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workbookProtection workbookPassword="8E46" lockStructure="1" lockWindows="1"/>
  <bookViews>
    <workbookView windowWidth="24750" windowHeight="12080" tabRatio="595"/>
  </bookViews>
  <sheets>
    <sheet name="通报" sheetId="1" r:id="rId1"/>
    <sheet name="督办单" sheetId="2" r:id="rId2"/>
    <sheet name="累计派单" sheetId="3" r:id="rId3"/>
    <sheet name="网格情况" sheetId="4" r:id="rId4"/>
    <sheet name="个人情况" sheetId="5" r:id="rId5"/>
  </sheets>
  <definedNames>
    <definedName name="_xlnm._FilterDatabase" localSheetId="1" hidden="1">督办单!$A$1:$Q$587</definedName>
    <definedName name="_xlnm._FilterDatabase" localSheetId="2" hidden="1">累计派单!$A$1:$S$11389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<sst xmlns="http://schemas.openxmlformats.org/spreadsheetml/2006/main" count="194944" uniqueCount="91855">
  <si>
    <t>每日新增</t>
  </si>
  <si>
    <t>无重复投诉（重点客户、网课）</t>
  </si>
  <si>
    <t>7天内重复投诉</t>
  </si>
  <si>
    <t>大于7天小于30天</t>
  </si>
  <si>
    <t>序号</t>
  </si>
  <si>
    <t>区县</t>
  </si>
  <si>
    <t>累计一级督办单</t>
  </si>
  <si>
    <t>累计一级督办单占比</t>
  </si>
  <si>
    <t>前3</t>
  </si>
  <si>
    <t>重复投诉时间段</t>
  </si>
  <si>
    <t>一级督办单新增</t>
  </si>
  <si>
    <t>一级督办单占比新增</t>
  </si>
  <si>
    <t>无重复投诉（网课、重点客户）</t>
  </si>
  <si>
    <t>7-30天以内重复投诉</t>
  </si>
  <si>
    <t>30-60天以内重复投诉</t>
  </si>
  <si>
    <t>60-90天以内重复投诉</t>
  </si>
  <si>
    <t>对比列</t>
  </si>
  <si>
    <t>坊子</t>
  </si>
  <si>
    <t>潍城</t>
  </si>
  <si>
    <t>奎文</t>
  </si>
  <si>
    <t>安丘</t>
  </si>
  <si>
    <t>寿光</t>
  </si>
  <si>
    <t>昌邑</t>
  </si>
  <si>
    <t>寒亭</t>
  </si>
  <si>
    <t>高密</t>
  </si>
  <si>
    <t>青州</t>
  </si>
  <si>
    <t>诸城</t>
  </si>
  <si>
    <t>临朐</t>
  </si>
  <si>
    <t>昌乐</t>
  </si>
  <si>
    <t>合计</t>
  </si>
  <si>
    <t>督办工单号</t>
  </si>
  <si>
    <t>督办工单发起时间</t>
  </si>
  <si>
    <t>督办单主题</t>
  </si>
  <si>
    <t>投诉主题</t>
  </si>
  <si>
    <t>投诉内容</t>
  </si>
  <si>
    <t>投诉地市</t>
  </si>
  <si>
    <t>投诉区县</t>
  </si>
  <si>
    <t>投诉电话</t>
  </si>
  <si>
    <t>投诉工单号</t>
  </si>
  <si>
    <t>重复投诉工单号</t>
  </si>
  <si>
    <t>是否处理</t>
  </si>
  <si>
    <t>工号</t>
  </si>
  <si>
    <t>时间段</t>
  </si>
  <si>
    <t>网格</t>
  </si>
  <si>
    <t>SD-db051-250101-931207-37</t>
  </si>
  <si>
    <t>2025-01-01 09:03:51</t>
  </si>
  <si>
    <t>(家客)潍坊-青州市-重复投诉投诉督办通知-一级督办13668669581-202501010000116152</t>
  </si>
  <si>
    <t>【调研】-普通区域-青州市-东坝新村-13668669581-200M-宽带上网投诉-次数0-202501010000116152</t>
  </si>
  <si>
    <t>202501010000116152#13668669581客户来电反映宽带无法使用/客户不配合操作/，要求维修人员上门维修，请尽快协助处理，谢谢  联系人：女士 联系电话：13668669581本机 流水：2025010109001361920892105</t>
  </si>
  <si>
    <t>潍坊</t>
  </si>
  <si>
    <t>青州市</t>
  </si>
  <si>
    <t>13668669581</t>
  </si>
  <si>
    <t>SD-057-250101-072469-452</t>
  </si>
  <si>
    <t>'SD-057-241009-042561-2426'</t>
  </si>
  <si>
    <t>是</t>
  </si>
  <si>
    <t>SD-db051-250101-751364-63</t>
  </si>
  <si>
    <t>2025-01-01 09:35:58</t>
  </si>
  <si>
    <t>(家客)潍坊-奎文区-重复投诉投诉督办通知-一级督办15963669532-202501010000145903</t>
  </si>
  <si>
    <t>普通区域-奎文区-北王茶城J-15963669532-200M-宽带上网投诉-次数0-202501010000145903</t>
  </si>
  <si>
    <t>202501010000145903#宽带账号：15963669532；联系电话：18463055553宽带地址：潍坊奎文区潍州路街道潍州路北王茶城J3号商品房；客户来电反映宽带无法使用，客户异机来电报修，线上指导无法配合操作，要求上门处理，来电流水：2025010109341165020889173</t>
  </si>
  <si>
    <t>奎文区</t>
  </si>
  <si>
    <t>15963669532</t>
  </si>
  <si>
    <t>SD-057-250101-521943-751</t>
  </si>
  <si>
    <t>'SD-057-241230-495167-1456'</t>
  </si>
  <si>
    <t>SD-db051-250101-895720-70</t>
  </si>
  <si>
    <t>2025-01-01 09:45:05</t>
  </si>
  <si>
    <t>(家客)潍坊-奎文区-重复投诉投诉督办通知-一级督办15910111711-202501010000151577</t>
  </si>
  <si>
    <t>【调研】-80+白金-普通区域-奎文区-赋海仁居-15910111711-1000M-宽带上网投诉-次数0-202501010000151577</t>
  </si>
  <si>
    <t>202501010000151577#宽带账号：15910111711；宽带地址：潍坊高新高新城区福寿街赋海仁居7号楼*；客户来电反映移动高清无法上网*，经查询客户侧为质差机顶盒，请协助上门更换设备并一并处理故障问题，谢谢！联系电话本机；联系人先生来电流</t>
  </si>
  <si>
    <t>15910111711</t>
  </si>
  <si>
    <t>SD-057-250101-586490-818</t>
  </si>
  <si>
    <t>'SD-057-241230-152379-8347'</t>
  </si>
  <si>
    <t>SD-db051-250101-172648-114</t>
  </si>
  <si>
    <t>2025-01-01 10:37:00</t>
  </si>
  <si>
    <t>(家客)潍坊-临朐县-重复投诉投诉督办通知-一级督办18660665489-202501010000200739</t>
  </si>
  <si>
    <t>【调研】-普通区域-临朐县-城关王家楼小区-18660665489-200M-业务受理宽带-次数0-202501010000200739</t>
  </si>
  <si>
    <t>202501010000200739# 宽带账号:18660665489; 联系电话：18660665489，问题类型：此工单为群障修复工单，根据群障全量闭环修复管理要求，为确保客户网络通畅，请装维人员跟进修复网络问题，谢谢！ 
 群障标题：公告。故障描述：潍坊临朐县城关王家楼小区光缆故障，预估24小时恢复，请帮忙拦截,如有需要请联系片区装维师傅王兆兵15706307568主叫号码：18660665489.0;该号码仅供参考，请优先联系宽带账号。</t>
  </si>
  <si>
    <t>临朐县</t>
  </si>
  <si>
    <t>18660665489</t>
  </si>
  <si>
    <t>SD-057-250101-847932-1270</t>
  </si>
  <si>
    <t>'SD-057-241219-791403-934'</t>
  </si>
  <si>
    <t>SD-db051-250101-683490-133</t>
  </si>
  <si>
    <t>2025-01-01 10:50:29</t>
  </si>
  <si>
    <t>(家客)潍坊-坊子区-重复投诉投诉督办通知-一级督办18764639188-20250101104807X687351747</t>
  </si>
  <si>
    <t>80+银卡-普通区域-坊子区-营子花园-18764639188-1000M-魔百和投诉</t>
  </si>
  <si>
    <t>【农村网络投诉】【预处理派单】宽带账号：18764639188，宽带地址： 潍坊坊子区坊子新区辛李家村营子花园坊子营子花园3号楼*********，故障现象：，故障现象类型：，客户诉求：客户来点反应有部分频道缺失，操作了恢复出厂设置，没有恢复，请协助处理，谢谢，联系电话：18764639188，通话流水：2025010110395658720845521。接入方式：，当前是否在线：，端到端诊断结果：，是否智能网关：，光功率。,单组播状态:组播</t>
  </si>
  <si>
    <t>坊子区</t>
  </si>
  <si>
    <t>18764639188</t>
  </si>
  <si>
    <t>SD-057-250101-503642-1409</t>
  </si>
  <si>
    <t>'SD-057-241230-724903-7676'</t>
  </si>
  <si>
    <t>SD-db051-250101-795423-183</t>
  </si>
  <si>
    <t>2025-01-01 12:24:27</t>
  </si>
  <si>
    <t>(家客)潍坊-安丘市-重复投诉投诉督办通知-一级督办15169416903-202501010000293890</t>
  </si>
  <si>
    <t>普通区域-安丘市-于家河村自然村-15169416903-100M-宽带上网投诉-次数0-202501010000293890</t>
  </si>
  <si>
    <t xml:space="preserve">202501010000293890#宽带账号：15169416903；宽带地址：潍坊安丘市石埠子镇于家河村于家河村自然村于家河二次追加4号箱*****；客户来电反映宽带上网慢卡顿，测速1-2M，lan1端口1000M，经查询客户侧为质差路由器，请协助上门更换终端并一并处理故障问题，谢谢！
联系电话：15169416903；联系人：先生；来电流水：2025010112221543720809124
</t>
  </si>
  <si>
    <t>安丘市</t>
  </si>
  <si>
    <t>15169416903</t>
  </si>
  <si>
    <t>SD-057-250101-927548-2247</t>
  </si>
  <si>
    <t>'SD-057-241004-169572-211'</t>
  </si>
  <si>
    <t>否</t>
  </si>
  <si>
    <t>SD-db051-250101-362178-214</t>
  </si>
  <si>
    <t>2025-01-01 13:03:55</t>
  </si>
  <si>
    <t>(家客)潍坊-寿光市-重复投诉投诉督办通知-一级督办15753605816-202501010000321429</t>
  </si>
  <si>
    <t>【重投】-【调研】-80+普通-普通区域-寿光市-西稻田村自然村-15753605816-500M-宽带上网投诉-次数0-202501010000321429</t>
  </si>
  <si>
    <t>202501010000321429#流程受理流水号：20250101130138157536058161082732
客户号码:15753605816
客户姓名:宋**
投诉地市:潍坊
来话流水:2025010112580794320837705
宽带账号:15753605816
宽带账号归属地市:潍坊
宽带账号归属区县:寿光市
故障地址:潍坊寿光市稻田镇西稻田村西稻田村自然村扩容131号箱*********
联系电话:15753605816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13:01:53
具体故障现象:客户的宽带两天了完全没有网，要求维修人员处理。请协助谢谢提示网络无法连接，
客户其他诉求:
;宽带小区$[西稻田村自然村]$</t>
  </si>
  <si>
    <t>寿光市</t>
  </si>
  <si>
    <t>15753605816</t>
  </si>
  <si>
    <t>SD-057-250101-019825-2563</t>
  </si>
  <si>
    <t>'SD-057-241105-729180-1524'</t>
  </si>
  <si>
    <t>SD-db051-250101-958124-218</t>
  </si>
  <si>
    <t>2025-01-01 13:07:33</t>
  </si>
  <si>
    <t>(家客)潍坊-高密市-重复投诉投诉督办通知-一级督办19558518557-202501010000325332</t>
  </si>
  <si>
    <t>普通区域-高密市-王家官庄自然村（夏庄恒馨家园）-19558518557-100M-业务受理宽带-次数0-202501010000325332</t>
  </si>
  <si>
    <t>202501010000325332# 宽带账号:19558518557; 联系电话：19558518557，问题类型：此工单为群障修复工单，根据群障全量闭环修复管理要求，为确保客户网络通畅，请装维人员跟进修复网络问题，谢谢！ 
 群障标题：公告。故障描述：潍坊高密市王家官庄自然村（夏庄恒馨家园）光缆故障，预估24小时恢复，请帮忙拦截,如有需要请联系片区装维师傅高强15706307285主叫号码：19558518557.0;该号码仅供参考，请优先联系宽带账号。</t>
  </si>
  <si>
    <t>高密市</t>
  </si>
  <si>
    <t>19558518557</t>
  </si>
  <si>
    <t>SD-057-250101-043572-2594</t>
  </si>
  <si>
    <t>'SD-057-241024-908576-4509'</t>
  </si>
  <si>
    <t>SD-db051-250101-657180-224</t>
  </si>
  <si>
    <t>2025-01-01 13:14:14</t>
  </si>
  <si>
    <t>(家客)潍坊-诸城市-重复投诉投诉督办通知-一级督办18106368046-20250101131139X299254251</t>
  </si>
  <si>
    <t>【调研】-普通区域-诸城市-新郎公寓-18106368046-1000M-宽带上网投诉-次数0-20250101131139X299254251</t>
  </si>
  <si>
    <t xml:space="preserve">流程受理流水号：20250101131101181063680461085049
客户号码:18106368046
客户姓名:葛**
投诉地市:潍坊
来话流水:2025010113094220220839271
宽带账号:18106368046
宽带账号归属地市:潍坊
宽带账号归属区县:诸城市
故障地址:潍坊诸城市密州街道东外环新郎公寓L楼*********
联系电话:13356763517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光功率:-18.38
故障大类:宽带/电视
故障细类:宽带无法上网(专席)
携转原因:
故障时间:2025-01-01 13:12:26
具体故障现象:光猫灯正常但电脑手机无法上网，
客户其他诉求:
</t>
  </si>
  <si>
    <t>诸城市</t>
  </si>
  <si>
    <t>18106368046</t>
  </si>
  <si>
    <t>SD-057-250101-196537-2653</t>
  </si>
  <si>
    <t>'SD-057-241026-924351-6212'</t>
  </si>
  <si>
    <t>SD-db051-250101-528340-230</t>
  </si>
  <si>
    <t>2025-01-01 13:25:50</t>
  </si>
  <si>
    <t>(家客)潍坊-诸城市-重复投诉投诉督办通知-一级督办13953667855-202501010000333472</t>
  </si>
  <si>
    <t>【调研】-普通区域-诸城市-金屋小区北区-13953667855-300M-宽带上网投诉-次数0-202501010000333472</t>
  </si>
  <si>
    <t>202501010000333472#客户反映电视无法观看，提示蓝屏，不配合，线上排障未恢复，请协助处理。谢谢  
联系人：女士   联系电话：13953667855
流水：2025010113223263220850457</t>
  </si>
  <si>
    <t>13953667855</t>
  </si>
  <si>
    <t>SD-057-250101-681795-2746</t>
  </si>
  <si>
    <t>'SD-057-241031-481269-2245'</t>
  </si>
  <si>
    <t>SD-db051-250101-751439-247</t>
  </si>
  <si>
    <t>2025-01-01 14:03:30</t>
  </si>
  <si>
    <t>(家客)潍坊-诸城市-重复投诉投诉督办通知-一级督办15006635638-202501010000359256</t>
  </si>
  <si>
    <t>【调研】-80+银卡-普通区域-诸城市-御台苑-15006635638-500M-宽带上网投诉-次数0-202501010000359256</t>
  </si>
  <si>
    <t xml:space="preserve">202501010000359256#宽带账号：15006635638；宽带地址：潍坊诸城舜王街道御台苑18号楼18号楼 3单元201；客户来电反映电视无法观看，要求师傅上门，请协助处理，谢谢！联系电话：15006635638；联系人：先生；来电流水：2025010113515884320818930。 </t>
  </si>
  <si>
    <t>15006635638</t>
  </si>
  <si>
    <t>SD-057-250101-283641-3107</t>
  </si>
  <si>
    <t>'SD-057-241018-538602-4457'</t>
  </si>
  <si>
    <t>SD-db051-250101-248791-249</t>
  </si>
  <si>
    <t>2025-01-01 14:05:39</t>
  </si>
  <si>
    <t>(家客)潍坊-寒亭区-重复投诉投诉督办通知-一级督办17865609592-202501010000363427</t>
  </si>
  <si>
    <t>80+普通-普通区域-寒亭区-蔡家栏子小区-17865609592-1000M-宽带上网投诉-次数0-202501010000363427</t>
  </si>
  <si>
    <t>202501010000363427#流程受理流水号：20250101140451178656095921098738
客户号码:17865609592
客户姓名:邵**
投诉地市:潍坊
来话流水:2025010113544363020845912
宽带账号:17865609592
宽带账号归属地市:潍坊
宽带账号归属区县:寒亭区
故障地址:潍坊寒亭区泊子镇泊南路蔡家栏子小区92号楼箱蔡家春外墙*********
联系电话:15169608022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光功率:-14.78
故障大类:宽带/电视
故障细类:网速慢/上网掉线(专席)
携转原因:
故障时间:2025-01-01 13:59:46
具体故障现象:网速慢卡顿，
客户其他诉求:请审核
;宽带小区$[蔡家栏子小区]$</t>
  </si>
  <si>
    <t>寒亭区</t>
  </si>
  <si>
    <t>17865609592</t>
  </si>
  <si>
    <t>SD-057-250101-741529-3124</t>
  </si>
  <si>
    <t>'SD-057-241016-462137-2911'</t>
  </si>
  <si>
    <t>SD-db051-250101-986412-258</t>
  </si>
  <si>
    <t>2025-01-01 14:32:18</t>
  </si>
  <si>
    <t>(家客)潍坊-寿光市-重复投诉投诉督办通知-一级督办18754407971-20250101143049X496874130</t>
  </si>
  <si>
    <t>普通区域-寿光市-高淮村自然村-18754407971-1000M-宽带上网投诉-次数0-20250101143049X496874130</t>
  </si>
  <si>
    <t xml:space="preserve">【农村网络投诉】流程受理流水号：20250101142907187544079711105956
客户号码:18754407971
客户姓名:孙**
投诉地市:潍坊
来话流水:2025010114284564420816316
宽带账号:18754407971
宽带账号归属地市:潍坊
宽带账号归属区县:寿光市
故障地址:潍坊寿光市留吕高淮村高淮村自然村1号楼*********
联系电话:18754407971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14:36:06
具体故障现象:光猫亮红灯，
客户其他诉求:18754407971客户来电，对本机宽带无法正常使用，光猫亮红灯，强烈要求师傅尽快上门检修，谢谢【客户自己家网络三天两头断网不满意，强烈要求核实给其一个满意答复，如果修不好就取消宽带，无法正常使用。】
</t>
  </si>
  <si>
    <t>18754407971</t>
  </si>
  <si>
    <t>SD-057-250101-731406-3349</t>
  </si>
  <si>
    <t>'SD-057-241212-032584-3899'</t>
  </si>
  <si>
    <t>SD-db051-250101-879164-264</t>
  </si>
  <si>
    <t>2025-01-01 14:37:27</t>
  </si>
  <si>
    <t>(家客)潍坊-寒亭区-重复投诉投诉督办通知-一级督办13053629208-202501010000389002</t>
  </si>
  <si>
    <t>普通区域-寒亭区-湾头村自然村-13053629208-1000M-业务受理宽带-次数0-202501010000389002</t>
  </si>
  <si>
    <t>202501010000389002# 宽带账号:13053629208; 联系电话：13053629208，问题类型：此工单为群障修复工单，根据群障全量闭环修复管理要求，为确保客户网络通畅，请装维人员跟进修复网络问题，谢谢！ 
 群障标题：公告。故障描述：潍坊寒亭区湾头村自然村光缆故障，预估24小时恢复，请帮忙拦截,如有需要请联系片区装维师傅李兴祺18754496229主叫号码：13869652806.0;该号码仅供参考，请优先联系宽带账号。</t>
  </si>
  <si>
    <t>13053629208</t>
  </si>
  <si>
    <t>SD-057-250101-924836-3389</t>
  </si>
  <si>
    <t>'SD-057-241029-168954-4293'</t>
  </si>
  <si>
    <t>SD-db051-250101-650148-278</t>
  </si>
  <si>
    <t>2025-01-01 14:56:50</t>
  </si>
  <si>
    <t>(家客)潍坊-安丘市-重复投诉投诉督办通知-一级督办15106369132-202501010000405739</t>
  </si>
  <si>
    <t>普通区域-安丘市-东仓中仓村自然村-15106369132-100M-魔百和投诉-次数0-202501010000405739</t>
  </si>
  <si>
    <t>202501010000405739#【已关注中国移动10086微信公众号】流程受理流水号：20250101145513151063691321113841
客户号码:15106369132
客户姓名:孙**
投诉地市:潍坊
来话流水:2025010114472108620829044
宽带账号:15106369132
宽带账号归属地市:潍坊
宽带账号归属区县:安丘市
故障地址:潍坊安丘市担山镇东仓中仓村东仓中仓村自然村东仓中仓村18号箱村中刘顺庆*********
联系电话:15106369132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故障时间:2025-01-01 14:48:44
魔百和单播/组播:单播
具体故障现象:电视机提示无网络连接，
客户其他诉求:
魔百和单/组播：单播;宽带小区$[东仓中仓村自然村]$</t>
  </si>
  <si>
    <t>15106369132</t>
  </si>
  <si>
    <t>SD-057-250101-107549-3547</t>
  </si>
  <si>
    <t>'SD-057-241025-721480-3019'</t>
  </si>
  <si>
    <t>SD-db051-250101-842957-286</t>
  </si>
  <si>
    <t>2025-01-01 15:08:14</t>
  </si>
  <si>
    <t>(家客)潍坊-高密市-重复投诉投诉督办通知-一级督办15153626117-202501010000413474</t>
  </si>
  <si>
    <t>80+普通-FTTR-普通区域-高密市-罗府新城-15153626117-1000M-业务受理宽带-次数0-202501010000413474</t>
  </si>
  <si>
    <t>202501010000413474# 宽带账号:15153626117; 联系电话：15153626117，问题类型：此工单为群障修复工单，根据群障全量闭环修复管理要求，为确保客户网络通畅，请装维人员跟进修复网络问题，谢谢！ 
 群障标题：公告。故障描述：罗府新城主叫号码：15153626117.0;该号码仅供参考，请优先联系宽带账号。</t>
  </si>
  <si>
    <t>15153626117</t>
  </si>
  <si>
    <t>SD-057-250101-267953-3659</t>
  </si>
  <si>
    <t>'SD-057-241221-763420-1878'</t>
  </si>
  <si>
    <t>SD-db051-250101-401276-303</t>
  </si>
  <si>
    <t>2025-01-01 15:28:42</t>
  </si>
  <si>
    <t>(家客)潍坊-寒亭区-重复投诉投诉督办通知-一级督办17305368076-202501010000426197</t>
  </si>
  <si>
    <t>80+普通-普通区域-寒亭区-臻和园小区-17305368076-500M-宽带上网投诉-次数0-202501010000426197</t>
  </si>
  <si>
    <t>202501010000426197#17305368076 客户来电反映宽带无法使用，线上拒绝排障，要求维修人员上门维修，请尽快协助处理，谢谢  联系人：先生 联系电话：13361537276 流水：
 2025010115182893920892108</t>
  </si>
  <si>
    <t>17305368076</t>
  </si>
  <si>
    <t>SD-057-250101-457861-3890</t>
  </si>
  <si>
    <t>'SD-057-241231-930645-6213'</t>
  </si>
  <si>
    <t>SD-db051-250101-978264-312</t>
  </si>
  <si>
    <t>2025-01-01 15:39:54</t>
  </si>
  <si>
    <t>(家客)潍坊-寿光市-重复投诉投诉督办通知-一级督办15866590972-202501010000439228</t>
  </si>
  <si>
    <t>80+银卡-普通区域-寿光市-怡馨园小区-15866590972-300M-宽带上网投诉-次数0-202501010000439228</t>
  </si>
  <si>
    <t>202501010000439228#受理号码 : 15866590972客户姓名 : 张**号码归属地 : 潍坊寿光 － 寿光-古城-片区用户品牌 : 全球通；宽带地址：潍坊寿光市北洛镇幸福北路怡馨园小区28号楼；客户来电反映移动高清卡顿，经查询客户侧为质差机顶盒，请协助上门更换设备并一并处理故障问题，请协助处理，谢谢！联系电话：15866590972；联系人：先生；来电流水：2025010115333957520868542</t>
  </si>
  <si>
    <t>15866590972</t>
  </si>
  <si>
    <t>SD-057-250101-078456-3968</t>
  </si>
  <si>
    <t>'SD-057-241228-290164-6640'</t>
  </si>
  <si>
    <t>SD-db051-250101-869013-320</t>
  </si>
  <si>
    <t>2025-01-01 15:46:22</t>
  </si>
  <si>
    <t>(家客)潍坊-奎文区-重复投诉投诉督办通知-一级督办15796109140-202501010000447491</t>
  </si>
  <si>
    <t>普通区域-奎文区-金都花园-15796109140-1000M-业务受理宽带-次数0-202501010000447491</t>
  </si>
  <si>
    <t>202501010000447491# 宽带账号:15796109140; 联系电话：15796109140，问题类型：此工单为群障修复工单，根据群障全量闭环修复管理要求，为确保客户网络通畅，请装维人员跟进修复网络问题，谢谢！ 
 群障标题：公告。故障描述：潍坊奎文区金都花园光缆故障，预估24小时恢复，请帮忙拦截,如有需要请联系片区装维师傅张根涛15706307406主叫号码：100860536.0;该号码仅供参考，请优先联系宽带账号。</t>
  </si>
  <si>
    <t>15796109140</t>
  </si>
  <si>
    <t>SD-057-250101-392561-4010</t>
  </si>
  <si>
    <t>'SD-057-241106-741893-3783'</t>
  </si>
  <si>
    <t>SD-db051-250101-718602-343</t>
  </si>
  <si>
    <t>2025-01-01 16:26:21</t>
  </si>
  <si>
    <t>(家客)潍坊-奎文区-重复投诉投诉督办通知-一级督办15205369538-202501010000483818</t>
  </si>
  <si>
    <t>普通区域-奎文区-金融街A座-15205369538-1000M-业务受理宽带-次数0-202501010000483818</t>
  </si>
  <si>
    <t>202501010000483818# 宽带账号:15205369538; 联系电话：15205369538，问题类型：此工单为群障修复工单，根据群障全量闭环修复管理要求，为确保客户网络通畅，请装维人员跟进修复网络问题，谢谢！ 
 群障标题：公告。故障描述：潍坊奎文区金融街A座光缆故障，预估24小时恢复，请帮忙拦截,如有需要请联系片区装维师傅孙晓波15706366530主叫号码：15205369538.0;该号码仅供参考，请优先联系宽带账号。</t>
  </si>
  <si>
    <t>15205369538</t>
  </si>
  <si>
    <t>SD-057-250101-592307-4391</t>
  </si>
  <si>
    <t>'SD-057-241008-706548-509'</t>
  </si>
  <si>
    <t>SD-db051-250101-685304-346</t>
  </si>
  <si>
    <t>2025-01-01 16:34:33</t>
  </si>
  <si>
    <t>(家客)潍坊-寿光市-重复投诉投诉督办通知-一级督办13964668609-202501010000491789</t>
  </si>
  <si>
    <t>80+银卡-普通区域-寿光市-信桥-13964668609-100M-业务受理宽带-次数0-202501010000491789</t>
  </si>
  <si>
    <t>202501010000491789#【已关注中国移动10086微信公众号】 导航立单,用户所在位置有群障,已向客户播报,客户要求装维回访.此工单为群障修复工单,根据群障全量闭环管理要求,为确保客户网络通畅,请装维人员跟进修复网络问题,谢谢.联系电话：13964668609</t>
  </si>
  <si>
    <t>13964668609</t>
  </si>
  <si>
    <t>SD-057-250101-708521-4447</t>
  </si>
  <si>
    <t>'SD-057-241011-450937-4568'</t>
  </si>
  <si>
    <t>SD-db051-250101-723406-361</t>
  </si>
  <si>
    <t>2025-01-01 16:56:59</t>
  </si>
  <si>
    <t>(家客)潍坊-安丘市-重复投诉投诉督办通知-一级督办15963623582-202501010000510745</t>
  </si>
  <si>
    <t>普通区域-安丘市-西辛庄村自然村-15963623582-300M-业务受理宽带-次数0-202501010000510745</t>
  </si>
  <si>
    <t>202501010000510745# 宽带账号:15963623582; 联系电话：15963623582，问题类型：此工单为群障修复工单，根据群障全量闭环修复管理要求，为确保客户网络通畅，请装维人员跟进修复网络问题，谢谢！ 
 群障标题：公告。故障描述：主干光纤断或OLT检测不到预期的光信号（LOS）主叫号码：15963623582.0;该号码仅供参考，请优先联系宽带账号。</t>
  </si>
  <si>
    <t>15963623582</t>
  </si>
  <si>
    <t>SD-057-250101-384950-4672</t>
  </si>
  <si>
    <t>'SD-057-241223-479052-5176'</t>
  </si>
  <si>
    <t>SD-db051-250101-728934-362</t>
  </si>
  <si>
    <t>2025-01-01 16:58:03</t>
  </si>
  <si>
    <t>(家客)潍坊-潍城区-重复投诉投诉督办通知-一级督办15094998510-202501010000511126</t>
  </si>
  <si>
    <t>普通区域-潍城区-卧龙社区（南区）-15094998510-100M-业务受理宽带-次数0-202501010000511126</t>
  </si>
  <si>
    <t>202501010000511126#客户来电反映宽带网络慢，线上排障未恢复，请协助处理，谢谢, 
联系电话：15095108250，联系人：女士，流水： 2025010116550963020813113</t>
  </si>
  <si>
    <t>潍城区</t>
  </si>
  <si>
    <t>15094998510</t>
  </si>
  <si>
    <t>SD-057-250101-423857-4685</t>
  </si>
  <si>
    <t>'SD-057-241231-087536-4048'</t>
  </si>
  <si>
    <t>SD-db051-250101-426907-432</t>
  </si>
  <si>
    <t>2025-01-01 18:41:07</t>
  </si>
  <si>
    <t>(家客)潍坊-安丘市-重复投诉投诉督办通知-一级督办13780882189-20250101183900X940603991</t>
  </si>
  <si>
    <t>80+银卡-普通区域-安丘市-湖畔紫郡-13780882189-200M-宽带上网投诉-次数0-20250101183900X940603991</t>
  </si>
  <si>
    <t xml:space="preserve">流程受理流水号：20250101183521137808821891179709
客户号码:13780882189
客户姓名:邓**
投诉地市:潍坊
来话流水:2025010118350044820814461
宽带账号:13780882189
宽带账号归属地市:潍坊
宽带账号归属区县:安丘市
故障地址:潍坊安丘市贾戈街道滨河路湖畔紫郡6号楼*********
联系电话:13780882189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故障时间:2025-01-01 18:39:50
具体故障现象:提示网络无法连接，
客户其他诉求:
</t>
  </si>
  <si>
    <t>13780882189</t>
  </si>
  <si>
    <t>SD-057-250101-291364-5713</t>
  </si>
  <si>
    <t>'SD-057-241017-053427-101'</t>
  </si>
  <si>
    <t>SD-db051-250101-971428-433</t>
  </si>
  <si>
    <t>2025-01-01 18:43:08</t>
  </si>
  <si>
    <t>(家客)潍坊-高密市-重复投诉投诉督办通知-一级督办15153674602-202501010000595681</t>
  </si>
  <si>
    <t>普通区域-高密市-振兴街文昌书院-15153674602-10M-宽带上网投诉-次数0-202501010000595681</t>
  </si>
  <si>
    <t>202501010000595681#【已关注中国移动10086微信公众号】导航立单,客户通过语音导航反馈宽带故障问题,经诊断光猫设备性能不佳,要求装维回访处理,请协助.联系电话：15153674602</t>
  </si>
  <si>
    <t>15153674602</t>
  </si>
  <si>
    <t>SD-057-250101-930614-5733</t>
  </si>
  <si>
    <t>'SD-057-241005-280563-6510'</t>
  </si>
  <si>
    <t>SD-db051-250101-534672-441</t>
  </si>
  <si>
    <t>2025-01-01 18:57:33</t>
  </si>
  <si>
    <t>(家客)潍坊-滨海-重复投诉投诉督办通知-一级督办15949858777-202501010000602615</t>
  </si>
  <si>
    <t>80+银卡-普通区域-滨海-阳光花园（阳光小区）-15949858777-1000M-业务受理宽带-次数0-202501010000602615</t>
  </si>
  <si>
    <t>202501010000602615#【已关注中国移动10086微信公众号】 宽带账号:15949858777; 联系电话：15949858777，问题类型：此工单为群障修复工单，根据群障全量闭环修复管理要求，为确保客户网络通畅，请装维人员跟进修复网络问题，谢谢！ 
 群障标题：公告。故障描述：潍坊滨海阳光花园（阳光小区）光缆故障，预估24小时恢复，请帮忙拦截,如有需要请联系片区装维师傅王聚华15706307097主叫号码：15169479535.0;该号码仅供参考，请优先联系宽带账号。</t>
  </si>
  <si>
    <t>滨海</t>
  </si>
  <si>
    <t>15949858777</t>
  </si>
  <si>
    <t>SD-057-250101-850714-5872</t>
  </si>
  <si>
    <t>'SD-057-241103-149870-7720'</t>
  </si>
  <si>
    <t>SD-db051-250101-809531-460</t>
  </si>
  <si>
    <t>2025-01-01 19:26:58</t>
  </si>
  <si>
    <t>(家客)潍坊-诸城市-重复投诉投诉督办通知-一级督办13589193979-202501010000619257</t>
  </si>
  <si>
    <t>【调研】-80+金卡-普通区域-诸城市-紫荆花园-13589193979-1000M-宽带上网投诉-次数0-202501010000619257</t>
  </si>
  <si>
    <t xml:space="preserve">202501010000619257#13589193979客户来电反映宽带上网网速慢，线上排障不认可，客户要求师傅上门，请协助处理，谢谢
宽带地址：潍坊诸城市密州街道文化路紫荆花园
联系人：女士 联系电话：本机 来电流水：2025010119242251320875433
</t>
  </si>
  <si>
    <t>13589193979</t>
  </si>
  <si>
    <t>SD-057-250101-948356-6121</t>
  </si>
  <si>
    <t>'SD-057-241012-783942-4621'</t>
  </si>
  <si>
    <t>SD-db051-250101-176930-468</t>
  </si>
  <si>
    <t>2025-01-01 19:41:01</t>
  </si>
  <si>
    <t>(家客)潍坊-寒亭区-重复投诉投诉督办通知-一级督办15063691994-202501010000625630</t>
  </si>
  <si>
    <t>普通区域-寒亭区-王固庄村自然村-15063691994-300M-宽带上网投诉-次数0-202501010000625630</t>
  </si>
  <si>
    <t>202501010000625630#客户来电反映宽带无法使用，线上排障不认可，要求维修人员上门维修，请尽快协助处理，谢谢  联系人：女士 联系电话：本机 流水：2025010119372256120863796</t>
  </si>
  <si>
    <t>15063691994</t>
  </si>
  <si>
    <t>SD-057-250101-602583-6235</t>
  </si>
  <si>
    <t>'SD-057-241122-142653-6533'</t>
  </si>
  <si>
    <t>SD-db051-250101-978162-471</t>
  </si>
  <si>
    <t>2025-01-01 19:43:47</t>
  </si>
  <si>
    <t>(家客)潍坊-安丘市-重复投诉投诉督办通知-一级督办18863644038-202501010000625758</t>
  </si>
  <si>
    <t>80+普通-普通区域-安丘市-南甘泉村自然村-18863644038-300M-宽带上网投诉-次数0-202501010000625758</t>
  </si>
  <si>
    <t>202501010000625758#宽带账号：18863644038；宽带地址：
潍坊安丘市景芝镇南甘泉村南甘泉村自然村追加3号箱孙杰客户来电反映宽带网速慢，客户不配合排障，要求上门，请协助处理，谢谢！联系电话：18863644038；联系人：先生；</t>
  </si>
  <si>
    <t>18863644038</t>
  </si>
  <si>
    <t>SD-057-250101-657341-6251</t>
  </si>
  <si>
    <t>'SD-057-241025-935408-4160'</t>
  </si>
  <si>
    <t>SD-db051-250101-568721-474</t>
  </si>
  <si>
    <t>2025-01-01 19:50:05</t>
  </si>
  <si>
    <t>(家客)潍坊-安丘市-重复投诉投诉督办通知-一级督办15063677969-202501010000628981</t>
  </si>
  <si>
    <t>【调研】-普通区域-安丘市-青云瑞景园(含锦绣上河园)-15063677969-500M-宽带上网投诉-次数0-202501010000628981</t>
  </si>
  <si>
    <t>202501010000628981#流程受理流水号：20250101194737150636779691194143
客户号码:15063677969
客户姓名:李*
投诉地市:潍坊
来话流水:2025010119462857820823358
宽带账号:15063677969
宽带账号归属地市:潍坊
宽带账号归属区县:安丘市
故障地址:潍坊安丘市兴安街道翠微路青云瑞景园(含锦绣上河园)锦绣上河园二区30号楼2单元703室*********
联系电话:15063677969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光功率:-16.10
故障大类:宽带/电视
故障细类:网速慢/上网掉线(专席)
携转原因:
故障时间:2025-01-01 19:51:13
具体故障现象:网速慢卡顿，
客户其他诉求:
;宽带小区$[青云瑞景园(含锦绣上河园)]$</t>
  </si>
  <si>
    <t>15063677969</t>
  </si>
  <si>
    <t>SD-057-250101-983245-6302</t>
  </si>
  <si>
    <t>'SD-057-241227-925780-5434'</t>
  </si>
  <si>
    <t>SD-db051-250101-102758-493</t>
  </si>
  <si>
    <t>2025-01-01 20:26:24</t>
  </si>
  <si>
    <t>(家客)潍坊-奎文区-重复投诉投诉督办通知-一级督办13475360326-202501010000643930</t>
  </si>
  <si>
    <t>80+银卡-普通区域-奎文区-富华新村-13475360326-1000M-宽带上网投诉-次数0-202501010000643930</t>
  </si>
  <si>
    <t>202501010000643930#流程受理流水号：20250101202550134753603261200135
客户号码:13475360326
客户姓名:崔**
投诉地市:潍坊
来话流水:2025010120222688720835802
宽带账号:13475360326
宽带账号归属地市:潍坊
宽带账号归属区县:高新
故障地址:潍坊高新高新城区东方路富华新村16号楼*********
联系电话:13475360326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光功率:-19.20
故障大类:宽带/电视
故障细类:网速慢/上网掉线(专席)
携转原因:
故障时间:2025-01-01 20:24:50
具体故障现象:网速慢卡顿掉线
已按步骤排查客户网络，断电重启未恢复，记录反馈 
客户其他诉求:
;宽带小区$[富华新村]$</t>
  </si>
  <si>
    <t>13475360326</t>
  </si>
  <si>
    <t>SD-057-250101-483512-6582</t>
  </si>
  <si>
    <t>'SD-057-241223-176035-163'</t>
  </si>
  <si>
    <t>SD-db051-250101-761843-505</t>
  </si>
  <si>
    <t>2025-01-01 20:50:20</t>
  </si>
  <si>
    <t>(家客)潍坊-安丘市-重复投诉投诉督办通知-一级督办15054450879-202501010000652093</t>
  </si>
  <si>
    <t>普通区域-安丘市-后李戈村自然村-15054450879-20M-宽带上网投诉-次数0-202501010000652093</t>
  </si>
  <si>
    <t xml:space="preserve">202501010000652093#流程受理流水号：20250101204951150544508791203389
客户号码:15054450879
客户姓名:王**
投诉地市:潍坊
来话流水:2025010120494126420870765
宽带账号:15054450879
宽带账号归属地市:潍坊
宽带账号归属区县:安丘市
故障地址:潍坊安丘市慈埠镇后李戈村后李戈村王宗林0号楼*********
联系电话:15054450879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故障时间:2025-01-01 20:49:58
魔百和单播/组播:单播
具体故障现象:机顶盒无法开机，
客户其他诉求:客户侧为质差终端，要求上门更换终端并一并处理故障问题。
</t>
  </si>
  <si>
    <t>15054450879</t>
  </si>
  <si>
    <t>SD-057-250101-305641-6723</t>
  </si>
  <si>
    <t>'SD-057-241016-836451-6084'</t>
  </si>
  <si>
    <t>SD-db051-250101-075863-520</t>
  </si>
  <si>
    <t>2025-01-01 21:29:43</t>
  </si>
  <si>
    <t>(家客)潍坊-潍城区-重复投诉投诉督办通知-一级督办18363692933-202501010000661521</t>
  </si>
  <si>
    <t>【调研】-普通区域-潍城区-乔铁村-18363692933-300M-宽带上网投诉-次数0-202501010000661521</t>
  </si>
  <si>
    <t>202501010000661521#宽带账号：18363692933；宽带地址：潍坊潍城区乐埠山生态经济发展区乔铁村乔铁村路东往北3列6排东山1#分纤箱*********；客户来电反映宽带故障，客户不配合排障，要求上门，请协助处理，谢谢！联系电话：本机；联系人：先生；来电流水：2025010121254863420818015</t>
  </si>
  <si>
    <t>18363692933</t>
  </si>
  <si>
    <t>SD-057-250101-301956-6907</t>
  </si>
  <si>
    <t>'SD-057-241104-653709-8234'</t>
  </si>
  <si>
    <t>SD-db051-250101-710639-527</t>
  </si>
  <si>
    <t>2025-01-01 21:42:34</t>
  </si>
  <si>
    <t>(家客)潍坊-奎文区-重复投诉投诉督办通知-一级督办15069685831-202501010000662659</t>
  </si>
  <si>
    <t>【重投】-80+普通-普通区域-奎文区-茂华爱琴海-15069685831-500M-宽带上网投诉-次数0-202501010000662659</t>
  </si>
  <si>
    <t>202501010000662659#【已关注中国移动10086微信公众号】流程受理流水号：20250101214055150696858311207918
客户号码:15069685831
客户姓名:杨**
投诉地市:潍坊
来话流水:2025010121403011620865314
宽带账号:15069685831
宽带账号归属地市:潍坊
宽带账号归属区县:奎文区
故障地址:潍坊奎文区北苑街道四平路茂华爱琴海36号楼3单元1001
联系电话:15069685831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光功率:-25.52
故障大类:宽带/电视
故障细类:宽带网速慢/卡顿
携转原因:
故障时间:2025-01-01 21:42:49
具体故障现象:网速慢卡顿，
客户其他诉求:谢谢
;宽带小区$[茂华爱琴海]$</t>
  </si>
  <si>
    <t>15069685831</t>
  </si>
  <si>
    <t>SD-057-250101-680712-6938</t>
  </si>
  <si>
    <t>'SD-057-241125-453012-7365'</t>
  </si>
  <si>
    <t>SD-db051-250102-815309-7</t>
  </si>
  <si>
    <t>2025-01-02 08:40:38</t>
  </si>
  <si>
    <t>(家客)潍坊-寿光市-重复投诉投诉督办通知-一级督办15053672053-202501020000098952</t>
  </si>
  <si>
    <t>普通区域-寿光市-九巷村-15053672053-200M-宽带上网投诉-次数0-202501020000098952</t>
  </si>
  <si>
    <t>202501020000098952#流程受理流水号：20250102083613150536720531002592
客户号码:15053672053
客户姓名:赵*
投诉地市:潍坊
来话流水:2025010208351207720832073
宽带账号:15053672053
宽带账号归属地市:潍坊
宽带账号归属区县:寿光市
故障地址:潍坊寿光市文家街道九巷九巷村55号箱*********
联系电话:15863286962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08:43:20
具体故障现象:Pon闪烁：引导客户将光纤线插紧，将弯折的位置捋直后重启无效
客户其他诉求:
;宽带小区$[九巷村]$</t>
  </si>
  <si>
    <t>15053672053</t>
  </si>
  <si>
    <t>SD-057-250102-654328-151</t>
  </si>
  <si>
    <t>'SD-057-241229-376941-1302'</t>
  </si>
  <si>
    <t>SD-db051-250102-134876-8</t>
  </si>
  <si>
    <t>2025-01-02 08:46:36</t>
  </si>
  <si>
    <t>(家客)潍坊-奎文区-重复投诉投诉督办通知-一级督办18366536952-202501020000104282</t>
  </si>
  <si>
    <t>【调研】-80+金卡-普通区域-奎文区-李家社区-18366536952-1000M-业务受理宽带-次数0-202501020000104282</t>
  </si>
  <si>
    <t>202501020000104282# 宽带账号:18366536952; 联系电话：18366536952，问题类型：此工单为群障修复工单，根据群障全量闭环修复管理要求，为确保客户网络通畅，请装维人员跟进修复网络问题，谢谢！ 
 群障标题：公告。故障描述：潍坊奎文区李家社区光缆故障，预估24小时恢复，请帮忙拦截,如有需要请联系片区装维师傅吴铁柏15706307482主叫号码：15265604259.0;该号码仅供参考，请优先联系宽带账号。</t>
  </si>
  <si>
    <t>18366536952</t>
  </si>
  <si>
    <t>SD-057-250102-964185-199</t>
  </si>
  <si>
    <t>'SD-057-241226-870932-1389'</t>
  </si>
  <si>
    <t>SD-db051-250102-487196-15</t>
  </si>
  <si>
    <t>2025-01-02 08:56:23</t>
  </si>
  <si>
    <t>(家客)潍坊-寿光市-重复投诉投诉督办通知-一级督办13468467588-202501020000114346</t>
  </si>
  <si>
    <t>【调研】-80+钻石-普通区域-寿光市-张家河头-13468467588-1000M-业务受理宽带-次数0-202501020000114346</t>
  </si>
  <si>
    <t>202501020000114346# 宽带账号:13468467588; 联系电话：13468467588，问题类型：此工单为群障修复工单，根据群障全量闭环修复管理要求，为确保客户网络通畅，请装维人员跟进修复网络问题，谢谢！ 
 群障标题：公告。故障描述：潍坊寿光市张家河头光缆故障，预估24小时恢复，请帮忙拦截,如有需要请联系片区装维师傅白小明15706307731主叫号码：15163698498.0;该号码仅供参考，请优先联系宽带账号。</t>
  </si>
  <si>
    <t>13468467588</t>
  </si>
  <si>
    <t>SD-057-250102-360518-288</t>
  </si>
  <si>
    <t>'SD-057-241216-467531-339'</t>
  </si>
  <si>
    <t>SD-db051-250102-820341-16</t>
  </si>
  <si>
    <t>2025-01-02 08:56:26</t>
  </si>
  <si>
    <t>(家客)潍坊-奎文区-重复投诉投诉督办通知-一级督办13605363210-202501020000112679</t>
  </si>
  <si>
    <t>【调研】-80+金卡-普通区域-奎文区-四平新苑-13605363210-200M-业务受理宽带-次数0-202501020000112679</t>
  </si>
  <si>
    <t>202501020000112679# 宽带账号:13605363210; 联系电话：13605363210，问题类型：此工单</t>
  </si>
  <si>
    <t>13605363210</t>
  </si>
  <si>
    <t>SD-057-250102-879416-290</t>
  </si>
  <si>
    <t>'SD-057-241224-239547-2215'</t>
  </si>
  <si>
    <t>SD-db051-250102-459623-25</t>
  </si>
  <si>
    <t>2025-01-02 09:06:06</t>
  </si>
  <si>
    <t>(家客)潍坊-安丘市-重复投诉投诉督办通知-一级督办15866508988-202501020000123673</t>
  </si>
  <si>
    <t>【调研】-80+银卡-普通区域-安丘市-小东庄村-15866508988-300M-宽带上网投诉-次数0-202501020000123673</t>
  </si>
  <si>
    <t>202501020000123673#导航立单,客户通过语音导航反馈宽带故障问题,经诊断光猫设备性能不佳,要求装维回访处理,请协助.联系电话：15866508988</t>
  </si>
  <si>
    <t>15866508988</t>
  </si>
  <si>
    <t>SD-057-250102-016245-377</t>
  </si>
  <si>
    <t>'SD-057-241111-598014-7061'</t>
  </si>
  <si>
    <t>SD-db051-250102-164795-80</t>
  </si>
  <si>
    <t>2025-01-02 09:57:19</t>
  </si>
  <si>
    <t>(家客)潍坊-昌邑市-重复投诉投诉督办通知-一级督办18253617999-202501020000175623</t>
  </si>
  <si>
    <t>80+金卡-普通区域-昌邑市-泰和花园-18253617999-200M-业务受理宽带-次数0-202501020000175623</t>
  </si>
  <si>
    <t>202501020000175623# 宽带账号:18253617999; 联系电话：18253617999，问题类型：此工单为群障修复工单，根据群障全量闭环修复管理要求，为确保客户网络通畅，请装维人员跟进修复网络问题，谢谢！ 
 群障标题：公告。故障描述：潍坊昌邑市泰和花园光缆故障，预估24小时恢复，请帮忙拦截,如有需要请联系片区装维师傅董慧卿15263665110主叫号码：18253617999.0;该号码仅供参考，请优先联系宽带账号。</t>
  </si>
  <si>
    <t>昌邑市</t>
  </si>
  <si>
    <t>18253617999</t>
  </si>
  <si>
    <t>SD-057-250102-574801-832</t>
  </si>
  <si>
    <t>'SD-057-250101-124769-5684'</t>
  </si>
  <si>
    <t>SD-db051-250102-802913-148</t>
  </si>
  <si>
    <t>2025-01-02 11:25:50</t>
  </si>
  <si>
    <t>(家客)潍坊-青州市-重复投诉投诉督办通知-一级督办15169574307-202501020000274941</t>
  </si>
  <si>
    <t>80+普通-普通区域-青州市-黄家里双-15169574307-300M-业务受理宽带-次数0-202501020000274941</t>
  </si>
  <si>
    <t>202501020000274941# 导航立单,用户所在位置有群障,已向客户播报,客户要求装维回访.此工单为群障修复工单,根据群障全量闭环管理要求,为确保客户网络通畅,请装维人员跟进修复网络问题,谢谢.联系电话：15169574307</t>
  </si>
  <si>
    <t>15169574307</t>
  </si>
  <si>
    <t>SD-057-250102-082596-1568</t>
  </si>
  <si>
    <t>'SD-057-241121-026713-3665'</t>
  </si>
  <si>
    <t>SD-db051-250102-984657-171</t>
  </si>
  <si>
    <t>2025-01-02 11:55:38</t>
  </si>
  <si>
    <t>(家客)潍坊-奎文区-重复投诉投诉督办通知-一级督办18763628887-202501020000300172</t>
  </si>
  <si>
    <t>【调研】-80+银卡-普通区域-奎文区-丰麓苑-18763628887-1000M-宽带上网投诉-次数0-202501020000300172</t>
  </si>
  <si>
    <t xml:space="preserve">202501020000300172# 宽带账号：18763628887；联系电话：18763628887宽带地址：潍坊高新清池王家寨子丰麓苑1号楼*********；客户来电反映电视看不了，线上指导无法配合操作，要求上门处理, 来电流水：2025010211511877720817520
</t>
  </si>
  <si>
    <t>18763628887</t>
  </si>
  <si>
    <t>SD-057-250102-528491-1867</t>
  </si>
  <si>
    <t>'SD-057-241117-843796-4518'</t>
  </si>
  <si>
    <t>SD-db051-250102-316924-172</t>
  </si>
  <si>
    <t>2025-01-02 11:56:49</t>
  </si>
  <si>
    <t>(家客)潍坊-寒亭区-重复投诉投诉督办通知-一级督办18663692493-202501020000302356</t>
  </si>
  <si>
    <t>【调研】-普通区域-寒亭区-大湾口村自然村-18663692493-500M-宽带上网投诉-次数0-202501020000302356</t>
  </si>
  <si>
    <t>202501020000302356#宽带账号：18663692493；联系电话：18663692493宽带地址：淄博临淄区齐都镇尹家村临淄尹家村；客户来电反映宽带在线但是电视很慢线上指导无法配合操作/不在家/不在现场，要求上门处理, 来电流水：
 2025010211514074020823098</t>
  </si>
  <si>
    <t>18663692493</t>
  </si>
  <si>
    <t>SD-057-250102-408725-1882</t>
  </si>
  <si>
    <t>'SD-057-241226-215876-714'</t>
  </si>
  <si>
    <t>SD-db051-250102-815027-175</t>
  </si>
  <si>
    <t>2025-01-02 11:57:05</t>
  </si>
  <si>
    <t>(家客)潍坊-奎文区-重复投诉投诉督办通知-一级督办13806363198-202501020000305067</t>
  </si>
  <si>
    <t>普通区域-奎文区-水映幸福城二期-13806363198-300M-业务受理宽带-次数0-202501020000305067</t>
  </si>
  <si>
    <t>202501020000305067# 宽带账号:13806363198; 联系电话：13806363198，问题类型：此工单为群障修复工单，根据群障全量闭环修复管理要求，为确保客户网络通畅，请装维人员跟进修复网络问题，谢谢！ 
 群障标题：公告。故障描述：潍坊奎文区水映幸福城二期光缆故障，预估24小时恢复，请帮忙拦截,如有需要请联系片区装维师傅张永鸿15706366537主叫号码：15054495449.0;该号码仅供参考，请优先联系宽带账号。</t>
  </si>
  <si>
    <t>13806363198</t>
  </si>
  <si>
    <t>SD-057-250102-321867-1888</t>
  </si>
  <si>
    <t>'SD-057-241104-015829-4378'</t>
  </si>
  <si>
    <t>SD-db051-250102-927806-218</t>
  </si>
  <si>
    <t>2025-01-02 13:16:15</t>
  </si>
  <si>
    <t>(家客)潍坊-奎文区-重复投诉投诉督办通知-一级督办19558501008-20250101140552X552191964</t>
  </si>
  <si>
    <t>80+普通-普通区域-奎文区-名门现代城-19558501008-1000M-宽带上网投诉-次数0-20250101140552X552191964</t>
  </si>
  <si>
    <t xml:space="preserve">流程受理流水号：20250101140118195585010081097742
客户号码:19558501008
客户姓名:于*
投诉地市:潍坊
来话流水:2025010113553423020854360
宽带账号:19558501008
宽带账号归属地市:潍坊
宽带账号归属区县:奎文区
故障地址:潍坊奎文区东关街道东风东街名门现代城3号楼*********
联系电话:19558501008
联系人:先生/女士
工单紧急程度:非常紧急
是否有升级投诉倾向:否
是否重复投诉:否
是否携转意向:否
是否投诉倾向:否
携转原因:
提单模板:客户来电对于【电视频道】中央一观看元旦晚会和网上不一致，出现不良诱导影像不满，要求处理此问题，已解释，但客户不满意，请协助处理，谢谢。
</t>
  </si>
  <si>
    <t>19558501008</t>
  </si>
  <si>
    <t>SD-057-250102-897243-2504</t>
  </si>
  <si>
    <t>'SD-057-250101-139857-3126'</t>
  </si>
  <si>
    <t>SD-db051-250102-864371-222</t>
  </si>
  <si>
    <t>2025-01-02 13:26:48</t>
  </si>
  <si>
    <t>(家客)潍坊-寿光市-重复投诉投诉督办通知-一级督办18653652115-202501020000369509</t>
  </si>
  <si>
    <t>普通区域-寿光市-招贤村-18653652115-500M-业务受理宽带-次数0-202501020000369509</t>
  </si>
  <si>
    <t>202501020000369509# 宽带账号:18653652115; 联系电话：18653652115，问题类型：此工单为群障修复工单，根据群障全量闭环修复管理要求，为确保客户网络通畅，请装维人员跟进修复网络问题，谢谢！ 
 群障标题：公告。故障描述：潍坊寿光市招贤村光缆故障，预估24小时恢复，请帮忙拦截,如有需要请联系片区装维师傅王晓军15706307764主叫号码：18653652115.0;该号码仅供参考，请优先联系宽带账号。</t>
  </si>
  <si>
    <t>18653652115</t>
  </si>
  <si>
    <t>SD-057-250102-764321-2576</t>
  </si>
  <si>
    <t>'SD-057-241130-829415-5256'</t>
  </si>
  <si>
    <t>SD-db051-250102-908132-239</t>
  </si>
  <si>
    <t>2025-01-02 13:53:07</t>
  </si>
  <si>
    <t>(家客)潍坊-奎文区-重复投诉投诉督办通知-一级督办18763724861-20250102135106X661632650</t>
  </si>
  <si>
    <t>普通区域-奎文区-华府一品-18763724861-300M-宽带上网投诉-次数0-20250102135106X661632650</t>
  </si>
  <si>
    <t xml:space="preserve">流程受理流水号：20250102134956187637248611106294
客户号码:18763724861
客户姓名:刘**
投诉地市:临沂
来话流水:2025010213450040220883327
宽带账号:18763724861
宽带账号归属地市:临沂
宽带账号归属区县:奎文区
故障地址:潍坊奎文区广文街道健康街华府一品10号楼2-1501
联系电话:13468104861
联系人:先生/女士
工单紧急程度:一般
是否有升级投诉倾向:否
是否重复投诉:否
是否携转意向:否
是否投诉倾向:否
是否智能网关:智能网关
当前是否在线:否
接入方式:--
端到端诊断结果:大面积故障
是否质差终端:无质差信息
光功率:无
故障大类:宽带/电视
故障细类:宽带无法上网(专席)
携转原因:
故障时间:2025-01-02 13:50:20
具体故障现象:光猫亮红灯，客户表示光猫光纤断了
客户其他诉求:
</t>
  </si>
  <si>
    <t>18763724861</t>
  </si>
  <si>
    <t>SD-057-250102-201453-2744</t>
  </si>
  <si>
    <t>'SD-057-241211-863971-492'</t>
  </si>
  <si>
    <t>SD-db051-250102-796502-242</t>
  </si>
  <si>
    <t>2025-01-02 14:02:07</t>
  </si>
  <si>
    <t>(家客)潍坊-坊子区-重复投诉投诉督办通知-一级督办15094950397-20250102140100X660980223</t>
  </si>
  <si>
    <t>80+钻石-普通区域-坊子区-恒信阳光城-15094950397-1000M-宽带上网投诉-次数0-20250102140100X660980223</t>
  </si>
  <si>
    <t xml:space="preserve">流程受理流水号：20250102140020150949503971109196
客户号码:15094950397
客户姓名:孙**
投诉地市:潍坊
来话流水:2025010213591960820853231
宽带账号:15094950397
宽带账号归属地市:潍坊
宽带账号归属区县:坊子区
故障地址:潍坊坊子区坊子新区凤翔街恒信阳光城5-1-602
联系电话:13863605634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故障细类:网速慢/上网掉线(专席)
携转原因:
故障时间:2025-01-02 14:05:31
具体故障现象:网速慢卡顿，
客户其他诉求:
</t>
  </si>
  <si>
    <t>15094950397</t>
  </si>
  <si>
    <t>SD-057-250102-958361-2796</t>
  </si>
  <si>
    <t>'SD-057-241106-341562-2329'</t>
  </si>
  <si>
    <t>SD-db051-250102-157630-266</t>
  </si>
  <si>
    <t>2025-01-02 14:44:15</t>
  </si>
  <si>
    <t>(家客)潍坊-高密市-重复投诉投诉督办通知-一级督办18763662223-20250102144223X143301748</t>
  </si>
  <si>
    <t>80+普通-普通区域-高密市-翠竹苑小区-18763662223-300M-宽带上网投诉-次数0-20250102144223X143301748</t>
  </si>
  <si>
    <t xml:space="preserve">流程受理流水号：20250102144108187636622231123293
客户号码:18763662223
客户姓名:孙*
投诉地市:潍坊
来话流水:2025010214401260620841928
宽带账号:18763662223
宽带账号归属地市:潍坊
宽带账号归属区县:高密市
故障地址:潍坊高密市朝阳街道立新街翠竹苑小区3号楼*********
联系电话:18763662223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故障细类:网速慢/上网掉线(专席)
携转原因:
故障时间:2025-01-02 14:39:07
具体故障现象:网速慢卡顿，
客户其他诉求:
</t>
  </si>
  <si>
    <t>18763662223</t>
  </si>
  <si>
    <t>SD-057-250102-062514-3093</t>
  </si>
  <si>
    <t>'SD-057-241005-695813-1886'</t>
  </si>
  <si>
    <t>SD-db051-250102-068945-292</t>
  </si>
  <si>
    <t>2025-01-02 15:47:37</t>
  </si>
  <si>
    <t>(家客)潍坊-潍城区-重复投诉投诉督办通知-一级督办15964331815-202501020000498738</t>
  </si>
  <si>
    <t>【调研】-80+银卡-普通区域-潍城区-冷藏厂片区-15964331815-1000M-业务受理宽带-次数0-202501020000498738</t>
  </si>
  <si>
    <t>202501020000498738# 宽带账号:15964331815; 联系电话：15964331815，问题类型：此工单为群障修复工单，根据群障全量闭环修复管理要求，为确保客户网络通畅，请装维人员跟进修复网络问题，谢谢！ 
 群障标题：公告。故障描述：潍坊潍城区冷藏厂片区光缆故障，预估24小时恢复，请帮忙拦截,如有需要请联系片区装维师傅刘超15706307852主叫号码：15964331815.0;该号码仅供参考，请优先联系宽带账号。</t>
  </si>
  <si>
    <t>15964331815</t>
  </si>
  <si>
    <t>SD-057-250102-342756-3634</t>
  </si>
  <si>
    <t>'SD-057-241231-510984-4289'</t>
  </si>
  <si>
    <t>SD-db051-250102-753801-331</t>
  </si>
  <si>
    <t>2025-01-02 16:56:03</t>
  </si>
  <si>
    <t>(家客)潍坊-安丘市-重复投诉投诉督办通知-一级督办15169656155-20250102165412X523563530</t>
  </si>
  <si>
    <t>普通区域-安丘市-大陆戈村自然村-15169656155-300M-宽带上网投诉-次数0-20250102165412X523563530</t>
  </si>
  <si>
    <t xml:space="preserve">【农村网络投诉】流程受理流水号：20250102165056151696561551169736
客户号码:15169656155
客户姓名:李**
投诉地市:潍坊
来话流水:2025010216492420620853467
宽带账号:15169656155
宽带账号归属地市:潍坊
宽带账号归属区县:安丘市
故障地址:潍坊安丘市庵上镇大陆戈村大陆戈村自然村小陆戈王芹西墙4号*********
联系电话:15169656155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16:48:16
具体故障现象:PON灯闪，引导客户将光纤线插紧，将弯折的位置捋直后重启无效，请协助处理，谢谢。
客户其他诉求:
</t>
  </si>
  <si>
    <t>15169656155</t>
  </si>
  <si>
    <t>SD-057-250102-748135-4130</t>
  </si>
  <si>
    <t>'SD-057-241218-780965-6181'</t>
  </si>
  <si>
    <t>SD-db051-250102-690174-334</t>
  </si>
  <si>
    <t>2025-01-02 17:09:00</t>
  </si>
  <si>
    <t>(家客)潍坊-寿光市-重复投诉投诉督办通知-一级督办15953681006-202501020000580752</t>
  </si>
  <si>
    <t>普通区域-寿光市-孙家庄村自然村-15953681006-300M-宽带上网投诉-次数0-202501020000580752</t>
  </si>
  <si>
    <t>202501020000580752#受理号码 : 15953681006客户姓名 : 杨**号码归属地 : 潍坊寿光 － 寿光-寿光公司转网办公室用户品牌 : 全球通
客户来电反映，宽带无法使用，光猫指示灯全部不亮，按流程排查未恢复，请协助处理，谢谢！
联系人：先生  联系电话：15953681006  宽带地址：潍坊寿光市营里镇孙家庄村孙家庄村自然村孙家庄村1箱(杨光胜外墙）*********  电话流水：2025010217025249020855257</t>
  </si>
  <si>
    <t>15953681006</t>
  </si>
  <si>
    <t>SD-057-250102-671539-4317</t>
  </si>
  <si>
    <t>'SD-057-241227-218043-5554'</t>
  </si>
  <si>
    <t>SD-db051-250102-759621-380</t>
  </si>
  <si>
    <t>2025-01-02 18:12:30</t>
  </si>
  <si>
    <t>(家客)潍坊-诸城市-重复投诉投诉督办通知-一级督办18366537345-202501020000623969</t>
  </si>
  <si>
    <t>【调研】-普通区域-诸城市-皇家半岛小区-18366537345-1000M-宽带上网投诉-次数0-202501020000623969</t>
  </si>
  <si>
    <t>202501020000623969#用户来电表示对前期工单处理不满，前期工单流水：202501010000585538，要求尽快回电解决，烦请处理谢谢
联系人：伏先生，
联系电话：18366537345
来电流水：2025010217511085020818998</t>
  </si>
  <si>
    <t>18366537345</t>
  </si>
  <si>
    <t>SD-057-250102-351762-4807</t>
  </si>
  <si>
    <t>'SD-057-250101-834056-5624'</t>
  </si>
  <si>
    <t>SD-db051-250102-428193-392</t>
  </si>
  <si>
    <t>2025-01-02 18:26:27</t>
  </si>
  <si>
    <t>(家客)潍坊-坊子区-重复投诉投诉督办通知-一级督办15666062126-20250102182430X470862266</t>
  </si>
  <si>
    <t>普通区域-坊子区-刘家沟村自然村-15666062126-300M-宽带上网投诉-次数0-20250102182430X470862266</t>
  </si>
  <si>
    <t xml:space="preserve">【农村网络投诉】流程受理流水号：20250102182316156660621261196870
客户号码:15666062126
客户姓名:刘**
投诉地市:潍坊
来话流水:2025010218214468120854094
宽带账号:15666062126
宽带账号归属地市:潍坊
宽带账号归属区县:峡山区
故障地址:潍坊峡山区郑公街道刘家沟村刘家沟村自然村5号箱*********
联系电话:15666062126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光功率:-18.44
故障大类:宽带/电视
故障细类:网速慢/上网掉线(专席)
携转原因:
故障时间:2025-01-02 18:20:14
具体故障现象:网速慢卡顿，路由器位置开阔，指导重启未恢复，请协助，谢谢
客户其他诉求:
</t>
  </si>
  <si>
    <t>15666062126</t>
  </si>
  <si>
    <t>SD-057-250102-972051-4916</t>
  </si>
  <si>
    <t>'SD-057-241107-806523-5338'</t>
  </si>
  <si>
    <t>SD-db051-250102-015286-393</t>
  </si>
  <si>
    <t>2025-01-02 18:26:31</t>
  </si>
  <si>
    <t>(家客)潍坊-寒亭区-重复投诉投诉督办通知-一级督办15205361669-20250102182432X472213481</t>
  </si>
  <si>
    <t>80+银卡-普通区域-寒亭区-一孔桥村自然村-15205361669-1000M-宽带上网投诉-次数0-20250102182432X472213481</t>
  </si>
  <si>
    <t xml:space="preserve">【农村网络投诉】流程受理流水号：20250102182220152053616691196626
客户号码:15205361669
客户姓名:孙**
投诉地市:潍坊
来话流水:2025010218220389520857325
宽带账号:15205361669
宽带账号归属地市:潍坊
宽带账号归属区县:寒亭区
故障地址:潍坊寒亭区高里镇一孔桥村一孔桥村自然村一孔桥村10号箱*********
联系电话:15205361669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故障时间:2025-01-02 18:24:17
具体故障现象:打不开网页，
客户其他诉求:
</t>
  </si>
  <si>
    <t>15205361669</t>
  </si>
  <si>
    <t>SD-057-250102-801765-4917</t>
  </si>
  <si>
    <t>'SD-057-241119-604782-3014'</t>
  </si>
  <si>
    <t>SD-db051-250102-018629-412</t>
  </si>
  <si>
    <t>2025-01-02 18:38:20</t>
  </si>
  <si>
    <t>(家客)潍坊-奎文区-重复投诉投诉督办通知-一级督办15095097015-202501020000658277</t>
  </si>
  <si>
    <t>普通区域-奎文区-李家社区-15095097015-100M-宽带上网投诉-次数0-202501020000658277</t>
  </si>
  <si>
    <t xml:space="preserve">202501020000658277#流程受理流水号：20250102183723150950970151200117
客户号码:15095097015
客户姓名:刘**
投诉地市:潍坊
来话流水:2025010218370358220899051
宽带账号:15095097015
宽带账号归属地市:潍坊
宽带账号归属区县:奎文区
故障地址:潍坊奎文区广文街道广文街李家社区11号楼*********
联系电话:15095097015
联系人:先生
工单紧急程度:一般
是否有升级投诉倾向:否
是否重复投诉:否
是否携转意向:否
是否投诉倾向:否
是否智能网关:智能网关
当前是否在线:否
接入方式:FTTH
端到端诊断结果:大面积故障
是否质差终端:是
光功率:无
故障大类:宽带/电视
故障细类:宽带无法上网
携转原因:
故障时间:2025-01-02 18:37:40
具体故障现象:提示网络无法连接，
客户其他诉求:
</t>
  </si>
  <si>
    <t>15095097015</t>
  </si>
  <si>
    <t>SD-057-250102-491237-5055</t>
  </si>
  <si>
    <t>'SD-057-241226-157689-4261'</t>
  </si>
  <si>
    <t>SD-db051-250102-920874-437</t>
  </si>
  <si>
    <t>2025-01-02 19:08:03</t>
  </si>
  <si>
    <t>(家客)潍坊-高密市-重复投诉投诉督办通知-一级督办13583638893-20250102190503X903241340</t>
  </si>
  <si>
    <t>80+普通-普通区域-高密市-潍坊市高密市醴泉街道夷安大道华达新苑-13583638893-100M-魔百和投诉-次数0-20250102190503X903241340</t>
  </si>
  <si>
    <t>流程受理流水号：20250102190353135836388931206061
客户号码:13583638893
客户姓名:焦**
投诉地市:潍坊
来话流水:2025010219004270120804106
宽带账号:13583638893
宽带账号归属地市:潍坊
宽带账号归属区县:高密市
故障地址:潍坊高密市醴泉街道夷安大道潍坊市高密市醴泉街道夷安大道华达新苑1号楼*********
联系电话:13583638893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故障细类:移动高清电视故障(专席)
携转原因:
故障时间:2025-01-02 19:06:45
魔百和单播/组播:单播
具体故障现象:电视网络未连接：宽带正常使用，帐号排查正确，网口灯正常，网线无问题，指导网线换口，对应指导网络配置无效，请处理，谢谢。
客户其他诉求:
魔百和单/组播：单播</t>
  </si>
  <si>
    <t>13583638893</t>
  </si>
  <si>
    <t>SD-057-250102-186740-5349</t>
  </si>
  <si>
    <t>'SD-057-241027-830521-8022'</t>
  </si>
  <si>
    <t>SD-db051-250102-847360-439</t>
  </si>
  <si>
    <t>2025-01-02 19:08:10</t>
  </si>
  <si>
    <t>(家客)潍坊-坊子区-重复投诉投诉督办通知-一级督办13953605278-202501020000676984</t>
  </si>
  <si>
    <t>80+金卡-普通区域-坊子区-坊子眉村沿街-13953605278-1000M-业务受理宽带-次数0-202501020000676984</t>
  </si>
  <si>
    <t>202501020000676984# 宽带账号:13953605278; 联系电话：13953605278，问题类型：此工单为群障修复工单，根据群障全量闭环修复管理要求，为确保客户网络通畅，请装维人员跟进修复网络问题，谢谢！ 
 群障标题：公告。故障描述：坊子眉村沿街主叫号码：100860536.0;该号码仅供参考，请优先联系宽带账号。</t>
  </si>
  <si>
    <t>13953605278</t>
  </si>
  <si>
    <t>SD-057-250102-731624-5354</t>
  </si>
  <si>
    <t>'SD-057-241225-183279-4524'</t>
  </si>
  <si>
    <t>SD-db051-250102-179462-466</t>
  </si>
  <si>
    <t>2025-01-02 19:51:35</t>
  </si>
  <si>
    <t>(家客)潍坊-奎文区-重复投诉投诉督办通知-一级督办13406697562-202501020000700952</t>
  </si>
  <si>
    <t>【调研】-80+银卡-普通区域-奎文区-新海枫景-13406697562-1000M-宽带上网投诉-次数0-202501020000700952</t>
  </si>
  <si>
    <t xml:space="preserve">202501020000700952#【已关注中国移动10086微信公众号】流程受理流水号：20250102195037134066975621215100
客户号码:13406697562
客户姓名:李*
投诉地市:潍坊
来话流水:2025010219493809720872628
宽带账号:13406697562
宽带账号归属地市:潍坊
宽带账号归属区县:奎文区
故障地址:潍坊奎文区廿里堡街道文化路天润清源4号楼*********
联系电话:13406697562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光功率:-19.10
故障大类:宽带/电视
故障细类:移动高清电视故障
携转原因:
故障时间:2025-01-02 19:50:48
魔百和单播/组播:组播
具体故障现象:电视直播或点播无法观看，
客户其他诉求:客户侧为质差终端，要求上门更换终端并一并处理故障问题。
</t>
  </si>
  <si>
    <t>13406697562</t>
  </si>
  <si>
    <t>SD-057-250102-317084-5756</t>
  </si>
  <si>
    <t>'SD-057-241024-760451-6700'</t>
  </si>
  <si>
    <t>SD-db051-250102-158346-468</t>
  </si>
  <si>
    <t>2025-01-02 19:56:04</t>
  </si>
  <si>
    <t>(家客)潍坊-寿光市-重复投诉投诉督办通知-一级督办13853668782-202501020000702122</t>
  </si>
  <si>
    <t>普通区域-寿光市-吕二村自然村-13853668782-300M-宽带上网投诉-次数0-202501020000702122</t>
  </si>
  <si>
    <t>202501020000702122#流程受理流水号：20250102195532138536687821215938
客户号码:13853668782
客户姓名:张**
投诉地市:潍坊
来话流水:2025010219541917520804641
宽带账号:13853668782
宽带账号归属地市:潍坊
宽带账号归属区县:寿光市
故障地址:潍坊寿光市纪台镇吕二村吕二村西南0号楼*********
联系电话:13853668782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故障时间:2025-01-02 19:53:05
具体故障现象:网速慢：路由器年限未超过，位置开阔，重启未恢复，光猫自带WIFI未开启，网线支持，
排查未恢复请协助处理，谢谢
客户其他诉求:
;宽带小区$[吕二村自然村]$</t>
  </si>
  <si>
    <t>13853668782</t>
  </si>
  <si>
    <t>SD-057-250102-147820-5783</t>
  </si>
  <si>
    <t>'SD-057-241030-419732-3423'</t>
  </si>
  <si>
    <t>SD-db051-250102-253704-479</t>
  </si>
  <si>
    <t>2025-01-02 20:17:33</t>
  </si>
  <si>
    <t>(家客)潍坊-潍城区-重复投诉投诉督办通知-一级督办13561418723-202501020000711275</t>
  </si>
  <si>
    <t>普通区域-潍城区-远东自然村-13561418723-100M-业务受理宽带-次数0-202501020000711275</t>
  </si>
  <si>
    <t>202501020000711275# 宽带账号:13561418723; 联系电话：13561418723，问题类型：此工单为群障修复工单，根据群障全量闭环修复管理要求，为确保客户网络通畅，请装维人员跟进修复网络问题，谢谢！ 
 群障标题：公告。故障描述：潍坊潍城区远东自然村光缆故障，预估24小时恢复，请帮忙拦截,如有需要请联系片区装维师傅季道宽15706307907主叫号码：13561418723.0;该号码仅供参考，请优先联系宽带账号。</t>
  </si>
  <si>
    <t>13561418723</t>
  </si>
  <si>
    <t>SD-057-250102-257301-5942</t>
  </si>
  <si>
    <t>'SD-057-250101-397428-6631'</t>
  </si>
  <si>
    <t>SD-db051-250102-350649-493</t>
  </si>
  <si>
    <t>2025-01-02 20:48:10</t>
  </si>
  <si>
    <t>(家客)潍坊-昌邑市-重复投诉投诉督办通知-一级督办19853615866-202501020000720809</t>
  </si>
  <si>
    <t>80+金卡-普通区域-昌邑市-泰和华府-19853615866-1000M-魔百和投诉-次数0-202501020000720809</t>
  </si>
  <si>
    <t xml:space="preserve">202501020000720809#受理号码 : 19853615866客户姓名 : 杨**号码归属地 : 潍坊昌邑 － 昌邑市康惠商贸有限公司用户品牌 : 全球通
客户来电对前期工单处理不满要求尽快联系处理。前期工单流水号:202412310000312220。请协助处理，谢谢
联系电话：本机   录音流水：2025010220362904220856932
</t>
  </si>
  <si>
    <t>19853615866</t>
  </si>
  <si>
    <t>SD-057-250102-978304-6108</t>
  </si>
  <si>
    <t>'SD-057-241231-386251-1659'</t>
  </si>
  <si>
    <t>SD-db051-250103-046157-17</t>
  </si>
  <si>
    <t>2025-01-03 08:47:05</t>
  </si>
  <si>
    <t>(家客)潍坊-昌邑市-重复投诉投诉督办通知-一级督办13964617196-202501030000104874</t>
  </si>
  <si>
    <t>【调研】-普通区域-昌邑市-（铁通）昌邑沁园春小区-13964617196-100M-宽带上网投诉-次数0-202501030000104874</t>
  </si>
  <si>
    <t>202501030000104874#潍坊昌邑市都昌街道山前街（铁通）昌邑沁园春小区昌邑沁园春小区A１１-１-２０１，　  , 亮红灯　老人在家　</t>
  </si>
  <si>
    <t>13964617196</t>
  </si>
  <si>
    <t>SD-057-250103-659283-213</t>
  </si>
  <si>
    <t>'SD-057-241026-726315-50'</t>
  </si>
  <si>
    <t>SD-db051-250103-719042-24</t>
  </si>
  <si>
    <t>2025-01-03 08:53:28</t>
  </si>
  <si>
    <t>(家客)潍坊-临朐县-重复投诉投诉督办通知-一级督办13953638220-202501030000092921</t>
  </si>
  <si>
    <t>普通区域-临朐县-华府兰庭-13953638220-300M-宽带上网投诉-次数0-202501030000092921</t>
  </si>
  <si>
    <t>202501030000092921#宽带账号：13953638220；宽带地址：*潍坊临朐县东城街道沂山路华府兰庭14号楼；客户来电反映宽网速慢，客户不配合排障，要求上门，请协助处理，谢谢！联系电话：13406683354；联系人：先生    ；来电流水：*2025010308512382820829237</t>
  </si>
  <si>
    <t>13953638220</t>
  </si>
  <si>
    <t>SD-057-250103-825137-288</t>
  </si>
  <si>
    <t>'SD-057-241218-437562-1001'</t>
  </si>
  <si>
    <t>SD-db051-250103-265014-122</t>
  </si>
  <si>
    <t>2025-01-03 10:46:49</t>
  </si>
  <si>
    <t>(家客)潍坊-奎文区-重复投诉投诉督办通知-一级督办13626469099-202501030000228693</t>
  </si>
  <si>
    <t>【调研】-普通区域-奎文区-李家社区-13626469099-1000M-业务受理宽带-次数0-202501030000228693</t>
  </si>
  <si>
    <t>202501030000228693# 宽带账号:13626469099; 联系电话：13626469099，问题类型：此工单为群障修复工单，根据群障全量闭环修复管理要求，为确保客户网络通畅，请装维人员跟进修复网络问题，谢谢！ 
 群障标题：公告。故障描述：潍坊奎文区李家社区光缆故障，预估24小时恢复，请帮忙拦截,如有需要请联系片区装维师傅吴铁柏15706307482主叫号码：13626469099.0;该号码仅供参考，请优先联系宽带账号。</t>
  </si>
  <si>
    <t>13626469099</t>
  </si>
  <si>
    <t>SD-057-250103-079513-1308</t>
  </si>
  <si>
    <t>'SD-057-241027-564189-7218'</t>
  </si>
  <si>
    <t>SD-db051-250103-791642-145</t>
  </si>
  <si>
    <t>2025-01-03 11:17:01</t>
  </si>
  <si>
    <t>(家客)潍坊-安丘市-重复投诉投诉督办通知-一级督办13465696733-202501030000261243</t>
  </si>
  <si>
    <t>80+金卡-普通区域-安丘市-古槐小区-13465696733-1000M-宽带上网投诉-次数0-202501030000261243</t>
  </si>
  <si>
    <t>202501030000261243#流程受理流水号：20250103111427134656967331060047
客户号码:13465696733
客户姓名:李**
投诉地市:潍坊
来话流水:2025010311140594620802631
宽带账号:13465696733
宽带账号归属地市:潍坊
宽带账号归属区县:安丘市
故障地址:潍坊安丘市兴安街道青云山路古槐小区领秀城楼*********
联系电话:13465696733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故障时间:2025-01-03 11:11:10
具体故障现象:用户无法提供具体故障现象，
客户其他诉求:
;宽带小区$[古槐小区]$</t>
  </si>
  <si>
    <t>13465696733</t>
  </si>
  <si>
    <t>SD-057-250103-756084-1584</t>
  </si>
  <si>
    <t>'SD-057-241109-875614-7870'</t>
  </si>
  <si>
    <t>SD-db051-250103-630198-159</t>
  </si>
  <si>
    <t>2025-01-03 11:36:48</t>
  </si>
  <si>
    <t>(家客)潍坊-诸城市-重复投诉投诉督办通知-一级督办15053688169-202501030000282749</t>
  </si>
  <si>
    <t>【调研】-普通区域-诸城市-世家豪情-15053688169-300M-业务受理宽带-次数0-202501030000282749</t>
  </si>
  <si>
    <t>202501030000282749# 宽带账号:15053688169; 联系电话：15053688169，问题类型：此工单为群障修复工单，根据群障全量闭环修复管理要求，为确保客户网络通畅，请装维人员跟进修复网络问题，谢谢！ 
 群障标题：公告。故障描述：潍坊诸城市世家豪情主缆故障，预估24小时恢复，请帮忙拦截。主叫号码：15053688169.0;该号码仅供参考，请优先联系宽带账号。</t>
  </si>
  <si>
    <t>15053688169</t>
  </si>
  <si>
    <t>SD-057-250103-078516-1752</t>
  </si>
  <si>
    <t>'SD-057-241128-857690-4062'</t>
  </si>
  <si>
    <t>SD-db051-250103-782391-174</t>
  </si>
  <si>
    <t>2025-01-03 12:00:27</t>
  </si>
  <si>
    <t>(家客)潍坊-滨海-重复投诉投诉督办通知-一级督办18264623659-202501030000304333</t>
  </si>
  <si>
    <t>【调研】-普通区域-滨海-大社区二期-18264623659-500M-宽带上网投诉-次数0-202501030000304333</t>
  </si>
  <si>
    <t xml:space="preserve">202501030000304333#宽带账号：18264623659；宽带地址：潍坊滨海大家洼街道禧源路大社区二期26号楼；客户来电反映宽带网速慢，客户不配合排障，要求师傅上门，请协助处理，谢谢！联系电话：19558638165；联系人：先生；来电流水：2025010311561961420817352。 
</t>
  </si>
  <si>
    <t>18264623659</t>
  </si>
  <si>
    <t>SD-057-250103-402569-1941</t>
  </si>
  <si>
    <t>'SD-057-241206-483697-6306'</t>
  </si>
  <si>
    <t>SD-db051-250103-954036-224</t>
  </si>
  <si>
    <t>2025-01-03 14:05:35</t>
  </si>
  <si>
    <t>(家客)潍坊-诸城市-重复投诉投诉督办通知-一级督办15065693683-202501030000389287</t>
  </si>
  <si>
    <t>普通区域-诸城市-后黄疃村东-15065693683-300M-宽带上网投诉-次数0-202501030000389287</t>
  </si>
  <si>
    <t>202501030000389287# 宽带账号：15065693683；宽带地址：潍坊诸城市密州街道后黄疃村；客户来电反映宽带，经查询客户侧为质差终端，请协助上门更换终端并一并处理故障问题，谢谢！联系电话15953666610；联系人：女士；来电流水：2025010314014769220810540</t>
  </si>
  <si>
    <t>15065693683</t>
  </si>
  <si>
    <t>SD-057-250103-081754-2739</t>
  </si>
  <si>
    <t>'SD-057-241108-730186-3427'</t>
  </si>
  <si>
    <t>SD-db051-250103-852193-272</t>
  </si>
  <si>
    <t>2025-01-03 15:17:12</t>
  </si>
  <si>
    <t>(家客)潍坊-奎文区-重复投诉投诉督办通知-一级督办15963658400-202501030000458209</t>
  </si>
  <si>
    <t>普通区域-奎文区-丁家道口小区-15963658400-300M-业务受理宽带-次数0-202501030000458209</t>
  </si>
  <si>
    <t>202501030000458209# 宽带账号:15963658400; 联系电话：15963658400，问题类型：此工单为群障修复工单，根据群障全量闭环修复管理要求，为确保客户网络通畅，请装维人员跟进修复网络问题，谢谢！ 
 群障标题：公告。故障描述：潍坊奎文区丁家道口小区光缆故障，预估24小时恢复，请帮忙拦截,如有需要请联系片区装维师傅朱文杰15706366520主叫号码：15963658400.0;该号码仅供参考，请优先联系宽带账号。</t>
  </si>
  <si>
    <t>15963658400</t>
  </si>
  <si>
    <t>SD-057-250103-175826-3268</t>
  </si>
  <si>
    <t>'SD-057-241105-956017-1134'</t>
  </si>
  <si>
    <t>SD-db051-250103-093571-283</t>
  </si>
  <si>
    <t>2025-01-03 15:37:08</t>
  </si>
  <si>
    <t>(家客)潍坊-奎文区-重复投诉投诉督办通知-一级督办13805361149-202501030000475393</t>
  </si>
  <si>
    <t>80+金卡-普通区域-奎文区-宝通陆号（高层）-13805361149-100M-宽带上网投诉-次数0-202501030000475393</t>
  </si>
  <si>
    <t xml:space="preserve">202501030000475393#流程受理流水号：20250103153641138053611491139123
客户号码:13805361149
客户姓名:孙**
投诉地市:潍坊
来话流水:2025010315353421420801472
宽带账号:13805361149
宽带账号归属地市:潍坊
宽带账号归属区县:奎文区
故障地址:潍坊奎文区梨园街道宝通街宝通陆号（高层）1号楼*********
联系电话:13505360657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故障时间:2025-01-03 15:36:48
具体故障现象:提示网络无法连接，
客户其他诉求:客户侧为质差终端，要求上门更换终端并一并处理故障问题。
</t>
  </si>
  <si>
    <t>13805361149</t>
  </si>
  <si>
    <t>SD-057-250103-983546-3396</t>
  </si>
  <si>
    <t>'SD-057-241108-120693-2414'</t>
  </si>
  <si>
    <t>SD-db051-250103-503284-327</t>
  </si>
  <si>
    <t>2025-01-03 16:57:18</t>
  </si>
  <si>
    <t>(家客)潍坊-奎文区-重复投诉投诉督办通知-一级督办18953679812-202501030000556548</t>
  </si>
  <si>
    <t>普通区域-奎文区-李家社区-18953679812-300M-业务受理宽带-次数0-202501030000556548</t>
  </si>
  <si>
    <t>202501030000556548# 宽带账号:18953679812; 联系电话：18953679812，问题类型：此工单为群障修复工单，根据群障全量闭环修复管理要求，为确保客户网络通畅，请装维人员跟进修复网络问题，谢谢！ 
 群障标题：公告。故障描述：李家社区主叫号码：18953679812.0;该号码仅供参考，请优先联系宽带账号。</t>
  </si>
  <si>
    <t>18953679812</t>
  </si>
  <si>
    <t>SD-057-250103-579620-4028</t>
  </si>
  <si>
    <t>'SD-057-241212-732485-1513'</t>
  </si>
  <si>
    <t>SD-db051-250103-947516-331</t>
  </si>
  <si>
    <t>2025-01-03 17:07:01</t>
  </si>
  <si>
    <t>(家客)潍坊-高密市-重复投诉投诉督办通知-一级督办15063643399-202501030000566560</t>
  </si>
  <si>
    <t>【调研】-80+金卡-普通区域-高密市-初家村自然村-15063643399-1000M-业务受理宽带-次数0-202501030000566560</t>
  </si>
  <si>
    <t>202501030000566560#【已关注中国移动10086微信公众号】 宽带账号:15063643399; 联系电话：15063643399，问题类型：此工单为群障修复工单，根据群障全量闭环修复管理要求，为确保客户网络通畅，请装维人员跟进修复网络问题，谢谢！ 
 群障标题：公告。故障描述：潍坊高密市初家村自然村光缆故障，预估24小时恢复，请帮忙拦截,如有需要请联系片区装维师傅单浩特15706307300主叫号码：15063643399.0;该号码仅供参考，请优先联系宽带账号。</t>
  </si>
  <si>
    <t>15063643399</t>
  </si>
  <si>
    <t>SD-057-250103-578236-4094</t>
  </si>
  <si>
    <t>'SD-057-241105-431568-5281'</t>
  </si>
  <si>
    <t>SD-db051-250103-309825-340</t>
  </si>
  <si>
    <t>2025-01-03 17:22:40</t>
  </si>
  <si>
    <t>(家客)潍坊-奎文区-重复投诉投诉督办通知-一级督办13678662221-202501030000579752</t>
  </si>
  <si>
    <t>普通区域-奎文区-泰和上筑-13678662221-300M-宽带上网投诉-次数0-202501030000579752</t>
  </si>
  <si>
    <t>202501030000579752#受理号码 : 13678662221客户姓名 : 赵**号码归属地 : 潍坊奎文 － 奎文用户品牌 : 全球通
客户来电对前期安装宽带的师傅不满，要求上报投诉，客户表示预约好上门时间，师傅没有上门安装，要求赔偿损失，请协助处理，谢谢
联系人；女士
联系电话；本机
流水号；2025010317013683320895181</t>
  </si>
  <si>
    <t>13678662221</t>
  </si>
  <si>
    <t>SD-057-250103-924651-4241</t>
  </si>
  <si>
    <t>'SD-057-241021-349056-3407'</t>
  </si>
  <si>
    <t>SD-db051-250103-086973-343</t>
  </si>
  <si>
    <t>2025-01-03 17:26:58</t>
  </si>
  <si>
    <t>(家客)潍坊-奎文区-重复投诉投诉督办通知-一级督办13706460841-202501030000585214</t>
  </si>
  <si>
    <t>80+银卡-FTTR-普通区域-奎文区-李家社区-13706460841-1000M-业务受理宽带-次数0-202501030000585214</t>
  </si>
  <si>
    <t>202501030000585214# 宽带账号:13706460841; 联系电话：13706460841，问题类型：此工单为群障修复工单，根据群障全量闭环修复管理要求，为确保客户网络通畅，请装维人员跟进修复网络问题，谢谢！ 
 群障标题：公告。故障描述：潍坊奎文区李家社区光缆故障，预估24小时恢复，请帮忙拦截,如有需要请联系片区装维师傅吴铁柏15706307482主叫号码：13706460841.0;该号码仅供参考，请优先联系宽带账号。</t>
  </si>
  <si>
    <t>13706460841</t>
  </si>
  <si>
    <t>SD-057-250103-524761-4275</t>
  </si>
  <si>
    <t>'SD-057-241027-387204-3276'</t>
  </si>
  <si>
    <t>SD-db051-250103-273591-346</t>
  </si>
  <si>
    <t>2025-01-03 17:27:36</t>
  </si>
  <si>
    <t>(家客)潍坊-奎文区-重复投诉投诉督办通知-一级督办18953681728-202501030000584853</t>
  </si>
  <si>
    <t>普通区域-奎文区-健康八号-18953681728-1000M-业务受理宽带-次数0-202501030000584853</t>
  </si>
  <si>
    <t>202501030000584853# 宽带账号:18953681728; 联系电话：18953681728，问题类型：此工单为群障修复工单，根据群障全量闭环修复管理要求，为确保客户网络通畅，请装维人员跟进修复网络问题，谢谢！ 
 群障标题：公告。故障描述：健康八号主叫号码：18953681728.0;该号码仅供参考，请优先联系宽带账号。</t>
  </si>
  <si>
    <t>18953681728</t>
  </si>
  <si>
    <t>SD-057-250103-936574-4287</t>
  </si>
  <si>
    <t>'SD-057-241125-064519-7610'</t>
  </si>
  <si>
    <t>SD-db051-250103-726915-348</t>
  </si>
  <si>
    <t>2025-01-03 17:32:03</t>
  </si>
  <si>
    <t>(家客)潍坊-奎文区-重复投诉投诉督办通知-一级督办15064606678-20250103172929X569408244</t>
  </si>
  <si>
    <t>普通区域-奎文区-李家社区-15064606678-300M-宽带上网投诉-次数0-20250103172929X569408244</t>
  </si>
  <si>
    <t xml:space="preserve">流程受理流水号：20250103172618150646066781174269
客户号码:15064606678
客户姓名:张**
投诉地市:潍坊
来话流水:2025010317222444320882612
宽带账号:15064606678
宽带账号归属地市:潍坊
宽带账号归属区县:奎文区
故障地址:潍坊奎文区广文街道广文街李家社区6号楼*********
联系电话:18764695358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故障时间:2025-01-03 17:27:32
具体故障现象:宽带无法上网
客户其他诉求:
</t>
  </si>
  <si>
    <t>15064606678</t>
  </si>
  <si>
    <t>SD-057-250103-298357-4312</t>
  </si>
  <si>
    <t>'SD-057-241225-590218-2528'</t>
  </si>
  <si>
    <t>SD-db051-250103-369528-353</t>
  </si>
  <si>
    <t>2025-01-03 17:36:46</t>
  </si>
  <si>
    <t>(家客)潍坊-潍城区-重复投诉投诉督办通知-一级督办15206468485-202501030000591924</t>
  </si>
  <si>
    <t>普通区域-潍城区-茂华紫苑公馆-15206468485-100M-宽带上网投诉-次数0-202501030000591924</t>
  </si>
  <si>
    <t xml:space="preserve">202501030000591924#流程受理流水号：20250103173218152064684851176092
客户号码:15206468485
客户姓名:于**
投诉地市:潍坊
来话流水:2025010317303598320893134
宽带账号:15206468485
宽带账号归属地市:潍坊
宽带账号归属区县:潍城区
故障地址:潍坊潍城区西关街道东风西街茂华紫苑公馆潍城区茂华紫苑公馆20号楼*********
联系电话:18206469661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光功率:-17.64
故障大类:宽带/电视
故障细类:宽带无法上网
携转原因:
故障时间:2025-01-03 17:33:23
具体故障现象:打不开网页，
客户其他诉求:客户侧为质差终端，要求上门更换终端并一并处理故障问题。
</t>
  </si>
  <si>
    <t>15206468485</t>
  </si>
  <si>
    <t>SD-057-250103-781634-4342</t>
  </si>
  <si>
    <t>'SD-057-250102-075392-4005'</t>
  </si>
  <si>
    <t>SD-db051-250103-021854-372</t>
  </si>
  <si>
    <t>2025-01-03 17:56:41</t>
  </si>
  <si>
    <t>(家客)潍坊-高密市-重复投诉投诉督办通知-一级督办13563693281-20250103175519X119319793</t>
  </si>
  <si>
    <t>普通区域-高密市-坊岭村自然村-13563693281-100M-宽带上网投诉-次数0-20250103175519X119319793</t>
  </si>
  <si>
    <t xml:space="preserve">【农村网络投诉】流程受理流水号：20250103175348135636932811182359
客户号码:13563693281
客户姓名:王**
投诉地市:潍坊
来话流水:2025010317530942720879918
宽带账号:13563693281
宽带账号归属地市:潍坊
宽带账号归属区县:高密市
故障地址:潍坊高密市阚家镇坊岭村坊岭村自然村坊岭一村7号K26号箱*********
联系电话:13563693281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17:54:43
具体故障现象:光猫亮红灯，
客户其他诉求:
</t>
  </si>
  <si>
    <t>13563693281</t>
  </si>
  <si>
    <t>SD-057-250103-576924-4511</t>
  </si>
  <si>
    <t>'SD-057-241117-579436-2175'</t>
  </si>
  <si>
    <t>SD-db051-250103-876425-409</t>
  </si>
  <si>
    <t>2025-01-03 19:00:43</t>
  </si>
  <si>
    <t>(家客)潍坊-安丘市-重复投诉投诉督办通知-一级督办15065647609-202501030000653938</t>
  </si>
  <si>
    <t>【调研】-普通区域-安丘市-安丘百福园一-15065647609-200M-宽带上网投诉-次数0-202501030000653938</t>
  </si>
  <si>
    <t>202501030000653938#【已关注中国移动10086微信公众号】流程受理流水号：20250103185901150656476091198096
客户号码:15065647609
客户姓名:李**
投诉地市:潍坊
来话流水:2025010318582053220870046
宽带账号:15065647609
宽带账号归属地市:潍坊
宽带账号归属区县:安丘市
故障地址:潍坊安丘市兴安街道潍安路百福园百福园南楼*********
联系电话:15065647609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18:59:11
具体故障现象:宽带不在线，注册灯闪烁，已指导插紧捋直光纤线，重启光猫未恢复，请协助处理  
客户其他诉求:谢谢
;宽带小区$[安丘百福园一]$</t>
  </si>
  <si>
    <t>15065647609</t>
  </si>
  <si>
    <t>SD-057-250103-085496-5139</t>
  </si>
  <si>
    <t>'SD-057-241123-502163-5982'</t>
  </si>
  <si>
    <t>SD-db051-250103-756234-413</t>
  </si>
  <si>
    <t>2025-01-03 19:07:41</t>
  </si>
  <si>
    <t>(家客)潍坊-青州市-重复投诉投诉督办通知-一级督办13516385662-202501030000657989</t>
  </si>
  <si>
    <t>【调研】-普通区域-青州市-徐家桥村自然村-13516385662-300M-业务受理宽带-次数0-202501030000657989</t>
  </si>
  <si>
    <t>202501030000657989# 宽带账号:13516385662; 联系电话：13516385662，问题类型：此工单为群障修复工单，根据群障全量闭环修复管理要求，为确保客户网络通畅，请装维人员跟进修复网络问题，谢谢！ 
 群障标题：公告。故障描述：潍坊青州市徐家桥村自然村光缆故障，预估24小时恢复，请帮忙拦截,如有需要请联系片区装维师傅魏守波15706307630主叫号码：13516385662.0;该号码仅供参考，请优先联系宽带账号。</t>
  </si>
  <si>
    <t>13516385662</t>
  </si>
  <si>
    <t>SD-057-250103-532719-5199</t>
  </si>
  <si>
    <t>'SD-057-241126-972534-1797'</t>
  </si>
  <si>
    <t>SD-db051-250103-146395-417</t>
  </si>
  <si>
    <t>2025-01-03 19:13:43</t>
  </si>
  <si>
    <t>(家客)潍坊-青州市-重复投诉投诉督办通知-一级督办15854439576-202501030000659310</t>
  </si>
  <si>
    <t>【调研】-80+银卡-普通区域-青州市-王母宫安置区-15854439576-200M-宽带上网投诉-次数0-202501030000659310</t>
  </si>
  <si>
    <t>202501030000659310#流程受理流水号：20250103191042158544395761200446
客户号码:15854439576
客户姓名:韩**
投诉地市:潍坊
来话流水:2025010319072280120834362
宽带账号:15854439576
宽带账号归属地市:潍坊
宽带账号归属区县:青州市
故障地址:潍坊青州市东夏镇益王府北路王母宫安置区17号楼*********
联系电话:15854439576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故障时间:2025-01-03 19:13:23
具体故障现象:频繁掉线，
客户其他诉求:
;宽带小区$[王母宫安置区]$</t>
  </si>
  <si>
    <t>15854439576</t>
  </si>
  <si>
    <t>SD-057-250103-931740-5254</t>
  </si>
  <si>
    <t>'SD-057-241126-647902-1043'</t>
  </si>
  <si>
    <t>SD-db051-250103-409157-433</t>
  </si>
  <si>
    <t>2025-01-03 19:47:19</t>
  </si>
  <si>
    <t>(家客)潍坊-昌邑市-重复投诉投诉督办通知-一级督办15866557633-202501030000679055</t>
  </si>
  <si>
    <t>普通区域-昌邑市-一品苑-15866557633-100M-业务受理宽带-次数0-202501030000679055</t>
  </si>
  <si>
    <t>202501030000679055# 宽带账号:15866557633; 联系电话：15866557633，问题类型：此工单为群障修复工单，根据群障全量闭环修复管理要求，为确保客户网络通畅，请装维人员跟进修复网络问题，谢谢！ 
 群障标题：公告。故障描述：潍坊昌邑市一品苑光缆故障，预估24小时恢复，请帮忙拦截,如有需要请联系片区装维师傅邓艺浩15706307216主叫号码：15866557633.0;该号码仅供参考，请优先联系宽带账号。</t>
  </si>
  <si>
    <t>15866557633</t>
  </si>
  <si>
    <t>SD-057-250103-917536-5508</t>
  </si>
  <si>
    <t>'SD-057-241107-128349-892'</t>
  </si>
  <si>
    <t>SD-db051-250103-498512-470</t>
  </si>
  <si>
    <t>2025-01-03 21:17:32</t>
  </si>
  <si>
    <t>(家客)潍坊-寿光市-重复投诉投诉督办通知-一级督办15266367555-202501030000712375</t>
  </si>
  <si>
    <t>80+银卡-普通区域-寿光市-稻田沿街-15266367555-100M-业务受理宽带-次数0-202501030000712375</t>
  </si>
  <si>
    <t>202501030000712375# 宽带账号:15266367555; 联系电话：15266367555，问题类型：此工单为群障修复工单，根据群障全量闭环修复管理要求，为确保客户网络通畅，请装维人员跟进修复网络问题，谢谢！ 
 群障标题：公告。故障描述：潍坊寿光市东稻田村自然村光缆故障，预估24小时恢复，请帮忙拦截,如有需要请联系片区装维师傅宋玉杰15706307816主叫号码：15266367555.0;该号码仅供参考，请优先联系宽带账号。</t>
  </si>
  <si>
    <t>15266367555</t>
  </si>
  <si>
    <t>SD-057-250103-329516-6274</t>
  </si>
  <si>
    <t>'SD-057-250102-835197-5104'</t>
  </si>
  <si>
    <t>SD-db051-250103-875920-487</t>
  </si>
  <si>
    <t>2025-01-03 22:19:27</t>
  </si>
  <si>
    <t>(家客)潍坊-高密市-重复投诉投诉督办通知-一级督办19862628678-202501030000717707</t>
  </si>
  <si>
    <t>80+普通-普通区域-高密市-八里庄-19862628678-500M-宽带上网投诉-次数0-202501030000717707</t>
  </si>
  <si>
    <t>202501030000717707#流程受理流水号：20250103221748198626286781222147
客户号码:19862628678
客户姓名:钟**
投诉地市:潍坊
来话流水:2025010322171863220876119
宽带账号:19862628678
宽带账号归属地市:潍坊
宽带账号归属区县:高密市
故障地址:潍坊高密市密水街道八里庄行政村八里庄高密八里庄陈元刚12号箱*********
联系电话:15864300010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故障时间:2025-01-03 22:25:04
具体故障现象:光猫亮红灯，
客户其他诉求:19862628678客户来电，对本机宽带无法正常使用，光猫亮红灯，强烈要求师傅尽快上门检修，谢谢
;宽带小区$[八里庄]$</t>
  </si>
  <si>
    <t>19862628678</t>
  </si>
  <si>
    <t>SD-057-250103-709825-6431</t>
  </si>
  <si>
    <t>'SD-057-250102-795810-6379'</t>
  </si>
  <si>
    <t>SD-db051-250104-324098-36</t>
  </si>
  <si>
    <t>2025-01-04 09:00:12</t>
  </si>
  <si>
    <t>(家客)潍坊-安丘市-重复投诉投诉督办通知-一级督办15653430270-202501040000114033</t>
  </si>
  <si>
    <t>普通区域-安丘市-夹埠村自然村-15653430270-300M-宽带上网投诉-次数0-202501040000114033</t>
  </si>
  <si>
    <t>202501040000114033#流程受理流水号：20250104085921156534302701009734
客户号码:15653430270
客户姓名:刘**
投诉地市:潍坊
来话流水:2025010408585532720832962
宽带账号:15653430270
账号归属区县:潍坊-昌乐-全福元网格-全福元中潍委托
联系电话:15653430270
联系人:先生/女士
宽带地址:潍坊
工单紧急程度:一般
是否投诉倾向:否
是否重复投诉:否
是否携转意向:否
是否有升级投诉倾向:否
*业务名称:业务融合开机流程宽带
投诉内容:手机号码：15653430270，【问题描述】客户已办理宽带业务，有开通单，要求装维尽快联系上门，请处理，谢谢。联系电话：15653430270，联系人：先生/女士，录音流水号：2025010408585532720832962。受理明细：531920062399999999。
在途开通单信息：536241122710709652，15653430270，2024-11-22 14:07:01，业务融合开机流程宽带，处理中，装维选址
是否到厅:否
业务名称:业务融合开机流程宽带
;宽带小区$[夹埠村自然村]$</t>
  </si>
  <si>
    <t>15653430270</t>
  </si>
  <si>
    <t>SD-057-250104-092473-405</t>
  </si>
  <si>
    <t>'SD-057-241130-653017-4809'</t>
  </si>
  <si>
    <t>SD-db051-250104-546290-37</t>
  </si>
  <si>
    <t>2025-01-04 09:02:23</t>
  </si>
  <si>
    <t>(家客)潍坊--重复投诉投诉督办通知-一级督办13562697156-202501040000118386</t>
  </si>
  <si>
    <t>普通区域--null-13562697156-宽带上网投诉-次数0-202501040000118386</t>
  </si>
  <si>
    <t>202501040000118386#流程受理流水号：20250104090114135626971561010353
客户号码:13562697156
客户姓名:王**
投诉地市:潍坊
来话流水:2025010409004447920850038
宽带账号:13562697156
账号归属区县:潍坊-坊子-凤凰网格-吉客便利店
联系电话:13562697156
联系人:先生
宽带地址:潍坊
工单紧急程度:一般
是否投诉倾向:否
是否重复投诉:否
是否携转意向:否
是否有升级投诉倾向:否
*业务名称:业务融合开机流程宽带
投诉内容:手机号码：13562697156，【问题描述】客户已办理宽带业务，有开通单，要求装维尽快联系上门，请处理，谢谢。联系电话：13562697156，联系人：先生，录音流水号：2025010409004447920850038。受理明细：531920062399999999。
在途开通单信息：536241230852788118，13562697156，2024-12-30 12:17:59，业务融合开机流程宽带，处理中，黄单扩容
是否到厅:否
业务名称:业务融合开机流程宽带
;宽带小区$[null]$</t>
  </si>
  <si>
    <t>13562697156</t>
  </si>
  <si>
    <t>SD-057-250104-018529-422</t>
  </si>
  <si>
    <t>'SD-057-250101-425139-1028'</t>
  </si>
  <si>
    <t>SD-db051-250104-307829-51</t>
  </si>
  <si>
    <t>2025-01-04 09:17:35</t>
  </si>
  <si>
    <t>(家客)潍坊-潍城区-重复投诉投诉督办通知-一级督办13562697000-202501040000129163</t>
  </si>
  <si>
    <t>【调研】-80+普通-普通区域-潍城区-大庄子-13562697000-200M-宽带上网投诉-次数0-202501040000129163</t>
  </si>
  <si>
    <t>202501040000129163#流程受理流水号：20250104091537135626970001015157
客户号码:13562697000
客户姓名:刘**
投诉地市:潍坊
来话流水:2025010409150229320811002
宽带账号:13562697000
宽带账号归属地市:潍坊
宽带账号归属区县:潍城区
故障地址:潍坊潍城区南关街道宝通街大庄子7号楼*********
联系电话:18854323019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故障细类:宽带无法上网
携转原因:
故障时间:2025-01-04 09:25:10
具体故障现象:用户无法提供具体故障现象，
客户其他诉求:
;宽带小区$[大庄子]$</t>
  </si>
  <si>
    <t>13562697000</t>
  </si>
  <si>
    <t>SD-057-250104-405671-571</t>
  </si>
  <si>
    <t>'SD-057-250103-857412-5505'</t>
  </si>
  <si>
    <t>SD-db051-250104-873461-69</t>
  </si>
  <si>
    <t>2025-01-04 09:37:24</t>
  </si>
  <si>
    <t>(家客)潍坊-寿光市-重复投诉投诉督办通知-一级督办18766892197-202501040000149608</t>
  </si>
  <si>
    <t>普通区域-寿光市-田二村自然村-18766892197-300M-业务受理宽带-次数0-202501040000149608</t>
  </si>
  <si>
    <t>202501040000149608# 宽带账号:18766892197; 联系电话：18766892197，问题类型：此工单为群障修复工单，根据群障全量闭环修复管理要求，为确保客户网络通畅，请装维人员跟进修复网络问题，谢谢！ 
 群障标题：公告。故障描述：潍坊寿光市田二村自然村光缆故障，预估24小时恢复，请帮忙拦截,如有需要请联系片区装维师傅王兵15706307817主叫号码：18766892197.0;该号码仅供参考，请优先联系宽带账号。</t>
  </si>
  <si>
    <t>18766892197</t>
  </si>
  <si>
    <t>SD-057-250104-697348-776</t>
  </si>
  <si>
    <t>'SD-057-250103-642831-2219'</t>
  </si>
  <si>
    <t>SD-db051-250104-926540-72</t>
  </si>
  <si>
    <t>2025-01-04 09:37:58</t>
  </si>
  <si>
    <t>(家客)潍坊-奎文区-重复投诉投诉督办通知-一级督办15169562082-202501040000148678</t>
  </si>
  <si>
    <t>80+银卡-普通区域-奎文区-世纪花苑-15169562082-1000M-业务受理宽带-次数0-202501040000148678</t>
  </si>
  <si>
    <t>202501040000148678#【已关注中国移动10086微信公众号】 宽带账号:15169562082; 联系电话：15169562082，问题类型：此工单为群障修复工单，根据群障全量闭环修复管理要求，为确保客户网络通畅，请装维人员跟进修复网络问题，谢谢！ 
 群障标题：公告。故障描述：潍坊奎文区世纪花苑光缆故障，预估24小时恢复，请帮忙拦截,如有需要请联系片区装维师傅张永鸿15706366537主叫号码：15169562082.0;该号码仅供参考，请优先联系宽带账号。</t>
  </si>
  <si>
    <t>15169562082</t>
  </si>
  <si>
    <t>SD-057-250104-214638-792</t>
  </si>
  <si>
    <t>'SD-057-250103-492305-240'</t>
  </si>
  <si>
    <t>SD-db051-250104-673589-112</t>
  </si>
  <si>
    <t>2025-01-04 10:26:20</t>
  </si>
  <si>
    <t>(家客)潍坊-潍城区-重复投诉投诉督办通知-一级督办13963657285-202501040000199165</t>
  </si>
  <si>
    <t>【调研】-80+银卡-普通区域-潍城区-鲁发名城西区-13963657285-1000M-魔百和投诉-次数0-202501040000199165</t>
  </si>
  <si>
    <t>202501040000199165#客户来电投诉 潍城和平路营业厅 客户表示前期机顶盒不好用了营业厅给更换 新的需要缴纳100元对此不满 （客户换了个旧的未收钱）客户表示每个月都收取移动高清（智能版）13元/月  更换时新的也不应该收取费用 我处已按口径解释，客户不满，请协助处理，谢谢！流水2025010410152929420826793</t>
  </si>
  <si>
    <t>13963657285</t>
  </si>
  <si>
    <t>SD-057-250104-083945-1272</t>
  </si>
  <si>
    <t>'SD-057-241223-931865-479'</t>
  </si>
  <si>
    <t>SD-db051-250104-397504-116</t>
  </si>
  <si>
    <t>2025-01-04 10:27:44</t>
  </si>
  <si>
    <t>(家客)潍坊-潍城区-重复投诉投诉督办通知-一级督办18806365639-202501040000205383</t>
  </si>
  <si>
    <t>【调研】-80+银卡-普通区域-潍城区-南季自然村-18806365639-300M-业务受理宽带-次数0-202501040000205383</t>
  </si>
  <si>
    <t>202501040000205383# 宽带账号:18806365639; 联系电话：18806365639，问题类型：此工单为群障修复工单，根据群障全量闭环修复管理要求，为确保客户网络通畅，请装维人员跟进修复网络问题，谢谢！ 
 群障标题：公告。故障描述：潍坊潍城区南季自然村光缆故障，预估24小时恢复，请帮忙拦截,如有需要请联系片区装维师傅张翔宇15706307859主叫号码：18806365639.0;该号码仅供参考，请优先联系宽带账号。</t>
  </si>
  <si>
    <t>18806365639</t>
  </si>
  <si>
    <t>SD-057-250104-856047-1301</t>
  </si>
  <si>
    <t>'SD-057-250103-983174-6155'</t>
  </si>
  <si>
    <t>SD-db051-250104-398716-130</t>
  </si>
  <si>
    <t>2025-01-04 10:43:39</t>
  </si>
  <si>
    <t>(家客)潍坊-安丘市-重复投诉投诉督办通知-一级督办18453631559-202501040000223118</t>
  </si>
  <si>
    <t>普通区域-安丘市-青云瑞景园(含锦绣上河园)-18453631559-100M-宽带上网投诉-次数0-202501040000223118</t>
  </si>
  <si>
    <t>202501040000223118#18453631559客户来电反映宽带无法使用，卡顿。慢。延迟高，线上排障不认可，客户表示多次来电修复，重启，客户表示未解决！要求维修人员上门维修，请尽快协助处理，谢谢  联系人：先生 联系电话：本机 来电流水：）来话流水2025010410390434220865030</t>
  </si>
  <si>
    <t>18453631559</t>
  </si>
  <si>
    <t>SD-057-250104-123678-1487</t>
  </si>
  <si>
    <t>'SD-057-241110-934185-6546'</t>
  </si>
  <si>
    <t>SD-db051-250104-391786-132</t>
  </si>
  <si>
    <t>2025-01-04 10:47:08</t>
  </si>
  <si>
    <t>(家客)潍坊-诸城市-重复投诉投诉督办通知-一级督办13791882713-20250104104438X678546266</t>
  </si>
  <si>
    <t>FTTR-普通区域-诸城市-金东世纪城-13791882713-1000M-宽带上网投诉-次数0-20250104104438X678546266</t>
  </si>
  <si>
    <t xml:space="preserve">流程受理流水号：20250104104035137918827131047296
客户号码:13791882713
客户姓名:刘**
投诉地市:潍坊
来话流水:2025010410375796520849253
宽带账号:13791882713
宽带账号归属地市:潍坊
宽带账号归属区县:诸城市
故障地址:潍坊诸城市密州街道东武街金东世纪城18号楼*********
联系电话:13791882713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光功率:-21.36
故障大类:宽带/电视
故障细类:宽带网速慢/卡顿
携转原因:
故障时间:2025-01-04 10:43:02
网站/APP/游戏名称:刷视频
具体故障现象:网速慢卡顿，
客户其他诉求:
</t>
  </si>
  <si>
    <t>13791882713</t>
  </si>
  <si>
    <t>SD-057-250104-028361-1510</t>
  </si>
  <si>
    <t>'SD-057-241006-385469-5692'</t>
  </si>
  <si>
    <t>SD-db051-250104-526048-138</t>
  </si>
  <si>
    <t>2025-01-04 10:50:24</t>
  </si>
  <si>
    <t>(家客)潍坊--重复投诉投诉督办通知-一级督办18953660076-202501040000230777</t>
  </si>
  <si>
    <t>普通区域--null-18953660076-宽带上网投诉-次数0-202501040000230777</t>
  </si>
  <si>
    <t>202501040000230777#流程受理流水号：20250104104953189536600761050759
客户号码:18953660076
客户姓名:王**
投诉地市:潍坊
来话流水:2025010410472076120883690
宽带账号:18953660076
账号归属区县:开发区-城区-潍坊高新区弘毅手机通讯店
联系电话:13020591569
联系人:先生/女士
宽带地址:潍坊
工单紧急程度:一般
是否投诉倾向:否
是否重复投诉:否
是否携转意向:否
是否有升级投诉倾向:否
*业务名称:业务融合开机流程宽带+OTT
投诉内容:手机号码：18953660076，【问题描述】客户已办理宽带业务，有开通单，要求装维尽快联系上门，请处理，谢谢。联系电话：13020591569，联系人：先生/女士，录音流水号：2025010410472076120883690。受理明细：531920062399999999。
在途开通单信息：536250104110475424，18953660076，2025-01-04 10:34:47，业务融合开机流程宽带+OTT，处理中，手写判断和地址录入
是否到厅:否
业务名称:业务融合开机流程宽带+OTT
;宽带小区$[null]$</t>
  </si>
  <si>
    <t>18953660076</t>
  </si>
  <si>
    <t>SD-057-250104-294807-1553</t>
  </si>
  <si>
    <t>'SD-057-250103-148562-344'</t>
  </si>
  <si>
    <t>SD-db051-250104-736419-143</t>
  </si>
  <si>
    <t>2025-01-04 10:57:32</t>
  </si>
  <si>
    <t>(家客)潍坊-寒亭区-重复投诉投诉督办通知-一级督办15863615468-202501040000240291</t>
  </si>
  <si>
    <t>普通区域-寒亭区-蔡家栏子小区-15863615468-100M-业务受理宽带-次数0-202501040000240291</t>
  </si>
  <si>
    <t>202501040000240291# 宽带账号:15863615468; 联系电话：15863615468，问题类型：此工单为群障修复工单，根据群障全量闭环修复管理要求，为确保客户网络通畅，请装维人员跟进修复网络问题，谢谢！ 
 群障标题：公告。故障描述：潍坊寒亭区蔡家栏子小区光缆故障，预估24小时恢复，请帮忙拦截,如有需要请联系片区装维师傅王伟伟15706307460主叫号码：15863615468.0;该号码仅供参考，请优先联系宽带账号。</t>
  </si>
  <si>
    <t>15863615468</t>
  </si>
  <si>
    <t>SD-057-250104-132864-1616</t>
  </si>
  <si>
    <t>'SD-057-241103-283659-7245'</t>
  </si>
  <si>
    <t>SD-db051-250104-431795-151</t>
  </si>
  <si>
    <t>2025-01-04 11:05:57</t>
  </si>
  <si>
    <t>(家客)潍坊-寒亭区-重复投诉投诉督办通知-一级督办13869623195-202501040000248302</t>
  </si>
  <si>
    <t>普通区域-寒亭区-锦程中学宿舍-13869623195-100M-宽带上网投诉-次数0-202501040000248302</t>
  </si>
  <si>
    <t>202501040000248302#流程受理流水号：20250104110212138696231951055576
客户号码:13869623195
客户姓名:刘**
投诉地市:潍坊
来话流水:2025010411011528720882243
宽带账号:13869623195
宽带账号归属地市:潍坊
宽带账号归属区县:寒亭区
故障地址:潍坊寒亭区经济开发区月河路锦程中学宿舍1号楼*********
联系电话:13869623195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11:01:56
具体故障现象:提示网络无法连接，
客户其他诉求:
;宽带小区$[锦程中学宿舍]$</t>
  </si>
  <si>
    <t>13869623195</t>
  </si>
  <si>
    <t>SD-057-250104-273104-1723</t>
  </si>
  <si>
    <t>'SD-057-250103-273145-3993'</t>
  </si>
  <si>
    <t>SD-db051-250104-642895-154</t>
  </si>
  <si>
    <t>2025-01-04 11:08:15</t>
  </si>
  <si>
    <t>(家客)潍坊-奎文区-重复投诉投诉督办通知-一级督办15806483000-20250104110349X829853776</t>
  </si>
  <si>
    <t>80+银卡-普通区域-奎文区-金鼎华府-15806483000-300M-宽带上网投诉-次数0-20250104110349X829853776</t>
  </si>
  <si>
    <t>流程受理流水号：20250103133856158064830001102152
客户号码:15806483000
客户姓名:田*
投诉地市:潍坊
来话流水:2025010313362065420816638
宽带账号:15806483000
宽带账号归属地市:潍坊
宽带账号归属区县:奎文区
故障地址:潍坊奎文区大虞街道鸢飞路金鼎华府6号楼*********
联系电话:15806483000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故障时间:2025-01-03 13:39:28
具体故障现象:光猫亮红灯，
客户其他诉求:
前期工单20250103134017X817138296，要求继续处理，谢谢</t>
  </si>
  <si>
    <t>15806483000</t>
  </si>
  <si>
    <t>SD-057-250104-073421-1766</t>
  </si>
  <si>
    <t>'SD-057-250103-783015-2547'</t>
  </si>
  <si>
    <t>SD-db051-250104-913672-155</t>
  </si>
  <si>
    <t>2025-01-04 11:08:46</t>
  </si>
  <si>
    <t>(家客)潍坊-高密市-重复投诉投诉督办通知-一级督办18863647333-202501040000250943</t>
  </si>
  <si>
    <t>【调研】-80+金卡-普通区域-高密市-书香漫步-18863647333-1000M-宽带上网投诉-次数0-202501040000250943</t>
  </si>
  <si>
    <t>202501040000250943#【已关注中国移动10086微信公众号】流程受理流水号：20250104110639188636473331057311
客户号码:18863647333
客户姓名:李*
投诉地市:潍坊
来话流水:2025010411004360620874673
宽带账号:18863647333
宽带账号归属地市:潍坊
宽带账号归属区县:高密市
故障地址:潍坊高密市醴泉街道站南街书香漫步6号楼*********
联系电话:18863647333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故障细类:网速慢/上网掉线(专席)
携转原因:
故障时间:2025-01-04 11:10:36
具体故障现象:网速慢卡顿，
客户其他诉求:客户拒绝联系工作人员过去排查，并要求解决宽带网速慢的问题，请协助处理，谢谢
;宽带小区$[书香漫步]$</t>
  </si>
  <si>
    <t>18863647333</t>
  </si>
  <si>
    <t>SD-057-250104-702368-1777</t>
  </si>
  <si>
    <t>'SD-057-241220-851467-5701'</t>
  </si>
  <si>
    <t>SD-db051-250104-952648-178</t>
  </si>
  <si>
    <t>2025-01-04 11:39:15</t>
  </si>
  <si>
    <t>(家客)潍坊-青州市-重复投诉投诉督办通知-一级督办13455683982-202501040000278356</t>
  </si>
  <si>
    <t>【调研】-80+银卡-普通区域-青州市-东郝村自然村-13455683982-300M-宽带上网投诉-次数0-202501040000278356</t>
  </si>
  <si>
    <t>202501040000278356#13455683982客户来电表示线路全部拔掉了 客户无法自行安装 要求师傅上门 请尽快处理 谢谢
联系人：先生 联系电话：13455683982 来电流水：2025010411341478520847139</t>
  </si>
  <si>
    <t>13455683982</t>
  </si>
  <si>
    <t>SD-057-250104-837269-2047</t>
  </si>
  <si>
    <t>'SD-057-241105-790162-2543'</t>
  </si>
  <si>
    <t>SD-db051-250104-053729-225</t>
  </si>
  <si>
    <t>2025-01-04 12:41:12</t>
  </si>
  <si>
    <t>(家客)潍坊-寒亭区-重复投诉投诉督办通知-一级督办15963645371-20250104124032X632172397</t>
  </si>
  <si>
    <t>【调研】-80+普通-普通区域-寒亭区-海盛花苑小区-15963645371-1000M-宽带上网投诉-次数0-20250104124032X632172397</t>
  </si>
  <si>
    <t xml:space="preserve">流程受理流水号：20250104123509159636453711086288
客户号码:15963645371
客户姓名:张**
投诉地市:潍坊
来话流水:2025010412344224520891362
宽带账号:15963645371
宽带账号归属地市:潍坊
宽带账号归属区县:寒亭区
故障地址:潍坊寒亭区寒亭街道丰华路海盛花苑小区6号楼*********
联系电话:15963645371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12:39:28
具体故障现象:无法上网
客户其他诉求:要求恢复正常
</t>
  </si>
  <si>
    <t>15963645371</t>
  </si>
  <si>
    <t>SD-057-250104-089534-2583</t>
  </si>
  <si>
    <t>'SD-057-241229-639502-6307'</t>
  </si>
  <si>
    <t>SD-db051-250104-794620-243</t>
  </si>
  <si>
    <t>2025-01-04 13:16:54</t>
  </si>
  <si>
    <t>(家客)潍坊-潍城区-重复投诉投诉督办通知-一级督办15269616887-202501040000353803</t>
  </si>
  <si>
    <t>普通区域-潍城区-丽景酒店片区-15269616887-300M-业务受理宽带-次数0-202501040000353803</t>
  </si>
  <si>
    <t>202501040000353803#【已关注中国移动10086微信公众号】 宽带账号:15269616887; 联系电话：15269616887，问题类型：此工单为群障修复工单，根据群障全量闭环修复管理要求，为确保客户网络通畅，请装维人员跟进修复网络问题，谢谢！ 
 群障标题：公告。故障描述：丽景酒店片区主叫号码：15269616887.0;该号码仅供参考，请优先联系宽带账号。</t>
  </si>
  <si>
    <t>15269616887</t>
  </si>
  <si>
    <t>SD-057-250104-705631-2863</t>
  </si>
  <si>
    <t>'SD-057-241106-752468-3692'</t>
  </si>
  <si>
    <t>SD-db051-250104-302176-257</t>
  </si>
  <si>
    <t>2025-01-04 13:46:24</t>
  </si>
  <si>
    <t>(家客)潍坊-诸城市-重复投诉投诉督办通知-一级督办13953667716-202501040000373154</t>
  </si>
  <si>
    <t>80+白金-普通区域-诸城市-南湖公安小区-13953667716-300M-宽带上网投诉-次数0-202501040000373154</t>
  </si>
  <si>
    <t>202501040000373154#宽带账号：13953667716；宽带地址：潍坊诸城市密州街道文化路南湖公安小区南湖公安小区；客户来电反映宽带无法上网，客户已将光猫路由器断电并按顺序重启后仍未恢复，要求上门，请协助处理，谢谢！联系电话：本机；联系人：女士；来电流水：2025010413422040720837077。</t>
  </si>
  <si>
    <t>13953667716</t>
  </si>
  <si>
    <t>SD-057-250104-586042-3131</t>
  </si>
  <si>
    <t>'SD-057-241014-742638-4356'</t>
  </si>
  <si>
    <t>SD-db051-250104-950467-345</t>
  </si>
  <si>
    <t>2025-01-04 15:37:05</t>
  </si>
  <si>
    <t>(家客)潍坊-昌邑市-重复投诉投诉督办通知-一级督办15610610734-202501040000477560</t>
  </si>
  <si>
    <t>【重投】-【调研】-普通区域-昌邑市-山前村-15610610734-1000M-业务受理宽带-次数0-202501040000477560</t>
  </si>
  <si>
    <t>202501040000477560#【已关注中国移动10086微信公众号】 宽带账号:15610610734; 联系电话：15610610734，问题类型：此工单为群障修复工单，根据群障全量闭环修复管理要求，为确保客户网络通畅，请装维人员跟进修复网络问题，谢谢！ 
 群障标题：公告。故障描述：潍坊昌邑市山前村光缆故障，预估24小时恢复，请帮忙拦截,如有需要请联系片区装维师傅邓艺浩15706307216主叫号码：15610610734.0;该号码仅供参考，请优先联系宽带账号。</t>
  </si>
  <si>
    <t>15610610734</t>
  </si>
  <si>
    <t>SD-057-250104-386409-4338</t>
  </si>
  <si>
    <t>'SD-057-241215-378254-6559'</t>
  </si>
  <si>
    <t>SD-db051-250104-756849-365</t>
  </si>
  <si>
    <t>2025-01-04 16:03:33</t>
  </si>
  <si>
    <t>(家客)潍坊-寿光市-重复投诉投诉督办通知-一级督办15154480806-202501040000502106</t>
  </si>
  <si>
    <t>80+普通-普通区域-寿光市-五台台后村自然村-15154480806-200M-宽带上网投诉-次数0-202501040000502106</t>
  </si>
  <si>
    <t xml:space="preserve">202501040000502106#15154480806客户来电反映宽带无法使用，客户拒绝线上排障，要求维修人员上门维修，请尽快协助处理，谢谢  联系人：女士联系电话：  15154480806   流水：2025010416014367820844373
</t>
  </si>
  <si>
    <t>15154480806</t>
  </si>
  <si>
    <t>SD-057-250104-098731-4583</t>
  </si>
  <si>
    <t>'SD-057-241225-049785-1678'</t>
  </si>
  <si>
    <t>SD-db051-250104-402635-382</t>
  </si>
  <si>
    <t>2025-01-04 16:25:14</t>
  </si>
  <si>
    <t>(家客)潍坊-青州市-重复投诉投诉督办通知-一级督办15854880672-202501040000520451</t>
  </si>
  <si>
    <t>普通区域-青州市-孙旺村-15854880672-300M-宽带上网投诉-次数0-202501040000520451</t>
  </si>
  <si>
    <t>202501040000520451#宽带账号：15854880672；宽带地址：潍坊青州市王坟镇卜家卜家庄2号箱（村委门头）*********；客户来电反映宽带无法使用，客户不在现场，无法配合线上指导/客户不配合排障，要求上门，请协助处理，谢谢！！来电流水：2025010416224324520830540，联系电话：15854880672</t>
  </si>
  <si>
    <t>15854880672</t>
  </si>
  <si>
    <t>SD-057-250104-862795-4794</t>
  </si>
  <si>
    <t>'SD-057-241129-805964-2208'</t>
  </si>
  <si>
    <t>SD-db051-250104-163754-408</t>
  </si>
  <si>
    <t>2025-01-04 17:04:24</t>
  </si>
  <si>
    <t>(家客)潍坊-青州市-重复投诉投诉督办通知-一级督办13854461732-202501040000561405</t>
  </si>
  <si>
    <t>普通区域-青州市-东李村-13854461732-500M-宽带上网投诉-次数0-202501040000561405</t>
  </si>
  <si>
    <t xml:space="preserve">202501040000561405#流程受理流水号：20250104165727138544617321165824
客户号码:13854461732
客户姓名:秦**
投诉地市:潍坊
来话流水:2025010416542379620849999
宽带账号:13854461732
宽带账号归属地市:潍坊
宽带账号归属区县:青州市
故障地址:潍坊青州市黄楼街道东李东李村11号箱(贾永军）*********
联系电话:13854461732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光功率:-21.24
故障大类:宽带/电视
故障细类:宽带无法上网
携转原因:
故障时间:2025-01-04 17:04:02
具体故障现象:提示网络无法连接，
客户其他诉求:客户侧为质差终端，要求上门更换终端并一并处理故障问题。
</t>
  </si>
  <si>
    <t>13854461732</t>
  </si>
  <si>
    <t>SD-057-250104-314082-5173</t>
  </si>
  <si>
    <t>'SD-057-241114-729016-3028'</t>
  </si>
  <si>
    <t>SD-db051-250104-740639-413</t>
  </si>
  <si>
    <t>2025-01-04 17:16:44</t>
  </si>
  <si>
    <t>(家客)潍坊-寒亭区-重复投诉投诉督办通知-一级督办15169447708-202501040000571511</t>
  </si>
  <si>
    <t>普通区域-寒亭区-固堤李家埠村自然村-15169447708-200M-业务受理宽带-次数0-202501040000571511</t>
  </si>
  <si>
    <t>202501040000571511# 宽带账号:15169447708; 联系电话：15169447708，问题类型：此工单为群障修复工单，根据群障全量闭环修复管理要求，为确保客户网络通畅，请装维人员跟进修复网络问题，谢谢！ 
 群障标题：公告。故障描述：潍坊寒亭区固堤李家埠村自然村光缆故障，预估24小时恢复，请帮忙拦截,如有需要请联系片区装维师傅李兵兵15706307442主叫号码：15169447708.0;该号码仅供参考，请优先联系宽带账号。</t>
  </si>
  <si>
    <t>15169447708</t>
  </si>
  <si>
    <t>SD-057-250104-380714-5275</t>
  </si>
  <si>
    <t>'SD-057-241119-516247-6964'</t>
  </si>
  <si>
    <t>SD-db051-250104-046759-417</t>
  </si>
  <si>
    <t>2025-01-04 17:26:14</t>
  </si>
  <si>
    <t>(家客)潍坊-寿光市-重复投诉投诉督办通知-一级督办18765186962-202501040000581801</t>
  </si>
  <si>
    <t>普通区域-寿光市-恒基公寓-18765186962-100M-宽带上网投诉-次数0-202501040000581801</t>
  </si>
  <si>
    <t xml:space="preserve">202501040000581801#流程受理流水号：20250104172538187651869621174423
客户号码:18765186962
客户姓名:孙**
投诉地市:潍坊
来话流水:2025010417243303320823517
宽带账号:18765186962
宽带账号归属地市:潍坊
宽带账号归属区县:寿光市
故障地址:潍坊寿光市留吕留吕街恒基公寓1号楼*********
联系电话:18765186962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故障细类:移动高清电视故障
携转原因:
故障时间:2025-01-04 17:25:45
魔百和单播/组播:单播
具体故障现象:机顶盒无法开机，
客户其他诉求:客户侧为质差终端，要求上门更换终端并一并处理故障问题。
</t>
  </si>
  <si>
    <t>18765186962</t>
  </si>
  <si>
    <t>SD-057-250104-305814-5343</t>
  </si>
  <si>
    <t>'SD-057-241221-970614-5663'</t>
  </si>
  <si>
    <t>SD-db051-250104-813460-420</t>
  </si>
  <si>
    <t>2025-01-04 17:27:26</t>
  </si>
  <si>
    <t>(家客)潍坊-寿光市-重复投诉投诉督办通知-一级督办18863659959-202501040000579934</t>
  </si>
  <si>
    <t>普通区域-寿光市-东玉村-18863659959-300M-业务受理宽带-次数0-202501040000579934</t>
  </si>
  <si>
    <t>202501040000579934# 宽带账号:18863659959; 联系电话：18863659959，问题类型：此工单为群障修复工单，根据群障全量闭环修复管理要求，为确保客户网络通畅，请装维人员跟进修复网络问题，谢谢！ 
 群障标题：告警。故障标题：主干光纤断或OLT检测不到预期的光信号（LOS）主叫号码：18863659959.0;该号码仅供参考，请优先联系宽带账号。</t>
  </si>
  <si>
    <t>18863659959</t>
  </si>
  <si>
    <t>SD-057-250104-736942-5371</t>
  </si>
  <si>
    <t>'SD-057-241027-401857-979'</t>
  </si>
  <si>
    <t>SD-db051-250104-526489-432</t>
  </si>
  <si>
    <t>2025-01-04 17:37:24</t>
  </si>
  <si>
    <t>(家客)潍坊-奎文区-重复投诉投诉督办通知-一级督办18764700677-202501040000589241</t>
  </si>
  <si>
    <t>【调研】-普通区域-奎文区-谭里家园-18764700677-300M-业务受理宽带-次数0-202501040000589241</t>
  </si>
  <si>
    <t>202501040000589241# 宽带账号:18764700677; 联系电话：18764700677，问题类型：此工单为群障修复工单，根据群障全量闭环修复管理要求，为确保客户网络通畅，请装维人员跟进修复网络问题，谢谢！ 
 群障标题：公告。故障描述：潍坊奎文区谭里家园光缆故障，预估24小时恢复，请帮忙拦截,如有需要请联系片区装维师傅陈宁15706307383主叫号码：18764700677.0;该号码仅供参考，请优先联系宽带账号。</t>
  </si>
  <si>
    <t>18764700677</t>
  </si>
  <si>
    <t>SD-057-250104-798024-5464</t>
  </si>
  <si>
    <t>'SD-057-250103-497015-781'</t>
  </si>
  <si>
    <t>SD-db051-250104-835796-433</t>
  </si>
  <si>
    <t>2025-01-04 17:44:32</t>
  </si>
  <si>
    <t>(家客)潍坊-寿光市-重复投诉投诉督办通知-一级督办15169630803-20250104174311X791193708</t>
  </si>
  <si>
    <t>80+银卡-普通区域-寿光市-何家村自然村-15169630803-1000M-魔百和投诉-次数0-20250104174311X791193708</t>
  </si>
  <si>
    <t>【农村网络投诉】流程受理流水号：20250104174229151696308031179583
客户号码:15169630803
客户姓名:孙**
投诉地市:潍坊
来话流水:2025010417405398820817249
宽带账号:15169630803
宽带账号归属地市:潍坊
宽带账号归属区县:寿光市
故障地址:潍坊寿光市稻田镇何家村何家村自然村何家村扩容25号箱*********
联系电话:15169630803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故障细类:移动高清电视故障
携转原因:
故障时间:2025-01-04 17:42:43
魔百和单播/组播:组播
具体故障现象:机顶盒无法开机，
客户其他诉求:要求上门维修
魔百和单/组播：组播</t>
  </si>
  <si>
    <t>15169630803</t>
  </si>
  <si>
    <t>SD-057-250104-247539-5512</t>
  </si>
  <si>
    <t>'SD-057-241125-841276-6140'</t>
  </si>
  <si>
    <t>SD-db051-250104-378251-444</t>
  </si>
  <si>
    <t>2025-01-04 17:59:12</t>
  </si>
  <si>
    <t>(家客)潍坊-青州市-重复投诉投诉督办通知-一级督办18766462355-202501040000606596</t>
  </si>
  <si>
    <t>【调研】-80+普通-普通区域-青州市-大马宋村-18766462355-300M-宽带上网投诉-次数0-202501040000606596</t>
  </si>
  <si>
    <t>202501040000606596#18766462355 电视直播无法观看，显示网络连接异常，拒绝排障，要求师傅上门，请处理，谢谢
联系人女士，电话本机，流水号 2025010417553114920879643</t>
  </si>
  <si>
    <t>18766462355</t>
  </si>
  <si>
    <t>SD-057-250104-359248-5681</t>
  </si>
  <si>
    <t>'SD-057-241116-185029-6780'</t>
  </si>
  <si>
    <t>SD-db051-250104-012976-447</t>
  </si>
  <si>
    <t>2025-01-04 18:03:11</t>
  </si>
  <si>
    <t>(家客)潍坊-高密市-重复投诉投诉督办通知-一级督办13791669461-202501040000613431</t>
  </si>
  <si>
    <t>普通区域-高密市-卣坊自然村-13791669461-1000M-宽带上网投诉-次数0-202501040000613431</t>
  </si>
  <si>
    <t xml:space="preserve">202501040000613431#
客户来电反映宽带上网网速慢    线上排障不认可/不配合，客户要求师傅上门，请协助处理，谢谢
宽带地址：潍坊高密市朝阳街道卣坊卣坊自然村5-1于连杰屋山
联系人：先生 联系电话：本机 来电流水：2025010417565204520893579
</t>
  </si>
  <si>
    <t>13791669461</t>
  </si>
  <si>
    <t>SD-057-250104-310452-5705</t>
  </si>
  <si>
    <t>'SD-057-241116-867402-3599'</t>
  </si>
  <si>
    <t>SD-db051-250104-783610-454</t>
  </si>
  <si>
    <t>2025-01-04 18:17:26</t>
  </si>
  <si>
    <t>(家客)潍坊-寿光市-重复投诉投诉督办通知-一级督办15069637710-20250104181652X812640621</t>
  </si>
  <si>
    <t>80+银卡-普通区域-寿光市-北洋头-15069637710-300M-宽带上网投诉-次数0-20250104181652X812640621</t>
  </si>
  <si>
    <t xml:space="preserve">【农村网络投诉】流程受理流水号：20250104181535150696377101188721
客户号码:15069637710
客户姓名:李**
投诉地市:潍坊
来话流水:2025010418150686520861645
宽带账号:15069637710
宽带账号归属地市:潍坊
宽带账号归属区县:寿光市
故障地址:潍坊寿光市台头镇付家庄村北洋头北洋头10号箱*********
联系电话:15095189709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18:16:25
具体故障现象:光猫亮红灯，
客户其他诉求:
</t>
  </si>
  <si>
    <t>15069637710</t>
  </si>
  <si>
    <t>SD-057-250104-541678-5825</t>
  </si>
  <si>
    <t>'SD-057-241211-921540-222'</t>
  </si>
  <si>
    <t>SD-db051-250104-930621-467</t>
  </si>
  <si>
    <t>2025-01-04 18:37:14</t>
  </si>
  <si>
    <t>(家客)潍坊--重复投诉投诉督办通知-一级督办13573656737-202501040000636284</t>
  </si>
  <si>
    <t>普通区域--null-13573656737-业务受理宽带-次数0-202501040000636284</t>
  </si>
  <si>
    <t>202501040000636284# 宽带账号:13573656737; 联系电话：13573656737，问题类型：此工单为群障修复工单，根据群障全量闭环修复管理要求，为确保客户网络通畅，请装维人员跟进修复网络问题，谢谢！ 
 群障标题：公告。故障描述：陈家马村自然村主叫号码：13573656737.0;该号码仅供参考，请优先联系宽带账号。</t>
  </si>
  <si>
    <t>13573656737</t>
  </si>
  <si>
    <t>SD-057-250104-475132-5978</t>
  </si>
  <si>
    <t>'SD-057-241024-865073-6590'</t>
  </si>
  <si>
    <t>SD-db051-250104-025916-474</t>
  </si>
  <si>
    <t>2025-01-04 18:47:38</t>
  </si>
  <si>
    <t>(家客)潍坊-坊子区-重复投诉投诉督办通知-一级督办18866187698-202501040000644137</t>
  </si>
  <si>
    <t>80+普通-普通区域-坊子区-怡水家园-18866187698-500M-宽带上网投诉-次数0-202501040000644137</t>
  </si>
  <si>
    <t>202501040000644137#流程受理流水号：20250104184136188661876981195028
客户号码:18866187698
客户姓名:梁**
投诉地市:潍坊
来话流水:2025010418394946820858728
宽带账号:18866187698
宽带账号归属地市:潍坊
宽带账号归属区县:峡山区
故障地址:潍坊峡山区太堡庄街道（太堡庄）兴峡路文华苑小区文华苑二期10号*********
联系电话:18866187698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故障细类:网速慢/上网掉线(专席)
携转原因:
故障时间:2025-01-04 18:40:23
具体故障现象:网速慢卡顿，客户来电表示宽带网速慢线上不方便操作要求解决问题，表示工作人员已经测过网速正常但是更新软件下载软件还是慢
客户其他诉求:
;宽带小区$[怡水家园]$</t>
  </si>
  <si>
    <t>18866187698</t>
  </si>
  <si>
    <t>SD-057-250104-179240-6076</t>
  </si>
  <si>
    <t>'SD-057-241228-807631-1753'</t>
  </si>
  <si>
    <t>SD-db051-250104-972104-489</t>
  </si>
  <si>
    <t>2025-01-04 19:07:31</t>
  </si>
  <si>
    <t>(家客)潍坊-安丘市-重复投诉投诉督办通知-一级督办15264638823-202501040000656822</t>
  </si>
  <si>
    <t>80+银卡-普通区域-安丘市-周家院庄-15264638823-300M-业务受理宽带-次数0-202501040000656822</t>
  </si>
  <si>
    <t>202501040000656822# 宽带账号:15264638823; 联系电话：15264638823，问题类型：此工单为群障修复工单，根据群障全量闭环修复管理要求，为确保客户网络通畅，请装维人员跟进修复网络问题，谢谢！ 
 群障标题：公告。故障描述：主干光纤断或OLT检测不到预期的光信号（LOS）主叫号码：15264638823.0;该号码仅供参考，请优先联系宽带账号。</t>
  </si>
  <si>
    <t>15264638823</t>
  </si>
  <si>
    <t>SD-057-250104-035927-6243</t>
  </si>
  <si>
    <t>'SD-057-241130-846013-7818'</t>
  </si>
  <si>
    <t>SD-db051-250104-613254-517</t>
  </si>
  <si>
    <t>2025-01-04 20:02:17</t>
  </si>
  <si>
    <t>(家客)潍坊-坊子区-重复投诉投诉督办通知-一级督办18006469985-20250104200111X714445820</t>
  </si>
  <si>
    <t>【调研】-普通区域-坊子区-隆鑫盛景-18006469985-1000M-宽带上网投诉-次数0-20250104200111X714445820</t>
  </si>
  <si>
    <t xml:space="preserve">流程受理流水号：20250104195107180064699851209056
客户号码:18006469985
客户姓名:李*
投诉地市:潍坊
来话流水:2025010419572357520844078
宽带账号:18006469985
宽带账号归属地市:潍坊
宽带账号归属区县:坊子区
故障地址:潍坊坊子区坊子新区龙泉街隆鑫盛景潍坊坊子隆鑫盛景11号楼2单元601室
联系电话:15726362620
联系人:先生/女士
工单紧急程度:非常紧急
是否有升级投诉倾向:是
是否重复投诉:否
是否携转意向:否
是否投诉倾向:否
是否智能网关:智能网关
当前是否在线:是
接入方式:FTTH
端到端诊断结果:客户侧设备问题（新增）
是否质差终端:无质差信息
光功率:-18.26
故障大类:宽带/电视
故障细类:网速慢/上网掉线(专席)
携转原因:
故障时间:2025-01-04 19:58:57
具体故障现象:客户反应网络频繁掉线，从安装上就这样，反应师傅一直木有给其维修好，客户有升级投诉意向，请尽快给其联系处理，谢谢
客户其他诉求:
</t>
  </si>
  <si>
    <t>18006469985</t>
  </si>
  <si>
    <t>SD-057-250104-401972-6643</t>
  </si>
  <si>
    <t>'SD-057-241205-294057-981'</t>
  </si>
  <si>
    <t>SD-db051-250104-036158-539</t>
  </si>
  <si>
    <t>2025-01-04 20:47:04</t>
  </si>
  <si>
    <t>(家客)潍坊-坊子区-重复投诉投诉督办通知-一级督办13906362992-20250104204422X662381719</t>
  </si>
  <si>
    <t>普通区域-坊子区-韩尔庄王家社区-13906362992-300M-宽带上网投诉-次数0-20250104204422X662381719</t>
  </si>
  <si>
    <t xml:space="preserve">流程受理流水号：20250104203943139063629921216502
客户号码:13906362992
客户姓名:王**
投诉地市:潍坊
来话流水:2025010420384988420845357
宽带账号:13906362992
宽带账号归属地市:潍坊
宽带账号归属区县:坊子区
故障地址:潍坊坊子区坊子新区龙泉街韩尔庄王家社区3号楼
联系电话:13906362992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故障时间:2025-01-04 20:46:14
具体故障现象:光猫灯正常但电脑手机无法上网，
客户其他诉求:
</t>
  </si>
  <si>
    <t>13906362992</t>
  </si>
  <si>
    <t>SD-057-250104-894170-6915</t>
  </si>
  <si>
    <t>'SD-057-241217-457816-5047'</t>
  </si>
  <si>
    <t>SD-db051-250104-126735-571</t>
  </si>
  <si>
    <t>2025-01-04 23:36:28</t>
  </si>
  <si>
    <t>(家客)潍坊-奎文区-重复投诉投诉督办通知-一级督办13402261155-202501040000715056</t>
  </si>
  <si>
    <t>【调研】-80+金卡-普通区域-奎文区-吉祥家园-13402261155-1000M-宽带上网投诉-次数0-202501040000715056</t>
  </si>
  <si>
    <t>202501040000715056#【已关注中国移动10086微信公众号】流程受理流水号：20250104233431134022611551222886
客户号码:13402261155
客户姓名:尤*
投诉地市:潍坊
来话流水:2025010423341338920825076
宽带账号:13402261155
宽带账号归属地市:潍坊
宽带账号归属区县:奎文区
故障地址:潍坊奎文区北苑街道乐川街吉祥家园18号楼*********
联系电话:13402261155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故障时间:2025-01-04 23:37:00
具体故障现象:光猫亮红灯，要求补偿
客户其他诉求:要求补偿
;宽带小区$[吉祥家园]$</t>
  </si>
  <si>
    <t>13402261155</t>
  </si>
  <si>
    <t>SD-057-250104-526308-7253</t>
  </si>
  <si>
    <t>'SD-057-250102-871502-6389'</t>
  </si>
  <si>
    <t>SD-db051-250105-786931-17</t>
  </si>
  <si>
    <t>2025-01-05 08:45:05</t>
  </si>
  <si>
    <t>(家客)潍坊-诸城市-重复投诉投诉督办通知-一级督办15165660006-202501050000099838</t>
  </si>
  <si>
    <t>80+金卡-普通区域-诸城市-阳光河畔-15165660006-1000M-业务受理宽带-次数0-202501050000099838</t>
  </si>
  <si>
    <t>202501050000099838#15165660006客户来电称家里的宽带无法上网，要求核实具体原因。联系人：先生 联系电话：本机 录音流水：2025010508405104320892568</t>
  </si>
  <si>
    <t>15165660006</t>
  </si>
  <si>
    <t>SD-057-250105-796104-230</t>
  </si>
  <si>
    <t>'SD-057-241229-698547-553'</t>
  </si>
  <si>
    <t>SD-db051-250105-952607-27</t>
  </si>
  <si>
    <t>2025-01-05 08:57:08</t>
  </si>
  <si>
    <t>(家客)潍坊-奎文区-重复投诉投诉督办通知-一级督办18678020483-202501050000111970</t>
  </si>
  <si>
    <t>普通区域-奎文区-奎文区宏伟北区-18678020483-500M-业务受理宽带-次数0-202501050000111970</t>
  </si>
  <si>
    <t>202501050000111970# 宽带账号:18678020483; 联系电话：18678020483，问题类型：此工单为群障修复工单，根据群障全量闭环修复管理要求，为确保客户网络通畅，请装维人员跟进修复网络问题，谢谢！ 
 群障标题：公告。故障描述：潍坊奎文区奎文区宏伟北区光缆故障，预估24小时恢复，请帮忙拦截,如有需要请联系片区装维师傅朱文杰15706366520主叫号码：13953660016.0;该号码仅供参考，请优先联系宽带账号。</t>
  </si>
  <si>
    <t>18678020483</t>
  </si>
  <si>
    <t>SD-057-250105-752491-370</t>
  </si>
  <si>
    <t>'SD-057-250104-479513-6872'</t>
  </si>
  <si>
    <t>SD-db051-250105-270936-30</t>
  </si>
  <si>
    <t>2025-01-05 08:57:41</t>
  </si>
  <si>
    <t>(家客)潍坊-青州市-重复投诉投诉督办通知-一级督办15006692995-202501050000113371</t>
  </si>
  <si>
    <t>【调研】-80+银卡-普通区域-青州市-烟厂东宿舍-15006692995-300M-业务受理宽带-次数0-202501050000113371</t>
  </si>
  <si>
    <t>202501050000113371#【已关注中国移动10086微信公众号】 宽带账号:15006692995; 联系电话：15006692995，问题类型：此工单为群障修复工单，根据群障全量闭环修复管理要求，为确保客户网络通畅，请装维人员跟进修复网络问题，谢谢！ 
 群障标题：公告。故障描述：潍坊青州市烟厂东宿舍光缆故障，预估24小时恢复，请帮忙拦截,如有需要请联系片区装维师傅魏守波15706307630主叫号码：15253695756.0;该号码仅供参考，请优先联系宽带账号。</t>
  </si>
  <si>
    <t>15006692995</t>
  </si>
  <si>
    <t>SD-057-250105-628735-386</t>
  </si>
  <si>
    <t>'SD-057-241129-589641-5993'</t>
  </si>
  <si>
    <t>SD-db051-250105-195387-31</t>
  </si>
  <si>
    <t>2025-01-05 08:57:59</t>
  </si>
  <si>
    <t>(家客)潍坊-高密市-重复投诉投诉督办通知-一级督办13335250709-202501050000112407</t>
  </si>
  <si>
    <t>【重投】-普通区域-高密市-八里庄-13335250709-200M-宽带上网投诉-次数0-202501050000112407</t>
  </si>
  <si>
    <t>202501050000112407#流程受理流水号：20250105085624133352507091009072
客户号码:13335250709
客户姓名:李**
投诉地市:潍坊
来话流水:2025010508550375420899441
宽带账号:13335250709
宽带账号归属地市:潍坊
宽带账号归属区县:高密市
故障地址:潍坊高密市密水街道八里庄行政村八里庄高密八里庄李严亮36号箱*********
联系电话:13335250709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光功率:-18.56
故障大类:宽带/电视
故障细类:网速慢/上网掉线(专席)
携转原因:
故障时间:2025-01-05 08:56:40
具体故障现象:频繁掉线，有提及工信部投诉。
客户其他诉求:
;宽带小区$[八里庄]$</t>
  </si>
  <si>
    <t>13335250709</t>
  </si>
  <si>
    <t>SD-057-250105-519846-388</t>
  </si>
  <si>
    <t>'SD-057-241212-680549-3997'</t>
  </si>
  <si>
    <t>SD-db051-250105-918047-74</t>
  </si>
  <si>
    <t>2025-01-05 09:42:34</t>
  </si>
  <si>
    <t>(家客)潍坊-奎文区-重复投诉投诉督办通知-一级督办18765103358-202501050000122125</t>
  </si>
  <si>
    <t>【调研】-80+银卡-普通区域-奎文区-东方太阳城-18765103358-300M-魔百和投诉-次数0-202501050000122125</t>
  </si>
  <si>
    <t>202501050000122125#流程受理流水号：20250105090307187651033581011552
客户号码:18765103358
客户姓名:吕**
投诉地市:潍坊
来话流水:2025010508524417120880709
宽带账号:18765103358
宽带账号归属地市:潍坊
宽带账号归属区县:奎文区
故障地址:潍坊奎文区北苑街道虞河路东方太阳城7号楼*********
联系电话:18765103358
联系人:先生/女士
工单紧急程度:一般
是否有升级投诉倾向:否
是否重复投诉:否
是否携转意向:否
是否投诉倾向:否
携转原因:
提单模板:客户来电反映观看移动高清电视时，在有移动高清影视黄金会员时所有VIP节目都无法观看，客户不认可，请协助处理，谢谢。
;宽带小区$[东方太阳城]$</t>
  </si>
  <si>
    <t>18765103358</t>
  </si>
  <si>
    <t>SD-057-250105-215948-879</t>
  </si>
  <si>
    <t>'SD-057-241114-976342-1811'</t>
  </si>
  <si>
    <t>SD-db051-250105-947562-81</t>
  </si>
  <si>
    <t>2025-01-05 09:47:14</t>
  </si>
  <si>
    <t>(家客)潍坊-高密市-重复投诉投诉督办通知-一级督办19806246598-20250105094513X513966794</t>
  </si>
  <si>
    <t>普通区域-高密市-尚家庄自然村-19806246598-200M-宽带上网投诉-次数0-20250105094513X513966794</t>
  </si>
  <si>
    <t xml:space="preserve">【农村网络投诉】流程受理流水号：20250105094200198062465981025972
客户号码:19806246598
客户姓名:杜**
投诉地市:潍坊
来话流水:2025010509401897620863085
宽带账号:19806246598
宽带账号归属地市:潍坊
宽带账号归属区县:高密市
故障地址:潍坊高密市井沟镇南李家村鹏益养殖场*********
联系电话:15066275500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09:43:04
具体故障现象:光猫亮红灯，
客户其他诉求:
</t>
  </si>
  <si>
    <t>19806246598</t>
  </si>
  <si>
    <t>SD-057-250105-130659-924</t>
  </si>
  <si>
    <t>'SD-057-241210-207516-3437'</t>
  </si>
  <si>
    <t>SD-db051-250105-593614-83</t>
  </si>
  <si>
    <t>2025-01-05 09:47:25</t>
  </si>
  <si>
    <t>(家客)潍坊-坊子区-重复投诉投诉督办通知-一级督办15163613448-20250105094520X520967600</t>
  </si>
  <si>
    <t>80+金卡-FTTR-普通区域-坊子区-坊子临街商铺-后埠头村沿街-15163613448-1000M-宽带上网投诉-次数0-20250105094520X520967600</t>
  </si>
  <si>
    <t xml:space="preserve">【农村网络投诉】流程受理流水号：20250105094427151636134481026888
客户号码:15163613448
客户姓名:何**
投诉地市:潍坊
来话流水:2025010509434362920801669
宽带账号:15163613448
宽带账号归属地市:潍坊
宽带账号归属区县:坊子区
故障地址:潍坊坊子区坊子老区坊子临街商铺-后埠头村沿街行政村坊子临街商铺-后埠头村沿街坊子临街商铺-后埠头村沿街4号箱*********
联系电话:15163613448
联系人:何女士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故障细类:宽带无法上网(专席)
携转原因:
故障时间:2025-01-05 09:44:47
具体故障现象:提示网络无法连接，
客户其他诉求:已自行重启设备也没有恢复，客户非常着急，要求师傅加急给予解决处理，谢谢
</t>
  </si>
  <si>
    <t>15163613448</t>
  </si>
  <si>
    <t>SD-057-250105-987613-927</t>
  </si>
  <si>
    <t>'SD-057-241015-143795-3776'</t>
  </si>
  <si>
    <t>SD-db051-250105-712534-96</t>
  </si>
  <si>
    <t>2025-01-05 09:57:04</t>
  </si>
  <si>
    <t>(家客)潍坊-寿光市-重复投诉投诉督办通知-一级督办18706580813-202501050000171962</t>
  </si>
  <si>
    <t>【调研】-80+银卡-普通区域-寿光市-怡尚苑小区-18706580813-300M-魔百和投诉-次数0-202501050000171962</t>
  </si>
  <si>
    <t>202501050000171962#【已关注中国移动10086微信公众号】流程受理流水号：20250105095240187065808131030005
客户号码:18706580813
客户姓名:徐*
投诉地市:潍坊
来话流水:2025010509475361820848473
宽带账号:18706580813
宽带账号归属地市:潍坊
宽带账号归属区县:寿光市
故障地址:潍坊寿光市北洛镇尚家村怡尚苑小区13号楼-东-301*********
联系电话:18706580813
联系人:先生/女士
工单紧急程度:非常紧急
是否有升级投诉倾向:否
是否重复投诉:否
是否携转意向:是
是否投诉倾向:是
是否智能网关:智能网关
当前是否在线:是
接入方式:FTTH
端到端诊断结果:客户侧设备问题（新增）
是否质差终端:无质差信息
光功率:-18.63
故障大类:宽带/电视
故障细类:移动高清电视故障(专席)
携转原因:遥控器问题
故障时间:2025-01-05 09:54:39
魔百和单播/组播:组播
具体故障现象:语音遥控器无法使用语音，观看时卡顿
客户其他诉求:客户前期反映过此问题，师傅也上门处理过，当时师傅称是接收器坏了，一直未解决，客户对此不满，要求其他师傅上门处理，拒绝联系上次那个师傅，客户也有那个师傅的电话，如果是那个师傅的电话，客户考虑转网，请其他师傅带着接收器上门维修处理，并且处理卡顿情况
魔百和单/组播：组播;宽带小区$[怡尚苑小区]$</t>
  </si>
  <si>
    <t>18706580813</t>
  </si>
  <si>
    <t>SD-057-250105-502843-1024</t>
  </si>
  <si>
    <t>'SD-057-241212-381924-4524'</t>
  </si>
  <si>
    <t>SD-db051-250105-906524-122</t>
  </si>
  <si>
    <t>2025-01-05 10:23:08</t>
  </si>
  <si>
    <t>(家客)潍坊-寿光市-重复投诉投诉督办通知-一级督办15964909537-20250105102038X638669968</t>
  </si>
  <si>
    <t>普通区域-寿光市-西刘营社区-15964909537-1000M-宽带上网投诉-次数0-20250105102038X638669968</t>
  </si>
  <si>
    <t xml:space="preserve">【农村网络投诉】流程受理流水号：20250105101312159649095371037418
客户号码:15964909537
客户姓名:刘**
投诉地市:潍坊
来话流水:2025010510125801220838768
宽带账号:15964909537
宽带账号归属地市:潍坊
宽带账号归属区县:寿光市
故障地址:潍坊寿光市稻田镇西刘营村西刘营社区14号楼*********
联系电话:15964909537
联系人:女士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故障时间:2025-01-05 10:14:56
具体故障现象:用户无法提供具体故障现象，
客户其他诉求:客户来电表示打师傅的电话打不通，要求我上报联系一下宽带维修师傅，请协助处理，谢谢
</t>
  </si>
  <si>
    <t>15964909537</t>
  </si>
  <si>
    <t>SD-057-250105-625483-1336</t>
  </si>
  <si>
    <t>'SD-057-241126-123407-1840'</t>
  </si>
  <si>
    <t>SD-db051-250105-347218-138</t>
  </si>
  <si>
    <t>2025-01-05 10:36:59</t>
  </si>
  <si>
    <t>(家客)潍坊-奎文区-重复投诉投诉督办通知-一级督办13791880340-202501050000214774</t>
  </si>
  <si>
    <t>【重投】-80+银卡-普通区域-奎文区-庄家工业园片区（宝通家园广潍宿舍）-13791880340-100M-宽带上网投诉-次数0-202501050000214774</t>
  </si>
  <si>
    <t>202501050000214774#【已关注中国移动10086微信公众号】流程受理流水号：20250105103616137918803401046025
客户号码:13791880340
客户姓名:庄*
投诉地市:潍坊
来话流水:2025010510315309020864093
宽带账号:13791880340
宽带账号归属地市:潍坊
宽带账号归属区县:奎文区
故障地址:潍坊奎文区廿里堡街道宝通街庄家工业园片区宝通家园12号楼*********
联系电话:15095148881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
故障细类:宽带无法上网(专席)
携转原因:
故障时间:2025-01-05 10:39:42
具体故障现象:光猫灯正常但电脑手机无法上网，
客户其他诉求:
;宽带小区$[庄家工业园片区（宝通家园广潍宿舍）]$</t>
  </si>
  <si>
    <t>13791880340</t>
  </si>
  <si>
    <t>SD-057-250105-963802-1472</t>
  </si>
  <si>
    <t>'SD-057-241101-957126-6455'</t>
  </si>
  <si>
    <t>SD-db051-250105-103245-195</t>
  </si>
  <si>
    <t>2025-01-05 11:53:07</t>
  </si>
  <si>
    <t>(家客)潍坊-青州市-重复投诉投诉督办通知-一级督办13406655767-202501050000288629</t>
  </si>
  <si>
    <t>80+银卡-普通区域-青州市-黄楼街道新花卉市场-13406655767-300M-宽带上网投诉-次数0-202501050000288629</t>
  </si>
  <si>
    <t>202501050000288629#流程受理流水号：20250105115153134066557671072649
客户号码:13406655767
客户姓名:山*
投诉地市:潍坊
来话流水:2025010511511223120882480
宽带账号:13406655767
宽带账号归属地市:潍坊
宽带账号归属区县:青州市
故障地址:潍坊青州市黄楼街道迟家村黄楼街道新花卉市场2大厅西沿街北(13号箱)*********
联系电话:15254413395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故障时间:2025-01-05 11:52:29
具体故障现象:光猫亮红灯，
客户其他诉求:
;宽带小区$[黄楼街道新花卉市场]$</t>
  </si>
  <si>
    <t>13406655767</t>
  </si>
  <si>
    <t>SD-057-250105-037462-2190</t>
  </si>
  <si>
    <t>'SD-057-241104-975682-5368'</t>
  </si>
  <si>
    <t>SD-db051-250105-496317-217</t>
  </si>
  <si>
    <t>2025-01-05 12:37:03</t>
  </si>
  <si>
    <t>(家客)潍坊-青州市-重复投诉投诉督办通知-一级督办13806467768-202501050000321721</t>
  </si>
  <si>
    <t>普通区域-青州市-二府村-13806467768-200M-业务受理宽带-次数0-202501050000321721</t>
  </si>
  <si>
    <t>202501050000321721# 宽带账号:13806467768; 联系电话：13806467768，问题类型：此工单为群障修复工单，根据群障全量闭环修复管理要求，为确保客户网络通畅，请装维人员跟进修复网络问题，谢谢！ 
 群障标题：公告。故障描述：潍坊青州市二府村割接调整，预计24小时恢复主叫号码：15169692368.0;该号码仅供参考，请优先联系宽带账号。</t>
  </si>
  <si>
    <t>13806467768</t>
  </si>
  <si>
    <t>SD-057-250105-731059-2562</t>
  </si>
  <si>
    <t>'SD-057-241016-795124-2555'</t>
  </si>
  <si>
    <t>SD-db051-250105-571086-218</t>
  </si>
  <si>
    <t>2025-01-05 12:38:10</t>
  </si>
  <si>
    <t>(家客)潍坊-寿光市-重复投诉投诉督办通知-一级督办13854428039-20250105123534X734068463</t>
  </si>
  <si>
    <t>普通区域-寿光市-久安小区-13854428039-100M-宽带上网投诉-次数0-20250105123534X734068463</t>
  </si>
  <si>
    <t xml:space="preserve">【农村网络投诉】流程受理流水号：20250105123353138544280391084245
客户号码:13854428039
客户姓名:董**
投诉地市:潍坊
来话流水:2025010512333576020856829
宽带账号:13854428039
宽带账号归属地市:潍坊
宽带账号归属区县:寿光市
故障地址:潍坊寿光市古城久安一村久安小区1号楼*********
联系电话:13854428039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12:34:39
具体故障现象:用户无法提供具体故障现象，
客户其他诉求:
</t>
  </si>
  <si>
    <t>13854428039</t>
  </si>
  <si>
    <t>SD-057-250105-610378-2582</t>
  </si>
  <si>
    <t>'SD-057-241219-946085-181'</t>
  </si>
  <si>
    <t>SD-db051-250105-210596-220</t>
  </si>
  <si>
    <t>2025-01-05 12:40:51</t>
  </si>
  <si>
    <t>(家客)潍坊-昌乐县-重复投诉投诉督办通知-一级督办13361531253-202501050000321073</t>
  </si>
  <si>
    <t>【调研】-普通区域-昌乐县-上东山-13361531253-300M-宽带上网投诉-次数0-202501050000321073</t>
  </si>
  <si>
    <t xml:space="preserve">202501050000321073#宽带账号：13361531253；宽带地址：潍坊昌乐县鄌郚镇上东山上东山上东山村K5#*********；客户来电反映宽带无法使用，光信号灯红灯闪烁，客户反映已经将光纤线插紧，将弯折的位置捋直后重启无效，要求上门，请协助处理，谢谢！联系电话：19553622803；联系人：先生/女士；来电流水：2025010512373371220887311****。
</t>
  </si>
  <si>
    <t>昌乐县</t>
  </si>
  <si>
    <t>13361531253</t>
  </si>
  <si>
    <t>SD-057-250105-139078-2606</t>
  </si>
  <si>
    <t>'SD-057-241219-932478-534'</t>
  </si>
  <si>
    <t>SD-db051-250105-094527-224</t>
  </si>
  <si>
    <t>2025-01-05 12:47:07</t>
  </si>
  <si>
    <t>(家客)潍坊-寿光市-重复投诉投诉督办通知-一级督办15866501644-20250105124441X281992471</t>
  </si>
  <si>
    <t>80+金卡-普通区域-寿光市-中李村自然村-15866501644-1000M-魔百和投诉-次数0-20250105124441X281992471</t>
  </si>
  <si>
    <t>【农村网络投诉】流程受理流水号：20250105124255158665016441086632
客户号码:15866501644
客户姓名:王**
投诉地市:潍坊
来话流水:2025010512381525520892458
宽带账号:15866501644
宽带账号归属地市:潍坊
宽带账号归属区县:寿光市
故障地址:潍坊寿光市丰城镇中李村中李村自然村中李村3箱（西南王春亮外墙）*********
联系电话:15866501644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光功率:-26.98
故障大类:宽带/电视
故障细类:移动高清电视故障(专席)
携转原因:
故障时间:2025-01-05 12:45:25
魔百和单播/组播:单播
具体故障现象:电视直播或点播无法观看，
客户其他诉求:请核实，谢谢
魔百和单/组播：单播</t>
  </si>
  <si>
    <t>15866501644</t>
  </si>
  <si>
    <t>SD-057-250105-150362-2643</t>
  </si>
  <si>
    <t>'SD-057-241015-495732-4917'</t>
  </si>
  <si>
    <t>SD-db051-250105-134527-229</t>
  </si>
  <si>
    <t>2025-01-05 12:49:42</t>
  </si>
  <si>
    <t>(家客)潍坊-寒亭区-重复投诉投诉督办通知-一级督办15753613315-202501050000325811</t>
  </si>
  <si>
    <t>【调研】-80+普通-普通区域-寒亭区-财源村自然村-15753613315-200M-宽带上网投诉-次数0-202501050000325811</t>
  </si>
  <si>
    <t>202501050000325811#宽带账号：15753613315；宽带地址：潍坊寒亭区河滩镇财源村财源村自然村财源村；客户来电反映宽带无法上网，客户已将光猫路由器断电并按顺序重启后仍未恢复，要求上门，请协助处理，谢谢！联系电话：15153603219；联系人：先生；来电流水：2025010512412770920816100</t>
  </si>
  <si>
    <t>15753613315</t>
  </si>
  <si>
    <t>SD-057-250105-439501-2674</t>
  </si>
  <si>
    <t>'SD-057-250104-162347-6981'</t>
  </si>
  <si>
    <t>SD-db051-250105-027958-240</t>
  </si>
  <si>
    <t>2025-01-05 13:07:12</t>
  </si>
  <si>
    <t>(家客)潍坊-昌邑市-重复投诉投诉督办通知-一级督办13563673133-202501050000340540</t>
  </si>
  <si>
    <t>普通区域-昌邑市-李家埠村自然村-13563673133-300M-业务受理宽带-次数0-202501050000340540</t>
  </si>
  <si>
    <t>202501050000340540# 宽带账号:13563673133; 联系电话：13563673133，问题类型：此工单为群障修复工单，根据群障全量闭环修复管理要求，为确保客户网络通畅，请装维人员跟进修复网络问题，谢谢！ 
 群障标题：公告。故障描述：潍坊昌邑市李家埠村自然村光缆故障，预估24小时恢复，请帮忙拦截,如有需要请联系片区装维师傅李勇15706307207主叫号码：13563673133.0;该号码仅供参考，请优先联系宽带账号。</t>
  </si>
  <si>
    <t>13563673133</t>
  </si>
  <si>
    <t>SD-057-250105-419307-2808</t>
  </si>
  <si>
    <t>'SD-057-241013-961025-2829'</t>
  </si>
  <si>
    <t>SD-db051-250105-608374-263</t>
  </si>
  <si>
    <t>2025-01-05 13:47:18</t>
  </si>
  <si>
    <t>(家客)潍坊-奎文区-重复投诉投诉督办通知-一级督办18865368026-202501050000365426</t>
  </si>
  <si>
    <t>【重投】-普通区域-奎文区-黄家南区-18865368026-300M-业务受理宽带-次数0-202501050000365426</t>
  </si>
  <si>
    <t>202501050000365426# 宽带账号:18865368026; 联系电话：18865368026，问题类型：此工单为群障修复工单，根据群障全量闭环修复管理要求，为确保客户网络通畅，请装维人员跟进修复网络问题，谢谢！ 
 群障标题：公告。故障描述：潍坊奎文区黄家南区光缆故障，预估24小时恢复，请帮忙拦截,如有需要请联系片区装维师傅孟令刚15706307409主叫号码：18865368026.0;该号码仅供参考，请优先联系宽带账号。</t>
  </si>
  <si>
    <t>18865368026</t>
  </si>
  <si>
    <t>SD-057-250105-126938-3093</t>
  </si>
  <si>
    <t>'SD-057-241124-108724-2556'</t>
  </si>
  <si>
    <t>SD-db051-250105-093614-267</t>
  </si>
  <si>
    <t>2025-01-05 13:57:20</t>
  </si>
  <si>
    <t>(家客)潍坊-奎文区-重复投诉投诉督办通知-一级督办13053601443-202501050000372989</t>
  </si>
  <si>
    <t>普通区域-奎文区-金隅园-13053601443-200M-业务受理宽带-次数0-202501050000372989</t>
  </si>
  <si>
    <t>202501050000372989# 宽带账号:13053601443; 联系电话：13053601443，问题类型：此工单为群障修复工单，根据群障全量闭环修复管理要求，为确保客户网络通畅，请装维人员跟进修复网络问题，谢谢！ 
 群障标题：公告。故障描述：潍坊奎文区金隅园光缆故障，预估24小时恢复，请帮忙拦截,如有需要请联系片区装维师傅李中阳15706307421主叫号码：13053601443.0;该号码仅供参考，请优先联系宽带账号。</t>
  </si>
  <si>
    <t>13053601443</t>
  </si>
  <si>
    <t>SD-057-250105-875602-3173</t>
  </si>
  <si>
    <t>'SD-057-250104-602548-3289'</t>
  </si>
  <si>
    <t>SD-db051-250105-370541-290</t>
  </si>
  <si>
    <t>2025-01-05 14:37:29</t>
  </si>
  <si>
    <t>(家客)潍坊-奎文区-重复投诉投诉督办通知-一级督办18853606008-202501050000407431</t>
  </si>
  <si>
    <t>【重投】-普通区域-奎文区-纺织小区五区（潍棉）-18853606008-300M-业务受理宽带-次数0-202501050000407431</t>
  </si>
  <si>
    <t>202501050000407431# 宽带账号:18853606008; 联系电话：18853606008，问题类型：此工单为群障修复工单，根据群障全量闭环修复管理要求，为确保客户网络通畅，请装维人员跟进修复网络问题，谢谢！ 
 群障标题：公告。故障描述：潍坊奎文区纺织小区五区（潍棉）光缆故障，预估24小时恢复，请帮忙拦截,如有需要请联系片区装维师傅祝建振15706366522主叫号码：15953690261.0;该号码仅供参考，请优先联系宽带账号。</t>
  </si>
  <si>
    <t>18853606008</t>
  </si>
  <si>
    <t>SD-057-250105-980462-3482</t>
  </si>
  <si>
    <t>'SD-057-241115-328145-5538'</t>
  </si>
  <si>
    <t>SD-db051-250105-864153-305</t>
  </si>
  <si>
    <t>2025-01-05 14:50:27</t>
  </si>
  <si>
    <t>(家客)潍坊-奎文区-重复投诉投诉督办通知-一级督办15069683333-202501050000420412</t>
  </si>
  <si>
    <t>【重投】-80+金卡-普通区域-奎文区-景苑小区-15069683333-1000M-宽带上网投诉-次数0-202501050000420412</t>
  </si>
  <si>
    <t>202501050000420412#流程受理流水号：20250105144915150696833331122508
客户号码:15069683333
客户姓名:张**
投诉地市:潍坊
来话流水:2025010514483210520845529
宽带账号:15069683333
宽带账号归属地市:潍坊
宽带账号归属区县:奎文区
故障地址:潍坊奎文区廿里堡街道宝通街景苑小区3号楼*********
联系电话:19153730514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故障细类:宽带网速慢/卡顿
携转原因:
故障时间:2025-01-05 14:49:49
具体故障现象:打不开网页，
客户其他诉求:
;宽带小区$[景苑小区]$</t>
  </si>
  <si>
    <t>15069683333</t>
  </si>
  <si>
    <t>SD-057-250105-536802-3619</t>
  </si>
  <si>
    <t>'SD-057-241217-103542-797'</t>
  </si>
  <si>
    <t>SD-db051-250105-062973-321</t>
  </si>
  <si>
    <t>2025-01-05 15:24:49</t>
  </si>
  <si>
    <t>(家客)潍坊-潍城区-重复投诉投诉督办通知-一级督办18263600118-202501050000452934</t>
  </si>
  <si>
    <t>普通区域-潍城区-翠竹园小区-18263600118-300M-宽带上网投诉-次数0-202501050000452934</t>
  </si>
  <si>
    <t>202501050000452934#流程受理流水号：20250105152211182636001181133332
客户号码:18263600118
客户姓名:祝**
投诉地市:潍坊
来话流水:2025010515194859720896997
宽带账号:18263600118
宽带账号归属地市:潍坊
宽带账号归属区县:潍城区
故障地址:潍坊潍城区城关街道福寿西街翠竹园小区19号楼*********
联系电话:13964797717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光功率:-12.30
故障大类:宽带/电视
故障细类:网速慢/上网掉线(专席)
携转原因:
故障时间:2025-01-05 15:23:12
具体故障现象:客户来电反映：宽带信号差，客户要求尽快解决，请协助处理，谢谢！
客户其他诉求:
;宽带小区$[翠竹园小区]$</t>
  </si>
  <si>
    <t>18263600118</t>
  </si>
  <si>
    <t>SD-057-250105-908126-3902</t>
  </si>
  <si>
    <t>'SD-057-241205-987501-2270'</t>
  </si>
  <si>
    <t>SD-db051-250105-619024-322</t>
  </si>
  <si>
    <t>2025-01-05 15:27:15</t>
  </si>
  <si>
    <t>(家客)潍坊-寿光市-重复投诉投诉督办通知-一级督办13780881890-202501050000454787</t>
  </si>
  <si>
    <t>80+银卡-普通区域-寿光市-清河路小区-13780881890-1000M-业务受理宽带-次数0-202501050000454787</t>
  </si>
  <si>
    <t>202501050000454787#【已关注中国移动10086微信公众号】 宽带账号:13780881890; 联系电话：13780881890，问题类型：此工单为群障修复工单，根据群障全量闭环修复管理要求，为确保客户网络通畅，请装维人员跟进修复网络问题，谢谢！ 
 群障标题：公告。故障描述：潍坊寿光市清河路小区光缆故障，预估24小时恢复，请帮忙拦截,如有需要请联系片区装维师傅董鑫涛15706307743主叫号码：13780881890.0;该号码仅供参考，请优先联系宽带账号。</t>
  </si>
  <si>
    <t>13780881890</t>
  </si>
  <si>
    <t>SD-057-250105-794851-3917</t>
  </si>
  <si>
    <t>'SD-057-241111-067829-8028'</t>
  </si>
  <si>
    <t>SD-db051-250105-724890-342</t>
  </si>
  <si>
    <t>2025-01-05 15:56:18</t>
  </si>
  <si>
    <t>(家客)潍坊-奎文区-重复投诉投诉督办通知-一级督办17861283156-20250105155501X701986563</t>
  </si>
  <si>
    <t>普通区域-奎文区-东三甲-17861283156-300M-宽带上网投诉-次数0-20250105155501X701986563</t>
  </si>
  <si>
    <t xml:space="preserve">流程受理流水号：20250105155104178612831561142891
客户号码:17861283156
客户姓名:隋**
投诉地市:潍坊
来话流水:2025010515494719620834101
宽带账号:17861283156
宽带账号归属地市:潍坊
宽带账号归属区县:奎文区
故障地址:潍坊奎文区梨园街道清溪街东三甲1号楼【北楼】*********
联系电话:17861283156
联系人:先生/女士
工单紧急程度:一般
是否有升级投诉倾向:否
是否重复投诉:否
是否携转意向:否
是否投诉倾向:否
工单内容:客户要移机到潍坊市奎文区山后王家小区，没有移动宽带端口，请尽快协助处理，谢谢。
</t>
  </si>
  <si>
    <t>17861283156</t>
  </si>
  <si>
    <t>SD-057-250105-702894-4185</t>
  </si>
  <si>
    <t>'SD-057-250105-703918-1762'</t>
  </si>
  <si>
    <t>SD-db051-250105-941675-355</t>
  </si>
  <si>
    <t>2025-01-05 16:22:13</t>
  </si>
  <si>
    <t>(家客)潍坊-昌邑市-重复投诉投诉督办通知-一级督办13583676868-202501050000506796</t>
  </si>
  <si>
    <t>【调研】-普通区域-昌邑市-太保村自然村-13583676868-500M-宽带上网投诉-次数0-202501050000506796</t>
  </si>
  <si>
    <t>202501050000506796#宽带账号：13583676868，宽带地址：潍坊昌邑市围子镇太保村太保村自然村扩容12号箱********，客户来电表示移动高清无法观看，客户拒绝配合操作，要求师傅上门，请协助处理，谢谢，联系人：先生，联系号码：13583676868，来电流水：2025010516183561720851006</t>
  </si>
  <si>
    <t>13583676868</t>
  </si>
  <si>
    <t>SD-057-250105-452809-4406</t>
  </si>
  <si>
    <t>'SD-057-250105-754682-566'</t>
  </si>
  <si>
    <t>SD-db051-250105-019258-381</t>
  </si>
  <si>
    <t>2025-01-05 16:57:16</t>
  </si>
  <si>
    <t>(家客)潍坊-寿光市-重复投诉投诉督办通知-一级督办18753667732-202501050000541124</t>
  </si>
  <si>
    <t>80+银卡-普通区域-寿光市-宅科一村自然村-18753667732-1000M-宽带上网投诉-次数0-202501050000541124</t>
  </si>
  <si>
    <t>202501050000541124#宽带账号：18753667732；宽带地址：*潍坊寿光市杨庄宅科二村宅科二村自然村宅科二村扩容14箱*********；客户来电反映电视直播无法观看，经查询客户侧为质差机顶盒，请协助上门更换终端并一并处理故障问题，谢谢！联系电话：18753667732*；联系人：先生/女士；来电流水：2025010516535178520835450</t>
  </si>
  <si>
    <t>18753667732</t>
  </si>
  <si>
    <t>SD-057-250105-354810-4736</t>
  </si>
  <si>
    <t>'SD-057-241021-120357-206'</t>
  </si>
  <si>
    <t>SD-db051-250105-839504-393</t>
  </si>
  <si>
    <t>2025-01-05 17:15:38</t>
  </si>
  <si>
    <t>(家客)潍坊-寒亭区-重复投诉投诉督办通知-一级督办15963603716-202501050000559769</t>
  </si>
  <si>
    <t>80+银卡-普通区域-寒亭区-寒二村自然村-15963603716-300M-宽带上网投诉-次数0-202501050000559769</t>
  </si>
  <si>
    <t>202501050000559769#流程受理流水号：20250105171013159636037161168332
客户号码:15963603716
客户姓名:张**
投诉地市:潍坊
来话流水:2025010517093985620803304
宽带账号:15963603716
宽带账号归属地市:潍坊
宽带账号归属区县:寒亭区
故障地址:潍坊寒亭区寒亭街道寒二村寒二村自然村寒二村20号箱*********
联系电话:15963603716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17:10:30
具体故障现象:打不开网页，
客户其他诉求:
;宽带小区$[寒二村自然村]$</t>
  </si>
  <si>
    <t>15963603716</t>
  </si>
  <si>
    <t>SD-057-250105-092857-4906</t>
  </si>
  <si>
    <t>'SD-057-241122-652187-1885'</t>
  </si>
  <si>
    <t>SD-db051-250105-916584-432</t>
  </si>
  <si>
    <t>2025-01-05 18:32:28</t>
  </si>
  <si>
    <t>(家客)潍坊-安丘市-重复投诉投诉督办通知-一级督办13780809294-202501050000622104</t>
  </si>
  <si>
    <t>普通区域-安丘市-王家坟庄村自然村-13780809294-300M-宽带上网投诉-次数0-202501050000622104</t>
  </si>
  <si>
    <t>202501050000622104#宽带账号：13780809294；宽带地址：潍坊安丘市刘家尧镇王家坟庄村王家坟庄村自然村14号箱周建启东山*****；客户来电反映宽带不好用  要求师傅上门，请协助处理，谢谢！联系电话：13780809294；联系人：；来电流水：。2025010518214174420858351</t>
  </si>
  <si>
    <t>13780809294</t>
  </si>
  <si>
    <t>SD-057-250105-241053-5559</t>
  </si>
  <si>
    <t>'SD-057-241228-815463-6205'</t>
  </si>
  <si>
    <t>SD-db051-250105-932610-468</t>
  </si>
  <si>
    <t>2025-01-05 19:36:49</t>
  </si>
  <si>
    <t>(家客)潍坊-昌邑市-重复投诉投诉督办通知-一级督办15253664260-202501050000654585</t>
  </si>
  <si>
    <t>FTTR-普通区域-昌邑市-邑城水岸南区-15253664260-1000M-业务受理宽带-次数0-202501050000654585</t>
  </si>
  <si>
    <t>202501050000654585#【已关注中国移动10086微信公众号】 宽带账号:15253664260; 联系电话：15253664260，问题类型：此工单为群障修复工单，根据群障全量闭环修复管理要求，为确保客户网络通畅，请装维人员跟进修复网络问题，谢谢！ 
 群障标题：公告。故障描述：潍坊昌邑市邑城水岸南区光缆故障，预估24小时恢复，请帮忙拦截,如有需要请联系片区装维师傅陈建超15706307114主叫号码：17865633995.0;该号码仅供参考，请优先联系宽带账号。</t>
  </si>
  <si>
    <t>15253664260</t>
  </si>
  <si>
    <t>SD-057-250105-985641-6079</t>
  </si>
  <si>
    <t>'SD-057-250101-379601-1428'</t>
  </si>
  <si>
    <t>SD-db051-250105-963541-488</t>
  </si>
  <si>
    <t>2025-01-05 20:08:07</t>
  </si>
  <si>
    <t>(家客)潍坊-坊子区-重复投诉投诉督办通知-一级督办15963629177-20250105200517X717440240</t>
  </si>
  <si>
    <t>80+普通-普通区域-坊子区-徐家庄村-15963629177-300M-宽带上网投诉-次数0-20250105200517X717440240</t>
  </si>
  <si>
    <t xml:space="preserve">【农村网络投诉】流程受理流水号：20250105200346159636291771209839
客户号码:15963629177
客户姓名:徐**
投诉地市:潍坊
来话流水:2025010520025102420873923
宽带账号:15963629177
宽带账号归属地市:潍坊
宽带账号归属区县:峡山区
故障地址:潍坊峡山区王家庄街道（王家庄）徐家庄村徐家庄村徐家庄村扩容3号箱徐玉俊*********
联系电话:15963629177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光功率:-18.92
故障大类:宽带/电视
故障细类:宽带无法上网(专席)
携转原因:
故障时间:2025-01-05 20:03:56
具体故障现象:网络无法连接，指示灯正常，重启光猫路由器未恢复   
客户其他诉求:
</t>
  </si>
  <si>
    <t>15963629177</t>
  </si>
  <si>
    <t>SD-057-250105-052891-6306</t>
  </si>
  <si>
    <t>'SD-057-241202-976530-7809'</t>
  </si>
  <si>
    <t>SD-db051-250105-167042-513</t>
  </si>
  <si>
    <t>2025-01-05 20:56:50</t>
  </si>
  <si>
    <t>(家客)潍坊-坊子区-重复投诉投诉督办通知-一级督办17616735347-202501050000685588</t>
  </si>
  <si>
    <t>【调研】-普通区域-坊子区-凤凰水岸名郡-17616735347-500M-业务受理宽带-次数0-202501050000685588</t>
  </si>
  <si>
    <t>202501050000685588#【已关注中国移动10086微信公众号】 宽带账号:17616735347; 联系电话：17616735347，问题类型：此工单为群障修复工单，根据群障全量闭环修复管理要求，为确保客户网络通畅，请装维人员跟进修复网络问题，谢谢！ 
 群障标题：公告。故障描述：潍坊坊子区凤凰水岸名郡光缆故障，预估24小时恢复，请帮忙拦截,如有需要请联系片区装维师傅高明文15706307270主叫号码：17616798682.0;该号码仅供参考，请优先联系宽带账号。</t>
  </si>
  <si>
    <t>17616735347</t>
  </si>
  <si>
    <t>SD-057-250105-908572-6590</t>
  </si>
  <si>
    <t>'SD-057-241225-950364-1898'</t>
  </si>
  <si>
    <t>SD-db051-250105-102387-517</t>
  </si>
  <si>
    <t>2025-01-05 21:10:46</t>
  </si>
  <si>
    <t>(家客)潍坊-安丘市-重复投诉投诉督办通知-一级督办13793644577-202501050000690160</t>
  </si>
  <si>
    <t>【调研】-80+普通-普通区域-安丘市-寺后村自然村-13793644577-300M-宽带上网投诉-次数0-202501050000690160</t>
  </si>
  <si>
    <t xml:space="preserve">202501050000690160#13793644577客户来电反映宽带无法使用，客户拒绝线上排障，老人在家,要求维修人员上门维修，客户提及投诉，请尽快协助处理，谢谢  联系人：先生 联系电话：   本机  流水：2025010521081227420848877
</t>
  </si>
  <si>
    <t>13793644577</t>
  </si>
  <si>
    <t>SD-057-250105-860132-6682</t>
  </si>
  <si>
    <t>'SD-057-241122-981035-1939'</t>
  </si>
  <si>
    <t>SD-db051-250105-156832-525</t>
  </si>
  <si>
    <t>2025-01-05 21:40:42</t>
  </si>
  <si>
    <t>(家客)潍坊-寿光市-重复投诉投诉督办通知-一级督办13791856364-202501050000695726</t>
  </si>
  <si>
    <t>普通区域-寿光市-杨庄保障房小区-13791856364-100M-宽带上网投诉-次数0-202501050000695726</t>
  </si>
  <si>
    <t>202501050000695726#流程受理流水号：20250105213934137918563641220661
客户号码:13791856364
客户姓名:孙**
投诉地市:潍坊
来话流水:2025010521382265820839503
宽带账号:13791856364
宽带账号归属地市:潍坊
宽带账号归属区县:寿光市
故障地址:潍坊寿光市杨庄杨庄村杨庄保障房小区7号楼*********
联系电话:15954473123
联系人:先生/女士
工单紧急程度:一般
是否有升级投诉倾向:否
是否重复投诉:否
是否携转意向:否
是否投诉倾向:是
是否智能网关:智能网关
当前是否在线:是
接入方式:FTTH
端到端诊断结果:客户侧设备问题（新增）
是否质差终端:无质差信息
光功率:-20.70
故障大类:宽带/电视
故障细类:宽带无法上网
携转原因:
故障时间:2025-01-05 21:40:27
具体故障现象:频繁掉线，
客户其他诉求:客户要求投诉
;宽带小区$[杨庄保障房小区]$</t>
  </si>
  <si>
    <t>13791856364</t>
  </si>
  <si>
    <t>SD-057-250105-869230-6784</t>
  </si>
  <si>
    <t>'SD-057-241125-573948-7901'</t>
  </si>
  <si>
    <t>SD-db051-250106-930845-42</t>
  </si>
  <si>
    <t>2025-01-06 09:16:37</t>
  </si>
  <si>
    <t>(家客)潍坊-潍城区-重复投诉投诉督办通知-一级督办17860680668-202501060000136763</t>
  </si>
  <si>
    <t>80+普通-普通区域-潍城区-汇丰花园-17860680668-300M-宽带上网投诉-次数0-202501060000136763</t>
  </si>
  <si>
    <t>202501060000136763#【已关注中国移动10086微信公众号】流程受理流水号：20250106091440178606806681016326
客户号码:17860680668
客户姓名:肖**
投诉地市:潍坊
来话流水:2025010609141458620875568
宽带账号:17860680668
账号归属区县:奎文
联系电话:18463663806
联系人:先生/女士
宽带地址:潍坊
工单紧急程度:一般
是否投诉倾向:否
是否重复投诉:否
是否携转意向:否
是否有升级投诉倾向:否
*业务名称:延伸服务流程机顶盒丢失赔付与更换
投诉内容:手机号码：17860680668，客户已办理延伸服务流程机顶盒丢失赔付与更换业务，有开通单，要求装维尽快联系上门，请处理，谢谢。联系电话：18463663806，联系人：先生/女士，录音流水号：2025010609141458620875568。
在途开通单信息：536250102282087262，17860680668，2025-01-02 16:43:21，延伸服务流程机顶盒丢失赔付与更换，处理中，施工预约
是否到厅:否
业务名称:延伸服务流程机顶盒丢失赔付与更换
;宽带小区$[汇丰花园]$</t>
  </si>
  <si>
    <t>17860680668</t>
  </si>
  <si>
    <t>SD-057-250106-305167-754</t>
  </si>
  <si>
    <t>'SD-057-250105-602517-881'</t>
  </si>
  <si>
    <t>SD-db051-250106-456210-76</t>
  </si>
  <si>
    <t>2025-01-06 10:00:11</t>
  </si>
  <si>
    <t>(家客)潍坊-安丘市-重复投诉投诉督办通知-一级督办15006683627-202501060000183397</t>
  </si>
  <si>
    <t>FTTR-普通区域-安丘市-景芝明珠花园(含景福园)-15006683627-1000M-宽带上网投诉-次数0-202501060000183397</t>
  </si>
  <si>
    <t>202501060000183397#流程受理流水号：20250106095821150066836271032532
客户号码:15006683627
客户姓名:马**
投诉地市:潍坊
来话流水:2025010609563908520894133
宽带账号:15006683627
宽带账号归属地市:潍坊
宽带账号归属区县:安丘市
故障地址:潍坊安丘市景芝镇景芝206国道景芝明珠花园2号楼*********
联系电话:15006683627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光功率:-18.53
故障大类:宽带/电视
故障细类:网速慢/上网掉线(专席)
携转原因:
故障时间:2025-01-06 09:55:45
具体故障现象:网速慢卡顿，FTTR用户，已重启设备，师傅也到家处理未恢复，师傅表示无法维修，要求专人尽快联系处理，表示如果处理不了要求更换设备
客户其他诉求:
;宽带小区$[景芝明珠花园(含景福园)]$</t>
  </si>
  <si>
    <t>15006683627</t>
  </si>
  <si>
    <t>SD-057-250106-841352-1304</t>
  </si>
  <si>
    <t>'SD-057-250105-532189-4955'</t>
  </si>
  <si>
    <t>SD-db051-250106-429350-88</t>
  </si>
  <si>
    <t>2025-01-06 10:11:16</t>
  </si>
  <si>
    <t>(家客)潍坊-安丘市-重复投诉投诉督办通知-一级督办15762581990-20250106100934X374186912</t>
  </si>
  <si>
    <t>普通区域-安丘市-宋官疃村自然村-15762581990-200M-宽带上网投诉-次数0-20250106100934X374186912</t>
  </si>
  <si>
    <t xml:space="preserve">【农村网络投诉】流程受理流水号：20250106100857157625819901036525
客户号码:15762581990
客户姓名:王**
投诉地市:潍坊
来话流水:2025010610072471720851738
宽带账号:15762581990
宽带账号归属地市:潍坊
宽带账号归属区县:安丘市
故障地址:潍坊安丘市景芝镇宋官疃村宋官疃村自然村宋官疃村追加2号箱村西北王立宗*********
联系电话:15762581990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光功率:-20.45
故障大类:宽带/电视
故障细类:网速慢/上网掉线(专席)
携转原因:
故障时间:2025-01-06 10:11:08
具体故障现象:打不开网页，
客户其他诉求:
</t>
  </si>
  <si>
    <t>15762581990</t>
  </si>
  <si>
    <t>SD-057-250106-591460-1459</t>
  </si>
  <si>
    <t>'SD-057-241126-901364-157'</t>
  </si>
  <si>
    <t>SD-db051-250106-938067-112</t>
  </si>
  <si>
    <t>2025-01-06 10:55:18</t>
  </si>
  <si>
    <t>(家客)潍坊-寿光市-重复投诉投诉督办通知-一级督办15244427663-202501060000244462</t>
  </si>
  <si>
    <t>【调研】-80+银卡-普通区域-寿光市-南孙云子村自然村-15244427663-200M-宽带上网投诉-次数0-202501060000244462</t>
  </si>
  <si>
    <t>202501060000244462#宽带账号：15244427663；宽带地址：潍坊寿光市北洛镇南孙云子村南孙云子村自然村南孙云子村扩容27号箱*；客户来电反映家里电视看不了，经查询客户侧为质差机顶盒，请协助上门更换终端并一并处理故障问题，谢谢！联系电话：15244427663；联系人：***；来电流水2025010610503478820820502。</t>
  </si>
  <si>
    <t>15244427663</t>
  </si>
  <si>
    <t>SD-057-250106-906482-2009</t>
  </si>
  <si>
    <t>'SD-057-250105-897631-2696'</t>
  </si>
  <si>
    <t>SD-db051-250106-015942-114</t>
  </si>
  <si>
    <t>2025-01-06 10:56:20</t>
  </si>
  <si>
    <t>(家客)潍坊-潍城区-重复投诉投诉督办通知-一级督办13696364710-202501060000247310</t>
  </si>
  <si>
    <t>【调研】-80+银卡-普通区域-潍城区-金鸢铭都-13696364710-1000M-宽带上网投诉-次数0-202501060000247310</t>
  </si>
  <si>
    <t xml:space="preserve">202501060000247310#【已关注中国移动10086微信公众号】流程受理流水号：20250106105547136963647101053618
客户号码:13696364710
客户姓名:高*
投诉地市:潍坊
来话流水:2025010610552173720895129
宽带账号:13696364710
宽带账号归属地市:潍坊
宽带账号归属区县:潍城区
故障地址:潍坊潍城区南关街道仓南街金鸢铭都9号楼*********
联系电话:13696364710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光功率:-19.87
故障大类:宽带/电视
故障细类:宽带无法上网
携转原因:
故障时间:2025-01-06 10:55:55
具体故障现象:频繁掉线，
客户其他诉求:客户侧为质差终端，要求上门更换终端并一并处理故障问题。
</t>
  </si>
  <si>
    <t>13696364710</t>
  </si>
  <si>
    <t>SD-057-250106-278439-2023</t>
  </si>
  <si>
    <t>'SD-057-241209-021468-3549'</t>
  </si>
  <si>
    <t>SD-db051-250106-846219-129</t>
  </si>
  <si>
    <t>2025-01-06 11:16:56</t>
  </si>
  <si>
    <t>(家客)潍坊-昌邑市-重复投诉投诉督办通知-一级督办18366535118-202501060000271989</t>
  </si>
  <si>
    <t>【调研】-80+银卡-普通区域-昌邑市-小南孟村-18366535118-300M-业务受理宽带-次数0-202501060000271989</t>
  </si>
  <si>
    <t>202501060000271989#【已关注中国移动10086微信公众号】 宽带账号:18366535118; 联系电话：18366535118，问题类型：此工单为群障修复工单，根据群障全量闭环修复管理要求，为确保客户网络通畅，请装维人员跟进修复网络问题，谢谢！ 
 群障标题：公告。故障描述：潍坊昌邑市小南孟村光缆故障，预估24小时恢复，请帮忙拦截,如有需要请联系片区装维师傅李勇15706307207主叫号码：18366535118.0;该号码仅供参考，请优先联系宽带账号。</t>
  </si>
  <si>
    <t>18366535118</t>
  </si>
  <si>
    <t>SD-057-250106-308465-2283</t>
  </si>
  <si>
    <t>'SD-057-241106-365208-5351'</t>
  </si>
  <si>
    <t>SD-db051-250106-460237-135</t>
  </si>
  <si>
    <t>2025-01-06 11:26:39</t>
  </si>
  <si>
    <t>(家客)潍坊-昌邑市-重复投诉投诉督办通知-一级督办15954422001-202501060000283357</t>
  </si>
  <si>
    <t>【调研】-普通区域-昌邑市-小南孟村-15954422001-100M-业务受理宽带-次数0-202501060000283357</t>
  </si>
  <si>
    <t>202501060000283357# 宽带账号:15954422001; 联系电话：15954422001，问题类型：此工单为群障修复工单，根据群障全量闭环修复管理要求，为确保客户网络通畅，请装维人员跟进修复网络问题，谢谢！ 
 群障标题：公告。故障描述：潍坊昌邑市小南孟村光缆故障，预估24小时恢复，请帮忙拦截,如有需要请联系片区装维师傅李勇15706307207主叫号码：15954422001.0;该号码仅供参考，请优先联系宽带账号。</t>
  </si>
  <si>
    <t>15954422001</t>
  </si>
  <si>
    <t>SD-057-250106-236951-2406</t>
  </si>
  <si>
    <t>'SD-057-250101-186324-3179'</t>
  </si>
  <si>
    <t>SD-db051-250106-370568-140</t>
  </si>
  <si>
    <t>2025-01-06 11:32:39</t>
  </si>
  <si>
    <t>(家客)潍坊-寿光市-重复投诉投诉督办通知-一级督办15165665188-202501060000289594</t>
  </si>
  <si>
    <t>80+银卡-普通区域-寿光市-银海御苑-15165665188-1000M-宽带上网投诉-次数0-202501060000289594</t>
  </si>
  <si>
    <t>202501060000289594#宽带账号：15165665188；宽带地址：潍坊寿光市圣城街道新兴街银海御苑16号楼客户来电反映：宽带网速慢断续，要求上门，请协助处理，谢谢！联系电话：15165665188；联系人：先生/。来电流水：2025010611300576520813997</t>
  </si>
  <si>
    <t>15165665188</t>
  </si>
  <si>
    <t>SD-057-250106-746980-2486</t>
  </si>
  <si>
    <t>'SD-057-241229-829507-6639'</t>
  </si>
  <si>
    <t>SD-db051-250106-026894-155</t>
  </si>
  <si>
    <t>2025-01-06 11:50:07</t>
  </si>
  <si>
    <t>(家客)潍坊-昌乐县-重复投诉投诉督办通知-一级督办18678088063-202501060000306031</t>
  </si>
  <si>
    <t>80+普通-普通区域-昌乐县-东管庄和西管庄自然村-18678088063-1000M-魔百和投诉-次数0-202501060000306031</t>
  </si>
  <si>
    <t>202501060000306031#流程受理流水号：20250106114917186780880631073041
客户号码:18678088063
客户姓名:李**
投诉地市:潍坊
来话流水:2025010611464565520843562
宽带账号:18678088063
宽带账号归属地市:潍坊
宽带账号归属区县:昌乐县
故障地址:潍坊昌乐县宝城街道东管庄和西管庄东管庄和西管庄自然村官庄社区*********
联系电话:13853633232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光功率:-16.79
故障大类:电视
故障细类:移动高清电视故障(专席)
携转原因:
故障时间:2025-01-06 11:54:56
魔百和单播/组播:单播
具体故障现象:机顶盒无法开机，
客户其他诉求:
魔百和单/组播：单播;宽带小区$[东管庄和西管庄自然村]$</t>
  </si>
  <si>
    <t>18678088063</t>
  </si>
  <si>
    <t>SD-057-250106-604271-2709</t>
  </si>
  <si>
    <t>'SD-057-241130-289105-1326'</t>
  </si>
  <si>
    <t>SD-db051-250106-692058-175</t>
  </si>
  <si>
    <t>2025-01-06 12:16:25</t>
  </si>
  <si>
    <t>(家客)潍坊-寿光市-重复投诉投诉督办通知-一级督办15053679399-202501060000329161</t>
  </si>
  <si>
    <t>普通区域-寿光市-桥子-15053679399-300M-业务受理宽带-次数0-202501060000329161</t>
  </si>
  <si>
    <t>202501060000329161#【已关注中国移动10086微信公众号】 宽带账号:15053679399; 联系电话：15053679399，问题类型：此工单为群障修复工单，根据群障全量闭环修复管理要求，为确保客户网络通畅，请装维人员跟进修复网络问题，谢谢！ 
 群障标题：公告。故障描述：潍坊寿光市桥子光缆故障，预估24小时恢复，请帮忙拦截,如有需要请联系片区装维师傅赵坤15706307757主叫号码：15053679399.0;该号码仅供参考，请优先联系宽带账号。</t>
  </si>
  <si>
    <t>15053679399</t>
  </si>
  <si>
    <t>SD-057-250106-568124-3046</t>
  </si>
  <si>
    <t>'SD-057-250105-479602-3473'</t>
  </si>
  <si>
    <t>SD-db051-250106-682139-189</t>
  </si>
  <si>
    <t>2025-01-06 12:36:34</t>
  </si>
  <si>
    <t>(家客)潍坊-寿光市-重复投诉投诉督办通知-一级督办15265615681-202501060000343875</t>
  </si>
  <si>
    <t>【调研】-普通区域-寿光市-百信小区-15265615681-1000M-业务受理宽带-次数0-202501060000343875</t>
  </si>
  <si>
    <t>202501060000343875# 宽带账号:15265615681; 联系电话：15265615681，问题类型：此工单为群障修复工单，根据群障全量闭环修复管理要求，为确保客户网络通畅，请装维人员跟进修复网络问题，谢谢！ 
 群障标题：公告。故障描述：潍坊寿光市百信小区光缆故障，预估24小时恢复，请帮忙拦截,如有需要请联系片区装维师傅王剑15706307760主叫号码：15265615681.0;该号码仅供参考，请优先联系宽带账号。</t>
  </si>
  <si>
    <t>15265615681</t>
  </si>
  <si>
    <t>SD-057-250106-960435-3306</t>
  </si>
  <si>
    <t>'SD-057-241207-094615-5924'</t>
  </si>
  <si>
    <t>SD-db051-250106-029548-209</t>
  </si>
  <si>
    <t>2025-01-06 13:06:32</t>
  </si>
  <si>
    <t>(家客)潍坊-奎文区-重复投诉投诉督办通知-一级督办13964637182-202501060000363810</t>
  </si>
  <si>
    <t>【调研】-80+金卡-普通区域-奎文区-卧龙社区南区-13964637182-1000M-业务受理宽带-次数0-202501060000363810</t>
  </si>
  <si>
    <t>202501060000363810# 宽带账号:13964637182; 联系电话：13964637182，问题类型：此工单为群障修复工单，根据群障全量闭环修复管理要求，为确保客户网络通畅，请装维人员跟进修复网络问题，谢谢！ 
 群障标题：公告。故障描述：潍坊奎文区卧龙社区南区光缆故障，预估24小时恢复，请帮忙拦截,如有需要请联系片区装维师傅王玉升15706366509主叫号码：13964637182.0;该号码仅供参考，请优先联系宽带账号。</t>
  </si>
  <si>
    <t>13964637182</t>
  </si>
  <si>
    <t>SD-057-250106-403659-3665</t>
  </si>
  <si>
    <t>'SD-057-241224-948251-4847'</t>
  </si>
  <si>
    <t>SD-db051-250106-851234-210</t>
  </si>
  <si>
    <t>2025-01-06 13:06:35</t>
  </si>
  <si>
    <t>(家客)潍坊-寿光市-重复投诉投诉督办通知-一级督办13127181495-202501060000365965</t>
  </si>
  <si>
    <t>【调研】-普通区域-寿光市-百信小区-13127181495-1000M-业务受理宽带-次数0-202501060000365965</t>
  </si>
  <si>
    <t>202501060000365965#【已关注中国移动10086微信公众号】 宽带账号:13127181495; 联系电话：13127181495，问题类型：此工单为群障修复工单，根据群障全量闭环修复管理要求，为确保客户网络通畅，请装维人员跟进修复网络问题，谢谢！ 
 群障标题：公告。故障描述：主干光纤断或OLT检测不到预期的光信号（LOS）主叫号码：13127181495.0;该号码仅供参考，请优先联系宽带账号。</t>
  </si>
  <si>
    <t>13127181495</t>
  </si>
  <si>
    <t>SD-057-250106-728653-3667</t>
  </si>
  <si>
    <t>'SD-057-241207-943217-5923'</t>
  </si>
  <si>
    <t>SD-db051-250106-196243-223</t>
  </si>
  <si>
    <t>2025-01-06 13:29:39</t>
  </si>
  <si>
    <t>(家客)潍坊-临朐县-重复投诉投诉督办通知-一级督办15288827675-202501060000380338</t>
  </si>
  <si>
    <t>【调研】-普通区域-临朐县-东来山语-15288827675-1000M-宽带上网投诉-次数0-202501060000380338</t>
  </si>
  <si>
    <t xml:space="preserve">202501060000380338#流程受理流水号：20250106132753152888276751099235
客户号码:15288827675
客户姓名:赵**
投诉地市:潍坊
来话流水:2025010613255920520803246
宽带账号:15288827675
宽带账号归属地市:潍坊
宽带账号归属区县:临朐县
故障地址:潍坊临朐县城关街道华特路东来山语11号楼*********
联系电话:15305367466
联系人:先生/女士
工单紧急程度:非常紧急
是否有升级投诉倾向:否
是否重复投诉:否
是否携转意向:否
是否投诉倾向:否
是否智能网关:智能网关
当前是否在线:是
接入方式:FTTH
端到端诊断结果:光功率弱
是否质差终端:是
光功率:-30.45
故障大类:宽带/电视
故障细类:宽带无法上网
携转原因:
故障时间:2025-01-06 13:37:22
具体故障现象:宽带无法使用
客户其他诉求:客户侧为质差终端，要求上门更换终端并一并处理故障问题。
</t>
  </si>
  <si>
    <t>15288827675</t>
  </si>
  <si>
    <t>SD-057-250106-862435-3938</t>
  </si>
  <si>
    <t>'SD-057-241119-870235-6309'</t>
  </si>
  <si>
    <t>SD-db051-250106-708462-260</t>
  </si>
  <si>
    <t>2025-01-06 14:22:07</t>
  </si>
  <si>
    <t>(家客)潍坊-青州市-重复投诉投诉督办通知-一级督办18265641796-202501060000428398</t>
  </si>
  <si>
    <t>【调研】-80+普通-普通区域-青州市-青州马家-18265641796-200M-宽带上网投诉-次数0-202501060000428398</t>
  </si>
  <si>
    <t xml:space="preserve">202501060000428398#宽带账号： 18265641796 ；宽带地址：潍坊市青州市何官镇马家村 ；客户来电反映宽带/移动高清损坏，无法配合线上指导/客户不配合排障，要求上门，请协助处理，谢谢！联系电话：15725066501  ；联系人：15725066501  ；来电流水：2025010614193374220808870 。 
</t>
  </si>
  <si>
    <t>18265641796</t>
  </si>
  <si>
    <t>SD-057-250106-423879-4534</t>
  </si>
  <si>
    <t>'SD-057-241016-953276-5183'</t>
  </si>
  <si>
    <t>SD-db051-250106-315640-271</t>
  </si>
  <si>
    <t>2025-01-06 14:47:12</t>
  </si>
  <si>
    <t>(家客)潍坊-安丘市-重复投诉投诉督办通知-一级督办13287685070-20250106144531X931972567</t>
  </si>
  <si>
    <t>普通区域-安丘市-安丘明德花园-13287685070-200M-宽带上网投诉-次数0-20250106144531X931972567</t>
  </si>
  <si>
    <t xml:space="preserve">流程受理流水号：20250106144336132876850701124237
客户号码:13287685070
客户姓名:张**
投诉地市:潍坊
来话流水:2025010614420666420827844
宽带账号:13287685070
宽带账号归属地市:潍坊
宽带账号归属区县:安丘市
故障地址:潍坊安丘市兴安街道华安路明德花园安丘明德花园5号楼*********
联系电话:13287685070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故障时间:2025-01-06 14:43:59
具体故障现象:光猫亮红灯，
客户其他诉求:请协助处理，谢谢
</t>
  </si>
  <si>
    <t>13287685070</t>
  </si>
  <si>
    <t>SD-057-250106-136497-4819</t>
  </si>
  <si>
    <t>'SD-057-241209-402361-7692'</t>
  </si>
  <si>
    <t>SD-db051-250106-460897-276</t>
  </si>
  <si>
    <t>2025-01-06 14:56:45</t>
  </si>
  <si>
    <t>(家客)潍坊-安丘市-重复投诉投诉督办通知-一级督办15725653865-202501060000466331</t>
  </si>
  <si>
    <t>80+白金-普通区域-安丘市-大盛娄子自然村-15725653865-300M-业务受理宽带-次数0-202501060000466331</t>
  </si>
  <si>
    <t>202501060000466331# 宽带账号:15725653865; 联系电话：15725653865，问题类型：此工单为群障修复工单，根据群障全量闭环修复管理要求，为确保客户网络通畅，请装维人员跟进修复网络问题，谢谢！ 
 群障标题：公告。故障描述：分支光纤断或OLT检测不到ONT的预期的光信号(LOSi/LOBi)主叫号码：15866192966.0;该号码仅供参考，请优先联系宽带账号。</t>
  </si>
  <si>
    <t>15725653865</t>
  </si>
  <si>
    <t>SD-057-250106-745836-4927</t>
  </si>
  <si>
    <t>'SD-057-241025-132786-545'</t>
  </si>
  <si>
    <t>SD-db051-250106-570218-277</t>
  </si>
  <si>
    <t>2025-01-06 14:56:54</t>
  </si>
  <si>
    <t>(家客)潍坊-安丘市-重复投诉投诉督办通知-一级督办15006561901-202501060000466349</t>
  </si>
  <si>
    <t>【调研】-普通区域-安丘市-大盛娄子自然村-15006561901-300M-业务受理宽带-次数0-202501060000466349</t>
  </si>
  <si>
    <t>202501060000466349# 宽带账号:15006561901; 联系电话：15006561901，问题类型：此工单为群障修复工单，根据群障全量闭环修复管理要求，为确保客户网络通畅，请装维人员跟进修复网络问题，谢谢！ 
 群障标题：公告。故障描述：大盛娄子自然村小区二级分光器下存在集中掉线故障主叫号码：15006561901.0;该号码仅供参考，请优先联系宽带账号。</t>
  </si>
  <si>
    <t>15006561901</t>
  </si>
  <si>
    <t>SD-057-250106-624819-4932</t>
  </si>
  <si>
    <t>'SD-057-241203-895637-1468'</t>
  </si>
  <si>
    <t>SD-db051-250106-864792-385</t>
  </si>
  <si>
    <t>2025-01-06 17:40:25</t>
  </si>
  <si>
    <t>(家客)潍坊-奎文区-重复投诉投诉督办通知-一级督办18263613366-202501060000642399</t>
  </si>
  <si>
    <t>80+银卡-普通区域-奎文区-（铁通）则尔庄东区-18263613366-1000M-宽带上网投诉-次数0-202501060000642399</t>
  </si>
  <si>
    <t>202501060000642399#流程受理流水号：20250106173848182636133661183964
客户号码:18263613366
客户姓名:侯*
投诉地市:潍坊
来话流水:2025010617380676120894906
宽带账号:18263613366
宽带账号归属地市:潍坊
宽带账号归属区县:奎文区
故障地址:潍坊奎文区北苑街道四平路则尔庄东区28号楼*********
联系电话:18263613366
联系人:先生/女士
工单紧急程度:非常紧急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故障时间:2025-01-06 17:38:38
具体故障现象:注册灯闪烁    ，已指导重启设备捋顺插紧光纤线未恢复，请协助处理，谢谢
客户其他诉求:
;宽带小区$[（铁通）则尔庄东区]$</t>
  </si>
  <si>
    <t>18263613366</t>
  </si>
  <si>
    <t>SD-057-250106-731960-6869</t>
  </si>
  <si>
    <t>'SD-057-250103-890572-639'</t>
  </si>
  <si>
    <t>SD-db051-250106-708213-392</t>
  </si>
  <si>
    <t>2025-01-06 17:44:46</t>
  </si>
  <si>
    <t>(家客)潍坊-高密市-重复投诉投诉督办通知-一级督办15095231435-202501060000647084</t>
  </si>
  <si>
    <t>80+金卡-普通区域-高密市-刘家苓芝-15095231435-300M-宽带上网投诉-次数0-202501060000647084</t>
  </si>
  <si>
    <t xml:space="preserve">202501060000647084#流程受理流水号：20250106174405150952314351185606
客户号码:15095231435
客户姓名:俞**
投诉地市:潍坊
来话流水:2025010617435110920864830
宽带账号:15095231435
宽带账号归属地市:潍坊
宽带账号归属区县:高密市
故障地址:潍坊高密市夏庄镇刘家苓芝刘家苓芝刘家苓芝刘学辉2号箱*********
联系电话:15095231435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故障时间:2025-01-06 17:44:12
具体故障现象:提示网络无法连接，
客户其他诉求:客户侧为质差终端，要求上门更换终端并一并处理故障问题。
</t>
  </si>
  <si>
    <t>15095231435</t>
  </si>
  <si>
    <t>SD-057-250106-746928-6913</t>
  </si>
  <si>
    <t>'SD-057-241216-301769-3210'</t>
  </si>
  <si>
    <t>SD-db051-250106-073614-404</t>
  </si>
  <si>
    <t>2025-01-06 18:01:14</t>
  </si>
  <si>
    <t>(家客)潍坊-诸城市-重复投诉投诉督办通知-一级督办15964322268-202501060000661946</t>
  </si>
  <si>
    <t>普通区域-诸城市-西关百盛家属院-15964322268-100M-宽带上网投诉-次数0-202501060000661946</t>
  </si>
  <si>
    <t xml:space="preserve">202501060000661946#宽带账号：15964322268；宽带地址：潍坊诸城市密州街道西关大街西关百盛家属院服装厂家属楼；客户来电反映宽带无法使用
，要求师傅上门，请协助处理，谢谢！联系电话：15964322268；联系人：先生；来电流水：2025010617573672420825861 </t>
  </si>
  <si>
    <t>15964322268</t>
  </si>
  <si>
    <t>SD-057-250106-859671-7064</t>
  </si>
  <si>
    <t>'SD-057-241025-534968-6609'</t>
  </si>
  <si>
    <t>SD-db051-250106-751684-428</t>
  </si>
  <si>
    <t>2025-01-06 18:27:52</t>
  </si>
  <si>
    <t>(家客)潍坊-奎文区-重复投诉投诉督办通知-一级督办15762603311-202501060000688551</t>
  </si>
  <si>
    <t>【重投】-【调研】-80+普通-普通区域-奎文区-恒大名都-15762603311-500M-宽带上网投诉-次数0-202501060000688551</t>
  </si>
  <si>
    <t>202501060000688551#流程受理流水号：20250106182644157626033111198333
客户号码:15762603311
客户姓名:王**
投诉地市:潍坊
来话流水:2025010618213627520853289
宽带账号:15762603311
宽带账号归属地市:潍坊
宽带账号归属区县:高新
故障地址:潍坊高新高新城区潍县中路恒大名都30号楼*********
联系电话:13371086850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光功率:-26.38
故障大类:宽带/电视
故障细类:宽带无法上网(专席)
携转原因:
故障时间:2025-01-06 18:26:56
具体故障现象:网络无法连接，指示灯正常，重启光猫路由器未恢复 
客户其他诉求:
;宽带小区$[恒大名都]$</t>
  </si>
  <si>
    <t>15762603311</t>
  </si>
  <si>
    <t>SD-057-250106-197632-7419</t>
  </si>
  <si>
    <t>'SD-057-241229-723154-4054'</t>
  </si>
  <si>
    <t>SD-db051-250106-120675-439</t>
  </si>
  <si>
    <t>2025-01-06 18:41:12</t>
  </si>
  <si>
    <t>(家客)潍坊-高密市-重复投诉投诉督办通知-一级督办15806362677-202501060000699139</t>
  </si>
  <si>
    <t>80+银卡-普通区域-高密市-物资局小区-15806362677-300M-宽带上网投诉-次数0-202501060000699139</t>
  </si>
  <si>
    <t>202501060000699139#流程受理流水号：20250106183745158063626771201188
客户号码:15806362677
客户姓名:谭**
投诉地市:潍坊
来话流水:2025010618344966220864293
宽带账号:15806362677
宽带账号归属地市:潍坊
宽带账号归属区县:高密市
故障地址:潍坊高密市醴泉街道顺河路物资局小区5号楼*********
联系电话:13964766497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故障细类:宽带无法上网(专席)
携转原因:
故障时间:2025-01-06 18:40:47
具体故障现象:PON灯闪，
客户其他诉求:
;宽带小区$[物资局小区]$</t>
  </si>
  <si>
    <t>15806362677</t>
  </si>
  <si>
    <t>SD-057-250106-680793-7552</t>
  </si>
  <si>
    <t>'SD-057-250102-875423-5973'</t>
  </si>
  <si>
    <t>SD-db051-250106-762013-445</t>
  </si>
  <si>
    <t>2025-01-06 18:50:34</t>
  </si>
  <si>
    <t>(家客)潍坊-寿光市-重复投诉投诉督办通知-一级督办13465669485-202501060000678097</t>
  </si>
  <si>
    <t>80+银卡-普通区域-寿光市-西城首府-13465669485-1000M-宽带上网投诉-次数0-202501060000678097</t>
  </si>
  <si>
    <t>202501060000678097#宽带账号：13465669485；宽带地址：潍坊寿光市文家街道菜都路西城首府16号楼；客户来电反映宽带网速慢，客户不在现场，，要求上门，请协助处理，谢谢！联系电话：13465669485；联系人先生；来电流水：2025010618485144320869365</t>
  </si>
  <si>
    <t>13465669485</t>
  </si>
  <si>
    <t>SD-057-250106-129435-7636</t>
  </si>
  <si>
    <t>'SD-057-250103-785463-6409'</t>
  </si>
  <si>
    <t>SD-db051-250106-793581-483</t>
  </si>
  <si>
    <t>2025-01-06 19:41:10</t>
  </si>
  <si>
    <t>(家客)潍坊-诸城市-重复投诉投诉督办通知-一级督办13356714464-202501060000734809</t>
  </si>
  <si>
    <t>【调研】-80+普通-普通区域-诸城市-民安小区-13356714464-1000M-宽带上网投诉-次数0-202501060000734809</t>
  </si>
  <si>
    <t xml:space="preserve">202501060000734809#宽带账号：13356714464；宽带地址：潍坊诸城市舜王街道万兴路舜德帝景二期3号楼；客户来电反映宽带无法使用，要求师傅上门，请协助处理，谢谢！联系电话：13356714464；联系人：先生；来电流水：2025010619382049720886860 </t>
  </si>
  <si>
    <t>13356714464</t>
  </si>
  <si>
    <t>SD-057-250106-816594-8065</t>
  </si>
  <si>
    <t>'SD-057-241213-471285-2459'</t>
  </si>
  <si>
    <t>SD-db051-250106-561348-514</t>
  </si>
  <si>
    <t>2025-01-06 20:46:05</t>
  </si>
  <si>
    <t>(家客)潍坊-寿光市-重复投诉投诉督办通知-一级督办13964765979-202501060000765115</t>
  </si>
  <si>
    <t>普通区域-寿光市-西关菜市场-13964765979-200M-业务受理宽带-次数0-202501060000765115</t>
  </si>
  <si>
    <t>202501060000765115# 宽带账号:13964765979; 联系电话：13964765979，问题类型：此工单为群障修复工单，根据群障全量闭环修复管理要求，为确保客户网络通畅，请装维人员跟进修复网络问题，谢谢！ 
 群障标题：公告。故障描述：潍坊寿光市西关菜市场光缆故障，预估24小时恢复，请帮忙拦截,如有需要请联系片区装维师傅王晓宁15053691091主叫号码：13964765979.0;该号码仅供参考，请优先联系宽带账号。</t>
  </si>
  <si>
    <t>13964765979</t>
  </si>
  <si>
    <t>SD-057-250106-802794-8516</t>
  </si>
  <si>
    <t>'SD-057-241230-183679-11'</t>
  </si>
  <si>
    <t>SD-db051-250106-312974-538</t>
  </si>
  <si>
    <t>2025-01-06 21:36:22</t>
  </si>
  <si>
    <t>(家客)潍坊-寿光市-重复投诉投诉督办通知-一级督办13583611370-202501060000782502</t>
  </si>
  <si>
    <t>【调研】-80+普通-普通区域-寿光市-西浊北村自然村-13583611370-1000M-业务受理宽带-次数0-202501060000782502</t>
  </si>
  <si>
    <t>202501060000782502#【已关注中国移动10086微信公众号】 宽带账号:13583611370; 联系电话：13583611370，问题类型：此工单为群障修复工单，根据群障全量闭环修复管理要求，为确保客户网络通畅，请装维人员跟进修复网络问题，谢谢！ 
 群障标题：公告。故障描述：西浊北村自然村主叫号码：13583611370.0;该号码仅供参考，请优先联系宽带账号。</t>
  </si>
  <si>
    <t>13583611370</t>
  </si>
  <si>
    <t>SD-057-250106-904871-8767</t>
  </si>
  <si>
    <t>'SD-057-241209-584379-7270'</t>
  </si>
  <si>
    <t>SD-db051-250106-175984-541</t>
  </si>
  <si>
    <t>2025-01-06 22:06:15</t>
  </si>
  <si>
    <t>(家客)潍坊-潍城区-重复投诉投诉督办通知-一级督办13964654857-202501060000784310</t>
  </si>
  <si>
    <t>普通区域-潍城区-市场村自然村-13964654857-300M-业务受理宽带-次数0-202501060000784310</t>
  </si>
  <si>
    <t>202501060000784310# 宽带账号:13964654857; 联系电话：13964654857，问题类型：此工单为群障修复工单，根据群障全量闭环修复管理要求，为确保客户网络通畅，请装维人员跟进修复网络问题，谢谢！ 
 群障标题：公告。故障描述：潍坊潍城区市场村自然村光缆故障，预估24小时恢复，请帮忙拦截,如有需要请联系片区装维师傅陈亮19558526100主叫号码：15169570082.0;该号码仅供参考，请优先联系宽带账号。</t>
  </si>
  <si>
    <t>13964654857</t>
  </si>
  <si>
    <t>SD-057-250106-823694-8815</t>
  </si>
  <si>
    <t>'SD-057-241205-728641-616'</t>
  </si>
  <si>
    <t>SD-db051-250107-096314-24</t>
  </si>
  <si>
    <t>2025-01-07 08:38:56</t>
  </si>
  <si>
    <t>(家客)潍坊-坊子区-重复投诉投诉督办通知-一级督办15166369880-202501070000099008</t>
  </si>
  <si>
    <t>【调研】-80+普通-普通区域-坊子区-恒信茉莉公馆-15166369880-1000M-宽带上网投诉-次数0-202501070000099008</t>
  </si>
  <si>
    <t>202501070000099008#宽带账号：15166369880；宽带地址：潍坊坊子区坊子新区龙山路恒信茉莉公馆潍坊坊子茉莉公馆10号楼3单元分纤箱*；客户来电反映移动高清无法观看  ，
客户不在现场，无法配合线上指导客户不配合排障，要求师傅上门，请协助处理，谢谢！
联系电话：15166369880；联系人：先生；来电流水：2025010708370451220830856。</t>
  </si>
  <si>
    <t>15166369880</t>
  </si>
  <si>
    <t>SD-057-250107-785012-196</t>
  </si>
  <si>
    <t>'SD-057-250105-082749-6663'</t>
  </si>
  <si>
    <t>SD-db051-250107-832456-27</t>
  </si>
  <si>
    <t>2025-01-07 08:40:08</t>
  </si>
  <si>
    <t>(家客)潍坊-寿光市-重复投诉投诉督办通知-一级督办13385368996-202501070000101236</t>
  </si>
  <si>
    <t>80+普通-普通区域-寿光市-港苑新空间-13385368996-500M-宽带上网投诉-次数0-202501070000101236</t>
  </si>
  <si>
    <t>202501070000101236#流程受理流水号：20250107083937133853689961003761
客户号码:13385368996
客户姓名:刘**
投诉地市:潍坊
来话流水:2025010708374483020835820
宽带账号:13385368996
宽带账号归属地市:潍坊
宽带账号归属区县:寿光市
故障地址:潍坊寿光市圣城街道建新街港苑新空间18号楼*********
联系电话:13385368996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故障细类:网速慢/上网掉线(专席)
携转原因:
故障时间:2025-01-07 08:41:56
具体故障现象:频繁掉线，
客户其他诉求:
;宽带小区$[港苑新空间]$</t>
  </si>
  <si>
    <t>13385368996</t>
  </si>
  <si>
    <t>SD-057-250107-753649-206</t>
  </si>
  <si>
    <t>'SD-057-241023-641325-7318'</t>
  </si>
  <si>
    <t>SD-db051-250107-653724-47</t>
  </si>
  <si>
    <t>2025-01-07 08:57:06</t>
  </si>
  <si>
    <t>(家客)潍坊-诸城市-重复投诉投诉督办通知-一级督办15095299712-202501070000114232</t>
  </si>
  <si>
    <t>【调研】-80+普通-普通区域-诸城市-妇幼保健院家属院-15095299712-200M-宽带上网投诉-次数0-202501070000114232</t>
  </si>
  <si>
    <t xml:space="preserve">202501070000114232#宽带账号：15095299712；宽带地址：潍坊诸城市密州街道东关大街妇幼保健院家属院4号楼客户来电反映：宽带网速慢,，要求上门，请协助处理，谢谢！联系电话：15095299712；联系人：先生。来电流水：2025010708544465420889335
</t>
  </si>
  <si>
    <t>15095299712</t>
  </si>
  <si>
    <t>SD-057-250107-854932-393</t>
  </si>
  <si>
    <t>'SD-057-241127-059746-2077'</t>
  </si>
  <si>
    <t>SD-db051-250107-076841-68</t>
  </si>
  <si>
    <t>2025-01-07 09:30:32</t>
  </si>
  <si>
    <t>(家客)潍坊-寿光市-重复投诉投诉督办通知-一级督办15853682121-202501070000149087</t>
  </si>
  <si>
    <t>【调研】-80+金卡-普通区域-寿光市-北洛怡泽苑新社区-15853682121-1000M-宽带上网投诉-次数0-202501070000149087</t>
  </si>
  <si>
    <t xml:space="preserve">202501070000149087#15853682121客户来电反映宽带 无法正常使用，线上排障不认可，请尽快协助处理，谢谢  联系人：先生 联系电话：15853682121 流水：2025010709252565620889558
</t>
  </si>
  <si>
    <t>15853682121</t>
  </si>
  <si>
    <t>SD-057-250107-970158-705</t>
  </si>
  <si>
    <t>'SD-057-241212-392756-6383'</t>
  </si>
  <si>
    <t>SD-db051-250107-401369-92</t>
  </si>
  <si>
    <t>2025-01-07 10:06:33</t>
  </si>
  <si>
    <t>(家客)潍坊-滨海-重复投诉投诉督办通知-一级督办18764628202-202501070000194948</t>
  </si>
  <si>
    <t>80+普通-普通区域-滨海-欣泰商业街-18764628202-300M-业务受理宽带-次数0-202501070000194948</t>
  </si>
  <si>
    <t>202501070000194948# 宽带账号:18764628202; 联系电话：18764628202，问题类型：此工单为群障修复工单，根据群障全量闭环修复管理要求，为确保客户网络通畅，请装维人员跟进修复网络问题，谢谢！ 
 群障标题：公告。故障描述：潍坊滨海欣泰商业街光缆故障，预估24小时恢复，请帮忙拦截,如有需要请联系片区装维师傅肖其耀15706307110主叫号码：18764628202.0;该号码仅供参考，请优先联系宽带账号。</t>
  </si>
  <si>
    <t>18764628202</t>
  </si>
  <si>
    <t>SD-057-250107-853176-1068</t>
  </si>
  <si>
    <t>'SD-057-250106-258076-8726'</t>
  </si>
  <si>
    <t>SD-db051-250107-950624-101</t>
  </si>
  <si>
    <t>2025-01-07 10:16:10</t>
  </si>
  <si>
    <t>(家客)潍坊-潍城区-重复投诉投诉督办通知-一级督办13792601329-202501070000202976</t>
  </si>
  <si>
    <t>80+白金-普通区域-潍城区-金都庄园-13792601329-300M-业务受理宽带-次数0-202501070000202976</t>
  </si>
  <si>
    <t>202501070000202976#【已关注中国移动10086微信公众号】 宽带账号:13792601329; 联系电话：13792601329，问题类型：此工单为群障修复工单，根据群障全量闭环修复管理要求，为确保客户网络通畅，请装维人员跟进修复网络问题，谢谢！ 
 群障标题：公告。故障描述：潍坊潍城区金都庄园光缆故障，预估24小时恢复，请帮忙拦截,如有需要请联系片区装维师傅张乐华15706307858主叫号码：13792601329.0;该号码仅供参考，请优先联系宽带账号。</t>
  </si>
  <si>
    <t>13792601329</t>
  </si>
  <si>
    <t>SD-057-250107-480721-1142</t>
  </si>
  <si>
    <t>'SD-057-241226-716093-4219'</t>
  </si>
  <si>
    <t>SD-db051-250107-162493-119</t>
  </si>
  <si>
    <t>2025-01-07 10:36:12</t>
  </si>
  <si>
    <t>(家客)潍坊-寒亭区-重复投诉投诉督办通知-一级督办15169447627-202501070000229085</t>
  </si>
  <si>
    <t>普通区域-寒亭区-东院村自然村-15169447627-200M-业务受理宽带-次数0-202501070000229085</t>
  </si>
  <si>
    <t>202501070000229085# 宽带账号:15169447627; 联系电话：15169447627，问题类型：此工单为群障修复工单，根据群障全量闭环修复管理要求，为确保客户网络通畅，请装维人员跟进修复网络问题，谢谢！ 
 群障标题：公告。故障描述：潍坊寒亭区东院村自然村光缆故障，预估24小时恢复，请帮忙拦截,如有需要请联系片区装维师傅张喜15706307465主叫号码：15908019948.0;该号码仅供参考，请优先联系宽带账号。</t>
  </si>
  <si>
    <t>15169447627</t>
  </si>
  <si>
    <t>SD-057-250107-316245-1358</t>
  </si>
  <si>
    <t>'SD-057-250106-527819-1647'</t>
  </si>
  <si>
    <t>SD-db051-250107-167904-147</t>
  </si>
  <si>
    <t>2025-01-07 11:06:51</t>
  </si>
  <si>
    <t>(家客)潍坊-安丘市-重复投诉投诉督办通知-一级督办18866189123-202501070000259739</t>
  </si>
  <si>
    <t>【调研】-普通区域-安丘市-商场路北沿街-18866189123-1000M-宽带上网投诉-次数0-202501070000259739</t>
  </si>
  <si>
    <t>202501070000259739#受理号码 : 18866189123客户姓名 : 刘**号码归属地 : 潍坊潍城 － 潍城西城营业厅用户品牌 : 全球通
客户来电表示对前期工单202412130000508131表示不认可，麻烦协助处理
联系电话18866189123录音流水2025010711003511620850298</t>
  </si>
  <si>
    <t>18866189123</t>
  </si>
  <si>
    <t>SD-057-250107-240857-1636</t>
  </si>
  <si>
    <t>'SD-057-241114-917530-190'</t>
  </si>
  <si>
    <t>SD-db051-250107-902671-152</t>
  </si>
  <si>
    <t>2025-01-07 11:16:20</t>
  </si>
  <si>
    <t>(家客)潍坊-坊子区-重复投诉投诉督办通知-一级督办13780897891-202501070000277181</t>
  </si>
  <si>
    <t>普通区域-坊子区-荆山洼马司村-13780897891-200M-业务受理宽带-次数0-202501070000277181</t>
  </si>
  <si>
    <t>202501070000277181# 宽带账号:13780897891; 联系电话：13780897891，问题类型：此工单为群障修复工单，根据群障全量闭环修复管理要求，为确保客户网络通畅，请装维人员跟进修复网络问题，谢谢！ 
 群障标题：公告。故障描述：荆山洼马司村主叫号码：15006690850.0;该号码仅供参考，请优先联系宽带账号。</t>
  </si>
  <si>
    <t>13780897891</t>
  </si>
  <si>
    <t>SD-057-250107-172693-1737</t>
  </si>
  <si>
    <t>'SD-057-241029-248957-3226'</t>
  </si>
  <si>
    <t>SD-db051-250107-165038-154</t>
  </si>
  <si>
    <t>2025-01-07 11:17:15</t>
  </si>
  <si>
    <t>(家客)潍坊-临朐县-重复投诉投诉督办通知-一级督办15863291256-20250107111501X701737585</t>
  </si>
  <si>
    <t>普通区域-临朐县-奇石市场文化城-15863291256-100M-宽带上网投诉-次数0-20250107111501X701737585</t>
  </si>
  <si>
    <t xml:space="preserve">流程受理流水号：20250107111240158632912561061895
客户号码:15863291256
客户姓名:朱**
投诉地市:潍坊
来话流水:2025010711102680520800768
宽带账号:15863291256
宽带账号归属地市:潍坊
宽带账号归属区县:临朐县
故障地址:潍坊临朐县城关街道南环路奇石市场文化城16号楼蘇氏石居15号箱*********
联系电话:15863291256
联系人:先生/女士
工单紧急程度:非常紧急
是否有升级投诉倾向:是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11:11:38
具体故障现象:光猫灯正常但电脑手机无法上网，表示自己家的网线被撤掉了。客户表示不需要师傅回电，要求谁能处理谁回电，要求十分钟内回电
客户其他诉求:要求退还无法使用期间的宽带费用，
</t>
  </si>
  <si>
    <t>15863291256</t>
  </si>
  <si>
    <t>SD-057-250107-097451-1752</t>
  </si>
  <si>
    <t>'SD-057-250106-034982-1651'</t>
  </si>
  <si>
    <t>SD-db051-250107-380692-165</t>
  </si>
  <si>
    <t>2025-01-07 11:41:11</t>
  </si>
  <si>
    <t>(家客)潍坊-寒亭区-重复投诉投诉督办通知-一级督办19819633718-202501070000302721</t>
  </si>
  <si>
    <t>普通区域-寒亭区-潍北小区-19819633718-100M-魔百和投诉-次数0-202501070000302721</t>
  </si>
  <si>
    <t>202501070000302721#流程受理流水号：20250107113712198196337181071386
客户号码:19819633718
客户姓名:藏**
投诉地市:潍坊
来话流水:2025010711365328720891203
宽带账号:19819633718
宽带账号归属地市:潍坊
宽带账号归属区县:寒亭区
故障地址:潍坊寒亭区泊子镇潍北小区后街潍北小区2号楼*********
联系电话:19819633718
联系人:先生/女士
工单紧急程度:一般
是否有升级投诉倾向:否
是否重复投诉:否
是否携转意向:否
是否投诉倾向:否
携转原因:
提单模板:客户来电反映观看移动高清电视时，【电视打不开】无法观看或回看，客户不认可，请协助处理，谢谢。
;宽带小区$[潍北小区]$</t>
  </si>
  <si>
    <t>19819633718</t>
  </si>
  <si>
    <t>SD-057-250107-872345-1937</t>
  </si>
  <si>
    <t>'SD-057-241107-718536-5808'</t>
  </si>
  <si>
    <t>SD-db051-250107-032658-181</t>
  </si>
  <si>
    <t>2025-01-07 12:01:55</t>
  </si>
  <si>
    <t>(家客)潍坊-坊子区-重复投诉投诉督办通知-一级督办13678661223-202501070000326348</t>
  </si>
  <si>
    <t>普通区域-坊子区-豪园小区-13678661223-200M-魔百和投诉-次数0-202501070000326348</t>
  </si>
  <si>
    <t>202501070000326348#13678661223客户来电对移动高清电视业务（智能版）收取业务不认可，表示家里没有设备，没有安装过，要求查证原因，为其从新安装，已按口径解释，请尽快联系处理。联系电话：13678661223录音流水：2025010711584557120880786</t>
  </si>
  <si>
    <t>13678661223</t>
  </si>
  <si>
    <t>SD-057-250107-079824-2077</t>
  </si>
  <si>
    <t>'SD-057-250106-719304-7560'</t>
  </si>
  <si>
    <t>SD-db051-250107-685209-182</t>
  </si>
  <si>
    <t>2025-01-07 12:02:32</t>
  </si>
  <si>
    <t>(家客)潍坊-临朐县-重复投诉投诉督办通知-一级督办15263688116-202501070000322878</t>
  </si>
  <si>
    <t>80+白金-普通区域-临朐县-东白沙自然村-15263688116-1000M-宽带上网投诉-次数0-202501070000322878</t>
  </si>
  <si>
    <t xml:space="preserve">202501070000322878#15263688116客户来电表示对前期工单不满，要求上报登记反馈，请协助处理，谢谢  前期工单流水：202501060000299500 
联系电话：13864695852     录音流水：2025010711573624820866727 </t>
  </si>
  <si>
    <t>15263688116</t>
  </si>
  <si>
    <t>SD-057-250107-418736-2087</t>
  </si>
  <si>
    <t>'SD-057-250106-164809-2625'</t>
  </si>
  <si>
    <t>SD-db051-250107-061739-200</t>
  </si>
  <si>
    <t>2025-01-07 12:36:50</t>
  </si>
  <si>
    <t>(家客)潍坊-寿光市-重复投诉投诉督办通知-一级督办13791891885-202501070000350261</t>
  </si>
  <si>
    <t>【调研】-80+银卡-普通区域-寿光市-青邱村自然村-13791891885-300M-业务受理宽带-次数0-202501070000350261</t>
  </si>
  <si>
    <t>202501070000350261# 宽带账号:13791891885; 联系电话：13791891885，问题类型：此工单为群障修复工单，根据群障全量闭环修复管理要求，为确保客户网络通畅，请装维人员跟进修复网络问题，谢谢！ 
 群障标题：公告。故障描述：潍坊寿光市青邱村自然村光缆故障，预估24小时恢复，请帮忙拦截,如有需要请联系片区装维师傅李垂冬15706307784主叫号码：13791891885.0;该号码仅供参考，请优先联系宽带账号。</t>
  </si>
  <si>
    <t>13791891885</t>
  </si>
  <si>
    <t>SD-057-250107-381245-2364</t>
  </si>
  <si>
    <t>'SD-057-241021-362745-86'</t>
  </si>
  <si>
    <t>SD-db051-250107-513478-245</t>
  </si>
  <si>
    <t>2025-01-07 13:56:26</t>
  </si>
  <si>
    <t>(家客)潍坊-安丘市-重复投诉投诉督办通知-一级督办13515360981-20250107135447X287026812</t>
  </si>
  <si>
    <t>普通区域-安丘市-烟市街-13515360981-100M-宽带上网投诉-次数0-20250107135447X287026812</t>
  </si>
  <si>
    <t xml:space="preserve">流程受理流水号：20250107135328135153609811108668
客户号码:13515360981
客户姓名:高*
投诉地市:潍坊
来话流水:2025010713524476420876173
宽带账号:13515360981
宽带账号归属地市:潍坊
宽带账号归属区县:安丘市
故障地址:潍坊安丘市兴安街道兴安路烟市街烟市街1号箱干果超市*********
联系电话:13562699012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13:54:21
具体故障现象:提示网络无法连接，客户来电反映宽带无法上网， 我处正常排查未恢复，请协助处理谢谢    
客户其他诉求:
</t>
  </si>
  <si>
    <t>13515360981</t>
  </si>
  <si>
    <t>SD-057-250107-105793-2908</t>
  </si>
  <si>
    <t>'SD-057-241208-027861-5618'</t>
  </si>
  <si>
    <t>SD-db051-250107-276139-246</t>
  </si>
  <si>
    <t>2025-01-07 13:56:49</t>
  </si>
  <si>
    <t>(家客)潍坊-寒亭区-重复投诉投诉督办通知-一级督办19561440398-202501070000407544</t>
  </si>
  <si>
    <t>普通区域-寒亭区-恒信学府-19561440398-1000M-业务受理宽带-次数0-202501070000407544</t>
  </si>
  <si>
    <t>202501070000407544# 宽带账号:19561440398; 联系电话：19561440398，问题类型：此工单为群障修复工单，根据群障全量闭环修复管理要求，为确保客户网络通畅，请装维人员跟进修复网络问题，谢谢！ 
 群障标题：公告。故障描述：潍坊寒亭区恒信学府光缆故障，预估24小时恢复，请帮忙拦截,如有需要请联系片区装维师傅刘浩15706307459主叫号码：15966115283.0;该号码仅供参考，请优先联系宽带账号。</t>
  </si>
  <si>
    <t>19561440398</t>
  </si>
  <si>
    <t>SD-057-250107-124965-2918</t>
  </si>
  <si>
    <t>'SD-057-241207-175362-6406'</t>
  </si>
  <si>
    <t>SD-db051-250107-524913-268</t>
  </si>
  <si>
    <t>2025-01-07 14:32:15</t>
  </si>
  <si>
    <t>(家客)潍坊-昌邑市-重复投诉投诉督办通知-一级督办13165361306-20250107143035X435890133</t>
  </si>
  <si>
    <t>【调研】-普通区域-昌邑市-十字路-13165361306-300M-宽带上网投诉-次数0-20250107143035X435890133</t>
  </si>
  <si>
    <t xml:space="preserve">流程受理流水号：20250107142811131653613061119682
客户号码:13165361306
客户姓名:王**
投诉地市:潍坊
来话流水:2025010714250521220888497
宽带账号:13165361306
宽带账号归属地市:潍坊
宽带账号归属区县:昌邑市
故障地址:潍坊昌邑市祥和居东区
联系电话:13165361306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故障时间:2025-01-07 14:28:20
具体故障现象:提示网络无法连接，客户来电反映宽带无法上网，请协助处理谢谢
客户其他诉求:
</t>
  </si>
  <si>
    <t>13165361306</t>
  </si>
  <si>
    <t>SD-057-250107-427536-3150</t>
  </si>
  <si>
    <t>'SD-057-241030-124765-5050'</t>
  </si>
  <si>
    <t>SD-db051-250107-592647-279</t>
  </si>
  <si>
    <t>2025-01-07 14:47:12</t>
  </si>
  <si>
    <t>(家客)潍坊-潍城区-重复投诉投诉督办通知-一级督办15763070872-202501070000455882</t>
  </si>
  <si>
    <t>80+银卡-普通区域-潍城区-潍坊机床城一期-15763070872-200M-业务受理宽带-次数0-202501070000455882</t>
  </si>
  <si>
    <t>202501070000455882# 宽带账号:15763070872; 联系电话：15763070872，问题类型：此工单为群障修复工单，根据群障全量闭环修复管理要求，为确保客户网络通畅，请装维人员跟进修复网络问题，谢谢！ 
 群障标题：公告。故障描述：潍坊潍城区潍坊机床城一期光缆故障，预估24小时恢复，请帮忙拦截,如有需要请联系片区装维师傅张磊15706307861主叫号码：15163654722.0;该号码仅供参考，请优先联系宽带账号。</t>
  </si>
  <si>
    <t>15763070872</t>
  </si>
  <si>
    <t>SD-057-250107-357842-3304</t>
  </si>
  <si>
    <t>'SD-057-241121-495871-2464'</t>
  </si>
  <si>
    <t>SD-db051-250107-230478-289</t>
  </si>
  <si>
    <t>2025-01-07 15:05:54</t>
  </si>
  <si>
    <t>(家客)潍坊-昌邑市-重复投诉投诉督办通知-一级督办13465733688-202501070000475344</t>
  </si>
  <si>
    <t>普通区域-昌邑市-一品苑-13465733688-1000M-宽带上网投诉-次数0-202501070000475344</t>
  </si>
  <si>
    <t>202501070000475344#流程受理流水号：20250107150103134657336881130376
客户号码:13465733688
客户姓名:黄**
投诉地市:潍坊
来话流水:2025010714595057420887011
宽带账号:13465733688
宽带账号归属地市:潍坊
宽带账号归属区县:昌邑市
故障地址:潍坊昌邑市城区都昌路一品苑南区A 门头房  蜜蜂数码
联系电话:13465733688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故障细类:网速慢/上网掉线(专席)
携转原因:
故障时间:2025-01-07 15:01:15
具体故障现象:网速慢卡顿，也频繁掉线，客户不配合排障，客户要求给其更换一个新光猫，此处未承诺，请尽快给其联系处理，谢谢
客户其他诉求:
;宽带小区$[一品苑]$</t>
  </si>
  <si>
    <t>13465733688</t>
  </si>
  <si>
    <t>SD-057-250107-083257-3428</t>
  </si>
  <si>
    <t>'SD-057-241108-694350-3614'</t>
  </si>
  <si>
    <t>SD-db051-250107-482670-308</t>
  </si>
  <si>
    <t>2025-01-07 15:26:13</t>
  </si>
  <si>
    <t>(家客)潍坊-诸城市-重复投诉投诉督办通知-一级督办15265624178-20250107152526X726981440</t>
  </si>
  <si>
    <t>普通区域-诸城市-永康佳苑-15265624178-300M-宽带上网投诉-次数0-20250107152526X726981440</t>
  </si>
  <si>
    <t xml:space="preserve">流程受理流水号：20250107152222152656241781137622
客户号码:15265624178
客户姓名:金*
投诉地市:潍坊
来话流水:2025010715183132520856409
宽带账号:15265624178
宽带账号归属地市:潍坊
宽带账号归属区县:诸城市
故障地址:潍坊诸城市龙都街道龙都街永康佳苑6号楼*********
联系电话:15265624178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光功率:-21.42
故障大类:宽带/电视
故障细类:宽带无法上网(专席)
携转原因:
故障时间:2025-01-07 15:27:25
具体故障现象:不让派师傅但要求处理宽带问题:
客户来电反映本机办理的宽带，现在上网很慢卡顿，前期反映过此问题师傅已上门维修过仍未解决此问题师傅告知此问题师傅也维修不了，但是客户宽带上网慢问题已经严重影响了客户的使用，非常不认可，客户反映去当地营业厅交了200元但是宽带并没有提升至1000M，师傅上门检测告知客户是1000M，实际客户现在带宽300M，经解释不认可提及投诉，强烈不让师傅上门但要求处理网络慢问题，请地市老师尽快处理此问题，谢谢
流水号：2025010715183132520856409
联系人：女士，联系电话：15265624178。
客户其他诉求:
</t>
  </si>
  <si>
    <t>15265624178</t>
  </si>
  <si>
    <t>SD-057-250107-072893-3571</t>
  </si>
  <si>
    <t>'SD-057-241219-648271-5961'</t>
  </si>
  <si>
    <t>SD-db051-250107-671324-366</t>
  </si>
  <si>
    <t>2025-01-07 16:56:39</t>
  </si>
  <si>
    <t>(家客)潍坊-诸城市-重复投诉投诉督办通知-一级督办15762681314-202501070000589909</t>
  </si>
  <si>
    <t>普通区域-诸城市-古城社区居民楼-15762681314-200M-业务受理宽带-次数0-202501070000589909</t>
  </si>
  <si>
    <t>202501070000589909# 宽带账号:15762681314; 联系电话：15762681314，问题类型：此工单为群障修复工单，根据群障全量闭环修复管理要求，为确保客户网络通畅，请装维人员跟进修复网络问题，谢谢！ 
 群障标题：公告。故障描述：潍坊诸城市古城社区居民楼光缆故障，预估24小时恢复，请帮忙拦截,如有需要请联系片区装维师傅李文龙15706307981主叫号码：15063648867.0;该号码仅供参考，请优先联系宽带账号。</t>
  </si>
  <si>
    <t>15762681314</t>
  </si>
  <si>
    <t>SD-057-250107-596470-4334</t>
  </si>
  <si>
    <t>'SD-057-250106-971345-6154'</t>
  </si>
  <si>
    <t>SD-db051-250107-468235-377</t>
  </si>
  <si>
    <t>2025-01-07 17:07:10</t>
  </si>
  <si>
    <t>(家客)潍坊-潍城区-重复投诉投诉督办通知-一级督办15964590784-202501070000601037</t>
  </si>
  <si>
    <t>普通区域-潍城区-南乐埠自然村-15964590784-200M-业务受理宽带-次数0-202501070000601037</t>
  </si>
  <si>
    <t>202501070000601037# 宽带账号:15964590784; 联系电话：15964590784，问题类型：此工单为群障修复工单，根据群障全量闭环修复管理要求，为确保客户网络通畅，请装维人员跟进修复网络问题，谢谢！ 
 群障标题：公告。故障描述：潍坊潍城区南乐埠自然村光缆故障，预估24小时恢复，请帮忙拦截,如有需要请联系片区装维师傅张磊15706307861主叫号码：13853699974.0;该号码仅供参考，请优先联系宽带账号。</t>
  </si>
  <si>
    <t>15964590784</t>
  </si>
  <si>
    <t>SD-057-250107-508637-4434</t>
  </si>
  <si>
    <t>'SD-057-250102-729368-293'</t>
  </si>
  <si>
    <t>SD-db051-250107-685074-412</t>
  </si>
  <si>
    <t>2025-01-07 17:37:51</t>
  </si>
  <si>
    <t>(家客)潍坊-诸城市-重复投诉投诉督办通知-一级督办13791676480-202501070000630540</t>
  </si>
  <si>
    <t>普通区域-诸城市-人民家园二期-13791676480-100M-业务受理宽带-次数0-202501070000630540</t>
  </si>
  <si>
    <t>202501070000630540# 宽带账号:13791676480; 联系电话：13791676480，问题类型：此工单为群障修复工单，根据群障全量闭环修复管理要求，为确保客户网络通畅，请装维人员跟进修复网络问题，谢谢！ 
 群障标题：公告。故障描述：主干光纤断或OLT检测不到预期的光信号（LOS）主叫号码：13791676480.0;该号码仅供参考，请优先联系宽带账号。</t>
  </si>
  <si>
    <t>13791676480</t>
  </si>
  <si>
    <t>SD-057-250107-436178-4745</t>
  </si>
  <si>
    <t>'SD-057-241106-510437-6356'</t>
  </si>
  <si>
    <t>SD-db051-250107-735248-414</t>
  </si>
  <si>
    <t>2025-01-07 17:38:04</t>
  </si>
  <si>
    <t>(家客)潍坊-奎文区-重复投诉投诉督办通知-一级督办13583683789-20250107173548X548282626</t>
  </si>
  <si>
    <t>普通区域-奎文区-福园新村-13583683789-500M-宽带上网投诉-次数0-20250107173548X548282626</t>
  </si>
  <si>
    <t xml:space="preserve">【农村网络投诉】流程受理流水号：20250107173450135836837891181067
客户号码:13583683789
客户姓名:江*
投诉地市:潍坊
来话流水:2025010717251457020852422
宽带账号:13583683789
宽带账号归属地市:潍坊
宽带账号归属区县:奎文区
故障地址:潍坊奎文区潍州路街道道口路福园新村7号楼*********
联系电话:15064622189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故障细类:宽带无法上网
携转原因:
故障时间:2025-01-07 17:35:13
具体故障现象:提示网络无法连接，
客户其他诉求:
</t>
  </si>
  <si>
    <t>13583683789</t>
  </si>
  <si>
    <t>SD-057-250107-347028-4749</t>
  </si>
  <si>
    <t>'SD-057-250107-587630-51'</t>
  </si>
  <si>
    <t>SD-db051-250107-365489-420</t>
  </si>
  <si>
    <t>2025-01-07 17:43:54</t>
  </si>
  <si>
    <t>(家客)潍坊-寿光市-重复投诉投诉督办通知-一级督办13573698618-202501070000636386</t>
  </si>
  <si>
    <t>【调研】-80+银卡-普通区域-寿光市-圣学家园-13573698618-1000M-业务受理宽带-次数0-202501070000636386</t>
  </si>
  <si>
    <t>202501070000636386#【已关注中国移动10086微信公众号】 导航立单,用户所在位置有群障,已向客户播报,客户要求装维回访.此工单为群障修复工单,根据群障全量闭环管理要求,为确保客户网络通畅,请装维人员跟进修复网络问题,谢谢.联系电话：13573698618</t>
  </si>
  <si>
    <t>13573698618</t>
  </si>
  <si>
    <t>SD-057-250107-764352-4818</t>
  </si>
  <si>
    <t>'SD-057-250102-463287-5353'</t>
  </si>
  <si>
    <t>SD-db051-250107-764983-427</t>
  </si>
  <si>
    <t>2025-01-07 17:47:11</t>
  </si>
  <si>
    <t>(家客)潍坊-昌邑市-重复投诉投诉督办通知-一级督办18365682776-202501070000639009</t>
  </si>
  <si>
    <t>80+白金-普通区域-昌邑市-颐城华府-18365682776-1000M-业务受理宽带-次数0-202501070000639009</t>
  </si>
  <si>
    <t>202501070000639009# 宽带账号:18365682776; 联系电话：18365682776，问题类型：此工单为群障修复工单，根据群障全量闭环修复管理要求，为确保客户网络通畅，请装维人员跟进修复网络问题，谢谢！ 
 群障标题：公告。故障描述：潍坊昌邑市颐城华府光缆故障，预估24小时恢复，请帮忙拦截,如有需要请联系片区装维师傅王松亮15706307217主叫号码：18365682776.0;该号码仅供参考，请优先联系宽带账号。</t>
  </si>
  <si>
    <t>18365682776</t>
  </si>
  <si>
    <t>SD-057-250107-902485-4864</t>
  </si>
  <si>
    <t>'SD-057-241228-907146-6694'</t>
  </si>
  <si>
    <t>SD-db051-250107-971562-483</t>
  </si>
  <si>
    <t>2025-01-07 18:56:59</t>
  </si>
  <si>
    <t>(家客)潍坊-安丘市-重复投诉投诉督办通知-一级督办13869618345-202501070000692127</t>
  </si>
  <si>
    <t>【重投】-普通区域-安丘市-秦戈庄村自然村-13869618345-500M-业务受理宽带-次数0-202501070000692127</t>
  </si>
  <si>
    <t>202501070000692127#【已关注中国移动10086微信公众号】 宽带账号:13869618345; 联系电话：13869618345，问题类型：此工单为群障修复工单，根据群障全量闭环修复管理要求，为确保客户网络通畅，请装维人员跟进修复网络问题，谢谢！ 
 群障标题：公告。故障描述：潍坊安丘市秦戈庄村自然村光缆故障，预估24小时恢复，请帮忙拦截,如有需要请联系片区装维师傅李宗扬15706307043主叫号码：13869618345.0;该号码仅供参考，请优先联系宽带账号。</t>
  </si>
  <si>
    <t>13869618345</t>
  </si>
  <si>
    <t>SD-057-250107-983650-5551</t>
  </si>
  <si>
    <t>'SD-057-241014-958026-6144'</t>
  </si>
  <si>
    <t>SD-db051-250107-257018-488</t>
  </si>
  <si>
    <t>2025-01-07 19:00:19</t>
  </si>
  <si>
    <t>(家客)潍坊-安丘市-重复投诉投诉督办通知-一级督办13863689357-202501070000696433</t>
  </si>
  <si>
    <t>【调研】-80+普通-普通区域-安丘市-油坊场-13863689357-200M-宽带上网投诉-次数0-202501070000696433</t>
  </si>
  <si>
    <t>202501070000696433#流程受理流水号：20250107185722138636893571202263
客户号码:13863689357
客户姓名:李*
投诉地市:潍坊
来话流水:2025010718531816920872778
宽带账号:13863689357
宽带账号归属地市:潍坊
宽带账号归属区县:安丘市
故障地址:潍坊安丘市临浯镇东庄子村东庄子油坊场5号箱李路简*********
联系电话:13863689357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故障细类:宽带无法上网
携转原因:
故障时间:2025-01-07 18:57:33
具体故障现象:提示网络无法连接，
客户其他诉求:表示需要更换网线   近期自己购买的路由器烧了  需要上门去维修并更换网线
;宽带小区$[油坊场]$</t>
  </si>
  <si>
    <t>13863689357</t>
  </si>
  <si>
    <t>SD-057-250107-283917-5597</t>
  </si>
  <si>
    <t>'SD-057-241108-891652-6706'</t>
  </si>
  <si>
    <t>SD-db051-250107-913856-501</t>
  </si>
  <si>
    <t>2025-01-07 19:17:31</t>
  </si>
  <si>
    <t>(家客)潍坊-奎文区-重复投诉投诉督办通知-一级督办15066362913-202501070000707633</t>
  </si>
  <si>
    <t>【重投】-【调研】-80+银卡-(目标)普通区域-奎文区-兰溪学府-15066362913-300M-业务受理宽带-次数0-202501070000707633</t>
  </si>
  <si>
    <t>202501070000707633# 宽带账号:15066362913; 联系电话：15066362913，问题类型：此工单为群障修复工单，根据群障全量闭环修复管理要求，为确保客户网络通畅，请装维人员跟进修复网络问题，谢谢！ 
 群障标题：公告。故障描述：潍坊奎文区兰溪学府光缆故障，预估24小时恢复，请帮忙拦截,如有需要请联系片区装维师傅徐永强15706307385主叫号码：15094997120.0;该号码仅供参考，请优先联系宽带账号。</t>
  </si>
  <si>
    <t>15066362913</t>
  </si>
  <si>
    <t>SD-057-250107-198645-5797</t>
  </si>
  <si>
    <t>'SD-057-241018-428713-6102'</t>
  </si>
  <si>
    <t>SD-db051-250107-321746-509</t>
  </si>
  <si>
    <t>2025-01-07 19:37:10</t>
  </si>
  <si>
    <t>(家客)潍坊-奎文区-重复投诉投诉督办通知-一级督办15866593679-202501070000716528</t>
  </si>
  <si>
    <t>【调研】-普通区域-奎文区-高新城市广场三期-15866593679-200M-宽带上网投诉-次数0-202501070000716528</t>
  </si>
  <si>
    <t>202501070000716528#15866593679客户来电反映宽带无法正常使用。光猫显示不在线，家中老人，无法提供具体情况，请尽快协助处理，谢谢  联系人：先生 联系电话：18363603277  流水：2025010719325071420813576</t>
  </si>
  <si>
    <t>15866593679</t>
  </si>
  <si>
    <t>SD-057-250107-542780-5969</t>
  </si>
  <si>
    <t>'SD-057-250107-814057-467'</t>
  </si>
  <si>
    <t>SD-db051-250107-861259-515</t>
  </si>
  <si>
    <t>2025-01-07 19:44:16</t>
  </si>
  <si>
    <t>(家客)潍坊-青州市-重复投诉投诉督办通知-一级督办15953653331-20250107194245X165202711</t>
  </si>
  <si>
    <t>80+普通-普通区域-青州市-烟草研究所宿舍-15953653331-200M-宽带上网投诉-次数0-20250107194245X165202711</t>
  </si>
  <si>
    <t xml:space="preserve">流程受理流水号：20250107194146159536533311210780
客户号码:15953653331
客户姓名:程**
投诉地市:潍坊
来话流水:2025010719411099520860641
宽带账号:15953653331
宽带账号归属地市:潍坊
宽带账号归属区县:青州市
故障地址:潍坊青州市益都街道309国道烟草研究所宿舍5号楼*********
联系电话:15953653331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故障细类:宽带无法上网
携转原因:
故障时间:2025-01-07 19:41:54
具体故障现象:打不开网页，
客户其他诉求:打不开网页，
</t>
  </si>
  <si>
    <t>15953653331</t>
  </si>
  <si>
    <t>SD-057-250107-546718-6028</t>
  </si>
  <si>
    <t>'SD-057-241118-350498-4609'</t>
  </si>
  <si>
    <t>SD-db051-250107-746358-526</t>
  </si>
  <si>
    <t>2025-01-07 20:05:14</t>
  </si>
  <si>
    <t>(家客)潍坊-安丘市-重复投诉投诉督办通知-一级督办15095216336-202501070000729218</t>
  </si>
  <si>
    <t>80+银卡-普通区域-安丘市-郑家石龙子社区-15095216336-500M-宽带上网投诉-次数0-202501070000729218</t>
  </si>
  <si>
    <t>202501070000729218#流程受理流水号：20250107200233150952163361214366
客户号码:15095216336
客户姓名:刘**
投诉地市:潍坊
来话流水:2025010719594087920861671
宽带账号:15095216336
宽带账号归属地市:潍坊
宽带账号归属区县:安丘市
故障地址:潍坊安丘市刘家尧镇郑家石龙子村郑家石龙子社区9号楼*********
联系电话:15095216336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光功率:-19.91
故障大类:宽带/电视
故障细类:网速慢/上网掉线(专席)
携转原因:
故障时间:2025-01-07 19:57:13
具体故障现象:网速慢卡顿，说师傅一直没上门，要求让师傅尽快联系上门，客户说他在家里等着
客户其他诉求:
;宽带小区$[郑家石龙子社区]$</t>
  </si>
  <si>
    <t>15095216336</t>
  </si>
  <si>
    <t>SD-057-250107-264581-6171</t>
  </si>
  <si>
    <t>'SD-057-250104-704683-956'</t>
  </si>
  <si>
    <t>SD-db051-250107-964738-531</t>
  </si>
  <si>
    <t>2025-01-07 20:08:55</t>
  </si>
  <si>
    <t>(家客)潍坊-奎文区-重复投诉投诉督办通知-一级督办18353699622-202501070000732305</t>
  </si>
  <si>
    <t>普通区域-奎文区-丁家道口小区-18353699622-100M-宽带上网投诉-次数0-202501070000732305</t>
  </si>
  <si>
    <t xml:space="preserve">202501070000732305#宽带账号：18353699622；
宽带地址：潍坊奎文区潍洲路街道道口路丁家道口小区南关宿舍楼-北楼*********；
客户来电反映移动高清无法观看，客户不在现场，无法配合线上指导，要求师傅上门，请协助处理，谢谢！
联系电话：13563666540；联系人：先生；来电流水：2025010720054065520891515。
</t>
  </si>
  <si>
    <t>18353699622</t>
  </si>
  <si>
    <t>SD-057-250107-368259-6208</t>
  </si>
  <si>
    <t>'SD-057-241105-537206-1429'</t>
  </si>
  <si>
    <t>SD-db051-250107-629014-568</t>
  </si>
  <si>
    <t>2025-01-07 22:16:08</t>
  </si>
  <si>
    <t>(家客)潍坊-安丘市-重复投诉投诉督办通知-一级督办13964625573-202501070000765436</t>
  </si>
  <si>
    <t>【调研】-普通区域-安丘市-建安花园-13964625573-100M-业务受理宽带-次数0-202501070000765436</t>
  </si>
  <si>
    <t>202501070000765436# 宽带账号:13964625573; 联系电话：13964625573，问题类型：此工单为群障修复工单，根据群障全量闭环修复管理要求，为确保客户网络通畅，请装维人员跟进修复网络问题，谢谢！ 
 群障标题：公告。故障描述：潍坊安丘市建安花园光缆故障，预估24小时恢复，请帮忙拦截,如有需要请联系片区装维师傅刘鹏15706307019主叫号码：15165699931.0;该号码仅供参考，请优先联系宽带账号。</t>
  </si>
  <si>
    <t>13964625573</t>
  </si>
  <si>
    <t>SD-057-250107-917826-6762</t>
  </si>
  <si>
    <t>'SD-057-241130-930745-195'</t>
  </si>
  <si>
    <t>SD-db051-250108-457281-4</t>
  </si>
  <si>
    <t>2025-01-08 07:47:03</t>
  </si>
  <si>
    <t>(家客)潍坊-青州市-重复投诉投诉督办通知-一级督办13468478777-20250108074609X569672366</t>
  </si>
  <si>
    <t>80+银卡-普通区域-青州市-北霍陵村-13468478777-1000M-宽带上网投诉-次数0-20250108074609X569672366</t>
  </si>
  <si>
    <t xml:space="preserve">【农村网络投诉】流程受理流水号：20250108074506134684787771000154
客户号码:13468478777
客户姓名:李**
投诉地市:潍坊
来话流水:2025010807443983420834184
宽带账号:13468478777
宽带账号归属地市:潍坊
宽带账号归属区县:青州市
故障地址:潍坊青州市黄楼街道北霍陵村北霍陵村17号箱(吕世民西墙)*********
联系电话:13468478777
联系人:先生/女士
工单紧急程度:非常紧急
是否有升级投诉倾向:是
是否重复投诉:是
是否携转意向:否
是否投诉倾向:是
是否智能网关:智能网关
当前是否在线:是
接入方式:FTTH
端到端诊断结果:客户侧设备问题（新增）
是否质差终端:无质差信息
光功率:-20.36
故障大类:宽带/电视
故障细类:宽带无法上网
携转原因:
故障时间:2025-01-08 07:45:13
具体故障现象:提示网络无法连接，
客户其他诉求:维修  提到工信部
</t>
  </si>
  <si>
    <t>13468478777</t>
  </si>
  <si>
    <t>SD-057-250108-923104-35</t>
  </si>
  <si>
    <t>'SD-057-241212-805743-32'</t>
  </si>
  <si>
    <t>SD-db051-250108-802431-9</t>
  </si>
  <si>
    <t>2025-01-08 08:21:21</t>
  </si>
  <si>
    <t>(家客)潍坊-寿光市-重复投诉投诉督办通知-一级督办15964578391-202501080000094150</t>
  </si>
  <si>
    <t>普通区域-寿光市-金海花园-15964578391-100M-魔百和投诉-次数0-202501080000094150</t>
  </si>
  <si>
    <t>202501080000094150#流程受理流水号：20250108081829159645783911000537
客户号码:15964578391
客户姓名:李**
投诉地市:潍坊
来话流水:2025010808173551120886178
宽带账号:15964578391
宽带账号归属地市:潍坊
宽带账号归属区县:寿光市
故障地址:潍坊寿光市营里镇营里中心街金海花园7号楼*********
联系电话:17864452587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光功率:-14.64
故障大类:宽带/电视
故障细类:移动高清电视故障
携转原因:
故障时间:2025-01-08 08:20:16
魔百和单播/组播:组播
具体故障现象:机顶盒无法开机，
客户其他诉求:
魔百和单/组播：组播;宽带小区$[金海花园]$</t>
  </si>
  <si>
    <t>15964578391</t>
  </si>
  <si>
    <t>SD-057-250108-958310-79</t>
  </si>
  <si>
    <t>'SD-057-241015-103645-6376'</t>
  </si>
  <si>
    <t>SD-db051-250108-531207-25</t>
  </si>
  <si>
    <t>2025-01-08 08:46:38</t>
  </si>
  <si>
    <t>(家客)潍坊-高密市-重复投诉投诉督办通知-一级督办18753608798-202501080000101916</t>
  </si>
  <si>
    <t>【调研】-普通区域-高密市-小南曲自然村-18753608798-500M-业务受理宽带-次数0-202501080000101916</t>
  </si>
  <si>
    <t>202501080000101916# 宽带账号:18753608798; 联系电话：18753608798，问题类型：此工单为群障修复工单，根据群障全量闭环修复管理要求，为确保客户网络通畅，请装维人员跟进修复网络问题，谢谢！ 
 群障标题：公告。故障描述：潍坊高密市小南曲自然村光缆故障，预估24小时恢复，请帮忙拦截,如有需要请联系片区装维师傅范文就15706307339主叫号码：18863685569.0;该号码仅供参考，请优先联系宽带账号。</t>
  </si>
  <si>
    <t>18753608798</t>
  </si>
  <si>
    <t>SD-057-250108-152948-259</t>
  </si>
  <si>
    <t>'SD-057-241112-628079-4154'</t>
  </si>
  <si>
    <t>SD-db051-250108-936578-26</t>
  </si>
  <si>
    <t>2025-01-08 08:47:23</t>
  </si>
  <si>
    <t>(家客)潍坊-潍城区-重复投诉投诉督办通知-一级督办13780822991-202501080000104310</t>
  </si>
  <si>
    <t>80+银卡-普通区域-潍城区-刘家园小区-13780822991-100M-业务受理宽带-次数0-202501080000104310</t>
  </si>
  <si>
    <t>202501080000104310#【已关注中国移动10086微信公众号】 宽带账号:13780822991; 联系电话：13780822991，问题类型：此工单为群障修复工单，根据群障全量闭环修复管理要求，为确保客户网络通畅，请装维人员跟进修复网络问题，谢谢！ 
 群障标题：公告。故障描述：刘家园小区主叫号码：100860531.0;该号码仅供参考，请优先联系宽带账号。</t>
  </si>
  <si>
    <t>13780822991</t>
  </si>
  <si>
    <t>SD-057-250108-278549-281</t>
  </si>
  <si>
    <t>'SD-057-250107-245739-6662'</t>
  </si>
  <si>
    <t>SD-db051-250108-947803-36</t>
  </si>
  <si>
    <t>2025-01-08 08:57:00</t>
  </si>
  <si>
    <t>(家客)潍坊-潍城区-重复投诉投诉督办通知-一级督办15054404275-202501080000112888</t>
  </si>
  <si>
    <t>普通区域-潍城区-油坊社区-15054404275-300M-业务受理宽带-次数0-202501080000112888</t>
  </si>
  <si>
    <t>202501080000112888# 宽带账号:15054404275; 联系电话：15054404275，问题类型：此工单为群障修复工单，根据群障全量闭环修复管理要求，为确保客户网络通畅，请装维人员跟进修复网络问题，谢谢！ 
 群障标题：公告。故障描述：潍坊潍城区油坊社区光缆故障，预估24小时恢复，请帮忙拦截,如有需要请联系片区装维师傅杜德生15706307862主叫号码：15763090709.0;该号码仅供参考，请优先联系宽带账号。</t>
  </si>
  <si>
    <t>15054404275</t>
  </si>
  <si>
    <t>SD-057-250108-634921-368</t>
  </si>
  <si>
    <t>'SD-057-241115-631459-913'</t>
  </si>
  <si>
    <t>SD-db051-250108-326185-47</t>
  </si>
  <si>
    <t>2025-01-08 09:15:29</t>
  </si>
  <si>
    <t>(家客)潍坊-潍城区-重复投诉投诉督办通知-一级督办18764700800-202501080000129971</t>
  </si>
  <si>
    <t>【调研】-普通区域-潍城区-南乐埠自然村-18764700800-300M-宽带上网投诉-次数0-202501080000129971</t>
  </si>
  <si>
    <t>202501080000129971#【网络电视】宽带账号：18764700800；宽带地址：潍坊潍城区乐埠山生态经济发展区南乐埠南乐埠自然村；客户来电反映移动高清无法观看，客户已正常办理宽带/移动高清业务，按相关口径解释不认可，要求反馈，请协助处理，谢谢！联系电话：18764700800；联系人：先生；来电流水：2025010809125971320846100</t>
  </si>
  <si>
    <t>18764700800</t>
  </si>
  <si>
    <t>SD-057-250108-632107-534</t>
  </si>
  <si>
    <t>'SD-057-250102-173528-206'</t>
  </si>
  <si>
    <t>SD-db051-250108-810529-93</t>
  </si>
  <si>
    <t>2025-01-08 10:13:08</t>
  </si>
  <si>
    <t>(家客)潍坊-诸城市-重复投诉投诉督办通知-一级督办13964755111-202501080000195174</t>
  </si>
  <si>
    <t>80+金卡-普通区域-诸城市-陈家林自然村-13964755111-1000M-宽带上网投诉-次数0-202501080000195174</t>
  </si>
  <si>
    <t>202501080000195174#流程受理流水号：20250108101125139647551111033303
客户号码:13964755111
客户姓名: ***
投诉地市:潍坊
来话流水:2025010810095998120867205
宽带账号:13964755111
宽带账号归属地市:潍坊
宽带账号归属区县:诸城市
故障地址:潍坊诸城市人民路新郎商贸城二期
联系电话:13964755111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光功率:-18.21
故障大类:宽带/电视
故障细类:网速慢/上网掉线(专席)
携转原因:
故障时间:2025-01-08 10:14:05
具体故障现象:网速慢：路由器连接光猫1口，位置开阔，重启未恢复，光猫自带WIFI未开启，网线支持，请处理，谢谢。
客户其他诉求:
;宽带小区$[陈家林自然村]$</t>
  </si>
  <si>
    <t>13964755111</t>
  </si>
  <si>
    <t>SD-057-250108-761934-1017</t>
  </si>
  <si>
    <t>'SD-057-250103-834927-6245'</t>
  </si>
  <si>
    <t>SD-db051-250108-598312-98</t>
  </si>
  <si>
    <t>2025-01-08 10:18:23</t>
  </si>
  <si>
    <t>(家客)潍坊-青州市-重复投诉投诉督办通知-一级督办13780877488-202501080000196489</t>
  </si>
  <si>
    <t>普通区域-青州市-明珠花园-13780877488-300M-宽带上网投诉-次数0-202501080000196489</t>
  </si>
  <si>
    <t xml:space="preserve">202501080000196489#宽带账号：13780877488；宽带地址：潍坊青州市王府街道衡王府西街明珠花园4号楼；客户来电反映移动高清电视无法观看，客户不在现场，无法配合线上指导，要求师傅上门，请协助处理，谢谢！联系电话：13780877488；联系人：先生；来电流水：2025010810075558320835427。 
</t>
  </si>
  <si>
    <t>13780877488</t>
  </si>
  <si>
    <t>SD-057-250108-231978-1071</t>
  </si>
  <si>
    <t>'SD-057-241027-568793-7678'</t>
  </si>
  <si>
    <t>SD-db051-250108-840172-104</t>
  </si>
  <si>
    <t>2025-01-08 10:26:57</t>
  </si>
  <si>
    <t>(家客)潍坊-奎文区-重复投诉投诉督办通知-一级督办13791896837-202501080000209413</t>
  </si>
  <si>
    <t>普通区域-奎文区-恒大名都-13791896837-300M-业务受理宽带-次数0-202501080000209413</t>
  </si>
  <si>
    <t>202501080000209413# 宽带账号:13791896837; 联系电话：13791896837，问题类型：此工单为群障修复工单，根据群障全量闭环修复管理要求，为确保客户网络通畅，请装维人员跟进修复网络问题，谢谢！ 
 群障标题：公告。故障描述：潍坊奎文区恒大名都光缆故障，预估24小时恢复，请帮忙拦截,如有需要请联系片区装维师傅王子龙15706307413主叫号码：15288828031.0;该号码仅供参考，请优先联系宽带账号。</t>
  </si>
  <si>
    <t>13791896837</t>
  </si>
  <si>
    <t>SD-057-250108-768102-1127</t>
  </si>
  <si>
    <t>'SD-057-250107-928460-2347'</t>
  </si>
  <si>
    <t>SD-db051-250108-370528-122</t>
  </si>
  <si>
    <t>2025-01-08 11:06:22</t>
  </si>
  <si>
    <t>(家客)潍坊-青州市-重复投诉投诉督办通知-一级督办15763003692-202501080000252491</t>
  </si>
  <si>
    <t>80+银卡-普通区域-青州市-华邦翰林院-15763003692-300M-业务受理宽带-次数0-202501080000252491</t>
  </si>
  <si>
    <t>202501080000252491# 宽带账号:15763003692; 联系电话：15763003692，问题类型：此工单为群障修复工单，根据群障全量闭环修复管理要求，为确保客户网络通畅，请装维人员跟进修复网络问题，谢谢！ 
 群障标题：公告。故障描述：华邦翰林院主叫号码：15763003692.0;该号码仅供参考，请优先联系宽带账号。</t>
  </si>
  <si>
    <t>15763003692</t>
  </si>
  <si>
    <t>SD-057-250108-531674-1431</t>
  </si>
  <si>
    <t>'SD-057-241201-481569-5062'</t>
  </si>
  <si>
    <t>SD-db051-250108-857643-127</t>
  </si>
  <si>
    <t>2025-01-08 11:15:47</t>
  </si>
  <si>
    <t>(家客)潍坊-寿光市-重复投诉投诉督办通知-一级督办13854485385-202501080000262500</t>
  </si>
  <si>
    <t>80+银卡-普通区域-寿光市-前浊北村自然村-13854485385-1000M-宽带上网投诉-次数0-202501080000262500</t>
  </si>
  <si>
    <t xml:space="preserve">202501080000262500#流程受理流水号：20250108111456138544853851054999
客户号码:13854485385
客户姓名:杨**
投诉地市:潍坊
来话流水:2025010811144590420861224
宽带账号:13854485385
宽带账号归属地市:潍坊
宽带账号归属区县:寿光市
故障地址:潍坊寿光市营里镇前浊北村前浊北村自然村前浊北村扩容5箱（杨五星外墙）*********
联系电话:13854485385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故障时间:2025-01-08 11:15:08
具体故障现象:光猫亮红灯，
客户其他诉求:客户侧为质差终端，要求上门更换终端并一并处理故障问题。
</t>
  </si>
  <si>
    <t>13854485385</t>
  </si>
  <si>
    <t>SD-057-250108-975284-1497</t>
  </si>
  <si>
    <t>'SD-057-241201-203184-3322'</t>
  </si>
  <si>
    <t>SD-db051-250108-160532-138</t>
  </si>
  <si>
    <t>2025-01-08 11:35:48</t>
  </si>
  <si>
    <t>(家客)潍坊-奎文区-重复投诉投诉督办通知-一级督办18366508656-202501080000285292</t>
  </si>
  <si>
    <t>【调研】-普通区域-奎文区-聚类-潍坊高新区谷德广场-18366508656-200M-业务受理宽带-次数0-202501080000285292</t>
  </si>
  <si>
    <t>202501080000285292# 宽带账号:18366508656; 联系电话：18366508656，问题类型：此工单为群障修复工单，根据群障全量闭环修复管理要求，为确保客户网络通畅，请装维人员跟进修复网络问题，谢谢！ 
 群障标题：公告。故障描述：潍坊奎文区聚类-潍坊高新区谷德广场光缆故障，预估24小时恢复，请帮忙拦截,如有需要请联系片区装维师傅倪苹伟15706366536主叫号码：15863425050.0;该号码仅供参考，请优先联系宽带账号。</t>
  </si>
  <si>
    <t>18366508656</t>
  </si>
  <si>
    <t>SD-057-250108-096723-1668</t>
  </si>
  <si>
    <t>'SD-057-241126-356024-1557'</t>
  </si>
  <si>
    <t>SD-db051-250108-847625-162</t>
  </si>
  <si>
    <t>2025-01-08 12:11:32</t>
  </si>
  <si>
    <t>(家客)潍坊-寿光市-重复投诉投诉督办通知-一级督办13774948080-202501080000317901</t>
  </si>
  <si>
    <t>80+金卡-普通区域-寿光市-益隆道口-13774948080-1000M-宽带上网投诉-次数0-202501080000317901</t>
  </si>
  <si>
    <t>202501080000317901#流程受理流水号：20250108121029137749480801071364
客户号码:13774948080
客户姓名:单**
投诉地市:潍坊
来话流水:2025010812073461520859435
宽带账号:13774948080
宽带账号归属地市:潍坊
宽带账号归属区县:寿光市
故障地址:潍坊寿光市道口益隆道口村益隆道口26号箱*********
联系电话:15853669665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12:10:41
具体故障现象:光猫亮红灯，
客户其他诉求:
;宽带小区$[益隆道口]$</t>
  </si>
  <si>
    <t>13774948080</t>
  </si>
  <si>
    <t>SD-057-250108-738201-1984</t>
  </si>
  <si>
    <t>'SD-057-241108-198062-7549'</t>
  </si>
  <si>
    <t>SD-db051-250108-297135-174</t>
  </si>
  <si>
    <t>2025-01-08 12:30:29</t>
  </si>
  <si>
    <t>(家客)潍坊-奎文区-重复投诉投诉督办通知-一级督办15863699793-202501080000329397</t>
  </si>
  <si>
    <t>80+普通-普通区域-奎文区-幸福街南区4路-15863699793-100M-宽带上网投诉-次数0-202501080000329397</t>
  </si>
  <si>
    <t xml:space="preserve">202501080000329397#流程受理流水号：20250108122928158636997931075270
客户号码:15863699793
客户姓名:李**
投诉地市:潍坊
来话流水:2025010812290717220849892
宽带账号:15863699793
宽带账号归属地市:潍坊
宽带账号归属区县:奎文区
故障地址:潍坊奎文区潍洲路街道潍洲路幸福街南区4路11号楼*********
联系电话:15863699793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故障时间:2025-01-08 12:29:35
具体故障现象:网速慢卡顿，
客户其他诉求:客户侧为质差终端，要求上门更换终端并一并处理故障问题。
</t>
  </si>
  <si>
    <t>15863699793</t>
  </si>
  <si>
    <t>SD-057-250108-214083-2146</t>
  </si>
  <si>
    <t>'SD-057-241207-435269-3538'</t>
  </si>
  <si>
    <t>SD-db051-250108-827345-192</t>
  </si>
  <si>
    <t>2025-01-08 12:56:20</t>
  </si>
  <si>
    <t>(家客)潍坊-青州市-重复投诉投诉督办通知-一级督办13964709959-202501080000343809</t>
  </si>
  <si>
    <t>【重投】-普通区域-青州市-张小村自然村-13964709959-100M-业务受理宽带-次数0-202501080000343809</t>
  </si>
  <si>
    <t>202501080000343809# 宽带账号:13964709959; 联系电话：13964709959，问题类型：此工单为群障修复工单，根据群障全量闭环修复管理要求，为确保客户网络通畅，请装维人员跟进修复网络问题，谢谢！ 
 群障标题：公告。故障描述：分支光纤断或OLT检测不到ONT的预期的光信号(LOSi/LOBi)主叫号码：13964709959.0;该号码仅供参考，请优先联系宽带账号。</t>
  </si>
  <si>
    <t>13964709959</t>
  </si>
  <si>
    <t>SD-057-250108-028435-2362</t>
  </si>
  <si>
    <t>'SD-057-241203-815362-5779'</t>
  </si>
  <si>
    <t>SD-db051-250108-815604-202</t>
  </si>
  <si>
    <t>2025-01-08 13:17:10</t>
  </si>
  <si>
    <t>(家客)潍坊-高密市-重复投诉投诉督办通知-一级督办15753653908-20250108131555X355146609</t>
  </si>
  <si>
    <t>普通区域-高密市-卢家庄-15753653908-300M-魔百和投诉-次数0-20250108131555X355146609</t>
  </si>
  <si>
    <t>流程受理流水号：20250108131424157536539081084152
客户号码:15753653908
客户姓名:卢**
投诉地市:潍坊
来话流水:2025010813123972020877845
宽带账号:15753653908
宽带账号归属地市:潍坊
宽带账号归属区县:高密市
故障地址:潍坊高密市阚家镇卢家庄卢家庄卢宗光西墙K7号*********
联系电话:15753653908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故障细类:移动高清电视故障(专席)
携转原因:
故障时间:2025-01-08 13:11:38
魔百和单播/组播:单播
具体故障现象:电视机提示无信号，已指导调整信号源，互换高清线未恢复
客户其他诉求:
魔百和单/组播：单播</t>
  </si>
  <si>
    <t>15753653908</t>
  </si>
  <si>
    <t>SD-057-250108-516842-2519</t>
  </si>
  <si>
    <t>'SD-057-241018-897053-4269'</t>
  </si>
  <si>
    <t>SD-db051-250108-951247-204</t>
  </si>
  <si>
    <t>2025-01-08 13:26:23</t>
  </si>
  <si>
    <t>(家客)潍坊-滨海-重复投诉投诉督办通知-一级督办18953600926-202501080000362100</t>
  </si>
  <si>
    <t>【调研】-普通区域-滨海-职工家园二期-18953600926-1000M-业务受理宽带-次数0-202501080000362100</t>
  </si>
  <si>
    <t>202501080000362100# 宽带账号:18953600926; 联系电话：18953600926，问题类型：此工单为群障修复工单，根据群障全量闭环修复管理要求，为确保客户网络通畅，请装维人员跟进修复网络问题，谢谢！ 
 群障标题：公告。故障描述：主干光纤断或OLT检测不到预期的光信号（LOS）主叫号码：18953600926.0;该号码仅供参考，请优先联系宽带账号。</t>
  </si>
  <si>
    <t>18953600926</t>
  </si>
  <si>
    <t>SD-057-250108-176839-2569</t>
  </si>
  <si>
    <t>'SD-057-241107-734208-5782'</t>
  </si>
  <si>
    <t>SD-db051-250108-973612-217</t>
  </si>
  <si>
    <t>2025-01-08 13:49:07</t>
  </si>
  <si>
    <t>(家客)潍坊-寿光市-重复投诉投诉督办通知-一级督办15964566204-202501080000374392</t>
  </si>
  <si>
    <t>【调研】-80+普通-普通区域-寿光市-顶盖-15964566204-1000M-宽带上网投诉-次数0-202501080000374392</t>
  </si>
  <si>
    <t>202501080000374392#宽带账号：15964566204，宽带地址：潍坊寿光市古城顶盖村顶盖23号箱*********，客户来电表示移动宽带无法上网，客户为老人不会操作，要求师傅上门，请协助处理，谢谢，联系人：先生，联系号码：15954473569，来电流水：2025010813463365520863333</t>
  </si>
  <si>
    <t>15964566204</t>
  </si>
  <si>
    <t>SD-057-250108-890475-2712</t>
  </si>
  <si>
    <t>'SD-057-241203-058236-3517'</t>
  </si>
  <si>
    <t>SD-db051-250108-064835-238</t>
  </si>
  <si>
    <t>2025-01-08 14:20:42</t>
  </si>
  <si>
    <t>(家客)潍坊-奎文区-重复投诉投诉督办通知-一级督办15063619672-202501080000398870</t>
  </si>
  <si>
    <t>【调研】-80+银卡-普通区域-奎文区-阳光100二期-15063619672-300M-宽带上网投诉-次数0-202501080000398870</t>
  </si>
  <si>
    <t>202501080000398870#？ 宽带账号：15063619672；联系电话：15063619672宽带地址：潍坊奎文区广文街道胜利街阳光100二期2号楼客户来电反映宽带网速慢卡顿 有投诉意向 客户不要求办理任何业务解决问题  要求更换维修师傅 不要之前的  要求老一点的有经验的师傅上门 要求星期五上门 请协助处理谢谢 ，线上指导无法配合操作，要求上门处理, 来电流水：</t>
  </si>
  <si>
    <t>15063619672</t>
  </si>
  <si>
    <t>SD-057-250108-084536-2932</t>
  </si>
  <si>
    <t>'SD-057-241118-586421-2282'</t>
  </si>
  <si>
    <t>SD-db051-250108-961783-242</t>
  </si>
  <si>
    <t>2025-01-08 14:24:04</t>
  </si>
  <si>
    <t>(家客)潍坊-寿光市-重复投诉投诉督办通知-一级督办13173147587-202501080000404839</t>
  </si>
  <si>
    <t>普通区域-寿光市-南范村-13173147587-200M-宽带上网投诉-次数0-202501080000404839</t>
  </si>
  <si>
    <t>202501080000404839#流程受理流水号：20250108142326131731475871099703
客户号码:13173147587
客户姓名:杨**
投诉地市:潍坊
来话流水:2025010814222466820800899
宽带账号:13173147587
宽带账号归属地市:潍坊
宽带账号归属区县:寿光市
故障地址:潍坊寿光市洛城街道南范村南范村南范村21号箱(赵常友外墙）*********
联系电话:13173147587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故障时间:2025-01-08 14:23:46
具体故障现象:提示网络无法连接，
客户其他诉求:
;宽带小区$[南范村]$</t>
  </si>
  <si>
    <t>13173147587</t>
  </si>
  <si>
    <t>SD-057-250108-746915-2949</t>
  </si>
  <si>
    <t>'SD-057-250102-875093-2983'</t>
  </si>
  <si>
    <t>SD-db051-250108-607154-279</t>
  </si>
  <si>
    <t>2025-01-08 15:26:18</t>
  </si>
  <si>
    <t>(家客)潍坊-安丘市-重复投诉投诉督办通知-一级督办13589199277-202501080000460343</t>
  </si>
  <si>
    <t>普通区域-安丘市-如意园-13589199277-300M-业务受理宽带-次数0-202501080000460343</t>
  </si>
  <si>
    <t>202501080000460343#【已关注中国移动10086微信公众号】 宽带账号:13589199277; 联系电话：13589199277，问题类型：此工单为群障修复工单，根据群障全量闭环修复管理要求，为确保客户网络通畅，请装维人员跟进修复网络问题，谢谢！ 
 群障标题：公告。故障描述：潍坊安丘市如意园光缆故障，预估24小时恢复，请帮忙拦截,如有需要请联系片区装维师傅于龙枝15706307074主叫号码：13589199277.0;该号码仅供参考，请优先联系宽带账号。</t>
  </si>
  <si>
    <t>13589199277</t>
  </si>
  <si>
    <t>SD-057-250108-162487-3437</t>
  </si>
  <si>
    <t>'SD-057-241215-480369-38'</t>
  </si>
  <si>
    <t>SD-db051-250108-765324-313</t>
  </si>
  <si>
    <t>2025-01-08 16:13:28</t>
  </si>
  <si>
    <t>(家客)潍坊-奎文区-重复投诉投诉督办通知-一级督办17865679733-202501080000506332</t>
  </si>
  <si>
    <t>80+普通-FTTR-普通区域-奎文区-盛福园小区-17865679733-1000M-宽带上网投诉-次数0-202501080000506332</t>
  </si>
  <si>
    <t>202501080000506332#流程受理流水号：20250108161105178656797331128902
客户号码:17865679733
客户姓名:谷*
投诉地市:潍坊
来话流水:2025010816100371720860841
宽带账号:17865679733
宽带账号归属地市:潍坊
宽带账号归属区县:奎文区
故障地址:潍坊奎文区北苑街道潍州路卧龙街郡园5号楼*********
联系电话:13853610977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故障时间:2025-01-08 16:11:16
具体故障现象:电脑有线连接网络，网速慢，师傅检测七八次了，问题没有解决，如处理不好就取消宽带
客户其他诉求:
;宽带小区$[盛福园小区]$</t>
  </si>
  <si>
    <t>17865679733</t>
  </si>
  <si>
    <t>SD-057-250108-487650-3831</t>
  </si>
  <si>
    <t>'SD-057-250106-769423-4266'</t>
  </si>
  <si>
    <t>SD-db051-250108-728351-328</t>
  </si>
  <si>
    <t>2025-01-08 16:48:34</t>
  </si>
  <si>
    <t>(家客)潍坊-寿光市-重复投诉投诉督办通知-一级督办18263657273-202501080000536421</t>
  </si>
  <si>
    <t>80+普通-普通区域-寿光市-西黑冢子前-18263657273-1000M-宽带上网投诉-次数0-202501080000536421</t>
  </si>
  <si>
    <t>202501080000536421#18263657273客户来电反映电视无法观看，已联系装维师傅上门，但是师傅一直不去，客户强烈不认可，提及投诉，要求尽快处理，谢谢，联系人：先生，联系电话：本机，流水：2025010816341067120808768</t>
  </si>
  <si>
    <t>18263657273</t>
  </si>
  <si>
    <t>SD-057-250108-710543-4171</t>
  </si>
  <si>
    <t>'SD-057-250108-598617-1615'</t>
  </si>
  <si>
    <t>SD-db051-250108-615239-334</t>
  </si>
  <si>
    <t>2025-01-08 16:55:58</t>
  </si>
  <si>
    <t>(家客)潍坊-坊子区-重复投诉投诉督办通知-一级督办13964779601-202501080000545865</t>
  </si>
  <si>
    <t>【重投】-80+银卡-普通区域-坊子区-华丽世家-13964779601-1000M-魔百和投诉-次数0-202501080000545865</t>
  </si>
  <si>
    <t>202501080000545865#流程受理流水号：20250108165335139647796011141152
客户号码:13964779601
客户姓名:王**
投诉地市:潍坊
来话流水:2025010816491288320822886
宽带账号:13964779601
宽带账号归属地市:潍坊
宽带账号归属区县:坊子区
故障地址:潍坊坊子区坊子新区龙泉街华丽世家中4号楼*********
联系电话:13964779601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光功率:-16.16
故障大类:宽带/电视
故障细类:移动高清电视故障(专席)
携转原因:
故障时间:2025-01-08 16:55:15
魔百和单播/组播:组播
具体故障现象:登录超时
客户其他诉求:
魔百和单/组播：组播;宽带小区$[华丽世家]$</t>
  </si>
  <si>
    <t>13964779601</t>
  </si>
  <si>
    <t>SD-057-250108-416932-4225</t>
  </si>
  <si>
    <t>'SD-057-241024-972864-6957'</t>
  </si>
  <si>
    <t>SD-db051-250108-859341-339</t>
  </si>
  <si>
    <t>2025-01-08 17:02:01</t>
  </si>
  <si>
    <t>(家客)潍坊-高密市-重复投诉投诉督办通知-一级督办18706509981-202501080000551429</t>
  </si>
  <si>
    <t>80+金卡-普通区域-高密市-鹿家营村-18706509981-200M-宽带上网投诉-次数0-202501080000551429</t>
  </si>
  <si>
    <t xml:space="preserve">202501080000551429#流程受理流水号：20250108170008187065099811142971
客户号码:18706509981
客户姓名:张**
投诉地市:潍坊
来话流水:2025010816580977520847549
宽带账号:18706509981
宽带账号归属地市:潍坊
宽带账号归属区县:高密市
故障地址:潍坊高密市柴沟镇鹿家营村鹿家营村柴沟鹿家营村7号箱孙连宝*********
联系电话:13854467802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光功率:-17.69
故障大类:宽带/电视
故障细类:宽带无法上网
携转原因:
故障时间:2025-01-08 17:00:55
具体故障现象:网速慢卡顿，
客户其他诉求:客户侧为质差终端，要求上门更换终端并一并处理故障问题。
</t>
  </si>
  <si>
    <t>18706509981</t>
  </si>
  <si>
    <t>SD-057-250108-230168-4277</t>
  </si>
  <si>
    <t>'SD-057-241021-893125-5944'</t>
  </si>
  <si>
    <t>SD-db051-250108-438721-350</t>
  </si>
  <si>
    <t>2025-01-08 17:16:38</t>
  </si>
  <si>
    <t>(家客)潍坊-昌邑市-重复投诉投诉督办通知-一级督办15966136064-202501080000566564</t>
  </si>
  <si>
    <t>【调研】-普通区域-昌邑市-潍水蓝湾-15966136064-300M-业务受理宽带-次数0-202501080000566564</t>
  </si>
  <si>
    <t>202501080000566564# 宽带账号:15966136064; 联系电话：15966136064，问题类型：此工单为群障修复工单，根据群障全量闭环修复管理要求，为确保客户网络通畅，请装维人员跟进修复网络问题，谢谢！ 
 群障标题：公告。故障描述：潍坊昌邑市潍水蓝湾美丽乡村建设，预计一周修复，请帮忙拦截主叫号码：15966136064.0;该号码仅供参考，请优先联系宽带账号。</t>
  </si>
  <si>
    <t>15966136064</t>
  </si>
  <si>
    <t>SD-057-250108-036794-4408</t>
  </si>
  <si>
    <t>'SD-057-241130-065871-8088'</t>
  </si>
  <si>
    <t>SD-db051-250108-820746-375</t>
  </si>
  <si>
    <t>2025-01-08 17:54:07</t>
  </si>
  <si>
    <t>(家客)潍坊-坊子区-重复投诉投诉督办通知-一级督办15169563699-202501080000597309</t>
  </si>
  <si>
    <t>【调研】-普通区域-坊子区-阳光新城-15169563699-300M-魔百和投诉-次数0-202501080000597309</t>
  </si>
  <si>
    <t>202501080000597309#流程受理流水号：20250108175216151695636991156305
客户号码:15169563699
客户姓名:李**
投诉地市:潍坊
来话流水:2025010817470287420866798
宽带账号:15169563699
宽带账号归属地市:潍坊
宽带账号归属区县:坊子区
故障地址:潍坊坊子区坊子新区崇文街阳光新城20号楼*********
联系电话:15169563699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光功率:-27.69
故障大类:宽带/电视
故障细类:移动高清电视故障
携转原因:
故障时间:2025-01-08 17:51:39
魔百和单播/组播:组播
具体故障现象:15169563699来电对本机开通的移动高清影视黄金会员无法观看VIP不认可，要求查证处理
客户其他诉求:无
;宽带小区$[阳光新城]$</t>
  </si>
  <si>
    <t>15169563699</t>
  </si>
  <si>
    <t>SD-057-250108-485970-4775</t>
  </si>
  <si>
    <t>'SD-057-250106-764532-8108'</t>
  </si>
  <si>
    <t>SD-db051-250108-486139-421</t>
  </si>
  <si>
    <t>2025-01-08 18:56:38</t>
  </si>
  <si>
    <t>(家客)潍坊-安丘市-重复投诉投诉督办通知-一级督办15006618780-202501080000639687</t>
  </si>
  <si>
    <t>【重投】-【调研】-80+银卡-普通区域-安丘市-景芝永贞新村-15006618780-1000M-业务受理宽带-次数0-202501080000639687</t>
  </si>
  <si>
    <t>202501080000639687#【已关注中国移动10086微信公众号】 宽带账号:15006618780; 联系电话：15006618780，问题类型：此工单为群障修复工单，根据群障全量闭环修复管理要求，为确保客户网络通畅，请装维人员跟进修复网络问题，谢谢！ 
 群障标题：公告。故障描述：[GPON告警]PON信号丢失主叫号码：15006618780.0;该号码仅供参考，请优先联系宽带账号。</t>
  </si>
  <si>
    <t>15006618780</t>
  </si>
  <si>
    <t>SD-057-250108-561407-5395</t>
  </si>
  <si>
    <t>'SD-057-241102-763482-3015'</t>
  </si>
  <si>
    <t>SD-db051-250108-421637-424</t>
  </si>
  <si>
    <t>2025-01-08 19:03:15</t>
  </si>
  <si>
    <t>(家客)潍坊-潍城区-重复投诉投诉督办通知-一级督办18353652379-202501080000642708</t>
  </si>
  <si>
    <t>【调研】-普通区域-潍城区-恒信永祥苑-18353652379-1000M-宽带上网投诉-次数0-202501080000642708</t>
  </si>
  <si>
    <t>202501080000642708#宽带账号：18353652379；宽带地址：潍坊潍城区北关街道永安路恒信永祥苑20号楼；客户来电反映宽带无法使用网络掉线，客户要求师傅上门，请协助处理，谢谢！联系电话：18353652379；联系人：***；来电流水：2025010818570914320849642</t>
  </si>
  <si>
    <t>18353652379</t>
  </si>
  <si>
    <t>SD-057-250108-723810-5446</t>
  </si>
  <si>
    <t>'SD-057-241011-039765-1394'</t>
  </si>
  <si>
    <t>SD-db051-250108-320489-427</t>
  </si>
  <si>
    <t>2025-01-08 19:05:54</t>
  </si>
  <si>
    <t>(家客)潍坊-安丘市-重复投诉投诉督办通知-一级督办15866401853-202501080000644462</t>
  </si>
  <si>
    <t>【重投】-80+普通-普通区域-安丘市-永贞村自然村-15866401853-300M-宽带上网投诉-次数0-202501080000644462</t>
  </si>
  <si>
    <t>202501080000644462#流程受理流水号：20250108190430158664018531169973
客户号码:15866401853
客户姓名:赵**
投诉地市:潍坊
来话流水:2025010819025363220886234
宽带账号:15866401853
宽带账号归属地市:潍坊
宽带账号归属区县:安丘市
故障地址:潍坊安丘市景芝镇永贞村永贞村自然村永贞村7号箱郭金英*********
联系电话:15866401853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光功率:-24.68
故障大类:宽带/电视
故障细类:宽带无法上网(专席)
携转原因:
故障时间:2025-01-08 19:05:34
具体故障现象:提示网络无法连接，
客户其他诉求:
;宽带小区$[永贞村自然村]$</t>
  </si>
  <si>
    <t>15866401853</t>
  </si>
  <si>
    <t>SD-057-250108-268137-5470</t>
  </si>
  <si>
    <t>'SD-057-241213-579013-227'</t>
  </si>
  <si>
    <t>SD-db051-250108-957632-442</t>
  </si>
  <si>
    <t>2025-01-08 19:29:03</t>
  </si>
  <si>
    <t>(家客)潍坊-安丘市-重复投诉投诉督办通知-一级督办15964570670-20250108192712X632161289</t>
  </si>
  <si>
    <t>普通区域-安丘市-安丘市福满园(含太阳城18、25、28号楼)-15964570670-300M-宽带上网投诉-次数0-20250108192712X632161289</t>
  </si>
  <si>
    <t xml:space="preserve">流程受理流水号：20250108192615159645706701173553
客户号码:15964570670
客户姓名:李**
投诉地市:潍坊
来话流水:2025010819255206020825253
宽带账号:15964570670
宽带账号归属地市:潍坊
宽带账号归属区县:安丘市
故障地址:潍坊安丘市兴安街道双丰大道安丘市福满园(含太阳城18、25、28号楼)福满园11号楼*********
联系电话:15964570670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光功率:-17.56
故障大类:宽带/电视
故障细类:宽带无法上网
携转原因:
故障时间:2025-01-08 19:26:53
具体故障现象:打不开网页，
客户其他诉求:
</t>
  </si>
  <si>
    <t>15964570670</t>
  </si>
  <si>
    <t>SD-057-250108-094765-5651</t>
  </si>
  <si>
    <t>'SD-057-241220-726349-2101'</t>
  </si>
  <si>
    <t>SD-db051-250108-701624-449</t>
  </si>
  <si>
    <t>2025-01-08 19:43:36</t>
  </si>
  <si>
    <t>(家客)潍坊-安丘市-重复投诉投诉督办通知-一级督办13964742313-202501080000664033</t>
  </si>
  <si>
    <t>普通区域-安丘市-郭岗村自然村-13964742313-10M-宽带上网投诉-次数0-202501080000664033</t>
  </si>
  <si>
    <t>202501080000664033#导航立单,客户通过语音导航反馈宽带故障问题,经诊断光猫设备性能不佳,要求装维回访处理,请协助.联系电话：13964742313</t>
  </si>
  <si>
    <t>13964742313</t>
  </si>
  <si>
    <t>SD-057-250108-187456-5766</t>
  </si>
  <si>
    <t>'SD-057-241018-596238-5413'</t>
  </si>
  <si>
    <t>SD-db051-250108-695743-454</t>
  </si>
  <si>
    <t>2025-01-08 19:48:29</t>
  </si>
  <si>
    <t>(家客)潍坊-奎文区-重复投诉投诉督办通知-一级督办15908017952-202501080000664617</t>
  </si>
  <si>
    <t>【调研】-普通区域-奎文区-龙景佳苑-15908017952-200M-业务受理宽带-次数0-202501080000664617</t>
  </si>
  <si>
    <t>202501080000664617#客户来电对前 202412240000094567产生质疑现要求24小时内回电，要求解决为什么承诺是48小时内回电却没有回电，为什么没有处理，要求解决给其一个说法，其次现电视还是会异常延迟，要求处理，谢谢</t>
  </si>
  <si>
    <t>15908017952</t>
  </si>
  <si>
    <t>SD-057-250108-974681-5810</t>
  </si>
  <si>
    <t>'SD-057-241224-589674-122'</t>
  </si>
  <si>
    <t>SD-db051-250108-710259-467</t>
  </si>
  <si>
    <t>2025-01-08 20:10:57</t>
  </si>
  <si>
    <t>(家客)潍坊-奎文区-重复投诉投诉督办通知-一级督办18263678003-202501080000671945</t>
  </si>
  <si>
    <t>80+银卡-普通区域-奎文区-书香铭郡-18263678003-300M-宽带上网投诉-次数0-202501080000671945</t>
  </si>
  <si>
    <t>202501080000671945#宽带账号：18263678003；宽带地址：潍坊高新高新城区宝通街书香铭郡13号楼；客户来电反映宽带网络以及移动高清信号不好，要求师傅上门，请协助处理，谢谢！联系电话：18263678003；联系人：女士；来电流水：2025010819584376820805041</t>
  </si>
  <si>
    <t>18263678003</t>
  </si>
  <si>
    <t>SD-057-250108-790543-6019</t>
  </si>
  <si>
    <t>'SD-057-250105-750498-5961'</t>
  </si>
  <si>
    <t>SD-db051-250108-479516-499</t>
  </si>
  <si>
    <t>2025-01-08 21:48:44</t>
  </si>
  <si>
    <t>(家客)潍坊-昌邑市-重复投诉投诉督办通知-一级督办18863047367-202501080000700872</t>
  </si>
  <si>
    <t>80+金卡-普通区域-昌邑市-昌邑金域华府-18863047367-100M-宽带上网投诉-次数0-202501080000700872</t>
  </si>
  <si>
    <t>202501080000700872#流程受理流水号：20250108214721188630473671188435
客户号码:18863047367
客户姓名:翟**
投诉地市:潍坊
来话流水:2025010821465184120806979
宽带账号:18863047367
宽带账号归属地市:潍坊
宽带账号归属区县:昌邑市
故障地址:潍坊昌邑市城区奎聚路金域华府10号楼*********
联系电话:18863047367
联系人:女士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故障时间:2025-01-08 21:54:56
具体故障现象:打不开网页，
客户其他诉求:
;宽带小区$[昌邑金域华府]$</t>
  </si>
  <si>
    <t>18863047367</t>
  </si>
  <si>
    <t>SD-057-250108-750386-6548</t>
  </si>
  <si>
    <t>'SD-057-241208-063715-7692'</t>
  </si>
  <si>
    <t>SD-db051-250109-157049-18</t>
  </si>
  <si>
    <t>2025-01-09 08:41:39</t>
  </si>
  <si>
    <t>(家客)潍坊-坊子区-重复投诉投诉督办通知-一级督办15953619178-20250109084024X224487405</t>
  </si>
  <si>
    <t>普通区域-坊子区-西下湾一村自然村-15953619178-200M-宽带上网投诉-次数0-20250109084024X224487405</t>
  </si>
  <si>
    <t xml:space="preserve">【农村网络投诉】流程受理流水号：20250109083920159536191781002656
客户号码:15953619178
客户姓名:于**
投诉地市:潍坊
来话流水:2025010908384376120814382
宽带账号:15953619178
宽带账号归属地市:潍坊
宽带账号归属区县:峡山区
故障地址:潍坊峡山区岞山街道西下湾一村西下湾一村自然村西下湾一村17号箱（于更华）*********
联系电话:15066366924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08:40:06
具体故障现象:光猫亮红灯，
客户其他诉求:
</t>
  </si>
  <si>
    <t>15953619178</t>
  </si>
  <si>
    <t>SD-057-250109-970614-188</t>
  </si>
  <si>
    <t>'SD-057-250107-456928-4336'</t>
  </si>
  <si>
    <t>SD-db051-250109-720184-32</t>
  </si>
  <si>
    <t>2025-01-09 09:02:38</t>
  </si>
  <si>
    <t>(家客)潍坊-青州市-重复投诉投诉督办通知-一级督办13854408884-202501090000116870</t>
  </si>
  <si>
    <t>【调研】-80+银卡-普通区域-青州市-大高村自然村-13854408884-500M-宽带上网投诉-次数0-202501090000116870</t>
  </si>
  <si>
    <t xml:space="preserve">202501090000116870#宽带账号：13854408884；宽带地址：潍坊青州市何官镇大高村大高村自然村紧急扩容1号箱（王同兴）；客户来电反映宽带网速慢移动高清电视无法观看，客户无法配合线上指导，要求师傅上门，请协助处理，谢谢！联系电话：13854408884；联系人：先生；来电流水：2025010908521112520829932。 
</t>
  </si>
  <si>
    <t>13854408884</t>
  </si>
  <si>
    <t>SD-057-250109-785093-413</t>
  </si>
  <si>
    <t>'SD-057-241025-407391-2420'</t>
  </si>
  <si>
    <t>SD-db051-250109-346259-34</t>
  </si>
  <si>
    <t>2025-01-09 09:06:14</t>
  </si>
  <si>
    <t>(家客)潍坊-奎文区-重复投诉投诉督办通知-一级督办13869663719-202501090000118489</t>
  </si>
  <si>
    <t>80+金卡-普通区域-奎文区-凤怡山庄-13869663719-1000M-宽带上网投诉-次数0-202501090000118489</t>
  </si>
  <si>
    <t>202501090000118489#宽带账号：13869663719宽带地址：潍坊高新高新城区宝通街凤怡山庄D3号楼客户来电反映宽带网络卡顿客户拒绝擦偶走，客户表示维修多次未恢复，客户表示投诉，请协助处理，谢谢！联系电话：13869663719；来电流水：2025010909005472120821260</t>
  </si>
  <si>
    <t>13869663719</t>
  </si>
  <si>
    <t>SD-057-250109-190265-450</t>
  </si>
  <si>
    <t>'SD-057-241220-193642-5083'</t>
  </si>
  <si>
    <t>SD-db051-250109-645972-37</t>
  </si>
  <si>
    <t>2025-01-09 09:06:59</t>
  </si>
  <si>
    <t>(家客)潍坊-潍城区-重复投诉投诉督办通知-一级督办13792686083-202501090000121747</t>
  </si>
  <si>
    <t>【调研】-80+普通-普通区域-潍城区-瑞景嘉苑-13792686083-300M-业务受理宽带-次数0-202501090000121747</t>
  </si>
  <si>
    <t>202501090000121747#【已关注中国移动10086微信公众号】 宽带账号:13792686083; 联系电话：13792686083，问题类型：此工单为群障修复工单，根据群障全量闭环修复管理要求，为确保客户网络通畅，请装维人员跟进修复网络问题，谢谢！ 
 群障标题：公告。故障描述：潍坊潍城区瑞景嘉苑光缆故障，预估24小时恢复，请帮忙拦截,如有需要请联系片区装维师傅邹杰15706307873主叫号码：18863656751.0;该号码仅供参考，请优先联系宽带账号。</t>
  </si>
  <si>
    <t>13792686083</t>
  </si>
  <si>
    <t>SD-057-250109-985743-465</t>
  </si>
  <si>
    <t>'SD-057-241209-198637-1628'</t>
  </si>
  <si>
    <t>SD-db051-250109-156928-70</t>
  </si>
  <si>
    <t>2025-01-09 09:56:53</t>
  </si>
  <si>
    <t>(家客)潍坊-奎文区-重复投诉投诉督办通知-一级督办15053645530-202501090000169318</t>
  </si>
  <si>
    <t>普通区域-奎文区-李家社区-15053645530-200M-业务受理宽带-次数0-202501090000169318</t>
  </si>
  <si>
    <t>202501090000169318# 宽带账号:15053645530; 联系电话：15053645530，问题类型：此工单为群障修复工单，根据群障全量闭环修复管理要求，为确保客户网络通畅，请装维人员跟进修复网络问题，谢谢！ 
 群障标题：公告。故障描述：潍坊奎文区李家社区光缆故障，预估24小时恢复，请帮忙拦截,如有需要请联系片区装维师傅吴铁柏15706307482主叫号码：15053645530.0;该号码仅供参考，请优先联系宽带账号。</t>
  </si>
  <si>
    <t>15053645530</t>
  </si>
  <si>
    <t>SD-057-250109-481967-890</t>
  </si>
  <si>
    <t>'SD-057-241226-629081-5826'</t>
  </si>
  <si>
    <t>SD-db051-250109-210563-72</t>
  </si>
  <si>
    <t>2025-01-09 10:02:03</t>
  </si>
  <si>
    <t>(家客)潍坊-青州市-重复投诉投诉督办通知-一级督办15069636051-202501090000174886</t>
  </si>
  <si>
    <t>【调研】-普通区域-青州市-刘镇村-15069636051-200M-业务受理宽带-次数0-202501090000174886</t>
  </si>
  <si>
    <t>202501090000174886#【已关注中国移动10086微信公众号】 导航立单,用户所在位置有群障,已向客户播报,客户要求装维回访.此工单为群障修复工单,根据群障全量闭环管理要求,为确保客户网络通畅,请装维人员跟进修复网络问题,谢谢.联系电话：15069636051</t>
  </si>
  <si>
    <t>15069636051</t>
  </si>
  <si>
    <t>SD-057-250109-937162-934</t>
  </si>
  <si>
    <t>'SD-057-241121-371845-3997'</t>
  </si>
  <si>
    <t>SD-db051-250109-278653-102</t>
  </si>
  <si>
    <t>2025-01-09 10:50:33</t>
  </si>
  <si>
    <t>(家客)潍坊-寿光市-重复投诉投诉督办通知-一级督办15153610395-20250109104844X924868979</t>
  </si>
  <si>
    <t>80+普通-普通区域-寿光市-数码港-15153610395-300M-宽带上网投诉-次数0-20250109104844X924868979</t>
  </si>
  <si>
    <t xml:space="preserve">流程受理流水号：20250109104431151536103951038947
客户号码:15153610395
客户姓名:刘**
投诉地市:潍坊
来话流水:2025010910371055520892758
宽带账号:15153610395
宽带账号归属地市:潍坊
宽带账号归属区县:寿光市
故障地址:潍坊寿光市圣城街道学院路数码港6号楼*********
联系电话:15153610395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
故障细类:宽带无法上网(专席)
携转原因:
故障时间:2025-01-09 10:49:12
具体故障现象:提示网络无法连接，
客户其他诉求:
</t>
  </si>
  <si>
    <t>15153610395</t>
  </si>
  <si>
    <t>SD-057-250109-473256-1370</t>
  </si>
  <si>
    <t>'SD-057-241025-825401-4753'</t>
  </si>
  <si>
    <t>SD-db051-250109-031267-113</t>
  </si>
  <si>
    <t>2025-01-09 11:03:01</t>
  </si>
  <si>
    <t>(家客)潍坊-潍城区-重复投诉投诉督办通知-一级督办15806364913-202501090000235171</t>
  </si>
  <si>
    <t>普通区域-潍城区-岳王庙小区-15806364913-100M-宽带上网投诉-次数0-202501090000235171</t>
  </si>
  <si>
    <t>202501090000235171#宽带账号：15806364913；宽带地址：潍坊潍城区城关街道向阳路岳王庙小区12号楼2单元202；客户来电反映宽带不能使用，客户不配合排障，要求上门，请协助处理，谢谢！联系电话：15806364913；联系人：先生；来电流水：2025010911004054620848624</t>
  </si>
  <si>
    <t>15806364913</t>
  </si>
  <si>
    <t>SD-057-250109-965213-1496</t>
  </si>
  <si>
    <t>'SD-057-241026-280719-8287'</t>
  </si>
  <si>
    <t>SD-db051-250109-795834-137</t>
  </si>
  <si>
    <t>2025-01-09 11:27:09</t>
  </si>
  <si>
    <t>(家客)潍坊-潍城区-重复投诉投诉督办通知-一级督办15953675523-202501090000258013</t>
  </si>
  <si>
    <t>普通区域-潍城区-大崖头自然村-15953675523-1000M-业务受理宽带-次数0-202501090000258013</t>
  </si>
  <si>
    <t>202501090000258013#【已关注中国移动10086微信公众号】 宽带账号:15953675523; 联系电话：15953675523，问题类型：此工单为群障修复工单，根据群障全量闭环修复管理要求，为确保客户网络通畅，请装维人员跟进修复网络问题，谢谢！ 
 群障标题：告警。故障标题：主干光纤断或OLT检测不到预期的光信号（LOS）主叫号码：15953675523.0;该号码仅供参考，请优先联系宽带账号。</t>
  </si>
  <si>
    <t>15953675523</t>
  </si>
  <si>
    <t>SD-057-250109-835962-1724</t>
  </si>
  <si>
    <t>'SD-057-241109-796450-3653'</t>
  </si>
  <si>
    <t>SD-db051-250109-671498-143</t>
  </si>
  <si>
    <t>2025-01-09 11:36:28</t>
  </si>
  <si>
    <t>(家客)潍坊-高密市-重复投诉投诉督办通知-一级督办13854437718-202501090000268379</t>
  </si>
  <si>
    <t>普通区域-高密市-西李家苓芝-13854437718-100M-宽带上网投诉-次数0-202501090000268379</t>
  </si>
  <si>
    <t xml:space="preserve">202501090000268379#流程受理流水号：20250109113319138544377181053157
客户号码:13854437718
客户姓名:张**
投诉地市:潍坊
来话流水:2025010911324971120821720
宽带账号:13854437718
宽带账号归属地市:潍坊
宽带账号归属区县:高密市
故障地址:潍坊高密市夏庄镇西李家苓芝西李家苓芝5号楼*********
联系电话:13854437718
联系人:先生/女士
工单紧急程度:紧急
是否有升级投诉倾向:否
是否重复投诉:否
是否携转意向:否
是否投诉倾向:否
是否智能网关:智能网关
当前是否在线:否
接入方式:FTTH
端到端诊断结果:大面积故障
是否质差终端:是
光功率:无
故障大类:宽带/电视
故障细类:宽带无法上网
携转原因:
故障时间:2025-01-09 11:34:47
具体故障现象:提示网络无法连接，
客户其他诉求:
</t>
  </si>
  <si>
    <t>13854437718</t>
  </si>
  <si>
    <t>SD-057-250109-061257-1799</t>
  </si>
  <si>
    <t>'SD-057-241125-932615-5845'</t>
  </si>
  <si>
    <t>SD-db051-250109-569701-163</t>
  </si>
  <si>
    <t>2025-01-09 12:00:35</t>
  </si>
  <si>
    <t>(家客)潍坊-高密市-重复投诉投诉督办通知-一级督办15095111086-202501090000285729</t>
  </si>
  <si>
    <t>【调研】-80+金卡-普通区域-高密市-金榜世家-15095111086-1000M-宽带上网投诉-次数0-202501090000285729</t>
  </si>
  <si>
    <t>202501090000285729#流程受理流水号：20250109115918150951110861060230
客户号码:15095111086
客户姓名:王*
投诉地市:潍坊
来话流水:2025010911583535220856930
宽带账号:15095111086
宽带账号归属地市:潍坊
宽带账号归属区县:高密市
故障地址:潍坊高密市朝阳街道夷安大道金榜世家金榜世家3号楼*********
联系电话:15965025754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光功率:-23.46
故障大类:宽带/电视
故障细类:宽带网速慢/卡顿
携转原因:
故障时间:2025-01-09 11:59:39
网站/APP/游戏名称:所有
具体故障现象:网速慢卡顿，
客户其他诉求:
;宽带小区$[金榜世家]$</t>
  </si>
  <si>
    <t>15095111086</t>
  </si>
  <si>
    <t>SD-057-250109-073982-2025</t>
  </si>
  <si>
    <t>'SD-057-241118-302567-2202'</t>
  </si>
  <si>
    <t>SD-db051-250109-456810-175</t>
  </si>
  <si>
    <t>2025-01-09 12:22:33</t>
  </si>
  <si>
    <t>(家客)潍坊-高密市-重复投诉投诉督办通知-一级督办13953618581-202501090000301222</t>
  </si>
  <si>
    <t>80+普通-普通区域-高密市-律家村自然村-13953618581-300M-宽带上网投诉-次数0-202501090000301222</t>
  </si>
  <si>
    <t>202501090000301222#流程受理流水号：20250109121811139536185811064003
客户号码:13953618581
客户姓名:单**
投诉地市:潍坊
来话流水:2025010912172977420836019
宽带账号:13953618581
宽带账号归属地市:潍坊
宽带账号归属区县:高密市
故障地址:潍坊高密市密水街道律家村律家村自然村高密律家村466号30号箱*********
联系电话:18853627122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12:19:05
具体故障现象:光信号闪烁，拔插光钎线，指导断电重启设备无效
客户其他诉求:
;宽带小区$[律家村自然村]$</t>
  </si>
  <si>
    <t>13953618581</t>
  </si>
  <si>
    <t>SD-057-250109-589427-2186</t>
  </si>
  <si>
    <t>'SD-057-241128-852613-4104'</t>
  </si>
  <si>
    <t>SD-db051-250109-796230-176</t>
  </si>
  <si>
    <t>2025-01-09 12:23:11</t>
  </si>
  <si>
    <t>(家客)潍坊-奎文区-重复投诉投诉督办通知-一级督办15065616628-20250109122059X459607574</t>
  </si>
  <si>
    <t>80+金卡-普通区域-奎文区-金福苑A区-15065616628-1000M-宽带上网投诉-次数0-20250109122059X459607574</t>
  </si>
  <si>
    <t xml:space="preserve">流程受理流水号：20250109122014150656166281064420
客户号码:15065616628
客户姓名:徐**
投诉地市:潍坊
来话流水:2025010912192307320853322
宽带账号:15065616628
宽带账号归属地市:潍坊
宽带账号归属区县:高新
故障地址:潍坊高新高新城区福寿街金福苑A区1号楼*********
联系电话:15065616628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故障细类:网速慢/上网掉线(专席)
携转原因:
故障时间:2025-01-09 12:22:52
具体故障现象:家庭WiFi信号弱，
客户其他诉求:
</t>
  </si>
  <si>
    <t>15065616628</t>
  </si>
  <si>
    <t>SD-057-250109-862759-2191</t>
  </si>
  <si>
    <t>'SD-057-241224-437621-2546'</t>
  </si>
  <si>
    <t>SD-db051-250109-476583-199</t>
  </si>
  <si>
    <t>2025-01-09 12:52:47</t>
  </si>
  <si>
    <t>(家客)潍坊--重复投诉投诉督办通知-一级督办13026556766-202501090000317819</t>
  </si>
  <si>
    <t>普通区域--null-13026556766-宽带上网投诉-次数0-202501090000317819</t>
  </si>
  <si>
    <t>202501090000317819#流程受理流水号：20250109125044130265567661070070
客户号码:13026556766
客户姓名:孙**
投诉地市:潍坊
来话流水:2025010912482973420883981
宽带账号:13026556766
账号归属区县:昌邑市北海路信达通讯服务部（社区）
联系电话:13793621967
联系人:先生/女士
宽带地址:潍坊
工单紧急程度:紧急
是否投诉倾向:否
是否重复投诉:否
是否携转意向:否
是否有升级投诉倾向:否
*业务名称:业务融合开机流程宽带
投诉内容:手机号码：13026556766，【问题描述】客户已办理宽带业务，有开通单，要求装维尽快联系上门，请处理，谢谢。联系电话：13793621967，联系人：先生/女士，录音流水号：2025010912482973420883981。受理明细：531920062399999999。
在途开通单信息：536250103792603030，13026556766，2025-01-03 16:31:13，业务融合开机流程宽带，处理中，黄单扩容
是否到厅:否
业务名称:业务融合开机流程宽带
;宽带小区$[null]$</t>
  </si>
  <si>
    <t>13026556766</t>
  </si>
  <si>
    <t>SD-057-250109-093452-2404</t>
  </si>
  <si>
    <t>'SD-057-250106-268741-2030'</t>
  </si>
  <si>
    <t>SD-db051-250109-724538-202</t>
  </si>
  <si>
    <t>2025-01-09 12:57:15</t>
  </si>
  <si>
    <t>(家客)潍坊-昌邑市-重复投诉投诉督办通知-一级督办15165666265-202501090000320047</t>
  </si>
  <si>
    <t>普通区域-昌邑市-潍水蓝湾-15165666265-300M-业务受理宽带-次数0-202501090000320047</t>
  </si>
  <si>
    <t>202501090000320047# 宽带账号:15165666265; 联系电话：15165666265，问题类型：此工单为群障修复工单，根据群障全量闭环修复管理要求，为确保客户网络通畅，请装维人员跟进修复网络问题，谢谢！ 
 群障标题：公告。故障描述：潍坊昌邑市潍水蓝湾光缆故障，预估24小时恢复，请帮忙拦截,如有需要请联系片区装维师傅陈建超15706307114主叫号码：13165262283.0;该号码仅供参考，请优先联系宽带账号。</t>
  </si>
  <si>
    <t>15165666265</t>
  </si>
  <si>
    <t>SD-057-250109-076154-2445</t>
  </si>
  <si>
    <t>'SD-057-241130-034619-5949'</t>
  </si>
  <si>
    <t>SD-db051-250109-863572-234</t>
  </si>
  <si>
    <t>2025-01-09 13:44:07</t>
  </si>
  <si>
    <t>(家客)潍坊-寿光市-重复投诉投诉督办通知-一级督办18815365857-20250109134123X283965744</t>
  </si>
  <si>
    <t>【调研】-80+白金-普通区域-寿光市-经委家属院-18815365857-1000M-宽带上网投诉-次数0-20250109134123X283965744</t>
  </si>
  <si>
    <t xml:space="preserve">流程受理流水号：20250109133949188153658571078288
客户号码:18815365857
客户姓名:刘*
投诉地市:潍坊
来话流水:2025010913392405420865677
宽带账号:18815365857
宽带账号归属地市:潍坊
宽带账号归属区县:寿光市
故障地址:潍坊寿光市圣城街道公园街经委家属院南楼*********
联系电话:18815365857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13:41:05
具体故障现象:光猫亮红灯，
客户其他诉求:
</t>
  </si>
  <si>
    <t>18815365857</t>
  </si>
  <si>
    <t>SD-057-250109-107629-2772</t>
  </si>
  <si>
    <t>'SD-057-241231-789302-6754'</t>
  </si>
  <si>
    <t>SD-db051-250109-826035-250</t>
  </si>
  <si>
    <t>2025-01-09 14:06:32</t>
  </si>
  <si>
    <t>(家客)潍坊-青州市-重复投诉投诉督办通知-一级督办15216463133-202501090000357751</t>
  </si>
  <si>
    <t>普通区域-青州市-口埠村-15216463133-300M-宽带上网投诉-次数0-202501090000357751</t>
  </si>
  <si>
    <t xml:space="preserve">202501090000357751#宽带账号：15216463133；宽带地址：潍坊青州市何官镇口埠村口埠村49号箱（村东路北刘子庆)；客户来电反映移动高清无法正常观看，客户无法配合线上指导，要求师傅上门，请协助处理，谢谢！联系电话：15216463133***；联系人：先生；来电流水：2025010913541866620821589。 
</t>
  </si>
  <si>
    <t>15216463133</t>
  </si>
  <si>
    <t>SD-057-250109-013269-2982</t>
  </si>
  <si>
    <t>'SD-057-241011-018536-3798'</t>
  </si>
  <si>
    <t>SD-db051-250109-790261-254</t>
  </si>
  <si>
    <t>2025-01-09 14:09:31</t>
  </si>
  <si>
    <t>(家客)潍坊-安丘市-重复投诉投诉督办通知-一级督办15906366086-202501090000361660</t>
  </si>
  <si>
    <t>80+普通-普通区域-安丘市-东辛庄村自然村-15906366086-200M-宽带上网投诉-次数0-202501090000361660</t>
  </si>
  <si>
    <t xml:space="preserve">202501090000361660#流程受理流水号：20250109140814159063660861084527
客户号码:15906366086
客户姓名:宋**
投诉地市:潍坊
来话流水:2025010914075661220882382
宽带账号:15906366086
宽带账号归属地市:潍坊
宽带账号归属区县:安丘市
故障地址:潍坊安丘市临浯镇东辛庄村东辛庄村苑培章0号楼*********
联系电话:15906366086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故障时间:2025-01-09 14:08:57
具体故障现象:光猫亮红灯，
客户其他诉求:客户侧为质差终端，要求上门更换终端并一并处理故障问题。
</t>
  </si>
  <si>
    <t>15906366086</t>
  </si>
  <si>
    <t>SD-057-250109-520987-3022</t>
  </si>
  <si>
    <t>'SD-057-241127-897504-4168'</t>
  </si>
  <si>
    <t>SD-db051-250109-305972-272</t>
  </si>
  <si>
    <t>2025-01-09 14:41:07</t>
  </si>
  <si>
    <t>(家客)潍坊-寿光市-重复投诉投诉督办通知-一级督办13806477559-202501090000388512</t>
  </si>
  <si>
    <t>【调研】-80+白金-普通区域-寿光市-魏家-13806477559-300M-宽带上网投诉-次数0-202501090000388512</t>
  </si>
  <si>
    <t xml:space="preserve">202501090000388512#流程受理流水号：20250109144017138064775591092195
客户号码:13806477559
客户姓名:魏**
投诉地市:潍坊
来话流水:2025010914393321520813052
宽带账号:13806477559
宽带账号归属地市:潍坊
宽带账号归属区县:寿光市
故障地址:潍坊寿光市纪台镇魏家魏家11号箱*********
联系电话:15166369880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光功率:-15.18
故障大类:宽带/电视
故障细类:移动高清电视故障
携转原因:
故障时间:2025-01-09 14:40:30
魔百和单播/组播:单播
具体故障现象:机顶盒无法开机，
客户其他诉求:客户侧为质差终端，要求上门更换终端并一并处理故障问题。
</t>
  </si>
  <si>
    <t>13806477559</t>
  </si>
  <si>
    <t>SD-057-250109-293761-3260</t>
  </si>
  <si>
    <t>'SD-057-241103-207534-5550'</t>
  </si>
  <si>
    <t>SD-db051-250109-923815-283</t>
  </si>
  <si>
    <t>2025-01-09 14:56:37</t>
  </si>
  <si>
    <t>(家客)潍坊-寒亭区-重复投诉投诉督办通知-一级督办17865998808-202501090000400418</t>
  </si>
  <si>
    <t>普通区域-寒亭区-交界村自然村-17865998808-100M-宽带上网投诉-次数0-202501090000400418</t>
  </si>
  <si>
    <t>202501090000400418#宽带账号：17865998808；宽带地址：潍坊寒亭区河滩镇交界村交界村自然村交界村10号箱*********；客户来电反映宽带无法连网 /客户不配合排障，要求上门，请协助处理，谢谢！来电流水：2025010914531951920812325*，联系电话：15863687444</t>
  </si>
  <si>
    <t>17865998808</t>
  </si>
  <si>
    <t>SD-057-250109-269351-3384</t>
  </si>
  <si>
    <t>'SD-057-241124-712863-6675'</t>
  </si>
  <si>
    <t>SD-db051-250109-875294-332</t>
  </si>
  <si>
    <t>2025-01-09 16:26:20</t>
  </si>
  <si>
    <t>(家客)潍坊-寿光市-重复投诉投诉督办通知-一级督办13854485828-202501090000478524</t>
  </si>
  <si>
    <t>【调研】-80+普通-普通区域-寿光市-牛头-13854485828-1000M-业务受理宽带-次数0-202501090000478524</t>
  </si>
  <si>
    <t>202501090000478524# 宽带账号:13854485828; 联系电话：13854485828，问题类型：此工单为群障修复工单，根据群障全量闭环修复管理要求，为确保客户网络通畅，请装维人员跟进修复网络问题，谢谢！ 
 群障标题：公告。故障描述：潍坊寿光市牛头光缆故障，预估24小时恢复，请帮忙拦截,如有需要请联系片区装维师傅蔺荣明15706307753主叫号码：13465685708.0;该号码仅供参考，请优先联系宽带账号。</t>
  </si>
  <si>
    <t>13854485828</t>
  </si>
  <si>
    <t>SD-057-250109-817436-4083</t>
  </si>
  <si>
    <t>'SD-057-250107-053742-5565'</t>
  </si>
  <si>
    <t>SD-db051-250109-061845-359</t>
  </si>
  <si>
    <t>2025-01-09 17:08:44</t>
  </si>
  <si>
    <t>(家客)潍坊-潍城区-重复投诉投诉督办通知-一级督办13455668308-202501090000516558</t>
  </si>
  <si>
    <t>80+白金-普通区域-潍城区-金元观悦府-13455668308-1000M-宽带上网投诉-次数0-202501090000516558</t>
  </si>
  <si>
    <t xml:space="preserve">202501090000516558#宽带账号13455668308：；宽带地址：潍坊潍城区北关街道卧龙西街金元观悦府13号楼；客户来电反映宽带无法上网，无法配合线上指导，请协助处理，谢谢！联系电话；13455668308联系人：；来电流水2025010917063012420887177：。
</t>
  </si>
  <si>
    <t>13455668308</t>
  </si>
  <si>
    <t>SD-057-250109-067352-4468</t>
  </si>
  <si>
    <t>'SD-057-241223-150249-4716'</t>
  </si>
  <si>
    <t>SD-db051-250109-891670-385</t>
  </si>
  <si>
    <t>2025-01-09 17:46:43</t>
  </si>
  <si>
    <t>(家客)潍坊-安丘市-重复投诉投诉督办通知-一级督办13455635311-202501090000546704</t>
  </si>
  <si>
    <t>80+普通-普通区域-安丘市-桑家尧村自然村-13455635311-200M-业务受理宽带-次数0-202501090000546704</t>
  </si>
  <si>
    <t>202501090000546704# 宽带账号:13455635311; 联系电话：13455635311，问题类型：此工单为群障修复工单，根据群障全量闭环修复管理要求，为确保客户网络通畅，请装维人员跟进修复网络问题，谢谢！ 
 群障标题：公告。故障描述：潍坊安丘市桑家尧村自然村割接故障，预估24小时恢复，请帮忙拦截。主叫号码：13406471838.0;该号码仅供参考，请优先联系宽带账号。</t>
  </si>
  <si>
    <t>13455635311</t>
  </si>
  <si>
    <t>SD-057-250109-083974-4823</t>
  </si>
  <si>
    <t>'SD-057-250105-073591-4474'</t>
  </si>
  <si>
    <t>SD-db051-250109-769135-409</t>
  </si>
  <si>
    <t>2025-01-09 18:12:54</t>
  </si>
  <si>
    <t>(家客)潍坊-寿光市-重复投诉投诉督办通知-一级督办15154463386-202501090000565085</t>
  </si>
  <si>
    <t>80+普通-普通区域-寿光市-胡营沿街-15154463386-1000M-宽带上网投诉-次数0-202501090000565085</t>
  </si>
  <si>
    <t>202501090000565085#【已关注中国移动10086微信公众号】流程受理流水号：20250109181040151544633861144102
客户号码:15154463386
客户姓名:王**
投诉地市:潍坊
来话流水:2025010918090064720895470
宽带账号:15154463386
宽带账号归属地市:潍坊
宽带账号归属区县:寿光市
故障地址:潍坊寿光市胡营胡一村胡一村自然村胡一村35号箱*********
联系电话:15154463386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光功率:-17.93
故障大类:宽带/电视
故障细类:宽带网速慢/卡顿
携转原因:
故障时间:2025-01-09 18:11:25
具体故障现象:网速慢卡顿，
客户其他诉求:要求师傅上门测网速
;宽带小区$[胡营沿街]$</t>
  </si>
  <si>
    <t>15154463386</t>
  </si>
  <si>
    <t>SD-057-250109-164853-5097</t>
  </si>
  <si>
    <t>'SD-057-250107-021738-4698'</t>
  </si>
  <si>
    <t>SD-db051-250109-630814-425</t>
  </si>
  <si>
    <t>2025-01-09 18:35:07</t>
  </si>
  <si>
    <t>(家客)潍坊-滨海-重复投诉投诉督办通知-一级督办13666361207-20250109183225X745750328</t>
  </si>
  <si>
    <t>【调研】-80+银卡-普通区域-滨海-职工家园-13666361207-200M-宽带上网投诉-次数0-20250109183225X745750328</t>
  </si>
  <si>
    <t xml:space="preserve">流程受理流水号：20250109183026136663612071147785
客户号码:13666361207
客户姓名:王**
投诉地市:潍坊
来话流水:2025010918300867820865655
宽带账号:13666361207
宽带账号归属地市:潍坊
宽带账号归属区县:滨海
故障地址:潍坊滨海央子街道北海路中央郡中央郡1号楼*********
联系电话:13666361207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18:27:01
具体故障现象:光猫亮红灯，
客户其他诉求:光猫亮红灯，
</t>
  </si>
  <si>
    <t>13666361207</t>
  </si>
  <si>
    <t>SD-057-250109-367481-5314</t>
  </si>
  <si>
    <t>'SD-057-241102-086241-3664'</t>
  </si>
  <si>
    <t>SD-db051-250109-302418-426</t>
  </si>
  <si>
    <t>2025-01-09 18:35:20</t>
  </si>
  <si>
    <t>(家客)潍坊-寿光市-重复投诉投诉督办通知-一级督办13573644545-20250109183331X811281197</t>
  </si>
  <si>
    <t>80+银卡-普通区域-寿光市-丰一-13573644545-300M-宽带上网投诉-次数0-20250109183331X811281197</t>
  </si>
  <si>
    <t xml:space="preserve">【农村网络投诉】流程受理流水号：20250109183249135736445451148234
客户号码:13573644545
客户姓名:张**
投诉地市:潍坊
来话流水:2025010918314732120878048
宽带账号:13573644545
宽带账号归属地市:潍坊
宽带账号归属区县:寿光市
故障地址:潍坊寿光市丰城镇丰一丰一丰一村3箱（张金旺外墙）*********
联系电话:15064438931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18:33:03
具体故障现象:光猫亮红灯，
客户其他诉求:
</t>
  </si>
  <si>
    <t>13573644545</t>
  </si>
  <si>
    <t>SD-057-250109-108237-5316</t>
  </si>
  <si>
    <t>'SD-057-250103-265908-5651'</t>
  </si>
  <si>
    <t>SD-db051-250109-769423-428</t>
  </si>
  <si>
    <t>2025-01-09 18:36:14</t>
  </si>
  <si>
    <t>(家客)潍坊-潍城区-重复投诉投诉督办通知-一级督办15069651992-202501090000580170</t>
  </si>
  <si>
    <t>80+银卡-普通区域-潍城区-金都庄园-15069651992-1000M-业务受理宽带-次数0-202501090000580170</t>
  </si>
  <si>
    <t>202501090000580170# 宽带账号:15069651992; 联系电话：15069651992，问题类型：此工单为群障修复工单，根据群障全量闭环修复管理要求，为确保客户网络通畅，请装维人员跟进修复网络问题，谢谢！ 
 群障标题：公告。故障描述：潍坊潍城区金都庄园光缆故障，预估24小时恢复，请帮忙拦截,如有需要请联系片区装维师傅张乐华15706307858主叫号码：15069651992.0;该号码仅供参考，请优先联系宽带账号。</t>
  </si>
  <si>
    <t>15069651992</t>
  </si>
  <si>
    <t>SD-057-250109-018456-5330</t>
  </si>
  <si>
    <t>'SD-057-250108-962481-4245'</t>
  </si>
  <si>
    <t>SD-db051-250109-736482-437</t>
  </si>
  <si>
    <t>2025-01-09 18:55:56</t>
  </si>
  <si>
    <t>(家客)潍坊-寒亭区-重复投诉投诉督办通知-一级督办13562686379-202501090000589239</t>
  </si>
  <si>
    <t>【调研】-普通区域-寒亭区-怡海花园小区-13562686379-1000M-宽带上网投诉-次数0-202501090000589239</t>
  </si>
  <si>
    <t>202501090000589239#流程受理流水号：20250109185426135626863791151665
客户号码:13562686379
客户姓名:郑**
投诉地市:潍坊
来话流水:2025010918523584420822308
宽带账号:13562686379
宽带账号归属地市:潍坊
宽带账号归属区县:寒亭区
故障地址:潍坊寒亭区开元街道白云路怡海花园小区18号楼*********
联系电话:13562686379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故障大类:宽带/电视
故障细类:网速慢/上网掉线(专席)
携转原因:
故障时间:2025-01-09 18:51:30
具体故障现象:网速慢卡顿，
客户其他诉求:
;宽带小区$[怡海花园小区]$</t>
  </si>
  <si>
    <t>13562686379</t>
  </si>
  <si>
    <t>SD-057-250109-102984-5490</t>
  </si>
  <si>
    <t>'SD-057-250109-079581-3207'</t>
  </si>
  <si>
    <t>SD-db051-250109-793862-438</t>
  </si>
  <si>
    <t>2025-01-09 18:56:21</t>
  </si>
  <si>
    <t>(家客)潍坊-昌乐县-重复投诉投诉督办通知-一级督办13864627303-202501090000589123</t>
  </si>
  <si>
    <t>80+普通-普通区域-昌乐县-昌乐南苑小区-13864627303-1000M-业务受理宽带-次数0-202501090000589123</t>
  </si>
  <si>
    <t>202501090000589123#【已关注中国移动10086微信公众号】 宽带账号:13864627303; 联系电话：13864627303，问题类型：此工单为群障修复工单，根据群障全量闭环修复管理要求，为确保客户网络通畅，请装维人员跟进修复网络问题，谢谢！ 
 群障标题：公告。故障描述：潍坊昌乐县昌乐南苑小区光缆故障，预估24小时恢复，请帮忙拦截,如有需要请联系片区装维师傅胡斌15706307113主叫号码：13864627303.0;该号码仅供参考，请优先联系宽带账号。</t>
  </si>
  <si>
    <t>13864627303</t>
  </si>
  <si>
    <t>SD-057-250109-709365-5502</t>
  </si>
  <si>
    <t>'SD-057-250108-962031-5625'</t>
  </si>
  <si>
    <t>SD-db051-250109-261348-497</t>
  </si>
  <si>
    <t>2025-01-09 20:38:04</t>
  </si>
  <si>
    <t>(家客)潍坊-高密市-重复投诉投诉督办通知-一级督办13287679966-20250109203641X201691857</t>
  </si>
  <si>
    <t>普通区域-高密市-振兴街东段聚类-13287679966-100M-宽带上网投诉-次数0-20250109203641X201691857</t>
  </si>
  <si>
    <t xml:space="preserve">流程受理流水号：20250109203521132876799661165993
客户号码:13287679966
客户姓名:张*
投诉地市:潍坊
来话流水:2025010920295970820840785
宽带账号:13287679966
宽带账号归属地市:潍坊
宽带账号归属区县:高密市
故障地址:潍坊高密市醴泉街道振兴街振兴街东段聚类高密振兴街10号箱新华保险后面*********
联系电话:13287679966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光功率:-23.01
故障大类:宽带/电视
故障细类:网速慢/上网掉线(专席)
携转原因:
故障时间:2025-01-09 20:32:45
具体故障现象:网速慢卡顿，客户表示新装宽带网慢，师傅表示处理不了，要求解决问题，提及拆机，请协助谢谢
客户其他诉求:
</t>
  </si>
  <si>
    <t>13287679966</t>
  </si>
  <si>
    <t>SD-057-250109-049125-6331</t>
  </si>
  <si>
    <t>'SD-057-250106-625439-864'</t>
  </si>
  <si>
    <t>SD-db051-250109-129786-509</t>
  </si>
  <si>
    <t>2025-01-09 20:46:37</t>
  </si>
  <si>
    <t>(家客)潍坊-安丘市-重复投诉投诉督办通知-一级督办15762408444-202501090000636360</t>
  </si>
  <si>
    <t>【调研】-80+普通-普通区域-安丘市-山东头村自然村-15762408444-1000M-业务受理宽带-次数0-202501090000636360</t>
  </si>
  <si>
    <t>202501090000636360# 宽带账号:15762408444; 联系电话：15762408444，问题类型：此工单为群障修复工单，根据群障全量闭环修复管理要求，为确保客户网络通畅，请装维人员跟进修复网络问题，谢谢！ 
 群障标题：公告。故障描述：潍坊安丘市山东头村自然村光缆故障，预估24小时恢复，请帮忙拦截,如有需要请联系片区装维师傅孙浩15706307039主叫号码：15762408444.0;该号码仅供参考，请优先联系宽带账号。</t>
  </si>
  <si>
    <t>15762408444</t>
  </si>
  <si>
    <t>SD-057-250109-265473-6390</t>
  </si>
  <si>
    <t>'SD-057-241214-812753-2961'</t>
  </si>
  <si>
    <t>SD-db051-250109-247518-523</t>
  </si>
  <si>
    <t>2025-01-09 21:20:08</t>
  </si>
  <si>
    <t>(家客)潍坊-高密市-重复投诉投诉督办通知-一级督办13791607216-20250109211821X701581596</t>
  </si>
  <si>
    <t>80+金卡-普通区域-高密市-盛天名苑-13791607216-1000M-宽带上网投诉-次数0-20250109211821X701581596</t>
  </si>
  <si>
    <t xml:space="preserve">流程受理流水号：20250109211634137916072161169777
客户号码:13791607216
客户姓名:杜**
投诉地市:潍坊
来话流水:2025010921140910820802810
宽带账号:13791607216
宽带账号归属地市:潍坊
宽带账号归属区县:高密市
故障地址:潍坊高密市朝阳街道孚日街盛天名苑2号楼*********
联系电话:17864417382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故障细类:网速慢/上网掉线(专席)
携转原因:
故障时间:2025-01-09 21:11:32
具体故障现象:网速慢卡顿，但每次使用一个时另一个就会进入黑名单，师傅上门也没有检测处理，尽量明天之内回电
客户其他诉求:
</t>
  </si>
  <si>
    <t>13791607216</t>
  </si>
  <si>
    <t>SD-057-250109-974218-6567</t>
  </si>
  <si>
    <t>'SD-057-250108-267013-1182'</t>
  </si>
  <si>
    <t>SD-db051-250110-615879-49</t>
  </si>
  <si>
    <t>2025-01-10 09:16:30</t>
  </si>
  <si>
    <t>(家客)潍坊-安丘市-重复投诉投诉督办通知-一级督办18206475776-202501100000126392</t>
  </si>
  <si>
    <t>普通区域-安丘市-法院家属院-18206475776-200M-业务受理宽带-次数0-202501100000126392</t>
  </si>
  <si>
    <t>202501100000126392# 宽带账号:18206475776; 联系电话：18206475776，问题类型：此工单为群障修复工单，根据群障全量闭环修复管理要求，为确保客户网络通畅，请装维人员跟进修复网络问题，谢谢！ 
 群障标题：公告。故障描述：潍坊安丘市法院家属院光缆故障，预估24小时恢复，请帮忙拦截,如有需要请联系片区装维师傅于龙枝15706307074主叫号码：18206475776.0;该号码仅供参考，请优先联系宽带账号。</t>
  </si>
  <si>
    <t>18206475776</t>
  </si>
  <si>
    <t>SD-057-250110-378915-649</t>
  </si>
  <si>
    <t>'SD-057-241014-835642-5056'</t>
  </si>
  <si>
    <t>SD-db051-250110-691074-67</t>
  </si>
  <si>
    <t>2025-01-10 09:36:12</t>
  </si>
  <si>
    <t>(家客)潍坊-奎文区-重复投诉投诉督办通知-一级督办13780865374-202501100000142374</t>
  </si>
  <si>
    <t>80+普通-普通区域-奎文区-香榭丽舍-13780865374-300M-业务受理宽带-次数0-202501100000142374</t>
  </si>
  <si>
    <t>202501100000142374# 宽带账号:13780865374; 联系电话：13780865374，问题类型：此工单为群障修复工单，根据群障全量闭环修复管理要求，为确保客户网络通畅，请装维人员跟进修复网络问题，谢谢！ 
 群障标题：公告。故障描述：香榭丽舍主叫号码：13780865374.0;该号码仅供参考，请优先联系宽带账号。</t>
  </si>
  <si>
    <t>13780865374</t>
  </si>
  <si>
    <t>SD-057-250110-479180-825</t>
  </si>
  <si>
    <t>'SD-057-241116-601593-7021'</t>
  </si>
  <si>
    <t>SD-db051-250110-106529-72</t>
  </si>
  <si>
    <t>2025-01-10 09:44:11</t>
  </si>
  <si>
    <t>(家客)潍坊-寿光市-重复投诉投诉督办通知-一级督办15964305333-202501100000148239</t>
  </si>
  <si>
    <t>80+白金-普通区域-寿光市-美林花园-15964305333-1000M-宽带上网投诉-次数0-202501100000148239</t>
  </si>
  <si>
    <t xml:space="preserve">202501100000148239#宽带账号：15964305333；宽带地址：潍坊寿光市圣城街道金海路美林花园5区8号楼*********
；客户来电反映宽带网速慢，客户不在现场，无法配合线上指导，要求上门，请协助处理，谢谢！联系电话：15964305333；联系人：先生；来电流水：2025011009410845220806480。 </t>
  </si>
  <si>
    <t>15964305333</t>
  </si>
  <si>
    <t>SD-057-250110-360485-880</t>
  </si>
  <si>
    <t>'SD-057-241113-309786-7098'</t>
  </si>
  <si>
    <t>SD-db051-250110-046829-74</t>
  </si>
  <si>
    <t>2025-01-10 09:46:21</t>
  </si>
  <si>
    <t>(家客)潍坊-潍城区-重复投诉投诉督办通知-一级督办13884712789-202501100000151016</t>
  </si>
  <si>
    <t>80+钻石-FTTR-普通区域-潍城区-德润棠悦-13884712789-1000M-宽带上网投诉-次数0-202501100000151016</t>
  </si>
  <si>
    <t>202501100000151016#  宽带账号：13884712789；宽带地址：潍坊潍城区西关街道东风西街德润棠悦5号楼*********；客户来电反映宽带不好用 要求师傅上门，请协助处理，谢谢！联系电话：13884712789；联系人：；来电流水：。2025011009435561120844149</t>
  </si>
  <si>
    <t>13884712789</t>
  </si>
  <si>
    <t>SD-057-250110-247136-903</t>
  </si>
  <si>
    <t>'SD-057-241019-016832-5941'</t>
  </si>
  <si>
    <t>SD-db051-250110-192564-88</t>
  </si>
  <si>
    <t>2025-01-10 10:06:10</t>
  </si>
  <si>
    <t>(家客)潍坊-潍城区-重复投诉投诉督办通知-一级督办15288815030-202501100000169143</t>
  </si>
  <si>
    <t>【调研】-80+普通-FTTR-普通区域-潍城区-贵和苑三组团-15288815030-1000M-业务受理宽带-次数0-202501100000169143</t>
  </si>
  <si>
    <t>202501100000169143# 宽带账号:15288815030; 联系电话：15288815030，问题类型：此工单为群障修复工单，根据群障全量闭环修复管理要求，为确保客户网络通畅，请装维人员跟进修复网络问题，谢谢！ 
 群障标题：公告。故障描述：贵和苑三组团主叫号码：15288815030.0;该号码仅供参考，请优先联系宽带账号。</t>
  </si>
  <si>
    <t>15288815030</t>
  </si>
  <si>
    <t>SD-057-250110-347891-1076</t>
  </si>
  <si>
    <t>'SD-057-250102-140592-900'</t>
  </si>
  <si>
    <t>SD-db051-250110-756143-117</t>
  </si>
  <si>
    <t>2025-01-10 10:43:53</t>
  </si>
  <si>
    <t>(家客)潍坊-坊子区-重复投诉投诉督办通知-一级督办18764744879-202501100000200101</t>
  </si>
  <si>
    <t>普通区域-坊子区-保太官庄自然村-18764744879-100M-宽带上网投诉-次数0-202501100000200101</t>
  </si>
  <si>
    <t>202501100000200101#【网络电视】宽带账号：18764744879；宽带地址：潍坊坊子区太堡庄街道（丈岭）保太官庄保太官庄自然村保太官庄2号箱（彭德立）*********
客户来电反映观看的是网络电视/“电视家”无法观看，客户已正常办理宽带/移动高清业务，不配合排障，请协助处理，谢谢！联系电话：18764744879；联系人：彭**；来电流水：2025011010305753920812192</t>
  </si>
  <si>
    <t>18764744879</t>
  </si>
  <si>
    <t>SD-057-250110-502693-1399</t>
  </si>
  <si>
    <t>'SD-057-241204-193270-4010'</t>
  </si>
  <si>
    <t>SD-db051-250110-875342-147</t>
  </si>
  <si>
    <t>2025-01-10 11:25:32</t>
  </si>
  <si>
    <t>(家客)潍坊-潍城区-重复投诉投诉督办通知-一级督办18353696267-202501100000243205</t>
  </si>
  <si>
    <t>80+普通-普通区域-潍城区-贵和苑王家小区-18353696267-300M-宽带上网投诉-次数0-202501100000243205</t>
  </si>
  <si>
    <t>202501100000243205#流程受理流水号：20250110112448183536962671050058
客户号码:18353696267
客户姓名:赵**
投诉地市:潍坊
来话流水:2025011011242023820817752
宽带账号:18353696267
宽带账号归属地市:潍坊
宽带账号归属区县:潍城区
故障地址:潍坊潍城区经济开发区管理委员会东风西街贵和苑王家小区贵和苑王家小区沿街1#（5#楼东头）  单县羊肉官*********
联系电话:18353696267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故障细类:宽带无法上网
携转原因:
故障时间:2025-01-10 11:25:13
具体故障现象:光猫亮红灯，
客户其他诉求:
;宽带小区$[贵和苑王家小区]$</t>
  </si>
  <si>
    <t>18353696267</t>
  </si>
  <si>
    <t>SD-057-250110-485261-1791</t>
  </si>
  <si>
    <t>'SD-057-241229-160794-5863'</t>
  </si>
  <si>
    <t>SD-db051-250110-961520-154</t>
  </si>
  <si>
    <t>2025-01-10 11:33:05</t>
  </si>
  <si>
    <t>(家客)潍坊-潍城区-重复投诉投诉督办通知-一级督办15169544786-202501100000252418</t>
  </si>
  <si>
    <t>【调研】-80+银卡-普通区域-潍城区-潍城华阳小区-15169544786-1000M-宽带上网投诉-次数0-202501100000252418</t>
  </si>
  <si>
    <t xml:space="preserve">202501100000252418#流程受理流水号：20250110113214151695447861052100
客户号码:15169544786
客户姓名:李**
投诉地市:潍坊
来话流水:2025011011312417420821726
宽带账号:15169544786
宽带账号归属地市:潍坊
宽带账号归属区县:潍城区
故障地址:潍坊潍城区北关街道向阳路华阳小区6号楼*********
联系电话:15169544785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故障时间:2025-01-10 11:32:26
具体故障现象:视频无法播放，
客户其他诉求:客户侧为质差终端，要求上门更换终端并一并处理故障问题。
</t>
  </si>
  <si>
    <t>15169544786</t>
  </si>
  <si>
    <t>SD-057-250110-965802-1867</t>
  </si>
  <si>
    <t>'SD-057-241024-081257-1724'</t>
  </si>
  <si>
    <t>SD-db051-250110-017453-155</t>
  </si>
  <si>
    <t>2025-01-10 11:33:28</t>
  </si>
  <si>
    <t>(家客)潍坊-青州市-重复投诉投诉督办通知-一级督办15069680538-202501100000250357</t>
  </si>
  <si>
    <t>80+金卡-普通区域-青州市-北辛村自然村-15069680538-300M-宽带上网投诉-次数0-202501100000250357</t>
  </si>
  <si>
    <t>202501100000250357#流程受理流水号：20250110113235150696805381052195
客户号码:15069680538
客户姓名:郑**
投诉地市:潍坊
来话流水:2025011011305580520815100
宽带账号:15069680538
账号归属区县:青州市金博源通讯器材经营部
联系电话:15069680538
联系人:先生/女士
宽带地址:潍坊
工单紧急程度:一般
是否投诉倾向:否
是否重复投诉:否
是否携转意向:否
是否有升级投诉倾向:否
*业务名称:业务融合开机流程千兆提速
投诉内容:手机号码：15069680538，【问题描述】客户已办理宽带业务，有开通单，要求装维尽快联系上门，请处理，谢谢。联系电话：15069680538，联系人：先生/女士，录音流水号：2025011011305580520815100。受理明细：531920062399999999。
在途开通单信息：53692269438833804，15069680538，2023-06-22 10:28:58，业务融合开机流程千兆提速，处理中，装机调度
是否到厅:否
业务名称:业务融合开机流程千兆提速
;宽带小区$[北辛村自然村]$</t>
  </si>
  <si>
    <t>15069680538</t>
  </si>
  <si>
    <t>SD-057-250110-792305-1869</t>
  </si>
  <si>
    <t>'SD-057-241221-946783-2005'</t>
  </si>
  <si>
    <t>SD-db051-250110-237016-167</t>
  </si>
  <si>
    <t>2025-01-10 11:51:21</t>
  </si>
  <si>
    <t>(家客)潍坊-寿光市-重复投诉投诉督办通知-一级督办15806466554-202501100000264805</t>
  </si>
  <si>
    <t>80+银卡-普通区域-寿光市-南岔河村自然村-15806466554-500M-宽带上网投诉-次数0-202501100000264805</t>
  </si>
  <si>
    <t>202501100000264805#显示质差路由器  客户要求师傅上门进一步检测  请尽快协助处理</t>
  </si>
  <si>
    <t>15806466554</t>
  </si>
  <si>
    <t>SD-057-250110-169783-2034</t>
  </si>
  <si>
    <t>'SD-057-241231-385217-3116'</t>
  </si>
  <si>
    <t>SD-db051-250110-195342-179</t>
  </si>
  <si>
    <t>2025-01-10 12:16:47</t>
  </si>
  <si>
    <t>(家客)潍坊-寿光市-重复投诉投诉督办通知-一级督办18815363687-202501100000284062</t>
  </si>
  <si>
    <t>【调研】-80+普通-普通区域-寿光市-工商局银海路家属院-18815363687-1000M-业务受理宽带-次数0-202501100000284062</t>
  </si>
  <si>
    <t>202501100000284062# 宽带账号:18815363687; 联系电话：18815363687，问题类型：此工单为群障修复工单，根据群障全量闭环修复管理要求，为确保客户网络通畅，请装维人员跟进修复网络问题，谢谢！ 
 群障标题：公告。故障描述：潍坊寿光市工商局银海路家属院光缆故障，预估24小时恢复，请帮忙拦截,如有需要请联系片区装维师傅董鑫涛15706307743主叫号码：18815363687.0;该号码仅供参考，请优先联系宽带账号。</t>
  </si>
  <si>
    <t>18815363687</t>
  </si>
  <si>
    <t>SD-057-250110-043816-2258</t>
  </si>
  <si>
    <t>'SD-057-241108-132746-5109'</t>
  </si>
  <si>
    <t>SD-db051-250110-879635-184</t>
  </si>
  <si>
    <t>2025-01-10 12:21:58</t>
  </si>
  <si>
    <t>(家客)潍坊-潍城区-重复投诉投诉督办通知-一级督办13573629751-202501100000286591</t>
  </si>
  <si>
    <t>80+银卡-普通区域-潍城区-赵家文庄自然村-13573629751-100M-宽带上网投诉-次数0-202501100000286591</t>
  </si>
  <si>
    <t xml:space="preserve">202501100000286591#宽带账号13573629751；联系电话：13573629751宽带地址：潍坊潍城区军埠口综合项目区赵家文庄3#村卫生所向南；客户来电反映宽带在线，但是无法上网，两个月无法使用，有投诉意向线上指导无法配合操作，要求上门处理, 来电流水：2025011012185521020864916
 </t>
  </si>
  <si>
    <t>13573629751</t>
  </si>
  <si>
    <t>SD-057-250110-476382-2293</t>
  </si>
  <si>
    <t>'SD-057-241120-247856-4383'</t>
  </si>
  <si>
    <t>SD-db051-250110-082415-195</t>
  </si>
  <si>
    <t>2025-01-10 12:43:46</t>
  </si>
  <si>
    <t>(家客)潍坊-奎文区-重复投诉投诉督办通知-一级督办15966194707-202501100000299175</t>
  </si>
  <si>
    <t>普通区域-奎文区-金箔家园二期-15966194707-50M-宽带上网投诉-次数0-202501100000299175</t>
  </si>
  <si>
    <t>202501100000299175#流程受理流水号：20250110124014159661947071067519
客户号码:15966194707
客户姓名:刘**
投诉地市:潍坊
来话流水:2025011012350921120804138
宽带账号:15966194707
账号归属区县:奎文
联系电话:13355368531
联系人:先生/女士
宽带地址:潍坊
工单紧急程度:非常紧急
是否投诉倾向:否
是否重复投诉:否
是否携转意向:否
是否有升级投诉倾向:否
*业务名称:业务融合开机流程宽带+OTT
投诉内容:手机号码：15966194707，【问题描述】客户已办理宽带业务，有开通单，要求更改地址，请处理，谢谢。联系电话：13355368531，联系人：先生/女士，录音流水号：2025011012350921120804138。受理明细：531920062399999999。
在途开通单信息：536250108925164972，15966194707，2025-01-08 15:39:52，业务融合开机流程宽带+OTT，处理中，手写判断和地址录入
是否到厅:否
业务名称:业务融合开机流程宽带+OTT
;宽带小区$[金箔家园二期]$</t>
  </si>
  <si>
    <t>15966194707</t>
  </si>
  <si>
    <t>SD-057-250110-360245-2470</t>
  </si>
  <si>
    <t>'SD-057-250109-735498-2016'</t>
  </si>
  <si>
    <t>SD-db051-250110-184376-224</t>
  </si>
  <si>
    <t>2025-01-10 13:37:15</t>
  </si>
  <si>
    <t>(家客)潍坊-高密市-重复投诉投诉督办通知-一级督办13645360064-202501100000325155</t>
  </si>
  <si>
    <t>普通区域-高密市-红庙子-13645360064-200M-魔百和投诉-次数0-202501100000325155</t>
  </si>
  <si>
    <t>202501100000325155#流程受理流水号：20250110133626136453600641077327
客户号码:13645360064
客户姓名:李**
投诉地市:潍坊
来话流水:2025011013310573720809931
宽带账号:13645360064
宽带账号归属地市:潍坊
宽带账号归属区县:高密市
故障地址:潍坊高密市阚家镇红庙子红庙子高密红庙子10号箱*********
联系电话:13645360064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光功率:-16.19
故障大类:宽带/电视
故障细类:移动高清电视故障(专席)
携转原因:
故障时间:2025-01-10 13:39:58
魔百和单播/组播:单播
具体故障现象:电视直播或点播无法观看，线上无法操作
客户其他诉求:
魔百和单/组播：单播;宽带小区$[红庙子]$</t>
  </si>
  <si>
    <t>13645360064</t>
  </si>
  <si>
    <t>SD-057-250110-810523-2910</t>
  </si>
  <si>
    <t>'SD-057-241229-670349-2381'</t>
  </si>
  <si>
    <t>SD-db051-250110-215870-229</t>
  </si>
  <si>
    <t>2025-01-10 13:42:08</t>
  </si>
  <si>
    <t>(家客)潍坊-寿光市-重复投诉投诉督办通知-一级督办18706686907-202501100000326788</t>
  </si>
  <si>
    <t>普通区域-寿光市-南宅科村自然村-18706686907-300M-宽带上网投诉-次数0-202501100000326788</t>
  </si>
  <si>
    <t xml:space="preserve">202501100000326788#流程受理流水号：20250110134017187066869071078012
客户号码:18706686907
客户姓名:杨**
投诉地市:潍坊
来话流水:2025011013400071620890619
宽带账号:18706686907
宽带账号归属地市:潍坊
宽带账号归属区县:寿光市
故障地址:潍坊寿光市羊口镇南宅科村南宅科村自然村楼区4号楼*********
联系电话:18706686907
联系人:先生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故障时间:2025-01-10 13:40:36
具体故障现象:提示网络无法连接，
客户其他诉求:客户侧为质差终端，要求上门更换终端并一并处理故障问题。
</t>
  </si>
  <si>
    <t>18706686907</t>
  </si>
  <si>
    <t>SD-057-250110-805673-2953</t>
  </si>
  <si>
    <t>'SD-057-250106-478352-6225'</t>
  </si>
  <si>
    <t>SD-db051-250110-180269-253</t>
  </si>
  <si>
    <t>2025-01-10 14:17:01</t>
  </si>
  <si>
    <t>(家客)潍坊-临朐县-重复投诉投诉督办通知-一级督办13854409085-202501100000349708</t>
  </si>
  <si>
    <t>普通区域-临朐县-冢子河-13854409085-300M-宽带上网投诉-次数0-202501100000349708</t>
  </si>
  <si>
    <t xml:space="preserve">202501100000349708#流程受理流水号：20250110141607138544090851085857
客户号码:13854409085
客户姓名:张**
投诉地市:潍坊
来话流水:2025011014155472320805293
宽带账号:13854409085
宽带账号归属地市:潍坊
宽带账号归属区县:临朐县
故障地址:潍坊临朐县柳山镇人民政府冢子河村冢子河冢子河（郭家庄）13号箱张存武（家前外墙）*********
联系电话:13854409085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故障时间:2025-01-10 14:16:30
具体故障现象:提示网络无法连接，
客户其他诉求:客户侧为质差终端，要求上门更换终端并一并处理故障问题。
</t>
  </si>
  <si>
    <t>13854409085</t>
  </si>
  <si>
    <t>SD-057-250110-605472-3221</t>
  </si>
  <si>
    <t>'SD-057-241017-187039-171'</t>
  </si>
  <si>
    <t>SD-db051-250110-526817-259</t>
  </si>
  <si>
    <t>2025-01-10 14:27:19</t>
  </si>
  <si>
    <t>(家客)潍坊-昌乐县-重复投诉投诉督办通知-一级督办15066703330-202501100000355802</t>
  </si>
  <si>
    <t>【调研】-普通区域-昌乐县-锦绣前城-15066703330-300M-宽带上网投诉-次数0-202501100000355802</t>
  </si>
  <si>
    <t xml:space="preserve">202501100000355802#宽带账号：15066703330；宽带地址：潍坊昌乐县城关街道洪阳街锦绣前城5号楼301；客户来电反映宽带卡顿，客户不配合排障，要求上门，请协助处理，谢谢！联系电话：15066703330；联系人：先生；来电流水：2025011014235966320813891
</t>
  </si>
  <si>
    <t>15066703330</t>
  </si>
  <si>
    <t>SD-057-250110-148760-3289</t>
  </si>
  <si>
    <t>'SD-057-250105-102574-3890'</t>
  </si>
  <si>
    <t>SD-db051-250110-085432-276</t>
  </si>
  <si>
    <t>2025-01-10 15:06:13</t>
  </si>
  <si>
    <t>(家客)潍坊-坊子区-重复投诉投诉督办通知-一级督办13963618311-202501100000387518</t>
  </si>
  <si>
    <t>80+白金-普通区域-坊子区-阳光新城-13963618311-200M-宽带上网投诉-次数0-202501100000387518</t>
  </si>
  <si>
    <t>202501100000387518#流程受理流水号：20250110150220139636183111097094
客户号码:13963618311
客户姓名:刘**
投诉地市:潍坊
来话流水:2025011014543983220838981
宽带账号:13963618311
宽带账号归属地市:潍坊
宽带账号归属区县:坊子区
故障地址:潍坊坊子区坊子新区崇文街阳光新城阳光新城56*********
联系电话:13963618311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故障细类:宽带无法上网
携转原因:
故障时间:2025-01-10 15:04:12
具体故障现象:用户来电声称前期工作人员上门维修表示宽带没问题但自己一家人连接网络还是连不上，并且表示要求回电处理谢谢
客户其他诉求:
;宽带小区$[阳光新城]$</t>
  </si>
  <si>
    <t>13963618311</t>
  </si>
  <si>
    <t>SD-057-250110-930546-3561</t>
  </si>
  <si>
    <t>'SD-057-241230-436589-2304'</t>
  </si>
  <si>
    <t>SD-db051-250110-863142-305</t>
  </si>
  <si>
    <t>2025-01-10 15:49:45</t>
  </si>
  <si>
    <t>(家客)潍坊-安丘市-重复投诉投诉督办通知-一级督办15725654133-202501100000424522</t>
  </si>
  <si>
    <t>普通区域-安丘市-岔河子社区（壹号公馆、紫金公馆、水木菁华）-15725654133-300M-业务受理宽带-次数0-202501100000424522</t>
  </si>
  <si>
    <t>202501100000424522# 导航立单,用户所在位置有群障,已向客户播报,客户要求装维回访.此工单为群障修复工单,根据群障全量闭环管理要求,为确保客户网络通畅,请装维人员跟进修复网络问题,谢谢.联系电话：15650281570</t>
  </si>
  <si>
    <t>15725654133</t>
  </si>
  <si>
    <t>SD-057-250110-063479-3895</t>
  </si>
  <si>
    <t>'SD-057-241125-079265-3651'</t>
  </si>
  <si>
    <t>SD-db051-250110-351642-309</t>
  </si>
  <si>
    <t>2025-01-10 15:56:24</t>
  </si>
  <si>
    <t>(家客)潍坊-昌邑市-重复投诉投诉督办通知-一级督办15854438828-20250110155543X743189928</t>
  </si>
  <si>
    <t>80+普通-普通区域-昌邑市-千戈庄自然村-15854438828-100M-宽带上网投诉-次数0-20250110155543X743189928</t>
  </si>
  <si>
    <t xml:space="preserve">【农村网络投诉】流程受理流水号：20250110155515158544388281110738
客户号码:15854438828
客户姓名:杨**
投诉地市:潍坊
来话流水:2025011015533053120876841
宽带账号:15854438828
宽带账号归属地市:潍坊
宽带账号归属区县:昌邑市
故障地址:潍坊昌邑市北孟镇千戈庄千戈庄自然村1号箱杨同亮*********
联系电话:15854438828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15:54:47
具体故障现象:光猫亮红灯，
客户其他诉求:请尽快协助处理
</t>
  </si>
  <si>
    <t>15854438828</t>
  </si>
  <si>
    <t>SD-057-250110-587329-3938</t>
  </si>
  <si>
    <t>'SD-057-241226-169542-4236'</t>
  </si>
  <si>
    <t>SD-db051-250110-831409-315</t>
  </si>
  <si>
    <t>2025-01-10 16:04:06</t>
  </si>
  <si>
    <t>(家客)潍坊-安丘市-重复投诉投诉督办通知-一级督办13280136806-202501100000435458</t>
  </si>
  <si>
    <t>【重投】-【调研】-普通区域-安丘市-步步高小区-13280136806-1000M-宽带上网投诉-次数0-202501100000435458</t>
  </si>
  <si>
    <t xml:space="preserve">202501100000435458#
宽带账号：13280136806；宽带地址：潍坊安丘市兴安街道潍安路步步高小区；客户来电反映宽带频繁掉线，客户不配合排障，要求上门免费更换新光猫，请协助处理，谢谢！联系电话：13280136806；联系人：先生；来电流水：2025011015590156320852949。 </t>
  </si>
  <si>
    <t>13280136806</t>
  </si>
  <si>
    <t>SD-057-250110-367412-3999</t>
  </si>
  <si>
    <t>'SD-057-250102-290684-6347'</t>
  </si>
  <si>
    <t>SD-db051-250110-520731-317</t>
  </si>
  <si>
    <t>2025-01-10 16:05:08</t>
  </si>
  <si>
    <t>(家客)潍坊-安丘市-重复投诉投诉督办通知-一级督办15063628919-20250110160326X206827921</t>
  </si>
  <si>
    <t>【调研】-普通区域-安丘市-小埠后村自然村-15063628919-300M-魔百和投诉-次数0-20250110160326X206827921</t>
  </si>
  <si>
    <t>【农村网络投诉】流程受理流水号：20250110160206150636289191112322
客户号码:15063628919
客户姓名:姜*
投诉地市:潍坊
来话流水:2025011016015353220893025
宽带账号:15063628919
宽带账号归属地市:潍坊
宽带账号归属区县:安丘市
故障地址:潍坊安丘市担山镇小埠后村小埠后村自然村小埠后村5号箱姜在超*********
联系电话:15063628919
联系人:先生/女士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故障细类:移动高清电视故障
携转原因:
故障时间:2025-01-10 16:03:09
魔百和单播/组播:单播
具体故障现象:电视直播或点播无法观看，
客户其他诉求:
魔百和单/组播：单播</t>
  </si>
  <si>
    <t>15063628919</t>
  </si>
  <si>
    <t>SD-057-250110-869240-4005</t>
  </si>
  <si>
    <t>'SD-057-241221-957132-6252'</t>
  </si>
  <si>
    <t>SD-db051-250110-938714-342</t>
  </si>
  <si>
    <t>2025-01-10 16:47:27</t>
  </si>
  <si>
    <t>(家客)潍坊-青州市-重复投诉投诉督办通知-一级督办13506497222-202501100000470355</t>
  </si>
  <si>
    <t>80+白金-普通区域-青州市-前营小区-13506497222-500M-业务受理宽带-次数0-202501100000470355</t>
  </si>
  <si>
    <t>202501100000470355# 宽带账号:13506497222; 联系电话：13506497222，问题类型：此工单为群障修复工单，根据群障全量闭环修复管理要求，为确保客户网络通畅，请装维人员跟进修复网络问题，谢谢！ 
 群障标题：公告。故障描述：潍坊青州市前营小区光缆故障，预估24小时恢复，请帮忙拦截,如有需要请联系片区装维师傅孙玉垒15706307655主叫号码：13869692469.0;该号码仅供参考，请优先联系宽带账号。</t>
  </si>
  <si>
    <t>13506497222</t>
  </si>
  <si>
    <t>SD-057-250110-289407-4324</t>
  </si>
  <si>
    <t>'SD-057-241023-695014-3948'</t>
  </si>
  <si>
    <t>SD-db051-250110-524831-354</t>
  </si>
  <si>
    <t>2025-01-10 17:02:20</t>
  </si>
  <si>
    <t>(家客)潍坊-青州市-重复投诉投诉督办通知-一级督办15864339886-20250110170127X687769522</t>
  </si>
  <si>
    <t>【调研】-80+银卡-普通区域-青州市-大贯店-15864339886-200M-宽带上网投诉-次数0-20250110170127X687769522</t>
  </si>
  <si>
    <t xml:space="preserve">流程受理流水号：20250110170023158643398861126734
客户号码:15864339886
客户姓名:李**
投诉地市:潍坊
来话流水:2025011017001241920802994
宽带账号:15864339886
宽带账号归属地市:潍坊
宽带账号归属区县:青州市
故障地址:潍坊青州市黄楼街道大贯店大贯店17号箱（李新波）*********
联系电话:15864339886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17:00:52
具体故障现象:打不开网页，
客户其他诉求:
</t>
  </si>
  <si>
    <t>15864339886</t>
  </si>
  <si>
    <t>SD-057-250110-805479-4443</t>
  </si>
  <si>
    <t>'SD-057-241022-893614-5571'</t>
  </si>
  <si>
    <t>SD-db051-250110-498075-367</t>
  </si>
  <si>
    <t>2025-01-10 17:26:58</t>
  </si>
  <si>
    <t>(家客)潍坊-奎文区-重复投诉投诉督办通知-一级督办15165640538-202501100000501231</t>
  </si>
  <si>
    <t>普通区域-奎文区-南屯新村-15165640538-300M-业务受理宽带-次数0-202501100000501231</t>
  </si>
  <si>
    <t>202501100000501231# 宽带账号:15165640538; 联系电话：15165640538，问题类型：此工单为群障修复工单，根据群障全量闭环修复管理要求，为确保客户网络通畅，请装维人员跟进修复网络问题，谢谢！ 
 群障标题：公告。故障描述：潍坊奎文区南屯新村光缆故障，预估24小时恢复，请帮忙拦截,如有需要请联系片区装维师傅段孝冬15706366517主叫号码：13780888347.0;该号码仅供参考，请优先联系宽带账号。</t>
  </si>
  <si>
    <t>15165640538</t>
  </si>
  <si>
    <t>SD-057-250110-673412-4654</t>
  </si>
  <si>
    <t>'SD-057-241204-142507-6323'</t>
  </si>
  <si>
    <t>SD-db051-250110-354978-397</t>
  </si>
  <si>
    <t>2025-01-10 18:07:52</t>
  </si>
  <si>
    <t>(家客)潍坊-奎文区-重复投诉投诉督办通知-一级督办19861340320-202501100000530441</t>
  </si>
  <si>
    <t>【调研】-80+普通-普通区域-奎文区-庄家裕园-19861340320-500M-业务受理宽带-次数0-202501100000530441</t>
  </si>
  <si>
    <t>202501100000530441# 宽带账号:19861340320; 联系电话：19861340320，问题类型：此工单为群障修复工单，根据群障全量闭环修复管理要求，为确保客户网络通畅，请装维人员跟进修复网络问题，谢谢！ 
 群障标题：公告。故障描述：庄家裕园主叫号码：15065617622.0;该号码仅供参考，请优先联系宽带账号。</t>
  </si>
  <si>
    <t>19861340320</t>
  </si>
  <si>
    <t>SD-057-250110-149752-5053</t>
  </si>
  <si>
    <t>'SD-057-250109-658973-4617'</t>
  </si>
  <si>
    <t>SD-db051-250110-917542-401</t>
  </si>
  <si>
    <t>2025-01-10 18:16:46</t>
  </si>
  <si>
    <t>(家客)潍坊-寿光市-重复投诉投诉督办通知-一级督办15953680619-202501100000537768</t>
  </si>
  <si>
    <t>【重投】-80+金卡-普通区域-寿光市-静山小区-15953680619-1000M-魔百和投诉-次数0-202501100000537768</t>
  </si>
  <si>
    <t>202501100000537768#【已关注中国移动10086微信公众号】流程受理流水号：20250110180856159536806191141496
客户号码:15953680619
客户姓名:刘**
投诉地市:潍坊
来话流水:2025011018075785120893861
宽带账号:15953680619
宽带账号归属地市:潍坊
宽带账号归属区县:寿光市
故障地址:潍坊寿光市文家街道金光西街静山小区18号楼*********
联系电话:15953680619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故障细类:移动高清电视故障(专席)
携转原因:
故障时间:2025-01-10 18:17:51
魔百和单播/组播:组播
具体故障现象:点播和直播观看都出现卡顿缓冲
客户其他诉求:
魔百和单/组播：组播;宽带小区$[静山小区]$</t>
  </si>
  <si>
    <t>15953680619</t>
  </si>
  <si>
    <t>SD-057-250110-509618-5124</t>
  </si>
  <si>
    <t>'SD-057-241103-629078-4042'</t>
  </si>
  <si>
    <t>SD-db051-250110-935086-426</t>
  </si>
  <si>
    <t>2025-01-10 18:40:56</t>
  </si>
  <si>
    <t>(家客)潍坊-寿光市-重复投诉投诉督办通知-一级督办13721961363-202501100000551390</t>
  </si>
  <si>
    <t>普通区域-寿光市-怡和苑（西北特钢小区）-13721961363-1000M-宽带上网投诉-次数0-202501100000551390</t>
  </si>
  <si>
    <t>202501100000551390#宽带账号：13721961363；宽带地址：
潍坊寿光市北洛镇特钢路怡和苑（西北特钢小区）1号楼；客户来电反映宽带网慢，客户不配合排障，要求师傅上门，请协助处理，谢谢！联系电话：13721961497；联系人：女士；来电流水：2025011018384735820837887。</t>
  </si>
  <si>
    <t>13721961363</t>
  </si>
  <si>
    <t>SD-057-250110-618437-5369</t>
  </si>
  <si>
    <t>'SD-057-250108-423861-1195'</t>
  </si>
  <si>
    <t>SD-db051-250110-076432-436</t>
  </si>
  <si>
    <t>2025-01-10 18:56:54</t>
  </si>
  <si>
    <t>(家客)潍坊-寿光市-重复投诉投诉督办通知-一级督办13792615070-202501100000560462</t>
  </si>
  <si>
    <t>【调研】-80+银卡-普通区域-寿光市-南范村-13792615070-200M-业务受理宽带-次数0-202501100000560462</t>
  </si>
  <si>
    <t>202501100000560462# 宽带账号:13792615070; 联系电话：13792615070，问题类型：此工单为群障修复工单，根据群障全量闭环修复管理要求，为确保客户网络通畅，请装维人员跟进修复网络问题，谢谢！ 
 群障标题：公告。故障描述：潍坊寿光市南范村光缆故障，预估24小时恢复，请帮忙拦截,如有需要请联系片区装维师傅刘彬15706307765主叫号码：13792615070.0;该号码仅供参考，请优先联系宽带账号。</t>
  </si>
  <si>
    <t>13792615070</t>
  </si>
  <si>
    <t>SD-057-250110-231576-5488</t>
  </si>
  <si>
    <t>'SD-057-250107-745819-194'</t>
  </si>
  <si>
    <t>SD-db051-250110-937856-441</t>
  </si>
  <si>
    <t>2025-01-10 19:06:50</t>
  </si>
  <si>
    <t>(家客)潍坊-安丘市-重复投诉投诉督办通知-一级督办15953619976-202501100000562157</t>
  </si>
  <si>
    <t>80+金卡-普通区域-安丘市-马家庄子-15953619976-1000M-业务受理宽带-次数0-202501100000562157</t>
  </si>
  <si>
    <t>202501100000562157#【已关注中国移动10086微信公众号】 宽带账号:15953619976; 联系电话：15953619976，问题类型：此工单为群障修复工单，根据群障全量闭环修复管理要求，为确保客户网络通畅，请装维人员跟进修复网络问题，谢谢！ 
 群障标题：公告。故障描述：潍坊安丘市马家庄子光缆故障，预估24小时恢复，请帮忙拦截,如有需要请联系片区装维师傅王永琳15706307091主叫号码：15953619976.0;该号码仅供参考，请优先联系宽带账号。</t>
  </si>
  <si>
    <t>15953619976</t>
  </si>
  <si>
    <t>SD-057-250110-402738-5564</t>
  </si>
  <si>
    <t>'SD-057-250109-153842-5132'</t>
  </si>
  <si>
    <t>SD-db051-250110-248307-442</t>
  </si>
  <si>
    <t>2025-01-10 19:07:01</t>
  </si>
  <si>
    <t>(家客)潍坊-安丘市-重复投诉投诉督办通知-一级督办18753693959-202501100000564905</t>
  </si>
  <si>
    <t>普通区域-安丘市-尚水名邸-18753693959-300M-业务受理宽带-次数0-202501100000564905</t>
  </si>
  <si>
    <t>202501100000564905# 宽带账号:18753693959; 联系电话：18753693959，问题类型：此工单为群障修复工单，根据群障全量闭环修复管理要求，为确保客户网络通畅，请装维人员跟进修复网络问题，谢谢！ 
 群障标题：公告。故障描述：潍坊安丘市尚水名邸光缆故障，预估24小时恢复，请帮忙拦截,如有需要请联系片区装维师傅董策策15706307059主叫号码：13863670663.0;该号码仅供参考，请优先联系宽带账号。</t>
  </si>
  <si>
    <t>18753693959</t>
  </si>
  <si>
    <t>SD-057-250110-387462-5570</t>
  </si>
  <si>
    <t>'SD-057-250108-398704-5781'</t>
  </si>
  <si>
    <t>SD-db051-250110-746021-471</t>
  </si>
  <si>
    <t>2025-01-10 19:54:13</t>
  </si>
  <si>
    <t>(家客)潍坊-坊子区-重复投诉投诉督办通知-一级督办15254416550-202501100000582919</t>
  </si>
  <si>
    <t>普通区域-坊子区-前苏村自然村-15254416550-100M-宽带上网投诉-次数0-202501100000582919</t>
  </si>
  <si>
    <t>202501100000582919#宽带账号：15254416550；宽带地址：潍坊坊子区坊安街办前苏村前苏村自然村前苏村中心街6号箱（苏京华）*********；客户来电反映移动高清故障，客户不配合排障，要求上门，请协助处理，谢谢！联系电话：15169567811；联系人：女士；来电流水：2025011019475525320854618</t>
  </si>
  <si>
    <t>15254416550</t>
  </si>
  <si>
    <t>SD-057-250110-784065-6043</t>
  </si>
  <si>
    <t>'SD-057-241214-752601-2223'</t>
  </si>
  <si>
    <t>SD-db051-250110-306521-484</t>
  </si>
  <si>
    <t>2025-01-10 20:16:36</t>
  </si>
  <si>
    <t>(家客)潍坊-青州市-重复投诉投诉督办通知-一级督办13583668537-202501100000593208</t>
  </si>
  <si>
    <t>80+银卡-普通区域-青州市-普通安置区三期-13583668537-1000M-业务受理宽带-次数0-202501100000593208</t>
  </si>
  <si>
    <t>202501100000593208# 宽带账号:13583668537; 联系电话：13583668537，问题类型：此工单为群障修复工单，根据群障全量闭环修复管理要求，为确保客户网络通畅，请装维人员跟进修复网络问题，谢谢！ 
 群障标题：公告。故障描述：普通安置区三期主叫号码：15963638367.0;该号码仅供参考，请优先联系宽带账号。</t>
  </si>
  <si>
    <t>13583668537</t>
  </si>
  <si>
    <t>SD-057-250110-592781-6261</t>
  </si>
  <si>
    <t>'SD-057-241118-542068-6029'</t>
  </si>
  <si>
    <t>SD-db051-250110-591680-487</t>
  </si>
  <si>
    <t>2025-01-10 20:20:00</t>
  </si>
  <si>
    <t>(家客)潍坊-诸城市-重复投诉投诉督办通知-一级督办13406472197-202501100000593136</t>
  </si>
  <si>
    <t>【调研】-普通区域-诸城市-妇幼保健院家属院-13406472197-300M-宽带上网投诉-次数0-202501100000593136</t>
  </si>
  <si>
    <t>202501100000593136#流程受理流水号：20250110201912134064721971161701
客户号码:13406472197
客户姓名:张**
投诉地市:潍坊
来话流水:2025011020185459320806173
宽带账号:13406472197
宽带账号归属地市:潍坊
宽带账号归属区县:诸城市
故障地址:潍坊诸城市密州街道东关大街妇幼保健院家属院1号楼*********
联系电话:13406472197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20:19:30
具体故障现象:用户无法提供具体故障现象，
客户其他诉求:
;宽带小区$[妇幼保健院家属院]$</t>
  </si>
  <si>
    <t>13406472197</t>
  </si>
  <si>
    <t>SD-057-250110-179834-6278</t>
  </si>
  <si>
    <t>'SD-057-241114-687321-5793'</t>
  </si>
  <si>
    <t>SD-db051-250110-802467-505</t>
  </si>
  <si>
    <t>2025-01-10 20:59:39</t>
  </si>
  <si>
    <t>(家客)潍坊-寒亭区-重复投诉投诉督办通知-一级督办17362067251-202501100000605409</t>
  </si>
  <si>
    <t>80+普通-普通区域-寒亭区-中房幸福名都-17362067251-1000M-宽带上网投诉-次数0-202501100000605409</t>
  </si>
  <si>
    <t>202501100000605409#流程受理流水号：20250110205906173620672511166353
客户号码:17362067251
客户姓名:杨**
投诉地市:潍坊
来话流水:2025011020575021820867737
宽带账号:17362067251
宽带账号归属地市:潍坊
宽带账号归属区县:寒亭区
故障地址:潍坊寒亭区寒亭街道幸福路中房幸福名都4号楼*********
联系电话:17362067251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光功率:-21.67
故障大类:宽带/电视
故障细类:网速慢/上网掉线(专席)
携转原因:
故障时间:2025-01-10 20:56:09
具体故障现象:网速慢卡顿，
客户其他诉求:
;宽带小区$[中房幸福名都]$</t>
  </si>
  <si>
    <t>17362067251</t>
  </si>
  <si>
    <t>SD-057-250110-183407-6526</t>
  </si>
  <si>
    <t>'SD-057-241231-865372-2173'</t>
  </si>
  <si>
    <t>SD-db051-250110-926485-511</t>
  </si>
  <si>
    <t>2025-01-10 21:21:32</t>
  </si>
  <si>
    <t>(家客)潍坊-安丘市-重复投诉投诉督办通知-一级督办13793604503-202501100000607906</t>
  </si>
  <si>
    <t>【重投】-普通区域-安丘市-安丘华阳小区-13793604503-200M-宽带上网投诉-次数0-202501100000607906</t>
  </si>
  <si>
    <t>202501100000607906#流程受理流水号：20250110212055137936045031168211
客户号码:13793604503
客户姓名:张**
投诉地市:潍坊
来话流水:2025011021184726920837589
宽带账号:13793604503
宽带账号归属地市:潍坊
宽带账号归属区县:安丘市
故障地址:潍坊安丘市关王镇安阳路华阳小区3号楼*********
联系电话:13793604503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光功率:-19.39
故障大类:宽带/电视
故障细类:宽带网速慢/卡顿
携转原因:
故障时间:2025-01-10 21:22:23
具体故障现象:网速慢卡顿，
客户其他诉求:
;宽带小区$[安丘华阳小区]$</t>
  </si>
  <si>
    <t>13793604503</t>
  </si>
  <si>
    <t>SD-057-250110-924638-6635</t>
  </si>
  <si>
    <t>'SD-057-250109-201574-737'</t>
  </si>
  <si>
    <t>SD-db051-250111-214739-8</t>
  </si>
  <si>
    <t>2025-01-11 07:26:52</t>
  </si>
  <si>
    <t>(家客)潍坊-昌乐县-重复投诉投诉督办通知-一级督办15866123940-202501110000090724</t>
  </si>
  <si>
    <t>普通区域-昌乐县-昌乐阳光嘉园-15866123940-300M-业务受理宽带-次数0-202501110000090724</t>
  </si>
  <si>
    <t>202501110000090724# 宽带账号:15866123940; 联系电话：15866123940，问题类型：此工单为群障修复工单，根据群障全量闭环修复管理要求，为确保客户网络通畅，请装维人员跟进修复网络问题，谢谢！ 
 群障标题：公告。故障描述：主干光纤断或OLT检测不到预期的光信号（LOS）主叫号码：15866123940.0;该号码仅供参考，请优先联系宽带账号。</t>
  </si>
  <si>
    <t>15866123940</t>
  </si>
  <si>
    <t>SD-057-250111-261078-26</t>
  </si>
  <si>
    <t>'SD-057-241111-915346-4437'</t>
  </si>
  <si>
    <t>SD-db051-250111-732489-16</t>
  </si>
  <si>
    <t>2025-01-11 08:35:31</t>
  </si>
  <si>
    <t>(家客)潍坊-潍城区-重复投诉投诉督办通知-一级督办13793638533-20250111083401X641326709</t>
  </si>
  <si>
    <t>【调研】-普通区域-潍城区-水库路两侧聚类-13793638533-300M-宽带上网投诉-次数0-20250111083401X641326709</t>
  </si>
  <si>
    <t xml:space="preserve">流程受理流水号：20250111083232137936385331001126
客户号码:13793638533
客户姓名:王**
投诉地市:潍坊
来话流水:2025011108321428020856121
宽带账号:13793638533
宽带账号归属地市:潍坊
宽带账号归属区县:潍城区
故障地址:潍坊潍城区军埠口综合项目区水库路水库路两侧聚类4号箱玉洁厨具*********
联系电话:13793638533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08:33:37
具体故障现象:打不开网页，
客户其他诉求:
</t>
  </si>
  <si>
    <t>13793638533</t>
  </si>
  <si>
    <t>SD-057-250111-254196-122</t>
  </si>
  <si>
    <t>'SD-057-241101-304912-3359'</t>
  </si>
  <si>
    <t>SD-db051-250111-978502-20</t>
  </si>
  <si>
    <t>2025-01-11 08:41:13</t>
  </si>
  <si>
    <t>(家客)潍坊-昌邑市-重复投诉投诉督办通知-一级督办15898934249-202501110000096915</t>
  </si>
  <si>
    <t>80+普通-普通区域-昌邑市-泰和花园-15898934249-300M-宽带上网投诉-次数0-202501110000096915</t>
  </si>
  <si>
    <t xml:space="preserve">202501110000096915#宽带账号：15898934249；宽带地址：潍坊昌邑市城区交通街泰和花园5号楼402*；客户来电反映宽带不能上网，客户提到带个路由器，无法配合线上指导，，请协助处理，谢谢！联系电话；18365641169联系人通话流水：。2025011108384324720892370 </t>
  </si>
  <si>
    <t>15898934249</t>
  </si>
  <si>
    <t>SD-057-250111-875603-186</t>
  </si>
  <si>
    <t>'SD-057-241223-083964-6799'</t>
  </si>
  <si>
    <t>SD-db051-250111-534867-24</t>
  </si>
  <si>
    <t>2025-01-11 08:44:26</t>
  </si>
  <si>
    <t>(家客)潍坊-昌乐县-重复投诉投诉督办通知-一级督办18765119593-20250111084303X183053397</t>
  </si>
  <si>
    <t>80+金卡-普通区域-昌乐县-名仕豪庭-18765119593-300M-宽带上网投诉-次数0-20250111084303X183053397</t>
  </si>
  <si>
    <t xml:space="preserve">流程受理流水号：20250111084241187651195931003491
客户号码:18765119593
客户姓名:刘**
投诉地市:潍坊
来话流水:2025011108400451920800736
宽带账号:18765119593
宽带账号归属地市:潍坊
宽带账号归属区县:昌乐县
故障地址:潍坊市昌乐县城关街道方山路名仕豪庭28号楼*********
联系电话:18765119593
联系人:先生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故障细类:网速慢/上网掉线(专席)
携转原因:
故障时间:2025-01-11 08:40:40
具体故障现象:网速慢卡顿，
客户其他诉求:
</t>
  </si>
  <si>
    <t>18765119593</t>
  </si>
  <si>
    <t>SD-057-250111-480367-238</t>
  </si>
  <si>
    <t>'SD-057-241202-357942-1638'</t>
  </si>
  <si>
    <t>SD-db051-250111-958163-30</t>
  </si>
  <si>
    <t>2025-01-11 08:47:10</t>
  </si>
  <si>
    <t>(家客)潍坊-潍城区-重复投诉投诉督办通知-一级督办15866500858-202501110000101386</t>
  </si>
  <si>
    <t>普通区域-潍城区-安顺东区-15866500858-1000M-宽带上网投诉-次数0-202501110000101386</t>
  </si>
  <si>
    <t>202501110000101386#流程受理流水号：20250111084624158665008581004275
客户号码:15866500858
客户姓名:郇**
投诉地市:潍坊
来话流水:2025011108421630220814430
宽带账号:15866500858
宽带账号归属地市:潍坊
宽带账号归属区县:潍城区
故障地址:潍坊潍城区城关街道东风西街安顺东区44号楼*********
联系电话:15966076008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故障细类:宽带无法上网(专席)
携转原因:
故障时间:2025-01-11 08:48:58
具体故障现象:提示网络无法连接，
客户其他诉求:
;宽带小区$[安顺东区]$</t>
  </si>
  <si>
    <t>15866500858</t>
  </si>
  <si>
    <t>SD-057-250111-468275-282</t>
  </si>
  <si>
    <t>'SD-057-250110-967840-550'</t>
  </si>
  <si>
    <t>SD-db051-250111-743025-33</t>
  </si>
  <si>
    <t>2025-01-11 08:49:31</t>
  </si>
  <si>
    <t>(家客)潍坊-奎文区-重复投诉投诉督办通知-一级督办13406653793-202501110000100182</t>
  </si>
  <si>
    <t>普通区域-奎文区-贵隆华府（家宽）-13406653793-100M-宽带上网投诉-次数0-202501110000100182</t>
  </si>
  <si>
    <t>202501110000100182#流程受理流水号：20250111084815134066537931004647
客户号码:13406653793
客户姓名:颜*
投诉地市:潍坊
来话流水:2025011108471282520846491
宽带账号:13406653793
宽带账号归属地市:潍坊
宽带账号归属区县:奎文区
故障地址:潍坊奎文区潍州路街道道口路贵隆华府（家宽）9号楼*********
联系电话:15689821865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08:48:58
具体故障现象:打不开网页，
客户其他诉求:
;宽带小区$[贵隆华府（家宽）]$</t>
  </si>
  <si>
    <t>13406653793</t>
  </si>
  <si>
    <t>SD-057-250111-487653-322</t>
  </si>
  <si>
    <t>'SD-057-250108-796518-900'</t>
  </si>
  <si>
    <t>SD-db051-250111-413276-66</t>
  </si>
  <si>
    <t>2025-01-11 09:23:11</t>
  </si>
  <si>
    <t>(家客)潍坊-青州市-重复投诉投诉督办通知-一级督办13686364022-20250111092050X450243376</t>
  </si>
  <si>
    <t>80+金卡-普通区域-青州市-老刘-13686364022-1000M-魔百和投诉-次数0-20250111092050X450243376</t>
  </si>
  <si>
    <t>【农村网络投诉】流程受理流水号：20250111091946136863640221012461
客户号码:13686364022
客户姓名:刘**
投诉地市:潍坊
来话流水:2025011109092272420831459
宽带账号:13686364022
宽带账号归属地市:潍坊
宽带账号归属区县:青州市
故障地址:潍坊青州市东夏镇老刘老刘7号箱（村东偏南刘中田）*********
联系电话:18364682575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光功率:-18.04
故障大类:宽带/电视
故障细类:移动高清电视故障(专席)
携转原因:
故障时间:2025-01-11 09:19:59
魔百和单播/组播:组播
具体故障现象:电视提示网络类错误，请协助处理
客户其他诉求:
魔百和单/组播：组播</t>
  </si>
  <si>
    <t>13686364022</t>
  </si>
  <si>
    <t>SD-057-250111-410236-726</t>
  </si>
  <si>
    <t>'SD-057-241030-172036-1089'</t>
  </si>
  <si>
    <t>SD-db051-250111-045698-72</t>
  </si>
  <si>
    <t>2025-01-11 09:26:46</t>
  </si>
  <si>
    <t>(家客)潍坊-寿光市-重复投诉投诉督办通知-一级督办18765168525-202501110000128856</t>
  </si>
  <si>
    <t>80+普通-普通区域-寿光市-商业新村-18765168525-500M-业务受理宽带-次数0-202501110000128856</t>
  </si>
  <si>
    <t>202501110000128856# 宽带账号:18765168525; 联系电话：18765168525，问题类型：此工单为群障修复工单，根据群障全量闭环修复管理要求，为确保客户网络通畅，请装维人员跟进修复网络问题，谢谢！ 
 群障标题：公告。故障描述：潍坊寿光市商业新村光缆故障，预估24小时恢复，请帮忙拦截,如有需要请联系片区装维师傅王晓军15706307764主叫号码：18765168525.0;该号码仅供参考，请优先联系宽带账号。</t>
  </si>
  <si>
    <t>18765168525</t>
  </si>
  <si>
    <t>SD-057-250111-678412-776</t>
  </si>
  <si>
    <t>'SD-057-241230-165423-6679'</t>
  </si>
  <si>
    <t>SD-db051-250111-386904-95</t>
  </si>
  <si>
    <t>2025-01-11 09:39:12</t>
  </si>
  <si>
    <t>(家客)潍坊-坊子区-重复投诉投诉督办通知-一级督办13805365120-202501110000139049</t>
  </si>
  <si>
    <t>普通区域-坊子区-普利城市花园-13805365120-300M-宽带上网投诉-次数0-202501110000139049</t>
  </si>
  <si>
    <t xml:space="preserve">202501110000139049#【已关注中国移动10086微信公众号】流程受理流水号：20250111093831138053651201017339
客户号码:13805365120
客户姓名:王**
投诉地市:潍坊
来话流水:2025011109380776920846178
宽带账号:13805365120
宽带账号归属地市:潍坊
宽带账号归属区县:坊子区
故障地址:潍坊坊子区坊子新区崇文街普利城市花园普利城市花园C8*********
联系电话:13805365120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光功率:-18.44
故障大类:宽带/电视
故障细类:移动高清电视故障
携转原因:
故障时间:2025-01-11 09:38:41
魔百和单播/组播:组播
具体故障现象:机顶盒无法开机，
客户其他诉求:客户侧为质差终端，要求上门更换终端并一并处理故障问题。
</t>
  </si>
  <si>
    <t>13805365120</t>
  </si>
  <si>
    <t>SD-057-250111-192683-928</t>
  </si>
  <si>
    <t>'SD-057-241109-138920-6160'</t>
  </si>
  <si>
    <t>SD-db051-250111-503782-138</t>
  </si>
  <si>
    <t>2025-01-11 10:28:15</t>
  </si>
  <si>
    <t>(家客)潍坊-安丘市-重复投诉投诉督办通知-一级督办15065636577-202501110000177590</t>
  </si>
  <si>
    <t>80+白金-普通区域-安丘市-天熙苑一期-15065636577-300M-宽带上网投诉-次数0-202501110000177590</t>
  </si>
  <si>
    <t>202501110000177590#受理号码 : 15065636577客户姓名 : 高**号码归属地 : 潍坊安丘 － 安丘用户品牌 : 全球通
来电号码：15069651999  来电流水号2025011110225300620897325
用户来电对前期工单202501090000647563处理不满意，要求继续处理，谢谢</t>
  </si>
  <si>
    <t>15065636577</t>
  </si>
  <si>
    <t>SD-057-250111-938027-1494</t>
  </si>
  <si>
    <t>'SD-057-250109-670293-6622'</t>
  </si>
  <si>
    <t>SD-db051-250111-389742-153</t>
  </si>
  <si>
    <t>2025-01-11 10:41:14</t>
  </si>
  <si>
    <t>(家客)潍坊-坊子区-重复投诉投诉督办通知-一级督办15253665949-202501110000191967</t>
  </si>
  <si>
    <t>普通区域-坊子区-南游村自然村-15253665949-200M-宽带上网投诉-次数0-202501110000191967</t>
  </si>
  <si>
    <t xml:space="preserve">202501110000191967#【已关注中国移动10086微信公众号】流程受理流水号：20250111103728152536659491033493
客户号码:15253665949
客户姓名:陈**
投诉地市:潍坊
来话流水:2025011110355285020862193
宽带账号:15253665949
宽带账号归属地市:潍坊
宽带账号归属区县:坊子区
故障地址:潍坊坊子区太堡庄街道（太堡庄）南游村南游村自然村南游扩容2次*********
联系电话:15253665949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光功率:-22.59
故障大类:宽带/电视
故障细类:移动高清电视故障
携转原因:
故障时间:2025-01-11 10:38:10
魔百和单播/组播:组播
具体故障现象:电视直播或点播无法观看
客户其他诉求:客户侧为质差终端，要求上门处理故障问题。
</t>
  </si>
  <si>
    <t>15253665949</t>
  </si>
  <si>
    <t>SD-057-250111-817092-1636</t>
  </si>
  <si>
    <t>'SD-057-250110-658321-3855'</t>
  </si>
  <si>
    <t>SD-db051-250111-618235-154</t>
  </si>
  <si>
    <t>2025-01-11 10:41:34</t>
  </si>
  <si>
    <t>(家客)潍坊-寿光市-重复投诉投诉督办通知-一级督办13606463966-202501110000189872</t>
  </si>
  <si>
    <t>【调研】-80+银卡-普通区域-寿光市-阳光温泉花园北区-13606463966-300M-宽带上网投诉-次数0-202501110000189872</t>
  </si>
  <si>
    <t>202501110000189872#13606463966 电视直播看不了，显示登录超时，引导设置网络，不会操作，请处理，谢谢
联系人先生，电话本机，流水号 2025011110352660120856678</t>
  </si>
  <si>
    <t>13606463966</t>
  </si>
  <si>
    <t>SD-057-250111-207398-1641</t>
  </si>
  <si>
    <t>'SD-057-241029-394725-5245'</t>
  </si>
  <si>
    <t>SD-db051-250111-710294-253</t>
  </si>
  <si>
    <t>2025-01-11 13:25:57</t>
  </si>
  <si>
    <t>(家客)潍坊-昌邑市-重复投诉投诉督办通知-一级督办13953606461-202501110000301214</t>
  </si>
  <si>
    <t>【调研】-普通区域-昌邑市-后谢家营村-13953606461-300M-业务受理宽带-次数0-202501110000301214</t>
  </si>
  <si>
    <t>202501110000301214# 宽带账号:13953606461; 联系电话：13953606461，问题类型：此工单为群障修复工单，根据群障全量闭环修复管理要求，为确保客户网络通畅，请装维人员跟进修复网络问题，谢谢！ 
 群障标题：公告。故障描述：后谢家营村主叫号码：13953606461.0;该号码仅供参考，请优先联系宽带账号。</t>
  </si>
  <si>
    <t>13953606461</t>
  </si>
  <si>
    <t>SD-057-250111-795621-3312</t>
  </si>
  <si>
    <t>'SD-057-250110-840139-5037'</t>
  </si>
  <si>
    <t>SD-db051-250111-846052-259</t>
  </si>
  <si>
    <t>2025-01-11 13:30:51</t>
  </si>
  <si>
    <t>(家客)潍坊-奎文区-重复投诉投诉督办通知-一级督办15762696888-202501110000303095</t>
  </si>
  <si>
    <t>【调研】-80+白金-普通区域-奎文区-新华苑西区-15762696888-100M-宽带上网投诉-次数0-202501110000303095</t>
  </si>
  <si>
    <t xml:space="preserve">202501110000303095#流程受理流水号：20250111132953157626968881072786
客户号码:15762696888
客户姓名:李**
投诉地市:潍坊
来话流水:2025011113291977120864144
宽带账号:15762696888
宽带账号归属地市:潍坊
宽带账号归属区县:高新
故障地址:潍坊高新高新城区北宫街新华苑西区3号楼*********
联系电话:13508966449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故障时间:2025-01-11 13:30:11
具体故障现象:光猫亮红灯，
客户其他诉求:客户侧为质差终端，要求上门更换终端并一并处理故障问题。
</t>
  </si>
  <si>
    <t>15762696888</t>
  </si>
  <si>
    <t>SD-057-250111-257381-3356</t>
  </si>
  <si>
    <t>'SD-057-241102-308527-7126'</t>
  </si>
  <si>
    <t>SD-db051-250111-690841-280</t>
  </si>
  <si>
    <t>2025-01-11 14:06:32</t>
  </si>
  <si>
    <t>(家客)潍坊-奎文区-重复投诉投诉督办通知-一级督办15866188687-202501110000321374</t>
  </si>
  <si>
    <t>【调研】-80+银卡-普通区域-奎文区-和扬英郡-15866188687-1000M-业务受理宽带-次数0-202501110000321374</t>
  </si>
  <si>
    <t>202501110000321374#【已关注中国移动10086微信公众号】 宽带账号:15866188687; 联系电话：15866188687，问题类型：此工单为群障修复工单，根据群障全量闭环修复管理要求，为确保客户网络通畅，请装维人员跟进修复网络问题，谢谢！ 
 群障标题：公告。故障描述：潍坊奎文区和扬英郡光缆故障，预估24小时恢复，请帮忙拦截,如有需要请联系片区装维师傅孟令刚15706307409主叫号码：15866188687.0;该号码仅供参考，请优先联系宽带账号。</t>
  </si>
  <si>
    <t>15866188687</t>
  </si>
  <si>
    <t>SD-057-250111-401632-3648</t>
  </si>
  <si>
    <t>'SD-057-241123-019862-6714'</t>
  </si>
  <si>
    <t>SD-db051-250111-873490-288</t>
  </si>
  <si>
    <t>2025-01-11 14:16:37</t>
  </si>
  <si>
    <t>(家客)潍坊-坊子区-重复投诉投诉督办通知-一级督办15263636338-202501110000328732</t>
  </si>
  <si>
    <t>【调研】-80+银卡-普通区域-坊子区-盛世虞河湾-15263636338-1000M-业务受理宽带-次数0-202501110000328732</t>
  </si>
  <si>
    <t>202501110000328732#【已关注中国移动10086微信公众号】 宽带账号:15263636338; 联系电话：15263636338，问题类型：此工单为群障修复工单，根据群障全量闭环修复管理要求，为确保客户网络通畅，请装维人员跟进修复网络问题，谢谢！ 
 群障标题：公告。故障描述：潍坊坊子区盛世虞河湾光缆故障，预估24小时恢复，请帮忙拦截,如有需要请联系片区装维师傅周成斌15706307256主叫号码：15263636338.0;该号码仅供参考，请优先联系宽带账号。</t>
  </si>
  <si>
    <t>15263636338</t>
  </si>
  <si>
    <t>SD-057-250111-864352-3737</t>
  </si>
  <si>
    <t>'SD-057-241213-378065-4709'</t>
  </si>
  <si>
    <t>SD-db051-250111-987651-293</t>
  </si>
  <si>
    <t>2025-01-11 14:23:45</t>
  </si>
  <si>
    <t>(家客)潍坊-潍城区-重复投诉投诉督办通知-一级督办15753639957-202501100000542917</t>
  </si>
  <si>
    <t>【调研】-80+银卡-普通区域-潍城区-油坊社区-15753639957-1000M-宽带上网投诉-次数0-202501100000542917</t>
  </si>
  <si>
    <t>202501100000542917#15753639957客户来点反映本机的宽带想要移机，但是自己wei有机顶盒设备 告知自己无法移机，并且告知自己现在光猫设备也不是配套的，客户不认可，要求核实处理，回复本机，流水2025011018210287420804233</t>
  </si>
  <si>
    <t>15753639957</t>
  </si>
  <si>
    <t>SD-057-250111-037569-3793</t>
  </si>
  <si>
    <t>'SD-057-250110-270856-5326'</t>
  </si>
  <si>
    <t>SD-db051-250111-208641-309</t>
  </si>
  <si>
    <t>2025-01-11 14:45:41</t>
  </si>
  <si>
    <t>(家客)潍坊-青州市-重复投诉投诉督办通知-一级督办13583689658-202501110000351296</t>
  </si>
  <si>
    <t>【调研】-普通区域-青州市-埠口村自然村-13583689658-100M-宽带上网投诉-次数0-202501110000351296</t>
  </si>
  <si>
    <t xml:space="preserve">202501110000351296#流程受理流水号：20250111144409135836896581088486
客户号码:13583689658
客户姓名:王**
投诉地市:潍坊
来话流水:2025011114424660420822543
宽带账号:13583689658
宽带账号归属地市:潍坊
宽带账号归属区县:青州市
故障地址:潍坊青州市东夏镇埠口村埠口村自然村东夏镇埠口村4号箱（村西北王宏伟家）*********
联系电话:13969040876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故障时间:2025-01-11 14:44:40
具体故障现象:网速慢卡顿，
客户其他诉求:客户侧为质差终端，要求上门更换终端并一并处理故障问题。
</t>
  </si>
  <si>
    <t>13583689658</t>
  </si>
  <si>
    <t>SD-057-250111-276035-3993</t>
  </si>
  <si>
    <t>'SD-057-241203-692134-5064'</t>
  </si>
  <si>
    <t>SD-db051-250111-576840-316</t>
  </si>
  <si>
    <t>2025-01-11 14:54:01</t>
  </si>
  <si>
    <t>(家客)潍坊-昌乐县-重复投诉投诉督办通知-一级督办17865656512-202501110000356598</t>
  </si>
  <si>
    <t>【调研】-80+银卡-普通区域-昌乐县-昌盛花园三期-17865656512-1000M-魔百和投诉-次数0-202501110000356598</t>
  </si>
  <si>
    <t>202501110000356598#流程受理流水号：20250111144810178656565121089428
客户号码:17865656512
客户姓名:汪**
投诉地市:潍坊
来话流水:2025011114482587220891065
宽带账号:17865656512
宽带账号归属地市:潍坊
宽带账号归属区县:昌乐县
故障地址:潍坊昌乐县城关街道永康路昌盛花园三期3号楼*********
联系电话:13563636871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故障细类:移动高清电视故障
携转原因:
故障时间:2025-01-11 15:02:18
魔百和单播/组播:组播
具体故障现象:客户所在区域故障
客户其他诉求:客户要求尽快恢复网络
魔百和单/组播：组播;宽带小区$[昌盛花园三期]$</t>
  </si>
  <si>
    <t>17865656512</t>
  </si>
  <si>
    <t>SD-057-250111-396274-4088</t>
  </si>
  <si>
    <t>'SD-057-241019-709468-6668'</t>
  </si>
  <si>
    <t>SD-db051-250111-349261-319</t>
  </si>
  <si>
    <t>2025-01-11 14:58:54</t>
  </si>
  <si>
    <t>(家客)潍坊-寿光市-重复投诉投诉督办通知-一级督办13964620021-202501110000359458</t>
  </si>
  <si>
    <t>80+银卡-普通区域-寿光市-中南世纪星城B7B8号楼-13964620021-200M-宽带上网投诉-次数0-202501110000359458</t>
  </si>
  <si>
    <t xml:space="preserve">202501110000359458#流程受理流水号：20250111145750139646200211091656
客户号码:13964620021
客户姓名:张**
投诉地市:潍坊
来话流水:2025011114571463620895052
宽带账号:13964620021
宽带账号归属地市:潍坊
宽带账号归属区县:寿光市
故障地址:潍坊寿光市洛城街道洛兴街大地纺织家属院(星城）B8号楼*********
联系电话:15953680021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光功率:-20.45
故障大类:宽带/电视
故障细类:宽带无法上网
携转原因:
故障时间:2025-01-11 14:58:09
具体故障现象:提示网络无法连接，
客户其他诉求:客户侧为质差终端，要求上门更换终端并一并处理故障问题。
</t>
  </si>
  <si>
    <t>13964620021</t>
  </si>
  <si>
    <t>SD-057-250111-658104-4132</t>
  </si>
  <si>
    <t>'SD-057-241211-132845-5935'</t>
  </si>
  <si>
    <t>SD-db051-250111-246051-338</t>
  </si>
  <si>
    <t>2025-01-11 15:29:31</t>
  </si>
  <si>
    <t>(家客)潍坊-奎文区-重复投诉投诉督办通知-一级督办19819818585-20250111151659X819320503</t>
  </si>
  <si>
    <t>80+普通-普通区域-奎文区-加州世纪尊品二期-19819818585-1000M-宽带上网投诉-次数0-20250111151659X819320503</t>
  </si>
  <si>
    <t xml:space="preserve">*YWDZ01
服务号码：19819818585，
号码归属地：潍坊潍城 ，
请查原因；
用户品牌：全球通；
是否外呼开通：否；
客户质疑：【标准】100元添加从设备1台【Y】、移动高清套餐协议2年、【标准】399元FTTR1+0【Y】，
接触录音流水号：2025011115140723220898797；联系电话：18366397777；
受理明细：536250111562736060，争议业务名称：【标准】100元添加从设备1台【Y】，张*，19819818585，产品变更，2025-01-11 10:28:06,田瑶禾(fc13101s)，高新-东方路营业厅(SD.LF.0E.11.01.5a)；
受理明细：536250111562736060，争议业务名称：移动高清套餐协议2年，张*，19819818585，产品变更，2025-01-11 10:28:06,田瑶禾(fc13101s)，高新-东方路营业厅(SD.LF.0E.11.01.5a)；
受理明细：536250111562736060，争议业务名称：【标准】399元FTTR1+0【Y】，张*，19819818585，产品变更，2025-01-11 10:28:06,田瑶禾(fc13101s)，高新-东方路营业厅(SD.LF.0E.11.01.5a)；
备注：  客户表示办理了全屋覆盖宽带，但是现在师傅上门表示没有全光设备，，客户着急使用，要求今天必须安装，解释不认可  </t>
  </si>
  <si>
    <t>19819818585</t>
  </si>
  <si>
    <t>SD-057-250111-143865-4408</t>
  </si>
  <si>
    <t>'SD-057-250101-847253-1187'</t>
  </si>
  <si>
    <t>SD-db051-250111-794830-346</t>
  </si>
  <si>
    <t>2025-01-11 15:43:05</t>
  </si>
  <si>
    <t>(家客)潍坊-安丘市-重复投诉投诉督办通知-一级督办15006653853-202501110000391499</t>
  </si>
  <si>
    <t>80+银卡-普通区域-安丘市-建安花园-15006653853-300M-业务受理宽带-次数0-202501110000391499</t>
  </si>
  <si>
    <t>202501110000391499#宽带账号：15006653853；宽带地址：潍坊安丘市兴安街道长安路建安花园4号楼；客户来电反映宽带卡顿正常解释不认可提及投诉，请协助处理，谢谢！联系电话：13853651367；联系人：先生；来电流水：2025011115380879820890265</t>
  </si>
  <si>
    <t>15006653853</t>
  </si>
  <si>
    <t>SD-057-250111-295436-4530</t>
  </si>
  <si>
    <t>'SD-057-241125-195627-4137'</t>
  </si>
  <si>
    <t>SD-db051-250111-249573-384</t>
  </si>
  <si>
    <t>2025-01-11 16:56:41</t>
  </si>
  <si>
    <t>(家客)潍坊-寒亭区-重复投诉投诉督办通知-一级督办19853606037-202501110000448840</t>
  </si>
  <si>
    <t>普通区域-寒亭区-张金杨孟村自然村-19853606037-300M-业务受理宽带-次数0-202501110000448840</t>
  </si>
  <si>
    <t>202501110000448840# 宽带账号:19853606037; 联系电话：19853606037，问题类型：此工单为群障修复工单，根据群障全量闭环修复管理要求，为确保客户网络通畅，请装维人员跟进修复网络问题，谢谢！ 
 群障标题：公告。故障描述：潍坊寒亭区张金杨孟村自然村光缆故障，预估24小时恢复，请帮忙拦截,如有需要请联系片区装维师傅封安祥15706307452主叫号码：19853606037.0;该号码仅供参考，请优先联系宽带账号。</t>
  </si>
  <si>
    <t>19853606037</t>
  </si>
  <si>
    <t>SD-057-250111-467502-5213</t>
  </si>
  <si>
    <t>'SD-057-241207-547682-5391'</t>
  </si>
  <si>
    <t>SD-db051-250111-249756-396</t>
  </si>
  <si>
    <t>2025-01-11 17:14:17</t>
  </si>
  <si>
    <t>(家客)潍坊-安丘市-重复投诉投诉督办通知-一级督办19861349538-20250111171306X786889493</t>
  </si>
  <si>
    <t>80+普通-普通区域-安丘市-担山村自然村-19861349538-300M-宽带上网投诉-次数0-20250111171306X786889493</t>
  </si>
  <si>
    <t xml:space="preserve">【农村网络投诉】流程受理流水号：20250111171153198613495381123418
客户号码:19861349538
客户姓名:董**
投诉地市:潍坊
来话流水:2025011117101847020800740
宽带账号:19861349538
宽带账号归属地市:潍坊
宽带账号归属区县:安丘市
故障地址:潍坊安丘市担山镇担山村担山村自然村沿街二次追加16号箱久久鲜鱼*********
联系电话:19861349538
联系人:女士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故障时间:2025-01-11 17:14:05
具体故障现象:对于群故障不认可，
客户其他诉求:
</t>
  </si>
  <si>
    <t>19861349538</t>
  </si>
  <si>
    <t>SD-057-250111-219743-5359</t>
  </si>
  <si>
    <t>'SD-057-241223-531249-7509'</t>
  </si>
  <si>
    <t>SD-db051-250111-532679-415</t>
  </si>
  <si>
    <t>2025-01-11 17:36:53</t>
  </si>
  <si>
    <t>(家客)潍坊-昌邑市-重复投诉投诉督办通知-一级督办13791882039-202501110000478832</t>
  </si>
  <si>
    <t>普通区域-昌邑市-张家车道村自然村-13791882039-300M-宽带上网投诉-次数0-202501110000478832</t>
  </si>
  <si>
    <t>202501110000478832#流程受理流水号：20250111173512137918820391128848
客户号码:13791882039
客户姓名:张**
投诉地市:潍坊
来话流水:2025011117343027920875805
宽带账号:13791882039
宽带账号归属地市:潍坊
宽带账号归属区县:昌邑市
故障地址:潍坊昌邑市青乡镇张家车道村张家车道村自然村张家车道村3号箱张国航*********
联系电话:13615362872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光功率:-18.29
故障大类:宽带/电视
故障细类:网速慢/上网掉线(专席)
携转原因:
故障时间:2025-01-11 17:35:32
具体故障现象:频繁掉线，
客户其他诉求:
;宽带小区$[张家车道村自然村]$</t>
  </si>
  <si>
    <t>13791882039</t>
  </si>
  <si>
    <t>SD-057-250111-728931-5588</t>
  </si>
  <si>
    <t>'SD-057-241119-596148-3534'</t>
  </si>
  <si>
    <t>SD-db051-250111-817369-436</t>
  </si>
  <si>
    <t>2025-01-11 17:59:19</t>
  </si>
  <si>
    <t>(家客)潍坊-诸城市-重复投诉投诉督办通知-一级督办13864613364-20250111175850X530716671</t>
  </si>
  <si>
    <t>【调研】-普通区域-诸城市-小两河自然村-13864613364-300M-魔百和投诉-次数0-20250111175850X530716671</t>
  </si>
  <si>
    <t>【农村网络投诉】流程受理流水号：20250111175541138646133641133291
客户号码:13864613364
客户姓名:高**
投诉地市:潍坊
来话流水:2025011117545127820882404
宽带账号:13864613364
宽带账号归属地市:潍坊
宽带账号归属区县:诸城市
故障地址:潍坊诸城市龙都街道小两河小两河自然村小两河村北10#箱*********
联系电话:13864613364
联系人:先生/女士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故障细类:移动高清电视故障
携转原因:
故障时间:2025-01-11 17:57:31
魔百和单播/组播:组播
具体故障现象:电视提示网络类错误，
客户其他诉求:
魔百和单/组播：组播</t>
  </si>
  <si>
    <t>13864613364</t>
  </si>
  <si>
    <t>SD-057-250111-547216-5873</t>
  </si>
  <si>
    <t>'SD-057-241228-458923-5664'</t>
  </si>
  <si>
    <t>SD-db051-250111-249716-453</t>
  </si>
  <si>
    <t>2025-01-11 18:23:17</t>
  </si>
  <si>
    <t>(家客)潍坊-青州市-重复投诉投诉督办通知-一级督办18264497215-20250111182125X885064666</t>
  </si>
  <si>
    <t>普通区域-青州市-南马村-18264497215-300M-宽带上网投诉-次数0-20250111182125X885064666</t>
  </si>
  <si>
    <t>摄像头离线，请核实处理，联系电话18264497215，流水2025011118201930920891942</t>
  </si>
  <si>
    <t>18264497215</t>
  </si>
  <si>
    <t>SD-057-250111-814935-6092</t>
  </si>
  <si>
    <t>'SD-057-241219-843761-437'</t>
  </si>
  <si>
    <t>SD-db051-250111-596173-466</t>
  </si>
  <si>
    <t>2025-01-11 18:38:47</t>
  </si>
  <si>
    <t>(家客)潍坊-寿光市-重复投诉投诉督办通知-一级督办15253639444-202501110000517496</t>
  </si>
  <si>
    <t>80+普通-普通区域-寿光市-宅科五村自然村-15253639444-100M-宽带上网投诉-次数0-202501110000517496</t>
  </si>
  <si>
    <t xml:space="preserve">202501110000517496#流程受理流水号：20250111183745152536394441140446
客户号码:15253639444
客户姓名:杨**
投诉地市:潍坊
来话流水:2025011118364276120807248
宽带账号:15253639444
宽带账号归属地市:潍坊
宽带账号归属区县:寿光市
故障地址:潍坊寿光市杨庄宅科五村宅科五村自然村宅科五村南箱（杨克友家外墙）*********
联系电话:15762486688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故障时间:2025-01-11 18:40:17
具体故障现象:提示网络无法连接，
客户其他诉求:客户侧为质差终端，要求上门更换终端并一并处理故障问题。
</t>
  </si>
  <si>
    <t>15253639444</t>
  </si>
  <si>
    <t>SD-057-250111-430827-6247</t>
  </si>
  <si>
    <t>'SD-057-241015-165348-3802'</t>
  </si>
  <si>
    <t>SD-db051-250111-974236-475</t>
  </si>
  <si>
    <t>2025-01-11 18:50:08</t>
  </si>
  <si>
    <t>(家客)潍坊-诸城市-重复投诉投诉督办通知-一级督办15908028197-20250111184755X475305657</t>
  </si>
  <si>
    <t>普通区域-诸城市-东龙湾-15908028197-300M-宽带上网投诉-次数0-20250111184755X475305657</t>
  </si>
  <si>
    <t xml:space="preserve">【农村网络投诉】流程受理流水号：20250111184718159080281971141938
客户号码:15908028197
客户姓名:刘**
投诉地市:潍坊
来话流水:2025011118460974520866992
宽带账号:15908028197
宽带账号归属地市:潍坊
宽带账号归属区县:诸城市
故障地址:潍坊诸城市林家村镇东龙湾村东龙湾东龙湾村南10#箱*********
联系电话:15908028197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18:44:11
具体故障现象:光信号红灯，指导捋直插紧光纤线未恢复，请协助，谢谢
客户其他诉求:
</t>
  </si>
  <si>
    <t>15908028197</t>
  </si>
  <si>
    <t>SD-057-250111-967432-6331</t>
  </si>
  <si>
    <t>'SD-057-241120-975238-1056'</t>
  </si>
  <si>
    <t>SD-db051-250111-678091-490</t>
  </si>
  <si>
    <t>2025-01-11 19:24:32</t>
  </si>
  <si>
    <t>(家客)潍坊-奎文区-重复投诉投诉督办通知-一级督办18765784320-202501110000535468</t>
  </si>
  <si>
    <t>【调研】-80+银卡-普通区域-奎文区-华仕家园-18765784320-100M-宽带上网投诉-次数0-202501110000535468</t>
  </si>
  <si>
    <t xml:space="preserve">202501110000535468#流程受理流水号：20250111192348187657843201147475
客户号码:18765784320
客户姓名:王**
投诉地市:潍坊
来话流水:2025011119231807520879729
宽带账号:18765784320
宽带账号归属地市:潍坊
宽带账号归属区县:奎文区
故障地址:潍坊奎文区北苑街道玄武街华仕家园1号楼*********
联系电话:18765784320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故障时间:2025-01-11 19:24:07
魔百和单播/组播:单播
具体故障现象:点播和直播观看都出现卡顿缓冲，
客户其他诉求:客户侧为质差终端，要求上门更换终端并一并处理故障问题。
</t>
  </si>
  <si>
    <t>18765784320</t>
  </si>
  <si>
    <t>SD-057-250111-806534-6623</t>
  </si>
  <si>
    <t>'SD-057-250101-852731-5173'</t>
  </si>
  <si>
    <t>SD-db051-250111-168075-498</t>
  </si>
  <si>
    <t>2025-01-11 19:36:54</t>
  </si>
  <si>
    <t>(家客)潍坊-潍城区-重复投诉投诉督办通知-一级督办18853665223-202501110000539439</t>
  </si>
  <si>
    <t>普通区域-潍城区-潘里自然村-18853665223-500M-业务受理宽带-次数0-202501110000539439</t>
  </si>
  <si>
    <t>202501110000539439# 宽带账号:18853665223; 联系电话：18853665223，问题类型：此工单为群障修复工单，根据群障全量闭环修复管理要求，为确保客户网络通畅，请装维人员跟进修复网络问题，谢谢！ 
 群障标题：公告。故障描述：潍坊潍城区潘里自然村光缆故障，预估24小时恢复，请帮忙拦截,如有需要请联系片区装维师傅季道宽15706307907主叫号码：13953605737.0;该号码仅供参考，请优先联系宽带账号。</t>
  </si>
  <si>
    <t>18853665223</t>
  </si>
  <si>
    <t>SD-057-250111-389054-6714</t>
  </si>
  <si>
    <t>'SD-057-241114-278651-1650'</t>
  </si>
  <si>
    <t>SD-db051-250111-620741-514</t>
  </si>
  <si>
    <t>2025-01-11 20:06:39</t>
  </si>
  <si>
    <t>(家客)潍坊-安丘市-重复投诉投诉督办通知-一级督办13589199608-202501110000554012</t>
  </si>
  <si>
    <t>普通区域-安丘市-秦戈庄村自然村-13589199608-100M-业务受理宽带-次数0-202501110000554012</t>
  </si>
  <si>
    <t>202501110000554012# 宽带账号:13589199608; 联系电话：13589199608，问题类型：此工单为群障修复工单，根据群障全量闭环修复管理要求，为确保客户网络通畅，请装维人员跟进修复网络问题，谢谢！ 
 群障标题：公告。故障描述：潍坊安丘市秦戈庄村自然村光缆故障，预估24小时恢复，请帮忙拦截,如有需要请联系片区装维师傅李宗扬15706307043主叫号码：13589199608.0;该号码仅供参考，请优先联系宽带账号。</t>
  </si>
  <si>
    <t>13589199608</t>
  </si>
  <si>
    <t>SD-057-250111-796351-6964</t>
  </si>
  <si>
    <t>'SD-057-241227-408671-6354'</t>
  </si>
  <si>
    <t>SD-db051-250111-514876-538</t>
  </si>
  <si>
    <t>2025-01-11 20:46:21</t>
  </si>
  <si>
    <t>(家客)潍坊-安丘市-重复投诉投诉督办通知-一级督办15053656842-202501110000565345</t>
  </si>
  <si>
    <t>【调研】-80+普通-普通区域-安丘市-涝洼子村自然村-15053656842-300M-宽带上网投诉-次数0-202501110000565345</t>
  </si>
  <si>
    <t xml:space="preserve">202501110000565345#宽带账号：15053656842；宽带地址：潍坊安丘市凌河镇涝洼子村涝洼子村自然村涝洼子村1号箱李军；客户来电反映宽带无法上网，客户无法配合线上指导，要求师傅上门，请协助处理，谢谢！联系电话：15053656842；联系人：先生；来电流水：2025011120434704520851011。 
</t>
  </si>
  <si>
    <t>15053656842</t>
  </si>
  <si>
    <t>SD-057-250111-973461-7269</t>
  </si>
  <si>
    <t>'SD-057-241026-679032-4000'</t>
  </si>
  <si>
    <t>SD-db051-250111-689104-565</t>
  </si>
  <si>
    <t>2025-01-11 22:47:36</t>
  </si>
  <si>
    <t>(家客)潍坊-奎文区-重复投诉投诉督办通知-一级督办15253685271-202501110000578439</t>
  </si>
  <si>
    <t>普通区域-奎文区-苇湾社区-15253685271-100M-业务受理宽带-次数0-202501110000578439</t>
  </si>
  <si>
    <t>202501110000578439# 宽带账号:15253685271; 联系电话：15253685271，问题类型：此工单为群障修复工单，根据群障全量闭环修复管理要求，为确保客户网络通畅，请装维人员跟进修复网络问题，谢谢！ 
 群障标题：公告。故障描述：潍坊奎文区苇湾社区光缆故障，预估24小时恢复，请帮忙拦截,如有需要请联系片区装维师傅李国磊15706366507主叫号码：15253685271.0;该号码仅供参考，请优先联系宽带账号。</t>
  </si>
  <si>
    <t>15253685271</t>
  </si>
  <si>
    <t>SD-057-250111-439617-7597</t>
  </si>
  <si>
    <t>'SD-057-241118-286591-1180'</t>
  </si>
  <si>
    <t>SD-db051-250112-265304-17</t>
  </si>
  <si>
    <t>2025-01-12 08:42:32</t>
  </si>
  <si>
    <t>(家客)潍坊-诸城市-重复投诉投诉督办通知-一级督办18753600276-202501120000097601</t>
  </si>
  <si>
    <t>普通区域-诸城市-妇幼保健院家属院-18753600276-300M-业务受理宽带-次数0-202501120000097601</t>
  </si>
  <si>
    <t xml:space="preserve">202501120000097601#电视机顶盒无法使用。
联系人：先生 联系电话：18765629096  录音流水：2025011208391812020815860
请协助处理，谢谢。
</t>
  </si>
  <si>
    <t>18753600276</t>
  </si>
  <si>
    <t>SD-057-250112-943850-206</t>
  </si>
  <si>
    <t>'SD-057-241226-812765-3561'</t>
  </si>
  <si>
    <t>SD-db051-250112-849562-22</t>
  </si>
  <si>
    <t>2025-01-12 08:46:51</t>
  </si>
  <si>
    <t>(家客)潍坊-奎文区-重复投诉投诉督办通知-一级督办15094969983-202501120000100654</t>
  </si>
  <si>
    <t>普通区域-奎文区-福寿街社区-15094969983-100M-业务受理宽带-次数0-202501120000100654</t>
  </si>
  <si>
    <t>202501120000100654# 宽带账号:15094969983; 联系电话：15094969983，问题类型：此工单为群障修复工单，根据群障全量闭环修复管理要求，为确保客户网络通畅，请装维人员跟进修复网络问题，谢谢！ 
 群障标题：公告。故障描述：潍坊奎文区福寿街社区光缆故障，预估24小时恢复，请帮忙拦截,如有需要请联系片区装维师傅田永生15706307403主叫号码：100860536.0;该号码仅供参考，请优先联系宽带账号。</t>
  </si>
  <si>
    <t>15094969983</t>
  </si>
  <si>
    <t>SD-057-250112-185027-260</t>
  </si>
  <si>
    <t>'SD-057-241116-690381-2145'</t>
  </si>
  <si>
    <t>SD-db051-250112-871543-25</t>
  </si>
  <si>
    <t>2025-01-12 08:53:10</t>
  </si>
  <si>
    <t>(家客)潍坊-寿光市-重复投诉投诉督办通知-一级督办18363668238-20250112085015X156822970</t>
  </si>
  <si>
    <t>80+银卡-普通区域-寿光市-梁武赵村自然村-18363668238-1000M-魔百和投诉-次数0-20250112085015X156822970</t>
  </si>
  <si>
    <t>【农村网络投诉】流程受理流水号：20250112084749183636682381004283
客户号码:18363668238
客户姓名:武**
投诉地市:潍坊
来话流水:2025011208431899620839195
宽带账号:18363668238
宽带账号归属地市:潍坊
宽带账号归属区县:寿光市
故障地址:潍坊寿光市稻田镇梁武赵村梁武赵村自然村梁武赵村扩容11号箱*********
联系电话:18363668238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光功率:-18.82
故障大类:宽带/电视
故障细类:移动高清电视故障(专席)
携转原因:
故障时间:2025-01-12 08:49:01
魔百和单播/组播:组播
具体故障现象:机顶盒无法开机，
客户其他诉求:
魔百和单/组播：组播</t>
  </si>
  <si>
    <t>18363668238</t>
  </si>
  <si>
    <t>SD-057-250112-628107-331</t>
  </si>
  <si>
    <t>'SD-057-250108-902451-5286'</t>
  </si>
  <si>
    <t>SD-db051-250112-085743-30</t>
  </si>
  <si>
    <t>2025-01-12 08:56:33</t>
  </si>
  <si>
    <t>(家客)潍坊-昌邑市-重复投诉投诉督办通知-一级督办15288832361-202501120000106901</t>
  </si>
  <si>
    <t>【调研】-80+银卡-普通区域-昌邑市-保障房宿舍-15288832361-1000M-业务受理宽带-次数0-202501120000106901</t>
  </si>
  <si>
    <t>202501120000106901#【已关注中国移动10086微信公众号】 宽带账号:15288832361; 联系电话：15288832361，问题类型：此工单为群障修复工单，根据群障全量闭环修复管理要求，为确保客户网络通畅，请装维人员跟进修复网络问题，谢谢！ 
 群障标题：公告。故障描述：潍坊昌邑市保障房宿舍光缆故障，预估24小时恢复，请帮忙拦截,如有需要请联系片区装维师傅邓艺浩15706307216主叫号码：18365613215.0;该号码仅供参考，请优先联系宽带账号。</t>
  </si>
  <si>
    <t>15288832361</t>
  </si>
  <si>
    <t>SD-057-250112-481905-375</t>
  </si>
  <si>
    <t>'SD-057-250111-619537-7598'</t>
  </si>
  <si>
    <t>SD-db051-250112-925470-38</t>
  </si>
  <si>
    <t>2025-01-12 09:00:32</t>
  </si>
  <si>
    <t>(家客)潍坊-潍城区-重复投诉投诉督办通知-一级督办18363674431-202501120000107365</t>
  </si>
  <si>
    <t>普通区域-潍城区-渤景湾-18363674431-100M-宽带上网投诉-次数0-202501120000107365</t>
  </si>
  <si>
    <t xml:space="preserve">202501120000107365#宽带账号：18363674431；宽带地址：潍坊潍城区西关街道长松路渤景湾9号楼；客户来电反映宽带/移动高清，客户不在现场，无法配合线上指导/客户不配合排障，要求上门，请协助处理，谢谢！联系电话：15264451310；联系人：先生；来电流水：2025011208571466020830374
</t>
  </si>
  <si>
    <t>18363674431</t>
  </si>
  <si>
    <t>SD-057-250112-236197-427</t>
  </si>
  <si>
    <t>'SD-057-250111-126845-4388'</t>
  </si>
  <si>
    <t>SD-db051-250112-290718-56</t>
  </si>
  <si>
    <t>2025-01-12 09:19:39</t>
  </si>
  <si>
    <t>(家客)潍坊-坊子区-重复投诉投诉督办通知-一级督办18264499848-202501120000122104</t>
  </si>
  <si>
    <t>80+普通-普通区域-坊子区-宋家村自然村-18264499848-300M-宽带上网投诉-次数0-202501120000122104</t>
  </si>
  <si>
    <t>202501120000122104#流程受理流水号：20250112091853182644998481011557
客户号码:18264499848
客户姓名:宋**
投诉地市:潍坊
来话流水:2025011209134557820864219
宽带账号:18264499848
宽带账号归属地市:潍坊
宽带账号归属区县:坊子区
故障地址:潍坊坊子区坊安街办宋家村宋家村自然村潍坊坊子坊安街道宋家村02号分纤箱*********
联系电话:18264499848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09:19:08
具体故障现象:打不开网页，
客户其他诉求:
;宽带小区$[宋家村自然村]$</t>
  </si>
  <si>
    <t>18264499848</t>
  </si>
  <si>
    <t>SD-057-250112-269731-657</t>
  </si>
  <si>
    <t>'SD-057-250111-157402-3443'</t>
  </si>
  <si>
    <t>SD-db051-250112-840971-67</t>
  </si>
  <si>
    <t>2025-01-12 09:32:23</t>
  </si>
  <si>
    <t>(家客)潍坊-高密市-重复投诉投诉督办通知-一级督办15169471859-20250112093123X483909256</t>
  </si>
  <si>
    <t>普通区域-高密市-和顺屯自然村-15169471859-200M-宽带上网投诉-次数0-20250112093123X483909256</t>
  </si>
  <si>
    <t xml:space="preserve">【农村网络投诉】流程受理流水号：20250112092825151694718591013876
客户号码:15169471859
客户姓名:刘*
投诉地市:潍坊
来话流水:2025011209274133920894948
宽带账号:15169471859
宽带账号归属地市:潍坊
宽带账号归属区县:高密市
故障地址:潍坊高密市大牟家镇和顺屯和顺屯自然村高密和顺屯吕尧成6号箱*********
联系电话:15953233803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故障时间:2025-01-12 09:29:40
具体故障现象:用户无法提供具体故障现象，
客户其他诉求:
</t>
  </si>
  <si>
    <t>15169471859</t>
  </si>
  <si>
    <t>SD-057-250112-573401-800</t>
  </si>
  <si>
    <t>'SD-057-241209-019684-5502'</t>
  </si>
  <si>
    <t>SD-db051-250112-715402-94</t>
  </si>
  <si>
    <t>2025-01-12 10:05:03</t>
  </si>
  <si>
    <t>(家客)潍坊-临朐县-重复投诉投诉督办通知-一级督办13963672745-20250112100244X364860440</t>
  </si>
  <si>
    <t>普通区域-临朐县-庙山自然村-13963672745-200M-宽带上网投诉-次数0-20250112100244X364860440</t>
  </si>
  <si>
    <t xml:space="preserve">【农村网络投诉】流程受理流水号：20250112100137139636727451022385
客户号码:13963672745
客户姓名:王**
投诉地市:潍坊
来话流水:2025011210002177320826204
宽带账号:13963672745
宽带账号归属地市:潍坊
宽带账号归属区县:临朐县
故障地址:潍坊临朐县柳山镇人民政府庙山庙山自然村柳山庙山村6#王玉亮*********
联系电话:13963672745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故障细类:网速慢/上网掉线(专席)
携转原因:
故障时间:2025-01-12 10:01:52
具体故障现象:频繁掉线，千兆路由器，重启未恢复
客户其他诉求:
</t>
  </si>
  <si>
    <t>13963672745</t>
  </si>
  <si>
    <t>SD-057-250112-968471-1147</t>
  </si>
  <si>
    <t>'SD-057-241121-986175-3532'</t>
  </si>
  <si>
    <t>SD-db051-250112-073459-109</t>
  </si>
  <si>
    <t>2025-01-12 10:26:33</t>
  </si>
  <si>
    <t>(家客)潍坊-昌邑市-重复投诉投诉督办通知-一级督办18863612611-202501120000174526</t>
  </si>
  <si>
    <t>80+银卡-普通区域-昌邑市-围子自然村-18863612611-100M-宽带上网投诉-次数0-202501120000174526</t>
  </si>
  <si>
    <t xml:space="preserve">202501120000174526#流程受理流水号：20250112102604188636126111029050
客户号码:18863612611
客户姓名:马**
投诉地市:潍坊
来话流水:2025011210254909520800008
宽带账号:18863612611
宽带账号归属地市:潍坊
宽带账号归属区县:昌邑市
故障地址:潍坊昌邑市围子镇围子村围子自然村23号箱振民*********
联系电话:18863612611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故障时间:2025-01-12 10:26:12
具体故障现象:打不开网页，
客户其他诉求:客户侧为质差终端，要求上门更换终端并一并处理故障问题。
</t>
  </si>
  <si>
    <t>18863612611</t>
  </si>
  <si>
    <t>SD-057-250112-047569-1389</t>
  </si>
  <si>
    <t>'SD-057-241117-865024-770'</t>
  </si>
  <si>
    <t>SD-db051-250112-945863-125</t>
  </si>
  <si>
    <t>2025-01-12 10:45:57</t>
  </si>
  <si>
    <t>(家客)潍坊-临朐县-重复投诉投诉督办通知-一级督办15763078185-202501120000189870</t>
  </si>
  <si>
    <t>【调研】-80+普通-普通区域-临朐县-箕子山-15763078185-300M-宽带上网投诉-次数0-202501120000189870</t>
  </si>
  <si>
    <t>202501120000189870#流程受理流水号：20250112104515157630781851034503
客户号码:15763078185
客户姓名:董**
投诉地市:潍坊
来话流水:2025011210441649420801429
宽带账号:15763078185
宽带账号归属地市:潍坊
宽带账号归属区县:临朐县
故障地址:潍坊临朐县寺头镇人民政府箕子山村箕子山箕子山7号箱秦瑞文（外墙）*********
联系电话:15763078185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光功率:-9.71
故障大类:宽带/电视
故障细类:网速慢/上网掉线(专席)
携转原因:
故障时间:2025-01-12 10:45:23
具体故障现象:网速慢卡顿，请协助谢谢
客户其他诉求:谢谢
;宽带小区$[箕子山]$</t>
  </si>
  <si>
    <t>15763078185</t>
  </si>
  <si>
    <t>SD-057-250112-830265-1597</t>
  </si>
  <si>
    <t>'SD-057-241122-163954-7072'</t>
  </si>
  <si>
    <t>SD-db051-250112-278513-128</t>
  </si>
  <si>
    <t>2025-01-12 10:47:10</t>
  </si>
  <si>
    <t>(家客)潍坊-潍城区-重复投诉投诉督办通知-一级督办17853660295-202501120000193289</t>
  </si>
  <si>
    <t>普通区域-潍城区-冷藏厂片区-17853660295-1000M-业务受理宽带-次数0-202501120000193289</t>
  </si>
  <si>
    <t>202501120000193289# 宽带账号:17853660295; 联系电话：17853660295，问题类型：此工单为群障修复工单，根据群障全量闭环修复管理要求，为确保客户网络通畅，请装维人员跟进修复网络问题，谢谢！ 
 群障标题：公告。故障描述：潍坊潍城区冷藏厂片区光缆故障，预估24小时恢复，请帮忙拦截,如有需要请联系片区装维师傅刘超15706307852主叫号码：17853660295.0;该号码仅供参考，请优先联系宽带账号。</t>
  </si>
  <si>
    <t>17853660295</t>
  </si>
  <si>
    <t>SD-057-250112-967403-1624</t>
  </si>
  <si>
    <t>'SD-057-241115-674908-2703'</t>
  </si>
  <si>
    <t>SD-db051-250112-759863-149</t>
  </si>
  <si>
    <t>2025-01-12 11:05:23</t>
  </si>
  <si>
    <t>(家客)潍坊-高密市-重复投诉投诉督办通知-一级督办13864683340-20250112110331X116678510</t>
  </si>
  <si>
    <t>80+银卡-普通区域-高密市-芝兰屯自然村-13864683340-500M-宽带上网投诉-次数0-20250112110331X116678510</t>
  </si>
  <si>
    <t xml:space="preserve">【农村网络投诉】流程受理流水号：20250112110055138646833401039019
客户号码:13864683340
客户姓名:单**
投诉地市:潍坊
来话流水:2025011210573931420846587
宽带账号:13864683340
宽带账号归属地市:潍坊
宽带账号归属区县:高密市
故障地址:潍坊高密市朝阳街道芝兰屯芝兰屯自然村芝兰屯81#李毅海屋山*********
联系电话:13864683340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光功率:-10.90
故障大类:宽带/电视
故障细类:网速慢/上网掉线(专席)
携转原因:
故障时间:2025-01-12 11:03:10
具体故障现象:提示网络无法连接，
客户其他诉求:移动宽带，电信的机顶盒你现在电视看不了，说师傅给安装的
</t>
  </si>
  <si>
    <t>13864683340</t>
  </si>
  <si>
    <t>SD-057-250112-382504-1791</t>
  </si>
  <si>
    <t>'SD-057-241120-869342-432'</t>
  </si>
  <si>
    <t>SD-db051-250112-986341-155</t>
  </si>
  <si>
    <t>2025-01-12 11:14:39</t>
  </si>
  <si>
    <t>(家客)潍坊-寿光市-重复投诉投诉督办通知-一级督办13869666692-202501120000217610</t>
  </si>
  <si>
    <t>普通区域-寿光市-一中花园-13869666692-300M-宽带上网投诉-次数0-202501120000217610</t>
  </si>
  <si>
    <t xml:space="preserve">202501120000217610#流程受理流水号：20250112111250138696666921042476
客户号码:13869666692
客户姓名:李**
投诉地市:潍坊
来话流水:2025011211121476920805063
宽带账号:13869666692
宽带账号归属地市:潍坊
宽带账号归属区县:寿光市
故障地址:潍坊寿光市圣城街道幸福路一中花园2号楼*********
联系电话:13792669883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光功率:-22.59
故障大类:宽带/电视
故障细类:宽带无法上网
携转原因:
故障时间:2025-01-12 11:12:56
具体故障现象:打不开网页，重启设备也不可以，请尽快查证处理，谢谢
客户其他诉求:客户侧为质差终端，要求上门更换终端并一并处理故障问题。
</t>
  </si>
  <si>
    <t>13869666692</t>
  </si>
  <si>
    <t>SD-057-250112-850213-1928</t>
  </si>
  <si>
    <t>'SD-057-241112-540972-6203'</t>
  </si>
  <si>
    <t>SD-db051-250112-946275-169</t>
  </si>
  <si>
    <t>2025-01-12 11:32:14</t>
  </si>
  <si>
    <t>(家客)潍坊-寒亭区-重复投诉投诉督办通知-一级督办18863637712-20250112112933X573672481</t>
  </si>
  <si>
    <t>普通区域-寒亭区-辛家朱马村自然村-18863637712-100M-宽带上网投诉-次数0-20250112112933X573672481</t>
  </si>
  <si>
    <t xml:space="preserve">【农村网络投诉】流程受理流水号：20250112112844188636377121046600
客户号码:18863637712
客户姓名:陈**
投诉地市:潍坊
来话流水:2025011211275866720877131
宽带账号:18863637712
宽带账号归属地市:潍坊
宽带账号归属区县:寒亭区
故障地址:潍坊寒亭区高里镇辛家朱马村辛家朱马村自然村辛家朱马村东北1号箱李素香*********
联系电话:15094999885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11:28:56
具体故障现象:光猫亮红灯，
客户其他诉求:
</t>
  </si>
  <si>
    <t>18863637712</t>
  </si>
  <si>
    <t>SD-057-250112-713256-2161</t>
  </si>
  <si>
    <t>'SD-057-250105-490756-6783'</t>
  </si>
  <si>
    <t>SD-db051-250112-480513-184</t>
  </si>
  <si>
    <t>2025-01-12 11:47:19</t>
  </si>
  <si>
    <t>(家客)潍坊-坊子区-重复投诉投诉督办通知-一级督办18663605990-202501120000240185</t>
  </si>
  <si>
    <t>普通区域-坊子区-眉村商业街-18663605990-1000M-业务受理宽带-次数0-202501120000240185</t>
  </si>
  <si>
    <t>202501120000240185# 宽带账号:18663605990; 联系电话：18663605990，问题类型：此工单为群障修复工单，根据群障全量闭环修复管理要求，为确保客户网络通畅，请装维人员跟进修复网络问题，谢谢！ 
 群障标题：公告。故障描述：潍坊坊子区眉村商业街光缆故障，预估24小时恢复，请帮忙拦截,如有需要请联系片区装维师傅王晓伟15706307269主叫号码：18663605990.0;该号码仅供参考，请优先联系宽带账号。</t>
  </si>
  <si>
    <t>18663605990</t>
  </si>
  <si>
    <t>SD-057-250112-053687-2371</t>
  </si>
  <si>
    <t>'SD-057-241204-148906-6515'</t>
  </si>
  <si>
    <t>SD-db051-250112-365140-220</t>
  </si>
  <si>
    <t>2025-01-12 12:47:31</t>
  </si>
  <si>
    <t>(家客)潍坊-奎文区-重复投诉投诉督办通知-一级督办13864651622-202501120000276242</t>
  </si>
  <si>
    <t>【重投】-【调研】-80+普通-普通区域-奎文区-隆祥花园小区-13864651622-200M-业务受理宽带-次数0-202501120000276242</t>
  </si>
  <si>
    <t>202501120000276242# 宽带账号:13864651622; 联系电话：13864651622，问题类型：此工单为群障修复工单，根据群障全量闭环修复管理要求，为确保客户网络通畅，请装维人员跟进修复网络问题，谢谢！ 
 群障标题：公告。故障描述：潍坊奎文区隆祥花园小区光缆故障，预估24小时恢复，请帮忙拦截,如有需要请联系片区装维师傅张强15706307412主叫号码：15966159713.0;该号码仅供参考，请优先联系宽带账号。</t>
  </si>
  <si>
    <t>13864651622</t>
  </si>
  <si>
    <t>SD-057-250112-371809-2987</t>
  </si>
  <si>
    <t>'SD-057-241216-167283-3666'</t>
  </si>
  <si>
    <t>SD-db051-250112-693745-237</t>
  </si>
  <si>
    <t>2025-01-12 13:16:49</t>
  </si>
  <si>
    <t>(家客)潍坊-诸城市-重复投诉投诉督办通知-一级督办18366595813-202501120000288363</t>
  </si>
  <si>
    <t>【调研】-80+普通-普通区域-诸城市-华润佳苑-18366595813-500M-业务受理宽带-次数0-202501120000288363</t>
  </si>
  <si>
    <t>202501120000288363#【已关注中国移动10086微信公众号】 宽带账号:18366595813; 联系电话：18366595813，问题类型：此工单为群障修复工单，根据群障全量闭环修复管理要求，为确保客户网络通畅，请装维人员跟进修复网络问题，谢谢！ 
 群障标题：公告。故障描述：华润佳苑主叫号码：18366595813.0;该号码仅供参考，请优先联系宽带账号。</t>
  </si>
  <si>
    <t>18366595813</t>
  </si>
  <si>
    <t>SD-057-250112-816327-3246</t>
  </si>
  <si>
    <t>'SD-057-241101-867425-5895'</t>
  </si>
  <si>
    <t>SD-db051-250112-028563-250</t>
  </si>
  <si>
    <t>2025-01-12 13:41:19</t>
  </si>
  <si>
    <t>(家客)潍坊-青州市-重复投诉投诉督办通知-一级督办15610287728-202501120000299357</t>
  </si>
  <si>
    <t>普通区域-青州市-坡子村-15610287728-300M-宽带上网投诉-次数0-202501120000299357</t>
  </si>
  <si>
    <t>202501120000299357#宽带账号：15610287728 ；宽带地址：潍坊青州市弥河镇大涧堡村坡子村40号箱（西北刘昌军） ；客户来电反映 连不上无线网  ，客户异机来电报修，线上指导无法配合操作，要求上门处理来电流水：2025011213381371520891139  联系电话：18765761180。</t>
  </si>
  <si>
    <t>15610287728</t>
  </si>
  <si>
    <t>SD-057-250112-986325-3462</t>
  </si>
  <si>
    <t>'SD-057-250109-753914-4839'</t>
  </si>
  <si>
    <t>SD-db051-250112-541236-267</t>
  </si>
  <si>
    <t>2025-01-12 14:16:58</t>
  </si>
  <si>
    <t>(家客)潍坊-寿光市-重复投诉投诉督办通知-一级督办18353676032-202501120000320277</t>
  </si>
  <si>
    <t>80+金卡-普通区域-寿光市-洋桥世家-18353676032-1000M-宽带上网投诉-次数0-202501120000320277</t>
  </si>
  <si>
    <t xml:space="preserve">202501120000320277#宽带账号：18353676032；宽带地址：潍坊寿光市羊口镇太平路洋桥世家9号楼；客户来电反映宽带无法上网显示质差光猫，经查询客户侧为质差终端，请协助上门更换终端并一并处理故障问题，谢谢！联系电话：18353676032；联系人：王**；来电流水：2025011214134564320805319。 </t>
  </si>
  <si>
    <t>18353676032</t>
  </si>
  <si>
    <t>SD-057-250112-165482-3786</t>
  </si>
  <si>
    <t>'SD-057-241129-045279-378'</t>
  </si>
  <si>
    <t>SD-db051-250112-716904-272</t>
  </si>
  <si>
    <t>2025-01-12 14:24:04</t>
  </si>
  <si>
    <t>(家客)潍坊-诸城市-重复投诉投诉督办通知-一级督办13964735199-202501120000326304</t>
  </si>
  <si>
    <t>80+银卡-普通区域-诸城市-韩戈庄自然村-13964735199-300M-宽带上网投诉-次数0-202501120000326304</t>
  </si>
  <si>
    <t>202501120000326304#流程受理流水号：20250112142134139647351991081307
客户号码:13964735199
客户姓名:潘**
投诉地市:潍坊
来话流水:2025011214205218120876227
宽带账号:13964735199
账号归属区县:安丘宇均通讯器材服务部（社区）
联系电话:13964735199
联系人:女士
宽带地址:潍坊
工单紧急程度:一般
是否投诉倾向:否
是否重复投诉:否
是否携转意向:否
是否有升级投诉倾向:否
*业务名称:业务融合开机流程宽带
投诉内容:手机号码：13964735199，【问题描述】客户已办理宽带业务，有开通单，要求装维尽快联系上门，请处理，谢谢。联系电话：13964735199，联系人：女士，录音流水号：2025011214205218120876227。受理明细：531920062399999999。
备注：客户要求尽快上门安装宽带，如果安装不了宽带，改回原来套餐
在途开通单信息：536241228061287604，13964735199，2024-12-28 12:46:26，业务融合开机流程宽带，处理中，装维选址
是否到厅:否
业务名称:业务融合开机流程宽带
;宽带小区$[韩戈庄自然村]$</t>
  </si>
  <si>
    <t>13964735199</t>
  </si>
  <si>
    <t>SD-057-250112-896350-3864</t>
  </si>
  <si>
    <t>'SD-057-250105-824367-1769'</t>
  </si>
  <si>
    <t>SD-db051-250112-185936-309</t>
  </si>
  <si>
    <t>2025-01-12 15:13:54</t>
  </si>
  <si>
    <t>(家客)潍坊-寿光市-重复投诉投诉督办通知-一级督办15063692665-202501120000361599</t>
  </si>
  <si>
    <t>普通区域-寿光市-前游小区-15063692665-1000M-宽带上网投诉-次数0-202501120000361599</t>
  </si>
  <si>
    <t>202501120000361599#宽带账号：15063692665**；宽带地址：潍坊寿光市文家街道菜都路前游小区3号楼*；客户来电反映移动高清提示网络连接**，客户不在现场，无法配合线上指导，请协助处理，谢谢！联系电话：18363661969；联系人：宋**；来电流水：2025011215032303620810318*。</t>
  </si>
  <si>
    <t>15063692665</t>
  </si>
  <si>
    <t>SD-057-250112-293456-4349</t>
  </si>
  <si>
    <t>'SD-057-241105-530428-6873'</t>
  </si>
  <si>
    <t>SD-db051-250112-349281-325</t>
  </si>
  <si>
    <t>2025-01-12 15:31:40</t>
  </si>
  <si>
    <t>(家客)潍坊-诸城市-重复投诉投诉督办通知-一级督办15054489819-202501120000373204</t>
  </si>
  <si>
    <t>【调研】-80+银卡-普通区域-诸城市-正大福香园-15054489819-300M-魔百和投诉-次数0-202501120000373204</t>
  </si>
  <si>
    <t>202501120000373204#18766368067客户进线反映15054489819号码的机顶盒丢失去当地营业厅补办需200元的费用表示不满 我处已按口径解释 客户不认可 要求回电处理 谢谢 联系电话 本机 录音流水 2025011215203387520891391</t>
  </si>
  <si>
    <t>15054489819</t>
  </si>
  <si>
    <t>SD-057-250112-763149-4543</t>
  </si>
  <si>
    <t>'SD-057-250111-184726-3669'</t>
  </si>
  <si>
    <t>SD-db051-250112-319786-346</t>
  </si>
  <si>
    <t>2025-01-12 15:58:43</t>
  </si>
  <si>
    <t>(家客)潍坊-寿光市-重复投诉投诉督办通知-一级督办13656466992-202501120000391965</t>
  </si>
  <si>
    <t>普通区域-寿光市-北官庄村自然村-13656466992-300M-宽带上网投诉-次数0-202501120000391965</t>
  </si>
  <si>
    <t>202501120000391965#流程受理流水号：20250112155546136564669921103129
客户号码:13656466992
客户姓名:王**
投诉地市:潍坊
来话流水:2025011215545942920843367
宽带账号:13656466992
账号归属区县:寿光市飞马通讯器材商店（社区）
联系电话:15763091416
联系人:女士
宽带地址:潍坊
工单紧急程度:非常紧急
是否投诉倾向:否
是否重复投诉:否
是否携转意向:否
是否有升级投诉倾向:否
*业务名称:业务融合开机流程宽带
投诉内容:手机号码：13656466992，【问题描述】客户已办理宽带业务，有开通单，要求装维尽快联系上门，请处理，谢谢。联系电话：15763091416，联系人：女士，录音流水号：2025011215545942920843367。受理明细：531920062399999999。客户表示师傅联系一直说明天上门，现在都5天了还是没有上门安装，要求加急处理
在途开通单信息：536241227571257126，13656466992，2024-12-27 12:43:38，业务融合开机流程宽带，处理中，装维选址
是否到厅:否
业务名称:业务融合开机流程宽带
;宽带小区$[北官庄村自然村]$</t>
  </si>
  <si>
    <t>13656466992</t>
  </si>
  <si>
    <t>SD-057-250112-192485-4781</t>
  </si>
  <si>
    <t>'SD-057-250107-897235-3683'</t>
  </si>
  <si>
    <t>SD-db051-250112-631742-369</t>
  </si>
  <si>
    <t>2025-01-12 16:31:16</t>
  </si>
  <si>
    <t>(家客)潍坊-奎文区-重复投诉投诉督办通知-一级督办13792621667-202501120000416549</t>
  </si>
  <si>
    <t>80+银卡-普通区域-奎文区-大观天下一期-13792621667-1000M-宽带上网投诉-次数0-202501120000416549</t>
  </si>
  <si>
    <t>202501120000416549#客户来电反映宽带/网速慢，要求维修人员上门维修，请尽快协助处理，谢谢  联系人：女士 联系电话：本机 流水2025011216291965020893187</t>
  </si>
  <si>
    <t>13792621667</t>
  </si>
  <si>
    <t>SD-057-250112-867014-5083</t>
  </si>
  <si>
    <t>'SD-057-250110-258714-3390'</t>
  </si>
  <si>
    <t>SD-db051-250112-247598-373</t>
  </si>
  <si>
    <t>2025-01-12 16:41:59</t>
  </si>
  <si>
    <t>(家客)潍坊-寿光市-重复投诉投诉督办通知-一级督办13964795958-202501120000424541</t>
  </si>
  <si>
    <t>普通区域-寿光市-崔家小区-13964795958-300M-宽带上网投诉-次数0-202501120000424541</t>
  </si>
  <si>
    <t>202501120000424541#宽带账号：13964795958；宽带地址：潍坊寿光市田柳崔家村崔家小区14号楼*********；客户来电反映移动高清无法观看，客户不配合排障，要求上门，请协助处理，谢谢！联系电话：本机；联系人：先生；来电流水：2025011216394619620898026。</t>
  </si>
  <si>
    <t>13964795958</t>
  </si>
  <si>
    <t>SD-057-250112-801564-5184</t>
  </si>
  <si>
    <t>'SD-057-250110-675930-4518'</t>
  </si>
  <si>
    <t>SD-db051-250112-049756-411</t>
  </si>
  <si>
    <t>2025-01-12 17:36:37</t>
  </si>
  <si>
    <t>(家客)潍坊-高密市-重复投诉投诉督办通知-一级督办18866736862-202501120000463637</t>
  </si>
  <si>
    <t>【调研】-80+银卡-FTTR-普通区域-高密市-韩伍屯自然村-18866736862-1000M-业务受理宽带-次数0-202501120000463637</t>
  </si>
  <si>
    <t>202501120000463637# 宽带账号:18866736862; 联系电话：18866736862，问题类型：此工单为群障修复工单，根据群障全量闭环修复管理要求，为确保客户网络通畅，请装维人员跟进修复网络问题，谢谢！ 
 群障标题：公告。故障描述：潍坊高密市韩伍屯自然村光缆故障，预估24小时恢复，请帮忙拦截,如有需要请联系片区装维师傅荆琦15706307368主叫号码：18866736862.0;该号码仅供参考，请优先联系宽带账号。</t>
  </si>
  <si>
    <t>18866736862</t>
  </si>
  <si>
    <t>SD-057-250112-506437-5791</t>
  </si>
  <si>
    <t>'SD-057-250110-389045-899'</t>
  </si>
  <si>
    <t>SD-db051-250112-167938-422</t>
  </si>
  <si>
    <t>2025-01-12 17:56:36</t>
  </si>
  <si>
    <t>(家客)潍坊-坊子区-重复投诉投诉督办通知-一级督办17616832364-202501120000474563</t>
  </si>
  <si>
    <t>普通区域-坊子区-大桃村自然村-17616832364-1000M-宽带上网投诉-次数0-202501120000474563</t>
  </si>
  <si>
    <t>202501120000474563#客户反映电视无法观看，线上排障未恢复，请协助处理。谢谢  联系人：女士 联系电话：本机 流水：2025011217530985920879885老人不会操作</t>
  </si>
  <si>
    <t>17616832364</t>
  </si>
  <si>
    <t>SD-057-250112-780925-6021</t>
  </si>
  <si>
    <t>'SD-057-250106-215769-2271'</t>
  </si>
  <si>
    <t>SD-db051-250112-301486-423</t>
  </si>
  <si>
    <t>2025-01-12 17:56:44</t>
  </si>
  <si>
    <t>(家客)潍坊-昌邑市-重复投诉投诉督办通知-一级督办15064482076-202501120000474809</t>
  </si>
  <si>
    <t>普通区域-昌邑市-韩家巷村-15064482076-300M-业务受理宽带-次数0-202501120000474809</t>
  </si>
  <si>
    <t>202501120000474809# 宽带账号:15064482076; 联系电话：15064482076，问题类型：此工单为群障修复工单，根据群障全量闭环修复管理要求，为确保客户网络通畅，请装维人员跟进修复网络问题，谢谢！ 
 群障标题：公告。故障描述：潍坊昌邑市韩家巷村光缆故障，预估24小时恢复，请帮忙拦截,如有需要请联系片区装维师傅董元卿15706307220主叫号码：13791877323.0;该号码仅供参考，请优先联系宽带账号。</t>
  </si>
  <si>
    <t>15064482076</t>
  </si>
  <si>
    <t>SD-057-250112-734619-6024</t>
  </si>
  <si>
    <t>'SD-057-241229-034598-4183'</t>
  </si>
  <si>
    <t>SD-db051-250112-746283-426</t>
  </si>
  <si>
    <t>2025-01-12 18:02:18</t>
  </si>
  <si>
    <t>(家客)潍坊-诸城市-重复投诉投诉督办通知-一级督办18053692060-20250112180122X824958440</t>
  </si>
  <si>
    <t>普通区域-诸城市-清林园-18053692060-1000M-宽带上网投诉-次数0-20250112180122X824958440</t>
  </si>
  <si>
    <t xml:space="preserve">流程受理流水号：20250112175357180536920601129583
客户号码:18053692060
客户姓名:吴**
投诉地市:潍坊
来话流水:2025011217512679020865613
宽带账号:18053692060
宽带账号归属地市:潍坊
宽带账号归属区县:诸城市
故障地址:潍坊诸城市密州街道密州路清林园7号楼*********
联系电话:18053692060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故障时间:2025-01-12 17:51:24
具体故障现象:网速慢卡顿，电脑测速只有700多M，客户不在家，要求师傅到家测速，同时要求师傅拿着盖章测速的流程纸到家里去，同时要求把每个部门的转接的范围发短信给客户，请协助处理，谢谢
客户其他诉求:
</t>
  </si>
  <si>
    <t>18053692060</t>
  </si>
  <si>
    <t>SD-057-250112-146728-6084</t>
  </si>
  <si>
    <t>'SD-057-241028-259683-8255'</t>
  </si>
  <si>
    <t>SD-db051-250112-687943-480</t>
  </si>
  <si>
    <t>2025-01-12 19:38:18</t>
  </si>
  <si>
    <t>(家客)潍坊-高密市-重复投诉投诉督办通知-一级督办15166464789-20250112193744X864934397</t>
  </si>
  <si>
    <t>【重投】-80+银卡-普通区域-高密市-谢家屯-15166464789-1000M-魔百和投诉-次数0-20250112193744X864934397</t>
  </si>
  <si>
    <t>【预处理派单】宽带账号：15166464789，宽带地址： 潍坊高密市阚家镇谢家屯谢家屯谢家屯10号5号箱*********，故障现象：，故障现象类型：，客户诉求：网络正常使用，机顶盒绿灯，拔插网线，配置网络，重启设备。，联系电话：15166464789，通话流水：2025011219325376120894550。接入方式：，当前是否在线：，端到端诊断结果：，是否智能网关：，光功率。,单组播状态:组播</t>
  </si>
  <si>
    <t>15166464789</t>
  </si>
  <si>
    <t>SD-057-250112-205761-6954</t>
  </si>
  <si>
    <t>'SD-057-241128-547163-5345'</t>
  </si>
  <si>
    <t>SD-db051-250112-859213-486</t>
  </si>
  <si>
    <t>2025-01-12 19:45:02</t>
  </si>
  <si>
    <t>(家客)潍坊-临朐县-重复投诉投诉督办通知-一级督办18753656749-202501120000519524</t>
  </si>
  <si>
    <t>普通区域-临朐县-吕家油坊-18753656749-100M-宽带上网投诉-次数0-202501120000519524</t>
  </si>
  <si>
    <t>202501120000519524#宽带账号：18753656749；宽带地址：
潍坊临朐县东城街道吕家油坊村吕家油坊吕家油坊1号箱吕世吉（外墙）****；客户来电反映电视观看不了，经查询客户侧为质差机顶盒，请协助上门更换终端并一并处理故障问题，谢谢！联系电话：18753656749；联系人：***；来电流水：2025011219404447020834357</t>
  </si>
  <si>
    <t>18753656749</t>
  </si>
  <si>
    <t>SD-057-250112-402836-6997</t>
  </si>
  <si>
    <t>'SD-057-241208-469751-6091'</t>
  </si>
  <si>
    <t>SD-db051-250112-896513-502</t>
  </si>
  <si>
    <t>2025-01-12 20:26:03</t>
  </si>
  <si>
    <t>(家客)潍坊-寿光市-重复投诉投诉督办通知-一级督办13964765770-20250112202302X582653956</t>
  </si>
  <si>
    <t>普通区域-寿光市-南徐村自然村-13964765770-300M-宽带上网投诉-次数0-20250112202302X582653956</t>
  </si>
  <si>
    <t xml:space="preserve">【农村网络投诉】流程受理流水号：20250112202239139647657701150576
客户号码:13964765770
客户姓名:王**
投诉地市:潍坊
来话流水:2025011220190940720812518
宽带账号:13964765770
宽带账号归属地市:潍坊
宽带账号归属区县:寿光市
故障地址:潍坊寿光市寒桥镇南徐村南徐村自然村南徐村扩容16号箱郑海义外墙*********
联系电话:13964765770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20:22:50
具体故障现象:打不开网页，
客户其他诉求:
</t>
  </si>
  <si>
    <t>13964765770</t>
  </si>
  <si>
    <t>SD-057-250112-368042-7235</t>
  </si>
  <si>
    <t>'SD-057-241104-823719-6590'</t>
  </si>
  <si>
    <t>SD-db051-250112-310826-517</t>
  </si>
  <si>
    <t>2025-01-12 21:06:17</t>
  </si>
  <si>
    <t>(家客)潍坊-坊子区-重复投诉投诉督办通知-一级督办13853666941-202501120000540855</t>
  </si>
  <si>
    <t>80+银卡-普通区域-坊子区-南眉村-13853666941-200M-业务受理宽带-次数0-202501120000540855</t>
  </si>
  <si>
    <t>202501120000540855# 宽带账号:13853666941; 联系电话：13853666941，问题类型：此工单为群障修复工单，根据群障全量闭环修复管理要求，为确保客户网络通畅，请装维人员跟进修复网络问题，谢谢！ 
 群障标题：公告。故障描述：潍坊坊子区南眉村光缆故障，预估24小时恢复，请帮忙拦截,如有需要请联系片区装维师傅王晓伟15706307269主叫号码：13853666941.0;该号码仅供参考，请优先联系宽带账号。</t>
  </si>
  <si>
    <t>13853666941</t>
  </si>
  <si>
    <t>SD-057-250112-702519-7477</t>
  </si>
  <si>
    <t>'SD-057-250105-739286-6804'</t>
  </si>
  <si>
    <t>SD-db051-250112-051473-525</t>
  </si>
  <si>
    <t>2025-01-12 21:49:47</t>
  </si>
  <si>
    <t>(家客)潍坊-诸城市-重复投诉投诉督办通知-一级督办13406690989-202501120000546600</t>
  </si>
  <si>
    <t>80+银卡-普通区域-诸城市-掘村自然村-13406690989-300M-宽带上网投诉-次数0-202501120000546600</t>
  </si>
  <si>
    <t>202501120000546600#流程受理流水号：20250112214725134066909891156028
客户号码:13406690989
客户姓名:麻**
投诉地市:潍坊
来话流水:2025011221440239420886151
宽带账号:13406690989
宽带账号归属地市:潍坊
宽带账号归属区县:诸城市
故障地址:潍坊诸城市舜王街道掘村掘村自然村掘村扩容村东南50号箱*********
联系电话:13406690989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故障细类:宽带无法上网
携转原因:
故障时间:2025-01-12 21:48:34
具体故障现象:客户来电表示宽带无法上网，请协助处理，谢谢光猫灯正常但电脑手机无法上网，
客户其他诉求:
;宽带小区$[掘村自然村]$</t>
  </si>
  <si>
    <t>13406690989</t>
  </si>
  <si>
    <t>SD-057-250112-185042-7595</t>
  </si>
  <si>
    <t>'SD-057-241028-415832-8868'</t>
  </si>
  <si>
    <t>SD-db051-250113-690357-6</t>
  </si>
  <si>
    <t>2025-01-13 08:05:57</t>
  </si>
  <si>
    <t>(家客)潍坊-寿光市-重复投诉投诉督办通知-一级督办18263611165-202501130000091548</t>
  </si>
  <si>
    <t>【调研】-80+普通-普通区域-寿光市-迎客松小区-18263611165-300M-宽带上网投诉-次数0-202501130000091548</t>
  </si>
  <si>
    <t>202501130000091548#客户来电反应家里宽带坏了，联系当地师傅15706307746上门维修，师傅态度恶劣，我出解释不认可，烦请回电处理，联系电话：18265681165，谢谢~</t>
  </si>
  <si>
    <t>18263611165</t>
  </si>
  <si>
    <t>SD-057-250113-309148-64</t>
  </si>
  <si>
    <t>'SD-057-250113-708264-3'</t>
  </si>
  <si>
    <t>SD-db051-250113-381957-23</t>
  </si>
  <si>
    <t>2025-01-13 08:44:39</t>
  </si>
  <si>
    <t>(家客)潍坊-昌乐县-重复投诉投诉督办通知-一级督办15866145554-202501130000098170</t>
  </si>
  <si>
    <t>【调研】-80+银卡-普通区域-昌乐县-金都世纪城-15866145554-1000M-宽带上网投诉-次数0-202501130000098170</t>
  </si>
  <si>
    <t>202501130000098170#宽带账号：15866145554；宽带地址：*潍坊昌乐县城南街道新昌路金都世纪城47号楼*********；客户来电反映宽带/移动高清无法使用，要求师傅帮忙尽快处理，请协助处理，谢谢！联系电话：*15866145554；联系人：***；来电流水2025011308402561820892898</t>
  </si>
  <si>
    <t>15866145554</t>
  </si>
  <si>
    <t>SD-057-250113-325094-330</t>
  </si>
  <si>
    <t>'SD-057-241023-765439-5243'</t>
  </si>
  <si>
    <t>SD-db051-250113-052684-24</t>
  </si>
  <si>
    <t>2025-01-13 08:45:56</t>
  </si>
  <si>
    <t>(家客)潍坊-潍城区-重复投诉投诉督办通知-一级督办13455687131-202501130000101172</t>
  </si>
  <si>
    <t>普通区域-潍城区-松园子社区-13455687131-300M-业务受理宽带-次数0-202501130000101172</t>
  </si>
  <si>
    <t>202501130000101172#【已关注中国移动10086微信公众号】 宽带账号:13455687131; 联系电话：13455687131，问题类型：此工单为群障修复工单，根据群障全量闭环修复管理要求，为确保客户网络通畅，请装维人员跟进修复网络问题，谢谢！ 
 群障标题：公告。故障描述：潍坊潍城区松园子社区光缆故障，预估24小时恢复，请帮忙拦截,如有需要请联系片区装维师傅高德玉15706307910主叫号码：100860536.0;该号码仅供参考，请优先联系宽带账号。</t>
  </si>
  <si>
    <t>13455687131</t>
  </si>
  <si>
    <t>SD-057-250113-398475-344</t>
  </si>
  <si>
    <t>'SD-057-250112-820594-7516'</t>
  </si>
  <si>
    <t>SD-db051-250113-084235-30</t>
  </si>
  <si>
    <t>2025-01-13 08:47:07</t>
  </si>
  <si>
    <t>(家客)潍坊-潍城区-重复投诉投诉督办通知-一级督办13605363661-202501130000103963</t>
  </si>
  <si>
    <t>普通区域-潍城区-鲁发名城西区-13605363661-50M-业务受理宽带-次数0-202501130000103963</t>
  </si>
  <si>
    <t>202501130000103963# 宽带账号:13605363661; 联系电话：13605363661，问题类型：此工单为群障修复工单，根据群障全量闭环修复管理要求，为确保客户网络通畅，请装维人员跟进修复网络问题，谢谢！ 
 群障标题：公告。故障描述：潍坊潍城区鲁发名城西区光缆故障，预估24小时恢复，请帮忙拦截,如有需要请联系片区装维师傅姚国强15706307905主叫号码：13605363661.0;该号码仅供参考，请优先联系宽带账号。</t>
  </si>
  <si>
    <t>13605363661</t>
  </si>
  <si>
    <t>SD-057-250113-675814-381</t>
  </si>
  <si>
    <t>'SD-057-250111-541380-6224'</t>
  </si>
  <si>
    <t>SD-db051-250113-495207-31</t>
  </si>
  <si>
    <t>2025-01-13 08:47:17</t>
  </si>
  <si>
    <t>(家客)潍坊-安丘市-重复投诉投诉督办通知-一级督办13562608601-202501130000100793</t>
  </si>
  <si>
    <t>普通区域-安丘市-白石岭-13562608601-100M-宽带上网投诉-次数0-202501130000100793</t>
  </si>
  <si>
    <t xml:space="preserve">202501130000100793#宽带账号：13562608601；宽带地址：潍坊安丘市大盛镇白石岭村白石岭白石岭7号箱张德福；客户来电反映宽带网线断了，客户不在现场，无法配合线上指导，要求师傅上门，请协助处理，谢谢！联系电话：13562608601；联系人：先生；来电流水：2025011308421966620806605。 
</t>
  </si>
  <si>
    <t>13562608601</t>
  </si>
  <si>
    <t>SD-057-250113-019753-393</t>
  </si>
  <si>
    <t>'SD-057-250112-581629-475'</t>
  </si>
  <si>
    <t>SD-db051-250113-752139-62</t>
  </si>
  <si>
    <t>2025-01-13 09:15:38</t>
  </si>
  <si>
    <t>(家客)潍坊-高密市-重复投诉投诉督办通知-一级督办18366398885-202501130000124063</t>
  </si>
  <si>
    <t>【调研】-80+普通-普通区域-高密市-高密金地花园二-18366398885-500M-宽带上网投诉-次数0-202501130000124063</t>
  </si>
  <si>
    <t xml:space="preserve">202501130000124063# 宽带账号：18366398885 ；宽带地址：潍坊高密市朝阳街道立新街金都花园9号楼********* ；客户来电反映 电视不能看 ，线上指导无法配合操作，要求上门处理
联系电话：18366398885  ；联系人：先生  ；来电流水： 2025011309125678120825250
</t>
  </si>
  <si>
    <t>18366398885</t>
  </si>
  <si>
    <t>SD-057-250113-809617-791</t>
  </si>
  <si>
    <t>'SD-057-241212-432851-223'</t>
  </si>
  <si>
    <t>SD-db051-250113-781053-90</t>
  </si>
  <si>
    <t>2025-01-13 09:49:08</t>
  </si>
  <si>
    <t>(家客)潍坊-安丘市-重复投诉投诉督办通知-一级督办15763676999-202501130000151982</t>
  </si>
  <si>
    <t>80+银卡-普通区域-安丘市-锦绣华城-15763676999-1000M-魔百和投诉-次数0-202501130000151982</t>
  </si>
  <si>
    <t>202501130000151982#流程受理流水号：20250113094453157636769991018889
客户号码:15763676999
客户姓名:沈**
投诉地市:潍坊
来话流水:2025011309413466920807850
宽带账号:15763676999
宽带账号归属地市:潍坊
宽带账号归属区县:安丘市
故障地址:潍坊安丘市兴安街道兴安路锦绣华城21号楼*********
联系电话:15163626262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故障细类:移动高清电视故障(专席)
携转原因:
故障时间:2025-01-13 09:53:59
魔百和单播/组播:单播
具体故障现象:电视直播或点播无法观看，
客户其他诉求:请协助处理，谢谢
魔百和单/组播：单播;宽带小区$[锦绣华城]$</t>
  </si>
  <si>
    <t>15763676999</t>
  </si>
  <si>
    <t>SD-057-250113-037849-1316</t>
  </si>
  <si>
    <t>'SD-057-241122-258314-3672'</t>
  </si>
  <si>
    <t>SD-db051-250113-547309-104</t>
  </si>
  <si>
    <t>2025-01-13 10:07:03</t>
  </si>
  <si>
    <t>(家客)潍坊-潍城区-重复投诉投诉督办通知-一级督办18253634389-202501130000169524</t>
  </si>
  <si>
    <t>【重投】-【调研】-普通区域-潍城区-华安庭岸风景-18253634389-1000M-业务受理宽带-次数0-202501130000169524</t>
  </si>
  <si>
    <t>202501130000169524# 宽带账号:18253634389; 联系电话：18253634389，问题类型：此工单为群障修复工单，根据群障全量闭环修复管理要求，为确保客户网络通畅，请装维人员跟进修复网络问题，谢谢！ 
 群障标题：公告。故障描述：潍坊潍城区华安庭岸风景光缆故障，预估24小时恢复，请帮忙拦截,如有需要请联系片区装维师傅杜德生15706307862主叫号码：13964659993.0;该号码仅供参考，请优先联系宽带账号。</t>
  </si>
  <si>
    <t>18253634389</t>
  </si>
  <si>
    <t>SD-057-250113-375681-1580</t>
  </si>
  <si>
    <t>'SD-057-241218-062541-2908'</t>
  </si>
  <si>
    <t>SD-db051-250113-419250-112</t>
  </si>
  <si>
    <t>2025-01-13 10:20:16</t>
  </si>
  <si>
    <t>(家客)潍坊-奎文区-重复投诉投诉督办通知-一级督办13964683082-202501130000178627</t>
  </si>
  <si>
    <t>【调研】-80+普通-普通区域-奎文区-恒信沁园（枫丹壹号院）-13964683082-300M-宽带上网投诉-次数0-202501130000178627</t>
  </si>
  <si>
    <t>202501130000178627#宽带账号：13964683082；宽带地址：潍坊临朐县辛寨街道梨园沟梨园沟自然村梨园沟村；客户来电反映宽带无法上网，客户不配合排障，要求上门，请协助处理，谢谢！联系电话：13964683082；联系人：先生；来电流水：2025011310150617920880994  客户要求处理费用问题，请协助谢谢</t>
  </si>
  <si>
    <t>13964683082</t>
  </si>
  <si>
    <t>SD-057-250113-263104-1769</t>
  </si>
  <si>
    <t>'SD-057-241129-047869-2990'</t>
  </si>
  <si>
    <t>SD-db051-250113-847163-117</t>
  </si>
  <si>
    <t>2025-01-13 10:25:42</t>
  </si>
  <si>
    <t>(家客)潍坊-诸城市-重复投诉投诉督办通知-一级督办15762665983-202501130000183354</t>
  </si>
  <si>
    <t>普通区域-诸城市-李二庄自然村-15762665983-300M-宽带上网投诉-次数0-202501130000183354</t>
  </si>
  <si>
    <t>202501130000183354#受理号码 : 15762665983客户姓名 : 常**号码归属地 : 潍坊诸城 － 诸城市天源电讯经营部（社区）用户品牌 : 全球通客户来电表示对前期工单：202501090000335361处理不满意 要求加急处理  辛苦处理 谢谢 。联系人：本人 联系电话：本机  来电流水：2025011310185727420835644</t>
  </si>
  <si>
    <t>15762665983</t>
  </si>
  <si>
    <t>SD-057-250113-704295-1832</t>
  </si>
  <si>
    <t>'SD-057-250109-012748-2647'</t>
  </si>
  <si>
    <t>SD-db051-250113-810672-178</t>
  </si>
  <si>
    <t>2025-01-13 11:53:26</t>
  </si>
  <si>
    <t>(家客)潍坊-坊子区-重复投诉投诉督办通知-一级督办15053624779-20250113115125X285462902</t>
  </si>
  <si>
    <t>普通区域-坊子区-颜家庄村自然村-15053624779-300M-宽带上网投诉-次数0-20250113115125X285462902</t>
  </si>
  <si>
    <t xml:space="preserve">【农村网络投诉】流程受理流水号：20250113114850150536247791052772
客户号码:15053624779
客户姓名:黄**
投诉地市:潍坊
来话流水:2025011311483489120813559
宽带账号:15053624779
宽带账号归属地市:潍坊
宽带账号归属区县:峡山区
故障地址:潍坊峡山区岞山街道颜家庄村颜家庄村自然村村前街路西第二胡同（黄万仁）11号箱*********
联系电话:15053624779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11:49:48
具体故障现象:提示网络无法连接，
客户其他诉求:客户要求加急处理
</t>
  </si>
  <si>
    <t>15053624779</t>
  </si>
  <si>
    <t>SD-057-250113-273489-3016</t>
  </si>
  <si>
    <t>'SD-057-241129-752196-5838'</t>
  </si>
  <si>
    <t>SD-db051-250113-764891-183</t>
  </si>
  <si>
    <t>2025-01-13 11:56:59</t>
  </si>
  <si>
    <t>(家客)潍坊-安丘市-重复投诉投诉督办通知-一级督办13706461907-202501130000262399</t>
  </si>
  <si>
    <t>80+银卡-普通区域-安丘市-汶阳世家小区-13706461907-100M-宽带上网投诉-次数0-202501130000262399</t>
  </si>
  <si>
    <t>202501130000262399#宽带账号：13706461907；宽带地址：潍坊安丘市兴安街道潍徐北路汶阳世家小区34号楼*********；客户来电反映宽带无法使用，客户要求师傅上门，请协助处理，谢谢！联系电话：15908007866；联系人：先生/女士；来电流水：2025011311533975920875480</t>
  </si>
  <si>
    <t>13706461907</t>
  </si>
  <si>
    <t>SD-057-250113-491576-3071</t>
  </si>
  <si>
    <t>'SD-057-250109-745918-3298'</t>
  </si>
  <si>
    <t>SD-db051-250113-025963-243</t>
  </si>
  <si>
    <t>2025-01-13 14:06:46</t>
  </si>
  <si>
    <t>(家客)潍坊-寿光市-重复投诉投诉督办通知-一级督办13563655625-202501130000332206</t>
  </si>
  <si>
    <t>普通区域-寿光市-怡园居-13563655625-100M-业务受理宽带-次数0-202501130000332206</t>
  </si>
  <si>
    <t>202501130000332206#【已关注中国移动10086微信公众号】 宽带账号:13563655625; 联系电话：13563655625，问题类型：此工单为群障修复工单，根据群障全量闭环修复管理要求，为确保客户网络通畅，请装维人员跟进修复网络问题，谢谢！ 
 群障标题：公告。故障描述：潍坊寿光市怡园居光缆故障，预估24小时恢复，请帮忙拦截,如有需要请联系片区装维师傅王晓军15706307764主叫号码：13563655625.0;该号码仅供参考，请优先联系宽带账号。</t>
  </si>
  <si>
    <t>13563655625</t>
  </si>
  <si>
    <t>SD-057-250113-349802-4096</t>
  </si>
  <si>
    <t>'SD-057-250110-204893-2462'</t>
  </si>
  <si>
    <t>SD-db051-250113-134259-245</t>
  </si>
  <si>
    <t>2025-01-13 14:07:09</t>
  </si>
  <si>
    <t>(家客)潍坊-寿光市-重复投诉投诉督办通知-一级督办15169626491-202501130000332912</t>
  </si>
  <si>
    <t>【调研】-80+普通-普通区域-寿光市-南范村-15169626491-300M-业务受理宽带-次数0-202501130000332912</t>
  </si>
  <si>
    <t>202501130000332912# 宽带账号:15169626491; 联系电话：15169626491，问题类型：此工单为群障修复工单，根据群障全量闭环修复管理要求，为确保客户网络通畅，请装维人员跟进修复网络问题，谢谢！ 
 群障标题：公告。故障描述：潍坊寿光市南范村光缆故障，预估24小时恢复，请帮忙拦截,如有需要请联系片区装维师傅刘彬15706307765主叫号码：15169626491.0;该号码仅供参考，请优先联系宽带账号。</t>
  </si>
  <si>
    <t>15169626491</t>
  </si>
  <si>
    <t>SD-057-250113-593741-4104</t>
  </si>
  <si>
    <t>'SD-057-250109-193075-6132'</t>
  </si>
  <si>
    <t>SD-db051-250113-487352-252</t>
  </si>
  <si>
    <t>2025-01-13 14:31:50</t>
  </si>
  <si>
    <t>(家客)潍坊-诸城市-重复投诉投诉督办通知-一级督办13475689688-202501130000348598</t>
  </si>
  <si>
    <t>【调研】-80+普通-普通区域-诸城市-奥韵花园二期-13475689688-300M-业务受理宽带-次数0-202501130000348598</t>
  </si>
  <si>
    <t>202501130000348598#用户表示宽带不能正常使用，不配合操作，要求上门维修，请工作人员协助处理，谢谢！流水号2025011314292560220888504，联系人先生，联系电话13475689688！</t>
  </si>
  <si>
    <t>13475689688</t>
  </si>
  <si>
    <t>SD-057-250113-638470-4284</t>
  </si>
  <si>
    <t>'SD-057-241111-218354-8288'</t>
  </si>
  <si>
    <t>SD-db051-250113-804536-253</t>
  </si>
  <si>
    <t>2025-01-13 14:32:18</t>
  </si>
  <si>
    <t>(家客)潍坊-奎文区-重复投诉投诉督办通知-一级督办13475696788-20250113143004X804013887</t>
  </si>
  <si>
    <t>普通区域-奎文区-晟景花园-13475696788-500M-宽带上网投诉-次数0-20250113143004X804013887</t>
  </si>
  <si>
    <t xml:space="preserve">流程受理流水号：20250113142928134756967881083321
客户号码:13475696788
客户姓名:郑**
投诉地市:潍坊
来话流水:2025011314272460320861925
宽带账号:13475696788
宽带账号归属地市:潍坊
宽带账号归属区县:高新
故障地址:潍坊高新高新城区金马路晟景花园4号楼*********
联系电话:13475696788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故障细类:网速慢/上网掉线(专席)
携转原因:
故障时间:2025-01-13 14:29:54
具体故障现象:网速慢卡顿，
客户其他诉求:请审核谢谢
</t>
  </si>
  <si>
    <t>13475696788</t>
  </si>
  <si>
    <t>SD-057-250113-594873-4289</t>
  </si>
  <si>
    <t>'SD-057-241128-062437-3802'</t>
  </si>
  <si>
    <t>SD-db051-250113-034268-260</t>
  </si>
  <si>
    <t>2025-01-13 14:57:32</t>
  </si>
  <si>
    <t>(家客)潍坊-诸城市-重复投诉投诉督办通知-一级督办13806473817-202501130000367491</t>
  </si>
  <si>
    <t>普通区域-诸城市-金惠园小区-13806473817-200M-宽带上网投诉-次数0-202501130000367491</t>
  </si>
  <si>
    <t>202501130000367491#13806473817客户来电反映宽带无法使用，线上正常排障，客户表示不会操作要求维修人员上门维修，请尽快协助处理，谢谢  联系人：女士，先生 联系电话：15953623071来电流水:2025011314550292020837370</t>
  </si>
  <si>
    <t>13806473817</t>
  </si>
  <si>
    <t>SD-057-250113-694273-4527</t>
  </si>
  <si>
    <t>'SD-057-241028-865471-6612'</t>
  </si>
  <si>
    <t>SD-db051-250113-034217-285</t>
  </si>
  <si>
    <t>2025-01-13 15:38:08</t>
  </si>
  <si>
    <t>(家客)潍坊-安丘市-重复投诉投诉督办通知-一级督办15264624802-20250113153506X706335987</t>
  </si>
  <si>
    <t>FTTR-普通区域-安丘市-汶阳世家小区-15264624802-1000M-宽带上网投诉-次数0-20250113153506X706335987</t>
  </si>
  <si>
    <t xml:space="preserve">流程受理流水号：20250113153456152646248021099303
客户号码:15264624802
客户姓名:周**
投诉地市:潍坊
来话流水:2025011315301238820833710
宽带账号:15264624802
宽带账号归属地市:潍坊
宽带账号归属区县:安丘市
故障地址:潍坊安丘市兴安街道潍徐北路汶阳世家小区34号楼*********
联系电话:15264624802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15:32:13
具体故障现象:光猫亮红灯，
客户其他诉求:客户要求
</t>
  </si>
  <si>
    <t>15264624802</t>
  </si>
  <si>
    <t>SD-057-250113-746051-4826</t>
  </si>
  <si>
    <t>'SD-057-250112-975482-990'</t>
  </si>
  <si>
    <t>SD-db051-250113-270384-354</t>
  </si>
  <si>
    <t>2025-01-13 17:47:20</t>
  </si>
  <si>
    <t>(家客)潍坊-昌乐县-重复投诉投诉督办通知-一级督办13863619091-202501130000508964</t>
  </si>
  <si>
    <t>【调研】-80+金卡-普通区域-昌乐县-都南都北自然村-13863619091-1000M-业务受理宽带-次数0-202501130000508964</t>
  </si>
  <si>
    <t>202501130000508964# 宽带账号:13863619091; 联系电话：13863619091，问题类型：此工单为群障修复工单，根据群障全量闭环修复管理要求，为确保客户网络通畅，请装维人员跟进修复网络问题，谢谢！ 
 群障标题：公告。故障描述：都南都北自然村主叫号码：15954475960.0;该号码仅供参考，请优先联系宽带账号。</t>
  </si>
  <si>
    <t>13863619091</t>
  </si>
  <si>
    <t>SD-057-250113-570823-5843</t>
  </si>
  <si>
    <t>'SD-057-241020-319580-4323'</t>
  </si>
  <si>
    <t>SD-db051-250113-681037-379</t>
  </si>
  <si>
    <t>2025-01-13 18:19:35</t>
  </si>
  <si>
    <t>(家客)潍坊-寒亭区-重复投诉投诉督办通知-一级督办15853604772-202501130000528153</t>
  </si>
  <si>
    <t>【调研】-80+银卡-普通区域-寒亭区-书香世家-15853604772-1000M-宽带上网投诉-次数0-202501130000528153</t>
  </si>
  <si>
    <t>202501130000528153#流程受理流水号：20250113181810158536047721135499
客户号码:15853604772
客户姓名:石**
投诉地市:潍坊
来话流水:2025011318165254420861975
宽带账号:15853604772
宽带账号归属地市:潍坊
宽带账号归属区县:寒亭区
故障地址:潍坊寒亭区经济开发区民主街书香世家书香世家6号楼*********
联系电话:15853604772
联系人:先生/女士
工单紧急程度:非常紧急
是否有升级投诉倾向:否
是否重复投诉:否
是否携转意向:否
是否投诉倾向:是
是否智能网关:智能网关
当前是否在线:是
接入方式:FTTH
端到端诊断结果:客户侧设备问题（新增）
是否质差终端:无质差信息
光功率:-23.97
故障大类:宽带/电视
故障细类:网速慢/上网掉线(专席)
携转原因:
故障时间:2025-01-13 18:15:53
具体故障现象:网速慢卡顿，客户表示测速达不到，客户有投诉意向，客户要求尽快处理谢谢，请核对地址处理谢谢
客户其他诉求:
;宽带小区$[书香世家]$</t>
  </si>
  <si>
    <t>15853604772</t>
  </si>
  <si>
    <t>SD-057-250113-576108-6118</t>
  </si>
  <si>
    <t>'SD-057-241028-934578-1587'</t>
  </si>
  <si>
    <t>SD-db051-250113-083452-382</t>
  </si>
  <si>
    <t>2025-01-13 18:23:57</t>
  </si>
  <si>
    <t>(家客)潍坊-青州市-重复投诉投诉督办通知-一级督办15863646758-202501130000530880</t>
  </si>
  <si>
    <t>80+普通-普通区域-青州市-弥河商业街-15863646758-100M-宽带上网投诉-次数0-202501130000530880</t>
  </si>
  <si>
    <t xml:space="preserve">202501130000530880#流程受理流水号：20250113182221158636467581136196
客户号码:15863646758
客户姓名:王**
投诉地市:潍坊
来话流水:2025011318215471920802485
宽带账号:15863646758
宽带账号归属地市:潍坊
宽带账号归属区县:青州市
故障地址:潍坊青州市弥河镇小官庄村弥河商业街6号箱（西头金旺驾校）*********
联系电话:13964788513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光功率:-21.02
故障大类:宽带/电视
故障细类:宽带无法上网
携转原因:
故障时间:2025-01-13 18:23:55
具体故障现象:光猫亮红灯，
客户其他诉求:客户侧为质差终端，要求上门更换终端并一并处理故障问题。
</t>
  </si>
  <si>
    <t>15863646758</t>
  </si>
  <si>
    <t>SD-057-250113-962387-6147</t>
  </si>
  <si>
    <t>'SD-057-241122-540936-5963'</t>
  </si>
  <si>
    <t>SD-db051-250113-871256-440</t>
  </si>
  <si>
    <t>2025-01-13 19:53:26</t>
  </si>
  <si>
    <t>(家客)潍坊-寒亭区-重复投诉投诉督办通知-一级督办13515369051-20250113195250X170995848</t>
  </si>
  <si>
    <t>80+金卡-普通区域-寒亭区-北于家码头村自然村-13515369051-1000M-魔百和投诉-次数0-20250113195250X170995848</t>
  </si>
  <si>
    <t>【农村网络投诉】流程受理流水号：20250113194739135153690511148116
客户号码:13515369051
客户姓名:于**
投诉地市:潍坊
来话流水:2025011319520722320842241
宽带账号:13515369051
宽带账号归属地市:潍坊
宽带账号归属区县:寒亭区
故障地址:潍坊寒亭区泊子镇北于家码头村北于家码头村自然村东南角扩容1号箱*********
联系电话:13515369051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故障细类:移动高清电视故障
携转原因:
故障时间:2025-01-13 19:52:32
魔百和单播/组播:组播
具体故障现象:视频播放出现花屏，
客户其他诉求:
魔百和单/组播：组播</t>
  </si>
  <si>
    <t>13515369051</t>
  </si>
  <si>
    <t>SD-057-250113-235617-6974</t>
  </si>
  <si>
    <t>'SD-057-241214-709461-6262'</t>
  </si>
  <si>
    <t>SD-db051-250113-348217-445</t>
  </si>
  <si>
    <t>2025-01-13 20:03:43</t>
  </si>
  <si>
    <t>(家客)潍坊-青州市-重复投诉投诉督办通知-一级督办18763635209-202501130000569314</t>
  </si>
  <si>
    <t>普通区域-青州市-南房安置区西区-18763635209-300M-宽带上网投诉-次数0-202501130000569314</t>
  </si>
  <si>
    <t>202501130000569314#流程受理流水号：20250113200219187636352091149973
客户号码:18763635209
客户姓名:李**
投诉地市:潍坊
来话流水:2025011320001449020882023
宽带账号:18763635209
宽带账号归属地市:潍坊
宽带账号归属区县:青州市
故障地址:潍坊青州市云门山街道云门山南路南房安置区西区南区7号楼*********
联系电话:15753679337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故障细类:网速慢/上网掉线(专席)
携转原因:
故障时间:2025-01-13 20:05:36
具体故障现象:网速慢卡顿，表示反映多次师傅未能处理，要求技术人员帮忙服务线上无法操作
客户其他诉求:
;宽带小区$[南房安置区西区]$</t>
  </si>
  <si>
    <t>18763635209</t>
  </si>
  <si>
    <t>SD-057-250113-062951-7046</t>
  </si>
  <si>
    <t>'SD-057-250113-963415-405'</t>
  </si>
  <si>
    <t>SD-db051-250113-371065-483</t>
  </si>
  <si>
    <t>2025-01-13 22:12:28</t>
  </si>
  <si>
    <t>(家客)潍坊-奎文区-重复投诉投诉督办通知-一级督办15163647127-202501130000591133</t>
  </si>
  <si>
    <t>FTTR-普通区域-奎文区-茂华熙府-15163647127-1000M-宽带上网投诉-次数0-202501130000591133</t>
  </si>
  <si>
    <t>202501130000591133#流程受理流水号：20250113220727151636471271158413
客户号码:15163647127
客户姓名:张**
投诉地市:潍坊
来话流水:2025011322060660020891284
宽带账号:15163647127
宽带账号归属地市:潍坊
宽带账号归属区县:奎文区
故障地址:潍坊奎文区北苑街道四平路卧龙街茂华熙府62号楼*********
联系电话:15163647127
联系人:女士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光功率:-8.48
故障大类:宽带/电视
故障细类:宽带网速慢/卡顿
携转原因:
故障时间:2025-01-13 22:11:15
具体故障现象:网速慢卡顿，
客户其他诉求:客户来电氩要求安排装维师傅上门维修检测，请尽快处理。
;宽带小区$[茂华熙府]$</t>
  </si>
  <si>
    <t>15163647127</t>
  </si>
  <si>
    <t>SD-057-250113-836421-7631</t>
  </si>
  <si>
    <t>'SD-057-250112-710362-1240'</t>
  </si>
  <si>
    <t>SD-db051-250114-086495-2</t>
  </si>
  <si>
    <t>2025-01-14 07:05:34</t>
  </si>
  <si>
    <t>(家客)潍坊-临朐县-重复投诉投诉督办通知-一级督办15065363612-202501140000091116</t>
  </si>
  <si>
    <t>80+银卡-普通区域-临朐县-颜家洼泥沟安置区-15065363612-1000M-宽带上网投诉-次数0-202501140000091116</t>
  </si>
  <si>
    <t>202501140000091116#流程受理流水号：20250114070451150653636121000070
客户号码:15065363612
客户姓名:相*
投诉地市:潍坊
来话流水:2025011407031470520812952
宽带账号:15065363612
宽带账号归属地市:潍坊
宽带账号归属区县:临朐县
故障地址:潍坊临朐县东城街道东镇路颜家洼泥沟安置区泥沟子高层4号楼*********
联系电话:15065363612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07:05:04
具体故障现象:光猫亮红灯，
客户其他诉求:要求尽快联系处理
;宽带小区$[颜家洼泥沟安置区]$</t>
  </si>
  <si>
    <t>15065363612</t>
  </si>
  <si>
    <t>SD-057-250114-261907-26</t>
  </si>
  <si>
    <t>'SD-057-250113-150786-7618'</t>
  </si>
  <si>
    <t>SD-db051-250114-956870-6</t>
  </si>
  <si>
    <t>2025-01-14 07:52:40</t>
  </si>
  <si>
    <t>(家客)潍坊-高密市-重复投诉投诉督办通知-一级督办13791894006-202501140000090048</t>
  </si>
  <si>
    <t>【调研】-80+银卡-普通区域-高密市-棉油厂宿舍-13791894006-300M-宽带上网投诉-次数0-202501140000090048</t>
  </si>
  <si>
    <t>202501140000090048#【已关注中国移动10086微信公众号】流程受理流水号：20250114075131137918940061000187
客户号码:13791894006
客户姓名:姚**
投诉地市:潍坊
来话流水:2025011407505673920821111
宽带账号:13791894006
宽带账号归属地市:潍坊
宽带账号归属区县:高密市
故障地址:潍坊高密市密水街道长丰街海怡东方花园1号楼*********
联系电话:13791894006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07:52:22
具体故障现象:光猫亮红灯，
客户其他诉求:
;宽带小区$[棉油厂宿舍]$</t>
  </si>
  <si>
    <t>13791894006</t>
  </si>
  <si>
    <t>SD-057-250114-482360-57</t>
  </si>
  <si>
    <t>'SD-057-250102-274681-1264'</t>
  </si>
  <si>
    <t>SD-db051-250114-605413-22</t>
  </si>
  <si>
    <t>2025-01-14 08:42:58</t>
  </si>
  <si>
    <t>(家客)潍坊-高密市-重复投诉投诉督办通知-一级督办18866365575-202501140000098826</t>
  </si>
  <si>
    <t>【调研】-普通区域-高密市-城西一村-18866365575-300M-宽带上网投诉-次数0-202501140000098826</t>
  </si>
  <si>
    <t>202501140000098826#【网络电视】宽带账号：18866365575；宽带地址：潍坊高密市密水街道城西一村行政村城西二村高密城西二村；客户来电反映移动高清无法观看，客户已正常办理宽带/移动高清业务，按相关口径解释不认可，要求反馈，请协助处理，谢谢！联系电话：18866365575；联系人：先生；来电流水：2025011408404334020879865</t>
  </si>
  <si>
    <t>18866365575</t>
  </si>
  <si>
    <t>SD-057-250114-945603-346</t>
  </si>
  <si>
    <t>'SD-057-241228-938076-938'</t>
  </si>
  <si>
    <t>SD-db051-250114-067319-27</t>
  </si>
  <si>
    <t>2025-01-14 08:46:56</t>
  </si>
  <si>
    <t>(家客)潍坊-奎文区-重复投诉投诉督办通知-一级督办19853605142-202501140000101803</t>
  </si>
  <si>
    <t>80+普通-普通区域-奎文区-天骄御园-19853605142-1000M-业务受理宽带-次数0-202501140000101803</t>
  </si>
  <si>
    <t>202501140000101803# 宽带账号:19853605142; 联系电话：19853605142，问题类型：此工单为群障修复工单，根据群障全量闭环修复管理要求，为确保客户网络通畅，请装维人员跟进修复网络问题，谢谢！ 
 群障标题：公告。故障描述：潍坊奎文区天骄御园光缆故障，预估24小时恢复，请帮忙拦截,如有需要请联系片区装维师傅王玉升15706366509主叫号码：19853605143.0;该号码仅供参考，请优先联系宽带账号。</t>
  </si>
  <si>
    <t>19853605142</t>
  </si>
  <si>
    <t>SD-057-250114-437295-412</t>
  </si>
  <si>
    <t>'SD-057-250113-125896-6377'</t>
  </si>
  <si>
    <t>SD-db051-250114-476152-29</t>
  </si>
  <si>
    <t>2025-01-14 08:52:26</t>
  </si>
  <si>
    <t>(家客)潍坊-诸城市-重复投诉投诉督办通知-一级督办15866147300-202501140000104931</t>
  </si>
  <si>
    <t>普通区域-诸城市-聚类-密州商城-15866147300-300M-宽带上网投诉-次数0-202501140000104931</t>
  </si>
  <si>
    <t>202501140000104931#15866147300客户来电反映宽带无法使用，光猫灯正常，老人不会操作，，要求维修人员上门维修，请尽快协助处理，谢谢  联系人：女士 联系电话：15064681896本机 流水：2025011408422244320891897</t>
  </si>
  <si>
    <t>15866147300</t>
  </si>
  <si>
    <t>SD-057-250114-685472-501</t>
  </si>
  <si>
    <t>'SD-057-241107-983746-4428'</t>
  </si>
  <si>
    <t>SD-db051-250114-734185-56</t>
  </si>
  <si>
    <t>2025-01-14 09:17:11</t>
  </si>
  <si>
    <t>(家客)潍坊-高密市-重复投诉投诉督办通知-一级督办18366343528-202501140000124832</t>
  </si>
  <si>
    <t>【调研】-普通区域-高密市-八里庄-18366343528-300M-业务受理宽带-次数0-202501140000124832</t>
  </si>
  <si>
    <t>202501140000124832# 宽带账号:18366343528; 联系电话：18366343528，问题类型：此工单为群障修复工单，根据群障全量闭环修复管理要求，为确保客户网络通畅，请装维人员跟进修复网络问题，谢谢！ 
 群障标题：公告。故障描述：潍坊高密市八里庄光缆故障，预估24小时恢复，请帮忙拦截,如有需要请联系片区装维师傅刘超15706307287主叫号码：18366343528.0;该号码仅供参考，请优先联系宽带账号。</t>
  </si>
  <si>
    <t>18366343528</t>
  </si>
  <si>
    <t>SD-057-250114-296374-862</t>
  </si>
  <si>
    <t>'SD-057-250113-713206-6372'</t>
  </si>
  <si>
    <t>SD-db051-250114-751984-62</t>
  </si>
  <si>
    <t>2025-01-14 09:23:26</t>
  </si>
  <si>
    <t>(家客)潍坊-奎文区-重复投诉投诉督办通知-一级督办13275368001-20250114092204X724897198</t>
  </si>
  <si>
    <t>普通区域-奎文区-水岸名居-13275368001-300M-宽带上网投诉-次数0-20250114092204X724897198</t>
  </si>
  <si>
    <t xml:space="preserve">流程受理流水号：20250114092042132753680011011959
客户号码:13275368001
客户姓名:赵**
投诉地市:潍坊
来话流水:2025011409175667320872156
宽带账号:13275368001
宽带账号归属地市:潍坊
宽带账号归属区县:奎文区
故障地址:潍坊奎文区潍州路街道道口路水岸名居15号楼*********
联系电话:13275368001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故障时间:2025-01-14 09:20:54
具体故障现象:用户来电称反馈打不开网页，排障后未恢复，已告知有大面积故障不认可，要求上报核实处理，请协助处理，谢谢！
客户其他诉求:
</t>
  </si>
  <si>
    <t>13275368001</t>
  </si>
  <si>
    <t>SD-057-250114-579163-952</t>
  </si>
  <si>
    <t>'SD-057-241021-849036-3115'</t>
  </si>
  <si>
    <t>SD-db051-250114-496713-75</t>
  </si>
  <si>
    <t>2025-01-14 09:37:13</t>
  </si>
  <si>
    <t>(家客)潍坊-滨海-重复投诉投诉督办通知-一级督办15065657036-202501140000140964</t>
  </si>
  <si>
    <t>【调研】-普通区域-滨海-尚书房小区-15065657036-1000M-业务受理宽带-次数0-202501140000140964</t>
  </si>
  <si>
    <t>202501140000140964#【已关注中国移动10086微信公众号】 宽带账号:15065657036; 联系电话：15065657036，问题类型：此工单为群障修复工单，根据群障全量闭环修复管理要求，为确保客户网络通畅，请装维人员跟进修复网络问题，谢谢！ 
 群障标题：公告。故障描述：尚书房小区主叫号码：100860536.0;该号码仅供参考，请优先联系宽带账号。</t>
  </si>
  <si>
    <t>15065657036</t>
  </si>
  <si>
    <t>SD-057-250114-912605-1159</t>
  </si>
  <si>
    <t>'SD-057-250106-710593-2412'</t>
  </si>
  <si>
    <t>SD-db051-250114-634951-103</t>
  </si>
  <si>
    <t>2025-01-14 10:11:27</t>
  </si>
  <si>
    <t>(家客)潍坊-潍城区-重复投诉投诉督办通知-一级督办15065678709-20250114100912X552021916</t>
  </si>
  <si>
    <t>普通区域-潍城区-道口村自然村-15065678709-300M-宽带上网投诉-次数0-20250114100912X552021916</t>
  </si>
  <si>
    <t xml:space="preserve">【农村网络投诉】流程受理流水号：20250114100547150656787091023399
客户号码:15065678709
客户姓名:闫**
投诉地市:潍坊
来话流水:2025011410044608320832885
宽带账号:15065678709
宽带账号归属地市:潍坊
宽带账号归属区县:潍城区
故障地址:潍坊潍城区乐埠山生态经济发展区道口村道口村自然村10号箱在村中西数第一个十字路口西2列南2排房旁*********
联系电话:15065678709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10:10:23
具体故障现象:光猫灯正常但电脑手机无法上网，
客户其他诉求:客户表示多次联系师傅，请尽快上门查看
</t>
  </si>
  <si>
    <t>15065678709</t>
  </si>
  <si>
    <t>SD-057-250114-394605-1643</t>
  </si>
  <si>
    <t>'SD-057-250103-243165-4286'</t>
  </si>
  <si>
    <t>SD-db051-250114-180432-109</t>
  </si>
  <si>
    <t>2025-01-14 10:25:18</t>
  </si>
  <si>
    <t>(家客)潍坊-寿光市-重复投诉投诉督办通知-一级督办13805365507-202501140000182399</t>
  </si>
  <si>
    <t>80+银卡-普通区域-寿光市-郞家南邵村自然村-13805365507-1000M-宽带上网投诉-次数0-202501140000182399</t>
  </si>
  <si>
    <t>202501140000182399#宽带账号：13805365507；宽带地址：潍坊寿光市上口镇郞家南邵村郎家南邵村东北2号箱（赵德坤）0号楼 具体现象：客户反映宽带不能上网，要求尽快处理回复！来电流水： 2025011410232175320807438，联系电话： 13805365507</t>
  </si>
  <si>
    <t>13805365507</t>
  </si>
  <si>
    <t>SD-057-250114-670359-1838</t>
  </si>
  <si>
    <t>'SD-057-250108-290645-5326'</t>
  </si>
  <si>
    <t>SD-db051-250114-987265-140</t>
  </si>
  <si>
    <t>2025-01-14 11:05:17</t>
  </si>
  <si>
    <t>(家客)潍坊-安丘市-重复投诉投诉督办通知-一级督办18369648345-202501140000221028</t>
  </si>
  <si>
    <t>【调研】-普通区域-安丘市-青云瑞景园(含锦绣上河园)-18369648345-1000M-宽带上网投诉-次数0-202501140000221028</t>
  </si>
  <si>
    <t>202501140000221028#流程受理流水号：20250114110443183696483451038917
客户号码:18369648345
客户姓名:赵**
投诉地市:潍坊
来话流水:2025011411032258620899659
宽带账号:18369648345
宽带账号归属地市:潍坊
宽带账号归属区县:安丘市
故障地址:潍坊安丘市兴安街道翠微路青云瑞景园82号楼*********
联系电话:18369648345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故障细类:宽带无法上网(专席)
携转原因:
故障时间:2025-01-14 11:05:48
具体故障现象:提示网络无法连接，
客户其他诉求:
;宽带小区$[青云瑞景园(含锦绣上河园)]$</t>
  </si>
  <si>
    <t>18369648345</t>
  </si>
  <si>
    <t>SD-057-250114-394167-2429</t>
  </si>
  <si>
    <t>'SD-057-241202-496825-1069'</t>
  </si>
  <si>
    <t>SD-db051-250114-847612-160</t>
  </si>
  <si>
    <t>2025-01-14 11:39:01</t>
  </si>
  <si>
    <t>(家客)潍坊-安丘市-重复投诉投诉督办通知-一级督办13953647756-202501140000248749</t>
  </si>
  <si>
    <t>【调研】-普通区域-安丘市-金家庄村自然村-13953647756-1000M-宽带上网投诉-次数0-202501140000248749</t>
  </si>
  <si>
    <t>202501140000248749#13953647756
客户来电反映宽带无法使用，网速慢，线上排障不认可，客户不配合，要求维修人员上门维修，请尽快协助处理，谢谢  联系人：先生联系电话：本机 流水：2025011411355246120860108</t>
  </si>
  <si>
    <t>13953647756</t>
  </si>
  <si>
    <t>SD-057-250114-421503-2821</t>
  </si>
  <si>
    <t>'SD-057-241215-960518-2858'</t>
  </si>
  <si>
    <t>SD-db051-250114-587231-167</t>
  </si>
  <si>
    <t>2025-01-14 11:52:54</t>
  </si>
  <si>
    <t>(家客)潍坊-潍城区-重复投诉投诉督办通知-一级督办13869660035-202501140000258701</t>
  </si>
  <si>
    <t>普通区域-潍城区-锦泰小区-13869660035-100M-宽带上网投诉-次数0-202501140000258701</t>
  </si>
  <si>
    <t xml:space="preserve">202501140000258701#13869660035客户来电表示宽带无法使用装维师傅上门告知是路由器的原因，客户购买了新的路由器后又告知是客户电脑的问题，客户维修电脑后还是无法使用，客户要求退还购买路由器和维修电脑产生的费用，请协助受理，客户有gxb投诉意向 麻烦处理 谢谢。联系电话：13869660035，联系人：先生/女士，录音流水号：2025011411493164220838784。
</t>
  </si>
  <si>
    <t>13869660035</t>
  </si>
  <si>
    <t>SD-057-250114-031567-2942</t>
  </si>
  <si>
    <t>'SD-057-241120-172456-728'</t>
  </si>
  <si>
    <t>SD-db051-250114-794635-193</t>
  </si>
  <si>
    <t>2025-01-14 12:36:37</t>
  </si>
  <si>
    <t>(家客)潍坊-诸城市-重复投诉投诉督办通知-一级督办15954470123-202501140000286573</t>
  </si>
  <si>
    <t>普通区域-诸城市-谭家庄自然村-15954470123-100M-业务受理宽带-次数0-202501140000286573</t>
  </si>
  <si>
    <t>202501140000286573# 宽带账号:15954470123; 联系电话：15954470123，问题类型：此工单为群障修复工单，根据群障全量闭环修复管理要求，为确保客户网络通畅，请装维人员跟进修复网络问题，谢谢！ 
 群障标题：公告。故障描述：谭家庄自然村主叫号码：15954470123.0;该号码仅供参考，请优先联系宽带账号。</t>
  </si>
  <si>
    <t>15954470123</t>
  </si>
  <si>
    <t>SD-057-250114-490861-3297</t>
  </si>
  <si>
    <t>'SD-057-250101-358421-2588'</t>
  </si>
  <si>
    <t>SD-db051-250114-892531-205</t>
  </si>
  <si>
    <t>2025-01-14 12:56:15</t>
  </si>
  <si>
    <t>(家客)潍坊-潍城区-重复投诉投诉督办通知-一级督办13665366264-202501140000296776</t>
  </si>
  <si>
    <t>80+普通-普通区域-潍城区-北宫社区-13665366264-1000M-业务受理宽带-次数0-202501140000296776</t>
  </si>
  <si>
    <t>202501140000296776#【已关注中国移动10086微信公众号】 宽带账号:13665366264; 联系电话：13665366264，问题类型：此工单为群障修复工单，根据群障全量闭环修复管理要求，为确保客户网络通畅，请装维人员跟进修复网络问题，谢谢！ 
 群障标题：公告。故障描述：北宫社区主叫号码：18263622277.0;该号码仅供参考，请优先联系宽带账号。</t>
  </si>
  <si>
    <t>13665366264</t>
  </si>
  <si>
    <t>SD-057-250114-791586-3451</t>
  </si>
  <si>
    <t>'SD-057-241114-756831-1258'</t>
  </si>
  <si>
    <t>SD-db051-250114-293840-214</t>
  </si>
  <si>
    <t>2025-01-14 13:16:28</t>
  </si>
  <si>
    <t>(家客)潍坊-滨海-重复投诉投诉督办通知-一级督办15725621912-202501140000306040</t>
  </si>
  <si>
    <t>【调研】-普通区域-滨海-碱厂六区（兆祥小区）-15725621912-300M-宽带上网投诉-次数0-202501140000306040</t>
  </si>
  <si>
    <t>202501140000306040#流程受理流水号：20250114131453157256219121066236
客户号码:15725621912
客户姓名:王**
投诉地市:潍坊
来话流水:2025011413111256820808854
宽带账号:15725621912
宽带账号归属地市:潍坊
宽带账号归属区县:滨海
故障地址:潍坊滨海大家洼街道海源街碱厂六区（兆祥小区）618号楼（3单元）*********
联系电话:15725621912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14:10:10
具体故障现象:打不开网页，
客户其他诉求:
;宽带小区$[碱厂六区（兆祥小区）]$</t>
  </si>
  <si>
    <t>15725621912</t>
  </si>
  <si>
    <t>SD-057-250114-542786-3606</t>
  </si>
  <si>
    <t>'SD-057-241211-570361-2163'</t>
  </si>
  <si>
    <t>SD-db051-250114-671940-223</t>
  </si>
  <si>
    <t>2025-01-14 13:41:42</t>
  </si>
  <si>
    <t>(家客)潍坊-寿光市-重复投诉投诉督办通知-一级督办13306361744-202501140000316872</t>
  </si>
  <si>
    <t>普通区域-寿光市-朱家崖村自然村-13306361744-1000M-宽带上网投诉-次数0-202501140000316872</t>
  </si>
  <si>
    <t>202501140000316872#15589690539客户来电反映：网络无法使用，师傅上门未解决，要求师傅继续上门查看处理谢谢。账号：13306361744位置：潍坊寿光市田柳镇崔家村，联系电话：15589690539 联系人：先生   流水号:2025011413350354020877637</t>
  </si>
  <si>
    <t>13306361744</t>
  </si>
  <si>
    <t>SD-057-250114-401826-3802</t>
  </si>
  <si>
    <t>'SD-057-250113-963548-5689'</t>
  </si>
  <si>
    <t>SD-db051-250114-429560-226</t>
  </si>
  <si>
    <t>2025-01-14 13:50:34</t>
  </si>
  <si>
    <t>(家客)潍坊-奎文区-重复投诉投诉督办通知-一级督办18763670658-202501140000321946</t>
  </si>
  <si>
    <t>【调研】-80+金卡-普通区域-奎文区-润通机车交易公司-18763670658-300M-宽带上网投诉-次数0-202501140000321946</t>
  </si>
  <si>
    <t>202501140000321946#【已关注中国移动10086微信公众号】流程受理流水号：20250114134639187636706581071217
客户号码:18763670658
客户姓名:刘***
投诉地市:潍坊
来话流水:2025011413474860320801630
宽带账号:18763670658
宽带账号归属地市:潍坊
宽带账号归属区县:
故障地址:潍坊高新宝通街高二路润通机车交易公司1号区域*********
联系电话:13181677072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故障时间:2025-01-14 13:45:19
具体故障现象:打不开网页，
客户其他诉求:
;宽带小区$[润通机车交易公司]$</t>
  </si>
  <si>
    <t>18763670658</t>
  </si>
  <si>
    <t>SD-057-250114-903816-3905</t>
  </si>
  <si>
    <t>'SD-057-241108-128653-4147'</t>
  </si>
  <si>
    <t>SD-db051-250114-457380-290</t>
  </si>
  <si>
    <t>2025-01-14 15:46:39</t>
  </si>
  <si>
    <t>(家客)潍坊-潍城区-重复投诉投诉督办通知-一级督办17263261880-202501140000406627</t>
  </si>
  <si>
    <t>【调研】-80+普通-普通区域-潍城区-增福堂-17263261880-1000M-业务受理宽带-次数0-202501140000406627</t>
  </si>
  <si>
    <t>202501140000406627#【已关注中国移动10086微信公众号】 宽带账号:17263261880; 联系电话：17263261880，问题类型：此工单为群障修复工单，根据群障全量闭环修复管理要求，为确保客户网络通畅，请装维人员跟进修复网络问题，谢谢！ 
 群障标题：公告。故障描述：增福堂主叫号码：17263261880.0;该号码仅供参考，请优先联系宽带账号。</t>
  </si>
  <si>
    <t>17263261880</t>
  </si>
  <si>
    <t>SD-057-250114-530164-4833</t>
  </si>
  <si>
    <t>'SD-057-241231-386704-5393'</t>
  </si>
  <si>
    <t>SD-db051-250114-872916-325</t>
  </si>
  <si>
    <t>2025-01-14 16:47:05</t>
  </si>
  <si>
    <t>(家客)潍坊-安丘市-重复投诉投诉督办通知-一级督办15066701896-202501140000454076</t>
  </si>
  <si>
    <t>80+普通-普通区域-安丘市-小河套-15066701896-200M-宽带上网投诉-次数0-202501140000454076</t>
  </si>
  <si>
    <t>202501140000454076#15066701896：客户表示网速慢，路由器情况客户无法提供，系统显示是质差路由器，地址：潍坊安丘市景芝镇小河套马车岭小河套2号箱王陪庆*********联系人先生，联系本机，
2025011416455712120865580</t>
  </si>
  <si>
    <t>15066701896</t>
  </si>
  <si>
    <t>SD-057-250114-792541-5330</t>
  </si>
  <si>
    <t>'SD-057-241019-209683-3784'</t>
  </si>
  <si>
    <t>SD-db051-250114-847069-340</t>
  </si>
  <si>
    <t>2025-01-14 17:17:53</t>
  </si>
  <si>
    <t>(家客)潍坊-昌乐县-重复投诉投诉督办通知-一级督办13608955321-202501140000478691</t>
  </si>
  <si>
    <t>80+普通-普通区域-昌乐县-矿机花园-13608955321-1000M-宽带上网投诉-次数0-202501140000478691</t>
  </si>
  <si>
    <t xml:space="preserve">202501140000478691#宽带账号13608955321：；宽带地址：潍坊昌乐县城关街道孤山街矿机花园12号楼**；客户来电反映宽带网速慢，无法配合线上指导，请协助处理，谢谢！联系电话；13608955321联系人：；来电流水：2025011417141397220827491。
</t>
  </si>
  <si>
    <t>13608955321</t>
  </si>
  <si>
    <t>SD-057-250114-752046-5632</t>
  </si>
  <si>
    <t>'SD-057-241030-908714-4436'</t>
  </si>
  <si>
    <t>SD-db051-250114-596214-379</t>
  </si>
  <si>
    <t>2025-01-14 18:01:26</t>
  </si>
  <si>
    <t>(家客)潍坊-奎文区-重复投诉投诉督办通知-一级督办13953649778-202501140000508546</t>
  </si>
  <si>
    <t>80+银卡-普通区域-奎文区-骏龙花园（代理商保护，开户联系19819652007）-13953649778-300M-宽带上网投诉-次数0-202501140000508546</t>
  </si>
  <si>
    <t xml:space="preserve">202501140000508546#宽带账号：13953649778；宽带地址：潍坊高新区骏龙花园小区14号楼2单602，客户表示办理过移机 我处解释不认可
；客户来电反映宽带无法使用光猫自带网络无法使用，不在线指导未恢复，经查询客户侧为质差终端，请协助上门更换终端并一并处理故障问题，谢谢！联系电话：13953649332；联系人：薛**；来电流水：2025011417543778620893293
</t>
  </si>
  <si>
    <t>13953649778</t>
  </si>
  <si>
    <t>SD-057-250114-283790-6033</t>
  </si>
  <si>
    <t>'SD-057-241120-485230-6425'</t>
  </si>
  <si>
    <t>SD-db051-250114-906743-389</t>
  </si>
  <si>
    <t>2025-01-14 18:16:43</t>
  </si>
  <si>
    <t>(家客)潍坊-安丘市-重复投诉投诉督办通知-一级督办15763026309-202501140000521479</t>
  </si>
  <si>
    <t>80+普通-普通区域-安丘市-石家埠村自然村-15763026309-300M-业务受理宽带-次数0-202501140000521479</t>
  </si>
  <si>
    <t>202501140000521479# 宽带账号:15763026309; 联系电话：15763026309，问题类型：此工单为群障修复工单，根据群障全量闭环修复管理要求，为确保客户网络通畅，请装维人员跟进修复网络问题，谢谢！ 
 群障标题：公告。故障描述：潍坊安丘市石家埠村自然村光缆故障，预估24小时恢复，请帮忙拦截,如有需要请联系片区装维师傅代佼运15706307064主叫号码：15763026309.0;该号码仅供参考，请优先联系宽带账号。</t>
  </si>
  <si>
    <t>15763026309</t>
  </si>
  <si>
    <t>SD-057-250114-172394-6201</t>
  </si>
  <si>
    <t>'SD-057-250112-874251-791'</t>
  </si>
  <si>
    <t>SD-db051-250114-578630-390</t>
  </si>
  <si>
    <t>2025-01-14 18:18:15</t>
  </si>
  <si>
    <t>(家客)潍坊-坊子区-重复投诉投诉督办通知-一级督办18363655348-202501140000520029</t>
  </si>
  <si>
    <t>【重投】-普通区域-坊子区-颜家庄村自然村-18363655348-300M-宽带上网投诉-次数0-202501140000520029</t>
  </si>
  <si>
    <t>202501140000520029#18363655348客户来电反映宽带无法上网，线上排障不认可，客户要求师傅上门，请协助处理，谢谢
宽带地址：潍坊坊子区岞山街道颜家庄村颜家庄村23号房
联系人：先生 联系电话：13791871346来电流水：2025011418121869620852836</t>
  </si>
  <si>
    <t>18363655348</t>
  </si>
  <si>
    <t>SD-057-250114-782106-6224</t>
  </si>
  <si>
    <t>'SD-057-250112-192074-6216'</t>
  </si>
  <si>
    <t>SD-db051-250114-548671-394</t>
  </si>
  <si>
    <t>2025-01-14 18:25:59</t>
  </si>
  <si>
    <t>(家客)潍坊-昌邑市-重复投诉投诉督办通知-一级督办15866557074-202501140000526132</t>
  </si>
  <si>
    <t>普通区域-昌邑市-孙家道照村-15866557074-300M-宽带上网投诉-次数0-202501140000526132</t>
  </si>
  <si>
    <t>202501140000526132#宽带账号：15866557074；宽带地址：潍坊昌邑市李家埠镇孙家道照村；客户来电反映移动高清无法观看，客户不在现场，无法配合线上指导/客户不配合排障，要求上门，请协助处理，谢谢！联系电话：15866557074；联系人：先生；来电流水：2025011418201763320815560。</t>
  </si>
  <si>
    <t>15866557074</t>
  </si>
  <si>
    <t>SD-057-250114-935618-6291</t>
  </si>
  <si>
    <t>'SD-057-241204-781403-3887'</t>
  </si>
  <si>
    <t>SD-db051-250114-059243-400</t>
  </si>
  <si>
    <t>2025-01-14 18:36:57</t>
  </si>
  <si>
    <t>(家客)潍坊-奎文区-重复投诉投诉督办通知-一级督办13608952062-202501140000530634</t>
  </si>
  <si>
    <t>【调研】-80+银卡-普通区域-奎文区-王侯嘉苑西区-13608952062-1000M-宽带上网投诉-次数0-202501140000530634</t>
  </si>
  <si>
    <t xml:space="preserve">202501140000530634#流程受理流水号：20250114183342136089520621132959
客户号码:13608952062
客户姓名:王**
投诉地市:潍坊
来话流水:2025011418331560520810984
宽带账号:13608952062
宽带账号归属地市:潍坊
宽带账号归属区县:高新
故障地址:潍坊高新清池府清街福东社区14号楼*********
联系电话:13608952062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光功率:-21.13
故障大类:宽带/电视
故障细类:宽带无法上网
携转原因:
故障时间:2025-01-14 18:33:49
具体故障现象:打不开网页，
客户其他诉求:客户侧为质差终端，要求上门更换终端并一并处理故障问题。
</t>
  </si>
  <si>
    <t>13608952062</t>
  </si>
  <si>
    <t>SD-057-250114-597263-6402</t>
  </si>
  <si>
    <t>'SD-057-241126-168904-6230'</t>
  </si>
  <si>
    <t>SD-db051-250114-658730-402</t>
  </si>
  <si>
    <t>2025-01-14 18:40:55</t>
  </si>
  <si>
    <t>(家客)潍坊-坊子区-重复投诉投诉督办通知-一级督办13791628625-202501140000531755</t>
  </si>
  <si>
    <t>普通区域-坊子区-张家庄村-13791628625-300M-宽带上网投诉-次数0-202501140000531755</t>
  </si>
  <si>
    <t xml:space="preserve">202501140000531755#流程受理流水号：20250114184020137916286251133913
客户号码:13791628625
客户姓名:耿**
投诉地市:潍坊
来话流水:2025011418393054520853154
宽带账号:13791628625
宽带账号归属地市:潍坊
宽带账号归属区县:坊子区
故障地址:潍坊坊子区王家庄街道（王家庄）张家庄村行政村张家庄村张一山16号箱*********
联系电话:13791628625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故障时间:2025-01-14 18:40:30
具体故障现象:打不开网页，
客户其他诉求:客户侧为质差终端，要求上门更换终端并一并处理故障问题。
</t>
  </si>
  <si>
    <t>13791628625</t>
  </si>
  <si>
    <t>SD-057-250114-016382-6432</t>
  </si>
  <si>
    <t>'SD-057-241130-165892-4891'</t>
  </si>
  <si>
    <t>SD-db051-250114-643150-406</t>
  </si>
  <si>
    <t>2025-01-14 18:43:56</t>
  </si>
  <si>
    <t>(家客)潍坊-临朐县-重复投诉投诉督办通知-一级督办13869666551-202501140000535120</t>
  </si>
  <si>
    <t>【调研】-80+普通-普通区域-临朐县-临朐盛世家园-13869666551-300M-宽带上网投诉-次数0-202501140000535120</t>
  </si>
  <si>
    <t xml:space="preserve">202501140000535120#流程受理流水号：20250114184325138696665511134328
客户号码:13869666551
客户姓名:付**
投诉地市:潍坊
来话流水:2025011418431596020878431
宽带账号:13869666551
宽带账号归属地市:潍坊
宽带账号归属区县:临朐县
故障地址:潍坊临朐县城关街道沂山路盛世家园47号楼*********
联系电话:13869666551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光功率:-19.74
故障大类:宽带/电视
故障细类:宽带无法上网
携转原因:
故障时间:2025-01-14 18:43:41
具体故障现象:光猫亮红灯，
客户其他诉求:客户侧为质差终端，要求上门更换终端并一并处理故障问题。
</t>
  </si>
  <si>
    <t>13869666551</t>
  </si>
  <si>
    <t>SD-057-250114-249081-6453</t>
  </si>
  <si>
    <t>'SD-057-241225-874321-4196'</t>
  </si>
  <si>
    <t>SD-db051-250114-713852-416</t>
  </si>
  <si>
    <t>2025-01-14 18:59:31</t>
  </si>
  <si>
    <t>(家客)潍坊-诸城市-重复投诉投诉督办通知-一级督办15069659663-202501140000541097</t>
  </si>
  <si>
    <t>普通区域-诸城市-孔戈庄社区-15069659663-200M-宽带上网投诉-次数0-202501140000541097</t>
  </si>
  <si>
    <t>202501140000541097#15069659663 客户来电反映电视卡顿 要求师傅上门处理 谢谢
联系人 先生 联系电话 本机 流水2025011418553475620856231</t>
  </si>
  <si>
    <t>15069659663</t>
  </si>
  <si>
    <t>SD-057-250114-293784-6592</t>
  </si>
  <si>
    <t>'SD-057-241026-429578-3546'</t>
  </si>
  <si>
    <t>SD-db051-250114-586932-428</t>
  </si>
  <si>
    <t>2025-01-14 19:17:10</t>
  </si>
  <si>
    <t>(家客)潍坊-临朐县-重复投诉投诉督办通知-一级督办18866195988-202501140000547369</t>
  </si>
  <si>
    <t>普通区域-临朐县-宫家坡小区-18866195988-300M-宽带上网投诉-次数0-202501140000547369</t>
  </si>
  <si>
    <t>202501140000547369#宽带账号：18866195988；联系电话：18866195988宽带地址：潍坊临朐县冶源街道宫家坡012乡道路宫家坡小区5号楼*；客户来电反映网速慢，线上指导无法配合操作，要求上门处理, 来电流水：2025011419125692120857080</t>
  </si>
  <si>
    <t>18866195988</t>
  </si>
  <si>
    <t>SD-057-250114-640372-6740</t>
  </si>
  <si>
    <t>'SD-057-241207-257368-5526'</t>
  </si>
  <si>
    <t>SD-db051-250114-781953-430</t>
  </si>
  <si>
    <t>2025-01-14 19:22:50</t>
  </si>
  <si>
    <t>(家客)潍坊-奎文区-重复投诉投诉督办通知-一级督办15866175228-202501140000548434</t>
  </si>
  <si>
    <t>80+普通-普通区域-奎文区-奎文水利局宿舍-15866175228-200M-宽带上网投诉-次数0-202501140000548434</t>
  </si>
  <si>
    <t>202501140000548434#流程受理流水号：20250114192109158661752281139600
客户号码:15866175228
客户姓名:田*
投诉地市:潍坊
来话流水:2025011419204494520899366
宽带账号:15866175228
宽带账号归属地市:潍坊
宽带账号归属区县:奎文区
故障地址:潍坊奎文区东关街道中学街水利局宿舍2号楼*********
联系电话:15621765399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19:21:54
具体故障现象:光猫亮红灯，
客户其他诉求:
;宽带小区$[奎文水利局宿舍]$</t>
  </si>
  <si>
    <t>15866175228</t>
  </si>
  <si>
    <t>SD-057-250114-012493-6781</t>
  </si>
  <si>
    <t>'SD-057-241023-315768-7074'</t>
  </si>
  <si>
    <t>SD-db051-250114-657301-451</t>
  </si>
  <si>
    <t>2025-01-14 19:55:52</t>
  </si>
  <si>
    <t>(家客)潍坊-青州市-重复投诉投诉督办通知-一级督办13792616974-202501140000559733</t>
  </si>
  <si>
    <t>普通区域-青州市-进潘-13792616974-300M-宽带上网投诉-次数0-202501140000559733</t>
  </si>
  <si>
    <t>202501140000559733#客户反映家里宽带无法连接使用，线上排障不配合，老人在家不会操作，客户要求师傅上门.要求派师傅,请协助处理，谢谢  
 联系人： 先生    联系电话：本机    流水号：2025011419462782820835800</t>
  </si>
  <si>
    <t>13792616974</t>
  </si>
  <si>
    <t>SD-057-250114-640829-7059</t>
  </si>
  <si>
    <t>'SD-057-241216-163952-718'</t>
  </si>
  <si>
    <t>SD-db051-250114-507486-453</t>
  </si>
  <si>
    <t>2025-01-14 19:56:52</t>
  </si>
  <si>
    <t>(家客)潍坊-寿光市-重复投诉投诉督办通知-一级督办13863650281-202501140000562248</t>
  </si>
  <si>
    <t>普通区域-寿光市-稻田镇张营社区-13863650281-300M-业务受理宽带-次数0-202501140000562248</t>
  </si>
  <si>
    <t>202501140000562248#【已关注中国移动10086微信公众号】 宽带账号:13863650281; 联系电话：13863650281，问题类型：此工单为群障修复工单，根据群障全量闭环修复管理要求，为确保客户网络通畅，请装维人员跟进修复网络问题，谢谢！ 
 群障标题：公告。故障描述：潍坊寿光市稻田镇张营社区光缆故障，预估24小时恢复，请帮忙拦截,如有需要请联系片区装维师傅宋玉杰15706307816主叫号码：13863650281.0;该号码仅供参考，请优先联系宽带账号。</t>
  </si>
  <si>
    <t>13863650281</t>
  </si>
  <si>
    <t>SD-057-250114-876540-7076</t>
  </si>
  <si>
    <t>'SD-057-241123-319406-4009'</t>
  </si>
  <si>
    <t>SD-db051-250114-637980-460</t>
  </si>
  <si>
    <t>2025-01-14 20:07:04</t>
  </si>
  <si>
    <t>(家客)潍坊-临朐县-重复投诉投诉督办通知-一级督办13791851681-202501140000567457</t>
  </si>
  <si>
    <t>【调研】-80+普通-普通区域-临朐县-夏家台子自然村-13791851681-300M-业务受理宽带-次数0-202501140000567457</t>
  </si>
  <si>
    <t>202501140000567457# 宽带账号:13791851681; 联系电话：13791851681，问题类型：此工单为群障修复工单，根据群障全量闭环修复管理要求，为确保客户网络通畅，请装维人员跟进修复网络问题，谢谢！ 
 群障标题：公告。故障描述：潍坊临朐县夏家台子自然村光缆故障，预估24小时恢复，请帮忙拦截,如有需要请联系片区装维师傅王月军15763064116主叫号码：15853664111.0;该号码仅供参考，请优先联系宽带账号。</t>
  </si>
  <si>
    <t>13791851681</t>
  </si>
  <si>
    <t>SD-057-250114-753842-7167</t>
  </si>
  <si>
    <t>'SD-057-250113-273165-5744'</t>
  </si>
  <si>
    <t>SD-db051-250114-269081-481</t>
  </si>
  <si>
    <t>2025-01-14 20:37:09</t>
  </si>
  <si>
    <t>(家客)潍坊-奎文区-重复投诉投诉督办通知-一级督办15069661882-202501140000576489</t>
  </si>
  <si>
    <t>【调研】-80+银卡-普通区域-奎文区-宝鼎花园片区-15069661882-300M-业务受理宽带-次数0-202501140000576489</t>
  </si>
  <si>
    <t>202501140000576489# 宽带账号:15069661882; 联系电话：15069661882，问题类型：此工单为群障修复工单，根据群障全量闭环修复管理要求，为确保客户网络通畅，请装维人员跟进修复网络问题，谢谢！ 
 群障标题：公告。故障描述：潍坊奎文区宝鼎花园片区光缆故障，预估24小时恢复，请帮忙拦截,如有需要请联系片区装维师傅姚克胜15706307480主叫号码：15069661882.0;该号码仅供参考，请优先联系宽带账号。</t>
  </si>
  <si>
    <t>15069661882</t>
  </si>
  <si>
    <t>SD-057-250114-658917-7395</t>
  </si>
  <si>
    <t>'SD-057-250113-248175-7071'</t>
  </si>
  <si>
    <t>SD-db051-250114-270653-504</t>
  </si>
  <si>
    <t>2025-01-14 21:20:07</t>
  </si>
  <si>
    <t>(家客)潍坊-奎文区-重复投诉投诉督办通知-一级督办13589194298-20250114211810X690475953</t>
  </si>
  <si>
    <t>80+白金-普通区域-奎文区-城建开发公司宿舍-13589194298-1000M-魔百和投诉-次数0-20250114211810X690475953</t>
  </si>
  <si>
    <t>流程受理流水号：20250114211734135891942981152967
客户号码:13589194298
客户姓名:王**
投诉地市:潍坊
来话流水:2025011421085115220880422
宽带账号:13589194298
宽带账号归属地市:潍坊
宽带账号归属区县:奎文区
故障地址:潍坊奎文区广文街道文化路城建开发公司宿舍西楼
联系电话:13589194298
联系人:先生
工单紧急程度:一般
是否有升级投诉倾向:否
是否重复投诉:否
是否携转意向:否
是否投诉倾向:否
是否智能网关:智能网关
当前是否在线:
接入方式:
端到端诊断结果:客户侧设备问题（新增）
是否质差终端:无质差信息
光功率:-20.70
故障大类:电视
故障细类:移动高清电视故障(专席)
携转原因:
故障时间:2025-01-14 21:18:48
魔百和单播/组播:组播
具体故障现象:电视机提示无信号
客户其他诉求:
魔百和单/组播：组播</t>
  </si>
  <si>
    <t>13589194298</t>
  </si>
  <si>
    <t>SD-057-250114-965024-7694</t>
  </si>
  <si>
    <t>'SD-057-250110-716249-5315'</t>
  </si>
  <si>
    <t>SD-db051-250114-427539-505</t>
  </si>
  <si>
    <t>2025-01-14 21:20:11</t>
  </si>
  <si>
    <t>(家客)潍坊-奎文区-重复投诉投诉督办通知-一级督办13675369013-20250114211906X746442969</t>
  </si>
  <si>
    <t>【调研】-80+银卡-普通区域-奎文区-金鼎华府三期-13675369013-300M-宽带上网投诉-次数0-20250114211906X746442969</t>
  </si>
  <si>
    <t xml:space="preserve">流程受理流水号：20250114211836136753690131153038
客户号码:13675369013
客户姓名:崔**
投诉地市:潍坊
来话流水:2025011421174871920807826
宽带账号:13675369013
宽带账号归属地市:潍坊
宽带账号归属区县:奎文区
故障地址:潍坊奎文区广文街道健康街金鼎华府二期（银泉广场）5号楼*********
联系电话:13675369013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
故障大类:宽带/电视
故障细类:宽带无法上网
携转原因:
故障时间:2025-01-14 21:19:21
具体故障现象:网速慢卡顿，
客户其他诉求:
</t>
  </si>
  <si>
    <t>13675369013</t>
  </si>
  <si>
    <t>SD-057-250114-230471-7695</t>
  </si>
  <si>
    <t>'SD-057-241203-257081-4383'</t>
  </si>
  <si>
    <t>SD-db051-250114-578236-528</t>
  </si>
  <si>
    <t>2025-01-14 22:56:45</t>
  </si>
  <si>
    <t>(家客)潍坊-青州市-重复投诉投诉督办通知-一级督办15964325750-202501140000592144</t>
  </si>
  <si>
    <t>【调研】-80+银卡-普通区域-青州市-韩家村-15964325750-300M-业务受理宽带-次数0-202501140000592144</t>
  </si>
  <si>
    <t>202501140000592144# 宽带账号:15964325750; 联系电话：15964325750，问题类型：此工单为群障修复工单，根据群障全量闭环修复管理要求，为确保客户网络通畅，请装维人员跟进修复网络问题，谢谢！ 
 群障标题：公告。故障描述：潍坊青州市韩家村光缆故障，预估24小时恢复，请帮忙拦截,如有需要请联系片区装维师傅赵修磊18053687520主叫号码：15964325750.0;该号码仅供参考，请优先联系宽带账号。</t>
  </si>
  <si>
    <t>15964325750</t>
  </si>
  <si>
    <t>SD-057-250114-176523-7976</t>
  </si>
  <si>
    <t>'SD-057-241022-028476-5885'</t>
  </si>
  <si>
    <t>SD-db051-250115-347251-6</t>
  </si>
  <si>
    <t>2025-01-15 07:53:01</t>
  </si>
  <si>
    <t>(家客)潍坊-奎文区-重复投诉投诉督办通知-一级督办18363660999-202501150000092678</t>
  </si>
  <si>
    <t>普通区域-奎文区-加州世纪尊品-18363660999-300M-宽带上网投诉-次数0-202501150000092678</t>
  </si>
  <si>
    <t xml:space="preserve">202501150000092678#【已关注中国移动10086微信公众号】流程受理流水号：20250115075202183636609991000222
客户号码:18363660999
客户姓名:马**
投诉地市:潍坊
来话流水:2025011507514280920841236
宽带账号:18363660999
宽带账号归属地市:潍坊
宽带账号归属区县:高新
故障地址:潍坊高新高新城区健康街加州世纪尊品6号楼*********
联系电话:18363660999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光功率:-23.37
故障大类:宽带/电视
故障细类:宽带无法上网
携转原因:
故障时间:2025-01-15 07:52:18
具体故障现象:提示网络无法连接
客户其他诉求:客户侧为质差终端，要求上门更换终端并一并处理故障问题。
</t>
  </si>
  <si>
    <t>18363660999</t>
  </si>
  <si>
    <t>SD-057-250115-165893-58</t>
  </si>
  <si>
    <t>'SD-057-250111-746052-11'</t>
  </si>
  <si>
    <t>SD-db051-250115-914638-8</t>
  </si>
  <si>
    <t>2025-01-15 08:23:12</t>
  </si>
  <si>
    <t>(家客)潍坊-滨海-重复投诉投诉督办通知-一级督办13863651408-202501150000093167</t>
  </si>
  <si>
    <t>普通区域-滨海-渤海水产-13863651408-300M-宽带上网投诉-次数0-202501150000093167</t>
  </si>
  <si>
    <t>202501150000093167#流程受理流水号：20250115082246138636514081000623
客户号码:13863651408
客户姓名:赵**
投诉地市:潍坊
来话流水:2025011508220887320802882
宽带账号:13863651408
宽带账号归属地市:潍坊
宽带账号归属区县:滨海
故障地址:潍坊滨海央子街道北海路渤海水产1号箱（2-2）*********
联系电话:13863651408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08:22:58
具体故障现象:光猫亮红灯，
客户其他诉求:
;宽带小区$[渤海水产]$</t>
  </si>
  <si>
    <t>13863651408</t>
  </si>
  <si>
    <t>SD-057-250115-418327-107</t>
  </si>
  <si>
    <t>'SD-057-241108-451692-204'</t>
  </si>
  <si>
    <t>SD-db051-250115-642503-28</t>
  </si>
  <si>
    <t>2025-01-15 08:56:33</t>
  </si>
  <si>
    <t>(家客)潍坊-寿光市-重复投诉投诉督办通知-一级督办18366501789-202501150000107338</t>
  </si>
  <si>
    <t>普通区域-寿光市-张建桥-18366501789-300M-业务受理宽带-次数0-202501150000107338</t>
  </si>
  <si>
    <t>202501150000107338# 宽带账号:18366501789; 联系电话：18366501789，问题类型：此工单为群障修复工单，根据群障全量闭环修复管理要求，为确保客户网络通畅，请装维人员跟进修复网络问题，谢谢！ 
 群障标题：公告。故障描述：潍坊寿光市张建桥光缆故障，预估24小时恢复，请帮忙拦截,如有需要请联系片区装维师傅李洪劲15706307740主叫号码：18366501789.0;该号码仅供参考，请优先联系宽带账号。</t>
  </si>
  <si>
    <t>18366501789</t>
  </si>
  <si>
    <t>SD-057-250115-945372-410</t>
  </si>
  <si>
    <t>'SD-057-250103-978215-4029'</t>
  </si>
  <si>
    <t>SD-db051-250115-970234-31</t>
  </si>
  <si>
    <t>2025-01-15 08:57:32</t>
  </si>
  <si>
    <t>(家客)潍坊-寿光市-重复投诉投诉督办通知-一级督办13884710656-202501150000109695</t>
  </si>
  <si>
    <t>【调研】-普通区域-寿光市-南孙云子村自然村-13884710656-300M-业务受理宽带-次数0-202501150000109695</t>
  </si>
  <si>
    <t>202501150000109695# 宽带账号:13884710656; 联系电话：13884710656，问题类型：此工单为群障修复工单，根据群障全量闭环修复管理要求，为确保客户网络通畅，请装维人员跟进修复网络问题，谢谢！ 
 群障标题：公告。故障描述：潍坊寿光市南孙云子村自然村光缆故障，预估24小时恢复，请帮忙拦截,如有需要请联系片区装维师傅赵坤15706307757主叫号码：13854415125.0;该号码仅供参考，请优先联系宽带账号。</t>
  </si>
  <si>
    <t>13884710656</t>
  </si>
  <si>
    <t>SD-057-250115-691403-440</t>
  </si>
  <si>
    <t>'SD-057-250114-910465-4670'</t>
  </si>
  <si>
    <t>SD-db051-250115-025618-40</t>
  </si>
  <si>
    <t>2025-01-15 09:06:46</t>
  </si>
  <si>
    <t>(家客)潍坊-潍城区-重复投诉投诉督办通知-一级督办13563622417-202501150000115281</t>
  </si>
  <si>
    <t>普通区域-潍城区-平寿村自然村-13563622417-300M-业务受理宽带-次数0-202501150000115281</t>
  </si>
  <si>
    <t>202501150000115281# 宽带账号:13563622417; 联系电话：13563622417，问题类型：此工单为群障修复工单，根据群障全量闭环修复管理要求，为确保客户网络通畅，请装维人员跟进修复网络问题，谢谢！ 
 群障标题：公告。故障描述：潍坊潍城区平寿村自然村光缆故障，预估24小时恢复，请帮忙拦截,如有需要请联系片区装维师傅杜文永15706307902主叫号码：13562611875.0;该号码仅供参考，请优先联系宽带账号。</t>
  </si>
  <si>
    <t>13563622417</t>
  </si>
  <si>
    <t>SD-057-250115-385907-523</t>
  </si>
  <si>
    <t>'SD-057-250114-049271-7464'</t>
  </si>
  <si>
    <t>SD-db051-250115-832146-57</t>
  </si>
  <si>
    <t>2025-01-15 09:32:03</t>
  </si>
  <si>
    <t>(家客)潍坊-奎文区-重复投诉投诉督办通知-一级督办13854418613-20250115092903X543038328</t>
  </si>
  <si>
    <t>【调研】-普通区域-奎文区-香榭丽舍-13854418613-1000M-魔百和投诉-次数0-20250115092903X543038328</t>
  </si>
  <si>
    <t>流程受理流水号：20250115092637138544186131013987
客户号码:13854418613
客户姓名:孟**
投诉地市:潍坊
来话流水:2025011509203322720811970
宽带账号:13854418613
宽带账号归属地市:潍坊
宽带账号归属区县:奎文区
故障地址:潍坊奎文区潍州路街道环湖路香榭丽舍5号楼*********
联系电话:13854418613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光功率:-20.86
故障大类:宽带/电视
故障细类:移动高清电视故障
携转原因:
故障时间:2025-01-15 09:26:51
魔百和单播/组播:组播
具体故障现象:机顶盒无法开机，
客户其他诉求:客户不能看电视，不愿意转专席，客户称今天11点前不处理，就去工信部投诉。
魔百和单/组播：组播</t>
  </si>
  <si>
    <t>13854418613</t>
  </si>
  <si>
    <t>SD-057-250115-635481-795</t>
  </si>
  <si>
    <t>'SD-057-250114-623714-2437'</t>
  </si>
  <si>
    <t>SD-db051-250115-179532-105</t>
  </si>
  <si>
    <t>2025-01-15 10:36:42</t>
  </si>
  <si>
    <t>(家客)潍坊-寿光市-重复投诉投诉督办通知-一级督办15264459520-202501150000189738</t>
  </si>
  <si>
    <t>普通区域-寿光市-福盛家园-15264459520-1000M-业务受理宽带-次数0-202501150000189738</t>
  </si>
  <si>
    <t>202501150000189738# 宽带账号:15264459520; 联系电话：15264459520，问题类型：此工单为群障修复工单，根据群障全量闭环修复管理要求，为确保客户网络通畅，请装维人员跟进修复网络问题，谢谢！ 
 群障标题：公告。故障描述：潍坊寿光市福盛家园光缆故障，预估24小时恢复，请帮忙拦截,如有需要请联系片区装维师傅王晓宁15053691091主叫号码：13210760696.0;该号码仅供参考，请优先联系宽带账号。</t>
  </si>
  <si>
    <t>15264459520</t>
  </si>
  <si>
    <t>SD-057-250115-297105-1506</t>
  </si>
  <si>
    <t>'SD-057-250114-904358-6638'</t>
  </si>
  <si>
    <t>SD-db051-250115-875304-133</t>
  </si>
  <si>
    <t>2025-01-15 11:07:48</t>
  </si>
  <si>
    <t>(家客)潍坊-昌邑市-重复投诉投诉督办通知-一级督办13563662366-202501150000217720</t>
  </si>
  <si>
    <t>【调研】-80+金卡-普通区域-昌邑市-隆鑫家园-13563662366-300M-魔百和投诉-次数0-202501150000217720</t>
  </si>
  <si>
    <t>202501150000217720#流程受理流水号：20250115110026135636623661039114
客户号码:13563662366
客户姓名:刘**
投诉地市:潍坊
来话流水:2025011511000965820824356
宽带账号:13563662366
宽带账号归属地市:潍坊
宽带账号归属区县:昌邑市
故障地址:潍坊昌邑市城区和平大街隆鑫家园2号楼*********
联系电话:13563662366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故障大类:电视
故障细类:移动高清电视故障(专席)
携转原因:
故障时间:2025-01-15 11:04:11
魔百和单播/组播:组播
具体故障现象:电视直播或点播无法观看，
客户其他诉求:宽带正常使用，帐号排查正确，网口灯正常，网线无问题，指导网线换口，对应指导网络配置无效，请协助处理，谢谢。
魔百和单/组播：组播;宽带小区$[隆鑫家园]$</t>
  </si>
  <si>
    <t>13563662366</t>
  </si>
  <si>
    <t>SD-057-250115-096147-1917</t>
  </si>
  <si>
    <t>'SD-057-241113-976043-1637'</t>
  </si>
  <si>
    <t>SD-db051-250115-742586-152</t>
  </si>
  <si>
    <t>2025-01-15 11:37:04</t>
  </si>
  <si>
    <t>(家客)潍坊-潍城区-重复投诉投诉督办通知-一级督办13455698617-202501150000241341</t>
  </si>
  <si>
    <t>普通区域-潍城区-槐埠村自然村-13455698617-100M-业务受理宽带-次数0-202501150000241341</t>
  </si>
  <si>
    <t>202501150000241341# 宽带账号:13455698617; 联系电话：13455698617，问题类型：此工单为群障修复工单，根据群障全量闭环修复管理要求，为确保客户网络通畅，请装维人员跟进修复网络问题，谢谢！ 
 群障标题：公告。故障描述：潍坊潍城区槐埠村自然村光缆故障，预估24小时恢复，请帮忙拦截,如有需要请联系片区装维师傅王绪友15706307892主叫号码：15866581996.0;该号码仅供参考，请优先联系宽带账号。</t>
  </si>
  <si>
    <t>13455698617</t>
  </si>
  <si>
    <t>SD-057-250115-160437-2176</t>
  </si>
  <si>
    <t>'SD-057-241206-513807-6934'</t>
  </si>
  <si>
    <t>SD-db051-250115-205163-171</t>
  </si>
  <si>
    <t>2025-01-15 12:07:02</t>
  </si>
  <si>
    <t>(家客)潍坊-奎文区-重复投诉投诉督办通知-一级督办19709681507-202501150000262028</t>
  </si>
  <si>
    <t>普通区域-奎文区-潍坊职业学院-19709681507-100M-业务受理宽带-次数0-202501150000262028</t>
  </si>
  <si>
    <t>202501150000262028# 宽带账号:19709681507; 联系电话：19709681507，问题类型：此工单为群障修复工单，根据群障全量闭环修复管理要求，为确保客户网络通畅，请装维人员跟进修复网络问题，谢谢！ 
 群障标题：公告。故障描述：潍坊奎文区潍坊职业学院光缆故障，预估24小时恢复，请帮忙拦截,如有需要请联系片区装维师傅张根涛15706307406主叫号码：19709681507.0;该号码仅供参考，请优先联系宽带账号。</t>
  </si>
  <si>
    <t>19709681507</t>
  </si>
  <si>
    <t>SD-057-250115-318542-2465</t>
  </si>
  <si>
    <t>'SD-057-250114-435976-4437'</t>
  </si>
  <si>
    <t>SD-db051-250115-429185-193</t>
  </si>
  <si>
    <t>2025-01-15 12:46:54</t>
  </si>
  <si>
    <t>(家客)潍坊-安丘市-重复投诉投诉督办通知-一级督办13573672728-202501150000281339</t>
  </si>
  <si>
    <t>普通区域-安丘市-土山村自然村-13573672728-300M-业务受理宽带-次数0-202501150000281339</t>
  </si>
  <si>
    <t>202501150000281339#【已关注中国移动10086微信公众号】 宽带账号:13573672728; 联系电话：13573672728，问题类型：此工单为群障修复工单，根据群障全量闭环修复管理要求，为确保客户网络通畅，请装维人员跟进修复网络问题，谢谢！ 
 群障标题：公告。故障描述：潍坊安丘市土山村自然村光缆故障，预估24小时恢复，请帮忙拦截,如有需要请联系片区装维师傅李宗扬15706307043主叫号码：15908035786.0;该号码仅供参考，请优先联系宽带账号。</t>
  </si>
  <si>
    <t>13573672728</t>
  </si>
  <si>
    <t>SD-057-250115-341697-2817</t>
  </si>
  <si>
    <t>'SD-057-241214-742089-1900'</t>
  </si>
  <si>
    <t>SD-db051-250115-059364-208</t>
  </si>
  <si>
    <t>2025-01-15 13:06:57</t>
  </si>
  <si>
    <t>(家客)潍坊-潍城区-重复投诉投诉督办通知-一级督办19963967619-202501150000290863</t>
  </si>
  <si>
    <t>普通区域-潍城区-赵家文庄自然村-19963967619-200M-魔百和投诉-次数0-202501150000290863</t>
  </si>
  <si>
    <t>202501150000290863#流程受理流水号：20250115130537199639676191066423
客户号码:19963967619
客户姓名:武**
投诉地市:潍坊
来话流水:2025011513052360520827772
宽带账号:19963967619
宽带账号归属地市:潍坊
宽带账号归属区县:潍城区
故障地址:潍坊潍城区军埠口综合项目区赵家文庄赵家文庄自然村25号箱在东数第一条街南数第五排屋路东*********
联系电话:19963967619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光功率:-16.96
故障大类:宽带/电视
故障细类:移动高清电视故障(专席)
携转原因:
故障时间:2025-01-15 13:01:37
魔百和单播/组播:组播
具体故障现象:机顶盒无法开机，请协助谢谢
客户其他诉求:
魔百和单/组播：组播;宽带小区$[赵家文庄自然村]$</t>
  </si>
  <si>
    <t>19963967619</t>
  </si>
  <si>
    <t>SD-057-250115-097432-2980</t>
  </si>
  <si>
    <t>'SD-057-241124-840513-7092'</t>
  </si>
  <si>
    <t>SD-db051-250115-416238-215</t>
  </si>
  <si>
    <t>2025-01-15 13:14:57</t>
  </si>
  <si>
    <t>(家客)潍坊-诸城市-重复投诉投诉督办通知-一级督办15264634666-202501150000294652</t>
  </si>
  <si>
    <t>80+金卡-普通区域-诸城市-龙苑尚城三期-15264634666-1000M-宽带上网投诉-次数0-202501150000294652</t>
  </si>
  <si>
    <t>202501150000294652#【已关注中国移动10086微信公众号】流程受理流水号：20250115130703152646346661066642
客户号码:15264634666
客户姓名:柳*
投诉地市:潍坊
来话流水:2025011513022356120806943
宽带账号:15264634666
宽带账号归属地市:潍坊
宽带账号归属区县:诸城市
故障地址:潍坊诸城市龙都街道兴华路龙苑尚城三期龙苑尚城5号楼1-802
联系电话:15264634666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故障细类:网速慢/上网掉线(专席)
携转原因:
故障时间:2025-01-15 13:07:16
具体故障现象:家庭WiFi信号弱，客户表示之前师傅上门检测维修，但是一直没有维修好，还是同样的情况，客户表示师傅上门告知有可能是客户光猫老化导致的，客户表示自己宽带才办理一年的时间，且系统未查询到光猫质差信息显示，客户要求上报相关部门春节之前彻底解决该问题，请处理。
客户其他诉求:
;宽带小区$[龙苑尚城三期]$</t>
  </si>
  <si>
    <t>15264634666</t>
  </si>
  <si>
    <t>SD-057-250115-128093-3041</t>
  </si>
  <si>
    <t>'SD-057-250109-796854-3859'</t>
  </si>
  <si>
    <t>SD-db051-250115-057834-237</t>
  </si>
  <si>
    <t>2025-01-15 13:55:56</t>
  </si>
  <si>
    <t>(家客)潍坊-寿光市-重复投诉投诉督办通知-一级督办13780856351-202501150000314735</t>
  </si>
  <si>
    <t>【调研】-80+普通-普通区域-寿光市-南范村-13780856351-1000M-业务受理宽带-次数0-202501150000314735</t>
  </si>
  <si>
    <t>202501150000314735# 宽带账号:13780856351; 联系电话：13780856351，问题类型：此工单为群障修复工单，根据群障全量闭环修复管理要求，为确保客户网络通畅，请装维人员跟进修复网络问题，谢谢！ 
 群障标题：公告。故障描述：潍坊寿光市南范村光缆故障，预估24小时恢复，请帮忙拦截,如有需要请联系片区装维师傅刘彬15706307765主叫号码：13780856351.0;该号码仅供参考，请优先联系宽带账号。</t>
  </si>
  <si>
    <t>13780856351</t>
  </si>
  <si>
    <t>SD-057-250115-708291-3383</t>
  </si>
  <si>
    <t>'SD-057-250106-691820-2873'</t>
  </si>
  <si>
    <t>SD-db051-250115-597486-243</t>
  </si>
  <si>
    <t>2025-01-15 14:05:09</t>
  </si>
  <si>
    <t>(家客)潍坊-奎文区-重复投诉投诉督办通知-一级督办18366509229-20250115140244X964196167</t>
  </si>
  <si>
    <t>80+普通-普通区域-奎文区-樱海揽郡-18366509229-300M-宽带上网投诉-次数0-20250115140244X964196167</t>
  </si>
  <si>
    <t xml:space="preserve">流程受理流水号：20250115140209183665092291075880
客户号码:18366509229
客户姓名:咸**
投诉地市:潍坊
来话流水:2025011514021269420820603
宽带账号:18366509229
宽带账号归属地市:潍坊
宽带账号归属区县:高新
故障地址:潍坊高新高新城区北海路樱海揽郡4号楼*********
联系电话:18366509229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光功率:-17.56
故障大类:宽带/电视
故障细类:宽带无法上网
携转原因:
故障时间:2025-01-15 14:02:21
具体故障现象:打不开网页，
客户其他诉求:
</t>
  </si>
  <si>
    <t>18366509229</t>
  </si>
  <si>
    <t>SD-057-250115-215683-3451</t>
  </si>
  <si>
    <t>'SD-057-241130-329046-736'</t>
  </si>
  <si>
    <t>SD-db051-250115-796532-251</t>
  </si>
  <si>
    <t>2025-01-15 14:26:28</t>
  </si>
  <si>
    <t>(家客)潍坊-奎文区-重复投诉投诉督办通知-一级督办13706468528-20250115142547X347902743</t>
  </si>
  <si>
    <t>普通区域-奎文区-李家社区-13706468528-100M-宽带上网投诉-次数0-20250115142547X347902743</t>
  </si>
  <si>
    <t xml:space="preserve">流程受理流水号：20250115142351137064685281080699
客户号码:13706468528
客户姓名:丁**
投诉地市:潍坊
来话流水:2025011514232668720888145
宽带账号:13706468528
宽带账号归属地市:潍坊
宽带账号归属区县:奎文区
故障地址:潍坊奎文区广文街道广文街李家社区6号楼*********
联系电话:13706468528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14:31:09
具体故障现象:光猫灯正常但电脑手机无法上网，
客户其他诉求:
</t>
  </si>
  <si>
    <t>13706468528</t>
  </si>
  <si>
    <t>SD-057-250115-095413-3611</t>
  </si>
  <si>
    <t>'SD-057-241226-571382-4961'</t>
  </si>
  <si>
    <t>SD-db051-250115-059237-252</t>
  </si>
  <si>
    <t>2025-01-15 14:32:15</t>
  </si>
  <si>
    <t>(家客)潍坊-青州市-重复投诉投诉督办通知-一级督办13589173928-20250115142951X591692681</t>
  </si>
  <si>
    <t>【调研】-80+普通-普通区域-青州市-大赵务-13589173928-300M-宽带上网投诉-次数0-20250115142951X591692681</t>
  </si>
  <si>
    <t xml:space="preserve">流程受理流水号：20250115142846135891739281081818
客户号码:13589173928
客户姓名:刘**
投诉地市:潍坊
来话流水:2025011514283278520854785
宽带账号:13589173928
宽带账号归属地市:潍坊
宽带账号归属区县:青州市
故障地址:潍坊青州市黄楼街道大赵务大赵务2号箱扩容(刘国亮）*********
联系电话:13589173928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光功率:-25.52
故障大类:宽带/电视
故障细类:宽带无法上网
携转原因:
故障时间:2025-01-15 14:27:49
具体故障现象:光猫亮红灯，
客户其他诉求:
</t>
  </si>
  <si>
    <t>13589173928</t>
  </si>
  <si>
    <t>SD-057-250115-961358-3646</t>
  </si>
  <si>
    <t>'SD-057-241101-307254-7825'</t>
  </si>
  <si>
    <t>SD-db051-250115-729634-275</t>
  </si>
  <si>
    <t>2025-01-15 14:59:33</t>
  </si>
  <si>
    <t>(家客)潍坊-临朐县-重复投诉投诉督办通知-一级督办18265361312-202501150000357989</t>
  </si>
  <si>
    <t>普通区域-临朐县-曾家洼安置楼-18265361312-300M-宽带上网投诉-次数0-202501150000357989</t>
  </si>
  <si>
    <t xml:space="preserve">202501150000357989#客户来电反馈对前期工单处理不满前期工单流水：202501140000353864；表示没有维修好；仍要求上门服务，请协助处理谢谢！联系电话：13285368529；联系人：先生；来电流水：2025011514551145820823879
</t>
  </si>
  <si>
    <t>18265361312</t>
  </si>
  <si>
    <t>SD-057-250115-537098-3878</t>
  </si>
  <si>
    <t>'SD-057-250114-860243-4318'</t>
  </si>
  <si>
    <t>SD-db051-250115-657314-286</t>
  </si>
  <si>
    <t>2025-01-15 15:15:54</t>
  </si>
  <si>
    <t>(家客)潍坊-高密市-重复投诉投诉督办通知-一级督办15265618521-202501150000372224</t>
  </si>
  <si>
    <t>【调研】-普通区域-高密市-拒城河驻地自然村-15265618521-200M-业务受理宽带-次数0-202501150000372224</t>
  </si>
  <si>
    <t>202501150000372224# 宽带账号:15265618521; 联系电话：15265618521，问题类型：此工单为群障修复工单，根据群障全量闭环修复管理要求，为确保客户网络通畅，请装维人员跟进修复网络问题，谢谢！ 
 群障标题：公告。故障描述：潍坊高密市拒城河驻地自然村光缆故障，预估24小时恢复，请帮忙拦截,如有需要请联系片区装维师傅冷光朋15706307276主叫号码：15265618521.0;该号码仅供参考，请优先联系宽带账号。</t>
  </si>
  <si>
    <t>15265618521</t>
  </si>
  <si>
    <t>SD-057-250115-859304-3997</t>
  </si>
  <si>
    <t>'SD-057-250114-291835-2028'</t>
  </si>
  <si>
    <t>SD-db051-250115-580934-300</t>
  </si>
  <si>
    <t>2025-01-15 15:28:04</t>
  </si>
  <si>
    <t>(家客)潍坊-寿光市-重复投诉投诉督办通知-一级督办18754404072-202501150000381921</t>
  </si>
  <si>
    <t>80+普通-普通区域-寿光市-南范村-18754404072-200M-宽带上网投诉-次数0-202501150000381921</t>
  </si>
  <si>
    <t>202501150000381921#流程受理流水号：20250115152549187544040721095965
客户号码:18754404072
客户姓名:范**
投诉地市:潍坊
来话流水:2025011515251451220842027
宽带账号:18754404072
宽带账号归属地市:潍坊
宽带账号归属区县:寿光市
故障地址:潍坊寿光市孙家集街道南范村南范村南范村10号箱(杨文强外墙）*********
联系电话:18754404072
联系人:先生/女士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故障时间:2025-01-15 15:24:30
具体故障现象:提示网络无法连接，现在外边线坏了导致宽带无法上网，客户表示已经半个月的时间了，请尽快取得联系处理，谢谢
客户其他诉求:
;宽带小区$[南范村]$</t>
  </si>
  <si>
    <t>18754404072</t>
  </si>
  <si>
    <t>SD-057-250115-057196-4112</t>
  </si>
  <si>
    <t>'SD-057-250114-329406-2233'</t>
  </si>
  <si>
    <t>SD-db051-250115-012584-304</t>
  </si>
  <si>
    <t>2025-01-15 15:34:10</t>
  </si>
  <si>
    <t>(家客)潍坊-潍城区-重复投诉投诉督办通知-一级督办13906468912-202501150000385090</t>
  </si>
  <si>
    <t>普通区域-潍城区-城建润园-13906468912-100M-魔百和投诉-次数0-202501150000385090</t>
  </si>
  <si>
    <t>202501150000385090#流程受理流水号：20250115153136139064689121097336
客户号码:13906468912
客户姓名:尹**
投诉地市:潍坊
来话流水:2025011515300873520809414
宽带账号:13906468912
宽带账号归属地市:潍坊
宽带账号归属区县:潍城区
故障地址:潍坊潍城区经济开发区管理委员会卧龙西街城建润园2号楼*********
联系电话:13906468912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故障细类:移动高清电视故障
携转原因:
故障时间:2025-01-15 15:33:33
魔百和单播/组播:单播
具体故障现象:机顶盒无法开机，
客户其他诉求:
魔百和单/组播：单播;宽带小区$[城建润园]$</t>
  </si>
  <si>
    <t>13906468912</t>
  </si>
  <si>
    <t>SD-057-250115-174698-4146</t>
  </si>
  <si>
    <t>'SD-057-241025-081625-698'</t>
  </si>
  <si>
    <t>SD-db051-250115-381029-350</t>
  </si>
  <si>
    <t>2025-01-15 16:41:04</t>
  </si>
  <si>
    <t>(家客)潍坊-坊子区-重复投诉投诉督办通知-一级督办18754428225-20250115163826X306659533</t>
  </si>
  <si>
    <t>80+普通-普通区域-坊子区-颜家庄村自然村-18754428225-300M-宽带上网投诉-次数0-20250115163826X306659533</t>
  </si>
  <si>
    <t xml:space="preserve">【农村网络投诉】流程受理流水号：20250115163631187544282251113492
客户号码:18754428225
客户姓名:卢**
投诉地市:潍坊
来话流水:2025011516361081520824161
宽带账号:18754428225
宽带账号归属地市:潍坊
宽带账号归属区县:坊子区
故障地址:潍坊坊子区岞山街道颜家庄村颜家庄村自然村村中街路西（颜玉玲）12号箱*********
联系电话:18754428225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故障时间:2025-01-15 16:38:06
具体故障现象:光猫亮红灯，
客户其他诉求:
</t>
  </si>
  <si>
    <t>18754428225</t>
  </si>
  <si>
    <t>SD-057-250115-623945-4738</t>
  </si>
  <si>
    <t>'SD-057-241129-738692-5947'</t>
  </si>
  <si>
    <t>SD-db051-250115-295748-364</t>
  </si>
  <si>
    <t>2025-01-15 16:52:48</t>
  </si>
  <si>
    <t>(家客)潍坊-安丘市-重复投诉投诉督办通知-一级督办15963666786-202501150000447427</t>
  </si>
  <si>
    <t>普通区域-安丘市-御景天城-15963666786-1000M-宽带上网投诉-次数0-202501150000447427</t>
  </si>
  <si>
    <t>202501150000447427#流程受理流水号：20250115165154159636667861117634
客户号码:15963666786
客户姓名:李**
投诉地市:潍坊
来话流水:2025011516494723520805251
宽带账号:15963666786
宽带账号归属地市:潍坊
宽带账号归属区县:安丘市
故障地址:潍坊安丘市兴安街道和平路御景天城3号楼*********
联系电话:15963666786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故障细类:网速慢/上网掉线(专席)
携转原因:
故障时间:2025-01-15 16:50:07
具体故障现象:网速慢卡顿，千兆路由器使用，,位置宽阔，重启未恢复要求马上处理
客户其他诉求:
;宽带小区$[御景天城]$</t>
  </si>
  <si>
    <t>15963666786</t>
  </si>
  <si>
    <t>SD-057-250115-067941-4840</t>
  </si>
  <si>
    <t>'SD-057-241208-751682-5757'</t>
  </si>
  <si>
    <t>SD-db051-250115-465073-367</t>
  </si>
  <si>
    <t>2025-01-15 16:54:06</t>
  </si>
  <si>
    <t>(家客)潍坊-寒亭区-重复投诉投诉督办通知-一级督办13562675846-202501150000448801</t>
  </si>
  <si>
    <t>【调研】-80+普通-普通区域-寒亭区-牟家院村自然村-13562675846-1000M-宽带上网投诉-次数0-202501150000448801</t>
  </si>
  <si>
    <t>202501150000448801#【已关注中国移动10086微信公众号】流程受理流水号：20250115165321135626758461118017
客户号码:13562675846
客户姓名:牟**
投诉地市:潍坊
来话流水:2025011516514760020831906
宽带账号:13562675846
宽带账号归属地市:潍坊
宽带账号归属区县:寒亭区
故障地址:潍坊寒亭区高里镇牟家院村牟家院村自然村寒亭区高里镇牟家院村36号箱*********
联系电话:15169488758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光功率:-17.35
故障大类:宽带/电视
故障细类:宽带无法上网(专席)
携转原因:
故障时间:2025-01-15 16:53:28
具体故障现象:客户来电反映宽带无法上网我处正常排障未恢复请协助处理谢谢。
客户其他诉求:
;宽带小区$[牟家院村自然村]$</t>
  </si>
  <si>
    <t>13562675846</t>
  </si>
  <si>
    <t>SD-057-250115-463297-4849</t>
  </si>
  <si>
    <t>'SD-057-241205-347281-854'</t>
  </si>
  <si>
    <t>SD-db051-250115-051324-369</t>
  </si>
  <si>
    <t>2025-01-15 16:55:22</t>
  </si>
  <si>
    <t>(家客)潍坊-潍城区-重复投诉投诉督办通知-一级督办15265360783-202501150000447623</t>
  </si>
  <si>
    <t>普通区域-潍城区-冠华园高层-15265360783-300M-宽带上网投诉-次数0-202501150000447623</t>
  </si>
  <si>
    <t xml:space="preserve">202501150000447623#宽带账号：15265360783；宽带地址：潍坊潍城区北关街道北宫西街冠华园高层13号楼**；客户来电反映移动高清找不到少儿模式界面了，客户就是线上找不到，客户无法配合线上指导，要求上门，请协助处理，谢谢！联系电话：15265360783；联系人：先生；
</t>
  </si>
  <si>
    <t>15265360783</t>
  </si>
  <si>
    <t>SD-057-250115-701968-4857</t>
  </si>
  <si>
    <t>'SD-057-241202-814530-1385'</t>
  </si>
  <si>
    <t>SD-db051-250115-798452-379</t>
  </si>
  <si>
    <t>2025-01-15 17:10:22</t>
  </si>
  <si>
    <t>(家客)潍坊-寒亭区-重复投诉投诉督办通知-一级督办15726056077-202501150000461667</t>
  </si>
  <si>
    <t>普通区域-寒亭区-博裕壹号-15726056077-100M-宽带上网投诉-次数0-202501150000461667</t>
  </si>
  <si>
    <t>202501150000461667#【已关注中国移动10086微信公众号】流程受理流水号：20250115170945157260560771122252
客户号码:15726056077
客户姓名:陈**
投诉地市:潍坊
来话流水:2025011517074166120836820
宽带账号:15726056077
宽带账号归属地市:潍坊
宽带账号归属区县:寒亭区
故障地址:潍坊寒亭区经济开发区古亭街博裕壹号14号楼*********
联系电话:15726056077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光功率:-18.79
故障大类:宽带/电视
故障细类:网速慢/上网掉线(专席)
携转原因:
故障时间:2025-01-15 17:09:15
具体故障现象:网速慢卡顿，重启光猫路由器
客户其他诉求:
;宽带小区$[博裕壹号]$</t>
  </si>
  <si>
    <t>15726056077</t>
  </si>
  <si>
    <t>SD-057-250115-524697-5035</t>
  </si>
  <si>
    <t>'SD-057-241212-349287-2550'</t>
  </si>
  <si>
    <t>SD-db051-250115-820437-381</t>
  </si>
  <si>
    <t>2025-01-15 17:12:26</t>
  </si>
  <si>
    <t>(家客)潍坊-昌邑市-重复投诉投诉督办通知-一级督办15064417036-202501150000462892</t>
  </si>
  <si>
    <t>80+金卡-普通区域-昌邑市-东金台村自然村-15064417036-500M-宽带上网投诉-次数0-202501150000462892</t>
  </si>
  <si>
    <t>202501150000462892#15064417036客户反映电视无法观看，线上拒绝排障，要求维修人员上门维修，请协助处理。谢谢  联系人：先生 联系电话：本机 流水：2025011517072982920834369</t>
  </si>
  <si>
    <t>15064417036</t>
  </si>
  <si>
    <t>SD-057-250115-918652-5064</t>
  </si>
  <si>
    <t>'SD-057-241214-426391-4429'</t>
  </si>
  <si>
    <t>SD-db051-250115-962580-393</t>
  </si>
  <si>
    <t>2025-01-15 17:30:23</t>
  </si>
  <si>
    <t>(家客)潍坊-奎文区-重复投诉投诉督办通知-一级督办15269633767-202501150000477459</t>
  </si>
  <si>
    <t>普通区域-奎文区-博观熙岸-15269633767-1000M-宽带上网投诉-次数0-202501150000477459</t>
  </si>
  <si>
    <t>202501150000477459#10080转回：15269633767客户来电反映宽带潍坊高新高新城区金马路博观熙岸25号楼只有在客厅有信号，其他房间宽带信号弱，要求投诉处理。</t>
  </si>
  <si>
    <t>15269633767</t>
  </si>
  <si>
    <t>SD-057-250115-735894-5316</t>
  </si>
  <si>
    <t>'SD-057-241117-365074-7669'</t>
  </si>
  <si>
    <t>SD-db051-250115-680431-413</t>
  </si>
  <si>
    <t>2025-01-15 17:56:29</t>
  </si>
  <si>
    <t>(家客)潍坊-寿光市-重复投诉投诉督办通知-一级督办13863650456-20250115175517X917664146</t>
  </si>
  <si>
    <t>80+普通-普通区域-寿光市-富康小区-13863650456-100M-魔百和投诉-次数0-20250115175517X917664146</t>
  </si>
  <si>
    <t>流程受理流水号：20250115175244138636504561132600
客户号码:13863650456
客户姓名:王**
投诉地市:潍坊
来话流水:2025011517481061620825132
宽带账号:13863650456
宽带账号归属地市:潍坊
宽带账号归属区县:寿光市
故障地址:潍坊寿光市圣城街道北海路富康小区东2号楼4-601
联系电话:18375473666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故障细类:移动高清电视故障(专席)
携转原因:
故障时间:2025-01-15 18:00:15
魔百和单播/组播:组播
具体故障现象:电视直播或点播无法观看，
客户其他诉求:请协助处理，谢谢
魔百和单/组播：组播</t>
  </si>
  <si>
    <t>13863650456</t>
  </si>
  <si>
    <t>SD-057-250115-058132-5566</t>
  </si>
  <si>
    <t>'SD-057-241025-529148-4305'</t>
  </si>
  <si>
    <t>SD-db051-250115-036485-437</t>
  </si>
  <si>
    <t>2025-01-15 18:23:21</t>
  </si>
  <si>
    <t>(家客)潍坊-高密市-重复投诉投诉督办通知-一级督办18264670799-20250115182223X543231648</t>
  </si>
  <si>
    <t>80+银卡-普通区域-高密市-恒馨家园-18264670799-1000M-宽带上网投诉-次数0-20250115182223X543231648</t>
  </si>
  <si>
    <t xml:space="preserve">流程受理流水号：20250115182052182646707991138095
客户号码:18264670799
客户姓名:杜**
投诉地市:潍坊
来话流水:2025011518201229320821872
宽带账号:18264670799
宽带账号归属地市:潍坊
宽带账号归属区县:高密市
故障地址:潍坊高密市夏庄镇醴泉大街恒馨家园高密恒馨家园10号楼1单元7层*********
联系电话:18264670799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18:21:02
具体故障现象:
注册灯闪：屡直插紧光纤线，重启未恢复
客户其他诉求:
</t>
  </si>
  <si>
    <t>18264670799</t>
  </si>
  <si>
    <t>SD-057-250115-927413-5801</t>
  </si>
  <si>
    <t>'SD-057-241105-240835-461'</t>
  </si>
  <si>
    <t>SD-db051-250115-579432-467</t>
  </si>
  <si>
    <t>2025-01-15 19:11:06</t>
  </si>
  <si>
    <t>(家客)潍坊-高密市-重复投诉投诉督办通知-一级督办13666367595-202501150000532601</t>
  </si>
  <si>
    <t>普通区域-高密市-永安村自然村-13666367595-500M-魔百和投诉-次数0-202501150000532601</t>
  </si>
  <si>
    <t>202501150000532601#流程受理流水号：20250115190907136663675951146280
客户号码:13666367595
客户姓名:宫**
投诉地市:潍坊
来话流水:2025011519062399420827787
宽带账号:13666367595
宽带账号归属地市:潍坊
宽带账号归属区县:高密市
故障地址:潍坊高密市醴泉街道永安村永安村自然村高密永安村李惠兰11号箱*********
联系电话:13666367595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故障细类:移动高清电视故障(专席)
携转原因:
故障时间:2025-01-15 19:09:34
魔百和单播/组播:组播
具体故障现象:魔百和清晰度差，已重启拔插网线，分辨率设置没有变化，如果处理不好就取消魔百和
客户其他诉求:
魔百和单/组播：组播;宽带小区$[永安村自然村]$</t>
  </si>
  <si>
    <t>13666367595</t>
  </si>
  <si>
    <t>SD-057-250115-426850-6294</t>
  </si>
  <si>
    <t>'SD-057-241116-507418-6460'</t>
  </si>
  <si>
    <t>SD-db051-250115-490281-478</t>
  </si>
  <si>
    <t>2025-01-15 19:37:26</t>
  </si>
  <si>
    <t>(家客)潍坊-寒亭区-重复投诉投诉督办通知-一级督办18353682999-202501150000540517</t>
  </si>
  <si>
    <t>【调研】-80+钻石-普通区域-寒亭区-邦盛书香苑小区-18353682999-1000M-宽带上网投诉-次数0-202501150000540517</t>
  </si>
  <si>
    <t xml:space="preserve">202501150000540517#流程受理流水号：20250115193644183536829991150651
客户号码:18353682999
客户姓名:于**
投诉地市:潍坊
来话流水:2025011519361218020893680
宽带账号:18353682999
宽带账号归属地市:潍坊
宽带账号归属区县:寒亭区
故障地址:潍坊寒亭区开元街道祥亭街邦盛书香苑小区4号楼*********
联系电话:18763683018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故障时间:2025-01-15 19:37:02
具体故障现象:网速慢卡顿，
客户其他诉求:客户侧为质差终端，要求上门更换终端并一并处理故障问题。
</t>
  </si>
  <si>
    <t>18353682999</t>
  </si>
  <si>
    <t>SD-057-250115-508674-6533</t>
  </si>
  <si>
    <t>'SD-057-241111-472308-3062'</t>
  </si>
  <si>
    <t>SD-db051-250115-478052-479</t>
  </si>
  <si>
    <t>2025-01-15 19:45:16</t>
  </si>
  <si>
    <t>(家客)潍坊-临朐县-重复投诉投诉督办通知-一级督办15863627235-202501150000545627</t>
  </si>
  <si>
    <t>普通区域-临朐县-河口-15863627235-300M-宽带上网投诉-次数0-202501150000545627</t>
  </si>
  <si>
    <t>202501150000545627#流程受理流水号：20250115194428158636272351151905
客户号码:15863627235
客户姓名:高**
投诉地市:潍坊
来话流水:2025011519435721520834738
宽带账号:15863627235
账号归属区县:临朐
联系电话:15863627235
联系人:先生/女士
宽带地址:潍坊
工单紧急程度:一般
是否投诉倾向:否
是否重复投诉:否
是否携转意向:否
是否有升级投诉倾向:否
*业务名称:业务融合开机流程宽带
投诉内容:手机号码：15863627235，【问题描述】客户已办理宽带业务，有开通单，要求装维尽快联系上门，请处理，谢谢。联系电话：15863627235，联系人：先生/女士，录音流水号：2025011519435721520834738。受理明细：531920062399999999。
在途开通单信息：536241226267381190，15863627235，2024-12-26 15:11:04，业务融合开机流程宽带，处理中，装维选址
是否到厅:否
业务名称:业务融合开机流程宽带
;宽带小区$[河口]$</t>
  </si>
  <si>
    <t>15863627235</t>
  </si>
  <si>
    <t>SD-057-250115-052843-6595</t>
  </si>
  <si>
    <t>'SD-057-250106-095412-2743'</t>
  </si>
  <si>
    <t>SD-db051-250115-835940-487</t>
  </si>
  <si>
    <t>2025-01-15 20:05:25</t>
  </si>
  <si>
    <t>(家客)潍坊-奎文区-重复投诉投诉督办通知-一级督办18363676657-20250115200408X648701614</t>
  </si>
  <si>
    <t>普通区域-奎文区-御景苑-18363676657-300M-宽带上网投诉-次数0-20250115200408X648701614</t>
  </si>
  <si>
    <t xml:space="preserve">流程受理流水号：20250115200214183636766571154597
客户号码:18363676657
客户姓名:李**
投诉地市:潍坊
来话流水:2025011520010696220821334
宽带账号:18363676657
宽带账号归属地市:潍坊
宽带账号归属区县:奎文区
故障地址:潍坊奎文区北苑街道潍州路御景苑2号楼
联系电话:18363619150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光功率:-16.73
故障大类:宽带/电视
故障细类:网速慢/上网掉线(专席)
携转原因:
故障时间:2025-01-15 20:02:33
具体故障现象:频繁掉线，已重启设备未恢复
客户其他诉求:
</t>
  </si>
  <si>
    <t>18363676657</t>
  </si>
  <si>
    <t>SD-057-250115-137462-6760</t>
  </si>
  <si>
    <t>'SD-057-250112-965482-7586'</t>
  </si>
  <si>
    <t>SD-db051-250115-705962-492</t>
  </si>
  <si>
    <t>2025-01-15 20:07:23</t>
  </si>
  <si>
    <t>(家客)潍坊-奎文区-重复投诉投诉督办通知-一级督办15863658083-202501150000551341</t>
  </si>
  <si>
    <t>普通区域-奎文区-虞河生活城三期-15863658083-500M-宽带上网投诉-次数0-202501150000551341</t>
  </si>
  <si>
    <t>202501150000551341#宽带账号：15863658083；宽带地址：潍坊奎文区北苑街道虞河路虞河生活城三期2-2号楼*********；客户来电反映宽带故障，客户不配合排障，要求上门，请协助处理，谢谢！联系电话：本机；联系人：女士；来电流水：2025011520045162720838800</t>
  </si>
  <si>
    <t>15863658083</t>
  </si>
  <si>
    <t>SD-057-250115-357692-6791</t>
  </si>
  <si>
    <t>'SD-057-241205-795213-3981'</t>
  </si>
  <si>
    <t>SD-db051-250115-169032-493</t>
  </si>
  <si>
    <t>2025-01-15 20:07:41</t>
  </si>
  <si>
    <t>(家客)潍坊-寿光市-重复投诉投诉督办通知-一级督办15953621083-202501150000551506</t>
  </si>
  <si>
    <t>80+银卡-普通区域-寿光市-彭家道口村自然村-15953621083-1000M-宽带上网投诉-次数0-202501150000551506</t>
  </si>
  <si>
    <t>202501150000551506#流程受理流水号：20250115200635159536210831155171
客户号码:15953621083
客户姓名:王**
投诉地市:潍坊
来话流水:2025011520054283920842748
宽带账号:15953621083
宽带账号归属地市:潍坊
宽带账号归属区县:寿光市
故障地址:潍坊寿光市台头镇彭家道口村彭家道口村自然村彭家道口村扩容9箱(张金华外墙）*********
联系电话:15953621083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故障时间:2025-01-15 20:04:50
具体故障现象:提示网络无法连接，重启光猫
客户其他诉求:
;宽带小区$[彭家道口村自然村]$</t>
  </si>
  <si>
    <t>15953621083</t>
  </si>
  <si>
    <t>SD-057-250115-653402-6794</t>
  </si>
  <si>
    <t>'SD-057-241107-926053-591'</t>
  </si>
  <si>
    <t>SD-db051-250115-659174-543</t>
  </si>
  <si>
    <t>2025-01-15 21:54:25</t>
  </si>
  <si>
    <t>(家客)潍坊-坊子区-重复投诉投诉督办通知-一级督办13853617422-202501150000574437</t>
  </si>
  <si>
    <t>普通区域-坊子区-才子官庄村自然村-13853617422-100M-宽带上网投诉-次数0-202501150000574437</t>
  </si>
  <si>
    <t>202501150000574437#用户来电要求投诉移动，表示自己在15号下午反馈的宽带问题，至今没人处理，解释无效，表示会一直投诉移动，烦请协助谢谢（我处并未查询到用户本机和用户提供的18365699563号码的接触记录，但用户态度强硬）
联系人：先生，联系电话：本机，录音流水号：2025011521402809120881367</t>
  </si>
  <si>
    <t>13853617422</t>
  </si>
  <si>
    <t>SD-057-250115-539642-7344</t>
  </si>
  <si>
    <t>'SD-057-241215-903146-3539'</t>
  </si>
  <si>
    <t>SD-db051-250115-816973-547</t>
  </si>
  <si>
    <t>2025-01-15 23:00:17</t>
  </si>
  <si>
    <t>(家客)潍坊-昌邑市-重复投诉投诉督办通知-一级督办18765777591-202501150000575755</t>
  </si>
  <si>
    <t>【调研】-80+银卡-普通区域-昌邑市-南苑小区自然村-18765777591-300M-业务受理宽带-次数0-202501150000575755</t>
  </si>
  <si>
    <t>202501150000575755#受理号码 : 18765777591客户姓名 : 魏**号码归属地 : 潍坊昌邑 － 昌邑用户品牌 : 全球通
客户来电反映家里宽带无法使用，光猫亮红灯，已正常排障无效，客户要求我方安排师傅上门维修，请处理，谢谢！</t>
  </si>
  <si>
    <t>18765777591</t>
  </si>
  <si>
    <t>SD-057-250115-351807-7381</t>
  </si>
  <si>
    <t>'SD-057-250108-718405-4265'</t>
  </si>
  <si>
    <t>SD-db051-250116-147682-8</t>
  </si>
  <si>
    <t>2025-01-16 07:48:52</t>
  </si>
  <si>
    <t>(家客)潍坊-奎文区-重复投诉投诉督办通知-一级督办15715365996-202501160000092374</t>
  </si>
  <si>
    <t>普通区域-奎文区-苇湾社区-15715365996-300M-宽带上网投诉-次数0-202501160000092374</t>
  </si>
  <si>
    <t>202501160000092374#流程受理流水号：20250116074604157153659961000147
客户号码:15715365996
客户姓名:蒋**
投诉地市:潍坊
来话流水:2025011607453648220854720
宽带账号:15715365996
宽带账号归属地市:潍坊
宽带账号归属区县:奎文区
故障地址:潍坊奎文区东关街道东风街四平路苇湾社区4号楼*********
联系电话:15715365996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故障细类:宽带无法上网
携转原因:
故障时间:2025-01-16 07:47:18
具体故障现象:网速慢卡顿，
客户其他诉求:
;宽带小区$[苇湾社区]$</t>
  </si>
  <si>
    <t>15715365996</t>
  </si>
  <si>
    <t>SD-057-250116-123056-46</t>
  </si>
  <si>
    <t>'SD-057-241122-726830-7104'</t>
  </si>
  <si>
    <t>SD-db051-250116-047531-24</t>
  </si>
  <si>
    <t>2025-01-16 08:55:11</t>
  </si>
  <si>
    <t>(家客)潍坊-奎文区-重复投诉投诉督办通知-一级督办17865680807-202501160000105410</t>
  </si>
  <si>
    <t>FTTR-普通区域-奎文区-恒信伯爵庄园-17865680807-1000M-魔百和投诉-次数0-202501160000105410</t>
  </si>
  <si>
    <t>202501160000105410#流程受理流水号：20250116085418178656808071006545
客户号码:17865680807
客户姓名:贾*
投诉地市:潍坊
来话流水:2025011608532750520817071
宽带账号:17865680807
宽带账号归属地市:潍坊
宽带账号归属区县:奎文区
故障地址:潍坊奎文区潍州路街道潍州路恒信伯爵庄园2号楼*********
联系电话:17865680807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光功率:-12.57
故障大类:宽带/电视
故障细类:移动高清电视故障
携转原因:
故障时间:2025-01-16 08:49:32
魔百和单播/组播:组播
具体故障现象:机顶盒坏了 工作人员说更换一直没有换 
客户其他诉求:
魔百和单/组播：组播;宽带小区$[恒信伯爵庄园]$</t>
  </si>
  <si>
    <t>17865680807</t>
  </si>
  <si>
    <t>SD-057-250116-671950-333</t>
  </si>
  <si>
    <t>'SD-057-250114-907415-428'</t>
  </si>
  <si>
    <t>SD-db051-250116-257869-61</t>
  </si>
  <si>
    <t>2025-01-16 09:45:25</t>
  </si>
  <si>
    <t>(家客)潍坊-寿光市-重复投诉投诉督办通知-一级督办13583668099-202501150000417496</t>
  </si>
  <si>
    <t>【调研】-80+银卡-普通区域-寿光市-弥河玉城二期-13583668099-1000M-宽带上网投诉-次数0-202501150000417496</t>
  </si>
  <si>
    <t>202501150000417496#*YWDZ01
服务号码：13583668099，
号码归属地：潍坊安丘 ，
请查原因；
用户品牌：全球通；
是否外呼开通：否；
客户质疑：1000M宽带提速包/50元，
接触录音流水号：2025011516123869520800878；联系电话：13583668099；
受理明细：536240311340476372，争议业务名称：1000M宽带提速包/50元，常**，13583668099，产品变更，2024-03-11 18:46:49,(f226004g)，寿光-洛城网格-铁通大众直销(SD.LF.02.02.66.10.1F)；
备注：用户来电表示办理千兆宽带时，工作人员告知用户上门更换千兆路由器，但是到现在截止一直未安装，要求投诉处理 请核实;宽带小区$[弥河玉城二期]$</t>
  </si>
  <si>
    <t>13583668099</t>
  </si>
  <si>
    <t>SD-057-250116-924065-885</t>
  </si>
  <si>
    <t>'SD-057-241218-427056-4764'</t>
  </si>
  <si>
    <t>SD-db051-250116-724865-63</t>
  </si>
  <si>
    <t>2025-01-16 09:46:23</t>
  </si>
  <si>
    <t>(家客)潍坊-寿光市-重复投诉投诉督办通知-一级督办15069678188-202501160000148007</t>
  </si>
  <si>
    <t>【调研】-80+普通-普通区域-寿光市-寿光李家村自然村三-15069678188-1000M-业务受理宽带-次数0-202501160000148007</t>
  </si>
  <si>
    <t>202501160000148007#【已关注中国移动10086微信公众号】 宽带账号:15069678188; 联系电话：15069678188，问题类型：此工单为群障修复工单，根据群障全量闭环修复管理要求，为确保客户网络通畅，请装维人员跟进修复网络问题，谢谢！ 
 群障标题：公告。故障描述：潍坊寿光市寿光李家村自然村三光缆故障，预估24小时恢复，请帮忙拦截,如有需要请联系片区装维师傅孙向鑫15064441236主叫号码：15069678188.0;该号码仅供参考，请优先联系宽带账号。</t>
  </si>
  <si>
    <t>15069678188</t>
  </si>
  <si>
    <t>SD-057-250116-512486-899</t>
  </si>
  <si>
    <t>'SD-057-241117-640578-5880'</t>
  </si>
  <si>
    <t>SD-db051-250116-584392-66</t>
  </si>
  <si>
    <t>2025-01-16 09:48:56</t>
  </si>
  <si>
    <t>(家客)潍坊-寿光市-重复投诉投诉督办通知-一级督办13864636360-202501160000146310</t>
  </si>
  <si>
    <t>80+银卡-普通区域-寿光市-寿光潘家村自然村-13864636360-300M-宽带上网投诉-次数0-202501160000146310</t>
  </si>
  <si>
    <t>202501160000146310#显示机顶盒质差  要求维修人员上门维修，请尽快协助处理</t>
  </si>
  <si>
    <t>13864636360</t>
  </si>
  <si>
    <t>SD-057-250116-685423-928</t>
  </si>
  <si>
    <t>'SD-057-241124-925864-2935'</t>
  </si>
  <si>
    <t>SD-db051-250116-276384-114</t>
  </si>
  <si>
    <t>2025-01-16 10:57:05</t>
  </si>
  <si>
    <t>(家客)潍坊-奎文区-重复投诉投诉督办通知-一级督办15963469746-202501160000210903</t>
  </si>
  <si>
    <t>普通区域-奎文区-（铁通）上河园-15963469746-300M-宽带上网投诉-次数0-202501160000210903</t>
  </si>
  <si>
    <t>202501160000210903#【已关注中国移动10086微信公众号】流程受理流水号：20250116105524159634697461042442
客户号码:15963469746
客户姓名:焦**
投诉地市:潍坊
来话流水:2025011610505032220820108
宽带账号:15963469746
宽带账号归属地市:潍坊
宽带账号归属区县:奎文区
故障地址:潍坊奎文区北苑街道四平路上河园13号楼1单元501
联系电话:13869699316
联系人:先生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故障时间:2025-01-16 10:55:43
具体故障现象:提示网络无法连接，客户光猫PON闪烁，已指导客户将光纤线捋直插紧、重启光猫，PON还是闪烁。请协助处理谢谢。
客户其他诉求:
;宽带小区$[（铁通）上河园]$</t>
  </si>
  <si>
    <t>15963469746</t>
  </si>
  <si>
    <t>SD-057-250116-870632-1676</t>
  </si>
  <si>
    <t>'SD-057-250105-248530-1522'</t>
  </si>
  <si>
    <t>SD-db051-250116-489062-123</t>
  </si>
  <si>
    <t>2025-01-16 11:06:23</t>
  </si>
  <si>
    <t>(家客)潍坊-寿光市-重复投诉投诉督办通知-一级督办13406626647-202501160000219506</t>
  </si>
  <si>
    <t>【重投】-【调研】-普通区域-寿光市-张家河头-13406626647-1000M-宽带上网投诉-次数0-202501160000219506</t>
  </si>
  <si>
    <t>202501160000219506#【已关注中国移动10086微信公众号】流程受理流水号：20250116110532134066266471045837
客户号码:13406626647
客户姓名:张**
投诉地市:潍坊
来话流水:2025011611035873820812289
宽带账号:13406626647
宽带账号归属地市:潍坊
宽带账号归属区县:寿光市
故障地址:潍坊寿光市马店张家河头村张家河头47号箱*********
联系电话:15163635477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故障细类:网速慢/上网掉线(专席)
携转原因:
故障时间:2025-01-16 11:05:14
具体故障现象:网速慢卡顿，
客户其他诉求:
;宽带小区$[张家河头]$</t>
  </si>
  <si>
    <t>13406626647</t>
  </si>
  <si>
    <t>SD-057-250116-463517-1773</t>
  </si>
  <si>
    <t>'SD-057-241215-308146-5024'</t>
  </si>
  <si>
    <t>SD-db051-250116-907832-143</t>
  </si>
  <si>
    <t>2025-01-16 11:20:29</t>
  </si>
  <si>
    <t>(家客)潍坊-诸城市-重复投诉投诉督办通知-一级督办15006360228-202501160000231441</t>
  </si>
  <si>
    <t>【调研】-普通区域-诸城市-瓦店赵家庄子村-15006360228-300M-宽带上网投诉-次数0-202501160000231441</t>
  </si>
  <si>
    <t>202501160000231441#【已关注中国移动10086微信公众号】流程受理流水号：20250116111537150063602281048989
客户号码:15006360228
客户姓名:刘**
投诉地市:潍坊
来话流水:2025011611154304420884756
宽带账号:15006360228
宽带账号归属地市:潍坊
宽带账号归属区县:诸城市
故障地址:潍坊诸城市林家村镇赵家庄子村瓦店赵家庄子村赵家庄子村西二街北12#箱*********
联系电话:15006360228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11:18:59
具体故障现象:客户来电反应宽带无法上网，经解释不认可，客户不提供地址，请协助处理，谢谢
客户其他诉求:
;宽带小区$[瓦店赵家庄子村]$</t>
  </si>
  <si>
    <t>15006360228</t>
  </si>
  <si>
    <t>SD-057-250116-269478-1948</t>
  </si>
  <si>
    <t>'SD-057-250101-246157-4652'</t>
  </si>
  <si>
    <t>SD-db051-250116-054218-148</t>
  </si>
  <si>
    <t>2025-01-16 11:26:40</t>
  </si>
  <si>
    <t>(家客)潍坊-寿光市-重复投诉投诉督办通知-一级督办15153678957-202501160000236290</t>
  </si>
  <si>
    <t>80+普通-普通区域-寿光市-西稻田村自然村-15153678957-1000M-业务受理宽带-次数0-202501160000236290</t>
  </si>
  <si>
    <t>202501160000236290# 宽带账号:15153678957; 联系电话：15153678957，问题类型：此工单为群障修复工单，根据群障全量闭环修复管理要求，为确保客户网络通畅，请装维人员跟进修复网络问题，谢谢！ 
 群障标题：公告。故障描述：潍坊寿光市西稻田村自然村光缆故障，预估24小时恢复，请帮忙拦截,如有需要请联系片区装维师傅宋玉杰15706307816主叫号码：15853639952.0;该号码仅供参考，请优先联系宽带账号。</t>
  </si>
  <si>
    <t>15153678957</t>
  </si>
  <si>
    <t>SD-057-250116-267801-1998</t>
  </si>
  <si>
    <t>'SD-057-241124-036745-5594'</t>
  </si>
  <si>
    <t>SD-db051-250116-568912-151</t>
  </si>
  <si>
    <t>2025-01-16 11:30:18</t>
  </si>
  <si>
    <t>(家客)潍坊-寿光市-重复投诉投诉督办通知-一级督办18416656444-202501160000239551</t>
  </si>
  <si>
    <t>【调研】-80+普通-普通区域-寿光市-小东关社区-18416656444-500M-宽带上网投诉-次数0-202501160000239551</t>
  </si>
  <si>
    <t>202501160000239551#【已关注中国移动10086微信公众号】流程受理流水号：20250116112523184166564441051907
客户号码:18416656444
客户姓名:李**
投诉地市:潍坊
来话流水:2025011611242932820811952
宽带账号:18416656444
宽带账号归属地市:潍坊
宽带账号归属区县:寿光市
故障地址:潍坊寿光市圣城街道文庙街东关社区2区49号箱*********
联系电话:18416656444
联系人:先生/女士
工单紧急程度:一般
是否有升级投诉倾向:否
是否重复投诉:是
是否携转意向:否
是否投诉倾向:否
是否智能网关:智能网关
当前是否在线:是
接入方式:FTTH
端到端诊断结果:客户侧设备问题（新增）
是否质差终端:无质差信息
光功率:-16.90
故障大类:宽带/电视
故障细类:宽带网速慢/卡顿
携转原因:
故障时间:2025-01-16 11:25:41
具体故障现象:网速慢卡顿，急用，称多次反映一直没有处理对此不满解释不认可，要求现在尽快给予处理。
客户其他诉求:
;宽带小区$[小东关社区]$</t>
  </si>
  <si>
    <t>18416656444</t>
  </si>
  <si>
    <t>SD-057-250116-671893-2055</t>
  </si>
  <si>
    <t>'SD-057-241229-281063-5642'</t>
  </si>
  <si>
    <t>SD-db051-250116-437805-170</t>
  </si>
  <si>
    <t>2025-01-16 11:56:29</t>
  </si>
  <si>
    <t>(家客)潍坊-青州市-重复投诉投诉督办通知-一级督办13616362186-202501160000260508</t>
  </si>
  <si>
    <t>80+普通-普通区域-青州市-南霍-13616362186-100M-业务受理宽带-次数0-202501160000260508</t>
  </si>
  <si>
    <t>202501160000260508# 宽带账号:13616362186; 联系电话：13616362186，问题类型：此工单为群障修复工单，根据群障全量闭环修复管理要求，为确保客户网络通畅，请装维人员跟进修复网络问题，谢谢！ 
 群障标题：公告。故障描述：潍坊青州市南霍光缆故障，预估24小时恢复，请帮忙拦截,如有需要请联系片区装维师傅赵修磊18053687520主叫号码：13616362186.0;该号码仅供参考，请优先联系宽带账号。</t>
  </si>
  <si>
    <t>13616362186</t>
  </si>
  <si>
    <t>SD-057-250116-869521-2318</t>
  </si>
  <si>
    <t>'SD-057-241207-437026-7726'</t>
  </si>
  <si>
    <t>SD-db051-250116-235014-174</t>
  </si>
  <si>
    <t>2025-01-16 12:15:14</t>
  </si>
  <si>
    <t>(家客)潍坊-潍城区-重复投诉投诉督办通知-一级督办15964565680-202501160000269428</t>
  </si>
  <si>
    <t>普通区域-潍城区-顺通花园-15964565680-200M-宽带上网投诉-次数0-202501160000269428</t>
  </si>
  <si>
    <t xml:space="preserve">202501160000269428#流程受理流水号：20250116121153159645656801064081
客户号码:15964565680
客户姓名:王**
投诉地市:潍坊
来话流水:2025011612111465620868827
宽带账号:15964565680
宽带账号归属地市:潍坊
宽带账号归属区县:潍城区
故障地址:潍坊潍城区南关街道春鸢路顺通花园1号楼*********
联系电话:18754415766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故障时间:2025-01-16 11:58:48
具体故障现象:用户无法提供具体故障现象，
客户其他诉求:客户侧为质差终端，要求上门更换终端并一并处理故障问题。
</t>
  </si>
  <si>
    <t>15964565680</t>
  </si>
  <si>
    <t>SD-057-250116-964312-2520</t>
  </si>
  <si>
    <t>'SD-057-241205-542761-5506'</t>
  </si>
  <si>
    <t>SD-db051-250116-273489-193</t>
  </si>
  <si>
    <t>2025-01-16 12:31:52</t>
  </si>
  <si>
    <t>(家客)潍坊-临朐县-重复投诉投诉督办通知-一级督办13468484024-202501160000276531</t>
  </si>
  <si>
    <t>普通区域-临朐县-安家林小区-13468484024-1000M-宽带上网投诉-次数0-202501160000276531</t>
  </si>
  <si>
    <t>202501160000276531#13468484024：客户表示网速慢，师傅上门测试网速达标，但是客户表示网络还是不好用，客户要求继续处理，地址：潍坊临朐县东城街道榆林店乡道安家林小区10号楼4-701*********联系人先生，联系18300598613，
2025011612292349620818161</t>
  </si>
  <si>
    <t>13468484024</t>
  </si>
  <si>
    <t>SD-057-250116-237016-2753</t>
  </si>
  <si>
    <t>'SD-057-250113-802561-6150'</t>
  </si>
  <si>
    <t>SD-db051-250116-271485-218</t>
  </si>
  <si>
    <t>2025-01-16 13:06:54</t>
  </si>
  <si>
    <t>(家客)潍坊-奎文区-重复投诉投诉督办通知-一级督办15910111952-202501160000293691</t>
  </si>
  <si>
    <t>普通区域-奎文区-铁路三局-15910111952-100M-业务受理宽带-次数0-202501160000293691</t>
  </si>
  <si>
    <t>202501160000293691# 宽带账号:15910111952; 联系电话：15910111952，问题类型：此工单为群障修复工单，根据群障全量闭环修复管理要求，为确保客户网络通畅，请装维人员跟进修复网络问题，谢谢！ 
 群障标题：公告。故障描述：潍坊奎文区铁路三局光缆故障，预估24小时恢复，请帮忙拦截,如有需要请联系片区装维师傅朱文杰15706366520主叫号码：15910111952.0;该号码仅供参考，请优先联系宽带账号。</t>
  </si>
  <si>
    <t>15910111952</t>
  </si>
  <si>
    <t>SD-057-250116-567813-3074</t>
  </si>
  <si>
    <t>'SD-057-241215-109325-5104'</t>
  </si>
  <si>
    <t>SD-db051-250116-306758-267</t>
  </si>
  <si>
    <t>2025-01-16 14:27:12</t>
  </si>
  <si>
    <t>(家客)潍坊-临朐县-重复投诉投诉督办通知-一级督办18763680128-202501160000342146</t>
  </si>
  <si>
    <t>普通区域-临朐县-七贤孔村自然村-18763680128-300M-业务受理宽带-次数0-202501160000342146</t>
  </si>
  <si>
    <t>202501160000342146# 宽带账号:18763680128; 联系电话：18763680128，问题类型：此工单为群障修复工单，根据群障全量闭环修复管理要求，为确保客户网络通畅，请装维人员跟进修复网络问题，谢谢！ 
 群障标题：公告。故障描述：潍坊临朐县七贤孔村自然村光缆故障，预估24小时恢复，请帮忙拦截,如有需要请联系片区装维师傅相兴福15706307572主叫号码：13792630559.0;该号码仅供参考，请优先联系宽带账号。</t>
  </si>
  <si>
    <t>18763680128</t>
  </si>
  <si>
    <t>SD-057-250116-841927-3775</t>
  </si>
  <si>
    <t>'SD-057-241211-483597-4841'</t>
  </si>
  <si>
    <t>SD-db051-250116-015287-276</t>
  </si>
  <si>
    <t>2025-01-16 14:37:18</t>
  </si>
  <si>
    <t>(家客)潍坊-昌邑市-重复投诉投诉督办通知-一级督办13863677236-202501160000348552</t>
  </si>
  <si>
    <t>80+银卡-普通区域-昌邑市-香邑小区-13863677236-1000M-业务受理宽带-次数0-202501160000348552</t>
  </si>
  <si>
    <t>202501160000348552# 宽带账号:13863677236; 联系电话：13863677236，问题类型：此工单为群障修复工单，根据群障全量闭环修复管理要求，为确保客户网络通畅，请装维人员跟进修复网络问题，谢谢！ 
 群障标题：公告。故障描述：潍坊昌邑市香邑小区光缆故障，预估24小时恢复，请帮忙拦截,如有需要请联系片区装维师傅邓艺浩15706307216主叫号码：13863677236.0;该号码仅供参考，请优先联系宽带账号。</t>
  </si>
  <si>
    <t>13863677236</t>
  </si>
  <si>
    <t>SD-057-250116-835721-3859</t>
  </si>
  <si>
    <t>'SD-057-241024-692783-972'</t>
  </si>
  <si>
    <t>SD-db051-250116-605791-318</t>
  </si>
  <si>
    <t>2025-01-16 16:02:50</t>
  </si>
  <si>
    <t>(家客)潍坊-奎文区-重复投诉投诉督办通知-一级督办18805362927-202501160000410446</t>
  </si>
  <si>
    <t>【调研】-普通区域-奎文区-中南熙悦-18805362927-500M-宽带上网投诉-次数0-202501160000410446</t>
  </si>
  <si>
    <t xml:space="preserve">202501160000410446#宽带账号：18805362927；宽带地址：潍坊奎文区高新城区潍县中路中南熙悦21号楼；客户来电反映宽带网络卡顿，客户不配合排障，，请协助处理，谢谢！联系电话：18805362927；来电流水：2025011615585136520881805
</t>
  </si>
  <si>
    <t>18805362927</t>
  </si>
  <si>
    <t>SD-057-250116-216384-4575</t>
  </si>
  <si>
    <t>'SD-057-250110-584972-294'</t>
  </si>
  <si>
    <t>SD-db051-250116-195463-324</t>
  </si>
  <si>
    <t>2025-01-16 16:10:36</t>
  </si>
  <si>
    <t>(家客)潍坊-寿光市-重复投诉投诉督办通知-一级督办13791602927-202501160000417352</t>
  </si>
  <si>
    <t>【调研】-80+银卡-普通区域-寿光市-圣泰嘉园-13791602927-300M-宽带上网投诉-次数0-202501160000417352</t>
  </si>
  <si>
    <t xml:space="preserve">202501160000417352# 宽带账号：13791602927；联系电话：13791602927宽带地址：潍坊寿光市文家街道北环路圣泰嘉园10号楼*********；客户来电反映宽带用不了，线上指导无法配合操作，要求上门处理, 来电流水：2025011616073888520807277
</t>
  </si>
  <si>
    <t>13791602927</t>
  </si>
  <si>
    <t>SD-057-250116-798015-4641</t>
  </si>
  <si>
    <t>'SD-057-250113-382954-2827'</t>
  </si>
  <si>
    <t>SD-db051-250116-530192-326</t>
  </si>
  <si>
    <t>2025-01-16 16:11:32</t>
  </si>
  <si>
    <t>(家客)潍坊-青州市-重复投诉投诉督办通知-一级督办18265641796-202501160000419896</t>
  </si>
  <si>
    <t>【调研】-80+普通-普通区域-青州市-青州马家-18265641796-200M-魔百和投诉-次数0-202501160000419896</t>
  </si>
  <si>
    <t>202501160000419896#流程受理流水号：20250116160844182656417961118693
客户号码:18265641796
客户姓名:张**
投诉地市:潍坊
来话流水:2025011616034055820849969
宽带账号:18265641796
宽带账号归属地市:潍坊
宽带账号归属区县:青州市
故障地址:潍坊市青州市何官镇马家村马家6号箱张学奎*
联系电话:15725066501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故障细类:移动高清电视故障(专席)
携转原因:
故障时间:2025-01-16 16:05:30
魔百和单播/组播:单播
具体故障现象:电视直播或点播无法观看，电视打开按遥控器的直播 能看   看一会就黑屏   再按直播才能看     重复出现 
客户其他诉求:客户要求更换维修师傅   
魔百和单/组播：单播;宽带小区$[青州马家]$</t>
  </si>
  <si>
    <t>SD-057-250116-384267-4653</t>
  </si>
  <si>
    <t>'SD-057-250106-423879-4534'</t>
  </si>
  <si>
    <t>SD-db051-250116-405712-356</t>
  </si>
  <si>
    <t>2025-01-16 17:06:10</t>
  </si>
  <si>
    <t>(家客)潍坊-昌乐县-重复投诉投诉督办通知-一级督办15853674325-202501160000458544</t>
  </si>
  <si>
    <t>【调研】-80+银卡-普通区域-昌乐县-昌乐国际花园-15853674325-1000M-业务受理宽带-次数0-202501160000458544</t>
  </si>
  <si>
    <t>202501160000458544# 宽带账号:15853674325; 联系电话：15853674325，问题类型：此工单为群障修复工单，根据群障全量闭环修复管理要求，为确保客户网络通畅，请装维人员跟进修复网络问题，谢谢！ 
 群障标题：公告。故障描述：潍坊昌乐县昌乐国际花园光缆故障，预估24小时恢复，请帮忙拦截,如有需要请联系片区装维师傅李瑞清15706307156主叫号码：100860536.0;该号码仅供参考，请优先联系宽带账号。</t>
  </si>
  <si>
    <t>15853674325</t>
  </si>
  <si>
    <t>SD-057-250116-803596-5177</t>
  </si>
  <si>
    <t>'SD-057-250112-546173-2315'</t>
  </si>
  <si>
    <t>SD-db051-250116-368402-362</t>
  </si>
  <si>
    <t>2025-01-16 17:16:08</t>
  </si>
  <si>
    <t>(家客)潍坊-滨海-重复投诉投诉督办通知-一级督办13406623738-202501160000467689</t>
  </si>
  <si>
    <t>【调研】-80+银卡-普通区域-滨海-碱厂六区（兆祥小区）-13406623738-300M-业务受理宽带-次数0-202501160000467689</t>
  </si>
  <si>
    <t>202501160000467689#【已关注中国移动10086微信公众号】 宽带账号:13406623738; 联系电话：13406623738，问题类型：此工单为群障修复工单，根据群障全量闭环修复管理要求，为确保客户网络通畅，请装维人员跟进修复网络问题，谢谢！ 
 群障标题：公告。故障描述：潍坊滨海碱厂六区（兆祥小区）光缆故障，预估24小时恢复，请帮忙拦截,如有需要请联系片区装维师傅孙希勇15706307095主叫号码：13406623738.0;该号码仅供参考，请优先联系宽带账号。</t>
  </si>
  <si>
    <t>13406623738</t>
  </si>
  <si>
    <t>SD-057-250116-617984-5270</t>
  </si>
  <si>
    <t>'SD-057-241210-538469-4101'</t>
  </si>
  <si>
    <t>SD-db051-250116-517639-367</t>
  </si>
  <si>
    <t>2025-01-16 17:20:36</t>
  </si>
  <si>
    <t>(家客)潍坊-寿光市-重复投诉投诉督办通知-一级督办13953614497-20250116171919X159412135</t>
  </si>
  <si>
    <t>80+普通-普通区域-寿光市-新龙工业园-13953614497-200M-宽带上网投诉-次数0-20250116171919X159412135</t>
  </si>
  <si>
    <t xml:space="preserve">流程受理流水号：20250116171819139536144971136633
客户号码:13953614497
客户姓名:唐**
投诉地市:潍坊
来话流水:2025011617170723920847646
宽带账号:13953614497
宽带账号归属地市:潍坊
宽带账号归属区县:寿光市
故障地址:潍坊寿光市王高镇王高中心街新龙工业园新龙工业园3号箱通天物流沿街*********
联系电话:13953614497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故障细类:宽带无法上网(专席)
携转原因:
故障时间:2025-01-16 17:19:23
具体故障现象:提示网络无法连接，
客户其他诉求:
</t>
  </si>
  <si>
    <t>13953614497</t>
  </si>
  <si>
    <t>SD-057-250116-908751-5324</t>
  </si>
  <si>
    <t>'SD-057-250104-194527-5207'</t>
  </si>
  <si>
    <t>SD-db051-250116-263491-407</t>
  </si>
  <si>
    <t>2025-01-16 18:16:03</t>
  </si>
  <si>
    <t>(家客)潍坊-青州市-重复投诉投诉督办通知-一级督办17852186788-202501160000508977</t>
  </si>
  <si>
    <t>80+普通-普通区域-青州市-青州旭馨苑小区-17852186788-500M-业务受理宽带-次数0-202501160000508977</t>
  </si>
  <si>
    <t>202501160000508977# 宽带账号:17852186788; 联系电话：17852186788，问题类型：此工单为群障修复工单，根据群障全量闭环修复管理要求，为确保客户网络通畅，请装维人员跟进修复网络问题，谢谢！ 
 群障标题：公告。故障描述：潍坊青州市青州旭馨苑小区光缆故障，预估24小时恢复，请帮忙拦截,如有需要请联系片区装维师傅刘安平15706307635主叫号码：17852186788.0;该号码仅供参考，请优先联系宽带账号。</t>
  </si>
  <si>
    <t>17852186788</t>
  </si>
  <si>
    <t>SD-057-250116-923058-5867</t>
  </si>
  <si>
    <t>'SD-057-241106-165087-2787'</t>
  </si>
  <si>
    <t>SD-db051-250116-946803-419</t>
  </si>
  <si>
    <t>2025-01-16 18:29:22</t>
  </si>
  <si>
    <t>(家客)潍坊-青州市-重复投诉投诉督办通知-一级督办18863033872-20250116182734X254344726</t>
  </si>
  <si>
    <t>普通区域-青州市-小陈-18863033872-500M-魔百和投诉-次数0-20250116182734X254344726</t>
  </si>
  <si>
    <t>【农村网络投诉】流程受理流水号：20250116182237188630338721150810
客户号码:18863033872
客户姓名:刘**
投诉地市:潍坊
来话流水:2025011618192393120883002
宽带账号:18863033872
宽带账号归属地市:潍坊
宽带账号归属区县:青州市
故障地址:潍坊青州市东夏镇小陈村小陈6号箱（村西南齐富涛）*********
联系电话:18863033872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光功率:-19.91
故障大类:电视
故障细类:移动高清电视故障(专席)
携转原因:
故障时间:2025-01-16 18:30:01
魔百和单播/组播:组播
具体故障现象:电视机提示无信号，
客户其他诉求:
魔百和单/组播：组播</t>
  </si>
  <si>
    <t>18863033872</t>
  </si>
  <si>
    <t>SD-057-250116-327159-6012</t>
  </si>
  <si>
    <t>'SD-057-241220-402153-1326'</t>
  </si>
  <si>
    <t>SD-db051-250116-680345-430</t>
  </si>
  <si>
    <t>2025-01-16 18:56:42</t>
  </si>
  <si>
    <t>(家客)潍坊-潍城区-重复投诉投诉督办通知-一级督办15315258409-202501160000525672</t>
  </si>
  <si>
    <t>【重投】-普通区域-潍城区-永信片区（邮电宿舍、建设街26号）-15315258409-500M-业务受理宽带-次数0-202501160000525672</t>
  </si>
  <si>
    <t>202501160000525672# 宽带账号:15315258409; 联系电话：15315258409，问题类型：此工单为群障修复工单，根据群障全量闭环修复管理要求，为确保客户网络通畅，请装维人员跟进修复网络问题，谢谢！ 
 群障标题：公告。故障描述：潍坊潍城区永信片区（邮电宿舍、建设街26号）光缆故障，预估24小时恢复，请帮忙拦截,如有需要请联系片区装维师傅王晓虎15706307870主叫号码：15315258409.0;该号码仅供参考，请优先联系宽带账号。</t>
  </si>
  <si>
    <t>15315258409</t>
  </si>
  <si>
    <t>SD-057-250116-310546-6242</t>
  </si>
  <si>
    <t>'SD-057-250112-706512-6559'</t>
  </si>
  <si>
    <t>SD-db051-250116-237564-458</t>
  </si>
  <si>
    <t>2025-01-16 19:43:42</t>
  </si>
  <si>
    <t>(家客)潍坊-高密市-重复投诉投诉督办通知-一级督办15254418444-202501160000542266</t>
  </si>
  <si>
    <t>【调研】-80+银卡-普通区域-高密市-周阳四村自然村-15254418444-1000M-业务受理宽带-次数0-202501160000542266</t>
  </si>
  <si>
    <t>202501160000542266#客户来电反映宽带网络机顶盒无法观看，线上排障未恢复，请协助处理，谢谢, 
联系电话：本机，联系人：先生，流水：2025011619400277120877310</t>
  </si>
  <si>
    <t>15254418444</t>
  </si>
  <si>
    <t>SD-057-250116-897632-6674</t>
  </si>
  <si>
    <t>'SD-057-241224-439062-5305'</t>
  </si>
  <si>
    <t>SD-db051-250116-813096-460</t>
  </si>
  <si>
    <t>2025-01-16 19:47:18</t>
  </si>
  <si>
    <t>(家客)潍坊-安丘市-重复投诉投诉督办通知-一级督办15866152581-202501160000546730</t>
  </si>
  <si>
    <t>【调研】-普通区域-安丘市-鲁丰花园-15866152581-300M-魔百和投诉-次数0-202501160000546730</t>
  </si>
  <si>
    <t>202501160000546730#流程受理流水号：20250116194430158661525811163824
客户号码:15866152581
客户姓名:刘**
投诉地市:潍坊
来话流水:2025011619393951720875319
宽带账号:15866152581
宽带账号归属地市:潍坊
宽带账号归属区县:安丘市
故障地址:潍坊安丘市兴安街道华安路鲁丰花园A13号楼*********
联系电话:15866152581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故障细类:移动高清电视故障
携转原因:
故障时间:2025-01-16 19:45:41
魔百和单播/组播:组播
具体故障现象:机顶盒卡顿，影响使用
客户其他诉求:客户表示转接宽带排障专席等待很久没有人接听我处正常解释，客户不认可。
魔百和单/组播：组播;宽带小区$[鲁丰花园]$</t>
  </si>
  <si>
    <t>15866152581</t>
  </si>
  <si>
    <t>SD-057-250116-927831-6707</t>
  </si>
  <si>
    <t>'SD-057-241230-985304-513'</t>
  </si>
  <si>
    <t>SD-db051-250116-956128-461</t>
  </si>
  <si>
    <t>2025-01-16 19:48:34</t>
  </si>
  <si>
    <t>(家客)潍坊-寿光市-重复投诉投诉督办通知-一级督办15965785168-202501160000544886</t>
  </si>
  <si>
    <t>【调研】-80+金卡-普通区域-寿光市-大庄村自然村-15965785168-300M-魔百和投诉-次数0-202501160000544886</t>
  </si>
  <si>
    <t>202501160000544886#流程受理流水号：20250116194626159657851681164127
客户号码:15965785168
客户姓名:王**
投诉地市:潍坊
来话流水:2025011619440818920898784
宽带账号:15965785168
宽带账号归属地市:潍坊
宽带账号归属区县:寿光市
故障地址:潍坊寿光市马店大庄村大庄村自然村大庄村扩容16号箱王绪华外墙*********
联系电话:15963650193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故障细类:移动高清电视故障(专席)
携转原因:
故障时间:2025-01-16 19:43:10
魔百和单播/组播:组播
具体故障现象:电视机提示无信号，机顶盒绿灯   切换信号源拔插高清线未恢复
客户其他诉求:
魔百和单/组播：组播;宽带小区$[大庄村自然村]$</t>
  </si>
  <si>
    <t>15965785168</t>
  </si>
  <si>
    <t>SD-057-250116-846792-6714</t>
  </si>
  <si>
    <t>'SD-057-241020-437216-5381'</t>
  </si>
  <si>
    <t>SD-db051-250116-529087-465</t>
  </si>
  <si>
    <t>2025-01-16 19:55:58</t>
  </si>
  <si>
    <t>(家客)潍坊-奎文区-重复投诉投诉督办通知-一级督办15094959340-202501160000547317</t>
  </si>
  <si>
    <t>【调研】-80+普通-普通区域-奎文区-枫颂林居-15094959340-300M-宽带上网投诉-次数0-202501160000547317</t>
  </si>
  <si>
    <t xml:space="preserve">202501160000547317#流程受理流水号：20250116195418150949593401165367
客户号码:15094959340
客户姓名:苗**
投诉地市:潍坊
来话流水:2025011619533628720847596
宽带账号:15094959340
宽带账号归属地市:潍坊
宽带账号归属区县:高新
故障地址:潍坊高新高新城区东方路枫颂林居1号楼*********
联系电话:15094959340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光功率:-19.70
故障大类:宽带/电视
故障细类:宽带无法上网
携转原因:
故障时间:2025-01-16 19:54:41
具体故障现象:光猫亮红灯，
客户其他诉求:客户侧为质差终端，要求上门更换终端并一并处理故障问题。
</t>
  </si>
  <si>
    <t>15094959340</t>
  </si>
  <si>
    <t>SD-057-250116-120748-6752</t>
  </si>
  <si>
    <t>'SD-057-241102-194735-3582'</t>
  </si>
  <si>
    <t>SD-db051-250116-132608-477</t>
  </si>
  <si>
    <t>2025-01-16 20:09:40</t>
  </si>
  <si>
    <t>(家客)潍坊-诸城市-重复投诉投诉督办通知-一级督办15762687880-202501160000552254</t>
  </si>
  <si>
    <t>普通区域-诸城市-电力五小区-15762687880-200M-宽带上网投诉-次数0-202501160000552254</t>
  </si>
  <si>
    <t xml:space="preserve">202501160000552254#宽带账号：***；宽带地址：潍坊诸城市密州街道东关大街电力五小区11号楼*；客户来电反映宽带网速慢卡顿*，客户不在现场，无法配合线上指导，请协助处理，谢谢！联系电话：王****；联系人：王***；来电流水：2025011620060361520808230*。
</t>
  </si>
  <si>
    <t>15762687880</t>
  </si>
  <si>
    <t>SD-057-250116-472168-6874</t>
  </si>
  <si>
    <t>'SD-057-241227-019253-5754'</t>
  </si>
  <si>
    <t>SD-db051-250116-560198-489</t>
  </si>
  <si>
    <t>2025-01-16 20:29:26</t>
  </si>
  <si>
    <t>(家客)潍坊-寿光市-重复投诉投诉督办通知-一级督办13475668275-202501160000559126</t>
  </si>
  <si>
    <t>80+银卡-普通区域-寿光市-锦绣华城-13475668275-1000M-魔百和投诉-次数0-202501160000559126</t>
  </si>
  <si>
    <t>202501160000559126#宽带账号：13475668275；宽带地址：潍坊寿光市侯镇南北中心街锦绣华城26号楼*********，具体现象：客户表示电视部分频道缺失引导操作不方便表示昨天联系一直未处理不满，前期工单流水：202501150000573365，要求尽快处理回复！来电流水：2025011620185657620866011，联系电话：13475668275</t>
  </si>
  <si>
    <t>13475668275</t>
  </si>
  <si>
    <t>SD-057-250116-392784-7045</t>
  </si>
  <si>
    <t>'SD-057-250115-690512-7324'</t>
  </si>
  <si>
    <t>SD-db051-250116-592103-491</t>
  </si>
  <si>
    <t>2025-01-16 20:29:37</t>
  </si>
  <si>
    <t>(家客)潍坊-安丘市-重复投诉投诉督办通知-一级督办15169654853-202501160000559137</t>
  </si>
  <si>
    <t>80+银卡-普通区域-安丘市-祥和家园-15169654853-1000M-宽带上网投诉-次数0-202501160000559137</t>
  </si>
  <si>
    <t>202501160000559137#【已关注中国移动10086微信公众号】流程受理流水号：20250116202800151696548531170164
客户号码:15169654853
客户姓名:郑**
投诉地市:潍坊
来话流水:2025011620270038520800677
宽带账号:15169654853
宽带账号归属地市:潍坊
宽带账号归属区县:安丘市
故障地址:潍坊安丘市兴安街道206国道祥和家园北楼*********
联系电话:15169654853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20:25:52
具体故障现象:PON灯闪，捋顺高清线，重启光猫
客户其他诉求:
;宽带小区$[祥和家园]$</t>
  </si>
  <si>
    <t>15169654853</t>
  </si>
  <si>
    <t>SD-057-250116-432986-7047</t>
  </si>
  <si>
    <t>'SD-057-241226-376285-5922'</t>
  </si>
  <si>
    <t>SD-db051-250116-706418-518</t>
  </si>
  <si>
    <t>2025-01-16 21:26:26</t>
  </si>
  <si>
    <t>(家客)潍坊-坊子区-重复投诉投诉督办通知-一级督办15253639962-202501160000575007</t>
  </si>
  <si>
    <t>【调研】-普通区域-坊子区-天同九龙湾-15253639962-500M-业务受理宽带-次数0-202501160000575007</t>
  </si>
  <si>
    <t>202501160000575007#【已关注中国移动10086微信公众号】 宽带账号:15253639962; 联系电话：15253639962，问题类型：此工单为群障修复工单，根据群障全量闭环修复管理要求，为确保客户网络通畅，请装维人员跟进修复网络问题，谢谢！ 
 群障标题：公告。故障描述：潍坊坊子区天同九龙湾光缆故障，预估24小时恢复，请帮忙拦截,如有需要请联系片区装维师傅房体壮15706307919主叫号码：15253639962.0;该号码仅供参考，请优先联系宽带账号。</t>
  </si>
  <si>
    <t>15253639962</t>
  </si>
  <si>
    <t>SD-057-250116-638240-7374</t>
  </si>
  <si>
    <t>'SD-057-250109-359704-6389'</t>
  </si>
  <si>
    <t>SD-db051-250117-648197-4</t>
  </si>
  <si>
    <t>2025-01-17 07:46:00</t>
  </si>
  <si>
    <t>(家客)潍坊-安丘市-重复投诉投诉督办通知-一级督办15065692229-202501170000091760</t>
  </si>
  <si>
    <t>普通区域-安丘市-古槐小区-15065692229-300M-业务受理宽带-次数0-202501170000091760</t>
  </si>
  <si>
    <t>202501170000091760#【已关注中国移动10086微信公众号】 宽带账号:15065692229; 联系电话：15065692229，问题类型：此工单为群障修复工单，根据群障全量闭环修复管理要求，为确保客户网络通畅，请装维人员跟进修复网络问题，谢谢！ 
 群障标题：公告。故障描述：分支光纤断或OLT检测不到ONT的预期的光信号(LOSi/LOBi)主叫号码：18866796676.0;该号码仅供参考，请优先联系宽带账号。</t>
  </si>
  <si>
    <t>15065692229</t>
  </si>
  <si>
    <t>SD-057-250117-605348-29</t>
  </si>
  <si>
    <t>'SD-057-241118-413972-5606'</t>
  </si>
  <si>
    <t>SD-db051-250117-421967-24</t>
  </si>
  <si>
    <t>2025-01-17 08:53:17</t>
  </si>
  <si>
    <t>(家客)潍坊-昌邑市-重复投诉投诉督办通知-一级督办18863619553-20250117085118X788026590</t>
  </si>
  <si>
    <t>普通区域-昌邑市-常屯村楼区-18863619553-1000M-宽带上网投诉-次数0-20250117085118X788026590</t>
  </si>
  <si>
    <t xml:space="preserve">【农村网络投诉】流程受理流水号：20250117085043188636195531005198
客户号码:18863619553
客户姓名:徐**
投诉地市:潍坊
来话流水:2025011708493409920844508
宽带账号:18863619553
宽带账号归属地市:潍坊
宽带账号归属区县:昌邑市
故障地址:潍坊昌邑市饮马镇常屯村常屯村楼区东3号楼*********
联系电话:18863619553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故障细类:宽带无法上网
携转原因:
故障时间:2025-01-17 08:52:35
具体故障现象:电脑无法上网，
客户其他诉求:电视机顶盒坏了
</t>
  </si>
  <si>
    <t>18863619553</t>
  </si>
  <si>
    <t>SD-057-250117-528914-303</t>
  </si>
  <si>
    <t>'SD-057-241029-916432-5681'</t>
  </si>
  <si>
    <t>SD-db051-250117-765419-41</t>
  </si>
  <si>
    <t>2025-01-17 09:13:26</t>
  </si>
  <si>
    <t>(家客)潍坊-高密市-重复投诉投诉督办通知-一级督办13864690179-202501170000119470</t>
  </si>
  <si>
    <t>【调研】-80+银卡-普通区域-高密市-海怡东方花园-13864690179-200M-宽带上网投诉-次数0-202501170000119470</t>
  </si>
  <si>
    <t>202501170000119470#流程受理流水号：20250117090307138646901791008534
客户号码:13864690179
客户姓名:战**
投诉地市:潍坊
来话流水:2025011709025421920874054
宽带账号:13864690179
宽带账号归属地市:潍坊
宽带账号归属区县:高密市
故障地址:潍坊高密市密水街道创业街千树海小区9号楼*********
联系电话:13864690179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09:07:17
具体故障现象:宽带无法上网
客户其他诉求:
;宽带小区$[海怡东方花园]$</t>
  </si>
  <si>
    <t>13864690179</t>
  </si>
  <si>
    <t>SD-057-250117-738901-501</t>
  </si>
  <si>
    <t>'SD-057-241220-735924-701'</t>
  </si>
  <si>
    <t>SD-db051-250117-139425-71</t>
  </si>
  <si>
    <t>2025-01-17 09:45:02</t>
  </si>
  <si>
    <t>(家客)潍坊-奎文区-重复投诉投诉督办通知-一级督办15094966616-202501170000140762</t>
  </si>
  <si>
    <t>【调研】-80+银卡-普通区域-奎文区-畅溪园（缇香美地保护联系电话15762526652）-15094966616-500M-宽带上网投诉-次数0-202501170000140762</t>
  </si>
  <si>
    <t>202501170000140762#宽带账号：15094966616；宽带地址：潍坊高新高新城区新华路畅溪园（缇香美地保护联系电话15762526652）缇香美地12号楼*********；客户来电反映移动高清故障，客户不配合排障，要求上门，请协助处理，谢谢！联系电话：本机；联系人：先生女士；来电流水2025011709375718620825204</t>
  </si>
  <si>
    <t>15094966616</t>
  </si>
  <si>
    <t>SD-057-250117-940381-824</t>
  </si>
  <si>
    <t>'SD-057-241106-701398-2875'</t>
  </si>
  <si>
    <t>SD-db051-250117-765213-74</t>
  </si>
  <si>
    <t>2025-01-17 09:46:32</t>
  </si>
  <si>
    <t>(家客)潍坊-寿光市-重复投诉投诉督办通知-一级督办19553613019-202501170000145930</t>
  </si>
  <si>
    <t>普通区域-寿光市-老大营村自然村-19553613019-500M-业务受理宽带-次数0-202501170000145930</t>
  </si>
  <si>
    <t>202501170000145930# 宽带账号:19553613019; 联系电话：19553613019，问题类型：此工单为群障修复工单，根据群障全量闭环修复管理要求，为确保客户网络通畅，请装维人员跟进修复网络问题，谢谢！ 
 群障标题：公告。故障描述：潍坊寿光市老大营村自然村光缆故障，预估24小时恢复，请帮忙拦截,如有需要请联系片区装维师傅王艳庆15706307761主叫号码：19553613019.0;该号码仅供参考，请优先联系宽带账号。</t>
  </si>
  <si>
    <t>19553613019</t>
  </si>
  <si>
    <t>SD-057-250117-561307-846</t>
  </si>
  <si>
    <t>'SD-057-241219-965042-4350'</t>
  </si>
  <si>
    <t>SD-db051-250117-421765-81</t>
  </si>
  <si>
    <t>2025-01-17 09:48:19</t>
  </si>
  <si>
    <t>(家客)潍坊-潍城区-重复投诉投诉督办通知-一级督办15153680857-202501170000149192</t>
  </si>
  <si>
    <t>普通区域-潍城区-气象局宿舍-15153680857-300M-宽带上网投诉-次数0-202501170000149192</t>
  </si>
  <si>
    <t xml:space="preserve">202501170000149192#流程受理流水号：20250117094522151536808571020022
客户号码:15153680857
客户姓名:胡**
投诉地市:潍坊
来话流水:2025011709445834520823141
宽带账号:15153680857
宽带账号归属地市:潍坊
宽带账号归属区县:潍城区
故障地址:潍坊潍城区南关街道春鸢路气象局宿舍南侧篮球场3层楼*********
联系电话:15153680857
联系人:先生/女士
工单紧急程度:一般
是否有升级投诉倾向:否
是否重复投诉:否
是否携转意向:否
是否投诉倾向:否
是否智能网关:非智能网关
当前是否在线:否
接入方式:FTTH
端到端诊断结果:用户密码错误
是否质差终端:是
光功率:无
故障大类:宽带/电视
故障细类:宽带无法上网
携转原因:
故障时间:2025-01-17 09:45:36
具体故障现象:打不开网页，
客户其他诉求:客户侧为质差终端，要求上门更换终端并一并处理故障问题。
</t>
  </si>
  <si>
    <t>15153680857</t>
  </si>
  <si>
    <t>SD-057-250117-928560-873</t>
  </si>
  <si>
    <t>'SD-057-250115-987562-6466'</t>
  </si>
  <si>
    <t>SD-db051-250117-392651-91</t>
  </si>
  <si>
    <t>2025-01-17 10:02:18</t>
  </si>
  <si>
    <t>(家客)潍坊-高密市-重复投诉投诉督办通知-一级督办15726066661-20250117100049X249939909</t>
  </si>
  <si>
    <t>普通区域-高密市-娘娘庙村（金孚隆北小区）-15726066661-1000M-宽带上网投诉-次数0-20250117100049X249939909</t>
  </si>
  <si>
    <t xml:space="preserve">【农村网络投诉】流程受理流水号：20250117100005157260666611024155
客户号码:15726066661
客户姓名:孙**
投诉地市:潍坊
来话流水:2025011709593136920824026
宽带账号:15726066661
宽带账号归属地市:潍坊
宽带账号归属区县:高密市
故障地址:潍坊高密市朝阳街道镇府街娘娘庙村（金孚隆北小区）娘娘庙村管目英22号箱*********
联系电话:15726066661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光功率:-17.30
故障大类:宽带/电视
故障细类:网速慢/上网掉线(专席)
携转原因:
故障时间:2025-01-17 09:50:37
具体故障现象:网速慢卡顿，有路由器设备，也是千兆的，插在光猫1口了，摆放位置也开放，已按顺序重启。
客户其他诉求:
</t>
  </si>
  <si>
    <t>15726066661</t>
  </si>
  <si>
    <t>SD-057-250117-194608-1021</t>
  </si>
  <si>
    <t>'SD-057-241204-045182-6295'</t>
  </si>
  <si>
    <t>SD-db051-250117-827951-98</t>
  </si>
  <si>
    <t>2025-01-17 10:06:13</t>
  </si>
  <si>
    <t>(家客)潍坊-昌邑市-重复投诉投诉督办通知-一级督办15706307216-202501170000163867</t>
  </si>
  <si>
    <t>普通区域-昌邑市-潍水龙城-15706307216-200M-业务受理宽带-次数0-202501170000163867</t>
  </si>
  <si>
    <t>202501170000163867# 宽带账号:15706307216; 联系电话：15706307216，问题类型：此工单为群障修复工单，根据群障全量闭环修复管理要求，为确保客户网络通畅，请装维人员跟进修复网络问题，谢谢！ 
 群障标题：公告。故障描述：潍坊昌邑市潍水龙城光缆故障，预估24小时恢复，请帮忙拦截,如有需要请联系片区装维师傅魏鲁东15706307213主叫号码：13863630597.0;该号码仅供参考，请优先联系宽带账号。</t>
  </si>
  <si>
    <t>15706307216</t>
  </si>
  <si>
    <t>SD-057-250117-450279-1063</t>
  </si>
  <si>
    <t>'SD-057-241105-349107-3544'</t>
  </si>
  <si>
    <t>SD-db051-250117-538029-152</t>
  </si>
  <si>
    <t>2025-01-17 11:06:49</t>
  </si>
  <si>
    <t>(家客)潍坊-青州市-重复投诉投诉督办通知-一级督办13583671017-202501170000214262</t>
  </si>
  <si>
    <t>普通区域-青州市-赵家坡村自然村-13583671017-200M-业务受理宽带-次数0-202501170000214262</t>
  </si>
  <si>
    <t>202501170000214262# 宽带账号:13583671017; 联系电话：13583671017，问题类型：此工单为群障修复工单，根据群障全量闭环修复管理要求，为确保客户网络通畅，请装维人员跟进修复网络问题，谢谢！ 
 群障标题：公告。故障描述：潍坊青州市赵家坡村自然村光缆故障，预估24小时恢复，请帮忙拦截,如有需要请联系片区装维师傅魏晓亮15706307652主叫号码：13562654868.0;该号码仅供参考，请优先联系宽带账号。</t>
  </si>
  <si>
    <t>13583671017</t>
  </si>
  <si>
    <t>SD-057-250117-681947-1683</t>
  </si>
  <si>
    <t>'SD-057-250112-532164-4178'</t>
  </si>
  <si>
    <t>SD-db051-250117-273604-160</t>
  </si>
  <si>
    <t>2025-01-17 11:16:57</t>
  </si>
  <si>
    <t>(家客)潍坊-潍城区-重复投诉投诉督办通知-一级督办19530041503-202501170000223675</t>
  </si>
  <si>
    <t>80+普通-FTTR-普通区域-潍城区-广丰特艺城-19530041503-1000M-业务受理宽带-次数0-202501170000223675</t>
  </si>
  <si>
    <t>202501170000223675#【已关注中国移动10086微信公众号】 宽带账号:19530041503; 联系电话：19530041503，问题类型：此工单为群障修复工单，根据群障全量闭环修复管理要求，为确保客户网络通畅，请装维人员跟进修复网络问题，谢谢！ 
 群障标题：公告。故障描述：潍坊潍城区广丰特艺城光缆故障，预估24小时恢复，请帮忙拦截,如有需要请联系片区装维师傅张传阳15706307885主叫号码：sdst_sdk_19530041503;该号码仅供参考，请优先联系宽带账号。</t>
  </si>
  <si>
    <t>19530041503</t>
  </si>
  <si>
    <t>SD-057-250117-506827-1769</t>
  </si>
  <si>
    <t>'SD-057-250116-867543-7267'</t>
  </si>
  <si>
    <t>SD-db051-250117-291805-200</t>
  </si>
  <si>
    <t>2025-01-17 11:54:16</t>
  </si>
  <si>
    <t>(家客)潍坊-青州市-重复投诉投诉督办通知-一级督办18706545189-202501170000249011</t>
  </si>
  <si>
    <t>普通区域-青州市-后黄马-18706545189-100M-宽带上网投诉-次数0-202501170000249011</t>
  </si>
  <si>
    <t>202501170000249011#受理号码 : 18706545189客户姓名 : 李**号码归属地 : 潍坊青州 － 青州-王坟-片区用户品牌 : 全球通 用户来电反映对前期工单不满，表示装修师傅更换完路由器之后网速依然卡顿，要求装修师傅上门维修。我方解释不认可，烦请协助处理，谢谢。 联系人先生 联系电话18706545189</t>
  </si>
  <si>
    <t>18706545189</t>
  </si>
  <si>
    <t>SD-057-250117-204871-2140</t>
  </si>
  <si>
    <t>'SD-057-241111-276358-5742'</t>
  </si>
  <si>
    <t>SD-db051-250117-187546-270</t>
  </si>
  <si>
    <t>2025-01-17 13:45:40</t>
  </si>
  <si>
    <t>(家客)潍坊-诸城市-重复投诉投诉督办通知-一级督办15864322100-202501170000307487</t>
  </si>
  <si>
    <t>80+普通-普通区域-诸城市-龙泉庄园-15864322100-500M-宽带上网投诉-次数0-202501170000307487</t>
  </si>
  <si>
    <t>202501170000307487#宽带账号：15864322100*；宽带地址：潍坊诸城市密州街道东武街龙泉庄园3号楼****；客户来电反映宽带无法联网，经查询客户侧为质差终端，请协助更换终端并一并处理故障问题，谢谢！联系电话：15864322100；联系人：*李***；来电流水：2025011713422668620833055。</t>
  </si>
  <si>
    <t>15864322100</t>
  </si>
  <si>
    <t>SD-057-250117-287450-3090</t>
  </si>
  <si>
    <t>'SD-057-241023-058641-1670'</t>
  </si>
  <si>
    <t>SD-db051-250117-542396-278</t>
  </si>
  <si>
    <t>2025-01-17 13:54:55</t>
  </si>
  <si>
    <t>(家客)潍坊-安丘市-重复投诉投诉督办通知-一级督办13964761072-202501170000315032</t>
  </si>
  <si>
    <t>普通区域-安丘市-阳旭村自然村-13964761072-200M-宽带上网投诉-次数0-202501170000315032</t>
  </si>
  <si>
    <t xml:space="preserve">202501170000315032#流程受理流水号：20250117135345139647610721079209
客户号码:13964761072
客户姓名:潘**
投诉地市:潍坊
来话流水:2025011713531127720839266
宽带账号:13964761072
宽带账号归属地市:潍坊
宽带账号归属区县:安丘市
故障地址:潍坊安丘市慈埠镇阳旭村阳旭村自然村阳旭村东南2号潘新刚*********
联系电话:13964761072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光功率:-27.95
故障大类:宽带/电视
故障细类:宽带无法上网
携转原因:
故障时间:2025-01-17 13:54:05
具体故障现象:无法上网
客户其他诉求:客户侧为质差终端，要求上门更换终端并一并处理故障问题。
</t>
  </si>
  <si>
    <t>13964761072</t>
  </si>
  <si>
    <t>SD-057-250117-149573-3165</t>
  </si>
  <si>
    <t>'SD-057-250116-761943-7483'</t>
  </si>
  <si>
    <t>SD-db051-250117-846517-290</t>
  </si>
  <si>
    <t>2025-01-17 14:17:38</t>
  </si>
  <si>
    <t>(家客)潍坊-安丘市-重复投诉投诉督办通知-一级督办17515230869-202501170000325710</t>
  </si>
  <si>
    <t>80+普通-普通区域-安丘市-大华中央城-17515230869-500M-宽带上网投诉-次数0-202501170000325710</t>
  </si>
  <si>
    <t>202501170000325710#17515230869     客户反映家里电视无法观看，线上排障不配合，拒绝线上排障，拒绝告知显示故障现象，客户要求师傅上门,请协助处理，谢谢   
联系人：女士     联系电话：15006561920    流水号：2025011714141865420879170</t>
  </si>
  <si>
    <t>17515230869</t>
  </si>
  <si>
    <t>SD-057-250117-276098-3375</t>
  </si>
  <si>
    <t>'SD-057-241129-062357-3521'</t>
  </si>
  <si>
    <t>SD-db051-250117-915476-291</t>
  </si>
  <si>
    <t>2025-01-17 14:20:20</t>
  </si>
  <si>
    <t>(家客)潍坊-潍城区-重复投诉投诉督办通知-一级督办18363635340-202501170000331804</t>
  </si>
  <si>
    <t>普通区域-潍城区-城隍庙小区-18363635340-1000M-宽带上网投诉-次数0-202501170000331804</t>
  </si>
  <si>
    <t xml:space="preserve">202501170000331804#【已关注中国移动10086微信公众号】流程受理流水号：20250117141923183636353401085196
客户号码:18363635340
客户姓名:栾**
投诉地市:潍坊
来话流水:2025011714185971220838257
宽带账号:18363635340
宽带账号归属地市:潍坊
宽带账号归属区县:潍城区
故障地址:潍坊潍城区城关街道向阳路城隍庙小区1号楼*********
联系电话:18363635340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故障时间:2025-01-17 14:19:56
具体故障现象:电脑无法上网，
客户其他诉求:客户侧为质差终端，要求上门更换终端并一并处理故障问题。
</t>
  </si>
  <si>
    <t>18363635340</t>
  </si>
  <si>
    <t>SD-057-250117-148936-3396</t>
  </si>
  <si>
    <t>'SD-057-241106-823597-2380'</t>
  </si>
  <si>
    <t>SD-db051-250117-981064-295</t>
  </si>
  <si>
    <t>2025-01-17 14:26:12</t>
  </si>
  <si>
    <t>(家客)潍坊-安丘市-重复投诉投诉督办通知-一级督办15854477745-202501170000334660</t>
  </si>
  <si>
    <t>【调研】-普通区域-安丘市-大华中央城-15854477745-300M-宽带上网投诉-次数0-202501170000334660</t>
  </si>
  <si>
    <t>202501170000334660#宽带账号：15854477745；宽带地址：潍坊安丘市兴安街道长安路大华中央城南区6号楼；客户来电反映宽带慢，无法配合线上指导/客户不配合排障，要求上门，请协助处理，谢谢！联系电话：15854477745；联系人：先生；来电流水：2025011714231560920891892。</t>
  </si>
  <si>
    <t>15854477745</t>
  </si>
  <si>
    <t>SD-057-250117-593017-3447</t>
  </si>
  <si>
    <t>'SD-057-241129-642358-766'</t>
  </si>
  <si>
    <t>SD-db051-250117-379052-339</t>
  </si>
  <si>
    <t>2025-01-17 15:28:43</t>
  </si>
  <si>
    <t>(家客)潍坊-坊子区-重复投诉投诉督办通知-一级督办13561410113-202501170000380777</t>
  </si>
  <si>
    <t>【调研】-80+普通-普通区域-坊子区-南眉村-13561410113-300M-宽带上网投诉-次数0-202501170000380777</t>
  </si>
  <si>
    <t xml:space="preserve">202501170000380777#流程受理流水号：20250117152728135614101131102526
客户号码:13561410113
客户姓名:辛**
投诉地市:潍坊
来话流水:2025011715275669020870511
宽带账号:13561410113
宽带账号归属地市:潍坊
宽带账号归属区县:坊子区
故障地址:潍坊坊子区坊子工业发展区（眉村）南眉村南眉村南眉村2次录入*********
联系电话:13561410113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光功率:-24.20
故障大类:宽带/电视
故障细类:移动高清电视故障
携转原因:
故障时间:2025-01-17 15:27:48
魔百和单播/组播:单播
具体故障现象:电视直播或点播无法观看，
客户其他诉求:客户侧为质差终端，要求上门更换终端并一并处理故障问题。
</t>
  </si>
  <si>
    <t>13561410113</t>
  </si>
  <si>
    <t>SD-057-250117-168754-3956</t>
  </si>
  <si>
    <t>'SD-057-241130-426950-7895'</t>
  </si>
  <si>
    <t>SD-db051-250117-718453-340</t>
  </si>
  <si>
    <t>2025-01-17 15:31:38</t>
  </si>
  <si>
    <t>(家客)潍坊-安丘市-重复投诉投诉督办通知-一级督办13964746456-202501170000381851</t>
  </si>
  <si>
    <t>【调研】-普通区域-安丘市-青云瑞景园(含锦绣上河园)-13964746456-300M-宽带上网投诉-次数0-202501170000381851</t>
  </si>
  <si>
    <t>202501170000381851#宽带账号：13964746456；宽带地址：潍坊安丘市兴安街道翠微路青云瑞景园锦绣上河园8号楼*********；接入方式：FTTH，当前是否在线：在线，端到端诊断结果：客户侧设备问题，是否智能网关：，客户来电上门设置路由器，客户不会操作，延伸口径已告知，要求尽快处理回复，联系电话：13964746456</t>
  </si>
  <si>
    <t>13964746456</t>
  </si>
  <si>
    <t>SD-057-250117-759260-3976</t>
  </si>
  <si>
    <t>'SD-057-241227-726398-456'</t>
  </si>
  <si>
    <t>SD-db051-250117-673418-347</t>
  </si>
  <si>
    <t>2025-01-17 15:37:46</t>
  </si>
  <si>
    <t>(家客)潍坊-诸城市-重复投诉投诉督办通知-一级督办13606476444-202501170000387920</t>
  </si>
  <si>
    <t>【重投】-80+普通-普通区域-诸城市-报社小区-13606476444-1000M-宽带上网投诉-次数0-202501170000387920</t>
  </si>
  <si>
    <t>202501170000387920#【已关注中国移动10086微信公众号】流程受理流水号：20250117153710136064764441105058
客户号码:13606476444
客户姓名:吴**
投诉地市:潍坊
来话流水:2025011715365525020895176
宽带账号:13606476444
账号归属区县:诸城市旭阳通讯器材经营部
联系电话:13606476444
联系人:先生/女士
宽带地址:潍坊
工单紧急程度:非常紧急
是否投诉倾向:否
是否重复投诉:否
是否携转意向:否
是否有升级投诉倾向:否
*业务名称:业务融合移机流程宽带+OTT
投诉内容:手机号码：13606476444，【问题描述】客户已办理宽带业务，有开通单，要求装维尽快联系上门，请处理，谢谢。联系电话：13606476444，联系人：先生/女士，录音流水号：2025011715365525020895176。受理明细：531920062399999999。
在途开通单信息：536241230825535466，13606476444，2024-12-30 11:01:18，业务融合移机流程宽带+OTT，处理中，黄单建设（楼宇）
是否到厅:否
业务名称:业务融合移机流程宽带+OTT
;宽带小区$[报社小区]$</t>
  </si>
  <si>
    <t>13606476444</t>
  </si>
  <si>
    <t>SD-057-250117-263817-4036</t>
  </si>
  <si>
    <t>'SD-057-250115-365187-2541'</t>
  </si>
  <si>
    <t>SD-db051-250117-302467-362</t>
  </si>
  <si>
    <t>2025-01-17 16:02:53</t>
  </si>
  <si>
    <t>(家客)潍坊-奎文区-重复投诉投诉督办通知-一级督办15169455856-20250117145852X132026685</t>
  </si>
  <si>
    <t>80+普通-普通区域-奎文区-樱园西区-15169455856-300M-魔百和投诉-次数0-20250117145852X132026685</t>
  </si>
  <si>
    <t xml:space="preserve">流程受理流水号：20250117145725151694558561094772
客户号码:15169455856
客户姓名:张**
投诉地市:潍坊
来话流水:2025011714564843220841635
宽带账号:15169455856
宽带账号归属地市:潍坊
宽带账号归属区县:奎文区
故障地址:潍坊奎文区梨园街道文化路樱园西区44号楼*********
联系电话:15169455856
联系人:先生/女士
工单紧急程度:一般
是否有升级投诉倾向:否
是否重复投诉:否
是否携转意向:否
是否投诉倾向:否
携转原因:
提单模板:客户来电反映观看移动高清电视时，所有【中央2】无法观看或回看，客户不认可，请协助处理，谢谢。
</t>
  </si>
  <si>
    <t>15169455856</t>
  </si>
  <si>
    <t>SD-057-250117-091547-4266</t>
  </si>
  <si>
    <t>'SD-057-241126-571430-2379'</t>
  </si>
  <si>
    <t>SD-db051-250117-504613-372</t>
  </si>
  <si>
    <t>2025-01-17 16:25:53</t>
  </si>
  <si>
    <t>(家客)潍坊-安丘市-重复投诉投诉督办通知-一级督办13455635260-202501170000422067</t>
  </si>
  <si>
    <t>80+银卡-普通区域-安丘市-班家庄村自然村-13455635260-1000M-宽带上网投诉-次数0-202501170000422067</t>
  </si>
  <si>
    <t>202501170000422067#宽带账号：13455635260；宽带地址：潍坊安丘市景芝镇班家庄村班家庄村自然村班家庄村王宝勋*********；接入方式：FTTH，当前是否在线：在线，端到端诊断结果：客户侧设备问题，是否智能网关：，客户反映电视无法观看，要求尽快处理回复！联系电话13455635260</t>
  </si>
  <si>
    <t>13455635260</t>
  </si>
  <si>
    <t>SD-057-250117-082539-4482</t>
  </si>
  <si>
    <t>'SD-057-241022-691470-3871'</t>
  </si>
  <si>
    <t>SD-db051-250117-073915-381</t>
  </si>
  <si>
    <t>2025-01-17 16:31:04</t>
  </si>
  <si>
    <t>(家客)潍坊-潍城区-重复投诉投诉督办通知-一级督办13853640738-202501170000428594</t>
  </si>
  <si>
    <t>普通区域-潍城区-军埠口村自然村-13853640738-200M-宽带上网投诉-次数0-202501170000428594</t>
  </si>
  <si>
    <t>202501170000428594#宽带账号：13853640738；宽带地址：潍坊潍城区军埠口综合项目区军埠口村军埠口村自然村军埠口村扩1 箱子；联系电话：13853640738客户来电反映宽带无法连接上网 请核实处理 谢谢 ..线上指导无法操作 来电流水..   2025011716255512620857138</t>
  </si>
  <si>
    <t>13853640738</t>
  </si>
  <si>
    <t>SD-057-250117-516798-4558</t>
  </si>
  <si>
    <t>'SD-057-241219-216854-5624'</t>
  </si>
  <si>
    <t>SD-db051-250117-059248-396</t>
  </si>
  <si>
    <t>2025-01-17 16:47:28</t>
  </si>
  <si>
    <t>(家客)潍坊-青州市-重复投诉投诉督办通知-一级督办15762579272-202501170000442132</t>
  </si>
  <si>
    <t>【重投】-普通区域-青州市-富贵牡丹园-15762579272-300M-业务受理宽带-次数0-202501170000442132</t>
  </si>
  <si>
    <t>202501170000442132# 宽带账号:15762579272; 联系电话：15762579272，问题类型：此工单为群障修复工单，根据群障全量闭环修复管理要求，为确保客户网络通畅，请装维人员跟进修复网络问题，谢谢！ 
 群障标题：公告。故障描述：潍坊青州市富贵牡丹园主缆故障，预估24小时恢复，请帮忙拦截。主叫号码：15762579272.0;该号码仅供参考，请优先联系宽带账号。</t>
  </si>
  <si>
    <t>15762579272</t>
  </si>
  <si>
    <t>SD-057-250117-601392-4781</t>
  </si>
  <si>
    <t>'SD-057-241224-467921-4455'</t>
  </si>
  <si>
    <t>SD-db051-250117-065912-472</t>
  </si>
  <si>
    <t>2025-01-17 18:20:28</t>
  </si>
  <si>
    <t>(家客)潍坊-昌乐县-重复投诉投诉督办通知-一级督办13475680686-202501170000505172</t>
  </si>
  <si>
    <t>【调研】-普通区域-昌乐县-徐家庙-13475680686-500M-宽带上网投诉-次数0-202501170000505172</t>
  </si>
  <si>
    <t xml:space="preserve">202501170000505172#流程受理流水号：20250117181928134756806861142503
客户号码:13475680686
客户姓名:王**
投诉地市:潍坊
来话流水:2025011718190474520857849
宽带账号:13475680686
宽带账号归属地市:潍坊
宽带账号归属区县:昌乐县
故障地址:潍坊昌乐县鄌郚镇徐家庙徐家庙徐家庙村2-6#*********
联系电话:13475680686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光功率:-20.04
故障大类:宽带/电视
故障细类:移动高清电视故障
携转原因:
故障时间:2025-01-17 18:24:58
魔百和单播/组播:组播
具体故障现象:电视提示网络类错误，
客户其他诉求:客户侧为质差终端，要求上门更换终端并一并处理故障问题。
</t>
  </si>
  <si>
    <t>13475680686</t>
  </si>
  <si>
    <t>SD-057-250117-702645-5798</t>
  </si>
  <si>
    <t>'SD-057-241207-904861-6373'</t>
  </si>
  <si>
    <t>SD-db051-250117-928071-493</t>
  </si>
  <si>
    <t>2025-01-17 18:41:43</t>
  </si>
  <si>
    <t>(家客)潍坊-坊子区-重复投诉投诉督办通知-一级督办13563640978-20250117184014X414077533</t>
  </si>
  <si>
    <t>80+金卡-普通区域-坊子区-港涘村村自然村-13563640978-1000M-宽带上网投诉-次数0-20250117184014X414077533</t>
  </si>
  <si>
    <t xml:space="preserve">【农村网络投诉】流程受理流水号：20250117183929135636409781145695
客户号码:13563640978
客户姓名:朱**
投诉地市:潍坊
来话流水:2025011718383485320899045
宽带账号:13563640978
宽带账号归属地市:潍坊
宽带账号归属区县:坊子区
故障地址:潍坊坊子区坊安街办港涘村港涘村村自然村港涘村东头6号箱（李德全）*********
联系电话:15054472419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故障时间:2025-01-17 18:40:02
具体故障现象:打不开网页，
客户其他诉求:
</t>
  </si>
  <si>
    <t>13563640978</t>
  </si>
  <si>
    <t>SD-057-250117-412397-6031</t>
  </si>
  <si>
    <t>'SD-057-241207-560879-4268'</t>
  </si>
  <si>
    <t>SD-db051-250117-610249-518</t>
  </si>
  <si>
    <t>2025-01-17 19:17:39</t>
  </si>
  <si>
    <t>(家客)潍坊-潍城区-重复投诉投诉督办通知-一级督办15953647119-202501170000530931</t>
  </si>
  <si>
    <t>【调研】-80+金卡-普通区域-潍城区-金都名苑-15953647119-1000M-业务受理宽带-次数0-202501170000530931</t>
  </si>
  <si>
    <t>202501170000530931#客户来电反映宽带网络慢，线上排障未恢复，请协助处理，谢谢, 
联系电话：本机，联系人：女士，流水：2025011719161534220828334</t>
  </si>
  <si>
    <t>15953647119</t>
  </si>
  <si>
    <t>SD-057-250117-396187-6381</t>
  </si>
  <si>
    <t>'SD-057-241103-602847-4263'</t>
  </si>
  <si>
    <t>SD-db051-250117-104963-529</t>
  </si>
  <si>
    <t>2025-01-17 19:35:09</t>
  </si>
  <si>
    <t>(家客)潍坊-安丘市-重复投诉投诉督办通知-一级督办18764628172-20250117193235X555115319</t>
  </si>
  <si>
    <t>普通区域-安丘市-电力局家属院-18764628172-300M-宽带上网投诉-次数0-20250117193235X555115319</t>
  </si>
  <si>
    <t xml:space="preserve">流程受理流水号：20250117192905187646281721153258
客户号码:18764628172
客户姓名:张**
投诉地市:潍坊
来话流水:2025011719273547220890816
宽带账号:18764628172
宽带账号归属地市:潍坊
宽带账号归属区县:安丘市
故障地址:潍坊安丘市兴安街道向阳路电力局家属院18号楼*********
联系电话:18764628172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故障细类:网速慢/上网掉线(专席)
携转原因:
故障时间:2025-01-17 19:22:47
具体故障现象:光猫自带无线上不去网，客户不在家，此处通过系统打开无线，客户不认可，客户提到工信部，但是客户不要求师傅来家里处理，也不要求师傅给客户打电话，客户要求直接解决，否则直接工信部投诉，故提此单
客户其他诉求:
</t>
  </si>
  <si>
    <t>18764628172</t>
  </si>
  <si>
    <t>SD-057-250117-467852-6535</t>
  </si>
  <si>
    <t>'SD-057-241219-894317-5739'</t>
  </si>
  <si>
    <t>SD-db051-250117-567834-530</t>
  </si>
  <si>
    <t>2025-01-17 19:35:37</t>
  </si>
  <si>
    <t>(家客)潍坊-昌邑市-重复投诉投诉督办通知-一级督办13780861600-20250117193357X637424429</t>
  </si>
  <si>
    <t>80+银卡-普通区域-昌邑市-香邑小区-13780861600-300M-宽带上网投诉-次数0-20250117193357X637424429</t>
  </si>
  <si>
    <t xml:space="preserve">流程受理流水号：20250117193206137808616001153687
客户号码:13780861600
客户姓名:张**
投诉地市:潍坊
来话流水:2025011719313715320812277
宽带账号:13780861600
宽带账号归属地市:潍坊
宽带账号归属区县:昌邑市
故障地址:潍坊昌邑市城区和平大街香邑小区6号楼*********
联系电话:13780861600
联系人:女士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故障时间:2025-01-17 19:33:25
具体故障现象:用户无法提供具体故障现象，
客户其他诉求:
</t>
  </si>
  <si>
    <t>13780861600</t>
  </si>
  <si>
    <t>SD-057-250117-897215-6540</t>
  </si>
  <si>
    <t>'SD-057-250111-321670-519'</t>
  </si>
  <si>
    <t>SD-db051-250117-351648-537</t>
  </si>
  <si>
    <t>2025-01-17 19:46:01</t>
  </si>
  <si>
    <t>(家客)潍坊-寿光市-重复投诉投诉督办通知-一级督办15266367786-202501170000541426</t>
  </si>
  <si>
    <t>80+银卡-普通区域-寿光市-王望中学前小区-15266367786-200M-魔百和投诉-次数0-202501170000541426</t>
  </si>
  <si>
    <t>202501170000541426#流程受理流水号：20250117194514152663677861155553
客户号码:15266367786
客户姓名:董**
投诉地市:潍坊
来话流水:2025011719412317220863912
宽带账号:15266367786
宽带账号归属地市:潍坊
宽带账号归属区县:寿光市
故障地址:潍坊寿光市王望王望镇区王望中学前小区1号楼*********
联系电话:15266367786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光功率:-16.34
故障大类:宽带/电视
故障细类:移动高清电视故障(专席)
携转原因:
故障时间:2025-01-17 19:46:58
魔百和单播/组播:单播
具体故障现象:电视直播或点播无法观看，
客户其他诉求:尽快处理
魔百和单/组播：单播;宽带小区$[王望中学前小区]$</t>
  </si>
  <si>
    <t>15266367786</t>
  </si>
  <si>
    <t>SD-057-250117-376140-6651</t>
  </si>
  <si>
    <t>'SD-057-250105-780641-6154'</t>
  </si>
  <si>
    <t>SD-db051-250117-479613-540</t>
  </si>
  <si>
    <t>2025-01-17 19:47:23</t>
  </si>
  <si>
    <t>(家客)潍坊-诸城市-重复投诉投诉督办通知-一级督办13864639583-202501170000542695</t>
  </si>
  <si>
    <t>【调研】-普通区域-诸城市-枫香小镇-13864639583-100M-宽带上网投诉-次数0-202501170000542695</t>
  </si>
  <si>
    <t>202501170000542695#宽带账号：13864639583；宽带地址：潍坊诸城市密州街道南外环枫香小镇9号楼***；客户来电反映宽带慢，无法配合线上指导/客户不配合排障，要求上门，请协助处理，谢谢！联系电话：13864639583；联系人：先生；来电流水：2025011719452092220884463。</t>
  </si>
  <si>
    <t>13864639583</t>
  </si>
  <si>
    <t>SD-057-250117-930651-6687</t>
  </si>
  <si>
    <t>'SD-057-250114-268490-7240'</t>
  </si>
  <si>
    <t>SD-db051-250117-350841-546</t>
  </si>
  <si>
    <t>2025-01-17 20:03:01</t>
  </si>
  <si>
    <t>(家客)潍坊-青州市-重复投诉投诉督办通知-一级督办13505362728-202501170000545976</t>
  </si>
  <si>
    <t>80+普通-FTTR-普通区域-青州市-齐都家园-13505362728-500M-宽带上网投诉-次数0-202501170000545976</t>
  </si>
  <si>
    <t>202501170000545976#流程受理流水号：20250117195951135053627281157579
客户号码:13505362728
客户姓名:杨*
投诉地市:潍坊
来话流水:2025011719590763120854410
宽带账号:13505362728
宽带账号归属地市:潍坊
宽带账号归属区县:青州市
故障地址:潍坊青州市王府街道尧王山西路齐都家园59号楼*********
联系电话:13505362728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光功率:-22.51
故障大类:宽带/电视
故障细类:网速慢/上网掉线(专席)
携转原因:
故障时间:2025-01-17 20:00:25
具体故障现象:频繁掉线，表示能不能重新换一下连接线，请协助谢谢
客户其他诉求:
;宽带小区$[齐都家园]$</t>
  </si>
  <si>
    <t>13505362728</t>
  </si>
  <si>
    <t>SD-057-250117-207965-6807</t>
  </si>
  <si>
    <t>'SD-057-250114-487612-5271'</t>
  </si>
  <si>
    <t>SD-db051-250117-094756-554</t>
  </si>
  <si>
    <t>2025-01-17 20:22:59</t>
  </si>
  <si>
    <t>(家客)潍坊-寿光市-重复投诉投诉督办通知-一级督办13455660613-202501170000552538</t>
  </si>
  <si>
    <t>【调研】-普通区域-寿光市-银丰新都-13455660613-500M-宽带上网投诉-次数0-202501170000552538</t>
  </si>
  <si>
    <t>202501170000552538#【已关注中国移动10086微信公众号】流程受理流水号：20250117201818134556606131159907
客户号码:13455660613
客户姓名:柴*
投诉地市:潍坊
来话流水:2025011720162715720834297
宽带账号:13455660613
宽带账号归属地市:潍坊
宽带账号归属区县:寿光市
故障地址:潍坊寿光市圣城街道新兴街银丰新都7号楼*********
联系电话:13455660613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故障细类:网速慢/上网掉线(专席)
携转原因:
故障时间:2025-01-17 20:18:22
具体故障现象:客户来电反映网速慢卡顿，我处正常排障未恢复请协助处理谢谢，通话中提到投诉要求现在马上联系
客户其他诉求:
;宽带小区$[银丰新都]$</t>
  </si>
  <si>
    <t>13455660613</t>
  </si>
  <si>
    <t>SD-057-250117-017283-6966</t>
  </si>
  <si>
    <t>'SD-057-241111-837214-7192'</t>
  </si>
  <si>
    <t>SD-db051-250117-380251-564</t>
  </si>
  <si>
    <t>2025-01-17 20:33:47</t>
  </si>
  <si>
    <t>(家客)潍坊-青州市-重复投诉投诉督办通知-一级督办19811771928-202501170000556827</t>
  </si>
  <si>
    <t>普通区域-青州市-凤凰台-19811771928-200M-宽带上网投诉-次数0-202501170000556827</t>
  </si>
  <si>
    <t>202501170000556827#【已关注中国移动10086微信公众号】流程受理流水号：20250117203211198117719281161491
客户号码:19811771928
客户姓名:赵**
投诉地市:潍坊
来话流水:2025011720281284420885342
宽带账号:19811771928
宽带账号归属地市:潍坊
宽带账号归属区县:青州市
故障地址:潍坊青州市王府街道凤凰台村凤凰台10号箱（村北张兴利）*********
联系电话:19811771928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光功率:-17.12
故障大类:宽带/电视
故障细类:宽带无法上网(专席)
携转原因:
故障时间:2025-01-17 20:32:20
具体故障现象:路由器设置不成功
客户其他诉求:
;宽带小区$[凤凰台]$</t>
  </si>
  <si>
    <t>19811771928</t>
  </si>
  <si>
    <t>SD-057-250117-291345-7066</t>
  </si>
  <si>
    <t>'SD-057-250107-517839-6561'</t>
  </si>
  <si>
    <t>SD-db051-250117-864571-572</t>
  </si>
  <si>
    <t>2025-01-17 20:49:21</t>
  </si>
  <si>
    <t>(家客)潍坊-奎文区-重复投诉投诉督办通知-一级督办18853663056-202501170000559771</t>
  </si>
  <si>
    <t>80+银卡-普通区域-奎文区-君尚花园-18853663056-300M-宽带上网投诉-次数0-202501170000559771</t>
  </si>
  <si>
    <t xml:space="preserve">202501170000559771#宽带账号：18853663056；宽带地址：潍坊奎文区北苑街道北宫街君尚花园3号楼*********；客户来电反映移动高清无法观看，要求上门，请协助处理，谢谢！联系电话：本机；联系人：先生；来电流水：2025011720444855520852861。
</t>
  </si>
  <si>
    <t>18853663056</t>
  </si>
  <si>
    <t>SD-057-250117-163859-7174</t>
  </si>
  <si>
    <t>'SD-057-250104-963517-4989'</t>
  </si>
  <si>
    <t>SD-db051-250117-296873-579</t>
  </si>
  <si>
    <t>2025-01-17 21:02:44</t>
  </si>
  <si>
    <t>(家客)潍坊-坊子区-重复投诉投诉督办通知-一级督办13953680389-202501170000563033</t>
  </si>
  <si>
    <t>普通区域-坊子区-凤凰太阳城A区-13953680389-300M-宽带上网投诉-次数0-202501170000563033</t>
  </si>
  <si>
    <t>202501170000563033#【已关注中国移动10086微信公众号】流程受理流水号：20250117205943139536803891164429
客户号码:13953680389
客户姓名:徐**
投诉地市:潍坊
来话流水:2025011720553469820893221
宽带账号:13953680389
宽带账号归属地市:潍坊
宽带账号归属区县:坊子区
故障地址:潍坊坊子区坊子新区龙泉街凤凰太阳城A区19号*********
联系电话:13953680389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故障细类:宽带无法上网(专席)
携转原因:
故障时间:2025-01-17 20:56:15
具体故障现象:宽带账号：13953680389  宽带地址：潍坊坊子区坊子新区龙泉街凤凰太阳城A区19号*********  客户来电反映宽带无法使用  配合线上指导未解决，要求上门，请协助处理，谢谢！联系电话：本机；联系人：先生；来电流水：2025011720553469820893221
客户其他诉求:
;宽带小区$[凤凰太阳城A区]$</t>
  </si>
  <si>
    <t>13953680389</t>
  </si>
  <si>
    <t>SD-057-250117-857931-7240</t>
  </si>
  <si>
    <t>'SD-057-250101-874523-3254'</t>
  </si>
  <si>
    <t>SD-db051-250117-854716-590</t>
  </si>
  <si>
    <t>2025-01-17 21:36:20</t>
  </si>
  <si>
    <t>(家客)潍坊-奎文区-重复投诉投诉督办通知-一级督办13963676731-202501170000568979</t>
  </si>
  <si>
    <t>普通区域-奎文区-新华枫景-13963676731-100M-业务受理宽带-次数0-202501170000568979</t>
  </si>
  <si>
    <t>202501170000568979# 宽带账号:13963676731; 联系电话：13963676731，问题类型：此工单为群障修复工单，根据群障全量闭环修复管理要求，为确保客户网络通畅，请装维人员跟进修复网络问题，谢谢！ 
 群障标题：公告。故障描述：潍坊奎文区新华枫景光缆故障，预估24小时恢复，请帮忙拦截,如有需要请联系片区装维师傅李春龙15706366503主叫号码：13963676731.0;该号码仅供参考，请优先联系宽带账号。</t>
  </si>
  <si>
    <t>13963676731</t>
  </si>
  <si>
    <t>SD-057-250117-431520-7399</t>
  </si>
  <si>
    <t>'SD-057-250116-406519-2056'</t>
  </si>
  <si>
    <t>SD-db051-250118-437802-35</t>
  </si>
  <si>
    <t>2025-01-18 09:06:09</t>
  </si>
  <si>
    <t>(家客)潍坊-潍城区-重复投诉投诉督办通知-一级督办18264616291-202501180000112897</t>
  </si>
  <si>
    <t>普通区域-潍城区-潍城向阳小区-18264616291-300M-业务受理宽带-次数0-202501180000112897</t>
  </si>
  <si>
    <t>202501180000112897# 宽带账号:18264616291; 联系电话：18264616291，问题类型：此工单为群障修复工单，根据群障全量闭环修复管理要求，为确保客户网络通畅，请装维人员跟进修复网络问题，谢谢！ 
 群障标题：公告。故障描述：潍坊潍城区潍城向阳小区光缆故障，预估24小时恢复，请帮忙拦截,如有需要请联系片区装维师傅张传阳15706307885主叫号码：18264616291.0;该号码仅供参考，请优先联系宽带账号。</t>
  </si>
  <si>
    <t>18264616291</t>
  </si>
  <si>
    <t>SD-057-250118-796538-477</t>
  </si>
  <si>
    <t>'SD-057-250116-859326-4107'</t>
  </si>
  <si>
    <t>SD-db051-250118-712865-42</t>
  </si>
  <si>
    <t>2025-01-18 09:12:11</t>
  </si>
  <si>
    <t>(家客)潍坊--重复投诉投诉督办通知-一级督办13562609182-202501180000118010</t>
  </si>
  <si>
    <t>普通区域--null-13562609182-宽带上网投诉-次数0-202501180000118010</t>
  </si>
  <si>
    <t>202501180000118010#流程受理流水号：20250118091059135626091821010619
客户号码:13562609182
客户姓名:魏**
投诉地市:潍坊
来话流水:2025011809103922320884312
宽带账号:13562609182
账号归属区县:寿光新兴街营业厅
联系电话:13562609182
联系人:先生/女士
宽带地址:潍坊
工单紧急程度:一般
是否投诉倾向:否
是否重复投诉:否
是否携转意向:否
是否有升级投诉倾向:否
*业务名称:业务融合开机流程小微宽带
投诉内容:手机号码：13562609182，【问题描述】客户已办理宽带业务，有开通单，要求装维尽快联系上门，请处理，谢谢。联系电话：13562609182，联系人：先生/女士，录音流水号：2025011809103922320884312。受理明细：531920062399999999。
在途开通单信息：536250114358560894，13562609182，2025-01-14 18:35:18，业务融合开机流程小微宽带，处理中，装维选址，需要回电
是否到厅:否
业务名称:业务融合开机流程小微宽带
;宽带小区$[null]$</t>
  </si>
  <si>
    <t>13562609182</t>
  </si>
  <si>
    <t>SD-057-250118-169482-552</t>
  </si>
  <si>
    <t>'SD-057-250114-049735-5282'</t>
  </si>
  <si>
    <t>SD-db051-250118-897302-49</t>
  </si>
  <si>
    <t>2025-01-18 09:17:04</t>
  </si>
  <si>
    <t>(家客)潍坊-奎文区-重复投诉投诉督办通知-一级督办18663669989-20250118091418X858497466</t>
  </si>
  <si>
    <t>普通区域-奎文区-金都时代新城-18663669989-300M-宽带上网投诉-次数0-20250118091418X858497466</t>
  </si>
  <si>
    <t xml:space="preserve">流程受理流水号：20250118091324186636699891011246
客户号码:18663669989
客户姓名:冷**
投诉地市:潍坊
来话流水:2025011809074533220854590
宽带账号:18663669989
宽带账号归属地市:潍坊
宽带账号归属区县:奎文区
故障地址:潍坊奎文区北苑街道北宫街金都时代新城15号楼*********
联系电话:18663669989
联系人:先生/女士
工单紧急程度:非常紧急
是否有升级投诉倾向:是
是否重复投诉:否
是否携转意向:否
是否投诉倾向:否
是否智能网关:智能网关
当前是否在线:是
接入方式:FTTH
端到端诊断结果:客户侧设备问题（新增）
是否质差终端:无质差信息
光功率:-21.19
故障大类:宽带/电视
故障细类:宽带无法上网(专席)
携转原因:
故障时间:2025-01-18 09:18:30
具体故障现象:打不开网页，
客户其他诉求:
</t>
  </si>
  <si>
    <t>18663669989</t>
  </si>
  <si>
    <t>SD-057-250118-326891-605</t>
  </si>
  <si>
    <t>'SD-057-250117-675349-1260'</t>
  </si>
  <si>
    <t>SD-db051-250118-867941-71</t>
  </si>
  <si>
    <t>2025-01-18 09:44:40</t>
  </si>
  <si>
    <t>(家客)潍坊-昌邑市-重复投诉投诉督办通知-一级督办13053673814-20250118094329X609421151</t>
  </si>
  <si>
    <t>普通区域-昌邑市-金台西南村自然村-13053673814-1000M-宽带上网投诉-次数0-20250118094329X609421151</t>
  </si>
  <si>
    <t xml:space="preserve">【农村网络投诉】流程受理流水号：20250118094226130536738141019044
客户号码:13053673814
客户姓名:李**
投诉地市:潍坊
来话流水:2025011809414496620837260
宽带账号:13053673814
宽带账号归属地市:潍坊
宽带账号归属区县:昌邑市
故障地址:潍坊昌邑市石埠镇金台西南村金台西南村自然村38号箱*********
联系电话:15762635775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光功率:-16.34
故障大类:宽带/电视
故障细类:网速慢/上网掉线(专席)
携转原因:
故障时间:2025-01-18 09:39:10
具体故障现象:网速慢  千兆路由器  摆在开阔的位置 未测速 已按顺序重启未恢复
客户其他诉求:
</t>
  </si>
  <si>
    <t>13053673814</t>
  </si>
  <si>
    <t>SD-057-250118-310892-914</t>
  </si>
  <si>
    <t>'SD-057-241028-598264-6687'</t>
  </si>
  <si>
    <t>SD-db051-250118-598340-78</t>
  </si>
  <si>
    <t>2025-01-18 09:56:30</t>
  </si>
  <si>
    <t>(家客)潍坊-高密市-重复投诉投诉督办通知-一级督办15963619446-202501180000151039</t>
  </si>
  <si>
    <t>普通区域-高密市-水岸东方-15963619446-300M-业务受理宽带-次数0-202501180000151039</t>
  </si>
  <si>
    <t>202501180000151039#【已关注中国移动10086微信公众号】 宽带账号:15963619446; 联系电话：15963619446，问题类型：此工单为群障修复工单，根据群障全量闭环修复管理要求，为确保客户网络通畅，请装维人员跟进修复网络问题，谢谢！ 
 群障标题：公告。故障描述：潍坊高密市水岸东方主缆故障，预估24小时恢复，请帮忙拦截。主叫号码：18253645931.0;该号码仅供参考，请优先联系宽带账号。</t>
  </si>
  <si>
    <t>15963619446</t>
  </si>
  <si>
    <t>SD-057-250118-082769-1038</t>
  </si>
  <si>
    <t>'SD-057-250106-240387-6205'</t>
  </si>
  <si>
    <t>SD-db051-250118-698143-97</t>
  </si>
  <si>
    <t>2025-01-18 10:16:04</t>
  </si>
  <si>
    <t>(家客)潍坊-寿光市-重复投诉投诉督办通知-一级督办13054751006-202501180000165800</t>
  </si>
  <si>
    <t>普通区域-寿光市-清华名园-13054751006-300M-业务受理宽带-次数0-202501180000165800</t>
  </si>
  <si>
    <t>202501180000165800#【已关注中国移动10086微信公众号】 宽带账号:13054751006; 联系电话：13054751006，问题类型：此工单为群障修复工单，根据群障全量闭环修复管理要求，为确保客户网络通畅，请装维人员跟进修复网络问题，谢谢！ 
 群障标题：公告。故障描述：清华名园主叫号码：13054751006.0;该号码仅供参考，请优先联系宽带账号。</t>
  </si>
  <si>
    <t>13054751006</t>
  </si>
  <si>
    <t>SD-057-250118-398526-1225</t>
  </si>
  <si>
    <t>'SD-057-241116-906481-7821'</t>
  </si>
  <si>
    <t>SD-db051-250118-178596-98</t>
  </si>
  <si>
    <t>2025-01-18 10:16:29</t>
  </si>
  <si>
    <t>(家客)潍坊-昌邑市-重复投诉投诉督办通知-一级督办19853636877-202501180000166790</t>
  </si>
  <si>
    <t>普通区域-昌邑市-政亨小区1-19853636877-300M-业务受理宽带-次数0-202501180000166790</t>
  </si>
  <si>
    <t>202501180000166790# 宽带账号:19853636877; 联系电话：19853636877，问题类型：此工单为群障修复工单，根据群障全量闭环修复管理要求，为确保客户网络通畅，请装维人员跟进修复网络问题，谢谢！ 
 群障标题：公告。故障描述：政亨小区1主叫号码：19853636877.0;该号码仅供参考，请优先联系宽带账号。</t>
  </si>
  <si>
    <t>19853636877</t>
  </si>
  <si>
    <t>SD-057-250118-859320-1236</t>
  </si>
  <si>
    <t>'SD-057-250117-175839-5744'</t>
  </si>
  <si>
    <t>SD-db051-250118-138056-100</t>
  </si>
  <si>
    <t>2025-01-18 10:16:49</t>
  </si>
  <si>
    <t>(家客)潍坊-寿光市-重复投诉投诉督办通知-一级督办13793636315-202501180000167072</t>
  </si>
  <si>
    <t>普通区域-寿光市-北单-13793636315-300M-宽带上网投诉-次数0-202501180000167072</t>
  </si>
  <si>
    <t>202501180000167072#宽带账号：13793636315；宽带地址：潍坊寿光市营里镇北单北单北单村；客户来电反映移动高清无法使用，客户不配合排障，要求上门，请协助处理，谢谢！联系电话：13793636315；联系人：女士；来电流水：2025011810134033420820017</t>
  </si>
  <si>
    <t>13793636315</t>
  </si>
  <si>
    <t>SD-057-250118-678503-1245</t>
  </si>
  <si>
    <t>'SD-057-250115-791436-5820'</t>
  </si>
  <si>
    <t>SD-db051-250118-235019-104</t>
  </si>
  <si>
    <t>2025-01-18 10:20:04</t>
  </si>
  <si>
    <t>(家客)潍坊-寒亭区-重复投诉投诉督办通知-一级督办15065656837-20250118101732X652384489</t>
  </si>
  <si>
    <t>【调研】-80+普通-普通区域-寒亭区-富郭庄二村自然村-15065656837-1000M-魔百和投诉-次数0-20250118101732X652384489</t>
  </si>
  <si>
    <t>【农村网络投诉】流程受理流水号：20250118101643150656568371028457
客户号码:15065656837
客户姓名:孙*
投诉地市:潍坊
来话流水:2025011810122889020805313
宽带账号:15065656837
宽带账号归属地市:潍坊
宽带账号归属区县:寒亭区
故障地址:潍坊寒亭区朱里镇富郭庄二村富郭庄二村自然村朱里镇富郭庄二村20号箱*********
联系电话:15054452315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故障细类:移动高清电视故障(专席)
携转原因:
故障时间:2025-01-18 10:15:34
魔百和单播/组播:组播
具体故障现象:电视提示网络类错误，
客户其他诉求:
魔百和单/组播：组播</t>
  </si>
  <si>
    <t>15065656837</t>
  </si>
  <si>
    <t>SD-057-250118-184296-1268</t>
  </si>
  <si>
    <t>'SD-057-241026-873219-6398'</t>
  </si>
  <si>
    <t>SD-db051-250118-179365-120</t>
  </si>
  <si>
    <t>2025-01-18 10:36:28</t>
  </si>
  <si>
    <t>(家客)潍坊-寿光市-重复投诉投诉督办通知-一级督办17685909925-202501180000181388</t>
  </si>
  <si>
    <t>普通区域-寿光市-南范村-17685909925-300M-宽带上网投诉-次数0-202501180000181388</t>
  </si>
  <si>
    <t>202501180000181388#流程受理流水号：20250118103550176859099251033744
客户号码:17685909925
客户姓名:王*
投诉地市:潍坊
来话流水:2025011810345068320879786
宽带账号:17685909925
宽带账号归属地市:潍坊
宽带账号归属区县:寿光市
故障地址:潍坊寿光市洛城街道南范村南范村扩容23号箱*********
联系电话:17685909925
联系人:先生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故障时间:2025-01-18 10:36:03
具体故障现象:打不开网页，
客户其他诉求:
;宽带小区$[南范村]$</t>
  </si>
  <si>
    <t>17685909925</t>
  </si>
  <si>
    <t>SD-057-250118-761902-1424</t>
  </si>
  <si>
    <t>'SD-057-241124-910648-1578'</t>
  </si>
  <si>
    <t>SD-db051-250118-873419-144</t>
  </si>
  <si>
    <t>2025-01-18 10:59:56</t>
  </si>
  <si>
    <t>(家客)潍坊-安丘市-重复投诉投诉督办通知-一级督办15165679699-202501180000203020</t>
  </si>
  <si>
    <t>【调研】-80+银卡-普通区域-安丘市-东南街村、环卫局家属院-15165679699-200M-宽带上网投诉-次数0-202501180000203020</t>
  </si>
  <si>
    <t>202501180000203020#流程受理流水号：20250118105900151656796991040036
客户号码:15165679699
客户姓名:白**
投诉地市:潍坊
来话流水:2025011810564488820853410
宽带账号:15165679699
宽带账号归属地市:潍坊
宽带账号归属区县:安丘市
故障地址:潍坊安丘市兴安街道健康街东南街村环卫局家属院沿街楼*********
联系电话:15165679699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故障细类:网速慢/上网掉线(专席)
携转原因:
故障时间:2025-01-18 10:59:12
具体故障现象:路由器年限未超过，位置开阔，重启未恢复
客户其他诉求:
;宽带小区$[东南街村、环卫局家属院]$</t>
  </si>
  <si>
    <t>15165679699</t>
  </si>
  <si>
    <t>SD-057-250118-972430-1694</t>
  </si>
  <si>
    <t>'SD-057-241024-307162-3530'</t>
  </si>
  <si>
    <t>SD-db051-250118-619573-204</t>
  </si>
  <si>
    <t>2025-01-18 12:32:45</t>
  </si>
  <si>
    <t>(家客)潍坊-寒亭区-重复投诉投诉督办通知-一级督办18764730300-202501180000261894</t>
  </si>
  <si>
    <t>80+金卡-普通区域-寒亭区-冯家花园村自然村-18764730300-1000M-宽带上网投诉-次数0-202501180000261894</t>
  </si>
  <si>
    <t xml:space="preserve">202501180000261894#【已关注中国移动10086微信公众号】流程受理流水号：20250118123208187647303001061953
客户号码:18764730300
客户姓名:冯**
投诉地市:潍坊
来话流水:2025011812314000120847587
宽带账号:18764730300
宽带账号归属地市:潍坊
宽带账号归属区县:寒亭区
故障地址:潍坊寒亭区高里镇冯家花园村冯家花园村自然村高里镇冯家花园村28号箱*********
联系电话:18764730300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
故障大类:宽带/电视
故障细类:宽带无法上网
携转原因:
故障时间:2025-01-18 12:37:31
具体故障现象:打不开网页，
客户其他诉求:客户侧为质差终端，要求上门更换终端并一并处理故障问题。
</t>
  </si>
  <si>
    <t>18764730300</t>
  </si>
  <si>
    <t>SD-057-250118-140786-2668</t>
  </si>
  <si>
    <t>'SD-057-241112-289314-2250'</t>
  </si>
  <si>
    <t>SD-db051-250118-275840-211</t>
  </si>
  <si>
    <t>2025-01-18 12:41:10</t>
  </si>
  <si>
    <t>(家客)潍坊-昌乐县-重复投诉投诉督办通知-一级督办15065620250-202501180000264308</t>
  </si>
  <si>
    <t>【调研】-80+银卡-普通区域-昌乐县-福荣世家-15065620250-300M-宽带上网投诉-次数0-202501180000264308</t>
  </si>
  <si>
    <t>202501180000264308#流程受理流水号：20250118123951150656202501063381
客户号码:15065620250
客户姓名:蔡**
投诉地市:潍坊
来话流水:2025011812393064920800264
宽带账号:15065620250
账号归属区县:昌乐
联系电话:15065620250
联系人:先生/女士
宽带地址:潍坊
工单紧急程度:非常紧急
是否投诉倾向:否
是否重复投诉:否
是否携转意向:否
是否有升级投诉倾向:否
*业务名称:业务融合移机流程宽带
投诉内容:手机号码：15065620250，【问题描述】客户已办理宽带业务，有开通单，要求装维尽快联系上门，请处理，谢谢。联系电话：15065620250，联系人：先生/女士，录音流水号：2025011812393064920800264。受理明细：531920062399999999。
在途开通单信息：536250117035838670，15065620250，2025-01-17 14:06:29，业务融合移机流程宽带，处理中，手写判断和地址录入
是否到厅:否
业务名称:业务融合移机流程宽带
;宽带小区$[福荣世家]$</t>
  </si>
  <si>
    <t>15065620250</t>
  </si>
  <si>
    <t>SD-057-250118-356142-2745</t>
  </si>
  <si>
    <t>'SD-057-250107-028534-4386'</t>
  </si>
  <si>
    <t>SD-db051-250118-197285-223</t>
  </si>
  <si>
    <t>2025-01-18 12:51:27</t>
  </si>
  <si>
    <t>(家客)潍坊-奎文区-重复投诉投诉督办通知-一级督办15063679849-202501180000271802</t>
  </si>
  <si>
    <t>80+金卡-普通区域-奎文区-武家涧头自然村-15063679849-300M-宽带上网投诉-次数0-202501180000271802</t>
  </si>
  <si>
    <t>202501180000271802#流程受理流水号：20250118125030150636798491065358
客户号码:15063679849
客户姓名:王**
投诉地市:潍坊
来话流水:2025011812494702020868430
宽带账号:15063679849
宽带账号归属地市:潍坊
宽带账号归属区县:奎文区
故障地址:潍坊奎文区廿里堡街道武家涧头武家涧头自然村武家南起6排二列2#*********
联系电话:13475699776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光功率:-30
故障大类:宽带/电视
故障细类:网速慢/上网掉线(专席)
携转原因:
故障时间:2025-01-18 12:47:03
具体故障现象:家庭WiFi信号弱，光功率弱，请协助，谢谢！
客户其他诉求:
;宽带小区$[武家涧头自然村]$</t>
  </si>
  <si>
    <t>15063679849</t>
  </si>
  <si>
    <t>SD-057-250118-370651-2848</t>
  </si>
  <si>
    <t>'SD-057-241117-508176-6392'</t>
  </si>
  <si>
    <t>SD-db051-250118-436127-225</t>
  </si>
  <si>
    <t>2025-01-18 12:54:20</t>
  </si>
  <si>
    <t>(家客)潍坊-奎文区-重复投诉投诉督办通知-一级督办18865363818-202501180000269974</t>
  </si>
  <si>
    <t>【调研】-80+银卡-普通区域-奎文区-四平新苑-18865363818-100M-魔百和投诉-次数0-202501180000269974</t>
  </si>
  <si>
    <t>202501180000269974#流程受理流水号：20250118125129188653638181065570
客户号码:18865363818
客户姓名:张**
投诉地市:潍坊
来话流水:2025011812511597320878080
宽带账号:18865363818
宽带账号归属地市:潍坊
宽带账号归属区县:奎文区
故障地址:潍坊奎文区北苑街道四平路卧龙街四平新苑10号楼*********
联系电话:15863412943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光功率:-17.14
故障大类:宽带/电视
故障细类:移动高清电视故障(专席)
携转原因:
故障时间:2025-01-18 12:52:10
魔百和单播/组播:组播
具体故障现象:电视直播或点播无法观看，
客户其他诉求:
魔百和单/组播：组播;宽带小区$[四平新苑]$</t>
  </si>
  <si>
    <t>18865363818</t>
  </si>
  <si>
    <t>SD-057-250118-476398-2871</t>
  </si>
  <si>
    <t>'SD-057-241120-316492-7014'</t>
  </si>
  <si>
    <t>SD-db051-250118-096345-329</t>
  </si>
  <si>
    <t>2025-01-18 15:39:26</t>
  </si>
  <si>
    <t>(家客)潍坊-临朐县-重复投诉投诉督办通知-一级督办15165443266-202501180000294858</t>
  </si>
  <si>
    <t>80+普通-普通区域-临朐县-朐悦留园-15165443266-300M-宽带上网投诉-次数0-202501180000294858</t>
  </si>
  <si>
    <t>202501180000294858#：客户来电表示自己家里宽带上不了网，维修师傅上门核实后告知路由器需更换，自己更换后还是使用不了，又告知这个路由器牌子不行，需在更换路由器，客户表示办理时怎么不告知牌子不行，要求投诉，请协助受理，谢谢。表示今天给出处理结果。
联系电话：13589179877
联系人：女士
录音流水号：2025011509061853420833854</t>
  </si>
  <si>
    <t>15165443266</t>
  </si>
  <si>
    <t>SD-057-250118-324695-4597</t>
  </si>
  <si>
    <t>'SD-057-250115-785346-537'</t>
  </si>
  <si>
    <t>SD-db051-250118-715238-332</t>
  </si>
  <si>
    <t>2025-01-18 15:42:47</t>
  </si>
  <si>
    <t>(家客)潍坊-寿光市-重复投诉投诉督办通知-一级督办15165633016-202501180000344829</t>
  </si>
  <si>
    <t>80+银卡-普通区域-寿光市-信桥-15165633016-500M-宽带上网投诉-次数0-202501180000344829</t>
  </si>
  <si>
    <t xml:space="preserve">202501180000344829#客户来电反馈电视无法正常观看，无法配合线上排障，要求上门服务，请协助处理谢谢！联系电话：15165633016；联系人：信**；来电流水：2025011815403350020874452
</t>
  </si>
  <si>
    <t>15165633016</t>
  </si>
  <si>
    <t>SD-057-250118-165473-4630</t>
  </si>
  <si>
    <t>'SD-057-241106-945623-6232'</t>
  </si>
  <si>
    <t>SD-db051-250118-291863-333</t>
  </si>
  <si>
    <t>2025-01-18 15:43:34</t>
  </si>
  <si>
    <t>(家客)潍坊-奎文区-重复投诉投诉督办通知-一级督办15165362371-202501180000375428</t>
  </si>
  <si>
    <t>【调研】-80+白金-【PCDN2】-普通区域-奎文区-幸福街南区6路-15165362371-1000M-宽带上网投诉-次数0-202501180000375428</t>
  </si>
  <si>
    <t>202501180000375428#15165362371客户反映电视无法观看，要求上门处理谢谢，线上排障未恢复，请协助处理。谢谢  联系人：先生  联系电话：13863643009 流水：2025011815374155520840051</t>
  </si>
  <si>
    <t>15165362371</t>
  </si>
  <si>
    <t>SD-057-250118-792541-4633</t>
  </si>
  <si>
    <t>'SD-057-241130-907318-5692'</t>
  </si>
  <si>
    <t>SD-db051-250118-269087-360</t>
  </si>
  <si>
    <t>2025-01-18 16:20:07</t>
  </si>
  <si>
    <t>(家客)潍坊-奎文区-重复投诉投诉督办通知-一级督办15165367006-202501180000399840</t>
  </si>
  <si>
    <t>【调研】-80+金卡-普通区域-奎文区-华昇现代家具-15165367006-1000M-宽带上网投诉-次数0-202501180000399840</t>
  </si>
  <si>
    <t>202501180000399840#【网络电视】宽带账号：15165367006；宽带地址：潍坊高新高新城区健康街华昇现代家具1号楼；客户来电反映观看的是网络电视/“电视家”无法观看，客户已正常办理宽带/移动高清业务，按相关口径解释不认可，要求反馈，请协助处理，谢谢！联系电话：15165367006；联系人：女士；来电流水：2025011816163673620802228</t>
  </si>
  <si>
    <t>15165367006</t>
  </si>
  <si>
    <t>SD-057-250118-672850-4963</t>
  </si>
  <si>
    <t>'SD-057-241229-873015-2359'</t>
  </si>
  <si>
    <t>SD-db051-250118-673291-370</t>
  </si>
  <si>
    <t>2025-01-18 16:29:24</t>
  </si>
  <si>
    <t>(家客)潍坊-奎文区-重复投诉投诉督办通知-一级督办13963683093-202501180000406712</t>
  </si>
  <si>
    <t>80+普通-普通区域-奎文区-凤怡山庄-13963683093-300M-宽带上网投诉-次数0-202501180000406712</t>
  </si>
  <si>
    <t xml:space="preserve">202501180000406712#客户来电反馈要求更换机顶盒，请协助处理谢谢联系电话：13402265042；联系人：张**；来电流水：2025011816261207920817478
</t>
  </si>
  <si>
    <t>13963683093</t>
  </si>
  <si>
    <t>SD-057-250118-478612-5078</t>
  </si>
  <si>
    <t>'SD-057-250104-473592-7072'</t>
  </si>
  <si>
    <t>SD-db051-250118-781560-375</t>
  </si>
  <si>
    <t>2025-01-18 16:37:22</t>
  </si>
  <si>
    <t>(家客)潍坊-奎文区-重复投诉投诉督办通知-一级督办15963620059-202501180000414454</t>
  </si>
  <si>
    <t>普通区域-奎文区-十里堡-15963620059-300M-业务受理宽带-次数0-202501180000414454</t>
  </si>
  <si>
    <t>202501180000414454# 宽带账号:15963620059; 联系电话：15963620059，问题类型：此工单为群障修复工单，根据群障全量闭环修复管理要求，为确保客户网络通畅，请装维人员跟进修复网络问题，谢谢！ 
 群障标题：公告。故障描述：潍坊奎文区十里堡光缆故障，预估24小时恢复，请帮忙拦截,如有需要请联系片区装维师傅贺同辉15706307423主叫号码：15963620059.0;该号码仅供参考，请优先联系宽带账号。</t>
  </si>
  <si>
    <t>15963620059</t>
  </si>
  <si>
    <t>SD-057-250118-458130-5146</t>
  </si>
  <si>
    <t>'SD-057-250117-467102-3456'</t>
  </si>
  <si>
    <t>SD-db051-250118-761238-380</t>
  </si>
  <si>
    <t>2025-01-18 16:41:08</t>
  </si>
  <si>
    <t>(家客)潍坊-临朐县-重复投诉投诉督办通知-一级督办15095207408-20250118163846X526431469</t>
  </si>
  <si>
    <t>80+普通-普通区域-临朐县-沂秀家园-15095207408-300M-宽带上网投诉-次数0-20250118163846X526431469</t>
  </si>
  <si>
    <t xml:space="preserve">流程受理流水号：20250118163744150952074081117138
客户号码:15095207408
客户姓名:刘**
投诉地市:潍坊
来话流水:2025011816345096720821575
宽带账号:15095207408
宽带账号归属地市:潍坊
宽带账号归属区县:临朐县
故障地址:潍坊临朐县沂山管理委员会沂山大道沂秀家园10号箱21号楼西（外墙）*********
联系电话:15553616169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故障细类:宽带无法上网
携转原因:
故障时间:2025-01-18 16:37:54
具体故障现象:打不开网页，
客户其他诉求:要求尽快回电处理
</t>
  </si>
  <si>
    <t>15095207408</t>
  </si>
  <si>
    <t>SD-057-250118-516897-5178</t>
  </si>
  <si>
    <t>'SD-057-241124-324065-5719'</t>
  </si>
  <si>
    <t>SD-db051-250118-015392-402</t>
  </si>
  <si>
    <t>2025-01-18 17:16:39</t>
  </si>
  <si>
    <t>(家客)潍坊-潍城区-重复投诉投诉督办通知-一级督办13583678007-202501180000444525</t>
  </si>
  <si>
    <t>【调研】-80+银卡-普通区域-潍城区-营子自然村-13583678007-1000M-宽带上网投诉-次数0-202501180000444525</t>
  </si>
  <si>
    <t xml:space="preserve">202501180000444525#【已关注中国移动10086微信公众号】流程受理流水号：20250118171520135836780071126474
客户号码:13583678007
客户姓名:张**
投诉地市:潍坊
来话流水:2025011817150590120884649
宽带账号:13583678007
宽带账号归属地市:潍坊
宽带账号归属区县:潍城区
故障地址:潍坊潍城区经济开发区管理委员会营子营子自然村11#箱西营子村第6排西山*********
联系电话:13583678007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光功率:-20.86
故障大类:宽带/电视
故障细类:宽带无法上网
携转原因:
故障时间:2025-01-18 17:13:50
具体故障现象:频繁掉线，
客户其他诉求:客户侧为质差终端，要求上门更换终端并一并处理故障问题。
</t>
  </si>
  <si>
    <t>13583678007</t>
  </si>
  <si>
    <t>SD-057-250118-860319-5554</t>
  </si>
  <si>
    <t>'SD-057-241210-783649-4911'</t>
  </si>
  <si>
    <t>SD-db051-250118-395821-431</t>
  </si>
  <si>
    <t>2025-01-18 17:56:59</t>
  </si>
  <si>
    <t>(家客)潍坊-奎文区-重复投诉投诉督办通知-一级督办18765150265-202501180000470459</t>
  </si>
  <si>
    <t>普通区域-奎文区-赵疃小区东区-18765150265-500M-业务受理宽带-次数0-202501180000470459</t>
  </si>
  <si>
    <t>202501180000470459#【已关注中国移动10086微信公众号】 宽带账号:18765150265; 联系电话：18765150265，问题类型：此工单为群障修复工单，根据群障全量闭环修复管理要求，为确保客户网络通畅，请装维人员跟进修复网络问题，谢谢！ 
 群障标题：公告。故障描述：潍坊奎文区赵疃小区东区光缆故障，预估24小时恢复，请帮忙拦截,如有需要请联系片区装维师傅李春龙15706366503主叫号码：18765150265.0;该号码仅供参考，请优先联系宽带账号。</t>
  </si>
  <si>
    <t>18765150265</t>
  </si>
  <si>
    <t>SD-057-250118-014356-5987</t>
  </si>
  <si>
    <t>'SD-057-241128-582630-124'</t>
  </si>
  <si>
    <t>SD-db051-250118-938415-437</t>
  </si>
  <si>
    <t>2025-01-18 18:07:58</t>
  </si>
  <si>
    <t>(家客)潍坊-寿光市-重复投诉投诉督办通知-一级督办13854460434-202501180000477412</t>
  </si>
  <si>
    <t>80+银卡-普通区域-寿光市-东庄村自然村-13854460434-300M-业务受理宽带-次数0-202501180000477412</t>
  </si>
  <si>
    <t>202501180000477412# 宽带账号:13854460434; 联系电话：13854460434，问题类型：此工单为群障修复工单，根据群障全量闭环修复管理要求，为确保客户网络通畅，请装维人员跟进修复网络问题，谢谢！ 
 群障标题：公告。故障描述：潍坊寿光市东庄村自然村光缆故障，预估24小时恢复，请帮忙拦截,如有需要请联系片区装维师傅陈锦旭15706307751主叫号码：15805361779.0;该号码仅供参考，请优先联系宽带账号。</t>
  </si>
  <si>
    <t>13854460434</t>
  </si>
  <si>
    <t>SD-057-250118-981763-6107</t>
  </si>
  <si>
    <t>'SD-057-250109-916237-5509'</t>
  </si>
  <si>
    <t>SD-db051-250118-954301-466</t>
  </si>
  <si>
    <t>2025-01-18 18:41:16</t>
  </si>
  <si>
    <t>(家客)潍坊-寿光市-重复投诉投诉督办通知-一级督办15154486702-20250118183839X719135939</t>
  </si>
  <si>
    <t>【调研】-80+普通-普通区域-寿光市-何家村自然村-15154486702-300M-宽带上网投诉-次数0-20250118183839X719135939</t>
  </si>
  <si>
    <t xml:space="preserve">【农村网络投诉】流程受理流水号：20250118183752151544867021143260
客户号码:15154486702
客户姓名:孙**
投诉地市:潍坊
来话流水:2025011818362794620879150
宽带账号:15154486702
宽带账号归属地市:潍坊
宽带账号归属区县:寿光市
故障地址:潍坊寿光市稻田镇何家村何家村自然村何家村扩容4箱（何玉堂外墙）*********
联系电话:19553615339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光功率:-18.99
故障大类:宽带/电视
故障细类:网速慢/上网掉线(专席)
携转原因:
故障时间:2025-01-18 18:33:35
具体故障现象:网速慢卡顿，请协助谢谢
客户其他诉求:
</t>
  </si>
  <si>
    <t>15154486702</t>
  </si>
  <si>
    <t>SD-057-250118-843605-6413</t>
  </si>
  <si>
    <t>'SD-057-241028-530294-3151'</t>
  </si>
  <si>
    <t>SD-db051-250118-526873-489</t>
  </si>
  <si>
    <t>2025-01-18 19:14:26</t>
  </si>
  <si>
    <t>(家客)潍坊-青州市-重复投诉投诉督办通知-一级督办15763061837-20250118191242X762996558</t>
  </si>
  <si>
    <t>普通区域-青州市-泰丰购物广场-15763061837-200M-宽带上网投诉-次数0-20250118191242X762996558</t>
  </si>
  <si>
    <t xml:space="preserve">流程受理流水号：20250118191131157630618371148364
客户号码:15763061837
客户姓名:王**
投诉地市:潍坊
来话流水:2025011819102167120870266
宽带账号:15763061837
宽带账号归属地市:潍坊
宽带账号归属区县:青州市
故障地址:潍坊青州市云门山街道范公亭路泰丰购物广场11号（负一层变电室东墙）*********
联系电话:15763061837
联系人:先生/女士
工单紧急程度:一般
是否有升级投诉倾向:否
是否重复投诉:否
是否携转意向:否
是否投诉倾向:否
是否智能网关:非智能网关
当前是否在线:是
接入方式:FTTB
端到端诊断结果:客户侧设备问题（新增）
是否质差终端:无质差信息
光功率:无
故障大类:宽带/电视
故障细类:网速慢/上网掉线(专席)
携转原因:
故障时间:2025-01-18 19:11:29
具体故障现象:网速慢卡顿，
客户其他诉求:
</t>
  </si>
  <si>
    <t>15763061837</t>
  </si>
  <si>
    <t>SD-057-250118-932601-6730</t>
  </si>
  <si>
    <t>'SD-057-241021-634250-4716'</t>
  </si>
  <si>
    <t>SD-db051-250118-794162-521</t>
  </si>
  <si>
    <t>2025-01-18 20:11:16</t>
  </si>
  <si>
    <t>(家客)潍坊-潍城区-重复投诉投诉督办通知-一级督办13963614008-20250118200901X141083292</t>
  </si>
  <si>
    <t>80+普通-普通区域-潍城区-官路村-13963614008-300M-宽带上网投诉-次数0-20250118200901X141083292</t>
  </si>
  <si>
    <t xml:space="preserve">【农村网络投诉】流程受理流水号：20250118200444139636140081155735
客户号码:13963614008
客户姓名:杨**
投诉地市:潍坊
来话流水:2025011819583368820815543
宽带账号:13963614008
宽带账号归属地市:潍坊
宽带账号归属区县:潍城区
故障地址:潍坊潍城区乐埠山生态经济发展区官路村官路村2#分纤箱老村委街南2排西墙*********
联系电话:13963614008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故障细类:网速慢/上网掉线(专席)
携转原因:
故障时间:2025-01-18 20:05:11
具体故障现象:客户来电反映宽带慢，线上指导操作未恢复，装维上门也没有恢复，客户提及投诉，有升级投诉倾向，请协助处理，谢谢！
客户其他诉求:
</t>
  </si>
  <si>
    <t>13963614008</t>
  </si>
  <si>
    <t>SD-057-250118-786912-7158</t>
  </si>
  <si>
    <t>'SD-057-250118-102458-3115'</t>
  </si>
  <si>
    <t>SD-db051-250118-901648-562</t>
  </si>
  <si>
    <t>2025-01-18 22:03:31</t>
  </si>
  <si>
    <t>(家客)潍坊-寿光市-重复投诉投诉督办通知-一级督办13176729083-202501180000546049</t>
  </si>
  <si>
    <t>【调研】-普通区域-寿光市-父子候-13176729083-1000M-宽带上网投诉-次数0-202501180000546049</t>
  </si>
  <si>
    <t>202501180000546049#流程受理流水号：20250118220105131767290831165032
客户号码:13176729083
客户姓名:张**
投诉地市:潍坊
来话流水:2025011822004675120818527
宽带账号:13176729083
宽带账号归属地市:潍坊
宽带账号归属区县:寿光市
故障地址:潍坊寿光市圣城街道父子候父子候3号楼*********
联系电话:13176729083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故障时间:2025-01-18 21:59:09
具体故障现象:光猫亮红灯，
客户其他诉求:要求明天上门，光猫一直没反应·
;宽带小区$[父子候]$</t>
  </si>
  <si>
    <t>13176729083</t>
  </si>
  <si>
    <t>SD-057-250118-486391-7710</t>
  </si>
  <si>
    <t>'SD-057-241115-963574-715'</t>
  </si>
  <si>
    <t>SD-db051-250118-514708-567</t>
  </si>
  <si>
    <t>2025-01-18 23:18:20</t>
  </si>
  <si>
    <t>(家客)潍坊-滨海-重复投诉投诉督办通知-一级督办15069690881-202501180000545051</t>
  </si>
  <si>
    <t>普通区域-滨海-华润世家-15069690881-300M-宽带上网投诉-次数0-202501180000545051</t>
  </si>
  <si>
    <t xml:space="preserve">202501180000545051#【已关注中国移动10086微信公众号】流程受理流水号：20250118231721150696908811165302
客户号码:15069690881
客户姓名:司**
投诉地市:潍坊
来话流水:2025011823170656920836751
宽带账号:15069690881
宽带账号归属地市:潍坊
宽带账号归属区县:滨海
故障地址:潍坊滨海央子街道北海路红旗家园小区北西4号楼*********
联系电话:15069690881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光功率:-16.16
故障大类:宽带/电视
故障细类:宽带无法上网
携转原因:
故障时间:2025-01-18 23:17:39
具体故障现象:打不开网页，
客户其他诉求:客户侧为质差终端，要求上门更换终端并一并处理故障问题。
</t>
  </si>
  <si>
    <t>15069690881</t>
  </si>
  <si>
    <t>SD-057-250118-064725-7769</t>
  </si>
  <si>
    <t>'SD-057-241215-632071-4903'</t>
  </si>
  <si>
    <t>工单号</t>
  </si>
  <si>
    <t>派单时间</t>
  </si>
  <si>
    <t>地市</t>
  </si>
  <si>
    <t>主题</t>
  </si>
  <si>
    <t>处理时限</t>
  </si>
  <si>
    <t>客服侧工单流水号</t>
  </si>
  <si>
    <t>故障现象</t>
  </si>
  <si>
    <t>T1受理时间</t>
  </si>
  <si>
    <t>投诉细类</t>
  </si>
  <si>
    <t>T1处理人</t>
  </si>
  <si>
    <t>T1处理人电话</t>
  </si>
  <si>
    <t>新小区名称</t>
  </si>
  <si>
    <t>装维所属网格</t>
  </si>
  <si>
    <t>t3环节处理措施</t>
  </si>
  <si>
    <t>装维处理人账号</t>
  </si>
  <si>
    <t>首次响应成功时间</t>
  </si>
  <si>
    <t>关联装移机单号</t>
  </si>
  <si>
    <t>SD-057-250101-435892-443</t>
  </si>
  <si>
    <t>2025-01-01 09:02:46</t>
  </si>
  <si>
    <t>普通区域-奎文区-樱园东区-15864560786-1000M-魔百和投诉-次数0-202501010000118335</t>
  </si>
  <si>
    <t>2025-01-02 08:00:00</t>
  </si>
  <si>
    <t>202501010000118335</t>
  </si>
  <si>
    <t>202501010000118335#【已关注中国移动10086微信公众号】流程受理流水号：20250101090115158645607861011362
客户号码:15864560786
客户姓名:张**
投诉地市:潍坊
来话流水:2025010109001607220892535
宽带账号:15864560786
宽带账号归属地市:潍坊
宽带账号归属区县:奎文区
故障地址:潍坊奎文区梨园街道樱前街樱园东区19号楼1单元402 
联系电话:15269604152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光功率:-16.03
故障大类:宽带/电视
故障细类:移动高清电视故障(专席)
携转原因:
故障时间:2025-01-01 09:02:03
魔百和单播/组播:单播
具体故障现象:机顶盒自动重启
客户其他诉求:
魔百和单/组播：单播;宽带小区$[樱园东区]$</t>
  </si>
  <si>
    <t>2025-01-01 09:03:49</t>
  </si>
  <si>
    <t>家庭咨询-&gt;产品质量-&gt;互联网电视(移动高清)-&gt;全局流转-&gt;功能使用-&gt;无法进入播放界面-&gt;全局流转</t>
  </si>
  <si>
    <t>李三志</t>
  </si>
  <si>
    <t>15706366501</t>
  </si>
  <si>
    <t>家客铁通潍坊奎文-樱前街城区装维组</t>
  </si>
  <si>
    <t>重启或检修后恢复</t>
  </si>
  <si>
    <t>dw3_jk_lisanzhi</t>
  </si>
  <si>
    <t>2025-01-01 09:04:03</t>
  </si>
  <si>
    <t>SD-851-268393-24496-25616</t>
  </si>
  <si>
    <t>SD-057-250101-805763-511</t>
  </si>
  <si>
    <t>2025-01-01 09:08:37</t>
  </si>
  <si>
    <t>【调研】-80+银卡-普通区域-潍城区-福安家园-18765155279-1000M-宽带上网投诉-次数0-20250101090720X640117956</t>
  </si>
  <si>
    <t>20250101090720X640117956</t>
  </si>
  <si>
    <t>流程受理流水号：20250101090630187651552791013223
客户号码:18765155279
客户姓名:周**
投诉地市:潍坊
来话流水:2025010109055454420855467
宽带账号:18765155279
宽带账号归属地市:潍坊
宽带账号归属区县:潍城区
故障地址:潍坊潍城区北关街道福寿西街福安家园8号楼*********
联系电话:18765155279
联系人:先生/女士
工单紧急程度:非常紧急
是否有升级投诉倾向:否
是否重复</t>
  </si>
  <si>
    <t>2025-01-01 09:10:02</t>
  </si>
  <si>
    <t>家宽业务-&gt;网络质量-&gt;家庭宽带-&gt;全局流转-&gt;功能使用-&gt;网络无法连接-&gt;全局流转</t>
  </si>
  <si>
    <t>张乐华</t>
  </si>
  <si>
    <t>15706307858</t>
  </si>
  <si>
    <t>家客铁通潍坊潍城-东风街城区装维组</t>
  </si>
  <si>
    <t>重新熔接皮线</t>
  </si>
  <si>
    <t>dw3_jk_wczhanglehua</t>
  </si>
  <si>
    <t>2025-01-01 09:10:28</t>
  </si>
  <si>
    <t>SD-851-250897-27494-8338</t>
  </si>
  <si>
    <t>SD-057-250101-346702-6988</t>
  </si>
  <si>
    <t>2025-01-01 22:14:02</t>
  </si>
  <si>
    <t>普通区域-临朐县-富华家园-13884702599-1000M-宽带上网投诉-次数0-20250101221111X671905871</t>
  </si>
  <si>
    <t>2025-01-02 18:00:00</t>
  </si>
  <si>
    <t>20250101221111X671905871</t>
  </si>
  <si>
    <t>检测结果：1、手机账号余额检测：手机账户余额正常；2、宽带速率检测：宽带速率正常；3、宽带账号登录状态检测：账号登录状态正常；4、宽带状态检测：宽带状态正常；5、群体故障检测：无大面积群障；6、线路检测：线路状态正常；7、光猫在线检测：光猫在线；故障类型：网络连接掉线。故障描述：家</t>
  </si>
  <si>
    <t>2025-01-02 07:03:53</t>
  </si>
  <si>
    <t>家宽业务-&gt;网络质量-&gt;家庭宽</t>
  </si>
  <si>
    <t>韩崇</t>
  </si>
  <si>
    <t>15706307608</t>
  </si>
  <si>
    <t>家客铁通潍坊临朐-城关城区装维组</t>
  </si>
  <si>
    <t>dw3_jk_hanchong</t>
  </si>
  <si>
    <t>2025-01-02 07:04:17</t>
  </si>
  <si>
    <t>SD-851-281698-27550-25617</t>
  </si>
  <si>
    <t>SD-057-250101-726805-503</t>
  </si>
  <si>
    <t>2025-01-01 09:08:09</t>
  </si>
  <si>
    <t>【调研】-80+金卡-FTTR-普通区域-青州市-益青园-13562669900-1000M-宽带上网投诉-次数0-20250101090531X531924625</t>
  </si>
  <si>
    <t>20250101090531X531924625</t>
  </si>
  <si>
    <t xml:space="preserve">流程受理流水号：20250101090321135626699001012126
客户号码:13562669900
客户姓名:王**
投诉地市:潍坊
来话流水:2025010109021397020814190
宽带账号:13562669900
宽带账号归属地市:潍坊
宽带账号归属区县:青州市
故障地址:潍坊青州市王府街道玲珑山南路益青园8号楼*********
联系电话:13562669900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故障时间:2025-01-01 09:05:11
具体故障现象:光猫亮红灯，
客户其他诉求:
</t>
  </si>
  <si>
    <t>2025-01-01 09:11:10</t>
  </si>
  <si>
    <t>家宽业务-&gt;网络质量-&gt;家庭宽带-&gt;全局流转-&gt;功能使用-&gt;LOS红灯，无法上网-&gt;全局流转</t>
  </si>
  <si>
    <t>魏守波</t>
  </si>
  <si>
    <t>15706307630</t>
  </si>
  <si>
    <t>家客铁通潍坊青州-古城城区装维组</t>
  </si>
  <si>
    <t>更换尾纤</t>
  </si>
  <si>
    <t>dw3_jk_weishoubo</t>
  </si>
  <si>
    <t>2025-01-01 09:11:53</t>
  </si>
  <si>
    <t>SD-851-255666-29671-17918</t>
  </si>
  <si>
    <t>SD-057-250101-785269-451</t>
  </si>
  <si>
    <t>2025-01-01 09:03:43</t>
  </si>
  <si>
    <t>80+银卡-普通区域-高密市-海建宿舍-13589198860-200M-宽带上网投诉-次数0-202501010000119670</t>
  </si>
  <si>
    <t>2025-01-02 10:04:00</t>
  </si>
  <si>
    <t>202501010000119670</t>
  </si>
  <si>
    <t>202501010000119670#【已关注中国移动10086微信公众号】流程受理流水号：20250101090217135891988601011753
客户号码:13589198860
客户姓名:范**
投诉地市:潍坊
来话流水:2025010109012784520805710
宽带账号:13589198860
宽带账号归属地市:潍坊
宽带账号归属区县:高密市
故障地址:潍坊高密市密水街道立新街海建宿舍立新小区1号楼*********
联系电话:13589198860
联系人:先生/女士
工单紧急程度:一般
是否有</t>
  </si>
  <si>
    <t>2025-01-01 09:07:03</t>
  </si>
  <si>
    <t>家庭咨询-&gt;网络质量-&gt;家庭宽带-&gt;全局流转-&gt;功能使用-&gt;光猫设备故障-&gt;线上义诊</t>
  </si>
  <si>
    <t>贾鑫</t>
  </si>
  <si>
    <t>15706307327</t>
  </si>
  <si>
    <t>家客铁通潍坊高密-醴泉城区装维组</t>
  </si>
  <si>
    <t>营业厅重新办理业务</t>
  </si>
  <si>
    <t>dw3_jk_jiaxin</t>
  </si>
  <si>
    <t>2025-01-01 09:07:29</t>
  </si>
  <si>
    <t>SD-057-250101-396875-2363</t>
  </si>
  <si>
    <t>2025-01-01 12:38:17</t>
  </si>
  <si>
    <t>【调研】-80+银卡-普通区域-安丘市-钢材市场-15853611557-500M-宽带上网投诉-次数0-20250101123745X265183383</t>
  </si>
  <si>
    <t>20250101123745X265183383</t>
  </si>
  <si>
    <t xml:space="preserve">流程受理流水号：20250101123655158536115571076564
客户号码:15853611557
客户姓名:李**
投诉地市:潍坊
来话流水:2025010112355614320839233
宽带账号:15853611557
宽带账号归属地市:潍坊
宽带账号归属区县:安丘市
故障地址:潍坊安丘市兴安街道建安路华苑家园5号楼
联系电话:15853611557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光功率:-26.38
故障大类:宽带/电视
故障细类:网速慢/上网掉线(专席)
携转原因:
故障时间:2025-01-01 12:37:46
具体故障现象:光猫灯正常但电脑手机无法上网，
客户其他诉求:
</t>
  </si>
  <si>
    <t>2025-01-01 12:40:29</t>
  </si>
  <si>
    <t>家宽业务-&gt;网络质量-&gt;家庭宽带-&gt;全局流转-&gt;功能使用-&gt;频繁出现故障、网速慢-&gt;全局流转</t>
  </si>
  <si>
    <t>董策策</t>
  </si>
  <si>
    <t>15706307039</t>
  </si>
  <si>
    <t>家客铁通潍坊安丘-潍安路城区装维组</t>
  </si>
  <si>
    <t>建议用户更换路由器</t>
  </si>
  <si>
    <t>dw3_jk_dongcece</t>
  </si>
  <si>
    <t>2025-01-01 12:40:46</t>
  </si>
  <si>
    <t>【调研】-普通区域-青州市-东坝新村-13668669581-200M-宽带上网投诉-次数0-202501010000116152 一级督办</t>
  </si>
  <si>
    <t>202501010000116152</t>
  </si>
  <si>
    <t>202501010000116152#13668669581客户来电反映宽带无法使用/客户不配合操作/，要求维修人员上门维修，请尽快协助处理，谢谢  联系人：女士 联系电</t>
  </si>
  <si>
    <t>2025-01-01 09:06:49</t>
  </si>
  <si>
    <t>家庭咨询-&gt;网络质量-&gt;家庭宽带-&gt;全局流转-&gt;功能使用-&gt;客户要求装维上门服务-&gt;全局流转</t>
  </si>
  <si>
    <t>王振海</t>
  </si>
  <si>
    <t>15706307675</t>
  </si>
  <si>
    <t>家客铁通潍坊青州-黄楼乡镇装维组</t>
  </si>
  <si>
    <t>更换光猫</t>
  </si>
  <si>
    <t>dw3_jk_wangzhenhai</t>
  </si>
  <si>
    <t>2025-01-01 09:08:23</t>
  </si>
  <si>
    <t>SD-057-250101-689713-510</t>
  </si>
  <si>
    <t>2025-01-01 09:08:33</t>
  </si>
  <si>
    <t>80+普通-普通区域-潍城区-杏埠镇沿街J-13505360207-100M-宽带上网投诉-次数0-20250101090652X612212326</t>
  </si>
  <si>
    <t>2025-01-02 10:09:00</t>
  </si>
  <si>
    <t>20250101090652X612212326</t>
  </si>
  <si>
    <t xml:space="preserve">流程受理流水号：20250101085703135053602071009960
客户号码:13505360207
客户姓名:吴**
投诉地市:潍坊
来话流水:2025010108563499320853366
宽带账号:13505360207
宽带账号归属地市:潍坊
宽带账号归属区县:潍城区
故障地址:潍坊潍城区后大岗丸
联系电话:13505360207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故障时间:2025-01-01 08:58:29
具体故障现象:客户来电反映宽带无法上网，注册灯闪烁，将光纤线插紧，捋直，重启未恢复，请协助谢谢
客户其他诉求:
</t>
  </si>
  <si>
    <t>2025-01-01 09:17:34</t>
  </si>
  <si>
    <t>王绪友</t>
  </si>
  <si>
    <t>15706307892</t>
  </si>
  <si>
    <t>家客铁通潍坊潍城-豪德城区装维组</t>
  </si>
  <si>
    <t>城域网割接调整</t>
  </si>
  <si>
    <t>dw3_jk_wangxuyou</t>
  </si>
  <si>
    <t>2025-01-01 09:18:00</t>
  </si>
  <si>
    <t>SD-057-250101-840263-463</t>
  </si>
  <si>
    <t>2025-01-01 09:05:18</t>
  </si>
  <si>
    <t>【调研】-普通区域-潍城区-贵和苑小区-13964697509-100M-魔百和投诉-次数0-202501010000121263</t>
  </si>
  <si>
    <t>2025-01-02 10:06:00</t>
  </si>
  <si>
    <t>202501010000121263</t>
  </si>
  <si>
    <t>202501010000121263#流程受理流水号：20250101090348139646975091012272
客户号码:13964697509
客户姓名:王**
投诉地市:潍坊
来话流水:2025010109032099020826545
宽带账号:13964697509
宽带账号归属地市:潍坊
宽带账号归属区县:潍城区
故障地址:潍坊潍城区经济开发区管理委员会东风西街贵和苑小区
联系电话:18863656267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光功率:-19.74
故障大类:宽带/电视
故障细类:移动高清电视故障(专席)
携转原因:
故障时间:2025-01-01 09:09:03
魔百和单播/组播:单播
具体故障现象:电视提示网络类错误
客户其他诉求:
魔百和单/组播：单播;宽带小区$[贵和苑小区]$</t>
  </si>
  <si>
    <t>2025-01-01 09:10:06</t>
  </si>
  <si>
    <t>孙廷强</t>
  </si>
  <si>
    <t>15706307850</t>
  </si>
  <si>
    <t>更换网线或接头</t>
  </si>
  <si>
    <t>dw3_jk_wcsuntingqiang</t>
  </si>
  <si>
    <t>2025-01-01 09:10:37</t>
  </si>
  <si>
    <t>SD-057-250101-784593-2313</t>
  </si>
  <si>
    <t>2025-01-01 12:32:20</t>
  </si>
  <si>
    <t>80+白金-普通区域-青州市-苏桥新居-15063632588-1000M-宽带上网投诉-次数0-202501010000301319</t>
  </si>
  <si>
    <t>202501010000301319</t>
  </si>
  <si>
    <t xml:space="preserve">202501010000301319#【已关注中国移动10086微信公众号】流程受理流水号：20250101122920150636325881074752
客户号码:15063632588
客户姓名:郑*
投诉地市:潍坊
来话流水:2025010112283779420871704
宽带账号:15063632588
宽带账号归属地市:潍坊
宽带账号归属区县:青州市
故障地址:潍坊青州市云门山街道范公亭东路苏桥新居东区北2号楼*********
联系电话:15063632588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光功率:-22.21
故障大类:宽带/电视
故障细类:移动高清电视故障
携转原因:
故障时间:2025-01-01 12:30:07
魔百和单播/组播:组播
具体故障现象:内容页面无法载入图片，
客户其他诉求:客户侧为质差终端，要求尽快上门处理故障问题。
</t>
  </si>
  <si>
    <t>2025-01-01 12:34:55</t>
  </si>
  <si>
    <t>孙光超</t>
  </si>
  <si>
    <t>15706307651</t>
  </si>
  <si>
    <t>指导用户重新连接线缆</t>
  </si>
  <si>
    <t>dw3_jk_sunguangchao</t>
  </si>
  <si>
    <t>2025-01-01 12:35:19</t>
  </si>
  <si>
    <t>SD-851-269196-5116-16328</t>
  </si>
  <si>
    <t>SD-057-250101-041537-4031</t>
  </si>
  <si>
    <t>2025-01-01 15:47:04</t>
  </si>
  <si>
    <t>普通区域-奎文区-中百大厦谷德广场店（扩容）-13869692393-1000M-宽带上网投诉-次数0-202501010000446908</t>
  </si>
  <si>
    <t>202501010000446908</t>
  </si>
  <si>
    <t>202501010000446908#宽带账号：13869692393**；宽带地址：**潍坊奎文区新城街道福寿街中百大厦谷德广场**；客户来电反映宽带不能连网，要求上门，请协助处理，谢谢！联系电话：*13869692393*；联系人：***；来电流水：2025010115424925220876163</t>
  </si>
  <si>
    <t>2025-01-01 15:49:09</t>
  </si>
  <si>
    <t>倪苹伟</t>
  </si>
  <si>
    <t>15706366536</t>
  </si>
  <si>
    <t>家客铁通潍坊奎文-北宫街城区装维组</t>
  </si>
  <si>
    <t>室内重新布线</t>
  </si>
  <si>
    <t>dw3_jk_nipingwei</t>
  </si>
  <si>
    <t>2025-01-01 15:49:45</t>
  </si>
  <si>
    <t>SD-851-323329-30301-4719</t>
  </si>
  <si>
    <t>SD-057-250101-809267-2332</t>
  </si>
  <si>
    <t>2025-01-01 12:35:22</t>
  </si>
  <si>
    <t>80+普通-普通区域-高密市-周阳平安大道小尹村沿街（小微）-15094984627-200M-宽带上网投诉-次数0-20250101123231X951165408</t>
  </si>
  <si>
    <t>2025-01-02 13:00:00</t>
  </si>
  <si>
    <t>20250101123231X951165408</t>
  </si>
  <si>
    <t>【农村网络投诉】流程受理流水号：20250101123050150949846271075104
客户号码:15094984627
客户姓名:刘*
投诉地市:潍坊
来话流水:2025010112301648220887191
宽带账号:15094984627
宽带账号归属地市:潍坊
宽带账号归属区县:高密市
故障地址:潍坊高密市密水街道平安大道周阳平安大道小尹村沿街（小微）高密周阳平安大道小尹村沿街（小微）5号箱*********
联系</t>
  </si>
  <si>
    <t>2025-01-01 12:41:52</t>
  </si>
  <si>
    <t>冷光朋</t>
  </si>
  <si>
    <t>15706307276</t>
  </si>
  <si>
    <t>家客铁通潍坊高密-密水城区装维组</t>
  </si>
  <si>
    <t>重新施工布放光缆</t>
  </si>
  <si>
    <t>dw3_jk_lengguangpeng</t>
  </si>
  <si>
    <t>2025-01-01 12:42:11</t>
  </si>
  <si>
    <t>SD-057-250101-152693-3991</t>
  </si>
  <si>
    <t>2025-01-01 15:44:18</t>
  </si>
  <si>
    <t>普通区域-诸城市-利群小区-15066368962-200M-魔百和投诉-次数0-20250101154356X436057481</t>
  </si>
  <si>
    <t>2025-01-02 16:45:00</t>
  </si>
  <si>
    <t>20250101154356X436057481</t>
  </si>
  <si>
    <t>检测结果：1、宽带是否在线：宽带在线；2、电视账号状态检测：电视账号状态异常；3、电视片源检测：电视片源正常；4、机顶盒性能检测：机顶盒性能正常；5、机顶盒设备检测：未检测到；6、电视播放流畅度检测：电视播放流畅；7、电视连接方式检测：未检测到；故障类型：电视无法观看。故障描述：机顶盒能开机但不能看电视频道节目。联系人：15066368962。联系电话：15066368962。</t>
  </si>
  <si>
    <t>2025-01-01 15:45:59</t>
  </si>
  <si>
    <t>家庭业务-&gt;产品质量-&gt;互联网电视(移动高清)-&gt;全局流转-&gt;功能使用-&gt;栏目点播、电视看点、电视[直播]无法观看-&gt;全局流转</t>
  </si>
  <si>
    <t>张伟华</t>
  </si>
  <si>
    <t>15706307949</t>
  </si>
  <si>
    <t>家客铁通潍坊诸城-兴华东路城区装维组</t>
  </si>
  <si>
    <t>选择正确信号源</t>
  </si>
  <si>
    <t>dw3_jk_zhangweihua</t>
  </si>
  <si>
    <t>2025-01-01 15:47:08</t>
  </si>
  <si>
    <t>SD-851-320726-7139-12186</t>
  </si>
  <si>
    <t>SD-057-250101-354829-478</t>
  </si>
  <si>
    <t>2025-01-01 09:06:19</t>
  </si>
  <si>
    <t>普通区域-寿光市-岳寺李-15105363210-300M-魔百和投诉-次数0-202501010000122440</t>
  </si>
  <si>
    <t>202501010000122440</t>
  </si>
  <si>
    <t>202501010000122440#【已关注中国移动10086微信公众号】流程受理流水号：20250101090506151053632101012728
客户号码:15105363210
客户姓名:朱**
投诉地市:潍坊
来话流水:2025010109010963220802338
宽带账号:15105363210
宽带账号归属地市:潍坊
宽带账号归属区县:寿光市
故障地址:潍坊寿光市孙家集街道岳寺李村岳寺李26号箱*********
联系电话:15095151583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故障细类:移动高清电视故障(专席)
携转原因:
故障时间:2025-01-01 09:05:35
魔百和单播/组播:单播
具体故障现象:电视直播或点播无法观看，
客户其他诉求:谢谢
魔百和单/组播：单播;宽带小区$[岳寺李]$</t>
  </si>
  <si>
    <t>2025-01-01 09:11:25</t>
  </si>
  <si>
    <t>孙新东</t>
  </si>
  <si>
    <t>15706307818</t>
  </si>
  <si>
    <t>家客铁通潍坊寿光-孙集乡镇装维组</t>
  </si>
  <si>
    <t>更换机顶盒</t>
  </si>
  <si>
    <t>dw3_jk_sunxindong</t>
  </si>
  <si>
    <t>2025-01-01 09:11:43</t>
  </si>
  <si>
    <t>SD-057-250101-368219-445</t>
  </si>
  <si>
    <t>2025-01-01 09:03:02</t>
  </si>
  <si>
    <t>FTTR-普通区域-安丘市-大盛金湖社区（吴家院庄）-15698252312-1000M-宽带上网投诉-次数0-202501010000119327</t>
  </si>
  <si>
    <t>202501010000119327</t>
  </si>
  <si>
    <t>202501010000119327#流程受理流水号：20250101090158156982523121011624
客户号码:15698252312
客户姓名:韩**
投诉地市:潍坊
来话流水:2025010109000774020891021
宽带账号:15698252312
账号归属区县:安丘市锦祥通讯店
联系电话:15698252312
联系人:先生/女士
宽带地址:潍坊
工单紧急程度:非常紧急
是否投诉倾向:否
是否重复投诉:否
是否携转意向:否
是否有升级投诉倾向:否
*业务名称:业务融合移机流程宽带
投诉内容:手机号码：15698252312，【问题描述】客户已办理宽带业务，有开通单，要求装维尽快联系上门，请处理，谢谢。联系电话：15698252312，联系人：先生/女士，录音流水号：2025010109000774020891021。受理明细：531920062399999999。
在途开通单信息：536241102795333136，15698252312，2024-11-02 09:51:11，业务融合移机流程宽带，处理中，手写判断和地址录入
是否到厅:否
业务名称:业务融合移机流程宽带
;宽带小区$[大盛金湖社区（吴家院庄）]$</t>
  </si>
  <si>
    <t>2025-01-01 09:07:00</t>
  </si>
  <si>
    <t>家庭咨询-&gt;服务触点-&gt;装维人员-&gt;全局流转-&gt;售后服务-&gt;装维人员未及时联系客户-&gt;全局流转</t>
  </si>
  <si>
    <t>王龙斌</t>
  </si>
  <si>
    <t>15706307057</t>
  </si>
  <si>
    <t>家客铁通潍坊安丘-吾山乡镇装维组</t>
  </si>
  <si>
    <t>已上报建设部门建设</t>
  </si>
  <si>
    <t>dw3_jk_wanglongbin</t>
  </si>
  <si>
    <t>2025-01-01 09:18:19</t>
  </si>
  <si>
    <t>SD-852-265126-381-28686</t>
  </si>
  <si>
    <t>SD-057-250101-145290-512</t>
  </si>
  <si>
    <t>2025-01-01 09:08:50</t>
  </si>
  <si>
    <t>80+银卡-普通区域-潍城区-恒大翡翠华庭-13205360790-1000M-宽带上网投诉-次数0-202501010000123471</t>
  </si>
  <si>
    <t>202501010000123471</t>
  </si>
  <si>
    <t xml:space="preserve">202501010000123471#宽带账号：13205360790；宽带地址：潍坊潍城区西关街道福寿西街恒大翡翠华庭2号楼；客户来电反映宽带网慢，客户不配合排障，要求师傅上门，请协助处理，谢谢！联系电话：13205360790；联系人：女士；来电流水：2025010109073871920875062。
</t>
  </si>
  <si>
    <t>2025-01-01 09:17:23</t>
  </si>
  <si>
    <t>周富超</t>
  </si>
  <si>
    <t>15706307864</t>
  </si>
  <si>
    <t>家客铁通潍坊潍城-和平路城区装维组</t>
  </si>
  <si>
    <t>用户感觉网速慢，但测速达标</t>
  </si>
  <si>
    <t>2025-01-01 09:17:50</t>
  </si>
  <si>
    <t>SD-057-250101-560147-483</t>
  </si>
  <si>
    <t>2025-01-01 09:06:51</t>
  </si>
  <si>
    <t>【调研】-80+银卡-普通区域-潍城区-壹里阳光-18264449111-300M-宽带上网投诉-次数0-202501010000123236</t>
  </si>
  <si>
    <t>202501010000123236</t>
  </si>
  <si>
    <t>202501010000123236#流程受理流水号：20250101090519182644491111012809
客户号码:18264449111
客户姓名:宋**
投诉地市:潍坊
来话流水:2025010109013817420807665
宽带账号:18264449111
宽带账号归属地市:潍坊
宽带账号归属区县:潍城区
故障地址:潍坊潍城区西关街道长松路壹里阳光壹里阳光二期11号楼*********
联系电话:15964302878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故障细类:电脑上网出现故障(专席)
携转原因:
故障时间:2025-01-01 08:59:31
具体故障现象:电脑无法上网，拔插网线，更换网口，未恢复，请协助处理，谢谢
客户其他诉求:
;宽带小区$[壹里阳光]$</t>
  </si>
  <si>
    <t>2025-01-01 09:10:27</t>
  </si>
  <si>
    <t>家宽咨询-&gt;网络质量-&gt;家庭宽带-&gt;全局流转-&gt;功能使用-&gt;远程计算机无法响应-&gt;全局流转</t>
  </si>
  <si>
    <t>孙宗来</t>
  </si>
  <si>
    <t>15706307854</t>
  </si>
  <si>
    <t>重启终端</t>
  </si>
  <si>
    <t>dw3_jk_wcsunzonglai</t>
  </si>
  <si>
    <t>2025-01-01 09:10:42</t>
  </si>
  <si>
    <t>SD-057-250101-869231-2307</t>
  </si>
  <si>
    <t>2025-01-01 12:32:04</t>
  </si>
  <si>
    <t>【追1】80+普通-普通区域-诸城市-四季美林二期-18364695606-200M-宽带上网投诉-次数0-20250101122925X765567918</t>
  </si>
  <si>
    <t>20250101122925X765567918</t>
  </si>
  <si>
    <t xml:space="preserve">流程受理流水号：20250101122832183646956061074578
客户号码:18364695606
客户姓名:张**
投诉地市:潍坊
来话流水:2025010112250468120836969
宽带账号:18364695606
宽带账号归属地市:潍坊
宽带账号归属区县:诸城市
故障地址:潍坊诸城市龙都街道张择端路四季美林二期2号楼*********
联系电话:18364695606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光功率:-16.84
故障大类:宽带/电视
故障细类:网速慢/上网掉线(专席)
携转原因:
故障时间:2025-01-01 12:25:36
具体故障现象:网速慢卡顿，路由器位置开阔，指导重启未恢复，请协助，谢谢
客户其他诉求:
</t>
  </si>
  <si>
    <t>2025-01-01 12:47:59</t>
  </si>
  <si>
    <t>丁正</t>
  </si>
  <si>
    <t>15706307374</t>
  </si>
  <si>
    <t>家客铁通潍坊诸城-兴华西路城区装维组</t>
  </si>
  <si>
    <t>dw3_jk_dingzheng</t>
  </si>
  <si>
    <t>2025-01-01 12:49:11</t>
  </si>
  <si>
    <t>SD-057-250101-145679-3989</t>
  </si>
  <si>
    <t>2025-01-01 15:44:10</t>
  </si>
  <si>
    <t>(目标)普通区域-潍城区-巨力新村-15165601317-300M-宽带上网投诉-次数0-20250101154348X428693845</t>
  </si>
  <si>
    <t>20250101154348X428693845</t>
  </si>
  <si>
    <t xml:space="preserve">【农村网络投诉】流程受理流水号：20250101154243151656013171128498
客户号码:15165601317
客户姓名:张*
投诉地市:潍坊
来话流水:2025010115421311920868961
宽带账号:15165601317
宽带账号归属地市:潍坊
宽带账号归属区县:潍城区
故障地址:潍坊潍城区西关街道长松路巨力新村东1号楼*********
联系电话:15165601317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15:43:01
具体故障现象:光猫灯正常但电脑手机无法上网，
客户其他诉求:
</t>
  </si>
  <si>
    <t>2025-01-01 15:45:52</t>
  </si>
  <si>
    <t>曹会武</t>
  </si>
  <si>
    <t>15706307855</t>
  </si>
  <si>
    <t>更换端口</t>
  </si>
  <si>
    <t>dw3_jk_caohuiwu</t>
  </si>
  <si>
    <t>2025-01-01 15:46:36</t>
  </si>
  <si>
    <t>SD-057-250101-042653-2324</t>
  </si>
  <si>
    <t>2025-01-01 12:34:15</t>
  </si>
  <si>
    <t>普通区域-青州市-西马兰村-15288825072-100M-宽带上网投诉-次数0-202501010000302244</t>
  </si>
  <si>
    <t>202501010000302244</t>
  </si>
  <si>
    <t xml:space="preserve">202501010000302244#流程受理流水号：20250101123324152888250721075730
客户号码:15288825072
客户姓名:黄**
投诉地市:潍坊
来话流水:2025010112324435920810176
宽带账号:15288825072
宽带账号归属地市:潍坊
宽带账号归属区县:青州市
故障地址:潍坊青州市高柳镇西马兰村西马兰村29号箱(村南邢天宫）*********
联系电话:19805362768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故障时间:2025-01-01 12:33:38
魔百和单播/组播:单播
具体故障现象:电视直播或点播无法观看，
客户其他诉求:客户侧为质差终端，要求上门更换终端并一并处理故障问题。
</t>
  </si>
  <si>
    <t>2025-01-01 12:37:17</t>
  </si>
  <si>
    <t>李超</t>
  </si>
  <si>
    <t>15706307648</t>
  </si>
  <si>
    <t>家客铁通潍坊青州-高柳乡镇装维组</t>
  </si>
  <si>
    <t>改为有线接入</t>
  </si>
  <si>
    <t>dw3_jk_lichao</t>
  </si>
  <si>
    <t>2025-01-01 12:37:44</t>
  </si>
  <si>
    <t>SD-057-250101-712584-1429</t>
  </si>
  <si>
    <t>2025-01-01 10:53:14</t>
  </si>
  <si>
    <t>【调研】-(目标)普通区域-寿光市-鸿正领寓-15963605751-100M-宽带上网投诉-次数0-20250101105239X959757435</t>
  </si>
  <si>
    <t>2025-01-02 11:54:00</t>
  </si>
  <si>
    <t>20250101105239X959757435</t>
  </si>
  <si>
    <t>检测结果：1、宽带账号登录状态检测：账号登录状态正常；2、手机账号余额检测：手机账户余额正常；3、宽带速率检测：宽带速率正常；4、宽带状态检测：宽带状态正常；5、群体故障检测：无大面积群障；6、线路检测：线路状态正常；7、光猫在线检测：光猫在线；故障类型：频繁出现故障、网速慢。故障描述：频繁断网连接失败手机电视都不行。联系人：15963605751。联系电话：15963605751。。</t>
  </si>
  <si>
    <t>2025-01-01 10:55:10</t>
  </si>
  <si>
    <t>刘冰</t>
  </si>
  <si>
    <t>15706307742</t>
  </si>
  <si>
    <t>家客铁通潍坊寿光-市中城区装维组</t>
  </si>
  <si>
    <t>重新连接机顶盒网络</t>
  </si>
  <si>
    <t>dw3_jk_liubing</t>
  </si>
  <si>
    <t>2025-01-01 10:55:38</t>
  </si>
  <si>
    <t>SD-057-250101-429307-5678</t>
  </si>
  <si>
    <t>2025-01-01 18:37:10</t>
  </si>
  <si>
    <t>普通区域-安丘市-三合村自然村-18263632618-100M-宽带上网投诉-次数0-202501010000592388</t>
  </si>
  <si>
    <t>2025-01-02 19:00:00</t>
  </si>
  <si>
    <t>202501010000592388</t>
  </si>
  <si>
    <t>202501010000592388#受理号码 : 18263632618客户姓名 : 李**号码归属地 : 潍坊安丘 － 安丘市金冢子镇诺基亚手机超市-李小惠（社区）用户品牌 : 神州行
客户来电反映：跨带无法连接摄像头，客户要求上门，请求协助处理，谢谢！
联系电话：18263693362 联系人：先生 宽带地址：潍坊安丘市金冢子镇三合村 来电流水：2025010118315152320888950</t>
  </si>
  <si>
    <t>2025-01-01 18:40:05</t>
  </si>
  <si>
    <t>王炳龙</t>
  </si>
  <si>
    <t>15706307018</t>
  </si>
  <si>
    <t>家客铁通潍坊安丘-景芝乡镇装维组</t>
  </si>
  <si>
    <t>【退单】无延伸服务工单</t>
  </si>
  <si>
    <t>dw3_jk_wangbinglong</t>
  </si>
  <si>
    <t>2025-01-01 18:41:04</t>
  </si>
  <si>
    <t>SD-057-250101-528674-1492</t>
  </si>
  <si>
    <t>2025-01-01 10:59:14</t>
  </si>
  <si>
    <t>【调研】-80+普通-普通区域-安丘市-西南庄村自然村-15553626586-1000M-宽带上网投诉-次数0-202501010000220555</t>
  </si>
  <si>
    <t>202501010000220555</t>
  </si>
  <si>
    <t>202501010000220555#流程受理流水号：20250101105818155536265861048561
客户号码:15553626586
客户姓名:刘*
投诉地市:潍坊
来话流水:2025010110575005620886934
宽带账号:15553626586
宽带账号归属地市:潍坊
宽带账号归属区县:安丘市
故障地址:潍坊安丘市白芬子镇西南庄村西南庄村自然村西南庄村10号箱东南2刘新强*********
联系电话:15553626586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故障时间:2025-01-01 10:55:36
具体故障现象:网线断开
客户其他诉求:
;宽带小区$[西南庄村自然村]$</t>
  </si>
  <si>
    <t>2025-01-01 11:02:01</t>
  </si>
  <si>
    <t>家宽咨询-&gt;网络质量-&gt;家庭宽带-&gt;全局流转-&gt;功能使用-&gt;网络无法连接-&gt;全局流转</t>
  </si>
  <si>
    <t>徐中华</t>
  </si>
  <si>
    <t>15706307040</t>
  </si>
  <si>
    <t>家客铁通潍坊安丘-官庄乡镇装维组</t>
  </si>
  <si>
    <t>更换皮线或网线</t>
  </si>
  <si>
    <t>dw3_jk_xuzhonghua</t>
  </si>
  <si>
    <t>2025-01-01 11:02:22</t>
  </si>
  <si>
    <t>SD-851-336841-4233-18985</t>
  </si>
  <si>
    <t>SD-057-250101-823091-1436</t>
  </si>
  <si>
    <t>2025-01-01 10:54:08</t>
  </si>
  <si>
    <t>【调研】-80+银卡-(目标)普通区域-诸城市-祥和小区-15153695395-300M-魔百和投诉-次数0-202501010000217506</t>
  </si>
  <si>
    <t>202501010000217506</t>
  </si>
  <si>
    <t>202501010000217506#【已关注中国移动10086微信公众号】流程受理流水号：20250101105113151536953951046269
客户号码:15153695395
客户姓名:郭**
投诉地市:潍坊
来话流水:2025010110522002920813441
宽带账号:15153695395
宽带账号归属地市:潍坊
宽带账号归属区县:诸城市
故障地址:潍坊诸城市密州街道人民东路祥和小区7号楼*********
联系电话:18263609951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故障细类:移动高清电视故障(专席)
携转原因:
故障时间:2025-01-01 10:57:22
魔百和单播/组播:单播
具体故障现象:视频播放出现花屏，
客户其他诉求:
魔百和单/组播：单播;宽带小区$[祥和小区]$</t>
  </si>
  <si>
    <t>2025-01-01 11:00:55</t>
  </si>
  <si>
    <t>家庭咨询-&gt;产品质量-&gt;互联网电视(移动高清)-&gt;全局流转-&gt;功能使用-&gt;栏目点播、电视看点、电视[直播]无法观看-&gt;全局流转</t>
  </si>
  <si>
    <t>石震</t>
  </si>
  <si>
    <t>15706307950</t>
  </si>
  <si>
    <t>重新调试终端</t>
  </si>
  <si>
    <t>dw3_jk_shizhen</t>
  </si>
  <si>
    <t>2025-01-01 11:01:20</t>
  </si>
  <si>
    <t>SD-851-268091-10195-708</t>
  </si>
  <si>
    <t>SD-057-250101-173964-6608</t>
  </si>
  <si>
    <t>2025-01-01 20:32:20</t>
  </si>
  <si>
    <t>普通区域-诸城市-奥韵花园-18369652188-300M-宽带上网投诉-次数0-202501010000646135</t>
  </si>
  <si>
    <t>202501010000646135</t>
  </si>
  <si>
    <t>202501010000646135#宽带账号：18369652188；宽带地址：潍坊诸城市密州街道东坡街奥韵花园30号楼*********；客户来电反映移动高清无法观看，客户不在现场，无法配合线上指导/客户不配合排障，要求上门，请协助处理，谢谢！！来电流水：2025010120244771520848167，联系电话：18369652188</t>
  </si>
  <si>
    <t>2025-01-01 20:39:01</t>
  </si>
  <si>
    <t>2025-01-01 20:41:25</t>
  </si>
  <si>
    <t>SD-851-316721-10438-26100</t>
  </si>
  <si>
    <t>SD-057-250101-647352-6600</t>
  </si>
  <si>
    <t>2025-01-01 20:30:28</t>
  </si>
  <si>
    <t>80+普通-FTTR-普通区域-寿光市-文盛家园-18754402777-1000M-宽带上网投诉-次数0-202501010000642464</t>
  </si>
  <si>
    <t>202501010000642464</t>
  </si>
  <si>
    <t xml:space="preserve">202501010000642464#宽带账号：18754402777，宽带地址：潍坊寿光市文家街道黄海路文盛家园，客户办理移动高清业务，电视无法观看，机顶盒不通电，客户不方便线上排障要求上门维修，请处理，联系电话：14768449444或18754402777，联系人：本人，谢谢，来电流水：2025010120223057520836127
</t>
  </si>
  <si>
    <t>2025-01-01 20:38:00</t>
  </si>
  <si>
    <t>王松强</t>
  </si>
  <si>
    <t>15706307773</t>
  </si>
  <si>
    <t>家客铁通潍坊寿光-文家乡镇装维组</t>
  </si>
  <si>
    <t>dw3_jk_wangsongqiang</t>
  </si>
  <si>
    <t>SD-851-275454-12649-15260</t>
  </si>
  <si>
    <t>2025-01-01 10:50:28</t>
  </si>
  <si>
    <t>80+银卡-普通区域-坊子区-营子花园-18764639188-1000M-魔百和投诉-次数0-20250101104807X687351747 一级督办</t>
  </si>
  <si>
    <t>20250101104807X687351747</t>
  </si>
  <si>
    <t>2025-01-01 10:54:35</t>
  </si>
  <si>
    <t>家庭业务-&gt;产品质量-&gt;互联网电视(移动高清)-&gt;全局流转-&gt;功能使用-&gt;观看内容缺失-&gt;全局流转</t>
  </si>
  <si>
    <t>王富峰</t>
  </si>
  <si>
    <t>15706307267</t>
  </si>
  <si>
    <t>家客铁通潍坊坊子-凤凰城区装维组</t>
  </si>
  <si>
    <t>dw3_jk_wangfufeng</t>
  </si>
  <si>
    <t>2025-01-01 10:56:12</t>
  </si>
  <si>
    <t>SD-851-225950-16241-2875</t>
  </si>
  <si>
    <t>SD-057-250101-923057-2848</t>
  </si>
  <si>
    <t>2025-01-01 13:40:13</t>
  </si>
  <si>
    <t>80+银卡-普通区域-青州市-牛角-13780812668-1000M-宽带上网投诉-次数0-202501010000341455</t>
  </si>
  <si>
    <t>202501010000341455</t>
  </si>
  <si>
    <t>202501010000341455#宽带账号13780812668；宽带地址：潍坊青州市王府街道史店村；客户来电反映宽带，经查询客户侧为质差终端，请协助上门更换终端并一并处理故障问题，谢谢！联系电话：13780812668；联系人：先生；来电流水：2025010113352279220862569</t>
  </si>
  <si>
    <t>2025-01-01 13:42:42</t>
  </si>
  <si>
    <t>盛国伟</t>
  </si>
  <si>
    <t>15706307697</t>
  </si>
  <si>
    <t>家客铁通潍坊青州-王府乡镇装维组</t>
  </si>
  <si>
    <t>重新熔缆</t>
  </si>
  <si>
    <t>dw3_jk_shengguowei</t>
  </si>
  <si>
    <t>2025-01-01 13:43:06</t>
  </si>
  <si>
    <t>SD-851-315706-12281-5540</t>
  </si>
  <si>
    <t>SD-057-250101-931286-2862</t>
  </si>
  <si>
    <t>2025-01-01 13:41:51</t>
  </si>
  <si>
    <t>普通区域--null-18706502091-宽带上网投诉-次数0-202501010000343079</t>
  </si>
  <si>
    <t>202501010000343079</t>
  </si>
  <si>
    <t>202501010000343079#【已关注中国移动10086微信公众号】流程受理流水号：20250101134111187065020911092362
客户号码:18706502091
客户姓名:潘**
投诉地市:潍坊
来话流水:2025010113391432120898133
宽带账号:18706502091
账号归属区县:高密-高密市辰鑫手机通讯经营部
联系电话:18706502091
联系人:先生
宽带地址:潍坊
工单紧急程度:一般
是否投诉倾向:否
是否重复投诉:否
是否携转意向:否
是否有升级投诉倾向:否
*业务名称:业务融合开机流程宽带
投诉内容:手机号码：18706502091，【问题描述】客户已办理宽带业务，有开通单，要求装维尽快联系上门，请处理，谢谢。联系电话：18706502091，联系人：先生，录音流水号：2025010113391432120898133。受理明细：531920062399999999。
在途开通单信息：536250101487470208，18706502091，2025-01-01 10:36:16，业务融合开机流程宽带，处理中，黄单扩容
是否到厅:否
业务名称:业务融合开机流程宽带
;宽带小区$[null]$</t>
  </si>
  <si>
    <t>2025-01-01 17:43:32</t>
  </si>
  <si>
    <t>王坤</t>
  </si>
  <si>
    <t>15706307002</t>
  </si>
  <si>
    <t>wangkunwf</t>
  </si>
  <si>
    <t>SD-057-250101-136407-6609</t>
  </si>
  <si>
    <t>2025-01-01 20:32:46</t>
  </si>
  <si>
    <t>【调研】-80+银卡-普通区域-寿光市-三座楼小区-18453632389-1000M-宽带上网投诉-次数0-202501010000646234</t>
  </si>
  <si>
    <t>202501010000646234</t>
  </si>
  <si>
    <t>202501010000646234#宽带账号：18453632389；宽带地址：潍坊寿光市台头镇三座楼村；客户来电反映宽带上网慢，客户已将光猫路由器断电并按顺序重启后仍未恢复，要求上门，请协助处理，谢谢！联系电话：15253695493；联系人：先生；来电流水：2025010120260355420854735。</t>
  </si>
  <si>
    <t>2025-01-01 20:50:05</t>
  </si>
  <si>
    <t>刘鑫平</t>
  </si>
  <si>
    <t>15706307754</t>
  </si>
  <si>
    <t>家客铁通潍坊寿光-台头乡镇装维组</t>
  </si>
  <si>
    <t>dw3_jk_liuxinping</t>
  </si>
  <si>
    <t>2025-01-01 20:50:27</t>
  </si>
  <si>
    <t>SD-851-269961-14656-25145</t>
  </si>
  <si>
    <t>SD-057-250101-734905-5651</t>
  </si>
  <si>
    <t>2025-01-01 18:35:23</t>
  </si>
  <si>
    <t>【调研】-80+银卡-普通区域-临朐县-王家西圈自然村-18264639998-300M-宽带上网投诉-次数0-202501010000591373</t>
  </si>
  <si>
    <t>202501010000591373</t>
  </si>
  <si>
    <t xml:space="preserve">202501010000591373#宽带账号：18265368660；宽带地址：潍坊临朐县辛寨镇王家西圈；客户来电反映宽带无法上网，要求师傅上门，请协助处理，谢谢！联系电话：18265368660；联系人：先生；来电流水：2025010118293263120869786。 </t>
  </si>
  <si>
    <t>2025-01-01 18:36:48</t>
  </si>
  <si>
    <t>王海城</t>
  </si>
  <si>
    <t>15706307564</t>
  </si>
  <si>
    <t>家客铁通潍坊临朐-辛寨乡镇装维组</t>
  </si>
  <si>
    <t>dw3_jk_wanghaicheng</t>
  </si>
  <si>
    <t>2025-01-01 18:37:09</t>
  </si>
  <si>
    <t>SD-851-282514-14740-24592</t>
  </si>
  <si>
    <t>SD-057-250101-509627-6649</t>
  </si>
  <si>
    <t>2025-01-01 20:39:13</t>
  </si>
  <si>
    <t>普通区域-潍城区-陈家油坊-18866369055-1000M-宽带上网投诉-次数0-202501010000647779</t>
  </si>
  <si>
    <t>202501010000647779</t>
  </si>
  <si>
    <t>202501010000647779#宽带账号：18866369055*；宽带地址：潍坊潍城区城关街道向阳路陈家油坊**；客户来电反映宽带搜不到无线网信号，重启未恢复，要求上门，请协助处理，谢谢！联系电话：*13969880997*；联系人：***；来电流水：2025010120310872120881268</t>
  </si>
  <si>
    <t>2025-01-01 20:41:40</t>
  </si>
  <si>
    <t>张广顺</t>
  </si>
  <si>
    <t>15305366017</t>
  </si>
  <si>
    <t>dw3_jk_wczhangguangshun</t>
  </si>
  <si>
    <t>2025-01-01 20:41:59</t>
  </si>
  <si>
    <t>SD-851-274427-8671-215</t>
  </si>
  <si>
    <t>SD-057-250101-619702-6639</t>
  </si>
  <si>
    <t>2025-01-01 20:37:57</t>
  </si>
  <si>
    <t>普通区域-高密市-海怡东方花园-13864683552-300M-宽带上网投诉-次数0-202501010000647922</t>
  </si>
  <si>
    <t>202501010000647922</t>
  </si>
  <si>
    <t xml:space="preserve">202501010000647922#流程受理流水号：20250101203717138646835521201715
客户号码:13864683552
客户姓名:王**
投诉地市:潍坊
来话流水:2025010120365954520810823
宽带账号:13864683552
宽带账号归属地市:潍坊
宽带账号归属区县:高密市
故障地址:潍坊高密市密水街道创业街千树海小区13号楼*********
联系电话:13864683552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故障时间:2025-01-01 20:37:29
具体故障现象:网速慢卡顿，
客户其他诉求:客户侧为质差终端，要求上门更换终端并一并处理故障问题。
</t>
  </si>
  <si>
    <t>2025-01-01 20:41:37</t>
  </si>
  <si>
    <t>2025-01-01 20:42:02</t>
  </si>
  <si>
    <t>SD-057-250101-041582-6947</t>
  </si>
  <si>
    <t>2025-01-01 21:50:05</t>
  </si>
  <si>
    <t>【调研】-普通区域-寿光市-环翠花园-18863650682-500M-魔百和投诉-次数0-20250101214744X264263726</t>
  </si>
  <si>
    <t>20250101214744X264263726</t>
  </si>
  <si>
    <t>检测结果：1、宽带是否在线：宽带在线；2、电视账号状态检测：电视账号状态正常；3、电视片源检测：电视片源正常；4、机顶盒性能检测：机顶盒性能正常；5、机顶盒设备检测：机顶盒设备正常；6、电视播放流畅度检测：电视播放流畅；7、电视连接方式检测：未检测到；故障类型：视频卡顿、声画不同步。故障描述：电视卡顿、网络不流畅，网络不好，重启机顶盒无用。联系人：李建文。联系电话：18863650682。</t>
  </si>
  <si>
    <t>2025-01-02 07:03:21</t>
  </si>
  <si>
    <t>家庭业务-&gt;网络质量-&gt;互联网电视(移动高清)-&gt;全局流转-&gt;功能使用-&gt;点播和直播观看都出现卡顿、缓冲、声画不同步-&gt;全局流转</t>
  </si>
  <si>
    <t>李永伟</t>
  </si>
  <si>
    <t>15706307736</t>
  </si>
  <si>
    <t>家客铁通潍坊寿光-东城城区装维组</t>
  </si>
  <si>
    <t>dw3_jk_liyongwei</t>
  </si>
  <si>
    <t>SD-057-250101-845370-2952</t>
  </si>
  <si>
    <t>2025-01-01 13:47:36</t>
  </si>
  <si>
    <t>80+银卡-普通区域-潍城区-乔铁村-18369650345-1000M-宽带上网投诉-次数0-202501010000349334</t>
  </si>
  <si>
    <t>202501010000349334</t>
  </si>
  <si>
    <t>202501010000349334#宽带账号：18369650345；宽带地址：潍坊潍城区乐埠山生态经济发展区乔铁村；客户来电反映移动宽带无法使用，经查询客户侧为质差路由器，请协助上门更换设备并一并处理故障问题，谢谢！联系电话：13573666706；联系人：先生；来电流水：2025010113422376320827521</t>
  </si>
  <si>
    <t>2025-01-01 13:48:31</t>
  </si>
  <si>
    <t>家庭咨询-&gt;网络质量-&gt;家庭宽带-&gt;全局流转-&gt;功能使用-&gt;路由器质差-&gt;全局流转</t>
  </si>
  <si>
    <t>杜桂超</t>
  </si>
  <si>
    <t>15706307902</t>
  </si>
  <si>
    <t>dw3_jk_duguichaowc</t>
  </si>
  <si>
    <t>2025-01-01 13:49:09</t>
  </si>
  <si>
    <t>SD-057-250101-734506-1483</t>
  </si>
  <si>
    <t>2025-01-01 10:58:25</t>
  </si>
  <si>
    <t>80+普通-普通区域-寿光市-新华园小区-15864331200-1000M-宽带上网投诉-次数0-202501010000222041</t>
  </si>
  <si>
    <t>202501010000222041</t>
  </si>
  <si>
    <t>202501010000222041#【已关注中国移动10086微信公众号】流程受理流水号：20250101105731158643312001048313
客户号码:15864331200
客户姓名:高**
投诉地市:潍坊
来话流水:2025010110540034720836005
宽带账号:15864331200
宽带账号归属地市:潍坊
宽带账号归属区县:--
故障地址:潍坊寿光市圣城街道石马路新华园小区3号楼*********
联系电话:15318932161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
故障细类:宽带无法上网(专席)
携转原因:
故障时间:2025-01-01 10:57:20
具体故障现象:打不开网页，
客户其他诉求:网口指示灯正常，网线连接正确，外接路由器，未操作恢复出厂或者换新，指导断电重启设备无效，请协助处理，谢谢。
;宽带小区$[新华园小区]$</t>
  </si>
  <si>
    <t>2025-01-01 11:15:35</t>
  </si>
  <si>
    <t>孙新程</t>
  </si>
  <si>
    <t>15706307815</t>
  </si>
  <si>
    <t>家客铁通潍坊寿光-西城城区装维组</t>
  </si>
  <si>
    <t>指导用户输入正确宽带账号密码</t>
  </si>
  <si>
    <t>dw3_jk_sunxincheng</t>
  </si>
  <si>
    <t>2025-01-01 11:15:59</t>
  </si>
  <si>
    <t>SD-851-290100-16732-25949</t>
  </si>
  <si>
    <t>SD-057-250101-180327-1642</t>
  </si>
  <si>
    <t>2025-01-01 11:14:45</t>
  </si>
  <si>
    <t>【调研】-普通区域-昌乐县-月亮湾-18706539857-300M-宽带上网投诉-次数0-202501010000235227</t>
  </si>
  <si>
    <t>202501010000235227</t>
  </si>
  <si>
    <t xml:space="preserve">202501010000235227#宽带账号：18706539857；宽带地址：潍坊昌乐县城关街道新昌路月亮湾18号楼*********；客户来电反映移动高清电视观看直播时全屏后屏幕很小，客户不会操作，无法配合线上指导，要求上门，请协助处理，谢谢！联系电话：本机；联系人：先生/女士；来电流水：2025010111094569220845654。
</t>
  </si>
  <si>
    <t>2025-01-01 11:24:09</t>
  </si>
  <si>
    <t>赵海磊</t>
  </si>
  <si>
    <t>15706307129</t>
  </si>
  <si>
    <t>家客铁通潍坊昌乐-方山路城区装维组</t>
  </si>
  <si>
    <t>指导用户正确使用遥控器</t>
  </si>
  <si>
    <t>dw3_jk_zhaohailei</t>
  </si>
  <si>
    <t>2025-01-01 11:24:40</t>
  </si>
  <si>
    <t>SD-851-288007-32061-7311</t>
  </si>
  <si>
    <t>SD-057-250101-975430-5639</t>
  </si>
  <si>
    <t>2025-01-01 18:32:29</t>
  </si>
  <si>
    <t>80+普通-普通区域-寿光市-杨庄小区二期-18366352028-1000M-宽带上网投诉-次数0-202501010000589783</t>
  </si>
  <si>
    <t>202501010000589783</t>
  </si>
  <si>
    <t xml:space="preserve">202501010000589783#宽带账号：18366352028；宽带地址：潍坊寿光市杨庄杨庄村杨庄小区二期2号楼*********；客户来电反映电视看不了，经查询客户侧为质差机顶盒，请协助上门更换终端并一并处理故障问题，谢谢！联系电话：18366352028；联系人：杨**；来电流水：2025010118242188920825612。
</t>
  </si>
  <si>
    <t>2025-01-01 18:34:04</t>
  </si>
  <si>
    <t>家庭咨询-&gt;网络质量-&gt;家庭宽带-&gt;全局流转-&gt;功能使用-&gt;质差机顶盒-&gt;全局流转</t>
  </si>
  <si>
    <t>刘春瑞</t>
  </si>
  <si>
    <t>15706307347</t>
  </si>
  <si>
    <t>家客铁通潍坊寿光-营里乡镇装维组</t>
  </si>
  <si>
    <t>dw3_jk_liuchunrui</t>
  </si>
  <si>
    <t>2025-01-01 18:35:04</t>
  </si>
  <si>
    <t>SD-851-276436-10034-10871</t>
  </si>
  <si>
    <t>SD-057-250101-872164-2891</t>
  </si>
  <si>
    <t>2025-01-01 13:44:24</t>
  </si>
  <si>
    <t>【调研】-(目标)普通区域-青州市-化肥街-13863697217-100M-宽带上网投诉-次数0-20250101134132X926229530</t>
  </si>
  <si>
    <t>20250101134132X926229530</t>
  </si>
  <si>
    <t xml:space="preserve">流程受理流水号：20250101133955138636972171092059
客户号码:13863697217
客户姓名:魏**
投诉地市:潍坊
来话流水:2025010113391287120897912
宽带账号:13863697217
宽带账号归属地市:潍坊
宽带账号归属区县:青州市
故障地址:潍坊青州市益都街道明祖山西路化肥街外运宿舍1号楼*********
联系电话:15165683392
联系人:先生/女士
工单紧急程度:一般
是否有升级投诉倾向:否
是否重复投诉:否
是否携转意向:否
是否投诉倾向:否
是否智能网关:智能网关
当前是否在线:否
接入方式:--
端到端诊断结果:大面积故障
是否质差终端:无质差信息
光功率:无
故障大类:宽带/电视
故障细类:宽带无法上网
携转原因:
故障时间:2025-01-01 13:53:51
具体故障现象:频繁掉线，
客户其他诉求:
</t>
  </si>
  <si>
    <t>2025-01-01 13:46:00</t>
  </si>
  <si>
    <t>关松</t>
  </si>
  <si>
    <t>15706307680</t>
  </si>
  <si>
    <t>家客铁通潍坊青州-益都乡镇装维组</t>
  </si>
  <si>
    <t>dw3_jk_guansong</t>
  </si>
  <si>
    <t>2025-01-01 13:46:17</t>
  </si>
  <si>
    <t>SD-851-313837-953-9446</t>
  </si>
  <si>
    <t>SD-057-250101-486972-1456</t>
  </si>
  <si>
    <t>2025-01-01 10:56:27</t>
  </si>
  <si>
    <t>普通区域-潍城区-潍城向阳小区-17865990056-1000M-宽带上网投诉-次数0-202501010000219204 二级督办</t>
  </si>
  <si>
    <t>202501010000219204</t>
  </si>
  <si>
    <t>202501010000219204#？ 宽带账号：17865990056；联系电话：18863669269宽带地址：潍坊潍城区南关街道向阳路向阳小区17号楼客户来电反映宽带网速慢卡顿，线上指导无法配合操作，要求上门处理, 来电流水：2025010110515557020807876</t>
  </si>
  <si>
    <t>杜德生</t>
  </si>
  <si>
    <t>15706307862</t>
  </si>
  <si>
    <t>家客铁通潍坊潍城-胜利街城区装维组</t>
  </si>
  <si>
    <t>重启机顶盒</t>
  </si>
  <si>
    <t>dw3_jk_wcdudesheng</t>
  </si>
  <si>
    <t>2025-01-01 11:01:39</t>
  </si>
  <si>
    <t>SD-851-290525-1964-15203</t>
  </si>
  <si>
    <t>SD-057-250101-560248-2861</t>
  </si>
  <si>
    <t>2025-01-01 13:41:50</t>
  </si>
  <si>
    <t>80+银卡-普通区域-青州市-辛家村-18753617797-1000M-宽带上网投诉-次数0-202501010000344593</t>
  </si>
  <si>
    <t>202501010000344593</t>
  </si>
  <si>
    <t xml:space="preserve">202501010000344593#流程受理流水号：20250101133816187536177971091623
客户号码:18753617797
客户姓名:杨**
投诉地市:潍坊
来话流水:2025010113353823620864868
宽带账号:18753617797
宽带账号归属地市:潍坊
宽带账号归属区县:青州市
故障地址:潍坊青州市何官镇辛家村辛家村扩容4号箱杨福铸*********
联系电话:18753617797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光功率:-20.31
故障大类:宽带/电视
故障细类:宽带无法上网
携转原因:
故障时间:2025-01-01 13:38:41
具体故障现象:频繁掉线，
客户其他诉求:客户侧为质差终端，要求上门更换终端并一并处理故障问题。要求取消宽带并退还费用，
</t>
  </si>
  <si>
    <t>2025-01-01 13:43:35</t>
  </si>
  <si>
    <t>董宝泉</t>
  </si>
  <si>
    <t>15706307660</t>
  </si>
  <si>
    <t>家客铁通潍坊青州-何官乡镇装维组</t>
  </si>
  <si>
    <t>dw3_jk_dongbaoquan</t>
  </si>
  <si>
    <t>2025-01-01 13:43:56</t>
  </si>
  <si>
    <t>SD-851-298176-1450-3000</t>
  </si>
  <si>
    <t>SD-057-250101-905462-1640</t>
  </si>
  <si>
    <t>2025-01-01 11:14:33</t>
  </si>
  <si>
    <t>普通区域-寒亭区-韩家朱马村自然村-13455648275-300M-宽带上网投诉-次数0-20250101111332X212657500</t>
  </si>
  <si>
    <t>20250101111332X212657500</t>
  </si>
  <si>
    <t xml:space="preserve">【农村网络投诉】流程受理流水号：20250101111144134556482751052724
客户号码:13455648275
客户姓名:韩**
投诉地市:潍坊
来话流水:2025010111111312520865099
宽带账号:13455648275
宽带账号归属地市:潍坊
宽带账号归属区县:寒亭区
故障地址:潍坊寒亭区高里镇韩家朱马村韩家朱马村自然村韩家朱马村10号箱*********
联系电话:13455648275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故障时间:2025-01-01 11:08:02
具体故障现象:光猫灯正常但电脑手机无法上网，请协助谢谢
客户其他诉求:
</t>
  </si>
  <si>
    <t>2025-01-01 11:19:07</t>
  </si>
  <si>
    <t>权怀磊</t>
  </si>
  <si>
    <t>17865660038</t>
  </si>
  <si>
    <t>家客铁通潍坊寒亭-固高乡镇装维组</t>
  </si>
  <si>
    <t>更换热缩管</t>
  </si>
  <si>
    <t>dw3_jk_quanhuailei</t>
  </si>
  <si>
    <t>2025-01-01 11:21:49</t>
  </si>
  <si>
    <t>SD-057-250101-831476-1618</t>
  </si>
  <si>
    <t>2025-01-01 11:11:29</t>
  </si>
  <si>
    <t>【调研】-(目标)普通区域-青州市-云门山花园樱园-18366518756-300M-宽带上网投诉-次数0-20250101111041X416311690</t>
  </si>
  <si>
    <t>20250101111041X416311690</t>
  </si>
  <si>
    <t xml:space="preserve">流程受理流水号：20250101110858183665187561051907
客户号码:18366518756
客户姓名:李**
投诉地市:潍坊
来话流水:2025010111071731420812345
宽带账号:18366518756
宽带账号归属地市:潍坊
宽带账号归属区县:青州市
故障地址:潍坊青州市云门山街樱园17号楼********道云门山路云门山花园*
联系电话:18366518756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故障细类:宽带无法上网
携转原因:
故障时间:2025-01-01 11:10:27
具体故障现象:光猫灯正常但电脑手机无法上网，
客户其他诉求:
</t>
  </si>
  <si>
    <t>2025-01-01 11:22:50</t>
  </si>
  <si>
    <t>家宽业务-&gt;网络质量-&gt;家庭宽带-&gt;全局流转-&gt;功能使用-&gt;网络连接掉线-&gt;全局流转</t>
  </si>
  <si>
    <t>李明辉</t>
  </si>
  <si>
    <t>15706307632</t>
  </si>
  <si>
    <t>dw3_jk_liminghui</t>
  </si>
  <si>
    <t>SD-851-252847-28574-29327</t>
  </si>
  <si>
    <t>SD-057-250101-208376-5661</t>
  </si>
  <si>
    <t>2025-01-01 18:36:27</t>
  </si>
  <si>
    <t>普通区域-临朐县-沈洪自然村-18253642059-300M-宽带上网投诉-次数0-202501010000590513</t>
  </si>
  <si>
    <t>202501010000590513</t>
  </si>
  <si>
    <t>202501010000590513#宽带账号：18253642059；联系电话：18253642059；宽带地址：潍坊临朐县寺头镇人民政府沈洪沈洪自然村沈洪2号箱杨本志；客户来电反映：电视，监控网络不稳定，不配合排障，线上指导无法配合操作，要求上门处理, 来电流水：2025010118311078220883398</t>
  </si>
  <si>
    <t>2025-01-01 18:41:47</t>
  </si>
  <si>
    <t>韩东</t>
  </si>
  <si>
    <t>15706307548</t>
  </si>
  <si>
    <t>家客铁通潍坊临朐-五井乡镇装维组</t>
  </si>
  <si>
    <t>建议用户联系终端厂商处理</t>
  </si>
  <si>
    <t>dw3_jk_handong</t>
  </si>
  <si>
    <t>2025-01-01 18:42:09</t>
  </si>
  <si>
    <t>SD-057-250101-028691-5704</t>
  </si>
  <si>
    <t>2025-01-01 18:38:57</t>
  </si>
  <si>
    <t>【调研】-普通区域-奎文区-九龙山庄-18553627603-1000M-宽带上网投诉-次数0-202501010000592990</t>
  </si>
  <si>
    <t>202501010000592990</t>
  </si>
  <si>
    <t xml:space="preserve">202501010000592990#宽带账号18553627603；联系电话：18553627603宽带地址：潍坊高新高新城区樱前街九龙山庄紫云苑15号楼*********；客户来电反映宽带网速慢，线上指导无法配合操作，要求上门处理, 来电流水：2025010118325178320897277
</t>
  </si>
  <si>
    <t>2025-01-01 18:39:58</t>
  </si>
  <si>
    <t>曹明超</t>
  </si>
  <si>
    <t>15706307420</t>
  </si>
  <si>
    <t>dw3_jk_caomingchaogx</t>
  </si>
  <si>
    <t>2025-01-01 18:40:18</t>
  </si>
  <si>
    <t>SD-851-320752-1613-11899</t>
  </si>
  <si>
    <t>SD-057-250101-685432-5652</t>
  </si>
  <si>
    <t>2025-01-01 18:35:27</t>
  </si>
  <si>
    <t>【调研】-普通区域-昌邑市-民丰村自然村-15154495079-300M-宽带上网投诉-次数0-20250101183402X642961789</t>
  </si>
  <si>
    <t>20250101183402X642961789</t>
  </si>
  <si>
    <t xml:space="preserve">【农村网络投诉】流程受理流水号：20250101183214151544950791179013
客户号码:15154495079
客户姓名:王**
投诉地市:潍坊
来话流水:2025010118240985020823895
宽带账号:15154495079
宽带账号归属地市:潍坊
宽带账号归属区县:昌邑市
故障地址:潍坊昌邑市仓街镇民丰村民丰村自然村36号箱*********
联系电话:15154495079
联系人:先生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故障时间:2025-01-01 18:32:34
具体故障现象:提示网络无法连接，
客户其他诉求:用户来电反映家里宽带近一星期都无法使用了，坚持要求师傅上门服务，有投诉倾向，请尽快处理
</t>
  </si>
  <si>
    <t>2025-01-01 18:47:03</t>
  </si>
  <si>
    <t>姜军辉</t>
  </si>
  <si>
    <t>15706307200</t>
  </si>
  <si>
    <t>家客铁通潍坊昌邑-围子乡镇装维组</t>
  </si>
  <si>
    <t>dw3_jk_jiangjunhui</t>
  </si>
  <si>
    <t>2025-01-01 18:48:03</t>
  </si>
  <si>
    <t>SD-057-250101-624138-5689</t>
  </si>
  <si>
    <t>2025-01-01 18:38:02</t>
  </si>
  <si>
    <t>80+银卡-普通区域-昌乐县-鄌郚镇张家庄-13854432895-1000M-魔百和投诉-次数0-20250101183500X700832602</t>
  </si>
  <si>
    <t>20250101183500X700832602</t>
  </si>
  <si>
    <t>流程受理流水号：20250101183412138544328951179467
客户号码:13854432895
客户姓名:张**
投诉地市:潍坊
来话流水:2025010118314787720888425
宽带账号:13854432895
宽带账号归属地市:潍坊
宽带账号归属区县:昌乐县
故障地址:潍坊昌乐县鄌郚镇鄌郚镇张家庄鄌郚镇张家庄K2号箱*********
联系电话:13854432895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故障细类:移动高清电视故障(专席)
携转原因:
故障时间:2025-01-01 18:38:18
魔百和单播/组播:组播
具体故障现象:登录超时
客户其他诉求:
魔百和单/组播：组播</t>
  </si>
  <si>
    <t>2025-01-01 18:40:40</t>
  </si>
  <si>
    <t>家庭业务-&gt;产品质量-&gt;互联网电视(移动高清)-&gt;全局流转-&gt;功能使用-&gt;无法进入播放界面-&gt;全局流转</t>
  </si>
  <si>
    <t>刘志诚</t>
  </si>
  <si>
    <t>15706307122</t>
  </si>
  <si>
    <t>家客铁通潍坊昌乐-唐吾乡镇装维组</t>
  </si>
  <si>
    <t>dw3_jk_liuzhicheng</t>
  </si>
  <si>
    <t>2025-01-01 18:42:00</t>
  </si>
  <si>
    <t>SD-851-281153-12731-915</t>
  </si>
  <si>
    <t>SD-057-250101-509642-5647</t>
  </si>
  <si>
    <t>2025-01-01 18:34:34</t>
  </si>
  <si>
    <t>【调研】-普通区域-昌乐县-东山旺沿街（含东山旺、牙山、龙王河、冯家沟、孟家峪）-15265636223-100M-宽带上网投诉-次数0-202501010000590778</t>
  </si>
  <si>
    <t>202501010000590778</t>
  </si>
  <si>
    <t xml:space="preserve">202501010000590778#宽带账号：15265636223   宽带地址：潍坊昌乐县鄌郚镇东山旺东山旺沿街牙山村    客户来电反映宽带无法使用   客户不配合排障，要求上门，请协助处理，谢谢！联系电话：13406465556 联系人：先生；来电流水：2025010118302363620876865
</t>
  </si>
  <si>
    <t>2025-01-01 18:41:35</t>
  </si>
  <si>
    <t>肖鹏</t>
  </si>
  <si>
    <t>15706307127</t>
  </si>
  <si>
    <t>dw3_jk_xiaopengcl</t>
  </si>
  <si>
    <t>2025-01-01 18:42:06</t>
  </si>
  <si>
    <t>SD-057-250101-847192-1636</t>
  </si>
  <si>
    <t>2025-01-01 11:14:19</t>
  </si>
  <si>
    <t>80+银卡-普通区域-诸城市-西安自然村-15065624145-200M-宽带上网投诉-次数0-20250101111213X133751875</t>
  </si>
  <si>
    <t>2025-01-02 12:15:00</t>
  </si>
  <si>
    <t>20250101111213X133751875</t>
  </si>
  <si>
    <t xml:space="preserve">【农村网络投诉】流程受理流水号：20250101111113150656241451052584
客户号码:15065624145
客户姓名:张**
投诉地市:潍坊
来话流水:2025010111093023920842296
宽带账号:15065624145
宽带账号归属地市:潍坊
宽带账号归属区县:诸城市
故障地址:潍坊诸城市枳沟镇西安西安自然村西安村1号箱（王贵凯）*********
联系电话:15264447577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光功率:-17.39
故障大类:宽带/电视
故障细类:宽带无法上网(专席)
携转原因:
故障时间:2025-01-01 11:10:17
具体故障现象:客户网络在线，已正常排查，电源注册光信号，网口灯均正常，为客户刷新网络，未恢复
客户其他诉求:
</t>
  </si>
  <si>
    <t>2025-01-01 11:17:20</t>
  </si>
  <si>
    <t>王海</t>
  </si>
  <si>
    <t>15706307956</t>
  </si>
  <si>
    <t>家客铁通潍坊诸城-枳沟乡镇装维组</t>
  </si>
  <si>
    <t>dw3_jk_wanghai</t>
  </si>
  <si>
    <t>2025-01-01 11:20:24</t>
  </si>
  <si>
    <t>SD-057-250101-834056-5624</t>
  </si>
  <si>
    <t>2025-01-01 18:30:37</t>
  </si>
  <si>
    <t>【调研】-普通区域-诸城市-皇家半岛小区-18366537345-1000M-宽带上网投诉-次数0-202501010000585538</t>
  </si>
  <si>
    <t>202501010000585538</t>
  </si>
  <si>
    <t>202501010000585538#宽带账号：18366537345；联系电话：18366537345；宽带地址：潍坊诸城市龙都街道沿河路皇家半岛10号楼501；客户来电反映：网速卡顿，麻烦尽快联系客户，客户有投诉倾向。麻烦尽快联系。线上指导无法配合操作，要求上门处理, 来电流水：2025010118240179220822635</t>
  </si>
  <si>
    <t>2025-01-01 18:38:31</t>
  </si>
  <si>
    <t>李宇</t>
  </si>
  <si>
    <t>15706307948</t>
  </si>
  <si>
    <t>家客铁通潍坊诸城-繁荣路城区装维组</t>
  </si>
  <si>
    <t>dw3_jk_liyu</t>
  </si>
  <si>
    <t>2025-01-01 18:38:53</t>
  </si>
  <si>
    <t>SD-851-256760-2206-15181</t>
  </si>
  <si>
    <t>SD-057-250101-810463-6890</t>
  </si>
  <si>
    <t>2025-01-01 21:26:13</t>
  </si>
  <si>
    <t>80+银卡-FTTR-普通区域-寿光市-稻田昌大路以南东侧-13780802088-1000M-宽带上网投诉-次数0-20250101212455X895983846</t>
  </si>
  <si>
    <t>20250101212455X895983846</t>
  </si>
  <si>
    <t xml:space="preserve">【农村网络投诉】流程受理流水号：20250101212220137808020881206826
客户号码:13780802088
客户姓名:李**
投诉地市:潍坊
来话流水:2025010121211975120801574
宽带账号:13780802088
宽带账号归属地市:潍坊
宽带账号归属区县:寿光市
故障地址:潍坊寿光市稻田镇梁武赵村梁武赵村自然村梁武赵村扩容26号箱*********
联系电话:13780802088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故障时间:2025-01-01 21:18:14
具体故障现象:Pon闪烁：引导客户将光纤线插紧，将弯折的位置捋直后重启无效
客户其他诉求:
</t>
  </si>
  <si>
    <t>2025-01-01 21:30:42</t>
  </si>
  <si>
    <t>宋玉杰</t>
  </si>
  <si>
    <t>15706307816</t>
  </si>
  <si>
    <t>家客铁通潍坊寿光-稻田乡镇装维组</t>
  </si>
  <si>
    <t>dw3_jk_songyujie</t>
  </si>
  <si>
    <t>2025-01-01 21:34:03</t>
  </si>
  <si>
    <t>SD-851-292916-831-6642</t>
  </si>
  <si>
    <t>SD-057-250101-541732-5233</t>
  </si>
  <si>
    <t>2025-01-01 17:54:58</t>
  </si>
  <si>
    <t>普通区域--null--宽带上网投诉-次数0-202412310000762813</t>
  </si>
  <si>
    <t>2025-01-02 18:55:00</t>
  </si>
  <si>
    <t>202412310000762813</t>
  </si>
  <si>
    <t>202412310000762813#15864321596客户办理新装宽带但师傅说没有端口无法安装，经解释，客户不认可，请协助处理，谢谢 联系人：女士 联系电话：18365609363流水号：2024123118413766620864770</t>
  </si>
  <si>
    <t>2025-01-01 19:29:40</t>
  </si>
  <si>
    <t>家庭咨询-&gt;基础服务-&gt;家庭宽带-&gt;全局流转-&gt;办理规范-&gt;宽带未覆盖无法办理-&gt;全局流转</t>
  </si>
  <si>
    <t>SD-057-250101-497036-5204</t>
  </si>
  <si>
    <t>2025-01-01 17:51:47</t>
  </si>
  <si>
    <t>【调研】-80+普通-普通区域-奎文区-奎文自来水宿舍一-15064662813-1000M-宽带上网投诉-次数0-202501010000558860</t>
  </si>
  <si>
    <t>2025-01-02 18:52:00</t>
  </si>
  <si>
    <t>202501010000558860</t>
  </si>
  <si>
    <t>202501010000558860#宽带账号：15064662813；宽带地址：潍坊奎文区广文街道院校街自来水宿舍如家酒店对面自来水宿舍楼****；客户来电反映宽带无法上网，注册闪，插紧捋顺光纤线重启还是闪，要求上门，请协助处理，谢谢！
联系电话：15064662813；联系人：女士；来电流水：2025010117494217220898541</t>
  </si>
  <si>
    <t>2025-01-01 17:59:42</t>
  </si>
  <si>
    <t>张万里</t>
  </si>
  <si>
    <t>15706307485</t>
  </si>
  <si>
    <t>dw3_jk_zhangwanli</t>
  </si>
  <si>
    <t>2025-01-01 17:59:59</t>
  </si>
  <si>
    <t>SD-851-271357-8188-11170</t>
  </si>
  <si>
    <t>SD-057-250101-026739-5274</t>
  </si>
  <si>
    <t>2025-01-01 17:57:45</t>
  </si>
  <si>
    <t>80+金卡-普通区域-昌邑市-马家村庄社区-15963670778-200M-魔百和投诉-次数0-202501010000562633</t>
  </si>
  <si>
    <t>2025-01-02 18:58:00</t>
  </si>
  <si>
    <t>202501010000562633</t>
  </si>
  <si>
    <t>202501010000562633#流程受理流水号：20250101175357159636707781169299
客户号码:15963670778
客户姓名:马**
投诉地市:潍坊
来话流水:2025010117515524620820700
宽带账号:15963670778
宽带账号归属地市:潍坊
宽带账号归属区县:昌邑市
故障地址:潍坊昌邑市城区利民街马家村庄社区B2号楼*********
联系电话:15263666667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光功率:-15.75
故障大类:宽带/电视
故障细类:移动高清电视故障(专席)
携转原因:
故障时间:2025-01-01 17:59:11
魔百和单播/组播:
具体故障现象:电视机提示无信号
客户其他诉求:
;宽带小区$[马家村庄社区]$</t>
  </si>
  <si>
    <t>2025-01-01 18:00:31</t>
  </si>
  <si>
    <t>家庭咨询-&gt;产品质量-&gt;互联网电视(移动高清)-&gt;全局流转-&gt;售后服务-&gt;电视机提示“无信号”-&gt;全局流转</t>
  </si>
  <si>
    <t>邓艺浩</t>
  </si>
  <si>
    <t>家客铁通潍坊昌邑-城西城区装维组</t>
  </si>
  <si>
    <t>dw3_jk_dengyihao</t>
  </si>
  <si>
    <t>2025-01-01 18:01:47</t>
  </si>
  <si>
    <t>SD-057-250101-846375-5224</t>
  </si>
  <si>
    <t>2025-01-01 17:54:20</t>
  </si>
  <si>
    <t>【调研】-80+普通-普通区域-奎文区-健康八号-15963469817-300M-宽带上网投诉-次数0-202501010000559929</t>
  </si>
  <si>
    <t>202501010000559929</t>
  </si>
  <si>
    <t xml:space="preserve">202501010000559929#流程受理流水号：20250101175316159634698171169088
客户号码:15963469817
客户姓名:张**
投诉地市:潍坊
来话流水:2025010117520787320822836
宽带账号:15963469817
宽带账号归属地市:潍坊
宽带账号归属区县:高新
故障地址:潍坊高新清池东南段村东南段村自然村扩容11号分线箱*********
联系电话:13561637770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光功率:-23.27
故障大类:宽带/电视
故障细类:移动高清电视故障
携转原因:
故障时间:2025-01-01 17:54:05
魔百和单播/组播:组播
具体故障现象:机顶盒无法开机，
客户其他诉求:客户侧为质差终端，要求上门更换终端并一并处理故障问题。
</t>
  </si>
  <si>
    <t>2025-01-01 17:58:11</t>
  </si>
  <si>
    <t>郝林朋</t>
  </si>
  <si>
    <t>15706307422</t>
  </si>
  <si>
    <t>家客铁通潍坊奎文-健康街城区装维组</t>
  </si>
  <si>
    <t>【退单】非宽带网络问题</t>
  </si>
  <si>
    <t>dw3_jk_haolinpeng</t>
  </si>
  <si>
    <t>2025-01-01 18:00:45</t>
  </si>
  <si>
    <t>SD-852-281830-164-29433</t>
  </si>
  <si>
    <t>SD-057-250101-683275-5206</t>
  </si>
  <si>
    <t>2025-01-01 17:52:02</t>
  </si>
  <si>
    <t>【调研】-80+普通-(目标)普通区域-诸城市-臧家铁沟自然村-15094970945-300M-宽带上网投诉-次数0-202501010000556702</t>
  </si>
  <si>
    <t>2025-01-02 18:53:00</t>
  </si>
  <si>
    <t>202501010000556702</t>
  </si>
  <si>
    <t xml:space="preserve">202501010000556702#流程受理流水号：20250101175136150949709451168597
客户号码:15094970945
客户姓名:许**
投诉地市:潍坊
来话流水:2025010117504663220809252
宽带账号:15094970945
宽带账号归属地市:潍坊
宽带账号归属区县:诸城市
故障地址:潍坊诸城市密州街道臧家铁沟臧家铁沟自然村臧家铁沟村粮油超市东南7号箱*********
联系电话:15094970945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故障时间:2025-01-01 17:51:43
魔百和单播/组播:组播
具体故障现象:电视直播或点播无法观看，
客户其他诉求:客户侧为质差终端，要求上门更换终端并一并处理故障问题。
</t>
  </si>
  <si>
    <t>2025-01-01 18:11:43</t>
  </si>
  <si>
    <t>刘国栋</t>
  </si>
  <si>
    <t>15169670180</t>
  </si>
  <si>
    <t>dw3_jk_liuguodongzc</t>
  </si>
  <si>
    <t>2025-01-01 18:12:13</t>
  </si>
  <si>
    <t>SD-057-250101-765432-1163</t>
  </si>
  <si>
    <t>2025-01-01 10:24:41</t>
  </si>
  <si>
    <t>80+银卡-普通区域-奎文区-富华新村-13563682905-300M-魔百和投诉-次数0-202501010000189725</t>
  </si>
  <si>
    <t>202501010000189725</t>
  </si>
  <si>
    <t>202501010000189725#流程受理流水号：20250101102259135636829051037045
客户号码:13563682905
客户姓名:孙**
投诉地市:潍坊
来话流水:2025010110211094620893570
宽带账号:13563682905
宽带账号归属地市:潍坊
宽带账号归属区县:--
故障地址:潍坊高新高新城区东方路富华新村29号楼*********
联系电话:13563682905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故障细类:移动高清电视故障
携转原因:
故障时间:2025-01-01 10:24:41
魔百和单播/组播:组播
具体故障现象:点播和直播观看都出现卡顿缓冲，
客户其他诉求:用户要求上门修理，请协助处理谢谢
魔百和单/组播：组播;宽带小区$[富华新村]$</t>
  </si>
  <si>
    <t>2025-01-01 10:28:00</t>
  </si>
  <si>
    <t>2025-01-01 10:28:19</t>
  </si>
  <si>
    <t>SD-057-250101-708562-1215</t>
  </si>
  <si>
    <t>2025-01-01 10:29:13</t>
  </si>
  <si>
    <t>【调研】-普通区域-潍城区-王家官庄自然村-13964654686-300M-宽带上网投诉-次数0-20250101102801X481184195</t>
  </si>
  <si>
    <t>20250101102801X481184195</t>
  </si>
  <si>
    <t xml:space="preserve">【农村网络投诉】流程受理流水号：20250101102653139646546861038306
客户号码:13964654686
客户姓名:郝**
投诉地市:潍坊
来话流水:2025010110231145720820380
宽带账号:13964654686
宽带账号归属地市:潍坊
宽带账号归属区县:潍城区
故障地址:潍坊潍城区军埠口综合项目区张家官庄村张家官庄村自然村卫生室路西二条街北300米15#*********
联系电话:13964654686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故障时间:2025-01-01 10:24:11
具体故障现象:无法上网
客户其他诉求:
</t>
  </si>
  <si>
    <t>2025-01-01 10:31:54</t>
  </si>
  <si>
    <t>宋九龙</t>
  </si>
  <si>
    <t>15706307876</t>
  </si>
  <si>
    <t>恢复出厂</t>
  </si>
  <si>
    <t>dw3_jk_songjiulongwc</t>
  </si>
  <si>
    <t>2025-01-01 10:32:39</t>
  </si>
  <si>
    <t>SD-851-268450-2933-23667</t>
  </si>
  <si>
    <t>SD-057-250101-013724-6870</t>
  </si>
  <si>
    <t>2025-01-01 21:20:07</t>
  </si>
  <si>
    <t>80+普通-普通区域-安丘市-马家楼小区-15253615862-300M-宽带上网投诉-次数0-20250101211903X543308588</t>
  </si>
  <si>
    <t>20250101211903X543308588</t>
  </si>
  <si>
    <t xml:space="preserve">流程受理流水号：20250101211741152536158621206418
客户号码:15253615862
客户姓名:李**
投诉地市:潍坊
来话流水:2025010121161075320881921
宽带账号:15253615862
宽带账号归属地市:潍坊
宽带账号归属区县:安丘市
故障地址:潍坊安丘市兴安街道和平路马家楼小区3号楼*********
联系电话:15253615862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故障细类:网速慢/上网掉线(专席)
携转原因:
故障时间:2025-01-01 21:15:40
具体故障现象:网速慢卡顿，
客户其他诉求:
</t>
  </si>
  <si>
    <t>2025-01-01 21:22:07</t>
  </si>
  <si>
    <t>家宽业务-&gt;网络质量-&gt;家庭宽带-&gt;全局流转-&gt;功能使用-&gt;部分网页打不开-&gt;全局流转</t>
  </si>
  <si>
    <t>刘树强</t>
  </si>
  <si>
    <t>15706307030</t>
  </si>
  <si>
    <t>dw3_jk_liushuqiangaq</t>
  </si>
  <si>
    <t>2025-01-01 21:22:27</t>
  </si>
  <si>
    <t>SD-057-250101-476985-1964</t>
  </si>
  <si>
    <t>2025-01-01 11:48:22</t>
  </si>
  <si>
    <t>【调研】-普通区域-坊子区-虞河花园-18366230526-200M-宽带上网投诉-次数0-202501010000266685</t>
  </si>
  <si>
    <t>2025-01-02 12:49:00</t>
  </si>
  <si>
    <t>202501010000266685</t>
  </si>
  <si>
    <t>202501010000266685#宽带账号18366230526；宽带地址：潍坊坊子区坊子新区凤凰大街虞河花园24号楼***；客户来电反映宽带上网慢*****，光猫自带无线功能，要求师傅上门，请协助处理，谢谢！联系电话：本机；联系人先生；来电流水：2025010111441580820892417</t>
  </si>
  <si>
    <t>2025-01-01 11:57:16</t>
  </si>
  <si>
    <t>王春宁</t>
  </si>
  <si>
    <t>15706307258</t>
  </si>
  <si>
    <t>dw3_jk_wangchunning</t>
  </si>
  <si>
    <t>2025-01-01 11:57:35</t>
  </si>
  <si>
    <t>SD-852-308878-559-166</t>
  </si>
  <si>
    <t>SD-057-250101-758139-1207</t>
  </si>
  <si>
    <t>2025-01-01 10:28:22</t>
  </si>
  <si>
    <t>【调研】-(目标)普通区域-高密市-龙都花园-15964321261-300M-宽带上网投诉-次数0-202501010000191285</t>
  </si>
  <si>
    <t>202501010000191285</t>
  </si>
  <si>
    <t xml:space="preserve">202501010000191285#流程受理流水号：20250101102721159643212611038461
客户号码:15964321261
客户姓名:任**
投诉地市:潍坊
来话流水:2025010110264746220868595
宽带账号:15964321261
宽带账号归属地市:潍坊
宽带账号归属区县:高密市
故障地址:潍坊高密市朝阳街道月潭路龙都花园龙都花园6号楼*********
联系电话:15964321261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光功率:-25.37
故障大类:宽带/电视
故障细类:宽带网速慢/卡顿
携转原因:
故障时间:2025-01-01 10:27:41
具体故障现象:网速慢卡顿，
客户其他诉求:客户侧为质差终端，要求上门更换终端并一并处理故障问题。
</t>
  </si>
  <si>
    <t>2025-01-01 10:33:16</t>
  </si>
  <si>
    <t>赵祉边</t>
  </si>
  <si>
    <t>15706307357</t>
  </si>
  <si>
    <t>家客铁通潍坊高密-朝阳城区装维组</t>
  </si>
  <si>
    <t>重启路由器</t>
  </si>
  <si>
    <t>dw3_jk_zhaozhibian</t>
  </si>
  <si>
    <t>2025-01-01 10:33:40</t>
  </si>
  <si>
    <t>SD-057-250101-164520-5190</t>
  </si>
  <si>
    <t>2025-01-01 17:50:28</t>
  </si>
  <si>
    <t>普通区域-昌邑市-长胡同村自然村-13791643448-300M-宽带上网投诉-次数0-20250101174745X865301517</t>
  </si>
  <si>
    <t>2025-01-02 18:51:00</t>
  </si>
  <si>
    <t>20250101174745X865301517</t>
  </si>
  <si>
    <t xml:space="preserve">【农村网络投诉】流程受理流水号：20250101174658137916434481167223
客户号码:13791643448
客户姓名:姜**
投诉地市:潍坊
来话流水:2025010117442226120845225
宽带账号:13791643448
宽带账号归属地市:潍坊
宽带账号归属区县:昌邑市
故障地址:潍坊昌邑市柳疃镇长胡同村长胡同村自然村6号箱姜言信*********
联系电话:13791643448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故障时间:2025-01-01 17:38:40
具体故障现象:提示网络无法连接，光猫只亮电源灯，重启很久就只亮一个灯，要求处理，谢谢
客户其他诉求:
</t>
  </si>
  <si>
    <t>2025-01-01 17:58:39</t>
  </si>
  <si>
    <t>徐瑞鹏</t>
  </si>
  <si>
    <t>15706307210</t>
  </si>
  <si>
    <t>家客铁通潍坊昌邑-柳疃乡镇装维组</t>
  </si>
  <si>
    <t>dw3_jk_xuruipeng</t>
  </si>
  <si>
    <t>2025-01-01 17:59:12</t>
  </si>
  <si>
    <t>SD-851-244637-715-16930</t>
  </si>
  <si>
    <t>SD-057-250101-340891-6876</t>
  </si>
  <si>
    <t>2025-01-01 21:22:31</t>
  </si>
  <si>
    <t>【重投】-普通区域-奎文区-美丽华小区-15169693535-300M-宽带上网投诉-次数0-202501010000653774</t>
  </si>
  <si>
    <t>202501010000653774</t>
  </si>
  <si>
    <t>202501010000653774#宽带账号：15169693535；宽带地址：潍坊高新高新城区北海路居易家园1号楼（东楼）；客户来电反映移动高清无法观看，客户无法配合线上指导/客户不配合排障，要求去家里，请协助处理，谢谢！联系电话：13678662326；联系人：先生；来电流水：2025010120591063120812887。</t>
  </si>
  <si>
    <t>2025-01-01 21:36:20</t>
  </si>
  <si>
    <t>扈培富</t>
  </si>
  <si>
    <t>15706366508</t>
  </si>
  <si>
    <t>家客铁通潍坊奎文-鸢飞路城区装维组</t>
  </si>
  <si>
    <t>dw3_jk_hupeifu</t>
  </si>
  <si>
    <t>2025-01-01 21:38:29</t>
  </si>
  <si>
    <t>SD-057-250101-291564-5290</t>
  </si>
  <si>
    <t>2025-01-01 17:59:29</t>
  </si>
  <si>
    <t>【调研】-(目标)普通区域-潍城区-远西村自然村-13455666395-100M-宽带上网投诉-次数0-20250101175842X522117785</t>
  </si>
  <si>
    <t>20250101175842X522117785</t>
  </si>
  <si>
    <t xml:space="preserve">【农村网络投诉】流程受理流水号：20250101175749134556663951170402
客户号码:13455666395
客户姓名:于**
投诉地市:潍坊
来话流水:2025010117560770820862437
宽带账号:13455666395
宽带账号归属地市:潍坊
宽带账号归属区县:潍城区
故障地址:潍坊潍城区于河街道远西村远西村自然村远西村东数2条街路西中间北4排7#箱*********
联系电话:13455666395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故障时间:2025-01-01 18:00:35
具体故障现象:光信号亮红灯：拔插捋直光纤线未恢复，请协助处理，谢谢。
客户其他诉求:
</t>
  </si>
  <si>
    <t>2025-01-01 18:02:29</t>
  </si>
  <si>
    <t>季道宽</t>
  </si>
  <si>
    <t>15706307907</t>
  </si>
  <si>
    <t>dw3_jk_jidaokuan</t>
  </si>
  <si>
    <t>2025-01-01 18:02:52</t>
  </si>
  <si>
    <t>SD-851-294730-63981-8439</t>
  </si>
  <si>
    <t>SD-057-250101-584203-5196</t>
  </si>
  <si>
    <t>2025-01-01 17:50:48</t>
  </si>
  <si>
    <t>80+金卡-普通区域-寿光市-巨能嘉园-15006569456-1000M-宽带上网投诉-次数0-202501010000546803</t>
  </si>
  <si>
    <t>202501010000546803</t>
  </si>
  <si>
    <t>202501010000546803#宽带账号：15006569456；宽带地址：潍坊寿光市圣城街道北环路巨能嘉园北区7号楼 1单元403，具体现象：客户反映宽带不能上网，要求尽快处理回复！来电流水： 2025010117360935120861558，联系电话： 15006569456</t>
  </si>
  <si>
    <t>2025-01-01 18:06:27</t>
  </si>
  <si>
    <t>张锡森</t>
  </si>
  <si>
    <t>15706307741</t>
  </si>
  <si>
    <t>dw3_jk_zhangxisen</t>
  </si>
  <si>
    <t>2025-01-01 18:06:58</t>
  </si>
  <si>
    <t>SD-057-250101-905861-1921</t>
  </si>
  <si>
    <t>2025-01-01 11:46:23</t>
  </si>
  <si>
    <t>【调研】-80+普通-普通区域-寿光市-北魏社区-18253692228-300M-宽带上网投诉-次数0-202501010000268170</t>
  </si>
  <si>
    <t>202501010000268170</t>
  </si>
  <si>
    <t>202501010000268170#【已关注中国移动10086微信公众号】流程受理流水号：20250101114411182536922281062873
客户号码:18253692228
客户姓名:魏**
投诉地市:潍坊
来话流水:2025010111435599720888549
宽带账号:18253692228
宽带账号归属地市:潍坊
宽带账号归属区县:--
故障地址:潍坊寿光市圣城街道健康街北魏社区1号楼*********
联系电话:18253692228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11:45:37
具体故障现象:光猫亮红灯，
客户其他诉求:
;宽带小区$[北魏社区]$</t>
  </si>
  <si>
    <t>2025-01-01 11:56:50</t>
  </si>
  <si>
    <t>家宽咨询-&gt;网络质量-&gt;家庭宽带-&gt;全局流转-&gt;功能使用-&gt;LOS红灯，无法上网-&gt;全局流转</t>
  </si>
  <si>
    <t>赵一武</t>
  </si>
  <si>
    <t>15706307728</t>
  </si>
  <si>
    <t>dw3_jk_zhaoyiwu</t>
  </si>
  <si>
    <t>2025-01-01 11:57:05</t>
  </si>
  <si>
    <t>SD-851-275399-21678-15449</t>
  </si>
  <si>
    <t>SD-057-250101-476910-1880</t>
  </si>
  <si>
    <t>2025-01-01 11:40:11</t>
  </si>
  <si>
    <t>80+银卡-普通区域-青州市-代楼-15094985877-1000M-宽带上网投诉-次数0-202501010000260662</t>
  </si>
  <si>
    <t>202501010000260662</t>
  </si>
  <si>
    <t xml:space="preserve">202501010000260662#宽带账号：15094985877；宽带地址：潍坊青州市何官镇代楼代楼29号箱（村中心街东北代全之）****；客户来电反映宽带上网慢卡顿，经查询客户为质差路由器，请协助上门更换终端并一并处理故障问题，谢谢！
联系电话：15094985877；联系人：女士；来电流水：2025010111363406420897102
</t>
  </si>
  <si>
    <t>2025-01-01 11:48:54</t>
  </si>
  <si>
    <t>2025-01-01 11:49:33</t>
  </si>
  <si>
    <t>SD-057-250101-230541-6901</t>
  </si>
  <si>
    <t>2025-01-01 21:28:17</t>
  </si>
  <si>
    <t>【调研】-80+银卡-普通区域-潍城区-傅家村自然村-13906368978-1000M-宽带上网投诉-次数0-202501010000660407</t>
  </si>
  <si>
    <t>202501010000660407</t>
  </si>
  <si>
    <t>202501010000660407#流程受理流水号：20250101212620139063689781207159
客户号码:13906368978
客户姓名:任**
投诉地市:潍坊
来话流水:2025010121255093820818171
宽带账号:13906368978
宽带账号归属地市:潍坊
宽带账号归属区县:潍城区
故障地址:潍坊潍城区望留街道傅家村傅家村自然村3#西面第一条胡同从北数11排东户*********
联系电话:13906368978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光功率:-17.42
故障大类:宽带/电视
故障细类:网速慢/上网掉线(专席)
携转原因:
故障时间:2025-01-01 21:29:56
具体故障现象:网速慢卡顿，
客户其他诉求:
;宽带小区$[傅家村自然村]$</t>
  </si>
  <si>
    <t>2025-01-01 21:31:47</t>
  </si>
  <si>
    <t>家宽咨询-&gt;网络质量-&gt;家庭宽带-&gt;全局流转-&gt;功能使用-&gt;频繁出现故障、网速慢-&gt;全局流转</t>
  </si>
  <si>
    <t>刘得胜</t>
  </si>
  <si>
    <t>15706307856</t>
  </si>
  <si>
    <t>dw3_jk_wcliudesheng</t>
  </si>
  <si>
    <t>2025-01-01 21:32:08</t>
  </si>
  <si>
    <t>SD-851-289289-7906-9568</t>
  </si>
  <si>
    <t>2025-01-01 21:29:41</t>
  </si>
  <si>
    <t>【调研】-普通区域-潍城区-乔铁村-18363692933-300M-宽带上网投诉-次数0-202501010000661521 一级督办</t>
  </si>
  <si>
    <t>202501010000661521</t>
  </si>
  <si>
    <t>2025-01-01 21:34:08</t>
  </si>
  <si>
    <t>2025-01-01 21:35:18</t>
  </si>
  <si>
    <t>SD-057-250101-138529-5243</t>
  </si>
  <si>
    <t>2025-01-01 17:56:23</t>
  </si>
  <si>
    <t>【调研】-80+银卡-普通区域-寒亭区-苏杭花园小区-18678022851-1000M-宽带上网投诉-次数0-202501010000563423</t>
  </si>
  <si>
    <t>2025-01-02 18:57:00</t>
  </si>
  <si>
    <t>202501010000563423</t>
  </si>
  <si>
    <t>202501010000563423#流程受理流水号：20250101175530186780228511169707
客户号码:18678022851
客户姓名:冷**
投诉地市:潍坊
来话流水:2025010117531807820834418
宽带账号:18678022851
宽带账号归属地市:潍坊
宽带账号归属区县:寒亭区
故障地址:潍坊寒亭区经济开发区月河路苏杭花园小区14号楼*********
联系电话:18678022851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故障时间:2025-01-01 17:50:41
具体故障现象:网速慢卡顿，线上排障不认可  谢谢！
客户其他诉求:
;宽带小区$[苏杭花园小区]$</t>
  </si>
  <si>
    <t>2025-01-01 18:04:27</t>
  </si>
  <si>
    <t>李源</t>
  </si>
  <si>
    <t>17853670973</t>
  </si>
  <si>
    <t>家客铁通潍坊寒亭-开发区乡镇装维组</t>
  </si>
  <si>
    <t>dw3_jk_liyuan</t>
  </si>
  <si>
    <t>2025-01-01 18:05:06</t>
  </si>
  <si>
    <t>SD-851-290020-10385-27358</t>
  </si>
  <si>
    <t>SD-057-250101-092617-5288</t>
  </si>
  <si>
    <t>2025-01-01 17:59:21</t>
  </si>
  <si>
    <t>普通区域-诸城市-王庄自然村-15165651088-300M-宽带上网投诉-次数0-20250101175744X464371148</t>
  </si>
  <si>
    <t>20250101175744X464371148</t>
  </si>
  <si>
    <t xml:space="preserve">【农村网络投诉】流程受理流水号：20250101175556151656510881169842
客户号码:15165651088
客户姓名:冯**
投诉地市:潍坊
来话流水:2025010117523019120826550
宽带账号:15165651088
宽带账号归属地市:潍坊
宽带账号归属区县:诸城市
故障地址:潍坊诸城市贾悦镇王庄王庄自然村王庄西南区19#箱*********
联系电话:15165651088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故障时间:2025-01-01 17:56:04
具体故障现象:光猫亮红灯，客户来电反映光信号亮红灯，引导插紧光纤线，捋直未恢复，请协助处理
客户其他诉求:
</t>
  </si>
  <si>
    <t>2025-01-01 18:00:58</t>
  </si>
  <si>
    <t>2025-01-01 18:01:30</t>
  </si>
  <si>
    <t>SD-057-250101-839567-1214</t>
  </si>
  <si>
    <t>2025-01-01 10:29:10</t>
  </si>
  <si>
    <t>【调研】-80+普通-普通区域-昌邑市-北孟圣泽苑-15965059680-1000M-宽带上网投诉-次数0-20250101102712X432574171</t>
  </si>
  <si>
    <t>20250101102712X432574171</t>
  </si>
  <si>
    <t xml:space="preserve">流程受理流水号：20250101102501159650596801037715
客户号码:15965059680
客户姓名:刘**
投诉地市:潍坊
来话流水:2025010110224316220813921
宽带账号:15965059680
宽带账号归属地市:潍坊
宽带账号归属区县:昌邑市
故障地址:潍坊昌邑市北孟镇北孟街北孟圣泽苑小区3号楼*********
联系电话:15965059680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光功率:-19.35
故障大类:宽带/电视
故障细类:宽带无法上网(专席)
携转原因:
故障时间:2025-01-01 10:24:36
具体故障现象:提示网络无法连接，光猫正常后台刷新重启设备还是无法连接网络
客户其他诉求:
</t>
  </si>
  <si>
    <t>2025-01-01 10:31:03</t>
  </si>
  <si>
    <t>李勇</t>
  </si>
  <si>
    <t>15706307207</t>
  </si>
  <si>
    <t>家客铁通潍坊昌邑-北孟乡镇装维组</t>
  </si>
  <si>
    <t>dw3_jk_liyong</t>
  </si>
  <si>
    <t>2025-01-01 10:31:34</t>
  </si>
  <si>
    <t>SD-851-317450-16896-14323</t>
  </si>
  <si>
    <t>SD-057-250101-261304-5231</t>
  </si>
  <si>
    <t>2025-01-01 17:54:42</t>
  </si>
  <si>
    <t>80+普通-普通区域--null--魔百和投诉-次数0-20250101163258X378692767</t>
  </si>
  <si>
    <t>2025-01-02 17:55:00</t>
  </si>
  <si>
    <t>20250101163258X378692767</t>
  </si>
  <si>
    <t>客户表示 自己 订购的  黄金会员  现在 不能 看 要求 尽快 回电 解决 流水号2025010116292535320821748   联系电话18205361155</t>
  </si>
  <si>
    <t>家庭业务-&gt;业务营销-&gt;互联网电视(移动高清)-&gt;全局流转-&gt;业务规则-&gt;叠加消费不认可-&gt;全局流转</t>
  </si>
  <si>
    <t>SD-057-250101-873506-4425</t>
  </si>
  <si>
    <t>2025-01-01 16:30:55</t>
  </si>
  <si>
    <t>普通区域-寒亭区-田东村自然村-19861342098-1000M-魔百和投诉-次数0-202501010000485918</t>
  </si>
  <si>
    <t>2025-01-02 17:31:00</t>
  </si>
  <si>
    <t>202501010000485918</t>
  </si>
  <si>
    <t>202501010000485918#流程受理流水号：20250101162934198613420981142893
客户号码:19861342098
客户姓名:苏**
投诉地市:潍坊
来话流水:2025010116282785120810703
宽带账号:19861342098
宽带账号归属地市:潍坊
宽带账号归属区县:寒亭区
故障地址:潍坊寒亭区经济开发区田东村田东村自然村寒亭区经济开发区田东村12号箱*********
联系电话:19861342098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故障细类:移动高清电视故障(专席)
携转原因:
故障时间:2025-01-01 16:29:47
魔百和单播/组播:单播
具体故障现象:卡在开机页面，按遥控器没反应
客户其他诉求:请处理，谢谢
魔百和单/组播：单播;宽带小区$[田东村自然村]$</t>
  </si>
  <si>
    <t>2025-01-01 16:35:29</t>
  </si>
  <si>
    <t>王春锦</t>
  </si>
  <si>
    <t>15706307445</t>
  </si>
  <si>
    <t>重新配置数据</t>
  </si>
  <si>
    <t>dw3_jk_wangchunjin</t>
  </si>
  <si>
    <t>2025-01-01 16:35:58</t>
  </si>
  <si>
    <t>SD-851-312697-29989-20459</t>
  </si>
  <si>
    <t>SD-057-250101-915307-2099</t>
  </si>
  <si>
    <t>2025-01-01 12:07:02</t>
  </si>
  <si>
    <t>普通区域-诸城市-东武古城南区-13153613297-300M-宽带上网投诉-次数0-202501010000283554</t>
  </si>
  <si>
    <t>202501010000283554</t>
  </si>
  <si>
    <t>202501010000283554#受理号码 : 13153613297客户姓名 : 李**号码归属地 : 潍坊诸城 － 诸城市宏晨电讯服务部（社区）用户品牌 : 全球通
客户来电反映，家里电视无法使用，出现无信号，按流程排查未恢复，请协助处理，谢谢！
联系人：先生  联系电话：13153613297  宽带地址：潍坊诸城市密州街道东武街东武古城南区40号楼*********  电话流水：2025010112034022620820030</t>
  </si>
  <si>
    <t>2025-01-01 12:11:22</t>
  </si>
  <si>
    <t>2025-01-01 12:15:59</t>
  </si>
  <si>
    <t>SD-057-250101-098372-5810</t>
  </si>
  <si>
    <t>2025-01-01 18:50:21</t>
  </si>
  <si>
    <t>普通区域-寿光市-怡和苑小区-13573656607-300M-宽带上网投诉-次数0-20250101184737X457806615</t>
  </si>
  <si>
    <t>20250101184737X457806615</t>
  </si>
  <si>
    <t xml:space="preserve">流程受理流水号：20250101184416135736566071181619
客户号码:13573656607
客户姓名:王**
投诉地市:潍坊
来话流水:2025010118435544820883152
宽带账号:13573656607
宽带账号归属地市:潍坊
宽带账号归属区县:寿光市
故障地址:潍坊寿光市北洛镇特钢路怡和苑小区4号楼*********
联系电话:13573656607
联系人:先生/女士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故障时间:2025-01-01 18:16:22
具体故障现象:打不开网页，
客户其他诉求:
</t>
  </si>
  <si>
    <t>2025-01-01 18:54:38</t>
  </si>
  <si>
    <t>赵坤</t>
  </si>
  <si>
    <t>15706307757</t>
  </si>
  <si>
    <t>家客铁通潍坊寿光-古城乡镇装维组</t>
  </si>
  <si>
    <t>dw3_jk_zhaokun</t>
  </si>
  <si>
    <t>2025-01-01 19:02:21</t>
  </si>
  <si>
    <t>SD-057-250101-381562-183</t>
  </si>
  <si>
    <t>2025-01-01 08:38:24</t>
  </si>
  <si>
    <t>普通区域-安丘市-尚水名邸-13869650617-300M-魔百和投诉-次数0-20250101083704X824857207</t>
  </si>
  <si>
    <t>20250101083704X824857207</t>
  </si>
  <si>
    <t>流程受理流水号：20250101083556138696506171003062
客户号码:13869650617
客户姓名:高**
投诉地市:潍坊
来话流水:2025010108331776320840556
宽带账号:13869650617
宽带账号归属地市:潍坊
宽带账号归属区县:安丘市
故障地址:潍坊安丘市兴安街道世贸大街尚水名邸尚水名邸38号楼*********
联系电话:13869650617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光功率:-18.38
故障大类:宽带/电视
故障细类:移动高清电视故障(专席)
携转原因:
故障时间:2025-01-01 08:35:17
魔百和单播/组播:组播
具体故障现象:电视提示网络类错误， 插拔网线 重新设置网络不恢复
客户其他诉求:
魔百和单/组播：组播</t>
  </si>
  <si>
    <t>2025-01-01 08:42:21</t>
  </si>
  <si>
    <t>陈玉君</t>
  </si>
  <si>
    <t>15706307059</t>
  </si>
  <si>
    <t>家客铁通潍坊安丘-贾戈乡镇装维组</t>
  </si>
  <si>
    <t>dw3_jk_chenyujun</t>
  </si>
  <si>
    <t>2025-01-01 08:42:49</t>
  </si>
  <si>
    <t>SD-057-250101-163582-176</t>
  </si>
  <si>
    <t>2025-01-01 08:38:05</t>
  </si>
  <si>
    <t>普通区域-高密市-凤城丽景二期-17663608560-500M-宽带上网投诉-次数0-20250101083527X727096763</t>
  </si>
  <si>
    <t>20250101083527X727096763</t>
  </si>
  <si>
    <t xml:space="preserve">流程受理流水号：20250101083403176636085601002451
客户号码:17663608560
客户姓名:宿**
投诉地市:潍坊
来话流水:2025010108285750720810119
宽带账号:17663608560
宽带账号归属地市:潍坊
宽带账号归属区县:高密市
故障地址:潍坊高密市朝阳街道康成大街凤城丽景二期77号楼*********
联系电话:18353612096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故障时间:2025-01-01 08:33:20
具体故障现象:光猫亮红灯，
客户其他诉求:
</t>
  </si>
  <si>
    <t>2025-01-01 08:49:25</t>
  </si>
  <si>
    <t>郭涛</t>
  </si>
  <si>
    <t>15706307290</t>
  </si>
  <si>
    <t>dw3_jk_guotao</t>
  </si>
  <si>
    <t>2025-01-01 08:50:33</t>
  </si>
  <si>
    <t>SD-057-250101-863705-4451</t>
  </si>
  <si>
    <t>2025-01-01 16:34:59</t>
  </si>
  <si>
    <t>【调研】-普通区域-奎文区-奎文粮食局宿舍2-13854454918-200M-宽带上网投诉-次数0-202501010000489737</t>
  </si>
  <si>
    <t>2025-01-02 17:35:00</t>
  </si>
  <si>
    <t>202501010000489737</t>
  </si>
  <si>
    <t>202501010000489737#要求装维上门服务：宽带账号：13854454918；宽带地址：潍坊奎文区大虞街道鸢飞路粮食局宿舍南楼*；客户来电反映移动高清电视不能看，客户不配合排障，要求上门，请协助处理，谢谢！联系电话：13854454918；联系人：先生；来电流水：2025010116311071220842142</t>
  </si>
  <si>
    <t>2025-01-01 16:40:51</t>
  </si>
  <si>
    <t>张越</t>
  </si>
  <si>
    <t>15706307483</t>
  </si>
  <si>
    <t>dw3_jk_zhangyue</t>
  </si>
  <si>
    <t>2025-01-01 16:44:09</t>
  </si>
  <si>
    <t>SD-851-287219-20808-1675</t>
  </si>
  <si>
    <t>SD-057-250101-590178-2053</t>
  </si>
  <si>
    <t>2025-01-01 12:01:46</t>
  </si>
  <si>
    <t>普通区域-安丘市-王家营村-18764607722-300M-魔百和投诉-次数0-202501010000281110</t>
  </si>
  <si>
    <t>202501010000281110</t>
  </si>
  <si>
    <t>202501010000281110#流程受理流水号：20250101115733187646077221066901
客户号码:18764607722
客户姓名:刘**
投诉地市:潍坊
来话流水:2025010111570112420846207
宽带账号:18764607722
宽带账号归属地市:潍坊
宽带账号归属区县:安丘市
故障地址:潍坊安丘市凌河镇王家营王家营村安丘凌河王家营村李树良-7号箱*********
联系电话:18764607722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故障细类:移动高清电视故障(专席)
携转原因:
故障时间:2025-01-01 12:03:42
魔百和单播/组播:组播
具体故障现象:22002
客户其他诉求:
魔百和单/组播：组播;宽带小区$[王家营村]$</t>
  </si>
  <si>
    <t>2025-01-01 12:06:28</t>
  </si>
  <si>
    <t>王振华</t>
  </si>
  <si>
    <t>18863682356</t>
  </si>
  <si>
    <t>家客铁通潍坊安丘-凌河乡镇装维组</t>
  </si>
  <si>
    <t>dw3_jk_wangzhenhua</t>
  </si>
  <si>
    <t>2025-01-01 12:07:04</t>
  </si>
  <si>
    <t>SD-057-250101-368197-5834</t>
  </si>
  <si>
    <t>2025-01-01 18:53:35</t>
  </si>
  <si>
    <t>普通区域-奎文区-祥瑞家园-15006696759-500M-宽带上网投诉-次数0-202501010000599285</t>
  </si>
  <si>
    <t>202501010000599285</t>
  </si>
  <si>
    <t>202501010000599285#受理号码 : 15006696759客户姓名 : 于**号码归属地 : 潍坊奎文 － 潍坊-奎文-北苑网格-潍坊经济开发区新新营业厅用户品牌 : 全球通
客户来电反映，宽带上网慢，按流程排查未恢复，请协助处理，谢谢！
联系人：先生  联系电话：15006696758  宽带地址：潍坊奎文区北苑街道玄武街祥瑞家园7号楼*********  电话流水：2025010118491986720823676</t>
  </si>
  <si>
    <t>2025-01-01 18:54:48</t>
  </si>
  <si>
    <t>2025-01-01 18:59:22</t>
  </si>
  <si>
    <t>SD-851-265198-27237-14510</t>
  </si>
  <si>
    <t>SD-057-250101-729483-141</t>
  </si>
  <si>
    <t>2025-01-01 08:35:25</t>
  </si>
  <si>
    <t>80+银卡-普通区域-奎文区-加州世纪尊品二期-13791887378-300M-宽带上网投诉-次数0-20250101083412X652726346</t>
  </si>
  <si>
    <t>20250101083412X652726346</t>
  </si>
  <si>
    <t xml:space="preserve">流程受理流水号：20250101083341137918873781002334
客户号码:13791887378
客户姓名:田**
投诉地市:潍坊
来话流水:2025010108325837020837815
宽带账号:13791887378
宽带账号归属地市:潍坊
宽带账号归属区县:高新
故障地址:潍坊高新高新城区健康街加州世纪尊品二期19号楼*********
联系电话:13791887378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故障细类:宽带无法上网(专席)
携转原因:
故障时间:2025-01-01 08:31:47
具体故障现象:光猫亮红灯，
客户其他诉求:
</t>
  </si>
  <si>
    <t>2025-01-01 08:47:39</t>
  </si>
  <si>
    <t>重新放缆</t>
  </si>
  <si>
    <t>2025-01-01 08:51:04</t>
  </si>
  <si>
    <t>SD-057-250101-462017-5814</t>
  </si>
  <si>
    <t>2025-01-01 18:50:29</t>
  </si>
  <si>
    <t>【调研】-80+银卡-普通区域-安丘市-大华名府-13696361318-1000M-宽带上网投诉-次数0-202501010000599704</t>
  </si>
  <si>
    <t>202501010000599704</t>
  </si>
  <si>
    <t>202501010000599704#宽带账号：13696361318；宽带地址：潍坊安丘市兴安街道商场路大华名府大华名府10号楼*；客户来电反映移动高清不好用，客户不配合排障，要求上门，请协助处理，谢谢！联系电话：13696361318；联系人：孙**；来电流水：2025010118480219320814060</t>
  </si>
  <si>
    <t>2025-01-01 18:52:29</t>
  </si>
  <si>
    <t>王国龙</t>
  </si>
  <si>
    <t>15706307029</t>
  </si>
  <si>
    <t>家客铁通潍坊安丘-永安路城区装维组</t>
  </si>
  <si>
    <t>dw3_jk_wangguolong</t>
  </si>
  <si>
    <t>2025-01-01 18:52:45</t>
  </si>
  <si>
    <t>SD-851-248013-22229-18467</t>
  </si>
  <si>
    <t>SD-057-250101-785106-4479</t>
  </si>
  <si>
    <t>2025-01-01 16:37:29</t>
  </si>
  <si>
    <t>80+银卡-普通区域-青州市-陈仁马村-15864320856-100M-宽带上网投诉-次数0-202501010000494517</t>
  </si>
  <si>
    <t>2025-01-02 17:38:00</t>
  </si>
  <si>
    <t>202501010000494517</t>
  </si>
  <si>
    <t>202501010000494517#导航立单,客户通过语音导航反馈宽带故障问题,经诊断光猫设备性能不佳,要求装维回访处理,请协助.联系电话：15864320856</t>
  </si>
  <si>
    <t>2025-01-01 16:40:04</t>
  </si>
  <si>
    <t>15706307617</t>
  </si>
  <si>
    <t>家客铁通潍坊青州-邵庄乡镇装维组</t>
  </si>
  <si>
    <t>dw3_jk_zhaokunqz</t>
  </si>
  <si>
    <t>2025-01-01 16:40:21</t>
  </si>
  <si>
    <t>SD-057-250101-907186-4470</t>
  </si>
  <si>
    <t>2025-01-01 16:36:36</t>
  </si>
  <si>
    <t>普通区域-临朐县-弥南安置楼-18765617277-300M-宽带上网投诉-次数0-202501010000491513</t>
  </si>
  <si>
    <t>2025-01-02 17:37:00</t>
  </si>
  <si>
    <t>202501010000491513</t>
  </si>
  <si>
    <t>202501010000491513#客户来电反映宽带无法使用，频繁掉线，线上排障不认可，要求维修人员上门维修，请尽快协助处理，谢谢  
联系人：先生  联系电话：13361577677
流水：2025010116332863120868741</t>
  </si>
  <si>
    <t>2025-01-01 16:51:01</t>
  </si>
  <si>
    <t>郇雨</t>
  </si>
  <si>
    <t>15706307607</t>
  </si>
  <si>
    <t>家客铁通潍坊临朐-东城城区装维组</t>
  </si>
  <si>
    <t>dw3_jk_huanyu</t>
  </si>
  <si>
    <t>2025-01-01 16:51:40</t>
  </si>
  <si>
    <t>SD-851-323814-4851-1137</t>
  </si>
  <si>
    <t>SD-057-250101-736419-2055</t>
  </si>
  <si>
    <t>2025-01-01 12:02:02</t>
  </si>
  <si>
    <t>【调研】-80+普通-(目标)普通区域-昌邑市-东金台村自然村-13515361814-1000M-宽带上网投诉-次数0-20250101115905X945414360</t>
  </si>
  <si>
    <t>20250101115905X945414360</t>
  </si>
  <si>
    <t xml:space="preserve">【农村网络投诉】流程受理流水号：20250101115821135153618141067150
客户号码:13515361814
客户姓名:李**
投诉地市:潍坊
来话流水:2025010111564363720842822
宽带账号:13515361814
宽带账号归属地市:潍坊
宽带账号归属区县:昌邑市
故障地址:潍坊昌邑市石埠镇东金台村东金台村自然村昌邑石埠东金台村4号箱李天先pos001-1:8*********
联系电话:13515361814
联系人:先生/女士
工单紧急程度:非常紧急
是否有升级投诉倾向:否
是否重复投诉:否
是否携转意向:否
是否投诉倾向:否
工单内容:客户来电反映室内网线断了，请协助处理，谢谢
</t>
  </si>
  <si>
    <t>2025-01-01 12:08:52</t>
  </si>
  <si>
    <t>翟旭辉</t>
  </si>
  <si>
    <t>15706307193</t>
  </si>
  <si>
    <t>家客铁通潍坊昌邑-饮马乡镇装维组</t>
  </si>
  <si>
    <t>dw3_jk_zhaixuhui</t>
  </si>
  <si>
    <t>2025-01-01 12:10:27</t>
  </si>
  <si>
    <t>SD-851-282533-9969-13325</t>
  </si>
  <si>
    <t>SD-057-250101-804213-175</t>
  </si>
  <si>
    <t>2025-01-01 08:38:01</t>
  </si>
  <si>
    <t>【调研】-(目标)普通区域-安丘市-青云府-15095237752-300M-宽带上网投诉-次数0-20250101083523X723371333</t>
  </si>
  <si>
    <t>20250101083523X723371333</t>
  </si>
  <si>
    <t xml:space="preserve">流程受理流水号：20250101083327150952377521002248
客户号码:15095237752
客户姓名:曹**
投诉地市:潍坊
来话流水:2025010108315094720829108
宽带账号:15095237752
宽带账号归属地市:潍坊
宽带账号归属区县:安丘市
故障地址:潍坊安丘市新安街道学府街青云府15--301
联系电话:15095237752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故障细类:宽带无法上网(专席)
携转原因:
故障时间:2025-01-01 08:33:52
具体故障现象:打不开网页，
客户其他诉求:
</t>
  </si>
  <si>
    <t>2025-01-01 08:57:51</t>
  </si>
  <si>
    <t>何成庆</t>
  </si>
  <si>
    <t>15706307023</t>
  </si>
  <si>
    <t>家客铁通潍坊安丘-刘家尧乡镇装维组</t>
  </si>
  <si>
    <t>dw3_jk_hechengqing</t>
  </si>
  <si>
    <t>2025-01-01 09:00:25</t>
  </si>
  <si>
    <t>SD-851-270933-9120-14217</t>
  </si>
  <si>
    <t>SD-057-250101-045968-2069</t>
  </si>
  <si>
    <t>2025-01-01 12:03:47</t>
  </si>
  <si>
    <t>【调研】-80+普通-普通区域-寿光市-西岔河一村自然村-15064439811-300M-宽带上网投诉-次数0-202501010000279268</t>
  </si>
  <si>
    <t>202501010000279268</t>
  </si>
  <si>
    <t xml:space="preserve">202501010000279268#客户来电反映宽带无法使用，线上排障不认可，要求维修人员上门维修，请尽快协助处理，谢谢  联系人：女士 联系电话：本机 流水：2025010112010570720892241
</t>
  </si>
  <si>
    <t>2025-01-01 12:09:49</t>
  </si>
  <si>
    <t>李培杰</t>
  </si>
  <si>
    <t>15706307761</t>
  </si>
  <si>
    <t>家客铁通潍坊寿光-侯镇乡镇装维组</t>
  </si>
  <si>
    <t>dw3_jk_lipeijie</t>
  </si>
  <si>
    <t>2025-01-01 12:10:22</t>
  </si>
  <si>
    <t>SD-057-250101-241876-2096</t>
  </si>
  <si>
    <t>2025-01-01 12:06:42</t>
  </si>
  <si>
    <t>80+银卡-普通区域-寿光市-北关西沿街-15963690539-1000M-宽带上网投诉-次数0-202501010000283283</t>
  </si>
  <si>
    <t>202501010000283283</t>
  </si>
  <si>
    <t xml:space="preserve">202501010000283283#【已关注中国移动10086微信公众号】流程受理流水号：20250101120615159636905391069211
客户号码:15963690539
客户姓名:刘**
投诉地市:潍坊
来话流水:2025010112060640820845968
宽带账号:15963690539
宽带账号归属地市:潍坊
宽带账号归属区县:寿光市
故障地址:潍坊寿光市圣城街道渤海路北关西沿街2号箱沿街*********
联系电话:15963690539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光功率:-22.75
故障大类:宽带/电视
故障细类:移动高清电视故障
携转原因:
故障时间:2025-01-01 12:06:26
魔百和单播/组播:单播
具体故障现象:机顶盒无法开机，
客户其他诉求:客户侧为质差终端，要求上门更换终端并一并处理故障问题。
</t>
  </si>
  <si>
    <t>2025-01-01 12:15:27</t>
  </si>
  <si>
    <t>王晓宁</t>
  </si>
  <si>
    <t>15706307783</t>
  </si>
  <si>
    <t>dw3_jk_wangxiaoning</t>
  </si>
  <si>
    <t>2025-01-01 12:15:54</t>
  </si>
  <si>
    <t>SD-851-259533-5847-15192</t>
  </si>
  <si>
    <t>SD-057-250101-382067-2065</t>
  </si>
  <si>
    <t>2025-01-01 12:03:24</t>
  </si>
  <si>
    <t>普通区域-昌乐县-大清沟-13656467428-200M-魔百和投诉-次数0-202501010000281742</t>
  </si>
  <si>
    <t>202501010000281742</t>
  </si>
  <si>
    <t>202501010000281742#流程受理流水号：20250101120202136564674281068206
客户号码:13656467428
客户姓名:王**
投诉地市:潍坊
来话流水:2025010111580955120859218
宽带账号:13656467428
宽带账号归属地市:潍坊
宽带账号归属区县:昌乐县
故障地址:潍坊昌乐县乔官镇大清沟大清沟大清沟村6#*********
联系电话:13656467428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光功率:-16.67
故障大类:宽带/电视
故障细类:移动高清电视故障(专席)
携转原因:
故障时间:2025-01-01 12:02:28
魔百和单播/组播:组播
具体故障现象:电视提示网络类错误，客户来电反映电视无法观看，我处排障未恢复，请协助处理谢谢
客户其他诉求:
魔百和单/组播：组播;宽带小区$[大清沟]$</t>
  </si>
  <si>
    <t>2025-01-01 12:06:51</t>
  </si>
  <si>
    <t>岳作涛</t>
  </si>
  <si>
    <t>15706307176</t>
  </si>
  <si>
    <t>家客铁通潍坊昌乐-乔官乡镇装维组</t>
  </si>
  <si>
    <t>dw3_jk_yuezuotao</t>
  </si>
  <si>
    <t>2025-01-01 12:07:28</t>
  </si>
  <si>
    <t>SD-851-248985-8136-18859</t>
  </si>
  <si>
    <t>SD-057-250101-378510-189</t>
  </si>
  <si>
    <t>2025-01-01 08:39:06</t>
  </si>
  <si>
    <t>80+金卡-普通区域-安丘市-领世新城南区-13721951866-1000M-宽带上网投诉-次数0-202501010000097169</t>
  </si>
  <si>
    <t>202501010000097169</t>
  </si>
  <si>
    <t>202501010000097169#马**13721951866  
号码归属地潍坊安丘 － 安丘永安路营业厅
客户来电反映
潍坊安丘市新安街道学府街领世新城南区219号楼*****
宽带无法上网，电视无法观看，自己不会操作，请协助处理，谢谢联系电话15963610638
2025010108322797020833855</t>
  </si>
  <si>
    <t>2025-01-01 08:57:35</t>
  </si>
  <si>
    <t>指导用户加固线缆</t>
  </si>
  <si>
    <t>2025-01-01 08:58:33</t>
  </si>
  <si>
    <t>SD-851-326859-52594-13506</t>
  </si>
  <si>
    <t>SD-057-250101-806217-695</t>
  </si>
  <si>
    <t>2025-01-01 09:29:30</t>
  </si>
  <si>
    <t>80+银卡-普通区域-临朐县-燕子崖农场沿街（小微）-15169558639-300M-宽带上网投诉-次数0-20250101092837X917779971</t>
  </si>
  <si>
    <t>20250101092837X917779971</t>
  </si>
  <si>
    <t xml:space="preserve">【农村网络投诉】流程受理流水号：20250101092716151695586391019895
客户号码:15169558639
客户姓名:马**
投诉地市:潍坊
来话流水:2025010109263591920896289
宽带账号:15169558639
宽带账号归属地市:潍坊
宽带账号归属区县:临朐县
故障地址:潍坊临朐县冶源镇人民政府燕子崖村燕子崖农场沿街（小微）1号箱燕子崖羊肉馆（外墙）*********
联系电话:15169558639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09:28:17
具体故障现象:光猫亮红灯，
客户其他诉求:
</t>
  </si>
  <si>
    <t>2025-01-01 09:32:40</t>
  </si>
  <si>
    <t>马宝全</t>
  </si>
  <si>
    <t>15706307576</t>
  </si>
  <si>
    <t>家客铁通潍坊临朐-冶源乡镇装维组</t>
  </si>
  <si>
    <t>dw3_jk_mabaoquan</t>
  </si>
  <si>
    <t>2025-01-01 09:34:59</t>
  </si>
  <si>
    <t>SD-057-250101-985103-46</t>
  </si>
  <si>
    <t>2025-01-01 07:52:04</t>
  </si>
  <si>
    <t>80+银卡-普通区域-诸城市-东河崖自然村-13963642253-300M-宽带上网投诉-次数0-202501010000091065</t>
  </si>
  <si>
    <t>2025-01-01 19:00:00</t>
  </si>
  <si>
    <t>202501010000091065</t>
  </si>
  <si>
    <t>202501010000091065#流程受理流水号：20250101075035139636422531000564
客户号码:13963642253
客户姓名:隋**
投诉地市:潍坊
来话流水:2025010107501658620870669
宽带账号:13963642253
宽带账号归属地市:潍坊
宽带账号归属区县:诸城市
故障地址:潍坊诸城市昌城镇东河崖东河崖自然村东河崖村26号箱*********
联系电话:13963642253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故障大类:宽带/电视
故障细类:宽带无法上网
携转原因:
故障时间:2025-01-01 07:51:42
具体故障现象:打不开网页，
客户其他诉求:
;宽带小区$[东河崖自然村]$</t>
  </si>
  <si>
    <t>2025-01-01 07:55:27</t>
  </si>
  <si>
    <t>家宽咨询-&gt;网络质量-&gt;家庭宽带-&gt;全局流转-&gt;功能使用-&gt;网络连接掉线-&gt;全局流转</t>
  </si>
  <si>
    <t>姜健</t>
  </si>
  <si>
    <t>15706307954</t>
  </si>
  <si>
    <t>家客铁通潍坊诸城-昌城乡镇装维组</t>
  </si>
  <si>
    <t>dw3_jk_jiangjian1</t>
  </si>
  <si>
    <t>2025-01-01 07:55:53</t>
  </si>
  <si>
    <t>SD-057-250101-716084-693</t>
  </si>
  <si>
    <t>2025-01-01 09:29:26</t>
  </si>
  <si>
    <t>【调研】-80+银卡-普通区域-寿光市-龙胜家园-15253629916-200M-魔百和投诉-次数0-20250101092830X910709608</t>
  </si>
  <si>
    <t>2025-01-02 10:30:00</t>
  </si>
  <si>
    <t>20250101092830X910709608</t>
  </si>
  <si>
    <t>流程受理流水号：20250101092715152536299161019886
客户号码:15253629916
客户姓名:柴*
投诉地市:潍坊
来话流水:2025010109194711320815179
宽带账号:15253629916
宽带账号归属地市:潍坊
宽带账号归属区县:寿光市
故障地址:潍坊寿光市化龙镇政府路龙胜家园6号楼东单元402
联系电话:18253629558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故障细类:移动高清电视故障(专席)
携转原因:
故障时间:2025-01-01 09:27:31
魔百和单播/组播:组播
具体故障现象:电视机提示无信号，拔插高清线，调整信号源无效。
客户其他诉求:
魔百和单/组播：组播</t>
  </si>
  <si>
    <t>2025-01-01 09:31:35</t>
  </si>
  <si>
    <t>家庭业务-&gt;产品质量-&gt;互联网电视(移动高清)-&gt;全局流转-&gt;售后服务-&gt;电视机提示“无信号”-&gt;全局流转</t>
  </si>
  <si>
    <t>2025-01-01 09:32:03</t>
  </si>
  <si>
    <t>SD-057-250101-140892-1360</t>
  </si>
  <si>
    <t>2025-01-01 10:46:28</t>
  </si>
  <si>
    <t>80+金卡-普通区域-寿光市-西岔河二-15163655170-300M-宽带上网投诉-次数0-202501010000210309</t>
  </si>
  <si>
    <t>202501010000210309</t>
  </si>
  <si>
    <t>202501010000210309#流程受理流水号：20250101104527151636551701044378
客户号码:15163655170
客户姓名:宋**
投诉地市:潍坊
来话流水:2025010110430405120887400
宽带账号:15163655170
宽带账号归属地市:潍坊
宽带账号归属区县:--
故障地址:潍坊寿光市侯镇西岔河二村西岔河二西岔河二村34号箱宋世亮外墙*********
联系电话:15163655170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故障时间:2025-01-01 10:50:16
具体故障现象:提示网络无法连接，
客户其他诉求:15163655170客户来电  宽带无法使用 已按口径解释  要求上报 请协助处理谢谢
;宽带小区$[西岔河二]$</t>
  </si>
  <si>
    <t>2025-01-01 11:02:59</t>
  </si>
  <si>
    <t>dw3_jk_wangshuaisg</t>
  </si>
  <si>
    <t>2025-01-01 11:04:21</t>
  </si>
  <si>
    <t>SD-057-250101-420358-1341</t>
  </si>
  <si>
    <t>2025-01-01 10:44:19</t>
  </si>
  <si>
    <t>普通区域-诸城市-大潘旺自然村-15098170271-100M-宽带上网投诉-次数0-20250101104256X376522840</t>
  </si>
  <si>
    <t>2025-01-02 11:45:00</t>
  </si>
  <si>
    <t>20250101104256X376522840</t>
  </si>
  <si>
    <t xml:space="preserve">【农村网络投诉】流程受理流水号：20250101104208150981702711043323
客户号码:15098170271
客户姓名:王**
投诉地市:潍坊
来话流水:2025010110383274420826631
宽带账号:15098170271
宽带账号归属地市:潍坊
宽带账号归属区县:诸城市
故障地址:潍坊诸城市密州街道朱解大潘旺大潘旺自然村大潘旺村南5号箱（王树全）*********
联系电话:15098170271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故障时间:2025-01-01 10:39:25
具体故障现象:光猫不亮灯，已指导更换插牌未恢复
客户其他诉求:
</t>
  </si>
  <si>
    <t>2025-01-01 10:49:09</t>
  </si>
  <si>
    <t>胡伟</t>
  </si>
  <si>
    <t>15706307936</t>
  </si>
  <si>
    <t>家客铁通潍坊诸城-辛兴乡镇装维组</t>
  </si>
  <si>
    <t>dw3_jk_huweizc</t>
  </si>
  <si>
    <t>2025-01-01 10:49:26</t>
  </si>
  <si>
    <t>SD-057-250101-487916-1363</t>
  </si>
  <si>
    <t>2025-01-01 10:46:31</t>
  </si>
  <si>
    <t>【调研】-80+普通-普通区域-潍城区-鲁发名城东区-15165603295-500M-宽带上网投诉-次数0-202501010000208799</t>
  </si>
  <si>
    <t>202501010000208799</t>
  </si>
  <si>
    <t xml:space="preserve">202501010000208799#宽带账号：15165603295；宽带地址：潍坊潍城区西关街道长松路鲁发名城东区A区31号楼，客户来电反映魔百和无法使用，经查询客户侧为质差机顶盒，请协助上门更换终端并一并处理故障问题，谢谢！联系电话：15165603295；联系人：；来电流水：2025010110431407620889561。
</t>
  </si>
  <si>
    <t>2025-01-01 10:48:34</t>
  </si>
  <si>
    <t>姚国强</t>
  </si>
  <si>
    <t>15706307905</t>
  </si>
  <si>
    <t>dw3_jk_yaoguoqiang</t>
  </si>
  <si>
    <t>2025-01-01 10:48:55</t>
  </si>
  <si>
    <t>SD-851-309327-19885-27721</t>
  </si>
  <si>
    <t>SD-057-250101-430629-623</t>
  </si>
  <si>
    <t>2025-01-01 09:20:43</t>
  </si>
  <si>
    <t>普通区域-青州市-圣和雅居园-15336366272-1000M-宽带上网投诉-次数0-20250101091850X330216322</t>
  </si>
  <si>
    <t>20250101091850X330216322</t>
  </si>
  <si>
    <t xml:space="preserve">流程受理流水号：20250101091807153363662721016977
客户号码:15336366272
客户姓名:王**
投诉地市:潍坊
来话流水:2025010109171009420884515
宽带账号:15336366272
宽带账号归属地市:潍坊
宽带账号归属区县:青州市
故障地址:潍坊青州市东夏镇益王府路圣和雅居园7号楼*********
联系电话:15336366272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光功率:-29.58
故障大类:宽带/电视
故障细类:网速慢/上网掉线(专席)
携转原因:
故障时间:2025-01-01 09:11:26
具体故障现象:频繁掉线，
客户其他诉求:
</t>
  </si>
  <si>
    <t>2025-01-01 09:31:16</t>
  </si>
  <si>
    <t>家宽业务-&gt;网络质量-&gt;家庭宽带-&gt;全局流转-&gt;功能使用-&gt;家庭WIFI信号弱-&gt;全局流转</t>
  </si>
  <si>
    <t>费腾</t>
  </si>
  <si>
    <t>15706307649</t>
  </si>
  <si>
    <t>家客铁通潍坊青州-开发区城区装维组</t>
  </si>
  <si>
    <t>dw3_jk_feiteng</t>
  </si>
  <si>
    <t>2025-01-01 09:31:31</t>
  </si>
  <si>
    <t>SD-057-250101-915248-4411</t>
  </si>
  <si>
    <t>2025-01-01 16:28:01</t>
  </si>
  <si>
    <t>80+银卡-普通区域-奎文区-北王社区-15065362267-1000M-宽带上网投诉-次数0-202501010000482814</t>
  </si>
  <si>
    <t>2025-01-02 17:29:00</t>
  </si>
  <si>
    <t>202501010000482814</t>
  </si>
  <si>
    <t xml:space="preserve">202501010000482814# 宽带账号：15065362267；宽带地址：潍坊奎文区潍洲路街道潍洲路北王社区南区8号楼*********；客户来电反映宽带网速慢，经查询客户侧为质差终端，请协助上门更换终端并一并处理故障问题，谢谢！联系电话：15065362267；联系人：先生；来电流水：2025010116205902920823416
2025010116205902920823416
</t>
  </si>
  <si>
    <t>孙宝刚</t>
  </si>
  <si>
    <t>15706366529</t>
  </si>
  <si>
    <t>家客铁通潍坊奎文-潍州路城区装维组</t>
  </si>
  <si>
    <t>dw3_jk_sunbaogangkw</t>
  </si>
  <si>
    <t>2025-01-01 16:34:57</t>
  </si>
  <si>
    <t>SD-851-328176-2972-13695</t>
  </si>
  <si>
    <t>SD-057-250101-749536-2614</t>
  </si>
  <si>
    <t>2025-01-01 13:09:51</t>
  </si>
  <si>
    <t>80+银卡-普通区域-潍城区-贵和华府-13455698452-500M-宽带上网投诉-次数0-202501010000326360</t>
  </si>
  <si>
    <t>202501010000326360</t>
  </si>
  <si>
    <t>202501010000326360#【已关注中国移动10086微信公众号】流程受理流水号：20250101130846134556984521084486
客户号码:13455698452
客户姓名:薛**
投诉地市:潍坊
来话流水:2025010113073190420820241
宽带账号:13455698452
账号归属区县:潍城
联系电话:13455698452
联系人:先生/女士
宽带地址:潍坊
工单紧急程度:一般
是否投诉倾向:否
是否重复投诉:否
是否携转意向:否
是否有升级投诉倾向:否
*业务名称:业务融合开机流程OTT
投诉内容:手机号码：13455698452，【问题描述】客户已办理宽带业务，有开通单，要求装维尽快联系上门，请处理，谢谢。联系电话：13455698452，联系人：先生/女士，录音流水号：2025010113073190420820241。
在途开通单信息：536241228114102898，13455698452，2024-12-28 15:04:32，业务融合开机流程OTT，处理中，待装池
是否到厅:否
业务名称:业务融合开机流程OTT
;宽带小区$[贵和华府]$</t>
  </si>
  <si>
    <t>2025-01-01 13:16:55</t>
  </si>
  <si>
    <t>2025-01-01 13:17:34</t>
  </si>
  <si>
    <t>SD-851-316187-9440-2903</t>
  </si>
  <si>
    <t>SD-057-250101-918364-1728</t>
  </si>
  <si>
    <t>2025-01-01 11:23:18</t>
  </si>
  <si>
    <t>【调研】-80+金卡-普通区域-临朐县-石家峪自然村-18765608686-1000M-宽带上网投诉-次数0-20250101112038X638228784</t>
  </si>
  <si>
    <t>20250101112038X638228784</t>
  </si>
  <si>
    <t xml:space="preserve">【农村网络投诉】流程受理流水号：20250101111843187656086861054963
客户号码:18765608686
客户姓名:王**
投诉地市:潍坊
来话流水:2025010111181122620858697
宽带账号:18765608686
宽带账号归属地市:潍坊
宽带账号归属区县:临朐县
故障地址:潍坊临朐县辛寨镇人民政府石家峪石家峪自然村石家峪（扩容）3号箱郭玉强*********
联系电话:18815362868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故障时间:2025-01-01 11:18:15
具体故障现象:提示网络无法连接，将光纤线两头插紧，将弯折的位置捋直后重启一下光猫
客户其他诉求:
</t>
  </si>
  <si>
    <t>2025-01-01 11:28:11</t>
  </si>
  <si>
    <t>15706307587</t>
  </si>
  <si>
    <t>重新熔接线缆</t>
  </si>
  <si>
    <t>dw3_jk_lqzhaokun</t>
  </si>
  <si>
    <t>2025-01-01 11:28:34</t>
  </si>
  <si>
    <t>SD-851-302352-5704-27237</t>
  </si>
  <si>
    <t>SD-057-250101-065214-6096</t>
  </si>
  <si>
    <t>2025-01-01 19:24:57</t>
  </si>
  <si>
    <t>【调研】-80+银卡-普通区域-坊子区-黄旗堡二马路沿街-15908037705-300M-宽带上网投诉-次数0-202501010000616302</t>
  </si>
  <si>
    <t>202501010000616302</t>
  </si>
  <si>
    <t xml:space="preserve">202501010000616302#宽带账号：15908037705；宽带地址：潍坊坊子区黄旗堡街道二马路沿街黄旗堡二马路沿街逄王沿街13号箱张悌斯外墙*********
；客户来电反映宽带无法上网，客户不配合排障，要求上门，请协助处理，谢谢！联系电话：本机；联系人：先生；来电流水：2025010119203672520848972。
</t>
  </si>
  <si>
    <t>2025-01-01 19:29:46</t>
  </si>
  <si>
    <t>王冰冰</t>
  </si>
  <si>
    <t>15706307269</t>
  </si>
  <si>
    <t>家客铁通潍坊坊子-南流乡镇装维组</t>
  </si>
  <si>
    <t>dw3_jk_wangbingbing</t>
  </si>
  <si>
    <t>2025-01-01 19:30:11</t>
  </si>
  <si>
    <t>SD-851-257855-26358-1596</t>
  </si>
  <si>
    <t>SD-057-250101-762139-1750</t>
  </si>
  <si>
    <t>2025-01-01 11:26:01</t>
  </si>
  <si>
    <t>普通区域-诸城市-王庄沿街-13606368734-100M-宽带上网投诉-次数0-20250101112303X783871403</t>
  </si>
  <si>
    <t>2025-01-02 12:27:00</t>
  </si>
  <si>
    <t>20250101112303X783871403</t>
  </si>
  <si>
    <t xml:space="preserve">【农村网络投诉】流程受理流水号：20250101111829136063687341054886
客户号码:13606368734
客户姓名:李**
投诉地市:潍坊
来话流水:2025010111172295820848043
宽带账号:13606368734
宽带账号归属地市:潍坊
宽带账号归属区县:诸城市
故障地址:潍坊诸城市贾悦镇王庄王庄沿街王庄村北厚覆盖28号箱*********
联系电话:13606368734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11:20:35
具体故障现象:PON灯闪，
客户其他诉求:
</t>
  </si>
  <si>
    <t>2025-01-01 11:31:54</t>
  </si>
  <si>
    <t>2025-01-01 11:32:33</t>
  </si>
  <si>
    <t>SD-057-250101-420167-1726</t>
  </si>
  <si>
    <t>2025-01-01 11:23:15</t>
  </si>
  <si>
    <t>【调研】-80+普通-(目标)普通区域-坊子区-理想小镇-18863653131-1000M-宽带上网投诉-次数0-202501010000244548</t>
  </si>
  <si>
    <t>202501010000244548</t>
  </si>
  <si>
    <t>202501010000244548#18863653131 客户来电反映宽带网络无法使用，光猫设备状态正常经系统检测查询客户端存在质差路由器故障隐患，线上排障客户表示不认可，请求师傅协助上门处理，谢谢
联系电话：本机 联系人：女士 流水号:2025010111131152120891548</t>
  </si>
  <si>
    <t>2025-01-01 11:32:40</t>
  </si>
  <si>
    <t>周成斌</t>
  </si>
  <si>
    <t>15706307256</t>
  </si>
  <si>
    <t>重启恢复</t>
  </si>
  <si>
    <t>dw3_jk_zhouchengbin</t>
  </si>
  <si>
    <t>2025-01-01 11:33:27</t>
  </si>
  <si>
    <t>SD-851-268936-3317-22132</t>
  </si>
  <si>
    <t>SD-057-250101-263705-2553</t>
  </si>
  <si>
    <t>2025-01-01 13:02:09</t>
  </si>
  <si>
    <t>普通区域-高密市-光明小区-1836633053202-300M-宽带上网投诉-次数0-20250101130008X608250890</t>
  </si>
  <si>
    <t>20250101130008X608250890</t>
  </si>
  <si>
    <t xml:space="preserve">流程受理流水号：2025010112583418366330532021081917
客户号码:1836633053202
客户姓名:谢*
投诉地市:潍坊
来话流水:2025010112575487820835815
宽带账号:1836633053202
宽带账号归属地市:潍坊
宽带账号归属区县:高密市
故障地址:潍坊高密市密水街道立新街光明小区高密光明小区1号楼4单元4号箱*********
联系电话:18366330532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12:59:08
具体故障现象:频繁掉线，
客户其他诉求:
</t>
  </si>
  <si>
    <t>2025-01-01 13:03:52</t>
  </si>
  <si>
    <t>刘晓东</t>
  </si>
  <si>
    <t>15706307298</t>
  </si>
  <si>
    <t>dw3_jk_liuxiaodong</t>
  </si>
  <si>
    <t>2025-01-01 13:04:21</t>
  </si>
  <si>
    <t>SD-851-266836-1215-3839</t>
  </si>
  <si>
    <t>SD-057-250101-628537-6094</t>
  </si>
  <si>
    <t>2025-01-01 19:24:51</t>
  </si>
  <si>
    <t>80+金卡-普通区域-奎文区-虞河生活城三期-15153611227-1000M-宽带上网投诉-次数1-202501010000425947</t>
  </si>
  <si>
    <t>202501010000425947</t>
  </si>
  <si>
    <t>202501010000425947# 宽带账号：15153611227；宽带地址：济南市历下区中林路盛福花园小区8号楼2单元602；客户来电反映宽带无法使用，经查询客户侧为质差终端，请协助上门更换终端并一并处理故障问题，谢谢！联系电话：15153611227；联系人：先生；来电流水：2024123110323191820889411</t>
  </si>
  <si>
    <t>2025-01-01 19:27:42</t>
  </si>
  <si>
    <t>【退单】派发地市错误</t>
  </si>
  <si>
    <t>SD-057-250101-864537-1747</t>
  </si>
  <si>
    <t>2025-01-01 11:25:20</t>
  </si>
  <si>
    <t>【调研】-80+银卡-普通区域-奎文区-赋海仁居-13805361899-1000M-宽带上网投诉-次数0-202501010000245498</t>
  </si>
  <si>
    <t>202501010000245498</t>
  </si>
  <si>
    <t>202501010000245498#宽带账号：13805361899联系电话：13805361899宽带地址：潍坊高新高新城区福寿街赋海仁居4号楼；客户来电反映电视无信号，要求上门处理, 来电流水：2025010111205022420894018</t>
  </si>
  <si>
    <t>2025-01-01 11:35:28</t>
  </si>
  <si>
    <t>王新刚</t>
  </si>
  <si>
    <t>15706307389</t>
  </si>
  <si>
    <t>dw3_jk_wangxingang</t>
  </si>
  <si>
    <t>2025-01-01 11:36:16</t>
  </si>
  <si>
    <t>SD-851-242600-20004-18625</t>
  </si>
  <si>
    <t>SD-057-250101-754860-4370</t>
  </si>
  <si>
    <t>2025-01-01 16:23:02</t>
  </si>
  <si>
    <t>普通区域-奎文区-幸福街南区6路-13665368507-200M-宽带上网投诉-次数0-20250101162300X780024538</t>
  </si>
  <si>
    <t>2025-01-02 17:24:00</t>
  </si>
  <si>
    <t>20250101162300X780024538</t>
  </si>
  <si>
    <t xml:space="preserve">流程受理流水号：20250101162231136653685071140628
客户号码:13665368507
客户姓名:孙**
投诉地市:潍坊
来话流水:2025010116220814920836897
宽带账号:13665368507
宽带账号归属地市:潍坊
宽带账号归属区县:奎文区
故障地址:潍坊奎文区潍洲路街道潍洲路幸福街南区6路2号楼*********
联系电话:13665368507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16:22:46
具体故障现象:光猫亮红灯，
客户其他诉求:
</t>
  </si>
  <si>
    <t>2025-01-01 16:26:37</t>
  </si>
  <si>
    <t>荆军</t>
  </si>
  <si>
    <t>15706366512</t>
  </si>
  <si>
    <t>dw3_jk_jingjun</t>
  </si>
  <si>
    <t>2025-01-01 16:34:11</t>
  </si>
  <si>
    <t>2025-01-01 19:43:45</t>
  </si>
  <si>
    <t>80+普通-普通区域-安丘市-南甘泉村自然村-18863644038-300M-宽带上网投诉-次数0-202501010000625758 一级督办</t>
  </si>
  <si>
    <t>202501010000625758</t>
  </si>
  <si>
    <t>2025-01-01 19:46:05</t>
  </si>
  <si>
    <t>杨宇君</t>
  </si>
  <si>
    <t>15706307092</t>
  </si>
  <si>
    <t>dw3_jk_yangyujun</t>
  </si>
  <si>
    <t>2025-01-01 19:46:26</t>
  </si>
  <si>
    <t>SD-057-250101-943708-6090</t>
  </si>
  <si>
    <t>2025-01-01 19:24:01</t>
  </si>
  <si>
    <t>(目标)普通区域-奎文区-北斗山河城-13963610692-200M-魔百和投诉-次数0-202501010000615699</t>
  </si>
  <si>
    <t>202501010000615699</t>
  </si>
  <si>
    <t>202501010000615699#流程受理流水号：20250101192242139636106921189432
客户号码:13963610692
客户姓名:王**
投诉地市:潍坊
来话流水:2025010119214266420856806
宽带账号:13963610692
宽带账号归属地市:潍坊
宽带账号归属区县:高新
故障地址:潍坊高新高新城区宝通街北斗山河城1号楼*********
联系电话:13963610692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故障大类:宽带/电视
故障细类:移动高清电视故障(专席)
携转原因:
故障时间:2025-01-01 19:21:51
魔百和单播/组播:单播
具体故障现象:魔百和损坏不亮灯，按开关，换电源，未解决
客户其他诉求:
魔百和单/组播：单播;宽带小区$[北斗山河城]$</t>
  </si>
  <si>
    <t>2025-01-01 19:27:52</t>
  </si>
  <si>
    <t>张强</t>
  </si>
  <si>
    <t>15706307412</t>
  </si>
  <si>
    <t>家客铁通潍坊奎文-金光路城区装维组</t>
  </si>
  <si>
    <t>dw3_jk_zhangqiang</t>
  </si>
  <si>
    <t>2025-01-01 19:41:54</t>
  </si>
  <si>
    <t>SD-057-250101-108567-4834</t>
  </si>
  <si>
    <t>2025-01-01 17:15:33</t>
  </si>
  <si>
    <t>普通区域-潍城区-梁城首府-15206366153-300M-宽带上网投诉-次数0-202501010000523170</t>
  </si>
  <si>
    <t>2025-01-02 18:16:00</t>
  </si>
  <si>
    <t>202501010000523170</t>
  </si>
  <si>
    <t>202501010000523170#宽带账号：15206366153；联系电话：15206366153；宽带地址：潍坊潍城区南关街道和平路梁城首府6号楼2-1201；客户来电反映：移机之前没有问题，移机之后无法联网，频繁断网，线上指导无法配合操作，要求上门处理, 来电流水：2025010117080140620857327</t>
  </si>
  <si>
    <t>2025-01-01 17:34:47</t>
  </si>
  <si>
    <t>丁德伟</t>
  </si>
  <si>
    <t>15706302739</t>
  </si>
  <si>
    <t>dw3_jk_wcdingdewei</t>
  </si>
  <si>
    <t>2025-01-01 17:35:05</t>
  </si>
  <si>
    <t>SD-852-319579-865-11124</t>
  </si>
  <si>
    <t>SD-057-250101-078412-1715</t>
  </si>
  <si>
    <t>2025-01-01 11:21:58</t>
  </si>
  <si>
    <t>80+普通-普通区域-诸城市-金屋小区南区-13563616472-300M-魔百和投诉-次数0-202501010000245078</t>
  </si>
  <si>
    <t>202501010000245078</t>
  </si>
  <si>
    <t>202501010000245078#流程受理流水号：20250101112114135636164721055734
客户号码:13563616472
客户姓名:封**
投诉地市:潍坊
来话流水:2025010111205438320894979
宽带账号:13563616472
宽带账号归属地市:潍坊
宽带账号归属区县:诸城市
故障地址:潍坊诸城市密州街道南外环金屋小区南区18号楼*********
联系电话:13563616472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光功率:-18.99
故障大类:宽带/电视
故障细类:移动高清电视故障(专席)
携转原因:
故障时间:2025-01-01 11:20:48
魔百和单播/组播:单播
具体故障现象:机顶盒无法开机，
客户其他诉求:
魔百和单/组播：单播;宽带小区$[金屋小区南区]$</t>
  </si>
  <si>
    <t>2025-01-01 11:27:47</t>
  </si>
  <si>
    <t>范洪伟</t>
  </si>
  <si>
    <t>15706307961</t>
  </si>
  <si>
    <t>家客铁通潍坊诸城-皇华乡镇装维组</t>
  </si>
  <si>
    <t>dw3_jk_fanhongwei</t>
  </si>
  <si>
    <t>2025-01-01 11:28:07</t>
  </si>
  <si>
    <t>SD-057-250101-982057-1731</t>
  </si>
  <si>
    <t>2025-01-01 11:23:23</t>
  </si>
  <si>
    <t>80+银卡-普通区域-滨海-金辉小区（菜市场西邻）-18264491117-1000M-宽带上网投诉-次数0-20250101112107X667952124</t>
  </si>
  <si>
    <t>20250101112107X667952124</t>
  </si>
  <si>
    <t xml:space="preserve">流程受理流水号：20250101111908182644911171055100
客户号码:18264491117
客户姓名:齐**
投诉地市:潍坊
来话流水:2025010111174160920852198
宽带账号:18264491117
宽带账号归属地市:潍坊
宽带账号归属区县:滨海
故障地址:潍坊滨海大家洼街道海源街金辉小区（菜市场西邻）6号楼*********
联系电话:18806468550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故障细类:宽带无法上网
携转原因:
故障时间:2025-01-01 11:19:52
具体故障现象:网速慢卡顿
客户其他诉求:要求上门维修
</t>
  </si>
  <si>
    <t>2025-01-01 11:33:37</t>
  </si>
  <si>
    <t>徐秀睿</t>
  </si>
  <si>
    <t>15706307109</t>
  </si>
  <si>
    <t>家客铁通潍坊滨海-大洼乡镇装维组</t>
  </si>
  <si>
    <t>dw3_jk_xuxiurui</t>
  </si>
  <si>
    <t>2025-01-01 11:35:48</t>
  </si>
  <si>
    <t>SD-057-250101-729508-4880</t>
  </si>
  <si>
    <t>2025-01-01 17:17:50</t>
  </si>
  <si>
    <t>【调研】-普通区域-潍城区-蔡家庄小区-15054435020-300M-宽带上网投诉-次数0-202501010000529399</t>
  </si>
  <si>
    <t>2025-01-02 18:18:00</t>
  </si>
  <si>
    <t>202501010000529399</t>
  </si>
  <si>
    <t>202501010000529399#15054435020客户来电反映宽带无法上网，线上操作客户不配合，请协助处理谢谢
联系人：女士 联系电话：本机 流水：2025010117142549820828797</t>
  </si>
  <si>
    <t>2025-01-01 17:40:44</t>
  </si>
  <si>
    <t>黄顺</t>
  </si>
  <si>
    <t>15706307883</t>
  </si>
  <si>
    <t>dw3_jk_huangshun</t>
  </si>
  <si>
    <t>2025-01-01 17:41:12</t>
  </si>
  <si>
    <t>SD-057-250101-719465-1704</t>
  </si>
  <si>
    <t>2025-01-01 11:20:26</t>
  </si>
  <si>
    <t>80+金卡-普通区域-寿光市-马家社区-15095265999-300M-宽带上网投诉-次数0-20250101111929X569767242</t>
  </si>
  <si>
    <t>20250101111929X569767242</t>
  </si>
  <si>
    <t xml:space="preserve">流程受理流水号：20250101111619150952659991054140
客户号码:15095265999
客户姓名:宋**
投诉地市:潍坊
来话流水:2025010111151024120818199
宽带账号:15095265999
宽带账号归属地市:潍坊
宽带账号归属区县:寿光市
故障地址:潍坊寿光市洛城街道羊田路马家社区3号楼*********
联系电话:15964336313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故障时间:2025-01-01 11:16:23
具体故障现象:提示网络无法连接，光猫不通电，谢谢
客户其他诉求:
</t>
  </si>
  <si>
    <t>2025-01-01 11:29:42</t>
  </si>
  <si>
    <t>刘彬</t>
  </si>
  <si>
    <t>15706307765</t>
  </si>
  <si>
    <t>家客铁通潍坊寿光-洛城乡镇装维组</t>
  </si>
  <si>
    <t>dw3_jk_liubin</t>
  </si>
  <si>
    <t>2025-01-01 11:30:17</t>
  </si>
  <si>
    <t>SD-057-250101-970468-4410</t>
  </si>
  <si>
    <t>2025-01-01 16:27:54</t>
  </si>
  <si>
    <t>80+金卡-普通区域-诸城市-泰昌源小区-13963655015-1000M-宽带上网投诉-次数0-202501010000483982</t>
  </si>
  <si>
    <t>2025-01-02 17:28:00</t>
  </si>
  <si>
    <t>202501010000483982</t>
  </si>
  <si>
    <t xml:space="preserve">202501010000483982#流程受理流水号：20250101162715139636550151142124
客户号码:13963655015
客户姓名:金**
投诉地市:潍坊
来话流水:2025010116260440020883220
宽带账号:13963655015
宽带账号归属地市:潍坊
宽带账号归属区县:诸城市
故障地址:潍坊诸城市龙都街道龙都街泰昌源小区1号楼*********
联系电话:13963655015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光功率:-22.14
故障大类:宽带/电视
故障细类:移动高清电视故障
携转原因:
故障时间:2025-01-01 16:27:31
魔百和单播/组播:组播
具体故障现象:电视提示网络类错误，
客户其他诉求:客户侧为质差终端，要求上门更换终端并一并处理故障问题。
</t>
  </si>
  <si>
    <t>2025-01-01 16:35:44</t>
  </si>
  <si>
    <t>夏锦涛</t>
  </si>
  <si>
    <t>15706307939</t>
  </si>
  <si>
    <t>dw3_jk_xiajintao</t>
  </si>
  <si>
    <t>2025-01-01 16:36:22</t>
  </si>
  <si>
    <t>SD-851-240745-19298-24000</t>
  </si>
  <si>
    <t>SD-057-250101-891563-1705</t>
  </si>
  <si>
    <t>2025-01-01 11:20:29</t>
  </si>
  <si>
    <t>【调研】-80+银卡-普通区域-青州市-南山豪庭-13081664326-1000M-宽带上网投诉-次数0-20250101111952X592569587</t>
  </si>
  <si>
    <t>20250101111952X592569587</t>
  </si>
  <si>
    <t xml:space="preserve">流程受理流水号：20250101111850130816643261055001
客户号码:13081664326
客户姓名:于**
投诉地市:潍坊
来话流水:2025010111183204920863412
宽带账号:13081664326
宽带账号归属地市:潍坊
宽带账号归属区县:青州市
故障地址:潍坊青州市云门山街道将军山路南山豪庭16号楼*********
联系电话:13081664326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故障时间:2025-01-01 11:19:38
具体故障现象:提示网络无法连接，
客户其他诉求:
</t>
  </si>
  <si>
    <t>2025-01-01 11:21:41</t>
  </si>
  <si>
    <t>2025-01-01 11:22:39</t>
  </si>
  <si>
    <t>SD-851-284166-42181-352</t>
  </si>
  <si>
    <t>SD-057-250101-065197-1787</t>
  </si>
  <si>
    <t>2025-01-01 11:29:13</t>
  </si>
  <si>
    <t>80+普通-普通区域-滨海-学府新城二期-18264483380-1000M-宽带上网投诉-次数0-20250101112717X370639090</t>
  </si>
  <si>
    <t>20250101112717X370639090</t>
  </si>
  <si>
    <t xml:space="preserve">流程受理流水号：20250101112631182644833801057444
客户号码:18264483380
客户姓名:袁*
投诉地市:潍坊
来话流水:2025010111241719020839747
宽带账号:18264483380
宽带账号归属地市:潍坊
宽带账号归属区县:滨海
故障地址:潍坊滨海大家洼街道禧源路学府新城二期滨海学府新城二期35号楼3单元97号箱*********
联系电话:17853652779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故障细类:网速慢/上网掉线(专席)
携转原因:
故障时间:2025-01-01 11:26:00
具体故障现象:网速慢卡顿，路由器摆放在开阔的地方，路由器也是千兆路由器已经断电启动，还是未恢复，
客户其他诉求:
</t>
  </si>
  <si>
    <t>2025-01-01 11:35:13</t>
  </si>
  <si>
    <t>2025-01-01 11:38:35</t>
  </si>
  <si>
    <t>SD-851-287839-13860-16637</t>
  </si>
  <si>
    <t>SD-057-250101-265137-6231</t>
  </si>
  <si>
    <t>2025-01-01 19:40:52</t>
  </si>
  <si>
    <t>普通区域-临朐县-东白沙自然村-15163661671-100M-宽带上网投诉-次数0-202501010000624478</t>
  </si>
  <si>
    <t>202501010000624478</t>
  </si>
  <si>
    <t>202501010000624478#宽带账号：15163661671；宽带地址：潍坊临朐县辛寨镇人民政府东白沙；客户来电反映宽带上网卡顿，客户不在现场，无法配合线上指导/客户不配合排障，要求上门，请协助处理，谢谢！联系电话：15163661671；联系人：先生；来电流水：2025010119335875420841515。</t>
  </si>
  <si>
    <t>2025-01-01 19:43:15</t>
  </si>
  <si>
    <t>2025-01-01 19:43:36</t>
  </si>
  <si>
    <t>2025-01-01 19:40:59</t>
  </si>
  <si>
    <t>普通区域-寒亭区-王固庄村自然村-15063691994-300M-宽带上网投诉-次数0-202501010000625630 一级督办</t>
  </si>
  <si>
    <t>202501010000625630</t>
  </si>
  <si>
    <t>2025-01-01 19:48:08</t>
  </si>
  <si>
    <t>程文栋</t>
  </si>
  <si>
    <t>15706307443</t>
  </si>
  <si>
    <t>dw3_jk_chengwendong</t>
  </si>
  <si>
    <t>2025-01-01 19:48:32</t>
  </si>
  <si>
    <t>SD-851-224707-388-8538</t>
  </si>
  <si>
    <t>2025-01-01 19:26:57</t>
  </si>
  <si>
    <t>【调研】-80+金卡-普通区域-诸城市-紫荆花园-13589193979-1000M-宽带上网投诉-次数0-202501010000619257 一级督办</t>
  </si>
  <si>
    <t>202501010000619257</t>
  </si>
  <si>
    <t>2025-01-01 19:28:18</t>
  </si>
  <si>
    <t>徐国栋</t>
  </si>
  <si>
    <t>15706307969</t>
  </si>
  <si>
    <t>dw3_jk_xuguodong</t>
  </si>
  <si>
    <t>2025-01-01 19:28:41</t>
  </si>
  <si>
    <t>SD-851-296911-5278-18806</t>
  </si>
  <si>
    <t>2025-01-01 13:03:53</t>
  </si>
  <si>
    <t>【重投】-【调研】-80+普通-普通区域-寿光市-西稻田村自然村-15753605816-500M-宽带上网投诉-次数0-202501010000321429 一级督办</t>
  </si>
  <si>
    <t>202501010000321429</t>
  </si>
  <si>
    <t>2025-01-01 13:06:01</t>
  </si>
  <si>
    <t>SD-851-256089-11615-2830</t>
  </si>
  <si>
    <t>SD-057-250101-329154-2603</t>
  </si>
  <si>
    <t>2025-01-01 13:08:23</t>
  </si>
  <si>
    <t>普通区域-青州市-青州市邵庄镇文登工业园（小微）-15854460511-200M-宽带上网投诉-次数0-20250101130749X691042030</t>
  </si>
  <si>
    <t>20250101130749X691042030</t>
  </si>
  <si>
    <t xml:space="preserve">【农村网络投诉】流程受理流水号：20250101130709158544605111084096
客户号码:15854460511
客户姓名:窦**
投诉地市:潍坊
来话流水:2025010113052860420802016
宽带账号:15854460511
宽带账号归属地市:潍坊
宽带账号归属区县:青州市
故障地址:潍坊青州市邵庄镇文登村青州市邵庄镇文登工业园（小微）H2号箱（浩纳路南）*********
联系电话:15963313178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光功率:-9.80
故障大类:宽带/电视
故障细类:宽带无法上网(专席)
携转原因:
故障时间:2025-01-01 13:07:28
具体故障现象:提示网络无法连接，
客户其他诉求:
</t>
  </si>
  <si>
    <t>2025-01-01 13:11:32</t>
  </si>
  <si>
    <t>王牧</t>
  </si>
  <si>
    <t>15706307644</t>
  </si>
  <si>
    <t>dw3_jk_wangmu</t>
  </si>
  <si>
    <t>2025-01-01 13:13:08</t>
  </si>
  <si>
    <t>SD-057-250101-681457-4867</t>
  </si>
  <si>
    <t>2025-01-01 17:17:09</t>
  </si>
  <si>
    <t>【重投】-【调研】-普通区域-诸城市-东徐村-13780837996-300M-宽带上网投诉-次数0-20250101171549X949462214</t>
  </si>
  <si>
    <t>20250101171549X949462214</t>
  </si>
  <si>
    <t xml:space="preserve">【农村网络投诉】流程受理流水号：20250101171512137808379961157699
客户号码:13780837996
客户姓名:辛**
投诉地市:潍坊
来话流水:2025010117142117720828011
宽带账号:13780837996
宽带账号归属地市:潍坊
宽带账号归属区县:诸城市
故障地址:潍坊诸城市密州街道东徐东徐村东徐村东北角3#箱*********
联系电话:13780837996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故障细类:网速慢/上网掉线(专席)
携转原因:
故障时间:2025-01-01 17:12:59
具体故障现象:网速慢卡顿，.检查网线，所有网站都慢，超5类网线，千兆路由器，一号千兆口，重启设备,放在宽阔地方.
客户其他诉求:
</t>
  </si>
  <si>
    <t>2025-01-01 17:37:36</t>
  </si>
  <si>
    <t>刘永</t>
  </si>
  <si>
    <t>15706307953</t>
  </si>
  <si>
    <t>dw3_jk_liuyong</t>
  </si>
  <si>
    <t>2025-01-01 17:47:01</t>
  </si>
  <si>
    <t>SD-057-250101-016432-2612</t>
  </si>
  <si>
    <t>2025-01-01 13:09:32</t>
  </si>
  <si>
    <t>普通区域-潍城区-永润花园-15965789861-200M-宽带上网投诉-次数0-202501010000325553</t>
  </si>
  <si>
    <t>202501010000325553</t>
  </si>
  <si>
    <t>202501010000325553#宽带账号：15965789861***；宽带地址：*潍坊潍城区北关街道北宫西街永润花园**；客户来电反映宽带网速慢，要求上门，请协助处理，谢谢！联系电话：15965789861**；联系人：***；来电流水：2025010113003989020859661</t>
  </si>
  <si>
    <t>2025-01-01 13:13:12</t>
  </si>
  <si>
    <t>2025-01-01 13:13:50</t>
  </si>
  <si>
    <t>SD-851-283278-2314-29318</t>
  </si>
  <si>
    <t>SD-057-250101-382460-1749</t>
  </si>
  <si>
    <t>2025-01-01 11:25:59</t>
  </si>
  <si>
    <t>普通区域-安丘市-大华中央城-13455626281-300M-宽带上网投诉-次数0-202501010000247487</t>
  </si>
  <si>
    <t>202501010000247487</t>
  </si>
  <si>
    <t>202501010000247487#宽带账号：13455626281；宽带地址：潍坊安丘市兴安街道长安路大华中央城玺园99号楼2单元4层401；客户来电反映移动高清不能用，机顶盒不亮灯，开关打开了，电源线插紧了，插排通电了，换插排口了还是不亮灯，客户不在现场，无法配合线上指导/客户不配合排障，要求师傅上门，请协助处理，谢谢！联系电话：13455626281；联系人：女士；来电流水：2025010111215604220808815</t>
  </si>
  <si>
    <t>2025-01-01 11:34:31</t>
  </si>
  <si>
    <t>周龙涛</t>
  </si>
  <si>
    <t>15706307025</t>
  </si>
  <si>
    <t>数据变更</t>
  </si>
  <si>
    <t>dw3_jk_zhoulongtao</t>
  </si>
  <si>
    <t>2025-01-01 11:34:52</t>
  </si>
  <si>
    <t>SD-057-250101-213564-2604</t>
  </si>
  <si>
    <t>2025-01-01 13:08:27</t>
  </si>
  <si>
    <t>普通区域-安丘市-汶阳世家小区-15153608775-1000M-宽带上网投诉-次数0-202501010000325438</t>
  </si>
  <si>
    <t>202501010000325438</t>
  </si>
  <si>
    <t>202501010000325438#宽带账号：15153608775；宽带地址：潍坊安丘市兴安街道潍徐北路汶阳世家小区44号楼 具体现象：客户反映网速慢，要求尽快处理回复！来电流水： 2025010112595579520853273，联系电话：15153608775</t>
  </si>
  <si>
    <t>2025-01-01 13:10:03</t>
  </si>
  <si>
    <t>刘鹏</t>
  </si>
  <si>
    <t>15706307019</t>
  </si>
  <si>
    <t>dw3_jk_liupeng</t>
  </si>
  <si>
    <t>2025-01-01 13:10:29</t>
  </si>
  <si>
    <t>SD-852-326904-139-17128</t>
  </si>
  <si>
    <t>SD-057-250101-418263-2579</t>
  </si>
  <si>
    <t>2025-01-01 13:05:27</t>
  </si>
  <si>
    <t>普通区域-安丘市-景芝酒厂宿舍(含景芝国税局家属院)-13791611388-200M-宽带上网投诉-次数0-20250101130455X895881491</t>
  </si>
  <si>
    <t>20250101130455X895881491</t>
  </si>
  <si>
    <t xml:space="preserve">流程受理流水号：20250101130418137916113881083376
客户号码:13791611388
客户姓名:张**
投诉地市:潍坊
来话流水:2025010113012525020866294
宽带账号:13791611388
宽带账号归属地市:潍坊
宽带账号归属区县:安丘市
故障地址:潍坊安丘市景芝镇景酒大道景芝酒厂宿舍(含景芝国税局家属院)迁17号楼*********
联系电话:13608958883
联系人:先生/女士
工单紧急程度:紧急
是否有升级投诉倾向:否
是否重复投诉:否
是否携转意向:否
是否投诉倾向:否
是否智能网关:智能网关
当前是否在线:是
接入方式:
端到端诊断结果:客户侧设备问题（新增）
是否质差终端:无质差信息
光功率:-17.95
故障大类:宽带/电视
故障细类:网速慢/上网掉线(专席)
携转原因:
故障时间:2025-01-01 12:58:20
具体故障现象:网速慢卡顿，表达操作多次未恢复，要求尽快处理
客户其他诉求:
</t>
  </si>
  <si>
    <t>2025-01-01 13:11:19</t>
  </si>
  <si>
    <t>李佳涛</t>
  </si>
  <si>
    <t>15706307013</t>
  </si>
  <si>
    <t>维修光交箱</t>
  </si>
  <si>
    <t>dw3_jk_lijiatao</t>
  </si>
  <si>
    <t>2025-01-01 13:14:57</t>
  </si>
  <si>
    <t>SD-851-296404-16622-13281</t>
  </si>
  <si>
    <t>SD-057-250101-413697-2506</t>
  </si>
  <si>
    <t>2025-01-01 12:56:48</t>
  </si>
  <si>
    <t>【调研】-80+普通-普通区域-青州市-王家辇村自然村-15954453057-1000M-宽带上网投诉-次数0-202501010000316072</t>
  </si>
  <si>
    <t>202501010000316072</t>
  </si>
  <si>
    <t>202501010000316072#
客户来电反映宽带电视无法观看，线上排障不认可/不配合，客户要求师傅上门，请协助处理，谢谢
宽带地址：潍坊青州市邵庄镇王家辇村王家辇村自然村扩容3号（张传信
联系人：先生联系电话：本机 来电流水：2025010112531377020894966</t>
  </si>
  <si>
    <t>2025-01-01 13:01:43</t>
  </si>
  <si>
    <t>更换水晶头</t>
  </si>
  <si>
    <t>2025-01-01 13:02:21</t>
  </si>
  <si>
    <t>SD-851-260413-77419-2928</t>
  </si>
  <si>
    <t>SD-057-250101-319278-580</t>
  </si>
  <si>
    <t>2025-01-01 09:17:11</t>
  </si>
  <si>
    <t>【调研】-80+普通-普通区域-寿光市-万隆华府-15963626657-1000M-宽带上网投诉-次数0-202501010000131821</t>
  </si>
  <si>
    <t>202501010000131821</t>
  </si>
  <si>
    <t xml:space="preserve">202501010000131821#【已关注中国移动10086微信公众号】流程受理流水号：20250101091632159636266571016454
客户号码:15963626657
客户姓名:王**
投诉地市:潍坊
来话流水:2025010109154933020868830
宽带账号:15963626657
宽带账号归属地市:潍坊
宽带账号归属区县:寿光市
故障地址:潍坊寿光市羊口镇学府街万隆华府17号楼*********
联系电话:15963626657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光功率:-18.18
故障大类:宽带/电视
故障细类:宽带无法上网
携转原因:
故障时间:2025-01-01 09:16:42
具体故障现象:频繁掉线，
客户其他诉求:客户侧为质差终端，要求上门更换终端并一并处理故障问题。
</t>
  </si>
  <si>
    <t>2025-01-01 09:30:58</t>
  </si>
  <si>
    <t>张鹏</t>
  </si>
  <si>
    <t>15706307827</t>
  </si>
  <si>
    <t>家客铁通潍坊寿光-羊口乡镇装维组</t>
  </si>
  <si>
    <t>dw3_jk_zhangpeng</t>
  </si>
  <si>
    <t>2025-01-01 09:31:17</t>
  </si>
  <si>
    <t>SD-851-328212-15338-7679</t>
  </si>
  <si>
    <t>SD-057-250101-182437-2475</t>
  </si>
  <si>
    <t>2025-01-01 12:52:33</t>
  </si>
  <si>
    <t>【调研】-普通区域-青州市-青州中央花园-15315250312-1000M-宽带上网投诉-次数0-202501010000313837</t>
  </si>
  <si>
    <t>202501010000313837</t>
  </si>
  <si>
    <t>202501010000313837#流程受理流水号：20250101125119153152503121080116
客户号码:15315250312
客户姓名:范**
投诉地市:潍坊
来话流水:2025010112464063920836750
宽带账号:15315250312
宽带账号归属地市:潍坊
宽带账号归属区县:青州市
故障地址:潍坊青州市云门山街道尧王山路中央花园7号楼*********
联系电话:13361557509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故障细类:网速慢/上网掉线(专席)
携转原因:
故障时间:2025-01-01 12:50:19
具体故障现象:网速慢卡顿，
客户其他诉求:
;宽带小区$[青州中央花园]$</t>
  </si>
  <si>
    <t>2025-01-01 12:53:20</t>
  </si>
  <si>
    <t>张伟</t>
  </si>
  <si>
    <t>15706307683</t>
  </si>
  <si>
    <t>家客铁通潍坊青州-云门路城区装维组</t>
  </si>
  <si>
    <t>dw3_jk_zhangweiqz</t>
  </si>
  <si>
    <t>2025-01-01 12:53:49</t>
  </si>
  <si>
    <t>SD-057-250101-574621-3279</t>
  </si>
  <si>
    <t>2025-01-01 14:23:42</t>
  </si>
  <si>
    <t>普通区域-潍城区-陈家油坊-15966091670-100M-宽带上网投诉-次数0-202501010000370365</t>
  </si>
  <si>
    <t>2025-01-02 15:24:00</t>
  </si>
  <si>
    <t>202501010000370365</t>
  </si>
  <si>
    <t>202501010000370365#宽带账号：15966091670；宽带地址：潍坊潍城区城关街道向阳路陈家油坊东北关村2层楼房第18排*****；
客户来电反映移动高清无法观看，遥控器不好用，客户不配合排障，要求师傅上门，请协助处理，谢谢！
联系电话：15965369998；联系人：女士先生；来电流水：2025010114151572020865771</t>
  </si>
  <si>
    <t>2025-01-01 14:28:15</t>
  </si>
  <si>
    <t>2025-01-01 14:28:56</t>
  </si>
  <si>
    <t>SD-057-250101-453081-3203</t>
  </si>
  <si>
    <t>2025-01-01 14:14:19</t>
  </si>
  <si>
    <t>【调研】-80+银卡-普通区域-诸城市-高家朱村自然村-15094970990-200M-宽带上网投诉-次数0-202501010000369425</t>
  </si>
  <si>
    <t>2025-01-02 15:15:00</t>
  </si>
  <si>
    <t>202501010000369425</t>
  </si>
  <si>
    <t xml:space="preserve">202501010000369425#【已关注中国移动10086微信公众号】流程受理流水号：20250101140943150949709901100158
客户号码:15094970990
客户姓名:徐**
投诉地市:潍坊
来话流水:2025010114093173820802049
宽带账号:15094970990
宽带账号归属地市:潍坊
宽带账号归属区县:诸城市
故障地址:潍坊诸城市百尺河镇高家朱村高家朱村自然村高家朱村西南1号箱*********
联系电话:15094970990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光功率:-20.70
故障大类:宽带/电视
故障细类:宽带无法上网
携转原因:
故障时间:2025-01-01 14:11:03
具体故障现象:打不开网页，
客户其他诉求:客户侧为质差终端，要求上门更换终端并一并处理故障问题。
</t>
  </si>
  <si>
    <t>2025-01-01 14:25:13</t>
  </si>
  <si>
    <t>钟宪兵</t>
  </si>
  <si>
    <t>15706307944</t>
  </si>
  <si>
    <t>dw3_jk_zhongxianbing</t>
  </si>
  <si>
    <t>2025-01-01 14:25:52</t>
  </si>
  <si>
    <t>SD-851-274394-270-25400</t>
  </si>
  <si>
    <t>SD-057-250101-985107-3188</t>
  </si>
  <si>
    <t>2025-01-01 14:13:02</t>
  </si>
  <si>
    <t>【调研】-普通区域-奎文区-歌尔绿城-15165686951-300M-宽带上网投诉-次数0-202501010000368132</t>
  </si>
  <si>
    <t>202501010000368132</t>
  </si>
  <si>
    <t>202501010000368132#宽带账号：*15165686951**；宽带地址：*潍坊高新高新城区健康街歌尔绿城绿城**；客户来电反映宽带不能用，要求上门，请协助处理，谢谢！联系电话：*15165686951**；联系人：***；来电流水：2025010114064442720870806</t>
  </si>
  <si>
    <t>2025-01-01 14:31:25</t>
  </si>
  <si>
    <t>2025-01-01 14:31:57</t>
  </si>
  <si>
    <t>SD-057-250101-510842-2491</t>
  </si>
  <si>
    <t>2025-01-01 12:54:35</t>
  </si>
  <si>
    <t>普通区域-诸城市-四季美林一期-15169406493-1000M-宽带上网投诉-次数0-202501010000313836</t>
  </si>
  <si>
    <t>202501010000313836</t>
  </si>
  <si>
    <t>202501010000313836#宽带账号：15169406493；联系电话：15169406493宽带地址：潍坊诸城市龙都街道张择端路四季美林一期；客户来电反映宽带不在线，要求上门处理, 来电流水：2025010112510629920876380</t>
  </si>
  <si>
    <t>2025-01-01 12:58:00</t>
  </si>
  <si>
    <t>更换线缆或接头</t>
  </si>
  <si>
    <t>2025-01-01 12:58:40</t>
  </si>
  <si>
    <t>SD-851-288957-21402-28839</t>
  </si>
  <si>
    <t>SD-057-250101-803265-3196</t>
  </si>
  <si>
    <t>2025-01-01 14:14:04</t>
  </si>
  <si>
    <t>普通区域-寿光市-寿光大坨小区二-18364603627-200M-宽带上网投诉-次数0-202501010000368225</t>
  </si>
  <si>
    <t>202501010000368225</t>
  </si>
  <si>
    <t xml:space="preserve">202501010000368225#用户表示魔百合不能正常使用，显示质差魔百合，要求上门维修，请工作人员协助处理，谢谢！流水号2025010114121542020832573，联系人女士，联系电话18364603627！
</t>
  </si>
  <si>
    <t>2025-01-01 14:17:57</t>
  </si>
  <si>
    <t>褚彦廷</t>
  </si>
  <si>
    <t>15706307752</t>
  </si>
  <si>
    <t>dw3_jk_chuyanting</t>
  </si>
  <si>
    <t>2025-01-01 14:18:17</t>
  </si>
  <si>
    <t>SD-057-250101-031752-3255</t>
  </si>
  <si>
    <t>2025-01-01 14:20:33</t>
  </si>
  <si>
    <t>【调研】-普通区域-青州市-韩李庄村自然村-15053640238-200M-宽带上网投诉-次数0-20250101141906X346807837</t>
  </si>
  <si>
    <t>2025-01-02 15:21:00</t>
  </si>
  <si>
    <t>20250101141906X346807837</t>
  </si>
  <si>
    <t xml:space="preserve">【农村网络投诉】流程受理流水号：20250101141746150536402381102610
客户号码:15053640238
客户姓名:聂**
投诉地市:潍坊
来话流水:2025010114172669820890524
宽带账号:15053640238
宽带账号归属地市:潍坊
宽带账号归属区县:青州市
故障地址:潍坊青州市邵庄镇韩李庄村韩李庄村自然村邵庄镇韩李庄村5号箱（村东北路口李杰家西墙）*********
联系电话:15053640238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14:18:40
具体故障现象:提示网络无法连接，
客户其他诉求:
</t>
  </si>
  <si>
    <t>2025-01-01 14:27:30</t>
  </si>
  <si>
    <t>SD-851-242763-3394-25265</t>
  </si>
  <si>
    <t>2025-01-01 15:39:52</t>
  </si>
  <si>
    <t>80+银卡-普通区域-寿光市-怡馨园小区-15866590972-300M-宽带上网投诉-次数0-202501010000439228 一级督办</t>
  </si>
  <si>
    <t>202501010000439228</t>
  </si>
  <si>
    <t>2025-01-01 15:42:19</t>
  </si>
  <si>
    <t>平台故障恢复</t>
  </si>
  <si>
    <t>2025-01-01 15:42:37</t>
  </si>
  <si>
    <t>SD-057-250101-623045-3295</t>
  </si>
  <si>
    <t>2025-01-01 14:26:25</t>
  </si>
  <si>
    <t>(目标)普通区域-青州市-陈店村自然村-15966172107-500M-宽带上网投诉-次数0-202501010000379592</t>
  </si>
  <si>
    <t>202501010000379592</t>
  </si>
  <si>
    <t>202501010000379592#15966172107 用户表示从移动公司买的路由器现在不会设置，要求师傅上门，提示质差路由器，请处理，谢谢
联系人先生，电话本机，流水号 2025010114202599120824182</t>
  </si>
  <si>
    <t>2025-01-01 14:42:59</t>
  </si>
  <si>
    <t>郭强</t>
  </si>
  <si>
    <t>15706307628</t>
  </si>
  <si>
    <t>dw3_jk_guoqiang</t>
  </si>
  <si>
    <t>2025-01-01 14:43:23</t>
  </si>
  <si>
    <t>SD-057-250101-906283-3260</t>
  </si>
  <si>
    <t>2025-01-01 14:21:44</t>
  </si>
  <si>
    <t>80+银卡-普通区域-坊子区-坊子幸福家园-15244499366-100M-宽带上网投诉-次数0-202501010000372765</t>
  </si>
  <si>
    <t>2025-01-02 15:22:00</t>
  </si>
  <si>
    <t>202501010000372765</t>
  </si>
  <si>
    <t>202501010000372765#受理号码 : 15244499366客户姓名 : 于**号码归属地 : 潍坊潍城 － 潍城用户品牌 : 全球通
客户来电反映：宽带无法使用，按口径排障未恢复，请求协助处理，谢谢！
联系电话：15244499366 联系人：先生 宽带地址：潍坊坊子区黄旗堡街道幸福家园小区2号楼 来电流水：2025010114172866920890923</t>
  </si>
  <si>
    <t>2025-01-01 14:38:31</t>
  </si>
  <si>
    <t>2025-01-01 14:39:05</t>
  </si>
  <si>
    <t>SD-851-190518-36562</t>
  </si>
  <si>
    <t>SD-057-250101-106923-5572</t>
  </si>
  <si>
    <t>2025-01-01 18:26:23</t>
  </si>
  <si>
    <t>【调研】-80+普通-(目标)普通区域-坊子区-胜棠水岸-13562601398-300M-魔百和投诉-次数0-20250101182550X150337179</t>
  </si>
  <si>
    <t>20250101182550X150337179</t>
  </si>
  <si>
    <t>流程受理流水号：20250101182159135626013981176628
客户号码:13562601398
客户姓名:庞**
投诉地市:潍坊
来话流水:2025010118201768020889883
宽带账号:13562601398
宽带账号归属地市:潍坊
宽带账号归属区县:峡山区
故障地址:潍坊峡山区太堡庄街道（太堡庄）兴峡路胜棠水岸胜棠水岸36号楼*********
联系电话:15244491236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故障细类:移动高清电视故障
携转原因:
故障时间:2025-01-01 18:24:12
魔百和单播/组播:组播
具体故障现象:电视直播或点播无法观看，
客户其他诉求:要求退还无法使用期间的宽带费用，
魔百和单/组播：组播</t>
  </si>
  <si>
    <t>2025-01-01 18:29:28</t>
  </si>
  <si>
    <t>钟子龙</t>
  </si>
  <si>
    <t>15706307275</t>
  </si>
  <si>
    <t>家客铁通潍坊坊子-太保庄乡镇装维组</t>
  </si>
  <si>
    <t>dw3_jk_zhongzilong</t>
  </si>
  <si>
    <t>2025-01-01 18:30:47</t>
  </si>
  <si>
    <t>SD-057-250101-784692-3204</t>
  </si>
  <si>
    <t>2025-01-01 14:14:21</t>
  </si>
  <si>
    <t>80+普通-普通区域-潍城区-苗圃一路社区-18366341456-1000M-宽带上网投诉-次数0-202501010000371096</t>
  </si>
  <si>
    <t>202501010000371096</t>
  </si>
  <si>
    <t>202501010000371096#流程受理流水号：20250101141225183663414561100991
客户号码:18366341456
客户姓名:张**
投诉地市:潍坊
来话流水:2025010114121038820831578
宽带账号:18366341456
宽带账号归属地市:潍坊
宽带账号归属区县:潍城区
故障地址:潍坊潍城区北关街道苗圃一路苗圃一路社区3号楼*********
联系电话:18366341456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14:13:50
具体故障现象:提示网络无法连接，
客户其他诉求:
;宽带小区$[苗圃一路社区]$</t>
  </si>
  <si>
    <t>2025-01-01 14:35:51</t>
  </si>
  <si>
    <t>慈文宇</t>
  </si>
  <si>
    <t>15706307849</t>
  </si>
  <si>
    <t>通过其他方式穿通皮线或网线</t>
  </si>
  <si>
    <t>dw3_jk_wcciwenyu</t>
  </si>
  <si>
    <t>2025-01-01 14:36:32</t>
  </si>
  <si>
    <t>SD-851-306856-7574-10102</t>
  </si>
  <si>
    <t>SD-057-250101-897403-3224</t>
  </si>
  <si>
    <t>2025-01-01 14:17:13</t>
  </si>
  <si>
    <t>80+银卡-普通区域-安丘市-东王官疃村自然村-15094933088-200M-宽带上网投诉-次数0-20250101141501X101702381</t>
  </si>
  <si>
    <t>2025-01-02 15:18:00</t>
  </si>
  <si>
    <t>20250101141501X101702381</t>
  </si>
  <si>
    <t xml:space="preserve">【农村网络投诉】流程受理流水号：20250101141121150949330881100644
客户号码:15094933088
客户姓名:刘**
投诉地市:潍坊
来话流水:2025010114103967320814831
宽带账号:15094933088
宽带账号归属地市:潍坊
宽带账号归属区县:安丘市
故障地址:潍坊安丘市景芝镇东王官疃村东王官疃村自然村东王官疃村5号箱薛亮远*********
联系电话:15094933088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故障时间:2025-01-01 14:16:47
具体故障现象:光猫亮红灯，
客户其他诉求:
</t>
  </si>
  <si>
    <t>2025-01-01 14:25:41</t>
  </si>
  <si>
    <t>2025-01-01 14:36:31</t>
  </si>
  <si>
    <t>SD-057-250101-974621-3965</t>
  </si>
  <si>
    <t>2025-01-01 15:39:19</t>
  </si>
  <si>
    <t>【调研】-80+银卡-普通区域-昌乐县-龙腾金都-13863667706-100M-魔百和投诉-次数0-202501010000442612</t>
  </si>
  <si>
    <t>2025-01-02 16:40:00</t>
  </si>
  <si>
    <t>202501010000442612</t>
  </si>
  <si>
    <t>202501010000442612#流程受理流水号：20250101153424138636677061125841
客户号码:13863667706
客户姓名:程**
投诉地市:潍坊
来话流水:2025010115331300320863322
宽带账号:13863667706
宽带账号归属地市:潍坊
宽带账号归属区县:昌乐县
故障地址:潍坊昌乐县城关街道方山路龙腾金都5号楼-1303*********
联系电话:18366386778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故障细类:移动高清电视故障(专席)
携转原因:
故障时间:2025-01-01 16:32:08
魔百和单播/组播:组播
具体故障现象:电视机提示无信号，
客户其他诉求:
魔百和单/组播：组播;宽带小区$[龙腾金都]$</t>
  </si>
  <si>
    <t>2025-01-01 15:39:51</t>
  </si>
  <si>
    <t>张英杰</t>
  </si>
  <si>
    <t>15706307143</t>
  </si>
  <si>
    <t>dw3_jk_zhangyingjie</t>
  </si>
  <si>
    <t>2025-01-01 15:40:21</t>
  </si>
  <si>
    <t>SD-057-250101-210945-5611</t>
  </si>
  <si>
    <t>2025-01-01 18:29:04</t>
  </si>
  <si>
    <t>【重投】-80+银卡-普通区域-寿光市-南胡村-15965088360-1000M-魔百和投诉-次数0-20250101182748X268832133</t>
  </si>
  <si>
    <t>20250101182748X268832133</t>
  </si>
  <si>
    <t>【农村网络投诉】检测结果：1、宽带是否在线：宽带在线；2、电视账号状态检测：电视账号状态正常；3、电视片源检测：电视片源正常；4、机顶盒性能检测：机顶盒性能正常；5、机顶盒设备检测：机顶盒设备正常；6、电视播放流畅度检测：电视播放流畅；7、电视连接方式检测：未检测到；故障类型：电视无法观看。故障描述：电视打开没法看.高清线也换了新的也没节目，电视一直看着了，这回打开没节目。联系人：孙志伟。联系电话：15094966392。</t>
  </si>
  <si>
    <t>2025-01-01 18:32:46</t>
  </si>
  <si>
    <t>黄昊</t>
  </si>
  <si>
    <t>15706307745</t>
  </si>
  <si>
    <t>dw3_jk_huanghao</t>
  </si>
  <si>
    <t>2025-01-01 18:33:05</t>
  </si>
  <si>
    <t>SD-851-266593-9376-4486</t>
  </si>
  <si>
    <t>SD-057-250101-864513-3410</t>
  </si>
  <si>
    <t>2025-01-01 14:39:17</t>
  </si>
  <si>
    <t>普通区域-高密市-菲达中央花园-15910053728-300M-宽带上网投诉-次数0-202501010000390025</t>
  </si>
  <si>
    <t>202501010000390025</t>
  </si>
  <si>
    <t xml:space="preserve">202501010000390025#流程受理流水号：20250101143846159100537281108878
客户号码:15910053728
客户姓名:姜*
投诉地市:潍坊
来话流水:2025010114382670820825810
宽带账号:15910053728
宽带账号归属地市:潍坊
宽带账号归属区县:高密市
故障地址:潍坊高密市朝阳街道人民大街菲达中央花园菲达中央花园7号楼*********
联系电话:15910053728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光功率:-16.63
故障大类:宽带/电视
故障细类:宽带无法上网
携转原因:
故障时间:2025-01-01 14:39:00
具体故障现象:打不开网页，
客户其他诉求:客户侧为质差终端，要求上门更换终端并一并处理故障问题。
</t>
  </si>
  <si>
    <t>2025-01-01 14:41:06</t>
  </si>
  <si>
    <t>刘志刚</t>
  </si>
  <si>
    <t>15706307359</t>
  </si>
  <si>
    <t>dw3_jk_liuzhigang</t>
  </si>
  <si>
    <t>2025-01-01 14:43:54</t>
  </si>
  <si>
    <t>SD-057-250101-812047-3405</t>
  </si>
  <si>
    <t>普通区域-奎文区-恒信春风里-13361236323-1000M-宽带上网投诉-次数0-202501010000390412</t>
  </si>
  <si>
    <t>202501010000390412</t>
  </si>
  <si>
    <t>202501010000390412#流程受理流水号：20250101143536133612363231107949
客户号码:13361236323
客户姓名:曹**
投诉地市:青岛
来话流水:2025010114342668620880060
宽带账号:13361236323
宽带账号归属地市:青岛
宽带账号归属区县:奎文区
故障地址:潍坊奎文区高新城区樱前街恒信春风里10号楼*********
联系电话:13361236323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光功率:-17.32
故障大类:宽带/电视
故障细类:网速慢/上网掉线(专席)
携转原因:
故障时间:2025-01-01 14:38:00
具体故障现象:频繁掉线， 客户表示宽带无法上网，请协助处理谢谢
客户其他诉求:
;宽带小区$[恒信春风里]$</t>
  </si>
  <si>
    <t>2025-01-01 14:39:38</t>
  </si>
  <si>
    <t>张松</t>
  </si>
  <si>
    <t>15706366505</t>
  </si>
  <si>
    <t>dw3_jk_zhangsong</t>
  </si>
  <si>
    <t>2025-01-01 14:39:55</t>
  </si>
  <si>
    <t>SD-851-271134-6933-27403</t>
  </si>
  <si>
    <t>SD-057-250101-352617-1596</t>
  </si>
  <si>
    <t>2025-01-01 11:08:20</t>
  </si>
  <si>
    <t>普通区域-奎文区-刘东村自然村-13791640735-500M-宽带上网投诉-次数0-202501010000230412</t>
  </si>
  <si>
    <t>202501010000230412</t>
  </si>
  <si>
    <t>202501010000230412#宽带账号：13791640735；宽带地址：潍坊奎文区廿里堡街道刘东村刘东村自然村刘东村村委东北；客户来电反映宽带网络无法使用，网口不亮灯，在线更换网口未恢复，客户不配合排障，要求上门，请协助处理，谢谢！联系电话：13791640735；联系人：女士；来电流水：2025010110544480620846024</t>
  </si>
  <si>
    <t>2025-01-01 11:11:39</t>
  </si>
  <si>
    <t>凌富强</t>
  </si>
  <si>
    <t>15706366521</t>
  </si>
  <si>
    <t>dw3_jk_lingfuqiang</t>
  </si>
  <si>
    <t>2025-01-01 11:13:14</t>
  </si>
  <si>
    <t>SD-057-250101-867321-5535</t>
  </si>
  <si>
    <t>2025-01-01 18:22:42</t>
  </si>
  <si>
    <t>80+金卡-普通区域-临朐县-七贤合水村自然村-18365666309-500M-宽带上网投诉-次数0-202501010000584415</t>
  </si>
  <si>
    <t>202501010000584415</t>
  </si>
  <si>
    <t>202501010000584415#【已关注中国移动10086微信公众号】流程受理流水号：20250101182120183656663091176470
客户号码:18365666309
客户姓名:杨*
投诉地市:潍坊
来话流水:2025010118205359020895198
宽带账号:18365666309
账号归属区县:临朐
联系电话:18365666309
联系人:先生/女士
宽带地址:潍坊
工单紧急程度:一般
是否投诉倾向:否
是否重复投诉:否
是否携转意向:否
是否有升级投诉倾向:否
*业务名称:业务融合移机流程宽带+OTT+OTT
投诉内容:手机号码：18365666309，【问题描述】客户已办理宽带业务，有开通单，要求装维尽快联系上门，客户表示同意加收多出来的线钱，客户表示要投诉，请处理，谢谢。联系电话：18365666309，联系人：先生/女士，录音流水号：2025010118205359020895198。受理明细：531920062399999999。
在途开通单信息：536241208500768850，18365666309，2024-12-08 18:47:18，业务融合移机流程宽带+OTT+OTT，处理中，装维选址
是否到厅:否
业务名称:业务融合移机流程宽带+OTT+OTT
;宽带小区$[七贤合水村自然村]$</t>
  </si>
  <si>
    <t>2025-01-01 18:25:28</t>
  </si>
  <si>
    <t>相兴福</t>
  </si>
  <si>
    <t>15706307572</t>
  </si>
  <si>
    <t>dw3_jk_xiangxingfu</t>
  </si>
  <si>
    <t>2025-01-01 18:25:58</t>
  </si>
  <si>
    <t>SD-852-334656-1748-25549</t>
  </si>
  <si>
    <t>SD-057-250101-815427-3219</t>
  </si>
  <si>
    <t>2025-01-01 14:17:02</t>
  </si>
  <si>
    <t>【调研】-(目标)普通区域-寒亭区-金御花苑小区二期-17515209929-1000M-宽带上网投诉-次数0-20250101141439X799008630</t>
  </si>
  <si>
    <t>20250101141439X799008630</t>
  </si>
  <si>
    <t xml:space="preserve">流程受理流水号：20250101141330175152099291101356
客户号码:17515209929
客户姓名:张**
投诉地市:潍坊
来话流水:2025010114131683620843857
宽带账号:17515209929
宽带账号归属地市:潍坊
宽带账号归属区县:寒亭区
故障地址:潍坊寒亭区开元街道祥亭街金御花苑小区二期8号楼*********
联系电话:17515209929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14:13:52
具体故障现象:光猫亮红灯，
客户其他诉求:
</t>
  </si>
  <si>
    <t>2025-01-01 14:22:01</t>
  </si>
  <si>
    <t>刘浩</t>
  </si>
  <si>
    <t>15706307459</t>
  </si>
  <si>
    <t>家客铁通潍坊寒亭-开元乡镇装维组</t>
  </si>
  <si>
    <t>dw3_jk_liuhao1</t>
  </si>
  <si>
    <t>2025-01-01 14:28:00</t>
  </si>
  <si>
    <t>SD-851-318128-17249-13136</t>
  </si>
  <si>
    <t>SD-057-250101-569037-3920</t>
  </si>
  <si>
    <t>2025-01-01 15:35:03</t>
  </si>
  <si>
    <t>80+普通-普通区域-寿光市-西黑冢子前-15169652511-300M-宽带上网投诉-次数0-202501010000436412</t>
  </si>
  <si>
    <t>202501010000436412</t>
  </si>
  <si>
    <t xml:space="preserve">202501010000436412#孙**15169652511  
号码归属地潍坊寿光 － 寿光-道口-片区
客户来电反映
潍坊寿光市道口西黑冢子前村西黑冢子前西黑冢子前15号箱*
宽带无法上网，自己不会操作，好几天不能上网了，要求上门查看一下 请协助处理，谢谢联系电话15726361393
2025010115311734120840946
</t>
  </si>
  <si>
    <t>2025-01-01 15:37:03</t>
  </si>
  <si>
    <t>隋建功</t>
  </si>
  <si>
    <t>15706307759</t>
  </si>
  <si>
    <t>dw3_jk_suijiangong</t>
  </si>
  <si>
    <t>2025-01-01 15:37:32</t>
  </si>
  <si>
    <t>SD-057-250101-019852-1524</t>
  </si>
  <si>
    <t>2025-01-01 11:02:10</t>
  </si>
  <si>
    <t>普通区域-昌乐县-民生璞悦里-15265630491-1000M-宽带上网投诉-次数0-20250101105929X369575363</t>
  </si>
  <si>
    <t>20250101105929X369575363</t>
  </si>
  <si>
    <t xml:space="preserve">流程受理流水号：20250101105813152656304911048529
客户号码:15265630491
客户姓名:张**
投诉地市:潍坊
来话流水:2025010110485842820867621
宽带账号:15265630491
宽带账号归属地市:潍坊
宽带账号归属区县:昌乐县
故障地址:潍坊昌乐县经济开发区站北街民生璞悦里30号楼*********
联系电话:15265630491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光功率:-22.14
故障大类:宽带/电视
故障细类:宽带无法上网(专席)
携转原因:
故障时间:2025-01-01 10:58:23
具体故障现象:光猫灯正常但电脑，投屏仪无法上网，
客户其他诉求:
</t>
  </si>
  <si>
    <t>2025-01-01 11:08:22</t>
  </si>
  <si>
    <t>张金龙</t>
  </si>
  <si>
    <t>15706307282</t>
  </si>
  <si>
    <t>家客铁通潍坊昌乐-美联城区装维组</t>
  </si>
  <si>
    <t>dw3_jk_clzhangjinlong</t>
  </si>
  <si>
    <t>2025-01-01 11:08:55</t>
  </si>
  <si>
    <t>SD-851-296767-13121-3062</t>
  </si>
  <si>
    <t>SD-057-250101-763208-2455</t>
  </si>
  <si>
    <t>2025-01-01 12:50:05</t>
  </si>
  <si>
    <t>【调研】-80+普通-FTTR-普通区域-奎文区-华星小区-18366395262-1000M-宽带上网投诉-次数0-202501010000309661</t>
  </si>
  <si>
    <t>202501010000309661</t>
  </si>
  <si>
    <t>202501010000309661#质差机顶盒：宽带账号：18366395262；宽带地址：潍坊奎文区北苑街道四平路卧龙街华星小区6号楼；客户来电反映电视无法正常观看，要求更换机顶盒，经查询客户侧为质差机顶盒，请协助上门更换终端并一并处理故障问题，谢谢！联系电话：18366395262；联系人：先生；来电流水：2025010112473467320844935。</t>
  </si>
  <si>
    <t>2025-01-01 12:57:31</t>
  </si>
  <si>
    <t>王玉升</t>
  </si>
  <si>
    <t>15706366509</t>
  </si>
  <si>
    <t>dw3_jk_wangyusheng</t>
  </si>
  <si>
    <t>2025-01-01 12:58:22</t>
  </si>
  <si>
    <t>SD-851-329203-5840-29043</t>
  </si>
  <si>
    <t>SD-057-250101-902147-599</t>
  </si>
  <si>
    <t>2025-01-01 09:17:46</t>
  </si>
  <si>
    <t>【调研】-(目标)普通区域-高密市-高密燃料公司宿舍-13964678822-300M-宽带上网投诉-次数0-202501010000129560</t>
  </si>
  <si>
    <t>202501010000129560</t>
  </si>
  <si>
    <t>202501010000129560#13964678822客户来电反映宽带无法使用，老人在家 要求上门 ，线上排障不认可，要求维修人员上门维修，请尽快协助处理，谢谢  联系人：女士 联系电话：本机 流水：2025010109153282120865581</t>
  </si>
  <si>
    <t>2025-01-01 09:20:46</t>
  </si>
  <si>
    <t>张建华</t>
  </si>
  <si>
    <t>15706307318</t>
  </si>
  <si>
    <t>dw3_jk_zhangjianhua</t>
  </si>
  <si>
    <t>2025-01-01 09:21:12</t>
  </si>
  <si>
    <t>SD-057-250101-450782-3330</t>
  </si>
  <si>
    <t>2025-01-01 14:29:28</t>
  </si>
  <si>
    <t>80+银卡-普通区域-青州市-张家峪-13656468002-300M-宽带上网投诉-次数0-20250101142824X904224849</t>
  </si>
  <si>
    <t>20250101142824X904224849</t>
  </si>
  <si>
    <t xml:space="preserve">流程受理流水号：20250101142638136564680021105212
客户号码:13656468002
客户姓名:李**
投诉地市:潍坊
来话流水:2025010114254744920883278
宽带账号:13656468002
宽带账号归属地市:潍坊
宽带账号归属区县:青州市
故障地址:潍坊青州市王府街道张家峪张家峪7号箱（张建强）*********
联系电话:18265651833
联系人:女士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故障时间:2025-01-01 14:27:48
具体故障现象:提示网络无法连接，
客户其他诉求:
</t>
  </si>
  <si>
    <t>2025-01-01 14:45:01</t>
  </si>
  <si>
    <t>2025-01-01 14:45:46</t>
  </si>
  <si>
    <t>SD-851-237506-2718-21858</t>
  </si>
  <si>
    <t>SD-057-250101-874523-3254</t>
  </si>
  <si>
    <t>2025-01-01 14:20:29</t>
  </si>
  <si>
    <t>普通区域-坊子区-凤凰太阳城A区-13953680389-300M-宽带上网投诉-次数0-20250101141853X333925200</t>
  </si>
  <si>
    <t>20250101141853X333925200</t>
  </si>
  <si>
    <t xml:space="preserve">流程受理流水号：20250101141728139536803891102517
客户号码:13953680389
客户姓名:徐**
投诉地市:潍坊
来话流水:2025010114162177520878401
宽带账号:13953680389
宽带账号归属地市:潍坊
宽带账号归属区县:坊子区
故障地址:潍坊坊子区坊子新区龙泉街凤凰太阳城A区19号1单元302
联系电话:15065643931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故障时间:2025-01-01 14:21:08
具体故障现象:光猫亮红灯，
客户其他诉求:
</t>
  </si>
  <si>
    <t>2025-01-01 14:22:56</t>
  </si>
  <si>
    <t>房体壮</t>
  </si>
  <si>
    <t>15706307919</t>
  </si>
  <si>
    <t>dw3_jk_fangtizhuang</t>
  </si>
  <si>
    <t>2025-01-01 14:23:45</t>
  </si>
  <si>
    <t>SD-057-250101-835426-3216</t>
  </si>
  <si>
    <t>2025-01-01 14:16:32</t>
  </si>
  <si>
    <t>【调研】-普通区域-坊子区-恒信金水岸-15966137768-200M-宽带上网投诉-次数0-202501010000371414</t>
  </si>
  <si>
    <t>2025-01-02 15:17:00</t>
  </si>
  <si>
    <t>202501010000371414</t>
  </si>
  <si>
    <t xml:space="preserve">202501010000371414#15966137768客户反映电视反映慢，线上排障不认可，系统显示质差机顶盒，请协助处理，谢谢
联系人：先生   联系电话：15966137768   流水号：2025010114124468020837866
</t>
  </si>
  <si>
    <t>2025-01-01 14:21:32</t>
  </si>
  <si>
    <t>2025-01-01 14:22:03</t>
  </si>
  <si>
    <t>SD-057-250101-563817-3368</t>
  </si>
  <si>
    <t>2025-01-01 14:35:06</t>
  </si>
  <si>
    <t>普通区域-临朐县-张六店村自然村-13953619496-300M-宽带上网投诉-次数0-20250101143252X172235828</t>
  </si>
  <si>
    <t>20250101143252X172235828</t>
  </si>
  <si>
    <t xml:space="preserve">【农村网络投诉】流程受理流水号：20250101143212139536194961106892
客户号码:13953619496
客户姓名:王**
投诉地市:潍坊
来话流水:2025010114313763720848501
宽带账号:13953619496
宽带账号归属地市:潍坊
宽带账号归属区县:临朐县
故障地址:潍坊临朐县辛寨镇人民政府张六店村张六店村自然村张六店村（扩容）17号箱马良讯（外墙）*********
联系电话:15006692536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故障时间:2025-01-01 14:29:29
具体故障现象:无法上网
客户其他诉求:
</t>
  </si>
  <si>
    <t>2025-01-01 14:48:11</t>
  </si>
  <si>
    <t>赵立帅</t>
  </si>
  <si>
    <t>15706307571</t>
  </si>
  <si>
    <t>dw3_jk_zhaolishuai</t>
  </si>
  <si>
    <t>2025-01-01 14:51:18</t>
  </si>
  <si>
    <t>SD-057-250101-231695-2472</t>
  </si>
  <si>
    <t>2025-01-01 12:52:18</t>
  </si>
  <si>
    <t>普通区域-潍城区-潍坊市小商品城-13589159612-200M-宽带上网投诉-次数0-202501010000312454</t>
  </si>
  <si>
    <t>202501010000312454</t>
  </si>
  <si>
    <t>202501010000312454#流程受理流水号：20250101125045135891596121079968
客户号码:13589159612
客户姓名:王**
投诉地市:潍坊
来话流水:2025010112501101320868349
宽带账号:13589159612
宽带账号归属地市:潍坊
宽带账号归属区县:潍城区
故障地址:潍坊潍城区南关街道青年路潍坊市小商品城2楼12#（3区25号对面）*********
联系电话:15064654688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故障时间:2025-01-01 12:52:06
具体故障现象:PON灯闪，
客户其他诉求:
;宽带小区$[潍坊市小商品城]$</t>
  </si>
  <si>
    <t>2025-01-01 12:56:20</t>
  </si>
  <si>
    <t>张传阳</t>
  </si>
  <si>
    <t>15706307885</t>
  </si>
  <si>
    <t>dw3_jk_zhangchuanyang</t>
  </si>
  <si>
    <t>2025-01-01 12:56:57</t>
  </si>
  <si>
    <t>SD-057-250101-107632-3180</t>
  </si>
  <si>
    <t>2025-01-01 14:11:48</t>
  </si>
  <si>
    <t>普通区域--null-15898933911-宽带上网投诉-次数0-202501010000367125</t>
  </si>
  <si>
    <t>2025-01-02 14:12:00</t>
  </si>
  <si>
    <t>202501010000367125</t>
  </si>
  <si>
    <t>202501010000367125#流程受理流水号：20250101141100158989339111100533
客户号码:15898933911
客户姓名:邢**
投诉地市:潍坊
来话流水:2025010114103616620814161
宽带账号:15898933911
账号归属区县:潍坊-寒亭-城北网格-峰华专卖店
联系电话:15898933911
联系人:先生/女士
宽带地址:潍坊
工单紧急程度:一般
是否投诉倾向:否
是否重复投诉:否
是否携转意向:否
是否有升级投诉倾向:否
*业务名称:业务融合开机流程宽带
投诉内容:手机号码：15898933911，【问题描述】客户已办理宽带业务，有开通单，要求装维尽快联系上门，请处理，谢谢。联系电话：15898933911，联系人：先生/女士，录音流水号：2025010114103616620814161。受理明细：531920062399999999。
在途开通单信息：536250101543639902，15898933911，2025-01-01 13:00:38，业务融合开机流程宽带，处理中，黄单扩容
是否到厅:否
业务名称:业务融合开机流程宽带
;宽带小区$[null]$</t>
  </si>
  <si>
    <t>SD-057-250101-160493-576</t>
  </si>
  <si>
    <t>2025-01-01 09:17:06</t>
  </si>
  <si>
    <t>80+普通-普通区域-诸城市-疾控中心家属楼-13676366118-300M-宽带上网投诉-次数0-20250101091508X108547866</t>
  </si>
  <si>
    <t>20250101091508X108547866</t>
  </si>
  <si>
    <t xml:space="preserve">流程受理流水号：20250101091310136763661181015328
客户号码:13676366118
客户姓名:王**
投诉地市:潍坊
来话流水:2025010109103499320808703
宽带账号:13676366118
宽带账号归属地市:潍坊
宽带账号归属区县:诸城市
故障地址:潍坊诸城市密州街道和平街疾控中心家属楼1号楼*********
联系电话:13676366118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光功率:-18.29
故障大类:宽带/电视
故障细类:网速慢/上网掉线(专席)
携转原因:
故障时间:2025-01-01 09:14:29
具体故障现象:网速慢卡顿，
客户其他诉求:
</t>
  </si>
  <si>
    <t>2025-01-01 09:19:27</t>
  </si>
  <si>
    <t>冯杰</t>
  </si>
  <si>
    <t>15706307952</t>
  </si>
  <si>
    <t>dw3_jk_fengjie</t>
  </si>
  <si>
    <t>2025-01-01 09:20:54</t>
  </si>
  <si>
    <t>SD-851-322943-29099-18196</t>
  </si>
  <si>
    <t>SD-057-250101-479258-3168</t>
  </si>
  <si>
    <t>2025-01-01 14:11:13</t>
  </si>
  <si>
    <t>【调研】-80+普通-普通区域-潍城区-金科华府（含建委宿舍、福祥居、北关中心小学教师楼、银泰大厦等）-18863036810-200M-宽带上网投诉-次数0-20250101140926X766510753</t>
  </si>
  <si>
    <t>2025-01-02 15:12:00</t>
  </si>
  <si>
    <t>20250101140926X766510753</t>
  </si>
  <si>
    <t xml:space="preserve">流程受理流水号：20250101140829188630368101099805
客户号码:18863036810
客户姓名:王**
投诉地市:潍坊
来话流水:2025010114080811320886535
宽带账号:18863036810
宽带账号归属地市:潍坊
宽带账号归属区县:潍城区
故障地址:潍坊潍城区于河街道彩虹路北宫街金科华府5号楼*********
联系电话:18863036810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故障时间:2025-01-01 14:08:54
具体故障现象:打不开网页，
客户其他诉求:请尽快处理，谢谢！
</t>
  </si>
  <si>
    <t>2025-01-01 14:27:29</t>
  </si>
  <si>
    <t>周云飞</t>
  </si>
  <si>
    <t>15706307908</t>
  </si>
  <si>
    <t>dw3_jk_zhouyunfei</t>
  </si>
  <si>
    <t>2025-01-01 14:33:00</t>
  </si>
  <si>
    <t>SD-057-250101-218093-3966</t>
  </si>
  <si>
    <t>普通区域-青州市-阳光花园B区-18265609639-300M-宽带上网投诉-次数0-202501010000438751</t>
  </si>
  <si>
    <t>202501010000438751</t>
  </si>
  <si>
    <t>202501010000438751#18265609639客户来电反映本机办理的宽带无法使用，系统显示质差路由器，，直接要求维修人员上门维修，请尽快协助处理，谢谢 
 联系人：女士 联系电话：17863689379 流水2025010115360274120896352</t>
  </si>
  <si>
    <t>2025-01-01 15:43:26</t>
  </si>
  <si>
    <t>张泰铭</t>
  </si>
  <si>
    <t>15706307674</t>
  </si>
  <si>
    <t>更换终端电源线</t>
  </si>
  <si>
    <t>dw3_jk_zhangtaiming</t>
  </si>
  <si>
    <t>2025-01-01 15:43:58</t>
  </si>
  <si>
    <t>SD-057-250101-578431-2458</t>
  </si>
  <si>
    <t>2025-01-01 12:50:12</t>
  </si>
  <si>
    <t>【调研】-普通区域-奎文区-帝景苑-18865367019-300M-宽带上网投诉-次数0-202501010000311468</t>
  </si>
  <si>
    <t>202501010000311468</t>
  </si>
  <si>
    <t>202501010000311468#流程受理流水号：20250101124835188653670191079419
客户号码:18865367019
客户姓名:李**
投诉地市:潍坊
来话流水:2025010112481396420850864
宽带账号:18865367019
宽带账号归属地市:潍坊
宽带账号归属区县:奎文区
故障地址:潍坊奎文区广文街道民生东街帝景苑23*********
联系电话:18865367019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故障时间:2025-01-01 12:44:38
具体故障现象:提示网络无法连接，
客户其他诉求:提示网络无法连接，
;宽带小区$[帝景苑]$</t>
  </si>
  <si>
    <t>2025-01-01 12:59:39</t>
  </si>
  <si>
    <t>吴铁柏</t>
  </si>
  <si>
    <t>15706307482</t>
  </si>
  <si>
    <t>建议用户新增路由器</t>
  </si>
  <si>
    <t>dw3_jk_wutiebai</t>
  </si>
  <si>
    <t>2025-01-01 13:00:24</t>
  </si>
  <si>
    <t>SD-851-307014-25097-7273</t>
  </si>
  <si>
    <t>SD-057-250101-016245-5612</t>
  </si>
  <si>
    <t>2025-01-01 18:29:07</t>
  </si>
  <si>
    <t>80+普通-普通区域-昌邑市-古河村自然村-13606471646-200M-宽带上网投诉-次数0-20250101182828X308885720</t>
  </si>
  <si>
    <t>20250101182828X308885720</t>
  </si>
  <si>
    <t xml:space="preserve">【农村网络投诉】流程受理流水号：20250101182712136064716461177851
客户号码:13606471646
客户姓名:董**
投诉地市:潍坊
来话流水:2025010118254061520837058
宽带账号:13606471646
宽带账号归属地市:潍坊
宽带账号归属区县:昌邑市
故障地址:潍坊昌邑市仓街镇古河村古河村自然村新古河村村委南*********
联系电话:13606471646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故障时间:2025-01-01 18:27:23
具体故障现象:光猫亮红灯，客户来电反映宽带无法上网，请协助处理谢谢
客户其他诉求:
</t>
  </si>
  <si>
    <t>2025-01-01 18:49:47</t>
  </si>
  <si>
    <t>SD-851-244608-8571-21014</t>
  </si>
  <si>
    <t>SD-057-250101-796058-3412</t>
  </si>
  <si>
    <t>2025-01-01 14:39:30</t>
  </si>
  <si>
    <t>【重投】-【调研】-80+普通-普通区域-寿光市-新城明珠润园-15166364162-300M-宽带上网投诉-次数0-202501010000391103</t>
  </si>
  <si>
    <t>202501010000391103</t>
  </si>
  <si>
    <t>202501010000391103#流程受理流水号：20250101143844151663641621108867
客户号码:15166364162
客户姓名:张*
投诉地市:潍坊
来话流水:2025010114375028120818947
宽带账号:15166364162
账号归属区县:寿光
联系电话:15166364162
联系人:先生/女士
宽带地址:潍坊
工单紧急程度:非常紧急
是否投诉倾向:否
是否重复投诉:否
是否携转意向:否
是否有升级投诉倾向:否
*业务名称:业务融合移机流程宽带
投诉内容:手机号码：15166364162，【问题描述】客户已办理宽带业务，有开通单，要求装维尽快联系上门，请处理，谢谢。联系电话：15166364162，联系人：先生/女士，录音流水号：2025010114375028120818947。受理明细：531920062399999999。
在途开通单信息：536241231158141166，15166364162，2024-12-31 13:40:23，业务融合移机流程宽带，处理中，手写判断和地址录入
是否到厅:否
业务名称:业务融合移机流程宽带
;宽带小区$[新城明珠润园]$</t>
  </si>
  <si>
    <t>2025-01-01 14:42:08</t>
  </si>
  <si>
    <t>2025-01-01 14:42:24</t>
  </si>
  <si>
    <t>SD-852-305940-979-14922</t>
  </si>
  <si>
    <t>SD-057-250101-379852-1528</t>
  </si>
  <si>
    <t>2025-01-01 11:02:29</t>
  </si>
  <si>
    <t>【调研】-80+白金-普通区域-临朐县-绿城水郡小区-18264445111-300M-宽带上网投诉-次数0-20250101110133X493081117</t>
  </si>
  <si>
    <t>20250101110133X493081117</t>
  </si>
  <si>
    <t xml:space="preserve">流程受理流水号：20250101110034182644451111049273
客户号码:18264445111
客户姓名:郝**
投诉地市:潍坊
来话流水:2025010110595094220813650
宽带账号:18264445111
宽带账号归属地市:潍坊
宽带账号归属区县:临朐县
故障地址:潍坊临朐县城关街道黄山路绿城水郡小区13号楼2单元701室*********
联系电话:18264445111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光功率:-17.74
故障大类:宽带/电视
故障细类:网速慢/上网掉线(专席)
携转原因:
故障时间:2025-01-01 11:04:10
具体故障现象:网速慢卡顿，
客户其他诉求:
</t>
  </si>
  <si>
    <t>2025-01-01 11:13:58</t>
  </si>
  <si>
    <t>衣学全</t>
  </si>
  <si>
    <t>15706307553</t>
  </si>
  <si>
    <t>dw3_jk_yixuequan</t>
  </si>
  <si>
    <t>2025-01-01 11:15:17</t>
  </si>
  <si>
    <t>SD-057-250101-974352-1591</t>
  </si>
  <si>
    <t>2025-01-01 11:07:56</t>
  </si>
  <si>
    <t>80+金卡-普通区域-滨海-裕源花园（消防队后临）-15863618515-1000M-魔百和投诉-次数0-202501010000232818</t>
  </si>
  <si>
    <t>202501010000232818</t>
  </si>
  <si>
    <t>202501010000232818#流程受理流水号：20250101110707158636185151051320
客户号码:15863618515
客户姓名:王**
投诉地市:潍坊
来话流水:2025010111012514320834033
宽带账号:15863618515
宽带账号归属地市:潍坊
宽带账号归属区县:滨海
故障地址:潍坊滨海大家洼街道海化街裕源花园（消防队后临）22号楼2单元*********
联系电话:15863618515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故障细类:移动高清电视故障(专席)
携转原因:
故障时间:2025-01-01 11:09:21
具体故障现象:22002
客户其他诉求:请核实，谢谢
魔百和单/组播：组播;宽带小区$[裕源花园（消防队后临）]$</t>
  </si>
  <si>
    <t>2025-01-01 11:11:34</t>
  </si>
  <si>
    <t>SD-851-227100-9072-22591</t>
  </si>
  <si>
    <t>SD-057-250101-518204-3178</t>
  </si>
  <si>
    <t>2025-01-01 14:11:46</t>
  </si>
  <si>
    <t>【追1】普通区域-高密市-荆家屯-13864690609-100M-魔百和投诉-次数0-20250101141047X847317738</t>
  </si>
  <si>
    <t>20250101141047X847317738</t>
  </si>
  <si>
    <t>【农村网络投诉】流程受理流水号：20250101140908138646906091099989
客户号码:13864690609
客户姓名:侯**
投诉地市:潍坊
来话流水:2025010114075271220883639
宽带账号:13864690609
宽带账号归属地市:潍坊
宽带账号归属区县:高密市
故障地址:潍坊高密市密水街道荆家屯行政村荆家屯王宏4号箱*********
联系电话:15753668779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故障时间:2025-01-01 14:10:03
魔百和单播/组播:单播
具体故障现象:内容页面无法载入图片，
客户其他诉求:
魔百和单/组播：单播</t>
  </si>
  <si>
    <t>2025-01-01 14:18:10</t>
  </si>
  <si>
    <t>2025-01-01 14:18:31</t>
  </si>
  <si>
    <t>SD-057-250101-361054-3373</t>
  </si>
  <si>
    <t>2025-01-01 14:35:26</t>
  </si>
  <si>
    <t>80+银卡-普通区域-临朐县-莱茵名都二期-18765766668-200M-宽带上网投诉-次数0-202501010000387245</t>
  </si>
  <si>
    <t>2025-01-02 15:36:00</t>
  </si>
  <si>
    <t>202501010000387245</t>
  </si>
  <si>
    <t xml:space="preserve">202501010000387245#宽带账号：18765766668；宽带地址潍坊临朐县城关街道新华路莱茵名都；客户来电反映宽带，客户不在现场，无法配合线上指导/客户不配合排障，要求上门，请协助处理，谢谢！联系电话：18765766668；联系人：先生；来电流水：2025010114325764620863354
</t>
  </si>
  <si>
    <t>2025-01-01 14:49:36</t>
  </si>
  <si>
    <t>韩太永</t>
  </si>
  <si>
    <t>15706307573</t>
  </si>
  <si>
    <t>dw3_jk_hantaiyong</t>
  </si>
  <si>
    <t>2025-01-01 14:51:08</t>
  </si>
  <si>
    <t>SD-057-250101-851063-3335</t>
  </si>
  <si>
    <t>2025-01-01 14:30:48</t>
  </si>
  <si>
    <t>80+金卡-普通区域--null--宽带上网投诉-次数0-202501010000354265</t>
  </si>
  <si>
    <t>2025-01-02 15:31:00</t>
  </si>
  <si>
    <t>202501010000354265</t>
  </si>
  <si>
    <t>202501010000354265#15864327771客户来电反映本机第二条宽带1586432777102上个月刚安装时老人在家，今天客户回家看到安装的光猫设备显示2019年生产，并且设备发黄了一看就是旧设备，客户联系不上安装师傅，要求落实处理，谢谢！联系人：先生，联系电话：18655550653，流水号：2025010113454144120858874</t>
  </si>
  <si>
    <t>2025-01-01 16:39:51</t>
  </si>
  <si>
    <t>家庭咨询-&gt;咨询营销-&gt;家庭宽带-&gt;全局流转-&gt;办理规范-&gt;客户原因，反悔办理-&gt;全局流转</t>
  </si>
  <si>
    <t>SD-057-250101-631475-3909</t>
  </si>
  <si>
    <t>2025-01-01 15:32:44</t>
  </si>
  <si>
    <t>80+金卡-普通区域-临朐县-东宋庄自然村-13475365110-200M-宽带上网投诉-次数0-202501010000436755</t>
  </si>
  <si>
    <t>2025-01-02 16:33:00</t>
  </si>
  <si>
    <t>202501010000436755</t>
  </si>
  <si>
    <t xml:space="preserve">202501010000436755#宽带账号：13475365110；宽带地址潍坊临朐县冶源镇人民政府东宋庄东宋庄自然村东宋庄（优化）6号箱冯业亭（外墙）*********客户来电反映宽带网速慢客户不在现场，无法配合线上指导/客户不配合排障，要求师傅上门，请协助处理，谢谢！联系电话13475365110联系人：***；来电流水：2025010115300856720827480 </t>
  </si>
  <si>
    <t>2025-01-01 15:37:42</t>
  </si>
  <si>
    <t>张学历</t>
  </si>
  <si>
    <t>15706307542</t>
  </si>
  <si>
    <t>为用户调试路由器</t>
  </si>
  <si>
    <t>dw3_jk_zhangxueli</t>
  </si>
  <si>
    <t>2025-01-01 15:38:02</t>
  </si>
  <si>
    <t>SD-851-265940-20053-6582</t>
  </si>
  <si>
    <t>SD-057-250101-357042-5597</t>
  </si>
  <si>
    <t>2025-01-01 18:27:36</t>
  </si>
  <si>
    <t>【调研】-普通区域-坊子区-绿洲华庭-13954955069-1000M-宽带上网投诉-次数0-202501010000587542</t>
  </si>
  <si>
    <t>202501010000587542</t>
  </si>
  <si>
    <t>202501010000587542#流程受理流水号：20250101182513139549550691177385
客户号码:13954955069
客户姓名:郭*
投诉地市:临沂
来话流水:2025010118224307220811093
宽带账号:13954955069
宽带账号归属地市:临沂
宽带账号归属区县:坊子区
故障地址:潍坊坊子区坊子新区崇文街绿洲华庭绿洲华庭7号楼*********
联系电话:13954955069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光功率:-23.87
故障大类:宽带/电视
故障细类:网速慢/上网掉线(专席)
携转原因:
故障时间:2025-01-01 18:25:21
具体故障现象:网速慢卡顿，提速千兆宽带生效后重启设备电源测速不达标，谢谢
客户其他诉求:
;宽带小区$[绿洲华庭]$</t>
  </si>
  <si>
    <t>2025-01-01 18:39:24</t>
  </si>
  <si>
    <t>高明文</t>
  </si>
  <si>
    <t>15706307270</t>
  </si>
  <si>
    <t>dw3_jk_gaomingwen</t>
  </si>
  <si>
    <t>2025-01-01 18:39:38</t>
  </si>
  <si>
    <t>SD-851-264096-13728-14828</t>
  </si>
  <si>
    <t>SD-057-250101-785021-3356</t>
  </si>
  <si>
    <t>2025-01-01 14:32:59</t>
  </si>
  <si>
    <t>80+金卡-FTTR-普通区域-青州市-青州龙泉社区-18263688849-1000M-宽带上网投诉-次数0-202501010000378096</t>
  </si>
  <si>
    <t>202501010000378096</t>
  </si>
  <si>
    <t>202501010000378096#宽带账号：18263688849；宽带地址：潍坊青州市云门山街道新南环路青州龙泉社区41号楼2-402；客户来电反映宽带不能用，客户不配合排障，要求师傅上门，请协助处理，谢谢！联系电话：15006619353；联系人：先生；来电流水：2025010114244273020871321</t>
  </si>
  <si>
    <t>2025-01-01 14:46:36</t>
  </si>
  <si>
    <t>牛玉杰</t>
  </si>
  <si>
    <t>15706307645</t>
  </si>
  <si>
    <t>家客铁通潍坊青州-弥河乡镇装维组</t>
  </si>
  <si>
    <t>dw3_jk_niuyujie</t>
  </si>
  <si>
    <t>SD-851-299811-23041-29789</t>
  </si>
  <si>
    <t>2025-01-01 14:32:17</t>
  </si>
  <si>
    <t>【追1】普通区域-寿光市-高淮村自然村-18754407971-1000M-宽带上网投诉-次数0-20250101143049X496874130 一级督办</t>
  </si>
  <si>
    <t>20250101143049X496874130</t>
  </si>
  <si>
    <t>2025-01-01 14:46:55</t>
  </si>
  <si>
    <t>赵树全</t>
  </si>
  <si>
    <t>15169606966</t>
  </si>
  <si>
    <t>dw3_jk_zhaoshuquan</t>
  </si>
  <si>
    <t>2025-01-01 14:48:25</t>
  </si>
  <si>
    <t>SD-852-288203-1578-2234</t>
  </si>
  <si>
    <t>SD-057-250101-893452-543</t>
  </si>
  <si>
    <t>2025-01-01 09:13:29</t>
  </si>
  <si>
    <t>普通区域-寿光市-台东村自然村-13001535120-300M-宽带上网投诉-次数0-202501010000125243</t>
  </si>
  <si>
    <t>202501010000125243</t>
  </si>
  <si>
    <t>202501010000125243#13001535120客户来电反映宽带无法正常使用，线上排障不认可，提到转网，请尽快协助处理，谢谢  联系人：先生 联系电话： 13001535120流水：2025010109101924420805658</t>
  </si>
  <si>
    <t>2025-01-01 09:19:22</t>
  </si>
  <si>
    <t>王帅</t>
  </si>
  <si>
    <t>15706307774</t>
  </si>
  <si>
    <t>2025-01-01 09:20:23</t>
  </si>
  <si>
    <t>SD-057-250101-186324-3179</t>
  </si>
  <si>
    <t>2025-01-01 14:11:47</t>
  </si>
  <si>
    <t>【调研】-普通区域-昌邑市-小南孟村-15954422001-100M-宽带上网投诉-次数0-202501010000369104</t>
  </si>
  <si>
    <t>202501010000369104</t>
  </si>
  <si>
    <t xml:space="preserve">202501010000369104#流程受理流水号：20250101141125159544220011100658
客户号码:15954422001
客户姓名:刘**
投诉地市:潍坊
来话流水:2025010114110368120819264
宽带账号:15954422001
宽带账号归属地市:潍坊
宽带账号归属区县:昌邑市
故障地址:潍坊昌邑市北孟镇小南孟村小南孟村小南孟村3号箱刘宝*********
联系电话:15954422001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故障时间:2025-01-01 14:11:31
具体故障现象:打不开网页，
客户其他诉求:客户侧为质差终端，要求上门更换终端并一并处理故障问题。
</t>
  </si>
  <si>
    <t>2025-01-01 14:13:25</t>
  </si>
  <si>
    <t>2025-01-01 14:14:00</t>
  </si>
  <si>
    <t>2025-01-01 13:25:48</t>
  </si>
  <si>
    <t>【调研】-普通区域-诸城市-金屋小区北区-13953667855-300M-宽带上网投诉-次数0-202501010000333472 一级督办</t>
  </si>
  <si>
    <t>202501010000333472</t>
  </si>
  <si>
    <t>2025-01-01 13:27:42</t>
  </si>
  <si>
    <t>2025-01-01 13:28:11</t>
  </si>
  <si>
    <t>SD-851-335759-18081-4166</t>
  </si>
  <si>
    <t>SD-057-250101-351649-2772</t>
  </si>
  <si>
    <t>2025-01-01 13:28:01</t>
  </si>
  <si>
    <t>80+金卡-普通区域-奎文区-德润天鹅湾-13583615222-200M-宽带上网投诉-次数0-202501010000336402</t>
  </si>
  <si>
    <t>202501010000336402</t>
  </si>
  <si>
    <t>202501010000336402#流程受理流水号：20250101131652135836152221086482
客户号码:13583615222
客户姓名:夏**
投诉地市:潍坊
来话流水:2025010113153522820890448
宽带账号:13583615222
宽带账号归属地市:潍坊
宽带账号归属区县:奎文区
故障地址:潍坊奎文区北苑街道玉清街德润天鹅湾6号楼*********
联系电话:13583615222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故障细类:宽带无法上网
携转原因:
故障时间:2025-01-01 13:27:26
具体故障现象:网速慢卡顿，
客户其他诉求:
;宽带小区$[德润天鹅湾]$</t>
  </si>
  <si>
    <t>2025-01-01 13:31:22</t>
  </si>
  <si>
    <t>任峰</t>
  </si>
  <si>
    <t>15706366504</t>
  </si>
  <si>
    <t>dw3_jk_renfeng</t>
  </si>
  <si>
    <t>2025-01-01 13:31:44</t>
  </si>
  <si>
    <t>SD-057-250101-847921-2779</t>
  </si>
  <si>
    <t>2025-01-01 13:29:13</t>
  </si>
  <si>
    <t>80+银卡-(目标)普通区域-高密市-梁家屯自然村-13645369933-1000M-魔百和投诉-次数0-20250101132802X282431138</t>
  </si>
  <si>
    <t>20250101132802X282431138</t>
  </si>
  <si>
    <t>【农村网络投诉】流程受理流水号：20250101132711136453699331088946
客户号码:13645369933
客户姓名:周**
投诉地市:潍坊
来话流水:2025010113220885820846989
宽带账号:13645369933
宽带账号归属地市:潍坊
宽带账号归属区县:高密市
故障地址:潍坊高密市密水街道梁家屯梁家屯自然村高密梁家屯K7号箱*********
联系电话:13645369933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故障细类:移动高清电视故障(专席)
携转原因:
故障时间:2025-01-01 13:26:43
魔百和单播/组播:组播
具体故障现象:电视提示网络类错误，网线拔插重启机顶盒设置网络还是无法连接
客户其他诉求:
魔百和单/组播：组播</t>
  </si>
  <si>
    <t>2025-01-01 13:34:51</t>
  </si>
  <si>
    <t>2025-01-01 13:35:22</t>
  </si>
  <si>
    <t>SD-057-250101-298314-3623</t>
  </si>
  <si>
    <t>2025-01-01 15:05:28</t>
  </si>
  <si>
    <t>【调研】-80+普通-普通区域-寿光市-东庄村自然村-15065657808-300M-宽带上网投诉-次数0-20250101150347X279139020</t>
  </si>
  <si>
    <t>20250101150347X279139020</t>
  </si>
  <si>
    <t xml:space="preserve">【农村网络投诉】流程受理流水号：20250101150243150656578081116112
客户号码:15065657808
客户姓名:隋**
投诉地市:潍坊
来话流水:2025010115012487820891646
宽带账号:15065657808
宽带账号归属地市:潍坊
宽带账号归属区县:寿光市
故障地址:潍坊寿光市台头镇东庄村
联系电话:19506519607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故障细类:宽带无法上网(专席)
携转原因:
故障时间:2025-01-01 15:02:52
具体故障现象:客户来电表示宽带上不了网，我处检查网线，光猫情况，重启设备都未恢复，请协助处理谢谢
客户其他诉求:
</t>
  </si>
  <si>
    <t>2025-01-01 15:07:45</t>
  </si>
  <si>
    <t>2025-01-01 15:09:31</t>
  </si>
  <si>
    <t>SD-851-277579-13377-17043</t>
  </si>
  <si>
    <t>SD-057-250101-425703-36</t>
  </si>
  <si>
    <t>2025-01-01 07:44:38</t>
  </si>
  <si>
    <t>【调研】-普通区域-潍城区-顺通花园-15863656597-100M-宽带上网投诉-次数0-202501010000092308</t>
  </si>
  <si>
    <t>202501010000092308</t>
  </si>
  <si>
    <t>202501010000092308#流程受理流水号：20250101074229158636565971000481
客户号码:15863656597
客户姓名:任**
投诉地市:潍坊
来话流水:2025010107420451820867251
宽带账号:15863656597
宽带账号归属地市:潍坊
宽带账号归属区县:潍城区
故障地址:潍坊潍城区南关街道春鸢路顺通花园3号楼*********
联系电话:15863656597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07:45:41
具体故障现象:提示网络无法连接，
客户其他诉求:
;宽带小区$[顺通花园]$</t>
  </si>
  <si>
    <t>2025-01-01 07:48:57</t>
  </si>
  <si>
    <t>王洪钰</t>
  </si>
  <si>
    <t>15706307875</t>
  </si>
  <si>
    <t>dw3_jk_wcwanghongyu</t>
  </si>
  <si>
    <t>2025-01-01 07:49:24</t>
  </si>
  <si>
    <t>SD-057-250101-752639-22</t>
  </si>
  <si>
    <t>2025-01-01 07:26:30</t>
  </si>
  <si>
    <t>【调研】-80+银卡-普通区域-青州市-萧家庄村自然村-13562600880-1000M-宽带上网投诉-次数0-202501010000090332</t>
  </si>
  <si>
    <t>202501010000090332</t>
  </si>
  <si>
    <t>202501010000090332#流程受理流水号：20250101072453135626008801000304
客户号码:13562600880
客户姓名:魏**
投诉地市:潍坊
来话流水:2025010107243075420861396
宽带账号:13562600880
宽带账号归属地市:潍坊
宽带账号归属区县:青州市
故障地址:潍坊青州市谭坊镇萧家庄村萧家庄村自然村扩容12号箱（魏光吉家）*********
联系电话:13562600880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07:28:03
具体故障现象:电脑无法上网，
客户其他诉求:
;宽带小区$[萧家庄村自然村]$</t>
  </si>
  <si>
    <t>2025-01-01 07:27:45</t>
  </si>
  <si>
    <t>阚彩翔</t>
  </si>
  <si>
    <t>15706307629</t>
  </si>
  <si>
    <t>家客铁通潍坊青州-谭坊乡镇装维组</t>
  </si>
  <si>
    <t>dw3_jk_kancaixiangqz</t>
  </si>
  <si>
    <t>2025-01-01 07:29:16</t>
  </si>
  <si>
    <t>SD-851-270916-25898-27432</t>
  </si>
  <si>
    <t>SD-057-250101-986074-2724</t>
  </si>
  <si>
    <t>2025-01-01 13:23:17</t>
  </si>
  <si>
    <t>普通区域-寒亭区-二棉宿舍小区-15964334120-500M-宽带上网投诉-次数0-20250101132130X890747664</t>
  </si>
  <si>
    <t>20250101132130X890747664</t>
  </si>
  <si>
    <t xml:space="preserve">流程受理流水号：20250101132030159643341201087340
客户号码:15964334120
客户姓名:刘**
投诉地市:潍坊
来话流水:2025010113154904620892409
宽带账号:15964334120
宽带账号归属地市:潍坊
宽带账号归属区县:寒亭区
故障地址:潍坊寒亭区寒亭街道丰华路二棉宿舍小区6号楼二期（华为）*********
联系电话:15964334120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
故障细类:宽带无法上网(专席)
携转原因:
故障时间:2025-01-01 13:20:41
具体故障现象:光猫灯正常但电脑手机无法上网，重插重启未恢复，请处理，谢谢
客户其他诉求:
</t>
  </si>
  <si>
    <t>2025-01-01 13:42:01</t>
  </si>
  <si>
    <t>刘兴涛</t>
  </si>
  <si>
    <t>15706307476</t>
  </si>
  <si>
    <t>家客铁通潍坊寒亭-城东城区装维组</t>
  </si>
  <si>
    <t>dw3_jk_liuxingtao</t>
  </si>
  <si>
    <t>2025-01-01 13:44:42</t>
  </si>
  <si>
    <t>SD-057-250101-780413-730</t>
  </si>
  <si>
    <t>2025-01-01 09:33:11</t>
  </si>
  <si>
    <t>(目标)普通区域-安丘市-姜家庄子村自然村-15063669879-500M-宽带上网投诉-次数0-202501010000139677</t>
  </si>
  <si>
    <t>202501010000139677</t>
  </si>
  <si>
    <t>202501010000139677#15063669879客户来电反映宽带无法使用，*老人不会操作，客户不配合操作/，要求维修人员上门维修，请尽快协助处理，谢谢  联系人：女士 联系电话：本机 流水：2025010109282422820818148</t>
  </si>
  <si>
    <t>2025-01-01 09:39:18</t>
  </si>
  <si>
    <t>都荣亮</t>
  </si>
  <si>
    <t>15706307015</t>
  </si>
  <si>
    <t>dw3_jk_durongliang</t>
  </si>
  <si>
    <t>2025-01-01 09:39:49</t>
  </si>
  <si>
    <t>SD-057-250101-635418-785</t>
  </si>
  <si>
    <t>【调研】-普通区域-诸城市-东尹家庄自然村-15269663885-300M-魔百和投诉-次数0-202501010000151008</t>
  </si>
  <si>
    <t>202501010000151008</t>
  </si>
  <si>
    <t>202501010000151008#流程受理流水号：20250101093655152696638851022790
客户号码:15269663885
客户姓名:刘**
投诉地市:潍坊
来话流水:2025010109333385720881204
宽带账号:15269663885
宽带账号归属地市:潍坊
宽带账号归属区县:诸城市
故障地址:潍坊诸城市辛兴镇东尹家庄东尹家庄自然村东尹家庄村东北4#箱*********
联系电话:13780834408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故障细类:移动高清电视故障(专席)
携转原因:
故障时间:2025-01-01 09:36:40
魔百和单播/组播:组播
具体故障现象:客户无法完成线上指导
客户其他诉求:
魔百和单/组播：组播;宽带小区$[东尹家庄自然村]$</t>
  </si>
  <si>
    <t>2025-01-01 09:46:56</t>
  </si>
  <si>
    <t>王伟</t>
  </si>
  <si>
    <t>15706307709</t>
  </si>
  <si>
    <t>dw3_jk_wangwei2</t>
  </si>
  <si>
    <t>2025-01-01 09:47:19</t>
  </si>
  <si>
    <t>2025-01-01 09:35:56</t>
  </si>
  <si>
    <t>普通区域-奎文区-北王茶城J-15963669532-200M-宽带上网投诉-次数0-202501010000145903 一级督办</t>
  </si>
  <si>
    <t>2025-01-02 10:36:00</t>
  </si>
  <si>
    <t>202501010000145903</t>
  </si>
  <si>
    <t>2025-01-01 09:37:08</t>
  </si>
  <si>
    <t>朱文杰</t>
  </si>
  <si>
    <t>15706366520</t>
  </si>
  <si>
    <t>dw3_jk_zhuwenjie</t>
  </si>
  <si>
    <t>2025-01-01 09:37:57</t>
  </si>
  <si>
    <t>SD-057-250101-397610-2770</t>
  </si>
  <si>
    <t>2025-01-01 13:27:54</t>
  </si>
  <si>
    <t>【调研】-(目标)普通区域-潍城区-鸿禧花园-15095194098-1000M-宽带上网投诉-次数0-202501010000336598 三级督办</t>
  </si>
  <si>
    <t>202501010000336598</t>
  </si>
  <si>
    <t>202501010000336598#流程受理流水号：20250101132649150951940981088854
客户号码:15095194098
客户姓名:郭*
投诉地市:潍坊
来话流水:2025010113243666320868107
宽带账号:15095194098
宽带账号归属地市:潍坊
宽带账号归属区县:潍城区
故障地址:潍坊潍城区西关街道永安路鸿禧花园6-2-302
联系电话:15095194098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故障细类:网速慢/上网掉线(专席)
携转原因:
故障时间:2025-01-01 13:30:43
具体故障现象:开直播网速慢
客户其他诉求:
;宽带小区$[鸿禧花园]$</t>
  </si>
  <si>
    <t>2025-01-01 13:31:33</t>
  </si>
  <si>
    <t>朱一承</t>
  </si>
  <si>
    <t>15726361318</t>
  </si>
  <si>
    <t>dw3_jk_zhuyicheng</t>
  </si>
  <si>
    <t>2025-01-01 13:54:49</t>
  </si>
  <si>
    <t>SD-851-258927-10880-8828</t>
  </si>
  <si>
    <t>SD-057-250101-381702-3660</t>
  </si>
  <si>
    <t>2025-01-01 15:08:13</t>
  </si>
  <si>
    <t>80+普通-普通区域-奎文区-新华印刷厂宿舍-13573629112-300M-宽带上网投诉-次数0-20250101150624X184955141</t>
  </si>
  <si>
    <t>20250101150624X184955141</t>
  </si>
  <si>
    <t xml:space="preserve">流程受理流水号：20250101150440135736291121116699
客户号码:13573629112
客户姓名:史**
投诉地市:潍坊
来话流水:2025010115042046420825652
宽带账号:13573629112
宽带账号归属地市:潍坊
宽带账号归属区县:奎文区
故障地址:潍坊奎文区东关街道福寿街新华印刷厂宿舍9号楼*********
联系电话:13573629112
联系人:先生/女士
工单紧急程度:一般
是否有升级投诉倾向:否
是否重复投诉:否
是否携转意向:否
是否投诉倾向:否
工单内容:客户家里线断开了要求师傅过去维修，请核实处理，谢谢
</t>
  </si>
  <si>
    <t>2025-01-01 15:11:54</t>
  </si>
  <si>
    <t>朱新辉</t>
  </si>
  <si>
    <t>15964303331</t>
  </si>
  <si>
    <t>dw3_jk_zhuxinhuikw</t>
  </si>
  <si>
    <t>2025-01-01 15:12:24</t>
  </si>
  <si>
    <t>SD-057-250101-430852-2450</t>
  </si>
  <si>
    <t>2025-01-01 12:48:48</t>
  </si>
  <si>
    <t>80+银卡-普通区域-昌乐县-东任疃村自然村-13791604856-100M-宽带上网投诉-次数0-202501010000308129</t>
  </si>
  <si>
    <t>202501010000308129</t>
  </si>
  <si>
    <t xml:space="preserve">202501010000308129#宽带账号：13791604856；宽带地址：潍坊昌乐县朱刘街道东任疃村东任疃村自然村东任疃村；客户来电反映宽带无法上网，客户不在现场，无法配合线上指导/客户不配合排障，要求上门，请协助处理，谢谢！联系电话：13791604856；联系人：女士；来电流水2025010112464773620837872 
</t>
  </si>
  <si>
    <t>2025-01-01 12:52:17</t>
  </si>
  <si>
    <t>张禾俭</t>
  </si>
  <si>
    <t>15706307158</t>
  </si>
  <si>
    <t>dw3_jk_zhanghejian</t>
  </si>
  <si>
    <t>2025-01-01 12:52:39</t>
  </si>
  <si>
    <t>SD-057-250101-892147-778</t>
  </si>
  <si>
    <t>2025-01-01 09:38:05</t>
  </si>
  <si>
    <t>普通区域-寿光市-王高二村小区-15954473832-100M-宽带上网投诉-次数0-20250101093530X330070660</t>
  </si>
  <si>
    <t>2025-01-02 10:39:00</t>
  </si>
  <si>
    <t>20250101093530X330070660</t>
  </si>
  <si>
    <t xml:space="preserve">【农村网络投诉】流程受理流水号：20250101093457159544738321022196
客户号码:15954473832
客户姓名:李**
投诉地市:潍坊
来话流水:2025010109334599720883705
宽带账号:15954473832
宽带账号归属地市:潍坊
宽带账号归属区县:寿光市
故障地址:潍坊寿光市王高镇王高二村王高二村小区西楼*********
联系电话:15954473832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故障时间:2025-01-01 09:38:18
具体故障现象:光猫灯正常但电脑手机无法上网，
客户其他诉求:
</t>
  </si>
  <si>
    <t>2025-01-01 09:42:13</t>
  </si>
  <si>
    <t>冯怀平</t>
  </si>
  <si>
    <t>15706307750</t>
  </si>
  <si>
    <t>dw3_jk_fenghuaiping</t>
  </si>
  <si>
    <t>2025-01-01 09:42:37</t>
  </si>
  <si>
    <t>SD-057-250101-126378-742</t>
  </si>
  <si>
    <t>2025-01-01 09:35:01</t>
  </si>
  <si>
    <t>80+普通-普通区域-临朐县-东峪自然村-15165648275-300M-宽带上网投诉-次数0-20250101093216X136172949</t>
  </si>
  <si>
    <t>20250101093216X136172949</t>
  </si>
  <si>
    <t xml:space="preserve">【农村网络投诉】流程受理流水号：20250101092543151656482751019408
客户号码:15165648275
客户姓名:李**
投诉地市:潍坊
来话流水:2025010109252416020881865
宽带账号:15165648275
宽带账号归属地市:潍坊
宽带账号归属区县:临朐县
故障地址:潍坊临朐县寺头镇人民政府东峪东峪家庭宽带权益包5元/月自然村东峪村（扩容3次）21号箱张玉春（外墙）*********
联系电话:15165648275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09:28:28
具体故障现象:宽带无法上网
客户其他诉求:客户要求维修师傅尽快上门处理
</t>
  </si>
  <si>
    <t>2025-01-01 09:47:56</t>
  </si>
  <si>
    <t>许沈阳</t>
  </si>
  <si>
    <t>17861211555</t>
  </si>
  <si>
    <t>皮线加高或加固</t>
  </si>
  <si>
    <t>dw3_jk_xushenyanglq</t>
  </si>
  <si>
    <t>2025-01-01 09:48:20</t>
  </si>
  <si>
    <t>SD-851-286812-3071-22449</t>
  </si>
  <si>
    <t>SD-057-250101-625738-2451</t>
  </si>
  <si>
    <t>2025-01-01 12:48:52</t>
  </si>
  <si>
    <t>【调研】-80+白金-(目标)普通区域-诸城市-格林学府二期-13573617090-300M-宽带上网投诉-次数0-202501010000309647</t>
  </si>
  <si>
    <t>202501010000309647</t>
  </si>
  <si>
    <t>202501010000309647#宽带账号：13573617090；宽带地址：潍坊诸城市龙都街道龙都街格林学府二期1号楼*********；客户来电反映移动高清故障，客户不配合排障，要求上门，请协助处理，谢谢！联系电话：本机；联系人：先生；来电流水：2025010112415230620892849</t>
  </si>
  <si>
    <t>2025-01-01 12:51:52</t>
  </si>
  <si>
    <t>王耀华</t>
  </si>
  <si>
    <t>15706307943</t>
  </si>
  <si>
    <t>dw3_jk_wangyaohua</t>
  </si>
  <si>
    <t>2025-01-01 12:52:15</t>
  </si>
  <si>
    <t>SD-057-250101-346278-2411</t>
  </si>
  <si>
    <t>2025-01-01 12:45:47</t>
  </si>
  <si>
    <t>普通区域-潍城区-安顺西区（海化安顺）-15064625071-100M-宽带上网投诉-次数0-202501010000308579</t>
  </si>
  <si>
    <t>202501010000308579</t>
  </si>
  <si>
    <t>202501010000308579#宽带账号：15064625071；宽带地址：潍坊潍城区北关街道安顺路安顺西区（海化安顺）3号楼*********；客户来电反映宽带无法上网，老人在家无法配合线上排障，要求上门，请协助处理，谢谢！联系电话：本机；联系人：先生；来电流水：2025010112392525120870919。</t>
  </si>
  <si>
    <t>2025-01-01 12:49:26</t>
  </si>
  <si>
    <t>2025-01-01 12:49:46</t>
  </si>
  <si>
    <t>SD-057-250101-487092-6502</t>
  </si>
  <si>
    <t>2025-01-01 20:17:02</t>
  </si>
  <si>
    <t>普通区域-青州市-西郭庄村自然村-13515406552-200M-宽带上网投诉-次数0-20250101201419X659817587</t>
  </si>
  <si>
    <t>20250101201419X659817587</t>
  </si>
  <si>
    <t xml:space="preserve">【农村网络投诉】流程受理流水号：20250101200908135154065521197682
客户号码:13515406552
客户姓名:胡**
投诉地市:潍坊
来话流水:2025010120084109820860802
宽带账号:13515406552
宽带账号归属地市:潍坊
宽带账号归属区县:青州市
故障地址:潍坊青州市邵庄镇西郭庄村西郭庄村自然村邵庄镇西郭庄村5号箱（村北门）*********
联系电话:13515406552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20:14:03
具体故障现象:用户无法提供具体故障现象，
客户其他诉求:
</t>
  </si>
  <si>
    <t>2025-01-01 20:22:03</t>
  </si>
  <si>
    <t>2025-01-01 20:23:43</t>
  </si>
  <si>
    <t>SD-851-254356-12301-18549</t>
  </si>
  <si>
    <t>SD-057-250101-492710-6522</t>
  </si>
  <si>
    <t>2025-01-01 20:18:36</t>
  </si>
  <si>
    <t>普通区域-安丘市-青云郡-13964688503-300M-宽带上网投诉-次数0-202501010000641682</t>
  </si>
  <si>
    <t>202501010000641682</t>
  </si>
  <si>
    <t>202501010000641682#宽带账号：13964688503；宽带地址：潍坊安丘市兴安街道顺安路青云郡B7号楼*********；客户来电反映移动高清故障，客户不配合排障，要求上门，请协助处理，谢谢！联系电话：本机；联系人：先生；来电流水：2025010120160668020801971</t>
  </si>
  <si>
    <t>2025-01-01 20:29:05</t>
  </si>
  <si>
    <t>刘彤彤</t>
  </si>
  <si>
    <t>15706307065</t>
  </si>
  <si>
    <t>dw3_jk_liutongtong</t>
  </si>
  <si>
    <t>2025-01-01 20:29:47</t>
  </si>
  <si>
    <t>SD-057-250101-043891-4706</t>
  </si>
  <si>
    <t>2025-01-01 17:01:38</t>
  </si>
  <si>
    <t>【调研】-普通区域-昌乐县-董家庄村自然村-15265666538-100M-宽带上网投诉-次数0-202501010000514160</t>
  </si>
  <si>
    <t>2025-01-02 18:02:00</t>
  </si>
  <si>
    <t>202501010000514160</t>
  </si>
  <si>
    <t>202501010000514160#15265666538客户来电反映电视无法观看，线上正常排障，客户表示老人在家不会操作，要求维修人员上门维修，请尽快协助处理，谢谢  联系人：女士 联系电话：15863665318 来电流水：2025010116591121720857378</t>
  </si>
  <si>
    <t>2025-01-01 17:07:26</t>
  </si>
  <si>
    <t>姜鹏</t>
  </si>
  <si>
    <t>15706307179</t>
  </si>
  <si>
    <t>dw3_jk_jiangpeng</t>
  </si>
  <si>
    <t>2025-01-01 17:07:57</t>
  </si>
  <si>
    <t>SD-057-250101-762530-11</t>
  </si>
  <si>
    <t>2025-01-01 06:45:48</t>
  </si>
  <si>
    <t>【调研】-80+白金-普通区域-高密市-中天雅居-13792614966-300M-宽带上网投诉-次数0-202501010000091138</t>
  </si>
  <si>
    <t>202501010000091138</t>
  </si>
  <si>
    <t xml:space="preserve">202501010000091138#【已关注中国移动10086微信公众号】流程受理流水号：20250101064456137926149661000128
客户号码:13792614966
客户姓名:欧*
投诉地市:潍坊
来话流水:2025010106443864720855425
宽带账号:13792614966
宽带账号归属地市:潍坊
宽带账号归属区县:高密市
故障地址:潍坊高密市朝阳街道密水大街育龙公寓育龙公寓5号楼*********
联系电话:13792614966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故障时间:2025-01-01 06:45:18
具体故障现象:光猫灯正常但电脑手机无法上网，
客户其他诉求:客户侧为质差终端，要求上门更换终端并一并处理故障问题。
</t>
  </si>
  <si>
    <t>2025-01-01 07:38:08</t>
  </si>
  <si>
    <t>2025-01-01 07:38:43</t>
  </si>
  <si>
    <t>SD-057-250101-801236-6469</t>
  </si>
  <si>
    <t>2025-01-01 20:11:47</t>
  </si>
  <si>
    <t>普通区域-寿光市-福祥居（含汇祥居）-13583635983-300M-宽带上网投诉-次数0-202501010000639953</t>
  </si>
  <si>
    <t>202501010000639953</t>
  </si>
  <si>
    <t xml:space="preserve">202501010000639953#【已关注中国移动10086微信公众号】流程受理流水号：20250101201033135836359831197900
客户号码:13583635983
客户姓名:郑**
投诉地市:潍坊
来话流水:2025010120091464420863980
宽带账号:13583635983
宽带账号归属地市:潍坊
宽带账号归属区县:寿光市
故障地址:潍坊寿光市古城古城中心街福祥居1号楼*********
联系电话:15908018587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故障时间:2025-01-01 20:10:40
具体故障现象:提示网络无法连接，
客户其他诉求:客户侧为质差终端，要求上门更换终端并一并处理故障问题。
</t>
  </si>
  <si>
    <t>2025-01-01 20:19:55</t>
  </si>
  <si>
    <t>2025-01-01 20:23:07</t>
  </si>
  <si>
    <t>SD-057-250101-210965-4796</t>
  </si>
  <si>
    <t>2025-01-01 17:08:21</t>
  </si>
  <si>
    <t>【重投】-80+银卡-普通区域-寿光市-南胡村-15965088360-1000M-魔百和投诉-次数0-20250101170705X425013992</t>
  </si>
  <si>
    <t>2025-01-02 18:09:00</t>
  </si>
  <si>
    <t>20250101170705X425013992</t>
  </si>
  <si>
    <t>【农村网络投诉】流程受理流水号：20250101170227159650883601153612
客户号码:15965088360
客户姓名:孙**
投诉地市:潍坊
来话流水:2025010117015072920887596
宽带账号:15965088360
宽带账号归属地市:潍坊
宽带账号归属区县:寿光市
故障地址:潍坊寿光市孙家集街道南胡村南胡村24号箱*********
联系电话:15965088360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光功率:-21.42
故障大类:电视
故障细类:移动高清电视故障(专席)
携转原因:
故障时间:2025-01-01 17:09:17
魔百和单播/组播:组播
具体故障现象:电视直播或点播无法观看，
客户其他诉求:
魔百和单/组播：组播</t>
  </si>
  <si>
    <t>2025-01-02 08:05:52</t>
  </si>
  <si>
    <t>SD-057-250101-976310-4724</t>
  </si>
  <si>
    <t>2025-01-01 17:02:57</t>
  </si>
  <si>
    <t>普通区域--null-15169584772-宽带上网投诉-次数0-202501010000518075</t>
  </si>
  <si>
    <t>2025-01-02 17:03:00</t>
  </si>
  <si>
    <t>202501010000518075</t>
  </si>
  <si>
    <t>202501010000518075#【已关注中国移动10086微信公众号】流程受理流水号：20250101170226151695847721153604
客户号码:15169584772
客户姓名:刘**
投诉地市:潍坊
来话流水:2025010117020137820889575
宽带账号:15169584772
账号归属区县:昌乐县振强通讯部（社区）
联系电话:15169584772
联系人:先生/女士
宽带地址:潍坊
工单紧急程度:紧急
是否投诉倾向:否
是否重复投诉:否
是否携转意向:否
是否有升级投诉倾向:否
*业务名称:业务融合开机流程宽带+OTT
投诉内容:手机号码：15169584772，【问题描述】客户已办理宽带业务，有开通单，要求装维尽快联系上门，请处理，谢谢。联系电话：15169584772，联系人：先生/女士，录音流水号：2025010117020137820889575。受理明细：531920062399999999。
在途开通单信息：536250101619787022，15169584772，2025-01-01 16:14:34，业务融合开机流程宽带+OTT，处理中，异常处理
是否到厅:否
业务名称:业务融合开机流程宽带+OTT
;宽带小区$[春江花月]$</t>
  </si>
  <si>
    <t>SD-057-250101-102594-6935</t>
  </si>
  <si>
    <t>2025-01-01 21:41:06</t>
  </si>
  <si>
    <t>【调研】-80+金卡-(目标)普通区域-安丘市-宋家园新华府-15953626107-300M-宽带上网投诉-次数0-202501010000663761</t>
  </si>
  <si>
    <t>202501010000663761</t>
  </si>
  <si>
    <t>202501010000663761#流程受理流水号：20250101214025159536261071207905
客户号码:15953626107
客户姓名:孟**
投诉地市:潍坊
来话流水:2025010121390370120860882
宽带账号:15953626107
宽带账号归属地市:潍坊
宽带账号归属区县:安丘市
故障地址:潍坊安丘市兴安街道和平路宋家园新华府1*********
联系电话:15953626107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光功率:-16.51
故障大类:宽带/电视
故障细类:宽带网速慢/卡顿
携转原因:
故障时间:2025-01-01 21:40:35
具体故障现象:网速慢卡顿，
客户其他诉求:用户要求紧急维修，谢谢！
;宽带小区$[宋家园新华府]$</t>
  </si>
  <si>
    <t>2025-01-01 21:47:45</t>
  </si>
  <si>
    <t>家庭咨询-&gt;网络质量-&gt;家庭宽带-&gt;全局流转-&gt;功能使用-&gt;频繁出现故障、网速慢-&gt;全局流转</t>
  </si>
  <si>
    <t>管家豪</t>
  </si>
  <si>
    <t>15706307024</t>
  </si>
  <si>
    <t>dw3_jk_guanjiahao</t>
  </si>
  <si>
    <t>2025-01-01 21:48:08</t>
  </si>
  <si>
    <t>SD-057-250101-451038-6457</t>
  </si>
  <si>
    <t>2025-01-01 20:10:02</t>
  </si>
  <si>
    <t>普通区域-寿光市-怡尚苑小区-15753692787-1000M-宽带上网投诉-次数0-202501010000637943</t>
  </si>
  <si>
    <t>202501010000637943</t>
  </si>
  <si>
    <t>202501010000637943#【网络电视】宽带账号：15753692787；宽带地址：潍坊寿光市北洛镇尚家村怡尚苑小区9号楼；客户来电反映观看的是网络电视/“电视家”无法观看，客户已正常办理宽带/移动高清业务，按相关口径解释不认可，要求反馈，请协助处理，谢谢！联系电话：15753692787；联系人：先生 ；来电流水：2025010120015362720819654</t>
  </si>
  <si>
    <t>2025-01-01 20:17:24</t>
  </si>
  <si>
    <t>家庭咨询-&gt;网络质量-&gt;家庭宽带-&gt;全局流转-&gt;功能使用-&gt;网络电视使用不畅-&gt;全局流转</t>
  </si>
  <si>
    <t>2025-01-01 20:18:24</t>
  </si>
  <si>
    <t>SD-851-326321-14582-11680</t>
  </si>
  <si>
    <t>2025-01-01 21:42:33</t>
  </si>
  <si>
    <t>【重投】-80+普通-普通区域-奎文区-茂华爱琴海-15069685831-500M-宽带上网投诉-次数0-202501010000662659 一级督办</t>
  </si>
  <si>
    <t>202501010000662659</t>
  </si>
  <si>
    <t>2025-01-01 21:47:29</t>
  </si>
  <si>
    <t>2025-01-01 21:47:56</t>
  </si>
  <si>
    <t>SD-851-321939-16337-14436</t>
  </si>
  <si>
    <t>SD-057-250101-317692-4733</t>
  </si>
  <si>
    <t>2025-01-01 17:03:48</t>
  </si>
  <si>
    <t>【调研】-80+普通-(目标)普通区域-坊子区-南流庙东村自然村-15063685987-200M-宽带上网投诉-次数0-202501010000517083</t>
  </si>
  <si>
    <t>2025-01-02 18:04:00</t>
  </si>
  <si>
    <t>202501010000517083</t>
  </si>
  <si>
    <t>202501010000517083#【已关注中国移动10086微信公众号】流程受理流水号：20250101170314150636859871153863
客户号码:15063685987
客户姓名:刘**
投诉地市:潍坊
来话流水:2025010117030120420800894
宽带账号:15063685987
宽带账号归属地市:潍坊
宽带账号归属区县:坊子区
故障地址:潍坊坊子区坊安街办南流庙东村南流庙东村自然村圈子17号村东刘和青*********
联系电话:15063685987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17:03:35
具体故障现象:提示网络无法连接，
客户其他诉求:
;宽带小区$[南流庙东村自然村]$</t>
  </si>
  <si>
    <t>2025-01-01 17:08:35</t>
  </si>
  <si>
    <t>杜召龙</t>
  </si>
  <si>
    <t>15706307249</t>
  </si>
  <si>
    <t>dw3_jk_duzhaolong</t>
  </si>
  <si>
    <t>2025-01-01 17:09:46</t>
  </si>
  <si>
    <t>SD-851-311608-7065-14931</t>
  </si>
  <si>
    <t>SD-057-250101-051827-4719</t>
  </si>
  <si>
    <t>2025-01-01 17:02:28</t>
  </si>
  <si>
    <t>80+银卡-普通区域-寒亭区-杨家绛埠村自然村-13863685459-1000M-宽带上网投诉-次数0-202501010000515362</t>
  </si>
  <si>
    <t>2025-01-02 18:03:00</t>
  </si>
  <si>
    <t>202501010000515362</t>
  </si>
  <si>
    <t>202501010000515362#宽带账号：13863685459；宽带地址：潍坊寒亭区河滩镇杨家绛埠村杨家绛埠村自然村寒亭区河滩镇杨家绛埠村11号箱*********；客户来电反映宽带/魔百盒无法观看，/客户不配合排障，要求上门，请协助处理，谢谢！
来电流水：2025010117003719420873698，联系电话：13863685459</t>
  </si>
  <si>
    <t>2025-01-01 17:30:03</t>
  </si>
  <si>
    <t>李连群</t>
  </si>
  <si>
    <t>15706307462</t>
  </si>
  <si>
    <t>家客铁通潍坊寒亭-朱里乡镇装维组</t>
  </si>
  <si>
    <t>dw3_jk_lilianqun</t>
  </si>
  <si>
    <t>SD-851-246695-23585-6604</t>
  </si>
  <si>
    <t>SD-057-250101-694271-4805</t>
  </si>
  <si>
    <t>2025-01-01 17:09:14</t>
  </si>
  <si>
    <t>普通区域-寒亭区-前阙小区-13869698535-300M-宽带上网投诉-次数0-202501010000524105</t>
  </si>
  <si>
    <t>2025-01-02 18:10:00</t>
  </si>
  <si>
    <t>202501010000524105</t>
  </si>
  <si>
    <t xml:space="preserve">202501010000524105#流程受理流水号：20250101170703138696985351155049
客户号码:13869698535
客户姓名:于**
投诉地市:潍坊
来话流水:2025010117054135820831305
宽带账号:13869698535
宽带账号归属地市:潍坊
宽带账号归属区县:寒亭区
故障地址:潍坊寒亭区双杨镇外环路前阙小区3号楼*********
联系电话:13869698535
联系人:先生
工单紧急程度:紧急
是否有升级投诉倾向:否
是否重复投诉:否
是否携转意向:否
是否投诉倾向:否
是否智能网关:智能网关
当前是否在线:是
接入方式:FTTH
端到端诊断结果:客户侧设备问题
是否质差终端:是
光功率:-18.53
故障大类:宽带/电视
故障细类:移动高清电视故障
携转原因:
故障时间:2025-01-01 17:08:10
魔百和单播/组播:单播
具体故障现象:移动高清电视无法观看
客户其他诉求:客户侧为质差终端，要求上门更换终端并一并处理故障问题。
</t>
  </si>
  <si>
    <t>2025-01-01 17:14:39</t>
  </si>
  <si>
    <t>2025-01-01 17:15:05</t>
  </si>
  <si>
    <t>SD-057-250101-598073-4709</t>
  </si>
  <si>
    <t>2025-01-01 17:02:02</t>
  </si>
  <si>
    <t>【调研】-普通区域-青州市-朝阳商住楼-15806495525-300M-宽带上网投诉-次数0-20250101165909X949886868</t>
  </si>
  <si>
    <t>20250101165909X949886868</t>
  </si>
  <si>
    <t xml:space="preserve">流程受理流水号：20250101165745158064955251152043
客户号码:15806495525
客户姓名:邓**
投诉地市:潍坊
来话流水:2025010116563253620828198
宽带账号:15806495525
宽带账号归属地市:潍坊
宽带账号归属区县:青州市
故障地址:潍坊青州市云门山街道凤凰山西路朝阳商住楼1号楼*********
联系电话:15806495525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故障时间:2025-01-01 16:57:54
具体故障现象:PON灯闪，光纤线插紧捋直重启光猫未恢复请协助
客户其他诉求:
</t>
  </si>
  <si>
    <t>2025-01-01 17:08:22</t>
  </si>
  <si>
    <t>张棋</t>
  </si>
  <si>
    <t>15706307685</t>
  </si>
  <si>
    <t>dw3_jk_zhangqi</t>
  </si>
  <si>
    <t>2025-01-01 17:09:47</t>
  </si>
  <si>
    <t>SD-851-313971-15019-2326</t>
  </si>
  <si>
    <t>SD-057-250101-492107-4744</t>
  </si>
  <si>
    <t>2025-01-01 17:04:40</t>
  </si>
  <si>
    <t>80+普通-FTTR-普通区域-奎文区-黄家花园-13371096895-1000M-宽带上网投诉-次数0-202501010000517395</t>
  </si>
  <si>
    <t>2025-01-02 18:05:00</t>
  </si>
  <si>
    <t>202501010000517395</t>
  </si>
  <si>
    <t xml:space="preserve">202501010000517395#宽带账号：13371096895宽带地址：潍坊奎文区潍州路街道潍州路黄家花园
客户来电反映宽带机顶盒无法使用，客户不会操作，无法配合线上指导，要求上门服务，请协助处理，谢谢！联系电话18363657782
联系人：女士来电流水：2025010116593491020861894
</t>
  </si>
  <si>
    <t>2025-01-01 17:15:54</t>
  </si>
  <si>
    <t>2025-01-01 17:16:10</t>
  </si>
  <si>
    <t>SD-851-327041-7894-4463</t>
  </si>
  <si>
    <t>SD-057-250101-825164-4794</t>
  </si>
  <si>
    <t>2025-01-01 17:08:17</t>
  </si>
  <si>
    <t>【调研】-80+普通-普通区域-高密市-沟东村自然村-15753617512-300M-宽带上网投诉-次数0-20250101170629X389810699</t>
  </si>
  <si>
    <t>20250101170629X389810699</t>
  </si>
  <si>
    <t xml:space="preserve">【农村网络投诉】流程受理流水号：20250101170515157536175121154476
客户号码:15753617512
客户姓名:刘*
投诉地市:潍坊
来话流水:2025010117043807320819442
宽带账号:15753617512
宽带账号归属地市:潍坊
宽带账号归属区县:高密市
故障地址:潍坊高密市朝阳街道沟东村沟东村自然村沟东刘方玉屋山11号箱*********
联系电话:15753617512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故障细类:宽带无法上网(专席)
携转原因:
故障时间:2025-01-01 17:08:56
具体故障现象:提示网络无法连接，
客户其他诉求:
</t>
  </si>
  <si>
    <t>2025-01-01 17:28:10</t>
  </si>
  <si>
    <t>张金磊</t>
  </si>
  <si>
    <t>15706307305</t>
  </si>
  <si>
    <t>dw3_jk_zhangjinlei</t>
  </si>
  <si>
    <t>2025-01-01 17:28:34</t>
  </si>
  <si>
    <t>SD-057-250101-362148-6003</t>
  </si>
  <si>
    <t>2025-01-01 19:14:19</t>
  </si>
  <si>
    <t>【调研】-80+金卡-普通区域-潍城区-前张友自然村-13805360257-1000M-宽带上网投诉-次数0-20250101191333X136217010</t>
  </si>
  <si>
    <t>20250101191333X136217010</t>
  </si>
  <si>
    <t xml:space="preserve">【农村网络投诉】流程受理流水号：20250101191250138053602571187445
客户号码:13805360257
客户姓名:牛**
投诉地市:潍坊
来话流水:2025010119084369220864817
宽带账号:13805360257
宽带账号归属地市:潍坊
宽带账号归属区县:潍城区
故障地址:潍坊潍城区军埠口综合项目区前张友前张友自然村20#西数第2条胡同北数第6排东户*********
联系电话:13805360257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故障细类:宽带无法上网(专席)
携转原因:
故障时间:2025-01-01 19:10:55
具体故障现象:提示网络无法连接，重启光猫
客户其他诉求:
</t>
  </si>
  <si>
    <t>2025-01-01 19:41:40</t>
  </si>
  <si>
    <t>2025-01-01 19:43:04</t>
  </si>
  <si>
    <t>SD-851-324003-113607-28167</t>
  </si>
  <si>
    <t>SD-057-250101-630517-7009</t>
  </si>
  <si>
    <t>2025-01-01 22:48:51</t>
  </si>
  <si>
    <t>普通区域-奎文区-东方天韵-15169603878-1000M-宽带上网投诉-次数0-202501010000665736</t>
  </si>
  <si>
    <t>202501010000665736</t>
  </si>
  <si>
    <t>202501010000665736#流程受理流水号：20250101224525151696038781208567
客户号码:15169603878
客户姓名:吴**
投诉地市:潍坊
来话流水:2025010122451267120831366
宽带账号:15169603878
宽带账号归属地市:潍坊
宽带账号归属区县:奎文区
故障地址:潍坊奎文区高新城区北海路东方天韵12号楼*********
联系电话:15169603878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故障细类:宽带网速慢/卡顿
携转原因:
故障时间:2025-01-01 22:46:29
具体故障现象:提示网络无法连接，
客户其他诉求:
;宽带小区$[东方天韵]$</t>
  </si>
  <si>
    <t>2025-01-02 06:56:04</t>
  </si>
  <si>
    <t>贺同辉</t>
  </si>
  <si>
    <t>15706307423</t>
  </si>
  <si>
    <t>dw3_jk_hetonghui</t>
  </si>
  <si>
    <t>SD-851-244931-15438-13461</t>
  </si>
  <si>
    <t>SD-057-250101-750123-1790</t>
  </si>
  <si>
    <t>2025-01-01 11:30:27</t>
  </si>
  <si>
    <t>【调研】-80+普通-普通区域-安丘市-食品厂家属院-18678075163-500M-宽带上网投诉-次数0-202501010000252031</t>
  </si>
  <si>
    <t>202501010000252031</t>
  </si>
  <si>
    <t xml:space="preserve">202501010000252031# 宽带账号18678075163；联系电话18678075163宽带地址：潍坊安丘市凌河镇新凌大街食品厂家属院供销社家属楼北楼*********；客户来电反映电视看不了，线上指导无法配合操作，要求上门处理, 来电流水：2025010111201929320887247
</t>
  </si>
  <si>
    <t>2025-01-01 11:34:12</t>
  </si>
  <si>
    <t>李宗扬</t>
  </si>
  <si>
    <t>15706307043</t>
  </si>
  <si>
    <t>指导用户重启光猫3分钟后重启机顶盒</t>
  </si>
  <si>
    <t>dw3_jk_lizongyang</t>
  </si>
  <si>
    <t>2025-01-01 11:34:36</t>
  </si>
  <si>
    <t>SD-057-250101-657189-6062</t>
  </si>
  <si>
    <t>2025-01-01 19:19:02</t>
  </si>
  <si>
    <t>80+银卡-普通区域--null--宽带上网投诉-次数0-202501010000338737</t>
  </si>
  <si>
    <t>202501010000338737</t>
  </si>
  <si>
    <t>202501010000338737#15095164459
客户来电反映家里的云储存监控频繁闪红灯，手机连接宽带可以正常使用，经解释客户不认可，客户要求尽快回电处理，谢谢
联系人先生    联系电话本机   来话流水2025010113301782820816682</t>
  </si>
  <si>
    <t>家庭咨询-&gt;产品质量-&gt;商客融合套餐-&gt;家庭安防-&gt;功能使用-&gt;云存储未开通或无法使用-&gt;全局流转</t>
  </si>
  <si>
    <t>SD-057-250101-709836-1867</t>
  </si>
  <si>
    <t>2025-01-01 11:38:25</t>
  </si>
  <si>
    <t>【调研】-普通区域-诸城市-周家老庄村-15806480595-1000M-宽带上网投诉-次数0-20250101113733X653347607</t>
  </si>
  <si>
    <t>20250101113733X653347607</t>
  </si>
  <si>
    <t xml:space="preserve">【农村网络投诉】流程受理流水号：20250101113559158064805951060365
客户号码:15806480595
客户姓名:刘**
投诉地市:潍坊
来话流水:2025010111291844120804876
宽带账号:15806480595
宽带账号归属地市:潍坊
宽带账号归属区县:诸城市
故障地址:潍坊诸城市桃林镇周家老庄周家老庄村周家老庄村3#箱*********
联系电话:15806480595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故障时间:2025-01-01 11:24:07
具体故障现象:注册无法亮灯，网络无法连接，拔插设置网络无法恢复，无法使用线上指导无法恢复
客户其他诉求:
</t>
  </si>
  <si>
    <t>2025-01-01 11:41:13</t>
  </si>
  <si>
    <t>王勇2</t>
  </si>
  <si>
    <t>15706307975</t>
  </si>
  <si>
    <t>dw3_jk_wangyong2</t>
  </si>
  <si>
    <t>2025-01-01 11:41:42</t>
  </si>
  <si>
    <t>SD-851-322969-523-14013</t>
  </si>
  <si>
    <t>SD-057-250101-306857-5992</t>
  </si>
  <si>
    <t>2025-01-01 19:13:07</t>
  </si>
  <si>
    <t>普通区域-诸城市-金屋小区南区-13165264618-300M-宽带上网投诉-次数0-202501010000612601</t>
  </si>
  <si>
    <t>202501010000612601</t>
  </si>
  <si>
    <t>202501010000612601#流程受理流水号：20250101191146131652646181187229
客户号码:13165264618
客户姓名:林**
投诉地市:潍坊
来话流水:2025010119112969520884648
宽带账号:13165264618
宽带账号归属地市:潍坊
宽带账号归属区县:诸城市
故障地址:潍坊诸城市密州街道南外环金屋小区南区1号楼（高层）*********
联系电话:13165264618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19:12:46
具体故障现象:光猫亮红灯，
客户其他诉求:
;宽带小区$[金屋小区南区]$</t>
  </si>
  <si>
    <t>2025-01-01 19:17:36</t>
  </si>
  <si>
    <t>2025-01-01 19:18:29</t>
  </si>
  <si>
    <t>SD-057-250101-965421-6549</t>
  </si>
  <si>
    <t>2025-01-01 20:23:02</t>
  </si>
  <si>
    <t>【重投】-80+普通-普通区域-安丘市-大莲池村自然村-15006677537-500M-宽带上网投诉-次数0-20250101202038X384834530</t>
  </si>
  <si>
    <t>20250101202038X384834530</t>
  </si>
  <si>
    <t xml:space="preserve">【农村网络投诉】流程受理流水号：20250101201420150066775371198489
客户号码:15006677537
客户姓名:周**
投诉地市:潍坊
来话流水:2025010120113356920877050
宽带账号:15006677537
宽带账号归属地市:潍坊
宽带账号归属区县:安丘市
故障地址:潍坊安丘市石堆镇大莲池村
联系电话:15006677537
联系人:先生
工单紧急程度:非常紧急
是否有升级投诉倾向:是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故障时间:2025-01-01 20:14:32
具体故障现象:提示网络无法连接，客户表示2个月不能用了，要求尽快处理，有12345投诉意向
客户其他诉求:
</t>
  </si>
  <si>
    <t>2025-01-01 20:27:49</t>
  </si>
  <si>
    <t>马文涛</t>
  </si>
  <si>
    <t>15706307056</t>
  </si>
  <si>
    <t>dw3_jk_mawentao</t>
  </si>
  <si>
    <t>2025-01-01 20:28:27</t>
  </si>
  <si>
    <t>SD-851-279295-16275-19469</t>
  </si>
  <si>
    <t>SD-057-250101-082734-6535</t>
  </si>
  <si>
    <t>2025-01-01 20:21:26</t>
  </si>
  <si>
    <t>【调研】-80+金卡-普通区域-临朐县-临朐烟草公司家属院1-15966176789-500M-宽带上网投诉-次数0-202501010000640750</t>
  </si>
  <si>
    <t>202501010000640750</t>
  </si>
  <si>
    <t xml:space="preserve">202501010000640750#【已关注中国移动10086微信公众号】流程受理流水号：20250101201843159661767891199108
客户号码:15966176789
客户姓名:张*
投诉地市:潍坊
来话流水:2025010120175025820811127
宽带账号:15966176789
宽带账号归属地市:潍坊
宽带账号归属区县:临朐县
故障地址:潍坊临朐县城关街道新华路烟草公司家属院1号楼*********
联系电话:15966176789
联系人:先生/女士
工单紧急程度:非常紧急
是否有升级投诉倾向:是
是否重复投诉:否
是否携转意向:否
是否投诉倾向:是
是否智能网关:智能网关
当前是否在线:否
接入方式:FTTH
端到端诊断结果:状态正常
是否质差终端:是
光功率:无
故障大类:宽带/电视
故障细类:宽带网速慢/卡顿
携转原因:
故障时间:2025-01-01 20:19:09
具体故障现象:打不开网页，
客户其他诉求:客户侧为质差终端，要求上门更换终端并一并处理故障问题。有升级投诉倾向，
</t>
  </si>
  <si>
    <t>2025-01-01 20:30:06</t>
  </si>
  <si>
    <t>2025-01-01 20:30:32</t>
  </si>
  <si>
    <t>SD-851-226613-20302-24292</t>
  </si>
  <si>
    <t>SD-057-250101-810532-6593</t>
  </si>
  <si>
    <t>2025-01-01 20:28:37</t>
  </si>
  <si>
    <t>【调研】-80+银卡-普通区域-青州市-东坝新村-19506508000-1000M-宽带上网投诉-次数0-202501010000642256</t>
  </si>
  <si>
    <t>202501010000642256</t>
  </si>
  <si>
    <t>202501010000642256#19506508000客户来电反映家里的宽带电视开机需要5分钟卡顿，客户组播连接，线上交给客户改单播，不配合操作排查，要求师傅上门，请相关部门协助处理谢谢，流水：2025010120244966120848328联系电话：本机联系人：先生</t>
  </si>
  <si>
    <t>2025-01-01 20:40:05</t>
  </si>
  <si>
    <t>2025-01-01 20:40:34</t>
  </si>
  <si>
    <t>2025-01-01 20:26:22</t>
  </si>
  <si>
    <t>80+银卡-普通区域-奎文区-富华新村-13475360326-1000M-宽带上网投诉-次数0-202501010000643930 一级督办</t>
  </si>
  <si>
    <t>202501010000643930</t>
  </si>
  <si>
    <t>2025-01-01 20:33:12</t>
  </si>
  <si>
    <t>乔会斌</t>
  </si>
  <si>
    <t>15706307416</t>
  </si>
  <si>
    <t>dw3_jk_qiaohuibin</t>
  </si>
  <si>
    <t>2025-01-01 20:33:54</t>
  </si>
  <si>
    <t>SD-851-319645-7407-11829</t>
  </si>
  <si>
    <t>SD-057-250101-790823-6530</t>
  </si>
  <si>
    <t>2025-01-01 20:20:09</t>
  </si>
  <si>
    <t>【调研】-普通区域-奎文区-金宝生态花园-13953675059-300M-魔百和投诉-次数0-202501010000641917</t>
  </si>
  <si>
    <t>202501010000641917</t>
  </si>
  <si>
    <t>202501010000641917#【已关注中国移动10086微信公众号】流程受理流水号：20250101201642139536750591198807
客户号码:13953675059
客户姓名:李*
投诉地市:潍坊
来话流水:2025010120145283020895390
宽带账号:13953675059
宽带账号归属地市:潍坊
宽带账号归属区县:奎文区
故障地址:潍坊奎文区廿里堡街道潍州路金宝生态花园（代理商独家，办理联系电话15762660069）33号楼*********
联系电话:13953675059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故障时间:2025-01-01 20:10:15
魔百和单播/组播:单播
具体故障现象:机顶盒无法观看，
客户其他诉求:客户机顶盒正常连接，电视机显示请重新连接，请协助处理，谢谢
魔百和单/组播：单播;宽带小区$[金宝生态花园]$</t>
  </si>
  <si>
    <t>2025-01-01 20:42:52</t>
  </si>
  <si>
    <t>高胜书</t>
  </si>
  <si>
    <t>15706307481</t>
  </si>
  <si>
    <t>dw3_jk_gaoshengshu</t>
  </si>
  <si>
    <t>2025-01-01 20:45:34</t>
  </si>
  <si>
    <t>SD-851-274635-13076-11774</t>
  </si>
  <si>
    <t>SD-057-250101-201548-3834</t>
  </si>
  <si>
    <t>2025-01-01 15:23:38</t>
  </si>
  <si>
    <t>普通区域-坊子区-中梁龙玺台-18765725796-1000M-宽带上网投诉-次数0-20250101152248X168779387</t>
  </si>
  <si>
    <t>20250101152248X168779387</t>
  </si>
  <si>
    <t xml:space="preserve">流程受理流水号：20250101152105187657257961121778
客户号码:18765725796
客户姓名:朱**
投诉地市:潍坊
来话流水:2025010115155010320861050
宽带账号:18765725796
宽带账号归属地市:潍坊
宽带账号归属区县:坊子区
故障地址:潍坊坊子区坊子新区双羊街中梁龙玺台5号楼*********
联系电话:18765725796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光功率:-14.80
故障大类:宽带/电视
故障细类:宽带网速慢/卡顿
携转原因:
故障时间:2025-01-01 15:21:24
网站/APP/游戏名称:抖音
具体故障现象:网速慢卡顿，
客户其他诉求:
</t>
  </si>
  <si>
    <t>2025-01-01 15:24:50</t>
  </si>
  <si>
    <t>家宽业务-&gt;网络质量-&gt;家庭宽带-&gt;全局流转-&gt;功能使用-&gt;部分视频无法播放-&gt;全局流转</t>
  </si>
  <si>
    <t>2025-01-01 15:25:09</t>
  </si>
  <si>
    <t>SD-851-326077-3942-18850</t>
  </si>
  <si>
    <t>SD-057-250101-864035-247</t>
  </si>
  <si>
    <t>2025-01-01 08:44:33</t>
  </si>
  <si>
    <t>【调研】-80+普通-普通区域-奎文区-恒大名都-13561411521-100M-魔百和投诉-次数0-202501010000101201</t>
  </si>
  <si>
    <t>2025-01-02 09:45:00</t>
  </si>
  <si>
    <t>202501010000101201</t>
  </si>
  <si>
    <t>202501010000101201#流程受理流水号：20250101084138135614115211004912
客户号码:13561411521
客户姓名:郝**
投诉地市:潍坊
来话流水:2025010108382062420882629
宽带账号:13561411521
宽带账号归属地市:潍坊
宽带账号归属区县:高新
故障地址:潍坊高新高新城区潍县中路恒大名都13号楼*********
联系电话:13561411521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故障细类:移动高清电视故障(专席)
携转原因:
故障时间:2025-01-01 08:45:11
魔百和单播/组播:组播
具体故障现象:电视直播或点播无法观看，
客户其他诉求:
魔百和单/组播：组播;宽带小区$[恒大名都]$</t>
  </si>
  <si>
    <t>2025-01-01 08:52:16</t>
  </si>
  <si>
    <t>2025-01-01 08:56:42</t>
  </si>
  <si>
    <t>SD-057-250101-160745-4284</t>
  </si>
  <si>
    <t>2025-01-01 16:12:44</t>
  </si>
  <si>
    <t>普通区域-高密市-脉湖名居-15053658776-200M-宽带上网投诉-次数0-202501010000470441</t>
  </si>
  <si>
    <t>2025-01-02 17:13:00</t>
  </si>
  <si>
    <t>202501010000470441</t>
  </si>
  <si>
    <t xml:space="preserve">202501010000470441#流程受理流水号：20250101161018150536587761136830
客户号码:15053658776
客户姓名:綦**
投诉地市:潍坊
来话流水:2025010116100084020814236
宽带账号:15053658776
宽带账号归属地市:潍坊
宽带账号归属区县:高密市
故障地址:潍坊高密市醴泉街道百脉湖大街脉湖名居4号楼*********
联系电话:15053658776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光功率:-19.20
故障大类:宽带/电视
故障细类:移动高清电视故障
携转原因:
故障时间:2025-01-01 16:11:51
魔百和单播/组播:单播
具体故障现象:机顶盒无法开机，
客户其他诉求:客户侧为质差终端，要求上门更换终端并一并处理故障问题。
</t>
  </si>
  <si>
    <t>2025-01-01 16:17:40</t>
  </si>
  <si>
    <t>楚石磊</t>
  </si>
  <si>
    <t>15706307334</t>
  </si>
  <si>
    <t>家客铁通潍坊高密-夏庄乡镇装维组</t>
  </si>
  <si>
    <t>dw3_jk_chushilei</t>
  </si>
  <si>
    <t>2025-01-01 16:17:57</t>
  </si>
  <si>
    <t>SD-057-250101-871295-257</t>
  </si>
  <si>
    <t>2025-01-01 08:44:59</t>
  </si>
  <si>
    <t>80+白金-普通区域-昌乐县-红河商贸城-15095128780-1000M-宽带上网投诉-次数0-20250101084311X191879900</t>
  </si>
  <si>
    <t>20250101084311X191879900</t>
  </si>
  <si>
    <t>检测结果：1、宽带账号登录状态检测：账号登录状态正常；2、手机账号余额检测：手机账户余额正常；3、宽带状态检测：宽带状态正常；4、宽带速率检测：宽带速率正常；5、群体故障检测：无大面积群障；6、线路检测：线路状态正常；7、光猫在线检测：光猫在线；故障类型：频繁出现故障、网速慢。故障描述：网速慢，视频有点卡，？？？？？？。联系人：18765117525。联系电话：18765117525。。</t>
  </si>
  <si>
    <t>2025-01-01 08:55:45</t>
  </si>
  <si>
    <t>吴同昌</t>
  </si>
  <si>
    <t>15706307133</t>
  </si>
  <si>
    <t>家客铁通潍坊昌乐-红河乡镇装维组</t>
  </si>
  <si>
    <t>dw3_jk_wutongchang</t>
  </si>
  <si>
    <t>2025-01-01 08:57:59</t>
  </si>
  <si>
    <t>SD-851-254172-1700-10552</t>
  </si>
  <si>
    <t>SD-057-250101-852731-5173</t>
  </si>
  <si>
    <t>2025-01-01 17:48:51</t>
  </si>
  <si>
    <t>【调研】-80+银卡-普通区域-奎文区-华仕家园-18765784320-100M-宽带上网投诉-次数0-202501010000557935</t>
  </si>
  <si>
    <t>2025-01-02 18:49:00</t>
  </si>
  <si>
    <t>202501010000557935</t>
  </si>
  <si>
    <t xml:space="preserve">202501010000557935#流程受理流水号：20250101174805187657843201167541
客户号码:18765784320
客户姓名:王**
投诉地市:潍坊
来话流水:2025010117475264620880179
宽带账号:18765784320
宽带账号归属地市:潍坊
宽带账号归属区县:奎文区
故障地址:潍坊奎文区北苑街道玄武街华仕家园1号楼*********
联系电话:18765784320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故障时间:2025-01-01 17:48:29
具体故障现象:提示网络无法连接，魔百和故障
客户其他诉求:客户侧为质差终端，要求上门更换终端并一并处理故障问题。
</t>
  </si>
  <si>
    <t>2025-01-01 18:00:27</t>
  </si>
  <si>
    <t>2025-01-01 18:01:01</t>
  </si>
  <si>
    <t>SD-057-250101-027168-4608</t>
  </si>
  <si>
    <t>2025-01-01 16:50:17</t>
  </si>
  <si>
    <t>普通区域-寿光市-德临苑二期-18863659576-200M-宽带上网投诉-次数0-20250101164855X335425278</t>
  </si>
  <si>
    <t>2025-01-02 17:51:00</t>
  </si>
  <si>
    <t>20250101164855X335425278</t>
  </si>
  <si>
    <t xml:space="preserve">流程受理流水号：20250101164646188636595761148503
客户号码:18863659576
客户姓名:孙**
投诉地市:潍坊
来话流水:2025010116460132220810824
宽带账号:18863659576
宽带账号归属地市:潍坊
宽带账号归属区县:寿光市
故障地址:潍坊寿光市圣城街道建新街德临苑二期9号楼*********
联系电话:18863659576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故障时间:2025-01-01 16:44:42
具体故障现象:提示网络无法连接，光猫不亮灯  重启换电源线未恢复
客户其他诉求:
</t>
  </si>
  <si>
    <t>2025-01-01 17:03:38</t>
  </si>
  <si>
    <t>崔景强</t>
  </si>
  <si>
    <t>15706307810</t>
  </si>
  <si>
    <t>dw3_jk_cuijingqiang</t>
  </si>
  <si>
    <t>2025-01-01 17:04:00</t>
  </si>
  <si>
    <t>SD-057-250101-468102-5076</t>
  </si>
  <si>
    <t>2025-01-01 17:39:38</t>
  </si>
  <si>
    <t>普通区域-寿光市-海德公馆A区-15054436199-300M-宽带上网投诉-次数0-202501010000547685</t>
  </si>
  <si>
    <t>2025-01-02 18:40:00</t>
  </si>
  <si>
    <t>202501010000547685</t>
  </si>
  <si>
    <t xml:space="preserve">202501010000547685#宽带账号：15054436199；宽带地址：潍坊寿光市文家街道北环路海德公馆A区5号楼；客户来电反映宽带无法上网，客户不配合排障，要求上门，请协助处理，谢谢！联系电话：本机；联系人：先生；来电流水：2025010117263388920860758
</t>
  </si>
  <si>
    <t>2025-01-01 17:53:07</t>
  </si>
  <si>
    <t>刘英军</t>
  </si>
  <si>
    <t>15706307730</t>
  </si>
  <si>
    <t>dw3_jk_liuyingjun</t>
  </si>
  <si>
    <t>2025-01-01 17:53:47</t>
  </si>
  <si>
    <t>SD-057-250101-751234-5147</t>
  </si>
  <si>
    <t>2025-01-01 17:47:02</t>
  </si>
  <si>
    <t>80+银卡-(目标)普通区域-临朐县-铁路小区北区-13863682916-1000M-宽带上网投诉-次数0-20250101174401X641868322</t>
  </si>
  <si>
    <t>2025-01-02 18:48:00</t>
  </si>
  <si>
    <t>20250101174401X641868322</t>
  </si>
  <si>
    <t xml:space="preserve">流程受理流水号：20250101174054138636829161165433
客户号码:13863682916
客户姓名:张**
投诉地市:潍坊
来话流水:2025010117380169820880680
宽带账号:13863682916
宽带账号归属地市:潍坊
宽带账号归属区县:临朐县
故障地址:潍坊临朐县城关街道站前路铁路小区北区4号楼*********
联系电话:13863682916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故障时间:2025-01-01 17:44:03
具体故障现象:光猫亮红灯，宽带无法上网
客户其他诉求:
</t>
  </si>
  <si>
    <t>2025-01-01 17:51:07</t>
  </si>
  <si>
    <t>邓兆然</t>
  </si>
  <si>
    <t>15706307539</t>
  </si>
  <si>
    <t>dw3_jk_dengzhaoran</t>
  </si>
  <si>
    <t>2025-01-01 17:51:32</t>
  </si>
  <si>
    <t>SD-851-239073-13750-1650</t>
  </si>
  <si>
    <t>SD-057-250101-850462-6713</t>
  </si>
  <si>
    <t>2025-01-01 20:49:23</t>
  </si>
  <si>
    <t>【调研】-普通区域-安丘市-大儒林村自然村-17861212986-200M-宽带上网投诉-次数0-202501010000650492</t>
  </si>
  <si>
    <t>202501010000650492</t>
  </si>
  <si>
    <t>202501010000650492#宽带账号：17861212986    宽带地址：潍坊安丘市凌河镇大儒林村大儒林村自然村大儒林村村西8号箱李得强****   客户来电反映宽带上网慢，客户不配合，要求上门，请协助处理，谢谢！
联系电话：15095264395   联系人：先生；来电流水：2025010120465455120857976</t>
  </si>
  <si>
    <t>2025-01-01 20:52:48</t>
  </si>
  <si>
    <t>2025-01-01 20:54:40</t>
  </si>
  <si>
    <t>SD-057-250101-619045-5089</t>
  </si>
  <si>
    <t>2025-01-01 17:41:14</t>
  </si>
  <si>
    <t>【调研】-普通区域-寒亭区-龙润花园小区-13884827999-500M-宽带上网投诉-次数0-20250101173940X380629389</t>
  </si>
  <si>
    <t>2025-01-02 18:42:00</t>
  </si>
  <si>
    <t>20250101173940X380629389</t>
  </si>
  <si>
    <t xml:space="preserve">流程受理流水号：20250101173407138848279991163398
客户号码:13884827999
客户姓名:李**
投诉地市:潍坊
来话流水:2025010117322241920822449
宽带账号:13884827999
宽带账号归属地市:潍坊
宽带账号归属区县:寒亭区
故障地址:潍坊寒亭区开元街道海龙路龙润花园小区2号楼*********
联系电话:13884827999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光功率:-26.77
故障大类:宽带/电视
故障细类:网速慢/上网掉线(专席)
携转原因:
故障时间:2025-01-01 17:40:44
具体故障现象:网速慢卡顿，500兆带宽，测速不达标，前期去过现场解决不了，不需要师傅上门，但是要求解决问题，用户不需要反映，因提及工信部投诉，故提交此工单，请尽快处理，谢谢，谢谢
客户其他诉求:
</t>
  </si>
  <si>
    <t>2025-01-01 17:47:50</t>
  </si>
  <si>
    <t>马永全</t>
  </si>
  <si>
    <t>15706307426</t>
  </si>
  <si>
    <t>dw3_jk_mayongquan</t>
  </si>
  <si>
    <t>2025-01-01 17:50:21</t>
  </si>
  <si>
    <t>SD-851-288784-23150-15762</t>
  </si>
  <si>
    <t>SD-057-250101-914057-4647</t>
  </si>
  <si>
    <t>2025-01-01 16:54:06</t>
  </si>
  <si>
    <t>【调研】-80+银卡-(目标)普通区域-诸城市-红杉一品-13964604789-200M-宽带上网投诉-次数0-202501010000508111 二级督办</t>
  </si>
  <si>
    <t>202501010000508111</t>
  </si>
  <si>
    <t xml:space="preserve">202501010000508111#流程受理流水号：20250101165333139646047891150666
客户号码:13964604789
客户姓名:臧**
投诉地市:潍坊
来话流水:2025010116510770020868309
宽带账号:13964604789
宽带账号归属地市:潍坊
宽带账号归属区县:诸城市
故障地址:潍坊诸城市密州街道密州路红杉一品3号楼*********
联系电话:13964604789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光功率:-23.87
故障大类:宽带/电视
故障细类:移动高清电视故障
携转原因:
故障时间:2025-01-01 16:53:46
魔百和单播/组播:组播
具体故障现象:机顶盒无法开机，
客户其他诉求:客户侧为质差终端，要求上门更换终端并一并处理故障问题。
</t>
  </si>
  <si>
    <t>2025-01-01 17:02:33</t>
  </si>
  <si>
    <t>刘桂金</t>
  </si>
  <si>
    <t>15706307994</t>
  </si>
  <si>
    <t>dw3_jk_liuguijin</t>
  </si>
  <si>
    <t>2025-01-01 17:02:59</t>
  </si>
  <si>
    <t>SD-057-250101-317098-4334</t>
  </si>
  <si>
    <t>2025-01-01 16:17:21</t>
  </si>
  <si>
    <t>普通区域-奎文区-香榭丽舍-15253692772-300M-魔百和投诉-次数0-20250101161553X353169359</t>
  </si>
  <si>
    <t>2025-01-02 17:18:00</t>
  </si>
  <si>
    <t>20250101161553X353169359</t>
  </si>
  <si>
    <t>流程受理流水号：20250101161524152536927721138381
客户号码:15253692772
客户姓名:张*
投诉地市:潍坊
来话流水:2025010116081213320873058
宽带账号:15253692772
宽带账号归属地市:潍坊
宽带账号归属区县:奎文区
故障地址:潍坊奎文区潍洲路街道环湖路香榭丽舍4号楼*********
联系电话:15253692772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光功率:-20.80
故障大类:宽带/电视
故障细类:移动高清电视故障(专席)
携转原因:
故障时间:2025-01-01 16:15:36
魔百和单播/组播:单播
具体故障现象:电视直播或点播无法观看，
客户其他诉求:
魔百和单/组播：单播</t>
  </si>
  <si>
    <t>2025-01-01 16:23:10</t>
  </si>
  <si>
    <t>2025-01-01 16:23:29</t>
  </si>
  <si>
    <t>SD-057-250101-567841-4655</t>
  </si>
  <si>
    <t>2025-01-01 16:56:02</t>
  </si>
  <si>
    <t>普通区域-寿光市-卫东化工南区-13869646962-300M-宽带上网投诉-次数0-20250101165355X635195617</t>
  </si>
  <si>
    <t>2025-01-02 17:57:00</t>
  </si>
  <si>
    <t>20250101165355X635195617</t>
  </si>
  <si>
    <t xml:space="preserve">流程受理流水号：20250101165303138696469621150510
客户号码:13869646962
客户姓名:韩**
投诉地市:潍坊
来话流水:2025010116515000420876233
宽带账号:13869646962
宽带账号归属地市:潍坊
宽带账号归属区县:寿光市
故障地址:潍坊寿光市羊口镇胜利路卫东化工南区3号楼扩容*********
联系电话:13869646962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光功率:-27.21
故障大类:宽带/电视
故障细类:网速慢/上网掉线(专席)
携转原因:
故障时间:2025-01-01 16:46:47
具体故障现象:电视卡顿
客户其他诉求:
</t>
  </si>
  <si>
    <t>2025-01-01 16:58:06</t>
  </si>
  <si>
    <t>2025-01-01 16:58:25</t>
  </si>
  <si>
    <t>SD-057-250101-498357-5014</t>
  </si>
  <si>
    <t>2025-01-01 17:33:41</t>
  </si>
  <si>
    <t>【调研】-80+银卡-普通区域-诸城市-诸城幸福家园-15965044300-1000M-宽带上网投诉-次数0-202501010000545010</t>
  </si>
  <si>
    <t>2025-01-02 18:34:00</t>
  </si>
  <si>
    <t>202501010000545010</t>
  </si>
  <si>
    <t>202501010000545010#流程受理流水号：20250101173311159650443001163119
客户号码:15965044300
客户姓名:王**
投诉地市:潍坊
来话流水:2025010117311134520810276
宽带账号:15965044300
宽带账号归属地市:潍坊
宽带账号归属区县:诸城市
故障地址:潍坊诸城市龙都街道潍徐街幸福家园9号楼1单元603*********
联系电话:15965044300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故障细类:网速慢/上网掉线(专席)
携转原因:
故障时间:2025-01-01 17:28:05
具体故障现象:网速慢卡顿，
客户其他诉求:请审核
;宽带小区$[诸城幸福家园]$</t>
  </si>
  <si>
    <t>2025-01-01 17:52:23</t>
  </si>
  <si>
    <t>2025-01-01 17:53:17</t>
  </si>
  <si>
    <t>SD-057-250101-029835-3681</t>
  </si>
  <si>
    <t>2025-01-01 15:10:04</t>
  </si>
  <si>
    <t>普通区域-诸城市-东升龙华园B区-13011697987-500M-宽带上网投诉-次数0-202501010000415252</t>
  </si>
  <si>
    <t>202501010000415252</t>
  </si>
  <si>
    <t>202501010000415252#宽带账号13011697987   宽带地址潍坊诸城市龙都街道潍徐街东升龙华园B区沿街，客户来电表示宽带网速慢，不配合排障，要求上门，请协助处理谢谢
女生  联系13280141809  录音：2025010115053657520840597</t>
  </si>
  <si>
    <t>2025-01-01 15:10:31</t>
  </si>
  <si>
    <t>2025-01-01 15:11:12</t>
  </si>
  <si>
    <t>SD-852-317561-213-22970</t>
  </si>
  <si>
    <t>SD-057-250101-530194-3857</t>
  </si>
  <si>
    <t>2025-01-01 15:26:09</t>
  </si>
  <si>
    <t>(目标)普通区域-诸城市-都吉台自然村-15963471090-300M-宽带上网投诉-次数0-20250101152402X242090280</t>
  </si>
  <si>
    <t>20250101152402X242090280</t>
  </si>
  <si>
    <t xml:space="preserve">【农村网络投诉】流程受理流水号：20250101152317159634710901122474
客户号码:15963471090
客户姓名:赵**
投诉地市:潍坊
来话流水:2025010115224872720842663
宽带账号:15963471090
宽带账号归属地市:潍坊
宽带账号归属区县:诸城市
故障地址:潍坊诸城市石桥子镇都吉台都吉台自然村都吉台村扩容39#箱*********
联系电话:15963471090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15:23:36
具体故障现象:打不开网页，
客户其他诉求:
</t>
  </si>
  <si>
    <t>2025-01-01 15:28:07</t>
  </si>
  <si>
    <t>戚永亮</t>
  </si>
  <si>
    <t>15706307993</t>
  </si>
  <si>
    <t>家客铁通潍坊诸城-石桥子乡镇装维组</t>
  </si>
  <si>
    <t>dw3_jk_qiyongliangzc</t>
  </si>
  <si>
    <t>2025-01-01 15:28:33</t>
  </si>
  <si>
    <t>SD-057-250101-947132-3803</t>
  </si>
  <si>
    <t>2025-01-01 15:20:26</t>
  </si>
  <si>
    <t>【调研】-普通区域-奎文区-聚福四方-15169422706-1000M-宽带上网投诉-次数0-20250101151805X885816938</t>
  </si>
  <si>
    <t>20250101151805X885816938</t>
  </si>
  <si>
    <t xml:space="preserve">流程受理流水号：20250101151551151694227061120175
客户号码:15169422706
客户姓名:陈**
投诉地市:潍坊
来话流水:2025010115130601820829311
宽带账号:15169422706
宽带账号归属地市:潍坊
宽带账号归属区县:高新
故障地址:潍坊高新聚福四方6号楼1单元202
联系电话:15169422706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光功率:-17.79
故障大类:宽带/电视
故障细类:宽带无法上网(专席)
携转原因:
故障时间:2025-01-01 15:10:48
具体故障现象:电脑无法上网，
客户其他诉求:请审核
</t>
  </si>
  <si>
    <t>2025-01-01 15:25:10</t>
  </si>
  <si>
    <t>2025-01-01 15:26:24</t>
  </si>
  <si>
    <t>SD-851-253195-5262-17275</t>
  </si>
  <si>
    <t>SD-057-250101-759183-5008</t>
  </si>
  <si>
    <t>2025-01-01 17:32:31</t>
  </si>
  <si>
    <t>普通区域-高密市-荆都花园-13583638964-300M-宽带上网投诉-次数0-20250101173148X908680559</t>
  </si>
  <si>
    <t>2025-01-02 18:33:00</t>
  </si>
  <si>
    <t>20250101173148X908680559</t>
  </si>
  <si>
    <t xml:space="preserve">流程受理流水号：20250101173044135836389641162415
客户号码:13583638964
客户姓名:李**
投诉地市:潍坊
来话流水:2025010117301344720899993
宽带账号:13583638964
宽带账号归属地市:潍坊
宽带账号归属区县:高密市
故障地址:潍坊高密市朝阳街道人民大街荆都花园高密荆都花园扩容1号楼2单元*********
联系电话:13583638964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17:31:28
具体故障现象:提示网络无法连接，
客户其他诉求:
</t>
  </si>
  <si>
    <t>2025-01-01 17:47:55</t>
  </si>
  <si>
    <t>2025-01-01 17:55:30</t>
  </si>
  <si>
    <t>SD-057-250101-298735-5294</t>
  </si>
  <si>
    <t>2025-01-01 18:00:02</t>
  </si>
  <si>
    <t>80+金卡-普通区域-寿光市-现代小区-15966128253-300M-魔百和投诉-次数0-202501010000564165</t>
  </si>
  <si>
    <t>202501010000564165</t>
  </si>
  <si>
    <t>202501010000564165#流程受理流水号：20250101175924159661282531170801
客户号码:15966128253
客户姓名:李**
投诉地市:潍坊
来话流水:2025010117504454420808905
宽带账号:15966128253
宽带账号归属地市:潍坊
宽带账号归属区县:寿光市
故障地址:潍坊寿光市圣城街道公园街现代小区6号楼3单元302室*********
联系电话:15966128253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光功率:-16.40
故障大类:宽带/电视
故障细类:移动高清电视故障(专席)
携转原因:
故障时间:2025-01-01 18:03:03
魔百和单播/组播:组播
具体故障现象:电视机提示无信号，
客户其他诉求:
魔百和单/组播：组播;宽带小区$[现代小区]$</t>
  </si>
  <si>
    <t>2025-01-01 18:05:29</t>
  </si>
  <si>
    <t>常怀远</t>
  </si>
  <si>
    <t>15706307726</t>
  </si>
  <si>
    <t>dw3_jk_changhuaiyuan</t>
  </si>
  <si>
    <t>2025-01-01 18:06:00</t>
  </si>
  <si>
    <t>SD-057-250101-491578-4646</t>
  </si>
  <si>
    <t>【调研】-80+银卡-(目标)普通区域-诸城市-红杉一品-13964604789-200M-宽带上网投诉-次数0-202501010000507425 一级督办</t>
  </si>
  <si>
    <t>202501010000507425</t>
  </si>
  <si>
    <t xml:space="preserve">202501010000507425#流程受理流水号：20250101165333139646047891150666
客户号码:13964604789
客户姓名:臧**
投诉地市:潍坊
来话流水:2025010116510770020868309
宽带账号:13964604789
宽带账号归属地市:潍坊
宽带账号归属区县:诸城市
故障地址:潍坊诸城市密州街道密州路红杉一品3号楼*********
联系电话:13964604789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光功率:-23.87
故障大类:宽带/电视
故障细类:移动高清电视故障
携转原因:
故障时间:2025-01-01 16:53:46
魔百和单播/组播:组播
具体故障现象:机顶盒无法开机，
客户其他诉求:客户侧为质差终端，要求上门更换终端并一并处理故障问题。
</t>
  </si>
  <si>
    <t>2025-01-01 17:00:06</t>
  </si>
  <si>
    <t>终端故障更换</t>
  </si>
  <si>
    <t>2025-01-01 17:00:29</t>
  </si>
  <si>
    <t>SD-057-250101-981563-5033</t>
  </si>
  <si>
    <t>2025-01-01 17:35:49</t>
  </si>
  <si>
    <t>普通区域-奎文区-卧龙社区南区-13573689285-100M-宽带上网投诉-次数0-20250101173437X775727890</t>
  </si>
  <si>
    <t>2025-01-02 18:36:00</t>
  </si>
  <si>
    <t>20250101173437X775727890</t>
  </si>
  <si>
    <t xml:space="preserve">流程受理流水号：20250101173335135736892851163249
客户号码:13573689285
客户姓名:闫**
投诉地市:潍坊
来话流水:2025010117293930720893952
宽带账号:13573689285
宽带账号归属地市:潍坊
宽带账号归属区县:奎文区
故障地址:潍坊奎文区北苑街道四平路卧龙街卧龙社区南区则尔庄9号楼*********
联系电话:13573689285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故障时间:2025-01-01 17:33:38
具体故障现象:打不开网页，
客户其他诉求:网口指示灯正常，网线连接正确，外接路由器，未操作恢复出厂或者换新，指导断电重启设备无效，请协助处理，谢谢。
</t>
  </si>
  <si>
    <t>2025-01-01 17:44:50</t>
  </si>
  <si>
    <t>2025-01-01 17:45:26</t>
  </si>
  <si>
    <t>SD-851-298272-30566-10054</t>
  </si>
  <si>
    <t>SD-057-250101-092718-4994</t>
  </si>
  <si>
    <t>2025-01-01 17:31:50</t>
  </si>
  <si>
    <t>普通区域-高密市-万顺城-13562636463-300M-宽带上网投诉-次数0-202501010000542328</t>
  </si>
  <si>
    <t>2025-01-02 18:32:00</t>
  </si>
  <si>
    <t>202501010000542328</t>
  </si>
  <si>
    <t>202501010000542328#流程受理流水号：20250101173113135626364631162574
客户号码:13562636463
客户姓名:代**
投诉地市:潍坊
来话流水:2025010117242026420836843
宽带账号:13562636463
账号归属区县:高密
联系电话:13953656635
联系人:先生/女士
宽带地址:潍坊
工单紧急程度:一般
是否投诉倾向:否
是否重复投诉:否
是否携转意向:否
是否有升级投诉倾向:否
*业务名称:业务融合开机流程OTT
投诉内容:手机号码：13562636463，【问题描述】客户已办理宽带业务，有开通单，要求装维尽快联系上门，请处理，谢谢。联系电话：13953656635，联系人：先生/女士，录音流水号：2025010117242026420836843。受理明细：531920062399999999。
在途开通单信息：536250101654171652，13562636463，2025-01-01 17:30:51，业务融合开机流程OTT，处理中，异常处理
是否到厅:否
业务名称:业务融合开机流程OTT
;宽带小区$[万顺城]$</t>
  </si>
  <si>
    <t>2025-01-01 17:47:30</t>
  </si>
  <si>
    <t>2025-01-01 17:48:07</t>
  </si>
  <si>
    <t>SD-851-274158-16637-13277</t>
  </si>
  <si>
    <t>SD-057-250101-162873-97</t>
  </si>
  <si>
    <t>2025-01-01 08:20:44</t>
  </si>
  <si>
    <t>【调研】-80+银卡-普通区域-潍城区-渤景湾-13626362989-1000M-宽带上网投诉-次数0-202501010000093671</t>
  </si>
  <si>
    <t>202501010000093671</t>
  </si>
  <si>
    <t>202501010000093671#流程受理流水号：20250101081742136263629891001102
客户号码:13626362989
客户姓名:王*
投诉地市:潍坊
来话流水:2025010108111778120820898
宽带账号:13626362989
账号归属区县:潍城
联系电话:13626362989
联系人:先生/女士
宽带地址:潍坊
工单紧急程度:非常紧急
是否投诉倾向:否
是否重复投诉:否
是否携转意向:否
是否有升级投诉倾向:否
*业务名称:业务融合移机流程宽带
投诉内容:手机号码：13626362989，【问题描述】客户已办理宽带业务，有开通单，要求装维尽快联系上门，请处理，谢谢。联系电话：13626362989，联系人：先生/女士，录音流水号：2025010108111778120820898。受理明细：531920062399999999。
在途开通单信息：536241230849346218，13626362989，2024-12-30 12:06:04，业务融合移机流程宽带，处理中，装维选址
是否到厅:否
业务名称:业务融合移机流程宽带
;宽带小区$[渤景湾]$</t>
  </si>
  <si>
    <t>2025-01-01 08:46:51</t>
  </si>
  <si>
    <t>2025-01-01 08:47:07</t>
  </si>
  <si>
    <t>SD-852-304420-915-19562</t>
  </si>
  <si>
    <t>SD-057-250101-256708-226</t>
  </si>
  <si>
    <t>2025-01-01 08:42:42</t>
  </si>
  <si>
    <t>80+银卡-普通区域-寿光市-苏州园北区-15169596645-500M-宽带上网投诉-次数0-202501010000100244</t>
  </si>
  <si>
    <t>202501010000100244</t>
  </si>
  <si>
    <t>202501010000100244#15169596645客户来电反映本机办理的宽带无法使用，设备亮灯情况客户不清楚,老人在家不配合不会看，直接要求维修人员上门维修，请尽快协助处理，谢谢 
 联系人：女士 联系电话：本机 流水2025010108393750220893940</t>
  </si>
  <si>
    <t>2025-01-01 09:06:08</t>
  </si>
  <si>
    <t>白小明</t>
  </si>
  <si>
    <t>15706307731</t>
  </si>
  <si>
    <t>dw3_jk_baixiaoming</t>
  </si>
  <si>
    <t>SD-851-251126-1322-17574</t>
  </si>
  <si>
    <t>2025-01-01 15:28:41</t>
  </si>
  <si>
    <t>80+普通-普通区域-寒亭区-臻和园小区-17305368076-500M-宽带上网投诉-次数0-202501010000426197 一级督办</t>
  </si>
  <si>
    <t>202501010000426197</t>
  </si>
  <si>
    <t>2025-01-01 15:31:08</t>
  </si>
  <si>
    <t>孙坤照</t>
  </si>
  <si>
    <t>15706307458</t>
  </si>
  <si>
    <t>dw3_jk_sunkunzhao</t>
  </si>
  <si>
    <t>SD-057-250101-246157-4652</t>
  </si>
  <si>
    <t>2025-01-01 16:55:11</t>
  </si>
  <si>
    <t>【调研】-普通区域-诸城市-瓦店赵家庄子村-15006360228-300M-宽带上网投诉-次数0-202501010000508794</t>
  </si>
  <si>
    <t>2025-01-02 17:56:00</t>
  </si>
  <si>
    <t>202501010000508794</t>
  </si>
  <si>
    <t>202501010000508794#宽带账号：15006360228；宽带地址：潍坊诸城市林家村镇赵家庄子村瓦店赵家庄子村；客户来电反映宽带无法使用，客户不配合排障，要求上门，请协助处理，谢谢！联系电话：15006360228；联系人：先生；来电流水：2025010116521362220880698</t>
  </si>
  <si>
    <t>2025-01-01 17:08:31</t>
  </si>
  <si>
    <t>王永凯</t>
  </si>
  <si>
    <t>15706307982</t>
  </si>
  <si>
    <t>dw3_jk_wangyongkai</t>
  </si>
  <si>
    <t>2025-01-01 17:09:06</t>
  </si>
  <si>
    <t>SD-851-255963-1950-13021</t>
  </si>
  <si>
    <t>SD-057-250101-231486-5020</t>
  </si>
  <si>
    <t>2025-01-01 17:34:43</t>
  </si>
  <si>
    <t>【调研】-普通区域-昌邑市-昌邑市饮马镇老医院家属楼-13853618872-300M-宽带上网投诉-次数1-202501010000178390</t>
  </si>
  <si>
    <t>2025-01-02 18:35:00</t>
  </si>
  <si>
    <t>202501010000178390</t>
  </si>
  <si>
    <t>202501010000178390#流程受理流水号：20250101100832138536188721032422
客户号码:13853618872
客户姓名:王*
投诉地市:潍坊
来话流水:2025010110072083120808728
宽带账号:13853618872
账号归属区县:奎文
联系电话:13853618872
联系人:先生
宽带地址:潍坊
工单紧急程度:非常紧急
是否投诉倾向:是
是否重复投诉:否
是否携转意向:否
是否有升级投诉倾向:否
*业务名称:业务融合移机流程宽带
投诉内容:手机号码：13853618872，【问题描述】客户已办理宽带业务，有开通单，要求装维尽快联系上门移机，请处理，谢谢。联系电话：13853618872，联系人：先生，录音流水号：2025010110072083120808728。受理明细：531920062399999999。
在途开通单信息：536241231083429998，13853618872，2024-12-31 09:45:31，业务融合移机流程宽带，处理中，装维选址
是否到厅:否
业务名称:业务融合移机流程宽带
;宽带小区$[昌邑市饮马镇老医院家属楼]$</t>
  </si>
  <si>
    <t>2025-01-01 17:40:01</t>
  </si>
  <si>
    <t>家庭咨询-&gt;基础服务-&gt;家庭宽带-&gt;全局流转-&gt;售后服务-&gt;宽带未覆盖办理后无法装移机-&gt;全局流转</t>
  </si>
  <si>
    <t>于子顺</t>
  </si>
  <si>
    <t>15706307201</t>
  </si>
  <si>
    <t>dw3_jk_yuzishun</t>
  </si>
  <si>
    <t>2025-01-01 17:42:13</t>
  </si>
  <si>
    <t>SD-852-260288-237-2448</t>
  </si>
  <si>
    <t>SD-057-250101-730284-5099</t>
  </si>
  <si>
    <t>2025-01-01 17:42:33</t>
  </si>
  <si>
    <t>80+白金-普通区域-安丘市-恒大庄园小区-13605367115-1000M-宽带上网投诉-次数0-202501010000550485</t>
  </si>
  <si>
    <t>2025-01-02 18:43:00</t>
  </si>
  <si>
    <t>202501010000550485</t>
  </si>
  <si>
    <t>202501010000550485#流程受理流水号：20250101173952136053671151165104
客户号码:13605367115
客户姓名:张*
投诉地市:潍坊
来话流水:2025010117390052920890605
宽带账号:13605367115
账号归属区县:安丘
联系电话:13605367115
联系人:先生/女士
宽带地址:潍坊
工单紧急程度:非常紧急
是否投诉倾向:否
是否重复投诉:否
是否携转意向:否
是否有升级投诉倾向:否
*业务名称:业务融合移机流程宽带+OTT
投诉内容:手机号码：13605367115，【问题描述】客户已办理宽带业务，有开通单，要求装维尽快联系上门，请处理，谢谢。联系电话：13605367115，联系人：先生/女士，录音流水号：2025010117390052920890605。受理明细：531920062399999999。
在途开通单信息：536250101583220282，13605367115，2025-01-01 14:55:10，业务融合移机流程宽带+OTT，处理中，黄单扩容
是否到厅:否
业务名称:业务融合移机流程宽带+OTT
;宽带小区$[恒大庄园小区]$</t>
  </si>
  <si>
    <t>2025-01-01 17:56:49</t>
  </si>
  <si>
    <t>李长明</t>
  </si>
  <si>
    <t>15706307089</t>
  </si>
  <si>
    <t>dw3_jk_lichangming</t>
  </si>
  <si>
    <t>2025-01-01 17:59:24</t>
  </si>
  <si>
    <t>SD-852-281548-1085-6685</t>
  </si>
  <si>
    <t>SD-057-250101-613847-6671</t>
  </si>
  <si>
    <t>2025-01-01 20:43:53</t>
  </si>
  <si>
    <t>80+金卡-FTTR-普通区域-昌邑市-文苑小区南区-13869653037-1000M-宽带上网投诉-次数0-202501010000650276</t>
  </si>
  <si>
    <t>202501010000650276</t>
  </si>
  <si>
    <t xml:space="preserve">202501010000650276#流程受理流水号：20250101204249138696530371202459
客户号码:13869653037
客户姓名:陈**
投诉地市:潍坊
来话流水:2025010120413924620833248
宽带账号:13869653037
宽带账号归属地市:潍坊
宽带账号归属区县:昌邑市
故障地址:潍坊昌邑市城区新兴街文苑小区南区7号楼*********
联系电话:13869653037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光功率:-11.12
故障大类:宽带/电视
故障细类:移动高清电视故障
携转原因:
故障时间:2025-01-01 20:43:03
魔百和单播/组播:组播
具体故障现象:机顶盒无法开机，
客户其他诉求:客户侧为质差终端，要求上门更换终端并一并处理故障问题。
</t>
  </si>
  <si>
    <t>2025-01-01 20:51:51</t>
  </si>
  <si>
    <t>董慧卿</t>
  </si>
  <si>
    <t>15263665110</t>
  </si>
  <si>
    <t>家客铁通潍坊昌邑-城北城区装维组</t>
  </si>
  <si>
    <t>dw3_jk_donghuiqingcy</t>
  </si>
  <si>
    <t>2025-01-01 20:52:11</t>
  </si>
  <si>
    <t>SD-851-248013-22788-28235</t>
  </si>
  <si>
    <t>SD-057-250101-697481-3882</t>
  </si>
  <si>
    <t>2025-01-01 15:26:54</t>
  </si>
  <si>
    <t>【调研】-80+银卡-普通区域-潍城区-鲁发名城东区-13863652845-1000M-魔百和投诉-次数0-202501010000430929</t>
  </si>
  <si>
    <t>202501010000430929</t>
  </si>
  <si>
    <t>202501010000430929#【已关注中国移动10086微信公众号】流程受理流水号：20250101152257138636528451122364
客户号码:13863652845
客户姓名:刘**
投诉地市:潍坊
来话流水:2025010115210776720822895
宽带账号:13863652845
宽带账号归属地市:潍坊
宽带账号归属区县:潍城区
故障地址:潍坊潍城区西关街道长松路鲁发名城东区B区13号楼3单元102
联系电话:13863652845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故障细类:移动高清电视故障(专席)
携转原因:
故障时间:2025-01-01 15:23:07
魔百和单播/组播:组播
具体故障现象:客户来电表示家里电视机出现2002，进行后台修复，恢复出厂未回复，，请协助谢谢
客户其他诉求:
魔百和单/组播：组播;宽带小区$[鲁发名城东区]$</t>
  </si>
  <si>
    <t>2025-01-01 15:40:44</t>
  </si>
  <si>
    <t>2025-01-01 15:41:05</t>
  </si>
  <si>
    <t>SD-851-313840-10051-26625</t>
  </si>
  <si>
    <t>SD-057-250101-410736-5345</t>
  </si>
  <si>
    <t>2025-01-01 18:05:03</t>
  </si>
  <si>
    <t>【重投】-普通区域-奎文区-锦绣苑-13335260181-1000M-魔百和投诉-次数0-202501010000570390</t>
  </si>
  <si>
    <t>202501010000570390</t>
  </si>
  <si>
    <t>202501010000570390#流程受理流水号：20250101180240133352601811171738
客户号码:13335260181
客户姓名:杨**
投诉地市:潍坊
来话流水:2025010118021325420821879
宽带账号:13335260181
宽带账号归属地市:潍坊
宽带账号归属区县:奎文区
故障地址:潍坊奎文区北苑街道玉清街锦绣苑18号楼*********
联系电话:13335260181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故障细类:移动高清电视故障
携转原因:
故障时间:2025-01-01 18:03:07
魔百和单播/组播:单播
具体故障现象:机顶盒无法开机，
客户其他诉求:要求尽快回电处理
魔百和单/组播：单播;宽带小区$[锦绣苑]$</t>
  </si>
  <si>
    <t>2025-01-01 18:06:39</t>
  </si>
  <si>
    <t>张根涛</t>
  </si>
  <si>
    <t>15706307406</t>
  </si>
  <si>
    <t>dw3_jk_zhangentao</t>
  </si>
  <si>
    <t>2025-01-01 18:07:08</t>
  </si>
  <si>
    <t>SD-851-276683-8415-22326</t>
  </si>
  <si>
    <t>SD-057-250101-951072-5080</t>
  </si>
  <si>
    <t>2025-01-01 17:40:25</t>
  </si>
  <si>
    <t>80+白金-普通区域--null--宽带上网投诉-次数0-202501010000305992</t>
  </si>
  <si>
    <t>2025-01-02 17:41:00</t>
  </si>
  <si>
    <t>202501010000305992</t>
  </si>
  <si>
    <t>202501010000305992#用户来电称对对本机的宽带没有安装到现在这个地址，称要求安装宽带，师傅称要求交光猫钱，用户表示不认可，要求投诉
流程受理流水号：20250101123714183696756271076642
受理明细:531920062399999999
4G套餐名称:预付费新飞享+套餐
是否下发过短信提醒:否
前期有无退费记录:否
是否解释无法退费:否
是否到厅:否
;宽带小区$[金融大厦]$</t>
  </si>
  <si>
    <t>家庭咨询-&gt;网络质量-&gt;家庭宽带-&gt;全局流转-&gt;功能使用-&gt;部分资源无法下载-&gt;全局流转</t>
  </si>
  <si>
    <t>SD-057-250101-073845-5174</t>
  </si>
  <si>
    <t>2025-01-01 17:48:53</t>
  </si>
  <si>
    <t>FTTR-普通区域-高密市-盛天茗苑-13335257482-1000M-宽带上网投诉-次数0-202501010000554784</t>
  </si>
  <si>
    <t>202501010000554784</t>
  </si>
  <si>
    <t>202501010000554784#宽带账号：13335257482；宽带地址：潍坊高密市朝阳街道孚日街盛天茗苑如家酒店楼顶1号；客户来电反映宽带连接不了，客户不配合线上指导，要求上门，请协助处理，谢谢！联系电话：15314444832；联系人：先生；来电流水：2025010117413983420817703</t>
  </si>
  <si>
    <t>2025-01-01 17:50:45</t>
  </si>
  <si>
    <t>2025-01-01 17:51:03</t>
  </si>
  <si>
    <t>SD-851-335081-6801-7884</t>
  </si>
  <si>
    <t>SD-057-250101-149087-5095</t>
  </si>
  <si>
    <t>2025-01-01 17:41:42</t>
  </si>
  <si>
    <t>80+白金-普通区域-安丘市-恒大庄园小区-13605367115-1000M-宽带上网投诉-次数0-202501010000551285</t>
  </si>
  <si>
    <t>202501010000551285</t>
  </si>
  <si>
    <t>202501010000551285#流程受理流水号：20250101174117136053671151165554
客户号码:13605367115
客户姓名:张*
投诉地市:潍坊
来话流水:2025010117390052920890605
宽带账号:13605367115
账号归属区县:安丘
联系电话:13605367115
联系人:先生/女士
宽带地址:潍坊
工单紧急程度:非常紧急
是否投诉倾向:否
是否重复投诉:否
是否携转意向:否
是否有升级投诉倾向:否
*业务名称:业务融合移机流程宽带+OTT
投诉内容:手机号码：13605367115，【问题描述】客户已办理宽带业务，有开通单，要求装维尽快联系上门，请处理，谢谢。联系电话：13605367115，联系人：先生/女士，录音流水号：2025010117390052920890605。受理明细：531920062399999999。
在途开通单信息：536250101583220282，13605367115，2025-01-01 14:55:10，业务融合移机流程宽带+OTT，处理中，黄单扩容
是否到厅:否
业务名称:业务融合移机流程宽带+OTT
;宽带小区$[恒大庄园小区]$</t>
  </si>
  <si>
    <t>2025-01-01 17:56:33</t>
  </si>
  <si>
    <t>SD-057-250101-482976-3719</t>
  </si>
  <si>
    <t>2025-01-01 15:13:14</t>
  </si>
  <si>
    <t>80+普通-普通区域-青州市-益王府花园安置区-13806498709-100M-宽带上网投诉-次数0-202501010000420183</t>
  </si>
  <si>
    <t>2025-01-02 16:14:00</t>
  </si>
  <si>
    <t>202501010000420183</t>
  </si>
  <si>
    <t xml:space="preserve">202501010000420183#【已关注中国移动10086微信公众号】流程受理流水号：20250101151241138064987091119220
客户号码:13806498709
客户姓名:刘*
投诉地市:潍坊
来话流水:2025010115120762620817948
宽带账号:13806498709
宽带账号归属地市:潍坊
宽带账号归属区县:青州市
故障地址:潍坊青州市云门山街道益王府路益王府花园安置区37号楼*********
联系电话:13791880680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故障时间:2025-01-01 15:13:08
具体故障现象:网速慢卡顿，
客户其他诉求:客户侧为质差终端，要求上门更换终端并一并处理故障问题。要求双倍返还宽带费用，
</t>
  </si>
  <si>
    <t>2025-01-01 15:16:09</t>
  </si>
  <si>
    <t>2025-01-01 15:16:29</t>
  </si>
  <si>
    <t>SD-057-250101-845367-3785</t>
  </si>
  <si>
    <t>2025-01-01 15:18:05</t>
  </si>
  <si>
    <t>【调研】-FTTR-普通区域-寿光市-业家-15205365688-1000M-宽带上网投诉-次数0-202501010000423720</t>
  </si>
  <si>
    <t>202501010000423720</t>
  </si>
  <si>
    <t>202501010000423720#宽带账号：15205365688，宽带地址：潍坊寿光市马店业家村业家业家13号箱*********，故障现象：客户来电反映移动高清无法观看，客户不会操作，要求师傅上门，请协助处理，谢谢联系人：先生，联系号码：15205365688，来电流水：2025010115101576520895650</t>
  </si>
  <si>
    <t>2025-01-01 15:22:10</t>
  </si>
  <si>
    <t>2025-01-01 15:23:21</t>
  </si>
  <si>
    <t>SD-851-258338-8496-25098</t>
  </si>
  <si>
    <t>SD-057-250101-853742-3851</t>
  </si>
  <si>
    <t>2025-01-01 15:25:57</t>
  </si>
  <si>
    <t>【调研】-80+普通-普通区域-奎文区-德润天鹅湾-15153616300-300M-宽带上网投诉-次数0-202501010000432087</t>
  </si>
  <si>
    <t>202501010000432087</t>
  </si>
  <si>
    <t>202501010000432087#流程受理流水号：20250101152505151536163001123053
客户号码:15153616300
客户姓名:尚**
投诉地市:潍坊
来话流水:2025010115242296520860895
宽带账号:15153616300
宽带账号归属地市:潍坊
宽带账号归属区县:奎文区
故障地址:潍坊奎文区北苑街道玉清街德润天鹅湾2号楼*********
联系电话:15153616300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故障细类:网速慢/上网掉线(专席)
携转原因:
故障时间:2025-01-01 15:25:10
具体故障现象:客户来电反映频繁掉线，我处正常排障未恢复请协助处理谢谢。
客户其他诉求:
;宽带小区$[德润天鹅湾]$</t>
  </si>
  <si>
    <t>2025-01-01 15:34:14</t>
  </si>
  <si>
    <t>家宽咨询-&gt;网络质量-&gt;家庭宽带-&gt;全局流转-&gt;功能使用-&gt;部分网页打不开-&gt;全局流转</t>
  </si>
  <si>
    <t>2025-01-01 15:34:50</t>
  </si>
  <si>
    <t>SD-057-250101-826437-4287</t>
  </si>
  <si>
    <t>2025-01-01 16:13:18</t>
  </si>
  <si>
    <t>【调研】-80+银卡-(目标)普通区域-昌邑市-西苑新区-15064462840-200M-宽带上网投诉-次数0-202501010000472198</t>
  </si>
  <si>
    <t>2025-01-02 17:14:00</t>
  </si>
  <si>
    <t>202501010000472198</t>
  </si>
  <si>
    <t xml:space="preserve">202501010000472198#
宽带账号：15064462840；宽带地址：潍坊昌邑市城区富昌街西苑新区小区8号楼3单元101；客户来电反映宽带频繁掉线，客户不配合排障，要求上门，请协助处理，谢谢！联系电话：15064462840；联系人：nvs ；来电流水：2025010116104952720804131
</t>
  </si>
  <si>
    <t>2025-01-01 16:25:36</t>
  </si>
  <si>
    <t>2025-01-01 16:25:55</t>
  </si>
  <si>
    <t>SD-057-250101-796082-258</t>
  </si>
  <si>
    <t>2025-01-01 08:45:00</t>
  </si>
  <si>
    <t>普通区域-奎文区-联运宿舍-15762550070-100M-魔百和投诉-次数0-20241231205206X526889334</t>
  </si>
  <si>
    <t>2025-01-02 09:46:00</t>
  </si>
  <si>
    <t>20241231205206X526889334</t>
  </si>
  <si>
    <t xml:space="preserve">流程受理流水号：20241231204951157625500701256549
客户号码:15762550070
客户姓名:刘*
投诉地市:潍坊
来话流水:2024123120480858720860883
宽带账号:15762550070
宽带账号归属地市:潍坊
宽带账号归属区县:高新
故障地址:潍坊高新高新城区北海路梨园街交叉口
联系电话:15762550070
联系人:先生/女士
工单紧急程度:一般
是否有升级投诉倾向:否
是否重复投诉:否
是否携转意向:否
是否投诉倾向:否
携转原因:
提单模板:客户来电反映观看移动高清电视时，【无法观看】无法观看或回看，客户不认可，请协助处理，谢谢。
</t>
  </si>
  <si>
    <t>2025-01-01 08:51:05</t>
  </si>
  <si>
    <t>家庭业务-&gt;产品质量-&gt;互联网电视(移动高清)-&gt;全局流转-&gt;售后服务-&gt;牌照方问题导致无法观看-&gt;全局流转</t>
  </si>
  <si>
    <t>王庆友</t>
  </si>
  <si>
    <t>15706307405</t>
  </si>
  <si>
    <t>dw3_jk_wangqingyou</t>
  </si>
  <si>
    <t>2025-01-01 08:52:48</t>
  </si>
  <si>
    <t>SD-057-250101-348750-3702</t>
  </si>
  <si>
    <t>2025-01-01 15:11:17</t>
  </si>
  <si>
    <t>【调研】-80+普通-普通区域-潍城区-鸢都新城-18265669997-1000M-宽带上网投诉-次数0-202501010000416722</t>
  </si>
  <si>
    <t>202501010000416722</t>
  </si>
  <si>
    <t xml:space="preserve">202501010000416722#宽带账号：18265669997；宽带地址：潍坊潍城区北关街道北宫西街鸢都新城12号楼2单元1801；客户来电反映宽带卡顿，客户不配合排障，要求上门，请协助处理，谢谢！联系电话：18265669997；联系人：女士；来电流水：2025010115065056320855327。
</t>
  </si>
  <si>
    <t>2025-01-01 15:12:48</t>
  </si>
  <si>
    <t>2025-01-01 15:13:07</t>
  </si>
  <si>
    <t>SD-851-231378-19224-26341</t>
  </si>
  <si>
    <t>SD-057-250101-974625-5363</t>
  </si>
  <si>
    <t>2025-01-01 18:06:35</t>
  </si>
  <si>
    <t>普通区域-高密市-孚日锦绣花园-13563611053-300M-宽带上网投诉-次数0-202501010000571709</t>
  </si>
  <si>
    <t>202501010000571709</t>
  </si>
  <si>
    <t>202501010000571709#流程受理流水号：20250101180515135636110531172448
客户号码:13563611053
客户姓名:朱**
投诉地市:潍坊
来话流水:2025010118045177720847328
宽带账号:13563611053
宽带账号归属地市:潍坊
宽带账号归属区县:高密市
故障地址:潍坊高密市朝阳街道凤凰大街孚日锦绣花园高密锦绣花园6#楼1单元8层分纤箱*********
联系电话:13563611053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18:06:32
具体故障现象:打不开网页，
客户其他诉求:无
;宽带小区$[孚日锦绣花园]$</t>
  </si>
  <si>
    <t>2025-01-01 18:09:57</t>
  </si>
  <si>
    <t>2025-01-01 18:10:13</t>
  </si>
  <si>
    <t>SD-851-251786-16287-28544</t>
  </si>
  <si>
    <t>SD-057-250101-439765-5397</t>
  </si>
  <si>
    <t>2025-01-01 18:09:16</t>
  </si>
  <si>
    <t>普通区域-寒亭区-理想华庭小区-15863675538-1000M-宽带上网投诉-次数0-202501010000571549</t>
  </si>
  <si>
    <t>202501010000571549</t>
  </si>
  <si>
    <t>202501010000571549#宽带账号：15863675538；宽带地址：潍坊寒亭区寒亭街道民主东街理想华庭小区1号楼2单元7层701；客户来电反映移动高清不能用，无信号，按无信号步骤操作还是不行，要求师傅上门，请协助处理，谢谢！联系电话：15863675538；联系人：先生；来电流水：2025010118014729920817747</t>
  </si>
  <si>
    <t>2025-01-01 18:15:34</t>
  </si>
  <si>
    <t>孙永生</t>
  </si>
  <si>
    <t>15706307457</t>
  </si>
  <si>
    <t>dw3_jk_sunyongsheng</t>
  </si>
  <si>
    <t>2025-01-01 18:18:06</t>
  </si>
  <si>
    <t>SD-851-293301-2528-1983</t>
  </si>
  <si>
    <t>SD-057-250101-143056-5129</t>
  </si>
  <si>
    <t>2025-01-01 17:46:19</t>
  </si>
  <si>
    <t>【调研】-80+普通-普通区域-高密市-柏城村自然村-13070764747-1000M-魔百和投诉-次数0-202501010000555219</t>
  </si>
  <si>
    <t>2025-01-02 18:47:00</t>
  </si>
  <si>
    <t>202501010000555219</t>
  </si>
  <si>
    <t>202501010000555219#流程受理流水号：20250101174518130707647471166735
客户号码:13070764747
客户姓名:王**
投诉地市:潍坊
来话流水:2025010117410038220810966
宽带账号:13070764747
宽带账号归属地市:潍坊
宽带账号归属区县:高密市
故障地址:潍坊高密市柏城镇柏城村柏城村自然村柏城村41号箱柏城驴肉火烧1芯*********
联系电话:13070764747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光功率:-16.43
故障大类:宽带/电视
故障细类:移动高清电视故障(专席)
携转原因:
故障时间:2025-01-01 17:45:45
魔百和单播/组播:组播
具体故障现象:电视直播或点播无法观看，客户来电反映电视无法观看，我处正常排查未恢复，请协助处理
客户其他诉求:
魔百和单/组播：组播;宽带小区$[柏城村自然村]$</t>
  </si>
  <si>
    <t>2025-01-01 17:51:44</t>
  </si>
  <si>
    <t>刘金方</t>
  </si>
  <si>
    <t>15706307296</t>
  </si>
  <si>
    <t>家客铁通潍坊高密-柏城乡镇装维组</t>
  </si>
  <si>
    <t>dw3_jk_liujinfang</t>
  </si>
  <si>
    <t>2025-01-01 17:52:06</t>
  </si>
  <si>
    <t>SD-851-273749-18152-27024</t>
  </si>
  <si>
    <t>SD-057-250101-380962-5100</t>
  </si>
  <si>
    <t>普通区域-诸城市-张家岳旺-15866531610-200M-宽带上网投诉-次数0-202501010000547902</t>
  </si>
  <si>
    <t>202501010000547902</t>
  </si>
  <si>
    <t xml:space="preserve">202501010000547902#宽带账号：15866531610；宽带地址：潍坊诸城市石桥子镇张家岳旺村张家岳旺张家岳旺村13号箱***；
客户来电反映移动高清无法观看，客户不在现场，无法配合线上指导，要求师傅上门，请协助处理，谢谢！
联系电话：15866531610；联系人：女士先生；来电流水：2025010117374801520878367。 </t>
  </si>
  <si>
    <t>2025-01-01 17:45:16</t>
  </si>
  <si>
    <t>周宝龙</t>
  </si>
  <si>
    <t>15706307992</t>
  </si>
  <si>
    <t>dw3_jk_zhoubaolong</t>
  </si>
  <si>
    <t>2025-01-01 17:45:52</t>
  </si>
  <si>
    <t>SD-851-241199-7826-25559</t>
  </si>
  <si>
    <t>SD-057-250101-730948-5030</t>
  </si>
  <si>
    <t>2025-01-01 17:35:37</t>
  </si>
  <si>
    <t>【调研】-80+金卡-普通区域-诸城市-石门会家阿乐村自然村-15206366465-100M-宽带上网投诉-次数0-20250101173412X527164140</t>
  </si>
  <si>
    <t>20250101173412X527164140</t>
  </si>
  <si>
    <t xml:space="preserve">【农村网络投诉】流程受理流水号：20250101173237152063664651162957
客户号码:15206366465
客户姓名:张**
投诉地市:潍坊
来话流水:2025010117320385020819292
宽带账号:15206366465
宽带账号归属地市:潍坊
宽带账号归属区县:诸城市
故障地址:潍坊诸城市林家村镇石门会家阿乐村石门会家阿乐村自然村会家阿乐村中2号箱*********
联系电话:15206366465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17:33:57
具体故障现象:打不开网页，
客户其他诉求:
</t>
  </si>
  <si>
    <t>2025-01-01 17:41:28</t>
  </si>
  <si>
    <t>管延文</t>
  </si>
  <si>
    <t>15706307976</t>
  </si>
  <si>
    <t>家客铁通潍坊诸城-林家村乡镇装维组</t>
  </si>
  <si>
    <t>dw3_jk_guanyanwen</t>
  </si>
  <si>
    <t>2025-01-01 17:42:22</t>
  </si>
  <si>
    <t>SD-057-250101-437065-5351</t>
  </si>
  <si>
    <t>【调研】-普通区域-坊子区-大尚庄村自然村-13589168251-300M-魔百和投诉-次数0-20250101180409X849662672</t>
  </si>
  <si>
    <t>20250101180409X849662672</t>
  </si>
  <si>
    <t>【农村网络投诉】流程受理流水号：20250101180158135891682511171551
客户号码:13589168251
客户姓名:王**
投诉地市:潍坊
来话流水:2025010117542883720846045
宽带账号:13589168251
宽带账号归属地市:潍坊
宽带账号归属区县:坊子区
故障地址:潍坊坊子区坊安街办大尚庄村大尚庄村自然村大尚庄扩容2号箱*********
联系电话:13589168251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故障细类:移动高清电视故障(专席)
携转原因:
故障时间:2025-01-01 17:56:32
魔百和单播/组播:单播
具体故障现象:直播黑屏，拔插网线更换网口，配置网络，未恢复，请协助处理，谢谢
客户其他诉求:
魔百和单/组播：单播</t>
  </si>
  <si>
    <t>2025-01-01 18:06:40</t>
  </si>
  <si>
    <t>2025-01-01 18:10:00</t>
  </si>
  <si>
    <t>SD-057-250101-014826-5317</t>
  </si>
  <si>
    <t>2025-01-01 18:02:38</t>
  </si>
  <si>
    <t>80+金卡-普通区域-安丘市-西辛庄村自然村-13562643336-300M-宽带上网投诉-次数0-20250101180116X676712177</t>
  </si>
  <si>
    <t>20250101180116X676712177</t>
  </si>
  <si>
    <t xml:space="preserve">【农村网络投诉】流程受理流水号：20250101175252135626433361168970
客户号码:13562643336
客户姓名:李**
投诉地市:潍坊
来话流水:2025010117544511920848814
宽带账号:13562643336
宽带账号归属地市:潍坊
宽带账号归属区县:安丘市
故障地址:潍坊安丘市白芬子镇西辛庄村西辛庄村自然村西辛庄追加1号王金亮*********
联系电话:13562643336
联系人:先生
工单紧急程度:非常紧急
是否有升级投诉倾向:是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故障时间:2025-01-01 17:57:00
具体故障现象:要求立即回复，电脑无法上网，
客户其他诉求:要求退费，客户是炒股的，影响客户工作，客户表示明天会工信部投诉，有升级投诉意向，客户态度强硬，请立即处理客户问题
</t>
  </si>
  <si>
    <t>2025-01-01 18:07:45</t>
  </si>
  <si>
    <t>2025-01-01 18:08:09</t>
  </si>
  <si>
    <t>SD-851-251130-13030-22639</t>
  </si>
  <si>
    <t>SD-057-250101-809217-5304</t>
  </si>
  <si>
    <t>普通区域-潍城区-唐宁郡-15684242038-1000M-宽带上网投诉-次数0-202501010000566300</t>
  </si>
  <si>
    <t>202501010000566300</t>
  </si>
  <si>
    <t>202501010000566300#客户来电反映宽带网速慢，线上排障不认可，要求维修人员上门维修，请尽快协助处理，谢谢  联系人：女士 联系电话：本机 流水：2025010118000354120800910</t>
  </si>
  <si>
    <t>2025-01-01 18:03:59</t>
  </si>
  <si>
    <t>付光杰</t>
  </si>
  <si>
    <t>15706307897</t>
  </si>
  <si>
    <t>调测路由器</t>
  </si>
  <si>
    <t>dw3_jk_wcfuguangjie</t>
  </si>
  <si>
    <t>2025-01-01 18:14:39</t>
  </si>
  <si>
    <t>SD-851-261844-21028-14968</t>
  </si>
  <si>
    <t>SD-057-250101-412836-207</t>
  </si>
  <si>
    <t>2025-01-01 08:41:18</t>
  </si>
  <si>
    <t>【调研】-80+普通-普通区域-安丘市-大油坊村自然村-18764655000-500M-宽带上网投诉-次数0-20250101083853X933276574</t>
  </si>
  <si>
    <t>20250101083853X933276574</t>
  </si>
  <si>
    <t xml:space="preserve">【农村网络投诉】流程受理流水号：20250101083733187646550001003573
客户号码:18764655000
客户姓名:王**
投诉地市:潍坊
来话流水:2025010108361209220864526
宽带账号:18764655000
宽带账号归属地市:潍坊
宽带账号归属区县:安丘市
故障地址:潍坊安丘市景芝镇大油坊村大油坊村自然村大油坊村追加6号箱王春浩*********
联系电话:15244476142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08:38:05
具体故障现象:光猫亮红灯，
客户其他诉求:
</t>
  </si>
  <si>
    <t>2025-01-01 08:48:16</t>
  </si>
  <si>
    <t>代佼运</t>
  </si>
  <si>
    <t>15706307064</t>
  </si>
  <si>
    <t>dw3_jk_daijiaoyunaq</t>
  </si>
  <si>
    <t>2025-01-01 08:49:30</t>
  </si>
  <si>
    <t>SD-057-250101-783195-3800</t>
  </si>
  <si>
    <t>2025-01-01 15:20:06</t>
  </si>
  <si>
    <t>80+金卡-普通区域-奎文区-虞河生活城三期-15153611227-1000M-宽带上网投诉-次数0-202501010000425947 二级督办</t>
  </si>
  <si>
    <t>2025-01-01 15:23:06</t>
  </si>
  <si>
    <t>2025-01-01 15:29:21</t>
  </si>
  <si>
    <t>SD-057-250101-312689-4654</t>
  </si>
  <si>
    <t>2025-01-01 16:55:26</t>
  </si>
  <si>
    <t>【重投】-【调研】-80+银卡-普通区域-青州市-冢子庄村-13626362457-200M-宽带上网投诉-次数0-202501010000507788</t>
  </si>
  <si>
    <t>202501010000507788</t>
  </si>
  <si>
    <t>202501010000507788#宽带账号13626362457；宽带地址：潍坊青州市弥河镇冢子庄村冢子庄村弥河镇冢子庄村4号箱；客户来电反映宽带，经查询客户侧为质差机顶盒，请协助上门更换终端并一并处理故障问题，谢谢！联系电话：13626362457；联系人先生；来电流水：20250101165213186208806152025010116521318620880615</t>
  </si>
  <si>
    <t>2025-01-01 16:57:32</t>
  </si>
  <si>
    <t>武振东</t>
  </si>
  <si>
    <t>15706307639</t>
  </si>
  <si>
    <t>dw3_jk_wuzhendong</t>
  </si>
  <si>
    <t>2025-01-01 16:58:05</t>
  </si>
  <si>
    <t>SD-057-250101-869207-4645</t>
  </si>
  <si>
    <t>普通区域-安丘市-null-18866751014-宽带上网投诉-次数0-202501010000506923</t>
  </si>
  <si>
    <t>2025-01-02 16:55:00</t>
  </si>
  <si>
    <t>202501010000506923</t>
  </si>
  <si>
    <t>202501010000506923#【已关注中国移动10086微信公众号】流程受理流水号：20250101165309188667510141150537
客户号码:18866751014
客户姓名:聂**
投诉地市:潍坊
来话流水:2025010116521370020880714
宽带账号:18866751014
账号归属区县:安丘
联系电话:18866751014
联系人:先生
宽带地址:潍坊
工单紧急程度:非常紧急
是否投诉倾向:否
是否重复投诉:否
是否携转意向:否
是否有升级投诉倾向:否
*业务名称:业务融合开机流程小微宽带+全光WiFi+FTTR组网
投诉内容:手机号码：18866751014，【问题描述】客户已办理宽带业务，有开通单，要求装维尽快联系上门，请处理，谢谢。联系电话：18866751014，联系人：先生，录音流水号：2025010116521370020880714。受理明细：531920062399999999。
在途开通单信息：536241231170005452，18866751014，2024-12-31 14:19:09，业务融合开机流程小微宽带+全光WiFi+FTTR组网，处理中，黄单扩容
是否到厅:否
业务名称:业务融合开机流程小微宽带+全光WiFi+FTTR组网
;宽带小区$[null]$</t>
  </si>
  <si>
    <t>SD-057-250101-280541-5023</t>
  </si>
  <si>
    <t>2025-01-01 17:35:09</t>
  </si>
  <si>
    <t>【调研】-80+普通-普通区域-昌邑市-李家埠工业园-13561428168-200M-宽带上网投诉-次数0-202501010000543677</t>
  </si>
  <si>
    <t>202501010000543677</t>
  </si>
  <si>
    <t xml:space="preserve">202501010000543677#流程受理流水号：20250101173439135614281681163558
客户号码:13561428168
客户姓名:张**
投诉地市:潍坊
来话流水:2025010117341864820842500
宽带账号:13561428168
宽带账号归属地市:潍坊
宽带账号归属区县:昌邑市
故障地址:潍坊昌邑市李家埠镇李家埠街李家埠工业园1号箱*********
联系电话:13561428168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故障时间:2025-01-01 17:34:53
具体故障现象:打不开网页，
客户其他诉求:客户侧为质差终端，要求上门更换终端并一并处理故障问题。
</t>
  </si>
  <si>
    <t>2025-01-01 17:46:09</t>
  </si>
  <si>
    <t>刘国兵</t>
  </si>
  <si>
    <t>15706307211</t>
  </si>
  <si>
    <t>dw3_jk_liuguobing</t>
  </si>
  <si>
    <t>2025-01-01 17:46:31</t>
  </si>
  <si>
    <t>SD-851-295744-29044-5351</t>
  </si>
  <si>
    <t>SD-057-250101-307496-4986</t>
  </si>
  <si>
    <t>2025-01-01 17:30:20</t>
  </si>
  <si>
    <t>普通区域-潍城区-恒信玫瑰公馆-19862691513-1000M-宽带上网投诉-次数0-202501010000539488</t>
  </si>
  <si>
    <t>2025-01-02 18:31:00</t>
  </si>
  <si>
    <t>202501010000539488</t>
  </si>
  <si>
    <t>202501010000539488#宽带账号19862691513宽带地址：潍坊潍城区北关街道永安路恒信玫瑰公馆15号楼****；客户来电反映/移动高清无信号*，客户不配合排障，要求师傅上门，请协助处理，谢谢！联系电话：本机；联系人先生；来电流水2025010117255883820854680</t>
  </si>
  <si>
    <t>2025-01-01 17:40:24</t>
  </si>
  <si>
    <t>肖天闯</t>
  </si>
  <si>
    <t>13626368821</t>
  </si>
  <si>
    <t>更换电池</t>
  </si>
  <si>
    <t>dw3_jk_xiaotianchuangwc</t>
  </si>
  <si>
    <t>2025-01-01 17:40:45</t>
  </si>
  <si>
    <t>SD-851-245762-5878-21584</t>
  </si>
  <si>
    <t>SD-057-250101-968420-5383</t>
  </si>
  <si>
    <t>2025-01-01 18:08:05</t>
  </si>
  <si>
    <t>【调研】-80+银卡-普通区域-寿光市-化龙镇北柴东村-13793693893-200M-宽带上网投诉-次数0-20250101180528X928424902</t>
  </si>
  <si>
    <t>20250101180528X928424902</t>
  </si>
  <si>
    <t xml:space="preserve">【农村网络投诉】流程受理流水号：20250101180417137936938931172162
客户号码:13793693893
客户姓名:隋**
投诉地市:潍坊
来话流水:2025010118012801820814670
宽带账号:13793693893
宽带账号归属地市:潍坊
宽带账号归属区县:寿光市
故障地址:潍坊寿光市化龙镇化龙镇北柴东村化龙镇北柴东村10号楼*********
联系电话:18754410607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故障细类:宽带无法上网(专席)
携转原因:
故障时间:2025-01-01 18:04:30
具体故障现象:客户来电反映宽带无法上网我处正常排障未恢复请协助处理谢谢。
客户其他诉求:
</t>
  </si>
  <si>
    <t>2025-01-01 18:10:07</t>
  </si>
  <si>
    <t>2025-01-01 18:10:33</t>
  </si>
  <si>
    <t>SD-057-250101-831940-6683</t>
  </si>
  <si>
    <t>2025-01-01 20:45:05</t>
  </si>
  <si>
    <t>普通区域-诸城市-龙源学校家属院-13964770867-200M-魔百和投诉-次数0-202501010000649524</t>
  </si>
  <si>
    <t>202501010000649524</t>
  </si>
  <si>
    <t>202501010000649524#流程受理流水号：20250101203737139647708671201774
客户号码:13964770867
客户姓名:王**
投诉地市:潍坊
来话流水:2025010120370356620811200
宽带账号:13964770867
宽带账号归属地市:潍坊
宽带账号归属区县:诸城市
故障地址:潍坊诸城市龙都街道邱家庄子巷龙源学校家属院4号楼*********
联系电话:13964770867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故障细类:移动高清电视故障(专席)
携转原因:
故障时间:2025-01-01 20:46:53
魔百和单播/组播:
具体故障现象:电视提示网络类错误
客户其他诉求:
;宽带小区$[龙源学校家属院]$</t>
  </si>
  <si>
    <t>2025-01-01 20:52:25</t>
  </si>
  <si>
    <t>2025-01-01 20:52:45</t>
  </si>
  <si>
    <t>SD-057-250101-196402-5110</t>
  </si>
  <si>
    <t>2025-01-01 17:44:05</t>
  </si>
  <si>
    <t>【调研】-80+金卡-普通区域-昌乐县-王家河洼-15265617736-500M-宽带上网投诉-次数0-20250101174103X463746896</t>
  </si>
  <si>
    <t>2025-01-02 18:45:00</t>
  </si>
  <si>
    <t>20250101174103X463746896</t>
  </si>
  <si>
    <t xml:space="preserve">【农村网络投诉】流程受理流水号：20250101173808152656177361164631
客户号码:15265617736
客户姓名:王**
投诉地市:潍坊
来话流水:2025010117372839920875197
宽带账号:15265617736
宽带账号归属地市:潍坊
宽带账号归属区县:昌乐县
故障地址:潍坊昌乐县鄌郚镇王家河洼王家河洼王家河洼村3#（村西北王思学）*********
联系电话:18765677096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故障时间:2025-01-01 17:32:07
具体故障现象:PON灯闪，引导客户将光纤线插紧，将弯折的位置捋直后重启无效
客户其他诉求:
</t>
  </si>
  <si>
    <t>2025-01-01 17:47:33</t>
  </si>
  <si>
    <t>2025-01-01 17:48:12</t>
  </si>
  <si>
    <t>SD-057-250101-652341-4189</t>
  </si>
  <si>
    <t>2025-01-01 16:02:13</t>
  </si>
  <si>
    <t>80+银卡-普通区域-诸城市-玉山小区-13964612855-100M-宽带上网投诉-次数0-20250101160109X469530884</t>
  </si>
  <si>
    <t>20250101160109X469530884</t>
  </si>
  <si>
    <t xml:space="preserve">流程受理流水号：20250101145527139646128551113916
客户号码:13964612855
客户姓名:谭**
投诉地市:潍坊
来话流水:2025010114543417320812081
宽带账号:13964612855
宽带账号归属地市:潍坊
宽带账号归属区县:诸城市
故障地址:潍坊诸城市密州街道和平街玉山小区5号楼*********
联系电话:18866776129
联系人:先生/女士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故障时间:2025-01-01 15:00:08
具体故障现象:宽带无法上网，频繁掉线。
客户其他诉求:客户要求尽快处理
</t>
  </si>
  <si>
    <t>2025-01-01 16:06:11</t>
  </si>
  <si>
    <t>王金凯</t>
  </si>
  <si>
    <t>15706307945</t>
  </si>
  <si>
    <t>dw3_jk_wangjinkai</t>
  </si>
  <si>
    <t>2025-01-01 16:06:36</t>
  </si>
  <si>
    <t>SD-057-250101-398017-6148</t>
  </si>
  <si>
    <t>2025-01-01 19:32:02</t>
  </si>
  <si>
    <t>80+普通-普通区域-诸城市-董家崖头村自然村-13964754844-1000M-宽带上网投诉-次数0-20250101192930X970939352</t>
  </si>
  <si>
    <t>20250101192930X970939352</t>
  </si>
  <si>
    <t xml:space="preserve">【农村网络投诉】流程受理流水号：20250101192904139647548441190755
客户号码:13964754844
客户姓名:董**
投诉地市:潍坊
来话流水:2025010119274368620898988
宽带账号:13964754844
宽带账号归属地市:潍坊
宽带账号归属区县:诸城市
故障地址:潍坊诸城市龙都街道董家崖头村董家崖头村自然村董家崖头村西南37#箱*********
联系电话:13964754844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故障时间:2025-01-01 19:34:29
具体故障现象:提示网络无法连接，
客户其他诉求:
</t>
  </si>
  <si>
    <t>2025-01-01 19:34:48</t>
  </si>
  <si>
    <t>王智伟</t>
  </si>
  <si>
    <t>15706307970</t>
  </si>
  <si>
    <t>dw3_jk_wangzhiwei</t>
  </si>
  <si>
    <t>2025-01-01 19:38:43</t>
  </si>
  <si>
    <t>SD-057-250101-913846-4203</t>
  </si>
  <si>
    <t>2025-01-01 16:04:14</t>
  </si>
  <si>
    <t>【调研】-80+普通-(目标)普通区域-诸城市-龙都现代城-15094967750-1000M-宽带上网投诉-次数0-202501010000462859</t>
  </si>
  <si>
    <t>2025-01-02 17:05:00</t>
  </si>
  <si>
    <t>202501010000462859</t>
  </si>
  <si>
    <t>202501010000462859#宽带帐号：15094967750宽带地址；潍坊诸城市龙都街道人民路龙都现代城95号楼*********，客户来电反映表示移动高清无法观看，客户不配合线上指导，要求尽快上门，谢谢！联系电话：15094967750联系人：男士；来电流水：2025010115570774420843009</t>
  </si>
  <si>
    <t>2025-01-01 16:10:55</t>
  </si>
  <si>
    <t>丁路军</t>
  </si>
  <si>
    <t>15706307959</t>
  </si>
  <si>
    <t>dw3_jk_dinglujun</t>
  </si>
  <si>
    <t>2025-01-01 16:11:14</t>
  </si>
  <si>
    <t>SD-851-289015-15937-18734</t>
  </si>
  <si>
    <t>SD-057-250101-105342-4258</t>
  </si>
  <si>
    <t>2025-01-01 16:09:18</t>
  </si>
  <si>
    <t>80+普通-普通区域-寿光市-泽科村自然村-19862606292-100M-宽带上网投诉-次数0-202501010000466256</t>
  </si>
  <si>
    <t>2025-01-02 17:10:00</t>
  </si>
  <si>
    <t>202501010000466256</t>
  </si>
  <si>
    <t>202501010000466256#19862606292   潍坊   客户反映家里宽带无法使用，家人在家不会操作，系统显示不在线，线上排障未恢复，要求师傅上门，请协助处理，谢谢,联系人：女士，联系电话：18363668696，接触流水：  2025010116050076220835358</t>
  </si>
  <si>
    <t>2025-01-01 16:14:52</t>
  </si>
  <si>
    <t>张明哲</t>
  </si>
  <si>
    <t>15706307747</t>
  </si>
  <si>
    <t>2025-01-01 16:15:17</t>
  </si>
  <si>
    <t>SD-057-250101-301584-6343</t>
  </si>
  <si>
    <t>2025-01-01 19:56:19</t>
  </si>
  <si>
    <t>普通区域-高密市-柏城村自然村-15206462686-300M-宽带上网投诉-次数0-20250101195525X525500632</t>
  </si>
  <si>
    <t>20250101195525X525500632</t>
  </si>
  <si>
    <t xml:space="preserve">【农村网络投诉】流程受理流水号：20250101195359152064626861195203
客户号码:15206462686
客户姓名:王*
投诉地市:潍坊
来话流水:2025010119534413220869544
宽带账号:15206462686
宽带账号归属地市:潍坊
宽带账号归属区县:高密市
故障地址:潍坊高密市柏城镇柏城村柏城村自然村高密柏城村35号箱赵美英屋山*********
联系电话:18363681865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故障时间:2025-01-01 19:55:03
具体故障现象:用户无法提供具体故障现象，
客户其他诉求:
</t>
  </si>
  <si>
    <t>2025-01-01 19:58:09</t>
  </si>
  <si>
    <t>2025-01-01 19:58:43</t>
  </si>
  <si>
    <t>SD-057-250101-601947-6146</t>
  </si>
  <si>
    <t>2025-01-01 19:31:59</t>
  </si>
  <si>
    <t>【调研】-普通区域-高密市-刘四村自然村-18363679984-300M-宽带上网投诉-次数0-202501010000619913</t>
  </si>
  <si>
    <t>202501010000619913</t>
  </si>
  <si>
    <t xml:space="preserve">202501010000619913#【已关注中国移动10086微信公众号】流程受理流水号：20250101192934183636799841190840
客户号码:18363679984
客户姓名:刘**
投诉地市:潍坊
来话流水:2025010119275889920800737
宽带账号:18363679984
宽带账号归属地市:潍坊
宽带账号归属区县:高密市
故障地址:潍坊高密市夏庄镇刘四村刘四村自然村高密刘四村1号箱村委西30米*********
联系电话:19530047731
联系人:先生
工单紧急程度:紧急
是否有升级投诉倾向:否
是否重复投诉:否
是否携转意向:否
是否投诉倾向:否
是否智能网关:智能网关
当前是否在线:是
接入方式:FTTH
端到端诊断结果:客户侧设备问题
是否质差终端:是
光功率:-18.72
故障大类:宽带/电视
故障细类:宽带无法上网
携转原因:
故障时间:2025-01-01 19:30:23
具体故障现象:提示网络无法连接，
客户其他诉求:客户侧为质差终端，要求上门更换终端并一并处理故障问题。
</t>
  </si>
  <si>
    <t>2025-01-01 19:37:39</t>
  </si>
  <si>
    <t>高强</t>
  </si>
  <si>
    <t>15706307285</t>
  </si>
  <si>
    <t>dw3_jk_gaoqiang</t>
  </si>
  <si>
    <t>2025-01-01 19:38:08</t>
  </si>
  <si>
    <t>SD-057-250101-716403-6150</t>
  </si>
  <si>
    <t>2025-01-01 19:32:09</t>
  </si>
  <si>
    <t>【调研】-普通区域-寿光市-万兴园-13406607137-200M-魔百和投诉-次数0-20250101193007X712257900</t>
  </si>
  <si>
    <t>20250101193007X712257900</t>
  </si>
  <si>
    <t>流程受理流水号：20250101192855134066071371190725
客户号码:13406607137
客户姓名:桑**
投诉地市:潍坊
来话流水:2025010119255471820886140
宽带账号:13406607137
宽带账号归属地市:潍坊
宽带账号归属区县:寿光市
故障地址:潍坊寿光市文家街道文家路万兴园1号楼2单元502*********
联系电话:18863675245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光功率:-23.18
故障大类:宽带/电视
故障细类:移动高清电视故障(专席)
携转原因:
故障时间:2025-01-01 19:31:09
魔百和单播/组播:组播
具体故障现象:电视机提示无信号，
客户其他诉求:请核实，谢谢
魔百和单/组播：组播</t>
  </si>
  <si>
    <t>2025-01-01 19:34:02</t>
  </si>
  <si>
    <t>SD-057-250101-178590-6174</t>
  </si>
  <si>
    <t>2025-01-01 19:35:38</t>
  </si>
  <si>
    <t>80+银卡-普通区域-诸城市-西郊教师公寓-15863667923-1000M-宽带上网投诉-次数0-202501010000622736</t>
  </si>
  <si>
    <t>202501010000622736</t>
  </si>
  <si>
    <t>202501010000622736#【已关注中国移动10086微信公众号】流程受理流水号：20250101193405158636679231191695
客户号码:15863667923
客户姓名:王**
投诉地市:潍坊
来话流水:2025010119310664320822334
宽带账号:15863667923
宽带账号归属地市:潍坊
宽带账号归属区县:诸城市
故障地址:潍坊诸城市龙都街道人民路与西郊街西郊教师公寓9号楼3单元301
联系电话:15863667923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故障时间:2025-01-01 19:31:40
具体故障现象:光猫亮红灯，已经调试了还是不可以，请协助受理谢谢！ 
客户其他诉求:
;宽带小区$[西郊教师公寓]$</t>
  </si>
  <si>
    <t>2025-01-01 19:37:37</t>
  </si>
  <si>
    <t>李浩迪</t>
  </si>
  <si>
    <t>15706307935</t>
  </si>
  <si>
    <t>dw3_jk_lihaodi</t>
  </si>
  <si>
    <t>2025-01-01 19:37:56</t>
  </si>
  <si>
    <t>SD-851-312774-22050-26362</t>
  </si>
  <si>
    <t>SD-057-250101-240175-6345</t>
  </si>
  <si>
    <t>2025-01-01 19:56:27</t>
  </si>
  <si>
    <t>80+金卡-普通区域-寒亭区-温亭花苑-18753623339-1000M-魔百和投诉-次数0-20250101195550X550401110</t>
  </si>
  <si>
    <t>20250101195550X550401110</t>
  </si>
  <si>
    <t>流程受理流水号：20250101195518187536233391195388
客户号码:18753623339
客户姓名:赵**
投诉地市:潍坊
来话流水:2025010119471605520828570
宽带账号:18753623339
宽带账号归属地市:潍坊
宽带账号归属区县:寒亭区
故障地址:潍坊寒亭区寒亭街道海天路温亭花苑S3号楼*********
联系电话:18753623339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光功率:-16.59
故障大类:宽带/电视
故障细类:移动高清电视故障(专席)
携转原因:
故障时间:2025-01-01 19:54:49
魔百和单播/组播:组播
具体故障现象:电视机提示无信号，
客户其他诉求:
魔百和单/组播：组播</t>
  </si>
  <si>
    <t>2025-01-01 20:00:53</t>
  </si>
  <si>
    <t>宋兆龙</t>
  </si>
  <si>
    <t>15706307455</t>
  </si>
  <si>
    <t>dw3_jk_songzhaolong</t>
  </si>
  <si>
    <t>2025-01-01 20:01:31</t>
  </si>
  <si>
    <t>SD-851-243913-1076-5820</t>
  </si>
  <si>
    <t>SD-057-250101-379581-6308</t>
  </si>
  <si>
    <t>2025-01-01 19:50:37</t>
  </si>
  <si>
    <t>普通区域-坊子区-老区河湾村-1526561645502-300M-宽带上网投诉-次数0-20250101194853X133669960</t>
  </si>
  <si>
    <t>20250101194853X133669960</t>
  </si>
  <si>
    <t xml:space="preserve">【农村网络投诉】流程受理流水号：2025010119481615265616455021194260
客户号码:1526561645502
客户姓名:15265616455
投诉地市:潍坊
来话流水:2025010119465043620825676
宽带账号:1526561645502
宽带账号归属地市:潍坊
宽带账号归属区县:坊子区
故障地址:潍坊坊子区坊子老区七马路老区河湾村10号箱边洁外墙*********
联系电话:15265616455
联系人:女士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光功率:-7.78
故障大类:宽带/电视
故障细类:网速慢/上网掉线(专席)
携转原因:
故障时间:2025-01-01 19:52:08
具体故障现象:网关光功率-7.78，网速慢卡顿，
客户其他诉求:
</t>
  </si>
  <si>
    <t>2025-01-01 19:52:46</t>
  </si>
  <si>
    <t>陈文龙</t>
  </si>
  <si>
    <t>15762648022</t>
  </si>
  <si>
    <t>家客铁通潍坊坊子-坊城城区装维组</t>
  </si>
  <si>
    <t>dw3_jk_chenwenlong</t>
  </si>
  <si>
    <t>2025-01-01 19:54:08</t>
  </si>
  <si>
    <t>SD-851-258712-30116-19243</t>
  </si>
  <si>
    <t>SD-057-250101-896471-6373</t>
  </si>
  <si>
    <t>2025-01-01 19:58:20</t>
  </si>
  <si>
    <t>80+普通-普通区域-奎文区-歌尔绿城桃园里-17852588822-300M-宽带上网投诉-次数0-202501010000629639</t>
  </si>
  <si>
    <t>202501010000629639</t>
  </si>
  <si>
    <t>202501010000629639#【已关注中国移动10086微信公众号】流程受理流水号：20250101195711178525888221195729
客户号码:17852588822
客户姓名:王**
投诉地市:潍坊
来话流水:2025010119545076520876355
宽带账号:17852588822
宽带账号归属地市:潍坊
宽带账号归属区县:奎文区
故障地址:潍坊奎文区清池街道潍安路歌尔绿城桃园里桃园里2号楼*********
联系电话:17852588822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光功率:-18.79
故障大类:宽带/电视
故障细类:网速慢/上网掉线(专席)
携转原因:
故障时间:2025-01-01 19:57:22
具体故障现象:家庭WiFi网速慢
客户其他诉求:
;宽带小区$[歌尔绿城桃园里]$</t>
  </si>
  <si>
    <t>2025-01-01 20:01:13</t>
  </si>
  <si>
    <t>徐永强</t>
  </si>
  <si>
    <t>15706307385</t>
  </si>
  <si>
    <t>dw3_jk_xuyongqiang</t>
  </si>
  <si>
    <t>2025-01-01 20:02:08</t>
  </si>
  <si>
    <t>SD-851-289646-1803-18278</t>
  </si>
  <si>
    <t>2025-01-01 19:50:04</t>
  </si>
  <si>
    <t>【调研】-普通区域-安丘市-青云瑞景园(含锦绣上河园)-15063677969-500M-宽带上网投诉-次数0-202501010000628981 一级督办</t>
  </si>
  <si>
    <t>202501010000628981</t>
  </si>
  <si>
    <t>2025-01-01 19:58:12</t>
  </si>
  <si>
    <t>2025-01-01 19:59:04</t>
  </si>
  <si>
    <t>SD-057-250101-570169-6199</t>
  </si>
  <si>
    <t>2025-01-01 19:37:03</t>
  </si>
  <si>
    <t>【调研】-80+金卡-普通区域-寿光市-西城欣源胜景小区-13406659166-1000M-魔百和投诉-次数0-202501010000623232</t>
  </si>
  <si>
    <t>202501010000623232</t>
  </si>
  <si>
    <t>202501010000623232#流程受理流水号：20250101193240134066591661191446
客户号码:13406659166
客户姓名:杨**
投诉地市:潍坊
来话流水:2025010119322950720831443
宽带账号:13406659166
宽带账号归属地市:潍坊
宽带账号归属区县:寿光市
故障地址:潍坊寿光市文家街道欣源胜景小区高层6号楼3单元1605
联系电话:13406659166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光功率:-13.67
故障大类:宽带/电视
故障细类:移动高清电视故障(专席)
携转原因:
故障时间:2025-01-01 19:37:07
魔百和单播/组播:组播
具体故障现象:22002
客户其他诉求:请审核谢谢
魔百和单/组播：组播;宽带小区$[西城欣源胜景小区]$</t>
  </si>
  <si>
    <t>2025-01-01 19:40:00</t>
  </si>
  <si>
    <t>孙傲</t>
  </si>
  <si>
    <t>15706307746</t>
  </si>
  <si>
    <t>dw3_jk_sunao</t>
  </si>
  <si>
    <t>2025-01-01 19:40:27</t>
  </si>
  <si>
    <t>SD-851-254658-36-21538</t>
  </si>
  <si>
    <t>SD-057-250101-319857-4241</t>
  </si>
  <si>
    <t>2025-01-01 16:07:09</t>
  </si>
  <si>
    <t>80+金卡-普通区域-诸城市-水岸花城-18765743777-1000M-魔百和投诉-次数0-202501010000467672</t>
  </si>
  <si>
    <t>2025-01-02 17:08:00</t>
  </si>
  <si>
    <t>202501010000467672</t>
  </si>
  <si>
    <t>202501010000467672#流程受理流水号：20250101160640187657437771135798
客户号码:18765743777
客户姓名:郑**
投诉地市:潍坊
来话流水:2025010116055609820846265
宽带账号:18765743777
宽带账号归属地市:潍坊
宽带账号归属区县:诸城市
故障地址:潍坊诸城市昌城镇昌城沿街水岸花城20号楼*********
联系电话:18765743777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光功率:-18.06
故障大类:宽带/电视
故障细类:移动高清电视故障(专席)
携转原因:
故障时间:2025-01-01 16:13:16
魔百和单播/组播:组播
具体故障现象:电视机提示无信号，
客户其他诉求:
魔百和单/组播：组播;宽带小区$[水岸花城]$</t>
  </si>
  <si>
    <t>2025-01-01 16:09:46</t>
  </si>
  <si>
    <t>姜勇</t>
  </si>
  <si>
    <t>15706307710</t>
  </si>
  <si>
    <t>dw3_jk_jiangyong</t>
  </si>
  <si>
    <t>2025-01-01 16:10:17</t>
  </si>
  <si>
    <t>SD-851-283564-16097-2694</t>
  </si>
  <si>
    <t>SD-057-250101-384695-6338</t>
  </si>
  <si>
    <t>2025-01-01 19:56:09</t>
  </si>
  <si>
    <t>80+银卡-普通区域-坊子区-学邻雅园-15866525250-500M-宽带上网投诉-次数0-20250101195424X464978762</t>
  </si>
  <si>
    <t>20250101195424X464978762</t>
  </si>
  <si>
    <t xml:space="preserve">流程受理流水号：20250101195201158665252501194856
客户号码:15866525250
客户姓名:刘**
投诉地市:潍坊
来话流水:2025010119514707920857558
宽带账号:15866525250
宽带账号归属地市:潍坊
宽带账号归属区县:坊子区
故障地址:潍坊坊子区坊子新区北海路学邻雅园学邻雅园3号楼*********
联系电话:15866525250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19:48:40
具体故障现象:光猫亮红灯，提示网络无法连接，
客户其他诉求:
</t>
  </si>
  <si>
    <t>2025-01-01 20:02:39</t>
  </si>
  <si>
    <t>2025-01-01 20:04:35</t>
  </si>
  <si>
    <t>SD-057-250101-867142-6301</t>
  </si>
  <si>
    <t>2025-01-01 19:50:02</t>
  </si>
  <si>
    <t>【调研】-普通区域-奎文区-东方星小区-18660621230-1000M-宽带上网投诉-次数0-202501010000627777</t>
  </si>
  <si>
    <t>202501010000627777</t>
  </si>
  <si>
    <t>202501010000627777#受理号码 : 18660621230客户姓名 : 张**号码归属地 : 潍坊潍城 － 市区-潍坊麦锋商贸有限公司用户品牌 : 全球通
客户来电反映：宽带无法使用，客户要求上门，请求协助处理，谢谢！
联系电话：13780800816 联系人：女士 宽带地址：潍坊奎文区东关街道福寿街东方星小区3号楼 来电流水：2025010119453259120817419</t>
  </si>
  <si>
    <t>2025-01-01 20:02:04</t>
  </si>
  <si>
    <t>2025-01-01 20:02:40</t>
  </si>
  <si>
    <t>SD-851-248659-10443-17431</t>
  </si>
  <si>
    <t>SD-057-250101-742630-4256</t>
  </si>
  <si>
    <t>2025-01-01 16:08:47</t>
  </si>
  <si>
    <t>【调研】-普通区域-昌乐县-矿机花园-13563649023-100M-宽带上网投诉-次数0-202501010000467819</t>
  </si>
  <si>
    <t>202501010000467819</t>
  </si>
  <si>
    <t>202501010000467819#流程受理流水号：20250101160547135636490231135470
客户号码:13563649023
客户姓名:赵**
投诉地市:潍坊
来话流水:2025010116013777520895271
宽带账号:13563649023
宽带账号归属地市:潍坊
宽带账号归属区县:高新
故障地址:潍坊高新高新城区北宫街矿机花园25号楼1单元201
联系电话:15263670029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光功率:-16.42
故障大类:宽带/电视
故障细类:网速慢/上网掉线(专席)
携转原因:
故障时间:2025-01-01 16:05:57
具体故障现象:客户来电表示家里网速慢卡，我处正常排查未恢复，表示师傅也上门检测但是没有解决，请协助谢谢，客户表示光猫更换后出现这个问题
客户其他诉求:客户对换路由器强烈不认可，要求周六周天上门
;宽带小区$[矿机花园]$</t>
  </si>
  <si>
    <t>2025-01-01 16:10:27</t>
  </si>
  <si>
    <t>许增峰</t>
  </si>
  <si>
    <t>15706307155</t>
  </si>
  <si>
    <t>dw3_jk_xuzengfeng</t>
  </si>
  <si>
    <t>2025-01-01 16:10:48</t>
  </si>
  <si>
    <t>SD-852-267819-398-9631</t>
  </si>
  <si>
    <t>SD-057-250101-584729-6314</t>
  </si>
  <si>
    <t>2025-01-01 19:51:46</t>
  </si>
  <si>
    <t>普通区域-诸城市-倒漾河小区-15153674658-1000M-宽带上网投诉-次数0-202501010000628823</t>
  </si>
  <si>
    <t>202501010000628823</t>
  </si>
  <si>
    <t xml:space="preserve">202501010000628823#15153674658：客户表示网速慢，总是掉线，系统显示质差路由器，地址：潍坊诸城市皇华镇镇河畔家园小区1号楼*联系人先生，联系本机，********2025010119485852720839450
</t>
  </si>
  <si>
    <t>2025-01-01 19:55:02</t>
  </si>
  <si>
    <t>谢永杰</t>
  </si>
  <si>
    <t>15706307957</t>
  </si>
  <si>
    <t>dw3_jk_xieyongjie</t>
  </si>
  <si>
    <t>2025-01-01 19:55:25</t>
  </si>
  <si>
    <t>SD-851-302742-88520-1770</t>
  </si>
  <si>
    <t>SD-057-250101-857264-4201</t>
  </si>
  <si>
    <t>2025-01-01 16:04:08</t>
  </si>
  <si>
    <t>普通区域-诸城市-红星家园A区二期-15963433788-200M-宽带上网投诉-次数0-202501010000462661</t>
  </si>
  <si>
    <t>202501010000462661</t>
  </si>
  <si>
    <t>202501010000462661#流程受理流水号：20250101160335159634337881134811
客户号码:15963433788
客户姓名:王**
投诉地市:潍坊
来话流水:2025010116031069320813299
宽带账号:15963433788
账号归属区县:诸城
联系电话:15963433788
联系人:先生/女士
宽带地址:潍坊
工单紧急程度:紧急
是否投诉倾向:否
是否重复投诉:否
是否携转意向:否
是否有升级投诉倾向:否
*业务名称:业务融合移机流程宽带
投诉内容:手机号码：15963433788，【问题描述】客户已办理宽带业务，有开通单，要求装维尽快联系上门，请处理，谢谢。联系电话：15963433788，联系人：先生/女士，录音流水号：2025010116031069320813299。受理明细：531920062399999999。
在途开通单信息：536241207125394088，15963433788，2024-12-07 14:43:25，业务融合移机流程宽带，处理中，装维选址
是否到厅:否
业务名称:业务融合移机流程宽带
;宽带小区$[红星家园A区二期]$</t>
  </si>
  <si>
    <t>2025-01-01 16:07:50</t>
  </si>
  <si>
    <t>于东升</t>
  </si>
  <si>
    <t>15706307980</t>
  </si>
  <si>
    <t>家客铁通潍坊诸城-经开区乡镇装维组</t>
  </si>
  <si>
    <t>用户补交话费</t>
  </si>
  <si>
    <t>dw3_jk_yudongsheng</t>
  </si>
  <si>
    <t>2025-01-01 16:08:19</t>
  </si>
  <si>
    <t>SD-852-284959-1376-29661</t>
  </si>
  <si>
    <t>SD-057-250101-470683-4216</t>
  </si>
  <si>
    <t>2025-01-01 16:05:36</t>
  </si>
  <si>
    <t>【调研】-普通区域-寿光市-王东二期（老干部活动中心）-13953616166-300M-宽带上网投诉-次数0-20250101160422X662253882</t>
  </si>
  <si>
    <t>2025-01-02 17:06:00</t>
  </si>
  <si>
    <t>20250101160422X662253882</t>
  </si>
  <si>
    <t xml:space="preserve">流程受理流水号：20250101160111139536161661134120
客户号码:13953616166
客户姓名:王**
投诉地市:潍坊
来话流水:2025010116005846620887708
宽带账号:13953616166
宽带账号归属地市:潍坊
宽带账号归属区县:寿光市
故障地址:潍坊寿光市圣城街道迎宾路王东二期（老干部活动中心）1号楼*********
联系电话:13953616166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16:03:11
具体故障现象:电脑无法上网，
客户其他诉求:
</t>
  </si>
  <si>
    <t>2025-01-01 16:07:11</t>
  </si>
  <si>
    <t>2025-01-01 16:07:27</t>
  </si>
  <si>
    <t>SD-057-250101-108364-6329</t>
  </si>
  <si>
    <t>2025-01-01 19:54:56</t>
  </si>
  <si>
    <t>【调研】-80+银卡-普通区域-滨海-太平西区（太平村北）-13964619127-1000M-宽带上网投诉-次数0-202501010000629350</t>
  </si>
  <si>
    <t>202501010000629350</t>
  </si>
  <si>
    <t>202501010000629350#：宽带账号：13964619127；宽带地址潍坊滨海大家洼街道海源街太平西区（太平村北）3号楼；客户来电反映宽带无法上网，客户不在现场，无法配合线上指导/客户不配合排障，要求上门，请协助处理，谢谢！联系电话：13964619127
2025010119484855120838389</t>
  </si>
  <si>
    <t>2025-01-01 19:57:54</t>
  </si>
  <si>
    <t>2025-01-01 19:58:47</t>
  </si>
  <si>
    <t>SD-851-271730-12263-28143</t>
  </si>
  <si>
    <t>SD-057-250101-294813-4180</t>
  </si>
  <si>
    <t>2025-01-01 16:00:22</t>
  </si>
  <si>
    <t>普通区域-寒亭区-华疃二村自然村-15563605949-300M-宽带上网投诉-次数0-202501010000459684</t>
  </si>
  <si>
    <t>2025-01-02 17:01:00</t>
  </si>
  <si>
    <t>202501010000459684</t>
  </si>
  <si>
    <t>202501010000459684#宽带账号：15563605949；宽带地址：潍坊寒亭区双杨镇华疃二村华疃二村自然村寒亭区双杨镇华疃二村中心街北二7号箱扩容*********；客户来电反映宽带/魔百盒无法观看，/客户不配合排障，要求上门，请协助处理，谢谢！
！来电流水：2025010115574268820849841联系电话：15563605949</t>
  </si>
  <si>
    <t>2025-01-01 16:03:58</t>
  </si>
  <si>
    <t>2025-01-01 16:04:37</t>
  </si>
  <si>
    <t>SD-851-236615-15258-3452</t>
  </si>
  <si>
    <t>SD-057-250101-158746-16</t>
  </si>
  <si>
    <t>2025-01-01 07:11:53</t>
  </si>
  <si>
    <t>【调研】-80+银卡-(目标)普通区域-寿光市-任洼村-18265668211-500M-宽带上网投诉-次数0-202501010000092046</t>
  </si>
  <si>
    <t>202501010000092046</t>
  </si>
  <si>
    <t>202501010000092046#流程受理流水号：20250101071021182656682111000193
客户号码:18265668211
客户姓名:刘**
投诉地市:潍坊
来话流水:2025010107100232720857710
宽带账号:18265668211
宽带账号归属地市:潍坊
宽带账号归属区县:寿光市
故障地址:潍坊寿光市纪台镇任洼村任洼村6号箱*********
联系电话:18265668211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07:10:03
具体故障现象:光猫亮红灯，
客户其他诉求:客户要求尽快处理，谢谢，加急
;宽带小区$[任洼村]$</t>
  </si>
  <si>
    <t>2025-01-01 07:22:50</t>
  </si>
  <si>
    <t>张祥杰</t>
  </si>
  <si>
    <t>15706307786</t>
  </si>
  <si>
    <t>家客铁通潍坊寿光-纪台乡镇装维组</t>
  </si>
  <si>
    <t>dw3_jk_zhangxiangjie</t>
  </si>
  <si>
    <t>2025-01-01 07:23:08</t>
  </si>
  <si>
    <t>SD-057-250101-865437-2792</t>
  </si>
  <si>
    <t>2025-01-01 13:32:01</t>
  </si>
  <si>
    <t>【调研】-普通区域-临朐县-东白沙自然村-15263692055-200M-宽带上网投诉-次数0-20250101132918X358212352</t>
  </si>
  <si>
    <t>20250101132918X358212352</t>
  </si>
  <si>
    <t xml:space="preserve">【农村网络投诉】流程受理流水号：20250101132642152636920551088824
客户号码:15263692055
客户姓名:朱**
投诉地市:潍坊
来话流水:2025010113245559920870759
宽带账号:15263692055
宽带账号归属地市:潍坊
宽带账号归属区县:临朐县
故障地址:潍坊临朐县辛寨镇人民政府东白沙东白沙自然村东白沙村（扩容3次）15号箱顾德（外墙）*********
联系电话:15966156514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故障时间:2025-01-01 13:26:52
具体故障现象:客户来电反映光猫亮红灯，插进捋直未恢复请协助处理谢谢。
客户其他诉求:
</t>
  </si>
  <si>
    <t>2025-01-01 13:35:27</t>
  </si>
  <si>
    <t>2025-01-01 13:35:54</t>
  </si>
  <si>
    <t>SD-057-250101-625308-384</t>
  </si>
  <si>
    <t>2025-01-01 08:57:09</t>
  </si>
  <si>
    <t>【调研】-普通区域-诸城市-逄家芦水-18805365876-300M-宽带上网投诉-次数0-202501010000114455</t>
  </si>
  <si>
    <t>202501010000114455</t>
  </si>
  <si>
    <t>202501010000114455#【已关注中国移动10086微信公众号】流程受理流水号：20250101085550188053658761009527
客户号码:18805365876
客户姓名:王**
投诉地市:潍坊
来话流水:2025010108544066620833662
宽带账号:18805365876
宽带账号归属地市:潍坊
宽带账号归属区县:诸城市
故障地址:潍坊诸城市辛兴镇逄家芦水村逄家芦水逄家芦水村19号箱*********
联系电话:18805365876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故障细类:宽带网速慢/卡顿
携转原因:
故障时间:2025-01-01 08:56:51
具体故障现象:网速慢卡顿，
客户其他诉求:
;宽带小区$[逄家芦水]$</t>
  </si>
  <si>
    <t>2025-01-01 09:00:40</t>
  </si>
  <si>
    <t>2025-01-01 09:01:37</t>
  </si>
  <si>
    <t>SD-057-250101-206534-364</t>
  </si>
  <si>
    <t>2025-01-01 08:56:24</t>
  </si>
  <si>
    <t>80+金卡-普通区域-奎文区-丰麓苑-13793659901-1000M-宽带上网投诉-次数0-20250101085434X874719660</t>
  </si>
  <si>
    <t>20250101085434X874719660</t>
  </si>
  <si>
    <t xml:space="preserve">流程受理流水号：20250101085405137936599011008981
客户号码:13793659901
客户姓名:曾**
投诉地市:潍坊
来话流水:2025010108514422020804747
宽带账号:13793659901
宽带账号归属地市:潍坊
宽带账号归属区县:高新
故障地址:潍坊高新清池王家寨子丰麓苑1号楼*********
联系电话:13589196626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故障时间:2025-01-01 08:57:24
具体故障现象:光猫灯正常但电脑手机无法上网，
客户其他诉求:
</t>
  </si>
  <si>
    <t>2025-01-01 08:58:28</t>
  </si>
  <si>
    <t>2025-01-01 08:59:57</t>
  </si>
  <si>
    <t>SD-057-250101-265194-379</t>
  </si>
  <si>
    <t>2025-01-01 08:57:01</t>
  </si>
  <si>
    <t>普通区域-高密市-吉祥蜜都苑-13953606525-300M-宽带上网投诉-次数0-202501010000113575</t>
  </si>
  <si>
    <t>202501010000113575</t>
  </si>
  <si>
    <t>202501010000113575#流程受理流水号：20250101085439139536065251009165
客户号码:13953606525
客户姓名:冷*
投诉地市:潍坊
来话流水:2025010108532891020821666
宽带账号:13953606525
宽带账号归属地市:潍坊
宽带账号归属区县:高密市
故障地址:潍坊高密市密水街道利群路吉祥蜜都苑8号楼*********
联系电话:13953606525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故障细类:宽带无法上网
携转原因:
故障时间:2025-01-01 08:56:34
具体故障现象:提示网络无法连接，
客户其他诉求:
;宽带小区$[吉祥蜜都苑]$</t>
  </si>
  <si>
    <t>2025-01-01 08:59:48</t>
  </si>
  <si>
    <t>李臣杰</t>
  </si>
  <si>
    <t>15706307313</t>
  </si>
  <si>
    <t>dw3_jk_lichenjie</t>
  </si>
  <si>
    <t>2025-01-01 09:00:23</t>
  </si>
  <si>
    <t>SD-057-250101-634271-2812</t>
  </si>
  <si>
    <t>2025-01-01 13:35:24</t>
  </si>
  <si>
    <t>80+普通-普通区域-奎文区-华都花苑-18753688678-200M-宽带上网投诉-次数0-202501010000341390</t>
  </si>
  <si>
    <t>202501010000341390</t>
  </si>
  <si>
    <t xml:space="preserve">202501010000341390#：【网络电视】宽带账号18753688678；宽带地址：潍坊奎文区广文街道文化路华都花苑2号楼客户来电反映观看的是网络电视/“电视家”无法观看，客户已正常办理宽带/移动高清业务，按相关口径解释不认可，要求反馈，请协助处理，谢谢！联系电话：18753688678；联系人：先生；来电流水：2025010113311170520824623
</t>
  </si>
  <si>
    <t>2025-01-01 13:38:04</t>
  </si>
  <si>
    <t>闫晗</t>
  </si>
  <si>
    <t>15706366534</t>
  </si>
  <si>
    <t>dw3_jk_yanhan</t>
  </si>
  <si>
    <t>2025-01-01 13:38:24</t>
  </si>
  <si>
    <t>SD-057-250101-842153-2836</t>
  </si>
  <si>
    <t>2025-01-01 13:38:13</t>
  </si>
  <si>
    <t>80+银卡-普通区域-昌邑市-姜一村自然村-13563646982-1000M-宽带上网投诉-次数0-20250101133606X766079804</t>
  </si>
  <si>
    <t>20250101133606X766079804</t>
  </si>
  <si>
    <t xml:space="preserve">【农村网络投诉】流程受理流水号：20250101133518135636469821090865
客户号码:13563646982
客户姓名:何**
投诉地市:潍坊
来话流水:2025010113343571520855296
宽带账号:13563646982
宽带账号归属地市:潍坊
宽带账号归属区县:昌邑市
故障地址:潍坊昌邑市仓街镇姜二村姜二村自然村姜二村5号箱姜子午*********
联系电话:13563646982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光功率:-29.58
故障大类:宽带/电视
故障细类:网速慢/上网掉线(专席)
携转原因:
故障时间:2025-01-01 13:35:25
具体故障现象:家庭WiFi信号弱，
客户其他诉求:请协助处理，谢谢
</t>
  </si>
  <si>
    <t>2025-01-01 13:47:30</t>
  </si>
  <si>
    <t>2025-01-01 13:48:04</t>
  </si>
  <si>
    <t>SD-851-278472-384-21331</t>
  </si>
  <si>
    <t>SD-057-250101-960274-375</t>
  </si>
  <si>
    <t>2025-01-01 08:56:56</t>
  </si>
  <si>
    <t>普通区域-坊子区-建华村自然村-15165626959-200M-宽带上网投诉-次数0-202501010000111645</t>
  </si>
  <si>
    <t>2025-01-02 09:57:00</t>
  </si>
  <si>
    <t>202501010000111645</t>
  </si>
  <si>
    <t>202501010000111645#宽带账号：15165626959；宽带地址：潍坊坊子区坊安街办建华村建华村自然村坊子坊安街道建华村农家小院自然村（扩容）9号分纤箱；客户来电反映移动高清机顶盒电视无法观看，客户不在现场，无法配合线上指导，要求上门，请协助处理，谢谢！联系电话：15165626959；联系人：女士；来电流水：2025010108542541220831032</t>
  </si>
  <si>
    <t>2025-01-01 08:57:58</t>
  </si>
  <si>
    <t>2025-01-01 08:58:23</t>
  </si>
  <si>
    <t>SD-057-250101-168052-1030</t>
  </si>
  <si>
    <t>2025-01-01 10:09:01</t>
  </si>
  <si>
    <t>普通区域--null--宽带上网投诉-次数0-202412300000464721</t>
  </si>
  <si>
    <t>2025-01-02 11:10:00</t>
  </si>
  <si>
    <t>202412300000464721</t>
  </si>
  <si>
    <t>202412300000464721#受理号码 : 17353652083客户姓名 : 刘**号码归属地 : 潍坊潍城 － 潍坊-潍城-和平路网格-铁通大众直销1用户品牌 : 全球通客户来电表示宽带没有安装，没有设备，现来电要求取消并更改8元套餐，我处正常解释，客户不认可，请协助处理，谢谢，联系电话：本机，联系人：本人，录音流水号：2024122911374552620842555</t>
  </si>
  <si>
    <t>2025-01-01 16:54:19</t>
  </si>
  <si>
    <t>家庭咨询-&gt;网络质量-&gt;家庭宽带-&gt;全局流转-&gt;功能使用-&gt;网络无法连接-&gt;全局流转</t>
  </si>
  <si>
    <t>用户已撤单</t>
  </si>
  <si>
    <t>SD-057-250101-425139-1028</t>
  </si>
  <si>
    <t>2025-01-01 10:08:53</t>
  </si>
  <si>
    <t>普通区域-奎文区-null-13562697156-宽带上网投诉-次数0-202501010000173617</t>
  </si>
  <si>
    <t>2025-01-02 11:09:00</t>
  </si>
  <si>
    <t>202501010000173617</t>
  </si>
  <si>
    <t xml:space="preserve">202501010000173617#13562697156客户反映今天预约宽带安装， 账号本机，地址，潍坊奎文区高新城区樱前街金隅园54号楼但是时间不明确，要求尽快联系安装，最好是明确下午还是上午去好安排，联系人：先生 联系电话：本机，流水：2025010108575517720867174接续提交 提单工号r16z2983
</t>
  </si>
  <si>
    <t>2025-01-01 14:02:56</t>
  </si>
  <si>
    <t>已安装完成</t>
  </si>
  <si>
    <t>SD-057-250101-936105-3037</t>
  </si>
  <si>
    <t>2025-01-01 13:56:28</t>
  </si>
  <si>
    <t>普通区域-青州市-黄岭村自然村-13406646601-200M-宽带上网投诉-次数0-20250101135442X882274965</t>
  </si>
  <si>
    <t>20250101135442X882274965</t>
  </si>
  <si>
    <t xml:space="preserve">【农村网络投诉】流程受理流水号：20250101135103134066466011094943
客户号码:13406646601
客户姓名:陈**
投诉地市:潍坊
来话流水:2025010113504845920807511
宽带账号:13406646601
宽带账号归属地市:潍坊
宽带账号归属区县:青州市
故障地址:潍坊青州市高柳镇黄岭村黄岭村自然村K9号箱（陈乐同）*********
联系电话:13791635172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13:52:20
具体故障现象:光猫亮红灯，
客户其他诉求:客户要求负责当区域的宽带师傅联系客户，预约维修时间，请协助处理，谢谢。
</t>
  </si>
  <si>
    <t>2025-01-01 14:08:51</t>
  </si>
  <si>
    <t>刘兵</t>
  </si>
  <si>
    <t>13964666206</t>
  </si>
  <si>
    <t>更换二级分光器</t>
  </si>
  <si>
    <t>dw3_jk_qzliubing</t>
  </si>
  <si>
    <t>2025-01-01 14:09:24</t>
  </si>
  <si>
    <t>SD-057-250101-324715-6798</t>
  </si>
  <si>
    <t>2025-01-01 21:04:41</t>
  </si>
  <si>
    <t>80+金卡-普通区域-临朐县-幸福花园小区-15853653461-300M-魔百和投诉-次数0-202501010000656714</t>
  </si>
  <si>
    <t>202501010000656714</t>
  </si>
  <si>
    <t>202501010000656714#流程受理流水号：20250101210226158536534611204915
客户号码:15853653461
客户姓名:张**
投诉地市:潍坊
来话流水:2025010120584012820810714
宽带账号:15853653461
宽带账号归属地市:潍坊
宽带账号归属区县:临朐县
故障地址:潍坊临朐县冶源镇人民政府临九路幸福花园小区3号楼1单元402
联系电话:15853653461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故障时间:2025-01-01 21:02:33
魔百和单播/组播:组播
具体故障现象:电视提示网络类错误，在线指导客户操作，但是未恢复！请尽快给其联系，谢谢; 
客户其他诉求:
魔百和单/组播：组播;宽带小区$[幸福花园小区]$</t>
  </si>
  <si>
    <t>2025-01-01 21:05:51</t>
  </si>
  <si>
    <t>吴锡强</t>
  </si>
  <si>
    <t>15706307594</t>
  </si>
  <si>
    <t>dw3_jk_wuxiqiang</t>
  </si>
  <si>
    <t>2025-01-01 21:06:14</t>
  </si>
  <si>
    <t>SD-851-278715-19509-10014</t>
  </si>
  <si>
    <t>SD-057-250101-642791-2977</t>
  </si>
  <si>
    <t>2025-01-01 13:50:07</t>
  </si>
  <si>
    <t>80+银卡-普通区域-昌邑市-豫园小区-15762582951-300M-魔百和投诉-次数0-20250101134732X452390463</t>
  </si>
  <si>
    <t>20250101134732X452390463</t>
  </si>
  <si>
    <t>流程受理流水号：20250101134428157625829511093155
客户号码:15762582951
客户姓名:张**
投诉地市:潍坊
来话流水:2025010113440860820844248
宽带账号:15762582951
宽带账号归属地市:潍坊
宽带账号归属区县:昌邑市
故障地址:潍坊昌邑市城区交通街豫园小区豫园小区4号楼*********
联系电话:13964690261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光功率:-16.42
故障大类:宽带/电视
故障细类:移动高清电视故障
携转原因:
故障时间:2025-01-01 13:45:33
魔百和单播/组播:组播
具体故障现象:电视直播或点播无法观看，
客户其他诉求:联系电话13964690261，15762582951
魔百和单/组播：组播</t>
  </si>
  <si>
    <t>2025-01-01 13:53:53</t>
  </si>
  <si>
    <t>刘珑欢</t>
  </si>
  <si>
    <t>15706307209</t>
  </si>
  <si>
    <t>重新配置机顶盒</t>
  </si>
  <si>
    <t>dw3_jk_liulonghuan</t>
  </si>
  <si>
    <t>2025-01-01 13:54:21</t>
  </si>
  <si>
    <t>SD-851-252590-4303-9161</t>
  </si>
  <si>
    <t>SD-057-250101-058172-967</t>
  </si>
  <si>
    <t>2025-01-01 10:02:53</t>
  </si>
  <si>
    <t>【调研】-普通区域-安丘市-石崖子-19806229206-300M-宽带上网投诉-次数0-202501010000167205</t>
  </si>
  <si>
    <t>202501010000167205</t>
  </si>
  <si>
    <t>202501010000167205#19806229206客户反映宽带无法上网，客户不配合，要求派师傅上门，请协助处理，谢谢。联系人：女士 联系电话：15163626442本机 流水：2025010109524161220820710</t>
  </si>
  <si>
    <t>2025-01-01 10:03:43</t>
  </si>
  <si>
    <t>2025-01-01 10:04:09</t>
  </si>
  <si>
    <t>SD-057-250101-864712-3024</t>
  </si>
  <si>
    <t>2025-01-01 13:55:44</t>
  </si>
  <si>
    <t>【调研】-80+普通-普通区域-高密市-姜庄平日路聚类-15265811810-100M-宽带上网投诉-次数0-202501010000356236</t>
  </si>
  <si>
    <t>202501010000356236</t>
  </si>
  <si>
    <t>202501010000356236#流程受理流水号：20250101135507152658118101096032
客户号码:15265811810
客户姓名:张**
投诉地市:潍坊
来话流水:2025010113473110520876449
宽带账号:15265811810
账号归属区县:高密
联系电话:15265811810
联系人:先生/女士
宽带地址:潍坊
工单紧急程度:紧急
是否投诉倾向:否
是否重复投诉:否
是否携转意向:否
是否有升级投诉倾向:否
*业务名称:业务融合开机流程FTTR组网
投诉内容:手机号码：15265811810，【问题描述】客户已办理宽带业务，有开通单，要求装维尽快联系上门，请处理，谢谢。联系电话：15265811810，联系人：先生/女士，录音流水号：2025010113473110520876449。
在途开通单信息：536241229412229958，15265811810，2024-12-29 09:28:53，业务融合开机流程FTTR组网，处理中，施工预约
是否到厅:否
业务名称:业务融合开机流程FTTR组网
;宽带小区$[姜庄平日路聚类]$</t>
  </si>
  <si>
    <t>2025-01-01 14:00:37</t>
  </si>
  <si>
    <t>陈述江</t>
  </si>
  <si>
    <t>15706307301</t>
  </si>
  <si>
    <t>家客铁通潍坊高密-姜庄乡镇装维组</t>
  </si>
  <si>
    <t>dw3_jk_chenshujiang</t>
  </si>
  <si>
    <t>2025-01-01 14:01:17</t>
  </si>
  <si>
    <t>SD-851-258943-782-16466</t>
  </si>
  <si>
    <t>SD-057-250101-328795-958</t>
  </si>
  <si>
    <t>2025-01-01 10:01:03</t>
  </si>
  <si>
    <t>80+金卡-普通区域-奎文区-圣荣广场东区-17616722677-1000M-宽带上网投诉-次数0-202501010000168720</t>
  </si>
  <si>
    <t>202501010000168720</t>
  </si>
  <si>
    <t>202501010000168720#流程受理流水号：20250101095919176167226771029565
客户号码:17616722677
客户姓名:于**
投诉地市:潍坊
来话流水:2025010109584469820896474
宽带账号:17616722677
账号归属区县:青州市鑫众通讯设备经营部
联系电话:18053685851
联系人:先生/女士
宽带地址:潍坊
工单紧急程度:非常紧急
是否投诉倾向:否
是否重复投诉:否
是否携转意向:否
是否有升级投诉倾向:否
*业务名称:业务融合移机流程宽带+OTT
投诉内容:手机号码：17616722677，【问题描述】客户已办理宽带业务，有开通单，要求装维尽快联系上门，请处理，谢谢。联系电话：18053685851，联系人：先生/女士，录音流水号：2025010109584469820896474。受理明细：531920062399999999。
在途开通单信息：536250101470545524，17616722677，2025-01-01 09:57:49，业务融合移机流程宽带+OTT，处理中，手写判断和地址录入
是否到厅:否
业务名称:业务融合移机流程宽带+OTT
;宽带小区$[圣荣广场东区]$</t>
  </si>
  <si>
    <t>2025-01-01 10:04:36</t>
  </si>
  <si>
    <t>凌顺良</t>
  </si>
  <si>
    <t>15706307404</t>
  </si>
  <si>
    <t>dw3_jk_lingshunliang</t>
  </si>
  <si>
    <t>2025-01-01 10:05:33</t>
  </si>
  <si>
    <t>SD-852-315223-248-24439</t>
  </si>
  <si>
    <t>SD-057-250101-719352-3072</t>
  </si>
  <si>
    <t>2025-01-01 13:59:06</t>
  </si>
  <si>
    <t>【重投】-80+银卡-普通区域-高密市-城子前自然村-13455617785-1000M-魔百和投诉-次数0-20250101135701X212429690</t>
  </si>
  <si>
    <t>20250101135701X212429690</t>
  </si>
  <si>
    <t>【农村网络投诉】检测结果：1、宽带是否在线：宽带在线；2、电视账号状态检测：电视账号状态异常；3、电视片源检测：电视片源正常；4、机顶盒性能检测：机顶盒性能正常；5、机顶盒设备检测：机顶盒设备正常；6、电视播放流畅度检测：电视播放流畅；7、电视连接方式检测：未检测到；故障类型：电视无法观看。故障描述：电视机顶盒直播频道无法播放无图片。联系人：孙合刚。联系电话：13455617785。</t>
  </si>
  <si>
    <t>2025-01-01 14:01:54</t>
  </si>
  <si>
    <t>鹿洪伟</t>
  </si>
  <si>
    <t>15706307320</t>
  </si>
  <si>
    <t>dw3_jk_luhongweigm</t>
  </si>
  <si>
    <t>2025-01-01 14:02:34</t>
  </si>
  <si>
    <t>SD-851-284475-12944-9158</t>
  </si>
  <si>
    <t>SD-057-250101-098415-2162</t>
  </si>
  <si>
    <t>2025-01-01 12:14:05</t>
  </si>
  <si>
    <t>【调研】-普通区域-奎文区-昌大南区-15753668892-300M-宽带上网投诉-次数0-20250101121158X718050765</t>
  </si>
  <si>
    <t>20250101121158X718050765</t>
  </si>
  <si>
    <t xml:space="preserve">流程受理流水号：20250101121023157536688921070250
客户号码:15753668892
客户姓名:王*
投诉地市:潍坊
来话流水:2025010112100433820886572
宽带账号:15753668892
宽带账号归属地市:潍坊
宽带账号归属区县:奎文区
故障地址:潍坊奎文区广文街道公安巷文化路社区19号楼*********
联系电话:15753668892
联系人:先生/女士
工单紧急程度:非常紧急
是否有升级投诉倾向:是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12:10:48
具体故障现象:光猫亮红灯，
客户其他诉求:要求现在就过去维修，下午要去上班
</t>
  </si>
  <si>
    <t>2025-01-01 12:18:50</t>
  </si>
  <si>
    <t>李国磊</t>
  </si>
  <si>
    <t>15706366507</t>
  </si>
  <si>
    <t>dw3_ji_liguolei</t>
  </si>
  <si>
    <t>2025-01-01 12:19:14</t>
  </si>
  <si>
    <t>SD-852-275982-1318-24394</t>
  </si>
  <si>
    <t>SD-057-250101-507624-3018</t>
  </si>
  <si>
    <t>2025-01-01 13:54:23</t>
  </si>
  <si>
    <t>80+银卡-普通区域-潍城区-鲁发名城东区-15006568894-300M-宽带上网投诉-次数0-202501010000352392</t>
  </si>
  <si>
    <t>202501010000352392</t>
  </si>
  <si>
    <t>202501010000352392#受理号码 : 15006568894客户姓名 : 刘**号码归属地 : 潍坊潍城 － 潍城用户品牌 : 全球通
客户来电反映，宽带无法使用，不方便配合排障，请协助处理，谢谢！
联系人：先生  联系电话：15006568894  宽带地址：潍坊潍城区西关街道长松路鲁发名城东区B区17号楼*********  电话流水：2025010113502790520804203</t>
  </si>
  <si>
    <t>2025-01-01 13:57:39</t>
  </si>
  <si>
    <t>2025-01-01 13:58:01</t>
  </si>
  <si>
    <t>SD-057-250101-719452-3045</t>
  </si>
  <si>
    <t>2025-01-01 13:57:06</t>
  </si>
  <si>
    <t>普通区域-青州市-西郭庄村自然村-15216365275-300M-宽带上网投诉-次数0-202501010000355383</t>
  </si>
  <si>
    <t>202501010000355383</t>
  </si>
  <si>
    <t>202501010000355383#15216365275客户来电反映电视无法观看，2002，线上排障未恢复，客户要求师傅上门，请协助处理，谢谢
宽带地址：潍坊青州市邵庄镇西郭庄村
联系人：先生 联系电话：本机 来电流水：2025010113405498320813795</t>
  </si>
  <si>
    <t>2025-01-01 14:01:26</t>
  </si>
  <si>
    <t>2025-01-01 14:01:57</t>
  </si>
  <si>
    <t>SD-057-250101-671453-2147</t>
  </si>
  <si>
    <t>2025-01-01 12:11:30</t>
  </si>
  <si>
    <t>普通区域-高密市-农丰东小区-15726065789-300M-宽带上网投诉-次数0-202501010000287209</t>
  </si>
  <si>
    <t>202501010000287209</t>
  </si>
  <si>
    <t>202501010000287209#流程受理流水号：20250101120900157260657891069905
客户号码:15726065789
客户姓名:荆*
投诉地市:潍坊
来话流水:2025010112073566720861223
宽带账号:15726065789
宽带账号归属地市:潍坊
宽带账号归属区县:高密市
故障地址:潍坊高密市密水街道长丰街农丰东小区6号楼*********
联系电话:15726065789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光功率:-20.45
故障大类:宽带/电视
故障细类:宽带无法上网(专席)
携转原因:
故障时间:2025-01-01 12:10:12
具体故障现象:频繁掉线，
客户其他诉求:请审核谢谢
;宽带小区$[农丰东小区]$</t>
  </si>
  <si>
    <t>2025-01-01 12:12:53</t>
  </si>
  <si>
    <t>2025-01-01 12:13:28</t>
  </si>
  <si>
    <t>SD-851-231714-11693-3762</t>
  </si>
  <si>
    <t>SD-057-250101-483706-965</t>
  </si>
  <si>
    <t>2025-01-01 10:02:19</t>
  </si>
  <si>
    <t>80+普通-普通区域-潍城区-潍城劳动局片区-13963649017-1000M-宽带上网投诉-次数0-202501010000170310</t>
  </si>
  <si>
    <t>202501010000170310</t>
  </si>
  <si>
    <t xml:space="preserve">202501010000170310#流程受理流水号：20250101100149139636490171030357
客户号码:13963649017
客户姓名:张**
投诉地市:潍坊
来话流水:2025010110005365020824150
宽带账号:13963649017
宽带账号归属地市:潍坊
宽带账号归属区县:潍城区
故障地址:潍坊潍城区西关街道福寿西街潍城劳动局片区上城国际28号楼*********
联系电话:18660642926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光功率:-24.81
故障大类:宽带/电视
故障细类:移动高清电视故障
携转原因:
故障时间:2025-01-01 10:01:57
魔百和单播/组播:单播
具体故障现象:电视节目不全，
客户其他诉求:客户侧为质差终端，要求上门更换终端并一并处理故障问题。
</t>
  </si>
  <si>
    <t>2025-01-01 10:15:03</t>
  </si>
  <si>
    <t>郎琨</t>
  </si>
  <si>
    <t>15706307845</t>
  </si>
  <si>
    <t>dw3_jk_wclangkun</t>
  </si>
  <si>
    <t>2025-01-01 10:15:24</t>
  </si>
  <si>
    <t>SD-851-286873-1265-5670</t>
  </si>
  <si>
    <t>SD-057-250101-473159-2290</t>
  </si>
  <si>
    <t>2025-01-01 12:29:05</t>
  </si>
  <si>
    <t>普通区域-高密市-唐家自然村-15806362728-300M-魔百和投诉-次数0-20250101122619X579023271</t>
  </si>
  <si>
    <t>20250101122619X579023271</t>
  </si>
  <si>
    <t>【农村网络投诉】流程受理流水号：20250101122001158063627281072524
客户号码:15806362728
客户姓名:唐**
投诉地市:潍坊
来话流水:2025010112154759820844753
宽带账号:15806362728
宽带账号归属地市:潍坊
宽带账号归属区县:高密市
故障地址:潍坊高密市咸家管委会唐家唐家自然村高密唐家东街唐志辉屋山2号箱*********
联系电话:15806362728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故障细类:移动高清电视故障(专席)
携转原因:
故障时间:2025-01-01 12:19:06
魔百和单播/组播:组播
具体故障现象:电视节目不全指导操作未恢复
客户其他诉求:
魔百和单/组播：组播</t>
  </si>
  <si>
    <t>2025-01-01 12:30:59</t>
  </si>
  <si>
    <t>家庭业务-&gt;产品质量-&gt;互联网电视(移动高清)-&gt;全局流转-&gt;功能使用-&gt;视频播放出现花屏、黑屏-&gt;全局流转</t>
  </si>
  <si>
    <t>2025-01-01 12:31:53</t>
  </si>
  <si>
    <t>SD-057-250101-740231-2288</t>
  </si>
  <si>
    <t>2025-01-01 12:28:44</t>
  </si>
  <si>
    <t>【调研】-80+银卡-普通区域-寿光市-徐家新村-18765769355-100M-宽带上网投诉-次数0-202501010000298531</t>
  </si>
  <si>
    <t>202501010000298531</t>
  </si>
  <si>
    <t xml:space="preserve">202501010000298531#流程受理流水号：20250101122649187657693551074126
客户号码:18765769355
客户姓名:郭**
投诉地市:潍坊
来话流水:2025010112263494720851846
宽带账号:18765769355
宽带账号归属地市:潍坊
宽带账号归属区县:寿光市
故障地址:潍坊寿光市圣城街道农圣街徐家新村11号楼*********
联系电话:18765769355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光功率:-18.96
故障大类:宽带/电视
故障细类:宽带无法上网
携转原因:
故障时间:2025-01-01 12:23:36
具体故障现象:客户宽带经常掉线，信号不好，请维修师傅上门处理，谢谢
客户其他诉求:客户侧为质差终端，要求上门更换终端并一并处理故障问题。
</t>
  </si>
  <si>
    <t>2025-01-01 12:31:07</t>
  </si>
  <si>
    <t>张宝庆</t>
  </si>
  <si>
    <t>15706307734</t>
  </si>
  <si>
    <t>dw3_jk_zhangbaoqing</t>
  </si>
  <si>
    <t>2025-01-01 12:32:10</t>
  </si>
  <si>
    <t>SD-057-250101-246731-2649</t>
  </si>
  <si>
    <t>2025-01-01 13:14:03</t>
  </si>
  <si>
    <t>普通区域-滨海-科赛机农宿舍楼-15253639489-200M-宽带上网投诉-次数0-202501010000327340</t>
  </si>
  <si>
    <t>202501010000327340</t>
  </si>
  <si>
    <t xml:space="preserve">202501010000327340#流程受理流水号：20250101131335152536394891085694
客户号码:15253639489
客户姓名:李**
投诉地市:潍坊
来话流水:2025010113131570420870336
宽带账号:15253639489
宽带账号归属地市:潍坊
宽带账号归属区县:滨海
故障地址:潍坊滨海大家洼街道海源街碱厂六区（兆祥小区）622号楼*********
联系电话:15253639489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故障时间:2025-01-01 13:13:41
具体故障现象:网速慢卡顿，
客户其他诉求:客户侧为质差终端，要求上门更换终端并一并处理故障问题。
</t>
  </si>
  <si>
    <t>2025-01-01 13:16:04</t>
  </si>
  <si>
    <t>2025-01-01 13:21:14</t>
  </si>
  <si>
    <t>SD-057-250101-647289-2047</t>
  </si>
  <si>
    <t>2025-01-01 11:59:11</t>
  </si>
  <si>
    <t>80+普通-FTTR-普通区域--null--宽带上网投诉-次数0-202501010000144724</t>
  </si>
  <si>
    <t>202501010000144724</t>
  </si>
  <si>
    <t>202501010000144724#手机号码：15908020286，【问题描述】客户来电对于安装宽带流程表示不满，要求直接让负责潍坊高新区智谷学校南邻的宽带师傅联系，要求咨询现在移动网络没有覆盖能不能拉专线，已向客户分析解释，客户不认可，要求给予查询处理。联系人：先生/女士，联系电话：13011659477，流水号：2025010109294723620834614。
流程受理流水号：20250101093351159080202861021849
受理明细:531920062399999999
4G套餐名称:预付费新飞享+套餐
是否下发过短信提醒:否
前期有无退费记录:否
是否解释无法退费:否
是否到厅:否</t>
  </si>
  <si>
    <t>2025-01-01 16:23:39</t>
  </si>
  <si>
    <t>SD-057-250101-875164-3</t>
  </si>
  <si>
    <t>2025-01-01 00:23:02</t>
  </si>
  <si>
    <t>【调研】-80+金卡-(目标)普通区域-诸城市-金东世纪城-18365628101-1000M-宽带上网投诉-次数0-20250101001831X911192773</t>
  </si>
  <si>
    <t>20250101001831X911192773</t>
  </si>
  <si>
    <t>问题描述：山东省客户来电反映，18365628101号码绑定的宽带，宽带安装地址：诸城市京东世纪城，宽带出现故障，故障现象：光猫LOS亮红灯，无法上网
客服查证：无割接影响公告：默认显示“经查证无升级影响口径”
客户要求：要求上门维修
备注：联系电话18365628101</t>
  </si>
  <si>
    <t>2025-01-01 00:36:02</t>
  </si>
  <si>
    <t>隋栋伟</t>
  </si>
  <si>
    <t>15706307940</t>
  </si>
  <si>
    <t>dw3_jk_suidongwei</t>
  </si>
  <si>
    <t>2025-01-01 00:36:46</t>
  </si>
  <si>
    <t>SD-851-319556-15586-26968</t>
  </si>
  <si>
    <t>SD-057-250101-176234-81</t>
  </si>
  <si>
    <t>2025-01-01 08:09:07</t>
  </si>
  <si>
    <t>【调研】-80+普通-普通区域-奎文区-凤凰苑-13963604899-300M-宽带上网投诉-次数0-202501010000093317</t>
  </si>
  <si>
    <t>202501010000093317</t>
  </si>
  <si>
    <t>202501010000093317#流程受理流水号：20250101080723139636048991000805
客户号码:13963604899
客户姓名:王**
投诉地市:潍坊
来话流水:2025010108060399920896570
宽带账号:13963604899
宽带账号归属地市:潍坊
宽带账号归属区县:奎文区
故障地址:潍坊奎文区北苑街道四平路凤凰苑3号楼*********
联系电话:15054576621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故障时间:2025-01-01 08:08:25
具体故障现象:提示网络无法连接，
客户其他诉求:
;宽带小区$[凤凰苑]$</t>
  </si>
  <si>
    <t>2025-01-01 08:11:21</t>
  </si>
  <si>
    <t>2025-01-01 08:12:15</t>
  </si>
  <si>
    <t>SD-851-312493-31920-8695</t>
  </si>
  <si>
    <t>2025-01-01 14:05:37</t>
  </si>
  <si>
    <t>80+普通-普通区域-寒亭区-蔡家栏子小区-17865609592-1000M-宽带上网投诉-次数0-202501010000363427 一级督办</t>
  </si>
  <si>
    <t>202501010000363427</t>
  </si>
  <si>
    <t>2025-01-01 14:23:44</t>
  </si>
  <si>
    <t>王伟伟</t>
  </si>
  <si>
    <t>15706307460</t>
  </si>
  <si>
    <t>dw3_jk_wangweiwei</t>
  </si>
  <si>
    <t>2025-01-01 14:24:15</t>
  </si>
  <si>
    <t>SD-851-315590-8225-20849</t>
  </si>
  <si>
    <t>SD-057-250101-230948-1055</t>
  </si>
  <si>
    <t>2025-01-01 10:11:37</t>
  </si>
  <si>
    <t>【调研】-普通区域-昌邑市-昌邑市饮马镇老医院家属楼-13853618872-300M-宽带上网投诉-次数0-202501010000178390</t>
  </si>
  <si>
    <t>2025-01-01 10:13:15</t>
  </si>
  <si>
    <t>2025-01-01 10:13:35</t>
  </si>
  <si>
    <t>2025-01-01 12:24:25</t>
  </si>
  <si>
    <t>普通区域-安丘市-于家河村自然村-15169416903-100M-宽带上网投诉-次数0-202501010000293890 一级督办</t>
  </si>
  <si>
    <t>202501010000293890</t>
  </si>
  <si>
    <t>2025-01-01 12:27:34</t>
  </si>
  <si>
    <t>鞠知彬</t>
  </si>
  <si>
    <t>15706307020</t>
  </si>
  <si>
    <t>家客铁通潍坊安丘-石埠子乡镇装维组</t>
  </si>
  <si>
    <t>重新下发数据</t>
  </si>
  <si>
    <t>dw3_jk_juzhibin</t>
  </si>
  <si>
    <t>2025-01-01 12:27:57</t>
  </si>
  <si>
    <t>SD-057-250101-183794-6749</t>
  </si>
  <si>
    <t>2025-01-01 20:56:13</t>
  </si>
  <si>
    <t>80+金卡-普通区域-寿光市-城南村自然村-15762545999-1000M-宽带上网投诉-次数0-202501010000652338</t>
  </si>
  <si>
    <t>202501010000652338</t>
  </si>
  <si>
    <t>202501010000652338#15762545999：客户表示网速慢，客户办理的千兆网络，客户联系维修师傅告知客户给客户开通的端口不是千兆，请帮助核实处理，地址潍坊寿光市丰城镇城南村城南村1-3-501自然村西楼*********
，联系人先生，联系本机，2025010120494059020870719</t>
  </si>
  <si>
    <t>2025-01-01 20:57:39</t>
  </si>
  <si>
    <t>孙向鑫</t>
  </si>
  <si>
    <t>15064441236</t>
  </si>
  <si>
    <t>dw3_jk_sunxiangxin</t>
  </si>
  <si>
    <t>2025-01-01 21:00:39</t>
  </si>
  <si>
    <t>SD-057-250101-975216-1070</t>
  </si>
  <si>
    <t>2025-01-01 10:14:27</t>
  </si>
  <si>
    <t>80+普通-普通区域-诸城市-红星家园B区-15054465158-200M-魔百和投诉-次数0-20250101101233X553714302</t>
  </si>
  <si>
    <t>2025-01-02 11:15:00</t>
  </si>
  <si>
    <t>20250101101233X553714302</t>
  </si>
  <si>
    <t>流程受理流水号：20250101101112150544651581033264
客户号码:15054465158
客户姓名:丁**
投诉地市:潍坊
来话流水:2025010110102404520849423
宽带账号:15054465158
宽带账号归属地市:潍坊
宽带账号归属区县:诸城市
故障地址:潍坊诸城市舜王街道四平路红星家园B区7号楼*********
联系电话:15054465158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光功率:-18.41
故障大类:宽带/电视
故障细类:移动高清电视故障(专席)
携转原因:
故障时间:2025-01-01 10:09:20
魔百和单播/组播:组播
具体故障现象:机顶盒无法开机，检查电源
客户其他诉求:
魔百和单/组播：组播</t>
  </si>
  <si>
    <t>2025-01-01 10:19:41</t>
  </si>
  <si>
    <t>2025-01-01 10:20:01</t>
  </si>
  <si>
    <t>SD-057-250101-064875-1077</t>
  </si>
  <si>
    <t>2025-01-01 10:14:38</t>
  </si>
  <si>
    <t>【调研】-(目标)普通区域-安丘市-佘家庙子村自然村-15169685568-300M-宽带上网投诉-次数0-20250101101311X591110137</t>
  </si>
  <si>
    <t>20250101101311X591110137</t>
  </si>
  <si>
    <t xml:space="preserve">【农村网络投诉】流程受理流水号：20250101101131151696855681033352
客户号码:15169685568
客户姓名:房**
投诉地市:潍坊
来话流水:2025010110095834820843622
宽带账号:15169685568
宽带账号归属地市:潍坊
宽带账号归属区县:
故障地址:潍坊安丘市凌河镇佘家庙子村佘家庙子村自然村佘家庙子追加14号箱房志勋*********
联系电话:18678956929
联系人:先生
工单紧急程度:非常紧急
是否有升级投诉倾向:否
是否重复投诉:否
是否携转意向:否
是否投诉倾向:否
工单内容:客户来电表示家里的网线断了，辛苦核实谢谢
</t>
  </si>
  <si>
    <t>2025-01-01 10:18:25</t>
  </si>
  <si>
    <t>2025-01-01 10:19:22</t>
  </si>
  <si>
    <t>SD-851-310791-67-18401</t>
  </si>
  <si>
    <t>SD-057-250101-547680-2246</t>
  </si>
  <si>
    <t>2025-01-01 12:24:13</t>
  </si>
  <si>
    <t>普通区域-潍城区-北季村自然村-13884712839-200M-宽带上网投诉-次数0-202501010000295859</t>
  </si>
  <si>
    <t>202501010000295859</t>
  </si>
  <si>
    <t>202501010000295859#宽带账号：13884712839*；宽带地址：*潍坊潍城区军埠口综合项目区北季村北季村自然村北季村4号箱村南数2排7列**；客户来电反映宽带网速信号弱*，经查询客户侧为质差终端，请协助更换终端并一并处理故障问题，谢谢！联系电话：13884712839；联系人：周**；来电流水：*2025010112202667420891193*。</t>
  </si>
  <si>
    <t>2025-01-01 12:25:57</t>
  </si>
  <si>
    <t>张翔宇</t>
  </si>
  <si>
    <t>15706307859</t>
  </si>
  <si>
    <t>dw3_jk_wczhangxiangyu</t>
  </si>
  <si>
    <t>2025-01-01 12:26:17</t>
  </si>
  <si>
    <t>SD-057-250101-041635-2235</t>
  </si>
  <si>
    <t>2025-01-01 12:22:14</t>
  </si>
  <si>
    <t>80+普通-普通区域-安丘市-张布袋村自然村-15264659046-500M-宽带上网投诉-次数0-202501010000293084</t>
  </si>
  <si>
    <t>202501010000293084</t>
  </si>
  <si>
    <t>202501010000293084#宽带账号15264659046；联系电话：15264659046宽带地址：潍坊安丘市凌河街道张布袋村张布袋村自然村张布袋村；客户来电反映注册灯闪烁，要求上门处理, 来电流水：2025010112194783920884770</t>
  </si>
  <si>
    <t>2025-01-01 12:25:01</t>
  </si>
  <si>
    <t>2025-01-01 12:25:29</t>
  </si>
  <si>
    <t>SD-851-333108-2111-8837</t>
  </si>
  <si>
    <t>SD-057-250101-503728-924</t>
  </si>
  <si>
    <t>2025-01-01 09:56:32</t>
  </si>
  <si>
    <t>80+普通-普通区域-临朐县-水岸弘庭小区-15263628505-300M-魔百和投诉-次数0-202501010000164566</t>
  </si>
  <si>
    <t>202501010000164566</t>
  </si>
  <si>
    <t>202501010000164566#【已关注中国移动10086微信公众号】流程受理流水号：20250101095508152636285051028306
客户号码:15263628505
客户姓名:刘**
投诉地市:潍坊
来话流水:2025010109543080220843380
宽带账号:15263628505
宽带账号归属地市:潍坊
宽带账号归属区县:临朐县
故障地址:潍坊临朐县东城街道滨河东路水岸弘庭小区22号楼*********
联系电话:15263628505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故障细类:移动高清电视故障
携转原因:
故障时间:2025-01-01 09:55:39
魔百和单播/组播:组播
具体故障现象:电视提示网络类错误，
客户其他诉求:
魔百和单/组播：组播;宽带小区$[水岸弘庭小区]$</t>
  </si>
  <si>
    <t>2025-01-01 09:59:15</t>
  </si>
  <si>
    <t>2025-01-01 09:59:50</t>
  </si>
  <si>
    <t>SD-057-250101-825670-877</t>
  </si>
  <si>
    <t>2025-01-01 09:50:42</t>
  </si>
  <si>
    <t>普通区域-安丘市-为善村自然村-13686366089-300M-宽带上网投诉-次数0-20250101094943X183705480</t>
  </si>
  <si>
    <t>20250101094943X183705480</t>
  </si>
  <si>
    <t xml:space="preserve">【农村网络投诉】流程受理流水号：20250101094900136863660891026461
客户号码:13686366089
客户姓名:宿**
投诉地市:潍坊
来话流水:2025010109464294320845845
宽带账号:13686366089
宽带账号归属地市:潍坊
宽带账号归属区县:安丘市
故障地址:潍坊安丘市贾戈街道为善村为善村自然村为善二次追加8号箱王国辉*********
联系电话:13686366089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故障细类:宽带无法上网(专席)
携转原因:
故障时间:2025-01-01 09:50:59
具体故障现象:光猫亮红灯，
客户其他诉求:
</t>
  </si>
  <si>
    <t>2025-01-01 09:52:28</t>
  </si>
  <si>
    <t>2025-01-01 09:52:59</t>
  </si>
  <si>
    <t>SD-057-250101-791634-2045</t>
  </si>
  <si>
    <t>2025-01-01 11:59:09</t>
  </si>
  <si>
    <t>FTTR-普通区域-寿光市-城投悦动城-17667167177-1000M-魔百和投诉-次数0-20250101115816X896547218</t>
  </si>
  <si>
    <t>20250101115816X896547218</t>
  </si>
  <si>
    <t>流程受理流水号：20250101115345176671671771065734
客户号码:17667167177
客户姓名:张**
投诉地市:潍坊
来话流水:2025010111532061320802434
宽带账号:17667167177
宽带账号归属地市:潍坊
宽带账号归属区县:寿光市
故障地址:潍坊寿光市洛城街道金光街城投悦动城5号楼*********
联系电话:17667167177
联系人:先生/女士
工单紧急程度:非常紧急
是否有升级投诉倾向:是
是否重复投诉:否
是否携转意向:否
是否投诉倾向:是
是否智能网关:智能网关
当前是否在线:是
接入方式:
端到端诊断结果:客户侧设备问题（新增）
是否质差终端:无质差信息
光功率:-20.45
故障大类:宽带/电视
故障细类:移动高清电视故障
携转原因:
故障时间:2025-01-01 11:54:15
魔百和单播/组播:组播
具体故障现象:电视直播或点播无法观看，
客户其他诉求:要求退还无法使用期间的宽带费用，
魔百和单/组播：组播</t>
  </si>
  <si>
    <t>2025-01-01 12:06:03</t>
  </si>
  <si>
    <t>王东彬</t>
  </si>
  <si>
    <t>15706307828</t>
  </si>
  <si>
    <t>dw3_jk_wangdongbin</t>
  </si>
  <si>
    <t>2025-01-01 12:06:23</t>
  </si>
  <si>
    <t>SD-851-301256-9837-28817</t>
  </si>
  <si>
    <t>SD-057-250101-105627-1062</t>
  </si>
  <si>
    <t>2025-01-01 10:13:29</t>
  </si>
  <si>
    <t>80+银卡-普通区域-临朐县-吴家崖自然村-13561405151-1000M-宽带上网投诉-次数0-202501010000179561</t>
  </si>
  <si>
    <t>202501010000179561</t>
  </si>
  <si>
    <t xml:space="preserve">202501010000179561#【已关注中国移动10086微信公众号】流程受理流水号：20250101101158135614051511033522
客户号码:13561405151
客户姓名:朱**
投诉地市:潍坊
来话流水:2025010110105633120856555
宽带账号:13561405151
宽带账号归属地市:潍坊
宽带账号归属区县:临朐县
故障地址:潍坊临朐县山旺镇人民政府吴家崖吴家崖自然村山旺吴家崖8#朱峰杰*********
联系电话:13561405151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光功率:-18.26
故障大类:宽带/电视
故障细类:移动高清电视故障
携转原因:
故障时间:2025-01-01 10:12:27
魔百和单播/组播:单播
具体故障现象:电视无法观看，
客户其他诉求:客户侧为质差终端，要求上门更换终端并一并处理故障问题。
</t>
  </si>
  <si>
    <t>2025-01-01 10:17:55</t>
  </si>
  <si>
    <t>李金梁</t>
  </si>
  <si>
    <t>15706307541</t>
  </si>
  <si>
    <t>家客铁通潍坊临朐-山旺乡镇装维组</t>
  </si>
  <si>
    <t>dw3_jk_lijinliang</t>
  </si>
  <si>
    <t>2025-01-01 10:18:31</t>
  </si>
  <si>
    <t>SD-851-281304-26420-19718</t>
  </si>
  <si>
    <t>SD-057-250101-802534-1083</t>
  </si>
  <si>
    <t>2025-01-01 10:15:29</t>
  </si>
  <si>
    <t>普通区域-临朐县-捎门小区-19862680262-300M-宽带上网投诉-次数0-20241231152948X188871512</t>
  </si>
  <si>
    <t>20241231152948X188871512</t>
  </si>
  <si>
    <t>*YWDZ01
服务号码：19862680262，
号码归属地：潍坊临朐 ，
要求取消：58+元爱家宽带300M业务；
用户品牌：全球通；
是否外呼开通：否；
客户质疑：58+元爱家宽带300M、移动高清（智能控制版），15元/月、减免有线宽带初装接入费用，协议期内退网补交180元、宽带接入费用180元、有线宽带融合套餐免预存协议在网2年，2年内取消需补交180元初装费、宽带调测费预存费用100元、移动高清套餐协议2年、电视调测费预存费用100元、芒果会员权益、芒果会员权益，
接触录音流水号：2024123115212007520803530；联系电话：19862680262；
受理明细：536241228995902018，争议业务名称：58+元爱家宽带300M，谭**，19862680262，产品变更，2024-12-28 10:17:56,宋丹丹(f426205t)，潍坊-临朐-城关网格-临朐华瑞通讯(SD.LF.04.02.66.02.L8)；
受理明细：536241228995902018，争议业务名称：移动高清（智能控制版），15元/月，谭**，19862680262，产品变更，2024-12-28 10:17:56,宋丹丹(f426205t)，潍坊-临朐-城关网格-临朐华瑞通讯(SD.LF.04.02.66.02.L8)；
受理明细：536241228995902018，争议业务名称：减免有线宽带初装接入费用，协议期内退网补交180元，谭**，19862680262，产品变更，2024-12-28 10:17:56,宋丹丹(f426205t)，潍坊-临朐-城关网格-临朐华瑞通讯(SD.LF.04.02.66.02.L8)；
受理明细：536241228995902018，争议业务名称：宽带接入费用180元，谭**，19862680262，产品变更，2024-12-28 10:17:56,宋丹丹(f426205t)，潍坊-临朐-城关网格-临朐华瑞通讯(SD.LF.04.02.66.02.L8)；
受理明细：536241228995902018，争议业务名称：有线宽带融合套餐免预存协议在网2年，2年内取消需补交180元初装费，谭**，19862680262，产品变更，2024-12-28 10:17:56,宋丹丹(f426205t)，潍坊-临朐-城关网格-临朐华瑞通讯(SD.LF.04.02.66.02.L8)；
受理明细：536241228995902018，争议业务名称：宽带调测费预存费用100元，谭**，19862680262，产品变更，2024-12-28 10:17:56,宋丹丹(f426205t)，潍坊-临朐-城关网格-临朐华瑞通讯(SD.LF.04.02.66.02.L8)；
受理明细：536241228995902018，争议业务名称：移动高清套餐协议2年，谭**，19862680262，产品变更，2024-12-28 10:17:56,宋丹丹(f426205t)，潍坊-临朐-城关网格-临朐华瑞通讯(SD.LF.04.02.66.02.L8)；
受理明细：536241228995902018，争议业务名称：电视调测费预存费用100元，谭**，19862680262，产品变更，2024-12-28 10:17:56,宋丹丹(f426205t)，潍坊-临朐-城关网格-临朐华瑞通讯(SD.LF.04.02.66.02.L8)；
受理明细：536241228995902018，争议业务名称：芒果会员权益，谭**，19862680262，产品变更，2024-12-28 10:17:56,宋丹丹(f426205t)，潍坊-临朐-城关网格-临朐华瑞通讯(SD.LF.04.02.66.02.L8)；
受理明细：536241228995902018，争议业务名称：芒果会员权益，谭**，19862680262，产品变更，2024-12-28 10:17:56,宋丹丹(f426205t)，潍坊-临朐-城关网格-临朐华瑞通讯(SD.LF.04.02.66.02.L8)；
备注：19862680262客户来电表示本地装维师傅告知宽带无端口无法安装，三月之后可以安装，客户表示不认可，客户表示1月之前要求取消</t>
  </si>
  <si>
    <t>2025-01-01 10:19:09</t>
  </si>
  <si>
    <t>家庭业务-&gt;服务触点-&gt;装维人员-&gt;全局流转-&gt;售后服务-&gt;装维人员未及时联系客户-&gt;全局流转</t>
  </si>
  <si>
    <t>孙立圣</t>
  </si>
  <si>
    <t>15706307575</t>
  </si>
  <si>
    <t>dw3_jk_sunlisheng</t>
  </si>
  <si>
    <t>2025-01-01 10:19:27</t>
  </si>
  <si>
    <t>SD-851-318110-2524-20149</t>
  </si>
  <si>
    <t>SD-057-250101-826513-6859</t>
  </si>
  <si>
    <t>2025-01-01 21:17:05</t>
  </si>
  <si>
    <t>【调研】-普通区域-寒亭区-文化教师公寓-18369612778-100M-宽带上网投诉-次数0-20250101211415X255195890</t>
  </si>
  <si>
    <t>20250101211415X255195890</t>
  </si>
  <si>
    <t xml:space="preserve">流程受理流水号：20250101211346183696127781206005
客户号码:18369612778
客户姓名:王*
投诉地市:潍坊
来话流水:2025010121132840020871220
宽带账号:18369612778
宽带账号归属地市:潍坊
宽带账号归属区县:寒亭区
故障地址:潍坊寒亭区张氏镇民主西街文化教师公寓28号楼*********
联系电话:18369612778
联系人:女士
工单紧急程度:非常紧急
是否有升级投诉倾向:否
是否重复投诉:否
是否携转意向:否
是否投诉倾向:否
是否智能网关:智能网关
当前是否在线:否
接入方式:--
端到端诊断结果:大面积故障
是否质差终端:无质差信息
光功率:无
故障大类:宽带/电视
故障细类:宽带无法上网
携转原因:
故障时间:2025-01-01 21:14:05
具体故障现象:用户无法提供具体故障现象，
客户其他诉求:
</t>
  </si>
  <si>
    <t>2025-01-01 21:18:59</t>
  </si>
  <si>
    <t>2025-01-01 21:19:12</t>
  </si>
  <si>
    <t>SD-057-250101-864251-3115</t>
  </si>
  <si>
    <t>2025-01-01 14:05:11</t>
  </si>
  <si>
    <t>80+普通-普通区域-昌乐县-东南庄村自然村-13455616499-500M-魔百和投诉-次数0-20250101140354X434012321</t>
  </si>
  <si>
    <t>20250101140354X434012321</t>
  </si>
  <si>
    <t>【农村网络投诉】流程受理流水号：20250101140306134556164991098225
客户号码:13455616499
客户姓名:李**
投诉地市:潍坊
来话流水:2025010114005955220808749
宽带账号:13455616499
宽带账号归属地市:潍坊
宽带账号归属区县:昌乐县
故障地址:潍坊昌乐县朱刘街道东南庄村
联系电话:13455616499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光功率:-19.13
故障大类:电视
故障细类:移动高清电视故障(专席)
携转原因:
故障时间:2025-01-01 14:06:55
魔百和单播/组播:单播
具体故障现象:电视直播或点播无法观看，
客户其他诉求:
魔百和单/组播：单播</t>
  </si>
  <si>
    <t>2025-01-01 14:21:05</t>
  </si>
  <si>
    <t>2025-01-01 14:21:36</t>
  </si>
  <si>
    <t>SD-057-250101-139857-3126</t>
  </si>
  <si>
    <t>2025-01-01 14:05:56</t>
  </si>
  <si>
    <t>80+普通-普通区域-奎文区-名门现代城-19558501008-1000M-宽带上网投诉-次数0-202501010000361739</t>
  </si>
  <si>
    <t>202501010000361739</t>
  </si>
  <si>
    <t xml:space="preserve">202501010000361739#宽带账号：19558501008；宽带地址：潍坊奎文区东关街道东风东街名门现代城3号楼*********
；客户来电反映移动高清不能用，客户不在现场，无法配合线上指导，要求上门，请协助处理，谢谢！联系电话：13792641651；联系人：女士；来电流水：2025010114010696620810019 
</t>
  </si>
  <si>
    <t>2025-01-01 14:22:29</t>
  </si>
  <si>
    <t>2025-01-01 14:22:46</t>
  </si>
  <si>
    <t>SD-851-307092-16935-20190</t>
  </si>
  <si>
    <t>SD-057-250101-309486-953</t>
  </si>
  <si>
    <t>2025-01-01 09:59:29</t>
  </si>
  <si>
    <t>【调研】-普通区域-寿光市-董后小区-18706585685-300M-宽带上网投诉-次数0-202501010000162589</t>
  </si>
  <si>
    <t>202501010000162589</t>
  </si>
  <si>
    <t>202501010000162589#18706585685客户来电反映本机办理的宽带上网卡顿，线上排障未恢复，客户表示电视也无法观看，要求一并处理，直接要求维修人员上门维修，请尽快协助处理，谢谢 
 联系人：女士 联系电话：本机 流水：2025010109543744620844795</t>
  </si>
  <si>
    <t>2025-01-01 10:05:39</t>
  </si>
  <si>
    <t>2025-01-01 10:06:40</t>
  </si>
  <si>
    <t>SD-057-250101-781039-1065</t>
  </si>
  <si>
    <t>2025-01-01 10:14:01</t>
  </si>
  <si>
    <t>FTTR-普通区域-奎文区-东方名郡-15866167899-1000M-宽带上网投诉-次数0-20250101101118X478606165</t>
  </si>
  <si>
    <t>20250101101118X478606165</t>
  </si>
  <si>
    <t xml:space="preserve">流程受理流水号：20250101100818158661678991032359
客户号码:15866167899
客户姓名:李*
投诉地市:潍坊
来话流水:2025010110053164820884791
宽带账号:15866167899
宽带账号归属地市:潍坊
宽带账号归属区县:--
故障地址:潍坊高新清池街道金光路东方名郡12号楼*********
联系电话:15866167899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光功率:-16.43
故障大类:宽带/电视
故障细类:宽带无法上网(专席)
携转原因:
故障时间:2025-01-01 10:08:29
具体故障现象:提示网络无法连接，
客户其他诉求:客户表示很长时间不能上网，重启也不行，要求退还无法使用期间的宽带费用，请协助处理，谢谢 
</t>
  </si>
  <si>
    <t>2025-01-01 10:16:18</t>
  </si>
  <si>
    <t>2025-01-01 10:16:49</t>
  </si>
  <si>
    <t>SD-851-324479-17400-8422</t>
  </si>
  <si>
    <t>SD-057-250101-785643-2629</t>
  </si>
  <si>
    <t>2025-01-01 13:11:29</t>
  </si>
  <si>
    <t>【调研】-普通区域-临朐县-弥南安置楼-15864328919-200M-宽带上网投诉-次数0-202501010000326964</t>
  </si>
  <si>
    <t>202501010000326964</t>
  </si>
  <si>
    <t>202501010000326964#流程受理流水号：20250101130925158643289191084639
客户号码:15864328919
客户姓名:张**
投诉地市:潍坊
来话流水:2025010113085441620832323
宽带账号:15864328919
宽带账号归属地市:潍坊
宽带账号归属区县:临朐县
故障地址:潍坊临朐县东城街道南环路弥南安置楼23号楼*********
联系电话:15864328919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故障细类:宽带网速慢/卡顿
携转原因:
故障时间:2025-01-01 13:10:38
具体故障现象:网速慢
客户其他诉求:
;宽带小区$[弥南安置楼]$</t>
  </si>
  <si>
    <t>2025-01-01 13:12:53</t>
  </si>
  <si>
    <t>2025-01-01 13:13:19</t>
  </si>
  <si>
    <t>SD-852-274763-201-24076</t>
  </si>
  <si>
    <t>SD-057-250101-281643-950</t>
  </si>
  <si>
    <t>2025-01-01 09:59:18</t>
  </si>
  <si>
    <t>80+普通-普通区域-诸城市-无线电家属院-18763695552-500M-宽带上网投诉-次数0-20250101095829X709574926</t>
  </si>
  <si>
    <t>20250101095829X709574926</t>
  </si>
  <si>
    <t xml:space="preserve">流程受理流水号：20250101095643187636955521028782
客户号码:18763695552
客户姓名:王*
投诉地市:潍坊
来话流水:2025010109562459020866972
宽带账号:18763695552
宽带账号归属地市:潍坊
宽带账号归属区县:诸城市
故障地址:潍坊诸城市龙都街道纺织街无线电家属院4号楼*********
联系电话:18763695552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09:57:46
具体故障现象:光猫亮红灯，
客户其他诉求:
</t>
  </si>
  <si>
    <t>2025-01-01 10:01:53</t>
  </si>
  <si>
    <t>李勇男</t>
  </si>
  <si>
    <t>15706307962</t>
  </si>
  <si>
    <t>dw3_jk_liyongnan</t>
  </si>
  <si>
    <t>2025-01-01 10:03:02</t>
  </si>
  <si>
    <t>SD-851-308936-27419-10350</t>
  </si>
  <si>
    <t>2025-01-01 13:14:12</t>
  </si>
  <si>
    <t>【调研】-普通区域-诸城市-新郎公寓-18106368046-1000M-宽带上网投诉-次数0-20250101131139X299254251 一级督办</t>
  </si>
  <si>
    <t>20250101131139X299254251</t>
  </si>
  <si>
    <t>2025-01-01 13:16:30</t>
  </si>
  <si>
    <t>2025-01-01 13:19:21</t>
  </si>
  <si>
    <t>SD-851-264297-30803-7624</t>
  </si>
  <si>
    <t>SD-057-250101-275196-6863</t>
  </si>
  <si>
    <t>2025-01-01 21:17:16</t>
  </si>
  <si>
    <t>【重投】-普通区域-奎文区-美丽华小区-15169693535-300M-宽带上网投诉-次数0-202501010000656785</t>
  </si>
  <si>
    <t>202501010000656785</t>
  </si>
  <si>
    <t>202501010000656785#受理号码 : 15169693535客户姓名 : 朱**号码归属地 : 潍坊奎文 － 奎文城区-冠通手机店用户品牌 : 全球通。客户来电表示有当地的装维师傅让客户取消移动高清每月10元业务，然后私自卖给客户一个机顶盒，导致现在的机顶盒根本无法使用不认可，要求重新办理原来的移动高清每月10元业务，建议到厅办理不认可，提及上告投诉中国移动公司以及装维人员，请协助处理，谢谢！联系人：先生  联系电话:本机  录音流水：2025010120591063120812887。</t>
  </si>
  <si>
    <t>2025-01-01 21:23:06</t>
  </si>
  <si>
    <t>家庭咨询-&gt;服务触点-&gt;装维人员-&gt;全局流转-&gt;售后服务-&gt;装维人员违规收费-&gt;全局流转</t>
  </si>
  <si>
    <t>2025-01-01 21:33:27</t>
  </si>
  <si>
    <t>SD-057-250101-206917-1081</t>
  </si>
  <si>
    <t>【调研】-80+金卡-普通区域-奎文区-阳光又一城-13869676802-1000M-宽带上网投诉-次数0-202501010000178140</t>
  </si>
  <si>
    <t>202501010000178140</t>
  </si>
  <si>
    <t>202501010000178140#13869676802客户反映电视无法观看，电视卡顿要求上门，要求师傅带着新机顶盒去，线上排障未恢复，请协助处理。谢谢  联系人：先生  联系电话：本机 流水：
2025010110104317320853697</t>
  </si>
  <si>
    <t>2025-01-01 10:18:38</t>
  </si>
  <si>
    <t>2025-01-01 10:19:06</t>
  </si>
  <si>
    <t>SD-851-249807-4772-18274</t>
  </si>
  <si>
    <t>SD-057-250101-197384-882</t>
  </si>
  <si>
    <t>2025-01-01 09:51:12</t>
  </si>
  <si>
    <t>80+银卡-普通区域-寿光市-怡景花园E区-18853688886-200M-宽带上网投诉-次数0-202501010000157954</t>
  </si>
  <si>
    <t>2025-01-02 10:52:00</t>
  </si>
  <si>
    <t>202501010000157954</t>
  </si>
  <si>
    <t>202501010000157954#宽带账号：18853688886，宽带地址：潍坊寿光市圣城街道广场街怡景花园E区12号楼**********，故障现象：客户来电反映移动高清设备经常自动si机，客户不配合操作，要求师傅上门，请协助处理，谢谢联系人：先生，联系号码：18853688886，来电流水：2025010109483822220869903</t>
  </si>
  <si>
    <t>2025-01-01 09:54:29</t>
  </si>
  <si>
    <t>李洪劲</t>
  </si>
  <si>
    <t>15706307740</t>
  </si>
  <si>
    <t>dw3_jk_lihongjin</t>
  </si>
  <si>
    <t>2025-01-01 09:54:57</t>
  </si>
  <si>
    <t>2025-01-01 20:50:18</t>
  </si>
  <si>
    <t>普通区域-安丘市-后李戈村自然村-15054450879-20M-宽带上网投诉-次数0-202501010000652093 一级督办</t>
  </si>
  <si>
    <t>202501010000652093</t>
  </si>
  <si>
    <t>2025-01-01 20:52:56</t>
  </si>
  <si>
    <t>吕顺光</t>
  </si>
  <si>
    <t>15706307067</t>
  </si>
  <si>
    <t>dw3_jk_lvshunguang</t>
  </si>
  <si>
    <t>2025-01-01 20:54:01</t>
  </si>
  <si>
    <t>2025-01-01 14:03:29</t>
  </si>
  <si>
    <t>【调研】-80+银卡-普通区域-诸城市-御台苑-15006635638-500M-宽带上网投诉-次数0-202501010000359256 一级督办</t>
  </si>
  <si>
    <t>202501010000359256</t>
  </si>
  <si>
    <t>2025-01-01 14:21:38</t>
  </si>
  <si>
    <t>高永康</t>
  </si>
  <si>
    <t>15706307974</t>
  </si>
  <si>
    <t>dw3_jk_gaoyongkang</t>
  </si>
  <si>
    <t>2025-01-01 14:22:00</t>
  </si>
  <si>
    <t>SD-057-250101-605184-923</t>
  </si>
  <si>
    <t>普通区域-安丘市-水佑村-13210754345-500M-宽带上网投诉-次数0-20250101095519X519225592</t>
  </si>
  <si>
    <t>20250101095519X519225592</t>
  </si>
  <si>
    <t>【农村网络投诉】检测结果：1、手机账号余额检测：手机账户余额正常；2、宽带账号登录状态检测：账号登录状态正常；3、宽带速率检测：宽带速率正常；4、宽带状态检测：宽带状态正常；5、群体故障检测：无大面积群障；6、线路检测：线路状态正常；7、光猫在线检测：光猫在线；故障类型：光猫LOS红灯，无法上网。故障描述：信号灯亮红灯，没法上网，赶紧看一下，不放假它不坏，真是服了，。联系人：李恩明。联系电话：13210754345。。</t>
  </si>
  <si>
    <t>2025-01-01 09:59:09</t>
  </si>
  <si>
    <t>2025-01-01 09:59:40</t>
  </si>
  <si>
    <t>SD-851-255799-1768-25539</t>
  </si>
  <si>
    <t>SD-057-250101-485671-1060</t>
  </si>
  <si>
    <t>2025-01-01 10:12:53</t>
  </si>
  <si>
    <t>普通区域-寿光市-中南花城二期-18266602001-300M-宽带上网投诉-次数0-202412310000386651</t>
  </si>
  <si>
    <t>202412310000386651</t>
  </si>
  <si>
    <t>202412310000386651#【已关注中国移动10086微信公众号】*YWDZ01
服务号码：18266602001，
号码归属地：潍坊昌邑 ，
请查原因；
用户品牌：神州行；
是否外呼开通：否；
客户质疑：个人套餐58元含300M宽带，
接触录音流水号：2024123112511577520863500；联系电话：18266602001；
受理明细：536240119823425386，争议业务名称：个人套餐58元含300M宽带，王*，18266602001，产品变更，2024-01-19 15:39:30,刘敏(f216001o)，寿光圣城东街营业厅(SD.LF.02.01.06)；
备注：客户来电称安装时未安装机顶盒要求核实谢谢;宽带小区$[中南花城二期]$</t>
  </si>
  <si>
    <t>2025-01-01 10:19:42</t>
  </si>
  <si>
    <t>家庭咨询-&gt;产品质量-&gt;家庭宽带-&gt;全局流转-&gt;售后服务-&gt;路由器死机/损坏/设置错误-&gt;全局流转</t>
  </si>
  <si>
    <t>2025-01-01 10:19:58</t>
  </si>
  <si>
    <t>SD-851-259794-13302-23289</t>
  </si>
  <si>
    <t>SD-057-250101-365421-2265</t>
  </si>
  <si>
    <t>2025-01-01 12:26:48</t>
  </si>
  <si>
    <t>普通区域-青州市-盛世家园二组团-15864569321-1000M-宽带上网投诉-次数0-202501010000298267</t>
  </si>
  <si>
    <t>202501010000298267</t>
  </si>
  <si>
    <t>202501010000298267#【已关注中国移动10086微信公众号】流程受理流水号：20250101122454158645693211073686
客户号码:15864569321
客户姓名:张**
投诉地市:潍坊
来话流水:2025010112231870420819578
宽带账号:15864569321
宽带账号归属地市:潍坊
宽带账号归属区县:青州市
故障地址:潍坊青州市东夏镇巴黎路盛世家园二组团4号楼*********
联系电话:15864569321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故障细类:网速慢/上网掉线(专席)
携转原因:
故障时间:2025-01-01 12:25:16
具体故障现象:客户来电表示家里网速慢卡，我处排查路由器摆放位置，在线时长，使用年限以及网线未恢复，请协助处理谢谢
客户其他诉求:
;宽带小区$[盛世家园二组团]$</t>
  </si>
  <si>
    <t>2025-01-01 12:28:08</t>
  </si>
  <si>
    <t>李国军</t>
  </si>
  <si>
    <t>15706307631</t>
  </si>
  <si>
    <t>dw3_jk_liguojun</t>
  </si>
  <si>
    <t>2025-01-01 12:30:00</t>
  </si>
  <si>
    <t>SD-851-304838-464-20757</t>
  </si>
  <si>
    <t>SD-057-250101-891652-6842</t>
  </si>
  <si>
    <t>2025-01-01 21:12:47</t>
  </si>
  <si>
    <t>【调研】-普通区域-奎文区-新华枫景-15264697333-300M-宽带上网投诉-次数0-202501010000657879</t>
  </si>
  <si>
    <t>202501010000657879</t>
  </si>
  <si>
    <t>202501010000657879#流程受理流水号：20250101211200152646973331205861
客户号码:15264697333
客户姓名:张**
投诉地市:潍坊
来话流水:2025010121113482620863931
宽带账号:15264697333
账号归属区县:诸城皇华乡镇营业厅
联系电话:15264697333
联系人:先生/女士
宽带地址:潍坊
工单紧急程度:一般
是否投诉倾向:否
是否重复投诉:否
是否携转意向:否
是否有升级投诉倾向:否
*业务名称:业务融合移机流程宽带
投诉内容:手机号码：15264697333，【问题描述】客户已办理宽带业务，有开通单，要求装维尽快联系上门，请处理，谢谢。联系电话：15264697333，联系人：先生/女士，录音流水号：2025010121113482620863931。受理明细：531920062399999999。
在途开通单信息：536230511481367918，15264697333，2023-05-11 08:54:54，业务融合移机流程宽带，处理中，手写判断和地址录入
是否到厅:否
业务名称:业务融合移机流程宽带
;宽带小区$[新华枫景]$</t>
  </si>
  <si>
    <t>2025-01-01 21:18:51</t>
  </si>
  <si>
    <t>李春龙</t>
  </si>
  <si>
    <t>15706366503</t>
  </si>
  <si>
    <t>dw3_jk_lichunlong</t>
  </si>
  <si>
    <t>2025-01-01 21:19:10</t>
  </si>
  <si>
    <t>SD-852-236693-132-8139</t>
  </si>
  <si>
    <t>SD-057-250101-254396-1116</t>
  </si>
  <si>
    <t>2025-01-01 10:19:17</t>
  </si>
  <si>
    <t>普通区域-寒亭区-周家官庄村自然村-15621785202-1000M-宽带上网投诉-次数0-202501010000183169</t>
  </si>
  <si>
    <t>202501010000183169</t>
  </si>
  <si>
    <t>202501010000183169#宽带账号：15621785202；宽带地址：潍坊寒亭区泊子镇周家官庄村周家官庄村自然村周家官庄村西南4号箱*********；客户来电反映网络无法连接，请协助处理！来电流水：2025010110164107520833877，联系电话：15853672751</t>
  </si>
  <si>
    <t>2025-01-01 10:23:02</t>
  </si>
  <si>
    <t>2025-01-01 10:23:28</t>
  </si>
  <si>
    <t>SD-851-294795-18682-5803</t>
  </si>
  <si>
    <t>SD-057-250101-781653-3532</t>
  </si>
  <si>
    <t>2025-01-01 14:55:22</t>
  </si>
  <si>
    <t>普通区域--null--魔百和投诉-次数0-202501010000314626</t>
  </si>
  <si>
    <t>2025-01-02 15:56:00</t>
  </si>
  <si>
    <t>202501010000314626</t>
  </si>
  <si>
    <t>202501010000314626#受理号码 : 15264431978客户姓名 : 李**号码归属地 : 潍坊诸城 － 诸城-诸城代理商管理中心用户品牌 : 全球通
客户来电反映机顶盒遥控器无法使用，请协助谢谢
联系人：先生联系电话：18365638358来电流水：2025010112493463020862742</t>
  </si>
  <si>
    <t>2025-01-01 19:21:42</t>
  </si>
  <si>
    <t>家庭咨询-&gt;基础服务-&gt;互联网电视(移动高清)-&gt;全局流转-&gt;费用质疑-&gt;账单不清晰-&gt;账单不清晰</t>
  </si>
  <si>
    <t>SD-057-250101-902134-4981</t>
  </si>
  <si>
    <t>2025-01-01 17:29:20</t>
  </si>
  <si>
    <t>【调研】-80+银卡-普通区域-滨海-金辉小区（菜市场西邻）-15966114461-500M-宽带上网投诉-次数0-20250101172849X729742678</t>
  </si>
  <si>
    <t>2025-01-02 18:30:00</t>
  </si>
  <si>
    <t>20250101172849X729742678</t>
  </si>
  <si>
    <t xml:space="preserve">流程受理流水号：20250101172817159661144611161709
客户号码:15966114461
客户姓名:张**
投诉地市:潍坊
来话流水:2025010117261619820857701
宽带账号:15966114461
宽带账号归属地市:潍坊
宽带账号归属区县:滨海
故障地址:潍坊滨海大家洼街道海源街金辉小区（菜市场西邻）9号楼*********
联系电话:15966114461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故障细类:宽带网速慢/卡顿
携转原因:
故障时间:2025-01-01 17:28:25
具体故障现象:网速慢卡顿，
客户其他诉求:
</t>
  </si>
  <si>
    <t>2025-01-01 17:33:40</t>
  </si>
  <si>
    <t>2025-01-01 17:36:51</t>
  </si>
  <si>
    <t>SD-057-250101-369124-3503</t>
  </si>
  <si>
    <t>2025-01-01 14:50:51</t>
  </si>
  <si>
    <t>80+普通-(目标)普通区域-奎文区-凤怡山庄-18765156921-300M-宽带上网投诉-次数0-202501010000400017</t>
  </si>
  <si>
    <t>202501010000400017</t>
  </si>
  <si>
    <t>202501010000400017#流程受理流水号：20250101145018187651569211112391
客户号码:18765156921
客户姓名:孙**
投诉地市:潍坊
来话流水:2025010114493730820855370
宽带账号:18765156921
宽带账号归属地市:潍坊
宽带账号归属区县:高新
故障地址:潍坊高新高新城区宝通街凤怡山庄D1号楼*********
联系电话:13863680385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故障细类:宽带无法上网
携转原因:
故障时间:2025-01-01 15:58:02
具体故障现象:提示网络无法连接，
客户其他诉求:
;宽带小区$[凤怡山庄]$</t>
  </si>
  <si>
    <t>2025-01-01 14:55:43</t>
  </si>
  <si>
    <t>2025-01-01 15:08:22</t>
  </si>
  <si>
    <t>SD-057-250101-078954-793</t>
  </si>
  <si>
    <t>2025-01-01 09:41:10</t>
  </si>
  <si>
    <t>普通区域-诸城市-书香府郡-19577735552-1000M-宽带上网投诉-次数0-20250101094055X655194719</t>
  </si>
  <si>
    <t>20250101094055X655194719</t>
  </si>
  <si>
    <t xml:space="preserve">流程受理流水号：20250101094011195777355521023791
客户号码:19577735552
客户姓名:王**
投诉地市:潍坊
来话流水:2025010109363478020818094
宽带账号:19577735552
宽带账号归属地市:潍坊
宽带账号归属区县:诸城市
故障地址:潍坊诸城市龙都街道繁荣路书香府郡4号楼*********
联系电话:19577735552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光功率:无
故障大类:宽带/电视
故障细类:宽带无法上网(专席)
携转原因:
故障时间:2025-01-01 09:37:51
具体故障现象:提示网络无法连接，
客户其他诉求:
</t>
  </si>
  <si>
    <t>2025-01-01 09:43:56</t>
  </si>
  <si>
    <t>2025-01-01 09:44:11</t>
  </si>
  <si>
    <t>SD-851-311941-1382-18123</t>
  </si>
  <si>
    <t>2025-01-01 14:56:48</t>
  </si>
  <si>
    <t>普通区域-安丘市-东仓中仓村自然村-15106369132-100M-魔百和投诉-次数0-202501010000405739 一级督办</t>
  </si>
  <si>
    <t>2025-01-02 15:57:00</t>
  </si>
  <si>
    <t>202501010000405739</t>
  </si>
  <si>
    <t>2025-01-01 14:59:01</t>
  </si>
  <si>
    <t>王永琳</t>
  </si>
  <si>
    <t>15706307091</t>
  </si>
  <si>
    <t>dw3_jk_wangyonglinaq</t>
  </si>
  <si>
    <t>2025-01-01 15:00:29</t>
  </si>
  <si>
    <t>SD-057-250101-735124-791</t>
  </si>
  <si>
    <t>2025-01-01 09:41:02</t>
  </si>
  <si>
    <t>(目标)普通区域-青州市-崇家沟村-15054403292-300M-宽带上网投诉-次数0-20250101093911X551780181</t>
  </si>
  <si>
    <t>20250101093911X551780181</t>
  </si>
  <si>
    <t xml:space="preserve">【农村网络投诉】流程受理流水号：20250101093447150544032921022146
客户号码:15054403292
客户姓名:赵**
投诉地市:潍坊
来话流水:2025010109330832320875834
宽带账号:15054403292
宽带账号归属地市:潍坊
宽带账号归属区县:--
故障地址:潍坊青州市谭坊镇崇家沟崇家沟村4号箱（赵景文墙头）*********
联系电话:15054403292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故障时间:2025-01-01 09:36:42
具体故障现象:光猫亮红灯，
客户其他诉求:
</t>
  </si>
  <si>
    <t>2025-01-01 09:43:21</t>
  </si>
  <si>
    <t>王建国</t>
  </si>
  <si>
    <t>15706307659</t>
  </si>
  <si>
    <t>dw3_jk_wangjianguo</t>
  </si>
  <si>
    <t>2025-01-01 09:45:55</t>
  </si>
  <si>
    <t>SD-057-250101-314287-787</t>
  </si>
  <si>
    <t>2025-01-01 09:40:08</t>
  </si>
  <si>
    <t>【调研】-80+普通-普通区域-安丘市-张家屯村-15762507300-1000M-宽带上网投诉-次数0-202501010000146082</t>
  </si>
  <si>
    <t>202501010000146082</t>
  </si>
  <si>
    <t>202501010000146082#15762507300客户反映电视无法观看，线上排障 不认可，请协助处理。谢谢  联系人：女士 联系电话：15762672598 流水：2025010109372056220827934</t>
  </si>
  <si>
    <t>2025-01-01 09:43:04</t>
  </si>
  <si>
    <t>宋龙海</t>
  </si>
  <si>
    <t>15706307016</t>
  </si>
  <si>
    <t>dw3_jk_songlonghai</t>
  </si>
  <si>
    <t>2025-01-01 09:43:35</t>
  </si>
  <si>
    <t>SD-851-280095-14508-14753</t>
  </si>
  <si>
    <t>SD-057-250101-174380-4892</t>
  </si>
  <si>
    <t>2025-01-01 17:20:02</t>
  </si>
  <si>
    <t>80+银卡-普通区域-青州市-井家村自然村-18263688802-1000M-宽带上网投诉-次数0-20250101171755X753872390</t>
  </si>
  <si>
    <t>2025-01-02 18:21:00</t>
  </si>
  <si>
    <t>20250101171755X753872390</t>
  </si>
  <si>
    <t xml:space="preserve">【农村网络投诉】流程受理流水号：20250101171705182636888021158310
客户号码:18263688802
客户姓名:鞠**
投诉地市:潍坊
来话流水:2025010117144098520831654
宽带账号:18263688802
宽带账号归属地市:潍坊
宽带账号归属区县:青州市
故障地址:潍坊青州市东夏镇井家村井家村自然村扩4号箱（村东南杨世兴）*********
联系电话:18263688802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故障细类:网速慢/上网掉线(专席)
携转原因:
故障时间:2025-01-01 17:17:08
具体故障现象:网速慢卡顿，建议重启不认可，谢谢
客户其他诉求:
</t>
  </si>
  <si>
    <t>2025-01-01 17:37:40</t>
  </si>
  <si>
    <t>张生辉</t>
  </si>
  <si>
    <t>15706307719</t>
  </si>
  <si>
    <t>dw3_jk_zhangshenghui</t>
  </si>
  <si>
    <t>2025-01-01 17:38:26</t>
  </si>
  <si>
    <t>SD-057-250101-708256-4898</t>
  </si>
  <si>
    <t>2025-01-01 17:20:34</t>
  </si>
  <si>
    <t>80+金卡-普通区域-高密市-天和凤凰城二期-18765687666-1000M-宽带上网投诉-次数0-20250101171949X189293434</t>
  </si>
  <si>
    <t>20250101171949X189293434</t>
  </si>
  <si>
    <t xml:space="preserve">流程受理流水号：20250101171649187656876661158220
客户号码:18765687666
客户姓名:李**
投诉地市:潍坊
来话流水:2025010117160049720845966
宽带账号:18765687666
宽带账号归属地市:潍坊
宽带账号归属区县:高密市
故障地址:潍坊高密市密水街道昌安大道天和凤凰城二期1号楼*********
联系电话:18765687666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故障时间:2025-01-01 17:17:07
具体故障现象:PON灯闪，
客户其他诉求:请协助处理，谢谢
</t>
  </si>
  <si>
    <t>2025-01-01 17:27:42</t>
  </si>
  <si>
    <t>2025-01-01 17:29:28</t>
  </si>
  <si>
    <t>SD-851-296780-33801-17074</t>
  </si>
  <si>
    <t>SD-057-250101-768259-4894</t>
  </si>
  <si>
    <t>2025-01-01 17:20:18</t>
  </si>
  <si>
    <t>【调研】-80+普通-(目标)普通区域-坊子区-峡山医院沿街-15169423165-1000M-宽带上网投诉-次数0-20250101171850X130712162</t>
  </si>
  <si>
    <t>20250101171850X130712162</t>
  </si>
  <si>
    <t xml:space="preserve">流程受理流水号：20250101171818151694231651158707
客户号码:15169423165
客户姓名:崔**
投诉地市:潍坊
来话流水:2025010117145670520834402
宽带账号:15169423165
宽带账号归属地市:潍坊
宽带账号归属区县:峡山区
故障地址:潍坊峡山区太堡庄街道（太堡庄）兴峡路峡山医院沿街峡山医院沿街2号箱*********
联系电话:15169423165
联系人:先生/女士
工单紧急程度:非常紧急
是否有升级投诉倾向:否
是否重复投诉:否
是否携转意向:否
是否投诉倾向:否
是否智能网关:智能网关
当前是否在线:否
接入方式:FTTH
端到端诊断结果:客户侧设备问题（新增）
是否质差终端:无质差信息
光功率:-17.79
故障大类:宽带/电视
故障细类:宽带无法上网(专席)
携转原因:
故障时间:2025-01-01 17:18:30
具体故障现象:网络无法连接，指示灯正常，重启光猫路由器未恢复                                                       
客户其他诉求:
</t>
  </si>
  <si>
    <t>2025-01-01 17:41:18</t>
  </si>
  <si>
    <t>2025-01-01 17:41:49</t>
  </si>
  <si>
    <t>SD-851-285638-7778-28820</t>
  </si>
  <si>
    <t>SD-057-250101-065478-3589</t>
  </si>
  <si>
    <t>2025-01-01 14:59:29</t>
  </si>
  <si>
    <t>【调研】-普通区域-诸城市-东邓戈庄自然村-15064660867-100M-宽带上网投诉-次数0-202501010000406243</t>
  </si>
  <si>
    <t>2025-01-02 16:00:00</t>
  </si>
  <si>
    <t>202501010000406243</t>
  </si>
  <si>
    <t>202501010000406243#15064660867客户来电表示宽带无法使用 线上排障不认可 要求师傅上门 请尽快处理 谢谢
联系人：先生 联系电话：15064660867 来电流水：2025010114541542920808395</t>
  </si>
  <si>
    <t>2025-01-01 15:07:28</t>
  </si>
  <si>
    <t>王召宾</t>
  </si>
  <si>
    <t>15706307989</t>
  </si>
  <si>
    <t>dw3_jk_wangzhaobin</t>
  </si>
  <si>
    <t>2025-01-01 15:07:58</t>
  </si>
  <si>
    <t>SD-057-250101-245368-813</t>
  </si>
  <si>
    <t>2025-01-01 09:44:17</t>
  </si>
  <si>
    <t>【调研】-80+普通-普通区域-高密市-槐家自然村-13780842881-300M-宽带上网投诉-次数0-20250101094332X812833844</t>
  </si>
  <si>
    <t>20250101094332X812833844</t>
  </si>
  <si>
    <t xml:space="preserve">【农村网络投诉】流程受理流水号：20250101094207137808428811024379
客户号码:13780842881
客户姓名:赵**
投诉地市:潍坊
来话流水:2025010109391669720852241
宽带账号:13780842881
宽带账号归属地市:潍坊
宽带账号归属区县:--
故障地址:潍坊高密市大牟家镇槐家槐家自然村高密槐家村袁庄山15号箱*********
联系电话:15269640119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09:42:09
具体故障现象:光猫亮红灯，
客户其他诉求:
</t>
  </si>
  <si>
    <t>2025-01-01 09:47:53</t>
  </si>
  <si>
    <t>刘星</t>
  </si>
  <si>
    <t>15706307295</t>
  </si>
  <si>
    <t>dw3_jk_liuxing</t>
  </si>
  <si>
    <t>2025-01-01 09:48:12</t>
  </si>
  <si>
    <t>SD-851-296473-22935-25229</t>
  </si>
  <si>
    <t>SD-057-250101-715693-3516</t>
  </si>
  <si>
    <t>2025-01-01 14:53:06</t>
  </si>
  <si>
    <t>普通区域-寿光市-鼎天国际商贸城沿街（小微）-18765673852-500M-宽带上网投诉-次数0-20250101145053X253610225</t>
  </si>
  <si>
    <t>20250101145053X253610225</t>
  </si>
  <si>
    <t xml:space="preserve">流程受理流水号：20250101144923187656738521112098
客户号码:18765673852
客户姓名:吴**
投诉地市:潍坊
来话流水:2025010114490754620849717
宽带账号:18765673852
宽带账号归属地市:潍坊
宽带账号归属区县:寿光市
故障地址:潍坊寿光市圣城街道菜都路鼎天国际商贸城沿街（小微）6号箱*********
联系电话:18765673852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14:50:33
具体故障现象:光猫亮红灯，
客户其他诉求:
</t>
  </si>
  <si>
    <t>2025-01-01 14:55:40</t>
  </si>
  <si>
    <t>2025-01-01 14:55:59</t>
  </si>
  <si>
    <t>SD-851-238112-14714-2263</t>
  </si>
  <si>
    <t>SD-057-250101-528471-829</t>
  </si>
  <si>
    <t>2025-01-01 09:46:13</t>
  </si>
  <si>
    <t>80+金卡-普通区域-安丘市-凌河s221沿街（凌河姜市场）（小微）-13963640217-300M-宽带上网投诉-次数0-202501010000150166</t>
  </si>
  <si>
    <t>202501010000150166</t>
  </si>
  <si>
    <t>202501010000150166#宽带账号：*13963640217；联系电话：15866152842；宽带地址潍坊安丘市凌河街道雄鹰大道凌河s221沿街鑫龙食品（凌河姜市场）（小微）1号箱顺通铝材西山；客户来电反映：无法联网，线上指导无法配合操作，要求上门处理, 来电流水：2025010109364518320820299</t>
  </si>
  <si>
    <t>2025-01-01 09:50:07</t>
  </si>
  <si>
    <t>2025-01-01 09:50:27</t>
  </si>
  <si>
    <t>SD-851-261913-14963-27538</t>
  </si>
  <si>
    <t>SD-057-250101-693475-4984</t>
  </si>
  <si>
    <t>2025-01-01 17:29:54</t>
  </si>
  <si>
    <t>普通区域-奎文区-庄家裕园-15966095327-1000M-宽带上网投诉-次数0-202501010000540057</t>
  </si>
  <si>
    <t>202501010000540057</t>
  </si>
  <si>
    <t xml:space="preserve">202501010000540057#15966095327客户来电反映家里宽带频繁出故障，线上排障已恢复，但客户对频繁出故障不认可，并要求赔偿，解释不认可，要求师傅1月2号上门调试，麻烦处理
</t>
  </si>
  <si>
    <t>2025-01-01 17:31:35</t>
  </si>
  <si>
    <t>祝建振</t>
  </si>
  <si>
    <t>15706366522</t>
  </si>
  <si>
    <t>dw3_jk_zhujianzhen</t>
  </si>
  <si>
    <t>2025-01-01 17:32:03</t>
  </si>
  <si>
    <t>SD-851-302711-26836-15666</t>
  </si>
  <si>
    <t>2025-01-01 09:45:03</t>
  </si>
  <si>
    <t>【调研】-80+白金-普通区域-奎文区-赋海仁居-15910111711-1000M-宽带上网投诉-次数0-202501010000151577 一级督办</t>
  </si>
  <si>
    <t>202501010000151577</t>
  </si>
  <si>
    <t>202501010000151577#宽带账号：15910111711；宽带地址：潍坊高新高新城区福寿街赋海仁居7号楼*；客户来电反映移动高清无法上网*，经查询客户侧为质差机顶盒，请协助上门更换设备并一并处理故障问题，谢谢！联系电话本机；联系人先生来电流水：2025010109405519920873119</t>
  </si>
  <si>
    <t>2025-01-01 09:49:27</t>
  </si>
  <si>
    <t>2025-01-01 09:53:16</t>
  </si>
  <si>
    <t>SD-851-301039-15894-8018</t>
  </si>
  <si>
    <t>SD-057-250101-681045-4923</t>
  </si>
  <si>
    <t>2025-01-01 17:23:53</t>
  </si>
  <si>
    <t>【重投】-【调研】-80+普通-普通区域-寒亭区-文化教师公寓-15966082068-300M-魔百和投诉-次数0-20241231203509X509628780</t>
  </si>
  <si>
    <t>2025-01-02 18:24:00</t>
  </si>
  <si>
    <t>20241231203509X509628780</t>
  </si>
  <si>
    <t xml:space="preserve">流程受理流水号：20241231203351159660820681253311
客户号码:15966082068
客户姓名:张**
投诉地市:潍坊
来话流水:2024123120315575220854238
宽带账号:15966082068
宽带账号归属地市:潍坊
宽带账号归属区县:寒亭区
故障地址:潍坊寒亭区张氏镇民主西街文化教师公寓31号楼*********
联系电话:15966082068
联系人:女士
工单紧急程度:紧急
是否有升级投诉倾向:否
是否重复投诉:否
是否携转意向:否
是否投诉倾向:否
携转原因:
提单模板:客户来电反映观看移动高清电视时，【湖南 浙江 东方这几个频道】无法观看或回看，客户不认可，请协助处理，谢谢。
</t>
  </si>
  <si>
    <t>2025-01-01 17:27:27</t>
  </si>
  <si>
    <t>SD-057-250101-735642-3495</t>
  </si>
  <si>
    <t>2025-01-01 14:50:20</t>
  </si>
  <si>
    <t>80+金卡-普通区域-临朐县-李家庄自然村-15965078767-1000M-魔百和投诉-次数0-20250101144811X912173610</t>
  </si>
  <si>
    <t>20250101144811X912173610</t>
  </si>
  <si>
    <t>【农村网络投诉】流程受理流水号：20250101144535159650787671111001
客户号码:15965078767
客户姓名:段**
投诉地市:潍坊
来话流水:2025010114401575620846629
宽带账号:15965078767
宽带账号归属地市:潍坊
宽带账号归属区县:临朐县
故障地址:潍坊临朐县石家河寺头镇人民政府李家庄李家庄自然村李家庄（扩容）1号箱李和林*********
联系电话:15965078767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故障细类:移动高清电视故障(专席)
携转原因:
故障时间:2025-01-01 14:52:35
魔百和单播/组播:组播
具体故障现象:电视机提示无信号，
客户其他诉求:
魔百和单/组播：组播</t>
  </si>
  <si>
    <t>2025-01-01 14:57:56</t>
  </si>
  <si>
    <t>2025-01-01 14:58:16</t>
  </si>
  <si>
    <t>SD-851-235530-8265-8913</t>
  </si>
  <si>
    <t>SD-057-250101-712086-4558</t>
  </si>
  <si>
    <t>2025-01-01 16:45:44</t>
  </si>
  <si>
    <t>【调研】-80+普通-普通区域-寿光市-北宋家庄子-13792615229-300M-宽带上网投诉-次数0-202501010000498997</t>
  </si>
  <si>
    <t>2025-01-02 17:46:00</t>
  </si>
  <si>
    <t>202501010000498997</t>
  </si>
  <si>
    <t>202501010000498997#宽带账号：13792615229；宽带地址潍坊寿光市营里镇北宋家庄子村北宋家庄子北宋家庄子；客户来电反映移动高清无法观看，经查询客户侧为质差机顶盒，请协助上门更换终端并一并处理故障问题，谢谢！联系电话：15963409729；联系人： 女士；来电流水：2025010116415448120864356</t>
  </si>
  <si>
    <t>2025-01-01 16:53:48</t>
  </si>
  <si>
    <t>2025-01-01 16:54:16</t>
  </si>
  <si>
    <t>SD-852-294226-205-1927</t>
  </si>
  <si>
    <t>SD-057-250101-705169-5430</t>
  </si>
  <si>
    <t>2025-01-01 18:13:13</t>
  </si>
  <si>
    <t>普通区域-安丘市-安丘领秀城-15854431345-300M-宽带上网投诉-次数0-202501010000575764</t>
  </si>
  <si>
    <t>202501010000575764</t>
  </si>
  <si>
    <t>202501010000575764#流程受理流水号：20250101181221158544313451174239
客户号码:15854431345
客户姓名:翟**
投诉地市:潍坊
来话流水:2025010118110179820805818
宽带账号:15854431345
宽带账号归属地市:潍坊
宽带账号归属区县:安丘市
故障地址:潍坊安丘市兴安街道青云山路安丘领秀城领秀城36号楼*********
联系电话:15854431345
联系人:先生/女士
工单紧急程度:紧急
是否有升级投诉倾向:否
是否重复投诉:否
是否携转意向:否
是否投诉倾向:否
是否智能网关:智能网关
当前是否在线:是
接入方式:
端到端诊断结果:客户侧设备问题（新增）
是否质差终端:无质差信息
光功率:-17.54
故障大类:宽带/电视
故障细类:网速慢/上网掉线(专席)
携转原因:
故障时间:2025-01-01 18:12:31
具体故障现象:频繁掉线，已经重启设备电源仍有掉线，谢谢
客户其他诉求:
;宽带小区$[安丘领秀城]$</t>
  </si>
  <si>
    <t>2025-01-01 18:17:06</t>
  </si>
  <si>
    <t>辛成孝</t>
  </si>
  <si>
    <t>15706307075</t>
  </si>
  <si>
    <t>dw3_jk_xinchengxiao</t>
  </si>
  <si>
    <t>2025-01-01 18:19:13</t>
  </si>
  <si>
    <t>SD-851-317481-23628-8531</t>
  </si>
  <si>
    <t>SD-057-250101-576439-5762</t>
  </si>
  <si>
    <t>2025-01-01 18:46:49</t>
  </si>
  <si>
    <t>【调研】-80+银卡-普通区域-青州市-丽景家园小区-13583662104-300M-宽带上网投诉-次数0-202501010000596492</t>
  </si>
  <si>
    <t>202501010000596492</t>
  </si>
  <si>
    <t>202501010000596492#宽带账号：13583662104；宽带地址：潍坊青州市东夏镇十八里屯村丽景家园小区2号楼；客户来电反映移动高清无网络，客户不配合排障，要求师傅上门，请协助处理，谢谢！联系电话：13583662104；联系人：先生；来电流水：2025010118433995420881206。</t>
  </si>
  <si>
    <t>2025-01-01 18:51:10</t>
  </si>
  <si>
    <t>2025-01-01 18:51:38</t>
  </si>
  <si>
    <t>SD-057-250101-892031-5746</t>
  </si>
  <si>
    <t>2025-01-01 18:44:26</t>
  </si>
  <si>
    <t>80+金卡-普通区域-诸城市-东武家园-15064422776-1000M-宽带上网投诉-次数0-202501010000566005</t>
  </si>
  <si>
    <t>202501010000566005</t>
  </si>
  <si>
    <t>202501010000566005#15064422776客户来电反映电视无法正常使用，我处解释排障拒绝配合，请尽快协助处理，谢谢  联系人：先生 联系电话15064422776： 流水：2025010118405688820860930</t>
  </si>
  <si>
    <t>2025-01-01 18:46:11</t>
  </si>
  <si>
    <t>2025-01-01 18:46:32</t>
  </si>
  <si>
    <t>SD-851-258655-32210-18299</t>
  </si>
  <si>
    <t>SD-057-250101-310578-4557</t>
  </si>
  <si>
    <t>2025-01-01 16:45:22</t>
  </si>
  <si>
    <t>【调研】-80+普通-普通区域-奎文区-凤鸣郡-13791673872-300M-宽带上网投诉-次数0-202501010000500823</t>
  </si>
  <si>
    <t>202501010000500823</t>
  </si>
  <si>
    <t>202501010000500823#【已关注中国移动10086微信公众号】流程受理流水号：20250101164321137916738721147400
客户号码:13791673872
客户姓名:李**
投诉地市:潍坊
来话流水:2025010116430953020878651
宽带账号:13791673872
宽带账号归属地市:潍坊
宽带账号归属区县:高新
故障地址:潍坊高新高新城区宝通街凤鸣郡21号楼*********
联系电话:13791673872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故障时间:2025-01-01 16:44:05
具体故障现象:提示网络无法连接，
客户其他诉求:客户要求维修师傅回电，客户要求尽处理
;宽带小区$[凤鸣郡]$</t>
  </si>
  <si>
    <t>2025-01-01 16:48:57</t>
  </si>
  <si>
    <t>2025-01-01 17:01:16</t>
  </si>
  <si>
    <t>SD-851-258628-8749-15671</t>
  </si>
  <si>
    <t>SD-057-250101-384659-3455</t>
  </si>
  <si>
    <t>2025-01-01 14:45:57</t>
  </si>
  <si>
    <t>【重投】-80+银卡-普通区域-诸城市-前潘家庄-13864615614-100M-宽带上网投诉-次数0-202501010000396137</t>
  </si>
  <si>
    <t>2025-01-02 15:46:00</t>
  </si>
  <si>
    <t>202501010000396137</t>
  </si>
  <si>
    <t>202501010000396137#客户来电反映电视无法正常观看，经查询客户侧为质差机顶盒终端，请协助上门更换终端并一并处理故障问题，谢谢！联系电话：本机；联系人：女士，先生；来电流水： 
2025010114422105920870737</t>
  </si>
  <si>
    <t>2025-01-01 14:56:16</t>
  </si>
  <si>
    <t>2025-01-01 14:56:40</t>
  </si>
  <si>
    <t>SD-057-250101-740391-4603</t>
  </si>
  <si>
    <t>2025-01-01 16:49:49</t>
  </si>
  <si>
    <t>【调研】-(目标)普通区域-寒亭区-东横沟村自然村-15964334725-200M-宽带上网投诉-次数0-202501010000501672</t>
  </si>
  <si>
    <t>2025-01-02 17:50:00</t>
  </si>
  <si>
    <t>202501010000501672</t>
  </si>
  <si>
    <t>202501010000501672#15964334725客户来电反映宽带无法使用，老人在家不会操作，要求维修人员上门维修，请尽快协助处理，谢谢  联系人：先生 联系电话：本机 流水：2025010116445278520898123</t>
  </si>
  <si>
    <t>2025-01-01 16:52:47</t>
  </si>
  <si>
    <t>李兵兵</t>
  </si>
  <si>
    <t>15706307442</t>
  </si>
  <si>
    <t>dw3_jk_libingbing</t>
  </si>
  <si>
    <t>2025-01-01 16:53:08</t>
  </si>
  <si>
    <t>SD-057-250101-652903-5928</t>
  </si>
  <si>
    <t>2025-01-01 19:05:39</t>
  </si>
  <si>
    <t>【调研】-80+普通-普通区域-奎文区-君尚花园-13605360063-200M-魔百和投诉-次数0-202501010000607217</t>
  </si>
  <si>
    <t>202501010000607217</t>
  </si>
  <si>
    <t>202501010000607217#流程受理流水号：20250101190406136053600631185665
客户号码:13605360063
客户姓名:燕**
投诉地市:潍坊
来话流水:2025010118554577520871739
宽带账号:13605360063
宽带账号归属地市:潍坊
宽带账号归属区县:奎文区
故障地址:潍坊奎文区北苑街道北宫街君尚花园6号楼*********
联系电话:13605360063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光功率:-18.82
故障大类:宽带/电视
故障细类:移动高清电视故障(专席)
携转原因:
故障时间:2025-01-01 19:03:18
魔百和单播/组播:组播
具体故障现象:电视提示网络类错误， 插拔网线 重新设置网络不恢复
客户其他诉求:
魔百和单/组播：组播;宽带小区$[君尚花园]$</t>
  </si>
  <si>
    <t>2025-01-01 19:13:32</t>
  </si>
  <si>
    <t>田永生</t>
  </si>
  <si>
    <t>15706307403</t>
  </si>
  <si>
    <t>dw3_jk_tianyongsheng</t>
  </si>
  <si>
    <t>2025-01-01 19:15:43</t>
  </si>
  <si>
    <t>SD-057-250101-721943-5968</t>
  </si>
  <si>
    <t>2025-01-01 19:08:38</t>
  </si>
  <si>
    <t>【调研】-80+普通-普通区域-坊子区-王家石桥村自然村-13963622198-300M-宽带上网投诉-次数0-202501010000609008</t>
  </si>
  <si>
    <t>202501010000609008</t>
  </si>
  <si>
    <t xml:space="preserve">202501010000609008#宽带账号：13963622198；宽带地址：潍坊坊子区黄旗堡街道王家石桥村王家石桥村自然村王家石桥扩容*********
；客户来电反映移动高清无法观看，客户不配合排障，要求上门，请协助处理，谢谢！联系电话：本机；联系人：先生；来电流水：2025010119022963120820516。
</t>
  </si>
  <si>
    <t>2025-01-01 19:12:17</t>
  </si>
  <si>
    <t>王松业</t>
  </si>
  <si>
    <t>15706307916</t>
  </si>
  <si>
    <t>家客铁通潍坊坊子-王家庄乡镇装维组</t>
  </si>
  <si>
    <t>dw3_jk_wangsongye</t>
  </si>
  <si>
    <t>2025-01-01 19:12:52</t>
  </si>
  <si>
    <t>SD-851-265247-31518-14607</t>
  </si>
  <si>
    <t>SD-057-250101-465791-5436</t>
  </si>
  <si>
    <t>2025-01-01 18:14:06</t>
  </si>
  <si>
    <t>普通区域-诸城市-刘家村-15163684679-300M-宽带上网投诉-次数0-20250101181254X374943680</t>
  </si>
  <si>
    <t>20250101181254X374943680</t>
  </si>
  <si>
    <t xml:space="preserve">【农村网络投诉】流程受理流水号：20250101181021151636846791173736
客户号码:15163684679
客户姓名:邱**
投诉地市:潍坊
来话流水:2025010118024703920827347
宽带账号:15163684679
宽带账号归属地市:潍坊
宽带账号归属区县:诸城市
故障地址:潍坊诸城市百尺河镇刘家村刘家村刘家村村西南沿街17#箱*********
联系电话:15163684679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故障细类:宽带无法上网(专席)
携转原因:
故障时间:2025-01-01 18:13:38
具体故障现象:网络无法连接
客户其他诉求:
</t>
  </si>
  <si>
    <t>2025-01-01 18:17:18</t>
  </si>
  <si>
    <t>2025-01-01 18:17:46</t>
  </si>
  <si>
    <t>SD-057-250101-461089-4170</t>
  </si>
  <si>
    <t>2025-01-01 15:59:08</t>
  </si>
  <si>
    <t>【调研】-80+白金-普通区域-寿光市-杨家庄子村自然村-15963616198-1000M-宽带上网投诉-次数0-202501010000457242</t>
  </si>
  <si>
    <t>202501010000457242</t>
  </si>
  <si>
    <t>202501010000457242#受理号码 : 15963616198客户姓名 : 杨**号码归属地 : 潍坊寿光 － 寿光用户品牌 : 全球通
客户来电反映，宽带无法正常使用，按流程排查，未恢复，请协助处理，谢谢！
联系人：先生  联系电话：15963616198  宽带地址：潍坊寿光市羊口镇杨家庄子村杨家庄子村自然村杨家庄子村25号箱(杨恒礼外墙）*********  电话流水：2025010115535357820805820</t>
  </si>
  <si>
    <t>2025-01-01 16:15:25</t>
  </si>
  <si>
    <t>2025-01-01 16:17:37</t>
  </si>
  <si>
    <t>SD-057-250101-260531-4540</t>
  </si>
  <si>
    <t>2025-01-01 16:43:14</t>
  </si>
  <si>
    <t>【调研】-80+金卡-普通区域-临朐县-兴隆路一品世家片区-15263619602-1000M-宽带上网投诉-次数0-202501010000497801</t>
  </si>
  <si>
    <t>2025-01-02 17:44:00</t>
  </si>
  <si>
    <t>202501010000497801</t>
  </si>
  <si>
    <t>202501010000497801#【已关注中国移动10086微信公众号】流程受理流水号：20250101164034152636196021146442
客户号码:15263619602
客户姓名:刘**
投诉地市:潍坊
来话流水:2025010116385121520830002
宽带账号:15263619602
宽带账号归属地市:潍坊
宽带账号归属区县:临朐县
故障地址:潍坊临朐县城关街道兴隆路兴隆路一品世家片区1号楼*********
联系电话:15263619600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故障细类:电脑上网出现故障(专席)
携转原因:
故障时间:2025-01-01 16:47:11
具体故障现象:手机连接网络正常，电脑无法上网，请处理，谢谢
客户其他诉求:
;宽带小区$[兴隆路一品世家片区]$</t>
  </si>
  <si>
    <t>2025-01-01 16:55:36</t>
  </si>
  <si>
    <t>张浩然</t>
  </si>
  <si>
    <t>15706307605</t>
  </si>
  <si>
    <t>dw3_jk_zhanghaoran</t>
  </si>
  <si>
    <t>SD-851-222436-739-1216</t>
  </si>
  <si>
    <t>SD-057-250101-316850-4600</t>
  </si>
  <si>
    <t>2025-01-01 16:48:55</t>
  </si>
  <si>
    <t>80+金卡-普通区域-奎文区-幸福街南区5路-18866763388-1000M-宽带上网投诉-次数0-202501010000502444</t>
  </si>
  <si>
    <t>2025-01-02 17:49:00</t>
  </si>
  <si>
    <t>202501010000502444</t>
  </si>
  <si>
    <t>202501010000502444#宽带账号：18866763388；宽带地址：潍坊奎文区潍州路街道潍州路幸福街南区5路9号楼3-203；客户来电反映宽带不能用，注册闪烁，客户不配合排障，要求师傅上门，请协助处理，谢谢！联系电话：本机；联系人：先生；来电流水：2025010116440485420889238</t>
  </si>
  <si>
    <t>2025-01-01 17:03:52</t>
  </si>
  <si>
    <t>光缆迁改</t>
  </si>
  <si>
    <t>2025-01-01 17:05:24</t>
  </si>
  <si>
    <t>SD-851-329716-10099-1429</t>
  </si>
  <si>
    <t>SD-057-250101-271486-5910</t>
  </si>
  <si>
    <t>2025-01-01 19:03:14</t>
  </si>
  <si>
    <t>【调研】-80+金卡-普通区域-青州市-九州家园-15762518999-1000M-魔百和投诉-次数0-202501010000607262</t>
  </si>
  <si>
    <t>202501010000607262</t>
  </si>
  <si>
    <t>202501010000607262#【已关注中国移动10086微信公众号】流程受理流水号：20250101190246157625189991185413
客户号码:15762518999
客户姓名:王**
投诉地市:潍坊
来话流水:2025010118595549720802234
宽带账号:15762518999
宽带账号归属地市:潍坊
宽带账号归属区县:青州市
故障地址:潍坊青州市云门山街道云门山路九州家园2号楼*********
联系电话:15053634367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故障细类:移动高清电视故障(专席)
携转原因:
故障时间:2025-01-01 19:03:47
具体故障现象:提示网络无法连接，
客户其他诉求:
魔百和单/组播：组播;宽带小区$[九州家园]$</t>
  </si>
  <si>
    <t>2025-01-01 19:07:00</t>
  </si>
  <si>
    <t>2025-01-01 19:07:19</t>
  </si>
  <si>
    <t>SD-851-291563-1090-7382</t>
  </si>
  <si>
    <t>SD-057-250101-210349-3424</t>
  </si>
  <si>
    <t>2025-01-01 14:40:58</t>
  </si>
  <si>
    <t>80+金卡-普通区域-诸城市-人民家园-15853628060-500M-宽带上网投诉-次数0-202501010000392182</t>
  </si>
  <si>
    <t>202501010000392182</t>
  </si>
  <si>
    <t xml:space="preserve">202501010000392182#流程受理流水号：20250101143857158536280601108933
客户号码:15853628060
客户姓名:郑**
投诉地市:潍坊
来话流水:2025010114381128920822904
宽带账号:15853628060
宽带账号归属地市:潍坊
宽带账号归属区县:诸城市
故障地址:潍坊诸城市龙都街道潍徐街人民家园福居园7号楼*********
联系电话:15853628060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故障细类:宽带网速慢/卡顿
携转原因:
故障时间:2025-01-01 14:40:08
具体故障现象:网速慢卡顿，
客户其他诉求:客户侧为质差终端，要求上门更换终端并一并处理故障问题。
</t>
  </si>
  <si>
    <t>2025-01-01 14:47:37</t>
  </si>
  <si>
    <t>2025-01-01 14:48:01</t>
  </si>
  <si>
    <t>SD-851-279548-4087-12520</t>
  </si>
  <si>
    <t>SD-057-250101-481937-4165</t>
  </si>
  <si>
    <t>2025-01-01 15:58:53</t>
  </si>
  <si>
    <t>80+银卡-(目标)普通区域-高密市-康成名世豪庭-15853626199-100M-魔百和投诉-次数0-202501010000457936</t>
  </si>
  <si>
    <t>2025-01-02 16:59:00</t>
  </si>
  <si>
    <t>202501010000457936</t>
  </si>
  <si>
    <t>202501010000457936#流程受理流水号：20250101155724158536261991133070
客户号码:15853626199
客户姓名:邱**
投诉地市:潍坊
来话流水:2025010115520219720884173
宽带账号:15853626199
宽带账号归属地市:潍坊
宽带账号归属区县:高密市
故障地址:潍坊高密市密水街道康成大街康成名世豪庭13号楼*********
联系电话:13573665599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故障细类:移动高清电视故障(专席)
携转原因:
故障时间:2025-01-01 15:57:42
魔百和单播/组播:单播
具体故障现象:电视直播或点播无法观看，客户来电反映电视机无法观看，请协助处理谢谢
客户其他诉求:
魔百和单/组播：单播;宽带小区$[康成名世豪庭]$</t>
  </si>
  <si>
    <t>2025-01-01 16:01:39</t>
  </si>
  <si>
    <t>2025-01-01 16:02:02</t>
  </si>
  <si>
    <t>SD-057-250101-531290-4545</t>
  </si>
  <si>
    <t>2025-01-01 16:44:07</t>
  </si>
  <si>
    <t>80+银卡-普通区域-诸城市-金栗福地小区-18863039455-500M-魔百和投诉-次数0-20250101083115X475262743</t>
  </si>
  <si>
    <t>2025-01-02 17:45:00</t>
  </si>
  <si>
    <t>20250101083115X475262743</t>
  </si>
  <si>
    <t xml:space="preserve">流程受理流水号：20250101083043188630394551001589
客户号码:18863039455
客户姓名:邱**
投诉地市:潍坊
来话流水:2025010108292457620812687
宽带账号:18863039455
宽带账号归属地市:潍坊
宽带账号归属区县:诸城市
故障地址:潍坊诸城市龙都街道人民路金栗福地小区2号楼*********
联系电话:18863039455
联系人:先生/女士
工单紧急程度:一般
是否有升级投诉倾向:否
是否重复投诉:否
是否携转意向:否
是否投诉倾向:否
携转原因:
提单模板:客户来电反映观看移动高清电视时，【全部】无法观看或回看，客户不认可，请协助处理，谢谢。  联系方式 13792646295
</t>
  </si>
  <si>
    <t>2025-01-01 16:45:50</t>
  </si>
  <si>
    <t>2025-01-01 16:46:16</t>
  </si>
  <si>
    <t>SD-851-301265-23994-438</t>
  </si>
  <si>
    <t>SD-057-250101-735204-6405</t>
  </si>
  <si>
    <t>2025-01-01 20:02:26</t>
  </si>
  <si>
    <t>【调研】-普通区域-奎文区-奎文门西社区-13678668361-300M-宽带上网投诉-次数0-20250101200119X879320415</t>
  </si>
  <si>
    <t>20250101200119X879320415</t>
  </si>
  <si>
    <t xml:space="preserve">流程受理流水号：20250101200046136786683611196300
客户号码:13678668361
客户姓名:林**
投诉地市:潍坊
来话流水:2025010119594971320807172
宽带账号:13678668361
宽带账号归属地市:潍坊
宽带账号归属区县:奎文区
故障地址:潍坊奎文区东关街道后门街奎文门西社区4号楼*********
联系电话:13678668361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故障细类:网速慢/上网掉线(专席)
携转原因:
故障时间:2025-01-01 19:52:33
具体故障现象:网速慢：路由器年限未超过，位置开阔，重启未恢复，光猫自带WIFI未开启，网线支持，排查未恢复，请协助处理，谢谢
客户其他诉求:
</t>
  </si>
  <si>
    <t>2025-01-01 20:12:18</t>
  </si>
  <si>
    <t>2025-01-01 20:12:47</t>
  </si>
  <si>
    <t>SD-057-250101-297165-5499</t>
  </si>
  <si>
    <t>2025-01-01 18:19:53</t>
  </si>
  <si>
    <t>普通区域-潍城区-鲁发名城西区-13666367291-300M-宽带上网投诉-次数0-202501010000580348</t>
  </si>
  <si>
    <t>202501010000580348</t>
  </si>
  <si>
    <t xml:space="preserve">202501010000580348#【已关注中国移动10086微信公众号】流程受理流水号：20250101181847136663672911175817
客户号码:13666367291
客户姓名:赵**
投诉地市:潍坊
来话流水:2025010118183059220873767
宽带账号:13666367291
宽带账号归属地市:潍坊
宽带账号归属区县:潍城区
故障地址:潍坊潍城区西关街道长松路鲁发名城西区C区31号楼*********
联系电话:13666367291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光功率:-16.14
故障大类:宽带/电视
故障细类:宽带无法上网
携转原因:
故障时间:2025-01-01 18:19:15
具体故障现象:打不开网页，
客户其他诉求:客户侧为质差终端，要求上门更换终端并一并处理故障问题。
</t>
  </si>
  <si>
    <t>2025-01-01 18:21:47</t>
  </si>
  <si>
    <t>2025-01-01 18:22:10</t>
  </si>
  <si>
    <t>SD-057-250101-203156-5429</t>
  </si>
  <si>
    <t>2025-01-01 18:13:09</t>
  </si>
  <si>
    <t>【调研】-80+普通-普通区域-坊子区-恒信阳光城-18363655335-1000M-宽带上网投诉-次数0-202501010000577546</t>
  </si>
  <si>
    <t>202501010000577546</t>
  </si>
  <si>
    <t>202501010000577546#
宽带账号：18363655335；宽带地址：潍坊坊子区坊子新区凤翔街恒信阳光城；客户来电反映宽带卡顿，客户不配合排障，要求上门，请协助处理，谢谢！联系电话：18363655335；联系人：先生；来电流水：2025010118105036120804060</t>
  </si>
  <si>
    <t>2025-01-01 18:16:35</t>
  </si>
  <si>
    <t>2025-01-01 18:16:49</t>
  </si>
  <si>
    <t>SD-851-273286-17441-15535</t>
  </si>
  <si>
    <t>SD-057-250101-051847-5891</t>
  </si>
  <si>
    <t>2025-01-01 19:00:13</t>
  </si>
  <si>
    <t>【调研】-80+普通-普通区域-高密市-王家屯-15863675185-300M-宽带上网投诉-次数0-202501010000604312</t>
  </si>
  <si>
    <t>202501010000604312</t>
  </si>
  <si>
    <t>202501010000604312#宽带账号：15863675185；联系电话：18763667912；宽带地址：潍坊高密市密水街道王家屯王家屯王家屯张文玉2号箱；客户来电反映：电视无法观看，线上指导无法配合操作，要求上门处理, 来电流水：2025010118565468920880164</t>
  </si>
  <si>
    <t>2025-01-01 19:04:02</t>
  </si>
  <si>
    <t>2025-01-01 19:06:18</t>
  </si>
  <si>
    <t>SD-057-250101-407132-3464</t>
  </si>
  <si>
    <t>2025-01-01 14:47:05</t>
  </si>
  <si>
    <t>普通区域-诸城市-西九台自然村-13792615112-100M-宽带上网投诉-次数0-202501010000394600</t>
  </si>
  <si>
    <t>2025-01-02 15:48:00</t>
  </si>
  <si>
    <t>202501010000394600</t>
  </si>
  <si>
    <t>202501010000394600#宽带账号：13792615112；宽带地址：潍坊诸城市舜王街道西九台西九台自然村西九台村北；客户来电反映宽带无法上网，客户不在现场，无法配合线上指导/客户不配合排障，要求上门，请协助处理，谢谢！联系电话：13792615112；联系人：先生 ；来电流水： 2025010114440095620890242</t>
  </si>
  <si>
    <t>2025-01-01 14:55:33</t>
  </si>
  <si>
    <t>2025-01-01 14:55:51</t>
  </si>
  <si>
    <t>SD-057-250101-065472-4069</t>
  </si>
  <si>
    <t>2025-01-01 15:50:45</t>
  </si>
  <si>
    <t>普通区域--null-18663600038-宽带上网投诉-次数0-202501010000449835</t>
  </si>
  <si>
    <t>2025-01-02 16:51:00</t>
  </si>
  <si>
    <t>202501010000449835</t>
  </si>
  <si>
    <t>202501010000449835#流程受理流水号：20250101154951186636000381130738
客户号码:18663600038
客户姓名:钟**
投诉地市:潍坊
来话流水:2025010115491969320852239
宽带账号:18663600038
账号归属区县:潍坊-潍城-胜利街网格-铁通大众直销
联系电话:18663600038
联系人:先生/女士
宽带地址:潍坊
工单紧急程度:非常紧急
是否投诉倾向:否
是否重复投诉:否
是否携转意向:否
是否有升级投诉倾向:否
*业务名称:业务融合开机流程宽带+全光WiFi+OTT+FTTR组网
投诉内容:手机号码：18663600038，【问题描述】客户已办理宽带业务，有开通单，要求装维尽快联系上门，请处理，谢谢。联系电话：18663600038，联系人：先生/女士，录音流水号：2025010115491969320852239。受理明细：531920062399999999。
在途开通单信息：536250101497347656，18663600038，2025-01-01 10:57:14，业务融合开机流程宽带+全光WiFi+OTT+FTTR组网，处理中，黄单扩容
是否到厅:否
业务名称:业务融合开机流程宽带+全光WiFi+OTT+FTTR组网
;宽带小区$[null]$</t>
  </si>
  <si>
    <t>2025-01-01 17:12:53</t>
  </si>
  <si>
    <t>SD-057-250101-097245-4091</t>
  </si>
  <si>
    <t>2025-01-01 15:52:52</t>
  </si>
  <si>
    <t>普通区域-奎文区-奎文东方家园-15054406775-200M-宽带上网投诉-次数0-202501010000454018</t>
  </si>
  <si>
    <t>2025-01-02 16:53:00</t>
  </si>
  <si>
    <t>202501010000454018</t>
  </si>
  <si>
    <t>202501010000454018#宽带账号：15054406775；宽带地址：潍坊高新高新城区健康街东方家园；客户来电反映宽带调整路由器，客户不配合排障，要求上门，请协助处理，谢谢！联系电话：15054406775；联系人：先生；来电流水：2025010115502564020865368</t>
  </si>
  <si>
    <t>2025-01-01 16:01:40</t>
  </si>
  <si>
    <t>高智勇</t>
  </si>
  <si>
    <t>15706307408</t>
  </si>
  <si>
    <t>dw3_jk_gaozhiyong</t>
  </si>
  <si>
    <t>2025-01-01 16:02:30</t>
  </si>
  <si>
    <t>SD-057-250101-536427-6397</t>
  </si>
  <si>
    <t>2025-01-01 20:01:56</t>
  </si>
  <si>
    <t>【调研】-普通区域-奎文区-锦绣苑-15615666386-500M-宽带上网投诉-次数0-202501010000633802</t>
  </si>
  <si>
    <t>202501010000633802</t>
  </si>
  <si>
    <t>202501010000633802#受理号码 : 15615666386客户姓名 : 刘*号码归属地 : 潍坊奎文 － 奎文城区-潍城区南关万锦国际万达通讯器材部用户品牌 : 全球通
客户来电反映：电视无法观看，按口径排障未恢复，请求协助处理，谢谢！
联系电话：15615666386 联系人：先生 宽带地址：潍坊奎文区北苑街道玉清街锦绣苑24号楼 来电流水：2025010119502814920849235</t>
  </si>
  <si>
    <t>2025-01-01 20:10:51</t>
  </si>
  <si>
    <t>2025-01-01 20:11:32</t>
  </si>
  <si>
    <t>SD-851-279638-35294-3899</t>
  </si>
  <si>
    <t>SD-057-250101-591843-5919</t>
  </si>
  <si>
    <t>2025-01-01 19:04:44</t>
  </si>
  <si>
    <t>80+白金-普通区域-奎文区-赵疃小区南区-18765105377-1000M-宽带上网投诉-次数0-202501010000607964</t>
  </si>
  <si>
    <t>202501010000607964</t>
  </si>
  <si>
    <t>202501010000607964#客户来电反映电视无法正常观看，经查询客户侧为质差机顶盒终端，请协助上门更换终端并一并处理故障问题，谢谢！联系电话：本机；联系人：先生；来电流水： 
2025010119031964220826437</t>
  </si>
  <si>
    <t>2025-01-01 19:07:05</t>
  </si>
  <si>
    <t>2025-01-01 19:08:56</t>
  </si>
  <si>
    <t>SD-851-229185-15930-1725</t>
  </si>
  <si>
    <t>SD-057-250101-018643-5467</t>
  </si>
  <si>
    <t>2025-01-01 18:17:02</t>
  </si>
  <si>
    <t>普通区域-潍城区-上城国际三期-18764716964-300M-魔百和投诉-次数0-20250101181405X445558965</t>
  </si>
  <si>
    <t>20250101181405X445558965</t>
  </si>
  <si>
    <t>流程受理流水号：20250101181240187647169641174324
客户号码:18764716964
客户姓名:孙**
投诉地市:潍坊
来话流水:2025010118115763520814442
宽带账号:18764716964
宽带账号归属地市:潍坊
宽带账号归属区县:潍城区
故障地址:潍坊潍城区城关街道胜利西街玫瑰国际5号楼*********
联系电话:18764716964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故障细类:移动高清电视故障
携转原因:
故障时间:2025-01-01 18:13:05
魔百和单播/组播:单播
具体故障现象:之前有宽带VIP现在无法正常观看，宽带客服已经刷新，还是无法观看，要求投诉
客户其他诉求:
魔百和单/组播：单播</t>
  </si>
  <si>
    <t>2025-01-01 18:21:43</t>
  </si>
  <si>
    <t>2025-01-01 18:27:24</t>
  </si>
  <si>
    <t>SD-851-330111-15295-15904</t>
  </si>
  <si>
    <t>SD-057-250101-491670-5892</t>
  </si>
  <si>
    <t>2025-01-01 19:00:29</t>
  </si>
  <si>
    <t>80+普通-普通区域-奎文区-德润康城-13905367006-300M-宽带上网投诉-次数0-202501010000604248</t>
  </si>
  <si>
    <t>202501010000604248</t>
  </si>
  <si>
    <t>202501010000604248#宽带账号：13905367006；宽带地址：潍坊高新高新城区北海路德润康城2号楼*********；客户来电反映宽带/移动高清卡顿 /客户不配合排障，要求上门，请协助处理，谢谢来电流水：2025010118553876720870821，联系电话：13905367006</t>
  </si>
  <si>
    <t>2025-01-01 19:04:18</t>
  </si>
  <si>
    <t>2025-01-01 19:10:53</t>
  </si>
  <si>
    <t>SD-057-250101-807591-5748</t>
  </si>
  <si>
    <t>2025-01-01 18:44:34</t>
  </si>
  <si>
    <t>80+银卡-普通区域-奎文区-谭里家园-15065619379-1000M-魔百和投诉-次数0-202412310000804847</t>
  </si>
  <si>
    <t>202412310000804847</t>
  </si>
  <si>
    <t>202412310000804847#【已关注中国移动10086微信公众号】流程受理流水号：20241231194704150656193791242842
客户号码:15065619379
客户姓名:宋**
投诉地市:潍坊
来话流水:2024123119443903720881961
宽带账号:15065619379
宽带账号归属地市:潍坊
宽带账号归属区县:高新
故障地址:潍坊高新高新城区北宫街潍坊高新高新城区北宫街谭里家园22号楼*********
联系电话:15065619379
联系人:先生/女士
工单紧急程度:非常紧急
是否有升级投诉倾向:否
是否重复投诉:否
是否携转意向:否
是否投诉倾向:否
携转原因:
提单模板:客户来电反映观看移动高清电视时，【直播】无法观看或回看，客户不认可，请协助处理，谢谢。要求今晚回复处理谢谢 
;宽带小区$[谭里家园]$</t>
  </si>
  <si>
    <t>2025-01-01 18:46:46</t>
  </si>
  <si>
    <t>家庭咨询-&gt;产品质量-&gt;互联网电视(移动高清)-&gt;全局流转-&gt;售后服务-&gt;牌照方问题导致无法观看-&gt;全局流转</t>
  </si>
  <si>
    <t>陈宁</t>
  </si>
  <si>
    <t>15706307383</t>
  </si>
  <si>
    <t>dw3_jk_chenning</t>
  </si>
  <si>
    <t>2025-01-01 18:47:20</t>
  </si>
  <si>
    <t>SD-851-245763-4645-24268</t>
  </si>
  <si>
    <t>SD-057-250101-736984-5793</t>
  </si>
  <si>
    <t>2025-01-01 18:49:00</t>
  </si>
  <si>
    <t>普通区域-安丘市-南谢村自然村-15163667279-300M-宽带上网投诉-次数0-202501010000598715</t>
  </si>
  <si>
    <t>202501010000598715</t>
  </si>
  <si>
    <t>202501010000598715#宽带账号：15163667279；宽带地址：潍坊安丘市关王镇南谢村南谢村自然村南谢追加1号箱箱陆中玉*********；客户来电反映移动高清*****，客户不配合排障，要求师傅上门，请协助处理，谢谢！联系电话：15163667279；联系人：***；来电流水2025010118385765620845538</t>
  </si>
  <si>
    <t>2025-01-01 18:51:18</t>
  </si>
  <si>
    <t>2025-01-01 18:52:00</t>
  </si>
  <si>
    <t>SD-851-324044-6917-26504</t>
  </si>
  <si>
    <t>SD-057-250101-248157-5736</t>
  </si>
  <si>
    <t>2025-01-01 18:43:28</t>
  </si>
  <si>
    <t>【调研】-(目标)普通区域-昌乐县-乐港公寓-13863683039-300M-魔百和投诉-次数0-202501010000596828</t>
  </si>
  <si>
    <t>202501010000596828</t>
  </si>
  <si>
    <t>202501010000596828#流程受理流水号：20250101183940138636830391180647
客户号码:13863683039
客户姓名:刘**
投诉地市:潍坊
来话流水:2025010118384318020843743
宽带账号:13863683039
宽带账号归属地市:潍坊
宽带账号归属区县:昌乐县
故障地址:潍坊昌乐县城关街道新昌路乐港公寓9号楼*********
联系电话:15908038147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光功率:-21.93
故障大类:宽带/电视
故障细类:移动高清电视故障(专席)
携转原因:
故障时间:2025-01-01 18:41:00
魔百和单播/组播:组播
具体故障现象:客户来电反映电视显示登录超时，我处正常排障客户表示没有机顶盒遥控器请协助处理谢谢。
客户其他诉求:
魔百和单/组播：组播;宽带小区$[乐港公寓]$</t>
  </si>
  <si>
    <t>2025-01-01 18:47:57</t>
  </si>
  <si>
    <t>胡斌</t>
  </si>
  <si>
    <t>15706307113</t>
  </si>
  <si>
    <t>dw3_jk_hubin</t>
  </si>
  <si>
    <t>2025-01-01 18:48:16</t>
  </si>
  <si>
    <t>SD-057-250101-812507-5908</t>
  </si>
  <si>
    <t>2025-01-01 19:02:53</t>
  </si>
  <si>
    <t>FTTR-普通区域-寿光市-卡诺岛-13863665366-1000M-魔百和投诉-次数0-202501010000602568</t>
  </si>
  <si>
    <t>202501010000602568</t>
  </si>
  <si>
    <t>202501010000602568#客户称在电视大屏订购的三个月的会员  通过微信扫码付款150元 但是没办法使用 微信订单流水号：4200002552202501015351381005
请协助处理  谢谢</t>
  </si>
  <si>
    <t>2025-01-01 19:03:47</t>
  </si>
  <si>
    <t>2025-01-01 19:06:45</t>
  </si>
  <si>
    <t>SD-851-270725-14455-23716</t>
  </si>
  <si>
    <t>2025-01-01 18:43:07</t>
  </si>
  <si>
    <t>普通区域-高密市-振兴街文昌书院-15153674602-10M-宽带上网投诉-次数0-202501010000595681 一级督办</t>
  </si>
  <si>
    <t>202501010000595681</t>
  </si>
  <si>
    <t>2025-01-01 18:44:10</t>
  </si>
  <si>
    <t>2025-01-01 18:44:28</t>
  </si>
  <si>
    <t>SD-057-250101-693542-4519</t>
  </si>
  <si>
    <t>2025-01-01 16:40:49</t>
  </si>
  <si>
    <t>80+普通-FTTR-普通区域-昌邑市-东方家园南区-15006366729-1000M-宽带上网投诉-次数0-202501010000495588</t>
  </si>
  <si>
    <t>202501010000495588</t>
  </si>
  <si>
    <t>202501010000495588#宽带账号：15006366729，宽带地址：潍坊昌邑市城区城里街东方家园南区17号楼*********，故障现象：客户来电反映移动高清无法观看，客户拒绝配合操作，要求师傅上门，经查询显示质差机顶盒，经跟进处理故障并更换机顶盒，请协助处理，谢谢联系人：先生，联系号码：15963460115，来电流水：2025010116381796820823643</t>
  </si>
  <si>
    <t>2025-01-01 16:43:53</t>
  </si>
  <si>
    <t>魏鲁东</t>
  </si>
  <si>
    <t>15706307213</t>
  </si>
  <si>
    <t>dw3_jk_weiludong</t>
  </si>
  <si>
    <t>2025-01-01 16:45:17</t>
  </si>
  <si>
    <t>SD-851-277366-31245-24136</t>
  </si>
  <si>
    <t>SD-057-250101-547962-6449</t>
  </si>
  <si>
    <t>2025-01-01 20:08:31</t>
  </si>
  <si>
    <t>FTTR-普通区域-诸城市-东武家园-18753675155-1000M-宽带上网投诉-次数0-202501010000635772</t>
  </si>
  <si>
    <t>202501010000635772</t>
  </si>
  <si>
    <t>202501010000635772#宽带账号：18753675155*；宽带地址：潍坊诸城市密州街道东武街东武家园1号楼**；客户来电反映宽带网速慢卡顿*，客户不在现场，无法配合线上指导，请协助处理，谢谢！联系电话：15866162553*；联系人：贾**；来电流水：2025010120062080320847031。</t>
  </si>
  <si>
    <t>2025-01-01 20:36:22</t>
  </si>
  <si>
    <t>2025-01-01 20:36:42</t>
  </si>
  <si>
    <t>SD-851-306617-8180-84</t>
  </si>
  <si>
    <t>SD-057-250101-362047-5960</t>
  </si>
  <si>
    <t>2025-01-01 19:08:20</t>
  </si>
  <si>
    <t>【调研】-(目标)普通区域-奎文区-宝通御园-15054496313-300M-宽带上网投诉-次数0-20250101190659X619127727</t>
  </si>
  <si>
    <t>20250101190659X619127727</t>
  </si>
  <si>
    <t xml:space="preserve">流程受理流水号：20250101190429150544963131185750
客户号码:15054496313
客户姓名:王**
投诉地市:潍坊
来话流水:2025010119001683420804743
宽带账号:15054496313
宽带账号归属地市:潍坊
宽带账号归属区县:高新
故障地址:潍坊高新高新城区潍县中路宝通御园5号楼*********
联系电话:15054496313
联系人: 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光功率:-17.37
故障大类:宽带/电视
故障细类:宽带无法上网
携转原因:
故障时间:2025-01-01 19:06:10
具体故障现象:用户无法提供具体故障现象，
客户其他诉求:
</t>
  </si>
  <si>
    <t>2025-01-01 19:11:21</t>
  </si>
  <si>
    <t>2025-01-01 19:11:41</t>
  </si>
  <si>
    <t>SD-851-272985-11735-1710</t>
  </si>
  <si>
    <t>SD-057-250101-782641-5912</t>
  </si>
  <si>
    <t>2025-01-01 19:03:17</t>
  </si>
  <si>
    <t>普通区域-寿光市-杨疃小区-15376461557-1000M-宽带上网投诉-次数0-202501010000608335</t>
  </si>
  <si>
    <t>202501010000608335</t>
  </si>
  <si>
    <t>202501010000608335#流程受理流水号：20250101190000153764615571184847
客户号码:15376461557
客户姓名:杨**
投诉地市:潍坊
来话流水:2025010118594672620801196
宽带账号:15376461557
账号归属区县:寿光旭日通讯器材销售中心物流园店（社区）
联系电话:15376461557
联系人:女士
宽带地址:潍坊
工单紧急程度:非常紧急
是否投诉倾向:否
是否重复投诉:否
是否携转意向:否
是否有升级投诉倾向:否
*业务名称:业务融合开机流程宽带
投诉内容:手机号码：15376461557，【问题描述】客户已办理宽带业务，有开通单，要求装维尽快联系上门，请处理，谢谢。联系电话：15376461557，联系人：女士，录音流水号：2025010118594672620801196。受理明细：531920062399999999。
在途开通单信息：536241230928554032，15376461557，2024-12-30 16:19:03，业务融合开机流程宽带，处理中，手写判断和地址录入，客户来电等待了一天还未去安装师傅，明天客户就没时间了，要求今天晚上就安装成功，请抓紧处理，谢谢。
是否到厅:否
业务名称:业务融合开机流程宽带
;宽带小区$[杨疃小区]$</t>
  </si>
  <si>
    <t>2025-01-01 19:07:45</t>
  </si>
  <si>
    <t>2025-01-01 19:08:10</t>
  </si>
  <si>
    <t>SD-851-249022-12783-3889</t>
  </si>
  <si>
    <t>SD-057-250101-865024-5765</t>
  </si>
  <si>
    <t>2025-01-01 18:46:55</t>
  </si>
  <si>
    <t>80+普通-普通区域-诸城市-正大文苑-15954470079-300M-魔百和投诉-次数0-202501010000599163</t>
  </si>
  <si>
    <t>202501010000599163</t>
  </si>
  <si>
    <t>202501010000599163#流程受理流水号：20250101183945159544700791180662
客户号码:15954470079
客户姓名:刘**
投诉地市:潍坊
来话流水:2025010118392873120849544
宽带账号:15954470079
宽带账号归属地市:潍坊
宽带账号归属区县:诸城市
故障地址:潍坊诸城市龙都街道兴华路正大文苑16号楼1单元402
联系电话:15954470079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故障时间:2025-01-01 18:45:56
魔百和单播/组播:组播
具体故障现象:电视提示网络类错误，经排查未恢复，请协助处理谢谢
客户其他诉求:
魔百和单/组播：组播;宽带小区$[正大文苑]$</t>
  </si>
  <si>
    <t>2025-01-01 18:50:10</t>
  </si>
  <si>
    <t>2025-01-01 18:50:30</t>
  </si>
  <si>
    <t>2025-01-01 18:41:06</t>
  </si>
  <si>
    <t>80+银卡-普通区域-安丘市-湖畔紫郡-13780882189-200M-宽带上网投诉-次数0-20250101183900X940603991 一级督办</t>
  </si>
  <si>
    <t>20250101183900X940603991</t>
  </si>
  <si>
    <t>2025-01-01 18:51:12</t>
  </si>
  <si>
    <t>2025-01-01 18:51:34</t>
  </si>
  <si>
    <t>SD-852-294825-951-6959</t>
  </si>
  <si>
    <t>SD-057-250101-851307-5937</t>
  </si>
  <si>
    <t>2025-01-01 19:06:29</t>
  </si>
  <si>
    <t>【调研】-80+金卡-普通区域-奎文区-恒信宝通御园二期-15095248863-1000M-宽带上网投诉-次数0-202501010000608578</t>
  </si>
  <si>
    <t>202501010000608578</t>
  </si>
  <si>
    <t>202501010000608578#【已关注中国移动10086微信公众号】流程受理流水号：20250101190527150952488631185937
客户号码:15095248863
客户姓名:王**
投诉地市:潍坊
来话流水:2025010119050335920838651
宽带账号:15095248863
宽带账号归属地市:潍坊
宽带账号归属区县:高新
故障地址:潍坊高新高新城区宝通街恒信宝通御园二期56号楼*********
联系电话:15095248863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光功率:-20.13
故障大类:宽带/电视
故障细类:宽带网速慢/卡顿
携转原因:
故障时间:2025-01-01 19:05:55
具体故障现象:网速慢卡顿，
客户其他诉求:
;宽带小区$[恒信宝通御园二期]$</t>
  </si>
  <si>
    <t>2025-01-01 19:13:36</t>
  </si>
  <si>
    <t>2025-01-01 19:13:53</t>
  </si>
  <si>
    <t>SD-851-311121-20915-13970</t>
  </si>
  <si>
    <t>SD-057-250101-693512-5735</t>
  </si>
  <si>
    <t>2025-01-01 18:43:21</t>
  </si>
  <si>
    <t>【调研】-80+普通-普通区域-高密市-李党家自然村-15053671188-1000M-宽带上网投诉-次数0-202501010000596420</t>
  </si>
  <si>
    <t>202501010000596420</t>
  </si>
  <si>
    <t xml:space="preserve">202501010000596420# 宽带账号：15053671188；联系电话：18863606681宽带地址：潍坊高密市大牟家镇李党家李党家自然村李党家刘军田15号箱*********；客户来电反映宽带网络信号不好电视看不了，不在现场，要求上门处理, 来电流水：2025010118395188520852560
</t>
  </si>
  <si>
    <t>2025-01-01 18:46:38</t>
  </si>
  <si>
    <t>李宏云</t>
  </si>
  <si>
    <t>15706307278</t>
  </si>
  <si>
    <t>dw3_jk_lihongyun</t>
  </si>
  <si>
    <t>2025-01-01 18:59:12</t>
  </si>
  <si>
    <t>SD-057-250101-079432-5798</t>
  </si>
  <si>
    <t>2025-01-01 18:49:14</t>
  </si>
  <si>
    <t>80+普通-普通区域-诸城市-天一城小区-15866147015-300M-魔百和投诉-次数0-202501010000598411</t>
  </si>
  <si>
    <t>202501010000598411</t>
  </si>
  <si>
    <t>202501010000598411#【已关注中国移动10086微信公众号】流程受理流水号：20250101184628158661470151182072
客户号码:15866147015
客户姓名:马**
投诉地市:潍坊
来话流水:2025010118431930720878593
宽带账号:15866147015
宽带账号归属地市:潍坊
宽带账号归属区县:诸城市
故障地址:潍坊诸城市龙都街道潍徐街天一城小区25号楼*********
联系电话:15866147015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光功率:-19.39
故障大类:宽带
故障细类:移动高清电视故障(专席)
携转原因:
故障时间:2025-01-01 18:51:48
魔百和单播/组播:单播
具体故障现象:电视提示网络类错误，
客户其他诉求:
魔百和单/组播：单播;宽带小区$[天一城小区]$</t>
  </si>
  <si>
    <t>2025-01-01 18:56:03</t>
  </si>
  <si>
    <t>封冠宇</t>
  </si>
  <si>
    <t>15706307941</t>
  </si>
  <si>
    <t>dw3_jk_fengguanyu</t>
  </si>
  <si>
    <t>2025-01-01 18:56:34</t>
  </si>
  <si>
    <t>SD-057-250101-072531-4106</t>
  </si>
  <si>
    <t>2025-01-01 15:55:11</t>
  </si>
  <si>
    <t>普通区域-诸城市-大水泊村自然村-17263245772-300M-宽带上网投诉-次数0-202501010000456135</t>
  </si>
  <si>
    <t>202501010000456135</t>
  </si>
  <si>
    <t xml:space="preserve">202501010000456135#宽带账号：17263245772，宽带地址：潍坊诸城市龙都街道兰家村养殖区，客户办理移动宽带业务，宽带无法上网，客户不方便线上排障要求上门维修，请处理，联系电话：17263245772，联系人：本人，谢谢，来电流水：2025010115510532320873110
</t>
  </si>
  <si>
    <t>2025-01-01 15:58:33</t>
  </si>
  <si>
    <t>2025-01-01 15:59:53</t>
  </si>
  <si>
    <t>SD-057-250101-057912-6417</t>
  </si>
  <si>
    <t>2025-01-01 20:05:06</t>
  </si>
  <si>
    <t>【调研】-80+银卡-普通区域-奎文区-城发润园-18706559603-1000M-魔百和投诉-次数0-20250101200259X979067883</t>
  </si>
  <si>
    <t>20250101200259X979067883</t>
  </si>
  <si>
    <t>流程受理流水号：20250101200215187065596031196542
客户号码:18706559603
客户姓名:杨*
投诉地市:潍坊
来话流水:2025010119544842820876101
宽带账号:18706559603
宽带账号归属地市:潍坊
宽带账号归属区县:高新
故障地址:潍坊高新清池街道高新二路城发润园1号楼*********
联系电话:18706559603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光功率:-15.39
故障大类:电视
故障细类:移动高清电视故障(专席)
携转原因:
故障时间:2025-01-01 20:05:20
魔百和单播/组播:组播
具体故障现象:电视直播或点播无法观看，
客户其他诉求:
魔百和单/组播：组播</t>
  </si>
  <si>
    <t>2025-01-01 20:11:44</t>
  </si>
  <si>
    <t>李先圣</t>
  </si>
  <si>
    <t>15706307393</t>
  </si>
  <si>
    <t>dw3_jk_lixiansheng</t>
  </si>
  <si>
    <t>2025-01-01 20:17:40</t>
  </si>
  <si>
    <t>SD-851-294275-7446-4936</t>
  </si>
  <si>
    <t>SD-057-250101-189652-6416</t>
  </si>
  <si>
    <t>2025-01-01 20:05:02</t>
  </si>
  <si>
    <t>FTTR-普通区域-青州市-荣兴国际城-15963468220-1000M-宽带上网投诉-次数0-20250101200245X965093854</t>
  </si>
  <si>
    <t>20250101200245X965093854</t>
  </si>
  <si>
    <t xml:space="preserve">流程受理流水号：20250101200134159634682201196430
客户号码:15963468220
客户姓名:刘*
投诉地市:潍坊
来话流水:2025010120012566020816873
宽带账号:15963468220
宽带账号归属地市:潍坊
宽带账号归属区县:青州市
故障地址:潍坊青州市东夏镇益王府北路荣兴国际城4号楼*********
联系电话:15963468220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故障细类:宽带无法上网
携转原因:
故障时间:2025-01-01 20:02:25
具体故障现象:网速慢卡顿，
客户其他诉求:
</t>
  </si>
  <si>
    <t>2025-01-01 20:12:11</t>
  </si>
  <si>
    <t>SD-851-239678-12673-19871</t>
  </si>
  <si>
    <t>SD-057-250101-985621-5418</t>
  </si>
  <si>
    <t>2025-01-01 18:11:39</t>
  </si>
  <si>
    <t>80+金卡-普通区域-寿光市-南潘曲村-18765123451-1000M-宽带上网投诉-次数0-202501010000573686</t>
  </si>
  <si>
    <t>202501010000573686</t>
  </si>
  <si>
    <t xml:space="preserve">202501010000573686#流程受理流水号：20250101181044187651234511173835
客户号码:18765123451
客户姓名:胡**
投诉地市:潍坊
来话流水:2025010118102779320800533
宽带账号:18765123451
宽带账号归属地市:潍坊
宽带账号归属区县:寿光市
故障地址:潍坊寿光市孙家集街道南潘曲南潘曲村南潘曲村2号箱*********
联系电话:18765123451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光功率:-22.51
故障大类:宽带/电视
故障细类:宽带网速慢/卡顿
携转原因:
故障时间:2025-01-01 18:11:20
具体故障现象:打不开网页，
客户其他诉求:客户侧为质差终端，要求上门更换终端并一并处理故障问题。
</t>
  </si>
  <si>
    <t>2025-01-01 18:13:31</t>
  </si>
  <si>
    <t>2025-01-01 18:13:49</t>
  </si>
  <si>
    <t>SD-851-294747-7353-2990</t>
  </si>
  <si>
    <t>SD-057-250101-856137-5728</t>
  </si>
  <si>
    <t>2025-01-01 18:42:26</t>
  </si>
  <si>
    <t>【重投】-80+普通-普通区域-诸城市-山钢碧桂园·翡翠城-17853660022-100M-宽带上网投诉-次数0-202501010000594943</t>
  </si>
  <si>
    <t>202501010000594943</t>
  </si>
  <si>
    <t xml:space="preserve">202501010000594943#宽带账号：17853660022；宽带地址：潍坊诸城市密州街道南外环山钢碧桂园·翡翠城10号楼；客户来电反映宽带上网慢，我处正常排查，客户不配合排障，要求上门，请协助处理，谢谢！联系电话：17853660022；联系人：女士；来电流水：2025010118394757220852003
</t>
  </si>
  <si>
    <t>2025-01-01 18:46:47</t>
  </si>
  <si>
    <t>2025-01-01 18:47:06</t>
  </si>
  <si>
    <t>SD-057-250101-789254-5749</t>
  </si>
  <si>
    <t>2025-01-01 18:44:53</t>
  </si>
  <si>
    <t>80+银卡-普通区域-寿光市-高松小区-15095162121-500M-宽带上网投诉-次数0-202501010000596259</t>
  </si>
  <si>
    <t>202501010000596259</t>
  </si>
  <si>
    <t>202501010000596259#15095162121客户来电反映电视机无法观看，网络无法连接，线上正常排障未恢复，系统显示质差机顶盒，要求维修人员上门维修，请尽快协助处理，谢谢  联系人：先生 联系电话：本机 来电流水：2025010118405314920860439</t>
  </si>
  <si>
    <t>2025-01-01 18:55:03</t>
  </si>
  <si>
    <t>2025-01-01 18:56:14</t>
  </si>
  <si>
    <t>SD-851-279634-13143-1513</t>
  </si>
  <si>
    <t>SD-057-250101-142750-3487</t>
  </si>
  <si>
    <t>2025-01-01 14:48:41</t>
  </si>
  <si>
    <t>普通区域-安丘市-谋家河村自然村-15095225705-300M-宽带上网投诉-次数0-202501010000397906</t>
  </si>
  <si>
    <t>202501010000397906</t>
  </si>
  <si>
    <t xml:space="preserve">202501010000397906#流程受理流水号：20250101144819150952257051111807
客户号码:15095225705
客户姓名:许**
投诉地市:潍坊
来话流水:2025010114475705620836120
宽带账号:15095225705
宽带账号归属地市:潍坊
宽带账号归属区县:安丘市
故障地址:潍坊安丘市辉渠镇谋家河村谋家河村自然村谋家河村2号箱李殷泉*********
联系电话:15095225705
联系人:女士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故障时间:2025-01-01 14:48:26
具体故障现象:光猫亮红灯，
客户其他诉求:客户侧为质差终端，要求上门更换终端并一并处理故障问题。
</t>
  </si>
  <si>
    <t>2025-01-01 14:57:43</t>
  </si>
  <si>
    <t>李连强</t>
  </si>
  <si>
    <t>15706307054</t>
  </si>
  <si>
    <t>dw3_jk_lilianqiang</t>
  </si>
  <si>
    <t>2025-01-01 14:58:47</t>
  </si>
  <si>
    <t>SD-057-250101-562470-3440</t>
  </si>
  <si>
    <t>2025-01-01 14:44:05</t>
  </si>
  <si>
    <t>【调研】-普通区域-高密市-银座B区-18753666169-300M-宽带上网投诉-次数0-20250101144230X750541102</t>
  </si>
  <si>
    <t>20250101144230X750541102</t>
  </si>
  <si>
    <t xml:space="preserve">流程受理流水号：20250101144143187536661691109804
客户号码:18753666169
客户姓名:王**
投诉地市:潍坊
来话流水:2025010114402206820847864
宽带账号:18753666169
宽带账号归属地市:潍坊
宽带账号归属区县:高密市
故障地址:潍坊高密市密水街道密水大街银座B区高密银座B区3号楼1单元1楼*********
联系电话:18753666169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故障时间:2025-01-01 14:42:01
具体故障现象:网速慢卡顿，
客户其他诉求:
</t>
  </si>
  <si>
    <t>2025-01-01 14:45:21</t>
  </si>
  <si>
    <t>2025-01-01 14:46:26</t>
  </si>
  <si>
    <t>SD-851-275691-104-19921</t>
  </si>
  <si>
    <t>SD-057-250101-461502-4087</t>
  </si>
  <si>
    <t>2025-01-01 15:52:19</t>
  </si>
  <si>
    <t>普通区域-奎文区-北王汽配城-13356709696-300M-宽带上网投诉-次数0-202501010000450645</t>
  </si>
  <si>
    <t>202501010000450645</t>
  </si>
  <si>
    <t>202501010000450645#宽带账号：13356709696；宽带地址：潍坊奎文区潍州路街道潍州路北王汽配城18#箱4#楼西北；客户来电反映网线断裂，要求师傅上门，请协助处理，谢谢！联系电话：13356709696；联系人：女士；来电流水：2025010115492659320853610</t>
  </si>
  <si>
    <t>2025-01-01 15:55:43</t>
  </si>
  <si>
    <t>2025-01-01 15:56:19</t>
  </si>
  <si>
    <t>SD-851-336687-2335-28342</t>
  </si>
  <si>
    <t>SD-057-250101-964825-4594</t>
  </si>
  <si>
    <t>2025-01-01 16:47:40</t>
  </si>
  <si>
    <t>80+普通-普通区域-坊子区-荆山洼高村-13864669806-300M-魔百和投诉-次数0-202501010000502330</t>
  </si>
  <si>
    <t>2025-01-02 17:48:00</t>
  </si>
  <si>
    <t>202501010000502330</t>
  </si>
  <si>
    <t>202501010000502330#流程受理流水号：20250101164510138646698061147999
客户号码:13864669806
客户姓名:卢**
投诉地市:潍坊
来话流水:2025010116442055120892148
宽带账号:13864669806
宽带账号归属地市:潍坊
宽带账号归属区县:坊子区
故障地址:潍坊坊子区荆山洼经济发展区荆山洼高村
联系电话:13864669806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故障细类:移动高清电视故障
携转原因:
故障时间:2025-01-01 16:45:26
魔百和单播/组播:单播
具体故障现象:电视直播无法观看，
客户其他诉求:
魔百和单/组播：单播;宽带小区$[荆山洼高村]$</t>
  </si>
  <si>
    <t>2025-01-01 16:50:11</t>
  </si>
  <si>
    <t>王健</t>
  </si>
  <si>
    <t>15706307259</t>
  </si>
  <si>
    <t>dw3_jk_wangjian</t>
  </si>
  <si>
    <t>2025-01-01 16:50:34</t>
  </si>
  <si>
    <t>SD-851-266962-2448-20668</t>
  </si>
  <si>
    <t>SD-057-250102-834670-198</t>
  </si>
  <si>
    <t>2025-01-02 08:46:34</t>
  </si>
  <si>
    <t>普通区域-奎文区-万达广场片区-18553640186-300M-宽带上网投诉-次数0-202501020000101168</t>
  </si>
  <si>
    <t>2025-01-03 08:00:00</t>
  </si>
  <si>
    <t>202501020000101168</t>
  </si>
  <si>
    <t xml:space="preserve">202501020000101168#18553640186   客户来电宽带经常掉线   要求师傅上门维修   请协助处理   谢谢  联系人  女士  联系电话  18553640186   流水202501020000101168 </t>
  </si>
  <si>
    <t>2025-01-02 08:52:21</t>
  </si>
  <si>
    <t>2025-01-02 08:52:40</t>
  </si>
  <si>
    <t>SD-851-288998-11576-6942</t>
  </si>
  <si>
    <t>SD-057-250102-948750-3103</t>
  </si>
  <si>
    <t>2025-01-02 14:45:47</t>
  </si>
  <si>
    <t>普通区域-奎文区-大虞东宿舍-15265622958-200M-宽带上网投诉-次数0-202501020000433760</t>
  </si>
  <si>
    <t>2025-01-03 15:46:00</t>
  </si>
  <si>
    <t>202501020000433760</t>
  </si>
  <si>
    <t>202501020000433760#15265622958 客户来电反映本机号码光猫设备 不稳定  经常掉线无法上网  要求师傅上门处理 谢谢 联系人先生 联系电话15865365764 来电流水2025010214420868420871239</t>
  </si>
  <si>
    <t>2025-01-02 14:47:37</t>
  </si>
  <si>
    <t>2025-01-02 14:48:05</t>
  </si>
  <si>
    <t>SD-057-250102-816532-2279</t>
  </si>
  <si>
    <t>2025-01-02 12:48:28</t>
  </si>
  <si>
    <t>FTTR-普通区域-昌乐县-土埠村自然村-18363669501-300M-宽带上网投诉-次数0-202501020000341265</t>
  </si>
  <si>
    <t>202501020000341265</t>
  </si>
  <si>
    <t>202501020000341265#客户来电反映宽带无法使用 老人在家  要求维修人员上门维修，请尽快协助处理，谢谢</t>
  </si>
  <si>
    <t>2025-01-02 12:54:14</t>
  </si>
  <si>
    <t>徐政然</t>
  </si>
  <si>
    <t>15706307128</t>
  </si>
  <si>
    <t>家客铁通潍坊昌乐-马宋乡镇装维组</t>
  </si>
  <si>
    <t>dw3_jk_xuzhengran</t>
  </si>
  <si>
    <t>2025-01-02 12:54:35</t>
  </si>
  <si>
    <t>SD-851-260806-21534-15256</t>
  </si>
  <si>
    <t>SD-057-250102-345219-160</t>
  </si>
  <si>
    <t>2025-01-02 08:41:14</t>
  </si>
  <si>
    <t>80+普通-普通区域-昌邑市-永和村自然村-15153632199-1000M-宽带上网投诉-次数0-20250102083923X363504575</t>
  </si>
  <si>
    <t>20250102083923X363504575</t>
  </si>
  <si>
    <t xml:space="preserve">【农村网络投诉】流程受理流水号：20250102083842151536321991003370
客户号码:15153632199
客户姓名:孙**
投诉地市:潍坊
来话流水:2025010208382641920861214
宽带账号:15153632199
宽带账号归属地市:潍坊
宽带账号归属区县:昌邑市
故障地址:潍坊昌邑市卜庄镇永和村永和村自然村17号箱孙胜彬*********
联系电话:15153632199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08:42:22
具体故障现象:光猫亮红灯，
客户其他诉求:wu 
</t>
  </si>
  <si>
    <t>2025-01-02 08:48:58</t>
  </si>
  <si>
    <t>刘云磊</t>
  </si>
  <si>
    <t>15706307219</t>
  </si>
  <si>
    <t>家客铁通潍坊昌邑-卜庄乡镇装维组</t>
  </si>
  <si>
    <t>dw3_jk_liuyunlei</t>
  </si>
  <si>
    <t>2025-01-02 08:49:35</t>
  </si>
  <si>
    <t>SD-851-241513-793-19000</t>
  </si>
  <si>
    <t>SD-057-250102-672803-2284</t>
  </si>
  <si>
    <t>2025-01-02 12:49:22</t>
  </si>
  <si>
    <t>【调研】-普通区域-寒亭区-碑子村自然村-18753620334-300M-魔百和投诉-次数0-202501020000343513</t>
  </si>
  <si>
    <t>202501020000343513</t>
  </si>
  <si>
    <t>202501020000343513#宽带账号：18753620334；宽带地址：潍坊寒亭区双杨镇碑子村碑子村自然村碑子村北；客户来电反映移动高清语音遥控器无法使用连接不上，要求师傅上门，请协助处理，谢谢！联系电话：15216468956 联系人：先生 录音流水：2025010212371642120851778</t>
  </si>
  <si>
    <t>2025-01-02 13:04:25</t>
  </si>
  <si>
    <t>家庭咨询-&gt;产品质量-&gt;互联网电视(移动高清)-&gt;全局流转-&gt;售后服务-&gt;机顶盒配件损坏-&gt;全局流转</t>
  </si>
  <si>
    <t>2025-01-02 13:06:17</t>
  </si>
  <si>
    <t>SD-057-250102-872409-2064</t>
  </si>
  <si>
    <t>2025-01-02 12:19:57</t>
  </si>
  <si>
    <t>普通区域-安丘市-李家水西村自然村-13563627677-300M-魔百和投诉-次数0-202501020000323959</t>
  </si>
  <si>
    <t>202501020000323959</t>
  </si>
  <si>
    <t>202501020000323959#流程受理流水号：20250102121904135636276771082154
客户号码:13563627677
客户姓名:郭**
投诉地市:潍坊
来话流水:2025010212142899520813682
宽带账号:13563627677
宽带账号归属地市:潍坊
宽带账号归属区县:安丘市
故障地址:潍坊安丘市慈埠镇李家水西村李家水西村自然村李家水西村追加5号箱李德亮*********
联系电话:13583699067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光功率:-18.38
故障大类:宽带/电视
故障细类:移动高清电视故障(专席)
携转原因:
故障时间:2025-01-02 12:12:40
魔百和单播/组播:组播
具体故障现象:电视机提示亲情网，
客户其他诉求:
魔百和单/组播：组播;宽带小区$[李家水西村自然村]$</t>
  </si>
  <si>
    <t>2025-01-02 12:21:32</t>
  </si>
  <si>
    <t>2025-01-02 12:23:15</t>
  </si>
  <si>
    <t>SD-851-316984-9437-174</t>
  </si>
  <si>
    <t>SD-057-250102-163570-3072</t>
  </si>
  <si>
    <t>2025-01-02 14:41:15</t>
  </si>
  <si>
    <t>普通区域-奎文区-水印幸福城-15964595868-200M-宽带上网投诉-次数0-202501020000427323</t>
  </si>
  <si>
    <t>2025-01-03 15:42:00</t>
  </si>
  <si>
    <t>202501020000427323</t>
  </si>
  <si>
    <t>202501020000427323#宽带账号：15964595868；联系电话：15964595868；宽带地址：潍坊奎文区北苑街道北宫街高家楼小区（水映幸福城）7号楼3-601；客户来电反映：电视无法观看，线上指导无法配合操作，要求上门处理, 来电流水：2025010214370933020895572</t>
  </si>
  <si>
    <t>2025-01-02 14:43:31</t>
  </si>
  <si>
    <t>张永鸿</t>
  </si>
  <si>
    <t>15706366537</t>
  </si>
  <si>
    <t>dw3_jk_zhangyonghong</t>
  </si>
  <si>
    <t>2025-01-02 14:43:45</t>
  </si>
  <si>
    <t>2025-01-02 14:44:13</t>
  </si>
  <si>
    <t>80+普通-普通区域-高密市-翠竹苑小区-18763662223-300M-宽带上网投诉-次数0-20250102144223X143301748 一级督办</t>
  </si>
  <si>
    <t>20250102144223X143301748</t>
  </si>
  <si>
    <t>2025-01-02 14:51:34</t>
  </si>
  <si>
    <t>2025-01-02 14:52:03</t>
  </si>
  <si>
    <t>SD-852-295516-1241-7840</t>
  </si>
  <si>
    <t>SD-057-250102-540237-165</t>
  </si>
  <si>
    <t>2025-01-02 08:41:46</t>
  </si>
  <si>
    <t>普通区域-高密市-王党村自然村-13562631636-500M-宽带上网投诉-次数0-202501020000093814</t>
  </si>
  <si>
    <t>202501020000093814</t>
  </si>
  <si>
    <t xml:space="preserve">202501020000093814#13562631636客户反映电视无法观看，线上排障 不认可，请协助处理。谢谢  联系人：女士 联系电话：本机 流水：2025010208361994420841936
</t>
  </si>
  <si>
    <t>2025-01-02 08:44:58</t>
  </si>
  <si>
    <t>2025-01-02 08:45:20</t>
  </si>
  <si>
    <t>SD-057-250102-654210-2259</t>
  </si>
  <si>
    <t>2025-01-02 12:47:02</t>
  </si>
  <si>
    <t>【调研】-80+银卡-普通区域-寿光市-大庄村自然村-18266463546-300M-宽带上网投诉-次数0-202501020000340871</t>
  </si>
  <si>
    <t>202501020000340871</t>
  </si>
  <si>
    <t>202501020000340871#流程受理流水号：20250102124559182664635461089669
客户号码:18266463546
客户姓名:王**
投诉地市:潍坊
来话流水:2025010212412744920891513
宽带账号:18266463546
宽带账号归属地市:潍坊
宽带账号归属区县:寿光市
故障地址:潍坊寿光市马店大庄村大庄村自然村大庄村扩容16号箱王绪华外墙*********
联系电话:18266463546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光功率:-17.21
故障大类:宽带/电视
故障细类:网速慢/上网掉线(专席)
携转原因:
故障时间:2025-01-02 12:49:30
具体故障现象:网速慢卡顿，
客户其他诉求:
;宽带小区$[大庄村自然村]$</t>
  </si>
  <si>
    <t>为用户更换路由器</t>
  </si>
  <si>
    <t>2025-01-02 12:49:24</t>
  </si>
  <si>
    <t>SD-851-282375-3223-16625</t>
  </si>
  <si>
    <t>SD-057-250102-378192-2219</t>
  </si>
  <si>
    <t>2025-01-02 12:41:13</t>
  </si>
  <si>
    <t>80+白金-普通区域-青州市-青城樱园-15106362922-1000M-宽带上网投诉-次数0-20250102123855X735744745</t>
  </si>
  <si>
    <t>20250102123855X735744745</t>
  </si>
  <si>
    <t xml:space="preserve">流程受理流水号：20250102123827151063629221087575
客户号码:15106362922
客户姓名:孙*
投诉地市:潍坊
来话流水:2025010212355970420839809
宽带账号:15106362922
宽带账号归属地市:潍坊
宽带账号归属区县:青州市
故障地址:潍坊青州市益都街道海岱北路青城樱园二期19号楼*********
联系电话:15106362922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故障细类:网速慢/上网掉线(专席)
携转原因:
故障时间:2025-01-02 12:37:18
具体故障现象:网速慢卡顿，
客户其他诉求:
</t>
  </si>
  <si>
    <t>2025-01-02 12:42:46</t>
  </si>
  <si>
    <t>2025-01-02 12:43:26</t>
  </si>
  <si>
    <t>SD-851-238062-9825-7476</t>
  </si>
  <si>
    <t>SD-057-250102-290684-6347</t>
  </si>
  <si>
    <t>2025-01-02 21:53:06</t>
  </si>
  <si>
    <t>【重投】-【调研】-普通区域-安丘市-步步高小区-13280136806-1000M-宽带上网投诉-次数0-202501020000736314</t>
  </si>
  <si>
    <t>2025-01-03 18:00:00</t>
  </si>
  <si>
    <t>202501020000736314</t>
  </si>
  <si>
    <t>202501020000736314#【已关注中国移动10086微信公众号】流程受理流水号：20250102215114132801368061228454
客户号码:13280136806
客户姓名:高**
投诉地市:潍坊
来话流水:2025010221505629120861914
宽带账号:13280136806
宽带账号归属地市:潍坊
宽带账号归属区县:安丘市
故障地址:潍坊安丘市兴安街道潍安路步步高小区迁2号楼*********
联系电话:13280136806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故障细类:宽带无法上网
携转原因:
故障时间:2025-01-02 21:51:54
具体故障现象:光猫亮红灯，
客户其他诉求:要求上门维修，谢谢
;宽带小区$[步步高小区]$</t>
  </si>
  <si>
    <t>2025-01-02 21:57:36</t>
  </si>
  <si>
    <t>SD-851-276199-6765-9243</t>
  </si>
  <si>
    <t>SD-057-250102-265389-2018</t>
  </si>
  <si>
    <t>2025-01-02 12:14:02</t>
  </si>
  <si>
    <t>【调研】-80+金卡-普通区域-寒亭区-冯家花园村自然村-13583684556-1000M-宽带上网投诉-次数0-20250102121110X705213560</t>
  </si>
  <si>
    <t>20250102121110X705213560</t>
  </si>
  <si>
    <t xml:space="preserve">【农村网络投诉】流程受理流水号：20250102121025135836845561079645
客户号码:13583684556
客户姓名:冯**
投诉地市:潍坊
来话流水:2025010212095446620862374
宽带账号:13583684556
宽带账号归属地市:潍坊
宽带账号归属区县:寒亭区
故障地址:潍坊寒亭区高里镇西冯村
联系电话:13583684556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故障细类:网速慢/上网掉线(专席)
携转原因:
故障时间:2025-01-02 12:10:33
具体故障现象:网速慢卡顿， 在线指导客户操作，客户不会配合操作！要求上门处理，请尽快给其联系，谢谢; 
客户其他诉求:
</t>
  </si>
  <si>
    <t>2025-01-02 12:16:29</t>
  </si>
  <si>
    <t>2025-01-02 12:17:01</t>
  </si>
  <si>
    <t>SD-851-290958-5024-10029</t>
  </si>
  <si>
    <t>SD-057-250102-576193-156</t>
  </si>
  <si>
    <t>2025-01-02 08:41:02</t>
  </si>
  <si>
    <t>普通区域-寒亭区-庞家村自然村-18753628307-1000M-宽带上网投诉-次数0-20250102083800X280662538</t>
  </si>
  <si>
    <t>20250102083800X280662538</t>
  </si>
  <si>
    <t xml:space="preserve">【农村网络投诉】流程受理流水号：20250102083711187536283071002881
客户号码:18753628307
客户姓名:李**
投诉地市:潍坊
来话流水:2025010208343499520826622
宽带账号:18753628307
宽带账号归属地市:潍坊
宽带账号归属区县:寒亭区
故障地址:潍坊寒亭区双杨镇庞家村庞家村自然村庞家村西街南一8号箱*********
联系电话:18753628307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08:32:21
具体故障现象:光猫亮红灯，
客户其他诉求:
</t>
  </si>
  <si>
    <t>2025-01-02 08:44:57</t>
  </si>
  <si>
    <t>2025-01-02 08:47:39</t>
  </si>
  <si>
    <t>2025-01-02 08:40:32</t>
  </si>
  <si>
    <t>普通区域-寿光市-九巷村-15053672053-200M-宽带上网投诉-次数0-202501020000098952 一级督办</t>
  </si>
  <si>
    <t>2025-01-03 09:41:00</t>
  </si>
  <si>
    <t>202501020000098952</t>
  </si>
  <si>
    <t>2025-01-02 08:41:27</t>
  </si>
  <si>
    <t>2025-01-02 08:41:45</t>
  </si>
  <si>
    <t>SD-057-250102-962817-3105</t>
  </si>
  <si>
    <t>2025-01-02 14:46:22</t>
  </si>
  <si>
    <t>80+白金-普通区域-昌邑市-文苑小区南区-18765675992-1000M-宽带上网投诉-次数0-202501020000435471</t>
  </si>
  <si>
    <t>202501020000435471</t>
  </si>
  <si>
    <t xml:space="preserve">202501020000435471#宽带账号：18765675992；联系电话：18765675992宽带地址：潍坊昌邑市城区新兴街文苑小区南区；客户来电反映宽带网速很慢，要求上门处理, 来电流水：2025010214430468220885464
 </t>
  </si>
  <si>
    <t>2025-01-02 14:51:35</t>
  </si>
  <si>
    <t>2025-01-02 14:51:52</t>
  </si>
  <si>
    <t>SD-851-316075-12482-9099</t>
  </si>
  <si>
    <t>SD-057-250102-506419-177</t>
  </si>
  <si>
    <t>2025-01-02 08:42:51</t>
  </si>
  <si>
    <t>普通区域--null-15653697885-宽带上网投诉-次数0-202501020000101038</t>
  </si>
  <si>
    <t>2025-01-03 09:43:00</t>
  </si>
  <si>
    <t>202501020000101038</t>
  </si>
  <si>
    <t>202501020000101038#流程受理流水号：20250102084218156536978851004489
客户号码:15653697885
客户姓名:吴**
投诉地市:潍坊
来话流水:2025010208415062920892965
宽带账号:15653697885
账号归属区县:青州市鸿宇通讯器材经营部
联系电话:15653697885
联系人:先生/女士
宽带地址:潍坊
工单紧急程度:一般
是否投诉倾向:否
是否重复投诉:否
是否携转意向:否
是否有升级投诉倾向:否
*业务名称:业务融合开机流程宽带+OTT
投诉内容:手机号码：15653697885，【问题描述】客户已办理宽带业务，有开通单，要求装维尽快联系上门，请处理，谢谢。联系电话：15653697885，联系人：先生/女士，录音流水号：2025010208415062920892965。受理明细：531920062399999999。
在途开通单信息：536250101491254884，15653697885，2025-01-01 10:44:04，业务融合开机流程宽带+OTT，处理中，黄单扩容
是否到厅:否
业务名称:业务融合开机流程宽带+OTT
;宽带小区$[null]$</t>
  </si>
  <si>
    <t>2025-01-02 11:00:23</t>
  </si>
  <si>
    <t>SD-057-250102-197803-2276</t>
  </si>
  <si>
    <t>2025-01-02 12:47:52</t>
  </si>
  <si>
    <t>【调研】-80+银卡-普通区域-坊子区-狮子口村自然村-18353692678-500M-宽带上网投诉-次数0-202501020000341560</t>
  </si>
  <si>
    <t>202501020000341560</t>
  </si>
  <si>
    <t>202501020000341560#客户来电反映宽带网络无法上网，经查询客户侧为质差终端，请协助上门更换终端并一并处理故障问题，谢谢！联系电话：18754455550；联系人：女士，先生；来电流水：
2025010212451934620827241</t>
  </si>
  <si>
    <t>2025-01-02 12:51:21</t>
  </si>
  <si>
    <t>2025-01-02 12:51:39</t>
  </si>
  <si>
    <t>SD-057-250102-402158-2211</t>
  </si>
  <si>
    <t>2025-01-02 12:40:01</t>
  </si>
  <si>
    <t>80+银卡-FTTR-普通区域-高密市-凯宇和平花园-13854444678-1000M-宽带上网投诉-次数0-202501020000335187</t>
  </si>
  <si>
    <t>202501020000335187</t>
  </si>
  <si>
    <t>202501020000335187#受理号码 : 13854444678客户姓名 : 李**号码归属地 : 潍坊高密 － 高密用户品牌 : 全球通
客户来电反映，宽带无法上网，按流程排查未恢复，请协助处理，谢谢！
联系人：女士  宽带地址：潍坊高密市朝阳街道月潭路凯宇和平花园凯宇和平花园17#17号箱*********  联系电话：13854444678  电话流水：2025010212354770020837923</t>
  </si>
  <si>
    <t>2025-01-02 12:42:45</t>
  </si>
  <si>
    <t>2025-01-02 12:43:04</t>
  </si>
  <si>
    <t>SD-851-252500-14003-10422</t>
  </si>
  <si>
    <t>SD-057-250102-856913-41</t>
  </si>
  <si>
    <t>2025-01-02 08:12:35</t>
  </si>
  <si>
    <t>普通区域-临朐县-五中家属楼-15965056339-300M-宽带上网投诉-次数0-202501020000090480</t>
  </si>
  <si>
    <t>202501020000090480</t>
  </si>
  <si>
    <t>202501020000090480#【已关注中国移动10086微信公众号】流程受理流水号：20250102081120159650563391000593
客户号码:15965056339
客户姓名:杨**
投诉地市:潍坊
来话流水:2025010208110562820896005
宽带账号:15965056339
宽带账号归属地市:潍坊
宽带账号归属区县:临朐县
故障地址:潍坊临朐县东城街道东五路五中家属楼五中家属楼*********
联系电话:15965056339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故障细类:宽带无法上网
携转原因:
故障时间:2025-01-02 08:11:30
具体故障现象:打不开网页，
客户其他诉求:
;宽带小区$[五中家属楼]$</t>
  </si>
  <si>
    <t>2025-01-02 08:24:38</t>
  </si>
  <si>
    <t>马行</t>
  </si>
  <si>
    <t>15706307563</t>
  </si>
  <si>
    <t>dw3_jk_mahang</t>
  </si>
  <si>
    <t>2025-01-02 08:24:53</t>
  </si>
  <si>
    <t>SD-057-250102-042157-5530</t>
  </si>
  <si>
    <t>2025-01-02 19:23:05</t>
  </si>
  <si>
    <t>80+普通-普通区域-昌邑市-实验小区-13964665032-1000M-魔百和投诉-次数0-20250102192012X812616555</t>
  </si>
  <si>
    <t>20250102192012X812616555</t>
  </si>
  <si>
    <t>流程受理流水号：20250102191417139646650321208244
客户号码:13964665032
客户姓名:徐**
投诉地市:潍坊
来话流水:2025010219130935720804181
宽带账号:13964665032
宽带账号归属地市:潍坊
宽带账号归属区县:昌邑市
故障地址:潍坊昌邑市城区山前街实验小区一实小宿舍1号楼*********
联系电话:13964665032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故障细类:移动高清电视故障(专席)
携转原因:
故障时间:2025-01-02 19:10:54
魔百和单播/组播:组播
具体故障现象:电视机提示无信号，
客户其他诉求:
魔百和单/组播：组播</t>
  </si>
  <si>
    <t>2025-01-02 19:25:18</t>
  </si>
  <si>
    <t>2025-01-02 19:25:44</t>
  </si>
  <si>
    <t>SD-851-323147-19646-9014</t>
  </si>
  <si>
    <t>SD-057-250102-635420-5558</t>
  </si>
  <si>
    <t>2025-01-02 19:27:22</t>
  </si>
  <si>
    <t>80+普通-普通区域-临朐县-七贤贾家庄自然村-15206308444-1000M-宽带上网投诉-次数0-202501020000687660</t>
  </si>
  <si>
    <t>202501020000687660</t>
  </si>
  <si>
    <t>202501020000687660#15206308444客户来电反映宽带无法使用，网速慢经常掉线，不配合排障，线上排障不认可，要求维修人员上门维修，请尽快协助处理，谢谢  联系人：先生联系电话：本机 流水：2025010219243370220893074</t>
  </si>
  <si>
    <t>2025-01-02 19:32:28</t>
  </si>
  <si>
    <t>2025-01-02 19:32:47</t>
  </si>
  <si>
    <t>SD-851-273036-14024-14323</t>
  </si>
  <si>
    <t>SD-057-250102-975086-2865</t>
  </si>
  <si>
    <t>2025-01-02 14:08:27</t>
  </si>
  <si>
    <t>普通区域--null--宽带上网投诉-次数0-202501020000227127</t>
  </si>
  <si>
    <t>2025-01-03 15:09:00</t>
  </si>
  <si>
    <t>202501020000227127</t>
  </si>
  <si>
    <t>202501020000227127#手机号码：13606467738，【问题描述】客户来电对于宽带不能使用的流程（规定）表示不满。已向客户分析解释，客户不认可，要求给予查询处理。联系人：先生/女士，联系电话：15964991757，流水号：2025010210340838620850836。 客户来电说家里宽带不好用经查询号码上没有移动宽带但客户执意说在这个号码上面 地址是山东青岛崂山区 劲松5路左岸风都45号楼2单元 1001      是移动家的宽带请协助处理谢谢 
流程受理流水号：20250102104230136064677381048139
受理明细:531920062399999999
4G套餐名称:预付费移动大王卡
是否下发过短信提醒:否
前期有无退费记录:否
是否解释无法退费:否
是否到厅:否</t>
  </si>
  <si>
    <t>2025-01-02 14:09:48</t>
  </si>
  <si>
    <t>家庭咨询-&gt;服务触点-&gt;装维人员-&gt;全局流转-&gt;售后服务-&gt;布线不合理-&gt;全局流转</t>
  </si>
  <si>
    <t>SD-057-250102-897146-2787</t>
  </si>
  <si>
    <t>2025-01-02 14:01:34</t>
  </si>
  <si>
    <t>80+普通-普通区域-潍城区-化肥厂宿舍南院小区-13676369332-500M-宽带上网投诉-次数0-202501020000395261</t>
  </si>
  <si>
    <t>202501020000395261</t>
  </si>
  <si>
    <t>202501020000395261#流程受理流水号：20250102140041136763693321109318
客户号码:13676369332
客户姓名:孙**
投诉地市:潍坊
来话流水:2025010213574058420833388
宽带账号:13676369332
宽带账号归属地市:潍坊
宽带账号归属区县:潍城区
故障地址:潍坊潍城区西关街道胜利西街化肥厂宿舍南院小区化肥厂宿舍2号楼*********
联系电话:13676369332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故障细类:宽带无法上网(专席)
携转原因:
故障时间:2025-01-02 14:06:07
具体故障现象:光猫灯正常但电脑手机无法上网，
客户其他诉求:请协助处理，谢谢
;宽带小区$[化肥厂宿舍南院小区]$</t>
  </si>
  <si>
    <t>2025-01-02 14:17:45</t>
  </si>
  <si>
    <t>刘培文</t>
  </si>
  <si>
    <t>15706307857</t>
  </si>
  <si>
    <t>dw3_jk_wcliupeiwen</t>
  </si>
  <si>
    <t>2025-01-02 14:19:03</t>
  </si>
  <si>
    <t>SD-057-250102-306298-3041</t>
  </si>
  <si>
    <t>2025-01-02 14:36:45</t>
  </si>
  <si>
    <t>普通区域-寿光市-高淮村自然村-18754407971-1000M-宽带上网投诉-次数0-202501020000428070 二级督办</t>
  </si>
  <si>
    <t>202501020000428070</t>
  </si>
  <si>
    <t>202501020000428070#流程受理流水号：20250102143123187544079711119884
客户号码:18754407971
客户姓名:孙**
投诉地市:潍坊
来话流水:2025010214293591120880942
宽带账号:18754407971
宽带账号归属地市:潍坊
宽带账号归属区县:寿光市
故障地址:潍坊寿光市留吕高淮村高淮村自然村1号楼*********
联系电话:18754407971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14:33:29
具体故障现象:客户反应宽带无法上网，前期反应过，前期工单流水号：202501010000384620，但是还木有给其维修好，反应自己家网络三天两头断网不满意，强烈要求核实给其一个满意答复，如果修不好就取消宽带，请尽快给其处理，谢谢
客户其他诉求:
;宽带小区$[高淮村自然村]$</t>
  </si>
  <si>
    <t>2025-01-02 14:51:16</t>
  </si>
  <si>
    <t>SD-057-250102-456087-5127</t>
  </si>
  <si>
    <t>2025-01-02 18:47:18</t>
  </si>
  <si>
    <t>【调研】-80+金卡-普通区域-寒亭区-后王村自然村-18853633020-1000M-宽带上网投诉-次数0-20250102184504X704060525</t>
  </si>
  <si>
    <t>2025-01-03 19:00:00</t>
  </si>
  <si>
    <t>20250102184504X704060525</t>
  </si>
  <si>
    <t xml:space="preserve">【农村网络投诉】流程受理流水号：20250102184406188536330201201699
客户号码:18853633020
客户姓名:马**
投诉地市:潍坊
来话流水:2025010218431577020854776
宽带账号:18853633020
宽带账号归属地市:潍坊
宽带账号归属区县:寒亭区
故障地址:潍坊寒亭区南孙镇后王村后王村自然村后王村9号箱*********
联系电话:18853633020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18:44:28
具体故障现象:提示网络无法连接，
客户其他诉求:
</t>
  </si>
  <si>
    <t>2025-01-02 18:51:57</t>
  </si>
  <si>
    <t>孙朋华</t>
  </si>
  <si>
    <t>15706307448</t>
  </si>
  <si>
    <t>dw3_jk_sunpenghua</t>
  </si>
  <si>
    <t>2025-01-02 18:52:17</t>
  </si>
  <si>
    <t>SD-851-229419-20928-22870</t>
  </si>
  <si>
    <t>SD-057-250102-306725-3009</t>
  </si>
  <si>
    <t>2025-01-02 14:31:26</t>
  </si>
  <si>
    <t>80+白金-普通区域-奎文区-世嘉铭园-15064695899-300M-宽带上网投诉-次数0-202501020000421851</t>
  </si>
  <si>
    <t>202501020000421851</t>
  </si>
  <si>
    <t>202501020000421851#【已关注中国移动10086微信公众号】流程受理流水号：20250102142938150646958991119252
客户号码:15064695899
客户姓名:李**
投诉地市:潍坊
来话流水:2025010214285983620871995
宽带账号:15064695899
宽带账号归属地市:潍坊
宽带账号归属区县:--
故障地址:潍坊高新高新城区金马路世嘉铭园4号楼*********
联系电话:15065679272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故障细类:宽带网速慢/卡顿
携转原因:
故障时间:2025-01-02 14:31:07
具体故障现象:光猫亮红灯，
客户其他诉求:
;宽带小区$[世嘉铭园]$</t>
  </si>
  <si>
    <t>2025-01-02 14:49:04</t>
  </si>
  <si>
    <t>于新</t>
  </si>
  <si>
    <t>15706307401</t>
  </si>
  <si>
    <t>dw3_jk_yuxin</t>
  </si>
  <si>
    <t>2025-01-02 14:49:22</t>
  </si>
  <si>
    <t>SD-057-250102-037956-5519</t>
  </si>
  <si>
    <t>2025-01-02 19:21:17</t>
  </si>
  <si>
    <t>普通区域-奎文区-樱园东区-13583650595-200M-宽带上网投诉-次数0-202501020000683756 二级督办</t>
  </si>
  <si>
    <t>202501020000683756</t>
  </si>
  <si>
    <t>202501020000683756#流程受理流水号：20250102191928135836505951209299
客户号码:13583650595
客户姓名:王*
投诉地市:潍坊
来话流水:2025010219180047120842292
宽带账号:13583650595
宽带账号归属地市:潍坊
宽带账号归属区县:奎文区
故障地址:潍坊奎文区梨园街道樱前街樱园东区5号楼*********
联系电话:13583650595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故障时间:2025-01-02 19:50:02
具体故障现象:光猫灯正常但电脑手机无法上网，
客户其他诉求:
;宽带小区$[樱园东区]$</t>
  </si>
  <si>
    <t>2025-01-02 19:26:09</t>
  </si>
  <si>
    <t>张玉恒</t>
  </si>
  <si>
    <t>15706307478</t>
  </si>
  <si>
    <t>dw3_jk_zhangyuheng</t>
  </si>
  <si>
    <t>2025-01-02 19:27:10</t>
  </si>
  <si>
    <t>SD-057-250102-892607-5087</t>
  </si>
  <si>
    <t>2025-01-02 18:42:59</t>
  </si>
  <si>
    <t>80+普通-普通区域-潍城区-天主教堂片区-13863692851-300M-宽带上网投诉-次数0-202501020000663989</t>
  </si>
  <si>
    <t>202501020000663989</t>
  </si>
  <si>
    <t xml:space="preserve">202501020000663989#流程受理流水号：20250102184202138636928511201259
客户号码:13863692851
客户姓名:于**
投诉地市:潍坊
来话流水:2025010218403058420830364
宽带账号:13863692851
宽带账号归属地市:潍坊
宽带账号归属区县:潍城区
故障地址:潍坊潍城区西关街道福寿西街天主教堂片区富通花园1号楼*********
联系电话:18853657258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光功率:-19.87
故障大类:宽带/电视
故障细类:移动高清电视故障
携转原因:
故障时间:2025-01-02 18:42:12
魔百和单播/组播:--
具体故障现象:电视提示网络类错误，
客户其他诉求:客户侧为质差终端，要求上门更换终端并一并处理故障问题。
</t>
  </si>
  <si>
    <t>2025-01-02 18:45:42</t>
  </si>
  <si>
    <t>2025-01-02 18:46:15</t>
  </si>
  <si>
    <t>SD-057-250102-705461-45</t>
  </si>
  <si>
    <t>2025-01-02 08:14:01</t>
  </si>
  <si>
    <t>普通区域-寿光市-南邵二村自然村-15621676796-300M-宽带上网投诉-次数0-20250102081353X833779224</t>
  </si>
  <si>
    <t>20250102081353X833779224</t>
  </si>
  <si>
    <t>【农村网络投诉】检测结果：1、手机账号余额检测：手机账户余额正常；2、宽带账号登录状态检测：账号登录状态正常；3、宽带速率检测：宽带速率正常；4、宽带状态检测：宽带状态正常；5、群体故障检测：无大面积群障；6、线路检测：线路状态正常；7、光猫在线检测：光猫在线；故障类型：网络无法连接。故障描述：路由器和电视都没有信号，都显示没有信号。联系人：林玉坤。联系电话：15621676796。。</t>
  </si>
  <si>
    <t>2025-01-02 08:32:28</t>
  </si>
  <si>
    <t>王永杰</t>
  </si>
  <si>
    <t>15706307822</t>
  </si>
  <si>
    <t>dw3_jk_wangyongjie</t>
  </si>
  <si>
    <t>2025-01-02 08:32:51</t>
  </si>
  <si>
    <t>SD-057-250102-465192-2855</t>
  </si>
  <si>
    <t>2025-01-02 14:07:44</t>
  </si>
  <si>
    <t>80+钻石-普通区域-奎文区-中央生活城-15095241111-1000M-宽带上网投诉-次数0-202501020000398754</t>
  </si>
  <si>
    <t>202501020000398754</t>
  </si>
  <si>
    <t xml:space="preserve">202501020000398754#宽带账号：15095241111；宽带地址：潍坊奎文区广文街道胜利街中央生活城10号楼；客户来电反映宽带/移动高清故障，客户不在现场，无法配合线上指导/客户不配合排障，要求上门，请协助处理，谢谢！联系电话15095241111；联系人：先生；来电流水：2025010213541958520893375
</t>
  </si>
  <si>
    <t>2025-01-02 14:13:17</t>
  </si>
  <si>
    <t>姚克胜</t>
  </si>
  <si>
    <t>15706307480</t>
  </si>
  <si>
    <t>dw3_jk_yaokesheng</t>
  </si>
  <si>
    <t>2025-01-02 14:13:38</t>
  </si>
  <si>
    <t>SD-057-250102-261530-43</t>
  </si>
  <si>
    <t>2025-01-02 08:13:02</t>
  </si>
  <si>
    <t>【调研】-80+银卡-普通区域-奎文区-奎文区公安局宿舍北区J-15163617889-300M-宽带上网投诉-次数0-202501020000092684</t>
  </si>
  <si>
    <t>202501020000092684</t>
  </si>
  <si>
    <t>202501020000092684#【已关注中国移动10086微信公众号】流程受理流水号：20250102081211151636178891000608
客户号码:15163617889
客户姓名:郑**
投诉地市:潍坊
来话流水:2025010208113951820898516
宽带账号:15163617889
宽带账号归属地市:潍坊
宽带账号归属区县:奎文区
故障地址:潍坊奎文区广文街道民生东街奎文区公安局宿舍北区J南楼*********
联系电话:15163617889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光功率:-13.47
故障大类:宽带/电视
故障细类:宽带无法上网
携转原因:
故障时间:2025-01-02 08:12:31
具体故障现象:频繁掉线，
客户其他诉求:
;宽带小区$[奎文区公安局宿舍北区J]$</t>
  </si>
  <si>
    <t>2025-01-02 08:25:51</t>
  </si>
  <si>
    <t>2025-01-02 08:26:27</t>
  </si>
  <si>
    <t>SD-057-250102-475208-5543</t>
  </si>
  <si>
    <t>2025-01-02 19:24:37</t>
  </si>
  <si>
    <t>普通区域-寿光市-清河社区-18053673029-200M-宽带上网投诉-次数0-202501020000678210</t>
  </si>
  <si>
    <t>202501020000678210</t>
  </si>
  <si>
    <t>202501020000678210#18053673029客户来电反映宽带网速慢，要求修改宽带模式同时想要申请一个独立的公网IPV4，要求维修人员上门维修，请尽快协助处理，谢谢  联系人：先生 联系电话：13806477592本机 流水：2025010219081556620865146</t>
  </si>
  <si>
    <t>2025-01-02 19:27:58</t>
  </si>
  <si>
    <t>2025-01-02 19:28:53</t>
  </si>
  <si>
    <t>SD-852-241349-1584-11834</t>
  </si>
  <si>
    <t>2025-01-02 14:02:06</t>
  </si>
  <si>
    <t>80+钻石-普通区域-坊子区-恒信阳光城-15094950397-1000M-宽带上网投诉-次数0-20250102140100X660980223 一级督办</t>
  </si>
  <si>
    <t>20250102140100X660980223</t>
  </si>
  <si>
    <t>2025-01-02 14:08:00</t>
  </si>
  <si>
    <t>2025-01-02 14:09:21</t>
  </si>
  <si>
    <t>SD-852-263177-119-7649</t>
  </si>
  <si>
    <t>SD-057-250102-835197-5104</t>
  </si>
  <si>
    <t>2025-01-02 18:45:27</t>
  </si>
  <si>
    <t>80+银卡-普通区域-寿光市-东稻田村自然村-15266367555-100M-宽带上网投诉-次数0-202501020000665140</t>
  </si>
  <si>
    <t>202501020000665140</t>
  </si>
  <si>
    <t xml:space="preserve">202501020000665140#流程受理流水号：20250102184414152663675551201740
客户号码:15266367555
客户姓名:刘**
投诉地市:潍坊
来话流水:2025010218435093320859937
宽带账号:15266367555
宽带账号归属地市:潍坊
宽带账号归属区县:寿光市
故障地址:潍坊寿光市稻田镇东稻田村东稻田村自然村东稻田村5箱(李峰国外墙）*********
联系电话:15269639913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故障时间:2025-01-02 18:44:29
具体故障现象:光猫亮红灯，
客户其他诉求:客户侧为质差终端，要求上门更换终端并一并处理故障问题。
</t>
  </si>
  <si>
    <t>2025-01-02 18:49:55</t>
  </si>
  <si>
    <t>2025-01-02 18:51:06</t>
  </si>
  <si>
    <t>SD-057-250102-675418-3004</t>
  </si>
  <si>
    <t>2025-01-02 14:30:32</t>
  </si>
  <si>
    <t>普通区域-高密市-广安花园二期-13793622006-1000M-宽带上网投诉-次数0-202501020000420427</t>
  </si>
  <si>
    <t>202501020000420427</t>
  </si>
  <si>
    <t xml:space="preserve">202501020000420427#宽带账号：13793622006；宽带地址：潍坊高密市朝阳街道立新街广安花园4号楼2单元201；客户来电反映宽带信号差，客户不在现场，无法配合线上指导，要求师傅上门，请协助处理，谢谢！联系电话：13455617210；联系人：女士；来电流水：2025010214251771620818130
</t>
  </si>
  <si>
    <t>2025-01-02 14:48:13</t>
  </si>
  <si>
    <t>2025-01-02 14:48:44</t>
  </si>
  <si>
    <t>SD-852-278481-1380-1286</t>
  </si>
  <si>
    <t>SD-057-250102-608275-2145</t>
  </si>
  <si>
    <t>2025-01-02 12:29:40</t>
  </si>
  <si>
    <t>【调研】-普通区域-诸城市-斜里养殖小区（小微）-15165369583-100M-宽带上网投诉-次数0-202501020000327375</t>
  </si>
  <si>
    <t>2025-01-03 13:00:00</t>
  </si>
  <si>
    <t>202501020000327375</t>
  </si>
  <si>
    <t>202501020000327375#宽带账号：15165369583；宽带地址：潍坊诸城市林家村镇斜里斜里自然村；客户来电反映移动高清无法观看，我处正常排查，客户不配合排障，要求上门，请协助处理，谢谢！联系电话：13562557862；联系人：先生；来电流水：2025010212270066620850911</t>
  </si>
  <si>
    <t>2025-01-02 12:32:27</t>
  </si>
  <si>
    <t>黄凤东</t>
  </si>
  <si>
    <t>15706307990</t>
  </si>
  <si>
    <t>dw3_jk_huangfengdong1</t>
  </si>
  <si>
    <t>2025-01-02 12:32:48</t>
  </si>
  <si>
    <t>SD-057-250102-531869-2105</t>
  </si>
  <si>
    <t>2025-01-02 12:26:16</t>
  </si>
  <si>
    <t>【调研】-普通区域-安丘市-周水崖-15064656063-100M-宽带上网投诉-次数0-202501020000328687</t>
  </si>
  <si>
    <t>202501020000328687</t>
  </si>
  <si>
    <t>202501020000328687#流程受理流水号：20250102122530150646560631083992
客户号码:15064656063
客户姓名:王**
投诉地市:潍坊
来话流水:2025010212244776420826794
宽带账号:15064656063
账号归属区县:安丘市乐途手机门市（社区）
联系电话:15064656063
联系人:先生/女士
宽带地址:潍坊
工单紧急程度:一般
是否投诉倾向:否
是否重复投诉:否
是否携转意向:否
是否有升级投诉倾向:否
*业务名称:业务融合开机流程OTT
投诉内容:手机号码：15064656063，【问题描述】客户已办理宽带业务，有开通单，要求装维尽快联系上门，请处理，谢谢。联系电话：15064656063，联系人：先生/女士，录音流水号：2025010212244776420826794。受理明细：531920062399999999。
在途开通单信息：536241102102490840，15064656063，2024-11-02 17:33:23，业务融合开机流程OTT，处理中，异常处理
是否到厅:否
业务名称:业务融合开机流程OTT
;宽带小区$[周水崖]$</t>
  </si>
  <si>
    <t>2025-01-02 12:28:57</t>
  </si>
  <si>
    <t>2025-01-02 12:30:44</t>
  </si>
  <si>
    <t>SD-851-263815-13806-16201</t>
  </si>
  <si>
    <t>SD-057-250102-457391-1280</t>
  </si>
  <si>
    <t>2025-01-02 10:50:29</t>
  </si>
  <si>
    <t>普通区域-昌邑市-昌邑翠峰御景二-13589183257-1000M-宽带上网投诉-次数0-202501020000234329</t>
  </si>
  <si>
    <t>202501020000234329</t>
  </si>
  <si>
    <t xml:space="preserve">202501020000234329#【网络电视】宽带账号：13589183257；宽带地址：潍坊昌邑市城区都昌路昌邑翠峰御景；客户来电反映观看的是网络电视/“电视家”无法观看，客户已正常办理宽带/移动高清业务，按相关口径解释不认可，要求反馈，请协助处理，谢谢！联系电话：13678663353；联系人：先生；来电流水：2025010210441872220820963。 </t>
  </si>
  <si>
    <t>2025-01-02 10:52:28</t>
  </si>
  <si>
    <t>闫庆宝</t>
  </si>
  <si>
    <t>15706307215</t>
  </si>
  <si>
    <t>dw3_jk_yanqiangbao</t>
  </si>
  <si>
    <t>2025-01-02 10:52:44</t>
  </si>
  <si>
    <t>SD-852-327965-439-15153</t>
  </si>
  <si>
    <t>SD-057-250102-708615-2093</t>
  </si>
  <si>
    <t>2025-01-02 12:24:17</t>
  </si>
  <si>
    <t>普通区域-潍城区-上城国际三期-13455636740-200M-宽带上网投诉-次数0-202501020000326859</t>
  </si>
  <si>
    <t>202501020000326859</t>
  </si>
  <si>
    <t>202501020000326859#受理号码 : 13455636740客户姓名 : 孙**号码归属地 : 潍坊潍城 － 潍城用户品牌 : 全球通，宽带账号：13455636740；宽带地址：潍坊潍城区西关街道福寿西街上城国际三期41号楼1单元1603室；客户来电反映宽带网速慢，客户不在现场，无法配合线上指导，要求上门，请协助处理，谢谢！联系电话：13854441521；联系人：先生；来电流水：2025010212210049620885179</t>
  </si>
  <si>
    <t>2025-01-02 12:28:16</t>
  </si>
  <si>
    <t>2025-01-02 12:28:40</t>
  </si>
  <si>
    <t>SD-851-295386-10688-29216</t>
  </si>
  <si>
    <t>SD-057-250102-047296-2300</t>
  </si>
  <si>
    <t>2025-01-02 12:51:05</t>
  </si>
  <si>
    <t>普通区域-安丘市-景芝村自然村-1841666878702-100M-宽带上网投诉-次数0-202501020000345643</t>
  </si>
  <si>
    <t>202501020000345643</t>
  </si>
  <si>
    <t xml:space="preserve">202501020000345643#宽带账号：1841666878702，宽带地址：潍坊安丘市景芝镇景酒大道174号海角天涯，客户办理移动宽带业务，宽带无法上网，系统提示：网络平台不可用，客户已经充值开机，且第一条宽带正常在线状态，请处理，联系电话：18416668787，联系人：本人，谢谢，来电流水：2025010212383966320864969
</t>
  </si>
  <si>
    <t>2025-01-02 12:55:00</t>
  </si>
  <si>
    <t>2025-01-02 12:55:30</t>
  </si>
  <si>
    <t>SD-851-273822-3153-7379</t>
  </si>
  <si>
    <t>SD-057-250102-074532-1272</t>
  </si>
  <si>
    <t>2025-01-02 10:50:13</t>
  </si>
  <si>
    <t>普通区域-奎文区-北海花园B区沿街高层-18265667099-300M-宽带上网投诉-次数0-202501020000229610</t>
  </si>
  <si>
    <t>202501020000229610</t>
  </si>
  <si>
    <t xml:space="preserve">202501020000229610#宽带账号：18462129990；宽带地址：济宁曲阜市书院街道盛国寺村盛果寺村；客户来电反映电视无法观看，客户不在现场，无法配合线上指导，要求师傅上门，请协助处理，谢谢！联系电话：18462129990；联系人：女士；来电流水：2025010210432600020805813。 </t>
  </si>
  <si>
    <t>2025-01-02 11:01:20</t>
  </si>
  <si>
    <t>2025-01-02 11:01:54</t>
  </si>
  <si>
    <t>SD-851-283354-282-21901</t>
  </si>
  <si>
    <t>SD-057-250102-560397-6194</t>
  </si>
  <si>
    <t>2025-01-02 21:05:30</t>
  </si>
  <si>
    <t>80+普通-普通区域-安丘市-韩家王封村自然村-15863695627-1000M-宽带上网投诉-次数0-202501020000726252</t>
  </si>
  <si>
    <t>202501020000726252</t>
  </si>
  <si>
    <t>202501020000726252#15863695627客户来电反映电视无法正常使用，线上排障不认可，表示家中老人，无法提供具体情况，请尽快协助处理，谢谢  联系人：女士先生 联系电话15054446611： 流水：2025010221012965120880848</t>
  </si>
  <si>
    <t>2025-01-02 21:14:08</t>
  </si>
  <si>
    <t>2025-01-02 21:15:12</t>
  </si>
  <si>
    <t>SD-851-284825-13545-12792</t>
  </si>
  <si>
    <t>SD-057-250102-378452-1270</t>
  </si>
  <si>
    <t>2025-01-02 10:50:02</t>
  </si>
  <si>
    <t>80+普通-普通区域-高密市-新新家园-13853671762-500M-宽带上网投诉-次数0-20250102104711X315423530</t>
  </si>
  <si>
    <t>20250102104711X315423530</t>
  </si>
  <si>
    <t xml:space="preserve">【农村网络投诉】流程受理流水号：20250102104339138536717621048596
客户号码:13853671762
客户姓名:林**
投诉地市:潍坊
来话流水:2025010210425317120896659
宽带账号:13853671762
宽带账号归属地市:潍坊
宽带账号归属区县:--
故障地址:潍坊高密市朝阳街道家纺路邱家洼村5#邱礼田屋山
联系电话:13853671762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故障时间:2025-01-02 10:46:24
具体故障现象:提示网络无法连接，
客户其他诉求:
</t>
  </si>
  <si>
    <t>2025-01-02 10:54:11</t>
  </si>
  <si>
    <t>官潭潭</t>
  </si>
  <si>
    <t>15706307302</t>
  </si>
  <si>
    <t>dw3_jk_guantantan</t>
  </si>
  <si>
    <t>2025-01-02 10:54:38</t>
  </si>
  <si>
    <t>SD-057-250102-398746-2306</t>
  </si>
  <si>
    <t>2025-01-02 12:52:16</t>
  </si>
  <si>
    <t>普通区域-寒亭区-东院村自然村-15863687683-200M-魔百和投诉-次数0-202501020000346655</t>
  </si>
  <si>
    <t>202501020000346655</t>
  </si>
  <si>
    <t>202501020000346655#流程受理流水号：20250102125147158636876831091280
客户号码:15863687683
客户姓名:张**
投诉地市:潍坊
来话流水:2025010212493718620866017
宽带账号:15863687683
宽带账号归属地市:潍坊
宽带账号归属区县:寒亭区
故障地址:潍坊寒亭区寒亭街道东院村东院村自然村东院村31号箱*********
联系电话:15863687683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光功率:-17.16
故障大类:宽带/电视
故障细类:移动高清电视故障
携转原因:
故障时间:2025-01-02 12:51:11
魔百和单播/组播:组播
具体故障现象:电视直播或点播无法观看，
客户其他诉求:
魔百和单/组播：组播;宽带小区$[东院村自然村]$</t>
  </si>
  <si>
    <t>2025-01-02 12:53:19</t>
  </si>
  <si>
    <t>张喜</t>
  </si>
  <si>
    <t>15706307465</t>
  </si>
  <si>
    <t>dw3_jk_zhangxi</t>
  </si>
  <si>
    <t>2025-01-02 12:54:47</t>
  </si>
  <si>
    <t>SD-057-250102-320594-1997</t>
  </si>
  <si>
    <t>2025-01-02 12:09:49</t>
  </si>
  <si>
    <t>FTTR-普通区域-高密市-前埠口-17861278555-500M-宽带上网投诉-次数0-202501010000636243</t>
  </si>
  <si>
    <t>202501010000636243</t>
  </si>
  <si>
    <t>202501010000636243#*YWDZ01
服务号码：17861278555，
号码归属地：潍坊高密 ，
请查原因；
用户品牌：全球通；
是否外呼开通：否；
客户质疑：0元500M/月宽带，
接触录音流水号：2025010120002736020811011；联系电话：17861278555；
受理明细：536240501053011692，争议业务名称：0元500M/月宽带，管**，17861278555，产品变更，2024-05-01 15:02:34,乔洋(f713000t)，高密交通营业厅(SD.LF.07.01.03)；
备注：17861278555当时办理的宽带是千兆，实际为500M，路由器覆盖也达不到，要求回电;宽带小区$[前埠口]$</t>
  </si>
  <si>
    <t>2025-01-02 12:12:53</t>
  </si>
  <si>
    <t>家庭咨询-&gt;网络质量-&gt;家庭宽带-&gt;全局流转-&gt;功能使用-&gt;LOS红灯，无法上网-&gt;全局流转</t>
  </si>
  <si>
    <t>2025-01-02 12:14:04</t>
  </si>
  <si>
    <t>SD-851-309161-13263-15348</t>
  </si>
  <si>
    <t>SD-057-250102-924087-1989</t>
  </si>
  <si>
    <t>2025-01-02 12:08:00</t>
  </si>
  <si>
    <t>FTTR-普通区域-青州市-北蒋村-13792639444-200M-宽带上网投诉-次数0-202501020000315786</t>
  </si>
  <si>
    <t>202501020000315786</t>
  </si>
  <si>
    <t xml:space="preserve">202501020000315786#【已关注中国移动10086微信公众号】流程受理流水号：20250102120606137926394441078444
客户号码:13792639444
客户姓名:韩**
投诉地市:潍坊
来话流水:2025010212054791220814499
宽带账号:13792639444
宽带账号归属地市:潍坊
宽带账号归属区县:青州市
故障地址:潍坊青州市弥河镇北蒋村北蒋村16号箱村西环大街中间赵修田*********
联系电话:13792639444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光功率:-22.14
故障大类:宽带/电视
故障细类:移动高清电视故障
携转原因:
故障时间:2025-01-02 12:06:34
魔百和单播/组播:组播
具体故障现象:电视机提示无信号，
客户其他诉求:客户侧为质差终端，要求上门更换终端并一并处理故障问题。
</t>
  </si>
  <si>
    <t>2025-01-02 12:10:46</t>
  </si>
  <si>
    <t>2025-01-02 12:11:10</t>
  </si>
  <si>
    <t>SD-851-278431-18340-18888</t>
  </si>
  <si>
    <t>SD-057-250102-634820-1942</t>
  </si>
  <si>
    <t>2025-01-02 12:03:44</t>
  </si>
  <si>
    <t>【重投】-普通区域-安丘市-锦国花园-13225365545-500M-魔百和投诉-次数0-202501020000310078</t>
  </si>
  <si>
    <t>202501020000310078</t>
  </si>
  <si>
    <t>202501020000310078#流程受理流水号：20250102120303132253655451077545
客户号码:13225365545
客户姓名:刘**
投诉地市:潍坊
来话流水:2025010212005287120855197
宽带账号:13225365545
宽带账号归属地市:潍坊
宽带账号归属区县:安丘市
故障地址:潍坊安丘市兴安街道华安路锦国花园迁16号楼*********
联系电话:13225365545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光功率:-18.63
故障大类:宽带/电视
故障细类:移动高清电视故障(专席)
携转原因:
故障时间:2025-01-02 12:05:26
魔百和单播/组播:组播
具体故障现象:电视提示网络类错误，
客户其他诉求:
魔百和单/组播：组播;宽带小区$[锦国花园]$</t>
  </si>
  <si>
    <t>2025-01-02 12:07:44</t>
  </si>
  <si>
    <t>2025-01-02 12:08:01</t>
  </si>
  <si>
    <t>SD-057-250102-054863-1978</t>
  </si>
  <si>
    <t>2025-01-02 12:07:01</t>
  </si>
  <si>
    <t>(目标)普通区域-奎文区-（铁通）江山帝景-15854471219-500M-宽带上网投诉-次数0-202501020000315742</t>
  </si>
  <si>
    <t>202501020000315742</t>
  </si>
  <si>
    <t>202501020000315742#流程受理流水号：20250102120443158544712191078047
客户号码:15854471219
客户姓名:毛**
投诉地市:潍坊
来话流水:2025010212042884320899119
宽带账号:15854471219
宽带账号归属地市:潍坊
宽带账号归属区县:奎文区
故障地址:潍坊奎文区大虞街道玉清街（铁通）江山帝景江山帝景1号楼*********
联系电话:18764618176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12:07:07
具体故障现象:打不开网页，
客户其他诉求:
;宽带小区$[（铁通）江山帝景]$</t>
  </si>
  <si>
    <t>2025-01-02 12:14:45</t>
  </si>
  <si>
    <t>2025-01-02 12:15:09</t>
  </si>
  <si>
    <t>SD-057-250102-867910-1957</t>
  </si>
  <si>
    <t>2025-01-02 12:05:41</t>
  </si>
  <si>
    <t>普通区域-安丘市-青云润景园-15264450758-300M-宽带上网投诉-次数0-202501020000313249</t>
  </si>
  <si>
    <t>202501020000313249</t>
  </si>
  <si>
    <t>202501020000313249#流程受理流水号：20250102120436152644507581078016
客户号码:15264450758
客户姓名:甄*
投诉地市:潍坊
来话流水:2025010212035920120893323
宽带账号:15264450758
账号归属区县:安丘景芝镇江涛通讯（社区）
联系电话:15264450758
联系人:先生
宽带地址:潍坊
工单紧急程度:非常紧急
是否投诉倾向:否
是否重复投诉:否
是否携转意向:否
是否有升级投诉倾向:否
*业务名称:业务融合移机流程宽带
投诉内容:手机号码：15264450758，【问题描述】客户已办理宽带业务，有开通单，要求装维尽快联系上门，请处理，谢谢。联系电话：15264450758，联系人：先生，录音流水号：2025010212035920120893323。受理明细：531920062399999999。
在途开通单信息：536250101635053168，15264450758，2025-01-01 16:48:02，业务融合移机流程宽带，处理中，装维选址
是否到厅:否
业务名称:业务融合移机流程宽带
;宽带小区$[青云润景园]$</t>
  </si>
  <si>
    <t>2025-01-02 12:09:59</t>
  </si>
  <si>
    <t>2025-01-02 12:10:17</t>
  </si>
  <si>
    <t>SD-852-335591-1414-11854</t>
  </si>
  <si>
    <t>SD-057-250102-983472-1319</t>
  </si>
  <si>
    <t>2025-01-02 10:56:17</t>
  </si>
  <si>
    <t>(目标)普通区域-安丘市-西辛兴村自然村-13791600565-200M-宽带上网投诉-次数0-20250102105452X492546162</t>
  </si>
  <si>
    <t>2025-01-03 11:57:00</t>
  </si>
  <si>
    <t>20250102105452X492546162</t>
  </si>
  <si>
    <t xml:space="preserve">【农村网络投诉】流程受理流水号：20250102105334137916005651052305
客户号码:13791600565
客户姓名:张**
投诉地市:潍坊
来话流水:2025010210525714220867532
宽带账号:13791600565
宽带账号归属地市:潍坊
宽带账号归属区县:安丘市
故障地址:潍坊安丘市大盛镇西辛兴村西辛兴村自然村西辛兴村2号箱村北辛淑国*********
联系电话:13791600565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10:25:35
具体故障现象:打不开网页，
客户其他诉求:
</t>
  </si>
  <si>
    <t>2025-01-02 10:58:05</t>
  </si>
  <si>
    <t>2025-01-02 10:59:33</t>
  </si>
  <si>
    <t>SD-057-250102-834257-768</t>
  </si>
  <si>
    <t>2025-01-02 09:50:29</t>
  </si>
  <si>
    <t>【调研】-80+普通-普通区域-昌邑市-西大营-13964646553-300M-宽带上网投诉-次数0-20250102094836X516513409</t>
  </si>
  <si>
    <t>20250102094836X516513409</t>
  </si>
  <si>
    <t xml:space="preserve">流程受理流水号：20250102094657139646465531027628
客户号码:13964646553
客户姓名:吴**
投诉地市:潍坊
来话流水:2025010209460192420872007
宽带账号:13964646553
宽带账号归属地市:潍坊
宽带账号归属区县:昌邑市
故障地址:潍坊昌邑市南逄镇西大营西大营9号箱*********
联系电话:13406477796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09:47:46
具体故障现象:打不开网页，
客户其他诉求:
</t>
  </si>
  <si>
    <t>2025-01-02 10:00:54</t>
  </si>
  <si>
    <t>闫相波</t>
  </si>
  <si>
    <t>15706307206</t>
  </si>
  <si>
    <t>dw3_jk_cyyanxiangbo</t>
  </si>
  <si>
    <t>2025-01-02 10:01:27</t>
  </si>
  <si>
    <t>SD-057-250102-506832-1350</t>
  </si>
  <si>
    <t>2025-01-02 10:59:18</t>
  </si>
  <si>
    <t>普通区域-奎文区-三官庙小区-13406640861-300M-宽带上网投诉-次数0-20250102105817X697961379</t>
  </si>
  <si>
    <t>20250102105817X697961379</t>
  </si>
  <si>
    <t xml:space="preserve">流程受理流水号：20250102105714134066408611053667
客户号码:13406640861
客户姓名:张**
投诉地市:潍坊
来话流水:2025010210491061720803935
宽带账号:13406640861
宽带账号归属地市:潍坊
宽带账号归属区县:高新
故障地址:潍坊高新高新城区东方路三官庙小区17号楼1单元502
联系电话:13406640861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故障细类:宽带无法上网(专席)
携转原因:
故障时间:2025-01-02 10:57:43
具体故障现象:打不开网页，路由器不通电
客户其他诉求:
</t>
  </si>
  <si>
    <t>2025-01-02 11:04:11</t>
  </si>
  <si>
    <t>2025-01-02 11:05:36</t>
  </si>
  <si>
    <t>SD-057-250102-904675-6067</t>
  </si>
  <si>
    <t>2025-01-02 20:41:31</t>
  </si>
  <si>
    <t>普通区域-坊子区-行政街恒安路西南角5棟楼-19862675805-300M-宽带上网投诉-次数0-202501020000719267</t>
  </si>
  <si>
    <t>202501020000719267</t>
  </si>
  <si>
    <t>202501020000719267#宽带账号：19862675805；宽带地址：潍坊坊子区坊子新区崇文街行政街大陆理发店门口；客户来电反映宽带无法上网，客户不配合排障，要求上门，请协助处理，谢谢！联系电话：19862675805；联系人：女士；来电流水：2025010220390981220870923</t>
  </si>
  <si>
    <t>2025-01-02 20:56:16</t>
  </si>
  <si>
    <t>李敖</t>
  </si>
  <si>
    <t>15706307260</t>
  </si>
  <si>
    <t>dw3_jk_fzliao</t>
  </si>
  <si>
    <t>2025-01-02 20:57:05</t>
  </si>
  <si>
    <t>SD-851-282134-12661-14178</t>
  </si>
  <si>
    <t>SD-057-250102-718395-762</t>
  </si>
  <si>
    <t>2025-01-02 09:50:02</t>
  </si>
  <si>
    <t>80+普通-普通区域-青州市-王府花园-13793672855-200M-宽带上网投诉-次数0-20250102094710X430433214</t>
  </si>
  <si>
    <t>2025-01-03 10:51:00</t>
  </si>
  <si>
    <t>20250102094710X430433214</t>
  </si>
  <si>
    <t xml:space="preserve">流程受理流水号：20250102094621137936728551027399
客户号码:13793672855
客户姓名:史**
投诉地市:潍坊
来话流水:2025010209450275620856650
宽带账号:13793672855
宽带账号归属地市:潍坊
宽带账号归属区县:青州市
故障地址:潍坊青州市王府街道玲珑山中路王府花园6号楼*********
联系电话:13793672855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故障细类:网速慢/上网掉线(专席)
携转原因:
故障时间:2025-01-02 09:46:29
具体故障现象:客户来电反映网速慢卡顿，测速不达标，请协助谢谢
客户其他诉求:谢谢
</t>
  </si>
  <si>
    <t>2025-01-02 09:51:57</t>
  </si>
  <si>
    <t>家宽业务-&gt;网络质量-&gt;家庭宽带-&gt;全局流转-&gt;功能使用-&gt;用户测速与签约速率不符-&gt;全局流转</t>
  </si>
  <si>
    <t>鞠兵</t>
  </si>
  <si>
    <t>15706307642</t>
  </si>
  <si>
    <t>dw3_jk_jubing</t>
  </si>
  <si>
    <t>2025-01-02 09:52:29</t>
  </si>
  <si>
    <t>SD-057-250102-731042-6084</t>
  </si>
  <si>
    <t>2025-01-02 20:44:25</t>
  </si>
  <si>
    <t>普通区域-寒亭区-新力帝泊湾-13854400785-300M-宽带上网投诉-次数0-202501020000717493</t>
  </si>
  <si>
    <t>202501020000717493</t>
  </si>
  <si>
    <t xml:space="preserve">202501020000717493#宽带账号：13854400785；宽带地址：潍坊寒亭区寒亭街道通亭街新力帝泊湾二期3号楼**；客户来电反映宽带网速慢，客户不配合排障，要求师傅上门，请协助处理，谢谢！联系电话：13854400785；联系人：先生；来电流水：2025010220415560320884883。
</t>
  </si>
  <si>
    <t>2025-01-02 21:00:39</t>
  </si>
  <si>
    <t>韩明辉</t>
  </si>
  <si>
    <t>15706307440</t>
  </si>
  <si>
    <t>dw3_jk_hanminghui</t>
  </si>
  <si>
    <t>2025-01-02 21:01:12</t>
  </si>
  <si>
    <t>SD-851-262667-519-669</t>
  </si>
  <si>
    <t>SD-057-250102-179324-787</t>
  </si>
  <si>
    <t>2025-01-02 09:53:34</t>
  </si>
  <si>
    <t>【调研】-80+银卡-普通区域-奎文区-状元府-15053616858-1000M-宽带上网投诉-次数0-20250102095206X726436121</t>
  </si>
  <si>
    <t>20250102095206X726436121</t>
  </si>
  <si>
    <t xml:space="preserve">流程受理流水号：20250102095112150536168581029223
客户号码:15053616858
客户姓名:于*
投诉地市:潍坊
来话流水:2025010209505547220849160
宽带账号:15053616858
宽带账号归属地市:潍坊
宽带账号归属区县:--
故障地址:潍坊高新高新城区潍县中路状元府8号楼*********
联系电话:15053687385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光功率:-25.08
故障大类:宽带/电视
故障细类:宽带无法上网
携转原因:
故障时间:2025-01-02 09:51:26
具体故障现象:提示网络无法连接，
客户其他诉求:
</t>
  </si>
  <si>
    <t>2025-01-02 10:01:16</t>
  </si>
  <si>
    <t>2025-01-02 10:01:40</t>
  </si>
  <si>
    <t>SD-851-235584-4408-5772</t>
  </si>
  <si>
    <t>2025-01-02 20:48:08</t>
  </si>
  <si>
    <t>80+金卡-普通区域-昌邑市-泰和华府-19853615866-1000M-魔百和投诉-次数0-202501020000720809 一级督办</t>
  </si>
  <si>
    <t>202501020000720809</t>
  </si>
  <si>
    <t>2025-01-02 20:51:41</t>
  </si>
  <si>
    <t>2025-01-02 20:53:43</t>
  </si>
  <si>
    <t>SD-851-246275-27555-20900</t>
  </si>
  <si>
    <t>SD-057-250102-569073-1932</t>
  </si>
  <si>
    <t>2025-01-02 12:02:05</t>
  </si>
  <si>
    <t>普通区域-奎文区-和扬晶立方-18866777905-300M-宽带上网投诉-次数0-20250102120025X425658763</t>
  </si>
  <si>
    <t>20250102120025X425658763</t>
  </si>
  <si>
    <t xml:space="preserve">流程受理流水号：20250102115639188667779051075446
客户号码:18866777905
客户姓名:韩*
投诉地市:潍坊
来话流水:2025010211555097220884940
宽带账号:18866777905
宽带账号归属地市:潍坊
宽带账号归属区县:奎文区
故障地址:潍坊奎文区高新城区北海路和扬晶立方1号楼1单901*********
联系电话:18866777905
联系人:女士
工单紧急程度:非常紧急
是否有升级投诉倾向:否
是否重复投诉:否
是否携转意向:是
是否投诉倾向:是
是否智能网关:智能网关
当前是否在线:是
接入方式:
端到端诊断结果:客户侧设备问题（新增）
是否质差终端:无质差信息
光功率:-21.61
故障大类:宽带/电视
故障细类:网速慢/上网掉线(专席)
携转原因:
故障时间:2025-01-02 11:55:37
具体故障现象:网速慢卡顿，有投诉意向，有携号转网意向因此提单，线上不方便操作要求半小时内上门
客户其他诉求:
</t>
  </si>
  <si>
    <t>2025-01-02 12:23:37</t>
  </si>
  <si>
    <t>2025-01-02 12:24:02</t>
  </si>
  <si>
    <t>SD-851-326924-7672-28848</t>
  </si>
  <si>
    <t>SD-057-250102-283759-681</t>
  </si>
  <si>
    <t>2025-01-02 09:42:14</t>
  </si>
  <si>
    <t>80+银卡-普通区域-高密市-名基凤凰城南区二期-13562682086-1000M-宽带上网投诉-次数0-202501020000158141</t>
  </si>
  <si>
    <t>202501020000158141</t>
  </si>
  <si>
    <t xml:space="preserve">202501020000158141#宽带账号：13562682086；宽带地址：潍坊高密市朝阳街道凤凰大街名基凤凰城南区二期高密名基凤凰城南区二期17号楼二单元20号箱*********
；客户来电反映宽带无网络，客户不配合排障，要求师傅上门，请协助处理，谢谢！联系电话：13562682086；联系人：先生；来电流水：2025010209404635120889164。
</t>
  </si>
  <si>
    <t>2025-01-02 09:45:47</t>
  </si>
  <si>
    <t>2025-01-02 10:00:04</t>
  </si>
  <si>
    <t>SD-851-283340-41587-22014</t>
  </si>
  <si>
    <t>SD-057-250102-831546-735</t>
  </si>
  <si>
    <t>2025-01-02 09:47:09</t>
  </si>
  <si>
    <t>普通区域-高密市-齐鲁纺织服装城-13406691688-300M-宽带上网投诉-次数0-20250102094441X281765643</t>
  </si>
  <si>
    <t>20250102094441X281765643</t>
  </si>
  <si>
    <t xml:space="preserve">流程受理流水号：20250102094211134066916881025816
客户号码:13406691688
客户姓名:钟*
投诉地市:潍坊
来话流水:2025010209405239220890663
宽带账号:13406691688
账号归属区县:高密-加盟店-高密市宏阳手机超市（社区）
联系电话:13406691688
联系人:先生/女士
宽带地址:潍坊
工单紧急程度:非常紧急
是否投诉倾向:是
是否重复投诉:否
是否携转意向:否
是否有升级投诉倾向:是
*业务名称:业务融合开机流程小微宽带
投诉内容:手机号码：13406691688，【问题描述】客户已办理宽带业务，有开通单，要求装维尽快联系上门，请处理，谢谢。联系电话：13406691688，联系人：先生/女士，录音流水号：2025010209405239220890663。
在途开通单信息：536241222834279884，13406691688，2024-12-22 15:15:27，业务融合开机流程小微宽带，处理中，现场开通，客户要打工信部投诉，非常紧急，请协助。
是否到厅:否
业务名称:业务融合开机流程小微宽带
</t>
  </si>
  <si>
    <t>2025-01-02 09:49:34</t>
  </si>
  <si>
    <t>家庭业务-&gt;服务触点-&gt;装维人员-&gt;全局流转-&gt;售后服务-&gt;装维人员未及时安装-&gt;全局流转</t>
  </si>
  <si>
    <t>刘超</t>
  </si>
  <si>
    <t>15706307287</t>
  </si>
  <si>
    <t>dw3_jk_liuchaogm</t>
  </si>
  <si>
    <t>2025-01-02 09:51:44</t>
  </si>
  <si>
    <t>SD-851-313939-6637-6653</t>
  </si>
  <si>
    <t>SD-057-250102-961370-5326</t>
  </si>
  <si>
    <t>2025-01-02 19:07:11</t>
  </si>
  <si>
    <t>【调研】-普通区域-寿光市-怡锦苑-13963615226-300M-宽带上网投诉-次数0-202501020000676721</t>
  </si>
  <si>
    <t>202501020000676721</t>
  </si>
  <si>
    <t>202501020000676721#宽带账号：13963615226；宽带地址：潍坊寿光市北洛镇东环路怡锦苑31号楼*****；客户来电反映宽带电视不能看，老人表达不清楚，要求上门，请协助处理，谢谢！联系电话：13963615226；联系人：***；来电流水：2025010219023289720819067</t>
  </si>
  <si>
    <t>2025-01-02 19:11:37</t>
  </si>
  <si>
    <t>2025-01-02 19:11:59</t>
  </si>
  <si>
    <t>SD-057-250102-375486-713</t>
  </si>
  <si>
    <t>2025-01-02 09:45:54</t>
  </si>
  <si>
    <t>【调研】-80+普通-普通区域-奎文区-北王茶城J-17863639889-300M-宽带上网投诉-次数0-202501020000164582</t>
  </si>
  <si>
    <t>202501020000164582</t>
  </si>
  <si>
    <t>202501020000164582#【已关注中国移动10086微信公众号】流程受理流水号：20250102094519178636398891027016
客户号码:17863639889
客户姓名:姜**
投诉地市:潍坊
来话流水:2025010209445782520855394
宽带账号:17863639889
账号归属区县:寿光
联系电话:17863639889
联系人:先生
宽带地址:潍坊
工单紧急程度:一般
是否投诉倾向:否
是否重复投诉:否
是否携转意向:否
是否有升级投诉倾向:否
*业务名称:业务融合移机流程宽带
投诉内容:手机号码：17863639889，【问题描述】客户已办理宽带业务，有开通单，要求装维尽快联系上门，请处理，谢谢。联系电话：17863639889，联系人：先生，录音流水号：2025010209445782520855394。受理明细：531920062399999999。
在途开通单信息：536250101543747870，17863639889，2025-01-01 13:00:12，业务融合移机流程宽带，处理中，装维选址
是否到厅:否
业务名称:业务融合移机流程宽带
;宽带小区$[北王茶城J]$</t>
  </si>
  <si>
    <t>2025-01-02 09:58:16</t>
  </si>
  <si>
    <t>2025-01-02 09:58:51</t>
  </si>
  <si>
    <t>SD-852-340235-776-2618</t>
  </si>
  <si>
    <t>SD-057-250102-294781-6387</t>
  </si>
  <si>
    <t>2025-01-02 22:51:53</t>
  </si>
  <si>
    <t>普通区域-奎文区-浞水苑-18363603903-300M-宽带上网投诉-次数0-202501020000735666</t>
  </si>
  <si>
    <t>202501020000735666</t>
  </si>
  <si>
    <t>202501020000735666#流程受理流水号：20250102224259183636039031228873
客户号码:18363603903
客户姓名:张*
投诉地市:潍坊
来话流水:2025010222424557620804358
宽带账号:18363603903
宽带账号归属地市:潍坊
宽带账号归属区县:奎文区
故障地址:潍坊奎文区清池高新二路浞水苑7号楼*********
联系电话:18363603903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故障时间:2025-01-02 22:47:36
具体故障现象:光猫亮红灯，
客户其他诉求:
;宽带小区$[浞水苑]$</t>
  </si>
  <si>
    <t>2025-01-03 07:17:08</t>
  </si>
  <si>
    <t>SD-851-306144-2323-26141</t>
  </si>
  <si>
    <t>SD-057-250102-957164-2884</t>
  </si>
  <si>
    <t>2025-01-02 14:13:22</t>
  </si>
  <si>
    <t>80+普通-普通区域-安丘市-博莱特家属院北区-13465671056-200M-宽带上网投诉-次数0-202501020000405040</t>
  </si>
  <si>
    <t>2025-01-03 15:14:00</t>
  </si>
  <si>
    <t>202501020000405040</t>
  </si>
  <si>
    <t xml:space="preserve">202501020000405040#流程受理流水号：20250102141206134656710561113095
客户号码:13465671056
客户姓名:徐*
投诉地市:潍坊
来话流水:2025010214111789520815338
宽带账号:13465671056
宽带账号归属地市:潍坊
宽带账号归属区县:安丘市
故障地址:潍坊安丘市新安街道拥翠街博莱特家属院北区5号楼*********
联系电话:13465671056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故障时间:2025-01-02 14:12:14
魔百和单播/组播:单播
具体故障现象:用户反映电视直播或点播无法观看，用户要求安排师傅维修查看、请协助处理
客户其他诉求:客户侧为质差终端，要求上门更换终端并一并处理故障问题。
</t>
  </si>
  <si>
    <t>2025-01-02 14:30:57</t>
  </si>
  <si>
    <t>苏凯明</t>
  </si>
  <si>
    <t>15706307021</t>
  </si>
  <si>
    <t>dw3_jk_sukaiming</t>
  </si>
  <si>
    <t>2025-01-02 14:31:18</t>
  </si>
  <si>
    <t>SD-057-250102-908432-1127</t>
  </si>
  <si>
    <t>2025-01-02 10:31:49</t>
  </si>
  <si>
    <t>80+银卡-普通区域-高密市-孚日花园-13792672223-300M-宽带上网投诉-次数0-202501020000213938</t>
  </si>
  <si>
    <t>202501020000213938</t>
  </si>
  <si>
    <t xml:space="preserve">202501020000213938#宽带账号13792672223；联系电话13792672223宽带地址：潍坊高密市朝阳街道凤凰大街孚日花园孚日花园2号楼*********；客户来电反映宽带用不了，线上指导无法配合操作，要求上门处理, 来电流水：2025010210295253220881047
</t>
  </si>
  <si>
    <t>2025-01-02 10:35:35</t>
  </si>
  <si>
    <t>2025-01-02 10:35:57</t>
  </si>
  <si>
    <t>SD-057-250102-607935-5375</t>
  </si>
  <si>
    <t>2025-01-02 19:09:57</t>
  </si>
  <si>
    <t>普通区域-临朐县-冶南自然村-13583617097-100M-宽带上网投诉-次数0-202501020000679340</t>
  </si>
  <si>
    <t>202501020000679340</t>
  </si>
  <si>
    <t>202501020000679340#导航立单,客户通过语音导航反馈宽带故障问题,经诊断光猫设备性能不佳,要求装维回访处理,请协助.联系电话：13583617097</t>
  </si>
  <si>
    <t>2025-01-02 19:11:32</t>
  </si>
  <si>
    <t>2025-01-02 19:13:25</t>
  </si>
  <si>
    <t>SD-057-250102-753824-5315</t>
  </si>
  <si>
    <t>2025-01-02 19:05:40</t>
  </si>
  <si>
    <t>普通区域-奎文区-（铁通）江山帝景-15966191131-300M-宽带上网投诉-次数0-202501020000676936</t>
  </si>
  <si>
    <t>202501020000676936</t>
  </si>
  <si>
    <t>202501020000676936#流程受理流水号：20250102190434159661911311206190
客户号码:15966191131
客户姓名:陈**
投诉地市:潍坊
来话流水:2025010219041444820832953
宽带账号:15966191131
宽带账号归属地市:潍坊
宽带账号归属区县:奎文区
故障地址:潍坊奎文区大虞街道玉清街（铁通）江山帝景江山帝景5号楼*********
联系电话:15966191131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19:05:15
具体故障现象:光猫亮红灯，
客户其他诉求:
;宽带小区$[（铁通）江山帝景]$</t>
  </si>
  <si>
    <t>2025-01-02 19:17:03</t>
  </si>
  <si>
    <t>2025-01-02 19:17:20</t>
  </si>
  <si>
    <t>SD-851-266640-25308-15229</t>
  </si>
  <si>
    <t>SD-057-250102-426379-665</t>
  </si>
  <si>
    <t>2025-01-02 09:40:19</t>
  </si>
  <si>
    <t>普通区域-潍城区-北三里南区-18815361198-300M-宽带上网投诉-次数0-202501020000156764</t>
  </si>
  <si>
    <t>202501020000156764</t>
  </si>
  <si>
    <t>202501020000156764#宽带账号：18815361198宽带地址：潍坊市潍城区北关街道安顺路北三里南区
客户来电反映宽带机顶盒无法使用，客户不会操作，无法配合线上指导，要求上门服务，请协助处理，谢谢！联系电话本机
联系人：女士来电流水：2025010209352501720806816</t>
  </si>
  <si>
    <t>2025-01-02 09:43:54</t>
  </si>
  <si>
    <t>2025-01-02 09:45:02</t>
  </si>
  <si>
    <t>SD-851-316418-9801-7366</t>
  </si>
  <si>
    <t>SD-057-250102-618542-741</t>
  </si>
  <si>
    <t>2025-01-02 09:47:23</t>
  </si>
  <si>
    <t>【调研】-(目标)普通区域-安丘市-安丘市福满园(含太阳城18、25、28号楼)-18364693234-200M-宽带上网投诉-次数0-20250102094631X391130420</t>
  </si>
  <si>
    <t>2025-01-03 10:48:00</t>
  </si>
  <si>
    <t>20250102094631X391130420</t>
  </si>
  <si>
    <t xml:space="preserve">流程受理流水号：20250102094553183646932341027245
客户号码:18364693234
客户姓名:李**
投诉地市:潍坊
来话流水:2025010209450975720858491
宽带账号:18364693234
宽带账号归属地市:潍坊
宽带账号归属区县:安丘市
故障地址:潍坊安丘市兴安街道双丰大道安丘市福满园金地太阳城25号楼*********
联系电话:18364693234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光功率:-16.21
故障大类:宽带/电视
故障细类:网速慢/上网掉线(专席)
携转原因:
故障时间:2025-01-02 09:43:43
具体故障现象:网速慢卡顿，检查网线，所有网站都慢，超5类网线，千兆路由器，一号千兆口，重启设备,放在宽阔地方.   
客户其他诉求:
</t>
  </si>
  <si>
    <t>2025-01-02 09:49:36</t>
  </si>
  <si>
    <t>2025-01-02 09:49:54</t>
  </si>
  <si>
    <t>SD-057-250102-973652-1155</t>
  </si>
  <si>
    <t>2025-01-02 10:35:31</t>
  </si>
  <si>
    <t>普通区域-寿光市-北慈村自然村-15853676607-300M-宽带上网投诉-次数0-20250102103335X215784238</t>
  </si>
  <si>
    <t>20250102103335X215784238</t>
  </si>
  <si>
    <t xml:space="preserve">【农村网络投诉】流程受理流水号：20250102103305158536766071044727
客户号码:15853676607
客户姓名:慈**
投诉地市:潍坊
来话流水:2025010210321517320819722
宽带账号:15853676607
宽带账号归属地市:潍坊
宽带账号归属区县:寿光市
故障地址:潍坊寿光市王望北慈村北慈村自然村北慈村扩容12箱*********
联系电话:15853676607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故障时间:2025-01-02 10:34:37
具体故障现象:提示网络无法连接，
客户其他诉求:
</t>
  </si>
  <si>
    <t>2025-01-02 10:50:57</t>
  </si>
  <si>
    <t>2025-01-02 10:52:15</t>
  </si>
  <si>
    <t>SD-057-250102-834075-5298</t>
  </si>
  <si>
    <t>2025-01-02 19:02:44</t>
  </si>
  <si>
    <t>FTTR-普通区域-昌邑市-大岭村自然村-18706551222-1000M-宽带上网投诉-次数0-202501020000674217</t>
  </si>
  <si>
    <t>202501020000674217</t>
  </si>
  <si>
    <t>202501020000674217#18706551222客户来电反映宽带 无法正常使用，线上排障不认可，强烈要求师傅上门，请尽快协助处理，谢谢  联系人：先生 联系电话： 18706551222流水：2025010219004562220804484</t>
  </si>
  <si>
    <t>2025-01-02 19:04:06</t>
  </si>
  <si>
    <t>2025-01-02 19:05:03</t>
  </si>
  <si>
    <t>SD-851-264006-13719-6240</t>
  </si>
  <si>
    <t>SD-057-250102-750691-721</t>
  </si>
  <si>
    <t>2025-01-02 09:46:40</t>
  </si>
  <si>
    <t>普通区域-安丘市-郑家埠村自然村-15163610386-200M-宽带上网投诉-次数0-202501020000164209</t>
  </si>
  <si>
    <t>2025-01-03 10:47:00</t>
  </si>
  <si>
    <t>202501020000164209</t>
  </si>
  <si>
    <t xml:space="preserve">202501020000164209#【已关注中国移动10086微信公众号】流程受理流水号：20250102094543151636103861027169
客户号码:15163610386
客户姓名:郑**
投诉地市:潍坊
来话流水:2025010209455074220869111
宽带账号:15163610386
宽带账号归属地市:潍坊
宽带账号归属区县:安丘市
故障地址:潍坊安丘市官庄镇郑家埠村郑家埠村自然村郑家埠村8号箱向茂盛（中）*********
联系电话:15163610386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光功率:-20.13
故障大类:宽带/电视
故障细类:宽带无法上网
携转原因:
故障时间:2025-01-02 09:45:32
具体故障现象:提示网络无法连接，
客户其他诉求:客户侧为质差终端，要求上门更换终端并一并处理故障问题。
</t>
  </si>
  <si>
    <t>2025-01-02 09:49:29</t>
  </si>
  <si>
    <t>李焕江</t>
  </si>
  <si>
    <t>15706307048</t>
  </si>
  <si>
    <t>dw3_jk_lihuanjiang</t>
  </si>
  <si>
    <t>2025-01-02 09:49:52</t>
  </si>
  <si>
    <t>SD-851-270434-16044-20762</t>
  </si>
  <si>
    <t>SD-057-250102-397120-3582</t>
  </si>
  <si>
    <t>2025-01-02 15:43:55</t>
  </si>
  <si>
    <t>普通区域-昌邑市-王家埠-15169662051-1000M-宽带上网投诉-次数0-202501020000493061</t>
  </si>
  <si>
    <t>202501020000493061</t>
  </si>
  <si>
    <t>202501020000493061#宽带账号：15169662051；宽带地址：潍坊昌邑市南逄镇中伍塔村王家埠；客户来电反映移动高清无法观看，经查询客户侧为质差机顶盒，请协助上门更换终端并一并处理故障问题，谢谢！联系电话：15169662051；联系人：先生 ；来电流水： 2025010215405166020891702</t>
  </si>
  <si>
    <t>2025-01-02 15:47:25</t>
  </si>
  <si>
    <t>2025-01-02 15:49:35</t>
  </si>
  <si>
    <t>SD-851-282782-19070-1338</t>
  </si>
  <si>
    <t>2025-01-02 19:08:02</t>
  </si>
  <si>
    <t>80+普通-普通区域-高密市-潍坊市高密市醴泉街道夷安大道华达新苑-13583638893-100M-魔百和投诉-次数0-20250102190503X903241340 一级督办</t>
  </si>
  <si>
    <t>20250102190503X903241340</t>
  </si>
  <si>
    <t>2025-01-02 19:12:58</t>
  </si>
  <si>
    <t>2025-01-02 19:13:23</t>
  </si>
  <si>
    <t>SD-057-250102-016583-5299</t>
  </si>
  <si>
    <t>2025-01-02 19:03:08</t>
  </si>
  <si>
    <t>(目标)普通区域-安丘市-岔河子社区（壹号公馆、紫金公馆、水木菁华）-13515362829-1000M-宽带上网投诉-次数0-202501020000675632</t>
  </si>
  <si>
    <t>202501020000675632</t>
  </si>
  <si>
    <t>202501020000675632#流程受理流水号：20250102190204135153628291205677
客户号码:13515362829
客户姓名:何**
投诉地市:潍坊
来话流水:2025010219010931320807732
宽带账号:13515362829
宽带账号归属地市:潍坊
宽带账号归属区县:安丘市
故障地址:潍坊安丘市刘家尧镇岔河子村岔河子社区（壹号公馆、紫金公馆、水木菁华）紫金公馆8号楼*********
联系电话:18863602819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光功率:-18.44
故障大类:宽带/电视
故障细类:网速慢/上网掉线(专席)
携转原因:
故障时间:2025-01-02 18:54:36
具体故障现象:提示网络无法连接，
客户其他诉求:
;宽带小区$[岔河子社区（壹号公馆、紫金公馆、水木菁华）]$</t>
  </si>
  <si>
    <t>2025-01-02 19:08:20</t>
  </si>
  <si>
    <t>于书博</t>
  </si>
  <si>
    <t>15706307022</t>
  </si>
  <si>
    <t>dw3_jk_yvshubo</t>
  </si>
  <si>
    <t>2025-01-02 19:08:46</t>
  </si>
  <si>
    <t>SD-852-243063-40-15328</t>
  </si>
  <si>
    <t>SD-057-250102-091723-697</t>
  </si>
  <si>
    <t>2025-01-02 09:44:14</t>
  </si>
  <si>
    <t>普通区域-诸城市-王家我乐村-18765167096-300M-宽带上网投诉-次数0-202501020000162852</t>
  </si>
  <si>
    <t>202501020000162852</t>
  </si>
  <si>
    <t>202501020000162852#流程受理流水号：20250102094326187651670961026270
客户号码:18765167096
客户姓名:史**
投诉地市:潍坊
来话流水:2025010209412869020800417
宽带账号:18765167096
账号归属区县:潍坊-诸城-朱解网格-诸城市中泰电讯经营部
联系电话:18765167096
联系人:先生/女士
宽带地址:潍坊
工单紧急程度:一般
是否投诉倾向:否
是否重复投诉:否
是否携转意向:否
是否有升级投诉倾向:否
*业务名称:业务融合开机流程宽带
投诉内容:（10080转回）手机号码：18765167096，【问题描述】客户已办理宽带业务，有开通单，要求装维尽快联系上门，请处理，谢谢。联系电话：18765167096，联系人：先生/女士，录音流水号：2025010209412869020800417。受理明细：531920062399999999。
在途开通单信息：536241213728367460，18765167096，2024-12-13 11:41:59，业务融合开机流程宽带，处理中，装维选址
是否到厅:否
业务名称:业务融合开机流程宽带
;宽带小区$[王家我乐村]$</t>
  </si>
  <si>
    <t>2025-01-02 09:48:01</t>
  </si>
  <si>
    <t>SD-851-263996-5202-15888</t>
  </si>
  <si>
    <t>SD-057-250102-436710-704</t>
  </si>
  <si>
    <t>2025-01-02 09:45:25</t>
  </si>
  <si>
    <t>【调研】-80+银卡-普通区域-潍城区-庙子村自然村-13791886521-200M-宽带上网投诉-次数0-202501020000164757</t>
  </si>
  <si>
    <t>2025-01-03 10:46:00</t>
  </si>
  <si>
    <t>202501020000164757</t>
  </si>
  <si>
    <t xml:space="preserve">202501020000164757#【已关注中国移动10086微信公众号】流程受理流水号：20250102094409137918865211026544
客户号码:13791886521
客户姓名:孙**
投诉地市:潍坊
来话流水:2025010209431708020829018
宽带账号:13791886521
宽带账号归属地市:潍坊
宽带账号归属区县:潍城区
故障地址:潍坊潍城区望留街道庙子村庙子村自然村庙子村2#箱从西边数第二条胡同南头西户东山*********
联系电话:13793659848
联系人:女士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故障时间:2025-01-02 09:44:02
具体故障现象:提示网络无法连接，路由器亮红灯
客户其他诉求:客户侧为质差终端，要求上门更换终端并一并处理故障问题。 
</t>
  </si>
  <si>
    <t>2025-01-02 09:51:18</t>
  </si>
  <si>
    <t>2025-01-02 09:51:40</t>
  </si>
  <si>
    <t>SD-057-250102-735219-1126</t>
  </si>
  <si>
    <t>2025-01-02 10:31:33</t>
  </si>
  <si>
    <t>(目标)普通区域-昌邑市-御海蓝岸-15853615961-100M-宽带上网投诉-次数0-202501020000211526</t>
  </si>
  <si>
    <t>2025-01-03 11:32:00</t>
  </si>
  <si>
    <t>202501020000211526</t>
  </si>
  <si>
    <t>202501020000211526#15853615961用户刚换的电视，分辨率不清楚，要求上门调试，同时想换机顶盒遥控器，请处理，谢谢
联系人女士，电话本机，流水号  2025010210270671220835896</t>
  </si>
  <si>
    <t>2025-01-02 10:37:45</t>
  </si>
  <si>
    <t>2025-01-02 10:38:07</t>
  </si>
  <si>
    <t>SD-057-250102-824395-5310</t>
  </si>
  <si>
    <t>2025-01-02 19:05:21</t>
  </si>
  <si>
    <t>普通区域-昌邑市-名将花园-15763655898-100M-魔百和投诉-次数0-20250102190219X739496127</t>
  </si>
  <si>
    <t>20250102190219X739496127</t>
  </si>
  <si>
    <t>检测结果：1、宽带是否在线：宽带在线；2、电视账号状态检测：电视账号状态正常；3、电视片源检测：电视片源正常；4、机顶盒性能检测：机顶盒性能正常；5、机顶盒设备检测：机顶盒设备正常；6、电视播放流畅度检测：电视播放流畅；7、电视连接方式检测：未检测到；故障类型：无法进入播放界面。故障描述：电视机页面经常不播放，电视盒经常停放死机。联系人：褚。联系电话：15763655898。</t>
  </si>
  <si>
    <t>2025-01-02 19:23:53</t>
  </si>
  <si>
    <t>2025-01-02 19:24:30</t>
  </si>
  <si>
    <t>SD-057-250102-862134-1151</t>
  </si>
  <si>
    <t>2025-01-02 10:35:08</t>
  </si>
  <si>
    <t>80+银卡-FTTR-普通区域-昌乐县-博业宝都华府-13853675150-1000M-宽带上网投诉-次数0-20250102103239X159883814</t>
  </si>
  <si>
    <t>20250102103239X159883814</t>
  </si>
  <si>
    <t xml:space="preserve">【农村网络投诉】流程受理流水号：20250102103033138536751501043802
客户号码:13853675150
客户姓名:姚**
投诉地市:潍坊
来话流水:2025010210294686820879545
宽带账号:13853675150
宽带账号归属地市:潍坊
宽带账号归属区县:安丘市
故障地址:潍坊安丘市担山镇韩吉村韩吉村自然村3号箱张廷福线杆*********
联系电话:13780834613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10:31:49
具体故障现象:光猫亮红灯，
客户其他诉求:上门维修
</t>
  </si>
  <si>
    <t>2025-01-02 10:44:23</t>
  </si>
  <si>
    <t>王之宁</t>
  </si>
  <si>
    <t>15706307157</t>
  </si>
  <si>
    <t>2025-01-02 10:44:49</t>
  </si>
  <si>
    <t>SD-852-282184-1109-3329</t>
  </si>
  <si>
    <t>SD-057-250102-314506-2875</t>
  </si>
  <si>
    <t>2025-01-02 14:11:34</t>
  </si>
  <si>
    <t>【调研】-80+银卡-普通区域-高密市-韩家疃自然村-13583666177-100M-宽带上网投诉-次数0-202501020000403332</t>
  </si>
  <si>
    <t>2025-01-03 15:12:00</t>
  </si>
  <si>
    <t>202501020000403332</t>
  </si>
  <si>
    <t xml:space="preserve">202501020000403332#潍坊高密市柴沟镇韩家疃韩家疃自然村高密注沟韩家疃曹启山屋山6号箱  老人在家 </t>
  </si>
  <si>
    <t>2025-01-02 14:15:58</t>
  </si>
  <si>
    <t>王鹏</t>
  </si>
  <si>
    <t>15706307329</t>
  </si>
  <si>
    <t>家客铁通潍坊高密-柴沟乡镇装维组</t>
  </si>
  <si>
    <t>dw3_jk_wangpengC</t>
  </si>
  <si>
    <t>2025-01-02 14:16:23</t>
  </si>
  <si>
    <t>SD-057-250102-795634-5365</t>
  </si>
  <si>
    <t>2025-01-02 19:08:42</t>
  </si>
  <si>
    <t>80+银卡-普通区域-青州市-程辛村-13854412555-200M-魔百和投诉-次数0-202501020000678170</t>
  </si>
  <si>
    <t>202501020000678170</t>
  </si>
  <si>
    <t>202501020000678170#流程受理流水号：20250102190721138544125551206805
客户号码:13854412555
客户姓名:程**
投诉地市:潍坊
来话流水:2025010218563688520869938
宽带账号:13854412555
宽带账号归属地市:潍坊
宽带账号归属区县:青州市
故障地址:潍坊青州市谭坊镇程辛程辛村2号箱（赵忠修墙头）*********
联系电话:13854412555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故障细类:移动高清电视故障(专席)
携转原因:
故障时间:2025-01-02 19:07:41
魔百和单播/组播:组播
具体故障现象:电视直播无法观看，
客户其他诉求:直播无法使用，提示51024-1，线上指导未恢复，请协助处理回复谢谢。
魔百和单/组播：组播;宽带小区$[程辛村]$</t>
  </si>
  <si>
    <t>2025-01-02 19:09:52</t>
  </si>
  <si>
    <t>2025-01-02 19:10:12</t>
  </si>
  <si>
    <t>SD-057-250102-840537-3653</t>
  </si>
  <si>
    <t>2025-01-02 15:49:24</t>
  </si>
  <si>
    <t>【调研】-80+金卡-普通区域-寿光市-王家庄子-15253629993-200M-宽带上网投诉-次数0-202501020000476928</t>
  </si>
  <si>
    <t>2025-01-03 16:50:00</t>
  </si>
  <si>
    <t>202501020000476928</t>
  </si>
  <si>
    <t>202501020000476928#15253629993客户来电反映宽带无法上网，线上排障不认可，请协助处理，谢谢  联系人先生    联系电话 15054832334 流水号2025010215432624820830715</t>
  </si>
  <si>
    <t>2025-01-02 15:52:51</t>
  </si>
  <si>
    <t>2025-01-02 15:53:36</t>
  </si>
  <si>
    <t>SD-057-250102-614357-3550</t>
  </si>
  <si>
    <t>2025-01-02 15:40:47</t>
  </si>
  <si>
    <t>【调研】-普通区域-奎文区-世纪花苑-13964774780-200M-宽带上网投诉-次数0-202501020000491427</t>
  </si>
  <si>
    <t>2025-01-03 16:41:00</t>
  </si>
  <si>
    <t>202501020000491427</t>
  </si>
  <si>
    <t>202501020000491427#宽带账号：13964774780；宽带地址：潍坊奎文区东关街道福寿街四平路世纪花苑10号楼*****；客户来电反映宽带/移动高清无法使用，要求师傅帮忙尽快处理，请协助处理，谢谢！联系电话：13964774780**；联系人：***；来电流水2025010215390579720864221</t>
  </si>
  <si>
    <t>2025-01-02 15:43:38</t>
  </si>
  <si>
    <t>2025-01-02 15:46:17</t>
  </si>
  <si>
    <t>SD-057-250102-105763-5499</t>
  </si>
  <si>
    <t>2025-01-02 19:18:18</t>
  </si>
  <si>
    <t>80+银卡-普通区域-潍城区-金科华府（含建委宿舍、福祥居、北关中心小学教师楼、银泰大厦等）-13780888251-1000M-宽带上网投诉-次数0-202501020000684312</t>
  </si>
  <si>
    <t>202501020000684312</t>
  </si>
  <si>
    <t xml:space="preserve">202501020000684312#【已关注中国移动10086微信公众号】流程受理流水号：20250102191645137808882511208754
客户号码:13780888251
客户姓名:陈**
投诉地市:潍坊
来话流水:2025010219144865920817136
宽带账号:13780888251
宽带账号归属地市:潍坊
宽带账号归属区县:潍城区
故障地址:潍坊潍城区北关街道永安路华实小区二期23号楼*********
联系电话:15762695222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光功率:-16.40
故障大类:宽带/电视
故障细类:宽带无法上网
携转原因:
故障时间:2025-01-02 19:17:32
具体故障现象:提示网络无法连接，
客户其他诉求:客户侧为质差终端，要求上门更换终端并一并处理故障问题。
</t>
  </si>
  <si>
    <t>2025-01-02 19:21:56</t>
  </si>
  <si>
    <t>2025-01-02 19:22:41</t>
  </si>
  <si>
    <t>SD-851-263251-1047-22594</t>
  </si>
  <si>
    <t>SD-057-250102-910827-4864</t>
  </si>
  <si>
    <t>2025-01-02 18:18:12</t>
  </si>
  <si>
    <t>【调研】-80+白金-普通区域-寿光市-弥清苑-13406623683-1000M-宽带上网投诉-次数0-202501020000633879</t>
  </si>
  <si>
    <t>202501020000633879</t>
  </si>
  <si>
    <t>202501020000633879#宽带账号：13406623683；联系电话：13406623683；宽带地址：潍坊寿光市北洛镇兴尚路弥清苑东区13号楼；客户来电反映：电视无法观看，线上指导无法配合操作，要求上门处理, 来电流水：2025010217495251520802635</t>
  </si>
  <si>
    <t>2025-01-02 18:22:16</t>
  </si>
  <si>
    <t>2025-01-02 18:22:43</t>
  </si>
  <si>
    <t>SD-057-250102-213548-4820</t>
  </si>
  <si>
    <t>2025-01-02 18:14:02</t>
  </si>
  <si>
    <t>普通区域-寿光市-四建家属院-15806468770-1000M-宽带上网投诉-次数0-20250102181143X703581854</t>
  </si>
  <si>
    <t>20250102181143X703581854</t>
  </si>
  <si>
    <t xml:space="preserve">流程受理流水号：20250102180725158064687701192932
客户号码:15806468770
客户姓名:张**
投诉地市:潍坊
来话流水:2025010218062063020894468
宽带账号:15806468770
宽带账号归属地市:潍坊
宽带账号归属区县:寿光市
故障地址:潍坊寿光市圣城街道古槐路四建家属院沿街4号箱*********
联系电话:15806468770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18:06:18
具体故障现象:PON灯闪，引导客户将光纤线插紧，将弯折的位置捋直后重启无效，请协助处理，谢谢
客户其他诉求:
</t>
  </si>
  <si>
    <t>2025-01-02 18:21:03</t>
  </si>
  <si>
    <t>王海浩</t>
  </si>
  <si>
    <t>15706307794</t>
  </si>
  <si>
    <t>dw3_jk_wanghaihao</t>
  </si>
  <si>
    <t>2025-01-02 18:21:29</t>
  </si>
  <si>
    <t>SD-851-277842-19705-21414</t>
  </si>
  <si>
    <t>SD-057-250102-761582-4208</t>
  </si>
  <si>
    <t>2025-01-02 17:02:14</t>
  </si>
  <si>
    <t>80+金卡-普通区域-临朐县-三友丽锦园二期-15963432010-1000M-宽带上网投诉-次数0-202501020000577027</t>
  </si>
  <si>
    <t>2025-01-03 18:03:00</t>
  </si>
  <si>
    <t>202501020000577027</t>
  </si>
  <si>
    <t xml:space="preserve">202501020000577027#宽带账号：15963432010；宽带地址：潍坊临朐县城关街道龙泉路三友丽锦园二期23号；客户来电反映宽带连接电脑无法使用，客户不配合排障，要求师傅上门，请协助处理，谢谢！联系电话：15963432010；联系人：女士；来电流水：2025010216594187220807591。
</t>
  </si>
  <si>
    <t>2025-01-02 17:10:39</t>
  </si>
  <si>
    <t>SD-851-282942-5788-25719</t>
  </si>
  <si>
    <t>SD-057-250102-564801-4026</t>
  </si>
  <si>
    <t>2025-01-02 16:41:17</t>
  </si>
  <si>
    <t>【调研】-80+银卡-(目标)普通区域-奎文区-帝景苑-13953609921-1000M-宽带上网投诉-次数0-20250102163952X192614526</t>
  </si>
  <si>
    <t>2025-01-03 17:42:00</t>
  </si>
  <si>
    <t>20250102163952X192614526</t>
  </si>
  <si>
    <t xml:space="preserve">流程受理流水号：20250102163853139536099211165530
客户号码:13953609921
客户姓名:韩**
投诉地市:潍坊
来话流水:2025010216383546620885247
宽带账号:13953609921
账号归属区县:奎文
联系电话:13953609921
联系人:先生
宽带地址:潍坊
工单紧急程度:非常紧急
是否投诉倾向:否
是否重复投诉:否
是否携转意向:否
是否有升级投诉倾向:是
*业务名称:业务融合开机流程OTT
投诉内容:手机号码：13953609921，【问题描述】客户已办理宽带业务，有开通单，要求装维尽快联系上门，请处理，谢谢。联系电话：13953609921，联系人：先生，录音流水号：2025010216383546620885247。
在途开通单信息：536241231197830592，13953609921，2024-12-31 15:28:20，业务融合开机流程OTT，处理中，施工预约
是否到厅:否
业务名称:业务融合开机流程OTT
</t>
  </si>
  <si>
    <t>2025-01-02 16:55:57</t>
  </si>
  <si>
    <t>SD-851-257765-9830-27430</t>
  </si>
  <si>
    <t>SD-057-250102-423760-4862</t>
  </si>
  <si>
    <t>2025-01-02 18:17:53</t>
  </si>
  <si>
    <t>【调研】-80+银卡-普通区域-寒亭区-大常疃村自然村-15963403647-500M-宽带上网投诉-次数0-202501020000645316</t>
  </si>
  <si>
    <t>202501020000645316</t>
  </si>
  <si>
    <t>202501020000645316#15963403647客户来电反映本机办理的宽带无法使用，系统显示质差路由器，直接要求维修人员上门维修，请尽快协助处理，谢谢 
 联系人：女士 联系电话：本机 流水：
2025010218154463520893040</t>
  </si>
  <si>
    <t>2025-01-02 18:21:09</t>
  </si>
  <si>
    <t>2025-01-02 18:21:45</t>
  </si>
  <si>
    <t>SD-851-272085-32823-7370</t>
  </si>
  <si>
    <t>SD-057-250102-786501-4810</t>
  </si>
  <si>
    <t>2025-01-02 18:12:48</t>
  </si>
  <si>
    <t>【调研】-80+银卡-(目标)普通区域-奎文区-锦程公寓-13869676937-100M-宽带上网投诉-次数0-202501020000642610</t>
  </si>
  <si>
    <t>202501020000642610</t>
  </si>
  <si>
    <t>202501020000642610#流程受理流水号：20250102181153138696769371194075
客户号码:13869676937
客户姓名:郑*
投诉地市:潍坊
来话流水:2025010218101053720834834
宽带账号:13869676937
账号归属区县:奎文
联系电话:13869676937
联系人:先生
宽带地址:潍坊
工单紧急程度:一般
是否投诉倾向:否
是否重复投诉:否
是否携转意向:否
是否有升级投诉倾向:否
*业务名称:业务融合移机流程宽带
投诉内容:手机号码：13869676937，【问题描述】客户已办理宽带业务，有开通单，要求装维尽快联系上门，请处理，谢谢。联系电话：13869676937，联系人：先生，录音流水号：2025010218101053720834834。受理明细：531920062399999999。
在途开通单信息：536241227562112172，13869676937，2024-12-27 12:16:24，业务融合移机流程宽带，处理中，手写判断和地址录入
是否到厅:否
业务名称:业务融合移机流程宽带
;宽带小区$[锦程公寓]$</t>
  </si>
  <si>
    <t>2025-01-02 18:21:26</t>
  </si>
  <si>
    <t>2025-01-02 18:21:51</t>
  </si>
  <si>
    <t>SD-852-293381-844-24965</t>
  </si>
  <si>
    <t>2025-01-02 17:08:59</t>
  </si>
  <si>
    <t>普通区域-寿光市-孙家庄村自然村-15953681006-300M-宽带上网投诉-次数0-202501020000580752 一级督办</t>
  </si>
  <si>
    <t>2025-01-03 18:09:00</t>
  </si>
  <si>
    <t>202501020000580752</t>
  </si>
  <si>
    <t>2025-01-02 17:28:26</t>
  </si>
  <si>
    <t>SD-057-250102-527016-6232</t>
  </si>
  <si>
    <t>2025-01-02 21:14:01</t>
  </si>
  <si>
    <t>普通区域-寿光市-范于社区-15965785416-300M-魔百和投诉-次数0-20250102211227X547166832</t>
  </si>
  <si>
    <t>20250102211227X547166832</t>
  </si>
  <si>
    <t>【农村网络投诉】流程受理流水号：20250102211114159657854161226232
客户号码:15965785416
客户姓名:李**
投诉地市:潍坊
来话流水:2025010221080261720810087
宽带账号:15965785416
宽带账号归属地市:潍坊
宽带账号归属区县:寿光市
故障地址:潍坊寿光市孙家集街道范于村范于社区9号楼*********
联系电话:15965785416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光功率:-16.73
故障大类:宽带/电视
故障细类:移动高清电视故障(专席)
携转原因:
故障时间:2025-01-02 21:11:40
魔百和单播/组播:组播
具体故障现象:电视直播或点播无法观看，我处正常排障未恢复，请协助谢谢
客户其他诉求:
魔百和单/组播：组播</t>
  </si>
  <si>
    <t>2025-01-02 21:16:46</t>
  </si>
  <si>
    <t>dw3_jk_zhangmingzhe</t>
  </si>
  <si>
    <t>2025-01-02 21:17:17</t>
  </si>
  <si>
    <t>SD-851-295735-2982-211</t>
  </si>
  <si>
    <t>SD-057-250102-542073-5440</t>
  </si>
  <si>
    <t>2025-01-02 19:14:43</t>
  </si>
  <si>
    <t>普通区域-潍城区-潍城华阳小区-13780865482-300M-宽带上网投诉-次数0-202501020000681199</t>
  </si>
  <si>
    <t>202501020000681199</t>
  </si>
  <si>
    <t xml:space="preserve">202501020000681199#流程受理流水号：20250102191240137808654821207917
客户号码:13780865482
客户姓名:李*
投诉地市:潍坊
来话流水:2025010219112759320890672
宽带账号:13780865482
宽带账号归属地市:潍坊
宽带账号归属区县:潍城区
故障地址:潍坊潍城区北关街道向阳路华阳小区6号楼*********
联系电话:13791618405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光功率:-15.83
故障大类:宽带/电视
故障细类:宽带网速慢/卡顿
携转原因:
故障时间:2025-01-02 19:13:17
具体故障现象:网速慢卡顿，
客户其他诉求:客户侧为质差终端，要求上门更换终端并一并处理故障问题。
</t>
  </si>
  <si>
    <t>2025-01-02 19:22:36</t>
  </si>
  <si>
    <t>2025-01-02 19:25:20</t>
  </si>
  <si>
    <t>SD-851-323066-13781-9793</t>
  </si>
  <si>
    <t>SD-057-250102-047632-4833</t>
  </si>
  <si>
    <t>2025-01-02 18:15:06</t>
  </si>
  <si>
    <t>80+银卡-普通区域-高密市-育龙公寓-15053686995-1000M-宽带上网投诉-次数0-202501020000644312</t>
  </si>
  <si>
    <t>202501020000644312</t>
  </si>
  <si>
    <t xml:space="preserve">202501020000644312#【已关注中国移动10086微信公众号】流程受理流水号：20250102181402150536869951194626
客户号码:15053686995
客户姓名:毛**
投诉地市:潍坊
来话流水:2025010218134811320872838
宽带账号:15053686995
宽带账号归属地市:潍坊
宽带账号归属区县:高密市
故障地址:潍坊高密市朝阳街道密水大街育龙公寓育龙公寓8号楼*********
联系电话:15053686995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故障时间:2025-01-02 18:20:35
具体故障现象:打不开网页，
客户其他诉求:客户侧为质差终端，要求上门更换终端并一并处理故障问题。
</t>
  </si>
  <si>
    <t>2025-01-02 18:19:49</t>
  </si>
  <si>
    <t>2025-01-02 18:21:07</t>
  </si>
  <si>
    <t>SD-851-238778-15765-11318</t>
  </si>
  <si>
    <t>SD-057-250102-821953-4787</t>
  </si>
  <si>
    <t>2025-01-02 18:10:07</t>
  </si>
  <si>
    <t>80+金卡-普通区域-奎文区-五洲家苑-13863659698-300M-宽带上网投诉-次数0-202501020000641161</t>
  </si>
  <si>
    <t>202501020000641161</t>
  </si>
  <si>
    <t>202501020000641161#流程受理流水号：20250102180428138636596981192164
客户号码:13863659698
客户姓名:邱**
投诉地市:潍坊
来话流水:2025010218041489120872115
宽带账号:13863659698
宽带账号归属地市:潍坊
宽带账号归属区县:高新
故障地址:潍坊高新高新城区蓉花路五洲家苑3号楼*********
联系电话:13863659698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故障时间:2025-01-02 18:05:17
具体故障现象:频繁掉线，无法使用
客户其他诉求:要求退还无法使用期间的宽带费用，表示经常收到满意调研，表示对维修很不满意，要求一并反馈回电处理
;宽带小区$[五洲家苑]$</t>
  </si>
  <si>
    <t>2025-01-02 18:13:18</t>
  </si>
  <si>
    <t>陈潘</t>
  </si>
  <si>
    <t>15706307381</t>
  </si>
  <si>
    <t>dw3_jk_chenpan</t>
  </si>
  <si>
    <t>2025-01-02 18:13:46</t>
  </si>
  <si>
    <t>SD-057-250102-657048-4244</t>
  </si>
  <si>
    <t>2025-01-02 17:05:02</t>
  </si>
  <si>
    <t>80+普通-普通区域-诸城市-红星家园B区-13385362600-300M-魔百和投诉-次数0-20250102170234X554124289</t>
  </si>
  <si>
    <t>2025-01-03 18:06:00</t>
  </si>
  <si>
    <t>20250102170234X554124289</t>
  </si>
  <si>
    <t>流程受理流水号：20250102170153133853626001173471
客户号码:13385362600
客户姓名:王**
投诉地市:潍坊
来话流水:2025010217010464820828046
宽带账号:13385362600
宽带账号归属地市:潍坊
宽带账号归属区县:诸城市
故障地址:潍坊诸城市舜王街道四平路红星家园B区B2区15号楼*********
联系电话:13385362600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光功率:-11.33
故障大类:宽带/电视
故障细类:移动高清电视故障(专席)
携转原因:
故障时间:2025-01-02 17:02:59
魔百和单播/组播:组播
具体故障现象:机顶盒无法开机，
客户其他诉求:
魔百和单/组播：组播</t>
  </si>
  <si>
    <t>2025-01-02 17:11:55</t>
  </si>
  <si>
    <t>2025-01-02 17:12:26</t>
  </si>
  <si>
    <t>SD-057-250102-528937-4477</t>
  </si>
  <si>
    <t>2025-01-02 17:34:09</t>
  </si>
  <si>
    <t>【调研】-普通区域-寒亭区-一中家属院小区-15805369066-1000M-宽带上网投诉-次数0-202501020000607906</t>
  </si>
  <si>
    <t>2025-01-03 18:35:00</t>
  </si>
  <si>
    <t>202501020000607906</t>
  </si>
  <si>
    <t xml:space="preserve">202501020000607906#宽带帐号：15805369066宽带地址；潍坊寒亭区寒亭街道丰华路一中家属院小区3号楼*******，客户来电反映表示宽带网络无法使用，客户不配合线上指导，要求尽快上门，谢谢！联系电话：15805369066联系人：男士；来电流水：2025010217312362120861336
</t>
  </si>
  <si>
    <t>2025-01-02 17:44:21</t>
  </si>
  <si>
    <t>2025-01-02 17:44:46</t>
  </si>
  <si>
    <t>SD-057-250102-534169-6239</t>
  </si>
  <si>
    <t>2025-01-02 21:14:47</t>
  </si>
  <si>
    <t>80+银卡-普通区域-奎文区-恒大名都-15762509123-300M-宽带上网投诉-次数0-202501020000730952</t>
  </si>
  <si>
    <t>202501020000730952</t>
  </si>
  <si>
    <t>202501020000730952#流程受理流水号：20250102211209157625091231226329
客户号码:15762509123
客户姓名:李*
投诉地市:潍坊
来话流水:2025010221112748420824940
宽带账号:15762509123
宽带账号归属地市:潍坊
宽带账号归属区县:高新
故障地址:潍坊高新高新城区潍县中路恒大名都15号楼*********
联系电话:15762509123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光功率:-18.29
故障大类:宽带/电视
故障细类:网速慢/上网掉线(专席)
携转原因:
故障时间:2025-01-02 21:09:07
具体故障现象:客户来电反映，宽带网络卡顿，重启设备未恢复，请协助处理谢谢。
客户其他诉求:谢谢
;宽带小区$[恒大名都]$</t>
  </si>
  <si>
    <t>2025-01-02 21:15:44</t>
  </si>
  <si>
    <t>王子龙</t>
  </si>
  <si>
    <t>15706307413</t>
  </si>
  <si>
    <t>dw3_jk_wangzilong</t>
  </si>
  <si>
    <t>2025-01-02 21:17:40</t>
  </si>
  <si>
    <t>SD-057-250102-784190-5456</t>
  </si>
  <si>
    <t>2025-01-02 19:16:15</t>
  </si>
  <si>
    <t>80+银卡-普通区域-潍城区-福寿园-13468495116-1000M-宽带上网投诉-次数0-202501020000683090</t>
  </si>
  <si>
    <t>202501020000683090</t>
  </si>
  <si>
    <t>202501020000683090#流程受理流水号：20250102191456134684951161208383
客户号码:13468495116
客户姓名:胡**
投诉地市:潍坊
来话流水:2025010219043667920835898
宽带账号:13468495116
宽带账号归属地市:潍坊
宽带账号归属区县:潍城区
故障地址:潍坊潍城区北关街道怡园路福寿园14号楼*********
联系电话:13468495116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光功率:-19.13
故障大类:宽带
故障细类:宽带无法上网(专席)
携转原因:
故障时间:2025-01-02 19:20:19
具体故障现象:光猫灯正常但电脑手机无法上网，质差光猫
客户其他诉求:
;宽带小区$[福寿园]$</t>
  </si>
  <si>
    <t>2025-01-02 19:20:21</t>
  </si>
  <si>
    <t>刘伟</t>
  </si>
  <si>
    <t>15706307847</t>
  </si>
  <si>
    <t>dw3_jk_wcliuwei</t>
  </si>
  <si>
    <t>2025-01-02 19:22:20</t>
  </si>
  <si>
    <t>SD-057-250102-130592-4827</t>
  </si>
  <si>
    <t>2025-01-02 18:14:19</t>
  </si>
  <si>
    <t>【调研】-普通区域-寒亭区-寒亭街道蝶园小区-15169476529-500M-宽带上网投诉-次数0-20250102181314X794527494</t>
  </si>
  <si>
    <t>20250102181314X794527494</t>
  </si>
  <si>
    <t xml:space="preserve">流程受理流水号：20250102181018151694765291193678
客户号码:15169476529
客户姓名:王**
投诉地市:潍坊
来话流水:2025010218093273820828229
宽带账号:15169476529
宽带账号归属地市:潍坊
宽带账号归属区县:寒亭区
故障地址:潍坊寒亭区寒亭街道民主东街寒亭街道蝶园小区1号楼*********
联系电话:15169476529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18:10:33
具体故障现象:PON灯闪，捋直插紧光纤线重启光猫未恢复
客户其他诉求:
</t>
  </si>
  <si>
    <t>2025-01-02 18:24:31</t>
  </si>
  <si>
    <t>2025-01-02 18:26:33</t>
  </si>
  <si>
    <t>SD-851-266634-15079-16260</t>
  </si>
  <si>
    <t>SD-057-250102-071945-4806</t>
  </si>
  <si>
    <t>2025-01-02 18:12:16</t>
  </si>
  <si>
    <t>普通区域-奎文区-华光苑-15949868281-100M-宽带上网投诉-次数0-202501020000641806</t>
  </si>
  <si>
    <t>202501020000641806</t>
  </si>
  <si>
    <t xml:space="preserve">202501020000641806#流程受理流水号：20250102181115159498682811193918
客户号码:15949868281
客户姓名:沈**
投诉地市:潍坊
来话流水:2025010218105689620842937
宽带账号:15949868281
宽带账号归属地市:潍坊
宽带账号归属区县:奎文区
故障地址:潍坊奎文区东关街道东风东街华光苑13号楼*********
联系电话:17863689626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故障时间:2025-01-02 18:11:28
具体故障现象:光猫亮红灯，
客户其他诉求:客户侧为质差终端，要求上门更换终端并一并处理故障问题。
</t>
  </si>
  <si>
    <t>2025-01-02 18:24:49</t>
  </si>
  <si>
    <t>2025-01-02 18:25:16</t>
  </si>
  <si>
    <t>SD-057-250102-596431-4308</t>
  </si>
  <si>
    <t>2025-01-02 17:08:22</t>
  </si>
  <si>
    <t>80+金卡-普通区域-临朐县-东大河自然村-15098189359-300M-宽带上网投诉-次数0-202501020000580331</t>
  </si>
  <si>
    <t>202501020000580331</t>
  </si>
  <si>
    <t>202501020000580331#15098189359客户来电反映本机办理的电视无法观看，线上排障未恢复，经查询显示质差机顶盒，直接要求维修人员上门维修，请尽快协助处理，谢谢 
 联系人：女士 联系电话：本机 流水：2025010217011852720831482</t>
  </si>
  <si>
    <t>2025-01-02 17:14:43</t>
  </si>
  <si>
    <t>陈瑞来</t>
  </si>
  <si>
    <t>15706307602</t>
  </si>
  <si>
    <t>dw3_jk_chenruilai</t>
  </si>
  <si>
    <t>2025-01-02 17:15:12</t>
  </si>
  <si>
    <t>SD-851-292326-1446-29599</t>
  </si>
  <si>
    <t>SD-057-250102-908621-4504</t>
  </si>
  <si>
    <t>2025-01-02 17:38:02</t>
  </si>
  <si>
    <t>【调研】-普通区域-安丘市-世纪铭城-18365669068-200M-宽带上网投诉-次数0-20250102173512X512956757</t>
  </si>
  <si>
    <t>2025-01-03 18:39:00</t>
  </si>
  <si>
    <t>20250102173512X512956757</t>
  </si>
  <si>
    <t xml:space="preserve">流程受理流水号：20250102173323183656690681183354
客户号码:18365669068
客户姓名:张**
投诉地市:潍坊
来话流水:2025010217321337020872614
宽带账号:18365669068
宽带账号归属地市:潍坊
宽带账号归属区县:安丘市
故障地址:潍坊安丘市兴安街道和平路世纪铭城11号楼*********
联系电话:15264439025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17:34:40
具体故障现象:提示网络无法连接，
客户其他诉求:用户要求紧急维修，谢谢！
</t>
  </si>
  <si>
    <t>2025-01-02 17:48:22</t>
  </si>
  <si>
    <t>王建强</t>
  </si>
  <si>
    <t>17865645234</t>
  </si>
  <si>
    <t>dw3_jk_wangjianqiangaq</t>
  </si>
  <si>
    <t>2025-01-02 17:48:41</t>
  </si>
  <si>
    <t>SD-057-250102-918346-4822</t>
  </si>
  <si>
    <t>2025-01-02 18:14:05</t>
  </si>
  <si>
    <t>普通区域-高密市-后沙泊-1337108619902-300M-宽带上网投诉-次数0-20250102181149X709485220</t>
  </si>
  <si>
    <t>20250102181149X709485220</t>
  </si>
  <si>
    <t xml:space="preserve">流程受理流水号：2025010218104613371086199021193790
客户号码:1337108619902
客户姓名:
投诉地市:潍坊
来话流水:2025010218085775920822085
宽带账号:1337108619902
宽带账号归属地市:潍坊
宽带账号归属区县:高密市
故障地址:潍坊高密市柏城镇后沙泊后沙泊8号杆上2号*********
联系电话:13371086199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18:17:42
具体故障现象:光猫亮红灯，
客户其他诉求:13371086199客户来电，对1337108619902宽带无法正常使用，光猫亮红灯，强烈要求师傅尽快上门检修，谢谢
</t>
  </si>
  <si>
    <t>2025-01-02 18:18:33</t>
  </si>
  <si>
    <t>李卓超</t>
  </si>
  <si>
    <t>15706307310</t>
  </si>
  <si>
    <t>dw3_jk_lizhuochao</t>
  </si>
  <si>
    <t>2025-01-02 18:19:01</t>
  </si>
  <si>
    <t>SD-851-254569-9426-924</t>
  </si>
  <si>
    <t>SD-057-250102-620789-4300</t>
  </si>
  <si>
    <t>2025-01-02 17:08:06</t>
  </si>
  <si>
    <t>普通区域-寿光市-东斟关-15165654961-100M-宽带上网投诉-次数0-20250102170620X780374173</t>
  </si>
  <si>
    <t>20250102170620X780374173</t>
  </si>
  <si>
    <t xml:space="preserve">【农村网络投诉】流程受理流水号：20250102170230151656549611173671
客户号码:15165654961
客户姓名:李**
投诉地市:潍坊
来话流水:2025010217010188620827352
宽带账号:15165654961
宽带账号归属地市:潍坊
宽带账号归属区县:寿光市
故障地址:潍坊寿光市留吕东斟灌东斟关东斟灌村56号箱*********
联系电话:15165654961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17:05:05
具体故障现象:打不开网页，
客户其他诉求:
</t>
  </si>
  <si>
    <t>2025-01-02 17:26:30</t>
  </si>
  <si>
    <t>2025-01-02 17:29:45</t>
  </si>
  <si>
    <t>SD-057-250102-493152-4510</t>
  </si>
  <si>
    <t>2025-01-02 17:38:39</t>
  </si>
  <si>
    <t>普通区域-寿光市-张家河头-18754401078-300M-宽带上网投诉-次数0-202501020000613708</t>
  </si>
  <si>
    <t>202501020000613708</t>
  </si>
  <si>
    <t xml:space="preserve">202501020000613708#【已关注中国移动10086微信公众号】流程受理流水号：20250102173748187544010781184720
客户号码:18754401078
客户姓名:张**
投诉地市:潍坊
来话流水:2025010217373116720843698
宽带账号:18754401078
宽带账号归属地市:潍坊
宽带账号归属区县:寿光市
故障地址:潍坊寿光市马店张家河头村张家河头张家河头村22号箱*********
联系电话:15863661391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故障时间:2025-01-02 17:38:00
具体故障现象:用户无法提供具体故障现象，
客户其他诉求:客户侧为质差终端，要求上门更换终端并一并处理故障问题。
</t>
  </si>
  <si>
    <t>2025-01-02 17:56:15</t>
  </si>
  <si>
    <t>2025-01-02 17:56:47</t>
  </si>
  <si>
    <t>SD-057-250102-460531-5460</t>
  </si>
  <si>
    <t>2025-01-02 19:16:39</t>
  </si>
  <si>
    <t>80+普通-普通区域-昌乐县-恒丰名城-13953697778-200M-魔百和投诉-次数0-202501020000682318</t>
  </si>
  <si>
    <t>202501020000682318</t>
  </si>
  <si>
    <t>202501020000682318#【已关注中国移动10086微信公众号】流程受理流水号：20250102191459139536977781208393
客户号码:13953697778
客户姓名:王**
投诉地市:潍坊
来话流水:2025010219144688320816917
宽带账号:13953697778
宽带账号归属地市:潍坊
宽带账号归属区县:昌乐县
故障地址:潍坊昌乐县城关街道昌盛街恒丰名城2号楼
联系电话:13953697778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光功率:-14.96
故障大类:电视
故障细类:移动高清电视故障(专席)
携转原因:
故障时间:2025-01-02 19:21:32
魔百和单播/组播:组播
具体故障现象:客户反映电视无法观看，提示22002，线上排障未恢复，请协助处理。谢谢  
联系人：先生  联系电话：13953697778
流水：2025010219144688320816917
客户其他诉求:客户反映电视无法观看，提示22002，线上排障未恢复，请协助处理。谢谢  
联系人：先生  联系电话：13953697778
流水：2025010219144688320816917
魔百和单/组播：组播;宽带小区$[恒丰名城]$</t>
  </si>
  <si>
    <t>2025-01-02 19:19:02</t>
  </si>
  <si>
    <t>2025-01-02 19:19:23</t>
  </si>
  <si>
    <t>2025-01-02 18:12:29</t>
  </si>
  <si>
    <t>【调研】-普通区域-诸城市-皇家半岛小区-18366537345-1000M-宽带上网投诉-次数0-202501020000623969 一级督办</t>
  </si>
  <si>
    <t>202501020000623969</t>
  </si>
  <si>
    <t>2025-01-02 18:17:25</t>
  </si>
  <si>
    <t>2025-01-02 18:17:38</t>
  </si>
  <si>
    <t>SD-057-250102-071496-4316</t>
  </si>
  <si>
    <t>2025-01-02 17:08:57</t>
  </si>
  <si>
    <t>【调研】-80+普通-普通区域-寒亭区-肖家营村自然村-15065656763-100M-宽带上网投诉-次数0-202501020000584519</t>
  </si>
  <si>
    <t>202501020000584519</t>
  </si>
  <si>
    <t>202501020000584519#宽带账号：15065656763宽带地址：潍坊寒亭区南孙镇肖家营村肖家营村自然村肖家营村12号箱*********；客户来电反映/移动高清无法上网，客户不在现场，客户不配合排障，要求师傅上门，请协助处理，谢谢！联系电话：本机；联系人先生；来电流水：2025010217050860620889156</t>
  </si>
  <si>
    <t>2025-01-02 17:27:44</t>
  </si>
  <si>
    <t>2025-01-02 17:28:14</t>
  </si>
  <si>
    <t>SD-851-289314-17837-10211</t>
  </si>
  <si>
    <t>SD-057-250102-068314-4258</t>
  </si>
  <si>
    <t>2025-01-02 17:06:07</t>
  </si>
  <si>
    <t>普通区域-诸城市-昌城人居-13562631332-300M-宽带上网投诉-次数0-202501020000579223</t>
  </si>
  <si>
    <t>2025-01-03 18:07:00</t>
  </si>
  <si>
    <t>202501020000579223</t>
  </si>
  <si>
    <t xml:space="preserve">202501020000579223#
宽带账号：13562631332；宽带地址：潍坊诸城市昌城镇昌城沿街昌城人居5号楼********；客户来电反映宽带机顶盒电视不能看，客户不配合排障，要求师傅上门，请协助处理，谢谢！联系电话：13562631332；联系人：；来电流水：2025010217033370420865521。 </t>
  </si>
  <si>
    <t>2025-01-02 17:11:47</t>
  </si>
  <si>
    <t>2025-01-02 17:12:13</t>
  </si>
  <si>
    <t>SD-057-250102-956017-4513</t>
  </si>
  <si>
    <t>2025-01-02 17:39:14</t>
  </si>
  <si>
    <t>普通区域-昌邑市-南任自然村-13561407171-100M-宽带上网投诉-次数0-202501020000609732</t>
  </si>
  <si>
    <t>2025-01-03 18:40:00</t>
  </si>
  <si>
    <t>202501020000609732</t>
  </si>
  <si>
    <t>202501020000609732#宽带账号：13561407171   宽带地址：潍坊昌邑市卜庄镇南任村南任自然村8号箱任云宗*********  客户来电反映宽带无法使用 ，客户为老人，要求上门，请协助处理，谢谢！
联系电话：本机；联系人：先生；来电流水：2025010217355253820821825
备注：来电反映今日有人上门把天线杆抱走了</t>
  </si>
  <si>
    <t>2025-01-02 17:41:17</t>
  </si>
  <si>
    <t>2025-01-02 17:42:44</t>
  </si>
  <si>
    <t>SD-057-250102-163542-6242</t>
  </si>
  <si>
    <t>2025-01-02 21:15:46</t>
  </si>
  <si>
    <t>【调研】-80+普通-普通区域-诸城市-和美苑-15094948228-300M-宽带上网投诉-次数0-202501020000730372</t>
  </si>
  <si>
    <t>202501020000730372</t>
  </si>
  <si>
    <t>202501020000730372#流程受理流水号：20250102211330150949482281226454
客户号码:15094948228
客户姓名:李*
投诉地市:潍坊
来话流水:2025010221120057320827354
宽带账号:15094948228
宽带账号归属地市:潍坊
宽带账号归属区县:诸城市
故障地址:潍坊诸城市龙都街道兴华路和美苑4号楼*********
联系电话:15094948228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故障细类:宽带无法上网(专席)
携转原因:
故障时间:2025-01-02 21:17:14
具体故障现象:不让派师傅但要求处理宽带问题:
客户来电反映本机办理的宽带，现在上网很慢卡顿，前期反映过此问题师傅已上门维修过仍未解决此问题师傅告知此问题师傅也维修不了，但是客户宽带上网慢问题已经严重影响了客户的使用，如果明天上把之前处理不了要求退还从办理宽带到现在的费用，非常不认可，强烈不让师傅上门但要求处理网络慢问题，请地市老师尽快处理此问题，谢谢
流水号：2025010221120057320827354
联系人：先生，联系电话：15094948228。
客户其他诉求:
;宽带小区$[和美苑]$</t>
  </si>
  <si>
    <t>2025-01-02 21:39:44</t>
  </si>
  <si>
    <t>2025-01-02 21:40:34</t>
  </si>
  <si>
    <t>SD-057-250102-291480-4059</t>
  </si>
  <si>
    <t>2025-01-02 16:47:05</t>
  </si>
  <si>
    <t>普通区域--null--宽带上网投诉-次数0-20250102164536X536437214</t>
  </si>
  <si>
    <t>2025-01-03 16:48:00</t>
  </si>
  <si>
    <t>20250102164536X536437214</t>
  </si>
  <si>
    <t xml:space="preserve">流程受理流水号：20250102164340182536480211167198
客户号码:18253648021
客户姓名:常*
投诉地市:潍坊
来话流水:2025010216431401820857741
宽带账号:18253648021
账号归属区县:临朐县沂山镇明功通讯经营部（吉星）
联系电话:18253648021
联系人:先生/女士
宽带地址:潍坊
工单紧急程度:非常紧急
是否投诉倾向:是
是否重复投诉:否
是否携转意向:否
是否有升级投诉倾向:是
*业务名称:业务融合开机流程宽带
投诉内容:（10080转回）手机号码：18253648021，【问题描述】客户已办理宽带业务，有开通单，要求装维尽快联系上门，请处理，谢谢。联系电话：18253648021，联系人：先生/女士，录音流水号：2025010216431401820857741。受理明细：531920062399999999。
在途开通单信息：536241218940006644，18253648021，2024-12-18 18:07:41，业务融合开机流程宽带，处理中，装维选址
是否到厅:否
业务名称:业务融合开机流程宽带
</t>
  </si>
  <si>
    <t>SD-057-250102-287395-5408</t>
  </si>
  <si>
    <t>2025-01-02 19:12:42</t>
  </si>
  <si>
    <t>普通区域-寒亭区-中房幸福名都-15853687058-300M-宽带上网投诉-次数0-202501020000680187</t>
  </si>
  <si>
    <t>202501020000680187</t>
  </si>
  <si>
    <t>202501020000680187#流程受理流水号：20250102191141158536870581207705
客户号码:15853687058
客户姓名:韩*
投诉地市:潍坊
来话流水:2025010219102111820881747
宽带账号:15853687058
宽带账号归属地市:潍坊
宽带账号归属区县:寒亭区
故障地址:潍坊寒亭区寒亭街道幸福路中房幸福名都
联系电话:15866515838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光功率:-23.18
故障大类:宽带/电视
故障细类:宽带无法上网(专席)
携转原因:
故障时间:2025-01-02 19:11:56
具体故障现象:客户来电反应频繁掉线，我处正常排障未恢复，请协助处理谢谢
客户其他诉求:
;宽带小区$[中房幸福名都]$</t>
  </si>
  <si>
    <t>2025-01-02 19:15:58</t>
  </si>
  <si>
    <t>2025-01-02 19:16:34</t>
  </si>
  <si>
    <t>SD-851-258959-14085-10177</t>
  </si>
  <si>
    <t>SD-057-250102-598720-5476</t>
  </si>
  <si>
    <t>2025-01-02 19:17:19</t>
  </si>
  <si>
    <t>【调研】-80+银卡-普通区域-高密市-阚兴大道自然村-18706565544-200M-宽带上网投诉-次数0-20250102191611X571252319</t>
  </si>
  <si>
    <t>20250102191611X571252319</t>
  </si>
  <si>
    <t xml:space="preserve">【农村网络投诉】流程受理流水号：20250102191449187065655441208358
客户号码:18706565544
客户姓名:张**
投诉地市:潍坊
来话流水:2025010219103568220883723
宽带账号:18706565544
宽带账号归属地市:潍坊
宽带账号归属区县:高密市
故障地址:潍坊高密市阚家镇阚兴大道阚兴大道自然村阚家镇驻地阚兴大道西宏达茶庄楼上*********
联系电话:18706565544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故障细类:宽带无法上网(专席)
携转原因:
故障时间:2025-01-02 19:15:13
具体故障现象:提示网络无法连接， 客户表示宽带无法上网不认可，请协助处理谢谢  
客户其他诉求:
</t>
  </si>
  <si>
    <t>2025-01-02 19:19:41</t>
  </si>
  <si>
    <t>毛小强</t>
  </si>
  <si>
    <t>15706307355</t>
  </si>
  <si>
    <t>家客铁通潍坊高密-阚家乡镇装维组</t>
  </si>
  <si>
    <t>dw3_jk_maoxiaoqiang</t>
  </si>
  <si>
    <t>2025-01-02 19:20:00</t>
  </si>
  <si>
    <t>SD-057-250102-068719-2384</t>
  </si>
  <si>
    <t>2025-01-02 13:02:11</t>
  </si>
  <si>
    <t>(目标)普通区域-奎文区-紫金花园二期-13665362923-300M-宽带上网投诉-次数0-20250102125956X996467128</t>
  </si>
  <si>
    <t>20250102125956X996467128</t>
  </si>
  <si>
    <t xml:space="preserve">流程受理流水号：20250102125832136653629231093085
客户号码:13665362923
客户姓名:李*
投诉地市:潍坊
来话流水:2025010212563491520827163
宽带账号:13665362923
宽带账号归属地市:潍坊
宽带账号归属区县:奎文区
故障地址:潍坊奎文区北苑街道玄武街紫金花园二期紫金公馆*********
联系电话:13665362923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光功率:-16.96
故障大类:宽带/电视
故障细类:网速慢/上网掉线(专席)
携转原因:
故障时间:2025-01-02 13:02:50
具体故障现象:频繁掉线，重启设备无效
客户其他诉求:
</t>
  </si>
  <si>
    <t>2025-01-02 13:04:10</t>
  </si>
  <si>
    <t>2025-01-02 13:04:36</t>
  </si>
  <si>
    <t>SD-057-250102-018465-3495</t>
  </si>
  <si>
    <t>2025-01-02 15:35:36</t>
  </si>
  <si>
    <t>【调研】-80+银卡-(目标)普通区域-青州市-南河东村-13583689939-1000M-宽带上网投诉-次数0-20250102153417X257742896</t>
  </si>
  <si>
    <t>20250102153417X257742896</t>
  </si>
  <si>
    <t xml:space="preserve">【农村网络投诉】流程受理流水号：20250102153348135836899391142439
客户号码:13583689939
客户姓名:郭**
投诉地市:潍坊
来话流水:2025010215332094820873901
宽带账号:13583689939
宽带账号归属地市:潍坊
宽带账号归属区县:青州市
故障地址:潍坊青州市益都街道南河东村南河东村18号箱（李华友家）*********
联系电话:13583689939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故障时间:2025-01-02 15:34:04
具体故障现象:打不开网页，
客户其他诉求:
</t>
  </si>
  <si>
    <t>2025-01-02 15:37:03</t>
  </si>
  <si>
    <t>2025-01-02 15:37:41</t>
  </si>
  <si>
    <t>SD-851-261542-16472-16856</t>
  </si>
  <si>
    <t>SD-057-250102-674523-2</t>
  </si>
  <si>
    <t>2025-01-02 00:07:04</t>
  </si>
  <si>
    <t>80+银卡-普通区域-寿光市-房管局沿街-18765760777-1000M-宽带上网投诉-次数0-202501020000090505</t>
  </si>
  <si>
    <t>202501020000090505</t>
  </si>
  <si>
    <t>202501020000090505#流程受理流水号：20250102000520187657607771000002
客户号码:18765760777
客户姓名:孙**
投诉地市:潍坊
来话流水:2025010200050161920836261
宽带账号:18765760777
宽带账号归属地市:潍坊
宽带账号归属区县:寿光市
故障地址:潍坊寿光市圣城街道圣城街农资市场13号箱（烽火猫）*********
联系电话:18853770277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00:06:45
具体故障现象:光猫亮红灯，
客户其他诉求:
;宽带小区$[房管局沿街]$</t>
  </si>
  <si>
    <t>2025-01-02 00:48:54</t>
  </si>
  <si>
    <t>2025-01-02 07:20:41</t>
  </si>
  <si>
    <t>SD-057-250102-735182-3454</t>
  </si>
  <si>
    <t>2025-01-02 15:32:16</t>
  </si>
  <si>
    <t>【追1】【调研】-80+普通-(目标)普通区域-奎文区-华安凤凰嘉苑-13361578699-500M-宽带上网投诉-次数0-20250102153023X232999610</t>
  </si>
  <si>
    <t>20250102153023X232999610</t>
  </si>
  <si>
    <t xml:space="preserve">流程受理流水号：20250102152949133615786991140981
客户号码:13361578699
客户姓名:邵**
投诉地市:潍坊
来话流水:2025010215283749220898574
宽带账号:13361578699
宽带账号归属地市:潍坊
宽带账号归属区县:高新
故障地址:潍坊高新高新城区北海路华安凤凰嘉苑31号楼*********
联系电话:13361578699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
故障细类:宽带无法上网(专席)
携转原因:
故障时间:2025-01-02 15:35:20
具体故障现象:提示网络无法连接，
客户其他诉求:
</t>
  </si>
  <si>
    <t>2025-01-02 15:34:12</t>
  </si>
  <si>
    <t>2025-01-02 15:40:05</t>
  </si>
  <si>
    <t>SD-057-250102-843671-2446</t>
  </si>
  <si>
    <t>2025-01-02 13:08:46</t>
  </si>
  <si>
    <t>普通区域-高密市-曹疃自然村-13583618605-100M-宽带上网投诉-次数0-202501020000357223</t>
  </si>
  <si>
    <t>202501020000357223</t>
  </si>
  <si>
    <t>202501020000357223#宽带账号：13583618605；宽带地址：潍坊高密市柴沟镇曹疃曹疃自然村曹疃550号21#箱*********；接入方式：FTTH，当前是否在线：在线，端到端诊断结果：客户侧设备问题，是否智能网关：，客户反映电视无法观看，老人在家，要求尽快处理回复！联系电话：*15762631585</t>
  </si>
  <si>
    <t>2025-01-02 13:09:52</t>
  </si>
  <si>
    <t>2025-01-02 13:10:14</t>
  </si>
  <si>
    <t>SD-057-250102-831954-2205</t>
  </si>
  <si>
    <t>2025-01-02 12:38:13</t>
  </si>
  <si>
    <t>80+普通-普通区域-安丘市-朱家沙窝村自然村-15063624359-1000M-宽带上网投诉-次数0-20250102123752X672040149</t>
  </si>
  <si>
    <t>20250102123752X672040149</t>
  </si>
  <si>
    <t xml:space="preserve">【农村网络投诉】流程受理流水号：20250102123649150636243591087108
客户号码:15063624359
客户姓名:朱**
投诉地市:潍坊
来话流水:2025010212361494320842201
宽带账号:15063624359
宽带账号归属地市:潍坊
宽带账号归属区县:安丘市
故障地址:潍坊安丘市景芝镇朱家沙窝村朱家沙窝村自然村朱家沙窝追加4号箱朱宏研*********
联系电话:15063624359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故障细类:宽带无法上网
携转原因:
故障时间:2025-01-02 12:37:00
具体故障现象:打不开网页，客户称网线断了  请协助处理  谢谢
客户其他诉求:
</t>
  </si>
  <si>
    <t>2025-01-02 12:40:16</t>
  </si>
  <si>
    <t>2025-01-02 12:40:40</t>
  </si>
  <si>
    <t>SD-851-339227-7706-1865</t>
  </si>
  <si>
    <t>SD-057-250102-720856-2439</t>
  </si>
  <si>
    <t>2025-01-02 13:08:02</t>
  </si>
  <si>
    <t>普通区域-青州市-玫瑰公馆小区-15689167320-1000M-魔百和投诉-次数0-20250102130528X328958662</t>
  </si>
  <si>
    <t>20250102130528X328958662</t>
  </si>
  <si>
    <t>流程受理流水号：20250102130356156891673201094583
客户号码:15689167320
客户姓名:刘**
投诉地市:潍坊
来话流水:2025010212585368720847278
宽带账号:15689167320
宽带账号归属地市:潍坊
宽带账号归属区县:青州市
故障地址:潍坊青州市东夏镇乐活街玫瑰公馆小区2号楼*********
联系电话:15689167320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故障细类:移动高清电视故障
携转原因:
故障时间:2025-01-02 13:04:20
魔百和单播/组播:组播
具体故障现象:电视机提示无信号，
客户其他诉求:
魔百和单/组播：组播</t>
  </si>
  <si>
    <t>2025-01-02 13:30:38</t>
  </si>
  <si>
    <t>2025-01-02 13:30:56</t>
  </si>
  <si>
    <t>SD-851-301000-10684-25079</t>
  </si>
  <si>
    <t>SD-057-250102-274360-2148</t>
  </si>
  <si>
    <t>2025-01-02 12:30:03</t>
  </si>
  <si>
    <t>普通区域-潍城区-潍城古德锦商业广场（小微）-13721957875-300M-宽带上网投诉-次数0-202501020000327448</t>
  </si>
  <si>
    <t>202501020000327448</t>
  </si>
  <si>
    <t xml:space="preserve">202501020000327448#宽带账号：13721957875；宽带地址：潍坊潍城区北关街道北宫街潍城古德锦商业广场（小微）古德锦商业广场；客户来电反映宽带频繁掉线，客户不在现场，无法配合线上指导/客户不配合排障，要求上门，请协助处理，谢谢！联系电话：15553635210；联系人：女士；来电流水：2025010212271467420853506。 
</t>
  </si>
  <si>
    <t>2025-01-02 12:36:40</t>
  </si>
  <si>
    <t>重新配置路由器</t>
  </si>
  <si>
    <t>dw3_jk_wczhoufuchao</t>
  </si>
  <si>
    <t>2025-01-02 12:37:17</t>
  </si>
  <si>
    <t>SD-057-250102-280795-2203</t>
  </si>
  <si>
    <t>2025-01-02 12:38:05</t>
  </si>
  <si>
    <t>【调研】-80+普通-普通区域-高密市-柏城居-13210731723-300M-宽带上网投诉-次数0-20250102123609X569677995</t>
  </si>
  <si>
    <t>20250102123609X569677995</t>
  </si>
  <si>
    <t xml:space="preserve">流程受理流水号：20250102123505132107317231086630
客户号码:13210731723
客户姓名:台**
投诉地市:潍坊
来话流水:2025010212322290320805909
宽带账号:13210731723
宽带账号归属地市:潍坊
宽带账号归属区县:高密市
故障地址:潍坊高密市柏城镇柏城驻地柏城居高密柏城居2#楼*********
联系电话:13210731723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故障细类:网速慢/上网掉线(专席)
携转原因:
故障时间:2025-01-02 12:39:26
具体故障现象:家庭WiFi信号弱，经常卡顿，重启设备无效
客户其他诉求:
</t>
  </si>
  <si>
    <t>2025-01-02 12:41:21</t>
  </si>
  <si>
    <t>2025-01-02 12:42:04</t>
  </si>
  <si>
    <t>SD-851-262930-49080-2825</t>
  </si>
  <si>
    <t>SD-057-250102-195604-4974</t>
  </si>
  <si>
    <t>2025-01-02 18:32:14</t>
  </si>
  <si>
    <t>【调研】-80+普通-普通区域-寒亭区-中小河村自然村-15006686156-500M-魔百和投诉-次数0-20250102183051X851275551</t>
  </si>
  <si>
    <t>20250102183051X851275551</t>
  </si>
  <si>
    <t>【农村网络投诉】流程受理流水号：20250102182621150066861561197569
客户号码:15006686156
客户姓名:李**
投诉地市:潍坊
来话流水:2025010218232883420871306
宽带账号:15006686156
宽带账号归属地市:潍坊
宽带账号归属区县:寒亭区
故障地址:潍坊寒亭区双杨镇中小河村中小河村自然村寒亭区双杨镇中小河村西8号箱（扩容）*********
联系电话:15006686156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故障细类:移动高清电视故障(专席)
携转原因:
故障时间:2025-01-02 18:29:12
魔百和单播/组播:单播
具体故障现象:卡在开机页面，我处正常排障未恢复，请协助处理谢谢
客户其他诉求:
魔百和单/组播：单播</t>
  </si>
  <si>
    <t>2025-01-02 18:38:09</t>
  </si>
  <si>
    <t>2025-01-02 18:38:45</t>
  </si>
  <si>
    <t>SD-851-240342-21999-13306</t>
  </si>
  <si>
    <t>SD-057-250102-915804-2175</t>
  </si>
  <si>
    <t>2025-01-02 12:35:09</t>
  </si>
  <si>
    <t>普通区域-寿光市-宅科四村自然村-18353676820-200M-宽带上网投诉-次数0-20250102123238X358779450</t>
  </si>
  <si>
    <t>20250102123238X358779450</t>
  </si>
  <si>
    <t xml:space="preserve">【农村网络投诉】流程受理流水号：20250102123035183536768201085403
客户号码:18353676820
客户姓名:黄**
投诉地市:潍坊
来话流水:2025010212293278820877914
宽带账号:18353676820
宽带账号归属地市:潍坊
宽带账号归属区县:寿光市
故障地址:潍坊寿光市杨庄宅科四村宅科四村自然村新扩11号箱*********
联系电话:18353676820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故障时间:2025-01-02 12:30:43
具体故障现象:大面积故障，已按口径解释，客户不认可，表示已经两个月不能用了，请尽快处理，谢谢
客户其他诉求:
</t>
  </si>
  <si>
    <t>2025-01-02 12:36:32</t>
  </si>
  <si>
    <t>2025-01-02 12:37:20</t>
  </si>
  <si>
    <t>SD-851-252118-10979-3106</t>
  </si>
  <si>
    <t>SD-057-250102-502764-4965</t>
  </si>
  <si>
    <t>2025-01-02 18:31:32</t>
  </si>
  <si>
    <t>【调研】-80+银卡-(目标)普通区域-临朐县-石犋牛-15954435112-200M-宽带上网投诉-次数0-202501020000655639</t>
  </si>
  <si>
    <t>202501020000655639</t>
  </si>
  <si>
    <t xml:space="preserve">202501020000655639#流程受理流水号：20250102182958159544351121198476
客户号码:15954435112
客户姓名:徐**
投诉地市:潍坊
来话流水:2025010218292407920828738
宽带账号:15954435112
宽带账号归属地市:潍坊
宽带账号归属区县:临朐县
故障地址:潍坊临朐县柳山镇人民政府石犋牛村石犋牛石犋牛1号箱韩祥学（外墙）*********
联系电话:15954435112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光功率:-25.68
故障大类:宽带/电视
故障细类:宽带无法上网
携转原因:
故障时间:2025-01-02 18:30:08
具体故障现象:光猫亮红灯，
客户其他诉求:客户侧为质差终端，要求上门更换终端并一并处理故障问题。
</t>
  </si>
  <si>
    <t>2025-01-02 18:37:39</t>
  </si>
  <si>
    <t>王兆村</t>
  </si>
  <si>
    <t>15706307550</t>
  </si>
  <si>
    <t>dw3_jk_wangzhaocun</t>
  </si>
  <si>
    <t>2025-01-02 18:38:03</t>
  </si>
  <si>
    <t>SD-057-250102-813409-2451</t>
  </si>
  <si>
    <t>2025-01-02 13:09:11</t>
  </si>
  <si>
    <t>普通区域-奎文区-南屯新村-13964732271-500M-魔百和投诉-次数0-202501020000359470</t>
  </si>
  <si>
    <t>202501020000359470</t>
  </si>
  <si>
    <t>202501020000359470#流程受理流水号：20250102130809139647322711095613
客户号码:13964732271
客户姓名:蒋**
投诉地市:潍坊
来话流水:2025010213070863320819939
宽带账号:13964732271
宽带账号归属地市:潍坊
宽带账号归属区县:奎文区
故障地址:潍坊奎文区廿里堡街道潍州路南屯新村
联系电话:13964732271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光功率:-14.88
故障大类:宽带/电视
故障细类:移动高清电视故障(专席)
携转原因:
故障时间:2025-01-02 13:13:38
魔百和单播/组播:单播
具体故障现象:点播和直播观看都出现卡顿缓冲，
客户其他诉求:
魔百和单/组播：单播;宽带小区$[南屯新村]$</t>
  </si>
  <si>
    <t>2025-01-02 13:21:51</t>
  </si>
  <si>
    <t>家庭咨询-&gt;网络质量-&gt;互联网电视(移动高清)-&gt;全局流转-&gt;功能使用-&gt;点播和直播观看都出现卡顿、缓冲-&gt;全局流转</t>
  </si>
  <si>
    <t>卢成飞</t>
  </si>
  <si>
    <t>15706366517</t>
  </si>
  <si>
    <t>dw3_jk_luchengfei</t>
  </si>
  <si>
    <t>2025-01-02 13:22:09</t>
  </si>
  <si>
    <t>SD-057-250102-209731-2174</t>
  </si>
  <si>
    <t>【重投】-普通区域-安丘市-七戈庄村-15095297387-1000M-宽带上网投诉-次数0-202501020000333122</t>
  </si>
  <si>
    <t>202501020000333122</t>
  </si>
  <si>
    <t>202501020000333122#15095297387客户来电反映电视无法正常使用，家中老人，无法提供具体情况，请尽快协助处理，谢谢  
联系人：先生 联系电话：15095297387 流水：2025010212304068520889572</t>
  </si>
  <si>
    <t>2025-01-02 12:41:27</t>
  </si>
  <si>
    <t>2025-01-02 12:41:59</t>
  </si>
  <si>
    <t>SD-851-277139-12067-2594</t>
  </si>
  <si>
    <t>SD-057-250102-786915-2390</t>
  </si>
  <si>
    <t>2025-01-02 13:02:45</t>
  </si>
  <si>
    <t>普通区域-昌邑市-新胜-13964624212-200M-宽带上网投诉-次数0-202501020000354747</t>
  </si>
  <si>
    <t>202501020000354747</t>
  </si>
  <si>
    <t xml:space="preserve">202501020000354747#流程受理流水号：20250102130207139646242121094139
客户号码:13964624212
客户姓名:贾**
投诉地市:潍坊
来话流水:2025010213012199020869097
宽带账号:13964624212
宽带账号归属地市:潍坊
宽带账号归属区县:昌邑市
故障地址:潍坊昌邑市卜庄镇新胜村新胜自然村3号箱广开泉东*********
联系电话:13964624212
联系人:先生/女士
工单紧急程度:一般
是否有升级投诉倾向:否
是否重复投诉:否
是否携转意向:否
是否投诉倾向:否
是否智能网关:非智能网关
当前是否在线:否
接入方式:FTTH
端到端诊断结果:用户密码错误
是否质差终端:是
光功率:无
故障大类:宽带/电视
故障细类:宽带无法上网
携转原因:
故障时间:2025-01-02 13:02:16
具体故障现象:提示网络无法连接，
客户其他诉求:客户侧为质差终端，要求上门更换终端并一并处理故障问题。
</t>
  </si>
  <si>
    <t>2025-01-02 13:03:42</t>
  </si>
  <si>
    <t>2025-01-02 13:05:24</t>
  </si>
  <si>
    <t>2025-01-02 18:38:18</t>
  </si>
  <si>
    <t>普通区域-奎文区-李家社区-15095097015-100M-宽带上网投诉-次数0-202501020000658277 一级督办</t>
  </si>
  <si>
    <t>202501020000658277</t>
  </si>
  <si>
    <t>2025-01-02 18:40:01</t>
  </si>
  <si>
    <t>2025-01-02 18:40:29</t>
  </si>
  <si>
    <t>SD-057-250102-592417-2417</t>
  </si>
  <si>
    <t>2025-01-02 13:06:07</t>
  </si>
  <si>
    <t>【调研】-普通区域-昌乐县-姜家河村自然村-13853694681-300M-宽带上网投诉-次数0-202501020000355663</t>
  </si>
  <si>
    <t>202501020000355663</t>
  </si>
  <si>
    <t>202501020000355663#13853694681客户来电反映宽带无法使用，路由器 亮红灯 ，线上排障不认可，要求维修人员上门维修，请尽快协助处理，谢谢
 联系电话13853694681 联系人女士 来电流水2025010213025664720882978</t>
  </si>
  <si>
    <t>2025-01-02 13:30:52</t>
  </si>
  <si>
    <t>唐保军</t>
  </si>
  <si>
    <t>15706307315</t>
  </si>
  <si>
    <t>dw3_jk_tangbaojun</t>
  </si>
  <si>
    <t>2025-01-02 13:31:16</t>
  </si>
  <si>
    <t>SD-057-250102-374958-6336</t>
  </si>
  <si>
    <t>2025-01-02 21:45:24</t>
  </si>
  <si>
    <t>【调研】-普通区域-奎文区-虞新小区-13563605166-100M-宽带上网投诉-次数0-202501020000734375</t>
  </si>
  <si>
    <t>202501020000734375</t>
  </si>
  <si>
    <t>202501020000734375#流程受理流水号：20250102214317135636051661228349
客户号码:13563605166
客户姓名:冯**
投诉地市:潍坊
来话流水:2025010221414288120835701
宽带账号:13563605166
宽带账号归属地市:潍坊
宽带账号归属区县:奎文区
故障地址:潍坊奎文区大虞街道虞河路虞新小区2号楼*********
联系电话:13563605166
联系人:先生/女士
工单紧急程度:一般
是否有升级投诉倾向:否
是否重复投诉:否
是否携转意向:否
是否投诉倾向:否
是否智能网关:智能网关
当前是否在线:否
接入方式:FTTH
端到端诊断结果:光功率弱（光功率小于负27）
是否质差终端:无质差信息
光功率:无
故障大类:宽带/电视
故障细类:宽带无法上网
携转原因:
故障时间:2025-01-02 21:48:02
具体故障现象:电脑无法上网，
客户其他诉求:
;宽带小区$[虞新小区]$</t>
  </si>
  <si>
    <t>2025-01-02 21:48:51</t>
  </si>
  <si>
    <t>2025-01-02 21:56:20</t>
  </si>
  <si>
    <t>SD-057-250102-413892-2403</t>
  </si>
  <si>
    <t>2025-01-02 13:05:19</t>
  </si>
  <si>
    <t>80+银卡-普通区域-高密市-滕家庄自然村-15153661535-200M-宽带上网投诉-次数0-20250102130238X158256387</t>
  </si>
  <si>
    <t>20250102130238X158256387</t>
  </si>
  <si>
    <t xml:space="preserve">【农村网络投诉】流程受理流水号：20250102130026151536615351093664
客户号码:15153661535
客户姓名:滕*
投诉地市:潍坊
来话流水:2025010212585466520847419
宽带账号:15153661535
宽带账号归属地市:潍坊
宽带账号归属区县:高密市
故障地址:潍坊高密市柴沟镇滕家庄滕家庄自然村藤树春8号箱*********
联系电话:15153661535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故障细类:宽带无法上网(专席)
携转原因:
故障时间:2025-01-02 13:04:32
具体故障现象:光猫灯正常但电脑手机无法上网，
客户其他诉求:
</t>
  </si>
  <si>
    <t>2025-01-02 13:06:52</t>
  </si>
  <si>
    <t>2025-01-02 13:07:09</t>
  </si>
  <si>
    <t>SD-057-250102-698427-2180</t>
  </si>
  <si>
    <t>2025-01-02 12:35:53</t>
  </si>
  <si>
    <t>普通区域-寿光市-武装部家属院-13953641531-1000M-宽带上网投诉-次数0-202501020000332681</t>
  </si>
  <si>
    <t>202501020000332681</t>
  </si>
  <si>
    <t xml:space="preserve">202501020000332681#宽带账号：13953641531；宽带地址：潍坊寿光市圣城街道文庙街武装部家属院9号楼；客户来电反映宽带上网慢卡顿，lan1端口1000M，测速只有10M左右，质差路由器，请协助上门更换终端并一并处理故障问题，谢谢！
联系电话：13953641531；联系人：先生；来电流水：2025010212330172320812111
</t>
  </si>
  <si>
    <t>2025-01-02 12:51:42</t>
  </si>
  <si>
    <t>2025-01-02 12:52:07</t>
  </si>
  <si>
    <t>SD-851-322854-413-19862</t>
  </si>
  <si>
    <t>SD-057-250102-857624-2404</t>
  </si>
  <si>
    <t>2025-01-02 13:05:21</t>
  </si>
  <si>
    <t>80+银卡-普通区域-寿光市-西关社区-18753661369-1000M-宽带上网投诉-次数0-202501020000353993</t>
  </si>
  <si>
    <t>202501020000353993</t>
  </si>
  <si>
    <t>202501020000353993#宽带账号：18753661369；宽带地址：潍坊寿光市圣城街道金光街西关社区西侧楼西苑小区6号楼1单元201；客户来电反映移动高清无法使用，客户不配合排障，要求上门，请协助处理，谢谢！联系电话：15853661369；联系人：先生；来电流水：2025010213003068920861548</t>
  </si>
  <si>
    <t>2025-01-02 13:10:20</t>
  </si>
  <si>
    <t>宋泽明</t>
  </si>
  <si>
    <t>15706307824</t>
  </si>
  <si>
    <t>dw3_jk_songzeming</t>
  </si>
  <si>
    <t>2025-01-02 13:10:42</t>
  </si>
  <si>
    <t>SD-851-325523-1367-9394</t>
  </si>
  <si>
    <t>SD-057-250102-376485-6344</t>
  </si>
  <si>
    <t>2025-01-02 21:49:52</t>
  </si>
  <si>
    <t>80+白金-普通区域-寿光市-中阳铁路花园-18053637079-1000M-宽带上网投诉-次数0-202501020000736119</t>
  </si>
  <si>
    <t>202501020000736119</t>
  </si>
  <si>
    <t>202501020000736119#流程受理流水号：20250102214911180536370791228430
客户号码:18053637079
客户姓名:李**
投诉地市:潍坊
来话流水:2025010221483697220855414
宽带账号:18053637079
宽带账号归属地市:潍坊
宽带账号归属区县:寿光市
故障地址:潍坊寿光市圣城街道农圣街中阳铁路花园11号楼*********
联系电话:13806477592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故障细类:宽带无法上网
携转原因:
故障时间:2025-01-02 21:49:31
具体故障现象:光猫亮红灯，
客户其他诉求:
;宽带小区$[中阳铁路花园]$</t>
  </si>
  <si>
    <t>2025-01-02 21:51:20</t>
  </si>
  <si>
    <t>2025-01-02 21:51:40</t>
  </si>
  <si>
    <t>SD-057-250102-048965-5022</t>
  </si>
  <si>
    <t>2025-01-02 18:35:44</t>
  </si>
  <si>
    <t>普通区域-诸城市-东鲁家园-18753619392-100M-宽带上网投诉-次数0-202501020000658245</t>
  </si>
  <si>
    <t>202501020000658245</t>
  </si>
  <si>
    <t>202501020000658245#【已关注中国移动10086微信公众号】流程受理流水号：20250102183425187536193921199454
客户号码:18753619392
客户姓名:刘**
投诉地市:潍坊
来话流水:2025010218332387220865610
宽带账号:18753619392
宽带账号归属地市:潍坊
宽带账号归属区县:诸城市
故障地址:潍坊诸城市密州街道东武街东鲁家园30号楼*********
联系电话:18753619392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光功率:-19.91
故障大类:宽带/电视
故障细类:宽带无法上网(专席)
携转原因:
故障时间:2025-01-02 18:27:26
具体故障现象:光猫亮红灯，
客户其他诉求:
;宽带小区$[东鲁家园]$</t>
  </si>
  <si>
    <t>2025-01-02 18:37:24</t>
  </si>
  <si>
    <t>周伟龙</t>
  </si>
  <si>
    <t>15706307926</t>
  </si>
  <si>
    <t>dw3_jk_zhouweilong</t>
  </si>
  <si>
    <t>2025-01-02 18:37:43</t>
  </si>
  <si>
    <t>SD-851-322290-7133-27138</t>
  </si>
  <si>
    <t>SD-057-250102-895412-2168</t>
  </si>
  <si>
    <t>2025-01-02 12:32:53</t>
  </si>
  <si>
    <t>80+金卡-普通区域-高密市-西施家屯自然村-15069662667-1000M-宽带上网投诉-次数0-202501020000331086</t>
  </si>
  <si>
    <t>202501020000331086</t>
  </si>
  <si>
    <t>202501020000331086#宽带无法上网，家里只有两个老人，客户要求上门服务，请义诊协助处理，谢谢</t>
  </si>
  <si>
    <t>2025-01-02 12:40:44</t>
  </si>
  <si>
    <t>2025-01-02 12:41:12</t>
  </si>
  <si>
    <t>SD-851-339814-3957-2337</t>
  </si>
  <si>
    <t>SD-057-250102-319786-5061</t>
  </si>
  <si>
    <t>2025-01-02 18:38:49</t>
  </si>
  <si>
    <t>80+银卡-普通区域-奎文区-水印幸福城-13780861029-100M-宽带上网投诉-次数0-202501020000659127</t>
  </si>
  <si>
    <t>202501020000659127</t>
  </si>
  <si>
    <t xml:space="preserve">202501020000659127#流程受理流水号：20250102183744137808610291200208
客户号码:13780861029
客户姓名:赵*
投诉地市:潍坊
来话流水:2025010218370770220899678
宽带账号:13780861029
宽带账号归属地市:潍坊
宽带账号归属区县:奎文区
故障地址:潍坊奎文区北苑街道北宫街水印幸福城10号楼*********
联系电话:13953662106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故障时间:2025-01-02 18:37:52
具体故障现象:打不开网页，
客户其他诉求:客户侧为质差终端，要求上门更换终端并一并处理故障问题。
</t>
  </si>
  <si>
    <t>2025-01-02 18:48:50</t>
  </si>
  <si>
    <t>2025-01-02 18:49:21</t>
  </si>
  <si>
    <t>SD-057-250102-759362-4998</t>
  </si>
  <si>
    <t>2025-01-02 18:34:14</t>
  </si>
  <si>
    <t>普通区域-奎文区-翔天园教师公寓-13563679233-100M-魔百和投诉-次数0-202501020000655378</t>
  </si>
  <si>
    <t>202501020000655378</t>
  </si>
  <si>
    <t>202501020000655378#流程受理流水号：20250102183301135636792331199156
客户号码:13563679233
客户姓名:胥**
投诉地市:潍坊
来话流水:2025010218140903220876435
宽带账号:13563679233
宽带账号归属地市:潍坊
宽带账号归属区县:奎文区
故障地址:潍坊奎文区梨园街道新华路健康街翔天园教师公寓12号楼*********
联系电话:13563679233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故障细类:移动高清电视故障(专席)
携转原因:
故障时间:2025-01-02 18:33:37
魔百和单播/组播:单播
具体故障现象:电视画面卡在亲情网页面没有反映
客户其他诉求:
魔百和单/组播：单播;宽带小区$[翔天园教师公寓]$</t>
  </si>
  <si>
    <t>2025-01-02 18:38:10</t>
  </si>
  <si>
    <t>2025-01-02 18:38:25</t>
  </si>
  <si>
    <t>SD-057-250102-421563-5006</t>
  </si>
  <si>
    <t>2025-01-02 18:34:40</t>
  </si>
  <si>
    <t>【调研】-普通区域-奎文区-领秀华城-18369658989-300M-宽带上网投诉-次数0-202501020000657078</t>
  </si>
  <si>
    <t>202501020000657078</t>
  </si>
  <si>
    <t>202501020000657078#流程受理流水号：20250102183404183696589891199382
客户号码:18369658989
客户姓名:程**
投诉地市:潍坊
来话流水:2025010218323233820857737
宽带账号:18369658989
宽带账号归属地市:潍坊
宽带账号归属区县:奎文区
故障地址:潍坊奎文区潍州路街道健康街领秀华城（代理商独家，办理联系18866649900）66号楼*********
联系电话:18369658989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光功率:-17.07
故障大类:宽带
故障细类:网速慢/上网掉线(专席)
携转原因:
故障时间:2025-01-02 18:39:22
具体故障现象:网速慢卡顿，
客户其他诉求:
;宽带小区$[领秀华城]$</t>
  </si>
  <si>
    <t>2025-01-02 18:39:08</t>
  </si>
  <si>
    <t>2025-01-02 18:43:54</t>
  </si>
  <si>
    <t>SD-057-250102-128567-237</t>
  </si>
  <si>
    <t>2025-01-02 08:50:07</t>
  </si>
  <si>
    <t>80+银卡-FTTR-普通区域-临朐县-幸福花园-13406657555-1000M-宽带上网投诉-次数0-20250102084711X831910625</t>
  </si>
  <si>
    <t>20250102084711X831910625</t>
  </si>
  <si>
    <t xml:space="preserve">流程受理流水号：20250102084556134066575551005693
客户号码:13406657555
客户姓名:王**
投诉地市:潍坊
来话流水:2025010208392349520869900
宽带账号:13406657555
宽带账号归属地市:潍坊
宽带账号归属区县:临朐县
故障地址:潍坊临朐县城关街道骈邑路幸福花园幸福嘉苑1号楼*********
联系电话:13963695239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故障时间:2025-01-02 08:46:44
具体故障现象:用户无法提供具体故障现象，
客户其他诉求:
</t>
  </si>
  <si>
    <t>2025-01-02 08:53:44</t>
  </si>
  <si>
    <t>张志斌</t>
  </si>
  <si>
    <t>15706307585</t>
  </si>
  <si>
    <t>dw3_jk_zhangzhibin</t>
  </si>
  <si>
    <t>2025-01-02 08:54:09</t>
  </si>
  <si>
    <t>SD-851-280723-15046-4542</t>
  </si>
  <si>
    <t>SD-057-250102-982437-270</t>
  </si>
  <si>
    <t>2025-01-02 08:53:54</t>
  </si>
  <si>
    <t>【调研】-(目标)普通区域-寿光市-南宅科村自然村-13964635922-300M-宽带上网投诉-次数0-202501020000109338</t>
  </si>
  <si>
    <t>202501020000109338</t>
  </si>
  <si>
    <t>202501020000109338#宽带账号：13964635922；宽带地址：潍坊寿光市羊口镇南宅科村南宅科村9号楼西单元8层802；客户来电反映宽带不能用，不在线，在线指导，客户操作不了，要求师傅上门，请协助处理，谢谢！联系电话：13964635922；联系人：先生；来电流水：2025010208481754420859366</t>
  </si>
  <si>
    <t>2025-01-02 09:00:59</t>
  </si>
  <si>
    <t>2025-01-02 09:01:23</t>
  </si>
  <si>
    <t>SD-057-250102-801479-856</t>
  </si>
  <si>
    <t>2025-01-02 10:01:36</t>
  </si>
  <si>
    <t>普通区域-奎文区-潍柴配套产业园-17863666336-1000M-宽带上网投诉-次数0-202501020000180752</t>
  </si>
  <si>
    <t>202501020000180752</t>
  </si>
  <si>
    <t>202501020000180752#流程受理流水号：20250102095838178636663361032112
客户号码:17863666336
客户姓名:马**
投诉地市:潍坊
来话流水:2025010209552656120820494
宽带账号:17863666336
账号归属区县:潍坊-奎文-清池网格-海峰手机店
联系电话:18364696664
联系人:先生
宽带地址:潍坊
工单紧急程度:非常紧急
是否投诉倾向:否
是否重复投诉:否
是否携转意向:否
是否有升级投诉倾向:否
*业务名称:业务融合开机流程小微宽带+全光WiFi+FTTR组网
投诉内容:手机号码：17863666336，【问题描述】客户已办理宽带业务，有开通单，要求装维尽快联系上门，请处理，谢谢。联系电话：18364696664，联系人：先生，录音流水号：2025010209552656120820494。受理明细：531920062399999999。
在途开通单信息：536241228970466706，17863666336，2024-12-28 09:28:13，业务融合开机流程小微宽带+全光WiFi+FTTR组网，处理中，装维选址
是否到厅:否
业务名称:业务融合开机流程小微宽带+全光WiFi+FTTR组网
;宽带小区$[潍柴配套产业园]$</t>
  </si>
  <si>
    <t>2025-01-02 10:07:25</t>
  </si>
  <si>
    <t>2025-01-02 10:09:38</t>
  </si>
  <si>
    <t>SD-851-243396-1007-17669</t>
  </si>
  <si>
    <t>SD-057-250102-812460-920</t>
  </si>
  <si>
    <t>2025-01-02 10:08:32</t>
  </si>
  <si>
    <t>【调研】-普通区域-奎文区-金都花园-15763692399-300M-宽带上网投诉-次数0-202501020000189406</t>
  </si>
  <si>
    <t>202501020000189406</t>
  </si>
  <si>
    <t>202501020000189406#流程受理流水号：20250102100755157636923991035551
客户号码:15763692399
客户姓名:秦**
投诉地市:潍坊
来话流水:2025010210074298620817758
宽带账号:15763692399
宽带账号归属地市:潍坊
宽带账号归属区县:--
故障地址:潍坊奎文区北苑街道玉清街金都花园14号楼*********
联系电话:15763692399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故障时间:2025-01-02 10:08:35
具体故障现象:打不开网页，
客户其他诉求:
;宽带小区$[金都花园]$</t>
  </si>
  <si>
    <t>2025-01-02 10:12:09</t>
  </si>
  <si>
    <t>2025-01-02 10:12:27</t>
  </si>
  <si>
    <t>SD-057-250102-691450-282</t>
  </si>
  <si>
    <t>2025-01-02 08:56:01</t>
  </si>
  <si>
    <t>【重投】-80+银卡-普通区域-奎文区-王侯嘉苑西区-15094950541-300M-宽带上网投诉-次数0-20250102085324X204296194</t>
  </si>
  <si>
    <t>20250102085324X204296194</t>
  </si>
  <si>
    <t xml:space="preserve">流程受理流水号：20250102085200150949505411007925
客户号码:15094950541
客户姓名:王**
投诉地市:潍坊
来话流水:2025010208510986920891895
宽带账号:15094950541
宽带账号归属地市:潍坊
宽带账号归属区县:高新
故障地址:潍坊高新清池府清街王侯嘉苑西区20号楼3单元502室*********
联系电话:15094950541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光功率:-23.18
故障大类:宽带/电视
故障细类:网速慢/上网掉线(专席)
携转原因:
故障时间:2025-01-02 08:55:37
具体故障现象:网速慢卡顿，
客户其他诉求:
</t>
  </si>
  <si>
    <t>2025-01-02 08:58:25</t>
  </si>
  <si>
    <t>2025-01-02 09:09:25</t>
  </si>
  <si>
    <t>SD-057-250102-380745-855</t>
  </si>
  <si>
    <t>【调研】-80+白金-FTTR-普通区域-青州市-旭景园-13964787862-1000M-宽带上网投诉-次数0-202501020000178063</t>
  </si>
  <si>
    <t>202501020000178063</t>
  </si>
  <si>
    <t xml:space="preserve">202501020000178063#宽带账号：13964787862；宽带地址：潍坊青州市益都街道驼山路旭景园73号楼；客户来电反映宽带网慢，客户不配合排障，要求师傅上门，请协助处理，谢谢！联系电话：13964787862；联系人：先生；来电流水：2025010209591072820879545。
</t>
  </si>
  <si>
    <t>2025-01-02 10:04:12</t>
  </si>
  <si>
    <t>2025-01-02 10:04:28</t>
  </si>
  <si>
    <t>SD-851-290961-28964-15338</t>
  </si>
  <si>
    <t>SD-057-250102-628453-3509</t>
  </si>
  <si>
    <t>【调研】-普通区域-安丘市-兴安路公安局家属院西院-13806366606-200M-宽带上网投诉-次数0-202501020000487927</t>
  </si>
  <si>
    <t>2025-01-03 16:38:00</t>
  </si>
  <si>
    <t>202501020000487927</t>
  </si>
  <si>
    <t xml:space="preserve">202501020000487927#流程受理流水号：20250102153620138063666061143350
客户号码:13806366606
客户姓名:薛**
投诉地市:潍坊
来话流水:2025010215352431720806622
宽带账号:13806366606
宽带账号归属地市:潍坊
宽带账号归属区县:安丘市
故障地址:潍坊安丘市兴安街道兴安路兴安路公安局家属院西院6号楼*********
联系电话:13869668686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光功率:-20.50
故障大类:宽带/电视
故障细类:宽带无法上网
携转原因:
故障时间:2025-01-02 15:36:26
具体故障现象:打不开网页，
客户其他诉求:客户侧为质差终端，要求上门更换终端并一并处理故障问题。
</t>
  </si>
  <si>
    <t>2025-01-02 15:42:19</t>
  </si>
  <si>
    <t>周冰</t>
  </si>
  <si>
    <t>15706307090</t>
  </si>
  <si>
    <t>dw3_jk_aqzhoubing</t>
  </si>
  <si>
    <t>2025-01-02 15:42:42</t>
  </si>
  <si>
    <t>SD-057-250102-437962-924</t>
  </si>
  <si>
    <t>2025-01-02 10:09:01</t>
  </si>
  <si>
    <t>80+普通-普通区域-奎文区-洛杉矶小区-13563671989-500M-魔百和投诉-次数0-202501010000661199</t>
  </si>
  <si>
    <t>202501010000661199</t>
  </si>
  <si>
    <t>202501010000661199#流程受理流水号：20250101212445135636719891207031
客户号码:13563671989
客户姓名:王**
投诉地市:潍坊
来话流水:2025010121241974820812608
宽带账号:13563671989
宽带账号归属地市:潍坊
宽带账号归属区县:奎文区
故障地址:潍坊奎文区广文街道文化路洛杉矶小区5#金融大厦宿舍*********
联系电话:13563671989
联系人:先生/女士
工单紧急程度:一般
是否有升级投诉倾向:否
是否重复投诉:否
是否携转意向:否
是否投诉倾向:否
携转原因:
提单模板:客户来电反映观看移动高清电视时，【无法观看】无法观看或回看，客户不认可，请协助处理，谢谢。
;宽带小区$[洛杉矶小区]$</t>
  </si>
  <si>
    <t>2025-01-02 10:13:37</t>
  </si>
  <si>
    <t>赵元春</t>
  </si>
  <si>
    <t>15706307415</t>
  </si>
  <si>
    <t>dw3_jk_zhaoyuanchun</t>
  </si>
  <si>
    <t>2025-01-02 10:14:07</t>
  </si>
  <si>
    <t>SD-057-250102-830965-3526</t>
  </si>
  <si>
    <t>2025-01-02 15:38:01</t>
  </si>
  <si>
    <t>【调研】-80+银卡-普通区域-寿光市-凡尔赛（含褚庄社区、凡尔赛花园）-15288819211-500M-宽带上网投诉-次数0-20250102153504X304184671</t>
  </si>
  <si>
    <t>20250102153504X304184671</t>
  </si>
  <si>
    <t xml:space="preserve">流程受理流水号：20250102153354152888192111142467
客户号码:15288819211
客户姓名:王**
投诉地市:潍坊
来话流水:2025010215313356520845292
宽带账号:15288819211
宽带账号归属地市:潍坊
宽带账号归属区县:寿光市
故障地址:潍坊寿光市洛城街道弥河东坝凡尔赛（含褚庄社区、凡尔赛花园）10号楼*********
联系电话:15288819211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故障细类:网速慢/上网掉线(专席)
携转原因:
故障时间:2025-01-02 15:34:07
具体故障现象:频繁掉线，客户来电反映宽带无法上网，我出正常排障未恢复请协助处理谢谢
客户其他诉求:
</t>
  </si>
  <si>
    <t>2025-01-02 15:46:54</t>
  </si>
  <si>
    <t>2025-01-02 15:47:17</t>
  </si>
  <si>
    <t>SD-851-273981-9530-7764</t>
  </si>
  <si>
    <t>SD-057-250102-601952-3399</t>
  </si>
  <si>
    <t>2025-01-02 15:26:19</t>
  </si>
  <si>
    <t>【调研】-80+普通-(目标)普通区域-临朐县-倪家庄子-15965078753-1000M-宽带上网投诉-次数0-20250102152551X751504548</t>
  </si>
  <si>
    <t>20250102152551X751504548</t>
  </si>
  <si>
    <t xml:space="preserve">流程受理流水号：20250102152417159650787531138917
客户号码:15965078753
客户姓名:杜**
投诉地市:潍坊
来话流水:2025010215232977220817951
宽带账号:15965078753
宽带账号归属地市:潍坊
宽带账号归属区县:临朐县
故障地址:潍坊临朐县五井镇人民政府倪家庄子倪家庄子倪家庄子1号箱霍光现（外墙）*********
联系电话:15965078753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15:25:05
具体故障现象:光猫亮红灯，
客户其他诉求:
</t>
  </si>
  <si>
    <t>2025-01-02 15:34:49</t>
  </si>
  <si>
    <t>马全兴</t>
  </si>
  <si>
    <t>15706307552</t>
  </si>
  <si>
    <t>dw3_jk_maquanxing</t>
  </si>
  <si>
    <t>2025-01-02 15:35:10</t>
  </si>
  <si>
    <t>SD-851-311152-77315-9933</t>
  </si>
  <si>
    <t>SD-057-250102-190846-3415</t>
  </si>
  <si>
    <t>2025-01-02 15:28:35</t>
  </si>
  <si>
    <t>普通区域-奎文区-（铁通）江山帝景-15863637368-300M-宽带上网投诉-次数0-202501020000480720</t>
  </si>
  <si>
    <t>202501020000480720</t>
  </si>
  <si>
    <t>202501020000480720#流程受理流水号：20250102152510158636373681139234
客户号码:15863637368
客户姓名:曾**
投诉地市:潍坊
来话流水:2025010215222289120800497
宽带账号:15863637368
宽带账号归属地市:潍坊
宽带账号归属区县:奎文区
故障地址:潍坊奎文区大虞街道玉清街（铁通）江山帝景江山帝景11号楼*********
联系电话:15863637368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15:13:14
具体故障现象:注册闪烁：引导客户将光纤线插紧，将弯折的位置捋直后重启无效
客户其他诉求:
;宽带小区$[（铁通）江山帝景]$</t>
  </si>
  <si>
    <t>2025-01-02 15:32:17</t>
  </si>
  <si>
    <t>2025-01-02 15:32:50</t>
  </si>
  <si>
    <t>SD-057-250102-961257-660</t>
  </si>
  <si>
    <t>2025-01-02 09:39:35</t>
  </si>
  <si>
    <t>80+普通-普通区域-奎文区-中央丽景-13563637286-300M-魔百和投诉-次数0-202501020000159001</t>
  </si>
  <si>
    <t>202501020000159001</t>
  </si>
  <si>
    <t>202501020000159001#流程受理流水号：20250102093324135636372861022731
客户号码:13563637286
客户姓名:李**
投诉地市:潍坊
来话流水:2025010209285278920810930
宽带账号:13563637286
宽带账号归属地市:潍坊
宽带账号归属区县:奎文区
故障地址:潍坊奎文区东关街道福寿街中央丽景17号楼*********
联系电话:13964729913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光功率:-27.21
故障大类:宽带/电视
故障细类:移动高清电视故障
携转原因:
故障时间:2025-01-02 09:35:37
魔百和单播/组播:单播
具体故障现象:视频播放出现花屏，
客户其他诉求:用户进线表示在元旦是电视无法使用，自己去花钱维修告知没有出现问题，后来打客服电话刷新恢复正常，对此用户表示不认可要求我方给予解释处理，安抚解释无效，请协助处理，谢谢 
魔百和单/组播：单播;宽带小区$[中央丽景]$</t>
  </si>
  <si>
    <t>2025-01-02 09:44:28</t>
  </si>
  <si>
    <t>2025-01-02 09:44:51</t>
  </si>
  <si>
    <t>SD-057-250102-931467-1394</t>
  </si>
  <si>
    <t>2025-01-02 11:05:07</t>
  </si>
  <si>
    <t>【调研】-(目标)普通区域-寒亭区-供销社家属院小区-13884706212-100M-宽带上网投诉-次数0-20250102110233X953417220</t>
  </si>
  <si>
    <t>2025-01-03 12:06:00</t>
  </si>
  <si>
    <t>20250102110233X953417220</t>
  </si>
  <si>
    <t xml:space="preserve">流程受理流水号：20250102110153138847062121055433
客户号码:13884706212
客户姓名:王**
投诉地市:潍坊
来话流水:2025010210590127820869792
宽带账号:13884706212
宽带账号归属地市:潍坊
宽带账号归属区县:寒亭区
故障地址:潍坊寒亭区寒亭街道丰华路供销社家属院小区1号楼*********
联系电话:15966168201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故障时间:2025-01-02 11:01:08
具体故障现象:提示网络无法连接，
客户其他诉求:
</t>
  </si>
  <si>
    <t>2025-01-02 11:19:41</t>
  </si>
  <si>
    <t>钱志源</t>
  </si>
  <si>
    <t>15706307431</t>
  </si>
  <si>
    <t>解绑账号</t>
  </si>
  <si>
    <t>dw3_jk_qianzhiyuan1</t>
  </si>
  <si>
    <t>2025-01-02 11:20:06</t>
  </si>
  <si>
    <t>SD-057-250102-078392-1630</t>
  </si>
  <si>
    <t>2025-01-02 11:32:50</t>
  </si>
  <si>
    <t>80+金卡-普通区域-昌乐县-西韩河-15153607234-500M-宽带上网投诉-次数0-202501020000280077</t>
  </si>
  <si>
    <t>202501020000280077</t>
  </si>
  <si>
    <t>202501020000280077#流程受理流水号：20250102113013151536072341065867
客户号码:15153607234
客户姓名:刘**
投诉地市:潍坊
来话流水:2025010211262663420828642
宽带账号:15153607234
账号归属区县:奎文新华路手机连锁卖场
联系电话:15153607234
联系人:先生/女士
宽带地址:潍坊
工单紧急程度:非常紧急
是否投诉倾向:否
是否重复投诉:否
是否携转意向:否
是否有升级投诉倾向:否
*业务名称:业务融合开机流程宽带
投诉内容:手机号码：15153607234，【问题描述】客户办理的宽带业务一直WEI给安装，现在要申请安装，流水：202412300000217617，客户表示问题wei处理，对此不满，要求2小时内回复电话，请尽快回复处理，谢谢！联系电话：15153607234来电流水：2025010211262663420828642
是否到厅:否
业务名称:业务融合开机流程宽带
;宽带小区$[西韩河]$</t>
  </si>
  <si>
    <t>2025-01-02 11:41:32</t>
  </si>
  <si>
    <t>李志文</t>
  </si>
  <si>
    <t>15706307125</t>
  </si>
  <si>
    <t>dw3_jk_lizhiwen</t>
  </si>
  <si>
    <t>2025-01-02 11:41:57</t>
  </si>
  <si>
    <t>SD-851-278973-2288-18026</t>
  </si>
  <si>
    <t>SD-057-250102-025718-1644</t>
  </si>
  <si>
    <t>2025-01-02 11:35:02</t>
  </si>
  <si>
    <t>【调研】-(目标)普通区域-昌邑市-昌邑翰林酒店东商务楼（小微）-18264602792-300M-宽带上网投诉-次数0-20250102113208X728434689</t>
  </si>
  <si>
    <t>20250102113208X728434689</t>
  </si>
  <si>
    <t xml:space="preserve">流程受理流水号：20250102113134182646027921066371
客户号码:18264602792
客户姓名:王**
投诉地市:潍坊
来话流水:2025010211311914120807516
宽带账号:18264602792
宽带账号归属地市:潍坊
宽带账号归属区县:昌邑市
故障地址:潍坊昌邑市奎聚街道平安大街昌邑翰林酒店东商务楼（小微）昌邑翰林酒店东商务楼*********
联系电话:18264602792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故障时间:2025-01-02 11:36:49
具体故障现象:网速慢卡顿，
客户其他诉求:
</t>
  </si>
  <si>
    <t>2025-01-02 11:45:03</t>
  </si>
  <si>
    <t>陈建超</t>
  </si>
  <si>
    <t>15706307114</t>
  </si>
  <si>
    <t>电力恢复</t>
  </si>
  <si>
    <t>dw3_jk_chenjianchao</t>
  </si>
  <si>
    <t>2025-01-02 11:46:41</t>
  </si>
  <si>
    <t>SD-057-250102-240839-3942</t>
  </si>
  <si>
    <t>2025-01-02 16:31:04</t>
  </si>
  <si>
    <t>【调研】-80+银卡-普通区域-寿光市-教师新村-15063603888-300M-魔百和投诉-次数0-202501020000546642</t>
  </si>
  <si>
    <t>2025-01-03 17:32:00</t>
  </si>
  <si>
    <t>202501020000546642</t>
  </si>
  <si>
    <t>202501020000546642#流程受理流水号：20250102162940150636038881162368
客户号码:15063603888
客户姓名:毛*
投诉地市:潍坊
来话流水:2025010216273391520814136
宽带账号:15063603888
宽带账号归属地市:潍坊
宽带账号归属区县:寿光市
故障地址:潍坊寿光市圣城街道文庙街教师新村10号楼*********
联系电话:15063603888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故障细类:移动高清电视故障(专席)
携转原因:
故障时间:2025-01-02 16:30:00
魔百和单播/组播:组播
具体故障现象:电视提示网络类错误，客户未操作请协助谢谢
客户其他诉求:
魔百和单/组播：组播;宽带小区$[教师新村]$</t>
  </si>
  <si>
    <t>2025-01-02 16:35:32</t>
  </si>
  <si>
    <t>2025-01-02 16:35:51</t>
  </si>
  <si>
    <t>SD-057-250102-364210-3957</t>
  </si>
  <si>
    <t>2025-01-02 16:32:22</t>
  </si>
  <si>
    <t>普通区域-安丘市-名门世家-15053660836-300M-宽带上网投诉-次数0-20250102163046X646452428</t>
  </si>
  <si>
    <t>2025-01-03 17:33:00</t>
  </si>
  <si>
    <t>20250102163046X646452428</t>
  </si>
  <si>
    <t xml:space="preserve">流程受理流水号：20250102162928150536608361162271
客户号码:15053660836
客户姓名:刘**
投诉地市:潍坊
来话流水:2025010216290547220837652
宽带账号:15053660836
宽带账号归属地市:潍坊
宽带账号归属区县:安丘市
故障地址:潍坊安丘市兴安街道和平路名门世家23号楼*********
联系电话:18254091816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16:30:33
具体故障现象:用户无法提供具体故障现象，
客户其他诉求:
</t>
  </si>
  <si>
    <t>2025-01-02 16:34:04</t>
  </si>
  <si>
    <t>2025-01-02 16:34:20</t>
  </si>
  <si>
    <t>SD-057-250102-135964-1689</t>
  </si>
  <si>
    <t>2025-01-02 11:37:21</t>
  </si>
  <si>
    <t>普通区域-诸城市-得利斯世纪城（小微）-18765137276-300M-宽带上网投诉-次数0-202501020000284088</t>
  </si>
  <si>
    <t>202501020000284088</t>
  </si>
  <si>
    <t xml:space="preserve">202501020000284088#宽带账号：18765137276；宽带地址：潍坊诸城市密州街道繁荣路得利斯世纪城（小微）3号箱；客户来电反映宽带网速慢，客户不配合排障，要求师傅上门，请协助处理，谢谢！联系电话：18765137276；联系人：先生；来电流水：2025010211343163920858559。
</t>
  </si>
  <si>
    <t>2025-01-02 11:52:41</t>
  </si>
  <si>
    <t>赵文智</t>
  </si>
  <si>
    <t>18753647626</t>
  </si>
  <si>
    <t>dw3_jk_zhaowenzhi</t>
  </si>
  <si>
    <t>2025-01-02 11:53:07</t>
  </si>
  <si>
    <t>SD-851-309686-4350-1085</t>
  </si>
  <si>
    <t>SD-057-250102-510672-3963</t>
  </si>
  <si>
    <t>2025-01-02 16:33:34</t>
  </si>
  <si>
    <t>【重投】-普通区域-奎文区-文化路社区-18365688777-200M-宽带上网投诉-次数0-202501020000548341</t>
  </si>
  <si>
    <t>2025-01-03 17:34:00</t>
  </si>
  <si>
    <t>202501020000548341</t>
  </si>
  <si>
    <t xml:space="preserve">202501020000548341#宽带帐号：18365688777宽带地址；潍坊奎文区广文街道公安巷文化路社区三产办宿舍（新华路西）***，客户来电反映表示宽带网络无法使用，客户不配合线上指导，要求尽快上门，谢谢！联系电话：18365688777联系人：男士；来电流水：2025010216292178320842023
</t>
  </si>
  <si>
    <t>2025-01-02 16:39:50</t>
  </si>
  <si>
    <t>2025-01-02 16:40:09</t>
  </si>
  <si>
    <t>SD-851-259669-19085-20379</t>
  </si>
  <si>
    <t>SD-057-250102-537249-3346</t>
  </si>
  <si>
    <t>2025-01-02 15:21:01</t>
  </si>
  <si>
    <t>普通区域-临朐县-许家岭-15264649345-300M-宽带上网投诉-次数0-202501020000472942</t>
  </si>
  <si>
    <t>202501020000472942</t>
  </si>
  <si>
    <t>202501020000472942#流程受理流水号：20250102151928152646493451137182
客户号码:15264649345
客户姓名:许**
投诉地市:潍坊
来话流水:2025010215185378420844844
宽带账号:15264649345
账号归属区县:临朐-五井-片区
联系电话:15264649345
联系人:先生/女士
宽带地址:潍坊
工单紧急程度:一般
是否投诉倾向:否
是否重复投诉:否
是否携转意向:否
是否有升级投诉倾向:否
*业务名称:业务融合开机流程宽带+OTT
投诉内容:手机号码：15264649345，【问题描述】客户已办理宽带业务，有开通单，要求装维尽快联系上门，请处理，谢谢。联系电话：15264649345，联系人：先生/女士，录音流水号：2025010215185378420844844。受理明细：531920062399999999。
在途开通单信息：536241224661603500，15264649345，2024-12-24 18:03:56，业务融合开机流程宽带+OTT，处理中，装维选址
是否到厅:否
业务名称:业务融合开机流程宽带+OTT
;宽带小区$[许家岭]$</t>
  </si>
  <si>
    <t>2025-01-02 15:27:31</t>
  </si>
  <si>
    <t>【退单】短时间内重复派单</t>
  </si>
  <si>
    <t>2025-01-02 15:28:48</t>
  </si>
  <si>
    <t>SD-851-336477-14932-15401</t>
  </si>
  <si>
    <t>SD-057-250102-409315-3860</t>
  </si>
  <si>
    <t>2025-01-02 16:19:09</t>
  </si>
  <si>
    <t>【重投】-80+金卡-普通区域-安丘市-北章庄村自然村-15165638979-300M-宽带上网投诉-次数0-202501020000530894</t>
  </si>
  <si>
    <t>2025-01-03 17:20:00</t>
  </si>
  <si>
    <t>202501020000530894</t>
  </si>
  <si>
    <t>202501020000530894#宽带账号：15165638979；宽带地址：潍坊安丘市柘山镇北章庄村北章庄村自然村北章庄村4号箱南北街毕方强*********
；客户来电反映宽带上网慢，客户不配合排障，要求上门，请协助处理，谢谢！联系电话：本机；联系人：先生；来电流水：2025010216123318020878613。</t>
  </si>
  <si>
    <t>2025-01-02 16:22:20</t>
  </si>
  <si>
    <t>乔培杰</t>
  </si>
  <si>
    <t>15706307031</t>
  </si>
  <si>
    <t>dw3_jk_qiaopeijie</t>
  </si>
  <si>
    <t>2025-01-02 16:22:41</t>
  </si>
  <si>
    <t>SD-057-250102-841920-3804</t>
  </si>
  <si>
    <t>2025-01-02 16:11:01</t>
  </si>
  <si>
    <t>普通区域-滨海-滨海数字小镇（小微）-15753610176-300M-宽带上网投诉-次数0-20250102160805X285102491</t>
  </si>
  <si>
    <t>2025-01-03 17:12:00</t>
  </si>
  <si>
    <t>20250102160805X285102491</t>
  </si>
  <si>
    <t xml:space="preserve">流程受理流水号：20250102160629157536101761153960
客户号码:15753610176
客户姓名:王**
投诉地市:潍坊
来话流水:2025010215594886420882777
宽带账号:15753610176
宽带账号归属地市:潍坊
宽带账号归属区县:滨海
故障地址:潍坊滨海央子街道观海路滨海数字小镇（小微）滨海数字小镇1号箱*********
联系电话:15753610176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故障时间:2025-01-02 15:54:41
具体故障现象:注册无法亮灯，网络无法连接，拔插设置网络无法恢复，无法使用线上指导无法恢复
客户其他诉求:
</t>
  </si>
  <si>
    <t>2025-01-02 16:20:39</t>
  </si>
  <si>
    <t>王文康</t>
  </si>
  <si>
    <t>15706307096</t>
  </si>
  <si>
    <t>家客铁通潍坊滨海-央子乡镇装维组</t>
  </si>
  <si>
    <t>dw3_jk_wangwenkang1</t>
  </si>
  <si>
    <t>2025-01-02 16:24:02</t>
  </si>
  <si>
    <t>SD-851-281182-20711-3828</t>
  </si>
  <si>
    <t>SD-057-250102-751382-3800</t>
  </si>
  <si>
    <t>2025-01-02 16:10:12</t>
  </si>
  <si>
    <t>普通区域-昌乐县-泰和世家-15910055766-300M-宽带上网投诉-次数0-202501020000521713</t>
  </si>
  <si>
    <t>2025-01-03 17:11:00</t>
  </si>
  <si>
    <t>202501020000521713</t>
  </si>
  <si>
    <t xml:space="preserve">202501020000521713#宽带账号：15910055766；宽带地址：潍坊昌乐县城关街道新昌路泰和世家；客户来电反映电视出现网络未连接，客户不配合排障，要求上门，请协助处理，谢谢！联系电话：本机；联系人：先生；来电流水：2025010216025192320829357。
</t>
  </si>
  <si>
    <t>2025-01-02 16:12:59</t>
  </si>
  <si>
    <t>2025-01-02 16:13:27</t>
  </si>
  <si>
    <t>SD-851-274324-2011-6636</t>
  </si>
  <si>
    <t>SD-057-250102-749308-4002</t>
  </si>
  <si>
    <t>2025-01-02 16:37:35</t>
  </si>
  <si>
    <t>普通区域-潍城区-城隍庙小区-17865361696-300M-魔百和投诉-次数0-202501020000553172</t>
  </si>
  <si>
    <t>2025-01-03 17:38:00</t>
  </si>
  <si>
    <t>202501020000553172</t>
  </si>
  <si>
    <t>202501020000553172#流程受理流水号：20250102163241178653616961163395
客户号码:17865361696
客户姓名:于**
投诉地市:潍坊
来话流水:2025010216320962320885807
宽带账号:17865361696
宽带账号归属地市:潍坊
宽带账号归属区县:潍城区
故障地址:潍坊潍城区城关街道向阳路城隍庙小区19号楼*********
联系电话:15166469870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光功率:-18.99
故障大类:宽带/电视
故障细类:移动高清电视故障(专席)
携转原因:
故障时间:2025-01-02 16:32:07
魔百和单播/组播:单播
具体故障现象:电视黑屏，经解释客户不认可，请协助谢谢
客户其他诉求:
魔百和单/组播：单播;宽带小区$[城隍庙小区]$</t>
  </si>
  <si>
    <t>2025-01-02 16:52:58</t>
  </si>
  <si>
    <t>杜王峰</t>
  </si>
  <si>
    <t>15706307881</t>
  </si>
  <si>
    <t>dw3_jk_wcduwangfeng</t>
  </si>
  <si>
    <t>2025-01-02 16:53:15</t>
  </si>
  <si>
    <t>SD-057-250102-075392-4005</t>
  </si>
  <si>
    <t>2025-01-02 16:37:45</t>
  </si>
  <si>
    <t>普通区域-潍城区-茂华紫苑公馆-15206468485-100M-宽带上网投诉-次数0-202501020000552342</t>
  </si>
  <si>
    <t>202501020000552342</t>
  </si>
  <si>
    <t xml:space="preserve">202501020000552342#流程受理流水号：20250102163611152064684851164642
客户号码:15206468485
客户姓名:于**
投诉地市:潍坊
来话流水:2025010216351682320834107
宽带账号:15206468485
宽带账号归属地市:潍坊
宽带账号归属区县:潍城区
故障地址:潍坊潍城区西关街道东风西街茂华紫苑公馆潍城区茂华紫苑公馆20号楼*********
联系电话:18206469661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故障时间:2025-01-02 16:36:29
具体故障现象:光猫亮红灯，请尽快协助处理，谢谢
客户其他诉求:客户侧为质差终端，要求上门更换终端并一并处理故障问题。
</t>
  </si>
  <si>
    <t>2025-01-02 16:40:39</t>
  </si>
  <si>
    <t>重新配置光猫</t>
  </si>
  <si>
    <t>2025-01-02 16:40:59</t>
  </si>
  <si>
    <t>SD-057-250102-037628-3843</t>
  </si>
  <si>
    <t>2025-01-02 16:17:17</t>
  </si>
  <si>
    <t>普通区域-安丘市-老家乐家南侧金源步行街沿街商铺-18753692963-300M-宽带上网投诉-次数0-20250102161618X778738245</t>
  </si>
  <si>
    <t>2025-01-03 17:18:00</t>
  </si>
  <si>
    <t>20250102161618X778738245</t>
  </si>
  <si>
    <t xml:space="preserve">流程受理流水号：20250102161318187536929631156483
客户号码:18753692963
客户姓名:廉**
投诉地市:潍坊
来话流水:2025010216130418720886679
宽带账号:18753692963
宽带账号归属地市:潍坊
宽带账号归属区县:安丘市
故障地址:潍坊安丘市兴安街道兴安路老家乐家南侧金源步行街沿街商铺老家乐家南侧金源步行街6号箱幽寂谷对面*********
联系电话:18753692963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16:15:58
具体故障现象:电脑无法上网，
客户其他诉求:
</t>
  </si>
  <si>
    <t>2025-01-02 16:21:12</t>
  </si>
  <si>
    <t>2025-01-02 16:22:16</t>
  </si>
  <si>
    <t>SD-057-250102-514683-1708</t>
  </si>
  <si>
    <t>2025-01-02 11:39:06</t>
  </si>
  <si>
    <t>普通区域-昌乐县-仕子庄村自然村-13475366385-200M-宽带上网投诉-次数0-202501020000285008</t>
  </si>
  <si>
    <t>2025-01-03 12:40:00</t>
  </si>
  <si>
    <t>202501020000285008</t>
  </si>
  <si>
    <t>202501020000285008#宽带账号：13475366385；宽带地址：潍坊昌乐县红河镇仕子庄村仕子庄村自然村仕子庄村三期1#*；客户来电反映宽带无网络，客户不配合排障，要求师傅上门，请协助处理，谢谢！联系电话：13475366385；联系人：先生；来电流水：2025010211360272820882247。</t>
  </si>
  <si>
    <t>2025-01-02 11:43:04</t>
  </si>
  <si>
    <t>2025-01-02 11:43:40</t>
  </si>
  <si>
    <t>SD-057-250102-982764-3835</t>
  </si>
  <si>
    <t>2025-01-02 16:17:05</t>
  </si>
  <si>
    <t>普通区域-寒亭区-海泰锦城小区-15953675028-300M-宽带上网投诉-次数0-20250102161410X650951173</t>
  </si>
  <si>
    <t>20250102161410X650951173</t>
  </si>
  <si>
    <t xml:space="preserve">流程受理流水号：20250102161333159536750281156576
客户号码:15953675028
客户姓名:邵**
投诉地市:潍坊
来话流水:2025010216124667220882089
宽带账号:15953675028
宽带账号归属地市:潍坊
宽带账号归属区县:寒亭区
故障地址:潍坊寒亭区经济开发区民主街海泰锦城小区2号楼*********
联系电话:15953675028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故障细类:宽带无法上网(专席)
携转原因:
故障时间:2025-01-02 16:14:37
具体故障现象:提示网络无法连接，
客户其他诉求:
</t>
  </si>
  <si>
    <t>2025-01-02 16:18:56</t>
  </si>
  <si>
    <t>2025-01-02 16:21:40</t>
  </si>
  <si>
    <t>SD-057-250102-054832-3830</t>
  </si>
  <si>
    <t>2025-01-02 16:16:27</t>
  </si>
  <si>
    <t>【调研】-80+金卡-普通区域-诸城市-逄家庄子-13562601688-1000M-宽带上网投诉-次数0-202501020000530070</t>
  </si>
  <si>
    <t>2025-01-03 17:17:00</t>
  </si>
  <si>
    <t>202501020000530070</t>
  </si>
  <si>
    <t>202501020000530070#宽带账号：13562601688；宽带地址：潍坊诸城市百尺河镇逄家庄子村逄家庄子逄家庄子村西南3#箱；客户来电反映移动高清看不了，客户不配合线上指导，要求上门，请协助处理，谢谢！联系电话：13562601688；联系人：先生；来电流水：2025010216124591120881883</t>
  </si>
  <si>
    <t>2025-01-02 16:19:12</t>
  </si>
  <si>
    <t>2025-01-02 16:19:36</t>
  </si>
  <si>
    <t>SD-851-287437-30651-391</t>
  </si>
  <si>
    <t>SD-057-250102-218705-1647</t>
  </si>
  <si>
    <t>2025-01-02 11:35:12</t>
  </si>
  <si>
    <t>80+银卡-普通区域-寿光市-国际商贸城-13583654777-300M-宽带上网投诉-次数0-20250102113222X742371476</t>
  </si>
  <si>
    <t>20250102113222X742371476</t>
  </si>
  <si>
    <t xml:space="preserve">流程受理流水号：20250102113037135836547771066002
客户号码:13583654777
客户姓名:李**
投诉地市:潍坊
来话流水:2025010211244469620800051
宽带账号:13583654777
宽带账号归属地市:潍坊
宽带账号归属区县:寿光市
故障地址:潍坊寿光市圣城街道圣城街国际商贸城D1-6
联系电话:13583654777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光功率:-18.29
故障大类:宽带
故障细类:宽带无法上网(专席)
携转原因:
故障时间:2025-01-02 11:30:24
具体故障现象:13583654777客户来电反映宽带无法上网，线上排障未恢复，需要派师傅上门看一下，请协助处理谢谢
客户其他诉求:
</t>
  </si>
  <si>
    <t>2025-01-02 11:42:06</t>
  </si>
  <si>
    <t>家宽业务-&gt;网络质量-&gt;家庭宽带-&gt;全局流转-&gt;功能使用-&gt;部分网页内容无法正常访问-&gt;全局流转</t>
  </si>
  <si>
    <t>2025-01-02 11:46:35</t>
  </si>
  <si>
    <t>SD-852-316682-304-14848</t>
  </si>
  <si>
    <t>SD-057-250102-701946-3961</t>
  </si>
  <si>
    <t>2025-01-02 16:32:53</t>
  </si>
  <si>
    <t>80+白金-普通区域-青州市-海岱苑西苑-13963626560-1000M-宽带上网投诉-次数0-202501020000543376</t>
  </si>
  <si>
    <t>202501020000543376</t>
  </si>
  <si>
    <t>202501020000543376#13963626560：客户表示无线网络不好，客户表示没有使用路由器，建议客户增加路由器设备，地址：潍坊青州市云门山街道海岱路海岱苑西苑泰和世家1号楼2-802*********联系人先生，联系本机，
2025010216273261120813793</t>
  </si>
  <si>
    <t>2025-01-02 16:34:47</t>
  </si>
  <si>
    <t>2025-01-02 16:36:37</t>
  </si>
  <si>
    <t>SD-851-258589-4655-25660</t>
  </si>
  <si>
    <t>SD-057-250102-789625-601</t>
  </si>
  <si>
    <t>2025-01-02 09:32:09</t>
  </si>
  <si>
    <t>【调研】-普通区域-诸城市-捎门村自然村-13964667033-1000M-宽带上网投诉-次数0-20250102093024X424623767</t>
  </si>
  <si>
    <t>20250102093024X424623767</t>
  </si>
  <si>
    <t xml:space="preserve">【农村网络投诉】流程受理流水号：20250102092934139646670331021404
客户号码:13964667033
客户姓名:刘**
投诉地市:潍坊
来话流水:2025010209291995620817566
宽带账号:13964667033
宽带账号归属地市:潍坊
宽带账号归属区县:诸城市
故障地址:潍坊诸城市密州街道捎门村捎门村自然村捎门村西北14号箱*********
联系电话:13964667033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09:30:11
具体故障现象:打不开网页，
客户其他诉求:
</t>
  </si>
  <si>
    <t>2025-01-02 09:52:13</t>
  </si>
  <si>
    <t>2025-01-02 09:52:56</t>
  </si>
  <si>
    <t>SD-851-253047-17744-13675</t>
  </si>
  <si>
    <t>SD-057-250102-137504-3395</t>
  </si>
  <si>
    <t>2025-01-02 15:26:06</t>
  </si>
  <si>
    <t>普通区域-寿光市-怡和苑小区-15244422719-1000M-宽带上网投诉-次数0-20250102152418X658700200</t>
  </si>
  <si>
    <t>20250102152418X658700200</t>
  </si>
  <si>
    <t xml:space="preserve">流程受理流水号：20250102152304152444227191138453
客户号码:15244422719
客户姓名:王**
投诉地市:潍坊
来话流水:2025010215183901920840908
宽带账号:15244422719
宽带账号归属地市:潍坊
宽带账号归属区县:寿光市
故障地址:潍坊寿光市北洛镇特钢路怡和苑小区21号楼
联系电话:15244422719
联系人:先生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故障细类:宽带无法上网(专席)
携转原因:
故障时间:2025-01-02 15:23:35
具体故障现象:提示网络无法连接，客户光猫亮红灯，已指导客户将光纤线捋直插紧、重启光猫，还是红灯。请协助处理谢谢。
客户其他诉求:
</t>
  </si>
  <si>
    <t>2025-01-02 15:31:37</t>
  </si>
  <si>
    <t>2025-01-02 15:31:54</t>
  </si>
  <si>
    <t>SD-851-287154-2044-22356</t>
  </si>
  <si>
    <t>SD-057-250102-921064-3840</t>
  </si>
  <si>
    <t>2025-01-02 16:17:13</t>
  </si>
  <si>
    <t>【调研】-(目标)普通区域-青州市-青云紫府小区-18866790916-1000M-宽带上网投诉-次数0-202501020000529304</t>
  </si>
  <si>
    <t>202501020000529304</t>
  </si>
  <si>
    <t>202501020000529304#要求装维上门服务：宽带账号：18866790916；宽带地址：潍坊青州市云门山街道益王府路青云紫府小区11号楼；客户来电反映宽带无法上网，客户不在现场，客户不配合排障，要求上门，请协助处理，谢谢！联系电话：18765665679；联系人：***；来电流水：2025010216144761020813163</t>
  </si>
  <si>
    <t>2025-01-02 16:19:14</t>
  </si>
  <si>
    <t>2025-01-02 16:21:21</t>
  </si>
  <si>
    <t>SD-851-255687-3119-9593</t>
  </si>
  <si>
    <t>SD-057-250102-067439-595</t>
  </si>
  <si>
    <t>2025-01-02 09:31:35</t>
  </si>
  <si>
    <t>【调研】-80+银卡-FTTR-普通区域-诸城市-南湖公寓-13864644471-1000M-宽带上网投诉-次数0-202501020000149429</t>
  </si>
  <si>
    <t>202501020000149429</t>
  </si>
  <si>
    <t xml:space="preserve">202501020000149429#宽带帐号：13864644471宽带地址；潍坊诸城市密州街道文化路南湖公寓1号楼**********，客户来电反映表示宽带网络无法使用，客户不配合线上指导，要求尽快上门，谢谢！联系电话：13864644471联系人：男士；来电流水：2025010209290460820813816
</t>
  </si>
  <si>
    <t>2025-01-02 09:50:28</t>
  </si>
  <si>
    <t>2025-01-02 09:52:20</t>
  </si>
  <si>
    <t>SD-851-275083-20831-8974</t>
  </si>
  <si>
    <t>SD-057-250102-314957-3964</t>
  </si>
  <si>
    <t>2025-01-02 16:33:40</t>
  </si>
  <si>
    <t>【调研】-普通区域-寒亭区-恒信首府小区-18753667717-300M-宽带上网投诉-次数0-202501020000542629</t>
  </si>
  <si>
    <t>202501020000542629</t>
  </si>
  <si>
    <t>202501020000542629#【10080转回】受理号码 : 18753667717客户姓名 : 车**号码归属地 : 潍坊奎文 － 奎文用户品牌 : 全球通    客户来电再次反映前期问题，前期投诉流水：202412310000575000，投诉内容：“用户来电对前期工单不满，前期工单号：202412200000428509，并要求赔偿，我方在线解释不认可”，客户表示该问题一直没给处理，对此非常不满，解释不认可，请协助尽快受理，谢谢！  联系人：先生 联系电话：18753667717 来话流水：2025010216133927520895360</t>
  </si>
  <si>
    <t>2025-01-02 16:38:07</t>
  </si>
  <si>
    <t>2025-01-02 16:39:01</t>
  </si>
  <si>
    <t>SD-057-250102-739260-1369</t>
  </si>
  <si>
    <t>2025-01-02 11:02:13</t>
  </si>
  <si>
    <t>【调研】-80+普通-普通区域-青州市-角楼村-15763660636-1000M-宽带上网投诉-次数0-20250102110030X830917454</t>
  </si>
  <si>
    <t>20250102110030X830917454</t>
  </si>
  <si>
    <t xml:space="preserve">【农村网络投诉】流程受理流水号：20250102105951157636606361054680
客户号码:15763660636
客户姓名:王**
投诉地市:潍坊
来话流水:2025010210590664120871270
宽带账号:15763660636
宽带账号归属地市:潍坊
宽带账号归属区县:青州市
故障地址:潍坊青州市王府街道角楼村角楼村9号箱（王金光北邻）*********
联系电话:15762631521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11:00:05
具体故障现象:打不开网页，
客户其他诉求:
</t>
  </si>
  <si>
    <t>2025-01-02 11:10:32</t>
  </si>
  <si>
    <t>2025-01-02 11:11:03</t>
  </si>
  <si>
    <t>SD-851-325588-4626-6093</t>
  </si>
  <si>
    <t>SD-057-250102-451276-3359</t>
  </si>
  <si>
    <t>2025-01-02 15:22:27</t>
  </si>
  <si>
    <t>普通区域-诸城市-恒信龙栖府-18753678019-200M-宽带上网投诉-次数0-202501020000471153</t>
  </si>
  <si>
    <t>2025-01-03 16:23:00</t>
  </si>
  <si>
    <t>202501020000471153</t>
  </si>
  <si>
    <t>202501020000471153#流程受理流水号：20250102152145187536780191138007
客户号码:18753678019
客户姓名:董*
投诉地市:潍坊
来话流水:2025010215211085720881452
宽带账号:18753678019
账号归属区县:诸城
联系电话:18753678019
联系人:先生/女士
宽带地址:潍坊
工单紧急程度:一般
是否投诉倾向:否
是否重复投诉:否
是否携转意向:否
是否有升级投诉倾向:否
*业务名称:业务融合开机流程宽带
投诉内容:手机号码：18753678019，【问题描述】客户已办理宽带业务，有开通单，要求装维尽快联系上门，请处理，谢谢。联系电话：18753678019，联系人：先生/女士，录音流水号：2025010215211085720881452。受理明细：531920062399999999。
在途开通单信息：536241230936432896，18753678019，2024-12-30 16:44:29，业务融合开机流程宽带，处理中，黄单建设（楼宇）
是否到厅:否
业务名称:业务融合开机流程宽带
;宽带小区$[恒信龙栖府]$</t>
  </si>
  <si>
    <t>2025-01-02 15:28:18</t>
  </si>
  <si>
    <t>李伟</t>
  </si>
  <si>
    <t>15706307960</t>
  </si>
  <si>
    <t>dw3_jk_liwei</t>
  </si>
  <si>
    <t>2025-01-02 15:28:40</t>
  </si>
  <si>
    <t>SD-851-335354-13532-8990</t>
  </si>
  <si>
    <t>SD-057-250102-961235-3793</t>
  </si>
  <si>
    <t>2025-01-02 16:08:48</t>
  </si>
  <si>
    <t>【调研】-普通区域-诸城市-宝科龙旺华庭-13780833515-1000M-宽带上网投诉-次数0-202501020000522899</t>
  </si>
  <si>
    <t>2025-01-03 17:09:00</t>
  </si>
  <si>
    <t>202501020000522899</t>
  </si>
  <si>
    <t>202501020000522899#流程受理流水号：20250102160729137808335151154332
客户号码:13780833515
客户姓名:孙*
投诉地市:潍坊
来话流水:2025010216001176320888602
宽带账号:13780833515
宽带账号归属地市:潍坊
宽带账号归属区县:诸城市
故障地址:潍坊诸城市舜王街道206国道宝科龙旺华庭17号楼*********
联系电话:13780833515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光功率:-17.93
故障大类:宽带/电视
故障细类:网速慢/上网掉线(专席)
携转原因:
故障时间:2025-01-02 16:11:43
具体故障现象:手机和电脑上网很慢卡顿掉线，
客户其他诉求:客户表示前期反映过此问题师傅已多次上门维修过仍未解决此问题，但是客户宽带上网慢问题已经严重影响了客户的使用，非常不认可，强烈不让师傅上门但要求处理网络慢卡顿掉线问题，赠送流量安抚客户不认可，客户要求对其四个月宽带无法正常使用期间造成的损失要求赔偿，具体金额未提供，要求尽快核实回电，请地市老师尽快处理此问题，谢谢
;宽带小区$[宝科龙旺华庭]$</t>
  </si>
  <si>
    <t>2025-01-02 16:11:41</t>
  </si>
  <si>
    <t>李炳鑫</t>
  </si>
  <si>
    <t>15706307986</t>
  </si>
  <si>
    <t>dw3_jk_libingxinzc</t>
  </si>
  <si>
    <t>2025-01-02 16:12:01</t>
  </si>
  <si>
    <t>SD-852-259079-3041-28889</t>
  </si>
  <si>
    <t>SD-057-250102-513029-3762</t>
  </si>
  <si>
    <t>2025-01-02 16:06:18</t>
  </si>
  <si>
    <t>【调研】-80+银卡-普通区域-奎文区-中微家园-15169452889-300M-魔百和投诉-次数0-202501020000520472</t>
  </si>
  <si>
    <t>2025-01-03 17:07:00</t>
  </si>
  <si>
    <t>202501020000520472</t>
  </si>
  <si>
    <t>202501020000520472#流程受理流水号：20250102160303151694528891152719
客户号码:15169452889
客户姓名:张*
投诉地市:潍坊
来话流水:2025010216021664820820351
宽带账号:15169452889
宽带账号归属地市:潍坊
宽带账号归属区县:高新
故障地址:潍坊高新高新城区东方路中微家园1号楼【南楼】4单元402*********
联系电话:13665360229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故障细类:移动高清电视故障(专席)
携转原因:
故障时间:2025-01-02 16:06:01
魔百和单播/组播:组播
具体故障现象:电视提示网络类错误，
客户其他诉求:
魔百和单/组播：组播;宽带小区$[中微家园]$</t>
  </si>
  <si>
    <t>2025-01-02 16:09:49</t>
  </si>
  <si>
    <t>2025-01-02 16:11:24</t>
  </si>
  <si>
    <t>SD-057-250102-435670-3764</t>
  </si>
  <si>
    <t>2025-01-02 16:06:53</t>
  </si>
  <si>
    <t>【重投】-80+金卡-普通区域-安丘市-新秀理想城-15265671567-500M-宽带上网投诉-次数0-202501020000518230</t>
  </si>
  <si>
    <t>202501020000518230</t>
  </si>
  <si>
    <t>202501020000518230#流程受理流水号：20250102160623152656715671153914
客户号码:15265671567
客户姓名:李**
投诉地市:潍坊
来话流水:2025010216041393820850678
宽带账号:15265671567
宽带账号归属地市:潍坊
宽带账号归属区县:安丘市
故障地址:潍坊安丘市兴安街道和平路新秀理想城新秀理想城6号楼*********
联系电话:15265671567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光功率:-15.40
故障大类:宽带/电视
故障细类:宽带无法上网(专席)
携转原因:
故障时间:2025-01-02 16:08:34
具体故障现象:提示网络无法连接，提及工信部
客户其他诉求:
;宽带小区$[新秀理想城]$</t>
  </si>
  <si>
    <t>2025-01-02 16:13:15</t>
  </si>
  <si>
    <t>2025-01-02 16:21:49</t>
  </si>
  <si>
    <t>SD-851-252460-16187-7800</t>
  </si>
  <si>
    <t>SD-057-250102-923840-3747</t>
  </si>
  <si>
    <t>2025-01-02 16:02:40</t>
  </si>
  <si>
    <t>普通区域-安丘市-锦绣华城-15964588945-100M-宽带上网投诉-次数0-202501020000513336</t>
  </si>
  <si>
    <t>2025-01-03 17:03:00</t>
  </si>
  <si>
    <t>202501020000513336</t>
  </si>
  <si>
    <t>202501020000513336#15964588945客户来电反映宽带无法使用，系统显示区域故障，客户不认可反映好几个月不能使用了，经查询客户侧为质差光猫终端，请协助上门更换终端并一并处理故障问题，谢谢！联系
电话：15963469999；联系人：女士，先生；来电流水：
 2025010215592958220877879</t>
  </si>
  <si>
    <t>2025-01-02 16:09:48</t>
  </si>
  <si>
    <t>SD-057-250102-137204-65</t>
  </si>
  <si>
    <t>2025-01-02 08:25:18</t>
  </si>
  <si>
    <t>【调研】-80+银卡-普通区域-高密市-盛世嘉华北门沿街楼房-13780843779-500M-宽带上网投诉-次数0-202501020000094054</t>
  </si>
  <si>
    <t>202501020000094054</t>
  </si>
  <si>
    <t>202501020000094054#流程受理流水号：20250102082441137808437791000912
客户号码:13780843779
客户姓名:杨**
投诉地市:潍坊
来话流水:2025010208222310220849847
宽带账号:13780843779
宽带账号归属地市:潍坊
宽带账号归属区县:高密市
故障地址:潍坊高密市朝阳街道文昌街盛世嘉华北门沿街楼房高密造纸厂宿舍聚鑫超市3号*********
联系电话:13780843779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故障细类:宽带无法上网
携转原因:
故障时间:2025-01-02 08:24:52
具体故障现象:光猫亮红灯，
客户其他诉求:
;宽带小区$[盛世嘉华北门沿街楼房]$</t>
  </si>
  <si>
    <t>2025-01-02 08:26:19</t>
  </si>
  <si>
    <t>2025-01-02 08:27:54</t>
  </si>
  <si>
    <t>SD-851-312692-8163-19935</t>
  </si>
  <si>
    <t>SD-057-250102-185643-3754</t>
  </si>
  <si>
    <t>2025-01-02 16:03:29</t>
  </si>
  <si>
    <t>【重投】-【调研】-80+银卡-普通区域-寿光市-圣泰嘉园-13573619177-100M-魔百和投诉-次数0-202501020000517838</t>
  </si>
  <si>
    <t>2025-01-03 17:04:00</t>
  </si>
  <si>
    <t>202501020000517838</t>
  </si>
  <si>
    <t>202501020000517838#【已关注中国移动10086微信公众号】流程受理流水号：20250102160232135736191771152550
客户号码:13573619177
客户姓名:宋**
投诉地市:潍坊
来话流水:2025010216021070320818759
宽带账号:13573619177
宽带账号归属地市:潍坊
宽带账号归属区县:寿光市
故障地址:潍坊寿光市文家街道北环路圣泰嘉园13号楼*********
联系电话:13573619177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光功率:-16.77
故障大类:宽带/电视
故障细类:移动高清电视故障(专席)
携转原因:
故障时间:2025-01-02 16:03:08
魔百和单播/组播:单播
具体故障现象:电视提示网络类错误，
客户其他诉求:请协助处理，谢谢
魔百和单/组播：单播;宽带小区$[圣泰嘉园]$</t>
  </si>
  <si>
    <t>2025-01-02 16:07:09</t>
  </si>
  <si>
    <t>2025-01-02 16:07:25</t>
  </si>
  <si>
    <t>SD-057-250102-569021-3791</t>
  </si>
  <si>
    <t>2025-01-02 16:08:29</t>
  </si>
  <si>
    <t>普通区域-安丘市-杨家山前村自然村-18305361463-500M-宽带上网投诉-次数0-202501020000521620</t>
  </si>
  <si>
    <t>202501020000521620</t>
  </si>
  <si>
    <t>202501020000521620#流程受理流水号：20250102160804183053614631154560
客户号码:18305361463
客户姓名:王**
投诉地市:潍坊
来话流水:2025010216074759820805400
宽带账号:18305361463
账号归属区县:潍坊-坊子-凤凰网格-光发通讯服务中心
联系电话:18305361463
联系人:先生/女士
宽带地址:潍坊
工单紧急程度:一般
是否投诉倾向:否
是否重复投诉:否
是否携转意向:否
是否有升级投诉倾向:否
*业务名称:业务融合开机流程宽带+OTT
投诉内容:手机号码：18305361463，【问题描述】客户已办理宽带业务，有开通单，要求装维尽快联系上门，请处理，谢谢。联系电话：18305361463，联系人：先生/女士，录音流水号：2025010216074759820805400。受理明细：531920062399999999。
在途开通单信息：536241231223746034，18305361463，2024-12-31 16:40:06，业务融合开机流程宽带+OTT，处理中，装维选址
是否到厅:否
业务名称:业务融合开机流程宽带+OTT
;宽带小区$[杨家山前村自然村]$</t>
  </si>
  <si>
    <t>2025-01-02 16:12:39</t>
  </si>
  <si>
    <t>2025-01-02 16:12:58</t>
  </si>
  <si>
    <t>SD-851-307022-12018-2540</t>
  </si>
  <si>
    <t>SD-057-250102-297803-3740</t>
  </si>
  <si>
    <t>2025-01-02 16:01:02</t>
  </si>
  <si>
    <t>普通区域-诸城市-王家我乐村-18765167096-300M-宽带上网投诉-次数1-202501020000162852</t>
  </si>
  <si>
    <t>2025-01-03 17:02:00</t>
  </si>
  <si>
    <t>2025-01-02 16:09:05</t>
  </si>
  <si>
    <t>2025-01-02 16:09:35</t>
  </si>
  <si>
    <t>SD-057-250102-173056-3788</t>
  </si>
  <si>
    <t>2025-01-02 16:08:14</t>
  </si>
  <si>
    <t>【调研】-80+银卡-普通区域-滨海-央子大社区(北海明珠）-15165605730-200M-宽带上网投诉-次数0-20250102160626X186344383</t>
  </si>
  <si>
    <t>20250102160626X186344383</t>
  </si>
  <si>
    <t xml:space="preserve">流程受理流水号：20250102160507151656057301153433
客户号码:15165605730
客户姓名:徐**
投诉地市:潍坊
来话流水:2025010216044172320857930
宽带账号:15165605730
宽带账号归属地市:潍坊
宽带账号归属区县:滨海
故障地址:潍坊滨海区央子镇街道北海路央子大社区(北海明珠小区）A18号楼2单元401
联系电话:18765120701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故障细类:网速慢/上网掉线(专席)
携转原因:
故障时间:2025-01-02 16:09:21
具体故障现象:网速慢卡顿
客户其他诉求:请审核谢谢
</t>
  </si>
  <si>
    <t>2025-01-02 16:10:16</t>
  </si>
  <si>
    <t>2025-01-02 16:10:51</t>
  </si>
  <si>
    <t>SD-057-250102-462701-4358</t>
  </si>
  <si>
    <t>2025-01-02 17:17:14</t>
  </si>
  <si>
    <t>普通区域-临朐县-百沟自然村-15264620029-1000M-魔百和投诉-次数0-20250102171616X376285512</t>
  </si>
  <si>
    <t>2025-01-03 18:18:00</t>
  </si>
  <si>
    <t>20250102171616X376285512</t>
  </si>
  <si>
    <t>【农村网络投诉】流程受理流水号：20250102171406152646200291177348
客户号码:15264620029
客户姓名:高*
投诉地市:潍坊
来话流水:2025010217083912720840493
宽带账号:15264620029
宽带账号归属地市:潍坊
宽带账号归属区县:临朐县
故障地址:潍坊临朐县山旺镇人民政府百沟百沟自然村百沟村（扩容2）16号箱隽大福（外墙）*********
联系电话:15264620029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故障细类:移动高清电视故障(专席)
携转原因:
故障时间:2025-01-02 17:14:22
魔百和单播/组播:组播
具体故障现象:客户来电反映电视机提示无信号，拔插高清线、切换信号源、重启设备未恢复，请协助处理谢谢
客户其他诉求:
魔百和单/组播：组播</t>
  </si>
  <si>
    <t>2025-01-02 17:21:23</t>
  </si>
  <si>
    <t>2025-01-02 17:21:44</t>
  </si>
  <si>
    <t>SD-851-278849-11046-27745</t>
  </si>
  <si>
    <t>SD-057-250102-129638-1889</t>
  </si>
  <si>
    <t>2025-01-02 11:57:04</t>
  </si>
  <si>
    <t>普通区域--null-13853619511-宽带上网投诉-次数0-202501020000305458</t>
  </si>
  <si>
    <t>2025-01-03 11:58:00</t>
  </si>
  <si>
    <t>202501020000305458</t>
  </si>
  <si>
    <t>202501020000305458#流程受理流水号：20250102115612138536195111075273
客户号码:13853619511
客户姓名:鄢**
投诉地市:潍坊
来话流水:2025010211553075720879950
宽带账号:13853619511
账号归属区县:诸城市佰信通讯服务部
联系电话:13853619511
联系人:先生/女士
宽带地址:潍坊
工单紧急程度:一般
是否投诉倾向:否
是否重复投诉:否
是否携转意向:否
是否有升级投诉倾向:否
*业务名称:业务融合开机流程宽带+OTT
投诉内容:手机号码：13853619511，【问题描述】客户已办理宽带业务，有开通单，要求装维尽快联系上门，请处理，谢谢。联系电话：13853619511，联系人：先生  录音流水号：2025010211553075720879950。受理明细：531920062399999999。
在途开通单信息：536241224657918980，13853619511，2024-12-24 17:52:02，业务融合开机流程宽带+OTT，处理中，装维选址
是否到厅:否
业务名称:业务融合开机流程宽带+OTT
;宽带小区$[null]$</t>
  </si>
  <si>
    <t>SD-057-250102-814632-15</t>
  </si>
  <si>
    <t>2025-01-02 07:24:29</t>
  </si>
  <si>
    <t>普通区域-高密市-东后芝兰村自然村-15949786374-100M-宽带上网投诉-次数0-202501020000090624</t>
  </si>
  <si>
    <t>202501020000090624</t>
  </si>
  <si>
    <t>202501020000090624#流程受理流水号：20250102072245159497863741000132
客户号码:15949786374
客户姓名:赵**
投诉地市:潍坊
来话流水:2025010207223052120844352
宽带账号:15949786374
宽带账号归属地市:潍坊
宽带账号归属区县:高密市
故障地址:潍坊高密市朝阳街道东后芝兰村东后芝兰村自然村东后芝兰庄62#冷晓飞屋山*********
联系电话:15949786374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07:24:29
具体故障现象:光猫亮红灯，
客户其他诉求:
;宽带小区$[东后芝兰村自然村]$</t>
  </si>
  <si>
    <t>2025-01-02 07:38:46</t>
  </si>
  <si>
    <t>范文就</t>
  </si>
  <si>
    <t>15706307339</t>
  </si>
  <si>
    <t>dw3_jk_fanwenjiu</t>
  </si>
  <si>
    <t>2025-01-02 07:39:15</t>
  </si>
  <si>
    <t>SD-057-250102-386197-5271</t>
  </si>
  <si>
    <t>2025-01-02 18:58:04</t>
  </si>
  <si>
    <t>普通区域-临朐县-杨家河自然村-18754438953-500M-宽带上网投诉-次数0-202501020000671827</t>
  </si>
  <si>
    <t>202501020000671827</t>
  </si>
  <si>
    <t xml:space="preserve">202501020000671827#流程受理流水号：20250102184846187544389531202754
客户号码:18754438953
客户姓名:王**
投诉地市:潍坊
来话流水:2025010218475942320896187
宽带账号:18754438953
宽带账号归属地市:潍坊
宽带账号归属区县:临朐县
故障地址:潍坊临朐县辛寨镇人民政府杨家河杨家河自然村杨家河5#杨庆忠
联系电话:18754438953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故障时间:2025-01-02 18:50:05
魔百和单播/组播:--
具体故障现象:电视直播或点播无法观看，
客户其他诉求:客户侧为质差终端，要求上门更换终端并一并处理故障问题。
</t>
  </si>
  <si>
    <t>2025-01-02 19:01:27</t>
  </si>
  <si>
    <t>2025-01-02 19:02:07</t>
  </si>
  <si>
    <t>SD-057-250102-296084-1856</t>
  </si>
  <si>
    <t>2025-01-02 11:53:58</t>
  </si>
  <si>
    <t>普通区域-安丘市-游家庄村自然村-18764652605-300M-宽带上网投诉-次数0-202501020000302323</t>
  </si>
  <si>
    <t>202501020000302323</t>
  </si>
  <si>
    <t>202501020000302323#【已关注中国移动10086微信公众号】流程受理流水号：20250102115322187646526051074261
客户号码:18764652605
客户姓名:赵**
投诉地市:潍坊
来话流水:2025010211515948020827619
宽带账号:18764652605
账号归属区县:安丘-景芝-片区
联系电话:18766237939
联系人:先生/女士
宽带地址:潍坊
工单紧急程度:一般
是否投诉倾向:否
是否重复投诉:否
是否携转意向:否
是否有升级投诉倾向:否
*业务名称:业务融合开机流程宽带
投诉内容:手机号码：18764652605，【问题描述】客户已办理宽带业务，有开通单，要求装维尽快联系上门，请处理，谢谢。联系电话：18766237939，联系人：先生/女士，录音流水号：2025010211515948020827619。受理明细：531920062399999999。
在途开通单信息：536241213742363302，18764652605，2024-12-13 12:55:17，业务融合开机流程宽带，处理中，装维选址
是否到厅:否
业务名称:业务融合开机流程宽带
;宽带小区$[游家庄村自然村]$</t>
  </si>
  <si>
    <t>2025-01-02 11:55:41</t>
  </si>
  <si>
    <t>2025-01-02 11:56:09</t>
  </si>
  <si>
    <t>SD-851-272548-6588-18102</t>
  </si>
  <si>
    <t>SD-057-250102-738059-2971</t>
  </si>
  <si>
    <t>2025-01-02 14:26:10</t>
  </si>
  <si>
    <t>【调研】-普通区域-诸城市-华府壹号-18765627781-1000M-宽带上网投诉-次数0-20250102142436X768682550</t>
  </si>
  <si>
    <t>20250102142436X768682550</t>
  </si>
  <si>
    <t xml:space="preserve">流程受理流水号：20250102142352187656277811117174
客户号码:18765627781
客户姓名:陈**
投诉地市:潍坊
来话流水:2025010214203056720848611
宽带账号:18765627781
宽带账号归属地市:潍坊
宽带账号归属区县:诸城市
故障地址:潍坊诸城市密州街道繁荣路华府壹号13号楼*********
联系电话:15953618567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故障细类:宽带无法上网(专席)
携转原因:
故障时间:2025-01-02 14:26:06
具体故障现象:提示网络无法连接，
客户其他诉求:
</t>
  </si>
  <si>
    <t>2025-01-02 14:34:54</t>
  </si>
  <si>
    <t>2025-01-02 14:36:51</t>
  </si>
  <si>
    <t>SD-851-260688-10948-3094</t>
  </si>
  <si>
    <t>SD-057-250102-490532-5267</t>
  </si>
  <si>
    <t>2025-01-02 18:57:52</t>
  </si>
  <si>
    <t>【调研】-80+银卡-普通区域-寒亭区-丁家村自然村-15866515515-300M-宽带上网投诉-次数0-202501020000671537</t>
  </si>
  <si>
    <t>202501020000671537</t>
  </si>
  <si>
    <t>202501020000671537#流程受理流水号：20250102185709158665155151204592
客户号码:15866515515
客户姓名:丁**
投诉地市:潍坊
来话流水:2025010218565309120872079
宽带账号:15866515515
宽带账号归属地市:潍坊
宽带账号归属区县:寒亭区
故障地址:潍坊寒亭区双杨镇丁家村丁家村自然村丁家村9号箱*********
联系电话:15866515515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18:57:26
具体故障现象:光猫亮红灯，
客户其他诉求:
;宽带小区$[丁家村自然村]$</t>
  </si>
  <si>
    <t>2025-01-02 19:07:39</t>
  </si>
  <si>
    <t>2025-01-02 19:08:34</t>
  </si>
  <si>
    <t>SD-057-250102-389016-1812</t>
  </si>
  <si>
    <t>2025-01-02 11:50:38</t>
  </si>
  <si>
    <t>(目标)普通区域-奎文区-水映幸福城二期-18763677398-300M-魔百和投诉-次数0-20250102114917X757531390</t>
  </si>
  <si>
    <t>20250102114917X757531390</t>
  </si>
  <si>
    <t>检测结果：1、宽带是否在线：宽带不在线；2、电视账号状态检测：电视账号状态异常；3、电视片源检测：电视片源正常；4、机顶盒性能检测：机顶盒性能正常；5、机顶盒设备检测：机顶盒设备正常；6、电视播放流畅度检测：电视播放流畅；7、电视连接方式检测：未检测到；故障类型：电视无法观看。故障描述：服务态度差打电话说断.光缆等着吧，就是远样该，一句好话不讲，爱咋咋地。联系人：杨。联系电话：18763677398。</t>
  </si>
  <si>
    <t>2025-01-02 11:51:17</t>
  </si>
  <si>
    <t>2025-01-02 11:51:37</t>
  </si>
  <si>
    <t>SD-057-250102-812576-2940</t>
  </si>
  <si>
    <t>2025-01-02 14:20:17</t>
  </si>
  <si>
    <t>普通区域-寿光市-南关沿街-15953646537-300M-宽带上网投诉-次数0-20250102141848X728058464</t>
  </si>
  <si>
    <t>20250102141848X728058464</t>
  </si>
  <si>
    <t xml:space="preserve">流程受理流水号：20250102141655159536465371114755
客户号码:15953646537
客户姓名:王**
投诉地市:潍坊
来话流水:2025010214143961020863665
宽带账号:15953646537
宽带账号归属地市:潍坊
宽带账号归属区县:寿光市
故障地址:潍坊寿光市圣城街道公园街南关沿街古槐路南关32号箱*********
联系电话:15953646537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14:12:44
具体故障现象:不让派师傅但要求处理宽带问题:
客户来电反映本机办理的宽带，外面的网线断了导致家里网不能用，前期反映过此问题师傅已上门维修过仍未解决此问题师傅告知此问题师傅也维修不了，但是客户宽带无法上网问题已经严重影响了客户的使用，非常不认可，强烈不让师傅上门但要求处理网络慢问题，请地市老师尽快处理此问题，谢谢
流水号：2025010214143961020863665
联系人：先生，联系电话：本机。
客户其他诉求:
</t>
  </si>
  <si>
    <t>2025-01-02 14:39:34</t>
  </si>
  <si>
    <t>2025-01-02 14:39:59</t>
  </si>
  <si>
    <t>SD-851-247047-12668-9510</t>
  </si>
  <si>
    <t>SD-057-250102-804726-5178</t>
  </si>
  <si>
    <t>2025-01-02 18:50:29</t>
  </si>
  <si>
    <t>80+银卡-普通区域-青州市-鸿源小区-13562669092-1000M-宽带上网投诉-次数0-20250102184855X935921680</t>
  </si>
  <si>
    <t>20250102184855X935921680</t>
  </si>
  <si>
    <t xml:space="preserve">流程受理流水号：20250102184622135626690921202251
客户号码:13562669092
客户姓名:公**
投诉地市:潍坊
来话流水:2025010218460619120879789
宽带账号:13562669092
宽带账号归属地市:潍坊
宽带账号归属区县:青州市
故障地址:潍坊青州市弥河镇弥河镇区鸿源小区1号楼*********
联系电话:13562669092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18:48:06
具体故障现象:用户无法提供具体故障现象，
客户其他诉求:客户要求上门检测
</t>
  </si>
  <si>
    <t>2025-01-02 18:51:18</t>
  </si>
  <si>
    <t>2025-01-02 18:51:40</t>
  </si>
  <si>
    <t>SD-851-269695-224-26464</t>
  </si>
  <si>
    <t>2025-01-02 11:56:47</t>
  </si>
  <si>
    <t>【调研】-普通区域-寒亭区-大湾口村自然村-18663692493-500M-宽带上网投诉-次数0-202501020000302356 一级督办</t>
  </si>
  <si>
    <t>202501020000302356</t>
  </si>
  <si>
    <t>2025-01-02 11:59:11</t>
  </si>
  <si>
    <t>2025-01-02 11:59:51</t>
  </si>
  <si>
    <t>SD-851-316476-10830-4702</t>
  </si>
  <si>
    <t>SD-057-250102-078635-2957</t>
  </si>
  <si>
    <t>2025-01-02 14:23:06</t>
  </si>
  <si>
    <t>【调研】-80+普通-FTTR-普通区域-奎文区-博观天成-15165669191-1000M-宽带上网投诉-次数0-20250102142128X888806151</t>
  </si>
  <si>
    <t>20250102142128X888806151</t>
  </si>
  <si>
    <t xml:space="preserve">流程受理流水号：20250102142026151656691911115948
客户号码:15165669191
客户姓名:徐**
投诉地市:潍坊
来话流水:2025010214144665020865355
宽带账号:15165669191
宽带账号归属地市:潍坊
宽带账号归属区县:高新
故障地址:潍坊高新高新城区潍县中路博观天成17号楼*********
联系电话:13276360240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故障细类:宽带无法上网(专席)
携转原因:
故障时间:2025-01-02 14:20:47
具体故障现象:打不开网页，
客户其他诉求:
</t>
  </si>
  <si>
    <t>2025-01-02 14:30:52</t>
  </si>
  <si>
    <t>李中阳</t>
  </si>
  <si>
    <t>15706307421</t>
  </si>
  <si>
    <t>dw3_jk_lizhongyang</t>
  </si>
  <si>
    <t>2025-01-02 14:34:35</t>
  </si>
  <si>
    <t>SD-851-306744-8193-11333</t>
  </si>
  <si>
    <t>SD-057-250102-193405-3000</t>
  </si>
  <si>
    <t>2025-01-02 14:29:18</t>
  </si>
  <si>
    <t>普通区域-寿光市-壹品世家-15163602335-300M-魔百和投诉-次数0-20250102142857X337673802</t>
  </si>
  <si>
    <t>20250102142857X337673802</t>
  </si>
  <si>
    <t>流程受理流水号：20250102142549151636023351117880
客户号码:15163602335
客户姓名:王*
投诉地市:潍坊
来话流水:2025010214190027120826393
宽带账号:15163602335
宽带账号归属地市:潍坊
宽带账号归属区县:寿光市
故障地址:潍坊寿光市圣城街道新兴街壹品世家2号楼*********
联系电话:15163602335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光功率:-17.90
故障大类:宽带/电视
故障细类:移动高清电视故障(专席)
携转原因:
故障时间:2025-01-02 14:26:44
魔百和单播/组播:单播
具体故障现象:客户来电反映家里电视观看频道时有延迟，电视直播或点播无法观看，请协助谢谢
客户其他诉求:
魔百和单/组播：单播</t>
  </si>
  <si>
    <t>2025-01-02 14:48:06</t>
  </si>
  <si>
    <t>2025-01-02 14:48:56</t>
  </si>
  <si>
    <t>SD-057-250102-427089-1863</t>
  </si>
  <si>
    <t>2025-01-02 11:54:38</t>
  </si>
  <si>
    <t>80+银卡-普通区域-昌邑市-亿润和苑-13963631013-200M-宽带上网投诉-次数0-202501020000300963</t>
  </si>
  <si>
    <t>2025-01-03 12:55:00</t>
  </si>
  <si>
    <t>202501020000300963</t>
  </si>
  <si>
    <t>202501020000300963#宽带账号：13963631013；
宽带地址：潍坊昌邑市宋庄镇下小路亿润和苑2号楼1单元箱******；
客户来电反映宽带无法上网，客户不配合排障，要求师傅上门，请协助处理，谢谢！
联系电话：13963631013；联系人：女士；来电流水：2025010211522665920834456。</t>
  </si>
  <si>
    <t>2025-01-02 11:57:49</t>
  </si>
  <si>
    <t>于勇</t>
  </si>
  <si>
    <t>15706307202</t>
  </si>
  <si>
    <t>dw3_jk_yuyong</t>
  </si>
  <si>
    <t>2025-01-02 11:58:14</t>
  </si>
  <si>
    <t>SD-057-250102-368157-1850</t>
  </si>
  <si>
    <t>2025-01-02 11:53:22</t>
  </si>
  <si>
    <t>80+金卡-FTTR-普通区域-青州市-青城小区东区-15866161279-1000M-宽带上网投诉-次数0-20250102115220X940960918</t>
  </si>
  <si>
    <t>20250102115220X940960918</t>
  </si>
  <si>
    <t xml:space="preserve">流程受理流水号：20250102115042158661612791073375
客户号码:15866161279
客户姓名:李**
投诉地市:潍坊
来话流水:2025010211495961220897093
宽带账号:15866161279
宽带账号归属地市:潍坊
宽带账号归属区县:青州市
故障地址:潍坊青州市王府街道范公亭西路青城小区东区21K2号伙巷街南二巷西墙*********
联系电话:15324079260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光功率:-21.24
故障大类:宽带/电视
故障细类:网速慢/上网掉线(专席)
携转原因:
故障时间:2025-01-02 11:47:48
具体故障现象:家庭WiFi信号弱，FTTR  已重启设备未恢复
客户其他诉求:
</t>
  </si>
  <si>
    <t>2025-01-02 11:56:08</t>
  </si>
  <si>
    <t>刘福浩</t>
  </si>
  <si>
    <t>18263669636</t>
  </si>
  <si>
    <t>dw3_jk_liufuhao</t>
  </si>
  <si>
    <t>2025-01-02 11:56:43</t>
  </si>
  <si>
    <t>SD-851-288825-5088-2843</t>
  </si>
  <si>
    <t>SD-057-250102-624375-2964</t>
  </si>
  <si>
    <t>2025-01-02 14:23:44</t>
  </si>
  <si>
    <t>普通区域-安丘市-尚水名邸-15006677966-300M-宽带上网投诉-次数0-202501020000410161</t>
  </si>
  <si>
    <t>202501020000410161</t>
  </si>
  <si>
    <t>202501020000410161#宽带账号：15006677966；宽带地址：潍坊安丘市兴安街道人民路尚水名邸二期16号楼*********；客户来电反映移动高清看不了  ，要求师傅上门，请协助处理，谢谢！联系电话：15006677966；联系人：；来电流水：。 2025010214143971920863687</t>
  </si>
  <si>
    <t>2025-01-02 14:29:14</t>
  </si>
  <si>
    <t>2025-01-02 14:30:01</t>
  </si>
  <si>
    <t>SD-852-263106-2466-1163</t>
  </si>
  <si>
    <t>SD-057-250102-873024-5205</t>
  </si>
  <si>
    <t>2025-01-02 18:53:21</t>
  </si>
  <si>
    <t>普通区域-诸城市-罗家铁沟自然村-15064434456-300M-魔百和投诉-次数0-20250102185144X104067727</t>
  </si>
  <si>
    <t>20250102185144X104067727</t>
  </si>
  <si>
    <t>【农村网络投诉】流程受理流水号：20250102184834150644344561202703
客户号码:15064434456
客户姓名:隆**
投诉地市:潍坊
来话流水:2025010218481448120898355
宽带账号:15064434456
宽带账号归属地市:潍坊
宽带账号归属区县:诸城市
故障地址:潍坊诸城市密州街道罗家铁沟罗家铁沟自然村罗家铁沟村2号箱
联系电话:13869694748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光功率:-21.67
故障大类:宽带/电视
故障细类:移动高清电视故障(专席)
携转原因:
故障时间:2025-01-02 18:49:22
魔百和单播/组播:组播
具体故障现象:电视直播或点播无法观看，请协助，谢谢
客户其他诉求:
魔百和单/组播：组播</t>
  </si>
  <si>
    <t>2025-01-02 19:12:10</t>
  </si>
  <si>
    <t>2025-01-02 19:12:41</t>
  </si>
  <si>
    <t>SD-057-250102-196824-1854</t>
  </si>
  <si>
    <t>2025-01-02 11:53:46</t>
  </si>
  <si>
    <t>80+普通-普通区域-坊子区-荆山新城-13475694927-1000M-宽带上网投诉-次数0-202501020000300217</t>
  </si>
  <si>
    <t>202501020000300217</t>
  </si>
  <si>
    <t>202501020000300217#宽带账号：13475694927；宽带地址：潍坊坊子区荆山洼经济发展区荆山新城荆山新城12号楼*；客户来电反映宽带无法使用，设置路由器，无法配合线上指导/客户不配合排障，要求上门，请协助处理，谢谢！联系电话：13475694927；联系人：先生；来电流水：2025010211492062320887096。</t>
  </si>
  <si>
    <t>2025-01-02 11:55:43</t>
  </si>
  <si>
    <t>2025-01-02 11:56:14</t>
  </si>
  <si>
    <t>SD-851-297691-11732-20006</t>
  </si>
  <si>
    <t>SD-057-250102-925184-5204</t>
  </si>
  <si>
    <t>2025-01-02 18:53:17</t>
  </si>
  <si>
    <t>【调研】-普通区域-诸城市-东吕标-13280128517-1000M-宽带上网投诉-次数0-20250102185129X895933410</t>
  </si>
  <si>
    <t>20250102185129X895933410</t>
  </si>
  <si>
    <t xml:space="preserve">【农村网络投诉】流程受理流水号：20250102184942132801285171202957
客户号码:13280128517
客户姓名:张*
投诉地市:潍坊
来话流水:2025010218470376420888148
宽带账号:13280128517
宽带账号归属地市:潍坊
宽带账号归属区县:诸城市
故障地址:潍坊诸城市龙都街道东吕标村137号
联系电话:13280128517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18:51:03
具体故障现象:PON灯闪
客户其他诉求:请审核谢谢
</t>
  </si>
  <si>
    <t>2025-01-02 18:56:53</t>
  </si>
  <si>
    <t>2025-01-02 19:01:55</t>
  </si>
  <si>
    <t>SD-851-298631-8601-21683</t>
  </si>
  <si>
    <t>SD-057-250102-762145-4370</t>
  </si>
  <si>
    <t>2025-01-02 17:17:59</t>
  </si>
  <si>
    <t>80+银卡-普通区域-寿光市-单家庄村自然村-18764672777-200M-宽带上网投诉-次数0-202501020000593202</t>
  </si>
  <si>
    <t>202501020000593202</t>
  </si>
  <si>
    <t xml:space="preserve">202501020000593202#18764672777
客户来电反映宽带无法使用，，线上排障不认可，客户不会配合，要求维修人员上门维修，请尽快协助处理，谢谢  联系人：先生 联系电话：本机 流水：2025010217152234220839215
</t>
  </si>
  <si>
    <t>2025-01-02 17:32:09</t>
  </si>
  <si>
    <t>2025-01-02 17:32:34</t>
  </si>
  <si>
    <t>SD-057-250102-465329-2939</t>
  </si>
  <si>
    <t>2025-01-02 14:20:06</t>
  </si>
  <si>
    <t>(目标)普通区域-高密市-西沟头自然村-13686365759-1000M-宽带上网投诉-次数0-20250102141722X642503929</t>
  </si>
  <si>
    <t>20250102141722X642503929</t>
  </si>
  <si>
    <t xml:space="preserve">【农村网络投诉】流程受理流水号：20250102141519136863657591114229
客户号码:13686365759
客户姓名:孙**
投诉地市:潍坊
来话流水:2025010214143462220862362
宽带账号:13686365759
宽带账号归属地市:潍坊
宽带账号归属区县:高密市
故障地址:潍坊高密市大牟家镇西沟头西沟头自然村
联系电话:13686365759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14:15:51
具体故障现象:客户来电表示宽带上不了网，我处核实到光信号灯亮红灯，，将光纤线插紧捋直后重启未恢复，请协助谢谢
客户其他诉求:
</t>
  </si>
  <si>
    <t>2025-01-02 14:27:58</t>
  </si>
  <si>
    <t>2025-01-02 14:28:25</t>
  </si>
  <si>
    <t>SD-851-297424-36987-9786</t>
  </si>
  <si>
    <t>SD-057-250102-637901-2994</t>
  </si>
  <si>
    <t>2025-01-02 14:28:26</t>
  </si>
  <si>
    <t>【调研】-普通区域--null--宽带上网投诉-次数0-202501010000385706</t>
  </si>
  <si>
    <t>2025-01-03 15:29:00</t>
  </si>
  <si>
    <t>202501010000385706</t>
  </si>
  <si>
    <t>202501010000385706#客户来电对昨天装维师傅上门维修宽带收取了100元的光猫设备是不认可的   正常解释不认可  请协助处理   联系人  先生   联系电话13863637300  流水2025010114273851420803853</t>
  </si>
  <si>
    <t>2025-01-02 15:10:04</t>
  </si>
  <si>
    <t>家庭咨询-&gt;服务触点-&gt;装维人员-&gt;全局流转-&gt;售后服务-&gt;工具准备不足-&gt;全局流转</t>
  </si>
  <si>
    <t>SD-057-250102-401637-2998</t>
  </si>
  <si>
    <t>2025-01-02 14:29:02</t>
  </si>
  <si>
    <t>普通区域-潍城区-清荷湾二期-15153611159-300M-魔百和投诉-次数0-20250102142616X176684336</t>
  </si>
  <si>
    <t>20250102142616X176684336</t>
  </si>
  <si>
    <t>流程受理流水号：20250102142423151536111591117373
客户号码:15153611159
客户姓名:陈**
投诉地市:潍坊
来话流水:2025010214235067120897190
宽带账号:15153611159
宽带账号归属地市:潍坊
宽带账号归属区县:潍城区
故障地址:潍坊潍城区北关街道月河路清河湾二期13号楼*********
联系电话:15153611159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故障细类:移动高清电视故障(专席)
携转原因:
故障时间:2025-01-02 14:21:11
魔百和单播/组播:单播
具体故障现象:电视提示网络类错误，卡在开机页面
客户其他诉求:
魔百和单/组播：单播</t>
  </si>
  <si>
    <t>2025-01-02 14:34:58</t>
  </si>
  <si>
    <t>2025-01-02 14:35:23</t>
  </si>
  <si>
    <t>SD-057-250102-297036-5188</t>
  </si>
  <si>
    <t>2025-01-02 18:51:19</t>
  </si>
  <si>
    <t>【调研】-80+银卡-普通区域-奎文区-福寿街社区-15006655629-1000M-宽带上网投诉-次数0-202501020000668858</t>
  </si>
  <si>
    <t>202501020000668858</t>
  </si>
  <si>
    <t>202501020000668858#【已关注中国移动10086微信公众号】流程受理流水号：20250102185007150066556291203050
客户号码:15006655629
客户姓名:周*
投诉地市:潍坊
来话流水:2025010218494273020811094
宽带账号:15006655629
宽带账号归属地市:潍坊
宽带账号归属区县:奎文区
故障地址:潍坊奎文区北苑街道新华路福寿街社区1号楼*********
联系电话:15006655629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故障时间:2025-01-02 18:50:44
具体故障现象:打不开网页，
客户其他诉求:要求加急维修
;宽带小区$[福寿街社区]$</t>
  </si>
  <si>
    <t>2025-01-02 19:15:25</t>
  </si>
  <si>
    <t>2025-01-02 19:15:41</t>
  </si>
  <si>
    <t>SD-851-233154-3405-23602</t>
  </si>
  <si>
    <t>SD-057-250102-965248-4357</t>
  </si>
  <si>
    <t>2025-01-02 17:17:10</t>
  </si>
  <si>
    <t>80+普通-普通区域-奎文区-潍坊学院宿舍-13583666367-200M-宽带上网投诉-次数0-20250102171527X327886810</t>
  </si>
  <si>
    <t>20250102171527X327886810</t>
  </si>
  <si>
    <t xml:space="preserve">流程受理流水号：20250102171310135836663671177043
客户号码:13583666367
客户姓名:冯**
投诉地市:潍坊
来话流水:2025010217122881020897412
宽带账号:13583666367
宽带账号归属地市:潍坊
宽带账号归属区县:奎文区
故障地址:潍坊奎文区广文街道胜利街潍坊学院宿舍潍坊学院宿舍北楼*********
联系电话:13583666367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17:14:42
具体故障现象:提示网络无法连接，
客户其他诉求:
</t>
  </si>
  <si>
    <t>2025-01-02 17:34:07</t>
  </si>
  <si>
    <t>2025-01-02 17:34:27</t>
  </si>
  <si>
    <t>SD-057-250102-546720-1870</t>
  </si>
  <si>
    <t>2025-01-02 11:56:02</t>
  </si>
  <si>
    <t>80+金卡-普通区域-寒亭区-教师公寓宿舍小区-18763649433-1000M-宽带上网投诉-次数0-20250102115301X981891802</t>
  </si>
  <si>
    <t>20250102115301X981891802</t>
  </si>
  <si>
    <t xml:space="preserve">流程受理流水号：20250102115147187636494331073737
客户号码:18763649433
客户姓名:王**
投诉地市:潍坊
来话流水:2025010211505366220811476
宽带账号:18763649433
宽带账号归属地市:潍坊
宽带账号归属区县:寒亭区
故障地址:潍坊寒亭区寒亭街道幸福路教师公寓宿舍小区2号楼*********
联系电话:13031672008
联系人:先生
工单紧急程度:非常紧急
是否有升级投诉倾向:否
是否重复投诉:否
是否携转意向:否
是否投诉倾向:否
是否智能网关:智能网关
当前是否在线:否
接入方式:FTTH
端到端诊断结果:用户密码错误
是否质差终端:无质差信息
光功率:无
故障大类:宽带/电视
故障细类:宽带无法上网(专席)
携转原因:
故障时间:2025-01-02 11:55:26
具体故障现象:光猫灯正常但电脑手机无法上网，
客户其他诉求:
</t>
  </si>
  <si>
    <t>2025-01-02 12:00:11</t>
  </si>
  <si>
    <t>2025-01-02 12:04:48</t>
  </si>
  <si>
    <t>SD-851-234143-13562-15428</t>
  </si>
  <si>
    <t>SD-057-250102-867521-6356</t>
  </si>
  <si>
    <t>2025-01-02 22:04:39</t>
  </si>
  <si>
    <t>80+金卡-普通区域-昌邑市-马家村庄社区-13026555111-1000M-宽带上网投诉-次数0-202501020000734971</t>
  </si>
  <si>
    <t>202501020000734971</t>
  </si>
  <si>
    <t>202501020000734971#流程受理流水号：20250102220312130265551111228596
客户号码:13026555111
客户姓名:邓**
投诉地市:潍坊
来话流水:2025010222030033920887117
宽带账号:13026555111
宽带账号归属地市:潍坊
宽带账号归属区县:昌邑市
故障地址:潍坊昌邑市城区利民街马家村庄社区23号楼*********
联系电话:18654860961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光功率:-16.45
故障大类:宽带/电视
故障细类:宽带网速慢/卡顿
携转原因:
故障时间:2025-01-02 22:04:13
具体故障现象:网速慢卡顿，
客户其他诉求:
;宽带小区$[马家村庄社区]$</t>
  </si>
  <si>
    <t>2025-01-02 22:36:29</t>
  </si>
  <si>
    <t>2025-01-02 22:36:58</t>
  </si>
  <si>
    <t>SD-851-287450-1502-26131</t>
  </si>
  <si>
    <t>SD-057-250102-914567-6355</t>
  </si>
  <si>
    <t>2025-01-02 22:04:15</t>
  </si>
  <si>
    <t>普通区域-奎文区-北湖社区-19953650997-1000M-宽带上网投诉-次数0-202501020000734170</t>
  </si>
  <si>
    <t>202501020000734170</t>
  </si>
  <si>
    <t>202501020000734170#【已关注中国移动10086微信公众号】流程受理流水号：20250102220231199536509971228592
客户号码:19953650997
客户姓名:谭*
投诉地市:潍坊
来话流水:2025010222021572720886404
宽带账号:19953650997
宽带账号归属地市:潍坊
宽带账号归属区县:高新
故障地址:潍坊高新高新城区新华路北湖社区1号楼*********
联系电话:19953650997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故障时间:2025-01-02 22:03:39
具体故障现象:提示网络无法连接，
客户其他诉求:
;宽带小区$[北湖社区]$</t>
  </si>
  <si>
    <t>2025-01-03 07:04:21</t>
  </si>
  <si>
    <t>2025-01-03 07:14:45</t>
  </si>
  <si>
    <t>SD-851-241655-6125-12513</t>
  </si>
  <si>
    <t>SD-057-250102-673154-5770</t>
  </si>
  <si>
    <t>2025-01-02 19:54:09</t>
  </si>
  <si>
    <t>【调研】-80+金卡-(目标)普通区域-寿光市-巨能小区-13721952566-1000M-魔百和投诉-次数0-202501020000699724</t>
  </si>
  <si>
    <t>202501020000699724</t>
  </si>
  <si>
    <t>202501020000699724#【已关注中国移动10086微信公众号】流程受理流水号：20250102195029137219525661215073
客户号码:13721952566
客户姓名:吴**
投诉地市:潍坊
来话流水:2025010219383543220894982
宽带账号:13721952566
宽带账号归属地市:潍坊
宽带账号归属区县:寿光市
故障地址:潍坊寿光市圣城街道圣城街巨能小区7号楼2单元1202
联系电话:13721952566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光功率:-18.69
故障大类:宽带/电视
故障细类:移动高清电视故障(专席)
携转原因:
故障时间:2025-01-02 19:53:12
魔百和单播/组播:组播
具体故障现象:点播和直播观看都出现卡顿缓冲，在线指导客户操作，但是未恢复！请尽快给其联系，谢谢; 
客户其他诉求:
魔百和单/组播：组播;宽带小区$[巨能小区]$</t>
  </si>
  <si>
    <t>2025-01-02 19:57:28</t>
  </si>
  <si>
    <t>吴炳祥</t>
  </si>
  <si>
    <t>15706307764</t>
  </si>
  <si>
    <t>dw3_jK_wubingxiang</t>
  </si>
  <si>
    <t>2025-01-02 19:57:44</t>
  </si>
  <si>
    <t>SD-851-262432-1032-23166</t>
  </si>
  <si>
    <t>SD-057-250102-490173-4182</t>
  </si>
  <si>
    <t>2025-01-02 16:59:02</t>
  </si>
  <si>
    <t>普通区域-奎文区-北汽福田汽车有限公司山东多功能汽车厂（小微）-13361456116-1000M-宽带上网投诉-次数0-20250102165600X160346843</t>
  </si>
  <si>
    <t>20250102165600X160346843</t>
  </si>
  <si>
    <t xml:space="preserve">流程受理流水号：20250102165434133614561161170992
客户号码:13361456116
客户姓名:郭**
投诉地市:潍坊
来话流水:2025010216534572920819871
宽带账号:13361456116
宽带账号归属地市:潍坊
宽带账号归属区县:奎文区
故障地址:潍坊奎文区高新城区樱前街北汽福田汽车有限公司山东多功能汽车厂（小微）高六路沿街1号箱*********
联系电话:13361456116
联系人:先生/女士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故障时间:2025-01-02 16:55:06
具体故障现象:光猫亮红灯，
客户其他诉求:
</t>
  </si>
  <si>
    <t>2025-01-02 17:02:50</t>
  </si>
  <si>
    <t>郑冬冬</t>
  </si>
  <si>
    <t>15706307392</t>
  </si>
  <si>
    <t>dw3_jk_zhengdongdong</t>
  </si>
  <si>
    <t>2025-01-02 17:04:29</t>
  </si>
  <si>
    <t>SD-851-266118-8076-25249</t>
  </si>
  <si>
    <t>SD-057-250102-918365-6121</t>
  </si>
  <si>
    <t>2025-01-02 20:53:13</t>
  </si>
  <si>
    <t>【调研】-80+普通-(目标)普通区域-寿光市-丁家店子村-15964324273-500M-魔百和投诉-次数0-20250102124231X951247516</t>
  </si>
  <si>
    <t>20250102124231X951247516</t>
  </si>
  <si>
    <t xml:space="preserve">【农村网络投诉】流程受理流水号：20250102124055159643242731088225
客户号码:15964324273
客户姓名:丁**
投诉地市:潍坊
来话流水:2025010212403242320882914
宽带账号:15964324273
宽带账号归属地市:潍坊
宽带账号归属区县:寿光市
故障地址:潍坊寿光市寒桥镇丁家店子村丁家店子村10号箱*********
联系电话:15964324273
联系人:先生/女士
工单紧急程度:紧急
是否有升级投诉倾向:否
是否重复投诉:否
是否携转意向:否
是否投诉倾向:否
携转原因:
提单模板:客户来电反映观看移动高清电视时，【频道/影片】无法观看或回看，客户不认可，请协助处理，谢谢。
</t>
  </si>
  <si>
    <t>2025-01-02 20:55:14</t>
  </si>
  <si>
    <t>15706307795</t>
  </si>
  <si>
    <t>dw3_jk_wangjianqiang</t>
  </si>
  <si>
    <t>2025-01-02 20:55:37</t>
  </si>
  <si>
    <t>SD-852-293052-840-14209</t>
  </si>
  <si>
    <t>SD-057-250102-102987-4091</t>
  </si>
  <si>
    <t>2025-01-02 16:50:20</t>
  </si>
  <si>
    <t>【调研】-80+金卡-普通区域-奎文区-二印宿舍-15805364111-1000M-宽带上网投诉-次数0-20250102164859X739500131</t>
  </si>
  <si>
    <t>2025-01-03 17:51:00</t>
  </si>
  <si>
    <t>20250102164859X739500131</t>
  </si>
  <si>
    <t xml:space="preserve">流程受理流水号：20250102164802158053641111168715
客户号码:15805364111
客户姓名:周*
投诉地市:潍坊
来话流水:2025010216474732420828520
宽带账号:15805364111
宽带账号归属地市:潍坊
宽带账号归属区县:高新
故障地址:潍坊高新高新城区福寿街二印宿舍3号楼*********
联系电话:13791600785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16:47:53
具体故障现象:光猫亮红灯，
客户其他诉求:
</t>
  </si>
  <si>
    <t>2025-01-02 16:58:27</t>
  </si>
  <si>
    <t>2025-01-02 16:58:49</t>
  </si>
  <si>
    <t>SD-851-285068-16363-19705</t>
  </si>
  <si>
    <t>SD-057-250102-376245-6313</t>
  </si>
  <si>
    <t>2025-01-02 21:32:05</t>
  </si>
  <si>
    <t>【调研】-80+普通-普通区域-诸城市-龙泉庄园-15306467339-1000M-宽带上网投诉-次数0-20250102213019X619732679</t>
  </si>
  <si>
    <t>20250102213019X619732679</t>
  </si>
  <si>
    <t xml:space="preserve">流程受理流水号：20250102212926153064673391227857
客户号码:15306467339
客户姓名:高**
投诉地市:潍坊
来话流水:2025010221280565520891201
宽带账号:15306467339
宽带账号归属地市:潍坊
宽带账号归属区县:诸城市
故障地址:潍坊诸城市密州街道东武街龙泉庄园6号楼*********
联系电话:15306467339
联系人:先生
工单紧急程度:一般
是否有升级投诉倾向:否
是否重复投诉:否
是否携转意向:否
是否投诉倾向:否
是否智能网关:智能网关
当前是否在线:否
接入方式:FTTH
端到端诊断结果:客户侧设备问题（新增）
是否质差终端:无质差信息
光功率:无
故障大类:宽带/电视
故障细类:宽带无法上网(专席)
携转原因:
故障时间:2025-01-02 21:29:53
具体故障现象:打不开网页，
客户其他诉求:请审核谢谢
</t>
  </si>
  <si>
    <t>2025-01-02 21:33:45</t>
  </si>
  <si>
    <t>2025-01-02 21:41:05</t>
  </si>
  <si>
    <t>SD-851-330412-18017-25825</t>
  </si>
  <si>
    <t>2025-01-02 19:51:34</t>
  </si>
  <si>
    <t>【调研】-80+银卡-普通区域-奎文区-新海枫景-13406697562-1000M-宽带上网投诉-次数0-202501020000700952 一级督办</t>
  </si>
  <si>
    <t>202501020000700952</t>
  </si>
  <si>
    <t>2025-01-02 19:59:41</t>
  </si>
  <si>
    <t>2025-01-02 20:03:00</t>
  </si>
  <si>
    <t>SD-851-244248-395-20833</t>
  </si>
  <si>
    <t>SD-057-250102-349560-5747</t>
  </si>
  <si>
    <t>2025-01-02 19:50:04</t>
  </si>
  <si>
    <t>普通区域-奎文区-帛方纺织东区-13561434426-300M-魔百和投诉-次数0-20250102194744X464996971 一级督办</t>
  </si>
  <si>
    <t>20250102194744X464996971</t>
  </si>
  <si>
    <t>流程受理流水号：20250102194717135614344261214482
客户号码:13561434426
客户姓名:吕**
投诉地市:潍坊
来话流水:2025010219452394920843170
宽带账号:13561434426
宽带账号归属地市:潍坊
宽带账号归属区县:奎文区
故障地址:潍坊奎文区广文街道虞河路帛方纺织东区5号楼*********
联系电话:13561434426
联系人:先生/女士
工单紧急程度:紧急
是否有升级投诉倾向:否
是否重复投诉:否
是否携转意向:否
是否投诉倾向:否
是否智能网关:非智能网关
当前是否在线:否
接入方式:FTTH
端到端诊断结果:大面积故障
是否质差终端:无质差信息
光功率:无
故障大类:宽带/电视
故障细类:移动高清电视故障
携转原因:
故障时间:2025-01-02 19:47:30
魔百和单播/组播:单播
具体故障现象:电视直播或点播无法观看，
客户其他诉求:
魔百和单/组播：单播</t>
  </si>
  <si>
    <t>2025-01-02 20:00:17</t>
  </si>
  <si>
    <t>2025-01-02 20:00:41</t>
  </si>
  <si>
    <t>2025-01-02 19:56:02</t>
  </si>
  <si>
    <t>普通区域-寿光市-吕二村自然村-13853668782-300M-宽带上网投诉-次数0-202501020000702122 一级督办</t>
  </si>
  <si>
    <t>202501020000702122</t>
  </si>
  <si>
    <t>2025-01-02 19:57:56</t>
  </si>
  <si>
    <t>李垂冬</t>
  </si>
  <si>
    <t>15706307784</t>
  </si>
  <si>
    <t>dw3_jk_lichuidong</t>
  </si>
  <si>
    <t>2025-01-02 19:58:16</t>
  </si>
  <si>
    <t>SD-851-321626-14769-20367</t>
  </si>
  <si>
    <t>SD-057-250102-613785-6176</t>
  </si>
  <si>
    <t>2025-01-02 20:59:13</t>
  </si>
  <si>
    <t>【调研】-(目标)普通区域-诸城市-东吕标-17863684562-300M-宽带上网投诉-次数0-20250102205816X696026935</t>
  </si>
  <si>
    <t>20250102205816X696026935</t>
  </si>
  <si>
    <t xml:space="preserve">【农村网络投诉】流程受理流水号：20250102205514178636845621224510
客户号码:17863684562
客户姓名:朱**
投诉地市:潍坊
来话流水:2025010220544558520849813
宽带账号:17863684562
宽带账号归属地市:潍坊
宽带账号归属区县:诸城市
故障地址:潍坊诸城市龙都街道东吕标村东吕标东吕标村21号箱*********
联系电话:17863684562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20:57:53
具体故障现象:提示网络无法连接，
客户其他诉求:
</t>
  </si>
  <si>
    <t>2025-01-02 21:02:24</t>
  </si>
  <si>
    <t>2025-01-02 21:08:08</t>
  </si>
  <si>
    <t>2025-01-02 16:56:02</t>
  </si>
  <si>
    <t>普通区域-安丘市-大陆戈村自然村-15169656155-300M-宽带上网投诉-次数0-20250102165412X523563530 一级督办</t>
  </si>
  <si>
    <t>2025-01-03 17:57:00</t>
  </si>
  <si>
    <t>20250102165412X523563530</t>
  </si>
  <si>
    <t>2025-01-02 17:10:31</t>
  </si>
  <si>
    <t>15706307062</t>
  </si>
  <si>
    <t>dw3_jk_durongliang2</t>
  </si>
  <si>
    <t>2025-01-02 17:10:54</t>
  </si>
  <si>
    <t>SD-851-298951-2327-17988</t>
  </si>
  <si>
    <t>SD-057-250102-152307-5748</t>
  </si>
  <si>
    <t>2025-01-02 19:50:09</t>
  </si>
  <si>
    <t>FTTR-普通区域-奎文区-茂华熙府-19558571801-1000M-宽带上网投诉-次数0-20250102194753X473979285</t>
  </si>
  <si>
    <t>20250102194753X473979285</t>
  </si>
  <si>
    <t xml:space="preserve">流程受理流水号：20250102194314195585718011213759
客户号码:19558571801
客户姓名:王**
投诉地市:潍坊
来话流水:2025010219412368220814739
宽带账号:19558571801
宽带账号归属地市:潍坊
宽带账号归属区县:奎文区
故障地址:潍坊奎文区北苑街道四平路卧龙街茂华熙府47号楼*********
联系电话:19558571801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故障细类:网速慢/上网掉线(专席)
携转原因:
故障时间:2025-01-02 19:45:32
具体故障现象:客户来电反映宽带上网慢。维修人员上门未恢复，我处正常排查客户未恢复，请协助处理谢谢。
客户其他诉求:
</t>
  </si>
  <si>
    <t>2025-01-02 19:51:39</t>
  </si>
  <si>
    <t>2025-01-02 19:52:00</t>
  </si>
  <si>
    <t>SD-851-289642-6816-670</t>
  </si>
  <si>
    <t>SD-057-250102-934586-422</t>
  </si>
  <si>
    <t>2025-01-02 09:10:22</t>
  </si>
  <si>
    <t>80+银卡-普通区域-潍城区-长胜社区-15963666804-500M-宽带上网投诉-次数0-202501020000126819</t>
  </si>
  <si>
    <t>202501020000126819</t>
  </si>
  <si>
    <t xml:space="preserve">202501020000126819#宽带账号：15963666804；宽带地址：潍坊潍城区北马道小区；客户来电反映宽带上网慢，客户不配合排障，要求上门，请协助处理，谢谢！联系电话：本机；联系人：先生；来电流水：2025010209060383420876848
</t>
  </si>
  <si>
    <t>2025-01-02 09:14:29</t>
  </si>
  <si>
    <t>2025-01-02 09:17:12</t>
  </si>
  <si>
    <t>SD-057-250102-652094-495</t>
  </si>
  <si>
    <t>2025-01-02 09:17:38</t>
  </si>
  <si>
    <t>【调研】-80+普通-普通区域-青州市-官庄村-15966133260-1000M-宽带上网投诉-次数0-202501020000137070</t>
  </si>
  <si>
    <t>202501020000137070</t>
  </si>
  <si>
    <t>202501020000137070#【已关注中国移动10086微信公众号】流程受理流水号：20250102091226159661332601015207
客户号码:15966133260
客户姓名:张**
投诉地市:潍坊
来话流水:2025010209111412020849681
宽带账号:15966133260
宽带账号归属地市:潍坊
宽带账号归属区县:青州市
故障地址:潍坊青州市弥河镇官庄村官庄村扩21号（杨光明）*********
联系电话:15908027524
联系人:先生/女士
工单紧急程度:非常紧急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故障时间:2025-01-02 09:14:20
具体故障现象:宽带不在线，光猫指示灯正常但无法上网，拔插光钎线，指导断电重启设备无效
客户其他诉求:
;宽带小区$[官庄村]$</t>
  </si>
  <si>
    <t>2025-01-02 09:19:06</t>
  </si>
  <si>
    <t>2025-01-02 09:19:30</t>
  </si>
  <si>
    <t>SD-851-335784-21485-19246</t>
  </si>
  <si>
    <t>SD-057-250102-874620-470</t>
  </si>
  <si>
    <t>2025-01-02 09:16:22</t>
  </si>
  <si>
    <t>普通区域-奎文区-富潍大厦-15069661815-300M-宽带上网投诉-次数0-202501020000133148</t>
  </si>
  <si>
    <t>202501020000133148</t>
  </si>
  <si>
    <t xml:space="preserve">202501020000133148#15069661815             客户来电反映本机办理的宽带无法使用，拒绝排障，直接要求维修人员上门维修，请尽快协助处理，谢谢 
 联系人：先生 联系电话：本机 流水：202501020000133148 </t>
  </si>
  <si>
    <t>2025-01-02 09:22:15</t>
  </si>
  <si>
    <t>谭金伟</t>
  </si>
  <si>
    <t>15706307418</t>
  </si>
  <si>
    <t>dw3_jk_tanjinwei</t>
  </si>
  <si>
    <t>2025-01-02 09:22:31</t>
  </si>
  <si>
    <t>SD-851-325547-2901-28347</t>
  </si>
  <si>
    <t>SD-057-250102-627194-530</t>
  </si>
  <si>
    <t>2025-01-02 09:23:04</t>
  </si>
  <si>
    <t>(目标)普通区域-坊子区-龙泉官庄村-13455618923-200M-宽带上网投诉-次数0-20250102092150X910856236</t>
  </si>
  <si>
    <t>2025-01-03 10:24:00</t>
  </si>
  <si>
    <t>20250102092150X910856236</t>
  </si>
  <si>
    <t xml:space="preserve">【农村网络投诉】流程受理流水号：20250102092106134556189231018319
客户号码:13455618923
客户姓名:张**
投诉地市:潍坊
来话流水:2025010209205041420890153
宽带账号:13455618923
宽带账号归属地市:潍坊
宽带账号归属区县:坊子区
故障地址:潍坊坊子区王家庄街道（赵戈）龙泉官庄村行政村龙泉官庄村龙泉官庄5号箱张立波*********
联系电话:13455618923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09:21:26
具体故障现象:光猫亮红灯，
客户其他诉求:要求上门维修，谢谢
</t>
  </si>
  <si>
    <t>2025-01-02 09:27:38</t>
  </si>
  <si>
    <t>徐磊</t>
  </si>
  <si>
    <t>15706307081</t>
  </si>
  <si>
    <t>dw3_jk_fzxulei</t>
  </si>
  <si>
    <t>2025-01-02 09:28:11</t>
  </si>
  <si>
    <t>SD-057-250102-028465-576</t>
  </si>
  <si>
    <t>2025-01-02 09:29:12</t>
  </si>
  <si>
    <t>【调研】-80+普通-普通区域-诸城市-汽修厂家属院-15863654819-300M-宽带上网投诉-次数0-20250102092845X325332570</t>
  </si>
  <si>
    <t>20250102092845X325332570</t>
  </si>
  <si>
    <t xml:space="preserve">流程受理流水号：20250102092721158636548191020621
客户号码:15863654819
客户姓名:李**
投诉地市:潍坊
来话流水:2025010209264386220879014
宽带账号:15863654819
宽带账号归属地市:潍坊
宽带账号归属区县:诸城市
故障地址:潍坊诸城市密州街道东关大街汽修厂家属院2号楼3单元202*********
联系电话:15863654819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09:28:12
具体故障现象:打不开网页，
客户其他诉求:
</t>
  </si>
  <si>
    <t>2025-01-02 09:38:12</t>
  </si>
  <si>
    <t>2025-01-02 09:38:35</t>
  </si>
  <si>
    <t>SD-057-250102-256913-370</t>
  </si>
  <si>
    <t>2025-01-02 09:05:29</t>
  </si>
  <si>
    <t>80+金卡-普通区域-安丘市-颐高商贸城-15908059529-300M-宽带上网投诉-次数0-20250102090358X838977229</t>
  </si>
  <si>
    <t>20250102090358X838977229</t>
  </si>
  <si>
    <t xml:space="preserve">流程受理流水号：20250102090043159080595291011046
客户号码:15908059529
客户姓名:葛**
投诉地市:潍坊
来话流水:2025010209002721720802089
宽带账号:15908059529
宽带账号归属地市:潍坊
宽带账号归属区县:安丘市
故障地址:潍坊安丘市兴安街道和平路颐高商贸城29号楼*********
联系电话:15908059529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09:02:42
具体故障现象:光猫亮红灯，
客户其他诉求:
</t>
  </si>
  <si>
    <t>2025-01-02 09:07:21</t>
  </si>
  <si>
    <t>2025-01-02 09:07:40</t>
  </si>
  <si>
    <t>SD-057-250102-185436-347</t>
  </si>
  <si>
    <t>2025-01-02 09:02:41</t>
  </si>
  <si>
    <t>【调研】-80+银卡-普通区域-寿光市-东高湛东村自然村-13791889450-300M-宽带上网投诉-次数0-202501020000116230</t>
  </si>
  <si>
    <t>202501020000116230</t>
  </si>
  <si>
    <t>202501020000116230#宽带账号：13791889450；联系电话：15263627379宽带地址：坊寿光市留吕东高湛东村；客户来电反映电视不能看，线上指导无法配合操作，要求上门处理, 来电流水：2025010208581599620875287</t>
  </si>
  <si>
    <t>2025-01-02 09:05:22</t>
  </si>
  <si>
    <t>SD-057-250102-752134-1825</t>
  </si>
  <si>
    <t>2025-01-02 11:51:46</t>
  </si>
  <si>
    <t>【调研】-普通区域-潍城区-翠竹园小区-13626362282-1000M-宽带上网投诉-次数0-202501020000298549</t>
  </si>
  <si>
    <t>202501020000298549</t>
  </si>
  <si>
    <t>202501020000298549#宽带账号：13626362282；联系电话：13626362282宽带地址：潍坊潍城区城关街道福寿西街翠竹园小区12号楼****；客户来电反映宽带无法使用，客户异机来电报修，线上指导无法配合操作，要求上门处理，来电流水：2025010211493044620889595</t>
  </si>
  <si>
    <t>2025-01-02 11:53:10</t>
  </si>
  <si>
    <t>2025-01-02 11:53:34</t>
  </si>
  <si>
    <t>SD-851-282144-16958-19836</t>
  </si>
  <si>
    <t>SD-057-250102-163952-513</t>
  </si>
  <si>
    <t>2025-01-02 09:20:10</t>
  </si>
  <si>
    <t>【调研】-(目标)普通区域-寿光市-南范村-15169521298-300M-宽带上网投诉-次数0-202501020000137523 二级督办</t>
  </si>
  <si>
    <t>202501020000137523</t>
  </si>
  <si>
    <t>202501020000137523#流程受理流水号：20250102091610151695212981016538
客户号码:15169521298
客户姓名:杨**
投诉地市:潍坊
来话流水:2025010209105974520846303
宽带账号:15169521298
宽带账号归属地市:潍坊
宽带账号归属区县:寿光市
故障地址:潍坊寿光市孙家集街道南范村南范村南范村11号箱(杨文举外墙）*********
联系电话:15169521298
联系人:先生/女士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故障时间:2025-01-02 07:21:14
具体故障现象:提示网络无法连接，
客户其他诉求:
;宽带小区$[南范村]$</t>
  </si>
  <si>
    <t>2025-01-02 09:22:25</t>
  </si>
  <si>
    <t>2025-01-02 09:23:19</t>
  </si>
  <si>
    <t>2025-01-02 11:55:37</t>
  </si>
  <si>
    <t>【调研】-80+银卡-普通区域-奎文区-丰麓苑-18763628887-1000M-宽带上网投诉-次数0-202501020000300172 一级督办</t>
  </si>
  <si>
    <t>202501020000300172</t>
  </si>
  <si>
    <t>2025-01-02 11:59:06</t>
  </si>
  <si>
    <t>SD-851-277732-1697-23239</t>
  </si>
  <si>
    <t>SD-057-250102-501467-356</t>
  </si>
  <si>
    <t>2025-01-02 09:03:16</t>
  </si>
  <si>
    <t>80+银卡-普通区域-寿光市-圣海花园-15095211320-100M-宽带上网投诉-次数0-202501020000120036</t>
  </si>
  <si>
    <t>2025-01-03 10:04:00</t>
  </si>
  <si>
    <t>202501020000120036</t>
  </si>
  <si>
    <t>202501020000120036#客户来电反映宽带无法使用，线上排障不认可，要求维修人员上门维修，请尽快协助处理，谢谢</t>
  </si>
  <si>
    <t>2025-01-02 09:08:20</t>
  </si>
  <si>
    <t>2025-01-02 09:10:18</t>
  </si>
  <si>
    <t>SD-057-250102-783165-1712</t>
  </si>
  <si>
    <t>2025-01-02 11:40:13</t>
  </si>
  <si>
    <t>80+金卡-普通区域-临朐县-供销花园-18365631619-1000M-宽带上网投诉-次数0-202501020000287743</t>
  </si>
  <si>
    <t>202501020000287743</t>
  </si>
  <si>
    <t>202501020000287743#【已关注中国移动10086微信公众号】流程受理流水号：20250102113924183656316191069278
客户号码:18365631619
客户姓名:王**
投诉地市:潍坊
来话流水:2025010211391149620831296
宽带账号:18365631619
账号归属区县:临朐-临朐代理商管理中心
联系电话:18365631619
联系人:先生/女士
宽带地址:潍坊
工单紧急程度:非常紧急
是否投诉倾向:否
是否重复投诉:否
是否携转意向:否
是否有升级投诉倾向:否
*业务名称:业务融合移机流程宽带+OTT
投诉内容:手机号码：18365631619，【问题描述】客户已办理宽带业务，有开通单，要求装维尽快联系上门，请处理，谢谢。联系电话：18365631619，联系人：先生/女士，录音流水号：2025010211391149620831296。受理明细：531920062399999999。
在途开通单信息：536241230849003190，18365631619，2024-12-30 12:04:35，业务融合移机流程宽带+OTT，处理中，装维选址
是否到厅:否
业务名称:业务融合移机流程宽带+OTT
;宽带小区$[供销花园]$</t>
  </si>
  <si>
    <t>2025-01-02 11:47:21</t>
  </si>
  <si>
    <t>2025-01-02 11:47:47</t>
  </si>
  <si>
    <t>SD-852-324639-910-19469</t>
  </si>
  <si>
    <t>SD-057-250102-314826-1733</t>
  </si>
  <si>
    <t>2025-01-02 11:44:16</t>
  </si>
  <si>
    <t>【调研】-普通区域-寿光市-北台头-15153689905-300M-宽带上网投诉-次数0-202501020000289799</t>
  </si>
  <si>
    <t>202501020000289799</t>
  </si>
  <si>
    <t xml:space="preserve">202501020000289799#宽带账号：15153689905；宽带地址：潍坊寿光市台头镇北台头村北台头扩37号箱；客户来电反映电视不能看，经查询客户侧为质差机顶盒，请协助上门更换终端并一并处理故障问题，谢谢！联系电话：15153689905；联系人：先生；来电流水：2025010211380623420814271。    </t>
  </si>
  <si>
    <t>2025-01-02 11:52:49</t>
  </si>
  <si>
    <t>SD-057-250102-746503-1768</t>
  </si>
  <si>
    <t>2025-01-02 11:47:25</t>
  </si>
  <si>
    <t>80+普通-普通区域-诸城市-涓水家园-15095262646-300M-宽带上网投诉-次数0-20250102114633X593234946</t>
  </si>
  <si>
    <t>20250102114633X593234946</t>
  </si>
  <si>
    <t xml:space="preserve">流程受理流水号：20250102114511150952626461071402
客户号码:15095262646
客户姓名:李**
投诉地市:潍坊
来话流水:2025010211420089420875386
宽带账号:15095262646
宽带账号归属地市:潍坊
宽带账号归属区县:--
故障地址:潍坊诸城市龙都街道龙昌路涓水家园18号楼*********
联系电话:15095262646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光功率:-15.60
故障大类:宽带/电视
故障细类:网速慢/上网掉线(专席)
携转原因:
故障时间:2025-01-02 11:45:28
具体故障现象:网速慢卡顿，
客户其他诉求:
</t>
  </si>
  <si>
    <t>2025-01-02 11:52:04</t>
  </si>
  <si>
    <t>建议用户更换终端</t>
  </si>
  <si>
    <t>2025-01-02 12:05:37</t>
  </si>
  <si>
    <t>SD-851-266782-10492-4969</t>
  </si>
  <si>
    <t>2025-01-02 09:06:04</t>
  </si>
  <si>
    <t>【调研】-80+银卡-普通区域-安丘市-小东庄村-15866508988-300M-宽带上网投诉-次数0-202501020000123673 一级督办</t>
  </si>
  <si>
    <t>202501020000123673</t>
  </si>
  <si>
    <t>2025-01-02 09:10:58</t>
  </si>
  <si>
    <t>更换板卡</t>
  </si>
  <si>
    <t>2025-01-02 09:13:55</t>
  </si>
  <si>
    <t>SD-057-250102-891275-1719</t>
  </si>
  <si>
    <t>2025-01-02 11:41:06</t>
  </si>
  <si>
    <t>【重投】-【调研】-80+普通-普通区域-昌邑市-曹戈庄-13563695456-200M-宽带上网投诉-次数0-20250102113857X137621174</t>
  </si>
  <si>
    <t>2025-01-03 12:42:00</t>
  </si>
  <si>
    <t>20250102113857X137621174</t>
  </si>
  <si>
    <t xml:space="preserve">【农村网络投诉】流程受理流水号：20250102113645135636954561068310
客户号码:13563695456
客户姓名:曹*
投诉地市:潍坊
来话流水:2025010211353515920875156
宽带账号:13563695456
宽带账号归属地市:潍坊
宽带账号归属区县:昌邑市
故障地址:潍坊昌邑市北孟镇曹戈庄村曹戈庄北孟曹戈庄村3号箱曹培军*********
联系电话:15094945596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11:37:39
具体故障现象:客户来电宽带无法使用，要求尽快安排工作人员上门维修，请协助处理
客户其他诉求:
</t>
  </si>
  <si>
    <t>2025-01-02 11:48:42</t>
  </si>
  <si>
    <t>2025-01-02 11:49:30</t>
  </si>
  <si>
    <t>SD-057-250102-031497-445</t>
  </si>
  <si>
    <t>2025-01-02 09:12:47</t>
  </si>
  <si>
    <t>普通区域-安丘市-兴安路公安局家属院西院-18206488567-300M-宽带上网投诉-次数0-202501020000126754</t>
  </si>
  <si>
    <t>202501020000126754</t>
  </si>
  <si>
    <t>202501020000126754#受理号码 : 182****8567客户姓名 : 郝**号码归属地 : 潍坊潍城 － 潍城用户品牌 : 全球通
客户来电反映，宽带无法上网，按流程排查未恢复，请协助处理，谢谢！
联系人：女士  联系电话：18206488567  宽带地址：潍坊安丘市兴安街道兴安路兴安路公安局家属院西院3号楼*********  电话流水：2025010209093148720825181</t>
  </si>
  <si>
    <t>2025-01-02 09:21:25</t>
  </si>
  <si>
    <t>2025-01-02 09:21:53</t>
  </si>
  <si>
    <t>SD-851-272148-25908-18566</t>
  </si>
  <si>
    <t>SD-057-250102-905167-1793</t>
  </si>
  <si>
    <t>2025-01-02 11:49:04</t>
  </si>
  <si>
    <t>80+普通-普通区域-寒亭区-寒一村自然村-15169475660-500M-宽带上网投诉-次数0-202501020000295295</t>
  </si>
  <si>
    <t>202501020000295295</t>
  </si>
  <si>
    <t>202501020000295295#客户反映电视无法观看，客户无法配合，线上排障未恢复，请协助处理。谢谢  
联系人：先生   联系电话：15169475660
流水：2025010211455600720835168</t>
  </si>
  <si>
    <t>2025-01-02 11:59:17</t>
  </si>
  <si>
    <t>2025-01-02 12:19:25</t>
  </si>
  <si>
    <t>SD-057-250102-019274-404</t>
  </si>
  <si>
    <t>2025-01-02 09:08:09</t>
  </si>
  <si>
    <t>【重投】-80+银卡-普通区域-青州市-立方州小区-18364678227-200M-宽带上网投诉-次数0-20250102090607X967084904</t>
  </si>
  <si>
    <t>2025-01-03 10:09:00</t>
  </si>
  <si>
    <t>20250102090607X967084904</t>
  </si>
  <si>
    <t xml:space="preserve">流程受理流水号：20250102090451183646782271012514
客户号码:18364678227
客户姓名:刘*
投诉地市:潍坊
来话流水:2025010209043681620856938
宽带账号:18364678227
宽带账号归属地市:潍坊
宽带账号归属区县:青州市
故障地址:潍坊青州市云门山街道将军山路立方州小区3号楼*********
联系电话:18364678227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09:05:09
具体故障现象:客户表示网线断了，要求师傅上门维修
客户其他诉求:客户来电要求尽快处理
</t>
  </si>
  <si>
    <t>2025-01-02 09:09:49</t>
  </si>
  <si>
    <t>2025-01-02 09:10:13</t>
  </si>
  <si>
    <t>SD-057-250102-205986-2757</t>
  </si>
  <si>
    <t>2025-01-02 13:56:19</t>
  </si>
  <si>
    <t>80+普通-普通区域-潍城区-金都名苑-18805368729-300M-魔百和投诉-次数0-202501020000278063</t>
  </si>
  <si>
    <t>202501020000278063</t>
  </si>
  <si>
    <t>202501020000278063#【已关注中国移动10086微信公众号】流程受理流水号：20250102112702188053687291064686
客户号码:18805368729
客户姓名:王**
投诉地市:潍坊
来话流水:2025010211252470520811167
宽带账号:18805368729
宽带账号归属地市:潍坊
宽带账号归属区县:潍城区
故障地址:潍坊潍城区城关街道胜利西街金都名苑2号楼*********
联系电话:13356785176
联系人:女士
工单紧急程度:一般
是否有升级投诉倾向:否
是否重复投诉:否
是否携转意向:否
是否投诉倾向:否
携转原因:
提单模板:客户来电反映观看移动高清电视时，【频道】无法观看或回看，客户不认可，请协助处理，谢谢。
;宽带小区$[金都名苑]$</t>
  </si>
  <si>
    <t>王晓虎</t>
  </si>
  <si>
    <t>15706307870</t>
  </si>
  <si>
    <t>dw3_jk_wcwangxiaohu</t>
  </si>
  <si>
    <t>2025-01-02 14:01:56</t>
  </si>
  <si>
    <t>2025-01-02 13:53:05</t>
  </si>
  <si>
    <t>普通区域-奎文区-华府一品-18763724861-300M-宽带上网投诉-次数0-20250102135106X661632650 一级督办</t>
  </si>
  <si>
    <t>20250102135106X661632650</t>
  </si>
  <si>
    <t>2025-01-02 13:58:10</t>
  </si>
  <si>
    <t>2025-01-02 14:00:22</t>
  </si>
  <si>
    <t>SD-851-256082-10802-29744</t>
  </si>
  <si>
    <t>SD-057-250102-587462-2774</t>
  </si>
  <si>
    <t>2025-01-02 13:57:35</t>
  </si>
  <si>
    <t>【调研】-80+银卡-普通区域-寿光市-鹿家庄子村自然村-15006697367-1000M-宽带上网投诉-次数0-202501020000391153</t>
  </si>
  <si>
    <t>202501020000391153</t>
  </si>
  <si>
    <t xml:space="preserve">202501020000391153#流程受理流水号：20250102135714150066973671108349
客户号码:15006697367
客户姓名:吴**
投诉地市:潍坊
来话流水:2025010213562378320817855
宽带账号:15006697367
宽带账号归属地市:潍坊
宽带账号归属区县:寿光市
故障地址:潍坊寿光市营里镇鹿家庄子村鹿家庄子村自然村鹿家庄子村10箱（鹿来孟外墙）*********
联系电话:15006697367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故障时间:2025-01-02 13:57:19
具体故障现象:光猫亮红灯，
客户其他诉求:客户侧为质差终端，要求上门更换终端并一并处理故障问题。
</t>
  </si>
  <si>
    <t>2025-01-02 13:58:07</t>
  </si>
  <si>
    <t>2025-01-02 13:58:44</t>
  </si>
  <si>
    <t>SD-851-291305-25496-3977</t>
  </si>
  <si>
    <t>SD-057-250102-894261-2570</t>
  </si>
  <si>
    <t>2025-01-02 13:26:05</t>
  </si>
  <si>
    <t>80+普通-普通区域-寿光市-孙集村自然村-13953652509-1000M-宽带上网投诉-次数0-20250102132344X424311166</t>
  </si>
  <si>
    <t>20250102132344X424311166</t>
  </si>
  <si>
    <t xml:space="preserve">【农村网络投诉】流程受理流水号：20250102132214139536525091099167
客户号码:13953652509
客户姓名:胡**
投诉地市:潍坊
来话流水:2025010213214096720848467
宽带账号:13953652509
宽带账号归属地市:潍坊
宽带账号归属区县:寿光市
故障地址:潍坊寿光市孙家集街道孙集村孙集村自然村20号箱*********
联系电话:13953652509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13:23:07
具体故障现象:光猫不亮灯，要求上门维修
客户其他诉求:
</t>
  </si>
  <si>
    <t>2025-01-02 13:27:44</t>
  </si>
  <si>
    <t>2025-01-02 13:28:08</t>
  </si>
  <si>
    <t>SD-851-258679-16975-1351</t>
  </si>
  <si>
    <t>SD-057-250102-491736-3149</t>
  </si>
  <si>
    <t>2025-01-02 14:53:12</t>
  </si>
  <si>
    <t>【调研】-80+白金-普通区域-坊子区-东辛庄-13793695377-1000M-宽带上网投诉-次数0-20250102145149X709225782</t>
  </si>
  <si>
    <t>20250102145149X709225782</t>
  </si>
  <si>
    <t xml:space="preserve">流程受理流水号：20250102144938137936953771126298
客户号码:13793695377
客户姓名:辛**
投诉地市:潍坊
来话流水:2025010214484971920873202
宽带账号:13793695377
宽带账号归属地市:潍坊
宽带账号归属区县:坊子区
故障地址:潍坊坊子区坊子老区长宁街东辛庄坊子坊城街道东辛庄（扩容）2号分纤箱*********
联系电话:15069635969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14:51:25
具体故障现象:PON灯闪，
客户其他诉求:
</t>
  </si>
  <si>
    <t>2025-01-02 15:00:31</t>
  </si>
  <si>
    <t>2025-01-02 15:02:11</t>
  </si>
  <si>
    <t>SD-057-250102-459132-2587</t>
  </si>
  <si>
    <t>2025-01-02 13:29:02</t>
  </si>
  <si>
    <t>普通区域-奎文区-宝通陆号（多层）-15269182325-1000M-宽带上网投诉-次数0-20250102132641X601192666</t>
  </si>
  <si>
    <t>20250102132641X601192666</t>
  </si>
  <si>
    <t xml:space="preserve">流程受理流水号：20250102132618152691823251100204
客户号码:15269182325
客户姓名:宋**
投诉地市:济南
来话流水:2025010213242273920872418
宽带账号:15269182325
宽带账号归属地市:济南
宽带账号归属区县:高新
故障地址:潍坊高新高新城区宝通街宝通陆号（多层）43号楼*********
联系电话:15269182325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故障细类:网速慢/上网掉线(专席)
携转原因:
故障时间:2025-01-02 13:23:35
具体故障现象:网速慢卡顿，
客户其他诉求:
</t>
  </si>
  <si>
    <t>2025-01-02 13:42:03</t>
  </si>
  <si>
    <t>2025-01-02 13:42:31</t>
  </si>
  <si>
    <t>SD-851-244218-28958-23545</t>
  </si>
  <si>
    <t>SD-057-250102-847563-3148</t>
  </si>
  <si>
    <t>2025-01-02 14:53:08</t>
  </si>
  <si>
    <t>80+普通-普通区域-诸城市-冶家店子沿街（小微）-15206366196-100M-宽带上网投诉-次数0-20250102145039X639695569</t>
  </si>
  <si>
    <t>2025-01-03 15:54:00</t>
  </si>
  <si>
    <t>20250102145039X639695569</t>
  </si>
  <si>
    <t xml:space="preserve">【农村网络投诉】流程受理流水号：20250102144753152063661961125697
客户号码:15206366196
客户姓名:尹**
投诉地市:潍坊
来话流水:2025010214464047620840380
宽带账号:15206366196
宽带账号归属地市:潍坊
宽带账号归属区县:诸城市
故障地址:潍坊诸城市林家村镇冶家店子冶家店子沿街（小微）冶家店子沿街11号箱*********
联系电话:18265642627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14:35:58
具体故障现象:光猫亮红灯：引导客户将光纤线插紧，将弯折的位置捋直后重启无效
客户其他诉求:
</t>
  </si>
  <si>
    <t>2025-01-02 14:54:41</t>
  </si>
  <si>
    <t>2025-01-02 14:55:16</t>
  </si>
  <si>
    <t>SD-057-250102-629403-3158</t>
  </si>
  <si>
    <t>2025-01-02 14:54:26</t>
  </si>
  <si>
    <t>普通区域-奎文区-鸿泰雅园-13963630970-1000M-宽带上网投诉-次数0-202501020000440667</t>
  </si>
  <si>
    <t>202501020000440667</t>
  </si>
  <si>
    <t>202501020000440667#宽带账号：13963630970；联系电话：13963630970；宽带地址：潍坊奎文区北苑街道玉清街鸿泰雅园鸿泰雅园2号楼502；客户来电反映：无法联网，线上指导无法配合操作/，要求上门处理, 来电流水：2025010214502976720899058</t>
  </si>
  <si>
    <t>2025-01-02 14:57:53</t>
  </si>
  <si>
    <t>2025-01-02 14:58:20</t>
  </si>
  <si>
    <t>SD-851-280582-33816-19225</t>
  </si>
  <si>
    <t>SD-057-250102-573912-3156</t>
  </si>
  <si>
    <t>2025-01-02 14:54:07</t>
  </si>
  <si>
    <t>【重投】-【调研】-普通区域-安丘市-江山一品-15163683377-100M-宽带上网投诉-次数0-202501020000445133</t>
  </si>
  <si>
    <t>2025-01-03 15:55:00</t>
  </si>
  <si>
    <t>202501020000445133</t>
  </si>
  <si>
    <t>202501020000445133#流程受理流水号：20250102145332151636833771127704
客户号码:15163683377
客户姓名:曹**
投诉地市:潍坊
来话流水:2025010214452680520821539
宽带账号:15163683377
账号归属区县:安丘
联系电话:15163683377
联系人:先生/女士
宽带地址:潍坊
工单紧急程度:一般
是否投诉倾向:否
是否重复投诉:否
是否携转意向:否
是否有升级投诉倾向:否
*业务名称:业务融合移机流程宽带+OTT
投诉内容:手机号码：15163683377，【问题描述】客户已办理宽带业务，有开通单，要求装维尽快联系上门，请处理，谢谢。联系电话：15163683377，联系人：先生/女士，录音流水号：2025010214452680520821539。受理明细：531920062399999999。
在途开通单信息：536241230751882320，15163683377，2024-12-30 07:11:11，业务融合移机流程宽带+OTT，处理中，装维选址
是否到厅:否
业务名称:业务融合移机流程宽带+OTT
;宽带小区$[江山一品]$</t>
  </si>
  <si>
    <t>2025-01-02 14:58:37</t>
  </si>
  <si>
    <t>2025-01-02 14:59:46</t>
  </si>
  <si>
    <t>SD-852-271876-12-7036</t>
  </si>
  <si>
    <t>SD-057-250102-096517-3137</t>
  </si>
  <si>
    <t>2025-01-02 14:50:33</t>
  </si>
  <si>
    <t>【重投】-【调研】-(目标)普通区域-滨海-职工家园二期-18264400108-1000M-宽带上网投诉-次数0-202501020000438905</t>
  </si>
  <si>
    <t>202501020000438905</t>
  </si>
  <si>
    <t>202501020000438905#宽带账号：18264400108；宽带地址：潍坊滨海央子街道新沙路职工家园二期4号楼2单元2层201；客户来电反映宽带网慢，路由器新的千兆的，按顺序重启还是不行，要求师傅上门，请协助处理，谢谢！联系电话：18264400108；联系人：先生；来电流水：2025010214480402020861545</t>
  </si>
  <si>
    <t>2025-01-02 14:52:24</t>
  </si>
  <si>
    <t>2025-01-02 14:53:09</t>
  </si>
  <si>
    <t>SD-851-253117-2625-26748</t>
  </si>
  <si>
    <t>SD-057-250102-731582-3203</t>
  </si>
  <si>
    <t>2025-01-02 14:59:06</t>
  </si>
  <si>
    <t>【调研】-80+金卡-普通区域-青州市-李集村-13792616877-1000M-宽带上网投诉-次数0-20250102145606X966602714</t>
  </si>
  <si>
    <t>20250102145606X966602714</t>
  </si>
  <si>
    <t xml:space="preserve">【农村网络投诉】流程受理流水号：20250102145547137926168771128499
客户号码:13792616877
客户姓名:李**
投诉地市:潍坊
来话流水:2025010214543626420863044
宽带账号:13792616877
宽带账号归属地市:潍坊
宽带账号归属区县:青州市
故障地址:潍坊青州市东夏镇李集村李集村17号箱(村中李传名)*********
联系电话:13583607111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14:55:56
具体故障现象:光猫亮红灯，
客户其他诉求:
</t>
  </si>
  <si>
    <t>2025-01-02 15:07:32</t>
  </si>
  <si>
    <t>张照明</t>
  </si>
  <si>
    <t>15706307670</t>
  </si>
  <si>
    <t>dw3_jk_zhangzhaoming</t>
  </si>
  <si>
    <t>2025-01-02 15:07:54</t>
  </si>
  <si>
    <t>SD-057-250102-069541-3932</t>
  </si>
  <si>
    <t>2025-01-02 16:29:14</t>
  </si>
  <si>
    <t>普通区域-寿光市-信桥-18264648449-300M-宽带上网投诉-次数0-20250102162704X424880665</t>
  </si>
  <si>
    <t>2025-01-03 17:30:00</t>
  </si>
  <si>
    <t>20250102162704X424880665</t>
  </si>
  <si>
    <t xml:space="preserve">流程受理流水号：20250102162608182646484491161058
客户号码:18264648449
客户姓名:刘**
投诉地市:潍坊
来话流水:2025010216251774620879111
宽带账号:18264648449
宽带账号归属地市:潍坊
宽带账号归属区县:寿光市
故障地址:潍坊寿光市化龙镇信桥信桥24号箱*********
联系电话:18764671844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16:26:45
具体故障现象:提示网络无法连接，
客户其他诉求:
</t>
  </si>
  <si>
    <t>2025-01-02 16:32:23</t>
  </si>
  <si>
    <t>2025-01-02 16:32:40</t>
  </si>
  <si>
    <t>SD-851-268822-13817-29537</t>
  </si>
  <si>
    <t>SD-057-250102-391785-3883</t>
  </si>
  <si>
    <t>2025-01-02 16:23:13</t>
  </si>
  <si>
    <t>普通区域-奎文区-玉清嘉苑-18353662239-1000M-宽带上网投诉-次数0-20250102162211X131785183</t>
  </si>
  <si>
    <t>2025-01-03 17:24:00</t>
  </si>
  <si>
    <t>20250102162211X131785183</t>
  </si>
  <si>
    <t xml:space="preserve">流程受理流水号：20250102161838183536622391158222
客户号码:18353662239
客户姓名:陆**
投诉地市:潍坊
来话流水:2025010216161574220836526
宽带账号:18353662239
宽带账号归属地市:潍坊
宽带账号归属区县:--
故障地址:潍坊高新高新城区玉清街玉清嘉苑3号楼【东南】*********
联系电话:18353662239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16:17:24
具体故障现象:PON灯闪，
客户其他诉求:
</t>
  </si>
  <si>
    <t>2025-01-02 16:25:00</t>
  </si>
  <si>
    <t>2025-01-02 16:25:53</t>
  </si>
  <si>
    <t>SD-851-263109-83518-26415</t>
  </si>
  <si>
    <t>SD-057-250102-362417-3272</t>
  </si>
  <si>
    <t>2025-01-02 15:08:56</t>
  </si>
  <si>
    <t>普通区域-奎文区-虞新小区-13605360978-300M-宽带上网投诉-次数0-202501020000458585</t>
  </si>
  <si>
    <t>202501020000458585</t>
  </si>
  <si>
    <t>202501020000458585#13605360978客户来电反映本机办理的宽带无法使用，客户不在家，老人不会操作，直接要求维修人员上门维修，请尽快协助处理，谢谢 
 联系人：女士 联系电话：18353652161  流水：2025010215045799620826543</t>
  </si>
  <si>
    <t>2025-01-02 15:10:06</t>
  </si>
  <si>
    <t>2025-01-02 15:10:24</t>
  </si>
  <si>
    <t>SD-057-250102-160932-4874</t>
  </si>
  <si>
    <t>2025-01-02 18:20:09</t>
  </si>
  <si>
    <t>80+银卡-普通区域-诸城市-无线电家属院-15054448061-100M-宽带上网投诉-次数0-20250102181831X111825290</t>
  </si>
  <si>
    <t>20250102181831X111825290</t>
  </si>
  <si>
    <t xml:space="preserve">流程受理流水号：20250102181705150544480611195367
客户号码:15054448061
客户姓名:王**
投诉地市:潍坊
来话流水:2025010218160174520896012
宽带账号:15054448061
宽带账号归属地市:潍坊
宽带账号归属区县:诸城市
故障地址:潍坊诸城市龙都街道纺织街明诚园11号楼*********
联系电话:17853619785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18:15:10
具体故障现象:光猫亮红灯，
客户其他诉求:
</t>
  </si>
  <si>
    <t>2025-01-02 18:23:30</t>
  </si>
  <si>
    <t>2025-01-02 18:26:16</t>
  </si>
  <si>
    <t>SD-057-250102-509718-2689</t>
  </si>
  <si>
    <t>2025-01-02 13:44:02</t>
  </si>
  <si>
    <t>【调研】-80+银卡-普通区域-青州市-关头安置区-15095189987-1000M-宽带上网投诉-次数0-20250102134118X478978348</t>
  </si>
  <si>
    <t>20250102134118X478978348</t>
  </si>
  <si>
    <t xml:space="preserve">流程受理流水号：20250102134056150951899871103836
客户号码:15095189987
客户姓名:周**
投诉地市:潍坊
来话流水:2025010213404122720833195
宽带账号:15095189987
宽带账号归属地市:潍坊
宽带账号归属区县:青州市
故障地址:潍坊青州市云门山街道凤凰山东路关头安置区12号楼*********
联系电话:15095189987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故障细类:宽带无法上网
携转原因:
故障时间:2025-01-02 13:41:05
具体故障现象:打不开网页，
客户其他诉求:
</t>
  </si>
  <si>
    <t>2025-01-02 13:45:55</t>
  </si>
  <si>
    <t>2025-01-02 13:46:13</t>
  </si>
  <si>
    <t>SD-057-250102-846537-3211</t>
  </si>
  <si>
    <t>2025-01-02 15:00:40</t>
  </si>
  <si>
    <t>普通区域-奎文区-商鼎雍和家园-13791887271-1000M-宽带上网投诉-次数0-202501020000447750</t>
  </si>
  <si>
    <t>202501020000447750</t>
  </si>
  <si>
    <t>202501020000447750#宽带账号：13791887271；宽带地址：潍坊奎文区北苑街道四平路商鼎雍和家园对面华光小区2号楼4单元401；客户来电反映宽带不稳定，经常掉线、卡顿，客户不配合排障，要求师傅上门，请协助处理，谢谢！联系电话：13863669825；联系人：女士；来电流水：2025010214513809020816848</t>
  </si>
  <si>
    <t>2025-01-02 15:03:36</t>
  </si>
  <si>
    <t>2025-01-02 15:03:56</t>
  </si>
  <si>
    <t>SD-852-263757-1004-29147</t>
  </si>
  <si>
    <t>SD-057-250102-391407-4945</t>
  </si>
  <si>
    <t>2025-01-02 18:28:14</t>
  </si>
  <si>
    <t>【调研】-80+普通-普通区域-奎文区-金御皇庭-13863616717-300M-魔百和投诉-次数0-202501020000653902</t>
  </si>
  <si>
    <t>202501020000653902</t>
  </si>
  <si>
    <t>202501020000653902#流程受理流水号：20250102182001138636167171196073
客户号码:13863616717
客户姓名:于**
投诉地市:潍坊
来话流水:2025010218144363220882400
宽带账号:13863616717
宽带账号归属地市:潍坊
宽带账号归属区县:奎文区
故障地址:潍坊奎文区潍洲路街道健康街金御皇廷3号楼*********
联系电话:13863616717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故障细类:移动高清电视故障(专席)
携转原因:
故障时间:2025-01-02 18:27:31
魔百和单播/组播:单播
具体故障现象:电视直播或点播无法观看，客户来电反映电视机无法观看，请协助处理谢谢
客户其他诉求:
魔百和单/组播：单播;宽带小区$[金御皇庭]$</t>
  </si>
  <si>
    <t>2025-01-02 18:31:47</t>
  </si>
  <si>
    <t>SD-057-250102-285031-3217</t>
  </si>
  <si>
    <t>2025-01-02 15:02:06</t>
  </si>
  <si>
    <t>【追1】普通区域-寒亭区-怡海花园小区-15863425372-1000M-魔百和投诉-次数0-20250102150011X211438442</t>
  </si>
  <si>
    <t>20250102150011X211438442</t>
  </si>
  <si>
    <t>流程受理流水号：20250102145845158634253721129581
客户号码:15863425372
客户姓名:付**
投诉地市:潍坊
来话流水:2025010214474863120857534
宽带账号:15863425372
宽带账号归属地市:潍坊
宽带账号归属区县:寒亭区
故障地址:潍坊寒亭区开元街道白云路怡海花园小区14号楼*********
联系电话:15863425372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光功率:-20.86
故障大类:宽带/电视
故障细类:移动高清电视故障(专席)
携转原因:
故障时间:2025-01-02 14:59:07
魔百和单播/组播:组播
具体故障现象:客户来电反映宽带移动高清无法观看。我处正常排查客户未恢复，请协助处理谢谢。
客户其他诉求:
魔百和单/组播：组播</t>
  </si>
  <si>
    <t>2025-01-02 15:03:50</t>
  </si>
  <si>
    <t>2025-01-02 15:04:36</t>
  </si>
  <si>
    <t>SD-851-276479-488-16635</t>
  </si>
  <si>
    <t>SD-057-250102-935207-3260</t>
  </si>
  <si>
    <t>2025-01-02 15:07:27</t>
  </si>
  <si>
    <t>【调研】-普通区域-诸城市-东苑名邸-13906363096-500M-宽带上网投诉-次数0-202501020000456715</t>
  </si>
  <si>
    <t>202501020000456715</t>
  </si>
  <si>
    <t>202501020000456715#流程受理流水号：20250102150545139063630961132046
客户号码:13906363096
客户姓名:娄**
投诉地市:潍坊
来话流水:2025010215052813820834576
宽带账号:13906363096
宽带账号归属地市:潍坊
宽带账号归属区县:诸城市
故障地址:潍坊诸城市密州街道东坡街东苑名邸12号楼*********
联系电话:13906363096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故障时间:2025-01-02 15:05:51
具体故障现象:光猫亮红灯，
客户其他诉求:
;宽带小区$[东苑名邸]$</t>
  </si>
  <si>
    <t>2025-01-02 15:11:56</t>
  </si>
  <si>
    <t>2025-01-02 15:23:17</t>
  </si>
  <si>
    <t>SD-851-277515-10349-28536</t>
  </si>
  <si>
    <t>2025-01-02 18:26:25</t>
  </si>
  <si>
    <t>普通区域-坊子区-刘家沟村自然村-15666062126-300M-宽带上网投诉-次数0-20250102182430X470862266 一级督办</t>
  </si>
  <si>
    <t>20250102182430X470862266</t>
  </si>
  <si>
    <t>2025-01-02 18:27:52</t>
  </si>
  <si>
    <t>孙玉成</t>
  </si>
  <si>
    <t>15706307922</t>
  </si>
  <si>
    <t>dw3_jk_sunyucheng</t>
  </si>
  <si>
    <t>SD-057-250102-175403-3234</t>
  </si>
  <si>
    <t>2025-01-02 15:04:40</t>
  </si>
  <si>
    <t>【调研】-普通区域-昌乐县-昌乐联运商务区-17853351671-500M-宽带上网投诉-次数0-202501020000455172</t>
  </si>
  <si>
    <t>202501020000455172</t>
  </si>
  <si>
    <t>202501020000455172#流程受理流水号：20250102150347178533516711131355
客户号码:17853351671
客户姓名:孙*
投诉地市:淄博
来话流水:2025010215025264720893280
宽带账号:17853351671
账号归属区县:张店
联系电话:17853351671
联系人:先生/女士
宽带地址:淄博
工单紧急程度:一般
是否投诉倾向:否
是否重复投诉:否
是否携转意向:否
是否有升级投诉倾向:否
*业务名称:业务融合开机流程小微宽带
投诉内容:手机号码：17853351671，【问题描述】客户已办理宽带业务，有开通单，要求要求取消此宽带，请处理，谢谢。联系电话：17853351671，联系人：先生/女士，录音流水号：2025010215025264720893280。受理明细：531920062399999999。
在途开通单信息：533250101789647373，17853351671，2025-01-01 15:24:20，业务融合开机流程小微宽带，处理中，扩容池
是否到厅:否
业务名称:业务融合开机流程小微宽带
;宽带小区$[昌乐联运商务区]$</t>
  </si>
  <si>
    <t>2025-01-02 15:10:07</t>
  </si>
  <si>
    <t>2025-01-02 15:13:09</t>
  </si>
  <si>
    <t>SD-851-324100-12863-8040</t>
  </si>
  <si>
    <t>SD-057-250102-082943-4879</t>
  </si>
  <si>
    <t>2025-01-02 18:20:24</t>
  </si>
  <si>
    <t>80+金卡-普通区域-奎文区-（铁通）江山帝景-15689846000-1000M-宽带上网投诉-次数0-202501020000647570</t>
  </si>
  <si>
    <t>202501020000647570</t>
  </si>
  <si>
    <t>202501020000647570#流程受理流水号：20250102181937156898460001195980
客户号码:15689846000
客户姓名:张**
投诉地市:潍坊
来话流水:2025010218185894220826442
宽带账号:15689846000
宽带账号归属地市:潍坊
宽带账号归属区县:奎文区
故障地址:潍坊奎文区大虞街道玉清街（铁通）江山帝景江山帝景2号楼*********
联系电话:18765653571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18:19:49
具体故障现象:频繁掉线，
客户其他诉求:
;宽带小区$[（铁通）江山帝景]$</t>
  </si>
  <si>
    <t>2025-01-02 18:28:52</t>
  </si>
  <si>
    <t>2025-01-02 18:29:26</t>
  </si>
  <si>
    <t>SD-057-250102-782365-3877</t>
  </si>
  <si>
    <t>2025-01-02 16:21:32</t>
  </si>
  <si>
    <t>【调研】-80+银卡-普通区域-坊子区-龙凤花园-13589159166-300M-宽带上网投诉-次数0-202501020000532072</t>
  </si>
  <si>
    <t>2025-01-03 17:22:00</t>
  </si>
  <si>
    <t>202501020000532072</t>
  </si>
  <si>
    <t xml:space="preserve">202501020000532072# 宽带账号：13589159166；联系电话：13589159166宽带地址：潍坊坊子区坊子新区凤凰大街龙凤花园龙凤花园12号楼*********；客户来电反映宽带用不了，线上指导无法配合操作，要求上门处理, 来电流水：2025010216182884520871537
</t>
  </si>
  <si>
    <t>张严</t>
  </si>
  <si>
    <t>15706307264</t>
  </si>
  <si>
    <t>dw3_jk_fzzhangyan</t>
  </si>
  <si>
    <t>2025-01-02 16:26:32</t>
  </si>
  <si>
    <t>SD-057-250102-138572-4386</t>
  </si>
  <si>
    <t>2025-01-02 17:21:33</t>
  </si>
  <si>
    <t>80+银卡-普通区域-高密市-乾元公寓-15762633636-200M-宽带上网投诉-次数0-202501020000597741</t>
  </si>
  <si>
    <t>2025-01-03 18:22:00</t>
  </si>
  <si>
    <t>202501020000597741</t>
  </si>
  <si>
    <t>202501020000597741#流程受理流水号：20250102171855157626336361178920
客户号码:15762633636
客户姓名:付*
投诉地市:潍坊
来话流水:2025010217181884320880782
宽带账号:15762633636
宽带账号归属地市:潍坊
宽带账号归属区县:高密市
故障地址:潍坊高密市密水街道古城路乾元公寓二号楼*********
联系电话:19211749707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光功率:-15.45
故障大类:宽带/电视
故障细类:宽带无法上网
携转原因:
故障时间:2025-01-02 17:19:14
具体故障现象:网速慢卡顿，
客户其他诉求:
;宽带小区$[乾元公寓]$</t>
  </si>
  <si>
    <t>2025-01-02 17:22:01</t>
  </si>
  <si>
    <t>2025-01-02 17:22:22</t>
  </si>
  <si>
    <t>SD-057-250102-460379-4904</t>
  </si>
  <si>
    <t>2025-01-02 18:24:45</t>
  </si>
  <si>
    <t>【调研】-80+白金-普通区域-奎文区-凤鸣郡-13589199316-300M-魔百和投诉-次数0-202501020000650218</t>
  </si>
  <si>
    <t>202501020000650218</t>
  </si>
  <si>
    <t>202501020000650218#流程受理流水号：20250102182323135891993161196893
客户号码:13589199316
客户姓名:周**
投诉地市:潍坊
来话流水:2025010218222822220861371
宽带账号:13589199316
宽带账号归属地市:潍坊
宽带账号归属区县:高新
故障地址:潍坊高新高新城区宝通街凤鸣郡22号楼*********
联系电话:15069653758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光功率:-18.79
故障大类:宽带/电视
故障细类:移动高清电视故障(专席)
携转原因:
故障时间:2025-01-02 18:23:42
魔百和单播/组播:组播
具体故障现象:换网口未恢复
客户其他诉求:
魔百和单/组播：组播;宽带小区$[凤鸣郡]$</t>
  </si>
  <si>
    <t>2025-01-02 18:27:40</t>
  </si>
  <si>
    <t>2025-01-02 18:36:45</t>
  </si>
  <si>
    <t>SD-851-277610-40951-24427</t>
  </si>
  <si>
    <t>SD-057-250102-380726-4425</t>
  </si>
  <si>
    <t>2025-01-02 17:27:23</t>
  </si>
  <si>
    <t>普通区域-诸城市-诸冯花园-13963647225-300M-宽带上网投诉-次数0-202501020000601789</t>
  </si>
  <si>
    <t>2025-01-03 18:28:00</t>
  </si>
  <si>
    <t>202501020000601789</t>
  </si>
  <si>
    <t>202501020000601789#13963647225  电视直播卡顿，提示质差机顶盒，质差路由器，请处理，谢谢
联系人先生，电话本机，流水号 2025010217234164620855654</t>
  </si>
  <si>
    <t>2025-01-02 17:42:41</t>
  </si>
  <si>
    <t>王建斌</t>
  </si>
  <si>
    <t>15706307965</t>
  </si>
  <si>
    <t>dw3_jk_wangjianbin</t>
  </si>
  <si>
    <t>2025-01-02 17:43:09</t>
  </si>
  <si>
    <t>SD-057-250102-827546-3225</t>
  </si>
  <si>
    <t>2025-01-02 15:03:11</t>
  </si>
  <si>
    <t>普通区域-潍城区-百货大楼片区-14753631127-100M-宽带上网投诉-次数0-202501020000453211</t>
  </si>
  <si>
    <t>2025-01-03 16:04:00</t>
  </si>
  <si>
    <t>202501020000453211</t>
  </si>
  <si>
    <t>202501020000453211#14753631127 网络无法使用，显示光猫在线，重启未恢复，提示质差光猫，想换光猫，请处理，谢谢
联系人女士，电话  5368397872  流水号 2025010215002970020855636</t>
  </si>
  <si>
    <t>2025-01-02 15:08:29</t>
  </si>
  <si>
    <t>高德玉</t>
  </si>
  <si>
    <t>15706307910</t>
  </si>
  <si>
    <t>dw3_jk_wcgaodeyu</t>
  </si>
  <si>
    <t>2025-01-02 15:10:25</t>
  </si>
  <si>
    <t>SD-057-250102-754830-3880</t>
  </si>
  <si>
    <t>2025-01-02 16:23:03</t>
  </si>
  <si>
    <t>普通区域-诸城市-新安自然村-15163630644-100M-宽带上网投诉-次数0-20250102162029X293353880</t>
  </si>
  <si>
    <t>20250102162029X293353880</t>
  </si>
  <si>
    <t xml:space="preserve">【农村网络投诉】流程受理流水号：20250102162002151636306441158768
客户号码:15163630644
客户姓名:裴**
投诉地市:潍坊
来话流水:2025010216171471120852053
宽带账号:15163630644
宽带账号归属地市:潍坊
宽带账号归属区县:诸城市
故障地址:潍坊诸城市密州街道新安新安自然村新安村中东15#箱*********
联系电话:15163630644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故障细类:宽带无法上网(专席)
携转原因:
故障时间:2025-01-02 16:23:03
具体故障现象:光猫灯正常但电脑手机无法上网，线上无法操作
客户其他诉求:
</t>
  </si>
  <si>
    <t>2025-01-02 16:27:22</t>
  </si>
  <si>
    <t>2025-01-02 16:27:53</t>
  </si>
  <si>
    <t>SD-057-250102-728304-3931</t>
  </si>
  <si>
    <t>2025-01-02 16:29:11</t>
  </si>
  <si>
    <t>【调研】-80+银卡-(目标)普通区域-青州市-九州名座东区-13964602137-500M-宽带上网投诉-次数0-202501020000543291</t>
  </si>
  <si>
    <t>202501020000543291</t>
  </si>
  <si>
    <t>202501020000543291#宽带账号：13964602137；宽带地址：潍坊青州市云门山街道云门山路九州名座东区1号楼；客户来电反映移动高清无法观看，客户不配合排障，要求上门，请协助处理，谢谢！联系电话：本机；联系人：先生；来电流水：2025010216250887920876828</t>
  </si>
  <si>
    <t>2025-01-02 16:31:35</t>
  </si>
  <si>
    <t>2025-01-02 16:32:24</t>
  </si>
  <si>
    <t>SD-057-250102-102493-3237</t>
  </si>
  <si>
    <t>2025-01-02 15:05:05</t>
  </si>
  <si>
    <t>【调研】-80+普通-普通区域-奎文区-（铁通）乐民园保护小区（联系15063636111）-18763640345-500M-宽带上网投诉-次数0-202501020000452666</t>
  </si>
  <si>
    <t>202501020000452666</t>
  </si>
  <si>
    <t xml:space="preserve">202501020000452666#18763640345客户反映电视无法观看，，老人不会操作，客户不配合操作，要求维修人员上门维修，请协助处理。谢谢  联系人：女士 联系电话：18763640345本机 流水：2025010215012426920870059
</t>
  </si>
  <si>
    <t>2025-01-02 15:07:00</t>
  </si>
  <si>
    <t>2025-01-02 15:07:16</t>
  </si>
  <si>
    <t>SD-851-306074-21567-27237</t>
  </si>
  <si>
    <t>SD-057-250102-183547-4947</t>
  </si>
  <si>
    <t>2025-01-02 18:28:50</t>
  </si>
  <si>
    <t>普通区域-青州市-平章府-15864401722-200M-宽带上网投诉-次数0-202501020000654094</t>
  </si>
  <si>
    <t>202501020000654094</t>
  </si>
  <si>
    <t>202501020000654094#流程受理流水号：20250102182759158644017221197989
客户号码:15864401722
客户姓名:高*
投诉地市:潍坊
来话流水:2025010218271427020808086
宽带账号:15864401722
宽带账号归属地市:潍坊
宽带账号归属区县:青州市
故障地址:潍坊青州市云门山街道益王府平章府西区20号楼*********
联系电话:15864401722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18:26:04
具体故障现象:光猫亮红灯，光信号亮红灯
客户其他诉求:
;宽带小区$[平章府]$</t>
  </si>
  <si>
    <t>2025-01-02 18:42:56</t>
  </si>
  <si>
    <t>2025-01-02 18:43:12</t>
  </si>
  <si>
    <t>SD-851-309806-31366-28324</t>
  </si>
  <si>
    <t>SD-057-250102-041928-3730</t>
  </si>
  <si>
    <t>2025-01-02 15:59:14</t>
  </si>
  <si>
    <t>普通区域-安丘市-殷家洼村-18706557621-200M-宽带上网投诉-次数0-20250102155850X730444330</t>
  </si>
  <si>
    <t>2025-01-03 17:00:00</t>
  </si>
  <si>
    <t>20250102155850X730444330</t>
  </si>
  <si>
    <t xml:space="preserve">【农村网络投诉】流程受理流水号：20250102155746187065576211151009
客户号码:18706557621
客户姓名:盛**
投诉地市:潍坊
来话流水:2025010215561923120829602
宽带账号:18706557621
宽带账号归属地市:潍坊
宽带账号归属区县:安丘市
故障地址:潍坊安丘市白芬子镇殷家洼殷家洼村殷家洼村4号箱孙旭*********
联系电话:18265653488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15:53:32
具体故障现象:客户反映家里线断了，请协助谢谢
客户其他诉求:
</t>
  </si>
  <si>
    <t>2025-01-02 16:01:12</t>
  </si>
  <si>
    <t>2025-01-02 16:02:19</t>
  </si>
  <si>
    <t>SD-851-254918-20992-13205</t>
  </si>
  <si>
    <t>SD-057-250102-950346-3869</t>
  </si>
  <si>
    <t>2025-01-02 16:20:08</t>
  </si>
  <si>
    <t>80+普通-普通区域-寒亭区-朱里二村自然村-15095134573-300M-宽带上网投诉-次数0-20250102161914X954893296</t>
  </si>
  <si>
    <t>2025-01-03 17:21:00</t>
  </si>
  <si>
    <t>20250102161914X954893296</t>
  </si>
  <si>
    <t xml:space="preserve">【农村网络投诉】流程受理流水号：20250102161738150951345731157862
客户号码:15095134573
客户姓名:刘**
投诉地市:潍坊
来话流水:2025010216172288020854174
宽带账号:15095134573
宽带账号归属地市:潍坊
宽带账号归属区县:寒亭区
故障地址:潍坊寒亭区朱里镇朱里二村朱里二村自然村朱里二村28号箱*********
联系电话:15095134573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16:19:01
具体故障现象:打不开网页，
客户其他诉求:
</t>
  </si>
  <si>
    <t>2025-01-02 16:21:36</t>
  </si>
  <si>
    <t>2025-01-02 16:22:30</t>
  </si>
  <si>
    <t>SD-057-250102-679184-4381</t>
  </si>
  <si>
    <t>2025-01-02 17:20:20</t>
  </si>
  <si>
    <t>80+普通-普通区域-奎文区-二印宿舍-15763683992-300M-宽带上网投诉-次数0-20250102171952X592303604</t>
  </si>
  <si>
    <t>2025-01-03 18:21:00</t>
  </si>
  <si>
    <t>20250102171952X592303604</t>
  </si>
  <si>
    <t xml:space="preserve">流程受理流水号：20250102171901157636839921178944
客户号码:15763683992
客户姓名:别**
投诉地市:潍坊
来话流水:2025010217184099620885994
宽带账号:15763683992
宽带账号归属地市:潍坊
宽带账号归属区县:高新
故障地址:潍坊高新高新城区福寿街二印宿舍3号楼*********
联系电话:15763683992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17:15:56
具体故障现象:PON灯闪，插紧捋直光钎线未恢复
客户其他诉求:
</t>
  </si>
  <si>
    <t>2025-01-02 17:36:22</t>
  </si>
  <si>
    <t>2025-01-02 17:37:05</t>
  </si>
  <si>
    <t>SD-851-306811-8343-12014</t>
  </si>
  <si>
    <t>SD-057-250102-813724-3267</t>
  </si>
  <si>
    <t>2025-01-02 15:08:20</t>
  </si>
  <si>
    <t>【调研】-80+银卡-普通区域-临朐县-吕匣片区-15866136589-1000M-宽带上网投诉-次数0-20250102150734X654520930</t>
  </si>
  <si>
    <t>20250102150734X654520930</t>
  </si>
  <si>
    <t xml:space="preserve">流程受理流水号：20250102150644158661365891132413
客户号码:15866136589
客户姓名:相*
投诉地市:潍坊
来话流水:2025010215062303920848912
宽带账号:15866136589
宽带账号归属地市:潍坊
宽带账号归属区县:临朐县
故障地址:潍坊临朐县寺头镇人民政府临九路吕匣片区7号箱转盘东北角家具广场（外墙-路北）*********
联系电话:15866136589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15:07:15
具体故障现象:光猫亮红灯，
客户其他诉求:
</t>
  </si>
  <si>
    <t>2025-01-02 15:12:47</t>
  </si>
  <si>
    <t>2025-01-02 15:13:16</t>
  </si>
  <si>
    <t>SD-851-247717-19532-22839</t>
  </si>
  <si>
    <t>SD-057-250102-127540-4927</t>
  </si>
  <si>
    <t>2025-01-02 18:27:24</t>
  </si>
  <si>
    <t>【调研】-普通区域-坊子区-后邓-13053688329-1000M-宽带上网投诉-次数0-202501020000649914</t>
  </si>
  <si>
    <t>202501020000649914</t>
  </si>
  <si>
    <t>202501020000649914#宽带账号：13053688329；宽带地址：潍坊坊子区九龙街办（穆村）后邓行政村后邓坊子区后邓扩容2号箱；客户来电反映宽带网速慢卡顿， 客户不配合排障，要求上门，请协助处理，谢谢！联系电话：13053688329；联系人：先生；来电流水：2025010218195880120836671</t>
  </si>
  <si>
    <t>2025-01-02 18:31:56</t>
  </si>
  <si>
    <t>王文辉</t>
  </si>
  <si>
    <t>15706307253</t>
  </si>
  <si>
    <t>家客铁通潍坊坊子-眉村乡镇装维组</t>
  </si>
  <si>
    <t>dw3_jk_wangwenhui</t>
  </si>
  <si>
    <t>2025-01-02 18:32:21</t>
  </si>
  <si>
    <t>SD-057-250102-214937-3220</t>
  </si>
  <si>
    <t>2025-01-02 15:02:18</t>
  </si>
  <si>
    <t>普通区域-青州市-前范王-14768626138-1000M-宽带上网投诉-次数0-20250102150029X229294436</t>
  </si>
  <si>
    <t>20250102150029X229294436</t>
  </si>
  <si>
    <t xml:space="preserve">流程受理流水号：20250102145714147686261381129009
客户号码:14768626138
客户姓名:张**
投诉地市:潍坊
来话流水:2025010214565070020898305
宽带账号:14768626138
宽带账号归属地市:潍坊
宽带账号归属区县:青州市
故障地址:潍坊青州市东夏镇范王前范王1号箱*********
联系电话:14768626138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14:55:37
具体故障现象:PON灯闪，引导客户将光纤线插紧，将弯折的位置捋直后重启无效，请协助处理，谢谢
客户其他诉求:
</t>
  </si>
  <si>
    <t>2025-01-02 15:08:16</t>
  </si>
  <si>
    <t>2025-01-02 15:08:39</t>
  </si>
  <si>
    <t>SD-851-308136-22030-21205</t>
  </si>
  <si>
    <t>SD-057-250102-079481-3930</t>
  </si>
  <si>
    <t>2025-01-02 16:29:10</t>
  </si>
  <si>
    <t>普通区域-昌乐县-如家花园-13402263731-300M-宽带上网投诉-次数0-20250102162641X401945138</t>
  </si>
  <si>
    <t>20250102162641X401945138</t>
  </si>
  <si>
    <t xml:space="preserve">流程受理流水号：20250102162529134022637311160784
客户号码:13402263731
客户姓名:张*
投诉地市:潍坊
来话流水:2025010216251560320878522
宽带账号:13402263731
宽带账号归属地市:潍坊
宽带账号归属区县:昌乐县
故障地址:潍坊昌乐县宝城街道宝昌路如家花园10号楼
联系电话:13402263731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16:25:39
具体故障现象:客户来电反映光猫亮红灯，我处正常排障未恢复，请协助处理谢谢·
客户其他诉求:
</t>
  </si>
  <si>
    <t>2025-01-02 16:45:12</t>
  </si>
  <si>
    <t>闫锦洲</t>
  </si>
  <si>
    <t>15706307131</t>
  </si>
  <si>
    <t>dw3_jk_yanjinzhou</t>
  </si>
  <si>
    <t>2025-01-02 16:45:33</t>
  </si>
  <si>
    <t>SD-851-246508-26650-13279</t>
  </si>
  <si>
    <t>SD-057-250102-748169-3241</t>
  </si>
  <si>
    <t>2025-01-02 15:05:17</t>
  </si>
  <si>
    <t>普通区域-青州市-阳城花苑-17863687588-300M-宽带上网投诉-次数0-202501020000456947</t>
  </si>
  <si>
    <t>202501020000456947</t>
  </si>
  <si>
    <t xml:space="preserve">202501020000456947#客户来电反映宽带网速慢，线上排障不认可，要求维修人员上门维修，请尽快协助处理，谢谢
</t>
  </si>
  <si>
    <t>2025-01-02 15:08:31</t>
  </si>
  <si>
    <t>2025-01-02 15:11:39</t>
  </si>
  <si>
    <t>SD-851-276609-5615-11671</t>
  </si>
  <si>
    <t>2025-01-02 18:26:29</t>
  </si>
  <si>
    <t>80+银卡-普通区域-寒亭区-一孔桥村自然村-15205361669-1000M-宽带上网投诉-次数0-20250102182432X472213481 一级督办</t>
  </si>
  <si>
    <t>20250102182432X472213481</t>
  </si>
  <si>
    <t>2025-01-02 18:38:14</t>
  </si>
  <si>
    <t>2025-01-02 18:39:19</t>
  </si>
  <si>
    <t>SD-851-293952-15732-29730</t>
  </si>
  <si>
    <t>SD-057-250102-721056-3679</t>
  </si>
  <si>
    <t>2025-01-02 15:53:04</t>
  </si>
  <si>
    <t>普通区域-寒亭区-丁家村自然村-15653641970-300M-宽带上网投诉-次数0-202501020000504255</t>
  </si>
  <si>
    <t>202501020000504255</t>
  </si>
  <si>
    <t>202501020000504255#宽带账号：15653641970，宽带地址：潍坊寒亭区双杨镇丁家村丁家村自然村丁家村9号箱*********故障现象：客户来电反映移动宽带无法上网，客户不在家，拒绝配合操作，要求师傅上门，请协助处理，谢谢联系人：先生，联系号码：15653641970，来电流水：2025010215500650720833965</t>
  </si>
  <si>
    <t>2025-01-02 15:58:40</t>
  </si>
  <si>
    <t>2025-01-02 15:59:00</t>
  </si>
  <si>
    <t>SD-057-250102-308456-3273</t>
  </si>
  <si>
    <t>2025-01-02 15:09:04</t>
  </si>
  <si>
    <t>【调研】-80+银卡-普通区域-滨海-尚书房小区-15053633673-1000M-宽带上网投诉-次数0-202501020000460021</t>
  </si>
  <si>
    <t>202501020000460021</t>
  </si>
  <si>
    <t>202501020000460021#【已关注中国移动10086微信公众号】流程受理流水号：20250102150638150536336731132375
客户号码:15053633673
客户姓名:范**
投诉地市:潍坊
来话流水:2025010215051722120831602
宽带账号:15053633673
账号归属区县:奎文
联系电话:15865368661
联系人:先生/女士
宽带地址:潍坊
工单紧急程度:非常紧急
是否投诉倾向:否
是否重复投诉:否
是否携转意向:否
是否有升级投诉倾向:否
*业务名称:业务融合移机流程宽带+OTT
投诉内容:手机号码：15053633673，【问题描述】客户已办理宽带业务，有开通单，要求装维尽快联系上门，请处理，谢谢。联系电话：15865368661，联系人：先生/女士，录音流水号：2025010215051722120831602。受理明细：531920062399999999。
在途开通单信息：536250102126694192，15053633673，2025-01-02 13:11:39，业务融合移机流程宽带+OTT，处理中，手写判断和地址录入
是否到厅:否
业务名称:业务融合移机流程宽带+OTT
;宽带小区$[尚书房小区]$</t>
  </si>
  <si>
    <t>2025-01-02 15:14:46</t>
  </si>
  <si>
    <t>2025-01-02 15:16:18</t>
  </si>
  <si>
    <t>SD-852-331407-943-8332</t>
  </si>
  <si>
    <t>SD-057-250102-705943-3703</t>
  </si>
  <si>
    <t>2025-01-02 15:56:04</t>
  </si>
  <si>
    <t>80+银卡-普通区域-青州市-高家村-15863646159-1000M-魔百和投诉-次数0-20250102155449X489434866</t>
  </si>
  <si>
    <t>20250102155449X489434866</t>
  </si>
  <si>
    <t>【农村网络投诉】流程受理流水号：20250102155351158636461591149546
客户号码:15863646159
客户姓名:高**
投诉地市:潍坊
来话流水:2025010215531739720883161
宽带账号:15863646159
宽带账号归属地市:潍坊
宽带账号归属区县:青州市
故障地址:潍坊青州市东夏镇高家村高家村2次扩3号箱（村东北高世久）*********
联系电话:15863646159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故障细类:移动高清电视故障(专席)
携转原因:
故障时间:2025-01-02 15:51:13
魔百和单播/组播:组播
具体故障现象:移动高清看着看着就蓝屏了 ，拔插高清线，两端互换，重启机顶盒未恢复，请协助处理，谢谢
客户其他诉求:
魔百和单/组播：组播</t>
  </si>
  <si>
    <t>2025-01-02 15:58:27</t>
  </si>
  <si>
    <t>2025-01-02 15:58:54</t>
  </si>
  <si>
    <t>SD-851-259466-13675-4359</t>
  </si>
  <si>
    <t>SD-057-250102-708514-3903</t>
  </si>
  <si>
    <t>2025-01-02 16:26:34</t>
  </si>
  <si>
    <t>普通区域-诸城市-西树山-15863654627-500M-宽带上网投诉-次数0-20250102162542X342634507</t>
  </si>
  <si>
    <t>2025-01-03 17:27:00</t>
  </si>
  <si>
    <t>20250102162542X342634507</t>
  </si>
  <si>
    <t xml:space="preserve">【农村网络投诉】流程受理流水号：20250102162256158636546271159855
客户号码:15863654627
客户姓名:管**
投诉地市:潍坊
来话流水:2025010216222883520834948
宽带账号:15863654627
宽带账号归属地市:潍坊
宽带账号归属区县:诸城市
故障地址:潍坊诸城市林家村镇西树山村西树山西树山村西北2#箱*********
联系电话:15863654627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故障时间:2025-01-02 16:29:48
具体故障现象:光信号亮红灯：拔插捋直光纤线未恢复，请协助处理，谢谢。
客户其他诉求:
</t>
  </si>
  <si>
    <t>2025-01-02 16:28:35</t>
  </si>
  <si>
    <t>2025-01-02 16:29:07</t>
  </si>
  <si>
    <t>SD-057-250102-238594-4948</t>
  </si>
  <si>
    <t>2025-01-02 18:29:05</t>
  </si>
  <si>
    <t>普通区域-临朐县-抬头-15169576867-200M-宽带上网投诉-次数0-20250102182707X627944546</t>
  </si>
  <si>
    <t>20250102182707X627944546</t>
  </si>
  <si>
    <t xml:space="preserve">【农村网络投诉】流程受理流水号：20250102181553151695768671195059
客户号码:15169576867
客户姓名:宋**
投诉地市:潍坊
来话流水:2025010218153344920891017
宽带账号:15169576867
宽带账号归属地市:潍坊
宽带账号归属区县:临朐县
故障地址:潍坊临朐县九山镇人民政府抬头村抬头抬头（扩容2次）16号箱王玉平（外墙）*********
联系电话:15169576867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18:26:45
具体故障现象:光猫亮红灯，
客户其他诉求:
</t>
  </si>
  <si>
    <t>2025-01-02 18:31:44</t>
  </si>
  <si>
    <t>王月军</t>
  </si>
  <si>
    <t>15706307561</t>
  </si>
  <si>
    <t>家客铁通潍坊临朐-九山乡镇装维组</t>
  </si>
  <si>
    <t>dw3_jk_wangyuejun</t>
  </si>
  <si>
    <t>2025-01-02 18:32:10</t>
  </si>
  <si>
    <t>SD-057-250102-136428-6045</t>
  </si>
  <si>
    <t>2025-01-02 20:37:28</t>
  </si>
  <si>
    <t>普通区域-诸城市-大重兴-1596365030402-300M-宽带上网投诉-次数0-202501020000719647</t>
  </si>
  <si>
    <t>202501020000719647</t>
  </si>
  <si>
    <t>202501020000719647#流程受理流水号：2025010220353115963650304021222044
客户号码:1596365030402
客户姓名:胡**
投诉地市:潍坊
来话流水:2025010220332061220839892
宽带账号:1596365030402
宽带账号归属地市:潍坊
宽带账号归属区县:诸城市
故障地址:潍坊诸城市昌城镇大重兴村大重兴大重兴村5号箱*********
联系电话:15963650304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20:37:10
具体故障现象:用户无法提供具体故障现象，
客户其他诉求:
;宽带小区$[大重兴]$</t>
  </si>
  <si>
    <t>2025-01-02 20:45:13</t>
  </si>
  <si>
    <t>2025-01-02 20:45:56</t>
  </si>
  <si>
    <t>SD-851-277884-7270-5355</t>
  </si>
  <si>
    <t>SD-057-250102-169257-6303</t>
  </si>
  <si>
    <t>2025-01-02 21:29:05</t>
  </si>
  <si>
    <t>80+普通-普通区域-奎文区-水岸名居-18753680865-100M-宽带上网投诉-次数0-20250102212629X389272620</t>
  </si>
  <si>
    <t>20250102212629X389272620</t>
  </si>
  <si>
    <t xml:space="preserve">流程受理流水号：20250102212411187536808651227446
客户号码:18753680865
客户姓名:荣*
投诉地市:潍坊
来话流水:2025010221214240020867104
宽带账号:18753680865
宽带账号归属地市:潍坊
宽带账号归属区县:奎文区
故障地址:潍坊奎文区潍州路街道道口路水岸名居4号楼*********
联系电话:15053670504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故障时间:2025-01-02 21:25:49
具体故障现象:打不开网页，
客户其他诉求:
</t>
  </si>
  <si>
    <t>2025-01-02 21:30:49</t>
  </si>
  <si>
    <t>2025-01-02 21:31:19</t>
  </si>
  <si>
    <t>SD-851-297343-11071-26887</t>
  </si>
  <si>
    <t>SD-057-250102-054218-1530</t>
  </si>
  <si>
    <t>2025-01-02 11:20:51</t>
  </si>
  <si>
    <t>普通区域-昌邑市-工人新村南区-13625360188-1000M-宽带上网投诉-次数0-202501020000268476</t>
  </si>
  <si>
    <t>202501020000268476</t>
  </si>
  <si>
    <t xml:space="preserve">202501020000268476#宽带账号：13625360188，宽带地址：潍坊昌邑市城区利民街工人新村北一巷沿街楼乡镇企业局6号楼，客户办理移动宽带业务，宽带无法上网，客户拒接线上排障要求上门维修，请处理，联系电话：13625360188，联系人：本人，谢谢，来电流水：2025010211101640920857305
</t>
  </si>
  <si>
    <t>2025-01-02 11:30:47</t>
  </si>
  <si>
    <t>2025-01-02 11:32:04</t>
  </si>
  <si>
    <t>SD-851-258216-15883-11370</t>
  </si>
  <si>
    <t>SD-057-250102-529138-5995</t>
  </si>
  <si>
    <t>2025-01-02 20:28:05</t>
  </si>
  <si>
    <t>80+普通-普通区域-奎文区-华都花苑-13589159372-1000M-宽带上网投诉-次数0-202501020000715240</t>
  </si>
  <si>
    <t>202501020000715240</t>
  </si>
  <si>
    <t>202501020000715240#【已关注中国移动10086微信公众号】流程受理流水号：20250102202718135891593721220925
客户号码:13589159372
客户姓名:张**
投诉地市:潍坊
来话流水:2025010220251491720895322
宽带账号:13589159372
宽带账号归属地市:潍坊
宽带账号归属区县:奎文区
故障地址:潍坊奎文区广文街道文化路华都花苑2号楼*********
联系电话:13589159372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光功率:-17.12
故障大类:宽带/电视
故障细类:网速慢/上网掉线(专席)
携转原因:
故障时间:2025-01-02 20:27:28
具体故障现象:客户来电反映网速慢卡顿，请协助谢谢
客户其他诉求:谢谢
;宽带小区$[华都花苑]$</t>
  </si>
  <si>
    <t>2025-01-02 20:42:54</t>
  </si>
  <si>
    <t>2025-01-02 20:44:02</t>
  </si>
  <si>
    <t>SD-851-338962-1607-3284</t>
  </si>
  <si>
    <t>SD-057-250102-304896-4705</t>
  </si>
  <si>
    <t>2025-01-02 18:02:10</t>
  </si>
  <si>
    <t>普通区域-寿光市-寿光万达广场-13706469079-300M-宽带上网投诉-次数0-20250102175919X959017540</t>
  </si>
  <si>
    <t>20250102175919X959017540</t>
  </si>
  <si>
    <t xml:space="preserve">流程受理流水号：20250102175213137064690791188831
客户号码:13706469079
客户姓名:陈**
投诉地市:潍坊
来话流水:2025010217513250120823450
宽带账号:13706469079
宽带账号归属地市:潍坊
宽带账号归属区县:寿光市
故障地址:潍坊寿光市圣城街道金光街寿光万达广场1号管井-2号箱*********
联系电话:13706469079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17:54:44
具体故障现象:光猫亮红灯，
客户其他诉求:要求加急处理，烦请立即处理，谢谢。
</t>
  </si>
  <si>
    <t>2025-01-02 18:12:18</t>
  </si>
  <si>
    <t>李磊</t>
  </si>
  <si>
    <t>15706307727</t>
  </si>
  <si>
    <t>dw3_jk_lilei</t>
  </si>
  <si>
    <t>2025-01-02 18:12:35</t>
  </si>
  <si>
    <t>SD-851-308901-9431-8506</t>
  </si>
  <si>
    <t>SD-057-250102-953186-2630</t>
  </si>
  <si>
    <t>2025-01-02 13:35:56</t>
  </si>
  <si>
    <t>普通区域--null-1595361733502-宽带上网投诉-次数0-202501020000373603</t>
  </si>
  <si>
    <t>2025-01-03 12:00:00</t>
  </si>
  <si>
    <t>202501020000373603</t>
  </si>
  <si>
    <t>202501020000373603#流程受理流水号：2025010213352715953617335021102429
客户号码:1595361733502
客户姓名:
投诉地市:潍坊
来话流水:2025010213341031720863689
宽带账号:1595361733502
账号归属区县:安丘市石堆易达通讯店
联系电话:15953617335
联系人:先生/女士
宽带地址:潍坊
工单紧急程度:一般
是否投诉倾向:否
是否重复投诉:否
是否携转意向:否
是否有升级投诉倾向:否
*业务名称:业务融合开机流程宽带
投诉内容:手机号码：1595361733502，【问题描述】客户已办理宽带业务，有开通单，要求装维尽快联系上门，请处理，谢谢。联系电话：15953617335，联系人：先生/女士，录音流水号：2025010213341031720863689。受理明细：531920062399999999。
在途开通单信息：536250102075025400，1595361733502，2025-01-02 11:53:44，业务融合开机流程宽带，处理中，手写判断和地址录入
是否到厅:否
业务名称:业务融合开机流程宽带
;宽带小区$[null]$</t>
  </si>
  <si>
    <t>SD-057-250102-926543-936</t>
  </si>
  <si>
    <t>2025-01-02 10:11:18</t>
  </si>
  <si>
    <t>80+银卡-普通区域-奎文区-晨晟世纪城-13806499999-300M-宽带上网投诉-次数0-202501020000190040</t>
  </si>
  <si>
    <t>202501020000190040</t>
  </si>
  <si>
    <t xml:space="preserve">202501020000190040#宽带账号：13806499999；联系电话：18253669334宽带地址：潍坊奎文区北苑街道虞河路晨晟世纪城；客户来电反映机顶盒不亮灯，要求上门处理, 来电流水：2025010210062677320896780
 </t>
  </si>
  <si>
    <t>2025-01-02 10:13:53</t>
  </si>
  <si>
    <t>2025-01-02 10:14:13</t>
  </si>
  <si>
    <t>SD-057-250102-423107-2500</t>
  </si>
  <si>
    <t>2025-01-02 13:15:06</t>
  </si>
  <si>
    <t>80+白金-普通区域-寒亭区-欣海花园小区-15253669799-300M-宽带上网投诉-次数0-202501020000358944</t>
  </si>
  <si>
    <t>202501020000358944</t>
  </si>
  <si>
    <t>202501020000358944#15253669799      客户反映家里宽带上网网速慢卡顿，线上排障不配合，拒绝线上排障，客户要求师傅上门.要求派师傅,请协助处理，谢谢   联系人：先生    联系电话： 本机    流水号：2025010213122953320867361</t>
  </si>
  <si>
    <t>2025-01-02 13:19:00</t>
  </si>
  <si>
    <t>2025-01-02 13:19:22</t>
  </si>
  <si>
    <t>SD-057-250102-153682-2633</t>
  </si>
  <si>
    <t>2025-01-02 13:36:12</t>
  </si>
  <si>
    <t>普通区域-青州市-锦绣乾城-15006615502-1000M-宽带上网投诉-次数0-202501020000374254</t>
  </si>
  <si>
    <t>202501020000374254</t>
  </si>
  <si>
    <t xml:space="preserve">202501020000374254#宽带账号：15006615502；宽带地址：潍坊青州市东夏镇益王府北路锦绣乾城8号楼；客户来电反映宽带网慢，客户不配合排障，要求师傅上门，请协助处理，谢谢！联系电话：15006607980；联系人：女士；来电流水：2025010213341783420864973。
</t>
  </si>
  <si>
    <t>2025-01-02 13:39:31</t>
  </si>
  <si>
    <t>2025-01-02 13:48:40</t>
  </si>
  <si>
    <t>SD-851-260403-11282-18802</t>
  </si>
  <si>
    <t>2025-01-02 13:16:14</t>
  </si>
  <si>
    <t>80+普通-普通区域-奎文区-名门现代城-19558501008-1000M-宽带上网投诉-次数0-20250101140552X552191964 一级督办</t>
  </si>
  <si>
    <t>20250101140552X552191964</t>
  </si>
  <si>
    <t>2025-01-02 13:18:52</t>
  </si>
  <si>
    <t>SD-057-250102-935106-932</t>
  </si>
  <si>
    <t>2025-01-02 10:11:04</t>
  </si>
  <si>
    <t>普通区域-奎文区-亨德国际花园-13863648654-200M-宽带上网投诉-次数0-20250102100959X799657596</t>
  </si>
  <si>
    <t>2025-01-03 11:12:00</t>
  </si>
  <si>
    <t>20250102100959X799657596</t>
  </si>
  <si>
    <t xml:space="preserve">流程受理流水号：20250102100823138636486541035721
客户号码:13863648654
客户姓名:耿**
投诉地市:潍坊
来话流水:2025010210030572420842617
宽带账号:13863648654
宽带账号归属地市:潍坊
宽带账号归属区县:高新
故障地址:潍坊高新高新城区福寿街亨德国际花园5号楼*********
联系电话:13468486402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光功率:-18.38
故障大类:宽带/电视
故障细类:电脑上网出现故障(专席)
携转原因:
故障时间:2025-01-02 10:08:06
具体故障现象:打不开网页，
客户其他诉求:请尽快协助处理
</t>
  </si>
  <si>
    <t>2025-01-02 10:13:13</t>
  </si>
  <si>
    <t>2025-01-02 10:14:01</t>
  </si>
  <si>
    <t>SD-057-250102-690531-2521</t>
  </si>
  <si>
    <t>2025-01-02 13:17:08</t>
  </si>
  <si>
    <t>普通区域-安丘市-维也纳高层（小微）-19506529122-1000M-宽带上网投诉-次数0-20250102131434X874927672</t>
  </si>
  <si>
    <t>20250102131434X874927672</t>
  </si>
  <si>
    <t xml:space="preserve">流程受理流水号：20250102131328195065291221096967
客户号码:19506529122
客户姓名:徐**
投诉地市:潍坊
来话流水:2025010213112533320857874
宽带账号:19506529122
宽带账号归属地市:潍坊
宽带账号归属区县:安丘市
故障地址:潍坊安丘市大汶河旅游开发区大汶河旅游开发区维也纳高层（小微）茂街新天地*********
联系电话:13676711122
联系人:先生/女士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故障时间:2025-01-02 13:13:53
具体故障现象:提示网络无法连接，
客户其他诉求:
</t>
  </si>
  <si>
    <t>2025-01-02 13:21:20</t>
  </si>
  <si>
    <t>2025-01-02 13:28:11</t>
  </si>
  <si>
    <t>SD-851-339004-9255-2664</t>
  </si>
  <si>
    <t>SD-057-250102-596012-5981</t>
  </si>
  <si>
    <t>2025-01-02 20:25:31</t>
  </si>
  <si>
    <t>普通区域-潍城区-永祥苑二期-15269604078-100M-宽带上网投诉-次数0-202501020000713862</t>
  </si>
  <si>
    <t>202501020000713862</t>
  </si>
  <si>
    <t xml:space="preserve">202501020000713862#流程受理流水号：20250102202335152696040781220370
客户号码:15269604078
客户姓名:杜**
投诉地市:潍坊
来话流水:2025010220232076420884470
宽带账号:15269604078
宽带账号归属地市:潍坊
宽带账号归属区县:潍城区
故障地址:潍坊潍城区北关街道永安路永祥苑2期2号楼*********
联系电话:15269604078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故障时间:2025-01-02 20:28:38
具体故障现象:网速慢卡顿
客户其他诉求:客户侧为质差终端，要求上门更换终端并一并处理故障问题。
</t>
  </si>
  <si>
    <t>2025-01-02 20:42:16</t>
  </si>
  <si>
    <t>2025-01-02 20:43:06</t>
  </si>
  <si>
    <t>SD-057-250102-061597-4764</t>
  </si>
  <si>
    <t>2025-01-02 18:08:02</t>
  </si>
  <si>
    <t>80+银卡-普通区域-寿光市-丽泰小区二期-15169658702-200M-宽带上网投诉-次数0-20250102180510X310334791</t>
  </si>
  <si>
    <t>20250102180510X310334791</t>
  </si>
  <si>
    <t xml:space="preserve">流程受理流水号：20250102180440151696587021192222
客户号码:15169658702
客户姓名:郑**
投诉地市:潍坊
来话流水:2025010218042143520873280
宽带账号:15169658702
宽带账号归属地市:潍坊
宽带账号归属区县:寿光市
故障地址:潍坊寿光市台头镇台头中心街丽泰小区二期3号楼*********
联系电话:15169658702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18:04:53
具体故障现象:光猫亮红灯，
客户其他诉求:要求维修
</t>
  </si>
  <si>
    <t>2025-01-02 18:14:56</t>
  </si>
  <si>
    <t>2025-01-02 18:15:22</t>
  </si>
  <si>
    <t>SD-057-250102-031564-2668</t>
  </si>
  <si>
    <t>2025-01-02 13:38:52</t>
  </si>
  <si>
    <t>普通区域-潍城区-大项家自然村-15153688451-200M-宽带上网投诉-次数0-202501020000378156</t>
  </si>
  <si>
    <t>202501020000378156</t>
  </si>
  <si>
    <t>202501020000378156#流程受理流水号：20250102133515151536884511102387
客户号码:15153688451
客户姓名:项**
投诉地市:潍坊
来话流水:2025010213325648220851514
宽带账号:15153688451
账号归属区县:潍城
联系电话:15153688451
联系人:先生/女士
宽带地址:潍坊
工单紧急程度:一般
是否投诉倾向:否
是否重复投诉:否
是否携转意向:否
是否有升级投诉倾向:否
*业务名称:业务融合开机流程宽带+OTT
投诉内容:手机号码：15153688451，【问题描述】客户已办理宽带业务，有开通单，要求装维尽快联系上门，请处理，谢谢。联系电话：15153688451，联系人：先生/女士，录音流水号：2025010213325648220851514。受理明细：531920062399999999。
在途开通单信息：536241226262877810，15153688451，2024-12-26 14:58:29，业务融合开机流程宽带+OTT，处理中，装维选址要求安装人员联系
是否到厅:否
业务名称:业务融合开机流程宽带+OTT
;宽带小区$[大项家自然村]$</t>
  </si>
  <si>
    <t>2025-01-02 13:51:59</t>
  </si>
  <si>
    <t>2025-01-02 13:52:39</t>
  </si>
  <si>
    <t>SD-851-334169-9996-925</t>
  </si>
  <si>
    <t>SD-057-250102-862574-1502</t>
  </si>
  <si>
    <t>2025-01-02 11:17:04</t>
  </si>
  <si>
    <t>普通区域-诸城市-隆昌苑-13280109668-500M-宽带上网投诉-次数0-20250102111502X702711262</t>
  </si>
  <si>
    <t>20250102111502X702711262</t>
  </si>
  <si>
    <t xml:space="preserve">流程受理流水号：20250102111408132801096681059865
客户号码:13280109668
客户姓名:张**
投诉地市:潍坊
来话流水:2025010211130060520802744
宽带账号:13280109668
宽带账号归属地市:潍坊
宽带账号归属区县:诸城市
故障地址:潍坊诸城市舜王街道舜都路隆昌苑9号楼（高层）*********
联系电话:13280109668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光功率:-31.54
故障大类:宽带
故障细类:网速慢/上网掉线(专席)
携转原因:
故障时间:2025-01-02 11:17:16
具体故障现象:光功率弱
客户其他诉求:
</t>
  </si>
  <si>
    <t>2025-01-02 11:22:16</t>
  </si>
  <si>
    <t>2025-01-02 11:23:04</t>
  </si>
  <si>
    <t>SD-852-287374-2019-26171</t>
  </si>
  <si>
    <t>SD-057-250102-705341-4720</t>
  </si>
  <si>
    <t>2025-01-02 18:04:35</t>
  </si>
  <si>
    <t>普通区域-寒亭区-学府嘉苑西区-18764754857-100M-宽带上网投诉-次数0-202501020000632643</t>
  </si>
  <si>
    <t>202501020000632643</t>
  </si>
  <si>
    <t>202501020000632643#18764754857  客户反映家里电视无法观看，线上排障不认可，老人在家不会操作，要求师傅上门，请协助处理，谢谢！  联系电话：18764754857   联系人：女士  流水号：2025010217491577120894890</t>
  </si>
  <si>
    <t>2025-01-02 18:07:39</t>
  </si>
  <si>
    <t>2025-01-02 18:08:56</t>
  </si>
  <si>
    <t>SD-057-250102-327890-4737</t>
  </si>
  <si>
    <t>2025-01-02 18:06:29</t>
  </si>
  <si>
    <t>普通区域-诸城市-上崔家沟自然村-15064416376-200M-宽带上网投诉-次数0-202501020000634760</t>
  </si>
  <si>
    <t>202501020000634760</t>
  </si>
  <si>
    <t xml:space="preserve">202501020000634760#宽带账号：15064416376；宽带地址：潍坊诸城市林家村镇石河头上崔家沟上崔家沟自然村上崔家沟村东北15#箱；客户来电反映宽带无法连网，客户不在现场，无法配合线上指导/客户不配合排障，要求师傅上门，请协助处理，谢谢！联系电话：15064416376；；来电流水：2025010217595256020823028。 </t>
  </si>
  <si>
    <t>2025-01-02 18:11:42</t>
  </si>
  <si>
    <t>2025-01-02 18:12:12</t>
  </si>
  <si>
    <t>SD-057-250102-879146-1454</t>
  </si>
  <si>
    <t>2025-01-02 11:10:13</t>
  </si>
  <si>
    <t>80+银卡-普通区域-青州市-老营村-13906462330-500M-宽带上网投诉-次数0-202501020000257260</t>
  </si>
  <si>
    <t>202501020000257260</t>
  </si>
  <si>
    <t xml:space="preserve">202501020000257260#宽带账号：13906462330；宽带地址：潍坊青州市邵庄镇老营村老营村K4号箱*；客户来电反映移动高清无法观看，客户不配合排障，要求上门，请协助处理，谢谢！联系电话：本机；联系人：先生；来电流水：2025010211062464720893144
</t>
  </si>
  <si>
    <t>2025-01-02 11:29:17</t>
  </si>
  <si>
    <t>张建波</t>
  </si>
  <si>
    <t>15706307665</t>
  </si>
  <si>
    <t>dw3_jk_zhangjianbo</t>
  </si>
  <si>
    <t>2025-01-02 11:30:49</t>
  </si>
  <si>
    <t>SD-057-250102-642130-4782</t>
  </si>
  <si>
    <t>2025-01-02 18:09:15</t>
  </si>
  <si>
    <t>普通区域-临朐县-弥河路中国银行片区-15269660898-200M-宽带上网投诉-次数0-202501020000638038</t>
  </si>
  <si>
    <t>202501020000638038</t>
  </si>
  <si>
    <t xml:space="preserve">202501020000638038#宽带账号：15269660898；宽带地址：潍坊临朐县城关街道弥河路弥河路中国银行片区三元新村高层2号楼；客户来电反映宽带无法上网，客户不在现场，无法配合线上指导/客户不配合排障，要求上门，请协助处理，谢谢！联系电话：13869648139；联系人：先生  ；来电流水：2025010217595071420822677
</t>
  </si>
  <si>
    <t>2025-01-02 18:31:29</t>
  </si>
  <si>
    <t>2025-01-02 18:31:49</t>
  </si>
  <si>
    <t>SD-057-250102-753296-4735</t>
  </si>
  <si>
    <t>2025-01-02 18:06:23</t>
  </si>
  <si>
    <t>80+白金-普通区域-青州市-郭集-15094985628-1000M-宽带上网投诉-次数0-202501020000636438</t>
  </si>
  <si>
    <t>202501020000636438</t>
  </si>
  <si>
    <t xml:space="preserve">202501020000636438#流程受理流水号：20250102180258150949856281191785
客户号码:15094985628
客户姓名:崔**
投诉地市:潍坊
来话流水:2025010218021650520850537
宽带账号:15094985628
宽带账号归属地市:潍坊
宽带账号归属区县:青州市
故障地址:潍坊青州市何官镇郭集村郭集24号箱（村中东王乐生）*********
联系电话:15153611221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光功率:-23.37
故障大类:宽带/电视
故障细类:宽带无法上网
携转原因:
故障时间:2025-01-02 18:05:01
具体故障现象:网速慢卡顿，
客户其他诉求:客户侧为质差终端，要求上门更换终端并一并处理故障问题。
</t>
  </si>
  <si>
    <t>2025-01-02 18:10:01</t>
  </si>
  <si>
    <t>刘群波</t>
  </si>
  <si>
    <t>15706307684</t>
  </si>
  <si>
    <t>dw3_jk_liuqunbo</t>
  </si>
  <si>
    <t>2025-01-02 18:10:26</t>
  </si>
  <si>
    <t>SD-851-279931-9539-21753</t>
  </si>
  <si>
    <t>SD-057-250102-659047-2617</t>
  </si>
  <si>
    <t>2025-01-02 13:33:13</t>
  </si>
  <si>
    <t>普通区域-奎文区-宝鼎花园片区-19806365980-300M-宽带上网投诉-次数0-202501020000371172</t>
  </si>
  <si>
    <t>202501020000371172</t>
  </si>
  <si>
    <t>202501020000371172#19806365980客户来电反映宽带无法使用，线上排障不认可，客户表示多次来电修复，重启，客户表示未解决！要求维修人员上门维修，请尽快协助处理，谢谢  联系人：先生 联系电话：本机 来电流水：2025010213312810120837004</t>
  </si>
  <si>
    <t>2025-01-02 13:37:37</t>
  </si>
  <si>
    <t>2025-01-02 13:38:32</t>
  </si>
  <si>
    <t>SD-057-250102-967038-5993</t>
  </si>
  <si>
    <t>2025-01-02 20:27:39</t>
  </si>
  <si>
    <t>80+银卡-普通区域-寒亭区-后埠下村自然村-18353661708-1000M-宽带上网投诉-次数0-202501020000713326</t>
  </si>
  <si>
    <t>202501020000713326</t>
  </si>
  <si>
    <t>202501020000713326#宽带账号：18353661708；宽带地址：潍坊寒亭区北城街道帝景国际小区3号楼2单元1102室；客户来电反映网络连接不稳定，经常掉线，看电视也经常掉线，客户不在现场，不配合线上排障，要求上门，请协助处理，谢谢！联系电话：18353661708；联系人：先生</t>
  </si>
  <si>
    <t>2025-01-02 20:41:55</t>
  </si>
  <si>
    <t>2025-01-02 20:42:15</t>
  </si>
  <si>
    <t>SD-851-305930-7360-6612</t>
  </si>
  <si>
    <t>SD-057-250102-387154-1540</t>
  </si>
  <si>
    <t>2025-01-02 11:22:57</t>
  </si>
  <si>
    <t>普通区域-寿光市-回河口-17865666559-300M-宽带上网投诉-次数0-202501020000270053</t>
  </si>
  <si>
    <t>202501020000270053</t>
  </si>
  <si>
    <t>202501020000270053#用户表示宽带不能正常使用，不配合操作，要求上门维修，请工作人员协助处理，谢谢！流水号2025010211204145420831532，联系人女士，联系电话17865666559！</t>
  </si>
  <si>
    <t>2025-01-02 11:39:00</t>
  </si>
  <si>
    <t>李洪波</t>
  </si>
  <si>
    <t>15706307762</t>
  </si>
  <si>
    <t>dw3_jk_lihongbo</t>
  </si>
  <si>
    <t>2025-01-02 11:39:18</t>
  </si>
  <si>
    <t>SD-057-250102-729805-4770</t>
  </si>
  <si>
    <t>2025-01-02 18:08:20</t>
  </si>
  <si>
    <t>普通区域-安丘市-金冢子镇金福园小区-18364666607-200M-宽带上网投诉-次数0-202501020000639151</t>
  </si>
  <si>
    <t>202501020000639151</t>
  </si>
  <si>
    <t>202501020000639151#流程受理流水号：20250102180635183646666071192723
客户号码:18364666607
客户姓名:孙**
投诉地市:潍坊
来话流水:2025010218043976120876482
宽带账号:18364666607
宽带账号归属地市:潍坊
宽带账号归属区县:安丘市
故障地址:潍坊安丘市金冢子镇金冢子村金冢子镇金福园小区2号楼*********
联系电话:18364666607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18:05:10
具体故障现象:光猫亮红灯，插紧屡直光纤线 重启光猫 未恢复
客户其他诉求:
;宽带小区$[金冢子镇金福园小区]$</t>
  </si>
  <si>
    <t>2025-01-02 18:12:10</t>
  </si>
  <si>
    <t>2025-01-02 18:12:59</t>
  </si>
  <si>
    <t>SD-057-250102-614253-1459</t>
  </si>
  <si>
    <t>2025-01-02 11:11:16</t>
  </si>
  <si>
    <t>普通区域-滨海-滨海数字小镇（小微）-15094947292-200M-宽带上网投诉-次数0-20250102111024X424725242</t>
  </si>
  <si>
    <t>2025-01-03 12:12:00</t>
  </si>
  <si>
    <t>20250102111024X424725242</t>
  </si>
  <si>
    <t xml:space="preserve">流程受理流水号：20250102110800150949472921057604
客户号码:15094947292
客户姓名:马*
投诉地市:潍坊
来话流水:2025010211070440820804086
宽带账号:15094947292
宽带账号归属地市:潍坊
宽带账号归属区县:滨海
故障地址:潍坊滨海央子街道观海路滨海数字小镇（小微）滨海数字小镇1号箱*********
联系电话:15621663691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11:08:11
具体故障现象:光猫亮红灯，捋直插紧光纤线重启光猫未恢复
客户其他诉求:
</t>
  </si>
  <si>
    <t>2025-01-02 11:17:37</t>
  </si>
  <si>
    <t>2025-01-02 11:17:53</t>
  </si>
  <si>
    <t>SD-851-331652-13199-1962</t>
  </si>
  <si>
    <t>SD-057-250102-367248-2532</t>
  </si>
  <si>
    <t>2025-01-02 13:19:24</t>
  </si>
  <si>
    <t>【调研】-80+银卡-(目标)普通区域-青州市-辛岭-15553622167-1000M-宽带上网投诉-次数0-202501020000363662</t>
  </si>
  <si>
    <t>202501020000363662</t>
  </si>
  <si>
    <t>202501020000363662#15553622167客户反映电视无法观看，提示**，线上排障未恢复，请协助处理。谢谢  联系人：女先生 联系电话：13081455806流水：2025010213161164420899779</t>
  </si>
  <si>
    <t>2025-01-02 13:39:53</t>
  </si>
  <si>
    <t>2025-01-02 13:40:30</t>
  </si>
  <si>
    <t>SD-851-303083-19147-13246</t>
  </si>
  <si>
    <t>SD-057-250102-875423-5973</t>
  </si>
  <si>
    <t>2025-01-02 20:23:23</t>
  </si>
  <si>
    <t>80+银卡-普通区域-高密市-物资局小区-15806362677-300M-宽带上网投诉-次数0-202501020000711834</t>
  </si>
  <si>
    <t>202501020000711834</t>
  </si>
  <si>
    <t>202501020000711834#流程受理流水号：20250102201715158063626771219402
客户号码:15806362677
客户姓名:谭**
投诉地市:潍坊
来话流水:2025010220134439020827787
宽带账号:15806362677
宽带账号归属地市:潍坊
宽带账号归属区县:高密市
故障地址:潍坊高密市秘水街道金马商城
联系电话:13964766497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故障细类:宽带无法上网
携转原因:
故障时间:2025-01-02 20:21:03
具体故障现象:用户无法提供具体故障现象，
客户其他诉求:上门维修
;宽带小区$[物资局小区]$</t>
  </si>
  <si>
    <t>2025-01-02 20:27:19</t>
  </si>
  <si>
    <t>2025-01-02 20:28:07</t>
  </si>
  <si>
    <t>SD-851-267847-14906-17713</t>
  </si>
  <si>
    <t>SD-057-250102-495678-1455</t>
  </si>
  <si>
    <t>2025-01-02 11:11:02</t>
  </si>
  <si>
    <t>(目标)普通区域-奎文区-宝通花园-13805366306-300M-魔百和投诉-次数0-20250102110840X320162852</t>
  </si>
  <si>
    <t>20250102110840X320162852</t>
  </si>
  <si>
    <t>流程受理流水号：20250102110812138053663061057662
客户号码:13805366306
客户姓名:韩**
投诉地市:潍坊
来话流水:2025010211062370920892862
宽带账号:13805366306
宽带账号归属地市:潍坊
宽带账号归属区县:--
故障地址:潍坊奎文区梨园街道清溪街宝通花园1号楼*********
联系电话:13805366306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故障细类:移动高清电视故障(专席)
携转原因:
故障时间:2025-01-02 11:09:20
魔百和单播/组播:单播
具体故障现象:机顶盒无法开机，
客户其他诉求:
魔百和单/组播：单播</t>
  </si>
  <si>
    <t>2025-01-02 11:18:27</t>
  </si>
  <si>
    <t>SD-057-250102-842673-5955</t>
  </si>
  <si>
    <t>2025-01-02 20:20:22</t>
  </si>
  <si>
    <t>【重投】-【调研】-普通区域-寿光市-河涯王村自然村-18765655599-300M-宽带上网投诉-次数0-20250102201803X283800919</t>
  </si>
  <si>
    <t>20250102201803X283800919</t>
  </si>
  <si>
    <t>【农村网络投诉】检测结果：1、手机账号余额检测：手机账号余额不足；2、宽带状态检测：宽带状态正常；3、宽带账号登录状态检测：账号登录状态正常；4、宽带速率检测：宽带速率正常；5、群体故障检测：无大面积群障；6、线路检测：线路状态正常；7、光猫在线检测：光猫不在线；故障类型：网络无法连接。故障描述：线都坏了，抓紧来修修吧！！！！。联系人：陈建业。联系电话：15064408612。。</t>
  </si>
  <si>
    <t>2025-01-02 20:41:07</t>
  </si>
  <si>
    <t>2025-01-02 20:42:26</t>
  </si>
  <si>
    <t>SD-057-250102-867025-6271</t>
  </si>
  <si>
    <t>2025-01-02 21:20:50</t>
  </si>
  <si>
    <t>(目标)普通区域-潍城区-福寿园-13506463261-500M-宽带上网投诉-次数0-202501020000732289</t>
  </si>
  <si>
    <t>202501020000732289</t>
  </si>
  <si>
    <t>202501020000732289#【已关注中国移动10086微信公众号】流程受理流水号：20250102211911135064632611227021
客户号码:13506463261
客户姓名:王**
投诉地市:潍坊
来话流水:2025010221154057420842987
宽带账号:13506463261
宽带账号归属地市:潍坊
宽带账号归属区县:潍城区
故障地址:潍坊潍城区北关街道怡园路福寿园12号楼*********
联系电话:13506463261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故障细类:网速慢/上网掉线(专席)
携转原因:
故障时间:2025-01-02 21:19:22
具体故障现象:网速慢卡顿，客户来电宽带上网慢，请协助处理谢谢
客户其他诉求:
;宽带小区$[福寿园]$</t>
  </si>
  <si>
    <t>2025-01-02 21:22:00</t>
  </si>
  <si>
    <t>2025-01-02 21:22:36</t>
  </si>
  <si>
    <t>SD-057-250102-056732-1556</t>
  </si>
  <si>
    <t>2025-01-02 11:25:05</t>
  </si>
  <si>
    <t>【调研】-80+银卡-(目标)普通区域-潍城区-潍坊机床城一期-13963697565-500M-宽带上网投诉-次数0-202501020000270942</t>
  </si>
  <si>
    <t>202501020000270942</t>
  </si>
  <si>
    <t xml:space="preserve">202501020000270942#宽带账号：13963697565；
宽带地址：潍坊潍城区经济开发区管理委员会东风西街潍坊机床城一期18号箱机床城一街门口西侧*；
客户来电反映宽带无法上网，客户不在现场，无法配合线上指导，要求师傅上门，请协助处理，谢谢！
联系电话：13963697565；联系人：先生；来电流水：2025010211223988920865114。
</t>
  </si>
  <si>
    <t>2025-01-02 11:31:41</t>
  </si>
  <si>
    <t>杜文永</t>
  </si>
  <si>
    <t>15706307869</t>
  </si>
  <si>
    <t>dw3_jk_wcduwenyong</t>
  </si>
  <si>
    <t>2025-01-02 11:32:03</t>
  </si>
  <si>
    <t>SD-851-279174-14755-7084</t>
  </si>
  <si>
    <t>SD-057-250102-725169-6269</t>
  </si>
  <si>
    <t>2025-01-02 21:20:17</t>
  </si>
  <si>
    <t>【调研】-80+银卡-普通区域-潍城区-华安怡园雅居-18763605837-300M-宽带上网投诉-次数0-20250102211939X979079291</t>
  </si>
  <si>
    <t>20250102211939X979079291</t>
  </si>
  <si>
    <t xml:space="preserve">流程受理流水号：20250102211821187636058371226941
客户号码:18763605837
客户姓名:刘**
投诉地市:潍坊
来话流水:2025010221173372220850837
宽带账号:18763605837
宽带账号归属地市:潍坊
宽带账号归属区县:潍城区
故障地址:潍坊潍城区西关街道安顺路华安怡园雅居（物业指定办理，电话18363630077）3号楼*********
联系电话:18353665715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故障时间:2025-01-02 21:20:08
具体故障现象:光猫亮红灯，
客户其他诉求:
</t>
  </si>
  <si>
    <t>2025-01-02 21:28:29</t>
  </si>
  <si>
    <t>2025-01-02 21:28:55</t>
  </si>
  <si>
    <t>SD-851-316383-20644-20939</t>
  </si>
  <si>
    <t>SD-057-250102-853479-6279</t>
  </si>
  <si>
    <t>2025-01-02 21:24:18</t>
  </si>
  <si>
    <t>80+普通-普通区域-诸城市-华润佳苑-13465673535-1000M-宽带上网投诉-次数0-202501020000732350</t>
  </si>
  <si>
    <t>202501020000732350</t>
  </si>
  <si>
    <t xml:space="preserve">202501020000732350#流程受理流水号：20250102212329134656735351227390
客户号码:13465673535
客户姓名:姚*
投诉地市:潍坊
来话流水:2025010221225392820871787
宽带账号:13465673535
宽带账号归属地市:潍坊
宽带账号归属区县:诸城市
故障地址:潍坊诸城市龙都街道潍徐街华润佳苑2号楼*********
联系电话:15065670770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光功率:-18.60
故障大类:宽带/电视
故障细类:宽带无法上网
携转原因:
故障时间:2025-01-02 21:23:37
具体故障现象:网速慢卡顿，
客户其他诉求:客户侧为质差终端，要求上门更换终端并一并处理故障问题。
</t>
  </si>
  <si>
    <t>2025-01-02 21:28:24</t>
  </si>
  <si>
    <t>2025-01-02 21:28:48</t>
  </si>
  <si>
    <t>SD-057-250102-462137-1546</t>
  </si>
  <si>
    <t>2025-01-02 11:24:16</t>
  </si>
  <si>
    <t>(目标)普通区域-奎文区-水映幸福城二期-18763677398-300M-宽带上网投诉-次数0-202501020000272945</t>
  </si>
  <si>
    <t>202501020000272945</t>
  </si>
  <si>
    <t>202501020000272945#流程受理流水号：20250102112243187636773981063089
客户号码:18763677398
客户姓名:杨**
投诉地市:潍坊
来话流水:2025010211222197720860035
宽带账号:18763677398
宽带账号归属地市:潍坊
宽带账号归属区县:奎文区
故障地址:潍坊奎文区北苑街道北宫街水映幸福城二期17号楼*********
联系电话:18763677398
联系人:先生/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故障时间:2025-01-02 11:23:51
具体故障现象:光猫亮红灯，
客户其他诉求:
;宽带小区$[水映幸福城二期]$</t>
  </si>
  <si>
    <t>2025-01-02 11:28:32</t>
  </si>
  <si>
    <t>2025-01-02 11:28:55</t>
  </si>
  <si>
    <t>SD-057-250102-310462-1593</t>
  </si>
  <si>
    <t>2025-01-02 11:27:15</t>
  </si>
  <si>
    <t>普通区域--null--宽带上网投诉-次数0-202501020000272863</t>
  </si>
  <si>
    <t>2025-01-03 12:28:00</t>
  </si>
  <si>
    <t>202501020000272863</t>
  </si>
  <si>
    <t>202501020000272863#18364678675客户反映本机办理的云存储 监控画面是黑白的了，网络可以使用，要求尽快处理 联系电话18364678675流水 2025010211194492020815329
宽带地址
潍坊青州市高柳镇八户庄村八户庄村自然村扩容5号箱（崔元胜)*********</t>
  </si>
  <si>
    <t>2025-01-02 12:40:56</t>
  </si>
  <si>
    <t>家庭咨询-&gt;产品质量-&gt;家庭安防-&gt;全局流转-&gt;功能使用-&gt;视频颜色异常-&gt;全局流转</t>
  </si>
  <si>
    <t>SD-057-250102-324690-1009</t>
  </si>
  <si>
    <t>2025-01-02 10:18:37</t>
  </si>
  <si>
    <t>【重投】-80+银卡-(目标)普通区域-高密市-育龙公寓-15963687019-200M-宽带上网投诉-次数0-202501020000201028</t>
  </si>
  <si>
    <t>2025-01-03 11:19:00</t>
  </si>
  <si>
    <t>202501020000201028</t>
  </si>
  <si>
    <t>202501020000201028#流程受理流水号：20250102101513159636870191038170
客户号码:15963687019
客户姓名:苗**
投诉地市:潍坊
来话流水:2025010210092172120844366
宽带账号:15963687019
账号归属区县:高密
联系电话:15963687019
联系人:先生/女士
宽带地址:潍坊
工单紧急程度:非常紧急
是否投诉倾向:否
是否重复投诉:否
是否携转意向:否
是否有升级投诉倾向:否
*业务名称:业务融合开机流程FTTR组网
投诉内容:手机号码：15963687019，【客户表示师傅告知，因割接问题无法安装全光wifi设备耽误使用了，已经5天了也未有准确回复的，要求尽快处理给出准确安装时间，否则赔偿流量，客户表示不是师傅的问题，请协助尽快处理 谢谢 】客户已办理宽带业务，有开通单，要求装维尽快联系上门，请处理，谢谢。联系电话：15963687019，联系人：先生/女士，录音流水号：2025010210092172120844366。
在途开通单信息：536241229460141444，15963687019，2024-12-29 11:00:31，业务融合开机流程FTTR组网，处理中，施工预约
是否到厅:否
业务名称:业务融合开机流程FTTR组网
;宽带小区$[育龙公寓]$</t>
  </si>
  <si>
    <t>2025-01-02 10:23:32</t>
  </si>
  <si>
    <t>2025-01-02 10:24:11</t>
  </si>
  <si>
    <t>SD-851-292565-2951-20830</t>
  </si>
  <si>
    <t>SD-057-250102-274538-6015</t>
  </si>
  <si>
    <t>2025-01-02 20:32:55</t>
  </si>
  <si>
    <t>【调研】-普通区域-潍城区-华安庭岸风景-13573670994-200M-宽带上网投诉-次数0-202501020000715148</t>
  </si>
  <si>
    <t>202501020000715148</t>
  </si>
  <si>
    <t xml:space="preserve">202501020000715148#宽带账号：13573670994；宽带地址：潍坊潍城区城关街道向阳路华安庭岸风景25号楼**；客户来电反映电视无法观看，请协助处理，谢谢！联系电话：13070780798；联系人：***；来电流水：2025010220295441820821261。 </t>
  </si>
  <si>
    <t>2025-01-02 20:45:34</t>
  </si>
  <si>
    <t>2025-01-02 20:46:05</t>
  </si>
  <si>
    <t>SD-851-337697-11278-5077</t>
  </si>
  <si>
    <t>SD-057-250102-309174-997</t>
  </si>
  <si>
    <t>2025-01-02 10:17:30</t>
  </si>
  <si>
    <t>普通区域-潍城区-长胜社区-18753686324-300M-宽带上网投诉-次数0-202501020000195818</t>
  </si>
  <si>
    <t>202501020000195818</t>
  </si>
  <si>
    <t>202501020000195818#宽带账号：18753686324；宽带地址：潍坊潍城区城关街道福寿西街长胜社区2号楼；客户来电反映移动高清无法观看，客户不配合排障，要求上门，请协助处理，谢谢！联系电话：本机；联系人：先生；来电流水：2025010210112903620878981。</t>
  </si>
  <si>
    <t>2025-01-02 10:18:46</t>
  </si>
  <si>
    <t>2025-01-02 10:19:08</t>
  </si>
  <si>
    <t>SD-057-250102-758094-2492</t>
  </si>
  <si>
    <t>2025-01-02 13:13:45</t>
  </si>
  <si>
    <t>【调研】-80+普通-普通区域-寒亭区-中南珑悦-18365691676-500M-宽带上网投诉-次数0-202501020000360350</t>
  </si>
  <si>
    <t>202501020000360350</t>
  </si>
  <si>
    <t>202501020000360350#流程受理流水号：20250102131148183656916761096562
客户号码:18365691676
客户姓名:张**
投诉地市:潍坊
来话流水:2025010213094723420843440
宽带账号:18365691676
宽带账号归属地市:潍坊
宽带账号归属区县:寒亭区
故障地址:潍坊寒亭区经济开发区泰祥街中南珑悦8号楼2单元802*********
联系电话:15898931315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光功率:-16.98
故障大类:宽带/电视
故障细类:网速慢/上网掉线(专席)
携转原因:
故障时间:2025-01-02 13:06:43
具体故障现象:网速慢卡顿，
客户其他诉求:请审核
;宽带小区$[中南珑悦]$</t>
  </si>
  <si>
    <t>2025-01-02 13:18:15</t>
  </si>
  <si>
    <t>2025-01-02 13:20:40</t>
  </si>
  <si>
    <t>SD-852-320047-804-26548</t>
  </si>
  <si>
    <t>SD-057-250102-715928-6050</t>
  </si>
  <si>
    <t>2025-01-02 20:38:16</t>
  </si>
  <si>
    <t>普通区域-诸城市-大重兴-1596365030402-300M-宽带上网投诉-次数0-20250102203655X415126993</t>
  </si>
  <si>
    <t>20250102203655X415126993</t>
  </si>
  <si>
    <t xml:space="preserve">【农村网络投诉】流程受理流水号：2025010220353115963650304021222044
客户号码:1596365030402
客户姓名:胡**
投诉地市:潍坊
来话流水:2025010220332061220839892
宽带账号:1596365030402
宽带账号归属地市:潍坊
宽带账号归属区县:诸城市
故障地址:潍坊诸城市昌城镇大重兴村大重兴大重兴村5号箱*********
联系电话:15963650304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20:36:19
具体故障现象:光猫亮红灯，
客户其他诉求:
</t>
  </si>
  <si>
    <t>2025-01-02 20:43:12</t>
  </si>
  <si>
    <t>2025-01-02 20:43:58</t>
  </si>
  <si>
    <t>SD-057-250102-160972-1192</t>
  </si>
  <si>
    <t>2025-01-02 10:41:04</t>
  </si>
  <si>
    <t>【调研】-80+普通-普通区域-潍城区-金马熙园-18369612035-300M-魔百和投诉-次数0-20250102103811X491605424</t>
  </si>
  <si>
    <t>20250102103811X491605424</t>
  </si>
  <si>
    <t>流程受理流水号：20250102103715183696120351046169
客户号码:18369612035
客户姓名:李*
投诉地市:潍坊
来话流水:2025010210363258520890892
宽带账号:18369612035
宽带账号归属地市:潍坊
宽带账号归属区县:--
故障地址:潍坊潍城区西关街道东风西街金马熙园5号楼*********
联系电话:15662521826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故障细类:移动高清电视故障
携转原因:
故障时间:2025-01-02 10:37:26
魔百和单播/组播:组播
具体故障现象:机顶盒无法开机，
客户其他诉求:机顶盒无法开机，
魔百和单/组播：组播</t>
  </si>
  <si>
    <t>2025-01-02 11:00:00</t>
  </si>
  <si>
    <t>2025-01-02 11:00:28</t>
  </si>
  <si>
    <t>SD-851-296431-708-20337</t>
  </si>
  <si>
    <t>SD-057-250102-819203-1260</t>
  </si>
  <si>
    <t>2025-01-02 10:47:53</t>
  </si>
  <si>
    <t>【调研】-普通区域-寿光市-刘家北小区-13589195819-300M-宽带上网投诉-次数0-202501020000232919</t>
  </si>
  <si>
    <t>202501020000232919</t>
  </si>
  <si>
    <t>202501020000232919#【已关注中国移动10086微信公众号】流程受理流水号：20250102104718135891958191049981
客户号码:13589195819
客户姓名:刘**
投诉地市:潍坊
来话流水:2025010210451188320836296
宽带账号:13589195819
宽带账号归属地市:潍坊
宽带账号归属区县:--
故障地址:潍坊寿光市田柳刘家庄子文家韩家小区南楼新*********
联系电话:13589195819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故障时间:2025-01-02 10:46:51
魔百和单播/组播:组播
具体故障现象:电视节目不全，
客户其他诉求:客户侧为质差终端，要求上门更换终端</t>
  </si>
  <si>
    <t>2025-01-02 10:49:02</t>
  </si>
  <si>
    <t>胡晓杰</t>
  </si>
  <si>
    <t>15706307748</t>
  </si>
  <si>
    <t>dw3_jk_huxiaojie</t>
  </si>
  <si>
    <t>2025-01-02 10:49:28</t>
  </si>
  <si>
    <t>SD-057-250102-074236-3301</t>
  </si>
  <si>
    <t>2025-01-02 15:14:09</t>
  </si>
  <si>
    <t>80+金卡-普通区域-寿光市-中南世纪城-15254419009-1000M-宽带上网投诉-次数0-202501020000466636</t>
  </si>
  <si>
    <t>202501020000466636</t>
  </si>
  <si>
    <t xml:space="preserve">202501020000466636#流程受理流水号：20250102151330152544190091134983
客户号码:15254419009
客户姓名:王**
投诉地市:潍坊
来话流水:2025010215130834720854004
宽带账号:15254419009
宽带账号归属地市:潍坊
宽带账号归属区县:寿光市
故障地址:潍坊寿光市圣城街道圣城街中南世纪城C区1号楼*********
联系电话:15254419009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光功率:-18.04
故障大类:宽带/电视
故障细类:宽带无法上网
携转原因:
故障时间:2025-01-02 15:13:47
具体故障现象:提示网络无法连接，
客户其他诉求:客户侧为质差终端，要求上门更换终端并一并处理故障问题。
</t>
  </si>
  <si>
    <t>2025-01-02 15:18:09</t>
  </si>
  <si>
    <t>2025-01-02 15:25:52</t>
  </si>
  <si>
    <t>SD-851-308820-14994-14362</t>
  </si>
  <si>
    <t>SD-057-250102-260754-4571</t>
  </si>
  <si>
    <t>2025-01-02 17:47:20</t>
  </si>
  <si>
    <t>普通区域-奎文区-赋海仁居-18865362290-200M-宽带上网投诉-次数0-20250102174635X195201803</t>
  </si>
  <si>
    <t>2025-01-03 18:48:00</t>
  </si>
  <si>
    <t>20250102174635X195201803</t>
  </si>
  <si>
    <t xml:space="preserve">流程受理流水号：20250102174557188653622901187095
客户号码:18865362290
客户姓名:丁**
投诉地市:潍坊
来话流水:2025010217403574220883966
宽带账号:18865362290
宽带账号归属地市:潍坊
宽带账号归属区县:高新
故障地址:潍坊高新高新城区福寿街赋海仁居9号楼*********
联系电话:18865362290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
故障细类:宽带无法上网(专席)
携转原因:
故障时间:2025-01-02 17:45:46
具体故障现象:打不开网页，
客户其他诉求:网口指示灯正常，网线连接正确，外接路由器，未操作恢复出厂或者换新，指导断电重启设备无效，请协助处理，谢谢。
</t>
  </si>
  <si>
    <t>2025-01-02 17:51:27</t>
  </si>
  <si>
    <t>2025-01-02 17:55:01</t>
  </si>
  <si>
    <t>SD-057-250102-752084-3290</t>
  </si>
  <si>
    <t>2025-01-02 15:12:27</t>
  </si>
  <si>
    <t>(目标)普通区域-昌乐县-毕家庄村自然村-18463690109-100M-宽带上网投诉-次数0-202501020000463344</t>
  </si>
  <si>
    <t>2025-01-03 16:13:00</t>
  </si>
  <si>
    <t>202501020000463344</t>
  </si>
  <si>
    <t>202501020000463344#？ 宽带账号：18463690109；联系电话：18463690109宽带地址：潍坊昌乐县城南街道毕家庄村毕家庄村自然村毕家庄村二期7#（村西北李光敬东墙）客户来电反映宽带不能用，线上指导无法配合操作，要求上门处理, 来电流水：2025010215092020920894867</t>
  </si>
  <si>
    <t>2025-01-02 15:15:52</t>
  </si>
  <si>
    <t>刘帅</t>
  </si>
  <si>
    <t>15706307912</t>
  </si>
  <si>
    <t>家客铁通潍坊昌乐-南郝乡镇装维组</t>
  </si>
  <si>
    <t>dw3_jk_liushuai</t>
  </si>
  <si>
    <t>2025-01-02 15:17:47</t>
  </si>
  <si>
    <t>SD-851-299235-501-6144</t>
  </si>
  <si>
    <t>SD-057-250102-892073-1253</t>
  </si>
  <si>
    <t>2025-01-02 10:47:03</t>
  </si>
  <si>
    <t>普通区域-临朐县-山水文苑小区-13070765034-300M-宽带上网投诉-次数0-202501020000229936</t>
  </si>
  <si>
    <t>202501020000229936</t>
  </si>
  <si>
    <t>202501020000229936#显示质差路由器  客户要求师傅上门进一步检测  请尽快协助处理</t>
  </si>
  <si>
    <t>2025-01-02 10:50:34</t>
  </si>
  <si>
    <t>2025-01-02 10:51:32</t>
  </si>
  <si>
    <t>SD-057-250102-823156-1231</t>
  </si>
  <si>
    <t>2025-01-02 10:45:49</t>
  </si>
  <si>
    <t>【调研】-普通区域-青州市-旭景园东区-13774942456-300M-宽带上网投诉-次数0-202501020000228264</t>
  </si>
  <si>
    <t>202501020000228264</t>
  </si>
  <si>
    <t>202501020000228264#【已关注中国移动10086微信公众号】流程受理流水号：20250102104208137749424561047982
客户号码:13774942456
客户姓名:杜**
投诉地市:潍坊
来话流水:2025010210390610720833215
宽带账号:13774942456
宽带账号归属地市:潍坊
宽带账号归属区县:青州市
故障地址:潍坊青州市益都街道驼山路旭景园东区20号楼*********
联系电话:13774942456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故障细类:宽带网速慢/卡顿
携转原因:
故障时间:2025-01-02 10:43:35
具体故障现象:网速慢卡顿，
客户其他诉求:
;宽带小区$[旭景园东区]$</t>
  </si>
  <si>
    <t>2025-01-02 10:48:48</t>
  </si>
  <si>
    <t>2025-01-02 10:49:08</t>
  </si>
  <si>
    <t>SD-851-239976-882-21323</t>
  </si>
  <si>
    <t>SD-057-250102-274681-1264</t>
  </si>
  <si>
    <t>2025-01-02 10:48:50</t>
  </si>
  <si>
    <t>【调研】-80+银卡-普通区域-高密市-棉油厂宿舍-13791894006-1000M-宽带上网投诉-次数0-202501020000228560</t>
  </si>
  <si>
    <t>202501020000228560</t>
  </si>
  <si>
    <t>202501020000228560#13791894006客户来电反映本机办理的宽带无法使用，线上排障不认可，直接要求维修人员上门维修，请尽快协助处理，谢谢 
 联系人：先生 联系电话：本机 流水：2025010210450367520833808</t>
  </si>
  <si>
    <t>2025-01-02 10:51:49</t>
  </si>
  <si>
    <t>2025-01-02 10:52:22</t>
  </si>
  <si>
    <t>SD-851-292396-10113-18499</t>
  </si>
  <si>
    <t>SD-057-250102-695430-4589</t>
  </si>
  <si>
    <t>2025-01-02 17:48:40</t>
  </si>
  <si>
    <t>【调研】-80+普通-普通区域-诸城市-大潘庄自然村-15624353529-1000M-宽带上网投诉-次数0-202501020000620233</t>
  </si>
  <si>
    <t>2025-01-03 18:49:00</t>
  </si>
  <si>
    <t>202501020000620233</t>
  </si>
  <si>
    <t>202501020000620233#流程受理流水号：20250102174800156243535291187659
客户号码:15624353529
客户姓名:彭**
投诉地市:潍坊
来话流水:2025010217471746920870010
宽带账号:15624353529
账号归属区县:诸城市硕雨电讯经营部（社区）
联系电话:15624353529
联系人:先生/女士
宽带地址:潍坊
工单紧急程度:非常紧急
是否投诉倾向:否
是否重复投诉:否
是否携转意向:否
是否有升级投诉倾向:否
*业务名称:业务融合移机流程宽带+OTT
投诉内容:手机号码：15624353529，【问题描述】客户已办理宽带业务，有开通单，要求装维尽快联系上门，请处理，谢谢。联系电话：15624353529，联系人：先生/女士，录音流水号：2025010217471746920870010。受理明细：531920062399999999。
在途开通单信息：536250101571019856，15624353529，2025-01-01 14:28:31，业务融合移机流程宽带+OTT，处理中，装维选址
是否到厅:否
业务名称:业务融合移机流程宽带+OTT
;宽带小区$[大潘庄自然村]$</t>
  </si>
  <si>
    <t>2025-01-02 18:05:10</t>
  </si>
  <si>
    <t>2025-01-02 18:05:45</t>
  </si>
  <si>
    <t>SD-852-266349-991-5430</t>
  </si>
  <si>
    <t>SD-057-250102-208416-1201</t>
  </si>
  <si>
    <t>2025-01-02 10:42:44</t>
  </si>
  <si>
    <t>【调研】-普通区域-潍城区-幼教特教片区（含地下名店街、翡翠华庭等）-17705361974-500M-魔百和投诉-次数0-202501020000225210</t>
  </si>
  <si>
    <t>202501020000225210</t>
  </si>
  <si>
    <t>202501020000225210#【已关注中国移动10086微信公众号】流程受理流水号：20250102104138177053619741047765
客户号码:17705361974
客户姓名:赵*
投诉地市:潍坊
来话流水:2025010210401527920852153
宽带账号:17705361974
宽带账号归属地市:潍坊
宽带账号归属区县:潍城区
故障地址:潍坊潍城区西关街道福寿西街幼教特教片区（含地下名店街、翡翠华庭等）恒大翡翠华庭5号楼*********
联系电话:17705361974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光功率:-15.62
故障大类:宽带/电视
故障细类:移动高清电视故障(专席)
携转原因:
故障时间:2025-01-02 10:44:20
魔百和单播/组播:组播
具体故障现象:电视网络未连接：宽带正常使用，帐号排查正确，网口灯正常，网线无问题，指导网线换口，对应指导网络配置无效，请协助处理，谢谢。
客户其他诉求:
魔百和单/组播：组播;宽带小区$[幼教特教片区（含地下名店街、翡翠华庭等）]$</t>
  </si>
  <si>
    <t>2025-01-02 10:48:13</t>
  </si>
  <si>
    <t>2025-01-02 10:48:42</t>
  </si>
  <si>
    <t>SD-057-250102-186352-4519</t>
  </si>
  <si>
    <t>2025-01-02 17:41:06</t>
  </si>
  <si>
    <t>【调研】-普通区域-高密市-空冲水自然村-13953679076-300M-魔百和投诉-次数0-20250102173824X704718844</t>
  </si>
  <si>
    <t>2025-01-03 18:42:00</t>
  </si>
  <si>
    <t>20250102173824X704718844</t>
  </si>
  <si>
    <t>【农村网络投诉】流程受理流水号：20250102172923139536790761182131
客户号码:13953679076
客户姓名:王*
投诉地市:潍坊
来话流水:2025010217285459920827297
宽带账号:13953679076
宽带账号归属地市:潍坊
宽带账号归属区县:高密市
故障地址:潍坊高密市胶河生态园空冲水空冲水自然村空冲水王刚屋山10号箱
联系电话:13953679076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故障细类:移动高清电视故障(专席)
携转原因:
故障时间:2025-01-02 17:38:03
魔百和单播/组播:单播
具体故障现象:电视机提示无信号，
客户其他诉求:
魔百和单/组播：单播</t>
  </si>
  <si>
    <t>2025-01-02 17:48:55</t>
  </si>
  <si>
    <t>2025-01-02 17:49:46</t>
  </si>
  <si>
    <t>SD-851-269787-17147-421</t>
  </si>
  <si>
    <t>SD-057-250102-073869-3293</t>
  </si>
  <si>
    <t>2025-01-02 15:13:27</t>
  </si>
  <si>
    <t>普通区域--null--魔百和投诉-次数0-20250101163743X663834997</t>
  </si>
  <si>
    <t>2025-01-03 16:14:00</t>
  </si>
  <si>
    <t>20250101163743X663834997</t>
  </si>
  <si>
    <t>*YWDZ01
服务号码：15063677666，
号码归属地：潍坊安丘 ，
请查原因；
用户品牌：全球通；
是否外呼开通：否；
客户质疑：移动高清（智能升级版）15元/月，
接触录音流水号：2025010116353594820893003；联系电话：15063677666；
受理明细：536240122417325126，争议业务名称：移动高清（智能升级版）15元/月，殷**，15063677666，产品变更，2024-01-22 09:57:38,孙垂光(f880000q)，安丘-凌河乡镇经营部(SD.LF.08.08)；
备注：客户要求安装机顶盒设备，之前光有业务没有设备。现在要求安装设备机顶盒</t>
  </si>
  <si>
    <t>2025-01-02 15:48:13</t>
  </si>
  <si>
    <t>家庭业务-&gt;业务营销-&gt;互联网电视(移动高清)-&gt;全局流转-&gt;办理规范-&gt;客户误操作，办错套餐-&gt;全局流转</t>
  </si>
  <si>
    <t>SD-057-250102-173806-3281</t>
  </si>
  <si>
    <t>2025-01-02 15:10:59</t>
  </si>
  <si>
    <t>【调研】-普通区域-寿光市-寿光福源居-13583688052-1000M-宽带上网投诉-次数0-202501020000462435</t>
  </si>
  <si>
    <t>202501020000462435</t>
  </si>
  <si>
    <t>202501020000462435#宽带账号：13583688052；联系电话：13583688052宽带地址：潍坊寿光市洛城街道洛城街福源居东沿街北楼*；客户来电反映宽带网络不好用，客户异机来电报修，线上指导无法配合操作，要求上门处理，来电流水：2025010215081471620877969</t>
  </si>
  <si>
    <t>丁海宁</t>
  </si>
  <si>
    <t>15165445165</t>
  </si>
  <si>
    <t>dw3_jk_dinghaining</t>
  </si>
  <si>
    <t>2025-01-02 15:18:30</t>
  </si>
  <si>
    <t>SD-851-287022-16470-9001</t>
  </si>
  <si>
    <t>SD-057-250102-472083-4591</t>
  </si>
  <si>
    <t>2025-01-02 17:48:48</t>
  </si>
  <si>
    <t>普通区域-青州市-青州旭馨苑小区-15853674370-300M-宽带上网投诉-次数0-202501020000620018</t>
  </si>
  <si>
    <t>202501020000620018</t>
  </si>
  <si>
    <t xml:space="preserve">202501020000620018#
客户反映宽带无法上网，老人在家不会操作，要求联系装维师傅，请协助处理。谢谢  联系人：先生 地址：潍坊青州市云门山街道范公亭东路青州华邦旭馨苑小区A区15号楼1单元1401  联系电话：15853674370 流水：2025010217452993420846798
</t>
  </si>
  <si>
    <t>2025-01-02 17:55:36</t>
  </si>
  <si>
    <t>刘安平</t>
  </si>
  <si>
    <t>15706307635</t>
  </si>
  <si>
    <t>dw3_jk_liuanping</t>
  </si>
  <si>
    <t>2025-01-02 18:08:17</t>
  </si>
  <si>
    <t>SD-057-250102-029836-4605</t>
  </si>
  <si>
    <t>2025-01-02 17:50:39</t>
  </si>
  <si>
    <t>【重投】-普通区域-寿光市-安平沿街（小微）-17753633159-1000M-宽带上网投诉-次数0-20250102174905X345045320</t>
  </si>
  <si>
    <t>2025-01-03 18:51:00</t>
  </si>
  <si>
    <t>20250102174905X345045320</t>
  </si>
  <si>
    <t xml:space="preserve">【农村网络投诉】流程受理流水号：20250102174746177536331591187596
客户号码:17753633159
客户姓名:陈**
投诉地市:潍坊
来话流水:2025010217471955520870460
宽带账号:17753633159
宽带账号归属地市:潍坊
宽带账号归属区县:寿光市
故障地址:潍坊寿光市洛城街道安平村安平沿街（小微）1号箱*********
联系电话:17753633159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17:48:42
具体故障现象:光猫亮红灯，
客户其他诉求:上门
</t>
  </si>
  <si>
    <t>2025-01-02 18:03:49</t>
  </si>
  <si>
    <t>2025-01-02 18:04:41</t>
  </si>
  <si>
    <t>SD-057-250102-718320-4681</t>
  </si>
  <si>
    <t>2025-01-02 17:58:34</t>
  </si>
  <si>
    <t>【调研】-80+金卡-普通区域-高密市-清华园-18765700160-1000M-宽带上网投诉-次数0-202501020000630665</t>
  </si>
  <si>
    <t>2025-01-03 18:59:00</t>
  </si>
  <si>
    <t>202501020000630665</t>
  </si>
  <si>
    <t xml:space="preserve">202501020000630665#流程受理流水号：20250102175652187657001601190150
客户号码:18765700160
客户姓名:刘*
投诉地市:潍坊
来话流水:2025010217555244820876736
宽带账号:18765700160
宽带账号归属地市:潍坊
宽带账号归属区县:高密市
故障地址:潍坊高密市密水街道密水大街清华园26号楼*********
联系电话:18265360160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光功率:-21.67
故障大类:宽带/电视
故障细类:宽带无法上网
携转原因:
故障时间:2025-01-02 17:57:39
具体故障现象:光猫亮红灯，客户反映宽带不好用，请处理，谢谢！
客户其他诉求:客户侧为质差终端，要求上门更换终端并一并处理故障问题。
</t>
  </si>
  <si>
    <t>2025-01-02 18:01:06</t>
  </si>
  <si>
    <t>陈金光</t>
  </si>
  <si>
    <t>15706307332</t>
  </si>
  <si>
    <t>更换电源</t>
  </si>
  <si>
    <t>dw3_jk_chenjinguang</t>
  </si>
  <si>
    <t>2025-01-02 18:08:22</t>
  </si>
  <si>
    <t>SD-851-245179-23789-20240</t>
  </si>
  <si>
    <t>SD-057-250102-246137-5859</t>
  </si>
  <si>
    <t>2025-01-02 20:03:05</t>
  </si>
  <si>
    <t>普通区域-寿光市-南城西村自然村-15965785956-300M-宽带上网投诉-次数0-202501020000704655</t>
  </si>
  <si>
    <t>202501020000704655</t>
  </si>
  <si>
    <t>202501020000704655#流程受理流水号：20250102195944159657859561216684
客户号码:15965785956
客户姓名:郑**
投诉地市:潍坊
来话流水:2025010219591832920837729
宽带账号:15965785956
宽带账号归属地市:潍坊
宽带账号归属区县:寿光市
故障地址:潍坊寿光市留吕南城西村南城西村自然村南城西村5号箱(郑沛勇外墙）*********
联系电话:15965785956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20:02:18
具体故障现象:提示网络无法连接，
客户其他诉求:
;宽带小区$[南城西村自然村]$</t>
  </si>
  <si>
    <t>2025-01-02 20:19:35</t>
  </si>
  <si>
    <t>2025-01-02 20:22:03</t>
  </si>
  <si>
    <t>SD-057-250102-372451-5611</t>
  </si>
  <si>
    <t>2025-01-02 19:35:21</t>
  </si>
  <si>
    <t>【调研】-普通区域-安丘市-天熙苑二期-13791650376-1000M-宽带上网投诉-次数0-202501020000691746</t>
  </si>
  <si>
    <t>202501020000691746</t>
  </si>
  <si>
    <t>202501020000691746#【已关注中国移动10086微信公众号】流程受理流水号：20250102193157137916503761211729
客户号码:13791650376
客户姓名:李**
投诉地市:潍坊
来话流水:2025010219305879420840671
宽带账号:13791650376
宽带账号归属地市:潍坊
宽带账号归属区县:安丘市
故障地址:潍坊安丘市兴安街道青云山路天熙苑
联系电话:13791650376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光功率:-26.02
故障大类:宽带/电视
故障细类:宽带无法上网(专席)
携转原因:
故障时间:2025-01-02 19:32:08
具体故障现象:客户来电反应网速慢卡顿，我处正常排障未恢复，请协助处理谢谢
客户其他诉求:
;宽带小区$[天熙苑二期]$</t>
  </si>
  <si>
    <t>2025-01-02 19:37:00</t>
  </si>
  <si>
    <t>杨晓龙</t>
  </si>
  <si>
    <t>15706307058</t>
  </si>
  <si>
    <t>dw3_jk_yangxiaolong</t>
  </si>
  <si>
    <t>2025-01-02 19:44:48</t>
  </si>
  <si>
    <t>SD-851-291885-792-3036</t>
  </si>
  <si>
    <t>SD-057-250102-572489-5933</t>
  </si>
  <si>
    <t>2025-01-02 20:16:49</t>
  </si>
  <si>
    <t>普通区域-昌邑市-马芝村自然村-15864305526-100M-宽带上网投诉-次数0-202501020000711394</t>
  </si>
  <si>
    <t>202501020000711394</t>
  </si>
  <si>
    <t xml:space="preserve">202501020000711394#【已关注中国移动10086微信公众号】流程受理流水号：20250102201546158643055261219146
客户号码:15864305526
客户姓名:朱**
投诉地市:潍坊
来话流水:2025010220150619420835926
宽带账号:15864305526
宽带账号归属地市:潍坊
宽带账号归属区县:昌邑市
故障地址:潍坊昌邑市南逄镇马芝村马芝村自然村10号箱朱乃建*********
联系电话:17863669868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故障时间:2025-01-02 20:15:56
具体故障现象:打不开网页，要求尽快处理
客户其他诉求:客户侧为质差终端，要求上门更换终端并一并处理故障问题。
</t>
  </si>
  <si>
    <t>2025-01-02 20:48:34</t>
  </si>
  <si>
    <t>2025-01-02 20:49:10</t>
  </si>
  <si>
    <t>SD-057-250102-724639-5921</t>
  </si>
  <si>
    <t>2025-01-02 20:13:42</t>
  </si>
  <si>
    <t>普通区域-昌乐县-三庙村自然村-13665362700-300M-宽带上网投诉-次数0-202501020000708794</t>
  </si>
  <si>
    <t>202501020000708794</t>
  </si>
  <si>
    <t>202501020000708794#宽带账号：13665362700；宽带地址：潍坊昌乐县朱刘街道三庙村三庙村自然村三庙村二期7#*********；客户来电反映移动高清无法观看，客户要求师傅上门，请协助处理，谢谢！联系电话：13665362700；联系人：先生/女士；来电流水：2025010220113467820814705</t>
  </si>
  <si>
    <t>2025-01-02 20:17:13</t>
  </si>
  <si>
    <t>2025-01-02 20:17:30</t>
  </si>
  <si>
    <t>SD-851-317221-13587-6781</t>
  </si>
  <si>
    <t>SD-057-250102-604187-5609</t>
  </si>
  <si>
    <t>2025-01-02 19:35:07</t>
  </si>
  <si>
    <t>(目标)普通区域-安丘市-石崖子-13964632398-500M-魔百和投诉-次数0-20250102193231X551904121</t>
  </si>
  <si>
    <t>20250102193231X551904121</t>
  </si>
  <si>
    <t>【农村网络投诉】流程受理流水号：20250102193107139646323981211582
客户号码:13964632398
客户姓名:贾**
投诉地市:潍坊
来话流水:2025010219280081620818845
宽带账号:13964632398
宽带账号归属地市:潍坊
宽带账号归属区县:安丘市
故障地址:潍坊安丘市大城埠小城埠小城埠村2号箱学亮（南）*********
联系电话:13964632398
联系人:先生/女士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故障细类:移动高清电视故障(专席)
携转原因:
故障时间:2025-01-02 19:31:31
具体故障现象:客户来电反映直播频道无法观看，我处正常排障未恢复，请协助谢谢
客户其他诉求:
魔百和单/组播：组播</t>
  </si>
  <si>
    <t>2025-01-02 19:36:41</t>
  </si>
  <si>
    <t>2025-01-02 19:37:05</t>
  </si>
  <si>
    <t>SD-057-250102-135460-5618</t>
  </si>
  <si>
    <t>2025-01-02 19:36:16</t>
  </si>
  <si>
    <t>普通区域-奎文区-高创公馆-13963609535-500M-宽带上网投诉-次数0-202501020000691508</t>
  </si>
  <si>
    <t>202501020000691508</t>
  </si>
  <si>
    <t>202501020000691508#13963609535   客户电视观看卡顿不方便排障   联系人先生   联系电话13963609535   流水号2025010219291266620827689</t>
  </si>
  <si>
    <t>2025-01-02 19:39:56</t>
  </si>
  <si>
    <t>2025-01-02 19:40:29</t>
  </si>
  <si>
    <t>SD-851-332633-409-1634</t>
  </si>
  <si>
    <t>SD-057-250102-379458-6366</t>
  </si>
  <si>
    <t>2025-01-02 22:18:49</t>
  </si>
  <si>
    <t>80+普通-普通区域-潍城区-新天地-15165664375-1000M-宽带上网投诉-次数0-202501020000737145</t>
  </si>
  <si>
    <t>202501020000737145</t>
  </si>
  <si>
    <t>202501020000737145#【已关注中国移动10086微信公众号】流程受理流水号：20250102221128151656643751228655
客户号码:15165664375
客户姓名:于**
投诉地市:潍坊
来话流水:2025010222110461220892458
宽带账号:15165664375
宽带账号归属地市:潍坊
宽带账号归属区县:潍城区
故障地址:潍坊潍城区城关街道胜利西街新天地1号楼*********
联系电话:15165664375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
携转原因:
故障时间:2025-01-02 22:15:32
具体故障现象:网速慢卡顿，打不开网页
客户其他诉求:客户要求明天8.30左右回电
;宽带小区$[新天地]$</t>
  </si>
  <si>
    <t>2025-01-03 07:20:12</t>
  </si>
  <si>
    <t>2025-01-03 07:22:46</t>
  </si>
  <si>
    <t>SD-851-296267-10683-20943</t>
  </si>
  <si>
    <t>SD-057-250102-319657-5605</t>
  </si>
  <si>
    <t>2025-01-02 19:34:48</t>
  </si>
  <si>
    <t>【重投】-(目标)普通区域-安丘市-古槐小区-15065609046-100M-宽带上网投诉-次数0-202501020000630391</t>
  </si>
  <si>
    <t>202501020000630391</t>
  </si>
  <si>
    <t>202501020000630391#宽带账号：15065609046；宽带地址：潍坊安丘市兴安街道青云山路古槐小区B区28号楼；客户反映上网慢，客户无法配合线上指导/客户不配合排障，要求去家里，请协助处理，谢谢！联系电话：13573676537；联系人：先生；来电流水：2025010217573723120897016。</t>
  </si>
  <si>
    <t>2025-01-02 19:39:13</t>
  </si>
  <si>
    <t>2025-01-02 19:39:41</t>
  </si>
  <si>
    <t>SD-851-287522-12098-20549</t>
  </si>
  <si>
    <t>SD-057-250102-975624-5846</t>
  </si>
  <si>
    <t>2025-01-02 20:01:45</t>
  </si>
  <si>
    <t>【调研】-普通区域-奎文区-大观天下一期-15853621986-300M-宽带上网投诉-次数0-202501020000702725</t>
  </si>
  <si>
    <t>202501020000702725</t>
  </si>
  <si>
    <t>202501020000702725#宽带账号15853621986 联系电话15853621986 客户来电反应宽带无法上网，经检测为质差光猫，请上门更换一下终端 宽带地址：潍坊高新高新城区东方路大观天下（不是二期）3号楼 请协助处理谢谢</t>
  </si>
  <si>
    <t>2025-01-02 20:11:45</t>
  </si>
  <si>
    <t>2025-01-02 20:12:56</t>
  </si>
  <si>
    <t>SD-057-250102-972315-1034</t>
  </si>
  <si>
    <t>2025-01-02 10:22:55</t>
  </si>
  <si>
    <t>普通区域-安丘市-未来城-15762553266-200M-宽带上网投诉-次数0-202501020000200648</t>
  </si>
  <si>
    <t>2025-01-03 11:23:00</t>
  </si>
  <si>
    <t>202501020000200648</t>
  </si>
  <si>
    <t>202501020000200648#受理号码 : 15762553266客户姓名 : 周**号码归属地 : 潍坊坊子 － 潍坊市坊子区新龙通手机大卖场用户品牌 : 全球通
客户来电反映：宽带无法使用，路由器亮红灯闪烁，按口径排障未恢复，请求协助处理，谢谢！
联系电话：15762553266 联系人：女士 宽带地址：潍坊安丘市兴安街道昌安北路未来城10号楼 来电流水：2025010210173124920878409</t>
  </si>
  <si>
    <t>2025-01-02 10:30:55</t>
  </si>
  <si>
    <t>2025-01-02 10:32:13</t>
  </si>
  <si>
    <t>SD-852-324348-678-16191</t>
  </si>
  <si>
    <t>SD-057-250102-867954-5905</t>
  </si>
  <si>
    <t>2025-01-02 20:10:32</t>
  </si>
  <si>
    <t>80+银卡-普通区域-安丘市-刘尧世家-15064678536-1000M-宽带上网投诉-次数0-202501020000707203</t>
  </si>
  <si>
    <t>202501020000707203</t>
  </si>
  <si>
    <t>202501020000707203#宽带账号：15064678536；宽带地址：潍坊安丘市刘家尧镇刘家尧村刘尧世家15号楼*；客户来电反映宽带网速慢客户表示路由器时移动给的，客户不配合排障，要求师傅上门，请协助处理，谢谢！联系电话：15064678536；；来电流水：2025010220055878920880552。</t>
  </si>
  <si>
    <t>2025-01-02 20:39:49</t>
  </si>
  <si>
    <t>2025-01-02 20:40:17</t>
  </si>
  <si>
    <t>SD-851-303315-4562-15034</t>
  </si>
  <si>
    <t>SD-057-250102-792480-1033</t>
  </si>
  <si>
    <t>2025-01-02 10:22:48</t>
  </si>
  <si>
    <t>80+普通-普通区域-寿光市-杨家村-17861284728-500M-宽带上网投诉-次数0-202501020000201493</t>
  </si>
  <si>
    <t>202501020000201493</t>
  </si>
  <si>
    <t>202501020000201493#宽带账号：17861284728；宽带地址：潍坊寿光市圣城街道文庙街杨家村10号箱；联系电话：13583611770客户来电反映宽带无法正常使用 网速特别卡 请核实处理 谢谢 ..线上指导无法操作 来电流水.. 2025010210185680320801703</t>
  </si>
  <si>
    <t>2025-01-02 10:25:05</t>
  </si>
  <si>
    <t>2025-01-02 10:25:38</t>
  </si>
  <si>
    <t>SD-057-250102-362415-1065</t>
  </si>
  <si>
    <t>2025-01-02 10:26:22</t>
  </si>
  <si>
    <t>【调研】-80+银卡-普通区域-奎文区-华都金马小区-15165668727-200M-宽带上网投诉-次数0-202501020000207141</t>
  </si>
  <si>
    <t>2025-01-03 11:27:00</t>
  </si>
  <si>
    <t>202501020000207141</t>
  </si>
  <si>
    <t xml:space="preserve">202501020000207141#流程受理流水号：20250102102441151656687271041629
客户号码:15165668727
客户姓名:马**
投诉地市:潍坊
来话流水:2025010210222620320858986
宽带账号:15165668727
宽带账号归属地市:潍坊
宽带账号归属区县:高新
故障地址:潍坊高新高新城区金马路华都金马小区6号楼*********
联系电话:15165668727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光功率:-25.22
故障大类:宽带/电视
故障细类:宽带无法上网
携转原因:
故障时间:2025-01-02 10:26:54
具体故障现象:光猫灯正常但电脑手机无法上网，
客户其他诉求:客户侧为质差终端，要求上门更换终端并一并处理故障问题。
</t>
  </si>
  <si>
    <t>2025-01-02 10:28:08</t>
  </si>
  <si>
    <t>2025-01-02 10:39:07</t>
  </si>
  <si>
    <t>SD-057-250102-874562-4633</t>
  </si>
  <si>
    <t>2025-01-02 17:54:46</t>
  </si>
  <si>
    <t>80+普通-普通区域-寿光市-后游小区-15169588906-100M-宽带上网投诉-次数0-202501020000627320</t>
  </si>
  <si>
    <t>2025-01-03 18:55:00</t>
  </si>
  <si>
    <t>202501020000627320</t>
  </si>
  <si>
    <t>202501020000627320#宽带账号：15169588906；宽带地址：潍坊寿光市文家街道北环路后游小区；客户来电反映宽带无法使用，客户不配合排障，要求上门，请协助处理，谢谢！联系电话：15169588906；联系人：先生；来电流水：2025010217502662220809903</t>
  </si>
  <si>
    <t>2025-01-02 17:58:59</t>
  </si>
  <si>
    <t>2025-01-02 17:59:39</t>
  </si>
  <si>
    <t>SD-057-250102-129785-5903</t>
  </si>
  <si>
    <t>2025-01-02 20:08:46</t>
  </si>
  <si>
    <t>【调研】-80+银卡-普通区域-临朐县-七贤街安置楼-13863640636-300M-魔百和投诉-次数0-202501020000706173</t>
  </si>
  <si>
    <t>202501020000706173</t>
  </si>
  <si>
    <t>202501020000706173#流程受理流水号：20250102200607138636406361217709
客户号码:13863640636
客户姓名:张**
投诉地市:潍坊
来话流水:2025010220035648420867609
宽带账号:13863640636
宽带账号归属地市:潍坊
宽带账号归属区县:临朐县
故障地址:潍坊临朐县东城街道七贤街七贤街安置楼3号楼*********
联系电话:13863640636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光功率:-18.06
故障大类:宽带/电视
故障细类:移动高清电视故障(专席)
携转原因:
故障时间:2025-01-02 20:03:24
魔百和单播/组播:组播
具体故障现象:宽带正常，电视提示网络未连接，连接光猫2口，组播。指导未恢复，请协助，谢谢！
客户其他诉求:
魔百和单/组播：组播;宽带小区$[七贤街安置楼]$</t>
  </si>
  <si>
    <t>2025-01-02 20:11:48</t>
  </si>
  <si>
    <t>2025-01-02 20:12:13</t>
  </si>
  <si>
    <t>SD-057-250102-264103-5865</t>
  </si>
  <si>
    <t>2025-01-02 20:04:17</t>
  </si>
  <si>
    <t>80+银卡-普通区域-诸城市-建材城小区-15169631222-500M-宽带上网投诉-次数0-202501020000705147</t>
  </si>
  <si>
    <t>202501020000705147</t>
  </si>
  <si>
    <t xml:space="preserve">202501020000705147#宽带账号：15169631222；宽带地址：潍坊诸城市密州街道繁荣路建材城小区沿街15；客户来电反映宽带上网慢，客户不配合排障，要求上门，请协助处理，谢谢！联系电话：本机；联系人：先生；来电流水：2025010220011769520850660
</t>
  </si>
  <si>
    <t>2025-01-02 20:07:20</t>
  </si>
  <si>
    <t>2025-01-02 20:09:21</t>
  </si>
  <si>
    <t>SD-057-250102-143876-4613</t>
  </si>
  <si>
    <t>2025-01-02 17:52:49</t>
  </si>
  <si>
    <t>80+金卡-普通区域-青州市-花都文苑小区-15065641571-100M-宽带上网投诉-次数0-202501020000623857</t>
  </si>
  <si>
    <t>2025-01-03 18:53:00</t>
  </si>
  <si>
    <t>202501020000623857</t>
  </si>
  <si>
    <t xml:space="preserve">202501020000623857#流程受理流水号：20250102175044150656415711188454
客户号码:15065641571
客户姓名:贺**
投诉地市:潍坊
来话流水:2025010217501670320807842
宽带账号:15065641571
宽带账号归属地市:潍坊
宽带账号归属区县:青州市
故障地址:潍坊青州市益都街道驼山路花都文苑小区9号楼2单元502
联系电话:15065641571
联系人:女士
工单紧急程度:紧急
是否有升级投诉倾向:否
是否重复投诉:否
是否携转意向:否
是否投诉倾向:否
是否智能网关:非智能网关
当前是否在线:否
接入方式:FTTH
端到端诊断结果:光猫掉电
是否质差终端:是
光功率:无
故障大类:宽带/电视
故障细类:宽带无法上网
携转原因:
故障时间:2025-01-02 17:51:02
具体故障现象:15065641571客户来电反映宽带不能上网，故障地址：潍坊青州市益都街道驼山路花都文苑小区9号楼2单元502，请师傅尽快上门处理，谢谢！
客户其他诉求:客户侧为质差终端，要求上门更换终端并一并处理故障问题。
</t>
  </si>
  <si>
    <t>2025-01-02 17:55:41</t>
  </si>
  <si>
    <t>2025-01-02 17:56:02</t>
  </si>
  <si>
    <t>SD-057-250102-869725-4643</t>
  </si>
  <si>
    <t>2025-01-02 17:56:24</t>
  </si>
  <si>
    <t>80+金卡-普通区域-昌邑市-三合苑-13475686660-1000M-魔百和投诉-次数0-20250102175542X742088276</t>
  </si>
  <si>
    <t>2025-01-03 18:57:00</t>
  </si>
  <si>
    <t>20250102175542X742088276</t>
  </si>
  <si>
    <t>流程受理流水号：20250102175503134756866601189587
客户号码:13475686660
客户姓名:王**
投诉地市:潍坊
来话流水:2025010217505272720815233
宽带账号:13475686660
宽带账号归属地市:潍坊
宽带账号归属区县:昌邑市
故障地址:潍坊昌邑市城区新兴街三合苑B6号楼西单元*********
联系电话:13475686660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故障大类:/电视
故障细类:移动高清电视故障(专席)
携转原因:
故障时间:2025-01-02 18:00:37
魔百和单播/组播:组播
具体故障现象:机顶盒无法开机，
客户其他诉求:
魔百和单/组播：组播</t>
  </si>
  <si>
    <t>2025-01-02 17:58:13</t>
  </si>
  <si>
    <t>2025-01-02 17:58:31</t>
  </si>
  <si>
    <t>SD-851-264777-19220-15529</t>
  </si>
  <si>
    <t>SD-057-250102-381052-4614</t>
  </si>
  <si>
    <t>2025-01-02 17:52:50</t>
  </si>
  <si>
    <t>普通区域-高密市-文昌街聚类（夷安大街-二实小）-15628713858-500M-宽带上网投诉-次数0-202501020000624518</t>
  </si>
  <si>
    <t>202501020000624518</t>
  </si>
  <si>
    <t xml:space="preserve">202501020000624518#宽带账号：15628713858；宽带地址：潍坊高密市密水街道幸福路文昌街聚类（夷安大街-二实小）高密文昌街聚类南楼4单元3号箱*********；客户来电反映宽带无法使用，重启设备未恢复，无法配合线上指导，要求上门，请协助处理，谢谢！联系电话：本机；联系人：先生/女士；来电流水：2025010217505454920815607。
</t>
  </si>
  <si>
    <t>2025-01-02 17:54:38</t>
  </si>
  <si>
    <t>2025-01-02 17:56:04</t>
  </si>
  <si>
    <t>SD-852-337928-2109-29956</t>
  </si>
  <si>
    <t>SD-057-250102-570162-4628</t>
  </si>
  <si>
    <t>2025-01-02 17:54:19</t>
  </si>
  <si>
    <t>【调研】-80+金卡-普通区域-奎文区-北大锦城-15163661661-200M-魔百和投诉-次数0-202501020000625657</t>
  </si>
  <si>
    <t>202501020000625657</t>
  </si>
  <si>
    <t>202501020000625657#流程受理流水号：20250102175018151636616611188320
客户号码:15163661661
客户姓名:孙**
投诉地市:潍坊
来话流水:2025010217495573220803297
宽带账号:15163661661
宽带账号归属地市:潍坊
宽带账号归属区县:高新
故障地址:潍坊高新高新城区北宫街北大锦城4号楼*********
联系电话:15163661661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故障细类:移动高清电视故障(专席)
携转原因:
故障时间:2025-01-02 17:53:18
魔百和单播/组播:组播
具体故障现象:提示E000001，重新插拔网线未恢复。
客户其他诉求:
魔百和单/组播：组播;宽带小区$[北大锦城]$</t>
  </si>
  <si>
    <t>2025-01-02 17:56:23</t>
  </si>
  <si>
    <t>2025-01-02 18:00:01</t>
  </si>
  <si>
    <t>SD-057-250102-047869-5936</t>
  </si>
  <si>
    <t>2025-01-02 20:17:04</t>
  </si>
  <si>
    <t>【调研】-普通区域-寿光市-孙家庄村-15154494999-500M-宽带上网投诉-次数0-20250102201410X507126910</t>
  </si>
  <si>
    <t>20250102201410X507126910</t>
  </si>
  <si>
    <t xml:space="preserve">【农村网络投诉】流程受理流水号：20250102201215151544949991218665
客户号码:15154494999
客户姓名:孙**
投诉地市:潍坊
来话流水:2025010220115408020816673
宽带账号:15154494999
宽带账号归属地市:潍坊
宽带账号归属区县:寿光市
故障地址:潍坊寿光市孙家集街道孙家庄孙家庄村孙家庄村2号箱孙文全外墙*********
联系电话:15154494999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20:12:46
具体故障现象:提示网络无法连接，
客户其他诉求:要求明天师傅上门维护，谢谢
</t>
  </si>
  <si>
    <t>2025-01-02 20:33:01</t>
  </si>
  <si>
    <t>2025-01-02 20:33:25</t>
  </si>
  <si>
    <t>SD-057-250102-561243-5592</t>
  </si>
  <si>
    <t>2025-01-02 19:30:51</t>
  </si>
  <si>
    <t>普通区域-寒亭区-碱滩村自然村-15054849208-300M-宽带上网投诉-次数0-202501020000690301</t>
  </si>
  <si>
    <t>202501020000690301</t>
  </si>
  <si>
    <t xml:space="preserve">202501020000690301#流程受理流水号：20250102192911150548492081211197
客户号码:15054849208
客户姓名:郭**
投诉地市:潍坊
来话流水:2025010219285853420825971
宽带账号:15054849208
宽带账号归属地市:潍坊
宽带账号归属区县:寒亭区
故障地址:潍坊寒亭区高里镇碱滩村碱滩村自然村高里镇碱滩村30号箱*********
联系电话:15054849208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故障时间:2025-01-02 19:30:35
具体故障现象:网速慢卡顿，
客户其他诉求:客户侧为质差终端，要求上门更换终端并一并处理故障问题。
</t>
  </si>
  <si>
    <t>2025-01-02 19:36:19</t>
  </si>
  <si>
    <t>2025-01-02 19:38:29</t>
  </si>
  <si>
    <t>SD-057-250102-295143-5902</t>
  </si>
  <si>
    <t>2025-01-02 20:08:24</t>
  </si>
  <si>
    <t>普通区域-昌乐县-英才苑-15908038232-300M-魔百和投诉-次数0-202501020000707190</t>
  </si>
  <si>
    <t>202501020000707190</t>
  </si>
  <si>
    <t>202501020000707190#流程受理流水号：20250102200101159080382321216892
客户号码:15908038232
客户姓名:刘**
投诉地市:潍坊
来话流水:2025010220003873420846478
宽带账号:15908038232
宽带账号归属地市:潍坊
宽带账号归属区县:昌乐县
故障地址:潍坊昌乐县城关街道永康路英才苑17号楼*********
联系电话:15908038232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故障细类:移动高清电视故障(专席)
携转原因:
故障时间:2025-01-02 20:05:08
魔百和单播/组播:组播
具体故障现象:电视直播或点播无法观看，请协助，谢谢
客户其他诉求:
魔百和单/组播：组播;宽带小区$[英才苑]$</t>
  </si>
  <si>
    <t>赵延明</t>
  </si>
  <si>
    <t>15706307130</t>
  </si>
  <si>
    <t>dw3_jk_zhaoyanming</t>
  </si>
  <si>
    <t>2025-01-02 20:12:49</t>
  </si>
  <si>
    <t>SD-057-250102-427510-5870</t>
  </si>
  <si>
    <t>2025-01-02 20:05:11</t>
  </si>
  <si>
    <t>普通区域-潍城区-和润城市花园-13406639534-300M-宽带上网投诉-次数0-202501020000706404</t>
  </si>
  <si>
    <t>202501020000706404</t>
  </si>
  <si>
    <t>202501020000706404#客户来电反映宽带无法使用，光功率差，线上排障不认可，要求维修人员上门维修，请尽快协助处理，谢谢  
联系人：先生  联系电话：13573664568
流水：2025010220023296720858824</t>
  </si>
  <si>
    <t>2025-01-02 20:20:07</t>
  </si>
  <si>
    <t>2025-01-02 20:20:33</t>
  </si>
  <si>
    <t>SD-851-283248-19152-13745</t>
  </si>
  <si>
    <t>SD-057-250102-263584-1041</t>
  </si>
  <si>
    <t>2025-01-02 10:23:20</t>
  </si>
  <si>
    <t>【调研】-普通区域-坊子区-葛家小区-15653665812-1000M-宽带上网投诉-次数0-20250102102159X519531789</t>
  </si>
  <si>
    <t>20250102102159X519531789</t>
  </si>
  <si>
    <t xml:space="preserve">流程受理流水号：20250102102019156536658121040028
客户号码:15653665812
客户姓名:赵**
投诉地市:潍坊
来话流水:2025010210192968020810692
宽带账号:15653665812
宽带账号归属地市:潍坊
宽带账号归属区县:坊子区
故障地址:潍坊坊子区坊子新区北海路葛家小区潍坊坊子葛家小区12号楼*********
联系电话:15898935675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10:20:45
具体故障现象:提示网络无法连接，
客户其他诉求:
</t>
  </si>
  <si>
    <t>2025-01-02 10:24:40</t>
  </si>
  <si>
    <t>2025-01-02 10:25:00</t>
  </si>
  <si>
    <t>SD-851-312920-10497-27138</t>
  </si>
  <si>
    <t>SD-057-250102-473098-4662</t>
  </si>
  <si>
    <t>2025-01-02 17:57:33</t>
  </si>
  <si>
    <t>【调研】-80+金卡-普通区域-潍城区-银河花园d区-15163695210-200M-宽带上网投诉-次数0-202501020000627854</t>
  </si>
  <si>
    <t>2025-01-03 18:58:00</t>
  </si>
  <si>
    <t>202501020000627854</t>
  </si>
  <si>
    <t>202501020000627854#受理号码 : 15163695210客户姓名 : 崔**号码归属地 : 潍坊潍城 － 潍城-于河代理商管理中心用户品牌 : 全球通
客户来电反映，宽带网速，按流程排查未恢复，请协助处理，谢谢！
联系人：先生  联系电话：15163695210  宽带地址：潍坊潍城区经济开发区管理委员会北宫西街银河花园d区5号楼*********  电话流水：2025010217540275320854623</t>
  </si>
  <si>
    <t>2025-01-02 18:01:19</t>
  </si>
  <si>
    <t>2025-01-02 18:01:57</t>
  </si>
  <si>
    <t>SD-057-250102-752169-1113</t>
  </si>
  <si>
    <t>2025-01-02 10:29:22</t>
  </si>
  <si>
    <t>普通区域-昌乐县-崖下店子-15762643708-300M-宽带上网投诉-次数0-202501020000212933</t>
  </si>
  <si>
    <t>202501020000212933</t>
  </si>
  <si>
    <t>202501020000212933#流程受理流水号：20250102102741157626437081042725
客户号码:15762643708
客户姓名:王**
投诉地市:潍坊
来话流水:2025010210270279120834814
宽带账号:15762643708
账号归属区县:昌乐县金通电讯经销部
联系电话:15762643708
联系人:先生/女士
宽带地址:潍坊
工单紧急程度:一般
是否投诉倾向:否
是否重复投诉:否
是否携转意向:否
是否有升级投诉倾向:否
*业务名称:业务融合移机流程宽带
投诉内容:手机号码：15762643708，【问题描述】客户已办理宽带业务，有开通单，要求装维尽快联系上门，请处理，谢谢。联系电话：15762643708，联系人：先生/女士，录音流水号：2025010210270279120834814。受理明细：531920062399999999。
在途开通单信息：536240708857353344，15762643708，2024-07-08 13:18:50，业务融合移机流程宽带，处理中，手写判断和地址录入
是否到厅:否
业务名称:业务融合移机流程宽带
;宽带小区$[崖下店子]$</t>
  </si>
  <si>
    <t>2025-01-02 10:32:36</t>
  </si>
  <si>
    <t>SD-852-339729-1423-28421</t>
  </si>
  <si>
    <t>SD-057-250102-960783-4689</t>
  </si>
  <si>
    <t>2025-01-02 17:59:17</t>
  </si>
  <si>
    <t>普通区域-临朐县-东郡安置楼3期-13046499929-1000M-宽带上网投诉-次数0-202501020000632087</t>
  </si>
  <si>
    <t>202501020000632087</t>
  </si>
  <si>
    <t>202501020000632087#流程受理流水号：20250102175756130464999291190425
客户号码:13046499929
客户姓名:韩**
投诉地市:潍坊
来话流水:2025010217574370120898241
宽带账号:13046499929
账号归属区县:临朐-朐山网格-铁通大众直销5
联系电话:13046499929
联系人:先生/女士
宽带地址:潍坊
工单紧急程度:非常紧急
是否投诉倾向:否
是否重复投诉:否
是否携转意向:否
是否有升级投诉倾向:否
*业务名称:业务融合开机流程宽带+全光WiFi+OTT+FTTR组网
投诉内容:手机号码：13046499929，【问题描述】客户已办理宽带业务，有开通单，要求装维尽快联系上门，请处理，谢谢。联系电话：13046499929，联系人：先生/女士，录音流水号：2025010217574370120898241。受理明细：531920062399999999。
在途开通单信息：536250102179747038，13046499929，2025-01-02 14:37:42，业务融合开机流程宽带+全光WiFi+OTT+FTTR组网，处理中，手写判断和地址录入
是否到厅:否
业务名称:业务融合开机流程宽带+全光WiFi+OTT+FTTR组网
;宽带小区$[东郡安置楼3期]$</t>
  </si>
  <si>
    <t>2025-01-02 18:03:05</t>
  </si>
  <si>
    <t>谭龙杰</t>
  </si>
  <si>
    <t>15706307558</t>
  </si>
  <si>
    <t>dw3_jk_tanlongjie</t>
  </si>
  <si>
    <t>2025-01-02 18:04:05</t>
  </si>
  <si>
    <t>SD-851-258481-10308-11393</t>
  </si>
  <si>
    <t>SD-057-250102-174629-5862</t>
  </si>
  <si>
    <t>2025-01-02 20:03:38</t>
  </si>
  <si>
    <t>普通区域-昌乐县-福乐苑-13695362266-100M-魔百和投诉-次数0-202501020000704060</t>
  </si>
  <si>
    <t>202501020000704060</t>
  </si>
  <si>
    <t>202501020000704060#【已关注中国移动10086微信公众号】流程受理流水号：20250102200250136953622661217198
客户号码:13695362266
客户姓名:万**
投诉地市:潍坊
来话流水:2025010220023272820858797
宽带账号:13695362266
宽带账号归属地市:潍坊
宽带账号归属区县:昌乐县
故障地址:潍坊昌乐县城关街道孤山街福乐苑福乐苑沿街1#*********
联系电话:13695362266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光功率:-6.77
故障大类:宽带/电视
故障细类:移动高清电视故障
携转原因:
故障时间:2025-01-02 20:03:16
魔百和单播/组播:组播
具体故障现象:电视提示网络类错误，
客户其他诉求:
魔百和单/组播：组播;宽带小区$[福乐苑]$</t>
  </si>
  <si>
    <t>2025-01-02 20:07:36</t>
  </si>
  <si>
    <t>郑伟</t>
  </si>
  <si>
    <t>15706307147</t>
  </si>
  <si>
    <t>dw3_jk_clzhengwei</t>
  </si>
  <si>
    <t>2025-01-02 20:07:58</t>
  </si>
  <si>
    <t>SD-057-250102-832056-105</t>
  </si>
  <si>
    <t>2025-01-02 08:35:30</t>
  </si>
  <si>
    <t>普通区域-奎文区-恒信伯爵庄园-15866129641-300M-宽带上网投诉-次数0-20250102083355X357753590</t>
  </si>
  <si>
    <t>20250102083355X357753590</t>
  </si>
  <si>
    <t xml:space="preserve">流程受理流水号：20250102083300158661296411001654
客户号码:15866129641
客户姓名:王**
投诉地市:潍坊
来话流水:2025010208320213820805780
宽带账号:15866129641
宽带账号归属地市:潍坊
宽带账号归属区县:奎文区
故障地址:潍坊奎文区潍州路街道潍州路恒信伯爵庄园1号楼*********
联系电话:15269632285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故障时间:2025-01-02 08:33:38
具体故障现象:光猫亮红灯，
客户其他诉求:烦请协助处理，谢谢
</t>
  </si>
  <si>
    <t>2025-01-02 08:50:58</t>
  </si>
  <si>
    <t>2025-01-02 08:55:38</t>
  </si>
  <si>
    <t>SD-057-250102-798106-128</t>
  </si>
  <si>
    <t>2025-01-02 08:38:13</t>
  </si>
  <si>
    <t>普通区域-昌乐县-全福元-13863683198-100M-宽带上网投诉-次数0-20250102083542X142951868</t>
  </si>
  <si>
    <t>2025-01-03 09:39:00</t>
  </si>
  <si>
    <t>20250102083542X142951868</t>
  </si>
  <si>
    <t xml:space="preserve">流程受理流水号：20250102083448138636831981002167
客户号码:13863683198
客户姓名:李**
投诉地市:潍坊
来话流水:2025010208325792720813099
宽带账号:13863683198
宽带账号归属地市:潍坊
宽带账号归属区县:昌乐县
故障地址:潍坊昌乐县城关街道方山路全福元全福元住宅2#楼*********
联系电话:13863683198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故障细类:网速慢/上网掉线(专席)
携转原因:
故障时间:2025-01-02 08:31:46
具体故障现象:网速慢卡顿，
客户其他诉求:网速慢，上门看一下
</t>
  </si>
  <si>
    <t>2025-01-02 08:41:40</t>
  </si>
  <si>
    <t>2025-01-02 08:42:19</t>
  </si>
  <si>
    <t>SD-851-254270-4129-12822</t>
  </si>
  <si>
    <t>SD-057-250102-923157-147</t>
  </si>
  <si>
    <t>2025-01-02 08:39:54</t>
  </si>
  <si>
    <t>普通区域-高密市-荆都花园-13583638964-300M-宽带上网投诉-次数1-20250101173148X908680559</t>
  </si>
  <si>
    <t>2025-01-02 08:44:37</t>
  </si>
  <si>
    <t>SD-057-250102-682137-122</t>
  </si>
  <si>
    <t>2025-01-02 08:37:27</t>
  </si>
  <si>
    <t>【调研】-80+金卡-普通区域-潍城区-东园公馆-13792601234-200M-宽带上网投诉-次数0-202501020000094932</t>
  </si>
  <si>
    <t>2025-01-03 09:38:00</t>
  </si>
  <si>
    <t>202501020000094932</t>
  </si>
  <si>
    <t>202501020000094932#宽带账号：13792601234宽带地址：潍坊潍城区北关街道北宫西街东园公馆1号楼***；客户来电反映移动高清用户名不存在，销开户重启未恢复****，经查询客户侧为质差机顶盒，请协助上门更换设备并一并处理故障问题，谢谢！联系电话13210682987联系人先生来电流水：2025010208345252120829170</t>
  </si>
  <si>
    <t>2025-01-02 08:49:47</t>
  </si>
  <si>
    <t>2025-01-02 08:53:09</t>
  </si>
  <si>
    <t>SD-057-250102-928645-107</t>
  </si>
  <si>
    <t>2025-01-02 08:35:38</t>
  </si>
  <si>
    <t>【调研】-(目标)普通区域-青州市-朝阳商住楼-18765662206-1000M-宽带上网投诉-次数0-20250102083445X851536710 二级督办</t>
  </si>
  <si>
    <t>20250102083445X851536710</t>
  </si>
  <si>
    <t xml:space="preserve">流程受理流水号：20250102083227187656622061001513
客户号码:18765662206
客户姓名:李**
投诉地市:潍坊
来话流水:2025010208312947120801337
宽带账号:18765662206
宽带账号归属地市:潍坊
宽带账号归属区县:青州市
故障地址:潍坊青州市云门山街道凤凰山西路朝阳商住楼2号楼*********
联系电话:18765662206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故障时间:2025-01-02 08:32:31
具体故障现象:PON灯闪，插紧捋直光纤线重启未恢复，谢谢
客户其他诉求:
</t>
  </si>
  <si>
    <t>2025-01-02 08:41:29</t>
  </si>
  <si>
    <t>2025-01-02 08:41:49</t>
  </si>
  <si>
    <t>SD-851-328043-10916-9178</t>
  </si>
  <si>
    <t>SD-057-250102-310485-114</t>
  </si>
  <si>
    <t>2025-01-02 08:36:04</t>
  </si>
  <si>
    <t>普通区域-潍城区-绿地新里城-15253668733-1000M-宽带上网投诉-次数0-202501020000096598</t>
  </si>
  <si>
    <t>202501020000096598</t>
  </si>
  <si>
    <t>202501020000096598#流程受理流水号：20250102083506152536687331002254
客户号码:15253668733
客户姓名:张**
投诉地市:潍坊
来话流水:2025010208340059420821800
宽带账号:15253668733
宽带账号归属地市:潍坊
宽带账号归属区县:潍城区
故障地址:潍坊潍城区北关街道清平路绿地新里城18号楼*********
联系电话:15253668733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故障时间:2025-01-02 08:35:21
具体故障现象:网速慢卡顿，
客户其他诉求:请审核谢谢
;宽带小区$[绿地新里城]$</t>
  </si>
  <si>
    <t>2025-01-02 08:42:09</t>
  </si>
  <si>
    <t>2025-01-02 08:42:33</t>
  </si>
  <si>
    <t>SD-851-256873-15037-29762</t>
  </si>
  <si>
    <t>SD-057-250103-680439-3763</t>
  </si>
  <si>
    <t>2025-01-03 16:26:55</t>
  </si>
  <si>
    <t>【调研】-80+金卡-(目标)普通区域-昌乐县-阿陀沿街自然村-13475692105-1000M-业务受理宽带-次数0-202501030000526443</t>
  </si>
  <si>
    <t>2025-01-04 16:27:00</t>
  </si>
  <si>
    <t>202501030000526443</t>
  </si>
  <si>
    <t>202501030000526443# 宽带账号:13475692105; 联系电话：13475692105，问题类型：此工单为群障修复工单，根据群障全量闭环修复管理要求，为确保客户网络通畅，请装维人员跟进修复网络问题，谢谢！ 
 群障标题：公告。故障描述：潍坊昌乐县阿陀沿街自然村光缆故障，预估24小时恢复，请帮忙拦截,如有需要请联系片区装维师傅徐政然15706307128主叫号码：13475692105.0;该号码仅供参考，请优先联系宽带账号。</t>
  </si>
  <si>
    <t>2025-01-03 16:41:11</t>
  </si>
  <si>
    <t>业务受理-&gt;线上义诊-&gt;家庭业务-&gt;全局流转-&gt;功能使用-&gt;群障弹窗-&gt;全局流转</t>
  </si>
  <si>
    <t>张善国</t>
  </si>
  <si>
    <t>15706307180</t>
  </si>
  <si>
    <t>dw3_jk_zhangshanguo</t>
  </si>
  <si>
    <t>2025-01-03 16:45:08</t>
  </si>
  <si>
    <t>SD-851-327758-8768-9651</t>
  </si>
  <si>
    <t>SD-057-250103-560813-3805</t>
  </si>
  <si>
    <t>2025-01-03 16:29:31</t>
  </si>
  <si>
    <t>80+银卡-普通区域-昌邑市-（铁通）昌邑市东方丽都-18764722699-100M-宽带上网投诉-次数0-202501030000526632</t>
  </si>
  <si>
    <t>2025-01-04 17:30:00</t>
  </si>
  <si>
    <t>202501030000526632</t>
  </si>
  <si>
    <t>202501030000526632#客户来电反映宽带网络无法上网，经查询客户侧为质差终端，请协助上门更换终端并一并处理故障问题，谢谢！联系电话：18706578520；联系人：女士，来电流水：
2025010316260885320872864</t>
  </si>
  <si>
    <t>2025-01-03 16:32:56</t>
  </si>
  <si>
    <t>2025-01-03 16:35:58</t>
  </si>
  <si>
    <t>SD-057-250103-469538-3966</t>
  </si>
  <si>
    <t>2025-01-03 16:49:23</t>
  </si>
  <si>
    <t>【调研】-80+金卡-(目标)普通区域-奎文区-五洲家苑-18765636136-200M-宽带上网投诉-次数0-202501030000546815</t>
  </si>
  <si>
    <t>2025-01-04 17:50:00</t>
  </si>
  <si>
    <t>202501030000546815</t>
  </si>
  <si>
    <t xml:space="preserve">202501030000546815#流程受理流水号：20250103164841187656361361162293
客户号码:18765636136
客户姓名:曲**
投诉地市:潍坊
来话流水:2025010316473004620890499
宽带账号:18765636136
宽带账号归属地市:潍坊
宽带账号归属区县:高新
故障地址:潍坊高新高新城区蓉花路五洲家苑8号楼*********
联系电话:15953670514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光功率:-22.36
故障大类:宽带/电视
故障细类:宽带网速慢/卡顿
携转原因:
故障时间:2025-01-03 16:48:55
具体故障现象:网速慢卡顿，
客户其他诉求:客户侧为质差终端，要求上门更换终端并一并处理故障问题。
</t>
  </si>
  <si>
    <t>2025-01-03 16:52:53</t>
  </si>
  <si>
    <t>2025-01-03 16:53:18</t>
  </si>
  <si>
    <t>SD-057-250103-978035-650</t>
  </si>
  <si>
    <t>2025-01-03 09:31:28</t>
  </si>
  <si>
    <t>【重投】-【调研】-80+普通-FTTR-普通区域--null--宽带上网投诉-次数0-202501020000495440</t>
  </si>
  <si>
    <t>2025-01-04 10:32:00</t>
  </si>
  <si>
    <t>202501020000495440</t>
  </si>
  <si>
    <t>202501020000495440#*YWDZ01
服务号码：18866778938，
号码归属地：潍坊奎文 ，
要求取消：【98-158）套餐用户，办理30元/月千兆提速包，享全光WiFi1+1礼包，合约期30个月，到期后提速包按照10元/月收费@办理千兆宽带/千兆提速包享场景宽带提速权益（含教育、电竞、护苗）@（硬件专用-分月）30元/月下行提速至1000M，上行提速至50M业务；
用户品牌：全球通；
是否外呼开通：否；
客户质疑：【98-158）套餐用户，办理30元/月千兆提速包，享全光WiFi1+1礼包，合约期30个月，到期后提速包按照10元/月收费、办理千兆宽带/千兆提速包享场景宽带提速权益（含教育、电竞、护苗）、（硬件专用-分月）30元/月下行提速至1000M，上行提速至50M，
请一并处理费用：月份2023年4月份至今、金额630；接触录音流水号：2025010215325243320866388；联系电话：18866778938；
受理明细：536230421099299126，争议业务名称：【98-158）套餐用户，办理30元/月千兆提速包，享全光WiFi1+1礼包，合约期30个月，到期后提速包按照10元/月收费，庄**，18866778938，产品变更，2023-04-21 13:06:22,张亭玉(fe82200a)，潍坊-奎文-金宝明亮手机(SD.LF.0E.08.02.T2)；
受理明细：536230421099299126，争议业务名称：办理千兆宽带/千兆提速包享场景宽带提速权益（含教育、电竞、护苗），庄**，18866778938，产品变更，2023-04-21 13:06:22,张亭玉(fe82200a)，潍坊-奎文-金宝明亮手机(SD.LF.0E.08.02.T2)；
受理明细：536230421099299126，争议业务名称：（硬件专用-分月）30元/月下行提速至1000M，上行提速至50M，庄**，18866778938，产品变更，2023-04-21 13:06:22,张亭玉(fe82200a)，潍坊-奎文-金宝明亮手机(SD.LF.0E.08.02.T2)；
备注：网络信号不好一直没有享受到对应服务;宽带小区$[庄家裕园]$</t>
  </si>
  <si>
    <t>2025-01-03 16:18:17</t>
  </si>
  <si>
    <t>重新布放路由器位置</t>
  </si>
  <si>
    <t>SD-057-250103-473290-2079</t>
  </si>
  <si>
    <t>2025-01-03 12:17:05</t>
  </si>
  <si>
    <t>FTTR-普通区域-昌乐县-乔东-18353699997-1000M-宽带上网投诉-次数0-20250103121406X646314833</t>
  </si>
  <si>
    <t>2025-01-04 08:00:00</t>
  </si>
  <si>
    <t>20250103121406X646314833</t>
  </si>
  <si>
    <t xml:space="preserve">【农村网络投诉】流程受理流水号：20250103121141183536999971079975
客户号码:18353699997
客户姓名:赵**
投诉地市:潍坊
来话流水:2025010312112815920880429
宽带账号:18353699997
宽带账号归属地市:潍坊
宽带账号归属区县:昌乐县
故障地址:潍坊昌乐县乔官镇乔东乔东乔东村19#（冯瑞文东山）*********
联系电话:18353699997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12:14:19
具体故障现象:光猫亮红灯，
客户其他诉求:
</t>
  </si>
  <si>
    <t>2025-01-03 12:19:02</t>
  </si>
  <si>
    <t>秦东刚</t>
  </si>
  <si>
    <t>15706307138</t>
  </si>
  <si>
    <t>dw3_jk_qindonggang</t>
  </si>
  <si>
    <t>2025-01-03 12:19:23</t>
  </si>
  <si>
    <t>SD-851-319183-3905-2385</t>
  </si>
  <si>
    <t>SD-057-250103-928416-5817</t>
  </si>
  <si>
    <t>2025-01-03 20:17:14</t>
  </si>
  <si>
    <t>80+银卡-普通区域-寿光市-清水泊家属院西院-15153698715-1000M-业务受理宽带-次数0-202501030000692669</t>
  </si>
  <si>
    <t>2025-01-04 18:00:00</t>
  </si>
  <si>
    <t>202501030000692669</t>
  </si>
  <si>
    <t>202501030000692669#【已关注中国移动10086微信公众号】 宽带账号:15153698715; 联系电话：15153698715，问题类型：此工单为群障修复工单，根据群障全量闭环修复管理要求，为确保客户网络通畅，请装维人员跟进修复网络问题，谢谢！ 
 群障标题：公告。故障描述：清水泊家属院西院主叫号码：100860536.0;该号码仅供参考，请优先联系宽带账号。</t>
  </si>
  <si>
    <t>2025-01-03 20:48:51</t>
  </si>
  <si>
    <t>2025-01-03 20:49:22</t>
  </si>
  <si>
    <t>SD-851-328510-22984-3472</t>
  </si>
  <si>
    <t>SD-057-250103-631785-3771</t>
  </si>
  <si>
    <t>2025-01-03 16:27:09</t>
  </si>
  <si>
    <t>【调研】-80+银卡-普通区域-奎文区-春景花园-15265637058-300M-宽带上网投诉-次数0-202501030000524797</t>
  </si>
  <si>
    <t>2025-01-04 17:28:00</t>
  </si>
  <si>
    <t>202501030000524797</t>
  </si>
  <si>
    <t>202501030000524797#流程受理流水号：20250103162517152656370581154617
客户号码:15265637058
客户姓名:张**
投诉地市:潍坊
来话流水:2025010316245738720855131
宽带账号:15265637058
宽带账号归属地市:潍坊
宽带账号归属区县:高新
故障地址:潍坊高新高新城区福寿街春景花园31号楼*********
联系电话:15265637058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故障细类:宽带无法上网
携转原因:
故障时间:2025-01-03 16:25:40
具体故障现象:用户无法提供具体故障现象，
客户其他诉求:客户反映智能锁要求师傅上门连接宽带
;宽带小区$[春景花园]$</t>
  </si>
  <si>
    <t>2025-01-03 16:35:21</t>
  </si>
  <si>
    <t>2025-01-03 16:35:42</t>
  </si>
  <si>
    <t>SD-851-296630-709-16688</t>
  </si>
  <si>
    <t>SD-057-250103-920576-3865</t>
  </si>
  <si>
    <t>2025-01-03 16:37:15</t>
  </si>
  <si>
    <t>【调研】-80+银卡-普通区域-奎文区-恒信-金御园（风华上品）-18363663366-1000M-宽带上网投诉-次数0-202501030000532843</t>
  </si>
  <si>
    <t>2025-01-04 17:38:00</t>
  </si>
  <si>
    <t>202501030000532843</t>
  </si>
  <si>
    <t>202501030000532843#宽带账号：18363663366宽带地址：潍坊高新高新城区樱前街恒信-金御园（风华上品）36号楼；客户来电反映宽带网络卡顿，要求上门，请协助处理，谢谢！来电流水：2025010316325383420873507</t>
  </si>
  <si>
    <t>2025-01-03 16:46:42</t>
  </si>
  <si>
    <t>2025-01-03 16:48:36</t>
  </si>
  <si>
    <t>SD-851-254443-8621-1257</t>
  </si>
  <si>
    <t>SD-057-250103-235908-3940</t>
  </si>
  <si>
    <t>2025-01-03 16:47:19</t>
  </si>
  <si>
    <t>【调研】-80+银卡-普通区域-临朐县-窦家洼自然村-13563658162-1000M-业务受理宽带-次数0-202501030000546328</t>
  </si>
  <si>
    <t>2025-01-04 16:48:00</t>
  </si>
  <si>
    <t>202501030000546328</t>
  </si>
  <si>
    <t>202501030000546328# 宽带账号:13563658162; 联系电话：13563658162，问题类型：此工单为群障修复工单，根据群障全量闭环修复管理要求，为确保客户网络通畅，请装维人员跟进修复网络问题，谢谢！ 
 群障标题：公告。故障描述：窦家洼自然村主叫号码：13563658162.0;该号码仅供参考，请优先联系宽带账号。</t>
  </si>
  <si>
    <t>2025-01-03 16:50:35</t>
  </si>
  <si>
    <t>郭正</t>
  </si>
  <si>
    <t>15706307545</t>
  </si>
  <si>
    <t>dw3_jk_guozheng</t>
  </si>
  <si>
    <t>2025-01-03 16:50:59</t>
  </si>
  <si>
    <t>SD-851-261812-30522-26580</t>
  </si>
  <si>
    <t>SD-057-250103-568049-2057</t>
  </si>
  <si>
    <t>2025-01-03 12:15:07</t>
  </si>
  <si>
    <t>普通区域-奎文区-世纪花苑-15306365058-1000M-魔百和投诉-次数0-202501030000317385</t>
  </si>
  <si>
    <t>202501030000317385</t>
  </si>
  <si>
    <t>202501030000317385#流程受理流水号：20250103121333153063650581080479
客户号码:15306365058
客户姓名:王**
投诉地市:潍坊
来话流水:2025010312120155420885650
宽带账号:15306365058
宽带账号归属地市:潍坊
宽带账号归属区县:奎文区
故障地址:潍坊奎文区东关街道福寿街四平路世纪花苑9号楼3单元501
联系电话:15306365058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故障大类:电视
故障细类:移动高清电视故障(专席)
携转原因:
故障时间:2025-01-03 12:13:29
具体故障现象:视频无法播放，
客户其他诉求:
魔百和单/组播：组播;宽带小区$[世纪花苑]$</t>
  </si>
  <si>
    <t>2025-01-03 12:16:56</t>
  </si>
  <si>
    <t>2025-01-03 12:17:16</t>
  </si>
  <si>
    <t>SD-851-276288-9382-1430</t>
  </si>
  <si>
    <t>SD-057-250103-061532-702</t>
  </si>
  <si>
    <t>2025-01-03 09:37:45</t>
  </si>
  <si>
    <t>【调研】-80+普通-普通区域-潍城区-潍城春天-15006677262-1000M-宽带上网投诉-次数0-202501030000151500</t>
  </si>
  <si>
    <t>202501030000151500</t>
  </si>
  <si>
    <t>202501030000151500#【已关注中国移动10086微信公众号】流程受理流水号：20250103093434150066772621022056
客户号码:15006677262
客户姓名:王**
投诉地市:潍坊
来话流水:2025010309212539020825828
宽带账号:15006677262
宽带账号归属地市:潍坊
宽带账号归属区县:潍城区
故障地址:潍坊潍城区西关街道胜利西街潍城春天10号楼*********
联系电话:15006677262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故障大类:宽带/电视
故障细类:宽带网速慢/卡顿
携转原因:
故障时间:2025-01-03 09:37:34
具体故障现象:网速慢卡顿，
客户其他诉求:
;宽带小区$[潍城春天]$</t>
  </si>
  <si>
    <t>2025-01-03 09:43:34</t>
  </si>
  <si>
    <t>复机-全局流转-业务规则-欠费未及时停机</t>
  </si>
  <si>
    <t>2025-01-03 09:43:55</t>
  </si>
  <si>
    <t>SD-851-319094-14899-1073</t>
  </si>
  <si>
    <t>SD-057-250103-102648-709</t>
  </si>
  <si>
    <t>2025-01-03 09:38:05</t>
  </si>
  <si>
    <t>80+普通-普通区域-青州市-外滩华府-18765710205-1000M-魔百和投诉-次数0-20250103093534X134822936</t>
  </si>
  <si>
    <t>20250103093534X134822936</t>
  </si>
  <si>
    <t>流程受理流水号：20250103093109187657102051020877
客户号码:18765710205
客户姓名:李*
投诉地市:潍坊
来话流水:2025010309304867320868381
宽带账号:18765710205
宽带账号归属地市:潍坊
宽带账号归属区县:青州市
故障地址:潍坊青州市黄楼街道仙客来路外滩华府4号楼*********
联系电话:18765710205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光功率:-20.45
故障大类:宽带/电视
故障细类:移动高清电视故障(专席)
携转原因:
故障时间:2025-01-03 09:37:55
魔百和单播/组播:组播
具体故障现象:电视机提示无信号，
客户其他诉求:
魔百和单/组播：组播</t>
  </si>
  <si>
    <t>2025-01-03 09:40:52</t>
  </si>
  <si>
    <t>李鹏</t>
  </si>
  <si>
    <t>15706307650</t>
  </si>
  <si>
    <t>dw3_jk_lipengqz</t>
  </si>
  <si>
    <t>2025-01-03 09:41:34</t>
  </si>
  <si>
    <t>SD-851-306091-15749-12505</t>
  </si>
  <si>
    <t>SD-057-250103-730542-2034</t>
  </si>
  <si>
    <t>2025-01-03 12:11:48</t>
  </si>
  <si>
    <t>(目标)普通区域-高密市-嘉和花园-15253650095-200M-宽带上网投诉-次数0-20250103121059X459740465</t>
  </si>
  <si>
    <t>2025-01-04 13:00:00</t>
  </si>
  <si>
    <t>20250103121059X459740465</t>
  </si>
  <si>
    <t xml:space="preserve">流程受理流水号：20250103121010152536500951079591
客户号码:15253650095
客户姓名:张**
投诉地市:潍坊
来话流水:2025010312085666320855604
宽带账号:15253650095
宽带账号归属地市:潍坊
宽带账号归属区县:高密市
故障地址:潍坊高密市阚家镇阚兴大道嘉和花园阚家嘉和花园7号楼*********
联系电话:15253650095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故障细类:宽带无法上网(专席)
携转原因:
故障时间:2025-01-03 12:10:21
具体故障现象:提示网络无法连接， 客户表示宽带无法上网不认可，请协助处理谢谢  
客户其他诉求:
</t>
  </si>
  <si>
    <t>2025-01-03 12:13:20</t>
  </si>
  <si>
    <t>2025-01-03 12:13:39</t>
  </si>
  <si>
    <t>SD-057-250103-896734-5813</t>
  </si>
  <si>
    <t>2025-01-03 20:17:09</t>
  </si>
  <si>
    <t>80+金卡-FTTR-普通区域-高密市-书香漫步-18206444666-300M-宽带上网投诉-次数0-20250103201534X534535423</t>
  </si>
  <si>
    <t>20250103201534X534535423</t>
  </si>
  <si>
    <t xml:space="preserve">流程受理流水号：20250103201413182064446661211967
客户号码:18206444666
客户姓名:李**
投诉地市:潍坊
来话流水:2025010320132695620850852
宽带账号:18206444666
宽带账号归属地市:潍坊
宽带账号归属区县:高密市
故障地址:潍坊高密市醴泉街道站南街书香漫步2号楼*********
联系电话:18206444666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20:14:31
具体故障现象:客户来电反映光猫亮红灯，插紧捋直未恢复请协助处理谢谢。
客户其他诉求:
</t>
  </si>
  <si>
    <t>2025-01-03 20:39:51</t>
  </si>
  <si>
    <t>2025-01-03 20:40:07</t>
  </si>
  <si>
    <t>SD-851-245528-9291-1561</t>
  </si>
  <si>
    <t>SD-057-250103-178526-3741</t>
  </si>
  <si>
    <t>2025-01-03 16:24:10</t>
  </si>
  <si>
    <t>普通区域-寿光市-玉馨苑西区-13606475373-200M-宽带上网投诉-次数0-202501030000519040</t>
  </si>
  <si>
    <t>2025-01-04 17:25:00</t>
  </si>
  <si>
    <t>202501030000519040</t>
  </si>
  <si>
    <t>202501030000519040#宽带账号：*13606475373**；宽带地址：*潍坊寿光市圣城街道光明路玉馨苑西区西区**；客户来电反映宽带网速慢，要求上门，请协助处理，谢谢！联系电话：13606475373*；联系人：***；来电流水：2025010316203320720889543</t>
  </si>
  <si>
    <t>2025-01-03 16:28:18</t>
  </si>
  <si>
    <t>2025-01-03 16:28:34</t>
  </si>
  <si>
    <t>SD-057-250103-721465-3934</t>
  </si>
  <si>
    <t>2025-01-03 16:47:10</t>
  </si>
  <si>
    <t>【调研】-80+银卡-(目标)普通区域-寒亭区-双庙小区-18754447789-1000M-宽带上网投诉-次数0-20250103164610X970372953</t>
  </si>
  <si>
    <t>2025-01-04 17:48:00</t>
  </si>
  <si>
    <t>20250103164610X970372953</t>
  </si>
  <si>
    <t xml:space="preserve">流程受理流水号：20250103164502187544477891161080
客户号码:18754447789
客户姓名:谭**
投诉地市:潍坊
来话流水:2025010316412500320800237
宽带账号:18754447789
宽带账号归属地市:潍坊
宽带账号归属区县:寒亭区
故障地址:潍坊寒亭区经济开发区虞河路双庙小区2号楼*********
联系电话:15689181836
联系人:女士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故障时间:2025-01-03 16:45:41
具体故障现象:提示网络无法连接，
客户其他诉求:
</t>
  </si>
  <si>
    <t>2025-01-03 16:48:43</t>
  </si>
  <si>
    <t>2025-01-03 16:48:49</t>
  </si>
  <si>
    <t>SD-851-297832-56622-17166</t>
  </si>
  <si>
    <t>SD-057-250103-198706-2065</t>
  </si>
  <si>
    <t>2025-01-03 12:16:35</t>
  </si>
  <si>
    <t>80+白金-普通区域-奎文区-书香铭郡-15006650399-1000M-魔百和投诉-次数0-202501020000733639</t>
  </si>
  <si>
    <t>202501020000733639</t>
  </si>
  <si>
    <t>202501020000733639#【已关注中国移动10086微信公众号】流程受理流水号：20250102212913150066503991227839
客户号码:15006650399
客户姓名:赵**
投诉地市:潍坊
来话流水:2025010221083080220812108
宽带账号:15006650399
宽带账号归属地市:潍坊
宽带账号归属区县:高新
故障地址:潍坊高新高新城区宝通街书香铭郡15号楼*********
联系电话:15006650399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故障细类:移动高清电视故障(专席)
携转原因:
故障时间:2025-01-02 21:26:21
魔百和单播/组播:组播
具体故障现象:订购电视或电影等各类VIP包但无法使用，
客户其他诉求:
魔百和单/组播：组播;宽带小区$[书香铭郡]$</t>
  </si>
  <si>
    <t>2025-01-03 12:19:19</t>
  </si>
  <si>
    <t>家庭咨询-&gt;咨询营销-&gt;互联网电视(移动高清)-&gt;全局流转-&gt;咨询规则-&gt;叠加消费不认可-&gt;全局流转</t>
  </si>
  <si>
    <t>2025-01-03 12:19:38</t>
  </si>
  <si>
    <t>SD-851-304516-11695-18139</t>
  </si>
  <si>
    <t>SD-057-250103-094758-5750</t>
  </si>
  <si>
    <t>2025-01-03 20:12:04</t>
  </si>
  <si>
    <t>80+白金-FTTR-普通区域--null--宽带上网投诉-次数0-202501030000134391</t>
  </si>
  <si>
    <t>202501030000134391</t>
  </si>
  <si>
    <t>202501030000134391#潍坊 15865366866  客户反映家里的摄像头坏了好几个月了，但和目在账单中仍在扣费12元/月，潍坊昌邑卜庄镇营业厅说给查查也未处理，客户不满意，请处理，谢谢！ 联系电话：15865366866     流水：2025010309130822820804646</t>
  </si>
  <si>
    <t>家庭咨询-&gt;产品质量-&gt;家庭安防-&gt;全局流转-&gt;功能使用-&gt;通电无反应-&gt;全局流转</t>
  </si>
  <si>
    <t>SD-057-250103-712436-651</t>
  </si>
  <si>
    <t>2025-01-03 09:31:49</t>
  </si>
  <si>
    <t>普通区域-高密市-全宇圣华广场-13515403624-300M-宽带上网投诉-次数0-202501030000145543</t>
  </si>
  <si>
    <t>202501030000145543</t>
  </si>
  <si>
    <t>202501030000145543#客户来电反映家里电视无法观看  线上排障不认可 要求维修人员上门维修 请尽快协助处理</t>
  </si>
  <si>
    <t>2025-01-03 09:33:56</t>
  </si>
  <si>
    <t>2025-01-03 09:34:16</t>
  </si>
  <si>
    <t>SD-057-250103-743986-3825</t>
  </si>
  <si>
    <t>2025-01-03 16:32:21</t>
  </si>
  <si>
    <t>【调研】-80+普通-普通区域-昌乐县-石人村自然村-15854426848-300M-宽带上网投诉-次数0-20250103163120X806595260</t>
  </si>
  <si>
    <t>2025-01-04 17:33:00</t>
  </si>
  <si>
    <t>20250103163120X806595260</t>
  </si>
  <si>
    <t xml:space="preserve">【农村网络投诉】流程受理流水号：20250103163039158544268481156336
客户号码:15854426848
客户姓名:刘**
投诉地市:潍坊
来话流水:2025010316260070220870912
宽带账号:15854426848
宽带账号归属地市:潍坊
宽带账号归属区县:昌乐县
故障地址:潍坊昌乐县营丘镇石人村石人村自然村石人村1#（村北）*********
联系电话:15854426848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故障时间:2025-01-03 16:28:01
具体故障现象:无法上网
客户其他诉求:
</t>
  </si>
  <si>
    <t>2025-01-03 16:41:28</t>
  </si>
  <si>
    <t>2025-01-03 16:42:56</t>
  </si>
  <si>
    <t>SD-057-250103-271460-3862</t>
  </si>
  <si>
    <t>2025-01-03 16:37:07</t>
  </si>
  <si>
    <t>(目标)普通区域-寒亭区-龙润花园小区-13853630104-200M-业务受理宽带-次数0-202501030000536839</t>
  </si>
  <si>
    <t>2025-01-04 16:38:00</t>
  </si>
  <si>
    <t>202501030000536839</t>
  </si>
  <si>
    <t>202501030000536839# 宽带账号:13853630104; 联系电话：13853630104，问题类型：此工单为群障修复工单，根据群障全量闭环修复管理要求，为确保客户网络通畅，请装维人员跟进修复网络问题，谢谢！ 
 群障标题：公告。故障描述：潍坊寒亭区龙润花园小区光缆故障，预估24小时恢复，请帮忙拦截,如有需要请联系片区装维师傅马永全15706307426主叫号码：13853630104.0;该号码仅供参考，请优先联系宽带账号。</t>
  </si>
  <si>
    <t>2025-01-03 17:01:07</t>
  </si>
  <si>
    <t>2025-01-03 17:01:38</t>
  </si>
  <si>
    <t>SD-851-297640-6071-29696</t>
  </si>
  <si>
    <t>SD-057-250103-429375-5830</t>
  </si>
  <si>
    <t>2025-01-03 20:17:34</t>
  </si>
  <si>
    <t>普通区域-潍城区-万科都会公园-1866367735302-100M-业务受理宽带-次数0-202501030000689513</t>
  </si>
  <si>
    <t>202501030000689513</t>
  </si>
  <si>
    <t>202501030000689513# 宽带账号:1866367735302; 联系电话：1866367735302，问题类型：此工单为群障修复工单，根据群障全量闭环修复管理要求，为确保客户网络通畅，请装维人员跟进修复网络问题，谢谢！ 
 群障标题：公告。故障描述：万科都会公园主叫号码：18663677353.0;该号码仅供参考，请优先联系宽带账号。</t>
  </si>
  <si>
    <t>2025-01-03 20:39:23</t>
  </si>
  <si>
    <t>15706307852</t>
  </si>
  <si>
    <t>dw3_jk_wcliuchao</t>
  </si>
  <si>
    <t>2025-01-03 20:40:21</t>
  </si>
  <si>
    <t>SD-851-302178-7783-29306</t>
  </si>
  <si>
    <t>SD-057-250103-108976-3746</t>
  </si>
  <si>
    <t>2025-01-03 16:25:20</t>
  </si>
  <si>
    <t>普通区域--null--宽带上网投诉-次数0-202501030000217294</t>
  </si>
  <si>
    <t>2025-01-04 16:26:00</t>
  </si>
  <si>
    <t>202501030000217294</t>
  </si>
  <si>
    <t>202501030000217294#受理号码 : 18706521328客户姓名 : 谭**号码归属地 : 潍坊临朐 － 潍坊-临朐-城关网格-临朐华瑞通讯用户品牌 : 全球通
客户宽带预约1个月了一直联系不能安装，说是没有端口，需要扩容，客户要求落实具体上门时间可以扩容成功，是否可以安装，请处理，联系电话18706521328  流水：2025010310351287020885312</t>
  </si>
  <si>
    <t>SD-057-250103-813764-677</t>
  </si>
  <si>
    <t>2025-01-03 09:35:50</t>
  </si>
  <si>
    <t>FTTR-普通区域-寿光市-张家河头-15253670620-300M-宽带上网投诉-次数0-20250102185531X331354696</t>
  </si>
  <si>
    <t>20250102185531X331354696</t>
  </si>
  <si>
    <t>宽带账号：15253670620；宽带地址：潍坊寿光市马店张家河头村张家河头52号箱*********；接入方式：FTTH，当前是否在线：在线，端到端诊断结果：客户侧设备问题，是否智能网关：，客户表示当时办理FTTR表示承诺提升到1000M但是现在为什莫还是300m解释不认可要求尽快处理回复！来电流水：2025010218475106620894991*，联系电话：15253670620</t>
  </si>
  <si>
    <t>2025-01-03 09:37:57</t>
  </si>
  <si>
    <t>家宽业务-&gt;网络质量-&gt;家庭宽带-&gt;全局流转-&gt;功能使用-&gt;所有网页速度慢-&gt;全局流转</t>
  </si>
  <si>
    <t>2025-01-03 09:45:59</t>
  </si>
  <si>
    <t>SD-851-245040-6495-17883</t>
  </si>
  <si>
    <t>SD-057-250103-308126-3718</t>
  </si>
  <si>
    <t>2025-01-03 16:20:02</t>
  </si>
  <si>
    <t>(目标)普通区域-奎文区-铁路三局-15095141849-1000M-宽带上网投诉-次数0-20250103161727X247489187</t>
  </si>
  <si>
    <t>2025-01-04 17:21:00</t>
  </si>
  <si>
    <t>20250103161727X247489187</t>
  </si>
  <si>
    <t xml:space="preserve">流程受理流水号：20250103161511150951418491151345
客户号码:15095141849
客户姓名:刘*
投诉地市:潍坊
来话流水:2025010316142258620897185
宽带账号:15095141849
宽带账号归属地市:潍坊
宽带账号归属区县:奎文区
故障地址:潍坊奎文区潍州路街道道口路铁路三局7号楼1单元502*********
联系电话:15095141849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16:15:25
具体故障现象:PON灯闪，插紧捋直光纤线重启未恢复，谢谢
客户其他诉求:
</t>
  </si>
  <si>
    <t>2025-01-03 16:24:23</t>
  </si>
  <si>
    <t>2025-01-03 16:24:44</t>
  </si>
  <si>
    <t>SD-851-284088-17081-19074</t>
  </si>
  <si>
    <t>SD-057-250103-758021-3725</t>
  </si>
  <si>
    <t>2025-01-03 16:20:40</t>
  </si>
  <si>
    <t>普通区域-安丘市-周家沙埠村自然村-15864319675-500M-宽带上网投诉-次数0-20250103161959X399093737</t>
  </si>
  <si>
    <t>20250103161959X399093737</t>
  </si>
  <si>
    <t xml:space="preserve">【农村网络投诉】流程受理流水号：20250103161801158643196751152242
客户号码:15864319675
客户姓名:刘**
投诉地市:潍坊
来话流水:2025010316174091820846995
宽带账号:15864319675
宽带账号归属地市:潍坊
宽带账号归属区县:安丘市
故障地址:潍坊安丘市贾戈街道周家沙埠村周家沙埠村自然村周家沙埠村1号箱村东北马晓东*********
联系电话:15864319675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16:19:46
具体故障现象:提示网络无法连接，
客户其他诉求:
</t>
  </si>
  <si>
    <t>2025-01-03 16:28:49</t>
  </si>
  <si>
    <t>2025-01-03 16:42:19</t>
  </si>
  <si>
    <t>SD-851-322335-14005-17805</t>
  </si>
  <si>
    <t>SD-057-250103-687409-664</t>
  </si>
  <si>
    <t>2025-01-03 09:34:07</t>
  </si>
  <si>
    <t>【调研】-(目标)普通区域-青州市-南河东村-13616362689-200M-宽带上网投诉-次数0-202501030000148374</t>
  </si>
  <si>
    <t>2025-01-04 10:35:00</t>
  </si>
  <si>
    <t>202501030000148374</t>
  </si>
  <si>
    <t>202501030000148374#流程受理流水号：20250103093318136163626891021651
客户号码:13616362689
客户姓名:王**
投诉地市:潍坊
来话流水:2025010309321754920891335
宽带账号:13616362689
宽带账号归属地市:潍坊
宽带账号归属区县:青州市
故障地址:潍坊青州市益都街道南河东村南河东村1号箱（郭继胜家）*********
联系电话:13616362689
联系人:先生
工单紧急程度:紧急
是否有升级投诉倾向:否
是否重复投诉:否
是否携转意向:否
是否投诉倾向:是
是否智能网关:智能网关
当前是否在线:否
接入方式:FTTH
端到端诊断结果:状态正常
是否质差终端:无质差信息
光功率:无
故障大类:宽带/电视
故障细类:宽带无法上网(专席)
携转原因:
故障时间:2025-01-03 09:28:09
具体故障现象:打不开网页，
客户其他诉求:提及升级投诉请审核
;宽带小区$[南河东村]$</t>
  </si>
  <si>
    <t>2025-01-03 09:37:40</t>
  </si>
  <si>
    <t>SD-057-250103-739260-3834</t>
  </si>
  <si>
    <t>2025-01-03 16:33:02</t>
  </si>
  <si>
    <t>80+银卡-普通区域-奎文区-金隅园-18369662187-1000M-宽带上网投诉-次数0-202501030000532993</t>
  </si>
  <si>
    <t>2025-01-04 17:34:00</t>
  </si>
  <si>
    <t>202501030000532993</t>
  </si>
  <si>
    <t xml:space="preserve">202501030000532993#【已关注中国移动10086微信公众号】流程受理流水号：20250103163227183696621871156948
客户号码:18369662187
客户姓名:孙**
投诉地市:潍坊
来话流水:2025010316320900320862464
宽带账号:18369662187
宽带账号归属地市:潍坊
宽带账号归属区县:高新
故障地址:潍坊高新高新城区樱前街金隅园28号楼*********
联系电话:18369662187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光功率:-22.83
故障大类:宽带/电视
故障细类:移动高清电视故障
携转原因:
故障时间:2025-01-03 16:32:42
魔百和单播/组播:组播
具体故障现象:机顶盒无法开机，
客户其他诉求:客户侧为质差终端，要求上门更换终端并一并处理故障问题。
</t>
  </si>
  <si>
    <t>2025-01-03 16:38:44</t>
  </si>
  <si>
    <t>2025-01-03 16:39:03</t>
  </si>
  <si>
    <t>SD-851-234319-22249-13351</t>
  </si>
  <si>
    <t>SD-057-250103-039845-5816</t>
  </si>
  <si>
    <t>2025-01-03 20:17:13</t>
  </si>
  <si>
    <t>普通区域-安丘市-大朱聊村自然村-13864664150-100M-宽带上网投诉-次数0-20250103201548X548779558</t>
  </si>
  <si>
    <t>20250103201548X548779558</t>
  </si>
  <si>
    <t xml:space="preserve">【农村网络投诉】流程受理流水号：20250103201431138646641501212020
客户号码:13864664150
客户姓名:张**
投诉地市:潍坊
来话流水:2025010320134311320852284
宽带账号:13864664150
宽带账号归属地市:潍坊
宽带账号归属区县:安丘市
故障地址:潍坊安丘市担山镇大朱聊村大朱聊村自然村大朱聊二次追加8号箱张道鹏*********
联系电话:13864664150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故障时间:2025-01-03 20:14:38
具体故障现象:手机自带新闻软件用不了请协助谢谢
客户其他诉求:
</t>
  </si>
  <si>
    <t>2025-01-03 20:21:39</t>
  </si>
  <si>
    <t>2025-01-03 20:22:15</t>
  </si>
  <si>
    <t>SD-057-250103-764153-5826</t>
  </si>
  <si>
    <t>2025-01-03 20:17:28</t>
  </si>
  <si>
    <t>80+普通-FTTR-普通区域-安丘市-翔远家属院-13361445875-1000M-宽带上网投诉-次数0-202501030000691523</t>
  </si>
  <si>
    <t>2025-01-04 19:00:00</t>
  </si>
  <si>
    <t>202501030000691523</t>
  </si>
  <si>
    <t>202501030000691523#宽带账号：13361445875；宽带地址：潍坊安丘市兴安街道青云山路翔远家属院迁2；客户来电反映宽带电视机无法观看，客户不配合排障，要求上门，请协助处理，谢谢！联系电话：13361445875；联系人：女士；来电流水：2025010320155282720863648</t>
  </si>
  <si>
    <t>2025-01-03 20:22:38</t>
  </si>
  <si>
    <t>2025-01-03 20:23:42</t>
  </si>
  <si>
    <t>SD-851-260885-17576-6481</t>
  </si>
  <si>
    <t>SD-057-250103-438175-3965</t>
  </si>
  <si>
    <t>2025-01-03 16:49:20</t>
  </si>
  <si>
    <t>【调研】-80+普通-普通区域-寿光市-辛旺村自然村-15265600664-1000M-宽带上网投诉-次数0-202501030000548084 二级督办</t>
  </si>
  <si>
    <t>202501030000548084</t>
  </si>
  <si>
    <t xml:space="preserve">202501030000548084#流程受理流水号：20250103164856152656006641162367
客户号码:15265600664
客户姓名:桑**
投诉地市:潍坊
来话流水:2025010316483857220807229
宽带账号:15265600664
宽带账号归属地市:潍坊
宽带账号归属区县:寿光市
故障地址:潍坊寿光市丰城镇辛旺村辛旺村自然村辛旺村东北*********
联系电话:15265600664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
故障大类:宽带/电视
故障细类:宽带无法上网
携转原因:
故障时间:2025-01-03 16:49:02
具体故障现象:光猫亮红灯，
客户其他诉求:客户侧为质差终端，要求上门更换终端并一并处理故障问题。
</t>
  </si>
  <si>
    <t>2025-01-03 16:57:01</t>
  </si>
  <si>
    <t>2025-01-03 16:57:26</t>
  </si>
  <si>
    <t>SD-851-248300-6-16918</t>
  </si>
  <si>
    <t>SD-057-250103-921473-660</t>
  </si>
  <si>
    <t>2025-01-03 09:33:58</t>
  </si>
  <si>
    <t>【调研】-80+金卡-(目标)普通区域-安丘市-青云花园（青云花园沿街楼）-13563651308-1000M-宽带上网投诉-次数0-202501030000148297</t>
  </si>
  <si>
    <t>202501030000148297</t>
  </si>
  <si>
    <t xml:space="preserve">202501030000148297#宽带账号：13563651308宽带地址：潍坊安丘市兴安街道建安路青云花园59号楼*********
；客户来电反映移动高清无法观看，线上指导未恢复，经查询客户侧为质差机顶盒，请协助上门更换设备并一并处理故障问题，谢谢！联系电话：13563651308；联系人：王**；来电流水：2025010309305992720871253 
</t>
  </si>
  <si>
    <t>2025-01-03 09:38:11</t>
  </si>
  <si>
    <t>2025-01-03 09:42:08</t>
  </si>
  <si>
    <t>SD-057-250103-261850-5761</t>
  </si>
  <si>
    <t>2025-01-03 20:12:41</t>
  </si>
  <si>
    <t>【调研】-80+普通-普通区域-坊子区-华丽世家-18264464496-300M-宽带上网投诉-次数0-202501030000689336</t>
  </si>
  <si>
    <t>202501030000689336</t>
  </si>
  <si>
    <t>202501030000689336#18264464496客户来电反映本机办理的电视无法观看，看电视总掉线，更换机顶盒也不可以，要求更换个师傅上门维修，请尽快协助处理，谢谢 
 联系人：先生  联系电话：本机 流水：2025010320045340220803802</t>
  </si>
  <si>
    <t>2025-01-03 20:31:46</t>
  </si>
  <si>
    <t>2025-01-03 20:42:33</t>
  </si>
  <si>
    <t>SD-057-250103-829067-2049</t>
  </si>
  <si>
    <t>2025-01-03 12:14:13</t>
  </si>
  <si>
    <t>【调研】-80+银卡-(目标)普通区域-奎文区-奎文交警队宿舍-13863665788-300M-宽带上网投诉-次数0-20250103121329X609037699</t>
  </si>
  <si>
    <t>20250103121329X609037699</t>
  </si>
  <si>
    <t xml:space="preserve">流程受理流水号：20250103121255138636657881080331
客户号码:13863665788
客户姓名:王*
投诉地市:潍坊
来话流水:2025010312123666620891265
宽带账号:13863665788
宽带账号归属地市:潍坊
宽带账号归属区县:高新
故障地址:潍坊高新高新城区福寿街交警队宿舍1号楼【高层北楼】*********
联系电话:13863665788
联系人:先生/女士
工单紧急程度:非常紧急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
携转原因:
故障时间:2025-01-03 13:20:49
具体故障现象:提示网络无法连接，
客户其他诉求:
</t>
  </si>
  <si>
    <t>2025-01-03 12:16:05</t>
  </si>
  <si>
    <t>2025-01-03 12:17:59</t>
  </si>
  <si>
    <t>SD-851-260614-11872-9270</t>
  </si>
  <si>
    <t>SD-057-250103-568237-2070</t>
  </si>
  <si>
    <t>2025-01-03 12:16:49</t>
  </si>
  <si>
    <t>普通区域-青州市-青城樱园-15095127582-300M-业务受理宽带-次数0-202501030000318305</t>
  </si>
  <si>
    <t>2025-01-04 00:00:00</t>
  </si>
  <si>
    <t>202501030000318305</t>
  </si>
  <si>
    <t>202501030000318305#【已关注中国移动10086微信公众号】 宽带账号:15095127582; 联系电话：15095127582，问题类型：此工单为群障修复工单，根据群障全量闭环修复管理要求，为确保客户网络通畅，请装维人员跟进修复网络问题，谢谢！ 
 群障标题：公告。故障描述：潍坊青州市青城樱园光缆故障，预估24小时恢复，请帮忙拦截,如有需要请联系片区装维师傅关松15706307680主叫号码：13854412593.0;该号码仅供参考，请优先联系宽带账号。</t>
  </si>
  <si>
    <t>2025-01-03 12:18:58</t>
  </si>
  <si>
    <t>2025-01-03 12:20:44</t>
  </si>
  <si>
    <t>SD-851-309940-629-23308</t>
  </si>
  <si>
    <t>SD-057-250103-084536-3969</t>
  </si>
  <si>
    <t>2025-01-03 16:49:51</t>
  </si>
  <si>
    <t>普通区域-临朐县-北赵家河自然村-18365670561-500M-宽带上网投诉-次数0-202501030000549958</t>
  </si>
  <si>
    <t>202501030000549958</t>
  </si>
  <si>
    <t>202501030000549958#流程受理流水号：20250103164743183656705611161967
客户号码:18365670561
客户姓名:孙**
投诉地市:潍坊
来话流水:2025010316464770620879925
宽带账号:18365670561
账号归属区县:临朐
联系电话:18365670561
联系人:先生/女士
宽带地址:潍坊
工单紧急程度:一般
是否投诉倾向:是
是否重复投诉:否
是否携转意向:否
是否有升级投诉倾向:否
*业务名称:业务融合移机流程宽带+OTT
投诉内容:手机号码：18365670561，【问题描述】客户已办理宽带业务，有开通单，要求装维尽快联系上门，请处理，谢谢。联系电话：18365670561，联系人：先生/女士，录音流水号：2025010316464770620879925。受理明细：531920062399999999。
在途开通单信息：536241215135538378，18365670561，2024-12-15 08:33:41，业务融合移机流程宽带+OTT，处理中，装维选址
是否到厅:否
业务名称:业务融合移机流程宽带+OTT
;宽带小区$[北赵家河自然村]$</t>
  </si>
  <si>
    <t>2025-01-03 17:05:32</t>
  </si>
  <si>
    <t>席猛</t>
  </si>
  <si>
    <t>15706307556</t>
  </si>
  <si>
    <t>dw3_jk_ximeng</t>
  </si>
  <si>
    <t>SD-852-294357-29-23377</t>
  </si>
  <si>
    <t>SD-057-250103-528317-3817</t>
  </si>
  <si>
    <t>2025-01-03 16:32:01</t>
  </si>
  <si>
    <t>普通区域-诸城市-龙都现代城三期-1506567099902-300M-宽带上网投诉-次数0-20250103162900X940500794</t>
  </si>
  <si>
    <t>20250103162900X940500794</t>
  </si>
  <si>
    <t xml:space="preserve">流程受理流水号：2025010316214715065670999021153430
客户号码:1506567099902
客户姓名:李*
投诉地市:潍坊
来话流水:2025010316201983720886226
宽带账号:1506567099902
宽带账号归属地市:潍坊
宽带账号归属区县:诸城市
故障地址:潍坊诸城市龙都街道人民路龙都现代城三期沿街
联系电话:15065670999
联系人:先生/女士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光功率:-8.00
故障大类:宽带/电视
故障细类:网速慢/上网掉线(专席)
携转原因:
故障时间:2025-01-03 16:25:05
具体故障现象:网速慢卡顿，
客户其他诉求:15065670999客户来电反映上网慢，线上解释不认可，师傅上门未解决，请协助处理谢谢
</t>
  </si>
  <si>
    <t>2025-01-03 16:35:30</t>
  </si>
  <si>
    <t>2025-01-03 16:35:46</t>
  </si>
  <si>
    <t>SD-851-289443-7329-19439</t>
  </si>
  <si>
    <t>SD-057-250103-426875-3939</t>
  </si>
  <si>
    <t>2025-01-03 16:47:17</t>
  </si>
  <si>
    <t>80+普通-普通区域-寿光市-兆祥小区-13853695179-300M-业务受理宽带-次数0-202501030000544694</t>
  </si>
  <si>
    <t>202501030000544694</t>
  </si>
  <si>
    <t>202501030000544694# 宽带账号:13853695179; 联系电话：13853695179，问题类型：此工单为群障修复工单，根据群障全量闭环修复管理要求，为确保客户网络通畅，请装维人员跟进修复网络问题，谢谢！ 
 群障标题：公告。故障描述：潍坊寿光市兆祥小区光缆故障，预估24小时恢复，请帮忙拦截,如有需要请联系片区装维师傅董鑫涛15706307743主叫号码：13853695179.0;该号码仅供参考，请优先联系宽带账号。</t>
  </si>
  <si>
    <t>2025-01-03 16:49:04</t>
  </si>
  <si>
    <t>董鑫涛</t>
  </si>
  <si>
    <t>15706307743</t>
  </si>
  <si>
    <t>dw3_jk_dongxintao</t>
  </si>
  <si>
    <t>2025-01-03 16:49:21</t>
  </si>
  <si>
    <t>SD-852-291024-1819-27126</t>
  </si>
  <si>
    <t>SD-057-250103-098532-5835</t>
  </si>
  <si>
    <t>2025-01-03 20:17:49</t>
  </si>
  <si>
    <t>【调研】-80+银卡-普通区域-安丘市-天源新都、天源华府-15965035898-200M-宽带上网投诉-次数0-202501030000689419</t>
  </si>
  <si>
    <t>202501030000689419</t>
  </si>
  <si>
    <t>202501030000689419#流程受理流水号：20250103201654159650358981212372
客户号码:15965035898
客户姓名:李**
投诉地市:潍坊
来话流水:2025010320153986020862539
宽带账号:15965035898
宽带账号归属地市:潍坊
宽带账号归属区县:安丘市
故障地址:潍坊安丘市兴安街道人民路天源华府天源新都3号楼*********
联系电话:15965035898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光功率:-14.21
故障大类:宽带
故障细类:宽带无法上网(专席)
携转原因:
故障时间:2025-01-03 20:16:52
具体故障现象:提示网络无法连接，
客户其他诉求:
;宽带小区$[天源新都、天源华府]$</t>
  </si>
  <si>
    <t>2025-01-03 20:31:39</t>
  </si>
  <si>
    <t>家宽咨询-&gt;网络质量-&gt;家庭宽带-&gt;全局流转-&gt;功能使用-&gt;部分网页内容无法正常访问-&gt;全局流转</t>
  </si>
  <si>
    <t>2025-01-03 20:32:00</t>
  </si>
  <si>
    <t>SD-057-250103-872510-6131</t>
  </si>
  <si>
    <t>2025-01-03 20:53:12</t>
  </si>
  <si>
    <t>【重投】-普通区域-高密市-市委2号宿舍-13665369497-100M-宽带上网投诉-次数0-20250103205048X648774565</t>
  </si>
  <si>
    <t>20250103205048X648774565</t>
  </si>
  <si>
    <t xml:space="preserve">流程受理流水号：20250103204952136653694971216934
客户号码:13665369497
客户姓名:赵**
投诉地市:潍坊
来话流水:2025010320383644520877836
宽带账号:13665369497
宽带账号归属地市:潍坊
宽带账号归属区县:高密市
故障地址:潍坊高密市醴泉街道顺河路市委2号宿舍5号楼*********
联系电话:13665369497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故障细类:宽带无法上网(专席)
携转原因:
故障时间:2025-01-03 20:50:41
具体故障现象:光猫灯正常但电脑手机无法上网，
客户其他诉求:
</t>
  </si>
  <si>
    <t>2025-01-03 20:57:14</t>
  </si>
  <si>
    <t>2025-01-03 20:57:44</t>
  </si>
  <si>
    <t>SD-057-250103-392641-6</t>
  </si>
  <si>
    <t>2025-01-03 01:49:27</t>
  </si>
  <si>
    <t>【调研】-80+普通-普通区域-潍城区-卧龙郡（又名鸢都新城）-13508966156-200M-宽带上网投诉-次数0-202501030000090313</t>
  </si>
  <si>
    <t>202501030000090313</t>
  </si>
  <si>
    <t>202501030000090313#【已关注中国移动10086微信公众号】流程受理流水号：20250103014818135089661561000031
客户号码:13508966156
客户姓名:曹**
投诉地市:潍坊
来话流水:2025010301443902220811921
宽带账号:13508966156
宽带账号归属地市:潍坊
宽带账号归属区县:潍城区
故障地址:潍坊潍城区北关街道友爱路卧龙郡1号楼*********
联系电话:13508966156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01:48:30
具体故障现象:光猫亮红灯，
客户其他诉求:
;宽带小区$[卧龙郡（又名鸢都新城）]$</t>
  </si>
  <si>
    <t>2025-01-03 02:34:48</t>
  </si>
  <si>
    <t>2025-01-03 07:05:12</t>
  </si>
  <si>
    <t>SD-851-254296-8198-21992</t>
  </si>
  <si>
    <t>SD-057-250103-158094-2205</t>
  </si>
  <si>
    <t>2025-01-03 12:35:29</t>
  </si>
  <si>
    <t>【调研】-80+普通-(目标)普通区域-青州市-（铁通）慧博园-15564648567-1000M-宽带上网投诉-次数0-20250103123446X886487846</t>
  </si>
  <si>
    <t>20250103123446X886487846</t>
  </si>
  <si>
    <t xml:space="preserve">流程受理流水号：20250103123340155646485671085879
客户号码:15564648567
客户姓名:曹**
投诉地市:潍坊
来话流水:2025010312321169920876361
宽带账号:15564648567
宽带账号归属地市:潍坊
宽带账号归属区县:青州市
故障地址:潍坊青州市益都街道驼山路（铁通）慧博园K5号箱外墙*********
联系电话:15564648567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光功率:-14.58
故障大类:宽带/电视
故障细类:宽带无法上网(专席)
携转原因:
故障时间:2025-01-03 12:33:51
具体故障现象:提示网络无法连接，客户来电反映宽带无法上网，我处正常排查未恢复，请协助处理
客户其他诉求:
</t>
  </si>
  <si>
    <t>2025-01-03 12:41:44</t>
  </si>
  <si>
    <t>许振山</t>
  </si>
  <si>
    <t>15706307646</t>
  </si>
  <si>
    <t>dw3_jk_xuzhenshan</t>
  </si>
  <si>
    <t>2025-01-03 12:42:07</t>
  </si>
  <si>
    <t>SD-057-250103-540926-6124</t>
  </si>
  <si>
    <t>2025-01-03 20:52:23</t>
  </si>
  <si>
    <t>80+金卡-普通区域-诸城市-红星家园C2区-15006566602-300M-魔百和投诉-次数0-202501030000703637</t>
  </si>
  <si>
    <t>202501030000703637</t>
  </si>
  <si>
    <t>202501030000703637#流程受理流水号：20250103204522150065666021216334
客户号码:15006566602
客户姓名:张**
投诉地市:潍坊
来话流水:2025010320435975720803334
宽带账号:15006566602
宽带账号归属地市:潍坊
宽带账号归属区县:诸城市
故障地址:潍坊诸城市舜王街道四平路红星家园C2区4号楼****
联系电话:15006566602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光功率:-20.86
故障大类:宽带/电视
故障细类:移动高清电视故障(专席)
携转原因:
故障时间:2025-01-03 20:45:44
魔百和单播/组播:组播
具体故障现象:电视直播或点播无法观看，引导 重启 机顶盒
客户其他诉求:谢谢
魔百和单/组播：组播;宽带小区$[红星家园C2区]$</t>
  </si>
  <si>
    <t>2025-01-03 20:55:18</t>
  </si>
  <si>
    <t>2025-01-03 20:55:55</t>
  </si>
  <si>
    <t>SD-851-293656-7294-2564</t>
  </si>
  <si>
    <t>SD-057-250103-689735-6153</t>
  </si>
  <si>
    <t>2025-01-03 20:57:13</t>
  </si>
  <si>
    <t>普通区域-奎文区-时代丽景苑-17863607779-300M-业务受理宽带-次数0-202501030000706435</t>
  </si>
  <si>
    <t>202501030000706435</t>
  </si>
  <si>
    <t>202501030000706435#【已关注中国移动10086微信公众号】 宽带账号:17863607779; 联系电话：17863607779，问题类型：此工单为群障修复工单，根据群障全量闭环修复管理要求，为确保客户网络通畅，请装维人员跟进修复网络问题，谢谢！ 
 群障标题：公告。故障描述：潍坊奎文区时代丽景苑光缆故障，预估24小时恢复，请帮忙拦截,如有需要请联系片区装维师傅王子龙15706307413主叫号码：17863607779.0;该号码仅供参考，请优先联系宽带账号。</t>
  </si>
  <si>
    <t>2025-01-03 21:03:54</t>
  </si>
  <si>
    <t>李文学</t>
  </si>
  <si>
    <t>18105369334</t>
  </si>
  <si>
    <t>dw3_jk_liwenxue</t>
  </si>
  <si>
    <t>2025-01-03 21:04:26</t>
  </si>
  <si>
    <t>SD-851-271616-6236-6459</t>
  </si>
  <si>
    <t>SD-057-250103-921738-2178</t>
  </si>
  <si>
    <t>2025-01-03 12:30:46</t>
  </si>
  <si>
    <t>【调研】-80+银卡-普通区域-青州市-南霍-18366387655-300M-业务受理宽带-次数0-202501030000326905</t>
  </si>
  <si>
    <t>202501030000326905</t>
  </si>
  <si>
    <t xml:space="preserve">202501030000326905#客户来电称家里宽带不能用，客户要求装维师傅上门查看，请处理谢谢！
 联系人：先生 联系电话： 录音流水：2025010312290157320848171
</t>
  </si>
  <si>
    <t>2025-01-03 12:43:51</t>
  </si>
  <si>
    <t>业务受理-&gt;线上义诊-&gt;家庭业务-&gt;全局流转-&gt;功能使用-&gt;使用不畅-&gt;全局流转</t>
  </si>
  <si>
    <t>谢天昊</t>
  </si>
  <si>
    <t>15706307638</t>
  </si>
  <si>
    <t>dw3_jk_xietianhaoqz</t>
  </si>
  <si>
    <t>2025-01-03 12:44:21</t>
  </si>
  <si>
    <t>SD-057-250103-493265-6125</t>
  </si>
  <si>
    <t>2025-01-03 20:52:34</t>
  </si>
  <si>
    <t>普通区域-安丘市-博莱特家属院北区-13563642548-200M-宽带上网投诉-次数0-202501030000703644</t>
  </si>
  <si>
    <t>202501030000703644</t>
  </si>
  <si>
    <t>202501030000703644#流程受理流水号：20250103205212135636425481217216
客户号码:13563642548
客户姓名:于**
投诉地市:潍坊
来话流水:2025010320511377420837424
宽带账号:13563642548
宽带账号归属地市:潍坊
宽带账号归属区县:安丘市
故障地址:潍坊安丘市新安街道拥翠街博莱特家属院北区6号楼*********
联系电话:15953626968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光功率:-33.01
故障大类:宽带/电视
故障细类:网速慢/上网掉线(专席)
携转原因:
故障时间:2025-01-03 20:55:10
具体故障现象:网速慢卡顿，光功率弱
客户其他诉求:
;宽带小区$[博莱特家属院北区]$</t>
  </si>
  <si>
    <t>2025-01-03 20:55:03</t>
  </si>
  <si>
    <t>家宽咨询-&gt;网络质量-&gt;家庭宽带-&gt;全局流转-&gt;功能使用-&gt;家庭WIFI信号弱-&gt;全局流转</t>
  </si>
  <si>
    <t>2025-01-03 20:55:34</t>
  </si>
  <si>
    <t>SD-851-256201-18394-3886</t>
  </si>
  <si>
    <t>SD-057-250103-687132-6134</t>
  </si>
  <si>
    <t>2025-01-03 20:53:22</t>
  </si>
  <si>
    <t>【调研】-普通区域-安丘市-南甘泉村自然村-15244421889-200M-宽带上网投诉-次数0-20250103205133X693825640</t>
  </si>
  <si>
    <t>20250103205133X693825640</t>
  </si>
  <si>
    <t xml:space="preserve">【农村网络投诉】流程受理流水号：20250103205025152444218891217004
客户号码:15244421889
客户姓名:谢**
投诉地市:潍坊
来话流水:2025010320492575420828979
宽带账号:15244421889
宽带账号归属地市:潍坊
宽带账号归属区县:安丘市
故障地址:潍坊安丘市景芝镇南甘泉村南甘泉村自然村南甘泉村北*********
联系电话:15244421889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光功率:-28.23
故障大类:宽带/电视
故障细类:网速慢/上网掉线(专席)
携转原因:
故障时间:2025-01-03 20:46:04
具体故障现象:家庭WiFi信号弱，请协助谢谢
客户其他诉求:
</t>
  </si>
  <si>
    <t>2025-01-03 20:57:47</t>
  </si>
  <si>
    <t>2025-01-03 20:58:15</t>
  </si>
  <si>
    <t>SD-057-250103-678342-6136</t>
  </si>
  <si>
    <t>2025-01-03 20:53:29</t>
  </si>
  <si>
    <t>普通区域-青州市-益王府花园安置区-15065641490-500M-宽带上网投诉-次数0-202501030000704292</t>
  </si>
  <si>
    <t>202501030000704292</t>
  </si>
  <si>
    <t xml:space="preserve">202501030000704292#宽带账号：15065641490 ；宽带地址：潍坊青州市云门山街道益王府路益王府花园安置区55号楼2单元502 ；客户来电反映宽带电视不也能看连不上WiFi ，客户不在现场，无法配合线上指导/客户不配合排障，要求上门，请协助处理，谢谢！联系电话：17852588290
 ；联系人：先生 ；来电流水： 2025010320450282220808349。 
</t>
  </si>
  <si>
    <t>2025-01-03 20:55:04</t>
  </si>
  <si>
    <t>姜立杰</t>
  </si>
  <si>
    <t>15706307662</t>
  </si>
  <si>
    <t>dw3_jk_jianglijie</t>
  </si>
  <si>
    <t>2025-01-03 20:55:21</t>
  </si>
  <si>
    <t>SD-851-305080-22783-11939</t>
  </si>
  <si>
    <t>SD-057-250103-310584-2192</t>
  </si>
  <si>
    <t>2025-01-03 12:33:51</t>
  </si>
  <si>
    <t>80+普通-普通区域-诸城市-臧家庄-18706596049-300M-魔百和投诉-次数0-202501030000329558</t>
  </si>
  <si>
    <t>202501030000329558</t>
  </si>
  <si>
    <t>202501030000329558#流程受理流水号：20250103123135187065960491085339
客户号码:18706596049
客户姓名:臧**
投诉地市:潍坊
来话流水:2025010312114185920882637
宽带账号:18706596049
宽带账号归属地市:潍坊
宽带账号归属区县:诸城市
故障地址:潍坊诸城市龙都街道臧家庄
联系电话:18706596049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故障细类:移动高清电视故障(专席)
携转原因:
故障时间:2025-01-03 12:31:47
魔百和单播/组播:组播
具体故障现象:直播黑屏
客户其他诉求:
魔百和单/组播：组播;宽带小区$[臧家庄]$</t>
  </si>
  <si>
    <t>2025-01-03 12:38:23</t>
  </si>
  <si>
    <t>家庭咨询-&gt;产品质量-&gt;互联网电视(移动高清)-&gt;全局流转-&gt;功能使用-&gt;视频播放出现花屏、黑屏-&gt;全局流转</t>
  </si>
  <si>
    <t>赵金涛</t>
  </si>
  <si>
    <t>15706307996</t>
  </si>
  <si>
    <t>dw3_jk_zhaojintao</t>
  </si>
  <si>
    <t>2025-01-03 12:38:40</t>
  </si>
  <si>
    <t>SD-057-250103-375061-6116</t>
  </si>
  <si>
    <t>2025-01-03 20:50:02</t>
  </si>
  <si>
    <t>普通区域-昌乐县-于家庄村自然村-15866191177-200M-宽带上网投诉-次数0-20250103204728X448066400</t>
  </si>
  <si>
    <t>20250103204728X448066400</t>
  </si>
  <si>
    <t xml:space="preserve">【农村网络投诉】流程受理流水号：20250103204642158661911771216526
客户号码:15866191177
客户姓名:于**
投诉地市:潍坊
来话流水:2025010320442959620805701
宽带账号:15866191177
宽带账号归属地市:潍坊
宽带账号归属区县:昌乐县
故障地址:潍坊昌乐县朱刘街道于家庄村于家庄村自然村于家庄村2-7#*********
联系电话:15866191177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故障细类:网速慢/上网掉线(专席)
携转原因:
故障时间:2025-01-03 20:46:51
具体故障现象:客户来电反映网速慢卡顿，我处正常排障未恢复请协助处理谢谢。
客户其他诉求:
</t>
  </si>
  <si>
    <t>2025-01-03 20:52:55</t>
  </si>
  <si>
    <t>李守德</t>
  </si>
  <si>
    <t>15966099856</t>
  </si>
  <si>
    <t>dw3_jk_lishoude</t>
  </si>
  <si>
    <t>SD-057-250103-794650-2212</t>
  </si>
  <si>
    <t>2025-01-03 12:36:29</t>
  </si>
  <si>
    <t>普通区域-青州市-朱李王-18364657622-100M-业务受理宽带-次数0-202501030000331251</t>
  </si>
  <si>
    <t>2025-01-04 12:00:00</t>
  </si>
  <si>
    <t>202501030000331251</t>
  </si>
  <si>
    <t>202501030000331251# 宽带账号:18364657622; 联系电话：18364657622，问题类型：此工单为群障修复工单，根据群障全量闭环修复管理要求，为确保客户网络通畅，请装维人员跟进修复网络问题，谢谢！ 
 群障标题：公告。故障描述：潍坊青州市朱李王光缆故障，预估24小时恢复，请帮忙拦截,如有需要请联系片区装维师傅李玉明15706307634主叫号码：18364657622.0;该号码仅供参考，请优先联系宽带账号。</t>
  </si>
  <si>
    <t>2025-01-03 12:41:13</t>
  </si>
  <si>
    <t>李玉明</t>
  </si>
  <si>
    <t>15706307634</t>
  </si>
  <si>
    <t>dw3_jk_liyuming</t>
  </si>
  <si>
    <t>2025-01-03 12:41:51</t>
  </si>
  <si>
    <t>SD-851-259501-13400-12386</t>
  </si>
  <si>
    <t>SD-057-250103-642831-2219</t>
  </si>
  <si>
    <t>2025-01-03 12:36:46</t>
  </si>
  <si>
    <t>普通区域-寿光市-田二村自然村-18766892197-300M-业务受理宽带-次数0-202501030000332043</t>
  </si>
  <si>
    <t>202501030000332043</t>
  </si>
  <si>
    <t>202501030000332043# 宽带账号:18766892197; 联系电话：18766892197，问题类型：此工单为群障修复工单，根据群障全量闭环修复管理要求，为确保客户网络通畅，请装维人员跟进修复网络问题，谢谢！ 
 群障标题：公告。故障描述：潍坊寿光市田二村自然村光缆故障，预估24小时恢复，请帮忙拦截,如有需要请联系片区装维师傅王兵15706307817主叫号码：18766892197.0;该号码仅供参考，请优先联系宽带账号。</t>
  </si>
  <si>
    <t>2025-01-03 12:48:10</t>
  </si>
  <si>
    <t>王兵</t>
  </si>
  <si>
    <t>15706307817</t>
  </si>
  <si>
    <t>dw3_jk_wangbing</t>
  </si>
  <si>
    <t>2025-01-03 12:49:22</t>
  </si>
  <si>
    <t>SD-057-250103-153029-6177</t>
  </si>
  <si>
    <t>2025-01-03 20:59:49</t>
  </si>
  <si>
    <t>普通区域-高密市-康馨花园-13153609500-1000M-宽带上网投诉-次数0-202501030000707931</t>
  </si>
  <si>
    <t>202501030000707931</t>
  </si>
  <si>
    <t>202501030000707931#流程受理流水号：20250103205837131536095001218033
客户号码:13153609500
客户姓名:邱**
投诉地市:潍坊
来话流水:2025010320524258820844249
宽带账号:13153609500
宽带账号归属地市:潍坊
宽带账号归属区县:高密市
故障地址:潍坊高密市密水街道康成大街康馨花园高密康馨花园3号楼2-102
联系电话:13153609500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故障细类:网速慢/上网掉线(专席)
携转原因:
故障时间:2025-01-03 20:59:11
具体故障现象:网速慢卡顿，
客户其他诉求:
;宽带小区$[康馨花园]$</t>
  </si>
  <si>
    <t>2025-01-03 21:01:45</t>
  </si>
  <si>
    <t>2025-01-03 21:02:03</t>
  </si>
  <si>
    <t>SD-851-303953-5760-27311</t>
  </si>
  <si>
    <t>SD-057-250103-983174-6155</t>
  </si>
  <si>
    <t>2025-01-03 20:57:19</t>
  </si>
  <si>
    <t>【调研】-80+银卡-普通区域-潍城区-南季自然村-18806365639-300M-业务受理宽带-次数0-202501030000705567</t>
  </si>
  <si>
    <t>202501030000705567</t>
  </si>
  <si>
    <t>202501030000705567# 宽带账号:18806365639; 联系电话：18806365639，问题类型：此工单为群障修复工单，根据群障全量闭环修复管理要求，为确保客户网络通畅，请装维人员跟进修复网络问题，谢谢！ 
 群障标题：公告。故障描述：潍坊潍城区南季自然村光缆故障，预估24小时恢复，请帮忙拦截,如有需要请联系片区装维师傅张翔宇15706307859主叫号码：18806365639.0;该号码仅供参考，请优先联系宽带账号。</t>
  </si>
  <si>
    <t>SD-057-250103-820513-6311</t>
  </si>
  <si>
    <t>2025-01-03 21:27:16</t>
  </si>
  <si>
    <t>【调研】-80+普通-FTTR-普通区域-高密市-湖滨花园-17865614678-1000M-业务受理宽带-次数0-202501030000712254</t>
  </si>
  <si>
    <t>202501030000712254</t>
  </si>
  <si>
    <t>202501030000712254# 宽带账号:17865614678; 联系电话：17865614678，问题类型：此工单为群障修复工单，根据群障全量闭环修复管理要求，为确保客户网络通畅，请装维人员跟进修复网络问题，谢谢！ 
 群障标题：公告。故障描述：潍坊高密市湖滨花园光缆故障，预估24小时恢复，请帮忙拦截,如有需要请联系片区装维师傅王鹏15706307289主叫号码：17865614678.0;该号码仅供参考，请优先联系宽带账号。</t>
  </si>
  <si>
    <t>2025-01-03 21:31:23</t>
  </si>
  <si>
    <t>15706307289</t>
  </si>
  <si>
    <t>dw3_jk_wangpeng</t>
  </si>
  <si>
    <t>2025-01-03 21:31:56</t>
  </si>
  <si>
    <t>SD-851-250390-7530-9034</t>
  </si>
  <si>
    <t>SD-057-250103-146928-6200</t>
  </si>
  <si>
    <t>2025-01-03 21:05:28</t>
  </si>
  <si>
    <t>【调研】-80+普通-普通区域-临朐县-红叶家园（西）-13583617230-300M-宽带上网投诉-次数0-20250103210405X445388976</t>
  </si>
  <si>
    <t>20250103210405X445388976</t>
  </si>
  <si>
    <t xml:space="preserve">流程受理流水号：20250103210146135836172301218399
客户号码:13583617230
客户姓名:刘**
投诉地市:潍坊
来话流水:2025010321013169520882269
宽带账号:13583617230
宽带账号归属地市:潍坊
宽带账号归属区县:临朐县
故障地址:潍坊临朐县辛寨街道东红路红叶家园（西）7号楼*********
联系电话:13583617230
联系人:女士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故障时间:2025-01-03 21:01:06
具体故障现象:电脑无法上网，
客户其他诉求:
</t>
  </si>
  <si>
    <t>2025-01-03 21:07:56</t>
  </si>
  <si>
    <t>2025-01-03 21:08:25</t>
  </si>
  <si>
    <t>SD-852-298604-1395-142</t>
  </si>
  <si>
    <t>SD-057-250103-102638-6199</t>
  </si>
  <si>
    <t>2025-01-03 21:05:22</t>
  </si>
  <si>
    <t>【调研】-80+银卡-(目标)普通区域-安丘市-景芝供销社家属院-13780853930-300M-宽带上网投诉-次数0-20250103210338X418072801</t>
  </si>
  <si>
    <t>20250103210338X418072801</t>
  </si>
  <si>
    <t xml:space="preserve">流程受理流水号：20250103210120137808539301218350
客户号码:13780853930
客户姓名:朱**
投诉地市:潍坊
来话流水:2025010321005013520879369
宽带账号:13780853930
宽带账号归属地市:潍坊
宽带账号归属区县:安丘市
故障地址:潍坊安丘市景芝镇景中路景芝供销社家属院3号楼*********
联系电话:15908011789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21:03:01
具体故障现象:打不开网页，
客户其他诉求:
</t>
  </si>
  <si>
    <t>2025-01-03 21:07:23</t>
  </si>
  <si>
    <t>2025-01-03 21:10:04</t>
  </si>
  <si>
    <t>SD-057-250103-728049-6227</t>
  </si>
  <si>
    <t>2025-01-03 21:08:22</t>
  </si>
  <si>
    <t>【调研】-80+金卡-普通区域-寿光市-文盛家园-13806497857-100M-魔百和投诉-次数0-202501030000709201</t>
  </si>
  <si>
    <t>202501030000709201</t>
  </si>
  <si>
    <t>202501030000709201#【已关注中国移动10086微信公众号】流程受理流水号：20250103210741138064978571219068
客户号码:13806497857
客户姓名:韩**
投诉地市:潍坊
来话流水:2025010320511559920837565
宽带账号:13806497857
宽带账号归属地市:潍坊
宽带账号归属区县:寿光市
故障地址:潍坊寿光市文家街道黄海路文盛家园45号楼*********
联系电话:13806497857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光功率:-17.28
故障大类:宽带/电视
故障细类:移动高清电视故障(专席)
携转原因:
故障时间:2025-01-03 21:09:50
魔百和单播/组播:单播
具体故障现象:点播和直播观看都出现卡顿缓冲，
客户其他诉求:
魔百和单/组播：单播;宽带小区$[文盛家园]$</t>
  </si>
  <si>
    <t>2025-01-03 21:12:41</t>
  </si>
  <si>
    <t>2025-01-03 21:12:59</t>
  </si>
  <si>
    <t>SD-057-250103-814572-6223</t>
  </si>
  <si>
    <t>2025-01-03 21:08:12</t>
  </si>
  <si>
    <t>FTTR-普通区域-安丘市-大盛芙蓉花园（1#-3#）-13668662115-1000M-宽带上网投诉-次数0-20250103210556X556355758</t>
  </si>
  <si>
    <t>20250103210556X556355758</t>
  </si>
  <si>
    <t xml:space="preserve">【农村网络投诉】流程受理流水号：20250103210352136686621151218641
客户号码:13668662115
客户姓名:李**
投诉地市:潍坊
来话流水:2025010321020938120884833
宽带账号:13668662115
宽带账号归属地市:潍坊
宽带账号归属区县:安丘市
故障地址:潍坊安丘市大盛镇大盛村大盛芙蓉花园（1#-3#）芙蓉花园3号楼1-102
联系电话:13668662115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故障细类:网速慢/上网掉线(专席)
携转原因:
故障时间:2025-01-03 21:04:02
具体故障现象:手机无线网速慢卡顿，客户表示已经上门维修多次，但是一直没有解决，客户要求上报尽快解决客户问题，客户表示自己手机在其他地方连接无线网就可以正常使用
客户其他诉求:
</t>
  </si>
  <si>
    <t>2025-01-03 21:11:40</t>
  </si>
  <si>
    <t>2025-01-03 21:12:35</t>
  </si>
  <si>
    <t>SD-851-321339-10208-14936</t>
  </si>
  <si>
    <t>SD-057-250103-207543-6193</t>
  </si>
  <si>
    <t>2025-01-03 21:04:18</t>
  </si>
  <si>
    <t>80+普通-普通区域-寿光市-建设局南院-13853695838-1000M-宽带上网投诉-次数0-202501030000707271</t>
  </si>
  <si>
    <t>202501030000707271</t>
  </si>
  <si>
    <t>202501030000707271#13853695838客户来电反映家里电视不能看，提示网络异常，老人在家不会操作，线上排障客户表示不认可，要求师傅上门，请处理,谢谢
联系电话：本机 联系人：女士 流水号:2025010320542473020851979</t>
  </si>
  <si>
    <t>2025-01-03 21:08:51</t>
  </si>
  <si>
    <t>SD-851-279017-22021-15616</t>
  </si>
  <si>
    <t>SD-057-250103-281597-6178</t>
  </si>
  <si>
    <t>2025-01-03 21:00:16</t>
  </si>
  <si>
    <t>【调研】-80+金卡-普通区域-临朐县-颐和嘉苑-13780879666-1000M-宽带上网投诉-次数0-202501030000706857</t>
  </si>
  <si>
    <t>202501030000706857</t>
  </si>
  <si>
    <t xml:space="preserve">202501030000706857#流程受理流水号：20250103205921137808796661218109
客户号码:13780879666
客户姓名:陈**
投诉地市:潍坊
来话流水:2025010320585459320871345
宽带账号:13780879666
宽带账号归属地市:潍坊
宽带账号归属区县:临朐县
故障地址:潍坊临朐县城关街道弥河路颐和嘉苑12号楼*********
联系电话:13780879666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光功率:-21.61
故障大类:宽带/电视
故障细类:移动高清电视故障
携转原因:
故障时间:2025-01-03 20:59:54
魔百和单播/组播:组播
具体故障现象:电视机提示无信号，
客户其他诉求:客户侧为质差终端，要求上门更换终端并一并处理故障问题。
</t>
  </si>
  <si>
    <t>2025-01-03 21:03:34</t>
  </si>
  <si>
    <t>2025-01-03 21:04:30</t>
  </si>
  <si>
    <t>SD-851-238515-226-1208</t>
  </si>
  <si>
    <t>SD-057-250103-205178-6204</t>
  </si>
  <si>
    <t>2025-01-03 21:05:38</t>
  </si>
  <si>
    <t>普通区域-诸城市-龙都现代城-17888365696-300M-宽带上网投诉-次数0-202501030000706570</t>
  </si>
  <si>
    <t>202501030000706570</t>
  </si>
  <si>
    <t>202501030000706570#17888365696客户来电反映宽带无法使用，客户不会操作，线上排障不认可，要求维修人员上门维修，请尽快协助处理，谢谢  联系人：女士 联系电话：本机 流水：2025010321004765320879197</t>
  </si>
  <si>
    <t>2025-01-03 21:11:38</t>
  </si>
  <si>
    <t>2025-01-03 21:12:32</t>
  </si>
  <si>
    <t>SD-851-267864-12387-12444</t>
  </si>
  <si>
    <t>SD-057-250103-713269-6214</t>
  </si>
  <si>
    <t>2025-01-03 21:07:28</t>
  </si>
  <si>
    <t>【调研】-普通区域-诸城市-天一城小区-18765170265-100M-业务受理宽带-次数0-202501030000709366</t>
  </si>
  <si>
    <t>202501030000709366</t>
  </si>
  <si>
    <t>202501030000709366#【已关注中国移动10086微信公众号】 宽带账号:18765170265; 联系电话：18765170265，问题类型：此工单为群障修复工单，根据群障全量闭环修复管理要求，为确保客户网络通畅，请装维人员跟进修复网络问题，谢谢！ 
 群障标题：公告。故障描述：天一城小区主叫号码：15063667015.0;该号码仅供参考，请优先联系宽带账号。</t>
  </si>
  <si>
    <t>2025-01-03 21:13:20</t>
  </si>
  <si>
    <t>2025-01-03 21:15:48</t>
  </si>
  <si>
    <t>SD-057-250103-135290-2464</t>
  </si>
  <si>
    <t>2025-01-03 13:23:02</t>
  </si>
  <si>
    <t>80+普通-普通区域-诸城市-西新庄自然村-15762523485-300M-宽带上网投诉-次数0-20250103132005X605320457</t>
  </si>
  <si>
    <t>20250103132005X605320457</t>
  </si>
  <si>
    <t xml:space="preserve">【农村网络投诉】流程受理流水号：20250103131852157625234851097276
客户号码:15762523485
客户姓名:马**
投诉地市:潍坊
来话流水:2025010313181574520859763
宽带账号:15762523485
宽带账号归属地市:潍坊
宽带账号归属区县:诸城市
故障地址:潍坊诸城市龙都街道西新庄西新庄自然村西新庄村西北7#箱*********
联系电话:15762523485
联系人:先生/女士
工单紧急程度:非常紧急
是否有升级投诉倾向:否
是否重复投诉:否
是否携转意向:否
是否投诉倾向:否
工单内容:客户来电反映宽带线被挂断了，要求去看看，请协助处理，谢谢
</t>
  </si>
  <si>
    <t>2025-01-03 13:26:02</t>
  </si>
  <si>
    <t>2025-01-03 13:26:34</t>
  </si>
  <si>
    <t>SD-057-250103-051863-2455</t>
  </si>
  <si>
    <t>2025-01-03 13:21:28</t>
  </si>
  <si>
    <t>普通区域-寿光市-东关社区一期-13792620338-300M-宽带上网投诉-次数0-202501030000357077</t>
  </si>
  <si>
    <t>202501030000357077</t>
  </si>
  <si>
    <t>202501030000357077#13792620338客户来电表示电视无法观看 线上排障不认可 要求师傅上门 请尽快处理 谢谢
联系人：先生 联系电话：13792620338 来电流水：2025010313124864820814537</t>
  </si>
  <si>
    <t>2025-01-03 13:25:05</t>
  </si>
  <si>
    <t>更换终端</t>
  </si>
  <si>
    <t>2025-01-03 13:25:27</t>
  </si>
  <si>
    <t>SD-057-250103-312946-6265</t>
  </si>
  <si>
    <t>2025-01-03 21:16:34</t>
  </si>
  <si>
    <t>(目标)普通区域-潍城区-贵和苑碧水新城-13863648318-300M-魔百和投诉-次数0-202501030000712470</t>
  </si>
  <si>
    <t>202501030000712470</t>
  </si>
  <si>
    <t>202501030000712470#【已关注中国移动10086微信公众号】流程受理流水号：20250103211455138636483181219758
客户号码:13863648318
客户姓名:亓**
投诉地市:潍坊
来话流水:2025010321095841120815379
宽带账号:13863648318
宽带账号归属地市:潍坊
宽带账号归属区县:潍城区
故障地址:潍坊潍城区经济开发区管理委员会东风西街贵和苑碧水新城10号楼*********
联系电话:15153605629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故障细类:移动高清电视故障(专席)
携转原因:
故障时间:2025-01-03 21:13:08
魔百和单播/组播:组播
具体故障现象:电视提示网络类错误，
客户其他诉求:
魔百和单/组播：组播;宽带小区$[贵和苑碧水新城]$</t>
  </si>
  <si>
    <t>2025-01-03 21:21:27</t>
  </si>
  <si>
    <t>2025-01-03 21:21:53</t>
  </si>
  <si>
    <t>SD-057-250103-108637-6271</t>
  </si>
  <si>
    <t>2025-01-03 21:17:20</t>
  </si>
  <si>
    <t>【重投】-普通区域-坊子区-鲁光家园-18753612239-500M-业务受理宽带-次数0-202501030000712484</t>
  </si>
  <si>
    <t>202501030000712484</t>
  </si>
  <si>
    <t>202501030000712484#【已关注中国移动10086微信公众号】 宽带账号:18753612239; 联系电话：18753612239，问题类型：此工单为群障修复工单，根据群障全量闭环修复管理要求，为确保客户网络通畅，请装维人员跟进修复网络问题，谢谢！ 
 群障标题：公告。故障描述：潍坊坊子区鲁光家园光缆故障，预估24小时恢复，请帮忙拦截,如有需要请联系片区装维师傅周建15706307260主叫号码：18753612239.0;该号码仅供参考，请优先联系宽带账号。</t>
  </si>
  <si>
    <t>2025-01-03 21:18:44</t>
  </si>
  <si>
    <t>2025-01-03 21:19:18</t>
  </si>
  <si>
    <t>SD-851-305028-10399-14523</t>
  </si>
  <si>
    <t>SD-057-250103-830617-5030</t>
  </si>
  <si>
    <t>2025-01-03 18:49:05</t>
  </si>
  <si>
    <t>【重投】-80+银卡-普通区域-奎文区-紫瑞园-13791616719-300M-宽带上网投诉-次数0-202501030000647594</t>
  </si>
  <si>
    <t>202501030000647594</t>
  </si>
  <si>
    <t>202501030000647594#13791616719客户来电表示对前期工单处理结果不满意，前期工单流水：202412270000212264，客户表示前期工作人员告知退还费用至该号码13792613685，300元，费用一直未到账，客户要求尽快处理，已解释，客户不认可，联系人：女士，联系电话:本机，录音流水：2025010318410034820836551</t>
  </si>
  <si>
    <t>2025-01-03 18:50:17</t>
  </si>
  <si>
    <t>2025-01-03 18:50:46</t>
  </si>
  <si>
    <t>SD-057-250103-175403-5001</t>
  </si>
  <si>
    <t>2025-01-03 18:47:09</t>
  </si>
  <si>
    <t>80+普通-普通区域-寿光市-李桥村自然村-13863654479-300M-魔百和投诉-次数0-20250103184538X138071786</t>
  </si>
  <si>
    <t>20250103184538X138071786</t>
  </si>
  <si>
    <t>【农村网络投诉】流程受理流水号：20250103184455138636544791195070
客户号码:13863654479
客户姓名:李**
投诉地市:潍坊
来话流水:2025010318423702520849572
宽带账号:13863654479
宽带账号归属地市:潍坊
宽带账号归属区县:寿光市
故障地址:潍坊寿光市侯镇李桥村李桥村自然村优化扩容17号箱*********
联系电话:1386365447913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故障细类:移动高清电视故障(专席)
携转原因:
故障时间:2025-01-03 18:46:05
魔百和单播/组播:组播
具体故障现象:电视提示网络类错误，
客户其他诉求:
魔百和单/组播：组播</t>
  </si>
  <si>
    <t>2025-01-03 18:55:19</t>
  </si>
  <si>
    <t>2025-01-03 18:55:45</t>
  </si>
  <si>
    <t>SD-057-250103-098732-890</t>
  </si>
  <si>
    <t>2025-01-03 09:58:07</t>
  </si>
  <si>
    <t>【调研】-普通区域-高密市-盛世华府北院-13562607269-1000M-业务受理宽带-次数0-202501030000176170</t>
  </si>
  <si>
    <t>202501030000176170</t>
  </si>
  <si>
    <t>202501030000176170# 宽带账号:13562607269; 联系电话：13562607269，问题类型：此工单为群障修复工单，根据群障全量闭环修复管理要求，为确保客户网络通畅，请装维人员跟进修复网络问题，谢谢！ 
 群障标题：公告。故障描述：盛世华府北院主叫号码：13562607269.0;该号码仅供参考，请优先联系宽带账号。</t>
  </si>
  <si>
    <t>2025-01-03 10:01:20</t>
  </si>
  <si>
    <t>2025-01-03 10:01:38</t>
  </si>
  <si>
    <t>SD-851-315641-1526-16253</t>
  </si>
  <si>
    <t>SD-057-250103-731904-817</t>
  </si>
  <si>
    <t>2025-01-03 09:50:09</t>
  </si>
  <si>
    <t>普通区域-诸城市-潍水怡景园-18763623735-1000M-宽带上网投诉-次数0-202501030000165849</t>
  </si>
  <si>
    <t>202501030000165849</t>
  </si>
  <si>
    <t>202501030000165849#流程受理流水号：20250103094934187636237351027382
客户号码:18763623735
客户姓名:耿**
投诉地市:潍坊
来话流水:2025010309481244520841893
宽带账号:18763623735
账号归属区县:诸城市鑫磊数码科技信息中心
联系电话:18763623735
联系人:先生/女士
宽带地址:潍坊
工单紧急程度:非常紧急
是否投诉倾向:否
是否重复投诉:否
是否携转意向:否
是否有升级投诉倾向:否
*业务名称:业务融合开机流程宽带+全光WiFi+OTT+FTTR组网
投诉内容:手机号码：18763623735，【问题描述】客户已办理宽带业务，有开通单，要求装维尽快联系上门，请处理，谢谢。联系电话：18763623735，联系人：先生/女士，录音流水号：2025010309481244520841893。受理明细：531920062399999999。
在途开通单信息：536241218963361472，18763623735，2024-12-18 20:02:26，业务融合开机流程宽带+全光WiFi+OTT+FTTR组网，处理中，手写判断和地址录入
是否到厅:否
业务名称:业务融合开机流程宽带+全光WiFi+OTT+FTTR组网
;宽带小区$[潍水怡景园]$</t>
  </si>
  <si>
    <t>2025-01-03 09:54:18</t>
  </si>
  <si>
    <t>李洪栋</t>
  </si>
  <si>
    <t>15706307932</t>
  </si>
  <si>
    <t>dw3_jk_lihongdong</t>
  </si>
  <si>
    <t>2025-01-03 09:54:43</t>
  </si>
  <si>
    <t>SD-851-279660-16586-18594</t>
  </si>
  <si>
    <t>SD-057-250103-547013-1721</t>
  </si>
  <si>
    <t>2025-01-03 11:33:03</t>
  </si>
  <si>
    <t>普通区域--null-13853619511-宽带上网投诉-次数1-202501020000305458</t>
  </si>
  <si>
    <t>2025-01-04 12:34:00</t>
  </si>
  <si>
    <t>2025-01-03 12:28:18</t>
  </si>
  <si>
    <t>SD-057-250103-461538-5516</t>
  </si>
  <si>
    <t>2025-01-03 19:47:31</t>
  </si>
  <si>
    <t>普通区域-昌邑市-东都商城-18853650068-200M-业务受理宽带-次数0-202501030000679445</t>
  </si>
  <si>
    <t>202501030000679445</t>
  </si>
  <si>
    <t>202501030000679445# 宽带账号:18853650068; 联系电话：18853650068，问题类型：此工单为群障修复工单，根据群障全量闭环修复管理要求，为确保客户网络通畅，请装维人员跟进修复网络问题，谢谢！ 
 群障标题：公告。故障描述：潍坊昌邑市东都商城光缆故障，预估24小时恢复，请帮忙拦截,如有需要请联系片区装维师傅翟旭辉15706307193主叫号码：18853650068.0;该号码仅供参考，请优先联系宽带账号。</t>
  </si>
  <si>
    <t>2025-01-03 19:48:55</t>
  </si>
  <si>
    <t>2025-01-03 19:51:01</t>
  </si>
  <si>
    <t>2025-01-03 21:17:30</t>
  </si>
  <si>
    <t>80+银卡-普通区域-寿光市-稻田沿街-15266367555-100M-业务受理宽带-次数0-202501030000712375 一级督办</t>
  </si>
  <si>
    <t>202501030000712375</t>
  </si>
  <si>
    <t>2025-01-03 21:19:40</t>
  </si>
  <si>
    <t>SD-057-250103-932504-5025</t>
  </si>
  <si>
    <t>2025-01-03 18:48:19</t>
  </si>
  <si>
    <t>【调研】-普通区域-寿光市-曹家村-15966160444-200M-宽带上网投诉-次数0-202501030000647951</t>
  </si>
  <si>
    <t>202501030000647951</t>
  </si>
  <si>
    <t>202501030000647951#15966160444客户来电反映本机办理的电视无法观看，错误代码不清楚，老人在家不会操作，直接要求维修人员上门维修，请尽快协助处理，谢谢 
 联系人：先生  联系电话：13791889499 流水：2025010318452286620871146</t>
  </si>
  <si>
    <t>2025-01-03 18:51:22</t>
  </si>
  <si>
    <t>2025-01-03 18:54:17</t>
  </si>
  <si>
    <t>SD-057-250103-941520-898</t>
  </si>
  <si>
    <t>2025-01-03 09:59:26</t>
  </si>
  <si>
    <t>普通区域-奎文区-电子街片区-13165368723-300M-宽带上网投诉-次数0-20250103095847X527038311</t>
  </si>
  <si>
    <t>20250103095847X527038311</t>
  </si>
  <si>
    <t xml:space="preserve">流程受理流水号：20250103095815131653687231030574
客户号码:13165368723
客户姓名:张**
投诉地市:潍坊
来话流水:2025010309575937920897218
宽带账号:13165368723
宽带账号归属地市:潍坊
宽带账号归属区县:奎文区
故障地址:潍坊奎文区东关街道四平路电子街片区16#（李记朝天锅）*********
联系电话:13165368723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09:58:33
具体故障现象:光猫亮红灯，
客户其他诉求:
</t>
  </si>
  <si>
    <t>2025-01-03 10:04:12</t>
  </si>
  <si>
    <t>2025-01-03 10:04:28</t>
  </si>
  <si>
    <t>SD-851-277178-19656-20139</t>
  </si>
  <si>
    <t>SD-057-250103-987052-6282</t>
  </si>
  <si>
    <t>2025-01-03 21:18:10</t>
  </si>
  <si>
    <t>80+金卡-普通区域-昌乐县-福荣世家-15265818566-200M-宽带延伸服务-次数0-202501030000711495</t>
  </si>
  <si>
    <t>202501030000711495</t>
  </si>
  <si>
    <t xml:space="preserve">202501030000711495#【已关注中国移动10086微信公众号】流程受理流水号：20250103211512152658185661219795
客户号码:15265818566
客户姓名:刘**
投诉地市:潍坊
来话流水:2025010321094711320814683
宽带账号:15265818566
宽带账号归属地市:潍坊
宽带账号归属区县:昌乐县
故障地址:潍坊昌乐县城关街道方山路福荣世家东区5号楼
联系电话:15265818566
联系人:先生/女士
工单紧急程度:一般
是否有升级投诉倾向:否
是否重复投诉:否
是否携转意向:否
是否投诉倾向:否
是否智能网关:智能网关
当前是否在线:是
接入方式:FTTH
是否质差终端:无质差信息
光功率:-19.78
故障大类:宽带/电视
故障细类:宽带延伸服务
携转原因:
故障时间:2025-01-03 21:14:58
具体故障现象:重新布置网线，上不去网，光猫数字1闪，拔插网线重启未恢复，没有恢复出厂
</t>
  </si>
  <si>
    <t>2025-01-03 21:22:07</t>
  </si>
  <si>
    <t>业务受理-&gt;宽带延伸服务-&gt;家庭业务-&gt;全局流转-&gt;功能使用-&gt;布线服务-&gt;全局流转</t>
  </si>
  <si>
    <t>李瑞清</t>
  </si>
  <si>
    <t>15706307156</t>
  </si>
  <si>
    <t>dw3_jk_liruiqing</t>
  </si>
  <si>
    <t>2025-01-03 21:23:14</t>
  </si>
  <si>
    <t>SD-057-250103-031284-4698</t>
  </si>
  <si>
    <t>2025-01-03 18:16:38</t>
  </si>
  <si>
    <t>【调研】-(目标)普通区域-寿光市-玉泉园-13583681135-300M-魔百和投诉-次数0-202501030000627649</t>
  </si>
  <si>
    <t>202501030000627649</t>
  </si>
  <si>
    <t>202501030000627649#【已关注中国移动10086微信公众号】流程受理流水号：20250103181545135836811351188225
客户号码:13583681135
客户姓名:李*
投诉地市:潍坊
来话流水:2025010318114660620880829
宽带账号:13583681135
宽带账号归属地市:潍坊
宽带账号归属区县:寿光市
故障地址:潍坊寿光市圣城街道农圣街玉泉园9号楼*********
联系电话:13583681135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故障细类:移动高清电视故障(专席)
携转原因:
故障时间:2025-01-03 18:16:35
魔百和单播/组播:单播
具体故障现象:电视机提示无信号，线上排障未能恢复正常使用，请相关部门人员协助处理，谢谢
客户其他诉求:
魔百和单/组播：单播;宽带小区$[玉泉园]$</t>
  </si>
  <si>
    <t>2025-01-03 18:25:30</t>
  </si>
  <si>
    <t>2025-01-03 18:25:53</t>
  </si>
  <si>
    <t>SD-057-250103-129630-1717</t>
  </si>
  <si>
    <t>2025-01-03 11:32:16</t>
  </si>
  <si>
    <t>【调研】-普通区域-临朐县-龙湾一号-18678013619-1000M-宽带上网投诉-次数0-20250103113103X631761170</t>
  </si>
  <si>
    <t>20250103113103X631761170</t>
  </si>
  <si>
    <t xml:space="preserve">流程受理流水号：20250103113020186780136191065968
客户号码:18678013619
客户姓名:李**
投诉地市:潍坊
来话流水:2025010311273690820811474
宽带账号:18678013619
宽带账号归属地市:潍坊
宽带账号归属区县:临朐县
故障地址:潍坊临朐县冶源镇人民政府巨洋路龙湾一号11号楼*********
联系电话:18678013619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故障细类:网速慢/上网掉线(专席)
携转原因:
故障时间:2025-01-03 11:27:35
具体故障现象:网速慢，测试不达标，需要师傅为其测网速，请协助处理，谢谢
客户其他诉求:
</t>
  </si>
  <si>
    <t>2025-01-03 11:37:27</t>
  </si>
  <si>
    <t>SD-851-268760-5771-22516</t>
  </si>
  <si>
    <t>SD-057-250103-349517-4697</t>
  </si>
  <si>
    <t>2025-01-03 18:16:20</t>
  </si>
  <si>
    <t>80+银卡-普通区域-寿光市-美林花园-13864681861-500M-宽带上网投诉-次数0-202501030000627238</t>
  </si>
  <si>
    <t>202501030000627238</t>
  </si>
  <si>
    <t>202501030000627238#流程受理流水号：20250103181533138646818611188189
客户号码:13864681861
客户姓名:王*
投诉地市:潍坊
来话流水:2025010318112286920877105
宽带账号:13864681861
宽带账号归属地市:潍坊
宽带账号归属区县:寿光市
故障地址:潍坊寿光市圣城街道金海路美林花园4区3号楼*********
联系电话:13864681861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光功率:-21.42
故障大类:宽带/电视
故障细类:网速慢/上网掉线(专席)
携转原因:
故障时间:2025-01-03 18:15:40
具体故障现象:测速不达标，网速慢。
客户其他诉求:
;宽带小区$[美林花园]$</t>
  </si>
  <si>
    <t>2025-01-03 18:19:17</t>
  </si>
  <si>
    <t>家宽咨询-&gt;网络质量-&gt;家庭宽带-&gt;全局流转-&gt;功能使用-&gt;用户测速与签约速率不符-&gt;全局流转</t>
  </si>
  <si>
    <t>韩海岩</t>
  </si>
  <si>
    <t>15244421603</t>
  </si>
  <si>
    <t>dw3_jk_hanhaiyan</t>
  </si>
  <si>
    <t>2025-01-03 18:20:35</t>
  </si>
  <si>
    <t>SD-851-253161-4973-15140</t>
  </si>
  <si>
    <t>SD-057-250103-271549-823</t>
  </si>
  <si>
    <t>2025-01-03 09:50:27</t>
  </si>
  <si>
    <t>普通区域-昌乐县-恒信伯爵公馆-18366550798-500M-宽带上网投诉-次数0-20250103094921X961587513</t>
  </si>
  <si>
    <t>20250103094921X961587513</t>
  </si>
  <si>
    <t xml:space="preserve">流程受理流水号：20250103094705183665507981026518
客户号码:18366550798
客户姓名:柴**
投诉地市:潍坊
来话流水:2025010309464559020818879
宽带账号:18366550798
宽带账号归属地市:潍坊
宽带账号归属区县:--
故障地址:潍坊昌乐县城关街道大沂路恒信伯爵公馆25号楼2单元402室*********
联系电话:18366550798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故障细类:网速慢/上网掉线(专席)
携转原因:
故障时间:2025-01-03 09:50:46
具体故障现象:网速慢卡顿，
客户其他诉求:
</t>
  </si>
  <si>
    <t>2025-01-03 09:51:58</t>
  </si>
  <si>
    <t>2025-01-03 09:52:26</t>
  </si>
  <si>
    <t>SD-851-314809-9259-6779</t>
  </si>
  <si>
    <t>SD-057-250103-230576-4680</t>
  </si>
  <si>
    <t>2025-01-03 18:14:05</t>
  </si>
  <si>
    <t>80+普通-普通区域-安丘市-农商行健康路家属院-15006561599-200M-魔百和投诉-次数0-20250103181131X913558420</t>
  </si>
  <si>
    <t>20250103181131X913558420</t>
  </si>
  <si>
    <t>流程受理流水号：20250103181058150065615991187038
客户号码:15006561599
客户姓名:陈**
投诉地市:潍坊
来话流水:2025010318044046420810167
宽带账号:15006561599
宽带账号归属地市:潍坊
宽带账号归属区县:安丘市
故障地址:潍坊安丘市兴安街道健康街农商行健康路家属院1号楼*********
联系电话:13563641588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故障细类:移动高清电视故障(专席)
携转原因:
故障时间:2025-01-03 18:11:12
魔百和单播/组播:单播
具体故障现象:无信号
    无线正常，切换信号源， 拔插高清线，原装设备，重启未恢复
客户其他诉求:
魔百和单/组播：单播</t>
  </si>
  <si>
    <t>2025-01-03 18:27:00</t>
  </si>
  <si>
    <t>2025-01-03 18:28:05</t>
  </si>
  <si>
    <t>SD-057-250103-863274-2799</t>
  </si>
  <si>
    <t>2025-01-03 14:14:02</t>
  </si>
  <si>
    <t>普通区域-青州市-东张根雕商业街-15169463909-100M-宽带上网投诉-次数0-202501030000396473</t>
  </si>
  <si>
    <t>2025-01-04 15:15:00</t>
  </si>
  <si>
    <t>202501030000396473</t>
  </si>
  <si>
    <t xml:space="preserve">202501030000396473#宽带账号：15169463909；宽带地址：潍坊青州市王坟镇东张村东张根雕商业街8号箱；客户来电反映宽带无法上网慢，客户无法配合线上指导/客户不配合排障，要求去家里，请协助处理，谢谢！联系电话：15169463909；联系人：先生；来电流水：2025010314101266120823349。
</t>
  </si>
  <si>
    <t>2025-01-03 14:17:25</t>
  </si>
  <si>
    <t>张礼杰</t>
  </si>
  <si>
    <t>15706307691</t>
  </si>
  <si>
    <t>dw3_jk_zhanglijie</t>
  </si>
  <si>
    <t>2025-01-03 14:20:22</t>
  </si>
  <si>
    <t>SD-057-250103-875609-5515</t>
  </si>
  <si>
    <t>2025-01-03 19:47:29</t>
  </si>
  <si>
    <t>普通区域-青州市-七里嘉园-15265608201-200M-业务受理宽带-次数0-202501030000679846</t>
  </si>
  <si>
    <t>202501030000679846</t>
  </si>
  <si>
    <t>202501030000679846# 宽带账号:15265608201; 联系电话：15265608201，问题类型：此工单为群障修复工单，根据群障全量闭环修复管理要求，为确保客户网络通畅，请装维人员跟进修复网络问题，谢谢！ 
 群障标题：公告。故障描述：七里嘉园主叫号码：15265608201.0;该号码仅供参考，请优先联系宽带账号。</t>
  </si>
  <si>
    <t>2025-01-03 19:49:13</t>
  </si>
  <si>
    <t>张洪强</t>
  </si>
  <si>
    <t>15706307637</t>
  </si>
  <si>
    <t>dw3_jk_zhanghongqiang</t>
  </si>
  <si>
    <t>2025-01-03 19:56:05</t>
  </si>
  <si>
    <t>SD-851-295834-11471-2502</t>
  </si>
  <si>
    <t>SD-057-250103-051287-5486</t>
  </si>
  <si>
    <t>2025-01-03 19:44:48</t>
  </si>
  <si>
    <t>FTTR-普通区域-安丘市-华苑家园-15963678260-1000M-宽带上网投诉-次数0-202501030000676434</t>
  </si>
  <si>
    <t>202501030000676434</t>
  </si>
  <si>
    <t xml:space="preserve">202501030000676434#15963678260客户来电反映宽带无法正常使用，线上排障不认可，请尽快协助处理，谢谢  联系人：先生 联系电话：15963678260 流水：2025010319382350020841070
</t>
  </si>
  <si>
    <t>2025-01-03 19:46:20</t>
  </si>
  <si>
    <t>2025-01-03 19:49:28</t>
  </si>
  <si>
    <t>SD-851-303898-21314-21621</t>
  </si>
  <si>
    <t>SD-057-250103-372059-5497</t>
  </si>
  <si>
    <t>2025-01-03 19:46:12</t>
  </si>
  <si>
    <t>【调研】-80+普通-普通区域--null--宽带上网投诉-次数0-202501030000364145</t>
  </si>
  <si>
    <t>202501030000364145</t>
  </si>
  <si>
    <t>202501030000364145#13011651087客户反映宽带有问题，报修后没有及时维修，客户要求赔偿10.11月份的损失。客户表示前期投诉的问题，一直没有回电处理，客户强烈不满，请尽快处理，谢谢.联系电话：13011651087 （拒绝提供其他联系方式） 前期工单：2025010313185058620864682  流水号：2025010313185058620864682</t>
  </si>
  <si>
    <t>SD-057-250103-014925-4957</t>
  </si>
  <si>
    <t>2025-01-03 18:42:36</t>
  </si>
  <si>
    <t>80+普通-普通区域-奎文区-紫瑞园-18765631123-300M-宽带延伸服务-次数0-202501030000643674</t>
  </si>
  <si>
    <t>202501030000643674</t>
  </si>
  <si>
    <t xml:space="preserve">202501030000643674#【已关注中国移动10086微信公众号】流程受理流水号：20250103184109187656311231194241
客户号码:18765631123
客户姓名:范**
投诉地市:潍坊
来话流水:2025010318395662920828055
宽带账号:18765631123
宽带账号归属地市:潍坊
宽带账号归属区县:高新
故障地址:潍坊高新高新城区东方路紫瑞园21号楼*********
联系电话:18765631123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故障时间:2025-01-03 18:42:10
具体故障现象:调测路由器，
</t>
  </si>
  <si>
    <t>2025-01-03 18:46:00</t>
  </si>
  <si>
    <t>业务受理-&gt;宽带延伸服务-&gt;家庭业务-&gt;全局流转-&gt;功能使用-&gt;代装终端-&gt;全局流转</t>
  </si>
  <si>
    <t>2025-01-03 18:46:50</t>
  </si>
  <si>
    <t>SD-057-250103-895304-4981</t>
  </si>
  <si>
    <t>2025-01-03 18:45:00</t>
  </si>
  <si>
    <t>80+银卡-普通区域-安丘市-景城花园（含景城桂园）-15254418251-300M-宽带延伸服务-次数0-202501030000645487</t>
  </si>
  <si>
    <t>202501030000645487</t>
  </si>
  <si>
    <t xml:space="preserve">202501030000645487#流程受理流水号：20250103184245152544182511194612
客户号码:15254418251
客户姓名:李**
投诉地市:潍坊
来话流水:2025010318412809220840393
宽带账号:15254418251
宽带账号归属地市:潍坊
宽带账号归属区县:安丘市
故障地址:潍坊安丘市景芝镇景芝206国道景城花园（含景城桂园）13号楼*********
联系电话:15762421883
联系人:先生/女士
工单紧急程度:一般
是否有升级投诉倾向:否
是否重复投诉:否
是否携转意向:否
是否投诉倾向:否
是否智能网关:智能网关
当前是否在线:是
接入方式:FTTH
是否质差终端:无质差信息
光功率:-20.22
故障大类:宽带/电视
故障细类:宽带延伸服务
携转原因:
故障时间:2025-01-03 18:39:33
具体故障现象:某一个手机连不上网，已重启设备未恢复
</t>
  </si>
  <si>
    <t>2025-01-03 18:51:51</t>
  </si>
  <si>
    <t>2025-01-03 18:52:18</t>
  </si>
  <si>
    <t>SD-851-325537-6270-22963</t>
  </si>
  <si>
    <t>SD-057-250103-735491-1711</t>
  </si>
  <si>
    <t>2025-01-03 11:30:53</t>
  </si>
  <si>
    <t>【调研】-80+银卡-普通区域-青州市-龙苑-15853659496-1000M-宽带上网投诉-次数0-202501030000259492</t>
  </si>
  <si>
    <t>202501030000259492</t>
  </si>
  <si>
    <t xml:space="preserve">202501030000259492#15853659496客户来电反映本机办理的宽带信号弱，查询无路由器， 要求维修人员上门携带路由器上门安装并维修，请尽快协助处理，谢谢 
 联系人：先生 联系电话：本机 流水：2025010311283761020826811
</t>
  </si>
  <si>
    <t>2025-01-03 11:46:08</t>
  </si>
  <si>
    <t>2025-01-03 11:46:42</t>
  </si>
  <si>
    <t>SD-851-259065-10380-9253</t>
  </si>
  <si>
    <t>SD-057-250103-432567-6252</t>
  </si>
  <si>
    <t>2025-01-03 21:12:18</t>
  </si>
  <si>
    <t>普通区域-寿光市-张家楼村自然村-15069611840-200M-宽带延伸服务-次数0-202501030000711455</t>
  </si>
  <si>
    <t>202501030000711455</t>
  </si>
  <si>
    <t xml:space="preserve">202501030000711455#流程受理流水号：20250103211142150696118401219459
客户号码:15069611840
客户姓名:张**
投诉地市:潍坊
来话流水:2025010321044461820894968
宽带账号:15069611840
宽带账号归属地市:潍坊
宽带账号归属区县:寿光市
故障地址:潍坊寿光市纪台镇张家楼村张家楼村自然村张家楼村扩容13号箱*********
联系电话:15069611840
联系人:先生
工单紧急程度:一般
是否有升级投诉倾向:否
是否重复投诉:否
是否携转意向:否
是否投诉倾向:否
是否智能网关:智能网关
当前是否在线:是
接入方式:FTTH
是否质差终端:无质差信息
光功率:-20.17
故障大类:电视
故障细类:宽带延伸服务
携转原因:
故障时间:2025-01-03 21:14:41
具体故障现象:安装网线水晶头，
</t>
  </si>
  <si>
    <t>2025-01-03 21:24:24</t>
  </si>
  <si>
    <t>2025-01-03 21:24:50</t>
  </si>
  <si>
    <t>SD-851-275101-10369-7342</t>
  </si>
  <si>
    <t>SD-057-250103-591623-5000</t>
  </si>
  <si>
    <t>2025-01-03 18:47:08</t>
  </si>
  <si>
    <t>普通区域-坊子区-大行营村自然村-15165629431-100M-业务受理宽带-次数0-202501030000645782</t>
  </si>
  <si>
    <t>202501030000645782</t>
  </si>
  <si>
    <t>202501030000645782# 宽带账号:15165629431; 联系电话：15165629431，问题类型：此工单为群障修复工单，根据群障全量闭环修复管理要求，为确保客户网络通畅，请装维人员跟进修复网络问题，谢谢！ 
 群障标题：公告。故障描述：潍坊坊子区大行营村自然村光缆故障，预估24小时恢复，请帮忙拦截,如有需要请联系片区装维师傅王其治15706307917主叫号码：15165629431.0;该号码仅供参考，请优先联系宽带账号。</t>
  </si>
  <si>
    <t>2025-01-03 18:48:51</t>
  </si>
  <si>
    <t>王其治</t>
  </si>
  <si>
    <t>15706307917</t>
  </si>
  <si>
    <t>dw3_jk_wangqizhi</t>
  </si>
  <si>
    <t>2025-01-03 18:49:39</t>
  </si>
  <si>
    <t>SD-057-250103-071286-4969</t>
  </si>
  <si>
    <t>2025-01-03 18:44:20</t>
  </si>
  <si>
    <t>【调研】-80+银卡-(目标)普通区域-奎文区-虞河生活城三期-13791699390-200M-宽带上网投诉-次数0-20250103184250X970329748</t>
  </si>
  <si>
    <t>20250103184250X970329748</t>
  </si>
  <si>
    <t xml:space="preserve">流程受理流水号：20250103183948137916993901193916
客户号码:13791699390
客户姓名:杨**
投诉地市:潍坊
来话流水:2025010318383102820816420
宽带账号:13791699390
宽带账号归属地市:潍坊
宽带账号归属区县:奎文区
故障地址:潍坊奎文区北苑街道虞河路虞河生活城三期3号楼*********
联系电话:13791699390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故障细类:网速慢/上网掉线(专席)
携转原因:
故障时间:2025-01-03 18:40:27
具体故障现象:网速慢卡顿，客户反映师傅维修后没有恢复。，表示师傅告知网络本身问题无法改善，如果不能恢复，要求全部更换为新的设备，提及投诉到工信部
客户其他诉求:
</t>
  </si>
  <si>
    <t>2025-01-03 18:49:57</t>
  </si>
  <si>
    <t>2025-01-03 18:50:37</t>
  </si>
  <si>
    <t>SD-057-250103-205697-864</t>
  </si>
  <si>
    <t>2025-01-03 09:57:18</t>
  </si>
  <si>
    <t>【调研】-80+金卡-(目标)普通区域-寿光市-郎家营村-18765121336-300M-业务受理宽带-次数0-202501030000173621</t>
  </si>
  <si>
    <t>202501030000173621</t>
  </si>
  <si>
    <t>202501030000173621#【已关注中国移动10086微信公众号】 宽带账号:18765121336; 联系电话：18765121336，问题类型：此工单为群障修复工单，根据群障全量闭环修复管理要求，为确保客户网络通畅，请装维人员跟进修复网络问题，谢谢！ 
 群障标题：公告。故障描述：潍坊寿光市郎家营村光缆故障，预估24小时恢复，请帮忙拦截,如有需要请联系片区装维师傅李志浩15706307750主叫号码：18765121336.0;该号码仅供参考，请优先联系宽带账号。</t>
  </si>
  <si>
    <t>2025-01-03 10:14:36</t>
  </si>
  <si>
    <t>2025-01-03 10:14:53</t>
  </si>
  <si>
    <t>SD-057-250103-940718-6268</t>
  </si>
  <si>
    <t>2025-01-03 21:17:05</t>
  </si>
  <si>
    <t>【调研】-80+普通-普通区域-寒亭区-未来之光-15094932389-200M-宽带上网投诉-次数0-20250103211600X160372817</t>
  </si>
  <si>
    <t>20250103211600X160372817</t>
  </si>
  <si>
    <t xml:space="preserve">流程受理流水号：20250103211517150949323891219803
客户号码:15094932389
客户姓名:李**
投诉地市:潍坊
来话流水:2025010321090592420812003
宽带账号:15094932389
宽带账号归属地市:潍坊
宽带账号归属区县:寒亭区
故障地址:潍坊寒亭区经济开发区潍州路未来之光1号楼*********
联系电话:15094932389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故障细类:宽带无法上网(专席)
携转原因:
故障时间:2025-01-03 21:11:04
具体故障现象:光猫灯正常但电脑手机无法上网，
客户其他诉求:
</t>
  </si>
  <si>
    <t>2025-01-03 21:18:58</t>
  </si>
  <si>
    <t>王刚刚</t>
  </si>
  <si>
    <t>18863639119</t>
  </si>
  <si>
    <t>dw3_jk_wangganggang</t>
  </si>
  <si>
    <t>2025-01-03 21:19:15</t>
  </si>
  <si>
    <t>SD-852-247025-609-29943</t>
  </si>
  <si>
    <t>SD-057-250103-245037-5026</t>
  </si>
  <si>
    <t>2025-01-03 18:48:45</t>
  </si>
  <si>
    <t>80+金卡-普通区域-奎文区-丽水芳洲-13869692233-500M-宽带上网投诉-次数0-202501030000647168</t>
  </si>
  <si>
    <t>202501030000647168</t>
  </si>
  <si>
    <t xml:space="preserve">202501030000647168#流程受理流水号：20250103184728138696922331195631
客户号码:13869692233
客户姓名:姚*
投诉地市:潍坊
来话流水:2025010318463182320880182
宽带账号:13869692233
宽带账号归属地市:潍坊
宽带账号归属区县:奎文区
故障地址:潍坊奎文区北苑街道卧龙东街丽水芳洲5号楼*********
联系电话:13780876057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故障时间:2025-01-03 18:48:00
具体故障现象:提示网络无法连接，
客户其他诉求:客户侧为质差终端，要求上门更换终端并一并处理故障问题。
</t>
  </si>
  <si>
    <t>2025-01-03 18:52:47</t>
  </si>
  <si>
    <t>2025-01-03 18:53:09</t>
  </si>
  <si>
    <t>SD-057-250103-867435-4709</t>
  </si>
  <si>
    <t>2025-01-03 18:17:10</t>
  </si>
  <si>
    <t>普通区域-奎文区-华文苑(顺德居)-15863431792-200M-业务受理宽带-次数0-202501030000628049</t>
  </si>
  <si>
    <t>202501030000628049</t>
  </si>
  <si>
    <t>202501030000628049# 宽带账号:15863431792; 联系电话：15863431792，问题类型：此工单为群障修复工单，根据群障全量闭环修复管理要求，为确保客户网络通畅，请装维人员跟进修复网络问题，谢谢！ 
 群障标题：公告。故障描述：华文苑(顺德居)主叫号码：15863431792.0;该号码仅供参考，请优先联系宽带账号。</t>
  </si>
  <si>
    <t>2025-01-03 18:33:22</t>
  </si>
  <si>
    <t>SD-851-251498-13182-1270</t>
  </si>
  <si>
    <t>SD-057-250103-041572-1772</t>
  </si>
  <si>
    <t>2025-01-03 11:38:16</t>
  </si>
  <si>
    <t>【调研】-普通区域-诸城市-小荣-15963413524-300M-宽带上网投诉-次数0-20250103113636X396524343</t>
  </si>
  <si>
    <t>20250103113636X396524343</t>
  </si>
  <si>
    <t xml:space="preserve">【农村网络投诉】流程受理流水号：20250103113502159634135241067732
客户号码:15963413524
客户姓名:孙**
投诉地市:潍坊
来话流水:2025010311342434620811859
宽带账号:15963413524
宽带账号归属地市:潍坊
宽带账号归属区县:诸城市
故障地址:潍坊诸城市舜王街道小荣村小荣小荣村西二街北21#箱*********
联系电话:15963413524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11:35:41
具体故障现象:客户来电反映宽带无法上网。我处正常排查客户未恢复，请协助处理谢谢。
客户其他诉求:
</t>
  </si>
  <si>
    <t>2025-01-03 11:41:57</t>
  </si>
  <si>
    <t>2025-01-03 11:43:36</t>
  </si>
  <si>
    <t>SD-057-250103-250671-1758</t>
  </si>
  <si>
    <t>2025-01-03 11:37:02</t>
  </si>
  <si>
    <t>普通区域-昌邑市-（铁通）昌邑沁园春小区-13686367956-100M-业务受理宽带-次数0-202501030000282038</t>
  </si>
  <si>
    <t>2025-01-04 11:38:00</t>
  </si>
  <si>
    <t>202501030000282038</t>
  </si>
  <si>
    <t>202501030000282038# 宽带账号:13686367956; 联系电话：13686367956，问题类型：此工单为群障修复工单，根据群障全量闭环修复管理要求，为确保客户网络通畅，请装维人员跟进修复网络问题，谢谢！ 
 群障标题：公告。故障描述：潍坊昌邑市（铁通）昌邑沁园春小区光缆故障，预估24小时恢复，请帮忙拦截,如有需要请联系片区装维师傅邓艺浩15706307216主叫号码：13686367956.0;该号码仅供参考，请优先联系宽带账号。</t>
  </si>
  <si>
    <t>2025-01-03 11:40:44</t>
  </si>
  <si>
    <t>2025-01-03 19:47:17</t>
  </si>
  <si>
    <t>普通区域-昌邑市-一品苑-15866557633-100M-业务受理宽带-次数0-202501030000679055 一级督办</t>
  </si>
  <si>
    <t>202501030000679055</t>
  </si>
  <si>
    <t>2025-01-03 19:49:06</t>
  </si>
  <si>
    <t>2025-01-03 19:49:26</t>
  </si>
  <si>
    <t>SD-851-304566-3080-1024</t>
  </si>
  <si>
    <t>SD-057-250103-657280-5473</t>
  </si>
  <si>
    <t>2025-01-03 19:43:03</t>
  </si>
  <si>
    <t>80+金卡-普通区域-安丘市-邵家埠村自然村-15169459821-200M-魔百和投诉-次数0-202501030000674878</t>
  </si>
  <si>
    <t>202501030000674878</t>
  </si>
  <si>
    <t>202501030000674878#流程受理流水号：20250103194154151694598211206370
客户号码:15169459821
客户姓名:王**
投诉地市:潍坊
来话流水:2025010319355907320825723
宽带账号:15169459821
宽带账号归属地市:潍坊
宽带账号归属区县:安丘市
故障地址:潍坊安丘市贾戈街道邵家埠村邵家埠村自然村邵家埠村
联系电话:15169459821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故障细类:移动高清电视故障(专席)
携转原因:
故障时间:2025-01-03 19:47:18
魔百和单播/组播:单播
具体故障现象:电视提示网络类错误，21901
客户其他诉求:
魔百和单/组播：单播;宽带小区$[邵家埠村自然村]$</t>
  </si>
  <si>
    <t>2025-01-03 19:46:05</t>
  </si>
  <si>
    <t>2025-01-03 19:46:44</t>
  </si>
  <si>
    <t>SD-057-250103-781349-6275</t>
  </si>
  <si>
    <t>普通区域-奎文区-潍坊职业学院-19709638139-100M-业务受理宽带-次数0-202501030000711613</t>
  </si>
  <si>
    <t>202501030000711613</t>
  </si>
  <si>
    <t>202501030000711613# 宽带账号:19709638139; 联系电话：19709638139，问题类型：此工单为群障修复工单，根据群障全量闭环修复管理要求，为确保客户网络通畅，请装维人员跟进修复网络问题，谢谢！ 
 群障标题：公告。故障描述：潍坊职业学院主叫号码：19709638139.0;该号码仅供参考，请优先联系宽带账号。</t>
  </si>
  <si>
    <t>2025-01-03 21:19:06</t>
  </si>
  <si>
    <t>2025-01-03 21:19:23</t>
  </si>
  <si>
    <t>SD-057-250103-853467-901</t>
  </si>
  <si>
    <t>2025-01-03 09:59:55</t>
  </si>
  <si>
    <t>【调研】-普通区域-青州市-国泰民居小区-15154477678-1000M-宽带上网投诉-次数0-202501030000174307</t>
  </si>
  <si>
    <t>202501030000174307</t>
  </si>
  <si>
    <t>202501030000174307#15064466152用户来电家里15154477678号码的宽带上网速度很慢，已经很久了，在线解释用户不接受，要求安排师傅上门查看，烦请联系，谢谢  联系电话15064466152</t>
  </si>
  <si>
    <t>2025-01-03 10:19:08</t>
  </si>
  <si>
    <t>2025-01-03 10:19:29</t>
  </si>
  <si>
    <t>SD-851-288796-18657-4251</t>
  </si>
  <si>
    <t>SD-057-250103-269103-879</t>
  </si>
  <si>
    <t>2025-01-03 09:57:48</t>
  </si>
  <si>
    <t>80+银卡-普通区域-高密市-刘家庄自然村-18853679173-200M-宽带上网投诉-次数0-202501030000173195</t>
  </si>
  <si>
    <t>2025-01-04 10:58:00</t>
  </si>
  <si>
    <t>202501030000173195</t>
  </si>
  <si>
    <t xml:space="preserve">202501030000173195#宽带账号：18853679173；宽带地址：潍坊高密市朝阳街道刘家庄刘家庄自然村高密刘家庄12号箱刘力民#分线箱；客户来电反映宽带/移动高清无法使用*，客户不在现场，无法配合线上指导/客户不配合排障，要求上门，请协助处理，谢谢！联系电话：15853621789；联系人：女生 ；来电流水2025010309523885220812478
</t>
  </si>
  <si>
    <t>2025-01-03 10:24:18</t>
  </si>
  <si>
    <t>荆琦</t>
  </si>
  <si>
    <t>15706307368</t>
  </si>
  <si>
    <t>dw3_jk_jingqi</t>
  </si>
  <si>
    <t>2025-01-03 10:24:44</t>
  </si>
  <si>
    <t>SD-057-250103-157284-1757</t>
  </si>
  <si>
    <t>2025-01-03 11:36:59</t>
  </si>
  <si>
    <t>80+银卡-普通区域-潍城区-大崖头自然村-13780800244-300M-业务受理宽带-次数0-202501030000283331</t>
  </si>
  <si>
    <t>202501030000283331</t>
  </si>
  <si>
    <t>202501030000283331#【已关注中国移动10086微信公众号】 宽带账号:13780800244; 联系电话：13780800244，问题类型：此工单为群障修复工单，根据群障全量闭环修复管理要求，为确保客户网络通畅，请装维人员跟进修复网络问题，谢谢！ 
 群障标题：公告。故障描述：潍坊潍城区大崖头自然村光缆故障，预估24小时恢复，请帮忙拦截,如有需要请联系片区装维师傅张翔宇15706307859主叫号码：13780800244.0;该号码仅供参考，请优先联系宽带账号。</t>
  </si>
  <si>
    <t>2025-01-03 11:50:18</t>
  </si>
  <si>
    <t>2025-01-03 11:50:37</t>
  </si>
  <si>
    <t>SD-851-240232-6088-27531</t>
  </si>
  <si>
    <t>SD-057-250103-154963-5474</t>
  </si>
  <si>
    <t>2025-01-03 19:43:15</t>
  </si>
  <si>
    <t>【调研】-80+银卡-普通区域-寿光市-仉家村自然村-18866173681-1000M-宽带上网投诉-次数0-202501030000677526</t>
  </si>
  <si>
    <t>202501030000677526</t>
  </si>
  <si>
    <t>202501030000677526#流程受理流水号：20250103194044188661736811206151
客户号码:18866173681
客户姓名:魏**
投诉地市:潍坊
来话流水:2025010319391828920847042
宽带账号:18866173681
宽带账号归属地市:潍坊
宽带账号归属区县:寿光市
故障地址:潍坊寿光市侯镇仉家村仉家村自然村仉家村2箱（魏文虎外墙）*********
联系电话:13792663085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19:41:44
具体故障现象:打不开网页，客户来电反映宽带无法上网，我处正常排查未恢复，请协助处理谢谢
客户其他诉求:
;宽带小区$[仉家村自然村]$</t>
  </si>
  <si>
    <t>2025-01-03 19:46:00</t>
  </si>
  <si>
    <t>王剑</t>
  </si>
  <si>
    <t>15706307760</t>
  </si>
  <si>
    <t>dw3_jk_wangjiansgtt</t>
  </si>
  <si>
    <t>2025-01-03 19:48:38</t>
  </si>
  <si>
    <t>SD-057-250103-683921-4719</t>
  </si>
  <si>
    <t>2025-01-03 18:17:21</t>
  </si>
  <si>
    <t>80+普通-普通区域-寿光市-小坨村-15069678272-1000M-魔百和投诉-次数0-20250103181622X382547134</t>
  </si>
  <si>
    <t>20250103181622X382547134</t>
  </si>
  <si>
    <t>【农村网络投诉】流程受理流水号：20250103181502150696782721188056
客户号码:15069678272
客户姓名:郑**
投诉地市:潍坊
来话流水:2025010318110793620874668
宽带账号:15069678272
宽带账号归属地市:潍坊
宽带账号归属区县:寿光市
故障地址:潍坊寿光市台头镇小坨村小坨村小坨村2号箱*********
联系电话:15069678272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故障时间:2025-01-03 18:12:06
魔百和单播/组播:组播
具体故障现象:点播和直播观看都出现卡顿缓冲，电视卡顿  后台显示宽带不在线   客户表示电视能看 就是卡
客户其他诉求:
魔百和单/组播：组播</t>
  </si>
  <si>
    <t>2025-01-03 18:28:28</t>
  </si>
  <si>
    <t>2025-01-03 18:28:54</t>
  </si>
  <si>
    <t>SD-851-319322-14686-7785</t>
  </si>
  <si>
    <t>SD-057-250103-870123-858</t>
  </si>
  <si>
    <t>2025-01-03 09:56:13</t>
  </si>
  <si>
    <t>【调研】-80+白金-普通区域-奎文区-财富鼎园-18765698288-1000M-宽带上网投诉-次数0-20250103095437X277441145</t>
  </si>
  <si>
    <t>20250103095437X277441145</t>
  </si>
  <si>
    <t xml:space="preserve">流程受理流水号：20250103095256187656982881028653
客户号码:18765698288
客户姓名:朱*
投诉地市:潍坊
来话流水:2025010309515671920801121
宽带账号:18765698288
宽带账号归属地市:潍坊
宽带账号归属区县:高新区
故障地址:潍坊高新高新城区北海路财富鼎园1号楼*********
联系电话:18765698288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故障细类:网速慢/上网掉线(专席)
携转原因:
故障时间:2025-01-03 09:56:23
具体故障现象:光猫频繁掉线
客户其他诉求:
</t>
  </si>
  <si>
    <t>2025-01-03 09:58:55</t>
  </si>
  <si>
    <t>2025-01-03 10:15:01</t>
  </si>
  <si>
    <t>SD-851-322787-540-18857</t>
  </si>
  <si>
    <t>SD-057-250103-968432-1759</t>
  </si>
  <si>
    <t>80+金卡-普通区域-奎文区-鸿豪花园-13805369063-200M-宽带上网投诉-次数0-202501030000279416</t>
  </si>
  <si>
    <t>2025-01-04 12:38:00</t>
  </si>
  <si>
    <t>202501030000279416</t>
  </si>
  <si>
    <t xml:space="preserve">202501030000279416#13805369063客户来电反映宽电视无法正常使用，线上排障拒绝配合，请尽快协助处理，谢谢  联系人：女士 联系电话：13805369063   流水：2025010311291725620836849
</t>
  </si>
  <si>
    <t>2025-01-03 11:46:43</t>
  </si>
  <si>
    <t>2025-01-03 11:46:59</t>
  </si>
  <si>
    <t>SD-851-281504-9797-12382</t>
  </si>
  <si>
    <t>SD-057-250103-679854-2837</t>
  </si>
  <si>
    <t>2025-01-03 14:18:39</t>
  </si>
  <si>
    <t>80+银卡-普通区域-坊子区-东安泰自然村-15006679621-1000M-宽带上网投诉-次数0-202501030000402438</t>
  </si>
  <si>
    <t>202501030000402438</t>
  </si>
  <si>
    <t>202501030000402438#刘**15006679621  
号码归属地潍坊奎文 － 奎文
客户状态正常
客户来电反映在
潍坊坊子区黄旗堡街道东安泰东安泰自然村东安泰11号箱
宽带无法上网，电视无法观看，
要求上门查看一下，请协助处理，谢谢联系电话15006679621    
2025010314093272520814302</t>
  </si>
  <si>
    <t>2025-01-03 14:22:10</t>
  </si>
  <si>
    <t>杜小龙</t>
  </si>
  <si>
    <t>17260468848</t>
  </si>
  <si>
    <t>dw3_1duxiaolong</t>
  </si>
  <si>
    <t>2025-01-03 14:42:14</t>
  </si>
  <si>
    <t>SD-851-332570-2291-12243</t>
  </si>
  <si>
    <t>SD-057-250103-560417-2841</t>
  </si>
  <si>
    <t>2025-01-03 14:19:02</t>
  </si>
  <si>
    <t>普通区域-潍城区-城隍庙小区-15706307480-100M-宽带上网投诉-次数0-202501030000400542</t>
  </si>
  <si>
    <t>2025-01-04 15:20:00</t>
  </si>
  <si>
    <t>202501030000400542</t>
  </si>
  <si>
    <t xml:space="preserve">202501030000400542#15706307480客户来电反映宽带无法使用，线上排障不认可，客户不会操作，要求维修人员上门维修，请尽快协助处理，谢谢  联系人：先生 联系电话：13854421908
 流水：2025010314161758720809181
</t>
  </si>
  <si>
    <t>2025-01-03 14:34:11</t>
  </si>
  <si>
    <t>2025-01-03 14:34:31</t>
  </si>
  <si>
    <t>SD-851-323696-25987-2616</t>
  </si>
  <si>
    <t>SD-057-250103-378920-5468</t>
  </si>
  <si>
    <t>2025-01-03 19:42:33</t>
  </si>
  <si>
    <t>普通区域-青州市-（铁通）城中名邸-13070779177-1000M-宽带延伸服务-次数0-202501030000676050</t>
  </si>
  <si>
    <t>202501030000676050</t>
  </si>
  <si>
    <t xml:space="preserve">202501030000676050#流程受理流水号：20250103193656130707791771205453
客户号码:13070779177
客户姓名:周**
投诉地市:潍坊
来话流水:2025010319345419420818830
宽带账号:13070779177
宽带账号归属地市:潍坊
宽带账号归属区县:青州市
故障地址:潍坊青州市益都街道玲珑山路（铁通）城中名邸9号楼*********
联系电话:13070779177
联系人:先生/女士
工单紧急程度:非常紧急
是否有升级投诉倾向:否
是否重复投诉:否
是否携转意向:否
是否投诉倾向:否
是否智能网关:智能网关
当前是否在线:是
接入方式:FTTH
是否质差终端:无质差信息
光功率:-18.21
故障大类:宽带/电视
故障细类:宽带延伸服务
携转原因:
故障时间:2025-01-03 19:34:37
具体故障现象:调测其它设备，解释不认可
</t>
  </si>
  <si>
    <t>2025-01-03 19:45:45</t>
  </si>
  <si>
    <t>2025-01-03 19:46:11</t>
  </si>
  <si>
    <t>SD-851-326317-12517-8878</t>
  </si>
  <si>
    <t>SD-057-250103-423951-5462</t>
  </si>
  <si>
    <t>2025-01-03 19:41:27</t>
  </si>
  <si>
    <t>【调研】-80+普通-普通区域-青州市-刘早村-13406682918-200M-魔百和投诉-次数0-20250103194013X413468488</t>
  </si>
  <si>
    <t>20250103194013X413468488</t>
  </si>
  <si>
    <t>【农村网络投诉】流程受理流水号：20250103193926134066829181205918
客户号码:13406682918
客户姓名:刘**
投诉地市:潍坊
来话流水:2025010319351570620821179
宽带账号:13406682918
宽带账号归属地市:潍坊
宽带账号归属区县:青州市
故障地址:潍坊青州市益都街道刘早村刘早村益都街道刘早村23号箱（村西北吴喜华）*********
联系电话:13406682918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故障细类:移动高清电视故障(专席)
携转原因:
故障时间:2025-01-03 19:43:19
魔百和单播/组播:单播
具体故障现象:电视提示网络类错误，
客户其他诉求:
魔百和单/组播：单播</t>
  </si>
  <si>
    <t>2025-01-03 19:42:50</t>
  </si>
  <si>
    <t>2025-01-03 19:43:35</t>
  </si>
  <si>
    <t>SD-057-250103-836704-6452</t>
  </si>
  <si>
    <t>2025-01-03 22:34:53</t>
  </si>
  <si>
    <t>普通区域-潍城区-潍城劳动局片区-15315361145-300M-宽带上网投诉-次数0-202501030000719314</t>
  </si>
  <si>
    <t>202501030000719314</t>
  </si>
  <si>
    <t>202501030000719314#流程受理流水号：20250103223328153153611451222296
客户号码:15315361145
客户姓名:孙**
投诉地市:潍坊
来话流水:2025010322323169220881909
宽带账号:15315361145
宽带账号归属地市:潍坊
宽带账号归属区县:潍城区
故障地址:潍坊潍城区西关街道福寿西街潍城劳动局片区上城国际23号楼*********
联系电话:15315261727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故障时间:2025-01-03 22:33:34
具体故障现象:打不开网页，
客户其他诉求:
;宽带小区$[潍城劳动局片区]$</t>
  </si>
  <si>
    <t>2025-01-04 07:01:33</t>
  </si>
  <si>
    <t>2025-01-04 07:03:40</t>
  </si>
  <si>
    <t>SD-057-250103-785091-4996</t>
  </si>
  <si>
    <t>2025-01-03 18:47:01</t>
  </si>
  <si>
    <t>【调研】-80+银卡-(目标)普通区域-临朐县-杨家河自然村-15053666920-1000M-业务受理宽带-次数0-202501030000648228</t>
  </si>
  <si>
    <t>202501030000648228</t>
  </si>
  <si>
    <t>202501030000648228#【已关注中国移动10086微信公众号】 宽带账号:15053666920; 联系电话：15053666920，问题类型：此工单为群障修复工单，根据群障全量闭环修复管理要求，为确保客户网络通畅，请装维人员跟进修复网络问题，谢谢！ 
 群障标题：公告。故障描述：潍坊临朐县杨家河自然村光缆故障，预估24小时恢复，请帮忙拦截,如有需要请联系片区装维师傅王月军15763064116主叫号码：15053666920.0;该号码仅供参考，请优先联系宽带账号。</t>
  </si>
  <si>
    <t>2025-01-03 18:50:51</t>
  </si>
  <si>
    <t>SD-057-250103-512394-844</t>
  </si>
  <si>
    <t>2025-01-03 09:54:15</t>
  </si>
  <si>
    <t>【调研】-80+金卡-普通区域-寿光市-未来城-15064649955-1000M-宽带上网投诉-次数0-202501030000169761</t>
  </si>
  <si>
    <t>202501030000169761</t>
  </si>
  <si>
    <t>202501030000169761#客户来电反映宽带网络慢，线上排障未恢复，请协助处理，谢谢, 
联系电话：本机，联系人：先生，流水：2025010309515659120801081</t>
  </si>
  <si>
    <t>2025-01-03 10:01:02</t>
  </si>
  <si>
    <t>2025-01-03 10:01:17</t>
  </si>
  <si>
    <t>SD-852-338982-624-2140</t>
  </si>
  <si>
    <t>SD-057-250103-826740-1761</t>
  </si>
  <si>
    <t>2025-01-03 11:37:08</t>
  </si>
  <si>
    <t>80+普通-普通区域-奎文区-盛世香榭里-13668663571-200M-业务受理宽带-次数0-202501030000281968</t>
  </si>
  <si>
    <t>202501030000281968</t>
  </si>
  <si>
    <t>202501030000281968# 宽带账号:13668663571; 联系电话：13668663571，问题类型：此工单为群障修复工单，根据群障全量闭环修复管理要求，为确保客户网络通畅，请装维人员跟进修复网络问题，谢谢！ 
 群障标题：公告。故障描述：潍坊奎文区盛世香榭里光缆故障，预估24小时恢复，请帮忙拦截,如有需要请联系片区装维师傅任峰15706366504主叫号码：13668663571.0;该号码仅供参考，请优先联系宽带账号。</t>
  </si>
  <si>
    <t>2025-01-03 11:47:30</t>
  </si>
  <si>
    <t>2025-01-03 11:47:49</t>
  </si>
  <si>
    <t>2025-01-03 11:36:47</t>
  </si>
  <si>
    <t>【调研】-普通区域-诸城市-世家豪情-15053688169-300M-业务受理宽带-次数0-202501030000282749 一级督办</t>
  </si>
  <si>
    <t>202501030000282749</t>
  </si>
  <si>
    <t>2025-01-03 11:37:38</t>
  </si>
  <si>
    <t>2025-01-03 11:38:00</t>
  </si>
  <si>
    <t>SD-851-325152-23520-27263</t>
  </si>
  <si>
    <t>SD-057-250103-013496-4686</t>
  </si>
  <si>
    <t>2025-01-03 18:14:29</t>
  </si>
  <si>
    <t>【调研】-FTTR-普通区域-临朐县-西郡自然村-13605369457-1000M-宽带上网投诉-次数0-202501030000625948</t>
  </si>
  <si>
    <t>202501030000625948</t>
  </si>
  <si>
    <t xml:space="preserve">202501030000625948#流程受理流水号：20250103181404136053694571187825
客户号码:13605369457
客户姓名:刘**
投诉地市:潍坊
来话流水:2025010318134262120899274
宽带账号:13605369457
宽带账号归属地市:潍坊
宽带账号归属区县:临朐县
故障地址:潍坊临朐县城关街道新华路西郡奇石市场（聚类专线）西郡奇石市场（聚类专线）（优化）9号箱西玉强（外墙）*********
联系电话:13605369457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故障时间:2025-01-03 18:14:14
具体故障现象:打不开网页，
客户其他诉求:客户侧为质差终端，要求上门更换终端并一并处理故障问题。
</t>
  </si>
  <si>
    <t>2025-01-03 18:31:02</t>
  </si>
  <si>
    <t>2025-01-03 18:31:27</t>
  </si>
  <si>
    <t>SD-852-233367-32-15078</t>
  </si>
  <si>
    <t>SD-057-250103-762891-5496</t>
  </si>
  <si>
    <t>2025-01-03 19:46:09</t>
  </si>
  <si>
    <t>普通区域-诸城市-人民家园-13964719410-100M-宽带上网投诉-次数0-202501030000678536</t>
  </si>
  <si>
    <t>202501030000678536</t>
  </si>
  <si>
    <t>202501030000678536#流程受理流水号：20250103194441139647194101206882
客户号码:13964719410
客户姓名:周*
投诉地市:潍坊
来话流水:2025010319423424520867643
宽带账号:13964719410
宽带账号归属地市:潍坊
宽带账号归属区县:诸城市
故障地址:潍坊诸城市龙都街道潍徐街人民家园福居园12号楼*********
联系电话:13964719410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光功率:-19.10
故障大类:宽带/电视
故障细类:宽带无法上网
携转原因:
故障时间:2025-01-03 19:45:36
具体故障现象:提示网络无法连接，需要将路由器换一个位置
客户其他诉求:
;宽带小区$[人民家园]$</t>
  </si>
  <si>
    <t>2025-01-03 19:50:03</t>
  </si>
  <si>
    <t>2025-01-03 19:50:21</t>
  </si>
  <si>
    <t>SD-057-250103-834927-6245</t>
  </si>
  <si>
    <t>2025-01-03 21:11:26</t>
  </si>
  <si>
    <t>80+金卡-普通区域-诸城市-陈家林自然村-13964755111-1000M-宽带上网投诉-次数0-202501030000708412</t>
  </si>
  <si>
    <t>202501030000708412</t>
  </si>
  <si>
    <t>202501030000708412#宽带账号13964755111；宽带地址：潍坊诸城市密州街道陈家林陈家林自然村陈家林人民路南17#；客户来电反映宽带无法使用网速慢，客户要求师傅上门，请协助处理，谢谢！联系电话：13964755111；联系人：***；来电流水：2025010321091022320812286。</t>
  </si>
  <si>
    <t>2025-01-03 21:32:26</t>
  </si>
  <si>
    <t>2025-01-03 21:32:46</t>
  </si>
  <si>
    <t>SD-851-266161-32063-21413</t>
  </si>
  <si>
    <t>SD-057-250103-956170-4684</t>
  </si>
  <si>
    <t>2025-01-03 18:14:16</t>
  </si>
  <si>
    <t>【重投】-【调研】-80+金卡-普通区域-诸城市-如意花园-13255367293-1000M-宽带上网投诉-次数0-20250103181301X181450562</t>
  </si>
  <si>
    <t>20250103181301X181450562</t>
  </si>
  <si>
    <t xml:space="preserve">流程受理流水号：20250103180905132553672931186587
客户号码:13255367293
客户姓名:孙*
投诉地市:潍坊
来话流水:2025010318083222220849363
宽带账号:13255367293
宽带账号归属地市:潍坊
宽带账号归属区县:诸城市
故障地址:潍坊诸城市密州街道府前街如意花园17号楼（高层）*********
联系电话:15615260756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故障时间:2025-01-03 10:10:26
具体故障现象:打不开网页，
客户其他诉求:
</t>
  </si>
  <si>
    <t>2025-01-03 18:17:18</t>
  </si>
  <si>
    <t>2025-01-03 18:17:34</t>
  </si>
  <si>
    <t>SD-057-250103-019683-884</t>
  </si>
  <si>
    <t>2025-01-03 09:57:57</t>
  </si>
  <si>
    <t>普通区域-奎文区-潍坊职业学院-19506531060-100M-业务受理宽带-次数0-202501030000175378</t>
  </si>
  <si>
    <t>2025-01-04 09:58:00</t>
  </si>
  <si>
    <t>202501030000175378</t>
  </si>
  <si>
    <t>202501030000175378# 宽带账号:19506531060; 联系电话：19506531060，问题类型：此工单为群障修复工单，根据群障全量闭环修复管理要求，为确保客户网络通畅，请装维人员跟进修复网络问题，谢谢！ 
 群障标题：公告。故障描述：潍坊职业学院主叫号码：100860536.0;该号码仅供参考，请优先联系宽带账号。</t>
  </si>
  <si>
    <t>2025-01-03 10:02:31</t>
  </si>
  <si>
    <t>【退单】无装机工单</t>
  </si>
  <si>
    <t>2025-01-03 10:02:56</t>
  </si>
  <si>
    <t>SD-057-250103-857412-5505</t>
  </si>
  <si>
    <t>2025-01-03 19:47:12</t>
  </si>
  <si>
    <t>【调研】-80+普通-普通区域-潍城区-大庄子-13562697000-200M-宽带上网投诉-次数0-20250103194458X698011209</t>
  </si>
  <si>
    <t>20250103194458X698011209</t>
  </si>
  <si>
    <t xml:space="preserve">流程受理流水号：20250103194412135626970001206800
客户号码:13562697000
客户姓名:刘**
投诉地市:潍坊
来话流水:2025010319433317820873814
宽带账号:13562697000
宽带账号归属地市:潍坊
宽带账号归属区县:潍城区
故障地址:潍坊潍城区南关街道宝通街大庄子7号楼
联系电话:13562697000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光功率:-23.87
故障大类:宽带
故障细类:宽带无法上网(专席)
携转原因:
故障时间:2025-01-03 19:44:16
具体故障现象:提示网络无法连接，
客户其他诉求:
</t>
  </si>
  <si>
    <t>2025-01-03 19:54:14</t>
  </si>
  <si>
    <t>2025-01-03 19:54:38</t>
  </si>
  <si>
    <t>SD-057-250103-247150-5526</t>
  </si>
  <si>
    <t>2025-01-03 19:49:29</t>
  </si>
  <si>
    <t>80+普通-普通区域-青州市-凌云居-15964576486-300M-宽带上网投诉-次数0-202501030000679284</t>
  </si>
  <si>
    <t>202501030000679284</t>
  </si>
  <si>
    <t>202501030000679284#流程受理流水号：20250103194808159645764861207495
客户号码:15964576486
客户姓名:石**
投诉地市:潍坊
来话流水:2025010319474084320899802
宽带账号:15964576486
宽带账号归属地市:潍坊
宽带账号归属区县:青州市
故障地址:潍坊青州市云门山街道圣水路凌云居3号楼*********
联系电话:15964576486
联系人:先生/女士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故障时间:2025-01-03 19:53:13
具体故障现象:提示网络无法连接，
客户其他诉求:
;宽带小区$[凌云居]$</t>
  </si>
  <si>
    <t>2025-01-03 19:55:03</t>
  </si>
  <si>
    <t>2025-01-03 19:55:31</t>
  </si>
  <si>
    <t>SD-851-266562-17731-29671</t>
  </si>
  <si>
    <t>SD-057-250103-657032-4802</t>
  </si>
  <si>
    <t>2025-01-03 18:26:01</t>
  </si>
  <si>
    <t>【调研】-80+普通-普通区域-寿光市-卡诺岛-13963666850-300M-魔百和投诉-次数0-20250103182300X780963598</t>
  </si>
  <si>
    <t>20250103182300X780963598</t>
  </si>
  <si>
    <t>流程受理流水号：20250103181717139636668501188567
客户号码:13963666850
客户姓名:郑**
投诉地市:潍坊
来话流水:2025010318161682520823049
宽带账号:13963666850
宽带账号归属地市:潍坊
宽带账号归属区县:寿光市
故障地址:潍坊寿光市圣城街道金光东街卡诺岛61号楼*********
联系电话:15953609176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光功率:-15.88
故障大类:宽带/电视
故障细类:移动高清电视故障(专席)
携转原因:
故障时间:2025-01-03 18:20:15
魔百和单播/组播:组播
具体故障现象:电视提示网络类错误，亲情网 
客户其他诉求:
魔百和单/组播：组播</t>
  </si>
  <si>
    <t>2025-01-03 18:27:55</t>
  </si>
  <si>
    <t>2025-01-03 18:28:33</t>
  </si>
  <si>
    <t>SD-057-250103-731490-5152</t>
  </si>
  <si>
    <t>2025-01-03 19:02:13</t>
  </si>
  <si>
    <t>普通区域-青州市-南河东村-13127176964-1000M-宽带上网投诉-次数0-202501030000656314</t>
  </si>
  <si>
    <t>202501030000656314</t>
  </si>
  <si>
    <t>202501030000656314#流程受理流水号：20250103190056131271769641198492
客户号码:13127176964
客户姓名:郭**
投诉地市:潍坊
来话流水:2025010318592879420878302
宽带账号:13127176964
宽带账号归属地市:潍坊
宽带账号归属区县:青州市
故障地址:潍坊青州市益都街道南河东村南河东村2号箱（李强家）*********
联系电话:13127176964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故障时间:2025-01-03 19:01:41
具体故障现象:PON灯闪，
客户其他诉求:要求退还无法使用期间的宽带费用，
;宽带小区$[南河东村]$</t>
  </si>
  <si>
    <t>2025-01-03 19:05:07</t>
  </si>
  <si>
    <t>2025-01-03 19:05:29</t>
  </si>
  <si>
    <t>SD-851-259568-16470-1670</t>
  </si>
  <si>
    <t>2025-01-03 19:00:42</t>
  </si>
  <si>
    <t>【调研】-普通区域-安丘市-安丘百福园一-15065647609-200M-宽带上网投诉-次数0-202501030000653938 一级督办</t>
  </si>
  <si>
    <t>202501030000653938</t>
  </si>
  <si>
    <t>2025-01-03 19:05:10</t>
  </si>
  <si>
    <t>2025-01-03 19:05:41</t>
  </si>
  <si>
    <t>SD-057-250103-867412-4857</t>
  </si>
  <si>
    <t>2025-01-03 18:29:28</t>
  </si>
  <si>
    <t>【调研】-80+白金-普通区域-昌乐县-乔东-13563636578-200M-宽带上网投诉-次数0-20250103182842X122761418</t>
  </si>
  <si>
    <t>20250103182842X122761418</t>
  </si>
  <si>
    <t xml:space="preserve">【农村网络投诉】流程受理流水号：20250103182738135636365781191151
客户号码:13563636578
客户姓名:赵**
投诉地市:潍坊
来话流水:2025010318272328220823267
宽带账号:13563636578
宽带账号归属地市:潍坊
宽带账号归属区县:昌乐县
故障地址:潍坊昌乐县乔官镇乔官乔东乔东村20#（冯有才东山）*********
联系电话:13563636578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18:27:55
具体故障现象:光猫亮红灯，
客户其他诉求:
</t>
  </si>
  <si>
    <t>2025-01-03 18:32:21</t>
  </si>
  <si>
    <t>2025-01-03 18:34:23</t>
  </si>
  <si>
    <t>SD-057-250103-765831-4838</t>
  </si>
  <si>
    <t>2025-01-03 18:28:06</t>
  </si>
  <si>
    <t>普通区域-潍城区-泽信天著-13616468929-100M-业务受理宽带-次数0-202501030000633371</t>
  </si>
  <si>
    <t>202501030000633371</t>
  </si>
  <si>
    <t>202501030000633371# 宽带账号:13616468929; 联系电话：13616468929，问题类型：此工单为群障修复工单，根据群障全量闭环修复管理要求，为确保客户网络通畅，请装维人员跟进修复网络问题，谢谢！ 
 群障标题：公告。故障描述：泽信天著主叫号码：100860536.0;该号码仅供参考，请优先联系宽带账号。</t>
  </si>
  <si>
    <t>2025-01-03 18:31:22</t>
  </si>
  <si>
    <t>SD-851-326265-7549-26757</t>
  </si>
  <si>
    <t>SD-057-250103-867430-3494</t>
  </si>
  <si>
    <t>2025-01-03 15:51:09</t>
  </si>
  <si>
    <t>(目标)普通区域-寿光市-东堤村自然村-18364681863-300M-宽带延伸服务-次数0-202501030000491882</t>
  </si>
  <si>
    <t>202501030000491882</t>
  </si>
  <si>
    <t xml:space="preserve">202501030000491882#流程受理流水号：20250103155006183646818631143548
客户号码:18364681863
客户姓名:刘**
投诉地市:潍坊
来话流水:2025010315493368320817708
宽带账号:18364681863
宽带账号归属地市:潍坊
宽带账号归属区县:寿光市
故障地址:潍坊寿光市上口镇东堤村东堤村自然村东堤村东*********
联系电话:18364681863
联系人:先生/女士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故障时间:2025-01-03 15:51:04
具体故障现象:调测其它设备，
</t>
  </si>
  <si>
    <t>2025-01-03 15:54:55</t>
  </si>
  <si>
    <t>2025-01-03 15:55:10</t>
  </si>
  <si>
    <t>2025-01-03 19:07:39</t>
  </si>
  <si>
    <t>【调研】-普通区域-青州市-徐家桥村自然村-13516385662-300M-业务受理宽带-次数0-202501030000657989 一级督办</t>
  </si>
  <si>
    <t>202501030000657989</t>
  </si>
  <si>
    <t>2025-01-03 19:08:24</t>
  </si>
  <si>
    <t>2025-01-03 19:08:54</t>
  </si>
  <si>
    <t>SD-851-335273-191-16419</t>
  </si>
  <si>
    <t>SD-057-250103-329685-4807</t>
  </si>
  <si>
    <t>2025-01-03 18:26:15</t>
  </si>
  <si>
    <t>【调研】-80+银卡-普通区域-寒亭区-北韩家花园村自然村-15864563441-1000M-宽带上网投诉-次数0-20250103182539X939154641</t>
  </si>
  <si>
    <t>20250103182539X939154641</t>
  </si>
  <si>
    <t xml:space="preserve">【农村网络投诉】流程受理流水号：20250103182220158645634411189862
客户号码:15864563441
客户姓名:韩**
投诉地市:潍坊
来话流水:2025010318220771020876539
宽带账号:15864563441
宽带账号归属地市:潍坊
宽带账号归属区县:寒亭区
故障地址:潍坊寒亭区高里镇北韩家花园村北韩家花园村自然村北韩家花园10号箱*********
联系电话:15864563441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18:24:55
具体故障现象:用户无法提供具体故障现象，老人在家不会操作
客户其他诉求:客户要求上门检测
</t>
  </si>
  <si>
    <t>2025-01-03 18:29:03</t>
  </si>
  <si>
    <t>2025-01-03 18:36:23</t>
  </si>
  <si>
    <t>SD-851-241939-14719-25530</t>
  </si>
  <si>
    <t>SD-057-250103-073562-4834</t>
  </si>
  <si>
    <t>2025-01-03 18:27:56</t>
  </si>
  <si>
    <t>80+银卡-普通区域-潍城区-增福堂-15966188048-300M-宽带上网投诉-次数0-202501030000632934</t>
  </si>
  <si>
    <t>202501030000632934</t>
  </si>
  <si>
    <t>202501030000632934#宽带账号：15966188048；宽带地址：潍坊潍城区城关街道东风西街增福堂43号楼4单元302；客户来电反映宽带电视机无法观看，客户不配合排障，要求上门，请协助处理，谢谢！联系电话：15966188048；联系人：女士；来电流水2025010318242007520896006</t>
  </si>
  <si>
    <t>2025-01-03 18:31:20</t>
  </si>
  <si>
    <t>2025-01-03 18:33:16</t>
  </si>
  <si>
    <t>SD-057-250103-782513-5198</t>
  </si>
  <si>
    <t>2025-01-03 19:07:34</t>
  </si>
  <si>
    <t>【调研】-80+银卡-(目标)普通区域-青州市-南河东村-15854402137-200M-业务受理宽带-次数0-202501030000659654 二级督办</t>
  </si>
  <si>
    <t>202501030000659654</t>
  </si>
  <si>
    <t>202501030000659654# 宽带账号:15854402137; 联系电话：15854402137，问题类型：此工单为群障修复工单，根据群障全量闭环修复管理要求，为确保客户网络通畅，请装维人员跟进修复网络问题，谢谢！ 
 群障标题：公告。故障描述：南河东村主叫号码：15095121938.0;该号码仅供参考，请优先联系宽带账号。</t>
  </si>
  <si>
    <t>2025-01-03 19:29:18</t>
  </si>
  <si>
    <t>2025-01-03 19:30:18</t>
  </si>
  <si>
    <t>SD-057-250103-623809-4818</t>
  </si>
  <si>
    <t>2025-01-03 18:27:16</t>
  </si>
  <si>
    <t>【重投】-80+普通-普通区域-诸城市-红星家园B区-13280707060-1000M-业务受理宽带-次数0-202501030000634053</t>
  </si>
  <si>
    <t>202501030000634053</t>
  </si>
  <si>
    <t>202501030000634053# 宽带账号:13280707060; 联系电话：13280707060，问题类型：此工单为群障修复工单，根据群障全量闭环修复管理要求，为确保客户网络通畅，请装维人员跟进修复网络问题，谢谢！ 
 群障标题：公告。故障描述：LINK_LOSS主叫号码：13280707060.0;该号码仅供参考，请优先联系宽带账号。</t>
  </si>
  <si>
    <t>2025-01-03 18:32:12</t>
  </si>
  <si>
    <t>2025-01-03 18:35:06</t>
  </si>
  <si>
    <t>SD-057-250103-508179-5177</t>
  </si>
  <si>
    <t>2025-01-03 19:05:53</t>
  </si>
  <si>
    <t>普通区域-寒亭区-公路局宿舍楼-13256468990-1000M-宽带上网投诉-次数0-202501030000656669</t>
  </si>
  <si>
    <t>202501030000656669</t>
  </si>
  <si>
    <t>202501030000656669#受理号码 : 132****8990客户姓名 : 杨**号码归属地 : 潍坊寒亭 － 潍坊文泽通信工程有限公司用户品牌 : 全球通
客户来电反映，宽带无法上网，按流程排查，未恢复，请协助处理，谢谢！
联系人：先生  联系电话：13256468990  宽带地址：潍坊寒亭区寒亭街道幸福路公路局宿舍楼2号楼*********  电话流水：2025010319012555820892351</t>
  </si>
  <si>
    <t>2025-01-03 19:25:21</t>
  </si>
  <si>
    <t>2025-01-03 19:55:43</t>
  </si>
  <si>
    <t>SD-057-250103-708391-4770</t>
  </si>
  <si>
    <t>2025-01-03 18:23:09</t>
  </si>
  <si>
    <t>80+普通-普通区域-高密市-阎家庄自然村-15064493123-200M-宽带上网投诉-次数0-20250103182043X643076267</t>
  </si>
  <si>
    <t>20250103182043X643076267</t>
  </si>
  <si>
    <t xml:space="preserve">【农村网络投诉】流程受理流水号：20250103181722150644931231188598
客户号码:15064493123
客户姓名:谭*
投诉地市:潍坊
来话流水:2025010318161865920823349
宽带账号:15064493123
宽带账号归属地市:潍坊
宽带账号归属区县:高密市
故障地址:潍坊高密市醴泉街道阎家庄阎家庄自然村高密阎家庄2号箱东进超市*********
联系电话:15069638097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18:19:56
具体故障现象:光猫亮红灯，
客户其他诉求:
</t>
  </si>
  <si>
    <t>2025-01-03 18:27:34</t>
  </si>
  <si>
    <t>隋昊宸</t>
  </si>
  <si>
    <t>15706307286</t>
  </si>
  <si>
    <t>dw3_jk_suihaochen</t>
  </si>
  <si>
    <t>2025-01-03 18:27:57</t>
  </si>
  <si>
    <t>SD-057-250103-078431-4825</t>
  </si>
  <si>
    <t>2025-01-03 18:27:33</t>
  </si>
  <si>
    <t>【调研】-(目标)普通区域-奎文区-赵疃小区南区-18265606822-1000M-业务受理宽带-次数0-202501030000635809</t>
  </si>
  <si>
    <t>202501030000635809</t>
  </si>
  <si>
    <t>202501030000635809# 宽带账号:18265606822; 联系电话：18265606822，问题类型：此工单为群障修复工单，根据群障全量闭环修复管理要求，为确保客户网络通畅，请装维人员跟进修复网络问题，谢谢！ 
 群障标题：公告。故障描述：潍坊奎文区赵疃小区南区光缆故障，预估24小时恢复，请帮忙拦截,如有需要请联系片区装维师傅凌顺良15706307404主叫号码：18265606822.0;该号码仅供参考，请优先联系宽带账号。</t>
  </si>
  <si>
    <t>2025-01-03 18:30:43</t>
  </si>
  <si>
    <t>2025-01-03 18:31:04</t>
  </si>
  <si>
    <t>SD-851-284268-17743-398</t>
  </si>
  <si>
    <t>SD-057-250103-924183-5136</t>
  </si>
  <si>
    <t>2025-01-03 19:00:06</t>
  </si>
  <si>
    <t>80+金卡-普通区域-寒亭区-寒一村自然村-15163689123-300M-魔百和投诉-次数0-202501030000655422</t>
  </si>
  <si>
    <t>202501030000655422</t>
  </si>
  <si>
    <t>202501030000655422#流程受理流水号：20250103185748151636891231197851
客户号码:15163689123
客户姓名:于**
投诉地市:潍坊
来话流水:2025010318552182420847964
宽带账号:15163689123
宽带账号归属地市:潍坊
宽带账号归属区县:寒亭区
故障地址:潍坊寒亭区泰祥花园56号楼1单元502
联系电话:15163689123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光功率:-15.75
故障大类:宽带/电视
故障细类:移动高清电视故障(专席)
携转原因:
故障时间:2025-01-03 19:02:16
魔百和单播/组播:组播
具体故障现象:电视直播或点播无法观看，
客户其他诉求:
魔百和单/组播：组播;宽带小区$[寒一村自然村]$</t>
  </si>
  <si>
    <t>2025-01-03 19:21:04</t>
  </si>
  <si>
    <t>2025-01-03 19:21:28</t>
  </si>
  <si>
    <t>SD-057-250103-840271-4822</t>
  </si>
  <si>
    <t>2025-01-03 18:27:28</t>
  </si>
  <si>
    <t>普通区域-奎文区-青青家园-13465668909-200M-业务受理宽带-次数0-202501030000634151</t>
  </si>
  <si>
    <t>202501030000634151</t>
  </si>
  <si>
    <t>202501030000634151# 宽带账号:13465668909; 联系电话：13465668909，问题类型：此工单为群障修复工单，根据群障全量闭环修复管理要求，为确保客户网络通畅，请装维人员跟进修复网络问题，谢谢！ 
 群障标题：公告。故障描述：潍坊奎文区青青家园光缆故障，预估24小时恢复，请帮忙拦截,如有需要请联系片区装维师傅乔会斌15706307416主叫号码：13884706804.0;该号码仅供参考，请优先联系宽带账号。</t>
  </si>
  <si>
    <t>2025-01-03 18:30:57</t>
  </si>
  <si>
    <t>2025-01-03 18:31:28</t>
  </si>
  <si>
    <t>SD-057-250103-724863-4785</t>
  </si>
  <si>
    <t>2025-01-03 18:24:07</t>
  </si>
  <si>
    <t>(目标)普通区域-寿光市-迎春社区-18765653394-200M-宽带上网投诉-次数0-202501030000630976</t>
  </si>
  <si>
    <t>202501030000630976</t>
  </si>
  <si>
    <t>202501030000630976#宽带账号：18765653394；宽带地址：潍坊寿光市营里镇营里中心街迎春社区A号楼*********；客户来电反映宽带无法连网，经查询客户侧为质差机顶盒，请协助上门更换终端并一并处理故障问题，谢谢！来电流水：2025010318175355820838152，联系电话：18763692228</t>
  </si>
  <si>
    <t>2025-01-03 18:33:48</t>
  </si>
  <si>
    <t>2025-01-03 18:34:38</t>
  </si>
  <si>
    <t>SD-057-250103-840135-3566</t>
  </si>
  <si>
    <t>2025-01-03 15:59:18</t>
  </si>
  <si>
    <t>普通区域-诸城市-吴家屯自然村-15762689223-200M-宽带上网投诉-次数0-20250103155808X886853090</t>
  </si>
  <si>
    <t>2025-01-04 17:00:00</t>
  </si>
  <si>
    <t>20250103155808X886853090</t>
  </si>
  <si>
    <t xml:space="preserve">【农村网络投诉】流程受理流水号：20250103155654157626892231145717
客户号码:15762689223
客户姓名:惠**
投诉地市:潍坊
来话流水:2025010315560689220819538
宽带账号:15762689223
宽带账号归属地市:潍坊
宽带账号归属区县:诸城市
故障地址:潍坊诸城市舜王街道吴家屯吴家屯自然村吴家屯村中北路西18#箱*********
联系电话:15762689223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16:05:12
具体故障现象:光猫亮红灯，
客户其他诉求:要求师傅上门维修
</t>
  </si>
  <si>
    <t>2025-01-03 16:03:26</t>
  </si>
  <si>
    <t>2025-01-03 16:08:40</t>
  </si>
  <si>
    <t>SD-057-250103-618397-5213</t>
  </si>
  <si>
    <t>2025-01-03 19:08:13</t>
  </si>
  <si>
    <t>【调研】-80+普通-普通区域-奎文区-翔天园教师公寓-15065361608-300M-魔百和投诉-次数0-20250103190626X386228588</t>
  </si>
  <si>
    <t>20250103190626X386228588</t>
  </si>
  <si>
    <t>流程受理流水号：20250103190512150653616081199354
客户号码:15065361608
客户姓名:张*
投诉地市:潍坊
来话流水:2025010318564855420858789
宽带账号:15065361608
宽带账号归属地市:潍坊
宽带账号归属区县:奎文区
故障地址:潍坊奎文区梨园街道新华路健康街翔天园教师公寓9号楼*********
联系电话:15065361608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故障时间:2025-01-03 19:05:38
魔百和单播/组播:单播
具体故障现象:机顶盒开机页面无反应，已连接网线按遥控器设置无反应
客户其他诉求:
魔百和单/组播：单播</t>
  </si>
  <si>
    <t>2025-01-03 19:09:58</t>
  </si>
  <si>
    <t>2025-01-03 19:11:11</t>
  </si>
  <si>
    <t>SD-057-250103-286103-5219</t>
  </si>
  <si>
    <t>80+银卡-普通区域-潍城区-硝铵厂宿舍-13563607721-300M-宽带上网投诉-次数0-20250103190748X468374280</t>
  </si>
  <si>
    <t>20250103190748X468374280</t>
  </si>
  <si>
    <t xml:space="preserve">流程受理流水号：20250103190705135636077211199755
客户号码:13563607721
客户姓名:董**
投诉地市:潍坊
来话流水:2025010319040257820810877
宽带账号:13563607721
宽带账号归属地市:潍坊
宽带账号归属区县:潍城区
故障地址:潍坊潍城区乐埠山生态经济发展区拥军路硝铵厂宿舍1号楼*********
联系电话:13563607721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19:07:17
具体故障现象:光猫亮红灯，
客户其他诉求:
</t>
  </si>
  <si>
    <t>2025-01-03 19:25:10</t>
  </si>
  <si>
    <t>2025-01-03 19:25:37</t>
  </si>
  <si>
    <t>SD-851-318145-15559-520</t>
  </si>
  <si>
    <t>SD-057-250103-197365-4777</t>
  </si>
  <si>
    <t>2025-01-03 18:23:41</t>
  </si>
  <si>
    <t>【调研】-80+金卡-普通区域-潍城区-圣基天水苑-15762501988-500M-宽带上网投诉-次数0-202501030000631348</t>
  </si>
  <si>
    <t>202501030000631348</t>
  </si>
  <si>
    <t>202501030000631348#【已关注中国移动10086微信公众号】流程受理流水号：20250103182254157625019881190009
客户号码:15762501988
客户姓名:赵**
投诉地市:潍坊
来话流水:2025010318224277320881759
宽带账号:15762501988
宽带账号归属地市:潍坊
宽带账号归属区县:潍城区
故障地址:潍坊潍城区南关街道水库路圣基天水苑2号楼*********
联系电话:15762501988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18:23:22
具体故障现象:频繁掉线，
客户其他诉求:111
;宽带小区$[圣基天水苑]$</t>
  </si>
  <si>
    <t>2025-01-03 18:28:09</t>
  </si>
  <si>
    <t>2025-01-03 18:28:47</t>
  </si>
  <si>
    <t>SD-852-292713-2287-12892</t>
  </si>
  <si>
    <t>SD-057-250103-870536-3542</t>
  </si>
  <si>
    <t>2025-01-03 15:57:13</t>
  </si>
  <si>
    <t>【调研】-80+银卡-普通区域-寿光市-杨家庄子村自然村-18764623980-1000M-业务受理宽带-次数0-202501030000493993</t>
  </si>
  <si>
    <t>202501030000493993</t>
  </si>
  <si>
    <t>202501030000493993#【已关注中国移动10086微信公众号】 宽带账号:18764623980; 联系电话：18764623980，问题类型：此工单为群障修复工单，根据群障全量闭环修复管理要求，为确保客户网络通畅，请装维人员跟进修复网络问题，谢谢！ 
 群障标题：公告。故障描述：潍坊寿光市杨家庄子村自然村光缆故障，预估24小时恢复，请帮忙拦截,如有需要请联系片区装维师傅刘同军15706307826主叫号码：18764623980.0;该号码仅供参考，请优先联系宽带账号。</t>
  </si>
  <si>
    <t>2025-01-03 16:04:05</t>
  </si>
  <si>
    <t>2025-01-03 16:05:06</t>
  </si>
  <si>
    <t>SD-851-236637-25409-4095</t>
  </si>
  <si>
    <t>SD-057-250103-715843-5148</t>
  </si>
  <si>
    <t>2025-01-03 19:02:02</t>
  </si>
  <si>
    <t>普通区域-临朐县-谭家小崔自然村-15095230992-100M-魔百和投诉-次数0-20250103185907X947769809</t>
  </si>
  <si>
    <t>20250103185907X947769809</t>
  </si>
  <si>
    <t>【农村网络投诉】流程受理流水号：20250103185649150952309921197658
客户号码:15095230992
客户姓名:李**
投诉地市:潍坊
来话流水:2025010318545499120844611
宽带账号:15095230992
宽带账号归属地市:潍坊
宽带账号归属区县:临朐县
故障地址:潍坊临朐县冶源镇人民政府谭家小崔谭家小崔自然村谭家小崔（扩容3次）36号箱付绍兴（外墙）
联系电话:15095230992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故障细类:移动高清电视故障(专席)
携转原因:
故障时间:2025-01-03 18:58:55
魔百和单播/组播:组播
具体故障现象:电视直播或点播无法观看，
客户其他诉求:
魔百和单/组播：组播</t>
  </si>
  <si>
    <t>2025-01-03 19:07:32</t>
  </si>
  <si>
    <t>吕学民</t>
  </si>
  <si>
    <t>15706307557</t>
  </si>
  <si>
    <t>dw3_jk_lvxuemin</t>
  </si>
  <si>
    <t>2025-01-03 19:08:01</t>
  </si>
  <si>
    <t>SD-057-250103-128739-3568</t>
  </si>
  <si>
    <t>2025-01-03 15:59:29</t>
  </si>
  <si>
    <t>80+白金-普通区域-青州市-陈店村自然村-13465659487-100M-宽带上网投诉-次数0-202501030000497202</t>
  </si>
  <si>
    <t>202501030000497202</t>
  </si>
  <si>
    <t xml:space="preserve">202501030000497202#流程受理流水号：20250103155805134656594871146098
客户号码:13465659487
客户姓名:陈**
投诉地市:潍坊
来话流水:2025010315573209620841571
宽带账号:13465659487
宽带账号归属地市:潍坊
宽带账号归属区县:青州市
故障地址:潍坊青州市益都街道陈店村陈店村自然村二次扩7号箱（陈爱明家）*********
联系电话:13573677531
联系人:先生/女士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故障时间:2025-01-03 15:58:09
具体故障现象:提示网络无法连接，
客户其他诉求:客户侧为质差终端，要求上门更换终端并一并处理故障问题。
</t>
  </si>
  <si>
    <t>2025-01-03 16:01:28</t>
  </si>
  <si>
    <t>更换法兰头</t>
  </si>
  <si>
    <t>2025-01-03 16:01:55</t>
  </si>
  <si>
    <t>SD-057-250103-390548-3529</t>
  </si>
  <si>
    <t>2025-01-03 15:56:10</t>
  </si>
  <si>
    <t>80+普通-普通区域-寿光市-玉兰园多层-15095160163-300M-宽带上网投诉-次数0-20250103155427X867656532</t>
  </si>
  <si>
    <t>20250103155427X867656532</t>
  </si>
  <si>
    <t xml:space="preserve">流程受理流水号：20250103155229150951601631144344
客户号码:15095160163
客户姓名:杨**
投诉地市:潍坊
来话流水:2025010315521215220859396
宽带账号:15095160163
宽带账号归属地市:潍坊
宽带账号归属区县:寿光市
故障地址:潍坊寿光市洛城街道富士街晨鸣三厂公寓玉兰园13号楼*********
联系电话:15095160163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15:53:49
具体故障现象:光猫亮红灯，
客户其他诉求:
</t>
  </si>
  <si>
    <t>2025-01-03 16:01:25</t>
  </si>
  <si>
    <t>2025-01-03 16:01:46</t>
  </si>
  <si>
    <t>SD-057-250103-130875-5181</t>
  </si>
  <si>
    <t>2025-01-03 19:06:11</t>
  </si>
  <si>
    <t>普通区域-奎文区-十甲花园B区-15318962762-1000M-宽带延伸服务-次数0-202501030000656103</t>
  </si>
  <si>
    <t>202501030000656103</t>
  </si>
  <si>
    <t xml:space="preserve">202501030000656103#流程受理流水号：20250103190536153189627621199446
客户号码:15318962762
客户姓名:张**
投诉地市:潍坊
来话流水:2025010319031731520805432
宽带账号:15318962762
宽带账号归属地市:潍坊
宽带账号归属区县:奎文区
故障地址:潍坊奎文区高新城区金马路十甲花园B区22号楼*********
联系电话:15318962762
联系人:先生/女士
工单紧急程度:一般
是否有升级投诉倾向:否
是否重复投诉:否
是否携转意向:否
是否投诉倾向:否
是否智能网关:智能网关
当前是否在线:是
接入方式:--
是否质差终端:无质差信息
光功率:-24.31
故障大类:宽带/电视
故障细类:宽带延伸服务
携转原因:
故障时间:2025-01-03 19:04:03
具体故障现象:网速慢卡顿，千兆路由器使用，,位置宽阔，重启未恢复要求马上处理
</t>
  </si>
  <si>
    <t>2025-01-03 19:10:17</t>
  </si>
  <si>
    <t>2025-01-03 19:13:02</t>
  </si>
  <si>
    <t>SD-851-281668-1828-23469</t>
  </si>
  <si>
    <t>SD-057-250103-316482-4557</t>
  </si>
  <si>
    <t>2025-01-03 17:59:24</t>
  </si>
  <si>
    <t>80+普通-普通区域-昌乐县-西湖庭院-13455616178-1000M-宽带上网投诉-次数0-202501030000610197</t>
  </si>
  <si>
    <t>202501030000610197</t>
  </si>
  <si>
    <t xml:space="preserve">202501030000610197#宽带账号：13455616178；宽带地址：潍坊昌乐县城关街道宝昌路西湖庭院11号楼*********；客户来电反映移动高清电视无法观看直播，，提示登录超时，在线指导未恢复，经查询客户侧为质差机顶盒，请协助上门更换终端并一并处理故障问题，谢谢！联系电话：本机；联系人：先生；来电流水：2025010317553749120809567。
</t>
  </si>
  <si>
    <t>2025-01-03 18:00:55</t>
  </si>
  <si>
    <t>2025-01-03 18:01:36</t>
  </si>
  <si>
    <t>SD-057-250103-895203-4510</t>
  </si>
  <si>
    <t>2025-01-03 17:56:35</t>
  </si>
  <si>
    <t>【调研】-普通区域-滨海-潍坊尚舜化工有限公司（小微）-15966193192-300M-宽带上网投诉-次数0-20250103175518X118170222</t>
  </si>
  <si>
    <t>2025-01-04 18:57:00</t>
  </si>
  <si>
    <t>20250103175518X118170222</t>
  </si>
  <si>
    <t xml:space="preserve">流程受理流水号：20250103175312159661931921182203
客户号码:15966193192
客户姓名:徐**
投诉地市:潍坊
来话流水:2025010317514471920862721
宽带账号:15966193192
宽带账号归属地市:潍坊
宽带账号归属区县:滨海
故障地址:潍坊滨海大家洼街道双创路潍坊尚舜化工有限公司（小微）2-6号箱*********
联系电话:15966193192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
故障细类:宽带无法上网(专席)
携转原因:
故障时间:2025-01-03 17:56:34
具体故障现象:光信号灯闪烁，
客户其他诉求:
</t>
  </si>
  <si>
    <t>2025-01-03 17:57:58</t>
  </si>
  <si>
    <t>2025-01-03 17:58:33</t>
  </si>
  <si>
    <t>SD-057-250103-495872-1055</t>
  </si>
  <si>
    <t>2025-01-03 10:18:46</t>
  </si>
  <si>
    <t>【调研】-80+普通-(目标)普通区域-潍城区-增福堂-15288824830-200M-宽带上网投诉-次数0-202501030000196270</t>
  </si>
  <si>
    <t>2025-01-04 11:19:00</t>
  </si>
  <si>
    <t>202501030000196270</t>
  </si>
  <si>
    <t>202501030000196270#15288824830  客户反映电视无法观看，提示卡顿，线上排障未恢复，请协助处理。谢谢  联系人：先生 联系电话： 15094960109 流水：2025010310152362320872515</t>
  </si>
  <si>
    <t>2025-01-03 10:21:37</t>
  </si>
  <si>
    <t>2025-01-03 10:22:19</t>
  </si>
  <si>
    <t>SD-851-260801-9285-20695</t>
  </si>
  <si>
    <t>SD-057-250103-910623-1003</t>
  </si>
  <si>
    <t>2025-01-03 10:14:05</t>
  </si>
  <si>
    <t>80+银卡-普通区域-青州市-前饮马商业街-18753618632-200M-宽带上网投诉-次数0-20250103101155X315807616</t>
  </si>
  <si>
    <t>2025-01-04 11:15:00</t>
  </si>
  <si>
    <t>20250103101155X315807616</t>
  </si>
  <si>
    <t xml:space="preserve">【农村网络投诉】流程受理流水号：20250103101059187536186321035342
客户号码:18753618632
客户姓名:徐**
投诉地市:潍坊
来话流水:2025010310091160620872561
宽带账号:18753618632
宽带账号归属地市:潍坊
宽带账号归属区县:青州市
故障地址:潍坊青州市高柳镇前饮马村前饮马商业街3号箱（小金灵幼儿园）*********
联系电话:15064663967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故障细类:宽带无法上网(专席)
携转原因:
故障时间:2025-01-03 10:11:05
具体故障现象:提示网络无法连接，客户反映宽带无法上网，请协助处理谢谢
客户其他诉求:
</t>
  </si>
  <si>
    <t>2025-01-03 10:29:16</t>
  </si>
  <si>
    <t>2025-01-03 10:29:55</t>
  </si>
  <si>
    <t>SD-852-289411-2146-24100</t>
  </si>
  <si>
    <t>SD-057-250103-012647-2436</t>
  </si>
  <si>
    <t>2025-01-03 13:16:37</t>
  </si>
  <si>
    <t>【调研】-普通区域-寒亭区-邢家东庄村自然村-13468477200-100M-业务受理宽带-次数0-202501030000355610</t>
  </si>
  <si>
    <t>202501030000355610</t>
  </si>
  <si>
    <t>202501030000355610# 宽带账号:13468477200; 联系电话：13468477200，问题类型：此工单为群障修复工单，根据群障全量闭环修复管理要求，为确保客户网络通畅，请装维人员跟进修复网络问题，谢谢！ 
 群障标题：公告。故障描述：潍坊寒亭区邢家东庄村自然村光缆故障，预估24小时恢复，请帮忙拦截,如有需要请联系片区装维师傅张喜15706307465主叫号码：13468477200.0;该号码仅供参考，请优先联系宽带账号。</t>
  </si>
  <si>
    <t>2025-01-03 13:22:41</t>
  </si>
  <si>
    <t>2025-01-03 13:23:13</t>
  </si>
  <si>
    <t>SD-851-296614-13094-24997</t>
  </si>
  <si>
    <t>SD-057-250103-764820-262</t>
  </si>
  <si>
    <t>2025-01-03 08:50:12</t>
  </si>
  <si>
    <t>80+银卡-普通区域-青州市-诺贝尔城二期-15854413304-1000M-业务受理宽带-次数0-202501030000107812</t>
  </si>
  <si>
    <t>202501030000107812</t>
  </si>
  <si>
    <t>202501030000107812# 导航立单,用户所在位置有群障,已向客户播报,客户要求装维回访.此工单为群障修复工单,根据群障全量闭环管理要求,为确保客户网络通畅,请装维人员跟进修复网络问题,谢谢.联系电话：15954455150</t>
  </si>
  <si>
    <t>2025-01-03 08:51:37</t>
  </si>
  <si>
    <t>2025-01-03 08:52:40</t>
  </si>
  <si>
    <t>SD-851-312485-1285-3440</t>
  </si>
  <si>
    <t>SD-057-250103-160472-4545</t>
  </si>
  <si>
    <t>2025-01-03 17:58:59</t>
  </si>
  <si>
    <t>普通区域-高密市-西施家屯自然村-15863675708-200M-宽带上网投诉-次数0-202501030000609408</t>
  </si>
  <si>
    <t>2025-01-04 18:59:00</t>
  </si>
  <si>
    <t>202501030000609408</t>
  </si>
  <si>
    <t>202501030000609408#受理号码 : 15863675708客户姓名 : 施**号码归属地 : 潍坊高密 － 高密-柏城-随销泛渠道-中移铁通用户品牌 : 全球通
客户来电反映，宽带无法上网，注册光信号灯闪烁，按流程排查未恢复，请协助处理，谢谢！
联系人：先生  联系电话：18866791658  宽带地址：潍坊高密市密水街道西施家屯西施家屯自然村高密西施家屯施运忠3号箱*********  电话流水：2025010317552248020806660</t>
  </si>
  <si>
    <t>2025-01-03 18:02:16</t>
  </si>
  <si>
    <t>2025-01-03 18:02:46</t>
  </si>
  <si>
    <t>SD-057-250103-506479-6458</t>
  </si>
  <si>
    <t>2025-01-03 22:44:24</t>
  </si>
  <si>
    <t>【调研】-80+普通-(目标)普通区域-青州市-爱车广场（洗车城沿街）-13792637851-200M-宽带上网投诉-次数0-202501030000720546</t>
  </si>
  <si>
    <t>202501030000720546</t>
  </si>
  <si>
    <t xml:space="preserve">202501030000720546#流程受理流水号：20250103224227137926378511222348
客户号码:13792637851
客户姓名:冯**
投诉地市:潍坊
来话流水:2025010322414867520884547
宽带账号:13792637851
宽带账号归属地市:潍坊
宽带账号归属区县:青州市
故障地址:潍坊青州市益都街道驼山路爱车广场（洗车城沿街）扩4（商户9号楼西墙）*********
联系电话:13792637851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光功率:-23.18
故障大类:宽带/电视
故障细类:宽带无法上网
携转原因:
故障时间:2025-01-03 22:43:00
具体故障现象:13792637851用户来电表示宽带网速慢，请尽快处理，谢谢！
客户其他诉求:客户侧为质差终端，要求上门更换终端并一并处理故障问题。
</t>
  </si>
  <si>
    <t>2025-01-04 07:11:27</t>
  </si>
  <si>
    <t>2025-01-04 07:11:50</t>
  </si>
  <si>
    <t>SD-057-250103-318765-275</t>
  </si>
  <si>
    <t>2025-01-03 08:52:10</t>
  </si>
  <si>
    <t>【调研】-80+银卡-普通区域-青州市-九州名座西区-13666362888-300M-宽带上网投诉-次数0-202501030000110917</t>
  </si>
  <si>
    <t>202501030000110917</t>
  </si>
  <si>
    <t>202501030000110917#【已关注中国移动10086微信公众号】流程受理流水号：20250103084945136663628881006765
客户号码:13666362888
客户姓名:程*
投诉地市:潍坊
来话流水:2025010308491475620806688
宽带账号:13666362888
宽带账号归属地市:潍坊
宽带账号归属区县:青州市
故障地址:潍坊青州市云门山街道云门山路九州名座西区12号楼*********
联系电话:15866133020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08:51:36
具体故障现象:打不开网页，
客户其他诉求:
;宽带小区$[九州名座西区]$</t>
  </si>
  <si>
    <t>2025-01-03 08:54:58</t>
  </si>
  <si>
    <t>2025-01-03 08:55:17</t>
  </si>
  <si>
    <t>SD-057-250103-930581-1024</t>
  </si>
  <si>
    <t>2025-01-03 10:16:37</t>
  </si>
  <si>
    <t>80+银卡-普通区域-青州市-平章府-13884710321-300M-宽带上网投诉-次数0-202501030000195545</t>
  </si>
  <si>
    <t>202501030000195545</t>
  </si>
  <si>
    <t>202501030000195545#流程受理流水号：20250103101508138847103211036951
客户号码:13884710321
客户姓名:李**
投诉地市:潍坊
来话流水:2025010310112070120806757
宽带账号:13884710321
宽带账号归属地市:潍坊
宽带账号归属区县:--
故障地址:潍坊青州市云门山街道益王府平章府东区61号楼*********
联系电话:15095110850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故障细类:宽带网速慢/卡顿
携转原因:
故障时间:2025-01-03 10:18:25
网站/APP/游戏名称:工作网页
具体故障现象:打不开网页，
客户其他诉求:
;宽带小区$[平章府]$</t>
  </si>
  <si>
    <t>2025-01-03 10:18:44</t>
  </si>
  <si>
    <t>增加访问策略</t>
  </si>
  <si>
    <t>2025-01-03 10:20:14</t>
  </si>
  <si>
    <t>SD-057-250103-542193-4</t>
  </si>
  <si>
    <t>2025-01-03 01:35:09</t>
  </si>
  <si>
    <t>普通区域-潍城区-天主教堂片区-15169696862-1000M-宽带上网投诉-次数0-20250103013255X175209952</t>
  </si>
  <si>
    <t>20250103013255X175209952</t>
  </si>
  <si>
    <t>【农村网络投诉】【预处理派单】宽带账号：15169696862，宽带地址： 潍坊潍城区西关街道福寿西街天主教堂片区11号友爱村村内东起2竖排北起10排东墙*********，故障现象：无法连接，故障现象类型：远程计算机无响应，客户诉求：网络无法连接，联系电话：15169696862，通话流水：2025010301301471820811681。接入方式：，当前是否在线：不在线，端到端诊断结果：状态正常，是否智能网关：是，光功率。</t>
  </si>
  <si>
    <t>2025-01-03 02:33:05</t>
  </si>
  <si>
    <t>家宽业务-&gt;网络质量-&gt;家庭宽带-&gt;全局流转-&gt;功能使用-&gt;远程计算机无法响应-&gt;全局流转</t>
  </si>
  <si>
    <t>2025-01-03 07:03:31</t>
  </si>
  <si>
    <t>SD-851-294706-7665-8569</t>
  </si>
  <si>
    <t>SD-057-250103-307581-2413</t>
  </si>
  <si>
    <t>2025-01-03 13:10:33</t>
  </si>
  <si>
    <t>普通区域-昌邑市-天保村-15966145372-100M-宽带上网投诉-次数0-202501030000350861</t>
  </si>
  <si>
    <t>202501030000350861</t>
  </si>
  <si>
    <t>202501030000350861#15966145372客户来电反映宽带无法上网，线上排障客户不会操作，客户要求派师傅上门看一下，请协助处理谢谢
联系人：先生联系电话：本机 流水：2025010313074464920872964</t>
  </si>
  <si>
    <t>2025-01-03 13:27:41</t>
  </si>
  <si>
    <t>董元卿</t>
  </si>
  <si>
    <t>15706307220</t>
  </si>
  <si>
    <t>dw3_jk_dongyuanqing</t>
  </si>
  <si>
    <t>2025-01-03 13:28:13</t>
  </si>
  <si>
    <t>SD-851-270786-3608-19755</t>
  </si>
  <si>
    <t>SD-057-250103-261503-6461</t>
  </si>
  <si>
    <t>2025-01-03 22:46:20</t>
  </si>
  <si>
    <t>80+银卡-普通区域-高密市-清华园-13963682111-1000M-业务受理宽带-次数0-202501030000717895</t>
  </si>
  <si>
    <t>202501030000717895</t>
  </si>
  <si>
    <t>202501030000717895#【已关注中国移动10086微信公众号】 宽带账号:13963682111; 联系电话：13963682111，问题类型：此工单为群障修复工单，根据群障全量闭环修复管理要求，为确保客户网络通畅，请装维人员跟进修复网络问题，谢谢！ 
 群障标题：公告。故障描述：潍坊高密市清华园光缆故障，预估24小时恢复，请帮忙拦截,如有需要请联系片区装维师傅陈金光15706307332主叫号码：13963682111.0;该号码仅供参考，请优先联系宽带账号。</t>
  </si>
  <si>
    <t>2025-01-04 07:00:49</t>
  </si>
  <si>
    <t>2025-01-04 07:01:32</t>
  </si>
  <si>
    <t>SD-851-255356-9809-4938</t>
  </si>
  <si>
    <t>SD-057-250103-498716-349</t>
  </si>
  <si>
    <t>2025-01-03 08:59:41</t>
  </si>
  <si>
    <t>普通区域-诸城市-崔家营自然村-15066367678-100M-宽带上网投诉-次数0-202501030000115369</t>
  </si>
  <si>
    <t>2025-01-04 10:00:00</t>
  </si>
  <si>
    <t>202501030000115369</t>
  </si>
  <si>
    <t>202501030000115369#客户来电反映宽带无法上网，客户不方便操作，要求师傅上门，联系人：女士 联系方式：15806498707 地址：潍坊诸城市舜王街道崔家营崔家营自然村崔家营村录音：2025010308570656620892700</t>
  </si>
  <si>
    <t>2025-01-03 09:01:50</t>
  </si>
  <si>
    <t>秦炜</t>
  </si>
  <si>
    <t>15706307968</t>
  </si>
  <si>
    <t>dw3_jk_zcqinwei</t>
  </si>
  <si>
    <t>2025-01-03 09:02:46</t>
  </si>
  <si>
    <t>SD-057-250103-946103-286</t>
  </si>
  <si>
    <t>2025-01-03 08:53:18</t>
  </si>
  <si>
    <t>80+白金-普通区域-潍城区-气象局宿舍-13905361672-200M-宽带上网投诉-次数0-202501030000111114</t>
  </si>
  <si>
    <t>2025-01-04 09:54:00</t>
  </si>
  <si>
    <t>202501030000111114</t>
  </si>
  <si>
    <t xml:space="preserve">202501030000111114#宽带账号：13905361672；宽带地址：潍坊潍城区南关街道春鸢路气象局宿舍办公楼南面新楼*********
；客户来电反映宽带无法上网，客户不配合排障，要求上门，请协助处理，谢谢！联系电话：本机；联系人：先生；来电流水：2025010308432185320849013。
</t>
  </si>
  <si>
    <t>2025-01-03 08:55:11</t>
  </si>
  <si>
    <t>SD-057-250103-973501-2253</t>
  </si>
  <si>
    <t>2025-01-03 12:44:14</t>
  </si>
  <si>
    <t>普通区域-寿光市-方东村自然村-18353693783-300M-宽带上网投诉-次数0-20250103124203X323946447</t>
  </si>
  <si>
    <t>20250103124203X323946447</t>
  </si>
  <si>
    <t xml:space="preserve">【农村网络投诉】流程受理流水号：20250103124036183536937831087685
客户号码:18353693783
客户姓名:李**
投诉地市:潍坊
来话流水:2025010312390402220835113
宽带账号:18353693783
宽带账号归属地市:潍坊
宽带账号归属区县:寿光市
故障地址:潍坊寿光市东埠方东村方东村自然村方东村东北（赵增田外墙）*********
联系电话:15953698815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光功率:-14.16
故障大类:宽带/电视
故障细类:网速慢/上网掉线(专席)
携转原因:
故障时间:2025-01-03 12:40:44
具体故障现象:频繁掉线， 客户表示宽带无法上网不认可，请协助处理谢谢  
客户其他诉求:
</t>
  </si>
  <si>
    <t>2025-01-03 12:47:50</t>
  </si>
  <si>
    <t>2025-01-03 12:53:35</t>
  </si>
  <si>
    <t>SD-057-250103-837602-350</t>
  </si>
  <si>
    <t>2025-01-03 08:59:54</t>
  </si>
  <si>
    <t>(目标)普通区域-潍城区-姜家庄自然村-18953627569-500M-宽带上网投诉-次数0-202501030000113268</t>
  </si>
  <si>
    <t>202501030000113268</t>
  </si>
  <si>
    <t xml:space="preserve">202501030000113268# 宽带账号：18953627569；宽带地址：潍坊潍城区望留街道姜家庄姜家庄自然村36#村中南东西路与利民路交叉口南50米*********；客户来电反映宽带无法使用，要求上门处理，联系电话：18953627569；联系人：先生；来电流水：2025010308554090620876528。 </t>
  </si>
  <si>
    <t>2025-01-03 09:01:16</t>
  </si>
  <si>
    <t>张彦龙</t>
  </si>
  <si>
    <t>15706307879</t>
  </si>
  <si>
    <t>dw3_jk_wczhangyanlong</t>
  </si>
  <si>
    <t>2025-01-03 09:01:33</t>
  </si>
  <si>
    <t>SD-851-236024-5518-18721</t>
  </si>
  <si>
    <t>SD-057-250103-420651-326</t>
  </si>
  <si>
    <t>2025-01-03 08:57:34</t>
  </si>
  <si>
    <t>【调研】-80+金卡-普通区域-奎文区-世纪花苑-13963685993-200M-业务受理宽带-次数0-202501030000114431</t>
  </si>
  <si>
    <t>2025-01-04 08:58:00</t>
  </si>
  <si>
    <t>202501030000114431</t>
  </si>
  <si>
    <t>202501030000114431# 宽带账号:13963685993; 联系电话：13963685993，问题类型：此工单为群障修复工单，根据群障全量闭环修复管理要求，为确保客户网络通畅，请装维人员跟进修复网络问题，谢谢！ 
 群障标题：公告。故障描述：潍坊奎文区世纪花苑光缆故障，预估24小时恢复，请帮忙拦截,如有需要请联系片区装维师傅张永鸿15706366537主叫号码：13963685993.0;该号码仅供参考，请优先联系宽带账号。</t>
  </si>
  <si>
    <t>2025-01-03 09:00:30</t>
  </si>
  <si>
    <t>SD-057-250103-148562-344</t>
  </si>
  <si>
    <t>2025-01-03 08:59:05</t>
  </si>
  <si>
    <t>普通区域--null-18953660076-宽带上网投诉-次数0-202501030000114138</t>
  </si>
  <si>
    <t>202501030000114138</t>
  </si>
  <si>
    <t>202501030000114138#流程受理流水号：20250103085803189536600761009523
客户号码:18953660076
客户姓名:王**
投诉地市:潍坊
来话流水:2025010308472673420888392
宽带账号:18953660076
账号归属区县:开发区-城区-潍坊高新区弘毅手机通讯店
联系电话:18953660076
联系人:先生/女士
宽带地址:潍坊
工单紧急程度:一般
是否投诉倾向:否
是否重复投诉:否
是否携转意向:否
是否有升级投诉倾向:否
*业务名称:业务融合开机流程宽带+OTT
投诉内容:手机号码：18953660076，【问题描述】客户已办理宽带业务，有开通单，要求装维尽快联系上门，请处理，谢谢。联系电话：18953660076，联系人：先生/女士，录音流水号：2025010308472673420888392。受理明细：531920062399999999。
在途开通单信息：536241128215822296，18953660076，2024-11-28 15:22:32，业务融合开机流程宽带+OTT，处理中，手写判断和地址录入
是否到厅:否
业务名称:业务融合开机流程宽带+OTT
;宽带小区$[null]$</t>
  </si>
  <si>
    <t>2025-01-03 16:03:23</t>
  </si>
  <si>
    <t>SD-057-250103-532840-2271</t>
  </si>
  <si>
    <t>2025-01-03 12:46:35</t>
  </si>
  <si>
    <t>【调研】-普通区域-安丘市-后院村自然村-13863674692-200M-宽带上网投诉-次数0-202501030000335984</t>
  </si>
  <si>
    <t>202501030000335984</t>
  </si>
  <si>
    <t>202501030000335984#客户反映电视无法观看，客户为老人，线上排障未恢复，请协助处理。谢谢  
联系人：女士   联系电话：13793655819
流水：2025010312433869820873706</t>
  </si>
  <si>
    <t>2025-01-03 12:49:25</t>
  </si>
  <si>
    <t>2025-01-03 12:49:52</t>
  </si>
  <si>
    <t>SD-057-250103-538497-1495</t>
  </si>
  <si>
    <t>2025-01-03 11:06:37</t>
  </si>
  <si>
    <t>80+普通-普通区域-临朐县-杨善李家庄小区-15965368691-300M-宽带上网投诉-次数0-202501030000245149</t>
  </si>
  <si>
    <t>202501030000245149</t>
  </si>
  <si>
    <t>202501030000245149#宽带账号：15965368691；宽带地址：坊临朐县城关街道西环路杨善李家庄小区5号楼；客户来电反映移动高清网络非常不稳定，时断时续，拔插网线无效，客户不配合排障，要求师傅上门，请协助处理，谢谢！联系电话：本机；联系人：先生；来电流水：2025010310582679120856703</t>
  </si>
  <si>
    <t>2025-01-03 11:11:17</t>
  </si>
  <si>
    <t>2025-01-03 11:11:41</t>
  </si>
  <si>
    <t>SD-057-250103-109864-2426</t>
  </si>
  <si>
    <t>2025-01-03 13:13:56</t>
  </si>
  <si>
    <t>普通区域-高密市-新隆中央城-13964745504-1000M-宽带上网投诉-次数0-202501030000352485</t>
  </si>
  <si>
    <t>202501030000352485</t>
  </si>
  <si>
    <t>202501030000352485#13964745504客户来电反映电视无法观看，黑屏，线上排障不认可，客户表示多次来电修复，重启，客户表示未解决！要求维修人员上门维修，请尽快协助处理，谢谢  联系人：女士 联系电话：本机 来电流水2025010313105863820899379</t>
  </si>
  <si>
    <t>2025-01-03 13:17:36</t>
  </si>
  <si>
    <t>2025-01-03 13:20:36</t>
  </si>
  <si>
    <t>SD-851-315946-13760-22839</t>
  </si>
  <si>
    <t>SD-057-250103-751386-1015</t>
  </si>
  <si>
    <t>2025-01-03 10:15:40</t>
  </si>
  <si>
    <t>80+银卡-普通区域-昌邑市-梁郜自然村-15064417776-100M-宽带上网投诉-次数0-202501030000192782</t>
  </si>
  <si>
    <t>2025-01-04 11:16:00</t>
  </si>
  <si>
    <t>202501030000192782</t>
  </si>
  <si>
    <t xml:space="preserve">202501030000192782#【已关注中国移动10086微信公众号】流程受理流水号：20250103101351150644177761036429
客户号码:15064417776
客户姓名:黄**
投诉地市:潍坊
来话流水:2025010310130689720835455
宽带账号:15064417776
宽带账号归属地市:潍坊
宽带账号归属区县:昌邑市
故障地址:潍坊昌邑市宋庄镇梁郜村梁郜自然村20号箱梁文东*********
联系电话:15064417776
联系人:先生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故障时间:2025-01-03 10:14:08
具体故障现象:网速慢卡顿，
客户其他诉求:客户测为质差终端，要求上门更换终端并一并处理故障问题。
</t>
  </si>
  <si>
    <t>2025-01-03 10:19:10</t>
  </si>
  <si>
    <t>2025-01-03 10:19:35</t>
  </si>
  <si>
    <t>SD-057-250103-306915-1511</t>
  </si>
  <si>
    <t>2025-01-03 11:07:14</t>
  </si>
  <si>
    <t>【调研】-80+银卡-普通区域-青州市-益王府政法小区-15905362959-1000M-宽带上网投诉-次数0-202501030000249359</t>
  </si>
  <si>
    <t>202501030000249359</t>
  </si>
  <si>
    <t>202501030000249359#【已关注中国移动10086微信公众号】流程受理流水号：20250103110614159053629591056718
客户号码:15905362959
客户姓名:王**
投诉地市:潍坊
来话流水:2025010310505611520837295
宽带账号:15905362959
宽带账号归属地市:潍坊
宽带账号归属区县:青州市
故障地址:潍坊青州市云门山街道益王府路益王府政法小区29号楼*********
联系电话:15905362959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故障细类:宽带网速慢/卡顿
携转原因:
故障时间:2025-01-03 11:06:20
具体故障现象:频繁掉线，
客户其他诉求:
;宽带小区$[益王府政法小区]$</t>
  </si>
  <si>
    <t>2025-01-03 11:23:27</t>
  </si>
  <si>
    <t>2025-01-03 11:23:57</t>
  </si>
  <si>
    <t>SD-851-321864-1442-12640</t>
  </si>
  <si>
    <t>SD-057-250103-632785-299</t>
  </si>
  <si>
    <t>2025-01-03 08:55:26</t>
  </si>
  <si>
    <t>【调研】-普通区域-高密市-上泊村自然村-13356719444-500M-宽带上网投诉-次数0-202501030000109983</t>
  </si>
  <si>
    <t>202501030000109983</t>
  </si>
  <si>
    <t>202501030000109983#流程受理流水号：20250103085318133567194441007939
客户号码:13356719444
客户姓名:姜**
投诉地市:潍坊
来话流水:2025010308515055120833883
宽带账号:13356719444
账号归属区县:高密-姚戈庄网格-铁通大众直销
联系电话:13356719444
联系人:先生/女士
宽带地址:潍坊
工单紧急程度:一般
是否投诉倾向:否
是否重复投诉:否
是否携转意向:否
是否有升级投诉倾向:否
*业务名称:业务融合移机流程宽带
投诉内容:手机号码：13356719444，【问题描述】客户已办理宽带业务，有开通单，要求装维尽快联系上门，请处理，谢谢。联系电话：13356719444，联系人：先生/女士，录音流水号：2025010308515055120833883。受理明细：531920062399999999。
在途开通单信息：536250101745278318，13356719444，2025-01-01 23:03:11，业务融合移机流程宽带，处理中，手写判断和地址录入
是否到厅:否
业务名称:业务融合移机流程宽带
;宽带小区$[上泊村自然村]$</t>
  </si>
  <si>
    <t>2025-01-03 08:58:19</t>
  </si>
  <si>
    <t>2025-01-03 08:58:35</t>
  </si>
  <si>
    <t>SD-852-343310-1681-20139</t>
  </si>
  <si>
    <t>SD-057-250103-982043-2277</t>
  </si>
  <si>
    <t>2025-01-03 12:46:47</t>
  </si>
  <si>
    <t>普通区域-潍城区-卧龙郡（又名鸢都新城）-15163616035-300M-业务受理宽带-次数0-202501030000337494</t>
  </si>
  <si>
    <t>202501030000337494</t>
  </si>
  <si>
    <t>202501030000337494# 宽带账号:15163616035; 联系电话：15163616035，问题类型：此工单为群障修复工单，根据群障全量闭环修复管理要求，为确保客户网络通畅，请装维人员跟进修复网络问题，谢谢！ 
 群障标题：公告。故障描述：潍坊潍城区卧龙郡（又名鸢都新城）光缆故障，预估24小时恢复，请帮忙拦截,如有需要请联系片区装维师傅孙宗来15706307854主叫号码：15163616035.0;该号码仅供参考，请优先联系宽带账号。</t>
  </si>
  <si>
    <t>2025-01-03 12:53:08</t>
  </si>
  <si>
    <t>2025-01-03 12:59:56</t>
  </si>
  <si>
    <t>SD-057-250103-631278-2287</t>
  </si>
  <si>
    <t>2025-01-03 12:47:07</t>
  </si>
  <si>
    <t>普通区域-青州市-海天辰韵-15169615870-500M-业务受理宽带-次数0-202501030000338500</t>
  </si>
  <si>
    <t>202501030000338500</t>
  </si>
  <si>
    <t>202501030000338500#【已关注中国移动10086微信公众号】 宽带账号:15169615870; 联系电话：15169615870，问题类型：此工单为群障修复工单，根据群障全量闭环修复管理要求，为确保客户网络通畅，请装维人员跟进修复网络问题，谢谢！ 
 群障标题：公告。故障描述：潍坊青州市海天辰韵光缆故障，预估24小时恢复，请帮忙拦截,如有需要请联系片区装维师傅孙光超15706307651主叫号码：15169615870.0;该号码仅供参考，请优先联系宽带账号。</t>
  </si>
  <si>
    <t>2025-01-03 12:50:06</t>
  </si>
  <si>
    <t>2025-01-03 12:50:30</t>
  </si>
  <si>
    <t>SD-851-270984-170-14707</t>
  </si>
  <si>
    <t>SD-057-250103-210369-312</t>
  </si>
  <si>
    <t>2025-01-03 08:56:32</t>
  </si>
  <si>
    <t>【调研】-80+普通-(目标)普通区域-安丘市-汶阳世家小区-15963401346-1000M-宽带上网投诉-次数0-20250103085540X740900614 二级督办</t>
  </si>
  <si>
    <t>20250103085540X740900614</t>
  </si>
  <si>
    <t xml:space="preserve">流程受理流水号：20250103085403159634013461008180
客户号码:15963401346
客户姓名:孙**
投诉地市:潍坊
来话流水:2025010308521865420839155
宽带账号:15963401346
宽带账号归属地市:潍坊
宽带账号归属区县:安丘市
故障地址:潍坊安丘市兴安街道潍徐北路汶阳世家小区7号楼1单元1302
联系电话:15963401346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故障细类:网速慢/上网掉线(专席)
携转原因:
故障时间:2025-01-03 08:51:41
具体故障现象:网速慢卡顿，在线指导客户操作，但是未恢复！请尽快给其联系，谢谢; 
客户其他诉求:
</t>
  </si>
  <si>
    <t>2025-01-03 09:14:17</t>
  </si>
  <si>
    <t>2025-01-03 09:14:44</t>
  </si>
  <si>
    <t>SD-851-279927-2031-21000</t>
  </si>
  <si>
    <t>SD-057-250103-065843-4497</t>
  </si>
  <si>
    <t>2025-01-03 17:56:02</t>
  </si>
  <si>
    <t>【调研】-80+银卡-普通区域-昌乐县-古城店村自然村-15908005303-1000M-宽带上网投诉-次数0-20250103175302X982835841</t>
  </si>
  <si>
    <t>20250103175302X982835841</t>
  </si>
  <si>
    <t xml:space="preserve">【农村网络投诉】流程受理流水号：20250103175034159080053031181483
客户号码:15908005303
客户姓名:张**
投诉地市:潍坊
来话流水:2025010317491462720832293
宽带账号:15908005303
宽带账号归属地市:潍坊
宽带账号归属区县:昌乐县
故障地址:潍坊昌乐县河头镇古城店村古城店村自然村古城店村5#（村西南张日强东墙）*********
联系电话:15908005303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17:48:08
具体故障现象:注册灯闪烁：引导客户将光纤线插紧，将弯折的位置捋直后重启无效，请协助处理，谢谢。
客户其他诉求:
</t>
  </si>
  <si>
    <t>2025-01-03 18:00:33</t>
  </si>
  <si>
    <t>2025-01-03 18:01:31</t>
  </si>
  <si>
    <t>SD-851-331925-3668-28724</t>
  </si>
  <si>
    <t>SD-057-250103-786452-2300</t>
  </si>
  <si>
    <t>2025-01-03 12:48:46</t>
  </si>
  <si>
    <t>(目标)普通区域-昌邑市-太平村自然村-13792651821-100M-宽带上网投诉-次数0-202501030000339485</t>
  </si>
  <si>
    <t>202501030000339485</t>
  </si>
  <si>
    <t xml:space="preserve">202501030000339485#宽带账号：13792651821；宽带地址：潍坊昌邑市北孟镇太平村太平村；客户来电反映宽带/移动高清*****，客户不在现场，无法配合线上指导/客户不配合排障，要求上门，请协助处理，谢谢！联系电话：13792651821；联系人：女士；来电流水：2025010312425054720867007。 
</t>
  </si>
  <si>
    <t>2025-01-03 12:52:33</t>
  </si>
  <si>
    <t>2025-01-03 12:53:17</t>
  </si>
  <si>
    <t>SD-057-250103-458907-1017</t>
  </si>
  <si>
    <t>2025-01-03 10:15:43</t>
  </si>
  <si>
    <t>80+银卡-FTTR-普通区域-青州市-国泰家园小区-15263653677-1000M-宽带上网投诉-次数0-202501030000191761</t>
  </si>
  <si>
    <t>202501030000191761</t>
  </si>
  <si>
    <t>202501030000191761#15263653677客户来电反映家里的宽带无法使用，卡顿，线上不配合操作，要求师傅上门，请相关部门协助处理谢谢，流水：2025010310105775220800787联系电话：13953673905/15263653677联系人：先生</t>
  </si>
  <si>
    <t>2025-01-03 10:19:27</t>
  </si>
  <si>
    <t>2025-01-03 10:20:13</t>
  </si>
  <si>
    <t>SD-851-250279-12038-22195</t>
  </si>
  <si>
    <t>SD-057-250103-371685-3186</t>
  </si>
  <si>
    <t>2025-01-03 15:05:35</t>
  </si>
  <si>
    <t>80+普通-普通区域-安丘市-阡里村自然村-13869674607-500M-宽带上网投诉-次数0-202501030000445527</t>
  </si>
  <si>
    <t>202501030000445527</t>
  </si>
  <si>
    <t>202501030000445527#宽带账号：13869674607；宽带地址：潍坊安丘市白芬子镇阡里村阡里村自然村阡里追加4号箱李凤志*******；客户来电反映移动高清无法观看，客户不配合排障，要求上门，请协助处理，谢谢！联系电话：本机；联系人：先生；来电流水：2025010314552560220889843。</t>
  </si>
  <si>
    <t>2025-01-03 15:06:55</t>
  </si>
  <si>
    <t>2025-01-03 15:07:15</t>
  </si>
  <si>
    <t>2025-01-03 08:53:27</t>
  </si>
  <si>
    <t>普通区域-临朐县-华府兰庭-13953638220-300M-宽带上网投诉-次数0-202501030000092921 一级督办</t>
  </si>
  <si>
    <t>202501030000092921</t>
  </si>
  <si>
    <t>2025-01-03 08:56:19</t>
  </si>
  <si>
    <t>2025-01-03 08:57:18</t>
  </si>
  <si>
    <t>SD-851-322424-20198-13716</t>
  </si>
  <si>
    <t>SD-057-250103-987423-2288</t>
  </si>
  <si>
    <t>2025-01-03 12:47:10</t>
  </si>
  <si>
    <t>普通区域-寿光市-南岔河村自然村-15966146863-1000M-宽带上网投诉-次数0-20250103124441X481861996</t>
  </si>
  <si>
    <t>20250103124441X481861996</t>
  </si>
  <si>
    <t xml:space="preserve">【农村网络投诉】流程受理流水号：20250103124357159661468631088493
客户号码:15966146863
客户姓名:吴**
投诉地市:潍坊
来话流水:2025010312430558120869125
宽带账号:15966146863
宽带账号归属地市:潍坊
宽带账号归属区县:寿光市
故障地址:潍坊寿光市营里镇南岔河村南岔河村自然村扩34号箱*********
联系电话:15624210177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故障时间:2025-01-03 12:44:17
具体故障现象:光猫亮红灯，
客户其他诉求:
</t>
  </si>
  <si>
    <t>2025-01-03 13:00:45</t>
  </si>
  <si>
    <t>2025-01-03 13:01:35</t>
  </si>
  <si>
    <t>SD-851-279059-14530-21282</t>
  </si>
  <si>
    <t>SD-057-250103-703681-2303</t>
  </si>
  <si>
    <t>2025-01-03 12:49:56</t>
  </si>
  <si>
    <t>普通区域-寿光市-寿光金都花园-13792699314-300M-宽带上网投诉-次数0-202501030000340326</t>
  </si>
  <si>
    <t>202501030000340326</t>
  </si>
  <si>
    <t>202501030000340326#【已关注中国移动10086微信公众号】流程受理流水号：20250103124837137926993141089636
客户号码:13792699314
客户姓名:唐**
投诉地市:潍坊
来话流水:2025010312475385520809238
宽带账号:13792699314
宽带账号归属地市:潍坊
宽带账号归属区县:寿光市
故障地址:潍坊寿光市圣城街道金光街金都花园4号楼
联系电话:13516364491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故障细类:网速慢/上网掉线(专席)
携转原因:
故障时间:2025-01-03 12:44:22
具体故障现象:频繁掉线，
客户其他诉求:
;宽带小区$[寿光金都花园]$</t>
  </si>
  <si>
    <t>2025-01-03 12:51:25</t>
  </si>
  <si>
    <t>2025-01-03 12:51:47</t>
  </si>
  <si>
    <t>SD-057-250103-463178-2425</t>
  </si>
  <si>
    <t>2025-01-03 13:13:46</t>
  </si>
  <si>
    <t>80+普通-(目标)普通区域-昌邑市-中央御景-13573681912-300M-魔百和投诉-次数0-202501030000353001</t>
  </si>
  <si>
    <t>202501030000353001</t>
  </si>
  <si>
    <t>202501030000353001#【已关注中国移动10086微信公众号】流程受理流水号：20250103131158135736819121095622
客户号码:13573681912
客户姓名:刘**
投诉地市:潍坊
来话流水:2025010313100066120891530
宽带账号:13573681912
宽带账号归属地市:潍坊
宽带账号归属区县:昌邑市
故障地址:潍坊昌邑市城区市府街中央御景中央华府12号楼西单元202室*********
联系电话:13573681912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光功率:-18.60
故障大类:宽带/电视
故障细类:移动高清电视故障(专席)
携转原因:
故障时间:2025-01-03 13:15:47
魔百和单播/组播:组播
具体故障现象:电视机提示无信号，
客户其他诉求:
魔百和单/组播：组播;宽带小区$[中央御景]$</t>
  </si>
  <si>
    <t>2025-01-03 13:15:59</t>
  </si>
  <si>
    <t>王松亮</t>
  </si>
  <si>
    <t>15706307217</t>
  </si>
  <si>
    <t>dw3_jk_wangsongliang</t>
  </si>
  <si>
    <t>2025-01-03 13:16:14</t>
  </si>
  <si>
    <t>SD-057-250103-097526-3209</t>
  </si>
  <si>
    <t>2025-01-03 15:08:02</t>
  </si>
  <si>
    <t>80+普通-普通区域-寿光市-刘家尧河村自然村-13793693866-200M-宽带上网投诉-次数0-20250103150555X955489424</t>
  </si>
  <si>
    <t>2025-01-04 16:09:00</t>
  </si>
  <si>
    <t>20250103150555X955489424</t>
  </si>
  <si>
    <t xml:space="preserve">【农村网络投诉】流程受理流水号：20250103150450137936938661128951
客户号码:13793693866
客户姓名:刘**
投诉地市:潍坊
来话流水:2025010315025161420802962
宽带账号:13793693866
宽带账号归属地市:潍坊
宽带账号归属区县:寿光市
故障地址:潍坊寿光市洛城街道刘家尧河村
联系电话:13793693866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故障细类:宽带无法上网(专席)
携转原因:
故障时间:2025-01-03 15:06:21
具体故障现象:用户无法提供具体故障现象，
客户其他诉求:
</t>
  </si>
  <si>
    <t>2025-01-03 15:11:39</t>
  </si>
  <si>
    <t>2025-01-03 15:12:05</t>
  </si>
  <si>
    <t>SD-057-250103-049651-4493</t>
  </si>
  <si>
    <t>2025-01-03 17:55:23</t>
  </si>
  <si>
    <t>普通区域-奎文区-艺景嘉园-13853679999-300M-宽带上网投诉-次数0-202501030000605056</t>
  </si>
  <si>
    <t>2025-01-04 18:56:00</t>
  </si>
  <si>
    <t>202501030000605056</t>
  </si>
  <si>
    <t>202501030000605056#受理号码 : 138****9999客户姓名 : 王**号码归属地 : 潍坊昌邑 － 昌邑用户品牌 : 全球通
客户来电反映，宽带无法上网，按流程排查未恢复，请协助处理，谢谢！
联系人：女士  联系电话：13791858888  宽带地址：潍坊高新高新城区福寿街艺景嘉园高层2号楼*********  电话流水：2025010317511251420856264</t>
  </si>
  <si>
    <t>2025-01-03 17:58:34</t>
  </si>
  <si>
    <t>2025-01-03 17:59:09</t>
  </si>
  <si>
    <t>SD-057-250103-795361-2274</t>
  </si>
  <si>
    <t>2025-01-03 12:46:40</t>
  </si>
  <si>
    <t>普通区域-青州市-代楼-15095195694-200M-业务受理宽带-次数0-202501030000336831</t>
  </si>
  <si>
    <t>202501030000336831</t>
  </si>
  <si>
    <t>202501030000336831# 宽带账号:15095195694; 联系电话：15095195694，问题类型：此工单为群障修复工单，根据群障全量闭环修复管理要求，为确保客户网络通畅，请装维人员跟进修复网络问题，谢谢！ 
 群障标题：公告。故障描述：潍坊青州市代楼主缆故障，预估24小时恢复，请帮忙拦截。主叫号码：15095195694.0;该号码仅供参考，请优先联系宽带账号。</t>
  </si>
  <si>
    <t>2025-01-03 12:52:46</t>
  </si>
  <si>
    <t>2025-01-03 12:53:05</t>
  </si>
  <si>
    <t>SD-057-250103-632518-1503</t>
  </si>
  <si>
    <t>2025-01-03 11:06:53</t>
  </si>
  <si>
    <t>80+金卡-普通区域-青州市-普通安置区三期-15866561466-300M-业务受理宽带-次数0-202501030000249818</t>
  </si>
  <si>
    <t>202501030000249818</t>
  </si>
  <si>
    <t>202501030000249818# 宽带账号:15866561466; 联系电话：15866561466，问题类型：此工单为群障修复工单，根据群障全量闭环修复管理要求，为确保客户网络通畅，请装维人员跟进修复网络问题，谢谢！ 
 群障标题：公告。故障描述：潍坊青州市普通安置区三期光缆故障，预估24小时恢复，请帮忙拦截,如有需要请联系片区装维师傅郭强18363687444主叫号码：15866561466.0;该号码仅供参考，请优先联系宽带账号。</t>
  </si>
  <si>
    <t>2025-01-03 11:08:48</t>
  </si>
  <si>
    <t>2025-01-03 11:12:25</t>
  </si>
  <si>
    <t>SD-057-250103-982167-3200</t>
  </si>
  <si>
    <t>2025-01-03 15:06:58</t>
  </si>
  <si>
    <t>【调研】-80+普通-普通区域-青州市-普通安置区-15165631989-200M-业务受理宽带-次数0-202501030000446623</t>
  </si>
  <si>
    <t>2025-01-04 15:07:00</t>
  </si>
  <si>
    <t>202501030000446623</t>
  </si>
  <si>
    <t>202501030000446623# 宽带账号:15165631989; 联系电话：15165631989，问题类型：此工单为群障修复工单，根据群障全量闭环修复管理要求，为确保客户网络通畅，请装维人员跟进修复网络问题，谢谢！ 
 群障标题：公告。故障描述：普通安置区主叫号码：15165631989.0;该号码仅供参考，请优先联系宽带账号。</t>
  </si>
  <si>
    <t>2025-01-03 15:09:37</t>
  </si>
  <si>
    <t>2025-01-03 15:11:24</t>
  </si>
  <si>
    <t>SD-057-250103-608351-3190</t>
  </si>
  <si>
    <t>2025-01-03 15:06:25</t>
  </si>
  <si>
    <t>80+白金-普通区域--null--宽带上网投诉-次数0-20250103084703X223901617</t>
  </si>
  <si>
    <t>2025-01-04 16:07:00</t>
  </si>
  <si>
    <t>20250103084703X223901617</t>
  </si>
  <si>
    <t>13806477592客户来电反映办理的宽带18053637079，安装摄像头需要用到公网IP，对我处解释不认可，通话中提及工信部，拒绝让装维人员回复电话，请协助处理！地址：潍坊寿光市圣城街道农圣街中阳铁路花园11号楼，联系电话：13806477592，联系人：先生，录音流水号：2025010308425767020845330</t>
  </si>
  <si>
    <t>2025-01-03 15:40:42</t>
  </si>
  <si>
    <t>家庭业务-&gt;基础服务-&gt;家庭宽带-&gt;全局流转-&gt;办理规范-&gt;宽带未覆盖无法办理-&gt;全局流转</t>
  </si>
  <si>
    <t>SD-057-250103-647809-4554</t>
  </si>
  <si>
    <t>2025-01-03 17:59:17</t>
  </si>
  <si>
    <t>80+普通-普通区域-奎文区-中和香槟-13953609797-1000M-宽带上网投诉-次数0-20250103175713X233078761</t>
  </si>
  <si>
    <t>20250103175713X233078761</t>
  </si>
  <si>
    <t xml:space="preserve">流程受理流水号：20250103175621139536097971183070
客户号码:13953609797
客户姓名:孙**
投诉地市:潍坊
来话流水:2025010317502665420846983
宽带账号:13953609797
宽带账号归属地市:潍坊
宽带账号归属区县:高新
故障地址:潍坊高新高新城区东方路中和香槟3号楼*********
联系电话:13953609797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故障细类:网速慢/上网掉线(专席)
携转原因:
故障时间:2025-01-03 17:56:32
具体故障现象:网速慢卡顿，测速不达标
客户其他诉求:
</t>
  </si>
  <si>
    <t>2025-01-03 18:02:27</t>
  </si>
  <si>
    <t>2025-01-03 18:03:04</t>
  </si>
  <si>
    <t>SD-851-247737-8473-24774</t>
  </si>
  <si>
    <t>SD-057-250103-879203-1489</t>
  </si>
  <si>
    <t>2025-01-03 11:06:29</t>
  </si>
  <si>
    <t>【调研】-80+银卡-普通区域-寿光市-南洋头二村-18264629353-500M-业务受理宽带-次数0-202501030000248337</t>
  </si>
  <si>
    <t>202501030000248337</t>
  </si>
  <si>
    <t>202501030000248337# 宽带账号:18264629353; 联系电话：18264629353，问题类型：此工单为群障修复工单，根据群障全量闭环修复管理要求，为确保客户网络通畅，请装维人员跟进修复网络问题，谢谢！ 
 群障标题：公告。故障描述：潍坊寿光市南洋头二村光缆故障，预估24小时恢复，请帮忙拦截,如有需要请联系片区装维师傅褚彦廷15706307752主叫号码：18264629353.0;该号码仅供参考，请优先联系宽带账号。</t>
  </si>
  <si>
    <t>2025-01-03 11:31:06</t>
  </si>
  <si>
    <t>2025-01-03 11:31:42</t>
  </si>
  <si>
    <t>SD-851-270117-3620-12188</t>
  </si>
  <si>
    <t>SD-057-250103-290541-259</t>
  </si>
  <si>
    <t>2025-01-03 08:50:02</t>
  </si>
  <si>
    <t>80+普通-FTTR-普通区域-诸城市-瓦店管疃村自然村-18765705228-1000M-宽带上网投诉-次数0-20250103084712X232258752</t>
  </si>
  <si>
    <t>20250103084712X232258752</t>
  </si>
  <si>
    <t xml:space="preserve">【农村网络投诉】流程受理流水号：20250103084637187657052281005706
客户号码:18765705228
客户姓名:管**
投诉地市:潍坊
来话流水:2025010308453868820870583
宽带账号:18765705228
宽带账号归属地市:潍坊
宽带账号归属区县:诸城市
故障地址:潍坊诸城市林家村镇瓦店管疃村瓦店管疃村自然村管疃村2号箱（管疃小学北）*********
联系电话:18765705228
联系人:先生/女士
工单紧急程度:非常紧急
是否有升级投诉倾向:否
是否重复投诉:否
是否携转意向:否
是否投诉倾向:否
工单内容:客户反映屋外线断了，请处理，谢谢
</t>
  </si>
  <si>
    <t>2025-01-03 08:54:51</t>
  </si>
  <si>
    <t>SD-851-302648-10168-17528</t>
  </si>
  <si>
    <t>SD-057-250103-617923-1496</t>
  </si>
  <si>
    <t>2025-01-03 11:06:38</t>
  </si>
  <si>
    <t>80+白金-普通区域-诸城市-后官庄自然村-13562655849-1000M-业务受理宽带-次数0-202501030000249443</t>
  </si>
  <si>
    <t>202501030000249443</t>
  </si>
  <si>
    <t>202501030000249443# 宽带账号:13562655849; 联系电话：13562655849，问题类型：此工单为群障修复工单，根据群障全量闭环修复管理要求，为确保客户网络通畅，请装维人员跟进修复网络问题，谢谢！ 
 群障标题：公告。故障描述：分支光纤断或OLT检测不到ONT的预期的光信号(LOSi/LOBi)主叫号码：13563613459.0;该号码仅供参考，请优先联系宽带账号。</t>
  </si>
  <si>
    <t>2025-01-03 11:16:03</t>
  </si>
  <si>
    <t>2025-01-03 11:16:22</t>
  </si>
  <si>
    <t>SD-851-250437-29535-10414</t>
  </si>
  <si>
    <t>SD-057-250103-069751-1508</t>
  </si>
  <si>
    <t>2025-01-03 11:07:05</t>
  </si>
  <si>
    <t>普通区域-诸城市-世家豪情-13046498678-500M-业务受理宽带-次数0-202501030000250512</t>
  </si>
  <si>
    <t>202501030000250512</t>
  </si>
  <si>
    <t>202501030000250512# 宽带账号:13046498678; 联系电话：13046498678，问题类型：此工单为群障修复工单，根据群障全量闭环修复管理要求，为确保客户网络通畅，请装维人员跟进修复网络问题，谢谢！ 
 群障标题：公告。故障描述：潍坊诸城市世家豪情主缆故障，预估24小时恢复，请帮忙拦截。主叫号码：13046498678.0;该号码仅供参考，请优先联系宽带账号。</t>
  </si>
  <si>
    <t>2025-01-03 11:11:30</t>
  </si>
  <si>
    <t>2025-01-03 11:13:41</t>
  </si>
  <si>
    <t>SD-852-254810-2343-4638</t>
  </si>
  <si>
    <t>SD-057-250103-528603-3192</t>
  </si>
  <si>
    <t>2025-01-03 15:06:43</t>
  </si>
  <si>
    <t>普通区域-青州市-青州齐家村自然村-15169417023-100M-业务受理宽带-次数0-202501030000444711</t>
  </si>
  <si>
    <t>202501030000444711</t>
  </si>
  <si>
    <t>202501030000444711#【已关注中国移动10086微信公众号】 宽带账号:15169417023; 联系电话：15169417023，问题类型：此工单为群障修复工单，根据群障全量闭环修复管理要求，为确保客户网络通畅，请装维人员跟进修复网络问题，谢谢！ 
 群障标题：公告。故障描述：潍坊青州市青州齐家村自然村光缆故障，预估24小时恢复，请帮忙拦截,如有需要请联系片区装维师傅张生辉15706307719主叫号码：15169417023.0;该号码仅供参考，请优先联系宽带账号。</t>
  </si>
  <si>
    <t>2025-01-03 15:20:05</t>
  </si>
  <si>
    <t>2025-01-03 15:44:03</t>
  </si>
  <si>
    <t>SD-057-250103-714085-278</t>
  </si>
  <si>
    <t>2025-01-03 08:52:28</t>
  </si>
  <si>
    <t>普通区域-潍城区-唐宁郡-15753644386-300M-宽带上网投诉-次数0-202501030000108078</t>
  </si>
  <si>
    <t>202501030000108078</t>
  </si>
  <si>
    <t>202501030000108078#流程受理流水号：20250103085136157536443861007364
客户号码:15753644386
客户姓名:谭**
投诉地市:潍坊
来话流水:2025010308492197320808001
宽带账号:15753644386
宽带账号归属地市:潍坊
宽带账号归属区县:潍城区
故障地址:潍坊潍城区北关街道友爱路唐宁郡13号楼
联系电话:15753644386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光功率:-18.92
故障大类:宽带/电视
故障细类:网速慢/上网掉线(专席)
携转原因:
故障时间:2025-01-03 08:47:23
具体故障现象:网速慢卡顿，
客户其他诉求:
;宽带小区$[唐宁郡]$</t>
  </si>
  <si>
    <t>2025-01-03 08:54:49</t>
  </si>
  <si>
    <t>2025-01-03 08:55:06</t>
  </si>
  <si>
    <t>SD-057-250103-534621-277</t>
  </si>
  <si>
    <t>2025-01-03 08:52:23</t>
  </si>
  <si>
    <t>80+普通-普通区域-寿光市-怡尚苑小区-17865607879-200M-宽带上网投诉-次数0-202501030000107367</t>
  </si>
  <si>
    <t>2025-01-04 09:53:00</t>
  </si>
  <si>
    <t>202501030000107367</t>
  </si>
  <si>
    <t>202501030000107367#宽带账号：17865607879；宽带地址：潍坊寿光市北洛镇尚家村怡尚苑小区13号楼；客户来电反映宽带不好用，客户不在现场，无法配合线上指导，要求上门，请协助处理，谢谢！联系电话：17865607879；联系人：徐**；来电流水：2025010308490095120804281</t>
  </si>
  <si>
    <t>2025-01-03 08:55:08</t>
  </si>
  <si>
    <t>2025-01-03 08:55:28</t>
  </si>
  <si>
    <t>SD-851-281434-27452-26000</t>
  </si>
  <si>
    <t>SD-057-250103-391867-2275</t>
  </si>
  <si>
    <t>2025-01-03 12:46:42</t>
  </si>
  <si>
    <t>【调研】-80+普通-普通区域-诸城市-东鲁家园-15854427770-300M-业务受理宽带-次数0-202501030000337117</t>
  </si>
  <si>
    <t>202501030000337117</t>
  </si>
  <si>
    <t>202501030000337117# 宽带账号:15854427770; 联系电话：15854427770，问题类型：此工单为群障修复工单，根据群障全量闭环修复管理要求，为确保客户网络通畅，请装维人员跟进修复网络问题，谢谢！ 
 群障标题：公告。故障描述：潍坊诸城市东鲁家园光缆故障，预估24小时恢复，请帮忙拦截,如有需要请联系片区装维师傅周伟龙15706307926主叫号码：15854427770.0;该号码仅供参考，请优先联系宽带账号。</t>
  </si>
  <si>
    <t>2025-01-03 12:48:39</t>
  </si>
  <si>
    <t>2025-01-03 12:48:53</t>
  </si>
  <si>
    <t>SD-057-250103-672981-1013</t>
  </si>
  <si>
    <t>2025-01-03 10:15:27</t>
  </si>
  <si>
    <t>【调研】-80+银卡-普通区域-昌邑市-马家自然村-13964777165-200M-宽带上网投诉-次数0-202501030000189149</t>
  </si>
  <si>
    <t>202501030000189149</t>
  </si>
  <si>
    <t>202501030000189149#受理号码 : 13964777165客户姓名 : 周**号码归属地 : 潍坊昌邑 － 昌邑用户品牌 : 全球通
客户来电反映：电视无法观看，按口径排障未恢复，请求协助处理，谢谢！
联系电话：13455642885 联系人：女士 宽带地址：潍坊昌邑市卜庄镇马家村 来电流水：2025010310053867320817066</t>
  </si>
  <si>
    <t>2025-01-03 10:22:50</t>
  </si>
  <si>
    <t>2025-01-03 10:23:20</t>
  </si>
  <si>
    <t>SD-851-336699-2604-4730</t>
  </si>
  <si>
    <t>2025-01-03 17:56:39</t>
  </si>
  <si>
    <t>普通区域-高密市-坊岭村自然村-13563693281-100M-宽带上网投诉-次数0-20250103175519X119319793 一级督办</t>
  </si>
  <si>
    <t>20250103175519X119319793</t>
  </si>
  <si>
    <t>2025-01-03 17:58:11</t>
  </si>
  <si>
    <t>SD-057-250103-376590-2273</t>
  </si>
  <si>
    <t>2025-01-03 12:46:38</t>
  </si>
  <si>
    <t>(目标)普通区域-高密市-莳戈庄自然村-15624195692-100M-业务受理宽带-次数0-202501030000338213</t>
  </si>
  <si>
    <t>202501030000338213</t>
  </si>
  <si>
    <t>202501030000338213# 宽带账号:15624195692; 联系电话：15624195692，问题类型：此工单为群障修复工单，根据群障全量闭环修复管理要求，为确保客户网络通畅，请装维人员跟进修复网络问题，谢谢！ 
 群障标题：公告。故障描述：莳戈庄自然村主叫号码：15624195692.0;该号码仅供参考，请优先联系宽带账号。</t>
  </si>
  <si>
    <t>2025-01-03 13:01:14</t>
  </si>
  <si>
    <t>2025-01-03 13:01:33</t>
  </si>
  <si>
    <t>SD-057-250103-514829-1051</t>
  </si>
  <si>
    <t>2025-01-03 10:18:11</t>
  </si>
  <si>
    <t>80+银卡-普通区域-潍城区-西月河小区-13791664148-1000M-宽带上网投诉-次数0-202501030000195299</t>
  </si>
  <si>
    <t>202501030000195299</t>
  </si>
  <si>
    <t>202501030000195299#流程受理流水号：20250103101659137916641481037667
客户号码:13791664148
客户姓名:吴**
投诉地市:潍坊
来话流水:2025010310151151920869189
宽带账号:13791664148
宽带账号归属地市:潍坊
宽带账号归属区县:潍城区
故障地址:潍坊潍城区北关街道月河路西月河小区8号楼*********
联系电话:13791664148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10:17:18
具体故障现象:光猫光信号闪红灯，捋光纤线、重启光猫均未恢复，要求维修人员尽快联系处理
客户其他诉求:
;宽带小区$[西月河小区]$</t>
  </si>
  <si>
    <t>2025-01-03 10:22:15</t>
  </si>
  <si>
    <t>2025-01-03 10:22:37</t>
  </si>
  <si>
    <t>SD-851-278859-859-20862</t>
  </si>
  <si>
    <t>SD-057-250103-178065-1518</t>
  </si>
  <si>
    <t>2025-01-03 11:08:12</t>
  </si>
  <si>
    <t>80+银卡-(目标)普通区域-诸城市-岳沟村自然村-13406688529-300M-宽带延伸服务-次数0-202501030000251259</t>
  </si>
  <si>
    <t>202501030000251259</t>
  </si>
  <si>
    <t xml:space="preserve">202501030000251259#流程受理流水号：20250103110720134066885291057173
客户号码:13406688529
客户姓名:张**
投诉地市:潍坊
来话流水:2025010311052183720865452
宽带账号:13406688529
宽带账号归属地市:潍坊
宽带账号归属区县:诸城市
故障地址:潍坊诸城市百尺河镇岳沟二村岳沟二村自然村岳沟二村4号箱*********
联系电话:15206366032
联系人:先生/女士
工单紧急程度:一般
是否有升级投诉倾向:否
是否重复投诉:否
是否携转意向:否
是否投诉倾向:否
是否智能网关:智能网关
当前是否在线:是
接入方式:FTTH
是否质差终端:无质差信息
光功率:-11.45
故障大类:宽带/电视
故障细类:宽带延伸服务
携转原因:
故障时间:2025-01-03 11:05:49
具体故障现象:电视直播或点播无法观看，，重启未恢复，请处理
</t>
  </si>
  <si>
    <t>2025-01-03 11:11:47</t>
  </si>
  <si>
    <t>2025-01-03 11:17:35</t>
  </si>
  <si>
    <t>SD-057-250103-354627-3164</t>
  </si>
  <si>
    <t>2025-01-03 15:02:21</t>
  </si>
  <si>
    <t>80+普通-普通区域-奎文区-聚类-金宝水晶名城-15064625668-200M-宽带上网投诉-次数0-20250103150112X672689824</t>
  </si>
  <si>
    <t>2025-01-04 16:03:00</t>
  </si>
  <si>
    <t>20250103150112X672689824</t>
  </si>
  <si>
    <t xml:space="preserve">流程受理流水号：20250103145634150646256681126411
客户号码:15064625668
客户姓名:石**
投诉地市:潍坊
来话流水:2025010314554183120894109
宽带账号:15064625668
宽带账号归属地市:潍坊
宽带账号归属区县:高新
故障地址:潍坊高新高新城区东风街聚类-金宝水晶名城办公楼*********
联系电话:15064625668
联系人:先生/女士
工单紧急程度:一般
是否有升级投诉倾向:否
是否重复投诉:否
是否携转意向:否
是否投诉倾向:否
是否智能网关:非智能网关
当前是否在线:否
接入方式:FTTB
端到端诊断结果:网络不在线
是否质差终端:无质差信息
光功率:无
故障大类:宽带/电视
故障细类:宽带无法上网(专席)
携转原因:
故障时间:2025-01-03 14:50:46
具体故障现象:LOS 红灯  ，光纤线捋直重新插紧未恢复，重启光猫未恢复
客户其他诉求:
</t>
  </si>
  <si>
    <t>2025-01-03 15:04:23</t>
  </si>
  <si>
    <t>2025-01-03 15:04:45</t>
  </si>
  <si>
    <t>SD-057-250103-718054-339</t>
  </si>
  <si>
    <t>2025-01-03 08:58:53</t>
  </si>
  <si>
    <t>【调研】-80+银卡-普通区域-奎文区-泰和东郡-13793623439-500M-宽带上网投诉-次数0-202501030000113874</t>
  </si>
  <si>
    <t>202501030000113874</t>
  </si>
  <si>
    <t>202501030000113874#宽带账号：13793623439；宽带地址：潍坊高新高新城区东方路泰和东郡46号楼***；客户来电反映宽带无法使用，客户不在现场，要求上门，请协助处理，谢谢！联系电话：13793623439；联系人：元**；来电流水：2025010308560881820881663</t>
  </si>
  <si>
    <t>2025-01-03 09:01:35</t>
  </si>
  <si>
    <t>2025-01-03 09:02:27</t>
  </si>
  <si>
    <t>SD-852-255438-1391-18978</t>
  </si>
  <si>
    <t>2025-01-03 12:00:25</t>
  </si>
  <si>
    <t>【调研】-普通区域-滨海-大社区二期-18264623659-500M-宽带上网投诉-次数0-202501030000304333 一级督办</t>
  </si>
  <si>
    <t>202501030000304333</t>
  </si>
  <si>
    <t>2025-01-03 12:08:41</t>
  </si>
  <si>
    <t>2025-01-03 12:09:18</t>
  </si>
  <si>
    <t>SD-057-250103-196530-3240</t>
  </si>
  <si>
    <t>2025-01-03 15:14:09</t>
  </si>
  <si>
    <t>【调研】-80+银卡-普通区域-奎文区-潍坊供电公司樱桃园北院小区-13626366782-100M-宽带上网投诉-次数0-20250103151209X329120435</t>
  </si>
  <si>
    <t>2025-01-04 16:15:00</t>
  </si>
  <si>
    <t>20250103151209X329120435</t>
  </si>
  <si>
    <t xml:space="preserve">流程受理流水号：20250103151012136263667821130586
客户号码:13626366782
客户姓名:张**
投诉地市:潍坊
来话流水:2025010315093575820807313
宽带账号:13626366782
宽带账号归属地市:潍坊
宽带账号归属区县:奎文区
故障地址:潍坊奎文区梨园街道虞河路潍坊供电公司樱桃园北院小区1号楼*********
联系电话:13626366782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15:10:25
具体故障现象:宽带不在线，光信号亮红灯，已指导插紧捋直光纤线，重启光猫未恢复，请协助处理  
客户其他诉求:谢谢
</t>
  </si>
  <si>
    <t>2025-01-03 15:15:54</t>
  </si>
  <si>
    <t>2025-01-03 15:16:10</t>
  </si>
  <si>
    <t>SD-057-250103-953412-5049</t>
  </si>
  <si>
    <t>2025-01-03 18:51:10</t>
  </si>
  <si>
    <t>【重投】-80+银卡-普通区域-奎文区-紫瑞园-13791616719-300M-宽带上网投诉-次数0-202501030000649885</t>
  </si>
  <si>
    <t>202501030000649885</t>
  </si>
  <si>
    <t>202501030000649885#13791616719客户来电表示对前期工单处理结果不满意，前期工单流水：202412270000212264，客户表示前期工作人员告知退还费用至该号码13792613685，500元，费用一直未到账，客户要求尽快处理，已解释，客户不认可，联系人：女士，联系电话:本机，录音流水：2025010318410034820836551</t>
  </si>
  <si>
    <t>2025-01-03 18:56:02</t>
  </si>
  <si>
    <t>2025-01-03 18:57:06</t>
  </si>
  <si>
    <t>SD-057-250103-329805-4110</t>
  </si>
  <si>
    <t>2025-01-03 17:07:28</t>
  </si>
  <si>
    <t>【调研】-80+银卡-普通区域-青州市-大尹村-15253623913-100M-业务受理宽带-次数0-202501030000566306</t>
  </si>
  <si>
    <t>2025-01-04 17:08:00</t>
  </si>
  <si>
    <t>202501030000566306</t>
  </si>
  <si>
    <t>202501030000566306# 宽带账号:15253623913; 联系电话：15253623913，问题类型：此工单为群障修复工单，根据群障全量闭环修复管理要求，为确保客户网络通畅，请装维人员跟进修复网络问题，谢谢！ 
 群障标题：公告。故障描述：潍坊青州市大尹村主缆故障，预估24小时恢复，请帮忙拦截。主叫号码：15253623913.0;该号码仅供参考，请优先联系宽带账号。</t>
  </si>
  <si>
    <t>2025-01-03 17:21:55</t>
  </si>
  <si>
    <t>2025-01-03 17:22:13</t>
  </si>
  <si>
    <t>SD-057-250103-756901-4103</t>
  </si>
  <si>
    <t>2025-01-03 17:07:17</t>
  </si>
  <si>
    <t>【调研】-80+银卡-(目标)普通区域-奎文区-金叶樱海园-13706460085-1000M-业务受理宽带-次数0-202501030000565896</t>
  </si>
  <si>
    <t>202501030000565896</t>
  </si>
  <si>
    <t>202501030000565896# 宽带账号:13706460085; 联系电话：13706460085，问题类型：此工单为群障修复工单，根据群障全量闭环修复管理要求，为确保客户网络通畅，请装维人员跟进修复网络问题，谢谢！ 
 群障标题：公告。故障描述：潍坊奎文区金叶樱海园光缆故障，预估24小时恢复，请帮忙拦截,如有需要请联系片区装维师傅王庆友15706307405主叫号码：13791686061.0;该号码仅供参考，请优先联系宽带账号。</t>
  </si>
  <si>
    <t>2025-01-03 17:24:15</t>
  </si>
  <si>
    <t>SD-851-237829-593-15398</t>
  </si>
  <si>
    <t>SD-057-250103-235781-5965</t>
  </si>
  <si>
    <t>2025-01-03 20:29:58</t>
  </si>
  <si>
    <t>普通区域-诸城市-和美苑-13176726811-300M-宽带上网投诉-次数0-202501030000695639</t>
  </si>
  <si>
    <t>202501030000695639</t>
  </si>
  <si>
    <t>202501030000695639#流程受理流水号：20250103202837131767268111214088
客户号码:13176726811
客户姓名:郑**
投诉地市:潍坊
来话流水:2025010320275969220825498
宽带账号:13176726811
宽带账号归属地市:潍坊
宽带账号归属区县:诸城市
故障地址:潍坊诸城市龙都街道兴华路和美苑4号楼*********
联系电话:13176726811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光功率:-32.21
故障大类:宽带/电视
故障细类:网速慢/上网掉线(专席)
携转原因:
故障时间:2025-01-03 20:28:31
具体故障现象:网速慢卡顿，
客户其他诉求:
;宽带小区$[和美苑]$</t>
  </si>
  <si>
    <t>2025-01-03 20:42:20</t>
  </si>
  <si>
    <t>2025-01-03 20:42:49</t>
  </si>
  <si>
    <t>SD-057-250103-710962-4428</t>
  </si>
  <si>
    <t>2025-01-03 17:45:56</t>
  </si>
  <si>
    <t>普通区域-昌邑市-万国商贸城-13583613840-300M-宽带上网投诉-次数0-202501030000594310</t>
  </si>
  <si>
    <t>2025-01-04 18:46:00</t>
  </si>
  <si>
    <t>202501030000594310</t>
  </si>
  <si>
    <t>202501030000594310#受理号码 : 13583613840客户姓名 : 董**号码归属地 : 潍坊昌邑 － 昌邑用户品牌 : 全球通
客户来电反映，电视无法观看，连接不上网络，按流程排查，未恢复，请协助处理，谢谢！
联系人：女士  联系电话：13583613840    宽带地址：潍坊昌邑市城区和平大街万国商贸城C2#楼1单元*********  电话流水：</t>
  </si>
  <si>
    <t>2025-01-03 17:49:01</t>
  </si>
  <si>
    <t>2025-01-03 17:49:17</t>
  </si>
  <si>
    <t>SD-057-250103-629035-4420</t>
  </si>
  <si>
    <t>2025-01-03 17:44:22</t>
  </si>
  <si>
    <t>普通区域-临朐县-蔡家董庄-15063697434-300M-宽带上网投诉-次数0-20250103174315X395889714</t>
  </si>
  <si>
    <t>2025-01-04 18:45:00</t>
  </si>
  <si>
    <t>20250103174315X395889714</t>
  </si>
  <si>
    <t xml:space="preserve">【农村网络投诉】流程受理流水号：20250103174241150636974341179155
客户号码:15063697434
客户姓名:刘**
投诉地市:潍坊
来话流水:2025010317412742120834586
宽带账号:15063697434
宽带账号归属地市:潍坊
宽带账号归属区县:临朐县
故障地址:潍坊临朐县东城街道蔡家董庄村蔡家董庄蔡家董庄2号箱刘金刚（外墙）*********
联系电话:17864440987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故障大类:宽带/电视
故障细类:宽带无法上网(专席)
携转原因:
故障时间:2025-01-03 17:44:54
具体故障现象:提示网络无法连接，
客户其他诉求:
</t>
  </si>
  <si>
    <t>2025-01-03 17:51:10</t>
  </si>
  <si>
    <t>指令积压恢复</t>
  </si>
  <si>
    <t>2025-01-03 17:54:43</t>
  </si>
  <si>
    <t>SD-057-250103-057612-1214</t>
  </si>
  <si>
    <t>2025-01-03 10:36:30</t>
  </si>
  <si>
    <t>80+金卡-普通区域-寿光市-弥河玉城瑞苑（含弥河玉城玉苑）-13668661196-1000M-业务受理宽带-次数0-202501030000216506</t>
  </si>
  <si>
    <t>202501030000216506</t>
  </si>
  <si>
    <t>202501030000216506#【已关注中国移动10086微信公众号】 宽带账号:13668661196; 联系电话：13668661196，问题类型：此工单为群障修复工单，根据群障全量闭环修复管理要求，为确保客户网络通畅，请装维人员跟进修复网络问题，谢谢！ 
 群障标题：公告。故障描述：潍坊寿光市弥河玉城瑞苑（含弥河玉城玉苑）光缆故障，预估24小时恢复，请帮忙拦截,如有需要请联系片区装维师傅韩海岩15244421603主叫号码：13668661196.0;该号码仅供参考，请优先联系宽带账号。</t>
  </si>
  <si>
    <t>2025-01-03 10:43:22</t>
  </si>
  <si>
    <t>2025-01-03 10:43:47</t>
  </si>
  <si>
    <t>SD-057-250103-106854-1199</t>
  </si>
  <si>
    <t>2025-01-03 10:35:25</t>
  </si>
  <si>
    <t>【调研】-80+普通-普通区域-奎文区-南屯新村-15966121238-300M-宽带上网投诉-次数0-20250103103419X659619588</t>
  </si>
  <si>
    <t>20250103103419X659619588</t>
  </si>
  <si>
    <t xml:space="preserve">【农村网络投诉】流程受理流水号：20250103103306159661212381043751
客户号码:15966121238
客户姓名:吴**
投诉地市:潍坊
来话流水:2025010310324960920847834
宽带账号:15966121238
宽带账号归属地市:潍坊
宽带账号归属区县:奎文区
故障地址:潍坊奎文区廿里堡街道潍州路南屯新村（代理商独家，办理联系电话18866760550）7号楼*********
联系电话:13964631982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10:33:29
具体故障现象:提示网络无法连接，
客户其他诉求:
</t>
  </si>
  <si>
    <t>2025-01-03 10:37:26</t>
  </si>
  <si>
    <t>2025-01-03 10:37:47</t>
  </si>
  <si>
    <t>SD-057-250103-589647-2885</t>
  </si>
  <si>
    <t>2025-01-03 14:26:39</t>
  </si>
  <si>
    <t>普通区域-寿光市-清华名园-13455623207-300M-业务受理宽带-次数0-202501030000410320</t>
  </si>
  <si>
    <t>202501030000410320</t>
  </si>
  <si>
    <t>202501030000410320# 宽带账号:13455623207; 联系电话：13455623207，问题类型：此工单为群障修复工单，根据群障全量闭环修复管理要求，为确保客户网络通畅，请装维人员跟进修复网络问题，谢谢！ 
 群障标题：公告。故障描述：潍坊寿光市清华名园光缆故障，预估24小时恢复，请帮忙拦截,如有需要请联系片区装维师傅刘英军15706307730主叫号码：13455623207.0;该号码仅供参考，请优先联系宽带账号。</t>
  </si>
  <si>
    <t>2025-01-03 14:36:46</t>
  </si>
  <si>
    <t>2025-01-03 14:37:31</t>
  </si>
  <si>
    <t>SD-851-255957-7608-16636</t>
  </si>
  <si>
    <t>SD-057-250103-980654-1192</t>
  </si>
  <si>
    <t>2025-01-03 10:34:57</t>
  </si>
  <si>
    <t>普通区域-高密市-桂苑小区-15069698311-100M-宽带延伸服务-次数0-202501030000215192</t>
  </si>
  <si>
    <t>202501030000215192</t>
  </si>
  <si>
    <t xml:space="preserve">202501030000215192#流程受理流水号：20250103103348150696983111044014
客户号码:15069698311
客户姓名:王*
投诉地市:潍坊
来话流水:2025010310330496120852028
宽带账号:15069698311
宽带账号归属地市:潍坊
宽带账号归属区县:高密市
故障地址:潍坊高密市朝阳街道孚日街桂苑小区2号楼*********
联系电话:15069698311
联系人:先生/女士
工单紧急程度:一般
是否有升级投诉倾向:否
是否重复投诉:否
是否携转意向:否
是否投诉倾向:否
是否智能网关:智能网关
当前是否在线:是
接入方式:FTTH
是否质差终端:无质差信息
光功率:-19.66
故障大类:宽带/电视
故障细类:宽带延伸服务
携转原因:
故障时间:2025-01-03 10:33:55
具体故障现象:重新布置网线，
</t>
  </si>
  <si>
    <t>2025-01-03 10:37:06</t>
  </si>
  <si>
    <t>SD-057-250103-896524-3110</t>
  </si>
  <si>
    <t>2025-01-03 14:56:02</t>
  </si>
  <si>
    <t>80+银卡-普通区域-寿光市-牛头-15069633319-300M-宽带上网投诉-次数0-20250103145408X248620693</t>
  </si>
  <si>
    <t>20250103145408X248620693</t>
  </si>
  <si>
    <t xml:space="preserve">【农村网络投诉】流程受理流水号：20250103145254150696333191125201
客户号码:15069633319
客户姓名:刘**
投诉地市:潍坊
来话流水:2025010314510689120824148
宽带账号:15069633319
宽带账号归属地市:潍坊
宽带账号归属区县:寿光市
故障地址:潍坊寿光市台头镇牛头镇村牛头牛头3-24号箱*********
联系电话:13780889801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光功率:-17.87
故障大类:宽带/电视
故障细类:网速慢/上网掉线(专席)
携转原因:
故障时间:2025-01-03 14:53:02
具体故障现象:网速慢卡顿，已经重启未改善，谢谢
客户其他诉求:
</t>
  </si>
  <si>
    <t>2025-01-03 15:01:48</t>
  </si>
  <si>
    <t>蔺荣明</t>
  </si>
  <si>
    <t>15706307753</t>
  </si>
  <si>
    <t>dw3_jk_linrongming</t>
  </si>
  <si>
    <t>2025-01-03 15:02:09</t>
  </si>
  <si>
    <t>SD-851-233302-18823-27517</t>
  </si>
  <si>
    <t>SD-057-250103-806375-2892</t>
  </si>
  <si>
    <t>2025-01-03 14:26:57</t>
  </si>
  <si>
    <t>普通区域-奎文区-印象潍州-18863650995-1000M-宽带延伸服务-次数0-202501030000408624</t>
  </si>
  <si>
    <t>202501030000408624</t>
  </si>
  <si>
    <t xml:space="preserve">202501030000408624#流程受理流水号：20250103142534188636509951115844
客户号码:18863650995
客户姓名:赵**
投诉地市:潍坊
来话流水:2025010314234867820816265
宽带账号:18863650995
宽带账号归属地市:潍坊
宽带账号归属区县:奎文区
故障地址:潍坊奎文区北苑街道潍州路印象潍州4号楼*********
联系电话:18863650995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故障时间:2025-01-03 14:26:16
具体故障现象:重新布置网线，
</t>
  </si>
  <si>
    <t>2025-01-03 14:48:36</t>
  </si>
  <si>
    <t>2025-01-03 14:48:51</t>
  </si>
  <si>
    <t>SD-851-258235-666-24553</t>
  </si>
  <si>
    <t>SD-057-250103-740265-1953</t>
  </si>
  <si>
    <t>2025-01-03 12:02:07</t>
  </si>
  <si>
    <t>【调研】-80+银卡-(目标)普通区域-坊子区-丁村孟家村自然村-18363679829-300M-魔百和投诉-次数0-20250103115920X760721720</t>
  </si>
  <si>
    <t>20250103115920X760721720</t>
  </si>
  <si>
    <t>【农村网络投诉】流程受理流水号：20250103115818183636798291076046
客户号码:18363679829
客户姓名:孟**
投诉地市:潍坊
来话流水:2025010311573972420834306
宽带账号:18363679829
宽带账号归属地市:潍坊
宽带账号归属区县:坊子区
故障地址:潍坊坊子区九龙街办（穆村）丁村孟家村丁村孟家村自然村2号箱*********
联系电话:18363679829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故障细类:移动高清电视故障(专席)
携转原因:
故障时间:2025-01-03 11:58:35
魔百和单播/组播:组播
具体故障现象:电视机提示无信号， 客户表示电视无法观看不认可，请协助处理谢谢   
客户其他诉求:
魔百和单/组播：组播</t>
  </si>
  <si>
    <t>2025-01-03 12:08:04</t>
  </si>
  <si>
    <t>2025-01-03 12:08:26</t>
  </si>
  <si>
    <t>SD-057-250103-938172-3270</t>
  </si>
  <si>
    <t>2025-01-03 15:17:14</t>
  </si>
  <si>
    <t>80+银卡-普通区域-寿光市-李营村自然村-15095188809-500M-宽带上网投诉-次数0-202501030000456579</t>
  </si>
  <si>
    <t>202501030000456579</t>
  </si>
  <si>
    <t>202501030000456579#15095188809客户反映电视无法观看，提示无信号，线上排障不配合，请协助处理。谢谢  联系人：先生 联系电话：本机 来电流水：2025010315151468620894519</t>
  </si>
  <si>
    <t>2025-01-03 15:21:08</t>
  </si>
  <si>
    <t>2025-01-03 15:24:27</t>
  </si>
  <si>
    <t>SD-057-250103-246103-4438</t>
  </si>
  <si>
    <t>2025-01-03 17:47:06</t>
  </si>
  <si>
    <t>普通区域-青州市-南王村-15954420860-300M-业务受理宽带-次数0-202501030000602520</t>
  </si>
  <si>
    <t>202501030000602520</t>
  </si>
  <si>
    <t>202501030000602520# 宽带账号:15954420860; 联系电话：15954420860，问题类型：此工单为群障修复工单，根据群障全量闭环修复管理要求，为确保客户网络通畅，请装维人员跟进修复网络问题，谢谢！ 
 群障标题：公告。故障描述：潍坊青州市南王村光缆故障，预估24小时恢复，请帮忙拦截,如有需要请联系片区装维师傅董宝泉15706307660主叫号码：15954420860.0;该号码仅供参考，请优先联系宽带账号。</t>
  </si>
  <si>
    <t>2025-01-03 17:50:42</t>
  </si>
  <si>
    <t>杨皓斌</t>
  </si>
  <si>
    <t>15753686521</t>
  </si>
  <si>
    <t>dw3_jk_yanghaobin</t>
  </si>
  <si>
    <t>2025-01-03 17:52:24</t>
  </si>
  <si>
    <t>SD-057-250103-521870-4404</t>
  </si>
  <si>
    <t>2025-01-03 17:41:43</t>
  </si>
  <si>
    <t>普通区域-滨海-寿春园北区-13864681206-1000M-宽带上网投诉-次数0-202501030000595998</t>
  </si>
  <si>
    <t>2025-01-04 18:42:00</t>
  </si>
  <si>
    <t>202501030000595998</t>
  </si>
  <si>
    <t xml:space="preserve">202501030000595998#流程受理流水号：20250103174021138646812061178479
客户号码:13864681206
客户姓名:王**
投诉地市:潍坊
来话流水:2025010317394259920812485
宽带账号:13864681206
宽带账号归属地市:潍坊
宽带账号归属区县:滨海
故障地址:潍坊滨海大家洼街道华安路寿春园北区12号楼*********
联系电话:18863038306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光功率:-21.67
故障大类:宽带/电视
故障细类:宽带无法上网
携转原因:
故障时间:2025-01-03 17:32:43
具体故障现象:提示网络无法连接，
客户其他诉求:客户侧为质差终端，要求上门更换终端并一并处理故障问题。
</t>
  </si>
  <si>
    <t>2025-01-03 17:47:12</t>
  </si>
  <si>
    <t>孙希勇</t>
  </si>
  <si>
    <t>15706307095</t>
  </si>
  <si>
    <t>dw3_jk_sunxiyong</t>
  </si>
  <si>
    <t>2025-01-03 17:47:57</t>
  </si>
  <si>
    <t>SD-851-241763-21164-9847</t>
  </si>
  <si>
    <t>SD-057-250103-527038-5046</t>
  </si>
  <si>
    <t>2025-01-03 18:51:04</t>
  </si>
  <si>
    <t>【调研】-80+银卡-普通区域-潍城区-鲁发名城西区-18353697680-300M-宽带上网投诉-次数0-202501030000648841</t>
  </si>
  <si>
    <t>202501030000648841</t>
  </si>
  <si>
    <t xml:space="preserve">202501030000648841#宽带账号：18353697680；宽带地址：潍坊潍城区鲁发名城4期；客户来电反映宽带/移动高清*****，客户不在现场，无法配合线上指导/客户不配合排障，要求上门，请协助处理，谢谢！联系电话：15095205877；联系人：女士；来电流水：2025010318434407620858208。 
</t>
  </si>
  <si>
    <t>2025-01-03 18:52:17</t>
  </si>
  <si>
    <t>2025-01-03 18:53:31</t>
  </si>
  <si>
    <t>SD-057-250103-876410-359</t>
  </si>
  <si>
    <t>2025-01-03 09:01:57</t>
  </si>
  <si>
    <t>【调研】-普通区域-潍城区-高家庄社区（余庆园）-15762596220-300M-宽带上网投诉-次数0-202501030000117103</t>
  </si>
  <si>
    <t>202501030000117103</t>
  </si>
  <si>
    <t>202501030000117103#15762596220客户来电反映宽带无法使用，线上正常排障，客户表示不会操作，要求维修人员上门维修，请尽快协助处理，谢谢  联系人：女士 联系电话：本机 来电流水：2025010308584881420812372</t>
  </si>
  <si>
    <t>2025-01-03 09:05:06</t>
  </si>
  <si>
    <t>2025-01-03 09:05:30</t>
  </si>
  <si>
    <t>SD-851-270873-14981-28623</t>
  </si>
  <si>
    <t>SD-057-250103-753698-1187</t>
  </si>
  <si>
    <t>2025-01-03 10:33:09</t>
  </si>
  <si>
    <t>【调研】-80+银卡-普通区域-安丘市-东召忽村自然村-15866138580-100M-宽带上网投诉-次数0-202501030000213364</t>
  </si>
  <si>
    <t>2025-01-04 11:34:00</t>
  </si>
  <si>
    <t>202501030000213364</t>
  </si>
  <si>
    <t xml:space="preserve">202501030000213364#流程受理流水号：20250103103155158661385801043280
客户号码:15866138580
客户姓名:鞠**
投诉地市:潍坊
来话流水:2025010310313530520828370
宽带账号:15866138580
宽带账号归属地市:潍坊
宽带账号归属区县:安丘市
故障地址:潍坊安丘市石埠子镇东召忽村东召忽村自然村东召忽村南北街8号箱南诊所*********
联系电话:15866138580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故障时间:2025-01-03 10:32:07
具体故障现象:电脑无法上网，
客户其他诉求:客户侧为质差终端，要求上门更换终端并一并处理故障问题。
</t>
  </si>
  <si>
    <t>2025-01-03 10:38:42</t>
  </si>
  <si>
    <t>2025-01-03 10:39:03</t>
  </si>
  <si>
    <t>SD-057-250103-156027-4382</t>
  </si>
  <si>
    <t>2025-01-03 17:40:18</t>
  </si>
  <si>
    <t>【调研】-80+普通-普通区域-奎文区-孙吕家涧头自然村-13774944468-300M-宽带上网投诉-次数0-202501030000596644</t>
  </si>
  <si>
    <t>2025-01-04 18:41:00</t>
  </si>
  <si>
    <t>202501030000596644</t>
  </si>
  <si>
    <t xml:space="preserve">202501030000596644#流程受理流水号：20250103173909137749444681178103
客户号码:13774944468
客户姓名:孙**
投诉地市:潍坊
来话流水:2025010317385485420802291
宽带账号:13774944468
宽带账号归属地市:潍坊
宽带账号归属区县:奎文区
故障地址:潍坊奎文区廿里堡街道孙吕家涧头孙吕家涧头自然村扩容17# 孙德杰房子旁*********
联系电话:13774944468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故障时间:2025-01-03 17:39:27
具体故障现象:用户无法提供具体故障现象，
客户其他诉求:客户侧为质差终端，要求上门更换终端并一并处理故障问题。
</t>
  </si>
  <si>
    <t>2025-01-03 17:46:58</t>
  </si>
  <si>
    <t>2025-01-03 17:47:42</t>
  </si>
  <si>
    <t>SD-057-250103-468739-5075</t>
  </si>
  <si>
    <t>2025-01-03 18:54:30</t>
  </si>
  <si>
    <t>【调研】-80+金卡-普通区域-安丘市-锦绣华城-18863657111-1000M-宽带上网投诉-次数0-202501030000650039</t>
  </si>
  <si>
    <t>202501030000650039</t>
  </si>
  <si>
    <t xml:space="preserve">202501030000650039#【已关注中国移动10086微信公众号】流程受理流水号：20250103185059188636571111196447
客户号码:18863657111
客户姓名:杨**
投诉地市:潍坊
来话流水:2025010318501172820808992
宽带账号:18863657111
宽带账号归属地市:潍坊
宽带账号归属区县:安丘市
故障地址:潍坊安丘市兴安街道兴安路锦绣华城31号楼*********
联系电话:15762556366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光功率:-19.62
故障大类:宽带/电视
故障细类:宽带网速慢/卡顿
携转原因:
故障时间:2025-01-03 18:51:05
具体故障现象:光猫亮红灯，
客户其他诉求:客户侧为质差终端，要求上门更换终端并一并处理故障问题。
</t>
  </si>
  <si>
    <t>2025-01-03 18:57:56</t>
  </si>
  <si>
    <t>2025-01-03 19:03:52</t>
  </si>
  <si>
    <t>SD-851-273523-11213-24922</t>
  </si>
  <si>
    <t>SD-057-250103-349815-4126</t>
  </si>
  <si>
    <t>2025-01-03 17:08:39</t>
  </si>
  <si>
    <t>普通区域-昌邑市-徐家庄村-18866766251-300M-宽带上网投诉-次数0-20250103170732X252884590</t>
  </si>
  <si>
    <t>2025-01-04 18:09:00</t>
  </si>
  <si>
    <t>20250103170732X252884590</t>
  </si>
  <si>
    <t xml:space="preserve">【农村网络投诉】流程受理流水号：20250103170644188667662511168202
客户号码:18866766251
客户姓名:徐**
投诉地市:潍坊
来话流水:2025010317033071320821973
宽带账号:18866766251
宽带账号归属地市:潍坊
宽带账号归属区县:昌邑市
故障地址:潍坊昌邑市夏店镇徐家庄村徐家庄村15号箱*********
联系电话:18866766251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故障细类:宽带无法上网(专席)
携转原因:
故障时间:2025-01-03 17:07:02
具体故障现象:宽带在线，手机无法联网，已指导重启路由器，重新连接无线网未恢复，请协助处理
客户其他诉求:谢谢
</t>
  </si>
  <si>
    <t>2025-01-03 17:11:57</t>
  </si>
  <si>
    <t>李东伟</t>
  </si>
  <si>
    <t>15706307196</t>
  </si>
  <si>
    <t>dw3_jk_lidongwei</t>
  </si>
  <si>
    <t>2025-01-03 17:12:19</t>
  </si>
  <si>
    <t>SD-057-250103-948671-5909</t>
  </si>
  <si>
    <t>2025-01-03 20:24:50</t>
  </si>
  <si>
    <t>普通区域-寿光市-中南世纪星城B-13853668260-300M-宽带上网投诉-次数0-202501030000692912</t>
  </si>
  <si>
    <t>202501030000692912</t>
  </si>
  <si>
    <t>202501030000692912#13853668260客户来电反映宽带无法使用，网速慢，系统显示质差路由器，线上排障不认可，要求维修人员上门维修，请尽快协助处理，谢谢  
联系人：女士 联系电话：15153678094 流水：2025010320152981220861651</t>
  </si>
  <si>
    <t>2025-01-03 20:34:04</t>
  </si>
  <si>
    <t>2025-01-03 20:34:35</t>
  </si>
  <si>
    <t>SD-057-250103-925173-377</t>
  </si>
  <si>
    <t>2025-01-03 09:03:11</t>
  </si>
  <si>
    <t>80+普通-普通区域-寒亭区-帝景国际小区-18369633086-300M-宽带上网投诉-次数0-202501030000119226</t>
  </si>
  <si>
    <t>202501030000119226</t>
  </si>
  <si>
    <t>202501030000119226#流程受理流水号：20250103090207183696330861010820
客户号码:18369633086
客户姓名:李**
投诉地市:潍坊
来话流水:2025010309001475720829808
宽带账号:18369633086
宽带账号归属地市:潍坊
宽带账号归属区县:寒亭区
故障地址:潍坊寒亭区经济开发区月河路帝景国际小区2号楼*********
联系电话:18369633086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
故障细类:网速慢/上网掉线(专席)
携转原因:
故障时间:2025-01-03 09:05:28
具体故障现象:家庭WiFi信号弱，
客户其他诉求:
;宽带小区$[帝景国际小区]$</t>
  </si>
  <si>
    <t>2025-01-03 09:19:30</t>
  </si>
  <si>
    <t>李兴祺</t>
  </si>
  <si>
    <t>18754496229</t>
  </si>
  <si>
    <t>dw3_jk_lixingqi</t>
  </si>
  <si>
    <t>2025-01-03 09:20:18</t>
  </si>
  <si>
    <t>SD-057-250103-691423-1182</t>
  </si>
  <si>
    <t>2025-01-03 10:32:42</t>
  </si>
  <si>
    <t>【调研】-(目标)普通区域-诸城市-锦程嘉苑-13376361108-1000M-宽带上网投诉-次数0-202501030000205906</t>
  </si>
  <si>
    <t>202501030000205906</t>
  </si>
  <si>
    <t>202501030000205906#13376361108客户来电反映宽带无法使用，光猫电源灯，注册灯都常亮，路由器连接光猫1号口灯不亮，重启路由器后未改善，更改光猫3号口后仍未改善，客户 要求维修人员上门维修，请助处理，谢谢  联系人：先生 联系电话：13280176100本机 流水：2025010310204447720858704</t>
  </si>
  <si>
    <t>2025-01-03 10:38:03</t>
  </si>
  <si>
    <t>2025-01-03 10:38:25</t>
  </si>
  <si>
    <t>SD-851-288019-16887-12831</t>
  </si>
  <si>
    <t>SD-057-250103-781462-407</t>
  </si>
  <si>
    <t>2025-01-03 09:07:16</t>
  </si>
  <si>
    <t>80+金卡-普通区域-寿光市-杭州嘉园-18763602621-1000M-业务受理宽带-次数0-202501030000123668</t>
  </si>
  <si>
    <t>202501030000123668</t>
  </si>
  <si>
    <t>202501030000123668# 宽带账号:18763602621; 联系电话：18763602621，问题类型：此工单为群障修复工单，根据群障全量闭环修复管理要求，为确保客户网络通畅，请装维人员跟进修复网络问题，谢谢！ 
 群障标题：公告。故障描述：潍坊寿光市杭州嘉园光缆故障，预估24小时恢复，请帮忙拦截,如有需要请联系片区装维师傅白小明15706307731主叫号码：18763602621.0;该号码仅供参考，请优先联系宽带账号。</t>
  </si>
  <si>
    <t>2025-01-03 09:11:28</t>
  </si>
  <si>
    <t>2025-01-03 09:12:02</t>
  </si>
  <si>
    <t>SD-851-239249-16640-8229</t>
  </si>
  <si>
    <t>SD-057-250103-954871-1167</t>
  </si>
  <si>
    <t>2025-01-03 10:30:46</t>
  </si>
  <si>
    <t>80+银卡-普通区域-奎文区-丁家新苑-18264646600-1000M-宽带上网投诉-次数0-202501030000211310</t>
  </si>
  <si>
    <t>202501030000211310</t>
  </si>
  <si>
    <t xml:space="preserve">202501030000211310#流程受理流水号：20250103102956182646466001042500
客户号码:18264646600
客户姓名:王**
投诉地市:潍坊
来话流水:2025010310292831320895089
宽带账号:18264646600
宽带账号归属地市:潍坊
宽带账号归属区县:奎文区
故障地址:潍坊奎文区北苑街道玄武街丁家新苑12号楼*********
联系电话:18663695954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光功率:-17.16
故障大类:宽带/电视
故障细类:宽带无法上网
携转原因:
故障时间:2025-01-03 10:30:26
具体故障现象:提示网络无法连接，
客户其他诉求:客户侧为质差终端，要求上门更换终端并一并处理故障问题。
</t>
  </si>
  <si>
    <t>2025-01-03 10:35:23</t>
  </si>
  <si>
    <t>2025-01-03 10:37:40</t>
  </si>
  <si>
    <t>SD-851-314354-19643-16670</t>
  </si>
  <si>
    <t>SD-057-250103-756128-1979</t>
  </si>
  <si>
    <t>2025-01-03 12:05:09</t>
  </si>
  <si>
    <t>【重投】-80+普通-普通区域-昌邑市-孙家道照村-13854462045-500M-宽带上网投诉-次数0-20250103120346X263304160</t>
  </si>
  <si>
    <t>20250103120346X263304160</t>
  </si>
  <si>
    <t xml:space="preserve">【农村网络投诉】流程受理流水号：20250103120217138544620451077363
客户号码:13854462045
客户姓名:孙**
投诉地市:潍坊
来话流水:2025010312004676820871392
宽带账号:13854462045
宽带账号归属地市:潍坊
宽带账号归属区县:昌邑市
故障地址:潍坊昌邑市李家埠镇孙家道照村孙家道照村李家埠孙家道照村8号箱孙海春*********
联系电话:18763654458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12:00:05
具体故障现象:光猫亮红灯，已排查客户设备指示灯，查询光信号红灯，已指导捋顺插紧光纤线，重启光猫未恢复，记录反馈
客户其他诉求:
</t>
  </si>
  <si>
    <t>2025-01-03 12:06:35</t>
  </si>
  <si>
    <t>2025-01-03 12:07:15</t>
  </si>
  <si>
    <t>SD-851-249561-17969-22875</t>
  </si>
  <si>
    <t>SD-057-250103-810762-1995</t>
  </si>
  <si>
    <t>2025-01-03 12:06:48</t>
  </si>
  <si>
    <t>【重投】-80+普通-普通区域-寿光市-东关社区三期-13864692909-1000M-业务受理宽带-次数0-202501030000311632</t>
  </si>
  <si>
    <t>202501030000311632</t>
  </si>
  <si>
    <t>202501030000311632#【已关注中国移动10086微信公众号】 宽带账号:13864692909; 联系电话：13864692909，问题类型：此工单为群障修复工单，根据群障全量闭环修复管理要求，为确保客户网络通畅，请装维人员跟进修复网络问题，谢谢！ 
 群障标题：公告。故障描述：潍坊寿光市东关社区三期光缆故障，预估24小时恢复，请帮忙拦截,如有需要请联系片区装维师傅王晓军15706307764主叫号码：13864692909.0;该号码仅供参考，请优先联系宽带账号。</t>
  </si>
  <si>
    <t>2025-01-03 12:11:50</t>
  </si>
  <si>
    <t>2025-01-03 12:12:08</t>
  </si>
  <si>
    <t>SD-851-246784-3721-28695</t>
  </si>
  <si>
    <t>SD-057-250103-830296-2897</t>
  </si>
  <si>
    <t>2025-01-03 14:27:07</t>
  </si>
  <si>
    <t>【重投】-普通区域-奎文区-金宝片区-18363602927-300M-业务受理宽带-次数0-202501030000408631</t>
  </si>
  <si>
    <t>202501030000408631</t>
  </si>
  <si>
    <t>202501030000408631# 宽带账号:18363602927; 联系电话：18363602927，问题类型：此工单为群障修复工单，根据群障全量闭环修复管理要求，为确保客户网络通畅，请装维人员跟进修复网络问题，谢谢！ 
 群障标题：公告。故障描述：潍坊奎文区金宝片区光缆故障，预估24小时恢复，请帮忙拦截,如有需要请联系片区装维师傅高胜书15706307481主叫号码：18363602927.0;该号码仅供参考，请优先联系宽带账号。</t>
  </si>
  <si>
    <t>2025-01-03 14:44:29</t>
  </si>
  <si>
    <t>SD-851-240110-11695-29533</t>
  </si>
  <si>
    <t>2025-01-03 15:17:10</t>
  </si>
  <si>
    <t>普通区域-奎文区-丁家道口小区-15963658400-300M-业务受理宽带-次数0-202501030000458209 一级督办</t>
  </si>
  <si>
    <t>202501030000458209</t>
  </si>
  <si>
    <t>2025-01-03 15:31:07</t>
  </si>
  <si>
    <t>2025-01-03 15:31:29</t>
  </si>
  <si>
    <t>SD-851-267026-12624-6660</t>
  </si>
  <si>
    <t>SD-057-250103-864307-4121</t>
  </si>
  <si>
    <t>2025-01-03 17:08:20</t>
  </si>
  <si>
    <t>普通区域-奎文区-玉清嘉苑-15166368015-300M-宽带上网投诉-次数0-20250103170632X192815598</t>
  </si>
  <si>
    <t>20250103170632X192815598</t>
  </si>
  <si>
    <t xml:space="preserve">流程受理流水号：20250103170550151663680151167925
客户号码:15166368015
客户姓名:王**
投诉地市:潍坊
来话流水:2025010317040370620829753
宽带账号:15166368015
宽带账号归属地市:潍坊
宽带账号归属区县:奎文区
故障地址:潍坊奎文区高新城区玉清街玉清嘉苑3号楼【东南】*********
联系电话:15166368015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17:06:04
具体故障现象:提示网络无法连接，光猫的上网灯不亮
客户其他诉求:
</t>
  </si>
  <si>
    <t>2025-01-03 17:10:04</t>
  </si>
  <si>
    <t>吕开迪</t>
  </si>
  <si>
    <t>15706307454</t>
  </si>
  <si>
    <t>dw3_jk_lvkaidi</t>
  </si>
  <si>
    <t>2025-01-03 17:10:32</t>
  </si>
  <si>
    <t>SD-851-312247-13016-14297</t>
  </si>
  <si>
    <t>SD-057-250103-176524-369</t>
  </si>
  <si>
    <t>2025-01-03 09:02:30</t>
  </si>
  <si>
    <t>普通区域-寿光市-领世郡小区-18365696955-300M-魔百和投诉-次数0-202501020000702887</t>
  </si>
  <si>
    <t>202501020000702887</t>
  </si>
  <si>
    <t>202501020000702887#【已关注中国移动10086微信公众号】流程受理流水号：20250102195338183656969551215605
客户号码:18365696955
客户姓名:杨**
投诉地市:潍坊
来话流水:2025010219520671120889544
宽带账号:18365696955
宽带账号归属地市:潍坊
宽带账号归属区县:寿光市
故障地址:潍坊寿光市圣城街道农圣街领世郡小区E7号楼扩容*********
联系电话:18365696955
联系人:先生/女士
工单紧急程度:紧急
是否有升级投诉倾向:否
是否重复投诉:否
是否携转意向:否
是否投诉倾向:否
携转原因:
提单模板:客户来电反映观看移动高清电视时，【频道】无法观看或回看，客户不认可，请协助处理，谢谢。
;宽带小区$[领世郡小区]$</t>
  </si>
  <si>
    <t>2025-01-03 09:05:05</t>
  </si>
  <si>
    <t>2025-01-03 09:05:46</t>
  </si>
  <si>
    <t>SD-851-329469-2043-13651</t>
  </si>
  <si>
    <t>SD-057-250103-695187-1200</t>
  </si>
  <si>
    <t>2025-01-03 10:35:28</t>
  </si>
  <si>
    <t>【调研】-80+银卡-普通区域-寿光市-水木清华-13854444480-1000M-宽带上网投诉-次数0-202501030000212627</t>
  </si>
  <si>
    <t>202501030000212627</t>
  </si>
  <si>
    <t>202501030000212627#13854444480客户来电反映本机办理的宽带无法使用，系统显示质差路由器，请维修人员上门维修，请尽快协助处理，谢谢 
 联系人：女士 联系电话：本机 流水：
2025010310300668520805192</t>
  </si>
  <si>
    <t>2025-01-03 10:53:11</t>
  </si>
  <si>
    <t>2025-01-03 10:54:26</t>
  </si>
  <si>
    <t>SD-851-278207-12513-16689</t>
  </si>
  <si>
    <t>SD-057-250103-264578-1193</t>
  </si>
  <si>
    <t>2025-01-03 10:35:02</t>
  </si>
  <si>
    <t>80+银卡-普通区域-寒亭区-大官庄村自然村-13864618992-1000M-宽带上网投诉-次数0-20250103103243X563399729</t>
  </si>
  <si>
    <t>20250103103243X563399729</t>
  </si>
  <si>
    <t xml:space="preserve">【农村网络投诉】流程受理流水号：20250103103008138646189921042592
客户号码:13864618992
客户姓名:牟**
投诉地市:潍坊
来话流水:2025010310290987920890351
宽带账号:13864618992
宽带账号归属地市:潍坊
宽带账号归属区县:寒亭区
故障地址:潍坊寒亭区南孙镇大官庄村大官庄村自然村大官庄村东一南北街北一10号箱卫生室*********
联系电话:13864618992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10:30:19
具体故障现象:提示网络无法连接，因家着火，连网设备全部烧掉需要重新安装，对于工作人员表示需要客户提供旧设备不认可，要求尽快恢复网络，谢谢
客户其他诉求:
</t>
  </si>
  <si>
    <t>2025-01-03 10:40:35</t>
  </si>
  <si>
    <t>2025-01-03 10:41:06</t>
  </si>
  <si>
    <t>SD-851-302013-5962-10423</t>
  </si>
  <si>
    <t>SD-057-250103-067542-2898</t>
  </si>
  <si>
    <t>2025-01-03 14:27:11</t>
  </si>
  <si>
    <t>普通区域-昌乐县-付家河岔-13054791175-100M-业务受理宽带-次数0-202501030000411085</t>
  </si>
  <si>
    <t>2025-01-04 14:28:00</t>
  </si>
  <si>
    <t>202501030000411085</t>
  </si>
  <si>
    <t>202501030000411085# 宽带账号:13054791175; 联系电话：13054791175，问题类型：此工单为群障修复工单，根据群障全量闭环修复管理要求，为确保客户网络通畅，请装维人员跟进修复网络问题，谢谢！ 
 群障标题：公告。故障描述：潍坊昌乐县付家河岔光缆故障，预估24小时恢复，请帮忙拦截,如有需要请联系片区装维师傅王喜庆15706307112主叫号码：13054791175.0;该号码仅供参考，请优先联系宽带账号。</t>
  </si>
  <si>
    <t>2025-01-03 14:31:44</t>
  </si>
  <si>
    <t>SD-057-250103-206914-1994</t>
  </si>
  <si>
    <t>2025-01-03 12:06:44</t>
  </si>
  <si>
    <t>普通区域-昌邑市-西苑新区-13793621902-1000M-业务受理宽带-次数0-202501030000310368</t>
  </si>
  <si>
    <t>202501030000310368</t>
  </si>
  <si>
    <t>202501030000310368# 宽带账号:13793621902; 联系电话：13793621902，问题类型：此工单为群障修复工单，根据群障全量闭环修复管理要求，为确保客户网络通畅，请装维人员跟进修复网络问题，谢谢！ 
 群障标题：公告。故障描述：潍坊昌邑市西苑新区光缆故障，预估24小时恢复，请帮忙拦截,如有需要请联系片区装维师傅邓艺浩15706307216主叫号码：13780899362.0;该号码仅供参考，请优先联系宽带账号。</t>
  </si>
  <si>
    <t>2025-01-03 12:09:55</t>
  </si>
  <si>
    <t>2025-01-03 12:10:59</t>
  </si>
  <si>
    <t>SD-851-315341-32449-28674</t>
  </si>
  <si>
    <t>SD-057-250103-875326-5080</t>
  </si>
  <si>
    <t>2025-01-03 18:55:18</t>
  </si>
  <si>
    <t>【调研】-普通区域-寿光市-寿光崔家村自然村一-13953694041-300M-宽带上网投诉-次数0-202501030000651815</t>
  </si>
  <si>
    <t>202501030000651815</t>
  </si>
  <si>
    <t>202501030000651815#【已关注中国移动10086微信公众号】流程受理流水号：20250103185451139536940411197267
客户号码:13953694041
客户姓名:崔*
投诉地市:潍坊
来话流水:2025010318543698320842357
宽带账号:13953694041
宽带账号归属地市:潍坊
宽带账号归属区县:寿光市
故障地址:潍坊寿光市化龙镇崔家村崔家村自然村崔家村2箱(崔景超外墙）*********
联系电话:13953694041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故障细类:宽带无法上网
携转原因:
故障时间:2025-01-03 18:55:30
具体故障现象:打不开网页，
客户其他诉求:
;宽带小区$[寿光崔家村自然村一]$</t>
  </si>
  <si>
    <t>2025-01-03 18:58:25</t>
  </si>
  <si>
    <t>2025-01-03 18:58:46</t>
  </si>
  <si>
    <t>2025-01-03 17:06:59</t>
  </si>
  <si>
    <t>【调研】-80+金卡-普通区域-高密市-初家村自然村-15063643399-1000M-业务受理宽带-次数0-202501030000566560 一级督办</t>
  </si>
  <si>
    <t>2025-01-04 17:07:00</t>
  </si>
  <si>
    <t>202501030000566560</t>
  </si>
  <si>
    <t>2025-01-03 17:13:47</t>
  </si>
  <si>
    <t>单浩特</t>
  </si>
  <si>
    <t>15706307300</t>
  </si>
  <si>
    <t>dw3_jk_shanhaote</t>
  </si>
  <si>
    <t>2025-01-03 17:14:07</t>
  </si>
  <si>
    <t>SD-851-274269-3428-19233</t>
  </si>
  <si>
    <t>SD-057-250103-462183-4109</t>
  </si>
  <si>
    <t>2025-01-03 17:07:27</t>
  </si>
  <si>
    <t>【调研】-80+普通-普通区域-寿光市-新城明珠润园-15725653581-200M-宽带上网投诉-次数0-202501030000566140</t>
  </si>
  <si>
    <t>2025-01-04 18:08:00</t>
  </si>
  <si>
    <t>202501030000566140</t>
  </si>
  <si>
    <t>202501030000566140#宽带账号：15725653581；宽带地址：潍坊寿光市圣城街道幸福路新城明珠润园D9号楼；客户来电反映移动高清无法观看，客户不配合排障，要求上门，请协助处理，谢谢！联系电话：本机；联系人：先生；来电流水：2025010317011249020889386</t>
  </si>
  <si>
    <t>2025-01-03 17:24:21</t>
  </si>
  <si>
    <t>指导用户输入正确魔百和账号密码</t>
  </si>
  <si>
    <t>2025-01-03 17:24:45</t>
  </si>
  <si>
    <t>SD-057-250103-712346-1177</t>
  </si>
  <si>
    <t>2025-01-03 10:32:10</t>
  </si>
  <si>
    <t>【调研】-80+银卡-普通区域-寿光市-玉兰园-18366358550-1000M-宽带上网投诉-次数0-20250103102925X365198264</t>
  </si>
  <si>
    <t>20250103102925X365198264</t>
  </si>
  <si>
    <t xml:space="preserve">流程受理流水号：20250103102823183663585501041907
客户号码:18366358550
客户姓名:王**
投诉地市:潍坊
来话流水:2025010310280811120874613
宽带账号:18366358550
宽带账号归属地市:潍坊
宽带账号归属区县:寿光市
故障地址:潍坊寿光市洛城街道富士街玉兰园1号楼*********
联系电话:18366358550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故障时间:2025-01-03 10:29:02
具体故障现象:提示网络无法连接，
客户其他诉求:
</t>
  </si>
  <si>
    <t>2025-01-03 10:37:28</t>
  </si>
  <si>
    <t>2025-01-03 10:37:43</t>
  </si>
  <si>
    <t>SD-851-252796-9747-3310</t>
  </si>
  <si>
    <t>SD-057-250103-085729-2914</t>
  </si>
  <si>
    <t>2025-01-03 14:29:35</t>
  </si>
  <si>
    <t>FTTR-普通区域-寿光市-河头小区-13505366651-1000M-宽带上网投诉-次数0-202501030000410123</t>
  </si>
  <si>
    <t>202501030000410123</t>
  </si>
  <si>
    <t>202501030000410123#13505366651 网络信号不好，重启未恢复，提示质差路由器，请处理，谢谢
联系人先生，电话本机，流水号 2025010314244726320830454</t>
  </si>
  <si>
    <t>2025-01-03 14:43:52</t>
  </si>
  <si>
    <t>2025-01-03 14:44:19</t>
  </si>
  <si>
    <t>SD-851-302872-5562-20949</t>
  </si>
  <si>
    <t>SD-057-250103-948726-2865</t>
  </si>
  <si>
    <t>2025-01-03 14:24:29</t>
  </si>
  <si>
    <t>【调研】-80+金卡-普通区域-临朐县-粟山小区三期-13563646781-1000M-宽带上网投诉-次数0-202501030000405485</t>
  </si>
  <si>
    <t>202501030000405485</t>
  </si>
  <si>
    <t>202501030000405485#13563646781客户来电反映本机办理的宽带经常断网，查询质差终端， 客户不认可，要求维修人员上门维修，请尽快协助处理，谢谢 
 联系人：先生 联系电话：本机 流水：2025010314203064020869014</t>
  </si>
  <si>
    <t>2025-01-03 14:31:37</t>
  </si>
  <si>
    <t>2025-01-03 14:32:08</t>
  </si>
  <si>
    <t>SD-851-276305-5637-4548</t>
  </si>
  <si>
    <t>SD-057-250103-231469-5121</t>
  </si>
  <si>
    <t>2025-01-03 18:58:38</t>
  </si>
  <si>
    <t>80+银卡-普通区域-潍城区-潍城东方家园-15094976452-1000M-宽带上网投诉-次数0-202501030000652674</t>
  </si>
  <si>
    <t>202501030000652674</t>
  </si>
  <si>
    <t xml:space="preserve">202501030000652674#【网络电视】宽带账号：15094976452；宽带地址：潍坊潍城区南关街道春鸢路东方家园6号楼；客户来电反映观看的是网络电视/“电视家”无法观看，客户已正常办理宽带/移动高清业务，按相关口径解释不认可，要求反馈，请协助处理，谢谢！联系电话：13562694686；联系人：先生；来电流水：2025010318495190820806483。 </t>
  </si>
  <si>
    <t>2025-01-03 19:01:50</t>
  </si>
  <si>
    <t>2025-01-03 19:02:20</t>
  </si>
  <si>
    <t>SD-851-293469-22153-22766</t>
  </si>
  <si>
    <t>SD-057-250103-936841-368</t>
  </si>
  <si>
    <t>2025-01-03 09:02:25</t>
  </si>
  <si>
    <t>普通区域-奎文区-西清小区-15253603305-300M-宽带上网投诉-次数0-20250103090114X740504930</t>
  </si>
  <si>
    <t>20250103090114X740504930</t>
  </si>
  <si>
    <t xml:space="preserve">流程受理流水号：20250103085958152536033051010134
客户号码:15253603305
客户姓名:侯**
投诉地市:潍坊
来话流水:2025010308590735720816102
宽带账号:15253603305
宽带账号归属地市:潍坊
宽带账号归属区县:高新
故障地址:潍坊高新高新城区东风街西清小区8号楼*********
联系电话:15863637811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09:00:47
具体故障现象:提示网络无法连接，
客户其他诉求:
</t>
  </si>
  <si>
    <t>2025-01-03 09:03:38</t>
  </si>
  <si>
    <t>2025-01-03 09:05:19</t>
  </si>
  <si>
    <t>SD-057-250103-417369-1204</t>
  </si>
  <si>
    <t>2025-01-03 10:35:43</t>
  </si>
  <si>
    <t>普通区域-奎文区-（铁通）康桥水岸-13666362668-1000M-宽带延伸服务-次数0-202501030000215395</t>
  </si>
  <si>
    <t>202501030000215395</t>
  </si>
  <si>
    <t xml:space="preserve">202501030000215395#【已关注中国移动10086微信公众号】流程受理流水号：20250103103444136663626681044373
客户号码:13666362668
客户姓名:王*
投诉地市:潍坊
来话流水:2025010310334191220861557
宽带账号:13666362668
宽带账号归属地市:潍坊
宽带账号归属区县:奎文区
故障地址:潍坊奎文区广文街道东风街（铁通）康桥水岸康桥水岸3号楼*********
联系电话:13666362668
联系人:先生/女士
工单紧急程度:一般
是否有升级投诉倾向:否
是否重复投诉:否
是否携转意向:否
是否投诉倾向:否
是否智能网关:智能网关
当前是否在线:是
接入方式:FTTH
是否质差终端:无质差信息
光功率:-20.96
故障大类:宽带/电视
故障细类:宽带延伸服务
携转原因:
故障时间:2025-01-03 10:33:12
具体故障现象:机顶盒电源灯 不亮 需要检查电源线 谢谢
</t>
  </si>
  <si>
    <t>2025-01-03 10:37:07</t>
  </si>
  <si>
    <t>2025-01-03 10:37:22</t>
  </si>
  <si>
    <t>SD-057-250103-258314-5099</t>
  </si>
  <si>
    <t>2025-01-03 18:57:12</t>
  </si>
  <si>
    <t>【调研】-80+普通-普通区域-奎文区-纺织小区二区（潍棉）-15866578950-500M-业务受理宽带-次数0-202501030000652122</t>
  </si>
  <si>
    <t>202501030000652122</t>
  </si>
  <si>
    <t>202501030000652122# 宽带账号:15866578950; 联系电话：15866578950，问题类型：此工单为群障修复工单，根据群障全量闭环修复管理要求，为确保客户网络通畅，请装维人员跟进修复网络问题，谢谢！ 
 群障标题：公告。故障描述：潍坊奎文区纺织小区二区（潍棉）光缆故障，预估24小时恢复，请帮忙拦截,如有需要请联系片区装维师傅祝建振15706366522主叫号码：15866578950.0;该号码仅供参考，请优先联系宽带账号。</t>
  </si>
  <si>
    <t>2025-01-03 19:01:12</t>
  </si>
  <si>
    <t>2025-01-03 19:08:10</t>
  </si>
  <si>
    <t>SD-057-250103-941527-4071</t>
  </si>
  <si>
    <t>2025-01-03 17:02:52</t>
  </si>
  <si>
    <t>80+金卡-FTTR-普通区域-安丘市-北关小区-15963453158-1000M-宽带上网投诉-次数0-202501030000561053</t>
  </si>
  <si>
    <t>2025-01-04 18:03:00</t>
  </si>
  <si>
    <t>202501030000561053</t>
  </si>
  <si>
    <t xml:space="preserve">202501030000561053#流程受理流水号：20250103170141159634531581166644
客户号码:15963453158
客户姓名:韩**
投诉地市:潍坊
来话流水:2025010317002215720877234
宽带账号:15963453158
宽带账号归属地市:潍坊
宽带账号归属区县:安丘市
故障地址:潍坊安丘市兴安街道商场路北关小区3号楼*********
联系电话:13705364686
联系人:先生/女士
工单紧急程度:一般
是否有升级投诉倾向:否
是否重复投诉:否
是否携转意向:否
是否投诉倾向:否
是否智能网关:智能网关
当前是否在线:
接入方式:
端到端诊断结果:客户侧设备问题
是否质差终端:是
光功率:-17.93
故障大类:宽带/电视
故障细类:宽带无法上网
携转原因:
故障时间:2025-01-03 17:09:00
具体故障现象:用户无法提供具体故障现象，
客户其他诉求:客户侧为质差终端，要求上门更换终端并一并处理故障问题。
</t>
  </si>
  <si>
    <t>2025-01-03 17:08:19</t>
  </si>
  <si>
    <t>郑绪朋</t>
  </si>
  <si>
    <t>15706307027</t>
  </si>
  <si>
    <t>dw3_jk_zhengxupeng</t>
  </si>
  <si>
    <t>2025-01-03 17:08:46</t>
  </si>
  <si>
    <t>SD-851-339826-12332-23271</t>
  </si>
  <si>
    <t>SD-057-250103-429531-425</t>
  </si>
  <si>
    <t>2025-01-03 09:07:49</t>
  </si>
  <si>
    <t>普通区域-临朐县-莱茵名都二期-15244449418-300M-业务受理宽带-次数0-202501030000122801</t>
  </si>
  <si>
    <t>202501030000122801</t>
  </si>
  <si>
    <t>202501030000122801# 宽带账号:15244449418; 联系电话：15244449418，问题类型：此工单为群障修复工单，根据群障全量闭环修复管理要求，为确保客户网络通畅，请装维人员跟进修复网络问题，谢谢！ 
 群障标题：公告。故障描述：潍坊临朐县莱茵名都二期光缆故障，预估24小时恢复，请帮忙拦截,如有需要请联系片区装维师傅韩太永15706307573主叫号码：15244449418.0;该号码仅供参考，请优先联系宽带账号。</t>
  </si>
  <si>
    <t>2025-01-03 09:30:56</t>
  </si>
  <si>
    <t>2025-01-03 09:31:22</t>
  </si>
  <si>
    <t>SD-852-268601-21-5129</t>
  </si>
  <si>
    <t>SD-057-250103-264173-372</t>
  </si>
  <si>
    <t>2025-01-03 09:02:50</t>
  </si>
  <si>
    <t>80+白金-普通区域-临朐县-城头自然村-15806469938-1000M-宽带延伸服务-次数0-202501030000120114</t>
  </si>
  <si>
    <t>202501030000120114</t>
  </si>
  <si>
    <t xml:space="preserve">202501030000120114#流程受理流水号：20250103090209158064699381010834
客户号码:15806469938
客户姓名:张**
投诉地市:潍坊
来话流水:2025010309014178120848424
宽带账号:15806469938
宽带账号归属地市:潍坊
宽带账号归属区县:临朐县
故障地址:潍坊临朐县柳山镇人民政府城头城头自然村城头村（扩容2）14号箱张瑞福（外墙）*********
联系电话:15806469938
联系人:先生/女士
工单紧急程度:一般
是否有升级投诉倾向:否
是否重复投诉:否
是否携转意向:否
是否投诉倾向:否
是否智能网关:智能网关
当前是否在线:是
接入方式:FTTH
是否质差终端:无质差信息
光功率:-22.07
故障大类:宽带/电视
故障细类:宽带延伸服务
携转原因:
故障时间:2025-01-03 09:02:28
具体故障现象:新增加一根网线，
</t>
  </si>
  <si>
    <t>2025-01-03 09:07:34</t>
  </si>
  <si>
    <t>2025-01-03 09:07:57</t>
  </si>
  <si>
    <t>SD-851-251094-2538-17210</t>
  </si>
  <si>
    <t>SD-057-250103-386094-4392</t>
  </si>
  <si>
    <t>2025-01-03 17:41:11</t>
  </si>
  <si>
    <t>【调研】-80+普通-普通区域-诸城市-华都一品-15165667198-300M-宽带上网投诉-次数0-20250103173822X102295655</t>
  </si>
  <si>
    <t>20250103173822X102295655</t>
  </si>
  <si>
    <t xml:space="preserve">流程受理流水号：20250103173658151656671981177449
客户号码:15165667198
客户姓名:闫**
投诉地市:潍坊
来话流水:2025010317352094120856188
宽带账号:15165667198
宽带账号归属地市:潍坊
宽带账号归属区县:诸城市
故障地址:潍坊诸城市龙都街道龙都街华都一品北楼-2-902
联系电话:15165667198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光功率:-15.05
故障大类:宽带/电视
故障细类:网速慢/上网掉线(专席)
携转原因:
故障时间:2025-01-03 17:37:26
具体故障现象:网速慢卡顿，
客户其他诉求:
</t>
  </si>
  <si>
    <t>2025-01-03 17:46:51</t>
  </si>
  <si>
    <t>银河点播频道恢复</t>
  </si>
  <si>
    <t>2025-01-03 17:47:08</t>
  </si>
  <si>
    <t>SD-851-246936-18431-6856</t>
  </si>
  <si>
    <t>SD-057-250103-734912-1169</t>
  </si>
  <si>
    <t>2025-01-03 10:31:32</t>
  </si>
  <si>
    <t>普通区域-青州市-颐德花园-15762679800-200M-宽带上网投诉-次数0-202501030000208344</t>
  </si>
  <si>
    <t>2025-01-04 11:32:00</t>
  </si>
  <si>
    <t>202501030000208344</t>
  </si>
  <si>
    <t>202501030000208344#宽带账号：15762679800；宽带地址：潍坊青州市东夏镇海岱北路颐德花园12号楼；客户来电反映宽带电视无法观看，经查询客户侧为质差机顶盒，请协助上门更换终端并一并处理故障问题，谢谢！联系电话：15762679800；联系人：先生；来电流水：2025010310280662520874232</t>
  </si>
  <si>
    <t>2025-01-03 10:35:15</t>
  </si>
  <si>
    <t>2025-01-03 10:35:37</t>
  </si>
  <si>
    <t>SD-851-349425-726-6321</t>
  </si>
  <si>
    <t>SD-057-250103-795162-3096</t>
  </si>
  <si>
    <t>2025-01-03 14:53:02</t>
  </si>
  <si>
    <t>(目标)普通区域-奎文区-潍坊职业学院-18763647098-100M-宽带上网投诉-次数0-20250103145006X663447000</t>
  </si>
  <si>
    <t>2025-01-04 15:54:00</t>
  </si>
  <si>
    <t>20250103145006X663447000</t>
  </si>
  <si>
    <t xml:space="preserve">流程受理流水号：20250103144942187636470981124160
客户号码:18763647098
客户姓名:李**
投诉地市:潍坊
来话流水:2025010314434650120812235
宽带账号:18763647098
宽带账号归属地市:潍坊
宽带账号归属区县:奎文区
故障地址:潍坊奎文区大虞街道文化路潍坊职业学院1号楼*********
联系电话:18763647098
联系人:先生/女士
工单紧急程度:非常紧急
是否有升级投诉倾向:否
是否重复投诉:否
是否携转意向:否
是否投诉倾向:否
是否智能网关:非智能网关
当前是否在线:否
接入方式:FTTB
端到端诊断结果:大面积故障
是否质差终端:无质差信息
光功率:无
故障大类:宽带/电视
故障细类:宽带无法上网
携转原因:
故障时间:2025-01-03 14:49:49
具体故障现象:光猫亮红灯，
客户其他诉求:
</t>
  </si>
  <si>
    <t>2025-01-03 15:08:18</t>
  </si>
  <si>
    <t>2025-01-03 15:09:38</t>
  </si>
  <si>
    <t>SD-057-250103-102835-3113</t>
  </si>
  <si>
    <t>2025-01-03 14:56:13</t>
  </si>
  <si>
    <t>80+普通-普通区域-青州市-大华新村-15153604329-200M-宽带上网投诉-次数0-20250103145546X346018986</t>
  </si>
  <si>
    <t>2025-01-04 15:57:00</t>
  </si>
  <si>
    <t>20250103145546X346018986</t>
  </si>
  <si>
    <t xml:space="preserve">流程受理流水号：20250103145259151536043291125227
客户号码:15153604329
客户姓名:刘**
投诉地市:潍坊
来话流水:2025010314522438720844194
宽带账号:15153604329
宽带账号归属地市:潍坊
宽带账号归属区县:青州市
故障地址:潍坊青州市益都街道海岱北路造纸厂路口富华饭店
联系电话:15153604329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光功率:-13.95
故障大类:宽带/电视
故障细类:宽带无法上网(专席)
携转原因:
故障时间:2025-01-03 14:55:38
具体故障现象:光猫灯正常但电脑手机无法上网，
客户其他诉求:
</t>
  </si>
  <si>
    <t>2025-01-03 14:58:17</t>
  </si>
  <si>
    <t>2025-01-03 14:58:42</t>
  </si>
  <si>
    <t>SD-057-250103-304172-1955</t>
  </si>
  <si>
    <t>2025-01-03 12:02:10</t>
  </si>
  <si>
    <t>普通区域-高密市-基泰国贸-18763604142-500M-宽带上网投诉-次数0-20250103115941X781714455</t>
  </si>
  <si>
    <t>20250103115941X781714455</t>
  </si>
  <si>
    <t xml:space="preserve">流程受理流水号：20250103115854187636041421076264
客户号码:18763604142
客户姓名:杜**
投诉地市:潍坊
来话流水:2025010311555165220811186
宽带账号:18763604142
宽带账号归属地市:潍坊
宽带账号归属区县:高密市
故障地址:潍坊高密市醴泉街道夷安大道基泰国贸4号楼
联系电话:18763604142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故障细类:上网掉线(专席)
携转原因:
故障时间:2025-01-03 12:00:19
具体故障现象:频繁掉线，
客户其他诉求:
</t>
  </si>
  <si>
    <t>2025-01-03 12:04:02</t>
  </si>
  <si>
    <t>2025-01-03 12:04:22</t>
  </si>
  <si>
    <t>SD-057-250103-025614-5044</t>
  </si>
  <si>
    <t>2025-01-03 18:50:49</t>
  </si>
  <si>
    <t>【调研】-普通区域-高密市-逄戈庄自然村-18866798758-300M-宽带上网投诉-次数0-202501030000646684</t>
  </si>
  <si>
    <t>202501030000646684</t>
  </si>
  <si>
    <t>202501030000646684#宽带账号：18866798758；宽带地址：潍坊高密市柴沟镇逄戈庄逄戈庄自然村高密逄戈庄王敦杰57号箱客户来电反映移动高清电视无法观看，，客户不会操作，请协助处理，谢谢！联系电话：18866798758；来电流水：2025010318414285020842362</t>
  </si>
  <si>
    <t>2025-01-03 18:51:40</t>
  </si>
  <si>
    <t>2025-01-03 18:53:08</t>
  </si>
  <si>
    <t>SD-851-240740-16130-16320</t>
  </si>
  <si>
    <t>SD-057-250103-350218-417</t>
  </si>
  <si>
    <t>2025-01-03 09:07:33</t>
  </si>
  <si>
    <t>【调研】-80+普通-(目标)普通区域-奎文区-书林苑-15169583561-200M-业务受理宽带-次数0-202501030000124863</t>
  </si>
  <si>
    <t>2025-01-04 09:08:00</t>
  </si>
  <si>
    <t>202501030000124863</t>
  </si>
  <si>
    <t>202501030000124863#【已关注中国移动10086微信公众号】 宽带账号:15169583561; 联系电话：15169583561，问题类型：此工单为群障修复工单，根据群障全量闭环修复管理要求，为确保客户网络通畅，请装维人员跟进修复网络问题，谢谢！ 
 群障标题：公告。故障描述：潍坊奎文区书林苑光缆故障，预估24小时恢复，请帮忙拦截,如有需要请联系片区装维师傅李春龙15706366503主叫号码：15169583561.0;该号码仅供参考，请优先联系宽带账号。</t>
  </si>
  <si>
    <t>2025-01-03 09:34:33</t>
  </si>
  <si>
    <t>2025-01-03 09:35:53</t>
  </si>
  <si>
    <t>SD-057-250103-748915-3131</t>
  </si>
  <si>
    <t>2025-01-03 14:57:06</t>
  </si>
  <si>
    <t>普通区域-潍城区-润扬新城二期-18764692059-300M-宽带上网投诉-次数0-202501030000438620</t>
  </si>
  <si>
    <t>202501030000438620</t>
  </si>
  <si>
    <t>202501030000438620#流程受理流水号：20250103145618187646920591126322
客户号码:18764692059
客户姓名:陈**
投诉地市:潍坊
来话流水:2025010314535813320867736
宽带账号:18764692059
账号归属区县:潍城
联系电话:18764692059
联系人:先生/女士
宽带地址:潍坊
工单紧急程度:一般
是否投诉倾向:否
是否重复投诉:否
是否携转意向:否
是否有升级投诉倾向:否
*业务名称:业务融合移机流程宽带
投诉内容:手机号码：18764692059，【问题描述】客户已办理宽带业务，有开通单，要求装维尽快联系上门，请处理，谢谢。联系电话：18764692059，联系人：先生/女士，录音流水号：2025010314535813320867736。受理明细：531920062399999999。
在途开通单信息：536241219228139832，18764692059，2024-12-19 21:06:32，业务融合移机流程宽带，处理中，黄单建设（楼宇）
是否到厅:否
业务名称:业务融合移机流程宽带
;宽带小区$[润扬新城二期]$</t>
  </si>
  <si>
    <t>2025-01-03 15:01:39</t>
  </si>
  <si>
    <t>2025-01-03 15:01:59</t>
  </si>
  <si>
    <t>SD-852-269004-1942-14611</t>
  </si>
  <si>
    <t>SD-057-250103-965384-1172</t>
  </si>
  <si>
    <t>2025-01-03 10:31:58</t>
  </si>
  <si>
    <t>【调研】-80+银卡-FTTR-(目标)普通区域-寿光市-凡尔赛（含褚庄社区、凡尔赛花园）-13793666936-1000M-业务受理宽带-次数0-202501030000210706</t>
  </si>
  <si>
    <t>202501030000210706</t>
  </si>
  <si>
    <t>202501030000210706#受理号码 : 13793666936客户姓名 : 张*号码归属地 : 潍坊寿光 － 寿光用户品牌 : 全球通
客户对大面积故障不满，解释不认可，请协助处理谢谢， 
联系本机，录音2025010310291967020892860</t>
  </si>
  <si>
    <t>2025-01-03 10:34:12</t>
  </si>
  <si>
    <t>2025-01-03 10:34:34</t>
  </si>
  <si>
    <t>SD-851-318307-17756-7899</t>
  </si>
  <si>
    <t>SD-057-250103-835192-1987</t>
  </si>
  <si>
    <t>2025-01-03 12:06:16</t>
  </si>
  <si>
    <t>普通区域-潍城区-潍城向阳小区-17865990056-1000M-宽带上网投诉-次数1-202501010000219204</t>
  </si>
  <si>
    <t>2025-01-03 12:15:19</t>
  </si>
  <si>
    <t>2025-01-03 12:15:56</t>
  </si>
  <si>
    <t>SD-057-250103-246173-360</t>
  </si>
  <si>
    <t>2025-01-03 09:01:58</t>
  </si>
  <si>
    <t>普通区域-潍城区-金玉华府-18763671216-300M-魔百和投诉-次数0-202501030000119302</t>
  </si>
  <si>
    <t>202501030000119302</t>
  </si>
  <si>
    <t>202501030000119302#流程受理流水号：20250103090029187636712161010307
客户号码:18763671216
客户姓名:王**
投诉地市:潍坊
来话流水:2025010308511285020827340
宽带账号:18763671216
宽带账号归属地市:潍坊
宽带账号归属区县:潍城区
故障地址:潍坊潍城区北关街道北宫西街金玉华府4号楼*********
联系电话:18763671216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故障细类:移动高清电视故障(专席)
携转原因:
故障时间:2025-01-03 09:01:31
魔百和单播/组播:单播
具体故障现象:电视直播或点播无法观看，
客户其他诉求:
魔百和单/组播：单播;宽带小区$[金玉华府]$</t>
  </si>
  <si>
    <t>2025-01-03 09:03:58</t>
  </si>
  <si>
    <t>2025-01-03 09:04:17</t>
  </si>
  <si>
    <t>SD-851-331079-16235-16</t>
  </si>
  <si>
    <t>SD-057-250103-237648-3077</t>
  </si>
  <si>
    <t>2025-01-03 14:50:04</t>
  </si>
  <si>
    <t>【调研】-普通区域-安丘市-东金堆村-13573697901-1000M-宽带上网投诉-次数0-20250103144838X918376544</t>
  </si>
  <si>
    <t>20250103144838X918376544</t>
  </si>
  <si>
    <t xml:space="preserve">【农村网络投诉】流程受理流水号：20250103144811135736979011123651
客户号码:13573697901
客户姓名:李**
投诉地市:潍坊
来话流水:2025010314460039720846219
宽带账号:13573697901
宽带账号归属地市:潍坊
宽带账号归属区县:安丘市
故障地址:潍坊安丘市金冢子镇东金堆东金堆村东金堆村1号箱李连东*********
联系电话:13573697901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光功率:-21.67
故障大类:宽带/电视
故障细类:网速慢/上网掉线(专席)
携转原因:
故障时间:2025-01-03 14:43:01
具体故障现象:网速慢卡顿，
客户其他诉求:请审核
</t>
  </si>
  <si>
    <t>2025-01-03 14:57:57</t>
  </si>
  <si>
    <t>2025-01-03 14:58:28</t>
  </si>
  <si>
    <t>SD-851-309958-3108-20845</t>
  </si>
  <si>
    <t>SD-057-250103-931684-3267</t>
  </si>
  <si>
    <t>【调研】-80+金卡-普通区域--null-潍坊青州市益都街道南河东村南河东村19号箱-宽带上网投诉-次数0-20250103151309X389539574</t>
  </si>
  <si>
    <t>2025-01-04 16:18:00</t>
  </si>
  <si>
    <t>20250103151309X389539574</t>
  </si>
  <si>
    <t>受理号码 : 15053640234客户姓名 : 鲁**号码归属地 : 潍坊青州 － 青州-青州代理商管理中心用户品牌 : 全球通
客户来电反映装维师傅上门维修态度恶劣，要求投诉装维师傅，请协助处理，谢谢！联系电话：本机 联系人：先生；来电流水号：2025010315095765820812861</t>
  </si>
  <si>
    <t>2025-01-03 15:29:19</t>
  </si>
  <si>
    <t>家庭业务-&gt;服务触点-&gt;装维人员-&gt;全局流转-&gt;售后服务-&gt;装维人员服务态度差-&gt;全局流转</t>
  </si>
  <si>
    <t>SD-057-250103-643128-4453</t>
  </si>
  <si>
    <t>2025-01-03 17:47:30</t>
  </si>
  <si>
    <t>80+白金-普通区域-临朐县-型材市场（聚类专线）-15244451555-100M-宽带上网投诉-次数0-20250103174650X610405459</t>
  </si>
  <si>
    <t>2025-01-04 18:48:00</t>
  </si>
  <si>
    <t>20250103174650X610405459</t>
  </si>
  <si>
    <t xml:space="preserve">流程受理流水号：20250103174421152444515551179681
客户号码:15244451555
客户姓名:丁*
投诉地市:潍坊
来话流水:2025010317430717820856121
宽带账号:15244451555
宽带账号归属地市:潍坊
宽带账号归属区县:临朐县
故障地址:潍坊临朐县东城街道东镇路型材市场（聚类专线）型材市场（聚类专线）3#中太门业*********
联系电话:18253687025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17:45:25
具体故障现象:提示网络无法连接，
客户其他诉求:客户表示15244451555号码宽带网络连接不上，要求装维师傅上门查看，请协助处理谢谢
</t>
  </si>
  <si>
    <t>2025-01-03 17:48:57</t>
  </si>
  <si>
    <t>2025-01-03 17:50:21</t>
  </si>
  <si>
    <t>SD-057-250103-918537-3093</t>
  </si>
  <si>
    <t>2025-01-03 14:52:38</t>
  </si>
  <si>
    <t>普通区域-青州市-南河东村-15864339359-200M-宽带上网投诉-次数0-202501030000435245</t>
  </si>
  <si>
    <t>2025-01-04 15:53:00</t>
  </si>
  <si>
    <t>202501030000435245</t>
  </si>
  <si>
    <t>202501030000435245#流程受理流水号：20250103145116158643393591124659
客户号码:15864339359
客户姓名:郭**
投诉地市:潍坊
来话流水:2025010314492677820898557
宽带账号:15864339359
宽带账号归属地市:潍坊
宽带账号归属区县:青州市
故障地址:潍坊青州市益都街道南河东村南河东村2号箱（李强家）*********
联系电话:13780812730
联系人:女士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故障时间:2025-01-03 14:53:43
具体故障现象:光猫亮红灯，已指导拔插捋直光纤线未恢复，已跟客户解释大面积故障，客户不认可，要求处理，谢谢
客户其他诉求:
;宽带小区$[南河东村]$</t>
  </si>
  <si>
    <t>2025-01-03 14:55:52</t>
  </si>
  <si>
    <t>2025-01-03 14:56:49</t>
  </si>
  <si>
    <t>SD-057-250103-610927-1220</t>
  </si>
  <si>
    <t>2025-01-03 10:36:46</t>
  </si>
  <si>
    <t>80+银卡-普通区域-奎文区-世纪花苑-18364684111-300M-业务受理宽带-次数0-202501030000216025</t>
  </si>
  <si>
    <t>202501030000216025</t>
  </si>
  <si>
    <t>202501030000216025# 宽带账号:18364684111; 联系电话：18364684111，问题类型：此工单为群障修复工单，根据群障全量闭环修复管理要求，为确保客户网络通畅，请装维人员跟进修复网络问题，谢谢！ 
 群障标题：公告。故障描述：世纪花苑主叫号码：18364684111.0;该号码仅供参考，请优先联系宽带账号。</t>
  </si>
  <si>
    <t>2025-01-03 10:53:38</t>
  </si>
  <si>
    <t>SD-851-289844-9962-14641</t>
  </si>
  <si>
    <t>SD-057-250103-631724-1188</t>
  </si>
  <si>
    <t>2025-01-03 10:34:04</t>
  </si>
  <si>
    <t>【调研】-普通区域-潍城区-龙熙园-15650283900-1000M-魔百和投诉-次数0-202501030000213014</t>
  </si>
  <si>
    <t>202501030000213014</t>
  </si>
  <si>
    <t>202501030000213014#流程受理流水号：20250103103312156502839001043782
客户号码:15650283900
客户姓名:亓**
投诉地市:潍坊
来话流水:2025010310315645920834057
宽带账号:15650283900
宽带账号归属地市:潍坊
宽带账号归属区县:--
故障地址:潍坊潍城区城关街道福寿西街龙熙园3号楼*********
联系电话:15553616998
联系人:先生
工单紧急程度:一般
是否有升级投诉倾向:否
是否重复投诉:否
是否携转意向:否
是否投诉倾向:否
是否智能网关:智能网关
当前是否在线:
接入方式:
端到端诊断结果:客户侧设备问题（新增）
是否质差终端:无质差信息
光功率:-23.09
故障大类:宽带/电视
故障细类:移动高清电视故障(专席)
携转原因:
故障时间:2025-01-03 10:36:53
魔百和单播/组播:组播
具体故障现象:电视提示网络类错误，
客户其他诉求:
魔百和单/组播：组播;宽带小区$[龙熙园]$</t>
  </si>
  <si>
    <t>2025-01-03 10:39:15</t>
  </si>
  <si>
    <t>2025-01-03 10:39:47</t>
  </si>
  <si>
    <t>SD-851-258277-1943-9970</t>
  </si>
  <si>
    <t>SD-057-250103-932758-1969</t>
  </si>
  <si>
    <t>2025-01-03 12:03:30</t>
  </si>
  <si>
    <t>【调研】-80+金卡-普通区域-青州市-坡子村-15169412719-1000M-宽带上网投诉-次数0-202501030000308689</t>
  </si>
  <si>
    <t>202501030000308689</t>
  </si>
  <si>
    <t>202501030000308689#【已关注中国移动10086微信公众号】流程受理流水号：20250103120101151694127191076987
客户号码:15169412719
客户姓名:刘**
投诉地市:潍坊
来话流水:2025010312000379020863287
宽带账号:15169412719
宽带账号归属地市:潍坊
宽带账号归属区县:青州市
故障地址:潍坊青州市云门山街道坡子村坡子村39号箱（西北刘平糕点）*********
联系电话:15169412719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11:57:52
具体故障现象:光猫亮红灯，插紧屡直光纤线重启未恢复
客户其他诉求:
;宽带小区$[坡子村]$</t>
  </si>
  <si>
    <t>2025-01-03 12:06:33</t>
  </si>
  <si>
    <t>2025-01-03 12:06:53</t>
  </si>
  <si>
    <t>SD-057-250103-025738-3269</t>
  </si>
  <si>
    <t>普通区域-寿光市-邮政局家属院-15953670999-1000M-业务受理宽带-次数0-202501030000458222</t>
  </si>
  <si>
    <t>202501030000458222</t>
  </si>
  <si>
    <t>202501030000458222# 宽带账号:15953670999; 联系电话：15953670999，问题类型：此工单为群障修复工单，根据群障全量闭环修复管理要求，为确保客户网络通畅，请装维人员跟进修复网络问题，谢谢！ 
 群障标题：公告。故障描述：潍坊寿光市邮政局家属院光缆故障，预估24小时恢复，请帮忙拦截,如有需要请联系片区装维师傅李磊15706307727主叫号码：18366334906.0;该号码仅供参考，请优先联系宽带账号。</t>
  </si>
  <si>
    <t>2025-01-03 15:21:51</t>
  </si>
  <si>
    <t>2025-01-03 15:22:07</t>
  </si>
  <si>
    <t>SD-851-295825-7128-27991</t>
  </si>
  <si>
    <t>SD-057-250103-351689-5128</t>
  </si>
  <si>
    <t>2025-01-03 18:59:12</t>
  </si>
  <si>
    <t>80+银卡-(目标)普通区域-青州市-南河东村-15854402137-200M-宽带延伸服务-次数0-202501030000651742</t>
  </si>
  <si>
    <t>202501030000651742</t>
  </si>
  <si>
    <t xml:space="preserve">202501030000651742#流程受理流水号：20250103185746158544021371197842
客户号码:15854402137
客户姓名:李**
投诉地市:潍坊
来话流水:2025010318545884720845064
宽带账号:15854402137
宽带账号归属地市:潍坊
宽带账号归属区县:青州市
故障地址:潍坊青州市益都街道南河东村南河东村13号箱（鲁千年家）*********
联系电话:15095121938
联系人:先生/女士
工单紧急程度:紧急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故障时间:2025-01-03 18:57:52
具体故障现象:光猫亮灯正常，不在线，重启未恢复
</t>
  </si>
  <si>
    <t>2025-01-03 19:02:18</t>
  </si>
  <si>
    <t>2025-01-03 19:02:56</t>
  </si>
  <si>
    <t>SD-057-250103-307182-365</t>
  </si>
  <si>
    <t>2025-01-03 09:02:22</t>
  </si>
  <si>
    <t>普通区域-潍城区-望留村自然村-15169697119-100M-宽带上网投诉-次数0-20250103090113X735313270</t>
  </si>
  <si>
    <t>2025-01-04 10:03:00</t>
  </si>
  <si>
    <t>20250103090113X735313270</t>
  </si>
  <si>
    <t xml:space="preserve">【农村网络投诉】流程受理流水号：20250103090047151696971191010409
客户号码:15169697119
客户姓名:徐**
投诉地市:潍坊
来话流水:2025010308593582120821876
宽带账号:15169697119
宽带账号归属地市:潍坊
宽带账号归属区县:潍城区
故障地址:潍坊潍城区望留街道望留村望留村自然村望留村1号箱*********
联系电话:15169697119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故障细类:宽带无法上网(专席)
携转原因:
故障时间:2025-01-03 08:58:53
具体故障现象:提示网络无法连接，
客户其他诉求:
</t>
  </si>
  <si>
    <t>2025-01-03 09:11:20</t>
  </si>
  <si>
    <t>2025-01-03 09:11:54</t>
  </si>
  <si>
    <t>SD-852-260175-2821-8059</t>
  </si>
  <si>
    <t>SD-057-250103-465138-414</t>
  </si>
  <si>
    <t>2025-01-03 09:07:25</t>
  </si>
  <si>
    <t>【调研】-普通区域-潍城区-潘里自然村-15264605556-1000M-业务受理宽带-次数0-202501030000123510</t>
  </si>
  <si>
    <t>202501030000123510</t>
  </si>
  <si>
    <t>202501030000123510# 导航立单,用户所在位置有群障,已向客户播报,客户要求装维回访.此工单为群障修复工单,根据群障全量闭环管理要求,为确保客户网络通畅,请装维人员跟进修复网络问题,谢谢.联系电话：15264605556</t>
  </si>
  <si>
    <t>2025-01-03 09:11:43</t>
  </si>
  <si>
    <t>2025-01-03 09:12:04</t>
  </si>
  <si>
    <t>SD-057-250103-753098-4393</t>
  </si>
  <si>
    <t>2025-01-03 17:41:13</t>
  </si>
  <si>
    <t>80+银卡-FTTR-普通区域-寿光市-东玉村-13721984700-1000M-宽带上网投诉-次数0-202501030000595701</t>
  </si>
  <si>
    <t>202501030000595701</t>
  </si>
  <si>
    <t>202501030000595701#流程受理流水号：20250103173958137219847001178365
客户号码:13721984700
客户姓名:张**
投诉地市:潍坊
来话流水:2025010317390170020803716
宽带账号:13721984700
宽带账号归属地市:潍坊
宽带账号归属区县:寿光市
故障地址:潍坊寿光市孙家集街道东玉村东玉村13号箱*********
联系电话:13721984700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故障细类:宽带无法上网(专席)
携转原因:
故障时间:2025-01-03 17:40:04
具体故障现象:提示网络无法连接，客户来电宽带无法上网，请协助处理谢谢
客户其他诉求:
;宽带小区$[东玉村]$</t>
  </si>
  <si>
    <t>2025-01-03 17:47:28</t>
  </si>
  <si>
    <t>2025-01-03 17:47:47</t>
  </si>
  <si>
    <t>SD-851-307900-1594-10153</t>
  </si>
  <si>
    <t>SD-057-250103-932740-1985</t>
  </si>
  <si>
    <t>2025-01-03 12:05:32</t>
  </si>
  <si>
    <t>80+普通-普通区域-坊子区-龙山坡村自然村-18866716626-200M-宽带上网投诉-次数0-20250103120459X995712870</t>
  </si>
  <si>
    <t>20250103120459X995712870</t>
  </si>
  <si>
    <t xml:space="preserve">【农村网络投诉】流程受理流水号：20250103120344188667166261077798
客户号码:18866716626
客户姓名:曹**
投诉地市:潍坊
来话流水:2025010312033169520800556
宽带账号:18866716626
宽带账号归属地市:潍坊
宽带账号归属区县:坊子区
故障地址:潍坊坊子区荆山洼经济发展区龙山坡村龙山坡村自然村坊子区荆山洼龙山坡基站北1号*********
联系电话:18866716626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12:04:26
具体故障现象:打不开网页，
客户其他诉求:无需求
</t>
  </si>
  <si>
    <t>2025-01-03 12:06:58</t>
  </si>
  <si>
    <t>2025-01-03 12:07:27</t>
  </si>
  <si>
    <t>SD-852-333813-100-23875</t>
  </si>
  <si>
    <t>SD-057-250103-129678-1972</t>
  </si>
  <si>
    <t>2025-01-03 12:04:14</t>
  </si>
  <si>
    <t>【调研】-普通区域-高密市-东牟西自然村-15553624359-1000M-业务受理宽带-次数0-202501030000308043</t>
  </si>
  <si>
    <t>202501030000308043</t>
  </si>
  <si>
    <t xml:space="preserve">202501030000308043#流程受理流水号：20250103120320155536243591077664
客户号码:15553624359
客户姓名:孙**
投诉地市:潍坊
来话流水:2025010312012970320879316
宽带账号:15553624359
宽带账号归属地市:潍坊
宽带账号归属区县:高密市
故障地址:潍坊高密市朝阳街道东牟西东牟西自然村高密东牟西自然村34号箱*********
联系电话:15553624359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光功率:-20.36
故障大类:线上义诊(宽带外呼排障)
故障细类:网速慢/上网掉线
携转原因:
故障时间:2025-01-03 12:03:04
具体故障现象:客户要求预约今天15:00上门测速
客户其他诉求:
</t>
  </si>
  <si>
    <t>2025-01-03 12:06:46</t>
  </si>
  <si>
    <t>2025-01-03 12:07:08</t>
  </si>
  <si>
    <t>SD-851-293906-31356-21626</t>
  </si>
  <si>
    <t>SD-057-250103-074521-4439</t>
  </si>
  <si>
    <t>2025-01-03 17:47:09</t>
  </si>
  <si>
    <t>FTTR-普通区域-潍城区-盛泉小区-18866190010-1000M-业务受理宽带-次数0-202501030000603385</t>
  </si>
  <si>
    <t>202501030000603385</t>
  </si>
  <si>
    <t>202501030000603385# 宽带账号:18866190010; 联系电话：18866190010，问题类型：此工单为群障修复工单，根据群障全量闭环修复管理要求，为确保客户网络通畅，请装维人员跟进修复网络问题，谢谢！ 
 群障标题：公告。故障描述：潍坊潍城区盛泉小区光缆故障，预估24小时恢复，请帮忙拦截,如有需要请联系片区装维师傅付光杰15706307897主叫号码：18866190010.0;该号码仅供参考，请优先联系宽带账号。</t>
  </si>
  <si>
    <t>2025-01-03 17:48:33</t>
  </si>
  <si>
    <t>2025-01-03 17:54:39</t>
  </si>
  <si>
    <t>SD-851-251854-5461-6535</t>
  </si>
  <si>
    <t>SD-057-250103-564923-406</t>
  </si>
  <si>
    <t>2025-01-03 09:07:11</t>
  </si>
  <si>
    <t>普通区域-青州市-孙家商业街-18765683082-500M-业务受理宽带-次数0-202501030000124355</t>
  </si>
  <si>
    <t>202501030000124355</t>
  </si>
  <si>
    <t>202501030000124355# 宽带账号:18765683082; 联系电话：18765683082，问题类型：此工单为群障修复工单，根据群障全量闭环修复管理要求，为确保客户网络通畅，请装维人员跟进修复网络问题，谢谢！ 
 群障标题：公告。故障描述：潍坊青州市孙家商业街光缆故障，预估24小时恢复，请帮忙拦截,如有需要请联系片区装维师傅魏晓亮15706307652主叫号码：18765683082.0;该号码仅供参考，请优先联系宽带账号。</t>
  </si>
  <si>
    <t>2025-01-03 09:14:11</t>
  </si>
  <si>
    <t>2025-01-03 09:24:04</t>
  </si>
  <si>
    <t>SD-057-250103-196023-1211</t>
  </si>
  <si>
    <t>2025-01-03 10:36:25</t>
  </si>
  <si>
    <t>80+白金-普通区域-寒亭区-帝景国际小区-13573684307-300M-业务受理宽带-次数0-202501030000217368</t>
  </si>
  <si>
    <t>202501030000217368</t>
  </si>
  <si>
    <t>202501030000217368# 宽带账号:13573684307; 联系电话：13573684307，问题类型：此工单为群障修复工单，根据群障全量闭环修复管理要求，为确保客户网络通畅，请装维人员跟进修复网络问题，谢谢！ 
 群障标题：公告。故障描述：帝景国际小区主叫号码：13573684307.0;该号码仅供参考，请优先联系宽带账号。</t>
  </si>
  <si>
    <t>2025-01-03 10:41:47</t>
  </si>
  <si>
    <t>2025-01-03 10:42:05</t>
  </si>
  <si>
    <t>SD-057-250103-761925-1135</t>
  </si>
  <si>
    <t>2025-01-03 10:27:52</t>
  </si>
  <si>
    <t>普通区域-寒亭区-东庄家村自然村-13791874856-300M-宽带上网投诉-次数0-202501030000200664</t>
  </si>
  <si>
    <t>202501030000200664</t>
  </si>
  <si>
    <t xml:space="preserve">202501030000200664#宽带账号：13791874856；宽带地址：潍坊寒亭区经济开发区东庄家村东庄家村自然村东庄家村19号箱*；客户来电反映宽带/移动高清无法使用，客户不在现场，无法配合线上指导/客户不配合排障，要求上门，请协助处理，谢谢！联系电话：15266469564；联系人：女生 ；来电流水2025010310160264320883058
</t>
  </si>
  <si>
    <t>2025-01-03 10:40:01</t>
  </si>
  <si>
    <t>2025-01-03 10:40:16</t>
  </si>
  <si>
    <t>SD-851-308573-14255-1833</t>
  </si>
  <si>
    <t>SD-057-250103-791284-2762</t>
  </si>
  <si>
    <t>2025-01-03 14:07:04</t>
  </si>
  <si>
    <t>80+普通-普通区域-寿光市-张家河头-13455639771-1000M-魔百和投诉-次数0-202501030000391803</t>
  </si>
  <si>
    <t>202501030000391803</t>
  </si>
  <si>
    <t>202501030000391803#【已关注中国移动10086微信公众号】流程受理流水号：20250103140218134556397711108450
客户号码:13455639771
客户姓名:张**
投诉地市:潍坊
来话流水:2025010314011290920802867
宽带账号:13455639771
宽带账号归属地市:潍坊
宽带账号归属区县:寿光市
故障地址:潍坊寿光市马店张家河头村张家河头72号箱*********
联系电话:13455639771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故障细类:移动高清电视故障(专席)
携转原因:
故障时间:2025-01-03 14:11:31
魔百和单播/组播:组播
具体故障现象:登录超时
客户其他诉求:请协助处理，谢谢
魔百和单/组播：组播;宽带小区$[张家河头]$</t>
  </si>
  <si>
    <t>2025-01-03 14:25:58</t>
  </si>
  <si>
    <t>2025-01-03 14:26:25</t>
  </si>
  <si>
    <t>SD-851-314677-26489-19648</t>
  </si>
  <si>
    <t>SD-057-250103-180345-1257</t>
  </si>
  <si>
    <t>2025-01-03 10:41:01</t>
  </si>
  <si>
    <t>普通区域-高密市-凯宇未来领寓-13953697407-300M-宽带上网投诉-次数0-20250103103816X896701221</t>
  </si>
  <si>
    <t>20250103103816X896701221</t>
  </si>
  <si>
    <t xml:space="preserve">流程受理流水号：20250103103748139536974071045585
客户号码:13953697407
客户姓名:张*
投诉地市:潍坊
来话流水:2025010310364071020808405
宽带账号:13953697407
宽带账号归属地市:潍坊
宽带账号归属区县:高密市
故障地址:潍坊高密市朝阳街道人民大街凯宇未来领寓未来领寓5号楼*********
联系电话:13953697407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光功率:-18.38
故障大类:宽带
故障细类:宽带无法上网(专席)
携转原因:
故障时间:2025-01-03 10:43:14
具体故障现象:提示网络无法连接，
客户其他诉求:
</t>
  </si>
  <si>
    <t>2025-01-03 10:42:58</t>
  </si>
  <si>
    <t>2025-01-03 10:43:17</t>
  </si>
  <si>
    <t>SD-851-241674-7239-29200</t>
  </si>
  <si>
    <t>2025-01-03 10:46:48</t>
  </si>
  <si>
    <t>【调研】-普通区域-奎文区-李家社区-13626469099-1000M-业务受理宽带-次数0-202501030000228693 一级督办</t>
  </si>
  <si>
    <t>202501030000228693</t>
  </si>
  <si>
    <t>2025-01-03 11:01:00</t>
  </si>
  <si>
    <t>2025-01-03 11:01:36</t>
  </si>
  <si>
    <t>SD-851-313821-17057-18644</t>
  </si>
  <si>
    <t>SD-057-250103-802934-3638</t>
  </si>
  <si>
    <t>2025-01-03 16:08:33</t>
  </si>
  <si>
    <t>普通区域-潍城区-冠宇花园-19862604857-1000M-宽带上网投诉-次数0-202501030000506891</t>
  </si>
  <si>
    <t>2025-01-04 17:09:00</t>
  </si>
  <si>
    <t>202501030000506891</t>
  </si>
  <si>
    <t>202501030000506891#流程受理流水号：20250103160806198626048571149147
客户号码:19862604857
客户姓名:张**
投诉地市:潍坊
来话流水:2025010316072526320892079
宽带账号:19862604857
账号归属区县:寿光
联系电话:19862604857
联系人:先生/女士
宽带地址:潍坊
工单紧急程度:非常紧急
是否投诉倾向:否
是否重复投诉:否
是否携转意向:否
是否有升级投诉倾向:否
*业务名称:业务融合移机流程宽带
投诉内容:手机号码：19862604857，【问题描述】客户已办理宽带业务，有开通单，要求装维尽快联系上门，请处理，谢谢。联系电话：19862604857，联系人：先生/女士，录音流水号：2025010316072526320892079。受理明细：531920062399999999。
在途开通单信息：536250103653909286，19862604857，2025-01-03 12:25:01，业务融合移机流程宽带，处理中，黄单建设（楼宇）
是否到厅:否
业务名称:业务融合移机流程宽带
;宽带小区$[冠宇花园]$</t>
  </si>
  <si>
    <t>2025-01-03 16:11:44</t>
  </si>
  <si>
    <t>2025-01-03 16:11:58</t>
  </si>
  <si>
    <t>SD-852-324689-845-15729</t>
  </si>
  <si>
    <t>SD-057-250103-207436-1101</t>
  </si>
  <si>
    <t>2025-01-03 10:24:41</t>
  </si>
  <si>
    <t>80+白金-普通区域-安丘市-碧桂园-15253602201-500M-业务受理宽带-次数0-202501030000184256</t>
  </si>
  <si>
    <t>202501030000184256</t>
  </si>
  <si>
    <t>202501030000184256#15253602201  客户来电反映宽带无法使用，无法上网，线上排障未恢复/，
要求维修人员上门维修，请尽快协助处理，谢谢  联系人：先生 联系电话：本机 流水： 2025010309565761720881172</t>
  </si>
  <si>
    <t>2025-01-03 10:42:01</t>
  </si>
  <si>
    <t>2025-01-03 10:42:24</t>
  </si>
  <si>
    <t>SD-851-256725-7931-10307</t>
  </si>
  <si>
    <t>SD-057-250103-138925-3575</t>
  </si>
  <si>
    <t>2025-01-03 16:01:57</t>
  </si>
  <si>
    <t>80+银卡-普通区域-安丘市-景芝镇潍广国际小区-18366308189-1000M-宽带上网投诉-次数0-202501030000500691</t>
  </si>
  <si>
    <t>2025-01-04 17:02:00</t>
  </si>
  <si>
    <t>202501030000500691</t>
  </si>
  <si>
    <t xml:space="preserve">202501030000500691#宽带账号：18366308189；宽带地址：潍坊安丘市景芝镇律南路景芝镇潍广国际小区潍广国际13号楼；客户来电反映宽带网速慢，系统查询客户为质差路由器，已向客户解释说明，客户有路由器办理意向，请协助尽快核实处理，联系电话：18366308189；联系人：先生；来电流水：2025010315583473120857444。 
</t>
  </si>
  <si>
    <t>2025-01-03 16:04:28</t>
  </si>
  <si>
    <t>更换ONU</t>
  </si>
  <si>
    <t>2025-01-03 16:05:27</t>
  </si>
  <si>
    <t>SD-851-234067-28114-2361</t>
  </si>
  <si>
    <t>SD-057-250103-580146-2737</t>
  </si>
  <si>
    <t>2025-01-03 14:05:25</t>
  </si>
  <si>
    <t>普通区域-潍城区-清平花园-13869609436-300M-宽带上网投诉-次数0-20250103140447X287304592</t>
  </si>
  <si>
    <t>20250103140447X287304592</t>
  </si>
  <si>
    <t xml:space="preserve">流程受理流水号：20250103135842138696094361107334
客户号码:13869609436
客户姓名:潘**
投诉地市:潍坊
来话流水:2025010313574678220860508
宽带账号:13869609436
宽带账号归属地市:潍坊
宽带账号归属区县:潍城区
故障地址:潍坊潍城区西关街道清平路清平花园10号楼*********
联系电话:13869609436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故障大类:电视
故障细类:宽带无法上网(专席)
携转原因:
故障时间:2025-01-03 14:07:16
具体故障现象:提示网络无法连接，
客户其他诉求:
</t>
  </si>
  <si>
    <t>2025-01-03 14:14:27</t>
  </si>
  <si>
    <t>2025-01-03 14:14:51</t>
  </si>
  <si>
    <t>SD-057-250103-546230-1639</t>
  </si>
  <si>
    <t>2025-01-03 11:23:22</t>
  </si>
  <si>
    <t>80+银卡-普通区域-临朐县-文化馆家属楼-13465367678-500M-宽带上网投诉-次数0-20250103112215X535516574</t>
  </si>
  <si>
    <t>20250103112215X535516574</t>
  </si>
  <si>
    <t xml:space="preserve">流程受理流水号：20250103111931134653676781061965
客户号码:13465367678
客户姓名:吕*
投诉地市:潍坊
来话流水:2025010311184034820873503
宽带账号:13465367678
宽带账号归属地市:潍坊
宽带账号归属区县:临朐县
故障地址:潍坊临朐县城关街道新华路文化馆家属楼文化馆家属楼*********
联系电话:13465367678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11:19:46
具体故障现象:打不开网页，
客户其他诉求:
</t>
  </si>
  <si>
    <t>2025-01-03 11:24:58</t>
  </si>
  <si>
    <t>2025-01-03 11:25:20</t>
  </si>
  <si>
    <t>SD-057-250103-920863-2724</t>
  </si>
  <si>
    <t>2025-01-03 14:04:26</t>
  </si>
  <si>
    <t>80+金卡-FTTR-普通区域-潍城区-曹家巷社区-13854429886-1000M-宽带延伸服务-次数0-202501030000389199</t>
  </si>
  <si>
    <t>202501030000389199</t>
  </si>
  <si>
    <t xml:space="preserve">202501030000389199#流程受理流水号：20250103140338138544298861108876
客户号码:13854429886
客户姓名:冯**
投诉地市:潍坊
来话流水:2025010314024426520822646
宽带账号:13854429886
宽带账号归属地市:潍坊
宽带账号归属区县:潍城区
故障地址:潍坊潍城区城关街道和平路曹家巷社区32号楼*********
联系电话:13854429886
联系人:先生/女士
工单紧急程度:一般
是否有升级投诉倾向:否
是否重复投诉:否
是否携转意向:否
是否投诉倾向:否
是否智能网关:智能网关
当前是否在线:是
接入方式:FTTH
是否质差终端:无质差信息
光功率:-19.54
故障大类:宽带/电视
故障细类:宽带延伸服务
携转原因:
故障时间:2025-01-03 14:04:03
具体故障现象:延长网线，
</t>
  </si>
  <si>
    <t>2025-01-03 14:12:05</t>
  </si>
  <si>
    <t>2025-01-03 14:12:25</t>
  </si>
  <si>
    <t>SD-851-221115-19157-12097</t>
  </si>
  <si>
    <t>SD-057-250103-038572-3360</t>
  </si>
  <si>
    <t>2025-01-03 15:32:21</t>
  </si>
  <si>
    <t>80+银卡-普通区域-寿光市-商业新村-17865616121-1000M-宽带上网投诉-次数0-20250103153121X481956977</t>
  </si>
  <si>
    <t>20250103153121X481956977</t>
  </si>
  <si>
    <t xml:space="preserve">【农村网络投诉】流程受理流水号：20250103152856178656161211136577
客户号码:17865616121
客户姓名:王**
投诉地市:潍坊
来话流水:2025010315283639020896293
宽带账号:17865616121
宽带账号归属地市:潍坊
宽带账号归属区县:--
故障地址:潍坊寿光市圣城街道金光街商业新村紧邻幸福路3号楼*********
联系电话:17865616121
联系人: 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故障时间:2025-01-03 15:30:56
具体故障现象:打不开网页，
客户其他诉求:
</t>
  </si>
  <si>
    <t>2025-01-03 15:37:25</t>
  </si>
  <si>
    <t>2025-01-03 15:37:50</t>
  </si>
  <si>
    <t>SD-851-286372-16721-5649</t>
  </si>
  <si>
    <t>SD-057-250103-743105-5633</t>
  </si>
  <si>
    <t>2025-01-03 20:02:33</t>
  </si>
  <si>
    <t>80+普通-普通区域-安丘市-东朱戈村自然村-13605368747-300M-宽带上网投诉-次数0-20250103200137X697315454</t>
  </si>
  <si>
    <t>20250103200137X697315454</t>
  </si>
  <si>
    <t xml:space="preserve">【农村网络投诉】流程受理流水号：20250103195949136053687471209552
客户号码:13605368747
客户姓名:孙**
投诉地市:潍坊
来话流水:2025010319593595420873343
宽带账号:13605368747
宽带账号归属地市:潍坊
宽带账号归属区县:安丘市
故障地址:潍坊安丘市担山镇东朱戈村东朱戈村自然村东朱戈二次追加3号箱朱诸*********
联系电话:13605368747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20:00:32
具体故障现象:提示网络无法连接，
客户其他诉求:
</t>
  </si>
  <si>
    <t>2025-01-03 20:08:36</t>
  </si>
  <si>
    <t>2025-01-03 20:09:45</t>
  </si>
  <si>
    <t>SD-057-250103-349150-4196</t>
  </si>
  <si>
    <t>2025-01-03 17:17:08</t>
  </si>
  <si>
    <t>【调研】-普通区域-滨海-华润世家-13070761068-500M-业务受理宽带-次数0-202501030000575845 二级督办</t>
  </si>
  <si>
    <t>2025-01-04 17:18:00</t>
  </si>
  <si>
    <t>202501030000575845</t>
  </si>
  <si>
    <t>202501030000575845#【已关注中国移动10086微信公众号】 宽带账号:13070761068; 联系电话：13070761068，问题类型：此工单为群障修复工单，根据群障全量闭环修复管理要求，为确保客户网络通畅，请装维人员跟进修复网络问题，谢谢！ 
 群障标题：公告。故障描述：潍坊滨海华润世家光缆故障，预估24小时恢复，请帮忙拦截,如有需要请联系片区装维师傅肖其耀15706307110主叫号码：13070761068.0;该号码仅供参考，请优先联系宽带账号。</t>
  </si>
  <si>
    <t>2025-01-03 17:56:15</t>
  </si>
  <si>
    <t>SD-851-287671-121594-6349</t>
  </si>
  <si>
    <t>SD-057-250103-879046-4147</t>
  </si>
  <si>
    <t>2025-01-03 17:11:10</t>
  </si>
  <si>
    <t>80+普通-普通区域-坊子区-南流庙后村自然村-13854402276-200M-宽带上网投诉-次数0-20250103170947X387296140</t>
  </si>
  <si>
    <t>2025-01-04 18:12:00</t>
  </si>
  <si>
    <t>20250103170947X387296140</t>
  </si>
  <si>
    <t xml:space="preserve">【农村网络投诉】流程受理流水号：20250103170905138544022761168941
客户号码:13854402276
客户姓名:张**
投诉地市:潍坊
来话流水:2025010317085077320896491
宽带账号:13854402276
宽带账号归属地市:潍坊
宽带账号归属区县:坊子区
故障地址:潍坊坊子区坊安街办南流庙后村潍坊市坊子区南流庙后村中心偏北3号0号楼*********
联系电话:13854402276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17:09:24
具体故障现象:用户无法提供具体故障现象，
客户其他诉求:无
</t>
  </si>
  <si>
    <t>2025-01-03 17:17:28</t>
  </si>
  <si>
    <t>2025-01-03 17:20:48</t>
  </si>
  <si>
    <t>SD-057-250103-269415-1137</t>
  </si>
  <si>
    <t>2025-01-03 10:27:56</t>
  </si>
  <si>
    <t>【调研】-80+普通-普通区域-寒亭区-牛埠村自然村-13455625257-1000M-业务受理宽带-次数0-202501030000207006</t>
  </si>
  <si>
    <t>202501030000207006</t>
  </si>
  <si>
    <t>202501030000207006# 宽带账号:13455625257; 联系电话：13455625257，问题类型：此工单为群障修复工单，根据群障全量闭环修复管理要求，为确保客户网络通畅，请装维人员跟进修复网络问题，谢谢！ 
 群障标题：公告。故障描述：潍坊寒亭区牛埠村自然村光缆故障，预估24小时恢复，请帮忙拦截,如有需要请联系片区装维师傅权怀磊15706307464主叫号码：13455625257.0;该号码仅供参考，请优先联系宽带账号。</t>
  </si>
  <si>
    <t>2025-01-03 10:31:49</t>
  </si>
  <si>
    <t>于成成</t>
  </si>
  <si>
    <t>15706307464</t>
  </si>
  <si>
    <t>dw3_jk_yuchengcheng</t>
  </si>
  <si>
    <t>2025-01-03 14:29:40</t>
  </si>
  <si>
    <t>SD-851-242004-11384-27311</t>
  </si>
  <si>
    <t>SD-057-250103-326504-2749</t>
  </si>
  <si>
    <t>2025-01-03 14:06:37</t>
  </si>
  <si>
    <t>普通区域-高密市-沙口子村自然村-13792678314-300M-宽带上网投诉-次数0-202501030000387105</t>
  </si>
  <si>
    <t>202501030000387105</t>
  </si>
  <si>
    <t>202501030000387105#13792678314客户来电表示电视无法观看 客户是老年人 线上排障未恢复 需要师傅上门 请尽快处理 谢谢
联系人：先生 联系电话：13792678314 来电流水：2025010314005666920899412</t>
  </si>
  <si>
    <t>2025-01-03 14:11:14</t>
  </si>
  <si>
    <t>尹伟</t>
  </si>
  <si>
    <t>15706307376</t>
  </si>
  <si>
    <t>dw3_jk_yinwei</t>
  </si>
  <si>
    <t>2025-01-03 14:11:38</t>
  </si>
  <si>
    <t>SD-057-250103-301596-5666</t>
  </si>
  <si>
    <t>2025-01-03 20:05:26</t>
  </si>
  <si>
    <t>普通区域-坊子区-作山潍水新村-15094945148-100M-魔百和投诉-次数0-202501030000686769</t>
  </si>
  <si>
    <t>202501030000686769</t>
  </si>
  <si>
    <t>202501030000686769#【已关注中国移动10086微信公众号】流程受理流水号：20250103200453150949451481210395
客户号码:15094945148
客户姓名:高**
投诉地市:潍坊
来话流水:2025010320013987120885610
宽带账号:15094945148
宽带账号归属地市:潍坊
宽带账号归属区县:峡山区
故障地址:潍坊峡山区岞山街道作山潍水新村作山潍水新村5号楼*********
联系电话:15094945148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光功率:-17.47
故障大类:宽带/电视
故障细类:移动高清电视故障(专席)
携转原因:
故障时间:2025-01-03 20:03:04
魔百和单播/组播:单播
具体故障现象:电视机提示无信号，
客户其他诉求:
魔百和单/组播：单播;宽带小区$[作山潍水新村]$</t>
  </si>
  <si>
    <t>2025-01-03 20:11:01</t>
  </si>
  <si>
    <t>2025-01-03 20:11:48</t>
  </si>
  <si>
    <t>SD-057-250103-705482-4156</t>
  </si>
  <si>
    <t>2025-01-03 17:11:39</t>
  </si>
  <si>
    <t>普通区域-昌邑市-西化埠村自然村-18754452024-300M-宽带延伸服务-次数0-202501030000571572</t>
  </si>
  <si>
    <t>2025-01-04 17:12:00</t>
  </si>
  <si>
    <t>202501030000571572</t>
  </si>
  <si>
    <t xml:space="preserve">202501030000571572#流程受理流水号：20250103171042187544520241169435
客户号码:18754452024
客户姓名:唐**
投诉地市:潍坊
来话流水:2025010317004508920882764
宽带账号:18754452024
宽带账号归属地市:潍坊
宽带账号归属区县:昌邑市
故障地址:潍坊昌邑市双台镇西化埠村西化埠村自然村西化埠村1号箱唐初生*********
联系电话:13562684571
联系人:先生/女士
工单紧急程度:一般
是否有升级投诉倾向:否
是否重复投诉:否
是否携转意向:否
是否投诉倾向:否
是否智能网关:智能网关
当前是否在线:是
接入方式:FTTH
是否质差终端:无质差信息
光功率:-29.58
故障大类:宽带/电视
故障细类:宽带延伸服务
携转原因:
故障时间:2025-01-03 17:10:50
具体故障现象:调测路由器，忘记家里无线密码了
</t>
  </si>
  <si>
    <t>2025-01-03 17:31:35</t>
  </si>
  <si>
    <t>陈志豪</t>
  </si>
  <si>
    <t>13646364401</t>
  </si>
  <si>
    <t>dw3_jk_chenzhihao</t>
  </si>
  <si>
    <t>2025-01-03 17:31:55</t>
  </si>
  <si>
    <t>SD-057-250103-015346-3581</t>
  </si>
  <si>
    <t>2025-01-03 16:02:31</t>
  </si>
  <si>
    <t>80+普通-普通区域-高密市-刘家台子自然村-13953607030-200M-宽带上网投诉-次数0-202501030000498100</t>
  </si>
  <si>
    <t>2025-01-04 17:03:00</t>
  </si>
  <si>
    <t>202501030000498100</t>
  </si>
  <si>
    <t xml:space="preserve">202501030000498100#13953607030客户来电反映宽带信号不好，线上排障客户不配合，客户直接要求派师傅上门，请协助处理谢谢
联系人：先生 联系电话：本机 流水：2025010315573857520843188
</t>
  </si>
  <si>
    <t>2025-01-03 16:03:45</t>
  </si>
  <si>
    <t>2025-01-03 16:04:10</t>
  </si>
  <si>
    <t>SD-057-250103-712584-3619</t>
  </si>
  <si>
    <t>2025-01-03 16:07:17</t>
  </si>
  <si>
    <t>80+银卡-普通区域-奎文区-李家社区-13505361709-1000M-业务受理宽带-次数0-202501030000505076</t>
  </si>
  <si>
    <t>2025-01-04 16:08:00</t>
  </si>
  <si>
    <t>202501030000505076</t>
  </si>
  <si>
    <t>202501030000505076# 宽带账号:13505361709; 联系电话：13505361709，问题类型：此工单为群障修复工单，根据群障全量闭环修复管理要求，为确保客户网络通畅，请装维人员跟进修复网络问题，谢谢！ 
 群障标题：公告。故障描述：潍坊奎文区李家社区光缆故障，预估24小时恢复，请帮忙拦截,如有需要请联系片区装维师傅吴铁柏15706307482主叫号码：13505361709.0;该号码仅供参考，请优先联系宽带账号。</t>
  </si>
  <si>
    <t>2025-01-03 16:10:35</t>
  </si>
  <si>
    <t>2025-01-03 16:10:57</t>
  </si>
  <si>
    <t>SD-851-277560-7204-22430</t>
  </si>
  <si>
    <t>SD-057-250103-507349-2755</t>
  </si>
  <si>
    <t>2025-01-03 14:06:46</t>
  </si>
  <si>
    <t>普通区域-寿光市-洛西小区-18353675218-200M-宽带上网投诉-次数0-202501030000391600</t>
  </si>
  <si>
    <t>202501030000391600</t>
  </si>
  <si>
    <t xml:space="preserve">202501030000391600#宽带账号：18353675218；宽带地址：潍坊寿光市洛城街道洛城街洛西小区高层7号楼；客户来电反映宽带网络频繁掉线，要求师傅上门，请协助处理，谢谢！联系电话：18353675218；联系人：先生；来电流水：2025010314003275620894178。 
</t>
  </si>
  <si>
    <t>2025-01-03 14:11:36</t>
  </si>
  <si>
    <t>2025-01-03 14:12:11</t>
  </si>
  <si>
    <t>2025-01-03 15:37:06</t>
  </si>
  <si>
    <t>80+金卡-普通区域-奎文区-宝通陆号（高层）-13805361149-100M-宽带上网投诉-次数0-202501030000475393 一级督办</t>
  </si>
  <si>
    <t>202501030000475393</t>
  </si>
  <si>
    <t>2025-01-03 15:39:54</t>
  </si>
  <si>
    <t>2025-01-03 15:40:25</t>
  </si>
  <si>
    <t>SD-851-252988-20073-9074</t>
  </si>
  <si>
    <t>SD-057-250103-918375-5655</t>
  </si>
  <si>
    <t>2025-01-03 20:04:48</t>
  </si>
  <si>
    <t>普通区域-奎文区-恒信宝通御园二期-19862664811-200M-宽带上网投诉-次数0-202501030000686108</t>
  </si>
  <si>
    <t>202501030000686108</t>
  </si>
  <si>
    <t>202501030000686108#19862664811客户来电反映本机办理的电视无法观看，线上排障未恢复，直接要求维修人员上门维修，请尽快协助处理，谢谢 
 联系人：先生  联系电话：本机 流水：2025010320011874020883544</t>
  </si>
  <si>
    <t>2025-01-03 20:21:27</t>
  </si>
  <si>
    <t>2025-01-03 20:22:40</t>
  </si>
  <si>
    <t>SD-851-308347-8636-10298</t>
  </si>
  <si>
    <t>SD-057-250103-825930-1348</t>
  </si>
  <si>
    <t>2025-01-03 10:49:22</t>
  </si>
  <si>
    <t>【调研】-普通区域-安丘市-镇东南村家属楼-13563603001-500M-宽带上网投诉-次数0-202501030000214172</t>
  </si>
  <si>
    <t>202501030000214172</t>
  </si>
  <si>
    <t xml:space="preserve">202501030000214172# 13563603001客户来电反映家里电视无法观看，在线排障未恢复，要求师傅上门服务，请尽快协助处理，谢谢  联系人：先生联系电话：15966181032 流水2025010310265182620854959
</t>
  </si>
  <si>
    <t>2025-01-03 10:51:27</t>
  </si>
  <si>
    <t>2025-01-03 10:52:44</t>
  </si>
  <si>
    <t>SD-057-250103-923608-1344</t>
  </si>
  <si>
    <t>2025-01-03 10:49:03</t>
  </si>
  <si>
    <t>【调研】-80+金卡-普通区域-寒亭区-浞河六号小区-18263614000-300M-宽带上网投诉-次数0-202501030000225281</t>
  </si>
  <si>
    <t>202501030000225281</t>
  </si>
  <si>
    <t>202501030000225281#宽带账号：18263614000；宽带地址：潍坊寒亭区寒亭街道民主东街商业总公司小区1号楼；客户来电反映移动高清无法观看，客户不在现场，无法配合线上指导/客户不配合排障，要求上门，请协助处理，谢谢！联系电话18263614000；联系人先生；来电流水：2025010310415172920891028</t>
  </si>
  <si>
    <t>2025-01-03 10:49:29</t>
  </si>
  <si>
    <t>2025-01-03 10:49:45</t>
  </si>
  <si>
    <t>SD-057-250103-036481-3578</t>
  </si>
  <si>
    <t>2025-01-03 16:02:19</t>
  </si>
  <si>
    <t>(目标)普通区域-潍城区-柳东村自然村-15753665926-100M-宽带延伸服务-次数0-202501030000500008</t>
  </si>
  <si>
    <t>202501030000500008</t>
  </si>
  <si>
    <t xml:space="preserve">202501030000500008#流程受理流水号：20250103160040157536659261146876
客户号码:15753665926
客户姓名:刘**
投诉地市:潍坊
来话流水:2025010315581843620853294
宽带账号:15753665926
宽带账号归属地市:潍坊
宽带账号归属区县:潍城区
故障地址:潍坊潍城区望留街道柳东村柳东村自然村扩2号箱*********
联系电话:15753665926
联系人:先生/女士
工单紧急程度:一般
是否有升级投诉倾向:否
是否重复投诉:否
是否携转意向:否
是否投诉倾向:否
是否智能网关:智能网关
当前是否在线:是
接入方式:FTTH
是否质差终端:无质差信息
光功率:-14.85
故障大类:宽带/电视
故障细类:宽带延伸服务
携转原因:
故障时间:2025-01-03 16:01:09
具体故障现象:路由器故障
</t>
  </si>
  <si>
    <t>2025-01-03 16:06:06</t>
  </si>
  <si>
    <t>2025-01-03 16:06:32</t>
  </si>
  <si>
    <t>SD-852-324614-1913-29965</t>
  </si>
  <si>
    <t>SD-057-250103-264578-3382</t>
  </si>
  <si>
    <t>2025-01-03 15:35:42</t>
  </si>
  <si>
    <t>80+普通-普通区域-奎文区-三友文锦苑-13516386948-300M-宽带上网投诉-次数0-202501030000474977</t>
  </si>
  <si>
    <t>202501030000474977</t>
  </si>
  <si>
    <t xml:space="preserve">202501030000474977#流程受理流水号：20250103153328135163869481138061
客户号码:13516386948
客户姓名:郭*
投诉地市:潍坊
来话流水:2025010315292268320807547
宽带账号:13516386948
宽带账号归属地市:潍坊
宽带账号归属区县:奎文区
故障地址:潍坊奎文区东关街道福寿街三友文锦苑2号楼*********
联系电话:13516386948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光功率:-17.54
故障大类:宽带/电视
故障细类:宽带网速慢/卡顿
携转原因:
故障时间:2025-01-03 15:32:03
具体故障现象:网速慢卡顿，
客户其他诉求:客户侧为质差终端，要求上门更换终端并一并处理故障问题。
</t>
  </si>
  <si>
    <t>2025-01-03 15:38:16</t>
  </si>
  <si>
    <t>2025-01-03 15:38:36</t>
  </si>
  <si>
    <t>SD-057-250103-063189-4148</t>
  </si>
  <si>
    <t>2025-01-03 17:11:14</t>
  </si>
  <si>
    <t>普通区域-青州市-桃园村自然村-13953607504-500M-魔百和投诉-次数0-20250103171006X406594514</t>
  </si>
  <si>
    <t>20250103171006X406594514</t>
  </si>
  <si>
    <t>【农村网络投诉】流程受理流水号：20250103170009139536075041166125
客户号码:13953607504
客户姓名:刘**
投诉地市:潍坊
来话流水:2025010316571927920833636
宽带账号:13953607504
宽带账号归属地市:潍坊
宽带账号归属区县:--
故障地址:潍坊青州市东夏镇桃园村桃园村自然村扩19号箱（西头王均庆）*********
联系电话:13953607504
联系人:先生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光功率:-21.42
故障大类:宽带/电视
故障细类:移动高清电视故障
携转原因:
故障时间:2025-01-03 17:01:54
魔百和单播/组播:组播
具体故障现象:电视直播或点播无法观看，
客户其他诉求:
魔百和单/组播：组播</t>
  </si>
  <si>
    <t>2025-01-03 17:18:11</t>
  </si>
  <si>
    <t>用户帐号再次启用</t>
  </si>
  <si>
    <t>2025-01-03 17:18:28</t>
  </si>
  <si>
    <t>SD-057-250103-316459-4190</t>
  </si>
  <si>
    <t>2025-01-03 17:16:58</t>
  </si>
  <si>
    <t>80+银卡-普通区域-坊子区-望庄村自然村-18253690566-1000M-业务受理宽带-次数0-202501030000575161</t>
  </si>
  <si>
    <t>2025-01-04 17:17:00</t>
  </si>
  <si>
    <t>202501030000575161</t>
  </si>
  <si>
    <t>202501030000575161# 宽带账号:18253690566; 联系电话：18253690566，问题类型：此工单为群障修复工单，根据群障全量闭环修复管理要求，为确保客户网络通畅，请装维人员跟进修复网络问题，谢谢！ 
 群障标题：公告。故障描述：望庄村自然村主叫号码：18253690566.0;该号码仅供参考，请优先联系宽带账号。</t>
  </si>
  <si>
    <t>2025-01-03 18:09:23</t>
  </si>
  <si>
    <t>2025-01-03 19:40:22</t>
  </si>
  <si>
    <t>SD-851-242578-4731-22880</t>
  </si>
  <si>
    <t>SD-057-250103-671045-1111</t>
  </si>
  <si>
    <t>2025-01-03 10:26:05</t>
  </si>
  <si>
    <t>80+金卡-普通区域-奎文区-华都三产办宿舍-15864560222-1000M-宽带上网投诉-次数0-20250103102405X453534430</t>
  </si>
  <si>
    <t>20250103102405X453534430</t>
  </si>
  <si>
    <t xml:space="preserve">流程受理流水号：20250103102039158645602221039049
客户号码:15864560222
客户姓名:王*
投诉地市:潍坊
来话流水:2025010310193343020839370
宽带账号:15864560222
宽带账号归属地市:潍坊
宽带账号归属区县:高新
故障地址:潍坊高新高新城区新华路华都三产办宿舍1号楼*********
联系电话:13791601156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10:22:01
具体故障现象:打不开网页，
客户其他诉求:
</t>
  </si>
  <si>
    <t>2025-01-03 10:30:43</t>
  </si>
  <si>
    <t>2025-01-03 10:33:50</t>
  </si>
  <si>
    <t>SD-851-286535-42415-21045</t>
  </si>
  <si>
    <t>SD-057-250103-329145-1148</t>
  </si>
  <si>
    <t>2025-01-03 10:29:02</t>
  </si>
  <si>
    <t>普通区域-高密市-振兴街东段聚类-18753603250-100M-宽带上网投诉-次数0-20250103102601X161218287</t>
  </si>
  <si>
    <t>2025-01-04 11:30:00</t>
  </si>
  <si>
    <t>20250103102601X161218287</t>
  </si>
  <si>
    <t xml:space="preserve">流程受理流水号：20250103102433187536032501040524
客户号码:18753603250
客户姓名:解**
投诉地市:潍坊
来话流水:2025010310234255820805612
宽带账号:18753603250
宽带账号归属地市:潍坊
宽带账号归属区县:高密市
故障地址:潍坊高密市醴泉街道振兴街振兴街沿街丽河庭院小区沿街门头（小微）高密振兴街沿街丽河庭院小区沿街门头（小微）2号箱*********
联系电话:13370692359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10:25:53
具体故障现象:光猫亮红灯，
客户其他诉求:
</t>
  </si>
  <si>
    <t>2025-01-03 10:31:22</t>
  </si>
  <si>
    <t>SD-852-317557-1002-23397</t>
  </si>
  <si>
    <t>SD-057-250103-958026-1324</t>
  </si>
  <si>
    <t>2025-01-03 10:47:18</t>
  </si>
  <si>
    <t>【调研】-80+普通-普通区域-奎文区-高新城建局宿舍-13964616487-1000M-宽带上网投诉-次数0-20250103104534X334818928</t>
  </si>
  <si>
    <t>20250103104534X334818928</t>
  </si>
  <si>
    <t xml:space="preserve">流程受理流水号：20250103104449139646164871048314
客户号码:13964616487
客户姓名:徐**
投诉地市:潍坊
来话流水:2025010310431205420812779
宽带账号:13964616487
宽带账号归属地市:潍坊
宽带账号归属区县:高新
故障地址:潍坊高新高新城区桐荫街高新城建局宿舍1号楼*********
联系电话:13605361375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光功率:-19.39
故障大类:宽带
故障细类:电脑上网出现故障(专席)
携转原因:
故障时间:2025-01-03 10:48:22
具体故障现象:电脑无法上网，
客户其他诉求:
</t>
  </si>
  <si>
    <t>2025-01-03 10:49:10</t>
  </si>
  <si>
    <t>2025-01-03 10:49:38</t>
  </si>
  <si>
    <t>SD-057-250103-871239-1300</t>
  </si>
  <si>
    <t>2025-01-03 10:46:35</t>
  </si>
  <si>
    <t>【调研】-普通区域-青州市-范家林村自然村-18766464609-200M-业务受理宽带-次数0-202501030000227819</t>
  </si>
  <si>
    <t>2025-01-04 10:47:00</t>
  </si>
  <si>
    <t>202501030000227819</t>
  </si>
  <si>
    <t>202501030000227819#【已关注中国移动10086微信公众号】 宽带账号:18766464609; 联系电话：18766464609，问题类型：此工单为群障修复工单，根据群障全量闭环修复管理要求，为确保客户网络通畅，请装维人员跟进修复网络问题，谢谢！ 
 群障标题：公告。故障描述：潍坊青州市范家林村自然村主缆故障，预估24小时恢复，请帮忙拦截。主叫号码：15966172130.0;该号码仅供参考，请优先联系宽带账号。</t>
  </si>
  <si>
    <t>2025-01-03 11:01:57</t>
  </si>
  <si>
    <t>2025-01-03 11:02:14</t>
  </si>
  <si>
    <t>SD-057-250103-193680-5626</t>
  </si>
  <si>
    <t>2025-01-03 20:02:16</t>
  </si>
  <si>
    <t>【重投】-【调研】-80+银卡-普通区域-青州市-孟家村-15866550639-500M-宽带上网投诉-次数0-20250103200037X637128298</t>
  </si>
  <si>
    <t>20250103200037X637128298</t>
  </si>
  <si>
    <t xml:space="preserve">【农村网络投诉】流程受理流水号：20250103195823158665506391209295
客户号码:15866550639
客户姓名:孟*
投诉地市:潍坊
来话流水:2025010319574654020862463
宽带账号:15866550639
宽带账号归属地市:潍坊
宽带账号归属区县:青州市
故障地址:潍坊青州市何官镇孟家村孟家村孟家村10号箱（孟凡民)*********
联系电话:15069665312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故障细类:宽带无法上网
携转原因:
故障时间:2025-01-03 20:00:31
具体故障现象:打不开网页，
客户其他诉求:
</t>
  </si>
  <si>
    <t>2025-01-03 20:07:58</t>
  </si>
  <si>
    <t>2025-01-03 20:08:19</t>
  </si>
  <si>
    <t>SD-851-329406-11135-6050</t>
  </si>
  <si>
    <t>SD-057-250103-439506-4188</t>
  </si>
  <si>
    <t>2025-01-03 17:16:51</t>
  </si>
  <si>
    <t>80+普通-普通区域-诸城市-郭家屯北营自然村-13864644559-300M-业务受理宽带-次数0-202501030000576227</t>
  </si>
  <si>
    <t>202501030000576227</t>
  </si>
  <si>
    <t>202501030000576227# 宽带账号:13864644559; 联系电话：13864644559，问题类型：此工单为群障修复工单，根据群障全量闭环修复管理要求，为确保客户网络通畅，请装维人员跟进修复网络问题，谢谢！ 
 群障标题：公告。故障描述：LINK_LOSS主叫号码：13864644559.0;该号码仅供参考，请优先联系宽带账号。</t>
  </si>
  <si>
    <t>2025-01-03 17:36:36</t>
  </si>
  <si>
    <t>公冶祥伟</t>
  </si>
  <si>
    <t>15706307947</t>
  </si>
  <si>
    <t>家客铁通潍坊诸城-相州乡镇装维组</t>
  </si>
  <si>
    <t>dw3_jk_gongyexiangwei</t>
  </si>
  <si>
    <t>2025-01-03 17:37:02</t>
  </si>
  <si>
    <t>SD-057-250103-845912-1261</t>
  </si>
  <si>
    <t>2025-01-03 10:42:21</t>
  </si>
  <si>
    <t>【调研】-普通区域-滨海-碱厂六区（兆祥小区）-15095225681-1000M-业务受理宽带-次数0-202501030000221187</t>
  </si>
  <si>
    <t>202501030000221187</t>
  </si>
  <si>
    <t>202501030000221187# 导航立单,用户所在位置有群障,已向客户播报,客户要求装维回访.此工单为群障修复工单,根据群障全量闭环管理要求,为确保客户网络通畅,请装维人员跟进修复网络问题,谢谢.联系电话：15095225681</t>
  </si>
  <si>
    <t>SD-851-308732-8134-1311</t>
  </si>
  <si>
    <t>2025-01-03 14:05:33</t>
  </si>
  <si>
    <t>普通区域-诸城市-后黄疃村东-15065693683-300M-宽带上网投诉-次数0-202501030000389287 一级督办</t>
  </si>
  <si>
    <t>202501030000389287</t>
  </si>
  <si>
    <t>2025-01-03 14:23:40</t>
  </si>
  <si>
    <t>SD-057-250103-712406-3355</t>
  </si>
  <si>
    <t>2025-01-03 15:32:02</t>
  </si>
  <si>
    <t>【调研】-普通区域-昌邑市-灶户自然村-15965360680-300M-宽带上网投诉-次数0-202501030000471910</t>
  </si>
  <si>
    <t>202501030000471910</t>
  </si>
  <si>
    <t>202501030000471910#宽带账号：15965360680；宽带地址：潍坊昌邑市青乡镇灶户村灶户自然村12号箱徐向伦*；客户来电反映移动高清无法观看，客户不配合排障，要求上门，请协助处理，谢谢！联系电话：本机；联系人：先生；来电流水：2025010315272206520877952</t>
  </si>
  <si>
    <t>2025-01-03 15:34:07</t>
  </si>
  <si>
    <t>2025-01-03 15:37:31</t>
  </si>
  <si>
    <t>SD-057-250103-317629-5711</t>
  </si>
  <si>
    <t>2025-01-03 20:08:02</t>
  </si>
  <si>
    <t>普通区域-潍城区-潍坊潍城幼教学院-17861202972-100M-宽带上网投诉-次数0-20250103200502X902864265</t>
  </si>
  <si>
    <t>20250103200502X902864265</t>
  </si>
  <si>
    <t xml:space="preserve">流程受理流水号：20250103200421178612029721210315
客户号码:17861202972
客户姓名:龚**
投诉地市:潍坊
来话流水:2025010320040568420899252
宽带账号:17861202972
宽带账号归属地市:潍坊
宽带账号归属区县:潍城区
故障地址:潍坊潍城区北关街道友爱路潍坊潍城幼教学院潍坊潍城幼教学院*********
联系电话:17861202972
联系人:先生/女士
工单紧急程度:一般
是否有升级投诉倾向:否
是否重复投诉:否
是否携转意向:否
是否投诉倾向:否
是否智能网关:非智能网关
当前是否在线:否
接入方式:FTTB
端到端诊断结果:状态正常
是否质差终端:无质差信息
光功率:无
故障大类:宽带/电视
故障细类:宽带无法上网
携转原因:
故障时间:2025-01-03 20:04:37
具体故障现象:打不开网页，
客户其他诉求:
</t>
  </si>
  <si>
    <t>2025-01-03 20:37:26</t>
  </si>
  <si>
    <t>2025-01-03 20:37:47</t>
  </si>
  <si>
    <t>SD-057-250103-340219-2750</t>
  </si>
  <si>
    <t>2025-01-03 14:06:38</t>
  </si>
  <si>
    <t>【调研】-80+金卡-普通区域-安丘市-大朱旺村自然村-18206452401-200M-业务受理宽带-次数0-202501030000391351</t>
  </si>
  <si>
    <t>2025-01-04 14:07:00</t>
  </si>
  <si>
    <t>202501030000391351</t>
  </si>
  <si>
    <t>202501030000391351# 宽带账号:18206452401; 联系电话：18206452401，问题类型：此工单为群障修复工单，根据群障全量闭环修复管理要求，为确保客户网络通畅，请装维人员跟进修复网络问题，谢谢！ 
 群障标题：公告。故障描述：潍坊安丘市大朱旺村自然村光缆故障，预估24小时恢复，请帮忙拦截,如有需要请联系片区装维师傅苏凯明15706307021主叫号码：18206452401.0;该号码仅供参考，请优先联系宽带账号。</t>
  </si>
  <si>
    <t>2025-01-03 14:44:16</t>
  </si>
  <si>
    <t>2025-01-03 14:44:46</t>
  </si>
  <si>
    <t>SD-851-239723-28738-19352</t>
  </si>
  <si>
    <t>SD-057-250103-835179-3358</t>
  </si>
  <si>
    <t>2025-01-03 15:32:13</t>
  </si>
  <si>
    <t>FTTR-普通区域-坊子区-徐家庄村-13853665872-1000M-宽带上网投诉-次数0-20250103153012X412324972</t>
  </si>
  <si>
    <t>20250103153012X412324972</t>
  </si>
  <si>
    <t xml:space="preserve">【农村网络投诉】流程受理流水号：20250103152923138536658721136712
客户号码:13853665872
客户姓名:徐**
投诉地市:潍坊
来话流水:2025010315282968220894659
宽带账号:13853665872
宽带账号归属地市:潍坊
宽带账号归属区县:峡山区
故障地址:潍坊峡山区王家庄街道（王家庄）徐家庄村徐家庄村1号箱徐贤文外墙*********
联系电话:13853665872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光功率:-17.77
故障大类:宽带
故障细类:网速慢/上网掉线(专席)
携转原因:
故障时间:2025-01-03 15:34:49
具体故障现象:网速慢卡顿，
客户其他诉求:
</t>
  </si>
  <si>
    <t>2025-01-03 15:41:48</t>
  </si>
  <si>
    <t>吴山领</t>
  </si>
  <si>
    <t>15706307921</t>
  </si>
  <si>
    <t>dw3_jk_wushanling</t>
  </si>
  <si>
    <t>2025-01-03 15:42:09</t>
  </si>
  <si>
    <t>SD-851-258214-7178-21780</t>
  </si>
  <si>
    <t>SD-057-250103-172953-3418</t>
  </si>
  <si>
    <t>2025-01-03 15:38:47</t>
  </si>
  <si>
    <t>普通区域-诸城市-帝邦.风度国际-13561946119-300M-宽带上网投诉-次数0-202501030000479172</t>
  </si>
  <si>
    <t>202501030000479172</t>
  </si>
  <si>
    <t>202501030000479172#流程受理流水号：20250103153705135619461191139256
客户号码:13561946119
客户姓名:何*
投诉地市:潍坊
来话流水:2025010315352261620898455
宽带账号:13561946119
宽带账号归属地市:日照
宽带账号归属区县:诸城市
故障地址:潍坊诸城市龙都街道潍徐街帝邦.风度国际19号楼*********
联系电话:13561946119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15:40:05
具体故障现象:光信号亮红灯：拔插捋直光纤线未恢复，请协助处理，谢谢。
客户其他诉求:
;宽带小区$[帝邦.风度国际]$</t>
  </si>
  <si>
    <t>2025-01-03 15:41:36</t>
  </si>
  <si>
    <t>2025-01-03 15:42:04</t>
  </si>
  <si>
    <t>SD-851-313120-2270-2972</t>
  </si>
  <si>
    <t>SD-057-250103-421738-4178</t>
  </si>
  <si>
    <t>2025-01-03 17:14:06</t>
  </si>
  <si>
    <t>【调研】-普通区域-高密市-李营村自然村-13864683331-200M-魔百和投诉-次数0-20250103171213X533081877</t>
  </si>
  <si>
    <t>2025-01-04 18:15:00</t>
  </si>
  <si>
    <t>20250103171213X533081877</t>
  </si>
  <si>
    <t>【农村网络投诉】流程受理流水号：20250103171117138646833311169603
客户号码:13864683331
客户姓名:刘**
投诉地市:潍坊
来话流水:2025010317071076220873153
宽带账号:13864683331
宽带账号归属地市:潍坊
宽带账号归属区县:高密市
故障地址:潍坊高密市阚家镇李营村李营村自然村高密阚家李家营20号箱*********
联系电话:13864683331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故障细类:移动高清电视故障(专席)
携转原因:
故障时间:2025-01-03 18:06:50
魔百和单播/组播:单播
具体故障现象:电视机提示无信号，
客户其他诉求:
魔百和单/组播：单播</t>
  </si>
  <si>
    <t>2025-01-03 17:18:36</t>
  </si>
  <si>
    <t>2025-01-03 17:18:59</t>
  </si>
  <si>
    <t>SD-057-250103-987532-1109</t>
  </si>
  <si>
    <t>2025-01-03 10:26:01</t>
  </si>
  <si>
    <t>普通区域-临朐县-丹崮-15863627053-200M-宽带上网投诉-次数0-202501030000203497</t>
  </si>
  <si>
    <t>2025-01-04 11:27:00</t>
  </si>
  <si>
    <t>202501030000203497</t>
  </si>
  <si>
    <t>202501030000203497#流程受理流水号：20250103102512158636270531040767
客户号码:15863627053
客户姓名:窦**
投诉地市:潍坊
来话流水:2025010310231914320899577
宽带账号:15863627053
账号归属区县:临朐-寺头-片区
联系电话:15863627053
联系人:先生/女士
宽带地址:潍坊
工单紧急程度:一般
是否投诉倾向:否
是否重复投诉:否
是否携转意向:否
是否有升级投诉倾向:否
*业务名称:业务融合开机流程宽带+OTT
投诉内容:手机号码：15863627053，【问题描述】客户已办理宽带业务，有开通单，要求装维尽快联系上门，请处理，谢谢。联系电话：15863627053，联系人：先生/女士，录音流水号：2025010310231914320899577。受理明细：531920062399999999。
在途开通单信息：536241130739589302，15863627053，2024-11-30 11:55:56，业务融合开机流程宽带+OTT，处理中，装维选址
是否到厅:否
业务名称:业务融合开机流程宽带+OTT
;宽带小区$[丹崮]$</t>
  </si>
  <si>
    <t>2025-01-03 10:40:33</t>
  </si>
  <si>
    <t>2025-01-03 10:42:30</t>
  </si>
  <si>
    <t>SD-851-329967-5471-26161</t>
  </si>
  <si>
    <t>SD-057-250103-932406-1134</t>
  </si>
  <si>
    <t>2025-01-03 10:27:51</t>
  </si>
  <si>
    <t>【调研】-普通区域-奎文区-世纪花苑-15095171708-300M-业务受理宽带-次数0-202501030000206625</t>
  </si>
  <si>
    <t>202501030000206625</t>
  </si>
  <si>
    <t>202501030000206625#【已关注中国移动10086微信公众号】 宽带账号:15095171708; 联系电话：15095171708，问题类型：此工单为群障修复工单，根据群障全量闭环修复管理要求，为确保客户网络通畅，请装维人员跟进修复网络问题，谢谢！ 
 群障标题：公告。故障描述：潍坊奎文区世纪花苑美丽乡村建设，预计一周修复，请帮忙拦截主叫号码：15095171708.0;该号码仅供参考，请优先联系宽带账号。</t>
  </si>
  <si>
    <t>2025-01-03 10:53:52</t>
  </si>
  <si>
    <t>SD-057-250103-381506-4225</t>
  </si>
  <si>
    <t>2025-01-03 17:19:29</t>
  </si>
  <si>
    <t>普通区域-诸城市-曲家庄-13573652974-500M-宽带上网投诉-次数0-202501030000575085</t>
  </si>
  <si>
    <t>2025-01-04 18:20:00</t>
  </si>
  <si>
    <t>202501030000575085</t>
  </si>
  <si>
    <t>202501030000575085#宽带账号：13573652974；宽带地址：潍坊诸城市林家村镇曲家庄村曲家庄曲家庄村南头4号箱*********
；客户来电反映宽带无法上网/，客户不配合排障，要求上门，请协助处理，谢谢！联系电话：13573652974来电流水2025010317152171320886798</t>
  </si>
  <si>
    <t>2025-01-03 17:33:47</t>
  </si>
  <si>
    <t>2025-01-03 17:40:04</t>
  </si>
  <si>
    <t>SD-851-337148-8362-1325</t>
  </si>
  <si>
    <t>SD-057-250103-056924-4168</t>
  </si>
  <si>
    <t>2025-01-03 17:12:54</t>
  </si>
  <si>
    <t>普通区域-坊子区-东夏湾村自然村-15264663099-100M-宽带上网投诉-次数0-202501030000567386</t>
  </si>
  <si>
    <t>2025-01-04 18:13:00</t>
  </si>
  <si>
    <t>202501030000567386</t>
  </si>
  <si>
    <t xml:space="preserve">202501030000567386#宽带账号：15264663099；宽带地址：潍坊坊子区岞山街道东夏湾村东夏湾村自然村潍坊市坊子区东夏湾村西北3号；客户来电反映宽带无法使用，经查询客户侧为质差终端，请协助上门更换终端并一并处理故障问题，谢谢！联系电话：本机；联系人：先生；来电流水：2025010317072794020877319。
</t>
  </si>
  <si>
    <t>2025-01-03 17:29:44</t>
  </si>
  <si>
    <t>SD-057-250103-492058-1091</t>
  </si>
  <si>
    <t>2025-01-03 10:23:28</t>
  </si>
  <si>
    <t>【调研】-普通区域-奎文区-水岸华庭-15064606951-1000M-魔百和投诉-次数0-20250103102133X893664148</t>
  </si>
  <si>
    <t>20250103102133X893664148</t>
  </si>
  <si>
    <t>流程受理流水号：20250103101947150646069511038709
客户号码:15064606951
客户姓名:李**
投诉地市:潍坊
来话流水:2025010310173182920807342
宽带账号:15064606951
宽带账号归属地市:潍坊
宽带账号归属区县:奎文区
故障地址:潍坊奎文区潍州路街道四平路世纪花园6号楼*********
联系电话:15064606951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故障细类:移动高清电视故障(专席)
携转原因:
故障时间:2025-01-03 10:22:20
魔百和单播/组播:组播
具体故障现象:电视无信号：宽带正常使用，电视“无信号”，机顶盒亮绿灯，尝试切换信号源无效，指导拔插高清线，未恢复，请处理，谢谢。
客户其他诉求:
魔百和单/组播：组播</t>
  </si>
  <si>
    <t>2025-01-03 10:24:47</t>
  </si>
  <si>
    <t>2025-01-03 10:36:04</t>
  </si>
  <si>
    <t>SD-851-266252-9508-5755</t>
  </si>
  <si>
    <t>SD-057-250103-386074-1321</t>
  </si>
  <si>
    <t>2025-01-03 10:47:08</t>
  </si>
  <si>
    <t>普通区域-奎文区-农科院-13791616002-300M-宽带上网投诉-次数0-202501030000225924</t>
  </si>
  <si>
    <t>202501030000225924</t>
  </si>
  <si>
    <t>202501030000225924#13791616002客户反映电视无法观看，客户不会操作，线上排障未恢复，请协助处理。谢谢  联系人：女士 联系电话： 13791616002流水：2025010310434379920821276</t>
  </si>
  <si>
    <t>2025-01-03 11:00:52</t>
  </si>
  <si>
    <t>2025-01-03 11:01:37</t>
  </si>
  <si>
    <t>SD-057-250103-807415-1346</t>
  </si>
  <si>
    <t>2025-01-03 10:49:14</t>
  </si>
  <si>
    <t>80+金卡-普通区域-寿光市-怡景花园-13563608290-1000M-宽带延伸服务-次数0-202501030000228542</t>
  </si>
  <si>
    <t>202501030000228542</t>
  </si>
  <si>
    <t xml:space="preserve">202501030000228542#流程受理流水号：20250103104849135636082901049889
客户号码:13563608290
客户姓名:伦**
投诉地市:潍坊
来话流水:2025010310474036920884700
宽带账号:13563608290
宽带账号归属地市:潍坊
宽带账号归属区县:寿光市
故障地址:潍坊寿光市圣城街道金海路怡景花园A18号楼*********
联系电话:13563608290
联系人:先生/女士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故障时间:2025-01-03 10:48:55
具体故障现象:调测其它设备，
</t>
  </si>
  <si>
    <t>2025-01-03 10:52:31</t>
  </si>
  <si>
    <t>2025-01-03 10:52:59</t>
  </si>
  <si>
    <t>SD-057-250103-082435-3372</t>
  </si>
  <si>
    <t>2025-01-03 15:34:48</t>
  </si>
  <si>
    <t>80+银卡-普通区域-临朐县-宋王庄自然村-15169465707-1000M-宽带上网投诉-次数0-202501030000470771</t>
  </si>
  <si>
    <t>202501030000470771</t>
  </si>
  <si>
    <t>202501030000470771#15169465707  客户来电反映家里宽带网速慢 网络信号弱，客户表示自己已重启设备测试无明显改善，异机来电，线上排障客户表示不认可，要求师傅上门，请处理,谢谢
联系电话：18765605971 联系人：先生 流水号:2025010315252785720849520</t>
  </si>
  <si>
    <t>2025-01-03 15:38:06</t>
  </si>
  <si>
    <t>2025-01-03 15:38:45</t>
  </si>
  <si>
    <t>SD-851-247620-33612-24627</t>
  </si>
  <si>
    <t>SD-057-250103-562074-3406</t>
  </si>
  <si>
    <t>2025-01-03 15:37:57</t>
  </si>
  <si>
    <t>【调研】-普通区域-寿光市-昊华轮胎宿舍楼-15166367162-100M-宽带上网投诉-次数0-202501030000476908</t>
  </si>
  <si>
    <t>202501030000476908</t>
  </si>
  <si>
    <t>202501030000476908#流程受理流水号：20250103153037151663671621137117
客户号码:15166367162
客户姓名:王**
投诉地市:潍坊
来话流水:2025010315295578520815766
宽带账号:15166367162
账号归属区县:寿光市侯镇凤鸣手机大卖场（社区）
联系电话:15166367162
联系人:先生/女士
宽带地址:潍坊
工单紧急程度:一般
是否投诉倾向:否
是否重复投诉:否
是否携转意向:否
是否有升级投诉倾向:否
*业务名称:业务融合移机流程宽带
投诉内容:手机号码：15166367162，【问题描述】客户已办理宽带业务，有开通单，要求装维尽快联系上门，客户称此地址一直未覆盖坊市滨海开发区皓海大街87号小区4号楼1单元702要求上报反馈，请处理，谢谢。联系电话：15166367162，联系人：先生/女士，录音流水号：2025010315295578520815766。受理明细：531920062399999999。
在途开通单信息：536241016215943678，15166367162，2024-10-16 12:12:57，业务融合移机流程宽带，处理中，手写判断和地址录入
是否到厅:否
业务名称:业务融合移机流程宽带
;宽带小区$[昊华轮胎宿舍楼]$</t>
  </si>
  <si>
    <t>2025-01-03 15:41:11</t>
  </si>
  <si>
    <t>2025-01-03 15:42:45</t>
  </si>
  <si>
    <t>SD-852-295095-1027-22952</t>
  </si>
  <si>
    <t>SD-057-250103-265908-5651</t>
  </si>
  <si>
    <t>2025-01-03 20:04:33</t>
  </si>
  <si>
    <t>80+银卡-普通区域-寿光市-丰一-13573644545-300M-宽带上网投诉-次数0-202501030000682927</t>
  </si>
  <si>
    <t>202501030000682927</t>
  </si>
  <si>
    <t>202501030000682927#13573644545   潍坊  客户反映家里宽带网络无法使用，系统显示不在线，客户在家不会操作，线上排障不认可，要求师傅上门，请协助处理，谢谢,联系人：女士，联系电话：15064438931，接触流水：    2025010319553244020848846</t>
  </si>
  <si>
    <t>2025-01-03 20:18:17</t>
  </si>
  <si>
    <t>2025-01-03 20:18:35</t>
  </si>
  <si>
    <t>SD-057-250103-327504-6484</t>
  </si>
  <si>
    <t>2025-01-03 23:39:15</t>
  </si>
  <si>
    <t>80+银卡-普通区域-奎文区-十甲花园A区-13406678535-1000M-宽带上网投诉-次数0-202501030000718406</t>
  </si>
  <si>
    <t>202501030000718406</t>
  </si>
  <si>
    <t>202501030000718406#流程受理流水号：20250103233830134066785351222462
客户号码:13406678535
客户姓名:张*
投诉地市:潍坊
来话流水:2025010323375956020890365
宽带账号:13406678535
宽带账号归属地市:潍坊
宽带账号归属区县:高新
故障地址:潍坊高新高新城区金马路十甲花园A区22号楼*********
联系电话:13325253988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故障细类:宽带网速慢/卡顿
携转原因:
故障时间:2025-01-03 23:38:55
具体故障现象:网速慢
客户其他诉求:
;宽带小区$[十甲花园A区]$</t>
  </si>
  <si>
    <t>2025-01-04 05:37:43</t>
  </si>
  <si>
    <t>2025-01-04 07:11:04</t>
  </si>
  <si>
    <t>SD-851-268292-17660-17021</t>
  </si>
  <si>
    <t>SD-057-250103-472680-4191</t>
  </si>
  <si>
    <t>2025-01-03 17:16:59</t>
  </si>
  <si>
    <t>80+普通-普通区域-寒亭区-海盛花苑小区-15064436275-500M-业务受理宽带-次数0-202501030000574747</t>
  </si>
  <si>
    <t>202501030000574747</t>
  </si>
  <si>
    <t>202501030000574747#【已关注中国移动10086微信公众号】 宽带账号:15064436275; 联系电话：15064436275，问题类型：此工单为群障修复工单，根据群障全量闭环修复管理要求，为确保客户网络通畅，请装维人员跟进修复网络问题，谢谢！ 
 群障标题：公告。故障描述：主干光纤断或OLT检测不到预期的光信号（LOS）主叫号码：15864333445.0;该号码仅供参考，请优先联系宽带账号。</t>
  </si>
  <si>
    <t>2025-01-03 17:40:55</t>
  </si>
  <si>
    <t>张德乾</t>
  </si>
  <si>
    <t>15006696782</t>
  </si>
  <si>
    <t>dw3_jk_zhangdeqian</t>
  </si>
  <si>
    <t>2025-01-03 17:41:46</t>
  </si>
  <si>
    <t>SD-057-250103-813947-4202</t>
  </si>
  <si>
    <t>2025-01-03 17:17:14</t>
  </si>
  <si>
    <t>普通区域-安丘市-小北吾村自然村-15854418600-300M-业务受理宽带-次数0-202501030000576333</t>
  </si>
  <si>
    <t>202501030000576333</t>
  </si>
  <si>
    <t>202501030000576333# 宽带账号:15854418600; 联系电话：15854418600，问题类型：此工单为群障修复工单，根据群障全量闭环修复管理要求，为确保客户网络通畅，请装维人员跟进修复网络问题，谢谢！ 
 群障标题：公告。故障描述：潍坊安丘市小北吾村自然村美丽乡村建设，预计一周修复，请帮忙拦截主叫号码：15854418600.0;该号码仅供参考，请优先联系宽带账号。</t>
  </si>
  <si>
    <t>2025-01-03 18:04:33</t>
  </si>
  <si>
    <t>李建伟</t>
  </si>
  <si>
    <t>15706307063</t>
  </si>
  <si>
    <t>dw3_jk_lijianwei</t>
  </si>
  <si>
    <t>2025-01-03 19:37:03</t>
  </si>
  <si>
    <t>SD-851-284273-25334-942</t>
  </si>
  <si>
    <t>SD-057-250103-619450-4212</t>
  </si>
  <si>
    <t>2025-01-03 17:17:26</t>
  </si>
  <si>
    <t>【重投】-【调研】-普通区域-寒亭区-朱里一村自然村-13665367465-1000M-宽带上网投诉-次数0-20250103171545X745725957</t>
  </si>
  <si>
    <t>2025-01-04 18:18:00</t>
  </si>
  <si>
    <t>20250103171545X745725957</t>
  </si>
  <si>
    <t xml:space="preserve">【农村网络投诉】流程受理流水号：20250103171336136653674651170326
客户号码:13665367465
客户姓名:袁**
投诉地市:潍坊
来话流水:2025010317124773820851648
宽带账号:13665367465
宽带账号归属地市:潍坊
宽带账号归属区县:寒亭区
故障地址:潍坊寒亭区朱里镇朱里一村朱里一村自然村朱里一村西四南北街北二（加11）号箱扩容*********
联系电话:13665367465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17:15:46
具体故障现象:光猫亮红灯，
客户其他诉求:
</t>
  </si>
  <si>
    <t>2025-01-03 17:35:32</t>
  </si>
  <si>
    <t>2025-01-03 17:36:00</t>
  </si>
  <si>
    <t>SD-851-293242-1400-14379</t>
  </si>
  <si>
    <t>SD-057-250103-015467-4214</t>
  </si>
  <si>
    <t>2025-01-03 17:17:30</t>
  </si>
  <si>
    <t>80+银卡-普通区域-青州市-东十里商业街-15288825117-1000M-宽带上网投诉-次数0-20250103171548X748729117</t>
  </si>
  <si>
    <t>20250103171548X748729117</t>
  </si>
  <si>
    <t xml:space="preserve">【农村网络投诉】流程受理流水号：20250103171335152888251171170319
客户号码:15288825117
客户姓名:赵*
投诉地市:潍坊
来话流水:2025010317131353920857399
宽带账号:15288825117
宽带账号归属地市:潍坊
宽带账号归属区县:青州市
故障地址:潍坊青州市黄楼街道东十里村东十里商业街西十里2号箱（付少全）*********
联系电话:15288825117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17:15:08
具体故障现象:光猫亮红灯，
客户其他诉求:
</t>
  </si>
  <si>
    <t>2025-01-03 17:31:07</t>
  </si>
  <si>
    <t>2025-01-03 17:31:28</t>
  </si>
  <si>
    <t>SD-851-296516-17745-8908</t>
  </si>
  <si>
    <t>SD-057-250103-048316-113</t>
  </si>
  <si>
    <t>2025-01-03 08:35:41</t>
  </si>
  <si>
    <t>【重投】-【调研】-80+银卡-普通区域--null-18753615935-宽带上网投诉-次数0-202501030000094721</t>
  </si>
  <si>
    <t>2025-01-04 09:36:00</t>
  </si>
  <si>
    <t>202501030000094721</t>
  </si>
  <si>
    <t>202501030000094721#【已关注中国移动10086微信公众号】流程受理流水号：20250103083504187536159351002045
客户号码:18753615935
客户姓名:高**
投诉地市:潍坊
来话流水:2025010308341207220871926
宽带账号:18753615935
账号归属区县:寿光-文家代理商管理中心
联系电话:18753615935
联系人:先生/女士
宽带地址:潍坊
工单紧急程度:紧急
是否投诉倾向:否
是否重复投诉:否
是否携转意向:否
是否有升级投诉倾向:否
*业务名称:业务融合开机流程宽带+OTT
投诉内容:手机号码：18753615935，【问题描述】客户已办理宽带业务，有开通单，要求装维尽快联系上门，请处理，谢谢。联系电话：18753615935，联系人：先生/女士，录音流水号：2025010308341207220871926。受理明细：531920062399999999。
在途开通单信息：536241231189185718，18753615935，2024-12-31 15:06:18，业务融合开机流程宽带+OTT，处理中，装维选址
是否到厅:否
业务名称:业务融合开机流程宽带+OTT
;宽带小区$[null]$</t>
  </si>
  <si>
    <t>2025-01-03 18:10:17</t>
  </si>
  <si>
    <t>SD-057-250103-589312-144</t>
  </si>
  <si>
    <t>2025-01-03 08:39:27</t>
  </si>
  <si>
    <t>(目标)普通区域-昌乐县-龙脉花园-15253605915-300M-宽带上网投诉-次数0-202501030000099102</t>
  </si>
  <si>
    <t>202501030000099102</t>
  </si>
  <si>
    <t>202501030000099102#宽带账号：15253605915；宽带地址：潍坊昌乐县宝城街道新昌路龙脉花园1号楼*********
；客户来电反映宽带网速慢，客户不配合排障，要求上门，请协助处理，谢谢！联系电话：15253605915来电流水，2025010308352974020881952</t>
  </si>
  <si>
    <t>2025-01-03 08:41:48</t>
  </si>
  <si>
    <t>2025-01-03 08:42:13</t>
  </si>
  <si>
    <t>SD-057-250103-037682-2337</t>
  </si>
  <si>
    <t>2025-01-03 12:56:23</t>
  </si>
  <si>
    <t>80+普通-普通区域-奎文区-丹桂里-18863610233-300M-魔百和投诉-次数0-202501030000345027</t>
  </si>
  <si>
    <t>202501030000345027</t>
  </si>
  <si>
    <t>202501030000345027#流程受理流水号：20250103125457188636102331091298
客户号码:18863610233
客户姓名:王**
投诉地市:潍坊
来话流水:2025010312530348320851692
宽带账号:18863610233
宽带账号归属地市:潍坊
宽带账号归属区县:奎文区
故障地址:潍坊奎文区广文街道新华路丹桂里11号楼
联系电话:18863610233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光功率:-17.69
故障大类:宽带/电视
故障细类:移动高清电视故障(专席)
携转原因:
故障时间:2025-01-03 12:55:10
魔百和单播/组播:单播
具体故障现象:客户来电表示电视机直播卡顿，我出检查网线，换口测试修复重启未恢复，，请协助谢谢
客户其他诉求:
魔百和单/组播：单播;宽带小区$[丹桂里]$</t>
  </si>
  <si>
    <t>2025-01-03 12:57:53</t>
  </si>
  <si>
    <t>2025-01-03 12:58:10</t>
  </si>
  <si>
    <t>SD-057-250103-579326-1581</t>
  </si>
  <si>
    <t>2025-01-03 11:16:54</t>
  </si>
  <si>
    <t>普通区域-潍城区-西北董自然村-15095177659-1000M-业务受理宽带-次数0-202501030000262205</t>
  </si>
  <si>
    <t>202501030000262205</t>
  </si>
  <si>
    <t>202501030000262205# 宽带账号:15095177659; 联系电话：15095177659，问题类型：此工单为群障修复工单，根据群障全量闭环修复管理要求，为确保客户网络通畅，请装维人员跟进修复网络问题，谢谢！ 
 群障标题：公告。故障描述：潍坊潍城区西北董自然村光缆故障，预估24小时恢复，请帮忙拦截,如有需要请联系片区装维师傅刘建元15963616136主叫号码：15095177659.0;该号码仅供参考，请优先联系宽带账号。</t>
  </si>
  <si>
    <t>2025-01-03 11:39:08</t>
  </si>
  <si>
    <t>SD-851-328311-18000-7731</t>
  </si>
  <si>
    <t>SD-057-250103-031425-1579</t>
  </si>
  <si>
    <t>2025-01-03 11:16:49</t>
  </si>
  <si>
    <t>【调研】-80+普通-普通区域-高密市-新隆中央城-18863031571-300M-业务受理宽带-次数0-202501030000261029</t>
  </si>
  <si>
    <t>202501030000261029</t>
  </si>
  <si>
    <t>202501030000261029# 宽带账号:18863031571; 联系电话：18863031571，问题类型：此工单为群障修复工单，根据群障全量闭环修复管理要求，为确保客户网络通畅，请装维人员跟进修复网络问题，谢谢！ 
 群障标题：公告。故障描述：潍坊高密市新隆中央城光缆故障，预估24小时恢复，请帮忙拦截,如有需要请联系片区装维师傅李臣杰15706307313主叫号码：18863031571.0;该号码仅供参考，请优先联系宽带账号。</t>
  </si>
  <si>
    <t>2025-01-03 11:32:59</t>
  </si>
  <si>
    <t>李杨</t>
  </si>
  <si>
    <t>15706307323</t>
  </si>
  <si>
    <t>dw3_jk_gmliyang</t>
  </si>
  <si>
    <t>2025-01-03 11:33:23</t>
  </si>
  <si>
    <t>SD-852-344586-1878-20900</t>
  </si>
  <si>
    <t>SD-057-250103-785463-6409</t>
  </si>
  <si>
    <t>2025-01-03 22:03:23</t>
  </si>
  <si>
    <t>80+银卡-普通区域-寿光市-西城首府-13465669485-1000M-宽带上网投诉-次数0-202501030000717693</t>
  </si>
  <si>
    <t>202501030000717693</t>
  </si>
  <si>
    <t>202501030000717693#流程受理流水号：20250103220303134656694851221995
客户号码:13465669485
客户姓名:赵**
投诉地市:潍坊
来话流水:2025010322013661820866639
宽带账号:13465669485
宽带账号归属地市:潍坊
宽带账号归属区县:寿光市
故障地址:潍坊寿光市文家街道菜都路西城首府16号楼*********
联系电话:15265819135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故障细类:宽带无法上网
携转原因:
故障时间:2025-01-03 22:03:09
具体故障现象:打不开网页，
客户其他诉求:
;宽带小区$[西城首府]$</t>
  </si>
  <si>
    <t>2025-01-03 22:18:51</t>
  </si>
  <si>
    <t>2025-01-03 22:19:33</t>
  </si>
  <si>
    <t>SD-851-320767-21272-6728</t>
  </si>
  <si>
    <t>SD-057-250103-923178-1556</t>
  </si>
  <si>
    <t>2025-01-03 11:14:10</t>
  </si>
  <si>
    <t>普通区域-昌乐县-荣家阳阜村自然村-19861309261-1000M-宽带上网投诉-次数0-20250103111241X961014518</t>
  </si>
  <si>
    <t>20250103111241X961014518</t>
  </si>
  <si>
    <t xml:space="preserve">【农村网络投诉】流程受理流水号：20250103111109198613092611058667
客户号码:19861309261
客户姓名:王**
投诉地市:潍坊
来话流水:2025010311101321720841486
宽带账号:19861309261
宽带账号归属地市:潍坊
宽带账号归属区县:昌乐县
故障地址:潍坊昌乐县营丘镇荣家阳阜村荣家阳阜村自然村荣家阳阜村5#（王梦军屋西头）*********
联系电话:19861309261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11:11:23
具体故障现象:提示网络无法连接，
客户其他诉求:要求补偿流量费，
</t>
  </si>
  <si>
    <t>2025-01-03 11:33:44</t>
  </si>
  <si>
    <t>2025-01-03 11:34:16</t>
  </si>
  <si>
    <t>SD-851-306249-7027-17530</t>
  </si>
  <si>
    <t>SD-057-250103-053174-1545</t>
  </si>
  <si>
    <t>2025-01-03 11:12:51</t>
  </si>
  <si>
    <t>普通区域--null--宽带上网投诉-次数0-202501020000291500</t>
  </si>
  <si>
    <t>2025-01-04 12:13:00</t>
  </si>
  <si>
    <t>202501020000291500</t>
  </si>
  <si>
    <t>202501020000291500#用户来电对前期工单处理结果不满，要求再次处理，前期工单流水：202412180000434553</t>
  </si>
  <si>
    <t>2025-01-03 16:10:00</t>
  </si>
  <si>
    <t>SD-057-250103-510978-2332</t>
  </si>
  <si>
    <t>2025-01-03 12:56:15</t>
  </si>
  <si>
    <t>普通区域-诸城市-玉山小区-15863685883-100M-宽带上网投诉-次数0-20250103125425X651003660</t>
  </si>
  <si>
    <t>20250103125425X651003660</t>
  </si>
  <si>
    <t xml:space="preserve">流程受理流水号：20250103125328158636858831090909
客户号码:15863685883
客户姓名:张*
投诉地市:潍坊
来话流水:2025010312530783320852293
宽带账号:15863685883
宽带账号归属地市:潍坊
宽带账号归属区县:诸城市
故障地址:潍坊诸城市密州街道和平街玉山小区12号楼*********
联系电话:15863685883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12:54:05
具体故障现象:光猫亮红灯，
客户其他诉求:
</t>
  </si>
  <si>
    <t>2025-01-03 12:58:25</t>
  </si>
  <si>
    <t>2025-01-03 13:00:15</t>
  </si>
  <si>
    <t>SD-057-250103-468301-1540</t>
  </si>
  <si>
    <t>2025-01-03 11:12:37</t>
  </si>
  <si>
    <t>普通区域-临朐县-后楼安置楼-18263621838-300M-宽带延伸服务-次数0-202501030000256972</t>
  </si>
  <si>
    <t>202501030000256972</t>
  </si>
  <si>
    <t xml:space="preserve">202501030000256972#流程受理流水号：20250103111152182636218381059011
客户号码:18263621838
客户姓名:杨**
投诉地市:潍坊
来话流水:2025010311112174320859696
宽带账号:18263621838
宽带账号归属地市:潍坊
宽带账号归属区县:临朐县
故障地址:潍坊临朐县城关街道龙泉路后楼安置楼恒信首府5号楼*********
联系电话:13583682376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故障时间:2025-01-03 11:11:29
具体故障现象:光猫不亮灯
</t>
  </si>
  <si>
    <t>2025-01-03 11:17:19</t>
  </si>
  <si>
    <t>2025-01-03 11:18:31</t>
  </si>
  <si>
    <t>SD-057-250103-162945-1550</t>
  </si>
  <si>
    <t>2025-01-03 11:13:24</t>
  </si>
  <si>
    <t>普通区域-寿光市-中南城市金典-13070710785-300M-宽带延伸服务-次数0-202501030000258469</t>
  </si>
  <si>
    <t>202501030000258469</t>
  </si>
  <si>
    <t xml:space="preserve">202501030000258469#流程受理流水号：20250103111206130707107851059086
客户号码:13070710785
客户姓名:苏*
投诉地市:潍坊
来话流水:2025010311103751020848100
宽带账号:13070710785
宽带账号归属地市:潍坊
宽带账号归属区县:寿光市
故障地址:潍坊寿光市圣城街道东升路中南城市金典口子4号箱*********
联系电话:13070710785
联系人:先生/女士
工单紧急程度:非常紧急
是否有升级投诉倾向:是
是否重复投诉:否
是否携转意向:否
是否投诉倾向:否
是否智能网关:智能网关
当前是否在线:是
接入方式:FTTH
是否质差终端:无质差信息
光功率:-24.55
故障大类:宽带/电视
故障细类:宽带延伸服务
携转原因:
故障时间:2025-01-03 11:12:42
具体故障现象:重新布置网线，10080转回
</t>
  </si>
  <si>
    <t>2025-01-03 11:31:59</t>
  </si>
  <si>
    <t>2025-01-03 11:42:48</t>
  </si>
  <si>
    <t>SD-852-331975-1798-8309</t>
  </si>
  <si>
    <t>SD-057-250103-847695-3021</t>
  </si>
  <si>
    <t>2025-01-03 14:46:49</t>
  </si>
  <si>
    <t>80+普通-普通区域-奎文区-北国之春-13573678520-1000M-业务受理宽带-次数0-202501030000429894</t>
  </si>
  <si>
    <t>202501030000429894</t>
  </si>
  <si>
    <t>202501030000429894#【已关注中国移动10086微信公众号】 宽带账号:13573678520; 联系电话：13573678520，问题类型：此工单为群障修复工单，根据群障全量闭环修复管理要求，为确保客户网络通畅，请装维人员跟进修复网络问题，谢谢！ 
 群障标题：公告。故障描述：潍坊奎文区北国之春光缆故障，预估24小时恢复，请帮忙拦截,如有需要请联系片区装维师傅李春龙15706366503主叫号码：13573678520.0;该号码仅供参考，请优先联系宽带账号。</t>
  </si>
  <si>
    <t>2025-01-03 14:49:15</t>
  </si>
  <si>
    <t>2025-01-03 15:06:13</t>
  </si>
  <si>
    <t>SD-057-250103-902837-2998</t>
  </si>
  <si>
    <t>2025-01-03 14:41:49</t>
  </si>
  <si>
    <t>80+普通-普通区域-昌邑市-灶户自然村-13573681521-300M-宽带延伸服务-次数0-202501030000424233</t>
  </si>
  <si>
    <t>202501030000424233</t>
  </si>
  <si>
    <t xml:space="preserve">202501030000424233#流程受理流水号：20250103144016135736815211120903
客户号码:13573681521
客户姓名:张**
投诉地市:潍坊
来话流水:2025010314381391620828701
宽带账号:13573681521
宽带账号归属地市:潍坊
宽带账号归属区县:昌邑市
故障地址:潍坊昌邑市青乡镇灶户村灶户自然村13号箱徐鑫涛*********
联系电话:13573681521
联系人:先生/女士
工单紧急程度:一般
是否有升级投诉倾向:否
是否重复投诉:否
是否携转意向:否
是否投诉倾向:否
是否智能网关:智能网关
当前是否在线:是
接入方式:--
是否质差终端:无质差信息
光功率:-21.54
故障大类:宽带/电视
故障细类:宽带延伸服务
携转原因:
故障时间:2025-01-03 14:40:50
具体故障现象:客户表示当时安装宽带时wei给自己机顶盒，现在家里已购买电视，要求派师傅上门安装机顶盒业务
</t>
  </si>
  <si>
    <t>2025-01-03 14:48:21</t>
  </si>
  <si>
    <t>2025-01-03 14:48:44</t>
  </si>
  <si>
    <t>SD-851-244152-7054-25671</t>
  </si>
  <si>
    <t>SD-057-250103-614873-130</t>
  </si>
  <si>
    <t>2025-01-03 08:37:52</t>
  </si>
  <si>
    <t>普通区域-诸城市-明诚园市场沿街-15263654016-300M-宽带上网投诉-次数0-202501030000095922</t>
  </si>
  <si>
    <t>202501030000095922</t>
  </si>
  <si>
    <t xml:space="preserve">202501030000095922#
客户来电反映宽带无法使用，网速慢，线上排障不认可，要求维修人员上门维修，请尽快协助处理，谢谢  
联系人：先生  联系电话：18764646066
流水：2025010308330043420862794
</t>
  </si>
  <si>
    <t>2025-01-03 08:44:15</t>
  </si>
  <si>
    <t>2025-01-03 08:50:32</t>
  </si>
  <si>
    <t>SD-057-250103-042385-123</t>
  </si>
  <si>
    <t>2025-01-03 08:37:08</t>
  </si>
  <si>
    <t>80+银卡-普通区域-奎文区-虞河生活城-13791686277-1000M-业务受理宽带-次数0-202501030000096345</t>
  </si>
  <si>
    <t>202501030000096345</t>
  </si>
  <si>
    <t>202501030000096345#【已关注中国移动10086微信公众号】 宽带账号:13791686277; 联系电话：13791686277，问题类型：此工单为群障修复工单，根据群障全量闭环修复管理要求，为确保客户网络通畅，请装维人员跟进修复网络问题，谢谢！ 
 群障标题：公告。故障描述：潍坊奎文区虞河生活城光缆故障，预估24小时恢复，请帮忙拦截,如有需要请联系片区装维师傅张越15706307483主叫号码：13791686277.0;该号码仅供参考，请优先联系宽带账号。</t>
  </si>
  <si>
    <t>2025-01-03 08:40:30</t>
  </si>
  <si>
    <t>2025-01-03 08:40:49</t>
  </si>
  <si>
    <t>SD-057-250103-932064-3068</t>
  </si>
  <si>
    <t>2025-01-03 14:49:27</t>
  </si>
  <si>
    <t>普通区域-青州市-大尹村-15153657530-200M-业务受理宽带-次数0-202501030000431907</t>
  </si>
  <si>
    <t>2025-01-04 14:50:00</t>
  </si>
  <si>
    <t>202501030000431907</t>
  </si>
  <si>
    <t>202501030000431907#【已关注中国移动10086微信公众号】 导航立单,用户所在位置有群障,已向客户播报,客户要求装维回访.此工单为群障修复工单,根据群障全量闭环管理要求,为确保客户网络通畅,请装维人员跟进修复网络问题,谢谢.联系电话：15153657530</t>
  </si>
  <si>
    <t>2025-01-03 14:53:22</t>
  </si>
  <si>
    <t>姜新尚</t>
  </si>
  <si>
    <t>18953623821</t>
  </si>
  <si>
    <t>dw3_jk_jiangxinshangqz</t>
  </si>
  <si>
    <t>2025-01-03 14:53:59</t>
  </si>
  <si>
    <t>2025-01-03 11:16:59</t>
  </si>
  <si>
    <t>80+金卡-普通区域-安丘市-古槐小区-13465696733-1000M-宽带上网投诉-次数0-202501030000261243 一级督办</t>
  </si>
  <si>
    <t>202501030000261243</t>
  </si>
  <si>
    <t>2025-01-03 11:21:46</t>
  </si>
  <si>
    <t>2025-01-03 11:22:38</t>
  </si>
  <si>
    <t>SD-852-243085-730-24805</t>
  </si>
  <si>
    <t>SD-057-250103-745216-1576</t>
  </si>
  <si>
    <t>2025-01-03 11:16:42</t>
  </si>
  <si>
    <t>80+普通-普通区域-潍城区-丰华超市-15154452633-200M-业务受理宽带-次数0-202501030000258963</t>
  </si>
  <si>
    <t>2025-01-04 11:17:00</t>
  </si>
  <si>
    <t>202501030000258963</t>
  </si>
  <si>
    <t>202501030000258963# 宽带账号:15154452633; 联系电话：15154452633，问题类型：此工单为群障修复工单，根据群障全量闭环修复管理要求，为确保客户网络通畅，请装维人员跟进修复网络问题，谢谢！ 
 群障标题：公告。故障描述：潍坊潍城区丰华超市光缆故障，预估24小时恢复，请帮忙拦截,如有需要请联系片区装维师傅张传阳15706307885主叫号码：15762553120.0;该号码仅供参考，请优先联系宽带账号。</t>
  </si>
  <si>
    <t>2025-01-03 12:12:51</t>
  </si>
  <si>
    <t>SD-057-250103-176534-2357</t>
  </si>
  <si>
    <t>2025-01-03 12:59:58</t>
  </si>
  <si>
    <t>80+普通-普通区域-坊子区-前铺村自然村-15095233466-100M-宽带上网投诉-次数0-202501030000347159</t>
  </si>
  <si>
    <t>202501030000347159</t>
  </si>
  <si>
    <t xml:space="preserve">202501030000347159#流程受理流水号：20250103125821150952334661092171
客户号码:15095233466
客户姓名:陈**
投诉地市:潍坊
来话流水:2025010312575743020891517
宽带账号:15095233466
宽带账号归属地市:潍坊
宽带账号归属区县:坊子区
故障地址:潍坊坊子区郑公街道前铺村前铺村自然村潍坊市坊子区郑公前铺村委东南4号*********
联系电话:15095233466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故障时间:2025-01-03 12:55:04
具体故障现象:网速慢卡顿，
客户其他诉求:客户侧为质差终端，要求上门更换终端并一并处理故障问题。
</t>
  </si>
  <si>
    <t>2025-01-03 13:01:53</t>
  </si>
  <si>
    <t>2025-01-03 13:02:25</t>
  </si>
  <si>
    <t>SD-851-284038-25150-23778</t>
  </si>
  <si>
    <t>SD-057-250103-732418-1536</t>
  </si>
  <si>
    <t>2025-01-03 11:11:39</t>
  </si>
  <si>
    <t>【重投】-普通区域-昌邑市-刘辛新新家园A区-13465710279-300M-宽带上网投诉-次数0-202501030000254787</t>
  </si>
  <si>
    <t>202501030000254787</t>
  </si>
  <si>
    <t>202501030000254787#【已关注中国移动10086微信公众号】流程受理流水号：20250103110823134657102791057592
客户号码:13465710279
客户姓名:刘**
投诉地市:潍坊
来话流水:2025010311080535820807671
宽带账号:13465710279
宽带账号归属地市:潍坊
宽带账号归属区县:昌邑市
故障地址:潍坊昌邑市城区建设路刘辛新新家园A区刘辛新新家园A区3号楼*********
联系电话:15854487062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光功率:-14.38
故障大类:宽带/电视
故障细类:宽带无法上网
携转原因:
故障时间:2025-01-03 11:09:07
具体故障现象:提示网络无法连接，
客户其他诉求:
;宽带小区$[刘辛新新家园A区]$</t>
  </si>
  <si>
    <t>2025-01-03 11:29:01</t>
  </si>
  <si>
    <t>2025-01-03 11:29:28</t>
  </si>
  <si>
    <t>SD-057-250103-680912-6469</t>
  </si>
  <si>
    <t>2025-01-03 23:04:01</t>
  </si>
  <si>
    <t>普通区域-潍城区-金碧广场-18053619229-300M-宽带上网投诉-次数0-202501030000720754</t>
  </si>
  <si>
    <t>202501030000720754</t>
  </si>
  <si>
    <t>202501030000720754#流程受理流水号：20250103230303180536192291222429
客户号码:18053619229
客户姓名:扈**
投诉地市:潍坊
来话流水:2025010323024850120889070
宽带账号:18053619229
宽带账号归属地市:潍坊
宽带账号归属区县:潍城区
故障地址:潍坊潍城区北关街道月河路金碧广场9号楼*********
联系电话:18053619229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故障细类:宽带无法上网
携转原因:
故障时间:2025-01-03 23:03:26
具体故障现象:无法上网
客户其他诉求:
;宽带小区$[金碧广场]$</t>
  </si>
  <si>
    <t>2025-01-03 23:07:02</t>
  </si>
  <si>
    <t>丁文龙</t>
  </si>
  <si>
    <t>15706307871</t>
  </si>
  <si>
    <t>dw3_jk_wcdingwenlong</t>
  </si>
  <si>
    <t>2025-01-03 23:07:20</t>
  </si>
  <si>
    <t>SD-057-250103-167238-137</t>
  </si>
  <si>
    <t>2025-01-03 08:38:18</t>
  </si>
  <si>
    <t>【调研】-(目标)普通区域-青州市-水沟村自然村-13791891378-300M-宽带上网投诉-次数0-202501030000096718</t>
  </si>
  <si>
    <t>202501030000096718</t>
  </si>
  <si>
    <t xml:space="preserve">202501030000096718#13791891378客户来电反映宽带网速慢，线上拒绝排障，要求维修人员上门维修，请尽快协助处理，谢谢  联系人：先生 联系电话：本机 流水：2025010308351743820880263
</t>
  </si>
  <si>
    <t>2025-01-03 08:41:38</t>
  </si>
  <si>
    <t>刘霄</t>
  </si>
  <si>
    <t>15706307663</t>
  </si>
  <si>
    <t>dw3_jk_liuxiao</t>
  </si>
  <si>
    <t>SD-057-250103-875436-73</t>
  </si>
  <si>
    <t>2025-01-03 08:17:11</t>
  </si>
  <si>
    <t>80+银卡-普通区域-奎文区-世纪花苑-13686362263-1000M-业务受理宽带-次数0-202501030000093739</t>
  </si>
  <si>
    <t>202501030000093739</t>
  </si>
  <si>
    <t>202501030000093739# 宽带账号:13686362263; 联系电话：13686362263，问题类型：此工单为群障修复工单，根据群障全量闭环修复管理要求，为确保客户网络通畅，请装维人员跟进修复网络问题，谢谢！ 
 群障标题：公告。故障描述：潍坊奎文区世纪花苑光缆故障，预估24小时恢复，请帮忙拦截,如有需要请联系片区装维师傅张永鸿15706366537主叫号码：13405362737.0;该号码仅供参考，请优先联系宽带账号。</t>
  </si>
  <si>
    <t>2025-01-03 08:44:28</t>
  </si>
  <si>
    <t>SD-057-250103-280659-2124</t>
  </si>
  <si>
    <t>2025-01-03 12:23:15</t>
  </si>
  <si>
    <t>【调研】-普通区域-寒亭区-龙润世家小区-13964729823-1000M-宽带上网投诉-次数0-202501030000322942</t>
  </si>
  <si>
    <t>202501030000322942</t>
  </si>
  <si>
    <t>202501030000322942#流程受理流水号：20250103122237139647298231082904
客户号码:13964729823
客户姓名:李**
投诉地市:潍坊
来话流水:2025010312122156220888816
宽带账号:13964729823
宽带账号归属地市:潍坊
宽带账号归属区县:寒亭区
故障地址:潍坊寒亭区开元街道白云路龙润世家小区21号楼*********
联系电话:13964729823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光功率:-19.10
故障大类:宽带/电视
故障细类:宽带网速慢/卡顿
携转原因:
故障时间:2025-01-03 12:22:54
具体故障现象:网速慢卡顿，
客户其他诉求:
;宽带小区$[龙润世家小区]$</t>
  </si>
  <si>
    <t>2025-01-03 12:27:16</t>
  </si>
  <si>
    <t>2025-01-03 12:27:39</t>
  </si>
  <si>
    <t>SD-851-241532-5203-8388</t>
  </si>
  <si>
    <t>SD-057-250103-092657-69</t>
  </si>
  <si>
    <t>2025-01-03 08:15:05</t>
  </si>
  <si>
    <t>普通区域--null--魔百和投诉-次数0-202501010000318673</t>
  </si>
  <si>
    <t>2025-01-04 09:16:00</t>
  </si>
  <si>
    <t>202501010000318673</t>
  </si>
  <si>
    <t>202501010000318673#用户来电表示开通了移动高清影视黄金会员但是看电视还是需要购买会员才能看，在线解释不认可，请协助处理，谢谢</t>
  </si>
  <si>
    <t>2025-01-03 08:30:35</t>
  </si>
  <si>
    <t>SD-057-250103-364905-2171</t>
  </si>
  <si>
    <t>2025-01-03 12:29:31</t>
  </si>
  <si>
    <t>80+金卡-普通区域-奎文区-德润天鹅湾-18706460908-300M-宽带延伸服务-次数0-202501030000326787</t>
  </si>
  <si>
    <t>202501030000326787</t>
  </si>
  <si>
    <t xml:space="preserve">202501030000326787#流程受理流水号：20250103122352187064609081083240
客户号码:18706460908
客户姓名:李*
投诉地市:潍坊
来话流水:2025010312231833520894480
宽带账号:18706460908
宽带账号归属地市:潍坊
宽带账号归属区县:奎文区
故障地址:潍坊奎文区福寿街北海路蔚蓝公馆
联系电话:18706460908
联系人:先生
工单紧急程度:一般
是否有升级投诉倾向:否
是否重复投诉:否
是否携转意向:否
是否投诉倾向:否
工单内容:客户来电表示他新搬的小区咱移动已经覆盖但未拉线，请求拉上线
</t>
  </si>
  <si>
    <t>2025-01-03 12:32:53</t>
  </si>
  <si>
    <t>2025-01-03 12:33:14</t>
  </si>
  <si>
    <t>SD-057-250103-360495-2134</t>
  </si>
  <si>
    <t>2025-01-03 12:24:28</t>
  </si>
  <si>
    <t>普通区域-临朐县-蔡家董庄-15054846803-300M-宽带上网投诉-次数0-202501030000323417</t>
  </si>
  <si>
    <t>202501030000323417</t>
  </si>
  <si>
    <t>202501030000323417#宽带账号：15054846803；宽带地址：潍坊临朐县东城街道蔡家董庄村蔡家董庄蔡家董庄10号箱张玉迎（外墙）*********；客户来电反映宽带/无法连接，/客户不配合排障，要求上门，请协助处理，谢谢！！来电流水：2025010312211633520874809，联系电话：15054846803</t>
  </si>
  <si>
    <t>2025-01-03 12:28:09</t>
  </si>
  <si>
    <t>2025-01-03 12:38:31</t>
  </si>
  <si>
    <t>SD-057-250103-965124-2104</t>
  </si>
  <si>
    <t>80+普通-普通区域-寒亭区-万家村自然村-13475674093-300M-宽带上网投诉-次数0-20250103121957X997853339</t>
  </si>
  <si>
    <t>20250103121957X997853339</t>
  </si>
  <si>
    <t xml:space="preserve">【农村网络投诉】流程受理流水号：20250103121817134756740931081723
客户号码:13475674093
客户姓名:李**
投诉地市:潍坊
来话流水:2025010312175365820842565
宽带账号:13475674093
宽带账号归属地市:潍坊
宽带账号归属区县:寒亭区
故障地址:潍坊寒亭区双杨镇万家村
联系电话:13475674093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12:18:28
具体故障现象:客户来电反映PON灯闪，我处正常排障未恢复，请协助处理谢谢·
客户其他诉求:
</t>
  </si>
  <si>
    <t>2025-01-03 12:23:29</t>
  </si>
  <si>
    <t>2025-01-03 12:33:11</t>
  </si>
  <si>
    <t>SD-057-250103-254193-756</t>
  </si>
  <si>
    <t>2025-01-03 09:46:09</t>
  </si>
  <si>
    <t>80+银卡-普通区域-奎文区-弘润金茂府-13805368024-1000M-宽带上网投诉-次数0-202501030000163249</t>
  </si>
  <si>
    <t>202501030000163249</t>
  </si>
  <si>
    <t>202501030000163249#流程受理流水号：20250103094200138053680241024682
客户号码:13805368024
客户姓名:闫**
投诉地市:潍坊
来话流水:2025010309431035920861515
宽带账号:13805368024
账号归属区县:奎文
联系电话:13455630213
联系人:先生/女士
宽带地址:潍坊
工单紧急程度:非常紧急
是否投诉倾向:否
是否重复投诉:否
是否携转意向:否
是否有升级投诉倾向:否
*业务名称:业务融合移机流程宽带+OTT
投诉内容:手机号码：13805368024，【问题描述】客户已办理宽带业务，有开通单，要求装维尽快联系上门，请处理，谢谢。联系电话：13455630213，联系人：先生/女士，录音流水号：2025010309431035920861515。受理明细：531920062399999999。
在途开通单信息：536250103554312222，13805368024，2025-01-03 09:35:35，业务融合移机流程宽带+OTT，处理中，手写判断和地址录入
客户要求明天上午9点联系，加急
是否到厅:否
业务名称:业务融合移机流程宽带+OTT
;宽带小区$[弘润金茂府]$</t>
  </si>
  <si>
    <t>2025-01-03 09:48:19</t>
  </si>
  <si>
    <t>2025-01-03 09:49:25</t>
  </si>
  <si>
    <t>SD-852-313854-226-7352</t>
  </si>
  <si>
    <t>SD-057-250103-405826-4589</t>
  </si>
  <si>
    <t>2025-01-03 18:03:26</t>
  </si>
  <si>
    <t>普通区域-昌邑市-大章自然村-15908025921-300M-宽带上网投诉-次数0-202501030000616827</t>
  </si>
  <si>
    <t>202501030000616827</t>
  </si>
  <si>
    <t xml:space="preserve">202501030000616827#15908025921客户来电反映电视无法观看，黑屏，线上正常排障，客户表示不会操作，要求维修人员上门维修，请尽快协助处理，谢谢  联系人：先生 联系电话：本机 来电流水：2025010318004358420867228
</t>
  </si>
  <si>
    <t>2025-01-03 18:08:10</t>
  </si>
  <si>
    <t>2025-01-03 18:08:56</t>
  </si>
  <si>
    <t>SD-057-250103-126473-6440</t>
  </si>
  <si>
    <t>2025-01-03 22:28:15</t>
  </si>
  <si>
    <t>FTTR-普通区域-高密市-柏城驻地自然村-15684346999-1000M-宽带上网投诉-次数0-202501030000718581</t>
  </si>
  <si>
    <t>202501030000718581</t>
  </si>
  <si>
    <t>202501030000718581#流程受理流水号：20250103222611156843469991222235
客户号码:15684346999
客户姓名:赵*
投诉地市:潍坊
来话流水:2025010322255460420879530
宽带账号:15684346999
宽带账号归属地市:潍坊
宽带账号归属区县:高密市
故障地址:潍坊高密市柏城镇柏城驻地柏城驻地自然村高密柏城驻地潍坊肉火烧屋东线杆22号箱*********
联系电话:15684346999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光功率:-13.88
故障大类:宽带/电视
故障细类:宽带无法上网
携转原因:
故障时间:2025-01-03 22:55:16
具体故障现象:光猫亮红灯，
客户其他诉求:
;宽带小区$[柏城驻地自然村]$</t>
  </si>
  <si>
    <t>2025-01-04 06:58:31</t>
  </si>
  <si>
    <t>2025-01-04 06:59:23</t>
  </si>
  <si>
    <t>SD-851-265591-11490-12098</t>
  </si>
  <si>
    <t>SD-057-250103-471836-6082</t>
  </si>
  <si>
    <t>2025-01-03 20:44:09</t>
  </si>
  <si>
    <t>【调研】-80+普通-普通区域-坊子区-牛脊埠村自然村-15863635129-200M-宽带上网投诉-次数0-20250103204154X114797151</t>
  </si>
  <si>
    <t>20250103204154X114797151</t>
  </si>
  <si>
    <t xml:space="preserve">【农村网络投诉】流程受理流水号：20250103203954158636351291215601
客户号码:15863635129
客户姓名:林**
投诉地市:潍坊
来话流水:2025010320384633320878615
宽带账号:15863635129
宽带账号归属地市:潍坊
宽带账号归属区县:峡山区
故障地址:潍坊峡山区太堡庄街道（丈岭）牛脊埠村牛脊埠村自然村扩容3号箱*********
联系电话:18763621894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故障时间:2025-01-03 20:40:34
具体故障现象:光猫亮红灯，
客户其他诉求:
</t>
  </si>
  <si>
    <t>2025-01-03 20:45:56</t>
  </si>
  <si>
    <t>2025-01-03 20:46:28</t>
  </si>
  <si>
    <t>SD-057-250103-874361-6378</t>
  </si>
  <si>
    <t>2025-01-03 21:46:29</t>
  </si>
  <si>
    <t>普通区域-奎文区-庄家裕园-17865627230-300M-宽带上网投诉-次数0-202501030000717740</t>
  </si>
  <si>
    <t>202501030000717740</t>
  </si>
  <si>
    <t>202501030000717740#流程受理流水号：20250103214546178656272301221729
客户号码:17865627230
客户姓名:庄**
投诉地市:潍坊
来话流水:2025010321444880920830344
宽带账号:17865627230
宽带账号归属地市:潍坊
宽带账号归属区县:奎文区
故障地址:潍坊奎文区梨园街道清溪街庄家裕园21号楼*********
联系电话:15963459501
联系人:先生/女士
工单紧急程度:非常紧急
是否有升级投诉倾向:否
是否重复投诉:否
是否携转意向:否
是否投诉倾向:否
是否智能网关:智能网关
当前是否在线:
接入方式:
端到端诊断结果:客户侧设备问题（新增）
是否质差终端:无质差信息
光功率:-19.87
故障大类:宽带/电视
故障细类:宽带无法上网
携转原因:
故障时间:2025-01-03 21:46:13
具体故障现象:提示网络无法连接，
客户其他诉求:
;宽带小区$[庄家裕园]$</t>
  </si>
  <si>
    <t>2025-01-03 21:51:36</t>
  </si>
  <si>
    <t>2025-01-03 21:51:55</t>
  </si>
  <si>
    <t>SD-851-283983-3156-21524</t>
  </si>
  <si>
    <t>SD-057-250103-478610-3293</t>
  </si>
  <si>
    <t>2025-01-03 15:22:55</t>
  </si>
  <si>
    <t>【调研】-80+普通-(目标)普通区域-坊子区-才子官庄村自然村-18206472207-300M-宽带上网投诉-次数0-202501030000460699</t>
  </si>
  <si>
    <t>202501030000460699</t>
  </si>
  <si>
    <t>202501030000460699#18206472207客户来电表示电视无法观看 客户是老年人 无法进行线上排障 需要师傅上门 请尽快处理 谢谢
联系人：女士 联系电话：18206472207 来电流水：2025010315162702420813020</t>
  </si>
  <si>
    <t>2025-01-03 15:25:06</t>
  </si>
  <si>
    <t>2025-01-03 15:25:21</t>
  </si>
  <si>
    <t>SD-851-309796-2482-1523</t>
  </si>
  <si>
    <t>SD-057-250103-760359-4348</t>
  </si>
  <si>
    <t>2025-01-03 17:37:06</t>
  </si>
  <si>
    <t>普通区域-昌邑市-东都商城-15806481788-200M-业务受理宽带-次数0-202501030000591455</t>
  </si>
  <si>
    <t>202501030000591455</t>
  </si>
  <si>
    <t>202501030000591455# 宽带账号:15806481788; 联系电话：15806481788，问题类型：此工单为群障修复工单，根据群障全量闭环修复管理要求，为确保客户网络通畅，请装维人员跟进修复网络问题，谢谢！ 
 群障标题：公告。故障描述：潍坊昌邑市东都商城光缆故障，预估24小时恢复，请帮忙拦截,如有需要请联系片区装维师傅翟旭辉15706307193主叫号码：15806481788.0;该号码仅供参考，请优先联系宽带账号。</t>
  </si>
  <si>
    <t>2025-01-03 17:50:12</t>
  </si>
  <si>
    <t>SD-851-280444-711-16690</t>
  </si>
  <si>
    <t>2025-01-03 17:32:02</t>
  </si>
  <si>
    <t>普通区域-奎文区-李家社区-15064606678-300M-宽带上网投诉-次数0-20250103172929X569408244 一级督办</t>
  </si>
  <si>
    <t>2025-01-04 18:33:00</t>
  </si>
  <si>
    <t>20250103172929X569408244</t>
  </si>
  <si>
    <t>2025-01-03 17:48:39</t>
  </si>
  <si>
    <t>SD-851-284664-14153-11871</t>
  </si>
  <si>
    <t>SD-057-250103-468237-6328</t>
  </si>
  <si>
    <t>2025-01-03 21:31:25</t>
  </si>
  <si>
    <t>【调研】-普通区域-奎文区-后栾花园-17853671815-300M-魔百和投诉-次数0-202501030000715619</t>
  </si>
  <si>
    <t>202501030000715619</t>
  </si>
  <si>
    <t>202501030000715619#流程受理流水号：20250103213038178536718151221212
客户号码:17853671815
客户姓名:王*
投诉地市:潍坊
来话流水:2025010321260322120874705
宽带账号:17853671815
宽带账号归属地市:潍坊
宽带账号归属区县:奎文区
故障地址:潍坊奎文区梨园街道文化路后栾花园3号楼*********
联系电话:17853671815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故障细类:移动高清电视故障(专席)
携转原因:
故障时间:2025-01-03 21:30:56
魔百和单播/组播:组播
具体故障现象:电视直播或点播无法观看，客户来电反映电视机无法观看，请协助处理谢谢
客户其他诉求:
魔百和单/组播：组播;宽带小区$[后栾花园]$</t>
  </si>
  <si>
    <t>2025-01-03 21:33:42</t>
  </si>
  <si>
    <t>2025-01-03 21:34:01</t>
  </si>
  <si>
    <t>SD-057-250103-580261-3649</t>
  </si>
  <si>
    <t>2025-01-03 16:10:44</t>
  </si>
  <si>
    <t>普通区域-高密市-银座D区-15064428923-300M-宽带上网投诉-次数0-202501030000508133</t>
  </si>
  <si>
    <t>2025-01-04 17:11:00</t>
  </si>
  <si>
    <t>202501030000508133</t>
  </si>
  <si>
    <t xml:space="preserve">202501030000508133#宽带帐号：15064428923宽带地址；潍坊高密市健康管理中心群帮店，客户来电反映表示移动高清无法观看，客户不配合线上指导，要求尽快上门，谢谢！联系电话：15064428923联系人：男士；来电流水：2025010316064936120883040
</t>
  </si>
  <si>
    <t>2025-01-03 16:14:54</t>
  </si>
  <si>
    <t>2025-01-03 16:17:29</t>
  </si>
  <si>
    <t>SD-851-329593-31848-28293</t>
  </si>
  <si>
    <t>SD-057-250103-413657-4602</t>
  </si>
  <si>
    <t>2025-01-03 18:05:24</t>
  </si>
  <si>
    <t>【调研】-80+普通-普通区域-临朐县-蔡家董庄-15054831025-300M-宽带上网投诉-次数0-20250103180348X628220273</t>
  </si>
  <si>
    <t>20250103180348X628220273</t>
  </si>
  <si>
    <t xml:space="preserve">【农村网络投诉】流程受理流水号：20250103180206150548310251184668
客户号码:15054831025
客户姓名:王*
投诉地市:潍坊
来话流水:2025010318015178520879823
宽带账号:15054831025
宽带账号归属地市:潍坊
宽带账号归属区县:临朐县
故障地址:潍坊临朐县东城街道蔡家董庄村蔡家董庄蔡家董庄10号箱张玉迎（外墙）*********
联系电话:15054831025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18:02:55
具体故障现象:光猫灯正常但电脑手机无法上网，
客户其他诉求:
</t>
  </si>
  <si>
    <t>2025-01-03 18:07:22</t>
  </si>
  <si>
    <t>SD-851-285860-14974-12694</t>
  </si>
  <si>
    <t>SD-057-250103-780136-4577</t>
  </si>
  <si>
    <t>2025-01-03 18:02:14</t>
  </si>
  <si>
    <t>【调研】-80+金卡-(目标)普通区域-奎文区-李家社区-15762625766-500M-宽带上网投诉-次数0-20250103180051X451278282</t>
  </si>
  <si>
    <t>20250103180051X451278282</t>
  </si>
  <si>
    <t xml:space="preserve">流程受理流水号：20250103175937157626257661184006
客户号码:15762625766
客户姓名:宋**
投诉地市:潍坊
来话流水:2025010317592864920853468
宽带账号:15762625766
宽带账号归属地市:潍坊
宽带账号归属区县:奎文区
故障地址:潍坊奎文区广文街道广文街李家社区11号楼*********
联系电话:15762625766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18:00:41
具体故障现象:光猫亮红灯，
客户其他诉求:
</t>
  </si>
  <si>
    <t>2025-01-03 18:24:09</t>
  </si>
  <si>
    <t>2025-01-03 18:24:31</t>
  </si>
  <si>
    <t>SD-057-250103-703569-2505</t>
  </si>
  <si>
    <t>2025-01-03 13:33:36</t>
  </si>
  <si>
    <t>【重投】-普通区域-诸城市-龙都容郡西沿街-18366377999-200M-宽带上网投诉-次数0-202501030000362674</t>
  </si>
  <si>
    <t>202501030000362674</t>
  </si>
  <si>
    <t>202501030000362674#用户表示宽带不能正常使用，显示路由器，要求上门维修，请工作人员协助处理，谢谢！流水号2025010313263766020829089，联系人女士，联系电话18867543079
！</t>
  </si>
  <si>
    <t>2025-01-03 13:38:31</t>
  </si>
  <si>
    <t>2025-01-03 13:39:46</t>
  </si>
  <si>
    <t>SD-057-250103-780534-1420</t>
  </si>
  <si>
    <t>2025-01-03 10:56:24</t>
  </si>
  <si>
    <t>普通区域-青州市-南山豪庭-13884810777-500M-业务受理宽带-次数0-202501030000237783</t>
  </si>
  <si>
    <t>202501030000237783</t>
  </si>
  <si>
    <t>202501030000237783# 宽带账号:13884810777; 联系电话：13884810777，问题类型：此工单为群障修复工单，根据群障全量闭环修复管理要求，为确保客户网络通畅，请装维人员跟进修复网络问题，谢谢！ 
 群障标题：公告。故障描述：南山豪庭主叫号码：100860531.0;该号码仅供参考，请优先联系宽带账号。</t>
  </si>
  <si>
    <t>2025-01-03 10:59:00</t>
  </si>
  <si>
    <t>2025-01-03 11:03:48</t>
  </si>
  <si>
    <t>SD-851-320111-18503-27896</t>
  </si>
  <si>
    <t>2025-01-03 08:47:03</t>
  </si>
  <si>
    <t>【调研】-普通区域-昌邑市-（铁通）昌邑沁园春小区-13964617196-100M-宽带上网投诉-次数0-202501030000104874 一级督办</t>
  </si>
  <si>
    <t>2025-01-04 09:48:00</t>
  </si>
  <si>
    <t>202501030000104874</t>
  </si>
  <si>
    <t>2025-01-03 08:49:53</t>
  </si>
  <si>
    <t>2025-01-03 08:50:19</t>
  </si>
  <si>
    <t>SD-057-250103-632807-3975</t>
  </si>
  <si>
    <t>2025-01-03 16:50:08</t>
  </si>
  <si>
    <t>【重投】-普通区域-寿光市-后疃村自然村-15006460737-200M-宽带上网投诉-次数0-20250103164754X745023410</t>
  </si>
  <si>
    <t>2025-01-04 17:51:00</t>
  </si>
  <si>
    <t>20250103164754X745023410</t>
  </si>
  <si>
    <t xml:space="preserve">【农村网络投诉】流程受理流水号：20250103164647150064607371161666
客户号码:15006460737
客户姓名:王**
投诉地市:潍坊
来话流水:2025010316455765520867480
宽带账号:15006460737
宽带账号归属地市:潍坊
宽带账号归属区县:寿光市
故障地址:潍坊寿光市王高镇后疃村后疃村自然村后疃三次扩容1-2号箱*********
联系电话:15006460737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16:47:27
具体故障现象:光猫亮红灯，
客户其他诉求:
</t>
  </si>
  <si>
    <t>2025-01-03 17:01:53</t>
  </si>
  <si>
    <t>2025-01-03 17:02:33</t>
  </si>
  <si>
    <t>SD-057-250103-731954-5364</t>
  </si>
  <si>
    <t>2025-01-03 19:27:37</t>
  </si>
  <si>
    <t>【调研】-普通区域-高密市-西施家屯自然村-13646365673-300M-业务受理宽带-次数0-202501030000667477</t>
  </si>
  <si>
    <t>202501030000667477</t>
  </si>
  <si>
    <t>202501030000667477# 宽带账号:13646365673; 联系电话：13646365673，问题类型：此工单为群障修复工单，根据群障全量闭环修复管理要求，为确保客户网络通畅，请装维人员跟进修复网络问题，谢谢！ 
 群障标题：公告。故障描述：潍坊高密市西施家屯自然村主缆故障，预估24小时恢复，请帮忙拦截。主叫号码：13646365673.0;该号码仅供参考，请优先联系宽带账号。</t>
  </si>
  <si>
    <t>2025-01-03 19:28:30</t>
  </si>
  <si>
    <t>2025-01-03 19:32:47</t>
  </si>
  <si>
    <t>SD-057-250103-634915-230</t>
  </si>
  <si>
    <t>2025-01-03 08:47:32</t>
  </si>
  <si>
    <t>普通区域-诸城市-岳家铁沟村自然村-15863631005-300M-业务受理宽带-次数0-202501030000104796</t>
  </si>
  <si>
    <t>202501030000104796</t>
  </si>
  <si>
    <t>202501030000104796#【已关注中国移动10086微信公众号】 宽带账号:15863631005; 联系电话：15863631005，问题类型：此工单为群障修复工单，根据群障全量闭环修复管理要求，为确保客户网络通畅，请装维人员跟进修复网络问题，谢谢！ 
 群障标题：公告。故障描述：主干光纤断或OLT检测不到预期的光信号（LOS）主叫号码：15863631005.0;该号码仅供参考，请优先联系宽带账号。</t>
  </si>
  <si>
    <t>2025-01-03 09:05:13</t>
  </si>
  <si>
    <t>2025-01-03 09:05:32</t>
  </si>
  <si>
    <t>SD-851-317738-4711-3471</t>
  </si>
  <si>
    <t>SD-057-250103-736549-250</t>
  </si>
  <si>
    <t>2025-01-03 08:49:08</t>
  </si>
  <si>
    <t>80+银卡-普通区域-高密市-东小庄小区-15065639325-200M-宽带上网投诉-次数0-202501030000107202</t>
  </si>
  <si>
    <t>2025-01-04 09:50:00</t>
  </si>
  <si>
    <t>202501030000107202</t>
  </si>
  <si>
    <t xml:space="preserve">202501030000107202#流程受理流水号：20250103084835150656393251006378
客户号码:15065639325
客户姓名:滕**
投诉地市:潍坊
来话流水:2025010308482504420898188
宽带账号:15065639325
宽带账号归属地市:潍坊
宽带账号归属区县:高密市
故障地址:潍坊高密市朝阳街道人民大街东小庄小区7号楼*********
联系电话:15065639325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故障时间:2025-01-03 08:48:42
具体故障现象:家庭WiFi信号弱，
客户其他诉求:客户侧为质差终端，要求上门更换终端并一并处理故障问题。
</t>
  </si>
  <si>
    <t>2025-01-03 08:56:12</t>
  </si>
  <si>
    <t>2025-01-03 08:56:37</t>
  </si>
  <si>
    <t>SD-057-250103-576432-1374</t>
  </si>
  <si>
    <t>2025-01-03 10:51:34</t>
  </si>
  <si>
    <t>【调研】-普通区域-临朐县-窦家洼自然村-13854431188-300M-宽带上网投诉-次数0-202501030000231759</t>
  </si>
  <si>
    <t>202501030000231759</t>
  </si>
  <si>
    <t xml:space="preserve">202501030000231759#宽带账号：13854431188；宽带地址：潍坊临朐县东城街道窦家洼窦家洼自然村窦家洼（扩容2次）52号箱窦宝潭（外墙）*；客户来电反映宽带/移动高清.无信号中断操作未恢复*，客户不在现场，无法配合线上指导/客户不配合排障，要求上门，请协助处理，谢谢！联系电话：15610626762；联系人：女生 ；来电流水2025010310374955020826659
</t>
  </si>
  <si>
    <t>2025-01-03 10:59:14</t>
  </si>
  <si>
    <t>2025-01-03 10:59:37</t>
  </si>
  <si>
    <t>SD-851-289687-25871-17564</t>
  </si>
  <si>
    <t>SD-057-250103-923814-4567</t>
  </si>
  <si>
    <t>2025-01-03 18:00:56</t>
  </si>
  <si>
    <t>【调研】-80+普通-普通区域-昌乐县-颐和家园-13465663856-300M-宽带上网投诉-次数0-202501030000613666</t>
  </si>
  <si>
    <t>202501030000613666</t>
  </si>
  <si>
    <t xml:space="preserve">202501030000613666#【已关注中国移动10086微信公众号】流程受理流水号：20250103180023134656638561184198
客户号码:13465663856
客户姓名:王*
投诉地市:潍坊
来话流水:2025010317593210820854117
宽带账号:13465663856
宽带账号归属地市:潍坊
宽带账号归属区县:昌乐县
故障地址:潍坊昌乐县城关街道永康路颐和家园27号楼*********
联系电话:13465663856
联系人:先生/女士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故障时间:2025-01-03 17:58:19
具体故障现象:光猫亮红灯，
客户其他诉求:客户侧为质差终端，要求上门更换终端并一并处理故障问题。要求退还无法使用期间的宽带费用，
</t>
  </si>
  <si>
    <t>2025-01-03 18:04:04</t>
  </si>
  <si>
    <t>刘子义</t>
  </si>
  <si>
    <t>15706307120</t>
  </si>
  <si>
    <t>dw3_jk_liuziyi</t>
  </si>
  <si>
    <t>2025-01-03 18:05:02</t>
  </si>
  <si>
    <t>SD-851-308738-25745-3874</t>
  </si>
  <si>
    <t>SD-057-250103-762913-6084</t>
  </si>
  <si>
    <t>2025-01-03 20:44:13</t>
  </si>
  <si>
    <t>普通区域-临朐县-南蒋-15265642262-100M-宽带上网投诉-次数0-20250103204305X185044267</t>
  </si>
  <si>
    <t>20250103204305X185044267</t>
  </si>
  <si>
    <t xml:space="preserve">【农村网络投诉】流程受理流水号：20250103203837152656422621215452
客户号码:15265642262
客户姓名:窦**
投诉地市:潍坊
来话流水:2025010320380291220875047
宽带账号:15265642262
宽带账号归属地市:潍坊
宽带账号归属区县:临朐县
故障地址:潍坊临朐县五井镇人民政府南蒋村南蒋南蒋6号箱窦玉斌（外墙）*********
联系电话:15265642262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20:40:07
具体故障现象:用户无法提供具体故障现象，不能上网看电视
客户其他诉求:
</t>
  </si>
  <si>
    <t>2025-01-03 21:01:24</t>
  </si>
  <si>
    <t>李德岗</t>
  </si>
  <si>
    <t>15706307578</t>
  </si>
  <si>
    <t>dw3_jk_lidegang</t>
  </si>
  <si>
    <t>2025-01-03 21:02:02</t>
  </si>
  <si>
    <t>SD-057-250103-570483-1871</t>
  </si>
  <si>
    <t>2025-01-03 11:53:02</t>
  </si>
  <si>
    <t>【调研】-(目标)普通区域-昌邑市-富康居宿舍区-15864325112-200M-宽带上网投诉-次数0-20250103115023X223862430</t>
  </si>
  <si>
    <t>2025-01-04 12:54:00</t>
  </si>
  <si>
    <t>20250103115023X223862430</t>
  </si>
  <si>
    <t xml:space="preserve">流程受理流水号：20250103114904158643251121072868
客户号码:15864325112
客户姓名:陈*
投诉地市:潍坊
来话流水:2025010311484921820815565
宽带账号:15864325112
宽带账号归属地市:潍坊
宽带账号归属区县:昌邑市
故障地址:潍坊昌邑市城区新兴街和苑小区和苑小区1号楼*********
联系电话:15864325112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11:49:31
具体故障现象:用户无法提供具体故障现象
客户其他诉求:客户来电要求装维师傅上门检测
</t>
  </si>
  <si>
    <t>2025-01-03 11:55:08</t>
  </si>
  <si>
    <t>2025-01-03 12:22:40</t>
  </si>
  <si>
    <t>SD-851-330010-23983-21822</t>
  </si>
  <si>
    <t>SD-057-250103-830142-5588</t>
  </si>
  <si>
    <t>2025-01-03 19:57:33</t>
  </si>
  <si>
    <t>普通区域-诸城市-东黄疃自然村-13165263836-500M-宽带上网投诉-次数0-202501030000682718</t>
  </si>
  <si>
    <t>202501030000682718</t>
  </si>
  <si>
    <t xml:space="preserve">202501030000682718#受理号码 : 13165263836客户姓名 : 王**号码归属地 : 潍坊诸城 － 潍坊-诸城-中移铁通诸城华府营业厅用户品牌 : 全球通 用户来电称宽带无法使用要求上门维修请处理谢谢  联系人：先生 联系电话：13165263836本机录音流水：2025010319533882420836977用户要求尽快处理，请处理 </t>
  </si>
  <si>
    <t>2025-01-03 20:04:32</t>
  </si>
  <si>
    <t>2025-01-03 20:07:49</t>
  </si>
  <si>
    <t>SD-057-250103-398621-744</t>
  </si>
  <si>
    <t>2025-01-03 09:44:21</t>
  </si>
  <si>
    <t>80+普通-普通区域-寿光市-利群商厦-17263222678-500M-宽带上网投诉-次数0-20250103094301X581859489</t>
  </si>
  <si>
    <t>20250103094301X581859489</t>
  </si>
  <si>
    <t xml:space="preserve">流程受理流水号：20250103094211172632226781024734
客户号码:17263222678
客户姓名:刘*
投诉地市:潍坊
来话流水:2025010309414741720839545
宽带账号:17263222678
宽带账号归属地市:潍坊
宽带账号归属区县:寿光市
故障地址:潍坊寿光市圣城街道新兴街利群商厦1号楼*********
联系电话:17263222678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09:42:37
具体故障现象:光猫亮红灯，
客户其他诉求:
</t>
  </si>
  <si>
    <t>2025-01-03 09:47:23</t>
  </si>
  <si>
    <t>王建杰</t>
  </si>
  <si>
    <t>15706307735</t>
  </si>
  <si>
    <t>dw3_jk_wangjianjie</t>
  </si>
  <si>
    <t>2025-01-03 09:47:40</t>
  </si>
  <si>
    <t>SD-057-250103-158247-4569</t>
  </si>
  <si>
    <t>2025-01-03 18:01:09</t>
  </si>
  <si>
    <t>80+白金-普通区域-青州市-金科集美嘉苑-15244447999-1000M-宽带上网投诉-次数0-202501030000616715</t>
  </si>
  <si>
    <t>202501030000616715</t>
  </si>
  <si>
    <t xml:space="preserve">202501030000616715#流程受理流水号：20250103180014152444479991184166
客户号码:15244447999
客户姓名:刘*
投诉地市:潍坊
来话流水:2025010317595772020858642
宽带账号:15244447999
宽带账号归属地市:潍坊
宽带账号归属区县:青州市
故障地址:潍坊青州市云门山街道范公亭东路金科集美嘉苑4号楼*********
联系电话:15244447999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光功率:-12.42
故障大类:宽带/电视
故障细类:宽带网速慢/卡顿
携转原因:
故障时间:2025-01-03 18:00:49
具体故障现象:网速慢卡顿，
客户其他诉求:客户侧为质差终端，要求上门更换终端并一并处理故障问题。
</t>
  </si>
  <si>
    <t>2025-01-03 18:04:44</t>
  </si>
  <si>
    <t>2025-01-03 18:07:02</t>
  </si>
  <si>
    <t>SD-851-339039-5923-5966</t>
  </si>
  <si>
    <t>SD-057-250103-830196-5377</t>
  </si>
  <si>
    <t>2025-01-03 19:29:09</t>
  </si>
  <si>
    <t>【调研】-80+普通-普通区域-坊子区-普利城市花园-15253637970-300M-宽带上网投诉-次数0-20250103192649X609392263</t>
  </si>
  <si>
    <t>20250103192649X609392263</t>
  </si>
  <si>
    <t xml:space="preserve">流程受理流水号：20250103192557152536379701203379
客户号码:15253637970
客户姓名:李**
投诉地市:潍坊
来话流水:2025010319233414120844490
宽带账号:15253637970
宽带账号归属地市:潍坊
宽带账号归属区县:坊子区
故障地址:潍坊坊子区坊子新区崇文街普利城市花园普利城市花园C13*********
联系电话:15253637970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19:26:12
具体故障现象:光猫亮红灯，
客户其他诉求:
</t>
  </si>
  <si>
    <t>2025-01-03 19:32:02</t>
  </si>
  <si>
    <t>2025-01-03 19:35:00</t>
  </si>
  <si>
    <t>SD-851-300344-9786-7911</t>
  </si>
  <si>
    <t>SD-057-250103-492305-240</t>
  </si>
  <si>
    <t>2025-01-03 08:47:51</t>
  </si>
  <si>
    <t>80+银卡-普通区域-奎文区-世纪花苑-15169562082-1000M-业务受理宽带-次数0-202501030000105620</t>
  </si>
  <si>
    <t>202501030000105620</t>
  </si>
  <si>
    <t>202501030000105620#【已关注中国移动10086微信公众号】 宽带账号:15169562082; 联系电话：15169562082，问题类型：此工单为群障修复工单，根据群障全量闭环修复管理要求，为确保客户网络通畅，请装维人员跟进修复网络问题，谢谢！ 
 群障标题：公告。故障描述：潍坊奎文区世纪花苑光缆故障，预估24小时恢复，请帮忙拦截,如有需要请联系片区装维师傅张永鸿15706366537主叫号码：100860536.0;该号码仅供参考，请优先联系宽带账号。</t>
  </si>
  <si>
    <t>2025-01-03 08:54:46</t>
  </si>
  <si>
    <t>SD-851-270052-13758-4775</t>
  </si>
  <si>
    <t>SD-057-250103-741956-1796</t>
  </si>
  <si>
    <t>2025-01-03 11:42:18</t>
  </si>
  <si>
    <t>【调研】-80+金卡-普通区域-昌乐县-毕家官庄村自然村-15908029943-1000M-魔百和投诉-次数0-202501030000288793</t>
  </si>
  <si>
    <t>202501030000288793</t>
  </si>
  <si>
    <t>202501030000288793#【已关注中国移动10086微信公众号】流程受理流水号：20250103114132159080299431070128
客户号码:15908029943
客户姓名:颜**
投诉地市:潍坊
来话流水:2025010311374885120861333
宽带账号:15908029943
宽带账号归属地市:潍坊
宽带账号归属区县:昌乐县
故障地址:潍坊昌乐县营丘镇毕家官庄村毕家官庄村自然村毕家官庄村K1#*********
联系电话:15169577970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
携转原因:
故障时间:2025-01-03 11:41:55
魔百和单播/组播:组播
具体故障现象:电视机提示无信号，
客户其他诉求:
魔百和单/组播：组播;宽带小区$[毕家官庄村自然村]$</t>
  </si>
  <si>
    <t>2025-01-03 11:55:00</t>
  </si>
  <si>
    <t>2025-01-03 11:55:38</t>
  </si>
  <si>
    <t>SD-057-250103-918476-1801</t>
  </si>
  <si>
    <t>2025-01-03 11:43:23</t>
  </si>
  <si>
    <t>普通区域-安丘市-青云国际城-18264470001-1000M-宽带延伸服务-次数0-202501030000290100</t>
  </si>
  <si>
    <t>202501030000290100</t>
  </si>
  <si>
    <t xml:space="preserve">202501030000290100#【已关注中国移动10086微信公众号】流程受理流水号：20250103114221182644700011070411
客户号码:18264470001
客户姓名:李*
投诉地市:潍坊
来话流水:2025010311413257120814252
宽带账号:18264470001
宽带账号归属地市:潍坊
宽带账号归属区县:安丘市
故障地址:潍坊安丘市兴安街道昌安北路青云国际城68号楼*********
联系电话:18264470001
联系人:先生/女士
工单紧急程度:一般
是否有升级投诉倾向:否
是否重复投诉:否
是否携转意向:否
是否投诉倾向:否
是否智能网关:智能网关
当前是否在线:是
接入方式:FTTH
是否质差终端:无质差信息
光功率:-20.50
故障大类:宽带/电视
故障细类:宽带延伸服务
携转原因:
故障时间:2025-01-03 11:43:01
具体故障现象:延长网线，
</t>
  </si>
  <si>
    <t>2025-01-03 11:51:05</t>
  </si>
  <si>
    <t>2025-01-03 11:51:22</t>
  </si>
  <si>
    <t>SD-852-306547-1235-28907</t>
  </si>
  <si>
    <t>SD-057-250103-186402-3672</t>
  </si>
  <si>
    <t>2025-01-03 16:14:15</t>
  </si>
  <si>
    <t>【调研】-普通区域-坊子区-葫芦埠韩家村自然村-13963670050-1000M-宽带上网投诉-次数0-202501030000514106</t>
  </si>
  <si>
    <t>2025-01-04 17:15:00</t>
  </si>
  <si>
    <t>202501030000514106</t>
  </si>
  <si>
    <t>202501030000514106#【已关注中国移动10086微信公众号】流程受理流水号：20250103161323139636700501150792
客户号码:13963670050
客户姓名:韩**
投诉地市:潍坊
来话流水:2025010316130790220878568
宽带账号:13963670050
账号归属区县:奎文
联系电话:13963670050
联系人:先生/女士
宽带地址:潍坊
工单紧急程度:非常紧急
是否投诉倾向:否
是否重复投诉:否
是否携转意向:否
是否有升级投诉倾向:否
*业务名称:业务融合移机流程宽带+OTT
投诉内容:手机号码：13963670050，【问题描述】客户已办理宽带业务，有开通单，要求装维尽快联系上门，请处理，谢谢。联系电话：13963670050，联系人：先生/女士，录音流水号：2025010316130790220878568。受理明细：531920062399999999。
在途开通单信息：536250103542320844，13963670050，2025-01-03 09:13:12，业务融合移机流程宽带+OTT，处理中，黄单扩容
是否到厅:否
业务名称:业务融合移机流程宽带+OTT
;宽带小区$[葫芦埠韩家村自然村]$</t>
  </si>
  <si>
    <t>2025-01-03 16:16:09</t>
  </si>
  <si>
    <t>2025-01-03 16:16:24</t>
  </si>
  <si>
    <t>SD-852-300067-148-6411</t>
  </si>
  <si>
    <t>SD-057-250103-754218-5330</t>
  </si>
  <si>
    <t>2025-01-03 19:23:42</t>
  </si>
  <si>
    <t>【调研】-普通区域-奎文区-李家社区-13780826368-300M-宽带上网投诉-次数0-202501030000665332</t>
  </si>
  <si>
    <t>202501030000665332</t>
  </si>
  <si>
    <t xml:space="preserve">202501030000665332#流程受理流水号：20250103192308137808263681202850
客户号码:13780826368
客户姓名:高**
投诉地市:潍坊
来话流水:2025010319224978320839442
宽带账号:13780826368
宽带账号归属地市:潍坊
宽带账号归属区县:奎文区
故障地址:潍坊奎文区广文街道广文街李家社区6号楼*********
联系电话:13780826368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故障时间:2025-01-03 19:23:19
具体故障现象:光猫亮红灯，
客户其他诉求:客户侧为质差终端，要求上门更换终端并一并处理故障问题。
</t>
  </si>
  <si>
    <t>2025-01-03 19:27:43</t>
  </si>
  <si>
    <t>2025-01-03 19:28:02</t>
  </si>
  <si>
    <t>SD-057-250103-706419-6093</t>
  </si>
  <si>
    <t>2025-01-03 20:45:46</t>
  </si>
  <si>
    <t>普通区域-青州市-null-15954452556-宽带上网投诉-次数0-202501030000699534</t>
  </si>
  <si>
    <t>202501030000699534</t>
  </si>
  <si>
    <t>202501030000699534#用户来电反馈10月份左右的时候改网线的工作人员去用户家里改网线时顺走了鱼竿，我处建议用户报警处理，用户强烈要求我处处理，故提此单，请协助处理，谢谢</t>
  </si>
  <si>
    <t>家庭咨询-&gt;服务触点-&gt;装维人员-&gt;全局流转-&gt;售后服务-&gt;装维人员服务态度差-&gt;全局流转</t>
  </si>
  <si>
    <t>SD-057-250103-837521-1902</t>
  </si>
  <si>
    <t>2025-01-03 11:56:39</t>
  </si>
  <si>
    <t>【调研】-普通区域-奎文区-世纪花苑-18264670606-300M-业务受理宽带-次数0-202501030000302432</t>
  </si>
  <si>
    <t>202501030000302432</t>
  </si>
  <si>
    <t>202501030000302432# 宽带账号:18264670606; 联系电话：18264670606，问题类型：此工单为群障修复工单，根据群障全量闭环修复管理要求，为确保客户网络通畅，请装维人员跟进修复网络问题，谢谢！ 
 群障标题：公告。故障描述：潍坊奎文区世纪花苑美丽乡村建设，预计一周修复，请帮忙拦截主叫号码：18264670606.0;该号码仅供参考，请优先联系宽带账号。</t>
  </si>
  <si>
    <t>2025-01-03 12:19:27</t>
  </si>
  <si>
    <t>SD-057-250103-827645-3485</t>
  </si>
  <si>
    <t>2025-01-03 15:48:50</t>
  </si>
  <si>
    <t>【调研】-普通区域-坊子区-望仙埠社区二期-15069680621-300M-宽带上网投诉-次数0-202501030000488116</t>
  </si>
  <si>
    <t>202501030000488116</t>
  </si>
  <si>
    <t>202501030000488116#流程受理流水号：20250103154613150696806211142332
客户号码:15069680621
客户姓名:邵**
投诉地市:潍坊
来话流水:2025010315430699020817525
宽带账号:15069680621
宽带账号归属地市:潍坊
宽带账号归属区县:--
故障地址:潍坊峡山区太堡庄街道（太堡庄）兴峡路望仙埠社区二期望仙埠社区二期51#*********
联系电话:15069680621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光功率:-19.20
故障大类:宽带/电视
故障细类:宽带无法上网(专席)
携转原因:
故障时间:2025-01-03 15:47:51
具体故障现象:光猫灯正常但监控无法联网，请协助处理
客户其他诉求:谢谢
;宽带小区$[望仙埠社区二期]$</t>
  </si>
  <si>
    <t>2025-01-03 15:51:54</t>
  </si>
  <si>
    <t>王其文</t>
  </si>
  <si>
    <t>15706307918</t>
  </si>
  <si>
    <t>dw3_jk_wangqiwen</t>
  </si>
  <si>
    <t>2025-01-03 15:52:23</t>
  </si>
  <si>
    <t>SD-057-250103-370816-1436</t>
  </si>
  <si>
    <t>2025-01-03 10:59:02</t>
  </si>
  <si>
    <t>【调研】-普通区域-昌乐县-西邓-15684233811-300M-宽带上网投诉-次数0-20250103105605X965918424</t>
  </si>
  <si>
    <t>20250103105605X965918424</t>
  </si>
  <si>
    <t xml:space="preserve">流程受理流水号：20250103104903156842338111049986
客户号码:15684233811
客户姓名:邓**
投诉地市:潍坊
来话流水:2025010310484841520803105
宽带账号:15684233811
宽带账号归属地市:潍坊
宽带账号归属区县:昌乐县
故障地址:潍坊昌乐县乔官镇西邓西邓4号箱邓明军外墙*********
联系电话:15684233811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10:49:42
具体故障现象:无法上网
客户其他诉求:
</t>
  </si>
  <si>
    <t>2025-01-03 11:02:44</t>
  </si>
  <si>
    <t>SD-851-272070-25065-5537</t>
  </si>
  <si>
    <t>SD-057-250103-409726-4002</t>
  </si>
  <si>
    <t>2025-01-03 16:54:31</t>
  </si>
  <si>
    <t>普通区域-青州市-青云紫府三期-15288826220-300M-宽带上网投诉-次数0-202501030000553348 二级督办</t>
  </si>
  <si>
    <t>2025-01-04 17:55:00</t>
  </si>
  <si>
    <t>202501030000553348</t>
  </si>
  <si>
    <t xml:space="preserve">202501030000553348#【已关注中国移动10086微信公众号】流程受理流水号：20250103165403152888262201164079
客户号码:15288826220
客户姓名:杨**
投诉地市:潍坊
来话流水:2025010316535090920883853
宽带账号:15288826220
宽带账号归属地市:潍坊
宽带账号归属区县:青州市
故障地址:潍坊青州市云门山街道凤凰山路青云紫府三期17号楼*********
联系电话:15288826220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光功率:-19.28
故障大类:宽带/电视
故障细类:宽带无法上网
携转原因:
故障时间:2025-01-03 17:02:03
具体故障现象:光猫亮红灯，
客户其他诉求:客户侧为质差终端，要求上门更换终端并一并处理故障问题。
</t>
  </si>
  <si>
    <t>2025-01-03 16:58:32</t>
  </si>
  <si>
    <t>2025-01-03 16:59:31</t>
  </si>
  <si>
    <t>SD-851-327223-8521-1475</t>
  </si>
  <si>
    <t>SD-057-250103-803976-797</t>
  </si>
  <si>
    <t>2025-01-03 09:48:44</t>
  </si>
  <si>
    <t>【调研】-普通区域-诸城市-诸城福源小区-18853623196-1000M-宽带上网投诉-次数0-202501030000163570</t>
  </si>
  <si>
    <t>202501030000163570</t>
  </si>
  <si>
    <t xml:space="preserve">202501030000163570#宽带账号：18853623196；宽带地址：潍坊诸城市密州街道兴华路尚清华8号楼；客户来电反映宽带网速慢，频繁掉线，客户不配合排障，要求师傅上门，请协助处理，谢谢！联系电话：18853623196；联系人：女士；来电流水：2025010309451879820896212
</t>
  </si>
  <si>
    <t>2025-01-03 09:55:38</t>
  </si>
  <si>
    <t>李文龙</t>
  </si>
  <si>
    <t>15706307981</t>
  </si>
  <si>
    <t>dw3_jk_liwenlongzc</t>
  </si>
  <si>
    <t>2025-01-03 09:55:55</t>
  </si>
  <si>
    <t>SD-851-315864-2587-23178</t>
  </si>
  <si>
    <t>SD-057-250103-968512-6068</t>
  </si>
  <si>
    <t>2025-01-03 20:40:34</t>
  </si>
  <si>
    <t>(目标)普通区域-高密市-民旺嘉苑-15065683335-300M-宽带上网投诉-次数0-202501030000698712</t>
  </si>
  <si>
    <t>202501030000698712</t>
  </si>
  <si>
    <t xml:space="preserve">202501030000698712#流程受理流水号：20250103203943150656833351215578
客户号码:15065683335
客户姓名:褚**
投诉地市:潍坊
来话流水:2025010320392698120881849
宽带账号:15065683335
宽带账号归属地市:潍坊
宽带账号归属区县:高密市
故障地址:潍坊高密市密水街道康城大街民旺嘉苑高密民旺嘉苑4号楼2单元*********
联系电话:15065683335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故障细类:宽带网速慢/卡顿
携转原因:
故障时间:2025-01-03 20:40:33
具体故障现象:网速慢卡顿，
客户其他诉求:客户侧为质差终端，要求上门更换终端并一并处理故障问题。
</t>
  </si>
  <si>
    <t>2025-01-03 20:42:55</t>
  </si>
  <si>
    <t>2025-01-03 20:43:29</t>
  </si>
  <si>
    <t>SD-057-250103-380256-3333</t>
  </si>
  <si>
    <t>2025-01-03 15:27:48</t>
  </si>
  <si>
    <t>普通区域-寿光市-赵家辛章村自然村-15153610071-300M-业务受理宽带-次数0-202501030000468976</t>
  </si>
  <si>
    <t>202501030000468976</t>
  </si>
  <si>
    <t>202501030000468976# 导航立单,用户所在位置有群障,已向客户播报,客户要求装维回访.此工单为群障修复工单,根据群障全量闭环管理要求,为确保客户网络通畅,请装维人员跟进修复网络问题,谢谢.联系电话：15153610071</t>
  </si>
  <si>
    <t>2025-01-03 15:37:55</t>
  </si>
  <si>
    <t>2025-01-03 15:38:18</t>
  </si>
  <si>
    <t>SD-057-250103-506872-3304</t>
  </si>
  <si>
    <t>2025-01-03 15:24:01</t>
  </si>
  <si>
    <t>普通区域-奎文区-金马怡园-15863292031-300M-宽带上网投诉-次数0-202501030000465134</t>
  </si>
  <si>
    <t>202501030000465134</t>
  </si>
  <si>
    <t>202501030000465134#流程受理流水号：20250103152233158632920311134575
客户号码:15863292031
客户姓名:李*
投诉地市:潍坊
来话流水:2025010315193764920861610
宽带账号:15863292031
宽带账号归属地市:潍坊
宽带账号归属区县:高新
故障地址:潍坊高新高新城区东风街金马怡园31号楼【北一高层】*********
联系电话:15863292031
联系人:女士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故障时间:2025-01-03 15:18:29
具体故障现象:光猫亮红灯
客户其他诉求:有大面积故障  解释不认可   
;宽带小区$[金马怡园]$</t>
  </si>
  <si>
    <t>2025-01-03 15:31:39</t>
  </si>
  <si>
    <t>2025-01-03 15:32:24</t>
  </si>
  <si>
    <t>SD-851-251669-42255-9853</t>
  </si>
  <si>
    <t>SD-057-250103-423875-4344</t>
  </si>
  <si>
    <t>2025-01-03 17:36:56</t>
  </si>
  <si>
    <t>普通区域-奎文区-晨晟世纪城片区-18863626696-1000M-业务受理宽带-次数0-202501030000592440</t>
  </si>
  <si>
    <t>2025-01-04 17:37:00</t>
  </si>
  <si>
    <t>202501030000592440</t>
  </si>
  <si>
    <t>202501030000592440# 宽带账号:18863626696; 联系电话：18863626696，问题类型：此工单为群障修复工单，根据群障全量闭环修复管理要求，为确保客户网络通畅，请装维人员跟进修复网络问题，谢谢！ 
 群障标题：公告。故障描述：潍坊奎文区晨晟世纪城片区光缆故障，预估24小时恢复，请帮忙拦截,如有需要请联系片区装维师傅王玉升15706366509主叫号码：18863626696.0;该号码仅供参考，请优先联系宽带账号。</t>
  </si>
  <si>
    <t>2025-01-03 18:01:52</t>
  </si>
  <si>
    <t>2025-01-03 18:06:17</t>
  </si>
  <si>
    <t>SD-851-309469-14423-4337</t>
  </si>
  <si>
    <t>2025-01-03 17:36:45</t>
  </si>
  <si>
    <t>普通区域-潍城区-茂华紫苑公馆-15206468485-100M-宽带上网投诉-次数0-202501030000591924 一级督办</t>
  </si>
  <si>
    <t>2025-01-04 18:37:00</t>
  </si>
  <si>
    <t>202501030000591924</t>
  </si>
  <si>
    <t>2025-01-03 17:47:24</t>
  </si>
  <si>
    <t>2025-01-03 17:47:48</t>
  </si>
  <si>
    <t>SD-057-250103-652104-4025</t>
  </si>
  <si>
    <t>2025-01-03 16:57:06</t>
  </si>
  <si>
    <t>【调研】-80+普通-普通区域-寿光市-南范村-15864573123-300M-业务受理宽带-次数0-202501030000555262</t>
  </si>
  <si>
    <t>2025-01-04 16:58:00</t>
  </si>
  <si>
    <t>202501030000555262</t>
  </si>
  <si>
    <t>202501030000555262# 宽带账号:15864573123; 联系电话：15864573123，问题类型：此工单为群障修复工单，根据群障全量闭环修复管理要求，为确保客户网络通畅，请装维人员跟进修复网络问题，谢谢！ 
 群障标题：公告。故障描述：潍坊寿光市南范村光缆故障，预估24小时恢复，请帮忙拦截,如有需要请联系片区装维师傅刘彬15706307765主叫号码：15864573123.0;该号码仅供参考，请优先联系宽带账号。</t>
  </si>
  <si>
    <t>2025-01-03 17:01:18</t>
  </si>
  <si>
    <t>2025-01-03 17:01:44</t>
  </si>
  <si>
    <t>SD-851-315783-13882-1007</t>
  </si>
  <si>
    <t>SD-057-250103-809473-788</t>
  </si>
  <si>
    <t>2025-01-03 09:47:48</t>
  </si>
  <si>
    <t>普通区域-奎文区-世纪花苑-13863671861-300M-业务受理宽带-次数0-202501030000164959</t>
  </si>
  <si>
    <t>202501030000164959</t>
  </si>
  <si>
    <t>202501030000164959# 宽带账号:13863671861; 联系电话：13863671861，问题类型：此工单为群障修复工单，根据群障全量闭环修复管理要求，为确保客户网络通畅，请装维人员跟进修复网络问题，谢谢！ 
 群障标题：公告。故障描述：潍坊奎文区世纪花苑美丽乡村建设，预计一周修复，请帮忙拦截主叫号码：13863671861.0;该号码仅供参考，请优先联系宽带账号。</t>
  </si>
  <si>
    <t>2025-01-03 09:53:42</t>
  </si>
  <si>
    <t>SD-057-250103-137945-4596</t>
  </si>
  <si>
    <t>80+银卡-普通区域-高密市-西施家屯自然村-13964775254-300M-宽带上网投诉-次数0-20250103180215X535096186</t>
  </si>
  <si>
    <t>20250103180215X535096186</t>
  </si>
  <si>
    <t xml:space="preserve">【农村网络投诉】流程受理流水号：20250103180026139647752541184215
客户号码:13964775254
客户姓名:仪**
投诉地市:潍坊
来话流水:2025010317594282920855964
宽带账号:13964775254
宽带账号归属地市:潍坊
宽带账号归属区县:高密市
故障地址:潍坊高密市密水街道西施家屯西施家屯自然村高密西施家屯施赞欣1号箱*********
联系电话:13964775254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18:01:28
具体故障现象:PON灯闪，
客户其他诉求:
</t>
  </si>
  <si>
    <t>2025-01-03 18:08:43</t>
  </si>
  <si>
    <t>2025-01-03 18:08:59</t>
  </si>
  <si>
    <t>SD-851-263138-29592-13496</t>
  </si>
  <si>
    <t>SD-057-250103-348257-4594</t>
  </si>
  <si>
    <t>2025-01-03 18:04:30</t>
  </si>
  <si>
    <t>【调研】-80+银卡-普通区域-高密市-西施家屯自然村-13608953762-300M-宽带上网投诉-次数0-202501030000615848</t>
  </si>
  <si>
    <t>202501030000615848</t>
  </si>
  <si>
    <t>202501030000615848#13608953762客户来电反映本机办理的宽带无法使用，电视无法观看，客户不会看，经查询显示质差路由器，直接要求维修人员上门维修，请尽快协助处理，谢谢 
 联系人：先生  联系电话：本机 流水：2025010317594653420856602</t>
  </si>
  <si>
    <t>2025-01-03 18:07:16</t>
  </si>
  <si>
    <t>2025-01-03 18:07:48</t>
  </si>
  <si>
    <t>SD-057-250103-632847-4605</t>
  </si>
  <si>
    <t>2025-01-03 18:05:33</t>
  </si>
  <si>
    <t>【调研】-(目标)普通区域-高密市-坊岭村自然村-18763660136-300M-宽带上网投诉-次数0-20250103180355X635871289</t>
  </si>
  <si>
    <t>20250103180355X635871289</t>
  </si>
  <si>
    <t xml:space="preserve">【农村网络投诉】流程受理流水号：20250103180237187636601361184806
客户号码:18763660136
客户姓名:王**
投诉地市:潍坊
来话流水:2025010318022386420885601
宽带账号:18763660136
宽带账号归属地市:潍坊
宽带账号归属区县:高密市
故障地址:潍坊高密市阚家镇坊岭村坊岭村自然村坊岭一村7号K26号箱*********
联系电话:18763660136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18:03:37
具体故障现象:光猫亮红灯，
客户其他诉求:现在宽带不好用，要求师傅尽快上门去维修，谢谢
</t>
  </si>
  <si>
    <t>2025-01-03 18:06:10</t>
  </si>
  <si>
    <t>2025-01-03 18:06:32</t>
  </si>
  <si>
    <t>SD-057-250103-082359-2510</t>
  </si>
  <si>
    <t>2025-01-03 13:35:08</t>
  </si>
  <si>
    <t>【调研】-80+银卡-普通区域-青州市-海天市场-13583697913-1000M-宽带上网投诉-次数0-20250103133343X423174630</t>
  </si>
  <si>
    <t>20250103133343X423174630</t>
  </si>
  <si>
    <t xml:space="preserve">流程受理流水号：20250103133226135836979131100570
客户号码:13583697913
客户姓名:张*
投诉地市:潍坊
来话流水:2025010313292838420852607
宽带账号:13583697913
宽带账号归属地市:潍坊
宽带账号归属区县:青州市
故障地址:潍坊青州市云门山街道益王府路海天市场16号箱（一期9号楼西）*********
联系电话:13002784999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故障细类:宽带无法上网
携转原因:
故障时间:2025-01-03 13:33:20
具体故障现象:提示网络无法连接，
客户其他诉求:
</t>
  </si>
  <si>
    <t>2025-01-03 13:37:03</t>
  </si>
  <si>
    <t>郭金凯</t>
  </si>
  <si>
    <t>15706307623</t>
  </si>
  <si>
    <t>dw3_jk_guojinkai</t>
  </si>
  <si>
    <t>2025-01-03 13:37:24</t>
  </si>
  <si>
    <t>SD-851-241813-26607-15245</t>
  </si>
  <si>
    <t>SD-057-250103-137452-3471</t>
  </si>
  <si>
    <t>2025-01-03 15:47:26</t>
  </si>
  <si>
    <t>【调研】-80+普通-普通区域-寿光市-清河垄塬-13953638452-100M-业务受理宽带-次数0-202501030000485110</t>
  </si>
  <si>
    <t>2025-01-04 15:48:00</t>
  </si>
  <si>
    <t>202501030000485110</t>
  </si>
  <si>
    <t>202501030000485110# 宽带账号:13953638452; 联系电话：13953638452，问题类型：此工单为群障修复工单，根据群障全量闭环修复管理要求，为确保客户网络通畅，请装维人员跟进修复网络问题，谢谢！ 
 群障标题：公告。故障描述：潍坊寿光市清河垄塬光缆故障，预估24小时恢复，请帮忙拦截,如有需要请联系片区装维师傅赵树全15169606966主叫号码：13953638452.0;该号码仅供参考，请优先联系宽带账号。</t>
  </si>
  <si>
    <t>2025-01-03 15:51:35</t>
  </si>
  <si>
    <t>SD-057-250103-307429-3454</t>
  </si>
  <si>
    <t>2025-01-03 15:46:49</t>
  </si>
  <si>
    <t>【调研】-80+银卡-普通区域-坊子区-高家小区-15065368025-500M-业务受理宽带-次数0-202501030000486666</t>
  </si>
  <si>
    <t>202501030000486666</t>
  </si>
  <si>
    <t>202501030000486666#【已关注中国移动10086微信公众号】 宽带账号:15065368025; 联系电话：15065368025，问题类型：此工单为群障修复工单，根据群障全量闭环修复管理要求，为确保客户网络通畅，请装维人员跟进修复网络问题，谢谢！ 
 群障标题：公告。故障描述：潍坊坊子区高家小区光缆故障，预估24小时恢复，请帮忙拦截,如有需要请联系片区装维师傅周成斌15706307256主叫号码：15065368025.0;该号码仅供参考，请优先联系宽带账号。</t>
  </si>
  <si>
    <t>2025-01-03 15:54:02</t>
  </si>
  <si>
    <t>2025-01-03 15:54:27</t>
  </si>
  <si>
    <t>SD-851-291022-319-15902</t>
  </si>
  <si>
    <t>SD-057-250103-236518-1425</t>
  </si>
  <si>
    <t>2025-01-03 10:56:35</t>
  </si>
  <si>
    <t>【调研】-80+普通-普通区域-临朐县-刘家田村-15095138688-1000M-业务受理宽带-次数0-202501030000238999</t>
  </si>
  <si>
    <t>202501030000238999</t>
  </si>
  <si>
    <t>202501030000238999# 宽带账号:15095138688; 联系电话：15095138688，问题类型：此工单为群障修复工单，根据群障全量闭环修复管理要求，为确保客户网络通畅，请装维人员跟进修复网络问题，谢谢！ 
 群障标题：公告。故障描述：潍坊临朐县刘家田村光缆故障，预估24小时恢复，请帮忙拦截,如有需要请联系片区装维师傅王兆兵15706307568主叫号码：15095138688.0;该号码仅供参考，请优先联系宽带账号。</t>
  </si>
  <si>
    <t>2025-01-03 11:00:56</t>
  </si>
  <si>
    <t>王兆兵</t>
  </si>
  <si>
    <t>15706307568</t>
  </si>
  <si>
    <t>dw3_jk_wangzhaobing</t>
  </si>
  <si>
    <t>2025-01-03 11:01:18</t>
  </si>
  <si>
    <t>SD-851-279308-19354-19211</t>
  </si>
  <si>
    <t>SD-057-250103-347852-758</t>
  </si>
  <si>
    <t>2025-01-03 09:46:14</t>
  </si>
  <si>
    <t>【调研】-普通区域-奎文区-邦泰天瑜-15762510797-300M-宽带上网投诉-次数0-202501030000161241</t>
  </si>
  <si>
    <t>202501030000161241</t>
  </si>
  <si>
    <t xml:space="preserve">202501030000161241#15762510797客户来电反映宽带信号不好，系统显示质差路由器。  客户拒绝线上排障要求维修人员上门维修，请尽快协助处理，谢谢  联系人：女士 联系电话：  本机   流水：2025010309440957720877498
</t>
  </si>
  <si>
    <t>2025-01-03 09:48:49</t>
  </si>
  <si>
    <t>2025-01-03 09:49:10</t>
  </si>
  <si>
    <t>SD-851-292179-5785-5636</t>
  </si>
  <si>
    <t>SD-057-250103-201675-219</t>
  </si>
  <si>
    <t>2025-01-03 08:47:12</t>
  </si>
  <si>
    <t>【调研】-80+银卡-普通区域-寿光市-杨家庄子村自然村-15169634898-1000M-业务受理宽带-次数0-202501030000104536</t>
  </si>
  <si>
    <t>202501030000104536</t>
  </si>
  <si>
    <t>202501030000104536#【已关注中国移动10086微信公众号】 宽带账号:15169634898; 联系电话：15169634898，问题类型：此工单为群障修复工单，根据群障全量闭环修复管理要求，为确保客户网络通畅，请装维人员跟进修复网络问题，谢谢！ 
 群障标题：公告。故障描述：杨家庄子村自然村主叫号码：15169634898.0;该号码仅供参考，请优先联系宽带账号。</t>
  </si>
  <si>
    <t>2025-01-03 09:00:48</t>
  </si>
  <si>
    <t>2025-01-03 09:01:30</t>
  </si>
  <si>
    <t>SD-851-234484-21626-19364</t>
  </si>
  <si>
    <t>SD-057-250103-839056-3486</t>
  </si>
  <si>
    <t>2025-01-03 15:49:08</t>
  </si>
  <si>
    <t>【调研】-80+普通-(目标)普通区域-寿光市-隆嘉小区-15244426759-100M-宽带上网投诉-次数0-202501030000488079</t>
  </si>
  <si>
    <t>2025-01-04 16:50:00</t>
  </si>
  <si>
    <t>202501030000488079</t>
  </si>
  <si>
    <t>202501030000488079#宽带账号：15244426759；宽带地址：潍坊寿光市田马纪田路隆嘉小区1号楼；客户来电反映宽带无法上网，经查询客户侧为质差终端，请协助上门更换终端并一并处理故障问题，谢谢！联系电话：13563650704；联系人：先生；来电流水：2025010315473073820885615</t>
  </si>
  <si>
    <t>2025-01-03 15:55:21</t>
  </si>
  <si>
    <t>2025-01-03 16:09:39</t>
  </si>
  <si>
    <t>SD-057-250103-590623-2370</t>
  </si>
  <si>
    <t>2025-01-03 13:02:11</t>
  </si>
  <si>
    <t>普通区域-寒亭区-大泊子村自然村-15253648993-200M-宽带上网投诉-次数0-202501030000343066</t>
  </si>
  <si>
    <t>202501030000343066</t>
  </si>
  <si>
    <t>202501030000343066#宽带账号：15253648993；宽带地址：潍坊寒亭区泊子镇大泊子村大泊子村自然村大泊子村楼区36号箱*********；客户来电反映宽带/魔百盒无法观看，/客户不配合排障，要求上门，请协助处理，谢谢！
！来电流水：2025010312513806420840178，联系电话：15054849419</t>
  </si>
  <si>
    <t>2025-01-03 13:07:40</t>
  </si>
  <si>
    <t>2025-01-03 13:08:14</t>
  </si>
  <si>
    <t>SD-057-250103-041738-1417</t>
  </si>
  <si>
    <t>2025-01-03 10:56:14</t>
  </si>
  <si>
    <t>80+金卡-普通区域-奎文区-世纪花苑-15965363288-1000M-业务受理宽带-次数0-202501030000238308</t>
  </si>
  <si>
    <t>202501030000238308</t>
  </si>
  <si>
    <t>202501030000238308#【已关注中国移动10086微信公众号】 宽带账号:15965363288; 联系电话：15965363288，问题类型：此工单为群障修复工单，根据群障全量闭环修复管理要求，为确保客户网络通畅，请装维人员跟进修复网络问题，谢谢！ 
 群障标题：公告。故障描述：潍坊奎文区世纪花苑美丽乡村建设，预计一周修复，请帮忙拦截主叫号码：15064665811.0;该号码仅供参考，请优先联系宽带账号。</t>
  </si>
  <si>
    <t>2025-01-03 11:46:32</t>
  </si>
  <si>
    <t>SD-851-264583-26597-14517</t>
  </si>
  <si>
    <t>SD-057-250103-630879-1427</t>
  </si>
  <si>
    <t>2025-01-03 10:56:41</t>
  </si>
  <si>
    <t>普通区域-高密市-齐鲁纺织服装城-18753605170-300M-业务受理宽带-次数0-202501030000238266</t>
  </si>
  <si>
    <t>202501030000238266</t>
  </si>
  <si>
    <t>202501030000238266#【已关注中国移动10086微信公众号】 宽带账号:18753605170; 联系电话：18753605170，问题类型：此工单为群障修复工单，根据群障全量闭环修复管理要求，为确保客户网络通畅，请装维人员跟进修复网络问题，谢谢！ 
 群障标题：公告。故障描述：齐鲁纺织服装城主叫号码：18753605170.0;该号码仅供参考，请优先联系宽带账号。</t>
  </si>
  <si>
    <t>2025-01-03 11:01:50</t>
  </si>
  <si>
    <t>2025-01-03 11:02:25</t>
  </si>
  <si>
    <t>SD-057-250103-682571-4380</t>
  </si>
  <si>
    <t>2025-01-03 17:39:56</t>
  </si>
  <si>
    <t>【调研】-80+银卡-普通区域-安丘市-许营村自然村-13562608748-1000M-魔百和投诉-次数0-202501030000596552</t>
  </si>
  <si>
    <t>2025-01-04 18:40:00</t>
  </si>
  <si>
    <t>202501030000596552</t>
  </si>
  <si>
    <t>202501030000596552#【已关注中国移动10086微信公众号】流程受理流水号：20250103173909135626087481178099
客户号码:13562608748
客户姓名:王**
投诉地市:潍坊
来话流水:2025010317363350720872001
宽带账号:13562608748
宽带账号归属地市:潍坊
宽带账号归属区县:安丘市
故障地址:潍坊安丘市刘家尧镇许营村许营村自然村许营追加8号箱程玉忠东山*********
联系电话:15064640945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故障细类:移动高清电视故障(专席)
携转原因:
故障时间:2025-01-03 17:32:34
魔百和单播/组播:组播
具体故障现象:电视机提示无信号，
客户其他诉求:
魔百和单/组播：组播;宽带小区$[许营村自然村]$</t>
  </si>
  <si>
    <t>2025-01-03 17:46:47</t>
  </si>
  <si>
    <t>机顶盒重新升级</t>
  </si>
  <si>
    <t>2025-01-03 17:47:15</t>
  </si>
  <si>
    <t>SD-057-250103-031459-6333</t>
  </si>
  <si>
    <t>2025-01-03 21:32:09</t>
  </si>
  <si>
    <t>普通区域-昌乐县-矿机老家属院楼-18364603066-300M-宽带上网投诉-次数0-20250103213025X252877510</t>
  </si>
  <si>
    <t>20250103213025X252877510</t>
  </si>
  <si>
    <t xml:space="preserve">流程受理流水号：20250103212648183646030661220868
客户号码:18364603066
客户姓名:刘**
投诉地市:潍坊
来话流水:2025010321215321120859853
宽带账号:18364603066
宽带账号归属地市:潍坊
宽带账号归属区县:昌乐县
故障地址:潍坊昌乐县城关街道孤山街矿机老家属院楼昌东新天地6号楼*********
联系电话:18364603066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光功率:-19.10
故障大类:宽带/电视
故障细类:宽带无法上网(专席)
携转原因:
故障时间:2025-01-03 21:27:04
具体故障现象:打不开网页，引导 重启  光猫 路由器
客户其他诉求:谢谢
</t>
  </si>
  <si>
    <t>2025-01-03 21:33:57</t>
  </si>
  <si>
    <t>2025-01-03 21:34:23</t>
  </si>
  <si>
    <t>SD-057-250103-978215-4029</t>
  </si>
  <si>
    <t>普通区域-寿光市-张建桥-18366501789-300M-业务受理宽带-次数0-202501030000555189</t>
  </si>
  <si>
    <t>202501030000555189</t>
  </si>
  <si>
    <t>202501030000555189# 宽带账号:18366501789; 联系电话：18366501789，问题类型：此工单为群障修复工单，根据群障全量闭环修复管理要求，为确保客户网络通畅，请装维人员跟进修复网络问题，谢谢！ 
 群障标题：公告。故障描述：张建桥主叫号码：13953665511.0;该号码仅供参考，请优先联系宽带账号。</t>
  </si>
  <si>
    <t>2025-01-03 17:00:30</t>
  </si>
  <si>
    <t>SD-852-266808-460-12339</t>
  </si>
  <si>
    <t>SD-057-250103-378962-1832</t>
  </si>
  <si>
    <t>2025-01-03 11:46:48</t>
  </si>
  <si>
    <t>普通区域-寿光市-王高六村-13280149031-1000M-业务受理宽带-次数0-202501030000291186</t>
  </si>
  <si>
    <t>202501030000291186</t>
  </si>
  <si>
    <t>202501030000291186# 宽带账号:13280149031; 联系电话：13280149031，问题类型：此工单为群障修复工单，根据群障全量闭环修复管理要求，为确保客户网络通畅，请装维人员跟进修复网络问题，谢谢！ 
 群障标题：公告。故障描述：潍坊寿光市王高六村光缆故障，预估24小时恢复，请帮忙拦截,如有需要请联系片区装维师傅李志浩15706307750主叫号码：18563072039.0;该号码仅供参考，请优先联系宽带账号。</t>
  </si>
  <si>
    <t>2025-01-03 11:48:53</t>
  </si>
  <si>
    <t>2025-01-03 11:49:29</t>
  </si>
  <si>
    <t>SD-057-250103-803149-3295</t>
  </si>
  <si>
    <t>2025-01-03 15:23:02</t>
  </si>
  <si>
    <t>【调研】-80+银卡-(目标)普通区域-青州市-逄山安置区-15063604225-300M-宽带上网投诉-次数0-20250103152009X809068882</t>
  </si>
  <si>
    <t>20250103152009X809068882</t>
  </si>
  <si>
    <t xml:space="preserve">【农村网络投诉】流程受理流水号：20250103151923150636042251133552
客户号码:15063604225
客户姓名:张*
投诉地市:潍坊
来话流水:2025010315175677220836116
宽带账号:15063604225
宽带账号归属地市:潍坊
宽带账号归属区县:青州市
故障地址:潍坊青州市王坟镇徐家沟村逄山安置区南楼东1号楼*********
联系电话:15063604225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光功率:-23.87
故障大类:宽带/电视
故障细类:网速慢/上网掉线(专席)
携转原因:
故障时间:2025-01-03 15:19:36
具体故障现象:路由器年限未超过，位置开阔，重启未恢复 
客户其他诉求:
</t>
  </si>
  <si>
    <t>2025-01-03 15:25:07</t>
  </si>
  <si>
    <t>SD-057-250103-360179-3714</t>
  </si>
  <si>
    <t>2025-01-03 16:19:29</t>
  </si>
  <si>
    <t>普通区域-诸城市-企业电商创业中心（小微）【2022一批攻坚】-17865639966-1000M-宽带上网投诉-次数0-202501030000517714</t>
  </si>
  <si>
    <t>2025-01-04 17:20:00</t>
  </si>
  <si>
    <t>202501030000517714</t>
  </si>
  <si>
    <t>202501030000517714#流程受理流水号：20250103161819178656399661152339
客户号码:17865639966
客户姓名:万**
投诉地市:潍坊
来话流水:2025010316173757520846157
宽带账号:17865639966
账号归属区县:潍坊-诸城-兴华西路网格-淼宇电讯服务经营部
联系电话:17865639966
联系人:先生
宽带地址:潍坊
工单紧急程度:非常紧急
是否投诉倾向:否
是否重复投诉:否
是否携转意向:否
是否有升级投诉倾向:否
*业务名称:业务融合开机流程OTT+小微宽带+全光WiFi+FTTR组网
投诉内容:手机号码：17865639966，【问题描述】客户已办理宽带业务，有开通单，要求装维尽快联系上门，请处理，谢谢。联系电话：17865639966，联系人：先生，录音流水号：2025010316173757520846157。受理明细：531920062399999999。
在途开通单信息：536241227526671060，17865639966，2024-12-27 10:58:08，业务融合开机流程OTT+小微宽带+全光WiFi+FTTR组网，处理中，装维选址
是否到厅:否
业务名称:业务融合开机流程OTT+小微宽带+全光WiFi+FTTR组网
;宽带小区$[企业电商创业中心（小微）【2022一批攻坚】]$</t>
  </si>
  <si>
    <t>2025-01-03 16:25:58</t>
  </si>
  <si>
    <t>2025-01-03 16:33:56</t>
  </si>
  <si>
    <t>SD-851-303810-4163-20773</t>
  </si>
  <si>
    <t>SD-057-250103-390756-5543</t>
  </si>
  <si>
    <t>2025-01-03 19:51:23</t>
  </si>
  <si>
    <t>【调研】-普通区域-青州市-北西关小区-15169617687-300M-业务受理宽带-次数0-202501030000679408</t>
  </si>
  <si>
    <t>202501030000679408</t>
  </si>
  <si>
    <t>202501030000679408# 导航立单,用户所在位置有群障,已向客户播报,客户要求装维回访.此工单为群障修复工单,根据群障全量闭环管理要求,为确保客户网络通畅,请装维人员跟进修复网络问题,谢谢.联系电话：15169617687</t>
  </si>
  <si>
    <t>2025-01-03 20:01:17</t>
  </si>
  <si>
    <t>孙玉垒</t>
  </si>
  <si>
    <t>15706307655</t>
  </si>
  <si>
    <t>dw3_jk_sunyulei</t>
  </si>
  <si>
    <t>2025-01-03 20:01:59</t>
  </si>
  <si>
    <t>SD-851-236891-22074-29622</t>
  </si>
  <si>
    <t>SD-057-250103-138649-4018</t>
  </si>
  <si>
    <t>2025-01-03 16:56:54</t>
  </si>
  <si>
    <t>80+普通-FTTR-普通区域-潍城区-豪德市场J-18363625858-1000M-业务受理宽带-次数0-202501030000556054</t>
  </si>
  <si>
    <t>2025-01-04 16:57:00</t>
  </si>
  <si>
    <t>202501030000556054</t>
  </si>
  <si>
    <t>202501030000556054#【已关注中国移动10086微信公众号】 宽带账号:18363625858; 联系电话：18363625858，问题类型：此工单为群障修复工单，根据群障全量闭环修复管理要求，为确保客户网络通畅，请装维人员跟进修复网络问题，谢谢！ 
 群障标题：公告。故障描述：豪德市场J主叫号码：19805361998.0;该号码仅供参考，请优先联系宽带账号。</t>
  </si>
  <si>
    <t>2025-01-03 16:57:56</t>
  </si>
  <si>
    <t>2025-01-03 16:58:34</t>
  </si>
  <si>
    <t>SD-851-308091-157-16068</t>
  </si>
  <si>
    <t>SD-057-250103-251746-4630</t>
  </si>
  <si>
    <t>2025-01-03 18:07:54</t>
  </si>
  <si>
    <t>【调研】-普通区域-临朐县-阳光水岸-18815362818-300M-业务受理宽带-次数0-202501030000621169</t>
  </si>
  <si>
    <t>202501030000621169</t>
  </si>
  <si>
    <t>202501030000621169#【已关注中国移动10086微信公众号】 宽带账号:18815362818; 联系电话：18815362818，问题类型：此工单为群障修复工单，根据群障全量闭环修复管理要求，为确保客户网络通畅，请装维人员跟进修复网络问题，谢谢！ 
 群障标题：公告。故障描述：潍坊临朐县阳光水岸光缆故障，预估24小时恢复，请帮忙拦截,如有需要请联系片区装维师傅韩太永15706307573主叫号码：18815362818.0;该号码仅供参考，请优先联系宽带账号。</t>
  </si>
  <si>
    <t>2025-01-03 18:10:21</t>
  </si>
  <si>
    <t>2025-01-03 18:10:54</t>
  </si>
  <si>
    <t>SD-851-249402-23404-11325</t>
  </si>
  <si>
    <t>SD-057-250103-764302-4369</t>
  </si>
  <si>
    <t>2025-01-03 17:38:09</t>
  </si>
  <si>
    <t>普通区域-寒亭区-万家村自然村-13963673360-100M-宽带上网投诉-次数0-20250103173724X441517960</t>
  </si>
  <si>
    <t>2025-01-04 18:39:00</t>
  </si>
  <si>
    <t>20250103173724X441517960</t>
  </si>
  <si>
    <t xml:space="preserve">【农村网络投诉】流程受理流水号：20250103173438139636733601176794
客户号码:13963673360
客户姓名:李**
投诉地市:潍坊
来话流水:2025010317320940520813832
宽带账号:13963673360
宽带账号归属地市:潍坊
宽带账号归属区县:寒亭区
故障地址:潍坊寒亭区双杨镇万家村万家村自然村34号箱*********
联系电话:13963673360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17:33:10
具体故障现象:PON灯闪，插紧屡直光纤线 重启光猫 未恢复
客户其他诉求:
</t>
  </si>
  <si>
    <t>2025-01-03 17:49:33</t>
  </si>
  <si>
    <t>2025-01-03 17:49:59</t>
  </si>
  <si>
    <t>SD-057-250103-671285-3689</t>
  </si>
  <si>
    <t>2025-01-03 16:17:00</t>
  </si>
  <si>
    <t>【重投】-普通区域-青州市-富盈家园二期-13853689160-300M-宽带上网投诉-次数0-202501030000515082</t>
  </si>
  <si>
    <t>202501030000515082</t>
  </si>
  <si>
    <t>202501030000515082#【已关注中国移动10086微信公众号】流程受理流水号：20250103161620138536891601151710
客户号码:13853689160
客户姓名:刘*
投诉地市:潍坊
来话流水:2025010316141982920896465
宽带账号:13853689160
宽带账号归属地市:潍坊
宽带账号归属区县:青州市
故障地址:潍坊青州市东夏镇益王府北路富盈家园二期81号楼*********
联系电话:13853689160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故障细类:宽带网速慢/卡顿
携转原因:
故障时间:2025-01-03 16:16:33
具体故障现象:打不开网页，
客户其他诉求:13853689160客户来电对前期工单不满，前期工单流水202412160000457679    客户表示不要联系当地师傅了，客户要出一个方案。已解释不认可，客户表示是给客户限速了。要求再次回电处理谢谢。联系人：女士   联系电话：本机 录音流水2025010315220548920899071
;宽带小区$[富盈家园二期]$</t>
  </si>
  <si>
    <t>2025-01-03 16:23:34</t>
  </si>
  <si>
    <t>2025-01-03 16:29:56</t>
  </si>
  <si>
    <t>SD-851-290804-7639-21328</t>
  </si>
  <si>
    <t>SD-057-250103-741352-3658</t>
  </si>
  <si>
    <t>2025-01-03 16:12:06</t>
  </si>
  <si>
    <t>80+普通-普通区域-高密市-辛店自然村-13506474085-300M-宽带上网投诉-次数0-202501030000508717</t>
  </si>
  <si>
    <t>2025-01-04 17:13:00</t>
  </si>
  <si>
    <t>202501030000508717</t>
  </si>
  <si>
    <t>202501030000508717#流程受理流水号：20250103160907135064740851149450
客户号码:13506474085
客户姓名:王**
投诉地市:潍坊
来话流水:2025010316072244120891419
宽带账号:13506474085
账号归属区县:高密
联系电话:13506474085
联系人:先生/女士
宽带地址:潍坊
工单紧急程度:一般
是否投诉倾向:否
是否重复投诉:否
是否携转意向:否
是否有升级投诉倾向:否
*业务名称:业务融合移机流程宽带
投诉内容:手机号码：13506474085，【问题描述】客户已办理宽带业务，有开通单，要求装维尽快联系上门，请处理，谢谢。联系电话：13506474085，联系人：先生/女士，录音流水号：2025010316072244120891419。受理明细：531920062399999999。
在途开通单信息：536250103774519664，13506474085，2025-01-03 16:05:50，业务融合移机流程宽带，处理中，手写判断和地址录入，要求尽快办理移机
是否到厅:否
业务名称:业务融合移机流程宽带
;宽带小区$[辛店自然村]$</t>
  </si>
  <si>
    <t>2025-01-03 16:19:50</t>
  </si>
  <si>
    <t>2025-01-03 16:20:50</t>
  </si>
  <si>
    <t>SD-852-285771-1495-24620</t>
  </si>
  <si>
    <t>SD-057-250103-843612-5586</t>
  </si>
  <si>
    <t>2025-01-03 19:57:26</t>
  </si>
  <si>
    <t>普通区域-奎文区-水岸华府（清颐阁）-15065661024-500M-业务受理宽带-次数0-202501030000680927</t>
  </si>
  <si>
    <t>202501030000680927</t>
  </si>
  <si>
    <t>202501030000680927# 宽带账号:15065661024; 联系电话：15065661024，问题类型：此工单为群障修复工单，根据群障全量闭环修复管理要求，为确保客户网络通畅，请装维人员跟进修复网络问题，谢谢！ 
 群障标题：公告。故障描述：水岸华府（清颐阁）主叫号码：18866426960.0;该号码仅供参考，请优先联系宽带账号。</t>
  </si>
  <si>
    <t>2025-01-03 20:01:22</t>
  </si>
  <si>
    <t>SD-851-306431-24728-9861</t>
  </si>
  <si>
    <t>SD-057-250103-920631-762</t>
  </si>
  <si>
    <t>2025-01-03 09:46:26</t>
  </si>
  <si>
    <t>普通区域-奎文区-世纪花苑-15306365058-1000M-宽带上网投诉-次数0-202501030000162971</t>
  </si>
  <si>
    <t>202501030000162971</t>
  </si>
  <si>
    <t>202501030000162971#流程受理流水号：20250103094332153063650581025194
客户号码:15306365058
客户姓名:王**
投诉地市:潍坊
来话流水:2025010309423382520851680
宽带账号:15306365058
宽带账号归属地市:潍坊
宽带账号归属区县:奎文区
故障地址:潍坊奎文区东关街道福寿街四平路世纪花苑9号楼3单元501
联系电话:15306365058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09:45:46
具体故障现象:PON灯闪，
客户其他诉求:
;宽带小区$[世纪花苑]$</t>
  </si>
  <si>
    <t>2025-01-03 09:52:34</t>
  </si>
  <si>
    <t>2025-01-03 09:52:47</t>
  </si>
  <si>
    <t>SD-057-250103-497015-781</t>
  </si>
  <si>
    <t>2025-01-03 09:47:31</t>
  </si>
  <si>
    <t>【调研】-普通区域-奎文区-谭里家园-18764700677-300M-业务受理宽带-次数0-202501030000162689</t>
  </si>
  <si>
    <t>202501030000162689</t>
  </si>
  <si>
    <t>202501030000162689# 宽带账号:18764700677; 联系电话：18764700677，问题类型：此工单为群障修复工单，根据群障全量闭环修复管理要求，为确保客户网络通畅，请装维人员跟进修复网络问题，谢谢！ 
 群障标题：公告。故障描述：潍坊奎文区谭里家园光缆故障，预估24小时恢复，请帮忙拦截,如有需要请联系片区装维师傅陈宁15706307383主叫号码：18764700677.0;该号码仅供参考，请优先联系宽带账号。</t>
  </si>
  <si>
    <t>2025-01-03 09:56:22</t>
  </si>
  <si>
    <t>2025-01-03 09:57:32</t>
  </si>
  <si>
    <t>SD-852-309348-246-7528</t>
  </si>
  <si>
    <t>SD-057-250103-674503-4642</t>
  </si>
  <si>
    <t>2025-01-03 18:08:24</t>
  </si>
  <si>
    <t>80+金卡-普通区域-奎文区-盛海第一园-13774947864-300M-宽带上网投诉-次数0-20250103180743X863955541</t>
  </si>
  <si>
    <t>20250103180743X863955541</t>
  </si>
  <si>
    <t xml:space="preserve">流程受理流水号：20250103180522137749478641185585
客户号码:13774947864
客户姓名:王**
投诉地市:潍坊
来话流水:2025010318024206120888876
宽带账号:13774947864
宽带账号归属地市:潍坊
宽带账号归属区县:高新
故障地址:潍坊高新城区宝通街盛海第一园1号楼4单元1102
联系电话:13774947864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18:05:21
具体故障现象:PON灯闪，
客户其他诉求:
</t>
  </si>
  <si>
    <t>2025-01-03 18:10:27</t>
  </si>
  <si>
    <t>2025-01-03 18:13:30</t>
  </si>
  <si>
    <t>SD-851-246798-789-17211</t>
  </si>
  <si>
    <t>SD-057-250103-408529-1856</t>
  </si>
  <si>
    <t>普通区域-临朐县-南蒋-15863291726-300M-魔百和投诉-次数0-20250103114947X187680348</t>
  </si>
  <si>
    <t>20250103114947X187680348</t>
  </si>
  <si>
    <t>【农村网络投诉】流程受理流水号：20250103114810158632917261072551
客户号码:15863291726
客户姓名:窦**
投诉地市:潍坊
来话流水:2025010311475762520803591
宽带账号:15863291726
宽带账号归属地市:潍坊
宽带账号归属区县:临朐县
故障地址:潍坊临朐县五井镇人民政府南蒋村
联系电话:15863291726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故障时间:2025-01-03 11:48:27
魔百和单播/组播:组播
具体故障现象:客户来电反应电视机提示无信号，我处正常排障未恢复，请协助处理谢谢·
客户其他诉求:
魔百和单/组播：组播</t>
  </si>
  <si>
    <t>2025-01-03 11:54:48</t>
  </si>
  <si>
    <t>2025-01-03 12:06:08</t>
  </si>
  <si>
    <t>SD-057-250103-295607-1925</t>
  </si>
  <si>
    <t>2025-01-03 11:58:53</t>
  </si>
  <si>
    <t>80+金卡-普通区域-青州市-联升富贵园-18265658695-100M-宽带上网投诉-次数0-202501030000303485</t>
  </si>
  <si>
    <t>2025-01-04 12:59:00</t>
  </si>
  <si>
    <t>202501030000303485</t>
  </si>
  <si>
    <t xml:space="preserve">202501030000303485#流程受理流水号：20250103115821182656586951076071
客户号码:18265658695
客户姓名:刘*
投诉地市:潍坊
来话流水:2025010311554645520810009
宽带账号:18265658695
宽带账号归属地市:潍坊
宽带账号归属区县:青州市
故障地址:潍坊青州市益都街道尧王山东路联升富贵园6号楼*********
联系电话:18265658695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故障时间:2025-01-03 11:58:32
魔百和单播/组播:单播
具体故障现象:订购电视或电影等各类VIP包但无法使用，
客户其他诉求:客户侧为质差终端，要求上门更换终端并一并处理故障问题。
</t>
  </si>
  <si>
    <t>2025-01-03 12:03:31</t>
  </si>
  <si>
    <t>2025-01-03 12:08:12</t>
  </si>
  <si>
    <t>SD-057-250103-487132-3294</t>
  </si>
  <si>
    <t>2025-01-03 15:22:57</t>
  </si>
  <si>
    <t>普通区域-高密市-立新街自来水宿舍-15069645607-1000M-业务受理宽带-次数0-202501030000463651</t>
  </si>
  <si>
    <t>202501030000463651</t>
  </si>
  <si>
    <t xml:space="preserve">202501030000463651#流程受理流水号：20250103152201150696456071134381
客户号码:15069645607
客户姓名:张**
投诉地市:潍坊
来话流水:2025010314363394020803907
宽带账号:15069645607
宽带账号归属地市:潍坊
宽带账号归属区县:高密市
故障地址:潍坊高密市密水街道立新街立新街自来水宿舍2号楼*********
联系电话:15069645607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光功率:-21.67
故障大类:线上义诊(宽带外呼排障)
故障细类:网速慢/上网掉线
携转原因:
故障时间:2025-01-03 15:24:20
具体故障现象:客户反映网速慢卡顿，要求上门处理，谢谢
客户其他诉求:
</t>
  </si>
  <si>
    <t>2025-01-03 15:24:56</t>
  </si>
  <si>
    <t>2025-01-03 15:25:19</t>
  </si>
  <si>
    <t>SD-851-335504-10125-19999</t>
  </si>
  <si>
    <t>SD-057-250103-273145-3993</t>
  </si>
  <si>
    <t>【催5-追11】普通区域-寒亭区-锦程中学宿舍-13869623195-100M-宽带上网投诉-次数0-20250103165220X340285688</t>
  </si>
  <si>
    <t>2025-01-04 17:54:00</t>
  </si>
  <si>
    <t>20250103165220X340285688</t>
  </si>
  <si>
    <t xml:space="preserve">流程受理流水号：20250103165005138696231951162763
客户号码:13869623195
客户姓名:刘**
投诉地市:潍坊
来话流水:2025010316462910920875376
宽带账号:13869623195
宽带账号归属地市:潍坊
宽带账号归属区县:寒亭区
故障地址:潍坊寒亭区经济开发区月河路锦程中学宿舍1号楼*********
联系电话:13869623195
联系人:先生/女士
工单紧急程度:非常紧急
是否有升级投诉倾向:否
是否重复投诉:否
是否携转意向:否
是否投诉倾向:是
是否智能网关:智能网关
当前是否在线:否
接入方式:FTTH
端到端诊断结果:状态正常
是否质差终端:无质差信息
光功率:无
故障大类:宽带/电视
故障细类:宽带无法上网
携转原因:
故障时间:2025-01-03 16:50:23
具体故障现象:提示网络无法连接，
客户其他诉求:要求20分钟回电，有投诉意向
</t>
  </si>
  <si>
    <t>2025-01-03 16:55:57</t>
  </si>
  <si>
    <t>SD-057-250103-036482-4038</t>
  </si>
  <si>
    <t>2025-01-03 16:58:10</t>
  </si>
  <si>
    <t>80+白金-普通区域-奎文区-和扬英郡-13863686363-1000M-宽带上网投诉-次数0-202501030000556787</t>
  </si>
  <si>
    <t>2025-01-04 17:59:00</t>
  </si>
  <si>
    <t>202501030000556787</t>
  </si>
  <si>
    <t>202501030000556787#谭**13863686363  
号码归属地潍坊奎文 － 奎文
客户来电反映在
潍坊奎文区潍州路街道光明街和扬英郡5号楼
宽带无法上网，电视无法观看，
要求上门查看一下，请协助处理，谢谢联系电话13863686363   
2025010316543660820894955</t>
  </si>
  <si>
    <t>2025-01-03 17:02:19</t>
  </si>
  <si>
    <t>2025-01-03 17:03:09</t>
  </si>
  <si>
    <t>SD-057-250103-479325-725</t>
  </si>
  <si>
    <t>2025-01-03 09:40:07</t>
  </si>
  <si>
    <t>【调研】-(目标)普通区域-安丘市-丽景云著-17863666689-500M-魔百和投诉-次数0-202501030000157069</t>
  </si>
  <si>
    <t>202501030000157069</t>
  </si>
  <si>
    <t>202501030000157069#流程受理流水号：20250103093922178636666891023781
客户号码:17863666689
客户姓名:刘**
投诉地市:潍坊
来话流水:2025010309362072420854602
宽带账号:17863666689
宽带账号归属地市:潍坊
宽带账号归属区县:安丘市
故障地址:潍坊安丘市兴安街道永安路丽景云著9-1-902
联系电话:17863666689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故障细类:移动高清电视故障(专席)
携转原因:
故障时间:2025-01-03 09:43:24
魔百和单播/组播:组播
具体故障现象:22002
客户其他诉求:
魔百和单/组播：组播;宽带小区$[丽景云著]$</t>
  </si>
  <si>
    <t>2025-01-03 09:51:18</t>
  </si>
  <si>
    <t>2025-01-03 09:51:44</t>
  </si>
  <si>
    <t>SD-851-293004-16033-18957</t>
  </si>
  <si>
    <t>SD-057-250103-078413-4600</t>
  </si>
  <si>
    <t>2025-01-03 18:05:15</t>
  </si>
  <si>
    <t>普通区域-昌邑市-中裴自然村-18765137373-300M-宽带上网投诉-次数0-20250103180312X592611467</t>
  </si>
  <si>
    <t>20250103180312X592611467</t>
  </si>
  <si>
    <t xml:space="preserve">【农村网络投诉】流程受理流水号：20250103180235187651373731184794
客户号码:18765137373
客户姓名:王**
投诉地市:潍坊
来话流水:2025010318022341520885499
宽带账号:18765137373
宽带账号归属地市:潍坊
宽带账号归属区县:昌邑市
故障地址:潍坊昌邑市双台镇中裴村中裴自然村11号箱张震*********
联系电话:18765137373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17:58:30
具体故障现象:提示网络无法连接，
客户其他诉求:
</t>
  </si>
  <si>
    <t>2025-01-03 18:06:54</t>
  </si>
  <si>
    <t>2025-01-03 18:07:07</t>
  </si>
  <si>
    <t>SD-057-250103-362418-147</t>
  </si>
  <si>
    <t>2025-01-03 08:40:06</t>
  </si>
  <si>
    <t>普通区域-坊子区-小吴家社区-15908020097-100M-宽带延伸服务-次数0-202501030000093802</t>
  </si>
  <si>
    <t>2025-01-04 08:41:00</t>
  </si>
  <si>
    <t>202501030000093802</t>
  </si>
  <si>
    <t>202501030000093802#客户来电反映对前期的处理结果不满意，要求再次记录上报反映。前期工单流水：202412280000554024， 要求再次回电处理：已按口径解释，请协助处理，谢谢。录音流水：2025010308312833720851915， 联系电话：15908020097。客户提及投诉移动，未明确升级投诉渠道，有升级投诉倾向，非常紧急，请立即处理！客户要求tousu潍坊负责网络的人员和上次给客户回电处理问题的客服代表，请协助处理，谢谢！</t>
  </si>
  <si>
    <t>2025-01-03 08:46:15</t>
  </si>
  <si>
    <t>2025-01-03 08:47:08</t>
  </si>
  <si>
    <t>SD-057-250103-409563-166</t>
  </si>
  <si>
    <t>【调研】-80+银卡-普通区域-青州市-雍和府-15853623688-1000M-魔百和投诉-次数0-202501030000100361</t>
  </si>
  <si>
    <t>202501030000100361</t>
  </si>
  <si>
    <t>202501030000100361#流程受理流水号：20250103084107158536236881003952
客户号码:15853623688
客户姓名:张**
投诉地市:潍坊
来话流水:2025010308405135320826590
宽带账号:15853623688
宽带账号归属地市:潍坊
宽带账号归属区县:青州市
故障地址:潍坊青州市益都街道海岱北路雍和府北区32号楼*********
联系电话:15853623688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故障细类:移动高清电视故障
携转原因:
故障时间:2025-01-03 08:41:21
魔百和单播/组播:单播
具体故障现象:机顶盒无法开机，
客户其他诉求:
魔百和单/组播：单播;宽带小区$[雍和府]$</t>
  </si>
  <si>
    <t>2025-01-03 08:42:50</t>
  </si>
  <si>
    <t>2025-01-03 08:43:13</t>
  </si>
  <si>
    <t>SD-057-250103-038417-232</t>
  </si>
  <si>
    <t>2025-01-03 08:47:37</t>
  </si>
  <si>
    <t>80+银卡-普通区域-临朐县-朐山国际二期-13953612596-100M-业务受理宽带-次数0-202501030000105683</t>
  </si>
  <si>
    <t>2025-01-04 08:48:00</t>
  </si>
  <si>
    <t>202501030000105683</t>
  </si>
  <si>
    <t>202501030000105683# 宽带账号:13953612596; 联系电话：13953612596，问题类型：此工单为群障修复工单，根据群障全量闭环修复管理要求，为确保客户网络通畅，请装维人员跟进修复网络问题，谢谢！ 
 群障标题：公告。故障描述：潍坊临朐县朐山国际二期光缆故障，预估24小时恢复，请帮忙拦截,如有需要请联系片区装维师傅赵坤15706307586主叫号码：100860536.0;该号码仅供参考，请优先联系宽带账号。</t>
  </si>
  <si>
    <t>2025-01-03 08:48:29</t>
  </si>
  <si>
    <t>【退单】无移机工单</t>
  </si>
  <si>
    <t>2025-01-03 11:20:54</t>
  </si>
  <si>
    <t>SD-057-250103-489016-6089</t>
  </si>
  <si>
    <t>2025-01-03 20:45:13</t>
  </si>
  <si>
    <t>普通区域-诸城市-北三里庄西区-15964581118-300M-宽带延伸服务-次数0-202501030000703384</t>
  </si>
  <si>
    <t>202501030000703384</t>
  </si>
  <si>
    <t xml:space="preserve">202501030000703384#流程受理流水号：20250103204343159645811181216113
客户号码:15964581118
客户姓名:孙**
投诉地市:潍坊
来话流水:2025010320412654820891198
宽带账号:15964581118
宽带账号归属地市:潍坊
宽带账号归属区县:诸城市
故障地址:潍坊诸城市密州街道外贸北三里庄西区北三里庄西区北三里庄西区27号箱
联系电话:15964581118
联系人:先生
工单紧急程度:一般
是否有升级投诉倾向:否
是否重复投诉:否
是否携转意向:否
是否投诉倾向:否
是否智能网关:智能网关
当前是否在线:是
接入方式:FTTH
是否质差终端:无质差信息
光功率:-21.93
故障大类:宽带/电视
故障细类:宽带延伸服务
携转原因:
故障时间:2025-01-03 20:39:52
具体故障现象:调测其它设备，
</t>
  </si>
  <si>
    <t>2025-01-03 20:49:26</t>
  </si>
  <si>
    <t>2025-01-03 20:54:46</t>
  </si>
  <si>
    <t>SD-851-295637-14562-1875</t>
  </si>
  <si>
    <t>SD-057-250103-165789-1395</t>
  </si>
  <si>
    <t>2025-01-03 10:53:58</t>
  </si>
  <si>
    <t>普通区域-奎文区-管道局宿舍-15153680708-300M-宽带上网投诉-次数0-202501030000234889</t>
  </si>
  <si>
    <t>202501030000234889</t>
  </si>
  <si>
    <t>202501030000234889#流程受理流水号：20250103105250151536807081051443
客户号码:15153680708
客户姓名:郑**
投诉地市:潍坊
来话流水:2025010310320502820836198
宽带账号:15153680708
账号归属区县:潍城
联系电话:15153680708
联系人:先生/女士
宽带地址:潍坊
工单紧急程度:一般
是否投诉倾向:否
是否重复投诉:否
是否携转意向:否
是否有升级投诉倾向:否
*业务名称:业务融合开机流程宽带+OTT
投诉内容:手机号码：15153680708，【问题描述】客户已办理宽带业务，有开通单，要求装维尽快联系上门，请处理，谢谢。安装楼号为4号楼1单元201 联系电话：15153680708，联系人：先生/女士，录音流水号：2025010310320502820836198。受理明细：531920062399999999。
在途开通单信息：536250103595847394，15153680708，2025-01-03 10:40:25，业务融合开机流程宽带+OTT，处理中，手写判断和地址录入
是否到厅:否
业务名称:业务融合开机流程宽带+OTT
;宽带小区$[null]$</t>
  </si>
  <si>
    <t>2025-01-03 11:12:04</t>
  </si>
  <si>
    <t>2025-01-03 11:13:11</t>
  </si>
  <si>
    <t>SD-851-308988-3733-10740</t>
  </si>
  <si>
    <t>2025-01-03 16:57:17</t>
  </si>
  <si>
    <t>普通区域-奎文区-李家社区-18953679812-300M-业务受理宽带-次数0-202501030000556548 一级督办</t>
  </si>
  <si>
    <t>202501030000556548</t>
  </si>
  <si>
    <t>2025-01-03 17:19:30</t>
  </si>
  <si>
    <t>2025-01-03 17:19:53</t>
  </si>
  <si>
    <t>SD-057-250103-648395-4026</t>
  </si>
  <si>
    <t>2025-01-03 16:57:11</t>
  </si>
  <si>
    <t>80+金卡-普通区域-寿光市-清河垄源三期-18863627526-1000M-业务受理宽带-次数0-202501030000556345</t>
  </si>
  <si>
    <t>202501030000556345</t>
  </si>
  <si>
    <t>202501030000556345# 宽带账号:18863627526; 联系电话：18863627526，问题类型：此工单为群障修复工单，根据群障全量闭环修复管理要求，为确保客户网络通畅，请装维人员跟进修复网络问题，谢谢！ 
 群障标题：公告。故障描述：潍坊寿光市清河垄源三期光缆故障，预估24小时恢复，请帮忙拦截,如有需要请联系片区装维师傅赵树全15169606966主叫号码：18863627526.0;该号码仅供参考，请优先联系宽带账号。</t>
  </si>
  <si>
    <t>2025-01-03 17:01:45</t>
  </si>
  <si>
    <t>2025-01-03 17:02:08</t>
  </si>
  <si>
    <t>SD-057-250103-874695-5564</t>
  </si>
  <si>
    <t>2025-01-03 19:54:44</t>
  </si>
  <si>
    <t>80+普通-普通区域-奎文区-则尔庄社区-13905366604-1000M-宽带上网投诉-次数0-202501030000680679</t>
  </si>
  <si>
    <t>202501030000680679</t>
  </si>
  <si>
    <t xml:space="preserve">202501030000680679#13905366604客户来电反映宽带和电视无法正常使用，后台显示质差终端，质差路由器。需师傅上门检测或更换终端并处理问题。请尽快协助处理，谢谢    联系人：女士 先生 联系电话：15954463504来话流水2025010319515590020826357
</t>
  </si>
  <si>
    <t>2025-01-03 19:57:56</t>
  </si>
  <si>
    <t>2025-01-03 19:58:27</t>
  </si>
  <si>
    <t>SD-851-297804-15533-3202</t>
  </si>
  <si>
    <t>SD-057-250103-058934-804</t>
  </si>
  <si>
    <t>2025-01-03 09:49:06</t>
  </si>
  <si>
    <t>80+普通-普通区域-寿光市-常家-18353678397-300M-宽带上网投诉-次数0-202501030000164019</t>
  </si>
  <si>
    <t>202501030000164019</t>
  </si>
  <si>
    <t xml:space="preserve">202501030000164019#18353678397客户来电反映宽带无法连接，客户不在家，无法排障，请协助处理谢谢
联系电话：18353678397
来话流水：2025010309472724520829932
</t>
  </si>
  <si>
    <t>2025-01-03 09:51:53</t>
  </si>
  <si>
    <t>2025-01-03 09:52:13</t>
  </si>
  <si>
    <t>SD-851-283281-13916-18534</t>
  </si>
  <si>
    <t>SD-057-250103-851230-5383</t>
  </si>
  <si>
    <t>2025-01-03 19:29:24</t>
  </si>
  <si>
    <t>普通区域-诸城市-管家庄子自然村-15863278652-200M-宽带延伸服务-次数0-202501030000669292</t>
  </si>
  <si>
    <t>202501030000669292</t>
  </si>
  <si>
    <t xml:space="preserve">202501030000669292#【已关注中国移动10086微信公众号】流程受理流水号：20250103192842158632786521203931
客户号码:15863278652
客户姓名:管**
投诉地市:潍坊
来话流水:2025010319212712120830104
宽带账号:15863278652
宽带账号归属地市:潍坊
宽带账号归属区县:诸城市
故障地址:潍坊诸城市百尺河镇管家庄子管家庄子自然村管家庄子村东南6号箱*********
联系电话:15863278652
联系人:先生/女士
工单紧急程度:紧急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故障时间:2025-01-03 19:27:24
具体故障现象:无法上网不在线线上指导未恢复，检查网线
</t>
  </si>
  <si>
    <t>2025-01-03 19:32:14</t>
  </si>
  <si>
    <t>2025-01-03 19:32:43</t>
  </si>
  <si>
    <t>SD-057-250103-649158-196</t>
  </si>
  <si>
    <t>2025-01-03 08:45:44</t>
  </si>
  <si>
    <t>普通区域-坊子区-荆山洼鲁光建材宿舍-13386361088-500M-宽带上网投诉-次数0-202501030000103882</t>
  </si>
  <si>
    <t>202501030000103882</t>
  </si>
  <si>
    <t>202501030000103882#流程受理流水号：20250103084429133863610881004998
客户号码:13386361088
客户姓名:孙**
投诉地市:潍坊
来话流水:2025010308441243820856810
宽带账号:13386361088
宽带账号归属地市:潍坊
宽带账号归属区县:坊子区
故障地址:潍坊坊子区荆山洼经济发展区荆辛路荆山洼鲁光建材宿舍2号楼*********
联系电话:13053640858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08:45:06
具体故障现象:打不开网页，
客户其他诉求:
;宽带小区$[荆山洼鲁光建材宿舍]$</t>
  </si>
  <si>
    <t>2025-01-03 08:51:47</t>
  </si>
  <si>
    <t>2025-01-03 08:52:13</t>
  </si>
  <si>
    <t>SD-851-335014-7250-24059</t>
  </si>
  <si>
    <t>SD-057-250103-478352-168</t>
  </si>
  <si>
    <t>2025-01-03 08:41:51</t>
  </si>
  <si>
    <t>80+普通-普通区域-奎文区-世纪花苑-13506477795-300M-宽带上网投诉-次数0-202501030000101445</t>
  </si>
  <si>
    <t>202501030000101445</t>
  </si>
  <si>
    <t>202501030000101445#【已关注中国移动10086微信公众号】流程受理流水号：20250103084048135064777951003870
客户号码:13506477795
客户姓名:冯**
投诉地市:潍坊
来话流水:2025010308403622320824425
宽带账号:13506477795
宽带账号归属地市:潍坊
宽带账号归属区县:奎文区
故障地址:潍坊奎文区东关街道福寿街四平路世纪花苑10号楼*********
联系电话:13506477795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故障时间:2025-01-03 08:41:44
具体故障现象:打不开网页，
客户其他诉求:
;宽带小区$[世纪花苑]$</t>
  </si>
  <si>
    <t>2025-01-03 08:42:55</t>
  </si>
  <si>
    <t>2025-01-03 08:43:45</t>
  </si>
  <si>
    <t>SD-851-267834-15086-3400</t>
  </si>
  <si>
    <t>SD-057-250103-893726-1869</t>
  </si>
  <si>
    <t>2025-01-03 11:52:51</t>
  </si>
  <si>
    <t>80+金卡-普通区域-潍城区-美国小镇-15762522727-1000M-宽带延伸服务-次数0-202501030000299198</t>
  </si>
  <si>
    <t>202501030000299198</t>
  </si>
  <si>
    <t xml:space="preserve">202501030000299198#流程受理流水号：20250103115221157625227271074034
客户号码:15762522727
客户姓名:田**
投诉地市:潍坊
来话流水:2025010311505954020845382
宽带账号:15762522727
宽带账号归属地市:潍坊
宽带账号归属区县:潍城区
故障地址:潍坊潍城区北关街道安顺路美国小镇5号楼*********
联系电话:15762522727
联系人:先生/女士
工单紧急程度:一般
是否有升级投诉倾向:否
是否重复投诉:否
是否携转意向:否
是否投诉倾向:否
是否智能网关:智能网关
当前是否在线:是
接入方式:FTTH
是否质差终端:无质差信息
光功率:-20.04
故障大类:宽带/电视
故障细类:宽带延伸服务
携转原因:
故障时间:2025-01-03 03:52:31
具体故障现象:客户要求办理移机，请核实
</t>
  </si>
  <si>
    <t>2025-01-03 11:55:14</t>
  </si>
  <si>
    <t>2025-01-03 11:55:31</t>
  </si>
  <si>
    <t>SD-851-260274-19711-5895</t>
  </si>
  <si>
    <t>SD-057-250103-018759-1891</t>
  </si>
  <si>
    <t>2025-01-03 11:56:06</t>
  </si>
  <si>
    <t>80+普通-普通区域-昌乐县-周家庄自然村-15863415018-300M-宽带上网投诉-次数0-20250103115455X495150144</t>
  </si>
  <si>
    <t>20250103115455X495150144</t>
  </si>
  <si>
    <t xml:space="preserve">【农村网络投诉】流程受理流水号：20250103115256158634150181074246
客户号码:15863415018
客户姓名:刘**
投诉地市:潍坊
来话流水:2025010311495552620830677
宽带账号:15863415018
宽带账号归属地市:潍坊
宽带账号归属区县:昌乐县
故障地址:潍坊昌乐县城关街道周家庄周家庄自然村曲家庄8号楼2单元23楼*
联系电话:13791635997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光功率:-16.07
故障大类:宽带/电视
故障细类:宽带无法上网(专席)
携转原因:
故障时间:2025-01-03 11:53:02
具体故障现象:提示网络无法连接，客户来电表示宽带无法上网，我处正常排障未恢复，请协助处理谢谢
客户其他诉求:
</t>
  </si>
  <si>
    <t>2025-01-03 11:58:32</t>
  </si>
  <si>
    <t>2025-01-03 11:58:49</t>
  </si>
  <si>
    <t>SD-852-295356-753-6284</t>
  </si>
  <si>
    <t>SD-057-250103-021647-3457</t>
  </si>
  <si>
    <t>2025-01-03 15:46:56</t>
  </si>
  <si>
    <t>普通区域-安丘市-万戈庄村自然村-13583651797-300M-业务受理宽带-次数0-202501030000485912</t>
  </si>
  <si>
    <t>202501030000485912</t>
  </si>
  <si>
    <t>202501030000485912# 宽带账号:13583651797; 联系电话：13583651797，问题类型：此工单为群障修复工单，根据群障全量闭环修复管理要求，为确保客户网络通畅，请装维人员跟进修复网络问题，谢谢！ 
 群障标题：公告。故障描述：潍坊安丘市万戈庄村自然村光缆故障，预估24小时恢复，请帮忙拦截,如有需要请联系片区装维师傅杨宇君15706307092主叫号码：15205360733.0;该号码仅供参考，请优先联系宽带账号。</t>
  </si>
  <si>
    <t>2025-01-03 15:49:53</t>
  </si>
  <si>
    <t>2025-01-03 15:50:17</t>
  </si>
  <si>
    <t>SD-851-261274-27251-2084</t>
  </si>
  <si>
    <t>SD-057-250103-708592-2503</t>
  </si>
  <si>
    <t>2025-01-03 13:33:09</t>
  </si>
  <si>
    <t>普通区域-奎文区-畅溪园（缇香美地保护联系电话15762526652）-18953683868-500M-业务受理宽带-次数0-202501030000366673</t>
  </si>
  <si>
    <t>202501030000366673</t>
  </si>
  <si>
    <t>202501030000366673# 导航立单,用户所在位置有群障,已向客户播报,客户要求装维回访.此工单为群障修复工单,根据群障全量闭环管理要求,为确保客户网络通畅,请装维人员跟进修复网络问题,谢谢.联系电话：18953683868</t>
  </si>
  <si>
    <t>2025-01-03 13:38:54</t>
  </si>
  <si>
    <t>2025-01-03 13:43:04</t>
  </si>
  <si>
    <t>SD-057-250103-781943-6108</t>
  </si>
  <si>
    <t>2025-01-03 20:47:23</t>
  </si>
  <si>
    <t>普通区域-高密市-綦家村自然村-13854468308-1000M-业务受理宽带-次数0-202501030000703986</t>
  </si>
  <si>
    <t>202501030000703986</t>
  </si>
  <si>
    <t>202501030000703986# 宽带账号:13854468308; 联系电话：13854468308，问题类型：此工单为群障修复工单，根据群障全量闭环修复管理要求，为确保客户网络通畅，请装维人员跟进修复网络问题，谢谢！ 
 群障标题：公告。故障描述：潍坊高密市綦家村自然村光缆故障，预估24小时恢复，请帮忙拦截,如有需要请联系片区装维师傅高强15706307285主叫号码：13854468308.0;该号码仅供参考，请优先联系宽带账号。</t>
  </si>
  <si>
    <t>SD-851-243047-23945-20290</t>
  </si>
  <si>
    <t>SD-057-250103-315728-1867</t>
  </si>
  <si>
    <t>2025-01-03 11:52:26</t>
  </si>
  <si>
    <t>80+银卡-普通区域-昌邑市-北金自然村-13791877000-200M-宽带上网投诉-次数0-202501030000297986</t>
  </si>
  <si>
    <t>2025-01-04 12:53:00</t>
  </si>
  <si>
    <t>202501030000297986</t>
  </si>
  <si>
    <t xml:space="preserve">202501030000297986#流程受理流水号：20250103115154137918770001073864
客户号码:13791877000
客户姓名:姜**
投诉地市:潍坊
来话流水:2025010311512523120851172
宽带账号:13791877000
宽带账号归属地市:潍坊
宽带账号归属区县:昌邑市
故障地址:潍坊昌邑市围子镇北金村北金自然村4号箱姜言涛*********
联系电话:13791877000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故障时间:2025-01-03 11:52:02
魔百和单播/组播:组播
具体故障现象:机顶盒无法开机，
客户其他诉求:客户侧为质差终端，要求上门更换终端并一并处理故障问题。
</t>
  </si>
  <si>
    <t>2025-01-03 12:08:20</t>
  </si>
  <si>
    <t>2025-01-03 12:08:55</t>
  </si>
  <si>
    <t>SD-057-250103-032497-1903</t>
  </si>
  <si>
    <t>2025-01-03 11:56:40</t>
  </si>
  <si>
    <t>普通区域-临朐县-辛庄子新村-18866785600-1000M-宽带延伸服务-次数0-202501030000302530</t>
  </si>
  <si>
    <t>202501030000302530</t>
  </si>
  <si>
    <t xml:space="preserve">202501030000302530#流程受理流水号：20250103115040188667856001073419
客户号码:18866785600
客户姓名:姚**
投诉地市:潍坊
来话流水:2025010311492797920824343
宽带账号:18866785600
宽带账号归属地市:潍坊
宽带账号归属区县:临朐县
故障地址:潍坊临朐县东城街道黄山路辛庄子新村12号楼*********
联系电话:18866785600
联系人:先生/女士
工单紧急程度:非常紧急
是否有升级投诉倾向:否
是否重复投诉:否
是否携转意向:否
是否投诉倾向:否
是否智能网关:智能网关
当前是否在线:是
接入方式:FTTH
是否质差终端:无质差信息
光功率:-23.97
故障大类:宽带/电视
故障细类:宽带延伸服务
携转原因:
故障时间:2025-01-03 11:54:03
具体故障现象:客户要求一月4号上门调测路由器
</t>
  </si>
  <si>
    <t>2025-01-03 12:02:33</t>
  </si>
  <si>
    <t>2025-01-03 12:05:24</t>
  </si>
  <si>
    <t>SD-851-245287-6057-24802</t>
  </si>
  <si>
    <t>SD-057-250103-183465-6380</t>
  </si>
  <si>
    <t>2025-01-03 21:47:20</t>
  </si>
  <si>
    <t>80+金卡-普通区域-寿光市-柴家村自然村-15165681533-1000M-业务受理宽带-次数0-202501030000716095</t>
  </si>
  <si>
    <t>202501030000716095</t>
  </si>
  <si>
    <t>202501030000716095#【已关注中国移动10086微信公众号】 宽带账号:15165681533; 联系电话：15165681533，问题类型：此工单为群障修复工单，根据群障全量闭环修复管理要求，为确保客户网络通畅，请装维人员跟进修复网络问题，谢谢！ 
 群障标题：公告。故障描述：潍坊寿光市柴家村自然村光缆故障，预估24小时恢复，请帮忙拦截,如有需要请联系片区装维师傅吕会涛15706307819主叫号码：15165681533.0;该号码仅供参考，请优先联系宽带账号。</t>
  </si>
  <si>
    <t>2025-01-03 21:52:12</t>
  </si>
  <si>
    <t>SD-851-260882-3410-11197</t>
  </si>
  <si>
    <t>SD-057-250103-976825-1396</t>
  </si>
  <si>
    <t>2025-01-03 10:54:03</t>
  </si>
  <si>
    <t>普通区域-寿光市-屯西新村-13863665578-500M-宽带上网投诉-次数0-202501030000236073</t>
  </si>
  <si>
    <t>202501030000236073</t>
  </si>
  <si>
    <t xml:space="preserve">202501030000236073#【已关注中国移动10086微信公众号】流程受理流水号：20250103105312138636655781051591
客户号码:13863665578
客户姓名:孙*
投诉地市:潍坊
来话流水:2025010310505600620837268
宽带账号:13863665578
宽带账号归属地市:潍坊
宽带账号归属区县:寿光市
故障地址:潍坊寿光市洛城街道农圣街屯西新村北区5号楼*********
联系电话:13626363120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故障时间:2025-01-03 10:53:32
具体故障现象:光猫亮红灯，
客户其他诉求:客户侧为质差终端，要求上门更换终端并一并处理故障问题。
</t>
  </si>
  <si>
    <t>2025-01-03 10:57:33</t>
  </si>
  <si>
    <t>2025-01-03 10:57:50</t>
  </si>
  <si>
    <t>SD-057-250103-708146-3336</t>
  </si>
  <si>
    <t>2025-01-03 15:28:55</t>
  </si>
  <si>
    <t>普通区域-高密市-邓家庄自然村-13589152260-300M-宽带上网投诉-次数0-202501030000469026</t>
  </si>
  <si>
    <t>202501030000469026</t>
  </si>
  <si>
    <t>202501030000469026#流程受理流水号：20250103152750135891522601136257
客户号码:13589152260
客户姓名:高**
投诉地市:潍坊
来话流水:2025010315200133920867483
宽带账号:13589152260
账号归属区县:高密
联系电话:13589152260
联系人:女士
宽带地址:潍坊
工单紧急程度:一般
是否投诉倾向:否
是否重复投诉:否
是否携转意向:否
是否有升级投诉倾向:否
*业务名称:业务融合移机流程宽带+IMS+OTT
投诉内容:手机号码：13589152260，【问题描述】客户已办理宽带业务，有开通单，要求装维尽快联系上门，请处理，谢谢。联系电话：13589152260，联系人：女士，录音流水号：2025010315200133920867483。受理明细：531920062399999999。
在途开通单信息：536241230986493088，13589152260，2024-12-30 19:12:29，业务融合移机流程宽带+IMS+OTT，处理中，装维选址
是否到厅:否
业务名称:业务融合移机流程宽带+IMS+OTT
;宽带小区$[邓家庄自然村]$</t>
  </si>
  <si>
    <t>2025-01-03 15:34:22</t>
  </si>
  <si>
    <t>2025-01-03 15:35:39</t>
  </si>
  <si>
    <t>SD-852-244619-2339-21289</t>
  </si>
  <si>
    <t>SD-057-250103-592873-4005</t>
  </si>
  <si>
    <t>2025-01-03 16:55:19</t>
  </si>
  <si>
    <t>【调研】-80+银卡-FTTR-普通区域-奎文区-凤鸣郡-13791668838-1000M-宽带上网投诉-次数0-202501030000555046</t>
  </si>
  <si>
    <t>2025-01-04 17:56:00</t>
  </si>
  <si>
    <t>202501030000555046</t>
  </si>
  <si>
    <t xml:space="preserve">202501030000555046#流程受理流水号：20250103165233137916688381163589
客户号码:13791668838
客户姓名:于**
投诉地市:潍坊
来话流水:2025010316511396620845557
宽带账号:13791668838
宽带账号归属地市:潍坊
宽带账号归属区县:高新
故障地址:潍坊高新高新城区宝通街凤鸣郡18号楼*********
联系电话:15666889419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光功率:-17.72
故障大类:宽带/电视
故障细类:移动高清电视故障
携转原因:
故障时间:2025-01-03 16:57:19
魔百和单播/组播:组播
具体故障现象:电视提示网络故障
客户其他诉求:客户侧为质差终端，要求上门更换终端并一并处理故障问题。
</t>
  </si>
  <si>
    <t>2025-01-03 16:58:50</t>
  </si>
  <si>
    <t>2025-01-03 17:09:14</t>
  </si>
  <si>
    <t>SD-851-316702-30265-22928</t>
  </si>
  <si>
    <t>SD-057-250103-826134-499</t>
  </si>
  <si>
    <t>2025-01-03 09:16:09</t>
  </si>
  <si>
    <t>普通区域-寿光市-东斟关-15165654961-100M-宽带上网投诉-次数1-20250102170620X780374173</t>
  </si>
  <si>
    <t>2025-01-04 10:17:00</t>
  </si>
  <si>
    <t>2025-01-03 09:22:15</t>
  </si>
  <si>
    <t>2025-01-03 09:26:50</t>
  </si>
  <si>
    <t>SD-057-250103-589237-501</t>
  </si>
  <si>
    <t>2025-01-03 09:16:21</t>
  </si>
  <si>
    <t>80+金卡-普通区域-寿光市-马家齐前村自然村-15965057176-300M-宽带上网投诉-次数0-202501030000130182</t>
  </si>
  <si>
    <t>202501030000130182</t>
  </si>
  <si>
    <t>202501030000130182#流程受理流水号：20250103091359159650571761014894
客户号码:15965057176
客户姓名:刘**
投诉地市:潍坊
来话流水:2025010309132297120808229
宽带账号:15965057176
账号归属区县:寿光
联系电话:13869682935
联系人:先生/女士
宽带地址:潍坊
工单紧急程度:一般
是否投诉倾向:否
是否重复投诉:否
是否携转意向:否
是否有升级投诉倾向:否
*业务名称:业务融合开机流程宽带+OTT
投诉内容:手机号码：15965057176，【问题描述】客户已办理宽带业务，有开通单，要求装维尽快联系上门，请处理，谢谢。联系电话：13869682935，联系人：先生/女士，录音流水号：2025010309132297120808229。受理明细：531920062399999999。
在途开通单信息：536250101563751938，15965057176，2025-01-01 14:08:51，业务融合开机流程宽带+OTT，处理中，装维选址
 客户表示自己15965057176的号码打不通，但可以加微信，请协助处理，谢谢。
是否到厅:否
业务名称:业务融合开机流程宽带+OTT
;宽带小区$[马家齐前村自然村]$</t>
  </si>
  <si>
    <t>2025-01-03 09:21:39</t>
  </si>
  <si>
    <t>2025-01-03 09:22:26</t>
  </si>
  <si>
    <t>SD-851-285021-10256-4514</t>
  </si>
  <si>
    <t>SD-057-250103-610892-626</t>
  </si>
  <si>
    <t>2025-01-03 09:28:39</t>
  </si>
  <si>
    <t>普通区域-青州市-雍和府-15069665643-300M-宽带上网投诉-次数0-202501030000144948</t>
  </si>
  <si>
    <t>202501030000144948</t>
  </si>
  <si>
    <t xml:space="preserve">202501030000144948#宽带帐号：15069665643宽带地址；潍坊青州市益都街道海岱北路雍和府北区新22号楼*******，客户来电反映表示宽带网络无法使用，客户不配合线上指导，要求尽快上门，谢谢！联系电话：15069665643联系人：男士；来电流水：2025010309264363320805826
</t>
  </si>
  <si>
    <t>2025-01-03 09:31:35</t>
  </si>
  <si>
    <t>2025-01-03 09:32:00</t>
  </si>
  <si>
    <t>SD-057-250103-416923-576</t>
  </si>
  <si>
    <t>2025-01-03 09:23:27</t>
  </si>
  <si>
    <t>【调研】-(目标)普通区域-昌邑市-西化埠村自然村-13406616828-200M-宽带上网投诉-次数0-20250103092208X328500275</t>
  </si>
  <si>
    <t>2025-01-04 10:24:00</t>
  </si>
  <si>
    <t>20250103092208X328500275</t>
  </si>
  <si>
    <t xml:space="preserve">【农村网络投诉】流程受理流水号：20250103092059134066168281017360
客户号码:13406616828
客户姓名:唐**
投诉地市:潍坊
来话流水:2025010309204001420814709
宽带账号:13406616828
宽带账号归属地市:潍坊
宽带账号归属区县:昌邑市
故障地址:潍坊昌邑市双台镇西化埠村西化埠村自然村西化埠村4号箱唐叔增*********
联系电话:13406616828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08:52:36
具体故障现象:打不开网页，
客户其他诉求:
</t>
  </si>
  <si>
    <t>2025-01-03 09:25:41</t>
  </si>
  <si>
    <t>2025-01-03 09:26:37</t>
  </si>
  <si>
    <t>SD-057-250103-928631-2921</t>
  </si>
  <si>
    <t>2025-01-03 14:32:09</t>
  </si>
  <si>
    <t>普通区域-安丘市-王家亭子村自然村-15254416345-300M-宽带上网投诉-次数0-20250103143041X841830554</t>
  </si>
  <si>
    <t>20250103143041X841830554</t>
  </si>
  <si>
    <t xml:space="preserve">【农村网络投诉】流程受理流水号：20250103142944152544163451117257
客户号码:15254416345
客户姓名:王**
投诉地市:潍坊
来话流水:2025010314282328220882269
宽带账号:15254416345
宽带账号归属地市:潍坊
宽带账号归属区县:安丘市
故障地址:潍坊安丘市石堆镇王家亭子村潍坊安丘市石堆镇王家亭子村王家亭子村自然村王家亭子村中心街北2号箱王福军*********
联系电话:15254416345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故障细类:网速慢/上网掉线(专席)
携转原因:
故障时间:2025-01-03 14:29:58
具体故障现象:路由器年限未超过，位置开阔，重启未恢复     
客户其他诉求:
</t>
  </si>
  <si>
    <t>2025-01-03 14:37:22</t>
  </si>
  <si>
    <t>2025-01-03 14:41:03</t>
  </si>
  <si>
    <t>SD-851-241189-11896-5718</t>
  </si>
  <si>
    <t>SD-057-250103-796380-2927</t>
  </si>
  <si>
    <t>2025-01-03 14:32:32</t>
  </si>
  <si>
    <t>普通区域-寿光市-南宅科村自然村-15653633686-1000M-魔百和投诉-次数0-20250103143155X915415910</t>
  </si>
  <si>
    <t>20250103143155X915415910</t>
  </si>
  <si>
    <t>【农村网络投诉】流程受理流水号：20250103143111156536336861117747
客户号码:15653633686
客户姓名:周**
投诉地市:潍坊
来话流水:2025010314294281220801581
宽带账号:15653633686
宽带账号归属地市:潍坊
宽带账号归属区县:寿光市
故障地址:潍坊寿光市羊口镇南宅科村南宅科村自然村楼区9号楼*********
联系电话:15653633686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光功率:-18.56
故障大类:宽带/电视
故障细类:移动高清电视故障(专席)
携转原因:
故障时间:2025-01-03 14:26:19
魔百和单播/组播:单播
具体故障现象:电视直播或点播无法观看，
客户其他诉求:请审核
魔百和单/组播：单播</t>
  </si>
  <si>
    <t>2025-01-03 14:45:57</t>
  </si>
  <si>
    <t>2025-01-03 14:46:23</t>
  </si>
  <si>
    <t>SD-851-260567-9848-19598</t>
  </si>
  <si>
    <t>SD-057-250103-164982-2928</t>
  </si>
  <si>
    <t>2025-01-03 14:32:50</t>
  </si>
  <si>
    <t>【调研】-普通区域-寒亭区-金辉华府-18366306258-300M-魔百和投诉-次数0-202501030000415457</t>
  </si>
  <si>
    <t>202501030000415457</t>
  </si>
  <si>
    <t>202501030000415457#流程受理流水号：20250103143217183663062581118080
客户号码:18366306258
客户姓名:李**
投诉地市:潍坊
来话流水:2025010314305811920820034
宽带账号:18366306258
宽带账号归属地市:潍坊
宽带账号归属区县:寒亭区
故障地址:潍坊寒亭区开元街道富亭街金辉华府3号楼*********
联系电话:18366306258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故障细类:移动高清电视故障(专席)
携转原因:
故障时间:2025-01-03 14:34:34
魔百和单播/组播:组播
具体故障现象:点播和直播观看都出现卡顿缓冲，
客户其他诉求:
魔百和单/组播：组播;宽带小区$[金辉华府]$</t>
  </si>
  <si>
    <t>2025-01-03 14:44:54</t>
  </si>
  <si>
    <t>王新昌</t>
  </si>
  <si>
    <t>15706307463</t>
  </si>
  <si>
    <t>dw3_jk_wangxinchang</t>
  </si>
  <si>
    <t>2025-01-03 14:45:13</t>
  </si>
  <si>
    <t>SD-057-250103-837652-2937</t>
  </si>
  <si>
    <t>2025-01-03 14:34:58</t>
  </si>
  <si>
    <t>【调研】-80+普通-普通区域-寿光市-挑沟村自然村-13176461627-1000M-宽带上网投诉-次数0-202501030000405884</t>
  </si>
  <si>
    <t>202501030000405884</t>
  </si>
  <si>
    <t>202501030000405884#13176461627 客户宽带上网慢，客户不p配合排障，请协助处理，谢谢  联系电话：本机 联系人：先生 流水号  2025010314201666020865719</t>
  </si>
  <si>
    <t>2025-01-03 14:46:29</t>
  </si>
  <si>
    <t>2025-01-03 14:47:15</t>
  </si>
  <si>
    <t>SD-851-319798-2047-28195</t>
  </si>
  <si>
    <t>SD-057-250103-093857-55</t>
  </si>
  <si>
    <t>2025-01-03 08:06:51</t>
  </si>
  <si>
    <t>普通区域-安丘市-青云花园（青云花园沿街楼）-13406666138-100M-业务受理宽带-次数0-202501030000090896</t>
  </si>
  <si>
    <t>2025-01-04 08:07:00</t>
  </si>
  <si>
    <t>202501030000090896</t>
  </si>
  <si>
    <t>202501030000090896# 导航立单,用户所在位置有群障,已向客户播报,客户要求装维回访.此工单为群障修复工单,根据群障全量闭环管理要求,为确保客户网络通畅,请装维人员跟进修复网络问题,谢谢.联系电话：13406666138</t>
  </si>
  <si>
    <t>2025-01-03 08:34:43</t>
  </si>
  <si>
    <t>2025-01-03 08:35:09</t>
  </si>
  <si>
    <t>SD-057-250103-326105-2934</t>
  </si>
  <si>
    <t>2025-01-03 14:34:03</t>
  </si>
  <si>
    <t>80+银卡-普通区域-青州市-花都小区-13793617059-500M-宽带上网投诉-次数0-202501030000415990</t>
  </si>
  <si>
    <t>202501030000415990</t>
  </si>
  <si>
    <t>202501030000415990#流程受理流水号：20250103143336137936170591118566
客户号码:13793617059
客户姓名:张**
投诉地市:潍坊
来话流水:2025010314331110620853471
宽带账号:13793617059
账号归属区县:青州市黄楼金栋通讯器材经营部
联系电话:13793617059
联系人:女士
宽带地址:潍坊
工单紧急程度:一般
是否投诉倾向:否
是否重复投诉:否
是否携转意向:否
是否有升级投诉倾向:否
*业务名称:业务融合移机流程宽带+OTT
投诉内容:手机号码：13793617059，【问题描述】客户已办理宽带业务，有开通单，要求装维尽快联系上门，请处理，谢谢。联系电话：13793617059，联系人：女士，录音流水号：2025010314331110620853471。受理明细：531920062399999999。
在途开通单信息：536250103589386814，13793617059，2025-01-03 10:30:48，业务融合移机流程宽带+OTT，处理中，装维选址
是否到厅:否
业务名称:业务融合移机流程宽带+OTT
;宽带小区$[花都小区]$</t>
  </si>
  <si>
    <t>2025-01-03 14:37:54</t>
  </si>
  <si>
    <t>杨建强</t>
  </si>
  <si>
    <t>15706307686</t>
  </si>
  <si>
    <t>dw3_jk_yangjianqiang</t>
  </si>
  <si>
    <t>2025-01-03 14:38:15</t>
  </si>
  <si>
    <t>SD-852-348649-441-10189</t>
  </si>
  <si>
    <t>SD-057-250103-148375-43</t>
  </si>
  <si>
    <t>2025-01-03 07:44:26</t>
  </si>
  <si>
    <t>【调研】-普通区域-寒亭区-庞家村自然村-13406649653-300M-宽带上网投诉-次数0-202501030000092049</t>
  </si>
  <si>
    <t>202501030000092049</t>
  </si>
  <si>
    <t>202501030000092049#【已关注中国移动10086微信公众号】流程受理流水号：20250103074231134066496531000208
客户号码:13406649653
客户姓名:张**
投诉地市:潍坊
来话流水:2025010307420311120823227
宽带账号:13406649653
宽带账号归属地市:潍坊
宽带账号归属区县:寒亭区
故障地址:潍坊寒亭区双杨镇庞家村庞家村自然村双杨镇庞家村17号箱*********
联系电话:13406649653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07:43:55
具体故障现象:光猫亮红灯，
客户其他诉求:
;宽带小区$[庞家村自然村]$</t>
  </si>
  <si>
    <t>2025-01-03 07:47:11</t>
  </si>
  <si>
    <t>2025-01-03 07:47:36</t>
  </si>
  <si>
    <t>SD-851-272069-4982-21667</t>
  </si>
  <si>
    <t>SD-057-250103-895132-24</t>
  </si>
  <si>
    <t>2025-01-03 07:21:12</t>
  </si>
  <si>
    <t>【调研】-普通区域-安丘市-青云花园（青云花园沿街楼）-15963623588-200M-业务受理宽带-次数0-202501030000090634</t>
  </si>
  <si>
    <t>202501030000090634</t>
  </si>
  <si>
    <t>202501030000090634#【已关注中国移动10086微信公众号】 导航立单,用户所在位置有群障,已向客户播报,客户要求装维回访.此工单为群障修复工单,根据群障全量闭环管理要求,为确保客户网络通畅,请装维人员跟进修复网络问题,谢谢.联系电话：15963623588</t>
  </si>
  <si>
    <t>2025-01-03 07:30:48</t>
  </si>
  <si>
    <t>2025-01-03 07:31:09</t>
  </si>
  <si>
    <t>SD-851-238098-8566-4215</t>
  </si>
  <si>
    <t>SD-057-250103-647513-23</t>
  </si>
  <si>
    <t>2025-01-03 07:20:15</t>
  </si>
  <si>
    <t>【调研】-FTTR-普通区域-临朐县-万达万华城-18753650977-1000M-宽带上网投诉-次数0-202501030000090933</t>
  </si>
  <si>
    <t>202501030000090933</t>
  </si>
  <si>
    <t xml:space="preserve">202501030000090933#【已关注中国移动10086微信公众号】流程受理流水号：20250103071925187536509771000124
客户号码:18753650977
客户姓名:赵**
投诉地市:潍坊
来话流水:2025010307190860920818190
宽带账号:18753650977
宽带账号归属地市:潍坊
宽带账号归属区县:临朐县
故障地址:潍坊临朐县城关街道华特路万达万华城18号楼*********
联系电话:18753650977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光功率:-15.62
故障大类:宽带/电视
故障细类:宽带无法上网
携转原因:
故障时间:2025-01-03 07:19:32
具体故障现象:光猫亮红灯，
客户其他诉求:客户侧为质差终端，要求上门更换终端并一并处理故障问题。
</t>
  </si>
  <si>
    <t>2025-01-03 07:27:15</t>
  </si>
  <si>
    <t>2025-01-03 07:27:40</t>
  </si>
  <si>
    <t>SD-851-289496-25720-20980</t>
  </si>
  <si>
    <t>SD-057-250103-760813-5393</t>
  </si>
  <si>
    <t>2025-01-03 19:30:49</t>
  </si>
  <si>
    <t>80+普通-普通区域-潍城区-颐园社区-15165368779-1000M-业务受理宽带-次数0-202501030000671176</t>
  </si>
  <si>
    <t>202501030000671176</t>
  </si>
  <si>
    <t>202501030000671176# 导航立单,用户所在位置有群障,已向客户播报,客户要求装维回访.此工单为群障修复工单,根据群障全量闭环管理要求,为确保客户网络通畅,请装维人员跟进修复网络问题,谢谢.联系电话：15165368779</t>
  </si>
  <si>
    <t>2025-01-03 19:46:48</t>
  </si>
  <si>
    <t>SD-851-322665-15468-12105</t>
  </si>
  <si>
    <t>SD-057-250103-205814-5391</t>
  </si>
  <si>
    <t>2025-01-03 19:30:07</t>
  </si>
  <si>
    <t>普通区域-奎文区-隆祥花园小区-18353675647-1000M-业务受理宽带-次数0-202501030000670982</t>
  </si>
  <si>
    <t>202501030000670982</t>
  </si>
  <si>
    <t>202501030000670982# 导航立单,用户所在位置有群障,已向客户播报,客户要求装维回访.此工单为群障修复工单,根据群障全量闭环管理要求,为确保客户网络通畅,请装维人员跟进修复网络问题,谢谢.联系电话：18353675647</t>
  </si>
  <si>
    <t>2025-01-03 19:31:02</t>
  </si>
  <si>
    <t>2025-01-03 19:53:06</t>
  </si>
  <si>
    <t>SD-851-291476-12426-13983</t>
  </si>
  <si>
    <t>SD-057-250103-856024-2926</t>
  </si>
  <si>
    <t>2025-01-03 14:32:29</t>
  </si>
  <si>
    <t>80+银卡-普通区域-寿光市-大仓-15689876489-1000M-宽带上网投诉-次数0-20250103143150X910710682</t>
  </si>
  <si>
    <t>20250103143150X910710682</t>
  </si>
  <si>
    <t xml:space="preserve">【农村网络投诉】流程受理流水号：20250103143117156898764891117781
客户号码:15689876489
客户姓名:杨**
投诉地市:潍坊
来话流水:2025010314285766620890700
宽带账号:15689876489
宽带账号归属地市:潍坊
宽带账号归属区县:寿光市
故障地址:潍坊寿光市圣城街道大仓村大仓1号箱*********
联系电话:15689876489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故障细类:网速慢/上网掉线(专席)
携转原因:
故障时间:2025-01-03 14:31:29
具体故障现象:网速慢卡顿，千兆路由器
客户其他诉求:
</t>
  </si>
  <si>
    <t>2025-01-03 14:45:16</t>
  </si>
  <si>
    <t>2025-01-03 14:45:37</t>
  </si>
  <si>
    <t>SD-851-294049-26734-28637</t>
  </si>
  <si>
    <t>SD-057-250103-268170-612</t>
  </si>
  <si>
    <t>2025-01-03 09:27:26</t>
  </si>
  <si>
    <t>80+银卡-普通区域-滨海-鸿丰钢构-18264623448-1000M-宽带上网投诉-次数0-202501030000141998</t>
  </si>
  <si>
    <t>202501030000141998</t>
  </si>
  <si>
    <t>202501030000141998#【已关注中国移动10086微信公众号】流程受理流水号：20250103092635182646234481019303
客户号码:18264623448
客户姓名:宋**
投诉地市:潍坊
来话流水:2025010309260985620897246
宽带账号:18264623448
账号归属区县:寒亭
联系电话:18264623448
联系人:先生
宽带地址:潍坊
工单紧急程度:非常紧急
是否投诉倾向:否
是否重复投诉:否
是否携转意向:否
是否有升级投诉倾向:否
*业务名称:业务融合移机流程宽带
投诉内容:手机号码：18264623448，【问题描述】客户已办理宽带业务，有开通单，要求装维尽快联系上门，请处理，谢谢。联系电话：18264623448，联系人：先生，录音流水号：2025010309260985620897246。受理明细：531920062399999999。
在途开通单信息：536250103548921186，18264623448，2025-01-03 09:24:24，业务融合移机流程宽带，处理中，手写判断和地址录入
是否到厅:否
业务名称:业务融合移机流程宽带
;宽带小区$[鸿丰钢构]$</t>
  </si>
  <si>
    <t>2025-01-03 09:32:02</t>
  </si>
  <si>
    <t>无覆盖价值，建议转派至家庭业务-业务营销-家庭宽带-全局流转-办理规范-宽带无覆盖办理后无法安装</t>
  </si>
  <si>
    <t>2025-01-03 09:33:20</t>
  </si>
  <si>
    <t>SD-852-308563-184-6865</t>
  </si>
  <si>
    <t>SD-057-250103-501439-2916</t>
  </si>
  <si>
    <t>2025-01-03 14:30:42</t>
  </si>
  <si>
    <t>【调研】-80+普通-普通区域-诸城市-和美苑-15094948228-300M-宽带上网投诉-次数1-202501020000730372</t>
  </si>
  <si>
    <t>2025-01-03 14:54:01</t>
  </si>
  <si>
    <t>SD-057-250103-962743-20</t>
  </si>
  <si>
    <t>2025-01-03 07:07:58</t>
  </si>
  <si>
    <t>普通区域-奎文区-世纪花苑-13280789968-500M-宽带上网投诉-次数0-202501030000091628</t>
  </si>
  <si>
    <t>202501030000091628</t>
  </si>
  <si>
    <t>202501030000091628#流程受理流水号：20250103070611132807899681000086
客户号码:13280789968
客户姓名:谭**
投诉地市:潍坊
来话流水:2025010307055871520816109
宽带账号:13280789968
宽带账号归属地市:潍坊
宽带账号归属区县:奎文区
故障地址:潍坊奎文区东关街道福寿街四平路世纪花苑9号楼*********
联系电话:13280789968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07:07:32
具体故障现象:提示网络无法连接，
客户其他诉求:
;宽带小区$[世纪花苑]$</t>
  </si>
  <si>
    <t>2025-01-03 07:12:54</t>
  </si>
  <si>
    <t>2025-01-03 07:13:11</t>
  </si>
  <si>
    <t>SD-851-298890-3066-19885</t>
  </si>
  <si>
    <t>SD-057-250103-059283-469</t>
  </si>
  <si>
    <t>2025-01-03 09:11:52</t>
  </si>
  <si>
    <t>80+普通-普通区域-奎文区-北大锦城-17860229133-300M-宽带上网投诉-次数0-202501030000126100</t>
  </si>
  <si>
    <t>202501030000126100</t>
  </si>
  <si>
    <t>202501030000126100#宽带账号：17860229133；宽带地址：潍坊高新高新城区健康街潍坊高新高新城区健康街北大锦城10号楼*；客户来电反映宽带不好用，掉线，客户不在现场，无法配合线上指导，要求上门，请协助处理，谢谢！联系电话：15753582169；联系人：王**；来电流水：2025010309043642920886277</t>
  </si>
  <si>
    <t>2025-01-03 09:12:53</t>
  </si>
  <si>
    <t>2025-01-03 09:13:59</t>
  </si>
  <si>
    <t>SD-851-308155-6196-586</t>
  </si>
  <si>
    <t>SD-057-250103-159382-459</t>
  </si>
  <si>
    <t>2025-01-03 09:10:54</t>
  </si>
  <si>
    <t>【调研】-普通区域-潍城区-西城名都-13884813271-500M-宽带上网投诉-次数0-202501030000125349</t>
  </si>
  <si>
    <t>202501030000125349</t>
  </si>
  <si>
    <t>202501030000125349#
宽带账号：13884813271；宽带地址：潍坊潍城区西关街道胜利西街西城名都22号楼1605
；客户来电反映移动高清无法使用，客户不在现场，无法配合线上指导，要求上门，请协助处理，谢谢！联系电话：13884813271；联系人：先生；来电流水：2025010309084362220841921</t>
  </si>
  <si>
    <t>2025-01-03 09:17:15</t>
  </si>
  <si>
    <t>2025-01-03 09:19:51</t>
  </si>
  <si>
    <t>SD-851-240627-15452-8267</t>
  </si>
  <si>
    <t>SD-057-250103-278659-524</t>
  </si>
  <si>
    <t>2025-01-03 09:17:36</t>
  </si>
  <si>
    <t>80+普通-普通区域-奎文区-金华丽-13964652208-100M-业务受理宽带-次数0-202501030000133285</t>
  </si>
  <si>
    <t>2025-01-04 09:18:00</t>
  </si>
  <si>
    <t>202501030000133285</t>
  </si>
  <si>
    <t>202501030000133285# 宽带账号:13964652208; 联系电话：13964652208，问题类型：此工单为群障修复工单，根据群障全量闭环修复管理要求，为确保客户网络通畅，请装维人员跟进修复网络问题，谢谢！ 
 群障标题：公告。故障描述：潍坊奎文区金华丽光缆故障，预估24小时恢复，请帮忙拦截,如有需要请联系片区装维师傅李峰15706366525主叫号码：18815360911.0;该号码仅供参考，请优先联系宽带账号。</t>
  </si>
  <si>
    <t>2025-01-03 09:18:57</t>
  </si>
  <si>
    <t>机顶盒恢复出厂</t>
  </si>
  <si>
    <t>2025-01-03 11:29:03</t>
  </si>
  <si>
    <t>SD-057-250103-810642-5398</t>
  </si>
  <si>
    <t>2025-01-03 19:31:23</t>
  </si>
  <si>
    <t>普通区域-寿光市-小李家村自然村-13563664094-300M-宽带延伸服务-次数0-202501030000669816</t>
  </si>
  <si>
    <t>202501030000669816</t>
  </si>
  <si>
    <t xml:space="preserve">202501030000669816#流程受理流水号：20250103193052135636640941204358
客户号码:13563664094
客户姓名:杨**
投诉地市:潍坊
来话流水:2025010319245973220854014
宽带账号:13563664094
宽带账号归属地市:潍坊
宽带账号归属区县:寿光市
故障地址:潍坊寿光市营里镇小李家村小李家村自然村小李家村扩容1号箱*********
联系电话:13563664094
联系人:先生/女士
工单紧急程度:紧急
是否有升级投诉倾向:否
是否重复投诉:否
是否携转意向:否
是否投诉倾向:否
是否智能网关:智能网关
当前是否在线:是
接入方式:FTTH
是否质差终端:无质差信息
光功率:-16.57
故障大类:宽带/电视
故障细类:宽带延伸服务
携转原因:
故障时间:2025-01-03 19:30:57
具体故障现象:调测路由器，
</t>
  </si>
  <si>
    <t>2025-01-03 19:34:16</t>
  </si>
  <si>
    <t>SD-851-319677-27914-634</t>
  </si>
  <si>
    <t>SD-057-250103-789463-620</t>
  </si>
  <si>
    <t>2025-01-03 09:27:42</t>
  </si>
  <si>
    <t>【调研】-普通区域-诸城市-逄家芦水-18805365876-300M-宽带上网投诉-次数0-202501030000143666</t>
  </si>
  <si>
    <t>202501030000143666</t>
  </si>
  <si>
    <t>202501030000143666#【已关注中国移动10086微信公众号】流程受理流水号：20250103092608188053658761019116
客户号码:18805365876
客户姓名:王**
投诉地市:潍坊
来话流水:2025010309244751520876276
宽带账号:18805365876
宽带账号归属地市:潍坊
宽带账号归属区县:--
故障地址:潍坊诸城市辛兴镇逄家芦水村逄家芦水逄家芦水村19号箱*********
联系电话:18805365876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光功率:-24.68
故障大类:宽带/电视
故障细类:宽带网速慢/卡顿
携转原因:
故障时间:2025-01-03 09:26:26
具体故障现象:网速慢卡顿，
客户其他诉求:
;宽带小区$[逄家芦水]$</t>
  </si>
  <si>
    <t>2025-01-03 09:31:25</t>
  </si>
  <si>
    <t>2025-01-03 09:31:43</t>
  </si>
  <si>
    <t>SD-057-250103-890572-639</t>
  </si>
  <si>
    <t>2025-01-03 09:29:35</t>
  </si>
  <si>
    <t>80+银卡-普通区域-奎文区-（铁通）则尔庄东区-18263613366-1000M-宽带上网投诉-次数0-20250103092828X708932517</t>
  </si>
  <si>
    <t>20250103092828X708932517</t>
  </si>
  <si>
    <t xml:space="preserve">流程受理流水号：20250103092533182636133661018892
客户号码:18263613366
客户姓名:侯*
投诉地市:潍坊
来话流水:2025010309242385120870428
宽带账号:18263613366
宽带账号归属地市:潍坊
宽带账号归属区县:奎文区
故障地址:潍坊奎文区北苑街道四平路则尔庄东区19号楼3单元202
联系电话:18263613366
联系人:先生/女士
工单紧急程度:非常紧急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故障时间:2025-01-03 09:27:24
具体故障现象:PON灯闪，
客户其他诉求:
</t>
  </si>
  <si>
    <t>2025-01-03 09:32:42</t>
  </si>
  <si>
    <t>SD-851-250827-15062-22410</t>
  </si>
  <si>
    <t>SD-057-250103-946520-5422</t>
  </si>
  <si>
    <t>2025-01-03 19:35:35</t>
  </si>
  <si>
    <t>普通区域-寿光市-三官庙村自然村-15763040502-300M-宽带上网投诉-次数0-202501030000671444</t>
  </si>
  <si>
    <t>202501030000671444</t>
  </si>
  <si>
    <t>202501030000671444#15763040502客户来电反映自己家里的宽带不可上网。光猫设备出现问题 ，要求师傅上门加急处理 谢谢 
 联系电话18765120060 联系人先生 来电流水2025010319334555820811402</t>
  </si>
  <si>
    <t>2025-01-03 19:37:16</t>
  </si>
  <si>
    <t>2025-01-03 19:37:36</t>
  </si>
  <si>
    <t>SD-851-285592-27540-974</t>
  </si>
  <si>
    <t>SD-057-250103-537481-5442</t>
  </si>
  <si>
    <t>2025-01-03 19:37:38</t>
  </si>
  <si>
    <t>80+银卡-(目标)普通区域-潍城区-金沙城市广场-15169452757-200M-业务受理宽带-次数0-202501030000673225</t>
  </si>
  <si>
    <t>202501030000673225</t>
  </si>
  <si>
    <t>202501030000673225# 宽带账号:15169452757; 联系电话：15169452757，问题类型：此工单为群障修复工单，根据群障全量闭环修复管理要求，为确保客户网络通畅，请装维人员跟进修复网络问题，谢谢！ 
 群障标题：公告。故障描述：潍坊潍城区金沙城市广场光缆故障，预估24小时恢复，请帮忙拦截,如有需要请联系片区装维师傅张传阳15706307885主叫号码：15169452757.0;该号码仅供参考，请优先联系宽带账号。</t>
  </si>
  <si>
    <t>SD-057-250103-683749-16</t>
  </si>
  <si>
    <t>2025-01-03 07:07:12</t>
  </si>
  <si>
    <t>普通区域-奎文区-中央丽景-18366568422-300M-业务受理宽带-次数0-202501030000092937</t>
  </si>
  <si>
    <t>202501030000092937</t>
  </si>
  <si>
    <t>202501030000092937# 宽带账号:18366568422; 联系电话：18366568422，问题类型：此工单为群障修复工单，根据群障全量闭环修复管理要求，为确保客户网络通畅，请装维人员跟进修复网络问题，谢谢！ 
 群障标题：公告。故障描述：主干光纤断或OLT检测不到预期的光信号（LOS）主叫号码：15965368889.0;该号码仅供参考，请优先联系宽带账号。</t>
  </si>
  <si>
    <t>2025-01-03 07:11:56</t>
  </si>
  <si>
    <t>2025-01-03 07:12:36</t>
  </si>
  <si>
    <t>SD-851-278659-3652-7765</t>
  </si>
  <si>
    <t>SD-057-250103-413920-480</t>
  </si>
  <si>
    <t>2025-01-03 09:14:02</t>
  </si>
  <si>
    <t>普通区域-奎文区-锦绣苑-18706697158-100M-宽带上网投诉-次数0-20250103091101X661463840</t>
  </si>
  <si>
    <t>2025-01-04 10:15:00</t>
  </si>
  <si>
    <t>20250103091101X661463840</t>
  </si>
  <si>
    <t xml:space="preserve">流程受理流水号：20250103090935187066971581013442
客户号码:18706697158
客户姓名:贾*
投诉地市:潍坊
来话流水:2025010309091506320849208
宽带账号:18706697158
宽带账号归属地市:潍坊
宽带账号归属区县:奎文区
故障地址:潍坊奎文区北苑街道玉清街锦绣苑16号楼*********
联系电话:18706697158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故障时间:2025-01-03 09:09:53
具体故障现象:打不开网页，
客户其他诉求:
</t>
  </si>
  <si>
    <t>2025-01-03 09:17:35</t>
  </si>
  <si>
    <t>2025-01-03 09:18:42</t>
  </si>
  <si>
    <t>SD-057-250103-920816-644</t>
  </si>
  <si>
    <t>2025-01-03 09:29:56</t>
  </si>
  <si>
    <t>【重投】-普通区域-寿光市-圣泰嘉园-15266617945-1000M-业务受理宽带-次数0-202501030000144632</t>
  </si>
  <si>
    <t>202501030000144632</t>
  </si>
  <si>
    <t>202501030000144632#【已关注中国移动10086微信公众号】 导航立单,用户所在位置有群障,已向客户播报,客户要求装维回访.此工单为群障修复工单,根据群障全量闭环管理要求,为确保客户网络通畅,请装维人员跟进修复网络问题,谢谢.联系电话：15266617945</t>
  </si>
  <si>
    <t>2025-01-03 09:30:54</t>
  </si>
  <si>
    <t>2025-01-03 09:31:18</t>
  </si>
  <si>
    <t>SD-851-295027-1310-26995</t>
  </si>
  <si>
    <t>SD-057-250103-189472-563</t>
  </si>
  <si>
    <t>2025-01-03 09:21:55</t>
  </si>
  <si>
    <t>80+白金-普通区域-奎文区-奎文盛世华庭-13791635773-500M-宽带上网投诉-次数0-202501030000131136</t>
  </si>
  <si>
    <t>202501030000131136</t>
  </si>
  <si>
    <t>202501030000131136#宽带账号：13791635773；宽带地址：潍坊奎文区广文街道新华路盛世华庭10号楼；客户来电反映宽带无法联网，客户不在现场，不配合线上排障，要求上门，请协助处理，谢谢！联系电话：13791635773；联系人：女士</t>
  </si>
  <si>
    <t>2025-01-03 09:25:12</t>
  </si>
  <si>
    <t>2025-01-03 09:27:07</t>
  </si>
  <si>
    <t>SD-851-317449-22340-23557</t>
  </si>
  <si>
    <t>SD-057-250103-840395-2976</t>
  </si>
  <si>
    <t>2025-01-03 14:38:13</t>
  </si>
  <si>
    <t>80+银卡-普通区域-诸城市-明诚园-18764642424-1000M-宽带上网投诉-次数0-20250103143644X204135361</t>
  </si>
  <si>
    <t>20250103143644X204135361</t>
  </si>
  <si>
    <t xml:space="preserve">流程受理流水号：20250103143613187646424241119426
客户号码:18764642424
客户姓名:高*
投诉地市:潍坊
来话流水:2025010314353980120890297
宽带账号:18764642424
宽带账号归属地市:潍坊
宽带账号归属区县:诸城市
故障地址:潍坊诸城市龙都街道纺织街明诚园12号楼*********
联系电话:18764642424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故障时间:2025-01-03 14:36:28
具体故障现象:光猫亮红灯，
客户其他诉求:要求退还无法使用期间的宽带费用，
</t>
  </si>
  <si>
    <t>2025-01-03 14:43:49</t>
  </si>
  <si>
    <t>SD-851-231726-4457-1034</t>
  </si>
  <si>
    <t>SD-057-250103-653472-512</t>
  </si>
  <si>
    <t>2025-01-03 09:17:17</t>
  </si>
  <si>
    <t>普通区域-寒亭区-北张氏老村自然村-15064436323-300M-宽带上网投诉-次数0-20250103091548X948106920</t>
  </si>
  <si>
    <t>20250103091548X948106920</t>
  </si>
  <si>
    <t xml:space="preserve">【农村网络投诉】流程受理流水号：20250103091339150644363231014774
客户号码:15064436323
客户姓名:王*
投诉地市:潍坊
来话流水:2025010309100457620860836
宽带账号:15064436323
宽带账号归属地市:潍坊
宽带账号归属区县:寒亭区
故障地址:潍坊寒亭区张氏镇北张氏老村北张氏老村自然村北张氏老村正南5号箱*********
联系电话:15064436323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09:14:29
具体故障现象:客户来电反映：宽带无法使用，请协助处理，谢谢！
客户其他诉求:
</t>
  </si>
  <si>
    <t>2025-01-03 09:19:59</t>
  </si>
  <si>
    <t>封安祥</t>
  </si>
  <si>
    <t>15706307452</t>
  </si>
  <si>
    <t>dw3_jk_fenganxiang</t>
  </si>
  <si>
    <t>2025-01-03 09:20:22</t>
  </si>
  <si>
    <t>SD-851-282941-3424-20296</t>
  </si>
  <si>
    <t>SD-057-250103-063721-610</t>
  </si>
  <si>
    <t>2025-01-03 09:27:23</t>
  </si>
  <si>
    <t>普通区域-诸城市-岳家铁沟村自然村-13864615144-300M-业务受理宽带-次数0-202501030000141399</t>
  </si>
  <si>
    <t>202501030000141399</t>
  </si>
  <si>
    <t>202501030000141399#【已关注中国移动10086微信公众号】 宽带账号:13864615144; 联系电话：13864615144，问题类型：此工单为群障修复工单，根据群障全量闭环修复管理要求，为确保客户网络通畅，请装维人员跟进修复网络问题，谢谢！ 
 群障标题：公告。故障描述：主干光纤断或OLT检测不到预期的光信号（LOS）主叫号码：13864615144.0;该号码仅供参考，请优先联系宽带账号。</t>
  </si>
  <si>
    <t>2025-01-03 09:36:18</t>
  </si>
  <si>
    <t>2025-01-03 09:36:46</t>
  </si>
  <si>
    <t>SD-057-250103-376258-80</t>
  </si>
  <si>
    <t>2025-01-03 08:23:34</t>
  </si>
  <si>
    <t>80+金卡-普通区域-奎文区-世纪花苑-13906368610-1000M-业务受理宽带-次数0-202501030000092787</t>
  </si>
  <si>
    <t>202501030000092787</t>
  </si>
  <si>
    <t>202501030000092787#【已关注中国移动10086微信公众号】 导航立单,用户所在位置有群障,已向客户播报,客户要求装维回访.此工单为群障修复工单,根据群障全量闭环管理要求,为确保客户网络通畅,请装维人员跟进修复网络问题,谢谢.联系电话：13906368610</t>
  </si>
  <si>
    <t>SD-057-250103-890354-81</t>
  </si>
  <si>
    <t>2025-01-03 08:24:00</t>
  </si>
  <si>
    <t>【调研】-80+普通-(目标)普通区域-昌乐县-颐和家园-15006639098-200M-魔百和投诉-次数0-202501030000092794</t>
  </si>
  <si>
    <t>2025-01-04 09:24:00</t>
  </si>
  <si>
    <t>202501030000092794</t>
  </si>
  <si>
    <t>202501030000092794#【已关注中国移动10086微信公众号】流程受理流水号：20250103082231150066390981000724
客户号码:15006639098
客户姓名:张**
投诉地市:潍坊
来话流水:2025010308221371320806802
宽带账号:15006639098
宽带账号归属地市:潍坊
宽带账号归属区县:昌乐县
故障地址:潍坊昌乐县城关街道永康路颐和家园12号楼*********
联系电话:15006639098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故障细类:移动高清电视故障
携转原因:
故障时间:2025-01-03 08:23:24
魔百和单播/组播:单播
具体故障现象:电视直播或点播无法观看，
客户其他诉求:要求今天上门
魔百和单/组播：单播;宽带小区$[颐和家园]$</t>
  </si>
  <si>
    <t>2025-01-03 08:27:31</t>
  </si>
  <si>
    <t>2025-01-03 08:27:51</t>
  </si>
  <si>
    <t>SD-851-246977-22550-11277</t>
  </si>
  <si>
    <t>SD-057-250103-923408-5432</t>
  </si>
  <si>
    <t>2025-01-03 19:37:18</t>
  </si>
  <si>
    <t>普通区域-奎文区-华安东方明珠-13792607673-100M-业务受理宽带-次数0-202501030000672941</t>
  </si>
  <si>
    <t>202501030000672941</t>
  </si>
  <si>
    <t>202501030000672941# 宽带账号:13792607673; 联系电话：13792607673，问题类型：此工单为群障修复工单，根据群障全量闭环修复管理要求，为确保客户网络通畅，请装维人员跟进修复网络问题，谢谢！ 
 群障标题：公告。故障描述：潍坊奎文区华安东方明珠光缆故障，预估24小时恢复，请帮忙拦截,如有需要请联系片区装维师傅吴铁柏15706307482主叫号码：13792607673.0;该号码仅供参考，请优先联系宽带账号。</t>
  </si>
  <si>
    <t>2025-01-03 19:39:51</t>
  </si>
  <si>
    <t>2025-01-03 19:40:12</t>
  </si>
  <si>
    <t>SD-851-327824-16912-21422</t>
  </si>
  <si>
    <t>SD-057-250103-091643-5438</t>
  </si>
  <si>
    <t>2025-01-03 19:37:32</t>
  </si>
  <si>
    <t>【调研】-普通区域-青州市-海天辰韵-13884715679-200M-业务受理宽带-次数0-202501030000671247</t>
  </si>
  <si>
    <t>202501030000671247</t>
  </si>
  <si>
    <t>202501030000671247# 宽带账号:13884715679; 联系电话：13884715679，问题类型：此工单为群障修复工单，根据群障全量闭环修复管理要求，为确保客户网络通畅，请装维人员跟进修复网络问题，谢谢！ 
 群障标题：公告。故障描述：海天辰韵主叫号码：13884715679.0;该号码仅供参考，请优先联系宽带账号。</t>
  </si>
  <si>
    <t>2025-01-03 19:41:19</t>
  </si>
  <si>
    <t>2025-01-03 19:41:43</t>
  </si>
  <si>
    <t>SD-057-250103-897031-486</t>
  </si>
  <si>
    <t>2025-01-03 09:14:20</t>
  </si>
  <si>
    <t>【调研】-普通区域-诸城市-下常旺铺-13780868361-300M-宽带上网投诉-次数0-20250103091243X763428368</t>
  </si>
  <si>
    <t>20250103091243X763428368</t>
  </si>
  <si>
    <t xml:space="preserve">【农村网络投诉】流程受理流水号：20250103091021137808683611013706
客户号码:13780868361
客户姓名:李**
投诉地市:潍坊
来话流水:2025010309090565620846927
宽带账号:13780868361
宽带账号归属地市:潍坊
宽带账号归属区县:诸城市
故障地址:潍坊诸城市舜王街道下常旺铺村下常旺铺下常旺铺村西北1#箱*********
联系电话:13012951188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光功率:-16.77
故障大类:宽带/电视
故障细类:宽带无法上网
携转原因:
故障时间:2025-01-03 09:10:53
具体故障现象:提示网络无法连接，
客户其他诉求:要求退还无法使用期间的宽带费用，
</t>
  </si>
  <si>
    <t>2025-01-03 09:30:22</t>
  </si>
  <si>
    <t>2025-01-03 09:31:15</t>
  </si>
  <si>
    <t>SD-057-250103-782164-570</t>
  </si>
  <si>
    <t>2025-01-03 09:23:00</t>
  </si>
  <si>
    <t>80+金卡-FTTR-普通区域-寿光市-寿光刘家村自然村-15169536101-1000M-魔百和投诉-次数0-202501030000140000</t>
  </si>
  <si>
    <t>202501030000140000</t>
  </si>
  <si>
    <t>202501030000140000#流程受理流水号：20250103092152151695361011017660
客户号码:15169536101
客户姓名:桑**
投诉地市:潍坊
来话流水:2025010309183972420885232
宽带账号:15169536101
宽带账号归属地市:潍坊
宽带账号归属区县:寿光市
故障地址:潍坊寿光市北洛镇刘家村刘家村自然村刘家村扩容21号箱刘金城*********
联系电话:15169536101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光功率:-17.01
故障大类:宽带/电视
故障细类:移动高清电视故障(专席)
携转原因:
故障时间:2025-01-03 09:26:44
魔百和单播/组播:组播
具体故障现象:电视提示网络类错误，
客户其他诉求:
魔百和单/组播：组播;宽带小区$[寿光刘家村自然村]$</t>
  </si>
  <si>
    <t>2025-01-03 09:25:06</t>
  </si>
  <si>
    <t>2025-01-03 09:25:37</t>
  </si>
  <si>
    <t>SD-851-294360-36-18391</t>
  </si>
  <si>
    <t>SD-057-250103-185472-598</t>
  </si>
  <si>
    <t>2025-01-03 09:26:24</t>
  </si>
  <si>
    <t>80+银卡-普通区域-滨海-七里村西自然村（扩容5-8，5-10，5-11）-15253695501-1000M-宽带延伸服务-次数0-202501030000141373</t>
  </si>
  <si>
    <t>202501030000141373</t>
  </si>
  <si>
    <t xml:space="preserve">202501030000141373#流程受理流水号：20250103092346152536955011018279
客户号码:15253695501
客户姓名:王*
投诉地市:潍坊
来话流水:2025010309223433620843061
宽带账号:15253695501
宽带账号归属地市:潍坊
宽带账号归属区县:滨海
故障地址:潍坊滨海大家洼街道七里村东七里村东自然村七里村大路北段路东*********
联系电话:15253695501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故障时间:2025-01-03 09:24:29
具体故障现象:重新布置网线，客户要求今天之内联系，并且上门
</t>
  </si>
  <si>
    <t>马相忠</t>
  </si>
  <si>
    <t>15706307103</t>
  </si>
  <si>
    <t>dw3_jk_maxiangzhong</t>
  </si>
  <si>
    <t>2025-01-03 09:30:47</t>
  </si>
  <si>
    <t>SD-851-246136-31584-3675</t>
  </si>
  <si>
    <t>SD-057-250103-762815-546</t>
  </si>
  <si>
    <t>2025-01-03 09:20:02</t>
  </si>
  <si>
    <t>【调研】-(目标)普通区域-诸城市-密州路农行家属院-15265600762-100M-宽带上网投诉-次数0-20250103091731X519375960</t>
  </si>
  <si>
    <t>2025-01-04 10:21:00</t>
  </si>
  <si>
    <t>20250103091731X519375960</t>
  </si>
  <si>
    <t xml:space="preserve">流程受理流水号：20250103091412152656007621014974
客户号码:15265600762
客户姓名:张**
投诉地市:潍坊
来话流水:2025010309135403520815575
宽带账号:15265600762
宽带账号归属地市:潍坊
宽带账号归属区县:诸城市
故障地址:潍坊诸城市密州街道密州路密州路农行家属院2号楼*********
联系电话:15265600762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故障时间:2025-01-03 09:16:34
具体故障现象:用户来电表示光猫掉电  无法上网，烦请核实处理，谢谢联系人：先生联系电话：15265600762
客户其他诉求:用户来电表示光猫掉电  无法上网，烦请核实处理，谢谢联系人：先生联系电话：15265600762
</t>
  </si>
  <si>
    <t>2025-01-03 09:23:45</t>
  </si>
  <si>
    <t>SD-057-250103-794561-5431</t>
  </si>
  <si>
    <t>【调研】-普通区域-青州市-海天辰韵-13516387127-300M-业务受理宽带-次数0-202501030000674694</t>
  </si>
  <si>
    <t>202501030000674694</t>
  </si>
  <si>
    <t>202501030000674694# 宽带账号:13516387127; 联系电话：13516387127，问题类型：此工单为群障修复工单，根据群障全量闭环修复管理要求，为确保客户网络通畅，请装维人员跟进修复网络问题，谢谢！ 
 群障标题：公告。故障描述：潍坊青州市海天辰韵光缆故障，预估24小时恢复，请帮忙拦截,如有需要请联系片区装维师傅孙光超15706307651主叫号码：18253622238.0;该号码仅供参考，请优先联系宽带账号。</t>
  </si>
  <si>
    <t>2025-01-03 19:43:10</t>
  </si>
  <si>
    <t>SD-057-250103-392867-5444</t>
  </si>
  <si>
    <t>2025-01-03 19:38:05</t>
  </si>
  <si>
    <t>普通区域-高密市-惠达公寓-13406688465-300M-魔百和投诉-次数0-20250103193645X205227730</t>
  </si>
  <si>
    <t>20250103193645X205227730</t>
  </si>
  <si>
    <t>【农村网络投诉】流程受理流水号：20250103193147134066884651204538
客户号码:13406688465
客户姓名:秦**
投诉地市:潍坊
来话流水:2025010319310931520894629
宽带账号:13406688465
宽带账号归属地市:潍坊
宽带账号归属区县:高密市
故障地址:潍坊高密市姜庄镇梁家村惠达公寓高密惠达公寓
联系电话:13406688465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光功率:-17.25
故障大类:宽带/电视
故障细类:移动高清电视故障(专席)
携转原因:
故障时间:2025-01-03 19:40:19
魔百和单播/组播:单播
具体故障现象:视频播放出现花屏，
客户其他诉求:
魔百和单/组播：单播</t>
  </si>
  <si>
    <t>2025-01-03 19:40:11</t>
  </si>
  <si>
    <t>朱帅昌</t>
  </si>
  <si>
    <t>15706307356</t>
  </si>
  <si>
    <t>dw3_jk_zhushuaichang</t>
  </si>
  <si>
    <t>2025-01-03 19:40:35</t>
  </si>
  <si>
    <t>SD-057-250103-235491-5405</t>
  </si>
  <si>
    <t>2025-01-03 19:32:28</t>
  </si>
  <si>
    <t>【调研】-普通区域-潍城区-翠竹园小区-15094931100-200M-宽带上网投诉-次数0-202501030000666995</t>
  </si>
  <si>
    <t>202501030000666995</t>
  </si>
  <si>
    <t>202501030000666995#15094931100客户来电反映本机办理的宽带无法使用，线上排障不认可，经查询显示质差路由器，直接要求维修人员上门维修，请尽快协助处理，谢谢 
 联系人：先生  联系电话：本机 流水：2025010319282655820877077</t>
  </si>
  <si>
    <t>2025-01-03 20:00:31</t>
  </si>
  <si>
    <t>SD-057-250103-784310-5417</t>
  </si>
  <si>
    <t>2025-01-03 19:35:02</t>
  </si>
  <si>
    <t>80+银卡-普通区域-寿光市-馨苑小区-15054441520-1000M-宽带上网投诉-次数0-20250103193316X996635784</t>
  </si>
  <si>
    <t>20250103193316X996635784</t>
  </si>
  <si>
    <t xml:space="preserve">流程受理流水号：20250103193209150544415201204606
客户号码:15054441520
客户姓名:孙**
投诉地市:潍坊
来话流水:2025010319313443320897181
宽带账号:15054441520
宽带账号归属地市:潍坊
宽带账号归属区县:寿光市
故障地址:潍坊寿光市胡营渤海南路馨苑小区馨苑小区2号箱(北楼西）*********
联系电话:15054441520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光功率:-31.54
故障大类:宽带/电视
故障细类:网速慢/上网掉线(专席)
携转原因:
故障时间:2025-01-03 19:32:22
具体故障现象:客户来电反映网速慢卡顿，请协助谢谢
客户其他诉求:谢谢
</t>
  </si>
  <si>
    <t>2025-01-03 19:36:58</t>
  </si>
  <si>
    <t>2025-01-03 19:37:34</t>
  </si>
  <si>
    <t>SD-057-250103-748396-513</t>
  </si>
  <si>
    <t>普通区域-诸城市-红星家园D区-18866185238-300M-业务受理宽带-次数0-202501030000131670</t>
  </si>
  <si>
    <t>202501030000131670</t>
  </si>
  <si>
    <t>202501030000131670# 宽带账号:18866185238; 联系电话：18866185238，问题类型：此工单为群障修复工单，根据群障全量闭环修复管理要求，为确保客户网络通畅，请装维人员跟进修复网络问题，谢谢！ 
 群障标题：公告。故障描述：潍坊诸城市红星家园D区光缆故障，预估24小时恢复，请帮忙拦截,如有需要请联系片区装维师傅于东升15706307980主叫号码：18866185238.0;该号码仅供参考，请优先联系宽带账号。</t>
  </si>
  <si>
    <t>2025-01-03 09:24:28</t>
  </si>
  <si>
    <t>2025-01-03 09:24:52</t>
  </si>
  <si>
    <t>SD-852-250529-126-6246</t>
  </si>
  <si>
    <t>SD-057-250103-964827-453</t>
  </si>
  <si>
    <t>2025-01-03 09:10:34</t>
  </si>
  <si>
    <t>【调研】-80+银卡-普通区域-高密市-北杨家庄自然村-15169647052-1000M-宽带上网投诉-次数0-202501030000124900</t>
  </si>
  <si>
    <t>202501030000124900</t>
  </si>
  <si>
    <t>202501030000124900#宽带账号：15169647052；宽带地址：潍坊高密市大牟家镇北杨家庄北杨家庄自然村北杨家庄杨永秀6号箱；客户来电反映移动高清机顶盒无法开机，已指导重启，更换电源插口未恢复，客户不配合排障，要求上门，请协助处理，谢谢！联系电话：15169647052；联系人：先生；来电流水：2025010309052177020896241</t>
  </si>
  <si>
    <t>2025-01-03 09:13:18</t>
  </si>
  <si>
    <t>2025-01-03 09:13:42</t>
  </si>
  <si>
    <t>SD-851-237853-26613-24051</t>
  </si>
  <si>
    <t>SD-057-250103-368597-622</t>
  </si>
  <si>
    <t>2025-01-03 09:27:50</t>
  </si>
  <si>
    <t>普通区域-昌乐县-三冢子村自然村-13280142179-1000M-宽带上网投诉-次数0-202501030000142171</t>
  </si>
  <si>
    <t>202501030000142171</t>
  </si>
  <si>
    <t>202501030000142171#【已关注中国移动10086微信公众号】流程受理流水号：20250103092552132801421791019017
客户号码:13280142179
客户姓名:崔**
投诉地市:潍坊
来话流水:2025010309250571620881010
宽带账号:13280142179
账号归属区县:昌乐-阿陀网格-铁通大众直销
联系电话:13280142179
联系人:先生
宽带地址:潍坊
工单紧急程度:非常紧急
是否投诉倾向:否
是否重复投诉:否
是否携转意向:否
是否有升级投诉倾向:否
*业务名称:业务融合开机流程宽带+全光WiFi+OTT+FTTR组网
投诉内容:手机号码：13280142179，【问题描述】客户已办理宽带业务，有开通单，要求装维尽快联系上门，请处理，谢谢。联系电话：13280142179，联系人：先生，录音流水号：2025010309250571620881010。受理明细：531920062399999999。
在途开通单信息：536241220437828500，13280142179，2024-12-20 17:04:21，业务融合开机流程宽带+全光WiFi+OTT+FTTR组网，处理中，装维选址
是否到厅:否
业务名称:业务融合开机流程宽带+全光WiFi+OTT+FTTR组网
;宽带小区$[三冢子村自然村]$</t>
  </si>
  <si>
    <t>2025-01-03 09:32:25</t>
  </si>
  <si>
    <t>2025-01-03 09:32:49</t>
  </si>
  <si>
    <t>SD-851-261028-14584-6370</t>
  </si>
  <si>
    <t>SD-057-250103-801674-86</t>
  </si>
  <si>
    <t>2025-01-03 08:26:19</t>
  </si>
  <si>
    <t>普通区域-高密市-德宝制底园区（小微）-13805362861-300M-宽带延伸服务-次数0-202501030000093892</t>
  </si>
  <si>
    <t>202501030000093892</t>
  </si>
  <si>
    <t xml:space="preserve">202501030000093892#流程受理流水号：20250103082524138053628611000804
客户号码:13805362861
客户姓名:吕**
投诉地市:潍坊
来话流水:2025010308250586320819654
宽带账号:13805362861
宽带账号归属地市:潍坊
宽带账号归属区县:高密市
故障地址:潍坊高密市密水街道幸福村德宝制底园区（小微）办公楼后1号箱*********
联系电话:13805362861
联系人:先生/女士
工单紧急程度:紧急
是否有升级投诉倾向:否
是否重复投诉:否
是否携转意向:否
是否投诉倾向:否
是否智能网关:智能网关
当前是否在线:是
接入方式:FTTH
是否质差终端:无质差信息
光功率:-20.08
故障大类:宽带/电视
故障细类:宽带延伸服务
携转原因:
故障时间:2025-01-03 08:25:30
具体故障现象:13805362861客户来电反映宽带无法使用，要求师傅上门给维修，请处理。
</t>
  </si>
  <si>
    <t>2025-01-03 08:39:14</t>
  </si>
  <si>
    <t>2025-01-03 08:40:09</t>
  </si>
  <si>
    <t>SD-057-250103-657820-946</t>
  </si>
  <si>
    <t>2025-01-03 10:06:07</t>
  </si>
  <si>
    <t>80+金卡-普通区域-高密市-王村-15966178387-1000M-宽带上网投诉-次数0-20250103100358X838250702</t>
  </si>
  <si>
    <t>20250103100358X838250702</t>
  </si>
  <si>
    <t xml:space="preserve">【农村网络投诉】流程受理流水号：20250103100324159661783871032501
客户号码:15966178387
客户姓名:李**
投诉地市:潍坊
来话流水:2025010310030321420876729
宽带账号:15966178387
宽带账号归属地市:潍坊
宽带账号归属区县:高密市
故障地址:潍坊高密市醴泉街道王村王村高密王村18号箱*********
联系电话:15966178387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10:05:27
具体故障现象:打不开网页，
客户其他诉求:
</t>
  </si>
  <si>
    <t>2025-01-03 10:18:16</t>
  </si>
  <si>
    <t>王照远</t>
  </si>
  <si>
    <t>15706307358</t>
  </si>
  <si>
    <t>dw3_jk_wangzhaoyuan</t>
  </si>
  <si>
    <t>2025-01-03 10:18:36</t>
  </si>
  <si>
    <t>SD-851-311492-15754-7672</t>
  </si>
  <si>
    <t>SD-057-250103-708492-2581</t>
  </si>
  <si>
    <t>2025-01-03 13:46:55</t>
  </si>
  <si>
    <t>【调研】-80+银卡-普通区域-奎文区-奎文东方家园-13721987578-200M-业务受理宽带-次数0-202501030000373889</t>
  </si>
  <si>
    <t>202501030000373889</t>
  </si>
  <si>
    <t>202501030000373889#【已关注中国移动10086微信公众号】 宽带账号:13721987578; 联系电话：13721987578，问题类型：此工单为群障修复工单，根据群障全量闭环修复管理要求，为确保客户网络通畅，请装维人员跟进修复网络问题，谢谢！ 
 群障标题：公告。故障描述：潍坊奎文区奎文东方家园光缆故障，预估24小时恢复，请帮忙拦截,如有需要请联系片区装维师傅高智勇15706307408主叫号码：13721987578.0;该号码仅供参考，请优先联系宽带账号。</t>
  </si>
  <si>
    <t>2025-01-03 13:48:48</t>
  </si>
  <si>
    <t>2025-01-03 13:49:07</t>
  </si>
  <si>
    <t>SD-851-237785-8847-13990</t>
  </si>
  <si>
    <t>SD-057-250103-783015-2547</t>
  </si>
  <si>
    <t>2025-01-03 13:41:16</t>
  </si>
  <si>
    <t>80+银卡-普通区域-奎文区-金鼎华府-15806483000-300M-宽带上网投诉-次数0-20250103134017X817138296</t>
  </si>
  <si>
    <t>20250103134017X817138296</t>
  </si>
  <si>
    <t xml:space="preserve">流程受理流水号：20250103133856158064830001102152
客户号码:15806483000
客户姓名:田*
投诉地市:潍坊
来话流水:2025010313362065420816638
宽带账号:15806483000
宽带账号归属地市:潍坊
宽带账号归属区县:奎文区
故障地址:潍坊奎文区大虞街道鸢飞路金鼎华府6号楼*********
联系电话:15806483000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故障时间:2025-01-03 13:39:28
具体故障现象:光猫亮红灯，
客户其他诉求:
</t>
  </si>
  <si>
    <t>2025-01-03 13:43:16</t>
  </si>
  <si>
    <t>2025-01-03 13:43:50</t>
  </si>
  <si>
    <t>SD-057-250103-276054-2576</t>
  </si>
  <si>
    <t>2025-01-03 13:46:42</t>
  </si>
  <si>
    <t>普通区域-寒亭区-金转城-13863601675-200M-业务受理宽带-次数0-202501030000376047</t>
  </si>
  <si>
    <t>202501030000376047</t>
  </si>
  <si>
    <t>202501030000376047# 宽带账号:13863601675; 联系电话：13863601675，问题类型：此工单为群障修复工单，根据群障全量闭环修复管理要求，为确保客户网络通畅，请装维人员跟进修复网络问题，谢谢！ 
 群障标题：公告。故障描述：潍坊寒亭区金转城光缆故障，预估24小时恢复，请帮忙拦截,如有需要请联系片区装维师傅刘兴涛15706307476主叫号码：13863601675.0;该号码仅供参考，请优先联系宽带账号。</t>
  </si>
  <si>
    <t>2025-01-03 14:24:33</t>
  </si>
  <si>
    <t>2025-01-03 14:26:51</t>
  </si>
  <si>
    <t>SD-057-250103-450791-2678</t>
  </si>
  <si>
    <t>2025-01-03 13:59:56</t>
  </si>
  <si>
    <t>普通区域-青州市-苏桥新居-13371093612-300M-宽带上网投诉-次数0-202501030000385372</t>
  </si>
  <si>
    <t>202501030000385372</t>
  </si>
  <si>
    <t>202501030000385372#流程受理流水号：20250103135718133710936121106966
客户号码:13371093612
客户姓名:徐**
投诉地市:潍坊
来话流水:2025010313534908420812569
宽带账号:13371093612
宽带账号归属地市:潍坊
宽带账号归属区县:青州市
故障地址:潍坊青州市云门山街道范公亭东路苏桥新居西区3号楼
联系电话:13371093612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
故障细类:宽带无法上网(专席)
携转原因:
故障时间:2025-01-03 13:58:07
具体故障现象:提示网络无法连接，
客户其他诉求:
;宽带小区$[苏桥新居]$</t>
  </si>
  <si>
    <t>2025-01-03 14:01:36</t>
  </si>
  <si>
    <t>2025-01-03 14:01:57</t>
  </si>
  <si>
    <t>SD-057-250103-531792-46</t>
  </si>
  <si>
    <t>2025-01-03 07:54:47</t>
  </si>
  <si>
    <t>普通区域-临朐县-朐山国际南苑-15266309992-300M-宽带上网投诉-次数0-202501030000090956</t>
  </si>
  <si>
    <t>202501030000090956</t>
  </si>
  <si>
    <t>202501030000090956#【已关注中国移动10086微信公众号】流程受理流水号：20250103075418152663099921000259
客户号码:15266309992
客户姓名:王**
投诉地市:潍坊
来话流水:2025010307535435720826820
宽带账号:15266309992
宽带账号归属地市:潍坊
宽带账号归属区县:临朐县
故障地址:潍坊临朐县东城街道骈邑路朐山国际南苑2号楼*********
联系电话:15266309992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光功率:-31.54
故障大类:宽带/电视
故障细类:宽带无法上网
携转原因:
故障时间:2025-01-03 07:54:28
具体故障现象:光猫亮红灯，
客户其他诉求:
;宽带小区$[朐山国际南苑]$</t>
  </si>
  <si>
    <t>2025-01-03 07:57:19</t>
  </si>
  <si>
    <t>2025-01-03 07:58:21</t>
  </si>
  <si>
    <t>SD-057-250103-421698-2614</t>
  </si>
  <si>
    <t>2025-01-03 13:52:38</t>
  </si>
  <si>
    <t>80+金卡-普通区域-安丘市-大朱旺村自然村-18206452401-200M-宽带延伸服务-次数0-202501030000381103</t>
  </si>
  <si>
    <t>202501030000381103</t>
  </si>
  <si>
    <t xml:space="preserve">202501030000381103#流程受理流水号：20250103135137182064524011105455
客户号码:18206452401
客户姓名:徐**
投诉地市:潍坊
来话流水:2025010313494441420864089
宽带账号:18206452401
宽带账号归属地市:潍坊
宽带账号归属区县:安丘市
故障地址:潍坊安丘市刘家尧镇大朱旺村大朱旺村自然村扩1号分纤箱*********
联系电话:18206452401
联系人:先生
工单紧急程度:紧急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故障时间:2025-01-03 13:52:39
具体故障现象:重新布置网线，
</t>
  </si>
  <si>
    <t>2025-01-03 13:55:15</t>
  </si>
  <si>
    <t>2025-01-03 13:55:42</t>
  </si>
  <si>
    <t>SD-057-250103-826710-934</t>
  </si>
  <si>
    <t>2025-01-03 10:05:26</t>
  </si>
  <si>
    <t>80+普通-普通区域-昌邑市-博乐埠村-15288818622-1000M-宽带上网投诉-次数0-202501030000182147</t>
  </si>
  <si>
    <t>202501030000182147</t>
  </si>
  <si>
    <t>202501030000182147#宽带账号：15288818622；宽带地址：潍坊昌邑市双台镇博乐埠村；客户来电反映安装宽带导致摄像头无法使用，客户不在现场，无法配合线上指导/客户不配合排障，要求上门，请协助处理，谢谢！联系电话：17353673928；联系人：先生；来电流水：2025010310032010320881153。</t>
  </si>
  <si>
    <t>2025-01-03 10:08:20</t>
  </si>
  <si>
    <t>SD-851-324760-5868-16912</t>
  </si>
  <si>
    <t>SD-057-250103-723948-2551</t>
  </si>
  <si>
    <t>2025-01-03 13:42:00</t>
  </si>
  <si>
    <t>80+银卡-FTTR-普通区域-昌邑市-龙港育秀园-15963439975-1000M-宽带上网投诉-次数0-202501030000373007</t>
  </si>
  <si>
    <t>202501030000373007</t>
  </si>
  <si>
    <t>202501030000373007#受理号码 : 15963439975客户姓名 : 于**号码归属地 : 潍坊昌邑 － 昌邑用户品牌 : 全球通客户来电反应在
潍坊昌邑市奎聚街道奎聚路龙港育秀园北区7号电视无法使用，不配合调试，要求师傅上门调试，联系电话13406463853流水2025010313390756120845476</t>
  </si>
  <si>
    <t>2025-01-03 13:47:13</t>
  </si>
  <si>
    <t>2025-01-03 13:47:29</t>
  </si>
  <si>
    <t>SD-851-331574-5872-13684</t>
  </si>
  <si>
    <t>SD-057-250103-198432-2584</t>
  </si>
  <si>
    <t>2025-01-03 13:47:12</t>
  </si>
  <si>
    <t>【调研】-80+金卡-普通区域-青州市-王泉村-13573615388-1000M-宽带上网投诉-次数0-20250103134630X190759165</t>
  </si>
  <si>
    <t>20250103134630X190759165</t>
  </si>
  <si>
    <t xml:space="preserve">【农村网络投诉】流程受理流水号：20250103134547135736153881103963
客户号码:13573615388
客户姓名:祝**
投诉地市:潍坊
来话流水:2025010313450970020812077
宽带账号:13573615388
宽带账号归属地市:潍坊
宽带账号归属区县:青州市
故障地址:潍坊青州市谭坊镇王泉村王泉村扩2东边菜市场屋后*********
联系电话:13573615388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13:46:16
具体故障现象:光猫亮红灯，
客户其他诉求:要求退还无法使用期间的宽带费用，
</t>
  </si>
  <si>
    <t>2025-01-03 13:49:36</t>
  </si>
  <si>
    <t>孙世平</t>
  </si>
  <si>
    <t>15706307653</t>
  </si>
  <si>
    <t>dw3_jk_sunshiping</t>
  </si>
  <si>
    <t>2025-01-03 15:29:23</t>
  </si>
  <si>
    <t>SD-851-281564-20618-28755</t>
  </si>
  <si>
    <t>SD-057-250103-178296-2549</t>
  </si>
  <si>
    <t>2025-01-03 13:41:38</t>
  </si>
  <si>
    <t>普通区域-昌邑市-大张家屯自然村-15265673238-200M-宽带延伸服务-次数0-202501030000370666</t>
  </si>
  <si>
    <t>202501030000370666</t>
  </si>
  <si>
    <t xml:space="preserve">202501030000370666#流程受理流水号：20250103134052152656732381102643
客户号码:15265673238
客户姓名:刘**
投诉地市:潍坊
来话流水:2025010313375570820832758
宽带账号:15265673238
宽带账号归属地市:潍坊
宽带账号归属区县:昌邑市
故障地址:潍坊昌邑市饮马镇大张家屯村大张家屯自然村25号箱*********
联系电话:15206994465
联系人:先生/女士
工单紧急程度:一般
是否有升级投诉倾向:否
是否重复投诉:否
是否携转意向:否
是否投诉倾向:否
是否智能网关:智能网关
当前是否在线:是
接入方式:FTTH
是否质差终端:无质差信息
光功率:-18.21
故障大类:宽带/电视
故障细类:宽带延伸服务
携转原因:
故障时间:2025-01-03 13:41:20
具体故障现象:调测路由器，
</t>
  </si>
  <si>
    <t>2025-01-03 13:43:35</t>
  </si>
  <si>
    <t>2025-01-03 13:44:05</t>
  </si>
  <si>
    <t>SD-851-282332-20034-7984</t>
  </si>
  <si>
    <t>SD-057-250103-726450-903</t>
  </si>
  <si>
    <t>2025-01-03 10:00:40</t>
  </si>
  <si>
    <t>【重投】-【调研】-80+普通-普通区域-奎文区-和馨园-15275368652-300M-魔百和投诉-次数0-202501030000177231</t>
  </si>
  <si>
    <t>202501030000177231</t>
  </si>
  <si>
    <t>202501030000177231#流程受理流水号：20250103095749152753686521030426
客户号码:15275368652
客户姓名:王**
投诉地市:潍坊
来话流水:2025010309525596420817075
宽带账号:15275368652
宽带账号归属地市:潍坊
宽带账号归属区县:奎文区
故障地址:潍坊奎文区潍州路街道潍州路和馨园7号楼*********
联系电话:15275368652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故障细类:移动高清电视故障
携转原因:
故障时间:2025-01-03 10:01:38
魔百和单播/组播:组播
具体故障现象:电视直播或点播无法观看，
客户其他诉求:
魔百和单/组播：组播;宽带小区$[和馨园]$</t>
  </si>
  <si>
    <t>2025-01-03 10:05:59</t>
  </si>
  <si>
    <t>2025-01-03 10:06:29</t>
  </si>
  <si>
    <t>SD-057-250103-174802-914</t>
  </si>
  <si>
    <t>2025-01-03 10:02:16</t>
  </si>
  <si>
    <t>80+银卡-普通区域-昌邑市-张家车道村自然村-15264443678-300M-宽带上网投诉-次数0-20250103100029X629327697</t>
  </si>
  <si>
    <t>20250103100029X629327697</t>
  </si>
  <si>
    <t xml:space="preserve">【农村网络投诉】流程受理流水号：20250103095856152644436781030854
客户号码:15264443678
客户姓名:明**
投诉地市:潍坊
来话流水:2025010309572758420889128
宽带账号:15264443678
宽带账号归属地市:潍坊
宽带账号归属区县:昌邑市
故障地址:潍坊昌邑市青乡镇张家车道村
联系电话:15264443678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故障细类:网速慢/上网掉线(专席)
携转原因:
故障时间:2025-01-03 09:58:50
具体故障现象:频繁掉线，
客户其他诉求:
</t>
  </si>
  <si>
    <t>2025-01-03 10:11:01</t>
  </si>
  <si>
    <t>2025-01-03 10:15:07</t>
  </si>
  <si>
    <t>2025-01-03 17:27:34</t>
  </si>
  <si>
    <t>普通区域-奎文区-健康八号-18953681728-1000M-业务受理宽带-次数0-202501030000584853 一级督办</t>
  </si>
  <si>
    <t>202501030000584853</t>
  </si>
  <si>
    <t>2025-01-03 17:41:47</t>
  </si>
  <si>
    <t>2025-01-03 17:44:09</t>
  </si>
  <si>
    <t>SD-057-250103-038765-2598</t>
  </si>
  <si>
    <t>2025-01-03 13:50:17</t>
  </si>
  <si>
    <t>80+金卡-普通区域-奎文区-南胡住南社区-18363636385-1000M-宽带上网投诉-次数0-20250103134752X272463540</t>
  </si>
  <si>
    <t>20250103134752X272463540</t>
  </si>
  <si>
    <t xml:space="preserve">流程受理流水号：20250103134701183636363851104278
客户号码:18363636385
客户姓名:戴**
投诉地市:潍坊
来话流水:2025010313455497220820784
宽带账号:18363636385
宽带账号归属地市:潍坊
宽带账号归属区县:高新
故障地址:潍坊高新高新城区胜利街南胡住南社区1号楼*********
联系电话:13563606662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故障细类:网速慢/上网掉线(专席)
携转原因:
故障时间:2025-01-03 13:44:06
具体故障现象:网速慢卡顿，
客户其他诉求:上门修
</t>
  </si>
  <si>
    <t>2025-01-03 13:51:52</t>
  </si>
  <si>
    <t>2025-01-03 13:56:10</t>
  </si>
  <si>
    <t>SD-851-275635-7339-16489</t>
  </si>
  <si>
    <t>SD-057-250103-317064-4232</t>
  </si>
  <si>
    <t>2025-01-03 17:20:30</t>
  </si>
  <si>
    <t>【调研】-80+普通-普通区域-寿光市-刘家辛章村自然村-13561412882-300M-宽带上网投诉-次数0-20250103171934X974580829</t>
  </si>
  <si>
    <t>2025-01-04 18:21:00</t>
  </si>
  <si>
    <t>20250103171934X974580829</t>
  </si>
  <si>
    <t xml:space="preserve">【农村网络投诉】流程受理流水号：20250103171755135614128821171678
客户号码:13561412882
客户姓名:刘**
投诉地市:潍坊
来话流水:2025010317173536120817519
宽带账号:13561412882
宽带账号归属地市:潍坊
宽带账号归属区县:寿光市
故障地址:潍坊寿光市侯镇刘家辛章村刘家辛章村自然村扩1号箱*********
联系电话:13561412882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17:19:23
具体故障现象:用户无法提供具体故障现象，
客户其他诉求:
</t>
  </si>
  <si>
    <t>2025-01-03 17:42:13</t>
  </si>
  <si>
    <t>2025-01-03 18:01:01</t>
  </si>
  <si>
    <t>SD-057-250103-520861-926</t>
  </si>
  <si>
    <t>2025-01-03 10:04:29</t>
  </si>
  <si>
    <t>80+金卡-(目标)普通区域-奎文区-金宝生态花园-13561400114-1000M-宽带上网投诉-次数0-202501030000182730</t>
  </si>
  <si>
    <t>202501030000182730</t>
  </si>
  <si>
    <t xml:space="preserve">202501030000182730#【已关注中国移动10086微信公众号】流程受理流水号：20250103100403135614001141032745
客户号码:13561400114
客户姓名:王**
投诉地市:潍坊
来话流水:2025010309555603620865023
宽带账号:13561400114
宽带账号归属地市:潍坊
宽带账号归属区县:奎文区
故障地址:潍坊奎文区廿里堡街道潍州路金宝生态花园30号楼*********
联系电话:13561400114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光功率:-20.75
故障大类:宽带/电视
故障细类:宽带网速慢/卡顿
携转原因:
故障时间:2025-01-03 10:04:12
具体故障现象:网速慢卡顿，
客户其他诉求:客户侧为质差终端，要求上门更换终端并一并处理故障问题。
</t>
  </si>
  <si>
    <t>2025-01-03 10:07:34</t>
  </si>
  <si>
    <t>2025-01-03 10:07:54</t>
  </si>
  <si>
    <t>SD-851-258310-30473-19732</t>
  </si>
  <si>
    <t>SD-057-250103-593024-2638</t>
  </si>
  <si>
    <t>2025-01-03 13:56:44</t>
  </si>
  <si>
    <t>80+金卡-普通区域-潍城区-金马熙园-13864669977-500M-业务受理宽带-次数0-202501030000383133</t>
  </si>
  <si>
    <t>202501030000383133</t>
  </si>
  <si>
    <t>202501030000383133#【已关注中国移动10086微信公众号】 宽带账号:13864669977; 联系电话：13864669977，问题类型：此工单为群障修复工单，根据群障全量闭环修复管理要求，为确保客户网络通畅，请装维人员跟进修复网络问题，谢谢！ 
 群障标题：公告。故障描述：潍坊潍城区金马熙园光缆故障，预估24小时恢复，请帮忙拦截,如有需要请联系片区装维师傅郎琨15706307845主叫号码：13964779966.0;该号码仅供参考，请优先联系宽带账号。</t>
  </si>
  <si>
    <t>2025-01-03 13:58:13</t>
  </si>
  <si>
    <t>2025-01-03 13:59:29</t>
  </si>
  <si>
    <t>SD-851-304705-34645-27008</t>
  </si>
  <si>
    <t>SD-057-250103-635980-4863</t>
  </si>
  <si>
    <t>2025-01-03 18:30:51</t>
  </si>
  <si>
    <t>80+普通-普通区域-寿光市-和景园小区-15165639682-1000M-宽带延伸服务-次数0-202501030000637378</t>
  </si>
  <si>
    <t>202501030000637378</t>
  </si>
  <si>
    <t xml:space="preserve">202501030000637378#流程受理流水号：20250103182920151656396821191545
客户号码:15165639682
客户姓名:陈*
投诉地市:潍坊
来话流水:2025010318242381020896572
宽带账号:15165639682
宽带账号归属地市:潍坊
宽带账号归属区县:寿光市
故障地址:潍坊寿光市台头镇台头镇中心街和景园小区沿街1号箱*********
联系电话:15610198120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故障时间:2025-01-03 18:32:44
具体故障现象:注册闪      捋直插紧光纤线  
重启设备     光纤问题
</t>
  </si>
  <si>
    <t>2025-01-03 18:43:33</t>
  </si>
  <si>
    <t>2025-01-03 18:43:52</t>
  </si>
  <si>
    <t>SD-851-310464-10791-12340</t>
  </si>
  <si>
    <t>SD-057-250103-834627-4869</t>
  </si>
  <si>
    <t>2025-01-03 18:32:08</t>
  </si>
  <si>
    <t>【调研】-80+金卡-普通区域-临朐县-蔡家董庄-13853629392-1000M-宽带上网投诉-次数0-20250103182926X166480632</t>
  </si>
  <si>
    <t>20250103182926X166480632</t>
  </si>
  <si>
    <t xml:space="preserve">【农村网络投诉】流程受理流水号：20250103182639138536293921190894
客户号码:13853629392
客户姓名:王**
投诉地市:潍坊
来话流水:2025010318101321020865851
宽带账号:13853629392
宽带账号归属地市:潍坊
宽带账号归属区县:临朐县
故障地址:潍坊临朐县东城街道蔡家董庄村蔡家董庄蔡家董庄13号箱张凯（外墙）*********
联系电话:13853629392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18:27:09
具体故障现象:光猫亮红灯，
客户其他诉求:
</t>
  </si>
  <si>
    <t>2025-01-03 18:34:37</t>
  </si>
  <si>
    <t>2025-01-03 18:39:53</t>
  </si>
  <si>
    <t>SD-851-255350-1664-28373</t>
  </si>
  <si>
    <t>SD-057-250103-527813-2660</t>
  </si>
  <si>
    <t>2025-01-03 13:58:23</t>
  </si>
  <si>
    <t>【调研】-80+普通-(目标)普通区域-高密市-卞家庄自然村-13793690637-200M-宽带上网投诉-次数0-202501030000382659</t>
  </si>
  <si>
    <t>202501030000382659</t>
  </si>
  <si>
    <t>202501030000382659#13793690637客户来电反映上网卡顿掉线慢，经查询是质差路由器，线上排障不认可，要求师傅上门，请处理
联系电话：本机 联系人：先生 受理流水号
2025010313550431120827696</t>
  </si>
  <si>
    <t>2025-01-03 14:01:13</t>
  </si>
  <si>
    <t>2025-01-03 14:02:54</t>
  </si>
  <si>
    <t>SD-057-250103-016752-4230</t>
  </si>
  <si>
    <t>2025-01-03 17:20:25</t>
  </si>
  <si>
    <t>(目标)普通区域-安丘市-蒯场村-15863258694-200M-宽带上网投诉-次数0-202501030000578879</t>
  </si>
  <si>
    <t>202501030000578879</t>
  </si>
  <si>
    <t xml:space="preserve">202501030000578879#流程受理流水号：20250103171725158632586941171514
客户号码:15863258694
客户姓名:于**
投诉地市:潍坊
来话流水:2025010317163800020804560
宽带账号:15863258694
宽带账号归属地市:潍坊
宽带账号归属区县:安丘市
故障地址:潍坊安丘市担山镇蒯场蒯场村蒯场6号箱于永文尝*********
联系电话:15863258694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故障时间:2025-01-03 17:18:13
魔百和单播/组播:组播
具体故障现象:电视直播或点播无法观看，
客户其他诉求:客户侧为质差终端，要求上门更换终端并一并处理故障问题。
</t>
  </si>
  <si>
    <t>2025-01-03 17:29:57</t>
  </si>
  <si>
    <t>2025-01-03 17:31:31</t>
  </si>
  <si>
    <t>SD-057-250103-395180-4262</t>
  </si>
  <si>
    <t>2025-01-03 17:26:02</t>
  </si>
  <si>
    <t>普通区域-寿光市-北洛厂区（小微）-15966086350-300M-宽带上网投诉-次数0-20250103172306X186404144</t>
  </si>
  <si>
    <t>2025-01-04 18:27:00</t>
  </si>
  <si>
    <t>20250103172306X186404144</t>
  </si>
  <si>
    <t xml:space="preserve">流程受理流水号：20250103172217159660863501173067
客户号码:15966086350
客户姓名:周**
投诉地市:潍坊
来话流水:2025010317212040420868131
宽带账号:15966086350
宽带账号归属地市:潍坊
宽带账号归属区县:寿光市
故障地址:潍坊寿光市古城街道金海路北洛厂区（小微）6号箱*********
联系电话:18866140083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故障时间:2025-01-03 17:22:37
具体故障现象:光猫亮红灯，
客户其他诉求:
</t>
  </si>
  <si>
    <t>2025-01-03 17:31:32</t>
  </si>
  <si>
    <t>2025-01-03 17:31:54</t>
  </si>
  <si>
    <t>SD-851-317273-7164-22103</t>
  </si>
  <si>
    <t>SD-057-250103-760349-4268</t>
  </si>
  <si>
    <t>2025-01-03 17:26:15</t>
  </si>
  <si>
    <t>普通区域-诸城市-永康家园二期-15165446038-300M-宽带上网投诉-次数0-202501030000583179</t>
  </si>
  <si>
    <t>202501030000583179</t>
  </si>
  <si>
    <t>202501030000583179#【已关注中国移动10086微信公众号】流程受理流水号：20250103172459151654460381173871
客户号码:15165446038
客户姓名:赵**
投诉地市:潍坊
来话流水:2025010317213167820870648
宽带账号:15165446038
宽带账号归属地市:潍坊
宽带账号归属区县:诸城市
故障地址:潍坊诸城市龙都街道龙都街永康佳苑4号楼-2-402*********
联系电话:15165446038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光功率:-16.55
故障大类:宽带/电视
故障细类:宽带无法上网(专席)
携转原因:
故障时间:2025-01-03 18:20:29
具体故障现象:打不开网页，
客户其他诉求:
;宽带小区$[永康家园二期]$</t>
  </si>
  <si>
    <t>2025-01-03 17:46:39</t>
  </si>
  <si>
    <t>2025-01-03 17:48:24</t>
  </si>
  <si>
    <t>SD-057-250103-963472-4302</t>
  </si>
  <si>
    <t>2025-01-03 17:29:33</t>
  </si>
  <si>
    <t>普通区域-高密市-西方戈庄自然村-13953627428-200M-宽带上网投诉-次数0-20250103172852X532882983</t>
  </si>
  <si>
    <t>2025-01-04 18:30:00</t>
  </si>
  <si>
    <t>20250103172852X532882983</t>
  </si>
  <si>
    <t xml:space="preserve">【农村网络投诉】流程受理流水号：20250103172621139536274281174285
客户号码:13953627428
客户姓名:万**
投诉地市:潍坊
来话流水:2025010317245868020817140
宽带账号:13953627428
宽带账号归属地市:潍坊
宽带账号归属区县:高密市
故障地址:潍坊高密市阚家镇西方戈庄西方戈庄自然村西方戈庄16号门牌50号箱1芯*********
联系电话:13953627428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17:27:18
具体故障现象:客户来电表示宽带上不了网，我处核实到光信号亮红，将光纤线插紧弄直后未恢复，请协助谢谢
客户其他诉求:
</t>
  </si>
  <si>
    <t>2025-01-03 17:31:46</t>
  </si>
  <si>
    <t>2025-01-03 17:32:10</t>
  </si>
  <si>
    <t>SD-851-320281-8190-16898</t>
  </si>
  <si>
    <t>SD-057-250103-430872-5294</t>
  </si>
  <si>
    <t>2025-01-03 19:17:42</t>
  </si>
  <si>
    <t>普通区域-青州市-代楼-15854477184-100M-业务受理宽带-次数0-202501030000664701</t>
  </si>
  <si>
    <t>202501030000664701</t>
  </si>
  <si>
    <t>202501030000664701# 宽带账号:15854477184; 联系电话：15854477184，问题类型：此工单为群障修复工单，根据群障全量闭环修复管理要求，为确保客户网络通畅，请装维人员跟进修复网络问题，谢谢！ 
 群障标题：公告。故障描述：潍坊青州市代楼主缆故障，预估24小时恢复，请帮忙拦截。主叫号码：13616362282.0;该号码仅供参考，请优先联系宽带账号。</t>
  </si>
  <si>
    <t>2025-01-03 19:19:11</t>
  </si>
  <si>
    <t>2025-01-03 19:19:55</t>
  </si>
  <si>
    <t>SD-851-302711-2665-7120</t>
  </si>
  <si>
    <t>SD-057-250103-419803-5247</t>
  </si>
  <si>
    <t>2025-01-03 19:12:35</t>
  </si>
  <si>
    <t>普通区域-安丘市-老峒峪村自然村-15169597375-200M-宽带上网投诉-次数0-202501030000661360</t>
  </si>
  <si>
    <t>202501030000661360</t>
  </si>
  <si>
    <t xml:space="preserve">202501030000661360#宽带账号：15169597375；宽带地址：潍坊安丘市雹泉镇老峒峪村老峒峪村自然村老峒峪村
；客户来电反映宽带无法使用，客户不配合排障，要求上门，客户表示如果更换光猫设备需要收费的话，客户表示会去工信部投诉的，请协助处理，谢谢！联系电话：13656365102；联系人：先生；来电流水：2025010319063921120829393
</t>
  </si>
  <si>
    <t>2025-01-03 19:19:01</t>
  </si>
  <si>
    <t>2025-01-03 19:19:23</t>
  </si>
  <si>
    <t>SD-057-250103-980537-956</t>
  </si>
  <si>
    <t>2025-01-03 10:07:30</t>
  </si>
  <si>
    <t>80+银卡-普通区域-青州市-花都文苑-15806492645-300M-业务受理宽带-次数0-202501030000185005</t>
  </si>
  <si>
    <t>202501030000185005</t>
  </si>
  <si>
    <t>202501030000185005# 宽带账号:15806492645; 联系电话：15806492645，问题类型：此工单为群障修复工单，根据群障全量闭环修复管理要求，为确保客户网络通畅，请装维人员跟进修复网络问题，谢谢！ 
 群障标题：公告。故障描述：潍坊青州市花都文苑光缆故障，预估24小时恢复，请帮忙拦截,如有需要请联系片区装维师傅费腾15706307649主叫号码：15069642130.0;该号码仅供参考，请优先联系宽带账号。</t>
  </si>
  <si>
    <t>2025-01-03 10:10:12</t>
  </si>
  <si>
    <t>2025-01-03 10:14:34</t>
  </si>
  <si>
    <t>SD-851-290675-11076-4523</t>
  </si>
  <si>
    <t>SD-057-250103-982710-4245</t>
  </si>
  <si>
    <t>2025-01-03 17:23:05</t>
  </si>
  <si>
    <t>80+金卡-普通区域-寿光市-文化小区-15863620831-200M-宽带上网投诉-次数0-20250103172132X920594520</t>
  </si>
  <si>
    <t>2025-01-04 18:24:00</t>
  </si>
  <si>
    <t>20250103172132X920594520</t>
  </si>
  <si>
    <t xml:space="preserve">流程受理流水号：20250103171946158636208311172247
客户号码:15863620831
客户姓名:霍*
投诉地市:潍坊
来话流水:2025010317192205020841709
宽带账号:15863620831
宽带账号归属地市:潍坊
宽带账号归属区县:寿光市
故障地址:潍坊寿光市羊口镇和平街文化小区8号楼*********
联系电话:15863620831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故障时间:2025-01-03 17:16:52
具体故障现象:PON灯闪，插紧屡直光纤线重启未恢复
客户其他诉求:
</t>
  </si>
  <si>
    <t>2025-01-03 17:30:59</t>
  </si>
  <si>
    <t>SD-057-250103-243165-4286</t>
  </si>
  <si>
    <t>2025-01-03 17:27:31</t>
  </si>
  <si>
    <t>普通区域-潍城区-道口村自然村-15065678709-300M-业务受理宽带-次数0-202501030000585318</t>
  </si>
  <si>
    <t>202501030000585318</t>
  </si>
  <si>
    <t>202501030000585318# 宽带账号:15065678709; 联系电话：15065678709，问题类型：此工单为群障修复工单，根据群障全量闭环修复管理要求，为确保客户网络通畅，请装维人员跟进修复网络问题，谢谢！ 
 群障标题：公告。故障描述：潍坊潍城区道口村自然村光缆故障，预估24小时恢复，请帮忙拦截,如有需要请联系片区装维师傅张磊15706307861主叫号码：15065678709.0;该号码仅供参考，请优先联系宽带账号。</t>
  </si>
  <si>
    <t>2025-01-03 17:41:34</t>
  </si>
  <si>
    <t>SD-851-333586-15236-8500</t>
  </si>
  <si>
    <t>普通区域-奎文区-泰和上筑-13678662221-300M-宽带上网投诉-次数0-202501030000579752 一级督办</t>
  </si>
  <si>
    <t>2025-01-04 18:23:00</t>
  </si>
  <si>
    <t>202501030000579752</t>
  </si>
  <si>
    <t>2025-01-03 17:36:53</t>
  </si>
  <si>
    <t>2025-01-03 17:37:33</t>
  </si>
  <si>
    <t>SD-851-326668-19022-3113</t>
  </si>
  <si>
    <t>SD-057-250103-852136-4292</t>
  </si>
  <si>
    <t>2025-01-03 17:28:22</t>
  </si>
  <si>
    <t>80+金卡-普通区域-寒亭区-周家官庄村自然村-18306465168-1000M-宽带延伸服务-次数0-202501030000586822</t>
  </si>
  <si>
    <t>2025-01-04 17:29:00</t>
  </si>
  <si>
    <t>202501030000586822</t>
  </si>
  <si>
    <t xml:space="preserve">202501030000586822#流程受理流水号：20250103172738183064651681174678
客户号码:18306465168
客户姓名:周**
投诉地市:潍坊
来话流水:2025010317185972720836639
宽带账号:18306465168
宽带账号归属地市:潍坊
宽带账号归属区县:寒亭区
故障地址:潍坊寒亭区泊子镇周家官庄村周家官庄村自然村周家官庄村19号箱*********
联系电话:19862588797
联系人:先生/女士
工单紧急程度:一般
是否有升级投诉倾向:否
是否重复投诉:否
是否携转意向:否
是否投诉倾向:否
是否智能网关:智能网关
当前是否在线:是
接入方式:FTTH
是否质差终端:无质差信息
光功率:-19.66
故障大类:宽带/电视
故障细类:宽带延伸服务
携转原因:
故障时间:2025-01-03 17:26:07
具体故障现象:光猫在线指示灯正常 路由器不亮灯  需要检查网线 谢谢
</t>
  </si>
  <si>
    <t>2025-01-03 17:35:44</t>
  </si>
  <si>
    <t>2025-01-03 17:36:20</t>
  </si>
  <si>
    <t>SD-851-214765-13008-5246</t>
  </si>
  <si>
    <t>SD-057-250103-765928-5244</t>
  </si>
  <si>
    <t>2025-01-03 19:11:29</t>
  </si>
  <si>
    <t>80+普通-普通区域-高密市-杨家丘自然村-15054419027-100M-业务受理宽带-次数0-202501030000660165</t>
  </si>
  <si>
    <t>202501030000660165</t>
  </si>
  <si>
    <t>202501030000660165#用户来电表示注册灯闪烁导致家里网络无法正常使用对此不满，在线解释无效，用户仍不认可，坚持要求上报反馈，烦请回电处理，谢谢 
 联系人：先生,联系电话：15054419027,录音流水号： 2025010319044100420815499</t>
  </si>
  <si>
    <t>2025-01-03 19:31:14</t>
  </si>
  <si>
    <t>2025-01-03 19:31:38</t>
  </si>
  <si>
    <t>SD-057-250103-938745-5258</t>
  </si>
  <si>
    <t>2025-01-03 19:14:08</t>
  </si>
  <si>
    <t>【调研】-80+金卡-普通区域-寒亭区-学府嘉苑西区-15949859376-1000M-宽带上网投诉-次数0-20250103191205X725787579</t>
  </si>
  <si>
    <t>20250103191205X725787579</t>
  </si>
  <si>
    <t xml:space="preserve">流程受理流水号：20250103191028159498593761200395
客户号码:15949859376
客户姓名:张**
投诉地市:潍坊
来话流水:2025010319092186020848248
宽带账号:15949859376
宽带账号归属地市:潍坊
宽带账号归属区县:寒亭区
故障地址:潍坊寒亭区寒亭街道丰华路学府嘉苑西区西沿街楼*********
联系电话:15949859376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故障时间:2025-01-03 19:11:23
具体故障现象:打不开网页，
客户其他诉求:解释有故障，用户不认可，3G化解不认可
</t>
  </si>
  <si>
    <t>2025-01-03 19:14:35</t>
  </si>
  <si>
    <t>2025-01-03 19:15:53</t>
  </si>
  <si>
    <t>SD-851-312135-6835-18682</t>
  </si>
  <si>
    <t>SD-057-250103-410978-5276</t>
  </si>
  <si>
    <t>2025-01-03 19:17:03</t>
  </si>
  <si>
    <t>80+银卡-普通区域-寿光市-西关社区-18753662028-300M-业务受理宽带-次数0-202501030000663812</t>
  </si>
  <si>
    <t>202501030000663812</t>
  </si>
  <si>
    <t>202501030000663812#【已关注中国移动10086微信公众号】 宽带账号:18753662028; 联系电话：18753662028，问题类型：此工单为群障修复工单，根据群障全量闭环修复管理要求，为确保客户网络通畅，请装维人员跟进修复网络问题，谢谢！ 
 群障标题：公告。故障描述：潍坊寿光市西关社区光缆故障，预估24小时恢复，请帮忙拦截,如有需要请联系片区装维师傅王晓宁15053691091主叫号码：18753662028.0;该号码仅供参考，请优先联系宽带账号。</t>
  </si>
  <si>
    <t>2025-01-03 19:32:57</t>
  </si>
  <si>
    <t>2025-01-03 19:33:41</t>
  </si>
  <si>
    <t>2025-01-03 19:13:41</t>
  </si>
  <si>
    <t>【调研】-80+银卡-普通区域-青州市-王母宫安置区-15854439576-200M-宽带上网投诉-次数0-202501030000659310 一级督办</t>
  </si>
  <si>
    <t>202501030000659310</t>
  </si>
  <si>
    <t>2025-01-03 19:20:47</t>
  </si>
  <si>
    <t>2025-01-03 19:21:44</t>
  </si>
  <si>
    <t>SD-852-317726-250-28914</t>
  </si>
  <si>
    <t>2025-01-03 22:19:26</t>
  </si>
  <si>
    <t>80+普通-普通区域-高密市-八里庄-19862628678-500M-宽带上网投诉-次数0-202501030000717707 一级督办</t>
  </si>
  <si>
    <t>202501030000717707</t>
  </si>
  <si>
    <t>2025-01-03 22:38:31</t>
  </si>
  <si>
    <t>2025-01-03 22:39:02</t>
  </si>
  <si>
    <t>SD-851-316565-19423-27255</t>
  </si>
  <si>
    <t>SD-057-250103-396512-4897</t>
  </si>
  <si>
    <t>2025-01-03 18:34:46</t>
  </si>
  <si>
    <t>【调研】-普通区域-昌乐县-北关小区-13964623935-500M-宽带上网投诉-次数0-202501030000637275</t>
  </si>
  <si>
    <t>202501030000637275</t>
  </si>
  <si>
    <t>202501030000637275#13964623935客户反映家里电视投屏非常卡，要求师傅上门查看，联系电话：13562696950，联系人：先生  流水：2025010318303741920851268</t>
  </si>
  <si>
    <t>2025-01-03 18:37:18</t>
  </si>
  <si>
    <t>2025-01-03 18:37:48</t>
  </si>
  <si>
    <t>SD-851-282591-15336-1102</t>
  </si>
  <si>
    <t>SD-057-250103-850371-4913</t>
  </si>
  <si>
    <t>2025-01-03 18:37:10</t>
  </si>
  <si>
    <t>【调研】-普通区域-坊子区-西华昌小区-19862605255-500M-业务受理宽带-次数0-202501030000640486</t>
  </si>
  <si>
    <t>202501030000640486</t>
  </si>
  <si>
    <t>202501030000640486#【已关注中国移动10086微信公众号】 宽带账号:19862605255; 联系电话：19862605255，问题类型：此工单为群障修复工单，根据群障全量闭环修复管理要求，为确保客户网络通畅，请装维人员跟进修复网络问题，谢谢！ 
 群障标题：公告。故障描述：潍坊坊子区西华昌小区光缆故障，预估24小时恢复，请帮忙拦截,如有需要请联系片区装维师傅陈文龙15762648022主叫号码：19862605255.0;该号码仅供参考，请优先联系宽带账号。</t>
  </si>
  <si>
    <t>2025-01-03 18:40:58</t>
  </si>
  <si>
    <t>2025-01-03 18:41:34</t>
  </si>
  <si>
    <t>SD-851-268017-3675-15833</t>
  </si>
  <si>
    <t>SD-057-250103-123056-4895</t>
  </si>
  <si>
    <t>2025-01-03 18:34:39</t>
  </si>
  <si>
    <t>80+金卡-普通区域-奎文区-状元府-13468486031-1000M-宽带上网投诉-次数0-202501030000638702</t>
  </si>
  <si>
    <t>202501030000638702</t>
  </si>
  <si>
    <t xml:space="preserve">202501030000638702#流程受理流水号：20250103183241134684860311192288
客户号码:13468486031
客户姓名:丁**
投诉地市:潍坊
来话流水:2025010318303957620851583
宽带账号:13468486031
宽带账号归属地市:潍坊
宽带账号归属区县:高新
故障地址:潍坊高新高新城区潍县中路状元府8号楼*********
联系电话:13665368108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故障细类:移动高清电视故障
携转原因:
故障时间:2025-01-03 18:29:51
魔百和单播/组播:组播
具体故障现象:电视没有声音 出现故障码
客户其他诉求:客户侧为质差终端，要求上门更换终端并一并处理故障问题。
</t>
  </si>
  <si>
    <t>2025-01-03 18:46:41</t>
  </si>
  <si>
    <t>2025-01-03 18:48:18</t>
  </si>
  <si>
    <t>SD-057-250103-365182-4910</t>
  </si>
  <si>
    <t>2025-01-03 18:37:03</t>
  </si>
  <si>
    <t>80+银卡-普通区域-青州市-海天辰韵-18366335335-1000M-业务受理宽带-次数0-202501030000639701</t>
  </si>
  <si>
    <t>202501030000639701</t>
  </si>
  <si>
    <t>202501030000639701# 宽带账号:18366335335; 联系电话：18366335335，问题类型：此工单为群障修复工单，根据群障全量闭环修复管理要求，为确保客户网络通畅，请装维人员跟进修复网络问题，谢谢！ 
 群障标题：公告。故障描述：海天辰韵主叫号码：13583652935.0;该号码仅供参考，请优先联系宽带账号。</t>
  </si>
  <si>
    <t>2025-01-03 18:37:41</t>
  </si>
  <si>
    <t>2025-01-03 17:26:56</t>
  </si>
  <si>
    <t>80+银卡-FTTR-普通区域-奎文区-李家社区-13706460841-1000M-业务受理宽带-次数0-202501030000585214 一级督办</t>
  </si>
  <si>
    <t>2025-01-04 17:27:00</t>
  </si>
  <si>
    <t>202501030000585214</t>
  </si>
  <si>
    <t>2025-01-03 17:27:26</t>
  </si>
  <si>
    <t>2025-01-03 17:27:48</t>
  </si>
  <si>
    <t>SD-851-327216-12202-15635</t>
  </si>
  <si>
    <t>SD-057-250103-490623-4278</t>
  </si>
  <si>
    <t>2025-01-03 17:27:05</t>
  </si>
  <si>
    <t>【调研】-普通区域-青州市-代楼-15949861248-1000M-业务受理宽带-次数0-202501030000583652</t>
  </si>
  <si>
    <t>202501030000583652</t>
  </si>
  <si>
    <t>202501030000583652#【已关注中国移动10086微信公众号】 宽带账号:15949861248; 联系电话：15949861248，问题类型：此工单为群障修复工单，根据群障全量闭环修复管理要求，为确保客户网络通畅，请装维人员跟进修复网络问题，谢谢！ 
 群障标题：公告。故障描述：潍坊青州市代楼主缆故障，预估24小时恢复，请帮忙拦截。主叫号码：17667407028.0;该号码仅供参考，请优先联系宽带账号。</t>
  </si>
  <si>
    <t>2025-01-03 17:41:48</t>
  </si>
  <si>
    <t>2025-01-03 17:42:24</t>
  </si>
  <si>
    <t>SD-851-247628-2305-16274</t>
  </si>
  <si>
    <t>SD-057-250103-308597-4290</t>
  </si>
  <si>
    <t>2025-01-03 17:27:42</t>
  </si>
  <si>
    <t>80+白金-(目标)普通区域-潍城区-恒信玫瑰公馆二期-13964631370-1000M-宽带延伸服务-次数0-202501030000586119</t>
  </si>
  <si>
    <t>202501030000586119</t>
  </si>
  <si>
    <t xml:space="preserve">202501030000586119#流程受理流水号：20250103172624139646313701174306
客户号码:13964631370
客户姓名:马*
投诉地市:潍坊
来话流水:2025010317250475920818473
宽带账号:13964631370
宽带账号归属地市:潍坊
宽带账号归属区县:潍城区
故障地址:潍坊潍城区北关街道永安路恒信玫瑰公馆二期22号楼*********
联系电话:13964631370
联系人:先生/女士
工单紧急程度:一般
是否有升级投诉倾向:否
是否重复投诉:否
是否携转意向:否
是否投诉倾向:否
是否智能网关:智能网关
当前是否在线:是
接入方式:FTTH
是否质差终端:无质差信息
光功率:-20.60
故障大类:宽带/电视
故障细类:宽带延伸服务
携转原因:
故障时间:2025-01-03 17:25:37
具体故障现象:网速慢卡顿，千兆路由器使用，自己测速达不到,位置宽阔，重启未恢复要求马上处理
</t>
  </si>
  <si>
    <t>2025-01-03 17:44:59</t>
  </si>
  <si>
    <t>2025-01-03 17:46:23</t>
  </si>
  <si>
    <t>SD-057-250103-913256-4860</t>
  </si>
  <si>
    <t>2025-01-03 18:30:17</t>
  </si>
  <si>
    <t>【重投】-普通区域-高密市-初家村自然村-15095276536-500M-业务受理宽带-次数0-202501030000636173</t>
  </si>
  <si>
    <t>202501030000636173</t>
  </si>
  <si>
    <t>202501030000636173# 导航立单,用户所在位置有群障,已向客户播报,客户要求装维回访.此工单为群障修复工单,根据群障全量闭环管理要求,为确保客户网络通畅,请装维人员跟进修复网络问题,谢谢.联系电话：15095276536</t>
  </si>
  <si>
    <t>2025-01-03 18:37:15</t>
  </si>
  <si>
    <t>2025-01-03 18:37:43</t>
  </si>
  <si>
    <t>SD-851-245969-7377-29788</t>
  </si>
  <si>
    <t>SD-057-250103-489621-5287</t>
  </si>
  <si>
    <t>2025-01-03 19:17:21</t>
  </si>
  <si>
    <t>普通区域-昌邑市-潍坊环境工程职业学院宿舍公寓-19558638695-200M-业务受理宽带-次数0-202501030000662050</t>
  </si>
  <si>
    <t>202501030000662050</t>
  </si>
  <si>
    <t>202501030000662050# 宽带账号:19558638695; 联系电话：19558638695，问题类型：此工单为群障修复工单，根据群障全量闭环修复管理要求，为确保客户网络通畅，请装维人员跟进修复网络问题，谢谢！ 
 群障标题：公告。故障描述：潍坊环境工程职业学院宿舍公寓主叫号码：19558638695.0;该号码仅供参考，请优先联系宽带账号。</t>
  </si>
  <si>
    <t>2025-01-03 19:18:51</t>
  </si>
  <si>
    <t>SD-057-250103-015843-5253</t>
  </si>
  <si>
    <t>2025-01-03 19:13:38</t>
  </si>
  <si>
    <t>80+银卡-普通区域-奎文区-大观天下一期-13863666651-1000M-宽带延伸服务-次数0-202501030000661033</t>
  </si>
  <si>
    <t>202501030000661033</t>
  </si>
  <si>
    <t xml:space="preserve">202501030000661033#【已关注中国移动10086微信公众号】流程受理流水号：20250103191312138636666511200937
客户号码:13863666651
客户姓名:李**
投诉地市:潍坊
来话流水:2025010319094359720850709
宽带账号:13863666651
宽带账号归属地市:潍坊
宽带账号归属区县:高新
故障地址:潍坊高新高新城区东方路大观天下（不是二期）8号楼*********
联系电话:13863666651
联系人:先生/女士
工单紧急程度:紧急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故障时间:2025-01-03 19:11:39
具体故障现象:网络无法连接光猫指示灯正常重启未恢复，要求处理维修
</t>
  </si>
  <si>
    <t>2025-01-03 19:16:11</t>
  </si>
  <si>
    <t>2025-01-03 19:17:36</t>
  </si>
  <si>
    <t>SD-057-250103-091327-5250</t>
  </si>
  <si>
    <t>2025-01-03 19:12:42</t>
  </si>
  <si>
    <t>普通区域-诸城市-null-13854416286-宽带上网投诉-次数0-202501030000659302</t>
  </si>
  <si>
    <t>202501030000659302</t>
  </si>
  <si>
    <t>202501030000659302#流程受理流水号：20250103191008138544162861200328
客户号码:13854416286
客户姓名:王**
投诉地市:潍坊
来话流水:2025010319080027120838719
宽带账号:13854416286
宽带账号归属地市:潍坊
宽带账号归属区县:诸城市
故障地址:潍坊诸城市相州镇徐洞徐洞自然村徐洞村1号箱*********
联系电话:13854416286
联系人:先生/女士
工单紧急程度:一般
是否有升级投诉倾向:否
是否重复投诉:否
是否携转意向:否
是否投诉倾向:否
是否智能网关:非智能网关
当前是否在线:否
接入方式:--
端到端诊断结果:状态正常
是否质差终端:无质差信息
光功率:无
故障大类:宽带/电视
故障细类:宽带无法上网(专席)
携转原因:
故障时间:2025-01-03 19:08:46
具体故障现象:PON灯闪，插紧屡直光纤线 重启光猫 未恢复
客户其他诉求:
;宽带小区$[徐洞自然村]$</t>
  </si>
  <si>
    <t>SD-057-250103-231850-5232</t>
  </si>
  <si>
    <t>2025-01-03 19:10:50</t>
  </si>
  <si>
    <t>80+普通-普通区域-坊子区-乐港花园-15866155557-500M-魔百和投诉-次数0-202501030000659622</t>
  </si>
  <si>
    <t>202501030000659622</t>
  </si>
  <si>
    <t>202501030000659622#【已关注中国移动10086微信公众号】流程受理流水号：20250103190226158661555571198798
客户号码:15866155557
客户姓名:王**
投诉地市:潍坊
来话流水:2025010319014531420894636
宽带账号:15866155557
宽带账号归属地市:潍坊
宽带账号归属区县:峡山区
故障地址:潍坊峡山区太堡庄街道（太堡庄）兴峡路乐港花园乐港花园18号楼*********
联系电话:15866155557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光功率:-16.67
故障大类:宽带/电视
故障细类:移动高清电视故障(专席)
携转原因:
故障时间:2025-01-03 19:08:30
魔百和单播/组播:单播
具体故障现象:客户来电反映电视机没有，线上指导操作未恢复，请协助处理，谢谢！
客户其他诉求:
魔百和单/组播：单播;宽带小区$[乐港花园]$</t>
  </si>
  <si>
    <t>2025-01-03 19:13:01</t>
  </si>
  <si>
    <t>2025-01-03 19:13:23</t>
  </si>
  <si>
    <t>SD-057-250103-021349-6014</t>
  </si>
  <si>
    <t>2025-01-03 20:35:00</t>
  </si>
  <si>
    <t>【调研】-(目标)普通区域-潍城区-北三里北区-18253695933-300M-宽带上网投诉-次数0-202501030000697170</t>
  </si>
  <si>
    <t>202501030000697170</t>
  </si>
  <si>
    <t>202501030000697170#宽带账号：18253695933；宽带地址：潍坊潍城区北关街道安顺路北三里北区旧3号楼*******；客户来电反映宽带无法连接，经查询客户侧为质差路由器，请协助上门更换终端并一并处理故障问题，谢谢！联系电话;18253695933；联系人：王**；来电流水：2025010320292076820832075</t>
  </si>
  <si>
    <t>2025-01-03 20:41:23</t>
  </si>
  <si>
    <t>2025-01-03 20:41:52</t>
  </si>
  <si>
    <t>SD-057-250103-835971-6019</t>
  </si>
  <si>
    <t>2025-01-03 20:35:31</t>
  </si>
  <si>
    <t>普通区域-寒亭区-爱悦城鸿府-18162082161-1000M-宽带延伸服务-次数0-202501030000697188</t>
  </si>
  <si>
    <t>202501030000697188</t>
  </si>
  <si>
    <t xml:space="preserve">202501030000697188#流程受理流水号：20250103203147181620821611214516
客户号码:18162082161
客户姓名:曹**
投诉地市:潍坊
来话流水:2025010320262933420817963
宽带账号:18162082161
宽带账号归属地市:潍坊
宽带账号归属区县:寒亭区
故障地址:潍坊寒亭区寒亭街道友谊路爱悦城鸿府37号楼1单元1002
联系电话:13386461135
联系人:先生/女士
工单紧急程度:一般
是否有升级投诉倾向:否
是否重复投诉:否
是否携转意向:否
是否投诉倾向:否
工单内容:客户称网线被装维师傅弄断，需要再次上门安装，要求更换装维师傅，请协助处理谢谢
</t>
  </si>
  <si>
    <t>2025-01-03 20:42:01</t>
  </si>
  <si>
    <t>2025-01-03 20:42:35</t>
  </si>
  <si>
    <t>SD-851-320724-15756-16559</t>
  </si>
  <si>
    <t>SD-057-250104-416235-1386</t>
  </si>
  <si>
    <t>2025-01-04 10:35:48</t>
  </si>
  <si>
    <t>80+银卡-普通区域-寒亭区-博鳌新城小区-15863298272-1000M-宽带延伸服务-次数0-202501040000214069</t>
  </si>
  <si>
    <t>2025-01-05 00:00:00</t>
  </si>
  <si>
    <t>202501040000214069</t>
  </si>
  <si>
    <t xml:space="preserve">202501040000214069#【已关注中国移动10086微信公众号】流程受理流水号：20250104103512158632982721045191
客户号码:15863298272
客户姓名:王**
投诉地市:潍坊
来话流水:2025010410334181620888757
宽带账号:15863298272
宽带账号归属地市:潍坊
宽带账号归属区县:寒亭区
故障地址:潍坊寒亭区经济开发区月河路博鳌新城小区18号楼*********
联系电话:15863298272
联系人:先生/女士
工单紧急程度:一般
是否有升级投诉倾向:否
是否重复投诉:否
是否携转意向:否
是否投诉倾向:否
是否智能网关:智能网关
当前是否在线:是
接入方式:FTTH
是否质差终端:无质差信息
光功率:-16.12
故障大类:宽带/电视
故障细类:宽带延伸服务
携转原因:
故障时间:2025-01-04 10:27:17
具体故障现象:魔百合无法观看
</t>
  </si>
  <si>
    <t>2025-01-04 10:37:07</t>
  </si>
  <si>
    <t>2025-01-04 10:38:37</t>
  </si>
  <si>
    <t>SD-851-316334-20649-4966</t>
  </si>
  <si>
    <t>2025-01-04 10:43:38</t>
  </si>
  <si>
    <t>普通区域-安丘市-青云瑞景园(含锦绣上河园)-18453631559-100M-宽带上网投诉-次数0-202501040000223118 一级督办</t>
  </si>
  <si>
    <t>2025-01-05 11:44:00</t>
  </si>
  <si>
    <t>202501040000223118</t>
  </si>
  <si>
    <t>2025-01-04 10:48:19</t>
  </si>
  <si>
    <t>2025-01-04 11:03:25</t>
  </si>
  <si>
    <t>SD-852-331419-2480-5631</t>
  </si>
  <si>
    <t>SD-057-250104-806743-2373</t>
  </si>
  <si>
    <t>2025-01-04 12:12:53</t>
  </si>
  <si>
    <t>普通区域-青州市-海岱苑-13606466578-300M-宽带延伸服务-次数0-202501040000315141</t>
  </si>
  <si>
    <t>202501040000315141</t>
  </si>
  <si>
    <t xml:space="preserve">202501040000315141#流程受理流水号：20250104121006136064665781079840
客户号码:13606466578
客户姓名:李**
投诉地市:潍坊
来话流水:2025010412060100920834510
宽带账号:13606466578
宽带账号归属地市:潍坊
宽带账号归属区县:青州市
故障地址:潍坊青州市云门山街道海岱路海岱苑城东7号楼*********
联系电话:13606466578
联系人:先生/女士
工单紧急程度:一般
是否有升级投诉倾向:否
是否重复投诉:否
是否携转意向:否
是否投诉倾向:否
是否智能网关:智能网关
当前是否在线:是
接入方式:FTTH
是否质差终端:无质差信息
光功率:-20.60
故障大类:宽带/电视
故障细类:宽带延伸服务
携转原因:
故障时间:2025-01-04 12:13:04
具体故障现象:电脑无法连接网路核实处理
</t>
  </si>
  <si>
    <t>2025-01-04 12:37:24</t>
  </si>
  <si>
    <t>2025-01-04 12:37:42</t>
  </si>
  <si>
    <t>SD-057-250104-143629-2395</t>
  </si>
  <si>
    <t>2025-01-04 12:17:01</t>
  </si>
  <si>
    <t>【调研】-普通区域-临朐县-孟家广尧自然村-13863682184-300M-宽带上网投诉-次数0-202501040000315858</t>
  </si>
  <si>
    <t>2025-01-05 08:00:00</t>
  </si>
  <si>
    <t>202501040000315858</t>
  </si>
  <si>
    <t xml:space="preserve">202501040000315858#13863682184客户反映电视直播无法正常观看，老人不会配合，要求师傅上门，请协助处理。谢谢  联系人：先生联系电话：13863682184本机 流水：2025010412065750020843349
</t>
  </si>
  <si>
    <t>2025-01-04 12:19:44</t>
  </si>
  <si>
    <t>2025-01-04 12:20:11</t>
  </si>
  <si>
    <t>SD-851-318163-1898-3182</t>
  </si>
  <si>
    <t>SD-057-250104-215498-3561</t>
  </si>
  <si>
    <t>2025-01-04 14:16:51</t>
  </si>
  <si>
    <t>普通区域-奎文区-泰华地下人防J-18753689993-300M-宽带上网投诉-次数0-202501040000398434</t>
  </si>
  <si>
    <t>202501040000398434</t>
  </si>
  <si>
    <t>202501040000398434#宽带账号：18753689993；宽带地址：潍坊奎文区东关街道东风街四平路泰华地下人防J泰华地下人；客户来电反映宽带网络不能谢谢使用，客户不配合排障，要求上门，请协助处理，谢谢！联系电话：18753689993；联系人：***；来电流水：2025010414141072320888183</t>
  </si>
  <si>
    <t>2025-01-04 14:35:15</t>
  </si>
  <si>
    <t>2025-01-04 14:35:33</t>
  </si>
  <si>
    <t>SD-057-250104-381297-1436</t>
  </si>
  <si>
    <t>2025-01-04 10:38:43</t>
  </si>
  <si>
    <t>【重投】-【调研】-普通区域-青州市-云门山花园东苑-13153694234-1000M-业务受理宽带-次数0-202501040000215527</t>
  </si>
  <si>
    <t>202501040000215527</t>
  </si>
  <si>
    <t xml:space="preserve">202501040000215527#宽带无法上网
联系人：先生 联系电话：本机 录音流水：2025010410370375820836563
请协助处理，谢谢。
</t>
  </si>
  <si>
    <t>2025-01-04 10:40:37</t>
  </si>
  <si>
    <t>2025-01-04 10:40:53</t>
  </si>
  <si>
    <t>SD-057-250104-680754-2331</t>
  </si>
  <si>
    <t>2025-01-04 12:08:23</t>
  </si>
  <si>
    <t>普通区域-安丘市-西辛庄子-15163667346-100M-业务受理宽带-次数0-202501040000310357</t>
  </si>
  <si>
    <t>2025-01-05 12:00:00</t>
  </si>
  <si>
    <t>202501040000310357</t>
  </si>
  <si>
    <t>202501040000310357# 宽带账号:15163667346; 联系电话：15163667346，问题类型：此工单为群障修复工单，根据群障全量闭环修复管理要求，为确保客户网络通畅，请装维人员跟进修复网络问题，谢谢！ 
 群障标题：公告。故障描述：主干光纤断或OLT检测不到预期的光信号（LOS）主叫号码：15163667346.0;该号码仅供参考，请优先联系宽带账号。</t>
  </si>
  <si>
    <t>2025-01-04 12:17:58</t>
  </si>
  <si>
    <t>2025-01-04 12:19:59</t>
  </si>
  <si>
    <t>SD-057-250104-708645-1476</t>
  </si>
  <si>
    <t>2025-01-04 10:42:31</t>
  </si>
  <si>
    <t>【调研】-80+银卡-普通区域-昌乐县-都南都北自然村-13793695915-1000M-宽带上网投诉-次数0-202501040000220264</t>
  </si>
  <si>
    <t>202501040000220264</t>
  </si>
  <si>
    <t>202501040000220264#宽带账号：13793695915；宽带地址：潍坊昌乐县朱刘街道都南都北都南都北自然村都南都北村二期17# ，具体现象：客户反映网速慢，要求尽快处理回复！来电流水 2025010410404637320889265，联系电话： 13793695915</t>
  </si>
  <si>
    <t>2025-01-04 10:59:50</t>
  </si>
  <si>
    <t>2025-01-04 11:00:51</t>
  </si>
  <si>
    <t>SD-851-290203-4507-6343</t>
  </si>
  <si>
    <t>2025-01-04 10:47:06</t>
  </si>
  <si>
    <t>FTTR-普通区域-诸城市-金东世纪城-13791882713-1000M-宽带上网投诉-次数0-20250104104438X678546266 一级督办</t>
  </si>
  <si>
    <t>20250104104438X678546266</t>
  </si>
  <si>
    <t>2025-01-04 10:49:23</t>
  </si>
  <si>
    <t>2025-01-04 10:50:04</t>
  </si>
  <si>
    <t>SD-851-252617-18345-18497</t>
  </si>
  <si>
    <t>SD-057-250104-897036-1531</t>
  </si>
  <si>
    <t>2025-01-04 10:47:46</t>
  </si>
  <si>
    <t>(目标)普通区域-坊子区-埠望庄村-15064617923-300M-业务受理宽带-次数0-202501040000228795</t>
  </si>
  <si>
    <t>202501040000228795</t>
  </si>
  <si>
    <t>202501040000228795# 宽带账号:15064617923; 联系电话：15064617923，问题类型：此工单为群障修复工单，根据群障全量闭环修复管理要求，为确保客户网络通畅，请装维人员跟进修复网络问题，谢谢！ 
 群障标题：公告。故障描述：潍坊坊子区埠望庄村主缆故障，预估24小时恢复，请帮忙拦截。主叫号码：15205361193.0;该号码仅供参考，请优先联系宽带账号。</t>
  </si>
  <si>
    <t>2025-01-04 10:59:01</t>
  </si>
  <si>
    <t>2025-01-04 11:04:45</t>
  </si>
  <si>
    <t>SD-057-250104-278453-2325</t>
  </si>
  <si>
    <t>2025-01-04 12:08:12</t>
  </si>
  <si>
    <t>普通区域-临朐县-沂山刘家庄-15069660870-300M-宽带上网投诉-次数0-20250104120713X633681678</t>
  </si>
  <si>
    <t>20250104120713X633681678</t>
  </si>
  <si>
    <t xml:space="preserve">【农村网络投诉】流程受理流水号：20250104120639150696608701078934
客户号码:15069660870
客户姓名:张**
投诉地市:潍坊
来话流水:2025010412040508320816547
宽带账号:15069660870
宽带账号归属地市:潍坊
宽带账号归属区县:临朐县
故障地址:潍坊临朐县蒋峪镇人民政府沂山刘家庄村沂山刘家庄沂山刘家庄（大亓村）1号箱王振（外墙）*********
联系电话:15069660870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故障时间:2025-01-04 12:10:03
具体故障现象:光猫亮红灯，
客户其他诉求:
</t>
  </si>
  <si>
    <t>2025-01-04 12:10:43</t>
  </si>
  <si>
    <t>赵京龙</t>
  </si>
  <si>
    <t>15706307565</t>
  </si>
  <si>
    <t>家客铁通潍坊临朐-蒋峪乡镇装维组</t>
  </si>
  <si>
    <t>dw3_jk_zhaojinglong</t>
  </si>
  <si>
    <t>2025-01-04 12:11:27</t>
  </si>
  <si>
    <t>SD-057-250104-173649-1494</t>
  </si>
  <si>
    <t>2025-01-04 10:44:10</t>
  </si>
  <si>
    <t>普通区域-临朐县-鸣凤峪自然村-15165369867-500M-宽带上网投诉-次数0-20250104104340X620245613</t>
  </si>
  <si>
    <t>20250104104340X620245613</t>
  </si>
  <si>
    <t xml:space="preserve">【农村网络投诉】流程受理流水号：20250104104150151653698671047773
客户号码:15165369867
客户姓名:王**
投诉地市:潍坊
来话流水:2025010410381580220853470
宽带账号:15165369867
宽带账号归属地市:潍坊
宽带账号归属区县:临朐县
故障地址:潍坊临朐县辛寨镇人民政府鸣凤峪鸣凤峪自然村鸣凤峪2号箱付廷玉*********
联系电话:15165369867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10:44:33
具体故障现象:提示网络无法连接，
客户其他诉求:
</t>
  </si>
  <si>
    <t>2025-01-04 10:46:49</t>
  </si>
  <si>
    <t>2025-01-04 10:47:48</t>
  </si>
  <si>
    <t>SD-057-250104-731052-2336</t>
  </si>
  <si>
    <t>2025-01-04 12:08:33</t>
  </si>
  <si>
    <t>普通区域-寿光市-李二村自然村-13869630323-300M-业务受理宽带-次数0-202501040000310670</t>
  </si>
  <si>
    <t>202501040000310670</t>
  </si>
  <si>
    <t>202501040000310670#【已关注中国移动10086微信公众号】 宽带账号:13869630323; 联系电话：13869630323，问题类型：此工单为群障修复工单，根据群障全量闭环修复管理要求，为确保客户网络通畅，请装维人员跟进修复网络问题，谢谢！ 
 群障标题：公告。故障描述：主干光纤断或OLT检测不到预期的光信号（LOS）主叫号码：13869630323.0;该号码仅供参考，请优先联系宽带账号。</t>
  </si>
  <si>
    <t>2025-01-04 12:13:51</t>
  </si>
  <si>
    <t>2025-01-04 12:14:05</t>
  </si>
  <si>
    <t>SD-057-250104-104736-3874</t>
  </si>
  <si>
    <t>2025-01-04 14:46:47</t>
  </si>
  <si>
    <t>普通区域-寒亭区-裕景苑小区-18753698020-300M-业务受理宽带-次数0-202501040000428792</t>
  </si>
  <si>
    <t>202501040000428792</t>
  </si>
  <si>
    <t>202501040000428792# 宽带账号:18753698020; 联系电话：18753698020，问题类型：此工单为群障修复工单，根据群障全量闭环修复管理要求，为确保客户网络通畅，请装维人员跟进修复网络问题，谢谢！ 
 群障标题：公告。故障描述：潍坊寒亭区裕景苑小区光缆故障，预估24小时恢复，请帮忙拦截,如有需要请联系片区装维师傅张喜15706307465主叫号码：18753698020.0;该号码仅供参考，请优先联系宽带账号。</t>
  </si>
  <si>
    <t>2025-01-04 15:02:19</t>
  </si>
  <si>
    <t>2025-01-04 17:32:34</t>
  </si>
  <si>
    <t>SD-852-338093-1401-23206</t>
  </si>
  <si>
    <t>SD-057-250104-602953-1513</t>
  </si>
  <si>
    <t>2025-01-04 10:47:11</t>
  </si>
  <si>
    <t>普通区域-昌邑市-盛和商业街-15949761655-200M-宽带上网投诉-次数0-202501040000227501</t>
  </si>
  <si>
    <t>2025-01-05 11:48:00</t>
  </si>
  <si>
    <t>202501040000227501</t>
  </si>
  <si>
    <t>202501040000227501#流程受理流水号：20250104104614159497616551049391
客户号码:15949761655
客户姓名:朱**
投诉地市:潍坊
来话流水:2025010410450088120849795
宽带账号:15949761655
宽带账号归属地市:潍坊
宽带账号归属区县:昌邑市
故障地址:潍坊昌邑市北孟镇北孟街盛和商业街1号箱建亭超市*********
联系电话:15006603332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10:45:46
具体故障现象:提示网络无法连接，将光纤线两头插紧，将弯折的位置捋直后重启一下光猫，然后再重新连接
客户其他诉求:
;宽带小区$[盛和商业街]$</t>
  </si>
  <si>
    <t>2025-01-04 10:49:22</t>
  </si>
  <si>
    <t>2025-01-04 10:50:02</t>
  </si>
  <si>
    <t>SD-057-250104-518476-88</t>
  </si>
  <si>
    <t>2025-01-04 08:30:18</t>
  </si>
  <si>
    <t>80+银卡-普通区域-青州市-北石家村-13963651311-1000M-宽带上网投诉-次数0-202501040000093482</t>
  </si>
  <si>
    <t>202501040000093482</t>
  </si>
  <si>
    <t xml:space="preserve">202501040000093482#流程受理流水号：20250104082914139636513111000982
客户号码:13963651311
客户姓名:曹*
投诉地市:潍坊
来话流水:2025010408285169420802637
宽带账号:13963651311
宽带账号归属地市:潍坊
宽带账号归属区县:青州市
故障地址:潍坊青州市益都街道北石家北石家村23QGK2号箱外墙*********
联系电话:13963651311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故障时间:2025-01-04 08:29:33
具体故障现象:光猫亮红灯，
客户其他诉求:客户侧为质差终端，要求上门更换终端并一并处理故障问题。
</t>
  </si>
  <si>
    <t>2025-01-04 08:39:22</t>
  </si>
  <si>
    <t>2025-01-04 08:42:38</t>
  </si>
  <si>
    <t>SD-851-311749-6616-28590</t>
  </si>
  <si>
    <t>SD-057-250104-965204-158</t>
  </si>
  <si>
    <t>2025-01-04 08:38:54</t>
  </si>
  <si>
    <t>80+银卡-普通区域-寿光市-管村-18753643361-1000M-宽带上网投诉-次数0-202501040000098790</t>
  </si>
  <si>
    <t>202501040000098790</t>
  </si>
  <si>
    <t xml:space="preserve">202501040000098790#【已关注中国移动10086微信公众号】流程受理流水号：20250104083750187536433611002897
客户号码:18753643361
客户姓名:潘**
投诉地市:潍坊
来话流水:2025010408365084820851342
宽带账号:18753643361
宽带账号归属地市:潍坊
宽带账号归属区县:寿光市
故障地址:潍坊寿光市稻田镇管村村管村管村4号箱*********
联系电话:15095187245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光功率:-20.08
故障大类:宽带/电视
故障细类:移动高清电视故障
携转原因:
故障时间:2025-01-04 08:32:55
魔百和单播/组播:组播
具体故障现象:电视机提示无信号，
客户其他诉求:客户侧为质差终端，要求上门更换终端并一并处理故障问题。
</t>
  </si>
  <si>
    <t>2025-01-04 08:50:55</t>
  </si>
  <si>
    <t>2025-01-04 08:54:03</t>
  </si>
  <si>
    <t>SD-851-231320-3916-4865</t>
  </si>
  <si>
    <t>SD-057-250104-875236-4042</t>
  </si>
  <si>
    <t>2025-01-04 15:06:38</t>
  </si>
  <si>
    <t>普通区域-寒亭区-北港涘村自然村-15065653406-300M-业务受理宽带-次数0-202501040000448064</t>
  </si>
  <si>
    <t>202501040000448064</t>
  </si>
  <si>
    <t>202501040000448064# 宽带账号:15065653406; 联系电话：15065653406，问题类型：此工单为群障修复工单，根据群障全量闭环修复管理要求，为确保客户网络通畅，请装维人员跟进修复网络问题，谢谢！ 
 群障标题：公告。故障描述：潍坊寒亭区北港涘村自然村光缆故障，预估24小时恢复，请帮忙拦截,如有需要请联系片区装维师傅李连群15706307462主叫号码：15065653406.0;该号码仅供参考，请优先联系宽带账号。</t>
  </si>
  <si>
    <t>2025-01-04 15:09:39</t>
  </si>
  <si>
    <t>2025-01-04 15:10:09</t>
  </si>
  <si>
    <t>SD-057-250104-984017-1337</t>
  </si>
  <si>
    <t>2025-01-04 10:30:20</t>
  </si>
  <si>
    <t>【调研】-80+金卡-普通区域-奎文区-帝景苑-19862649210-1000M-宽带上网投诉-次数0-202501040000207407</t>
  </si>
  <si>
    <t>202501040000207407</t>
  </si>
  <si>
    <t>202501040000207407#流程受理流水号：20250104102532198626492101041547
客户号码:19862649210
客户姓名:张**
投诉地市:潍坊
来话流水:2025010410250423320864489
宽带账号:19862649210
宽带账号归属地市:潍坊
宽带账号归属区县:--
故障地址:潍坊奎文区广文街道民生东街帝景苑14号*********
联系电话:19862649210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10:26:24
具体故障现象:宽带不在线，指导操作未恢复，请协助处理
客户其他诉求:谢谢
;宽带小区$[帝景苑]$</t>
  </si>
  <si>
    <t>2025-01-04 10:38:35</t>
  </si>
  <si>
    <t>2025-01-04 10:39:03</t>
  </si>
  <si>
    <t>SD-851-267865-2145-6361</t>
  </si>
  <si>
    <t>SD-057-250104-035847-1338</t>
  </si>
  <si>
    <t>2025-01-04 10:30:27</t>
  </si>
  <si>
    <t>80+普通-普通区域-潍城区-潍城东方家园-13906368070-300M-宽带上网投诉-次数0-202501040000207268</t>
  </si>
  <si>
    <t>202501040000207268</t>
  </si>
  <si>
    <t>202501040000207268#潍坊潍城区南关街道春鸢路东方家园3号楼，家里的电视不能看，要求上门维修，请处理谢谢
联系人：女士 联系电话：本机 录音流水:2025010410282653720813152</t>
  </si>
  <si>
    <t>2025-01-04 10:46:29</t>
  </si>
  <si>
    <t>2025-01-04 10:46:46</t>
  </si>
  <si>
    <t>SD-057-250104-192453-1447</t>
  </si>
  <si>
    <t>2025-01-04 10:40:02</t>
  </si>
  <si>
    <t>【调研】-80+普通-普通区域-寿光市-怡锦苑-18866369273-300M-宽带上网投诉-次数0-202501040000216326</t>
  </si>
  <si>
    <t>202501040000216326</t>
  </si>
  <si>
    <t>202501040000216326#【网络电视】宽带账号：18866369273；宽带地址：潍坊寿光市北洛镇东环路怡锦苑32号楼；客户来电反映观看的是网络电视/“电视家”无法观看，客户已正常办理宽带/移动高清业务，按相关口径解释不认可，要求反馈，请协助处理，谢谢！联系电话：18866369273；联系人：女士；来电流水：2025010410280979020809150</t>
  </si>
  <si>
    <t>2025-01-04 10:47:40</t>
  </si>
  <si>
    <t>2025-01-04 10:47:55</t>
  </si>
  <si>
    <t>SD-851-330411-17027-22586</t>
  </si>
  <si>
    <t>SD-057-250104-810364-1541</t>
  </si>
  <si>
    <t>2025-01-04 10:48:58</t>
  </si>
  <si>
    <t>普通区域-高密市-田家庄自然村-13406688414-300M-宽带上网投诉-次数0-202501040000226092</t>
  </si>
  <si>
    <t>202501040000226092</t>
  </si>
  <si>
    <t xml:space="preserve">202501040000226092#13406688414  客户来电反映宽带上不去网络，线上排障不认可，客户要求师傅上门查看，请协助处理，谢谢！联系电话：本机 联系人：先生 流水号：2025010410471798520883031
</t>
  </si>
  <si>
    <t>2025-01-04 10:51:44</t>
  </si>
  <si>
    <t>2025-01-04 10:52:07</t>
  </si>
  <si>
    <t>SD-057-250104-021745-4017</t>
  </si>
  <si>
    <t>2025-01-04 15:03:25</t>
  </si>
  <si>
    <t>普通区域-安丘市-金桂园小区-13884709638-300M-宽带上网投诉-次数0-202501040000444364</t>
  </si>
  <si>
    <t>202501040000444364</t>
  </si>
  <si>
    <t xml:space="preserve">202501040000444364#流程受理流水号：20250104150240138847096381129039
客户号码:13884709638
客户姓名:苏**
投诉地市:潍坊
来话流水:2025010415004079720805603
宽带账号:13884709638
宽带账号归属地市:潍坊
宽带账号归属区县:安丘市
故障地址:潍坊安丘市兴安街道建安路金桂园小区9号楼*********
联系电话:13884709638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光功率:-22.29
故障大类:宽带/电视
故障细类:移动高清电视故障
携转原因:
故障时间:2025-01-04 15:03:02
魔百和单播/组播:单播
具体故障现象:电视直播或点播无法观看，
客户其他诉求:客户侧为质差终端，要求上门更换终端并一并处理故障问题。
</t>
  </si>
  <si>
    <t>2025-01-04 15:12:01</t>
  </si>
  <si>
    <t>2025-01-04 15:12:36</t>
  </si>
  <si>
    <t>SD-851-287581-4641-19001</t>
  </si>
  <si>
    <t>SD-057-250104-295714-1451</t>
  </si>
  <si>
    <t>2025-01-04 10:40:38</t>
  </si>
  <si>
    <t>【调研】-80+普通-普通区域-临朐县-朐阳小区-15169644733-300M-宽带上网投诉-次数0-202501040000219345</t>
  </si>
  <si>
    <t>202501040000219345</t>
  </si>
  <si>
    <t>202501040000219345#流程受理流水号：20250104103932151696447331046866
客户号码:15169644733
客户姓名:王**
投诉地市:潍坊
来话流水:2025010410385596120863040
宽带账号:15169644733
账号归属区县:临朐-柳山-片区
联系电话:15169644733
联系人:先生/女士
宽带地址:潍坊
工单紧急程度:非常紧急
是否投诉倾向:否
是否重复投诉:否
是否携转意向:否
是否有升级投诉倾向:否
*业务名称:业务融合开机流程宽带
投诉内容:手机号码：15169644733，【问题描述】客户已办理宽带业务，有开通单，没有端口号了，要求装维尽快联系上门，请处理，谢谢。联系电话：15169644733，联系人：先生/女士，录音流水号：2025010410385596120863040。受理明细：531920062399999999。
在途开通单信息：536241207043851900，15169644733，2024-12-07 11:14:18，业务融合开机流程宽带，处理中，黄单建设（楼宇）
是否到厅:否
业务名称:业务融合开机流程宽带
;宽带小区$[朐阳小区]$</t>
  </si>
  <si>
    <t>2025-01-04 10:45:26</t>
  </si>
  <si>
    <t>吕晓滨</t>
  </si>
  <si>
    <t>15706307593</t>
  </si>
  <si>
    <t>dw3_jk_lvxiaobin</t>
  </si>
  <si>
    <t>2025-01-04 10:46:15</t>
  </si>
  <si>
    <t>SD-851-335888-3997-22967</t>
  </si>
  <si>
    <t>SD-057-250104-356298-1454</t>
  </si>
  <si>
    <t>2025-01-04 10:40:58</t>
  </si>
  <si>
    <t>普通区域-昌邑市-龙源国际南区-15805365877-200M-宽带上网投诉-次数0-202501040000218672</t>
  </si>
  <si>
    <t>2025-01-05 11:41:00</t>
  </si>
  <si>
    <t>202501040000218672</t>
  </si>
  <si>
    <t>202501040000218672#流程受理流水号：20250104104033158053658771047280
客户号码:15805365877
客户姓名:戚**
投诉地市:潍坊
来话流水:2025010410401910020882865
宽带账号:15805365877
账号归属区县:昌邑
联系电话:15805365877
联系人:先生/女士
宽带地址:潍坊
工单紧急程度:一般
是否投诉倾向:否
是否重复投诉:否
是否携转意向:否
是否有升级投诉倾向:否
*业务名称:业务融合移机流程宽带+OTT
投诉内容:手机号码：15805365877，【问题描述】客户已办理宽带业务，有开通单，要求装维尽快联系上门，请处理，谢谢。联系电话：15805365877，联系人：先生/女士，录音流水号：2025010410401910020882865。受理明细：531920062399999999。
在途开通单信息：536250104098620406，15805365877，2025-01-04 10:08:31，业务融合移机流程宽带+OTT，处理中，手写判断和地址录入
是否到厅:否
业务名称:业务融合移机流程宽带+OTT
;宽带小区$[龙源国际南区]$</t>
  </si>
  <si>
    <t>2025-01-04 10:45:29</t>
  </si>
  <si>
    <t>2025-01-04 10:45:48</t>
  </si>
  <si>
    <t>SD-852-341892-283-14868</t>
  </si>
  <si>
    <t>SD-057-250104-310584-1516</t>
  </si>
  <si>
    <t>2025-01-04 10:47:15</t>
  </si>
  <si>
    <t>FTTR-普通区域-昌乐县-新城宸居小区-19819658333-1000M-业务受理宽带-次数0-202501040000225743</t>
  </si>
  <si>
    <t>202501040000225743</t>
  </si>
  <si>
    <t>202501040000225743# 宽带账号:19819658333; 联系电话：19819658333，问题类型：此工单为群障修复工单，根据群障全量闭环修复管理要求，为确保客户网络通畅，请装维人员跟进修复网络问题，谢谢！ 
 群障标题：公告。故障描述：新城宸居小区主叫号码：13346365451.0;该号码仅供参考，请优先联系宽带账号。</t>
  </si>
  <si>
    <t>2025-01-04 10:49:48</t>
  </si>
  <si>
    <t>更换保护盒</t>
  </si>
  <si>
    <t>SD-851-299538-14400-9271</t>
  </si>
  <si>
    <t>SD-057-250104-412769-1518</t>
  </si>
  <si>
    <t>2025-01-04 10:47:18</t>
  </si>
  <si>
    <t>【调研】-80+银卡-(目标)普通区域-青州市-七里嘉园-13563601444-1000M-业务受理宽带-次数0-202501040000226710</t>
  </si>
  <si>
    <t>202501040000226710</t>
  </si>
  <si>
    <t>202501040000226710# 宽带账号:13563601444; 联系电话：13563601444，问题类型：此工单为群障修复工单，根据群障全量闭环修复管理要求，为确保客户网络通畅，请装维人员跟进修复网络问题，谢谢！ 
 群障标题：公告。故障描述：七里嘉园主叫号码：100860536.0;该号码仅供参考，请优先联系宽带账号。</t>
  </si>
  <si>
    <t>2025-01-04 10:50:46</t>
  </si>
  <si>
    <t>2025-01-04 10:52:02</t>
  </si>
  <si>
    <t>SD-057-250104-985673-1215</t>
  </si>
  <si>
    <t>2025-01-04 10:20:02</t>
  </si>
  <si>
    <t>【调研】-80+普通-普通区域-安丘市-大城埠七里河-13583651336-200M-宽带上网投诉-次数0-20250104101715X357905640</t>
  </si>
  <si>
    <t>2025-01-05 11:21:00</t>
  </si>
  <si>
    <t>20250104101715X357905640</t>
  </si>
  <si>
    <t xml:space="preserve">【农村网络投诉】流程受理流水号：20250104101635135836513361038014
客户号码:13583651336
客户姓名:隋**
投诉地市:潍坊
来话流水:2025010410160421920835031
宽带账号:13583651336
宽带账号归属地市:潍坊
宽带账号归属区县:安丘市
故障地址:潍坊安丘市大城埠七里河村大城埠七里河七里河村8号箱保险*********
联系电话:13686360516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10:16:50
具体故障现象:光猫亮红灯，
客户其他诉求:
</t>
  </si>
  <si>
    <t>2025-01-04 10:22:47</t>
  </si>
  <si>
    <t>2025-01-04 10:23:13</t>
  </si>
  <si>
    <t>SD-057-250104-769023-1216</t>
  </si>
  <si>
    <t>2025-01-04 10:20:06</t>
  </si>
  <si>
    <t>普通区域-寿光市-中南花城-13371068555-1000M-宽带上网投诉-次数0-20250104101633X993938470</t>
  </si>
  <si>
    <t>20250104101633X993938470</t>
  </si>
  <si>
    <t xml:space="preserve">	#集团模板#家宽客户反映装机地址为!{宽带装机地址}，装机时间为xx，办理渠道为xx，在!{故障开始时间}!{宽带账号}出现xx问题，客户要求xx。#集团模板#
宽带账号：13371068555；宽带地址：潍坊寿光市洛城街道洛兴街中南花城E1号楼，客户千兆网速，最近移机后网速慢，自己测速只有200-300M，电脑连接光猫测速，要求尽快处理回复！来电流水：2025010410091378720838132，联系电话：13371068555</t>
  </si>
  <si>
    <t>2025-01-04 10:21:43</t>
  </si>
  <si>
    <t>2025-01-04 10:22:56</t>
  </si>
  <si>
    <t>SD-851-309590-12424-10407</t>
  </si>
  <si>
    <t>SD-057-250104-302761-1293</t>
  </si>
  <si>
    <t>2025-01-04 10:27:33</t>
  </si>
  <si>
    <t>普通区域-诸城市-管家朱村-15165650733-300M-业务受理宽带-次数0-202501040000203807</t>
  </si>
  <si>
    <t>202501040000203807</t>
  </si>
  <si>
    <t>202501040000203807# 宽带账号:15165650733; 联系电话：15165650733，问题类型：此工单为群障修复工单，根据群障全量闭环修复管理要求，为确保客户网络通畅，请装维人员跟进修复网络问题，谢谢！ 
 群障标题：公告。故障描述：潍坊诸城市管家朱村主缆故障，预估24小时恢复，请帮忙拦截。主叫号码：15165650733.0;该号码仅供参考，请优先联系宽带账号。</t>
  </si>
  <si>
    <t>2025-01-04 10:32:40</t>
  </si>
  <si>
    <t>2025-01-04 10:33:00</t>
  </si>
  <si>
    <t>SD-851-280136-1645-9614</t>
  </si>
  <si>
    <t>SD-057-250104-697458-1456</t>
  </si>
  <si>
    <t>2025-01-04 10:41:00</t>
  </si>
  <si>
    <t>【调研】-普通区域-寒亭区-寒亭友谊小区-15063657637-300M-宽带上网投诉-次数0-202501040000213211</t>
  </si>
  <si>
    <t>202501040000213211</t>
  </si>
  <si>
    <t xml:space="preserve">202501040000213211#宽带账号：15063657637；宽带地址：潍坊寒亭区寒亭街道民主东街欣海花园小区4号楼2单元*；客户来电反映移动高清无信号，经查询客户侧为质差机顶盒，请协助上门更换设备并一并处理故障问题，谢谢！联系电话：15063657637；来电流水：2025010410344589320803942。 </t>
  </si>
  <si>
    <t>2025-01-04 10:47:29</t>
  </si>
  <si>
    <t>2025-01-04 10:47:51</t>
  </si>
  <si>
    <t>SD-057-250104-531460-2366</t>
  </si>
  <si>
    <t>2025-01-04 12:12:05</t>
  </si>
  <si>
    <t>普通区域-青州市-佳华御园-15153693552-500M-宽带上网投诉-次数0-202501040000311692</t>
  </si>
  <si>
    <t>202501040000311692</t>
  </si>
  <si>
    <t>202501040000311692#流程受理流水号：20250104121048151536935521080024
客户号码:15153693552
客户姓名:张**
投诉地市:潍坊
来话流水:2025010412084158520859186
宽带账号:15153693552
宽带账号归属地市:潍坊
宽带账号归属区县:青州市
故障地址:潍坊青州市云门山街道范公亭东路佳华御园3号楼4单元402室*********
联系电话:17852762007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12:14:28
具体故障现象:光猫亮红灯，
客户其他诉求:
;宽带小区$[佳华御园]$</t>
  </si>
  <si>
    <t>2025-01-04 12:16:15</t>
  </si>
  <si>
    <t>2025-01-04 12:16:33</t>
  </si>
  <si>
    <t>SD-057-250104-908564-135</t>
  </si>
  <si>
    <t>2025-01-04 08:38:05</t>
  </si>
  <si>
    <t>80+银卡-普通区域-寿光市-东宇御景-18764671394-300M-宽带上网投诉-次数0-202501040000096785</t>
  </si>
  <si>
    <t>202501040000096785</t>
  </si>
  <si>
    <t>202501040000096785#宽带账号：18764671394；宽带地址：潍坊寿光市圣城街道幸福路东宇御景1号楼；客户来电反映宽带网络无法连接，要求师傅上门，请协助处理，谢谢！联系电话：18764671394；联系人：女士；来电流水：2025010408310885520813791</t>
  </si>
  <si>
    <t>2025-01-04 08:39:51</t>
  </si>
  <si>
    <t>2025-01-04 08:40:12</t>
  </si>
  <si>
    <t>SD-851-303998-1529-28229</t>
  </si>
  <si>
    <t>SD-057-250104-736095-87</t>
  </si>
  <si>
    <t>2025-01-04 08:30:05</t>
  </si>
  <si>
    <t>80+金卡-普通区域-高密市-坊岭村自然村-17861236677-1000M-宽带上网投诉-次数0-202501040000094246</t>
  </si>
  <si>
    <t>202501040000094246</t>
  </si>
  <si>
    <t>202501040000094246#流程受理流水号：20250104082921178612366771000990
客户号码:17861236677
客户姓名:孙**
投诉地市:潍坊
来话流水:2025010408265526320894772
宽带账号:17861236677
宽带账号归属地市:潍坊
宽带账号归属区县:高密市
故障地址:潍坊高密市阚家镇坊岭村坊岭村自然村坊岭三村217号K48号箱*********
联系电话:17861236677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08:29:46
具体故障现象:打不开网页，
客户其他诉求:请尽快处理，谢谢
;宽带小区$[坊岭村自然村]$</t>
  </si>
  <si>
    <t>2025-01-04 08:37:33</t>
  </si>
  <si>
    <t>2025-01-04 08:37:49</t>
  </si>
  <si>
    <t>SD-851-306210-3892-6611</t>
  </si>
  <si>
    <t>SD-057-250104-510926-3897</t>
  </si>
  <si>
    <t>2025-01-04 14:47:26</t>
  </si>
  <si>
    <t>【调研】-80+普通-普通区域-寒亭区-河滩村自然村-13176727931-1000M-宽带上网投诉-次数0-20250104144634X194585423</t>
  </si>
  <si>
    <t>20250104144634X194585423</t>
  </si>
  <si>
    <t xml:space="preserve">【农村网络投诉】流程受理流水号：20250104144525131767279311123479
客户号码:13176727931
客户姓名:于**
投诉地市:潍坊
来话流水:2025010414424382720859602
宽带账号:13176727931
宽带账号归属地市:潍坊
宽带账号归属区县:寒亭区
故障地址:潍坊寒亭区河滩镇河滩村河滩村自然村河滩村东数第二条南北街北一8号箱*********
联系电话:13176727931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故障细类:网速慢/上网掉线(专席)
携转原因:
故障时间:2025-01-04 14:43:12
具体故障现象:频繁掉线，
客户其他诉求:
</t>
  </si>
  <si>
    <t>2025-01-04 14:49:03</t>
  </si>
  <si>
    <t>2025-01-04 14:49:29</t>
  </si>
  <si>
    <t>SD-057-250104-562493-2258</t>
  </si>
  <si>
    <t>2025-01-04 12:00:28</t>
  </si>
  <si>
    <t>80+普通-普通区域-诸城市-前姜家庄-15854440719-300M-宽带上网投诉-次数0-202501040000302641</t>
  </si>
  <si>
    <t>202501040000302641</t>
  </si>
  <si>
    <t>202501040000302641#宽带账号15854440719；宽带地址：潍坊诸城市密州街道管家庄子管家庄子村管家庄子村西北1#箱；客户来电反映移动高清电视无法观看，客户不在现场，无法配合线上指导，，要求上门，请协助处理，谢谢！联系电话：15854440719；来电流水：2025010411582165320858609</t>
  </si>
  <si>
    <t>2025-01-04 12:04:23</t>
  </si>
  <si>
    <t>2025-01-04 12:05:13</t>
  </si>
  <si>
    <t>SD-057-250104-973650-1252</t>
  </si>
  <si>
    <t>2025-01-04 10:24:26</t>
  </si>
  <si>
    <t>80+金卡-普通区域-诸城市-中国银行家属院-13792688668-1000M-宽带延伸服务-次数0-202501040000202423</t>
  </si>
  <si>
    <t>202501040000202423</t>
  </si>
  <si>
    <t xml:space="preserve">202501040000202423#流程受理流水号：20250104102404137926886681040965
客户号码:13792688668
客户姓名:李*
投诉地市:潍坊
来话流水:2025010410202670720897521
宽带账号:13792688668
宽带账号归属地市:潍坊
宽带账号归属区县:诸城市
故障地址:潍坊诸城市密州街道东武街中国银行家属院2号楼*********
联系电话:13792688668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故障时间:2025-01-04 10:16:01
具体故障现象:宽带上不去网
</t>
  </si>
  <si>
    <t>2025-01-04 10:31:07</t>
  </si>
  <si>
    <t>2025-01-04 10:31:27</t>
  </si>
  <si>
    <t>SD-851-309644-6753-5083</t>
  </si>
  <si>
    <t>SD-057-250104-537160-2299</t>
  </si>
  <si>
    <t>2025-01-04 12:06:14</t>
  </si>
  <si>
    <t>80+普通-普通区域-寿光市-李桥村自然村-15853645535-200M-宽带延伸服务-次数0-202501040000308930</t>
  </si>
  <si>
    <t>202501040000308930</t>
  </si>
  <si>
    <t xml:space="preserve">202501040000308930#流程受理流水号：20250104120554158536455351078709
客户号码:15853645535
客户姓名:李**
投诉地市:潍坊
来话流水:2025010412015072620895514
宽带账号:15853645535
宽带账号归属地市:潍坊
宽带账号归属区县:寿光市
故障地址:潍坊寿光市侯镇李桥村李桥村自然村李桥村西北箱（李华章家外墙）*********
联系电话:18766897055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故障时间:2025-01-04 12:05:59
具体故障现象:调测其它设备，
</t>
  </si>
  <si>
    <t>2025-01-04 12:26:43</t>
  </si>
  <si>
    <t>2025-01-04 12:27:10</t>
  </si>
  <si>
    <t>SD-057-250104-406173-2405</t>
  </si>
  <si>
    <t>2025-01-04 12:17:20</t>
  </si>
  <si>
    <t>80+银卡-普通区域-寿光市-李二村自然村-13406668339-300M-业务受理宽带-次数0-202501040000318269</t>
  </si>
  <si>
    <t>202501040000318269</t>
  </si>
  <si>
    <t>202501040000318269# 宽带账号:13406668339; 联系电话：13406668339，问题类型：此工单为群障修复工单，根据群障全量闭环修复管理要求，为确保客户网络通畅，请装维人员跟进修复网络问题，谢谢！ 
 群障标题：公告。故障描述：主干光纤断或OLT检测不到预期的光信号（LOS）主叫号码：13406668339.0;该号码仅供参考，请优先联系宽带账号。</t>
  </si>
  <si>
    <t>2025-01-04 12:20:48</t>
  </si>
  <si>
    <t>2025-01-04 12:21:16</t>
  </si>
  <si>
    <t>SD-057-250104-162534-113</t>
  </si>
  <si>
    <t>2025-01-04 08:35:36</t>
  </si>
  <si>
    <t>80+金卡-普通区域-青州市-郝家庄村自然村-13562647669-300M-业务受理宽带-次数0-202501040000095923</t>
  </si>
  <si>
    <t>202501040000095923</t>
  </si>
  <si>
    <t>202501040000095923#【已关注中国移动10086微信公众号】 导航立单,用户所在位置有群障,已向客户播报,客户要求装维回访.此工单为群障修复工单,根据群障全量闭环管理要求,为确保客户网络通畅,请装维人员跟进修复网络问题,谢谢.联系电话：13562647669</t>
  </si>
  <si>
    <t>2025-01-04 08:51:46</t>
  </si>
  <si>
    <t>2025-01-04 08:52:20</t>
  </si>
  <si>
    <t>SD-851-285862-7464-7649</t>
  </si>
  <si>
    <t>2025-01-04 10:27:42</t>
  </si>
  <si>
    <t>【调研】-80+银卡-普通区域-潍城区-南季自然村-18806365639-300M-业务受理宽带-次数0-202501040000205383 一级督办</t>
  </si>
  <si>
    <t>202501040000205383</t>
  </si>
  <si>
    <t>2025-01-04 11:12:08</t>
  </si>
  <si>
    <t>2025-01-04 11:12:51</t>
  </si>
  <si>
    <t>SD-057-250104-291548-1349</t>
  </si>
  <si>
    <t>2025-01-04 10:32:04</t>
  </si>
  <si>
    <t>普通区域-安丘市-磨埠（含马莲官庄）-17863650421-300M-宽带上网投诉-次数0-202501040000209927</t>
  </si>
  <si>
    <t>202501040000209927</t>
  </si>
  <si>
    <t>202501040000209927#流程受理流水号：20250104103042178636504211043512
客户号码:17863650421
客户姓名:毕**
投诉地市:潍坊
来话流水:2025010410302932820842533
宽带账号:17863650421
账号归属区县:安丘吾山镇吉祥通讯（社区）
联系电话:17863650421
联系人:先生/女士
宽带地址:潍坊
工单紧急程度:一般
是否投诉倾向:否
是否重复投诉:否
是否携转意向:否
是否有升级投诉倾向:否
*业务名称:业务融合移机流程宽带+OTT
投诉内容:手机号码：17863650421，【问题描述】客户已办理宽带业务，有开通单，要求装维今天联系上门，请处理，谢谢。联系电话：17863650421，联系人：先生/女士，录音流水号：2025010410302932820842533。受理明细：531920062399999999。
在途开通单信息：536241228062978272，17863650421，2024-12-28 12:52:51，业务融合移机流程宽带+OTT，处理中，装维选址
是否到厅:否
业务名称:业务融合移机流程宽带+OTT
;宽带小区$[磨埠（含马莲官庄）]$</t>
  </si>
  <si>
    <t>2025-01-04 10:35:08</t>
  </si>
  <si>
    <t>2025-01-04 10:37:33</t>
  </si>
  <si>
    <t>SD-852-242829-953-28226</t>
  </si>
  <si>
    <t>SD-057-250104-509274-1495</t>
  </si>
  <si>
    <t>2025-01-04 10:44:14</t>
  </si>
  <si>
    <t>80+普通-普通区域-奎文区-中海大观天下二期-13705367207-500M-宽带上网投诉-次数0-20250104104356X636369748</t>
  </si>
  <si>
    <t>20250104104356X636369748</t>
  </si>
  <si>
    <t xml:space="preserve">流程受理流水号：20250104104242137053672071048094
客户号码:13705367207
客户姓名:刘**
投诉地市:潍坊
来话流水:2025010410403380620886228
宽带账号:13705367207
宽带账号归属地市:潍坊
宽带账号归属区县:--
故障地址:潍坊高新高新城区东方路中海大观天下二期14号楼*********
联系电话:13705367207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故障细类:宽带无法上网(专席)
携转原因:
故障时间:2025-01-04 10:42:47
具体故障现象:光猫灯正常但电脑手机无法上网，指导操作未恢复请协助谢谢
客户其他诉求:
</t>
  </si>
  <si>
    <t>2025-01-04 10:48:51</t>
  </si>
  <si>
    <t>2025-01-04 10:49:11</t>
  </si>
  <si>
    <t>SD-851-291483-14783-3146</t>
  </si>
  <si>
    <t>SD-057-250104-297306-3532</t>
  </si>
  <si>
    <t>2025-01-04 14:14:02</t>
  </si>
  <si>
    <t>普通区域-青州市-李家庄-15863267711-300M-宽带上网投诉-次数0-20250104141150X110482713</t>
  </si>
  <si>
    <t>20250104141150X110482713</t>
  </si>
  <si>
    <t xml:space="preserve">【农村网络投诉】流程受理流水号：20250104141039158632677111111925
客户号码:15863267711
客户姓名:李**
投诉地市:潍坊
来话流水:2025010414094517720833730
宽带账号:15863267711
宽带账号归属地市:潍坊
宽带账号归属区县:青州市
故障地址:潍坊青州市高柳镇李家庄村李家庄扩2号箱（李新杰）*********
联系电话:15269631322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14:11:17
具体故障现象:打不开网页，
客户其他诉求:
</t>
  </si>
  <si>
    <t>2025-01-04 14:27:47</t>
  </si>
  <si>
    <t>2025-01-04 14:28:21</t>
  </si>
  <si>
    <t>SD-057-250104-950248-3568</t>
  </si>
  <si>
    <t>2025-01-04 14:17:04</t>
  </si>
  <si>
    <t>【调研】-80+银卡-普通区域-安丘市-天熙苑一期-13806492330-300M-业务受理宽带-次数0-202501040000401897</t>
  </si>
  <si>
    <t>202501040000401897</t>
  </si>
  <si>
    <t>202501040000401897# 宽带账号:13806492330; 联系电话：13806492330，问题类型：此工单为群障修复工单，根据群障全量闭环修复管理要求，为确保客户网络通畅，请装维人员跟进修复网络问题，谢谢！ 
 群障标题：公告。故障描述：天熙苑一期主叫号码：19530049914.0;该号码仅供参考，请优先联系宽带账号。</t>
  </si>
  <si>
    <t>2025-01-04 14:43:59</t>
  </si>
  <si>
    <t>2025-01-04 14:44:38</t>
  </si>
  <si>
    <t>SD-851-302677-4857-9088</t>
  </si>
  <si>
    <t>SD-057-250104-601274-3872</t>
  </si>
  <si>
    <t>2025-01-04 14:46:39</t>
  </si>
  <si>
    <t>【调研】-普通区域-临朐县-桥沟自然村-13562651593-300M-魔百和投诉-次数0-202501040000428038</t>
  </si>
  <si>
    <t>202501040000428038</t>
  </si>
  <si>
    <t>202501040000428038#流程受理流水号：20250104144353135626515931122985
客户号码:13562651593
客户姓名:高**
投诉地市:潍坊
来话流水:2025010414395381420821161
宽带账号:13562651593
宽带账号归属地市:潍坊
宽带账号归属区县:临朐县
故障地址:潍坊临朐县寺头镇人民政府桥沟桥沟自然村桥沟（扩容）10号箱陈玉堂（外墙）*********
联系电话:13562651593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故障细类:移动高清电视故障(专席)
携转原因:
故障时间:2025-01-04 14:51:01
魔百和单播/组播:单播
具体故障现象:电视直播花屏
客户其他诉求:
魔百和单/组播：单播;宽带小区$[桥沟自然村]$</t>
  </si>
  <si>
    <t>2025-01-04 14:54:36</t>
  </si>
  <si>
    <t>2025-01-04 14:54:52</t>
  </si>
  <si>
    <t>SD-057-250104-427301-98</t>
  </si>
  <si>
    <t>2025-01-04 08:33:32</t>
  </si>
  <si>
    <t>80+银卡-普通区域-奎文区-东航家属院-13583666127-1000M-宽带上网投诉-次数0-202501040000095387</t>
  </si>
  <si>
    <t>202501040000095387</t>
  </si>
  <si>
    <t>202501040000095387#流程受理流水号：20250104083258135836661271001467
客户号码:13583666127
客户姓名:
投诉地市:潍坊
来话流水:2025010408321206020820230
宽带账号:13583666127
宽带账号归属地市:潍坊
宽带账号归属区县:高新
故障地址:潍坊高新高新城区蓉花路东航家属院2号楼*********
联系电话:13516381667
联系人:先生/女士
工单紧急程度:非常紧急
是否有升级投诉倾向:否
是否重复投诉:否
是否携转意向:否
是否投诉倾向:否
工单内容:
;宽带小区$[东航家属院]$</t>
  </si>
  <si>
    <t>2025-01-04 08:40:29</t>
  </si>
  <si>
    <t>2025-01-04 08:44:18</t>
  </si>
  <si>
    <t>SD-851-311514-27168-10709</t>
  </si>
  <si>
    <t>SD-057-250104-132658-1257</t>
  </si>
  <si>
    <t>2025-01-04 10:24:56</t>
  </si>
  <si>
    <t>普通区域-奎文区-大观天下一期-18753612131-1000M-业务受理宽带-次数0-202501040000202231</t>
  </si>
  <si>
    <t>202501040000202231</t>
  </si>
  <si>
    <t xml:space="preserve">202501040000202231#流程受理流水号：20250104102401187536121311040938
客户号码:18753612131
客户姓名:王**
投诉地市:潍坊
来话流水:2025010410193933220885935
宽带账号:18753612131
宽带账号归属地市:潍坊
宽带账号归属区县:高新
故障地址:潍坊高新高新城区东方路大观天下一期15号楼*********
联系电话:18753612131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光功率:-5.29
故障大类:线上义诊(宽带外呼排障)
故障细类:网速慢/上网掉线
携转原因:
故障时间:2025-01-04 10:23:41
具体故障现象:客户要求预约今天14:00上门测速
客户其他诉求:
</t>
  </si>
  <si>
    <t>2025-01-04 10:30:54</t>
  </si>
  <si>
    <t>2025-01-04 10:31:15</t>
  </si>
  <si>
    <t>SD-851-275101-1703-2975</t>
  </si>
  <si>
    <t>SD-057-250104-571962-1521</t>
  </si>
  <si>
    <t>2025-01-04 10:47:23</t>
  </si>
  <si>
    <t>【调研】-普通区域-奎文区-李家社区-13626469099-1000M-宽带上网投诉-次数0-20250104104604X764185735 二级督办</t>
  </si>
  <si>
    <t>20250104104604X764185735</t>
  </si>
  <si>
    <t xml:space="preserve">流程受理流水号：20250104104316136264690991048307
客户号码:13626469099
客户姓名:张**
投诉地市:潍坊
来话流水:2025010410423444320814934
宽带账号:13626469099
宽带账号归属地市:潍坊
宽带账号归属区县:奎文区
故障地址:潍坊奎文区广文街道广文街李家社区11号楼*********
联系电话:13626469099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故障时间:2025-01-04 10:44:01
具体故障现象:打不开网页，
客户其他诉求:
</t>
  </si>
  <si>
    <t>2025-01-04 10:58:17</t>
  </si>
  <si>
    <t>2025-01-04 10:58:48</t>
  </si>
  <si>
    <t>SD-057-250104-892417-1522</t>
  </si>
  <si>
    <t>普通区域-临朐县-倪家庄自然村-15953610012-500M-宽带上网投诉-次数0-202501040000224609</t>
  </si>
  <si>
    <t>202501040000224609</t>
  </si>
  <si>
    <t>202501040000224609#客户称家里机顶盒无法观看，现在要求直接上门给其处理，谢谢！
联系人：联系电话：15794374730录音流水：2025010410444471420845950</t>
  </si>
  <si>
    <t>2025-01-04 10:48:52</t>
  </si>
  <si>
    <t>2025-01-04 10:50:35</t>
  </si>
  <si>
    <t>SD-057-250104-496813-93</t>
  </si>
  <si>
    <t>2025-01-04 08:33:04</t>
  </si>
  <si>
    <t>【调研】-80+银卡-普通区域-潍城区-五三厂宿舍-15205369018-1000M-宽带上网投诉-次数0-202501040000094196</t>
  </si>
  <si>
    <t>202501040000094196</t>
  </si>
  <si>
    <t>202501040000094196#流程受理流水号：20250104083147152053690181001233
客户号码:15205369018
客户姓名:郑**
投诉地市:潍坊
来话流水:2025010408312680320815599
宽带账号:15205369018
账号归属区县:市区-潍坊和泰通讯设备有限公司
联系电话:15205369018
联系人:先生
宽带地址:潍坊
工单紧急程度:非常紧急
是否投诉倾向:否
是否重复投诉:否
是否携转意向:否
是否有升级投诉倾向:否
*业务名称:业务融合开机流程千兆提速
投诉内容:手机号码：15205369018，【问题描述】客户已办理宽带业务，有开通单，要求装维尽快联系上门，请处理，谢谢。联系电话：15205369018，联系人：先生，录音流水号：2025010408312680320815599。受理明细：531920062399999999。
在途开通单信息：53692258447162638，15205369018，2023-05-22 10:40:26，业务融合开机流程千兆提速，处理中，装机调度
是否到厅:否
业务名称:业务融合开机流程千兆提速
;宽带小区$[五三厂宿舍]$</t>
  </si>
  <si>
    <t>2025-01-04 08:44:14</t>
  </si>
  <si>
    <t>2025-01-04 08:44:37</t>
  </si>
  <si>
    <t>SD-851-264229-6043-1094</t>
  </si>
  <si>
    <t>SD-057-250104-908437-1526</t>
  </si>
  <si>
    <t>【调研】-(目标)普通区域-坊子区-东邵村自然村-13721950500-100M-业务受理宽带-次数0-202501040000227985</t>
  </si>
  <si>
    <t>2025-01-05 10:48:00</t>
  </si>
  <si>
    <t>202501040000227985</t>
  </si>
  <si>
    <t>202501040000227985#【已关注中国移动10086微信公众号】 宽带账号:13721950500; 联系电话：13721950500，问题类型：此工单为群障修复工单，根据群障全量闭环修复管理要求，为确保客户网络通畅，请装维人员跟进修复网络问题，谢谢！ 
 群障标题：公告。故障描述：主干光纤断或OLT检测不到预期的光信号（LOS）主叫号码：13721950500.0;该号码仅供参考，请优先联系宽带账号。</t>
  </si>
  <si>
    <t>2025-01-04 10:58:45</t>
  </si>
  <si>
    <t>2025-01-04 11:03:47</t>
  </si>
  <si>
    <t>SD-057-250104-397514-3510</t>
  </si>
  <si>
    <t>2025-01-04 14:11:02</t>
  </si>
  <si>
    <t>【调研】-80+银卡-(目标)普通区域-潍城区-南三里老区-15165669782-300M-宽带上网投诉-次数0-20250104140832X912564231</t>
  </si>
  <si>
    <t>20250104140832X912564231</t>
  </si>
  <si>
    <t xml:space="preserve">流程受理流水号：20250104140735151656697821110849
客户号码:15165669782
客户姓名:姜**
投诉地市:潍坊
来话流水:2025010414041799520868550
宽带账号:15165669782
宽带账号归属地市:潍坊
宽带账号归属区县:潍城区
故障地址:潍坊潍城区西关街道东风西街南三里老区5号楼*********
联系电话:15165669782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14:08:02
具体故障现象:提示网络无法连接，
客户其他诉求:
</t>
  </si>
  <si>
    <t>2025-01-04 14:21:37</t>
  </si>
  <si>
    <t>2025-01-04 14:23:04</t>
  </si>
  <si>
    <t>SD-852-280596-193-10594</t>
  </si>
  <si>
    <t>SD-057-250104-214768-1266</t>
  </si>
  <si>
    <t>2025-01-04 10:26:09</t>
  </si>
  <si>
    <t>80+银卡-普通区域-寒亭区-福地世家-18765755459-500M-宽带延伸服务-次数0-202501040000202967</t>
  </si>
  <si>
    <t>202501040000202967</t>
  </si>
  <si>
    <t xml:space="preserve">202501040000202967#流程受理流水号：20250104102508187657554591041388
客户号码:18765755459
客户姓名:曹**
投诉地市:潍坊
来话流水:2025010410223769120829208
宽带账号:18765755459
宽带账号归属地市:潍坊
宽带账号归属区县:寒亭区
故障地址:潍坊寒亭区固堤镇坊央路福地世家玫瑰园D5号楼*********
联系电话:15095210011
联系人:先生
工单紧急程度:一般
是否有升级投诉倾向:否
是否重复投诉:否
是否携转意向:否
是否投诉倾向:否
是否智能网关:智能网关
当前是否在线:是
接入方式:FTTH
是否质差终端:无质差信息
光功率:-19.66
故障大类:宽带/电视
故障细类:宽带延伸服务
携转原因:
故障时间:2025-01-04 10:29:45
具体故障现象:调测其它设备，更改WIFI密码请协助谢谢
</t>
  </si>
  <si>
    <t>2025-01-04 10:30:03</t>
  </si>
  <si>
    <t>2025-01-04 10:30:25</t>
  </si>
  <si>
    <t>SD-057-250104-795246-3555</t>
  </si>
  <si>
    <t>2025-01-04 14:16:36</t>
  </si>
  <si>
    <t>【调研】-普通区域-奎文区-李家社区-13780826368-300M-宽带上网投诉-次数1-202501030000665332</t>
  </si>
  <si>
    <t>2025-01-04 14:33:51</t>
  </si>
  <si>
    <t>2025-01-04 14:34:16</t>
  </si>
  <si>
    <t>SD-057-250104-802936-4027</t>
  </si>
  <si>
    <t>2025-01-04 15:05:02</t>
  </si>
  <si>
    <t>【调研】-80+银卡-普通区域-高密市-谭庄村-15054459606-1000M-宽带上网投诉-次数0-20250104150201X121111786</t>
  </si>
  <si>
    <t>20250104150201X121111786</t>
  </si>
  <si>
    <t xml:space="preserve">【农村网络投诉】流程受理流水号：20250104150031150544596061128337
客户号码:15054459606
客户姓名:谭**
投诉地市:潍坊
来话流水:2025010414591926020887199
宽带账号:15054459606
宽带账号归属地市:潍坊
宽带账号归属区县:高密市
故障地址:潍坊高密市大牟家镇谭庄村谭庄村谭庄村李凤国3号箱*********
联系电话:13645365236
联系人:先生/女士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故障时间:2025-01-04 15:01:28
具体故障现象:光猫亮红灯，
客户其他诉求:按照专家辅助系统提示解释没客户不认可，客户表示外面的网线断了，要求报修，要求师傅尽快联系处理
</t>
  </si>
  <si>
    <t>2025-01-04 15:08:15</t>
  </si>
  <si>
    <t>2025-01-04 15:08:42</t>
  </si>
  <si>
    <t>SD-851-278541-8559-9344</t>
  </si>
  <si>
    <t>SD-057-250104-975341-1375</t>
  </si>
  <si>
    <t>2025-01-04 10:34:34</t>
  </si>
  <si>
    <t>80+银卡-普通区域-坊子区-锦道华府一期-13465668633-500M-宽带上网投诉-次数0-202501040000212001</t>
  </si>
  <si>
    <t>202501040000212001</t>
  </si>
  <si>
    <t xml:space="preserve">202501040000212001#流程受理流水号：20250104103349134656686331044680
客户号码:13465668633
客户姓名:刘**
投诉地市:潍坊
来话流水:2025010410333244220886560
宽带账号:13465668633
宽带账号归属地市:潍坊
宽带账号归属区县:坊子区
故障地址:潍坊坊子区坊子老区公安街锦道华府一期14号楼*********
联系电话:13465668633
联系人:先生
工单紧急程度:紧急
是否有升级投诉倾向:否
是否重复投诉:否
是否携转意向:否
是否投诉倾向:否
是否智能网关:智能网关
当前是否在线:是
接入方式:FTTH
端到端诊断结果:客户侧设备问题
是否质差终端:是
光功率:-23.56
故障大类:宽带/电视
故障细类:宽带无法上网
携转原因:
故障时间:2025-01-04 10:34:04
具体故障现象:提示网络无法连接，
客户其他诉求:客户侧为质差终端，要求上门更换终端并一并处理故障问题。
</t>
  </si>
  <si>
    <t>2025-01-04 10:53:16</t>
  </si>
  <si>
    <t>2025-01-04 11:00:33</t>
  </si>
  <si>
    <t>SD-851-319529-16356-13202</t>
  </si>
  <si>
    <t>SD-057-250104-476290-2307</t>
  </si>
  <si>
    <t>2025-01-04 12:07:30</t>
  </si>
  <si>
    <t>【调研】-(目标)普通区域-寿光市-李二村自然村-15265640032-500M-业务受理宽带-次数0-202501040000309156</t>
  </si>
  <si>
    <t>202501040000309156</t>
  </si>
  <si>
    <t>202501040000309156# 宽带账号:15265640032; 联系电话：15265640032，问题类型：此工单为群障修复工单，根据群障全量闭环修复管理要求，为确保客户网络通畅，请装维人员跟进修复网络问题，谢谢！ 
 群障标题：公告。故障描述：主干光纤断或OLT检测不到预期的光信号（LOS）主叫号码：15265640032.0;该号码仅供参考，请优先联系宽带账号。</t>
  </si>
  <si>
    <t>2025-01-04 12:12:22</t>
  </si>
  <si>
    <t>2025-01-04 12:12:45</t>
  </si>
  <si>
    <t>SD-851-248740-10690-17281</t>
  </si>
  <si>
    <t>SD-057-250104-567293-3570</t>
  </si>
  <si>
    <t>2025-01-04 14:17:10</t>
  </si>
  <si>
    <t>80+银卡-普通区域-青州市-新寺街西巷-13573626202-200M-宽带上网投诉-次数0-20250104141541X341249357</t>
  </si>
  <si>
    <t>2025-01-05 15:18:00</t>
  </si>
  <si>
    <t>20250104141541X341249357</t>
  </si>
  <si>
    <t xml:space="preserve">流程受理流水号：20250104141507135736262021113496
客户号码:13573626202
客户姓名:于*
投诉地市:潍坊
来话流水:2025010414143108420892453
宽带账号:13573626202
宽带账号归属地市:潍坊
宽带账号归属区县:青州市
故障地址:潍坊青州市云门山街道政法街新寺街西巷5号（南崖头二巷八排1号）*********
联系电话:15169506394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光功率:-19.46
故障大类:宽带/电视
故障细类:宽带无法上网
携转原因:
故障时间:2025-01-04 14:15:43
具体故障现象:打不开网页，要求上门维修。
客户其他诉求:
</t>
  </si>
  <si>
    <t>2025-01-04 14:31:41</t>
  </si>
  <si>
    <t>2025-01-04 14:32:04</t>
  </si>
  <si>
    <t>SD-057-250104-150873-3869</t>
  </si>
  <si>
    <t>2025-01-04 14:46:34</t>
  </si>
  <si>
    <t>【调研】-普通区域-潍城区-马家村-15205442000-1000M-业务受理宽带-次数0-202501040000427811</t>
  </si>
  <si>
    <t>202501040000427811</t>
  </si>
  <si>
    <t>202501040000427811#【已关注中国移动10086微信公众号】 宽带账号:15205442000; 联系电话：15205442000，问题类型：此工单为群障修复工单，根据群障全量闭环修复管理要求，为确保客户网络通畅，请装维人员跟进修复网络问题，谢谢！ 
 群障标题：公告。故障描述：潍坊潍城区马家村光缆故障，预估24小时恢复，请帮忙拦截,如有需要请联系片区装维师傅陈亮19558526100主叫号码：15205442000.0;该号码仅供参考，请优先联系宽带账号。</t>
  </si>
  <si>
    <t>2025-01-04 15:04:42</t>
  </si>
  <si>
    <t>陈亮</t>
  </si>
  <si>
    <t>19558526100</t>
  </si>
  <si>
    <t>dw3_jk_wcchenliang</t>
  </si>
  <si>
    <t>2025-01-04 15:05:07</t>
  </si>
  <si>
    <t>SD-852-285981-2188-19261</t>
  </si>
  <si>
    <t>SD-057-250104-059738-2263</t>
  </si>
  <si>
    <t>2025-01-04 12:01:18</t>
  </si>
  <si>
    <t>【重投】-【调研】-(目标)普通区域-昌邑市-郝家城后社区-18815363929-200M-宽带上网投诉-次数0-202501040000305189</t>
  </si>
  <si>
    <t>2025-01-05 13:00:00</t>
  </si>
  <si>
    <t>202501040000305189</t>
  </si>
  <si>
    <t>202501040000305189#流程受理流水号：20250104115628188153639291075618
客户号码:18815363929
客户姓名:毛**
投诉地市:潍坊
来话流水:2025010411551064920819826
宽带账号:18815363929
宽带账号归属地市:潍坊
宽带账号归属区县:--
故障地址:潍坊昌邑市城区富昌街郝家城后社区5号楼*********
联系电话:18815363929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故障细类:宽带无法上网(专席)
携转原因:
故障时间:2025-01-04 11:56:41
具体故障现象:打不开网页，客户来电反映宽带无法上网我处正常排查设备线路未恢复，客户要求1个小时上们处理，请协助处理，谢谢
客户其他诉求:
;宽带小区$[郝家城后社区]$</t>
  </si>
  <si>
    <t>2025-01-04 12:07:41</t>
  </si>
  <si>
    <t>于百奇</t>
  </si>
  <si>
    <t>15706307208</t>
  </si>
  <si>
    <t>dw3_jk_yubaiqicy</t>
  </si>
  <si>
    <t>2025-01-04 12:08:58</t>
  </si>
  <si>
    <t>SD-057-250104-678250-1405</t>
  </si>
  <si>
    <t>2025-01-04 10:37:27</t>
  </si>
  <si>
    <t>普通区域-奎文区-四季园筑-15762696778-200M-业务受理宽带-次数0-202501040000215278</t>
  </si>
  <si>
    <t>2025-01-05 10:38:00</t>
  </si>
  <si>
    <t>202501040000215278</t>
  </si>
  <si>
    <t>202501040000215278# 宽带账号:15762696778; 联系电话：15762696778，问题类型：此工单为群障修复工单，根据群障全量闭环修复管理要求，为确保客户网络通畅，请装维人员跟进修复网络问题，谢谢！ 
 群障标题：公告。故障描述：潍坊奎文区四季园筑光缆故障，预估24小时恢复，请帮忙拦截,如有需要请联系片区装维师傅马鸣泽15706307381主叫号码：18806365639.0;该号码仅供参考，请优先联系宽带账号。</t>
  </si>
  <si>
    <t>2025-01-04 10:45:02</t>
  </si>
  <si>
    <t>2025-01-04 11:00:29</t>
  </si>
  <si>
    <t>SD-851-286228-23954-16523</t>
  </si>
  <si>
    <t>2025-01-04 10:26:18</t>
  </si>
  <si>
    <t>【调研】-80+银卡-普通区域-潍城区-鲁发名城西区-13963657285-1000M-魔百和投诉-次数0-202501040000199165 一级督办</t>
  </si>
  <si>
    <t>202501040000199165</t>
  </si>
  <si>
    <t>2025-01-04 10:34:18</t>
  </si>
  <si>
    <t>家庭咨询-&gt;产品质量-&gt;互联网电视(移动高清)-&gt;全局流转-&gt;售后服务-&gt;机顶盒损坏-&gt;全局流转</t>
  </si>
  <si>
    <t>2025-01-04 10:35:26</t>
  </si>
  <si>
    <t>SD-851-304817-2632-15544</t>
  </si>
  <si>
    <t>SD-057-250104-754923-3891</t>
  </si>
  <si>
    <t>2025-01-04 14:47:13</t>
  </si>
  <si>
    <t>80+银卡-普通区域-奎文区-锦绣苑-13964609370-300M-业务受理宽带-次数0-202501040000430978</t>
  </si>
  <si>
    <t>202501040000430978</t>
  </si>
  <si>
    <t>202501040000430978# 宽带账号:13964609370; 联系电话：13964609370，问题类型：此工单为群障修复工单，根据群障全量闭环修复管理要求，为确保客户网络通畅，请装维人员跟进修复网络问题，谢谢！ 
 群障标题：公告。故障描述：潍坊奎文区锦绣苑光缆故障，预估24小时恢复，请帮忙拦截,如有需要请联系片区装维师傅张根涛15706307406主叫号码：13964609370.0;该号码仅供参考，请优先联系宽带账号。</t>
  </si>
  <si>
    <t>2025-01-04 14:52:06</t>
  </si>
  <si>
    <t>2025-01-04 14:52:34</t>
  </si>
  <si>
    <t>SD-851-304322-31647-26715</t>
  </si>
  <si>
    <t>SD-057-250104-231784-3902</t>
  </si>
  <si>
    <t>2025-01-04 14:48:44</t>
  </si>
  <si>
    <t>80+白金-普通区域-潍城区-刘家园小区-13616366858-1000M-宽带上网投诉-次数0-202501040000431536</t>
  </si>
  <si>
    <t>202501040000431536</t>
  </si>
  <si>
    <t>202501040000431536#流程受理流水号：20250104144738136163668581124205
客户号码:13616366858
客户姓名:彭**
投诉地市:潍坊
来话流水:2025010414472351720823516
宽带账号:13616366858
宽带账号归属地市:潍坊
宽带账号归属区县:潍城区
故障地址:潍坊潍城区北关街道怡园路刘家园小区5号楼*********
联系电话:13616366858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14:45:41
具体故障现象:光猫亮红灯，
客户其他诉求:
;宽带小区$[刘家园小区]$</t>
  </si>
  <si>
    <t>2025-01-04 14:52:01</t>
  </si>
  <si>
    <t>2025-01-04 14:52:20</t>
  </si>
  <si>
    <t>SD-057-250104-853217-161</t>
  </si>
  <si>
    <t>2025-01-04 08:39:01</t>
  </si>
  <si>
    <t>普通区域-诸城市-金栗福地小区-13792649667-300M-宽带上网投诉-次数0-202501040000095922</t>
  </si>
  <si>
    <t>202501040000095922</t>
  </si>
  <si>
    <t>202501040000095922#13792649667客户来电反映家里宽带不能用，光猫设备状态正常，客户表示自己已重启设备测试无改善，线上排障客户表示不认可，要求师傅上门，请处理,谢谢
联系电话：本机 联系人：先生 流水号:2025010408333663320829132</t>
  </si>
  <si>
    <t>2025-01-04 08:44:41</t>
  </si>
  <si>
    <t>2025-01-04 08:45:34</t>
  </si>
  <si>
    <t>SD-057-250104-628047-2285</t>
  </si>
  <si>
    <t>2025-01-04 12:04:41</t>
  </si>
  <si>
    <t>普通区域-寿光市-怡和苑小区-13376464777-300M-宽带上网投诉-次数0-202501040000304518</t>
  </si>
  <si>
    <t>202501040000304518</t>
  </si>
  <si>
    <t>202501040000304518#宽带账号：13376464777；联系电话：15206306555宽带地址：潍坊寿光市北洛镇特钢路怡和苑小区31号楼；客户来电反映宽带无法使用，客户异机来电报修，线上指导无法配合操作，要求上门处理，来电流水：2025010411594173220873507</t>
  </si>
  <si>
    <t>2025-01-04 12:07:45</t>
  </si>
  <si>
    <t>2025-01-04 12:10:10</t>
  </si>
  <si>
    <t>SD-851-255043-2542-10788</t>
  </si>
  <si>
    <t>SD-057-250104-593627-1407</t>
  </si>
  <si>
    <t>2025-01-04 10:37:31</t>
  </si>
  <si>
    <t>【调研】-普通区域-寿光市-贾家-15269623972-100M-业务受理宽带-次数0-202501040000215783</t>
  </si>
  <si>
    <t>202501040000215783</t>
  </si>
  <si>
    <t>202501040000215783#【已关注中国移动10086微信公众号】 宽带账号:15269623972; 联系电话：15269623972，问题类型：此工单为群障修复工单，根据群障全量闭环修复管理要求，为确保客户网络通畅，请装维人员跟进修复网络问题，谢谢！ 
 群障标题：公告。故障描述：贾家主叫号码：15269623972.0;该号码仅供参考，请优先联系宽带账号。</t>
  </si>
  <si>
    <t>2025-01-04 10:40:34</t>
  </si>
  <si>
    <t>2025-01-04 10:41:47</t>
  </si>
  <si>
    <t>SD-057-250104-853146-1412</t>
  </si>
  <si>
    <t>2025-01-04 10:37:43</t>
  </si>
  <si>
    <t>【调研】-80+金卡-普通区域-潍城区-五道庙小区-13386366657-1000M-业务受理宽带-次数0-202501040000216605</t>
  </si>
  <si>
    <t>202501040000216605</t>
  </si>
  <si>
    <t>202501040000216605# 宽带账号:13386366657; 联系电话：13386366657，问题类型：此工单为群障修复工单，根据群障全量闭环修复管理要求，为确保客户网络通畅，请装维人员跟进修复网络问题，谢谢！ 
 群障标题：公告。故障描述：五道庙小区主叫号码：13386366657.0;该号码仅供参考，请优先联系宽带账号。</t>
  </si>
  <si>
    <t>2025-01-04 11:01:01</t>
  </si>
  <si>
    <t>2025-01-04 11:01:50</t>
  </si>
  <si>
    <t>SD-851-287813-321-22647</t>
  </si>
  <si>
    <t>SD-057-250104-345218-1239</t>
  </si>
  <si>
    <t>2025-01-04 10:23:11</t>
  </si>
  <si>
    <t>普通区域-高密市-高密农行宿舍-15725639123-300M-宽带上网投诉-次数0-20250104102029X229525772</t>
  </si>
  <si>
    <t>20250104102029X229525772</t>
  </si>
  <si>
    <t xml:space="preserve">流程受理流水号：20250104101956157256391231039365
客户号码:15725639123
客户姓名:于**
投诉地市:潍坊
来话流水:2025010410193431520884749
宽带账号:15725639123
宽带账号归属地市:潍坊
宽带账号归属区县:高密市
故障地址:潍坊高密市密水街道夷安大道高密农行宿舍二8号楼*********
联系电话:15725639123
联系人:先生/女士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故障时间:2025-01-04 10:20:15
具体故障现象:打不开网页，
客户其他诉求:
</t>
  </si>
  <si>
    <t>2025-01-04 10:33:48</t>
  </si>
  <si>
    <t>2025-01-04 10:37:11</t>
  </si>
  <si>
    <t>SD-851-318459-12909-6668</t>
  </si>
  <si>
    <t>SD-057-250104-714038-4001</t>
  </si>
  <si>
    <t>2025-01-04 15:01:36</t>
  </si>
  <si>
    <t>普通区域-潍城区-金马熙园-13869666981-1000M-宽带延伸服务-次数0-202501040000441874</t>
  </si>
  <si>
    <t>202501040000441874</t>
  </si>
  <si>
    <t xml:space="preserve">202501040000441874#流程受理流水号：20250104145958138696669811128158
客户号码:13869666981
客户姓名:崔**
投诉地市:潍坊
来话流水:2025010414590494120883938
宽带账号:13869666981
宽带账号归属地市:潍坊
宽带账号归属区县:潍城区
故障地址:潍坊潍城区西关街道东风西街金马熙园16号楼*********
联系电话:13869666981
联系人:先生/女士
工单紧急程度:非常紧急
是否有升级投诉倾向:否
是否重复投诉:否
是否携转意向:否
是否投诉倾向:否
是否智能网关:智能网关
当前是否在线:是
接入方式:FTTH
是否质差终端:无质差信息
光功率:-21.42
故障大类:宽带/电视
故障细类:宽带延伸服务
携转原因:
故障时间:2025-01-04 15:00:09
具体故障现象:客户来电反映外面的网线由于盖房子有影响，网线断了，现在盖好了网线不够了，要求师傅上门给处理。
</t>
  </si>
  <si>
    <t>2025-01-04 15:07:41</t>
  </si>
  <si>
    <t>2025-01-04 15:08:03</t>
  </si>
  <si>
    <t>SD-851-305991-8407-3305</t>
  </si>
  <si>
    <t>SD-057-250104-412085-4030</t>
  </si>
  <si>
    <t>2025-01-04 15:05:29</t>
  </si>
  <si>
    <t>80+普通-普通区域-寿光市-光明路三友圣锦-15053649444-1000M-宽带上网投诉-次数0-20250104150404X244645917</t>
  </si>
  <si>
    <t>20250104150404X244645917</t>
  </si>
  <si>
    <t xml:space="preserve">流程受理流水号：20250104150100150536494441128495
客户号码:15053649444
客户姓名:牟**
投诉地市:潍坊
来话流水:2025010415004424920806421
宽带账号:15053649444
账号归属区县:寿光-孙集代理商管理中心
联系电话:15053649444
联系人:先生/女士
宽带地址:潍坊
工单紧急程度:非常紧急
是否投诉倾向:否
是否重复投诉:否
是否携转意向:否
是否有升级投诉倾向:是
*业务名称:业务融合移机流程宽带+OTT
投诉内容:手机号码：15053649444，【问题描述】客户已办理宽带业务，有开通单，要求装维尽快联系上门，请处理，谢谢，有升级投诉意向，升级渠道：其他，非常紧急。联系电话：15053649444，联系人：先生/女士，录音流水号：2025010415004424920806421。
在途开通单信息：536250103671262622，15053649444，2025-01-03 13:18:54，业务融合移机流程宽带+OTT，处理中，施工预约
是否到厅:否
业务名称:业务融合移机流程宽带+OTT
</t>
  </si>
  <si>
    <t>2025-01-04 15:06:44</t>
  </si>
  <si>
    <t>2025-01-04 15:06:58</t>
  </si>
  <si>
    <t>SD-852-343180-974-17019</t>
  </si>
  <si>
    <t>SD-057-250104-368207-2275</t>
  </si>
  <si>
    <t>2025-01-04 12:02:24</t>
  </si>
  <si>
    <t>普通区域-安丘市-班家庄村自然村-15064457945-100M-宽带上网投诉-次数0-20250104120151X311340535</t>
  </si>
  <si>
    <t>20250104120151X311340535</t>
  </si>
  <si>
    <t xml:space="preserve">【农村网络投诉】流程受理流水号：20250104115746150644579451076084
客户号码:15064457945
客户姓名:王**
投诉地市:潍坊
来话流水:2025010411562931520836080
宽带账号:15064457945
宽带账号归属地市:潍坊
宽带账号归属区县:安丘市
故障地址:潍坊安丘市景芝镇班家庄村班家庄村陈佳孝0号楼*********
联系电话:15064457945
联系人:先生/女士
工单紧急程度:一般
是否有升级投诉倾向:否
是否重复投诉:否
是否携转意向:否
是否投诉倾向:否
是否智能网关:智能网关
当前是否在线:否
接入方式:FTTH
端到端诊断结果:光功率弱（光功率小于负27）
是否质差终端:无质差信息
光功率:无
故障大类:宽带/电视
故障细类:宽带无法上网(专席)
携转原因:
故障时间:2025-01-04 11:58:40
具体故障现象:宽带不在线，光猫指示灯正常但无法上网，拔插光钎线，指导断电重启设备无效
客户其他诉求:
</t>
  </si>
  <si>
    <t>2025-01-04 12:12:32</t>
  </si>
  <si>
    <t>2025-01-04 12:12:56</t>
  </si>
  <si>
    <t>SD-851-288979-5208-15843</t>
  </si>
  <si>
    <t>SD-057-250104-465379-1418</t>
  </si>
  <si>
    <t>2025-01-04 10:37:56</t>
  </si>
  <si>
    <t>【调研】-80+银卡-普通区域-奎文区-李家社区-13853699993-1000M-业务受理宽带-次数0-202501040000217072</t>
  </si>
  <si>
    <t>202501040000217072</t>
  </si>
  <si>
    <t>202501040000217072# 宽带账号:13853699993; 联系电话：13853699993，问题类型：此工单为群障修复工单，根据群障全量闭环修复管理要求，为确保客户网络通畅，请装维人员跟进修复网络问题，谢谢！ 
 群障标题：公告。故障描述：潍坊奎文区李家社区美丽乡村建设，预计一周修复，请帮忙拦截主叫号码：15064690581.0;该号码仅供参考，请优先联系宽带账号。</t>
  </si>
  <si>
    <t>2025-01-04 11:14:08</t>
  </si>
  <si>
    <t>2025-01-04 11:16:25</t>
  </si>
  <si>
    <t>SD-057-250104-263785-1423</t>
  </si>
  <si>
    <t>2025-01-04 10:38:05</t>
  </si>
  <si>
    <t>【调研】-80+银卡-普通区域-寿光市-西城首府三期-13465656379-1000M-宽带上网投诉-次数0-20250104103536X136199398</t>
  </si>
  <si>
    <t>20250104103536X136199398</t>
  </si>
  <si>
    <t xml:space="preserve">流程受理流水号：20250104103435134656563791044962
客户号码:13465656379
客户姓名:张**
投诉地市:潍坊
来话流水:2025010410341932120897794
宽带账号:13465656379
宽带账号归属地市:潍坊
宽带账号归属区县:寿光市
故障地址:潍坊寿光市圣城街道菜都路西城首府三期B21号楼*********
联系电话:13465656379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故障时间:2025-01-04 10:34:56
具体故障现象:宽带无法使用，请尽快维修，谢谢
客户其他诉求:
</t>
  </si>
  <si>
    <t>2025-01-04 10:40:35</t>
  </si>
  <si>
    <t>2025-01-04 10:41:18</t>
  </si>
  <si>
    <t>SD-851-286560-12176-7877</t>
  </si>
  <si>
    <t>SD-057-250104-130495-4197</t>
  </si>
  <si>
    <t>2025-01-04 15:23:03</t>
  </si>
  <si>
    <t>【调研】-80+普通-普通区域-高密市-西埠-13963611153-500M-宽带上网投诉-次数0-20250104152046X246403902</t>
  </si>
  <si>
    <t>20250104152046X246403902</t>
  </si>
  <si>
    <t xml:space="preserve">流程受理流水号：20250104151944139636111531134577
客户号码:13963611153
客户姓名:孙**
投诉地市:潍坊
来话流水:2025010415181293920847783
宽带账号:13963611153
宽带账号归属地市:潍坊
宽带账号归属区县:高密市
故障地址:潍坊高密市阚家镇西埠西埠西埠赵亭营1号箱*********
联系电话:13963611153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15:19:59
具体故障现象:光猫光信号闪红灯，捋光纤线、重启光猫均未恢复，要求维修人员尽快联系处理
客户其他诉求:
</t>
  </si>
  <si>
    <t>2025-01-04 15:24:51</t>
  </si>
  <si>
    <t>葛滨</t>
  </si>
  <si>
    <t>15706307303</t>
  </si>
  <si>
    <t>dw3_jk_gebin</t>
  </si>
  <si>
    <t>2025-01-04 15:25:23</t>
  </si>
  <si>
    <t>SD-851-297225-18335-27301</t>
  </si>
  <si>
    <t>SD-057-250104-058764-4224</t>
  </si>
  <si>
    <t>2025-01-04 15:25:13</t>
  </si>
  <si>
    <t>80+普通-普通区域-奎文区-奎文交警队宿舍-18660625425-1000M-宽带上网投诉-次数0-202501040000462143</t>
  </si>
  <si>
    <t>202501040000462143</t>
  </si>
  <si>
    <t>202501040000462143#客户来电反映 宽带网速很慢 师傅已上门处理 没有解决 已按正常口径解释不认可 请协助处理谢谢</t>
  </si>
  <si>
    <t>2025-01-04 15:28:53</t>
  </si>
  <si>
    <t>家庭咨询-&gt;网络质量-&gt;家庭宽带-&gt;全局流转-&gt;功能使用-&gt;所有网页速度慢-&gt;全局流转</t>
  </si>
  <si>
    <t>2025-01-04 15:29:22</t>
  </si>
  <si>
    <t>SD-057-250104-296387-4887</t>
  </si>
  <si>
    <t>2025-01-04 16:35:36</t>
  </si>
  <si>
    <t>FTTR-普通区域-奎文区-茂华爱琴海-13562670917-1000M-宽带上网投诉-次数0-202501040000531571</t>
  </si>
  <si>
    <t>2025-01-05 17:36:00</t>
  </si>
  <si>
    <t>202501040000531571</t>
  </si>
  <si>
    <t>202501040000531571#流程受理流水号：20250104163338135626709171158000
客户号码:13562670917
客户姓名:刘**
投诉地市:潍坊
来话流水:2025010416330636420872431
宽带账号:13562670917
宽带账号归属地市:潍坊
宽带账号归属区县:奎文区
故障地址:潍坊奎文区北苑街道四平路茂华爱琴海13号楼*********
联系电话:15065630629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光功率:-16.23
故障大类:宽带/电视
故障细类:网速慢/上网掉线(专席)
携转原因:
故障时间:2025-01-04 16:30:33
具体故障现象:FTTR   其中一个房间没网  已重启未恢复
客户其他诉求:
;宽带小区$[茂华爱琴海]$</t>
  </si>
  <si>
    <t>2025-01-04 16:36:45</t>
  </si>
  <si>
    <t>2025-01-04 16:38:05</t>
  </si>
  <si>
    <t>SD-851-243409-11104-23052</t>
  </si>
  <si>
    <t>SD-057-250104-309761-1862</t>
  </si>
  <si>
    <t>2025-01-04 11:17:27</t>
  </si>
  <si>
    <t>普通区域-坊子区-刘家石桥-15053601212-300M-宽带延伸服务-次数0-202501040000259813</t>
  </si>
  <si>
    <t>202501040000259813</t>
  </si>
  <si>
    <t xml:space="preserve">202501040000259813#流程受理流水号：20250104111632150536012121061136
客户号码:15053601212
客户姓名:刘**
投诉地市:潍坊
来话流水:2025010411155255520888979
宽带账号:15053601212
宽带账号归属地市:潍坊
宽带账号归属区县:坊子区
故障地址:潍坊坊子区黄旗堡街道刘家石桥行政村刘家石桥7号箱*********
联系电话:15053601212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故障时间:2025-01-04 11:15:01
具体故障现象:客户表示外面网线坏了 导致客户没网 要求处理 谢谢
</t>
  </si>
  <si>
    <t>2025-01-04 11:29:41</t>
  </si>
  <si>
    <t>2025-01-04 11:31:32</t>
  </si>
  <si>
    <t>SD-057-250104-921874-2452</t>
  </si>
  <si>
    <t>2025-01-04 12:23:42</t>
  </si>
  <si>
    <t>80+普通-FTTR-普通区域-高密市-东毛家屯-15064479600-1000M-宽带上网投诉-次数0-202501040000321897</t>
  </si>
  <si>
    <t>202501040000321897</t>
  </si>
  <si>
    <t xml:space="preserve">202501040000321897#流程受理流水号：20250104122145150644796001082795
客户号码:15064479600
客户姓名:李**
投诉地市:潍坊
来话流水:2025010412212525120876097
宽带账号:15064479600
宽带账号归属地市:潍坊
宽带账号归属区县:高密市
故障地址:潍坊高密市朝阳街道东毛家屯东毛家屯东毛家屯王伟屋山19号箱*********
联系电话:15064479600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光功率:-16.36
故障大类:宽带/电视
故障细类:宽带无法上网
携转原因:
故障时间:2025-01-04 12:23:28
具体故障现象:用户无法提供具体故障现象，
客户其他诉求:客户侧为质差终端，要求上门更换终端并一并处理故障问题。
</t>
  </si>
  <si>
    <t>2025-01-04 12:27:42</t>
  </si>
  <si>
    <t>2025-01-04 12:28:02</t>
  </si>
  <si>
    <t>SD-851-275489-5491-10172</t>
  </si>
  <si>
    <t>SD-057-250104-423917-4148</t>
  </si>
  <si>
    <t>2025-01-04 15:17:24</t>
  </si>
  <si>
    <t>【重投】-普通区域-奎文区-丁家道口小区-13864659293-100M-业务受理宽带-次数0-202501040000458465</t>
  </si>
  <si>
    <t>202501040000458465</t>
  </si>
  <si>
    <t>202501040000458465# 宽带账号:13864659293; 联系电话：13864659293，问题类型：此工单为群障修复工单，根据群障全量闭环修复管理要求，为确保客户网络通畅，请装维人员跟进修复网络问题，谢谢！ 
 群障标题：公告。故障描述：潍坊奎文区丁家道口小区光缆故障，预估24小时恢复，请帮忙拦截,如有需要请联系片区装维师傅朱文杰15706366520主叫号码：13864659293.0;该号码仅供参考，请优先联系宽带账号。</t>
  </si>
  <si>
    <t>2025-01-04 15:38:17</t>
  </si>
  <si>
    <t>2025-01-04 15:38:51</t>
  </si>
  <si>
    <t>SD-057-250104-703218-4071</t>
  </si>
  <si>
    <t>2025-01-04 15:10:53</t>
  </si>
  <si>
    <t>普通区域-诸城市-龙城华庭南门沿街-13176722438-1000M-宽带延伸服务-次数0-202501040000452300</t>
  </si>
  <si>
    <t>202501040000452300</t>
  </si>
  <si>
    <t xml:space="preserve">202501040000452300#流程受理流水号：20250104150944131767224381131353
客户号码:13176722438
客户姓名:韩**
投诉地市:潍坊
来话流水:2025010415055039620877335
宽带账号:13176722438
宽带账号归属地市:潍坊
宽带账号归属区县:--
故障地址:潍坊诸城市龙都街道密州路龙城华庭南门沿街龙城华庭南门沿街2#箱*********
联系电话:13176722438
联系人:先生/女士
工单紧急程度:一般
是否有升级投诉倾向:否
是否重复投诉:否
是否携转意向:否
是否投诉倾向:否
是否智能网关:智能网关
当前是否在线:是
接入方式:FTTH
是否质差终端:无质差信息
光功率:-18.96
故障大类:宽带/电视
故障细类:宽带延伸服务
携转原因:
故障时间:2025-01-04 15:10:01
具体故障现象:调测其它设备，网速慢，要求师傅上门调试一下
</t>
  </si>
  <si>
    <t>2025-01-04 15:13:48</t>
  </si>
  <si>
    <t>2025-01-04 15:18:26</t>
  </si>
  <si>
    <t>SD-851-280980-3123-14533</t>
  </si>
  <si>
    <t>SD-057-250104-892530-6458</t>
  </si>
  <si>
    <t>2025-01-04 19:36:51</t>
  </si>
  <si>
    <t>普通区域-奎文区-潍坊职业学院-19558522090-100M-业务受理宽带-次数0-202501040000668300</t>
  </si>
  <si>
    <t>2025-01-05 18:00:00</t>
  </si>
  <si>
    <t>202501040000668300</t>
  </si>
  <si>
    <t>202501040000668300# 宽带账号:19558522090; 联系电话：19558522090，问题类型：此工单为群障修复工单，根据群障全量闭环修复管理要求，为确保客户网络通畅，请装维人员跟进修复网络问题，谢谢！ 
 群障标题：公告。故障描述：潍坊奎文区潍坊职业学院光缆故障，预估24小时恢复，请帮忙拦截,如有需要请联系片区装维师傅张根涛15706307406主叫号码：19558522090.0;该号码仅供参考，请优先联系宽带账号。</t>
  </si>
  <si>
    <t>2025-01-04 19:43:48</t>
  </si>
  <si>
    <t>2025-01-04 19:50:50</t>
  </si>
  <si>
    <t>SD-057-250104-089241-6459</t>
  </si>
  <si>
    <t>2025-01-04 19:36:54</t>
  </si>
  <si>
    <t>普通区域-潍城区-南乐埠自然村-15964037622-300M-业务受理宽带-次数0-202501040000670971</t>
  </si>
  <si>
    <t>202501040000670971</t>
  </si>
  <si>
    <t>202501040000670971# 宽带账号:15964037622; 联系电话：15964037622，问题类型：此工单为群障修复工单，根据群障全量闭环修复管理要求，为确保客户网络通畅，请装维人员跟进修复网络问题，谢谢！ 
 群障标题：公告。故障描述：潍坊潍城区南乐埠自然村光缆故障，预估24小时恢复，请帮忙拦截,如有需要请联系片区装维师傅张磊15706307861主叫号码：13953678213.0;该号码仅供参考，请优先联系宽带账号。</t>
  </si>
  <si>
    <t>2025-01-04 19:39:49</t>
  </si>
  <si>
    <t>2025-01-04 19:40:11</t>
  </si>
  <si>
    <t>SD-057-250104-120974-1817</t>
  </si>
  <si>
    <t>2025-01-04 11:14:02</t>
  </si>
  <si>
    <t>普通区域-青州市-黄楼街道新花卉市场-18765713006-100M-宽带上网投诉-次数0-20250104111101X261074280</t>
  </si>
  <si>
    <t>2025-01-05 12:15:00</t>
  </si>
  <si>
    <t>20250104111101X261074280</t>
  </si>
  <si>
    <t xml:space="preserve">【农村网络投诉】流程受理流水号：20250104110952187657130061058613
客户号码:18765713006
客户姓名:李*
投诉地市:潍坊
来话流水:2025010411092093120897135
宽带账号:18765713006
宽带账号归属地市:潍坊
宽带账号归属区县:青州市
故障地址:潍坊青州市黄楼街道迟家村黄楼街道新花卉市场1大厅北沿街西(3号箱)*********
联系电话:13964688223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11:10:34
具体故障现象:用户无法提供具体故障现象，
客户其他诉求:
</t>
  </si>
  <si>
    <t>2025-01-04 11:24:51</t>
  </si>
  <si>
    <t>迟亨海</t>
  </si>
  <si>
    <t>15706307618</t>
  </si>
  <si>
    <t>dw3_jk_chihenghaiqz</t>
  </si>
  <si>
    <t>2025-01-04 11:25:27</t>
  </si>
  <si>
    <t>SD-057-250104-291458-1863</t>
  </si>
  <si>
    <t>2025-01-04 11:17:28</t>
  </si>
  <si>
    <t>普通区域-坊子区-埠望庄村-15864400576-200M-业务受理宽带-次数0-202501040000260727</t>
  </si>
  <si>
    <t>2025-01-05 11:18:00</t>
  </si>
  <si>
    <t>202501040000260727</t>
  </si>
  <si>
    <t>202501040000260727# 宽带账号:15864400576; 联系电话：15864400576，问题类型：此工单为群障修复工单，根据群障全量闭环修复管理要求，为确保客户网络通畅，请装维人员跟进修复网络问题，谢谢！ 
 群障标题：公告。故障描述：埠望庄村主叫号码：15864400576.0;该号码仅供参考，请优先联系宽带账号。</t>
  </si>
  <si>
    <t>2025-01-04 11:29:21</t>
  </si>
  <si>
    <t>2025-01-04 11:30:22</t>
  </si>
  <si>
    <t>SD-851-276268-8428-7310</t>
  </si>
  <si>
    <t>SD-057-250104-586714-2497</t>
  </si>
  <si>
    <t>2025-01-04 12:29:46</t>
  </si>
  <si>
    <t>80+普通-普通区域-寒亭区-张氏镇沿街商铺自然村-13563696648-300M-宽带上网投诉-次数0-202501040000323644</t>
  </si>
  <si>
    <t>202501040000323644</t>
  </si>
  <si>
    <t>202501040000323644#宽带账号：13563696648；联系电话：13563696648；宽带地址：潍坊寒亭区张氏镇枣林村枣林村自然村枣林村村委东南北街北一11号箱扩容e；客户来电反映：无法联网，线上指导无法配合操作，要求上门处理, 来电流水：2025010412260675120818488</t>
  </si>
  <si>
    <t>2025-01-04 12:35:33</t>
  </si>
  <si>
    <t>2025-01-04 12:35:54</t>
  </si>
  <si>
    <t>SD-057-250104-419756-5279</t>
  </si>
  <si>
    <t>2025-01-04 17:16:52</t>
  </si>
  <si>
    <t>FTTR-普通区域-寿光市-陶官中-13792682855-1000M-业务受理宽带-次数0-202501040000573110</t>
  </si>
  <si>
    <t>2025-01-05 17:17:00</t>
  </si>
  <si>
    <t>202501040000573110</t>
  </si>
  <si>
    <t>202501040000573110# 宽带账号:13792682855; 联系电话：13792682855，问题类型：此工单为群障修复工单，根据群障全量闭环修复管理要求，为确保客户网络通畅，请装维人员跟进修复网络问题，谢谢！ 
 群障标题：公告。故障描述：潍坊寿光市陶官中光缆故障，预估24小时恢复，请帮忙拦截,如有需要请联系片区装维师傅王兵15706307817主叫号码：13792682855.0;该号码仅供参考，请优先联系宽带账号。</t>
  </si>
  <si>
    <t>2025-01-04 17:32:33</t>
  </si>
  <si>
    <t>2025-01-04 17:33:04</t>
  </si>
  <si>
    <t>SD-851-250977-5316-26485</t>
  </si>
  <si>
    <t>SD-057-250104-107384-5309</t>
  </si>
  <si>
    <t>2025-01-04 17:19:39</t>
  </si>
  <si>
    <t>(目标)普通区域-昌邑市-金御官邸-15866557695-300M-宽带上网投诉-次数0-202501040000573361</t>
  </si>
  <si>
    <t>2025-01-05 18:20:00</t>
  </si>
  <si>
    <t>202501040000573361</t>
  </si>
  <si>
    <t>202501040000573361#宽带账号：15866557695；宽带地址：潍坊昌邑市城区利民街金御官邸小区1号楼；
客户来电反映移动高清电视无法正常观看，客户不配合排障，要求师傅上门，请协助处理，谢谢！
联系电话：15866557695；联系人：先生；来电流水：2025010417164566420827813。</t>
  </si>
  <si>
    <t>2025-01-04 17:26:05</t>
  </si>
  <si>
    <t>2025-01-04 17:26:29</t>
  </si>
  <si>
    <t>SD-057-250104-380417-4885</t>
  </si>
  <si>
    <t>2025-01-04 16:35:24</t>
  </si>
  <si>
    <t>【调研】-80+普通-普通区域-寿光市-侯镇水岸嘉园-15244480503-1000M-宽带上网投诉-次数0-20250104163224X544882370</t>
  </si>
  <si>
    <t>20250104163224X544882370</t>
  </si>
  <si>
    <t xml:space="preserve">流程受理流水号：20250104163123152444805031157261
客户号码:15244480503
客户姓名:于*
投诉地市:潍坊
来话流水:2025010416284189220813012
宽带账号:15244480503
宽带账号归属地市:潍坊
宽带账号归属区县:寿光市
故障地址:潍坊寿光市侯镇侯镇中心街侯镇水岸嘉园14号楼*********
联系电话:15244480503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光功率:-18.89
故障大类:宽带/电视
故障细类:宽带无法上网
携转原因:
故障时间:2025-01-04 16:38:00
具体故障现象:网速慢卡顿，
客户其他诉求:15244480503客户来电，对本机宽带无法正常使用，光猫亮灯正常，网络卡顿慢，要求上门测速，1000M网速。强烈要求师傅尽快上门检修，谢谢
</t>
  </si>
  <si>
    <t>2025-01-04 16:37:04</t>
  </si>
  <si>
    <t>2025-01-04 16:37:21</t>
  </si>
  <si>
    <t>SD-851-235042-34114-11474</t>
  </si>
  <si>
    <t>SD-057-250104-063587-4875</t>
  </si>
  <si>
    <t>2025-01-04 16:34:26</t>
  </si>
  <si>
    <t>80+普通-普通区域-潍城区-潍城法院宿舍-15269612601-200M-宽带上网投诉-次数0-202501040000531177</t>
  </si>
  <si>
    <t>2025-01-05 17:35:00</t>
  </si>
  <si>
    <t>202501040000531177</t>
  </si>
  <si>
    <t>202501040000531177#宽带账号：15269612601；宽带地址：潍坊潍城区西关街道福寿西街潍城法院宿舍1号楼；客户来电反映电视无法观看，要求师傅上门，请协助处理，谢谢！联系电话：15269648226；联系人：先生；来电流水：2025010416320524520858576</t>
  </si>
  <si>
    <t>2025-01-04 16:37:11</t>
  </si>
  <si>
    <t>SD-057-250104-310249-4272</t>
  </si>
  <si>
    <t>2025-01-04 15:29:05</t>
  </si>
  <si>
    <t>80+银卡-普通区域-奎文区-图兰朵-15966165257-300M-宽带上网投诉-次数0-20250104152627X587540641</t>
  </si>
  <si>
    <t>20250104152627X587540641</t>
  </si>
  <si>
    <t xml:space="preserve">流程受理流水号：20250104152450159661652571136164
客户号码:15966165257
客户姓名:管**
投诉地市:潍坊
来话流水:2025010415211770920889526
宽带账号:15966165257
宽带账号归属地市:潍坊
宽带账号归属区县:高新
故障地址:潍坊高新高新城区福寿街图兰朵18号楼*********
联系电话:15966165257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
故障细类:宽带无法上网(专席)
携转原因:
故障时间:2025-01-04 15:28:10
具体故障现象:网口灯不亮
客户其他诉求:
</t>
  </si>
  <si>
    <t>2025-01-04 15:31:54</t>
  </si>
  <si>
    <t>2025-01-04 15:33:22</t>
  </si>
  <si>
    <t>SD-057-250104-730415-4258</t>
  </si>
  <si>
    <t>2025-01-04 15:27:05</t>
  </si>
  <si>
    <t>80+金卡-普通区域-潍城区-万科都会公园-15053627866-1000M-业务受理宽带-次数0-202501040000466997</t>
  </si>
  <si>
    <t>202501040000466997</t>
  </si>
  <si>
    <t>202501040000466997# 宽带账号:15053627866; 联系电话：15053627866，问题类型：此工单为群障修复工单，根据群障全量闭环修复管理要求，为确保客户网络通畅，请装维人员跟进修复网络问题，谢谢！ 
 群障标题：公告。故障描述：潍坊潍城区万科都会公园光缆故障，预估24小时恢复，请帮忙拦截,如有需要请联系片区装维师傅刘超15706307852主叫号码：13465363200.0;该号码仅供参考，请优先联系宽带账号。</t>
  </si>
  <si>
    <t>2025-01-04 16:12:01</t>
  </si>
  <si>
    <t>2025-01-04 16:12:19</t>
  </si>
  <si>
    <t>SD-851-325003-14197-16045</t>
  </si>
  <si>
    <t>SD-057-250104-764592-4884</t>
  </si>
  <si>
    <t>2025-01-04 16:35:17</t>
  </si>
  <si>
    <t>【调研】-80+普通-FTTR-普通区域-诸城市-繁华新城-17685911524-1000M-宽带上网投诉-次数0-202501040000532909</t>
  </si>
  <si>
    <t>202501040000532909</t>
  </si>
  <si>
    <t>202501040000532909#流程受理流水号：20250104162926176859115241156633
客户号码:17685911524
客户姓名:王**
投诉地市:潍坊
来话流水:2025010416290275420817801
宽带账号:17685911524
宽带账号归属地市:潍坊
宽带账号归属区县:诸城市
故障地址:潍坊诸城市密州街道凤凰路繁华新城西区4号楼2单元402
联系电话:17685911524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光功率:-13.97
故障大类:宽带/电视
故障细类:网速慢/上网掉线(专席)
携转原因:
故障时间:2025-01-04 16:29:41
具体故障现象:网速慢卡顿，
客户其他诉求:现在卧室信号非常差，全光WIFI跟之前比没有优势和改善。要求把主光猫放客厅，从光猫放卧室。
;宽带小区$[繁华新城]$</t>
  </si>
  <si>
    <t>2025-01-04 16:40:38</t>
  </si>
  <si>
    <t>SD-851-320416-27930-25705</t>
  </si>
  <si>
    <t>SD-057-250104-093562-4125</t>
  </si>
  <si>
    <t>2025-01-04 15:16:46</t>
  </si>
  <si>
    <t>普通区域-昌邑市-环境工程学院宿舍楼-19853610828-300M-业务受理宽带-次数0-202501040000457460</t>
  </si>
  <si>
    <t>202501040000457460</t>
  </si>
  <si>
    <t>202501040000457460# 宽带账号:19853610828; 联系电话：19853610828，问题类型：此工单为群障修复工单，根据群障全量闭环修复管理要求，为确保客户网络通畅，请装维人员跟进修复网络问题，谢谢！ 
 群障标题：公告。故障描述：潍坊昌邑市环境工程学院宿舍楼光缆故障，预估24小时恢复，请帮忙拦截,如有需要请联系片区装维师傅王松亮15706307217主叫号码：19853610828.0;该号码仅供参考，请优先联系宽带账号。</t>
  </si>
  <si>
    <t>2025-01-04 15:22:29</t>
  </si>
  <si>
    <t>2025-01-04 15:22:48</t>
  </si>
  <si>
    <t>SD-057-250104-536074-4094</t>
  </si>
  <si>
    <t>2025-01-04 15:14:09</t>
  </si>
  <si>
    <t>普通区域-临朐县-后朱音自然村-13791621881-100M-宽带上网投诉-次数0-20250104151114X674046562</t>
  </si>
  <si>
    <t>2025-01-05 16:15:00</t>
  </si>
  <si>
    <t>20250104151114X674046562</t>
  </si>
  <si>
    <t xml:space="preserve">【农村网络投诉】流程受理流水号：20250104151037137916218811131659
客户号码:13791621881
客户姓名:刘**
投诉地市:潍坊
来话流水:2025010415101706620838047
宽带账号:13791621881
宽带账号归属地市:潍坊
宽带账号归属区县:临朐县
故障地址:潍坊临朐县五井镇人民政府后朱音后朱音自然村后朱音（扩容）22号箱刘冠群（外墙）*********
联系电话:13791621881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15:11:02
具体故障现象:光猫亮红灯，
客户其他诉求:11
</t>
  </si>
  <si>
    <t>2025-01-04 15:17:18</t>
  </si>
  <si>
    <t>2025-01-04 15:17:41</t>
  </si>
  <si>
    <t>SD-057-250104-360157-4888</t>
  </si>
  <si>
    <t>2025-01-04 16:35:40</t>
  </si>
  <si>
    <t>80+金卡-FTTR-普通区域-安丘市-七里庄-13589189997-1000M-宽带上网投诉-次数0-202501040000531249</t>
  </si>
  <si>
    <t>202501040000531249</t>
  </si>
  <si>
    <t xml:space="preserve">202501040000531249#流程受理流水号：20250104163441135891899971158352
客户号码:13589189997
客户姓名:刘**
投诉地市:潍坊
来话流水:2025010416342699820890320
宽带账号:13589189997
宽带账号归属地市:潍坊
宽带账号归属区县:安丘市
故障地址:潍坊安丘市大城埠七里庄村七里庄七里庄11#箱村西南黄金波*********
联系电话:13589189997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光功率:-16.53
故障大类:宽带/电视
故障细类:宽带无法上网
携转原因:
故障时间:2025-01-04 16:31:43
具体故障现象:电脑无法上网，
客户其他诉求:客户侧为质差终端，要求上门更换终端并一并处理故障问题。
</t>
  </si>
  <si>
    <t>2025-01-04 16:36:42</t>
  </si>
  <si>
    <t>更换高清线</t>
  </si>
  <si>
    <t>SD-851-298483-5805-23726</t>
  </si>
  <si>
    <t>SD-057-250104-736218-6352</t>
  </si>
  <si>
    <t>2025-01-04 19:21:33</t>
  </si>
  <si>
    <t>【调研】-(目标)普通区域-昌乐县-恒信伯爵公馆-17860282206-300M-魔百和投诉-次数0-202501040000661314</t>
  </si>
  <si>
    <t>202501040000661314</t>
  </si>
  <si>
    <t>202501040000661314#【已关注中国移动10086微信公众号】流程受理流水号：20250104192003178602822061203233
客户号码:17860282206
客户姓名:邹**
投诉地市:潍坊
来话流水:2025010419152021320897590
宽带账号:17860282206
宽带账号归属地市:潍坊
宽带账号归属区县:昌乐县
故障地址:潍坊昌乐县城关街道大沂路恒信伯爵公馆62号楼*********
联系电话:17860282206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光功率:-18.89
故障大类:宽带/电视
故障细类:移动高清电视故障(专席)
携转原因:
故障时间:2025-01-04 19:20:55
魔百和单播/组播:组播
具体故障现象:客户来电反映宽带移动高清无法观看。我处正常排查客户未恢复，请协助处理谢谢。
客户其他诉求:
魔百和单/组播：组播;宽带小区$[恒信伯爵公馆]$</t>
  </si>
  <si>
    <t>2025-01-04 19:24:38</t>
  </si>
  <si>
    <t>2025-01-04 19:24:58</t>
  </si>
  <si>
    <t>SD-851-255310-4000-13071</t>
  </si>
  <si>
    <t>SD-057-250104-025384-6370</t>
  </si>
  <si>
    <t>2025-01-04 19:24:51</t>
  </si>
  <si>
    <t>【调研】-普通区域-奎文区-东方明珠-15153634031-1000M-宽带上网投诉-次数0-202501040000664589</t>
  </si>
  <si>
    <t>2025-01-05 19:00:00</t>
  </si>
  <si>
    <t>202501040000664589</t>
  </si>
  <si>
    <t>202501040000664589#宽带账号：15153634031；宽带地址潍坊奎文区广文街道明珠花园已核实宽带帐号但地址不对客户坚持是用此号码办理 ：；网速慢卡顿前期已经刷新未恢复，不--配--合排障，请协助处理，谢谢！联系电话：15153634031；联系人：先生；来电流水：2025010419214159720837540。</t>
  </si>
  <si>
    <t>2025-01-04 19:44:52</t>
  </si>
  <si>
    <t>2025-01-04 19:46:43</t>
  </si>
  <si>
    <t>SD-851-282609-15880-14072</t>
  </si>
  <si>
    <t>SD-057-250104-391687-6405</t>
  </si>
  <si>
    <t>2025-01-04 19:27:05</t>
  </si>
  <si>
    <t>80+白金-普通区域-奎文区-中南熙悦-15065644969-500M-业务受理宽带-次数0-202501040000665175</t>
  </si>
  <si>
    <t>202501040000665175</t>
  </si>
  <si>
    <t>202501040000665175# 宽带账号:15065644969; 联系电话：15065644969，问题类型：此工单为群障修复工单，根据群障全量闭环修复管理要求，为确保客户网络通畅，请装维人员跟进修复网络问题，谢谢！ 
 群障标题：公告。故障描述：潍坊奎文区中南熙悦光缆故障，预估24小时恢复，请帮忙拦截,如有需要请联系片区装维师傅李中阳15706307421主叫号码：15065644969.0;该号码仅供参考，请优先联系宽带账号。</t>
  </si>
  <si>
    <t>2025-01-04 19:34:00</t>
  </si>
  <si>
    <t>2025-01-04 19:35:41</t>
  </si>
  <si>
    <t>SD-852-318095-818-613</t>
  </si>
  <si>
    <t>SD-057-250104-862574-6344</t>
  </si>
  <si>
    <t>2025-01-04 19:20:01</t>
  </si>
  <si>
    <t>80+白金-普通区域-诸城市-东鲁文苑-15006360667-1000M-宽带上网投诉-次数0-20250104191711X431428523</t>
  </si>
  <si>
    <t>20250104191711X431428523</t>
  </si>
  <si>
    <t xml:space="preserve">流程受理流水号：20250104191444150063606671202194
客户号码:15006360667
客户姓名:臧*
投诉地市:潍坊
来话流水:2025010419134180820887092
宽带账号:15006360667
宽带账号归属地市:潍坊
宽带账号归属区县:诸城市
故障地址:潍坊诸城市密州街道东武街东鲁文苑15号楼
联系电话:15006360667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故障细类:网速慢/上网掉线(专席)
携转原因:
故障时间:2025-01-04 19:19:07
具体故障现象:家庭WiFi信号弱，
客户其他诉求:
</t>
  </si>
  <si>
    <t>2025-01-04 19:31:03</t>
  </si>
  <si>
    <t>2025-01-04 19:31:29</t>
  </si>
  <si>
    <t>SD-057-250104-874591-6345</t>
  </si>
  <si>
    <t>2025-01-04 19:20:05</t>
  </si>
  <si>
    <t>【调研】-80+银卡-普通区域-奎文区-中颐和园-15063654339-1000M-宽带上网投诉-次数0-20250104191712X432908162</t>
  </si>
  <si>
    <t>20250104191712X432908162</t>
  </si>
  <si>
    <t xml:space="preserve">【农村网络投诉】流程受理流水号：20250104191503150636543391202255
客户号码:15063654339
客户姓名:毕**
投诉地市:潍坊
来话流水:2025010419133405220886291
宽带账号:15063654339
宽带账号归属地市:潍坊
宽带账号归属区县:高新
故障地址:潍坊高新清池傅家村中颐和园34号楼*********
联系电话:18363683610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故障大类:宽带/电视
故障细类:宽带无法上网
携转原因:
故障时间:2025-01-04 19:16:27
具体故障现象:打不开网页，
客户其他诉求:
</t>
  </si>
  <si>
    <t>2025-01-04 19:28:05</t>
  </si>
  <si>
    <t>2025-01-04 19:28:25</t>
  </si>
  <si>
    <t>SD-851-250668-30221-11032</t>
  </si>
  <si>
    <t>SD-057-250104-239758-6357</t>
  </si>
  <si>
    <t>2025-01-04 19:22:48</t>
  </si>
  <si>
    <t>80+银卡-普通区域-青州市-文华佳苑小区-15866555579-1000M-宽带上网投诉-次数0-202501040000661961</t>
  </si>
  <si>
    <t>202501040000661961</t>
  </si>
  <si>
    <t>202501040000661961#流程受理流水号：20250104192213158665555791203636
客户号码:15866555579
客户姓名:裴**
投诉地市:潍坊
来话流水:2025010419205643420832959
宽带账号:15866555579
宽带账号归属地市:潍坊
宽带账号归属区县:青州市
故障地址:潍坊青州市王府街道北联街文华佳苑小区6号楼*********
联系电话:15866555579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光功率:-18.66
故障大类:宽带/电视
故障细类:网速慢/上网掉线(专席)
携转原因:
故障时间:2025-01-04 19:13:47
具体故障现象:网速慢：路由器年限未超过，位置开阔，重启未恢复，光猫自带WIFI未开启，网线支持，排查未恢复，请协助处理，谢谢。
客户其他诉求:
;宽带小区$[文华佳苑小区]$</t>
  </si>
  <si>
    <t>2025-01-04 19:25:45</t>
  </si>
  <si>
    <t>2025-01-04 19:26:03</t>
  </si>
  <si>
    <t>SD-851-280650-143-11765</t>
  </si>
  <si>
    <t>SD-057-250104-207486-6395</t>
  </si>
  <si>
    <t>2025-01-04 19:26:44</t>
  </si>
  <si>
    <t>普通区域-青州市-天泰未来城-15095215879-1000M-宽带延伸服务-次数0-202501040000665530</t>
  </si>
  <si>
    <t>202501040000665530</t>
  </si>
  <si>
    <t xml:space="preserve">202501040000665530#流程受理流水号：20250104192528150952158791204291
客户号码:15095215879
客户姓名:周**
投诉地市:潍坊
来话流水:2025010419205008020832295
宽带账号:15095215879
宽带账号归属地市:潍坊
宽带账号归属区县:青州市
故障地址:潍坊青州市益都街道香山路天泰未来城35号楼
联系电话:15095215879
联系人:先生/女士
工单紧急程度:一般
是否有升级投诉倾向:否
是否重复投诉:否
是否携转意向:否
是否投诉倾向:否
是否智能网关:智能网关
当前是否在线:是
接入方式:FTTH
是否质差终端:无质差信息
光功率:-16.81
故障大类:宽带/电视
故障细类:宽带延伸服务
携转原因:
故障时间:2025-01-04 19:25:09
具体故障现象:重新布置网线，开始电视盒黑屏，后来电视盒卡在亲情网，已经拔插网线重启，配置网络客户不会按遥控，要求尽快恢复
</t>
  </si>
  <si>
    <t>2025-01-04 19:30:58</t>
  </si>
  <si>
    <t>2025-01-04 19:32:09</t>
  </si>
  <si>
    <t>SD-852-290066-444-3171</t>
  </si>
  <si>
    <t>SD-057-250104-951476-4130</t>
  </si>
  <si>
    <t>2025-01-04 15:16:53</t>
  </si>
  <si>
    <t>普通区域-寒亭区-万家村自然村-15064628243-300M-业务受理宽带-次数0-202501040000458248</t>
  </si>
  <si>
    <t>202501040000458248</t>
  </si>
  <si>
    <t>202501040000458248# 宽带账号:15064628243; 联系电话：15064628243，问题类型：此工单为群障修复工单，根据群障全量闭环修复管理要求，为确保客户网络通畅，请装维人员跟进修复网络问题，谢谢！ 
 群障标题：公告。故障描述：主干光纤断或OLT检测不到预期的光信号（LOS）主叫号码：15064628243.0;该号码仅供参考，请优先联系宽带账号。</t>
  </si>
  <si>
    <t>2025-01-04 15:20:50</t>
  </si>
  <si>
    <t>2025-01-04 19:16:07</t>
  </si>
  <si>
    <t>SD-851-325634-24344-13707</t>
  </si>
  <si>
    <t>SD-057-250104-497813-4091</t>
  </si>
  <si>
    <t>2025-01-04 15:13:44</t>
  </si>
  <si>
    <t>80+金卡-普通区域-青州市-阳河文和苑-15854885432-1000M-宽带上网投诉-次数0-202501040000450944</t>
  </si>
  <si>
    <t>202501040000450944</t>
  </si>
  <si>
    <t xml:space="preserve">202501040000450944#宽带账号：15854885432；宽带地址：潍坊青州市高柳镇阳河村阳河文和苑3号楼；客户来电反映宽带无法使用，要求师傅上门，请协助处理，谢谢！联系电话：15854885432；联系人：先生；来电流水：2025010415104890620845484 </t>
  </si>
  <si>
    <t>2025-01-04 15:16:41</t>
  </si>
  <si>
    <t>崔明</t>
  </si>
  <si>
    <t>15706307681</t>
  </si>
  <si>
    <t>dw3_jk_cuiming</t>
  </si>
  <si>
    <t>2025-01-04 15:17:39</t>
  </si>
  <si>
    <t>SD-851-255631-5409-2923</t>
  </si>
  <si>
    <t>SD-057-250104-685172-4230</t>
  </si>
  <si>
    <t>2025-01-04 15:26:06</t>
  </si>
  <si>
    <t>80+普通-普通区域-寿光市-农行家属院（东关）-15054423068-200M-宽带上网投诉-次数0-20250104152331X411838505</t>
  </si>
  <si>
    <t>2025-01-05 16:27:00</t>
  </si>
  <si>
    <t>20250104152331X411838505</t>
  </si>
  <si>
    <t xml:space="preserve">流程受理流水号：20250104152246150544230681135527
客户号码:15054423068
客户姓名:常**
投诉地市:潍坊
来话流水:2025010415213966720894351
宽带账号:15054423068
宽带账号归属地市:潍坊
宽带账号归属区县:--
故障地址:潍坊寿光市羊口镇胜利街农行家属院（东关）9号楼*********
联系电话:18766898689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故障时间:2025-01-04 15:28:13
具体故障现象:提示网络无法连接，
客户其他诉求:
</t>
  </si>
  <si>
    <t>2025-01-04 15:29:01</t>
  </si>
  <si>
    <t>2025-01-04 15:30:10</t>
  </si>
  <si>
    <t>SD-851-302536-18394-18086</t>
  </si>
  <si>
    <t>SD-057-250104-013658-5287</t>
  </si>
  <si>
    <t>2025-01-04 17:17:14</t>
  </si>
  <si>
    <t>【调研】-80+普通-普通区域-诸城市-2081小区-13562669687-1000M-宽带上网投诉-次数0-20250104171422X622631720</t>
  </si>
  <si>
    <t>2025-01-05 18:18:00</t>
  </si>
  <si>
    <t>20250104171422X622631720</t>
  </si>
  <si>
    <t xml:space="preserve">流程受理流水号：20250104170806135626696871169105
客户号码:13562669687
客户姓名:丁**
投诉地市:潍坊
来话流水:2025010416460077320842820
宽带账号:13562669687
宽带账号归属地市:潍坊
宽带账号归属区县:诸城市
故障地址:潍坊诸城市龙都街道兴华路2081小区20号楼*********
联系电话:13562669687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光功率:-19.20
故障大类:宽带/电视
故障细类:网速慢/上网掉线(专席)
携转原因:
故障时间:2025-01-04 17:14:04
具体故障现象:打不开网页，
客户其他诉求:
</t>
  </si>
  <si>
    <t>2025-01-04 17:22:27</t>
  </si>
  <si>
    <t>2025-01-04 17:31:36</t>
  </si>
  <si>
    <t>SD-851-276540-3371-8580</t>
  </si>
  <si>
    <t>SD-057-250104-189462-5261</t>
  </si>
  <si>
    <t>2025-01-04 17:14:10</t>
  </si>
  <si>
    <t>普通区域-寒亭区-西于渠一村自然村-13583692362-200M-宽带上网投诉-次数0-202501040000566411</t>
  </si>
  <si>
    <t>2025-01-05 18:15:00</t>
  </si>
  <si>
    <t>202501040000566411</t>
  </si>
  <si>
    <t xml:space="preserve">202501040000566411#宽带账号：13583692362；宽带地址：潍坊寒亭区朱里镇西于渠二村西于渠二村自然村西于渠二村东二南北街北一9号箱；客户来电反映宽带无法使用 ，
无法配合线上指导，要求师傅上门，请协助处理，谢谢！
联系电话：15065665815；联系人：女士；来电流水：2025010417091933020836901。
</t>
  </si>
  <si>
    <t>2025-01-04 17:33:53</t>
  </si>
  <si>
    <t>2025-01-04 17:35:27</t>
  </si>
  <si>
    <t>SD-057-250104-672418-6398</t>
  </si>
  <si>
    <t>2025-01-04 19:26:51</t>
  </si>
  <si>
    <t>【调研】-普通区域-安丘市-南屯村自然村-15964588127-100M-业务受理宽带-次数0-202501040000663563</t>
  </si>
  <si>
    <t>202501040000663563</t>
  </si>
  <si>
    <t>202501040000663563# 宽带账号:15964588127; 联系电话：15964588127，问题类型：此工单为群障修复工单，根据群障全量闭环修复管理要求，为确保客户网络通畅，请装维人员跟进修复网络问题，谢谢！ 
 群障标题：公告。故障描述：主干光纤断或OLT检测不到预期的光信号（LOS）主叫号码：15964588127.0;该号码仅供参考，请优先联系宽带账号。</t>
  </si>
  <si>
    <t>2025-01-04 19:28:00</t>
  </si>
  <si>
    <t>2025-01-04 19:28:27</t>
  </si>
  <si>
    <t>SD-057-250104-157623-6410</t>
  </si>
  <si>
    <t>2025-01-04 19:28:01</t>
  </si>
  <si>
    <t>【调研】-80+普通-普通区域-临朐县-聂家庄自然村-18853663336-1000M-宽带上网投诉-次数0-202501040000664962</t>
  </si>
  <si>
    <t>202501040000664962</t>
  </si>
  <si>
    <t xml:space="preserve">202501040000664962#宽带账号：18853663336；宽带地址：潍坊临朐县辛寨镇人民政府聂家庄聂家庄自然村聂家庄；客户来电反映宽带慢，客户要求进光猫后台，客户不配合排障，要求上门，请协助处理，谢谢！联系电话：18853663336联系人：先生；来电流水：2025010419232092720847666。
</t>
  </si>
  <si>
    <t>2025-01-04 19:28:36</t>
  </si>
  <si>
    <t>2025-01-04 19:28:55</t>
  </si>
  <si>
    <t>SD-851-292502-20610-6097</t>
  </si>
  <si>
    <t>SD-057-250104-016872-6431</t>
  </si>
  <si>
    <t>2025-01-04 19:32:00</t>
  </si>
  <si>
    <t>【重投】-80+普通-普通区域-临朐县-粟山小区三期-15589657222-300M-宽带上网投诉-次数0-202501040000667036</t>
  </si>
  <si>
    <t>202501040000667036</t>
  </si>
  <si>
    <t>202501040000667036#15589657222客户来电表示宽带无法正常使用 线上排障不认可 要求师傅上门 请尽快处理 谢谢
联系人：先生 联系电话：15589657222 来电流水：2025010419271389420871270</t>
  </si>
  <si>
    <t>2025-01-04 19:35:02</t>
  </si>
  <si>
    <t>2025-01-04 19:35:24</t>
  </si>
  <si>
    <t>SD-852-318620-2721-9832</t>
  </si>
  <si>
    <t>SD-057-250104-108964-6437</t>
  </si>
  <si>
    <t>2025-01-04 19:32:28</t>
  </si>
  <si>
    <t>普通区域-寒亭区-寒亭刘家村自然村-13963644806-500M-魔百和投诉-次数0-202501040000666901</t>
  </si>
  <si>
    <t>202501040000666901</t>
  </si>
  <si>
    <t>202501040000666901#流程受理流水号：20250104193025139636448061205279
客户号码:13963644806
客户姓名:刘**
投诉地市:潍坊
来话流水:2025010419300878620889114
宽带账号:13963644806
宽带账号归属地市:潍坊
宽带账号归属区县:寒亭区
故障地址:潍坊寒亭区双杨镇刘家村刘家村自然村刘家村东西街西二6号箱*********
联系电话:13963644806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光功率:-15.49
故障大类:宽带/电视
故障细类:移动高清电视故障
携转原因:
故障时间:2025-01-04 19:31:07
魔百和单播/组播:单播
具体故障现象:电视机提示无信号，
客户其他诉求:
魔百和单/组播：单播;宽带小区$[寒亭刘家村自然村]$</t>
  </si>
  <si>
    <t>2025-01-04 19:34:05</t>
  </si>
  <si>
    <t>2025-01-04 19:34:54</t>
  </si>
  <si>
    <t>SD-057-250104-485620-6439</t>
  </si>
  <si>
    <t>2025-01-04 19:32:47</t>
  </si>
  <si>
    <t>普通区域--null--宽带上网投诉-次数0-202501040000241204</t>
  </si>
  <si>
    <t>202501040000241204</t>
  </si>
  <si>
    <t>202501040000241204#13046499929客户来电反映自己办理的宽带现在无法安装，师傅表示需要协商，具体时间无法保证。客户表示非常不满，要求尽快安装，请协助处理，谢谢
联系人：女士先生 联系电话：13046499929 流水：2025010410544267820889293</t>
  </si>
  <si>
    <t>SD-057-250104-590423-5246</t>
  </si>
  <si>
    <t>2025-01-04 17:11:48</t>
  </si>
  <si>
    <t>80+银卡-普通区域-奎文区-泰和东郡-15094970707-500M-宽带上网投诉-次数0-202501040000565134</t>
  </si>
  <si>
    <t>2025-01-05 18:12:00</t>
  </si>
  <si>
    <t>202501040000565134</t>
  </si>
  <si>
    <t>202501040000565134#受理号码 : 15094970707客户姓名 : 史**号码归属地 : 潍坊诸城 － 诸城市新卓越手机经营部用户品牌 : 全球通
客户来电反映：宽带无法使用，客户要求上门解决，请求协助处理，谢谢！
联系电话：15094970707 联系人：女士 宽带地址：潍坊高新区潍州路健康街泰和东郡10号楼 来电流水：2025010417062097120800135</t>
  </si>
  <si>
    <t>2025-01-04 17:17:23</t>
  </si>
  <si>
    <t>2025-01-04 17:17:51</t>
  </si>
  <si>
    <t>SD-851-252866-7970-27944</t>
  </si>
  <si>
    <t>SD-057-250104-173582-4276</t>
  </si>
  <si>
    <t>2025-01-04 15:29:20</t>
  </si>
  <si>
    <t>80+普通-普通区域-临朐县-西文山-18765690210-300M-宽带上网投诉-次数0-202501040000468014</t>
  </si>
  <si>
    <t>202501040000468014</t>
  </si>
  <si>
    <t>202501040000468014#【已关注中国移动10086微信公众号】流程受理流水号：20250104152832187656902101137402
客户号码:18765690210
客户姓名:许*
投诉地市:潍坊
来话流水:2025010415281068020883014
宽带账号:18765690210
账号归属区县:潍城
联系电话:18765690210
联系人:先生
宽带地址:潍坊
工单紧急程度:非常紧急
是否投诉倾向:否
是否重复投诉:否
是否携转意向:否
是否有升级投诉倾向:否
*业务名称:业务融合开机流程宽带+OTT
投诉内容:手机号码：18765690210，【问题描述】客户已办理宽带业务，有开通单，要求装维尽快联系上门，请处理，谢谢。联系电话：18765690210，联系人：先生，录音流水号：2025010415281068020883014。受理明细：531920062399999999。
在途开通单信息：536241228993788326，18765690210，2024-12-28 10:17:48，业务融合开机流程宽带+OTT，处理中，装维选址
是否到厅:否
业务名称:业务融合开机流程宽带+OTT
;宽带小区$[西文山]$</t>
  </si>
  <si>
    <t>2025-01-04 15:35:19</t>
  </si>
  <si>
    <t>2025-01-04 15:35:43</t>
  </si>
  <si>
    <t>SD-851-298987-2425-20025</t>
  </si>
  <si>
    <t>2025-01-04 17:16:42</t>
  </si>
  <si>
    <t>普通区域-寒亭区-固堤李家埠村自然村-15169447708-200M-业务受理宽带-次数0-202501040000571511 一级督办</t>
  </si>
  <si>
    <t>202501040000571511</t>
  </si>
  <si>
    <t>2025-01-04 17:43:23</t>
  </si>
  <si>
    <t>2025-01-04 17:43:46</t>
  </si>
  <si>
    <t>SD-057-250104-176082-1797</t>
  </si>
  <si>
    <t>2025-01-04 11:11:30</t>
  </si>
  <si>
    <t>【调研】-80+金卡-(目标)普通区域-青州市-朱良学校教师公寓-18353659932-1000M-宽带上网投诉-次数0-20250104111039X239913694</t>
  </si>
  <si>
    <t>20250104111039X239913694</t>
  </si>
  <si>
    <t xml:space="preserve">流程受理流水号：20250104110926183536599321058441
客户号码:18353659932
客户姓名:袁*
投诉地市:潍坊
来话流水:2025010411045363620834274
宽带账号:18353659932
宽带账号归属地市:潍坊
宽带账号归属区县:青州市
故障地址:潍坊青州市
联系电话:18353659932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11:04:36
具体故障现象:何官镇 南张楼村  无信号
客户其他诉求:
</t>
  </si>
  <si>
    <t>2025-01-04 11:18:11</t>
  </si>
  <si>
    <t>2025-01-04 11:18:31</t>
  </si>
  <si>
    <t>SD-851-253982-23310-13750</t>
  </si>
  <si>
    <t>SD-057-250104-674913-4234</t>
  </si>
  <si>
    <t>2025-01-04 15:26:17</t>
  </si>
  <si>
    <t>【重投】-(目标)普通区域-高密市-永丰庄自然村-15963441296-100M-宽带上网投诉-次数0-20250104152449X489816679</t>
  </si>
  <si>
    <t>20250104152449X489816679</t>
  </si>
  <si>
    <t xml:space="preserve">【农村网络投诉】流程受理流水号：20250104152225159634412961135417
客户号码:15963441296
客户姓名:门**
投诉地市:潍坊
来话流水:2025010415183093220851774
宽带账号:15963441296
宽带账号归属地市:潍坊
宽带账号归属区县:高密市
故障地址:潍坊高密市醴泉街道永丰庄永丰庄自然村12号箱*********
联系电话:15963441296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15:22:45
具体故障现象:无法上网
客户其他诉求:用户要求装维师傅再上门安装一下
</t>
  </si>
  <si>
    <t>2025-01-04 15:31:12</t>
  </si>
  <si>
    <t>2025-01-04 15:32:19</t>
  </si>
  <si>
    <t>SD-057-250104-152384-4915</t>
  </si>
  <si>
    <t>普通区域-高密市-初家村安居工程-13964795441-200M-魔百和投诉-次数0-20250104163638X798876989</t>
  </si>
  <si>
    <t>2025-01-05 17:39:00</t>
  </si>
  <si>
    <t>20250104163638X798876989</t>
  </si>
  <si>
    <t>【农村网络投诉】流程受理流水号：20250104162909139647954411156548
客户号码:13964795441
客户姓名:孙**
投诉地市:潍坊
来话流水:2025010416280377320804351
宽带账号:13964795441
宽带账号归属地市:潍坊
宽带账号归属区县:高密市
故障地址:潍坊市高密市密水街道杏坛西街初家村安居工程安居工程小区4号楼东墙4号分纤箱**安居工程小区4-1号*******
联系电话:13963696441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故障细类:移动高清电视故障(专席)
携转原因:
故障时间:2025-01-04 16:34:15
魔百和单播/组播:组播
具体故障现象:电视机提示无信号，
客户其他诉求:客户来电反映家里电视无法观看，显示雪花屏，线上排障不认可，请协助处理，谢谢
魔百和单/组播：组播</t>
  </si>
  <si>
    <t>2025-01-04 16:39:48</t>
  </si>
  <si>
    <t>2025-01-04 16:46:07</t>
  </si>
  <si>
    <t>SD-057-250104-927643-1852</t>
  </si>
  <si>
    <t>2025-01-04 11:17:07</t>
  </si>
  <si>
    <t>(目标)普通区域-寿光市-东付社区-13869645561-200M-宽带上网投诉-次数0-202501040000261095</t>
  </si>
  <si>
    <t>2025-01-05 12:18:00</t>
  </si>
  <si>
    <t>202501040000261095</t>
  </si>
  <si>
    <t xml:space="preserve">202501040000261095#流程受理流水号：20250104111635138696455611061153
客户号码:13869645561
客户姓名:贾**
投诉地市:潍坊
来话流水:2025010411162400520896493
宽带账号:13869645561
宽带账号归属地市:潍坊
宽带账号归属区县:寿光市
故障地址:潍坊寿光市圣城街道金光东街东付社区7号楼*********
联系电话:13869645561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光功率:-21.30
故障大类:宽带/电视
故障细类:宽带无法上网
携转原因:
故障时间:2025-01-04 11:16:47
具体故障现象:疑似质差终端:
是
客户其他诉求:客户侧为质差终端，要求上门更换终端并一并处理故障问题。
</t>
  </si>
  <si>
    <t>2025-01-04 11:31:16</t>
  </si>
  <si>
    <t>2025-01-04 11:31:37</t>
  </si>
  <si>
    <t>SD-057-250104-820346-2427</t>
  </si>
  <si>
    <t>2025-01-04 12:20:32</t>
  </si>
  <si>
    <t>80+银卡-普通区域-奎文区-聚类-圣荣商务大厦-13678669920-1000M-宽带上网投诉-次数0-20250104121839X319201933</t>
  </si>
  <si>
    <t>20250104121839X319201933</t>
  </si>
  <si>
    <t>检测结果：1、手机账号余额检测：手机账户余额正常；2、宽带速率检测：宽带速率正常；3、宽带账号登录状态检测：账号登录状态正常；4、宽带状态检测：宽带状态正常；5、群体故障检测：无大面积群障；6、线路检测：线路状态正常；7、光猫在线检测：光猫在线；故障类型：网络无法连接。故障描述：连不上网了
……也不知道咋回事，好几天了。联系人：王。联系电话：13678669920。。</t>
  </si>
  <si>
    <t>2025-01-04 12:23:03</t>
  </si>
  <si>
    <t>2025-01-04 12:23:19</t>
  </si>
  <si>
    <t>SD-851-260631-18719-10631</t>
  </si>
  <si>
    <t>SD-057-250104-739152-6449</t>
  </si>
  <si>
    <t>2025-01-04 19:35:05</t>
  </si>
  <si>
    <t>80+普通-普通区域-寿光市-方东村自然村-13583645477-300M-宽带上网投诉-次数0-20250104193313X393806684</t>
  </si>
  <si>
    <t>20250104193313X393806684</t>
  </si>
  <si>
    <t xml:space="preserve">【农村网络投诉】流程受理流水号：20250104192947135836454771205152
客户号码:13583645477
客户姓名:付**
投诉地市:潍坊
来话流水:2025010419292704020884911
宽带账号:13583645477
宽带账号归属地市:潍坊
宽带账号归属区县:寿光市
故障地址:潍坊寿光市东埠方东村方东村自然村方东村西南（赵忠和外墙）*********
联系电话:15963627795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19:32:24
具体故障现象:光猫亮红灯，
客户其他诉求:
</t>
  </si>
  <si>
    <t>2025-01-04 19:37:28</t>
  </si>
  <si>
    <t>2025-01-04 19:38:53</t>
  </si>
  <si>
    <t>SD-057-250104-906435-5239</t>
  </si>
  <si>
    <t>2025-01-04 17:11:09</t>
  </si>
  <si>
    <t>80+银卡-FTTR-普通区域-寒亭区-王固庄村自然村-15966075253-1000M-宽带上网投诉-次数0-20250104170947X787008336</t>
  </si>
  <si>
    <t>20250104170947X787008336</t>
  </si>
  <si>
    <t xml:space="preserve">【农村网络投诉】流程受理流水号：20250104170836159660752531169272
客户号码:15966075253
客户姓名:庄**
投诉地市:潍坊
来话流水:2025010417074322920816864
宽带账号:15966075253
宽带账号归属地市:潍坊
宽带账号归属区县:寒亭区
故障地址:潍坊寒亭区双杨镇王固庄村王固庄村自然村寒亭区双杨镇王固庄村西二南北街中间7号箱扩容*********
联系电话:15966075253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17:09:35
具体故障现象:光猫亮红灯，
客户其他诉求:
</t>
  </si>
  <si>
    <t>2025-01-04 17:17:08</t>
  </si>
  <si>
    <t>2025-01-04 17:17:34</t>
  </si>
  <si>
    <t>SD-851-281094-5795-8217</t>
  </si>
  <si>
    <t>SD-057-250104-940865-5267</t>
  </si>
  <si>
    <t>2025-01-04 17:14:47</t>
  </si>
  <si>
    <t>80+银卡-普通区域-奎文区-中和街社区-15863285050-1000M-宽带上网投诉-次数0-202501040000570149</t>
  </si>
  <si>
    <t>202501040000570149</t>
  </si>
  <si>
    <t>202501040000570149#流程受理流水号：20250104171248158632850501170546
客户号码:15863285050
客户姓名:周**
投诉地市:潍坊
来话流水:2025010417091518920836025
宽带账号:15863285050
宽带账号归属地市:潍坊
宽带账号归属区县:奎文区
故障地址:潍坊奎文区东关街道东风东街中和街社区B3号楼1单元102*********
联系电话:15863285050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17:12:59
具体故障现象:光信号红灯：插紧捋顺光钎线重启未恢复
客户其他诉求:请处理，谢谢
;宽带小区$[中和街社区]$</t>
  </si>
  <si>
    <t>2025-01-04 17:21:18</t>
  </si>
  <si>
    <t>2025-01-04 17:21:41</t>
  </si>
  <si>
    <t>SD-851-259501-2611-15500</t>
  </si>
  <si>
    <t>SD-057-250104-217659-6466</t>
  </si>
  <si>
    <t>2025-01-04 19:37:09</t>
  </si>
  <si>
    <t>80+金卡-普通区域-青州市-龙苑-13793653701-1000M-业务受理宽带-次数0-202501040000669005</t>
  </si>
  <si>
    <t>202501040000669005</t>
  </si>
  <si>
    <t>202501040000669005# 宽带账号:13793653701; 联系电话：13793653701，问题类型：此工单为群障修复工单，根据群障全量闭环修复管理要求，为确保客户网络通畅，请装维人员跟进修复网络问题，谢谢！ 
 群障标题：公告。故障描述：龙苑主叫号码：13963677814.0;该号码仅供参考，请优先联系宽带账号。</t>
  </si>
  <si>
    <t>2025-01-04 19:39:57</t>
  </si>
  <si>
    <t>2025-01-04 19:40:19</t>
  </si>
  <si>
    <t>SD-851-272485-4557-6967</t>
  </si>
  <si>
    <t>SD-057-250104-068312-6467</t>
  </si>
  <si>
    <t>2025-01-04 19:37:11</t>
  </si>
  <si>
    <t>【调研】-80+银卡-(目标)普通区域-潍城区-蔡家庄小区-15006669091-200M-业务受理宽带-次数0-202501040000669790</t>
  </si>
  <si>
    <t>202501040000669790</t>
  </si>
  <si>
    <t>202501040000669790# 宽带账号:15006669091; 联系电话：15006669091，问题类型：此工单为群障修复工单，根据群障全量闭环修复管理要求，为确保客户网络通畅，请装维人员跟进修复网络问题，谢谢！ 
 群障标题：公告。故障描述：潍坊潍城区蔡家庄小区光缆故障，预估24小时恢复，请帮忙拦截,如有需要请联系片区装维师傅杜德生15706307862主叫号码：15006669091.0;该号码仅供参考，请优先联系宽带账号。</t>
  </si>
  <si>
    <t>2025-01-04 19:51:43</t>
  </si>
  <si>
    <t>2025-01-04 19:53:20</t>
  </si>
  <si>
    <t>SD-057-250104-908345-4921</t>
  </si>
  <si>
    <t>2025-01-04 16:39:22</t>
  </si>
  <si>
    <t>80+白金-普通区域-寒亭区-纳福馨城小区-15863619929-1000M-宽带上网投诉-次数0-202501040000534593</t>
  </si>
  <si>
    <t>2025-01-05 17:40:00</t>
  </si>
  <si>
    <t>202501040000534593</t>
  </si>
  <si>
    <t xml:space="preserve">202501040000534593#流程受理流水号：20250104163800158636199291159476
客户号码:15863619929
客户姓名:邵**
投诉地市:潍坊
来话流水:2025010416371033020826671
宽带账号:15863619929
宽带账号归属地市:潍坊
宽带账号归属区县:寒亭区
故障地址:潍坊寒亭区寒亭街道幸福路纳福馨城小区9号楼*********
联系电话:15169680093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光功率:-21.02
故障大类:宽带/电视
故障细类:宽带无法上网
携转原因:
故障时间:2025-01-04 16:38:05
具体故障现象:打不开网页，
客户其他诉求:客户侧为质差终端，要求上门更换终端并一并处理故障问题。
</t>
  </si>
  <si>
    <t>2025-01-04 17:01:09</t>
  </si>
  <si>
    <t>2025-01-04 17:03:01</t>
  </si>
  <si>
    <t>SD-851-261659-9914-4097</t>
  </si>
  <si>
    <t>SD-057-250104-201468-4862</t>
  </si>
  <si>
    <t>2025-01-04 16:32:09</t>
  </si>
  <si>
    <t>【调研】-80+银卡-普通区域-奎文区-奎文交警队宿舍-13516367989-1000M-宽带上网投诉-次数0-20250104163034X434881165</t>
  </si>
  <si>
    <t>2025-01-05 17:33:00</t>
  </si>
  <si>
    <t>20250104163034X434881165</t>
  </si>
  <si>
    <t xml:space="preserve">流程受理流水号：20250104162852135163679891156455
客户号码:13516367989
客户姓名:武**
投诉地市:潍坊
来话流水:2025010416282378120808859
宽带账号:13516367989
宽带账号归属地市:潍坊
宽带账号归属区县:高新
故障地址:潍坊高新高新城区福寿街交警队宿舍2号楼【高层南楼】*********
联系电话:13516367989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16:32:47
具体故障现象:提示网络无法连接，
客户其他诉求:
</t>
  </si>
  <si>
    <t>2025-01-04 16:33:56</t>
  </si>
  <si>
    <t>2025-01-04 16:36:12</t>
  </si>
  <si>
    <t>SD-851-280204-15689-19803</t>
  </si>
  <si>
    <t>SD-057-250104-102538-4861</t>
  </si>
  <si>
    <t>2025-01-04 16:32:05</t>
  </si>
  <si>
    <t>【调研】-80+金卡-普通区域-临朐县-辛寨商贸城-18265603308-200M-宽带上网投诉-次数0-20250104162914X354598503</t>
  </si>
  <si>
    <t>20250104162914X354598503</t>
  </si>
  <si>
    <t xml:space="preserve">流程受理流水号：20250104162733182656033081156047
客户号码:18265603308
客户姓名:刘**
投诉地市:潍坊
来话流水:2025010416225446920833111
宽带账号:18265603308
宽带账号归属地市:潍坊
宽带账号归属区县:临朐县
故障地址:潍坊临朐县辛寨镇人民政府中白路辛寨商贸城5号楼（西门）*********
联系电话:18265603308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故障细类:宽带无法上网(专席)
携转原因:
故障时间:2025-01-04 16:18:27
具体故障现象:提示网络无法连接，拔插网线，重启路由器
客户其他诉求:
</t>
  </si>
  <si>
    <t>2025-01-04 16:34:54</t>
  </si>
  <si>
    <t>2025-01-04 16:35:18</t>
  </si>
  <si>
    <t>SD-851-254650-22459-16247</t>
  </si>
  <si>
    <t>SD-057-250104-742016-1858</t>
  </si>
  <si>
    <t>2025-01-04 11:17:19</t>
  </si>
  <si>
    <t>普通区域-诸城市-管家朱村-15105444381-200M-业务受理宽带-次数0-202501040000260622</t>
  </si>
  <si>
    <t>202501040000260622</t>
  </si>
  <si>
    <t>202501040000260622# 宽带账号:15105444381; 联系电话：15105444381，问题类型：此工单为群障修复工单，根据群障全量闭环修复管理要求，为确保客户网络通畅，请装维人员跟进修复网络问题，谢谢！ 
 群障标题：公告。故障描述：潍坊诸城市管家朱村主缆故障，预估24小时恢复，请帮忙拦截。主叫号码：15105444381.0;该号码仅供参考，请优先联系宽带账号。</t>
  </si>
  <si>
    <t>2025-01-04 11:19:16</t>
  </si>
  <si>
    <t>2025-01-04 11:19:35</t>
  </si>
  <si>
    <t>SD-057-250104-019876-2433</t>
  </si>
  <si>
    <t>2025-01-04 12:21:02</t>
  </si>
  <si>
    <t>【调研】-80+银卡-普通区域-安丘市-金稻园-15864323881-1000M-宽带上网投诉-次数0-202501040000315833</t>
  </si>
  <si>
    <t>202501040000315833</t>
  </si>
  <si>
    <t>202501040000315833#宽带账号：15864323881 ；宽带地址：潍坊安丘市新安街道秀水街金稻园10号楼* ；客户来电反映  电视看不了 ，客户异机来电报修，线上指导无法配合操作/不在家，要求上门处理来电流水：2025010412185371720852722  联系电话：。15864323881</t>
  </si>
  <si>
    <t>2025-01-04 12:24:53</t>
  </si>
  <si>
    <t>2025-01-04 12:25:15</t>
  </si>
  <si>
    <t>SD-851-234560-13773-16635</t>
  </si>
  <si>
    <t>SD-057-250104-456782-5571</t>
  </si>
  <si>
    <t>2025-01-04 17:50:21</t>
  </si>
  <si>
    <t>80+银卡-FTTR-普通区域-临朐县-北侯家庄子-18263655061-1000M-宽带延伸服务-次数0-202501040000603270</t>
  </si>
  <si>
    <t>2025-01-05 17:51:00</t>
  </si>
  <si>
    <t>202501040000603270</t>
  </si>
  <si>
    <t xml:space="preserve">202501040000603270#流程受理流水号：20250104174944182636550611181689
客户号码:18263655061
客户姓名:侯**
投诉地市:潍坊
来话流水:2025010417485075820807128
宽带账号:18263655061
宽带账号归属地市:潍坊
宽带账号归属区县:临朐县
故障地址:潍坊临朐县蒋峪镇人民政府北侯家庄子村北侯家庄子北侯家庄子8号箱侯丰永（外墙）*********
联系电话:18263655061
联系人:先生/女士
工单紧急程度:一般
是否有升级投诉倾向:否
是否重复投诉:否
是否携转意向:否
是否投诉倾向:否
是否智能网关:智能网关
当前是否在线:是
接入方式:FTTH
是否质差终端:是
光功率:-20.17
故障大类:宽带/电视
故障细类:宽带延伸服务
携转原因:
故障时间:2025-01-04 17:49:52
具体故障现象:调测其它设备，
</t>
  </si>
  <si>
    <t>2025-01-04 18:00:44</t>
  </si>
  <si>
    <t>连接2.4G频段</t>
  </si>
  <si>
    <t>2025-01-04 18:02:57</t>
  </si>
  <si>
    <t>SD-851-314420-15565-8836</t>
  </si>
  <si>
    <t>SD-057-250104-015726-5645</t>
  </si>
  <si>
    <t>2025-01-04 17:56:59</t>
  </si>
  <si>
    <t>普通区域-奎文区-null-13070706044-宽带上网投诉-次数0-202501040000606668</t>
  </si>
  <si>
    <t>2025-01-05 17:57:00</t>
  </si>
  <si>
    <t>202501040000606668</t>
  </si>
  <si>
    <t>202501040000606668#13070706044客户对于宽带一直无安装不认可，要求尽快联系按照宽带，请协助处理，谢谢，联系电话：本机。</t>
  </si>
  <si>
    <t>SD-057-250104-563107-5565</t>
  </si>
  <si>
    <t>普通区域-诸城市-明诚园市场沿街-15206363925-200M-宽带上网投诉-次数0-20250104163355X635385407</t>
  </si>
  <si>
    <t>2025-01-05 18:51:00</t>
  </si>
  <si>
    <t>20250104163355X635385407</t>
  </si>
  <si>
    <t>设备序列号:1764060000005919,检测结果：1、设备在线状态检测：设备在线；2、设备画面检测：未检测到；3、云存储状态检测：设备未办理云存储；故障类型：设备显示离线。故障描述：一直没信号，监视器有杂音，咔吃咔吃的。联系人：李臣晖。联系电话：18305203925。</t>
  </si>
  <si>
    <t>2025-01-04 18:02:38</t>
  </si>
  <si>
    <t>家庭业务-&gt;基础服务-&gt;家庭安防-&gt;全局流转-&gt;功能使用-&gt;设备显示离线-&gt;全局流转</t>
  </si>
  <si>
    <t>2025-01-04 18:05:48</t>
  </si>
  <si>
    <t>SD-851-247763-10693-24972</t>
  </si>
  <si>
    <t>SD-057-250104-762458-3700</t>
  </si>
  <si>
    <t>2025-01-04 14:27:19</t>
  </si>
  <si>
    <t>普通区域-诸城市-大观檏拙园-18366578858-1000M-业务受理宽带-次数0-202501040000412291</t>
  </si>
  <si>
    <t>202501040000412291</t>
  </si>
  <si>
    <t>202501040000412291#【已关注中国移动10086微信公众号】 宽带账号:18366578858; 联系电话：18366578858，问题类型：此工单为群障修复工单，根据群障全量闭环修复管理要求，为确保客户网络通畅，请装维人员跟进修复网络问题，谢谢！ 
 群障标题：公告。故障描述：潍坊诸城市大观檏拙园光缆故障，预估24小时恢复，请帮忙拦截,如有需要请联系片区装维师傅李梦超15706307958主叫号码：18366578858.0;该号码仅供参考，请优先联系宽带账号。</t>
  </si>
  <si>
    <t>2025-01-04 14:44:23</t>
  </si>
  <si>
    <t>2025-01-04 14:54:09</t>
  </si>
  <si>
    <t>SD-851-281528-14052-15949</t>
  </si>
  <si>
    <t>SD-057-250104-180342-2099</t>
  </si>
  <si>
    <t>2025-01-04 11:45:42</t>
  </si>
  <si>
    <t>【调研】-80+普通-普通区域-寿光市-刘旺-15154462801-300M-宽带上网投诉-次数0-202501040000287178</t>
  </si>
  <si>
    <t>202501040000287178</t>
  </si>
  <si>
    <t>202501040000287178#15154462801 电视显示帐号不存在，已经开销户，重新输入帐号密码，未恢复，提示质差机顶盒，请处理，谢谢
联系人先生，电话本机，流水号 2025010411385369720809346</t>
  </si>
  <si>
    <t>2025-01-04 11:49:55</t>
  </si>
  <si>
    <t>王月强</t>
  </si>
  <si>
    <t>15706307830</t>
  </si>
  <si>
    <t>dw3_jk_wangyueqiang</t>
  </si>
  <si>
    <t>2025-01-04 11:52:54</t>
  </si>
  <si>
    <t>SD-057-250104-250718-2123</t>
  </si>
  <si>
    <t>2025-01-04 11:47:22</t>
  </si>
  <si>
    <t>普通区域-坊子区-东邵村自然村-15169613086-200M-业务受理宽带-次数0-202501040000291872</t>
  </si>
  <si>
    <t>202501040000291872</t>
  </si>
  <si>
    <t>202501040000291872# 宽带账号:15169613086; 联系电话：15169613086，问题类型：此工单为群障修复工单，根据群障全量闭环修复管理要求，为确保客户网络通畅，请装维人员跟进修复网络问题，谢谢！ 
 群障标题：公告。故障描述：潍坊坊子区东邵村自然村主缆故障，预估24小时恢复，请帮忙拦截。主叫号码：15169613086.0;该号码仅供参考，请优先联系宽带账号。</t>
  </si>
  <si>
    <t>2025-01-04 11:54:42</t>
  </si>
  <si>
    <t>2025-01-04 11:58:26</t>
  </si>
  <si>
    <t>SD-851-335862-1816-18749</t>
  </si>
  <si>
    <t>SD-057-250104-241789-3626</t>
  </si>
  <si>
    <t>2025-01-04 14:21:17</t>
  </si>
  <si>
    <t>【调研】-80+金卡-普通区域-诸城市-河畔花城-13869673658-1000M-宽带上网投诉-次数0-202501040000403886</t>
  </si>
  <si>
    <t>202501040000403886</t>
  </si>
  <si>
    <t>202501040000403886#客户来电反映家里电视无法观看  线上排障不认可 要求维修人员上门维修 请尽快协助处理  客户要求带个机顶盒遥控器</t>
  </si>
  <si>
    <t>2025-01-04 14:42:05</t>
  </si>
  <si>
    <t>2025-01-04 14:42:35</t>
  </si>
  <si>
    <t>SD-057-250104-648135-2137</t>
  </si>
  <si>
    <t>2025-01-04 11:47:47</t>
  </si>
  <si>
    <t>【调研】-普通区域-昌邑市-棚户改造区-18615913994-1000M-业务受理宽带-次数0-202501040000289454</t>
  </si>
  <si>
    <t>202501040000289454</t>
  </si>
  <si>
    <t>202501040000289454# 宽带账号:18615913994; 联系电话：18615913994，问题类型：此工单为群障修复工单，根据群障全量闭环修复管理要求，为确保客户网络通畅，请装维人员跟进修复网络问题，谢谢！ 
 群障标题：公告。故障描述：棚户改造区主叫号码：18615913994.0;该号码仅供参考，请优先联系宽带账号。</t>
  </si>
  <si>
    <t>2025-01-04 12:01:28</t>
  </si>
  <si>
    <t>2025-01-04 12:01:59</t>
  </si>
  <si>
    <t>SD-057-250104-159823-738</t>
  </si>
  <si>
    <t>2025-01-04 09:33:23</t>
  </si>
  <si>
    <t>普通区域--null-18264670607-宽带上网投诉-次数0-202501040000146103</t>
  </si>
  <si>
    <t>2025-01-05 09:34:00</t>
  </si>
  <si>
    <t>202501040000146103</t>
  </si>
  <si>
    <t>202501040000146103#流程受理流水号：20250104093209182646706071021138
客户号码:18264670607
客户姓名:王**
投诉地市:潍坊
来话流水:2025010409314546620820842
宽带账号:18264670607
账号归属区县:寿光-马店-片区
联系电话:18264670607
联系人:先生/女士
宽带地址:潍坊
工单紧急程度:一般
是否投诉倾向:否
是否重复投诉:否
是否携转意向:否
是否有升级投诉倾向:否
*业务名称:业务融合开机流程宽带+OTT
投诉内容:手机号码：18264670607，【问题描述】客户已办理宽带业务，有开通单，要求装维尽快联系上门，请处理，谢谢。联系电话：18264670607，联系人：先生/女士，录音流水号：2025010409314546620820842。受理明细：531920062399999999。
在途开通单信息：536250101658806590，18264670607，2025-01-01 17:39:39，业务融合开机流程宽带+OTT，处理中，手写判断和地址录入
是否到厅:否
业务名称:业务融合开机流程宽带+OTT
;宽带小区$[null]$</t>
  </si>
  <si>
    <t>SD-057-250104-081542-745</t>
  </si>
  <si>
    <t>2025-01-04 09:34:17</t>
  </si>
  <si>
    <t>普通区域-奎文区-健康八号-13562685143-300M-宽带上网投诉-次数0-20250103180604X764862575</t>
  </si>
  <si>
    <t>20250103180604X764862575</t>
  </si>
  <si>
    <t xml:space="preserve">	#集团模板#家宽客户反映装机地址为!{宽带装机地址}，装机时间为xx，办理渠道为xx，在!{故障开始时间}!{宽带账号}出现xx问题，客户要求xx。#集团模板#
#集团模板#客户反映!{订购时间}，!{办理部门(或所属组织机构)}办理的!{业务/活动名称}客户来电反映办理宽带业务，由于没有端口无法安装，一直不给拉线，自己一直使用流量，客户不满，要求投诉，渠道未知，联系电话：13562685143，请处理，谢谢</t>
  </si>
  <si>
    <t>2025-01-04 09:38:18</t>
  </si>
  <si>
    <t>家庭业务-&gt;基础服务-&gt;家庭宽带-&gt;全局流转-&gt;售后服务-&gt;宽带未覆盖办理后无法装移机-&gt;全局流转</t>
  </si>
  <si>
    <t>2025-01-04 09:38:47</t>
  </si>
  <si>
    <t>SD-852-245301-2478-21709</t>
  </si>
  <si>
    <t>SD-057-250104-267310-781</t>
  </si>
  <si>
    <t>2025-01-04 09:37:32</t>
  </si>
  <si>
    <t>【调研】-80+普通-普通区域-安丘市-宋家园新华府-18364666188-200M-业务受理宽带-次数0-202501040000150041</t>
  </si>
  <si>
    <t>2025-01-05 09:38:00</t>
  </si>
  <si>
    <t>202501040000150041</t>
  </si>
  <si>
    <t>202501040000150041# 宽带账号:18364666188; 联系电话：18364666188，问题类型：此工单为群障修复工单，根据群障全量闭环修复管理要求，为确保客户网络通畅，请装维人员跟进修复网络问题，谢谢！ 
 群障标题：公告。故障描述：潍坊安丘市宋家园新华府光缆故障，预估24小时恢复，请帮忙拦截,如有需要请联系片区装维师傅管家豪15706307024主叫号码：18364666188.0;该号码仅供参考，请优先联系宽带账号。</t>
  </si>
  <si>
    <t>2025-01-04 09:49:40</t>
  </si>
  <si>
    <t>2025-01-04 09:52:44</t>
  </si>
  <si>
    <t>SD-851-228047-6934-15062</t>
  </si>
  <si>
    <t>2025-01-04 16:25:12</t>
  </si>
  <si>
    <t>普通区域-青州市-孙旺村-15854880672-300M-宽带上网投诉-次数0-202501040000520451 一级督办</t>
  </si>
  <si>
    <t>2025-01-05 17:26:00</t>
  </si>
  <si>
    <t>202501040000520451</t>
  </si>
  <si>
    <t>2025-01-04 16:50:03</t>
  </si>
  <si>
    <t>2025-01-04 16:50:26</t>
  </si>
  <si>
    <t>SD-057-250104-520691-2154</t>
  </si>
  <si>
    <t>2025-01-04 11:49:02</t>
  </si>
  <si>
    <t>普通区域-寒亭区-锦程中学宿舍-13869623195-100M-宽带上网投诉-次数0-202501040000290771</t>
  </si>
  <si>
    <t>2025-01-05 12:50:00</t>
  </si>
  <si>
    <t>202501040000290771</t>
  </si>
  <si>
    <t>202501040000290771#流程受理流水号：20250104110212138696231951055576
客户号码:13869623195
客户姓名:刘**
投诉地市:潍坊
来话流水:2025010411011528720882243
宽带账号:13869623195
宽带账号归属地市:潍坊
宽带账号归属区县:寒亭区
故障地址:潍坊寒亭区经济开发区月河路锦程中学宿舍1号楼*********
联系电话:13869623195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11:01:56
具体故障现象:提示网络无法连接，
客户其他诉求:</t>
  </si>
  <si>
    <t>2025-01-04 12:03:31</t>
  </si>
  <si>
    <t>2025-01-04 12:04:02</t>
  </si>
  <si>
    <t>SD-057-250104-857406-4770</t>
  </si>
  <si>
    <t>2025-01-04 16:22:31</t>
  </si>
  <si>
    <t>【调研】-80+银卡-普通区域-潍城区-潍坊和平广场公寓-17863675202-500M-宽带上网投诉-次数0-202501040000521381</t>
  </si>
  <si>
    <t>2025-01-05 17:23:00</t>
  </si>
  <si>
    <t>202501040000521381</t>
  </si>
  <si>
    <t>202501040000521381#流程受理流水号：20250104162050178636752021153895
客户号码:17863675202
客户姓名:李**
投诉地市:潍坊
来话流水:2025010416203873820802204
宽带账号:17863675202
账号归属区县:市区-市区代理商管理中心
联系电话:17863675202
联系人:先生/女士
宽带地址:潍坊
工单紧急程度:非常紧急
是否投诉倾向:否
是否重复投诉:否
是否携转意向:否
是否有升级投诉倾向:否
*业务名称:业务融合移机流程宽带+OTT
投诉内容:手机号码：17863675202，【问题描述】客户来电表示不需要办理移机业务了，请处理，谢谢。联系电话：17863675202，联系人：先生/女士，录音流水号：2025010416203873820802204。受理明细：531920062399999999。
在途开通单信息：536241228134263766，17863675202，2024-12-28 15:52:53，业务融合移机流程宽带+OTT，处理中，装维选址
是否到厅:否
业务名称:业务融合移机流程宽带+OTT
;宽带小区$[潍坊和平广场公寓]$</t>
  </si>
  <si>
    <t>2025-01-04 16:27:03</t>
  </si>
  <si>
    <t>2025-01-04 16:27:38</t>
  </si>
  <si>
    <t>SD-852-289643-1586-5210</t>
  </si>
  <si>
    <t>SD-057-250104-270956-4801</t>
  </si>
  <si>
    <t>2025-01-04 16:26:06</t>
  </si>
  <si>
    <t>普通区域-高密市-贵宾首府（小微）-19905363534-500M-宽带上网投诉-次数0-20250104162436X761394500</t>
  </si>
  <si>
    <t>2025-01-05 17:27:00</t>
  </si>
  <si>
    <t>20250104162436X761394500</t>
  </si>
  <si>
    <t xml:space="preserve">流程受理流水号：20250104162228199053635341154408
客户号码:19905363534
客户姓名:魏**
投诉地市:潍坊
来话流水:2025010416215687420819783
宽带账号:19905363534
宽带账号归属地市:潍坊
宽带账号归属区县:高密市
故障地址:潍坊高密市密水街道人民大街贵宾首府（小微）高密贵宾首府（小微）11层6号箱*********
联系电话:19905363534
联系人:先生/女士
工单紧急程度:一般
是否有升级投诉倾向:否
是否重复投诉:否
是否携转意向:否
是否投诉倾向:否
是否智能网关:智能网关
当前是否在线:否
接入方式:--
端到端诊断结果:大面积故障
是否质差终端:无质差信息
光功率:无
故障大类:宽带/电视
故障细类:宽带无法上网
携转原因:
故障时间:2025-01-04 16:25:59
具体故障现象:客户反映宽带无法使用，通过系统核实有故障，给客户解释不认可，要求下维修工单，请师傅联系一下客户，谢谢。
客户其他诉求:
</t>
  </si>
  <si>
    <t>2025-01-04 16:26:29</t>
  </si>
  <si>
    <t>2025-01-04 16:26:46</t>
  </si>
  <si>
    <t>SD-851-309271-28642-14294</t>
  </si>
  <si>
    <t>SD-057-250104-193045-4743</t>
  </si>
  <si>
    <t>2025-01-04 16:20:23</t>
  </si>
  <si>
    <t>普通区域-青州市-金庆御花园二期-15095170338-300M-宽带上网投诉-次数0-20250104161825X705834987</t>
  </si>
  <si>
    <t>2025-01-05 17:21:00</t>
  </si>
  <si>
    <t>20250104161825X705834987</t>
  </si>
  <si>
    <t xml:space="preserve">流程受理流水号：20250104161552150951703381152276
客户号码:15095170338
客户姓名:赵*
投诉地市:潍坊
来话流水:2025010416144722720824086
宽带账号:15095170338
宽带账号归属地市:潍坊
宽带账号归属区县:青州市
故障地址:潍坊青州市益都街道北海路金庆御花园二期31号楼*********
联系电话:13561430638
联系人:先生/女士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故障时间:2025-01-04 16:17:36
具体故障现象:光猫亮红灯，
客户其他诉求:
</t>
  </si>
  <si>
    <t>2025-01-04 16:22:01</t>
  </si>
  <si>
    <t>2025-01-04 16:22:30</t>
  </si>
  <si>
    <t>SD-851-321293-14717-8574</t>
  </si>
  <si>
    <t>SD-057-250104-358291-4813</t>
  </si>
  <si>
    <t>2025-01-04 16:26:38</t>
  </si>
  <si>
    <t>【调研】-80+普通-(目标)普通区域-寿光市-东浊北村自然村-15866547107-1000M-业务受理宽带-次数0-202501040000525112</t>
  </si>
  <si>
    <t>202501040000525112</t>
  </si>
  <si>
    <t>202501040000525112#【已关注中国移动10086微信公众号】 宽带账号:15866547107; 联系电话：15866547107，问题类型：此工单为群障修复工单，根据群障全量闭环修复管理要求，为确保客户网络通畅，请装维人员跟进修复网络问题，谢谢！ 
 群障标题：公告。故障描述：潍坊寿光市东浊北村自然村光缆故障，预估24小时恢复，请帮忙拦截,如有需要请联系片区装维师傅刘同军15706307826主叫号码：15866547107.0;该号码仅供参考，请优先联系宽带账号。</t>
  </si>
  <si>
    <t>2025-01-04 16:32:18</t>
  </si>
  <si>
    <t>2025-01-04 16:33:12</t>
  </si>
  <si>
    <t>SD-851-314839-371-6725</t>
  </si>
  <si>
    <t>SD-057-250104-742053-4769</t>
  </si>
  <si>
    <t>【重投】-80+银卡-普通区域-寒亭区-大俫庄村自然村-13864618350-1000M-宽带上网投诉-次数0-202501040000517408</t>
  </si>
  <si>
    <t>202501040000517408</t>
  </si>
  <si>
    <t>202501040000517408#宽带账号：13864618350；宽带地址：潍坊寒亭区河滩镇大俫庄村大俫庄村自然村大俫庄村5号箱*********；客户来电反映移动高清无法观看，没有声音，重启，调两个遥控器声音，要求上门，请协助处理，谢谢！来电流水：2025010416162387420845688，联系电话：13864618350</t>
  </si>
  <si>
    <t>2025-01-04 16:25:11</t>
  </si>
  <si>
    <t>2025-01-04 16:25:38</t>
  </si>
  <si>
    <t>2025-01-04 17:59:11</t>
  </si>
  <si>
    <t>【调研】-80+普通-普通区域-青州市-大马宋村-18766462355-300M-宽带上网投诉-次数0-202501040000606596 一级督办</t>
  </si>
  <si>
    <t>202501040000606596</t>
  </si>
  <si>
    <t>2025-01-04 18:01:34</t>
  </si>
  <si>
    <t>2025-01-04 18:01:52</t>
  </si>
  <si>
    <t>SD-851-235416-21170-10562</t>
  </si>
  <si>
    <t>SD-057-250104-927438-4788</t>
  </si>
  <si>
    <t>2025-01-04 16:23:58</t>
  </si>
  <si>
    <t>普通区域-奎文区-恒大名都-17861235667-1000M-宽带上网投诉-次数0-202501040000522599</t>
  </si>
  <si>
    <t>2025-01-05 17:24:00</t>
  </si>
  <si>
    <t>202501040000522599</t>
  </si>
  <si>
    <t>202501040000522599#流程受理流水号：20250104162304178612356671154601
客户号码:17861235667
客户姓名:隋**
投诉地市:潍坊
来话流水:2025010416212406220812300
宽带账号:17861235667
宽带账号归属地市:潍坊
宽带账号归属区县:高新
故障地址:潍坊高新高新城区潍县中路恒大名都35号楼*********
联系电话:17861235667
联系人:先生/女士
工单紧急程度:一般
是否有升级投诉倾向:否
是否重复投诉:否
是否携转意向:否
是否投诉倾向:否
是否智能网关:智能网关
当前是否在线:否
接入方式:--
端到端诊断结果:用户密码错误
是否质差终端:无质差信息
光功率:无
故障大类:宽带/电视
故障细类:宽带无法上网(专席)
携转原因:
故障时间:2025-01-04 16:25:26
具体故障现象:提示网络无法连接，刚办理过同止换号
客户其他诉求:
;宽带小区$[恒大名都]$</t>
  </si>
  <si>
    <t>2025-01-04 16:25:51</t>
  </si>
  <si>
    <t>2025-01-04 16:26:20</t>
  </si>
  <si>
    <t>SD-057-250104-209654-800</t>
  </si>
  <si>
    <t>2025-01-04 09:38:19</t>
  </si>
  <si>
    <t>【调研】-80+银卡-普通区域-潍城区-小洼村自然村-18764716650-300M-宽带上网投诉-次数0-20250104093743X663758128</t>
  </si>
  <si>
    <t>20250104093743X663758128</t>
  </si>
  <si>
    <t xml:space="preserve">【农村网络投诉】流程受理流水号：20250104093615187647166501022616
客户号码:18764716650
客户姓名:吴**
投诉地市:潍坊
来话流水:2025010409360761420878371
宽带账号:18764716650
宽带账号归属地市:潍坊
宽带账号归属区县:潍城区
故障地址:潍坊潍城区军埠口综合项目区小洼村小洼村自然村1#箱村中心路北头南三排路东*********
联系电话:18764716650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09:37:31
具体故障现象:提示网络无法连接，
客户其他诉求:
</t>
  </si>
  <si>
    <t>2025-01-04 09:40:21</t>
  </si>
  <si>
    <t>2025-01-04 09:42:49</t>
  </si>
  <si>
    <t>SD-057-250104-269730-741</t>
  </si>
  <si>
    <t>2025-01-04 09:33:58</t>
  </si>
  <si>
    <t>普通区域-昌邑市-孙斜自然村-13853627582-100M-宽带延伸服务-次数0-202501040000147580</t>
  </si>
  <si>
    <t>202501040000147580</t>
  </si>
  <si>
    <t xml:space="preserve">202501040000147580#【已关注中国移动10086微信公众号】流程受理流水号：20250104092950138536275821020301
客户号码:13853627582
客户姓名:孙**
投诉地市:潍坊
来话流水:2025010409285189320883095
宽带账号:13853627582
宽带账号归属地市:潍坊
宽带账号归属区县:昌邑市
故障地址:潍坊昌邑市围子镇孙斜村孙斜自然村新1号箱孟昌茂西墙*********
联系电话:15095290597
联系人:先生
工单紧急程度:非常紧急
是否有升级投诉倾向:否
是否重复投诉:否
是否携转意向:否
是否投诉倾向:否
是否智能网关:智能网关
当前是否在线:是
接入方式:FTTH
是否质差终端:无质差信息
光功率:-21.54
故障大类:宽带/电视
故障细类:宽带延伸服务
携转原因:
故障时间:2025-01-04 09:28:31
具体故障现象:机顶盒无法观看亮红灯无法观看开机拔插网线换插口，重启未恢复检查网线
</t>
  </si>
  <si>
    <t>2025-01-04 09:40:51</t>
  </si>
  <si>
    <t>2025-01-04 09:41:18</t>
  </si>
  <si>
    <t>SD-057-250104-901726-4738</t>
  </si>
  <si>
    <t>2025-01-04 16:20:02</t>
  </si>
  <si>
    <t>80+银卡-普通区域-昌邑市-饮马古街以北（家家悦超市商业区）-13583678557-1000M-魔百和投诉-次数0-20250104161718X638618481</t>
  </si>
  <si>
    <t>20250104161718X638618481</t>
  </si>
  <si>
    <t>流程受理流水号：20250104161526135836785571152150
客户号码:13583678557
客户姓名:刘**
投诉地市:潍坊
来话流水:2025010416115834020885982
宽带账号:13583678557
宽带账号归属地市:潍坊
宽带账号归属区县:昌邑市
故障地址:潍坊昌邑市饮马镇下小路饮马古街以北（家家悦超市商业区）2号箱*********
联系电话:13583678557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故障细类:移动高清电视故障
携转原因:
故障时间:2025-01-04 16:17:02
魔百和单播/组播:组播
具体故障现象:客户表示机顶盒无法使用，辛苦处理
客户其他诉求:
魔百和单/组播：组播</t>
  </si>
  <si>
    <t>2025-01-04 16:22:39</t>
  </si>
  <si>
    <t>2025-01-04 16:23:09</t>
  </si>
  <si>
    <t>SD-852-318291-1316-29303</t>
  </si>
  <si>
    <t>SD-057-250104-567192-4791</t>
  </si>
  <si>
    <t>2025-01-04 16:24:46</t>
  </si>
  <si>
    <t>【调研】-80+银卡-普通区域-坊子区-望仙埠村自然村-15854895982-300M-宽带上网投诉-次数0-202501040000520051</t>
  </si>
  <si>
    <t>2025-01-05 17:25:00</t>
  </si>
  <si>
    <t>202501040000520051</t>
  </si>
  <si>
    <t>202501040000520051#客户来电反映宽带无法使用，设备亮灯正常，线上排障未恢复，要求维修人员上门维修，请尽快协助处理，谢谢  联系人：女士 联系电话：本机 流水：2025010416223897120829561</t>
  </si>
  <si>
    <t>2025-01-04 16:28:30</t>
  </si>
  <si>
    <t>2025-01-04 16:28:53</t>
  </si>
  <si>
    <t>SD-851-313696-3978-17037</t>
  </si>
  <si>
    <t>SD-057-250104-183657-5676</t>
  </si>
  <si>
    <t>2025-01-04 17:59:02</t>
  </si>
  <si>
    <t>80+普通-普通区域-昌邑市-泰和花园-13468498208-500M-宽带上网投诉-次数0-20250104175657X617572664</t>
  </si>
  <si>
    <t>20250104175657X617572664</t>
  </si>
  <si>
    <t xml:space="preserve">流程受理流水号：20250104175630134684982081183625
客户号码:13468498208
客户姓名:孙**
投诉地市:潍坊
来话流水:2025010417560866620886235
宽带账号:13468498208
宽带账号归属地市:潍坊
宽带账号归属区县:昌邑市
故障地址:潍坊昌邑市城区交通街泰和花园B2号楼*********
联系电话:13468498208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18:00:51
具体故障现象:光猫亮红灯，
客户其他诉求:
</t>
  </si>
  <si>
    <t>2025-01-04 18:10:18</t>
  </si>
  <si>
    <t>2025-01-04 18:10:53</t>
  </si>
  <si>
    <t>SD-057-250104-593276-769</t>
  </si>
  <si>
    <t>2025-01-04 09:37:06</t>
  </si>
  <si>
    <t>普通区域-潍城区-万合华庭-15169593076-200M-业务受理宽带-次数0-202501040000150701</t>
  </si>
  <si>
    <t>202501040000150701</t>
  </si>
  <si>
    <t>202501040000150701#【已关注中国移动10086微信公众号】 宽带账号:15169593076; 联系电话：15169593076，问题类型：此工单为群障修复工单，根据群障全量闭环修复管理要求，为确保客户网络通畅，请装维人员跟进修复网络问题，谢谢！ 
 群障标题：公告。故障描述：潍坊潍城区万合华庭光缆故障，预估24小时恢复，请帮忙拦截,如有需要请联系片区装维师傅邹杰15706307873主叫号码：15169593076.0;该号码仅供参考，请优先联系宽带账号。</t>
  </si>
  <si>
    <t>2025-01-04 09:41:15</t>
  </si>
  <si>
    <t>2025-01-04 09:41:41</t>
  </si>
  <si>
    <t>SD-851-284740-19180-29734</t>
  </si>
  <si>
    <t>2025-01-04 09:37:22</t>
  </si>
  <si>
    <t>普通区域-寿光市-田二村自然村-18766892197-300M-业务受理宽带-次数0-202501040000149608 一级督办</t>
  </si>
  <si>
    <t>202501040000149608</t>
  </si>
  <si>
    <t>2025-01-04 09:55:03</t>
  </si>
  <si>
    <t>SD-057-250104-240978-740</t>
  </si>
  <si>
    <t>2025-01-04 09:33:50</t>
  </si>
  <si>
    <t>【调研】-普通区域-寿光市-商业锦苑-15006616110-200M-宽带上网投诉-次数0-202501040000145580</t>
  </si>
  <si>
    <t>2025-01-05 10:34:00</t>
  </si>
  <si>
    <t>202501040000145580</t>
  </si>
  <si>
    <t>202501040000145580#宽带账号：15006616110；宽带地址：潍坊寿光市圣城街道圣城街商业锦苑6号楼*****；客户来电反映移动高清观看卡顿/客户不配合排障，要求上门，请协助处理，谢谢！联系电话：15006616110；联系人：刘**；来电流水：2025010409293188120891627</t>
  </si>
  <si>
    <t>2025-01-04 09:37:16</t>
  </si>
  <si>
    <t>2025-01-04 09:50:22</t>
  </si>
  <si>
    <t>SD-057-250104-709864-802</t>
  </si>
  <si>
    <t>2025-01-04 09:38:26</t>
  </si>
  <si>
    <t>普通区域-诸城市-陶家岭市场（小微）-18753626758-200M-宽带上网投诉-次数0-20250104093752X672097275</t>
  </si>
  <si>
    <t>2025-01-05 10:39:00</t>
  </si>
  <si>
    <t>20250104093752X672097275</t>
  </si>
  <si>
    <t xml:space="preserve">流程受理流水号：20250104093716187536267581022994
客户号码:18753626758
客户姓名:刘**
投诉地市:潍坊
来话流水:2025010409364105820886006
宽带账号:18753626758
宽带账号归属地市:潍坊
宽带账号归属区县:诸城市
故障地址:潍坊诸城市密州街道东坡街陶家岭市场（小微）陶家岭市场6号箱*********
联系电话:18753626758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光功率:-17.90
故障大类:宽带/电视
故障细类:宽带无法上网
携转原因:
故障时间:2025-01-04 09:37:34
具体故障现象:视频无法播放，
客户其他诉求:
</t>
  </si>
  <si>
    <t>2025-01-04 09:40:04</t>
  </si>
  <si>
    <t>2025-01-04 09:45:22</t>
  </si>
  <si>
    <t>SD-057-250104-650429-724</t>
  </si>
  <si>
    <t>2025-01-04 09:31:42</t>
  </si>
  <si>
    <t>80+普通-普通区域-坊子区-西辛小区-13006551231-500M-宽带上网投诉-次数0-202501040000145054</t>
  </si>
  <si>
    <t>202501040000145054</t>
  </si>
  <si>
    <t>202501040000145054#流程受理流水号：20250104092852130065512311019948
客户号码:13006551231
客户姓名:徐**
投诉地市:潍坊
来话流水:2025010409240678020822241
宽带账号:13006551231
宽带账号归属地市:潍坊
宽带账号归属区县:坊子区
故障地址:潍坊坊子区坊子老区北海路西辛小区潍坊坊子西辛小区6号楼1单元分纤箱*********
联系电话:13853649639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故障细类:宽带无法上网(专席)
携转原因:
故障时间:2025-01-04 09:30:28
具体故障现象:打不开网页，引导 重启 光猫  路由器
客户其他诉求:谢谢
;宽带小区$[西辛小区]$</t>
  </si>
  <si>
    <t>2025-01-04 09:34:01</t>
  </si>
  <si>
    <t>2025-01-04 09:34:39</t>
  </si>
  <si>
    <t>SD-852-270121-2278-18726</t>
  </si>
  <si>
    <t>SD-057-250104-589307-4807</t>
  </si>
  <si>
    <t>2025-01-04 16:26:24</t>
  </si>
  <si>
    <t>普通区域-奎文区-十里堡-13031688088-300M-宽带上网投诉-次数0-20250104162541X141737333</t>
  </si>
  <si>
    <t>20250104162541X141737333</t>
  </si>
  <si>
    <t xml:space="preserve">流程受理流水号：20250104162104130316880881153961
客户号码:13031688088
客户姓名:孟*
投诉地市:潍坊
来话流水:2025010416200799120895237
宽带账号:13031688088
宽带账号归属地市:潍坊
宽带账号归属区县:奎文区
故障地址:潍坊奎文区高新城区北海路十里堡26号楼*********
联系电话:13031688088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光功率:无
故障大类:宽带/电视
故障细类:宽带无法上网
携转原因:
故障时间:2025-01-04 16:25:06
具体故障现象:频繁掉线，
客户其他诉求:
</t>
  </si>
  <si>
    <t>2025-01-04 16:27:52</t>
  </si>
  <si>
    <t>2025-01-04 16:28:06</t>
  </si>
  <si>
    <t>SD-851-323068-3407-26941</t>
  </si>
  <si>
    <t>SD-057-250104-598730-4776</t>
  </si>
  <si>
    <t>2025-01-04 16:23:02</t>
  </si>
  <si>
    <t>普通区域-寒亭区-潍亭府-18265649038-1000M-宽带上网投诉-次数0-20250104162102X862666491</t>
  </si>
  <si>
    <t>20250104162102X862666491</t>
  </si>
  <si>
    <t xml:space="preserve">流程受理流水号：20250104161822182656490381153099
客户号码:18265649038
客户姓名:郭**
投诉地市:潍坊
来话流水:2025010416173041520860232
宽带账号:18265649038
宽带账号归属地市:潍坊
宽带账号归属区县:高新
故障地址:潍坊高新高新城区玉清街潍亭府3号楼*********
联系电话:15964577524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16:12:47
具体故障现象:Pon闪烁：引导客户将光纤线插紧，将弯折的位置捋直后重启无效，请协助，谢谢
客户其他诉求:
</t>
  </si>
  <si>
    <t>2025-01-04 16:30:37</t>
  </si>
  <si>
    <t>2025-01-04 16:31:33</t>
  </si>
  <si>
    <t>SD-851-279267-5768-10881</t>
  </si>
  <si>
    <t>SD-057-250104-829436-4759</t>
  </si>
  <si>
    <t>2025-01-04 16:21:51</t>
  </si>
  <si>
    <t>【调研】-80+银卡-普通区域-潍城区-增福堂-15153618919-100M-魔百和投诉-次数0-202501040000519402</t>
  </si>
  <si>
    <t>2025-01-05 17:22:00</t>
  </si>
  <si>
    <t>202501040000519402</t>
  </si>
  <si>
    <t>202501040000519402#流程受理流水号：20250104162056151536189191153925
客户号码:15153618919
客户姓名:唐**
投诉地市:潍坊
来话流水:2025010416190980720882303
宽带账号:15153618919
宽带账号归属地市:潍坊
宽带账号归属区县:潍城区
故障地址:潍坊潍城区城关街道东风西街增福堂35号楼*********
联系电话:15863619019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故障细类:移动高清电视故障(专席)
携转原因:
故障时间:2025-01-04 16:21:20
魔百和单播/组播:组播
具体故障现象:电视机提示无信号，客户来电反映移动高清电视无法观看， 我处正常排查未恢复，请协助处理谢谢
客户其他诉求:
魔百和单/组播：组播;宽带小区$[增福堂]$</t>
  </si>
  <si>
    <t>2025-01-04 16:25:20</t>
  </si>
  <si>
    <t>2025-01-04 16:25:45</t>
  </si>
  <si>
    <t>SD-057-250104-429863-4787</t>
  </si>
  <si>
    <t>2025-01-04 16:23:56</t>
  </si>
  <si>
    <t>80+普通-普通区域-安丘市-新华园-18369633839-1000M-宽带上网投诉-次数0-202501040000521623</t>
  </si>
  <si>
    <t>202501040000521623</t>
  </si>
  <si>
    <t>202501040000521623#流程受理流水号：20250104162237183696338391154451
客户号码:18369633839
客户姓名:宿**
投诉地市:潍坊
来话流水:2025010416221562820824219
宽带账号:18369633839
账号归属区县:奎文北苑晟通通讯服务部
联系电话:18369633839
联系人:先生
宽带地址:潍坊
工单紧急程度:非常紧急
是否投诉倾向:否
是否重复投诉:否
是否携转意向:否
是否有升级投诉倾向:否
*业务名称:业务融合移机流程宽带
投诉内容:手机号码：18369633839，【问题描述】客户已办理宽带业务，有开通单，要求装维尽快联系上门，请处理，谢谢。联系电话：18369633839，联系人：先生，录音流水号：2025010416221562820824219。
在途开通单信息：536250104128061790，18369633839，2025-01-04 11:09:39，业务融合移机流程宽带，处理中，施工预约
是否到厅:否
业务名称:业务融合移机流程宽带
;宽带小区$[新华园]$</t>
  </si>
  <si>
    <t>2025-01-04 16:25:48</t>
  </si>
  <si>
    <t>李云鹏</t>
  </si>
  <si>
    <t>15706307026</t>
  </si>
  <si>
    <t>dw3_jk_liyunpeng</t>
  </si>
  <si>
    <t>2025-01-04 16:26:08</t>
  </si>
  <si>
    <t>SD-852-308875-479-18077</t>
  </si>
  <si>
    <t>SD-057-250104-279308-4825</t>
  </si>
  <si>
    <t>2025-01-04 16:27:06</t>
  </si>
  <si>
    <t>普通区域-潍城区-金都世家一期-15963638372-50M-业务受理宽带-次数0-202501040000525140</t>
  </si>
  <si>
    <t>2025-01-05 16:28:00</t>
  </si>
  <si>
    <t>202501040000525140</t>
  </si>
  <si>
    <t>202501040000525140# 宽带账号:15963638372; 联系电话：15963638372，问题类型：此工单为群障修复工单，根据群障全量闭环修复管理要求，为确保客户网络通畅，请装维人员跟进修复网络问题，谢谢！ 
 群障标题：公告。故障描述：潍坊潍城区金都世家一期光缆故障，预估24小时恢复，请帮忙拦截,如有需要请联系片区装维师傅郎琨15706307845主叫号码：15963638372.0;该号码仅供参考，请优先联系宽带账号。</t>
  </si>
  <si>
    <t>2025-01-04 16:28:02</t>
  </si>
  <si>
    <t>2025-01-04 16:28:23</t>
  </si>
  <si>
    <t>SD-057-250104-901263-4800</t>
  </si>
  <si>
    <t>普通区域-寒亭区-前周一村自然村-13563637167-100M-业务受理宽带-次数0-202501040000522157</t>
  </si>
  <si>
    <t>202501040000522157</t>
  </si>
  <si>
    <t>202501040000522157#客户来电称自己宽带不能使用要求上门核实原因   请处理谢谢</t>
  </si>
  <si>
    <t>2025-01-04 16:30:51</t>
  </si>
  <si>
    <t>2025-01-04 16:31:13</t>
  </si>
  <si>
    <t>SD-057-250104-764092-3638</t>
  </si>
  <si>
    <t>2025-01-04 14:22:56</t>
  </si>
  <si>
    <t>普通区域-昌邑市-东方家园南区-13573655955-200M-宽带上网投诉-次数0-202501040000407466</t>
  </si>
  <si>
    <t>2025-01-05 15:23:00</t>
  </si>
  <si>
    <t>202501040000407466</t>
  </si>
  <si>
    <t>202501040000407466#流程受理流水号：20250104142012135736559551115305
客户号码:13573655955
客户姓名:李**
投诉地市:潍坊
来话流水:2025010414183996120844038
宽带账号:13573655955
宽带账号归属地市:潍坊
宽带账号归属区县:昌邑市
故障地址:潍坊昌邑市城区城里街东方家园南区7号楼*********
联系电话:13573655955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光功率:-17.59
故障大类:宽带/电视
故障细类:宽带无法上网
携转原因:
故障时间:2025-01-04 14:22:01
具体故障现象:频繁掉线，
客户其他诉求:
;宽带小区$[东方家园南区]$</t>
  </si>
  <si>
    <t>2025-01-04 14:25:24</t>
  </si>
  <si>
    <t>2025-01-04 14:26:07</t>
  </si>
  <si>
    <t>2025-01-04 09:37:56</t>
  </si>
  <si>
    <t>80+银卡-普通区域-奎文区-世纪花苑-15169562082-1000M-业务受理宽带-次数0-202501040000148678 一级督办</t>
  </si>
  <si>
    <t>202501040000148678</t>
  </si>
  <si>
    <t>2025-01-04 09:52:52</t>
  </si>
  <si>
    <t>SD-057-250104-765184-3693</t>
  </si>
  <si>
    <t>2025-01-04 14:27:09</t>
  </si>
  <si>
    <t>(目标)普通区域-青州市-富盈家园二期-15263635090-100M-业务受理宽带-次数0-202501040000408856</t>
  </si>
  <si>
    <t>2025-01-05 14:28:00</t>
  </si>
  <si>
    <t>202501040000408856</t>
  </si>
  <si>
    <t>202501040000408856# 导航立单,用户所在位置有群障,已向客户播报,客户要求装维回访.此工单为群障修复工单,根据群障全量闭环管理要求,为确保客户网络通畅,请装维人员跟进修复网络问题,谢谢.联系电话：18206469953</t>
  </si>
  <si>
    <t>2025-01-04 14:44:32</t>
  </si>
  <si>
    <t>SD-057-250104-268371-4754</t>
  </si>
  <si>
    <t>2025-01-04 16:21:09</t>
  </si>
  <si>
    <t>80+金卡-普通区域-诸城市-丁家花园-15153673798-200M-宽带延伸服务-次数0-202501040000519300</t>
  </si>
  <si>
    <t>2025-01-05 16:22:00</t>
  </si>
  <si>
    <t>202501040000519300</t>
  </si>
  <si>
    <t xml:space="preserve">202501040000519300#流程受理流水号：20250104161957151536737981153636
客户号码:15153673798
客户姓名:韩**
投诉地市:潍坊
来话流水:2025010416184401520876581
宽带账号:15153673798
宽带账号归属地市:潍坊
宽带账号归属区县:诸城市
故障地址:潍坊诸城市密州街道丁家花园村丁家花园丁家花园村西27#箱*********
联系电话:15153673798
联系人:先生/女士
工单紧急程度:紧急
是否有升级投诉倾向:否
是否重复投诉:否
是否携转意向:否
是否投诉倾向:否
是否智能网关:智能网关
当前是否在线:是
接入方式:FTTH
是否质差终端:无质差信息
光功率:-20.80
故障大类:宽带/电视
故障细类:宽带延伸服务
携转原因:
故障时间:2025-01-04 16:20:02
具体故障现象:调测其它设备，
</t>
  </si>
  <si>
    <t>2025-01-04 16:26:41</t>
  </si>
  <si>
    <t>2025-01-04 16:27:01</t>
  </si>
  <si>
    <t>SD-057-250104-217964-5636</t>
  </si>
  <si>
    <t>2025-01-04 17:56:41</t>
  </si>
  <si>
    <t>普通区域-青州市-政法街商业街-13963618425-100M-业务受理宽带-次数0-202501040000608396</t>
  </si>
  <si>
    <t>202501040000608396</t>
  </si>
  <si>
    <t>202501040000608396# 宽带账号:13963618425; 联系电话：13963618425，问题类型：此工单为群障修复工单，根据群障全量闭环修复管理要求，为确保客户网络通畅，请装维人员跟进修复网络问题，谢谢！ 
 群障标题：公告。故障描述：政法街商业街主叫号码：100860536.0;该号码仅供参考，请优先联系宽带账号。</t>
  </si>
  <si>
    <t>2025-01-04 17:58:12</t>
  </si>
  <si>
    <t>2025-01-04 17:58:30</t>
  </si>
  <si>
    <t>SD-057-250104-321590-761</t>
  </si>
  <si>
    <t>2025-01-04 09:36:13</t>
  </si>
  <si>
    <t>80+银卡-普通区域-安丘市-青云国际城-15066362288-1000M-宽带上网投诉-次数0-202501040000148931</t>
  </si>
  <si>
    <t>202501040000148931</t>
  </si>
  <si>
    <t xml:space="preserve">202501040000148931#流程受理流水号：20250104093524150663622881022299
客户号码:15066362288
客户姓名:宋**
投诉地市:潍坊
来话流水:2025010409351349520866068
宽带账号:15066362288
宽带账号归属地市:潍坊
宽带账号归属区县:安丘市
故障地址:潍坊安丘市兴安街道昌安北路青云国际城32号楼沿街*********
联系电话:15066362288
联系人:先生/女士
工单紧急程度:一般
是否有升级投诉倾向:否
是否重复投诉:否
是否携转意向:否
是否投诉倾向:否
是否智能网关:非智能网关
当前是否在线:否
接入方式:FTTH
端到端诊断结果:大面积故障
是否质差终端:是
光功率:无
故障大类:宽带/电视
故障细类:宽带无法上网
携转原因:
故障时间:2025-01-04 09:36:00
具体故障现象:光猫亮红灯，
客户其他诉求:要求退还无法使用期间的宽带费用，
</t>
  </si>
  <si>
    <t>2025-01-04 09:42:27</t>
  </si>
  <si>
    <t>2025-01-04 09:44:40</t>
  </si>
  <si>
    <t>SD-057-250104-382160-2191</t>
  </si>
  <si>
    <t>2025-01-04 11:53:02</t>
  </si>
  <si>
    <t>【调研】-80+银卡-普通区域-奎文区-瑞斯东街沿街（潍县中路至志远路）路南-13863637027-1000M-宽带上网投诉-次数0-20250104115013X613598917</t>
  </si>
  <si>
    <t>20250104115013X613598917</t>
  </si>
  <si>
    <t xml:space="preserve">流程受理流水号：20250104114907138636370271072981
客户号码:13863637027
客户姓名:孙**
投诉地市:潍坊
来话流水:2025010411481934920833326
宽带账号:13863637027
宽带账号归属地市:潍坊
宽带账号归属区县:高新
故障地址:潍坊高新高新城区潍县中路龙泽苑4号楼*********
联系电话:13863637027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11:44:20
具体故障现象:打不开网页，
客户其他诉求:
</t>
  </si>
  <si>
    <t>2025-01-04 11:57:39</t>
  </si>
  <si>
    <t>2025-01-04 11:58:05</t>
  </si>
  <si>
    <t>SD-851-261629-20394-7070</t>
  </si>
  <si>
    <t>SD-057-250104-291586-2192</t>
  </si>
  <si>
    <t>2025-01-04 11:53:04</t>
  </si>
  <si>
    <t>80+银卡-普通区域-高密市-人民大街西969号醴泉商住城-13791696967-1000M-宽带上网投诉-次数0-202501040000288453</t>
  </si>
  <si>
    <t>202501040000288453</t>
  </si>
  <si>
    <t xml:space="preserve">202501040000288453#宽带账号：13791696967；宽带地址：潍坊高密市醴泉街道人民大街人民大街西969号醴泉商住城2号楼；客户来电反映宽带电视盒卡顿，经查询客户侧为质差机顶盒，请协助上门更换终端并一并处理故障问题，谢谢！联系电话：15063658909；联系人：沈*；来电流水：2025010411435472420875801。 
</t>
  </si>
  <si>
    <t>2025-01-04 11:55:05</t>
  </si>
  <si>
    <t>2025-01-04 11:55:25</t>
  </si>
  <si>
    <t>SD-851-296024-32570-2085</t>
  </si>
  <si>
    <t>SD-057-250104-578042-2240</t>
  </si>
  <si>
    <t>2025-01-04 11:57:40</t>
  </si>
  <si>
    <t>普通区域-潍城区-华府名城新区-15689153373-200M-业务受理宽带-次数0-202501040000298059</t>
  </si>
  <si>
    <t>2025-01-05 11:58:00</t>
  </si>
  <si>
    <t>202501040000298059</t>
  </si>
  <si>
    <t>202501040000298059# 宽带账号:15689153373; 联系电话：15689153373，问题类型：此工单为群障修复工单，根据群障全量闭环修复管理要求，为确保客户网络通畅，请装维人员跟进修复网络问题，谢谢！ 
 群障标题：公告。故障描述：潍坊潍城区华府名城新区光缆故障，预估24小时恢复，请帮忙拦截,如有需要请联系片区装维师傅王洪钰15706307875主叫号码：15169548397.0;该号码仅供参考，请优先联系宽带账号。</t>
  </si>
  <si>
    <t>2025-01-04 12:02:35</t>
  </si>
  <si>
    <t>2025-01-04 12:10:35</t>
  </si>
  <si>
    <t>SD-057-250104-053684-4413</t>
  </si>
  <si>
    <t>2025-01-04 15:46:58</t>
  </si>
  <si>
    <t>【调研】-(目标)普通区域-坊子区-晨辉名都城-13869628708-300M-业务受理宽带-次数0-202501040000485174</t>
  </si>
  <si>
    <t>202501040000485174</t>
  </si>
  <si>
    <t>202501040000485174# 宽带账号:13869628708; 联系电话：13869628708，问题类型：此工单为群障修复工单，根据群障全量闭环修复管理要求，为确保客户网络通畅，请装维人员跟进修复网络问题，谢谢！ 
 群障标题：公告。故障描述：潍坊坊子区晨辉名都城光缆故障，预估24小时恢复，请帮忙拦截,如有需要请联系片区装维师傅周建15706307260主叫号码：13869628708.0;该号码仅供参考，请优先联系宽带账号。</t>
  </si>
  <si>
    <t>2025-01-04 15:49:31</t>
  </si>
  <si>
    <t>2025-01-04 15:50:05</t>
  </si>
  <si>
    <t>SD-057-250104-603798-4571</t>
  </si>
  <si>
    <t>2025-01-04 16:02:02</t>
  </si>
  <si>
    <t>FTTR-普通区域-寿光市-东关小区-13696368867-1000M-宽带上网投诉-次数0-20250104160012X612715854</t>
  </si>
  <si>
    <t>2025-01-05 17:03:00</t>
  </si>
  <si>
    <t>20250104160012X612715854</t>
  </si>
  <si>
    <t xml:space="preserve">流程受理流水号：20250104155833136963688671147034
客户号码:13696368867
客户姓名:刘**
投诉地市:潍坊
来话流水:2025010415541430420841857
宽带账号:13696368867
宽带账号归属地市:潍坊
宽带账号归属区县:寿光市
故障地址:潍坊寿光市圣城街道金光街东关小区北楼*********
联系电话:15951950665
联系人:女士
工单紧急程度:非常紧急
是否有升级投诉倾向:是
是否重复投诉:否
是否携转意向:否
是否投诉倾向:是
是否智能网关:智能网关
当前是否在线:否
接入方式:FTTH
端到端诊断结果:状态正常
是否质差终端:无质差信息
光功率:无
故障大类:宽带/电视
故障细类:宽带无法上网
携转原因:
故障时间:2025-01-04 15:58:47
具体故障现象:提示网络无法连接，
客户其他诉求:客户要求投诉潍坊寿光 李军龙  网络部主任  ，称是小区内主线坏了，催不动其前来维修，要求今天恢复网络不然明天就投诉至工信部，请处理谢谢。
</t>
  </si>
  <si>
    <t>2025-01-04 16:05:34</t>
  </si>
  <si>
    <t>2025-01-04 16:05:54</t>
  </si>
  <si>
    <t>SD-851-300346-7117-16109</t>
  </si>
  <si>
    <t>SD-057-250104-513026-5735</t>
  </si>
  <si>
    <t>2025-01-04 18:06:50</t>
  </si>
  <si>
    <t>【调研】-80+白金-普通区域-潍城区-中金国际J-13963632882-100M-业务受理宽带-次数0-202501040000616575</t>
  </si>
  <si>
    <t>202501040000616575</t>
  </si>
  <si>
    <t>202501040000616575# 宽带账号:13963632882; 联系电话：13963632882，问题类型：此工单为群障修复工单，根据群障全量闭环修复管理要求，为确保客户网络通畅，请装维人员跟进修复网络问题，谢谢！ 
 群障标题：公告。故障描述：潍坊潍城区中金国际J光缆故障，预估24小时恢复，请帮忙拦截,如有需要请联系片区装维师傅张传阳15706307885主叫号码：13963632882.0;该号码仅供参考，请优先联系宽带账号。</t>
  </si>
  <si>
    <t>2025-01-04 18:28:38</t>
  </si>
  <si>
    <t>2025-01-04 18:28:58</t>
  </si>
  <si>
    <t>SD-057-250104-913674-2198</t>
  </si>
  <si>
    <t>2025-01-04 11:53:29</t>
  </si>
  <si>
    <t>(目标)普通区域-寿光市-仉家村自然村-15263664211-300M-宽带上网投诉-次数0-202501040000297798</t>
  </si>
  <si>
    <t>202501040000297798</t>
  </si>
  <si>
    <t>202501040000297798#【已关注中国移动10086微信公众号】导航立单,客户通过语音导航反馈宽带故障问题,经诊断光猫设备性能不佳,要求装维回访处理,请协助.联系电话：15966102913</t>
  </si>
  <si>
    <t>2025-01-04 11:56:32</t>
  </si>
  <si>
    <t>2025-01-04 11:57:33</t>
  </si>
  <si>
    <t>SD-851-281968-9506-12978</t>
  </si>
  <si>
    <t>SD-057-250104-436057-2248</t>
  </si>
  <si>
    <t>2025-01-04 11:59:01</t>
  </si>
  <si>
    <t>普通区域-青州市-鹁鸪王村-17860271293-1000M-宽带上网投诉-次数0-20250104115625X985834844</t>
  </si>
  <si>
    <t>20250104115625X985834844</t>
  </si>
  <si>
    <t xml:space="preserve">【农村网络投诉】流程受理流水号：20250104113500178602712931067944
客户号码:17860271293
客户姓名:李**
投诉地市:潍坊
来话流水:2025010411343776520852344
宽带账号:17860271293
宽带账号归属地市:潍坊
宽带账号归属区县:青州市
故障地址:潍坊青州市黄楼街道鹁鸪王鹁鸪王村K5号箱（宫德胜）*********
联系电话:17860271293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11:36:19
具体故障现象:客户17860271293来电反应宽带无法上网，网线折断，需装维师傅上门看一下，请协助处理谢谢
客户其他诉求:无
</t>
  </si>
  <si>
    <t>2025-01-04 12:01:21</t>
  </si>
  <si>
    <t>2025-01-04 12:01:43</t>
  </si>
  <si>
    <t>SD-851-297972-18950-10462</t>
  </si>
  <si>
    <t>SD-057-250104-756329-4356</t>
  </si>
  <si>
    <t>2025-01-04 15:40:10</t>
  </si>
  <si>
    <t>80+银卡-普通区域-潍城区-军埠口村自然村-13780804079-300M-宽带上网投诉-次数0-202501040000479058</t>
  </si>
  <si>
    <t>202501040000479058</t>
  </si>
  <si>
    <t>202501040000479058#受理号码 : 13780804079客户姓名 : 王**号码归属地 : 潍坊潍城 － 潍城用户品牌 : 全球通，宽带账号：13780804079；宽带地址：潍坊潍城区军埠口综合项目区军埠口村军埠口村自然村；客户来电反映宽带无法上网，客户不配合排障，要求上门，请协助处理，谢谢！联系电话：13573629509；联系人：先生；来电流水：2025010415352505720882824</t>
  </si>
  <si>
    <t>2025-01-04 15:55:35</t>
  </si>
  <si>
    <t>2025-01-04 15:55:54</t>
  </si>
  <si>
    <t>SD-057-250104-791430-4459</t>
  </si>
  <si>
    <t>2025-01-04 15:49:21</t>
  </si>
  <si>
    <t>(目标)普通区域-寿光市-三屋子-15763609676-100M-宽带上网投诉-次数0-202501040000485742</t>
  </si>
  <si>
    <t>2025-01-05 16:50:00</t>
  </si>
  <si>
    <t>202501040000485742</t>
  </si>
  <si>
    <t>202501040000485742#用户表示魔百合不能正常使用，显示质差机顶盒，要求上门维修，请工作人员协助处理，谢谢！流水号2025010415453154320823340，联系人先生，联系电话13863609676！</t>
  </si>
  <si>
    <t>2025-01-04 15:52:19</t>
  </si>
  <si>
    <t>2025-01-04 16:06:15</t>
  </si>
  <si>
    <t>SD-057-250104-694531-4570</t>
  </si>
  <si>
    <t>2025-01-04 16:02:01</t>
  </si>
  <si>
    <t>80+普通-普通区域-坊子区-前邓村自然村-15169559631-1000M-业务受理宽带-次数0-202501040000500393</t>
  </si>
  <si>
    <t>2025-01-05 16:03:00</t>
  </si>
  <si>
    <t>202501040000500393</t>
  </si>
  <si>
    <t>202501040000500393# 导航立单,用户所在位置有群障,已向客户播报,客户要求装维回访.此工单为群障修复工单,根据群障全量闭环管理要求,为确保客户网络通畅,请装维人员跟进修复网络问题,谢谢.联系电话：15169559631</t>
  </si>
  <si>
    <t>2025-01-04 16:07:32</t>
  </si>
  <si>
    <t>2025-01-04 16:08:37</t>
  </si>
  <si>
    <t>SD-851-279283-11149-21968</t>
  </si>
  <si>
    <t>SD-057-250104-517964-2199</t>
  </si>
  <si>
    <t>2025-01-04 11:53:30</t>
  </si>
  <si>
    <t>普通区域-奎文区-【潍柴】潍柴西区-13964631411-500M-宽带上网投诉-次数0-202501040000295689</t>
  </si>
  <si>
    <t>202501040000295689</t>
  </si>
  <si>
    <t>202501040000295689#李**13964631411  
号码归属地潍坊潍城 － 潍城
客户状态正常
客户来电反映在
潍坊奎文区潍州路街道民生街【潍柴】潍柴西区东苑南区
宽带无法上网，电视无法观看，
要求上门查看一下，请协助处理，谢谢联系电话13964631411
2025010411453315120897213</t>
  </si>
  <si>
    <t>2025-01-04 12:02:40</t>
  </si>
  <si>
    <t>2025-01-04 12:03:25</t>
  </si>
  <si>
    <t>SD-057-250104-082639-6985</t>
  </si>
  <si>
    <t>2025-01-04 20:59:02</t>
  </si>
  <si>
    <t>普通区域-诸城市-东旭花园-1570536673402-100M-宽带上网投诉-次数0-20250104205613X373364160</t>
  </si>
  <si>
    <t>20250104205613X373364160</t>
  </si>
  <si>
    <t xml:space="preserve">流程受理流水号：2025010420541115705366734021218261
客户号码:1570536673402
客户姓名:王**
投诉地市:潍坊
来话流水:2025010420534138220807610
宽带账号:1570536673402
宽带账号归属地市:潍坊
宽带账号归属区县:诸城市
故障地址:潍坊诸城市密州街道密州路东旭花园东旭花园3#楼*********
联系电话:15705366734
联系人:先生
工单紧急程度:一般
是否有升级投诉倾向:否
是否重复投诉:否
是否携转意向:否
是否投诉倾向:否
是否智能网关:智能网关
当前是否在线:否
接入方式:--
端到端诊断结果:宽带账号欠费
是否质差终端:无质差信息
光功率:无
故障大类:宽带/电视
故障细类:宽带无法上网
携转原因:
故障时间:2025-01-04 20:57:26
具体故障现象:光猫亮红灯，
客户其他诉求:
</t>
  </si>
  <si>
    <t>2025-01-05 07:57:39</t>
  </si>
  <si>
    <t>15706307983</t>
  </si>
  <si>
    <t>2025-01-05 07:59:08</t>
  </si>
  <si>
    <t>SD-851-257512-8511-1525</t>
  </si>
  <si>
    <t>SD-057-250104-780512-4585</t>
  </si>
  <si>
    <t>2025-01-04 16:03:41</t>
  </si>
  <si>
    <t>普通区域-临朐县-大辛庄自然村-13953619791-200M-宽带上网投诉-次数0-202501040000501530</t>
  </si>
  <si>
    <t>2025-01-05 17:04:00</t>
  </si>
  <si>
    <t>202501040000501530</t>
  </si>
  <si>
    <t xml:space="preserve">202501040000501530#流程受理流水号：20250104160303139536197911148346
客户号码:13953619791
客户姓名:冯**
投诉地市:潍坊
来话流水:2025010416011646720838114
宽带账号:13953619791
宽带账号归属地市:潍坊
宽带账号归属区县:临朐县
故障地址:潍坊临朐县冶源镇人民政府大辛庄大辛庄自然村大辛庄村东1号箱（许同祥）*********
联系电话:13953619791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故障时间:2025-01-04 16:05:40
具体故障现象:提示网络无法连接，
客户其他诉求:客户侧为质差终端，要求上门更换终端并一并处理故障问题。
</t>
  </si>
  <si>
    <t>2025-01-04 16:08:15</t>
  </si>
  <si>
    <t>2025-01-04 16:11:29</t>
  </si>
  <si>
    <t>SD-057-250104-978453-4621</t>
  </si>
  <si>
    <t>2025-01-04 16:07:18</t>
  </si>
  <si>
    <t>普通区域-坊子区-王一自然村-15763025098-200M-业务受理宽带-次数0-202501040000506625</t>
  </si>
  <si>
    <t>2025-01-05 16:08:00</t>
  </si>
  <si>
    <t>202501040000506625</t>
  </si>
  <si>
    <t>202501040000506625# 宽带账号:15763025098; 联系电话：15763025098，问题类型：此工单为群障修复工单，根据群障全量闭环修复管理要求，为确保客户网络通畅，请装维人员跟进修复网络问题，谢谢！ 
 群障标题：公告。故障描述：王一自然村主叫号码：15763025098.0;该号码仅供参考，请优先联系宽带账号。</t>
  </si>
  <si>
    <t>2025-01-04 16:11:32</t>
  </si>
  <si>
    <t>2025-01-04 16:13:50</t>
  </si>
  <si>
    <t>SD-851-270775-26892-23127</t>
  </si>
  <si>
    <t>2025-01-04 16:03:32</t>
  </si>
  <si>
    <t>80+普通-普通区域-寿光市-五台台后村自然村-15154480806-200M-宽带上网投诉-次数0-202501040000502106 一级督办</t>
  </si>
  <si>
    <t>202501040000502106</t>
  </si>
  <si>
    <t>2025-01-04 16:21:52</t>
  </si>
  <si>
    <t>2025-01-04 16:22:11</t>
  </si>
  <si>
    <t>SD-057-250104-017529-4564</t>
  </si>
  <si>
    <t>2025-01-04 16:00:45</t>
  </si>
  <si>
    <t>【重投】-【调研】-80+银卡-普通区域-坊子区-华丽世家-18265361216-1000M-宽带上网投诉-次数0-202501040000497191</t>
  </si>
  <si>
    <t>2025-01-05 17:01:00</t>
  </si>
  <si>
    <t>202501040000497191</t>
  </si>
  <si>
    <t>202501040000497191#宽带账号：18265361216，宽带地址：潍坊坊子区坊子新区龙泉街华丽世家中5号楼2-502；客户来电反映宽带网速慢无法使用，并且机顶盒反映慢，表示前期预约上门未过去，要求师傅联系，请协助处理，谢谢！联系电话：本机；来电流水：2025010415540450120839602</t>
  </si>
  <si>
    <t>2025-01-04 16:04:15</t>
  </si>
  <si>
    <t>2025-01-04 16:04:48</t>
  </si>
  <si>
    <t>SD-851-265473-12520-16894</t>
  </si>
  <si>
    <t>SD-057-250104-903784-6970</t>
  </si>
  <si>
    <t>2025-01-04 20:56:23</t>
  </si>
  <si>
    <t>【调研】-80+银卡-普通区域-奎文区-现代锦绣城（代理商保护，开户联系18265693939）-15866178688-200M-宽带上网投诉-次数0-202501040000698991</t>
  </si>
  <si>
    <t>202501040000698991</t>
  </si>
  <si>
    <t>202501040000698991#宽带账号：15866178688  宽带地址：潍坊高新新城街道金马路现代锦绣城（代理商保护，开户联系18265693939）5号楼*  客户来电反映宽带无法使用 配合线上指导未解决，要求上门，请协助处理，谢谢！联系电话：本机；联系人：先生；来电流水：2025010420505544520896363</t>
  </si>
  <si>
    <t>2025-01-04 20:57:50</t>
  </si>
  <si>
    <t>2025-01-04 20:58:50</t>
  </si>
  <si>
    <t>SD-851-258673-9093-16458</t>
  </si>
  <si>
    <t>SD-057-250104-876205-6976</t>
  </si>
  <si>
    <t>2025-01-04 20:57:01</t>
  </si>
  <si>
    <t>普通区域-奎文区-纺织小区六区（潍棉）-15169615228-300M-魔百和投诉-次数0-202501040000700864</t>
  </si>
  <si>
    <t>202501040000700864</t>
  </si>
  <si>
    <t>202501040000700864#流程受理流水号：20250104205601151696152281218449
客户号码:15169615228
客户姓名:陈**
投诉地市:潍坊
来话流水:2025010420485419220888030
宽带账号:15169615228
宽带账号归属地市:潍坊
宽带账号归属区县:奎文区
故障地址:潍坊奎文区潍州路街道前进街纺织小区六区（潍棉）66号楼3单元602室*********
联系电话:15169615228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故障大类:宽带/电视
故障细类:移动高清电视故障(专席)
携转原因:
故障时间:2025-01-04 20:59:49
魔百和单播/组播:组播
具体故障现象:电视上面显示22002
客户其他诉求:
魔百和单/组播：组播;宽带小区$[纺织小区六区（潍棉）]$</t>
  </si>
  <si>
    <t>2025-01-04 21:01:20</t>
  </si>
  <si>
    <t>2025-01-04 21:02:47</t>
  </si>
  <si>
    <t>SD-057-250104-471530-6990</t>
  </si>
  <si>
    <t>2025-01-04 21:01:14</t>
  </si>
  <si>
    <t>80+银卡-FTTR-普通区域-奎文区-中梁颐和雅筑-15762681155-1000M-宽带延伸服务-次数0-202501040000701499</t>
  </si>
  <si>
    <t>202501040000701499</t>
  </si>
  <si>
    <t xml:space="preserve">202501040000701499#流程受理流水号：20250104205315157626811551218170
客户号码:15762681155
客户姓名:朱**
投诉地市:潍坊
来话流水:2025010420520578020801310
宽带账号:15762681155
宽带账号归属地市:潍坊
宽带账号归属区县:奎文区
故障地址:潍坊奎文区高新城区宝通街中梁颐和雅筑31号楼*********
联系电话:15866193858
联系人:先生
工单紧急程度:非常紧急
是否有升级投诉倾向:是
是否重复投诉:否
是否携转意向:否
是否投诉倾向:是
是否智能网关:智能网关
当前是否在线:是
接入方式:FTTH
是否质差终端:无质差信息
光功率:-17.79
故障大类:宽带/电视
故障细类:宽带延伸服务
携转原因:
故障时间:2025-01-04 20:53:22
具体故障现象:客户来电称路由器当时安装时安装在了鞋柜里了，客户要求挪出来，请处理
客户要求4号晚10点之前必须回电，提及济南总部投诉
</t>
  </si>
  <si>
    <t>2025-01-04 21:03:54</t>
  </si>
  <si>
    <t>2025-01-04 21:04:25</t>
  </si>
  <si>
    <t>SD-851-281953-17021-7552</t>
  </si>
  <si>
    <t>SD-057-250104-951360-2170</t>
  </si>
  <si>
    <t>2025-01-04 11:50:07</t>
  </si>
  <si>
    <t>【调研】-80+普通-普通区域-昌邑市-艾森御景园-19806363576-200M-宽带上网投诉-次数0-20250104114927X567197823</t>
  </si>
  <si>
    <t>2025-01-05 12:51:00</t>
  </si>
  <si>
    <t>20250104114927X567197823</t>
  </si>
  <si>
    <t xml:space="preserve">流程受理流水号：20250104114849198063635761072879
客户号码:19806363576
客户姓名:姜**
投诉地市:潍坊
来话流水:2025010411474439220825758
宽带账号:19806363576
宽带账号归属地市:潍坊
宽带账号归属区县:昌邑市
故障地址:潍坊昌邑市城区富昌街艾森御景园15号楼*********
联系电话:13345243654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11:49:03
具体故障现象:打不开网页，
客户其他诉求:打不开网页，
</t>
  </si>
  <si>
    <t>2025-01-04 11:52:23</t>
  </si>
  <si>
    <t>2025-01-04 11:53:55</t>
  </si>
  <si>
    <t>SD-057-250104-049835-7014</t>
  </si>
  <si>
    <t>2025-01-04 21:07:10</t>
  </si>
  <si>
    <t>普通区域-安丘市-石崖子-13676364705-300M-业务受理宽带-次数0-202501040000703612</t>
  </si>
  <si>
    <t>202501040000703612</t>
  </si>
  <si>
    <t>202501040000703612# 宽带账号:13676364705; 联系电话：13676364705，问题类型：此工单为群障修复工单，根据群障全量闭环修复管理要求，为确保客户网络通畅，请装维人员跟进修复网络问题，谢谢！ 
 群障标题：公告。故障描述：潍坊安丘市石崖子光缆故障，预估24小时恢复，请帮忙拦截,如有需要请联系片区装维师傅崔祥坤15706307057主叫号码：13676364705.0;该号码仅供参考，请优先联系宽带账号。</t>
  </si>
  <si>
    <t>2025-01-04 21:09:51</t>
  </si>
  <si>
    <t>2025-01-04 21:11:22</t>
  </si>
  <si>
    <t>SD-851-326045-15443-13004</t>
  </si>
  <si>
    <t>SD-057-250104-679503-4445</t>
  </si>
  <si>
    <t>2025-01-04 15:47:47</t>
  </si>
  <si>
    <t>普通区域-寿光市-郑埝小区-18366385333-300M-魔百和投诉-次数0-20250104154606X766478858</t>
  </si>
  <si>
    <t>20250104154606X766478858</t>
  </si>
  <si>
    <t>【农村网络投诉】流程受理流水号：20250104154057183663853331141384
客户号码:18366385333
客户姓名:郑**
投诉地市:潍坊
来话流水:2025010415361972420895715
宽带账号:18366385333
宽带账号归属地市:潍坊
宽带账号归属区县:寿光市
故障地址:潍坊寿光市台头镇郑埝村郑埝小区西区8号楼
联系电话:18366385333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故障时间:2025-01-04 15:45:52
魔百和单播/组播:组播
具体故障现象:机顶盒无法开机，
客户其他诉求:
魔百和单/组播：组播</t>
  </si>
  <si>
    <t>2025-01-04 15:50:30</t>
  </si>
  <si>
    <t>2025-01-04 15:50:50</t>
  </si>
  <si>
    <t>SD-057-250104-208795-4638</t>
  </si>
  <si>
    <t>2025-01-04 16:08:26</t>
  </si>
  <si>
    <t>普通区域-临朐县-北赵家河自然村-13853645997-300M-宽带上网投诉-次数0-20250104160718X389305020</t>
  </si>
  <si>
    <t>2025-01-05 17:09:00</t>
  </si>
  <si>
    <t>20250104160718X389305020</t>
  </si>
  <si>
    <t xml:space="preserve">【农村网络投诉】流程受理流水号：20250104160553138536459971149211
客户号码:13853645997
客户姓名:赵**
投诉地市:潍坊
来话流水:2025010416032046720866941
宽带账号:13853645997
宽带账号归属地市:潍坊
宽带账号归属区县:临朐县
故障地址:潍坊临朐县东城街道北赵家河北赵家河村东北4号箱（赵先力）0号楼*********
联系电话:13853645997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
故障细类:宽带无法上网(专席)
携转原因:
故障时间:2025-01-04 16:05:47
具体故障现象:打不开网页，
客户其他诉求:网口指示灯正常，网线连接正确，外接路由器，未操作恢复出厂或者换新，指导断电重启设备无效，请协助处理，谢谢。
</t>
  </si>
  <si>
    <t>2025-01-04 16:11:31</t>
  </si>
  <si>
    <t>2025-01-04 16:15:08</t>
  </si>
  <si>
    <t>SD-057-250104-428615-6937</t>
  </si>
  <si>
    <t>2025-01-04 20:50:20</t>
  </si>
  <si>
    <t>【重投】-【调研】-80+银卡-普通区域-寿光市-苏州园北区-15063433555-1000M-宽带上网投诉-次数0-20250104204758X878335976 一级督办</t>
  </si>
  <si>
    <t>20250104204758X878335976</t>
  </si>
  <si>
    <t xml:space="preserve">流程受理流水号：20250104204700150634335551217381
客户号码:15063433555
客户姓名:王**
投诉地市:潍坊
来话流水:2025010420462987320877955
宽带账号:15063433555
宽带账号归属地市:潍坊
宽带账号归属区县:寿光市
故障地址:潍坊寿光市圣城街道晨鸣路苏州园北区19号楼*********
联系电话:15063433555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光功率:-17.35
故障大类:宽带/电视
故障细类:宽带无法上网(专席)
携转原因:
故障时间:2025-01-04 20:47:13
具体故障现象:提示网络无法连接，我处排障未恢复，请协助谢谢
客户其他诉求:
</t>
  </si>
  <si>
    <t>2025-01-04 20:52:33</t>
  </si>
  <si>
    <t>2025-01-04 20:53:14</t>
  </si>
  <si>
    <t>SD-851-327665-27281-13359</t>
  </si>
  <si>
    <t>SD-057-250104-072649-6942</t>
  </si>
  <si>
    <t>2025-01-04 20:50:36</t>
  </si>
  <si>
    <t>普通区域-诸城市-科信电力小区-13869681962-500M-宽带上网投诉-次数0-20250104204844X924463113</t>
  </si>
  <si>
    <t>20250104204844X924463113</t>
  </si>
  <si>
    <t xml:space="preserve">流程受理流水号：20250104204639138696819621217344
客户号码:13869681962
客户姓名:邱*
投诉地市:潍坊
来话流水:2025010420455086520875220
宽带账号:13869681962
宽带账号归属地市:潍坊
宽带账号归属区县:诸城市
故障地址:潍坊诸城市龙都街道潍徐街科信电力小区15号楼*********
联系电话:13869681962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光功率:-28.86
故障大类:宽带/电视
故障细类:网速慢/上网掉线(专席)
携转原因:
故障时间:2025-01-04 20:47:26
具体故障现象:打不开网页，客户来电反映宽带无法上网，我处正常排查未恢复，请协助处理谢谢
客户其他诉求:
</t>
  </si>
  <si>
    <t>2025-01-04 20:52:49</t>
  </si>
  <si>
    <t>2025-01-04 20:53:10</t>
  </si>
  <si>
    <t>SD-057-250104-123647-6943</t>
  </si>
  <si>
    <t>2025-01-04 20:50:37</t>
  </si>
  <si>
    <t>【重投】-普通区域-诸城市-华都富林-13365361996-1000M-魔百和投诉-次数0-202501040000698167</t>
  </si>
  <si>
    <t>202501040000698167</t>
  </si>
  <si>
    <t>202501040000698167#流程受理流水号：20250104204711133653619961217401
客户号码:13365361996
客户姓名:李*
投诉地市:潍坊
来话流水:2025010420423954920861784
宽带账号:13365361996
宽带账号归属地市:潍坊
宽带账号归属区县:诸城市
故障地址:潍坊诸城市密州街道人民东路华都富林6号楼*********
联系电话:13365361996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故障细类:移动高清电视故障(专席)
携转原因:
故障时间:2025-01-04 20:49:32
魔百和单播/组播:组播
具体故障现象:22002电视显示网络未连接：宽带正常使用，拔插网线，对应指导网络配置无效 
客户其他诉求:
魔百和单/组播：组播;宽带小区$[华都富林]$</t>
  </si>
  <si>
    <t>2025-01-04 20:52:26</t>
  </si>
  <si>
    <t>2025-01-04 20:52:44</t>
  </si>
  <si>
    <t>SD-851-297036-10794-26077</t>
  </si>
  <si>
    <t>SD-057-250104-816573-6989</t>
  </si>
  <si>
    <t>2025-01-04 21:01:02</t>
  </si>
  <si>
    <t>【调研】-(目标)普通区域-昌邑市-东方丽都西区-15095202113-200M-宽带上网投诉-次数0-202501040000699900</t>
  </si>
  <si>
    <t>202501040000699900</t>
  </si>
  <si>
    <t>202501040000699900#宽带账号：15095202113；宽带地址：潍坊昌邑市城区富昌街东方丽都西区6号楼*；客户来电反映宽带无网络，客户不配合排障，要求师傅上门，请协助处理，谢谢！联系电话：15095202113；联系人：女士；来电流水：2025010420571064720821185。</t>
  </si>
  <si>
    <t>2025-01-04 21:31:29</t>
  </si>
  <si>
    <t>2025-01-04 21:31:49</t>
  </si>
  <si>
    <t>SD-057-250104-327510-7000</t>
  </si>
  <si>
    <t>2025-01-04 21:02:51</t>
  </si>
  <si>
    <t>【调研】-80+金卡-(目标)普通区域-坊子区-悦龙山小区沿街（小微）-18265677218-1000M-宽带上网投诉-次数0-202501040000701925</t>
  </si>
  <si>
    <t>202501040000701925</t>
  </si>
  <si>
    <t>202501040000701925# 宽带账号：18265677218；宽带地址：潍坊坊子区坊子新区龙泉街潍坊坊子区坊子新区龙泉街悦龙山小区沿街（小微）悦；客户来电反映宽带不能用 ，要求师傅上门，请协助处理，谢谢！联系电话：18265677218；联系人：；来电流水：。 2025010420412859620856706</t>
  </si>
  <si>
    <t>2025-01-04 21:04:32</t>
  </si>
  <si>
    <t>2025-01-04 21:04:53</t>
  </si>
  <si>
    <t>SD-851-312788-64902-9390</t>
  </si>
  <si>
    <t>SD-057-250104-705496-2178</t>
  </si>
  <si>
    <t>2025-01-04 11:50:59</t>
  </si>
  <si>
    <t>【调研】-普通区域-奎文区-金融街A座-18364647785-300M-宽带上网投诉-次数0-202501040000295845</t>
  </si>
  <si>
    <t>202501040000295845</t>
  </si>
  <si>
    <t>202501040000295845#【已关注中国移动10086微信公众号】流程受理流水号：20250104115016183646477851073387
客户号码:18364647785
客户姓名:王**
投诉地市:潍坊
来话流水:2025010411495720420854451
宽带账号:18364647785
账号归属区县:高密-朝阳城区经营部
联系电话:18364647785
联系人:先生/女士
宽带地址:潍坊
工单紧急程度:一般
是否投诉倾向:否
是否重复投诉:否
是否携转意向:否
是否有升级投诉倾向:否
*业务名称:业务融合移机流程宽带+OTT
投诉内容:手机号码：18364647785，【问题描述】客户已办理宽带业务，有开通单，要求装维尽快联系上门，请处理，谢谢。联系电话：18364647785，联系人：先生/女士，录音流水号：2025010411495720420854451。受理明细：531920062399999999。
在途开通单信息：536250101519545888，18364647785，2025-01-01 11:43:52，业务融合移机流程宽带+OTT，处理中，装维选址
是否到厅:否
业务名称:业务融合移机流程宽带+OTT
;宽带小区$[金融街A座]$</t>
  </si>
  <si>
    <t>2025-01-04 11:52:29</t>
  </si>
  <si>
    <t>2025-01-04 11:52:43</t>
  </si>
  <si>
    <t>SD-852-332311-610-56</t>
  </si>
  <si>
    <t>SD-057-250104-076352-4574</t>
  </si>
  <si>
    <t>2025-01-04 16:02:09</t>
  </si>
  <si>
    <t>普通区域-高密市-顺北村自然村-18653605005-1000M-宽带上网投诉-次数0-20250104160012X612924933</t>
  </si>
  <si>
    <t>20250104160012X612924933</t>
  </si>
  <si>
    <t xml:space="preserve">【农村网络投诉】流程受理流水号：20250104155739186536050051146758
客户号码:18653605005
客户姓名:方**
投诉地市:潍坊
来话流水:2025010415572385120884589
宽带账号:18653605005
宽带账号归属地市:潍坊
宽带账号归属区县:高密市
故障地址:潍坊高密市姜庄镇顺北村顺北村自然村高密顺北村杜乃东门口6号箱*********
联系电话:18653605005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15:59:50
具体故障现象:光猫亮红灯，
客户其他诉求:客户要求安排人员维修处理，请处理，谢谢
</t>
  </si>
  <si>
    <t>2025-01-04 16:03:49</t>
  </si>
  <si>
    <t>2025-01-04 16:04:07</t>
  </si>
  <si>
    <t>SD-851-314303-2873-13193</t>
  </si>
  <si>
    <t>SD-057-250104-072941-7016</t>
  </si>
  <si>
    <t>2025-01-04 21:07:34</t>
  </si>
  <si>
    <t>【调研】-80+金卡-(目标)普通区域-寒亭区-博鳌新城小区-15863289095-1000M-魔百和投诉-次数0-202501040000704014</t>
  </si>
  <si>
    <t>202501040000704014</t>
  </si>
  <si>
    <t>202501040000704014#【已关注中国移动10086微信公众号】流程受理流水号：20250104210549158632890951219512
客户号码:15863289095
客户姓名:李**
投诉地市:潍坊
来话流水:2025010420511770220897902
宽带账号:15863289095
宽带账号归属地市:潍坊
宽带账号归属区县:寒亭区
故障地址:潍坊寒亭区经济开发区月河路博鳌新城小区2号楼2单元201
联系电话:15863289095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故障细类:移动高清电视故障(专席)
携转原因:
故障时间:2025-01-04 21:06:14
魔百和单播/组播:单播
具体故障现象:电视提示网络类错误，重插网线、设置网络无法恢复，用户要求明天中午上门维修，请协助处理并回复电话，谢谢
客户其他诉求:
魔百和单/组播：单播;宽带小区$[博鳌新城小区]$</t>
  </si>
  <si>
    <t>2025-01-04 21:10:01</t>
  </si>
  <si>
    <t>2025-01-04 21:10:18</t>
  </si>
  <si>
    <t>SD-057-250104-160438-4412</t>
  </si>
  <si>
    <t>2025-01-04 15:46:56</t>
  </si>
  <si>
    <t>80+银卡-普通区域-奎文区-书香铭郡-13793617357-1000M-业务受理宽带-次数0-202501040000485276</t>
  </si>
  <si>
    <t>202501040000485276</t>
  </si>
  <si>
    <t>202501040000485276# 宽带账号:13793617357; 联系电话：13793617357，问题类型：此工单为群障修复工单，根据群障全量闭环修复管理要求，为确保客户网络通畅，请装维人员跟进修复网络问题，谢谢！ 
 群障标题：公告。故障描述：潍坊奎文区书香铭郡光缆故障，预估24小时恢复，请帮忙拦截,如有需要请联系片区装维师傅张松15706366505主叫号码：13793617357.0;该号码仅供参考，请优先联系宽带账号。</t>
  </si>
  <si>
    <t>2025-01-04 15:56:43</t>
  </si>
  <si>
    <t>2025-01-04 15:56:59</t>
  </si>
  <si>
    <t>SD-852-300251-882-19051</t>
  </si>
  <si>
    <t>SD-057-250104-162347-6981</t>
  </si>
  <si>
    <t>2025-01-04 20:57:28</t>
  </si>
  <si>
    <t>【调研】-80+普通-普通区域-寒亭区-财源村自然村-15753613315-200M-宽带上网投诉-次数0-202501040000700780</t>
  </si>
  <si>
    <t>202501040000700780</t>
  </si>
  <si>
    <t xml:space="preserve">202501040000700780#15753613315客户来电反映宽带无法使用，线上排障不认可，客户不会操作，要求维修人员上门维修，请尽快协助处理，谢谢  联系人：先生 联系电话：本机 流水：2025010420470024120880152
</t>
  </si>
  <si>
    <t>2025-01-04 21:02:40</t>
  </si>
  <si>
    <t>SD-057-250104-038159-2228</t>
  </si>
  <si>
    <t>2025-01-04 11:56:18</t>
  </si>
  <si>
    <t>FTTR-普通区域-安丘市-北河西-15763065000-1000M-魔百和投诉-次数0-20250104115451X891352371</t>
  </si>
  <si>
    <t>20250104115451X891352371</t>
  </si>
  <si>
    <t>【农村网络投诉】流程受理流水号：20250104115327157630650001074552
客户号码:15763065000
客户姓名:李**
投诉地市:潍坊
来话流水:2025010411521369720882668
宽带账号:15763065000
宽带账号归属地市:潍坊
宽带账号归属区县:安丘市
故障地址:潍坊安丘市景芝镇北河西村北河西2号箱刘光兴*********
联系电话:15753616467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故障细类:移动高清电视故障(专席)
携转原因:
故障时间:2025-01-04 11:50:45
魔百和单播/组播:组播
具体故障现象:电视提示网络类错误，
客户其他诉求:
魔百和单/组播：组播</t>
  </si>
  <si>
    <t>2025-01-04 11:57:31</t>
  </si>
  <si>
    <t>2025-01-04 11:57:54</t>
  </si>
  <si>
    <t>SD-851-338540-11048-2996</t>
  </si>
  <si>
    <t>SD-057-250104-261095-4623</t>
  </si>
  <si>
    <t>2025-01-04 16:07:21</t>
  </si>
  <si>
    <t>【调研】-80+普通-普通区域-寿光市-曹家村-13854400589-1000M-业务受理宽带-次数0-202501040000503784</t>
  </si>
  <si>
    <t>202501040000503784</t>
  </si>
  <si>
    <t>202501040000503784# 宽带账号:13854400589; 联系电话：13854400589，问题类型：此工单为群障修复工单，根据群障全量闭环修复管理要求，为确保客户网络通畅，请装维人员跟进修复网络问题，谢谢！ 
 群障标题：公告。故障描述：潍坊寿光市曹家村光缆故障，预估24小时恢复，请帮忙拦截,如有需要请联系片区装维师傅张明哲15266615922主叫号码：13854400589.0;该号码仅供参考，请优先联系宽带账号。</t>
  </si>
  <si>
    <t>2025-01-04 16:10:21</t>
  </si>
  <si>
    <t>2025-01-04 16:13:39</t>
  </si>
  <si>
    <t>2025-01-04 18:03:09</t>
  </si>
  <si>
    <t>普通区域-高密市-卣坊自然村-13791669461-1000M-宽带上网投诉-次数0-202501040000613431 一级督办</t>
  </si>
  <si>
    <t>202501040000613431</t>
  </si>
  <si>
    <t>2025-01-04 18:43:37</t>
  </si>
  <si>
    <t>2025-01-04 18:46:47</t>
  </si>
  <si>
    <t>SD-851-340722-6924-24812</t>
  </si>
  <si>
    <t>SD-057-250104-398461-5716</t>
  </si>
  <si>
    <t>2025-01-04 18:05:02</t>
  </si>
  <si>
    <t>【调研】-普通区域-昌邑市-肖王自然村-13853646589-300M-宽带上网投诉-次数0-20250104180221X941225320</t>
  </si>
  <si>
    <t>20250104180221X941225320</t>
  </si>
  <si>
    <t xml:space="preserve">【农村网络投诉】流程受理流水号：20250104180029138536465891184754
客户号码:13853646589
客户姓名:李**
投诉地市:潍坊
来话流水:2025010418000709620826201
宽带账号:13853646589
宽带账号归属地市:潍坊
宽带账号归属区县:昌邑市
故障地址:潍坊昌邑市石埠镇肖王村肖王自然村9号箱李茂生*********
联系电话:13853646589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18:01:59
具体故障现象:光猫亮红灯，
客户其他诉求:
</t>
  </si>
  <si>
    <t>2025-01-04 18:11:15</t>
  </si>
  <si>
    <t>2025-01-04 18:12:06</t>
  </si>
  <si>
    <t>SD-057-250104-074326-4613</t>
  </si>
  <si>
    <t>2025-01-04 16:07:02</t>
  </si>
  <si>
    <t>80+银卡-普通区域-青州市-黄楼街道新花卉市场-15244448303-200M-业务受理宽带-次数0-202501040000505140</t>
  </si>
  <si>
    <t>202501040000505140</t>
  </si>
  <si>
    <t>202501040000505140# 宽带账号:15244448303; 联系电话：15244448303，问题类型：此工单为群障修复工单，根据群障全量闭环修复管理要求，为确保客户网络通畅，请装维人员跟进修复网络问题，谢谢！ 
 群障标题：公告。故障描述：潍坊青州市黄楼街道新花卉市场光缆故障，预估24小时恢复，请帮忙拦截,如有需要请联系片区装维师傅迟亨海15706307618主叫号码：15244448303.0;该号码仅供参考，请优先联系宽带账号。</t>
  </si>
  <si>
    <t>2025-01-04 16:17:28</t>
  </si>
  <si>
    <t>2025-01-04 16:17:52</t>
  </si>
  <si>
    <t>SD-852-258182-1903-26183</t>
  </si>
  <si>
    <t>SD-057-250104-587092-2189</t>
  </si>
  <si>
    <t>2025-01-04 11:52:51</t>
  </si>
  <si>
    <t>普通区域-奎文区-金宝汽车城-13780826345-300M-宽带上网投诉-次数0-202501040000296712</t>
  </si>
  <si>
    <t>202501040000296712</t>
  </si>
  <si>
    <t>202501040000296712#流程受理流水号：20250104114717137808263451072377
客户号码:13780826345
客户姓名:刘**
投诉地市:潍坊
来话流水:2025010411465905120816022
宽带账号:13780826345
账号归属区县:奎文
联系电话:13780826345
联系人:先生
宽带地址:潍坊
工单紧急程度:一般
是否投诉倾向:否
是否重复投诉:否
是否携转意向:否
是否有升级投诉倾向:否
*业务名称:业务融合开机流程宽带
投诉内容:手机号码：13780826345，【问题描述】客户已办理宽带业务，有开通单，要求装维尽快联系上门，请处理，谢谢。联系电话：13780826345，联系人：先生，录音流水号：2025010411465905120816022。受理明细：531920062399999999。
在途开通单信息：536241026726180470，13780826345，2024-10-26 19:02:17，业务融合开机流程宽带，处理中，装维选址
是否到厅:否
业务名称:业务融合开机流程宽带
;宽带小区$[金宝汽车城]$</t>
  </si>
  <si>
    <t>2025-01-04 12:00:02</t>
  </si>
  <si>
    <t>2025-01-04 12:00:23</t>
  </si>
  <si>
    <t>SD-851-317098-14999-9662</t>
  </si>
  <si>
    <t>SD-057-250104-968430-2233</t>
  </si>
  <si>
    <t>2025-01-04 11:57:21</t>
  </si>
  <si>
    <t>【调研】-(目标)普通区域-安丘市-车戈庄村自然村-15963401253-300M-宽带上网投诉-次数0-202501040000298426</t>
  </si>
  <si>
    <t>202501040000298426</t>
  </si>
  <si>
    <t>202501040000298426#【网络电视】宽带账号：15963401253；宽带地址：潍坊安丘市金冢子镇车戈庄村；客户来电反映移动高清无法观看，客户已正常办理宽带/移动高清业务，按相关口径解释不认可，要求反馈，请协助处理，谢谢！联系电话：15963401253；联系人：先生；来电流水：2025010411543909020813237</t>
  </si>
  <si>
    <t>2025-01-04 12:02:30</t>
  </si>
  <si>
    <t>2025-01-04 12:02:54</t>
  </si>
  <si>
    <t>SD-057-250104-019276-4361</t>
  </si>
  <si>
    <t>2025-01-04 15:40:59</t>
  </si>
  <si>
    <t>【调研】-FTTR-普通区域-坊子区-东刘家埠-13371095469-1000M-宽带上网投诉-次数0-202501040000479128</t>
  </si>
  <si>
    <t>202501040000479128</t>
  </si>
  <si>
    <t>202501040000479128#流程受理流水号：20250104154012133710954691141119
客户号码:13371095469
客户姓名:刘**
投诉地市:潍坊
来话流水:2025010415385808620832379
宽带账号:13371095469
宽带账号归属地市:潍坊
宽带账号归属区县:坊子区
故障地址:潍坊坊子区荆山洼经济发展区东刘家埠东刘家埠东刘家埠2号箱*********
联系电话:13371095469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故障细类:网速慢/上网掉线(专席)
携转原因:
故障时间:2025-01-04 15:39:48
具体故障现象:网速慢卡顿，
客户其他诉求:
;宽带小区$[东刘家埠]$</t>
  </si>
  <si>
    <t>2025-01-04 15:50:01</t>
  </si>
  <si>
    <t>2025-01-04 15:50:19</t>
  </si>
  <si>
    <t>SD-851-245959-1153-21711</t>
  </si>
  <si>
    <t>SD-057-250104-734601-4590</t>
  </si>
  <si>
    <t>2025-01-04 16:04:35</t>
  </si>
  <si>
    <t>普通区域-诸城市-魏家庄自然村-15853666957-200M-宽带上网投诉-次数0-202501040000503899</t>
  </si>
  <si>
    <t>2025-01-05 17:05:00</t>
  </si>
  <si>
    <t>202501040000503899</t>
  </si>
  <si>
    <t xml:space="preserve">202501040000503899#流程受理流水号：20250104160251158536669571148294
客户号码:15853666957
客户姓名:李**
投诉地市:潍坊
来话流水:2025010416015007220845894
宽带账号:15853666957
宽带账号归属地市:潍坊
宽带账号归属区县:--
故障地址:潍坊诸城市贾悦镇魏家庄魏家庄自然村魏家庄村南51号箱*********
联系电话:15853666957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故障时间:2025-01-04 16:03:26
具体故障现象:提示网络无法连接，
客户其他诉求:客户侧为质差终端，要求上门更换终端并一并处理故障问题。
</t>
  </si>
  <si>
    <t>2025-01-04 16:07:07</t>
  </si>
  <si>
    <t>任淑宝</t>
  </si>
  <si>
    <t>15706307971</t>
  </si>
  <si>
    <t>家客铁通潍坊诸城-贾悦乡镇装维组</t>
  </si>
  <si>
    <t>dw3_jk_renshubao</t>
  </si>
  <si>
    <t>2025-01-04 16:07:36</t>
  </si>
  <si>
    <t>SD-057-250104-012837-5711</t>
  </si>
  <si>
    <t>2025-01-04 18:03:58</t>
  </si>
  <si>
    <t>80+银卡-普通区域--null--宽带延伸服务-次数0-202501040000578232</t>
  </si>
  <si>
    <t>202501040000578232</t>
  </si>
  <si>
    <t>202501040000578232#受理号码 : 15853656270客户姓名 : 牟**号码归属地 : 潍坊奎文 － 奎文用户品牌 : 全球通
客户来电反映：办理1000M宽带，测速显示100M，客户要求尽快解决，请求协助处理，谢谢！
联系电话：15853656270 联系人：先生 来电流水：2025010417190480720856450</t>
  </si>
  <si>
    <t>SD-057-250104-403912-5719</t>
  </si>
  <si>
    <t>2025-01-04 18:05:07</t>
  </si>
  <si>
    <t>普通区域-寒亭区-锦程中学宿舍-13869623195-100M-宽带上网投诉-次数0-20250104175619X579816322 二级督办</t>
  </si>
  <si>
    <t>20250104175619X579816322</t>
  </si>
  <si>
    <t>13869623195来电反映本机宽带由于维修人员已经承认给客户维修宽带，导致客户的宽带不能使用，耽误客户使用，客户多次不满，不要求加急催办，多次要求重新记录投诉工单，请协助处理，联系电话：本机，提及政府投诉，流水：2025010417523823320848862</t>
  </si>
  <si>
    <t>2025-01-04 18:08:19</t>
  </si>
  <si>
    <t>家庭业务-&gt;服务触点-&gt;装维人员-&gt;全局流转-&gt;售后服务-&gt;装维人员维修质量差-&gt;全局流转</t>
  </si>
  <si>
    <t>2025-01-04 18:09:01</t>
  </si>
  <si>
    <t>SD-057-250104-137694-4619</t>
  </si>
  <si>
    <t>2025-01-04 16:07:13</t>
  </si>
  <si>
    <t>80+白金-FTTR-普通区域-潍城区-绿地新里城-15269633126-1000M-业务受理宽带-次数0-202501040000503190</t>
  </si>
  <si>
    <t>202501040000503190</t>
  </si>
  <si>
    <t>202501040000503190# 宽带账号:15269633126; 联系电话：15269633126，问题类型：此工单为群障修复工单，根据群障全量闭环修复管理要求，为确保客户网络通畅，请装维人员跟进修复网络问题，谢谢！ 
 群障标题：公告。故障描述：潍坊潍城区绿地新里城光缆故障，预估24小时恢复，请帮忙拦截,如有需要请联系片区装维师傅孙宗来15706307854主叫号码：15269633126.0;该号码仅供参考，请优先联系宽带账号。</t>
  </si>
  <si>
    <t>2025-01-04 16:09:50</t>
  </si>
  <si>
    <t>2025-01-04 16:10:13</t>
  </si>
  <si>
    <t>SD-851-300215-27847-22016</t>
  </si>
  <si>
    <t>SD-057-250104-104593-7133</t>
  </si>
  <si>
    <t>2025-01-04 21:29:10</t>
  </si>
  <si>
    <t>【调研】-80+银卡-(目标)普通区域-诸城市-东小庄子-15863260097-1000M-业务受理宽带-次数0-202501040000708173</t>
  </si>
  <si>
    <t>202501040000708173</t>
  </si>
  <si>
    <t>202501040000708173# 导航立单,用户所在位置有群障,已向客户播报,客户要求装维回访.此工单为群障修复工单,根据群障全量闭环管理要求,为确保客户网络通畅,请装维人员跟进修复网络问题,谢谢.联系电话：15863260097</t>
  </si>
  <si>
    <t>2025-01-04 21:31:23</t>
  </si>
  <si>
    <t>2025-01-04 21:36:04</t>
  </si>
  <si>
    <t>SD-057-250104-921583-1996</t>
  </si>
  <si>
    <t>2025-01-04 11:35:02</t>
  </si>
  <si>
    <t>【调研】-普通区域-高密市-后沙沟村自然村-15064479163-100M-宽带上网投诉-次数0-20250104113217X537073279</t>
  </si>
  <si>
    <t>2025-01-05 12:36:00</t>
  </si>
  <si>
    <t>20250104113217X537073279</t>
  </si>
  <si>
    <t xml:space="preserve">【农村网络投诉】流程受理流水号：20250104113041150644791631066366
客户号码:15064479163
客户姓名:张**
投诉地市:潍坊
来话流水:2025010411285303520873576
宽带账号:15064479163
宽带账号归属地市:潍坊
宽带账号归属区县:高密市
故障地址:潍坊高密市柴沟镇后沙沟村后沙沟村自然村高密后沙沟15号箱*********
联系电话:15064479163
联系人:先生/女士
工单紧急程度:一般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故障细类:宽带无法上网(专席)
携转原因:
故障时间:2025-01-04 11:31:05
具体故障现象:打不开网页，客户来电反映宽带无法上网，我处排障未恢复，请协助处理谢谢
客户其他诉求:
</t>
  </si>
  <si>
    <t>2025-01-04 11:46:48</t>
  </si>
  <si>
    <t>2025-01-04 11:47:13</t>
  </si>
  <si>
    <t>2025-01-04 11:39:13</t>
  </si>
  <si>
    <t>【调研】-80+银卡-普通区域-青州市-东郝村自然村-13455683982-300M-宽带上网投诉-次数0-202501040000278356 一级督办</t>
  </si>
  <si>
    <t>202501040000278356</t>
  </si>
  <si>
    <t>2025-01-04 11:48:04</t>
  </si>
  <si>
    <t>2025-01-04 11:48:49</t>
  </si>
  <si>
    <t>2025-01-04 23:36:26</t>
  </si>
  <si>
    <t>【调研】-80+金卡-普通区域-奎文区-吉祥家园-13402261155-1000M-宽带上网投诉-次数0-202501040000715056 一级督办</t>
  </si>
  <si>
    <t>202501040000715056</t>
  </si>
  <si>
    <t>2025-01-05 00:05:47</t>
  </si>
  <si>
    <t>2025-01-05 00:06:08</t>
  </si>
  <si>
    <t>SD-851-325894-6754-21451</t>
  </si>
  <si>
    <t>SD-057-250104-125948-967</t>
  </si>
  <si>
    <t>2025-01-04 09:54:48</t>
  </si>
  <si>
    <t>80+普通-普通区域-奎文区-景泰铭城（高层）-15853696021-300M-魔百和投诉-次数0-202501040000169609</t>
  </si>
  <si>
    <t>202501040000169609</t>
  </si>
  <si>
    <t>202501040000169609#流程受理流水号：20250104095244158536960211028887
客户号码:15853696021
客户姓名:王**
投诉地市:潍坊
来话流水:2025010409511473020886824
宽带账号:15853696021
宽带账号归属地市:潍坊
宽带账号归属区县:高新
故障地址:潍坊高新高新城区宝通街景泰铭城（高层）12号楼*********
联系电话:15095148705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光功率:-21.93
故障大类:宽带/电视
故障细类:移动高清电视故障(专席)
携转原因:
故障时间:2025-01-04 09:49:47
魔百和单播/组播:单播
具体故障现象:电视直播或点播无法观看，请协助谢谢
客户其他诉求:
魔百和单/组播：单播;宽带小区$[景泰铭城（高层）]$</t>
  </si>
  <si>
    <t>2025-01-04 09:57:34</t>
  </si>
  <si>
    <t>2025-01-04 09:57:57</t>
  </si>
  <si>
    <t>SD-057-250104-703429-984</t>
  </si>
  <si>
    <t>2025-01-04 09:56:24</t>
  </si>
  <si>
    <t>80+普通-普通区域-潍城区-小洼村自然村-15269632138-1000M-宽带上网投诉-次数0-20250104095449X689120426</t>
  </si>
  <si>
    <t>20250104095449X689120426</t>
  </si>
  <si>
    <t xml:space="preserve">【农村网络投诉】流程受理流水号：20250104095359152696321381029329
客户号码:15269632138
客户姓名:王**
投诉地市:潍坊
来话流水:2025010409525060420808954
宽带账号:15269632138
宽带账号归属地市:潍坊
宽带账号归属区县:潍城区
故障地址:潍坊潍城区军埠口综合项目区小洼村小洼村自然村3#箱村中心路东二南北路南三排路西*********
联系电话:15269632138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故障时间:2025-01-04 09:54:08
具体故障现象:光猫亮红灯，引导客户将光纤线两头插紧，将弯折的位置捋直未恢复
客户其他诉求:
</t>
  </si>
  <si>
    <t>2025-01-04 09:57:30</t>
  </si>
  <si>
    <t>2025-01-04 09:58:35</t>
  </si>
  <si>
    <t>SD-851-304861-25222-6523</t>
  </si>
  <si>
    <t>SD-057-250104-280176-2685</t>
  </si>
  <si>
    <t>2025-01-04 12:53:20</t>
  </si>
  <si>
    <t>(目标)普通区域-昌邑市-杜卢-15163676610-100M-宽带上网投诉-次数0-20250104125230X350804493</t>
  </si>
  <si>
    <t>20250104125230X350804493</t>
  </si>
  <si>
    <t xml:space="preserve">【农村网络投诉】流程受理流水号：20250104125002151636766101090069
客户号码:15163676610
客户姓名:卢**
投诉地市:潍坊
来话流水:2025010412490589420805226
宽带账号:15163676610
宽带账号归属地市:潍坊
宽带账号归属区县:昌邑市
故障地址:潍坊昌邑市北孟镇杜卢村杜卢14号箱王付强*********
联系电话:15163676610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12:55:09
具体故障现象:PON灯闪
客户其他诉求:
</t>
  </si>
  <si>
    <t>2025-01-04 12:55:19</t>
  </si>
  <si>
    <t>2025-01-04 12:55:42</t>
  </si>
  <si>
    <t>SD-057-250104-069712-7245</t>
  </si>
  <si>
    <t>2025-01-04 23:05:02</t>
  </si>
  <si>
    <t>普通区域-青州市-北城花园-18678005958-1000M-宽带上网投诉-次数0-20250104230227X947155928 二级督办</t>
  </si>
  <si>
    <t>20250104230227X947155928</t>
  </si>
  <si>
    <t>检测结果：1、手机账号余额检测：手机账户余额正常；2、宽带速率检测：宽带速率正常；3、宽带账号登录状态检测：账号登录状态正常；4、宽带状态检测：宽带状态正常；5、群体故障检测：无大面积群障；6、线路检测：线路状态正常；7、光猫在线检测：光猫在线；故障类型：频繁出现故障、网速慢。故障描述：太慢了，千兆网，1MB都难实现。联系人：18678005958。联系电话：18678005958。。</t>
  </si>
  <si>
    <t>2025-01-05 07:11:20</t>
  </si>
  <si>
    <t>SD-851-289179-980-27941</t>
  </si>
  <si>
    <t>SD-057-250104-832516-2691</t>
  </si>
  <si>
    <t>2025-01-04 12:54:03</t>
  </si>
  <si>
    <t>【调研】-80+金卡-普通区域-昌邑市-山前御景园-15064406087-1000M-宽带上网投诉-次数0-202501040000340922</t>
  </si>
  <si>
    <t>202501040000340922</t>
  </si>
  <si>
    <t>202501040000340922#【已关注中国移动10086微信公众号】流程受理流水号：20250104125313150644060871090881
客户号码:15064406087
客户姓名:任**
投诉地市:潍坊
来话流水:2025010412493991520809566
宽带账号:15064406087
宽带账号归属地市:潍坊
宽带账号归属区县:昌邑市
故障地址:潍坊昌邑市城区都昌路山前御景园3号楼*********
联系电话:18866727016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光功率:-16.65
故障大类:宽带/电视
故障细类:宽带无法上网(专席)
携转原因:
故障时间:2025-01-04 12:53:42
具体故障现象:打不开网页，
客户其他诉求:请审核谢谢
;宽带小区$[山前御景园]$</t>
  </si>
  <si>
    <t>2025-01-04 12:57:29</t>
  </si>
  <si>
    <t>2025-01-04 12:57:48</t>
  </si>
  <si>
    <t>SD-851-267853-23592-23998</t>
  </si>
  <si>
    <t>SD-057-250104-987243-7110</t>
  </si>
  <si>
    <t>2025-01-04 21:25:01</t>
  </si>
  <si>
    <t>【调研】-80+金卡-(目标)普通区域-奎文区-金域华庭-15763610131-1000M-宽带上网投诉-次数0-202501040000708434</t>
  </si>
  <si>
    <t>202501040000708434</t>
  </si>
  <si>
    <t>202501040000708434#宽带账号：15763610131宽带地址：潍坊奎文区廿里堡街道鸢飞路金域华庭4号楼；客户来电反映宽带机顶盒无网络连接，经查询客户侧为质差机顶盒，请协助上门更换终端并一并处理故障问题，谢谢！联系电话15763610131；联系人：***；来电流水：2025010421203775020804222</t>
  </si>
  <si>
    <t>2025-01-04 21:27:21</t>
  </si>
  <si>
    <t>2025-01-04 21:27:43</t>
  </si>
  <si>
    <t>SD-851-327301-640-29269</t>
  </si>
  <si>
    <t>SD-057-250104-274830-939</t>
  </si>
  <si>
    <t>2025-01-04 09:52:03</t>
  </si>
  <si>
    <t>80+金卡-普通区域-潍城区-紫宸华府锦园-13791899108-1000M-宽带上网投诉-次数0-202501040000166683</t>
  </si>
  <si>
    <t>202501040000166683</t>
  </si>
  <si>
    <t>202501040000166683#流程受理流水号：20250104095056137918991081028173
客户号码:13791899108
客户姓名:张**
投诉地市:潍坊
来话流水:2025010409500095520869724
宽带账号:13791899108
宽带账号归属地市:潍坊
宽带账号归属区县:潍城区
故障地址:潍坊潍城区北关街道卧龙西街紫宸华府锦园49号楼2-1202
联系电话:13791899108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故障细类:宽带网速慢/卡顿
携转原因:
故障时间:2025-01-04 09:59:56
具体故障现象:网速慢卡顿，
客户其他诉求:
;宽带小区$[紫宸华府锦园]$</t>
  </si>
  <si>
    <t>2025-01-04 09:58:36</t>
  </si>
  <si>
    <t>2025-01-04 09:58:56</t>
  </si>
  <si>
    <t>SD-851-313401-23094-3755</t>
  </si>
  <si>
    <t>SD-057-250104-712450-946</t>
  </si>
  <si>
    <t>2025-01-04 09:52:50</t>
  </si>
  <si>
    <t>80+白金-普通区域-滨海-湖光山舍-15006681111-500M-宽带延伸服务-次数0-202501040000165841</t>
  </si>
  <si>
    <t>202501040000165841</t>
  </si>
  <si>
    <t xml:space="preserve">202501040000165841#【已关注中国移动10086微信公众号】流程受理流水号：20250104095217150066811111028697
客户号码:15006681111
客户姓名:宋**
投诉地市:潍坊
来话流水:2025010409514411020893867
宽带账号:15006681111
宽带账号归属地市:潍坊
宽带账号归属区县:滨海
故障地址:潍坊滨海央子街道观海路湖光山舍4号楼*********
联系电话:15006681111
联系人:先生/女士
工单紧急程度:一般
是否有升级投诉倾向:否
是否重复投诉:否
是否携转意向:否
是否投诉倾向:否
是否智能网关:智能网关
当前是否在线:是
接入方式:FTTH
是否质差终端:无质差信息
光功率:-16.71
故障大类:宽带/电视
故障细类:宽带延伸服务
携转原因:
故障时间:2025-01-04 09:52:29
具体故障现象:新增加一根网线，
</t>
  </si>
  <si>
    <t>2025-01-04 09:55:44</t>
  </si>
  <si>
    <t>2025-01-04 09:59:17</t>
  </si>
  <si>
    <t>SD-057-250104-308792-2694</t>
  </si>
  <si>
    <t>2025-01-04 12:54:29</t>
  </si>
  <si>
    <t>【调研】-80+普通-普通区域-寿光市-三号路工业园区-15063640366-1000M-宽带上网投诉-次数0-202501040000340589</t>
  </si>
  <si>
    <t>202501040000340589</t>
  </si>
  <si>
    <t>202501040000340589#15063640366客户来电反映宽带无法使用，注册灯异常  线上排障不认可，要求维修人员上门维修，请尽快协助处理，谢谢  联系人： 先生 联系电话：本机 流水：2025010412502202320815004</t>
  </si>
  <si>
    <t>2025-01-04 13:01:08</t>
  </si>
  <si>
    <t>2025-01-04 13:01:28</t>
  </si>
  <si>
    <t>SD-057-250104-693824-2696</t>
  </si>
  <si>
    <t>2025-01-04 12:54:49</t>
  </si>
  <si>
    <t>【调研】-80+银卡-普通区域-高密市-谭下-13646361148-100M-宽带上网投诉-次数0-202501040000329249</t>
  </si>
  <si>
    <t>202501040000329249</t>
  </si>
  <si>
    <t>202501040000329249#宽带账号：13646361148；联系电话：13646361148；宽带地址：潍坊高密市密水街道谭下谭下柏林二手车27号；客户来电反映：电视无法观看，网络未连接，线上指导无法配合操作，要求上门处理, 来电流水：2025010412474097420894329</t>
  </si>
  <si>
    <t>2025-01-04 12:57:49</t>
  </si>
  <si>
    <t>2025-01-04 12:58:25</t>
  </si>
  <si>
    <t>SD-057-250104-015296-2021</t>
  </si>
  <si>
    <t>2025-01-04 11:37:35</t>
  </si>
  <si>
    <t>【重投】-80+普通-普通区域-奎文区-阳光外滩-18866466866-200M-业务受理宽带-次数0-202501040000283315</t>
  </si>
  <si>
    <t>2025-01-05 11:38:00</t>
  </si>
  <si>
    <t>202501040000283315</t>
  </si>
  <si>
    <t>202501040000283315# 宽带账号:18866466866; 联系电话：18866466866，问题类型：此工单为群障修复工单，根据群障全量闭环修复管理要求，为确保客户网络通畅，请装维人员跟进修复网络问题，谢谢！ 
 群障标题：公告。故障描述：潍坊奎文区阳光外滩光缆故障，预估24小时恢复，请帮忙拦截,如有需要请联系片区装维师傅李国磊15706366507主叫号码：18866466866.0;该号码仅供参考，请优先联系宽带账号。</t>
  </si>
  <si>
    <t>2025-01-04 11:48:44</t>
  </si>
  <si>
    <t>2025-01-04 11:55:26</t>
  </si>
  <si>
    <t>SD-057-250104-034862-7119</t>
  </si>
  <si>
    <t>2025-01-04 21:27:01</t>
  </si>
  <si>
    <t>普通区域-高密市-城西二村-15863651957-300M-业务受理宽带-次数0-202501040000709057</t>
  </si>
  <si>
    <t>202501040000709057</t>
  </si>
  <si>
    <t>202501040000709057#【已关注中国移动10086微信公众号】 宽带账号:15863651957; 联系电话：15863651957，问题类型：此工单为群障修复工单，根据群障全量闭环修复管理要求，为确保客户网络通畅，请装维人员跟进修复网络问题，谢谢！ 
 群障标题：公告。故障描述：城西二村主叫号码：15863651957.0;该号码仅供参考，请优先联系宽带账号。</t>
  </si>
  <si>
    <t>2025-01-04 21:30:42</t>
  </si>
  <si>
    <t>2025-01-04 21:31:06</t>
  </si>
  <si>
    <t>SD-057-250104-234680-955</t>
  </si>
  <si>
    <t>2025-01-04 09:53:14</t>
  </si>
  <si>
    <t>【调研】-FTTR-(目标)普通区域-青州市-任七村-15095122567-300M-魔百和投诉-次数0-202501040000166107</t>
  </si>
  <si>
    <t>202501040000166107</t>
  </si>
  <si>
    <t>202501040000166107#流程受理流水号：20250104095047150951225671028124
客户号码:15095122567
客户姓名:董**
投诉地市:潍坊
来话流水:2025010409422361520864374
宽带账号:15095122567
宽带账号归属地市:潍坊
宽带账号归属区县:青州市
故障地址:潍坊青州市益都街道任七任七村5号箱（中心街第4排）*********
联系电话:15095122567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故障细类:移动高清电视故障(专席)
携转原因:
故障时间:2025-01-04 09:51:12
魔百和单播/组播:单播
具体故障现象:点播和直播观看都出现卡顿缓冲，屏幕上不断跳动切换，如同有人快速频繁按遥控器，已经操作恢复出厂
客户其他诉求:
魔百和单/组播：单播;宽带小区$[任七村]$</t>
  </si>
  <si>
    <t>2025-01-04 09:55:17</t>
  </si>
  <si>
    <t>2025-01-04 09:55:43</t>
  </si>
  <si>
    <t>SD-851-306087-6988-15259</t>
  </si>
  <si>
    <t>SD-057-250104-704683-956</t>
  </si>
  <si>
    <t>2025-01-04 09:53:17</t>
  </si>
  <si>
    <t>【追1】80+银卡-普通区域-安丘市-郑家石龙子社区-15095216336-200M-宽带上网投诉-次数0-20250104095152X512969495</t>
  </si>
  <si>
    <t>2025-01-05 10:54:00</t>
  </si>
  <si>
    <t>20250104095152X512969495</t>
  </si>
  <si>
    <t xml:space="preserve">【农村网络投诉】流程受理流水号：20250104094440150952163361025774
客户号码:15095216336
客户姓名:刘**
投诉地市:潍坊
来话流水:2025010409423084020866035
宽带账号:15095216336
宽带账号归属地市:潍坊
宽带账号归属区县:安丘市
故障地址:潍坊安丘市刘家尧镇郑家石龙子村郑家石龙子社区9号楼*********
联系电话:15095216336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光功率:-19.91
故障大类:宽带/电视
故障细类:宽带无法上网
携转原因:
故障时间:2025-01-04 09:45:18
具体故障现象:网速慢卡顿，
客户其他诉求:客户表示家里网速慢，都有千兆的宽带了，自己的却是200M，对此不认可，要求受理，谢谢
</t>
  </si>
  <si>
    <t>2025-01-04 09:57:36</t>
  </si>
  <si>
    <t>2025-01-04 09:58:09</t>
  </si>
  <si>
    <t>SD-057-250104-406732-7125</t>
  </si>
  <si>
    <t>2025-01-04 21:27:16</t>
  </si>
  <si>
    <t>【调研】-80+金卡-普通区域-潍城区-贵和苑小区-13792641660-300M-业务受理宽带-次数0-202501040000705390</t>
  </si>
  <si>
    <t>202501040000705390</t>
  </si>
  <si>
    <t>202501040000705390# 宽带账号:13792641660; 联系电话：13792641660，问题类型：此工单为群障修复工单，根据群障全量闭环修复管理要求，为确保客户网络通畅，请装维人员跟进修复网络问题，谢谢！ 
 群障标题：公告。故障描述：潍坊潍城区贵和苑小区光缆故障，预估24小时恢复，请帮忙拦截,如有需要请联系片区装维师傅孙廷强15706307850主叫号码：13792641660.0;该号码仅供参考，请优先联系宽带账号。</t>
  </si>
  <si>
    <t>2025-01-05 07:38:37</t>
  </si>
  <si>
    <t>2025-01-05 07:39:06</t>
  </si>
  <si>
    <t>SD-057-250104-179084-2031</t>
  </si>
  <si>
    <t>2025-01-04 11:38:01</t>
  </si>
  <si>
    <t>【调研】-80+银卡-FTTR-普通区域-寿光市-田柳商业街-13863625711-1000M-宽带上网投诉-次数0-20250104113525X725678120</t>
  </si>
  <si>
    <t>20250104113525X725678120</t>
  </si>
  <si>
    <t xml:space="preserve">流程受理流水号：20250104113447138636257111067863
客户号码:13863625711
客户姓名:李**
投诉地市:潍坊
来话流水:2025010411334267720839939
宽带账号:13863625711
宽带账号归属地市:潍坊
宽带账号归属区县:寿光市
故障地址:潍坊寿光市田柳文化街田柳文化街沿街文化街沿街5号箱我的未来网沿街*********
联系电话:13863625711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光功率:-15.51
故障大类:宽带
故障细类:宽带无法上网(专席)
携转原因:
故障时间:2025-01-04 11:38:04
具体故障现象:光猫灯正常但电脑手机无法上网，
客户其他诉求:
</t>
  </si>
  <si>
    <t>2025-01-04 11:42:01</t>
  </si>
  <si>
    <t>2025-01-04 11:42:21</t>
  </si>
  <si>
    <t>SD-851-307532-26552-25474</t>
  </si>
  <si>
    <t>SD-057-250104-372610-2032</t>
  </si>
  <si>
    <t>2025-01-04 11:38:02</t>
  </si>
  <si>
    <t>【调研】-普通区域-高密市-城西花园-18706567969-300M-宽带上网投诉-次数0-202501040000281574</t>
  </si>
  <si>
    <t>202501040000281574</t>
  </si>
  <si>
    <t>202501040000281574#流程受理流水号：20250104113640187065679691068561
客户号码:18706567969
客户姓名:李**
投诉地市:潍坊
来话流水:2025010411362293820876040
宽带账号:18706567969
账号归属区县:高密
联系电话:18706567969
联系人:先生
宽带地址:潍坊
工单紧急程度:紧急
是否投诉倾向:是
是否重复投诉:否
是否携转意向:否
是否有升级投诉倾向:否
*业务名称:业务融合移机流程宽带
投诉内容:手机号码：18706567969，【问题描述】客户已办理宽带业务，有开通单，要求装维尽快联系上门，请处理，谢谢。联系电话：18706567969，联系人：先生，录音流水号：2025010411362293820876040。受理明细：531920062399999999。
在途开通单信息：536241226150287794，18706567969，2024-12-26 09:57:15，业务融合移机流程宽带，处理中，装维选址
是否到厅:否
业务名称:业务融合移机流程宽带
;宽带小区$[城西花园]$</t>
  </si>
  <si>
    <t>2025-01-04 11:42:50</t>
  </si>
  <si>
    <t>2025-01-04 11:46:58</t>
  </si>
  <si>
    <t>SD-852-336748-288-18520</t>
  </si>
  <si>
    <t>SD-057-250104-624175-948</t>
  </si>
  <si>
    <t>80+银卡-普通区域-奎文区-樱海揽郡-18205369189-100M-宽带上网投诉-次数0-202501040000164633</t>
  </si>
  <si>
    <t>2025-01-05 10:53:00</t>
  </si>
  <si>
    <t>202501040000164633</t>
  </si>
  <si>
    <t xml:space="preserve">202501040000164633#流程受理流水号：20250104095140182053691891028466
客户号码:18205369189
客户姓名:王**
投诉地市:潍坊
来话流水:2025010409512314420888719
宽带账号:18205369189
宽带账号归属地市:潍坊
宽带账号归属区县:高新
故障地址:潍坊高新高新城区梨园街杏园小区2号楼*********
联系电话:18205369189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光功率:-25.22
故障大类:宽带/电视
故障细类:宽带网速慢/卡顿
携转原因:
故障时间:2025-01-04 09:52:05
具体故障现象:宽带卡顿
客户其他诉求:客户侧为质差终端，要求上门更换终端并一并处理故障问题。
</t>
  </si>
  <si>
    <t>2025-01-04 09:59:10</t>
  </si>
  <si>
    <t>SD-057-250104-498615-1020</t>
  </si>
  <si>
    <t>2025-01-04 09:59:11</t>
  </si>
  <si>
    <t>80+普通-普通区域-滨海-昊海花园-13678667816-1000M-宽带延伸服务-次数0-202501040000174111</t>
  </si>
  <si>
    <t>202501040000174111</t>
  </si>
  <si>
    <t xml:space="preserve">202501040000174111#流程受理流水号：20250104095812136786678161030984
客户号码:13678667816
客户姓名:薛*
投诉地市:潍坊
来话流水:2025010409563876620861863
宽带账号:13678667816
宽带账号归属地市:潍坊
宽带账号归属区县:滨海
故障地址:潍坊滨海央子街道北海路昊海花园8号楼八七2单*********
联系电话:13678667816
联系人:先生/女士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故障时间:2025-01-04 09:56:51
具体故障现象:无法上网不在线光猫；亮红灯重启未恢复，检查网线
</t>
  </si>
  <si>
    <t>2025-01-04 10:03:56</t>
  </si>
  <si>
    <t>2025-01-04 10:04:18</t>
  </si>
  <si>
    <t>SD-851-292249-15498-4380</t>
  </si>
  <si>
    <t>SD-057-250104-823795-2667</t>
  </si>
  <si>
    <t>2025-01-04 12:50:16</t>
  </si>
  <si>
    <t>80+普通-普通区域-潍城区-华安庭岸风景-18369678967-1000M-业务受理宽带-次数0-202501040000338591</t>
  </si>
  <si>
    <t>202501040000338591</t>
  </si>
  <si>
    <t>202501040000338591# 导航立单,用户所在位置有群障,已向客户播报,客户要求装维回访.此工单为群障修复工单,根据群障全量闭环管理要求,为确保客户网络通畅,请装维人员跟进修复网络问题,谢谢.联系电话：18369678967</t>
  </si>
  <si>
    <t>2025-01-04 12:52:14</t>
  </si>
  <si>
    <t>2025-01-04 12:52:44</t>
  </si>
  <si>
    <t>SD-851-271514-14838-20819</t>
  </si>
  <si>
    <t>SD-057-250104-805362-5168</t>
  </si>
  <si>
    <t>2025-01-04 17:03:30</t>
  </si>
  <si>
    <t>80+银卡-普通区域-临朐县-陈家上庄安置楼-15065363491-300M-魔百和投诉-次数0-202501040000559416</t>
  </si>
  <si>
    <t>2025-01-05 18:04:00</t>
  </si>
  <si>
    <t>202501040000559416</t>
  </si>
  <si>
    <t>202501040000559416#【已关注中国移动10086微信公众号】流程受理流水号：20250104170205150653634911167292
客户号码:15065363491
客户姓名:高**
投诉地市:潍坊
来话流水:2025010417001813920824072
宽带账号:15065363491
宽带账号归属地市:潍坊
宽带账号归属区县:临朐县
故障地址:潍坊临朐县东城街道南环路陈家上庄安置楼陈家上庄安置楼14号楼*********
联系电话:15863288599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故障细类:移动高清电视故障(专席)
携转原因:
故障时间:2025-01-04 17:06:00
魔百和单播/组播:组播
具体故障现象:机顶盒无法开机，
客户其他诉求:客户来电反映机顶盒坏了，要求师傅尽快上门更换机顶盒，客户表示多次给师傅打电话，师傅一直推，请尽快处理
魔百和单/组播：组播;宽带小区$[陈家上庄安置楼]$</t>
  </si>
  <si>
    <t>2025-01-04 17:13:58</t>
  </si>
  <si>
    <t>2025-01-04 17:14:39</t>
  </si>
  <si>
    <t>SD-851-303047-18975-20402</t>
  </si>
  <si>
    <t>SD-057-250104-219534-5599</t>
  </si>
  <si>
    <t>2025-01-04 17:54:09</t>
  </si>
  <si>
    <t>80+白金-普通区域-寿光市-鸿泰小区-13869681839-300M-宽带延伸服务-次数0-202501040000606835</t>
  </si>
  <si>
    <t>2025-01-05 17:55:00</t>
  </si>
  <si>
    <t>202501040000606835</t>
  </si>
  <si>
    <t xml:space="preserve">202501040000606835#【已关注中国移动10086微信公众号】流程受理流水号：20250104175243138696818391182572
客户号码:13869681839
客户姓名:丁*
投诉地市:潍坊
来话流水:2025010417514271620838805
宽带账号:13869681839
宽带账号归属地市:潍坊
宽带账号归属区县:寿光市
故障地址:潍坊寿光市圣城街道圣城街鸿泰小区水泥厂家属院*********
联系电话:15265819696
联系人:先生/女士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故障时间:2025-01-04 17:52:46
具体故障现象:调测其它设备，
</t>
  </si>
  <si>
    <t>2025-01-04 18:00:25</t>
  </si>
  <si>
    <t>2025-01-04 18:02:21</t>
  </si>
  <si>
    <t>SD-057-250104-598467-3953</t>
  </si>
  <si>
    <t>2025-01-04 14:56:30</t>
  </si>
  <si>
    <t>普通区域-昌邑市-凤凰村自然村-15725633081-200M-魔百和投诉-次数0-202501040000438769 二级督办</t>
  </si>
  <si>
    <t>2025-01-05 15:57:00</t>
  </si>
  <si>
    <t>202501040000438769</t>
  </si>
  <si>
    <t>202501040000438769#流程受理流水号：20250104145040157256330811125192
客户号码:15725633081
客户姓名:韩**
投诉地市:潍坊
来话流水:2025010414500460020860913
宽带账号:15725633081
宽带账号归属地市:潍坊
宽带账号归属区县:昌邑市
故障地址:潍坊昌邑市围子镇凤凰村凤凰村自然村凤凰村3号箱王桂明*********
联系电话:15725633081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故障细类:移动高清电视故障
携转原因:
故障时间:2025-01-04 15:36:07
魔百和单播/组播:组播
具体故障现象:15725633081在看西藏卫视等卫视台总是提示需要订购会员，客户不认可，要求屏蔽，解释不认可，请协助处理，谢谢。
客户其他诉求:
魔百和单/组播：组播;宽带小区$[凤凰村自然村]$</t>
  </si>
  <si>
    <t>2025-01-04 15:06:59</t>
  </si>
  <si>
    <t>升级APK版本</t>
  </si>
  <si>
    <t>2025-01-04 15:10:42</t>
  </si>
  <si>
    <t>SD-851-270445-3438-25627</t>
  </si>
  <si>
    <t>2025-01-04 17:27:24</t>
  </si>
  <si>
    <t>普通区域-寿光市-东玉村-18863659959-300M-业务受理宽带-次数0-202501040000579934 一级督办</t>
  </si>
  <si>
    <t>2025-01-05 17:28:00</t>
  </si>
  <si>
    <t>202501040000579934</t>
  </si>
  <si>
    <t>2025-01-04 17:35:36</t>
  </si>
  <si>
    <t>2025-01-04 17:38:35</t>
  </si>
  <si>
    <t>SD-057-250104-851436-5323</t>
  </si>
  <si>
    <t>2025-01-04 17:23:06</t>
  </si>
  <si>
    <t>【调研】-80+金卡-普通区域-昌乐县-紫金园-13583628838-200M-宽带上网投诉-次数0-20250104172108X468083906</t>
  </si>
  <si>
    <t>2025-01-05 18:24:00</t>
  </si>
  <si>
    <t>20250104172108X468083906</t>
  </si>
  <si>
    <t xml:space="preserve">流程受理流水号：20250104171953135836288381172657
客户号码:13583628838
客户姓名:王**
投诉地市:潍坊
来话流水:2025010417183659420850609
宽带账号:13583628838
宽带账号归属地市:潍坊
宽带账号归属区县:昌乐县
故障地址:潍坊昌乐县宝城街道新昌路紫金园5号楼*********
联系电话:13583628838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故障细类:宽带无法上网(专席)
携转原因:
故障时间:2025-01-04 17:19:10
具体故障现象:PON灯闪，插紧捋顺光纤线重启未恢复
客户其他诉求:
</t>
  </si>
  <si>
    <t>2025-01-04 17:27:45</t>
  </si>
  <si>
    <t>SD-851-273424-13592-7883</t>
  </si>
  <si>
    <t>SD-057-250104-194527-5207</t>
  </si>
  <si>
    <t>2025-01-04 17:07:15</t>
  </si>
  <si>
    <t>80+普通-普通区域-寿光市-新龙工业园-13953614497-200M-宽带上网投诉-次数0-202501040000561640</t>
  </si>
  <si>
    <t>2025-01-05 18:08:00</t>
  </si>
  <si>
    <t>202501040000561640</t>
  </si>
  <si>
    <t>202501040000561640#宽带账号：13953614497；宽带地址：潍坊寿光市王高镇王高中心街新龙工业园新龙工业园；客户来电反映宽带频繁掉线，客户不配合排障，要求上门，请协助处理，谢谢！联系电话：13953614497；联系人：先生；来电流水：2025010417021688520848776</t>
  </si>
  <si>
    <t>2025-01-04 17:12:50</t>
  </si>
  <si>
    <t>2025-01-04 17:13:23</t>
  </si>
  <si>
    <t>SD-057-250104-492761-5154</t>
  </si>
  <si>
    <t>2025-01-04 17:02:14</t>
  </si>
  <si>
    <t>【调研】-普通区域-寿光市-东关小区-18363698888-1000M-宽带上网投诉-次数0-20250104170027X227428249</t>
  </si>
  <si>
    <t>2025-01-05 18:03:00</t>
  </si>
  <si>
    <t>20250104170027X227428249</t>
  </si>
  <si>
    <t xml:space="preserve">流程受理流水号：20250104165843183636988881166206
客户号码:18363698888
客户姓名:单**
投诉地市:潍坊
来话流水:2025010416574321320891369
宽带账号:18363698888
宽带账号归属地市:潍坊
宽带账号归属区县:寿光市
故障地址:潍坊寿光市圣城街道金光街东关小区北楼*********
联系电话:18363698888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16:58:51
具体故障现象:客户来电反映宽带无法上网光信号灯亮红灯，光纤线捋直插紧重启设备未恢复，请协助谢谢
客户其他诉求:谢谢
</t>
  </si>
  <si>
    <t>2025-01-04 17:07:18</t>
  </si>
  <si>
    <t>2025-01-04 17:07:34</t>
  </si>
  <si>
    <t>SD-851-245279-6591-3453</t>
  </si>
  <si>
    <t>SD-057-250104-391475-5206</t>
  </si>
  <si>
    <t>2025-01-04 17:07:12</t>
  </si>
  <si>
    <t>普通区域-昌乐县-碧泽园-18815365968-1000M-宽带上网投诉-次数0-202501040000562249</t>
  </si>
  <si>
    <t>202501040000562249</t>
  </si>
  <si>
    <t xml:space="preserve">202501040000562249#【已关注中国移动10086微信公众号】流程受理流水号：20250104170545188153659681168389
客户号码:18815365968
客户姓名:孟**
投诉地市:潍坊
来话流水:2025010417052466920888318
宽带账号:18815365968
宽带账号归属地市:潍坊
宽带账号归属区县:昌乐县
故障地址:潍坊昌乐县城关街道新昌路碧泽园6号楼*********
联系电话:18815365968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光功率:-20.36
故障大类:宽带/电视
故障细类:宽带无法上网
携转原因:
故障时间:2025-01-04 17:06:32
具体故障现象:打不开网页，
客户其他诉求:客户侧为质差终端，要求上门更换终端并一并处理故障问题。
</t>
  </si>
  <si>
    <t>2025-01-04 17:13:06</t>
  </si>
  <si>
    <t>2025-01-04 17:13:35</t>
  </si>
  <si>
    <t>SD-057-250104-927431-5210</t>
  </si>
  <si>
    <t>2025-01-04 17:07:26</t>
  </si>
  <si>
    <t>普通区域-诸城市-瓦店赵家庄子村-19577758051-300M-魔百和投诉-次数0-202501040000564541</t>
  </si>
  <si>
    <t>202501040000564541</t>
  </si>
  <si>
    <t>202501040000564541#流程受理流水号：20250104170601195777580511168476
客户号码:19577758051
客户姓名:赵**
投诉地市:潍坊
来话流水:2025010417033549720865271
宽带账号:19577758051
宽带账号归属地市:潍坊
宽带账号归属区县:诸城市
故障地址:潍坊诸城市林家村镇赵家庄子村瓦店赵家庄子村赵家庄子村东二街北10#箱*********
联系电话:19577758051
联系人:先生
工单紧急程度:一般
是否有升级投诉倾向:否
是否重复投诉:否
是否携转意向:否
是否投诉倾向:否
携转原因:
提单模板:客户来电对于看频道台右下角会有广告不认可，已解释，但客户不满意，请协助处理，谢谢。
;宽带小区$[瓦店赵家庄子村]$</t>
  </si>
  <si>
    <t>2025-01-04 17:49:09</t>
  </si>
  <si>
    <t>家庭咨询-&gt;产品质量-&gt;互联网电视(移动高清)-&gt;全局流转-&gt;功能使用-&gt;对内容不满-&gt;全局流转</t>
  </si>
  <si>
    <t>2025-01-04 17:50:22</t>
  </si>
  <si>
    <t>SD-057-250104-128075-84</t>
  </si>
  <si>
    <t>2025-01-04 08:27:24</t>
  </si>
  <si>
    <t>【调研】-普通区域-奎文区-沙窝村-13869651217-1000M-宽带上网投诉-次数0-202501040000090394</t>
  </si>
  <si>
    <t>202501040000090394</t>
  </si>
  <si>
    <t>202501040000090394#【已关注中国移动10086微信公众号】流程受理流水号：20250104082636138696512171000860
客户号码:13869651217
客户姓名:张**
投诉地市:潍坊
来话流水:2025010408260482320891245
宽带账号:13869651217
宽带账号归属地市:潍坊
宽带账号归属区县:奎文区
故障地址:潍坊奎文区北苑街道玄武街沙窝村玄武街北6排路西2排西户2#*********
联系电话:13869651217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08:26:54
具体故障现象:提示网络无法连接，
客户其他诉求:
;宽带小区$[沙窝村]$</t>
  </si>
  <si>
    <t>2025-01-04 08:44:04</t>
  </si>
  <si>
    <t>2025-01-04 08:46:08</t>
  </si>
  <si>
    <t>SD-851-263795-1981-1127</t>
  </si>
  <si>
    <t>2025-01-04 17:04:22</t>
  </si>
  <si>
    <t>普通区域-青州市-东李村-13854461732-500M-宽带上网投诉-次数0-202501040000561405 一级督办</t>
  </si>
  <si>
    <t>2025-01-05 18:05:00</t>
  </si>
  <si>
    <t>202501040000561405</t>
  </si>
  <si>
    <t>2025-01-04 17:16:33</t>
  </si>
  <si>
    <t>2025-01-04 17:16:55</t>
  </si>
  <si>
    <t>SD-057-250104-938672-1054</t>
  </si>
  <si>
    <t>2025-01-04 10:02:59</t>
  </si>
  <si>
    <t>80+金卡-普通区域-诸城市-孟疃井丘社区-13721950977-300M-宽带上网投诉-次数0-202501040000175634</t>
  </si>
  <si>
    <t>202501040000175634</t>
  </si>
  <si>
    <t>202501040000175634#宽带账号：13721950977；宽带地址：潍坊诸城市贾悦镇孟疃井丘社区孟疃井丘社区井丘社区12号箱*********；客户来电反映电视法正常观看，经查询客户侧为质差机顶盒，请协助处理！来电流水：2025010409595677120808523，联系电话：13721950977</t>
  </si>
  <si>
    <t>2025-01-04 10:06:35</t>
  </si>
  <si>
    <t>2025-01-04 10:07:06</t>
  </si>
  <si>
    <t>SD-057-250104-531284-81</t>
  </si>
  <si>
    <t>2025-01-04 08:27:02</t>
  </si>
  <si>
    <t>普通区域-昌邑市-刘辛新新家园D区-13475655337-300M-业务受理宽带-次数0-202501040000092797</t>
  </si>
  <si>
    <t>202501040000092797</t>
  </si>
  <si>
    <t>202501040000092797#【已关注中国移动10086微信公众号】 宽带账号:13475655337; 联系电话：13475655337，问题类型：此工单为群障修复工单，根据群障全量闭环修复管理要求，为确保客户网络通畅，请装维人员跟进修复网络问题，谢谢！ 
 群障标题：公告。故障描述：潍坊昌邑市刘辛新新家园D区光缆故障，预估24小时恢复，请帮忙拦截,如有需要请联系片区装维师傅邓艺浩15706307216主叫号码：13468498069.0;该号码仅供参考，请优先联系宽带账号。</t>
  </si>
  <si>
    <t>2025-01-04 08:44:47</t>
  </si>
  <si>
    <t>SD-851-286301-34894-8377</t>
  </si>
  <si>
    <t>SD-057-250104-318057-5229</t>
  </si>
  <si>
    <t>2025-01-04 17:09:52</t>
  </si>
  <si>
    <t>普通区域-坊子区-南流沙埠小区沿街-15064628176-300M-宽带上网投诉-次数0-202501040000565658</t>
  </si>
  <si>
    <t>2025-01-05 18:10:00</t>
  </si>
  <si>
    <t>202501040000565658</t>
  </si>
  <si>
    <t>202501040000565658#【已关注中国移动10086微信公众号】流程受理流水号：20250104170927150646281761169515
客户号码:15064628176
客户姓名:李**
投诉地市:潍坊
来话流水:2025010417080978220822518
宽带账号:15064628176
账号归属区县:寿光市希全通讯器材经营部（社区）
联系电话:15064628176
联系人:先生/女士
宽带地址:潍坊
工单紧急程度:一般
是否投诉倾向:否
是否重复投诉:否
是否携转意向:否
是否有升级投诉倾向:否
*业务名称:业务融合开机流程宽带+OTT
投诉内容:手机号码：15064628176，【问题描述】客户已办理宽带业务，有开通单，要求装维尽快联系上门，请处理，谢谢。联系电话：15064628176，联系人：先生/女士，录音流水号：2025010417080978220822518。受理明细：531920062399999999。
在途开通单信息：536250102115039696，15064628176，2025-01-02 12:54:15，业务融合开机流程宽带+OTT，处理中，黄单建设（楼宇）
是否到厅:否
业务名称:业务融合开机流程宽带+OTT
;宽带小区$[南流沙埠小区沿街]$</t>
  </si>
  <si>
    <t>2025-01-04 17:11:45</t>
  </si>
  <si>
    <t>2025-01-04 17:30:38</t>
  </si>
  <si>
    <t>SD-851-293984-7945-7929</t>
  </si>
  <si>
    <t>SD-057-250104-572486-5214</t>
  </si>
  <si>
    <t>2025-01-04 17:08:02</t>
  </si>
  <si>
    <t>【调研】-80+银卡-普通区域-奎文区-华东庭院-13869628799-1000M-宽带上网投诉-次数0-20250104170509X509280656</t>
  </si>
  <si>
    <t>2025-01-05 18:09:00</t>
  </si>
  <si>
    <t>20250104170509X509280656</t>
  </si>
  <si>
    <t xml:space="preserve">流程受理流水号：20250104170436138696287991168032
客户号码:13869628799
客户姓名:王*
投诉地市:潍坊
来话流水:2025010417012909620839003
宽带账号:13869628799
宽带账号归属地市:潍坊
宽带账号归属区县:奎文区
故障地址:潍坊奎文区大虞街道鸢飞路华东庭院北楼*********
联系电话:13869628799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16:57:53
具体故障现象:打不开网页，
客户其他诉求:
</t>
  </si>
  <si>
    <t>2025-01-04 17:15:06</t>
  </si>
  <si>
    <t>2025-01-04 17:15:24</t>
  </si>
  <si>
    <t>SD-851-315250-9228-4348</t>
  </si>
  <si>
    <t>SD-057-250104-159027-5199</t>
  </si>
  <si>
    <t>2025-01-04 17:06:54</t>
  </si>
  <si>
    <t>80+银卡-普通区域-寿光市-田马沿街-15966179231-1000M-宽带上网投诉-次数0-202501040000562382</t>
  </si>
  <si>
    <t>2025-01-05 18:07:00</t>
  </si>
  <si>
    <t>202501040000562382</t>
  </si>
  <si>
    <t>202501040000562382#15966179231客户来电反映宽带无法使用，线上排障不认可，客户表示多次来电修复，重启，客户表示未解决！要求维修人员上门维修，请尽快协助处理，谢谢  联系人：女士 联系电话：18765166214  来电流水2025010417023486820852537</t>
  </si>
  <si>
    <t>2025-01-04 17:17:05</t>
  </si>
  <si>
    <t>2025-01-04 17:17:45</t>
  </si>
  <si>
    <t>SD-851-318653-11550-26789</t>
  </si>
  <si>
    <t>SD-057-250104-269451-2778</t>
  </si>
  <si>
    <t>2025-01-04 13:06:18</t>
  </si>
  <si>
    <t>【调研】-80+金卡-(目标)普通区域-潍城区-恒大翡翠华庭-15063691312-500M-业务受理宽带-次数0-202501040000347329</t>
  </si>
  <si>
    <t>202501040000347329</t>
  </si>
  <si>
    <t>202501040000347329# 宽带账号:15063691312; 联系电话：15063691312，问题类型：此工单为群障修复工单，根据群障全量闭环修复管理要求，为确保客户网络通畅，请装维人员跟进修复网络问题，谢谢！ 
 群障标题：公告。故障描述：潍坊潍城区恒大翡翠华庭光缆故障，预估24小时恢复，请帮忙拦截,如有需要请联系片区装维师傅周富超15706307864主叫号码：15063691312.0;该号码仅供参考，请优先联系宽带账号。</t>
  </si>
  <si>
    <t>2025-01-04 13:09:44</t>
  </si>
  <si>
    <t>2025-01-04 13:13:43</t>
  </si>
  <si>
    <t>SD-851-265005-45825-19212</t>
  </si>
  <si>
    <t>SD-057-250104-379215-5205</t>
  </si>
  <si>
    <t>2025-01-04 17:07:08</t>
  </si>
  <si>
    <t>80+普通-普通区域-奎文区-恒信宝通御园二期-18364606706-300M-业务受理宽带-次数0-202501040000563539</t>
  </si>
  <si>
    <t>2025-01-05 17:08:00</t>
  </si>
  <si>
    <t>202501040000563539</t>
  </si>
  <si>
    <t>202501040000563539#【已关注中国移动10086微信公众号】 宽带账号:18364606706; 联系电话：18364606706，问题类型：此工单为群障修复工单，根据群障全量闭环修复管理要求，为确保客户网络通畅，请装维人员跟进修复网络问题，谢谢！ 
 群障标题：公告。故障描述：潍坊奎文区恒信宝通御园二期光缆故障，预估24小时恢复，请帮忙拦截,如有需要请联系片区装维师傅张松15706366505主叫号码：18364606706.0;该号码仅供参考，请优先联系宽带账号。</t>
  </si>
  <si>
    <t>2025-01-04 17:26:19</t>
  </si>
  <si>
    <t>2025-01-04 17:26:38</t>
  </si>
  <si>
    <t>SD-852-312050-726-21618</t>
  </si>
  <si>
    <t>SD-057-250104-496320-5680</t>
  </si>
  <si>
    <t>2025-01-04 17:59:10</t>
  </si>
  <si>
    <t>【调研】-普通区域-寿光市-北宋家庄子-18253609655-300M-魔百和投诉-次数0-20250104175758X678214923</t>
  </si>
  <si>
    <t>20250104175758X678214923</t>
  </si>
  <si>
    <t>【农村网络投诉】流程受理流水号：20250104175609182536096551183552
客户号码:18253609655
客户姓名:宋**
投诉地市:潍坊
来话流水:2025010417550086420874444
宽带账号:18253609655
宽带账号归属地市:潍坊
宽带账号归属区县:寿光市
故障地址:潍坊寿光市营里镇北宋家庄子村北宋家庄子34号箱*********
联系电话:18253609655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光功率:-12.83
故障大类:宽带/电视
故障细类:移动高清电视故障(专席)
携转原因:
故障时间:2025-01-04 17:56:34
魔百和单播/组播:单播
具体故障现象:机顶盒不亮灯，客户来电反映移动高清电视无法观看， 我处正常排查未恢复，请协助处理谢谢
客户其他诉求:
魔百和单/组播：单播</t>
  </si>
  <si>
    <t>2025-01-04 18:14:41</t>
  </si>
  <si>
    <t>2025-01-04 18:15:01</t>
  </si>
  <si>
    <t>SD-851-307801-15194-13443</t>
  </si>
  <si>
    <t>SD-057-250104-589012-1060</t>
  </si>
  <si>
    <t>2025-01-04 10:04:03</t>
  </si>
  <si>
    <t>普通区域-安丘市-大付岗村自然村-15949756858-300M-宽带上网投诉-次数0-202501040000178631</t>
  </si>
  <si>
    <t>202501040000178631</t>
  </si>
  <si>
    <t>202501040000178631#流程受理流水号：20250104100216159497568581032521
客户号码:15949756858
客户姓名:李**
投诉地市:潍坊
来话流水:2025010410001653620812938
宽带账号:15949756858
账号归属区县:安丘-景芝-片区
联系电话:15069668512
联系人:先生
宽带地址:潍坊
工单紧急程度:紧急
是否投诉倾向:否
是否重复投诉:否
是否携转意向:否
是否有升级投诉倾向:否
*业务名称:业务融合开机流程宽带
投诉内容:手机号码：15949756858，【问题描述】客户已办理宽带业务，有开通单，要求装维尽快联系上门，请处理，谢谢。联系电话：15069668512，联系人：先生，录音流水号：2025010410001653620812938。受理明细：531920062399999999。
在途开通单信息：536241228015898708，15949756858，2024-12-28 10:58:17，业务融合开机流程宽带，处理中，装维选址
是否到厅:否
业务名称:业务融合开机流程宽带
;宽带小区$[大付岗村自然村]$</t>
  </si>
  <si>
    <t>2025-01-04 10:07:40</t>
  </si>
  <si>
    <t>2025-01-04 10:09:31</t>
  </si>
  <si>
    <t>SD-851-297123-3704-22037</t>
  </si>
  <si>
    <t>SD-057-250104-736805-2789</t>
  </si>
  <si>
    <t>2025-01-04 13:06:42</t>
  </si>
  <si>
    <t>【调研】-普通区域-潍城区-艄翁庙村自然村-13863621770-300M-业务受理宽带-次数0-202501040000349205</t>
  </si>
  <si>
    <t>202501040000349205</t>
  </si>
  <si>
    <t>202501040000349205# 宽带账号:13863621770; 联系电话：13863621770，问题类型：此工单为群障修复工单，根据群障全量闭环修复管理要求，为确保客户网络通畅，请装维人员跟进修复网络问题，谢谢！ 
 群障标题：公告。故障描述：潍坊潍城区艄翁庙村自然村光缆故障，预估24小时恢复，请帮忙拦截,如有需要请联系片区装维师傅刘建元15963616136主叫号码：17865688722.0;该号码仅供参考，请优先联系宽带账号。</t>
  </si>
  <si>
    <t>2025-01-04 13:25:54</t>
  </si>
  <si>
    <t>2025-01-04 13:33:28</t>
  </si>
  <si>
    <t>SD-057-250104-523670-2791</t>
  </si>
  <si>
    <t>2025-01-04 13:06:49</t>
  </si>
  <si>
    <t>(目标)普通区域-奎文区-怡新苑-15064625396-300M-业务受理宽带-次数0-202501040000346526</t>
  </si>
  <si>
    <t>202501040000346526</t>
  </si>
  <si>
    <t>202501040000346526# 宽带账号:15064625396; 联系电话：15064625396，问题类型：此工单为群障修复工单，根据群障全量闭环修复管理要求，为确保客户网络通畅，请装维人员跟进修复网络问题，谢谢！ 
 群障标题：公告。故障描述：潍坊奎文区怡新苑光缆故障，预估24小时恢复，请帮忙拦截,如有需要请联系片区装维师傅凌顺良15706307404主叫号码：15064625396.0;该号码仅供参考，请优先联系宽带账号。</t>
  </si>
  <si>
    <t>2025-01-04 13:11:17</t>
  </si>
  <si>
    <t>2025-01-04 13:11:40</t>
  </si>
  <si>
    <t>SD-851-250635-5737-23108</t>
  </si>
  <si>
    <t>SD-057-250104-602957-5329</t>
  </si>
  <si>
    <t>2025-01-04 17:23:55</t>
  </si>
  <si>
    <t>普通区域--null--宽带上网投诉-次数0-202501030000623080</t>
  </si>
  <si>
    <t>202501030000623080</t>
  </si>
  <si>
    <t>202501030000623080#受理号码 : 18765634755客户姓名 : 陈**号码归属地 : 潍坊潍城 － 潍城用户品牌 : 全球通，此客户来电反映预约了宽带服务，但安装师傅表示所在地址没有盒子，无法安装，表示已经过了很长时间仍然无人处理，对此不认可，要求尽快核实处理 联系人：先生联系电话：本机，录音流水：2025010318045494520812596</t>
  </si>
  <si>
    <t>2025-01-04 17:55:03</t>
  </si>
  <si>
    <t>SD-057-250104-256398-5626</t>
  </si>
  <si>
    <t>2025-01-04 17:56:20</t>
  </si>
  <si>
    <t>80+普通-普通区域-潍城区-杏埠村-18706695199-200M-魔百和投诉-次数0-20250104175520X520586389</t>
  </si>
  <si>
    <t>2025-01-05 18:57:00</t>
  </si>
  <si>
    <t>20250104175520X520586389</t>
  </si>
  <si>
    <t>【农村网络投诉】流程受理流水号：20250104175410187066951991182990
客户号码:18706695199
客户姓名:秦**
投诉地市:潍坊
来话流水:2025010417474074220894096
宽带账号:18706695199
宽带账号归属地市:潍坊
宽带账号归属区县:潍城区
故障地址:潍坊潍城区于河街道杏埠村杏埠村K18号箱在村中南数第一个十字路口东400米路南房子东墙*********
联系电话:18706695199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光功率:-20.86
故障大类:宽带/电视
故障细类:移动高清电视故障(专席)
携转原因:
故障时间:2025-01-04 17:54:51
魔百和单播/组播:单播
具体故障现象:电视提示网络类错误，我处正常排障未恢复，请协助处理谢谢
客户其他诉求:
魔百和单/组播：单播</t>
  </si>
  <si>
    <t>2025-01-04 17:59:24</t>
  </si>
  <si>
    <t>2025-01-04 17:59:51</t>
  </si>
  <si>
    <t>SD-057-250104-201847-5579</t>
  </si>
  <si>
    <t>2025-01-04 17:51:03</t>
  </si>
  <si>
    <t>【调研】-80+普通-普通区域-寒亭区-臻和园小区-15763695572-1000M-宽带上网投诉-次数0-202501040000601128</t>
  </si>
  <si>
    <t>2025-01-05 18:52:00</t>
  </si>
  <si>
    <t>202501040000601128</t>
  </si>
  <si>
    <t>202501040000601128#潍坊寒亭区经济开发区新元路臻和园小区12号楼
客户来电反映电视无法观看，线上排障不认可/不配合客户要求师傅上门，请协助处理，谢谢
宽带地址：
联系人：女士 联系电话：本机 来电流水：
2025010417432226720845485</t>
  </si>
  <si>
    <t>2025-01-04 17:54:43</t>
  </si>
  <si>
    <t>2025-01-04 17:55:19</t>
  </si>
  <si>
    <t>SD-851-331570-54-17602</t>
  </si>
  <si>
    <t>SD-057-250104-768230-6727</t>
  </si>
  <si>
    <t>2025-01-04 20:12:05</t>
  </si>
  <si>
    <t>普通区域-坊子区-南流河南村-18763626381-300M-宽带上网投诉-次数0-202501040000686514</t>
  </si>
  <si>
    <t>202501040000686514</t>
  </si>
  <si>
    <t>202501040000686514#18763626381客户反映电视无法观看，不配合排障，线上排障未恢复，请协助处理。谢谢  联系人：先生  联系电话：本机 流水：2025010420093398820807486</t>
  </si>
  <si>
    <t>2025-01-04 20:17:25</t>
  </si>
  <si>
    <t>2025-01-04 20:22:32</t>
  </si>
  <si>
    <t>SD-057-250104-759038-4679</t>
  </si>
  <si>
    <t>2025-01-04 16:13:28</t>
  </si>
  <si>
    <t>80+普通-普通区域-寿光市-寒东村自然村-15963456178-1000M-宽带上网投诉-次数0-202501040000509034</t>
  </si>
  <si>
    <t>2025-01-05 17:14:00</t>
  </si>
  <si>
    <t>202501040000509034</t>
  </si>
  <si>
    <t>202501040000509034#宽带账号15963456178宽带地址潍坊寿光市寒桥镇牟东村牟东牟东村牟东10号箱**客户来电反映宽带/掉线**师傅上门多次一直处理不好，要求师傅上门彻底解决否则投诉，请协助处理，谢谢！联系电话：本机；联系人先生；来电流水2025010416113568220880786</t>
  </si>
  <si>
    <t>2025-01-04 16:16:14</t>
  </si>
  <si>
    <t>丁黎明</t>
  </si>
  <si>
    <t>15706307772</t>
  </si>
  <si>
    <t>dw3_jk_dingliming</t>
  </si>
  <si>
    <t>2025-01-04 16:16:29</t>
  </si>
  <si>
    <t>SD-851-273610-29203-21613</t>
  </si>
  <si>
    <t>SD-057-250104-609348-3984</t>
  </si>
  <si>
    <t>2025-01-04 14:59:09</t>
  </si>
  <si>
    <t>普通区域-寿光市-小王庄-15953603963-300M-宽带上网投诉-次数0-20250104145807X887739310</t>
  </si>
  <si>
    <t>20250104145807X887739310</t>
  </si>
  <si>
    <t xml:space="preserve">【农村网络投诉】流程受理流水号：20250104145713159536039631127269
客户号码:15953603963
客户姓名:王**
投诉地市:潍坊
来话流水:2025010414561159020844972
宽带账号:15953603963
宽带账号归属地市:潍坊
宽带账号归属区县:寿光市
故障地址:潍坊寿光市化龙镇小王庄村小王庄小王家村2号箱王海青外墙*********
联系电话:15265684692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14:55:22
具体故障现象:提示网络无法连接，
客户其他诉求:
</t>
  </si>
  <si>
    <t>2025-01-04 15:01:20</t>
  </si>
  <si>
    <t>2025-01-04 15:02:24</t>
  </si>
  <si>
    <t>SD-852-296116-1656-29037</t>
  </si>
  <si>
    <t>SD-057-250104-215073-5365</t>
  </si>
  <si>
    <t>2025-01-04 17:27:06</t>
  </si>
  <si>
    <t>普通区域-安丘市-安丘清荷园-15964588077-300M-宽带上网投诉-次数0-202501040000582484</t>
  </si>
  <si>
    <t>2025-01-05 18:28:00</t>
  </si>
  <si>
    <t>202501040000582484</t>
  </si>
  <si>
    <t>202501040000582484#【已关注中国移动10086微信公众号】流程受理流水号：20250104172640159645880771174762
客户号码:15964588077
客户姓名:马**
投诉地市:潍坊
来话流水:2025010417260949120843195
宽带账号:15964588077
账号归属区县:安丘兴安路营业厅
联系电话:15964588077
联系人:先生/女士
宽带地址:潍坊
工单紧急程度:一般
是否投诉倾向:否
是否重复投诉:否
是否携转意向:否
是否有升级投诉倾向:否
*业务名称:业务融合开机流程宽带
投诉内容:手机号码：15964588077，【问题描述】客户已办理宽带业务，有开通单，要求装维尽快联系上门，请处理，谢谢。联系电话：15964588077，联系人：先生/女士，录音流水号：2025010417260949120843195。受理明细：531920062399999999。
在途开通单信息：536241231147728120，15964588077，2024-12-31 12:51:21，业务融合开机流程宽带，处理中，装维选址
是否到厅:否
业务名称:业务融合开机流程宽带
;宽带小区$[安丘清荷园]$</t>
  </si>
  <si>
    <t>2025-01-04 17:32:51</t>
  </si>
  <si>
    <t>2025-01-04 17:33:15</t>
  </si>
  <si>
    <t>SD-851-257648-6274-13148</t>
  </si>
  <si>
    <t>SD-057-250104-512964-1069</t>
  </si>
  <si>
    <t>2025-01-04 10:05:09</t>
  </si>
  <si>
    <t>【调研】-80+银卡-(目标)普通区域-安丘市-王水崖社区-15054417094-1000M-宽带上网投诉-次数0-20250104100222X142137924 二级督办</t>
  </si>
  <si>
    <t>20250104100222X142137924</t>
  </si>
  <si>
    <t xml:space="preserve">流程受理流水号：20250104100124150544170941032182
客户号码:15054417094
客户姓名:逄**
投诉地市:潍坊
来话流水:2025010409595782020808734
宽带账号:15054417094
宽带账号归属地市:潍坊
宽带账号归属区县:安丘市
故障地址:潍坊安丘市景芝镇王水崖王水崖社区11号箱王卓*********
联系电话:15054417094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光功率:-27.21
故障大类:宽带/电视
故障细类:网速慢/上网掉线(专席)
携转原因:
故障时间:2025-01-04 10:01:31
具体故障现象:网速慢卡顿，光功率弱
客户其他诉求:
</t>
  </si>
  <si>
    <t>2025-01-04 10:06:53</t>
  </si>
  <si>
    <t>2025-01-04 10:07:26</t>
  </si>
  <si>
    <t>SD-851-299966-9281-5194</t>
  </si>
  <si>
    <t>SD-057-250104-230456-6752</t>
  </si>
  <si>
    <t>2025-01-04 20:16:51</t>
  </si>
  <si>
    <t>【调研】-80+普通-普通区域-高密市-咸东村自然村-13964790626-500M-宽带上网投诉-次数0-202501040000687656</t>
  </si>
  <si>
    <t>202501040000687656</t>
  </si>
  <si>
    <t>202501040000687656#宽带账号：13964790626；宽带地址：潍坊高密市咸家管委会咸东村咸东村；客户来电反映宽带网慢，路由器是买的移动的千兆，已按顺序重启还是不行，要求师傅上门，请协助处理，谢谢！联系电话：13964790626；联系人：先生；来电流水： 2025010420111624120816191</t>
  </si>
  <si>
    <t>2025-01-04 20:22:27</t>
  </si>
  <si>
    <t>2025-01-04 20:23:12</t>
  </si>
  <si>
    <t>SD-057-250104-856471-6754</t>
  </si>
  <si>
    <t>2025-01-04 20:16:56</t>
  </si>
  <si>
    <t>普通区域-诸城市-东小庄子-13468493175-300M-业务受理宽带-次数0-202501040000688545</t>
  </si>
  <si>
    <t>202501040000688545</t>
  </si>
  <si>
    <t>202501040000688545# 宽带账号:13468493175; 联系电话：13468493175，问题类型：此工单为群障修复工单，根据群障全量闭环修复管理要求，为确保客户网络通畅，请装维人员跟进修复网络问题，谢谢！ 
 群障标题：告警。故障标题：主干光纤断或OLT检测不到预期的光信号（LOS）主叫号码：13468493175.0;该号码仅供参考，请优先联系宽带账号。</t>
  </si>
  <si>
    <t>2025-01-04 20:38:32</t>
  </si>
  <si>
    <t>2025-01-04 20:38:58</t>
  </si>
  <si>
    <t>SD-057-250104-786509-6758</t>
  </si>
  <si>
    <t>2025-01-04 20:17:04</t>
  </si>
  <si>
    <t>【调研】-普通区域-坊子区-坊子袁家庄村自然村-13165364432-1000M-业务受理宽带-次数0-202501040000687768</t>
  </si>
  <si>
    <t>202501040000687768</t>
  </si>
  <si>
    <t>202501040000687768# 宽带账号:13165364432; 联系电话：13165364432，问题类型：此工单为群障修复工单，根据群障全量闭环修复管理要求，为确保客户网络通畅，请装维人员跟进修复网络问题，谢谢！ 
 群障标题：公告。故障描述：潍坊坊子区坊子袁家庄村自然村光缆故障，预估24小时恢复，请帮忙拦截,如有需要请联系片区装维师傅王晓伟15706307269主叫号码：13165364432.0;该号码仅供参考，请优先联系宽带账号。</t>
  </si>
  <si>
    <t>2025-01-04 20:40:20</t>
  </si>
  <si>
    <t>2025-01-04 20:40:58</t>
  </si>
  <si>
    <t>SD-057-250104-437089-6768</t>
  </si>
  <si>
    <t>2025-01-04 20:17:20</t>
  </si>
  <si>
    <t>普通区域-坊子区-华丽世家-18764748039-200M-业务受理宽带-次数0-202501040000688851</t>
  </si>
  <si>
    <t>202501040000688851</t>
  </si>
  <si>
    <t>202501040000688851# 宽带账号:18764748039; 联系电话：18764748039，问题类型：此工单为群障修复工单，根据群障全量闭环修复管理要求，为确保客户网络通畅，请装维人员跟进修复网络问题，谢谢！ 
 群障标题：公告。故障描述：潍坊坊子区华丽世家光缆故障，预估24小时恢复，请帮忙拦截,如有需要请联系片区装维师傅张严15706307264主叫号码：13793629997.0;该号码仅供参考，请优先联系宽带账号。</t>
  </si>
  <si>
    <t>2025-01-04 20:21:00</t>
  </si>
  <si>
    <t>SD-057-250104-932504-5369</t>
  </si>
  <si>
    <t>2025-01-04 17:27:21</t>
  </si>
  <si>
    <t>(目标)普通区域-青州市-心寺街自然村-13070730568-1000M-业务受理宽带-次数0-202501040000579926</t>
  </si>
  <si>
    <t>202501040000579926</t>
  </si>
  <si>
    <t>202501040000579926# 导航立单,用户所在位置有群障,已向客户播报,客户要求装维回访.此工单为群障修复工单,根据群障全量闭环管理要求,为确保客户网络通畅,请装维人员跟进修复网络问题,谢谢.联系电话：13070730568</t>
  </si>
  <si>
    <t>2025-01-04 17:30:15</t>
  </si>
  <si>
    <t>2025-01-04 17:30:34</t>
  </si>
  <si>
    <t>SD-851-241642-21100-25303</t>
  </si>
  <si>
    <t>SD-057-250104-398756-3917</t>
  </si>
  <si>
    <t>2025-01-04 14:51:03</t>
  </si>
  <si>
    <t>普通区域-青州市-董家庄村-15169454352-200M-魔百和投诉-次数0-20250104124545X945722406</t>
  </si>
  <si>
    <t>2025-01-05 15:52:00</t>
  </si>
  <si>
    <t>20250104124545X945722406</t>
  </si>
  <si>
    <t>移动电视机顶盒从2016-2025用了十年左右，硬件已经跟不上现在网速了，经常出现卡顿、闪退的问题。其他联通电信都是给免费换新的，十年老用户希望移动营业厅能给配送个新的。</t>
  </si>
  <si>
    <t>2025-01-04 14:54:45</t>
  </si>
  <si>
    <t>2025-01-04 14:55:14</t>
  </si>
  <si>
    <t>SD-851-259541-22952-11587</t>
  </si>
  <si>
    <t>SD-057-250104-135762-5370</t>
  </si>
  <si>
    <t>2025-01-04 17:27:22</t>
  </si>
  <si>
    <t>(目标)普通区域-青州市-衡王府花园北区-18866763297-300M-业务受理宽带-次数0-202501040000582322</t>
  </si>
  <si>
    <t>202501040000582322</t>
  </si>
  <si>
    <t>202501040000582322# 宽带账号:18866763297; 联系电话：18866763297，问题类型：此工单为群障修复工单，根据群障全量闭环修复管理要求，为确保客户网络通畅，请装维人员跟进修复网络问题，谢谢！ 
 群障标题：公告。故障描述：衡王府花园北区主叫号码：18866763297.0;该号码仅供参考，请优先联系宽带账号。</t>
  </si>
  <si>
    <t>2025-01-04 17:33:30</t>
  </si>
  <si>
    <t>2025-01-04 17:33:50</t>
  </si>
  <si>
    <t>SD-057-250104-931082-6738</t>
  </si>
  <si>
    <t>2025-01-04 20:14:09</t>
  </si>
  <si>
    <t>【调研】-80+普通-普通区域-临朐县-临朐南路九福来片区-15762657383-500M-宽带上网投诉-次数0-20250104201153X713755642</t>
  </si>
  <si>
    <t>20250104201153X713755642</t>
  </si>
  <si>
    <t xml:space="preserve">流程受理流水号：20250104201112157626573831212387
客户号码:15762657383
客户姓名:赵**
投诉地市:潍坊
来话流水:2025010420073489020897533
宽带账号:15762657383
宽带账号归属地市:潍坊
宽带账号归属区县:临朐县
故障地址:潍坊临朐县东城街道东红路临朐南路九福来片区2号箱胊阳小区西边老楼北楼2单元（楼顶-路西）*********
联系电话:15762657383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光功率:-18.04
故障大类:宽带/电视
故障细类:宽带无法上网(专席)
携转原因:
故障时间:2025-01-04 20:15:35
具体故障现象:光猫灯正常但电脑手机无法上网，重启设备无效
客户其他诉求:
</t>
  </si>
  <si>
    <t>2025-01-04 20:17:44</t>
  </si>
  <si>
    <t>2025-01-04 20:18:07</t>
  </si>
  <si>
    <t>SD-057-250104-268710-4723</t>
  </si>
  <si>
    <t>2025-01-04 16:17:18</t>
  </si>
  <si>
    <t>80+银卡-普通区域-寿光市-高淮村自然村-13455656525-500M-宽带上网投诉-次数0-20250104161636X596498402</t>
  </si>
  <si>
    <t>2025-01-05 17:18:00</t>
  </si>
  <si>
    <t>20250104161636X596498402</t>
  </si>
  <si>
    <t xml:space="preserve">【农村网络投诉】流程受理流水号：20250104161608134556565251152362
客户号码:13455656525
客户姓名:苏*
投诉地市:潍坊
来话流水:2025010416152896220833296
宽带账号:13455656525
宽带账号归属地市:潍坊
宽带账号归属区县:寿光市
故障地址:潍坊寿光市留吕高淮村高淮村自然村32号箱*********
联系电话:13455656525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光功率:-32.21
故障大类:宽带/电视
故障细类:网速慢/上网掉线(专席)
携转原因:
故障时间:2025-01-04 16:11:14
具体故障现象:打不开网页，
客户其他诉求:
</t>
  </si>
  <si>
    <t>2025-01-04 16:33:41</t>
  </si>
  <si>
    <t>2025-01-04 16:37:01</t>
  </si>
  <si>
    <t>SD-852-247637-887-768</t>
  </si>
  <si>
    <t>SD-057-250104-874653-2802</t>
  </si>
  <si>
    <t>2025-01-04 13:08:19</t>
  </si>
  <si>
    <t>(目标)普通区域-寿光市-东刘社区-13863618820-300M-宽带上网投诉-次数0-202501040000350596</t>
  </si>
  <si>
    <t>202501040000350596</t>
  </si>
  <si>
    <t xml:space="preserve">202501040000350596#流程受理流水号：20250104130650138636188201094331
客户号码:13863618820
客户姓名:吕**
投诉地市:潍坊
来话流水:2025010413052493720829114
宽带账号:13863618820
宽带账号归属地市:潍坊
宽带账号归属区县:寿光市
故障地址:潍坊寿光市纪台镇东刘村东刘社区3号楼*********
联系电话:15253626635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故障时间:2025-01-04 13:06:21
具体故障现象:提示网络无法连接，
客户其他诉求:客户侧为质差终端，要求上门更换终端并一并处理故障问题。
</t>
  </si>
  <si>
    <t>2025-01-04 13:14:45</t>
  </si>
  <si>
    <t>2025-01-04 13:15:03</t>
  </si>
  <si>
    <t>SD-057-250104-062714-5169</t>
  </si>
  <si>
    <t>2025-01-04 17:03:36</t>
  </si>
  <si>
    <t>80+银卡-FTTR-普通区域-潍城区-北三里北区-13853638068-1000M-宽带上网投诉-次数0-202501040000558506</t>
  </si>
  <si>
    <t>202501040000558506</t>
  </si>
  <si>
    <t xml:space="preserve">202501040000558506#13853638068客户来电反映电视无法正常使用，卡顿，线上排障不认可，要求师傅上门，请尽快协助处理，谢谢  联系人：先生 联系电话：13853638068  流水：2025010417004395020829550
</t>
  </si>
  <si>
    <t>2025-01-04 17:21:11</t>
  </si>
  <si>
    <t>2025-01-04 17:21:29</t>
  </si>
  <si>
    <t>SD-851-254294-15762-24632</t>
  </si>
  <si>
    <t>SD-057-250104-946102-6745</t>
  </si>
  <si>
    <t>2025-01-04 20:15:25</t>
  </si>
  <si>
    <t>80+普通-普通区域-高密市-沈家屯-15064629678-200M-宽带上网投诉-次数0-202501040000686953</t>
  </si>
  <si>
    <t>202501040000686953</t>
  </si>
  <si>
    <t xml:space="preserve">202501040000686953#
宽带账号：15064629678宽带地址：潍坊高密市密水街道沈家屯行政村沈家屯坤利塑料6号箱；客户来电反映宽带/移动高清掉线，客户不在现场，无法配合线上指导/客户不配合排障，要求上门，请协助处理，谢谢！联系电话：15064629678；联系人：先生；来电流水：2025010420111397420815998
</t>
  </si>
  <si>
    <t>2025-01-04 20:22:01</t>
  </si>
  <si>
    <t>2025-01-04 20:22:34</t>
  </si>
  <si>
    <t>SD-057-250104-947105-6755</t>
  </si>
  <si>
    <t>2025-01-04 20:16:57</t>
  </si>
  <si>
    <t>普通区域-临朐县-三友玫瑰园-15069616661-300M-宽带上网投诉-次数0-202501040000685779</t>
  </si>
  <si>
    <t>202501040000685779</t>
  </si>
  <si>
    <t>202501040000685779#流程受理流水号：20250104201548150696166611213098
客户号码:15069616661
客户姓名:苗**
投诉地市:潍坊
来话流水:2025010420142906320832049
宽带账号:15069616661
宽带账号归属地市:潍坊
宽带账号归属区县:临朐县
故障地址:潍坊临朐县城关街道山旺路三友玫瑰园A区19号楼1单元401
联系电话:15069616661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故障细类:宽带无法上网(专席)
携转原因:
故障时间:2025-01-04 20:15:59
具体故障现象:提示网络无法连接，宽带无法连接，请协助处理，谢谢
客户其他诉求:
;宽带小区$[三友玫瑰园]$</t>
  </si>
  <si>
    <t>2025-01-04 20:21:33</t>
  </si>
  <si>
    <t>2025-01-04 20:29:10</t>
  </si>
  <si>
    <t>SD-057-250104-714035-6757</t>
  </si>
  <si>
    <t>2025-01-04 20:17:00</t>
  </si>
  <si>
    <t>普通区域-奎文区-世嘉铭园-13616366573-100M-业务受理宽带-次数0-202501040000689042</t>
  </si>
  <si>
    <t>202501040000689042</t>
  </si>
  <si>
    <t>202501040000689042# 宽带账号:13616366573; 联系电话：13616366573，问题类型：此工单为群障修复工单，根据群障全量闭环修复管理要求，为确保客户网络通畅，请装维人员跟进修复网络问题，谢谢！ 
 群障标题：公告。故障描述：世嘉铭园主叫号码：13616366573.0;该号码仅供参考，请优先联系宽带账号。</t>
  </si>
  <si>
    <t>2025-01-04 20:39:12</t>
  </si>
  <si>
    <t>2025-01-04 20:39:54</t>
  </si>
  <si>
    <t>SD-057-250104-307465-6763</t>
  </si>
  <si>
    <t>2025-01-04 20:17:09</t>
  </si>
  <si>
    <t>【调研】-80+普通-普通区域-奎文区-清平花园-13325250717-500M-宽带上网投诉-次数0-20250104201457X897190791</t>
  </si>
  <si>
    <t>20250104201457X897190791</t>
  </si>
  <si>
    <t xml:space="preserve">流程受理流水号：20250104201307133252507171212713
客户号码:13325250717
客户姓名:李*
投诉地市:潍坊
来话流水:2025010420105776720814575
宽带账号:13325250717
宽带账号归属地市:潍坊
宽带账号归属区县:高新
故障地址:潍坊高新高新城区健康街清屏花园18号楼*********
联系电话:13325250717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光功率:-14.48
故障大类:宽带
故障细类:网速慢/上网掉线(专席)
携转原因:
故障时间:2025-01-04 20:13:00
具体故障现象:网速慢卡顿，
客户其他诉求:路由器年限未超过，位置开阔，重启未恢复，光猫自带WIFI未开启，网线支持，排查未恢复，请协助处理，谢谢。
</t>
  </si>
  <si>
    <t>2025-01-04 20:21:51</t>
  </si>
  <si>
    <t>2025-01-04 20:22:13</t>
  </si>
  <si>
    <t>SD-852-319806-458-28668</t>
  </si>
  <si>
    <t>SD-057-250104-906831-7186</t>
  </si>
  <si>
    <t>2025-01-04 21:51:41</t>
  </si>
  <si>
    <t>【调研】-普通区域-潍城区-潍城春天-15762608121-300M-宽带上网投诉-次数0-202501040000709125</t>
  </si>
  <si>
    <t>202501040000709125</t>
  </si>
  <si>
    <t xml:space="preserve">202501040000709125#【已关注中国移动10086微信公众号】流程受理流水号：20250104215059157626081211222341
客户号码:15762608121
客户姓名:吴**
投诉地市:潍坊
来话流水:2025010421503469920885106
宽带账号:15762608121
宽带账号归属地市:潍坊
宽带账号归属区县:潍城区
故障地址:潍坊潍城区西关街道胜利西街潍城春天4号楼*********
联系电话:15762608121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光功率:-16.69
故障大类:宽带/电视
故障细类:宽带网速慢/卡顿
携转原因:
故障时间:2025-01-04 21:50:04
具体故障现象:打不开网页，
客户其他诉求:客户侧为质差终端，要求上门更换终端并一并处理故障问题。
</t>
  </si>
  <si>
    <t>2025-01-04 21:57:48</t>
  </si>
  <si>
    <t>2025-01-04 21:58:46</t>
  </si>
  <si>
    <t>SD-057-250104-859732-7189</t>
  </si>
  <si>
    <t>2025-01-04 21:53:23</t>
  </si>
  <si>
    <t>80+普通-普通区域-临朐县-朐悦留园-13906461979-500M-宽带上网投诉-次数0-202501040000711487</t>
  </si>
  <si>
    <t>202501040000711487</t>
  </si>
  <si>
    <t>202501040000711487#流程受理流水号：20250104215159139064619791222364
客户号码:13906461979
客户姓名:孟**
投诉地市:潍坊
来话流水:2025010421504980820885689
宽带账号:13906461979
宽带账号归属地市:潍坊
宽带账号归属区县:临朐县
故障地址:潍坊临朐县东城街道黄山路朐悦留园3号楼*********
联系电话:15264666119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故障细类:宽带无法上网
携转原因:
故障时间:2025-01-04 21:52:47
具体故障现象:频繁掉线，
客户其他诉求:
;宽带小区$[朐悦留园]$</t>
  </si>
  <si>
    <t>2025-01-04 21:59:25</t>
  </si>
  <si>
    <t>2025-01-04 22:00:02</t>
  </si>
  <si>
    <t>SD-851-245507-35921-27321</t>
  </si>
  <si>
    <t>SD-057-250104-475280-7190</t>
  </si>
  <si>
    <t>2025-01-04 21:53:44</t>
  </si>
  <si>
    <t>普通区域-高密市-高家大浒-13054764379-500M-宽带上网投诉-次数0-202501040000710922</t>
  </si>
  <si>
    <t>202501040000710922</t>
  </si>
  <si>
    <t>202501040000710922#流程受理流水号：20250104215130130547643791222355
客户号码:13054764379
客户姓名:高**
投诉地市:潍坊
来话流水:2025010421510786520886329
宽带账号:13054764379
宽带账号归属地市:潍坊
宽带账号归属区县:高密市
故障地址:潍坊高密市柴沟镇高家大浒高家大浒高密高家大浒7号箱*********
联系电话:13054764379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故障细类:宽带网速慢/卡顿
携转原因:
故障时间:2025-01-04 21:53:27
具体故障现象:网速慢卡顿，
客户其他诉求:
;宽带小区$[高家大浒]$</t>
  </si>
  <si>
    <t>2025-01-04 21:54:35</t>
  </si>
  <si>
    <t>2025-01-04 21:54:53</t>
  </si>
  <si>
    <t>SD-057-250104-681925-7192</t>
  </si>
  <si>
    <t>2025-01-04 21:56:09</t>
  </si>
  <si>
    <t>【调研】-80+银卡-普通区域-青州市-南山豪庭-13791622699-1000M-宽带上网投诉-次数0-202501040000712769</t>
  </si>
  <si>
    <t>202501040000712769</t>
  </si>
  <si>
    <t>202501040000712769#流程受理流水号：20250104215522137916226991222422
客户号码:13791622699
客户姓名:刘**
投诉地市:潍坊
来话流水:2025010421521856320888897
宽带账号:13791622699
宽带账号归属地市:潍坊
宽带账号归属区县:青州市
故障地址:潍坊青州市云门山街道将军山路南山豪庭34号楼*********
联系电话:13791622699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
携转原因:
故障时间:2025-01-04 21:55:32
具体故障现象:无法上网
客户其他诉求:上门维修一下
;宽带小区$[南山豪庭]$</t>
  </si>
  <si>
    <t>2025-01-05 07:13:18</t>
  </si>
  <si>
    <t>2025-01-05 07:20:01</t>
  </si>
  <si>
    <t>SD-851-257230-9793-29956</t>
  </si>
  <si>
    <t>SD-057-250104-675429-7193</t>
  </si>
  <si>
    <t>2025-01-04 21:56:18</t>
  </si>
  <si>
    <t>【重投】-【调研】-80+金卡-普通区域-潍城区-玫瑰国际-13964774801-200M-宽带上网投诉-次数0-202501040000712269</t>
  </si>
  <si>
    <t>202501040000712269</t>
  </si>
  <si>
    <t xml:space="preserve">202501040000712269#流程受理流水号：20250104215433139647748011222409
客户号码:13964774801
客户姓名:孙**
投诉地市:潍坊
来话流水:2025010421533787420891574
宽带账号:13964774801
宽带账号归属地市:潍坊
宽带账号归属区县:潍城区
故障地址:潍坊潍城区城关街道胜利西街玫瑰国际9号楼*********
联系电话:13964774801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光功率:-18.89
故障大类:宽带/电视
故障细类:移动高清电视故障
携转原因:
故障时间:2025-01-04 21:54:52
魔百和单播/组播:单播
具体故障现象:电视提示网络类错误，
客户其他诉求:客户侧为质差终端，要求上门更换终端并一并处理故障问题。
</t>
  </si>
  <si>
    <t>2025-01-04 21:57:51</t>
  </si>
  <si>
    <t>2025-01-04 21:58:05</t>
  </si>
  <si>
    <t>SD-851-292025-27107-1349</t>
  </si>
  <si>
    <t>SD-057-250104-897402-7198</t>
  </si>
  <si>
    <t>【重投】-【调研】-80+银卡-普通区域-寒亭区-南孙镇二甲王村1-15163689333-300M-宽带上网投诉-次数0-202501040000711912</t>
  </si>
  <si>
    <t>202501040000711912</t>
  </si>
  <si>
    <t>202501040000711912#流程受理流水号：20250104215414151636893331222401
客户号码:15163689333
客户姓名:王**
投诉地市:潍坊
来话流水:2025010421534968420891970
宽带账号:15163689333
宽带账号归属地市:潍坊
宽带账号归属区县:寒亭区
故障地址:潍坊寒亭区南孙镇二甲王村南孙镇二甲王村141号箱*********
联系电话:15163689333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故障细类:宽带无法上网
携转原因:
故障时间:2025-01-04 21:57:18
具体故障现象:用户无法提供具体故障现象，
客户其他诉求:
;宽带小区$[南孙镇二甲王村1]$</t>
  </si>
  <si>
    <t>2025-01-05 07:27:49</t>
  </si>
  <si>
    <t>2025-01-05 07:42:38</t>
  </si>
  <si>
    <t>SD-851-280795-24055-22147</t>
  </si>
  <si>
    <t>SD-057-250104-835926-2807</t>
  </si>
  <si>
    <t>2025-01-04 13:09:05</t>
  </si>
  <si>
    <t>普通区域-青州市-柳家坡-15069636849-100M-宽带上网投诉-次数0-202501040000346631</t>
  </si>
  <si>
    <t>202501040000346631</t>
  </si>
  <si>
    <t xml:space="preserve">202501040000346631#宽带账号：15069636849   宽带地址：潍坊青州市黄楼街道柳家坡柳家坡扩容4号箱（赵永邦)*********    客户来电反映移动高清无法观看，连接蓝牙后有线无法连接，指导操作未解决要求上门，请协助处理，谢谢！联系电话：本机；联系人：先生；来电流水：2025010412580210420872729  </t>
  </si>
  <si>
    <t>2025-01-04 13:12:29</t>
  </si>
  <si>
    <t>2025-01-04 13:12:44</t>
  </si>
  <si>
    <t>SD-057-250104-251306-3941</t>
  </si>
  <si>
    <t>2025-01-04 14:54:53</t>
  </si>
  <si>
    <t>普通区域-奎文区-福海花园-15253660918-1000M-宽带上网投诉-次数0-202501040000435494</t>
  </si>
  <si>
    <t>202501040000435494</t>
  </si>
  <si>
    <t>202501040000435494#【已关注中国移动10086微信公众号】流程受理流水号：20250104145329152536609181126038
客户号码:15253660918
客户姓名:刘**
投诉地市:潍坊
来话流水:2025010414513057120881054
宽带账号:15253660918
宽带账号归属地市:潍坊
宽带账号归属区县:奎文区
故障地址:潍坊奎文区高新城区福寿街福海花园4-6号楼*********
联系电话:15253660918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光功率:-16.77
故障大类:宽带/电视
故障细类:网速慢/上网掉线(专席)
携转原因:
故障时间:2025-01-04 14:47:31
具体故障现象:.网速慢：路由器年限未超过，位置开阔，重启未恢复，光猫自带WIFI未开启，网线支持，请协助，谢谢
客户其他诉求:
;宽带小区$[福海花园]$</t>
  </si>
  <si>
    <t>2025-01-04 14:57:47</t>
  </si>
  <si>
    <t>2025-01-04 14:58:05</t>
  </si>
  <si>
    <t>SD-851-258146-10277-20979</t>
  </si>
  <si>
    <t>SD-057-250104-032794-5179</t>
  </si>
  <si>
    <t>2025-01-04 17:05:07</t>
  </si>
  <si>
    <t>普通区域-坊子区-新方新怡园（保护小区）-13963666556-200M-宽带上网投诉-次数0-202501040000561390</t>
  </si>
  <si>
    <t>2025-01-05 18:06:00</t>
  </si>
  <si>
    <t>202501040000561390</t>
  </si>
  <si>
    <t xml:space="preserve">202501040000561390#宽带账号：13963666556；宽带地址：潍坊坊子区坊子新区凤凰街新方新怡园（保护小区）北区5号楼*******；客户来电反映移动高清无信号/客户不配合排障，要求上门，请协助处理，谢谢！联系电话：13953605136；联系人：郭**；来电流水：2025010417011354920835780
</t>
  </si>
  <si>
    <t>2025-01-04 17:13:05</t>
  </si>
  <si>
    <t>2025-01-04 17:13:31</t>
  </si>
  <si>
    <t>SD-851-296258-15115-23169</t>
  </si>
  <si>
    <t>SD-057-250104-985427-1036</t>
  </si>
  <si>
    <t>2025-01-04 10:00:50</t>
  </si>
  <si>
    <t>普通区域-奎文区-银监局小区-13864679609-300M-宽带上网投诉-次数0-202501040000173713</t>
  </si>
  <si>
    <t>202501040000173713</t>
  </si>
  <si>
    <t xml:space="preserve">202501040000173713#【已关注中国移动10086微信公众号】流程受理流水号：20250104095842138646796091031183
客户号码:13864679609
客户姓名:程**
投诉地市:潍坊
来话流水:2025010409580840720883190
宽带账号:13864679609
宽带账号归属地市:潍坊
宽带账号归属区县:奎文区
故障地址:潍坊奎文区潍州路街道玉泉街银监局小区银监局小区4号楼*********
联系电话:17865990197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故障时间:2025-01-04 09:59:06
具体故障现象:光猫亮红灯，
客户其他诉求:客户侧为质差终端，要求上门更换终端并一并处理故障问题。
</t>
  </si>
  <si>
    <t>2025-01-04 10:14:04</t>
  </si>
  <si>
    <t>2025-01-04 10:14:35</t>
  </si>
  <si>
    <t>SD-057-250104-675240-2810</t>
  </si>
  <si>
    <t>2025-01-04 13:09:43</t>
  </si>
  <si>
    <t>普通区域-寿光市-曹辛-15054833318-100M-宽带上网投诉-次数0-202501040000348624</t>
  </si>
  <si>
    <t>202501040000348624</t>
  </si>
  <si>
    <t>202501040000348624#宽带账号：15054833318；联系电话：15054833318宽带地址：潍坊寿光市羊口镇曹辛村曹辛66号箱*；客户来电反映网速慢，线上指导无法配合操作，要求上门处理, 来电流水：2025010413055910220833357</t>
  </si>
  <si>
    <t>2025-01-04 13:13:12</t>
  </si>
  <si>
    <t>2025-01-04 13:13:35</t>
  </si>
  <si>
    <t>SD-057-250104-407168-2811</t>
  </si>
  <si>
    <t>80+普通-普通区域-潍城区-恒信御峰南区-15163649004-500M-宽带上网投诉-次数0-202501040000348611</t>
  </si>
  <si>
    <t>202501040000348611</t>
  </si>
  <si>
    <t>202501040000348611#宽带账号：15163649004；宽带地址：潍坊潍城区北关街道安顺路恒信御峰南区6号楼；客户来电反映宽带不好用，客户不配合排障，要求上门，请协助处理，谢谢！联系电话：15163648384；联系人：张*；来电流水：2025010413060297720833903</t>
  </si>
  <si>
    <t>2025-01-04 13:10:21</t>
  </si>
  <si>
    <t>2025-01-04 13:17:57</t>
  </si>
  <si>
    <t>SD-057-250104-582716-3979</t>
  </si>
  <si>
    <t>2025-01-04 14:58:44</t>
  </si>
  <si>
    <t>80+银卡-普通区域-高密市-名人居-13863637528-200M-宽带上网投诉-次数0-202501040000440307</t>
  </si>
  <si>
    <t>2025-01-05 15:59:00</t>
  </si>
  <si>
    <t>202501040000440307</t>
  </si>
  <si>
    <t xml:space="preserve">202501040000440307#【已关注中国移动10086微信公众号】流程受理流水号：20250104145817138636375281127619
客户号码:13863637528
客户姓名:王**
投诉地市:潍坊
来话流水:2025010414574507520866036
宽带账号:13863637528
宽带账号归属地市:潍坊
宽带账号归属区县:高密市
故障地址:潍坊高密市朝阳街道立新街名人居高密名人居12号楼*********
联系电话:13863637528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光功率:-21.13
故障大类:宽带/电视
故障细类:宽带网速慢/卡顿
携转原因:
故障时间:2025-01-04 14:58:29
具体故障现象:网速慢卡顿，
客户其他诉求:客户侧为质差终端，要求上门更换终端并一并处理故障问题。
</t>
  </si>
  <si>
    <t>2025-01-04 15:16:24</t>
  </si>
  <si>
    <t>满勇</t>
  </si>
  <si>
    <t>15706307304</t>
  </si>
  <si>
    <t>dw3_jk_manyong</t>
  </si>
  <si>
    <t>2025-01-04 15:16:57</t>
  </si>
  <si>
    <t>SD-057-250104-104526-5573</t>
  </si>
  <si>
    <t>2025-01-04 17:50:28</t>
  </si>
  <si>
    <t>普通区域-奎文区-东盛广场-19819811166-300M-宽带上网投诉-次数0-20250104174829X109583350</t>
  </si>
  <si>
    <t>20250104174829X109583350</t>
  </si>
  <si>
    <t xml:space="preserve">流程受理流水号：20250104174611198198111661180688
客户号码:19819811166
客户姓名:张**
投诉地市:潍坊
来话流水:2025010417450863020865666
宽带账号:19819811166
宽带账号归属地市:潍坊
宽带账号归属区县:奎文区
故障地址:潍坊奎文区东关街道东风东街东盛广场东盛广场居民楼
联系电话:19819811166
联系人:先生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光功率:-17.93
故障大类:宽带
故障细类:宽带无法上网(专席)
携转原因:
故障时间:2025-01-04 17:46:08
具体故障现象:提示网络无法连接，
客户其他诉求:客户要求尽快让师傅上门 不然就打电话投诉了
</t>
  </si>
  <si>
    <t>2025-01-04 18:07:23</t>
  </si>
  <si>
    <t>2025-01-04 18:07:40</t>
  </si>
  <si>
    <t>SD-851-303550-25532-10774</t>
  </si>
  <si>
    <t>SD-057-250104-892564-7064</t>
  </si>
  <si>
    <t>2025-01-04 21:14:32</t>
  </si>
  <si>
    <t>【调研】-普通区域-奎文区-道口二印宿舍（齐荣家园）-13031693855-1000M-宽带上网投诉-次数0-202501040000704548</t>
  </si>
  <si>
    <t>202501040000704548</t>
  </si>
  <si>
    <t>202501040000704548#宽带账号：13031693855宽带地址：潍坊奎文区潍州路街道潍州路道口二印宿舍
客户来电反映宽带机顶盒无法使用，客户不会操作，无法配合线上指导，要求上门服务，请协助处理，谢谢！联系电话本机
联系人：女士来电流水：2025010421074613920859906</t>
  </si>
  <si>
    <t>2025-01-04 21:41:24</t>
  </si>
  <si>
    <t>孟令刚</t>
  </si>
  <si>
    <t>15706307409</t>
  </si>
  <si>
    <t>dw3_jk_menglinggang</t>
  </si>
  <si>
    <t>2025-01-04 21:41:50</t>
  </si>
  <si>
    <t>SD-057-250104-473592-7072</t>
  </si>
  <si>
    <t>2025-01-04 21:16:59</t>
  </si>
  <si>
    <t>80+普通-普通区域-奎文区-凤怡山庄-13963683093-300M-业务受理宽带-次数0-202501040000705860</t>
  </si>
  <si>
    <t>202501040000705860</t>
  </si>
  <si>
    <t>202501040000705860#【已关注中国移动10086微信公众号】 宽带账号:13963683093; 联系电话：13963683093，问题类型：此工单为群障修复工单，根据群障全量闭环修复管理要求，为确保客户网络通畅，请装维人员跟进修复网络问题，谢谢！ 
 群障标题：公告。故障描述：潍坊奎文区凤怡山庄光缆故障，预估24小时恢复，请帮忙拦截,如有需要请联系片区装维师傅张强15706307412主叫号码：13963683093.0;该号码仅供参考，请优先联系宽带账号。</t>
  </si>
  <si>
    <t>2025-01-04 21:19:44</t>
  </si>
  <si>
    <t>2025-01-04 21:31:52</t>
  </si>
  <si>
    <t>SD-057-250104-327810-1089</t>
  </si>
  <si>
    <t>2025-01-04 10:07:13</t>
  </si>
  <si>
    <t>普通区域-诸城市-管家朱村-18253627334-300M-业务受理宽带-次数0-202501040000182107</t>
  </si>
  <si>
    <t>202501040000182107</t>
  </si>
  <si>
    <t>202501040000182107# 宽带账号:18253627334; 联系电话：18253627334，问题类型：此工单为群障修复工单，根据群障全量闭环修复管理要求，为确保客户网络通畅，请装维人员跟进修复网络问题，谢谢！ 
 群障标题：公告。故障描述：主干光纤断或OLT检测不到预期的光信号（LOS）主叫号码：18253627334.0;该号码仅供参考，请优先联系宽带账号。</t>
  </si>
  <si>
    <t>2025-01-04 10:12:55</t>
  </si>
  <si>
    <t>2025-01-04 10:13:30</t>
  </si>
  <si>
    <t>SD-057-250104-056479-5375</t>
  </si>
  <si>
    <t>2025-01-04 17:27:40</t>
  </si>
  <si>
    <t>80+普通-普通区域-青州市-卢坊村-15206364789-200M-宽带上网投诉-次数0-202501040000582417</t>
  </si>
  <si>
    <t>202501040000582417</t>
  </si>
  <si>
    <t xml:space="preserve">202501040000582417#流程受理流水号：20250104172728152063647891175012
客户号码:15206364789
客户姓名:宫**
投诉地市:潍坊
来话流水:2025010417251577920832238
宽带账号:15206364789
宽带账号归属地市:潍坊
宽带账号归属区县:青州市
故障地址:潍坊青州市黄楼街道卢坊村卢坊村扩容12号箱#宫培刚#*********
联系电话:15206364789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故障时间:2025-01-04 17:26:41
魔百和单播/组播:单播
具体故障现象:机顶盒无法开机，
客户其他诉求:客户侧为质差终端，要求上门更换终端并一并处理故障问题。
</t>
  </si>
  <si>
    <t>2025-01-04 17:44:34</t>
  </si>
  <si>
    <t>2025-01-04 17:44:59</t>
  </si>
  <si>
    <t>SD-057-250104-962408-4674</t>
  </si>
  <si>
    <t>2025-01-04 16:12:48</t>
  </si>
  <si>
    <t>【调研】-80+银卡-普通区域-昌邑市-一中宿舍楼-13791871802-1000M-宽带上网投诉-次数0-202501040000510092</t>
  </si>
  <si>
    <t>2025-01-05 17:13:00</t>
  </si>
  <si>
    <t>202501040000510092</t>
  </si>
  <si>
    <t>202501040000510092#宽带账号：13791871802；联系电话：13516364840宽带地址：潍坊昌邑市城区北海路一中宿舍楼4号楼；客户来电反映宽带机顶盒无法使用，客户异机来电报修，线上指导无法配合操作，要求上门处理，来电流水：2025010416103965620868015</t>
  </si>
  <si>
    <t>2025-01-04 16:22:08</t>
  </si>
  <si>
    <t>2025-01-04 16:22:36</t>
  </si>
  <si>
    <t>SD-851-232238-26341-27499</t>
  </si>
  <si>
    <t>SD-057-250104-529637-4716</t>
  </si>
  <si>
    <t>2025-01-04 16:17:11</t>
  </si>
  <si>
    <t>FTTR-普通区域-寿光市-文盛家园新村-15725069998-1000M-业务受理宽带-次数0-202501040000513888</t>
  </si>
  <si>
    <t>2025-01-05 16:18:00</t>
  </si>
  <si>
    <t>202501040000513888</t>
  </si>
  <si>
    <t>202501040000513888# 宽带账号:15725069998; 联系电话：15725069998，问题类型：此工单为群障修复工单，根据群障全量闭环修复管理要求，为确保客户网络通畅，请装维人员跟进修复网络问题，谢谢！ 
 群障标题：公告。故障描述：潍坊寿光市文盛家园新村光缆故障，预估24小时恢复，请帮忙拦截,如有需要请联系片区装维师傅王松强15706307773主叫号码：15725069998.0;该号码仅供参考，请优先联系宽带账号。</t>
  </si>
  <si>
    <t>2025-01-04 16:18:54</t>
  </si>
  <si>
    <t>2025-01-04 16:19:37</t>
  </si>
  <si>
    <t>SD-851-313036-7848-15441</t>
  </si>
  <si>
    <t>SD-057-250104-460857-4720</t>
  </si>
  <si>
    <t>2025-01-04 16:17:14</t>
  </si>
  <si>
    <t>80+金卡-普通区域-安丘市-郑家石龙社区沿街（小微）-13964758574-1000M-业务受理宽带-次数0-202501040000516324</t>
  </si>
  <si>
    <t>202501040000516324</t>
  </si>
  <si>
    <t>202501040000516324#【已关注中国移动10086微信公众号】 宽带账号:13964758574; 联系电话：13964758574，问题类型：此工单为群障修复工单，根据群障全量闭环修复管理要求，为确保客户网络通畅，请装维人员跟进修复网络问题，谢谢！ 
 群障标题：公告。故障描述：主干光纤断或OLT检测不到预期的光信号（LOS）主叫号码：13964685744.0;该号码仅供参考，请优先联系宽带账号。</t>
  </si>
  <si>
    <t>2025-01-04 16:43:17</t>
  </si>
  <si>
    <t>2025-01-04 16:43:34</t>
  </si>
  <si>
    <t>SD-851-295141-83-23769</t>
  </si>
  <si>
    <t>SD-057-250104-305624-4719</t>
  </si>
  <si>
    <t>【调研】-80+银卡-FTTR-普通区域-寿光市-北官庄村自然村-15169536472-1000M-宽带上网投诉-次数0-20250104161625X585125961</t>
  </si>
  <si>
    <t>20250104161625X585125961</t>
  </si>
  <si>
    <t xml:space="preserve">【农村网络投诉】流程受理流水号：20250104161553151695364721152280
客户号码:15169536472
客户姓名:王**
投诉地市:潍坊
来话流水:2025010416105306920871114
宽带账号:15169536472
宽带账号归属地市:潍坊
宽带账号归属区县:寿光市
故障地址:潍坊寿光市台头镇北官庄村北官庄村自然村北官庄村西北4号箱（郑德华）*********
联系电话:15169536472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光功率:-12.51
故障大类:宽带/电视
故障细类:网速慢/上网掉线(专席)
携转原因:
故障时间:2025-01-04 16:17:25
具体故障现象:频繁掉线，
客户其他诉求:尽快处理
</t>
  </si>
  <si>
    <t>2025-01-04 16:20:18</t>
  </si>
  <si>
    <t>2025-01-04 16:21:08</t>
  </si>
  <si>
    <t>SD-851-277583-1234-17592</t>
  </si>
  <si>
    <t>SD-057-250104-395078-5143</t>
  </si>
  <si>
    <t>2025-01-04 17:01:11</t>
  </si>
  <si>
    <t>80+银卡-普通区域-寒亭区-裕景苑小区-15853656270-100M-宽带上网投诉-次数0-202501040000540342</t>
  </si>
  <si>
    <t>2025-01-05 18:02:00</t>
  </si>
  <si>
    <t>202501040000540342</t>
  </si>
  <si>
    <t xml:space="preserve">202501040000540342#宽带账号：15853656270；宽带地址：潍坊寒亭区寒亭街道益新街裕景苑小区和鑫城警官小区2号楼3单元301；客户来电反映宽带网速慢，客户不配合排障，要求师傅上门，请协助处理，谢谢！联系电话：15853656270；联系人：先生；来电流水：2025010416542021820849271   
 </t>
  </si>
  <si>
    <t>2025-01-04 17:11:37</t>
  </si>
  <si>
    <t>2025-01-04 17:12:01</t>
  </si>
  <si>
    <t>SD-851-291496-13245-491</t>
  </si>
  <si>
    <t>SD-057-250104-072843-5359</t>
  </si>
  <si>
    <t>2025-01-04 17:26:52</t>
  </si>
  <si>
    <t>80+普通-普通区域-寿光市-西毕村自然村-15263699721-300M-业务受理宽带-次数0-202501040000582291</t>
  </si>
  <si>
    <t>202501040000582291</t>
  </si>
  <si>
    <t>202501040000582291# 宽带账号:15263699721; 联系电话：15263699721，问题类型：此工单为群障修复工单，根据群障全量闭环修复管理要求，为确保客户网络通畅，请装维人员跟进修复网络问题，谢谢！ 
 群障标题：公告。故障描述：西毕村自然村主叫号码：15263699721.0;该号码仅供参考，请优先联系宽带账号。</t>
  </si>
  <si>
    <t>2025-01-04 17:42:03</t>
  </si>
  <si>
    <t>2025-01-04 17:42:23</t>
  </si>
  <si>
    <t>2025-01-04 17:26:12</t>
  </si>
  <si>
    <t>普通区域-寿光市-恒基公寓-18765186962-100M-宽带上网投诉-次数0-202501040000581801 一级督办</t>
  </si>
  <si>
    <t>2025-01-05 18:27:00</t>
  </si>
  <si>
    <t>202501040000581801</t>
  </si>
  <si>
    <t>2025-01-04 17:36:03</t>
  </si>
  <si>
    <t>SD-057-250104-782645-5368</t>
  </si>
  <si>
    <t>2025-01-04 17:27:19</t>
  </si>
  <si>
    <t>【调研】-(目标)普通区域-青州市-衡王府花园北区-15725363105-1000M-业务受理宽带-次数0-202501040000581146</t>
  </si>
  <si>
    <t>202501040000581146</t>
  </si>
  <si>
    <t>202501040000581146#【已关注中国移动10086微信公众号】 宽带账号:15725363105; 联系电话：15725363105，问题类型：此工单为群障修复工单，根据群障全量闭环修复管理要求，为确保客户网络通畅，请装维人员跟进修复网络问题，谢谢！ 
 群障标题：公告。故障描述：潍坊青州市衡王府花园北区主缆故障，预估24小时恢复，请帮忙拦截。主叫号码：15725363105.0;该号码仅供参考，请优先联系宽带账号。</t>
  </si>
  <si>
    <t>2025-01-04 17:35:16</t>
  </si>
  <si>
    <t>2025-01-04 17:35:39</t>
  </si>
  <si>
    <t>SD-851-271235-15224-3141</t>
  </si>
  <si>
    <t>SD-057-250104-892174-4694</t>
  </si>
  <si>
    <t>2025-01-04 16:15:47</t>
  </si>
  <si>
    <t>【调研】-(目标)普通区域-潍城区-芳亭花园-15095204730-300M-宽带上网投诉-次数0-202501040000514719</t>
  </si>
  <si>
    <t>2025-01-05 17:16:00</t>
  </si>
  <si>
    <t>202501040000514719</t>
  </si>
  <si>
    <t xml:space="preserve">202501040000514719#【已关注中国移动10086微信公众号】流程受理流水号：20250104161510150952047301152082
客户号码:15095204730
客户姓名:王**
投诉地市:潍坊
来话流水:2025010416142738920819638
宽带账号:15095204730
宽带账号归属地市:潍坊
宽带账号归属区县:潍城区
故障地址:潍坊潍城区军埠口综合项目区水库路芳亭花园1号楼*********
联系电话:15095184015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光功率:-20.50
故障大类:宽带/电视
故障细类:宽带网速慢/卡顿
携转原因:
故障时间:2025-01-04 16:15:15
具体故障现象:网速慢卡顿，
客户其他诉求:客户侧为质差终端，要求上门更换终端并一并处理故障问题。
</t>
  </si>
  <si>
    <t>2025-01-04 16:21:27</t>
  </si>
  <si>
    <t>SD-057-250104-965034-4717</t>
  </si>
  <si>
    <t>(目标)普通区域-临朐县-北五里庄自然村-15866562701-200M-业务受理宽带-次数0-202501040000515096</t>
  </si>
  <si>
    <t>202501040000515096</t>
  </si>
  <si>
    <t>202501040000515096#【已关注中国移动10086微信公众号】 宽带账号:15866562701; 联系电话：15866562701，问题类型：此工单为群障修复工单，根据群障全量闭环修复管理要求，为确保客户网络通畅，请装维人员跟进修复网络问题，谢谢！ 
 群障标题：公告。故障描述：分支光纤断或OLT检测不到ONT的预期的光信号(LOSi/LOBi)主叫号码：15866562701.0;该号码仅供参考，请优先联系宽带账号。</t>
  </si>
  <si>
    <t>2025-01-04 16:32:33</t>
  </si>
  <si>
    <t>2025-01-04 16:32:47</t>
  </si>
  <si>
    <t>SD-057-250104-041279-4710</t>
  </si>
  <si>
    <t>2025-01-04 16:17:10</t>
  </si>
  <si>
    <t>普通区域-昌邑市-中裴自然村-18369692781-200M-魔百和投诉-次数0-20250104161513X513419179</t>
  </si>
  <si>
    <t>20250104161513X513419179</t>
  </si>
  <si>
    <t>【农村网络投诉】流程受理流水号：20250104161413183696927811151787
客户号码:18369692781
客户姓名:张**
投诉地市:潍坊
来话流水:2025010416101823020863148
宽带账号:18369692781
宽带账号归属地市:潍坊
宽带账号归属区县:昌邑市
故障地址:潍坊昌邑市双台镇中裴村中裴自然村
联系电话:15966108716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故障细类:移动高清电视故障(专席)
携转原因:
故障时间:2025-01-04 16:19:42
魔百和单播/组播:组播
具体故障现象:电视机提示无信号，
客户其他诉求:
魔百和单/组播：组播</t>
  </si>
  <si>
    <t>2025-01-04 16:18:42</t>
  </si>
  <si>
    <t>2025-01-04 16:19:08</t>
  </si>
  <si>
    <t>SD-057-250104-951027-2762</t>
  </si>
  <si>
    <t>2025-01-04 13:04:16</t>
  </si>
  <si>
    <t>普通区域-诸城市-河畔花城-13863610365-100M-宽带上网投诉-次数0-202501040000343070</t>
  </si>
  <si>
    <t>202501040000343070</t>
  </si>
  <si>
    <t>202501040000343070#13863610365 客户来电反映本机号码办理的宽带无法上网，刷新数据重启设备未恢复，路由器没有任何反映 请处理 谢谢 863610365 联系人先生 来电流水2025010412532772320838429</t>
  </si>
  <si>
    <t>2025-01-04 13:06:57</t>
  </si>
  <si>
    <t>2025-01-04 13:08:01</t>
  </si>
  <si>
    <t>SD-057-250104-920651-7062</t>
  </si>
  <si>
    <t>2025-01-04 21:14:12</t>
  </si>
  <si>
    <t>80+普通-普通区域-寿光市-河东隅小区-18765178899-300M-宽带上网投诉-次数0-20250104211339X419179209</t>
  </si>
  <si>
    <t>20250104211339X419179209</t>
  </si>
  <si>
    <t xml:space="preserve">流程受理流水号：20250104211331187651788991220256
客户号码:18765178899
客户姓名:隋**
投诉地市:潍坊
来话流水:2025010421114435920874022
宽带账号:18765178899
宽带账号归属地市:潍坊
宽带账号归属区县:寿光市
故障地址:潍坊寿光市洛城街道金光东街东郡学府8号楼*********
联系电话:13589354296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光功率:-17.28
故障大类:宽带/电视
故障细类:宽带无法上网
携转原因:
故障时间:2025-01-04 21:13:01
具体故障现象:网速慢卡顿，
客户其他诉求:
</t>
  </si>
  <si>
    <t>2025-01-04 21:16:05</t>
  </si>
  <si>
    <t>2025-01-04 21:16:29</t>
  </si>
  <si>
    <t>SD-057-250104-802579-7077</t>
  </si>
  <si>
    <t>2025-01-04 21:17:07</t>
  </si>
  <si>
    <t>普通区域-高密市-中天雅居-18763608743-200M-业务受理宽带-次数0-202501040000705175</t>
  </si>
  <si>
    <t>202501040000705175</t>
  </si>
  <si>
    <t>202501040000705175# 宽带账号:18763608743; 联系电话：18763608743，问题类型：此工单为群障修复工单，根据群障全量闭环修复管理要求，为确保客户网络通畅，请装维人员跟进修复网络问题，谢谢！ 
 群障标题：公告。故障描述：潍坊高密市中天雅居光缆故障，预估24小时恢复，请帮忙拦截,如有需要请联系片区装维师傅刘志刚15706307359主叫号码：18763608743.0;该号码仅供参考，请优先联系宽带账号。</t>
  </si>
  <si>
    <t>2025-01-04 21:19:18</t>
  </si>
  <si>
    <t>2025-01-04 21:21:13</t>
  </si>
  <si>
    <t>SD-852-313531-198-13888</t>
  </si>
  <si>
    <t>SD-057-250104-230587-1096</t>
  </si>
  <si>
    <t>2025-01-04 10:07:28</t>
  </si>
  <si>
    <t>【调研】-80+银卡-普通区域-潍城区-鸢都新城-15866166168-300M-业务受理宽带-次数0-202501040000183329</t>
  </si>
  <si>
    <t>202501040000183329</t>
  </si>
  <si>
    <t>202501040000183329# 宽带账号:15866166168; 联系电话：15866166168，问题类型：此工单为群障修复工单，根据群障全量闭环修复管理要求，为确保客户网络通畅，请装维人员跟进修复网络问题，谢谢！ 
 群障标题：公告。故障描述：潍坊潍城区鸢都新城光缆故障，预估24小时恢复，请帮忙拦截,如有需要请联系片区装维师傅孙宗来15706307854主叫号码：15866166168.0;该号码仅供参考，请优先联系宽带账号。</t>
  </si>
  <si>
    <t>2025-01-04 10:09:59</t>
  </si>
  <si>
    <t>2025-01-04 10:10:17</t>
  </si>
  <si>
    <t>SD-851-311009-2413-12545</t>
  </si>
  <si>
    <t>SD-057-250104-168403-4671</t>
  </si>
  <si>
    <t>2025-01-04 16:12:05</t>
  </si>
  <si>
    <t>【调研】-普通区域-昌邑市-潍水花园-13181692780-500M-宽带上网投诉-次数0-202501040000509820</t>
  </si>
  <si>
    <t>202501040000509820</t>
  </si>
  <si>
    <t>202501040000509820#流程受理流水号：20250104161034131816927801150552
客户号码:13181692780
客户姓名:逄**
投诉地市:潍坊
来话流水:2025010416075342020830103
宽带账号:13181692780
宽带账号归属地市:潍坊
宽带账号归属区县:昌邑市
故障地址:潍坊昌邑市城区院校街潍水花园4号楼*********
联系电话:13181692780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故障细类:网速慢/上网掉线(专席)
携转原因:
故障时间:2025-01-04 16:11:13
具体故障现象:客户来电反映光猫频繁掉线，前期拔插网线重启设备未恢复，请协助处理谢谢
客户其他诉求:
;宽带小区$[潍水花园]$</t>
  </si>
  <si>
    <t>2025-01-04 16:19:42</t>
  </si>
  <si>
    <t>SD-851-296862-10686-12680</t>
  </si>
  <si>
    <t>SD-057-250104-049672-6783</t>
  </si>
  <si>
    <t>2025-01-04 20:21:39</t>
  </si>
  <si>
    <t>普通区域-潍城区-苗圃北区三路-13280791202-500M-宽带上网投诉-次数0-202501040000689184</t>
  </si>
  <si>
    <t>202501040000689184</t>
  </si>
  <si>
    <t>202501040000689184#流程受理流水号：20250104201755132807912021213440
客户号码:13280791202
客户姓名:盛**
投诉地市:潍坊
来话流水:2025010420161106220839991
宽带账号:13280791202
宽带账号归属地市:潍坊
宽带账号归属区县:潍城区
故障地址:潍坊潍城区北关街道月河路西园小区19号楼1单元202室*********
联系电话:13280791202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故障细类:宽带无法上网(专席)
携转原因:
故障时间:2025-01-04 20:23:53
具体故障现象:提示网络无法连接，
客户其他诉求:
;宽带小区$[苗圃北区三路]$</t>
  </si>
  <si>
    <t>2025-01-04 20:40:43</t>
  </si>
  <si>
    <t>2025-01-04 20:35:23</t>
  </si>
  <si>
    <t>SD-057-250104-625093-7209</t>
  </si>
  <si>
    <t>2025-01-04 22:06:58</t>
  </si>
  <si>
    <t>普通区域-坊子区-朱子村自然村-15963623943-100M-业务受理宽带-次数0-202501040000711596</t>
  </si>
  <si>
    <t>202501040000711596</t>
  </si>
  <si>
    <t>202501040000711596# 宽带账号:15963623943; 联系电话：15963623943，问题类型：此工单为群障修复工单，根据群障全量闭环修复管理要求，为确保客户网络通畅，请装维人员跟进修复网络问题，谢谢！ 
 群障标题：公告。故障描述：潍坊坊子区朱子村自然村光缆故障，预估24小时恢复，请帮忙拦截,如有需要请联系片区装维师傅徐磊15706307081主叫号码：15963623943.0;该号码仅供参考，请优先联系宽带账号。</t>
  </si>
  <si>
    <t>2025-01-05 06:44:12</t>
  </si>
  <si>
    <t>2025-01-05 08:00:37</t>
  </si>
  <si>
    <t>SD-057-250104-618547-2617</t>
  </si>
  <si>
    <t>2025-01-04 12:45:16</t>
  </si>
  <si>
    <t>普通区域-高密市-城西二村-13721968032-200M-宽带上网投诉-次数0-202501040000332397</t>
  </si>
  <si>
    <t>202501040000332397</t>
  </si>
  <si>
    <t>202501040000332397#宽带账号：13721968032；宽带地址：潍坊高密市密水街道城西二村；客户来电反映宽带不能用，经查询客户侧为质差路由器，请协助上门更换终端并一并处理故障问题，谢谢！联系电话：13721968032；联系人：张*；来电流水：2025010412361074720803395。</t>
  </si>
  <si>
    <t>2025-01-04 12:48:46</t>
  </si>
  <si>
    <t>2025-01-04 12:49:03</t>
  </si>
  <si>
    <t>SD-057-250104-923564-6065</t>
  </si>
  <si>
    <t>2025-01-04 18:47:14</t>
  </si>
  <si>
    <t>【调研】-80+金卡-普通区域-寿光市-化龙镇北柴西村-15053646450-1000M-业务受理宽带-次数0-202501040000644806</t>
  </si>
  <si>
    <t>202501040000644806</t>
  </si>
  <si>
    <t>202501040000644806# 宽带账号:15053646450; 联系电话：15053646450，问题类型：此工单为群障修复工单，根据群障全量闭环修复管理要求，为确保客户网络通畅，请装维人员跟进修复网络问题，谢谢！ 
 群障标题：公告。故障描述：潍坊寿光市化龙镇北柴西村光缆故障，预估24小时恢复，请帮忙拦截,如有需要请联系片区装维师傅刘天宇17860239633主叫号码：15053646450.0;该号码仅供参考，请优先联系宽带账号。</t>
  </si>
  <si>
    <t>2025-01-04 18:49:54</t>
  </si>
  <si>
    <t>2025-01-04 18:50:16</t>
  </si>
  <si>
    <t>SD-851-273786-15446-25560</t>
  </si>
  <si>
    <t>SD-057-250104-532608-6797</t>
  </si>
  <si>
    <t>2025-01-04 20:23:58</t>
  </si>
  <si>
    <t>80+普通-(目标)普通区域-潍城区-十亩田村自然村-17865697828-200M-宽带延伸服务-次数0-202501040000691659</t>
  </si>
  <si>
    <t>202501040000691659</t>
  </si>
  <si>
    <t xml:space="preserve">202501040000691659#流程受理流水号：20250104202323178656978281214289
客户号码:17865697828
客户姓名:姜**
投诉地市:潍坊
来话流水:2025010420181906120850484
宽带账号:17865697828
宽带账号归属地市:潍坊
宽带账号归属区县:潍城区
故障地址:潍坊潍城区望留街道十亩田村十亩田村自然村17号箱在驾校训练场*********
联系电话:15726368353
联系人:先生/女士
工单紧急程度:非常紧急
是否有升级投诉倾向:否
是否重复投诉:否
是否携转意向:否
是否投诉倾向:否
是否智能网关:智能网关
当前是否在线:是
接入方式:FTTH
是否质差终端:无质差信息
光功率:-24.94
故障大类:宽带/电视
故障细类:宽带延伸服务
携转原因:
故障时间:2025-01-04 20:23:28
具体故障现象:调测其它设备，请协助谢谢
</t>
  </si>
  <si>
    <t>2025-01-04 20:27:26</t>
  </si>
  <si>
    <t>2025-01-04 20:27:48</t>
  </si>
  <si>
    <t>SD-057-250104-184270-2623</t>
  </si>
  <si>
    <t>2025-01-04 12:46:18</t>
  </si>
  <si>
    <t>普通区域-奎文区-宝鼎花园-17863672898-300M-宽带延伸服务-次数0-202501040000335273</t>
  </si>
  <si>
    <t>202501040000335273</t>
  </si>
  <si>
    <t xml:space="preserve">202501040000335273#流程受理流水号：20250104124442178636728981088757
客户号码:17863672898
客户姓名:蒋**
投诉地市:潍坊
来话流水:2025010412434318920863404
宽带账号:17863672898
宽带账号归属地市:潍坊
宽带账号归属区县:奎文区
故障地址:潍坊奎文区广文街道胜利街宝鼎花园1号楼*********
联系电话:17863672898
联系人:先生/女士
工单紧急程度:一般
是否有升级投诉倾向:否
是否重复投诉:否
是否携转意向:否
是否投诉倾向:否
是否智能网关:智能网关
当前是否在线:是
接入方式:FTTH
是否质差终端:无质差信息
光功率:-16.88
故障大类:宽带/电视
故障细类:宽带延伸服务
携转原因:
故障时间:2025-01-04 12:43:23
具体故障现象:调测路由器，要求马上处理
</t>
  </si>
  <si>
    <t>2025-01-04 12:49:18</t>
  </si>
  <si>
    <t>2025-01-04 12:50:24</t>
  </si>
  <si>
    <t>SD-851-259076-2631-4963</t>
  </si>
  <si>
    <t>SD-057-250104-817453-6069</t>
  </si>
  <si>
    <t>2025-01-04 18:47:19</t>
  </si>
  <si>
    <t>【调研】-普通区域-奎文区-北斗山河城-15853619716-300M-业务受理宽带-次数0-202501040000643573</t>
  </si>
  <si>
    <t>202501040000643573</t>
  </si>
  <si>
    <t>202501040000643573#【已关注中国移动10086微信公众号】 导航立单,用户所在位置有群障,已向客户播报,客户要求装维回访.此工单为群障修复工单,根据群障全量闭环管理要求,为确保客户网络通畅,请装维人员跟进修复网络问题,谢谢.联系电话：15853619716</t>
  </si>
  <si>
    <t>2025-01-04 18:49:22</t>
  </si>
  <si>
    <t>2025-01-04 18:56:43</t>
  </si>
  <si>
    <t>SD-057-250104-972410-6802</t>
  </si>
  <si>
    <t>2025-01-04 20:25:49</t>
  </si>
  <si>
    <t>80+银卡-普通区域-安丘市-大盛村自然村-15965035486-300M-宽带上网投诉-次数0-202501040000690021</t>
  </si>
  <si>
    <t>202501040000690021</t>
  </si>
  <si>
    <t xml:space="preserve">202501040000690021#流程受理流水号：20250104202454159650354861214512
客户号码:15965035486
客户姓名:张**
投诉地市:潍坊
来话流水:2025010420242966320880772
宽带账号:15965035486
宽带账号归属地市:潍坊
宽带账号归属区县:安丘市
故障地址:潍坊安丘市大盛镇大盛村大盛村自然村大盛沿街追加3号箱太阳雨太阳能*********
联系电话:15965035486
联系人:先生/女士
工单紧急程度:一般
是否有升级投诉倾向:否
是否重复投诉:否
是否携转意向:否
是否投诉倾向:否
是否智能网关:智能网关
当前是否在线:是
接入方式:FTTH
端到端诊断结果:光功率弱
是否质差终端:是
光功率:-27.69
故障大类:宽带/电视
故障细类:宽带网速慢/卡顿
携转原因:
故障时间:2025-01-04 20:25:36
具体故障现象:网速慢卡顿，
客户其他诉求:客户侧为质差终端，要求上门更换终端并一并处理故障问题。
</t>
  </si>
  <si>
    <t>2025-01-04 20:31:47</t>
  </si>
  <si>
    <t>2025-01-04 20:32:08</t>
  </si>
  <si>
    <t>SD-851-296549-2449-5968</t>
  </si>
  <si>
    <t>SD-057-250104-975320-6803</t>
  </si>
  <si>
    <t>2025-01-04 20:25:54</t>
  </si>
  <si>
    <t>【调研】-80+金卡-普通区域-寒亭区-西杨家埠村-15763030333-1000M-宽带上网投诉-次数0-202501040000690707</t>
  </si>
  <si>
    <t>202501040000690707</t>
  </si>
  <si>
    <t xml:space="preserve">202501040000690707#宽带账号：15763030333；宽带地址：潍坊寒亭区寒亭街道西杨家埠村行政村西杨家埠村北沿街1号箱 ，具体现象：客户反映频繁掉线，电视经常也不能观看，，提及投诉，媒体曝光。要求尽快处理回复！来电流水： 2025010420224839720872448，联系电话：15763030333 </t>
  </si>
  <si>
    <t>2025-01-04 20:33:15</t>
  </si>
  <si>
    <t>2025-01-04 20:33:52</t>
  </si>
  <si>
    <t>SD-851-295080-18217-316</t>
  </si>
  <si>
    <t>SD-057-250104-205497-2578</t>
  </si>
  <si>
    <t>2025-01-04 12:40:31</t>
  </si>
  <si>
    <t>【重投】-80+银卡-(目标)普通区域-寿光市-凡尔赛（含褚庄社区、凡尔赛花园）-15966089001-300M-业务受理宽带-次数0-202501040000332908</t>
  </si>
  <si>
    <t>202501040000332908</t>
  </si>
  <si>
    <t>202501040000332908# 导航立单,用户所在位置有群障,已向客户播报,客户要求装维回访.此工单为群障修复工单,根据群障全量闭环管理要求,为确保客户网络通畅,请装维人员跟进修复网络问题,谢谢.联系电话：15966089001</t>
  </si>
  <si>
    <t>2025-01-04 12:42:54</t>
  </si>
  <si>
    <t>2025-01-04 12:44:00</t>
  </si>
  <si>
    <t>SD-057-250104-947152-6799</t>
  </si>
  <si>
    <t>2025-01-04 20:25:04</t>
  </si>
  <si>
    <t>【调研】-普通区域-临朐县-金水苑小区-13793697187-300M-魔百和投诉-次数0-202501040000691084</t>
  </si>
  <si>
    <t>202501040000691084</t>
  </si>
  <si>
    <t>202501040000691084#流程受理流水号：20250104201914137936971871213654
客户号码:13793697187
客户姓名:郎**
投诉地市:潍坊
来话流水:2025010420174281920847623
宽带账号:13793697187
宽带账号归属地市:潍坊
宽带账号归属区县:临朐县
故障地址:潍坊临朐县城关街道新华路金水苑小区4号楼*********
联系电话:13793697187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故障细类:移动高清电视故障(专席)
携转原因:
故障时间:2025-01-04 20:23:15
魔百和单播/组播:组播
具体故障现象:电视提示网络类错误，我处正常排障未恢复，请协助处理谢谢
客户其他诉求:
魔百和单/组播：组播;宽带小区$[金水苑小区]$</t>
  </si>
  <si>
    <t>2025-01-04 20:27:33</t>
  </si>
  <si>
    <t>2025-01-04 20:28:13</t>
  </si>
  <si>
    <t>SD-057-250104-071836-44</t>
  </si>
  <si>
    <t>2025-01-04 08:04:23</t>
  </si>
  <si>
    <t>(目标)普通区域-临朐县-前张家庄-13791851937-100M-魔百和投诉-次数0-202501040000093043</t>
  </si>
  <si>
    <t>2025-01-05 09:05:00</t>
  </si>
  <si>
    <t>202501040000093043</t>
  </si>
  <si>
    <t>202501040000093043#流程受理流水号：20250104080254137918519371000345
客户号码:13791851937
客户姓名:祝**
投诉地市:潍坊
来话流水:2025010408023573420811426
宽带账号:13791851937
宽带账号归属地市:潍坊
宽带账号归属区县:临朐县
故障地址:潍坊临朐县寺头镇人民政府前张家庄前张家庄前张家庄2号箱时同刚（外墙）*********
联系电话:13791851937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光功率:-10.95
故障大类:电视
故障细类:移动高清电视故障
携转原因:
故障时间:2025-01-04 08:03:27
魔百和单播/组播:组播
具体故障现象:电视节目不全，
客户其他诉求:客户要求尽快排除，
魔百和单/组播：组播;宽带小区$[前张家庄]$</t>
  </si>
  <si>
    <t>2025-01-04 08:07:48</t>
  </si>
  <si>
    <t>2025-01-04 08:11:15</t>
  </si>
  <si>
    <t>SD-057-250104-980512-49</t>
  </si>
  <si>
    <t>2025-01-04 08:06:59</t>
  </si>
  <si>
    <t>普通区域-寿光市-教师新村-13345269515-1000M-宽带上网投诉-次数0-202501040000092383</t>
  </si>
  <si>
    <t>202501040000092383</t>
  </si>
  <si>
    <t>202501040000092383#流程受理流水号：20250104080614133452695151000390
客户号码:13345269515
客户姓名:李*
投诉地市:潍坊
来话流水:2025010408055472220820224
宽带账号:13345269515
宽带账号归属地市:潍坊
宽带账号归属区县:寿光市
故障地址:潍坊寿光市圣城街道文庙街教师新村8号楼*********
联系电话:13345269515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08:06:42
具体故障现象:光猫亮红灯，
客户其他诉求:
;宽带小区$[教师新村]$</t>
  </si>
  <si>
    <t>2025-01-04 08:11:20</t>
  </si>
  <si>
    <t>2025-01-04 08:11:43</t>
  </si>
  <si>
    <t>SD-851-325869-5645-8312</t>
  </si>
  <si>
    <t>2025-01-04 12:41:10</t>
  </si>
  <si>
    <t>【调研】-80+普通-普通区域-寒亭区-海盛花苑小区-15963645371-1000M-宽带上网投诉-次数0-20250104124032X632172397 一级督办</t>
  </si>
  <si>
    <t>20250104124032X632172397</t>
  </si>
  <si>
    <t>2025-01-04 12:53:42</t>
  </si>
  <si>
    <t>2025-01-04 12:54:37</t>
  </si>
  <si>
    <t>SD-851-309409-6998-23621</t>
  </si>
  <si>
    <t>SD-057-250104-927481-6035</t>
  </si>
  <si>
    <t>2025-01-04 18:43:53</t>
  </si>
  <si>
    <t>【调研】-80+普通-普通区域-诸城市-万家埠自然村-13964647811-100M-宽带上网投诉-次数0-202501040000643195</t>
  </si>
  <si>
    <t>202501040000643195</t>
  </si>
  <si>
    <t>202501040000643195#流程受理流水号：20250104184238139646478111195244
客户号码:13964647811
客户姓名:王**
投诉地市:潍坊
来话流水:2025010418421395520875982
宽带账号:13964647811
账号归属区县:诸城
联系电话:13964647811
联系人:先生/女士
宽带地址:潍坊
工单紧急程度:一般
是否投诉倾向:否
是否重复投诉:否
是否携转意向:否
是否有升级投诉倾向:否
*业务名称:业务融合移机流程宽带
投诉内容:手机号码：13964647811，【问题描述】客户已办理宽带业务，有开通单，要求装维尽快联系上门，请处理，谢谢。联系电话：13964647811，联系人：先生/女士，录音流水号：2025010418421395520875982。受理明细：531920062399999999。
在途开通单信息：536241229528643836，13964647811，2024-12-29 13:31:18，业务融合移机流程宽带，处理中，装维选址
是否到厅:否
业务名称:业务融合移机流程宽带
;宽带小区$[万家埠自然村]$</t>
  </si>
  <si>
    <t>2025-01-04 18:50:43</t>
  </si>
  <si>
    <t>2025-01-04 18:51:02</t>
  </si>
  <si>
    <t>SD-852-267000-967-25361</t>
  </si>
  <si>
    <t>SD-057-250104-243516-2643</t>
  </si>
  <si>
    <t>2025-01-04 12:46:56</t>
  </si>
  <si>
    <t>80+金卡-普通区域-寿光市-李二村自然村-13465369012-100M-业务受理宽带-次数0-202501040000336379</t>
  </si>
  <si>
    <t>202501040000336379</t>
  </si>
  <si>
    <t>202501040000336379# 宽带账号:13465369012; 联系电话：13465369012，问题类型：此工单为群障修复工单，根据群障全量闭环修复管理要求，为确保客户网络通畅，请装维人员跟进修复网络问题，谢谢！ 
 群障标题：公告。故障描述：主干光纤断或OLT检测不到预期的光信号（LOS）主叫号码：13465369012.0;该号码仅供参考，请优先联系宽带账号。</t>
  </si>
  <si>
    <t>2025-01-04 13:00:49</t>
  </si>
  <si>
    <t>2025-01-04 13:01:10</t>
  </si>
  <si>
    <t>SD-057-250104-278934-2645</t>
  </si>
  <si>
    <t>2025-01-04 12:47:06</t>
  </si>
  <si>
    <t>【重投】-80+银卡-(目标)普通区域-寿光市-凡尔赛（含褚庄社区、凡尔赛花园）-15966089001-300M-宽带上网投诉-次数0-20250104124436X876046713</t>
  </si>
  <si>
    <t>20250104124436X876046713</t>
  </si>
  <si>
    <t xml:space="preserve">流程受理流水号：20250104124241159660890011088226
客户号码:15966089001
客户姓名:葛**
投诉地市:潍坊
来话流水:2025010412413487220846733
宽带账号:15966089001
宽带账号归属地市:潍坊
宽带账号归属区县:寿光市
故障地址:潍坊寿光市洛城街道弥河东坝凡尔赛9号楼*********
联系电话:15966089001
联系人:先生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故障时间:2025-01-04 12:43:55
具体故障现象:区域发生故障
客户其他诉求:要求维修人员回电
</t>
  </si>
  <si>
    <t>2025-01-04 12:49:16</t>
  </si>
  <si>
    <t>2025-01-04 12:49:36</t>
  </si>
  <si>
    <t>SD-057-250104-376842-2598</t>
  </si>
  <si>
    <t>2025-01-04 12:43:20</t>
  </si>
  <si>
    <t>80+白金-普通区域-安丘市-金家庄村自然村-15953668891-200M-宽带上网投诉-次数0-202501040000332381</t>
  </si>
  <si>
    <t>202501040000332381</t>
  </si>
  <si>
    <t>202501040000332381#【已关注中国移动10086微信公众号】导航立单,客户通过语音导航反馈宽带故障问题,经诊断光猫设备性能不佳,要求装维回访处理,请协助.联系电话：15953668891</t>
  </si>
  <si>
    <t>2025-01-04 12:46:24</t>
  </si>
  <si>
    <t>2025-01-04 12:46:51</t>
  </si>
  <si>
    <t>SD-057-250104-498210-2650</t>
  </si>
  <si>
    <t>2025-01-04 12:47:18</t>
  </si>
  <si>
    <t>普通区域-奎文区-中和香槟-13953698207-300M-宽带上网投诉-次数0-202501040000335005</t>
  </si>
  <si>
    <t>202501040000335005</t>
  </si>
  <si>
    <t>202501040000335005#【已关注中国移动10086微信公众号】流程受理流水号：20250104124513139536982071088874
客户号码:13953698207
客户姓名:姜**
投诉地市:潍坊
来话流水:2025010412443453920870038
宽带账号:13953698207
账号归属区县:高密-加盟店-高密市智科达手机大卖场(社区)
联系电话:15095223737
联系人:先生/女士
宽带地址:潍坊
工单紧急程度:一般
是否投诉倾向:否
是否重复投诉:否
是否携转意向:否
是否有升级投诉倾向:否
*业务名称:业务融合移机流程宽带
投诉内容:手机号码：13953698207，【问题描述】客户已办理宽带业务，有开通单，要求装维尽快联系上门，请处理，谢谢。联系电话：15095223737，联系人：先生/女士，录音流水号：2025010412443453920870038。受理明细：531920062399999999。
在途开通单信息：536250104165738632，13953698207，2025-01-04 12:43:20，业务融合移机流程宽带，处理中，手写判断和地址录入     要求备住今晚7点后或者明天早9点前
是否到厅:否
业务名称:业务融合移机流程宽带
;宽带小区$[中和香槟]$</t>
  </si>
  <si>
    <t>2025-01-04 12:49:00</t>
  </si>
  <si>
    <t>2025-01-04 12:50:12</t>
  </si>
  <si>
    <t>SD-852-335369-780-22139</t>
  </si>
  <si>
    <t>SD-057-250104-209584-6058</t>
  </si>
  <si>
    <t>2025-01-04 18:47:01</t>
  </si>
  <si>
    <t>80+银卡-普通区域-青州市-卢家村-15244454119-1000M-宽带上网投诉-次数0-20250104184451X491358922</t>
  </si>
  <si>
    <t>20250104184451X491358922</t>
  </si>
  <si>
    <t xml:space="preserve">【农村网络投诉】流程受理流水号：20250104184424152444541191195655
客户号码:15244454119
客户姓名:朱**
投诉地市:潍坊
来话流水:2025010418431903320883617
宽带账号:15244454119
宽带账号归属地市:潍坊
宽带账号归属区县:青州市
故障地址:潍坊青州市谭坊镇卢家卢家村2号箱（卢兴东墙头）*********
联系电话:15069618102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故障细类:宽带无法上网(专席)
携转原因:
故障时间:2025-01-04 18:41:36
具体故障现象:提示网络无法连接，
客户其他诉求:
</t>
  </si>
  <si>
    <t>2025-01-04 18:49:10</t>
  </si>
  <si>
    <t>2025-01-04 18:49:29</t>
  </si>
  <si>
    <t>SD-851-229476-18794-18342</t>
  </si>
  <si>
    <t>2025-01-04 18:47:36</t>
  </si>
  <si>
    <t>80+普通-普通区域-坊子区-怡水家园-18866187698-500M-宽带上网投诉-次数0-202501040000644137 一级督办</t>
  </si>
  <si>
    <t>202501040000644137</t>
  </si>
  <si>
    <t>2025-01-04 18:49:21</t>
  </si>
  <si>
    <t>2025-01-04 18:49:42</t>
  </si>
  <si>
    <t>SD-852-263662-134-14566</t>
  </si>
  <si>
    <t>SD-057-250104-902483-2654</t>
  </si>
  <si>
    <t>2025-01-04 12:47:29</t>
  </si>
  <si>
    <t>普通区域-高密市-郭家台子自然村-13583627241-300M-宽带上网投诉-次数0-20250104124634X994221747</t>
  </si>
  <si>
    <t>20250104124634X994221747</t>
  </si>
  <si>
    <t xml:space="preserve">【农村网络投诉】流程受理流水号：20250104124446135836272411088776
客户号码:13583627241
客户姓名:郭**
投诉地市:潍坊
来话流水:2025010412433244820861932
宽带账号:13583627241
宽带账号归属地市:潍坊
宽带账号归属区县:高密市
故障地址:潍坊高密市夏庄镇郭家台子郭家台子自然村高密郭家台子5号箱李林*********
联系电话:15863280091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12:46:21
具体故障现象:光猫亮红灯，
客户其他诉求:
</t>
  </si>
  <si>
    <t>2025-01-04 12:49:05</t>
  </si>
  <si>
    <t>2025-01-04 12:49:32</t>
  </si>
  <si>
    <t>SD-057-250104-089672-2659</t>
  </si>
  <si>
    <t>2025-01-04 12:48:53</t>
  </si>
  <si>
    <t>80+银卡-普通区域-昌邑市-西永安自然村-18366587392-500M-业务受理宽带-次数0-202501040000337687</t>
  </si>
  <si>
    <t>202501040000337687</t>
  </si>
  <si>
    <t>202501040000337687# 导航立单,用户所在位置有群障,已向客户播报,客户要求装维回访.此工单为群障修复工单,根据群障全量闭环管理要求,为确保客户网络通畅,请装维人员跟进修复网络问题,谢谢.联系电话：18366587392</t>
  </si>
  <si>
    <t>2025-01-04 12:51:57</t>
  </si>
  <si>
    <t>2025-01-04 12:53:29</t>
  </si>
  <si>
    <t>SD-057-250104-093176-6778</t>
  </si>
  <si>
    <t>2025-01-04 20:20:39</t>
  </si>
  <si>
    <t>【调研】-80+普通-普通区域-高密市-东栾庄2期-13964786581-200M-宽带上网投诉-次数0-202501040000688991</t>
  </si>
  <si>
    <t>202501040000688991</t>
  </si>
  <si>
    <t xml:space="preserve">202501040000688991#宽带账号：13964786581；宽带地址：潍坊高密市朝阳街道东栾庄行政村；客户来电反映宽带无法连接，客户不配合排障，要求上门，请协助处理，谢谢！联系电话：13964786581；联系人：先生；来电流水：2025010420175718220848783 </t>
  </si>
  <si>
    <t>2025-01-04 20:40:47</t>
  </si>
  <si>
    <t>2025-01-04 20:41:04</t>
  </si>
  <si>
    <t>SD-851-298748-30562-8150</t>
  </si>
  <si>
    <t>SD-057-250104-573201-3024</t>
  </si>
  <si>
    <t>2025-01-04 13:36:27</t>
  </si>
  <si>
    <t>80+金卡-普通区域-寿光市-西关菜市场-13869646559-1000M-业务受理宽带-次数0-202501040000364100</t>
  </si>
  <si>
    <t>202501040000364100</t>
  </si>
  <si>
    <t>202501040000364100# 宽带账号:13869646559; 联系电话：13869646559，问题类型：此工单为群障修复工单，根据群障全量闭环修复管理要求，为确保客户网络通畅，请装维人员跟进修复网络问题，谢谢！ 
 群障标题：公告。故障描述：潍坊寿光市西关菜市场光缆故障，预估24小时恢复，请帮忙拦截,如有需要请联系片区装维师傅王晓宁15053691091主叫号码：13869646559.0;该号码仅供参考，请优先联系宽带账号。</t>
  </si>
  <si>
    <t>2025-01-04 13:52:55</t>
  </si>
  <si>
    <t>2025-01-04 13:53:22</t>
  </si>
  <si>
    <t>SD-851-333250-10105-4648</t>
  </si>
  <si>
    <t>SD-057-250104-492538-5788</t>
  </si>
  <si>
    <t>2025-01-04 18:14:09</t>
  </si>
  <si>
    <t>80+普通-普通区域-潍城区-尹家庄子自然村-13031667002-500M-宽带上网投诉-次数0-20250104181312X592440233</t>
  </si>
  <si>
    <t>20250104181312X592440233</t>
  </si>
  <si>
    <t xml:space="preserve">【农村网络投诉】流程受理流水号：20250104181237130316670021187977
客户号码:13031667002
客户姓名:孙**
投诉地市:潍坊
来话流水:2025010418122173220837548
宽带账号:13031667002
宽带账号归属地市:潍坊
宽带账号归属区县:潍城区
故障地址:潍坊潍城区望留街道尹家村尹家庄子自然村扩容12#尹小兵房子旁*********
联系电话:13031667002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18:12:56
具体故障现象:光猫亮红灯，
客户其他诉求:
</t>
  </si>
  <si>
    <t>2025-01-04 18:17:46</t>
  </si>
  <si>
    <t>2025-01-04 18:18:12</t>
  </si>
  <si>
    <t>SD-851-236475-13878-21570</t>
  </si>
  <si>
    <t>SD-057-250104-356210-5801</t>
  </si>
  <si>
    <t>2025-01-04 18:16:42</t>
  </si>
  <si>
    <t>普通区域-昌邑市-保障房宿舍-18853661811-200M-业务受理宽带-次数0-202501040000625228</t>
  </si>
  <si>
    <t>202501040000625228</t>
  </si>
  <si>
    <t>202501040000625228# 宽带账号:18853661811; 联系电话：18853661811，问题类型：此工单为群障修复工单，根据群障全量闭环修复管理要求，为确保客户网络通畅，请装维人员跟进修复网络问题，谢谢！ 
 群障标题：公告。故障描述：潍坊昌邑市保障房宿舍光缆故障，预估24小时恢复，请帮忙拦截,如有需要请联系片区装维师傅邓艺浩15706307216主叫号码：18853661811.0;该号码仅供参考，请优先联系宽带账号。</t>
  </si>
  <si>
    <t>2025-01-04 18:19:49</t>
  </si>
  <si>
    <t>2025-01-04 18:20:18</t>
  </si>
  <si>
    <t>SD-057-250104-857693-5834</t>
  </si>
  <si>
    <t>2025-01-04 18:18:45</t>
  </si>
  <si>
    <t>80+普通-普通区域-青州市-衡王府花园北区-13589173511-1000M-宽带上网投诉-次数0-202501040000626464</t>
  </si>
  <si>
    <t>202501040000626464</t>
  </si>
  <si>
    <t>202501040000626464#流程受理流水号：20250104181758135891735111189332
客户号码:13589173511
客户姓名:郑**
投诉地市:潍坊
来话流水:2025010418171579720880048
宽带账号:13589173511
宽带账号归属地市:潍坊
宽带账号归属区县:青州市
故障地址:潍坊青州市王府街道驼山南路衡王府小区多层二期3号楼*********
联系电话:13589173511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故障细类:网速慢/上网掉线(专席)
携转原因:
故障时间:2025-01-04 18:15:45
具体故障现象:频繁掉线，光猫频繁掉线，重启设备未恢复
客户其他诉求:
;宽带小区$[衡王府花园北区]$</t>
  </si>
  <si>
    <t>2025-01-04 18:19:26</t>
  </si>
  <si>
    <t>2025-01-04 18:20:02</t>
  </si>
  <si>
    <t>SD-851-334875-9022-13270</t>
  </si>
  <si>
    <t>2025-01-04 10:57:30</t>
  </si>
  <si>
    <t>普通区域-寒亭区-蔡家栏子小区-15863615468-100M-业务受理宽带-次数0-202501040000240291 一级督办</t>
  </si>
  <si>
    <t>2025-01-05 10:58:00</t>
  </si>
  <si>
    <t>202501040000240291</t>
  </si>
  <si>
    <t>2025-01-04 11:33:18</t>
  </si>
  <si>
    <t>SD-057-250104-387495-1617</t>
  </si>
  <si>
    <t>2025-01-04 10:57:33</t>
  </si>
  <si>
    <t>【调研】-普通区域-诸城市-吕兑村自然村-15589640168-1000M-业务受理宽带-次数0-202501040000239213</t>
  </si>
  <si>
    <t>202501040000239213</t>
  </si>
  <si>
    <t>202501040000239213# 宽带账号:15589640168; 联系电话：15589640168，问题类型：此工单为群障修复工单，根据群障全量闭环修复管理要求，为确保客户网络通畅，请装维人员跟进修复网络问题，谢谢！ 
 群障标题：公告。故障描述：吕兑村自然村主叫号码：15589640168.0;该号码仅供参考，请优先联系宽带账号。</t>
  </si>
  <si>
    <t>2025-01-04 11:00:52</t>
  </si>
  <si>
    <t>2025-01-04 11:01:14</t>
  </si>
  <si>
    <t>SD-851-281828-23607-10111</t>
  </si>
  <si>
    <t>SD-057-250104-783164-2814</t>
  </si>
  <si>
    <t>2025-01-04 13:10:30</t>
  </si>
  <si>
    <t>【调研】-80+金卡-普通区域-青州市-宾馆旅游局宿舍-17863636768-300M-宽带上网投诉-次数0-202501040000349998</t>
  </si>
  <si>
    <t>202501040000349998</t>
  </si>
  <si>
    <t>202501040000349998#受理号码 : 17863636768客户姓名 : 杨*号码归属地 : 潍坊青州 － 青州聚鑫通讯器材经营部（社区）用户品牌 : 全球通
客户来电反映：宽带无法使用，按口径排障未恢复，请求协助处理，谢谢！
联系电话：17863636768 联系人：先生 宽带地址：潍坊青州市王府街道海岱路西宾馆旅游局宿舍 来电流水：2025010413032181120813370</t>
  </si>
  <si>
    <t>2025-01-04 13:12:59</t>
  </si>
  <si>
    <t>2025-01-04 13:13:18</t>
  </si>
  <si>
    <t>SD-851-273627-20015-29520</t>
  </si>
  <si>
    <t>SD-057-250104-362801-6482</t>
  </si>
  <si>
    <t>2025-01-04 19:39:34</t>
  </si>
  <si>
    <t>普通区域-奎文区-春景花园-18865369096-1000M-宽带上网投诉-次数0-202501040000671972</t>
  </si>
  <si>
    <t>202501040000671972</t>
  </si>
  <si>
    <t>202501040000671972#流程受理流水号：20250104193855188653690961206841
客户号码:18865369096
客户姓名:董**
投诉地市:潍坊
来话流水:2025010419381787420836671
宽带账号:18865369096
宽带账号归属地市:潍坊
宽带账号归属区县:高新
故障地址:潍坊高新高新城区福寿街春景花园4号楼(高)*********
联系电话:18865369096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光功率:-16.55
故障大类:宽带/电视
故障细类:网速慢/上网掉线(专席)
携转原因:
故障时间:2025-01-04 19:38:23
具体故障现象:频繁掉线，
客户其他诉求:
;宽带小区$[春景花园]$</t>
  </si>
  <si>
    <t>2025-01-04 19:45:17</t>
  </si>
  <si>
    <t>2025-01-04 19:47:12</t>
  </si>
  <si>
    <t>SD-851-278736-13485-21144</t>
  </si>
  <si>
    <t>SD-057-250104-850421-5838</t>
  </si>
  <si>
    <t>2025-01-04 18:19:00</t>
  </si>
  <si>
    <t>【调研】-80+普通-普通区域-奎文区-奎文老二中宿舍-13806479115-300M-宽带上网投诉-次数0-202501040000627048</t>
  </si>
  <si>
    <t>202501040000627048</t>
  </si>
  <si>
    <t>202501040000627048#【已关注中国移动10086微信公众号】流程受理流水号：20250104181818138064791151189429
客户号码:13806479115
客户姓名:田**
投诉地市:潍坊
来话流水:2025010418175663020885736
宽带账号:13806479115
宽带账号归属地市:潍坊
宽带账号归属区县:奎文区
故障地址:潍坊奎文区广文街道鸢飞路老二中宿舍1号楼*********
联系电话:18263673684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18:18:27
具体故障现象:打不开网页，
客户其他诉求:
;宽带小区$[奎文老二中宿舍]$</t>
  </si>
  <si>
    <t>2025-01-04 18:24:40</t>
  </si>
  <si>
    <t>SD-057-250104-136892-6607</t>
  </si>
  <si>
    <t>2025-01-04 19:57:19</t>
  </si>
  <si>
    <t>普通区域-高密市-盛天名苑-15264694097-300M-业务受理宽带-次数0-202501040000679891</t>
  </si>
  <si>
    <t>202501040000679891</t>
  </si>
  <si>
    <t>202501040000679891# 宽带账号:15264694097; 联系电话：15264694097，问题类型：此工单为群障修复工单，根据群障全量闭环修复管理要求，为确保客户网络通畅，请装维人员跟进修复网络问题，谢谢！ 
 群障标题：公告。故障描述：潍坊高密市盛天名苑光缆故障，预估24小时恢复，请帮忙拦截,如有需要请联系片区装维师傅杜晓洋15706307331主叫号码：15264694097.0;该号码仅供参考，请优先联系宽带账号。</t>
  </si>
  <si>
    <t>SD-851-240133-11153-5699</t>
  </si>
  <si>
    <t>SD-057-250104-792435-6608</t>
  </si>
  <si>
    <t>2025-01-04 19:57:21</t>
  </si>
  <si>
    <t>【调研】-(目标)普通区域-寒亭区-新泰世纪城小区-17863628822-300M-业务受理宽带-次数0-202501040000679013</t>
  </si>
  <si>
    <t>202501040000679013</t>
  </si>
  <si>
    <t>202501040000679013#【已关注中国移动10086微信公众号】 宽带账号:17863628822; 联系电话：17863628822，问题类型：此工单为群障修复工单，根据群障全量闭环修复管理要求，为确保客户网络通畅，请装维人员跟进修复网络问题，谢谢！ 
 群障标题：公告。故障描述：潍坊寒亭区新泰世纪城小区光缆故障，预估24小时恢复，请帮忙拦截,如有需要请联系片区装维师傅马永全15706307426主叫号码：17863628822.0;该号码仅供参考，请优先联系宽带账号。</t>
  </si>
  <si>
    <t>2025-01-04 20:41:26</t>
  </si>
  <si>
    <t>范博俊</t>
  </si>
  <si>
    <t>15953617895</t>
  </si>
  <si>
    <t>dw3_jk_fanbojun</t>
  </si>
  <si>
    <t>2025-01-04 20:41:48</t>
  </si>
  <si>
    <t>SD-852-289236-1366-4720</t>
  </si>
  <si>
    <t>SD-057-250104-130845-1627</t>
  </si>
  <si>
    <t>2025-01-04 10:58:06</t>
  </si>
  <si>
    <t>普通区域-坊子区-东邵村自然村-15965066642-100M-业务受理宽带-次数0-202501040000240695</t>
  </si>
  <si>
    <t>2025-01-05 10:59:00</t>
  </si>
  <si>
    <t>202501040000240695</t>
  </si>
  <si>
    <t>202501040000240695# 宽带账号:15965066642; 联系电话：15965066642，问题类型：此工单为群障修复工单，根据群障全量闭环修复管理要求，为确保客户网络通畅，请装维人员跟进修复网络问题，谢谢！ 
 群障标题：公告。故障描述：主干光纤断或OLT检测不到预期的光信号（LOS）主叫号码：15963667655.0;该号码仅供参考，请优先联系宽带账号。</t>
  </si>
  <si>
    <t>2025-01-04 10:59:31</t>
  </si>
  <si>
    <t>2025-01-04 11:07:03</t>
  </si>
  <si>
    <t>SD-851-253786-8218-11984</t>
  </si>
  <si>
    <t>SD-057-250104-819204-2838</t>
  </si>
  <si>
    <t>2025-01-04 13:14:40</t>
  </si>
  <si>
    <t>【调研】-80+银卡-(目标)普通区域-临朐县-凤凰新城小区-18265667762-300M-宽带上网投诉-次数0-202501040000354247</t>
  </si>
  <si>
    <t>202501040000354247</t>
  </si>
  <si>
    <t>202501040000354247#【已关注中国移动10086微信公众号】流程受理流水号：20250104131044182656677621095302
客户号码:18265667762
客户姓名:张**
投诉地市:潍坊
来话流水:2025010413033838120815448
宽带账号:18265667762
宽带账号归属地市:潍坊
宽带账号归属区县:临朐县
故障地址:潍坊临朐县城关街道黄山路秋月苑小区4号楼1单元502 
联系电话:18265667762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故障细类:宽带无法上网(专席)
携转原因:
故障时间:2025-01-04 13:08:23
具体故障现象:指示灯正常但是网络不通，重启之后，其中一部手机已连接但是一会儿出现停用，另外一个手机提示密码错误，然后已经按照重启设备在线指导，和重启手机操作，还是不可以，请协助受理谢谢！
客户其他诉求:
;宽带小区$[凤凰新城小区]$</t>
  </si>
  <si>
    <t>2025-01-04 13:19:57</t>
  </si>
  <si>
    <t>2025-01-04 13:20:24</t>
  </si>
  <si>
    <t>SD-852-232605-302-1896</t>
  </si>
  <si>
    <t>SD-057-250104-385294-3110</t>
  </si>
  <si>
    <t>2025-01-04 13:44:39</t>
  </si>
  <si>
    <t>【调研】-80+银卡-普通区域-奎文区-孙吕家涧头自然村-13465650055-100M-宽带上网投诉-次数0-202501040000374535</t>
  </si>
  <si>
    <t>202501040000374535</t>
  </si>
  <si>
    <t xml:space="preserve">202501040000374535#流程受理流水号：20250104134308134656500551103562
客户号码:13465650055
客户姓名:孙**
投诉地市:潍坊
来话流水:2025010413422170020837304
宽带账号:13465650055
宽带账号归属地市:潍坊
宽带账号归属区县:奎文区
故障地址:潍坊奎文区廿里堡街道孙吕家涧头孙吕家涧头自然村扩容24# 吕洪涛房子旁*********
联系电话:13465650055
联系人:女士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光功率:-18.72
故障大类:宽带/电视
故障细类:移动高清电视故障
携转原因:
故障时间:2025-01-04 13:50:12
魔百和单播/组播:单播
具体故障现象:电视直播或点播无法观看，
客户其他诉求:客户侧为质差终端，要求上门更换终端并一并处理故障问题。
</t>
  </si>
  <si>
    <t>2025-01-04 14:07:26</t>
  </si>
  <si>
    <t>2025-01-04 14:07:49</t>
  </si>
  <si>
    <t>SD-057-250104-329475-3112</t>
  </si>
  <si>
    <t>2025-01-04 13:44:50</t>
  </si>
  <si>
    <t>【重投】-【调研】-80+银卡-FTTR-普通区域-寿光市-寇家坞村-15908058720-1000M-宽带上网投诉-次数0-20250104112146X906235147</t>
  </si>
  <si>
    <t>20250104112146X906235147</t>
  </si>
  <si>
    <t xml:space="preserve">手机号码：15908058720，【问题描述】客户表示对机顶盒每月收费13元和1月份停机两次表示不满。已向客户分析解释，客户不认可，要求给予查询处理。联系人：先生，联系电话：15908058720，流水号：2025010411152019020881271。
流程受理流水号：20250104111847159080587201061988
受理明细:531920062399999999
4G套餐名称:预付费新飞享+套餐
是否下发过短信提醒:否
前期有无退费记录:否
是否解释无法退费:否
是否到厅:否
</t>
  </si>
  <si>
    <t>2025-01-04 13:46:48</t>
  </si>
  <si>
    <t>2025-01-04 13:47:12</t>
  </si>
  <si>
    <t>SD-851-296925-4685-27508</t>
  </si>
  <si>
    <t>SD-057-250104-137654-1776</t>
  </si>
  <si>
    <t>2025-01-04 11:08:38</t>
  </si>
  <si>
    <t>普通区域-奎文区-高新城市广场三期-18678080974-1000M-宽带延伸服务-次数0-202501040000251541</t>
  </si>
  <si>
    <t>202501040000251541</t>
  </si>
  <si>
    <t xml:space="preserve">202501040000251541#流程受理流水号：20250104110746186780809741057775
客户号码:18678080974
客户姓名:王**
投诉地市:潍坊
来话流水:2025010411064658320860783
宽带账号:18678080974
宽带账号归属地市:潍坊
宽带账号归属区县:高新
故障地址:潍坊高新高新城区健康街高新城市广场三期13号楼*********
联系电话:18678080974
联系人:先生/女士
工单紧急程度:一般
是否有升级投诉倾向:否
是否重复投诉:否
是否携转意向:否
是否投诉倾向:否
是否智能网关:智能网关
当前是否在线:是
接入方式:FTTH
是否质差终端:无质差信息
光功率:-21.87
故障大类:宽带/电视
故障细类:宽带延伸服务
携转原因:
故障时间:2025-01-04 11:04:45
具体故障现象:路由器亮红灯  指导设置路由器未恢复
</t>
  </si>
  <si>
    <t>2025-01-04 11:20:41</t>
  </si>
  <si>
    <t>2025-01-04 11:20:57</t>
  </si>
  <si>
    <t>SD-851-275440-5805-18360</t>
  </si>
  <si>
    <t>2025-01-04 11:08:44</t>
  </si>
  <si>
    <t>【调研】-80+金卡-普通区域-高密市-书香漫步-18863647333-1000M-宽带上网投诉-次数0-202501040000250943 一级督办</t>
  </si>
  <si>
    <t>202501040000250943</t>
  </si>
  <si>
    <t>2025-01-04 11:27:49</t>
  </si>
  <si>
    <t>2025-01-04 11:33:46</t>
  </si>
  <si>
    <t>SD-851-244712-14183-11983</t>
  </si>
  <si>
    <t>SD-057-250104-968253-3117</t>
  </si>
  <si>
    <t>2025-01-04 13:45:12</t>
  </si>
  <si>
    <t>80+普通-普通区域-寒亭区-时家埠村自然村-15762519983-200M-宽带上网投诉-次数0-202501040000373145</t>
  </si>
  <si>
    <t>202501040000373145</t>
  </si>
  <si>
    <t>202501040000373145#宽带账号：15762519983；宽带地址：潍坊寒亭区双杨镇时家埠村时家埠村自然村西北5号箱董宝强*********；接入方式：FTTH，当前是否在线：在线，端到端诊断结果：客户侧设备问题，是否智能网关：，客户反映电视无法观看，要求尽快处理回复！联系电话15006669196</t>
  </si>
  <si>
    <t>2025-01-04 13:54:34</t>
  </si>
  <si>
    <t>2025-01-04 13:54:50</t>
  </si>
  <si>
    <t>SD-057-250104-761582-5843</t>
  </si>
  <si>
    <t>2025-01-04 18:20:20</t>
  </si>
  <si>
    <t>普通区域-临朐县-夏家台子自然村-1585367893102-300M-宽带上网投诉-次数0-20250104181743X863338501</t>
  </si>
  <si>
    <t>20250104181743X863338501</t>
  </si>
  <si>
    <t xml:space="preserve">【农村网络投诉】流程受理流水号：2025010418121615853678931021187886
客户号码:1585367893102
客户姓名:张**
投诉地市:潍坊
来话流水:2025010418111775620828044
宽带账号:1585367893102
宽带账号归属地市:潍坊
宽带账号归属区县:临朐县
故障地址:潍坊临朐县辛寨街道夏家台子夏家台子自然村夏家台子5号箱刘永顺*********
联系电话:15853678931
联系人:先生
工单紧急程度:一般
是否有升级投诉倾向:否
是否重复投诉:否
是否携转意向:否
是否投诉倾向:否
是否智能网关:智能网关
当前是否在线:否
接入方式:FTTH
端到端诊断结果:宽带账号欠费
是否质差终端:无质差信息
光功率:无
故障大类:宽带/电视
故障细类:宽带无法上网
携转原因:
故障时间:2025-01-04 18:15:08
具体故障现象:光猫亮红灯，
客户其他诉求:客户来电反映对前期装维人员服务态度不好，要求换一个装维师傅去维修。
</t>
  </si>
  <si>
    <t>2025-01-04 18:23:39</t>
  </si>
  <si>
    <t>2025-01-04 18:24:11</t>
  </si>
  <si>
    <t>SD-851-326478-3338-27079</t>
  </si>
  <si>
    <t>SD-057-250104-970326-5869</t>
  </si>
  <si>
    <t>2025-01-04 18:23:31</t>
  </si>
  <si>
    <t>(目标)普通区域-坊子区-长宁公寓-18363686398-200M-宽带上网投诉-次数0-202501040000629058</t>
  </si>
  <si>
    <t>202501040000629058</t>
  </si>
  <si>
    <t>202501040000629058#18363686398客户来电反映本机办理的宽带无法使用，线上排障不认可，显示质差路由器，直接要求维修人员上门维修，请尽快协助处理，谢谢 
 联系人：女士 联系电话：本机 流水：2025010418183767520891578</t>
  </si>
  <si>
    <t>2025-01-04 18:27:40</t>
  </si>
  <si>
    <t>2025-01-04 18:28:12</t>
  </si>
  <si>
    <t>SD-057-250104-736092-3118</t>
  </si>
  <si>
    <t>2025-01-04 13:45:18</t>
  </si>
  <si>
    <t>(目标)普通区域-奎文区-盛瑞传动人才产业园-13656362758-500M-宽带上网投诉-次数0-202501040000374937</t>
  </si>
  <si>
    <t>202501040000374937</t>
  </si>
  <si>
    <t>202501040000374937#【已关注中国移动10086微信公众号】流程受理流水号：20250104134332136563627581103667
客户号码:13656362758
客户姓名:王**
投诉地市:潍坊
来话流水:2025010413425653220843394
宽带账号:13656362758
宽带账号归属地市:潍坊
宽带账号归属区县:高新
故障地址:潍坊高新清池潍安路盛瑞传动人才产业园B座*********
联系电话:13656362758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光功率:-19.46
故障大类:宽带/电视
故障细类:宽带网速慢/卡顿
携转原因:
故障时间:2025-01-04 13:44:17
具体故障现象:网速慢卡顿，
客户其他诉求:请协助处理，谢谢，通话中客户提到投诉
;宽带小区$[盛瑞传动人才产业园]$</t>
  </si>
  <si>
    <t>2025-01-04 13:48:46</t>
  </si>
  <si>
    <t>2025-01-04 13:49:06</t>
  </si>
  <si>
    <t>SD-851-290282-34028-26770</t>
  </si>
  <si>
    <t>SD-057-250104-254391-5811</t>
  </si>
  <si>
    <t>2025-01-04 18:17:03</t>
  </si>
  <si>
    <t>普通区域-奎文区-潍坊职业学院-19506537025-100M-业务受理宽带-次数0-202501040000623139</t>
  </si>
  <si>
    <t>202501040000623139</t>
  </si>
  <si>
    <t>202501040000623139# 宽带账号:19506537025; 联系电话：19506537025，问题类型：此工单为群障修复工单，根据群障全量闭环修复管理要求，为确保客户网络通畅，请装维人员跟进修复网络问题，谢谢！ 
 群障标题：公告。故障描述：潍坊职业学院主叫号码：19506537025.0;该号码仅供参考，请优先联系宽带账号。</t>
  </si>
  <si>
    <t>2025-01-04 18:28:48</t>
  </si>
  <si>
    <t>2025-01-04 18:33:29</t>
  </si>
  <si>
    <t>SD-057-250104-721645-5823</t>
  </si>
  <si>
    <t>2025-01-04 18:17:21</t>
  </si>
  <si>
    <t>普通区域-奎文区-金马怡园-18366553819-500M-业务受理宽带-次数0-202501040000624254</t>
  </si>
  <si>
    <t>202501040000624254</t>
  </si>
  <si>
    <t>202501040000624254# 宽带账号:18366553819; 联系电话：18366553819，问题类型：此工单为群障修复工单，根据群障全量闭环修复管理要求，为确保客户网络通畅，请装维人员跟进修复网络问题，谢谢！ 
 群障标题：公告。故障描述：潍坊奎文区金马怡园光缆故障，预估24小时恢复，请帮忙拦截,如有需要请联系片区装维师傅谭金伟15706307418主叫号码：18366553819.0;该号码仅供参考，请优先联系宽带账号。</t>
  </si>
  <si>
    <t>2025-01-04 18:23:02</t>
  </si>
  <si>
    <t>2025-01-04 18:24:26</t>
  </si>
  <si>
    <t>SD-057-250104-693458-6620</t>
  </si>
  <si>
    <t>2025-01-04 19:59:17</t>
  </si>
  <si>
    <t>普通区域-寿光市-五星花园-13625365951-300M-魔百和投诉-次数0-20250104195744X864743912</t>
  </si>
  <si>
    <t>20250104195744X864743912</t>
  </si>
  <si>
    <t>流程受理流水号：20250104195251136253659511209328
客户号码:13625365951
客户姓名:谷**
投诉地市:潍坊
来话流水:2025010419511378720810332
宽带账号:13625365951
宽带账号归属地市:潍坊
宽带账号归属区县:寿光市
故障地址:潍坊寿光市圣城街道东升路五星花园4号楼*********
联系电话:13625365951
联系人:先生/女士
工单紧急程度:紧急
是否有升级投诉倾向:否
是否重复投诉:否
是否携转意向:否
是否投诉倾向:否
是否智能网关:智能网关
当前是否在线:是
接入方式:
端到端诊断结果:客户侧设备问题（新增）
是否质差终端:无质差信息
光功率:-17.32
故障大类:宽带/电视
故障细类:移动高清电视故障(专席)
携转原因:
故障时间:2025-01-04 19:53:14
魔百和单播/组播:组播
具体故障现象:电视直播或点播无法观看，引导 重启 机顶盒
客户其他诉求:谢谢
魔百和单/组播：组播</t>
  </si>
  <si>
    <t>2025-01-04 20:02:03</t>
  </si>
  <si>
    <t>2025-01-04 20:02:34</t>
  </si>
  <si>
    <t>SD-057-250104-760213-7149</t>
  </si>
  <si>
    <t>2025-01-04 21:37:02</t>
  </si>
  <si>
    <t>【调研】-80+金卡-普通区域-诸城市-六和小区-13792622830-300M-业务受理宽带-次数0-202501040000707812</t>
  </si>
  <si>
    <t>202501040000707812</t>
  </si>
  <si>
    <t>202501040000707812#【已关注中国移动10086微信公众号】 宽带账号:13792622830; 联系电话：13792622830，问题类型：此工单为群障修复工单，根据群障全量闭环修复管理要求，为确保客户网络通畅，请装维人员跟进修复网络问题，谢谢！ 
 群障标题：公告。故障描述：潍坊诸城市六和小区光缆故障，预估24小时恢复，请帮忙拦截,如有需要请联系片区装维师傅姜健15706307954主叫号码：13792622830.0;该号码仅供参考，请优先联系宽带账号。</t>
  </si>
  <si>
    <t>2025-01-04 21:40:29</t>
  </si>
  <si>
    <t>2025-01-04 21:40:52</t>
  </si>
  <si>
    <t>SD-852-348779-1803-7289</t>
  </si>
  <si>
    <t>SD-057-250104-028743-1784</t>
  </si>
  <si>
    <t>2025-01-04 11:09:23</t>
  </si>
  <si>
    <t>80+普通-普通区域-寿光市-怡馨园小区-15853661289-1000M-宽带上网投诉-次数0-202501040000252253</t>
  </si>
  <si>
    <t>202501040000252253</t>
  </si>
  <si>
    <t>202501040000252253#宽带账号：15853661289宽带地址：潍坊寿光市北洛镇幸福北路怡馨园小区2号楼****；客户来电反映宽带无法使用网速慢，客户要求师傅上门，请协助处理，谢谢！联系电话：15853661289联系人：***；来电流水：2025010411064342620859988。</t>
  </si>
  <si>
    <t>2025-01-04 11:24:25</t>
  </si>
  <si>
    <t>2025-01-04 11:24:41</t>
  </si>
  <si>
    <t>SD-851-323967-1264-17010</t>
  </si>
  <si>
    <t>SD-057-250104-541389-1583</t>
  </si>
  <si>
    <t>2025-01-04 10:53:51</t>
  </si>
  <si>
    <t>【调研】-普通区域-寿光市-海德公馆A区-18953693539-1000M-宽带上网投诉-次数0-202501040000234050</t>
  </si>
  <si>
    <t>202501040000234050</t>
  </si>
  <si>
    <t>202501040000234050#宽带账号：18953693539；宽带地址：潍坊寿光市文家街道北环路海德公馆A区A6号楼；客户来电反映移动高清不好用，客户不在现场，无法配合线上指导，要求上门，请协助处理，谢谢！联系电话：18953693539；联系人：刘**；来电流水：2025010410484319720803577</t>
  </si>
  <si>
    <t>2025-01-04 10:55:27</t>
  </si>
  <si>
    <t>2025-01-04 10:55:51</t>
  </si>
  <si>
    <t>SD-851-314158-1934-28317</t>
  </si>
  <si>
    <t>SD-057-250104-371465-2849</t>
  </si>
  <si>
    <t>2025-01-04 13:16:23</t>
  </si>
  <si>
    <t>普通区域-诸城市-东升龙华园C区-15621672555-500M-业务受理宽带-次数0-202501040000352394</t>
  </si>
  <si>
    <t>202501040000352394</t>
  </si>
  <si>
    <t>202501040000352394# 宽带账号:15621672555; 联系电话：15621672555，问题类型：此工单为群障修复工单，根据群障全量闭环修复管理要求，为确保客户网络通畅，请装维人员跟进修复网络问题，谢谢！ 
 群障标题：公告。故障描述：潍坊诸城市东升龙华园C区光缆故障，预估24小时恢复，请帮忙拦截,如有需要请联系片区装维师傅夏锦涛15706307939主叫号码：15621672555.0;该号码仅供参考，请优先联系宽带账号。</t>
  </si>
  <si>
    <t>2025-01-04 13:18:59</t>
  </si>
  <si>
    <t>2025-01-04 13:21:01</t>
  </si>
  <si>
    <t>SD-057-250104-692137-2852</t>
  </si>
  <si>
    <t>2025-01-04 13:16:26</t>
  </si>
  <si>
    <t>80+银卡-(目标)普通区域-寿光市-李二村自然村-15153623715-200M-业务受理宽带-次数0-202501040000355633</t>
  </si>
  <si>
    <t>202501040000355633</t>
  </si>
  <si>
    <t>202501040000355633#【已关注中国移动10086微信公众号】 宽带账号:15153623715; 联系电话：15153623715，问题类型：此工单为群障修复工单，根据群障全量闭环修复管理要求，为确保客户网络通畅，请装维人员跟进修复网络问题，谢谢！ 
 群障标题：公告。故障描述：主干光纤断或OLT检测不到预期的光信号（LOS）主叫号码：18765656285.0;该号码仅供参考，请优先联系宽带账号。</t>
  </si>
  <si>
    <t>2025-01-04 13:18:47</t>
  </si>
  <si>
    <t>2025-01-04 13:20:15</t>
  </si>
  <si>
    <t>SD-851-315352-51474-17590</t>
  </si>
  <si>
    <t>SD-057-250104-579182-3123</t>
  </si>
  <si>
    <t>2025-01-04 13:45:44</t>
  </si>
  <si>
    <t>普通区域-奎文区-北王茶城片区-19506576839-1000M-宽带上网投诉-次数0-202501040000373275</t>
  </si>
  <si>
    <t>202501040000373275</t>
  </si>
  <si>
    <t>202501040000373275#【已关注中国移动10086微信公众号】流程受理流水号：20250104134459195065768391104032
客户号码:19506576839
客户姓名:孙**
投诉地市:潍坊
来话流水:2025010413443622520860438
宽带账号:19506576839
宽带账号归属地市:潍坊
宽带账号归属区县:奎文区
故障地址:潍坊奎文区潍州路街道潍州路北王茶城片区1号箱*********
联系电话:19506576839
联系人:先生/女士
工单紧急程度:非常紧急
是否有升级投诉倾向:否
是否重复投诉:否
是否携转意向:否
是否投诉倾向:否
是否智能网关:智能网关
当前是否在线:否
接入方式:LAN
端到端诊断结果:状态正常
是否质差终端:无质差信息
光功率:无
故障大类:宽带/电视
故障细类:宽带无法上网
携转原因:
故障时间:2025-01-04 13:45:29
具体故障现象:光猫亮红灯，
客户其他诉求:
;宽带小区$[北王茶城片区]$</t>
  </si>
  <si>
    <t>2025-01-04 13:51:56</t>
  </si>
  <si>
    <t>2025-01-04 13:52:46</t>
  </si>
  <si>
    <t>SD-851-295750-4407-608</t>
  </si>
  <si>
    <t>2025-01-04 18:17:24</t>
  </si>
  <si>
    <t>80+银卡-普通区域-寿光市-北洋头-15069637710-300M-宽带上网投诉-次数0-20250104181652X812640621 一级督办</t>
  </si>
  <si>
    <t>20250104181652X812640621</t>
  </si>
  <si>
    <t>2025-01-04 18:20:33</t>
  </si>
  <si>
    <t>2025-01-04 18:20:51</t>
  </si>
  <si>
    <t>SD-057-250104-849736-6586</t>
  </si>
  <si>
    <t>2025-01-04 19:56:18</t>
  </si>
  <si>
    <t>【调研】-(目标)普通区域-诸城市-繁荣尊府-15866164933-300M-宽带上网投诉-次数0-202501040000678571</t>
  </si>
  <si>
    <t>202501040000678571</t>
  </si>
  <si>
    <t xml:space="preserve">202501040000678571#宽带账号：15866164933；宽带地址：潍坊诸城市密州街道东关大街繁荣尊府5号楼；客户来电反映宽带无信号，经查询客户侧为质差机顶盒，请协助上门更换终端并一并处理故障问题，谢谢！联系电话：15866164933；联系人：王**；来电流水：2025010419491511320899330 </t>
  </si>
  <si>
    <t>2025-01-04 20:01:20</t>
  </si>
  <si>
    <t>2025-01-04 20:01:47</t>
  </si>
  <si>
    <t>普通区域--null-18953660076-宽带上网投诉-次数0-202501040000230777 一级督办</t>
  </si>
  <si>
    <t>2025-01-05 11:51:00</t>
  </si>
  <si>
    <t>202501040000230777</t>
  </si>
  <si>
    <t>2025-01-04 17:34:21</t>
  </si>
  <si>
    <t>SD-057-250104-386045-1555</t>
  </si>
  <si>
    <t>2025-01-04 10:50:31</t>
  </si>
  <si>
    <t>【重投】-【调研】-80+银卡-(目标)普通区域-寿光市-宅科三村自然村-18766899826-1000M-宽带上网投诉-次数0-20250104104855X935993580</t>
  </si>
  <si>
    <t>20250104104855X935993580</t>
  </si>
  <si>
    <t xml:space="preserve">【农村网络投诉】流程受理流水号：20250104104621187668998261049435
客户号码:18766899826
客户姓名:郝**
投诉地市:潍坊
来话流水:2025010410325075320876756
宽带账号:18766899826
宽带账号归属地市:潍坊
宽带账号归属区县:寿光市
故障地址:潍坊寿光市杨庄宅科三村宅科三村东北箱（单连玉家外墙）0号楼*********
联系电话:18766899826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故障细类:宽带无法上网
携转原因:
故障时间:2025-01-04 10:53:50
具体故障现象:网速慢卡顿，
客户其他诉求:18766899826客户来电，对本机宽带无法正常使用，光猫亮灯正常，网速慢，强烈要求师傅尽快上门检修测速，谢谢
</t>
  </si>
  <si>
    <t>2025-01-04 11:07:55</t>
  </si>
  <si>
    <t>2025-01-04 11:08:18</t>
  </si>
  <si>
    <t>SD-851-237033-701-24901</t>
  </si>
  <si>
    <t>SD-057-250104-716548-2857</t>
  </si>
  <si>
    <t>2025-01-04 13:16:41</t>
  </si>
  <si>
    <t>80+银卡-(目标)普通区域-高密市-单家荒自然村-18853688290-300M-业务受理宽带-次数0-202501040000354459</t>
  </si>
  <si>
    <t>202501040000354459</t>
  </si>
  <si>
    <t>202501040000354459# 宽带账号:18853688290; 联系电话：18853688290，问题类型：此工单为群障修复工单，根据群障全量闭环修复管理要求，为确保客户网络通畅，请装维人员跟进修复网络问题，谢谢！ 
 群障标题：公告。故障描述：上行以太端口连线故障或端口状态异常主叫号码：18853688290.0;该号码仅供参考，请优先联系宽带账号。</t>
  </si>
  <si>
    <t>2025-01-04 13:18:46</t>
  </si>
  <si>
    <t>2025-01-04 13:19:17</t>
  </si>
  <si>
    <t>SD-851-271792-26586-27237</t>
  </si>
  <si>
    <t>2025-01-04 13:46:22</t>
  </si>
  <si>
    <t>80+白金-普通区域-诸城市-南湖公安小区-13953667716-300M-宽带上网投诉-次数0-202501040000373154 一级督办</t>
  </si>
  <si>
    <t>202501040000373154</t>
  </si>
  <si>
    <t>2025-01-04 13:52:24</t>
  </si>
  <si>
    <t>2025-01-04 13:52:54</t>
  </si>
  <si>
    <t>SD-057-250104-670138-1589</t>
  </si>
  <si>
    <t>2025-01-04 10:54:37</t>
  </si>
  <si>
    <t>普通区域-青州市-鹁鸪王村-18366580866-300M-宽带上网投诉-次数0-202501040000233308</t>
  </si>
  <si>
    <t>202501040000233308</t>
  </si>
  <si>
    <t>202501040000233308#【已关注中国移动10086微信公众号】流程受理流水号：20250104105403183665808661052386
客户号码:18366580866
客户姓名:董*
投诉地市:潍坊
来话流水:2025010410531752720869062
宽带账号:18366580866
账号归属区县:青州市鑫凤通讯运营中心
联系电话:18366580866
联系人:先生/女士
宽带地址:潍坊
工单紧急程度:非常紧急
是否投诉倾向:否
是否重复投诉:否
是否携转意向:否
是否有升级投诉倾向:否
*业务名称:业务融合移机流程宽带
投诉内容:手机号码：18366580866，【问题描述】客户已办理宽带业务，有开通单，要求装维尽快联系上门，请处理，谢谢。联系电话：18366580866，联系人：先生/女士，录音流水号：2025010410531752720869062。受理明细：531920062399999999。
在途开通单信息：536241231178869426，18366580866，2024-12-31 14:52:30，业务融合移机流程宽带，处理中，手写判断和地址录入
是否到厅:否
业务名称:业务融合移机流程宽带
;宽带小区$[鹁鸪王村]$</t>
  </si>
  <si>
    <t>2025-01-04 11:06:19</t>
  </si>
  <si>
    <t>2025-01-04 11:06:40</t>
  </si>
  <si>
    <t>SD-852-311726-1195-24414</t>
  </si>
  <si>
    <t>SD-057-250104-084523-1590</t>
  </si>
  <si>
    <t>2025-01-04 10:54:50</t>
  </si>
  <si>
    <t>普通区域-青州市-联升富贵园-18863622170-1000M-宽带上网投诉-次数0-202501040000235560</t>
  </si>
  <si>
    <t>202501040000235560</t>
  </si>
  <si>
    <t>202501040000235560#宽带账号：18863622170；宽带地址：潍坊青州市益都街道尧王山东路联升富贵园1号楼***；客户来电反映宽带无法使用网速慢，客户要求师傅上门，请协助处理，谢谢！联系电话：18863622170；联系人：***；来电流水：2025010410505673320835724。</t>
  </si>
  <si>
    <t>2025-01-04 10:59:34</t>
  </si>
  <si>
    <t>2025-01-04 10:59:51</t>
  </si>
  <si>
    <t>SD-851-313111-3719-20238</t>
  </si>
  <si>
    <t>SD-057-250104-708635-3073</t>
  </si>
  <si>
    <t>2025-01-04 13:41:13</t>
  </si>
  <si>
    <t>【调研】-80+银卡-普通区域-临朐县-东城滨河三期-18364633988-1000M-宽带上网投诉-次数0-20250104134056X256266678</t>
  </si>
  <si>
    <t>20250104134056X256266678</t>
  </si>
  <si>
    <t xml:space="preserve">流程受理流水号：20250104134010183646339881102789
客户号码:18364633988
客户姓名:苗**
投诉地市:潍坊
来话流水:2025010413383362420899625
宽带账号:18364633988
宽带账号归属地市:潍坊
宽带账号归属区县:临朐县
故障地址:潍坊临朐县东城街道东镇路东城滨河三期6号楼*********
联系电话:18364633988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13:40:18
具体故障现象:打不开网页，
客户其他诉求:
</t>
  </si>
  <si>
    <t>2025-01-04 13:42:40</t>
  </si>
  <si>
    <t>陈昊琰</t>
  </si>
  <si>
    <t>15706307589</t>
  </si>
  <si>
    <t>dw3_jk_chenhaoyan</t>
  </si>
  <si>
    <t>2025-01-04 13:43:12</t>
  </si>
  <si>
    <t>SD-851-290360-15722-7423</t>
  </si>
  <si>
    <t>SD-057-250104-258963-7161</t>
  </si>
  <si>
    <t>2025-01-04 21:38:56</t>
  </si>
  <si>
    <t>【调研】-普通区域-奎文区-新华枫景-13780817877-300M-宽带上网投诉-次数0-202501040000710467</t>
  </si>
  <si>
    <t>202501040000710467</t>
  </si>
  <si>
    <t>202501040000710467#流程受理流水号：20250104213814137808178771222053
客户号码:13780817877
客户姓名:陈**
投诉地市:潍坊
来话流水:2025010421375355020854758
宽带账号:13780817877
宽带账号归属地市:潍坊
宽带账号归属区县:奎文区
故障地址:潍坊奎文区北苑街道玉清街新华枫景16号楼*********
联系电话:13780817877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故障细类:宽带无法上网
携转原因:
故障时间:2025-01-04 21:38:22
具体故障现象:网速慢卡顿，
客户其他诉求:
;宽带小区$[新华枫景]$</t>
  </si>
  <si>
    <t>2025-01-04 21:41:23</t>
  </si>
  <si>
    <t>2025-01-04 21:42:51</t>
  </si>
  <si>
    <t>SD-057-250104-096173-5854</t>
  </si>
  <si>
    <t>2025-01-04 18:21:59</t>
  </si>
  <si>
    <t>【调研】-80+银卡-FTTR-普通区域-青州市-上白洋村自然村-13854446517-300M-宽带上网投诉-次数0-202501040000629348</t>
  </si>
  <si>
    <t>202501040000629348</t>
  </si>
  <si>
    <t xml:space="preserve">202501040000629348#流程受理流水号：20250104182120138544465171190175
客户号码:13854446517
客户姓名:高**
投诉地市:潍坊
来话流水:2025010418210747720812482
宽带账号:13854446517
宽带账号归属地市:潍坊
宽带账号归属区县:青州市
故障地址:潍坊青州市王坟镇上白洋村上白洋村自然村紧急扩容3号箱（蓝天托管平方后墙）*********
联系电话:13854446517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故障时间:2025-01-04 18:21:00
具体故障现象:光猫亮红灯，
客户其他诉求:客户侧为质差终端，要求上门更换终端并一并处理故障问题。
</t>
  </si>
  <si>
    <t>2025-01-04 18:27:28</t>
  </si>
  <si>
    <t>2025-01-04 18:28:25</t>
  </si>
  <si>
    <t>SD-851-267126-16526-11909</t>
  </si>
  <si>
    <t>SD-057-250104-623149-6235</t>
  </si>
  <si>
    <t>2025-01-04 19:07:06</t>
  </si>
  <si>
    <t>普通区域-昌乐县-西湖花园-15762418389-100M-业务受理宽带-次数0-202501040000656014</t>
  </si>
  <si>
    <t>202501040000656014</t>
  </si>
  <si>
    <t>202501040000656014# 宽带账号:15762418389; 联系电话：15762418389，问题类型：此工单为群障修复工单，根据群障全量闭环修复管理要求，为确保客户网络通畅，请装维人员跟进修复网络问题，谢谢！ 
 群障标题：公告。故障描述：潍坊昌乐县西湖花园光缆故障，预估24小时恢复，请帮忙拦截,如有需要请联系片区装维师傅李垂友15706307141主叫号码：15762418389.0;该号码仅供参考，请优先联系宽带账号。</t>
  </si>
  <si>
    <t>2025-01-04 19:33:02</t>
  </si>
  <si>
    <t>李垂友</t>
  </si>
  <si>
    <t>15706307141</t>
  </si>
  <si>
    <t>dw3_jk_lichuiyou</t>
  </si>
  <si>
    <t>2025-01-04 19:33:47</t>
  </si>
  <si>
    <t>SD-851-271285-27131-5202</t>
  </si>
  <si>
    <t>2025-01-04 13:16:52</t>
  </si>
  <si>
    <t>普通区域-潍城区-丽景酒店片区-15269616887-300M-业务受理宽带-次数0-202501040000353803 一级督办</t>
  </si>
  <si>
    <t>202501040000353803</t>
  </si>
  <si>
    <t>2025-01-04 13:19:10</t>
  </si>
  <si>
    <t>2025-01-04 13:19:33</t>
  </si>
  <si>
    <t>SD-851-289852-5556-19007</t>
  </si>
  <si>
    <t>SD-057-250104-465917-3209</t>
  </si>
  <si>
    <t>2025-01-04 13:48:45</t>
  </si>
  <si>
    <t>【调研】-80+普通-普通区域-潍城区-金都家园-15153650060-300M-业务受理宽带-次数0-202501040000375902</t>
  </si>
  <si>
    <t>202501040000375902</t>
  </si>
  <si>
    <t>202501040000375902# 宽带账号:15153650060; 联系电话：15153650060，问题类型：此工单为群障修复工单，根据群障全量闭环修复管理要求，为确保客户网络通畅，请装维人员跟进修复网络问题，谢谢！ 
 群障标题：公告。故障描述：金都家园主叫号码：15153650060.0;该号码仅供参考，请优先联系宽带账号。</t>
  </si>
  <si>
    <t>2025-01-04 13:52:29</t>
  </si>
  <si>
    <t>2025-01-04 13:55:43</t>
  </si>
  <si>
    <t>SD-851-242209-792-12403</t>
  </si>
  <si>
    <t>SD-057-250104-514793-5816</t>
  </si>
  <si>
    <t>2025-01-04 18:17:09</t>
  </si>
  <si>
    <t>【调研】-普通区域-潍城区-绿地新里城-15376685002-500M-业务受理宽带-次数0-202501040000625712</t>
  </si>
  <si>
    <t>202501040000625712</t>
  </si>
  <si>
    <t>202501040000625712# 宽带账号:15376685002; 联系电话：15376685002，问题类型：此工单为群障修复工单，根据群障全量闭环修复管理要求，为确保客户网络通畅，请装维人员跟进修复网络问题，谢谢！ 
 群障标题：公告。故障描述：潍坊潍城区绿地新里城光缆故障，预估24小时恢复，请帮忙拦截,如有需要请联系片区装维师傅孙宗来15706307854主叫号码：15376685002.0;该号码仅供参考，请优先联系宽带账号。</t>
  </si>
  <si>
    <t>2025-01-04 18:19:03</t>
  </si>
  <si>
    <t>SD-851-271077-979-14655</t>
  </si>
  <si>
    <t>SD-057-250104-579386-6588</t>
  </si>
  <si>
    <t>2025-01-04 19:56:22</t>
  </si>
  <si>
    <t>普通区域-高密市-西侯村自然村-15965076529-100M-宽带上网投诉-次数0-20250104195433X673430489</t>
  </si>
  <si>
    <t>20250104195433X673430489</t>
  </si>
  <si>
    <t xml:space="preserve">【农村网络投诉】流程受理流水号：20250104195300159650765291209354
客户号码:15965076529
客户姓名:唐**
投诉地市:潍坊
来话流水:2025010419513895520812564
宽带账号:15965076529
宽带账号归属地市:潍坊
宽带账号归属区县:高密市
故障地址:潍坊高密市咸家管委会西侯村西侯村自然村高密市咸家西侯村村委西北*********
联系电话:15965097319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光功率:-25.08
故障大类:宽带/电视
故障细类:宽带无法上网(专席)
携转原因:
故障时间:2025-01-04 19:56:38
具体故障现象:光猫灯正常但电脑手机无法上网
客户其他诉求:
</t>
  </si>
  <si>
    <t>2025-01-04 19:58:10</t>
  </si>
  <si>
    <t>2025-01-04 20:00:42</t>
  </si>
  <si>
    <t>SD-057-250104-937651-6589</t>
  </si>
  <si>
    <t>2025-01-04 19:56:25</t>
  </si>
  <si>
    <t>80+金卡-普通区域-滨海-寿春园南区（1-18号楼）-18866701550-1000M-宽带上网投诉-次数0-20250104195530X730747836</t>
  </si>
  <si>
    <t>20250104195530X730747836</t>
  </si>
  <si>
    <t xml:space="preserve">流程受理流水号：20250104195351188667015501209496
客户号码:18866701550
客户姓名:孙**
投诉地市:潍坊
来话流水:2025010419523620620817880
宽带账号:18866701550
宽带账号归属地市:潍坊
宽带账号归属区县:滨海
故障地址:潍坊滨海大家洼街道华安路寿春园南区（1-18号楼）63号箱（16号楼）
联系电话:18866701550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光功率:-17.32
故障大类:宽带/电视
故障细类:网速慢/上网掉线(专席)
携转原因:
故障时间:2025-01-04 19:47:55
具体故障现象:频繁掉线，千兆路由器，摆放在开阔的地方了，连接光猫的1口， 请协助处理，谢谢
客户其他诉求:
</t>
  </si>
  <si>
    <t>2025-01-04 19:58:27</t>
  </si>
  <si>
    <t>2025-01-04 19:59:07</t>
  </si>
  <si>
    <t>SD-851-309121-17671-9429</t>
  </si>
  <si>
    <t>SD-057-250104-051376-5888</t>
  </si>
  <si>
    <t>2025-01-04 18:26:16</t>
  </si>
  <si>
    <t>80+金卡-普通区域-诸城市-荆山前自然村-13791873313-1000M-宽带上网投诉-次数0-20250104182435X275375869</t>
  </si>
  <si>
    <t>20250104182435X275375869</t>
  </si>
  <si>
    <t xml:space="preserve">【农村网络投诉】流程受理流水号：20250104182345137918733131190779
客户号码:13791873313
客户姓名:李**
投诉地市:潍坊
来话流水:2025010418232617020831909
宽带账号:13791873313
宽带账号归属地市:潍坊
宽带账号归属区县:诸城市
故障地址:潍坊诸城市石桥子镇荆山前荆山前自然村荆山前村4号箱*********
联系电话:13791873313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18:24:12
具体故障现象:光猫亮红灯，
客户其他诉求:
</t>
  </si>
  <si>
    <t>2025-01-04 18:27:57</t>
  </si>
  <si>
    <t>2025-01-04 18:28:27</t>
  </si>
  <si>
    <t>SD-851-277516-24080-10120</t>
  </si>
  <si>
    <t>SD-057-250104-967310-6215</t>
  </si>
  <si>
    <t>2025-01-04 19:04:38</t>
  </si>
  <si>
    <t>【调研】-80+银卡-(目标)普通区域-青州市-青云紫府小区-13806498826-200M-宽带上网投诉-次数0-202501040000654415</t>
  </si>
  <si>
    <t>202501040000654415</t>
  </si>
  <si>
    <t>202501040000654415#客户反映电视无法观看，提示无信号，线上排障未恢复，请协助处理。谢谢  联系人：女士 联系电话：18765711997流水：2025010419022006920814309</t>
  </si>
  <si>
    <t>2025-01-04 19:07:16</t>
  </si>
  <si>
    <t>2025-01-04 19:08:14</t>
  </si>
  <si>
    <t>2025-01-04 19:07:29</t>
  </si>
  <si>
    <t>80+银卡-普通区域-安丘市-周家院庄-15264638823-300M-业务受理宽带-次数0-202501040000656822 一级督办</t>
  </si>
  <si>
    <t>202501040000656822</t>
  </si>
  <si>
    <t>2025-01-04 19:10:38</t>
  </si>
  <si>
    <t>2025-01-04 19:12:53</t>
  </si>
  <si>
    <t>SD-057-250104-926457-6592</t>
  </si>
  <si>
    <t>2025-01-04 19:56:38</t>
  </si>
  <si>
    <t>【调研】-80+银卡-(目标)普通区域-安丘市-范家庄村自然村-15866541312-1000M-宽带上网投诉-次数0-202501040000679998</t>
  </si>
  <si>
    <t>202501040000679998</t>
  </si>
  <si>
    <t>202501040000679998#【已关注中国移动10086微信公众号】流程受理流水号：20250104195546158665413121209826
客户号码:15866541312
客户姓名:张**
投诉地市:潍坊
来话流水:2025010419432465420865940
宽带账号:15866541312
宽带账号归属地市:潍坊
宽带账号归属区县:安丘市
故障地址:潍坊安丘市刘家尧镇范家庄村范家庄村自然村范家庄村2号箱陈庆光*********
联系电话:15866541312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19:55:17
具体故障现象:提示网络无法连接，
客户其他诉求:
;宽带小区$[范家庄村自然村]$</t>
  </si>
  <si>
    <t>2025-01-04 20:01:43</t>
  </si>
  <si>
    <t>2025-01-04 20:02:00</t>
  </si>
  <si>
    <t>SD-851-252562-1776-16237</t>
  </si>
  <si>
    <t>SD-057-250104-783156-5892</t>
  </si>
  <si>
    <t>2025-01-04 18:26:42</t>
  </si>
  <si>
    <t>80+银卡-普通区域-诸城市-华府壹号-15063651490-1000M-业务受理宽带-次数0-202501040000628427</t>
  </si>
  <si>
    <t>202501040000628427</t>
  </si>
  <si>
    <t>202501040000628427# 宽带账号:15063651490; 联系电话：15063651490，问题类型：此工单为群障修复工单，根据群障全量闭环修复管理要求，为确保客户网络通畅，请装维人员跟进修复网络问题，谢谢！ 
 群障标题：公告。故障描述：潍坊诸城市华府壹号光缆故障，预估24小时恢复，请帮忙拦截,如有需要请联系片区装维师傅王金凯15706307945主叫号码：15063651490.0;该号码仅供参考，请优先联系宽带账号。</t>
  </si>
  <si>
    <t>2025-01-04 18:28:50</t>
  </si>
  <si>
    <t>2025-01-04 18:30:10</t>
  </si>
  <si>
    <t>SD-851-281276-25690-2180</t>
  </si>
  <si>
    <t>SD-057-250104-792458-6247</t>
  </si>
  <si>
    <t>2025-01-04 19:07:40</t>
  </si>
  <si>
    <t>【调研】-80+普通-普通区域-临朐县-如意家园-18264627007-200M-宽带上网投诉-次数0-202501040000656835</t>
  </si>
  <si>
    <t>202501040000656835</t>
  </si>
  <si>
    <t>202501040000656835#流程受理流水号：20250104190640182646270071200576
客户号码:18264627007
客户姓名:朱*
投诉地市:潍坊
来话流水:2025010419061210620839173
宽带账号:18264627007
宽带账号归属地市:潍坊
宽带账号归属区县:临朐县
故障地址:潍坊临朐县城关街道工业街如意家园7号楼*********
联系电话:18264627007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故障细类:宽带无法上网
携转原因:
故障时间:2025-01-04 19:06:27
具体故障现象:提示网络无法连接，
客户其他诉求:明天上门处理一下
;宽带小区$[如意家园]$</t>
  </si>
  <si>
    <t>2025-01-04 19:11:33</t>
  </si>
  <si>
    <t>2025-01-04 19:11:57</t>
  </si>
  <si>
    <t>SD-851-299465-21173-22296</t>
  </si>
  <si>
    <t>SD-057-250104-164527-2978</t>
  </si>
  <si>
    <t>2025-01-04 13:30:50</t>
  </si>
  <si>
    <t>【重投】-【调研】-(目标)普通区域-奎文区-银通社区-18366592296-300M-宽带上网投诉-次数0-202501040000360880</t>
  </si>
  <si>
    <t>202501040000360880</t>
  </si>
  <si>
    <t>202501040000360880#客户来电反映宽带无法使用，光猫光信号亮红灯，系统显示大面积故障，线上排障未恢复，要求维修人员上门维修，请尽快协助处理，谢谢  联系人：女士 联系电话：本机 流水：2025010413272829620899924</t>
  </si>
  <si>
    <t>2025-01-04 13:33:50</t>
  </si>
  <si>
    <t>2025-01-04 13:34:06</t>
  </si>
  <si>
    <t>SD-851-305427-33778-29584</t>
  </si>
  <si>
    <t>SD-057-250104-326854-3216</t>
  </si>
  <si>
    <t>2025-01-04 13:48:57</t>
  </si>
  <si>
    <t>【调研】-80+普通-普通区域-寿光市-南范村-15864573123-300M-业务受理宽带-次数0-202501040000376376</t>
  </si>
  <si>
    <t>202501040000376376</t>
  </si>
  <si>
    <t>202501040000376376# 宽带账号:15864573123; 联系电话：15864573123，问题类型：此工单为群障修复工单，根据群障全量闭环修复管理要求，为确保客户网络通畅，请装维人员跟进修复网络问题，谢谢！ 
 群障标题：公告。故障描述：潍坊寿光市南范村光缆故障，预估24小时恢复，请帮忙拦截,如有需要请联系片区装维师傅刘彬15706307765主叫号码：13806366234.0;该号码仅供参考，请优先联系宽带账号。</t>
  </si>
  <si>
    <t>2025-01-04 13:55:41</t>
  </si>
  <si>
    <t>2025-01-04 13:55:56</t>
  </si>
  <si>
    <t>SD-057-250104-923084-6219</t>
  </si>
  <si>
    <t>2025-01-04 19:05:06</t>
  </si>
  <si>
    <t>【调研】-80+银卡-普通区域-坊子区-天同绿城-18363683610-500M-宽带上网投诉-次数0-20250104190322X602012716</t>
  </si>
  <si>
    <t>20250104190322X602012716</t>
  </si>
  <si>
    <t xml:space="preserve">流程受理流水号：20250104190213183636836101199597
客户号码:18363683610
客户姓名:侯**
投诉地市:潍坊
来话流水:2025010419011995520807687
宽带账号:18363683610
宽带账号归属地市:潍坊
宽带账号归属区县:坊子区
故障地址:潍坊坊子区坊子老区长宁街天同绿城潍坊坊子天同绿城二期16号楼*********
联系电话:18363683610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光功率:-14.38
故障大类:宽带/电视
故障细类:网速慢/上网掉线(专席)
携转原因:
故障时间:2025-01-04 19:04:19
具体故障现象:路由器亮红灯，
客户其他诉求:
</t>
  </si>
  <si>
    <t>2025-01-04 19:06:58</t>
  </si>
  <si>
    <t>2025-01-04 19:07:37</t>
  </si>
  <si>
    <t>SD-851-303043-20342-17929</t>
  </si>
  <si>
    <t>SD-057-250104-164302-2981</t>
  </si>
  <si>
    <t>2025-01-04 13:31:02</t>
  </si>
  <si>
    <t>普通区域-诸城市-西树山-13964707590-300M-宽带上网投诉-次数0-202501040000362130</t>
  </si>
  <si>
    <t>202501040000362130</t>
  </si>
  <si>
    <t xml:space="preserve">202501040000362130#宽带账号：13964707590；宽带地址：潍坊诸城市林家村镇西树山村西树山西树山村北头1#箱；
客户来电反映移动高清电视无法正常观看，客户不配合排障，要求师傅上门，请协助处理，谢谢！
联系电话：13964707590；联系人：先生；来电流水：2025010413290156420812188。
</t>
  </si>
  <si>
    <t>2025-01-04 13:53:12</t>
  </si>
  <si>
    <t>姜夕召</t>
  </si>
  <si>
    <t>15706307985</t>
  </si>
  <si>
    <t>dw3_jk_jiangxizhao</t>
  </si>
  <si>
    <t>SD-851-298486-2629-27103</t>
  </si>
  <si>
    <t>SD-057-250104-072549-3087</t>
  </si>
  <si>
    <t>2025-01-04 13:43:16</t>
  </si>
  <si>
    <t>80+银卡-普通区域-寒亭区-北平旺小区-15954462422-100M-宽带上网投诉-次数0-202501040000369727</t>
  </si>
  <si>
    <t>202501040000369727</t>
  </si>
  <si>
    <t xml:space="preserve">202501040000369727#15954462422客户来电反映宽带网速慢，系统显示质差路由器，客户拒绝线上排障，要求维修人员上门维修，请尽快协助处理，谢谢  联系人：先生 联系电话：   本机  流水：2025010413381643020896756
</t>
  </si>
  <si>
    <t>2025-01-04 13:49:29</t>
  </si>
  <si>
    <t>2025-01-04 13:49:54</t>
  </si>
  <si>
    <t>SD-057-250104-329016-5900</t>
  </si>
  <si>
    <t>2025-01-04 18:27:05</t>
  </si>
  <si>
    <t>【调研】-80+普通-普通区域-青州市-衡王府花园北区-13563690955-300M-业务受理宽带-次数0-202501040000632978</t>
  </si>
  <si>
    <t>202501040000632978</t>
  </si>
  <si>
    <t>202501040000632978#【已关注中国移动10086微信公众号】 宽带账号:13563690955; 联系电话：13563690955，问题类型：此工单为群障修复工单，根据群障全量闭环修复管理要求，为确保客户网络通畅，请装维人员跟进修复网络问题，谢谢！ 
 群障标题：公告。故障描述：潍坊青州市衡王府花园北区主缆故障，预估24小时恢复，请帮忙拦截。主叫号码：13563690955.0;该号码仅供参考，请优先联系宽带账号。</t>
  </si>
  <si>
    <t>2025-01-04 18:32:12</t>
  </si>
  <si>
    <t>2025-01-04 18:32:35</t>
  </si>
  <si>
    <t>SD-057-250104-653804-3092</t>
  </si>
  <si>
    <t>2025-01-04 13:43:59</t>
  </si>
  <si>
    <t>【调研】-80+普通-FTTR-普通区域-昌邑市-苏郜村自然村-15806363511-1000M-宽带上网投诉-次数0-202501040000371178</t>
  </si>
  <si>
    <t>202501040000371178</t>
  </si>
  <si>
    <t xml:space="preserve">202501040000371178#流程受理流水号：20250104134336158063635111103687
客户号码:15806363511
客户姓名:姚**
投诉地市:潍坊
来话流水:2025010413432498520848169
宽带账号:15806363511
宽带账号归属地市:潍坊
宽带账号归属区县:昌邑市
故障地址:潍坊昌邑市仓街镇苏郜村苏郜村自然村昌邑仓街苏郜村5号箱苏龙*********
联系电话:15806363511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光功率:-20.04
故障大类:宽带/电视
故障细类:宽带无法上网
携转原因:
故障时间:2025-01-04 13:43:42
具体故障现象:网速慢卡顿，
客户其他诉求:客户侧为质差终端，要求上门更换终端并一并处理故障问题。
</t>
  </si>
  <si>
    <t>2025-01-04 13:57:14</t>
  </si>
  <si>
    <t>2025-01-04 13:57:40</t>
  </si>
  <si>
    <t>SD-851-278789-9911-15349</t>
  </si>
  <si>
    <t>SD-057-250104-418397-3094</t>
  </si>
  <si>
    <t>2025-01-04 13:44:01</t>
  </si>
  <si>
    <t>普通区域-昌邑市-杜卢-18253628856-500M-宽带上网投诉-次数0-20250104134147X307707854</t>
  </si>
  <si>
    <t>20250104134147X307707854</t>
  </si>
  <si>
    <t xml:space="preserve">【农村网络投诉】流程受理流水号：20250104134022182536288561102842
客户号码:18253628856
客户姓名:卢**
投诉地市:潍坊
来话流水:2025010413395365120812530
宽带账号:18253628856
宽带账号归属地市:潍坊
宽带账号归属区县:昌邑市
故障地址:潍坊昌邑市北孟镇杜卢村杜卢14号箱王付强*********
联系电话:18253628856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13:43:40
具体故障现象:打不开网页，
客户其他诉求:
</t>
  </si>
  <si>
    <t>2025-01-04 13:47:37</t>
  </si>
  <si>
    <t>2025-01-04 13:47:53</t>
  </si>
  <si>
    <t>SD-851-283618-9830-27375</t>
  </si>
  <si>
    <t>SD-057-250104-758032-1610</t>
  </si>
  <si>
    <t>2025-01-04 10:57:16</t>
  </si>
  <si>
    <t>80+白金-普通区域-坊子区-东邵村自然村-13869616112-300M-业务受理宽带-次数0-202501040000238511</t>
  </si>
  <si>
    <t>202501040000238511</t>
  </si>
  <si>
    <t>202501040000238511# 宽带账号:13869616112; 联系电话：13869616112，问题类型：此工单为群障修复工单，根据群障全量闭环修复管理要求，为确保客户网络通畅，请装维人员跟进修复网络问题，谢谢！ 
 群障标题：公告。故障描述：潍坊坊子区东邵村自然村主缆故障，预估24小时恢复，请帮忙拦截。主叫号码：17616361619.0;该号码仅供参考，请优先联系宽带账号。</t>
  </si>
  <si>
    <t>2025-01-04 10:59:12</t>
  </si>
  <si>
    <t>2025-01-04 11:08:07</t>
  </si>
  <si>
    <t>SD-057-250104-548793-2832</t>
  </si>
  <si>
    <t>2025-01-04 13:14:16</t>
  </si>
  <si>
    <t>普通区域-寒亭区-金转城-18706691926-300M-宽带上网投诉-次数0-20250104131313X593596989</t>
  </si>
  <si>
    <t>20250104131313X593596989</t>
  </si>
  <si>
    <t xml:space="preserve">流程受理流水号：20250104130754187066919261094600
客户号码:18706691926
客户姓名:姜**
投诉地市:潍坊
来话流水:2025010413045375520825070
宽带账号:18706691926
宽带账号归属地市:潍坊
宽带账号归属区县:寒亭区
故障地址:潍坊寒亭区寒亭街道丰华路金转城19号楼*********
联系电话:19905363535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故障时间:2025-01-04 13:11:51
具体故障现象:打不开网页，
客户其他诉求:
</t>
  </si>
  <si>
    <t>2025-01-04 13:19:06</t>
  </si>
  <si>
    <t>SD-851-302578-28065-4686</t>
  </si>
  <si>
    <t>SD-057-250104-182463-6596</t>
  </si>
  <si>
    <t>2025-01-04 19:56:56</t>
  </si>
  <si>
    <t>【调研】-80+银卡-普通区域-诸城市-格林学府-15908008831-1000M-业务受理宽带-次数0-202501040000679702</t>
  </si>
  <si>
    <t>202501040000679702</t>
  </si>
  <si>
    <t>202501040000679702# 宽带账号:15908008831; 联系电话：15908008831，问题类型：此工单为群障修复工单，根据群障全量闭环修复管理要求，为确保客户网络通畅，请装维人员跟进修复网络问题，谢谢！ 
 群障标题：公告。故障描述：潍坊诸城市格林学府光缆故障，预估24小时恢复，请帮忙拦截,如有需要请联系片区装维师傅王勇15706307942主叫号码：15908008831.0;该号码仅供参考，请优先联系宽带账号。</t>
  </si>
  <si>
    <t>2025-01-04 19:58:43</t>
  </si>
  <si>
    <t>2025-01-04 19:59:06</t>
  </si>
  <si>
    <t>SD-851-314991-15062-19302</t>
  </si>
  <si>
    <t>SD-057-250104-329756-5867</t>
  </si>
  <si>
    <t>2025-01-04 18:23:16</t>
  </si>
  <si>
    <t>【调研】-80+银卡-(目标)普通区域-诸城市-万建小区-15063649203-200M-宽带上网投诉-次数0-20250104182237X157397422</t>
  </si>
  <si>
    <t>20250104182237X157397422</t>
  </si>
  <si>
    <t xml:space="preserve">流程受理流水号：20250104182026150636492031189952
客户号码:15063649203
客户姓名:李**
投诉地市:潍坊
来话流水:2025010418192167120897696
宽带账号:15063649203
宽带账号归属地市:潍坊
宽带账号归属区县:诸城市
故障地址:潍坊诸城市舜王街道206国道万建小区南楼*1-1-101********
联系电话:15063649203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故障细类:网速慢/上网掉线(专席)
携转原因:
故障时间:2025-01-04 18:20:08
具体故障现象:网速慢卡顿，千兆路由器， 网线连接光猫的1号口，网线是超五类的 光猫的无线功能已经关闭 有定期重启路由器 没有测速  摆放位置开阔
客户其他诉求:
</t>
  </si>
  <si>
    <t>2025-01-04 18:28:10</t>
  </si>
  <si>
    <t>2025-01-04 18:28:34</t>
  </si>
  <si>
    <t>SD-851-308804-14554-14695</t>
  </si>
  <si>
    <t>SD-057-250104-125809-1579</t>
  </si>
  <si>
    <t>2025-01-04 10:53:19</t>
  </si>
  <si>
    <t>【调研】-80+银卡-(目标)普通区域-昌乐县-熙湖名筑-15963456754-100M-宽带上网投诉-次数0-202501040000233095</t>
  </si>
  <si>
    <t>2025-01-05 11:54:00</t>
  </si>
  <si>
    <t>202501040000233095</t>
  </si>
  <si>
    <t xml:space="preserve">202501040000233095#流程受理流水号：20250104105238159634567541051829
客户号码:15963456754
客户姓名:刘**
投诉地市:潍坊
来话流水:2025010410464368420874816
宽带账号:15963456754
宽带账号归属地市:潍坊
宽带账号归属区县:昌乐县
故障地址:潍坊昌乐县城关街道恒安街熙湖名筑14号楼*********
联系电话:15963456754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光功率:-20.31
故障大类:宽带/电视
故障细类:宽带网速慢/卡顿
携转原因:
故障时间:2025-01-04 10:53:01
具体故障现象:光猫亮红灯，
客户其他诉求:客户侧为质差终端，要求上门更换终端并一并处理故障问题。
</t>
  </si>
  <si>
    <t>2025-01-04 10:54:52</t>
  </si>
  <si>
    <t>李晓</t>
  </si>
  <si>
    <t>15706307168</t>
  </si>
  <si>
    <t>dw3_jk_lixiaocl</t>
  </si>
  <si>
    <t>2025-01-04 10:55:13</t>
  </si>
  <si>
    <t>SD-852-280741-2725-16938</t>
  </si>
  <si>
    <t>SD-057-250104-856430-1612</t>
  </si>
  <si>
    <t>2025-01-04 10:57:20</t>
  </si>
  <si>
    <t>【调研】-80+金卡-普通区域-奎文区-大有公馆一期-13573606701-200M-业务受理宽带-次数0-202501040000238591</t>
  </si>
  <si>
    <t>202501040000238591</t>
  </si>
  <si>
    <t>202501040000238591#【已关注中国移动10086微信公众号】 宽带账号:13573606701; 联系电话：13573606701，问题类型：此工单为群障修复工单，根据群障全量闭环修复管理要求，为确保客户网络通畅，请装维人员跟进修复网络问题，谢谢！ 
 群障标题：公告。故障描述：潍坊奎文区大有公馆一期光缆故障，预估24小时恢复，请帮忙拦截,如有需要请联系片区装维师傅闫晗15706366534主叫号码：15866187837.0;该号码仅供参考，请优先联系宽带账号。</t>
  </si>
  <si>
    <t>2025-01-04 11:01:49</t>
  </si>
  <si>
    <t>2025-01-04 11:02:05</t>
  </si>
  <si>
    <t>SD-057-250104-264035-1613</t>
  </si>
  <si>
    <t>2025-01-04 10:57:23</t>
  </si>
  <si>
    <t>普通区域-诸城市-繁华新城三期-18206369136-300M-业务受理宽带-次数0-202501040000237628</t>
  </si>
  <si>
    <t>202501040000237628</t>
  </si>
  <si>
    <t>202501040000237628# 宽带账号:18206369136; 联系电话：18206369136，问题类型：此工单为群障修复工单，根据群障全量闭环修复管理要求，为确保客户网络通畅，请装维人员跟进修复网络问题，谢谢！ 
 群障标题：公告。故障描述：潍坊诸城市繁华新城三期光缆故障，预估24小时恢复，请帮忙拦截,如有需要请联系片区装维师傅刘永15706307953主叫号码：18206369136.0;该号码仅供参考，请优先联系宽带账号。</t>
  </si>
  <si>
    <t>2025-01-04 11:01:16</t>
  </si>
  <si>
    <t>2025-01-04 11:01:30</t>
  </si>
  <si>
    <t>SD-851-310915-10420-1287</t>
  </si>
  <si>
    <t>SD-057-250104-356142-6510</t>
  </si>
  <si>
    <t>2025-01-04 19:45:19</t>
  </si>
  <si>
    <t>普通区域-青州市-石家湾村-13561430715-200M-宽带延伸服务-次数0-202501040000674616</t>
  </si>
  <si>
    <t>202501040000674616</t>
  </si>
  <si>
    <t xml:space="preserve">202501040000674616#流程受理流水号：20250104194422135614307151207850
客户号码:13561430715
客户姓名:张**
投诉地市:潍坊
来话流水:2025010419421192620859126
宽带账号:13561430715
宽带账号归属地市:潍坊
宽带账号归属区县:青州市
故障地址:潍坊青州市王坟镇石家湾村石家湾村4号箱（中心街南街姜兴水）*********
联系电话:13561430715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故障时间:2025-01-04 19:47:37
具体故障现象:宽带无法使用客户为老人，无法进行线上指导，不会操作检测线路
</t>
  </si>
  <si>
    <t>2025-01-04 19:51:22</t>
  </si>
  <si>
    <t>迟恒涛</t>
  </si>
  <si>
    <t>15706307619</t>
  </si>
  <si>
    <t>dw3_jk_chihengtao</t>
  </si>
  <si>
    <t>2025-01-04 19:51:42</t>
  </si>
  <si>
    <t>SD-851-268192-5461-5177</t>
  </si>
  <si>
    <t>SD-057-250104-741038-6869</t>
  </si>
  <si>
    <t>2025-01-04 20:36:56</t>
  </si>
  <si>
    <t>【调研】-80+银卡-(目标)普通区域-安丘市-汶水绿洲-15863632231-300M-业务受理宽带-次数0-202501040000694728</t>
  </si>
  <si>
    <t>202501040000694728</t>
  </si>
  <si>
    <t>202501040000694728# 宽带账号:15863632231; 联系电话：15863632231，问题类型：此工单为群障修复工单，根据群障全量闭环修复管理要求，为确保客户网络通畅，请装维人员跟进修复网络问题，谢谢！ 
 群障标题：公告。故障描述：潍坊安丘市汶水绿洲光缆故障，预估24小时恢复，请帮忙拦截,如有需要请联系片区装维师傅李云鹏15706307026主叫号码：15863632231.0;该号码仅供参考，请优先联系宽带账号。</t>
  </si>
  <si>
    <t>2025-01-04 20:41:19</t>
  </si>
  <si>
    <t>2025-01-04 20:46:22</t>
  </si>
  <si>
    <t>SD-057-250104-017532-6870</t>
  </si>
  <si>
    <t>2025-01-04 20:36:58</t>
  </si>
  <si>
    <t>【重投】-普通区域-诸城市-东小庄子-18053600205-300M-业务受理宽带-次数0-202501040000694734</t>
  </si>
  <si>
    <t>202501040000694734</t>
  </si>
  <si>
    <t>202501040000694734#【已关注中国移动10086微信公众号】 宽带账号:18053600205; 联系电话：18053600205，问题类型：此工单为群障修复工单，根据群障全量闭环修复管理要求，为确保客户网络通畅，请装维人员跟进修复网络问题，谢谢！ 
 群障标题：公告。故障描述：主干光纤断或OLT检测不到预期的光信号（LOS）主叫号码：18053600205.0;该号码仅供参考，请优先联系宽带账号。</t>
  </si>
  <si>
    <t>2025-01-04 20:39:36</t>
  </si>
  <si>
    <t>2025-01-04 20:39:56</t>
  </si>
  <si>
    <t>SD-057-250104-479513-6872</t>
  </si>
  <si>
    <t>2025-01-04 20:37:07</t>
  </si>
  <si>
    <t>普通区域-奎文区-奎文区宏伟北区-18678020483-500M-业务受理宽带-次数0-202501040000694147</t>
  </si>
  <si>
    <t>202501040000694147</t>
  </si>
  <si>
    <t>202501040000694147# 宽带账号:18678020483; 联系电话：18678020483，问题类型：此工单为群障修复工单，根据群障全量闭环修复管理要求，为确保客户网络通畅，请装维人员跟进修复网络问题，谢谢！ 
 群障标题：公告。故障描述：潍坊奎文区奎文区宏伟北区光缆故障，预估24小时恢复，请帮忙拦截,如有需要请联系片区装维师傅朱文杰15706366520主叫号码：13953660016.0;该号码仅供参考，请优先联系宽带账号。</t>
  </si>
  <si>
    <t>2025-01-04 20:41:12</t>
  </si>
  <si>
    <t>2025-01-04 20:43:49</t>
  </si>
  <si>
    <t>SD-851-280791-6065-27799</t>
  </si>
  <si>
    <t>SD-057-250104-536284-6873</t>
  </si>
  <si>
    <t>2025-01-04 20:37:10</t>
  </si>
  <si>
    <t>【重投】-80+银卡-普通区域-奎文区-李家社区-13806479721-200M-业务受理宽带-次数0-202501040000694047</t>
  </si>
  <si>
    <t>202501040000694047</t>
  </si>
  <si>
    <t>202501040000694047# 宽带账号:13806479721; 联系电话：13806479721，问题类型：此工单为群障修复工单，根据群障全量闭环修复管理要求，为确保客户网络通畅，请装维人员跟进修复网络问题，谢谢！ 
 群障标题：公告。故障描述：潍坊奎文区李家社区美丽乡村建设，预计一周修复，请帮忙拦截主叫号码：13695368092.0;该号码仅供参考，请优先联系宽带账号。</t>
  </si>
  <si>
    <t>2025-01-04 21:02:28</t>
  </si>
  <si>
    <t>2025-01-04 21:02:53</t>
  </si>
  <si>
    <t>SD-851-293604-5177-16862</t>
  </si>
  <si>
    <t>SD-057-250104-460159-472</t>
  </si>
  <si>
    <t>2025-01-04 09:07:44</t>
  </si>
  <si>
    <t>普通区域-潍城区-新二甲自然村-13869652279-100M-宽带上网投诉-次数0-202501040000122422</t>
  </si>
  <si>
    <t>2025-01-05 10:08:00</t>
  </si>
  <si>
    <t>202501040000122422</t>
  </si>
  <si>
    <t xml:space="preserve">202501040000122422#流程受理流水号：20250104090650138696522791012119
客户号码:13869652279
客户姓名:潘**
投诉地市:潍坊
来话流水:2025010409054423020802568
宽带账号:13869652279
宽带账号归属地市:潍坊
宽带账号归属区县:潍城区
故障地址:潍坊潍城区乐埠山生态经济发展区新二甲新二甲自然村河南西2#村河南西2条路北5排*********
联系电话:13869652279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故障时间:2025-01-04 09:09:01
具体故障现象:光猫亮红灯，
客户其他诉求:客户侧为质差终端，要求上门更换终端并一并处理故障问题。
</t>
  </si>
  <si>
    <t>2025-01-04 09:10:53</t>
  </si>
  <si>
    <t>2025-01-04 09:11:47</t>
  </si>
  <si>
    <t>SD-057-250104-307195-6677</t>
  </si>
  <si>
    <t>2025-01-04 20:05:23</t>
  </si>
  <si>
    <t>普通区域-安丘市-马家坟居民楼-15963678961-10M-宽带上网投诉-次数0-202501040000684591</t>
  </si>
  <si>
    <t>202501040000684591</t>
  </si>
  <si>
    <t xml:space="preserve">202501040000684591#流程受理流水号：20250104200254159636789611211033
客户号码:15963678961
客户姓名:宋**
投诉地市:潍坊
来话流水:2025010420024086820872273
宽带账号:15963678961
宽带账号归属地市:潍坊
宽带账号归属区县:安丘市
故障地址:潍坊安丘市兴安街道永安路马家坟居民楼北4号楼*********
联系电话:15963678961
联系人:先生/女士
工单紧急程度:一般
是否有升级投诉倾向:否
是否重复投诉:否
是否携转意向:否
是否投诉倾向:否
是否智能网关:非智能网关
当前是否在线:否
接入方式:FTTH
端到端诊断结果:光猫掉电
是否质差终端:是
光功率:无
故障大类:宽带/电视
故障细类:宽带无法上网
携转原因:
故障时间:2025-01-04 20:03:54
具体故障现象:提示网络无法连接，
客户其他诉求:客户侧为质差终端，要求上门更换终端并一并处理故障问题。
</t>
  </si>
  <si>
    <t>2025-01-04 20:18:45</t>
  </si>
  <si>
    <t>2025-01-04 20:19:10</t>
  </si>
  <si>
    <t>SD-057-250104-781634-560</t>
  </si>
  <si>
    <t>2025-01-04 09:17:18</t>
  </si>
  <si>
    <t>普通区域-临朐县-恒信大都会-15762633149-300M-业务受理宽带-次数0-202501040000131222</t>
  </si>
  <si>
    <t>202501040000131222</t>
  </si>
  <si>
    <t>202501040000131222#【已关注中国移动10086微信公众号】 宽带账号:15762633149; 联系电话：15762633149，问题类型：此工单为群障修复工单，根据群障全量闭环修复管理要求，为确保客户网络通畅，请装维人员跟进修复网络问题，谢谢！ 
 群障标题：公告。故障描述：潍坊临朐县恒信大都会光缆故障，预估24小时恢复，请帮忙拦截,如有需要请联系片区装维师傅张继凯15253652824主叫号码：13287679825.0;该号码仅供参考，请优先联系宽带账号。</t>
  </si>
  <si>
    <t>2025-01-04 09:19:55</t>
  </si>
  <si>
    <t>王宪杰</t>
  </si>
  <si>
    <t>15706307559</t>
  </si>
  <si>
    <t>dw3_jk_wangxianjie</t>
  </si>
  <si>
    <t>2025-01-04 09:21:43</t>
  </si>
  <si>
    <t>SD-851-321145-6736-13464</t>
  </si>
  <si>
    <t>SD-057-250104-186047-6629</t>
  </si>
  <si>
    <t>2025-01-04 20:00:19</t>
  </si>
  <si>
    <t>80+银卡-普通区域-寒亭区-丁家村自然村-13406608046-1000M-宽带上网投诉-次数0-202501040000681587</t>
  </si>
  <si>
    <t>202501040000681587</t>
  </si>
  <si>
    <t xml:space="preserve">202501040000681587#流程受理流水号：20250104195935134066080461210453
客户号码:13406608046
客户姓名:徐**
投诉地市:潍坊
来话流水:2025010419585258720852115
宽带账号:13406608046
宽带账号归属地市:潍坊
宽带账号归属区县:寒亭区
故障地址:潍坊寒亭区双杨镇丁家村丁家村自然村丁家村9号箱*********
联系电话:13791655336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故障时间:2025-01-04 19:59:42
具体故障现象:客户侧为质差终端，要求上门更换终端并一并处理故障问题。
客户其他诉求:客户侧为质差终端，要求上门更换终端并一并处理故障问题。
</t>
  </si>
  <si>
    <t>2025-01-04 20:07:52</t>
  </si>
  <si>
    <t>2025-01-04 20:08:37</t>
  </si>
  <si>
    <t>SD-851-234376-26048-20983</t>
  </si>
  <si>
    <t>SD-057-250104-632917-438</t>
  </si>
  <si>
    <t>2025-01-04 09:04:58</t>
  </si>
  <si>
    <t>(目标)普通区域-昌乐县-邱家河村自然村-13792669105-200M-宽带上网投诉-次数0-202501040000115519</t>
  </si>
  <si>
    <t>2025-01-05 10:05:00</t>
  </si>
  <si>
    <t>202501040000115519</t>
  </si>
  <si>
    <t>202501040000115519#宽带账号：13792669105；宽带地址：潍坊昌乐县五图街道邱家河村；客户来电反映宽带无法上网，客户不在现场，无法配合线上指导/客户不配合排障，要求上门，请协助处理，谢谢！联系电话：13792669105；联系人：先生；来电流水：2025010409032988620878339。</t>
  </si>
  <si>
    <t>2025-01-04 09:08:04</t>
  </si>
  <si>
    <t>王喜庆</t>
  </si>
  <si>
    <t>15706307112</t>
  </si>
  <si>
    <t>dw3_jk_wangxiqing</t>
  </si>
  <si>
    <t>2025-01-04 09:08:28</t>
  </si>
  <si>
    <t>SD-057-250104-762395-7172</t>
  </si>
  <si>
    <t>2025-01-04 21:43:36</t>
  </si>
  <si>
    <t>80+普通-普通区域-奎文区-辰隆星河城-15866185637-200M-宽带上网投诉-次数0-202501040000711385</t>
  </si>
  <si>
    <t>202501040000711385</t>
  </si>
  <si>
    <t>202501040000711385#【已关注中国移动10086微信公众号】流程受理流水号：20250104214242158661856371222179
客户号码:15866185637
客户姓名:王**
投诉地市:潍坊
来话流水:2025010421422922320866012
宽带账号:15866185637
宽带账号归属地市:潍坊
宽带账号归属区县:奎文区
故障地址:潍坊奎文区高新城区东方路辰隆星河城9号楼*********
联系电话:15866185637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光功率:-14.76
故障大类:宽带/电视
故障细类:宽带无法上网
携转原因:
故障时间:2025-01-04 21:42:59
具体故障现象:网速慢卡顿，
客户其他诉求:
;宽带小区$[辰隆星河城]$</t>
  </si>
  <si>
    <t>2025-01-04 21:46:47</t>
  </si>
  <si>
    <t>2025-01-04 21:48:18</t>
  </si>
  <si>
    <t>SD-852-325009-1547-2919</t>
  </si>
  <si>
    <t>SD-057-250104-082597-507</t>
  </si>
  <si>
    <t>2025-01-04 09:11:35</t>
  </si>
  <si>
    <t>80+银卡-普通区域-高密市-北大绿洲-18366315307-1000M-宽带上网投诉-次数0-20250104091042X424631580</t>
  </si>
  <si>
    <t>20250104091042X424631580</t>
  </si>
  <si>
    <t xml:space="preserve">流程受理流水号：20250104091010183663153071013243
客户号码:18366315307
客户姓名:王**
投诉地市:潍坊
来话流水:2025010409094421320848057
宽带账号:18366315307
宽带账号归属地市:潍坊
宽带账号归属区县:高密市
故障地址:潍坊高密市醴泉街道旗台路北大绿洲13号楼*********
联系电话:18366315307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09:10:23
具体故障现象:光猫亮红灯，
客户其他诉求:
</t>
  </si>
  <si>
    <t>2025-01-04 09:12:59</t>
  </si>
  <si>
    <t>2025-01-04 09:13:30</t>
  </si>
  <si>
    <t>SD-057-250104-703541-445</t>
  </si>
  <si>
    <t>2025-01-04 09:05:40</t>
  </si>
  <si>
    <t>80+银卡-普通区域-潍城区-茶博城J-13696363963-100M-宽带上网投诉-次数0-20250104090430X670502627</t>
  </si>
  <si>
    <t>2025-01-05 10:06:00</t>
  </si>
  <si>
    <t>20250104090430X670502627</t>
  </si>
  <si>
    <t xml:space="preserve">流程受理流水号：20250104090059136963639631010285
客户号码:13696363963
客户姓名:苏**
投诉地市:潍坊
来话流水:2025010409000181220843183
宽带账号:13696363963
宽带账号归属地市:潍坊
宽带账号归属区县:潍城区
故障地址:潍坊潍城区南关街道青年路茶博城J南5街06区东墙（23号）****
联系电话:13696363963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09:07:42
具体故障现象:提示网络无法连接，
客户其他诉求:
</t>
  </si>
  <si>
    <t>2025-01-04 09:06:52</t>
  </si>
  <si>
    <t>2025-01-04 09:08:32</t>
  </si>
  <si>
    <t>SD-057-250104-246571-597</t>
  </si>
  <si>
    <t>2025-01-04 09:18:56</t>
  </si>
  <si>
    <t>【调研】-80+普通-普通区域--null--宽带上网投诉-次数0-202501030000240946</t>
  </si>
  <si>
    <t>2025-01-05 10:19:00</t>
  </si>
  <si>
    <t>202501030000240946</t>
  </si>
  <si>
    <t>202501030000240946#客户来电反映经常有 10085 和手机号码13406641264给客户打电话让客户办理宽带升级，告知客户宽带到期了不升级宽带就不能用了，客户不办理挂机之后宽带就会很卡顿，之前已经让工作人员上门调试多次了，已按相关口径解释，客户不认可，强烈要求记录上报反映，请协助处理，谢谢。录音流水:2025010310492681520813235 联系电话：18416656444。客户提及GXB升级投诉渠道，有升级投诉倾向，非常紧急，请立即处理！</t>
  </si>
  <si>
    <t>2025-01-04 16:00:10</t>
  </si>
  <si>
    <t>SD-057-250104-308154-590</t>
  </si>
  <si>
    <t>2025-01-04 09:18:20</t>
  </si>
  <si>
    <t>80+银卡-普通区域-昌邑市-昌邑龙泽苑-15094968808-200M-宽带上网投诉-次数0-202501040000131266</t>
  </si>
  <si>
    <t>202501040000131266</t>
  </si>
  <si>
    <t>202501040000131266#流程受理流水号：20250104091453150949688081014907
客户号码:15094968808
客户姓名:刘**
投诉地市:潍坊
来话流水:2025010409141397120801249
宽带账号:15094968808
宽带账号归属地市:潍坊
宽带账号归属区县:昌邑市
故障地址:潍坊昌邑市奎聚街道院校街龙泽苑6号楼*********
联系电话:18866181558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光功率:-19.43
故障大类:宽带/电视
故障细类:宽带无法上网
携转原因:
故障时间:2025-01-04 09:17:06
具体故障现象:宽带在夜间经常掉线，无法正常使用
客户其他诉求:
;宽带小区$[昌邑龙泽苑]$</t>
  </si>
  <si>
    <t>2025-01-04 09:23:17</t>
  </si>
  <si>
    <t>2025-01-04 09:26:56</t>
  </si>
  <si>
    <t>SD-057-250104-621897-6833</t>
  </si>
  <si>
    <t>2025-01-04 20:31:18</t>
  </si>
  <si>
    <t>普通区域-青州市-富盈家园二期-15264633000-200M-宽带延伸服务-次数0-202501040000692406</t>
  </si>
  <si>
    <t>202501040000692406</t>
  </si>
  <si>
    <t xml:space="preserve">202501040000692406#流程受理流水号：20250104203039152646330001215298
客户号码:15264633000
客户姓名:刘**
投诉地市:潍坊
来话流水:2025010420283264820899418
宽带账号:15264633000
宽带账号归属地市:潍坊
宽带账号归属区县:青州市
故障地址:潍坊青州市东夏镇益王府北路富盈家园二期100号楼*********
联系电话:15806366361
联系人:先生/女士
工单紧急程度:一般
是否有升级投诉倾向:否
是否重复投诉:否
是否携转意向:否
是否投诉倾向:否
是否智能网关:智能网关
当前是否在线:是
接入方式:FTTH
是否质差终端:无质差信息
光功率:-20.60
故障大类:宽带/电视
故障细类:宽带延伸服务
携转原因:
故障时间:2025-01-04 20:30:44
具体故障现象:路由器亮红灯
</t>
  </si>
  <si>
    <t>2025-01-04 20:40:48</t>
  </si>
  <si>
    <t>2025-01-04 20:41:58</t>
  </si>
  <si>
    <t>SD-057-250104-789560-492</t>
  </si>
  <si>
    <t>2025-01-04 09:08:50</t>
  </si>
  <si>
    <t>普通区域-青州市-营子花园小区-13188861387-500M-宽带延伸服务-次数0-202501040000120980</t>
  </si>
  <si>
    <t>202501040000120980</t>
  </si>
  <si>
    <t xml:space="preserve">202501040000120980#【已关注中国移动10086微信公众号】流程受理流水号：20250104090735131888613871012348
客户号码:13188861387
客户姓名:陈*
投诉地市:潍坊
来话流水:2025010408563425020811797
宽带账号:13188861387
宽带账号归属地市:潍坊
宽带账号归属区县:青州市
故障地址:潍坊青州市王府街道青都街营子花园小区西区1号楼*********
联系电话:13188861387
联系人:先生/女士
工单紧急程度:紧急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故障时间:2025-01-04 09:08:01
具体故障现象:新买路由器装维上门安装，
</t>
  </si>
  <si>
    <t>2025-01-04 09:10:20</t>
  </si>
  <si>
    <t>SD-851-303219-480-12306</t>
  </si>
  <si>
    <t>2025-01-04 20:02:15</t>
  </si>
  <si>
    <t>【调研】-普通区域-坊子区-隆鑫盛景-18006469985-1000M-宽带上网投诉-次数0-20250104200111X714445820 一级督办</t>
  </si>
  <si>
    <t>20250104200111X714445820</t>
  </si>
  <si>
    <t>2025-01-04 20:20:27</t>
  </si>
  <si>
    <t>2025-01-04 20:20:54</t>
  </si>
  <si>
    <t>SD-057-250104-870495-534</t>
  </si>
  <si>
    <t>2025-01-04 09:14:37</t>
  </si>
  <si>
    <t>【调研】-80+银卡-普通区域-潍城区-三甲村自然村-15064606219-300M-宽带上网投诉-次数0-202501040000124740</t>
  </si>
  <si>
    <t>202501040000124740</t>
  </si>
  <si>
    <t xml:space="preserve">202501040000124740#流程受理流水号：20250104091239150646062191014124
客户号码:15064606219
客户姓名:孙**
投诉地市:潍坊
来话流水:2025010409120817120876015
宽带账号:15064606219
宽带账号归属地市:潍坊
宽带账号归属区县:潍城区
故障地址:潍坊潍城区乐埠山生态经济发展区三甲村三甲村自然村三甲中心街东二排北三列一户8号箱*********
联系电话:15064606219
联系人:先生/女士
工单紧急程度:紧急
是否有升级投诉倾向:否
是否重复投诉:否
是否携转意向:否
是否投诉倾向:否
是否智能网关:非智能网关
当前是否在线:否
接入方式:FTTH
端到端诊断结果:大面积故障
是否质差终端:是
光功率:无
故障大类:宽带/电视
故障细类:宽带无法上网
携转原因:
故障时间:2025-01-04 09:13:09
具体故障现象:打不开网页，
客户其他诉求:要求师傅上门处理
</t>
  </si>
  <si>
    <t>2025-01-04 09:15:48</t>
  </si>
  <si>
    <t>2025-01-04 09:16:24</t>
  </si>
  <si>
    <t>SD-057-250104-867190-6520</t>
  </si>
  <si>
    <t>2025-01-04 19:46:29</t>
  </si>
  <si>
    <t>【调研】-普通区域-寿光市-王北楼村自然村-18353619009-300M-宽带上网投诉-次数0-202501040000662666</t>
  </si>
  <si>
    <t>202501040000662666</t>
  </si>
  <si>
    <t>202501040000662666#宽带账号：18353619009；宽带地址：潍坊寿光市上口镇王北楼村；客户来电反映移动高清无法看，提示无信号，用户表示重插高清线、切换信号源无法恢复，客户不配合排障，要求师傅上门，请协助处理，谢谢！联系电话：18353619009；联系人：女士；来电流水：2025010419361907420825108</t>
  </si>
  <si>
    <t>2025-01-04 20:00:56</t>
  </si>
  <si>
    <t>2025-01-04 20:01:17</t>
  </si>
  <si>
    <t>SD-057-250104-805732-6521</t>
  </si>
  <si>
    <t>2025-01-04 19:46:48</t>
  </si>
  <si>
    <t>普通区域-奎文区-丁家道口小区-13853624771-300M-业务受理宽带-次数0-202501040000674545</t>
  </si>
  <si>
    <t>202501040000674545</t>
  </si>
  <si>
    <t>202501040000674545#【已关注中国移动10086微信公众号】 宽带账号:13853624771; 联系电话：13853624771，问题类型：此工单为群障修复工单，根据群障全量闭环修复管理要求，为确保客户网络通畅，请装维人员跟进修复网络问题，谢谢！ 
 群障标题：公告。故障描述：潍坊奎文区丁家道口小区光缆故障，预估24小时恢复，请帮忙拦截,如有需要请联系片区装维师傅朱文杰15706366520主叫号码：13853624771.0;该号码仅供参考，请优先联系宽带账号。</t>
  </si>
  <si>
    <t>2025-01-04 19:49:22</t>
  </si>
  <si>
    <t>2025-01-04 19:49:40</t>
  </si>
  <si>
    <t>SD-057-250104-312597-6522</t>
  </si>
  <si>
    <t>2025-01-04 19:46:50</t>
  </si>
  <si>
    <t>【调研】-普通区域-青州市-山工家属院-18764633798-300M-业务受理宽带-次数0-202501040000674943</t>
  </si>
  <si>
    <t>202501040000674943</t>
  </si>
  <si>
    <t>202501040000674943# 宽带账号:18764633798; 联系电话：18764633798，问题类型：此工单为群障修复工单，根据群障全量闭环修复管理要求，为确保客户网络通畅，请装维人员跟进修复网络问题，谢谢！ 
 群障标题：公告。故障描述：山工家属院主叫号码：18764633798.0;该号码仅供参考，请优先联系宽带账号。</t>
  </si>
  <si>
    <t>2025-01-04 19:53:11</t>
  </si>
  <si>
    <t>2025-01-04 19:53:33</t>
  </si>
  <si>
    <t>SD-851-271583-1308-22409</t>
  </si>
  <si>
    <t>SD-057-250104-251967-544</t>
  </si>
  <si>
    <t>2025-01-04 09:15:59</t>
  </si>
  <si>
    <t>普通区域-安丘市-河南东张排村自然村-13468497948-300M-宽带上网投诉-次数0-202501040000127860</t>
  </si>
  <si>
    <t>202501040000127860</t>
  </si>
  <si>
    <t>202501040000127860#流程受理流水号：20250104091447134684979481014871
客户号码:13468497948
客户姓名:陆**
投诉地市:潍坊
来话流水:2025010409124215020882929
宽带账号:13468497948
账号归属区县:安丘
联系电话:15106365893
联系人:先生
宽带地址:潍坊
工单紧急程度:一般
是否投诉倾向:否
是否重复投诉:否
是否携转意向:否
是否有升级投诉倾向:否
*业务名称:业务融合开机流程宽带
投诉内容:手机号码：13468497948，【问题描述】客户已办理宽带业务，有开通单，要求装维尽快联系上门，请处理，谢谢。联系电话：15106365893，联系人：先生，录音流水号：2025010409124215020882929。受理明细：531920062399999999。
在途开通单信息：536241217619912254，13468497948，2024-12-17 13:38:43，业务融合开机流程宽带，处理中，黄单建设（楼宇）
是否到厅:否
业务名称:业务融合开机流程宽带
;宽带小区$[河南东张排村自然村]$</t>
  </si>
  <si>
    <t>2025-01-04 09:18:57</t>
  </si>
  <si>
    <t>2025-01-04 09:19:42</t>
  </si>
  <si>
    <t>SD-851-246769-7254-12844</t>
  </si>
  <si>
    <t>SD-057-250104-495780-6692</t>
  </si>
  <si>
    <t>2025-01-04 20:07:09</t>
  </si>
  <si>
    <t>(目标)普通区域-潍城区-潍城二毛宿舍-15153643404-300M-宽带上网投诉-次数0-202501040000683951</t>
  </si>
  <si>
    <t>202501040000683951</t>
  </si>
  <si>
    <t>202501040000683951#流程受理流水号：20250104200331151536434041211134
客户号码:15153643404
客户姓名:姜**
投诉地市:潍坊
来话流水:2025010420010876820864305
宽带账号:15153643404
宽带账号归属地市:潍坊
宽带账号归属区县:潍城区
故障地址:潍坊潍城区西关街道胜利西街潍城二毛宿舍9号楼*********
联系电话:15153643404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光功率:-25.85
故障大类:宽带/电视
故障细类:宽带无法上网(专席)
携转原因:
故障时间:2025-01-04 20:04:34
具体故障现象:网速慢卡顿，备注，12点以后有空，
客户其他诉求:
;宽带小区$[潍城二毛宿舍]$</t>
  </si>
  <si>
    <t>2025-01-04 20:28:36</t>
  </si>
  <si>
    <t>2025-01-04 20:29:33</t>
  </si>
  <si>
    <t>SD-057-250104-702163-6523</t>
  </si>
  <si>
    <t>2025-01-04 19:46:52</t>
  </si>
  <si>
    <t>80+银卡-普通区域-奎文区-状元府-15963608855-500M-业务受理宽带-次数0-202501040000676220</t>
  </si>
  <si>
    <t>202501040000676220</t>
  </si>
  <si>
    <t>202501040000676220# 宽带账号:15963608855; 联系电话：15963608855，问题类型：此工单为群障修复工单，根据群障全量闭环修复管理要求，为确保客户网络通畅，请装维人员跟进修复网络问题，谢谢！ 
 群障标题：公告。故障描述：状元府主叫号码：15054413131.0;该号码仅供参考，请优先联系宽带账号。</t>
  </si>
  <si>
    <t>2025-01-04 19:53:43</t>
  </si>
  <si>
    <t>2025-01-04 19:54:27</t>
  </si>
  <si>
    <t>SD-851-292589-9791-23036</t>
  </si>
  <si>
    <t>SD-057-250104-203691-567</t>
  </si>
  <si>
    <t>2025-01-04 09:17:29</t>
  </si>
  <si>
    <t>(目标)普通区域-青州市-孟家庄-13616461132-200M-宽带上网投诉-次数0-20250104091640X400849642</t>
  </si>
  <si>
    <t>2025-01-05 10:18:00</t>
  </si>
  <si>
    <t>20250104091640X400849642</t>
  </si>
  <si>
    <t xml:space="preserve">流程受理流水号：20250104091455136164611321014914
客户号码:13616461132
客户姓名:李**
投诉地市:潍坊
来话流水:2025010409125524420885512
宽带账号:13616461132
宽带账号归属地市:潍坊
宽带账号归属区县:青州市
故障地址:潍坊青州市云门山街道孟家西街17号
联系电话:13616461132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故障细类:网速慢/上网掉线(专席)
携转原因:
故障时间:2025-01-04 09:17:43
具体故障现象:网速慢卡顿，客户拒绝重启设备，要求上门
客户其他诉求:
</t>
  </si>
  <si>
    <t>2025-01-04 09:19:15</t>
  </si>
  <si>
    <t>2025-01-04 09:20:18</t>
  </si>
  <si>
    <t>2025-01-04 09:17:33</t>
  </si>
  <si>
    <t>【调研】-80+普通-普通区域-潍城区-大庄子-13562697000-200M-宽带上网投诉-次数0-202501040000129163 一级督办</t>
  </si>
  <si>
    <t>202501040000129163</t>
  </si>
  <si>
    <t>2025-01-04 09:19:47</t>
  </si>
  <si>
    <t>2025-01-04 09:22:26</t>
  </si>
  <si>
    <t>SD-057-250104-564078-427</t>
  </si>
  <si>
    <t>2025-01-04 09:02:43</t>
  </si>
  <si>
    <t>(目标)普通区域-寒亭区-和润海棠湾-15064416315-1000M-宽带上网投诉-次数0-202501040000115573</t>
  </si>
  <si>
    <t>202501040000115573</t>
  </si>
  <si>
    <t>202501040000115573#客户来电表示宽带已经安装，但前台核实仍显示预约状态，客户表示宽带无法正常使用，对此不认可，同时表示安装宽带时装维师傅态度恶劣，索要客户密码锁密码，要自行安装，客户情绪激动要求今天内回复，前台未承诺，烦请处理谢谢。联系人：女士，联系电话：15064416315，通话流水：2025010408532785720883752</t>
  </si>
  <si>
    <t>2025-01-04 09:04:35</t>
  </si>
  <si>
    <t>2025-01-04 10:45:08</t>
  </si>
  <si>
    <t>SD-851-243207-10839-10355</t>
  </si>
  <si>
    <t>SD-057-250104-281736-443</t>
  </si>
  <si>
    <t>2025-01-04 09:05:32</t>
  </si>
  <si>
    <t>80+银卡-普通区域-寿光市-马家齐村自然村-15054456908-1000M-宽带上网投诉-次数0-20250104090325X605356544</t>
  </si>
  <si>
    <t>20250104090325X605356544</t>
  </si>
  <si>
    <t xml:space="preserve">【农村网络投诉】流程受理流水号：20250104090115150544569081010368
客户号码:15054456908
客户姓名:孟**
投诉地市:潍坊
来话流水:2025010409003699520848860
宽带账号:15054456908
宽带账号归属地市:潍坊
宽带账号归属区县:寿光市
故障地址:潍坊寿光市寒桥镇马家齐村马家齐村自然村马家齐后村扩容6箱（吕东兴）*********
联系电话:15963603627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09:03:09
具体故障现象:光猫亮红灯，
客户其他诉求:
</t>
  </si>
  <si>
    <t>2025-01-04 09:10:45</t>
  </si>
  <si>
    <t>2025-01-04 09:11:02</t>
  </si>
  <si>
    <t>SD-057-250104-206473-6661</t>
  </si>
  <si>
    <t>2025-01-04 20:03:11</t>
  </si>
  <si>
    <t>80+银卡-普通区域-诸城市-华都富林-13953675011-1000M-宽带上网投诉-次数0-202501040000682494</t>
  </si>
  <si>
    <t>202501040000682494</t>
  </si>
  <si>
    <t>202501040000682494#【已关注中国移动10086微信公众号】流程受理流水号：20250104200243139536750111210999
客户号码:13953675011
客户姓名:管**
投诉地市:潍坊
来话流水:2025010419532095620822036
宽带账号:13953675011
宽带账号归属地市:潍坊
宽带账号归属区县:诸城市
故障地址:潍坊诸城市密州街道人民东路华都富林8号楼*********
联系电话:13953675011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故障细类:宽带无法上网
携转原因:
故障时间:2025-01-04 20:03:22
具体故障现象:打不开网页，
客户其他诉求:
;宽带小区$[华都富林]$</t>
  </si>
  <si>
    <t>2025-01-04 20:21:44</t>
  </si>
  <si>
    <t>2025-01-04 20:22:02</t>
  </si>
  <si>
    <t>SD-851-273257-10248-2850</t>
  </si>
  <si>
    <t>SD-057-250104-258947-6500</t>
  </si>
  <si>
    <t>2025-01-04 19:44:07</t>
  </si>
  <si>
    <t>普通区域-昌乐县-寺后-15169655502-1000M-宽带上网投诉-次数0-202501040000673920</t>
  </si>
  <si>
    <t>202501040000673920</t>
  </si>
  <si>
    <t>202501040000673920#流程受理流水号：20250104194212151696555021207446
客户号码:15169655502
客户姓名:唐**
投诉地市:潍坊
来话流水:2025010419414910720857012
宽带账号:15169655502
账号归属区县:昌乐
联系电话:15169655502
联系人:先生/女士
宽带地址:潍坊
工单紧急程度:非常紧急
是否投诉倾向:否
是否重复投诉:否
是否携转意向:否
是否有升级投诉倾向:否
*业务名称:业务融合开机流程宽带+全光WiFi+OTT+FTTR组网
投诉内容:手机号码：15169655502，【问题描述】客户已办理宽带业务，有开通单，要求装维尽快联系上门，请处理，谢谢。联系电话：15169655502，联系人：先生/女士，录音流水号：2025010419414910720857012。
在途开通单信息：536241228100831752，15169655502，2024-12-28 14:40:32，业务融合开机流程宽带+全光WiFi+OTT+FTTR组网，处理中，预约池
是否到厅:否
业务名称:业务融合开机流程宽带+全光WiFi+OTT+FTTR组网
;宽带小区$[寺后]$</t>
  </si>
  <si>
    <t>2025-01-04 19:50:27</t>
  </si>
  <si>
    <t>2025-01-04 19:51:41</t>
  </si>
  <si>
    <t>SD-851-286005-8669-1720</t>
  </si>
  <si>
    <t>SD-057-250104-390826-6531</t>
  </si>
  <si>
    <t>2025-01-04 19:47:08</t>
  </si>
  <si>
    <t>【调研】-80+银卡-(目标)普通区域-潍城区-西月河小区-18263675169-300M-业务受理宽带-次数0-202501040000675364</t>
  </si>
  <si>
    <t>202501040000675364</t>
  </si>
  <si>
    <t>202501040000675364# 宽带账号:18263675169; 联系电话：18263675169，问题类型：此工单为群障修复工单，根据群障全量闭环修复管理要求，为确保客户网络通畅，请装维人员跟进修复网络问题，谢谢！ 
 群障标题：公告。故障描述：潍坊潍城区西月河小区光缆故障，预估24小时恢复，请帮忙拦截,如有需要请联系片区装维师傅赵雄15966182642主叫号码：18263675169.0;该号码仅供参考，请优先联系宽带账号。</t>
  </si>
  <si>
    <t>2025-01-04 19:49:21</t>
  </si>
  <si>
    <t>2025-01-04 19:51:57</t>
  </si>
  <si>
    <t>SD-057-250104-504896-6858</t>
  </si>
  <si>
    <t>2025-01-04 20:35:01</t>
  </si>
  <si>
    <t>80+银卡-普通区域-寿光市-苏家村自然村-13863650309-1000M-宽带上网投诉-次数0-202501040000693109</t>
  </si>
  <si>
    <t>202501040000693109</t>
  </si>
  <si>
    <t>202501040000693109#13863650309客户来电反映要求师傅上门更换一个机顶盒遥控器 遥控器反应不好要求师傅上门服务 请处理 谢谢  联系电话13863650309 联系人先生 来电流水2025010420293163520803919</t>
  </si>
  <si>
    <t>2025-01-04 20:41:35</t>
  </si>
  <si>
    <t>2025-01-04 20:41:57</t>
  </si>
  <si>
    <t>SD-851-306359-9975-29425</t>
  </si>
  <si>
    <t>SD-057-250104-856243-6507</t>
  </si>
  <si>
    <t>2025-01-04 19:44:31</t>
  </si>
  <si>
    <t>普通区域-诸城市-工会大厦-13791630697-300M-魔百和投诉-次数0-202501040000674906</t>
  </si>
  <si>
    <t>202501040000674906</t>
  </si>
  <si>
    <t>202501040000674906#流程受理流水号：20250104194001137916306971207033
客户号码:13791630697
客户姓名:杜*
投诉地市:潍坊
来话流水:2025010419380191920835165
宽带账号:13791630697
宽带账号归属地市:潍坊
宽带账号归属区县:诸城市
故障地址:潍坊诸城市密州街道和平街工会大厦1号楼*********
联系电话:13791630697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故障细类:移动高清电视故障(专席)
携转原因:
故障时间:2025-01-04 19:40:23
魔百和单播/组播:组播
具体故障现象:电视机提示无信号，指导操作未恢复，请协助处理
客户其他诉求:谢谢
魔百和单/组播：组播;宽带小区$[工会大厦]$</t>
  </si>
  <si>
    <t>2025-01-04 19:45:45</t>
  </si>
  <si>
    <t>2025-01-04 19:49:29</t>
  </si>
  <si>
    <t>SD-057-250104-026315-6862</t>
  </si>
  <si>
    <t>2025-01-04 20:35:11</t>
  </si>
  <si>
    <t>【调研】-80+普通-FTTR-普通区域-寒亭区-宏安嘉苑-13792629773-1000M-宽带上网投诉-次数0-202501040000694902</t>
  </si>
  <si>
    <t>202501040000694902</t>
  </si>
  <si>
    <t xml:space="preserve">202501040000694902#【已关注中国移动10086微信公众号】流程受理流水号：20250104203425137926297731215836
客户号码:13792629773
客户姓名:王*
投诉地市:潍坊
来话流水:2025010420341215520824832
宽带账号:13792629773
宽带账号归属地市:潍坊
宽带账号归属区县:寒亭区
故障地址:潍坊寒亭区开元街道白云路宏安嘉苑1号楼*********
联系电话:13792629773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光功率:-20.04
故障大类:宽带/电视
故障细类:宽带无法上网
携转原因:
故障时间:2025-01-04 20:34:40
具体故障现象:电脑无法上网，
客户其他诉求:13792629773客户侧为质差终端，要求上门更换终端并一并处理故障问题。 联系电话 本机  录音流水 2025010420341215520824832
</t>
  </si>
  <si>
    <t>2025-01-04 20:51:23</t>
  </si>
  <si>
    <t>2025-01-04 20:51:45</t>
  </si>
  <si>
    <t>SD-851-323788-3956-28455</t>
  </si>
  <si>
    <t>2025-01-04 09:00:11</t>
  </si>
  <si>
    <t>普通区域-安丘市-夹埠村自然村-15653430270-300M-宽带上网投诉-次数0-202501040000114033 一级督办</t>
  </si>
  <si>
    <t>202501040000114033</t>
  </si>
  <si>
    <t>2025-01-04 09:03:45</t>
  </si>
  <si>
    <t>2025-01-04 09:05:37</t>
  </si>
  <si>
    <t>SD-851-332626-8099-11958</t>
  </si>
  <si>
    <t>普通区域--null-13562697156-宽带上网投诉-次数0-202501040000118386 一级督办</t>
  </si>
  <si>
    <t>2025-01-05 10:03:00</t>
  </si>
  <si>
    <t>202501040000118386</t>
  </si>
  <si>
    <t>2025-01-04 11:37:00</t>
  </si>
  <si>
    <t>SD-057-250104-921467-6670</t>
  </si>
  <si>
    <t>2025-01-04 20:04:25</t>
  </si>
  <si>
    <t>【调研】-80+银卡-普通区域-滨海-湖光山舍-18366366607-1000M-魔百和投诉-次数0-202501040000682226</t>
  </si>
  <si>
    <t>202501040000682226</t>
  </si>
  <si>
    <t>202501040000682226#流程受理流水号：20250104200156183663666071210858
客户号码:18366366607
客户姓名:林*
投诉地市:潍坊
来话流水:2025010420012402920865657
宽带账号:18366366607
宽带账号归属地市:潍坊
宽带账号归属区县:滨海
故障地址:潍坊滨海央子街道观海路湖光山舍
联系电话:18366366607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故障细类:移动高清电视故障(专席)
携转原因:
故障时间:2025-01-04 20:07:10
魔百和单播/组播:组播
具体故障现象:电视直播或点播无法观看，
客户其他诉求:
魔百和单/组播：组播;宽带小区$[湖光山舍]$</t>
  </si>
  <si>
    <t>2025-01-04 20:14:44</t>
  </si>
  <si>
    <t>2025-01-04 20:15:04</t>
  </si>
  <si>
    <t>SD-851-291190-9788-27387</t>
  </si>
  <si>
    <t>SD-057-250104-842175-6866</t>
  </si>
  <si>
    <t>2025-01-04 20:35:35</t>
  </si>
  <si>
    <t>【调研】-80+银卡-普通区域-寿光市-港苑新空间-15095121234-200M-魔百和投诉-次数0-202501040000694423</t>
  </si>
  <si>
    <t>202501040000694423</t>
  </si>
  <si>
    <t>202501040000694423#流程受理流水号：20250104202629150951212341214700
客户号码:15095121234
客户姓名:胡**
投诉地市:潍坊
来话流水:2025010420221638420869793
宽带账号:15095121234
宽带账号归属地市:潍坊
宽带账号归属区县:寿光市
故障地址:潍坊寿光市圣城街道建新街港苑新空间17号楼*********
联系电话:13465364999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故障大类:电视
故障细类:移动高清电视故障(专席)
携转原因:
故障时间:2025-01-04 20:38:05
魔百和单播/组播:单播
具体故障现象:电视提示网络类错误，
客户其他诉求:
魔百和单/组播：单播;宽带小区$[港苑新空间]$</t>
  </si>
  <si>
    <t>2025-01-04 20:53:08</t>
  </si>
  <si>
    <t>2025-01-04 20:53:23</t>
  </si>
  <si>
    <t>SD-851-286422-8438-15300</t>
  </si>
  <si>
    <t>SD-057-250104-274395-477</t>
  </si>
  <si>
    <t>2025-01-04 09:07:57</t>
  </si>
  <si>
    <t>普通区域-坊子区-乐港花园-15163610571-100M-业务受理宽带-次数0-202501040000122044</t>
  </si>
  <si>
    <t>2025-01-05 09:08:00</t>
  </si>
  <si>
    <t>202501040000122044</t>
  </si>
  <si>
    <t>202501040000122044# 宽带账号:15163610571; 联系电话：15163610571，问题类型：此工单为群障修复工单，根据群障全量闭环修复管理要求，为确保客户网络通畅，请装维人员跟进修复网络问题，谢谢！ 
 群障标题：公告。故障描述：潍坊坊子区乐港花园光缆故障，预估24小时恢复，请帮忙拦截,如有需要请联系片区装维师傅钟子龙15706307275主叫号码：15163610571.0;该号码仅供参考，请优先联系宽带账号。</t>
  </si>
  <si>
    <t>2025-01-04 09:10:00</t>
  </si>
  <si>
    <t>2025-01-04 09:10:21</t>
  </si>
  <si>
    <t>SD-057-250104-513476-6675</t>
  </si>
  <si>
    <t>2025-01-04 20:05:10</t>
  </si>
  <si>
    <t>80+银卡-FTTR-普通区域-昌乐县-大徐家庄-15169508050-1000M-宽带上网投诉-次数0-20250104200248X168602110</t>
  </si>
  <si>
    <t>20250104200248X168602110</t>
  </si>
  <si>
    <t xml:space="preserve">流程受理流水号：20250104195541151695080501209818
客户号码:15169508050
客户姓名:王**
投诉地市:潍坊
来话流水:2025010419524312320818543
宽带账号:15169508050
宽带账号归属地市:潍坊
宽带账号归属区县:昌乐县
故障地址:潍坊昌乐县营丘镇大徐家庄
联系电话:15169508050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
故障细类:宽带无法上网(专席)
携转原因:
故障时间:2025-01-04 19:55:41
具体故障现象:网速慢卡顿，
客户其他诉求:客户反映要求不要推荐设备 要求解决问题  请尽快处理  
</t>
  </si>
  <si>
    <t>2025-01-04 20:13:56</t>
  </si>
  <si>
    <t>2025-01-04 20:14:20</t>
  </si>
  <si>
    <t>SD-851-250684-12048-5743</t>
  </si>
  <si>
    <t>SD-057-250104-307281-3395</t>
  </si>
  <si>
    <t>2025-01-04 14:02:13</t>
  </si>
  <si>
    <t>【调研】-普通区域-昌乐县-东山旺沿街（含东山旺、牙山、龙王河、冯家沟、孟家峪）-13668668726-300M-宽带上网投诉-次数0-20250104135935X375140620</t>
  </si>
  <si>
    <t>20250104135935X375140620</t>
  </si>
  <si>
    <t xml:space="preserve">流程受理流水号：20250104135631136686687261107318
客户号码:13668668726
客户姓名:王**
投诉地市:潍坊
来话流水:2025010413555951320877993
宽带账号:13668668726
宽带账号归属地市:潍坊
宽带账号归属区县:昌乐县
故障地址:潍坊昌乐县鄌郚镇龙王河56
联系电话:13668668726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故障时间:2025-01-04 13:57:02
具体故障现象:客户来电反映宽带无法上网，注册灯熄灭，将光纤线插紧，捋直，重启未恢复，请协助谢谢
客户其他诉求:
</t>
  </si>
  <si>
    <t>2025-01-04 14:07:52</t>
  </si>
  <si>
    <t>2025-01-04 14:08:38</t>
  </si>
  <si>
    <t>SD-057-250104-093458-30</t>
  </si>
  <si>
    <t>2025-01-04 07:46:45</t>
  </si>
  <si>
    <t>【调研】-80+银卡-普通区域-寿光市-刘家河头小区-15863601583-300M-魔百和投诉-次数0-202501040000090337</t>
  </si>
  <si>
    <t>202501040000090337</t>
  </si>
  <si>
    <t>202501040000090337#流程受理流水号：20250104074453158636015831000232
客户号码:15863601583
客户姓名:张**
投诉地市:潍坊
来话流水:2025010407440548520802421
宽带账号:15863601583
宽带账号归属地市:潍坊
宽带账号归属区县:寿光市
故障地址:潍坊寿光市台头镇刘家河头村刘家河头小区5号楼*********
联系电话:13475684617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光功率:-16.81
故障大类:宽带/电视
故障细类:移动高清电视故障
携转原因:
故障时间:2025-01-04 07:45:19
魔百和单播/组播:组播
具体故障现象:机顶盒无法开机，
客户其他诉求:
魔百和单/组播：组播;宽带小区$[刘家河头小区]$</t>
  </si>
  <si>
    <t>2025-01-04 07:48:32</t>
  </si>
  <si>
    <t>陈锦旭</t>
  </si>
  <si>
    <t>15706307751</t>
  </si>
  <si>
    <t>dw3_jk_chenjinxu</t>
  </si>
  <si>
    <t>2025-01-04 07:48:52</t>
  </si>
  <si>
    <t>SD-057-250104-987320-6926</t>
  </si>
  <si>
    <t>2025-01-04 20:48:35</t>
  </si>
  <si>
    <t>普通区域-青州市-王坟镇西张-13583692265-100M-宽带上网投诉-次数0-202501040000698240</t>
  </si>
  <si>
    <t>202501040000698240</t>
  </si>
  <si>
    <t>202501040000698240#宽带账号：13583692265*；宽带地址：*潍坊青州市王坟镇西张王坟镇西张9号箱（中心大街北王林利）**；客户来电反映宽带/移动高清无法使用，要求师傅帮忙尽快处理，请协助处理，谢谢！联系电话：*15866569020*；联系人：***；来电流水：2025010420463676820878459</t>
  </si>
  <si>
    <t>2025-01-04 20:54:41</t>
  </si>
  <si>
    <t>2025-01-04 20:55:04</t>
  </si>
  <si>
    <t>SD-057-250104-306951-3466</t>
  </si>
  <si>
    <t>2025-01-04 14:07:38</t>
  </si>
  <si>
    <t>80+普通-普通区域-临朐县-谭家小崔自然村-13853605559-200M-业务受理宽带-次数0-202501040000392339</t>
  </si>
  <si>
    <t>2025-01-05 14:08:00</t>
  </si>
  <si>
    <t>202501040000392339</t>
  </si>
  <si>
    <t>202501040000392339#【已关注中国移动10086微信公众号】 宽带账号:13853605559; 联系电话：13853605559，问题类型：此工单为群障修复工单，根据群障全量闭环修复管理要求，为确保客户网络通畅，请装维人员跟进修复网络问题，谢谢！ 
 群障标题：公告。故障描述：潍坊临朐县谭家小崔自然村光缆故障，预估24小时恢复，请帮忙拦截,如有需要请联系片区装维师傅吕学民15706307557主叫号码：13853605559.0;该号码仅供参考，请优先联系宽带账号。</t>
  </si>
  <si>
    <t>2025-01-04 14:35:11</t>
  </si>
  <si>
    <t>2025-01-04 14:36:27</t>
  </si>
  <si>
    <t>SD-851-244494-6382-23131</t>
  </si>
  <si>
    <t>SD-057-250104-209346-6931</t>
  </si>
  <si>
    <t>2025-01-04 20:49:48</t>
  </si>
  <si>
    <t>80+银卡-普通区域-高密市-潍坊市高密市醴泉街道顺河路新新家园-18706563727-1000M-魔百和投诉-次数0-202501040000698153</t>
  </si>
  <si>
    <t>202501040000698153</t>
  </si>
  <si>
    <t>202501040000698153#【已关注中国移动10086微信公众号】流程受理流水号：20250104204830187065637271217596
客户号码:18706563727
客户姓名:赵**
投诉地市:潍坊
来话流水:2025010420425396620862768
宽带账号:18706563727
宽带账号归属地市:潍坊
宽带账号归属区县:高密市
故障地址:潍坊高密市醴泉街道顺河路潍坊市高密市醴泉街道顺河路新新家园15号楼*********
联系电话:18706563727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光功率:-18.69
故障大类:电视
故障细类:移动高清电视故障(专席)
携转原因:
故障时间:2025-01-04 20:53:20
魔百和单播/组播:组播
具体故障现象:电视直播或点播无法观看，重启设备无效
客户其他诉求:
魔百和单/组播：组播;宽带小区$[潍坊市高密市醴泉街道顺河路新新家园]$</t>
  </si>
  <si>
    <t>2025-01-04 20:52:02</t>
  </si>
  <si>
    <t>2025-01-04 20:52:34</t>
  </si>
  <si>
    <t>SD-057-250104-074613-3454</t>
  </si>
  <si>
    <t>2025-01-04 14:07:14</t>
  </si>
  <si>
    <t>【调研】-普通区域-诸城市-逄家芦水-18805365876-300M-宽带上网投诉-次数0-202501040000391657</t>
  </si>
  <si>
    <t>202501040000391657</t>
  </si>
  <si>
    <t>202501040000391657#【已关注中国移动10086微信公众号】流程受理流水号：20250104140631188053658761110484
客户号码:18805365876
客户姓名:王**
投诉地市:潍坊
来话流水:2025010414052055220880762
宽带账号:18805365876
宽带账号归属地市:潍坊
宽带账号归属区县:诸城市
故障地址:潍坊诸城市辛兴镇逄家芦水村逄家芦水逄家芦水村19号箱*********
联系电话:18805365876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故障细类:宽带无法上网
携转原因:
故障时间:2025-01-04 14:06:56
具体故障现象:打不开网页，
客户其他诉求:
;宽带小区$[逄家芦水]$</t>
  </si>
  <si>
    <t>2025-01-04 14:09:18</t>
  </si>
  <si>
    <t>2025-01-04 14:09:47</t>
  </si>
  <si>
    <t>SD-057-250104-368504-28</t>
  </si>
  <si>
    <t>2025-01-04 07:40:29</t>
  </si>
  <si>
    <t>普通区域-滨海-蔡二村自然村-15169443323-1000M-宽带上网投诉-次数0-202501040000090837</t>
  </si>
  <si>
    <t>202501040000090837</t>
  </si>
  <si>
    <t>202501040000090837#流程受理流水号：20250104073946151694433231000205
客户号码:15169443323
客户姓名:徐**
投诉地市:潍坊
来话流水:2025010407390360520801229
宽带账号:15169443323
宽带账号归属地市:潍坊
宽带账号归属区县:滨海
故障地址:潍坊滨海央子街道蔡二村蔡二村自然村11号箱*********
联系电话:15169443323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光功率:-17.72
故障大类:宽带/电视
故障细类:宽带无法上网
携转原因:
故障时间:2025-01-04 07:39:57
具体故障现象:频繁掉线，
客户其他诉求:
;宽带小区$[蔡二村自然村]$</t>
  </si>
  <si>
    <t>2025-01-04 08:25:00</t>
  </si>
  <si>
    <t>2025-01-04 09:55:20</t>
  </si>
  <si>
    <t>SD-851-282528-40290-2544</t>
  </si>
  <si>
    <t>SD-057-250104-197405-6892</t>
  </si>
  <si>
    <t>2025-01-04 20:42:07</t>
  </si>
  <si>
    <t>普通区域-青州市-旭景园-13869627958-100M-魔百和投诉-次数0-202501040000695940</t>
  </si>
  <si>
    <t>202501040000695940</t>
  </si>
  <si>
    <t>202501040000695940#【已关注中国移动10086微信公众号】流程受理流水号：20250104203716138696279581216208
客户号码:13869627958
客户姓名:段**
投诉地市:潍坊
来话流水:2025010420364763020836418
宽带账号:13869627958
宽带账号归属地市:潍坊
宽带账号归属区县:青州市
故障地址:潍坊青州市益都街道驼山路旭景园二期108号楼*********
联系电话:13869627958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故障细类:移动高清电视故障(专席)
携转原因:
故障时间:2025-01-04 20:44:55
魔百和单播/组播:单播
具体故障现象:电视提示网络类错误
客户其他诉求:
魔百和单/组播：单播;宽带小区$[旭景园]$</t>
  </si>
  <si>
    <t>2025-01-04 20:45:47</t>
  </si>
  <si>
    <t>2025-01-04 20:46:09</t>
  </si>
  <si>
    <t>SD-057-250104-310562-6894</t>
  </si>
  <si>
    <t>2025-01-04 20:42:44</t>
  </si>
  <si>
    <t>普通区域-高密市-凯宇凤城尚品-13953617257-300M-宽带上网投诉-次数0-202501040000695266</t>
  </si>
  <si>
    <t>202501040000695266</t>
  </si>
  <si>
    <t>202501040000695266#13953617257 客户来电反映本机号码办理的宽带电视无法观看，提示无信号 ，网络正常，线上排障未恢复，请处理，谢谢
联系电话 13696369393  联系人女士 来电流水2025010420391656020847252</t>
  </si>
  <si>
    <t>2025-01-04 21:01:51</t>
  </si>
  <si>
    <t>2025-01-04 21:02:24</t>
  </si>
  <si>
    <t>SD-057-250104-175364-7227</t>
  </si>
  <si>
    <t>2025-01-04 22:27:58</t>
  </si>
  <si>
    <t>普通区域-昌乐县-张家埠头新区沿街-13506463384-300M-宽带上网投诉-次数0-202501040000711708</t>
  </si>
  <si>
    <t>202501040000711708</t>
  </si>
  <si>
    <t>202501040000711708#流程受理流水号：20250104222625135064633841222700
客户号码:13506463384
客户姓名:张*
投诉地市:潍坊
来话流水:2025010422252765020815737
宽带账号:13506463384
宽带账号归属地市:潍坊
宽带账号归属区县:昌乐县
故障地址:潍坊昌乐县尧沟镇张家埠头张家埠头新区沿街张家埠头新区沿街2#*********
联系电话:13562619762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故障时间:2025-01-04 22:27:06
具体故障现象:打不开网页，
客户其他诉求:
;宽带小区$[张家埠头新区沿街]$</t>
  </si>
  <si>
    <t>2025-01-04 23:10:59</t>
  </si>
  <si>
    <t>秦浩</t>
  </si>
  <si>
    <t>15706307115</t>
  </si>
  <si>
    <t>dw3_qinhao</t>
  </si>
  <si>
    <t>2025-01-05 07:11:26</t>
  </si>
  <si>
    <t>SD-057-250104-719586-7222</t>
  </si>
  <si>
    <t>2025-01-04 22:27:01</t>
  </si>
  <si>
    <t>【重投】-【调研】-80+银卡-(目标)普通区域-高密市-宜居家园-13573667922-1000M-业务受理宽带-次数0-202501040000712619</t>
  </si>
  <si>
    <t>202501040000712619</t>
  </si>
  <si>
    <t>202501040000712619# 宽带账号:13573667922; 联系电话：13573667922，问题类型：此工单为群障修复工单，根据群障全量闭环修复管理要求，为确保客户网络通畅，请装维人员跟进修复网络问题，谢谢！ 
 群障标题：公告。故障描述：潍坊高密市宜居家园光缆故障，预估24小时恢复，请帮忙拦截,如有需要请联系片区装维师傅郭涛15706307290主叫号码：18364610539.0;该号码仅供参考，请优先联系宽带账号。</t>
  </si>
  <si>
    <t>2025-01-05 07:01:43</t>
  </si>
  <si>
    <t>2025-01-05 07:03:56</t>
  </si>
  <si>
    <t>SD-851-259230-8564-25273</t>
  </si>
  <si>
    <t>SD-057-250104-598427-7224</t>
  </si>
  <si>
    <t>2025-01-04 22:27:08</t>
  </si>
  <si>
    <t>【调研】-80+金卡-普通区域-潍城区-恒信御峰南区-13561437993-1000M-业务受理宽带-次数0-202501040000711036</t>
  </si>
  <si>
    <t>202501040000711036</t>
  </si>
  <si>
    <t>202501040000711036#【已关注中国移动10086微信公众号】 宽带账号:13561437993; 联系电话：13561437993，问题类型：此工单为群障修复工单，根据群障全量闭环修复管理要求，为确保客户网络通畅，请装维人员跟进修复网络问题，谢谢！ 
 群障标题：公告。故障描述：潍坊潍城区恒信御峰南区光缆故障，预估24小时恢复，请帮忙拦截,如有需要请联系片区装维师傅周富超15706307864主叫号码：13854424458.0;该号码仅供参考，请优先联系宽带账号。</t>
  </si>
  <si>
    <t>2025-01-05 07:01:11</t>
  </si>
  <si>
    <t>2025-01-05 07:01:46</t>
  </si>
  <si>
    <t>SD-851-251565-3174-18839</t>
  </si>
  <si>
    <t>2025-01-04 20:47:02</t>
  </si>
  <si>
    <t>普通区域-坊子区-韩尔庄王家社区-13906362992-300M-宽带上网投诉-次数0-20250104204422X662381719 一级督办</t>
  </si>
  <si>
    <t>20250104204422X662381719</t>
  </si>
  <si>
    <t>2025-01-04 21:07:09</t>
  </si>
  <si>
    <t>2025-01-04 21:07:41</t>
  </si>
  <si>
    <t>SD-851-242779-20985-15235</t>
  </si>
  <si>
    <t>SD-057-250104-937614-200</t>
  </si>
  <si>
    <t>2025-01-04 08:44:11</t>
  </si>
  <si>
    <t>(目标)普通区域-坊子区-农信小区东区-13562693760-300M-魔百和投诉-次数0-202501040000101305</t>
  </si>
  <si>
    <t>202501040000101305</t>
  </si>
  <si>
    <t>202501040000101305#流程受理流水号：20250104084239135626937601004423
客户号码:13562693760
客户姓名:葛**
投诉地市:潍坊
来话流水:2025010408420751720889558
宽带账号:13562693760
宽带账号归属地市:潍坊
宽带账号归属区县:坊子区
故障地址:潍坊坊子区坊子新区凤凰大街农信小区东区1号楼
联系电话:15169636379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光功率:-18.41
故障大类:宽带/电视
故障细类:移动高清电视故障(专席)
携转原因:
故障时间:2025-01-04 08:38:53
魔百和单播/组播:组播
具体故障现象:电视直播或点播无法观看，
客户其他诉求:
魔百和单/组播：组播;宽带小区$[农信小区东区]$</t>
  </si>
  <si>
    <t>2025-01-04 08:46:07</t>
  </si>
  <si>
    <t>2025-01-04 08:47:01</t>
  </si>
  <si>
    <t>SD-057-250104-259607-245</t>
  </si>
  <si>
    <t>2025-01-04 08:47:39</t>
  </si>
  <si>
    <t>80+金卡-普通区域-诸城市-当代地中海-15153650716-500M-业务受理宽带-次数0-202501040000103318</t>
  </si>
  <si>
    <t>202501040000103318</t>
  </si>
  <si>
    <t>202501040000103318# 宽带账号:15153650716; 联系电话：15153650716，问题类型：此工单为群障修复工单，根据群障全量闭环修复管理要求，为确保客户网络通畅，请装维人员跟进修复网络问题，谢谢！ 
 群障标题：公告。故障描述：当代地中海主叫号码：15153650716.0;该号码仅供参考，请优先联系宽带账号。</t>
  </si>
  <si>
    <t>2025-01-04 08:54:02</t>
  </si>
  <si>
    <t>2025-01-04 08:54:25</t>
  </si>
  <si>
    <t>SD-057-250104-970486-1663</t>
  </si>
  <si>
    <t>2025-01-04 11:02:02</t>
  </si>
  <si>
    <t>普通区域-坊子区-王家庄赵戈村-13646362191-1000M-宽带上网投诉-次数0-202501040000244733</t>
  </si>
  <si>
    <t>202501040000244733</t>
  </si>
  <si>
    <t>202501040000244733#【已关注中国移动10086微信公众号】流程受理流水号：20250104110033136463621911054919
客户号码:13646362191
客户姓名:殷**
投诉地市:潍坊
来话流水:2025010411000264220864964
宽带账号:13646362191
宽带账号归属地市:潍坊
宽带账号归属区县:峡山区
故障地址:潍坊峡山区王家庄街道（王家庄）王家庄赵戈村王家庄赵戈村赵戈村扩容3号箱*********
联系电话:15065792221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故障细类:宽带无法上网(专席)
携转原因:
故障时间:2025-01-04 11:00:42
具体故障现象:光猫亮红灯，  光钎线插紧捋直，重启未恢复
客户其他诉求:
;宽带小区$[王家庄赵戈村]$</t>
  </si>
  <si>
    <t>2025-01-04 11:02:24</t>
  </si>
  <si>
    <t>2025-01-04 11:10:32</t>
  </si>
  <si>
    <t>SD-851-319671-3902-4431</t>
  </si>
  <si>
    <t>SD-057-250104-271804-662</t>
  </si>
  <si>
    <t>2025-01-04 09:26:24</t>
  </si>
  <si>
    <t>80+银卡-普通区域-奎文区-李家社区-18363601614-300M-宽带上网投诉-次数0-20250104092508X908695135</t>
  </si>
  <si>
    <t>20250104092508X908695135</t>
  </si>
  <si>
    <t xml:space="preserve">流程受理流水号：20250104092421183636016141018409
客户号码:18363601614
客户姓名:耿**
投诉地市:潍坊
来话流水:2025010409222949020802124
宽带账号:18363601614
宽带账号归属地市:潍坊
宽带账号归属区县:奎文区
故障地址:潍坊奎文区广文街道广文街李家社区11号楼*********
联系电话:13455685619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09:24:43
具体故障现象:提示网络无法连接，
客户其他诉求:
</t>
  </si>
  <si>
    <t>2025-01-04 09:37:26</t>
  </si>
  <si>
    <t>2025-01-04 09:42:40</t>
  </si>
  <si>
    <t>SD-851-264848-21449-28492</t>
  </si>
  <si>
    <t>SD-057-250104-589617-1174</t>
  </si>
  <si>
    <t>2025-01-04 10:16:31</t>
  </si>
  <si>
    <t>80+银卡-普通区域-寿光市-巨家村自然村-13626363213-1000M-宽带延伸服务-次数0-202501040000191598</t>
  </si>
  <si>
    <t>202501040000191598</t>
  </si>
  <si>
    <t xml:space="preserve">202501040000191598#流程受理流水号：20250104101549136263632131037702
客户号码:13626363213
客户姓名:李**
投诉地市:潍坊
来话流水:2025010410142870820812478
宽带账号:13626363213
宽带账号归属地市:潍坊
宽带账号归属区县:寿光市
故障地址:潍坊寿光市王高巨家村巨家村自然村巨家村西北（张东元）*********
联系电话:13626363213
联系人:先生/女士
工单紧急程度:一般
是否有升级投诉倾向:否
是否重复投诉:否
是否携转意向:否
是否投诉倾向:否
是否智能网关:智能网关
当前是否在线:是
接入方式:FTTH
是否质差终端:无质差信息
光功率:-22.44
故障大类:宽带/电视
故障细类:宽带延伸服务
携转原因:
故障时间:2025-01-04 10:08:04
具体故障现象:设置路由器
</t>
  </si>
  <si>
    <t>2025-01-04 10:21:44</t>
  </si>
  <si>
    <t>2025-01-04 10:22:16</t>
  </si>
  <si>
    <t>SD-057-250104-906485-1175</t>
  </si>
  <si>
    <t>2025-01-04 10:16:32</t>
  </si>
  <si>
    <t>80+银卡-FTTR-普通区域-诸城市-邱家朱村自然村-15805368646-1000M-业务受理宽带-次数0-202501040000193728</t>
  </si>
  <si>
    <t>202501040000193728</t>
  </si>
  <si>
    <t>202501040000193728#【已关注中国移动10086微信公众号】 导航立单,用户所在位置有群障,已向客户播报,客户要求装维回访.此工单为群障修复工单,根据群障全量闭环管理要求,为确保客户网络通畅,请装维人员跟进修复网络问题,谢谢.联系电话：15805368646</t>
  </si>
  <si>
    <t>2025-01-04 10:20:25</t>
  </si>
  <si>
    <t>2025-01-04 10:20:41</t>
  </si>
  <si>
    <t>SD-851-306230-7838-4385</t>
  </si>
  <si>
    <t>SD-057-250104-520613-1179</t>
  </si>
  <si>
    <t>普通区域--null--宽带上网投诉-次数0-202501030000396986</t>
  </si>
  <si>
    <t>202501030000396986</t>
  </si>
  <si>
    <t xml:space="preserve">202501030000396986#10080转回
受理号码 : 13455623207客户姓名 : 高**号码归属地 : 潍坊临朐 － 临朐-临朐代理商管理中心用户品牌 : 全球通
客户反映前期问题202412310000419033 ，要求继续处理 ，回复本机，2025010314094732120817583
</t>
  </si>
  <si>
    <t>SD-057-250104-154389-1711</t>
  </si>
  <si>
    <t>2025-01-04 11:05:29</t>
  </si>
  <si>
    <t>【重投】-普通区域-临朐县-北南流自然村-13280725938-500M-宽带上网投诉-次数0-20250104110351X831136656</t>
  </si>
  <si>
    <t>20250104110351X831136656</t>
  </si>
  <si>
    <t xml:space="preserve">【农村网络投诉】流程受理流水号：20250104110223132807259381055637
客户号码:13280725938
客户姓名:李**
投诉地市:潍坊
来话流水:2025010411020669420894425
宽带账号:13280725938
宽带账号归属地市:潍坊
宽带账号归属区县:临朐县
故障地址:潍坊临朐县辛寨街道北南流北南流自然村北南流村13号箱张丛科外墙*********
联系电话:13280725938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11:03:21
具体故障现象:光猫亮红灯，
客户其他诉求:
</t>
  </si>
  <si>
    <t>2025-01-04 11:12:22</t>
  </si>
  <si>
    <t>2025-01-04 11:12:52</t>
  </si>
  <si>
    <t>SD-851-233266-2704-18995</t>
  </si>
  <si>
    <t>SD-057-250104-236197-210</t>
  </si>
  <si>
    <t>2025-01-04 08:45:49</t>
  </si>
  <si>
    <t>普通区域-临朐县-陈家楼自然村-15263608546-300M-宽带延伸服务-次数0-202501040000102502</t>
  </si>
  <si>
    <t>202501040000102502</t>
  </si>
  <si>
    <t xml:space="preserve">202501040000102502#流程受理流水号：20250104084418152636085461004907
客户号码:15263608546
客户姓名:陈**
投诉地市:潍坊
来话流水:2025010408424696420894615
宽带账号:15263608546
宽带账号归属地市:潍坊
宽带账号归属区县:临朐县
故障地址:潍坊临朐县龙山工业园陈家楼陈家楼自然村陈家楼3#箱陈百文*********
联系电话:15864598803
联系人:先生/女士
工单紧急程度:一般
是否有升级投诉倾向:否
是否重复投诉:否
是否携转意向:否
是否投诉倾向:否
是否智能网关:智能网关
当前是否在线:是
接入方式:FTTH
是否质差终端:无质差信息
光功率:-21.30
故障大类:宽带/电视
故障细类:宽带延伸服务
携转原因:
故障时间:2025-01-04 08:44:56
具体故障现象:新买路由器装维上门安装，
</t>
  </si>
  <si>
    <t>2025-01-04 08:49:50</t>
  </si>
  <si>
    <t>秦伟</t>
  </si>
  <si>
    <t>15706307574</t>
  </si>
  <si>
    <t>dw3_jk_qinwei</t>
  </si>
  <si>
    <t>2025-01-04 08:50:13</t>
  </si>
  <si>
    <t>SD-057-250104-728561-216</t>
  </si>
  <si>
    <t>2025-01-04 08:46:31</t>
  </si>
  <si>
    <t>普通区域-诸城市-东徐村-15906364808-500M-宽带上网投诉-次数0-202501040000101038</t>
  </si>
  <si>
    <t>202501040000101038</t>
  </si>
  <si>
    <t xml:space="preserve">202501040000101038#客户来电反馈宽带网速慢，频繁掉线，线上排障不认可，请协助处理谢谢
联系电话：15906364808；联系人：王**；来电流水：2025010408430033720896356
</t>
  </si>
  <si>
    <t>2025-01-04 08:50:17</t>
  </si>
  <si>
    <t>2025-01-04 08:59:34</t>
  </si>
  <si>
    <t>SD-057-250104-108537-903</t>
  </si>
  <si>
    <t>2025-01-04 09:47:59</t>
  </si>
  <si>
    <t>(目标)普通区域-诸城市-舜王郭新庄-15854482813-300M-宽带上网投诉-次数0-202501040000162020</t>
  </si>
  <si>
    <t>202501040000162020</t>
  </si>
  <si>
    <t>202501040000162020#客户来电反映宽带无法使用，线上排障不认可，要求维修人员上门维修，请尽快协助处理，谢谢</t>
  </si>
  <si>
    <t>2025-01-04 09:51:49</t>
  </si>
  <si>
    <t>2025-01-04 10:13:24</t>
  </si>
  <si>
    <t>SD-057-250104-835276-713</t>
  </si>
  <si>
    <t>2025-01-04 09:29:31</t>
  </si>
  <si>
    <t>普通区域-潍城区-大崖头自然村-15965081009-1000M-宽带上网投诉-次数0-202501040000136231</t>
  </si>
  <si>
    <t>202501040000136231</t>
  </si>
  <si>
    <t>202501040000136231#宽带账号：15965081009；宽带地址：潍坊潍城区军埠口综合项目区大崖头大崖头自然村居民楼北楼*********；接入方式：FTTH，当前是否在线：在线，端到端诊断结果：状态正常，是否智能网关：，客户反映电视不能看，要求师傅上门，请协助处理，谢谢！来电流水：2025010409080166920828535，联系电话：15965081009</t>
  </si>
  <si>
    <t>2025-01-04 09:35:13</t>
  </si>
  <si>
    <t>2025-01-04 09:35:30</t>
  </si>
  <si>
    <t>SD-851-233404-18417-17295</t>
  </si>
  <si>
    <t>SD-057-250104-437256-1184</t>
  </si>
  <si>
    <t>2025-01-04 10:17:13</t>
  </si>
  <si>
    <t>80+普通-普通区域-临朐县-龙苑新村南区-15953688821-200M-宽带上网投诉-次数0-20250104101601X961934431</t>
  </si>
  <si>
    <t>20250104101601X961934431</t>
  </si>
  <si>
    <t xml:space="preserve">【农村网络投诉】流程受理流水号：20250104101350159536888211036948
客户号码:15953688821
客户姓名:于**
投诉地市:潍坊
来话流水:2025010410110657620864857
宽带账号:15953688821
宽带账号归属地市:潍坊
宽带账号归属区县:临朐县
故障地址:潍坊临朐县城关街道黄山路龙苑新村南区3号楼*
联系电话:15269655744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故障细类:宽带无法上网(专席)
携转原因:
故障时间:2025-01-04 10:12:39
具体故障现象:客户来电反映宽带无法上网指示灯正常，光纤线捋直插紧重启设备未恢复，请协助谢谢
客户其他诉求:
</t>
  </si>
  <si>
    <t>2025-01-04 10:20:13</t>
  </si>
  <si>
    <t>2025-01-04 10:20:30</t>
  </si>
  <si>
    <t>SD-057-250104-291460-1719</t>
  </si>
  <si>
    <t>2025-01-04 11:05:49</t>
  </si>
  <si>
    <t>普通区域-奎文区-null-17852766182-宽带上网投诉-次数0-20250104110452X892072969</t>
  </si>
  <si>
    <t>2025-01-05 12:06:00</t>
  </si>
  <si>
    <t>20250104110452X892072969</t>
  </si>
  <si>
    <t xml:space="preserve">流程受理流水号：20250104110223178527661821055636
客户号码:17852766182
客户姓名:赵**
投诉地市:潍坊
来话流水:2025010411012426920884367
宽带账号:17852766182
宽带账号归属地市:潍坊
宽带账号归属区县:奎文区
故障地址:潍坊奎文区北苑街道卧龙东街丽水芳洲二期33号楼*********
联系电话:17852766182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光功率:-19.58
故障大类:宽带/电视
故障细类:网速慢/上网掉线(专席)
携转原因:
故障时间:2025-01-04 10:59:55
具体故障现象:客户来点反映，宽带网络卡顿经常掉线重启设备未恢复，请协助处理谢谢。
客户其他诉求:谢谢
</t>
  </si>
  <si>
    <t>2025-01-04 11:57:41</t>
  </si>
  <si>
    <t>SD-057-250104-215376-832</t>
  </si>
  <si>
    <t>2025-01-04 09:43:05</t>
  </si>
  <si>
    <t>普通区域-临朐县-龙苑尚筑-18266366395-300M-魔百和投诉-次数0-202501040000155983</t>
  </si>
  <si>
    <t>202501040000155983</t>
  </si>
  <si>
    <t>202501040000155983#【已关注中国移动10086微信公众号】流程受理流水号：20250104093932182663663951023862
客户号码:18266366395
客户姓名:张**
投诉地市:潍坊
来话流水:2025010409391539920820933
宽带账号:18266366395
宽带账号归属地市:潍坊
宽带账号归属区县:临朐县
故障地址:潍坊临朐县城关街道龙泉路龙苑尚筑6号楼601
联系电话:18266366395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故障细类:移动高清电视故障(专席)
携转原因:
故障时间:2025-01-04 09:41:53
魔百和单播/组播:组播
具体故障现象:电视机提示无信号，经排查未恢复，请协助处理谢谢
客户其他诉求:
魔百和单/组播：组播;宽带小区$[龙苑尚筑]$</t>
  </si>
  <si>
    <t>2025-01-04 09:51:57</t>
  </si>
  <si>
    <t>2025-01-04 09:54:52</t>
  </si>
  <si>
    <t>SD-851-313409-3643-26158</t>
  </si>
  <si>
    <t>SD-057-250104-714302-656</t>
  </si>
  <si>
    <t>2025-01-04 09:26:06</t>
  </si>
  <si>
    <t>【重投】-80+金卡-普通区域-潍城区-金鸢铭都-15169666003-1000M-宽带上网投诉-次数0-202501040000138509</t>
  </si>
  <si>
    <t>202501040000138509</t>
  </si>
  <si>
    <t xml:space="preserve">202501040000138509#宽带账号：15169666003；宽带地址：潍坊潍城区南关街道仓南街金鸢铭都8号楼3单元302；客户来电反映宽带不能使用，客户不配合排障，要求上门，请协助处理，谢谢！联系电话：15169666003；联系人：先生；来电流水：2025010409240049920820850
</t>
  </si>
  <si>
    <t>2025-01-04 09:31:55</t>
  </si>
  <si>
    <t>2025-01-04 09:32:11</t>
  </si>
  <si>
    <t>SD-851-231683-8390-1890</t>
  </si>
  <si>
    <t>SD-057-250104-658473-644</t>
  </si>
  <si>
    <t>2025-01-04 09:24:57</t>
  </si>
  <si>
    <t>80+银卡-普通区域-青州市-恒信风华尚品-15253687345-1000M-宽带延伸服务-次数0-202501040000138494</t>
  </si>
  <si>
    <t>202501040000138494</t>
  </si>
  <si>
    <t xml:space="preserve">202501040000138494#流程受理流水号：20250104092415152536873451018377
客户号码:15253687345
客户姓名:耿**
投诉地市:潍坊
来话流水:2025010409224984420806385
宽带账号:15253687345
宽带账号归属地市:潍坊
宽带账号归属区县:青州市
故障地址:潍坊青州市云门山街道圣水路恒信风华尚品西区21号楼*********
联系电话:15054451786
联系人:先生/女士
工单紧急程度:一般
是否有升级投诉倾向:否
是否重复投诉:否
是否携转意向:否
是否投诉倾向:否
是否智能网关:智能网关
当前是否在线:是
接入方式:FTTH
是否质差终端:无质差信息
光功率:-19.46
故障大类:宽带/电视
故障细类:宽带延伸服务
携转原因:
故障时间:2025-01-04 09:24:28
具体故障现象:调测其它设备，
</t>
  </si>
  <si>
    <t>2025-01-04 09:32:02</t>
  </si>
  <si>
    <t>2025-01-04 09:33:14</t>
  </si>
  <si>
    <t>SD-851-250266-35635-134</t>
  </si>
  <si>
    <t>2025-01-04 11:05:55</t>
  </si>
  <si>
    <t>普通区域-寒亭区-锦程中学宿舍-13869623195-100M-宽带上网投诉-次数0-202501040000248302 一级督办</t>
  </si>
  <si>
    <t>202501040000248302</t>
  </si>
  <si>
    <t>2025-01-04 11:20:24</t>
  </si>
  <si>
    <t>2025-01-04 11:27:38</t>
  </si>
  <si>
    <t>SD-057-250104-346750-613</t>
  </si>
  <si>
    <t>2025-01-04 09:21:29</t>
  </si>
  <si>
    <t>80+金卡-普通区域-诸城市-诸城幸福家园-18366368798-200M-宽带延伸服务-次数0-202501040000133103</t>
  </si>
  <si>
    <t>2025-01-05 09:22:00</t>
  </si>
  <si>
    <t>202501040000133103</t>
  </si>
  <si>
    <t xml:space="preserve">202501040000133103#【已关注中国移动10086微信公众号】流程受理流水号：20250104091950183663687981016734
客户号码:18366368798
客户姓名:徐**
投诉地市:潍坊
来话流水:2025010409162704720828149
宽带账号:18366368798
宽带账号归属地市:潍坊
宽带账号归属区县:诸城市
故障地址:潍坊诸城市龙都街道潍徐街幸福家园8号楼
联系电话:18366368798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故障时间:2025-01-04 09:18:44
具体故障现象:上门安装
</t>
  </si>
  <si>
    <t>2025-01-04 09:46:54</t>
  </si>
  <si>
    <t>2025-01-04 10:07:39</t>
  </si>
  <si>
    <t>SD-057-250104-375821-1137</t>
  </si>
  <si>
    <t>2025-01-04 10:11:03</t>
  </si>
  <si>
    <t>80+白金-普通区域-奎文区-潍京小区-13863601938-1000M-宽带延伸服务-次数0-202501040000187391</t>
  </si>
  <si>
    <t>202501040000187391</t>
  </si>
  <si>
    <t xml:space="preserve">202501040000187391#流程受理流水号：20250104100837138636019381034965
客户号码:13863601938
客户姓名:唐**
投诉地市:潍坊
来话流水:2025010410074960820818544
宽带账号:13863601938
宽带账号归属地市:潍坊
宽带账号归属区县:奎文区
故障地址:潍坊奎文区广文街道院校街潍京小区7号楼*********
联系电话:13863601938
联系人:先生/女士
工单紧急程度:一般
是否有升级投诉倾向:否
是否重复投诉:否
是否携转意向:否
是否投诉倾向:否
是否智能网关:智能网关
当前是否在线:是
接入方式:FTTH
是否质差终端:无质差信息
光功率:-20.70
故障大类:宽带/电视
故障细类:宽带延伸服务
携转原因:
故障时间:2025-01-04 10:13:58
具体故障现象:调测其它设备，
</t>
  </si>
  <si>
    <t>2025-01-04 10:13:28</t>
  </si>
  <si>
    <t>2025-01-04 10:13:52</t>
  </si>
  <si>
    <t>SD-057-250104-802943-1138</t>
  </si>
  <si>
    <t>2025-01-04 10:11:06</t>
  </si>
  <si>
    <t>普通区域-临朐县-黄家宅自然村-15853603059-300M-魔百和投诉-次数0-20250104100829X509895634</t>
  </si>
  <si>
    <t>20250104100829X509895634</t>
  </si>
  <si>
    <t>【农村网络投诉】流程受理流水号：20250104100602158536030591033954
客户号码:15853603059
客户姓名:胡**
投诉地市:潍坊
来话流水:2025010410040487120865825
宽带账号:15853603059
宽带账号归属地市:潍坊
宽带账号归属区县:临朐县
故障地址:潍坊临朐县冶源街道黄家宅黄家宅自然村黄家宅村103号箱胡立刚后墙*********
联系电话:15853603059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光功率:-6.98
故障大类:宽带/电视
故障细类:移动高清电视故障(专席)
携转原因:
故障时间:2025-01-04 10:03:08
魔百和单播/组播:组播
具体故障现象:电视无信号，已指导操作未恢复，查询光功率弱，请协助处理
客户其他诉求:
魔百和单/组播：组播</t>
  </si>
  <si>
    <t>2025-01-04 10:17:02</t>
  </si>
  <si>
    <t>2025-01-04 10:17:47</t>
  </si>
  <si>
    <t>SD-851-249240-15773-3325</t>
  </si>
  <si>
    <t>SD-057-250104-836517-635</t>
  </si>
  <si>
    <t>2025-01-04 09:23:45</t>
  </si>
  <si>
    <t>【调研】-普通区域-潍城区-鲁发公园道1号-13386368525-300M-宽带上网投诉-次数0-202501040000132809</t>
  </si>
  <si>
    <t>202501040000132809</t>
  </si>
  <si>
    <t>202501040000132809#13386368525客户来电反映宽带无法使用，客户不在家，线上排障不认可，要求维修人员上门维修，请尽快协助处理，谢谢  联系人：先生 联系电话：本机 流水：2025010409194176620867954</t>
  </si>
  <si>
    <t>2025-01-04 09:24:54</t>
  </si>
  <si>
    <t>2025-01-04 09:25:13</t>
  </si>
  <si>
    <t>SD-057-250104-763120-703</t>
  </si>
  <si>
    <t>2025-01-04 09:28:08</t>
  </si>
  <si>
    <t>【重投】-80+金卡-普通区域-诸城市-诸城幸福家园-18366368798-200M-业务受理宽带-次数0-202501040000139851</t>
  </si>
  <si>
    <t>2025-01-05 09:29:00</t>
  </si>
  <si>
    <t>202501040000139851</t>
  </si>
  <si>
    <t>202501040000139851#【已关注中国移动10086微信公众号】 宽带账号:18366368798; 联系电话：18366368798，问题类型：此工单为群障修复工单，根据群障全量闭环修复管理要求，为确保客户网络通畅，请装维人员跟进修复网络问题，谢谢！ 
 群障标题：公告。故障描述：潍坊诸城市诸城幸福家园光缆故障，预估24小时恢复，请帮忙拦截,如有需要请联系片区装维师傅戚永亮15706307983主叫号码：18366368798.0;该号码仅供参考，请优先联系宽带账号。</t>
  </si>
  <si>
    <t>2025-01-04 09:40:20</t>
  </si>
  <si>
    <t>2025-01-04 09:40:55</t>
  </si>
  <si>
    <t>SD-057-250104-781234-624</t>
  </si>
  <si>
    <t>2025-01-04 09:23:02</t>
  </si>
  <si>
    <t>80+金卡-普通区域-诸城市-魏家花园自然村-18266603188-1000M-宽带上网投诉-次数0-20250104092008X608429947</t>
  </si>
  <si>
    <t>20250104092008X608429947</t>
  </si>
  <si>
    <t xml:space="preserve">【农村网络投诉】流程受理流水号：20250104091849182666031881016343
客户号码:18266603188
客户姓名:季**
投诉地市:潍坊
来话流水:2025010409183123620853625
宽带账号:18266603188
宽带账号归属地市:潍坊
宽带账号归属区县:诸城市
故障地址:潍坊诸城市密州街道魏家花园魏家花园自然村魏家花园25号箱*********
联系电话:18266603188
联系人:先生/女士
工单紧急程度:非常紧急
是否有升级投诉倾向:否
是否重复投诉:否
是否携转意向:否
是否投诉倾向:否
工单内容:18266603188客户来电反映家中光纤宽带线断了，要求前去处理，联系电话：本机
</t>
  </si>
  <si>
    <t>2025-01-04 09:34:34</t>
  </si>
  <si>
    <t>2025-01-04 09:34:52</t>
  </si>
  <si>
    <t>SD-057-250104-831472-642</t>
  </si>
  <si>
    <t>2025-01-04 09:24:39</t>
  </si>
  <si>
    <t>普通区域-安丘市-景芝小付岗村-13325268733-300M-宽带上网投诉-次数0-202501040000135532</t>
  </si>
  <si>
    <t>202501040000135532</t>
  </si>
  <si>
    <t>202501040000135532#流程受理流水号：20250104092353133252687331018248
客户号码:13325268733
客户姓名:付*
投诉地市:潍坊
来话流水:2025010409202466520876562
宽带账号:13325268733
账号归属区县:潍城-于河网格-铁通大众直销
联系电话:15095269321
联系人:先生/女士
宽带地址:潍坊
工单紧急程度:非常紧急
是否投诉倾向:否
是否重复投诉:否
是否携转意向:否
是否有升级投诉倾向:否
*业务名称:业务融合开机流程宽带
投诉内容:手机号码：13325268733，【问题描述】客户已办理宽带业务，有开通单，要求装维尽快联系上门，请处理，谢谢。联系电话：15095269321，联系人：先生/女士，录音流水号：2025010409202466520876562。受理明细：531920062399999999。
在途开通单信息：536250101685858356，13325268733，2025-01-01 19:00:41，业务融合开机流程宽带，处理中，装维选址
是否到厅:否
业务名称:业务融合开机流程宽带
;宽带小区$[景芝小付岗村]$</t>
  </si>
  <si>
    <t>2025-01-04 09:34:48</t>
  </si>
  <si>
    <t>2025-01-04 09:36:55</t>
  </si>
  <si>
    <t>SD-851-334254-17666-14626</t>
  </si>
  <si>
    <t>SD-057-250104-389761-1141</t>
  </si>
  <si>
    <t>2025-01-04 10:11:56</t>
  </si>
  <si>
    <t>普通区域-安丘市-锦国花园-13573662312-100M-魔百和投诉-次数0-202501040000186909</t>
  </si>
  <si>
    <t>2025-01-05 11:12:00</t>
  </si>
  <si>
    <t>202501040000186909</t>
  </si>
  <si>
    <t>202501040000186909#流程受理流水号：20250104101127135736623121036076
客户号码:13573662312
客户姓名:宁**
投诉地市:潍坊
来话流水:2025010410101404420852477
宽带账号:13573662312
宽带账号归属地市:潍坊
宽带账号归属区县:安丘市
故障地址:潍坊安丘市兴安街道华安路锦国花园12号楼*********
联系电话:13573662312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故障细类:移动高清电视故障(专席)
携转原因:
故障时间:2025-01-04 10:12:10
魔百和单播/组播:组播
具体故障现象:提示用户不存在，
客户其他诉求:
魔百和单/组播：组播;宽带小区$[锦国花园]$</t>
  </si>
  <si>
    <t>2025-01-04 10:27:27</t>
  </si>
  <si>
    <t>2025-01-04 10:27:56</t>
  </si>
  <si>
    <t>SD-851-239993-9917-29375</t>
  </si>
  <si>
    <t>SD-057-250104-928713-1204</t>
  </si>
  <si>
    <t>2025-01-04 10:18:43</t>
  </si>
  <si>
    <t>【调研】-普通区域-奎文区-银通社区-13465364368-500M-宽带上网投诉-次数0-202501040000190964</t>
  </si>
  <si>
    <t>202501040000190964</t>
  </si>
  <si>
    <t>202501040000190964#宽带账号：13465364368；宽带地址：潍坊高新清池高新二路银通社区10号楼*********；接入方式：FTTH，当前是否在线：在线，端到端诊断结果：大面积故障，是否智能网关：，客户反映宽带网速慢，客户不在现场，无法配合线上指导，要求师傅上门，请协助处理，谢谢！来电流水：2025010410112161720868362，联系电话：15288881282</t>
  </si>
  <si>
    <t>2025-01-04 10:24:28</t>
  </si>
  <si>
    <t>2025-01-04 10:24:48</t>
  </si>
  <si>
    <t>SD-851-304060-3128-10196</t>
  </si>
  <si>
    <t>SD-057-250104-475630-185</t>
  </si>
  <si>
    <t>2025-01-04 08:42:33</t>
  </si>
  <si>
    <t>80+普通-普通区域-寿光市-金家-13869605588-1000M-宽带延伸服务-次数0-202501040000101237</t>
  </si>
  <si>
    <t>202501040000101237</t>
  </si>
  <si>
    <t xml:space="preserve">202501040000101237#【已关注中国移动10086微信公众号】流程受理流水号：20250104084110138696055881003955
客户号码:13869605588
客户姓名:郎**
投诉地市:潍坊
来话流水:2025010408314872420817772
宽带账号:13869605588
宽带账号归属地市:潍坊
宽带账号归属区县:寿光市
故障地址:潍坊寿光市圣城街道幸福路金家15号箱*********
联系电话:13869605588
联系人:先生/女士
工单紧急程度:一般
是否有升级投诉倾向:否
是否重复投诉:否
是否携转意向:否
是否投诉倾向:否
是否智能网关:智能网关
当前是否在线:是
接入方式:FTTH
是否质差终端:无质差信息
光功率:-16.07
故障大类:宽带/电视
故障细类:宽带延伸服务
携转原因:
故障时间:2025-01-04 08:39:40
具体故障现象:电脑无法连接  需要检查网线 谢谢
</t>
  </si>
  <si>
    <t>2025-01-04 08:45:53</t>
  </si>
  <si>
    <t>2025-01-04 08:46:35</t>
  </si>
  <si>
    <t>SD-851-302108-28102-17073</t>
  </si>
  <si>
    <t>SD-057-250104-619534-181</t>
  </si>
  <si>
    <t>2025-01-04 08:42:07</t>
  </si>
  <si>
    <t>80+银卡-普通区域-潍城区-小洼村自然村-18863620299-1000M-宽带延伸服务-次数0-202501040000100739</t>
  </si>
  <si>
    <t>202501040000100739</t>
  </si>
  <si>
    <t xml:space="preserve">202501040000100739#流程受理流水号：20250104084022188636202991003699
客户号码:18863620299
客户姓名:王**
投诉地市:潍坊
来话流水:2025010408391466420868476
宽带账号:18863620299
宽带账号归属地市:潍坊
宽带账号归属区县:潍城区
故障地址:潍坊潍城区军埠口综合项目区小洼村
联系电话:15966167948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故障时间:2025-01-04 08:40:00
具体故障现象:重新布置网线，上不去网，老人说不清故障，也不会视频排障，要求尽快恢复
</t>
  </si>
  <si>
    <t>2025-01-04 08:46:13</t>
  </si>
  <si>
    <t>SD-851-272652-8716-14737</t>
  </si>
  <si>
    <t>SD-057-250104-876401-195</t>
  </si>
  <si>
    <t>2025-01-04 08:43:34</t>
  </si>
  <si>
    <t>FTTR-普通区域-青州市-青州中央花园-13606367110-500M-宽带延伸服务-次数0-202501040000100560</t>
  </si>
  <si>
    <t>202501040000100560</t>
  </si>
  <si>
    <t xml:space="preserve">202501040000100560#流程受理流水号：20250104084238136063671101004418
客户号码:13606367110
客户姓名:刘**
投诉地市:潍坊
来话流水:2025010408363294020849188
宽带账号:13606367110
宽带账号归属地市:潍坊
宽带账号归属区县:青州市
故障地址:潍坊青州市云门山街道尧王山路青州中央花园11号楼*********
联系电话:13606367110
联系人:先生
工单紧急程度:一般
是否有升级投诉倾向:否
是否重复投诉:否
是否携转意向:否
是否投诉倾向:否
是否智能网关:智能网关
当前是否在线:是
接入方式:FTTH
是否质差终端:无质差信息
光功率:-21.87
故障大类:宽带/电视
故障细类:宽带延伸服务
携转原因:
故障时间:2025-01-04 08:42:49
具体故障现象:调测其它设备，
</t>
  </si>
  <si>
    <t>2025-01-04 08:48:31</t>
  </si>
  <si>
    <t>2025-01-04 08:48:47</t>
  </si>
  <si>
    <t>SD-851-282515-10269-20065</t>
  </si>
  <si>
    <t>SD-057-250104-295706-238</t>
  </si>
  <si>
    <t>2025-01-04 08:47:26</t>
  </si>
  <si>
    <t>【调研】-80+普通-普通区域-临朐县-新酒厂家属楼-13953602207-200M-宽带上网投诉-次数0-20250104084514X514965477</t>
  </si>
  <si>
    <t>2025-01-05 09:48:00</t>
  </si>
  <si>
    <t>20250104084514X514965477</t>
  </si>
  <si>
    <t xml:space="preserve">流程受理流水号：20250104084218139536022071004316
客户号码:13953602207
客户姓名:马**
投诉地市:潍坊
来话流水:2025010408403563220878204
宽带账号:13953602207
宽带账号归属地市:潍坊
宽带账号归属区县:临朐县
故障地址:潍坊临朐县城关街道民主路新酒厂家属楼22号楼*********
联系电话:13953602207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光功率:-19.91
故障大类:宽带/电视
故障细类:宽带无法上网(专席)
携转原因:
故障时间:2025-01-04 08:43:31
具体故障现象:提示网络无法连接， 客户表示宽带无法上网不认可，请协助处理谢谢  
客户其他诉求:
</t>
  </si>
  <si>
    <t>2025-01-04 08:51:08</t>
  </si>
  <si>
    <t>2025-01-04 08:51:27</t>
  </si>
  <si>
    <t>SD-057-250104-489357-673</t>
  </si>
  <si>
    <t>2025-01-04 09:27:05</t>
  </si>
  <si>
    <t>【重投】-【调研】-普通区域-寒亭区-北平旺小区-13188832441-1000M-宽带上网投诉-次数0-202501040000139498</t>
  </si>
  <si>
    <t>202501040000139498</t>
  </si>
  <si>
    <t>202501040000139498#宽带账号：13188832441；宽带地址：潍坊寒亭区寒亭街道益新街北平旺小区二期17号楼 具体现象：客户费用网速慢，要求尽快处理回复！来电流水： 2025010409250160920833759，联系电话： 13188832441</t>
  </si>
  <si>
    <t>2025-01-04 09:38:44</t>
  </si>
  <si>
    <t>2025-01-04 09:39:05</t>
  </si>
  <si>
    <t>SD-851-241432-15840-2766</t>
  </si>
  <si>
    <t>SD-057-250104-273941-196</t>
  </si>
  <si>
    <t>2025-01-04 08:43:40</t>
  </si>
  <si>
    <t>【调研】-80+银卡-(目标)普通区域-青州市-康家庄村-15253687739-300M-宽带上网投诉-次数0-202501040000099779</t>
  </si>
  <si>
    <t>202501040000099779</t>
  </si>
  <si>
    <t xml:space="preserve">202501040000099779#宽带账号15253687739；宽带地址：
潍坊青州市邵庄镇康家庄村；客户来电反映宽带无法上网，客户不配合排障，要求上门，请协助处理，谢谢！联系电话：15253687739；联系人：女士；来电流水：2025010408413774220885790
</t>
  </si>
  <si>
    <t>2025-01-04 08:46:11</t>
  </si>
  <si>
    <t>2025-01-04 08:46:37</t>
  </si>
  <si>
    <t>SD-852-318550-2043-10148</t>
  </si>
  <si>
    <t>SD-057-250104-857142-1686</t>
  </si>
  <si>
    <t>2025-01-04 11:03:50</t>
  </si>
  <si>
    <t>FTTR-普通区域-寿光市-西颜方-13863693985-1000M-宽带延伸服务-次数0-202501040000113504</t>
  </si>
  <si>
    <t>202501040000113504</t>
  </si>
  <si>
    <t>202501040000113504#*YWDZ01
服务号码：13863693985，
号码归属地：潍坊寿光 ，
请查原因；
用户品牌：全球通；
是否外呼开通：否；
客户质疑：AI场景四情景看护、15元/月云存储7天回看AI包，
接触录音流水号：2025010408554085520803673；联系电话：13863693985；
受理明细：536241129551547476，争议业务名称：AI场景四情景看护，张**，13863693985，促销奖励活动，2024-11-29 17:25:47,张钧贻(f2j1z002)，寿光车站乡镇营业厅(SD.LF.02.WJ.01.CZT)；
受理明细：536241129551547476，争议业务名称：15元/月云存储7天回看AI包，张**，13863693985，促销奖励活动，2024-11-29 17:25:47,张钧贻(f2j1z002)，寿光车站乡镇营业厅(SD.LF.02.WJ.01.CZT)；
备注：用户来电告知家里摄像头要求立即上门安装，在线解释无效， 请尽快处理，谢谢</t>
  </si>
  <si>
    <t>2025-01-04 11:23:43</t>
  </si>
  <si>
    <t>2025-01-04 11:29:15</t>
  </si>
  <si>
    <t>SD-851-272423-15302-11687</t>
  </si>
  <si>
    <t>SD-057-250104-709643-648</t>
  </si>
  <si>
    <t>2025-01-04 09:25:23</t>
  </si>
  <si>
    <t>【调研】-80+金卡-普通区域-奎文区-奎文农行宿舍-18765156399-1000M-宽带上网投诉-次数0-202501040000138918</t>
  </si>
  <si>
    <t>202501040000138918</t>
  </si>
  <si>
    <t>202501040000138918#流程受理流水号：20250104092444187651563991018551
客户号码:18765156399
客户姓名:潘**
投诉地市:潍坊
来话流水:2025010409241647120824288
宽带账号:18765156399
账号归属区县:市区-市区代理商管理中心
联系电话:18765156399
联系人:先生/女士
宽带地址:潍坊
工单紧急程度:非常紧急
是否投诉倾向:否
是否重复投诉:否
是否携转意向:否
是否有升级投诉倾向:否
*业务名称:业务融合移机流程宽带+OTT
投诉内容:手机号码：18765156399，【问题描述】客户已办理宽带业务，有开通单，要求装维尽快联系上门，请处理，谢谢。联系电话：18765156399，联系人：先生/女士，录音流水号：2025010409241647120824288。受理明细：531920062399999999。
在途开通单信息：536231101306414326，18765156399，2023-11-01 10:05:42，业务融合移机流程宽带+OTT，处理中，手写判断和地址录入
是否到厅:否
业务名称:业务融合移机流程宽带+OTT
;宽带小区$[奎文农行宿舍]$</t>
  </si>
  <si>
    <t>2025-01-04 09:28:12</t>
  </si>
  <si>
    <t>2025-01-04 09:31:16</t>
  </si>
  <si>
    <t>SD-852-305929-443-16788</t>
  </si>
  <si>
    <t>SD-057-250104-263817-1212</t>
  </si>
  <si>
    <t>2025-01-04 10:19:09</t>
  </si>
  <si>
    <t>【重投】-80+白金-FTTR-普通区域-诸城市-南湖公寓-13573648678-1000M-宽带上网投诉-次数0-202501040000190363</t>
  </si>
  <si>
    <t>202501040000190363</t>
  </si>
  <si>
    <t>202501040000190363#13573648678客户反映电视无法观看，线上无法排障，要求维修人员上门维修，请协助处理。谢谢  联系人：先生 联系电话：13562601968 流水：2025010410104662520860273</t>
  </si>
  <si>
    <t>2025-01-04 10:23:35</t>
  </si>
  <si>
    <t>2025-01-04 10:24:17</t>
  </si>
  <si>
    <t>SD-851-301755-6280-25385</t>
  </si>
  <si>
    <t>SD-057-250104-084197-207</t>
  </si>
  <si>
    <t>2025-01-04 08:45:12</t>
  </si>
  <si>
    <t>【调研】-80+银卡-普通区域-奎文区-香榭丽舍-13605361230-200M-宽带上网投诉-次数0-202501040000103642</t>
  </si>
  <si>
    <t>2025-01-05 09:46:00</t>
  </si>
  <si>
    <t>202501040000103642</t>
  </si>
  <si>
    <t xml:space="preserve">202501040000103642#流程受理流水号：20250104084411136053612301004877
客户号码:13605361230
客户姓名:蒋**
投诉地市:潍坊
来话流水:2025010408432148620899083
宽带账号:13605361230
宽带账号归属地市:潍坊
宽带账号归属区县:奎文区
故障地址:潍坊奎文区潍洲路街道环湖路香榭丽舍6号楼*********
联系电话:13605361230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光功率:-21.36
故障大类:宽带/电视
故障细类:宽带无法上网
携转原因:
故障时间:2025-01-04 08:44:37
具体故障现象:提示网络无法连接，
客户其他诉求:客户侧为质差终端，要求上门更换终端并一并处理故障问题。
</t>
  </si>
  <si>
    <t>2025-01-04 08:48:53</t>
  </si>
  <si>
    <t>2025-01-04 08:49:47</t>
  </si>
  <si>
    <t>SD-057-250104-274938-268</t>
  </si>
  <si>
    <t>2025-01-04 08:49:05</t>
  </si>
  <si>
    <t>【重投】-80+金卡-FTTR-普通区域-青州市-青州古城-15244436992-1000M-宽带上网投诉-次数0-202501040000105391</t>
  </si>
  <si>
    <t>202501040000105391</t>
  </si>
  <si>
    <t>202501040000105391#15244436992网络无法使用，引导用户查看设备，用户不会操作，要求师傅上门，请处理，谢谢
联系人先生，等会吧就，流水号  2025010408461770920822433</t>
  </si>
  <si>
    <t>2025-01-04 08:52:09</t>
  </si>
  <si>
    <t>设置为适配频段</t>
  </si>
  <si>
    <t>2025-01-04 08:54:17</t>
  </si>
  <si>
    <t>SD-851-332721-8248-2681</t>
  </si>
  <si>
    <t>SD-057-250104-245679-220</t>
  </si>
  <si>
    <t>2025-01-04 08:46:53</t>
  </si>
  <si>
    <t>【调研】-80+银卡-普通区域-奎文区-和扬英郡-15094999586-100M-宽带上网投诉-次数0-202501040000105251</t>
  </si>
  <si>
    <t>2025-01-05 09:47:00</t>
  </si>
  <si>
    <t>202501040000105251</t>
  </si>
  <si>
    <t xml:space="preserve">202501040000105251#流程受理流水号：20250104084556150949995861005408
客户号码:15094999586
客户姓名:李*
投诉地市:潍坊
来话流水:2025010408444339620809882
宽带账号:15094999586
宽带账号归属地市:潍坊
宽带账号归属区县:奎文区
故障地址:潍坊奎文区潍洲路街道光明街和杨英郡6号楼*********
联系电话:13646466546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故障时间:2025-01-04 08:46:27
具体故障现象:打不开网页，
客户其他诉求:客户侧为质差终端，要求上门更换终端并一并处理故障问题。
</t>
  </si>
  <si>
    <t>2025-01-04 08:58:21</t>
  </si>
  <si>
    <t>2025-01-04 08:58:43</t>
  </si>
  <si>
    <t>SD-057-250104-875206-650</t>
  </si>
  <si>
    <t>2025-01-04 09:25:45</t>
  </si>
  <si>
    <t>【调研】-普通区域-青州市-南洋河小区-13869682729-300M-宽带上网投诉-次数0-202501040000137295</t>
  </si>
  <si>
    <t>202501040000137295</t>
  </si>
  <si>
    <t xml:space="preserve">202501040000137295#宽带账号：13869682729；宽带地址：潍坊青州市云门山街道玲珑山南路南洋河小区1号楼；客户来电反映宽带正常使用电视无法观看，经查询客户侧为质差机顶盒，请协助上门更换终端并一并处理故障问题，谢谢！联系电话：13869682729；联系人：先生；来电流水：2025010409241767420824533。 </t>
  </si>
  <si>
    <t>2025-01-04 09:29:27</t>
  </si>
  <si>
    <t>2025-01-04 09:29:44</t>
  </si>
  <si>
    <t>SD-057-250104-058971-649</t>
  </si>
  <si>
    <t>2025-01-04 09:25:43</t>
  </si>
  <si>
    <t>普通区域-奎文区-樱园东区-15898948975-100M-宽带上网投诉-次数0-202501040000134719</t>
  </si>
  <si>
    <t>2025-01-05 10:26:00</t>
  </si>
  <si>
    <t>202501040000134719</t>
  </si>
  <si>
    <t>202501040000134719#宽带账号：15898948975；宽带地址：潍坊奎文区梨园街道樱前街樱园东区7号楼*********；客户来电反映电视直播无法观看，经查询客户侧为质差机顶盒，请协助上门更换终端并一并处理故障问题，谢谢！联系电话：15866580650；联系人：先生/女士；来电流水：2025010409173177920841418</t>
  </si>
  <si>
    <t>2025-01-04 09:28:22</t>
  </si>
  <si>
    <t>2025-01-04 09:30:12</t>
  </si>
  <si>
    <t>SD-057-250104-267403-1151</t>
  </si>
  <si>
    <t>2025-01-04 10:13:19</t>
  </si>
  <si>
    <t>普通区域-昌乐县-昌乐阳光嘉园-15205368539-300M-宽带上网投诉-次数0-202501040000187711</t>
  </si>
  <si>
    <t>202501040000187711</t>
  </si>
  <si>
    <t>202501040000187711#宽带账号：15205368539；宽带地址：潍坊昌乐县城关街道站前街阳光嘉园18号楼 ，客户来电反映机顶盒不亮灯 ，经查询客户侧为质差 机顶盒，请协助上门更换机顶盒并一并处理故障问题，谢谢 ！来电流水： 2025010410102886920855980，联系电话： 15205368539</t>
  </si>
  <si>
    <t>2025-01-04 10:21:23</t>
  </si>
  <si>
    <t>2025-01-04 10:22:27</t>
  </si>
  <si>
    <t>SD-057-250104-705329-1213</t>
  </si>
  <si>
    <t>2025-01-04 10:19:35</t>
  </si>
  <si>
    <t>【调研】-80+普通-普通区域-青州市-衡王府小区多层二期-18366568856-300M-宽带上网投诉-次数0-202501040000194496</t>
  </si>
  <si>
    <t>202501040000194496</t>
  </si>
  <si>
    <t xml:space="preserve">202501040000194496#【已关注中国移动10086微信公众号】流程受理流水号：20250104101703183665688561038179
客户号码:18366568856
客户姓名:刘**
投诉地市:潍坊
来话流水:2025010410165066920846170
宽带账号:18366568856
宽带账号归属地市:潍坊
宽带账号归属区县:青州市
故障地址:潍坊青州市一中安置区
联系电话:18366568856
联系人:女士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故障时间:2025-01-04 10:17:41
具体故障现象:打不开网页，
客户其他诉求:客户侧为质差终端，要求上门更换终端并一并处理故障问题。
</t>
  </si>
  <si>
    <t>2025-01-04 10:23:42</t>
  </si>
  <si>
    <t>2025-01-04 10:24:23</t>
  </si>
  <si>
    <t>SD-057-250104-902183-1662</t>
  </si>
  <si>
    <t>80+普通-普通区域-昌邑市-肖王自然村-13791871609-300M-宽带上网投诉-次数0-20250104105924X564381754</t>
  </si>
  <si>
    <t>20250104105924X564381754</t>
  </si>
  <si>
    <t xml:space="preserve">【农村网络投诉】流程受理流水号：20250104105818137918716091054033
客户号码:13791871609
客户姓名:李**
投诉地市:潍坊
来话流水:2025010410572470120827663
宽带账号:13791871609
宽带账号归属地市:潍坊
宽带账号归属区县:昌邑市
故障地址:潍坊昌邑市石埠镇肖王村肖王自然村10号箱李茂生*********
联系电话:13791871609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10:58:34
具体故障现象:提示网络无法连接，表示外面网线断了，要求师傅上门请协助谢谢
客户其他诉求:
</t>
  </si>
  <si>
    <t>2025-01-04 11:07:15</t>
  </si>
  <si>
    <t>2025-01-04 11:07:39</t>
  </si>
  <si>
    <t>SD-851-302936-11363-22049</t>
  </si>
  <si>
    <t>SD-057-250104-514206-652</t>
  </si>
  <si>
    <t>2025-01-04 09:25:53</t>
  </si>
  <si>
    <t>80+银卡-普通区域-奎文区-状元府-13953611186-300M-宽带上网投诉-次数0-202501040000134129</t>
  </si>
  <si>
    <t>202501040000134129</t>
  </si>
  <si>
    <t xml:space="preserve">202501040000134129#13953611186
客户反映电视无法观看，老人不配合，线上不认可，请协助处理。谢谢  联系人：先生 联系电话：本机 流水：
2025010409220570720897198
</t>
  </si>
  <si>
    <t>2025-01-04 09:29:08</t>
  </si>
  <si>
    <t>2025-01-04 09:29:39</t>
  </si>
  <si>
    <t>SD-851-325936-5548-29944</t>
  </si>
  <si>
    <t>SD-057-250104-402893-231</t>
  </si>
  <si>
    <t>2025-01-04 08:47:15</t>
  </si>
  <si>
    <t>【调研】-80+银卡-(目标)普通区域-奎文区-东方太阳城-15069696911-1000M-业务受理宽带-次数0-202501040000104271</t>
  </si>
  <si>
    <t>202501040000104271</t>
  </si>
  <si>
    <t>202501040000104271#【已关注中国移动10086微信公众号】 宽带账号:15069696911; 联系电话：15069696911，问题类型：此工单为群障修复工单，根据群障全量闭环修复管理要求，为确保客户网络通畅，请装维人员跟进修复网络问题，谢谢！ 
 群障标题：公告。故障描述：潍坊奎文区东方太阳城光缆故障，预估24小时恢复，请帮忙拦截,如有需要请联系片区装维师傅任峰15706366504主叫号码：15069696911.0;该号码仅供参考，请优先联系宽带账号。</t>
  </si>
  <si>
    <t>2025-01-04 09:00:52</t>
  </si>
  <si>
    <t>2025-01-04 09:01:12</t>
  </si>
  <si>
    <t>SD-851-250192-18162-9134</t>
  </si>
  <si>
    <t>SD-057-250104-518392-842</t>
  </si>
  <si>
    <t>2025-01-04 09:44:21</t>
  </si>
  <si>
    <t>【调研】-80+银卡-普通区域-奎文区-上河园小区-13506471619-1000M-魔百和投诉-次数0-202501040000156117</t>
  </si>
  <si>
    <t>202501040000156117</t>
  </si>
  <si>
    <t>202501040000156117#流程受理流水号：20250104093904135064716191023675
客户号码:13506471619
客户姓名:李**
投诉地市:潍坊
来话流水:2025010409385269420815806
宽带账号:13506471619
宽带账号归属地市:潍坊
宽带账号归属区县:奎文区
故障地址:潍坊奎文区北苑街道则尔庄上河园小区11号楼2单元502
联系电话:13506471619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光功率:-18.76
故障大类:宽带/电视
故障细类:移动高清电视故障(专席)
携转原因:
故障时间:2025-01-04 09:43:36
魔百和单播/组播:组播
具体故障现象:电视机提示无信号，
客户其他诉求:
魔百和单/组播：组播;宽带小区$[上河园小区]$</t>
  </si>
  <si>
    <t>2025-01-04 09:46:23</t>
  </si>
  <si>
    <t>2025-01-04 09:46:47</t>
  </si>
  <si>
    <t>SD-057-250104-908472-678</t>
  </si>
  <si>
    <t>2025-01-04 09:27:12</t>
  </si>
  <si>
    <t>普通区域-高密市-密水商场-15064443555-300M-宽带上网投诉-次数0-202501040000140620</t>
  </si>
  <si>
    <t>202501040000140620</t>
  </si>
  <si>
    <t>202501040000140620#【已关注中国移动10086微信公众号】流程受理流水号：20250104092625150644435551019112
客户号码:15064443555
客户姓名:仲**
投诉地市:潍坊
来话流水:2025010409260721020847706
宽带账号:15064443555
账号归属区县:高密
联系电话:15064443555
联系人:先生/女士
宽带地址:潍坊
工单紧急程度:非常紧急
是否投诉倾向:否
是否重复投诉:否
是否携转意向:否
是否有升级投诉倾向:否
*业务名称:业务融合开机流程小微宽带
投诉内容:手机号码：15064443555，【问题描述】客户已办理宽带业务，有开通单，要求装维尽快联系上门，请处理，谢谢。联系电话：15064443555，联系人：先生/女士，录音流水号：2025010409260721020847706。受理明细：531920062399999999。
在途开通单信息：536241231062858314，15064443555，2024-12-31 08:40:04，业务融合开机流程小微宽带，处理中，手写判断和地址录入客户要求今天必须联系
是否到厅:否
业务名称:业务融合开机流程小微宽带
;宽带小区$[密水商场]$</t>
  </si>
  <si>
    <t>2025-01-04 09:32:25</t>
  </si>
  <si>
    <t>SD-851-246534-163-29855</t>
  </si>
  <si>
    <t>SD-057-250104-316245-273</t>
  </si>
  <si>
    <t>2025-01-04 08:49:38</t>
  </si>
  <si>
    <t>80+金卡-普通区域-奎文区-中建大观天下（含一三期）-18364611888-300M-宽带延伸服务-次数0-202501040000105147</t>
  </si>
  <si>
    <t>202501040000105147</t>
  </si>
  <si>
    <t xml:space="preserve">202501040000105147#【已关注中国移动10086微信公众号】流程受理流水号：20250104084750183646118881005995
客户号码:18364611888
客户姓名:张*
投诉地市:潍坊
来话流水:2025010408414020620886086
宽带账号:18364611888
宽带账号归属地市:潍坊
宽带账号归属区县:高新
故障地址:潍坊高新高新城区东方路中建大观天下32号楼*********
联系电话:18364611888
联系人:先生/女士
工单紧急程度:一般
是否有升级投诉倾向:否
是否重复投诉:否
是否携转意向:否
是否投诉倾向:否
是否智能网关:智能网关
当前是否在线:是
接入方式:FTTH
是否质差终端:无质差信息
光功率:-23.56
故障大类:宽带/电视
故障细类:宽带延伸服务
携转原因:
故障时间:2025-01-04 08:39:48
具体故障现象:网络电视无法观看 
</t>
  </si>
  <si>
    <t>2025-01-04 08:52:34</t>
  </si>
  <si>
    <t>2025-01-04 08:52:57</t>
  </si>
  <si>
    <t>SD-851-272600-3791-10283</t>
  </si>
  <si>
    <t>SD-057-250104-274958-850</t>
  </si>
  <si>
    <t>2025-01-04 09:44:50</t>
  </si>
  <si>
    <t>普通区域-奎文区-苇湾社区-19558587559-300M-宽带上网投诉-次数0-202501040000152718</t>
  </si>
  <si>
    <t>202501040000152718</t>
  </si>
  <si>
    <t xml:space="preserve">202501040000152718#受理号码 : 19558587559客户姓名 : 丁*号码归属地 : 潍坊奎文 － 奎文四平路营业厅用户品牌 : 全球通
客户来电对前工单202412080000589184处理结果不满，称前期反映的问题无解决，要求尽快给其处理， 已于客户正常解释  客户无法认可要求上报反映   报修 不需要移动师傅上门 地市处理， 就需要反馈到省公司请协助处理 谢谢！ </t>
  </si>
  <si>
    <t>2025-01-04 09:47:09</t>
  </si>
  <si>
    <t>重启光猫</t>
  </si>
  <si>
    <t>SD-851-275757-15180-1411</t>
  </si>
  <si>
    <t>SD-057-250104-951736-844</t>
  </si>
  <si>
    <t>2025-01-04 09:44:27</t>
  </si>
  <si>
    <t>80+普通-普通区域-诸城市-龙海文苑-15288992363-300M-宽带上网投诉-次数0-202501040000154017</t>
  </si>
  <si>
    <t>202501040000154017</t>
  </si>
  <si>
    <t>202501040000154017#受理号码 : 15288992363 客户姓名 : 管**号码归属地 : 潍坊诸城 － 诸城-百尺河代理商管理中心用户品牌 : 全球通
客户来电反映：宽带无法使用，按口径排障未恢复，请求协助处理，谢谢！
联系电话：15288992363 联系人：先生 宽带地址：潍坊诸城市密州街道兴贸路龙海文苑7号楼 来电流水：2025010409404858520842349</t>
  </si>
  <si>
    <t>2025-01-04 09:46:01</t>
  </si>
  <si>
    <t>2025-01-04 09:46:18</t>
  </si>
  <si>
    <t>SD-057-250104-730926-1698</t>
  </si>
  <si>
    <t>2025-01-04 11:04:28</t>
  </si>
  <si>
    <t>普通区域-奎文区-汇通小区-15053633671-200M-宽带上网投诉-次数0-202501040000241092</t>
  </si>
  <si>
    <t>2025-01-05 12:05:00</t>
  </si>
  <si>
    <t>202501040000241092</t>
  </si>
  <si>
    <t xml:space="preserve">202501040000241092#受理号码 : 15053633671  客户姓名 : 张**  号码归属地 : 潍坊潍城 － 潍城  用户品牌 : 全球通
客户来电反映电视无法正常观看，宽带网络可以使用，要求我方安排师傅上门维修，请尽快协助处理，谢谢！
联系人：女士   联系方式：13791884689   录音流水：2025010410525976320864861
</t>
  </si>
  <si>
    <t>2025-01-04 11:20:16</t>
  </si>
  <si>
    <t>2025-01-04 11:20:47</t>
  </si>
  <si>
    <t>SD-057-250104-982613-702</t>
  </si>
  <si>
    <t>2025-01-04 09:28:05</t>
  </si>
  <si>
    <t>【重投】-80+金卡-普通区域-诸城市-诸城幸福家园-18366368798-200M-业务受理宽带-次数0-202501040000141040</t>
  </si>
  <si>
    <t>202501040000141040</t>
  </si>
  <si>
    <t>202501040000141040#【已关注中国移动10086微信公众号】 宽带账号:18366368798; 联系电话：18366368798，问题类型：此工单为群障修复工单，根据群障全量闭环修复管理要求，为确保客户网络通畅，请装维人员跟进修复网络问题，谢谢！ 
 群障标题：公告。故障描述：潍坊诸城市诸城幸福家园光缆故障，预估24小时恢复，请帮忙拦截,如有需要请联系片区装维师傅戚永亮15706307983主叫号码：18366368798.0;该号码仅供参考，请优先联系宽带账号。</t>
  </si>
  <si>
    <t>2025-01-04 09:43:52</t>
  </si>
  <si>
    <t>SD-057-250104-398150-871</t>
  </si>
  <si>
    <t>2025-01-04 09:47:10</t>
  </si>
  <si>
    <t>普通区域-安丘市-江山云著-15216366664-300M-宽带上网投诉-次数0-202501040000157208</t>
  </si>
  <si>
    <t>202501040000157208</t>
  </si>
  <si>
    <t>202501040000157208#受理号码 : 15216366664客户姓名 : 于**号码归属地 : 潍坊安丘 － 安丘用户品牌 : 全球通
客户对前期工单处理不满请继续处理，谢谢前期工单：202411210000438160。客户要求赔偿。对本机12月份承诺消费补差57.4不认可，请核实处理。
联系人：先生 联系电话：15269601115本机录音流水：2025010409394216020826908</t>
  </si>
  <si>
    <t>2025-01-04 09:49:45</t>
  </si>
  <si>
    <t>2025-01-04 09:50:01</t>
  </si>
  <si>
    <t>SD-851-263722-13622-12333</t>
  </si>
  <si>
    <t>SD-057-250104-986425-1674</t>
  </si>
  <si>
    <t>2025-01-04 11:02:27</t>
  </si>
  <si>
    <t>普通区域-高密市-南高戈庄自然村-15094946655-100M-宽带上网投诉-次数0-202501040000243405</t>
  </si>
  <si>
    <t>2025-01-05 12:03:00</t>
  </si>
  <si>
    <t>202501040000243405</t>
  </si>
  <si>
    <t xml:space="preserve">202501040000243405#流程受理流水号：20250104110129150949466551055298
客户号码:15094946655
客户姓名:王**
投诉地市:潍坊
来话流水:2025010411012072820883508
宽带账号:15094946655
宽带账号归属地市:潍坊
宽带账号归属区县:高密市
故障地址:潍坊高密市井沟镇南高戈庄南高戈庄自然村高密南高戈庄张新元4号箱*********
联系电话:15094946655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故障时间:2025-01-04 11:02:02
具体故障现象:提示网络无法连接，
客户其他诉求:客户侧为质差终端，要求上门更换终端并一并处理故障问题。
</t>
  </si>
  <si>
    <t>滕坤坤</t>
  </si>
  <si>
    <t>15706307325</t>
  </si>
  <si>
    <t>家客铁通潍坊高密-井沟乡镇装维组</t>
  </si>
  <si>
    <t>dw3_jk_tengkunkun</t>
  </si>
  <si>
    <t>SD-057-250104-672085-615</t>
  </si>
  <si>
    <t>2025-01-04 09:21:51</t>
  </si>
  <si>
    <t>普通区域-潍城区-小洼村自然村-13854427578-300M-宽带上网投诉-次数0-202501040000132309</t>
  </si>
  <si>
    <t>202501040000132309</t>
  </si>
  <si>
    <t>202501040000132309#13854427578   客户要求上门排障   ；联系人先生  联系电话13854427578   流水号2025010409163259620829277</t>
  </si>
  <si>
    <t>2025-01-04 09:25:59</t>
  </si>
  <si>
    <t>2025-01-04 09:29:35</t>
  </si>
  <si>
    <t>2025-01-04 11:08:14</t>
  </si>
  <si>
    <t>80+银卡-普通区域-奎文区-金鼎华府-15806483000-300M-宽带上网投诉-次数0-20250104110349X829853776 一级督办</t>
  </si>
  <si>
    <t>20250104110349X829853776</t>
  </si>
  <si>
    <t>2025-01-04 11:21:10</t>
  </si>
  <si>
    <t>2025-01-04 11:21:35</t>
  </si>
  <si>
    <t>SD-057-250104-879351-1657</t>
  </si>
  <si>
    <t>2025-01-04 11:01:43</t>
  </si>
  <si>
    <t>【调研】-(目标)普通区域-奎文区-景泰铭城（高层）-15762568395-200M-宽带上网投诉-次数0-202501040000242984</t>
  </si>
  <si>
    <t>2025-01-05 12:02:00</t>
  </si>
  <si>
    <t>202501040000242984</t>
  </si>
  <si>
    <t xml:space="preserve">202501040000242984#【已关注中国移动10086微信公众号】流程受理流水号：20250104110040157625683951054975
客户号码:15762568395
客户姓名:常*
投诉地市:潍坊
来话流水:2025010411001565820868039
宽带账号:15762568395
宽带账号归属地市:潍坊
宽带账号归属区县:高新
故障地址:潍坊高新高新城区宝通街景泰铭城（高层）13号楼*********
联系电话:15762568395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光功率:-17.28
故障大类:宽带/电视
故障细类:宽带无法上网
携转原因:
故障时间:2025-01-04 11:01:10
具体故障现象:打不开网页，
客户其他诉求:客户侧为质差终端，要求上门更换终端并一并处理故障问题。
</t>
  </si>
  <si>
    <t>2025-01-04 11:10:33</t>
  </si>
  <si>
    <t>2025-01-04 11:10:56</t>
  </si>
  <si>
    <t>SD-057-250104-287039-498</t>
  </si>
  <si>
    <t>2025-01-04 09:10:44</t>
  </si>
  <si>
    <t>普通区域-寒亭区-寒亭绿地城-13563626182-200M-宽带上网投诉-次数0-202501040000123267</t>
  </si>
  <si>
    <t>2025-01-05 10:11:00</t>
  </si>
  <si>
    <t>202501040000123267</t>
  </si>
  <si>
    <t xml:space="preserve">202501040000123267#客户来电反馈电视无法正常观看，线上排障未恢复，要求上门服务，请协助处理谢谢！联系电话：13563626182；联系人：肖**；来电流水：2025010409070752520818351
</t>
  </si>
  <si>
    <t>2025-01-04 09:13:02</t>
  </si>
  <si>
    <t>2025-01-04 09:13:25</t>
  </si>
  <si>
    <t>SD-852-280305-503-24110</t>
  </si>
  <si>
    <t>SD-057-250104-170863-535</t>
  </si>
  <si>
    <t>2025-01-04 09:14:40</t>
  </si>
  <si>
    <t>【调研】-80+普通-普通区域-奎文区-隆基花园（怡景嘉园物价局宿舍）-18866365901-200M-宽带上网投诉-次数0-202501040000126209</t>
  </si>
  <si>
    <t>2025-01-05 10:15:00</t>
  </si>
  <si>
    <t>202501040000126209</t>
  </si>
  <si>
    <t>202501040000126209#流程受理流水号：20250104091409188663659011014669
客户号码:18866365901
客户姓名:李**
投诉地市:潍坊
来话流水:2025010409135263820896891
宽带账号:18866365901
账号归属区县:奎文
联系电话:18866365901
联系人:先生/女士
宽带地址:潍坊
工单紧急程度:一般
是否投诉倾向:否
是否重复投诉:否
是否携转意向:否
是否有升级投诉倾向:否
*业务名称:业务融合移机流程宽带+OTT
投诉内容:手机号码：18866365901，【问题描述】客户已办理宽带业务，有开通单，要求装维尽快联系上门，请处理，谢谢。联系电话：18866365901，联系人：先生/女士，录音流水号：2025010409135263820896891。受理明细：531920062399999999。
在途开通单信息：536250103946498660，18866365901，2025-01-03 21:43:57，业务融合移机流程宽带+OTT，处理中，手写判断和地址录入
是否到厅:否
业务名称:业务融合移机流程宽带+OTT
;宽带小区$[隆基花园（怡景嘉园物价局宿舍）]$</t>
  </si>
  <si>
    <t>2025-01-04 09:16:29</t>
  </si>
  <si>
    <t>2025-01-04 09:16:57</t>
  </si>
  <si>
    <t>SD-852-271203-2015-3867</t>
  </si>
  <si>
    <t>SD-057-250104-471503-547</t>
  </si>
  <si>
    <t>2025-01-04 09:17:01</t>
  </si>
  <si>
    <t>普通区域-滨海-贤村小区-13589195630-300M-宽带上网投诉-次数0-20250104091410X250365617</t>
  </si>
  <si>
    <t>20250104091410X250365617</t>
  </si>
  <si>
    <t xml:space="preserve">【农村网络投诉】流程受理流水号：20250104091103135891956301013555
客户号码:13589195630
客户姓名:杨**
投诉地市:潍坊
来话流水:2025010409094847720848878
宽带账号:13589195630
宽带账号归属地市:潍坊
宽带账号归属区县:滨海
故障地址:潍坊滨海大家洼街道港营街贤村小区连体102号205
联系电话:18265682647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光功率:-16.86
故障大类:宽带/电视
故障细类:网速慢/上网掉线(专席)
携转原因:
故障时间:2025-01-04 09:12:17
具体故障现象:网速慢卡顿，
客户其他诉求:客户重启设备不好用，自己测速不达标，请协助处理，谢谢
</t>
  </si>
  <si>
    <t>2025-01-04 09:20:10</t>
  </si>
  <si>
    <t>2025-01-04 09:20:38</t>
  </si>
  <si>
    <t>SD-851-326159-11257-8865</t>
  </si>
  <si>
    <t>SD-057-250104-194238-569</t>
  </si>
  <si>
    <t>2025-01-04 09:17:31</t>
  </si>
  <si>
    <t>80+银卡-普通区域-寿光市-银海SHOU二期-15065695243-300M-业务受理宽带-次数0-202501040000129667</t>
  </si>
  <si>
    <t>202501040000129667</t>
  </si>
  <si>
    <t>202501040000129667# 宽带账号:15065695243; 联系电话：15065695243，问题类型：此工单为群障修复工单，根据群障全量闭环修复管理要求，为确保客户网络通畅，请装维人员跟进修复网络问题，谢谢！ 
 群障标题：公告。故障描述：潍坊寿光市银海SHOU二期光缆故障，预估24小时恢复，请帮忙拦截,如有需要请联系片区装维师傅王晓军15706307764主叫号码：15065695243.0;该号码仅供参考，请优先联系宽带账号。</t>
  </si>
  <si>
    <t>2025-01-04 09:19:08</t>
  </si>
  <si>
    <t>2025-01-04 09:19:44</t>
  </si>
  <si>
    <t>SD-057-250104-547862-580</t>
  </si>
  <si>
    <t>2025-01-04 09:17:50</t>
  </si>
  <si>
    <t>普通区域-青州市-营子花园小区-13188861387-500M-业务受理宽带-次数0-202501040000130333</t>
  </si>
  <si>
    <t>202501040000130333</t>
  </si>
  <si>
    <t>202501040000130333#【已关注中国移动10086微信公众号】 宽带账号:13188861387; 联系电话：13188861387，问题类型：此工单为群障修复工单，根据群障全量闭环修复管理要求，为确保客户网络通畅，请装维人员跟进修复网络问题，谢谢！ 
 群障标题：公告。故障描述：潍坊青州市营子花园小区光缆故障，预估24小时恢复，请帮忙拦截,如有需要请联系片区装维师傅孙玉垒15706307655主叫号码：13188861387.0;该号码仅供参考，请优先联系宽带账号。</t>
  </si>
  <si>
    <t>2025-01-04 09:19:06</t>
  </si>
  <si>
    <t>2025-01-04 09:37:21</t>
  </si>
  <si>
    <t>SD-057-250104-695321-280</t>
  </si>
  <si>
    <t>2025-01-04 08:50:29</t>
  </si>
  <si>
    <t>【调研】-80+白金-普通区域-青州市-乐园小区-15288826567-100M-宽带上网投诉-次数0-20250104084825X705902590</t>
  </si>
  <si>
    <t>2025-01-05 09:51:00</t>
  </si>
  <si>
    <t>20250104084825X705902590</t>
  </si>
  <si>
    <t xml:space="preserve">流程受理流水号：20250104084547152888265671005370
客户号码:15288826567
客户姓名:赵**
投诉地市:潍坊
来话流水:2025010408450541420812786
宽带账号:15288826567
宽带账号归属地市:潍坊
宽带账号归属区县:青州市
故障地址:潍坊青州市云门山街道凤凰山东路乐园小区2号楼*********
联系电话:15288826567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08:47:16
具体故障现象:光猫亮红灯，客户要求师傅上门维修
客户其他诉求:
</t>
  </si>
  <si>
    <t>2025-01-04 08:52:29</t>
  </si>
  <si>
    <t>2025-01-04 08:55:58</t>
  </si>
  <si>
    <t>SD-057-250104-823064-333</t>
  </si>
  <si>
    <t>2025-01-04 08:56:05</t>
  </si>
  <si>
    <t>【调研】-80+金卡-普通区域-寿光市-学府花园-18706581987-1000M-宽带上网投诉-次数0-20250104085319X999648203</t>
  </si>
  <si>
    <t>20250104085319X999648203</t>
  </si>
  <si>
    <t xml:space="preserve">流程受理流水号：20250104085230187065819871007511
客户号码:18706581987
客户姓名:袁**
投诉地市:潍坊
来话流水:2025010408472389820831702
宽带账号:18706581987
宽带账号归属地市:潍坊
宽带账号归属区县:寿光市
故障地址:潍坊寿光市羊口镇学府街学府花园2号楼*********
联系电话:18706581987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故障细类:网速慢/上网掉线(专席)
携转原因:
故障时间:2025-01-04 08:56:05
具体故障现象:网速慢卡顿，已排查有千兆路由器,连接光猫1口,摆放位置无遮挡,已指导重启未恢复,
客户其他诉求:
</t>
  </si>
  <si>
    <t>2025-01-04 09:00:22</t>
  </si>
  <si>
    <t>2025-01-04 09:00:36</t>
  </si>
  <si>
    <t>SD-851-303875-30330-27572</t>
  </si>
  <si>
    <t>SD-057-250104-619423-329</t>
  </si>
  <si>
    <t>2025-01-04 08:55:57</t>
  </si>
  <si>
    <t>【调研】-FTTR-普通区域-奎文区-华安世纪樱园片区-13562645153-1000M-宽带上网投诉-次数0-202501040000111548</t>
  </si>
  <si>
    <t>202501040000111548</t>
  </si>
  <si>
    <t xml:space="preserve">202501040000111548#流程受理流水号：20250104085457135626451531008360
客户号码:13562645153
客户姓名:苑*
投诉地市:潍坊
来话流水:2025010408543991620894374
宽带账号:13562645153
宽带账号归属地市:潍坊
宽带账号归属区县:奎文区
故障地址:潍坊奎文区梨园街道虞河路华安世纪樱园片区盛世樱园35号楼*********
联系电话:13562645153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光功率:-16.90
故障大类:宽带/电视
故障细类:宽带无法上网
携转原因:
故障时间:2025-01-04 08:55:34
具体故障现象:打不开网页，
客户其他诉求:客户侧为质差终端，要求上门更换终端并一并处理故障问题。
</t>
  </si>
  <si>
    <t>2025-01-04 09:01:23</t>
  </si>
  <si>
    <t>2025-01-04 09:01:59</t>
  </si>
  <si>
    <t>SD-851-307112-6527-4159</t>
  </si>
  <si>
    <t>SD-057-250104-795382-1923</t>
  </si>
  <si>
    <t>2025-01-04 11:24:24</t>
  </si>
  <si>
    <t>普通区域-昌乐县-英才花园-15169621011-1000M-宽带上网投诉-次数0-202501040000266803</t>
  </si>
  <si>
    <t>202501040000266803</t>
  </si>
  <si>
    <t xml:space="preserve">202501040000266803#
客户来电反映宽带上网网速慢/线上排障不认可/不配合客户要求师傅上门，请协助处理，谢谢
宽带地址：潍坊昌乐县经济开发区英轩街英才花园沿街1号箱*
联系人：先生联系电话：本机 来电流水：2025010411213441320870085
</t>
  </si>
  <si>
    <t>2025-01-04 11:36:29</t>
  </si>
  <si>
    <t>王文明</t>
  </si>
  <si>
    <t>15706307145</t>
  </si>
  <si>
    <t>dw3_jk_wangwenming</t>
  </si>
  <si>
    <t>SD-851-245147-6254-26466</t>
  </si>
  <si>
    <t>SD-057-250104-108532-1933</t>
  </si>
  <si>
    <t>2025-01-04 11:27:06</t>
  </si>
  <si>
    <t>普通区域-奎文区-东金马-15269668215-300M-宽带上网投诉-次数0-202501040000267942</t>
  </si>
  <si>
    <t>202501040000267942</t>
  </si>
  <si>
    <t xml:space="preserve">202501040000267942#宽带账号：15269668215 ；宽带地址：潍坊高新区文远路致远花园小区门头房 ；客户来电反映宽带网速慢，无法配合线上指导/客户不配合排障，要求上门，请协助处理，谢谢！联系电话：15269668215 ；联系人：15269668215 ；来电流水：2025010411241830820808588 。 
</t>
  </si>
  <si>
    <t>2025-01-04 11:30:42</t>
  </si>
  <si>
    <t>2025-01-04 11:32:32</t>
  </si>
  <si>
    <t>SD-851-327980-1315-24825</t>
  </si>
  <si>
    <t>SD-057-250104-740318-1941</t>
  </si>
  <si>
    <t>2025-01-04 11:27:35</t>
  </si>
  <si>
    <t>【调研】-80+普通-普通区域-潍城区-大成章西村自然村-18705442001-300M-业务受理宽带-次数0-202501040000270455</t>
  </si>
  <si>
    <t>202501040000270455</t>
  </si>
  <si>
    <t>202501040000270455#【已关注中国移动10086微信公众号】 宽带账号:18705442001; 联系电话：18705442001，问题类型：此工单为群障修复工单，根据群障全量闭环修复管理要求，为确保客户网络通畅，请装维人员跟进修复网络问题，谢谢！ 
 群障标题：公告。故障描述：潍坊潍城区大成章西村自然村光缆故障，预估24小时恢复，请帮忙拦截,如有需要请联系片区装维师傅杜文永15706307902主叫号码：18705442001.0;该号码仅供参考，请优先联系宽带账号。</t>
  </si>
  <si>
    <t>2025-01-04 12:25:57</t>
  </si>
  <si>
    <t>2025-01-04 12:33:09</t>
  </si>
  <si>
    <t>SD-851-266261-3830-4930</t>
  </si>
  <si>
    <t>SD-057-250104-697835-2932</t>
  </si>
  <si>
    <t>2025-01-04 13:26:21</t>
  </si>
  <si>
    <t>普通区域-奎文区-银通社区-1836659229602-300M-业务受理宽带-次数0-202501040000361690</t>
  </si>
  <si>
    <t>202501040000361690</t>
  </si>
  <si>
    <t>202501040000361690# 宽带账号:1836659229602; 联系电话：1836659229602，问题类型：此工单为群障修复工单，根据群障全量闭环修复管理要求，为确保客户网络通畅，请装维人员跟进修复网络问题，谢谢！ 
 群障标题：公告。故障描述：银通社区主叫号码：18366592296.0;该号码仅供参考，请优先联系宽带账号。</t>
  </si>
  <si>
    <t>2025-01-04 13:28:25</t>
  </si>
  <si>
    <t>SD-851-286338-14241-4604</t>
  </si>
  <si>
    <t>SD-057-250104-395761-66</t>
  </si>
  <si>
    <t>2025-01-04 08:18:24</t>
  </si>
  <si>
    <t>普通区域-高密市-娘娘庙市场（小微）-536000229202-100M-宽带上网投诉-次数0-202501040000092403</t>
  </si>
  <si>
    <t>2025-01-05 09:19:00</t>
  </si>
  <si>
    <t>202501040000092403</t>
  </si>
  <si>
    <t>202501040000092403#流程受理流水号：202501040815585360002292021000577
客户号码:536000229202
客户姓名:倪*
投诉地市:潍坊
来话流水:2025010408131754220843329
宽带账号:536000229202
宽带账号归属地市:潍坊
宽带账号归属区县:高密市
故障地址:潍坊高密市朝阳街道家纺路娘娘庙市场（小微）徐记饺子西墙上1号箱*********
联系电话:18763665929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08:16:35
具体故障现象:  536000229202号码企业宽带办理了12条宽带，有的能用，有的不能使用，要求处理 提示光猫亮红灯，
客户其他诉求:
;宽带小区$[娘娘庙市场（小微）]$</t>
  </si>
  <si>
    <t>2025-01-04 08:36:50</t>
  </si>
  <si>
    <t>2025-01-04 08:37:09</t>
  </si>
  <si>
    <t>SD-852-305947-2569-422</t>
  </si>
  <si>
    <t>SD-057-250104-123986-2944</t>
  </si>
  <si>
    <t>2025-01-04 13:26:48</t>
  </si>
  <si>
    <t>普通区域-青州市-寿光王家庄-1856306396602-300M-宽带上网投诉-次数0-202501040000356326</t>
  </si>
  <si>
    <t>202501040000356326</t>
  </si>
  <si>
    <t>202501040000356326#1856306396602   第二条宽带     客户来电反映宽带无法连接使用，今天突然直接无法上网使用，线上排障不配合，要求师傅上门，请协助处理，谢谢
联系人：先生   联系电话：18563063966     流水号： 2025010413091936020858657</t>
  </si>
  <si>
    <t>2025-01-04 13:27:56</t>
  </si>
  <si>
    <t>2025-01-04 13:29:36</t>
  </si>
  <si>
    <t>SD-851-237152-8827-23711</t>
  </si>
  <si>
    <t>SD-057-250104-714650-63</t>
  </si>
  <si>
    <t>2025-01-04 08:17:27</t>
  </si>
  <si>
    <t>普通区域-寿光市-嘉禾园-13696360029-200M-宽带上网投诉-次数0-202501040000091976</t>
  </si>
  <si>
    <t>2025-01-05 09:18:00</t>
  </si>
  <si>
    <t>202501040000091976</t>
  </si>
  <si>
    <t>202501040000091976#【已关注中国移动10086微信公众号】流程受理流水号：20250104081614136963600291000586
客户号码:13696360029
客户姓名:李**
投诉地市:潍坊
来话流水:2025010408152100420850270
宽带账号:13696360029
宽带账号归属地市:潍坊
宽带账号归属区县:寿光市
故障地址:潍坊寿光市圣城街道圣城街国税局家属院5号楼*********
联系电话:15908032997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08:16:48
具体故障现象:光猫亮红灯，
客户其他诉求:
;宽带小区$[嘉禾园]$</t>
  </si>
  <si>
    <t>2025-01-04 08:36:33</t>
  </si>
  <si>
    <t>2025-01-04 08:36:58</t>
  </si>
  <si>
    <t>SD-057-250104-205348-67</t>
  </si>
  <si>
    <t>2025-01-04 08:18:48</t>
  </si>
  <si>
    <t>普通区域-安丘市-韩吉村自然村-13869657340-300M-宽带上网投诉-次数0-202501040000092592</t>
  </si>
  <si>
    <t>202501040000092592</t>
  </si>
  <si>
    <t xml:space="preserve">202501040000092592#流程受理流水号：20250104081719138696573401000605
客户号码:13869657340
客户姓名:曹**
投诉地市:潍坊
来话流水:2025010408170662620856527
宽带账号:13869657340
宽带账号归属地市:潍坊
宽带账号归属区县:安丘市
故障地址:潍坊安丘市担山镇韩吉村韩吉村自然村韩吉村47号箱村中张焕然*********
联系电话:13869657340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故障时间:2025-01-04 08:18:11
具体故障现象:提示网络无法连接，
客户其他诉求:客户侧为质差终端，要求上门更换终端并一并处理故障问题。
</t>
  </si>
  <si>
    <t>2025-01-04 08:21:14</t>
  </si>
  <si>
    <t>2025-01-04 08:21:38</t>
  </si>
  <si>
    <t>SD-057-250104-092561-1949</t>
  </si>
  <si>
    <t>2025-01-04 11:28:26</t>
  </si>
  <si>
    <t>80+银卡-普通区域-昌乐县-唐吾辛庄小区-18765117556-1000M-宽带上网投诉-次数0-202501040000271387</t>
  </si>
  <si>
    <t>202501040000271387</t>
  </si>
  <si>
    <t>202501040000271387#【已关注中国移动10086微信公众号】流程受理流水号：20250104112739187651175561065289
客户号码:18765117556
客户姓名:亓**
投诉地市:潍坊
来话流水:2025010411270033120846609
宽带账号:18765117556
账号归属区县:昌乐-乔官-片区
联系电话:18765117556
联系人:先生/女士
宽带地址:潍坊
工单紧急程度:非常紧急
是否投诉倾向:否
是否重复投诉:否
是否携转意向:否
是否有升级投诉倾向:否
*业务名称:业务融合移机流程宽带+OTT
投诉内容:手机号码：18765117556，【问题描述】客户已办理宽带业务，有开通单，要求装维尽快联系上门，请处理，谢谢。联系电话：18765117556，联系人：先生/女士，录音流水号：2025010411270033120846609。受理明细：531920062399999999。
在途开通单信息：536241228965697662，18765117556，2024-12-28 09:14:51，业务融合移机流程宽带+OTT，处理中，装维选址
是否到厅:否
业务名称:业务融合移机流程宽带+OTT
;宽带小区$[唐吾辛庄小区]$</t>
  </si>
  <si>
    <t>2025-01-04 11:32:48</t>
  </si>
  <si>
    <t>2025-01-04 11:35:26</t>
  </si>
  <si>
    <t>SD-852-310146-143-17180</t>
  </si>
  <si>
    <t>SD-057-250104-942507-2956</t>
  </si>
  <si>
    <t>2025-01-04 13:28:05</t>
  </si>
  <si>
    <t>【调研】-80+普通-普通区域-临朐县-泉庄自然村-15264620792-200M-宽带上网投诉-次数0-202501040000361047</t>
  </si>
  <si>
    <t>202501040000361047</t>
  </si>
  <si>
    <t>202501040000361047#宽带账号：15264620792；联系电话：15264620792；宽带地址：潍坊临朐县冶源镇人民政府泉庄泉庄自然村泉庄（扩容3次）30号箱冯学伟（外墙）；客户来电反映：机顶盒故障，线上指导无法配合操作，要求上门处理, 来电流水：2025010413255721020887968</t>
  </si>
  <si>
    <t>2025-01-04 13:31:35</t>
  </si>
  <si>
    <t>SD-851-325849-6679-5804</t>
  </si>
  <si>
    <t>SD-057-250104-598374-1886</t>
  </si>
  <si>
    <t>2025-01-04 11:20:19</t>
  </si>
  <si>
    <t>【追2】普通区域-寒亭区-锦程中学宿舍-13869623195-100M-宽带上网投诉-次数0-20250104111605X565274712</t>
  </si>
  <si>
    <t>2025-01-05 12:21:00</t>
  </si>
  <si>
    <t>20250104111605X565274712</t>
  </si>
  <si>
    <t>宽带账号：13869623195；宽带地址：潍坊寒亭区经济开发区月河路锦程中学宿舍1号楼*********；客户来电反映 手机号码为15265455551 的装维师傅 服务态度差，要求投诉此装维师傅，请协助处理 ！来电流水：2025010411095283720804747 ，联系电话：13869623195</t>
  </si>
  <si>
    <t>2025-01-04 11:29:51</t>
  </si>
  <si>
    <t>SD-057-250104-084173-3265</t>
  </si>
  <si>
    <t>普通区域-寿光市-陈家马村自然村-18264601531-300M-宽带上网投诉-次数0-20250104135148X908402514</t>
  </si>
  <si>
    <t>20250104135148X908402514</t>
  </si>
  <si>
    <t xml:space="preserve">【农村网络投诉】流程受理流水号：20250104135053182646015311105688
客户号码:18264601531
客户姓名:王**
投诉地市:潍坊
来话流水:2025010413492437720809140
宽带账号:18264601531
宽带账号归属地市:潍坊
宽带账号归属区县:寿光市
故障地址:潍坊寿光市王高镇陈家马村陈家马村自然村陈家马村
联系电话:18264601531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光功率:-26.02
故障大类:宽带/电视
故障细类:网速慢/上网掉线(专席)
携转原因:
故障时间:2025-01-04 13:46:38
具体故障现象:网速慢卡顿，
客户其他诉求:
</t>
  </si>
  <si>
    <t>2025-01-04 13:58:07</t>
  </si>
  <si>
    <t>2025-01-04 13:58:24</t>
  </si>
  <si>
    <t>SD-851-296579-5169-10081</t>
  </si>
  <si>
    <t>SD-057-250104-403152-3277</t>
  </si>
  <si>
    <t>2025-01-04 13:54:47</t>
  </si>
  <si>
    <t>普通区域--null-15169438818-宽带上网投诉-次数0-202501040000381629</t>
  </si>
  <si>
    <t>202501040000381629</t>
  </si>
  <si>
    <t>202501040000381629#流程受理流水号：20250104135344151694388181106535
客户号码:15169438818
客户姓名:张**
投诉地市:潍坊
来话流水:2025010413504887320823949
宽带账号:15169438818
账号归属区县:安丘宇均通讯器材服务部（社区）
联系电话:15863643818
联系人:先生/女士
宽带地址:潍坊
工单紧急程度:非常紧急
是否投诉倾向:否
是否重复投诉:否
是否携转意向:否
是否有升级投诉倾向:否
*业务名称:业务融合开机流程宽带+全光WiFi+OTT+FTTR组网
投诉内容:手机号码：15169438818，【问题描述】客户已办理宽带业务，有开通单，要求装维尽快联系上门，请处理，谢谢。联系电话：15863643818，联系人：先生/女士，录音流水号：2025010413504887320823949。受理明细：531920062399999999。
在途开通单信息：536241220437375054，15169438818，2024-12-20 17:00:31，业务融合开机流程宽带+全光WiFi+OTT+FTTR组网，处理中，黄单扩容
是否到厅:否
业务名称:业务融合开机流程宽带+全光WiFi+OTT+FTTR组网
;宽带小区$[null]$</t>
  </si>
  <si>
    <t>SD-057-250104-318064-1920</t>
  </si>
  <si>
    <t>2025-01-04 11:23:42</t>
  </si>
  <si>
    <t>普通区域-诸城市-大华社区-13964727358-300M-宽带延伸服务-次数0-202501040000267701</t>
  </si>
  <si>
    <t>202501040000267701</t>
  </si>
  <si>
    <t xml:space="preserve">202501040000267701#流程受理流水号：20250104112311139647273581063631
客户号码:13964727358
客户姓名:李**
投诉地市:潍坊
来话流水:2025010411171974120809571
宽带账号:13964727358
宽带账号归属地市:潍坊
宽带账号归属区县:诸城市
故障地址:潍坊诸城市密州街道东关大街大华社区平房（董淑银）26#箱*********
联系电话:13964727358
联系人:先生/女士
工单紧急程度:一般
是否有升级投诉倾向:否
是否重复投诉:否
是否携转意向:否
是否投诉倾向:否
是否智能网关:智能网关
当前是否在线:是
接入方式:FTTH
是否质差终端:无质差信息
光功率:-20.31
故障大类:宽带/电视
故障细类:宽带延伸服务
携转原因:
故障时间:2025-01-04 11:21:38
具体故障现象:网络无法连接光猫指示灯正常重启未恢复，要求处理维修
</t>
  </si>
  <si>
    <t>2025-01-04 11:43:19</t>
  </si>
  <si>
    <t>2025-01-04 11:44:41</t>
  </si>
  <si>
    <t>SD-851-337384-11992-7547</t>
  </si>
  <si>
    <t>SD-057-250104-257864-1902</t>
  </si>
  <si>
    <t>2025-01-04 11:22:26</t>
  </si>
  <si>
    <t>普通区域-潍城区-庙埠自然村-13561400592-300M-宽带延伸服务-次数0-202501040000264905</t>
  </si>
  <si>
    <t>202501040000264905</t>
  </si>
  <si>
    <t xml:space="preserve">202501040000264905#【已关注中国移动10086微信公众号】流程受理流水号：20250104112116135614005921062931
客户号码:13561400592
客户姓名:陈**
投诉地市:潍坊
来话流水:2025010411162775720897393
宽带账号:13561400592
宽带账号归属地市:潍坊
宽带账号归属区县:潍城区
故障地址:潍坊潍城区于河街道庙埠从西数第5条街北面0号楼*********
联系电话:13561400592
联系人:先生/女士
工单紧急程度:一般
是否有升级投诉倾向:否
是否重复投诉:否
是否携转意向:否
是否投诉倾向:否
是否智能网关:智能网关
当前是否在线:是
接入方式:FTTH
是否质差终端:无质差信息
光功率:-19.95
故障大类:宽带/电视
故障细类:宽带延伸服务
携转原因:
故障时间:2025-01-04 11:21:26
具体故障现象:机顶盒不亮，拔插电源线按电源开关未恢复
</t>
  </si>
  <si>
    <t>2025-01-04 11:39:48</t>
  </si>
  <si>
    <t>2025-01-04 11:40:04</t>
  </si>
  <si>
    <t>SD-057-250104-427980-1903</t>
  </si>
  <si>
    <t>2025-01-04 11:22:27</t>
  </si>
  <si>
    <t>80+金卡-普通区域-临朐县-null-15908055558-宽带上网投诉-次数0-202501040000264906</t>
  </si>
  <si>
    <t>2025-01-05 12:23:00</t>
  </si>
  <si>
    <t>202501040000264906</t>
  </si>
  <si>
    <t>202501040000264906#【已关注中国移动10086微信公众号】流程受理流水号：20250104112136159080555581063030
客户号码:15908055558
客户姓名:赵**
投诉地市:潍坊
来话流水:2025010411204701820859137
宽带账号:15908055558
账号归属区县:临朐
联系电话:15908055558
联系人:先生/女士
宽带地址:潍坊
工单紧急程度:一般
是否投诉倾向:否
是否重复投诉:否
是否携转意向:否
是否有升级投诉倾向:否
*业务名称:业务融合开机流程宽带+OTT
投诉内容:手机号码：15908055558，【问题描述】客户已办理宽带业务，有开通单，要求装维尽快联系上门，请处理，谢谢。联系电话：15908055558，联系人：先生/女士，录音流水号：2025010411204701820859137。受理明细：531920062399999999。
在途开通单信息：536250103639878486，15908055558，2025-01-03 11:55:05，业务融合开机流程宽带+OTT，处理中，黄单扩容
是否到厅:否
业务名称:业务融合开机流程宽带+OTT
;宽带小区$[null]$</t>
  </si>
  <si>
    <t>2025-01-04 17:36:12</t>
  </si>
  <si>
    <t>SD-057-250104-126387-394</t>
  </si>
  <si>
    <t>2025-01-04 08:59:02</t>
  </si>
  <si>
    <t>80+银卡-普通区域-潍城区-大崖头自然村-15094957329-1000M-宽带上网投诉-次数0-20250104085658X218498116</t>
  </si>
  <si>
    <t>20250104085658X218498116</t>
  </si>
  <si>
    <t xml:space="preserve">【农村网络投诉】流程受理流水号：20250104085524150949573291008488
客户号码:15094957329
客户姓名:张**
投诉地市:潍坊
来话流水:2025010408491580620847458
宽带账号:15094957329
宽带账号归属地市:潍坊
宽带账号归属区县:潍城区
故障地址:潍坊潍城区军埠口综合项目区大崖头大崖头自然村居民楼南楼*********
联系电话:15094957329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故障细类:宽带网速慢/卡顿
携转原因:
故障时间:2025-01-04 08:55:50
网站/APP/游戏名称:都卡顿
具体故障现象:网速慢卡顿，
客户其他诉求:尽快处理
</t>
  </si>
  <si>
    <t>2025-01-04 09:10:02</t>
  </si>
  <si>
    <t>2025-01-04 09:10:22</t>
  </si>
  <si>
    <t>SD-851-255345-29211-7247</t>
  </si>
  <si>
    <t>SD-057-250104-421358-400</t>
  </si>
  <si>
    <t>2025-01-04 08:59:32</t>
  </si>
  <si>
    <t>普通区域-奎文区-和扬英郡-13780863997-200M-宽带上网投诉-次数0-202501040000114464</t>
  </si>
  <si>
    <t>2025-01-05 10:00:00</t>
  </si>
  <si>
    <t>202501040000114464</t>
  </si>
  <si>
    <t>202501040000114464#宽带账号：*13780863997*；宽带地址潍坊奎文区潍州路街道光明街和扬英郡3号楼**；客户来电反映宽带/移动高清无法使用，要求师傅帮忙尽快处理，请协助处理，谢谢！联系电话：13780863997*；联系人：***；来电流水：2025010408562271620809978</t>
  </si>
  <si>
    <t>2025-01-04 09:02:52</t>
  </si>
  <si>
    <t>2025-01-04 09:03:33</t>
  </si>
  <si>
    <t>SD-057-250104-869021-3323</t>
  </si>
  <si>
    <t>2025-01-04 13:57:50</t>
  </si>
  <si>
    <t>普通区域-寿光市-李二村自然村-18706685777-500M-业务受理宽带-次数0-202501040000382474</t>
  </si>
  <si>
    <t>202501040000382474</t>
  </si>
  <si>
    <t>202501040000382474#【已关注中国移动10086微信公众号】 宽带账号:18706685777; 联系电话：18706685777，问题类型：此工单为群障修复工单，根据群障全量闭环修复管理要求，为确保客户网络通畅，请装维人员跟进修复网络问题，谢谢！ 
 群障标题：公告。故障描述：主干光纤断或OLT检测不到预期的光信号（LOS）主叫号码：18706685777.0;该号码仅供参考，请优先联系宽带账号。</t>
  </si>
  <si>
    <t>2025-01-04 14:01:12</t>
  </si>
  <si>
    <t>2025-01-04 14:01:33</t>
  </si>
  <si>
    <t>SD-852-238868-282-4582</t>
  </si>
  <si>
    <t>SD-057-250104-482307-1909</t>
  </si>
  <si>
    <t>2025-01-04 11:22:53</t>
  </si>
  <si>
    <t>【调研】-普通区域-潍城区-于河片区（含于河镇小学宿舍、镇政府宿舍、冯家村等）-13335268658-200M-宽带上网投诉-次数0-202501040000265269</t>
  </si>
  <si>
    <t>202501040000265269</t>
  </si>
  <si>
    <t xml:space="preserve">202501040000265269#
宽带账号：13335268658宽带地址：潍坊潍城区于河街道潍高路于河片区于河镇政府宿舍楼*********；客户来电反映 移动高清 电视不能看，客户 要求上门，请协助处理，谢谢！联系电话：13335268658；联系人：***；来电流水：2025010411192732820840036。
</t>
  </si>
  <si>
    <t>2025-01-04 11:43:03</t>
  </si>
  <si>
    <t>李建斌</t>
  </si>
  <si>
    <t>15706307906</t>
  </si>
  <si>
    <t>dw3_jk_lijianbinwc</t>
  </si>
  <si>
    <t>2025-01-04 11:43:31</t>
  </si>
  <si>
    <t>SD-057-250104-940236-3358</t>
  </si>
  <si>
    <t>2025-01-04 13:59:17</t>
  </si>
  <si>
    <t>80+银卡-普通区域-临朐县-下伏峪自然村-18263620003-1000M-魔百和投诉-次数0-20250104135846X326831447</t>
  </si>
  <si>
    <t>20250104135846X326831447</t>
  </si>
  <si>
    <t>【农村网络投诉】流程受理流水号：20250104135640182636200031107354
客户号码:18263620003
客户姓名:刘**
投诉地市:潍坊
来话流水:2025010413550012420867721
宽带账号:18263620003
宽带账号归属地市:潍坊
宽带账号归属区县:临朐县
故障地址:潍坊临朐县沂山管理委员会下伏峪下伏峪自然村下伏峪4#陈银富*********
联系电话:16653662256
联系人:先生/女士
工单紧急程度:非常紧急
是否有升级投诉倾向:是
是否重复投诉:否
是否携转意向:否
是否投诉倾向:否
是否智能网关:智能网关
当前是否在线:是
接入方式:FTTH
端到端诊断结果:客户侧设备问题（新增）
是否质差终端:无质差信息
光功率:-20.91
故障大类:宽带/电视
故障细类:移动高清电视故障
携转原因:
故障时间:2025-01-04 13:57:32
魔百和单播/组播:单播
具体故障现象:10080转回。电视直播或点播无法观看，表示已经一个多月了，要求移动直接派人去处理，表示家里只有晚上有人，要求现在联系，未承诺。
客户其他诉求:
魔百和单/组播：单播</t>
  </si>
  <si>
    <t>2025-01-04 14:02:18</t>
  </si>
  <si>
    <t>2025-01-04 14:02:44</t>
  </si>
  <si>
    <t>SD-851-289214-21452-14466</t>
  </si>
  <si>
    <t>SD-057-250104-917460-305</t>
  </si>
  <si>
    <t>2025-01-04 08:53:17</t>
  </si>
  <si>
    <t>【调研】-80+银卡-普通区域-昌乐县-博仁公馆-15069600887-1000M-宽带上网投诉-次数0-20250104085115X875525807</t>
  </si>
  <si>
    <t>20250104085115X875525807</t>
  </si>
  <si>
    <t xml:space="preserve">流程受理流水号：20250104085010150696008871006734
客户号码:15069600887
客户姓名:刘*
投诉地市:潍坊
来话流水:2025010408482863220840822
宽带账号:15069600887
宽带账号归属地市:潍坊
宽带账号归属区县:昌乐县
故障地址:潍坊昌乐县城关街道昌盛街博仁公馆9号楼*********
联系电话:13465681230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08:50:56
具体故障现象:光猫亮红灯，
客户其他诉求:
</t>
  </si>
  <si>
    <t>2025-01-04 08:57:24</t>
  </si>
  <si>
    <t>dw3_jk_wangzhining</t>
  </si>
  <si>
    <t>2025-01-04 08:57:51</t>
  </si>
  <si>
    <t>SD-851-262847-23242-15874</t>
  </si>
  <si>
    <t>SD-057-250104-704169-3359</t>
  </si>
  <si>
    <t>2025-01-04 13:59:32</t>
  </si>
  <si>
    <t>80+银卡-普通区域-寿光市-王牟村自然村-15006645593-300M-宽带上网投诉-次数0-202501040000386044</t>
  </si>
  <si>
    <t>202501040000386044</t>
  </si>
  <si>
    <t xml:space="preserve">202501040000386044#流程受理流水号：20250104135846150066455931107942
客户号码:15006645593
客户姓名:董**
投诉地市:潍坊
来话流水:2025010413583311520804833
宽带账号:15006645593
宽带账号归属地市:潍坊
宽带账号归属区县:寿光市
故障地址:潍坊寿光市纪台镇王牟村王牟村自然村三次扩容23号箱*********
联系电话:15006645593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光功率:-21.42
故障大类:宽带/电视
故障细类:宽带无法上网
携转原因:
故障时间:2025-01-04 13:58:58
具体故障现象:光猫亮红灯，
客户其他诉求:客户侧为质差终端，要求上门更换终端并一并处理故障问题。
</t>
  </si>
  <si>
    <t>2025-01-04 14:08:01</t>
  </si>
  <si>
    <t>2025-01-04 14:08:18</t>
  </si>
  <si>
    <t>SD-057-250104-354986-384</t>
  </si>
  <si>
    <t>2025-01-04 08:58:06</t>
  </si>
  <si>
    <t>普通区域-滨海-学府新城二期-13606463997-300M-业务受理宽带-次数0-202501040000112873</t>
  </si>
  <si>
    <t>202501040000112873</t>
  </si>
  <si>
    <t>202501040000112873#【已关注中国移动10086微信公众号】 宽带账号:13606463997; 联系电话：13606463997，问题类型：此工单为群障修复工单，根据群障全量闭环修复管理要求，为确保客户网络通畅，请装维人员跟进修复网络问题，谢谢！ 
 群障标题：公告。故障描述：潍坊滨海学府新城二期光缆故障，预估24小时恢复，请帮忙拦截,如有需要请联系片区装维师傅袁迎楷15706307104主叫号码：13606463997.0;该号码仅供参考，请优先联系宽带账号。</t>
  </si>
  <si>
    <t>2025-01-04 09:03:59</t>
  </si>
  <si>
    <t>2025-01-04 09:04:27</t>
  </si>
  <si>
    <t>SD-057-250104-865149-380</t>
  </si>
  <si>
    <t>2025-01-04 08:57:56</t>
  </si>
  <si>
    <t>【调研】-80+普通-普通区域-潍城区-金都南苑-15264448181-300M-宽带上网投诉-次数0-202501040000112353</t>
  </si>
  <si>
    <t>202501040000112353</t>
  </si>
  <si>
    <t>202501040000112353#15264448181 网络信号不好，拒绝排障，要求师傅上门，请处理，谢谢
联系人先生，电话本机，流水号 2025010408552515620801316</t>
  </si>
  <si>
    <t>2025-01-04 09:03:04</t>
  </si>
  <si>
    <t>2025-01-04 09:03:24</t>
  </si>
  <si>
    <t>SD-851-257517-14592-28915</t>
  </si>
  <si>
    <t>SD-057-250104-598143-345</t>
  </si>
  <si>
    <t>2025-01-04 08:56:29</t>
  </si>
  <si>
    <t>(目标)普通区域-安丘市-岔河子社区（壹号公馆、紫金公馆、水木菁华）-13406692763-1000M-宽带上网投诉-次数0-20250104085511X111947925</t>
  </si>
  <si>
    <t>20250104085511X111947925</t>
  </si>
  <si>
    <t xml:space="preserve">【农村网络投诉】流程受理流水号：20250104085407134066927631008074
客户号码:13406692763
客户姓名:杨**
投诉地市:潍坊
来话流水:2025010408530667720880779
宽带账号:13406692763
宽带账号归属地市:潍坊
宽带账号归属区县:安丘市
故障地址:潍坊安丘市刘家尧镇岔河子村岔河子社区11号楼*********
联系电话:13406692763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08:54:23
具体故障现象:光信号红灯：插紧捋顺光钎线重启未恢复
客户其他诉求:请处理，谢谢
</t>
  </si>
  <si>
    <t>2025-01-04 09:08:47</t>
  </si>
  <si>
    <t>2025-01-04 09:09:11</t>
  </si>
  <si>
    <t>SD-851-296400-19757-19718</t>
  </si>
  <si>
    <t>SD-057-250104-590613-382</t>
  </si>
  <si>
    <t>【调研】-(目标)普通区域-诸城市-东城名苑-18764641101-200M-业务受理宽带-次数0-202501040000112608</t>
  </si>
  <si>
    <t>2025-01-05 08:59:00</t>
  </si>
  <si>
    <t>202501040000112608</t>
  </si>
  <si>
    <t>202501040000112608# 宽带账号:18764641101; 联系电话：18764641101，问题类型：此工单为群障修复工单，根据群障全量闭环修复管理要求，为确保客户网络通畅，请装维人员跟进修复网络问题，谢谢！ 
 群障标题：公告。故障描述：潍坊诸城市东城名苑光缆故障，预估24小时恢复，请帮忙拦截,如有需要请联系片区装维师傅袁凯15706307712主叫号码：18764641101.0;该号码仅供参考，请优先联系宽带账号。</t>
  </si>
  <si>
    <t>2025-01-04 09:02:08</t>
  </si>
  <si>
    <t>袁凯</t>
  </si>
  <si>
    <t>15706307712</t>
  </si>
  <si>
    <t>dw3_jk_yuankai</t>
  </si>
  <si>
    <t>2025-01-04 09:03:29</t>
  </si>
  <si>
    <t>SD-057-250104-185649-4024</t>
  </si>
  <si>
    <t>2025-01-04 15:04:44</t>
  </si>
  <si>
    <t>(目标)普通区域-高密市-豪迈小学小区-15095193919-300M-宽带上网投诉-次数0-202501040000445949</t>
  </si>
  <si>
    <t>202501040000445949</t>
  </si>
  <si>
    <t>202501040000445949#宽带账号：15095193919；联系电话：15095193919宽带地址：潍坊高密市密水街道薛中路豪迈小学小区豪迈小学小区；客户来电反映网络不能用，线上指导无法配合操作，要求上门处理, 来电流水：2025010415024673020835151</t>
  </si>
  <si>
    <t>2025-01-04 15:08:16</t>
  </si>
  <si>
    <t>2025-01-04 15:08:32</t>
  </si>
  <si>
    <t>SD-057-250104-674920-4063</t>
  </si>
  <si>
    <t>2025-01-04 15:09:41</t>
  </si>
  <si>
    <t>80+银卡-普通区域-高密市-顺达中央国际-13963676999-300M-宽带上网投诉-次数0-202501040000447514</t>
  </si>
  <si>
    <t>202501040000447514</t>
  </si>
  <si>
    <t>202501040000447514#13963676999客户来电反映本机办理的宽带无法使用，线上排障未恢复，显示质差路由器，直接要求维修人员上门维修，请尽快协助处理，谢谢 
 联系人：先生  联系电话：本机 流水：2025010415053163520872961</t>
  </si>
  <si>
    <t>2025-01-04 15:11:16</t>
  </si>
  <si>
    <t>2025-01-04 15:11:36</t>
  </si>
  <si>
    <t>SD-851-305262-963-1803</t>
  </si>
  <si>
    <t>SD-057-250104-103695-2886</t>
  </si>
  <si>
    <t>2025-01-04 13:20:20</t>
  </si>
  <si>
    <t>【重投】-普通区域-奎文区-丁家新苑-15163615567-300M-宽带上网投诉-次数0-20250104131827X907917495</t>
  </si>
  <si>
    <t>20250104131827X907917495</t>
  </si>
  <si>
    <t xml:space="preserve">流程受理流水号：20250104131620151636155671096727
客户号码:15163615567
客户姓名:钟**
投诉地市:潍坊
来话流水:2025010413150187220802532
宽带账号:15163615567
宽带账号归属地市:潍坊
宽带账号归属区县:奎文区
故障地址:潍坊奎文区北苑街道玄武街丁家新苑8号楼*********
联系电话:15265444134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光功率:-10.53
故障大类:宽带/电视
故障细类:网速慢/上网掉线(专席)
携转原因:
故障时间:2025-01-04 13:04:22
具体故障现象:wifi频繁掉线，路由器年限未超过，位置开阔，重启未恢复
客户其他诉求:
</t>
  </si>
  <si>
    <t>2025-01-04 13:29:48</t>
  </si>
  <si>
    <t>SD-851-296229-2737-4262</t>
  </si>
  <si>
    <t>SD-057-250104-302897-402</t>
  </si>
  <si>
    <t>2025-01-04 08:59:50</t>
  </si>
  <si>
    <t>80+普通-普通区域-奎文区-油坊小区-13869628795-500M-宽带上网投诉-次数0-202501040000114280</t>
  </si>
  <si>
    <t>202501040000114280</t>
  </si>
  <si>
    <t xml:space="preserve">202501040000114280#宽带账号：13869628795；宽带地址：潍坊高新高新城区健康街油坊小区17号楼2单元301；客户来电反映宽带无法上网，客户不配合排障，要求上门，请协助处理，谢谢！联系电话：13869628795；联系人：女士；来电流水：2025010408561469420808830
</t>
  </si>
  <si>
    <t>2025-01-04 09:01:52</t>
  </si>
  <si>
    <t>2025-01-04 09:10:38</t>
  </si>
  <si>
    <t>SD-057-250104-657439-390</t>
  </si>
  <si>
    <t>【调研】-普通区域-奎文区-【潍柴】潍柴东区-15064682518-300M-魔百和投诉-次数0-202501040000113864</t>
  </si>
  <si>
    <t>202501040000113864</t>
  </si>
  <si>
    <t>202501040000113864#流程受理流水号：20250104085557150646825181008652
客户号码:15064682518
客户姓名:宋**
投诉地市:潍坊
来话流水:2025010408550389020898061
宽带账号:15064682518
宽带账号归属地市:潍坊
宽带账号归属区县:奎文区
故障地址:潍坊奎文区潍州路街道民生街【潍柴】潍柴东区（代理商独家，办理联系电话17853601088）2路3号楼
联系电话:15064682518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故障细类:移动高清电视故障(专席)
携转原因:
故障时间:2025-01-04 08:57:18
魔百和单播/组播:组播
具体故障现象:客户来电反映电视登录超时，我处正常排障未恢复，请协助处理谢谢·
客户其他诉求:客户要求上门带一个机顶盒
魔百和单/组播：组播;宽带小区$[【潍柴】潍柴东区]$</t>
  </si>
  <si>
    <t>2025-01-04 09:04:44</t>
  </si>
  <si>
    <t>2025-01-04 09:05:24</t>
  </si>
  <si>
    <t>SD-057-250104-529186-337</t>
  </si>
  <si>
    <t>2025-01-04 08:56:16</t>
  </si>
  <si>
    <t>80+普通-普通区域-坊子区-永旺屯村自然村-15064455255-1000M-魔百和投诉-次数0-20250104085425X653136620</t>
  </si>
  <si>
    <t>20250104085425X653136620</t>
  </si>
  <si>
    <t>【农村网络投诉】流程受理流水号：20250104084958150644552551006664
客户号码:15064455255
客户姓名:张**
投诉地市:潍坊
来话流水:2025010408454178320817602
宽带账号:15064455255
宽带账号归属地市:潍坊
宽带账号归属区县:峡山区
故障地址:潍坊峡山区太堡庄街道（太堡庄）永旺屯村永旺屯村自然村永旺屯扩容6号箱
联系电话:15064455255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故障细类:移动高清电视故障(专席)
携转原因:
故障时间:2025-01-04 08:46:56
魔百和单播/组播:组播
具体故障现象:电视直播或点播无法观看，拔插网线配置网络未恢复
客户其他诉求:
魔百和单/组播：组播</t>
  </si>
  <si>
    <t>2025-01-04 09:01:53</t>
  </si>
  <si>
    <t>2025-01-04 09:02:16</t>
  </si>
  <si>
    <t>SD-851-283073-2384-18534</t>
  </si>
  <si>
    <t>SD-057-250104-934867-2916</t>
  </si>
  <si>
    <t>2025-01-04 13:24:12</t>
  </si>
  <si>
    <t>【调研】-80+银卡-普通区域-安丘市-山东头村自然村-15065688158-1000M-宽带上网投诉-次数0-202501040000356321</t>
  </si>
  <si>
    <t>202501040000356321</t>
  </si>
  <si>
    <t>202501040000356321#15065688158客户来电反映宽带网速慢，客户要求派师傅上门测一下网速，请协助处理谢谢
联系人：先生联系电话：本机 流水：2025010413211146620850694</t>
  </si>
  <si>
    <t>2025-01-04 13:27:53</t>
  </si>
  <si>
    <t>2025-01-04 13:30:03</t>
  </si>
  <si>
    <t>SD-851-289955-9224-10928</t>
  </si>
  <si>
    <t>SD-057-250104-237915-2917</t>
  </si>
  <si>
    <t>2025-01-04 13:24:40</t>
  </si>
  <si>
    <t>普通区域-青州市-青州市王府街道办事处五里王府家园-18263647926-1000M-宽带上网投诉-次数0-202501040000358525</t>
  </si>
  <si>
    <t>202501040000358525</t>
  </si>
  <si>
    <t>202501040000358525#流程受理流水号：20250104132411182636479261098673
客户号码:18263647926
客户姓名:冯*
投诉地市:潍坊
来话流水:2025010413194974020840119
宽带账号:18263647926
账号归属区县:青州-王府代理商管理中心
联系电话:18560453545
联系人:女士
宽带地址:潍坊
工单紧急程度:非常紧急
是否投诉倾向:否
是否重复投诉:否
是否携转意向:否
是否有升级投诉倾向:否
*业务名称:业务融合开机流程宽带+全光WiFi+OTT+FTTR组网
投诉内容:手机号码：18263647926，【问题描述】客户已办理宽带业务，有开通单，要求装维尽快联系上门，请处理，谢谢。联系电话：18560453545，联系人：女士，录音流水号：2025010413194974020840119。
在途开通单信息：536250103872249058，18263647926，2025-01-03 18:43:01，业务融合开机流程宽带+全光WiFi+OTT+FTTR组网，处理中，预约池
是否到厅:否
业务名称:业务融合开机流程宽带+全光WiFi+OTT+FTTR组网
;宽带小区$[青州市王府街道办事处五里王府家园]$</t>
  </si>
  <si>
    <t>2025-01-04 13:32:03</t>
  </si>
  <si>
    <t>2025-01-04 13:32:21</t>
  </si>
  <si>
    <t>SD-851-289564-17915-610</t>
  </si>
  <si>
    <t>SD-057-250104-154876-359</t>
  </si>
  <si>
    <t>2025-01-04 08:57:10</t>
  </si>
  <si>
    <t>普通区域-安丘市-小石泉村自然村-13516362046-300M-业务受理宽带-次数0-202501040000110797</t>
  </si>
  <si>
    <t>202501040000110797</t>
  </si>
  <si>
    <t>202501040000110797# 宽带账号:13516362046; 联系电话：13516362046，问题类型：此工单为群障修复工单，根据群障全量闭环修复管理要求，为确保客户网络通畅，请装维人员跟进修复网络问题，谢谢！ 
 群障标题：公告。故障描述：潍坊安丘市小石泉村自然村光缆故障，预估24小时恢复，请帮忙拦截,如有需要请联系片区装维师傅孙浩15706307039主叫号码：13516362046.0;该号码仅供参考，请优先联系宽带账号。</t>
  </si>
  <si>
    <t>2025-01-04 09:02:05</t>
  </si>
  <si>
    <t>SD-057-250104-602548-3289</t>
  </si>
  <si>
    <t>2025-01-04 13:56:28</t>
  </si>
  <si>
    <t>普通区域-奎文区-金隅园-13053601443-200M-业务受理宽带-次数0-202501040000383443</t>
  </si>
  <si>
    <t>202501040000383443</t>
  </si>
  <si>
    <t>202501040000383443# 宽带账号:13053601443; 联系电话：13053601443，问题类型：此工单为群障修复工单，根据群障全量闭环修复管理要求，为确保客户网络通畅，请装维人员跟进修复网络问题，谢谢！ 
 群障标题：公告。故障描述：潍坊奎文区金隅园光缆故障，预估24小时恢复，请帮忙拦截,如有需要请联系片区装维师傅李中阳15706307421主叫号码：13053601443.0;该号码仅供参考，请优先联系宽带账号。</t>
  </si>
  <si>
    <t>2025-01-04 14:01:01</t>
  </si>
  <si>
    <t>割接调整</t>
  </si>
  <si>
    <t>2025-01-04 14:02:10</t>
  </si>
  <si>
    <t>SD-057-250104-164875-2900</t>
  </si>
  <si>
    <t>2025-01-04 13:22:26</t>
  </si>
  <si>
    <t>【调研】-80+普通-普通区域-昌乐县-秦家庄子-14768449990-300M-宽带上网投诉-次数0-202501040000357584</t>
  </si>
  <si>
    <t>202501040000357584</t>
  </si>
  <si>
    <t>202501040000357584#宽带账号：14768449990 ；宽带地址：潍坊寿光市圣城街道广场街锦汇苑高层 ；客户来电反映 电视卡顿，上门检测  ，客户本机来电报修，/不在家，要求上门处理来电流水： 2025010413185033220832417 联系电话：14768449990。</t>
  </si>
  <si>
    <t>2025-01-04 13:24:43</t>
  </si>
  <si>
    <t>2025-01-04 13:25:00</t>
  </si>
  <si>
    <t>SD-057-250104-035968-4287</t>
  </si>
  <si>
    <t>2025-01-04 15:31:38</t>
  </si>
  <si>
    <t>80+普通-普通区域-昌乐县-土埠村自然村-13953693268-100M-宽带上网投诉-次数0-202501040000471180</t>
  </si>
  <si>
    <t>2025-01-05 16:32:00</t>
  </si>
  <si>
    <t>202501040000471180</t>
  </si>
  <si>
    <t xml:space="preserve">202501040000471180#宽带账号：13953693268；
宽带地址：潍坊昌乐县营丘镇土埠村土埠村自然村土埠村16#******；
客户来电反映移动高清无法观看，客户不在现场，无法配合线上指导，要求师傅上门，请协助处理，谢谢！
联系电话：13953693268；联系人：女士；来电流水：2025010415292430020899991。
</t>
  </si>
  <si>
    <t>2025-01-04 15:42:40</t>
  </si>
  <si>
    <t>2025-01-04 15:43:09</t>
  </si>
  <si>
    <t>SD-057-250104-792034-5543</t>
  </si>
  <si>
    <t>2025-01-04 17:47:14</t>
  </si>
  <si>
    <t>(目标)普通区域-昌邑市-太平村自然村-13792651821-100M-宽带上网投诉-次数0-20250104174448X888744977 二级督办</t>
  </si>
  <si>
    <t>2025-01-05 18:48:00</t>
  </si>
  <si>
    <t>20250104174448X888744977</t>
  </si>
  <si>
    <t xml:space="preserve">【农村网络投诉】流程受理流水号：20250104174308137926518211179763
客户号码:13792651821
客户姓名:张**
投诉地市:潍坊
来话流水:2025010417404647820815809
宽带账号:13792651821
宽带账号归属地市:潍坊
宽带账号归属区县:昌邑市
故障地址:潍坊昌邑市北孟镇太平村太平村自然村6号箱马德华*********
联系电话:13792651821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故障细类:宽带无法上网(专席)
携转原因:
故障时间:2025-01-04 17:43:22
具体故障现象:用户无法提供具体故障现象，请协助谢谢
客户其他诉求:
</t>
  </si>
  <si>
    <t>2025-01-04 17:53:39</t>
  </si>
  <si>
    <t>2025-01-04 17:53:54</t>
  </si>
  <si>
    <t>SD-057-250104-536978-5536</t>
  </si>
  <si>
    <t>2025-01-04 17:46:51</t>
  </si>
  <si>
    <t>80+普通-普通区域-青州市-诺贝尔城二期-15106362619-300M-业务受理宽带-次数0-202501040000600195</t>
  </si>
  <si>
    <t>2025-01-05 17:47:00</t>
  </si>
  <si>
    <t>202501040000600195</t>
  </si>
  <si>
    <t>202501040000600195# 宽带账号:15106362619; 联系电话：15106362619，问题类型：此工单为群障修复工单，根据群障全量闭环修复管理要求，为确保客户网络通畅，请装维人员跟进修复网络问题，谢谢！ 
 群障标题：公告。故障描述：潍坊青州市诺贝尔城二期光缆故障，预估24小时恢复，请帮忙拦截,如有需要请联系片区装维师傅王振海15706307675主叫号码：15106362619.0;该号码仅供参考，请优先联系宽带账号。</t>
  </si>
  <si>
    <t>2025-01-04 17:50:51</t>
  </si>
  <si>
    <t>2025-01-04 17:51:19</t>
  </si>
  <si>
    <t>SD-851-319474-29468-28454</t>
  </si>
  <si>
    <t>SD-057-250104-854910-3775</t>
  </si>
  <si>
    <t>2025-01-04 14:36:42</t>
  </si>
  <si>
    <t>普通区域-安丘市-恒安散热器家属院-15866163420-200M-业务受理宽带-次数0-202501040000420184</t>
  </si>
  <si>
    <t>2025-01-05 14:37:00</t>
  </si>
  <si>
    <t>202501040000420184</t>
  </si>
  <si>
    <t>202501040000420184# 宽带账号:15866163420; 联系电话：15866163420，问题类型：此工单为群障修复工单，根据群障全量闭环修复管理要求，为确保客户网络通畅，请装维人员跟进修复网络问题，谢谢！ 
 群障标题：公告。故障描述：恒安散热器家属院主叫号码：13864641145.0;该号码仅供参考，请优先联系宽带账号。</t>
  </si>
  <si>
    <t>2025-01-04 15:01:26</t>
  </si>
  <si>
    <t>SD-057-250104-703426-2549</t>
  </si>
  <si>
    <t>2025-01-04 12:36:39</t>
  </si>
  <si>
    <t>普通区域-寿光市-东毕1村自然村-13465365056-200M-业务受理宽带-次数0-202501040000329106</t>
  </si>
  <si>
    <t>202501040000329106</t>
  </si>
  <si>
    <t>202501040000329106# 宽带账号:13465365056; 联系电话：13465365056，问题类型：此工单为群障修复工单，根据群障全量闭环修复管理要求，为确保客户网络通畅，请装维人员跟进修复网络问题，谢谢！ 
 群障标题：公告。故障描述：东毕1村自然村主叫号码：13791869656.0;该号码仅供参考，请优先联系宽带账号。</t>
  </si>
  <si>
    <t>2025-01-04 12:42:20</t>
  </si>
  <si>
    <t>2025-01-04 12:45:37</t>
  </si>
  <si>
    <t>SD-851-322888-5297-15493</t>
  </si>
  <si>
    <t>SD-057-250104-260435-4330</t>
  </si>
  <si>
    <t>2025-01-04 15:36:49</t>
  </si>
  <si>
    <t>【调研】-80+银卡-(目标)普通区域-青州市-南王孔村自然村-19862635567-1000M-业务受理宽带-次数0-202501040000474383</t>
  </si>
  <si>
    <t>202501040000474383</t>
  </si>
  <si>
    <t>202501040000474383#【已关注中国移动10086微信公众号】 宽带账号:19862635567; 联系电话：19862635567，问题类型：此工单为群障修复工单，根据群障全量闭环修复管理要求，为确保客户网络通畅，请装维人员跟进修复网络问题，谢谢！ 
 群障标题：公告。故障描述：潍坊青州市南王孔村自然村光缆故障，预估24小时恢复，请帮忙拦截,如有需要请联系片区装维师傅李玉明15706307634主叫号码：18765101359.0;该号码仅供参考，请优先联系宽带账号。</t>
  </si>
  <si>
    <t>2025-01-04 15:40:14</t>
  </si>
  <si>
    <t>2025-01-04 15:40:51</t>
  </si>
  <si>
    <t>SD-851-285829-1911-29209</t>
  </si>
  <si>
    <t>SD-057-250104-814752-5030</t>
  </si>
  <si>
    <t>2025-01-04 16:50:28</t>
  </si>
  <si>
    <t>普通区域-临朐县-五井东片区路北-18706528328-300M-宽带上网投诉-次数0-20250104164903X543620181</t>
  </si>
  <si>
    <t>20250104164903X543620181</t>
  </si>
  <si>
    <t xml:space="preserve">流程受理流水号：20250104164821187065283281162907
客户号码:18706528328
客户姓名:王*
投诉地市:潍坊
来话流水:2025010416452270420834615
宽带账号:18706528328
宽带账号归属地市:潍坊
宽带账号归属区县:--
故障地址:潍坊高新高新城区新华路五井东片区路北3号箱中国福利彩票（外墙-路北）*********
联系电话:18763632676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光功率:-15.24
故障大类:宽带/电视
故障细类:网速慢/上网掉线(专席)
携转原因:
故障时间:2025-01-04 16:43:32
具体故障现象:网速慢卡顿，
客户其他诉求:
</t>
  </si>
  <si>
    <t>2025-01-04 16:53:53</t>
  </si>
  <si>
    <t>2025-01-04 16:55:52</t>
  </si>
  <si>
    <t>SD-852-242493-2288-1574</t>
  </si>
  <si>
    <t>SD-057-250104-780136-5059</t>
  </si>
  <si>
    <t>2025-01-04 16:53:13</t>
  </si>
  <si>
    <t>【调研】-80+银卡-(目标)普通区域-诸城市-东坡小区.环翠区-13455631562-300M-宽带上网投诉-次数0-20250104165225X745264294</t>
  </si>
  <si>
    <t>2025-01-05 17:54:00</t>
  </si>
  <si>
    <t>20250104165225X745264294</t>
  </si>
  <si>
    <t xml:space="preserve">流程受理流水号：20250104165151134556315621164065
客户号码:13455631562
客户姓名:穆**
投诉地市:潍坊
来话流水:2025010416500380720894848
宽带账号:13455631562
宽带账号归属地市:潍坊
宽带账号归属区县:诸城市
故障地址:潍坊诸城市密州街道东坡街东坡小区.环翠区9号楼*********
联系电话:13455631562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17:47:15
具体故障现象:光猫亮红灯，
客户其他诉求:
</t>
  </si>
  <si>
    <t>2025-01-04 16:55:37</t>
  </si>
  <si>
    <t>2025-01-04 16:56:08</t>
  </si>
  <si>
    <t>SD-057-250104-264195-5439</t>
  </si>
  <si>
    <t>2025-01-04 17:35:41</t>
  </si>
  <si>
    <t>【重投】-【调研】-普通区域-青州市-金庆御花园二期-13606367012-300M-宽带上网投诉-次数0-20250104173453X293817328</t>
  </si>
  <si>
    <t>2025-01-05 18:36:00</t>
  </si>
  <si>
    <t>20250104173453X293817328</t>
  </si>
  <si>
    <t xml:space="preserve">流程受理流水号：20250104171733136063670121171959
客户号码:13606367012
客户姓名:赵**
投诉地市:潍坊
来话流水:2025010417285065820875821
宽带账号:13606367012
宽带账号归属地市:潍坊
宽带账号归属区县:青州市
故障地址:潍坊青州市益都街道北海路金庆御花园二期24号楼*********
联系电话:13606367012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17:31:53
具体故障现象:客户来电表示宽带网速慢卡顿，光猫设备上光信号灯亮红灯，请协助处理谢谢。
客户其他诉求:
</t>
  </si>
  <si>
    <t>2025-01-04 17:48:37</t>
  </si>
  <si>
    <t>2025-01-04 17:49:45</t>
  </si>
  <si>
    <t>SD-851-255564-16716-6790</t>
  </si>
  <si>
    <t>SD-057-250104-894072-5556</t>
  </si>
  <si>
    <t>2025-01-04 17:47:34</t>
  </si>
  <si>
    <t>普通区域-安丘市-金冢子村自然村-15264611303-300M-业务受理宽带-次数0-202501040000600214</t>
  </si>
  <si>
    <t>2025-01-05 17:48:00</t>
  </si>
  <si>
    <t>202501040000600214</t>
  </si>
  <si>
    <t>202501040000600214#【已关注中国移动10086微信公众号】 宽带账号:15264611303; 联系电话：15264611303，问题类型：此工单为群障修复工单，根据群障全量闭环修复管理要求，为确保客户网络通畅，请装维人员跟进修复网络问题，谢谢！ 
 群障标题：公告。故障描述：潍坊安丘市金冢子村自然村主缆故障，预估24小时恢复，请帮忙拦截。主叫号码：15264611303.0;该号码仅供参考，请优先联系宽带账号。</t>
  </si>
  <si>
    <t>2025-01-04 17:57:49</t>
  </si>
  <si>
    <t>2025-01-04 17:58:19</t>
  </si>
  <si>
    <t>SD-057-250104-015429-2552</t>
  </si>
  <si>
    <t>2025-01-04 12:36:44</t>
  </si>
  <si>
    <t>80+普通-FTTR-普通区域-奎文区-中央生活城-13791663838-1000M-业务受理宽带-次数0-202501040000329014</t>
  </si>
  <si>
    <t>202501040000329014</t>
  </si>
  <si>
    <t>202501040000329014# 宽带账号:13791663838; 联系电话：13791663838，问题类型：此工单为群障修复工单，根据群障全量闭环修复管理要求，为确保客户网络通畅，请装维人员跟进修复网络问题，谢谢！ 
 群障标题：公告。故障描述：潍坊奎文区中央生活城光缆故障，预估24小时恢复，请帮忙拦截,如有需要请联系片区装维师傅姚克胜15706307480主叫号码：13791663838.0;该号码仅供参考，请优先联系宽带账号。</t>
  </si>
  <si>
    <t>2025-01-04 12:40:11</t>
  </si>
  <si>
    <t>2025-01-04 12:42:39</t>
  </si>
  <si>
    <t>SD-851-321104-32808-26031</t>
  </si>
  <si>
    <t>SD-057-250104-364057-5421</t>
  </si>
  <si>
    <t>2025-01-04 17:34:12</t>
  </si>
  <si>
    <t>【调研】-80+银卡-(目标)普通区域--null--宽带上网投诉-次数0-202501040000556922</t>
  </si>
  <si>
    <t>202501040000556922</t>
  </si>
  <si>
    <t>202501040000556922#客户表示办理了宽带移机业务，所提供移机地址无端口无法安装，客户对此不满，要求上报反馈     客户移机地址： 潍坊潍城区西关街道东风西街万特公馆1号楼1单元2层202号</t>
  </si>
  <si>
    <t>2025-01-04 17:44:30</t>
  </si>
  <si>
    <t>80+银卡-普通区域-寿光市-何家村自然村-15169630803-1000M-魔百和投诉-次数0-20250104174311X791193708 一级督办</t>
  </si>
  <si>
    <t>2025-01-05 18:45:00</t>
  </si>
  <si>
    <t>20250104174311X791193708</t>
  </si>
  <si>
    <t>2025-01-04 17:53:21</t>
  </si>
  <si>
    <t>2025-01-04 17:53:52</t>
  </si>
  <si>
    <t>SD-851-231920-31525-16508</t>
  </si>
  <si>
    <t>SD-057-250104-137658-5547</t>
  </si>
  <si>
    <t>2025-01-04 17:47:20</t>
  </si>
  <si>
    <t>【调研】-80+普通-普通区域-青州市-心寺街自然村-13793630601-300M-业务受理宽带-次数0-202501040000600801</t>
  </si>
  <si>
    <t>202501040000600801</t>
  </si>
  <si>
    <t>202501040000600801# 宽带账号:13793630601; 联系电话：13793630601，问题类型：此工单为群障修复工单，根据群障全量闭环修复管理要求，为确保客户网络通畅，请装维人员跟进修复网络问题，谢谢！ 
 群障标题：公告。故障描述：潍坊青州市心寺街自然村主缆故障，预估24小时恢复，请帮忙拦截。主叫号码：13793630601.0;该号码仅供参考，请优先联系宽带账号。</t>
  </si>
  <si>
    <t>2025-01-04 17:50:49</t>
  </si>
  <si>
    <t>2025-01-04 17:53:42</t>
  </si>
  <si>
    <t>SD-851-298697-32433-7887</t>
  </si>
  <si>
    <t>SD-057-250104-498531-5954</t>
  </si>
  <si>
    <t>2025-01-04 18:35:32</t>
  </si>
  <si>
    <t>【调研】-80+普通-普通区域-青州市-李家峪-13583677910-300M-宽带上网投诉-次数0-20250104183454X894609622</t>
  </si>
  <si>
    <t>20250104183454X894609622</t>
  </si>
  <si>
    <t xml:space="preserve">【农村网络投诉】流程受理流水号：20250104183311135836779101193092
客户号码:13583677910
客户姓名:李**
投诉地市:潍坊
来话流水:2025010418325178520806518
宽带账号:13583677910
宽带账号归属地市:潍坊
宽带账号归属区县:青州市
故障地址:潍坊青州市庙子镇李家峪村李家峪K5号箱李家峪大崖上线杆*********
联系电话:13583677910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18:34:36
具体故障现象:打不开网页，
客户其他诉求:请协助处理，谢谢
</t>
  </si>
  <si>
    <t>2025-01-04 18:38:21</t>
  </si>
  <si>
    <t>18253601114</t>
  </si>
  <si>
    <t>dw3_jk_qzliushuai</t>
  </si>
  <si>
    <t>2025-01-04 18:42:11</t>
  </si>
  <si>
    <t>SD-851-280110-14580-7649</t>
  </si>
  <si>
    <t>SD-057-250104-850291-2558</t>
  </si>
  <si>
    <t>2025-01-04 12:37:02</t>
  </si>
  <si>
    <t>【调研】-80+普通-普通区域-诸城市-得利斯二期-13964711256-1000M-业务受理宽带-次数0-202501040000330603</t>
  </si>
  <si>
    <t>202501040000330603</t>
  </si>
  <si>
    <t>202501040000330603#【已关注中国移动10086微信公众号】 宽带账号:13964711256; 联系电话：13964711256，问题类型：此工单为群障修复工单，根据群障全量闭环修复管理要求，为确保客户网络通畅，请装维人员跟进修复网络问题，谢谢！ 
 群障标题：公告。故障描述：潍坊诸城市得利斯二期光缆故障，预估24小时恢复，请帮忙拦截,如有需要请联系片区装维师傅冯杰15706307952主叫号码：13964711256.0;该号码仅供参考，请优先联系宽带账号。</t>
  </si>
  <si>
    <t>2025-01-04 12:40:26</t>
  </si>
  <si>
    <t>SD-851-275349-2791-15768</t>
  </si>
  <si>
    <t>SD-057-250104-821345-4318</t>
  </si>
  <si>
    <t>2025-01-04 15:35:35</t>
  </si>
  <si>
    <t>【追1】80+银卡-普通区域-青州市-沙店村-13793652978-1000M-宽带上网投诉-次数0-20250104153258X978629532</t>
  </si>
  <si>
    <t>20250104153258X978629532</t>
  </si>
  <si>
    <t xml:space="preserve">【农村网络投诉】流程受理流水号：20250104153221137936529781138640
客户号码:13793652978
客户姓名:郑**
投诉地市:潍坊
来话流水:2025010415263517220860680
宽带账号:13793652978
宽带账号归属地市:潍坊
宽带账号归属区县:青州市
故障地址:潍坊青州市黄楼街道沙店村沙店村15号箱#郑立勇#*********
联系电话:13793652978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故障细类:宽带无法上网
携转原因:
故障时间:2025-01-04 15:32:34
具体故障现象:光猫灯正常但电脑手机无法上网，
客户其他诉求:
</t>
  </si>
  <si>
    <t>2025-01-04 15:37:26</t>
  </si>
  <si>
    <t>2025-01-04 15:52:48</t>
  </si>
  <si>
    <t>SD-057-250104-087254-4282</t>
  </si>
  <si>
    <t>2025-01-04 15:30:21</t>
  </si>
  <si>
    <t>普通区域-安丘市-寺坡村自然村-15763070530-300M-业务受理宽带-次数0-202501040000468793</t>
  </si>
  <si>
    <t>202501040000468793</t>
  </si>
  <si>
    <t>202501040000468793#受理号码 : 15763070530客户姓名 : 闫**号码归属地 : 潍坊奎文 － 奎文用户品牌 : 全球通
客户来电反映宽带不能用，解释大面积故障不认可，称邻居家能用，要求报修，潍坊安丘市大盛镇寺坡村寺坡村自然村寺坡村2号箱，请处理，谢谢
联系人:男士 联系电话:13791699110 通话流水:2025010415251455420842364</t>
  </si>
  <si>
    <t>2025-01-04 15:39:05</t>
  </si>
  <si>
    <t>2025-01-04 15:39:25</t>
  </si>
  <si>
    <t>SD-057-250104-314806-5488</t>
  </si>
  <si>
    <t>2025-01-04 17:40:45</t>
  </si>
  <si>
    <t>普通区域-昌邑市-盛和苑二期-13792632601-100M-魔百和投诉-次数0-202501040000594641</t>
  </si>
  <si>
    <t>2025-01-05 18:41:00</t>
  </si>
  <si>
    <t>202501040000594641</t>
  </si>
  <si>
    <t>202501040000594641#流程受理流水号：20250104173821137926326011178422
客户号码:13792632601
客户姓名:刘**
投诉地市:潍坊
来话流水:2025010417335575320835890
宽带账号:13792632601
宽带账号归属地市:潍坊
宽带账号归属区县:昌邑市
故障地址:潍坊昌邑市奎聚街道育新街盛和苑二期28号楼*********
联系电话:19819623663
联系人:女士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故障细类:移动高清电视故障(专席)
携转原因:
故障时间:2025-01-04 17:33:51
魔百和单播/组播:单播
具体故障现象:电视机提示无信号，宽带正常使用，电视“无信号”，机顶盒亮绿灯，尝试切换信号源无效，指导拔插高清线，未恢复 
客户其他诉求:
魔百和单/组播：单播;宽带小区$[盛和苑二期]$</t>
  </si>
  <si>
    <t>2025-01-04 17:47:29</t>
  </si>
  <si>
    <t>2025-01-04 17:48:09</t>
  </si>
  <si>
    <t>SD-851-233683-22707-9490</t>
  </si>
  <si>
    <t>2025-01-04 18:37:12</t>
  </si>
  <si>
    <t>普通区域--null-13573656737-业务受理宽带-次数0-202501040000636284 一级督办</t>
  </si>
  <si>
    <t>202501040000636284</t>
  </si>
  <si>
    <t>SD-057-250104-754981-5999</t>
  </si>
  <si>
    <t>2025-01-04 18:38:17</t>
  </si>
  <si>
    <t>80+普通-普通区域-青州市-金庆御花园二期-15753642153-300M-宽带上网投诉-次数0-20250104183630X990256769</t>
  </si>
  <si>
    <t>20250104183630X990256769</t>
  </si>
  <si>
    <t xml:space="preserve">流程受理流水号：20250104183540157536421531193661
客户号码:15753642153
客户姓名:张**
投诉地市:潍坊
来话流水:2025010418352281820825536
宽带账号:15753642153
宽带账号归属地市:潍坊
宽带账号归属区县:青州市
故障地址:潍坊青州市益都街道北海路金庆御花园30号楼*********
联系电话:15753642153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18:36:11
具体故障现象:提示网络无法连接，
客户其他诉求:
</t>
  </si>
  <si>
    <t>2025-01-04 18:40:56</t>
  </si>
  <si>
    <t>2025-01-04 18:41:17</t>
  </si>
  <si>
    <t>SD-851-315987-6042-24835</t>
  </si>
  <si>
    <t>SD-057-250104-952378-4475</t>
  </si>
  <si>
    <t>2025-01-04 15:50:49</t>
  </si>
  <si>
    <t>80+金卡-普通区域-潍城区-潍城华阳小区-13791628219-1000M-宽带上网投诉-次数0-202501040000487497</t>
  </si>
  <si>
    <t>202501040000487497</t>
  </si>
  <si>
    <t>202501040000487497#宽带账号：13791628219；宽带地址：潍坊潍城区北关街道向阳路华阳小区；客户来电反映宽带上网慢，客户不配合排障，要求上门，请协助处理，谢谢！联系电话：17763188896；联系人：先生；来电流水：2025010415465945020843668</t>
  </si>
  <si>
    <t>2025-01-04 15:52:15</t>
  </si>
  <si>
    <t>2025-01-04 15:52:42</t>
  </si>
  <si>
    <t>SD-851-296408-8406-18584</t>
  </si>
  <si>
    <t>SD-057-250104-764012-4496</t>
  </si>
  <si>
    <t>2025-01-04 15:53:47</t>
  </si>
  <si>
    <t>【调研】-普通区域-坊子区-四中家园（小微）-13021551383-500M-宽带上网投诉-次数0-202501040000453614</t>
  </si>
  <si>
    <t>202501040000453614</t>
  </si>
  <si>
    <t>202501040000453614#13021551383客户来电反映只对 因宽带网速慢非常不满，提及要求投诉，不要派师傅，经解释客户强烈不认可，请协助处理谢谢
联系电话：本机 联系人：先生 受理流水号
2025010415094763920831403</t>
  </si>
  <si>
    <t>2025-01-04 15:55:48</t>
  </si>
  <si>
    <t>2025-01-04 15:56:10</t>
  </si>
  <si>
    <t>SD-851-303141-10596-26809</t>
  </si>
  <si>
    <t>SD-057-250104-049615-5981</t>
  </si>
  <si>
    <t>2025-01-04 18:37:21</t>
  </si>
  <si>
    <t>80+普通-普通区域-奎文区-前栾小区-13863686154-100M-业务受理宽带-次数0-202501040000638205</t>
  </si>
  <si>
    <t>202501040000638205</t>
  </si>
  <si>
    <t>202501040000638205# 宽带账号:13863686154; 联系电话：13863686154，问题类型：此工单为群障修复工单，根据群障全量闭环修复管理要求，为确保客户网络通畅，请装维人员跟进修复网络问题，谢谢！ 
 群障标题：公告。故障描述：潍坊奎文区前栾小区光缆故障，预估24小时恢复，请帮忙拦截,如有需要请联系片区装维师傅李三志15706366501主叫号码：13863686154.0;该号码仅供参考，请优先联系宽带账号。</t>
  </si>
  <si>
    <t>2025-01-04 18:41:18</t>
  </si>
  <si>
    <t>2025-01-04 18:43:09</t>
  </si>
  <si>
    <t>SD-057-250104-985407-6004</t>
  </si>
  <si>
    <t>2025-01-04 18:38:37</t>
  </si>
  <si>
    <t>【调研】-80+金卡-普通区域-寒亭区-恒信学府-18365681273-500M-魔百和投诉-次数0-20250104183753X735997450</t>
  </si>
  <si>
    <t>20250104183753X735997450</t>
  </si>
  <si>
    <t>流程受理流水号：20250104183215183656812731192881
客户号码:18365681273
客户姓名:任**
投诉地市:潍坊
来话流水:2025010418270920120862145
宽带账号:18365681273
宽带账号归属地市:潍坊
宽带账号归属区县:寒亭区
故障地址:潍坊寒亭区开元街道祥亭街恒信学府25-3-702
联系电话:18365681273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光功率:-31.54
故障大类:宽带/电视
故障细类:移动高清电视故障(专席)
携转原因:
故障时间:2025-01-04 18:33:46
魔百和单播/组播:组播
具体故障现象:视频播放出现花屏，
客户其他诉求:
魔百和单/组播：组播</t>
  </si>
  <si>
    <t>2025-01-04 18:40:06</t>
  </si>
  <si>
    <t>2025-01-04 18:41:09</t>
  </si>
  <si>
    <t>SD-851-270435-21829-13819</t>
  </si>
  <si>
    <t>SD-057-250104-719653-2567</t>
  </si>
  <si>
    <t>2025-01-04 12:38:09</t>
  </si>
  <si>
    <t>80+金卡-普通区域-诸城市-栗行村自然村-15963646972-1000M-宽带上网投诉-次数0-20250104123634X394790891</t>
  </si>
  <si>
    <t>20250104123634X394790891</t>
  </si>
  <si>
    <t xml:space="preserve">【农村网络投诉】流程受理流水号：20250104123437159636469721086155
客户号码:15963646972
客户姓名:王**
投诉地市:潍坊
来话流水:2025010412341593120887749
宽带账号:15963646972
宽带账号归属地市:潍坊
宽带账号归属区县:诸城市
故障地址:潍坊诸城市密州街道栗行村栗行村自然村栗行村中东21#箱*********
联系电话:15963646972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12:36:10
具体故障现象:提示网络无法连接，
客户其他诉求:
</t>
  </si>
  <si>
    <t>2025-01-04 12:40:32</t>
  </si>
  <si>
    <t>SD-851-303284-20894-25786</t>
  </si>
  <si>
    <t>SD-057-250104-697320-3764</t>
  </si>
  <si>
    <t>2025-01-04 14:35:54</t>
  </si>
  <si>
    <t>【调研】-普通区域-奎文区-领秀华城-13863616998-1000M-宽带上网投诉-次数0-202501040000418212</t>
  </si>
  <si>
    <t>202501040000418212</t>
  </si>
  <si>
    <t>202501040000418212#流程受理流水号：20250104143501138636169981120181
客户号码:13863616998
客户姓名:陈**
投诉地市:潍坊
来话流水:2025010414210901520875643
宽带账号:13863616998
宽带账号归属地市:潍坊
宽带账号归属区县:奎文区
故障地址:潍坊奎文区潍州路街道健康街领秀华城（代理商独家，办理联系18866649900）16号楼*********
联系电话:13863616998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光功率:-18.63
故障大类:宽带/电视
故障细类:网速慢/上网掉线(专席)
携转原因:
故障时间:2025-01-04 14:31:52
具体故障现象:家庭WiFi信号弱，千兆路由器无遮挡     插口无问题  重启未恢复   
客户其他诉求:
;宽带小区$[领秀华城]$</t>
  </si>
  <si>
    <t>2025-01-04 14:43:05</t>
  </si>
  <si>
    <t>2025-01-04 14:45:26</t>
  </si>
  <si>
    <t>SD-851-299733-6739-3901</t>
  </si>
  <si>
    <t>SD-057-250104-702194-4511</t>
  </si>
  <si>
    <t>2025-01-04 15:56:02</t>
  </si>
  <si>
    <t>【调研】-80+普通-(目标)普通区域-安丘市-新凌花园-15169654179-300M-魔百和投诉-次数0-20250104155309X189291654</t>
  </si>
  <si>
    <t>20250104155309X189291654</t>
  </si>
  <si>
    <t>流程受理流水号：20250104155213151696541791145037
客户号码:15169654179
客户姓名:张**
投诉地市:潍坊
来话流水:2025010415402035220851526
宽带账号:15169654179
宽带账号归属地市:潍坊
宽带账号归属区县:安丘市
故障地址:潍坊安丘市凌河镇凌通路新凌花园新凌花园三号楼4单元502
联系电话:13666367462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光功率:-18.04
故障大类:宽带/电视
故障细类:移动高清电视故障(专席)
携转原因:
故障时间:2025-01-04 15:52:35
魔百和单播/组播:单播
具体故障现象:电视机提示无信号，
客户其他诉求:
魔百和单/组播：单播</t>
  </si>
  <si>
    <t>2025-01-04 16:01:47</t>
  </si>
  <si>
    <t>2025-01-04 16:09:52</t>
  </si>
  <si>
    <t>SD-057-250104-963517-4989</t>
  </si>
  <si>
    <t>2025-01-04 16:47:02</t>
  </si>
  <si>
    <t>80+银卡-普通区域-奎文区-君尚花园-18853663056-300M-宽带上网投诉-次数0-202501040000540668</t>
  </si>
  <si>
    <t>202501040000540668</t>
  </si>
  <si>
    <t>202501040000540668#受理号码 : 18853663056  客户姓名 : 徐**  号码归属地 : 潍坊奎文 － 奎文  用户品牌 : 全球通
客户来电反映电视无法使用，宽带网络可以使用，疑似机顶盒故障，要求我方安排师傅上门维修，请尽快协助处理，谢谢！
联系人：先生   联系方式：本机   录音流水：2025010416373605520832403</t>
  </si>
  <si>
    <t>2025-01-04 17:05:27</t>
  </si>
  <si>
    <t>SD-057-250104-126479-5088</t>
  </si>
  <si>
    <t>2025-01-04 16:55:59</t>
  </si>
  <si>
    <t>【调研】-(目标)普通区域-昌邑市-都昌街办宿舍区-13563672917-300M-宽带上网投诉-次数0-202501040000551418</t>
  </si>
  <si>
    <t>2025-01-05 17:56:00</t>
  </si>
  <si>
    <t>202501040000551418</t>
  </si>
  <si>
    <t>202501040000551418#客户反映家里电视无法观看，机顶盒不亮灯，线上排障不配合，客户要求师傅上门.要求派师傅,请协助处理，谢谢   
联系人：先生    联系电话： 本机     流水号：2025010416531163220834911</t>
  </si>
  <si>
    <t>2025-01-04 17:05:02</t>
  </si>
  <si>
    <t>2025-01-04 17:05:38</t>
  </si>
  <si>
    <t>SD-057-250104-306547-5937</t>
  </si>
  <si>
    <t>2025-01-04 18:32:22</t>
  </si>
  <si>
    <t>【调研】-普通区域-高密市-福润花园（酒厂宿舍、东关殷家屋子）-13805364596-200M-宽带上网投诉-次数0-202501040000633652</t>
  </si>
  <si>
    <t>202501040000633652</t>
  </si>
  <si>
    <t>202501040000633652#13805364596 客户来电反映家里电视不能看 电视无信号，老人在家不会操作，线上排障客户表示不认可，要求师傅上门，请处理,谢谢
联系电话：本机 联系人：先生  流水号:2025010418201753920805502</t>
  </si>
  <si>
    <t>2025-01-04 18:41:33</t>
  </si>
  <si>
    <t>2025-01-04 18:42:08</t>
  </si>
  <si>
    <t>SD-057-250104-247163-6142</t>
  </si>
  <si>
    <t>2025-01-04 18:56:46</t>
  </si>
  <si>
    <t>普通区域-寒亭区-妇幼保健院-15063613963-100M-宽带上网投诉-次数0-202501040000648736</t>
  </si>
  <si>
    <t>202501040000648736</t>
  </si>
  <si>
    <t xml:space="preserve">202501040000648736#受理号码 : 15063613963客户姓名 : 王**号码归属地 : 潍坊寒亭 － 寒亭-潍北-片区用户品牌 : 全球通客户来电表示宽带上网慢，非常卡顿，拒绝安排师傅去线下维修，并表示名下有两天宽带都是100M，这个就非常不好用，要求核实并投诉安装师傅孙兵兵，电话18863044000，联系电话：17860220173故障地址：潍坊奎文区北苑街道北宫街妇幼保健院1号楼
</t>
  </si>
  <si>
    <t>2025-01-04 19:03:03</t>
  </si>
  <si>
    <t>家庭咨询-&gt;网络质量-&gt;家庭宽带-&gt;全局流转-&gt;功能使用-&gt;部分网页速度慢-&gt;全局流转</t>
  </si>
  <si>
    <t>2025-01-04 19:03:31</t>
  </si>
  <si>
    <t>SD-852-281742-56-18702</t>
  </si>
  <si>
    <t>SD-057-250104-081239-4500</t>
  </si>
  <si>
    <t>2025-01-04 15:54:28</t>
  </si>
  <si>
    <t>普通区域-潍城区-茂华紫苑公馆-15206468485-100M-宽带上网投诉-次数0-202501040000493912 二级督办</t>
  </si>
  <si>
    <t>2025-01-05 16:55:00</t>
  </si>
  <si>
    <t>202501040000493912</t>
  </si>
  <si>
    <t xml:space="preserve">202501040000493912#流程受理流水号：20250104154800152064684851143699
客户号码:15206468485
客户姓名:于**
投诉地市:潍坊
来话流水:2025010415472349020848966
宽带账号:15206468485
宽带账号归属地市:潍坊
宽带账号归属区县:潍城区
故障地址:潍坊潍城区西关街道东风西街茂华紫苑公馆潍城区茂华紫苑公馆20号楼2单元1303
联系电话:18206469661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光功率:-17.69
故障大类:宽带/电视
故障细类:宽带无法上网
携转原因:
故障时间:2025-01-04 15:48:53
具体故障现象:15206468485客户来电反映设备迟迟未换新，要求继续处理，故障地址：潍坊潍城区西关街道东风西街茂华紫苑公馆潍城区茂华紫苑公馆20号楼2单元1303，请尽快协助处理，谢谢！之前不同意收费，现在客户同意缴费200元，装维不维修，客户要求投诉，已来电10080
客户其他诉求:客户侧为质差终端，要求上门更换终端并一并处理故障问题。
</t>
  </si>
  <si>
    <t>2025-01-04 16:00:27</t>
  </si>
  <si>
    <t>2025-01-04 16:04:17</t>
  </si>
  <si>
    <t>SD-057-250104-653207-5115</t>
  </si>
  <si>
    <t>2025-01-04 16:57:13</t>
  </si>
  <si>
    <t>普通区域-寿光市-巨家村自然村-13468482286-300M-业务受理宽带-次数0-202501040000553846</t>
  </si>
  <si>
    <t>2025-01-05 16:58:00</t>
  </si>
  <si>
    <t>202501040000553846</t>
  </si>
  <si>
    <t>202501040000553846# 宽带账号:13468482286; 联系电话：13468482286，问题类型：此工单为群障修复工单，根据群障全量闭环修复管理要求，为确保客户网络通畅，请装维人员跟进修复网络问题，谢谢！ 
 群障标题：公告。故障描述：潍坊寿光市巨家村自然村光缆故障，预估24小时恢复，请帮忙拦截,如有需要请联系片区装维师傅李志浩15706307750主叫号码：15154485611.0;该号码仅供参考，请优先联系宽带账号。</t>
  </si>
  <si>
    <t>2025-01-04 17:03:15</t>
  </si>
  <si>
    <t>2025-01-04 18:09:47</t>
  </si>
  <si>
    <t>SD-057-250104-519720-5107</t>
  </si>
  <si>
    <t>2025-01-04 16:56:57</t>
  </si>
  <si>
    <t>【调研】-普通区域-青州市-中所公寓（公安局）-13853689991-200M-宽带上网投诉-次数0-202501040000552601</t>
  </si>
  <si>
    <t>202501040000552601</t>
  </si>
  <si>
    <t>202501040000552601#宽带账号：13853689991；宽带地址：潍坊青州市王府街道范公亭西路中所公寓（公安局）3号楼***；客户来电反映宽带不在线    注册灯闪烁   插紧屡直光纤线重启未恢复 ，经查询客户侧为质差终端，请协助上门更换终端并一并处理故障问题，谢谢！联系电话：13853689991；联系人：先生；来电流水：2025010416535909620844719</t>
  </si>
  <si>
    <t>2025-01-04 16:58:02</t>
  </si>
  <si>
    <t>2025-01-04 16:58:23</t>
  </si>
  <si>
    <t>2025-01-04 17:37:23</t>
  </si>
  <si>
    <t>【调研】-普通区域-奎文区-谭里家园-18764700677-300M-业务受理宽带-次数0-202501040000589241 一级督办</t>
  </si>
  <si>
    <t>2025-01-05 17:38:00</t>
  </si>
  <si>
    <t>202501040000589241</t>
  </si>
  <si>
    <t>2025-01-04 17:50:07</t>
  </si>
  <si>
    <t>SD-852-292811-1622-3721</t>
  </si>
  <si>
    <t>SD-057-250104-384719-5397</t>
  </si>
  <si>
    <t>2025-01-04 17:31:21</t>
  </si>
  <si>
    <t>【调研】-80+白金-(目标)普通区域-寿光市-五星花园-18815365930-1000M-魔百和投诉-次数0-20250104161258X378901966 二级督办</t>
  </si>
  <si>
    <t>2025-01-05 18:32:00</t>
  </si>
  <si>
    <t>20250104161258X378901966</t>
  </si>
  <si>
    <t xml:space="preserve">流程受理流水号：20250104161221188153659301151143
客户号码:18815365930
客户姓名:赵**
投诉地市:潍坊
来话流水:2025010416035517620875064
宽带账号:18815365930
宽带账号归属地市:潍坊
宽带账号归属区县:寿光市
故障地址:潍坊寿光市圣城街道东升路五星花园3号楼*********
联系电话:18815365930
联系人:先生/女士
工单紧急程度:非常紧急
是否有升级投诉倾向:否
是否重复投诉:否
是否携转意向:否
是否投诉倾向:否
携转原因:
提单模板:客户来电反映观看移动高清电视时，【移动高清电视】无法观看或回看，提示：版权限制，客户不认可，请协助处理，谢谢。
</t>
  </si>
  <si>
    <t>2025-01-04 17:48:51</t>
  </si>
  <si>
    <t>2025-01-04 17:49:18</t>
  </si>
  <si>
    <t>SD-851-257977-21948-12496</t>
  </si>
  <si>
    <t>SD-057-250104-891753-6144</t>
  </si>
  <si>
    <t>2025-01-04 18:56:51</t>
  </si>
  <si>
    <t>普通区域-青州市-文登-13792636058-500M-业务受理宽带-次数0-202501040000648118</t>
  </si>
  <si>
    <t>202501040000648118</t>
  </si>
  <si>
    <t>202501040000648118# 宽带账号:13792636058; 联系电话：13792636058，问题类型：此工单为群障修复工单，根据群障全量闭环修复管理要求，为确保客户网络通畅，请装维人员跟进修复网络问题，谢谢！ 
 群障标题：公告。故障描述：潍坊青州市文登光缆故障，预估24小时恢复，请帮忙拦截,如有需要请联系片区装维师傅王牧15706307644主叫号码：13792636058.0;该号码仅供参考，请优先联系宽带账号。</t>
  </si>
  <si>
    <t>2025-01-04 19:07:56</t>
  </si>
  <si>
    <t>2025-01-04 19:09:50</t>
  </si>
  <si>
    <t>SD-057-250104-836572-6146</t>
  </si>
  <si>
    <t>2025-01-04 18:56:57</t>
  </si>
  <si>
    <t>80+普通-普通区域-寿光市-文盛家园-13964691012-300M-业务受理宽带-次数0-202501040000648407</t>
  </si>
  <si>
    <t>202501040000648407</t>
  </si>
  <si>
    <t>202501040000648407#【已关注中国移动10086微信公众号】 宽带账号:13964691012; 联系电话：13964691012，问题类型：此工单为群障修复工单，根据群障全量闭环修复管理要求，为确保客户网络通畅，请装维人员跟进修复网络问题，谢谢！ 
 群障标题：公告。故障描述：潍坊寿光市文盛家园光缆故障，预估24小时恢复，请帮忙拦截,如有需要请联系片区装维师傅王松强15706307773主叫号码：13964691012.0;该号码仅供参考，请优先联系宽带账号。</t>
  </si>
  <si>
    <t>2025-01-04 18:58:27</t>
  </si>
  <si>
    <t>SD-057-250104-087493-4994</t>
  </si>
  <si>
    <t>2025-01-04 16:47:11</t>
  </si>
  <si>
    <t>【调研】-80+金卡-普通区域-寿光市-清河垄塬-15263680588-1000M-业务受理宽带-次数0-202501040000543762</t>
  </si>
  <si>
    <t>2025-01-05 16:48:00</t>
  </si>
  <si>
    <t>202501040000543762</t>
  </si>
  <si>
    <t>202501040000543762#【已关注中国移动10086微信公众号】 宽带账号:15263680588; 联系电话：15263680588，问题类型：此工单为群障修复工单，根据群障全量闭环修复管理要求，为确保客户网络通畅，请装维人员跟进修复网络问题，谢谢！ 
 群障标题：公告。故障描述：潍坊寿光市清河垄塬光缆故障，预估24小时恢复，请帮忙拦截,如有需要请联系片区装维师傅赵树全15169606966主叫号码：15263680588.0;该号码仅供参考，请优先联系宽带账号。</t>
  </si>
  <si>
    <t>2025-01-04 16:48:51</t>
  </si>
  <si>
    <t>2025-01-04 16:49:08</t>
  </si>
  <si>
    <t>SD-851-288465-17644-5522</t>
  </si>
  <si>
    <t>SD-057-250104-308147-4332</t>
  </si>
  <si>
    <t>2025-01-04 15:36:53</t>
  </si>
  <si>
    <t>80+普通-普通区域-高密市-菲达新公馆-13573665519-100M-业务受理宽带-次数0-202501040000477238</t>
  </si>
  <si>
    <t>2025-01-05 15:37:00</t>
  </si>
  <si>
    <t>202501040000477238</t>
  </si>
  <si>
    <t>202501040000477238# 宽带账号:13573665519; 联系电话：13573665519，问题类型：此工单为群障修复工单，根据群障全量闭环修复管理要求，为确保客户网络通畅，请装维人员跟进修复网络问题，谢谢！ 
 群障标题：公告。故障描述：潍坊高密市菲达新公馆光缆故障，预估24小时恢复，请帮忙拦截,如有需要请联系片区装维师傅李臣杰15706307313主叫号码：13705360341.0;该号码仅供参考，请优先联系宽带账号。</t>
  </si>
  <si>
    <t>2025-01-04 15:40:17</t>
  </si>
  <si>
    <t>SD-057-250104-430172-5099</t>
  </si>
  <si>
    <t>2025-01-04 16:56:39</t>
  </si>
  <si>
    <t>80+普通-FTTR-普通区域-潍城区-中经世纪城-15065369333-1000M-宽带上网投诉-次数0-202501040000552244</t>
  </si>
  <si>
    <t>202501040000552244</t>
  </si>
  <si>
    <t>202501040000552244#【已关注中国移动10086微信公众号】流程受理流水号：20250104165525150653693331165185
客户号码:15065369333
客户姓名:韩**
投诉地市:潍坊
来话流水:2025010416535705820844314
宽带账号:15065369333
宽带账号归属地市:潍坊
宽带账号归属区县:潍城区
故障地址:潍坊潍城区南关街道健康街中经世纪城5号楼*********
联系电话:15065369333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故障时间:2025-01-04 16:57:56
具体故障现象:网速慢卡顿，
客户其他诉求:
;宽带小区$[中经世纪城]$</t>
  </si>
  <si>
    <t>2025-01-04 16:57:55</t>
  </si>
  <si>
    <t>2025-01-04 16:58:15</t>
  </si>
  <si>
    <t>SD-851-266746-1229-1508</t>
  </si>
  <si>
    <t>SD-057-250104-795431-5467</t>
  </si>
  <si>
    <t>2025-01-04 17:37:36</t>
  </si>
  <si>
    <t>80+银卡-普通区域-寒亭区-邦盛书香苑小区-18765154040-300M-宽带上网投诉-次数0-202501040000586770</t>
  </si>
  <si>
    <t>2025-01-05 18:38:00</t>
  </si>
  <si>
    <t>202501040000586770</t>
  </si>
  <si>
    <t xml:space="preserve">202501040000586770#18765154040   客户来电反映本机办理的宽带无法使用，不配合排障，直接要求维修人员上门维修，请尽快协助处理，谢谢 
 联系人：先生联系电话：18765154040 流水：202501040000586770
</t>
  </si>
  <si>
    <t>2025-01-04 17:42:47</t>
  </si>
  <si>
    <t>2025-01-04 17:43:32</t>
  </si>
  <si>
    <t>SD-057-250104-763541-6261</t>
  </si>
  <si>
    <t>2025-01-04 19:10:43</t>
  </si>
  <si>
    <t>普通区域-高密市-棉油厂宿舍-15763087609-500M-宽带上网投诉-次数0-202501040000655845</t>
  </si>
  <si>
    <t>202501040000655845</t>
  </si>
  <si>
    <t>202501040000655845#受理号码 : 15763087609客户姓名 : 杜**号码归属地 : 潍坊高密 － 高密城区代理商管理中心用户品牌 : 全球通
联系人：女士            联系电话：15763087609
录音流水：2025010419061295120839260
客户称自己的宽带无法上网，光猫亮红灯，客户要求师傅上门处理。请处理。谢谢！</t>
  </si>
  <si>
    <t>2025-01-04 19:12:50</t>
  </si>
  <si>
    <t>2025-01-04 19:13:13</t>
  </si>
  <si>
    <t>SD-851-231354-26146-26764</t>
  </si>
  <si>
    <t>SD-057-250104-820713-4497</t>
  </si>
  <si>
    <t>2025-01-04 15:54:08</t>
  </si>
  <si>
    <t>普通区域-诸城市-建材城小区-15264642224-300M-宽带上网投诉-次数0-202501040000492696</t>
  </si>
  <si>
    <t>202501040000492696</t>
  </si>
  <si>
    <t xml:space="preserve">202501040000492696#
客户来电反映宽带无法使用，线上排障不认可，要求维修人员上门维修，请尽快协助处理，谢谢
</t>
  </si>
  <si>
    <t>2025-01-04 15:57:19</t>
  </si>
  <si>
    <t>2025-01-04 15:59:19</t>
  </si>
  <si>
    <t>SD-851-309762-10949-14010</t>
  </si>
  <si>
    <t>SD-057-250104-751436-4551</t>
  </si>
  <si>
    <t>2025-01-04 15:59:08</t>
  </si>
  <si>
    <t>普通区域-青州市-边线店子-15095170890-1000M-宽带上网投诉-次数0-202501040000495248</t>
  </si>
  <si>
    <t>202501040000495248</t>
  </si>
  <si>
    <t>202501040000495248#15095170890 网络经常掉线，显示质差路由器，解释不认可，请处理，谢谢
联系人先生，电话本机，流水号 2025010415550419120853180</t>
  </si>
  <si>
    <t>2025-01-04 16:01:29</t>
  </si>
  <si>
    <t>2025-01-04 16:01:52</t>
  </si>
  <si>
    <t>SD-851-243965-11483-13439</t>
  </si>
  <si>
    <t>SD-057-250104-760819-4961</t>
  </si>
  <si>
    <t>2025-01-04 16:44:14</t>
  </si>
  <si>
    <t>普通区域-临朐县-陈家楼自然村-15966156070-500M-宽带上网投诉-次数0-20250104164238X158123360</t>
  </si>
  <si>
    <t>2025-01-05 17:45:00</t>
  </si>
  <si>
    <t>20250104164238X158123360</t>
  </si>
  <si>
    <t xml:space="preserve">【农村网络投诉】流程受理流水号：20250104163929159661560701159989
客户号码:15966156070
客户姓名:刘**
投诉地市:潍坊
来话流水:2025010416382560920843240
宽带账号:15966156070
宽带账号归属地市:潍坊
宽带账号归属区县:临朐县
故障地址:潍坊临朐县龙山工业园陈家楼陈家楼自然村陈家楼7#箱陈百义
联系电话:15966156070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16:42:00
具体故障现象:光猫亮红灯，
客户其他诉求:
</t>
  </si>
  <si>
    <t>2025-01-04 16:47:46</t>
  </si>
  <si>
    <t>2025-01-04 16:48:16</t>
  </si>
  <si>
    <t>SD-057-250104-102647-5004</t>
  </si>
  <si>
    <t>2025-01-04 16:47:31</t>
  </si>
  <si>
    <t>普通区域-青州市-衡王府花园北区-15689882519-300M-业务受理宽带-次数0-202501040000543363</t>
  </si>
  <si>
    <t>202501040000543363</t>
  </si>
  <si>
    <t>202501040000543363# 宽带账号:15689882519; 联系电话：15689882519，问题类型：此工单为群障修复工单，根据群障全量闭环修复管理要求，为确保客户网络通畅，请装维人员跟进修复网络问题，谢谢！ 
 群障标题：公告。故障描述：潍坊青州市衡王府花园北区光缆故障，预估24小时恢复，请帮忙拦截,如有需要请联系片区装维师傅张棋15706307685主叫号码：15689882519.0;该号码仅供参考，请优先联系宽带账号。</t>
  </si>
  <si>
    <t>2025-01-04 16:50:56</t>
  </si>
  <si>
    <t>2025-01-04 16:51:13</t>
  </si>
  <si>
    <t>SD-851-288636-23890-13681</t>
  </si>
  <si>
    <t>SD-057-250104-908537-6109</t>
  </si>
  <si>
    <t>2025-01-04 18:52:44</t>
  </si>
  <si>
    <t>80+普通-普通区域-寒亭区-浩然上海城小区-15965030448-100M-宽带上网投诉-次数0-202501040000644258</t>
  </si>
  <si>
    <t>202501040000644258</t>
  </si>
  <si>
    <t>202501040000644258#15965030448客户来电反映宽带网速慢，并且电视也不能观看，以前刷新了网络可以正常使用几天，今天又出现问题，要求维修人员上门维修，请尽快协助处理，谢谢  联系人：先生 联系电话：15965030448本机 流水：2025010418435668320887948</t>
  </si>
  <si>
    <t>2025-01-04 18:55:13</t>
  </si>
  <si>
    <t>2025-01-04 18:58:37</t>
  </si>
  <si>
    <t>SD-057-250104-430861-6278</t>
  </si>
  <si>
    <t>2025-01-04 19:13:07</t>
  </si>
  <si>
    <t>普通区域--null--宽带上网投诉-次数1-202501030000217294</t>
  </si>
  <si>
    <t>SD-057-250104-420958-6280</t>
  </si>
  <si>
    <t>2025-01-04 19:13:20</t>
  </si>
  <si>
    <t>(目标)普通区域-青州市-圣和雅居园-15065677750-200M-宽带上网投诉-次数0-202501040000657514 二级督办</t>
  </si>
  <si>
    <t>202501040000657514</t>
  </si>
  <si>
    <t>202501040000657514#流程受理流水号：20250104191238150656777501201752
客户号码:15065677750
客户姓名:张**
投诉地市:潍坊
来话流水:2025010419112782420872810
宽带账号:15065677750
宽带账号归属地市:潍坊
宽带账号归属区县:青州市
故障地址:潍坊青州市东夏镇益王府路圣和雅居园30号楼三期*********
联系电话:13791619335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故障大类:宽带/电视
故障细类:宽带网速慢/卡顿
携转原因:
故障时间:2025-01-04 19:13:00
具体故障现象:网速慢卡顿，
客户其他诉求:
;宽带小区$[圣和雅居园]$</t>
  </si>
  <si>
    <t>2025-01-04 19:26:36</t>
  </si>
  <si>
    <t>2025-01-04 19:27:01</t>
  </si>
  <si>
    <t>SD-057-250104-286473-4534</t>
  </si>
  <si>
    <t>80+金卡-普通区域-安丘市-汶水绿洲-18353665668-300M-业务受理宽带-次数0-202501040000496146</t>
  </si>
  <si>
    <t>202501040000496146</t>
  </si>
  <si>
    <t>202501040000496146# 宽带账号:18353665668; 联系电话：18353665668，问题类型：此工单为群障修复工单，根据群障全量闭环修复管理要求，为确保客户网络通畅，请装维人员跟进修复网络问题，谢谢！ 
 群障标题：公告。故障描述：汶水绿洲主叫号码：100860536.0;该号码仅供参考，请优先联系宽带账号。</t>
  </si>
  <si>
    <t>2025-01-04 16:01:37</t>
  </si>
  <si>
    <t>2025-01-04 16:02:00</t>
  </si>
  <si>
    <t>SD-057-250104-861570-4537</t>
  </si>
  <si>
    <t>2025-01-04 15:57:35</t>
  </si>
  <si>
    <t>80+普通-普通区域-诸城市-诸城幸福家园-13953635305-1000M-宽带上网投诉-次数0-202501040000496527</t>
  </si>
  <si>
    <t>202501040000496527</t>
  </si>
  <si>
    <t>202501040000496527#宽带账号：13953635305；宽带地址：潍坊诸城市龙都街道潍徐街幸福家园6号楼*********；客户来电反映宽带慢  ，要求师傅上门，请协助处理，谢谢！联系电话：15866573962；联系人：；来电流水：。 2025010415534209720834415</t>
  </si>
  <si>
    <t>2025-01-04 16:18:47</t>
  </si>
  <si>
    <t>2025-01-04 16:20:08</t>
  </si>
  <si>
    <t>SD-851-308291-199-11839</t>
  </si>
  <si>
    <t>SD-057-250104-071563-2533</t>
  </si>
  <si>
    <t>2025-01-04 12:35:29</t>
  </si>
  <si>
    <t>普通区域-奎文区-奎文交警队宿舍-13863639191-500M-宽带上网投诉-次数0-20250104123400X240624953</t>
  </si>
  <si>
    <t>20250104123400X240624953</t>
  </si>
  <si>
    <t xml:space="preserve">流程受理流水号：20250104122954138636391911084935
客户号码:13863639191
客户姓名:许**
投诉地市:潍坊
来话流水:2025010412292660120847794
宽带账号:13863639191
宽带账号归属地市:潍坊
宽带账号归属区县:高新
故障地址:潍坊高新高新城区福寿街交警队宿舍2号楼
联系电话:13863639191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12:33:49
具体故障现象:光猫灯正常但电脑手机无法上网，
客户其他诉求:
</t>
  </si>
  <si>
    <t>2025-01-04 12:38:15</t>
  </si>
  <si>
    <t>SD-057-250104-872654-2534</t>
  </si>
  <si>
    <t>2025-01-04 12:35:31</t>
  </si>
  <si>
    <t>【调研】-80+银卡-普通区域-安丘市-金稻园-15864323881-1000M-宽带上网投诉-次数0-202501040000327609</t>
  </si>
  <si>
    <t>202501040000327609</t>
  </si>
  <si>
    <t>202501040000327609#宽带账号：15864323881 ；宽带地址： 潍坊安丘市新安街道秀水街金稻园10号楼*；客户来电反映宽带 电视无信号，经查询客户侧为质差机顶盒，请协助上门更换终端并一并处理故障问题，谢谢！联系电话：15864323881 ；联系人： ；来电流水： 2025010412185371720852722</t>
  </si>
  <si>
    <t>2025-01-04 12:37:28</t>
  </si>
  <si>
    <t>2025-01-04 15:37:03</t>
  </si>
  <si>
    <t>【重投】-【调研】-普通区域-昌邑市-山前村-15610610734-1000M-业务受理宽带-次数0-202501040000477560 一级督办</t>
  </si>
  <si>
    <t>202501040000477560</t>
  </si>
  <si>
    <t>2025-01-04 15:41:47</t>
  </si>
  <si>
    <t>2025-01-04 15:42:53</t>
  </si>
  <si>
    <t>SD-851-314009-10517-25499</t>
  </si>
  <si>
    <t>SD-057-250104-391286-5067</t>
  </si>
  <si>
    <t>2025-01-04 16:53:59</t>
  </si>
  <si>
    <t>80+金卡-普通区域-青州市-衡王府花园北区-18765666851-1000M-业务受理宽带-次数0-202501040000551501</t>
  </si>
  <si>
    <t>2025-01-05 16:54:00</t>
  </si>
  <si>
    <t>202501040000551501</t>
  </si>
  <si>
    <t>202501040000551501# 导航立单,用户所在位置有群障,已向客户播报,客户要求装维回访.此工单为群障修复工单,根据群障全量闭环管理要求,为确保客户网络通畅,请装维人员跟进修复网络问题,谢谢.联系电话：18765666851</t>
  </si>
  <si>
    <t>2025-01-04 16:55:06</t>
  </si>
  <si>
    <t>2025-01-04 16:55:27</t>
  </si>
  <si>
    <t>SD-851-293222-23529-24457</t>
  </si>
  <si>
    <t>SD-057-250104-165082-5119</t>
  </si>
  <si>
    <t>2025-01-04 16:57:26</t>
  </si>
  <si>
    <t>80+银卡-普通区域-奎文区-奎文凤凰山庄-15006560559-1000M-宽带上网投诉-次数0-202501040000553904</t>
  </si>
  <si>
    <t>2025-01-05 17:58:00</t>
  </si>
  <si>
    <t>202501040000553904</t>
  </si>
  <si>
    <t xml:space="preserve">202501040000553904#宽带账号：*15006560559*；宽带地址：潍坊高新高新城区宝通街凤凰山庄25号楼***；客户来电反映宽带网速卡顿慢**，客户不在现场，无法配合线上指导，请协助处理，谢谢！联系电话：*15006560559；联系人：*15006560559；来电流水：2025010416535913820844732*。
</t>
  </si>
  <si>
    <t>2025-01-04 17:01:33</t>
  </si>
  <si>
    <t>2025-01-04 17:02:01</t>
  </si>
  <si>
    <t>SD-057-250104-904712-5404</t>
  </si>
  <si>
    <t>2025-01-04 17:32:16</t>
  </si>
  <si>
    <t>【调研】-80+金卡-普通区域-临朐县-安家林小区-15964035370-500M-宽带上网投诉-次数0-202501040000584978</t>
  </si>
  <si>
    <t>2025-01-05 18:33:00</t>
  </si>
  <si>
    <t>202501040000584978</t>
  </si>
  <si>
    <t xml:space="preserve">202501040000584978#【已关注中国移动10086微信公众号】流程受理流水号：20250104173137159640353701176347
客户号码:15964035370
客户姓名:郑**
投诉地市:潍坊
来话流水:2025010417305085720899786
宽带账号:15964035370
宽带账号归属地市:潍坊
宽带账号归属区县:临朐县
故障地址:潍坊临朐县东城街道榆林店乡道曾家小庄安置二期安家林安置楼6号楼*********
联系电话:15866125253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故障时间:2025-01-04 17:31:44
具体故障现象:用户反映宽带故障，无法上网，要求保障，谢谢
客户其他诉求:客户侧为质差终端，要求上门更换终端并一并处理故障问题。
</t>
  </si>
  <si>
    <t>2025-01-04 17:48:25</t>
  </si>
  <si>
    <t>2025-01-04 17:48:45</t>
  </si>
  <si>
    <t>SD-057-250104-812370-6306</t>
  </si>
  <si>
    <t>2025-01-04 19:16:14</t>
  </si>
  <si>
    <t>【调研】-80+普通-(目标)普通区域-青州市-青云紫府三期-13563628288-100M-业务受理宽带-次数0-202501040000659426</t>
  </si>
  <si>
    <t>202501040000659426</t>
  </si>
  <si>
    <t>202501040000659426# 导航立单,用户所在位置有群障,已向客户播报,客户要求装维回访.此工单为群障修复工单,根据群障全量闭环管理要求,为确保客户网络通畅,请装维人员跟进修复网络问题,谢谢.联系电话：13563628288</t>
  </si>
  <si>
    <t>2025-01-04 19:28:49</t>
  </si>
  <si>
    <t>2025-01-04 19:29:45</t>
  </si>
  <si>
    <t>SD-057-250104-380546-2535</t>
  </si>
  <si>
    <t>【调研】-80+银卡-普通区域-诸城市-前朱庙自然村-13406651345-200M-宽带上网投诉-次数0-20250104123402X242467907</t>
  </si>
  <si>
    <t>20250104123402X242467907</t>
  </si>
  <si>
    <t xml:space="preserve">【农村网络投诉】流程受理流水号：20250104123201134066513451085492
客户号码:13406651345
客户姓名:刘**
投诉地市:潍坊
来话流水:2025010412312039720863898
宽带账号:13406651345
宽带账号归属地市:潍坊
宽带账号归属区县:诸城市
故障地址:潍坊诸城市辛兴镇前朱庙前朱庙自然村前朱庙村西南1号箱*********
联系电话:15376693700
联系人:女士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故障时间:2025-01-04 12:33:01
具体故障现象:电脑无法上网，
客户其他诉求:
</t>
  </si>
  <si>
    <t>2025-01-04 12:43:04</t>
  </si>
  <si>
    <t>2025-01-04 12:43:27</t>
  </si>
  <si>
    <t>SD-057-250104-781053-2537</t>
  </si>
  <si>
    <t>2025-01-04 12:35:37</t>
  </si>
  <si>
    <t>【调研】-普通区域--null--宽带上网投诉-次数0-20250103160758X678259105</t>
  </si>
  <si>
    <t>20250103160758X678259105</t>
  </si>
  <si>
    <t>*YWDZ01
服务号码：18765652211，
号码归属地：潍坊寿光 ，
请查原因；
用户品牌：全球通；
是否外呼开通：否；
客户质疑：宽带接入费用180元，
接触录音流水号：2025010316034872320837086；联系电话：18765652211；
受理明细：536211219744360266，争议业务名称：宽带接入费用180元，张**，18765652211，产品变更，2021-12-19 09:29:01,(fe21t00a)，潍坊空中营业厅(SD.LF.DQ.KZYYT)；
备注：客户要求宽带网线换一下另一房间  装维师傅让客户办理移机流程 客户不认可要求反馈 请协助处理谢谢</t>
  </si>
  <si>
    <t>2025-01-04 13:00:26</t>
  </si>
  <si>
    <t>家庭业务-&gt;业务营销-&gt;家庭宽带-&gt;全局流转-&gt;办理规范-&gt;客户原因，反悔办理-&gt;全局流转</t>
  </si>
  <si>
    <t>SD-057-250104-705264-3786</t>
  </si>
  <si>
    <t>2025-01-04 14:37:58</t>
  </si>
  <si>
    <t>【调研】-80+白金-FTTR-普通区域-奎文区-锦绣樱园-15953627888-1000M-宽带上网投诉-次数0-202501040000420675</t>
  </si>
  <si>
    <t>202501040000420675</t>
  </si>
  <si>
    <t xml:space="preserve">202501040000420675#宽带账号：15953627888；宽带地址：潍坊奎文区梨园街道虞河路锦绣樱园5号楼*********
；客户来电反映宽带网络无法连接，客户不配合排障，要求上门，请协助处理，谢谢！联系电话：15318936666，联系人：先生；来电流水：2025010414334163920838167。 
</t>
  </si>
  <si>
    <t>2025-01-04 14:49:57</t>
  </si>
  <si>
    <t>2025-01-04 14:50:25</t>
  </si>
  <si>
    <t>SD-851-339179-13033-13834</t>
  </si>
  <si>
    <t>SD-057-250104-768215-4979</t>
  </si>
  <si>
    <t>2025-01-04 16:46:36</t>
  </si>
  <si>
    <t>普通区域-寿光市-前曹小区-18706586276-300M-业务受理宽带-次数0-202501040000542045</t>
  </si>
  <si>
    <t>2025-01-05 16:47:00</t>
  </si>
  <si>
    <t>202501040000542045</t>
  </si>
  <si>
    <t>202501040000542045#【已关注中国移动10086微信公众号】 宽带账号:18706586276; 联系电话：18706586276，问题类型：此工单为群障修复工单，根据群障全量闭环修复管理要求，为确保客户网络通畅，请装维人员跟进修复网络问题，谢谢！ 
 群障标题：公告。故障描述：潍坊寿光市前曹小区光缆故障，预估24小时恢复，请帮忙拦截,如有需要请联系片区装维师傅张祥杰15706307786主叫号码：18706586276.0;该号码仅供参考，请优先联系宽带账号。</t>
  </si>
  <si>
    <t>2025-01-04 16:55:57</t>
  </si>
  <si>
    <t>2025-01-04 16:56:25</t>
  </si>
  <si>
    <t>SD-057-250104-564709-5400</t>
  </si>
  <si>
    <t>2025-01-04 17:32:02</t>
  </si>
  <si>
    <t>80+普通-普通区域-临朐县-兴隆路全福元西片区-15064687976-1000M-宽带上网投诉-次数0-20250104172915X955025734</t>
  </si>
  <si>
    <t>20250104172915X955025734</t>
  </si>
  <si>
    <t xml:space="preserve">流程受理流水号：20250104172729150646879761175014
客户号码:15064687976
客户姓名:李*
投诉地市:潍坊
来话流水:2025010417263290920847902
宽带账号:15064687976
宽带账号归属地市:潍坊
宽带账号归属区县:临朐县
故障地址:潍坊临朐县城关街道兴隆路兴隆路全福元西片区8号箱27号楼小四川菜馆（楼顶-兴隆路路北）*********
联系电话:15064687976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故障时间:2025-01-04 17:24:38
具体故障现象:无法上网
客户其他诉求:
</t>
  </si>
  <si>
    <t>2025-01-04 17:49:55</t>
  </si>
  <si>
    <t>2025-01-04 17:50:17</t>
  </si>
  <si>
    <t>SD-851-321385-9623-26433</t>
  </si>
  <si>
    <t>SD-057-250104-204918-5453</t>
  </si>
  <si>
    <t>2025-01-04 17:36:55</t>
  </si>
  <si>
    <t>【调研】-普通区域-奎文区-西清小区-13953662980-1000M-业务受理宽带-次数0-202501040000588531</t>
  </si>
  <si>
    <t>2025-01-05 17:37:00</t>
  </si>
  <si>
    <t>202501040000588531</t>
  </si>
  <si>
    <t>202501040000588531# 宽带账号:13953662980; 联系电话：13953662980，问题类型：此工单为群障修复工单，根据群障全量闭环修复管理要求，为确保客户网络通畅，请装维人员跟进修复网络问题，谢谢！ 
 群障标题：公告。故障描述：西清小区主叫号码：13953662980.0;该号码仅供参考，请优先联系宽带账号。</t>
  </si>
  <si>
    <t>2025-01-04 17:42:54</t>
  </si>
  <si>
    <t>SD-851-324275-26437-25689</t>
  </si>
  <si>
    <t>SD-057-250104-397254-6128</t>
  </si>
  <si>
    <t>2025-01-04 18:56:04</t>
  </si>
  <si>
    <t>80+银卡-普通区域-寒亭区-朱里一村自然村-13516385039-1000M-宽带上网投诉-次数0-202501040000646901</t>
  </si>
  <si>
    <t>202501040000646901</t>
  </si>
  <si>
    <t>202501040000646901#宽带账号：13516385039；联系电话：13516385039宽带地址：*潍坊寒亭区朱里镇朱里一村朱里一村自然村朱；客户来电反映网络无法连接，线上指导无法配合操作要求上门处理, 来电流水：2025010418552956420868683</t>
  </si>
  <si>
    <t>2025-01-04 18:58:03</t>
  </si>
  <si>
    <t>2025-01-04 18:58:23</t>
  </si>
  <si>
    <t>SD-851-231467-23775-12037</t>
  </si>
  <si>
    <t>SD-057-250104-152698-6150</t>
  </si>
  <si>
    <t>2025-01-04 18:57:05</t>
  </si>
  <si>
    <t>80+白金-普通区域-寿光市-周家村自然村-15854476876-1000M-业务受理宽带-次数0-202501040000650862</t>
  </si>
  <si>
    <t>202501040000650862</t>
  </si>
  <si>
    <t>202501040000650862# 宽带账号:15854476876; 联系电话：15854476876，问题类型：此工单为群障修复工单，根据群障全量闭环修复管理要求，为确保客户网络通畅，请装维人员跟进修复网络问题，谢谢！ 
 群障标题：公告。故障描述：周家村自然村主叫号码：13791683693.0;该号码仅供参考，请优先联系宽带账号。</t>
  </si>
  <si>
    <t>2025-01-04 19:10:03</t>
  </si>
  <si>
    <t>2025-01-04 19:10:25</t>
  </si>
  <si>
    <t>SD-057-250104-796382-6326</t>
  </si>
  <si>
    <t>2025-01-04 19:17:12</t>
  </si>
  <si>
    <t>【调研】-80+普通-(目标)普通区域-诸城市-红星家园D区-15853654266-1000M-业务受理宽带-次数0-202501040000660865</t>
  </si>
  <si>
    <t>202501040000660865</t>
  </si>
  <si>
    <t>202501040000660865# 宽带账号:15853654266; 联系电话：15853654266，问题类型：此工单为群障修复工单，根据群障全量闭环修复管理要求，为确保客户网络通畅，请装维人员跟进修复网络问题，谢谢！ 
 群障标题：公告。故障描述：潍坊诸城市红星家园D区光缆故障，预估24小时恢复，请帮忙拦截,如有需要请联系片区装维师傅于东升15706307980主叫号码：15853654266.0;该号码仅供参考，请优先联系宽带账号。</t>
  </si>
  <si>
    <t>2025-01-04 19:20:35</t>
  </si>
  <si>
    <t>2025-01-04 19:21:50</t>
  </si>
  <si>
    <t>SD-851-260888-8150-3246</t>
  </si>
  <si>
    <t>SD-057-250104-875416-4949</t>
  </si>
  <si>
    <t>2025-01-04 16:42:50</t>
  </si>
  <si>
    <t>【调研】-普通区域-诸城市-龙苑尚城-18765707188-300M-宽带上网投诉-次数0-202501040000537121</t>
  </si>
  <si>
    <t>2025-01-05 17:43:00</t>
  </si>
  <si>
    <t>202501040000537121</t>
  </si>
  <si>
    <t>202501040000537121#宽带账号：18765707188；宽带地址：潍坊诸城市龙都街道兴华路龙苑尚城；客户来电反映家里电视无法正常观看，客户不在现场，无法配合线上指导/客户不配合排障，要求上门，请协助处理，谢谢！联系电话18765707188；联系人：女士；来电流水：2025010416404621120874199</t>
  </si>
  <si>
    <t>2025-01-04 16:46:08</t>
  </si>
  <si>
    <t>2025-01-04 16:46:34</t>
  </si>
  <si>
    <t>SD-851-265906-12385-27528</t>
  </si>
  <si>
    <t>SD-057-250104-602781-5022</t>
  </si>
  <si>
    <t>2025-01-04 16:50:02</t>
  </si>
  <si>
    <t>【调研】-普通区域-坊子区-大石门自然村-13356753660-1000M-宽带上网投诉-次数0-20250104164730X450778782</t>
  </si>
  <si>
    <t>20250104164730X450778782</t>
  </si>
  <si>
    <t xml:space="preserve">【农村网络投诉】流程受理流水号：20250104164535133567536601162007
客户号码:13356753660
客户姓名:付**
投诉地市:潍坊
来话流水:2025010416445557520828674
宽带账号:13356753660
宽带账号归属地市:潍坊
宽带账号归属区县:峡山区
故障地址:潍坊峡山区太堡庄街道（丈岭）大石门村大石门自然村大石门13号箱（臧增奎）*********
联系电话:13356751520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故障时间:2025-01-04 16:46:43
具体故障现象:光猫亮红灯，
客户其他诉求:
</t>
  </si>
  <si>
    <t>SD-851-314916-13264-9714</t>
  </si>
  <si>
    <t>SD-057-250104-167249-6154</t>
  </si>
  <si>
    <t>2025-01-04 18:57:19</t>
  </si>
  <si>
    <t>【重投】-普通区域-奎文区-龙景佳苑-13561417311-200M-业务受理宽带-次数0-202501040000648718</t>
  </si>
  <si>
    <t>202501040000648718</t>
  </si>
  <si>
    <t>202501040000648718# 宽带账号:13561417311; 联系电话：13561417311，问题类型：此工单为群障修复工单，根据群障全量闭环修复管理要求，为确保客户网络通畅，请装维人员跟进修复网络问题，谢谢！ 
 群障标题：公告。故障描述：潍坊奎文区龙景佳苑光缆故障，预估24小时恢复，请帮忙拦截,如有需要请联系片区装维师傅郑冬冬15706307392主叫号码：15054571465.0;该号码仅供参考，请优先联系宽带账号。</t>
  </si>
  <si>
    <t>2025-01-04 19:02:45</t>
  </si>
  <si>
    <t>2025-01-04 19:03:06</t>
  </si>
  <si>
    <t>SD-057-250104-714659-6180</t>
  </si>
  <si>
    <t>2025-01-04 18:59:22</t>
  </si>
  <si>
    <t>80+普通-普通区域-昌乐县-天河家园-18263637996-300M-宽带上网投诉-次数0-202501040000652269</t>
  </si>
  <si>
    <t>202501040000652269</t>
  </si>
  <si>
    <t>202501040000652269#流程受理流水号：20250104185836182636379961198800
客户号码:18263637996
客户姓名:田**
投诉地市:潍坊
来话流水:2025010418523607820848884
宽带账号:18263637996
宽带账号归属地市:潍坊
宽带账号归属区县:昌乐县
故障地址:潍坊昌乐县城关街道新昌路天河家园高层*********
联系电话:18263637996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光功率:-17.05
故障大类:宽带/电视
故障细类:宽带网速慢/卡顿
携转原因:
故障时间:2025-01-04 18:58:48
具体故障现象:18263637996：号码归属地潍坊昌乐，客户来电反映宽带账号18263637996网速不稳定，宽带地址
潍坊昌乐县城关街道新昌路天河家园高层，有时候能正常上网，有时间网速很慢，掉线等，客户对此不满，要求查询处理，谢谢。 联系人：先生，联系电话：本机，录音流水号2025010418405282620866370       
客户其他诉求:
;宽带小区$[天河家园]$</t>
  </si>
  <si>
    <t>2025-01-04 19:01:41</t>
  </si>
  <si>
    <t>2025-01-04 19:02:05</t>
  </si>
  <si>
    <t>SD-851-311655-30429-11275</t>
  </si>
  <si>
    <t>SD-057-250104-027538-6314</t>
  </si>
  <si>
    <t>2025-01-04 19:16:50</t>
  </si>
  <si>
    <t>【调研】-80+银卡-普通区域-青州市-衡王府花园北区-15244443162-200M-业务受理宽带-次数0-202501040000661157</t>
  </si>
  <si>
    <t>202501040000661157</t>
  </si>
  <si>
    <t>202501040000661157#【已关注中国移动10086微信公众号】 宽带账号:15244443162; 联系电话：15244443162，问题类型：此工单为群障修复工单，根据群障全量闭环修复管理要求，为确保客户网络通畅，请装维人员跟进修复网络问题，谢谢！ 
 群障标题：公告。故障描述：衡王府花园北区主叫号码：15244443162.0;该号码仅供参考，请优先联系宽带账号。</t>
  </si>
  <si>
    <t>2025-01-04 19:20:39</t>
  </si>
  <si>
    <t>2025-01-04 19:22:12</t>
  </si>
  <si>
    <t>SD-057-250104-803542-6323</t>
  </si>
  <si>
    <t>2025-01-04 19:17:07</t>
  </si>
  <si>
    <t>普通区域-安丘市-南屯村自然村-15964561520-100M-业务受理宽带-次数0-202501040000661664</t>
  </si>
  <si>
    <t>202501040000661664</t>
  </si>
  <si>
    <t>202501040000661664# 宽带账号:15964561520; 联系电话：15964561520，问题类型：此工单为群障修复工单，根据群障全量闭环修复管理要求，为确保客户网络通畅，请装维人员跟进修复网络问题，谢谢！ 
 群障标题：公告。故障描述：主干光纤断或OLT检测不到预期的光信号（LOS）主叫号码：15662468259.0;该号码仅供参考，请优先联系宽带账号。</t>
  </si>
  <si>
    <t>2025-01-04 19:18:54</t>
  </si>
  <si>
    <t>2025-01-04 19:20:11</t>
  </si>
  <si>
    <t>SD-057-250104-318902-6331</t>
  </si>
  <si>
    <t>2025-01-04 19:17:17</t>
  </si>
  <si>
    <t>80+银卡-普通区域-青州市-龙苑-15163637858-300M-业务受理宽带-次数0-202501040000661166</t>
  </si>
  <si>
    <t>202501040000661166</t>
  </si>
  <si>
    <t>202501040000661166#【已关注中国移动10086微信公众号】 宽带账号:15163637858; 联系电话：15163637858，问题类型：此工单为群障修复工单，根据群障全量闭环修复管理要求，为确保客户网络通畅，请装维人员跟进修复网络问题，谢谢！ 
 群障标题：公告。故障描述：龙苑主叫号码：15163637858.0;该号码仅供参考，请优先联系宽带账号。</t>
  </si>
  <si>
    <t>2025-01-04 19:19:00</t>
  </si>
  <si>
    <t>2025-01-04 19:19:26</t>
  </si>
  <si>
    <t>SD-057-250104-390478-2544</t>
  </si>
  <si>
    <t>2025-01-04 12:36:25</t>
  </si>
  <si>
    <t>【调研】-80+金卡-普通区域-寿光市-郎家营村-13806460020-1000M-业务受理宽带-次数0-202501040000329718</t>
  </si>
  <si>
    <t>202501040000329718</t>
  </si>
  <si>
    <t>202501040000329718#【已关注中国移动10086微信公众号】 宽带账号:13806460020; 联系电话：13806460020，问题类型：此工单为群障修复工单，根据群障全量闭环修复管理要求，为确保客户网络通畅，请装维人员跟进修复网络问题，谢谢！ 
 群障标题：公告。故障描述：潍坊寿光市郎家营村光缆故障，预估24小时恢复，请帮忙拦截,如有需要请联系片区装维师傅李志浩15706307750主叫号码：13806460020.0;该号码仅供参考，请优先联系宽带账号。</t>
  </si>
  <si>
    <t>2025-01-04 12:56:45</t>
  </si>
  <si>
    <t>2025-01-04 12:57:08</t>
  </si>
  <si>
    <t>SD-851-301015-26160-14819</t>
  </si>
  <si>
    <t>SD-057-250105-456739-4352</t>
  </si>
  <si>
    <t>2025-01-05 16:16:45</t>
  </si>
  <si>
    <t>普通区域-寿光市-海德公馆A区-15153655420-300M-宽带延伸服务-次数0-202501050000498817</t>
  </si>
  <si>
    <t>2025-01-06 16:17:00</t>
  </si>
  <si>
    <t>202501050000498817</t>
  </si>
  <si>
    <t>202501050000498817#宽带账号：15153655420；宽带地址：潍坊寿光市文家街道北环路海德公馆A区A10号楼***；客户来电反映网速慢，光猫设备发黄很热，客户担心自燃，请协助处理，谢谢！联系电话：15963696991；联系人：***；来电流水：2025010516104380020864547</t>
  </si>
  <si>
    <t>2025-01-05 16:31:05</t>
  </si>
  <si>
    <t>2025-01-05 16:31:31</t>
  </si>
  <si>
    <t>SD-057-250105-513480-5914</t>
  </si>
  <si>
    <t>2025-01-05 19:16:10</t>
  </si>
  <si>
    <t>普通区域-潍城区-高家社区-13606368615-300M-魔百和投诉-次数0-202501050000644673</t>
  </si>
  <si>
    <t>2025-01-06 18:00:00</t>
  </si>
  <si>
    <t>202501050000644673</t>
  </si>
  <si>
    <t>202501050000644673#流程受理流水号：20250105191423136063686151200862
客户号码:13606368615
客户姓名:陈*
投诉地市:潍坊
来话流水:2025010519141003620806404
宽带账号:13606368615
宽带账号归属地市:潍坊
宽带账号归属区县:潍城区
故障地址:潍坊潍城区西关街道胜利西街高家社区二建宿舍
联系电话:13606368615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故障细类:移动高清电视故障(专席)
携转原因:
故障时间:2025-01-05 19:10:54
魔百和单播/组播:单播
具体故障现象:电视直播或点播无法观看，
客户其他诉求:
魔百和单/组播：单播;宽带小区$[高家社区]$</t>
  </si>
  <si>
    <t>2025-01-05 19:19:23</t>
  </si>
  <si>
    <t>邹杰</t>
  </si>
  <si>
    <t>15706307873</t>
  </si>
  <si>
    <t>dw3_jk_wczoujie</t>
  </si>
  <si>
    <t>2025-01-05 19:19:42</t>
  </si>
  <si>
    <t>SD-057-250105-476391-4184</t>
  </si>
  <si>
    <t>2025-01-05 15:56:11</t>
  </si>
  <si>
    <t>普通区域-坊子区-小吴家社区-15908020097-100M-宽带延伸服务-次数0-202501050000479295</t>
  </si>
  <si>
    <t>2025-01-06 15:57:00</t>
  </si>
  <si>
    <t>202501050000479295</t>
  </si>
  <si>
    <t>202501050000479295#用户来电对前期工单处理不满，工单流水：202501030000093802，我处解释无效，烦请处理谢谢
联系电话本机，来话流水2025010515504681020845132</t>
  </si>
  <si>
    <t>2025-01-05 16:07:35</t>
  </si>
  <si>
    <t>2025-01-05 16:10:42</t>
  </si>
  <si>
    <t>2025-01-05 15:56:16</t>
  </si>
  <si>
    <t>【追1】普通区域-奎文区-东三甲-17861283156-300M-宽带上网投诉-次数0-20250105155501X701986563 一级督办</t>
  </si>
  <si>
    <t>2025-01-06 08:00:00</t>
  </si>
  <si>
    <t>20250105155501X701986563</t>
  </si>
  <si>
    <t>2025-01-05 15:58:16</t>
  </si>
  <si>
    <t>2025-01-05 16:00:26</t>
  </si>
  <si>
    <t>SD-852-299386-1918-551</t>
  </si>
  <si>
    <t>SD-057-250105-490756-6783</t>
  </si>
  <si>
    <t>2025-01-05 21:40:32</t>
  </si>
  <si>
    <t>普通区域-寒亭区-辛家朱马村自然村-18863637712-100M-业务受理宽带-次数0-202501050000695719</t>
  </si>
  <si>
    <t>202501050000695719</t>
  </si>
  <si>
    <t>202501050000695719#        客户来电称宽带网络无法使用，客户要求装维师傅上门，请尽快处理，谢谢！
联系人 女士    联系电话18863637712</t>
  </si>
  <si>
    <t>2025-01-05 22:00:00</t>
  </si>
  <si>
    <t>2025-01-05 21:40:40</t>
  </si>
  <si>
    <t>普通区域-寿光市-杨庄保障房小区-13791856364-100M-宽带上网投诉-次数0-202501050000695726 一级督办</t>
  </si>
  <si>
    <t>202501050000695726</t>
  </si>
  <si>
    <t>2025-01-05 21:52:52</t>
  </si>
  <si>
    <t>2025-01-05 21:53:16</t>
  </si>
  <si>
    <t>SD-057-250105-129043-6785</t>
  </si>
  <si>
    <t>2025-01-05 21:42:00</t>
  </si>
  <si>
    <t>【调研】-普通区域-寿光市-杨家庄子村自然村-15954473123-100M-宽带上网投诉-次数0-202501050000695325</t>
  </si>
  <si>
    <t>202501050000695325</t>
  </si>
  <si>
    <t xml:space="preserve">202501050000695325#【已关注中国移动10086微信公众号】流程受理流水号：20250105214131159544731231220708
客户号码:15954473123
客户姓名:杨**
投诉地市:潍坊
来话流水:2025010521411491620846277
宽带账号:15954473123
宽带账号归属地市:潍坊
宽带账号归属区县:寿光市
故障地址:潍坊寿光市羊口镇杨家庄子村杨家庄子村自然村扩28号箱*********
联系电话:15954473123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光功率:-19.35
故障大类:宽带/电视
故障细类:宽带无法上网
携转原因:
故障时间:2025-01-05 21:41:36
具体故障现象:网速慢卡顿，
客户其他诉求:客户侧为质差终端，要求上门更换终端并一并处理故障问题。
</t>
  </si>
  <si>
    <t>2025-01-05 21:55:05</t>
  </si>
  <si>
    <t>2025-01-05 22:01:07</t>
  </si>
  <si>
    <t>SD-057-250105-407816-3582</t>
  </si>
  <si>
    <t>2025-01-05 14:47:17</t>
  </si>
  <si>
    <t>80+普通-普通区域-奎文区-潍柴佳苑-18866193660-300M-业务受理宽带-次数0-202501050000418207</t>
  </si>
  <si>
    <t>2025-01-06 00:00:00</t>
  </si>
  <si>
    <t>202501050000418207</t>
  </si>
  <si>
    <t>202501050000418207# 宽带账号:18866193660; 联系电话：18866193660，问题类型：此工单为群障修复工单，根据群障全量闭环修复管理要求，为确保客户网络通畅，请装维人员跟进修复网络问题，谢谢！ 
 群障标题：公告。故障描述：潍坊奎文区潍柴佳苑光缆故障，预估24小时恢复，请帮忙拦截,如有需要请联系片区装维师傅陈宁15706307383主叫号码：18866193660.0;该号码仅供参考，请优先联系宽带账号。</t>
  </si>
  <si>
    <t>2025-01-05 14:47:57</t>
  </si>
  <si>
    <t>2025-01-05 14:48:22</t>
  </si>
  <si>
    <t>SD-852-302189-46-17678</t>
  </si>
  <si>
    <t>SD-057-250105-078251-3583</t>
  </si>
  <si>
    <t>2025-01-05 14:47:20</t>
  </si>
  <si>
    <t>【调研】-80+银卡-普通区域-安丘市-代家庄村自然村-15866118652-1000M-业务受理宽带-次数0-202501050000417508</t>
  </si>
  <si>
    <t>202501050000417508</t>
  </si>
  <si>
    <t>202501050000417508# 宽带账号:15866118652; 联系电话：15866118652，问题类型：此工单为群障修复工单，根据群障全量闭环修复管理要求，为确保客户网络通畅，请装维人员跟进修复网络问题，谢谢！ 
 群障标题：公告。故障描述：代家庄村自然村主叫号码：15866118652.0;该号码仅供参考，请优先联系宽带账号。</t>
  </si>
  <si>
    <t>2025-01-05 14:50:31</t>
  </si>
  <si>
    <t>2025-01-05 14:50:46</t>
  </si>
  <si>
    <t>SD-851-251811-14883-7268</t>
  </si>
  <si>
    <t>SD-057-250105-510642-6383</t>
  </si>
  <si>
    <t>2025-01-05 20:17:38</t>
  </si>
  <si>
    <t>【调研】-80+白金-普通区域-诸城市-龙泽祥园西区-18366313338-1000M-宽带上网投诉-次数0-202501050000670812</t>
  </si>
  <si>
    <t>202501050000670812</t>
  </si>
  <si>
    <t xml:space="preserve">202501050000670812#宽带账号：18366313338；宽带地址：潍坊诸城市龙都街道土墙社区龙泽祥园东区1号楼*；客户来电反映宽带和移动高清都无法观看，无法使用，客户不在现场，无法配合线上指导，请协助处理，谢谢！联系电话：18366313338；联系人：赵***；来电流水：*2025010520071365620895417*。
</t>
  </si>
  <si>
    <t>2025-01-05 20:38:20</t>
  </si>
  <si>
    <t>2025-01-05 20:38:48</t>
  </si>
  <si>
    <t>SD-851-306610-7048-10087</t>
  </si>
  <si>
    <t>SD-057-250105-378142-6554</t>
  </si>
  <si>
    <t>2025-01-05 20:50:16</t>
  </si>
  <si>
    <t>【重投】-80+普通-普通区域-青州市-前史铺-18765667521-500M-宽带上网投诉-次数0-20250105204949X389102909</t>
  </si>
  <si>
    <t>2025-01-06 19:00:00</t>
  </si>
  <si>
    <t>20250105204949X389102909</t>
  </si>
  <si>
    <t xml:space="preserve">流程受理流水号：20250105204821187656675211216305
客户号码:18765667521
客户姓名:史**
投诉地市:潍坊
来话流水:2025010520462058820869100
宽带账号:18765667521
宽带账号归属地市:潍坊
宽带账号归属区县:青州市
故障地址:潍坊青州市云门山街道凤凰山东路天泰滟澜公馆22号楼1单元1701
联系电话:15006607338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
故障细类:宽带无法上网(专席)
携转原因:
故障时间:2025-01-05 20:48:19
具体故障现象:提示网络无法连接，
客户其他诉求:18765667521客户要求今天上门，谢谢。
</t>
  </si>
  <si>
    <t>2025-01-05 20:51:50</t>
  </si>
  <si>
    <t>2025-01-05 20:52:09</t>
  </si>
  <si>
    <t>SD-057-250105-739286-6804</t>
  </si>
  <si>
    <t>2025-01-05 22:07:23</t>
  </si>
  <si>
    <t>80+银卡-普通区域-坊子区-南眉村-13853666941-200M-业务受理宽带-次数0-202501050000695356</t>
  </si>
  <si>
    <t>202501050000695356</t>
  </si>
  <si>
    <t>202501050000695356# 宽带账号:13853666941; 联系电话：13853666941，问题类型：此工单为群障修复工单，根据群障全量闭环修复管理要求，为确保客户网络通畅，请装维人员跟进修复网络问题，谢谢！ 
 群障标题：公告。故障描述：潍坊坊子区南眉村光缆故障，预估24小时恢复，请帮忙拦截,如有需要请联系片区装维师傅王晓伟15706307269主叫号码：13853666941.0;该号码仅供参考，请优先联系宽带账号。</t>
  </si>
  <si>
    <t>2025-01-06 07:11:05</t>
  </si>
  <si>
    <t>2025-01-06 07:11:35</t>
  </si>
  <si>
    <t>SD-057-250105-974268-6786</t>
  </si>
  <si>
    <t>2025-01-05 21:42:03</t>
  </si>
  <si>
    <t>80+金卡-普通区域-奎文区-奎文阳光嘉园-15689825203-1000M-宽带上网投诉-次数0-202501050000694439</t>
  </si>
  <si>
    <t>202501050000694439</t>
  </si>
  <si>
    <t>202501050000694439#流程受理流水号：20250105214002156898252031220672
客户号码:15689825203
客户姓名:叶**
投诉地市:潍坊
来话流水:2025010521394884020842908
宽带账号:15689825203
宽带账号归属地市:潍坊
宽带账号归属区县:奎文区
故障地址:潍坊奎文区高新城区潍县中路奎文阳光嘉园2栋*********
联系电话:15689825203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故障细类:宽带无法上网
携转原因:
故障时间:2025-01-05 21:40:21
具体故障现象:提示网络无法连接，
客户其他诉求:要求退还无法使用期间的宽带费用，
;宽带小区$[奎文阳光嘉园]$</t>
  </si>
  <si>
    <t>2025-01-05 21:48:34</t>
  </si>
  <si>
    <t>2025-01-05 21:49:02</t>
  </si>
  <si>
    <t>SD-851-303003-12643-1341</t>
  </si>
  <si>
    <t>SD-057-250105-029348-6788</t>
  </si>
  <si>
    <t>2025-01-05 21:45:36</t>
  </si>
  <si>
    <t>【调研】-80+普通-(目标)普通区域-青州市-草水店-13181676762-1000M-宽带上网投诉-次数0-202501050000695740 二级督办</t>
  </si>
  <si>
    <t>202501050000695740</t>
  </si>
  <si>
    <t>202501050000695740#流程受理流水号：20250105214344131816767621220759
客户号码:13181676762
客户姓名:潘*
投诉地市:潍坊
来话流水:2025010521433068220851472
宽带账号:13181676762
宽带账号归属地市:潍坊
宽带账号归属区县:青州市
故障地址:潍坊青州市何官镇草水店村草水店4号箱（潘帅）*********
联系电话:13181676762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故障细类:宽带无法上网
携转原因:
故障时间:2025-01-05 21:44:11
具体故障现象:频繁掉线，
客户其他诉求:
;宽带小区$[草水店]$</t>
  </si>
  <si>
    <t>2025-01-05 21:51:30</t>
  </si>
  <si>
    <t>2025-01-05 21:51:53</t>
  </si>
  <si>
    <t>SD-851-258671-15492-14163</t>
  </si>
  <si>
    <t>SD-057-250105-806594-5924</t>
  </si>
  <si>
    <t>2025-01-05 19:16:49</t>
  </si>
  <si>
    <t>80+普通-普通区域-寒亭区-金辉华府-18363680337-300M-业务受理宽带-次数0-202501050000647072</t>
  </si>
  <si>
    <t>202501050000647072</t>
  </si>
  <si>
    <t>202501050000647072# 宽带账号:18363680337; 联系电话：18363680337，问题类型：此工单为群障修复工单，根据群障全量闭环修复管理要求，为确保客户网络通畅，请装维人员跟进修复网络问题，谢谢！ 
 群障标题：公告。故障描述：潍坊寒亭区金辉华府光缆故障，预估24小时恢复，请帮忙拦截,如有需要请联系片区装维师傅王新昌15706307463主叫号码：18363680337.0;该号码仅供参考，请优先联系宽带账号。</t>
  </si>
  <si>
    <t>2025-01-05 19:19:28</t>
  </si>
  <si>
    <t>2025-01-05 19:20:37</t>
  </si>
  <si>
    <t>SD-057-250105-736512-3528</t>
  </si>
  <si>
    <t>2025-01-05 14:40:19</t>
  </si>
  <si>
    <t>【调研】-普通区域-寒亭区-白鹭湾小区-19806221588-1000M-宽带上网投诉-次数0-202501050000409642</t>
  </si>
  <si>
    <t>202501050000409642</t>
  </si>
  <si>
    <t>202501050000409642#流程受理流水号：20250105143857198062215881119291
客户号码:19806221588
客户姓名:耿**
投诉地市:潍坊
来话流水:2025010514382402120833150
宽带账号:19806221588
宽带账号归属地市:潍坊
宽带账号归属区县:寒亭区
故障地址:潍坊寒亭区经济开发区民主街白鹭湾小区西区64号楼（禁止受理）*********
联系电话:19806221588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故障细类:宽带网速慢/卡顿
携转原因:
故障时间:2025-01-05 14:42:01
网站/APP/游戏名称:抖音
具体故障现象:网速慢卡顿，
客户其他诉求:
;宽带小区$[白鹭湾小区]$</t>
  </si>
  <si>
    <t>2025-01-05 14:50:03</t>
  </si>
  <si>
    <t>家宽咨询-&gt;网络质量-&gt;家庭宽带-&gt;全局流转-&gt;功能使用-&gt;部分视频无法播放-&gt;全局流转</t>
  </si>
  <si>
    <t>2025-01-05 14:50:24</t>
  </si>
  <si>
    <t>SD-057-250105-174360-4144</t>
  </si>
  <si>
    <t>2025-01-05 15:52:08</t>
  </si>
  <si>
    <t>80+普通-普通区域-安丘市-马家亭子村自然村-15165698177-100M-宽带上网投诉-次数0-202501050000476411</t>
  </si>
  <si>
    <t>2025-01-06 16:53:00</t>
  </si>
  <si>
    <t>202501050000476411</t>
  </si>
  <si>
    <t xml:space="preserve">202501050000476411#流程受理流水号：20250105154916151656981771142292
客户号码:15165698177
客户姓名:梁**
投诉地市:潍坊
来话流水:2025010515485802420825062
宽带账号:15165698177
宽带账号归属地市:潍坊
宽带账号归属区县:安丘市
故障地址:潍坊安丘市石堆镇马家亭子村马家亭子村自然村马家亭子村2号箱梁运生*********
联系电话:15165698177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故障时间:2025-01-05 15:51:24
具体故障现象:打不开网页，
客户其他诉求:客户侧为质差终端，要求上门更换终端并一并处理故障问题。
</t>
  </si>
  <si>
    <t>2025-01-05 15:58:03</t>
  </si>
  <si>
    <t>2025-01-05 15:59:27</t>
  </si>
  <si>
    <t>SD-851-281940-33398-26782</t>
  </si>
  <si>
    <t>SD-057-250105-789215-4146</t>
  </si>
  <si>
    <t>2025-01-05 15:52:23</t>
  </si>
  <si>
    <t>普通区域-寿光市-桑家官自然村-15165654951-200M-宽带上网投诉-次数0-202501050000478385</t>
  </si>
  <si>
    <t>202501050000478385</t>
  </si>
  <si>
    <t>202501050000478385#流程受理流水号：20250105154833151656549511142070
客户号码:15165654951
客户姓名:郭**
投诉地市:潍坊
来话流水:2025010515475366220812683
宽带账号:15165654951
账号归属区县:寿光-寿光古城营业厅
联系电话:13791694017
联系人:先生/女士
宽带地址:潍坊
工单紧急程度:一般
是否投诉倾向:否
是否重复投诉:否
是否携转意向:否
是否有升级投诉倾向:否
*业务名称:业务融合开机流程宽带+OTT
投诉内容:手机号码：15165654951，【问题描述】客户已办理宽带业务，有开通单，要求装维尽快联系上门，请处理，谢谢。联系电话：13791694017，联系人：先生/女士，录音流水号：2025010515475366220812683。受理明细：531920062399999999。客户对于昨天预约的是13：00，客户等待到五点半，中间多次联系10086进行催促，一直无任何人联系，对此不满，要求投诉，回电处理
在途开通单信息：536250103855685938，15165654951，2025-01-03 18:11:06，业务融合开机流程宽带+OTT，处理中，装维选址
是否到厅:否
业务名称:业务融合开机流程宽带+OTT
;宽带小区$[桑家官自然村]$</t>
  </si>
  <si>
    <t>2025-01-05 15:55:13</t>
  </si>
  <si>
    <t>2025-01-05 15:55:50</t>
  </si>
  <si>
    <t>SD-851-284704-17503-72</t>
  </si>
  <si>
    <t>SD-057-250105-728193-4192</t>
  </si>
  <si>
    <t>2025-01-05 15:56:55</t>
  </si>
  <si>
    <t>【调研】-普通区域-寿光市-西岔河二-13953637778-200M-业务受理宽带-次数0-202501050000484711</t>
  </si>
  <si>
    <t>202501050000484711</t>
  </si>
  <si>
    <t>202501050000484711# 导航立单,用户所在位置有群障,已向客户播报,客户要求装维回访.此工单为群障修复工单,根据群障全量闭环管理要求,为确保客户网络通畅,请装维人员跟进修复网络问题,谢谢.联系电话：13953637778</t>
  </si>
  <si>
    <t>2025-01-05 15:58:05</t>
  </si>
  <si>
    <t>2025-01-05 15:58:22</t>
  </si>
  <si>
    <t>SD-057-250105-953721-4353</t>
  </si>
  <si>
    <t>2025-01-05 16:17:02</t>
  </si>
  <si>
    <t>FTTR-普通区域-寿光市-徐家新村-13325259587-1000M-宽带上网投诉-次数0-20250105161436X876434202</t>
  </si>
  <si>
    <t>2025-01-06 17:18:00</t>
  </si>
  <si>
    <t>20250105161436X876434202</t>
  </si>
  <si>
    <t xml:space="preserve">【农村网络投诉】流程受理流水号：20250105161338133252595871149819
客户号码:13325259587
客户姓名:侯**
投诉地市:潍坊
来话流水:2025010516114213220875014
宽带账号:13325259587
宽带账号归属地市:潍坊
宽带账号归属区县:寿光市
故障地址:潍坊寿光市圣城街道农圣街徐家新村20号楼*********
联系电话:13696362522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故障细类:宽带无法上网
携转原因:
故障时间:2025-01-05 16:13:49
具体故障现象:光猫亮红灯，要求上门检修
客户其他诉求:
</t>
  </si>
  <si>
    <t>2025-01-05 16:20:24</t>
  </si>
  <si>
    <t>2025-01-05 16:21:52</t>
  </si>
  <si>
    <t>SD-851-280912-20647-7055</t>
  </si>
  <si>
    <t>SD-057-250105-716402-4311</t>
  </si>
  <si>
    <t>2025-01-05 16:10:25</t>
  </si>
  <si>
    <t>80+金卡-普通区域-坊子区-西华昌小区-13468470539-300M-魔百和投诉-次数0-202501050000494796</t>
  </si>
  <si>
    <t>2025-01-06 17:11:00</t>
  </si>
  <si>
    <t>202501050000494796</t>
  </si>
  <si>
    <t>202501050000494796#流程受理流水号：20250105160831134684705391148298
客户号码:13468470539
客户姓名:谭**
投诉地市:潍坊
来话流水:2025010516070194620824055
宽带账号:13468470539
宽带账号归属地市:潍坊
宽带账号归属区县:坊子区
故障地址:潍坊坊子区坊子老区长宁街西华昌小区西华昌小区38号楼*********
联系电话:13468470539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故障细类:移动高清电视故障(专席)
携转原因:
故障时间:2025-01-05 16:09:47
魔百和单播/组播:单播
具体故障现象:客户来电反映电视提示网络类错误，请协助谢谢
客户其他诉求:谢谢
魔百和单/组播：单播;宽带小区$[西华昌小区]$</t>
  </si>
  <si>
    <t>2025-01-05 16:17:28</t>
  </si>
  <si>
    <t>2025-01-05 16:18:07</t>
  </si>
  <si>
    <t>SD-851-278768-15246-25774</t>
  </si>
  <si>
    <t>SD-057-250105-895347-5934</t>
  </si>
  <si>
    <t>2025-01-05 19:17:04</t>
  </si>
  <si>
    <t>80+银卡-普通区域-昌乐县-齐城国际-13656368838-200M-业务受理宽带-次数0-202501050000647742</t>
  </si>
  <si>
    <t>202501050000647742</t>
  </si>
  <si>
    <t>202501050000647742# 宽带账号:13656368838; 联系电话：13656368838，问题类型：此工单为群障修复工单，根据群障全量闭环修复管理要求，为确保客户网络通畅，请装维人员跟进修复网络问题，谢谢！ 
 群障标题：公告。故障描述：潍坊昌乐县齐城国际光缆故障，预估24小时恢复，请帮忙拦截,如有需要请联系片区装维师傅张金龙15706307282主叫号码：13656368838.0;该号码仅供参考，请优先联系宽带账号。</t>
  </si>
  <si>
    <t>2025-01-05 19:18:54</t>
  </si>
  <si>
    <t>2025-01-05 19:24:58</t>
  </si>
  <si>
    <t>SD-852-265855-1515-2021</t>
  </si>
  <si>
    <t>SD-057-250105-837462-3535</t>
  </si>
  <si>
    <t>2025-01-05 14:41:06</t>
  </si>
  <si>
    <t>80+银卡-普通区域-昌乐县-帝都国际-15065644332-1000M-宽带上网投诉-次数0-20250105143845X125969845</t>
  </si>
  <si>
    <t>20250105143845X125969845</t>
  </si>
  <si>
    <t>【预处理派单】宽带账号：15065644332，宽带地址： 潍坊昌乐县城关街道新昌路帝都国际3号楼*********，故障现象：可连接但使用不畅，故障现象类型：网速慢，客户诉求：网速非常慢 卡顿，联系电话：13780844303，通话流水：2025010514362788620812095。接入方式：FTTH，当前是否在线：在线，端到端诊断结果：客户侧设备问题，是否智能网关：是，光功率-17.958800173440753。</t>
  </si>
  <si>
    <t>2025-01-05 14:47:22</t>
  </si>
  <si>
    <t>2025-01-05 14:47:50</t>
  </si>
  <si>
    <t>SD-057-250105-084673-3536</t>
  </si>
  <si>
    <t>2025-01-05 14:41:31</t>
  </si>
  <si>
    <t>【调研】-80+银卡-普通区域-安丘市-安丘百福园一-15953673675-1000M-宽带上网投诉-次数0-202501050000411749</t>
  </si>
  <si>
    <t>202501050000411749</t>
  </si>
  <si>
    <t>202501050000411749#流程受理流水号：20250105143835159536736751119177
客户号码:15953673675
客户姓名:徐**
投诉地市:潍坊
来话流水:2025010514381865020832183
宽带账号:15953673675
账号归属区县:安丘永安路营业厅
联系电话:15864571384
联系人:先生/女士
宽带地址:潍坊
工单紧急程度:非常紧急
是否投诉倾向:否
是否重复投诉:否
是否携转意向:否
是否有升级投诉倾向:否
*业务名称:业务融合移机流程宽带+OTT
投诉内容:手机号码：15953673675，【用户要求尽快处理，】客户已办理宽带业务，有开通单，要求装维尽快联系上门，请处理，谢谢。联系电话：15864571384，联系人：先生/女士，录音流水号：2025010514381865020832183。受理明细：531920062399999999。
在途开通单信息：536241215213589540，15953673675，2024-12-15 14:06:17，业务融合移机流程宽带+OTT，处理中，装维选址
是否到厅:否
业务名称:业务融合移机流程宽带+OTT
;宽带小区$[安丘百福园一]$</t>
  </si>
  <si>
    <t>2025-01-05 14:48:04</t>
  </si>
  <si>
    <t>2025-01-05 14:48:27</t>
  </si>
  <si>
    <t>SD-852-276708-1028-1767</t>
  </si>
  <si>
    <t>SD-057-250105-986157-4362</t>
  </si>
  <si>
    <t>2025-01-05 16:17:26</t>
  </si>
  <si>
    <t>普通区域-寿光市-屯西新村-15053626001-200M-业务受理宽带-次数0-202501050000501941</t>
  </si>
  <si>
    <t>2025-01-06 16:18:00</t>
  </si>
  <si>
    <t>202501050000501941</t>
  </si>
  <si>
    <t>202501050000501941# 宽带账号:15053626001; 联系电话：15053626001，问题类型：此工单为群障修复工单，根据群障全量闭环修复管理要求，为确保客户网络通畅，请装维人员跟进修复网络问题，谢谢！ 
 群障标题：公告。故障描述：屯西新村主叫号码：15863270678.0;该号码仅供参考，请优先联系宽带账号。</t>
  </si>
  <si>
    <t>2025-01-05 16:22:29</t>
  </si>
  <si>
    <t>SD-057-250105-736458-4364</t>
  </si>
  <si>
    <t>2025-01-05 16:17:31</t>
  </si>
  <si>
    <t>普通区域-潍城区-冷藏厂片区-14768657143-300M-业务受理宽带-次数0-202501050000501255</t>
  </si>
  <si>
    <t>202501050000501255</t>
  </si>
  <si>
    <t>202501050000501255#【已关注中国移动10086微信公众号】 宽带账号:14768657143; 联系电话：14768657143，问题类型：此工单为群障修复工单，根据群障全量闭环修复管理要求，为确保客户网络通畅，请装维人员跟进修复网络问题，谢谢！ 
 群障标题：公告。故障描述：潍坊潍城区冷藏厂片区光缆故障，预估24小时恢复，请帮忙拦截,如有需要请联系片区装维师傅刘超15706307852主叫号码：14768657143.0;该号码仅供参考，请优先联系宽带账号。</t>
  </si>
  <si>
    <t>2025-01-05 16:20:11</t>
  </si>
  <si>
    <t>2025-01-05 16:20:36</t>
  </si>
  <si>
    <t>SD-852-261141-177-20121</t>
  </si>
  <si>
    <t>SD-057-250105-740625-5872</t>
  </si>
  <si>
    <t>2025-01-05 19:11:05</t>
  </si>
  <si>
    <t>【重投】-80+普通-普通区域-潍城区-远西村自然村-13605360908-300M-宽带上网投诉-次数0-20250105190812X292228643</t>
  </si>
  <si>
    <t>20250105190812X292228643</t>
  </si>
  <si>
    <t xml:space="preserve">【农村网络投诉】流程受理流水号：20250105190433136053609081198982
客户号码:13605360908
客户姓名:于**
投诉地市:潍坊
来话流水:2025010519031781920839818
宽带账号:13605360908
宽带账号归属地市:潍坊
宽带账号归属区县:潍城区
故障地址:潍坊潍城区于河街道远西村远西村自然村远西村东数1条街路西中间偏南3#箱*********
联系电话:13605360908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19:05:37
具体故障现象:提示网络无法连接，客户来电反映今天太晚了，要求明天上门，请协助处理，谢谢
客户其他诉求:
</t>
  </si>
  <si>
    <t>2025-01-05 19:26:30</t>
  </si>
  <si>
    <t>2025-01-05 19:26:52</t>
  </si>
  <si>
    <t>SD-851-251360-4285-13036</t>
  </si>
  <si>
    <t>SD-057-250105-792641-5935</t>
  </si>
  <si>
    <t>2025-01-05 19:17:07</t>
  </si>
  <si>
    <t>普通区域-寒亭区-裕景苑小区-18754497592-300M-业务受理宽带-次数0-202501050000646197</t>
  </si>
  <si>
    <t>202501050000646197</t>
  </si>
  <si>
    <t>202501050000646197# 宽带账号:18754497592; 联系电话：18754497592，问题类型：此工单为群障修复工单，根据群障全量闭环修复管理要求，为确保客户网络通畅，请装维人员跟进修复网络问题，谢谢！ 
 群障标题：公告。故障描述：潍坊寒亭区裕景苑小区光缆故障，预估24小时恢复，请帮忙拦截,如有需要请联系片区装维师傅张喜15706307465主叫号码：18754497592.0;该号码仅供参考，请优先联系宽带账号。</t>
  </si>
  <si>
    <t>2025-01-05 19:19:17</t>
  </si>
  <si>
    <t>2025-01-05 19:20:32</t>
  </si>
  <si>
    <t>SD-057-250105-209364-3601</t>
  </si>
  <si>
    <t>2025-01-05 14:48:26</t>
  </si>
  <si>
    <t>【调研】-普通区域-安丘市-柳行村自然村-15954450282-300M-宽带上网投诉-次数0-202501050000417395</t>
  </si>
  <si>
    <t>202501050000417395</t>
  </si>
  <si>
    <t>202501050000417395#：【网络电视】宽带账号：15954450282；宽带地址：潍坊安丘市白芬子镇柳行村柳行村自然村柳行；客户来电反映观看的是网络电视/“电视家”无法观看，客户已正常办理宽带/移动高清业务，按相关口径解释不认可，要求反馈，请协助处理，谢谢！联系电话：15954450282；联系人：先生；来电流水：2025010514454238820813831</t>
  </si>
  <si>
    <t>2025-01-05 14:52:01</t>
  </si>
  <si>
    <t>2025-01-05 14:52:53</t>
  </si>
  <si>
    <t>SD-851-252775-9325-29128</t>
  </si>
  <si>
    <t>SD-057-250105-185693-3602</t>
  </si>
  <si>
    <t>2025-01-05 14:48:28</t>
  </si>
  <si>
    <t>80+白金-普通区域-寿光市-梦想之城-13853615253-500M-魔百和投诉-次数0-202501050000418307</t>
  </si>
  <si>
    <t>202501050000418307</t>
  </si>
  <si>
    <t>202501050000418307#【已关注中国移动10086微信公众号】流程受理流水号：20250105144502138536152531121187
客户号码:13853615253
客户姓名:范**
投诉地市:潍坊
来话流水:2025010514443175920800418
宽带账号:13853615253
宽带账号归属地市:潍坊
宽带账号归属区县:寿光市
故障地址:潍坊寿光市圣城街道文庙街梦想之城5号楼
联系电话:13853615235
联系人:先生/女士
工单紧急程度:紧急
是否有升级投诉倾向:否
是否重复投诉:否
是否携转意向:否
是否投诉倾向:否
是否智能网关:智能网关
当前是否在线:是
接入方式:
端到端诊断结果:客户侧设备问题（新增）
是否质差终端:无质差信息
光功率:-13.54
故障大类:宽带/电视
故障细类:移动高清电视故障(专席)
携转原因:
故障时间:2025-01-05 14:45:41
魔百和单播/组播:组播
具体故障现象:客户来电反映电视·网络未连接，我处正常排障未恢复，请协助处理谢谢·
客户其他诉求:
魔百和单/组播：组播;宽带小区$[梦想之城]$</t>
  </si>
  <si>
    <t>2025-01-05 14:53:33</t>
  </si>
  <si>
    <t>2025-01-05 14:53:46</t>
  </si>
  <si>
    <t>SD-851-264401-694-23860</t>
  </si>
  <si>
    <t>SD-057-250105-938761-4206</t>
  </si>
  <si>
    <t>2025-01-05 15:57:39</t>
  </si>
  <si>
    <t>80+金卡-普通区域-寿光市-寿光东七社区-18753662779-1000M-业务受理宽带-次数0-202501050000484632</t>
  </si>
  <si>
    <t>202501050000484632</t>
  </si>
  <si>
    <t>202501050000484632# 宽带账号:18753662779; 联系电话：18753662779，问题类型：此工单为群障修复工单，根据群障全量闭环修复管理要求，为确保客户网络通畅，请装维人员跟进修复网络问题，谢谢！ 
 群障标题：公告。故障描述：寿光东七社区主叫号码：18753662779.0;该号码仅供参考，请优先联系宽带账号。</t>
  </si>
  <si>
    <t>2025-01-05 16:03:01</t>
  </si>
  <si>
    <t>【退单】欠费停机请转派至：移动业务-基础服务-停</t>
  </si>
  <si>
    <t>2025-01-05 16:03:25</t>
  </si>
  <si>
    <t>SD-057-250105-216089-4319</t>
  </si>
  <si>
    <t>2025-01-05 16:11:17</t>
  </si>
  <si>
    <t>【重投】-普通区域-安丘市-柿子园村-15066362552-100M-宽带上网投诉-次数0-20250105160926X566959963</t>
  </si>
  <si>
    <t>2025-01-06 17:12:00</t>
  </si>
  <si>
    <t>20250105160926X566959963</t>
  </si>
  <si>
    <t xml:space="preserve">【农村网络投诉】流程受理流水号：20250105160814150663625521148225
客户号码:15066362552
客户姓名:张**
投诉地市:潍坊
来话流水:2025010516064528620821043
宽带账号:15066362552
宽带账号归属地市:潍坊
宽带账号归属区县:安丘市
故障地址:潍坊安丘市柘山镇柿子园柿子园村东柿子园4#箱王书国*********
联系电话:16658511697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故障时间:2025-01-05 16:08:21
具体故障现象:提示网络无法连接，客户来电反映宽带无法上网，请协助处理谢谢
客户其他诉求:
</t>
  </si>
  <si>
    <t>2025-01-05 16:12:57</t>
  </si>
  <si>
    <t>2025-01-05 16:13:16</t>
  </si>
  <si>
    <t>SD-057-250105-936748-5876</t>
  </si>
  <si>
    <t>2025-01-05 19:11:16</t>
  </si>
  <si>
    <t>普通区域-寒亭区-牟家温庄二村自然村-18764737489-300M-宽带上网投诉-次数0-20250105190949X389256279</t>
  </si>
  <si>
    <t>20250105190949X389256279</t>
  </si>
  <si>
    <t xml:space="preserve">【农村网络投诉】流程受理流水号：20250105190913187647374891199915
客户号码:18764737489
客户姓名:牟**
投诉地市:潍坊
来话流水:2025010519083687520872889
宽带账号:18764737489
宽带账号归属地市:潍坊
宽带账号归属区县:寒亭区
故障地址:潍坊寒亭区固堤街道牟家温庄二村牟家温庄二村自然村牟家温庄二村东南北街北一7号箱
联系电话:18764737489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光功率:-16.55
故障大类:宽带/电视
故障细类:宽带无法上网(专席)
携转原因:
故障时间:2025-01-05 19:10:11
具体故障现象:光猫灯正常但电脑手机无法上网，
客户其他诉求:
</t>
  </si>
  <si>
    <t>2025-01-05 19:13:19</t>
  </si>
  <si>
    <t>2025-01-05 19:13:37</t>
  </si>
  <si>
    <t>SD-851-328272-18875-9135</t>
  </si>
  <si>
    <t>SD-057-250105-467398-4320</t>
  </si>
  <si>
    <t>2025-01-05 16:11:21</t>
  </si>
  <si>
    <t>普通区域-诸城市-黄海龙悦府-17753616134-500M-魔百和投诉-次数0-202501050000498071</t>
  </si>
  <si>
    <t>202501050000498071</t>
  </si>
  <si>
    <t>202501050000498071#流程受理流水号：20250105160814177536161341148227
客户号码:17753616134
客户姓名:胡**
投诉地市:潍坊
来话流水:2025010515491466120828130
宽带账号:17753616134
宽带账号归属地市:潍坊
宽带账号归属区县:诸城市
故障地址:潍坊诸城市龙都街道龙都街黄海龙悦府6号楼*********
联系电话:17753616134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光功率:-18.99
故障大类:宽带/电视
故障细类:移动高清电视故障(专席)
携转原因:
故障时间:2025-01-05 16:08:53
魔百和单播/组播:组播
具体故障现象:【在线客服受理-智能】客户来电表示在本机业务中有芒果会员权益，但是在电视上无法使用，我处按流程解释，客户不认可，客户要求回电本机，请协助，谢谢
客户其他诉求:
魔百和单/组播：组播;宽带小区$[黄海龙悦府]$</t>
  </si>
  <si>
    <t>2025-01-05 16:14:23</t>
  </si>
  <si>
    <t>2025-01-05 16:14:45</t>
  </si>
  <si>
    <t>SD-851-330895-15839-23289</t>
  </si>
  <si>
    <t>SD-057-250105-219765-4371</t>
  </si>
  <si>
    <t>2025-01-05 16:17:54</t>
  </si>
  <si>
    <t>【调研】-80+银卡-(目标)普通区域-青州市-黄楼街道新花卉市场-13791616790-100M-业务受理宽带-次数0-202501050000502151</t>
  </si>
  <si>
    <t>202501050000502151</t>
  </si>
  <si>
    <t>202501050000502151# 宽带账号:13791616790; 联系电话：13791616790，问题类型：此工单为群障修复工单，根据群障全量闭环修复管理要求，为确保客户网络通畅，请装维人员跟进修复网络问题，谢谢！ 
 群障标题：公告。故障描述：黄楼街道新花卉市场主叫号码：13791616790.0;该号码仅供参考，请优先联系宽带账号。</t>
  </si>
  <si>
    <t>2025-01-05 16:19:30</t>
  </si>
  <si>
    <t>2025-01-05 16:19:51</t>
  </si>
  <si>
    <t>SD-057-250105-168490-4373</t>
  </si>
  <si>
    <t>2025-01-05 16:17:58</t>
  </si>
  <si>
    <t>80+银卡-普通区域-高密市-刘家庄自然村-17861207456-1000M-业务受理宽带-次数0-202501050000502839</t>
  </si>
  <si>
    <t>202501050000502839</t>
  </si>
  <si>
    <t>202501050000502839#【已关注中国移动10086微信公众号】 宽带账号:17861207456; 联系电话：17861207456，问题类型：此工单为群障修复工单，根据群障全量闭环修复管理要求，为确保客户网络通畅，请装维人员跟进修复网络问题，谢谢！ 
 群障标题：公告。故障描述：潍坊高密市刘家庄自然村光缆故障，预估24小时恢复，请帮忙拦截,如有需要请联系片区装维师傅荆琦15706307368主叫号码：13964706423.0;该号码仅供参考，请优先联系宽带账号。</t>
  </si>
  <si>
    <t>2025-01-05 16:19:04</t>
  </si>
  <si>
    <t>SD-851-251872-3007-13165</t>
  </si>
  <si>
    <t>SD-057-250105-290768-6567</t>
  </si>
  <si>
    <t>2025-01-05 20:54:16</t>
  </si>
  <si>
    <t>80+普通-普通区域-临朐县-焦化厂小区-13853622521-300M-宽带上网投诉-次数0-202501050000684044</t>
  </si>
  <si>
    <t>202501050000684044</t>
  </si>
  <si>
    <t>202501050000684044#流程受理流水号：20250105204749138536225211216243
客户号码:13853622521
客户姓名:冯*
投诉地市:潍坊
来话流水:2025010520463360920869964
宽带账号:13853622521
宽带账号归属地市:潍坊
宽带账号归属区县:临朐县
故障地址:潍坊临朐县城关街道站前街焦化厂小区7号楼-3-401*********
联系电话:15854882588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光功率:-18.86
故障大类:宽带/电视
故障细类:网速慢/上网掉线(专席)
携转原因:
故障时间:2025-01-05 20:53:03
具体故障现象:频繁掉线，
客户其他诉求:客户来电反映家里宽带上网频繁掉线，线上排障不认可，请协助处理，谢谢
;宽带小区$[焦化厂小区]$</t>
  </si>
  <si>
    <t>2025-01-05 21:08:43</t>
  </si>
  <si>
    <t>尹筱</t>
  </si>
  <si>
    <t>15706307601</t>
  </si>
  <si>
    <t>dw3_jk_yinxiao</t>
  </si>
  <si>
    <t>2025-01-05 21:10:08</t>
  </si>
  <si>
    <t>SD-057-250105-054623-3544</t>
  </si>
  <si>
    <t>2025-01-05 14:42:53</t>
  </si>
  <si>
    <t>【调研】-80+金卡-(目标)普通区域-临朐县-南相家楼自然村-15165626762-1000M-宽带上网投诉-次数0-202501050000414318</t>
  </si>
  <si>
    <t>202501050000414318</t>
  </si>
  <si>
    <t>202501050000414318#宽带账号：15165626762；宽带地址：潍坊临朐县东城街道南相家楼南相家楼自然村南相家楼；具体故障现象：宽带不能用路由器质差客群，有满意度贬损风险，请跟进更换路由器。联系电话：15069681055*。</t>
  </si>
  <si>
    <t>2025-01-05 14:48:23</t>
  </si>
  <si>
    <t>2025-01-05 15:00:19</t>
  </si>
  <si>
    <t>SD-851-263411-20990-3474</t>
  </si>
  <si>
    <t>SD-057-250105-206348-6571</t>
  </si>
  <si>
    <t>2025-01-05 20:55:08</t>
  </si>
  <si>
    <t>【调研】-80+银卡-(目标)普通区域-潍城区-华府名城-15253673133-200M-宽带上网投诉-次数0-202501050000684931</t>
  </si>
  <si>
    <t>202501050000684931</t>
  </si>
  <si>
    <t>202501050000684931#宽带账号：15253673133；宽带地址：潍坊市潍城区西关街道大许建村；联系电话：15253673133客户来电反映宽带无法连接上网 请核实处理 谢谢 ..线上指导无法操作 来电流水..   2025010520473676220874042</t>
  </si>
  <si>
    <t>2025-01-05 21:08:34</t>
  </si>
  <si>
    <t>2025-01-05 21:08:59</t>
  </si>
  <si>
    <t>SD-057-250105-795130-3550</t>
  </si>
  <si>
    <t>2025-01-05 14:43:49</t>
  </si>
  <si>
    <t>普通区域-奎文区-吉祥家园-15265696651-100M-宽带延伸服务-次数0-202501050000413587</t>
  </si>
  <si>
    <t>2025-01-06 14:44:00</t>
  </si>
  <si>
    <t>202501050000413587</t>
  </si>
  <si>
    <t xml:space="preserve">202501050000413587#流程受理流水号：20250105144229152656966511120374
客户号码:15265696651
客户姓名:李*
投诉地市:潍坊
来话流水:2025010514411922720865095
宽带账号:15265696651
宽带账号归属地市:潍坊
宽带账号归属区县:奎文区
故障地址:潍坊奎文区北苑街道乐川街吉祥家园26号楼
联系电话:15265696651
联系人:先生/女士
工单紧急程度:一般
是否有升级投诉倾向:否
是否重复投诉:否
是否携转意向:否
是否投诉倾向:否
是否智能网关:智能网关
当前是否在线:是
接入方式:FTTH
是否质差终端:无质差信息
光功率:-18.96
故障大类:宽带/电视
故障细类:宽带延伸服务
携转原因:
故障时间:2025-01-05 14:42:08
具体故障现象:重新布置网线，上网卡顿，重启无效，路由使用5+年，要求尽快恢复网络，
</t>
  </si>
  <si>
    <t>杨明新</t>
  </si>
  <si>
    <t>18706542324</t>
  </si>
  <si>
    <t>dw3_jk_yangmingxin</t>
  </si>
  <si>
    <t>2025-01-05 14:48:56</t>
  </si>
  <si>
    <t>SD-057-250105-678531-4379</t>
  </si>
  <si>
    <t>2025-01-05 16:19:08</t>
  </si>
  <si>
    <t>80+金卡-普通区域-寿光市-新城明珠御园-15269656999-300M-宽带上网投诉-次数0-202501050000503065</t>
  </si>
  <si>
    <t>2025-01-06 17:20:00</t>
  </si>
  <si>
    <t>202501050000503065</t>
  </si>
  <si>
    <t>202501050000503065#流程受理流水号：20250105161832152696569991151317
客户号码:15269656999
客户姓名:张**
投诉地市:潍坊
来话流水:2025010516171740020836722
宽带账号:15269656999
宽带账号归属地市:潍坊
宽带账号归属区县:寿光市
故障地址:潍坊寿光市圣城街道农圣街新城明珠御园25号楼*********
联系电话:15269656999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故障细类:宽带无法上网
携转原因:
故障时间:2025-01-05 16:18:44
具体故障现象:打不开网页，
客户其他诉求:
;宽带小区$[新城明珠御园]$</t>
  </si>
  <si>
    <t>2025-01-05 16:23:03</t>
  </si>
  <si>
    <t>2025-01-05 16:23:36</t>
  </si>
  <si>
    <t>SD-851-287731-15967-13938</t>
  </si>
  <si>
    <t>SD-057-250105-892641-5953</t>
  </si>
  <si>
    <t>2025-01-05 19:18:40</t>
  </si>
  <si>
    <t>80+银卡-普通区域-寿光市-美林花园-15805362206-1000M-宽带上网投诉-次数0-202501050000647101</t>
  </si>
  <si>
    <t>202501050000647101</t>
  </si>
  <si>
    <t>202501050000647101#宽带账号：15805362206 ；宽带地址：潍坊寿光市圣城街道金海路美林花园6区12号楼 ；客户来电反映宽带 机顶盒特别烫自动重启，经查询客户侧为质差机顶盒，请协助上门更换终端并一并处理故障问题，谢谢！联系电话：15266460086 ；联系人： ；来电流水：2025010519115856520893435</t>
  </si>
  <si>
    <t>2025-01-05 19:21:41</t>
  </si>
  <si>
    <t>2025-01-05 19:23:58</t>
  </si>
  <si>
    <t>SD-851-329491-5642-13686</t>
  </si>
  <si>
    <t>SD-057-250105-740851-4384</t>
  </si>
  <si>
    <t>2025-01-05 16:19:39</t>
  </si>
  <si>
    <t>普通区域-高密市-姜家屯-13589177647-300M-宽带延伸服务-次数0-202501050000503997</t>
  </si>
  <si>
    <t>2025-01-06 16:20:00</t>
  </si>
  <si>
    <t>202501050000503997</t>
  </si>
  <si>
    <t xml:space="preserve">202501050000503997#【已关注中国移动10086微信公众号】流程受理流水号：20250105161727135891776471150980
客户号码:13589177647
客户姓名:于*
投诉地市:潍坊
来话流水:2025010516130793420890745
宽带账号:13589177647
宽带账号归属地市:潍坊
宽带账号归属区县:高密市
故障地址:潍坊高密市密水街道姜家屯行政村姜家屯魏涛14号箱*********
联系电话:13589177647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故障时间:2025-01-05 16:18:28
具体故障现象:用户要求重新布置网线，并对收费不满，要求免费服务，解释无效，请处理谢谢
</t>
  </si>
  <si>
    <t>2025-01-05 16:22:26</t>
  </si>
  <si>
    <t>SD-851-276607-10194-5410</t>
  </si>
  <si>
    <t>SD-057-250105-406539-6351</t>
  </si>
  <si>
    <t>2025-01-05 20:15:31</t>
  </si>
  <si>
    <t>【调研】-80+银卡-普通区域-寒亭区-丁家村自然村-15866515515-300M-宽带上网投诉-次数0-202501050000672620</t>
  </si>
  <si>
    <t>202501050000672620</t>
  </si>
  <si>
    <t>202501050000672620#流程受理流水号：20250105201357158665155151211524
客户号码:15866515515
客户姓名:丁**
投诉地市:潍坊
来话流水:2025010520132677720825293
宽带账号:15866515515
宽带账号归属地市:潍坊
宽带账号归属区县:寒亭区
故障地址:潍坊寒亭区双杨镇丁家村丁家村自然村丁家村9号箱*********
联系电话:15866515515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光功率:-28.23
故障大类:宽带/电视
故障细类:网速慢/上网掉线(专席)
携转原因:
故障时间:2025-01-05 20:14:00
具体故障现象:网速慢卡顿，光功率弱 -28.23，请协助处理
客户其他诉求:谢谢
;宽带小区$[丁家村自然村]$</t>
  </si>
  <si>
    <t>2025-01-05 20:19:13</t>
  </si>
  <si>
    <t>2025-01-05 20:19:31</t>
  </si>
  <si>
    <t>SD-057-250105-419582-5891</t>
  </si>
  <si>
    <t>2025-01-05 19:14:12</t>
  </si>
  <si>
    <t>80+银卡-普通区域-安丘市-国税局家属院(三处）(含二马路、人民路、商场路)-15253657177-1000M-宽带上网投诉-次数0-20250105191205X525118387</t>
  </si>
  <si>
    <t>20250105191205X525118387</t>
  </si>
  <si>
    <t xml:space="preserve">流程受理流水号：20250105191010152536571771200102
客户号码:15253657177
客户姓名:范**
投诉地市:潍坊
来话流水:2025010519083278020872466
宽带账号:15253657177
宽带账号归属地市:潍坊
宽带账号归属区县:安丘市
故障地址:潍坊安丘市兴安街道商场路国税局家属院(三处）人民路国税局6号楼*********
联系电话:15253657177
联系人:先生/女士
工单紧急程度:非常紧急
是否有升级投诉倾向:否
是否重复投诉:否
是否携转意向:否
是否投诉倾向:是
是否智能网关:智能网关
当前是否在线:是
接入方式:FTTH
端到端诊断结果:客户侧设备问题（新增）
是否质差终端:无质差信息
光功率:-15.93
故障大类:宽带/电视
故障细类:网速慢/上网掉线(专席)
携转原因:
故障时间:2025-01-05 19:07:24
具体故障现象:网速慢卡顿，
客户其他诉求:
</t>
  </si>
  <si>
    <t>2025-01-05 19:22:19</t>
  </si>
  <si>
    <t>2025-01-05 19:22:46</t>
  </si>
  <si>
    <t>SD-057-250105-261745-3558</t>
  </si>
  <si>
    <t>2025-01-05 14:44:18</t>
  </si>
  <si>
    <t>80+金卡-普通区域-奎文区-盛华明园-13964607524-1000M-宽带上网投诉-次数0-20250105144333X413642720</t>
  </si>
  <si>
    <t>20250105144333X413642720</t>
  </si>
  <si>
    <t xml:space="preserve">流程受理流水号：20250105144300139646075241120543
客户号码:13964607524
客户姓名:王**
投诉地市:潍坊
来话流水:2025010514410475520862428
宽带账号:13964607524
宽带账号归属地市:潍坊
宽带账号归属区县:高新
故障地址:潍坊高新高新城区银枫路盛华明园5号楼【西】*********
联系电话:15266613232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光功率:-18.29
故障大类:宽带/电视
故障细类:网速慢/上网掉线(专席)
携转原因:
故障时间:2025-01-05 14:42:41
具体故障现象:网速慢卡顿，重启光猫路由器
客户其他诉求:
</t>
  </si>
  <si>
    <t>2025-01-05 14:48:16</t>
  </si>
  <si>
    <t>2025-01-05 14:48:35</t>
  </si>
  <si>
    <t>SD-851-226708-19565-20597</t>
  </si>
  <si>
    <t>SD-057-250105-574630-6585</t>
  </si>
  <si>
    <t>2025-01-05 20:56:40</t>
  </si>
  <si>
    <t>【调研】-80+普通-普通区域-昌邑市-金御官邸-15169583850-1000M-业务受理宽带-次数0-202501050000687027</t>
  </si>
  <si>
    <t>202501050000687027</t>
  </si>
  <si>
    <t>202501050000687027#【已关注中国移动10086微信公众号】 宽带账号:15169583850; 联系电话：15169583850，问题类型：此工单为群障修复工单，根据群障全量闭环修复管理要求，为确保客户网络通畅，请装维人员跟进修复网络问题，谢谢！ 
 群障标题：公告。故障描述：潍坊昌邑市金御官邸光缆故障，预估24小时恢复，请帮忙拦截,如有需要请联系片区装维师傅邓艺浩15706307216主叫号码：15169583850.0;该号码仅供参考，请优先联系宽带账号。</t>
  </si>
  <si>
    <t>2025-01-05 21:02:14</t>
  </si>
  <si>
    <t>2025-01-05 21:03:59</t>
  </si>
  <si>
    <t>SD-852-329033-2832-2710</t>
  </si>
  <si>
    <t>2025-01-05 20:56:49</t>
  </si>
  <si>
    <t>【调研】-普通区域-坊子区-凤凰水岸名郡-17616735347-500M-业务受理宽带-次数0-202501050000685588 一级督办</t>
  </si>
  <si>
    <t>202501050000685588</t>
  </si>
  <si>
    <t>2025-01-05 21:05:40</t>
  </si>
  <si>
    <t>SD-851-257502-29246-6661</t>
  </si>
  <si>
    <t>SD-057-250105-764235-3566</t>
  </si>
  <si>
    <t>2025-01-05 14:45:21</t>
  </si>
  <si>
    <t>80+银卡-普通区域--null--宽带上网投诉-次数0-202501050000386879</t>
  </si>
  <si>
    <t>2025-01-06 14:46:00</t>
  </si>
  <si>
    <t>202501050000386879</t>
  </si>
  <si>
    <t>202501050000386879#13563689559客户来电反映在营业厅购买监控设备无法正常使用，经常显示离线状态，以正常排障未恢复，请尽快协助处理。谢谢 联系人 先生 联系电话本机 来话流水2025010514083969520819058</t>
  </si>
  <si>
    <t>家庭咨询-&gt;基础服务-&gt;家庭安防-&gt;全局流转-&gt;功能使用-&gt;设备显示离线-&gt;全局流转</t>
  </si>
  <si>
    <t>SD-057-250105-735261-4345</t>
  </si>
  <si>
    <t>2025-01-05 16:15:38</t>
  </si>
  <si>
    <t>【调研】-80+银卡-普通区域-寿光市-温泉新村-18264629537-300M-宽带上网投诉-次数0-202501050000499842</t>
  </si>
  <si>
    <t>2025-01-06 17:16:00</t>
  </si>
  <si>
    <t>202501050000499842</t>
  </si>
  <si>
    <t>202501050000499842#流程受理流水号：20250105161500182646295371150249
客户号码:18264629537
客户姓名:胡**
投诉地市:潍坊
来话流水:2025010516144832820808958
宽带账号:18264629537
账号归属区县:寿光-寿光代理商管理中心
联系电话:18264629537
联系人:先生/女士
宽带地址:潍坊
工单紧急程度:非常紧急
是否投诉倾向:否
是否重复投诉:否
是否携转意向:否
是否有升级投诉倾向:否
*业务名称:业务融合移机流程宽带+OTT
投诉内容:手机号码：18264629537，【问题描述】客户已办理宽带业务，有开通单，要求装维尽快联系上门，请处理，谢谢。联系电话：18264629537，联系人：先生/女士，录音流水号：2025010516144832820808958。受理明细：531920062399999999。
在途开通单信息：536250102131438064，18264629537，2025-01-02 13:20:06，业务融合移机流程宽带+OTT，处理中，装维选址
是否到厅:否
业务名称:业务融合移机流程宽带+OTT
;宽带小区$[温泉新村]$</t>
  </si>
  <si>
    <t>2025-01-05 16:24:04</t>
  </si>
  <si>
    <t>2025-01-05 16:24:30</t>
  </si>
  <si>
    <t>SD-852-335111-956-8509</t>
  </si>
  <si>
    <t>SD-057-250105-720185-6370</t>
  </si>
  <si>
    <t>2025-01-05 20:17:01</t>
  </si>
  <si>
    <t>普通区域-高密市-盛世嘉华-15762581868-1000M-魔百和投诉-次数0-20250105201414X254136614</t>
  </si>
  <si>
    <t>20250105201414X254136614</t>
  </si>
  <si>
    <t>流程受理流水号：20250105201323157625818681211441
客户号码:15762581868
客户姓名:刘*
投诉地市:潍坊
来话流水:2025010520065952420894290
宽带账号:15762581868
宽带账号归属地市:潍坊
宽带账号归属区县:高密市
故障地址:潍坊高密市朝阳街道夷安大道盛世嘉华盛世嘉华1号楼2-101
联系电话:15762581868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故障细类:移动高清电视故障(专席)
携转原因:
故障时间:2025-01-05 20:13:36
魔百和单播/组播:组播
具体故障现象:卡在亲情网页面，重启无效。
客户其他诉求:
魔百和单/组播：组播</t>
  </si>
  <si>
    <t>2025-01-05 20:33:33</t>
  </si>
  <si>
    <t>2025-01-05 20:34:10</t>
  </si>
  <si>
    <t>SD-851-253677-105998-29094</t>
  </si>
  <si>
    <t>SD-057-250105-382715-6601</t>
  </si>
  <si>
    <t>2025-01-05 20:59:05</t>
  </si>
  <si>
    <t>80+普通-(目标)普通区域-寿光市-水岸嘉园二期-17853600097-200M-宽带上网投诉-次数0-20250105205740X860239632</t>
  </si>
  <si>
    <t>20250105205740X860239632</t>
  </si>
  <si>
    <t xml:space="preserve">流程受理流水号：20250105205706178536000971217297
客户号码:17853600097
客户姓名:李**
投诉地市:潍坊
来话流水:2025010520544864020802156
宽带账号:17853600097
宽带账号归属地市:潍坊
宽带账号归属区县:寿光市
故障地址:潍坊寿光市圣城街道农圣街水岸嘉园二期22号楼*********
联系电话:13953659958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故障时间:2025-01-05 20:58:32
具体故障现象:光猫灯正常但电脑手机无法上网，
客户其他诉求:
</t>
  </si>
  <si>
    <t>2025-01-05 21:01:21</t>
  </si>
  <si>
    <t>2025-01-05 21:02:03</t>
  </si>
  <si>
    <t>SD-851-291228-36239-25868</t>
  </si>
  <si>
    <t>SD-057-250105-784106-3575</t>
  </si>
  <si>
    <t>2025-01-05 14:47:02</t>
  </si>
  <si>
    <t>【调研】-(目标)普通区域-安丘市-大盛村自然村-13780890331-300M-宽带上网投诉-次数0-20250105144553X553601987 三级督办</t>
  </si>
  <si>
    <t>20250105144553X553601987</t>
  </si>
  <si>
    <t xml:space="preserve">【农村网络投诉】流程受理流水号：20250105144419137808903311120958
客户号码:13780890331
客户姓名:张**
投诉地市:潍坊
来话流水:2025010514435929820894514
宽带账号:13780890331
宽带账号归属地市:潍坊
宽带账号归属区县:安丘市
故障地址:潍坊安丘市大盛镇大盛村大盛村自然村大盛村二次追加5#箱吴建杰*********
联系电话:13780890331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14:46:04
具体故障现象:光猫亮红灯，
客户其他诉求:无
</t>
  </si>
  <si>
    <t>2025-01-05 14:48:57</t>
  </si>
  <si>
    <t>2025-01-05 14:49:21</t>
  </si>
  <si>
    <t>2025-01-05 21:10:44</t>
  </si>
  <si>
    <t>【调研】-80+普通-普通区域-安丘市-寺后村自然村-13793644577-300M-宽带上网投诉-次数0-202501050000690160 一级督办</t>
  </si>
  <si>
    <t>202501050000690160</t>
  </si>
  <si>
    <t>2025-01-05 21:13:23</t>
  </si>
  <si>
    <t>2025-01-05 21:13:54</t>
  </si>
  <si>
    <t>SD-851-270884-32618-2789</t>
  </si>
  <si>
    <t>SD-057-250105-940712-6690</t>
  </si>
  <si>
    <t>2025-01-05 21:14:15</t>
  </si>
  <si>
    <t>【调研】-80+普通-普通区域-奎文区-金茂悦-13721977573-500M-宽带上网投诉-次数0-20250105211302X782401805</t>
  </si>
  <si>
    <t>20250105211302X782401805</t>
  </si>
  <si>
    <t xml:space="preserve">流程受理流水号：20250105211209137219775731218737
客户号码:13721977573
客户姓名:辛**
投诉地市:潍坊
来话流水:2025010521115289120861447
宽带账号:13721977573
宽带账号归属地市:潍坊
宽带账号归属区县:奎文区
故障地址:潍坊奎文区北苑街道玄武街紫金花园二期紫金公馆*********
联系电话:13721977573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21:12:44
具体故障现象:光猫亮红灯，
客户其他诉求:
</t>
  </si>
  <si>
    <t>2025-01-05 21:21:01</t>
  </si>
  <si>
    <t>2025-01-05 21:21:22</t>
  </si>
  <si>
    <t>SD-851-327831-27834-18898</t>
  </si>
  <si>
    <t>SD-057-250105-385970-6703</t>
  </si>
  <si>
    <t>2025-01-05 21:16:51</t>
  </si>
  <si>
    <t>普通区域-青州市-徐集村-15053659287-200M-业务受理宽带-次数0-202501050000689911</t>
  </si>
  <si>
    <t>202501050000689911</t>
  </si>
  <si>
    <t>202501050000689911# 宽带账号:15053659287; 联系电话：15053659287，问题类型：此工单为群障修复工单，根据群障全量闭环修复管理要求，为确保客户网络通畅，请装维人员跟进修复网络问题，谢谢！ 
 群障标题：公告。故障描述：潍坊青州市徐集村光缆故障，预估24小时恢复，请帮忙拦截,如有需要请联系片区装维师傅董宝泉15706307660主叫号码：15053659287.0;该号码仅供参考，请优先联系宽带账号。</t>
  </si>
  <si>
    <t>2025-01-05 21:21:02</t>
  </si>
  <si>
    <t>2025-01-05 21:25:28</t>
  </si>
  <si>
    <t>SD-057-250105-580679-6706</t>
  </si>
  <si>
    <t>2025-01-05 21:17:02</t>
  </si>
  <si>
    <t>【调研】-80+普通-普通区域-奎文区-景泰铭城（高层）-18363671655-300M-宽带上网投诉-次数0-20250105211406X846833500</t>
  </si>
  <si>
    <t>20250105211406X846833500</t>
  </si>
  <si>
    <t xml:space="preserve">流程受理流水号：20250105211154183636716551218706
客户号码:18363671655
客户姓名:马*
投诉地市:潍坊
来话流水:2025010521104360120857374
宽带账号:18363671655
宽带账号归属地市:潍坊
宽带账号归属区县:高新
故障地址:潍坊高新高新城区宝通街景泰铭城（高层）1号楼2单元501室*********
联系电话:18363671655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故障时间:2025-01-05 21:15:43
具体故障现象:频繁掉线，
客户其他诉求:
</t>
  </si>
  <si>
    <t>2025-01-05 21:18:53</t>
  </si>
  <si>
    <t>2025-01-05 21:19:18</t>
  </si>
  <si>
    <t>SD-057-250105-813960-6712</t>
  </si>
  <si>
    <t>2025-01-05 21:17:16</t>
  </si>
  <si>
    <t>80+银卡-普通区域-奎文区-英伦花园-13721957317-300M-宽带上网投诉-次数0-20250105211502X902950619</t>
  </si>
  <si>
    <t>20250105211502X902950619</t>
  </si>
  <si>
    <t xml:space="preserve">流程受理流水号：20250105211424137219573171218930
客户号码:13721957317
客户姓名:张**
投诉地市:潍坊
来话流水:2025010521110833120858826
宽带账号:13721957317
宽带账号归属地市:潍坊
宽带账号归属区县:高新
故障地址:潍坊高新高新城区兰西学府
联系电话:13721957317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21:10:16
具体故障现象:Pon闪烁：引导客户将光纤线插紧，将弯折的位置捋直后重启无效
客户其他诉求:
</t>
  </si>
  <si>
    <t>2025-01-05 21:19:19</t>
  </si>
  <si>
    <t>2025-01-05 21:20:13</t>
  </si>
  <si>
    <t>SD-057-250105-837259-6715</t>
  </si>
  <si>
    <t>2025-01-05 21:18:21</t>
  </si>
  <si>
    <t>【调研】-普通区域-奎文区-置城世贸小区（光谷SOHO）-15169645858-300M-宽带上网投诉-次数0-202501050000690716</t>
  </si>
  <si>
    <t>202501050000690716</t>
  </si>
  <si>
    <t>202501050000690716#【已关注中国移动10086微信公众号】流程受理流水号：20250105211727151696458581219187
客户号码:15169645858
客户姓名:吴**
投诉地市:潍坊
来话流水:2025010521162758920876215
宽带账号:15169645858
账号归属区县:寒亭-朱里-片区
联系电话:15169645858
联系人:先生/女士
宽带地址:潍坊
工单紧急程度:一般
是否投诉倾向:否
是否重复投诉:否
是否携转意向:否
是否有升级投诉倾向:否
*业务名称:业务融合移机流程宽带+OTT
投诉内容:手机号码：15169645858，【问题描述】客户已办理宽带业务，有开通单，要求装维尽快联系上门，请处理，谢谢。联系电话：15169645858，联系人：先生/女士，录音流水号：2025010521162758920876215。受理明细：531920062399999999。
在途开通单信息：536250105775288412，15169645858，2025-01-05 16:24:13，业务融合移机流程宽带+OTT，处理中，黄单建设（楼宇）
是否到厅:否
业务名称:业务融合移机流程宽带+OTT
;宽带小区$[置城世贸小区（光谷SOHO）]$</t>
  </si>
  <si>
    <t>2025-01-05 21:22:10</t>
  </si>
  <si>
    <t>2025-01-05 21:22:58</t>
  </si>
  <si>
    <t>SD-852-303555-1245-28555</t>
  </si>
  <si>
    <t>SD-057-250105-710594-3046</t>
  </si>
  <si>
    <t>2025-01-05 13:41:03</t>
  </si>
  <si>
    <t>普通区域-寿光市-现代嘉苑二期-13465709277-100M-魔百和投诉-次数0-202501050000359846</t>
  </si>
  <si>
    <t>2025-01-06 13:00:00</t>
  </si>
  <si>
    <t>202501050000359846</t>
  </si>
  <si>
    <t>202501050000359846#流程受理流水号：20250105134016134657092771101197
客户号码:13465709277
客户姓名:范**
投诉地市:潍坊
来话流水:2025010513390695420843127
宽带账号:13465709277
宽带账号归属地市:潍坊
宽带账号归属区县:寿光市
故障地址:潍坊寿光市圣城街道建新街现代嘉苑二期18号楼*********
联系电话:13465709277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光功率:-25.22
故障大类:宽带/电视
故障细类:移动高清电视故障(专席)
携转原因:
故障时间:2025-01-05 13:40:26
魔百和单播/组播:组播
具体故障现象:电视机提示无信号，客户来电反映移动高清电视无法观看， 我处正常排查未恢复，请协助处理谢谢
客户其他诉求:
魔百和单/组播：组播;宽带小区$[现代嘉苑二期]$</t>
  </si>
  <si>
    <t>2025-01-05 13:43:43</t>
  </si>
  <si>
    <t>2025-01-05 13:44:23</t>
  </si>
  <si>
    <t>SD-057-250105-398456-5625</t>
  </si>
  <si>
    <t>2025-01-05 18:40:51</t>
  </si>
  <si>
    <t>(目标)普通区域-青州市-寨里村-18706511696-300M-宽带延伸服务-次数0-202501050000629145</t>
  </si>
  <si>
    <t>202501050000629145</t>
  </si>
  <si>
    <t xml:space="preserve">202501050000629145#【已关注中国移动10086微信公众号】流程受理流水号：20250105184002187065116961193832
客户号码:18706511696
客户姓名:李*
投诉地市:潍坊
来话流水:2025010518392190620883774
宽带账号:18706511696
宽带账号归属地市:潍坊
宽带账号归属区县:青州市
故障地址:潍坊青州市黄楼街道寨里村寨里村4号箱（张增修）*********
联系电话:18706511696
联系人:先生/女士
工单紧急程度:一般
是否有升级投诉倾向:否
是否重复投诉:否
是否携转意向:否
是否投诉倾向:否
是否智能网关:智能网关
当前是否在线:是
接入方式:FTTH
是否质差终端:无质差信息
光功率:-22.07
故障大类:宽带/电视
故障细类:宽带延伸服务
携转原因:
故障时间:2025-01-05 18:40:14
具体故障现象:18706511696宽带延伸加网线
地址潍坊青州市黄楼街道寨里村寨里村4号箱（张增修）*********
</t>
  </si>
  <si>
    <t>2025-01-05 18:48:48</t>
  </si>
  <si>
    <t>2025-01-05 18:49:26</t>
  </si>
  <si>
    <t>SD-057-250105-178942-5694</t>
  </si>
  <si>
    <t>2025-01-05 18:46:40</t>
  </si>
  <si>
    <t>普通区域-滨海-时代花园-15863621181-100M-业务受理宽带-次数0-202501050000630520</t>
  </si>
  <si>
    <t>202501050000630520</t>
  </si>
  <si>
    <t>202501050000630520#【已关注中国移动10086微信公众号】 宽带账号:15863621181; 联系电话：15863621181，问题类型：此工单为群障修复工单，根据群障全量闭环修复管理要求，为确保客户网络通畅，请装维人员跟进修复网络问题，谢谢！ 
 群障标题：公告。故障描述：潍坊滨海时代花园光缆故障，预估24小时恢复，请帮忙拦截,如有需要请联系片区装维师傅袁迎楷15706307104主叫号码：15863621181.0;该号码仅供参考，请优先联系宽带账号。</t>
  </si>
  <si>
    <t>2025-01-05 18:59:11</t>
  </si>
  <si>
    <t>2025-01-05 19:01:07</t>
  </si>
  <si>
    <t>SD-057-250105-037692-3100</t>
  </si>
  <si>
    <t>2025-01-05 13:47:35</t>
  </si>
  <si>
    <t>【调研】-80+银卡-(目标)普通区域-寿光市-前朴里社区沿街（小微）-13793653134-300M-业务受理宽带-次数0-202501050000364808</t>
  </si>
  <si>
    <t>202501050000364808</t>
  </si>
  <si>
    <t>202501050000364808# 宽带账号:13793653134; 联系电话：13793653134，问题类型：此工单为群障修复工单，根据群障全量闭环修复管理要求，为确保客户网络通畅，请装维人员跟进修复网络问题，谢谢！ 
 群障标题：公告。故障描述：潍坊寿光市前朴里社区沿街（小微）光缆故障，预估24小时恢复，请帮忙拦截,如有需要请联系片区装维师傅赵一武15706307728主叫号码：13854435199.0;该号码仅供参考，请优先联系宽带账号。</t>
  </si>
  <si>
    <t>2025-01-05 13:48:58</t>
  </si>
  <si>
    <t>2025-01-05 13:49:40</t>
  </si>
  <si>
    <t>SD-851-278380-21056-13282</t>
  </si>
  <si>
    <t>SD-057-250105-482971-5695</t>
  </si>
  <si>
    <t>2025-01-05 18:46:41</t>
  </si>
  <si>
    <t>普通区域-昌邑市-同心家园-15265698850-300M-业务受理宽带-次数0-202501050000630816</t>
  </si>
  <si>
    <t>202501050000630816</t>
  </si>
  <si>
    <t>202501050000630816# 宽带账号:15265698850; 联系电话：15265698850，问题类型：此工单为群障修复工单，根据群障全量闭环修复管理要求，为确保客户网络通畅，请装维人员跟进修复网络问题，谢谢！ 
 群障标题：公告。故障描述：潍坊昌邑市同心家园光缆故障，预估24小时恢复，请帮忙拦截,如有需要请联系片区装维师傅王松亮15706307217主叫号码：15265698850.0;该号码仅供参考，请优先联系宽带账号。</t>
  </si>
  <si>
    <t>2025-01-05 18:50:21</t>
  </si>
  <si>
    <t>2025-01-05 18:50:51</t>
  </si>
  <si>
    <t>SD-057-250105-805792-5702</t>
  </si>
  <si>
    <t>2025-01-05 18:46:59</t>
  </si>
  <si>
    <t>【调研】-80+普通-普通区域-潍城区-鸿禧花园-13455646499-300M-业务受理宽带-次数0-202501050000631037</t>
  </si>
  <si>
    <t>202501050000631037</t>
  </si>
  <si>
    <t>202501050000631037# 宽带账号:13455646499; 联系电话：13455646499，问题类型：此工单为群障修复工单，根据群障全量闭环修复管理要求，为确保客户网络通畅，请装维人员跟进修复网络问题，谢谢！ 
 群障标题：公告。故障描述：潍坊潍城区鸿禧花园光缆故障，预估24小时恢复，请帮忙拦截,如有需要请联系片区装维师傅王洪钰15706307875主叫号码：13455646499.0;该号码仅供参考，请优先联系宽带账号。</t>
  </si>
  <si>
    <t>2025-01-05 18:50:35</t>
  </si>
  <si>
    <t>2025-01-05 18:51:46</t>
  </si>
  <si>
    <t>SD-057-250105-216438-3082</t>
  </si>
  <si>
    <t>2025-01-05 13:47:01</t>
  </si>
  <si>
    <t>普通区域-临朐县-沂山路伟业铝材片区-18866785591-300M-宽带上网投诉-次数0-20250105134416X856866287</t>
  </si>
  <si>
    <t>20250105134416X856866287</t>
  </si>
  <si>
    <t xml:space="preserve">流程受理流水号：20250105134221188667855911101741
客户号码:18866785591
客户姓名:邵**
投诉地市:潍坊
来话流水:2025010513425758220876346
宽带账号:18866785591
宽带账号归属地市:潍坊
宽带账号归属区县:临朐县
故障地址:潍坊临朐县东城街道沂山路沂山路伟业铝材片区9号箱众创家园7号楼西头楼道内（沂山路南）*********
联系电话:18266466272
联系人:女士
工单紧急程度:紧急
是否有升级投诉倾向:否
是否重复投诉:否
是否携转意向:否
是否投诉倾向:否
是否智能网关:智能网关
当前是否在线:是
接入方式:
端到端诊断结果:客户侧设备问题（新增）
是否质差终端:无质差信息
光功率:-23.18
故障大类:宽带/电视
故障细类:网速慢/上网掉线(专席)
携转原因:
故障时间:2025-01-05 13:43:23
具体故障现象:客户来电反映网速慢卡顿，请协助谢谢
客户其他诉求:谢谢
</t>
  </si>
  <si>
    <t>2025-01-05 14:02:46</t>
  </si>
  <si>
    <t>2025-01-05 14:03:05</t>
  </si>
  <si>
    <t>SD-851-306974-10635-11824</t>
  </si>
  <si>
    <t>SD-057-250105-517842-5706</t>
  </si>
  <si>
    <t>2025-01-05 18:47:09</t>
  </si>
  <si>
    <t>普通区域-高密市-温家村自然村-15169640461-200M-宽带上网投诉-次数0-20250105184446X886009702</t>
  </si>
  <si>
    <t>20250105184446X886009702</t>
  </si>
  <si>
    <t xml:space="preserve">【农村网络投诉】流程受理流水号：20250105184309151696404611194518
客户号码:15169640461
客户姓名:潘**
投诉地市:潍坊
来话流水:2025010517090847520897917
宽带账号:15169640461
宽带账号归属地市:潍坊
宽带账号归属区县:高密市
故障地址:潍坊高密市密水街道温家村温家村自然村高密温家村单宝联3号箱*********
联系电话:15169640461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18:43:28
具体故障现象:光猫亮红灯，客户来电反馈宽带无法上网，要求维修，请处理！
客户其他诉求:
</t>
  </si>
  <si>
    <t>2025-01-05 18:51:17</t>
  </si>
  <si>
    <t>SD-851-301810-25683-17489</t>
  </si>
  <si>
    <t>2025-01-05 13:47:17</t>
  </si>
  <si>
    <t>【重投】-普通区域-奎文区-黄家南区-18865368026-300M-业务受理宽带-次数0-202501050000365426 一级督办</t>
  </si>
  <si>
    <t>202501050000365426</t>
  </si>
  <si>
    <t>2025-01-05 14:29:52</t>
  </si>
  <si>
    <t>2025-01-05 14:30:10</t>
  </si>
  <si>
    <t>SD-852-247690-822-23310</t>
  </si>
  <si>
    <t>SD-057-250105-756421-3066</t>
  </si>
  <si>
    <t>2025-01-05 13:44:08</t>
  </si>
  <si>
    <t>FTTR-普通区域-昌乐县-北村沿街自然村-18366339397-1000M-宽带上网投诉-次数0-20250105134121X681563358</t>
  </si>
  <si>
    <t>20250105134121X681563358</t>
  </si>
  <si>
    <t xml:space="preserve">【农村网络投诉】流程受理流水号：20250105134026183663393971101248
客户号码:18366339397
客户姓名:郭**
投诉地市:潍坊
来话流水:2025010513390344920842627
宽带账号:18366339397
宽带账号归属地市:潍坊
宽带账号归属区县:昌乐县
故障地址:潍坊昌乐县鄌郚镇北村北村沿街自然村南村北村二期27（#村中南李红梅西山）*********
联系电话:18366339397
联系人:先生/女士
工单紧急程度:非常紧急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故障细类:网速慢/上网掉线(专席)
携转原因:
故障时间:2025-01-05 13:37:38
具体故障现象:网速慢卡顿，
客户其他诉求:
</t>
  </si>
  <si>
    <t>2025-01-05 13:47:58</t>
  </si>
  <si>
    <t>2025-01-05 13:48:21</t>
  </si>
  <si>
    <t>SD-851-313584-10535-17143</t>
  </si>
  <si>
    <t>SD-057-250105-071539-5659</t>
  </si>
  <si>
    <t>2025-01-05 18:43:55</t>
  </si>
  <si>
    <t>普通区域-青州市-东建德村-15006638890-100M-宽带上网投诉-次数0-202501050000629329</t>
  </si>
  <si>
    <t>202501050000629329</t>
  </si>
  <si>
    <t>202501050000629329#【已关注中国移动10086微信公众号】流程受理流水号：20250105184316150066388901194552
客户号码:15006638890
客户姓名:韩**
投诉地市:潍坊
来话流水:2025010518410744220895770
宽带账号:15006638890
宽带账号归属地市:潍坊
宽带账号归属区县:青州市
故障地址:潍坊青州市黄楼街道东建德村东建德村东建德村63号(蔡广海）*********
联系电话:13964629159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故障细类:网速慢/上网掉线(专席)
携转原因:
故障时间:2025-01-05 18:45:51
具体故障现象:网速慢：路由器连接光猫1口，位置开阔，重启未恢复，光猫自带WIFI未开启，网线支持，请处理，谢谢。
客户其他诉求:
;宽带小区$[东建德村]$</t>
  </si>
  <si>
    <t>2025-01-05 19:00:40</t>
  </si>
  <si>
    <t>SD-057-250105-371958-3089</t>
  </si>
  <si>
    <t>2025-01-05 13:47:13</t>
  </si>
  <si>
    <t>【调研】-普通区域-潍城区-奥文国际-15165608886-300M-宽带上网投诉-次数0-202501050000366745</t>
  </si>
  <si>
    <t>202501050000366745</t>
  </si>
  <si>
    <t xml:space="preserve">202501050000366745#【已关注中国移动10086微信公众号】流程受理流水号：20250105134458151656088861102463
客户号码:15165608886
客户姓名:刘**
投诉地市:潍坊
来话流水:2025010513434605620883498
宽带账号:15165608886
宽带账号归属地市:潍坊
宽带账号归属区县:潍城区
故障地址:潍坊潍城区西关街道东风西街奥文国际9号楼*********
联系电话:17862938999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故障时间:2025-01-05 13:46:50
具体故障现象:频繁掉线，
客户其他诉求:客户侧为质差终端，要求上门更换终端并一并处理故障问题。
</t>
  </si>
  <si>
    <t>2025-01-05 13:49:14</t>
  </si>
  <si>
    <t>2025-01-05 13:49:53</t>
  </si>
  <si>
    <t>SD-057-250105-710362-3047</t>
  </si>
  <si>
    <t>2025-01-05 13:41:05</t>
  </si>
  <si>
    <t>普通区域-奎文区-李家社区-13964638887-100M-宽带上网投诉-次数0-20250105133910X550135168</t>
  </si>
  <si>
    <t>20250105133910X550135168</t>
  </si>
  <si>
    <t xml:space="preserve">流程受理流水号：20250105133752139646388871100610
客户号码:13964638887
客户姓名:韩**
投诉地市:潍坊
来话流水:2025010513373405120829949
宽带账号:13964638887
宽带账号归属地市:潍坊
宽带账号归属区县:奎文区
故障地址:潍坊奎文区广文街道广文街李家社区4号楼*********
联系电话:13964638887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故障时间:2025-01-05 13:38:13
具体故障现象:打不开网页，
客户其他诉求:
</t>
  </si>
  <si>
    <t>2025-01-05 13:48:51</t>
  </si>
  <si>
    <t>2025-01-05 13:49:13</t>
  </si>
  <si>
    <t>SD-057-250105-834501-3045</t>
  </si>
  <si>
    <t>2025-01-05 13:41:02</t>
  </si>
  <si>
    <t>80+普通-普通区域-高密市-康庄1村-13626469517-1000M-魔百和投诉-次数0-20250105133849X529700224</t>
  </si>
  <si>
    <t>20250105133849X529700224</t>
  </si>
  <si>
    <t>【农村网络投诉】流程受理流水号：20250105133637136264695171100309
客户号码:13626469517
客户姓名:张**
投诉地市:潍坊
来话流水:2025010513361963220819509
宽带账号:13626469517
宽带账号归属地市:潍坊
宽带账号归属区县:高密市
故障地址:潍坊高密市醴泉街道康庄1村
联系电话:13626469517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故障细类:移动高清电视故障(专席)
携转原因:
故障时间:2025-01-05 13:36:52
魔百和单播/组播:组播
具体故障现象:客户来电反映电视机提示无信号，我处正常排障未恢复，请协助处理谢谢
客户其他诉求:
魔百和单/组播：组播</t>
  </si>
  <si>
    <t>2025-01-05 13:43:01</t>
  </si>
  <si>
    <t>2025-01-05 13:43:15</t>
  </si>
  <si>
    <t>SD-851-246523-7526-28040</t>
  </si>
  <si>
    <t>SD-057-250105-843051-5670</t>
  </si>
  <si>
    <t>2025-01-05 18:44:27</t>
  </si>
  <si>
    <t>【调研】-80+普通-FTTR-普通区域-高密市-咸家驻地自然村-13455659072-1000M-宽带上网投诉-次数0-20250105184225X745777372</t>
  </si>
  <si>
    <t>20250105184225X745777372</t>
  </si>
  <si>
    <t>检测结果：1、手机账号余额检测：手机账户余额正常；2、宽带账号登录状态检测：账号登录状态正常；3、宽带状态检测：宽带状态正常；4、宽带速率检测：宽带速率异常；5、群体故障检测：无大面积群障；6、线路检测：线路状态正常；7、光猫在线检测：光猫在线；故障类型：光猫LOS红灯，无法上网。故障描述：家里亮红灯，请尽快回个电话！！！。联系人：13455659072。联系电话：18660620012。。</t>
  </si>
  <si>
    <t>2025-01-05 18:49:22</t>
  </si>
  <si>
    <t>2025-01-05 18:50:25</t>
  </si>
  <si>
    <t>SD-851-329192-33118-26515</t>
  </si>
  <si>
    <t>SD-057-250105-530642-5672</t>
  </si>
  <si>
    <t>2025-01-05 18:44:35</t>
  </si>
  <si>
    <t>80+普通-普通区域-潍城区-梁城首府-15006658280-200M-宽带上网投诉-次数0-20250105184252X772967546</t>
  </si>
  <si>
    <t>20250105184252X772967546</t>
  </si>
  <si>
    <t xml:space="preserve">流程受理流水号：20250105184152150066582801194222
客户号码:15006658280
客户姓名:李**
投诉地市:潍坊
来话流水:2025010518412366320897516
宽带账号:15006658280
宽带账号归属地市:潍坊
宽带账号归属区县:潍城区
故障地址:潍坊潍城区南关街道和平路梁城首府3号楼*********
联系电话:18663665255
联系人:先生/女士
工单紧急程度:一般
是否有升级投诉倾向:否
是否重复投诉:否
是否携转意向:否
是否投诉倾向:否
是否智能网关:智能网关
当前是否在线:
接入方式:
端到端诊断结果:客户侧设备问题（新增）
是否质差终端:无质差信息
光功率:-18.29
故障大类:宽带/电视
故障细类:网速慢/上网掉线(专席)
携转原因:
故障时间:2025-01-05 18:35:56
具体故障现象:网速慢：路由器年限未超过，位置开阔，重启未恢复，光猫自带WIFI未开启，网线支持，请协助，谢谢
客户其他诉求:
</t>
  </si>
  <si>
    <t>2025-01-05 18:50:42</t>
  </si>
  <si>
    <t>2025-01-05 18:51:14</t>
  </si>
  <si>
    <t>SD-851-235148-13112-12006</t>
  </si>
  <si>
    <t>SD-057-250105-724385-5357</t>
  </si>
  <si>
    <t>2025-01-05 18:06:32</t>
  </si>
  <si>
    <t>【调研】-80+普通-普通区域-寿光市-北道口村自然村-15163619915-100M-业务受理宽带-次数0-202501050000605220</t>
  </si>
  <si>
    <t>202501050000605220</t>
  </si>
  <si>
    <t>202501050000605220# 宽带账号:15163619915; 联系电话：15163619915，问题类型：此工单为群障修复工单，根据群障全量闭环修复管理要求，为确保客户网络通畅，请装维人员跟进修复网络问题，谢谢！ 
 群障标题：公告。故障描述：潍坊寿光市北道口村自然村光缆故障，预估24小时恢复，请帮忙拦截,如有需要请联系片区装维师傅吴炳祥15706307759主叫号码：15163619915.0;该号码仅供参考，请优先联系宽带账号。</t>
  </si>
  <si>
    <t>2025-01-05 18:16:11</t>
  </si>
  <si>
    <t>2025-01-05 18:16:43</t>
  </si>
  <si>
    <t>SD-851-254132-11454-14447</t>
  </si>
  <si>
    <t>SD-057-250105-426093-3389</t>
  </si>
  <si>
    <t>2025-01-05 14:27:29</t>
  </si>
  <si>
    <t>普通区域-奎文区-江山帝景-18753647678-300M-业务受理宽带-次数0-202501050000399620</t>
  </si>
  <si>
    <t>202501050000399620</t>
  </si>
  <si>
    <t>202501050000399620# 宽带账号:18753647678; 联系电话：18753647678，问题类型：此工单为群障修复工单，根据群障全量闭环修复管理要求，为确保客户网络通畅，请装维人员跟进修复网络问题，谢谢！ 
 群障标题：公告。故障描述：江山帝景主叫号码：19853627626.0;该号码仅供参考，请优先联系宽带账号。</t>
  </si>
  <si>
    <t>2025-01-05 14:47:40</t>
  </si>
  <si>
    <t>SD-057-250105-681754-5561</t>
  </si>
  <si>
    <t>2025-01-05 18:32:34</t>
  </si>
  <si>
    <t>80+普通-普通区域-诸城市-玉山广场-15689222388-1000M-宽带上网投诉-次数0-202501050000622932</t>
  </si>
  <si>
    <t>202501050000622932</t>
  </si>
  <si>
    <t>202501050000622932#流程受理流水号：20250105183200156892223881191999
客户号码:15689222388
客户姓名:刘**
投诉地市:潍坊
来话流水:2025010518314785720831613
宽带账号:15689222388
宽带账号归属地市:潍坊
宽带账号归属区县:诸城市
故障地址:潍坊诸城市密州街道和平街玉山广场3号楼*********
联系电话:15689222388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故障细类:宽带无法上网
携转原因:
故障时间:2025-01-05 18:32:23
具体故障现象:光猫亮红灯，
客户其他诉求:
;宽带小区$[玉山广场]$</t>
  </si>
  <si>
    <t>2025-01-05 18:36:17</t>
  </si>
  <si>
    <t>2025-01-05 18:37:34</t>
  </si>
  <si>
    <t>SD-851-312297-6204-3750</t>
  </si>
  <si>
    <t>SD-057-250105-208679-5361</t>
  </si>
  <si>
    <t>2025-01-05 18:06:45</t>
  </si>
  <si>
    <t>【调研】-80+银卡-(目标)普通区域-昌乐县-昌乐南苑小区-15965090755-300M-业务受理宽带-次数0-202501050000601861</t>
  </si>
  <si>
    <t>202501050000601861</t>
  </si>
  <si>
    <t>202501050000601861# 宽带账号:15965090755; 联系电话：15965090755，问题类型：此工单为群障修复工单，根据群障全量闭环修复管理要求，为确保客户网络通畅，请装维人员跟进修复网络问题，谢谢！ 
 群障标题：公告。故障描述：潍坊昌乐县昌乐南苑小区光缆故障，预估24小时恢复，请帮忙拦截,如有需要请联系片区装维师傅胡斌15706307113主叫号码：15965090755.0;该号码仅供参考，请优先联系宽带账号。</t>
  </si>
  <si>
    <t>2025-01-05 18:10:45</t>
  </si>
  <si>
    <t>2025-01-05 18:12:31</t>
  </si>
  <si>
    <t>SD-057-250105-978265-5362</t>
  </si>
  <si>
    <t>2025-01-05 18:06:48</t>
  </si>
  <si>
    <t>(目标)普通区域-昌邑市-姜家堤子自然村-15864327139-100M-业务受理宽带-次数0-202501050000605118 二级督办</t>
  </si>
  <si>
    <t>202501050000605118</t>
  </si>
  <si>
    <t>202501050000605118# 宽带账号:15864327139; 联系电话：15864327139，问题类型：此工单为群障修复工单，根据群障全量闭环修复管理要求，为确保客户网络通畅，请装维人员跟进修复网络问题，谢谢！ 
 群障标题：公告。故障描述：潍坊昌邑市姜家堤子自然村光缆故障，预估24小时恢复，请帮忙拦截,如有需要请联系片区装维师傅徐瑞鹏15706307210主叫号码：15864327139.0;该号码仅供参考，请优先联系宽带账号。</t>
  </si>
  <si>
    <t>2025-01-05 18:09:57</t>
  </si>
  <si>
    <t>2025-01-05 18:10:19</t>
  </si>
  <si>
    <t>SD-057-250105-379685-5565</t>
  </si>
  <si>
    <t>2025-01-05 18:33:28</t>
  </si>
  <si>
    <t>80+银卡-普通区域-高密市-玻璃厂小区-13964634236-300M-魔百和投诉-次数0-202501050000624331</t>
  </si>
  <si>
    <t>202501050000624331</t>
  </si>
  <si>
    <t>202501050000624331#【已关注中国移动10086微信公众号】流程受理流水号：20250105183259139646342361192247
客户号码:13964634236
客户姓名:付*
投诉地市:潍坊
来话流水:2025010518312252820828720
宽带账号:13964634236
宽带账号归属地市:潍坊
宽带账号归属区县:高密市
故障地址:潍坊高密市柏城镇玻璃厂小区玻璃厂小区玻璃厂小区于付屋山10号箱*********
联系电话:13964634236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光功率:-17.12
故障大类:宽带/电视
故障细类:移动高清电视故障(专席)
携转原因:
故障时间:2025-01-05 18:30:15
魔百和单播/组播:
具体故障现象:点播和直播观看都出现卡顿缓冲，
客户其他诉求:
;宽带小区$[玻璃厂小区]$</t>
  </si>
  <si>
    <t>2025-01-05 18:36:58</t>
  </si>
  <si>
    <t>2025-01-05 18:37:24</t>
  </si>
  <si>
    <t>SD-057-250105-597263-4539</t>
  </si>
  <si>
    <t>2025-01-05 16:36:27</t>
  </si>
  <si>
    <t>80+银卡-普通区域-诸城市-满家庄-18265681137-1000M-宽带上网投诉-次数0-202501050000516270</t>
  </si>
  <si>
    <t>2025-01-06 17:37:00</t>
  </si>
  <si>
    <t>202501050000516270</t>
  </si>
  <si>
    <t>202501050000516270#宽带账号：18265681137；宽带地址：潍坊诸城市昌城镇孙一村孙一村满家庄村西头4#箱*********；客户来电反映/移动高清无法观看，客户要求师傅上门，请协助处理，谢谢！联系电话：18265681137；联系人：先生/女士；来电流水：2025010516300075320876858</t>
  </si>
  <si>
    <t>2025-01-05 16:49:23</t>
  </si>
  <si>
    <t>王桂杰</t>
  </si>
  <si>
    <t>15706307703</t>
  </si>
  <si>
    <t>dw3_jk_wangguijie</t>
  </si>
  <si>
    <t>2025-01-05 16:53:23</t>
  </si>
  <si>
    <t>SD-851-247401-8903-23416</t>
  </si>
  <si>
    <t>SD-057-250105-907543-2986</t>
  </si>
  <si>
    <t>2025-01-05 13:32:31</t>
  </si>
  <si>
    <t>【调研】-80+银卡-普通区域-诸城市-明诚园基建楼-15954431666-1000M-宽带上网投诉-次数0-202501050000354872</t>
  </si>
  <si>
    <t>202501050000354872</t>
  </si>
  <si>
    <t>202501050000354872#宽带账号：15954431666；宽带地址：潍坊诸城市龙都街道纺织街明诚园基建楼8#箱******客户反映宽带无法使用要求上门要求尽快处理回复！来电流水：2025010513311073420877873**，联系电话：**15954431666</t>
  </si>
  <si>
    <t>2025-01-05 13:38:30</t>
  </si>
  <si>
    <t>2025-01-05 13:38:49</t>
  </si>
  <si>
    <t>SD-851-299862-4861-27682</t>
  </si>
  <si>
    <t>SD-057-250105-602358-3395</t>
  </si>
  <si>
    <t>2025-01-05 14:27:42</t>
  </si>
  <si>
    <t>【调研】-80+普通-(目标)普通区域-昌邑市-文景明居-13583684927-500M-业务受理宽带-次数0-202501050000399730 二级督办</t>
  </si>
  <si>
    <t>202501050000399730</t>
  </si>
  <si>
    <t>202501050000399730# 宽带账号:13583684927; 联系电话：13583684927，问题类型：此工单为群障修复工单，根据群障全量闭环修复管理要求，为确保客户网络通畅，请装维人员跟进修复网络问题，谢谢！ 
 群障标题：公告。故障描述：文景明居主叫号码：100860536.0;该号码仅供参考，请优先联系宽带账号。</t>
  </si>
  <si>
    <t>2025-01-05 14:45:14</t>
  </si>
  <si>
    <t>2025-01-05 14:54:49</t>
  </si>
  <si>
    <t>SD-851-326433-3950-27852</t>
  </si>
  <si>
    <t>SD-057-250105-513472-6639</t>
  </si>
  <si>
    <t>2025-01-05 21:04:21</t>
  </si>
  <si>
    <t>80+普通-普通区域-潍城区-大寨村自然村-15953690981-300M-宽带上网投诉-次数0-202501050000687547</t>
  </si>
  <si>
    <t>202501050000687547</t>
  </si>
  <si>
    <t xml:space="preserve">202501050000687547#宽带账号：15953690981；联系电话：17753639097宽带地址：潍坊潍城区军埠口综合项目区大寨村大寨村自然村扩容10#中心街往南第2排东山*********；客户来电反映宽带用不了，线上指导无法配合操作，要求上门处理, 来电流水：2025010521010189620824557
</t>
  </si>
  <si>
    <t>2025-01-05 21:11:11</t>
  </si>
  <si>
    <t>2025-01-05 21:14:56</t>
  </si>
  <si>
    <t>SD-851-314873-6775-25140</t>
  </si>
  <si>
    <t>SD-057-250105-810693-4485</t>
  </si>
  <si>
    <t>2025-01-05 16:30:10</t>
  </si>
  <si>
    <t>80+金卡-普通区域-昌乐县-七彩大市场-18265689333-1000M-宽带延伸服务-次数0-202501050000515250</t>
  </si>
  <si>
    <t>2025-01-06 16:31:00</t>
  </si>
  <si>
    <t>202501050000515250</t>
  </si>
  <si>
    <t xml:space="preserve">202501050000515250#流程受理流水号：20250105162847182656893331154641
客户号码:18265689333
客户姓名:何**
投诉地市:潍坊
来话流水:2025010516270373920843957
宽带账号:18265689333
宽带账号归属地市:潍坊
宽带账号归属区县:昌乐县
故障地址:潍坊昌乐县城关街道方山路七彩大市场7号楼1号箱*********
联系电话:18265689333
联系人:先生/女士
工单紧急程度:一般
是否有升级投诉倾向:否
是否重复投诉:否
是否携转意向:否
是否投诉倾向:否
是否智能网关:智能网关
当前是否在线:是
接入方式:FTTH
是否质差终端:无质差信息
光功率:-17.14
故障大类:宽带/电视
故障细类:宽带延伸服务
携转原因:
故障时间:2025-01-05 16:27:26
具体故障现象:调测路由器，
</t>
  </si>
  <si>
    <t>2025-01-05 16:37:14</t>
  </si>
  <si>
    <t>2025-01-05 16:37:40</t>
  </si>
  <si>
    <t>SD-851-250356-2168-21412</t>
  </si>
  <si>
    <t>SD-057-250105-319467-5571</t>
  </si>
  <si>
    <t>2025-01-05 18:34:38</t>
  </si>
  <si>
    <t>普通区域-坊子区-老区河湾村-13806490921-300M-宽带上网投诉-次数0-202501050000624712</t>
  </si>
  <si>
    <t>202501050000624712</t>
  </si>
  <si>
    <t>202501050000624712#宽带账号：13806490921；宽带地址：潍坊坊子区坊子老区七马路老区河湾村11号箱李佳琪外墙*********；接入方式：FTTH，当前是否在线：不在线，端到端诊断结果：光猫掉电，是否智能网关：，客户反映无法上网，老人在家，要求尽快处理回复！联系电话：13806490921</t>
  </si>
  <si>
    <t>2025-01-05 18:37:02</t>
  </si>
  <si>
    <t>2025-01-05 18:37:32</t>
  </si>
  <si>
    <t>SD-851-302629-5453-15012</t>
  </si>
  <si>
    <t>SD-057-250105-830946-5572</t>
  </si>
  <si>
    <t>2025-01-05 18:34:40</t>
  </si>
  <si>
    <t>普通区域-寿光市-乌托邦-18863659075-300M-宽带上网投诉-次数0-202501050000625308</t>
  </si>
  <si>
    <t>202501050000625308</t>
  </si>
  <si>
    <t xml:space="preserve">202501050000625308#流程受理流水号：20250105183331188636590751192361
客户号码:18863659075
客户姓名:王**
投诉地市:潍坊
来话流水:2025010518323162320836618
宽带账号:18863659075
宽带账号归属地市:潍坊
宽带账号归属区县:寿光市
故障地址:潍坊寿光市圣城街道东升路乌托邦2号楼*********
联系电话:15253627370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光功率:-14.81
故障大类:宽带/电视
故障细类:移动高清电视故障
携转原因:
故障时间:2025-01-05 18:33:55
魔百和单播/组播:单播
具体故障现象:提示用户不存在，
客户其他诉求:客户侧为质差终端，要求上门更换终端并一并处理故障问题。
</t>
  </si>
  <si>
    <t>2025-01-05 18:51:43</t>
  </si>
  <si>
    <t>SD-057-250105-591706-5367</t>
  </si>
  <si>
    <t>2025-01-05 18:07:35</t>
  </si>
  <si>
    <t>【调研】-(目标)普通区域-奎文区-书香铭郡-18363679750-200M-宽带上网投诉-次数0-202501050000605145</t>
  </si>
  <si>
    <t>202501050000605145</t>
  </si>
  <si>
    <t>202501050000605145#【已关注中国移动10086微信公众号】流程受理流水号：20250105180616183636797501185268
客户号码:18363679750
客户姓名:曹**
投诉地市:潍坊
来话流水:2025010518055418520834304
宽带账号:18363679750
宽带账号归属地市:潍坊
宽带账号归属区县:高新
故障地址:潍坊高新高新城区宝通街书香铭郡13号楼*********
联系电话:18363679750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18:06:51
具体故障现象:提示网络无法连接，
客户其他诉求:客户要求维修宽带
;宽带小区$[书香铭郡]$</t>
  </si>
  <si>
    <t>2025-01-05 18:13:55</t>
  </si>
  <si>
    <t>2025-01-05 18:14:08</t>
  </si>
  <si>
    <t>SD-057-250105-718540-3338</t>
  </si>
  <si>
    <t>2025-01-05 14:20:06</t>
  </si>
  <si>
    <t>80+银卡-普通区域-临朐县-凤凰坪-13626465508-200M-宽带上网投诉-次数0-20250105141952X992642338</t>
  </si>
  <si>
    <t>2025-01-06 15:21:00</t>
  </si>
  <si>
    <t>20250105141952X992642338</t>
  </si>
  <si>
    <t xml:space="preserve">【农村网络投诉】流程受理流水号：20250105141513136264655081111967
客户号码:13626465508
客户姓名:张**
投诉地市:潍坊
来话流水:2025010514104177220840028
宽带账号:13626465508
宽带账号归属地市:潍坊
宽带账号归属区县:临朐县
故障地址:潍坊临朐县寺头镇人民政府凤凰坪村凤凰坪凤凰坪7号箱张世友（外墙）*********
联系电话:15963671460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14:18:00
具体故障现象:光猫亮红灯，
客户其他诉求:
</t>
  </si>
  <si>
    <t>2025-01-05 14:32:16</t>
  </si>
  <si>
    <t>2025-01-05 14:33:05</t>
  </si>
  <si>
    <t>SD-057-250105-127453-4491</t>
  </si>
  <si>
    <t>2025-01-05 16:31:21</t>
  </si>
  <si>
    <t>【调研】-(目标)普通区域-诸城市-古城社区居民楼-15169528165-200M-宽带上网投诉-次数0-202501050000511616</t>
  </si>
  <si>
    <t>2025-01-06 17:32:00</t>
  </si>
  <si>
    <t>202501050000511616</t>
  </si>
  <si>
    <t xml:space="preserve">202501050000511616#宽带账号：15169528165；宽带地址：潍坊诸城市密州街道东关大街古城社区居民楼印刷厂；客户来电反映宽带，客户不在现场，无法配合线上指导/客户不配合排障，要求上门，请协助处理，谢谢！联系电话：15169528165联系人：女士；来电流水：2025010516221161620890608
</t>
  </si>
  <si>
    <t>2025-01-05 16:35:37</t>
  </si>
  <si>
    <t>2025-01-05 16:50:32</t>
  </si>
  <si>
    <t>SD-057-250105-756321-2929</t>
  </si>
  <si>
    <t>2025-01-05 13:24:06</t>
  </si>
  <si>
    <t>【调研】-80+金卡-普通区域-青州市-九龙居-13475679567-1000M-宽带上网投诉-次数0-202501050000349048</t>
  </si>
  <si>
    <t>202501050000349048</t>
  </si>
  <si>
    <t xml:space="preserve">202501050000349048#【已关注中国移动10086微信公众号】流程受理流水号：20250105132324134756795671097018
客户号码:13475679567
客户姓名:朱**
投诉地市:潍坊
来话流水:2025010513223197020814643
宽带账号:13475679567
宽带账号归属地市:潍坊
宽带账号归属区县:青州市
故障地址:潍坊青州市王府街道凤凰山路九龙居3号楼*********
联系电话:13475679567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故障时间:2025-01-05 13:23:35
具体故障现象:提示网络无法连接，
客户其他诉求:客户侧为质差终端，要求上门更换终端并一并处理故障问题。
</t>
  </si>
  <si>
    <t>2025-01-05 13:27:30</t>
  </si>
  <si>
    <t>2025-01-05 13:27:57</t>
  </si>
  <si>
    <t>SD-851-308022-19922-20689</t>
  </si>
  <si>
    <t>SD-057-250105-378159-5324</t>
  </si>
  <si>
    <t>2025-01-05 18:02:24</t>
  </si>
  <si>
    <t>普通区域-临朐县-东半中村自然村-15854470468-200M-宽带上网投诉-次数0-202501050000599975</t>
  </si>
  <si>
    <t>202501050000599975</t>
  </si>
  <si>
    <t>202501050000599975# 宽带账号：15854470468；宽带地址：潍坊临朐县辛寨街道东半中村东半中村自然村东半中村2号箱曹玉胜；联系电话：15854470468客户来电反映宽带无法连接上网 请核实处理 谢谢 ..线上指导无法操作 来电流水..  2025010517563160620855725</t>
  </si>
  <si>
    <t>2025-01-05 18:12:09</t>
  </si>
  <si>
    <t>2025-01-05 18:12:30</t>
  </si>
  <si>
    <t>SD-851-243183-5755-27398</t>
  </si>
  <si>
    <t>SD-057-250105-760952-4494</t>
  </si>
  <si>
    <t>2025-01-05 16:31:29</t>
  </si>
  <si>
    <t>【调研】-80+银卡-普通区域-寿光市-苗桥村自然村-19853639658-1000M-宽带上网投诉-次数0-202501050000515355</t>
  </si>
  <si>
    <t>202501050000515355</t>
  </si>
  <si>
    <t>202501050000515355#宽带账号：19853639658；宽带地址：潍坊寿光市古城苗桥村苗桥村自然村26号箱****；客户来电反映移动高清无法观看，客户不在现场，无法配合线上指导，要求上门，请协助处理，谢谢！
联系电话：19853639658；联系人：女士；来电流水：2025010516274348720851419</t>
  </si>
  <si>
    <t>2025-01-05 16:36:52</t>
  </si>
  <si>
    <t>2025-01-05 16:38:03</t>
  </si>
  <si>
    <t>SD-851-284951-20763-28624</t>
  </si>
  <si>
    <t>SD-057-250105-274508-4556</t>
  </si>
  <si>
    <t>2025-01-05 16:36:57</t>
  </si>
  <si>
    <t>【调研】-80+金卡-普通区域-奎文区-游麟小区-15314418849-1000M-业务受理宽带-次数0-202501050000521936</t>
  </si>
  <si>
    <t>2025-01-06 16:37:00</t>
  </si>
  <si>
    <t>202501050000521936</t>
  </si>
  <si>
    <t>202501050000521936# 宽带账号:15314418849; 联系电话：15314418849，问题类型：此工单为群障修复工单，根据群障全量闭环修复管理要求，为确保客户网络通畅，请装维人员跟进修复网络问题，谢谢！ 
 群障标题：公告。故障描述：游麟小区主叫号码：100860536.0;该号码仅供参考，请优先联系宽带账号。</t>
  </si>
  <si>
    <t>2025-01-05 17:00:56</t>
  </si>
  <si>
    <t>2025-01-05 17:01:21</t>
  </si>
  <si>
    <t>SD-851-232212-53291-14283</t>
  </si>
  <si>
    <t>SD-057-250105-347086-3764</t>
  </si>
  <si>
    <t>2025-01-05 15:08:19</t>
  </si>
  <si>
    <t>80+普通-普通区域-临朐县-万达万华城-18853660822-500M-宽带上网投诉-次数0-202501050000437560</t>
  </si>
  <si>
    <t>202501050000437560</t>
  </si>
  <si>
    <t>202501050000437560#流程受理流水号：20250105150746188536608221128605
客户号码:18853660822
客户姓名:沈*
投诉地市:潍坊
来话流水:2025010515064353320848145
宽带账号:18853660822
宽带账号归属地市:潍坊
宽带账号归属区县:临朐县
故障地址:潍坊临朐县冶源镇人民政府老崖崮村老崖崮村自然村老崖崮安置楼1号楼*********
联系电话:15253456850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光功率:-17.49
故障大类:宽带/电视
故障细类:宽带网速慢/卡顿
携转原因:
故障时间:2025-01-05 15:07:59
具体故障现象:网速慢卡顿，
客户其他诉求:请尽快上门
;宽带小区$[万达万华城]$</t>
  </si>
  <si>
    <t>2025-01-05 15:24:01</t>
  </si>
  <si>
    <t>2025-01-05 15:26:05</t>
  </si>
  <si>
    <t>SD-057-250105-172534-4501</t>
  </si>
  <si>
    <t>2025-01-05 16:32:07</t>
  </si>
  <si>
    <t>FTTR-普通区域-高密市-移动文化里小区-15063670077-1000M-宽带上网投诉-次数0-202501050000517033</t>
  </si>
  <si>
    <t>2025-01-06 17:33:00</t>
  </si>
  <si>
    <t>202501050000517033</t>
  </si>
  <si>
    <t>202501050000517033#宽带账号：15063670077；宽带地址：潍坊高密市醴泉街道顺河路移动文化里小区1号楼；客户来电反映宽带网络无法连接网速慢卡顿，要求师傅今天上门，请协助处理，谢谢！联系电话：15063670077；联系人：先生；来电流水：2025010516232334520803648</t>
  </si>
  <si>
    <t>2025-01-05 16:49:27</t>
  </si>
  <si>
    <t>2025-01-05 16:54:08</t>
  </si>
  <si>
    <t>SD-851-263539-12590-713</t>
  </si>
  <si>
    <t>SD-057-250105-052436-3708</t>
  </si>
  <si>
    <t>2025-01-05 15:01:32</t>
  </si>
  <si>
    <t>普通区域-诸城市-金源府邸-15866585741-300M-宽带上网投诉-次数0-202501050000429035 二级督办</t>
  </si>
  <si>
    <t>202501050000429035</t>
  </si>
  <si>
    <t>202501050000429035#流程受理流水号：20250105145945158665857411125917
客户号码:15866585741
客户姓名:王**
投诉地市:潍坊
来话流水:2025010514591179220863423
宽带账号:15866585741
宽带账号归属地市:潍坊
宽带账号归属区县:诸城市
故障地址:潍坊诸城市密州街道东坡街东坡小区.环翠区12号楼*********
联系电话:15866585741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故障时间:2025-01-05 15:01:18
具体故障现象:提示网络无法连接，
客户其他诉求:
;宽带小区$[金源府邸]$</t>
  </si>
  <si>
    <t>2025-01-05 15:19:52</t>
  </si>
  <si>
    <t>2025-01-05 15:20:20</t>
  </si>
  <si>
    <t>SD-057-250105-528693-3710</t>
  </si>
  <si>
    <t>2025-01-05 15:01:36</t>
  </si>
  <si>
    <t>80+普通-普通区域-滨海-名邸世家-18263685208-1000M-宽带上网投诉-次数0-202501050000430335</t>
  </si>
  <si>
    <t>202501050000430335</t>
  </si>
  <si>
    <t xml:space="preserve">202501050000430335#流程受理流水号：20250105150116182636852081126416
客户号码:18263685208
客户姓名:张*
投诉地市:潍坊
来话流水:2025010514575346620849134
宽带账号:18263685208
宽带账号归属地市:潍坊
宽带账号归属区县:滨海
故障地址:潍坊滨海大家洼街道华安路名邸世家1号楼*********
联系电话:18263685208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光功率:-21.13
故障大类:宽带/电视
故障细类:宽带网速慢/卡顿
携转原因:
故障时间:2025-01-05 14:58:14
具体故障现象:网速慢卡顿，
客户其他诉求:客户侧为质差终端，要求上门更换终端并一并处理故障问题。
</t>
  </si>
  <si>
    <t>2025-01-05 15:04:46</t>
  </si>
  <si>
    <t>2025-01-05 15:05:15</t>
  </si>
  <si>
    <t>SD-851-257342-7783-25499</t>
  </si>
  <si>
    <t>SD-057-250105-342106-2930</t>
  </si>
  <si>
    <t>2025-01-05 13:24:27</t>
  </si>
  <si>
    <t>普通区域-奎文区-奎文盛世华庭-15169643469-300M-魔百和投诉-次数0-202501050000350932</t>
  </si>
  <si>
    <t>202501050000350932</t>
  </si>
  <si>
    <t>202501050000350932#【已关注中国移动10086微信公众号】流程受理流水号：20250105131836151696434691095816
客户号码:15169643469
客户姓名:阚*
投诉地市:潍坊
来话流水:2025010513164492020873409
宽带账号:15169643469
宽带账号归属地市:潍坊
宽带账号归属区县:奎文区
故障地址:潍坊奎文区广文街道新华路盛世华庭5号楼1单元502
联系电话:18863038768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故障细类:移动高清电视故障(专席)
携转原因:
故障时间:2025-01-05 13:25:28
魔百和单播/组播:组播
具体故障现象:电视机提示无信号，请协助处理  谢谢
客户其他诉求:
魔百和单/组播：组播;宽带小区$[奎文盛世华庭]$</t>
  </si>
  <si>
    <t>2025-01-05 13:27:20</t>
  </si>
  <si>
    <t>2025-01-05 13:28:25</t>
  </si>
  <si>
    <t>SD-057-250105-042375-6662</t>
  </si>
  <si>
    <t>2025-01-05 21:06:41</t>
  </si>
  <si>
    <t>普通区域-高密市-初家村自然村-15006698490-300M-业务受理宽带-次数0-202501050000687777</t>
  </si>
  <si>
    <t>202501050000687777</t>
  </si>
  <si>
    <t>202501050000687777# 宽带账号:15006698490; 联系电话：15006698490，问题类型：此工单为群障修复工单，根据群障全量闭环修复管理要求，为确保客户网络通畅，请装维人员跟进修复网络问题，谢谢！ 
 群障标题：公告。故障描述：潍坊高密市初家村自然村光缆故障，预估24小时恢复，请帮忙拦截,如有需要请联系片区装维师傅单浩特15706307300主叫号码：15006698490.0;该号码仅供参考，请优先联系宽带账号。</t>
  </si>
  <si>
    <t>2025-01-05 21:09:47</t>
  </si>
  <si>
    <t>2025-01-05 21:10:28</t>
  </si>
  <si>
    <t>SD-057-250105-897453-4564</t>
  </si>
  <si>
    <t>2025-01-05 16:37:48</t>
  </si>
  <si>
    <t>80+银卡-普通区域-奎文区-香榭丽舍-18365661619-200M-宽带延伸服务-次数0-202501050000523007</t>
  </si>
  <si>
    <t>2025-01-06 16:38:00</t>
  </si>
  <si>
    <t>202501050000523007</t>
  </si>
  <si>
    <t xml:space="preserve">202501050000523007#流程受理流水号：20250105163609183656616191157122
客户号码:18365661619
客户姓名:王**
投诉地市:潍坊
来话流水:2025010516352213320835554
宽带账号:18365661619
宽带账号归属地市:潍坊
宽带账号归属区县:奎文区
故障地址:潍坊奎文区潍州路街道环湖路香榭丽舍3号楼*********
联系电话:18365661619
联系人:先生/女士
工单紧急程度:非常紧急
是否有升级投诉倾向:否
是否重复投诉:否
是否携转意向:否
是否投诉倾向:否
是否智能网关:智能网关
当前是否在线:是
接入方式:FTTH
是否质差终端:无质差信息
光功率:-21.19
故障大类:宽带/电视
故障细类:宽带延伸服务
携转原因:
故障时间:2025-01-05 16:36:20
具体故障现象:延长网线，
</t>
  </si>
  <si>
    <t>2025-01-05 16:40:31</t>
  </si>
  <si>
    <t>2025-01-05 16:40:52</t>
  </si>
  <si>
    <t>SD-057-250105-812496-5592</t>
  </si>
  <si>
    <t>2025-01-05 18:36:40</t>
  </si>
  <si>
    <t>普通区域-寿光市-刘家官庄村自然村-18265699583-1000M-业务受理宽带-次数0-202501050000626242</t>
  </si>
  <si>
    <t>202501050000626242</t>
  </si>
  <si>
    <t>202501050000626242#【已关注中国移动10086微信公众号】 宽带账号:18265699583; 联系电话：18265699583，问题类型：此工单为群障修复工单，根据群障全量闭环修复管理要求，为确保客户网络通畅，请装维人员跟进修复网络问题，谢谢！ 
 群障标题：公告。故障描述：潍坊寿光市刘家官庄村自然村光缆故障，预估24小时恢复，请帮忙拦截,如有需要请联系片区装维师傅王艳庆15706307761主叫号码：18265699583.0;该号码仅供参考，请优先联系宽带账号。</t>
  </si>
  <si>
    <t>2025-01-05 18:57:52</t>
  </si>
  <si>
    <t>2025-01-05 18:58:09</t>
  </si>
  <si>
    <t>SD-851-281485-29495-27855</t>
  </si>
  <si>
    <t>SD-057-250105-578164-5331</t>
  </si>
  <si>
    <t>2025-01-05 18:03:35</t>
  </si>
  <si>
    <t>【调研】-普通区域-寒亭区-前朱里村-13864648252-100M-宽带上网投诉-次数0-202501050000598414</t>
  </si>
  <si>
    <t>202501050000598414</t>
  </si>
  <si>
    <t>202501050000598414#13864648252客户反映电视无法观看，指导客户线上排障，客户不配合，客户说不懂，请协助处理。谢谢  联系人：先生  联系电话：13864648252本机 流水：2025010517564076520857083</t>
  </si>
  <si>
    <t>2025-01-05 18:07:09</t>
  </si>
  <si>
    <t>2025-01-05 18:14:07</t>
  </si>
  <si>
    <t>SD-057-250105-490521-5334</t>
  </si>
  <si>
    <t>2025-01-05 18:03:55</t>
  </si>
  <si>
    <t>80+银卡-普通区域--null--宽带上网投诉-次数0-202501040000687446</t>
  </si>
  <si>
    <t>202501040000687446</t>
  </si>
  <si>
    <t>202501040000687446#18765760988客户来电感觉流量不够用  要求反馈  客户表示家里网速比较慢要求反馈</t>
  </si>
  <si>
    <t>SD-057-250105-082749-6663</t>
  </si>
  <si>
    <t>2025-01-05 21:06:42</t>
  </si>
  <si>
    <t>【调研】-80+普通-普通区域-坊子区-恒信茉莉公馆-15166369880-1000M-业务受理宽带-次数0-202501050000689348</t>
  </si>
  <si>
    <t>202501050000689348</t>
  </si>
  <si>
    <t>202501050000689348#【已关注中国移动10086微信公众号】 宽带账号:15166369880; 联系电话：15166369880，问题类型：此工单为群障修复工单，根据群障全量闭环修复管理要求，为确保客户网络通畅，请装维人员跟进修复网络问题，谢谢！ 
 群障标题：公告。故障描述：恒信茉莉公馆主叫号码：100860536.0;该号码仅供参考，请优先联系宽带账号。</t>
  </si>
  <si>
    <t>2025-01-05 21:17:29</t>
  </si>
  <si>
    <t>2025-01-05 21:24:04</t>
  </si>
  <si>
    <t>SD-057-250105-072185-4566</t>
  </si>
  <si>
    <t>2025-01-05 16:38:02</t>
  </si>
  <si>
    <t>普通区域-寿光市-西关菜市场-18953602042-300M-宽带上网投诉-次数0-20250105163510X110669315</t>
  </si>
  <si>
    <t>2025-01-06 17:39:00</t>
  </si>
  <si>
    <t>20250105163510X110669315</t>
  </si>
  <si>
    <t xml:space="preserve">流程受理流水号：20250105163431189536020421156599
客户号码:18953602042
客户姓名:魏**
投诉地市:潍坊
来话流水:2025010516233314220805413
宽带账号:18953602042
宽带账号归属地市:潍坊
宽带账号归属区县:寿光市
故障地址:潍坊寿光市圣城街道广场街西关菜市场西关菜市场1号箱*********
联系电话:18953602042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光功率:-22.14
故障大类:宽带/电视
故障细类:宽带无法上网(专席)
携转原因:
故障时间:2025-01-05 16:34:39
具体故障现象:【在线客服受理-智能】18953602042客户来电反映对前期工单；处理结果不满意；一直未处理解决答复，客户有升级TS倾向，提及关键词-工-信部，请协助处理，谢谢。
联系电话：本机，联系人：本人，录音流水号：2025010516233314220805413
客户其他诉求:【在线客服受理-智能】18953602042客户来电反映对前期工单；处理结果不满意；一直未处理解决答复，客户有升级TS倾向，提及关键词-工-信部，请协助处理，谢谢。
联系电话：本机，联系人：本人，录音流水号：2025010516233314220805413
</t>
  </si>
  <si>
    <t>2025-01-05 16:54:31</t>
  </si>
  <si>
    <t>SD-057-250105-297536-5335</t>
  </si>
  <si>
    <t>2025-01-05 18:04:28</t>
  </si>
  <si>
    <t>普通区域-安丘市-埠南头村自然村-15169438818-1000M-宽带上网投诉-次数1-202501040000381629</t>
  </si>
  <si>
    <t>2025-01-05 18:07:12</t>
  </si>
  <si>
    <t>2025-01-05 18:07:41</t>
  </si>
  <si>
    <t>SD-851-335154-10675-26940</t>
  </si>
  <si>
    <t>SD-057-250105-298163-4568</t>
  </si>
  <si>
    <t>2025-01-05 16:38:09</t>
  </si>
  <si>
    <t>80+普通-普通区域-寿光市-大道村自然村-13780824905-300M-宽带延伸服务-次数0-202501050000524229</t>
  </si>
  <si>
    <t>2025-01-06 16:39:00</t>
  </si>
  <si>
    <t>202501050000524229</t>
  </si>
  <si>
    <t xml:space="preserve">202501050000524229#流程受理流水号：20250105163739137808249051157604
客户号码:13780824905
客户姓名:张**
投诉地市:潍坊
来话流水:2025010516364064420849584
宽带账号:13780824905
宽带账号归属地市:潍坊
宽带账号归属区县:寿光市
故障地址:潍坊寿光市侯镇大道村大道村自然村大道村3箱（村委正东）*********
联系电话:13780824905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故障时间:2025-01-05 16:37:51
具体故障现象:重新布置网线，
</t>
  </si>
  <si>
    <t>2025-01-05 16:40:02</t>
  </si>
  <si>
    <t>2025-01-05 16:40:20</t>
  </si>
  <si>
    <t>SD-057-250105-064175-2936</t>
  </si>
  <si>
    <t>2025-01-05 13:25:28</t>
  </si>
  <si>
    <t>【调研】-(目标)普通区域-奎文区-南埠口二期-13371041917-1000M-宽带上网投诉-次数0-202501050000349907</t>
  </si>
  <si>
    <t>202501050000349907</t>
  </si>
  <si>
    <t>202501050000349907#13371041917客户来电反映家里宽带不能用，在家不配合操作，线上排障不认可，要求师傅上门，请处理
联系电话：本机 联系人：先生 受理流水号
2025010513214908920809315</t>
  </si>
  <si>
    <t>SD-057-250105-615342-3363</t>
  </si>
  <si>
    <t>2025-01-05 14:25:14</t>
  </si>
  <si>
    <t>【调研】-普通区域-青州市-冢子庄村-13953675191-1000M-宽带上网投诉-次数0-202501050000397498</t>
  </si>
  <si>
    <t>202501050000397498</t>
  </si>
  <si>
    <t>202501050000397498#受理号码 : 13953675191，客户姓名 : 郭*号码归属地 : 潍坊青州 － 青州-弥河-片区用户品牌 : 全球通，宽带账号：13953675191；宽带地址：潍坊青州市弥河镇冢子庄村冢子庄村弥河镇冢子庄村6号箱；客户来电反映移动高清无法观看，客户不配合排障，要求上门，请协助处理，谢谢！联系电话：本机；联系人：女士；来电流水：2025010514174062520812822</t>
  </si>
  <si>
    <t>2025-01-05 14:43:18</t>
  </si>
  <si>
    <t>2025-01-05 14:43:32</t>
  </si>
  <si>
    <t>SD-851-294363-40844-24280</t>
  </si>
  <si>
    <t>SD-057-250105-261497-5540</t>
  </si>
  <si>
    <t>2025-01-05 18:30:36</t>
  </si>
  <si>
    <t>普通区域-潍城区-东毕自然村-15275363517-1000M-宽带上网投诉-次数0-202501050000615983</t>
  </si>
  <si>
    <t>202501050000615983</t>
  </si>
  <si>
    <t>202501050000615983#宽带账号：15275363517；宽带地址：潍坊潍城区于河街道东毕东毕自然村10#村西第2条路北第13排路东*********；客户来电反映宽带无网络，客户不配合排障，要求师傅上门，请协助处理，谢谢！联系电话：15275363517；联系人：先生；来电流水：2025010518253715020887054。</t>
  </si>
  <si>
    <t>2025-01-05 18:38:26</t>
  </si>
  <si>
    <t>2025-01-05 18:38:50</t>
  </si>
  <si>
    <t>SD-851-261902-13678-28484</t>
  </si>
  <si>
    <t>SD-057-250105-306947-6413</t>
  </si>
  <si>
    <t>2025-01-05 20:24:39</t>
  </si>
  <si>
    <t>普通区域-奎文区-金域华庭-17863632236-100M-宽带上网投诉-次数0-202501050000675544</t>
  </si>
  <si>
    <t>202501050000675544</t>
  </si>
  <si>
    <t>202501050000675544#宽带账号：17863632236；宽带地址：
潍坊奎文区廿里堡街道鸢飞路金域华庭6号楼；客户来电反映移动高清看不了，22002客户无法配合线上指导，要求上门，请协助处理，谢谢！联系电话：17863632236；联系人：先生；</t>
  </si>
  <si>
    <t>2025-01-05 20:33:22</t>
  </si>
  <si>
    <t>2025-01-05 20:33:54</t>
  </si>
  <si>
    <t>SD-057-250105-263810-3026</t>
  </si>
  <si>
    <t>2025-01-05 13:37:40</t>
  </si>
  <si>
    <t>【调研】-80+银卡-(目标)普通区域-寿光市-陶官中-13792668259-300M-业务受理宽带-次数0-202501050000359678</t>
  </si>
  <si>
    <t>202501050000359678</t>
  </si>
  <si>
    <t>202501050000359678# 宽带账号:13792668259; 联系电话：13792668259，问题类型：此工单为群障修复工单，根据群障全量闭环修复管理要求，为确保客户网络通畅，请装维人员跟进修复网络问题，谢谢！ 
 群障标题：公告。故障描述：潍坊寿光市陶官中光缆故障，预估24小时恢复，请帮忙拦截,如有需要请联系片区装维师傅王兵15706307817主叫号码：19506571157.0;该号码仅供参考，请优先联系宽带账号。</t>
  </si>
  <si>
    <t>2025-01-05 13:53:50</t>
  </si>
  <si>
    <t>2025-01-05 13:54:19</t>
  </si>
  <si>
    <t>SD-057-250105-178359-6676</t>
  </si>
  <si>
    <t>2025-01-05 21:08:08</t>
  </si>
  <si>
    <t>80+金卡-普通区域-寿光市-瑞祥小区-15725763222-1000M-宽带上网投诉-次数0-20250105210744X464952392</t>
  </si>
  <si>
    <t>20250105210744X464952392</t>
  </si>
  <si>
    <t xml:space="preserve">流程受理流水号：20250105210718157257632221218323
客户号码:15725763222
客户姓名:宋**
投诉地市:潍坊
来话流水:2025010521070072020844876
宽带账号:15725763222
宽带账号归属地市:潍坊
宽带账号归属区县:寿光市
故障地址:潍坊寿光市稻田镇稻田路瑞祥小区3号楼*********
联系电话:15725763222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光功率:-17.23
故障大类:宽带/电视
故障细类:宽带无法上网
携转原因:
故障时间:2025-01-05 21:07:26
具体故障现象:光猫亮红灯，
客户其他诉求:
</t>
  </si>
  <si>
    <t>2025-01-05 21:10:40</t>
  </si>
  <si>
    <t>2025-01-05 21:11:05</t>
  </si>
  <si>
    <t>SD-057-250105-061254-4574</t>
  </si>
  <si>
    <t>2025-01-05 16:39:02</t>
  </si>
  <si>
    <t>【调研】-80+银卡-普通区域-青州市-军干所宿舍-13963635467-300M-宽带上网投诉-次数0-202501050000522777</t>
  </si>
  <si>
    <t>2025-01-06 17:40:00</t>
  </si>
  <si>
    <t>202501050000522777</t>
  </si>
  <si>
    <t xml:space="preserve">202501050000522777#【已关注中国移动10086微信公众号】流程受理流水号：20250105163815139636354671157805
客户号码:13963635467
客户姓名:于**
投诉地市:潍坊
来话流水:2025010516365538220852166
宽带账号:13963635467
宽带账号归属地市:潍坊
宽带账号归属区县:青州市
故障地址:潍坊青州市王府街道驼山路军干所宿舍4号楼*********
联系电话:15244462085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光功率:-17.21
故障大类:宽带/电视
故障细类:宽带无法上网
携转原因:
故障时间:2025-01-05 16:38:23
具体故障现象:提示网络无法连接，
客户其他诉求:客户侧为质差终端，要求上门更换终端并一并处理故障问题。
</t>
  </si>
  <si>
    <t>2025-01-05 16:46:55</t>
  </si>
  <si>
    <t>2025-01-05 16:47:26</t>
  </si>
  <si>
    <t>SD-057-250105-810492-6421</t>
  </si>
  <si>
    <t>2025-01-05 20:25:47</t>
  </si>
  <si>
    <t>普通区域-高密市-梁家村自然村-18763662718-300M-宽带上网投诉-次数0-202501050000675863</t>
  </si>
  <si>
    <t>202501050000675863</t>
  </si>
  <si>
    <t xml:space="preserve">202501050000675863#流程受理流水号：20250105202258187636627181212923
客户号码:18763662718
客户姓名:宋**
投诉地市:潍坊
来话流水:2025010520173768920845057
宽带账号:18763662718
宽带账号归属地市:潍坊
宽带账号归属区县:高密市
故障地址:潍坊高密市姜庄镇梁家村梁家村自然村高密梁家村新加世纪发国3号箱*********
联系电话:18763662718
联系人:先生
工单紧急程度:紧急
是否有升级投诉倾向:否
是否重复投诉:否
是否携转意向:否
是否投诉倾向:否
是否智能网关:智能网关
当前是否在线:是
接入方式:FTTH
端到端诊断结果:客户侧设备问题
是否质差终端:是
光功率:-22.51
故障大类:宽带/电视
故障细类:移动高清电视故障
携转原因:
故障时间:2025-01-05 20:24:45
魔百和单播/组播:组播
具体故障现象:电视提示网络类错误，
客户其他诉求:客户侧为质差终端，要求上门更换终端并一并处理故障问题。
</t>
  </si>
  <si>
    <t>2025-01-05 20:31:18</t>
  </si>
  <si>
    <t>SD-057-250105-782041-5348</t>
  </si>
  <si>
    <t>2025-01-05 18:05:33</t>
  </si>
  <si>
    <t>FTTR-普通区域-潍城区-中华茶博城高层-17853626333-1000M-宽带上网投诉-次数0-20250105180420X460711534</t>
  </si>
  <si>
    <t>20250105180420X460711534</t>
  </si>
  <si>
    <t xml:space="preserve">流程受理流水号：20250105180333178536263331184534
客户号码:17853626333
客户姓名:李*
投诉地市:潍坊
来话流水:2025010518030809620811497
宽带账号:17853626333
宽带账号归属地市:潍坊
宽带账号归属区县:潍城区
故障地址:潍坊潍城区南关街道青年路茶博城J3号箱北一街28区西山*********
联系电话:17853626333
联系人:先生/女士
工单紧急程度:非常紧急
是否有升级投诉倾向:否
是否重复投诉:否
是否携转意向:否
是否投诉倾向:否
是否智能网关:智能网关
当前是否在线:否
接入方式:--
端到端诊断结果:光猫掉电
是否质差终端:无质差信息
光功率:无
故障大类:宽带/电视
故障细类:宽带无法上网
携转原因:
故障时间:2025-01-05 18:04:00
具体故障现象:光猫亮红灯，
客户其他诉求:
</t>
  </si>
  <si>
    <t>2025-01-05 18:07:19</t>
  </si>
  <si>
    <t>SD-852-256553-2134-13121</t>
  </si>
  <si>
    <t>SD-057-250105-376194-5610</t>
  </si>
  <si>
    <t>2025-01-05 18:38:05</t>
  </si>
  <si>
    <t>【调研】-普通区域-潍城区-兴旺花园南院-13964607538-100M-宽带上网投诉-次数0-20250105183534X334648257</t>
  </si>
  <si>
    <t>20250105183534X334648257</t>
  </si>
  <si>
    <t xml:space="preserve">流程受理流水号：20250105183250139646075381192200
客户号码:13964607538
客户姓名:刘**
投诉地市:潍坊
来话流水:2025010518320404420833504
宽带账号:13964607538
宽带账号归属地市:潍坊
宽带账号归属区县:潍城区
故障地址:潍坊潍城区望留街道行政街兴旺花园南院3号楼*********
联系电话:18764612255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光功率:-16.73
故障大类:宽带/电视
故障细类:宽带无法上网
携转原因:
故障时间:2025-01-05 18:32:59
具体故障现象:视频无法播放，
客户其他诉求:要求尽快上门维修
</t>
  </si>
  <si>
    <t>2025-01-05 18:40:18</t>
  </si>
  <si>
    <t>2025-01-05 18:40:53</t>
  </si>
  <si>
    <t>SD-057-250105-435907-2934</t>
  </si>
  <si>
    <t>2025-01-05 13:25:15</t>
  </si>
  <si>
    <t>80+白金-普通区域-滨海-央子大社区(北海明珠）-18265676061-1000M-宽带延伸服务-次数0-202501050000349159</t>
  </si>
  <si>
    <t>202501050000349159</t>
  </si>
  <si>
    <t xml:space="preserve">202501050000349159#【已关注中国移动10086微信公众号】流程受理流水号：20250105132437182656760611097309
客户号码:18265676061
客户姓名:韩**
投诉地市:潍坊
来话流水:2025010513234384020823324
宽带账号:18265676061
宽带账号归属地市:潍坊
宽带账号归属区县:滨海
故障地址:潍坊滨海央子街道北海路央子大社区(北海明珠）A18号楼*********
联系电话:18265676061
联系人:先生/女士
工单紧急程度:一般
是否有升级投诉倾向:否
是否重复投诉:否
是否携转意向:否
是否投诉倾向:否
是否智能网关:智能网关
当前是否在线:是
接入方式:FTTH
是否质差终端:是
光功率:-17.90
故障大类:宽带/电视
故障细类:宽带延伸服务
携转原因:
故障时间:2025-01-05 13:24:53
具体故障现象:重新布置网线，
</t>
  </si>
  <si>
    <t>2025-01-05 13:27:41</t>
  </si>
  <si>
    <t>2025-01-05 13:28:36</t>
  </si>
  <si>
    <t>SD-851-302207-3360-9583</t>
  </si>
  <si>
    <t>SD-057-250105-421089-6629</t>
  </si>
  <si>
    <t>2025-01-05 21:02:32</t>
  </si>
  <si>
    <t>【调研】-普通区域-临朐县-东白沙自然村-18365670833-200M-宽带上网投诉-次数0-20250105210129X893632400</t>
  </si>
  <si>
    <t>20250105210129X893632400</t>
  </si>
  <si>
    <t xml:space="preserve">【农村网络投诉】流程受理流水号：20250105210053183656708331217716
客户号码:18365670833
客户姓名:刘**
投诉地市:潍坊
来话流水:2025010521000578520821307
宽带账号:18365670833
宽带账号归属地市:潍坊
宽带账号归属区县:临朐县
故障地址:潍坊临朐县辛寨镇人民政府东白沙东白沙自然村东白沙村（扩容3次）13号箱依福贵（外墙）*********
联系电话:15153641108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20:59:51
具体故障现象:已排查客户设备指示灯，查询光信号红灯，已指导重启设备捋顺插紧光纤线未恢复，记录反馈
客户其他诉求:
</t>
  </si>
  <si>
    <t>2025-01-05 21:04:04</t>
  </si>
  <si>
    <t>2025-01-05 21:04:28</t>
  </si>
  <si>
    <t>SD-851-256366-5429-2573</t>
  </si>
  <si>
    <t>SD-057-250105-280653-3738</t>
  </si>
  <si>
    <t>2025-01-05 15:05:23</t>
  </si>
  <si>
    <t>80+银卡-普通区域-安丘市-大朱旺村自然村-13791850958-1000M-魔百和投诉-次数0-20250105150449X689449458</t>
  </si>
  <si>
    <t>20250105150449X689449458</t>
  </si>
  <si>
    <t>【农村网络投诉】流程受理流水号：20250105150329137918509581127151
客户号码:13791850958
客户姓名:徐**
投诉地市:潍坊
来话流水:2025010514543518620812614
宽带账号:13791850958
宽带账号归属地市:潍坊
宽带账号归属区县:安丘市
故障地址:潍坊安丘市刘家尧镇大朱旺村大朱旺村自然村大朱旺村南1号箱赵连贵东山*********
联系电话:13791850958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故障细类:移动高清电视故障(专席)
携转原因:
故障时间:2025-01-05 15:03:55
魔百和单播/组播:单播
具体故障现象:电视机提示无信号，
客户其他诉求:
魔百和单/组播：单播</t>
  </si>
  <si>
    <t>2025-01-05 15:21:02</t>
  </si>
  <si>
    <t>2025-01-05 15:21:29</t>
  </si>
  <si>
    <t>SD-851-308207-16280-11444</t>
  </si>
  <si>
    <t>SD-057-250105-971064-3380</t>
  </si>
  <si>
    <t>2025-01-05 14:27:09</t>
  </si>
  <si>
    <t>【调研】-80+白金-FTTR-普通区域-奎文区-盛世中央御园-15064468883-1000M-业务受理宽带-次数0-202501050000399714</t>
  </si>
  <si>
    <t>202501050000399714</t>
  </si>
  <si>
    <t>202501050000399714#【已关注中国移动10086微信公众号】 宽带账号:15064468883; 联系电话：15064468883，问题类型：此工单为群障修复工单，根据群障全量闭环修复管理要求，为确保客户网络通畅，请装维人员跟进修复网络问题，谢谢！ 
 群障标题：公告。故障描述：潍坊奎文区盛世中央御园光缆故障，预估24小时恢复，请帮忙拦截,如有需要请联系片区装维师傅段孝冬15706366517主叫号码：15064468883.0;该号码仅供参考，请优先联系宽带账号。</t>
  </si>
  <si>
    <t>2025-01-05 14:44:50</t>
  </si>
  <si>
    <t>2025-01-05 14:45:03</t>
  </si>
  <si>
    <t>SD-851-296271-6839-3879</t>
  </si>
  <si>
    <t>2025-01-05 18:32:26</t>
  </si>
  <si>
    <t>普通区域-安丘市-王家坟庄村自然村-13780809294-300M-宽带上网投诉-次数0-202501050000622104 一级督办</t>
  </si>
  <si>
    <t>202501050000622104</t>
  </si>
  <si>
    <t>2025-01-05 18:33:43</t>
  </si>
  <si>
    <t>2025-01-05 18:35:17</t>
  </si>
  <si>
    <t>SD-851-249722-15706-18105</t>
  </si>
  <si>
    <t>SD-057-250105-261734-4481</t>
  </si>
  <si>
    <t>2025-01-05 16:29:34</t>
  </si>
  <si>
    <t>【调研】-普通区域-青州市-懒柳树村自然村-13780848686-200M-宽带上网投诉-次数0-20250105162852X732015474</t>
  </si>
  <si>
    <t>2025-01-06 17:30:00</t>
  </si>
  <si>
    <t>20250105162852X732015474</t>
  </si>
  <si>
    <t xml:space="preserve">【农村网络投诉】流程受理流水号：20250105162815137808486861154456
客户号码:13780848686
客户姓名:毕**
投诉地市:潍坊
来话流水:2025010516270672120844541
宽带账号:13780848686
宽带账号归属地市:潍坊
宽带账号归属区县:青州市
故障地址:潍坊青州市东夏镇懒柳树村懒柳树村自然村扩容5号箱(村中王文方)*********
联系电话:13780848686
联系人:先生/女士
工单紧急程度:一般
是否有升级投诉倾向:否
是否重复投诉:否
是否携转意向:否
是否投诉倾向:否
工单内容:客户反映外箱线路问题，请协助联系处理，谢谢。
</t>
  </si>
  <si>
    <t>2025-01-05 16:38:53</t>
  </si>
  <si>
    <t>2025-01-05 16:39:27</t>
  </si>
  <si>
    <t>SD-057-250105-781605-5171</t>
  </si>
  <si>
    <t>2025-01-05 17:45:47</t>
  </si>
  <si>
    <t>【重投】-【调研】-80+金卡-普通区域-寿光市-桃花岛小区-18463651713-1000M-宽带上网投诉-次数0-202501050000586972</t>
  </si>
  <si>
    <t>2025-01-06 18:46:00</t>
  </si>
  <si>
    <t>202501050000586972</t>
  </si>
  <si>
    <t>202501050000586972#流程受理流水号：20250105174353184636517131178763
客户号码:18463651713
客户姓名:贺**
投诉地市:潍坊
来话流水:2025010517340670220847571
宽带账号:18463651713
宽带账号归属地市:潍坊
宽带账号归属区县:寿光市
故障地址:潍坊寿光市金光北街自康路桃花岛小区三次扩容北楼*********
联系电话:18353678644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故障细类:宽带网速慢/卡顿
携转原因:
故障时间:2025-01-05 17:44:31
具体故障现象:光猫灯正常但电脑手机无法上网，
客户其他诉求:
;宽带小区$[桃花岛小区]$</t>
  </si>
  <si>
    <t>2025-01-05 17:54:23</t>
  </si>
  <si>
    <t>2025-01-05 17:55:46</t>
  </si>
  <si>
    <t>SD-851-290530-1757-28894</t>
  </si>
  <si>
    <t>SD-057-250105-732649-4803</t>
  </si>
  <si>
    <t>2025-01-05 17:05:39</t>
  </si>
  <si>
    <t>80+银卡-普通区域-奎文区-奎文区宏伟北区-13655365628-1000M-宽带上网投诉-次数0-20250105170456X896816106</t>
  </si>
  <si>
    <t>2025-01-06 18:06:00</t>
  </si>
  <si>
    <t>20250105170456X896816106</t>
  </si>
  <si>
    <t xml:space="preserve">流程受理流水号：20250105170218136553656281165866
客户号码:13655365628
客户姓名:王**
投诉地市:潍坊
来话流水:2025010517011859120815830
宽带账号:13655365628
账号归属区县:奎文
联系电话:13780805367
联系人:先生/女士
宽带地址:潍坊
工单紧急程度:非常紧急
是否投诉倾向:是
是否重复投诉:否
是否携转意向:否
是否有升级投诉倾向:是
*业务名称:业务融合开机流程千兆提速
投诉内容:手机号码：13655365628，【问题描述】客户已办理宽带业务，有开通单，要求装维尽快联系上门，客户表示工作人员态度恶劣，要求今天晚上必须联系，不然12345投诉请处理，谢谢。联系电话：13780805367，联系人：先生/女士，录音流水号：2025010517011859120815830。
在途开通单信息：53692450762986576，13655365628，2024-12-13 14:31:58，业务融合开机流程千兆提速，处理中，施工预约
是否到厅:否
业务名称:业务融合开机流程千兆提速
</t>
  </si>
  <si>
    <t>2025-01-05 17:07:09</t>
  </si>
  <si>
    <t>SD-851-292209-8399-21093</t>
  </si>
  <si>
    <t>SD-057-250105-513074-5177</t>
  </si>
  <si>
    <t>2025-01-05 17:46:13</t>
  </si>
  <si>
    <t>80+白金-普通区域-奎文区-丁家道口小区-13506470261-1000M-宽带上网投诉-次数0-202501050000581160</t>
  </si>
  <si>
    <t>2025-01-06 18:47:00</t>
  </si>
  <si>
    <t>202501050000581160</t>
  </si>
  <si>
    <t xml:space="preserve">202501050000581160#13506470261客户反映电视无法观看，线上排障，客户不会操作，要求维修人员上门维修，请协助处理。谢谢  联系人：先生联系电话：本机 流水：2025010517381467720886773
</t>
  </si>
  <si>
    <t>2025-01-05 17:46:35</t>
  </si>
  <si>
    <t>2025-01-05 17:48:34</t>
  </si>
  <si>
    <t>SD-057-250105-842539-5179</t>
  </si>
  <si>
    <t>2025-01-05 17:46:21</t>
  </si>
  <si>
    <t>(目标)普通区域-安丘市-锦绣华城-13406692162-200M-宽带上网投诉-次数0-202501050000585385 二级督办</t>
  </si>
  <si>
    <t>2025-01-06 17:47:00</t>
  </si>
  <si>
    <t>202501050000585385</t>
  </si>
  <si>
    <t>202501050000585385#用户表示宽带不能正常使用 ，显示质差路由器，要求上门维修，请工作人员协助处理，谢谢！流水号2025010517441208520843075，联系人女士，联系电话15069603540！</t>
  </si>
  <si>
    <t>2025-01-05 17:52:31</t>
  </si>
  <si>
    <t>2025-01-05 17:52:49</t>
  </si>
  <si>
    <t>SD-057-250105-149825-6758</t>
  </si>
  <si>
    <t>2025-01-05 21:32:00</t>
  </si>
  <si>
    <t>【调研】-普通区域-滨海-美丽华洲-15963645887-500M-宽带上网投诉-次数0-202501050000693953</t>
  </si>
  <si>
    <t>202501050000693953</t>
  </si>
  <si>
    <t>202501050000693953#流程受理流水号：20250105212926159636458871220211
客户号码:15963645887
客户姓名:郑**
投诉地市:潍坊
来话流水:2025010521281768220812512
宽带账号:15963645887
宽带账号归属地市:潍坊
宽带账号归属区县:滨海
故障地址:潍坊滨海央子街道北海路美丽华洲16号楼4单元502
联系电话:15762671566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21:30:31
具体故障现象:PON灯闪，
客户其他诉求:
;宽带小区$[美丽华洲]$</t>
  </si>
  <si>
    <t>2025-01-05 21:42:36</t>
  </si>
  <si>
    <t>2025-01-05 21:42:57</t>
  </si>
  <si>
    <t>SD-851-254102-4973-2902</t>
  </si>
  <si>
    <t>SD-057-250105-617594-4809</t>
  </si>
  <si>
    <t>2025-01-05 17:06:21</t>
  </si>
  <si>
    <t>80+银卡-普通区域-寿光市-张建桥-13854408899-200M-业务受理宽带-次数0-202501050000551188</t>
  </si>
  <si>
    <t>2025-01-06 17:07:00</t>
  </si>
  <si>
    <t>202501050000551188</t>
  </si>
  <si>
    <t>202501050000551188# 宽带账号:13854408899; 联系电话：13854408899，问题类型：此工单为群障修复工单，根据群障全量闭环修复管理要求，为确保客户网络通畅，请装维人员跟进修复网络问题，谢谢！ 
 群障标题：公告。故障描述：潍坊寿光市张建桥光缆故障，预估24小时恢复，请帮忙拦截,如有需要请联系片区装维师傅李洪劲15706307740主叫号码：15954428866.0;该号码仅供参考，请优先联系宽带账号。</t>
  </si>
  <si>
    <t>2025-01-05 17:22:45</t>
  </si>
  <si>
    <t>SD-057-250105-618037-5181</t>
  </si>
  <si>
    <t>2025-01-05 17:46:24</t>
  </si>
  <si>
    <t>普通区域-安丘市-桑家尧村自然村-18764654618-1000M-业务受理宽带-次数0-202501050000586294</t>
  </si>
  <si>
    <t>202501050000586294</t>
  </si>
  <si>
    <t>202501050000586294#【已关注中国移动10086微信公众号】 宽带账号:18764654618; 联系电话：18764654618，问题类型：此工单为群障修复工单，根据群障全量闭环修复管理要求，为确保客户网络通畅，请装维人员跟进修复网络问题，谢谢！ 
 群障标题：公告。故障描述：潍坊安丘市桑家尧村自然村主缆故障，预估24小时恢复，请帮忙拦截。主叫号码：18764654618.0;该号码仅供参考，请优先联系宽带账号。</t>
  </si>
  <si>
    <t>2025-01-05 17:52:32</t>
  </si>
  <si>
    <t>2025-01-05 17:53:05</t>
  </si>
  <si>
    <t>SD-851-318856-19757-18066</t>
  </si>
  <si>
    <t>SD-057-250105-805134-5183</t>
  </si>
  <si>
    <t>2025-01-05 17:46:26</t>
  </si>
  <si>
    <t>普通区域-奎文区-银通社区-18365619885-1000M-业务受理宽带-次数0-202501050000586605</t>
  </si>
  <si>
    <t>202501050000586605</t>
  </si>
  <si>
    <t>202501050000586605# 宽带账号:18365619885; 联系电话：18365619885，问题类型：此工单为群障修复工单，根据群障全量闭环修复管理要求，为确保客户网络通畅，请装维人员跟进修复网络问题，谢谢！ 
 群障标题：公告。故障描述：潍坊奎文区银通社区光缆故障，预估24小时恢复，请帮忙拦截,如有需要请联系片区装维师傅郑冬冬15706307392主叫号码：18365619885.0;该号码仅供参考，请优先联系宽带账号。</t>
  </si>
  <si>
    <t>2025-01-05 17:54:06</t>
  </si>
  <si>
    <t>2025-01-05 17:54:29</t>
  </si>
  <si>
    <t>SD-852-319490-1437-1067</t>
  </si>
  <si>
    <t>SD-057-250105-147829-4813</t>
  </si>
  <si>
    <t>2025-01-05 17:06:32</t>
  </si>
  <si>
    <t>【调研】-80+普通-普通区域-寿光市-东宇御景-15863669336-300M-业务受理宽带-次数0-202501050000550400</t>
  </si>
  <si>
    <t>202501050000550400</t>
  </si>
  <si>
    <t>202501050000550400#【已关注中国移动10086微信公众号】 宽带账号:15863669336; 联系电话：15863669336，问题类型：此工单为群障修复工单，根据群障全量闭环修复管理要求，为确保客户网络通畅，请装维人员跟进修复网络问题，谢谢！ 
 群障标题：公告。故障描述：主干光纤断或OLT检测不到预期的光信号（LOS）主叫号码：15863669336.0;该号码仅供参考，请优先联系宽带账号。</t>
  </si>
  <si>
    <t>2025-01-05 17:12:03</t>
  </si>
  <si>
    <t>2025-01-05 17:12:52</t>
  </si>
  <si>
    <t>SD-851-292403-25101-5474</t>
  </si>
  <si>
    <t>SD-057-250105-587394-5185</t>
  </si>
  <si>
    <t>2025-01-05 17:46:32</t>
  </si>
  <si>
    <t>普通区域-临朐县-三友鼎盛园-13070784535-300M-业务受理宽带-次数0-202501050000586665</t>
  </si>
  <si>
    <t>202501050000586665</t>
  </si>
  <si>
    <t>202501050000586665#【已关注中国移动10086微信公众号】 宽带账号:13070784535; 联系电话：13070784535，问题类型：此工单为群障修复工单，根据群障全量闭环修复管理要求，为确保客户网络通畅，请装维人员跟进修复网络问题，谢谢！ 
 群障标题：公告。故障描述：三友鼎盛园主叫号码：13070784535.0;该号码仅供参考，请优先联系宽带账号。</t>
  </si>
  <si>
    <t>2025-01-05 18:02:14</t>
  </si>
  <si>
    <t>2025-01-05 18:02:59</t>
  </si>
  <si>
    <t>SD-057-250105-948325-6766</t>
  </si>
  <si>
    <t>2025-01-05 21:32:42</t>
  </si>
  <si>
    <t>普通区域-诸城市-古城社区居民楼-18353670498-300M-宽带上网投诉-次数0-202501050000695115</t>
  </si>
  <si>
    <t>202501050000695115</t>
  </si>
  <si>
    <t>202501050000695115#流程受理流水号：20250105213112183536704981220321
客户号码:18353670498
客户姓名:杨**
投诉地市:潍坊
来话流水:2025010521304694920819600
宽带账号:18353670498
账号归属区县:青州-青州代理商管理中心
联系电话:13806467904
联系人:先生/女士
宽带地址:潍坊
工单紧急程度:非常紧急
是否投诉倾向:否
是否重复投诉:否
是否携转意向:否
是否有升级投诉倾向:否
*业务名称:业务融合开机流程宽带
投诉内容:手机号码：18353670498，【问题描述】客户已办理宽带业务，有开通单，要求装维尽快联系上门，请处理，谢谢。联系电话：13806467904，联系人：先生/女士，录音流水号：2025010521304694920819600。受理明细：531920062399999999。
在途开通单信息：536241124198325382，18353670498，2024-11-24 14:30:25，业务融合开机流程宽带，处理中，装维选址
是否到厅:否
业务名称:业务融合开机流程宽带
;宽带小区$[古城社区居民楼]$</t>
  </si>
  <si>
    <t>2025-01-05 21:34:38</t>
  </si>
  <si>
    <t>2025-01-05 21:35:17</t>
  </si>
  <si>
    <t>SD-851-288887-6087-25639</t>
  </si>
  <si>
    <t>SD-057-250105-189532-4388</t>
  </si>
  <si>
    <t>2025-01-05 16:20:15</t>
  </si>
  <si>
    <t>80+银卡-普通区域-寿光市-学府书香苑-13953686386-1000M-宽带上网投诉-次数0-20250105161721X412589880</t>
  </si>
  <si>
    <t>2025-01-06 17:21:00</t>
  </si>
  <si>
    <t>20250105161721X412589880</t>
  </si>
  <si>
    <t xml:space="preserve">流程受理流水号：20250105161542139536863861150445
客户号码:13953686386
客户姓名:宋**
投诉地市:潍坊
来话流水:2025010516130222120889682
宽带账号:13953686386
宽带账号归属地市:潍坊
宽带账号归属区县:寿光市
故障地址:潍坊寿光市圣城街道兴安路学府书香苑南楼*********
联系电话:13953637778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16:16:21
具体故障现象:宽带无法上网
客户其他诉求:
</t>
  </si>
  <si>
    <t>2025-01-05 16:31:35</t>
  </si>
  <si>
    <t>2025-01-05 16:40:12</t>
  </si>
  <si>
    <t>SD-851-259773-5869-4846</t>
  </si>
  <si>
    <t>SD-057-250105-930527-5131</t>
  </si>
  <si>
    <t>2025-01-05 17:40:30</t>
  </si>
  <si>
    <t>【调研】-普通区域-奎文区-交警支队宿舍-13563606999-300M-宽带上网投诉-次数0-202501050000578927</t>
  </si>
  <si>
    <t>2025-01-06 18:41:00</t>
  </si>
  <si>
    <t>202501050000578927</t>
  </si>
  <si>
    <t>202501050000578927#宽带账号：13563606999；宽带地址：潍坊高新高新城区胜利街交警支队宿舍4号楼【西北】*；客户来电反映家里电视看不了，线上指导无法配合操作，请协助处理, 来电流水：2025010517372078120878281联系电话：13563606999</t>
  </si>
  <si>
    <t>2025-01-05 17:57:46</t>
  </si>
  <si>
    <t>2025-01-05 17:58:08</t>
  </si>
  <si>
    <t>SD-057-250105-479680-4824</t>
  </si>
  <si>
    <t>2025-01-05 17:06:56</t>
  </si>
  <si>
    <t>【调研】-普通区域-寿光市-熙华园-15954419369-1000M-业务受理宽带-次数0-202501050000551421</t>
  </si>
  <si>
    <t>202501050000551421</t>
  </si>
  <si>
    <t>202501050000551421# 宽带账号:15954419369; 联系电话：15954419369，问题类型：此工单为群障修复工单，根据群障全量闭环修复管理要求，为确保客户网络通畅，请装维人员跟进修复网络问题，谢谢！ 
 群障标题：公告。故障描述：潍坊寿光市熙华园光缆故障，预估24小时恢复，请帮忙拦截,如有需要请联系片区装维师傅丁海宁15165445165主叫号码：15966084555.0;该号码仅供参考，请优先联系宽带账号。</t>
  </si>
  <si>
    <t>2025-01-05 17:12:53</t>
  </si>
  <si>
    <t>SD-851-264513-12011-12727</t>
  </si>
  <si>
    <t>SD-057-250105-760458-4443</t>
  </si>
  <si>
    <t>2025-01-05 16:26:18</t>
  </si>
  <si>
    <t>80+金卡-普通区域-奎文区-奎文交警队宿舍-15153697375-1000M-宽带上网投诉-次数0-20250105162426X466109875</t>
  </si>
  <si>
    <t>2025-01-06 17:27:00</t>
  </si>
  <si>
    <t>20250105162426X466109875</t>
  </si>
  <si>
    <t xml:space="preserve">流程受理流水号：20250105161943151536973751151669
客户号码:15153697375
客户姓名:刘**
投诉地市:潍坊
来话流水:2025010516173372320839625
宽带账号:15153697375
宽带账号归属地市:潍坊
宽带账号归属区县:高新
故障地址:潍坊奎文新华假象交警队宿舍1号楼*
联系电话:15153697375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故障细类:电脑上网出现故障(专席)
携转原因:
故障时间:2025-01-05 16:15:35
具体故障现象:
电脑无法上网，网线口正常，电脑没有被禁用，未恢复
客户其他诉求:
</t>
  </si>
  <si>
    <t>2025-01-05 16:28:08</t>
  </si>
  <si>
    <t>2025-01-05 16:29:13</t>
  </si>
  <si>
    <t>SD-851-258342-17472-22521</t>
  </si>
  <si>
    <t>SD-057-250105-783541-5194</t>
  </si>
  <si>
    <t>2025-01-05 17:46:48</t>
  </si>
  <si>
    <t>普通区域-临朐县-西半中自然村-15064604756-300M-业务受理宽带-次数0-202501050000587958</t>
  </si>
  <si>
    <t>202501050000587958</t>
  </si>
  <si>
    <t>202501050000587958# 宽带账号:15064604756; 联系电话：15064604756，问题类型：此工单为群障修复工单，根据群障全量闭环修复管理要求，为确保客户网络通畅，请装维人员跟进修复网络问题，谢谢！ 
 群障标题：公告。故障描述：主干光纤断或OLT检测不到预期的光信号（LOS）主叫号码：15064604756.0;该号码仅供参考，请优先联系宽带账号。</t>
  </si>
  <si>
    <t>2025-01-05 17:55:31</t>
  </si>
  <si>
    <t>2025-01-05 17:56:11</t>
  </si>
  <si>
    <t>SD-057-250105-961543-4395</t>
  </si>
  <si>
    <t>2025-01-05 16:20:45</t>
  </si>
  <si>
    <t>80+金卡-普通区域-坊子区-新方新璟园（保护小区）-13793629327-500M-宽带上网投诉-次数0-202501050000504782 二级督办</t>
  </si>
  <si>
    <t>202501050000504782</t>
  </si>
  <si>
    <t>202501050000504782#宽带账号：13793629327；宽带地址：潍坊坊子区坊子新区双羊街新方新璟园（保护小区）13号楼*********；客户来电反映宽带/移动高清*****，客户不配合排障，要求师傅上门，请协助处理，谢谢！联系电话潍坊坊子区坊子新区双羊街新方新璟园（保护小区）13号楼*********：13793629327；联系人：***；来电流水：2025010516182665220849329</t>
  </si>
  <si>
    <t>2025-01-05 16:27:17</t>
  </si>
  <si>
    <t>2025-01-05 16:27:50</t>
  </si>
  <si>
    <t>SD-851-252126-19510-2363</t>
  </si>
  <si>
    <t>SD-057-250105-876941-4447</t>
  </si>
  <si>
    <t>2025-01-05 16:26:31</t>
  </si>
  <si>
    <t>普通区域-寒亭区-潍医专家公寓-15269629742-300M-宽带上网投诉-次数0-202501050000510912</t>
  </si>
  <si>
    <t>202501050000510912</t>
  </si>
  <si>
    <t>202501050000510912#窦**15269629742  
号码归属地潍坊临朐 － 临朐
客户来电反映在
潍坊寒亭区开元街道白云路潍医专家公寓7号楼
宽带无法上网，电视无法观看，
要求上门查看一下，请协助处理，谢谢联系电话15269629742
2025010516220750920889801</t>
  </si>
  <si>
    <t>2025-01-05 16:27:54</t>
  </si>
  <si>
    <t>2025-01-05 16:28:17</t>
  </si>
  <si>
    <t>SD-851-300975-17309-27221</t>
  </si>
  <si>
    <t>SD-057-250105-671234-6774</t>
  </si>
  <si>
    <t>2025-01-05 21:36:39</t>
  </si>
  <si>
    <t>【调研】-普通区域-青州市-华裕小区-13563694000-500M-宽带上网投诉-次数0-202501050000695614</t>
  </si>
  <si>
    <t>202501050000695614</t>
  </si>
  <si>
    <t>202501050000695614#流程受理流水号：20250105213543135636940001220547
客户号码:13563694000
客户姓名:徐**
投诉地市:潍坊
来话流水:2025010521351753420831985
宽带账号:13563694000
宽带账号归属地市:潍坊
宽带账号归属区县:青州市
故障地址:潍坊青州市益都街道尧王山东路华裕小区9号楼*********
联系电话:13563694000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故障细类:宽带无法上网
携转原因:
故障时间:2025-01-05 21:35:57
具体故障现象:网速慢卡顿，
客户其他诉求:
;宽带小区$[华裕小区]$</t>
  </si>
  <si>
    <t>2025-01-05 21:40:08</t>
  </si>
  <si>
    <t>2025-01-05 21:40:31</t>
  </si>
  <si>
    <t>SD-851-321615-113628-28206</t>
  </si>
  <si>
    <t>SD-057-250105-267945-4830</t>
  </si>
  <si>
    <t>2025-01-05 17:07:30</t>
  </si>
  <si>
    <t>【调研】-普通区域-寿光市-于家尧河-15621607962-1000M-宽带上网投诉-次数0-202501050000551590</t>
  </si>
  <si>
    <t>2025-01-06 18:08:00</t>
  </si>
  <si>
    <t>202501050000551590</t>
  </si>
  <si>
    <t>202501050000551590#宽带账号；15621607962联系电话：15621607962宽带地址：潍坊寿光市洛城街道于家尧河村于家尧河15号箱***；客户来电反映宽带网络不好用，客户异机来电报修，线上指导无法配合操作，要求上门处理，来电流水：2025010517042031820848321</t>
  </si>
  <si>
    <t>2025-01-05 17:09:36</t>
  </si>
  <si>
    <t>2025-01-05 17:09:57</t>
  </si>
  <si>
    <t>SD-851-325088-908-14240</t>
  </si>
  <si>
    <t>SD-057-250105-281649-4772</t>
  </si>
  <si>
    <t>2025-01-05 17:02:13</t>
  </si>
  <si>
    <t>FTTR-普通区域-诸城市-杨家庄村-13864645639-100M-宽带上网投诉-次数0-20250105165937X577545784</t>
  </si>
  <si>
    <t>2025-01-06 18:03:00</t>
  </si>
  <si>
    <t>20250105165937X577545784</t>
  </si>
  <si>
    <t xml:space="preserve">【农村网络投诉】流程受理流水号：20250105165850138646456391164707
客户号码:13864645639
客户姓名:张**
投诉地市:潍坊
来话流水:2025010516572768520874396
宽带账号:13864645639
宽带账号归属地市:潍坊
宽带账号归属区县:诸城市
故障地址:潍坊诸城市龙都街道杨家庄子村杨家庄村沿街8号箱*********
联系电话:13864645639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17:03:55
具体故障现象:光猫亮红灯，
客户其他诉求:
</t>
  </si>
  <si>
    <t>2025-01-05 17:07:49</t>
  </si>
  <si>
    <t>2025-01-05 17:08:07</t>
  </si>
  <si>
    <t>SD-851-317502-21500-21266</t>
  </si>
  <si>
    <t>SD-057-250105-695137-5144</t>
  </si>
  <si>
    <t>2025-01-05 17:42:42</t>
  </si>
  <si>
    <t>【调研】-80+银卡-(目标)普通区域-安丘市-官庄小区-13964705756-1000M-宽带上网投诉-次数0-202501050000579877</t>
  </si>
  <si>
    <t>2025-01-06 18:43:00</t>
  </si>
  <si>
    <t>202501050000579877</t>
  </si>
  <si>
    <t xml:space="preserve">202501050000579877# 宽带账号：13964705756；联系电话：13964705756宽带地址：潍坊安丘市官庄镇官庄村官庄小区东南楼*********；客户来电反映宽带用不了，线上指导无法配合操作，要求上门处理, 来电流水：2025010517362590720869722
</t>
  </si>
  <si>
    <t>2025-01-05 17:58:04</t>
  </si>
  <si>
    <t>2025-01-05 17:58:29</t>
  </si>
  <si>
    <t>SD-057-250105-508176-5209</t>
  </si>
  <si>
    <t>2025-01-05 17:47:14</t>
  </si>
  <si>
    <t>80+普通-普通区域-临朐县-红庙子村自然村-13721961294-300M-业务受理宽带-次数0-202501050000588755</t>
  </si>
  <si>
    <t>2025-01-06 17:48:00</t>
  </si>
  <si>
    <t>202501050000588755</t>
  </si>
  <si>
    <t>202501050000588755# 宽带账号:13721961294; 联系电话：13721961294，问题类型：此工单为群障修复工单，根据群障全量闭环修复管理要求，为确保客户网络通畅，请装维人员跟进修复网络问题，谢谢！ 
 群障标题：公告。故障描述：潍坊临朐县红庙子村自然村主缆故障，预估24小时恢复，请帮忙拦截。主叫号码：15266308059.0;该号码仅供参考，请优先联系宽带账号。</t>
  </si>
  <si>
    <t>2025-01-05 17:52:45</t>
  </si>
  <si>
    <t>2025-01-05 17:54:54</t>
  </si>
  <si>
    <t>SD-851-275493-24604-24353</t>
  </si>
  <si>
    <t>2025-01-05 16:22:12</t>
  </si>
  <si>
    <t>【调研】-普通区域-昌邑市-太保村自然村-13583676868-500M-宽带上网投诉-次数0-202501050000506796 一级督办</t>
  </si>
  <si>
    <t>2025-01-06 17:23:00</t>
  </si>
  <si>
    <t>202501050000506796</t>
  </si>
  <si>
    <t>2025-01-05 16:38:21</t>
  </si>
  <si>
    <t>2025-01-05 16:39:12</t>
  </si>
  <si>
    <t>SD-852-274097-974-4275</t>
  </si>
  <si>
    <t>SD-057-250105-654129-5210</t>
  </si>
  <si>
    <t>2025-01-05 17:47:17</t>
  </si>
  <si>
    <t>80+银卡-普通区域-安丘市-郭家秋裕村自然村-15763008059-1000M-宽带上网投诉-次数0-20250105174454X294040749</t>
  </si>
  <si>
    <t>2025-01-06 18:48:00</t>
  </si>
  <si>
    <t>20250105174454X294040749</t>
  </si>
  <si>
    <t xml:space="preserve">【农村网络投诉】流程受理流水号：20250105174304157630080591178489
客户号码:15763008059
客户姓名:尹**
投诉地市:潍坊
来话流水:2025010517414967520820905
宽带账号:15763008059
宽带账号归属地市:潍坊
宽带账号归属区县:安丘市
故障地址:潍坊安丘市柘山镇郭家秋裕村郭家秋裕村自然村郭家秋裕村3号箱郭友苟*********
联系电话:15763008059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17:43:16
具体故障现象:打不开网页，
客户其他诉求:谢谢
</t>
  </si>
  <si>
    <t>2025-01-05 17:51:52</t>
  </si>
  <si>
    <t>2025-01-05 17:52:21</t>
  </si>
  <si>
    <t>SD-851-294686-4173-8468</t>
  </si>
  <si>
    <t>SD-057-250105-307692-5214</t>
  </si>
  <si>
    <t>2025-01-05 17:47:28</t>
  </si>
  <si>
    <t>80+银卡-普通区域-昌邑市-刘辛新新家园D区-18764726111-200M-宽带上网投诉-次数0-202501050000588768</t>
  </si>
  <si>
    <t>202501050000588768</t>
  </si>
  <si>
    <t>202501050000588768#流程受理流水号：20250105174355187647261111178775
客户号码:18764726111
客户姓名:李**
投诉地市:潍坊
来话流水:2025010517431565920834427
宽带账号:18764726111
宽带账号归属地市:潍坊
宽带账号归属区县:昌邑市
故障地址:潍坊昌邑市城区建设路刘辛新新家园D区新新家园D区52号楼
联系电话:18764726111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故障细类:宽带无法上网(专席)
携转原因:
故障时间:2025-01-05 17:49:47
具体故障现象:光猫灯正常但电脑手机无法上网，
客户其他诉求:
;宽带小区$[刘辛新新家园D区]$</t>
  </si>
  <si>
    <t>2025-01-05 17:52:37</t>
  </si>
  <si>
    <t>2025-01-05 17:55:42</t>
  </si>
  <si>
    <t>SD-057-250105-897324-4461</t>
  </si>
  <si>
    <t>2025-01-05 16:27:44</t>
  </si>
  <si>
    <t>【调研】-普通区域-昌邑市-姜家堤子自然村-13406693585-1000M-业务受理宽带-次数0-202501050000514302</t>
  </si>
  <si>
    <t>2025-01-06 16:28:00</t>
  </si>
  <si>
    <t>202501050000514302</t>
  </si>
  <si>
    <t>202501050000514302# 宽带账号:13406693585; 联系电话：13406693585，问题类型：此工单为群障修复工单，根据群障全量闭环修复管理要求，为确保客户网络通畅，请装维人员跟进修复网络问题，谢谢！ 
 群障标题：公告。故障描述：潍坊昌邑市姜家堤子自然村光缆故障，预估24小时恢复，请帮忙拦截,如有需要请联系片区装维师傅徐瑞鹏15706307210主叫号码：13406693585.0;该号码仅供参考，请优先联系宽带账号。</t>
  </si>
  <si>
    <t>2025-01-05 16:31:18</t>
  </si>
  <si>
    <t>2025-01-05 16:31:51</t>
  </si>
  <si>
    <t>SD-851-249930-10598-8106</t>
  </si>
  <si>
    <t>SD-057-250105-510478-4467</t>
  </si>
  <si>
    <t>2025-01-05 16:28:02</t>
  </si>
  <si>
    <t>80+普通-普通区域-安丘市-青云御景园二期-18306461861-500M-业务受理宽带-次数0-202501050000513628</t>
  </si>
  <si>
    <t>2025-01-06 16:29:00</t>
  </si>
  <si>
    <t>202501050000513628</t>
  </si>
  <si>
    <t>202501050000513628#【已关注中国移动10086微信公众号】 宽带账号:18306461861; 联系电话：18306461861，问题类型：此工单为群障修复工单，根据群障全量闭环修复管理要求，为确保客户网络通畅，请装维人员跟进修复网络问题，谢谢！ 
 群障标题：公告。故障描述：潍坊安丘市青云御景园二期光缆故障，预估24小时恢复，请帮忙拦截,如有需要请联系片区装维师傅刘鹏15706307019主叫号码：18306461861.0;该号码仅供参考，请优先联系宽带账号。</t>
  </si>
  <si>
    <t>2025-01-05 16:31:46</t>
  </si>
  <si>
    <t>2025-01-05 16:32:09</t>
  </si>
  <si>
    <t>SD-852-324430-1262-11985</t>
  </si>
  <si>
    <t>SD-057-250105-607982-4473</t>
  </si>
  <si>
    <t>2025-01-05 16:29:08</t>
  </si>
  <si>
    <t>【重投】-普通区域-安丘市-健康街设计院家属院-15763676820-200M-宽带上网投诉-次数0-202501050000509260</t>
  </si>
  <si>
    <t>202501050000509260</t>
  </si>
  <si>
    <t>202501050000509260#15763676820客户来电反映上网卡顿掉线慢，经查询是质差路由器，线上排障不认可，要求师傅上门，请处理
联系电话：本机 联系人：女士 受理流水号
2025010516205079120875668</t>
  </si>
  <si>
    <t>2025-01-05 16:31:04</t>
  </si>
  <si>
    <t>2025-01-05 16:33:38</t>
  </si>
  <si>
    <t>SD-057-250105-497281-4855</t>
  </si>
  <si>
    <t>2025-01-05 17:09:22</t>
  </si>
  <si>
    <t>80+金卡-普通区域-奎文区-晨晟世纪城片区-15965089555-200M-宽带上网投诉-次数0-202501050000550152</t>
  </si>
  <si>
    <t>2025-01-06 18:10:00</t>
  </si>
  <si>
    <t>202501050000550152</t>
  </si>
  <si>
    <t xml:space="preserve">202501050000550152#宽带账号：15965089555*；宽带地址：潍坊奎文区北苑街道虞河路晨晟世纪城片区凤凰金岸A区12号楼*；客户来电反映移动高清网络连接异常*，经查询客户侧为质差机顶盒，请协助更换终端并一并处理故障问题，谢谢！联系电话：15965089555**；联系人：于**；来电流水：2025010517010797720813852。
</t>
  </si>
  <si>
    <t>2025-01-05 17:34:35</t>
  </si>
  <si>
    <t>2025-01-05 17:34:59</t>
  </si>
  <si>
    <t>SD-057-250105-073591-4474</t>
  </si>
  <si>
    <t>2025-01-05 16:29:09</t>
  </si>
  <si>
    <t>80+普通-普通区域-安丘市-桑家尧村自然村-13455635311-200M-宽带上网投诉-次数0-20250105162639X599594292</t>
  </si>
  <si>
    <t>20250105162639X599594292</t>
  </si>
  <si>
    <t xml:space="preserve">【农村网络投诉】流程受理流水号：20250105162328134556353111152921
客户号码:13455635311
客户姓名:袁*
投诉地市:潍坊
来话流水:2025010516230267220899925
宽带账号:13455635311
宽带账号归属地市:潍坊
宽带账号归属区县:安丘市
故障地址:潍坊安丘市刘家尧镇桑家尧村桑家尧村自然村桑家尧村10号箱村东北王大圣*********
联系电话:13406471838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16:24:52
具体故障现象:打不开网页，我处正常排障未恢复，请协助处理谢谢
客户其他诉求:
</t>
  </si>
  <si>
    <t>2025-01-05 16:31:24</t>
  </si>
  <si>
    <t>SD-057-250105-371502-5166</t>
  </si>
  <si>
    <t>【调研】-80+普通-普通区域-临朐县-富华家园（东）-13721959569-200M-宽带上网投诉-次数0-202501050000580152</t>
  </si>
  <si>
    <t>202501050000580152</t>
  </si>
  <si>
    <t>202501050000580152#宽带账号：13721959569；宽带地址潍坊临朐县冶源镇人民政府临九路富华家园（东）12号楼*：；客户来电反映魔百和卡线上指导客户老年人不会无法配合指导，经查询客户侧为质差机顶盒，请协助更换终端并一并处理故障问题，谢谢！联系电话13721959569：；联系人：先生；来电流水：2025010517411361820815176</t>
  </si>
  <si>
    <t>2025-01-05 18:00:42</t>
  </si>
  <si>
    <t>2025-01-05 18:01:06</t>
  </si>
  <si>
    <t>SD-057-250105-570629-5229</t>
  </si>
  <si>
    <t>2025-01-05 17:48:14</t>
  </si>
  <si>
    <t>【重投】-普通区域-滨海-大家洼自然村-18765677157-100M-魔百和投诉-次数0-202501050000588796</t>
  </si>
  <si>
    <t>2025-01-06 18:49:00</t>
  </si>
  <si>
    <t>202501050000588796</t>
  </si>
  <si>
    <t>202501050000588796#流程受理流水号：20250105174337187656771571178684
客户号码:18765677157
客户姓名:陈**
投诉地市:潍坊
来话流水:2025010517425472220831192
宽带账号:18765677157
宽带账号归属地市:潍坊
宽带账号归属区县:滨海
故障地址:潍坊滨海大家洼街道新城路新城路沿街3号箱*********
联系电话:18765677157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故障细类:移动高清电视故障(专席)
携转原因:
故障时间:2025-01-05 17:45:34
魔百和单播/组播:单播
具体故障现象:网络未连接，拔插网线重启机顶盒网络设置未恢复请协助
客户其他诉求:
魔百和单/组播：单播;宽带小区$[大家洼自然村]$</t>
  </si>
  <si>
    <t>2025-01-05 17:51:38</t>
  </si>
  <si>
    <t>2025-01-05 17:52:02</t>
  </si>
  <si>
    <t>SD-057-250105-082136-5422</t>
  </si>
  <si>
    <t>2025-01-05 18:16:46</t>
  </si>
  <si>
    <t>普通区域-高密市-西观音堂村-13606477985-500M-业务受理宽带-次数0-202501050000612711</t>
  </si>
  <si>
    <t>202501050000612711</t>
  </si>
  <si>
    <t>202501050000612711# 宽带账号:13606477985; 联系电话：13606477985，问题类型：此工单为群障修复工单，根据群障全量闭环修复管理要求，为确保客户网络通畅，请装维人员跟进修复网络问题，谢谢！ 
 群障标题：公告。故障描述：潍坊高密市西观音堂村光缆故障，预估24小时恢复，请帮忙拦截,如有需要请联系片区装维师傅隋昊宸15706307334主叫号码：13606477985.0;该号码仅供参考，请优先联系宽带账号。</t>
  </si>
  <si>
    <t>2025-01-05 18:19:43</t>
  </si>
  <si>
    <t>2025-01-05 18:20:40</t>
  </si>
  <si>
    <t>SD-852-292975-1409-18137</t>
  </si>
  <si>
    <t>SD-057-250105-273614-5423</t>
  </si>
  <si>
    <t>2025-01-05 18:16:47</t>
  </si>
  <si>
    <t>(目标)普通区域-昌乐县-魏家官庄村沿街自然村-15963445779-100M-宽带上网投诉-次数0-202501050000608826</t>
  </si>
  <si>
    <t>202501050000608826</t>
  </si>
  <si>
    <t>202501050000608826#15963445779   潍坊   客户反映家里宽带网络无法使用，系统显示不在线，老人在家不会操作，线上排障不认可，要求师傅上门，请协助处理，谢谢,联系人：先生，联系电话：15963445779，接触流水：  2025010518130561620892122</t>
  </si>
  <si>
    <t>2025-01-05 18:40:10</t>
  </si>
  <si>
    <t>2025-01-05 18:40:39</t>
  </si>
  <si>
    <t>SD-851-259424-6578-2208</t>
  </si>
  <si>
    <t>SD-057-250105-357246-5241</t>
  </si>
  <si>
    <t>2025-01-05 17:51:05</t>
  </si>
  <si>
    <t>普通区域-寿光市-邢姚村自然村-17853698558-300M-宽带上网投诉-次数0-202501050000591381</t>
  </si>
  <si>
    <t>2025-01-06 18:52:00</t>
  </si>
  <si>
    <t>202501050000591381</t>
  </si>
  <si>
    <t xml:space="preserve">202501050000591381#流程受理流水号：20250105174616178536985581179495
客户号码:17853698558
客户姓名:刘**
投诉地市:潍坊
来话流水:2025010517452562020854379
宽带账号:17853698558
宽带账号归属地市:潍坊
宽带账号归属区县:寿光市
故障地址:潍坊寿光市田柳邢姚村邢姚村西北0号楼*********
联系电话:17263226123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故障时间:2025-01-05 17:48:42
具体故障现象:打不开网页，
客户其他诉求:客户侧为质差终端，要求上门更换终端并一并处理故障问题。
</t>
  </si>
  <si>
    <t>2025-01-05 17:55:10</t>
  </si>
  <si>
    <t>2025-01-05 17:57:55</t>
  </si>
  <si>
    <t>SD-057-250105-079513-5243</t>
  </si>
  <si>
    <t>2025-01-05 17:51:36</t>
  </si>
  <si>
    <t>普通区域-寿光市-怡园居-1379188933902-300M-宽带上网投诉-次数0-202501050000588660</t>
  </si>
  <si>
    <t>202501050000588660</t>
  </si>
  <si>
    <t>202501050000588660#1379188933902  客户来电反映家里电视不能看，客户本人不在家，老人在家不会操作，线上排障客户表示不认可，要求师傅上门，请处理,谢谢
联系电话： 13295365576 联系人：先生 流水号:2025010517463364120864902</t>
  </si>
  <si>
    <t>2025-01-05 17:53:15</t>
  </si>
  <si>
    <t>SD-851-321591-6948-848</t>
  </si>
  <si>
    <t>SD-057-250105-659341-5384</t>
  </si>
  <si>
    <t>2025-01-05 18:11:18</t>
  </si>
  <si>
    <t>普通区域-青州市-苏桥社区-15153638081-300M-宽带上网投诉-次数0-202501050000608761</t>
  </si>
  <si>
    <t>202501050000608761</t>
  </si>
  <si>
    <t xml:space="preserve">202501050000608761#【已关注中国移动10086微信公众号】流程受理流水号：20250105180936151536380811186247
客户号码:15153638081
客户姓名:丁**
投诉地市:潍坊
来话流水:2025010518092373120862717
宽带账号:15153638081
宽带账号归属地市:潍坊
宽带账号归属区县:青州市
故障地址:潍坊青州市云门山街道苏桥社区苏桥社区扩容-地铁大厦西-南楼*********
联系电话:15153638081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光功率:-15.51
故障大类:宽带/电视
故障细类:移动高清电视故障
携转原因:
故障时间:2025-01-05 18:10:22
魔百和单播/组播:单播
具体故障现象:机顶盒无法开机，
客户其他诉求:客户侧为质差终端，要求上门更换终端并一并处理故障问题。
</t>
  </si>
  <si>
    <t>2025-01-05 18:17:17</t>
  </si>
  <si>
    <t>2025-01-05 18:18:04</t>
  </si>
  <si>
    <t>SD-057-250105-647128-5442</t>
  </si>
  <si>
    <t>2025-01-05 18:17:33</t>
  </si>
  <si>
    <t>【调研】-80+普通-(目标)普通区域-寿光市-崔家庄村自然村-15753626755-1000M-宽带上网投诉-次数0-202501050000613281</t>
  </si>
  <si>
    <t>202501050000613281</t>
  </si>
  <si>
    <t xml:space="preserve">202501050000613281#宽带账号：15753626755；宽带地址：潍坊寿光市侯镇崔家庄村崔家庄村自然村崔家新村16号楼*********；客户来电反映宽带无法使用，重启设备未恢复，要求上门，请协助处理，谢谢！联系电话：本机；联系人：先生/女士；来电流水：2025010518111270220877231。
</t>
  </si>
  <si>
    <t>2025-01-05 18:31:31</t>
  </si>
  <si>
    <t>2025-01-05 18:32:06</t>
  </si>
  <si>
    <t>SD-851-245935-6684-15698</t>
  </si>
  <si>
    <t>SD-057-250105-758061-5252</t>
  </si>
  <si>
    <t>2025-01-05 17:53:32</t>
  </si>
  <si>
    <t>普通区域-昌邑市-宝润花园-13963686808-200M-宽带上网投诉-次数0-202501050000593084</t>
  </si>
  <si>
    <t>2025-01-06 18:54:00</t>
  </si>
  <si>
    <t>202501050000593084</t>
  </si>
  <si>
    <t>202501050000593084#13963686808 客户来电反映家里电视不能看，客户表示机顶盒设备通电后无反应，客户表示自己已重启设备 拔插电源线路测试无改善，线上排障客户表示不认可，要求师傅上门，请处理,谢谢
联系电话：本机 联系人：先生 流水号:2025010517493473820892803</t>
  </si>
  <si>
    <t>2025-01-05 17:57:19</t>
  </si>
  <si>
    <t>2025-01-05 17:57:50</t>
  </si>
  <si>
    <t>SD-057-250105-479602-3473</t>
  </si>
  <si>
    <t>2025-01-05 14:37:09</t>
  </si>
  <si>
    <t>普通区域-寿光市-桥子-15053679399-300M-业务受理宽带-次数0-202501050000408025</t>
  </si>
  <si>
    <t>202501050000408025</t>
  </si>
  <si>
    <t>202501050000408025#【已关注中国移动10086微信公众号】 宽带账号:15053679399; 联系电话：15053679399，问题类型：此工单为群障修复工单，根据群障全量闭环修复管理要求，为确保客户网络通畅，请装维人员跟进修复网络问题，谢谢！ 
 群障标题：公告。故障描述：潍坊寿光市桥子光缆故障，预估24小时恢复，请帮忙拦截,如有需要请联系片区装维师傅赵坤15706307757主叫号码：15053679399.0;该号码仅供参考，请优先联系宽带账号。</t>
  </si>
  <si>
    <t>2025-01-05 14:46:24</t>
  </si>
  <si>
    <t>2025-01-05 14:48:09</t>
  </si>
  <si>
    <t>SD-851-325187-7435-23378</t>
  </si>
  <si>
    <t>SD-057-250105-743281-3421</t>
  </si>
  <si>
    <t>2025-01-05 14:32:01</t>
  </si>
  <si>
    <t>普通区域-寿光市-嘉和名园-13666361237-100M-宽带上网投诉-次数0-202501050000403353</t>
  </si>
  <si>
    <t>2025-01-06 15:33:00</t>
  </si>
  <si>
    <t>202501050000403353</t>
  </si>
  <si>
    <t xml:space="preserve">202501050000403353#流程受理流水号：20250105143120136663612371116840
客户号码:13666361237
客户姓名:桑**
投诉地市:潍坊
来话流水:2025010514310583520853855
宽带账号:13666361237
宽带账号归属地市:潍坊
宽带账号归属区县:寿光市
故障地址:潍坊寿光市胡营南环路嘉和名园1号楼*********
联系电话:13666361237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故障时间:2025-01-05 14:31:40
具体故障现象:网速慢卡顿，
客户其他诉求:客户侧为质差终端，要求上门更换终端并一并处理故障问题。
</t>
  </si>
  <si>
    <t>2025-01-05 14:48:58</t>
  </si>
  <si>
    <t>2025-01-05 14:37:27</t>
  </si>
  <si>
    <t>【重投】-普通区域-奎文区-纺织小区五区（潍棉）-18853606008-300M-业务受理宽带-次数0-202501050000407431 一级督办</t>
  </si>
  <si>
    <t>202501050000407431</t>
  </si>
  <si>
    <t>2025-01-05 14:47:04</t>
  </si>
  <si>
    <t>2025-01-05 14:47:41</t>
  </si>
  <si>
    <t>SD-057-250105-347026-5269</t>
  </si>
  <si>
    <t>2025-01-05 17:56:20</t>
  </si>
  <si>
    <t>普通区域-临朐县-红庙子村自然村-15949855501-200M-魔百和投诉-次数0-20250105175521X921091514</t>
  </si>
  <si>
    <t>2025-01-06 18:57:00</t>
  </si>
  <si>
    <t>20250105175521X921091514</t>
  </si>
  <si>
    <t>【农村网络投诉】流程受理流水号：20250105175418159498555011181888
客户号码:15949855501
客户姓名:王**
投诉地市:潍坊
来话流水:2025010517432854120836390
宽带账号:15949855501
宽带账号归属地市:潍坊
宽带账号归属区县:临朐县
故障地址:潍坊临朐县辛寨街道红庙子村红庙子村自然村红庙子村（扩容2次）13号箱王庆武（外墙）*********
联系电话:15949855501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故障细类:移动高清电视故障
携转原因:
故障时间:2025-01-05 17:54:46
魔百和单播/组播:组播
具体故障现象:电视直播或点播无法观看，
客户其他诉求:要求退还无法使用期间的宽带费用，
魔百和单/组播：组播</t>
  </si>
  <si>
    <t>2025-01-05 17:58:40</t>
  </si>
  <si>
    <t>2025-01-05 17:58:59</t>
  </si>
  <si>
    <t>SD-851-284803-15880-14400</t>
  </si>
  <si>
    <t>SD-057-250105-964532-5404</t>
  </si>
  <si>
    <t>2025-01-05 18:15:12</t>
  </si>
  <si>
    <t>普通区域-安丘市-临浯村自然村-18753698490-200M-宽带上网投诉-次数0-202501050000610062</t>
  </si>
  <si>
    <t>202501050000610062</t>
  </si>
  <si>
    <t xml:space="preserve">202501050000610062#宽带账号：18753698490；宽带地址：潍坊安丘市景芝镇建国镇临浯建国村；客户来电反映移动高清无法观看，客户不配合排障，要求上门，请协助处理，谢谢！联系电话：19157691049；联系人：先生；来电流水：2025010518080965620852751。
</t>
  </si>
  <si>
    <t>2025-01-05 18:21:15</t>
  </si>
  <si>
    <t>语音遥控器配对</t>
  </si>
  <si>
    <t>2025-01-05 18:22:10</t>
  </si>
  <si>
    <t>SD-057-250105-402893-3498</t>
  </si>
  <si>
    <t>2025-01-05 14:38:02</t>
  </si>
  <si>
    <t>普通区域-诸城市-小庄家河岔自然村-15064496118-300M-宽带上网投诉-次数0-20250105143519X919807929</t>
  </si>
  <si>
    <t>20250105143519X919807929</t>
  </si>
  <si>
    <t xml:space="preserve">【农村网络投诉】流程受理流水号：20250105143158150644961181117046
客户号码:15064496118
客户姓名:庄*
投诉地市:潍坊
来话流水:2025010514310157420853100
宽带账号:15064496118
宽带账号归属地市:潍坊
宽带账号归属区县:诸城市
故障地址:潍坊诸城市昌城镇小庄家河岔小庄家河岔自然村小庄家河岔村西4号箱*********
联系电话:15954488627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14:34:34
具体故障现象:光猫亮红灯，
客户其他诉求:
</t>
  </si>
  <si>
    <t>2025-01-05 14:46:06</t>
  </si>
  <si>
    <t>2025-01-05 14:49:42</t>
  </si>
  <si>
    <t>SD-057-250105-296450-5271</t>
  </si>
  <si>
    <t>2025-01-05 17:56:27</t>
  </si>
  <si>
    <t>80+普通-普通区域-安丘市-鲁丰花园-15054479792-300M-业务受理宽带-次数0-202501050000596724</t>
  </si>
  <si>
    <t>2025-01-06 17:57:00</t>
  </si>
  <si>
    <t>202501050000596724</t>
  </si>
  <si>
    <t>202501050000596724# 宽带账号:15054479792; 联系电话：15054479792，问题类型：此工单为群障修复工单，根据群障全量闭环修复管理要求，为确保客户网络通畅，请装维人员跟进修复网络问题，谢谢！ 
 群障标题：公告。故障描述：鲁丰花园主叫号码：100860531.0;该号码仅供参考，请优先联系宽带账号。</t>
  </si>
  <si>
    <t>2025-01-05 17:57:58</t>
  </si>
  <si>
    <t>2025-01-05 17:58:14</t>
  </si>
  <si>
    <t>SD-057-250105-956401-5405</t>
  </si>
  <si>
    <t>2025-01-05 18:15:20</t>
  </si>
  <si>
    <t>【调研】-普通区域-诸城市-华昌文苑-13355369321-1000M-宽带上网投诉-次数0-202501050000611704</t>
  </si>
  <si>
    <t>202501050000611704</t>
  </si>
  <si>
    <t>202501050000611704#流程受理流水号：20250105181319133553693211187283
客户号码:13355369321
客户姓名:李**
投诉地市:潍坊
来话流水:2025010518115777620883179
宽带账号:13355369321
宽带账号归属地市:潍坊
宽带账号归属区县:诸城市
故障地址:潍坊市诸城市昌城镇昌城沿街华昌文苑11号楼*********
联系电话:13355369321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故障细类:网速慢/上网掉线(专席)
携转原因:
故障时间:2025-01-05 18:12:55
具体故障现象:测速不达标，师傅多次上门还是测速600兆。要求尽快解决
客户其他诉求:
;宽带小区$[华昌文苑]$</t>
  </si>
  <si>
    <t>2025-01-05 18:18:57</t>
  </si>
  <si>
    <t>2025-01-05 18:19:22</t>
  </si>
  <si>
    <t>SD-851-324088-2004-19391</t>
  </si>
  <si>
    <t>SD-057-250105-147625-3502</t>
  </si>
  <si>
    <t>2025-01-05 14:38:09</t>
  </si>
  <si>
    <t>【重投】-【调研】-80+普通-普通区域-诸城市-万兴新城·海棠园-13964778628-1000M-宽带上网投诉-次数0-20250105143629X989616392</t>
  </si>
  <si>
    <t>20250105143629X989616392</t>
  </si>
  <si>
    <t xml:space="preserve">流程受理流水号：20250105143512139647786281118093
客户号码:13964778628
客户姓名:徐*
投诉地市:潍坊
来话流水:2025010514344672320893712
宽带账号:13964778628
宽带账号归属地市:潍坊
宽带账号归属区县:诸城市
故障地址:潍坊诸城市龙都街道常山大道万兴新城·海棠园小郝家11号楼*********
联系电话:13964778628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故障时间:2025-01-05 14:36:10
具体故障现象:提示网络无法连接，
客户其他诉求:
</t>
  </si>
  <si>
    <t>2025-01-05 14:57:54</t>
  </si>
  <si>
    <t>2025-01-05 15:01:12</t>
  </si>
  <si>
    <t>SD-851-264747-20685-7362</t>
  </si>
  <si>
    <t>SD-057-250105-014253-5277</t>
  </si>
  <si>
    <t>2025-01-05 17:56:41</t>
  </si>
  <si>
    <t>【调研】-80+银卡-普通区域-临朐县-西半中自然村-18364632715-1000M-业务受理宽带-次数0-202501050000596832</t>
  </si>
  <si>
    <t>202501050000596832</t>
  </si>
  <si>
    <t>202501050000596832#【已关注中国移动10086微信公众号】 宽带账号:18364632715; 联系电话：18364632715，问题类型：此工单为群障修复工单，根据群障全量闭环修复管理要求，为确保客户网络通畅，请装维人员跟进修复网络问题，谢谢！ 
 群障标题：公告。故障描述：潍坊临朐县西半中自然村主缆故障，预估24小时恢复，请帮忙拦截。主叫号码：18364632715.0;该号码仅供参考，请优先联系宽带账号。</t>
  </si>
  <si>
    <t>2025-01-05 18:01:20</t>
  </si>
  <si>
    <t>2025-01-05 18:02:15</t>
  </si>
  <si>
    <t>SD-851-266350-8990-563</t>
  </si>
  <si>
    <t>SD-057-250105-432805-5279</t>
  </si>
  <si>
    <t>2025-01-05 17:56:48</t>
  </si>
  <si>
    <t>80+银卡-普通区域-诸城市-书堂文苑-13953671953-200M-业务受理宽带-次数0-202501050000596838</t>
  </si>
  <si>
    <t>202501050000596838</t>
  </si>
  <si>
    <t>202501050000596838# 宽带账号:13953671953; 联系电话：13953671953，问题类型：此工单为群障修复工单，根据群障全量闭环修复管理要求，为确保客户网络通畅，请装维人员跟进修复网络问题，谢谢！ 
 群障标题：公告。故障描述：潍坊诸城市书堂文苑光缆故障，预估24小时恢复，请帮忙拦截,如有需要请联系片区装维师傅李炳鑫15706307986主叫号码：13953671953.0;该号码仅供参考，请优先联系宽带账号。</t>
  </si>
  <si>
    <t>2025-01-05 18:04:10</t>
  </si>
  <si>
    <t>2025-01-05 18:04:39</t>
  </si>
  <si>
    <t>SD-851-296482-22743-2606</t>
  </si>
  <si>
    <t>SD-057-250105-095263-5409</t>
  </si>
  <si>
    <t>2025-01-05 18:15:45</t>
  </si>
  <si>
    <t>80+金卡-普通区域-寿光市-弥清苑-15863666558-1000M-宽带上网投诉-次数0-202501050000610386</t>
  </si>
  <si>
    <t>202501050000610386</t>
  </si>
  <si>
    <t>202501050000610386#宽带账号15863666558联系电话：15866576414宽带地址：2025010518091280020861213客户来电反映
不想让机顶盒出现待机状态，想一直开机，要求上门处理, 来电流水：2025010518091280020861213
客户要求请先联系</t>
  </si>
  <si>
    <t>2025-01-05 18:19:18</t>
  </si>
  <si>
    <t>2025-01-05 18:19:39</t>
  </si>
  <si>
    <t>SD-851-259457-16029-13654</t>
  </si>
  <si>
    <t>2025-01-05 20:08:05</t>
  </si>
  <si>
    <t>80+普通-普通区域-坊子区-徐家庄村-15963629177-300M-宽带上网投诉-次数0-20250105200517X717440240 一级督办</t>
  </si>
  <si>
    <t>20250105200517X717440240</t>
  </si>
  <si>
    <t>2025-01-05 20:12:26</t>
  </si>
  <si>
    <t>2025-01-05 20:14:19</t>
  </si>
  <si>
    <t>SD-057-250105-910862-4704</t>
  </si>
  <si>
    <t>2025-01-05 16:56:08</t>
  </si>
  <si>
    <t>【调研】-普通区域-诸城市-华都富林北区-13791672163-300M-魔百和投诉-次数0-20250105165353X233269581</t>
  </si>
  <si>
    <t>20250105165353X233269581</t>
  </si>
  <si>
    <t>流程受理流水号：20250105165301137916721631162810
客户号码:13791672163
客户姓名:杨**
投诉地市:潍坊
来话流水:2025010516515095720813352
宽带账号:13791672163
宽带账号归属地市:潍坊
宽带账号归属区县:诸城市
故障地址:潍坊诸城市密州街道人民东路华都富林北区12号楼*********
联系电话:18764645521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
故障细类:移动高清电视故障(专席)
携转原因:
故障时间:2025-01-05 16:58:48
魔百和单播/组播:组播
具体故障现象:电视机提示无信号，
客户其他诉求:
魔百和单/组播：组播</t>
  </si>
  <si>
    <t>2025-01-05 17:04:11</t>
  </si>
  <si>
    <t>2025-01-05 17:04:29</t>
  </si>
  <si>
    <t>SD-057-250105-139275-3867</t>
  </si>
  <si>
    <t>2025-01-05 15:20:02</t>
  </si>
  <si>
    <t>【调研】-80+白金-普通区域-昌乐县-窝铺-15094980846-1000M-宽带上网投诉-次数0-20250105151743X463191548</t>
  </si>
  <si>
    <t>20250105151743X463191548</t>
  </si>
  <si>
    <t xml:space="preserve">【农村网络投诉】流程受理流水号：20250105151553150949808461131286
客户号码:15094980846
客户姓名:张**
投诉地市:潍坊
来话流水:2025010515141490020833305
宽带账号:15094980846
宽带账号归属地市:潍坊
宽带账号归属区县:昌乐县
故障地址:潍坊昌乐县白塔镇窝铺窝铺窝铺村1#*********
联系电话:17560649138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15:16:04
具体故障现象:宽带网线被老鼠咬断了
客户其他诉求:
</t>
  </si>
  <si>
    <t>2025-01-05 15:28:12</t>
  </si>
  <si>
    <t>2025-01-05 15:28:39</t>
  </si>
  <si>
    <t>SD-851-241780-5493-29353</t>
  </si>
  <si>
    <t>2025-01-05 15:27:13</t>
  </si>
  <si>
    <t>80+银卡-普通区域-寿光市-清河路小区-13780881890-1000M-业务受理宽带-次数0-202501050000454787 一级督办</t>
  </si>
  <si>
    <t>202501050000454787</t>
  </si>
  <si>
    <t>2025-01-05 15:31:38</t>
  </si>
  <si>
    <t>2025-01-05 15:32:21</t>
  </si>
  <si>
    <t>SD-851-253375-10935-973</t>
  </si>
  <si>
    <t>SD-057-250105-325041-6310</t>
  </si>
  <si>
    <t>2025-01-05 20:08:20</t>
  </si>
  <si>
    <t>【调研】-80+白金-(目标)普通区域-奎文区-人民医院宿舍-15095091366-300M-宽带上网投诉-次数0-20250105200619X779917801</t>
  </si>
  <si>
    <t>20250105200619X779917801</t>
  </si>
  <si>
    <t xml:space="preserve">流程受理流水号：20250105200534150950913661210178
客户号码:15095091366
客户姓名:吴**
投诉地市:潍坊
来话流水:2025010520050148820884691
宽带账号:15095091366
宽带账号归属地市:潍坊
宽带账号归属区县:奎文区
故障地址:潍坊奎文区广文街道广文街人民医院宿舍6号楼*********
联系电话:15095091366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光功率:-22.00
故障大类:宽带/电视
故障细类:宽带无法上网
携转原因:
故障时间:2025-01-05 20:05:47
具体故障现象:频繁掉线，
客户其他诉求:大约5，6天了天天上网掉线 频繁，要求反馈处理
</t>
  </si>
  <si>
    <t>2025-01-05 20:21:37</t>
  </si>
  <si>
    <t>2025-01-05 20:22:14</t>
  </si>
  <si>
    <t>SD-851-322944-7540-7100</t>
  </si>
  <si>
    <t>SD-057-250105-416539-4640</t>
  </si>
  <si>
    <t>2025-01-05 16:47:12</t>
  </si>
  <si>
    <t>普通区域-寿光市-西关菜市场-13573653123-300M-业务受理宽带-次数0-202501050000532305</t>
  </si>
  <si>
    <t>2025-01-06 16:48:00</t>
  </si>
  <si>
    <t>202501050000532305</t>
  </si>
  <si>
    <t>202501050000532305# 宽带账号:13573653123; 联系电话：13573653123，问题类型：此工单为群障修复工单，根据群障全量闭环修复管理要求，为确保客户网络通畅，请装维人员跟进修复网络问题，谢谢！ 
 群障标题：公告。故障描述：西关菜市场主叫号码：13573653123.0;该号码仅供参考，请优先联系宽带账号。</t>
  </si>
  <si>
    <t>2025-01-05 16:57:15</t>
  </si>
  <si>
    <t>2025-01-05 16:57:42</t>
  </si>
  <si>
    <t>SD-057-250105-964820-4711</t>
  </si>
  <si>
    <t>2025-01-05 16:56:21</t>
  </si>
  <si>
    <t>普通区域-潍城区-天主教堂片区二期-13780804076-300M-宽带上网投诉-次数0-20250105165505X305445308</t>
  </si>
  <si>
    <t>20250105165505X305445308</t>
  </si>
  <si>
    <t xml:space="preserve">流程受理流水号：20250105165403137808040761163156
客户号码:13780804076
客户姓名:季**
投诉地市:潍坊
来话流水:2025010516514290620811796
宽带账号:13780804076
宽带账号归属地市:潍坊
宽带账号归属区县:潍城区
故障地址:潍坊潍城区西关街道福寿西街天主教堂片区二期4号自主创业大院西排北起2排*********
联系电话:13780804076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光功率:-15.65
故障大类:宽带/电视
故障细类:宽带无法上网(专席)
携转原因:
故障时间:2025-01-05 16:54:17
具体故障现象:客户来电反映宽带无法上网我处正常排障未恢复请协助处理谢谢。
客户其他诉求:
</t>
  </si>
  <si>
    <t>2025-01-05 16:58:08</t>
  </si>
  <si>
    <t>2025-01-05 16:59:22</t>
  </si>
  <si>
    <t>SD-057-250105-798614-6260</t>
  </si>
  <si>
    <t>2025-01-05 20:02:05</t>
  </si>
  <si>
    <t>80+普通-普通区域-潍城区-鲁发公园道1号-17667182291-1000M-宽带上网投诉-次数0-20250105195935X375498654</t>
  </si>
  <si>
    <t>20250105195935X375498654</t>
  </si>
  <si>
    <t xml:space="preserve">流程受理流水号：20250105195552176671822911208403
客户号码:17667182291
客户姓名:周**
投诉地市:潍坊
来话流水:2025010519540364520829721
宽带账号:17667182291
宽带账号归属地市:潍坊
宽带账号归属区县:潍城区
故障地址:潍坊潍城区西关街道长松路鲁发公园道1号（物业管控受理，联系代理商15169690007）36号楼*********
联系电话:17667182291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光功率:-18.56
故障大类:宽带
故障细类:网速慢/上网掉线(专席)
携转原因:
故障时间:2025-01-05 19:59:32
具体故障现象:网速慢卡顿，
客户其他诉求:客户反映家里是一千兆的宽带，测的网速只有一百兆，要求上门测速看看是那里的问题
</t>
  </si>
  <si>
    <t>2025-01-05 20:07:21</t>
  </si>
  <si>
    <t>2025-01-05 20:07:47</t>
  </si>
  <si>
    <t>SD-851-274120-17892-9033</t>
  </si>
  <si>
    <t>SD-057-250105-871306-4581</t>
  </si>
  <si>
    <t>2025-01-05 16:40:01</t>
  </si>
  <si>
    <t>(目标)普通区域-安丘市-韩吉村自然村-15866404530-500M-宽带上网投诉-次数0-202501050000525630</t>
  </si>
  <si>
    <t>2025-01-06 17:41:00</t>
  </si>
  <si>
    <t>202501050000525630</t>
  </si>
  <si>
    <t>202501050000525630#流程受理流水号：20250105163827158664045301157866
客户号码:15866404530
客户姓名:付**
投诉地市:潍坊
来话流水:2025010516373888920860106
宽带账号:15866404530
宽带账号归属地市:潍坊
宽带账号归属区县:安丘市
故障地址:潍坊安丘市担山镇韩吉村韩吉村自然村韩吉村33号箱村南张忠亮*********
联系电话:15263606566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16:38:36
具体故障现象:光猫亮红灯，光纤线插紧捋直未恢复请协助
客户其他诉求:
;宽带小区$[韩吉村自然村]$</t>
  </si>
  <si>
    <t>2025-01-05 16:42:27</t>
  </si>
  <si>
    <t>2025-01-05 16:43:12</t>
  </si>
  <si>
    <t>SD-851-272195-14098-11392</t>
  </si>
  <si>
    <t>SD-057-250105-241906-4641</t>
  </si>
  <si>
    <t>2025-01-05 16:47:14</t>
  </si>
  <si>
    <t>【调研】-普通区域-安丘市-恒安散热器家属院-15265605933-500M-业务受理宽带-次数0-202501050000532696 二级督办</t>
  </si>
  <si>
    <t>202501050000532696</t>
  </si>
  <si>
    <t>202501050000532696# 宽带账号:15265605933; 联系电话：15265605933，问题类型：此工单为群障修复工单，根据群障全量闭环修复管理要求，为确保客户网络通畅，请装维人员跟进修复网络问题，谢谢！ 
 群障标题：公告。故障描述：潍坊安丘市恒安散热器家属院光缆故障，预估24小时恢复，请帮忙拦截,如有需要请联系片区装维师傅刘鹏15706307019主叫号码：15265605933.0;该号码仅供参考，请优先联系宽带账号。</t>
  </si>
  <si>
    <t>2025-01-05 16:59:40</t>
  </si>
  <si>
    <t>SD-851-267854-25609-22054</t>
  </si>
  <si>
    <t>SD-057-250105-794286-4643</t>
  </si>
  <si>
    <t>2025-01-05 16:47:17</t>
  </si>
  <si>
    <t>普通区域-寿光市-侯镇水岸嘉园-19806228153-500M-业务受理宽带-次数0-202501050000532536</t>
  </si>
  <si>
    <t>202501050000532536</t>
  </si>
  <si>
    <t>202501050000532536# 宽带账号:19806228153; 联系电话：19806228153，问题类型：此工单为群障修复工单，根据群障全量闭环修复管理要求，为确保客户网络通畅，请装维人员跟进修复网络问题，谢谢！ 
 群障标题：公告。故障描述：潍坊寿光市侯镇水岸嘉园光缆故障，预估24小时恢复，请帮忙拦截,如有需要请联系片区装维师傅王剑15706307760主叫号码：19806228153.0;该号码仅供参考，请优先联系宽带账号。</t>
  </si>
  <si>
    <t>2025-01-05 16:49:18</t>
  </si>
  <si>
    <t>2025-01-05 16:49:49</t>
  </si>
  <si>
    <t>SD-057-250105-915062-4659</t>
  </si>
  <si>
    <t>2025-01-05 16:50:07</t>
  </si>
  <si>
    <t>【调研】-普通区域-高密市-双龙花苑-15806478935-500M-宽带上网投诉-次数0-20250105164705X825078386</t>
  </si>
  <si>
    <t>2025-01-06 17:51:00</t>
  </si>
  <si>
    <t>20250105164705X825078386</t>
  </si>
  <si>
    <t xml:space="preserve">流程受理流水号：20250105164551158064789351160356
客户号码:15806478935
客户姓名:黄**
投诉地市:潍坊
来话流水:2025010516430460720818427
宽带账号:15806478935
宽带账号归属地市:潍坊
宽带账号归属区县:高密市
故障地址:潍坊高密市朝阳街道曙光路双龙花苑5号楼*********
联系电话:15806478935
联系人:先生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光功率:-18.69
故障大类:宽带/电视
故障细类:网速慢/上网掉线(专席)
携转原因:
故障时间:2025-01-05 16:47:19
具体故障现象:网速慢卡顿，
客户其他诉求:
</t>
  </si>
  <si>
    <t>2025-01-05 16:51:53</t>
  </si>
  <si>
    <t>2025-01-05 16:52:24</t>
  </si>
  <si>
    <t>SD-057-250105-846739-3932</t>
  </si>
  <si>
    <t>2025-01-05 15:27:53</t>
  </si>
  <si>
    <t>普通区域-青州市-前段村-15069618417-100M-业务受理宽带-次数0-202501050000455391</t>
  </si>
  <si>
    <t>2025-01-06 15:28:00</t>
  </si>
  <si>
    <t>202501050000455391</t>
  </si>
  <si>
    <t>202501050000455391# 宽带账号:15069618417; 联系电话：15069618417，问题类型：此工单为群障修复工单，根据群障全量闭环修复管理要求，为确保客户网络通畅，请装维人员跟进修复网络问题，谢谢！ 
 群障标题：公告。故障描述：主干光纤断或OLT检测不到预期的光信号（LOS）主叫号码：15069618417.0;该号码仅供参考，请优先联系宽带账号。</t>
  </si>
  <si>
    <t>2025-01-05 15:32:17</t>
  </si>
  <si>
    <t>2025-01-05 15:32:46</t>
  </si>
  <si>
    <t>SD-057-250105-829405-6322</t>
  </si>
  <si>
    <t>2025-01-05 20:09:44</t>
  </si>
  <si>
    <t>普通区域-青州市-普通安置区-18366318153-300M-宽带上网投诉-次数0-202501050000668305</t>
  </si>
  <si>
    <t>202501050000668305</t>
  </si>
  <si>
    <t>202501050000668305#宽带账号：18366318153；联系电话：18366318153宽带地址：潍坊青州市邵庄镇南辛店普通安置区B区5号楼；客户来电反映客户表示2.4频段网络不能用，线上指导无法配合操作，要求上门处理, 来电流水：2025010520000270420859918</t>
  </si>
  <si>
    <t>2025-01-05 20:27:13</t>
  </si>
  <si>
    <t>2025-01-05 20:27:36</t>
  </si>
  <si>
    <t>SD-851-286448-16527-6888</t>
  </si>
  <si>
    <t>SD-057-250105-327950-4645</t>
  </si>
  <si>
    <t>2025-01-05 16:47:20</t>
  </si>
  <si>
    <t>【调研】-普通区域-寒亭区-白鹭湾小区-18264466986-1000M-业务受理宽带-次数0-202501050000532156</t>
  </si>
  <si>
    <t>202501050000532156</t>
  </si>
  <si>
    <t>202501050000532156# 宽带账号:18264466986; 联系电话：18264466986，问题类型：此工单为群障修复工单，根据群障全量闭环修复管理要求，为确保客户网络通畅，请装维人员跟进修复网络问题，谢谢！ 
 群障标题：公告。故障描述：潍坊寒亭区白鹭湾小区光缆故障，预估24小时恢复，请帮忙拦截,如有需要请联系片区装维师傅王刚刚18863639119主叫号码：18264466986.0;该号码仅供参考，请优先联系宽带账号。</t>
  </si>
  <si>
    <t>2025-01-05 16:50:05</t>
  </si>
  <si>
    <t>2025-01-05 16:50:21</t>
  </si>
  <si>
    <t>SD-852-265966-300-17156</t>
  </si>
  <si>
    <t>SD-057-250105-672158-4664</t>
  </si>
  <si>
    <t>2025-01-05 16:50:26</t>
  </si>
  <si>
    <t>80+金卡-普通区域-潍城区-柳西村自然村-13475660518-500M-宽带上网投诉-次数0-202501050000534579</t>
  </si>
  <si>
    <t>202501050000534579</t>
  </si>
  <si>
    <t xml:space="preserve">202501050000534579#流程受理流水号：20250105164920134756605181161568
客户号码:13475660518
客户姓名:刘**
投诉地市:潍坊
来话流水:2025010516482911720876941
宽带账号:13475660518
宽带账号归属地市:潍坊
宽带账号归属区县:潍城区
故障地址:潍坊潍城区望留街道柳西村柳西村自然村11#村委南数1排房子南北大街东面房子西*********
联系电话:13406463296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光功率:-26.38
故障大类:宽带/电视
故障细类:宽带无法上网
携转原因:
故障时间:2025-01-05 16:49:27
具体故障现象:打不开网页，
客户其他诉求:客户侧为质差终端，要求上门更换终端并一并处理故障问题。
</t>
  </si>
  <si>
    <t>2025-01-05 16:52:27</t>
  </si>
  <si>
    <t>2025-01-05 16:52:50</t>
  </si>
  <si>
    <t>SD-851-236502-27512-25223</t>
  </si>
  <si>
    <t>SD-057-250105-245976-4722</t>
  </si>
  <si>
    <t>2025-01-05 16:56:42</t>
  </si>
  <si>
    <t>【调研】-普通区域-寒亭区-新嘉拾光悦-15908036913-300M-业务受理宽带-次数0-202501050000540728</t>
  </si>
  <si>
    <t>2025-01-06 16:57:00</t>
  </si>
  <si>
    <t>202501050000540728</t>
  </si>
  <si>
    <t>202501050000540728#【已关注中国移动10086微信公众号】 宽带账号:15908036913; 联系电话：15908036913，问题类型：此工单为群障修复工单，根据群障全量闭环修复管理要求，为确保客户网络通畅，请装维人员跟进修复网络问题，谢谢！ 
 群障标题：公告。故障描述：潍坊寒亭区新嘉拾光悦光缆故障，预估24小时恢复，请帮忙拦截,如有需要请联系片区装维师傅韩明辉15706307440主叫号码：15908036913.0;该号码仅供参考，请优先联系宽带账号。</t>
  </si>
  <si>
    <t>2025-01-05 17:00:40</t>
  </si>
  <si>
    <t>SD-851-285979-421-9822</t>
  </si>
  <si>
    <t>SD-057-250105-185374-4723</t>
  </si>
  <si>
    <t>2025-01-05 16:56:44</t>
  </si>
  <si>
    <t>80+普通-普通区域-青州市-老营村-15553659140-300M-业务受理宽带-次数0-202501050000538930</t>
  </si>
  <si>
    <t>202501050000538930</t>
  </si>
  <si>
    <t>202501050000538930# 宽带账号:15553659140; 联系电话：15553659140，问题类型：此工单为群障修复工单，根据群障全量闭环修复管理要求，为确保客户网络通畅，请装维人员跟进修复网络问题，谢谢！ 
 群障标题：公告。故障描述：潍坊青州市老营村光缆故障，预估24小时恢复，请帮忙拦截,如有需要请联系片区装维师傅郭强18363687444主叫号码：15553659140.0;该号码仅供参考，请优先联系宽带账号。</t>
  </si>
  <si>
    <t>2025-01-05 16:57:52</t>
  </si>
  <si>
    <t>2025-01-05 16:58:28</t>
  </si>
  <si>
    <t>SD-851-305377-4678-8336</t>
  </si>
  <si>
    <t>SD-057-250105-428175-6270</t>
  </si>
  <si>
    <t>2025-01-05 20:03:09</t>
  </si>
  <si>
    <t>80+银卡-普通区域-寿光市-null-18265625215-宽带上网投诉-次数0-202501050000667884</t>
  </si>
  <si>
    <t>202501050000667884</t>
  </si>
  <si>
    <t>202501050000667884#
用户表示魔百合不能正常使用，显示质差路由器，要求上门维修，请工作人员协助处理，谢谢！流水号2025010520010137920864814，联系人女士，联系电话13475668006！</t>
  </si>
  <si>
    <t>SD-057-250105-731542-4591</t>
  </si>
  <si>
    <t>2025-01-05 16:41:33</t>
  </si>
  <si>
    <t>(目标)普通区域-寒亭区-东马家村-18763698560-1000M-宽带上网投诉-次数0-20250105164052X452992886</t>
  </si>
  <si>
    <t>2025-01-06 17:42:00</t>
  </si>
  <si>
    <t>20250105164052X452992886</t>
  </si>
  <si>
    <t xml:space="preserve">【农村网络投诉】流程受理流水号：20250105163902187636985601158080
客户号码:18763698560
客户姓名:马**
投诉地市:潍坊
来话流水:2025010516375968720863835
宽带账号:18763698560
宽带账号归属地市:潍坊
宽带账号归属区县:寒亭区
故障地址:潍坊寒亭区河滩镇东马家村行政村东马家村河滩镇东马家村3号箱*********
联系电话:18763698560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16:41:36
具体故障现象:提示网络无法连接，光猫  路由器都不亮灯
客户其他诉求:
</t>
  </si>
  <si>
    <t>2025-01-05 16:46:17</t>
  </si>
  <si>
    <t>2025-01-05 16:46:39</t>
  </si>
  <si>
    <t>SD-057-250105-918563-3257</t>
  </si>
  <si>
    <t>2025-01-05 14:07:28</t>
  </si>
  <si>
    <t>【调研】-普通区域-寿光市-寿光西关村-18053636000-300M-业务受理宽带-次数0-202501050000380736</t>
  </si>
  <si>
    <t>202501050000380736</t>
  </si>
  <si>
    <t>202501050000380736# 宽带账号:18053636000; 联系电话：18053636000，问题类型：此工单为群障修复工单，根据群障全量闭环修复管理要求，为确保客户网络通畅，请装维人员跟进修复网络问题，谢谢！ 
 群障标题：公告。故障描述：潍坊寿光市寿光西关村光缆故障，预估24小时恢复，请帮忙拦截,如有需要请联系片区装维师傅王晓宁15053691091主叫号码：18053636000.0;该号码仅供参考，请优先联系宽带账号。</t>
  </si>
  <si>
    <t>2025-01-05 14:28:23</t>
  </si>
  <si>
    <t>2025-01-05 14:28:46</t>
  </si>
  <si>
    <t>SD-057-250105-962051-4727</t>
  </si>
  <si>
    <t>2025-01-05 16:56:53</t>
  </si>
  <si>
    <t>普通区域-临朐县-三友鼎盛园-15288812075-200M-宽带上网投诉-次数0-202501050000541885</t>
  </si>
  <si>
    <t>202501050000541885</t>
  </si>
  <si>
    <t xml:space="preserve">202501050000541885#流程受理流水号：20250105165634152888120751163973
客户号码:15288812075
客户姓名:王**
投诉地市:潍坊
来话流水:2025010516562131520862516
宽带账号:15288812075
宽带账号归属地市:潍坊
宽带账号归属区县:临朐县
故障地址:潍坊临朐县城关街道兴隆路三友鼎盛园6号楼*********
联系电话:15288812075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故障时间:2025-01-05 16:56:40
具体故障现象:光猫亮红灯，
客户其他诉求:客户侧为质差终端，要求上门更换终端并一并处理故障问题。
</t>
  </si>
  <si>
    <t>2025-01-05 17:02:43</t>
  </si>
  <si>
    <t>2025-01-05 17:03:20</t>
  </si>
  <si>
    <t>SD-057-250105-470598-4729</t>
  </si>
  <si>
    <t>2025-01-05 16:57:00</t>
  </si>
  <si>
    <t>80+银卡-普通区域-寿光市-东宇御景-15863676860-1000M-业务受理宽带-次数0-202501050000542591</t>
  </si>
  <si>
    <t>2025-01-06 16:58:00</t>
  </si>
  <si>
    <t>202501050000542591</t>
  </si>
  <si>
    <t>202501050000542591#【已关注中国移动10086微信公众号】 宽带账号:15863676860; 联系电话：15863676860，问题类型：此工单为群障修复工单，根据群障全量闭环修复管理要求，为确保客户网络通畅，请装维人员跟进修复网络问题，谢谢！ 
 群障标题：公告。故障描述：主干光纤断或OLT检测不到预期的光信号（LOS）主叫号码：15863676860.0;该号码仅供参考，请优先联系宽带账号。</t>
  </si>
  <si>
    <t>2025-01-05 17:02:21</t>
  </si>
  <si>
    <t>2025-01-05 17:09:17</t>
  </si>
  <si>
    <t>SD-851-331856-14523-17016</t>
  </si>
  <si>
    <t>SD-057-250105-623149-4593</t>
  </si>
  <si>
    <t>2025-01-05 16:42:16</t>
  </si>
  <si>
    <t>【调研】-80+银卡-(目标)普通区域-坊子区-宋家村扩容自然村-18263654760-500M-宽带上网投诉-次数0-202501050000524795</t>
  </si>
  <si>
    <t>2025-01-06 17:43:00</t>
  </si>
  <si>
    <t>202501050000524795</t>
  </si>
  <si>
    <t>202501050000524795#受理号码 : 18263654760客户姓名 : 宋**号码归属地 : 潍坊坊子 － 坊子用户品牌 : 全球通
客户来电反映：电视卡顿，客户无法配合线上排障，请求协助处理，谢谢！
联系电话：18263654760 联系人：先生 宽带地址：潍坊坊子区坊安街办宋家村 来电流水：2025010516353081420837143</t>
  </si>
  <si>
    <t>2025-01-05 16:45:52</t>
  </si>
  <si>
    <t>2025-01-05 16:46:19</t>
  </si>
  <si>
    <t>SD-057-250105-134950-3260</t>
  </si>
  <si>
    <t>2025-01-05 14:08:03</t>
  </si>
  <si>
    <t>普通区域-寿光市-仉家庄村自然村-17763193459-1000M-宽带上网投诉-次数0-20250105140504X104206979</t>
  </si>
  <si>
    <t>20250105140504X104206979</t>
  </si>
  <si>
    <t xml:space="preserve">【农村网络投诉】流程受理流水号：20250105140227177631934591107724
客户号码:17763193459
客户姓名:张*
投诉地市:潍坊
来话流水:2025010514014354720848711
宽带账号:17763193459
宽带账号归属地市:潍坊
宽带账号归属区县:寿光市
故障地址:潍坊寿光市文家街道仉家庄村仉家庄村自然村仉家庄村36号箱*********
联系电话:17763193459
联系人:先生/女士
工单紧急程度:非常紧急
是否有升级投诉倾向:否
是否重复投诉:否
是否携转意向:否
是否投诉倾向:否
是否智能网关:智能网关
当前是否在线:否
接入方式:FTTH
端到端诊断结果:网络不在线
是否质差终端:无质差信息
光功率:无
故障大类:宽带/电视
故障细类:宽带无法上网(专席)
携转原因:
故障时间:2025-01-05 13:56:35
具体故障现象:PON闪烁，把光纤线捋直重新插紧，重启光猫未恢复
客户其他诉求:
</t>
  </si>
  <si>
    <t>2025-01-05 14:11:44</t>
  </si>
  <si>
    <t>2025-01-05 14:19:07</t>
  </si>
  <si>
    <t>SD-057-250105-530716-3263</t>
  </si>
  <si>
    <t>2025-01-05 14:08:12</t>
  </si>
  <si>
    <t>【调研】-80+金卡-普通区域-奎文区-梨园新苑-15095254234-500M-宽带上网投诉-次数0-20250105140605X165710733</t>
  </si>
  <si>
    <t>20250105140605X165710733</t>
  </si>
  <si>
    <t xml:space="preserve">流程受理流水号：20250105140341150952542341108181
客户号码:15095254234
客户姓名:于*
投诉地市:潍坊
来话流水:2025010514033234920866793
宽带账号:15095254234
宽带账号归属地市:潍坊
宽带账号归属区县:奎文区
故障地址:潍坊奎文区高新城区梨园街金帝惠贤府16号楼（金帝）*********
联系电话:15095254234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14:05:53
具体故障现象:光猫亮红灯，
客户其他诉求:
</t>
  </si>
  <si>
    <t>2025-01-05 14:24:46</t>
  </si>
  <si>
    <t>2025-01-05 14:25:00</t>
  </si>
  <si>
    <t>SD-851-300249-3786-21304</t>
  </si>
  <si>
    <t>SD-057-250105-957260-4732</t>
  </si>
  <si>
    <t>2025-01-05 16:57:05</t>
  </si>
  <si>
    <t>【调研】-普通区域-潍城区-老邓家村自然村-15753625098-1000M-业务受理宽带-次数0-202501050000542087</t>
  </si>
  <si>
    <t>202501050000542087</t>
  </si>
  <si>
    <t>202501050000542087# 宽带账号:15753625098; 联系电话：15753625098，问题类型：此工单为群障修复工单，根据群障全量闭环修复管理要求，为确保客户网络通畅，请装维人员跟进修复网络问题，谢谢！ 
 群障标题：公告。故障描述：老邓家村自然村主叫号码：17865698058.0;该号码仅供参考，请优先联系宽带账号。</t>
  </si>
  <si>
    <t>2025-01-05 16:57:23</t>
  </si>
  <si>
    <t>SD-851-239756-12330-5210</t>
  </si>
  <si>
    <t>SD-057-250105-102574-3890</t>
  </si>
  <si>
    <t>2025-01-05 15:22:35</t>
  </si>
  <si>
    <t>【调研】-普通区域-昌乐县-锦绣前城-15066703330-300M-宽带上网投诉-次数0-202501050000450407</t>
  </si>
  <si>
    <t>202501050000450407</t>
  </si>
  <si>
    <t xml:space="preserve">202501050000450407#流程受理流水号：20250105152129150667033301133120
客户号码:15066703330
客户姓名:吴**
投诉地市:潍坊
来话流水:2025010515204579420807855
宽带账号:15066703330
宽带账号归属地市:潍坊
宽带账号归属区县:昌乐县
故障地址:潍坊昌乐县城关街道洪阳街锦绣前城5号楼*********
联系电话:15066703330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光功率:-18.15
故障大类:宽带/电视
故障细类:宽带无法上网
携转原因:
故障时间:2025-01-05 15:22:43
具体故障现象:视频无法播放，
客户其他诉求:客户侧为质差终端，要求上门更换终端并一并处理故障问题。
</t>
  </si>
  <si>
    <t>2025-01-05 15:33:57</t>
  </si>
  <si>
    <t>2025-01-05 15:34:27</t>
  </si>
  <si>
    <t>SD-057-250105-419637-4676</t>
  </si>
  <si>
    <t>2025-01-05 16:51:27</t>
  </si>
  <si>
    <t>80+银卡-普通区域-临朐县-一建家属院-13853615338-100M-宽带上网投诉-次数0-202501050000536170</t>
  </si>
  <si>
    <t>2025-01-06 17:52:00</t>
  </si>
  <si>
    <t>202501050000536170</t>
  </si>
  <si>
    <t xml:space="preserve">202501050000536170#【已关注中国移动10086微信公众号】流程受理流水号：20250105165007138536153381161845
客户号码:13853615338
客户姓名:王**
投诉地市:潍坊
来话流水:2025010516480449620872479
宽带账号:13853615338
宽带账号归属地市:潍坊
宽带账号归属区县:临朐县
故障地址:潍坊临朐县城关街道新华路一建家属院1号楼*********
联系电话:18765616998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故障时间:2025-01-05 16:50:51
具体故障现象:提示网络无法连接，
客户其他诉求:客户侧为质差终端，要求上门更换终端并一并处理故障问题。
</t>
  </si>
  <si>
    <t>2025-01-05 16:59:28</t>
  </si>
  <si>
    <t>2025-01-05 16:59:49</t>
  </si>
  <si>
    <t>2025-01-05 16:57:14</t>
  </si>
  <si>
    <t>80+银卡-普通区域-寿光市-宅科一村自然村-18753667732-1000M-宽带上网投诉-次数0-202501050000541124 一级督办</t>
  </si>
  <si>
    <t>2025-01-06 17:58:00</t>
  </si>
  <si>
    <t>202501050000541124</t>
  </si>
  <si>
    <t>2025-01-05 17:02:31</t>
  </si>
  <si>
    <t>2025-01-05 17:02:57</t>
  </si>
  <si>
    <t>SD-851-261928-13360-5031</t>
  </si>
  <si>
    <t>SD-057-250105-716493-6279</t>
  </si>
  <si>
    <t>2025-01-05 20:05:23</t>
  </si>
  <si>
    <t>普通区域-奎文区-奎文凤凰山庄-15726066983-500M-宽带上网投诉-次数0-202501050000668591</t>
  </si>
  <si>
    <t>202501050000668591</t>
  </si>
  <si>
    <t>202501050000668591#流程受理流水号：20250105200250157260669831209689
客户号码:15726066983
客户姓名:潘**
投诉地市:潍坊
来话流水:2025010520003184320862407
宽带账号:15726066983
宽带账号归属地市:潍坊
宽带账号归属区县:高新
故障地址:潍坊高新高新城区宝通街凤凰山庄31号楼*********
联系电话:15244417213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故障细类:宽带无法上网(专席)
携转原因:
故障时间:2025-01-05 20:03:52
具体故障现象:15726066983客户来电反映本机办理的宽带，现在上网很慢卡顿，但是客户宽带上网慢问题已经严重影响了客户的使用，一到晚上就很卡，非常不认可，请地市老师尽快处理此问题，谢谢
流水号：2025010520003184320862407
联系人：先生，联系电话：15244417213。
客户其他诉求:
;宽带小区$[奎文凤凰山庄]$</t>
  </si>
  <si>
    <t>2025-01-05 20:06:21</t>
  </si>
  <si>
    <t>2025-01-05 20:06:53</t>
  </si>
  <si>
    <t>SD-057-250105-821045-6280</t>
  </si>
  <si>
    <t>2025-01-05 20:05:50</t>
  </si>
  <si>
    <t>【调研】-普通区域-诸城市-枫香小镇-15854482666-200M-宽带上网投诉-次数0-202501050000667199</t>
  </si>
  <si>
    <t>202501050000667199</t>
  </si>
  <si>
    <t>202501050000667199#宽带账号：15854482666；宽带地址：潍坊诸城市密州街道南外环枫香小镇二期15号楼*********；接入方式：FTTH，当前是否在线：不在线，端到端诊断结果：状态正常，是否智能网关：，客户反映无法上网，要求尽快处理回复！联系电话：15854482666</t>
  </si>
  <si>
    <t>2025-01-05 20:11:40</t>
  </si>
  <si>
    <t>2025-01-05 20:12:05</t>
  </si>
  <si>
    <t>SD-057-250105-274168-4739</t>
  </si>
  <si>
    <t>2025-01-05 16:57:18</t>
  </si>
  <si>
    <t>【重投】-80+银卡-普通区域-寿光市-东宇御景-13563650260-1000M-业务受理宽带-次数0-202501050000541903</t>
  </si>
  <si>
    <t>202501050000541903</t>
  </si>
  <si>
    <t>202501050000541903#【已关注中国移动10086微信公众号】 宽带账号:13563650260; 联系电话：13563650260，问题类型：此工单为群障修复工单，根据群障全量闭环修复管理要求，为确保客户网络通畅，请装维人员跟进修复网络问题，谢谢！ 
 群障标题：公告。故障描述：主干光纤断或OLT检测不到预期的光信号（LOS）主叫号码：13563650260.0;该号码仅供参考，请优先联系宽带账号。</t>
  </si>
  <si>
    <t>2025-01-05 17:02:10</t>
  </si>
  <si>
    <t>2025-01-05 17:07:56</t>
  </si>
  <si>
    <t>SD-057-250105-308714-6283</t>
  </si>
  <si>
    <t>2025-01-05 20:06:29</t>
  </si>
  <si>
    <t>80+银卡-普通区域-奎文区-聚类-华都鲁成大厦-18863633677-200M-宽带上网投诉-次数0-202501050000669178</t>
  </si>
  <si>
    <t>202501050000669178</t>
  </si>
  <si>
    <t>202501050000669178#流程受理流水号：20250105200512188636336771210095
客户号码:18863633677
客户姓名:侯**
投诉地市:潍坊
来话流水:2025010520030587320875154
宽带账号:18863633677
账号归属区县:潍城
联系电话:18863633677
联系人:先生/女士
宽带地址:潍坊
工单紧急程度:非常紧急
是否投诉倾向:否
是否重复投诉:否
是否携转意向:否
是否有升级投诉倾向:否
*业务名称:业务融合移机流程宽带
投诉内容:手机号码：18863633677，【问题描述】客户已办理宽带业务，有开通单，要求装维尽快联系上门，请处理，谢谢。联系电话：18863633677，联系人：先生/女士，录音流水号：2025010520030587320875154。受理明细：531920062399999999。
在途开通单信息：536230619663109582，18863633677，2023-06-19 14:44:29，业务融合移机流程宽带，处理中，手写判断和地址录入
是否到厅:否
业务名称:业务融合移机流程宽带
;宽带小区$[聚类-华都鲁成大厦]$</t>
  </si>
  <si>
    <t>2025-01-05 20:26:22</t>
  </si>
  <si>
    <t>2025-01-05 20:26:39</t>
  </si>
  <si>
    <t>SD-852-231472-1670-29637</t>
  </si>
  <si>
    <t>SD-057-250105-213648-4604</t>
  </si>
  <si>
    <t>2025-01-05 16:44:29</t>
  </si>
  <si>
    <t>80+钻石-普通区域-潍城区-清平花园-18806360369-300M-宽带上网投诉-次数0-202501050000530468</t>
  </si>
  <si>
    <t>2025-01-06 17:45:00</t>
  </si>
  <si>
    <t>202501050000530468</t>
  </si>
  <si>
    <t xml:space="preserve">202501050000530468#流程受理流水号：20250105164159188063603691159098
客户号码:18806360369
客户姓名:李**
投诉地市:潍坊
来话流水:2025010516412403020800422
宽带账号:18806360369
宽带账号归属地市:潍坊
宽带账号归属区县:潍城区
故障地址:潍坊潍城区西关街道清平路清平花园1号楼*********
联系电话:17663671020
联系人:先生/女士
工单紧急程度:一般
是否有升级投诉倾向:否
是否重复投诉:否
是否携转意向:否
是否投诉倾向:否
是否智能网关:非智能网关
当前是否在线:否
接入方式:FTTH
端到端诊断结果:大面积故障
是否质差终端:是
光功率:无
故障大类:宽带/电视
故障细类:宽带无法上网
携转原因:
故障时间:2025-01-05 16:43:15
具体故障现象:上不了网
客户其他诉求:
</t>
  </si>
  <si>
    <t>2025-01-05 16:47:24</t>
  </si>
  <si>
    <t>2025-01-05 16:47:50</t>
  </si>
  <si>
    <t>SD-057-250105-317569-4682</t>
  </si>
  <si>
    <t>2025-01-05 16:52:18</t>
  </si>
  <si>
    <t>80+银卡-普通区域-诸城市-朱解李家潘旺自然村-15866509578-1000M-宽带上网投诉-次数0-202501050000529649</t>
  </si>
  <si>
    <t>2025-01-06 17:53:00</t>
  </si>
  <si>
    <t>202501050000529649</t>
  </si>
  <si>
    <t xml:space="preserve">202501050000529649#15866509578客户来电反映机顶盒无法使用，请协助处理，来电流水2025010516401565120888156联系人女士，联系电话15866509578
</t>
  </si>
  <si>
    <t>2025-01-05 16:55:56</t>
  </si>
  <si>
    <t>2025-01-05 16:56:19</t>
  </si>
  <si>
    <t>SD-851-299034-21913-26903</t>
  </si>
  <si>
    <t>SD-057-250105-490861-4744</t>
  </si>
  <si>
    <t>2025-01-05 16:58:34</t>
  </si>
  <si>
    <t>【调研】-80+普通-普通区域-青州市-九州家园-13953678906-1000M-宽带上网投诉-次数0-202501050000542118</t>
  </si>
  <si>
    <t>2025-01-06 17:59:00</t>
  </si>
  <si>
    <t>202501050000542118</t>
  </si>
  <si>
    <t>202501050000542118#流程受理流水号：20250105165721139536789061164222
客户号码:13953678906
客户姓名:张**
投诉地市:潍坊
来话流水:2025010516564169320866382
宽带账号:13953678906
宽带账号归属地市:潍坊
宽带账号归属区县:青州市
故障地址:潍坊青州市云门山街道云门山路九州家园8号楼*********
联系电话:13953678906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故障时间:2025-01-05 16:58:20
具体故障现象:打不开网页，
客户其他诉求:
;宽带小区$[九州家园]$</t>
  </si>
  <si>
    <t>2025-01-05 17:01:57</t>
  </si>
  <si>
    <t>2025-01-05 17:02:52</t>
  </si>
  <si>
    <t>SD-851-284285-124255-20373</t>
  </si>
  <si>
    <t>SD-057-250105-896543-6286</t>
  </si>
  <si>
    <t>2025-01-05 20:06:40</t>
  </si>
  <si>
    <t>普通区域-奎文区-华府一品-15094954245-300M-宽带上网投诉-次数0-202501050000668085</t>
  </si>
  <si>
    <t>202501050000668085</t>
  </si>
  <si>
    <t>202501050000668085#流程受理流水号：20250105200416150949542451209929
客户号码:15094954245
客户姓名:冯**
投诉地市:潍坊
来话流水:2025010520040353020880063
宽带账号:15094954245
宽带账号归属地市:潍坊
宽带账号归属区县:奎文区
故障地址:潍坊奎文区广文街道健康街华府一品8号楼*********
联系电话:15094954245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光功率:-25.52
故障大类:宽带/电视
故障细类:宽带无法上网
携转原因:
故障时间:2025-01-05 20:05:02
具体故障现象:上不去网
客户其他诉求:
;宽带小区$[华府一品]$</t>
  </si>
  <si>
    <t>2025-01-05 20:27:16</t>
  </si>
  <si>
    <t>2025-01-05 20:27:42</t>
  </si>
  <si>
    <t>SD-057-250105-803425-6288</t>
  </si>
  <si>
    <t>2025-01-05 20:06:42</t>
  </si>
  <si>
    <t>【调研】-80+普通-普通区域-奎文区-兰溪学府-15253611333-200M-宽带上网投诉-次数0-202501050000668361</t>
  </si>
  <si>
    <t>202501050000668361</t>
  </si>
  <si>
    <t xml:space="preserve">202501050000668361#【已关注中国移动10086微信公众号】流程受理流水号：20250105200548152536113331210230
客户号码:15253611333
客户姓名:王**
投诉地市:潍坊
来话流水:2025010520053867320887762
宽带账号:15253611333
宽带账号归属地市:潍坊
宽带账号归属区县:奎文区
故障地址:潍坊奎文区高新城区健康街兰溪学府1号楼*********
联系电话:15253611333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故障时间:2025-01-05 20:06:06
具体故障现象:频繁掉线，
客户其他诉求:客户侧为质差终端，要求上门更换终端并一并处理故障问题。
</t>
  </si>
  <si>
    <t>2025-01-05 20:18:18</t>
  </si>
  <si>
    <t>2025-01-05 20:18:39</t>
  </si>
  <si>
    <t>SD-852-320451-166-21744</t>
  </si>
  <si>
    <t>SD-057-250105-786302-4748</t>
  </si>
  <si>
    <t>2025-01-05 16:59:05</t>
  </si>
  <si>
    <t>普通区域-坊子区-东新村-13853662464-300M-宽带上网投诉-次数0-20250105165622X382687313</t>
  </si>
  <si>
    <t>20250105165622X382687313</t>
  </si>
  <si>
    <t xml:space="preserve">【农村网络投诉】流程受理流水号：20250105165309138536624641162844
客户号码:13853662464
客户姓名:王**
投诉地市:潍坊
来话流水:2025010516514767820812725
宽带账号:13853662464
宽带账号归属地市:潍坊
宽带账号归属区县:峡山区
故障地址:潍坊峡山区郑公街道东新村东新村东新村6号箱*********
联系电话:15095201571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16:55:41
具体故障现象:PON灯闪，
客户其他诉求:谢谢
</t>
  </si>
  <si>
    <t>2025-01-05 17:01:31</t>
  </si>
  <si>
    <t>2025-01-05 17:03:48</t>
  </si>
  <si>
    <t>2025-01-05 15:24:48</t>
  </si>
  <si>
    <t>普通区域-潍城区-翠竹园小区-18263600118-300M-宽带上网投诉-次数0-202501050000452934 一级督办</t>
  </si>
  <si>
    <t>202501050000452934</t>
  </si>
  <si>
    <t>2025-01-05 15:28:15</t>
  </si>
  <si>
    <t>2025-01-05 15:42:21</t>
  </si>
  <si>
    <t>SD-851-260153-15427-19881</t>
  </si>
  <si>
    <t>SD-057-250105-916087-6289</t>
  </si>
  <si>
    <t>2025-01-05 20:06:44</t>
  </si>
  <si>
    <t>【调研】-普通区域-青州市-青州中央华府-13864680788-500M-业务受理宽带-次数0-202501050000668368</t>
  </si>
  <si>
    <t>202501050000668368</t>
  </si>
  <si>
    <t>202501050000668368# 宽带账号:13864680788; 联系电话：13864680788，问题类型：此工单为群障修复工单，根据群障全量闭环修复管理要求，为确保客户网络通畅，请装维人员跟进修复网络问题，谢谢！ 
 群障标题：公告。故障描述：潍坊青州市青州中央华府光缆故障，预估24小时恢复，请帮忙拦截,如有需要请联系片区装维师傅刘福浩18263669636主叫号码：15805363371.0;该号码仅供参考，请优先联系宽带账号。</t>
  </si>
  <si>
    <t>2025-01-05 20:25:02</t>
  </si>
  <si>
    <t>SD-057-250105-219745-6292</t>
  </si>
  <si>
    <t>【调研】-(目标)普通区域-奎文区-樱园东区-13863699820-300M-业务受理宽带-次数0-202501050000667413</t>
  </si>
  <si>
    <t>202501050000667413</t>
  </si>
  <si>
    <t>202501050000667413# 宽带账号:13863699820; 联系电话：13863699820，问题类型：此工单为群障修复工单，根据群障全量闭环修复管理要求，为确保客户网络通畅，请装维人员跟进修复网络问题，谢谢！ 
 群障标题：公告。故障描述：樱园东区主叫号码：13863699820.0;该号码仅供参考，请优先联系宽带账号。</t>
  </si>
  <si>
    <t>2025-01-05 20:12:28</t>
  </si>
  <si>
    <t>2025-01-05 20:13:54</t>
  </si>
  <si>
    <t>SD-057-250105-860345-6294</t>
  </si>
  <si>
    <t>2025-01-05 20:06:59</t>
  </si>
  <si>
    <t>普通区域-潍城区-恒信玫瑰公馆二期-1586617666102-1000M-业务受理宽带-次数0-202501050000670248</t>
  </si>
  <si>
    <t>202501050000670248</t>
  </si>
  <si>
    <t>202501050000670248# 宽带账号:1586617666102; 联系电话：1586617666102，问题类型：此工单为群障修复工单，根据群障全量闭环修复管理要求，为确保客户网络通畅，请装维人员跟进修复网络问题，谢谢！ 
 群障标题：公告。故障描述：恒信玫瑰公馆二期主叫号码：15866176661.0;该号码仅供参考，请优先联系宽带账号。</t>
  </si>
  <si>
    <t>2025-01-05 20:36:32</t>
  </si>
  <si>
    <t>2025-01-05 20:36:57</t>
  </si>
  <si>
    <t>SD-851-276408-8952-27483</t>
  </si>
  <si>
    <t>SD-057-250105-462953-6295</t>
  </si>
  <si>
    <t>2025-01-05 20:07:01</t>
  </si>
  <si>
    <t>普通区域-坊子区-北辛庄村自然村-13589154226-200M-业务受理宽带-次数0-202501050000669805</t>
  </si>
  <si>
    <t>202501050000669805</t>
  </si>
  <si>
    <t>202501050000669805# 宽带账号:13589154226; 联系电话：13589154226，问题类型：此工单为群障修复工单，根据群障全量闭环修复管理要求，为确保客户网络通畅，请装维人员跟进修复网络问题，谢谢！ 
 群障标题：公告。故障描述：潍坊坊子区北辛庄村自然村光缆故障，预估24小时恢复，请帮忙拦截,如有需要请联系片区装维师傅王其文15706307918主叫号码：13589154226.0;该号码仅供参考，请优先联系宽带账号。</t>
  </si>
  <si>
    <t>2025-01-05 20:40:24</t>
  </si>
  <si>
    <t>2025-01-05 20:41:03</t>
  </si>
  <si>
    <t>SD-057-250105-579032-4693</t>
  </si>
  <si>
    <t>2025-01-05 16:54:10</t>
  </si>
  <si>
    <t>【重投】-普通区域-潍城区-十笏园文化城-13863621707-500M-业务受理宽带-次数0-202501050000539468</t>
  </si>
  <si>
    <t>2025-01-06 16:55:00</t>
  </si>
  <si>
    <t>202501050000539468</t>
  </si>
  <si>
    <t>202501050000539468#【已关注中国移动10086微信公众号】 导航立单,用户所在位置有群障,已向客户播报,客户要求装维回访.此工单为群障修复工单,根据群障全量闭环管理要求,为确保客户网络通畅,请装维人员跟进修复网络问题,谢谢.联系电话：13863621707</t>
  </si>
  <si>
    <t>2025-01-05 17:01:01</t>
  </si>
  <si>
    <t>SD-851-232128-24908-27792</t>
  </si>
  <si>
    <t>SD-057-250105-964831-3906</t>
  </si>
  <si>
    <t>FTTR-普通区域-寿光市-中南城市金典-18453664789-1000M-魔百和投诉-次数0-20250105152419X859539555</t>
  </si>
  <si>
    <t>20250105152419X859539555</t>
  </si>
  <si>
    <t>流程受理流水号：20250105152310184536647891133658
客户号码:18453664789
客户姓名:张**
投诉地市:潍坊
来话流水:2025010515213174820816730
宽带账号:18453664789
宽带账号归属地市:潍坊
宽带账号归属区县:寿光市
故障地址:潍坊寿光市圣城街道东升路中南城市金典C3号楼扩容*********
联系电话:18462204789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光功率:-18.99
故障大类:宽带/电视
故障细类:移动高清电视故障(专席)
携转原因:
故障时间:2025-01-05 15:23:38
魔百和单播/组播:组播
具体故障现象:电视提示网络类错误，
客户其他诉求:
魔百和单/组播：组播</t>
  </si>
  <si>
    <t>2025-01-05 15:30:09</t>
  </si>
  <si>
    <t>2025-01-05 15:30:50</t>
  </si>
  <si>
    <t>SD-851-330361-4285-18658</t>
  </si>
  <si>
    <t>SD-057-250105-079631-6297</t>
  </si>
  <si>
    <t>2025-01-05 20:07:08</t>
  </si>
  <si>
    <t>【重投】-普通区域-诸城市-得利斯世纪城-13869640130-300M-业务受理宽带-次数0-202501050000669079</t>
  </si>
  <si>
    <t>202501050000669079</t>
  </si>
  <si>
    <t>202501050000669079# 宽带账号:13869640130; 联系电话：13869640130，问题类型：此工单为群障修复工单，根据群障全量闭环修复管理要求，为确保客户网络通畅，请装维人员跟进修复网络问题，谢谢！ 
 群障标题：公告。故障描述：潍坊诸城市得利斯世纪城光缆故障，预估24小时恢复，请帮忙拦截,如有需要请联系片区装维师傅冯杰15706307952主叫号码：13054759469.0;该号码仅供参考，请优先联系宽带账号。</t>
  </si>
  <si>
    <t>2025-01-05 20:39:02</t>
  </si>
  <si>
    <t>SD-057-250105-905374-3912</t>
  </si>
  <si>
    <t>2025-01-05 15:26:42</t>
  </si>
  <si>
    <t>(目标)普通区域-诸城市-龙都现代城-13792673933-100M-宽带上网投诉-次数0-202501050000452268</t>
  </si>
  <si>
    <t>2025-01-06 16:27:00</t>
  </si>
  <si>
    <t>202501050000452268</t>
  </si>
  <si>
    <t>202501050000452268#宽带账号：13792673933；宽带地址：潍坊诸城市龙都街道人民路龙都现代城26号楼1单元701；客户来电反映家里电视无信号，客户不在现场，无法配合线上指导/客户不配合排障，要求上门，请协助处理，谢谢！联系电话：13792673933；联系人：先生；来电流水：2025010515224771520831356</t>
  </si>
  <si>
    <t>2025-01-05 15:33:14</t>
  </si>
  <si>
    <t>2025-01-05 15:33:51</t>
  </si>
  <si>
    <t>SD-057-250105-680214-6302</t>
  </si>
  <si>
    <t>2025-01-05 20:07:29</t>
  </si>
  <si>
    <t>普通区域-寿光市-挑沟村自然村-13706462271-1000M-宽带上网投诉-次数0-202501050000669659</t>
  </si>
  <si>
    <t>202501050000669659</t>
  </si>
  <si>
    <t xml:space="preserve">202501050000669659#宽带账号：13706462271；宽带地址：潍坊寿光市侯镇挑沟村挑沟村自然村挑沟村13号箱客户来电反映宽带/移动高清电视无法观看，客户要求在10分钟内联系，客户不配合操作，请协助处理，谢谢！联系电话：18363666216来电流水：2025010520040729820880354
</t>
  </si>
  <si>
    <t>2025-01-05 20:25:25</t>
  </si>
  <si>
    <t>2025-01-05 20:25:41</t>
  </si>
  <si>
    <t>SD-851-300166-20384-5198</t>
  </si>
  <si>
    <t>SD-057-250105-654703-3306</t>
  </si>
  <si>
    <t>2025-01-05 14:15:45</t>
  </si>
  <si>
    <t>80+银卡-(目标)普通区域-临朐县-鹏翔苑小区-13869629092-200M-宽带延伸服务-次数0-202501050000389411</t>
  </si>
  <si>
    <t>2025-01-06 14:16:00</t>
  </si>
  <si>
    <t>202501050000389411</t>
  </si>
  <si>
    <t xml:space="preserve">202501050000389411#流程受理流水号：20250105141442138696290921111793
客户号码:13869629092
客户姓名:张**
投诉地市:潍坊
来话流水:2025010514133506020870195
宽带账号:13869629092
宽带账号归属地市:潍坊
宽带账号归属区县:临朐县
故障地址:潍坊临朐县冶源镇人民政府临九路鹏翔苑小区6号楼*********
联系电话:18265611927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故障时间:2025-01-05 14:06:37
具体故障现象:宽带上不去网
</t>
  </si>
  <si>
    <t>2025-01-05 14:23:17</t>
  </si>
  <si>
    <t>2025-01-05 14:24:14</t>
  </si>
  <si>
    <t>SD-057-250105-863145-2842</t>
  </si>
  <si>
    <t>2025-01-05 13:10:31</t>
  </si>
  <si>
    <t>普通区域-临朐县-朝阳自然村-13455679138-300M-宽带延伸服务-次数0-202501050000343922</t>
  </si>
  <si>
    <t>202501050000343922</t>
  </si>
  <si>
    <t xml:space="preserve">202501050000343922#【已关注中国移动10086微信公众号】流程受理流水号：20250105130944134556791381093516
客户号码:13455679138
客户姓名:纪**
投诉地市:潍坊
来话流水:2025010513091382220820092
宽带账号:13455679138
宽带账号归属地市:潍坊
宽带账号归属区县:临朐县
故障地址:潍坊临朐县蒋峪镇人民政府朝阳朝阳自然村朝阳4#魏春华*********
联系电话:13455679138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故障时间:2025-01-05 13:09:50
具体故障现象:网线断了
</t>
  </si>
  <si>
    <t>2025-01-05 13:13:57</t>
  </si>
  <si>
    <t>郭立刚</t>
  </si>
  <si>
    <t>15706307560</t>
  </si>
  <si>
    <t>dw3_jk_guoligang</t>
  </si>
  <si>
    <t>2025-01-05 13:14:28</t>
  </si>
  <si>
    <t>SD-851-244441-871-18590</t>
  </si>
  <si>
    <t>SD-057-250105-426930-2899</t>
  </si>
  <si>
    <t>2025-01-05 13:18:21</t>
  </si>
  <si>
    <t>【调研】-80+银卡-普通区域-高密市-卞家庄自然村-13573697387-1000M-宽带上网投诉-次数0-202501050000347275</t>
  </si>
  <si>
    <t>202501050000347275</t>
  </si>
  <si>
    <t xml:space="preserve">202501050000347275#潍坊高密市密水街道卞家庄卞家庄自然村卞家庄52#伊秋月  换机顶盒 </t>
  </si>
  <si>
    <t>2025-01-05 13:22:01</t>
  </si>
  <si>
    <t>2025-01-05 13:23:41</t>
  </si>
  <si>
    <t>SD-851-293526-41481-17702</t>
  </si>
  <si>
    <t>SD-057-250105-576138-5773</t>
  </si>
  <si>
    <t>2025-01-05 18:57:04</t>
  </si>
  <si>
    <t>普通区域-奎文区-奎文东方家园-15053616339-100M-业务受理宽带-次数0-202501050000636485</t>
  </si>
  <si>
    <t>202501050000636485</t>
  </si>
  <si>
    <t>202501050000636485# 宽带账号:15053616339; 联系电话：15053616339，问题类型：此工单为群障修复工单，根据群障全量闭环修复管理要求，为确保客户网络通畅，请装维人员跟进修复网络问题，谢谢！ 
 群障标题：公告。故障描述：潍坊奎文区奎文东方家园光缆故障，预估24小时恢复，请帮忙拦截,如有需要请联系片区装维师傅高智勇15706307408主叫号码：15053616339.0;该号码仅供参考，请优先联系宽带账号。</t>
  </si>
  <si>
    <t>2025-01-05 19:01:21</t>
  </si>
  <si>
    <t>2025-01-05 19:02:36</t>
  </si>
  <si>
    <t>SD-057-250105-431267-6207</t>
  </si>
  <si>
    <t>2025-01-05 19:56:28</t>
  </si>
  <si>
    <t>80+银卡-普通区域-诸城市-华润佳苑-13791876063-200M-宽带上网投诉-次数0-202501050000662756</t>
  </si>
  <si>
    <t>202501050000662756</t>
  </si>
  <si>
    <t>202501050000662756#流程受理流水号：20250105195531137918760631208343
客户号码:13791876063
客户姓名:仇*
投诉地市:潍坊
来话流水:2025010519544637320833299
宽带账号:13791876063
宽带账号归属地市:潍坊
宽带账号归属区县:诸城市
故障地址:潍坊诸城市龙都街道潍徐街华润佳苑3号楼*********
联系电话:13791876063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光功率:-17.14
故障大类:宽带/电视
故障细类:宽带无法上网
携转原因:
故障时间:2025-01-05 19:56:12
具体故障现象:光猫亮红灯，
客户其他诉求:
;宽带小区$[华润佳苑]$</t>
  </si>
  <si>
    <t>2025-01-05 19:58:23</t>
  </si>
  <si>
    <t>2025-01-05 19:58:40</t>
  </si>
  <si>
    <t>SD-057-250105-031689-3819</t>
  </si>
  <si>
    <t>2025-01-05 15:17:13</t>
  </si>
  <si>
    <t>普通区域-寿光市-鲁丽工业园宿舍-18763691876-300M-宽带上网投诉-次数0-20250105151600X360311739</t>
  </si>
  <si>
    <t>20250105151600X360311739</t>
  </si>
  <si>
    <t xml:space="preserve">流程受理流水号：20250105151539187636918761131204
客户号码:18763691876
客户姓名:刘**
投诉地市:潍坊
来话流水:2025010515152779720847123
宽带账号:18763691876
宽带账号归属地市:潍坊
宽带账号归属区县:寿光市
故障地址:潍坊寿光市侯镇昌大路鲁丽工业园宿舍东楼*********
联系电话:18763691876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光功率:-11.45
故障大类:宽带/电视
故障细类:宽带无法上网
携转原因:
故障时间:2025-01-05 15:15:47
具体故障现象:视频无法播放，
客户其他诉求:
</t>
  </si>
  <si>
    <t>2025-01-05 15:35:08</t>
  </si>
  <si>
    <t>2025-01-05 15:35:26</t>
  </si>
  <si>
    <t>SD-057-250105-640582-5072</t>
  </si>
  <si>
    <t>2025-01-05 17:34:23</t>
  </si>
  <si>
    <t>80+金卡-普通区域-高密市-金达双鹏-15053638969-1000M-宽带上网投诉-次数0-202501050000575202</t>
  </si>
  <si>
    <t>2025-01-06 18:35:00</t>
  </si>
  <si>
    <t>202501050000575202</t>
  </si>
  <si>
    <t>202501050000575202#流程受理流水号：20250105173308150536389691175410
客户号码:15053638969
客户姓名:刘**
投诉地市:潍坊
来话流水:2025010517321309320829082
宽带账号:15053638969
宽带账号归属地市:潍坊
宽带账号归属区县:高密市
故障地址:潍坊高密市姜庄镇姜庄中心街金达双鹏9号楼*********
联系电话:15288836636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17:33:57
具体故障现象:光猫亮红灯，
客户其他诉求:
;宽带小区$[金达双鹏]$</t>
  </si>
  <si>
    <t>2025-01-05 17:42:17</t>
  </si>
  <si>
    <t>2025-01-05 17:42:44</t>
  </si>
  <si>
    <t>SD-851-272257-9490-2148</t>
  </si>
  <si>
    <t>SD-057-250105-042857-5724</t>
  </si>
  <si>
    <t>2025-01-05 18:50:12</t>
  </si>
  <si>
    <t>普通区域-坊子区-天同双羊新城-13964760412-200M-魔百和投诉-次数0-202501050000631953</t>
  </si>
  <si>
    <t>202501050000631953</t>
  </si>
  <si>
    <t>202501050000631953#流程受理流水号：20250105184931139647604121195931
客户号码:13964760412
客户姓名:郭**
投诉地市:潍坊
来话流水:2025010518480714620842564
宽带账号:13964760412
宽带账号归属地市:潍坊
宽带账号归属区县:坊子区
故障地址:潍坊坊子区坊子新区双羊街天同双羊新城双羊新城69*********
联系电话:13964760412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故障细类:移动高清电视故障(专席)
携转原因:
故障时间:2025-01-05 18:49:18
魔百和单播/组播:组播
具体故障现象:电视总是提示22002谢谢
客户其他诉求:
魔百和单/组播：组播;宽带小区$[天同双羊新城]$</t>
  </si>
  <si>
    <t>2025-01-05 18:59:45</t>
  </si>
  <si>
    <t>2025-01-05 19:00:13</t>
  </si>
  <si>
    <t>SD-057-250105-460219-5725</t>
  </si>
  <si>
    <t>2025-01-05 18:50:19</t>
  </si>
  <si>
    <t>普通区域-诸城市-荣樾大都会-13475667355-300M-宽带上网投诉-次数0-20250105184752X723087100</t>
  </si>
  <si>
    <t>20250105184752X723087100</t>
  </si>
  <si>
    <t xml:space="preserve">流程受理流水号：20250105184648134756673551195358
客户号码:13475667355
客户姓名:杜*
投诉地市:潍坊
来话流水:2025010518440554620815730
宽带账号:13475667355
宽带账号归属地市:潍坊
宽带账号归属区县:诸城市
故障地址:潍坊诸城市密州街道兴贸路荣樾大都会荣樾大都会一期8--2
联系电话:13475667355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故障时间:2025-01-05 18:46:51
具体故障现象:网速慢卡顿，
客户其他诉求:
</t>
  </si>
  <si>
    <t>2025-01-05 18:51:41</t>
  </si>
  <si>
    <t>2025-01-05 18:52:13</t>
  </si>
  <si>
    <t>SD-851-306245-3502-4465</t>
  </si>
  <si>
    <t>SD-057-250105-315984-6452</t>
  </si>
  <si>
    <t>2025-01-05 20:30:55</t>
  </si>
  <si>
    <t>【调研】-普通区域-潍城区-苗圃四路社区-13964757582-300M-魔百和投诉-次数0-202501050000677494</t>
  </si>
  <si>
    <t>202501050000677494</t>
  </si>
  <si>
    <t>202501050000677494#【已关注中国移动10086微信公众号】流程受理流水号：20250105202716139647575821213557
客户号码:13964757582
客户姓名:刘*
投诉地市:潍坊
来话流水:2025010520264050020886608
宽带账号:13964757582
宽带账号归属地市:潍坊
宽带账号归属区县:潍城区
故障地址:潍坊潍城区北关街道苗圃四路苗圃四路社区粮食局宿舍1单元502
联系电话:13964757582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故障时间:2025-01-05 20:28:01
魔百和单播/组播:组播
具体故障现象:机顶盒无法开机，
客户其他诉求:
魔百和单/组播：组播;宽带小区$[苗圃四路社区]$</t>
  </si>
  <si>
    <t>2025-01-05 20:43:08</t>
  </si>
  <si>
    <t>2025-01-05 20:43:27</t>
  </si>
  <si>
    <t>SD-057-250105-587194-2558</t>
  </si>
  <si>
    <t>2025-01-05 12:36:46</t>
  </si>
  <si>
    <t>80+银卡-普通区域-寿光市-东方吕后村-15095181892-1000M-宽带上网投诉-次数0-202501050000319952</t>
  </si>
  <si>
    <t>202501050000319952</t>
  </si>
  <si>
    <t xml:space="preserve">202501050000319952#流程受理流水号：20250105123619150951818921084841
客户号码:15095181892
客户姓名:李**
投诉地市:潍坊
来话流水:2025010512351369720869217
宽带账号:15095181892
宽带账号归属地市:潍坊
宽带账号归属区县:寿光市
故障地址:潍坊寿光市上口镇东方吕后村东方吕后村东方吕后村12箱(李俊丰号外墙）*********
联系电话:18364681591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光功率:-20.65
故障大类:宽带/电视
故障细类:宽带无法上网
携转原因:
故障时间:2025-01-05 12:36:27
具体故障现象:光猫灯正常但电脑手机无法上网，
客户其他诉求:客户侧为质差终端，要求上门更换终端并一并处理故障问题。
</t>
  </si>
  <si>
    <t>2025-01-05 12:58:07</t>
  </si>
  <si>
    <t>2025-01-05 12:58:35</t>
  </si>
  <si>
    <t>SD-851-317491-20427-24624</t>
  </si>
  <si>
    <t>SD-057-250105-049583-2892</t>
  </si>
  <si>
    <t>2025-01-05 13:17:20</t>
  </si>
  <si>
    <t>【调研】-80+金卡-(目标)普通区域-潍城区-西安村自然村-13953620873-500M-业务受理宽带-次数0-202501050000347004</t>
  </si>
  <si>
    <t>202501050000347004</t>
  </si>
  <si>
    <t>202501050000347004#【已关注中国移动10086微信公众号】 宽带账号:13953620873; 联系电话：13953620873，问题类型：此工单为群障修复工单，根据群障全量闭环修复管理要求，为确保客户网络通畅，请装维人员跟进修复网络问题，谢谢！ 
 群障标题：公告。故障描述：潍坊潍城区西安村自然村光缆故障，预估24小时恢复，请帮忙拦截,如有需要请联系片区装维师傅刘得胜15706307856主叫号码：13953620873.0;该号码仅供参考，请优先联系宽带账号。</t>
  </si>
  <si>
    <t>2025-01-05 13:31:50</t>
  </si>
  <si>
    <t>2025-01-05 13:32:09</t>
  </si>
  <si>
    <t>SD-057-250105-507412-3822</t>
  </si>
  <si>
    <t>2025-01-05 15:17:20</t>
  </si>
  <si>
    <t>普通区域-诸城市-朱家村自然村-18365638908-300M-宽带上网投诉-次数0-202501050000442267</t>
  </si>
  <si>
    <t>202501050000442267</t>
  </si>
  <si>
    <t>202501050000442267#用户表示宽带不能正常使用，老年人不会操作，要求上门维修，请工作人员协助处理，谢谢！流水号2025010515150916820843399，联系人女士，联系电话15006652382！</t>
  </si>
  <si>
    <t>2025-01-05 15:19:27</t>
  </si>
  <si>
    <t>2025-01-05 15:19:57</t>
  </si>
  <si>
    <t>SD-851-243701-26633-22761</t>
  </si>
  <si>
    <t>SD-057-250105-682173-6218</t>
  </si>
  <si>
    <t>2025-01-05 19:56:58</t>
  </si>
  <si>
    <t>普通区域-诸城市-得利斯世纪城-15866177275-300M-业务受理宽带-次数0-202501050000664951</t>
  </si>
  <si>
    <t>202501050000664951</t>
  </si>
  <si>
    <t>202501050000664951# 宽带账号:15866177275; 联系电话：15866177275，问题类型：此工单为群障修复工单，根据群障全量闭环修复管理要求，为确保客户网络通畅，请装维人员跟进修复网络问题，谢谢！ 
 群障标题：公告。故障描述：潍坊诸城市得利斯世纪城光缆故障，预估24小时恢复，请帮忙拦截,如有需要请联系片区装维师傅冯杰15706307952主叫号码：15288991000.0;该号码仅供参考，请优先联系宽带账号。</t>
  </si>
  <si>
    <t>2025-01-05 20:41:59</t>
  </si>
  <si>
    <t>SD-851-289129-1178-24008</t>
  </si>
  <si>
    <t>SD-057-250105-750498-5961</t>
  </si>
  <si>
    <t>2025-01-05 19:20:00</t>
  </si>
  <si>
    <t>80+银卡-普通区域-奎文区-书香铭郡-18263678003-300M-宽带上网投诉-次数0-202501050000648751</t>
  </si>
  <si>
    <t>202501050000648751</t>
  </si>
  <si>
    <t>202501050000648751#18263678003   客户要求上门排障    联系人先生   联系电话18263678003    流水号2025010519173118620826545</t>
  </si>
  <si>
    <t>2025-01-05 19:21:47</t>
  </si>
  <si>
    <t>2025-01-05 19:22:40</t>
  </si>
  <si>
    <t>SD-057-250105-310795-5788</t>
  </si>
  <si>
    <t>2025-01-05 18:59:09</t>
  </si>
  <si>
    <t>【调研】-80+银卡-(目标)普通区域-临朐县-上河庄-13475658106-300M-宽带上网投诉-次数0-20250105185620X580410711</t>
  </si>
  <si>
    <t>20250105185620X580410711</t>
  </si>
  <si>
    <t xml:space="preserve">【农村网络投诉】流程受理流水号：20250105185244134756581061196595
客户号码:13475658106
客户姓名:付**
投诉地市:潍坊
来话流水:2025010518521838620870307
宽带账号:13475658106
宽带账号归属地市:潍坊
宽带账号归属区县:临朐县
故障地址:潍坊临朐县寺头镇人民政府上河庄村上河庄上河庄（扩容1次）24号箱宗先顺（外墙）*********
联系电话:13475658106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
携转原因:
故障时间:2025-01-05 18:54:14
具体故障现象:打不开网页，
客户其他诉求:
</t>
  </si>
  <si>
    <t>2025-01-05 19:02:04</t>
  </si>
  <si>
    <t>2025-01-05 19:02:27</t>
  </si>
  <si>
    <t>SD-851-237113-9026-23743</t>
  </si>
  <si>
    <t>SD-057-250105-698240-3825</t>
  </si>
  <si>
    <t>2025-01-05 15:17:24</t>
  </si>
  <si>
    <t>【调研】-80+金卡-普通区域-寿光市-东稻田村自然村-13721940816-1000M-业务受理宽带-次数0-202501050000445948</t>
  </si>
  <si>
    <t>202501050000445948</t>
  </si>
  <si>
    <t>202501050000445948# 宽带账号:13721940816; 联系电话：13721940816，问题类型：此工单为群障修复工单，根据群障全量闭环修复管理要求，为确保客户网络通畅，请装维人员跟进修复网络问题，谢谢！ 
 群障标题：公告。故障描述：潍坊寿光市东稻田村自然村光缆故障，预估24小时恢复，请帮忙拦截,如有需要请联系片区装维师傅宋玉杰15706307816主叫号码：13721940816.0;该号码仅供参考，请优先联系宽带账号。</t>
  </si>
  <si>
    <t>2025-01-05 15:23:21</t>
  </si>
  <si>
    <t>SD-851-245731-26358-15883</t>
  </si>
  <si>
    <t>SD-057-250105-509713-3828</t>
  </si>
  <si>
    <t>2025-01-05 15:17:26</t>
  </si>
  <si>
    <t>普通区域-寿光市-吴家营-13854459548-300M-宽带上网投诉-次数0-202501050000441644</t>
  </si>
  <si>
    <t>202501050000441644</t>
  </si>
  <si>
    <t>202501050000441644#13854459548客户反映电视无法观看，线上排障未恢复，请协助处理。谢谢  联系人：先生  联系电话：13854459548本机 流水：2025010515131265720821608</t>
  </si>
  <si>
    <t>2025-01-05 15:24:17</t>
  </si>
  <si>
    <t>2025-01-05 15:26:20</t>
  </si>
  <si>
    <t>SD-851-306680-6215-26324</t>
  </si>
  <si>
    <t>SD-057-250105-726190-5082</t>
  </si>
  <si>
    <t>2025-01-05 17:35:19</t>
  </si>
  <si>
    <t>(目标)普通区域-高密市-文昌街聚类（夷安大街-二实小）-18764687100-200M-魔百和投诉-次数0-20250105173247X567273974</t>
  </si>
  <si>
    <t>2025-01-06 18:36:00</t>
  </si>
  <si>
    <t>20250105173247X567273974</t>
  </si>
  <si>
    <t>流程受理流水号：20250105173134187646871001174927
客户号码:18764687100
客户姓名:綦**
投诉地市:潍坊
来话流水:2025010517310846820818709
宽带账号:18764687100
宽带账号归属地市:潍坊
宽带账号归属区县:高密市
故障地址:潍坊高密市醴泉街道文昌街文昌街聚类（夷安大街-二实小）高密文昌街聚类南楼4单元3号箱
联系电话:18764687100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光功率:-19.10
故障大类:宽带/电视
故障细类:移动高清电视故障(专席)
携转原因:
故障时间:2025-01-05 17:27:22
魔百和单播/组播:单播
具体故障现象:电视直播或点播无法观看，
客户其他诉求:
魔百和单/组播：单播</t>
  </si>
  <si>
    <t>2025-01-05 17:41:17</t>
  </si>
  <si>
    <t>2025-01-05 17:41:41</t>
  </si>
  <si>
    <t>SD-057-250105-152763-6160</t>
  </si>
  <si>
    <t>2025-01-05 19:50:06</t>
  </si>
  <si>
    <t>普通区域-高密市-刘三村自然村-13869623325-300M-宽带上网投诉-次数0-20250105194722X642354623</t>
  </si>
  <si>
    <t>20250105194722X642354623</t>
  </si>
  <si>
    <t xml:space="preserve">【农村网络投诉】流程受理流水号：20250105194529138696233251206544
客户号码:13869623325
客户姓名:王**
投诉地市:潍坊
来话流水:2025010519445474120881128
宽带账号:13869623325
宽带账号归属地市:潍坊
宽带账号归属区县:高密市
故障地址:潍坊高密市夏庄镇刘三村刘三村自然村刘三村王柳11号箱*********
联系电话:13869623325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19:45:11
具体故障现象:光猫亮红灯，缕直插紧重启
客户其他诉求:
</t>
  </si>
  <si>
    <t>2025-01-05 19:54:56</t>
  </si>
  <si>
    <t>2025-01-05 19:55:18</t>
  </si>
  <si>
    <t>SD-851-248604-12424-26547</t>
  </si>
  <si>
    <t>SD-057-250105-561047-6222</t>
  </si>
  <si>
    <t>2025-01-05 19:57:30</t>
  </si>
  <si>
    <t>普通区域-潍城区-城市印象-13864666823-300M-魔百和投诉-次数0-202501050000664885 一级督办</t>
  </si>
  <si>
    <t>202501050000664885</t>
  </si>
  <si>
    <t>202501050000664885#流程受理流水号：20250105195343138646668231208017
客户号码:13864666823
客户姓名:高*
投诉地市:潍坊
来话流水:2025010519502448920810499
宽带账号:13864666823
宽带账号归属地市:潍坊
宽带账号归属区县:奎文区
故障地址:潍坊奎文区广文街道金鼎世家
联系电话:13864666823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光功率:-19.66
故障大类:宽带/电视
故障细类:移动高清电视故障(专席)
携转原因:
故障时间:2025-01-05 20:01:08
魔百和单播/组播:单播
具体故障现象:电视显示登录超时，
客户其他诉求:
魔百和单/组播：单播;宽带小区$[城市印象]$</t>
  </si>
  <si>
    <t>2025-01-05 20:00:50</t>
  </si>
  <si>
    <t>2025-01-05 20:01:13</t>
  </si>
  <si>
    <t>SD-852-238914-842-3537</t>
  </si>
  <si>
    <t>SD-057-250105-216874-4014</t>
  </si>
  <si>
    <t>2025-01-05 15:37:37</t>
  </si>
  <si>
    <t>【重投】-80+普通-普通区域-临朐县-新天地小区-15964327311-300M-业务受理宽带-次数0-202501050000465628</t>
  </si>
  <si>
    <t>202501050000465628</t>
  </si>
  <si>
    <t>202501050000465628# 宽带账号:15964327311; 联系电话：15964327311，问题类型：此工单为群障修复工单，根据群障全量闭环修复管理要求，为确保客户网络通畅，请装维人员跟进修复网络问题，谢谢！ 
 群障标题：公告。故障描述：潍坊临朐县新天地小区光缆故障，预估24小时恢复，请帮忙拦截,如有需要请联系片区装维师傅尹筱15706307601主叫号码：15964327311.0;该号码仅供参考，请优先联系宽带账号。</t>
  </si>
  <si>
    <t>2025-01-05 15:43:36</t>
  </si>
  <si>
    <t>2025-01-05 15:44:17</t>
  </si>
  <si>
    <t>SD-851-300346-21349-15245</t>
  </si>
  <si>
    <t>SD-057-250105-921560-2599</t>
  </si>
  <si>
    <t>2025-01-05 12:39:24</t>
  </si>
  <si>
    <t>80+普通-普通区域-高密市-凤凰永安居-18754450861-300M-宽带上网投诉-次数0-202501050000323210</t>
  </si>
  <si>
    <t>202501050000323210</t>
  </si>
  <si>
    <t>202501050000323210#18754450861 客户来电反映本机号码办理的宽带电视无法使用，自己老人在家，不会操作，无法提供具体故障，要求师傅上门处理，请处理，谢谢 联系电话18754450861 联系人女士 来电流水2025010512373667020887695</t>
  </si>
  <si>
    <t>2025-01-05 12:41:20</t>
  </si>
  <si>
    <t>2025-01-05 12:41:41</t>
  </si>
  <si>
    <t>SD-057-250105-095478-2542</t>
  </si>
  <si>
    <t>2025-01-05 12:35:02</t>
  </si>
  <si>
    <t>普通区域-临朐县-河头庄自然村-13869600897-300M-宽带上网投诉-次数0-20250105123220X540277126</t>
  </si>
  <si>
    <t>20250105123220X540277126</t>
  </si>
  <si>
    <t xml:space="preserve">【农村网络投诉】流程受理流水号：20250105123043138696008971083433
客户号码:13869600897
客户姓名:郭**
投诉地市:潍坊
来话流水:2025010512301057420829994
宽带账号:13869600897
宽带账号归属地市:潍坊
宽带账号归属区县:临朐县
故障地址:潍坊临朐县城关街道河头庄河头庄自然村河头庄西北2#郭玉起pos001-1:8*********
联系电话:15318928669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12:31:32
具体故障现象:光猫灯正常但电脑手机无法上网，
客户其他诉求:
</t>
  </si>
  <si>
    <t>2025-01-05 12:38:34</t>
  </si>
  <si>
    <t>SD-851-291577-6197-6267</t>
  </si>
  <si>
    <t>SD-057-250105-271408-3780</t>
  </si>
  <si>
    <t>2025-01-05 15:11:09</t>
  </si>
  <si>
    <t>【调研】-80+金卡-FTTR-普通区域-高密市-周阳大尹村-13515363687-1000M-宽带上网投诉-次数0-20250105150954X994567284</t>
  </si>
  <si>
    <t>20250105150954X994567284</t>
  </si>
  <si>
    <t>【农村网络投诉】检测结果：1、手机账号余额检测：手机账户余额正常；2、宽带账号登录状态检测：账号登录状态正常；3、宽带状态检测：宽带状态正常；4、宽带速率检测：宽带速率正常；5、群体故障检测：无大面积群障；6、线路检测：线路状态正常；7、光猫在线检测：光猫在线；故障类型：光猫LOS红灯，无法上网。故障描述：亮红灯，无法上网，给联系电话回。联系人：15963633818。联系电话：13515363687。。</t>
  </si>
  <si>
    <t>2025-01-05 15:11:39</t>
  </si>
  <si>
    <t>2025-01-05 15:13:19</t>
  </si>
  <si>
    <t>SD-851-324364-8169-9423</t>
  </si>
  <si>
    <t>SD-057-250105-180465-6226</t>
  </si>
  <si>
    <t>2025-01-05 19:57:42</t>
  </si>
  <si>
    <t>【重投】-80+银卡-普通区域-青州市-胡集村-15662489567-1000M-宽带上网投诉-次数0-202501050000663071</t>
  </si>
  <si>
    <t>202501050000663071</t>
  </si>
  <si>
    <t>202501050000663071#宽带账号：15662489567；宽带地址：潍坊青州市东夏镇胡集胡集村扩容5号箱(于集西李来宾；客户来电反映家里网慢卡，线上指导无法配合操作，请协助处理, 来电流水：2025010519380539720844006联系电话：15662489567</t>
  </si>
  <si>
    <t>2025-01-05 20:03:02</t>
  </si>
  <si>
    <t>2025-01-05 20:03:49</t>
  </si>
  <si>
    <t>SD-851-287067-12557-1917</t>
  </si>
  <si>
    <t>SD-057-250105-542891-5733</t>
  </si>
  <si>
    <t>2025-01-05 18:51:30</t>
  </si>
  <si>
    <t>【调研】-80+金卡-普通区域-奎文区-水映幸福城二期-15965096883-1000M-宽带上网投诉-次数0-202501050000631989</t>
  </si>
  <si>
    <t>202501050000631989</t>
  </si>
  <si>
    <t xml:space="preserve">202501050000631989#宽带账号：15965096883；宽带地址：潍坊奎文区北苑街道北宫街水映幸福城二期18号楼；客户来电反映电视看不了，21305，经查询客户侧为质差机顶盒，请协助上门更换终端并一并处理故障问题，谢谢！联系电话：15965096883；联系人：先生；来电流水：。
</t>
  </si>
  <si>
    <t>2025-01-05 18:56:08</t>
  </si>
  <si>
    <t>2025-01-05 18:56:23</t>
  </si>
  <si>
    <t>SD-851-241806-21498-16570</t>
  </si>
  <si>
    <t>SD-057-250105-586214-2517</t>
  </si>
  <si>
    <t>2025-01-05 12:30:13</t>
  </si>
  <si>
    <t>80+银卡-普通区域-寿光市-杨家仕庄村自然村-15064439110-1000M-宽带延伸服务-次数0-202501050000315125</t>
  </si>
  <si>
    <t>202501050000315125</t>
  </si>
  <si>
    <t xml:space="preserve">202501050000315125#流程受理流水号：20250105122920150644391101083024
客户号码:15064439110
客户姓名:王**
投诉地市:潍坊
来话流水:2025010512252654520891659
宽带账号:15064439110
宽带账号归属地市:潍坊
宽带账号归属区县:寿光市
故障地址:潍坊寿光市圣城街道杨家仕庄村杨家仕庄村自然村杨家仕庄村7箱（东4街路南）*********
联系电话:15064439110
联系人:先生/女士
工单紧急程度:紧急
是否有升级投诉倾向:否
是否重复投诉:否
是否携转意向:否
是否投诉倾向:否
是否智能网关:智能网关
当前是否在线:是
接入方式:FTTH
是否质差终端:无质差信息
光功率:-20.50
故障大类:宽带/电视
故障细类:宽带延伸服务
携转原因:
故障时间:2025-01-05 12:29:24
具体故障现象:客户表示当时光纤接口没有给客户安装到千兆接口上，导致客户家里的网络无法达到千兆网络，客户要求上报核实处理，
</t>
  </si>
  <si>
    <t>2025-01-05 12:37:40</t>
  </si>
  <si>
    <t>2025-01-05 12:37:55</t>
  </si>
  <si>
    <t>SD-851-236763-11472-15113</t>
  </si>
  <si>
    <t>SD-057-250105-316279-5970</t>
  </si>
  <si>
    <t>2025-01-05 19:21:14</t>
  </si>
  <si>
    <t>普通区域-诸城市-朱解东王门自然村-15006362850-1000M-宽带上网投诉-次数0-202501050000649452</t>
  </si>
  <si>
    <t>202501050000649452</t>
  </si>
  <si>
    <t>202501050000649452#宽带账号：15006362850  宽带地址：潍坊诸城市密州街道朱解东王门朱解东王门自然村东王门村东北5#箱****  客户来电反映宽带上网慢，客户不配合，要求上门测网速，请协助处理，谢谢！
联系电话：本机；联系人：先生；来电流水：2025010519164729120822193</t>
  </si>
  <si>
    <t>2025-01-05 19:25:25</t>
  </si>
  <si>
    <t>2025-01-05 19:26:02</t>
  </si>
  <si>
    <t>SD-851-264502-5586-28624</t>
  </si>
  <si>
    <t>SD-057-250105-675049-5795</t>
  </si>
  <si>
    <t>2025-01-05 18:59:35</t>
  </si>
  <si>
    <t>【调研】-80+白金-(目标)普通区域-昌乐县-邢李村自然村-15169577213-300M-宽带上网投诉-次数0-20250105185856X736189686</t>
  </si>
  <si>
    <t>20250105185856X736189686</t>
  </si>
  <si>
    <t xml:space="preserve">【农村网络投诉】流程受理流水号：20250105185818151695772131197740
客户号码:15169577213
客户姓名:刘**
投诉地市:潍坊
来话流水:2025010518575992020806615
宽带账号:15169577213
宽带账号归属地市:潍坊
宽带账号归属区县:昌乐县
故障地址:潍坊昌乐县营丘镇邢李村邢李村自然村邢李村K3#*********
联系电话:15169577213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18:58:32
具体故障现象:光猫亮红灯，
客户其他诉求:
</t>
  </si>
  <si>
    <t>2025-01-05 19:02:19</t>
  </si>
  <si>
    <t>2025-01-05 19:02:39</t>
  </si>
  <si>
    <t>SD-851-255342-12371-1980</t>
  </si>
  <si>
    <t>SD-057-250105-892754-5797</t>
  </si>
  <si>
    <t>2025-01-05 18:59:48</t>
  </si>
  <si>
    <t>普通区域-奎文区-东方天韵三期-15854436611-300M-魔百和投诉-次数0-202501050000638892</t>
  </si>
  <si>
    <t>202501050000638892</t>
  </si>
  <si>
    <t>202501050000638892#流程受理流水号：20250105185743158544366111197635
客户号码:15854436611
客户姓名:王*
投诉地市:潍坊
来话流水:2025010518571358820801752
宽带账号:15854436611
宽带账号归属地市:潍坊
宽带账号归属区县:高新
故障地址:潍坊高新高新城区北海路东方天韵三期58号楼1单元
联系电话:15854436611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故障细类:移动高清电视故障(专席)
携转原因:
故障时间:2025-01-05 19:02:36
魔百和单播/组播:组播
具体故障现象:电视直播或点播无法观看，
客户其他诉求:
魔百和单/组播：组播;宽带小区$[东方天韵三期]$</t>
  </si>
  <si>
    <t>2025-01-05 19:01:11</t>
  </si>
  <si>
    <t>2025-01-05 19:01:38</t>
  </si>
  <si>
    <t>SD-057-250105-982756-3838</t>
  </si>
  <si>
    <t>2025-01-05 15:17:41</t>
  </si>
  <si>
    <t>【调研】-(目标)普通区域-奎文区-李家社区-15964906166-300M-业务受理宽带-次数0-202501050000445567 二级督办</t>
  </si>
  <si>
    <t>202501050000445567</t>
  </si>
  <si>
    <t>202501050000445567# 宽带账号:15964906166; 联系电话：15964906166，问题类型：此工单为群障修复工单，根据群障全量闭环修复管理要求，为确保客户网络通畅，请装维人员跟进修复网络问题，谢谢！ 
 群障标题：公告。故障描述：潍坊奎文区李家社区光缆故障，预估24小时恢复，请帮忙拦截,如有需要请联系片区装维师傅吴铁柏15706307482主叫号码：15169562036.0;该号码仅供参考，请优先联系宽带账号。</t>
  </si>
  <si>
    <t>2025-01-05 15:20:59</t>
  </si>
  <si>
    <t>2025-01-05 15:21:20</t>
  </si>
  <si>
    <t>SD-851-301240-52299-24362</t>
  </si>
  <si>
    <t>SD-057-250105-136902-3840</t>
  </si>
  <si>
    <t>2025-01-05 15:17:45</t>
  </si>
  <si>
    <t>普通区域-昌邑市-潍坊环境工程职业学院宿舍公寓-17867160772-200M-业务受理宽带-次数0-202501050000445387</t>
  </si>
  <si>
    <t>2025-01-06 15:18:00</t>
  </si>
  <si>
    <t>202501050000445387</t>
  </si>
  <si>
    <t>202501050000445387#【已关注中国移动10086微信公众号】 宽带账号:17867160772; 联系电话：17867160772，问题类型：此工单为群障修复工单，根据群障全量闭环修复管理要求，为确保客户网络通畅，请装维人员跟进修复网络问题，谢谢！ 
 群障标题：公告。故障描述：潍坊环境工程职业学院宿舍公寓主叫号码：17867160772.0;该号码仅供参考，请优先联系宽带账号。</t>
  </si>
  <si>
    <t>2025-01-05 15:18:33</t>
  </si>
  <si>
    <t>2025-01-05 15:18:49</t>
  </si>
  <si>
    <t>SD-057-250105-149876-5094</t>
  </si>
  <si>
    <t>2025-01-05 17:36:26</t>
  </si>
  <si>
    <t>80+银卡-普通区域-高密市-梓潼家园-13964607333-1000M-业务受理宽带-次数0-202501050000576603</t>
  </si>
  <si>
    <t>202501050000576603</t>
  </si>
  <si>
    <t>202501050000576603# 宽带账号:13964607333; 联系电话：13964607333，问题类型：此工单为群障修复工单，根据群障全量闭环修复管理要求，为确保客户网络通畅，请装维人员跟进修复网络问题，谢谢！ 
 群障标题：公告。故障描述：梓潼家园主叫号码：13964607333.0;该号码仅供参考，请优先联系宽带账号。</t>
  </si>
  <si>
    <t>2025-01-05 17:50:16</t>
  </si>
  <si>
    <t>2025-01-05 17:50:37</t>
  </si>
  <si>
    <t>SD-851-334933-8757-8907</t>
  </si>
  <si>
    <t>SD-057-250105-847613-3842</t>
  </si>
  <si>
    <t>2025-01-05 15:17:53</t>
  </si>
  <si>
    <t>普通区域-坊子区-铁路宿舍-18265699530-300M-业务受理宽带-次数0-202501050000445393</t>
  </si>
  <si>
    <t>202501050000445393</t>
  </si>
  <si>
    <t>202501050000445393# 宽带账号:18265699530; 联系电话：18265699530，问题类型：此工单为群障修复工单，根据群障全量闭环修复管理要求，为确保客户网络通畅，请装维人员跟进修复网络问题，谢谢！ 
 群障标题：公告。故障描述：LINK_LOSS主叫号码：18265699530.0;该号码仅供参考，请优先联系宽带账号。</t>
  </si>
  <si>
    <t>2025-01-05 15:19:53</t>
  </si>
  <si>
    <t>2025-01-05 15:20:24</t>
  </si>
  <si>
    <t>SD-057-250105-348957-5099</t>
  </si>
  <si>
    <t>2025-01-05 17:36:44</t>
  </si>
  <si>
    <t>【调研】-80+金卡-普通区域-奎文区-阳光美苑-13793601987-1000M-宽带上网投诉-次数0-202501050000575847</t>
  </si>
  <si>
    <t>2025-01-06 18:37:00</t>
  </si>
  <si>
    <t>202501050000575847</t>
  </si>
  <si>
    <t>202501050000575847#宽带账号：13793601987；宽带地址：潍坊奎文区北苑街道虞河路阳光美苑高层；客户来电反映电视提示网络未连接，重启机顶盒、拔插网线未恢复，客户要求上门维修，请协助处理，谢谢！联系电话：15165626391；联系人：先生</t>
  </si>
  <si>
    <t>2025-01-05 17:41:44</t>
  </si>
  <si>
    <t>2025-01-05 17:42:23</t>
  </si>
  <si>
    <t>SD-057-250105-305716-5741</t>
  </si>
  <si>
    <t>2025-01-05 18:53:10</t>
  </si>
  <si>
    <t>80+普通-普通区域-诸城市-紫檀文苑-15863673307-300M-宽带上网投诉-次数0-202501050000635377</t>
  </si>
  <si>
    <t>202501050000635377</t>
  </si>
  <si>
    <t>202501050000635377#流程受理流水号：20250105184832158636733071195687
客户号码:15863673307
客户姓名:刘**
投诉地市:潍坊
来话流水:2025010518420603120802317
宽带账号:15863673307
宽带账号归属地市:潍坊
宽带账号归属区县:诸城市
故障地址:潍坊诸城市密州街道府前街紫檀文苑1号楼*********
联系电话:15863673757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光功率:-16.07
故障大类:宽带/电视
故障细类:网速慢/上网掉线(专席)
携转原因:
故障时间:2025-01-05 18:45:28
具体故障现象:客户表示办理的宽带卡顿严重，表示实际使用的网速达不到办理的网速，且前期反馈也没有处理好，要求起码能达到办理的网速。要求能保证好用不卡顿就行，请协助，谢谢！
客户其他诉求:
;宽带小区$[紫檀文苑]$</t>
  </si>
  <si>
    <t>2025-01-05 18:55:02</t>
  </si>
  <si>
    <t>2025-01-05 18:55:27</t>
  </si>
  <si>
    <t>SD-057-250105-387412-3283</t>
  </si>
  <si>
    <t>2025-01-05 14:11:13</t>
  </si>
  <si>
    <t>普通区域-奎文区-凯远宿舍-15963465865-500M-宽带上网投诉-次数0-20250105140837X317366147</t>
  </si>
  <si>
    <t>20250105140837X317366147</t>
  </si>
  <si>
    <t xml:space="preserve">流程受理流水号：20250105140747159634658651109505
客户号码:15963465865
客户姓名:时**
投诉地市:潍坊
来话流水:2025010514053036520886912
宽带账号:15963465865
宽带账号归属地市:潍坊
宽带账号归属区县:高新
故障地址:潍坊高新高新城区民生街市教育局宿舍3号楼*********
联系电话:15963465865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14:07:54
具体故障现象:电脑无法上网，
客户其他诉求:
</t>
  </si>
  <si>
    <t>2025-01-05 14:21:23</t>
  </si>
  <si>
    <t>2025-01-05 14:22:01</t>
  </si>
  <si>
    <t>SD-057-250105-408316-5976</t>
  </si>
  <si>
    <t>2025-01-05 19:23:17</t>
  </si>
  <si>
    <t>普通区域-诸城市-齐沟二村自然村-18763656722-300M-宽带上网投诉-次数0-202501050000628699</t>
  </si>
  <si>
    <t>202501050000628699</t>
  </si>
  <si>
    <t>202501050000628699#宽带账号：18763656722；宽带地址：潍坊诸城市辛兴镇前齐沟三村；客户来电反映宽带无法上网，客户不在现场，无法配合线上指导，要求师傅上门，请协助处理，谢谢！联系电话：18265607260；联系人：先生；来电流水：2025010519190900120836151</t>
  </si>
  <si>
    <t>2025-01-05 19:27:38</t>
  </si>
  <si>
    <t>2025-01-05 19:28:00</t>
  </si>
  <si>
    <t>SD-057-250105-906153-5048</t>
  </si>
  <si>
    <t>2025-01-05 17:31:36</t>
  </si>
  <si>
    <t>普通区域--null--业务受理宽带-次数0-202501040000634328</t>
  </si>
  <si>
    <t>202501040000634328</t>
  </si>
  <si>
    <t>202501040000634328#客户来电对前期工单处理不满 要求重新处理   前期工单流水：202501020000669153</t>
  </si>
  <si>
    <t>2025-01-05 18:46:01</t>
  </si>
  <si>
    <t>SD-057-250105-780162-2537</t>
  </si>
  <si>
    <t>2025-01-05 12:33:55</t>
  </si>
  <si>
    <t>普通区域-诸城市-金都北-西小区-13562622122-100M-宽带上网投诉-次数0-202501050000317644</t>
  </si>
  <si>
    <t>202501050000317644</t>
  </si>
  <si>
    <t xml:space="preserve">202501050000317644#流程受理流水号：20250105123201135626221221083763
客户号码:13562622122
客户姓名:孙**
投诉地市:潍坊
来话流水:2025010512312663820839934
宽带账号:13562622122
宽带账号归属地市:潍坊
宽带账号归属区县:诸城市
故障地址:潍坊诸城市密州街道西关大街金都北-西小区2号楼*********
联系电话:13562622122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故障时间:2025-01-05 12:28:00
具体故障现象:提示网络无法连接，
客户其他诉求:客户侧为质差终端，要求上门更换终端并一并处理故障问题。
</t>
  </si>
  <si>
    <t>2025-01-05 12:37:00</t>
  </si>
  <si>
    <t>2025-01-05 12:39:09</t>
  </si>
  <si>
    <t>SD-057-250105-908561-3800</t>
  </si>
  <si>
    <t>2025-01-05 15:14:05</t>
  </si>
  <si>
    <t>【调研】-80+银卡-普通区域-寿光市-渤海明珠-15863637789-500M-宽带上网投诉-次数0-20250105151109X692629120</t>
  </si>
  <si>
    <t>20250105151109X692629120</t>
  </si>
  <si>
    <t xml:space="preserve">流程受理流水号：20250105151000158636377891129357
客户号码:15863637789
客户姓名:侯**
投诉地市:潍坊
来话流水:2025010515083628420869523
宽带账号:15863637789
宽带账号归属地市:潍坊
宽带账号归属区县:寿光市
故障地址:潍坊寿光市羊口镇学府街渤海明珠8号楼*********
联系电话:15863637789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故障细类:网速慢/上网掉线(专席)
携转原因:
故障时间:2025-01-05 15:10:08
具体故障现象:网速慢卡顿，客户表示宽带频繁掉线，电视也卡顿，请协助处理，谢谢
客户其他诉求:
</t>
  </si>
  <si>
    <t>2025-01-05 15:18:24</t>
  </si>
  <si>
    <t>2025-01-05 15:20:37</t>
  </si>
  <si>
    <t>SD-057-250105-210845-5109</t>
  </si>
  <si>
    <t>2025-01-05 17:37:50</t>
  </si>
  <si>
    <t>普通区域-安丘市-尧沟村自然村-15263674058-500M-宽带上网投诉-次数0-202501050000578292</t>
  </si>
  <si>
    <t>2025-01-06 18:38:00</t>
  </si>
  <si>
    <t>202501050000578292</t>
  </si>
  <si>
    <t>202501050000578292#流程受理流水号：20250105173633152636740581176460
客户号码:15263674058
客户姓名:王**
投诉地市:潍坊
来话流水:2025010517303604420813343
宽带账号:15263674058
宽带账号归属地市:潍坊
宽带账号归属区县:安丘市
故障地址:潍坊安丘市金冢子镇尧沟村尧沟村自然村尧沟村二次追加2号箱张国红*********
联系电话:15206305201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17:36:54
具体故障现象:打不开网页，
客户其他诉求:
;宽带小区$[尧沟村自然村]$</t>
  </si>
  <si>
    <t>2025-01-05 17:44:13</t>
  </si>
  <si>
    <t>2025-01-05 17:44:43</t>
  </si>
  <si>
    <t>SD-851-302493-2352-26488</t>
  </si>
  <si>
    <t>SD-057-250105-510273-6183</t>
  </si>
  <si>
    <t>2025-01-05 19:53:24</t>
  </si>
  <si>
    <t>普通区域-诸城市-东城名苑-15165682226-1000M-宽带上网投诉-次数0-202501050000662938</t>
  </si>
  <si>
    <t>202501050000662938</t>
  </si>
  <si>
    <t xml:space="preserve">202501050000662938#【已关注中国移动10086微信公众号】流程受理流水号：20250105195156151656822261207709
客户号码:15165682226
客户姓名:孙*
投诉地市:潍坊
来话流水:2025010519504009420811904
宽带账号:15165682226
宽带账号归属地市:潍坊
宽带账号归属区县:诸城市
故障地址:潍坊诸城市密州街道东坡街东城名苑16号楼*********
联系电话:15165682226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光功率:-17.07
故障大类:宽带/电视
故障细类:移动高清电视故障
携转原因:
故障时间:2025-01-05 19:52:05
魔百和单播/组播:组播
具体故障现象:电视故障
客户其他诉求:客户侧为质差终端，要求上门更换终端并一并处理故障问题。
</t>
  </si>
  <si>
    <t>2025-01-05 19:56:09</t>
  </si>
  <si>
    <t>2025-01-05 19:56:31</t>
  </si>
  <si>
    <t>SD-851-252256-9740-12159</t>
  </si>
  <si>
    <t>SD-057-250105-618379-3978</t>
  </si>
  <si>
    <t>2025-01-05 15:34:05</t>
  </si>
  <si>
    <t>普通区域-奎文区-清平花园-19553658130-1000M-业务受理宽带-次数0-202501050000459846</t>
  </si>
  <si>
    <t>202501050000459846</t>
  </si>
  <si>
    <t>202501050000459846# 导航立单,用户所在位置有群障,已向客户播报,客户要求装维回访.此工单为群障修复工单,根据群障全量闭环管理要求,为确保客户网络通畅,请装维人员跟进修复网络问题,谢谢.联系电话：19553658130</t>
  </si>
  <si>
    <t>2025-01-05 16:03:21</t>
  </si>
  <si>
    <t>SD-851-278783-21135-6743</t>
  </si>
  <si>
    <t>SD-057-250105-715248-6487</t>
  </si>
  <si>
    <t>2025-01-05 20:36:52</t>
  </si>
  <si>
    <t>普通区域-潍城区-城隍庙小区-13685360688-100M-业务受理宽带-次数0-202501050000679985</t>
  </si>
  <si>
    <t>202501050000679985</t>
  </si>
  <si>
    <t>202501050000679985# 宽带账号:13685360688; 联系电话：13685360688，问题类型：此工单为群障修复工单，根据群障全量闭环修复管理要求，为确保客户网络通畅，请装维人员跟进修复网络问题，谢谢！ 
 群障标题：公告。故障描述：潍坊潍城区城隍庙小区光缆故障，预估24小时恢复，请帮忙拦截,如有需要请联系片区装维师傅杜王峰15706307881主叫号码：13911001943.0;该号码仅供参考，请优先联系宽带账号。</t>
  </si>
  <si>
    <t>2025-01-05 20:54:31</t>
  </si>
  <si>
    <t>SD-057-250105-950231-6488</t>
  </si>
  <si>
    <t>2025-01-05 20:36:55</t>
  </si>
  <si>
    <t>普通区域-寿光市-南范村-15266363616-200M-业务受理宽带-次数0-202501050000679893 三级督办</t>
  </si>
  <si>
    <t>202501050000679893</t>
  </si>
  <si>
    <t>202501050000679893# 宽带账号:15266363616; 联系电话：15266363616，问题类型：此工单为群障修复工单，根据群障全量闭环修复管理要求，为确保客户网络通畅，请装维人员跟进修复网络问题，谢谢！ 
 群障标题：公告。故障描述：潍坊寿光市南范村光缆故障，预估24小时恢复，请帮忙拦截,如有需要请联系片区装维师傅刘彬15706307765主叫号码：13853612269.0;该号码仅供参考，请优先联系宽带账号。</t>
  </si>
  <si>
    <t>2025-01-05 20:43:50</t>
  </si>
  <si>
    <t>2025-01-05 20:44:14</t>
  </si>
  <si>
    <t>SD-057-250105-908715-3293</t>
  </si>
  <si>
    <t>2025-01-05 14:13:12</t>
  </si>
  <si>
    <t>普通区域-昌邑市-中央商务区北区-15966136818-300M-宽带上网投诉-次数0-202501050000379619</t>
  </si>
  <si>
    <t>202501050000379619</t>
  </si>
  <si>
    <t>202501050000379619#15966136818客户反映电视无法观看，提示蓝屏，机顶盒一直闪红灯，请协助处理。谢谢  联系人：先生 联系电话：本机 流水：2025010514090266220822868</t>
  </si>
  <si>
    <t>2025-01-05 14:17:24</t>
  </si>
  <si>
    <t>2025-01-05 14:17:41</t>
  </si>
  <si>
    <t>SD-057-250105-476928-3294</t>
  </si>
  <si>
    <t>2025-01-05 14:13:16</t>
  </si>
  <si>
    <t>普通区域-青州市-联升富贵园-13280100999-1000M-宽带上网投诉-次数0-202501050000385569</t>
  </si>
  <si>
    <t>202501050000385569</t>
  </si>
  <si>
    <t xml:space="preserve">202501050000385569#宽带账号：13280100999；宽带地址：潍坊青州市益都街道尧王山东路联升富贵园5号楼；客户来电反映电视无法观看，客户不在现场，无法配合线上指导/客户不配合排障，要求上门，请协助处理，谢谢！联系电话：13280100999；联系人：女士；来电流水：2025010514103679020839235。 
</t>
  </si>
  <si>
    <t>2025-01-05 14:18:44</t>
  </si>
  <si>
    <t>2025-01-05 14:19:09</t>
  </si>
  <si>
    <t>SD-851-307782-2184-18271</t>
  </si>
  <si>
    <t>SD-057-250105-038241-5984</t>
  </si>
  <si>
    <t>2025-01-05 19:24:40</t>
  </si>
  <si>
    <t>普通区域-高密市-呼家庄驻地自然村-15264643329-100M-宽带上网投诉-次数0-202501050000650107</t>
  </si>
  <si>
    <t>202501050000650107</t>
  </si>
  <si>
    <t>202501050000650107#流程受理流水号：20250105192109152646433291202111
客户号码:15264643329
客户姓名:孙**
投诉地市:潍坊
来话流水:2025010519180826320830114
宽带账号:15264643329
宽带账号归属地市:潍坊
宽带账号归属区县:高密市
故障地址:潍坊高密市井沟镇呼家庄驻地呼家庄驻地自然村高密市呼家庄驻地刘伟才13号箱*********
联系电话:15264643329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故障细类:宽带网速慢/卡顿
携转原因:
故障时间:2025-01-05 19:21:56
网站/APP/游戏名称:抖音直播
具体故障现象:看直播视频延迟卡顿，上网速率慢
客户其他诉求:
;宽带小区$[呼家庄驻地自然村]$</t>
  </si>
  <si>
    <t>2025-01-05 19:27:52</t>
  </si>
  <si>
    <t>刘军1</t>
  </si>
  <si>
    <t>15706307372</t>
  </si>
  <si>
    <t>dw3_jk_liujun1</t>
  </si>
  <si>
    <t>SD-057-250105-970645-5759</t>
  </si>
  <si>
    <t>2025-01-05 18:56:19</t>
  </si>
  <si>
    <t>80+普通-普通区域-寒亭区-王固庄村自然村-13780859485-1000M-宽带上网投诉-次数0-20250105185525X525727532 一级督办</t>
  </si>
  <si>
    <t>20250105185525X525727532</t>
  </si>
  <si>
    <t xml:space="preserve">【农村网络投诉】流程受理流水号：20250105185355137808594851196865
客户号码:13780859485
客户姓名:徐**
投诉地市:潍坊
来话流水:2025010518533943420879069
宽带账号:13780859485
宽带账号归属地市:潍坊
宽带账号归属区县:寒亭区
故障地址:潍坊寒亭区双杨镇王固庄村王固庄村自然村寒亭区双杨镇王固庄村西南2号箱王栋*********
联系电话:13780859485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18:55:13
具体故障现象:光猫亮红灯，
客户其他诉求:
</t>
  </si>
  <si>
    <t>2025-01-05 19:00:48</t>
  </si>
  <si>
    <t>2025-01-05 19:01:15</t>
  </si>
  <si>
    <t>SD-851-316004-15055-746</t>
  </si>
  <si>
    <t>SD-057-250105-176034-6491</t>
  </si>
  <si>
    <t>2025-01-05 20:37:27</t>
  </si>
  <si>
    <t>普通区域-奎文区-雅苑小区-15706301526-300M-宽带上网投诉-次数0-202501050000679587</t>
  </si>
  <si>
    <t>202501050000679587</t>
  </si>
  <si>
    <t>202501050000679587#宽带账号：15706301526；宽带地址：潍坊奎文区清池高新二路雅苑小区5号楼*********
潍坊奎文区清池高新二路雅苑小区5号楼*********
；客户来电反映移动高清无法观看，客户不配合排障，要求上门，请协助处理，谢谢！联系电话：13465712208来电流水2025010520313938220808164</t>
  </si>
  <si>
    <t>2025-01-05 20:44:24</t>
  </si>
  <si>
    <t>2025-01-05 20:44:44</t>
  </si>
  <si>
    <t>SD-851-265717-3470-25724</t>
  </si>
  <si>
    <t>SD-057-250105-380672-6492</t>
  </si>
  <si>
    <t>2025-01-05 20:37:34</t>
  </si>
  <si>
    <t>【调研】-80+银卡-(目标)普通区域-诸城市-玉山广场-13963626750-1000M-魔百和投诉-次数0-202501050000681663</t>
  </si>
  <si>
    <t>202501050000681663</t>
  </si>
  <si>
    <t>202501050000681663#流程受理流水号：20250105203413139636267501214514
客户号码:13963626750
客户姓名:王**
投诉地市:潍坊
来话流水:2025010520323505320812146
宽带账号:13963626750
宽带账号归属地市:潍坊
宽带账号归属区县:诸城市
故障地址:潍坊诸城市密州街道和平街玉山广场1号楼*********
联系电话:13963626750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光功率:-19.17
故障大类:宽带/电视
故障细类:移动高清电视故障(专席)
携转原因:
故障时间:2025-01-05 20:37:59
魔百和单播/组播:单播
具体故障现象:电视网络未连接：宽带正常使用，帐号排查正确，网口灯正常，网线无问题，指导网线换口，对应指导网络配置无效，请协助处理，谢谢。
客户其他诉求:
魔百和单/组播：单播;宽带小区$[玉山广场]$</t>
  </si>
  <si>
    <t>2025-01-05 20:43:54</t>
  </si>
  <si>
    <t>SD-057-250105-271590-3806</t>
  </si>
  <si>
    <t>2025-01-05 15:15:00</t>
  </si>
  <si>
    <t>【重要三类】80+金卡-普通区域-奎文区-宝鼎花园-13853647404-1000M-宽带上网投诉-次数0-202501050000440329 三级督办</t>
  </si>
  <si>
    <t>202501050000440329</t>
  </si>
  <si>
    <t>202501050000440329#宽带账号：13853647404；宽带地址：潍坊奎文区广文街道胜利街宝鼎花园3号楼*********
；客户来电反映移动高清无法观看，客户不配合排障，要求上门，请协助处理，谢谢！联系电话：18815360253；联系人：先生；来电流水：2025010515053767320835802。</t>
  </si>
  <si>
    <t>2025-01-05 15:17:10</t>
  </si>
  <si>
    <t>2025-01-05 15:18:13</t>
  </si>
  <si>
    <t>SD-851-306030-21704-11956</t>
  </si>
  <si>
    <t>SD-057-250105-653492-5116</t>
  </si>
  <si>
    <t>2025-01-05 17:38:12</t>
  </si>
  <si>
    <t>普通区域-寿光市-羊口二建小区-15154485771-1000M-宽带上网投诉-次数0-20250105173659X819404409</t>
  </si>
  <si>
    <t>2025-01-06 18:39:00</t>
  </si>
  <si>
    <t>20250105173659X819404409</t>
  </si>
  <si>
    <t xml:space="preserve">流程受理流水号：20250105173453151544857711175927
客户号码:15154485771
客户姓名:梁**
投诉地市:潍坊
来话流水:2025010517321516920829406
宽带账号:15154485771
宽带账号归属地市:潍坊
宽带账号归属区县:寿光市
故障地址:潍坊寿光市羊口镇胜利路羊口二建小区羊口二建小区2号箱*********
联系电话:15154485771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17:35:17
具体故障现象:光信号闪烁，拔插光钎线，指导断电重启设备无效 
客户其他诉求:
</t>
  </si>
  <si>
    <t>2025-01-05 17:52:55</t>
  </si>
  <si>
    <t>SD-851-288470-16742-28970</t>
  </si>
  <si>
    <t>SD-057-250105-132076-3986</t>
  </si>
  <si>
    <t>2025-01-05 15:34:55</t>
  </si>
  <si>
    <t>普通区域-临朐县-兴隆路一品世家片区-15954403175-200M-宽带上网投诉-次数0-202501050000459753</t>
  </si>
  <si>
    <t>2025-01-06 16:35:00</t>
  </si>
  <si>
    <t>202501050000459753</t>
  </si>
  <si>
    <t xml:space="preserve">202501050000459753#流程受理流水号：20250105152743159544031751135196
客户号码:15954403175
客户姓名:丁**
投诉地市:潍坊
来话流水:2025010515254107820863913
宽带账号:15954403175
宽带账号归属地市:潍坊
宽带账号归属区县:临朐县
故障地址:潍坊临朐县城关街道兴隆路兴隆路一品世家片区1号楼*********
联系电话:15224404132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光功率:-20.70
故障大类:宽带/电视
故障细类:宽带网速慢/卡顿
携转原因:
故障时间:2025-01-05 15:28:48
具体故障现象:兴隆路一品世家，频繁掉线，
客户其他诉求:客户侧为质差终端，要求上门更换终端并一并处理故障问题。
</t>
  </si>
  <si>
    <t>2025-01-05 15:41:31</t>
  </si>
  <si>
    <t>2025-01-05 15:41:50</t>
  </si>
  <si>
    <t>2025-01-05 12:37:01</t>
  </si>
  <si>
    <t>普通区域-青州市-二府村-13806467768-200M-业务受理宽带-次数0-202501050000321721 一级督办</t>
  </si>
  <si>
    <t>2025-01-06 12:00:00</t>
  </si>
  <si>
    <t>202501050000321721</t>
  </si>
  <si>
    <t>2025-01-05 12:40:04</t>
  </si>
  <si>
    <t>2025-01-05 12:40:20</t>
  </si>
  <si>
    <t>2025-01-05 12:38:08</t>
  </si>
  <si>
    <t>普通区域-寿光市-久安小区-13854428039-100M-宽带上网投诉-次数0-20250105123534X734068463 一级督办</t>
  </si>
  <si>
    <t>20250105123534X734068463</t>
  </si>
  <si>
    <t>2025-01-05 12:48:58</t>
  </si>
  <si>
    <t>2025-01-05 12:49:23</t>
  </si>
  <si>
    <t>SD-057-250105-960724-6196</t>
  </si>
  <si>
    <t>2025-01-05 19:55:56</t>
  </si>
  <si>
    <t>普通区域-寿光市-西兴王小区-15854480396-1000M-宽带上网投诉-次数0-202501050000664608</t>
  </si>
  <si>
    <t>202501050000664608</t>
  </si>
  <si>
    <t xml:space="preserve">202501050000664608#【已关注中国移动10086微信公众号】流程受理流水号：20250105195412158544803961208103
客户号码:15854480396
客户姓名:王**
投诉地市:潍坊
来话流水:2025010519534819320828400
宽带账号:15854480396
宽带账号归属地市:潍坊
宽带账号归属区县:寿光市
故障地址:潍坊寿光市田柳西兴王村西兴王小区4号楼*********
联系电话:15854480396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故障时间:2025-01-05 19:54:42
具体故障现象:提示网络无法连接，
客户其他诉求:客户侧为质差终端，要求上门更换终端并一并处理故障问题。
</t>
  </si>
  <si>
    <t>2025-01-05 20:10:51</t>
  </si>
  <si>
    <t>2025-01-05 20:12:00</t>
  </si>
  <si>
    <t>SD-851-294339-7527-24737</t>
  </si>
  <si>
    <t>SD-057-250105-109645-5991</t>
  </si>
  <si>
    <t>2025-01-05 19:25:47</t>
  </si>
  <si>
    <t>80+普通-普通区域-高密市-星宇嘉园-13884818734-300M-宽带延伸服务-次数0-202501050000649434</t>
  </si>
  <si>
    <t>202501050000649434</t>
  </si>
  <si>
    <t xml:space="preserve">202501050000649434#流程受理流水号：20250105192327138848187341202555
客户号码:13884818734
客户姓名:尤**
投诉地市:潍坊
来话流水:2025010519233201520861856
宽带账号:13884818734
宽带账号归属地市:潍坊
宽带账号归属区县:高密市
故障地址:潍坊高密市朝阳街道姚前路星宇嘉园高密星宇嘉园二期18号楼1单元箱*********
联系电话:18863033323
联系人:先生/女士
工单紧急程度:一般
是否有升级投诉倾向:否
是否重复投诉:否
是否携转意向:否
是否投诉倾向:否
是否智能网关:智能网关
当前是否在线:是
接入方式:FTTH
是否质差终端:无质差信息
光功率:-19.50
故障大类:宽带/电视
故障细类:宽带延伸服务
携转原因:
故障时间:2025-01-05 19:25:39
具体故障现象:新增加一根网线，
</t>
  </si>
  <si>
    <t>2025-01-05 19:37:35</t>
  </si>
  <si>
    <t>2025-01-05 19:37:54</t>
  </si>
  <si>
    <t>SD-851-255491-7456-26605</t>
  </si>
  <si>
    <t>SD-057-250105-820145-5764</t>
  </si>
  <si>
    <t>2025-01-05 18:56:34</t>
  </si>
  <si>
    <t>【重投】-普通区域-临朐县-红庙子村自然村-15253627370-100M-业务受理宽带-次数0-202501050000635697</t>
  </si>
  <si>
    <t>202501050000635697</t>
  </si>
  <si>
    <t>202501050000635697# 宽带账号:15253627370; 联系电话：15253627370，问题类型：此工单为群障修复工单，根据群障全量闭环修复管理要求，为确保客户网络通畅，请装维人员跟进修复网络问题，谢谢！ 
 群障标题：公告。故障描述：潍坊临朐县红庙子村自然村主缆故障，预估24小时恢复，请帮忙拦截。主叫号码：15253627370.0;该号码仅供参考，请优先联系宽带账号。</t>
  </si>
  <si>
    <t>2025-01-05 19:01:56</t>
  </si>
  <si>
    <t>2025-01-05 19:02:28</t>
  </si>
  <si>
    <t>SD-057-250105-806273-5766</t>
  </si>
  <si>
    <t>2025-01-05 18:56:43</t>
  </si>
  <si>
    <t>80+普通-普通区域-临朐县-西半中自然村-15866542982-300M-业务受理宽带-次数0-202501050000635886</t>
  </si>
  <si>
    <t>202501050000635886</t>
  </si>
  <si>
    <t>202501050000635886# 宽带账号:15866542982; 联系电话：15866542982，问题类型：此工单为群障修复工单，根据群障全量闭环修复管理要求，为确保客户网络通畅，请装维人员跟进修复网络问题，谢谢！ 
 群障标题：公告。故障描述：潍坊临朐县西半中自然村主缆故障，预估24小时恢复，请帮忙拦截。主叫号码：15866542982.0;该号码仅供参考，请优先联系宽带账号。</t>
  </si>
  <si>
    <t>2025-01-05 19:03:13</t>
  </si>
  <si>
    <t>2025-01-05 19:03:38</t>
  </si>
  <si>
    <t>SD-851-242530-18565-12266</t>
  </si>
  <si>
    <t>SD-057-250105-986350-2886</t>
  </si>
  <si>
    <t>2025-01-05 13:17:09</t>
  </si>
  <si>
    <t>普通区域-奎文区-南埠口-15863292206-100M-宽带上网投诉-次数0-20250105131517X117905264</t>
  </si>
  <si>
    <t>20250105131517X117905264</t>
  </si>
  <si>
    <t xml:space="preserve">流程受理流水号：20250105131426158632922061094715
客户号码:15863292206
客户姓名:孙**
投诉地市:潍坊
来话流水:2025010513141017620855059
宽带账号:15863292206
宽带账号归属地市:潍坊
宽带账号归属区县:高新
故障地址:潍坊高新清池潍安路南埠口6号楼*********
联系电话:15863292206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故障细类:宽带无法上网
携转原因:
故障时间:2025-01-05 13:14:49
具体故障现象:光猫亮红灯，
客户其他诉求:
</t>
  </si>
  <si>
    <t>2025-01-05 13:19:00</t>
  </si>
  <si>
    <t>2025-01-05 13:19:20</t>
  </si>
  <si>
    <t>SD-057-250105-731965-3302</t>
  </si>
  <si>
    <t>2025-01-05 14:14:58</t>
  </si>
  <si>
    <t>80+普通-普通区域-青州市-南蒋村-13561430959-200M-宽带上网投诉-次数0-202501050000386969</t>
  </si>
  <si>
    <t>2025-01-06 15:15:00</t>
  </si>
  <si>
    <t>202501050000386969</t>
  </si>
  <si>
    <t xml:space="preserve">202501050000386969#宽带账号：13561430959；宽带地址：潍坊青州市弥河镇东方村；客户来电反映摄像头无法观看回看，离线，客户不在现场，无法配合线上指导/客户不配合排障，要求上门，请协助处理，谢谢！联系电话：18463675362；联系人： 女士；来电流水：2025010514062665020896372 </t>
  </si>
  <si>
    <t>2025-01-05 14:17:20</t>
  </si>
  <si>
    <t>2025-01-05 14:17:53</t>
  </si>
  <si>
    <t>SD-057-250105-834956-628</t>
  </si>
  <si>
    <t>2025-01-05 09:20:47</t>
  </si>
  <si>
    <t>普通区域-安丘市-海岱村自然村-13864605278-300M-宽带上网投诉-次数0-20250105091947X987864235</t>
  </si>
  <si>
    <t>20250105091947X987864235</t>
  </si>
  <si>
    <t xml:space="preserve">【农村网络投诉】流程受理流水号：20250105091804138646052781017017
客户号码:13864605278
客户姓名:李*
投诉地市:潍坊
来话流水:2025010509173179320813667
宽带账号:13864605278
宽带账号归属地市:潍坊
宽带账号归属区县:安丘市
故障地址:潍坊安丘市白芬子镇海岱村海岱村自然村海岱村西南北街2号箱李东升*********
联系电话:13173137312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09:15:22
具体故障现象:光猫亮红灯，光纤线两头插紧，将弯折的位置捋直，断电重启，重新连接未恢复
客户其他诉求:
</t>
  </si>
  <si>
    <t>2025-01-05 09:21:54</t>
  </si>
  <si>
    <t>2025-01-05 09:23:20</t>
  </si>
  <si>
    <t>SD-057-250105-941853-699</t>
  </si>
  <si>
    <t>2025-01-05 09:27:04</t>
  </si>
  <si>
    <t>【调研】-普通区域-安丘市-古槐小区香港公寓-13475653258-200M-业务受理宽带-次数0-202501050000140376</t>
  </si>
  <si>
    <t>2025-01-06 09:28:00</t>
  </si>
  <si>
    <t>202501050000140376</t>
  </si>
  <si>
    <t>202501050000140376# 宽带账号:13475653258; 联系电话：13475653258，问题类型：此工单为群障修复工单，根据群障全量闭环修复管理要求，为确保客户网络通畅，请装维人员跟进修复网络问题，谢谢！ 
 群障标题：公告。故障描述：古槐小区香港公寓主叫号码：15725663064.0;该号码仅供参考，请优先联系宽带账号。</t>
  </si>
  <si>
    <t>2025-01-05 09:31:35</t>
  </si>
  <si>
    <t>2025-01-05 09:32:09</t>
  </si>
  <si>
    <t>SD-057-250105-602517-881</t>
  </si>
  <si>
    <t>2025-01-05 09:43:09</t>
  </si>
  <si>
    <t>80+普通-普通区域-潍城区-汇丰花园-17860680668-300M-宽带上网投诉-次数0-202501050000157324</t>
  </si>
  <si>
    <t>202501050000157324</t>
  </si>
  <si>
    <t>202501050000157324#【已关注中国移动10086微信公众号】流程受理流水号：20250105094207178606806681026024
客户号码:17860680668
客户姓名:肖**
投诉地市:潍坊
来话流水:2025010509415168220880493
宽带账号:17860680668
账号归属区县:奎文
联系电话:17860680668
联系人:先生/女士
宽带地址:潍坊
工单紧急程度:一般
是否投诉倾向:否
是否重复投诉:否
是否携转意向:否
是否有升级投诉倾向:否
*业务名称:延伸服务流程智能网关丢失赔付与更换
投诉内容:手机号码：17860680668，客户已办理延伸服务流程智能网关丢失赔付与更换业务，有开通单，要求装维尽快联系上门，请处理，谢谢。联系电话：17860680668，联系人：先生/女士，录音流水号：2025010509415168220880493。
在途开通单信息：536250102278975062，17860680668，2025-01-02 16:41:35，延伸服务流程智能网关丢失赔付与更换，处理中，施工预约
是否到厅:否
业务名称:延伸服务流程智能网关丢失赔付与更换
;宽带小区$[汇丰花园]$</t>
  </si>
  <si>
    <t>2025-01-05 09:46:01</t>
  </si>
  <si>
    <t>家庭咨询-&gt;服务触点-&gt;装维人员-&gt;全局流转-&gt;售后服务-&gt;装维人员未及时安装-&gt;全局流转</t>
  </si>
  <si>
    <t>2025-01-05 09:46:16</t>
  </si>
  <si>
    <t>SD-057-250105-418572-464</t>
  </si>
  <si>
    <t>2025-01-05 09:06:48</t>
  </si>
  <si>
    <t>80+普通-普通区域-高密市-赵戈庄自然村-15169618630-1000M-业务受理宽带-次数0-202501050000119259</t>
  </si>
  <si>
    <t>202501050000119259</t>
  </si>
  <si>
    <t>202501050000119259#【已关注中国移动10086微信公众号】 宽带账号:15169618630; 联系电话：15169618630，问题类型：此工单为群障修复工单，根据群障全量闭环修复管理要求，为确保客户网络通畅，请装维人员跟进修复网络问题，谢谢！ 
 群障标题：公告。故障描述：潍坊高密市赵戈庄自然村光缆故障，预估24小时恢复，请帮忙拦截,如有需要请联系片区装维师傅陈金光15706307332主叫号码：15169618630.0;该号码仅供参考，请优先联系宽带账号。</t>
  </si>
  <si>
    <t>2025-01-05 09:13:25</t>
  </si>
  <si>
    <t>2025-01-05 09:13:45</t>
  </si>
  <si>
    <t>SD-852-257780-65-14177</t>
  </si>
  <si>
    <t>SD-057-250105-816045-950</t>
  </si>
  <si>
    <t>2025-01-05 09:49:39</t>
  </si>
  <si>
    <t>【调研】-普通区域-滨海-大家洼怡居园小区-15762570780-1000M-宽带上网投诉-次数0-202501050000165166</t>
  </si>
  <si>
    <t>202501050000165166</t>
  </si>
  <si>
    <t>202501050000165166#流程受理流水号：20250105094721157625707801027969
客户号码:15762570780
客户姓名:刘*
投诉地市:潍坊
来话流水:2025010509463026220832842
宽带账号:15762570780
宽带账号归属地市:潍坊
宽带账号归属区县:滨海
故障地址:潍坊滨海大家洼街道禧源路大家洼怡居园小区2号楼2单元9楼*********
联系电话:15762570780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光功率:-17.12
故障大类:宽带/电视
故障细类:宽带网速慢/卡顿
携转原因:
故障时间:2025-01-05 09:49:03
具体故障现象:网速慢卡顿，
客户其他诉求:
;宽带小区$[大家洼怡居园小区]$</t>
  </si>
  <si>
    <t>2025-01-05 09:52:23</t>
  </si>
  <si>
    <t>2025-01-05 09:53:06</t>
  </si>
  <si>
    <t>SD-851-292392-7601-21390</t>
  </si>
  <si>
    <t>SD-057-250105-473652-851</t>
  </si>
  <si>
    <t>2025-01-05 09:40:24</t>
  </si>
  <si>
    <t>【调研】-普通区域--null--宽带上网投诉-次数0-202501040000615675</t>
  </si>
  <si>
    <t>2025-01-06 10:41:00</t>
  </si>
  <si>
    <t>202501040000615675</t>
  </si>
  <si>
    <t>202501040000615675#客户来电反馈对办理宽带移机需移机费用不认可，解释不认可并提及投诉，请协助处理谢谢联系电话：13563603001；联系人：杨**；来电流水：2025010417571449320897415</t>
  </si>
  <si>
    <t>2025-01-05 11:24:03</t>
  </si>
  <si>
    <t>家庭咨询-&gt;咨询营销-&gt;家庭宽带-&gt;全局流转-&gt;费用质疑-&gt;终止协议退费争议-&gt;押金/初装费/调测费等退还争议</t>
  </si>
  <si>
    <t>SD-057-250105-097423-901</t>
  </si>
  <si>
    <t>2025-01-05 09:46:06</t>
  </si>
  <si>
    <t>80+银卡-普通区域-青州市-朝阳商住楼-13864653961-100M-宽带上网投诉-次数0-202501050000161033</t>
  </si>
  <si>
    <t>2025-01-06 10:47:00</t>
  </si>
  <si>
    <t>202501050000161033</t>
  </si>
  <si>
    <t xml:space="preserve">202501050000161033#【已关注中国移动10086微信公众号】流程受理流水号：20250105094503138646539611027132
客户号码:13864653961
客户姓名:王**
投诉地市:潍坊
来话流水:2025010509444729020813338
宽带账号:13864653961
宽带账号归属地市:潍坊
宽带账号归属区县:青州市
故障地址:潍坊青州市云门山街道凤凰山西路朝阳商住楼2号楼*********
联系电话:13475687541
联系人:女士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故障时间:2025-01-05 09:46:05
魔百和单播/组播:单播
具体故障现象:电视直播或点播无法观看，
客户其他诉求:客户侧为质差终端，要求上门更换终端并一并处理故障问题。
</t>
  </si>
  <si>
    <t>2025-01-05 09:55:21</t>
  </si>
  <si>
    <t>2025-01-05 09:55:42</t>
  </si>
  <si>
    <t>SD-057-250105-251043-941</t>
  </si>
  <si>
    <t>2025-01-05 09:48:24</t>
  </si>
  <si>
    <t>80+普通-普通区域-寿光市-五台台后村自然村-15154480806-200M-宽带上网投诉-次数1-202501040000502106</t>
  </si>
  <si>
    <t>2025-01-06 10:49:00</t>
  </si>
  <si>
    <t>2025-01-05 09:52:17</t>
  </si>
  <si>
    <t>2025-01-05 09:52:39</t>
  </si>
  <si>
    <t>SD-057-250105-870245-953</t>
  </si>
  <si>
    <t>2025-01-05 09:50:02</t>
  </si>
  <si>
    <t>【调研】-80+普通-普通区域-寿光市-桥子-15105369265-500M-宽带上网投诉-次数0-20250105094710X630048296</t>
  </si>
  <si>
    <t>20250105094710X630048296</t>
  </si>
  <si>
    <t xml:space="preserve">【农村网络投诉】流程受理流水号：20250105094457151053692651027078
客户号码:15105369265
客户姓名:刘**
投诉地市:潍坊
来话流水:2025010509424298320890301
宽带账号:15105369265
宽带账号归属地市:潍坊
宽带账号归属区县:寿光市
故障地址:潍坊寿光市古城桥子村桥子桥子村10号箱*********
联系电话:19558560132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
故障细类:宽带无法上网(专席)
携转原因:
故障时间:2025-01-05 09:48:13
具体故障现象:网线断裂，请协助处理   谢谢
客户其他诉求:
</t>
  </si>
  <si>
    <t>2025-01-05 09:52:10</t>
  </si>
  <si>
    <t>2025-01-05 09:52:58</t>
  </si>
  <si>
    <t>SD-851-327193-11535-17493</t>
  </si>
  <si>
    <t>SD-057-250105-481357-485</t>
  </si>
  <si>
    <t>2025-01-05 09:07:20</t>
  </si>
  <si>
    <t>普通区域-滨海-新和成小镇-15653643863-100M-业务受理宽带-次数0-202501050000122841</t>
  </si>
  <si>
    <t>2025-01-06 09:08:00</t>
  </si>
  <si>
    <t>202501050000122841</t>
  </si>
  <si>
    <t>202501050000122841# 宽带账号:15653643863; 联系电话：15653643863，问题类型：此工单为群障修复工单，根据群障全量闭环修复管理要求，为确保客户网络通畅，请装维人员跟进修复网络问题，谢谢！ 
 群障标题：公告。故障描述：潍坊滨海新和成小镇光缆故障，预估24小时恢复，请帮忙拦截,如有需要请联系片区装维师傅肖其耀15706307110主叫号码：15653643863.0;该号码仅供参考，请优先联系宽带账号。</t>
  </si>
  <si>
    <t>2025-01-05 11:15:53</t>
  </si>
  <si>
    <t>SD-057-250105-783142-916</t>
  </si>
  <si>
    <t>2025-01-05 09:47:02</t>
  </si>
  <si>
    <t>【重投】-【调研】-普通区域-奎文区-歌尔绿城-18706690788-100M-宽带上网投诉-次数0-20250105094442X482022553</t>
  </si>
  <si>
    <t>2025-01-06 10:48:00</t>
  </si>
  <si>
    <t>20250105094442X482022553</t>
  </si>
  <si>
    <t xml:space="preserve">流程受理流水号：20250105094331187066907881026552
客户号码:18706690788
客户姓名:郝*
投诉地市:潍坊
来话流水:2025010509415264520880671
宽带账号:18706690788
宽带账号归属地市:潍坊
宽带账号归属区县:奎文区
故障地址:潍坊奎文区高新城区健康街歌尔绿城绿城东区210#*********
联系电话:18706690788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光功率:-12.96
故障大类:宽带/电视
故障细类:网速慢/上网掉线(专席)
携转原因:
故障时间:2025-01-05 09:44:10
具体故障现象:网速慢卡顿，客户来电反映宽带无法上网， 我处正常排查未恢复，请协助处理谢谢    
客户其他诉求:
</t>
  </si>
  <si>
    <t>2025-01-05 09:51:17</t>
  </si>
  <si>
    <t>2025-01-05 09:51:33</t>
  </si>
  <si>
    <t>SD-852-315667-1261-1694</t>
  </si>
  <si>
    <t>SD-057-250105-185972-878</t>
  </si>
  <si>
    <t>2025-01-05 09:42:31</t>
  </si>
  <si>
    <t>80+普通-普通区域-昌乐县-清东-18264404337-500M-宽带上网投诉-次数0-202501050000154305</t>
  </si>
  <si>
    <t>202501050000154305</t>
  </si>
  <si>
    <t>202501050000154305#18264404337客户反映电视无法观看，线上排障未恢复，请协助处理。谢谢  联系人：女士 联系电话：15762623274本机 流水：2025010509372459920830606</t>
  </si>
  <si>
    <t>2025-01-05 09:45:42</t>
  </si>
  <si>
    <t>2025-01-05 09:47:17</t>
  </si>
  <si>
    <t>SD-851-257723-11625-28430</t>
  </si>
  <si>
    <t>SD-057-250105-470165-408</t>
  </si>
  <si>
    <t>2025-01-05 09:01:06</t>
  </si>
  <si>
    <t>普通区域-青州市-世纪鸿基花苑-15163650717-300M-宽带上网投诉-次数0-202501050000114031</t>
  </si>
  <si>
    <t>202501050000114031</t>
  </si>
  <si>
    <t>202501050000114031#流程受理流水号：20250105090027151636507171010561
客户号码:15163650717
客户姓名:王**
投诉地市:潍坊
来话流水:2025010508591808720834329
宽带账号:15163650717
账号归属区县:奎文
联系电话:15254908645
联系人:先生/女士
宽带地址:潍坊
工单紧急程度:一般
是否投诉倾向:否
是否重复投诉:否
是否携转意向:否
是否有升级投诉倾向:否
*业务名称:业务融合移机流程宽带
投诉内容:手机号码：15163650717，【问题描述】客户已办理宽带业务，有开通单，要求装维尽快联系上门，请处理，谢谢。联系电话：15254908645，联系人：先生/女士，录音流水号：2025010508591808720834329。受理明细：531920062399999999。
在途开通单信息：536250105602650814，15163650717，2025-01-05 08:59:56，业务融合移机流程宽带，处理中，黄单建设（楼宇）
是否到厅:否
业务名称:业务融合移机流程宽带
;宽带小区$[世纪鸿基花苑]$</t>
  </si>
  <si>
    <t>2025-01-05 09:02:54</t>
  </si>
  <si>
    <t>2025-01-05 09:03:58</t>
  </si>
  <si>
    <t>SD-852-304525-69-14216</t>
  </si>
  <si>
    <t>SD-057-250105-347829-1031</t>
  </si>
  <si>
    <t>2025-01-05 09:57:16</t>
  </si>
  <si>
    <t>80+银卡-普通区域-奎文区-（铁通）江山帝景-17853636113-1000M-宽带上网投诉-次数0-202501050000171972</t>
  </si>
  <si>
    <t>202501050000171972</t>
  </si>
  <si>
    <t xml:space="preserve">202501050000171972#【已关注中国移动10086微信公众号】流程受理流水号：20250105095606178536361131031224
客户号码:17853636113
客户姓名:于**
投诉地市:潍坊
来话流水:2025010509555087020840556
宽带账号:17853636113
宽带账号归属地市:潍坊
宽带账号归属区县:奎文区
故障地址:潍坊奎文区大虞街道玉清街（铁通）江山帝景江山帝景11号楼*********
联系电话:17853636113
联系人:先生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故障时间:2025-01-05 09:56:16
具体故障现象:17853636113客户来电反应本机的宽带无法使用，光猫亮红灯，无法使用，要求处理，联系电话：17853636113
客户其他诉求:客户侧为质差终端，要求上门更换终端并一并处理故障问题。
</t>
  </si>
  <si>
    <t>2025-01-05 10:02:08</t>
  </si>
  <si>
    <t>2025-01-05 10:02:54</t>
  </si>
  <si>
    <t>SD-851-312452-2293-24095</t>
  </si>
  <si>
    <t>SD-057-250105-901275-1133</t>
  </si>
  <si>
    <t>2025-01-05 10:05:45</t>
  </si>
  <si>
    <t>【调研】-80+银卡-普通区域-潍城区-万合华庭-15898942908-200M-宽带上网投诉-次数0-202501050000179243</t>
  </si>
  <si>
    <t>2025-01-06 11:06:00</t>
  </si>
  <si>
    <t>202501050000179243</t>
  </si>
  <si>
    <t>202501050000179243#宽带账号：15898942908；宽带地址：潍坊潍城区西关街道胜利西街万合华庭11号楼*********；客户来电反映移动高清设备反应慢，客户要求换机顶盒，经查询客户侧为质差机顶盒，请协助上门更换设备并一并处理故障问题，谢谢！联系电话：15898942908；联系人先生来电流水：2025010510033045520828327</t>
  </si>
  <si>
    <t>2025-01-05 10:07:07</t>
  </si>
  <si>
    <t>2025-01-05 10:07:25</t>
  </si>
  <si>
    <t>SD-057-250105-651782-411</t>
  </si>
  <si>
    <t>2025-01-05 09:01:28</t>
  </si>
  <si>
    <t>普通区域-昌乐县-崔家河-15169577276-300M-宽带上网投诉-次数0-202501050000116109</t>
  </si>
  <si>
    <t>202501050000116109</t>
  </si>
  <si>
    <t>202501050000116109#流程受理流水号：20250105090059151695772761010780
客户号码:15169577276
客户姓名:韩**
投诉地市:潍坊
来话流水:2025010509002835820844145
宽带账号:15169577276
账号归属区县:昌乐
联系电话:15169577276
联系人:先生/女士
宽带地址:潍坊
工单紧急程度:一般
是否投诉倾向:否
是否重复投诉:否
是否携转意向:否
是否有升级投诉倾向:否
*业务名称:业务融合开机流程宽带
投诉内容:手机号码：15169577276，【问题描述】客户已办理宽带业务，有开通单，要求装维尽快联系上门，请处理，谢谢。联系电话：15169577276，联系人：先生/女士，录音流水号：2025010509002835820844145。受理明细：531920062399999999。
在途开通单信息：536250103877584850，15169577276，2025-01-03 18:49:26，业务融合开机流程宽带，处理中，装维选址
是否到厅:否
业务名称:业务融合开机流程宽带
;宽带小区$[崔家河]$</t>
  </si>
  <si>
    <t>2025-01-05 09:08:23</t>
  </si>
  <si>
    <t>2025-01-05 09:08:53</t>
  </si>
  <si>
    <t>SD-851-311519-17978-685</t>
  </si>
  <si>
    <t>SD-057-250105-438201-441</t>
  </si>
  <si>
    <t>2025-01-05 09:04:17</t>
  </si>
  <si>
    <t>【调研】-80+银卡-(目标)普通区域-诸城市-名门世家-18366537398-300M-宽带上网投诉-次数0-202501050000117110</t>
  </si>
  <si>
    <t>202501050000117110</t>
  </si>
  <si>
    <t>202501050000117110#受理号码 : 183****7398客户姓名 : 张**号码归属地 : 潍坊诸城 － 诸城用户品牌 : 全球通
客户来电反映，宽带上网卡顿，按流程排查未恢复，请协助处理，谢谢！
联系人：先生  联系电话：15853628913  宽带地址：潍坊诸城市龙都街道兴华路名门世家名门世家1号楼*********  电话流水：2025010509010134920849056</t>
  </si>
  <si>
    <t>2025-01-05 09:10:57</t>
  </si>
  <si>
    <t>2025-01-05 09:11:23</t>
  </si>
  <si>
    <t>SD-057-250105-236874-1169</t>
  </si>
  <si>
    <t>2025-01-05 10:07:57</t>
  </si>
  <si>
    <t>80+金卡-普通区域-昌邑市-名将花园-15963452303-1000M-宽带上网投诉-次数0-202501050000183636</t>
  </si>
  <si>
    <t>202501050000183636</t>
  </si>
  <si>
    <t xml:space="preserve">202501050000183636#宽带账号：15963452303；宽带地址：潍坊昌邑市城区交通街名将花园2号楼客户来电反映移动高清电视无法观看，经查询客户侧为质差机顶盒，请协助上门更换终端并一并处理故障问题，谢谢！联系电话：***；联系人：***；来电流水：2025010510042278020838553
</t>
  </si>
  <si>
    <t>2025-01-05 10:09:54</t>
  </si>
  <si>
    <t>2025-01-05 10:10:13</t>
  </si>
  <si>
    <t>SD-851-269096-1462-26943</t>
  </si>
  <si>
    <t>SD-057-250105-548617-431</t>
  </si>
  <si>
    <t>2025-01-05 09:02:50</t>
  </si>
  <si>
    <t>80+金卡-普通区域-坊子区-中海世家-18265612880-1000M-宽带延伸服务-次数0-202501050000117645</t>
  </si>
  <si>
    <t>202501050000117645</t>
  </si>
  <si>
    <t xml:space="preserve">202501050000117645#流程受理流水号：20250105090053182656128801010742
客户号码:18265612880
客户姓名:李**
投诉地市:潍坊
来话流水:2025010509001637820842501
宽带账号:18265612880
宽带账号归属地市:潍坊
宽带账号归属区县:坊子区
故障地址:潍坊坊子区坊子新区凤凰街中海世家2号楼*********
联系电话:18265612880
联系人:先生
工单紧急程度:紧急
是否有升级投诉倾向:否
是否重复投诉:否
是否携转意向:否
是否投诉倾向:否
是否智能网关:智能网关
当前是否在线:是
接入方式:FTTH
是否质差终端:无质差信息
光功率:-19.24
故障大类:宽带
故障细类:宽带延伸服务
携转原因:
故障时间:2025-01-05 09:01:11
具体故障现象:安装时部分线路没有安装好
</t>
  </si>
  <si>
    <t>2025-01-05 09:05:46</t>
  </si>
  <si>
    <t>2025-01-05 09:06:06</t>
  </si>
  <si>
    <t>SD-851-284935-1026-10033</t>
  </si>
  <si>
    <t>SD-057-250105-045896-739</t>
  </si>
  <si>
    <t>2025-01-05 09:29:50</t>
  </si>
  <si>
    <t>【调研】-普通区域-安丘市-大华中央城-13070775477-1000M-宽带上网投诉-次数0-202501050000144371</t>
  </si>
  <si>
    <t>202501050000144371</t>
  </si>
  <si>
    <t>202501050000144371#宽带账号：13070775477；宽带地址：潍坊安丘市兴安街道长安路大华中央城和园21-3-501；客户来电反映移动宽带网速慢，客户不在现场，无法配合线上指导，要求师傅上门，请协助处理，谢谢！联系电话：13070775477；联系人：先生；来电流水：2025010509271166620816867</t>
  </si>
  <si>
    <t>2025-01-05 09:33:26</t>
  </si>
  <si>
    <t>2025-01-05 09:33:56</t>
  </si>
  <si>
    <t>SD-851-241587-5377-2203</t>
  </si>
  <si>
    <t>SD-057-250105-635412-435</t>
  </si>
  <si>
    <t>2025-01-05 09:03:36</t>
  </si>
  <si>
    <t>【调研】-80+普通-(目标)普通区域-诸城市-凤凰城二期-18366365766-300M-宽带上网投诉-次数0-202501050000117229</t>
  </si>
  <si>
    <t>202501050000117229</t>
  </si>
  <si>
    <t>202501050000117229#宽带账号：18366365766；联系电话：18366365766宽带地址：潍坊诸城市龙都街道繁荣路凤凰城二期4号楼*；客户来电反映宽带机顶盒无法使用，客户异机来电报修，线上指导无法配合操作，要求上门处理，来电流水：2025010509010384020849442</t>
  </si>
  <si>
    <t>2025-01-05 09:07:13</t>
  </si>
  <si>
    <t>2025-01-05 09:08:28</t>
  </si>
  <si>
    <t>SD-057-250105-391465-444</t>
  </si>
  <si>
    <t>2025-01-05 09:04:43</t>
  </si>
  <si>
    <t>【调研】-普通区域-坊子区-坊子区黄旗堡医院宿舍-13475653883-100M-宽带上网投诉-次数0-202501050000120613</t>
  </si>
  <si>
    <t>2025-01-06 10:05:00</t>
  </si>
  <si>
    <t>202501050000120613</t>
  </si>
  <si>
    <t xml:space="preserve">202501050000120613#流程受理流水号：20250105090312134756538831011586
客户号码:13475653883
客户姓名:郝**
投诉地市:潍坊
来话流水:2025010509025428520866039
宽带账号:13475653883
宽带账号归属地市:潍坊
宽带账号归属区县:坊子区
故障地址:潍坊坊子区黄旗堡街道政府街坊子区黄旗堡医院宿舍1号楼*********
联系电话:13475653883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光功率:-20.60
故障大类:宽带/电视
故障细类:宽带无法上网
携转原因:
故障时间:2025-01-05 09:04:20
具体故障现象:网速慢卡顿，
客户其他诉求:客户侧为质差终端，要求上门并处理故障问题。，
</t>
  </si>
  <si>
    <t>2025-01-05 09:07:00</t>
  </si>
  <si>
    <t>2025-01-05 09:07:40</t>
  </si>
  <si>
    <t>SD-057-250105-023754-1117</t>
  </si>
  <si>
    <t>2025-01-05 10:03:56</t>
  </si>
  <si>
    <t>80+金卡-普通区域-奎文区-茂华熙府-13863611063-500M-宽带延伸服务-次数0-202501050000179358</t>
  </si>
  <si>
    <t>202501050000179358</t>
  </si>
  <si>
    <t xml:space="preserve">202501050000179358#流程受理流水号：20250105100329138636110631033905
客户号码:13863611063
客户姓名:刘*
投诉地市:潍坊
来话流水:2025010510021692020814407
宽带账号:13863611063
宽带账号归属地市:潍坊
宽带账号归属区县:奎文区
故障地址:潍坊奎文区北苑街道四平路卧龙街茂华熙府47号楼*********
联系电话:13863611063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故障时间:2025-01-05 10:03:39
具体故障现象:重新布置网线，
</t>
  </si>
  <si>
    <t>2025-01-05 10:14:48</t>
  </si>
  <si>
    <t>2025-01-05 14:07:08</t>
  </si>
  <si>
    <t>SD-852-252966-673-24397</t>
  </si>
  <si>
    <t>SD-057-250105-478135-966</t>
  </si>
  <si>
    <t>2025-01-05 09:51:34</t>
  </si>
  <si>
    <t>【调研】-普通区域-高密市-和谐家园门头房（小微）-15762530205-200M-宽带上网投诉-次数0-202501050000166407</t>
  </si>
  <si>
    <t>2025-01-06 10:52:00</t>
  </si>
  <si>
    <t>202501050000166407</t>
  </si>
  <si>
    <t xml:space="preserve">202501050000166407#流程受理流水号：20250105095030157625302051029196
客户号码:15762530205
客户姓名:郭**
投诉地市:潍坊
来话流水:2025010509500894120874491
宽带账号:15762530205
宽带账号归属地市:潍坊
宽带账号归属区县:高密市
故障地址:潍坊高密市姜庄镇翻身庄社区翻身庄社区自然村1号楼*********
联系电话:15762530205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故障细类:宽带网速慢/卡顿
携转原因:
故障时间:2025-01-05 09:50:49
具体故障现象:电脑无法上网，
客户其他诉求:客户侧为质差终端，要求上门更换终端并一并处理故障问题。
</t>
  </si>
  <si>
    <t>2025-01-05 09:57:55</t>
  </si>
  <si>
    <t>2025-01-05 09:58:16</t>
  </si>
  <si>
    <t>SD-057-250105-940713-997</t>
  </si>
  <si>
    <t>2025-01-05 09:54:46</t>
  </si>
  <si>
    <t>普通区域-高密市-官亭村自然村-15762489345-100M-宽带上网投诉-次数0-202501050000168615</t>
  </si>
  <si>
    <t>2025-01-06 10:55:00</t>
  </si>
  <si>
    <t>202501050000168615</t>
  </si>
  <si>
    <t>202501050000168615#宽带账号：15762489345；宽带地址：潍坊高密市阚家镇官亭村官亭村自然村阚家官亭612号25号1芯；客户来电反映宽带网络无法连接，客户不在现场，无法配合线上指导，要求师傅上门，请协助处理，谢谢！联系电话：15762489345；联系人：先生；来电流水：2025010509521563220898866</t>
  </si>
  <si>
    <t>2025-01-05 09:57:50</t>
  </si>
  <si>
    <t>2025-01-05 09:58:19</t>
  </si>
  <si>
    <t>SD-057-250105-654328-713</t>
  </si>
  <si>
    <t>2025-01-05 09:27:30</t>
  </si>
  <si>
    <t>(目标)普通区域-奎文区-中冶德馨苑-19806219582-200M-业务受理宽带-次数0-202501050000142074</t>
  </si>
  <si>
    <t>202501050000142074</t>
  </si>
  <si>
    <t>202501050000142074# 宽带账号:19806219582; 联系电话：19806219582，问题类型：此工单为群障修复工单，根据群障全量闭环修复管理要求，为确保客户网络通畅，请装维人员跟进修复网络问题，谢谢！ 
 群障标题：公告。故障描述：潍坊奎文区中冶德馨苑光缆故障，预估24小时恢复，请帮忙拦截,如有需要请联系片区装维师傅李春龙15706366503主叫号码：13589175751.0;该号码仅供参考，请优先联系宽带账号。</t>
  </si>
  <si>
    <t>2025-01-05 09:41:25</t>
  </si>
  <si>
    <t>2025-01-05 09:41:58</t>
  </si>
  <si>
    <t>SD-852-321674-2336-21096</t>
  </si>
  <si>
    <t>SD-057-250105-902537-919</t>
  </si>
  <si>
    <t>2025-01-05 09:47:06</t>
  </si>
  <si>
    <t>【调研】-80+金卡-普通区域-奎文区-大拖宿舍-18353649781-1000M-业务受理宽带-次数0-202501050000161088</t>
  </si>
  <si>
    <t>202501050000161088</t>
  </si>
  <si>
    <t>202501050000161088# 宽带账号:18353649781; 联系电话：18353649781，问题类型：此工单为群障修复工单，根据群障全量闭环修复管理要求，为确保客户网络通畅，请装维人员跟进修复网络问题，谢谢！ 
 群障标题：公告。故障描述：大拖宿舍主叫号码：18353649781.0;该号码仅供参考，请优先联系宽带账号。</t>
  </si>
  <si>
    <t>2025-01-05 09:47:43</t>
  </si>
  <si>
    <t>2025-01-05 09:48:36</t>
  </si>
  <si>
    <t>SD-851-316099-17220-22527</t>
  </si>
  <si>
    <t>SD-057-250105-061574-845</t>
  </si>
  <si>
    <t>2025-01-05 09:40:08</t>
  </si>
  <si>
    <t>80+银卡-FTTR-普通区域-临朐县-北侯家庄子-18263655061-1000M-宽带延伸服务-次数1-202501040000603270</t>
  </si>
  <si>
    <t>2025-01-05 09:44:57</t>
  </si>
  <si>
    <t>2025-01-05 09:52:35</t>
  </si>
  <si>
    <t>SD-057-250105-416907-1019</t>
  </si>
  <si>
    <t>2025-01-05 09:56:49</t>
  </si>
  <si>
    <t>【调研】-80+普通-(目标)普通区域-奎文区-三官庙小区-13465650757-1000M-业务受理宽带-次数0-202501050000172426</t>
  </si>
  <si>
    <t>202501050000172426</t>
  </si>
  <si>
    <t>202501050000172426# 宽带账号:13465650757; 联系电话：13465650757，问题类型：此工单为群障修复工单，根据群障全量闭环修复管理要求，为确保客户网络通畅，请装维人员跟进修复网络问题，谢谢！ 
 群障标题：公告。故障描述：潍坊奎文区三官庙小区光缆故障，预估24小时恢复，请帮忙拦截,如有需要请联系片区装维师傅王庆友15706307405主叫号码：15264437883.0;该号码仅供参考，请优先联系宽带账号。</t>
  </si>
  <si>
    <t>2025-01-05 10:11:05</t>
  </si>
  <si>
    <t>2025-01-05 10:11:35</t>
  </si>
  <si>
    <t>SD-851-315800-8872-2990</t>
  </si>
  <si>
    <t>2025-01-05 09:57:03</t>
  </si>
  <si>
    <t>【调研】-80+银卡-普通区域-寿光市-怡尚苑小区-18706580813-300M-魔百和投诉-次数0-202501050000171962 一级督办</t>
  </si>
  <si>
    <t>202501050000171962</t>
  </si>
  <si>
    <t>2025-01-05 10:05:10</t>
  </si>
  <si>
    <t>2025-01-05 10:08:12</t>
  </si>
  <si>
    <t>SD-057-250105-018526-731</t>
  </si>
  <si>
    <t>2025-01-05 09:29:12</t>
  </si>
  <si>
    <t>普通区域-青州市-北河东村-13563667378-200M-宽带上网投诉-次数0-20250105092850X530744210</t>
  </si>
  <si>
    <t>2025-01-06 10:30:00</t>
  </si>
  <si>
    <t>20250105092850X530744210</t>
  </si>
  <si>
    <t xml:space="preserve">【农村网络投诉】流程受理流水号：20250105092459135636673781019565
客户号码:13563667378
客户姓名:李**
投诉地市:潍坊
来话流水:2025010509235925720882211
宽带账号:13563667378
宽带账号归属地市:潍坊
宽带账号归属区县:青州市
故障地址:潍坊青州市益都街道北河东村北河东村9号箱（村东崔之磊）*********
联系电话:13791678983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09:25:53
具体故障现象:提示网络无法连接，客户表示工作人员将设备线箱剪错了导致客户现今无法使用，现今客户十分不满，要求尽快处理使用问题
客户其他诉求:
</t>
  </si>
  <si>
    <t>2025-01-05 09:31:13</t>
  </si>
  <si>
    <t>2025-01-05 09:31:45</t>
  </si>
  <si>
    <t>SD-851-216859-16697-20574</t>
  </si>
  <si>
    <t>SD-057-250105-467892-495</t>
  </si>
  <si>
    <t>2025-01-05 09:08:03</t>
  </si>
  <si>
    <t>80+普通-普通区域-高密市-赵戈庄自然村-15169618630-1000M-宽带上网投诉-次数0-202501050000121105</t>
  </si>
  <si>
    <t>202501050000121105</t>
  </si>
  <si>
    <t>202501050000121105#【已关注中国移动10086微信公众号】流程受理流水号：20250105090507151696186301012297
客户号码:15169618630
客户姓名:陈**
投诉地市:潍坊
来话流水:2025010509035830520875961
宽带账号:15169618630
账号归属区县:高密-朝阳社区经营部代理商管理中心
联系电话:15726065090
联系人:先生/女士
宽带地址:潍坊
工单紧急程度:非常紧急
是否投诉倾向:否
是否重复投诉:否
是否携转意向:否
是否有升级投诉倾向:否
*业务名称:业务融合移机流程宽带+OTT
投诉内容:手机号码：15169618630，【问题描述】客户已办理宽带业务，有开通单，要求装维尽快联系上门，请处理，谢谢。联系电话：15726065090，联系人：先生/女士，录音流水号：2025010509035830520875961。受理明细：531920062399999999。
在途开通单信息：536250105600761122，15169618630，2025-01-05 08:57:16，业务融合移机流程宽带+OTT，处理中，黄单建设（楼宇）
是否到厅:否
业务名称:业务融合移机流程宽带+OTT
;宽带小区$[赵戈庄自然村]$</t>
  </si>
  <si>
    <t>2025-01-05 09:10:09</t>
  </si>
  <si>
    <t>2025-01-05 09:11:18</t>
  </si>
  <si>
    <t>SD-057-250105-982017-686</t>
  </si>
  <si>
    <t>2025-01-05 09:26:09</t>
  </si>
  <si>
    <t>【调研】-80+普通-普通区域-寿光市-圣达公馆沿街-13287693226-300M-魔百和投诉-次数0-20250105092415X255791101</t>
  </si>
  <si>
    <t>20250105092415X255791101</t>
  </si>
  <si>
    <t>流程受理流水号：20250105091929132876932261017539
客户号码:13287693226
客户姓名:姜**
投诉地市:潍坊
来话流水:2025010509184260920826100
宽带账号:13287693226
宽带账号归属地市:潍坊
宽带账号归属区县:寿光市
故障地址:潍坊寿光市石马路印刷厂宿舍楼1单元1楼
联系电话:13371060289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光功率:-16.77
故障大类:宽带/电视
故障细类:移动高清电视故障(专席)
携转原因:
故障时间:2025-01-05 09:20:35
魔百和单播/组播:组播
具体故障现象:电视提示网络类错误，
客户其他诉求:
魔百和单/组播：组播</t>
  </si>
  <si>
    <t>2025-01-05 09:27:44</t>
  </si>
  <si>
    <t>2025-01-05 09:28:13</t>
  </si>
  <si>
    <t>SD-057-250105-260847-481</t>
  </si>
  <si>
    <t>2025-01-05 09:07:10</t>
  </si>
  <si>
    <t>80+普通-普通区域-青州市-高柳村-13583689051-300M-宽带上网投诉-次数0-202501050000120411</t>
  </si>
  <si>
    <t>202501050000120411</t>
  </si>
  <si>
    <t>202501050000120411#宽带账号：13583689051；宽带地址：潍坊青州市高柳镇高柳村高柳村；客户来电反映宽带无法上网，网线断了，客户不在现场，无法配合线上指导/客户不配合排障，要求上门，请协助处理，谢谢！联系电话：15963653518；联系人： 女士；来电流水： 2025010508592068320834675</t>
  </si>
  <si>
    <t>2025-01-05 09:24:39</t>
  </si>
  <si>
    <t>2025-01-05 09:25:38</t>
  </si>
  <si>
    <t>SD-057-250105-817203-1078</t>
  </si>
  <si>
    <t>2025-01-05 10:00:18</t>
  </si>
  <si>
    <t>普通区域-奎文区-樱园西区-13516366051-300M-宽带上网投诉-次数0-202501050000175319</t>
  </si>
  <si>
    <t>202501050000175319</t>
  </si>
  <si>
    <t xml:space="preserve">202501050000175319#流程受理流水号：20250105095903135163660511032294
客户号码:13516366051
客户姓名:李**
投诉地市:潍坊
来话流水:2025010509582507920870168
宽带账号:13516366051
宽带账号归属地市:潍坊
宽带账号归属区县:奎文区
故障地址:潍坊奎文区梨园街道文化路樱园西区2号楼*********
联系电话:13583600886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光功率:-18.82
故障大类:宽带
故障细类:宽带网速慢/卡顿
携转原因:
故障时间:2025-01-05 09:59:25
具体故障现象:网速慢卡顿，
客户其他诉求:客户侧为质差终端，要求上门更换终端并一并处理故障问题。
</t>
  </si>
  <si>
    <t>2025-01-05 10:03:48</t>
  </si>
  <si>
    <t>2025-01-05 10:04:12</t>
  </si>
  <si>
    <t>SD-057-250105-870125-1118</t>
  </si>
  <si>
    <t>2025-01-05 10:04:00</t>
  </si>
  <si>
    <t>【调研】-80+白金-普通区域-昌邑市-西永安自然村-13869699638-200M-业务受理宽带-次数0-202501050000177655</t>
  </si>
  <si>
    <t>202501050000177655</t>
  </si>
  <si>
    <t>202501050000177655#客户来电反映家里无法上网，客户不满，要求上门维修，地址：（潍坊昌邑市双台镇西永安村西永安自然村3号箱刘汉章*********
）联系人；先生 联系电话：13792607816 录音流水  ：(  2025010509582154620869482 )</t>
  </si>
  <si>
    <t>2025-01-05 10:06:45</t>
  </si>
  <si>
    <t>2025-01-05 10:07:17</t>
  </si>
  <si>
    <t>SD-057-250105-082946-1095</t>
  </si>
  <si>
    <t>2025-01-05 10:02:02</t>
  </si>
  <si>
    <t>【调研】-80+金卡-普通区域-潍城区-null-13963609582-宽带上网投诉-次数0-20250105095929X369871322</t>
  </si>
  <si>
    <t>2025-01-06 11:03:00</t>
  </si>
  <si>
    <t>20250105095929X369871322</t>
  </si>
  <si>
    <t xml:space="preserve">流程受理流水号：20250105095859139636095821032272
客户号码:13963609582
客户姓名:王*
投诉地市:潍坊
来话流水:2025010509575361020864030
宽带账号:13963609582
宽带账号归属地市:潍坊
宽带账号归属区县:潍城区
故障地址:潍坊潍城区西关街道北宫西街圣达花园2号楼*********
联系电话:13070753900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故障时间:2025-01-05 10:02:20
具体故障现象:PON灯闪，
客户其他诉求:
</t>
  </si>
  <si>
    <t>2025-01-05 11:23:38</t>
  </si>
  <si>
    <t>OLT故障恢复</t>
  </si>
  <si>
    <t>SD-057-250105-869042-1184</t>
  </si>
  <si>
    <t>2025-01-05 10:09:43</t>
  </si>
  <si>
    <t>80+普通-普通区域-诸城市-大朱尹-15006699331-1000M-宽带上网投诉-次数0-202501050000184395</t>
  </si>
  <si>
    <t>202501050000184395</t>
  </si>
  <si>
    <t xml:space="preserve">202501050000184395#客户反映电视无法观看线上排障未恢复，请协助处理。谢谢  联系人：女士 联系电话：本机 流水：2025010510080061020881013
</t>
  </si>
  <si>
    <t>2025-01-05 10:12:51</t>
  </si>
  <si>
    <t>李跃锋</t>
  </si>
  <si>
    <t>15706307973</t>
  </si>
  <si>
    <t>dw3_jk_liyuefeng</t>
  </si>
  <si>
    <t>2025-01-05 10:13:15</t>
  </si>
  <si>
    <t>SD-057-250105-803145-447</t>
  </si>
  <si>
    <t>2025-01-05 09:05:01</t>
  </si>
  <si>
    <t>【重投】-FTTR-普通区域-寒亭区-金转城-15653621138-1000M-宽带上网投诉-次数0-20250105090249X969986255</t>
  </si>
  <si>
    <t>20250105090249X969986255</t>
  </si>
  <si>
    <t xml:space="preserve">流程受理流水号：20250105085922156536211381010183
客户号码:15653621138
客户姓名:孙**
投诉地市:潍坊
来话流水:2025010508583572720828455
宽带账号:15653621138
宽带账号归属地市:潍坊
宽带账号归属区县:寒亭区
故障地址:潍坊寒亭区寒亭街道丰华路金转城18号楼*********
联系电话:18764735888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光功率:-16.34
故障大类:宽带/电视
故障细类:网速慢/上网掉线(专席)
携转原因:
故障时间:2025-01-05 08:56:37
具体故障现象:网速慢卡顿，客户表示已经反映多次，一直未解决，要求必须解决此问题
客户其他诉求:
</t>
  </si>
  <si>
    <t>2025-01-05 09:15:31</t>
  </si>
  <si>
    <t>2025-01-05 09:16:20</t>
  </si>
  <si>
    <t>SD-851-291435-21059-15534</t>
  </si>
  <si>
    <t>SD-057-250105-754031-421</t>
  </si>
  <si>
    <t>2025-01-05 09:02:09</t>
  </si>
  <si>
    <t>普通区域-诸城市-柳树店村-13964774961-100M-宽带上网投诉-次数0-202501050000114817</t>
  </si>
  <si>
    <t>2025-01-06 10:03:00</t>
  </si>
  <si>
    <t>202501050000114817</t>
  </si>
  <si>
    <t>202501050000114817#宽带账号：13964774961；宽带地址：潍坊诸城市皇华镇柳树店柳树店村柳树店村北区东头；
客户来电反映宽带网络卡顿，客户不配合排障，要求师傅上门，请协助处理，谢谢！
联系电话：13964774961；联系人：先生；来电流水：2025010508584646720829917。</t>
  </si>
  <si>
    <t>2025-01-05 09:04:28</t>
  </si>
  <si>
    <t>王桂鹏</t>
  </si>
  <si>
    <t>15706307963</t>
  </si>
  <si>
    <t>dw3_jk_wangguipeng</t>
  </si>
  <si>
    <t>2025-01-05 09:06:49</t>
  </si>
  <si>
    <t>SD-057-250105-619703-970</t>
  </si>
  <si>
    <t>2025-01-05 09:52:15</t>
  </si>
  <si>
    <t>【调研】-80+普通-普通区域-坊子区-坊子书香门第-15865363566-1000M-魔百和投诉-次数0-202501050000166150</t>
  </si>
  <si>
    <t>202501050000166150</t>
  </si>
  <si>
    <t>202501050000166150#【已关注中国移动10086微信公众号】流程受理流水号：20250105094344158653635661026631
客户号码:15865363566
客户姓名:郭**
投诉地市:潍坊
来话流水:2025010509431362220896058
宽带账号:15865363566
宽带账号归属地市:潍坊
宽带账号归属区县:坊子区
故障地址:潍坊坊子区坊子新区崇文街书香门第坊子书香门第18号楼*********
联系电话:15865363566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光功率:-16.73
故障大类:电视
故障细类:移动高清电视故障(专席)
携转原因:
故障时间:2025-01-05 09:50:32
魔百和单播/组播:组播
具体故障现象:电视机提示无信号，
客户其他诉求:宽带正常使用，电视“无信号”，机顶盒亮绿灯，尝试切换信号源无效，指导拔插高清线，未恢复，请协助处理，谢谢。
魔百和单/组播：组播;宽带小区$[坊子书香门第]$</t>
  </si>
  <si>
    <t>2025-01-05 09:55:01</t>
  </si>
  <si>
    <t>2025-01-05 09:55:20</t>
  </si>
  <si>
    <t>SD-057-250105-013684-971</t>
  </si>
  <si>
    <t>普通区域-诸城市-金惠园小区-15966186616-1000M-业务受理宽带-次数0-202501050000166923</t>
  </si>
  <si>
    <t>202501050000166923</t>
  </si>
  <si>
    <t>202501050000166923# 导航立单,用户所在位置有群障,已向客户播报,客户要求装维回访.此工单为群障修复工单,根据群障全量闭环管理要求,为确保客户网络通畅,请装维人员跟进修复网络问题,谢谢.联系电话：15966186616</t>
  </si>
  <si>
    <t>2025-01-05 09:59:12</t>
  </si>
  <si>
    <t>2025-01-05 10:05:56</t>
  </si>
  <si>
    <t>SD-852-301681-760-14719</t>
  </si>
  <si>
    <t>SD-057-250105-516309-1060</t>
  </si>
  <si>
    <t>2025-01-05 09:58:50</t>
  </si>
  <si>
    <t>80+金卡-普通区域-潍城区-宝悦华庭-15265608778-1000M-宽带上网投诉-次数0-202501050000173864</t>
  </si>
  <si>
    <t>202501050000173864</t>
  </si>
  <si>
    <t xml:space="preserve">202501050000173864#流程受理流水号：20250105095740152656087781031775
客户号码:15265608778
客户姓名:王**
投诉地市:潍坊
来话流水:2025010509572663120858839
宽带账号:15265608778
宽带账号归属地市:潍坊
宽带账号归属区县:潍城区
故障地址:潍坊潍城区望留街道望留街道宝悦华庭7号楼*********
联系电话:15265608778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光功率:-16.36
故障大类:宽带/电视
故障细类:宽带无法上网
携转原因:
故障时间:2025-01-05 09:57:58
具体故障现象:提示网络无法连接，
客户其他诉求:客户侧为质差终端，要求上门更换终端并一并处理故障问题。
</t>
  </si>
  <si>
    <t>2025-01-05 10:02:12</t>
  </si>
  <si>
    <t>2025-01-05 10:03:06</t>
  </si>
  <si>
    <t>SD-851-296203-6730-3855</t>
  </si>
  <si>
    <t>SD-057-250105-976280-689</t>
  </si>
  <si>
    <t>2025-01-05 09:26:17</t>
  </si>
  <si>
    <t>【调研】-80+钻石-(目标)普通区域-临朐县-白塔桥自然村-15905362777-300M-宽带上网投诉-次数0-20250105092513X313693563 一级督办</t>
  </si>
  <si>
    <t>20250105092513X313693563</t>
  </si>
  <si>
    <t xml:space="preserve">【农村网络投诉】流程受理流水号：20250105092423159053627771019345
客户号码:15905362777
客户姓名:马**
投诉地市:潍坊
来话流水:2025010509212688920855074
宽带账号:15905362777
宽带账号归属地市:潍坊
宽带账号归属区县:临朐县
故障地址:潍坊临朐县冶源镇人民政府白塔桥白塔桥自然村白塔桥（扩容3）29号箱进村路口南电杆（外墙）*********
联系电话:13455665929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09:24:45
具体故障现象:光猫亮红灯，联系电话13455665929
客户其他诉求:
</t>
  </si>
  <si>
    <t>2025-01-05 09:28:42</t>
  </si>
  <si>
    <t>2025-01-05 09:29:20</t>
  </si>
  <si>
    <t>SD-057-250105-127865-727</t>
  </si>
  <si>
    <t>2025-01-05 09:29:02</t>
  </si>
  <si>
    <t>普通区域-奎文区-三联宿舍-13666363706-100M-宽带上网投诉-次数0-20250105092635X395265463</t>
  </si>
  <si>
    <t>20250105092635X395265463</t>
  </si>
  <si>
    <t xml:space="preserve">流程受理流水号：20250105092559136663637061019945
客户号码:13666363706
客户姓名:王**
投诉地市:潍坊
来话流水:2025010509235960220882271
宽带账号:13666363706
宽带账号归属地市:潍坊
宽带账号归属区县:高新
故障地址:潍坊高新高新城区民生街三联宿舍3号楼*********
联系电话:18353688788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故障时间:2025-01-05 09:26:20
具体故障现象:视频无法播放，
客户其他诉求:
</t>
  </si>
  <si>
    <t>2025-01-05 09:31:33</t>
  </si>
  <si>
    <t>2025-01-05 09:32:49</t>
  </si>
  <si>
    <t>2025-01-05 09:47:23</t>
  </si>
  <si>
    <t>80+金卡-FTTR-普通区域-坊子区-坊子临街商铺-后埠头村沿街-15163613448-1000M-宽带上网投诉-次数0-20250105094520X520967600 一级督办</t>
  </si>
  <si>
    <t>20250105094520X520967600</t>
  </si>
  <si>
    <t>2025-01-05 09:49:32</t>
  </si>
  <si>
    <t>王树明</t>
  </si>
  <si>
    <t>17667179683</t>
  </si>
  <si>
    <t>dw3_jk_wangshumingfz</t>
  </si>
  <si>
    <t>2025-01-05 09:50:08</t>
  </si>
  <si>
    <t>SD-851-232285-19575-20606</t>
  </si>
  <si>
    <t>2025-01-05 09:47:13</t>
  </si>
  <si>
    <t>普通区域-高密市-尚家庄自然村-19806246598-200M-宽带上网投诉-次数0-20250105094513X513966794 一级督办</t>
  </si>
  <si>
    <t>20250105094513X513966794</t>
  </si>
  <si>
    <t>2025-01-05 09:49:11</t>
  </si>
  <si>
    <t>2025-01-05 09:49:47</t>
  </si>
  <si>
    <t>SD-057-250105-436958-1059</t>
  </si>
  <si>
    <t>2025-01-05 09:58:47</t>
  </si>
  <si>
    <t>【调研】-普通区域-奎文区-金御皇庭-15866596885-200M-宽带上网投诉-次数0-202501050000172914</t>
  </si>
  <si>
    <t>2025-01-06 10:59:00</t>
  </si>
  <si>
    <t>202501050000172914</t>
  </si>
  <si>
    <t>202501050000172914#流程受理流水号：20250105095422158665968851030601
客户号码:15866596885
客户姓名:梁*
投诉地市:潍坊
来话流水:2025010509513177220890278
宽带账号:15866596885
宽带账号归属地市:潍坊
宽带账号归属区县:奎文区
故障地址:潍坊奎文区潍州路街道健康街金御皇廷3号楼*********
联系电话:15095233699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09:52:06
具体故障现象:客户表示网络卡顿，设备是千兆，但是不在线，客户拒绝线上操作，请尽快核实处理谢谢
客户其他诉求:
;宽带小区$[金御皇庭]$</t>
  </si>
  <si>
    <t>2025-01-05 10:01:12</t>
  </si>
  <si>
    <t>2025-01-05 10:03:51</t>
  </si>
  <si>
    <t>SD-057-250105-824516-1066</t>
  </si>
  <si>
    <t>2025-01-05 09:59:20</t>
  </si>
  <si>
    <t>80+普通-普通区域--null--宽带上网投诉-次数0-202501030000707380</t>
  </si>
  <si>
    <t>2025-01-06 11:00:00</t>
  </si>
  <si>
    <t>202501030000707380</t>
  </si>
  <si>
    <t>202501030000707380#客户来电表示潍坊市青州市富贵牡丹园23楼一单元因移动端口满，不能办理宽带新装不满，要求尽快处理此问题，请协助处理，谢谢！联系人：女士   联系电话：13386361096   录音流水：2025010320573748320866050</t>
  </si>
  <si>
    <t>2025-01-05 16:52:09</t>
  </si>
  <si>
    <t>SD-057-250105-786904-695</t>
  </si>
  <si>
    <t>2025-01-05 09:26:48</t>
  </si>
  <si>
    <t>【调研】-80+银卡-普通区域-奎文区-早春园小区-13780839677-1000M-业务受理宽带-次数0-202501050000141145</t>
  </si>
  <si>
    <t>202501050000141145</t>
  </si>
  <si>
    <t>202501050000141145# 宽带账号:13780839677; 联系电话：13780839677，问题类型：此工单为群障修复工单，根据群障全量闭环修复管理要求，为确保客户网络通畅，请装维人员跟进修复网络问题，谢谢！ 
 群障标题：公告。故障描述：潍坊奎文区早春园小区光缆故障，预估24小时恢复，请帮忙拦截,如有需要请联系片区装维师傅田永生15706307403主叫号码：15863293338.0;该号码仅供参考，请优先联系宽带账号。</t>
  </si>
  <si>
    <t>2025-01-05 09:28:19</t>
  </si>
  <si>
    <t>2025-01-05 09:43:35</t>
  </si>
  <si>
    <t>SD-851-244344-12889-3023</t>
  </si>
  <si>
    <t>SD-057-250105-837162-926</t>
  </si>
  <si>
    <t>2025-01-05 09:47:20</t>
  </si>
  <si>
    <t>普通区域-寿光市-羊口保障房小区-15863430996-300M-业务受理宽带-次数0-202501050000159848</t>
  </si>
  <si>
    <t>202501050000159848</t>
  </si>
  <si>
    <t>202501050000159848# 宽带账号:15863430996; 联系电话：15863430996，问题类型：此工单为群障修复工单，根据群障全量闭环修复管理要求，为确保客户网络通畅，请装维人员跟进修复网络问题，谢谢！ 
 群障标题：公告。故障描述：潍坊寿光市羊口保障房小区光缆故障，预估24小时恢复，请帮忙拦截,如有需要请联系片区装维师傅张鹏15706307827主叫号码：15863430996.0;该号码仅供参考，请优先联系宽带账号。</t>
  </si>
  <si>
    <t>2025-01-05 10:09:56</t>
  </si>
  <si>
    <t>2025-01-05 10:10:59</t>
  </si>
  <si>
    <t>SD-057-250105-753284-85</t>
  </si>
  <si>
    <t>2025-01-05 08:26:13</t>
  </si>
  <si>
    <t>普通区域-昌邑市-东方家园北区-18053683595-500M-宽带上网投诉-次数0-202501050000093241</t>
  </si>
  <si>
    <t>202501050000093241</t>
  </si>
  <si>
    <t>202501050000093241#流程受理流水号：20250105082516180536835951000675
客户号码:18053683595
客户姓名:刘**
投诉地市:潍坊
来话流水:2025010508245293020810037
宽带账号:18053683595
宽带账号归属地市:潍坊
宽带账号归属区县:昌邑市
故障地址:潍坊昌邑市城区城里街东方家园北区C8*********
联系电话:18053683595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故障时间:2025-01-05 08:25:40
具体故障现象:打不开网页，
客户其他诉求:
;宽带小区$[东方家园北区]$</t>
  </si>
  <si>
    <t>2025-01-05 08:39:07</t>
  </si>
  <si>
    <t>2025-01-05 08:41:05</t>
  </si>
  <si>
    <t>SD-851-330544-38522-29353</t>
  </si>
  <si>
    <t>SD-057-250105-456827-93</t>
  </si>
  <si>
    <t>2025-01-05 08:27:56</t>
  </si>
  <si>
    <t>80+金卡-普通区域-寒亭区-前周一村自然村-15069606978-1000M-宽带上网投诉-次数0-202501050000093418</t>
  </si>
  <si>
    <t>202501050000093418</t>
  </si>
  <si>
    <t>202501050000093418#【已关注中国移动10086微信公众号】流程受理流水号：20250105082728150696069781000756
客户号码:15069606978
客户姓名:刘**
投诉地市:潍坊
来话流水:2025010508263159320815782
宽带账号:15069606978
宽带账号归属地市:潍坊
宽带账号归属区县:寒亭区
故障地址:潍坊寒亭区朱里镇前周一村前周一村自然村前周一村正北1号箱孙京广*********
联系电话:15069606978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08:27:40
具体故障现象:光猫亮红灯，
客户其他诉求:
;宽带小区$[前周一村自然村]$</t>
  </si>
  <si>
    <t>2025-01-05 08:40:13</t>
  </si>
  <si>
    <t>2025-01-05 08:40:46</t>
  </si>
  <si>
    <t>SD-851-244824-3742-22452</t>
  </si>
  <si>
    <t>SD-057-250105-895724-76</t>
  </si>
  <si>
    <t>2025-01-05 08:21:21</t>
  </si>
  <si>
    <t>【重投】-80+银卡-普通区域-寒亭区-庆鹏国际大厦-18765162037-1000M-业务受理宽带-次数0-202501050000091875</t>
  </si>
  <si>
    <t>202501050000091875</t>
  </si>
  <si>
    <t>202501050000091875#受理号码 : 18765162037客户姓名 : 邱**号码归属地 : 潍坊寿光 － 寿光用户品牌 : 全球通
客户来电称光信号红灯，宽带无法使用，强烈要求处理，谢谢！
联系电话；18765162037</t>
  </si>
  <si>
    <t>2025-01-05 08:42:24</t>
  </si>
  <si>
    <t>2025-01-05 08:42:55</t>
  </si>
  <si>
    <t>SD-851-298283-10436-1086</t>
  </si>
  <si>
    <t>SD-057-250105-970231-1138</t>
  </si>
  <si>
    <t>2025-01-05 10:06:10</t>
  </si>
  <si>
    <t>【调研】-80+银卡-普通区域-寿光市-正阳花园-15965367779-1000M-宽带上网投诉-次数0-202501050000178261</t>
  </si>
  <si>
    <t>202501050000178261</t>
  </si>
  <si>
    <t xml:space="preserve">202501050000178261#15965367779客户来电反映宽带无法正常使用，上网慢。卡顿，线上排障客户不配合，要求维修人员上门维修，请尽快协助处理，谢谢  联系人：先生 联系电话：本机 来电流水：2025010510032557620827363
</t>
  </si>
  <si>
    <t>2025-01-05 10:10:29</t>
  </si>
  <si>
    <t>2025-01-05 10:10:48</t>
  </si>
  <si>
    <t>SD-851-328073-11954-10316</t>
  </si>
  <si>
    <t>SD-057-250105-285619-89</t>
  </si>
  <si>
    <t>2025-01-05 08:26:40</t>
  </si>
  <si>
    <t>80+普通-普通区域-寒亭区-金辉华府-18853660626-300M-业务受理宽带-次数0-202501050000094042</t>
  </si>
  <si>
    <t>202501050000094042</t>
  </si>
  <si>
    <t>202501050000094042# 宽带账号:18853660626; 联系电话：18853660626，问题类型：此工单为群障修复工单，根据群障全量闭环修复管理要求，为确保客户网络通畅，请装维人员跟进修复网络问题，谢谢！ 
 群障标题：公告。故障描述：潍坊寒亭区金辉华府光缆故障，预估24小时恢复，请帮忙拦截,如有需要请联系片区装维师傅王新昌15706307463主叫号码：15953605817.0;该号码仅供参考，请优先联系宽带账号。</t>
  </si>
  <si>
    <t>2025-01-05 08:38:59</t>
  </si>
  <si>
    <t>2025-01-05 08:39:14</t>
  </si>
  <si>
    <t>SD-057-250105-394710-90</t>
  </si>
  <si>
    <t>2025-01-05 08:26:44</t>
  </si>
  <si>
    <t>【调研】-普通区域-寒亭区-温馨家园小区-15094960298-200M-业务受理宽带-次数0-202501050000094147</t>
  </si>
  <si>
    <t>2025-01-06 08:27:00</t>
  </si>
  <si>
    <t>202501050000094147</t>
  </si>
  <si>
    <t>202501050000094147# 宽带账号:15094960298; 联系电话：15094960298，问题类型：此工单为群障修复工单，根据群障全量闭环修复管理要求，为确保客户网络通畅，请装维人员跟进修复网络问题，谢谢！ 
 群障标题：公告。故障描述：潍坊寒亭区温馨家园小区光缆故障，预估24小时恢复，请帮忙拦截,如有需要请联系片区装维师傅钱志源15706307431主叫号码：15094960298.0;该号码仅供参考，请优先联系宽带账号。</t>
  </si>
  <si>
    <t>2025-01-05 08:46:42</t>
  </si>
  <si>
    <t>2025-01-05 08:47:31</t>
  </si>
  <si>
    <t>SD-057-250105-695283-1004</t>
  </si>
  <si>
    <t>2025-01-05 09:55:27</t>
  </si>
  <si>
    <t>80+白金-普通区域-寿光市-世茂府-13792625234-1000M-宽带上网投诉-次数0-202501050000168126</t>
  </si>
  <si>
    <t>202501050000168126</t>
  </si>
  <si>
    <t>202501050000168126#宽带账号：13792625234；宽带地址：潍坊寿光市圣城街道建新街世茂府10号楼**；客户来电反映家里没网，线上指导无法配合操作，请协助处理, 来电流水：2025010509503585620879744联系电话：13696360323</t>
  </si>
  <si>
    <t>2025-01-05 09:59:18</t>
  </si>
  <si>
    <t>SD-057-250105-792135-957</t>
  </si>
  <si>
    <t>2025-01-05 09:50:10</t>
  </si>
  <si>
    <t>普通区域-临朐县-黄家宅自然村-13455636865-300M-魔百和投诉-次数0-202501050000165295</t>
  </si>
  <si>
    <t>202501050000165295</t>
  </si>
  <si>
    <t>202501050000165295#流程受理流水号：20250105094526134556368651027269
客户号码:13455636865
客户姓名:张*
投诉地市:潍坊
来话流水:2025010509402938620865070
宽带账号:13455636865
宽带账号归属地市:潍坊
宽带账号归属区县:临朐县
故障地址:潍坊临朐县冶源镇人民政府黄家宅黄家宅自然村黄家宅村北7号箱（程立太）*********
联系电话:13455636865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故障细类:移动高清电视故障(专席)
携转原因:
故障时间:2025-01-05 09:49:09
魔百和单播/组播:组播
具体故障现象:电视直播或点播无法观看，直播黑屏
客户其他诉求:
魔百和单/组播：组播;宽带小区$[黄家宅自然村]$</t>
  </si>
  <si>
    <t>2025-01-05 09:50:58</t>
  </si>
  <si>
    <t>2025-01-05 09:53:37</t>
  </si>
  <si>
    <t>SD-057-250105-702416-902</t>
  </si>
  <si>
    <t>2025-01-05 09:46:07</t>
  </si>
  <si>
    <t>80+银卡-普通区域-青州市-朝阳商住楼-13864653961-100M-宽带上网投诉-次数0-202501050000158877 一级督办</t>
  </si>
  <si>
    <t>202501050000158877</t>
  </si>
  <si>
    <t xml:space="preserve">202501050000158877#【已关注中国移动10086微信公众号】流程受理流水号：20250105094503138646539611027132
客户号码:13864653961
客户姓名:王**
投诉地市:潍坊
来话流水:2025010509444729020813338
宽带账号:13864653961
宽带账号归属地市:潍坊
宽带账号归属区县:青州市
故障地址:潍坊青州市云门山街道凤凰山西路朝阳商住楼2号楼*********
联系电话:13475687541
联系人:女士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故障时间:2025-01-05 09:46:05
魔百和单播/组播:单播
具体故障现象:电视直播或点播无法观看，
客户其他诉求:客户侧为质差终端，要求上门更换终端并一并处理故障问题。
</t>
  </si>
  <si>
    <t>2025-01-05 10:00:16</t>
  </si>
  <si>
    <t>2025-01-05 09:42:32</t>
  </si>
  <si>
    <t>【调研】-80+银卡-普通区域-奎文区-东方太阳城-18765103358-300M-魔百和投诉-次数0-202501050000122125 一级督办</t>
  </si>
  <si>
    <t>202501050000122125</t>
  </si>
  <si>
    <t>2025-01-05 09:52:16</t>
  </si>
  <si>
    <t>2025-01-05 09:52:48</t>
  </si>
  <si>
    <t>SD-057-250105-857124-249</t>
  </si>
  <si>
    <t>2025-01-05 08:47:05</t>
  </si>
  <si>
    <t>【调研】-80+普通-普通区域-潍城区-恒信永祥苑-15263697668-100M-业务受理宽带-次数0-202501050000103007</t>
  </si>
  <si>
    <t>2025-01-06 08:48:00</t>
  </si>
  <si>
    <t>202501050000103007</t>
  </si>
  <si>
    <t>202501050000103007#【已关注中国移动10086微信公众号】 宽带账号:15263697668; 联系电话：15263697668，问题类型：此工单为群障修复工单，根据群障全量闭环修复管理要求，为确保客户网络通畅，请装维人员跟进修复网络问题，谢谢！ 
 群障标题：公告。故障描述：潍坊潍城区恒信永祥苑光缆故障，预估24小时恢复，请帮忙拦截,如有需要请联系片区装维师傅杨勇15706307911主叫号码：15263697668.0;该号码仅供参考，请优先联系宽带账号。</t>
  </si>
  <si>
    <t>2025-01-05 08:49:19</t>
  </si>
  <si>
    <t>2025-01-05 08:53:55</t>
  </si>
  <si>
    <t>SD-057-250105-251840-8</t>
  </si>
  <si>
    <t>2025-01-05 01:01:27</t>
  </si>
  <si>
    <t>FTTR-普通区域-昌乐县-郭家埠村自然村-15726058818-1000M-宽带上网投诉-次数0-202501050000092426</t>
  </si>
  <si>
    <t>202501050000092426</t>
  </si>
  <si>
    <t>202501050000092426#【已关注中国移动10086微信公众号】流程受理流水号：20250105005547157260588181000013
客户号码:15726058818
客户姓名:孟**
投诉地市:潍坊
来话流水:2025010500552516720826594
宽带账号:15726058818
宽带账号归属地市:潍坊
宽带账号归属区县:昌乐县
故障地址:潍坊昌乐县红河镇郭家埠村郭家埠村自然村郭家埠村2-4#*********
联系电话:15726058818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故障细类:宽带无法上网
携转原因:
故障时间:2025-01-05 00:55:56
具体故障现象:网速慢卡顿，
客户其他诉求:
;宽带小区$[郭家埠村自然村]$</t>
  </si>
  <si>
    <t>2025-01-05 01:43:49</t>
  </si>
  <si>
    <t>刘明军</t>
  </si>
  <si>
    <t>15706307160</t>
  </si>
  <si>
    <t>dw3_jk_liumingjun</t>
  </si>
  <si>
    <t>2025-01-05 07:19:50</t>
  </si>
  <si>
    <t>SD-851-317263-14013-14484</t>
  </si>
  <si>
    <t>SD-057-250105-406857-5</t>
  </si>
  <si>
    <t>2025-01-05 01:00:23</t>
  </si>
  <si>
    <t>FTTR-普通区域-昌乐县-郭家埠村自然村-15726058818-1000M-宽带上网投诉-次数0-202501050000090204</t>
  </si>
  <si>
    <t>202501050000090204</t>
  </si>
  <si>
    <t>202501050000090204#【已关注中国移动10086微信公众号】流程受理流水号：20250105005547157260588181000013
客户号码:15726058818
客户姓名:孟**
投诉地市:潍坊
来话流水:2025010500552516720826594
宽带账号:15726058818
宽带账号归属地市:潍坊
宽带账号归属区县:昌乐县
故障地址:潍坊昌乐县红河镇郭家埠村郭家埠村自然村郭家埠村2-4#*********
联系电话:15726058818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故障细类:宽带无法上网
携转原因:
故障时间:2025-01-05 00:55:56
具体故障现象:网速慢卡顿，
客户其他诉求:
;宽带小区$[郭家埠村自然村]$</t>
  </si>
  <si>
    <t>2025-01-05 01:41:47</t>
  </si>
  <si>
    <t>2025-01-05 07:25:35</t>
  </si>
  <si>
    <t>SD-057-250105-932580-350</t>
  </si>
  <si>
    <t>2025-01-05 08:56:16</t>
  </si>
  <si>
    <t>普通区域-坊子区-穆村马村-15762526963-200M-宽带上网投诉-次数0-202501050000111953</t>
  </si>
  <si>
    <t>2025-01-06 09:57:00</t>
  </si>
  <si>
    <t>202501050000111953</t>
  </si>
  <si>
    <t>202501050000111953#流程受理流水号：20250105085324157625269631008014
客户号码:15762526963
客户姓名:王**
投诉地市:潍坊
来话流水:2025010508524038620880160
宽带账号:15762526963
账号归属区县:坊子区鑫昌手机超市（社区）
联系电话:15762526963
联系人:先生/女士
宽带地址:潍坊
工单紧急程度:一般
是否投诉倾向:否
是否重复投诉:否
是否携转意向:否
是否有升级投诉倾向:否
*业务名称:业务融合开机流程宽带+OTT
投诉内容:手机号码：15762526963，【问题描述】客户已办理宽带业务，有开通单，要求装维尽快联系上门，请处理，谢谢。联系电话：15762526963，联系人：先生/女士，录音流水号：2025010508524038620880160。
在途开通单信息：536250103729590864，15762526963，2025-01-03 15:01:06，业务融合开机流程宽带+OTT，处理中，预约池
是否到厅:否
业务名称:业务融合开机流程宽带+OTT
;宽带小区$[穆村马村]$</t>
  </si>
  <si>
    <t>2025-01-05 08:57:53</t>
  </si>
  <si>
    <t>2025-01-05 08:58:26</t>
  </si>
  <si>
    <t>SD-851-310970-10895-21108</t>
  </si>
  <si>
    <t>SD-057-250105-546930-301</t>
  </si>
  <si>
    <t>2025-01-05 08:51:20</t>
  </si>
  <si>
    <t>80+金卡-普通区域-高密市-梓潼家园-13606369202-200M-宽带上网投诉-次数0-202501050000107884</t>
  </si>
  <si>
    <t>2025-01-06 09:52:00</t>
  </si>
  <si>
    <t>202501050000107884</t>
  </si>
  <si>
    <t xml:space="preserve">202501050000107884#13606369202客户来电反映机顶盒无法使用，线上正常排障，客户表示不会操作要求维修人员上门维修，请尽快协助处理，谢谢  联系人：女士，先生 联系电话：本机 来电流水:2025010508483974020848515
</t>
  </si>
  <si>
    <t>2025-01-05 08:58:39</t>
  </si>
  <si>
    <t>2025-01-05 08:58:56</t>
  </si>
  <si>
    <t>SD-057-250105-270369-6</t>
  </si>
  <si>
    <t>2025-01-05 01:00:32</t>
  </si>
  <si>
    <t>FTTR-普通区域-昌乐县-郭家埠村自然村-15726058818-1000M-宽带上网投诉-次数0-202501050000091525</t>
  </si>
  <si>
    <t>202501050000091525</t>
  </si>
  <si>
    <t>202501050000091525#【已关注中国移动10086微信公众号】流程受理流水号：20250105005547157260588181000013
客户号码:15726058818
客户姓名:孟**
投诉地市:潍坊
来话流水:2025010500552516720826594
宽带账号:15726058818
宽带账号归属地市:潍坊
宽带账号归属区县:昌乐县
故障地址:潍坊昌乐县红河镇郭家埠村郭家埠村自然村郭家埠村2-4#*********
联系电话:15726058818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故障细类:宽带无法上网
携转原因:
故障时间:2025-01-05 00:55:56
具体故障现象:网速慢卡顿，
客户其他诉求:
;宽带小区$[郭家埠村自然村]$</t>
  </si>
  <si>
    <t>2025-01-05 01:36:47</t>
  </si>
  <si>
    <t>SD-057-250105-431962-7</t>
  </si>
  <si>
    <t>2025-01-05 01:00:41</t>
  </si>
  <si>
    <t>FTTR-普通区域-昌乐县-郭家埠村自然村-15726058818-1000M-宽带上网投诉-次数0-202501050000091521</t>
  </si>
  <si>
    <t>202501050000091521</t>
  </si>
  <si>
    <t>202501050000091521#【已关注中国移动10086微信公众号】流程受理流水号：20250105005547157260588181000013
客户号码:15726058818
客户姓名:孟**
投诉地市:潍坊
来话流水:2025010500552516720826594
宽带账号:15726058818
宽带账号归属地市:潍坊
宽带账号归属区县:昌乐县
故障地址:潍坊昌乐县红河镇郭家埠村郭家埠村自然村郭家埠村2-4#*********
联系电话:15726058818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故障细类:宽带无法上网
携转原因:
故障时间:2025-01-05 00:55:56
具体故障现象:网速慢卡顿，
客户其他诉求:
;宽带小区$[郭家埠村自然村]$</t>
  </si>
  <si>
    <t>2025-01-05 01:32:29</t>
  </si>
  <si>
    <t>SD-057-250105-629453-304</t>
  </si>
  <si>
    <t>2025-01-05 08:51:47</t>
  </si>
  <si>
    <t>80+银卡-普通区域-寿光市-弥河玉城瑞苑（含弥河玉城玉苑）-15753671801-1000M-宽带上网投诉-次数0-202501050000106720</t>
  </si>
  <si>
    <t>202501050000106720</t>
  </si>
  <si>
    <t>202501050000106720#宽带账号：15753671801宽带地址：潍坊寿光市圣城街道圣阳街弥河玉城瑞苑（含弥河玉城玉苑）6号楼；客户来电反映宽带/网络卡顿，客户不拒绝操作，请协助处理，谢谢！联系电话：15753671801；来电流水：2025010508483481620847884。</t>
  </si>
  <si>
    <t>2025-01-05 08:57:24</t>
  </si>
  <si>
    <t>2025-01-05 08:57:50</t>
  </si>
  <si>
    <t>SD-852-324017-323-4596</t>
  </si>
  <si>
    <t>SD-057-250105-203978-309</t>
  </si>
  <si>
    <t>2025-01-05 08:52:14</t>
  </si>
  <si>
    <t>普通区域-青州市-牛家自然村-15753689511-200M-宽带上网投诉-次数0-202501050000105956</t>
  </si>
  <si>
    <t>2025-01-06 09:53:00</t>
  </si>
  <si>
    <t>202501050000105956</t>
  </si>
  <si>
    <t>202501050000105956#宽带账号：15753689511；宽带地址：潍坊青州市东夏镇牛家；客户来电反映宽带网慢，使用光猫自带无线功能，建议买路由器，不认可，建议重启光猫测试也不认可，有投诉的意向，不听解释，要求师傅上门，请协助处理，谢谢！联系电话：15753689511；联系人：女士；来电流水：2025010508491672720853375</t>
  </si>
  <si>
    <t>2025-01-05 08:55:08</t>
  </si>
  <si>
    <t>SD-057-250105-106572-312</t>
  </si>
  <si>
    <t>2025-01-05 08:52:51</t>
  </si>
  <si>
    <t>80+银卡-普通区域-寿光市-清华名园-18105362906-300M-宽带上网投诉-次数0-202501050000109089</t>
  </si>
  <si>
    <t>202501050000109089</t>
  </si>
  <si>
    <t>202501050000109089#？ 宽带账号：18105362906；联系电话：18105362906宽带地址：潍坊寿光市圣城街道金海路清华名园1号楼客户来电反映电视无信号，线上指导无法配合操作，要求上门处理, 来电流水：2025010508451282820822853</t>
  </si>
  <si>
    <t>2025-01-05 08:54:30</t>
  </si>
  <si>
    <t>2025-01-05 08:56:15</t>
  </si>
  <si>
    <t>SD-057-250105-759143-313</t>
  </si>
  <si>
    <t>2025-01-05 08:52:57</t>
  </si>
  <si>
    <t>【调研】-80+普通-普通区域-安丘市-大华中央城-13963657613-300M-宽带上网投诉-次数0-202501050000108590</t>
  </si>
  <si>
    <t>202501050000108590</t>
  </si>
  <si>
    <t>202501050000108590#13963657613     客户反映家里宽带无法连接使用，线上排障不配合，客户要求师傅上门.要求派师傅,请协助处理，谢谢   
联系人：先生    联系电话：本机    流水号：2025010508481684320845673</t>
  </si>
  <si>
    <t>2025-01-05 08:57:32</t>
  </si>
  <si>
    <t>2025-01-05 08:57:58</t>
  </si>
  <si>
    <t>SD-057-250105-972640-17</t>
  </si>
  <si>
    <t>2025-01-05 07:26:48</t>
  </si>
  <si>
    <t>普通区域-安丘市-宋家尧村自然村-15908011054-500M-业务受理宽带-次数0-202501050000092442</t>
  </si>
  <si>
    <t>202501050000092442</t>
  </si>
  <si>
    <t>202501050000092442# 宽带账号:15908011054; 联系电话：15908011054，问题类型：此工单为群障修复工单，根据群障全量闭环修复管理要求，为确保客户网络通畅，请装维人员跟进修复网络问题，谢谢！ 
 群障标题：公告。故障描述：分支光纤断或OLT检测不到ONT的预期的光信号(LOSi/LOBi)主叫号码：15908011054.0;该号码仅供参考，请优先联系宽带账号。</t>
  </si>
  <si>
    <t>2025-01-05 07:31:05</t>
  </si>
  <si>
    <t>2025-01-05 07:31:30</t>
  </si>
  <si>
    <t>SD-851-262187-16394-29801</t>
  </si>
  <si>
    <t>2025-01-05 08:57:39</t>
  </si>
  <si>
    <t>【调研】-80+银卡-普通区域-青州市-烟厂东宿舍-15006692995-300M-业务受理宽带-次数0-202501050000113371 一级督办</t>
  </si>
  <si>
    <t>202501050000113371</t>
  </si>
  <si>
    <t>2025-01-05 09:01:16</t>
  </si>
  <si>
    <t>2025-01-05 09:01:45</t>
  </si>
  <si>
    <t>SD-851-253651-22713-9870</t>
  </si>
  <si>
    <t>SD-057-250105-724835-24</t>
  </si>
  <si>
    <t>2025-01-05 07:43:10</t>
  </si>
  <si>
    <t>80+金卡-普通区域-诸城市-芝灵家园-15953639301-1000M-宽带上网投诉-次数0-202501050000091948</t>
  </si>
  <si>
    <t>202501050000091948</t>
  </si>
  <si>
    <t>202501050000091948#流程受理流水号：20250105074240159536393011000166
客户号码:15953639301
客户姓名:姜**
投诉地市:潍坊
来话流水:2025010507422467720835718
宽带账号:15953639301
宽带账号归属地市:潍坊
宽带账号归属区县:诸城市
故障地址:潍坊诸城市昌城街道昌城驻地芝灵家园南区4号楼*********
联系电话:15953639301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光功率:-16.47
故障大类:宽带/电视
故障细类:宽带无法上网
携转原因:
故障时间:2025-01-05 07:42:51
具体故障现象:打不开网页，
客户其他诉求:
;宽带小区$[芝灵家园]$</t>
  </si>
  <si>
    <t>2025-01-05 07:46:25</t>
  </si>
  <si>
    <t>2025-01-05 07:46:58</t>
  </si>
  <si>
    <t>SD-057-250105-978362-25</t>
  </si>
  <si>
    <t>2025-01-05 07:43:24</t>
  </si>
  <si>
    <t>普通区域-潍城区-宏鼎凡尔赛丽都-15064490062-200M-宽带上网投诉-次数0-202501050000092340</t>
  </si>
  <si>
    <t>202501050000092340</t>
  </si>
  <si>
    <t>202501050000092340#流程受理流水号：20250105074142150644900621000160
客户号码:15064490062
客户姓名:周**
投诉地市:潍坊
来话流水:2025010507412164520835460
宽带账号:15064490062
宽带账号归属地市:潍坊
宽带账号归属区县:潍城区
故障地址:潍坊潍城区经济开发区管理委员会卧龙西街宏鼎凡尔赛丽都8号楼*********
联系电话:15064490062
联系人:先生/女士
工单紧急程度:紧急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故障时间:2025-01-05 07:42:10
具体故障现象:光猫亮红灯，
客户其他诉求:
;宽带小区$[宏鼎凡尔赛丽都]$</t>
  </si>
  <si>
    <t>2025-01-05 07:45:43</t>
  </si>
  <si>
    <t>2025-01-05 07:49:56</t>
  </si>
  <si>
    <t>SD-851-323904-8178-5067</t>
  </si>
  <si>
    <t>SD-057-250105-841963-351</t>
  </si>
  <si>
    <t>【调研】-80+普通-FTTR-普通区域-昌邑市-君悦花园-13869608432-1000M-宽带上网投诉-次数0-20250105085517X517474271</t>
  </si>
  <si>
    <t>20250105085517X517474271</t>
  </si>
  <si>
    <t xml:space="preserve">流程受理流水号：20250105085437138696084321008433
客户号码:13869608432
客户姓名:刘**
投诉地市:潍坊
来话流水:2025010508524959620881427
宽带账号:13869608432
宽带账号归属地市:潍坊
宽带账号归属区县:昌邑市
故障地址:潍坊昌邑市城区奎聚路君悦花园3号楼东单元*********
联系电话:13869608432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故障细类:网速慢/上网掉线(专席)
携转原因:
故障时间:2025-01-05 09:50:02
具体故障现象:网速慢卡顿，
客户其他诉求:
</t>
  </si>
  <si>
    <t>2025-01-05 09:01:27</t>
  </si>
  <si>
    <t>SD-851-298533-22603-17911</t>
  </si>
  <si>
    <t>SD-057-250105-746852-339</t>
  </si>
  <si>
    <t>2025-01-05 08:55:15</t>
  </si>
  <si>
    <t>【调研】-80+银卡-普通区域-滨海-横里路自然村-13780841339-100M-宽带上网投诉-次数0-202501050000109946</t>
  </si>
  <si>
    <t>2025-01-06 09:56:00</t>
  </si>
  <si>
    <t>202501050000109946</t>
  </si>
  <si>
    <t>202501050000109946#13780841339客户来电反映宽带无法连接，线上排障未恢复，质差路由器，请协助处理谢谢
联系电话：18763672337
来话流水：2025010508524248420880458</t>
  </si>
  <si>
    <t>2025-01-05 09:11:45</t>
  </si>
  <si>
    <t>2025-01-05 09:12:04</t>
  </si>
  <si>
    <t>SD-851-252655-1872-6192</t>
  </si>
  <si>
    <t>SD-057-250105-076185-331</t>
  </si>
  <si>
    <t>2025-01-05 08:54:38</t>
  </si>
  <si>
    <t>普通区域-寿光市-何家村自然村-13791658988-300M-宽带上网投诉-次数0-202501050000108668</t>
  </si>
  <si>
    <t>202501050000108668</t>
  </si>
  <si>
    <t xml:space="preserve">202501050000108668#13791658988     客户来电反映本机办理的电视无法观看，错误代码不清楚老人在家不配合线上排障，直接要求维修人员上门维修，请尽快协助处理，谢谢 
 联系人：先生  联系电话：本机 流水：202501050000108668
</t>
  </si>
  <si>
    <t>2025-01-05 09:00:16</t>
  </si>
  <si>
    <t>2025-01-05 09:00:42</t>
  </si>
  <si>
    <t>SD-057-250105-085174-355</t>
  </si>
  <si>
    <t>2025-01-05 08:56:27</t>
  </si>
  <si>
    <t>【重投】-普通区域-高密市-周家屯-13455677955-300M-宽带上网投诉-次数0-202501050000110234</t>
  </si>
  <si>
    <t>202501050000110234</t>
  </si>
  <si>
    <t>202501050000110234#
客户来电反映宽带  无法上网   电视无法观看，线上排障不认可  不配合  客户要求师傅上门，请协助处理，谢谢
宽带地址：潍坊高密市密水街道周家屯周家屯周家屯4号箱周世德1芯
联系人：先生 联系电话：本机 来电流水：
2025010508530730520883836</t>
  </si>
  <si>
    <t>2025-01-05 09:00:14</t>
  </si>
  <si>
    <t>2025-01-05 09:00:57</t>
  </si>
  <si>
    <t>SD-057-250105-530814-576</t>
  </si>
  <si>
    <t>2025-01-05 09:16:55</t>
  </si>
  <si>
    <t>普通区域-坊子区-黄旗堡二马路沿街-13355360325-300M-业务受理宽带-次数0-202501050000132131</t>
  </si>
  <si>
    <t>202501050000132131</t>
  </si>
  <si>
    <t>202501050000132131# 宽带账号:13355360325; 联系电话：13355360325，问题类型：此工单为群障修复工单，根据群障全量闭环修复管理要求，为确保客户网络通畅，请装维人员跟进修复网络问题，谢谢！ 
 群障标题：公告。故障描述：潍坊坊子区黄旗堡二马路沿街光缆故障，预估24小时恢复，请帮忙拦截,如有需要请联系片区装维师傅王冰冰15706307252主叫号码：13355360325.0;该号码仅供参考，请优先联系宽带账号。</t>
  </si>
  <si>
    <t>2025-01-05 09:19:51</t>
  </si>
  <si>
    <t>2025-01-05 09:20:10</t>
  </si>
  <si>
    <t>SD-057-250105-871932-569</t>
  </si>
  <si>
    <t>2025-01-05 09:16:04</t>
  </si>
  <si>
    <t>80+普通-普通区域-青州市-卢店村自然村-15169596707-300M-宽带上网投诉-次数0-202501050000130225</t>
  </si>
  <si>
    <t>202501050000130225</t>
  </si>
  <si>
    <t>202501050000130225#宽带账号：15169596707；宽带地址：*潍坊青州市云门山街道卢店村卢店村自然村扩容12号箱（村*；客户来电反映/移动高清无法上网**，客户不在现场，客户不配合排障，要求师傅上门，请协助处理，谢谢！联系电话：本机；联系人先生；来电流水：2025010509134714920874417</t>
  </si>
  <si>
    <t>2025-01-05 09:18:47</t>
  </si>
  <si>
    <t>2025-01-05 09:19:23</t>
  </si>
  <si>
    <t>SD-057-250105-540192-515</t>
  </si>
  <si>
    <t>2025-01-05 09:10:35</t>
  </si>
  <si>
    <t>80+普通-普通区域-奎文区-奥文公馆-18353656959-1000M-宽带上网投诉-次数0-202501050000125152</t>
  </si>
  <si>
    <t>202501050000125152</t>
  </si>
  <si>
    <t>202501050000125152#宽带账号：18353656959；联系电话：18353656959宽带地址：潍坊高新高新城区北海路奥文公馆13号楼；客户来电反映宽带网络不好用，客户异机来电报修，线上指导无法配合操作，要求上门处理，来电流水：2025010509084875720823229</t>
  </si>
  <si>
    <t>2025-01-05 09:14:31</t>
  </si>
  <si>
    <t>2025-01-05 09:22:45</t>
  </si>
  <si>
    <t>SD-851-283942-33694-5537</t>
  </si>
  <si>
    <t>SD-057-250105-402361-233</t>
  </si>
  <si>
    <t>2025-01-05 08:45:15</t>
  </si>
  <si>
    <t>普通区域-奎文区-山后王建工局宿舍（第五）-13583627959-100M-宽带上网投诉-次数0-202501050000099684</t>
  </si>
  <si>
    <t>2025-01-06 09:46:00</t>
  </si>
  <si>
    <t>202501050000099684</t>
  </si>
  <si>
    <t>202501050000099684#宽带账号：13583627959；联系电话：13583627959宽带地址：潍坊高新高新城区东方路山后王建工局宿舍第五南楼；客户来电反映网络不能用，线上指导无法配合操作，要求上门处理, 来电流水：2025010508424772020805809</t>
  </si>
  <si>
    <t>2025-01-05 08:47:48</t>
  </si>
  <si>
    <t>2025-01-05 08:56:21</t>
  </si>
  <si>
    <t>2025-01-05 08:45:03</t>
  </si>
  <si>
    <t>80+金卡-普通区域-诸城市-阳光河畔-15165660006-1000M-业务受理宽带-次数0-202501050000099838 一级督办</t>
  </si>
  <si>
    <t>202501050000099838</t>
  </si>
  <si>
    <t>2025-01-05 08:48:54</t>
  </si>
  <si>
    <t>2025-01-05 08:49:25</t>
  </si>
  <si>
    <t>SD-057-250105-597408-317</t>
  </si>
  <si>
    <t>2025-01-05 08:53:09</t>
  </si>
  <si>
    <t>【调研】-80+金卡-普通区域-昌乐县-东山李社区-18866640799-300M-宽带上网投诉-次数0-20250105085137X297749404</t>
  </si>
  <si>
    <t>20250105085137X297749404</t>
  </si>
  <si>
    <t xml:space="preserve">流程受理流水号：20250105085035188666407991007072
客户号码:18866640799
客户姓名:张**
投诉地市:潍坊
来话流水:2025010508501928920861537
宽带账号:18866640799
宽带账号归属地市:潍坊
宽带账号归属区县:昌乐县
故障地址:潍坊昌乐县城关街道永康路东山李社区东区2号楼*********
联系电话:18866640799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08:51:16
具体故障现象:提示网络无法连接，
客户其他诉求:
</t>
  </si>
  <si>
    <t>2025-01-05 08:59:41</t>
  </si>
  <si>
    <t>2025-01-05 09:00:13</t>
  </si>
  <si>
    <t>SD-057-250105-361845-186</t>
  </si>
  <si>
    <t>2025-01-05 08:40:49</t>
  </si>
  <si>
    <t>普通区域-临朐县-龙苑新村北区-15666238067-1000M-宽带上网投诉-次数0-202501050000097627</t>
  </si>
  <si>
    <t>202501050000097627</t>
  </si>
  <si>
    <t xml:space="preserve">202501050000097627#15666238067 客户来电反映宽带上不去网络，老人不会操作，客户要求师傅上门查看，请协助处理，谢谢！联系电话：本机 联系人：女士 流水号：2025010508374076820872004
</t>
  </si>
  <si>
    <t>2025-01-05 08:48:27</t>
  </si>
  <si>
    <t>2025-01-05 08:55:12</t>
  </si>
  <si>
    <t>SD-851-309172-1044-28601</t>
  </si>
  <si>
    <t>SD-057-250105-198642-191</t>
  </si>
  <si>
    <t>2025-01-05 08:41:09</t>
  </si>
  <si>
    <t>80+金卡-普通区域-诸城市-兰花清韵-15098172277-1000M-宽带上网投诉-次数0-202501050000099322</t>
  </si>
  <si>
    <t>202501050000099322</t>
  </si>
  <si>
    <t>202501050000099322#宽带账号：15098172277；宽带地址：潍坊诸城市舜王街道206国道兰花清韵4号楼；客户来电反映宽带机顶盒无法使用,经查询客户侧为质差机顶盒，请协助上门更换终端并一并处理故障问题，谢谢！联系电话：13475667817；来电流水：
2025010508355489620861156</t>
  </si>
  <si>
    <t>2025-01-05 08:44:04</t>
  </si>
  <si>
    <t>2025-01-05 08:44:21</t>
  </si>
  <si>
    <t>SD-851-236875-4304-22976</t>
  </si>
  <si>
    <t>SD-057-250105-273684-234</t>
  </si>
  <si>
    <t>2025-01-05 08:45:24</t>
  </si>
  <si>
    <t>80+普通-FTTR-普通区域-奎文区-龙山小镇-13225367008-1000M-宽带延伸服务-次数0-202501050000101004</t>
  </si>
  <si>
    <t>202501050000101004</t>
  </si>
  <si>
    <t xml:space="preserve">202501050000101004#流程受理流水号：20250105084327132253670081004679
客户号码:13225367008
客户姓名:李**
投诉地市:潍坊
来话流水:2025010508425592820806671
宽带账号:13225367008
宽带账号归属地市:潍坊
宽带账号归属区县:高新
故障地址:潍坊高新高新城区山后王街龙山小镇碧桂园桃李东方8号楼*********
联系电话:13225367008
联系人:先生/女士
工单紧急程度:一般
是否有升级投诉倾向:否
是否重复投诉:否
是否携转意向:否
是否投诉倾向:否
是否智能网关:智能网关
当前是否在线:是
接入方式:FTTH
是否质差终端:无质差信息
光功率:-17.18
故障大类:宽带/电视
故障细类:宽带延伸服务
携转原因:
故障时间:2025-01-05 08:51:07
具体故障现象:13225367008客户来电反映家里的宽带光纤布线不合理  影响了吉利德生活要求记录反馈派维修人员去重新布线 请协助处理重新布置网线，
</t>
  </si>
  <si>
    <t>2025-01-05 08:48:14</t>
  </si>
  <si>
    <t>2025-01-05 09:02:14</t>
  </si>
  <si>
    <t>SD-851-302526-31812-1261</t>
  </si>
  <si>
    <t>SD-057-250105-580492-239</t>
  </si>
  <si>
    <t>2025-01-05 08:46:44</t>
  </si>
  <si>
    <t>普通区域-昌邑市-吴沟村自然村-15963439045-300M-宽带上网投诉-次数0-202501050000103669</t>
  </si>
  <si>
    <t>202501050000103669</t>
  </si>
  <si>
    <t xml:space="preserve">202501050000103669#流程受理流水号：20250105084559159634390451005548
客户号码:15963439045
客户姓名:于**
投诉地市:潍坊
来话流水:2025010508454352420826661
宽带账号:15963439045
宽带账号归属地市:潍坊
宽带账号归属区县:昌邑市
故障地址:潍坊昌邑市饮马镇吴沟村吴沟村自然村10号箱于子利*********
联系电话:15963439045
联系人:先生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故障时间:2025-01-05 08:46:22
具体故障现象:提示网络无法连接，
客户其他诉求:客户侧为质差终端，要求上门更换终端并一并处理故障问题。
</t>
  </si>
  <si>
    <t>2025-01-05 08:48:56</t>
  </si>
  <si>
    <t>2025-01-05 08:53:51</t>
  </si>
  <si>
    <t>SD-057-250105-029685-209</t>
  </si>
  <si>
    <t>80+金卡-FTTR-普通区域-寿光市-嘉沅国际-18265601004-1000M-宽带上网投诉-次数0-202501050000099273</t>
  </si>
  <si>
    <t>202501050000099273</t>
  </si>
  <si>
    <t xml:space="preserve">202501050000099273#流程受理流水号：20250105084142182656010041004103
客户号码:18265601004
客户姓名:王**
投诉地市:潍坊
来话流水:2025010508412266620896059
宽带账号:18265601004
宽带账号归属地市:潍坊
宽带账号归属区县:寿光市
故障地址:潍坊寿光市圣城街道竹竿市场19号
联系电话:18265601004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光功率:-16.92
故障大类:宽带/电视
故障细类:宽带无法上网
携转原因:
故障时间:2025-01-05 08:42:13
具体故障现象:打不开网页，
客户其他诉求:客户侧为质差终端，要求上门更换终端并一并处理故障问题。
</t>
  </si>
  <si>
    <t>2025-01-05 08:45:02</t>
  </si>
  <si>
    <t>2025-01-05 08:46:12</t>
  </si>
  <si>
    <t>SD-852-263940-2158-4345</t>
  </si>
  <si>
    <t>SD-057-250105-291635-330</t>
  </si>
  <si>
    <t>2025-01-05 08:54:37</t>
  </si>
  <si>
    <t>普通区域-临朐县-响水崖自然村-18765737393-300M-宽带上网投诉-次数0-202501050000108179</t>
  </si>
  <si>
    <t>202501050000108179</t>
  </si>
  <si>
    <t>202501050000108179#【已关注中国移动10086微信公众号】流程受理流水号：20250105085350187657373931008172
客户号码:18765737393
客户姓名:李**
投诉地市:潍坊
来话流水:2025010508532990820886783
宽带账号:18765737393
账号归属区县:临朐九山乡镇营业厅
联系电话:18765737393
联系人:先生/女士
宽带地址:潍坊
工单紧急程度:一般
是否投诉倾向:否
是否重复投诉:否
是否携转意向:否
是否有升级投诉倾向:否
*业务名称:业务融合开机流程宽带
投诉内容:手机号码：18765737393，【问题描述】客户已办理宽带业务，有开通单，要求装维尽快联系上门，请处理，谢谢。联系电话：18765737393，联系人：先生/女士，录音流水号：2025010508532990820886783。
在途开通单信息：536241228009139606，18765737393，2024-12-28 10:45:07，业务融合开机流程宽带，处理中，预约池
是否到厅:否
业务名称:业务融合开机流程宽带
;宽带小区$[响水崖自然村]$</t>
  </si>
  <si>
    <t>2025-01-05 08:57:46</t>
  </si>
  <si>
    <t>张涛</t>
  </si>
  <si>
    <t>15706307562</t>
  </si>
  <si>
    <t>dw3_jk_zhangtaolq</t>
  </si>
  <si>
    <t>2025-01-05 08:59:38</t>
  </si>
  <si>
    <t>SD-851-336050-3294-21370</t>
  </si>
  <si>
    <t>2025-01-05 08:57:07</t>
  </si>
  <si>
    <t>普通区域-奎文区-奎文区宏伟北区-18678020483-500M-业务受理宽带-次数0-202501050000111970 一级督办</t>
  </si>
  <si>
    <t>202501050000111970</t>
  </si>
  <si>
    <t>2025-01-05 08:58:23</t>
  </si>
  <si>
    <t>2025-01-05 08:58:42</t>
  </si>
  <si>
    <t>SD-057-250105-913724-394</t>
  </si>
  <si>
    <t>2025-01-05 08:59:08</t>
  </si>
  <si>
    <t>普通区域-诸城市-仇家庄自然村-13864644665-500M-宽带上网投诉-次数0-20250105085750X670643695</t>
  </si>
  <si>
    <t>20250105085750X670643695</t>
  </si>
  <si>
    <t xml:space="preserve">【农村网络投诉】流程受理流水号：20250105085522138646446651008697
客户号码:13864644665
客户姓名:石*
投诉地市:潍坊
来话流水:2025010508534427920888615
宽带账号:13864644665
宽带账号归属地市:潍坊
宽带账号归属区县:诸城市
故障地址:潍坊诸城市舜王街道仇家庄仇家庄自然村仇家庄村扩容7号箱*********
联系电话:13964655645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08:56:40
具体故障现象:光猫灯正常但电脑手机无法上网，
客户其他诉求:
</t>
  </si>
  <si>
    <t>2025-01-05 09:01:24</t>
  </si>
  <si>
    <t>SD-057-250105-974152-400</t>
  </si>
  <si>
    <t>2025-01-05 08:59:20</t>
  </si>
  <si>
    <t>80+普通-普通区域-奎文区-中建大观天下（含一三期）-13465664747-200M-宽带延伸服务-次数0-202501050000115073</t>
  </si>
  <si>
    <t>2025-01-06 09:00:00</t>
  </si>
  <si>
    <t>202501050000115073</t>
  </si>
  <si>
    <t xml:space="preserve">202501050000115073#流程受理流水号：20250105085807134656647471009703
客户号码:13465664747
客户姓名:冀**
投诉地市:潍坊
来话流水:2025010508571928420818117
宽带账号:13465664747
宽带账号归属地市:潍坊
宽带账号归属区县:高新
故障地址:潍坊高新高新城区东方路潍坊高新高新城区东方路中建大观天下6号楼（三期）*********
联系电话:13465664747
联系人:先生/女士
工单紧急程度:一般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故障时间:2025-01-05 08:57:56
具体故障现象:调测其它设备，
</t>
  </si>
  <si>
    <t>2025-01-05 09:01:35</t>
  </si>
  <si>
    <t>2025-01-05 09:02:00</t>
  </si>
  <si>
    <t>SD-057-250105-258634-221</t>
  </si>
  <si>
    <t>2025-01-05 08:44:13</t>
  </si>
  <si>
    <t>普通区域-高密市-郝家庄-15169638336-100M-宽带上网投诉-次数0-20250105084255X775971405</t>
  </si>
  <si>
    <t>2025-01-06 09:45:00</t>
  </si>
  <si>
    <t>20250105084255X775971405</t>
  </si>
  <si>
    <t xml:space="preserve">流程受理流水号：20250105084039151696383361003761
客户号码:15169638336
客户姓名:刘**
投诉地市:潍坊
来话流水:2025010508394070020884789
宽带账号:15169638336
宽带账号归属地市:潍坊
宽带账号归属区县:高密市
故障地址:潍坊高密市柏城镇郝家庄郝家庄宋利金18号箱*********
联系电话:15169638336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08:40:20
具体故障现象:光猫亮红灯，缕直插紧重启
客户其他诉求:
</t>
  </si>
  <si>
    <t>2025-01-05 08:45:50</t>
  </si>
  <si>
    <t>2025-01-05 08:46:18</t>
  </si>
  <si>
    <t>SD-057-250105-286475-189</t>
  </si>
  <si>
    <t>2025-01-05 08:41:01</t>
  </si>
  <si>
    <t>【调研】-80+普通-普通区域-青州市-傲于店村自然村-15762641023-200M-宽带上网投诉-次数0-20250105083833X513950356</t>
  </si>
  <si>
    <t>2025-01-06 09:42:00</t>
  </si>
  <si>
    <t>20250105083833X513950356</t>
  </si>
  <si>
    <t xml:space="preserve">【农村网络投诉】流程受理流水号：20250105083607157626410231002324
客户号码:15762641023
客户姓名:田**
投诉地市:潍坊
来话流水:2025010508354378120860050
宽带账号:15762641023
宽带账号归属地市:潍坊
宽带账号归属区县:青州市
故障地址:潍坊青州市黄楼街道傲于店村傲于店村自然村黄楼街道傲于店村2号箱（南北街村南崔广明西墙）*********
联系电话:15762641023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故障时间:2025-01-05 08:37:23
具体故障现象:提示网络无法连接，
客户其他诉求:
</t>
  </si>
  <si>
    <t>2025-01-05 08:43:51</t>
  </si>
  <si>
    <t>2025-01-05 08:44:24</t>
  </si>
  <si>
    <t>SD-852-339087-158-10103</t>
  </si>
  <si>
    <t>SD-057-250105-264157-190</t>
  </si>
  <si>
    <t>【调研】-80+金卡-普通区域-青州市-小张冀村自然村-18765666456-1000M-宽带上网投诉-次数0-20250105083921X561650121</t>
  </si>
  <si>
    <t>20250105083921X561650121</t>
  </si>
  <si>
    <t xml:space="preserve">【农村网络投诉】流程受理流水号：20250105083740187656664561002824
客户号码:18765666456
客户姓名:张**
投诉地市:潍坊
来话流水:2025010508355304720860984
宽带账号:18765666456
宽带账号归属地市:潍坊
宽带账号归属区县:青州市
故障地址:潍坊青州市弥河镇小张冀村小张冀村自然村扩容4号箱（村东主街南头张学彦*********
联系电话:15163622816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故障时间:2025-01-05 08:38:13
具体故障现象:打不开网页，
客户其他诉求:客户要求尽快上门，客户表示今天都有时间
</t>
  </si>
  <si>
    <t>2025-01-05 08:42:46</t>
  </si>
  <si>
    <t>2025-01-05 08:43:08</t>
  </si>
  <si>
    <t>SD-851-276729-5953-6190</t>
  </si>
  <si>
    <t>SD-057-250105-839657-358</t>
  </si>
  <si>
    <t>2025-01-05 08:56:39</t>
  </si>
  <si>
    <t>【重投】-普通区域-寿光市-南半截河村自然村-13475688805-200M-魔百和投诉-次数0-202501050000110891</t>
  </si>
  <si>
    <t>202501050000110891</t>
  </si>
  <si>
    <t>202501050000110891#【已关注中国移动10086微信公众号】流程受理流水号：20250105085121134756888051007305
客户号码:13475688805
客户姓名:田**
投诉地市:潍坊
来话流水:2025010508510566420867619
宽带账号:13475688805
宽带账号归属地市:潍坊
宽带账号归属区县:寿光市
故障地址:潍坊寿光市上口镇南半截河村南半截河村自然村南半截河村沿街24箱(801号外墙）*********
联系电话:15206367815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光功率:-20.22
故障大类:宽带/电视
故障细类:移动高清电视故障(专席)
携转原因:
故障时间:2025-01-05 08:56:04
魔百和单播/组播:组播
具体故障现象:客户来电反映电视提示网络类错误，我处正常排障未恢复请协助处理谢谢。
客户其他诉求:
魔百和单/组播：组播;宽带小区$[南半截河村自然村]$</t>
  </si>
  <si>
    <t>2025-01-05 09:11:42</t>
  </si>
  <si>
    <t>2025-01-05 09:12:14</t>
  </si>
  <si>
    <t>2025-01-05 08:57:57</t>
  </si>
  <si>
    <t>【重投】-普通区域-高密市-八里庄-13335250709-200M-宽带上网投诉-次数0-202501050000112407 一级督办</t>
  </si>
  <si>
    <t>2025-01-06 09:58:00</t>
  </si>
  <si>
    <t>202501050000112407</t>
  </si>
  <si>
    <t>2025-01-05 09:09:45</t>
  </si>
  <si>
    <t>2025-01-05 09:11:01</t>
  </si>
  <si>
    <t>SD-851-328132-8146-26123</t>
  </si>
  <si>
    <t>SD-057-250105-721694-288</t>
  </si>
  <si>
    <t>2025-01-05 08:49:15</t>
  </si>
  <si>
    <t>【调研】-80+普通-普通区域-高密市-祝家庄自然村-15866148913-300M-宽带上网投诉-次数0-202501050000103435</t>
  </si>
  <si>
    <t>202501050000103435</t>
  </si>
  <si>
    <t>202501050000103435#宽带账号：15866148913  宽带地址：潍坊高密市胶河生态园祝家庄祝家庄自然村祝家庄36号箱王千雨*    客户来电反映家里才建房，屋前屋后，想让宽带扩大使用面积，要求上门询问师傅怎样处理，请协助处理，谢谢！联系电话：15069698311   联系人：先生；来电流水：2025010508420363820800744</t>
  </si>
  <si>
    <t>2025-01-05 08:55:50</t>
  </si>
  <si>
    <t>2025-01-05 08:59:46</t>
  </si>
  <si>
    <t>SD-851-268407-7296-7112</t>
  </si>
  <si>
    <t>SD-057-250105-863752-283</t>
  </si>
  <si>
    <t>2025-01-05 08:48:31</t>
  </si>
  <si>
    <t>普通区域--null--宽带上网投诉-次数0-202501030000553929</t>
  </si>
  <si>
    <t>2025-01-06 08:49:00</t>
  </si>
  <si>
    <t>202501030000553929</t>
  </si>
  <si>
    <t>202501030000553929#客户来电表示对班的宽带移机未覆盖有异议，要求我司解决，请协助，谢谢。流水2025010316510420220843103。</t>
  </si>
  <si>
    <t>SD-057-250105-932674-303</t>
  </si>
  <si>
    <t>2025-01-05 08:51:31</t>
  </si>
  <si>
    <t>普通区域-昌邑市-沟南村-13562609721-100M-宽带上网投诉-次数0-202501050000107537</t>
  </si>
  <si>
    <t>202501050000107537</t>
  </si>
  <si>
    <t xml:space="preserve">202501050000107537#流程受理流水号：20250105085040135626097211007093
客户号码:13562609721
客户姓名:杨**
投诉地市:潍坊
来话流水:2025010508493686920855901
宽带账号:13562609721
宽带账号归属地市:潍坊
宽带账号归属区县:昌邑市
故障地址:潍坊昌邑市李家埠镇沟北村沟北村自然村沟北村3号箱杨志尧*********
联系电话:13562648758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故障时间:2025-01-05 08:50:13
具体故障现象:提示网络无法连接，
客户其他诉求:客户侧为质差终端，要求上门更换终端并一并处理故障问题。
</t>
  </si>
  <si>
    <t>2025-01-05 08:56:43</t>
  </si>
  <si>
    <t>2025-01-05 08:56:59</t>
  </si>
  <si>
    <t>SD-057-250105-492015-308</t>
  </si>
  <si>
    <t>2025-01-05 08:52:12</t>
  </si>
  <si>
    <t>普通区域-青州市-赵庄村-15853650601-300M-宽带上网投诉-次数0-202501050000106156</t>
  </si>
  <si>
    <t>202501050000106156</t>
  </si>
  <si>
    <t>202501050000106156#15853650601客户来电反映本机号码办理的宽带电视无法使用，自己老人在家，不会操作，无法提供具体故障，要求师傅上门处理，请处理，谢谢  联系电话15853650601 联系人先生 来电流水2025010508495004420857652</t>
  </si>
  <si>
    <t>2025-01-05 08:56:49</t>
  </si>
  <si>
    <t>SD-057-250105-798135-318</t>
  </si>
  <si>
    <t>2025-01-05 08:53:12</t>
  </si>
  <si>
    <t>普通区域-昌邑市-石湾店自然村-13791871018-300M-宽带上网投诉-次数0-20250105085224X344593421</t>
  </si>
  <si>
    <t>20250105085224X344593421</t>
  </si>
  <si>
    <t xml:space="preserve">【农村网络投诉】流程受理流水号：20250105085151137918710181007465
客户号码:13791871018
客户姓名:徐**
投诉地市:潍坊
来话流水:2025010508502917420862829
宽带账号:13791871018
宽带账号归属地市:潍坊
宽带账号归属区县:昌邑市
故障地址:潍坊昌邑市李家埠镇石湾店石湾店自然村11号箱徐进森*********
联系电话:13053655503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故障细类:网速慢/上网掉线(专席)
携转原因:
故障时间:2025-01-05 08:45:44
具体故障现象:要求工作人员测速
客户其他诉求:
</t>
  </si>
  <si>
    <t>2025-01-05 08:54:47</t>
  </si>
  <si>
    <t>2025-01-05 08:55:02</t>
  </si>
  <si>
    <t>SD-851-336961-11286-27833</t>
  </si>
  <si>
    <t>SD-057-250105-137926-40</t>
  </si>
  <si>
    <t>2025-01-05 08:00:12</t>
  </si>
  <si>
    <t>普通区域-诸城市-东鲁家园-1526566281602-300M-宽带上网投诉-次数0-202501050000092157</t>
  </si>
  <si>
    <t>202501050000092157</t>
  </si>
  <si>
    <t>202501050000092157#流程受理流水号：2025010507584715265662816021000231
客户号码:1526566281602
客户姓名:杜**
投诉地市:潍坊
来话流水:2025010507564270820839172
宽带账号:1526566281602
宽带账号归属地市:潍坊
宽带账号归属区县:诸城市
故障地址:潍坊诸城市密州街道东武街东鲁家园2号楼*********
联系电话:1526566281602
联系人:先生/女士
工单紧急程度:一般
是否有升级投诉倾向:否
是否重复投诉:否
是否携转意向:否
是否投诉倾向:否
是否智能网关:智能网关
当前是否在线:否
接入方式:FTTH
端到端诊断结果:宽带账号欠费
是否质差终端:无质差信息
光功率:无
故障大类:宽带/电视
故障细类:宽带无法上网
携转原因:
故障时间:2025-01-05 07:59:00
具体故障现象:光猫亮红灯，
客户其他诉求:
;宽带小区$[东鲁家园]$</t>
  </si>
  <si>
    <t>2025-01-05 08:07:50</t>
  </si>
  <si>
    <t>2025-01-05 08:08:13</t>
  </si>
  <si>
    <t>SD-851-284777-1255-9387</t>
  </si>
  <si>
    <t>SD-057-250105-391506-41</t>
  </si>
  <si>
    <t>2025-01-05 08:00:58</t>
  </si>
  <si>
    <t>【调研】-普通区域-寿光市-寿光祥和苑1-17667435550-1000M-宽带上网投诉-次数0-202501050000090257</t>
  </si>
  <si>
    <t>202501050000090257</t>
  </si>
  <si>
    <t>202501050000090257#【已关注中国移动10086微信公众号】流程受理流水号：20250105080012176674355501000246
客户号码:17667435550
客户姓名:陈**
投诉地市:潍坊
来话流水:2025010507592138720839946
宽带账号:17667435550
宽带账号归属地市:潍坊
宽带账号归属区县:寿光市
故障地址:潍坊寿光市圣城街道建新街祥和苑4号楼*********
联系电话:17667435550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光功率:-17.95
故障大类:宽带/电视
故障细类:宽带网速慢/卡顿
携转原因:
故障时间:2025-01-05 08:00:18
网站/APP/游戏名称:0
具体故障现象:提示网络无法连接，
客户其他诉求:要求维修
;宽带小区$[寿光祥和苑1]$</t>
  </si>
  <si>
    <t>2025-01-05 08:07:19</t>
  </si>
  <si>
    <t>家宽咨询-&gt;网络质量-&gt;家庭宽带-&gt;全局流转-&gt;功能使用-&gt;部分游戏运行不流畅-&gt;全局流转</t>
  </si>
  <si>
    <t>2025-01-05 08:07:38</t>
  </si>
  <si>
    <t>SD-057-250105-417085-44</t>
  </si>
  <si>
    <t>2025-01-05 08:03:12</t>
  </si>
  <si>
    <t>普通区域-诸城市-北丁家庄-18765791237-300M-宽带上网投诉-次数0-202501050000092040</t>
  </si>
  <si>
    <t>202501050000092040</t>
  </si>
  <si>
    <t>202501050000092040#流程受理流水号：20250105080232187657912371000272
客户号码:18765791237
客户姓名:丁**
投诉地市:潍坊
来话流水:2025010507581184320839579
宽带账号:18765791237
宽带账号归属地市:潍坊
宽带账号归属区县:诸城市
故障地址:潍坊诸城市林家村镇北丁家庄村北丁家庄北丁家庄村中心街中间路东2#箱*********
联系电话:18765791237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故障时间:2025-01-05 08:02:47
具体故障现象:电脑无法上网，
客户其他诉求:
;宽带小区$[北丁家庄]$</t>
  </si>
  <si>
    <t>2025-01-05 08:57:45</t>
  </si>
  <si>
    <t>2025-01-05 09:28:15</t>
  </si>
  <si>
    <t>SD-057-250105-086457-47</t>
  </si>
  <si>
    <t>2025-01-05 08:04:12</t>
  </si>
  <si>
    <t>【调研】-80+普通-普通区域-寿光市-中阳铁路花园-13793656788-500M-宽带上网投诉-次数0-202501050000090832</t>
  </si>
  <si>
    <t>202501050000090832</t>
  </si>
  <si>
    <t>202501050000090832#流程受理流水号：20250105080335137936567881000281
客户号码:13793656788
客户姓名:陈**
投诉地市:潍坊
来话流水:2025010508025974120844592
宽带账号:13793656788
宽带账号归属地市:潍坊
宽带账号归属区县:寿光市
故障地址:潍坊寿光市圣城街道农圣街中阳铁路花园3号楼*********
联系电话:17667435550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光功率:-19.35
故障大类:宽带/电视
故障细类:宽带网速慢/卡顿
携转原因:
故障时间:2025-01-05 08:03:42
网站/APP/游戏名称:0
具体故障现象:提示网络无法连接，
客户其他诉求:要求维修
;宽带小区$[中阳铁路花园]$</t>
  </si>
  <si>
    <t>2025-01-05 08:23:22</t>
  </si>
  <si>
    <t>家宽咨询-&gt;网络质量-&gt;家庭宽带-&gt;全局流转-&gt;功能使用-&gt;部分游戏登录失败-&gt;全局流转</t>
  </si>
  <si>
    <t>2025-01-05 08:23:52</t>
  </si>
  <si>
    <t>SD-851-233676-54805-12752</t>
  </si>
  <si>
    <t>SD-057-250105-384921-53</t>
  </si>
  <si>
    <t>2025-01-05 08:08:44</t>
  </si>
  <si>
    <t>普通区域-昌乐县-韩家集子村自然村-15095100179-300M-宽带上网投诉-次数0-202501050000091964</t>
  </si>
  <si>
    <t>202501050000091964</t>
  </si>
  <si>
    <t xml:space="preserve">202501050000091964#【已关注中国移动10086微信公众号】流程受理流水号：20250105080726150951001791000321
客户号码:15095100179
客户姓名:韩**
投诉地市:潍坊
来话流水:2025010508051763520850082
宽带账号:15095100179
宽带账号归属地市:潍坊
宽带账号归属区县:昌乐县
故障地址:潍坊昌乐县红河镇韩家集子村韩家集子村自然村韩家集子村5#（村西韩平魁屋西）*********
联系电话:15095100179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光功率:-16.42
故障大类:宽带/电视
故障细类:宽带无法上网
携转原因:
故障时间:2025-01-05 08:08:12
具体故障现象:打不开网页，
客户其他诉求:客户侧为质差终端，要求上门更换终端并一并处理故障问题。
</t>
  </si>
  <si>
    <t>2025-01-05 08:11:20</t>
  </si>
  <si>
    <t>2025-01-05 08:11:45</t>
  </si>
  <si>
    <t>SD-057-250105-506913-134</t>
  </si>
  <si>
    <t>2025-01-05 08:36:34</t>
  </si>
  <si>
    <t>80+金卡-普通区域-奎文区-七星之都-13791899595-100M-宽带上网投诉-次数0-202501050000095614</t>
  </si>
  <si>
    <t>2025-01-06 09:37:00</t>
  </si>
  <si>
    <t>202501050000095614</t>
  </si>
  <si>
    <t xml:space="preserve">202501050000095614#【已关注中国移动10086微信公众号】流程受理流水号：20250105083223137918995951001239
客户号码:13791899595
客户姓名:杨**
投诉地市:潍坊
来话流水:2025010508313817720836621
宽带账号:13791899595
宽带账号归属地市:潍坊
宽带账号归属区县:高新
故障地址:潍坊高新高新城区东方路七星之都3号楼*********
联系电话:13562626288
联系人:先生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故障时间:2025-01-05 08:33:07
魔百和单播/组播:单播
具体故障现象:客户来电移动高清电视故障，要求安排工作人员上门维修，请协助处理。
客户其他诉求:客户侧为质差终端，要求上门更换终端并一并处理故障问题。
</t>
  </si>
  <si>
    <t>2025-01-05 08:40:52</t>
  </si>
  <si>
    <t>2025-01-05 08:51:43</t>
  </si>
  <si>
    <t>SD-057-250105-793602-563</t>
  </si>
  <si>
    <t>2025-01-05 09:15:07</t>
  </si>
  <si>
    <t>80+银卡-普通区域-寿光市-现代嘉苑二期-15963668059-200M-宽带上网投诉-次数0-202501050000124136</t>
  </si>
  <si>
    <t>2025-01-06 10:16:00</t>
  </si>
  <si>
    <t>202501050000124136</t>
  </si>
  <si>
    <t xml:space="preserve">202501050000124136#宽带账号：15963668059；宽带地址：潍坊寿光市圣城街道建新街现代嘉苑二期18号楼；客户来电反映宽带/移动高清*****，客户不在现场，无法配合线上指导/客户不配合排障，要求上门，客户要求师傅带个鞋套，请协助处理，谢谢！联系电话：15853620732；联系人：女士；来电流水：2025010509065503320804531。
</t>
  </si>
  <si>
    <t>2025-01-05 09:18:58</t>
  </si>
  <si>
    <t>2025-01-05 09:19:20</t>
  </si>
  <si>
    <t>SD-057-250105-652048-150</t>
  </si>
  <si>
    <t>2025-01-05 08:37:26</t>
  </si>
  <si>
    <t>80+银卡-普通区域-临朐县-朐山国际二期-13406657917-1000M-宽带上网投诉-次数0-202501050000097105</t>
  </si>
  <si>
    <t>202501050000097105</t>
  </si>
  <si>
    <t>202501050000097105#流程受理流水号：20250105083559134066579171002291
客户号码:13406657917
客户姓名:张**
投诉地市:潍坊
来话流水:2025010508325403020843653
宽带账号:13406657917
账号归属区县:临朐
联系电话:15053695865
联系人:先生/女士
宽带地址:潍坊
工单紧急程度:非常紧急
是否投诉倾向:否
是否重复投诉:否
是否携转意向:否
是否有升级投诉倾向:否
*业务名称:业务融合移机流程宽带+OTT
投诉内容:手机号码：13406657917，【问题描述】客户已办理宽带业务，有开通单，要求装维尽快联系上门，请处理，谢谢。联系电话：15053695865，联系人：先生/女士，录音流水号：2025010508325403020843653。受理明细：531920062399999999。
在途开通单信息：536241114832639178，13406657917，2024-11-14 10:24:56，业务融合移机流程宽带+OTT，处理中，装维选址，表示当时告知没有端口说给上报到现在一直mei给联系安装
是否到厅:否
业务名称:业务融合移机流程宽带+OTT
;宽带小区$[朐山国际二期]$</t>
  </si>
  <si>
    <t>2025-01-05 08:42:39</t>
  </si>
  <si>
    <t>2025-01-05 08:43:31</t>
  </si>
  <si>
    <t>SD-852-284203-532-1166</t>
  </si>
  <si>
    <t>SD-057-250105-487139-129</t>
  </si>
  <si>
    <t>2025-01-05 08:35:47</t>
  </si>
  <si>
    <t>80+金卡-普通区域-昌邑市-苏郜村自然村-15853606567-1000M-宽带上网投诉-次数0-202501050000095762</t>
  </si>
  <si>
    <t>202501050000095762</t>
  </si>
  <si>
    <t>202501050000095762# 宽带账号：15853606567；宽带地址：潍坊昌邑市仓街镇苏郜村苏郜村自然村扩容11号箱；联系电话：13792618782客户来电反映宽带光信号亮红 请核实处理 谢谢 ..线上指导无法操作来电流水..2025010508304077120831579</t>
  </si>
  <si>
    <t>2025-01-05 09:13:19</t>
  </si>
  <si>
    <t>2025-01-05 09:13:58</t>
  </si>
  <si>
    <t>SD-057-250105-364159-114</t>
  </si>
  <si>
    <t>2025-01-05 08:34:47</t>
  </si>
  <si>
    <t>80+普通-普通区域-青州市-西高村-18706548678-300M-魔百和投诉-次数0-202501050000096168</t>
  </si>
  <si>
    <t>202501050000096168</t>
  </si>
  <si>
    <t>202501050000096168#流程受理流水号：20250105083416187065486781001783
客户号码:18706548678
客户姓名:李**
投诉地市:潍坊
来话流水:2025010508311785120834750
宽带账号:18706548678
宽带账号归属地市:潍坊
宽带账号归属区县:青州市
故障地址:潍坊青州市益都街道西高村西高村K5号李文春外墙*********
联系电话:18706548678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
携转原因:
故障时间:2025-01-05 08:34:26
魔百和单播/组播:组播
具体故障现象:机顶盒无法开机，
客户其他诉求:
魔百和单/组播：组播;宽带小区$[西高村]$</t>
  </si>
  <si>
    <t>2025-01-05 08:47:52</t>
  </si>
  <si>
    <t>2025-01-05 08:48:58</t>
  </si>
  <si>
    <t>SD-057-250105-174382-128</t>
  </si>
  <si>
    <t>2025-01-05 08:35:46</t>
  </si>
  <si>
    <t>普通区域-潍城区-前张友自然村-13031665510-200M-宽带上网投诉-次数0-202501050000094897</t>
  </si>
  <si>
    <t>2025-01-06 09:36:00</t>
  </si>
  <si>
    <t>202501050000094897</t>
  </si>
  <si>
    <t>202501050000094897#宽带账号：*13031665510**；宽带地址：*潍坊潍城区军埠口综合项目区前张友前张友自然村村内东第2条路南第6排7#*******；客户来电反映宽带/移动高清无法使用，要求师傅帮忙尽快处理，请协助处理，谢谢！联系电话：15169693396联系人：***；来电流水：2025010508313383820836242</t>
  </si>
  <si>
    <t>2025-01-05 08:44:46</t>
  </si>
  <si>
    <t>2025-01-05 08:56:44</t>
  </si>
  <si>
    <t>SD-057-250105-249716-132</t>
  </si>
  <si>
    <t>2025-01-05 08:36:14</t>
  </si>
  <si>
    <t>【重投】-80+普通-(目标)普通区域-潍城区-岳王庙小区-18264448889-100M-宽带上网投诉-次数0-202501050000094027</t>
  </si>
  <si>
    <t>202501050000094027</t>
  </si>
  <si>
    <t xml:space="preserve">202501050000094027# 18264448889客户来电反应宽带网速慢，要求上门维护
疑似质差终端 
是 
地址： 潍坊潍城区城关街道向阳路岳王庙小区13号楼
2025010508331966920846053，联系电话：
18264448889
</t>
  </si>
  <si>
    <t>2025-01-05 08:45:29</t>
  </si>
  <si>
    <t>2025-01-05 08:46:06</t>
  </si>
  <si>
    <t>SD-057-250105-041763-126</t>
  </si>
  <si>
    <t>2025-01-05 08:35:26</t>
  </si>
  <si>
    <t>80+普通-普通区域-坊子区-侯家-15094988832-1000M-宽带上网投诉-次数0-202501050000095473</t>
  </si>
  <si>
    <t>202501050000095473</t>
  </si>
  <si>
    <t>202501050000095473#宽带账号：15094988832；宽带地址：潍坊坊子区荆山洼经济发展区侯家行政村侯家1号箱客户来电反映移动高清电视无法观看，客户不会操作，请协助处理，谢谢！联系电话：15094988832；来电流水：2025010508312669220835588。</t>
  </si>
  <si>
    <t>2025-01-05 08:42:19</t>
  </si>
  <si>
    <t>2025-01-05 08:45:11</t>
  </si>
  <si>
    <t>SD-851-270867-3936-11014</t>
  </si>
  <si>
    <t>SD-057-250105-351796-540</t>
  </si>
  <si>
    <t>2025-01-05 09:13:10</t>
  </si>
  <si>
    <t>【调研】-80+银卡-普通区域-临朐县-前朱音自然村-13964733365-200M-宽带上网投诉-次数0-202501050000127795</t>
  </si>
  <si>
    <t>2025-01-06 10:14:00</t>
  </si>
  <si>
    <t>202501050000127795</t>
  </si>
  <si>
    <t xml:space="preserve">202501050000127795#流程受理流水号：20250105091143139647333651014709
客户号码:13964733365
客户姓名:许**
投诉地市:潍坊
来话流水:2025010509103872120841683
宽带账号:13964733365
宽带账号归属地市:潍坊
宽带账号归属区县:临朐县
故障地址:潍坊临朐县五井镇人民政府前朱音前朱音自然村五井前朱音1号箱（许根之）*********
联系电话:13780832053
联系人:先生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故障时间:2025-01-05 09:12:13
具体故障现象:光猫亮红灯，上午有时间
客户其他诉求:客户侧为质差终端，要求上门更换终端并一并处理故障问题。
</t>
  </si>
  <si>
    <t>2025-01-05 09:17:34</t>
  </si>
  <si>
    <t>2025-01-05 09:18:04</t>
  </si>
  <si>
    <t>SD-057-250105-560749-170</t>
  </si>
  <si>
    <t>2025-01-05 08:38:35</t>
  </si>
  <si>
    <t>普通区域-安丘市-赵家官庄村自然村-1521636695802-300M-宽带上网投诉-次数0-202501050000097014</t>
  </si>
  <si>
    <t>202501050000097014</t>
  </si>
  <si>
    <t>202501050000097014#流程受理流水号：2025010508340515216366958021001713
客户号码:1521636695802
客户姓名:刘**
投诉地市:潍坊
来话流水:2025010508333854020847811
宽带账号:1521636695802
宽带账号归属地市:潍坊
宽带账号归属区县:安丘市
故障地址:潍坊安丘市白芬子镇赵家官庄村赵家官庄村自然村四次追加K4号箱*********
联系电话:15216366958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08:35:53
具体故障现象:无法上网
客户其他诉求:
;宽带小区$[赵家官庄村自然村]$</t>
  </si>
  <si>
    <t>2025-01-05 08:40:45</t>
  </si>
  <si>
    <t>2025-01-05 08:41:16</t>
  </si>
  <si>
    <t>SD-851-324655-59250-8472</t>
  </si>
  <si>
    <t>SD-057-250105-675342-119</t>
  </si>
  <si>
    <t>2025-01-05 08:35:04</t>
  </si>
  <si>
    <t>80+银卡-普通区域-高密市-水岸东方二期小区-15806363196-1000M-宽带上网投诉-次数0-202501050000093473</t>
  </si>
  <si>
    <t>202501050000093473</t>
  </si>
  <si>
    <t>202501050000093473#客户来电反映宽带无法使用，线上排障不认可，要求维修人员上门维修，请尽快协助处理，谢谢</t>
  </si>
  <si>
    <t>2025-01-05 08:41:38</t>
  </si>
  <si>
    <t>2025-01-05 08:42:00</t>
  </si>
  <si>
    <t>SD-851-302523-7376-24802</t>
  </si>
  <si>
    <t>SD-057-250105-986305-154</t>
  </si>
  <si>
    <t>2025-01-05 08:37:42</t>
  </si>
  <si>
    <t>【调研】-80+银卡-普通区域-昌邑市-月亮湾小区-15863677306-1000M-宽带上网投诉-次数0-202501050000097209</t>
  </si>
  <si>
    <t>202501050000097209</t>
  </si>
  <si>
    <t xml:space="preserve">202501050000097209#流程受理流水号：20250105083712158636773061002671
客户号码:15863677306
客户姓名:韩**
投诉地市:潍坊
来话流水:2025010508355280820860957
宽带账号:15863677306
宽带账号归属地市:潍坊
宽带账号归属区县:昌邑市
故障地址:潍坊昌邑市下营镇西下营村月亮湾小区17号楼*********
联系电话:15863677306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光功率:-20.13
故障大类:宽带/电视
故障细类:宽带无法上网
携转原因:
故障时间:2025-01-05 08:37:17
具体故障现象:光猫亮红灯，
客户其他诉求:客户侧为质差终端，要求上门更换终端并一并处理故障问题。
</t>
  </si>
  <si>
    <t>2025-01-05 08:40:56</t>
  </si>
  <si>
    <t>2025-01-05 08:41:24</t>
  </si>
  <si>
    <t>SD-851-254434-1818-11284</t>
  </si>
  <si>
    <t>2025-01-05 11:53:06</t>
  </si>
  <si>
    <t>80+银卡-普通区域-青州市-黄楼街道新花卉市场-13406655767-300M-宽带上网投诉-次数0-202501050000288629 一级督办</t>
  </si>
  <si>
    <t>202501050000288629</t>
  </si>
  <si>
    <t>2025-01-05 11:55:13</t>
  </si>
  <si>
    <t>2025-01-05 11:56:05</t>
  </si>
  <si>
    <t>SD-057-250105-485731-1574</t>
  </si>
  <si>
    <t>2025-01-05 10:46:50</t>
  </si>
  <si>
    <t>普通区域-高密市-桃源里-13854467229-300M-宽带上网投诉-次数0-202501050000225152</t>
  </si>
  <si>
    <t>202501050000225152</t>
  </si>
  <si>
    <t>202501050000225152#宽带账号：13854467229，潍坊高密市醴泉街道立新街桃源里6号楼1-801；客户来电反映宽带无法使用，客户不配合排障，要求上门，请协助处理，谢谢！联系电话：本机；来电流水：2025010510444569820817057</t>
  </si>
  <si>
    <t>2025-01-05 10:50:36</t>
  </si>
  <si>
    <t>2025-01-05 10:51:11</t>
  </si>
  <si>
    <t>SD-057-250105-651403-2159</t>
  </si>
  <si>
    <t>2025-01-05 11:47:23</t>
  </si>
  <si>
    <t>【调研】-普通区域-奎文区-兰溪学府-15866519329-300M-业务受理宽带-次数0-202501050000284562</t>
  </si>
  <si>
    <t>202501050000284562</t>
  </si>
  <si>
    <t>202501050000284562# 宽带账号:15866519329; 联系电话：15866519329，问题类型：此工单为群障修复工单，根据群障全量闭环修复管理要求，为确保客户网络通畅，请装维人员跟进修复网络问题，谢谢！ 
 群障标题：公告。故障描述：潍坊奎文区兰溪学府光缆故障，预估24小时恢复，请帮忙拦截,如有需要请联系片区装维师傅徐永强15706307385主叫号码：15965028494.0;该号码仅供参考，请优先联系宽带账号。</t>
  </si>
  <si>
    <t>2025-01-05 11:49:07</t>
  </si>
  <si>
    <t>2025-01-05 11:49:44</t>
  </si>
  <si>
    <t>SD-851-289483-13699-14395</t>
  </si>
  <si>
    <t>SD-057-250105-796345-2129</t>
  </si>
  <si>
    <t>2025-01-05 11:45:35</t>
  </si>
  <si>
    <t>80+普通-普通区域-寿光市-玉馨园小区二期-13563612367-1000M-宽带延伸服务-次数0-202501050000282191</t>
  </si>
  <si>
    <t>202501050000282191</t>
  </si>
  <si>
    <t xml:space="preserve">202501050000282191#【已关注中国移动10086微信公众号】流程受理流水号：20250105114344135636123671069933
客户号码:13563612367
客户姓名:刘**
投诉地市:潍坊
来话流水:2025010321494835720843208
宽带账号:13563612367
宽带账号归属地市:潍坊
宽带账号归属区县:寿光市
故障地址:潍坊寿光市圣城街道渤海路玉馨园小区二期14号楼*********
联系电话:13563612367
联系人:先生/女士
工单紧急程度:一般
是否有升级投诉倾向:否
是否重复投诉:否
是否携转意向:否
是否投诉倾向:否
是否智能网关:智能网关
当前是否在线:是
接入方式:FTTH
是否质差终端:无质差信息
光功率:-18.63
故障大类:宽带/电视
故障细类:宽带延伸服务
携转原因:
故障时间:2025-01-05 11:43:56
具体故障现象:客户称自己买了新的路由器需要工作人员上门安装一下，请处理，谢谢！新买路由器装维上门安装，
</t>
  </si>
  <si>
    <t>2025-01-05 11:49:23</t>
  </si>
  <si>
    <t>2025-01-05 11:49:45</t>
  </si>
  <si>
    <t>SD-851-291647-12199-7513</t>
  </si>
  <si>
    <t>SD-057-250105-260173-1457</t>
  </si>
  <si>
    <t>2025-01-05 10:34:52</t>
  </si>
  <si>
    <t>普通区域-奎文区-奎文阳光嘉园-15265696110-1000M-宽带上网投诉-次数0-202501050000206948</t>
  </si>
  <si>
    <t>202501050000206948</t>
  </si>
  <si>
    <t xml:space="preserve">202501050000206948#宽带账号：15265696110；宽带地址潍坊奎文区高新城区潍县中路奎文阳光嘉园3号楼*；客户来电反映宽带慢卡/客户不-配合排障，要求师傅必须今天上门，不上门就投诉师傅，处理不了就转网，请协助处理，谢谢！联系电话：15265696110；联系人先生：；来电流水：2025010510285479020828672。
</t>
  </si>
  <si>
    <t>2025-01-05 10:39:42</t>
  </si>
  <si>
    <t>2025-01-05 10:41:03</t>
  </si>
  <si>
    <t>SD-851-251893-766-14376</t>
  </si>
  <si>
    <t>SD-057-250105-563420-1793</t>
  </si>
  <si>
    <t>2025-01-05 11:07:14</t>
  </si>
  <si>
    <t>80+银卡-普通区域-奎文区-北王茶城J-13626362099-500M-宽带上网投诉-次数0-202501050000246383</t>
  </si>
  <si>
    <t>202501050000246383</t>
  </si>
  <si>
    <t>202501050000246383#流程受理流水号：20250105110502136263620991056486
客户号码:13626362099
客户姓名:张**
投诉地市:潍坊
来话流水:2025010511012767420816634
宽带账号:13626362099
宽带账号归属地市:潍坊
宽带账号归属区县:奎文区
故障地址:潍坊奎文区潍州路街道潍州路北王茶城J16号商品房*********
联系电话:18854555577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光功率:-25.37
故障大类:宽带/电视
故障细类:宽带无法上网(专席)
携转原因:
故障时间:2025-01-05 10:58:40
具体故障现象:光猫灯正常但电脑手机无法上网，
客户其他诉求:请协助处理，谢谢
;宽带小区$[北王茶城J]$</t>
  </si>
  <si>
    <t>2025-01-05 11:07:50</t>
  </si>
  <si>
    <t>2025-01-05 11:08:11</t>
  </si>
  <si>
    <t>SD-851-281835-13180-25540</t>
  </si>
  <si>
    <t>SD-057-250105-824367-1769</t>
  </si>
  <si>
    <t>2025-01-05 11:04:35</t>
  </si>
  <si>
    <t>80+银卡-普通区域-诸城市-韩戈庄自然村-13964735199-300M-宽带上网投诉-次数0-202501050000242195</t>
  </si>
  <si>
    <t>202501050000242195</t>
  </si>
  <si>
    <t>202501050000242195#流程受理流水号：20250105110350139647351991056051
客户号码:13964735199
客户姓名:潘**
投诉地市:潍坊
来话流水:2025010511032630720839707
宽带账号:13964735199
账号归属区县:安丘宇均通讯器材服务部（社区）
联系电话:13964735199
联系人:先生/女士
宽带地址:潍坊
工单紧急程度:一般
是否投诉倾向:否
是否重复投诉:否
是否携转意向:否
是否有升级投诉倾向:否
*业务名称:业务融合开机流程宽带
投诉内容:手机号码：13964735199，【问题描述】客户已办理宽带业务，有开通单，要求装维尽快联系上门，请处理，谢谢。联系电话：13964735199，联系人：先生/女士，录音流水号：2025010511032630720839707。受理明细：531920062399999999。
在途开通单信息：536241228061287604，13964735199，2024-12-28 12:46:26，业务融合开机流程宽带，处理中，黄单建设（楼宇）
是否到厅:否
业务名称:业务融合开机流程宽带
;宽带小区$[韩戈庄自然村]$</t>
  </si>
  <si>
    <t>2025-01-05 11:07:52</t>
  </si>
  <si>
    <t>2025-01-05 11:08:18</t>
  </si>
  <si>
    <t>SD-851-336527-6586-27877</t>
  </si>
  <si>
    <t>SD-057-250105-724086-2072</t>
  </si>
  <si>
    <t>2025-01-05 11:38:17</t>
  </si>
  <si>
    <t>【调研】-80+普通-普通区域-坊子区-坊子书香门第-18763621373-1000M-宽带上网投诉-次数0-20250105113624X184543703</t>
  </si>
  <si>
    <t>20250105113624X184543703</t>
  </si>
  <si>
    <t xml:space="preserve">流程受理流水号：20250105112847187636213731064837
客户号码:18763621373
客户姓名:徐*
投诉地市:潍坊
来话流水:2025010511234170620878869
宽带账号:18763621373
账号归属区县:坊子
联系电话:18763621373
联系人:先生/女士
宽带地址:潍坊
工单紧急程度:非常紧急
是否投诉倾向:否
是否重复投诉:否
是否携转意向:否
是否有升级投诉倾向:是
*业务名称:业务融合开机流程千兆提速
投诉内容:手机号码：18763621373，【问题描述】客户已办理宽带业务，有开通单，要求装维尽快联系上门，请处理，谢谢。联系电话：18763621373，联系人：先生/女士，录音流水号：2025010511234170620878869。
在途开通单信息：53692450167670302，18763621373，2024-12-11 15:29:02，业务融合开机流程千兆提速，处理中，施工预约，客户要求投诉，要求解决问题
是否到厅:否
业务名称:业务融合开机流程千兆提速
</t>
  </si>
  <si>
    <t>2025-01-05 11:46:28</t>
  </si>
  <si>
    <t>2025-01-05 11:46:45</t>
  </si>
  <si>
    <t>SD-851-325724-10662-3453</t>
  </si>
  <si>
    <t>SD-057-250105-785263-1675</t>
  </si>
  <si>
    <t>2025-01-05 10:54:12</t>
  </si>
  <si>
    <t>【调研】-80+银卡-普通区域-潍城区-夏家村自然村-15966149222-200M-宽带上网投诉-次数0-202501050000233432</t>
  </si>
  <si>
    <t>2025-01-06 11:55:00</t>
  </si>
  <si>
    <t>202501050000233432</t>
  </si>
  <si>
    <t xml:space="preserve">202501050000233432#流程受理流水号：20250105105350159661492221052375
客户号码:15966149222
客户姓名:高**
投诉地市:潍坊
来话流水:2025010510533258820822548
宽带账号:15966149222
宽带账号归属地市:潍坊
宽带账号归属区县:潍城区
故障地址:潍坊潍城区望留街道夏家村夏家村自然村3#箱东面南北街与北面东西街交叉口北面西户房子东山*********
联系电话:17863290952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故障时间:2025-01-05 10:53:59
具体故障现象:提示网络无法连接，
客户其他诉求:客户侧为质差终端，要求上门更换终端并一并处理故障问题。
</t>
  </si>
  <si>
    <t>2025-01-05 10:57:38</t>
  </si>
  <si>
    <t>2025-01-05 10:58:42</t>
  </si>
  <si>
    <t>SD-057-250105-759346-1671</t>
  </si>
  <si>
    <t>2025-01-05 10:53:50</t>
  </si>
  <si>
    <t>普通区域--null--宽带延伸服务-次数0-202501040000308983</t>
  </si>
  <si>
    <t>2025-01-06 10:54:00</t>
  </si>
  <si>
    <t>202501040000308983</t>
  </si>
  <si>
    <t>202501040000308983#受理号码 : 15964577798客户姓名 : 刘**号码归属地 : 潍坊昌乐 － 潍坊-昌乐-马宋-中移铁通马宋随销泛渠道新用户品牌 : 神州行
联系人：先生，联系电话：15964577798，流水号：2025010410553094520800882
客户来电表示安装师傅上门告知客户居然之家4楼红日家具位置距离移动宽带端口较远，网线拉不了，客户对此不满，请协助处理。</t>
  </si>
  <si>
    <t>SD-057-250105-768419-1953</t>
  </si>
  <si>
    <t>2025-01-05 11:26:01</t>
  </si>
  <si>
    <t>【调研】-普通区域-奎文区-锦绣苑-13806368683-300M-宽带上网投诉-次数0-20250105112326X406070474</t>
  </si>
  <si>
    <t>20250105112326X406070474</t>
  </si>
  <si>
    <t xml:space="preserve">流程受理流水号：20250105112135138063686831062334
客户号码:13806368683
客户姓名:闫**
投诉地市:潍坊
来话流水:2025010511211483920850019
宽带账号:13806368683
宽带账号归属地市:潍坊
宽带账号归属区县:奎文区
故障地址:潍坊奎文区北苑街道玉清街锦绣苑26号楼*********
联系电话:13806368683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11:23:26
具体故障现象:PON灯闪，
客户其他诉求:
</t>
  </si>
  <si>
    <t>2025-01-05 11:37:36</t>
  </si>
  <si>
    <t>2025-01-05 11:38:14</t>
  </si>
  <si>
    <t>SD-057-250105-310245-1917</t>
  </si>
  <si>
    <t>2025-01-05 11:20:02</t>
  </si>
  <si>
    <t>普通区域-寒亭区-张氏工业园-15866125973-200M-宽带上网投诉-次数0-20250105111711X310507240</t>
  </si>
  <si>
    <t>2025-01-06 12:21:00</t>
  </si>
  <si>
    <t>20250105111711X310507240</t>
  </si>
  <si>
    <t xml:space="preserve">【农村网络投诉】流程受理流水号：20250105111515158661259731060105
客户号码:15866125973
客户姓名:王**
投诉地市:潍坊
来话流水:2025010511134362020861358
宽带账号:15866125973
宽带账号归属地市:潍坊
宽带账号归属区县:寒亭区
故障地址:潍坊寒亭区张氏镇张氏工业园行政村张氏工业园张氏工业园9号箱*********
联系电话:13573663980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11:11:00
具体故障现象:光猫亮红灯，请协助谢谢
客户其他诉求:
</t>
  </si>
  <si>
    <t>2025-01-05 11:20:48</t>
  </si>
  <si>
    <t>2025-01-05 11:21:10</t>
  </si>
  <si>
    <t>SD-851-319191-12330-18522</t>
  </si>
  <si>
    <t>SD-057-250105-061495-1594</t>
  </si>
  <si>
    <t>2025-01-05 10:47:15</t>
  </si>
  <si>
    <t>普通区域-昌乐县-韩家集子村自然村-15095100179-300M-宽带上网投诉-次数0-202501050000224120</t>
  </si>
  <si>
    <t>202501050000224120</t>
  </si>
  <si>
    <t xml:space="preserve">202501050000224120#【已关注中国移动10086微信公众号】流程受理流水号：20250105104547150951001791049502
客户号码:15095100179
客户姓名:韩**
投诉地市:潍坊
来话流水:2025010510433527620803285
宽带账号:15095100179
宽带账号归属地市:潍坊
宽带账号归属区县:昌乐县
故障地址:潍坊昌乐县红河镇韩家集子村韩家集子村自然村韩家集子村5#（村西韩平魁屋西）*********
联系电话:15095100179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光功率:-16.67
故障大类:宽带/电视
故障细类:宽带无法上网
携转原因:
故障时间:2025-01-05 10:45:56
具体故障现象:光猫灯正常但电脑手机无法上网，
客户其他诉求:客户侧为质差终端，要求上门更换终端并一并处理故障问题。
</t>
  </si>
  <si>
    <t>2025-01-05 10:48:53</t>
  </si>
  <si>
    <t>2025-01-05 10:50:06</t>
  </si>
  <si>
    <t>SD-057-250105-456729-1642</t>
  </si>
  <si>
    <t>2025-01-05 10:50:46</t>
  </si>
  <si>
    <t>(目标)普通区域-寿光市-迎春社区-18765653394-200M-宽带上网投诉-次数0-202501050000227237 二级督办</t>
  </si>
  <si>
    <t>2025-01-06 11:51:00</t>
  </si>
  <si>
    <t>202501050000227237</t>
  </si>
  <si>
    <t xml:space="preserve">202501050000227237#流程受理流水号：20250105104904187656533941050666
客户号码:18765653394
客户姓名:杨**
投诉地市:潍坊
来话流水:2025010510484383020864304
宽带账号:18765653394
宽带账号归属地市:潍坊
宽带账号归属区县:寿光市
故障地址:潍坊寿光市营里镇营里中心街迎春社区A号楼*********
联系电话:18765653394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故障时间:2025-01-05 10:49:38
具体故障现象:用户无法提供具体故障现象，
客户其他诉求:客户侧为质差终端，要求上门更换终端并一并处理故障问题。，要求立马上门维修，并投诉原先师傅，表示只是一直说什么时间上门，一直等着没人来
</t>
  </si>
  <si>
    <t>2025-01-05 10:57:36</t>
  </si>
  <si>
    <t>2025-01-05 10:58:02</t>
  </si>
  <si>
    <t>SD-057-250105-576423-1576</t>
  </si>
  <si>
    <t>普通区域-高密市-高密北方木材家具市场（小微）-13356787717-1000M-宽带延伸服务-次数0-202501050000225242</t>
  </si>
  <si>
    <t>202501050000225242</t>
  </si>
  <si>
    <t xml:space="preserve">202501050000225242#流程受理流水号：20250105104616133567877171049663
客户号码:13356787717
客户姓名:冷**
投诉地市:潍坊
来话流水:2025010510454671120829179
宽带账号:13356787717
宽带账号归属地市:潍坊
宽带账号归属区县:高密市
故障地址:潍坊高密市朝阳街道凤凰大街高密北方木材家具市场（小微）高密北方木材家具市场A区2楼1号箱*********
联系电话:13356787717
联系人:先生
工单紧急程度:一般
是否有升级投诉倾向:否
是否重复投诉:否
是否携转意向:否
是否投诉倾向:否
是否智能网关:智能网关
当前是否在线:是
接入方式:FTTH
是否质差终端:无质差信息
光功率:-20.96
故障大类:宽带/电视
故障细类:宽带延伸服务
携转原因:
故障时间:2025-01-05 10:46:22
具体故障现象:重新布置网线，
</t>
  </si>
  <si>
    <t>2025-01-05 10:48:56</t>
  </si>
  <si>
    <t>2025-01-05 10:49:17</t>
  </si>
  <si>
    <t>SD-851-294004-17025-21446</t>
  </si>
  <si>
    <t>SD-057-250105-982146-1768</t>
  </si>
  <si>
    <t>2025-01-05 11:04:28</t>
  </si>
  <si>
    <t>普通区域-寒亭区-北张氏老村自然村-15064436323-300M-宽带延伸服务-次数0-202501050000243295</t>
  </si>
  <si>
    <t>202501050000243295</t>
  </si>
  <si>
    <t xml:space="preserve">202501050000243295#流程受理流水号：20250105110229150644363231055552
客户号码:15064436323
客户姓名:王*
投诉地市:潍坊
来话流水:2025010511001822120802919
宽带账号:15064436323
宽带账号归属地市:潍坊
宽带账号归属区县:寒亭区
故障地址:潍坊寒亭区张氏镇北张氏老村北张氏老村自然村北张氏老村正南5号箱*********
联系电话:15762588681
联系人:女士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故障时间:2025-01-05 11:02:19
具体故障现象:客户来电反映网络无法使用，前期师傅有上门看过，家里线路没有有问题，是主线那边出问题了，客户要求现在解决。请协助处理，谢谢！
</t>
  </si>
  <si>
    <t>2025-01-05 11:20:59</t>
  </si>
  <si>
    <t>2025-01-05 11:21:24</t>
  </si>
  <si>
    <t>SD-057-250105-506198-1996</t>
  </si>
  <si>
    <t>2025-01-05 11:30:32</t>
  </si>
  <si>
    <t>普通区域-安丘市-建安花园-15863608249-300M-宽带上网投诉-次数0-202501050000265213</t>
  </si>
  <si>
    <t>202501050000265213</t>
  </si>
  <si>
    <t xml:space="preserve">202501050000265213#流程受理流水号：20250105112836158636082491064757
客户号码:15863608249
客户姓名:傅**
投诉地市:潍坊
来话流水:2025010511271064420819012
宽带账号:15863608249
宽带账号归属地市:潍坊
宽带账号归属区县:安丘市
故障地址:潍坊安丘市兴安街道长安路建安花园1号楼*********
联系电话:15863608249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故障时间:2025-01-05 11:29:02
魔百和单播/组播:组播
具体故障现象:机顶盒无法开机，
客户其他诉求:客户侧为质差终端，要求上门更换终端并一并处理故障问题。
备注：每天下午5点30分以后有时间，请注意回访时间。
</t>
  </si>
  <si>
    <t>2025-01-05 11:37:26</t>
  </si>
  <si>
    <t>2025-01-05 11:37:52</t>
  </si>
  <si>
    <t>SD-057-250105-416508-2252</t>
  </si>
  <si>
    <t>2025-01-05 11:57:15</t>
  </si>
  <si>
    <t>【调研】-普通区域-奎文区-阳光100二期-13853601885-100M-业务受理宽带-次数0-202501050000292979</t>
  </si>
  <si>
    <t>2025-01-06 11:58:00</t>
  </si>
  <si>
    <t>202501050000292979</t>
  </si>
  <si>
    <t>202501050000292979#【已关注中国移动10086微信公众号】 宽带账号:13853601885; 联系电话：13853601885，问题类型：此工单为群障修复工单，根据群障全量闭环修复管理要求，为确保客户网络通畅，请装维人员跟进修复网络问题，谢谢！ 
 群障标题：公告。故障描述：阳光100二期主叫号码：18265690813.0;该号码仅供参考，请优先联系宽带账号。</t>
  </si>
  <si>
    <t>2025-01-05 12:21:13</t>
  </si>
  <si>
    <t>2025-01-05 12:21:38</t>
  </si>
  <si>
    <t>SD-057-250105-950843-2359</t>
  </si>
  <si>
    <t>2025-01-05 12:08:41</t>
  </si>
  <si>
    <t>FTTR-普通区域-寿光市-城投悦动城-15265659781-1000M-魔百和投诉-次数0-202501050000302941</t>
  </si>
  <si>
    <t>202501050000302941</t>
  </si>
  <si>
    <t>202501050000302941#【已关注中国移动10086微信公众号】流程受理流水号：20250105120543152656597811076928
客户号码:15265659781
客户姓名:王**
投诉地市:潍坊
来话流水:2025010511550308720822850
宽带账号:15265659781
宽带账号归属地市:潍坊
宽带账号归属区县:寿光市
故障地址:潍坊寿光市洛城街道金光街城投悦动城5号楼二单元802
联系电话:15964336532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光功率:-11.43
故障大类:宽带/电视
故障细类:移动高清电视故障(专席)
携转原因:
故障时间:2025-01-05 12:06:45
魔百和单播/组播:组播
具体故障现象:电视直播或点播无法观看，
客户其他诉求:
魔百和单/组播：组播;宽带小区$[城投悦动城]$</t>
  </si>
  <si>
    <t>2025-01-05 12:13:08</t>
  </si>
  <si>
    <t>2025-01-05 12:13:25</t>
  </si>
  <si>
    <t>SD-851-244470-9256-19385</t>
  </si>
  <si>
    <t>SD-057-250105-108479-1504</t>
  </si>
  <si>
    <t>2025-01-05 10:39:23</t>
  </si>
  <si>
    <t>【调研】-普通区域-高密市-商业街-15662530583-1000M-宽带上网投诉-次数0-202501050000217402</t>
  </si>
  <si>
    <t>202501050000217402</t>
  </si>
  <si>
    <t>202501050000217402#流程受理流水号：20250105103705156625305831046321
客户号码:15662530583
客户姓名:李**
投诉地市:潍坊
来话流水:2025010510354353720809890
宽带账号:15662530583
宽带账号归属地市:潍坊
宽带账号归属区县:高密市
故障地址:潍坊高密市夏庄镇商业街商业街高密夏庄商业街金祥惠76号箱*********
联系电话:15662530583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故障大类:宽带/电视
故障细类:宽带网速慢/卡顿
携转原因:
故障时间:2025-01-05 10:38:27
具体故障现象:光猫灯正常但电脑手机无法上网，
客户其他诉求:网络速慢，卡顿严重，持续有一段时间了，业务人员上门处理过，一直没有解决不满，客户要求投诉，请速处理。
;宽带小区$[商业街]$</t>
  </si>
  <si>
    <t>2025-01-05 10:43:59</t>
  </si>
  <si>
    <t>王良进</t>
  </si>
  <si>
    <t>15706307345</t>
  </si>
  <si>
    <t>dw3_jk_wangliangjin</t>
  </si>
  <si>
    <t>2025-01-05 10:44:25</t>
  </si>
  <si>
    <t>SD-851-262736-10243-22164</t>
  </si>
  <si>
    <t>SD-057-250105-093754-1788</t>
  </si>
  <si>
    <t>2025-01-05 11:07:02</t>
  </si>
  <si>
    <t>普通区域-奎文区-锦绣樱园-15953629486-300M-业务受理宽带-次数0-202501050000245799</t>
  </si>
  <si>
    <t>202501050000245799</t>
  </si>
  <si>
    <t>202501050000245799#【已关注中国移动10086微信公众号】 宽带账号:15953629486; 联系电话：15953629486，问题类型：此工单为群障修复工单，根据群障全量闭环修复管理要求，为确保客户网络通畅，请装维人员跟进修复网络问题，谢谢！ 
 群障标题：公告。故障描述：锦绣樱园主叫号码：100860536.0;该号码仅供参考，请优先联系宽带账号。</t>
  </si>
  <si>
    <t>2025-01-05 11:33:35</t>
  </si>
  <si>
    <t>2025-01-05 11:33:56</t>
  </si>
  <si>
    <t>SD-057-250105-712084-1304</t>
  </si>
  <si>
    <t>2025-01-05 10:19:39</t>
  </si>
  <si>
    <t>【调研】-80+银卡-普通区域-奎文区-德润康城-13791852998-1000M-宽带上网投诉-次数0-202501050000195206</t>
  </si>
  <si>
    <t>202501050000195206</t>
  </si>
  <si>
    <t xml:space="preserve">202501050000195206#宽带账号：13791852998；宽带地址：潍坊高新高新城区北海路德润康城12号楼4-1-902；客户来电反映宽带网速很慢，客户不配合排障，要求上门，请协助处理，谢谢！联系电话：13791852998；来电流水：2025010510174090520894551 </t>
  </si>
  <si>
    <t>2025-01-05 10:23:17</t>
  </si>
  <si>
    <t>2025-01-05 10:30:09</t>
  </si>
  <si>
    <t>SD-851-233103-16190-19109</t>
  </si>
  <si>
    <t>SD-057-250105-508143-1609</t>
  </si>
  <si>
    <t>2025-01-05 10:47:53</t>
  </si>
  <si>
    <t>普通区域-诸城市-鑫丽花园-13964697283-300M-宽带上网投诉-次数0-202501050000225972</t>
  </si>
  <si>
    <t>202501050000225972</t>
  </si>
  <si>
    <t>202501050000225972#宽带账号：13964697283宽带地址；潍坊诸城市密州街道人民东路鑫丽花园1号楼*********，客户来电反映移动高清无法观看，经查询客户侧为质差机顶盒，请协助上门更换终端并一并处理故障问题，谢谢！联系电话：13475693303联系人：男士；来电流水：2025010510424167920892744</t>
  </si>
  <si>
    <t>2025-01-05 10:49:19</t>
  </si>
  <si>
    <t>2025-01-05 10:52:03</t>
  </si>
  <si>
    <t>SD-057-250105-830512-1277</t>
  </si>
  <si>
    <t>2025-01-05 10:17:38</t>
  </si>
  <si>
    <t>【调研】-普通区域-安丘市-冢子坡村自然村-15053230568-300M-宽带上网投诉-次数0-202501050000193770</t>
  </si>
  <si>
    <t>202501050000193770</t>
  </si>
  <si>
    <t>202501050000193770#流程受理流水号：20250105101702150532305681038835
客户号码:15053230568
客户姓名:田**
投诉地市:青岛
来话流水:2025010510104358120812518
宽带账号:15053230568
宽带账号归属地市:青岛
宽带账号归属区县:安丘市
故障地址:潍坊安丘市大城埠冢子坡村冢子坡村自然村冢子坡村南1号箱谭耀苗*********
联系电话:15053230568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光功率:-17.14
故障大类:宽带/电视
故障细类:网速慢/上网掉线(专席)
携转原因:
故障时间:2025-01-05 10:17:15
具体故障现象:网速慢卡顿，
客户其他诉求:
;宽带小区$[冢子坡村自然村]$</t>
  </si>
  <si>
    <t>2025-01-05 10:18:49</t>
  </si>
  <si>
    <t>2025-01-05 10:19:05</t>
  </si>
  <si>
    <t>SD-851-339390-7408-13147</t>
  </si>
  <si>
    <t>SD-057-250105-285734-1882</t>
  </si>
  <si>
    <t>2025-01-05 11:17:09</t>
  </si>
  <si>
    <t>【调研】-80+银卡-(目标)普通区域-昌邑市-郭家车道自然村-15863657757-1000M-宽带上网投诉-次数0-20250105111441X881864874</t>
  </si>
  <si>
    <t>20250105111441X881864874</t>
  </si>
  <si>
    <t xml:space="preserve">【农村网络投诉】流程受理流水号：20250105110904158636577571057852
客户号码:15863657757
客户姓名:郭**
投诉地市:潍坊
来话流水:2025010511083518220800071
宽带账号:15863657757
宽带账号归属地市:潍坊
宽带账号归属区县:昌邑市
故障地址:潍坊昌邑市柳疃镇郭家车道村郭家车道自然村郭家车道4号箱张显东*********
联系电话:15863657757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11:11:47
具体故障现象:光猫亮红灯，
客户其他诉求:客户要求装维师傅尽快上门检修
</t>
  </si>
  <si>
    <t>2025-01-05 11:21:34</t>
  </si>
  <si>
    <t>2025-01-05 11:22:34</t>
  </si>
  <si>
    <t>SD-851-253123-18062-11989</t>
  </si>
  <si>
    <t>SD-057-250105-749263-617</t>
  </si>
  <si>
    <t>2025-01-05 09:19:55</t>
  </si>
  <si>
    <t>普通区域-昌邑市-香邑小区-18765136469-300M-宽带延伸服务-次数0-202501050000134984</t>
  </si>
  <si>
    <t>202501050000134984</t>
  </si>
  <si>
    <t xml:space="preserve">202501050000134984#【已关注中国移动10086微信公众号】流程受理流水号：20250105091818187651364691017112
客户号码:18765136469
客户姓名:张**
投诉地市:潍坊
来话流水:2025010509164888420806279
宽带账号:18765136469
宽带账号归属地市:潍坊
宽带账号归属区县:昌邑市
故障地址:潍坊昌邑市城区和平大街香邑小区6号楼*********
联系电话:18765136469
联系人:先生/女士
工单紧急程度:一般
是否有升级投诉倾向:否
是否重复投诉:否
是否携转意向:否
是否投诉倾向:否
是否智能网关:非智能网关
当前是否在线:是
接入方式:FTTH
是否质差终端:是
光功率:无
故障大类:宽带/电视
故障细类:宽带延伸服务
携转原因:
故障时间:2025-01-05 09:27:29
具体故障现象:延长网线，
</t>
  </si>
  <si>
    <t>2025-01-05 09:22:22</t>
  </si>
  <si>
    <t>2025-01-05 09:28:35</t>
  </si>
  <si>
    <t>SD-057-250105-952086-2032</t>
  </si>
  <si>
    <t>2025-01-05 11:35:30</t>
  </si>
  <si>
    <t>80+银卡-普通区域-安丘市-青云瑞景园(含锦绣上河园)-17853635767-300M-宽带上网投诉-次数0-20250105113451X917111620</t>
  </si>
  <si>
    <t>20250105113451X917111620</t>
  </si>
  <si>
    <t xml:space="preserve">流程受理流水号：20250105113330178536357671066457
客户号码:17853635767
客户姓名:王**
投诉地市:潍坊
来话流水:2025010511330574720885582
宽带账号:17853635767
宽带账号归属地市:潍坊
宽带账号归属区县:安丘市
故障地址:潍坊安丘市兴安街道翠微路青云瑞景园(含锦绣上河园)22号楼*********
联系电话:18264678017
联系人:先生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光功率:-27.69
故障大类:宽带/电视
故障细类:网速慢/上网掉线(专席)
携转原因:
故障时间:2025-01-05 11:29:16
具体故障现象:网速慢卡顿
客户其他诉求:尽快处理  谢谢 
</t>
  </si>
  <si>
    <t>2025-01-05 11:45:02</t>
  </si>
  <si>
    <t>2025-01-05 11:46:15</t>
  </si>
  <si>
    <t>SD-851-330650-1849-16155</t>
  </si>
  <si>
    <t>SD-057-250105-320645-2034</t>
  </si>
  <si>
    <t>2025-01-05 11:35:42</t>
  </si>
  <si>
    <t>普通区域-诸城市-金府园小区-15264639706-300M-宽带上网投诉-次数0-202501050000272941</t>
  </si>
  <si>
    <t>202501050000272941</t>
  </si>
  <si>
    <t>202501050000272941#宽带账号：15264639706；宽带地址：潍坊诸城市龙都街道南外环金府园小区1号楼；
客户来电反映，移动高清电视无法正常观看直播，客户不配合排障，要求师傅上门，请协助处理，谢谢！
联系电话：15264639706；联系人：女士；来电流水：。</t>
  </si>
  <si>
    <t>2025-01-05 11:46:52</t>
  </si>
  <si>
    <t>2025-01-05 11:47:46</t>
  </si>
  <si>
    <t>SD-057-250105-984675-2237</t>
  </si>
  <si>
    <t>2025-01-05 11:56:24</t>
  </si>
  <si>
    <t>普通区域--null-13854455223-宽带上网投诉-次数0-202501050000290628</t>
  </si>
  <si>
    <t>2025-01-06 11:57:00</t>
  </si>
  <si>
    <t>202501050000290628</t>
  </si>
  <si>
    <t>202501050000290628#【已关注中国移动10086微信公众号】流程受理流水号：20250105115437138544552231073562
客户号码:13854455223
客户姓名:李**
投诉地市:潍坊
来话流水:2025010511541168820813809
宽带账号:13854455223
账号归属区县:寿光-寿光代理商管理中心
联系电话:13854455223
联系人:先生/女士
宽带地址:潍坊
工单紧急程度:紧急
是否投诉倾向:否
是否重复投诉:否
是否携转意向:否
是否有升级投诉倾向:否
*业务名称:业务融合开机流程宽带
投诉内容:手机号码：13854455223，【问题描述】客户已办理宽带业务，有开通单，要求装维尽快联系上门，请处理，谢谢。联系电话：13854455223，联系人：先生/女士，录音流水号：2025010511541168820813809。受理明细：531920062399999999。
在途开通单信息：536250101546195140，13854455223，2025-01-01 13:07:01，业务融合开机流程宽带，处理中，手写判断和地址录入要求今天尽快联系安装
是否到厅:否
业务名称:业务融合开机流程宽带
;宽带小区$[仉家新村]$</t>
  </si>
  <si>
    <t>SD-057-250105-432150-2168</t>
  </si>
  <si>
    <t>2025-01-05 11:49:41</t>
  </si>
  <si>
    <t>【调研】-普通区域-青州市-null-13953645789-宽带上网投诉-次数0-202501050000284787</t>
  </si>
  <si>
    <t>2025-01-06 12:50:00</t>
  </si>
  <si>
    <t>202501050000284787</t>
  </si>
  <si>
    <t>202501050000284787#宽带账号：13953645789；宽带地址：潍坊青州市王府街道衡王府路青州中央华府24号楼******；客户来电反映宽带不能用 要求师傅上门，请协助处理，谢谢！联系电话：13963654467；联系人：；来电流水：。2025010511450469220817443</t>
  </si>
  <si>
    <t>2025-01-05 11:59:01</t>
  </si>
  <si>
    <t>SD-057-250105-310926-2121</t>
  </si>
  <si>
    <t>2025-01-05 11:44:22</t>
  </si>
  <si>
    <t>普通区域-奎文区-丽水芳洲二期-15264659241-1000M-宽带上网投诉-次数0-20250105114359X639572864</t>
  </si>
  <si>
    <t>20250105114359X639572864</t>
  </si>
  <si>
    <t xml:space="preserve">流程受理流水号：20250105114317152646592411069776
客户号码:15264659241
客户姓名:郑**
投诉地市:潍坊
来话流水:2025010511403416520868078
宽带账号:15264659241
宽带账号归属地市:潍坊
宽带账号归属区县:奎文区
故障地址:潍坊奎文区北苑街道卧龙东街丽水芳洲二期21号楼*********
联系电话:15165618667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光功率:-17.67
故障大类:宽带/电视
故障细类:宽带无法上网(专席)
携转原因:
故障时间:2025-01-05 11:37:14
具体故障现象:光猫灯正常手机无法上网，光猫自带无线，要求尽快处理
客户其他诉求:
</t>
  </si>
  <si>
    <t>2025-01-05 11:49:50</t>
  </si>
  <si>
    <t>2025-01-05 11:50:34</t>
  </si>
  <si>
    <t>SD-851-320479-14752-10338</t>
  </si>
  <si>
    <t>SD-057-250105-908432-1501</t>
  </si>
  <si>
    <t>2025-01-05 10:39:07</t>
  </si>
  <si>
    <t>【调研】-80+金卡-普通区域-潍城区-龙熙园-18866786278-1000M-魔百和投诉-次数0-202501050000216784</t>
  </si>
  <si>
    <t>202501050000216784</t>
  </si>
  <si>
    <t>202501050000216784#流程受理流水号：20250105103812188667862781046716
客户号码:18866786278
客户姓名:陈**
投诉地市:潍坊
来话流水:2025010510370092720825312
宽带账号:18866786278
宽带账号归属地市:潍坊
宽带账号归属区县:潍城区
故障地址:潍坊潍城区城关街道福寿西街龙熙园4号楼*********
联系电话:18866786278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故障细类:移动高清电视故障(专席)
携转原因:
故障时间:2025-01-05 10:37:00
魔百和单播/组播:组播
具体故障现象:机顶盒无法开机，网线电源线正常，操作未恢复
客户其他诉求:
魔百和单/组播：组播;宽带小区$[龙熙园]$</t>
  </si>
  <si>
    <t>2025-01-05 10:42:46</t>
  </si>
  <si>
    <t>2025-01-05 10:43:04</t>
  </si>
  <si>
    <t>SD-057-250105-569470-2060</t>
  </si>
  <si>
    <t>2025-01-05 11:37:29</t>
  </si>
  <si>
    <t>【调研】-普通区域-潍城区-颐园社区-18765363976-500M-业务受理宽带-次数0-202501050000275748</t>
  </si>
  <si>
    <t>202501050000275748</t>
  </si>
  <si>
    <t>202501050000275748#【已关注中国移动10086微信公众号】 宽带账号:18765363976; 联系电话：18765363976，问题类型：此工单为群障修复工单，根据群障全量闭环修复管理要求，为确保客户网络通畅，请装维人员跟进修复网络问题，谢谢！ 
 群障标题：公告。故障描述：潍坊潍城区颐园社区光缆故障，预估24小时恢复，请帮忙拦截,如有需要请联系片区装维师傅高德玉15706307910主叫号码：15153617902.0;该号码仅供参考，请优先联系宽带账号。</t>
  </si>
  <si>
    <t>2025-01-05 11:50:16</t>
  </si>
  <si>
    <t>SD-057-250105-630958-1603</t>
  </si>
  <si>
    <t>2025-01-05 10:47:39</t>
  </si>
  <si>
    <t>【调研】-80+银卡-普通区域-青州市-大福地-15753658272-1000M-业务受理宽带-次数0-202501050000225284</t>
  </si>
  <si>
    <t>202501050000225284</t>
  </si>
  <si>
    <t>202501050000225284#【已关注中国移动10086微信公众号】 宽带账号:15753658272; 联系电话：15753658272，问题类型：此工单为群障修复工单，根据群障全量闭环修复管理要求，为确保客户网络通畅，请装维人员跟进修复网络问题，谢谢！ 
 群障标题：公告。故障描述：潍坊青州市大福地光缆故障，预估24小时恢复，请帮忙拦截,如有需要请联系片区装维师傅张昊15706307696主叫号码：15753658272.0;该号码仅供参考，请优先联系宽带账号。</t>
  </si>
  <si>
    <t>2025-01-05 10:53:04</t>
  </si>
  <si>
    <t>2025-01-05 10:53:20</t>
  </si>
  <si>
    <t>SD-851-293337-563-15944</t>
  </si>
  <si>
    <t>SD-057-250105-267054-2147</t>
  </si>
  <si>
    <t>2025-01-05 11:47:02</t>
  </si>
  <si>
    <t>普通区域-高密市-西姜戈庄自然村-13964678505-1000M-宽带上网投诉-次数0-202501050000283462</t>
  </si>
  <si>
    <t>202501050000283462</t>
  </si>
  <si>
    <t>202501050000283462#宽带账号：13964678505；宽带地址：潍坊高密市阚家镇西姜戈庄西姜戈庄自然村西姜戈庄194号13号箱*********；客户来电反映宽带/无法连接，/客户不配合排障，要求上门，请协助处理，谢谢！！来电流水：2025010511450769320817947，联系电话：13964678505</t>
  </si>
  <si>
    <t>2025-01-05 11:49:35</t>
  </si>
  <si>
    <t>2025-01-05 11:50:03</t>
  </si>
  <si>
    <t>SD-851-329803-13508-13855</t>
  </si>
  <si>
    <t>SD-057-250105-086413-1245</t>
  </si>
  <si>
    <t>2025-01-05 10:15:40</t>
  </si>
  <si>
    <t>FTTR-普通区域-安丘市-后舒角埠小区-18406369111-1000M-业务受理宽带-次数0-202501050000188364</t>
  </si>
  <si>
    <t>202501050000188364</t>
  </si>
  <si>
    <t>202501050000188364#客户来电反映宽带网络无法上网，线上排障未恢复，请协助处理，谢谢, 
联系电话：本机，联系人：先生，流水：2025010510124478620836048</t>
  </si>
  <si>
    <t>2025-01-05 10:19:29</t>
  </si>
  <si>
    <t>2025-01-05 10:19:56</t>
  </si>
  <si>
    <t>SD-852-268936-1245-22013</t>
  </si>
  <si>
    <t>SD-057-250105-374265-594</t>
  </si>
  <si>
    <t>2025-01-05 09:17:19</t>
  </si>
  <si>
    <t>普通区域-安丘市-东古河村自然村-15163683391-100M-宽带上网投诉-次数0-20250105091601X761279210</t>
  </si>
  <si>
    <t>2025-01-06 10:18:00</t>
  </si>
  <si>
    <t>20250105091601X761279210</t>
  </si>
  <si>
    <t xml:space="preserve">【农村网络投诉】流程受理流水号：20250105091423151636833911015715
客户号码:15163683391
客户姓名:牛**
投诉地市:潍坊
来话流水:2025010509134233020873613
宽带账号:15163683391
宽带账号归属地市:潍坊
宽带账号归属区县:安丘市
故障地址:潍坊安丘市临浯镇东古河村东古河村自然村东古河追加6号箱牛百民*********
联系电话:13562653940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故障时间:2025-01-05 09:16:01
具体故障现象:光猫亮红灯，
客户其他诉求:
</t>
  </si>
  <si>
    <t>2025-01-05 09:19:44</t>
  </si>
  <si>
    <t>2025-01-05 09:20:15</t>
  </si>
  <si>
    <t>SD-057-250105-091348-2322</t>
  </si>
  <si>
    <t>2025-01-05 12:05:07</t>
  </si>
  <si>
    <t>普通区域-奎文区-帛方纺织东区-15763050360-200M-宽带上网投诉-次数0-202501050000298609</t>
  </si>
  <si>
    <t>202501050000298609</t>
  </si>
  <si>
    <t>202501050000298609#15763050360客户来电反映本机办理的电视无法观看，上网网速很慢卡顿，直接要求维修人员上门维修，请尽快协助处理，谢谢 
 联系人：女士 联系电话：15965062663 流水：2025010511592584720866880</t>
  </si>
  <si>
    <t>2025-01-05 12:15:36</t>
  </si>
  <si>
    <t>2025-01-05 12:15:54</t>
  </si>
  <si>
    <t>SD-057-250105-291803-1430</t>
  </si>
  <si>
    <t>2025-01-05 10:30:34</t>
  </si>
  <si>
    <t>普通区域-寒亭区-南部怡家-15006673367-100M-宽带上网投诉-次数0-202501050000205108</t>
  </si>
  <si>
    <t>2025-01-06 11:31:00</t>
  </si>
  <si>
    <t>202501050000205108</t>
  </si>
  <si>
    <t xml:space="preserve">202501050000205108#宽带账号：15006673367；宽带地址：潍坊寒亭区寒亭街道丰华路南部怡家2号楼；客户来电反映宽带上网慢，客户不在现场，无法配合线上指导/客户不配合排障，要求上门，请协助处理，谢谢！联系电话：13721973582；联系人：  女士；来电流水： 2025010510230732820859286
</t>
  </si>
  <si>
    <t>2025-01-05 10:35:32</t>
  </si>
  <si>
    <t>2025-01-05 10:36:26</t>
  </si>
  <si>
    <t>SD-057-250105-170683-1468</t>
  </si>
  <si>
    <t>2025-01-05 10:36:50</t>
  </si>
  <si>
    <t>80+普通-(目标)普通区域-奎文区-美丽华小区-13583678757-500M-业务受理宽带-次数0-202501050000213162</t>
  </si>
  <si>
    <t>202501050000213162</t>
  </si>
  <si>
    <t>202501050000213162#【已关注中国移动10086微信公众号】 宽带账号:13583678757; 联系电话：13583678757，问题类型：此工单为群障修复工单，根据群障全量闭环修复管理要求，为确保客户网络通畅，请装维人员跟进修复网络问题，谢谢！ 
 群障标题：公告。故障描述：潍坊奎文区美丽华小区光缆故障，预估24小时恢复，请帮忙拦截,如有需要请联系片区装维师傅扈培富15706366508主叫号码：13583678757.0;该号码仅供参考，请优先联系宽带账号。</t>
  </si>
  <si>
    <t>2025-01-05 10:42:27</t>
  </si>
  <si>
    <t>2025-01-05 10:51:29</t>
  </si>
  <si>
    <t>SD-851-293244-18115-13891</t>
  </si>
  <si>
    <t>2025-01-05 10:36:57</t>
  </si>
  <si>
    <t>【重投】-80+银卡-普通区域-奎文区-庄家工业园片区（宝通家园广潍宿舍）-13791880340-100M-宽带上网投诉-次数0-202501050000214774 一级督办</t>
  </si>
  <si>
    <t>2025-01-06 11:37:00</t>
  </si>
  <si>
    <t>202501050000214774</t>
  </si>
  <si>
    <t>2025-01-05 10:38:11</t>
  </si>
  <si>
    <t>2025-01-05 10:38:33</t>
  </si>
  <si>
    <t>SD-057-250105-076921-1312</t>
  </si>
  <si>
    <t>2025-01-05 10:19:57</t>
  </si>
  <si>
    <t>(目标)普通区域-寒亭区-东常寨村自然村-13780837756-100M-宽带上网投诉-次数0-202501050000193906</t>
  </si>
  <si>
    <t>2025-01-06 11:20:00</t>
  </si>
  <si>
    <t>202501050000193906</t>
  </si>
  <si>
    <t>202501050000193906#宽带账号：13780837756；宽带地址：潍坊寒亭区泊子镇东常寨村东常寨村自然村东常寨村15号箱*********；客户来电反映网速慢，请协助处理
！来电流水：2025010510171483820889481，联系电话：15966087042</t>
  </si>
  <si>
    <t>2025-01-05 10:23:15</t>
  </si>
  <si>
    <t>2025-01-05 10:23:39</t>
  </si>
  <si>
    <t>SD-057-250105-718942-1897</t>
  </si>
  <si>
    <t>2025-01-05 11:17:42</t>
  </si>
  <si>
    <t>80+白金-普通区域-寿光市-卡诺岛-13864636675-1000M-业务受理宽带-次数0-202501050000257493</t>
  </si>
  <si>
    <t>202501050000257493</t>
  </si>
  <si>
    <t>202501050000257493# 宽带账号:13864636675; 联系电话：13864636675，问题类型：此工单为群障修复工单，根据群障全量闭环修复管理要求，为确保客户网络通畅，请装维人员跟进修复网络问题，谢谢！ 
 群障标题：公告。故障描述：潍坊寿光市卡诺岛光缆故障，预估24小时恢复，请帮忙拦截,如有需要请联系片区装维师傅李洪劲15706307740主叫号码：13864636675.0;该号码仅供参考，请优先联系宽带账号。</t>
  </si>
  <si>
    <t>2025-01-05 11:21:48</t>
  </si>
  <si>
    <t>2025-01-05 11:26:24</t>
  </si>
  <si>
    <t>SD-057-250105-460591-578</t>
  </si>
  <si>
    <t>2025-01-05 09:17:00</t>
  </si>
  <si>
    <t>【调研】-普通区域-临朐县-桃李东方-15169624332-300M-业务受理宽带-次数0-202501050000131942</t>
  </si>
  <si>
    <t>202501050000131942</t>
  </si>
  <si>
    <t>202501050000131942# 宽带账号:15169624332; 联系电话：15169624332，问题类型：此工单为群障修复工单，根据群障全量闭环修复管理要求，为确保客户网络通畅，请装维人员跟进修复网络问题，谢谢！ 
 群障标题：公告。故障描述：桃李东方主叫号码：100860536.0;该号码仅供参考，请优先联系宽带账号。</t>
  </si>
  <si>
    <t>2025-01-05 09:17:39</t>
  </si>
  <si>
    <t>2025-01-05 09:17:58</t>
  </si>
  <si>
    <t>SD-851-254523-687-28709</t>
  </si>
  <si>
    <t>SD-057-250105-798124-60</t>
  </si>
  <si>
    <t>2025-01-05 08:13:26</t>
  </si>
  <si>
    <t>【调研】-80+白金-FTTR-普通区域-昌邑市-大院村自然村-15866535936-200M-业务受理宽带-次数0-202501050000092880</t>
  </si>
  <si>
    <t>2025-01-06 08:14:00</t>
  </si>
  <si>
    <t>202501050000092880</t>
  </si>
  <si>
    <t xml:space="preserve">202501050000092880#客户反映号码宽带网速慢，预处理后未恢复   烦请协助  谢谢
联系人：先生   
联系号码：15866535936
录音流水号：2025010508085989920859951
</t>
  </si>
  <si>
    <t>2025-01-05 08:27:51</t>
  </si>
  <si>
    <t>2025-01-05 08:28:11</t>
  </si>
  <si>
    <t>SD-851-235036-9550-27577</t>
  </si>
  <si>
    <t>SD-057-250105-407912-1298</t>
  </si>
  <si>
    <t>2025-01-05 10:19:24</t>
  </si>
  <si>
    <t>普通区域-高密市-菲达中央花园-13646365730-500M-宽带上网投诉-次数0-202501050000195357</t>
  </si>
  <si>
    <t>202501050000195357</t>
  </si>
  <si>
    <t>202501050000195357#【已关注中国移动10086微信公众号】流程受理流水号：20250105101855136463657301039542
客户号码:13646365730
客户姓名:薛**
投诉地市:潍坊
来话流水:2025010510183029820804375
宽带账号:13646365730
账号归属区县:高密
联系电话:13646365730
联系人:先生
宽带地址:潍坊
工单紧急程度:一般
是否投诉倾向:否
是否重复投诉:否
是否携转意向:否
是否有升级投诉倾向:否
*业务名称:业务融合开机流程宽带+OTT
投诉内容:手机号码：13646365730，【问题描述】客户已办理宽带业务，有开通单，要求装维尽快联系上门，请处理，谢谢。联系电话：13646365730，联系人：先生，录音流水号：2025010510183029820804375。受理明细：531920062399999999。
在途开通单信息：536241207212873242，13646365730，2024-12-07 18:00:22，业务融合开机流程宽带+OTT，处理中，黄单建设（楼宇）
是否到厅:否
业务名称:业务融合开机流程宽带+OTT
;宽带小区$[菲达中央花园]$</t>
  </si>
  <si>
    <t>2025-01-05 10:23:34</t>
  </si>
  <si>
    <t>2025-01-05 10:24:03</t>
  </si>
  <si>
    <t>SD-851-287237-12866-6284</t>
  </si>
  <si>
    <t>SD-057-250105-782351-1875</t>
  </si>
  <si>
    <t>2025-01-05 11:17:01</t>
  </si>
  <si>
    <t>【调研】-80+银卡-普通区域-奎文区-恒信-金御园（风华上品）-18105362701-1000M-业务受理宽带-次数0-202501050000255777</t>
  </si>
  <si>
    <t>202501050000255777</t>
  </si>
  <si>
    <t>202501050000255777#【已关注中国移动10086微信公众号】 宽带账号:18105362701; 联系电话：18105362701，问题类型：此工单为群障修复工单，根据群障全量闭环修复管理要求，为确保客户网络通畅，请装维人员跟进修复网络问题，谢谢！ 
 群障标题：公告。故障描述：潍坊奎文区恒信-金御园（风华上品）光缆故障，预估24小时恢复，请帮忙拦截,如有需要请联系片区装维师傅李中阳15706307421主叫号码：18105362701.0;该号码仅供参考，请优先联系宽带账号。</t>
  </si>
  <si>
    <t>2025-01-05 11:21:02</t>
  </si>
  <si>
    <t>2025-01-05 11:21:25</t>
  </si>
  <si>
    <t>SD-057-250105-064351-2059</t>
  </si>
  <si>
    <t>普通区域-寿光市-北台头-15863689896-200M-业务受理宽带-次数0-202501050000276446</t>
  </si>
  <si>
    <t>2025-01-06 11:38:00</t>
  </si>
  <si>
    <t>202501050000276446</t>
  </si>
  <si>
    <t>202501050000276446#【已关注中国移动10086微信公众号】 宽带账号:15863689896; 联系电话：15863689896，问题类型：此工单为群障修复工单，根据群障全量闭环修复管理要求，为确保客户网络通畅，请装维人员跟进修复网络问题，谢谢！ 
 群障标题：公告。故障描述：潍坊寿光市北台头光缆故障，预估24小时恢复，请帮忙拦截,如有需要请联系片区装维师傅褚彦廷15706307752主叫号码：15863689896.0;该号码仅供参考，请优先联系宽带账号。</t>
  </si>
  <si>
    <t>2025-01-05 11:47:32</t>
  </si>
  <si>
    <t>2025-01-05 12:00:09</t>
  </si>
  <si>
    <t>SD-851-287994-25327-3785</t>
  </si>
  <si>
    <t>SD-057-250105-381794-2025</t>
  </si>
  <si>
    <t>2025-01-05 11:35:01</t>
  </si>
  <si>
    <t>普通区域-昌乐县-刘家营自然村-15063663577-500M-宽带上网投诉-次数0-202501050000270985</t>
  </si>
  <si>
    <t>202501050000270985</t>
  </si>
  <si>
    <t xml:space="preserve">202501050000270985#
宽带账号：15063663577；宽带地址：潍坊昌乐县营丘镇刘家营；客户来电反映宽带无法使用，客户不在现场，无法配合线上指导/客户不配合排障，要求上门，请协助处理，谢谢！联系电话：13792690760联系人：女士；来电流水：2025010511313777620869435
</t>
  </si>
  <si>
    <t>2025-01-05 11:59:36</t>
  </si>
  <si>
    <t>2025-01-05 12:07:52</t>
  </si>
  <si>
    <t>SD-057-250105-248530-1522</t>
  </si>
  <si>
    <t>2025-01-05 10:41:15</t>
  </si>
  <si>
    <t>普通区域-奎文区-（铁通）上河园-15963469746-300M-宽带上网投诉-次数0-20250105103902X742157348</t>
  </si>
  <si>
    <t>20250105103902X742157348</t>
  </si>
  <si>
    <t xml:space="preserve">流程受理流水号：20250105103443159634697461045448
客户号码:15963469746
客户姓名:焦**
投诉地市:潍坊
来话流水:2025010510331278220880044
宽带账号:15963469746
宽带账号归属地市:潍坊
宽带账号归属区县:奎文区
故障地址:潍坊奎文区北苑街道四平路上河园13号楼*********
联系电话:15963469746
联系人:女士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故障时间:2025-01-05 10:29:57
具体故障现象:提示网络无法连接，重启设备 拨叉网线未恢复
客户其他诉求:
</t>
  </si>
  <si>
    <t>2025-01-05 10:48:03</t>
  </si>
  <si>
    <t>2025-01-05 10:48:23</t>
  </si>
  <si>
    <t>SD-057-250105-238061-2325</t>
  </si>
  <si>
    <t>2025-01-05 12:05:31</t>
  </si>
  <si>
    <t>【调研】-80+普通-普通区域-安丘市-七戈庄村-13562662684-300M-宽带上网投诉-次数0-20250105120412X852685229</t>
  </si>
  <si>
    <t>20250105120412X852685229</t>
  </si>
  <si>
    <t xml:space="preserve">【农村网络投诉】流程受理流水号：20250105120332135626626841076308
客户号码:13562662684
客户姓名:于**
投诉地市:潍坊
来话流水:2025010512024182520897193
宽带账号:13562662684
宽带账号归属地市:潍坊
宽带账号归属区县:安丘市
故障地址:潍坊安丘市金冢子镇七戈庄七戈庄村七戈庄村2#张立军*********
联系电话:15169639311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故障细类:宽带无法上网
携转原因:
故障时间:2025-01-05 12:03:42
具体故障现象:光猫亮红灯，
客户其他诉求:
</t>
  </si>
  <si>
    <t>2025-01-05 12:08:15</t>
  </si>
  <si>
    <t>2025-01-05 12:08:43</t>
  </si>
  <si>
    <t>SD-057-250105-427135-1765</t>
  </si>
  <si>
    <t>2025-01-05 11:04:01</t>
  </si>
  <si>
    <t>普通区域-奎文区-宝通陆号（高层）-15064665596-300M-魔百和投诉-次数0-202501050000242442</t>
  </si>
  <si>
    <t>202501050000242442</t>
  </si>
  <si>
    <t>202501050000242442#流程受理流水号：20250105110257150646655961055723
客户号码:15064665596
客户姓名:张**
投诉地市:潍坊
来话流水:2025010511023596820829901
宽带账号:15064665596
宽带账号归属地市:潍坊
宽带账号归属区县:奎文区
故障地址:潍坊奎文区梨园街道宝通街宝通陆号（高层）2号楼*********
联系电话:15064665596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故障细类:移动高清电视故障
携转原因:
故障时间:2025-01-05 11:03:16
魔百和单播/组播:组播
具体故障现象:电视直播或点播无法观看，
客户其他诉求:
魔百和单/组播：组播;宽带小区$[宝通陆号（高层）]$</t>
  </si>
  <si>
    <t>2025-01-05 11:11:12</t>
  </si>
  <si>
    <t>2025-01-05 11:11:37</t>
  </si>
  <si>
    <t>SD-851-277590-1171-21914</t>
  </si>
  <si>
    <t>SD-057-250105-345792-1203</t>
  </si>
  <si>
    <t>2025-01-05 10:12:36</t>
  </si>
  <si>
    <t>普通区域-潍城区-恒大翡翠华庭-13964681839-300M-宽带上网投诉-次数0-202501050000188226</t>
  </si>
  <si>
    <t>202501050000188226</t>
  </si>
  <si>
    <t>202501050000188226#流程受理流水号：20250105101127139646818391036806
客户号码:13964681839
客户姓名:刘**
投诉地市:潍坊
来话流水:2025010510103678520811136
宽带账号:13964681839
宽带账号归属地市:潍坊
宽带账号归属区县:潍城区
故障地址:潍坊潍城区西关街道福寿西街恒大翡翠华庭3号楼*********
联系电话:13562637727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故障时间:2025-01-05 10:11:58
具体故障现象:提示网络无法连接，
客户其他诉求:
;宽带小区$[恒大翡翠华庭]$</t>
  </si>
  <si>
    <t>2025-01-05 10:16:04</t>
  </si>
  <si>
    <t>2025-01-05 10:16:38</t>
  </si>
  <si>
    <t>SD-057-250105-953412-1272</t>
  </si>
  <si>
    <t>2025-01-05 10:17:28</t>
  </si>
  <si>
    <t>【调研】-80+普通-普通区域-诸城市-龙都荣郡-13465728886-500M-业务受理宽带-次数0-202501050000192509</t>
  </si>
  <si>
    <t>202501050000192509</t>
  </si>
  <si>
    <t>202501050000192509# 宽带账号:13465728886; 联系电话：13465728886，问题类型：此工单为群障修复工单，根据群障全量闭环修复管理要求，为确保客户网络通畅，请装维人员跟进修复网络问题，谢谢！ 
 群障标题：公告。故障描述：龙都荣郡主叫号码：13465728886.0;该号码仅供参考，请优先联系宽带账号。</t>
  </si>
  <si>
    <t>2025-01-05 10:26:44</t>
  </si>
  <si>
    <t>2025-01-05 10:27:06</t>
  </si>
  <si>
    <t>SD-057-250105-015623-1895</t>
  </si>
  <si>
    <t>2025-01-05 11:17:39</t>
  </si>
  <si>
    <t>普通区域-奎文区-中建大观天下四期-18363657682-500M-宽带延伸服务-次数0-202501050000257579</t>
  </si>
  <si>
    <t>202501050000257579</t>
  </si>
  <si>
    <t xml:space="preserve">202501050000257579#流程受理流水号：20250105111700183636576821060702
客户号码:18363657682
客户姓名:李**
投诉地市:潍坊
来话流水:2025010511162166220892720
宽带账号:18363657682
宽带账号归属地市:潍坊
宽带账号归属区县:奎文区
故障地址:潍坊奎文区高新城区潍县中路中建大观天下四期16号楼1-1002
联系电话:18363657682
联系人:先生/女士
工单紧急程度:一般
是否有升级投诉倾向:否
是否重复投诉:否
是否携转意向:否
是否投诉倾向:否
是否智能网关:智能网关
当前是否在线:是
接入方式:FTTH
是否质差终端:无质差信息
光功率:-20.91
故障大类:宽带/电视
故障细类:宽带延伸服务
携转原因:
故障时间:2025-01-05 11:17:05
具体故障现象:重新布置网线，更换路由器的位置
</t>
  </si>
  <si>
    <t>2025-01-05 11:21:35</t>
  </si>
  <si>
    <t>2025-01-05 11:21:59</t>
  </si>
  <si>
    <t>SD-851-298931-5435-2378</t>
  </si>
  <si>
    <t>SD-057-250105-324756-612</t>
  </si>
  <si>
    <t>FTTR-普通区域-奎文区-水岸华府（清颐阁）-15953632697-1000M-宽带上网投诉-次数0-202501050000132053</t>
  </si>
  <si>
    <t>202501050000132053</t>
  </si>
  <si>
    <t>202501050000132053#受理号码 : 159****2697客户姓名 : 周**号码归属地 : 潍坊坊子 － 坊子用户品牌 : 全球通
客户来电反映，宽带无法上网，按流程排查未恢复，请协助处理，谢谢！
联系人：先生  联系电话：15953632697 宽带地址：潍坊奎文区高新城区金马路水岸华府（清颐阁）清颐7号楼*********  电话流水：2025010509154973420895821</t>
  </si>
  <si>
    <t>SD-851-292568-8600-28437</t>
  </si>
  <si>
    <t>SD-057-250105-768105-2280</t>
  </si>
  <si>
    <t>2025-01-05 11:59:42</t>
  </si>
  <si>
    <t>80+普通-普通区域-奎文区-吉祥家园-13780846369-1000M-宽带上网投诉-次数0-202501050000294798</t>
  </si>
  <si>
    <t>202501050000294798</t>
  </si>
  <si>
    <t>202501050000294798#流程受理流水号：20250105115916137808463691075086
客户号码:13780846369
客户姓名:张**
投诉地市:潍坊
来话流水:2025010511584864420861009
宽带账号:13780846369
账号归属区县:奎文城区-冠通手机店
联系电话:13780846369
联系人:先生/女士
宽带地址:潍坊
工单紧急程度:非常紧急
是否投诉倾向:否
是否重复投诉:否
是否携转意向:否
是否有升级投诉倾向:否
*业务名称:业务融合移机流程宽带
投诉内容:手机号码：13780846369，【问题描述】客户已办理宽带业务，有开通单，要求装维尽快联系上门，请处理，谢谢。联系电话：13780846369，联系人：先生/女士，录音流水号：2025010511584864420861009。受理明细：531920062399999999。
在途开通单信息：536250105598225344，13780846369，2025-01-05 08:50:23，业务融合移机流程宽带，处理中，手写判断和地址录入
是否到厅:否
业务名称:业务融合移机流程宽带
;宽带小区$[吉祥家园]$</t>
  </si>
  <si>
    <t>2025-01-05 12:01:01</t>
  </si>
  <si>
    <t>2025-01-05 12:01:59</t>
  </si>
  <si>
    <t>SD-852-313774-52-14051</t>
  </si>
  <si>
    <t>SD-057-250105-068124-1540</t>
  </si>
  <si>
    <t>2025-01-05 10:43:21</t>
  </si>
  <si>
    <t>普通区域-奎文区-龙景佳苑-15953691845-100M-宽带上网投诉-次数0-202501050000220057</t>
  </si>
  <si>
    <t>2025-01-06 11:44:00</t>
  </si>
  <si>
    <t>202501050000220057</t>
  </si>
  <si>
    <t xml:space="preserve">202501050000220057#流程受理流水号：20250105104209159536918451048131
客户号码:15953691845
客户姓名:郭**
投诉地市:潍坊
来话流水:2025010510415111620882741
宽带账号:15953691845
宽带账号归属地市:潍坊
宽带账号归属区县:高新
故障地址:潍坊高新车留北赵村北赵村自然村北赵村村北2号分线箱#村委#*********
联系电话:15953691845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光功率:-23.87
故障大类:宽带/电视
故障细类:宽带无法上网
携转原因:
故障时间:2025-01-05 10:42:29
具体故障现象:网速慢卡顿，
客户其他诉求:客户侧为质差终端，要求上门更换终端并一并处理故障问题。
</t>
  </si>
  <si>
    <t>2025-01-05 10:46:17</t>
  </si>
  <si>
    <t>2025-01-05 10:46:36</t>
  </si>
  <si>
    <t>SD-057-250105-061492-2411</t>
  </si>
  <si>
    <t>2025-01-05 12:16:42</t>
  </si>
  <si>
    <t>80+普通-普通区域-奎文区-商鼎雍和家园-13573605606-1000M-宽带上网投诉-次数0-202501050000305389</t>
  </si>
  <si>
    <t>202501050000305389</t>
  </si>
  <si>
    <t xml:space="preserve">202501050000305389#13573605606客户反映电视无法观看，客服人员引导线上操作 ，客户称老年人不会操作，要求维修人员上门维修，请协助处理。谢谢  联系人：先生 联系电话：13176361726 流水：2025010512140126220895345
</t>
  </si>
  <si>
    <t>2025-01-05 12:18:59</t>
  </si>
  <si>
    <t>2025-01-05 12:19:23</t>
  </si>
  <si>
    <t>SD-057-250105-437912-2286</t>
  </si>
  <si>
    <t>2025-01-05 12:00:46</t>
  </si>
  <si>
    <t>【调研】-80+普通-普通区域-奎文区-奎文盛世华庭-19862679267-300M-宽带上网投诉-次数0-202501050000294402</t>
  </si>
  <si>
    <t>202501050000294402</t>
  </si>
  <si>
    <t>202501050000294402#【已关注中国移动10086微信公众号】流程受理流水号：20250105115328198626792671073177
客户号码:19862679267
客户姓名:宋**
投诉地市:潍坊
来话流水:2025010511531072720803086
宽带账号:19862679267
宽带账号归属地市:潍坊
宽带账号归属区县:奎文区
故障地址:潍坊奎文区广文街道新华路盛世华庭10号楼*********
联系电话:19862679267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11:55:34
具体故障现象:提示网络无法连接
客户其他诉求:客户要求装维师傅一个小时之内上门。
;宽带小区$[奎文盛世华庭]$</t>
  </si>
  <si>
    <t>2025-01-05 12:02:19</t>
  </si>
  <si>
    <t>2025-01-05 12:03:25</t>
  </si>
  <si>
    <t>SD-851-288754-2246-2911</t>
  </si>
  <si>
    <t>SD-057-250105-158206-2462</t>
  </si>
  <si>
    <t>2025-01-05 12:23:52</t>
  </si>
  <si>
    <t>【调研】-普通区域-诸城市-东程家庄子自然村-13465721166-300M-宽带上网投诉-次数0-202501050000311558</t>
  </si>
  <si>
    <t>202501050000311558</t>
  </si>
  <si>
    <t>202501050000311558#宽带账号：13465721166；宽带地址：潍坊诸城市百尺河镇东程家庄子东程家庄子自然村东程家庄子村东北6号箱****；客户来电反映宽带无法上网，移动高清无法观看，客户不在现场，无法配合线上指导，要求上门，请协助处理，谢谢！
联系电话：13465721166；联系人：先生；来电流水：2025010512213406520859487</t>
  </si>
  <si>
    <t>2025-01-05 12:26:13</t>
  </si>
  <si>
    <t>2025-01-05 12:26:36</t>
  </si>
  <si>
    <t>SD-057-250105-592103-1433</t>
  </si>
  <si>
    <t>2025-01-05 10:31:22</t>
  </si>
  <si>
    <t>【重投】-【调研】-80+金卡-普通区域-安丘市-南逯社区-15762508600-300M-宽带上网投诉-次数0-202501050000206626</t>
  </si>
  <si>
    <t>202501050000206626</t>
  </si>
  <si>
    <t>202501050000206626#【已关注中国移动10086微信公众号】流程受理流水号：20250105103024157625086001043867
客户号码:15762508600
客户姓名:刘**
投诉地市:潍坊
来话流水:2025010510300576520842721
宽带账号:15762508600
宽带账号归属地市:潍坊
宽带账号归属区县:安丘市
故障地址:潍坊安丘市吾山镇南逯村南逯社区12号楼*********
联系电话:15762508600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10:30:38
具体故障现象:光猫亮红灯，
客户其他诉求:
;宽带小区$[南逯社区]$</t>
  </si>
  <si>
    <t>2025-01-05 10:34:56</t>
  </si>
  <si>
    <t>王海明</t>
  </si>
  <si>
    <t>15706307055</t>
  </si>
  <si>
    <t>dw3_jk_wanghaiming</t>
  </si>
  <si>
    <t>2025-01-05 10:35:02</t>
  </si>
  <si>
    <t>SD-851-279124-25111-17572</t>
  </si>
  <si>
    <t>SD-057-250105-035764-1434</t>
  </si>
  <si>
    <t>2025-01-05 10:31:23</t>
  </si>
  <si>
    <t>普通区域-奎文区-车站社区-13792670993-500M-宽带上网投诉-次数0-202501050000208618</t>
  </si>
  <si>
    <t>202501050000208618</t>
  </si>
  <si>
    <t>202501050000208618#宽带账号：13792670993，宽带地址：潍坊奎文区廿里堡街道文化路车站社区1号楼*********，客户来电表示移动高清无法观看，客户拒绝配合操作，要求师傅上门，请协助处理，谢谢，联系人：女士，联系号码：15863619022，来电流水：2025010510285364920828446</t>
  </si>
  <si>
    <t>2025-01-05 10:40:37</t>
  </si>
  <si>
    <t>SD-851-286554-5959-21929</t>
  </si>
  <si>
    <t>SD-057-250105-159046-1743</t>
  </si>
  <si>
    <t>2025-01-05 11:00:56</t>
  </si>
  <si>
    <t>普通区域-奎文区-新茂家园-15610591225-500M-宽带延伸服务-次数0-202501050000238519</t>
  </si>
  <si>
    <t>202501050000238519</t>
  </si>
  <si>
    <t xml:space="preserve">202501050000238519#流程受理流水号：20250105105950156105912251054583
客户号码:15610591225
客户姓名:于**
投诉地市:潍坊
来话流水:2025010510542372820832806
宽带账号:15610591225
宽带账号归属地市:潍坊
宽带账号归属区县:奎文区
故障地址:潍坊奎文区廿里堡街道机场路新茂家园7号楼*********
联系电话:15094982365
联系人:先生/女士
工单紧急程度:一般
是否有升级投诉倾向:否
是否重复投诉:否
是否携转意向:否
是否投诉倾向:否
是否智能网关:智能网关
当前是否在线:是
接入方式:FTTH
是否质差终端:无质差信息
光功率:-18.23
故障大类:宽带/电视
故障细类:宽带延伸服务
携转原因:
故障时间:2025-01-05 11:00:02
具体故障现象:客户来电表示安装宽带未安装路由器要求联系上门
</t>
  </si>
  <si>
    <t>2025-01-05 11:12:29</t>
  </si>
  <si>
    <t>2025-01-05 11:13:02</t>
  </si>
  <si>
    <t>SD-852-247551-701-22977</t>
  </si>
  <si>
    <t>SD-057-250105-341768-1664</t>
  </si>
  <si>
    <t>2025-01-05 10:53:09</t>
  </si>
  <si>
    <t>80+银卡-普通区域-坊子区-南流建华村-13964773227-1000M-魔百和投诉-次数0-20250105105105X465403344</t>
  </si>
  <si>
    <t>20250105105105X465403344</t>
  </si>
  <si>
    <t>【农村网络投诉】流程受理流水号：20250105105030139647732271051183
客户号码:13964773227
客户姓名:郎**
投诉地市:潍坊
来话流水:2025010510473368720850323
宽带账号:13964773227
宽带账号归属地市:潍坊
宽带账号归属区县:坊子区
故障地址:潍坊坊子区坊安街办南流建华村南流建华村南流建华村49号箱*********
联系电话:13964773227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故障细类:移动高清电视故障(专席)
携转原因:
故障时间:2025-01-05 10:42:12
魔百和单播/组播:单播
具体故障现象:电视网络未连接：宽带正常使用，帐号排查正确，网口灯正常，网线无问题，指导网线换口，对应指导网络配置无效，请协助处理，谢谢。
客户其他诉求:
魔百和单/组播：单播</t>
  </si>
  <si>
    <t>2025-01-05 10:55:42</t>
  </si>
  <si>
    <t>2025-01-05 10:56:10</t>
  </si>
  <si>
    <t>SD-851-319089-17175-25841</t>
  </si>
  <si>
    <t>SD-057-250105-241789-1712</t>
  </si>
  <si>
    <t>2025-01-05 10:57:14</t>
  </si>
  <si>
    <t>【调研】-80+金卡-普通区域-潍城区-油坊社区-15063435325-500M-业务受理宽带-次数0-202501050000234665</t>
  </si>
  <si>
    <t>202501050000234665</t>
  </si>
  <si>
    <t>202501050000234665# 宽带账号:15063435325; 联系电话：15063435325，问题类型：此工单为群障修复工单，根据群障全量闭环修复管理要求，为确保客户网络通畅，请装维人员跟进修复网络问题，谢谢！ 
 群障标题：公告。故障描述：潍坊潍城区油坊社区光缆故障，预估24小时恢复，请帮忙拦截,如有需要请联系片区装维师傅杜德生15706307862主叫号码：15063435325.0;该号码仅供参考，请优先联系宽带账号。</t>
  </si>
  <si>
    <t>2025-01-05 11:03:22</t>
  </si>
  <si>
    <t>2025-01-05 11:03:35</t>
  </si>
  <si>
    <t>SD-851-308522-16258-19155</t>
  </si>
  <si>
    <t>SD-057-250105-725648-1282</t>
  </si>
  <si>
    <t>2025-01-05 10:18:01</t>
  </si>
  <si>
    <t>普通区域-寒亭区-东里疃自然村-13606361968-200M-宽带上网投诉-次数0-202501050000194181</t>
  </si>
  <si>
    <t>2025-01-06 11:19:00</t>
  </si>
  <si>
    <t>202501050000194181</t>
  </si>
  <si>
    <t>202501050000194181#流程受理流水号：20250105101628136063619681038631
客户号码:13606361968
客户姓名:王**
投诉地市:潍坊
来话流水:2025010510151479020865863
宽带账号:13606361968
宽带账号归属地市:潍坊
宽带账号归属区县:寒亭区
故障地址:潍坊寒亭区张氏镇东里疃东里疃自然村东里疃村20号箱*********
联系电话:18765137753
联系人:先生/女士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故障时间:2025-01-05 10:17:07
具体故障现象:宽带无法使用
客户其他诉求:
;宽带小区$[东里疃自然村]$</t>
  </si>
  <si>
    <t>2025-01-05 10:22:05</t>
  </si>
  <si>
    <t>2025-01-05 10:22:23</t>
  </si>
  <si>
    <t>SD-057-250105-365927-1916</t>
  </si>
  <si>
    <t>2025-01-05 11:19:53</t>
  </si>
  <si>
    <t>80+银卡-普通区域-高密市-孚日花园-13605365786-1000M-宽带上网投诉-次数0-202501050000257129</t>
  </si>
  <si>
    <t>202501050000257129</t>
  </si>
  <si>
    <t>202501050000257129#宽带账号：13605365786宽带地址：潍坊高密市朝阳街道曙光路孚日花园4号楼*；客户来电反映移动高清*无法上网  ，客户不配合排障，要求师傅上门，请协助处理，谢谢！联系电话：本机；联系人先生；来电流水2025010511165068820898393</t>
  </si>
  <si>
    <t>2025-01-05 11:39:24</t>
  </si>
  <si>
    <t>2025-01-05 11:40:00</t>
  </si>
  <si>
    <t>SD-851-324455-9974-8809</t>
  </si>
  <si>
    <t>SD-057-250105-045639-596</t>
  </si>
  <si>
    <t>2025-01-05 09:17:23</t>
  </si>
  <si>
    <t>普通区域-奎文区-紫金花园-13011690851-500M-宽带上网投诉-次数0-20250105091624X784789726</t>
  </si>
  <si>
    <t>20250105091624X784789726</t>
  </si>
  <si>
    <t xml:space="preserve">流程受理流水号：20250105091331130116908511015404
客户号码:13011690851
客户姓名:倪**
投诉地市:潍坊
来话流水:2025010509085261420823865
宽带账号:13011690851
宽带账号归属地市:潍坊
宽带账号归属区县:奎文区
故障地址:潍坊奎文区北苑街道玄武街紫金花园21号楼*********
联系电话:13011690851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故障细类:宽带无法上网(专席)
携转原因:
故障时间:2025-01-05 09:06:22
具体故障现象:客户来电反映：客户原来上网方式是自动获取，后来改为拨号上网，现想再次更换为自动获取上网方式，请协助处理
客户其他诉求:请协助处理，谢谢
</t>
  </si>
  <si>
    <t>2025-01-05 09:31:36</t>
  </si>
  <si>
    <t>2025-01-05 09:31:52</t>
  </si>
  <si>
    <t>SD-057-250105-268130-2452</t>
  </si>
  <si>
    <t>2025-01-05 12:22:40</t>
  </si>
  <si>
    <t>普通区域-临朐县-后洼-15169580802-300M-宽带上网投诉-次数0-202501050000309636</t>
  </si>
  <si>
    <t>202501050000309636</t>
  </si>
  <si>
    <t>202501050000309636#15169580802   潍坊  客户反映家里宽带无法使用，系统显示在线，重启设备无效，客户在家不会操作，线上排障不认可，要求师傅上门，请协助处理，谢谢,联系人：女士，联系电话：15949764386，接触流水：    2025010512192141120840824</t>
  </si>
  <si>
    <t>2025-01-05 12:25:45</t>
  </si>
  <si>
    <t>2025-01-05 12:26:11</t>
  </si>
  <si>
    <t>SD-057-250105-768934-2433</t>
  </si>
  <si>
    <t>2025-01-05 12:20:05</t>
  </si>
  <si>
    <t>普通区域-潍城区-颐和家园-18263637936-100M-宽带上网投诉-次数0-20250105121745X665731436</t>
  </si>
  <si>
    <t>20250105121745X665731436</t>
  </si>
  <si>
    <t xml:space="preserve">流程受理流水号：20250105121709182636379361079907
客户号码:18263637936
客户姓名:王**
投诉地市:潍坊
来话流水:2025010512123499820883231
宽带账号:18263637936
宽带账号归属地市:潍坊
宽带账号归属区县:潍城区
故障地址:潍坊潍城区北关街道月河路颐和家园3号楼*********
联系电话:13953660769
联系人: 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故障时间:2025-01-05 12:17:27
具体故障现象:打不开网页，
客户其他诉求:
</t>
  </si>
  <si>
    <t>2025-01-05 12:27:46</t>
  </si>
  <si>
    <t>2025-01-05 12:28:10</t>
  </si>
  <si>
    <t>SD-057-250105-659324-1481</t>
  </si>
  <si>
    <t>2025-01-05 10:37:18</t>
  </si>
  <si>
    <t>80+普通-普通区域-寿光市-大伦村自然村-18766896879-300M-业务受理宽带-次数0-202501050000215365</t>
  </si>
  <si>
    <t>202501050000215365</t>
  </si>
  <si>
    <t>202501050000215365#【已关注中国移动10086微信公众号】 宽带账号:18766896879; 联系电话：18766896879，问题类型：此工单为群障修复工单，根据群障全量闭环修复管理要求，为确保客户网络通畅，请装维人员跟进修复网络问题，谢谢！ 
 群障标题：公告。故障描述：潍坊寿光市大伦村自然村光缆故障，预估24小时恢复，请帮忙拦截,如有需要请联系片区装维师傅宋玉杰15706307816主叫号码：18766896879.0;该号码仅供参考，请优先联系宽带账号。</t>
  </si>
  <si>
    <t>2025-01-05 10:53:48</t>
  </si>
  <si>
    <t>2025-01-05 10:54:14</t>
  </si>
  <si>
    <t>SD-057-250105-368704-1772</t>
  </si>
  <si>
    <t>2025-01-05 11:05:02</t>
  </si>
  <si>
    <t>普通区域-坊子区-袁刘李村自然村-15266614117-1000M-宽带上网投诉-次数0-20250105110233X153183266</t>
  </si>
  <si>
    <t>20250105110233X153183266</t>
  </si>
  <si>
    <t xml:space="preserve">【农村网络投诉】流程受理流水号：20250105110016152666141171054724
客户号码:15266614117
客户姓名:刘**
投诉地市:潍坊
来话流水:2025010510584081120883991
宽带账号:15266614117
宽带账号归属地市:潍坊
宽带账号归属区县:坊子区
故障地址:潍坊坊子区坊子工业发展区（眉村）袁刘李村袁刘李村自然村袁刘李3次扩容*********
联系电话:15065655365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11:00:17
具体故障现象:客户来电反映光猫注册灯闪烁，拔插光纤线重启设备未恢复，请协助处理谢谢
客户其他诉求:
</t>
  </si>
  <si>
    <t>2025-01-05 11:19:20</t>
  </si>
  <si>
    <t>2025-01-05 11:21:03</t>
  </si>
  <si>
    <t>SD-852-238285-1038-15753</t>
  </si>
  <si>
    <t>SD-057-250105-013268-1778</t>
  </si>
  <si>
    <t>2025-01-05 11:05:48</t>
  </si>
  <si>
    <t>普通区域-临朐县-祝家河-18365603000-200M-宽带上网投诉-次数0-202501050000240689</t>
  </si>
  <si>
    <t>2025-01-06 12:06:00</t>
  </si>
  <si>
    <t>202501050000240689</t>
  </si>
  <si>
    <t>202501050000240689#宽带账号：18365603000；宽带地址：潍坊临朐县东城街道祝家河村；客户来电反映移动高清无法观看，客户不配合排障，要求上门，请协助处理，谢谢！联系电话：13854407216；联系人：先生；来电流水：2025010511022680320828121</t>
  </si>
  <si>
    <t>2025-01-05 11:08:14</t>
  </si>
  <si>
    <t>2025-01-05 11:20:51</t>
  </si>
  <si>
    <t>SD-057-250105-201943-1708</t>
  </si>
  <si>
    <t>2025-01-05 10:57:05</t>
  </si>
  <si>
    <t>【调研】-80+金卡-(目标)普通区域-奎文区-【潍柴】潍柴东区-13884811135-1000M-业务受理宽带-次数0-202501050000235602</t>
  </si>
  <si>
    <t>202501050000235602</t>
  </si>
  <si>
    <t>202501050000235602# 宽带账号:13884811135; 联系电话：13884811135，问题类型：此工单为群障修复工单，根据群障全量闭环修复管理要求，为确保客户网络通畅，请装维人员跟进修复网络问题，谢谢！ 
 群障标题：公告。故障描述：潍坊奎文区【潍柴】潍柴东区光缆故障，预估24小时恢复，请帮忙拦截,如有需要请联系片区装维师傅祝建振15706366522主叫号码：13884811135.0;该号码仅供参考，请优先联系宽带账号。</t>
  </si>
  <si>
    <t>2025-01-05 11:09:40</t>
  </si>
  <si>
    <t>2025-01-05 11:10:01</t>
  </si>
  <si>
    <t>SD-851-272563-9122-4258</t>
  </si>
  <si>
    <t>SD-057-250105-685193-1252</t>
  </si>
  <si>
    <t>2025-01-05 10:16:36</t>
  </si>
  <si>
    <t>普通区域-坊子区-公安街南首沿街-18853658586-1000M-宽带上网投诉-次数0-202501050000193030</t>
  </si>
  <si>
    <t>202501050000193030</t>
  </si>
  <si>
    <t>202501050000193030#流程受理流水号：20250105101612188536585861038519
客户号码:18853658586
客户姓名:祝**
投诉地市:潍坊
来话流水:2025010510155100120873184
宽带账号:18853658586
账号归属区县:坊子-凤凰网格-铁通大众直销
联系电话:18853658586
联系人:先生/女士
宽带地址:潍坊
工单紧急程度:非常紧急
是否投诉倾向:否
是否重复投诉:否
是否携转意向:否
是否有升级投诉倾向:否
*业务名称:业务融合开机流程宽带+全光WiFi+FTTR组网
投诉内容:手机号码：18853658586，【问题描述】客户已办理宽带业务，有开通单，要求装维尽快联系上门，请处理，谢谢。联系电话：18853658586，联系人：先生/女士，录音流水号：2025010510155100120873184。受理明细：531920062399999999。
在途开通单信息：536250103680977978，18853658586，2025-01-03 13:34:58，业务融合开机流程宽带+全光WiFi+FTTR组网，处理中，黄单建设（楼宇）
是否到厅:否
业务名称:业务融合开机流程宽带+全光WiFi+FTTR组网
;宽带小区$[公安街南首沿街]$</t>
  </si>
  <si>
    <t>2025-01-05 10:21:55</t>
  </si>
  <si>
    <t>2025-01-05 10:22:59</t>
  </si>
  <si>
    <t>SD-851-260777-8375-17393</t>
  </si>
  <si>
    <t>SD-057-250105-754682-566</t>
  </si>
  <si>
    <t>2025-01-05 09:15:28</t>
  </si>
  <si>
    <t>【调研】-普通区域-昌邑市-太保村自然村-13583676868-500M-业务受理宽带-次数0-202501050000128928</t>
  </si>
  <si>
    <t>202501050000128928</t>
  </si>
  <si>
    <t>202501050000128928#用户表示魔百合不能正常使用，不配合操作，要求上门维修，请工作人员协助处理，谢谢！流水号2025010509111284120847659，联系人先生，联系电话13583676868！</t>
  </si>
  <si>
    <t>2025-01-05 09:30:48</t>
  </si>
  <si>
    <t>2025-01-05 09:31:40</t>
  </si>
  <si>
    <t>SD-057-250105-469582-601</t>
  </si>
  <si>
    <t>2025-01-05 09:17:40</t>
  </si>
  <si>
    <t>80+普通-普通区域--null--宽带延伸服务-次数0-202501040000172054</t>
  </si>
  <si>
    <t>2025-01-06 09:18:00</t>
  </si>
  <si>
    <t>202501040000172054</t>
  </si>
  <si>
    <t>202501040000172054#【已关注中国移动10086微信公众号】手机号码：15866140498，【问题描述】客户针对移动高清动漫年包不认可，客户诉求：办理了动漫年包在电视上看动漫先生要开通会员客户不认可，要求回电处理，谢谢。
观影记录：无，
联系电话：15866140498，联系人：先生/女士，流水号：2025010409464383320824260。
流程受理流水号：20250104095254158661404981028943
受理明细:531920062399999999
4G套餐名称:预付费新飞享+套餐
是否下发过短信提醒:是
前期有无退费记录:否
是否解释无法退费:否
是否到厅:否
;宽带小区$[三友玫瑰园]$</t>
  </si>
  <si>
    <t>SD-057-250105-280134-2260</t>
  </si>
  <si>
    <t>2025-01-05 11:57:35</t>
  </si>
  <si>
    <t>【调研】-80+金卡-普通区域-奎文区-鲁伟北海公寓-15163607207-300M-业务受理宽带-次数0-202501050000293358</t>
  </si>
  <si>
    <t>202501050000293358</t>
  </si>
  <si>
    <t>202501050000293358# 宽带账号:15163607207; 联系电话：15163607207，问题类型：此工单为群障修复工单，根据群障全量闭环修复管理要求，为确保客户网络通畅，请装维人员跟进修复网络问题，谢谢！ 
 群障标题：公告。故障描述：潍坊奎文区鲁伟北海公寓光缆故障，预估24小时恢复，请帮忙拦截,如有需要请联系片区装维师傅马鸣泽15706307381主叫号码：15163607207.0;该号码仅供参考，请优先联系宽带账号。</t>
  </si>
  <si>
    <t>2025-01-05 12:00:55</t>
  </si>
  <si>
    <t>2025-01-05 12:01:28</t>
  </si>
  <si>
    <t>SD-057-250105-470859-1539</t>
  </si>
  <si>
    <t>2025-01-05 10:43:03</t>
  </si>
  <si>
    <t>普通区域-坊子区-宋家村扩容自然村-15054433081-100M-宽带上网投诉-次数0-202501050000221214</t>
  </si>
  <si>
    <t>202501050000221214</t>
  </si>
  <si>
    <t>202501050000221214#流程受理流水号：20250105104051150544330811047684
客户号码:15054433081
客户姓名:宋**
投诉地市:潍坊
来话流水:2025010510401472620863649
宽带账号:15054433081
宽带账号归属地市:潍坊
宽带账号归属区县:坊子区
故障地址:潍坊坊子区坊安街办宋家村扩容宋家村扩容自然村宋家村扩容南大门西侧偏南14号箱（宋希岭）*********
联系电话:15054433081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10:42:42
具体故障现象:光猫亮红灯，
客户其他诉求:
;宽带小区$[宋家村扩容自然村]$</t>
  </si>
  <si>
    <t>2025-01-05 10:56:24</t>
  </si>
  <si>
    <t>2025-01-05 10:56:56</t>
  </si>
  <si>
    <t>SD-057-250105-539746-1554</t>
  </si>
  <si>
    <t>2025-01-05 10:44:43</t>
  </si>
  <si>
    <t>80+普通-普通区域-寿光市-农行东物流市场（小微）-13906465753-500M-宽带上网投诉-次数0-20250105104345X254323150</t>
  </si>
  <si>
    <t>20250105104345X254323150</t>
  </si>
  <si>
    <t xml:space="preserve">流程受理流水号：20250105104309139064657531048526
客户号码:13906465753
客户姓名:孙**
投诉地市:潍坊
来话流水:2025010510421657520887781
宽带账号:13906465753
宽带账号归属地市:潍坊
宽带账号归属区县:寿光市
故障地址:潍坊寿光市北洛镇特钢路农行东物流市场（小微）1号箱*********
联系电话:15154481628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10:43:21
具体故障现象:光猫亮红灯，要求上门处理，谢谢！
客户其他诉求:
</t>
  </si>
  <si>
    <t>2025-01-05 10:46:39</t>
  </si>
  <si>
    <t>2025-01-05 10:46:55</t>
  </si>
  <si>
    <t>SD-851-300818-2380-3662</t>
  </si>
  <si>
    <t>SD-057-250105-716380-2158</t>
  </si>
  <si>
    <t>2025-01-05 11:47:21</t>
  </si>
  <si>
    <t>【调研】-80+普通-普通区域-坊子区-龙泉小区-15864325715-500M-宽带上网投诉-次数0-20250105114653X813520693</t>
  </si>
  <si>
    <t>20250105114653X813520693</t>
  </si>
  <si>
    <t xml:space="preserve">流程受理流水号：20250105114404158643257151070033
客户号码:15864325715
客户姓名:孙**
投诉地市:潍坊
来话流水:2025010511415072920882206
宽带账号:15864325715
宽带账号归属地市:潍坊
宽带账号归属区县:坊子区
故障地址:潍坊坊子区坊子新区龙泉街龙泉小区26号楼*********
联系电话:15864325715
联系人:先生/女士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故障时间:2025-01-05 11:44:25
具体故障现象:光猫亮红灯，引导 重启  光猫  插紧 光纤线
客户其他诉求:谢谢
</t>
  </si>
  <si>
    <t>2025-01-05 11:59:59</t>
  </si>
  <si>
    <t>2025-01-05 12:00:20</t>
  </si>
  <si>
    <t>SD-851-285745-5787-8990</t>
  </si>
  <si>
    <t>SD-057-250105-074186-2319</t>
  </si>
  <si>
    <t>2025-01-05 12:04:42</t>
  </si>
  <si>
    <t>普通区域-寿光市-环宇社区-13563664577-300M-宽带上网投诉-次数0-202501050000295780</t>
  </si>
  <si>
    <t>202501050000295780</t>
  </si>
  <si>
    <t>202501050000295780#宽带账号：13563664577；宽带地址：潍坊寿光市王望王望路环宇社区2号楼；客户来电反映宽带电视盒花屏，经查询客户侧为质差机顶盒，请协助上门更换终端并一并处理故障问题，谢谢！联系电话：19563002278；联系人：马**；来电流水：2025010511581946220856318。</t>
  </si>
  <si>
    <t>2025-01-05 12:11:46</t>
  </si>
  <si>
    <t>2025-01-05 12:12:07</t>
  </si>
  <si>
    <t>SD-057-250105-846217-2461</t>
  </si>
  <si>
    <t>2025-01-05 12:23:51</t>
  </si>
  <si>
    <t>(目标)普通区域-昌邑市-杜卢-18754454729-200M-宽带上网投诉-次数0-202501050000312311</t>
  </si>
  <si>
    <t>202501050000312311</t>
  </si>
  <si>
    <t xml:space="preserve">202501050000312311#客户反映电视无法观看，提示无信号，线上排障未恢复，请协助处理。谢谢  联系人：女士 联系电话：本机 流水：2025010512210224920855051
</t>
  </si>
  <si>
    <t>2025-01-05 12:27:23</t>
  </si>
  <si>
    <t>SD-057-250105-304287-1474</t>
  </si>
  <si>
    <t>2025-01-05 10:37:00</t>
  </si>
  <si>
    <t>80+白金-普通区域-奎文区-北国之春-18366535333-1000M-业务受理宽带-次数0-202501050000213101</t>
  </si>
  <si>
    <t>202501050000213101</t>
  </si>
  <si>
    <t>202501050000213101#【已关注中国移动10086微信公众号】 宽带账号:18366535333; 联系电话：18366535333，问题类型：此工单为群障修复工单，根据群障全量闭环修复管理要求，为确保客户网络通畅，请装维人员跟进修复网络问题，谢谢！ 
 群障标题：公告。故障描述：潍坊奎文区北国之春光缆故障，预估24小时恢复，请帮忙拦截,如有需要请联系片区装维师傅李春龙15706366503主叫号码：18366535333.0;该号码仅供参考，请优先联系宽带账号。</t>
  </si>
  <si>
    <t>2025-01-05 10:40:51</t>
  </si>
  <si>
    <t>2025-01-05 10:41:24</t>
  </si>
  <si>
    <t>SD-852-343608-301-17161</t>
  </si>
  <si>
    <t>SD-057-250105-175826-2008</t>
  </si>
  <si>
    <t>2025-01-05 11:31:58</t>
  </si>
  <si>
    <t>80+普通-普通区域-奎文区-五洲家苑-13780839797-200M-魔百和投诉-次数0-202501050000263354</t>
  </si>
  <si>
    <t>2025-01-06 12:32:00</t>
  </si>
  <si>
    <t>202501050000263354</t>
  </si>
  <si>
    <t>202501050000263354#流程受理流水号：20250105112301137808397971062863
客户号码:13780839797
客户姓名:侯*
投诉地市:潍坊
来话流水:2025010511223086820865064
宽带账号:13780839797
宽带账号归属地市:潍坊
宽带账号归属区县:高新
故障地址:潍坊高新高新城区蓉花路五洲家苑3号楼*********
联系电话:13780839797
联系人:先生/女士
工单紧急程度:一般
是否有升级投诉倾向:否
是否重复投诉:否
是否携转意向:否
是否投诉倾向:否
携转原因:
提单模板:客户来电反映观看移动高清电视时，【所有频道】无法观看或回看，客户不认可，请协助处理，谢谢。
;宽带小区$[五洲家苑]$</t>
  </si>
  <si>
    <t>2025-01-05 11:37:20</t>
  </si>
  <si>
    <t>2025-01-05 11:38:15</t>
  </si>
  <si>
    <t>SD-057-250105-351796-1220</t>
  </si>
  <si>
    <t>2025-01-05 10:14:05</t>
  </si>
  <si>
    <t>【调研】-80+金卡-普通区域-奎文区-恒大名都-18763608282-300M-宽带上网投诉-次数0-202501050000189608</t>
  </si>
  <si>
    <t>202501050000189608</t>
  </si>
  <si>
    <t>202501050000189608#18763608282客户来电反映宽带无法使用，不配合排障要求上门处理谢谢，线上排障不认可，要求维修人员上门维修，请尽快协助处理，谢谢  联系人：先生  联系电话：本机 流水：2025010510115571320826675</t>
  </si>
  <si>
    <t>2025-01-05 10:17:55</t>
  </si>
  <si>
    <t>2025-01-05 10:18:28</t>
  </si>
  <si>
    <t>SD-852-321606-291-12406</t>
  </si>
  <si>
    <t>SD-057-250105-702935-2221</t>
  </si>
  <si>
    <t>2025-01-05 11:55:18</t>
  </si>
  <si>
    <t>80+银卡-普通区域-潍城区-绿地新里城-15964906540-1000M-宽带延伸服务-次数0-202501050000290711</t>
  </si>
  <si>
    <t>202501050000290711</t>
  </si>
  <si>
    <t xml:space="preserve">202501050000290711#【已关注中国移动10086微信公众号】流程受理流水号：20250105112008159649065401061849
客户号码:15964906540
客户姓名:唐**
投诉地市:潍坊
来话流水:2025010511140773020866154
宽带账号:15964906540
宽带账号归属地市:潍坊
宽带账号归属区县:潍城区
故障地址:潍坊潍城区北关街道清平路绿地新里城20号楼*********
联系电话:15964906540
联系人:女士
工单紧急程度:一般
是否有升级投诉倾向:否
是否重复投诉:否
是否携转意向:否
是否投诉倾向:否
是否智能网关:智能网关
当前是否在线:是
接入方式:FTTH
是否质差终端:无质差信息
光功率:-19.50
故障大类:宽带/电视
故障细类:宽带延伸服务
携转原因:
故障时间:2025-01-05 11:23:36
具体故障现象:手机号 15964906540    客户来电表示之前机顶盒一直未安装，现要求上门安装机顶盒，请协助处理，谢谢。
</t>
  </si>
  <si>
    <t>2025-01-05 11:58:34</t>
  </si>
  <si>
    <t>2025-01-05 11:58:49</t>
  </si>
  <si>
    <t>SD-851-316625-69738-11714</t>
  </si>
  <si>
    <t>SD-057-250105-817546-1551</t>
  </si>
  <si>
    <t>2025-01-05 10:44:20</t>
  </si>
  <si>
    <t>【调研】-普通区域-青州市-西牟村-15589696628-1000M-宽带上网投诉-次数0-20250105104301X981894635</t>
  </si>
  <si>
    <t>20250105104301X981894635</t>
  </si>
  <si>
    <t xml:space="preserve">【农村网络投诉】流程受理流水号：20250105104012155896966281047444
客户号码:15589696628
客户姓名:王**
投诉地市:潍坊
来话流水:2025010510394681720858135
宽带账号:15589696628
宽带账号归属地市:潍坊
宽带账号归属区县:青州市
故障地址:潍坊青州市云门山街道西牟村西牟村扩容2号箱（张宝利北临）*********
联系电话:13791858431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10:41:06
具体故障现象:电源灯常亮，光信号灯亮红灯
客户其他诉求:
</t>
  </si>
  <si>
    <t>2025-01-05 10:45:38</t>
  </si>
  <si>
    <t>2025-01-05 10:55:27</t>
  </si>
  <si>
    <t>SD-851-274431-3214-7608</t>
  </si>
  <si>
    <t>SD-057-250105-549360-2151</t>
  </si>
  <si>
    <t>2025-01-05 11:47:10</t>
  </si>
  <si>
    <t>【调研】-80+金卡-普通区域-寿光市-银海SHOU二期-15753669151-1000M-业务受理宽带-次数0-202501050000285539</t>
  </si>
  <si>
    <t>202501050000285539</t>
  </si>
  <si>
    <t>202501050000285539# 宽带账号:15753669151; 联系电话：15753669151，问题类型：此工单为群障修复工单，根据群障全量闭环修复管理要求，为确保客户网络通畅，请装维人员跟进修复网络问题，谢谢！ 
 群障标题：公告。故障描述：潍坊寿光市银海SHOU二期光缆故障，预估24小时恢复，请帮忙拦截,如有需要请联系片区装维师傅王晓军15706307764主叫号码：15753669151.0;该号码仅供参考，请优先联系宽带账号。</t>
  </si>
  <si>
    <t>2025-01-05 11:49:30</t>
  </si>
  <si>
    <t>2025-01-05 11:53:34</t>
  </si>
  <si>
    <t>SD-852-256706-334-15759</t>
  </si>
  <si>
    <t>SD-057-250105-435916-2310</t>
  </si>
  <si>
    <t>2025-01-05 12:03:32</t>
  </si>
  <si>
    <t>普通区域-昌邑市-大庄村-13964690865-200M-宽带上网投诉-次数0-202501050000297919</t>
  </si>
  <si>
    <t>202501050000297919</t>
  </si>
  <si>
    <t>202501050000297919#宽带账号：13964690865；宽带地址：潍坊昌邑市塔耳堡镇大庄村大庄村5号箱焦培成 ，具体现象：客户反映网速慢，提及投诉，要求尽快处理回复！来电流水： 2025010512002790920876674，联系电话： 13589197746</t>
  </si>
  <si>
    <t>2025-01-05 12:06:51</t>
  </si>
  <si>
    <t>李大海</t>
  </si>
  <si>
    <t>15706307218</t>
  </si>
  <si>
    <t>dw3_jk_lidahai</t>
  </si>
  <si>
    <t>2025-01-05 12:07:25</t>
  </si>
  <si>
    <t>SD-851-279828-23332-2493</t>
  </si>
  <si>
    <t>SD-057-250105-679251-1487</t>
  </si>
  <si>
    <t>2025-01-05 10:37:30</t>
  </si>
  <si>
    <t>普通区域-潍城区-潍坊市小商品城-13563633188-500M-业务受理宽带-次数0-202501050000215192</t>
  </si>
  <si>
    <t>202501050000215192</t>
  </si>
  <si>
    <t>202501050000215192# 宽带账号:13563633188; 联系电话：13563633188，问题类型：此工单为群障修复工单，根据群障全量闭环修复管理要求，为确保客户网络通畅，请装维人员跟进修复网络问题，谢谢！ 
 群障标题：公告。故障描述：潍坊潍城区潍坊市小商品城光缆故障，预估24小时恢复，请帮忙拦截,如有需要请联系片区装维师傅张传阳15706307885主叫号码：13563633188.0;该号码仅供参考，请优先联系宽带账号。</t>
  </si>
  <si>
    <t>2025-01-05 11:27:44</t>
  </si>
  <si>
    <t>SD-851-308006-30534-14626</t>
  </si>
  <si>
    <t>SD-057-250105-073529-1466</t>
  </si>
  <si>
    <t>2025-01-05 10:36:20</t>
  </si>
  <si>
    <t>普通区域-安丘市-安丘滨河社区-18053646969-1000M-宽带上网投诉-次数0-202501050000211480</t>
  </si>
  <si>
    <t>202501050000211480</t>
  </si>
  <si>
    <t>202501050000211480#宽带账号：18053646969；宽带地址：潍坊安丘市吾山镇吾山村滨河社区13号楼1单元301 具体现象：客户反映网速慢，要求尽快处理回复！来电流水： 2025010510330380020878148，联系电话： 15864319914</t>
  </si>
  <si>
    <t>2025-01-05 10:41:45</t>
  </si>
  <si>
    <t>SD-851-296161-11625-1271</t>
  </si>
  <si>
    <t>SD-057-250105-851024-1454</t>
  </si>
  <si>
    <t>2025-01-05 10:33:55</t>
  </si>
  <si>
    <t>80+普通-普通区域-奎文区-虞景家园-15715368055-1000M-宽带上网投诉-次数0-202501050000209377</t>
  </si>
  <si>
    <t>202501050000209377</t>
  </si>
  <si>
    <t>202501050000209377#15715368055客户来电反映宽带无法使用，上网慢，卡顿，线上排障不认可，客户表示多次来电修复，重启，客户表示未解决！要求维修人员上门维修，请尽快协助处理，谢谢  联系人：女士 联系电话：本机 来电流水：2025010510302057920845712</t>
  </si>
  <si>
    <t>2025-01-05 10:38:03</t>
  </si>
  <si>
    <t>2025-01-05 10:38:21</t>
  </si>
  <si>
    <t>SD-851-324899-8350-6410</t>
  </si>
  <si>
    <t>SD-057-250105-701258-2052</t>
  </si>
  <si>
    <t>2025-01-05 11:37:12</t>
  </si>
  <si>
    <t>普通区域-奎文区-兰溪学府-13864697730-200M-业务受理宽带-次数0-202501050000273406</t>
  </si>
  <si>
    <t>202501050000273406</t>
  </si>
  <si>
    <t>202501050000273406# 宽带账号:13864697730; 联系电话：13864697730，问题类型：此工单为群障修复工单，根据群障全量闭环修复管理要求，为确保客户网络通畅，请装维人员跟进修复网络问题，谢谢！ 
 群障标题：公告。故障描述：潍坊奎文区兰溪学府光缆故障，预估24小时恢复，请帮忙拦截,如有需要请联系片区装维师傅徐永强15706307385主叫号码：13864697730.0;该号码仅供参考，请优先联系宽带账号。</t>
  </si>
  <si>
    <t>2025-01-05 11:47:22</t>
  </si>
  <si>
    <t>2025-01-05 11:48:04</t>
  </si>
  <si>
    <t>SD-057-250105-165809-2017</t>
  </si>
  <si>
    <t>2025-01-05 11:32:21</t>
  </si>
  <si>
    <t>80+钻石-FTTR-普通区域-寿光市-桃园村自然村-15006650008-1000M-宽带上网投诉-次数0-20250105113157X917907325</t>
  </si>
  <si>
    <t>20250105113157X917907325</t>
  </si>
  <si>
    <t xml:space="preserve">【农村网络投诉】流程受理流水号：20250105112956150066500081065249
客户号码:15006650008
客户姓名:张**
投诉地市:潍坊
来话流水:2025010511274691720825957
宽带账号:15006650008
宽带账号归属地市:潍坊
宽带账号归属区县:寿光市
故障地址:潍坊寿光市纪台镇桃园村桃园村自然村桃园村扩容5号箱*********
联系电话:15069640916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11:24:33
具体故障现象:光猫亮红灯，光纤线插紧捋直，重启光猫，未恢复，请协助处理，谢谢
客户其他诉求:
</t>
  </si>
  <si>
    <t>2025-01-05 11:40:58</t>
  </si>
  <si>
    <t>2025-01-05 11:43:17</t>
  </si>
  <si>
    <t>SD-851-220587-32512-10580</t>
  </si>
  <si>
    <t>SD-057-250105-170286-1229</t>
  </si>
  <si>
    <t>2025-01-05 10:14:20</t>
  </si>
  <si>
    <t>80+普通-普通区域-奎文区-null-13963629783-宽带上网投诉-次数0-202501050000188128</t>
  </si>
  <si>
    <t>2025-01-06 11:15:00</t>
  </si>
  <si>
    <t>202501050000188128</t>
  </si>
  <si>
    <t>202501050000188128#流程受理流水号：20250105101333139636297831037550
客户号码:13963629783
客户姓名:张**
投诉地市:潍坊
来话流水:2025010510122210320831635
宽带账号:13963629783
账号归属区县:奎文
联系电话:13963629783
联系人:先生
宽带地址:潍坊
工单紧急程度:非常紧急
是否投诉倾向:否
是否重复投诉:否
是否携转意向:否
是否有升级投诉倾向:否
*业务名称:业务融合开机流程宽带
投诉内容:手机号码：13963629783，【问题描述】客户已办理宽带业务，有开通单，要求装维尽快联系上门，请处理，谢谢。联系电话：13963629783，联系人：先生，录音流水号：2025010510122210320831635。受理明细：531920062399999999。
在途开通单信息：536241230953938020，13963629783，2024-12-30 17:22:46，业务融合开机流程宽带，处理中，手写判断和地址录入
是否到厅:否
业务名称:业务融合开机流程宽带
;宽带小区$[null]$</t>
  </si>
  <si>
    <t>2025-01-05 16:37:41</t>
  </si>
  <si>
    <t>SD-057-250105-035748-1205</t>
  </si>
  <si>
    <t>2025-01-05 10:12:42</t>
  </si>
  <si>
    <t>【调研】-80+银卡-FTTR-普通区域-奎文区-帝景苑-18706670532-1000M-宽带上网投诉-次数0-202501050000186129</t>
  </si>
  <si>
    <t>202501050000186129</t>
  </si>
  <si>
    <t xml:space="preserve">202501050000186129#宽带账号：18706670532；宽带地址：潍坊奎文区广文街道民生东街帝景苑32*；客户来电反映宽带无法上网，无法配合线上指导，请协助处理，谢谢！联系电话18706670532；联系人：；来电流水：2025010510104850620813539。
</t>
  </si>
  <si>
    <t>2025-01-05 10:18:57</t>
  </si>
  <si>
    <t>2025-01-05 10:19:22</t>
  </si>
  <si>
    <t>SD-851-308938-17384-23511</t>
  </si>
  <si>
    <t>SD-057-250105-902716-1887</t>
  </si>
  <si>
    <t>2025-01-05 11:17:19</t>
  </si>
  <si>
    <t>80+普通-普通区域-寿光市-南范村-15864333038-500M-业务受理宽带-次数0-202501050000255604</t>
  </si>
  <si>
    <t>202501050000255604</t>
  </si>
  <si>
    <t>202501050000255604# 宽带账号:15864333038; 联系电话：15864333038，问题类型：此工单为群障修复工单，根据群障全量闭环修复管理要求，为确保客户网络通畅，请装维人员跟进修复网络问题，谢谢！ 
 群障标题：公告。故障描述：潍坊寿光市南范村光缆故障，预估24小时恢复，请帮忙拦截,如有需要请联系片区装维师傅刘彬15706307765主叫号码：15864333038.0;该号码仅供参考，请优先联系宽带账号。</t>
  </si>
  <si>
    <t>2025-01-05 11:38:25</t>
  </si>
  <si>
    <t>2025-01-05 11:38:44</t>
  </si>
  <si>
    <t>SD-851-338920-17087-26793</t>
  </si>
  <si>
    <t>SD-057-250105-078169-1977</t>
  </si>
  <si>
    <t>2025-01-05 11:27:21</t>
  </si>
  <si>
    <t>FTTR-普通区域-昌邑市-潍水龙城-13406697063-300M-业务受理宽带-次数0-202501050000265674</t>
  </si>
  <si>
    <t>202501050000265674</t>
  </si>
  <si>
    <t>202501050000265674# 宽带账号:13406697063; 联系电话：13406697063，问题类型：此工单为群障修复工单，根据群障全量闭环修复管理要求，为确保客户网络通畅，请装维人员跟进修复网络问题，谢谢！ 
 群障标题：公告。故障描述：潍坊昌邑市潍水龙城光缆故障，预估24小时恢复，请帮忙拦截,如有需要请联系片区装维师傅魏鲁东15706307213主叫号码：13406697063.0;该号码仅供参考，请优先联系宽带账号。</t>
  </si>
  <si>
    <t>2025-01-05 11:37:40</t>
  </si>
  <si>
    <t>2025-01-05 11:39:57</t>
  </si>
  <si>
    <t>SD-851-263487-5583-27804</t>
  </si>
  <si>
    <t>SD-057-250105-348951-2232</t>
  </si>
  <si>
    <t>2025-01-05 11:56:09</t>
  </si>
  <si>
    <t>普通区域-寒亭区-牛埠村自然村-13665367022-300M-宽带上网投诉-次数0-20250105115447X287073284</t>
  </si>
  <si>
    <t>20250105115447X287073284</t>
  </si>
  <si>
    <t xml:space="preserve">【农村网络投诉】流程受理流水号：20250105115336136653670221073231
客户号码:13665367022
客户姓名:王**
投诉地市:潍坊
来话流水:2025010511501247720871992
宽带账号:13665367022
宽带账号归属地市:潍坊
宽带账号归属区县:寒亭区
故障地址:潍坊寒亭区河滩镇牛埠村
联系电话:13665367022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11:56:27
具体故障现象:光猫启动不起来，
客户其他诉求:
</t>
  </si>
  <si>
    <t>2025-01-05 11:58:24</t>
  </si>
  <si>
    <t>2025-01-05 11:58:52</t>
  </si>
  <si>
    <t>SD-851-322281-15826-24669</t>
  </si>
  <si>
    <t>SD-057-250105-325074-1571</t>
  </si>
  <si>
    <t>普通区域--null-13006550336-宽带延伸服务-次数0-202501050000224481</t>
  </si>
  <si>
    <t>202501050000224481</t>
  </si>
  <si>
    <t xml:space="preserve">202501050000224481#流程受理流水号：20250105104406130065503361048855
客户号码:13006550336
客户姓名:
投诉地市:潍坊
来话流水:2025010510391656620852158
宽带账号:13006550336
宽带账号归属地市:
宽带账号归属区县:--
故障地址:
联系电话:13006550336
联系人:先生/女士
工单紧急程度:一般
是否有升级投诉倾向:否
是否重复投诉:否
是否携转意向:否
是否投诉倾向:否
是否智能网关:非智能网关
当前是否在线:否
接入方式:--
是否质差终端:无质差信息
光功率:无
故障大类:宽带/电视
故障细类:宽带延伸服务
携转原因:
故障时间:2025-01-05 10:44:29
具体故障现象:客户要求查看潍坊安丘市兴安街道世贸大街尚水名邸25号楼有没有移动网线覆盖
</t>
  </si>
  <si>
    <t>SD-057-250105-582739-1549</t>
  </si>
  <si>
    <t>2025-01-05 10:44:08</t>
  </si>
  <si>
    <t>【调研】-80+银卡-(目标)普通区域--null--宽带上网投诉-次数0-202501050000215541</t>
  </si>
  <si>
    <t>2025-01-06 11:45:00</t>
  </si>
  <si>
    <t>202501050000215541</t>
  </si>
  <si>
    <t>202501050000215541#18863653922，【问题描述】客户已办理宽带业务，有开通单，要求装维尽快联系上门，请处理，谢谢。联系电话（17863660961），联系人：先生/女士，录音流水号：2025010510371842420828874。受理明细：531920062399999999。</t>
  </si>
  <si>
    <t>2025-01-05 20:41:57</t>
  </si>
  <si>
    <t>SD-057-250105-832501-2275</t>
  </si>
  <si>
    <t>2025-01-05 11:59:17</t>
  </si>
  <si>
    <t>80+银卡-普通区域-寿光市-金鑫组团-13863656012-200M-宽带上网投诉-次数0-20250105115708X428598933</t>
  </si>
  <si>
    <t>20250105115708X428598933</t>
  </si>
  <si>
    <t xml:space="preserve">流程受理流水号：20250105115505138636560121073712
客户号码:13863656012
客户姓名:陶**
投诉地市:潍坊
来话流水:2025010511541339220814099
宽带账号:13863656012
宽带账号归属地市:潍坊
宽带账号归属区县:寿光市
故障地址:潍坊寿光市文家街道金光西街金鑫组团7号楼*********
联系电话:13863656012
联系人:先生/女士
工单紧急程度:一般
是否有升级投诉倾向:否
是否重复投诉:否
是否携转意向:否
是否投诉倾向:否
是否智能网关:智能网关
当前是否在线:否
接入方式:FTTH
端到端诊断结果:客户侧设备问题
是否质差终端:是
光功率:无
故障大类:宽带/电视
故障细类:网速慢/上网掉线(专席)
携转原因:
故障时间:2025-01-05 11:51:51
具体故障现象:客户来电反映，宽带经常掉线重启设备未恢复，请协助处理谢谢。
客户其他诉求:谢谢
</t>
  </si>
  <si>
    <t>2025-01-05 12:01:31</t>
  </si>
  <si>
    <t>SD-851-283762-4624-13039</t>
  </si>
  <si>
    <t>SD-057-250105-276419-2107</t>
  </si>
  <si>
    <t>2025-01-05 11:42:22</t>
  </si>
  <si>
    <t>【调研】-80+银卡-普通区域-奎文区-润地凤凰城-13508966500-300M-宽带上网投诉-次数0-202501050000280324</t>
  </si>
  <si>
    <t>202501050000280324</t>
  </si>
  <si>
    <t>202501050000280324#流程受理流水号：20250105114141135089665001069233
客户号码:13508966500
客户姓名:高**
投诉地市:潍坊
来话流水:2025010511403139320867543
宽带账号:13508966500
宽带账号归属地市:潍坊
宽带账号归属区县:高新
故障地址:潍坊高新高新城区蓉花路润地凤凰城16号楼*********
联系电话:13508966500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光功率:-23.46
故障大类:宽带/电视
故障细类:网速慢/上网掉线(专席)
携转原因:
故障时间:2025-01-05 11:43:51
具体故障现象:网速慢卡顿，
客户其他诉求:
;宽带小区$[润地凤凰城]$</t>
  </si>
  <si>
    <t>2025-01-05 11:47:01</t>
  </si>
  <si>
    <t>SD-057-250105-942705-1485</t>
  </si>
  <si>
    <t>2025-01-05 10:37:27</t>
  </si>
  <si>
    <t>普通区域-寿光市-望海小区-13792622011-300M-业务受理宽带-次数0-202501050000213988</t>
  </si>
  <si>
    <t>202501050000213988</t>
  </si>
  <si>
    <t>202501050000213988# 宽带账号:13792622011; 联系电话：13792622011，问题类型：此工单为群障修复工单，根据群障全量闭环修复管理要求，为确保客户网络通畅，请装维人员跟进修复网络问题，谢谢！ 
 群障标题：公告。故障描述：主干光纤断或OLT检测不到预期的光信号（LOS）主叫号码：13792622011.0;该号码仅供参考，请优先联系宽带账号。</t>
  </si>
  <si>
    <t>2025-01-05 10:59:52</t>
  </si>
  <si>
    <t>2025-01-05 11:00:36</t>
  </si>
  <si>
    <t>SD-851-298447-28048-18504</t>
  </si>
  <si>
    <t>SD-057-250105-246513-1784</t>
  </si>
  <si>
    <t>2025-01-05 11:06:53</t>
  </si>
  <si>
    <t>【调研】-普通区域-坊子区-理想小镇-15610255153-500M-业务受理宽带-次数0-202501050000246256</t>
  </si>
  <si>
    <t>202501050000246256</t>
  </si>
  <si>
    <t>202501050000246256# 宽带账号:15610255153; 联系电话：15610255153，问题类型：此工单为群障修复工单，根据群障全量闭环修复管理要求，为确保客户网络通畅，请装维人员跟进修复网络问题，谢谢！ 
 群障标题：公告。故障描述：潍坊坊子区理想小镇光缆故障，预估24小时恢复，请帮忙拦截,如有需要请联系片区装维师傅周成斌15706307256主叫号码：15610255153.0;该号码仅供参考，请优先联系宽带账号。</t>
  </si>
  <si>
    <t>2025-01-05 11:22:18</t>
  </si>
  <si>
    <t>2025-01-05 11:22:43</t>
  </si>
  <si>
    <t>SD-851-259229-121515-6271</t>
  </si>
  <si>
    <t>SD-057-250105-416079-1963</t>
  </si>
  <si>
    <t>2025-01-05 11:26:46</t>
  </si>
  <si>
    <t>80+银卡-普通区域-奎文区-潍北花园-13792611669-1000M-宽带上网投诉-次数0-202501050000261689</t>
  </si>
  <si>
    <t>202501050000261689</t>
  </si>
  <si>
    <t>202501050000261689#宽带账号：13792611669；宽带地址：潍坊高新高新城区潍县中路潍北花园12号楼**；客户来电反映移动高清看不了 ，要求师傅上门，请协助处理，谢谢！联系电话：13791895908；联系人：；来电流水：。2025010511163909320896119</t>
  </si>
  <si>
    <t>2025-01-05 11:38:21</t>
  </si>
  <si>
    <t>2025-01-05 11:38:50</t>
  </si>
  <si>
    <t>SD-057-250105-135867-1922</t>
  </si>
  <si>
    <t>2025-01-05 11:20:29</t>
  </si>
  <si>
    <t>普通区域-寿光市-寿光晟宝汽车销售服务中心-13963685337-200M-魔百和投诉-次数0-20250105111949X189487850</t>
  </si>
  <si>
    <t>20250105111949X189487850</t>
  </si>
  <si>
    <t>流程受理流水号：20250105111910139636853371061504
客户号码:13963685337
客户姓名:魏**
投诉地市:潍坊
来话流水:2025010511175171720810322
宽带账号:13963685337
宽带账号归属地市:潍坊
宽带账号归属区县:寿光市
故障地址:潍坊寿光市侯镇昌大路寿光晟宝汽车销售服务中心2号箱*********
联系电话:13963685337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故障细类:移动高清电视故障(专席)
携转原因:
故障时间:2025-01-05 11:17:20
魔百和单播/组播:单播
具体故障现象:电视机提示无信号，
客户其他诉求:
魔百和单/组播：单播</t>
  </si>
  <si>
    <t>2025-01-05 11:39:41</t>
  </si>
  <si>
    <t>李全兴</t>
  </si>
  <si>
    <t>15706307769</t>
  </si>
  <si>
    <t>dw3_jk_liquanxing</t>
  </si>
  <si>
    <t>2025-01-05 11:39:59</t>
  </si>
  <si>
    <t>SD-057-250105-768052-1532</t>
  </si>
  <si>
    <t>2025-01-05 10:42:13</t>
  </si>
  <si>
    <t>普通区域-寒亭区-香岸花园-15269612021-100M-宽带上网投诉-次数0-202501050000216867</t>
  </si>
  <si>
    <t>2025-01-06 11:43:00</t>
  </si>
  <si>
    <t>202501050000216867</t>
  </si>
  <si>
    <t>202501050000216867#15269612021客户来电表示电视无法观看 线上排障不认可 要求师傅上门 请尽快处理 谢谢
联系人：先生 联系电话：15269612021 来电流水：2025010510374473620834046</t>
  </si>
  <si>
    <t>2025-01-05 10:47:06</t>
  </si>
  <si>
    <t>SD-057-250105-853149-2297</t>
  </si>
  <si>
    <t>2025-01-05 12:02:08</t>
  </si>
  <si>
    <t>80+普通-普通区域-寿光市-仉家村自然村-15169612143-200M-宽带上网投诉-次数0-202501050000295222</t>
  </si>
  <si>
    <t>202501050000295222</t>
  </si>
  <si>
    <t>202501050000295222#宽带账号：15169612143；宽带地址：潍坊寿光市侯镇仉家村仉家村自然村仉家村8箱（仉；客户来电反映网络已经2天不能使用，注册闪，经查询客户侧为质差路由器，请协助上门更换终端并一并处理故障问题，谢谢！联系电话：13006562089；联系人：；来电流水：2025010511590080220862940</t>
  </si>
  <si>
    <t>2025-01-05 12:04:13</t>
  </si>
  <si>
    <t>2025-01-05 12:04:40</t>
  </si>
  <si>
    <t>SD-851-249414-8609-23551</t>
  </si>
  <si>
    <t>SD-057-250105-945123-2509</t>
  </si>
  <si>
    <t>2025-01-05 12:29:09</t>
  </si>
  <si>
    <t>【调研】-80+银卡-普通区域-安丘市-尧洼村自然村-18763642444-300M-宽带上网投诉-次数0-20250105122659X219428777</t>
  </si>
  <si>
    <t>20250105122659X219428777</t>
  </si>
  <si>
    <t xml:space="preserve">【农村网络投诉】流程受理流水号：20250105122433187636424441081804
客户号码:18763642444
客户姓名:张**
投诉地市:潍坊
来话流水:2025010512164478420818491
宽带账号:18763642444
宽带账号归属地市:潍坊
宽带账号归属区县:安丘市
故障地址:潍坊安丘市关王镇尧洼村尧洼村自然村尧洼追加2号箱张明强*********
联系电话:18763642444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光功率:-18.23
故障大类:宽带/电视
故障细类:宽带无法上网(专席)
携转原因:
故障时间:2025-01-05 12:24:57
具体故障现象:网速慢卡顿，请不要提到换路由器的问题
客户其他诉求:请尽快联系，谢谢
</t>
  </si>
  <si>
    <t>2025-01-05 12:32:00</t>
  </si>
  <si>
    <t>2025-01-05 12:32:24</t>
  </si>
  <si>
    <t>SD-057-250105-703918-1762</t>
  </si>
  <si>
    <t>2025-01-05 11:02:49</t>
  </si>
  <si>
    <t>普通区域-奎文区-东三甲-17861283156-300M-宽带上网投诉-次数0-202501050000241836</t>
  </si>
  <si>
    <t>202501050000241836</t>
  </si>
  <si>
    <t>202501050000241836#流程受理流水号：20250105110222178612831561055504
客户号码:17861283156
客户姓名:隋**
投诉地市:潍坊
来话流水:2025010511000710020800778
宽带账号:17861283156
账号归属区县:潍城-望留代理商管理中心
联系电话:17861283156
联系人:先生/女士
宽带地址:潍坊
工单紧急程度:非常紧急
是否投诉倾向:否
是否重复投诉:否
是否携转意向:否
是否有升级投诉倾向:否
*业务名称:业务融合移机流程宽带+OTT
投诉内容:手机号码：17861283156，【问题描述】客户已办理宽带业务，有开通单，要求装维尽快联系上门，请处理，谢谢。联系电话：17861283156，联系人：先生/女士，录音流水号：2025010511000710020800778。受理明细：531920062399999999。
在途开通单信息：536250103869785576，17861283156，2025-01-03 18:38:45，业务融合移机流程宽带+OTT，处理中，手写判断和地址录入
是否到厅:否
业务名称:业务融合移机流程宽带+OTT
;宽带小区$[东三甲]$</t>
  </si>
  <si>
    <t>2025-01-05 11:11:11</t>
  </si>
  <si>
    <t>2025-01-05 11:11:45</t>
  </si>
  <si>
    <t>SD-057-250105-452680-1886</t>
  </si>
  <si>
    <t>2025-01-05 11:17:16</t>
  </si>
  <si>
    <t>普通区域-安丘市-null-18265680756-宽带上网投诉-次数0-202501050000255978</t>
  </si>
  <si>
    <t>2025-01-06 11:18:00</t>
  </si>
  <si>
    <t>202501050000255978</t>
  </si>
  <si>
    <t>202501050000255978#流程受理流水号：20250105111624182656807561060519
客户号码:18265680756
客户姓名:王**
投诉地市:潍坊
来话流水:2025010511153131920882679
宽带账号:18265680756
账号归属区县:安丘
联系电话:18653680071
联系人:先生/女士
宽带地址:潍坊
工单紧急程度:紧急
是否投诉倾向:否
是否重复投诉:否
是否携转意向:否
是否有升级投诉倾向:否
*业务名称:业务融合开机流程宽带
投诉内容:手机号码：18265680756，【问题描述】客户已办理宽带业务，有开通单，要求装维尽快联系上门，请处理，谢谢。联系电话：18653680071，联系人：先生/女士，录音流水号：2025010511153131920882679。受理明细：531920062399999999。
在途开通单信息：536250101519856828，18265680756，2025-01-01 11:48:10，业务融合开机流程宽带，处理中，黄单扩容要求尽快安装
是否到厅:否
业务名称:业务融合开机流程宽带
;宽带小区$[冢子坡村自然村]$</t>
  </si>
  <si>
    <t>SD-057-250105-237954-1921</t>
  </si>
  <si>
    <t>2025-01-05 11:20:23</t>
  </si>
  <si>
    <t>【调研】-80+普通-普通区域-坊子区-碧桂园天玺-13805368618-500M-宽带上网投诉-次数0-20250105111839X119811237</t>
  </si>
  <si>
    <t>20250105111839X119811237</t>
  </si>
  <si>
    <t xml:space="preserve">流程受理流水号：20250105111751138053686181061010
客户号码:13805368618
客户姓名:辛*
投诉地市:潍坊
来话流水:2025010511171464820803125
宽带账号:13805368618
宽带账号归属地市:潍坊
宽带账号归属区县:坊子区
故障地址:潍坊坊子区坊子新区崇文街碧桂园天玺坊子碧桂园天玺4号楼*********
联系电话:13805368618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光功率:-16.51
故障大类:宽带/电视
故障细类:网速慢/上网掉线(专席)
携转原因:
故障时间:2025-01-05 11:18:00
具体故障现象:网速慢卡顿，客户来电反映宽带无法上网， 我处正常排查未恢复，请协助处理谢谢    
客户其他诉求:
</t>
  </si>
  <si>
    <t>2025-01-05 11:45:55</t>
  </si>
  <si>
    <t>2025-01-05 11:50:56</t>
  </si>
  <si>
    <t>SD-851-242937-6770-22190</t>
  </si>
  <si>
    <t>SD-057-250105-825043-4928</t>
  </si>
  <si>
    <t>2025-01-05 17:17:01</t>
  </si>
  <si>
    <t>普通区域-寿光市-银海花园-15610208108-500M-业务受理宽带-次数0-202501050000561178</t>
  </si>
  <si>
    <t>202501050000561178</t>
  </si>
  <si>
    <t>202501050000561178# 宽带账号:15610208108; 联系电话：15610208108，问题类型：此工单为群障修复工单，根据群障全量闭环修复管理要求，为确保客户网络通畅，请装维人员跟进修复网络问题，谢谢！ 
 群障标题：公告。故障描述：潍坊寿光市银海花园光缆故障，预估24小时恢复，请帮忙拦截,如有需要请联系片区装维师傅赵一武15706307728主叫号码：13455699991.0;该号码仅供参考，请优先联系宽带账号。</t>
  </si>
  <si>
    <t>2025-01-05 17:34:20</t>
  </si>
  <si>
    <t>SD-851-295960-12883-9828</t>
  </si>
  <si>
    <t>2025-01-05 12:40:50</t>
  </si>
  <si>
    <t>【调研】-普通区域-昌乐县-上东山-13361531253-300M-宽带上网投诉-次数0-202501050000321073 一级督办</t>
  </si>
  <si>
    <t>202501050000321073</t>
  </si>
  <si>
    <t>2025-01-05 12:47:50</t>
  </si>
  <si>
    <t>2025-01-05 12:48:14</t>
  </si>
  <si>
    <t>SD-851-303397-8955-26413</t>
  </si>
  <si>
    <t>SD-057-250105-697021-5021</t>
  </si>
  <si>
    <t>2025-01-05 17:27:33</t>
  </si>
  <si>
    <t>80+普通-普通区域-诸城市-西王屯村-13963642194-300M-宽带上网投诉-次数0-202501050000568308</t>
  </si>
  <si>
    <t>2025-01-06 18:28:00</t>
  </si>
  <si>
    <t>202501050000568308</t>
  </si>
  <si>
    <t xml:space="preserve">202501050000568308#流程受理流水号：20250105172647139636421941173403
客户号码:13963642194
客户姓名:王**
投诉地市:潍坊
来话流水:2025010517262995920873125
宽带账号:13963642194
宽带账号归属地市:潍坊
宽带账号归属区县:诸城市
故障地址:潍坊诸城市辛兴镇西王屯西王屯村西王屯村中西5#箱*********
联系电话:13963642194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光功率:-21.42
故障大类:电视
故障细类:移动高清电视故障
携转原因:
故障时间:2025-01-05 17:26:56
魔百和单播/组播:组播
具体故障现象:电视提示网络类错误，
客户其他诉求:客户侧为质差终端，要求上门更换终端并一并处理故障问题。
</t>
  </si>
  <si>
    <t>2025-01-05 17:29:35</t>
  </si>
  <si>
    <t>2025-01-05 17:30:11</t>
  </si>
  <si>
    <t>SD-057-250105-019386-5022</t>
  </si>
  <si>
    <t>2025-01-05 17:28:17</t>
  </si>
  <si>
    <t>普通区域-昌乐县-昌乐阳光嘉园-15165690465-300M-宽带上网投诉-次数0-202501050000570428</t>
  </si>
  <si>
    <t>2025-01-06 18:29:00</t>
  </si>
  <si>
    <t>202501050000570428</t>
  </si>
  <si>
    <t>202501050000570428#流程受理流水号：20250105172653151656904651173440
客户号码:15165690465
客户姓名:王**
投诉地市:潍坊
来话流水:2025010517255503820867377
宽带账号:15165690465
宽带账号归属地市:潍坊
宽带账号归属区县:昌乐县
故障地址:潍坊昌乐县城关街道站前街阳光嘉园13号楼*********
联系电话:15165447713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故障时间:2025-01-05 17:27:49
具体故障现象:光猫亮红灯，
客户其他诉求:
;宽带小区$[昌乐阳光嘉园]$</t>
  </si>
  <si>
    <t>2025-01-05 17:31:34</t>
  </si>
  <si>
    <t>2025-01-05 17:32:16</t>
  </si>
  <si>
    <t>SD-057-250105-963741-6117</t>
  </si>
  <si>
    <t>2025-01-05 19:43:47</t>
  </si>
  <si>
    <t>普通区域-青州市-苏桥新居-13371093612-300M-魔百和投诉-次数0-202501050000658608</t>
  </si>
  <si>
    <t>202501050000658608</t>
  </si>
  <si>
    <t>202501050000658608#流程受理流水号：20250105193803133710936121205233
客户号码:13371093612
客户姓名:徐**
投诉地市:潍坊
来话流水:2025010519373218620841002
宽带账号:13371093612
宽带账号归属地市:潍坊
宽带账号归属区县:青州市
故障地址:潍坊青州市云门山街道范公亭东路苏桥新居西区3号楼*********
联系电话:13371093612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故障大类:宽带/电视
故障细类:移动高清电视故障(专席)
携转原因:
故障时间:2025-01-05 19:42:37
魔百和单播/组播:单播
具体故障现象:语音遥控器无法使用，请协助处理
客户其他诉求:谢谢
魔百和单/组播：单播;宽带小区$[苏桥新居]$</t>
  </si>
  <si>
    <t>2025-01-05 19:48:35</t>
  </si>
  <si>
    <t>2025-01-05 19:48:55</t>
  </si>
  <si>
    <t>SD-057-250105-873210-5495</t>
  </si>
  <si>
    <t>2025-01-05 18:25:36</t>
  </si>
  <si>
    <t>普通区域-昌乐县-郭家庄-13863683979-300M-宽带上网投诉-次数0-202501050000617688</t>
  </si>
  <si>
    <t>202501050000617688</t>
  </si>
  <si>
    <t>202501050000617688#流程受理流水号：20250105182352138636839791190027
客户号码:13863683979
客户姓名:王*
投诉地市:潍坊
来话流水:2025010518230153920868165
宽带账号:13863683979
账号归属区县:昌乐
联系电话:13863683979
联系人:先生/女士
宽带地址:潍坊
工单紧急程度:一般
是否投诉倾向:否
是否重复投诉:否
是否携转意向:否
是否有升级投诉倾向:否
*业务名称:业务融合开机流程宽带
投诉内容:手机号码：13863683979，【问题描述】客户已办理宽带业务，有开通单，要求装维尽快联系上门，请处理，谢谢。联系电话：13863683979，联系人：先生/女士，录音流水号：2025010518230153920868165。受理明细：531920062399999999。
在途开通单信息：536241201270846196，13863683979，2024-12-01 18:45:13，业务融合开机流程宽带，处理中，装维选址
是否到厅:否
业务名称:业务融合开机流程宽带
;宽带小区$[郭家庄]$</t>
  </si>
  <si>
    <t>2025-01-05 18:30:27</t>
  </si>
  <si>
    <t>2025-01-05 18:31:03</t>
  </si>
  <si>
    <t>SD-851-241480-12300-10231</t>
  </si>
  <si>
    <t>SD-057-250105-896751-6136</t>
  </si>
  <si>
    <t>2025-01-05 19:46:48</t>
  </si>
  <si>
    <t>普通区域-安丘市-龙耀锦都-15265447177-300M-业务受理宽带-次数0-202501050000660141</t>
  </si>
  <si>
    <t>202501050000660141</t>
  </si>
  <si>
    <t>202501050000660141# 宽带账号:15265447177; 联系电话：15265447177，问题类型：此工单为群障修复工单，根据群障全量闭环修复管理要求，为确保客户网络通畅，请装维人员跟进修复网络问题，谢谢！ 
 群障标题：公告。故障描述：龙耀锦都主叫号码：100860536.0;该号码仅供参考，请优先联系宽带账号。</t>
  </si>
  <si>
    <t>2025-01-05 20:00:37</t>
  </si>
  <si>
    <t>SD-851-269507-21895-13595</t>
  </si>
  <si>
    <t>SD-057-250105-073264-6137</t>
  </si>
  <si>
    <t>2025-01-05 19:46:54</t>
  </si>
  <si>
    <t>普通区域-奎文区-北国之春-15964929115-1000M-业务受理宽带-次数0-202501050000660871</t>
  </si>
  <si>
    <t>202501050000660871</t>
  </si>
  <si>
    <t>202501050000660871# 宽带账号:15964929115; 联系电话：15964929115，问题类型：此工单为群障修复工单，根据群障全量闭环修复管理要求，为确保客户网络通畅，请装维人员跟进修复网络问题，谢谢！ 
 群障标题：公告。故障描述：潍坊奎文区北国之春光缆故障，预估24小时恢复，请帮忙拦截,如有需要请联系片区装维师傅李春龙15706366503主叫号码：15964929115.0;该号码仅供参考，请优先联系宽带账号。</t>
  </si>
  <si>
    <t>2025-01-05 19:50:34</t>
  </si>
  <si>
    <t>2025-01-05 19:50:51</t>
  </si>
  <si>
    <t>SD-851-284724-2547-8761</t>
  </si>
  <si>
    <t>SD-057-250105-210943-6142</t>
  </si>
  <si>
    <t>2025-01-05 19:47:11</t>
  </si>
  <si>
    <t>(目标)普通区域-坊子区-泊庄村自然村-15965073365-100M-宽带上网投诉-次数0-202501050000661257</t>
  </si>
  <si>
    <t>202501050000661257</t>
  </si>
  <si>
    <t>202501050000661257#宽带账号：15965073365；宽带地址：潍坊坊子区九龙街办泊庄村520；客户来电反映移动高清无法观看，客户不配合排障，要求上门，请协助处理，谢谢！联系电话：15965073365；来电流水：2025010519353855820830582</t>
  </si>
  <si>
    <t>2025-01-05 19:52:01</t>
  </si>
  <si>
    <t>2025-01-05 19:52:33</t>
  </si>
  <si>
    <t>SD-851-283804-27164-20279</t>
  </si>
  <si>
    <t>SD-057-250105-761342-6153</t>
  </si>
  <si>
    <t>2025-01-05 19:48:06</t>
  </si>
  <si>
    <t>80+银卡-普通区域-诸城市-诸城丽都花园-18866149984-1000M-宽带延伸服务-次数0-202501050000661870</t>
  </si>
  <si>
    <t>202501050000661870</t>
  </si>
  <si>
    <t xml:space="preserve">202501050000661870#【已关注中国移动10086微信公众号】流程受理流水号：20250105194614188661499841206698
客户号码:18866149984
客户姓名:邢**
投诉地市:潍坊
来话流水:2025010519430287320870819
宽带账号:18866149984
宽带账号归属地市:潍坊
宽带账号归属区县:诸城市
故障地址:潍坊诸城市龙都街道龙都街丽都花园1号楼（高层）*********
联系电话:18866149984
联系人:先生/女士
工单紧急程度:非常紧急
是否有升级投诉倾向:否
是否重复投诉:否
是否携转意向:否
是否投诉倾向:否
是否智能网关:智能网关
当前是否在线:是
接入方式:FTTH
是否质差终端:无质差信息
光功率:-19.87
故障大类:宽带/电视
故障细类:宽带延伸服务
携转原因:
故障时间:2025-01-05 19:45:51
具体故障现象:电视卡
</t>
  </si>
  <si>
    <t>2025-01-05 19:54:06</t>
  </si>
  <si>
    <t>2025-01-05 19:54:26</t>
  </si>
  <si>
    <t>SD-851-302235-9682-1974</t>
  </si>
  <si>
    <t>SD-057-250105-780641-6154</t>
  </si>
  <si>
    <t>2025-01-05 19:48:18</t>
  </si>
  <si>
    <t>80+银卡-普通区域-寿光市-王望中学前小区-15266367786-200M-业务受理宽带-次数0-202501050000658600</t>
  </si>
  <si>
    <t>202501050000658600</t>
  </si>
  <si>
    <t>202501050000658600#客户来电反映宽带网络机顶盒无法观看，线上排障未恢复，请协助处理，谢谢, 
联系电话：本机，联系人：先生，流水：2025010519414589220863855</t>
  </si>
  <si>
    <t>2025-01-05 10:23:06</t>
  </si>
  <si>
    <t>普通区域-寿光市-西刘营社区-15964909537-1000M-宽带上网投诉-次数0-20250105102038X638669968 一级督办</t>
  </si>
  <si>
    <t>20250105102038X638669968</t>
  </si>
  <si>
    <t>2025-01-05 10:26:30</t>
  </si>
  <si>
    <t>2025-01-05 10:26:52</t>
  </si>
  <si>
    <t>SD-057-250105-460295-761</t>
  </si>
  <si>
    <t>2025-01-05 09:32:32</t>
  </si>
  <si>
    <t>80+白金-普通区域-昌邑市-大张家屯自然村-15244460015-1000M-宽带上网投诉-次数0-20250105093025X625455779</t>
  </si>
  <si>
    <t>20250105093025X625455779</t>
  </si>
  <si>
    <t xml:space="preserve">【农村网络投诉】流程受理流水号：20250105092905152444600151021085
客户号码:15244460015
客户姓名:宫**
投诉地市:潍坊
来话流水:2025010509235766420881926
宽带账号:15244460015
宽带账号归属地市:潍坊
宽带账号归属区县:昌邑市
故障地址:潍坊昌邑市饮马镇大张家屯村大张家屯自然村
联系电话:15244460015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故障细类:网速慢/上网掉线(专席)
携转原因:
故障时间:2025-01-05 09:34:19
具体故障现象:信号弱 
客户其他诉求:
</t>
  </si>
  <si>
    <t>2025-01-05 09:34:01</t>
  </si>
  <si>
    <t>2025-01-05 09:38:13</t>
  </si>
  <si>
    <t>SD-057-250105-721469-6130</t>
  </si>
  <si>
    <t>2025-01-05 19:46:30</t>
  </si>
  <si>
    <t>普通区域-寿光市-羊口保障房小区-19819427789-300M-业务受理宽带-次数0-202501050000658823</t>
  </si>
  <si>
    <t>202501050000658823</t>
  </si>
  <si>
    <t>202501050000658823# 宽带账号:19819427789; 联系电话：19819427789，问题类型：此工单为群障修复工单，根据群障全量闭环修复管理要求，为确保客户网络通畅，请装维人员跟进修复网络问题，谢谢！ 
 群障标题：公告。故障描述：羊口保障房小区主叫号码：18764671919.0;该号码仅供参考，请优先联系宽带账号。</t>
  </si>
  <si>
    <t>2025-01-05 19:58:16</t>
  </si>
  <si>
    <t>2025-01-05 19:58:35</t>
  </si>
  <si>
    <t>SD-851-334874-12969-17317</t>
  </si>
  <si>
    <t>SD-057-250105-798162-6132</t>
  </si>
  <si>
    <t>2025-01-05 19:46:36</t>
  </si>
  <si>
    <t>80+普通-普通区域-安丘市-七里庄-15854473472-200M-业务受理宽带-次数0-202501050000659422</t>
  </si>
  <si>
    <t>202501050000659422</t>
  </si>
  <si>
    <t>202501050000659422#【已关注中国移动10086微信公众号】 宽带账号:15854473472; 联系电话：15854473472，问题类型：此工单为群障修复工单，根据群障全量闭环修复管理要求，为确保客户网络通畅，请装维人员跟进修复网络问题，谢谢！ 
 群障标题：公告。故障描述：潍坊安丘市七里庄光缆故障，预估24小时恢复，请帮忙拦截,如有需要请联系片区装维师傅孙浩15706307039主叫号码：15854473472.0;该号码仅供参考，请优先联系宽带账号。</t>
  </si>
  <si>
    <t>2025-01-05 19:48:56</t>
  </si>
  <si>
    <t>2025-01-05 19:49:12</t>
  </si>
  <si>
    <t>SD-057-250105-269014-1359</t>
  </si>
  <si>
    <t>2025-01-05 10:26:04</t>
  </si>
  <si>
    <t>普通区域-诸城市-null-15054838620-宽带上网投诉-次数0-202501050000204130</t>
  </si>
  <si>
    <t>2025-01-06 11:27:00</t>
  </si>
  <si>
    <t>202501050000204130</t>
  </si>
  <si>
    <t>202501050000204130#流程受理流水号：20250105102524150548386201041964
客户号码:15054838620
客户姓名:范**
投诉地市:潍坊
来话流水:2025010510202556020827090
宽带账号:15054838620
账号归属区县:诸城
联系电话:15054838620
联系人:先生/女士
宽带地址:潍坊
工单紧急程度:一般
是否投诉倾向:否
是否重复投诉:否
是否携转意向:否
是否有升级投诉倾向:否
*业务名称:业务融合开机流程宽带+OTT
投诉内容:手机号码：15054838620，【问题描述】客户已办理宽带业务，有开通单，要求装维尽快联系上门，请处理，谢谢。联系电话：15054838620，联系人：先生/女士，录音流水号：2025010510202556020827090。受理明细：531920062399999999。
在途开通单信息：536250103785887160，15054838620，2025-01-03 16:22:26，业务融合开机流程宽带+OTT，处理中，黄单扩容
是否到厅:否
业务名称:业务融合开机流程宽带+OTT
;宽带小区$[null]$</t>
  </si>
  <si>
    <t>2025-01-05 15:20:44</t>
  </si>
  <si>
    <t>SD-057-250105-190745-1330</t>
  </si>
  <si>
    <t>2025-01-05 10:21:47</t>
  </si>
  <si>
    <t>80+普通-普通区域-坊子区-天同绿城-18853648554-500M-宽带延伸服务-次数0-202501050000198798</t>
  </si>
  <si>
    <t>202501050000198798</t>
  </si>
  <si>
    <t xml:space="preserve">202501050000198798#流程受理流水号：20250105101819188536485541039303
客户号码:18853648554
客户姓名:刘**
投诉地市:潍坊
来话流水:2025010510173255720892944
宽带账号:18853648554
宽带账号归属地市:潍坊
宽带账号归属区县:奎文区
故障地址:潍坊坊子区天同绿城4-3-302
联系电话:18853648554
联系人:先生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故障时间:2025-01-05 10:14:10
具体故障现象:重新布置网线，
</t>
  </si>
  <si>
    <t>2025-01-05 10:26:21</t>
  </si>
  <si>
    <t>2025-01-05 10:27:31</t>
  </si>
  <si>
    <t>SD-851-306647-20164-12490</t>
  </si>
  <si>
    <t>SD-057-250105-381762-1346</t>
  </si>
  <si>
    <t>2025-01-05 10:23:58</t>
  </si>
  <si>
    <t>【调研】-(目标)普通区域-安丘市-南王家庄村自然村-15863692560-300M-宽带上网投诉-次数0-202501050000199007</t>
  </si>
  <si>
    <t>202501050000199007</t>
  </si>
  <si>
    <t>202501050000199007#客户来电反映宽带无法使用 老人在家  要求维修人员上门维修，请尽快协助处理，谢谢</t>
  </si>
  <si>
    <t>2025-01-05 10:25:57</t>
  </si>
  <si>
    <t>2025-01-05 10:35:24</t>
  </si>
  <si>
    <t>SD-851-265823-7998-7735</t>
  </si>
  <si>
    <t>SD-057-250105-391462-1335</t>
  </si>
  <si>
    <t>2025-01-05 10:23:02</t>
  </si>
  <si>
    <t>【调研】-(目标)普通区域-潍城区-大庄子-15762516261-1000M-宽带上网投诉-次数0-20250105102010X610398849</t>
  </si>
  <si>
    <t>20250105102010X610398849</t>
  </si>
  <si>
    <t xml:space="preserve">流程受理流水号：20250105101929157625162611039746
客户号码:15762516261
客户姓名:王**
投诉地市:潍坊
来话流水:2025010510190315420810906
宽带账号:15762516261
宽带账号归属地市:潍坊
宽带账号归属区县:潍城区
故障地址:潍坊潍城区南关街道宝通街大庄子11号楼*********
联系电话:15762516261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10:19:51
具体故障现象:光猫亮红灯，
客户其他诉求:请尽快处理，谢谢
</t>
  </si>
  <si>
    <t>2025-01-05 10:28:43</t>
  </si>
  <si>
    <t>2025-01-05 10:29:36</t>
  </si>
  <si>
    <t>SD-851-288989-15026-19266</t>
  </si>
  <si>
    <t>SD-057-250105-785231-1361</t>
  </si>
  <si>
    <t>2025-01-05 10:26:05</t>
  </si>
  <si>
    <t>普通区域-寿光市-侯镇台西养殖区（小微）-13176460156-300M-宽带上网投诉-次数0-20250105102312X792509448</t>
  </si>
  <si>
    <t>20250105102312X792509448</t>
  </si>
  <si>
    <t xml:space="preserve">流程受理流水号：20250105102221131764601561040801
客户号码:13176460156
客户姓名:张**
投诉地市:潍坊
来话流水:2025010510215084720843987
宽带账号:13176460156
宽带账号归属地市:潍坊
宽带账号归属区县:寿光市
故障地址:潍坊寿光市侯镇昌大路侯镇台西养殖区（小微）1号箱*********
联系电话:13791602715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10:22:56
具体故障现象:提示网络无法连接，
客户其他诉求:
</t>
  </si>
  <si>
    <t>2025-01-05 10:28:05</t>
  </si>
  <si>
    <t>2025-01-05 10:28:29</t>
  </si>
  <si>
    <t>SD-851-297812-10724-13192</t>
  </si>
  <si>
    <t>SD-057-250105-847316-2711</t>
  </si>
  <si>
    <t>2025-01-05 12:54:56</t>
  </si>
  <si>
    <t>普通区域-青州市-东郝村自然村-13791874696-300M-宽带延伸服务-次数0-202501050000333814</t>
  </si>
  <si>
    <t>202501050000333814</t>
  </si>
  <si>
    <t xml:space="preserve">202501050000333814#流程受理流水号：20250105125401137918746961089413
客户号码:13791874696
客户姓名:姜**
投诉地市:潍坊
来话流水:2025010512534213920806250
宽带账号:13791874696
宽带账号归属地市:潍坊
宽带账号归属区县:青州市
故障地址:潍坊青州市谭坊镇东郝村东郝村自然村谭坊镇东郝村1号（姜家沟村点姜洪斌）*********
联系电话:13791874696
联系人:先生/女士
工单紧急程度:一般
是否有升级投诉倾向:否
是否重复投诉:否
是否携转意向:否
是否投诉倾向:否
是否智能网关:非智能网关
当前是否在线:是
接入方式:FTTH
是否质差终端:是
光功率:无
故障大类:宽带/电视
故障细类:宽带延伸服务
携转原因:
故障时间:2025-01-05 12:54:21
具体故障现象:新增加一根网线，
</t>
  </si>
  <si>
    <t>2025-01-05 12:57:44</t>
  </si>
  <si>
    <t>2025-01-05 12:58:01</t>
  </si>
  <si>
    <t>SD-057-250105-721095-2728</t>
  </si>
  <si>
    <t>2025-01-05 12:57:00</t>
  </si>
  <si>
    <t>普通区域-坊子区-逄王东庄自然村-13475670701-100M-业务受理宽带-次数0-202501050000335432</t>
  </si>
  <si>
    <t>202501050000335432</t>
  </si>
  <si>
    <t>202501050000335432# 宽带账号:13475670701; 联系电话：13475670701，问题类型：此工单为群障修复工单，根据群障全量闭环修复管理要求，为确保客户网络通畅，请装维人员跟进修复网络问题，谢谢！ 
 群障标题：公告。故障描述：潍坊坊子区逄王东庄自然村光缆故障，预估24小时恢复，请帮忙拦截,如有需要请联系片区装维师傅王冰冰15706307252主叫号码：13475670701.0;该号码仅供参考，请优先联系宽带账号。</t>
  </si>
  <si>
    <t>2025-01-05 13:00:14</t>
  </si>
  <si>
    <t>2025-01-05 13:00:46</t>
  </si>
  <si>
    <t>SD-057-250105-872931-4931</t>
  </si>
  <si>
    <t>2025-01-05 17:17:05</t>
  </si>
  <si>
    <t>【调研】-80+金卡-普通区域-青州市-化肥厂宿舍-13054758222-1000M-宽带上网投诉-次数0-20250105171529X529009791</t>
  </si>
  <si>
    <t>2025-01-06 18:18:00</t>
  </si>
  <si>
    <t>20250105171529X529009791</t>
  </si>
  <si>
    <t xml:space="preserve">流程受理流水号：20250105171359130547582221169493
客户号码:13054758222
客户姓名:刘*
投诉地市:潍坊
来话流水:2025010517111374720819034
宽带账号:13054758222
宽带账号归属地市:潍坊
宽带账号归属区县:青州市
故障地址:潍坊青州市益都街道雍和府小区南区57号楼3单元402*********
联系电话:13054758222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故障细类:宽带无法上网(专席)
携转原因:
故障时间:2025-01-05 17:20:11
具体故障现象:光猫灯正常但电脑手机无法上网，
客户其他诉求:
</t>
  </si>
  <si>
    <t>2025-01-05 17:21:30</t>
  </si>
  <si>
    <t>2025-01-05 17:23:50</t>
  </si>
  <si>
    <t>SD-851-291868-974-27853</t>
  </si>
  <si>
    <t>SD-057-250105-106427-4933</t>
  </si>
  <si>
    <t>2025-01-05 17:17:13</t>
  </si>
  <si>
    <t>【调研】-普通区域-临朐县-兴隆路城管局片区-13562616550-300M-宽带上网投诉-次数0-20250105171613X573204561</t>
  </si>
  <si>
    <t>20250105171613X573204561</t>
  </si>
  <si>
    <t xml:space="preserve">流程受理流水号：20250105171447135626165501169749
客户号码:13562616550
客户姓名:张**
投诉地市:潍坊
来话流水:2025010517111076820818551
宽带账号:13562616550
宽带账号归属地市:潍坊
宽带账号归属区县:临朐县
故障地址:潍坊临朐县东城街道兴隆路兴隆路城管局片区3号箱长天广告（后墙-兴隆路南）*********
联系电话:13562616550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故障细类:网速慢/上网掉线(专席)
携转原因:
故障时间:2025-01-05 17:14:52
具体故障现象:客户来电反映频繁掉线，我处正常排障未恢复请协助处理谢谢。客户表示是光猫的问题
客户其他诉求:
</t>
  </si>
  <si>
    <t>2025-01-05 17:21:49</t>
  </si>
  <si>
    <t>2025-01-05 17:22:15</t>
  </si>
  <si>
    <t>2025-01-05 19:36:47</t>
  </si>
  <si>
    <t>FTTR-普通区域-昌邑市-邑城水岸南区-15253664260-1000M-业务受理宽带-次数0-202501050000654585 一级督办</t>
  </si>
  <si>
    <t>202501050000654585</t>
  </si>
  <si>
    <t>2025-01-05 19:40:01</t>
  </si>
  <si>
    <t>2025-01-05 19:42:07</t>
  </si>
  <si>
    <t>SD-851-337473-2634-22890</t>
  </si>
  <si>
    <t>SD-057-250105-028146-1313</t>
  </si>
  <si>
    <t>2025-01-05 10:20:02</t>
  </si>
  <si>
    <t>【调研】-80+普通-普通区域-高密市-坊头自然村-18365683725-300M-魔百和投诉-次数0-20250105101809X489630141</t>
  </si>
  <si>
    <t>20250105101809X489630141</t>
  </si>
  <si>
    <t>【农村网络投诉】流程受理流水号：20250105101743183656837251039080
客户号码:18365683725
客户姓名:张*
投诉地市:潍坊
来话流水:2025010510160571520876025
宽带账号:18365683725
宽带账号归属地市:潍坊
宽带账号归属区县:高密市
故障地址:潍坊高密市咸家管委会坊头坊头自然村高密市坊头村李振西屋山10号箱*********
联系电话:18365683725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故障细类:移动高清电视故障(专席)
携转原因:
故障时间:2025-01-05 10:20:47
魔百和单播/组播:组播
具体故障现象:电视直播或点播无法观看，线上无法操作
客户其他诉求:
魔百和单/组播：组播</t>
  </si>
  <si>
    <t>2025-01-05 10:22:26</t>
  </si>
  <si>
    <t>2025-01-05 10:23:09</t>
  </si>
  <si>
    <t>SD-057-250105-897631-2696</t>
  </si>
  <si>
    <t>2025-01-05 12:52:45</t>
  </si>
  <si>
    <t>【调研】-80+银卡-普通区域-寿光市-南孙云子村自然村-15244427663-200M-宽带上网投诉-次数0-202501050000330443</t>
  </si>
  <si>
    <t>202501050000330443</t>
  </si>
  <si>
    <t xml:space="preserve">202501050000330443#宽带账号：15244427663；宽带地址：潍坊寿光市北洛镇南孙云子村；客户来电反映宽带正常使用电视无法观看，经查询客户侧为质差机顶盒，请协助上门更换终端并一并处理故障问题，谢谢！联系电话：15244427663；联系人：先生；来电流水：2025010512504483620884679。 </t>
  </si>
  <si>
    <t>2025-01-05 12:54:55</t>
  </si>
  <si>
    <t>SD-057-250105-437195-4943</t>
  </si>
  <si>
    <t>2025-01-05 17:18:52</t>
  </si>
  <si>
    <t>【调研】-普通区域-青州市-东阳河-15966138289-500M-宽带上网投诉-次数0-202501050000561348</t>
  </si>
  <si>
    <t>2025-01-06 18:19:00</t>
  </si>
  <si>
    <t>202501050000561348</t>
  </si>
  <si>
    <t>202501050000561348#流程受理流水号：20250105171800159661382891170736
客户号码:15966138289
客户姓名:张**
投诉地市:潍坊
来话流水:2025010517154433420865055
宽带账号:15966138289
宽带账号归属地市:潍坊
宽带账号归属区县:青州市
故障地址:潍坊青州市黄楼街道东阳河村东阳河15号箱(王兆岳西墙)*********
联系电话:15966138289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光功率:-19.46
故障大类:宽带/电视
故障细类:宽带无法上网(专席)
携转原因:
故障时间:2025-01-05 17:11:50
具体故障现象:光猫灯正常手机无法上网，光猫自带无线，要求尽快处理
客户其他诉求:
;宽带小区$[东阳河]$</t>
  </si>
  <si>
    <t>2025-01-05 17:21:25</t>
  </si>
  <si>
    <t>2025-01-05 17:22:57</t>
  </si>
  <si>
    <t>SD-057-250105-280971-4084</t>
  </si>
  <si>
    <t>2025-01-05 15:47:18</t>
  </si>
  <si>
    <t>普通区域-寒亭区-新泰世纪城小区-13356701729-300M-业务受理宽带-次数0-202501050000472078</t>
  </si>
  <si>
    <t>202501050000472078</t>
  </si>
  <si>
    <t>202501050000472078# 宽带账号:13356701729; 联系电话：13356701729，问题类型：此工单为群障修复工单，根据群障全量闭环修复管理要求，为确保客户网络通畅，请装维人员跟进修复网络问题，谢谢！ 
 群障标题：公告。故障描述：新泰世纪城小区主叫号码：18765106637.0;该号码仅供参考，请优先联系宽带账号。</t>
  </si>
  <si>
    <t>2025-01-05 16:29:29</t>
  </si>
  <si>
    <t>SD-057-250105-697324-5471</t>
  </si>
  <si>
    <t>2025-01-05 18:21:41</t>
  </si>
  <si>
    <t>普通区域-诸城市-普乐村-17865627508-200M-宽带上网投诉-次数0-202501050000615734</t>
  </si>
  <si>
    <t>202501050000615734</t>
  </si>
  <si>
    <t xml:space="preserve">202501050000615734#宽带账号：17865627508；宽带地址：潍坊诸城市密州街道普乐普乐村普乐村中东3#箱****；客户来电反映宽带光猫无线灯不亮，搜不到wifi信号，开启无线没有恢复，经查询客户侧为质差路由器，请协助上门更换终端并一并处理故障问题，谢谢！
联系电话：17865627508；联系人：先生；来电流水：2025010518153051920811045 
</t>
  </si>
  <si>
    <t>2025-01-05 18:25:07</t>
  </si>
  <si>
    <t>2025-01-05 18:25:28</t>
  </si>
  <si>
    <t>SD-057-250105-275694-5485</t>
  </si>
  <si>
    <t>2025-01-05 18:23:22</t>
  </si>
  <si>
    <t>80+普通-普通区域-青州市-山头店村自然村-18765660188-200M-宽带上网投诉-次数0-202501050000611937</t>
  </si>
  <si>
    <t>202501050000611937</t>
  </si>
  <si>
    <t xml:space="preserve">202501050000611937#宽带账号：18765660188；宽带地址：潍坊青州市谭坊镇山头店村山头店村自然村谭坊镇山头店村2号（庄兴武东墙）*********；客户来电反映宽带卡，经查询客户侧为质差终端，请协助上门更换终端并一并处理故障问题，谢谢！联系电话：18765660188；联系人：先生；来电流水：2025010518153933520812163。 </t>
  </si>
  <si>
    <t>2025-01-05 18:25:49</t>
  </si>
  <si>
    <t>2025-01-05 18:26:15</t>
  </si>
  <si>
    <t>SD-057-250105-340761-5517</t>
  </si>
  <si>
    <t>2025-01-05 18:26:53</t>
  </si>
  <si>
    <t>普通区域-临朐县-东城滨河三期-13465367766-1000M-业务受理宽带-次数0-202501050000618422</t>
  </si>
  <si>
    <t>202501050000618422</t>
  </si>
  <si>
    <t>202501050000618422# 宽带账号:13465367766; 联系电话：13465367766，问题类型：此工单为群障修复工单，根据群障全量闭环修复管理要求，为确保客户网络通畅，请装维人员跟进修复网络问题，谢谢！ 
 群障标题：公告。故障描述：分支光纤断或OLT检测不到ONT的预期的光信号(LOSi/LOBi)主叫号码：13465367766.0;该号码仅供参考，请优先联系宽带账号。</t>
  </si>
  <si>
    <t>2025-01-05 18:30:19</t>
  </si>
  <si>
    <t>2025-01-05 18:30:41</t>
  </si>
  <si>
    <t>SD-851-324263-3906-10720</t>
  </si>
  <si>
    <t>SD-057-250105-870534-6097</t>
  </si>
  <si>
    <t>2025-01-05 19:39:50</t>
  </si>
  <si>
    <t>普通区域-安丘市-实验中学家属院-13953609909-300M-宽带延伸服务-次数0-202501050000656593</t>
  </si>
  <si>
    <t>202501050000656593</t>
  </si>
  <si>
    <t xml:space="preserve">202501050000656593#流程受理流水号：20250105193848139536099091205375
客户号码:13953609909
客户姓名:刘**
投诉地市:潍坊
来话流水:2025010519380571020844043
宽带账号:13953609909
宽带账号归属地市:潍坊
宽带账号归属区县:安丘市
故障地址:潍坊安丘市兴安街道和平路实验中学家属院迁3号楼*********
联系电话:13953609909
联系人:先生/女士
工单紧急程度:一般
是否有升级投诉倾向:否
是否重复投诉:否
是否携转意向:否
是否投诉倾向:否
是否智能网关:智能网关
当前是否在线:是
接入方式:FTTH
是否质差终端:无质差信息
光功率:-20.40
故障大类:宽带/电视
故障细类:宽带延伸服务
携转原因:
故障时间:2025-01-05 19:39:11
具体故障现象:重新布置网线，
</t>
  </si>
  <si>
    <t>2025-01-05 19:49:10</t>
  </si>
  <si>
    <t>2025-01-05 19:49:38</t>
  </si>
  <si>
    <t>SD-851-311487-8734-683</t>
  </si>
  <si>
    <t>SD-057-250105-746832-6513</t>
  </si>
  <si>
    <t>2025-01-05 20:43:28</t>
  </si>
  <si>
    <t>普通区域-昌邑市-棉麻公司宿舍区-13685362366-100M-宽带上网投诉-次数0-202501050000681509</t>
  </si>
  <si>
    <t>202501050000681509</t>
  </si>
  <si>
    <t>202501050000681509#宽带账号：13685362366；宽带地址：潍坊昌邑市城区新兴街棉麻公司宿舍区；客户来电反映移动高清缺少频道，客户不配合排障，要求上门，请协助处理，谢谢！联系电话：13685362366；联系人：先生；来电流水：2025010520400384420843802。</t>
  </si>
  <si>
    <t>2025-01-05 20:59:21</t>
  </si>
  <si>
    <t>2025-01-05 21:01:06</t>
  </si>
  <si>
    <t>SD-057-250105-169437-4948</t>
  </si>
  <si>
    <t>2025-01-05 17:19:45</t>
  </si>
  <si>
    <t>(目标)普通区域-昌邑市-院头自然村-13375361911-1000M-宽带延伸服务-次数0-202501050000562366</t>
  </si>
  <si>
    <t>202501050000562366</t>
  </si>
  <si>
    <t xml:space="preserve">202501050000562366#【已关注中国移动10086微信公众号】流程受理流水号：20250105171704133753619111170424
客户号码:13375361911
客户姓名:宫**
投诉地市:潍坊
来话流水:2025010517144705520855213
宽带账号:13375361911
宽带账号归属地市:潍坊
宽带账号归属区县:昌邑市
故障地址:潍坊昌邑市柳疃镇院头村院头自然村院头4号箱安丰敬*********
联系电话:13356732196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故障时间:2025-01-05 17:18:07
具体故障现象:家里的网线断了，要求师傅上门。
</t>
  </si>
  <si>
    <t>2025-01-05 17:21:36</t>
  </si>
  <si>
    <t>2025-01-05 17:21:54</t>
  </si>
  <si>
    <t>2025-01-05 12:49:40</t>
  </si>
  <si>
    <t>【调研】-80+普通-普通区域-寒亭区-财源村自然村-15753613315-200M-宽带上网投诉-次数0-202501050000325811 一级督办</t>
  </si>
  <si>
    <t>202501050000325811</t>
  </si>
  <si>
    <t>2025-01-05 12:51:24</t>
  </si>
  <si>
    <t>2025-01-05 12:52:42</t>
  </si>
  <si>
    <t>SD-057-250105-341287-4239</t>
  </si>
  <si>
    <t>2025-01-05 16:02:17</t>
  </si>
  <si>
    <t>(目标)普通区域-临朐县-大周家庄-15963462781-1000M-宽带上网投诉-次数0-20250105160156X116985214</t>
  </si>
  <si>
    <t>2025-01-06 17:03:00</t>
  </si>
  <si>
    <t>20250105160156X116985214</t>
  </si>
  <si>
    <t xml:space="preserve">【农村网络投诉】流程受理流水号：20250105160123159634627811146239
客户号码:15963462781
客户姓名:周**
投诉地市:潍坊
来话流水:2025010516003776120853803
宽带账号:15963462781
宽带账号归属地市:潍坊
宽带账号归属区县:临朐县
故障地址:潍坊临朐县东城街道大周家庄村大周家庄大周家庄10号箱周立才（外墙）*********
联系电话:15963462781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故障细类:宽带无法上网(专席)
携转原因:
故障时间:2025-01-05 16:01:35
具体故障现象:提示网络无法连接，客户来电反映宽带无法上网， 我处正常排查未恢复，请协助处理谢谢    
客户其他诉求:
</t>
  </si>
  <si>
    <t>2025-01-05 16:09:34</t>
  </si>
  <si>
    <t>2025-01-05 16:19:32</t>
  </si>
  <si>
    <t>SD-851-328264-1358-27651</t>
  </si>
  <si>
    <t>SD-057-250105-604532-4087</t>
  </si>
  <si>
    <t>2025-01-05 15:47:23</t>
  </si>
  <si>
    <t>80+金卡-普通区域-临朐县-东城三生德嘉-13475658172-300M-业务受理宽带-次数0-202501050000474919</t>
  </si>
  <si>
    <t>202501050000474919</t>
  </si>
  <si>
    <t>202501050000474919# 宽带账号:13475658172; 联系电话：13475658172，问题类型：此工单为群障修复工单，根据群障全量闭环修复管理要求，为确保客户网络通畅，请装维人员跟进修复网络问题，谢谢！ 
 群障标题：公告。故障描述：潍坊临朐县东城三生德嘉光缆故障，预估24小时恢复，请帮忙拦截,如有需要请联系片区装维师傅陈昊琰15706307589主叫号码：13475658172.0;该号码仅供参考，请优先联系宽带账号。</t>
  </si>
  <si>
    <t>2025-01-05 15:49:10</t>
  </si>
  <si>
    <t>2025-01-05 15:49:27</t>
  </si>
  <si>
    <t>SD-057-250105-570146-5519</t>
  </si>
  <si>
    <t>80+金卡-普通区域-诸城市-兴泊花园-15753651101-1000M-业务受理宽带-次数0-202501050000618933</t>
  </si>
  <si>
    <t>202501050000618933</t>
  </si>
  <si>
    <t>202501050000618933# 宽带账号:15753651101; 联系电话：15753651101，问题类型：此工单为群障修复工单，根据群障全量闭环修复管理要求，为确保客户网络通畅，请装维人员跟进修复网络问题，谢谢！ 
 群障标题：公告。故障描述：潍坊诸城市兴泊花园光缆故障，预估24小时恢复，请帮忙拦截,如有需要请联系片区装维师傅刘桂金15706307994主叫号码：15753651101.0;该号码仅供参考，请优先联系宽带账号。</t>
  </si>
  <si>
    <t>2025-01-05 18:27:58</t>
  </si>
  <si>
    <t>更换法兰盘</t>
  </si>
  <si>
    <t>2025-01-05 18:28:18</t>
  </si>
  <si>
    <t>SD-851-282488-13945-10011</t>
  </si>
  <si>
    <t>SD-057-250105-468521-6149</t>
  </si>
  <si>
    <t>2025-01-05 19:47:33</t>
  </si>
  <si>
    <t>【调研】-普通区域-坊子区-学苑花园-13406660496-200M-宽带上网投诉-次数0-20250105194643X603266518</t>
  </si>
  <si>
    <t>20250105194643X603266518</t>
  </si>
  <si>
    <t xml:space="preserve">流程受理流水号：20250105194402134066604961206304
客户号码:13406660496
客户姓名:刘**
投诉地市:潍坊
来话流水:2025010519412783120862203
宽带账号:13406660496
宽带账号归属地市:潍坊
宽带账号归属区县:峡山区
故障地址:潍坊峡山区太堡庄街道（太堡庄）学苑花园学苑花园学苑花园12号楼*********
联系电话:13406660496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光功率:-18.04
故障大类:宽带/电视
故障细类:宽带无法上网(专席)
携转原因:
故障时间:2025-01-05 19:45:04
具体故障现象:提示网络无法连接，
客户其他诉求:
</t>
  </si>
  <si>
    <t>2025-01-05 19:48:41</t>
  </si>
  <si>
    <t>2025-01-05 19:49:00</t>
  </si>
  <si>
    <t>SD-057-250105-137924-6508</t>
  </si>
  <si>
    <t>2025-01-05 20:41:10</t>
  </si>
  <si>
    <t>【调研】-普通区域-寒亭区-爱悦城鸿府西区-17863652030-300M-宽带上网投诉-次数0-20250105203951X791051275</t>
  </si>
  <si>
    <t>20250105203951X791051275</t>
  </si>
  <si>
    <t xml:space="preserve">流程受理流水号：20250105203828178636520301215058
客户号码:17863652030
客户姓名:郑**
投诉地市:潍坊
来话流水:2025010520373256920833504
宽带账号:17863652030
宽带账号归属地市:潍坊
宽带账号归属区县:寒亭区
故障地址:潍坊寒亭区泰祥街爱悦城鸿府1号楼2单元1002
联系电话:17863652030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光功率:-18.29
故障大类:宽带/电视
故障细类:宽带无法上网(专席)
携转原因:
故障时间:2025-01-05 20:38:45
具体故障现象:提示网络无法连接，客户要求5号晚上上门维修，客户着急使用
客户其他诉求:
</t>
  </si>
  <si>
    <t>2025-01-05 20:45:29</t>
  </si>
  <si>
    <t>2025-01-05 20:47:22</t>
  </si>
  <si>
    <t>SD-852-256318-1599-28508</t>
  </si>
  <si>
    <t>2025-01-05 13:07:10</t>
  </si>
  <si>
    <t>普通区域-昌邑市-李家埠村自然村-13563673133-300M-业务受理宽带-次数0-202501050000340540 一级督办</t>
  </si>
  <si>
    <t>202501050000340540</t>
  </si>
  <si>
    <t>2025-01-05 13:10:05</t>
  </si>
  <si>
    <t>2025-01-05 13:11:01</t>
  </si>
  <si>
    <t>SD-851-259471-15307-6245</t>
  </si>
  <si>
    <t>SD-057-250105-976508-2762</t>
  </si>
  <si>
    <t>2025-01-05 13:02:10</t>
  </si>
  <si>
    <t>普通区域-潍城区-南乐埠自然村-13589169765-300M-宽带上网投诉-次数0-20250105125950X190133347</t>
  </si>
  <si>
    <t>20250105125950X190133347</t>
  </si>
  <si>
    <t xml:space="preserve">【农村网络投诉】流程受理流水号：20250105125735135891697651090347
客户号码:13589169765
客户姓名:刘**
投诉地市:潍坊
来话流水:2025010512564188620827963
宽带账号:13589169765
宽带账号归属地市:潍坊
宽带账号归属区县:潍城区
故障地址:潍坊潍城区乐埠山生态经济发展区南乐埠南乐埠自然村潍城区南乐埠西北3#*********
联系电话:13695368019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故障时间:2025-01-05 12:59:11
具体故障现象:光猫亮红灯，要求尽快处理，谢谢
客户其他诉求:
</t>
  </si>
  <si>
    <t>2025-01-05 13:08:29</t>
  </si>
  <si>
    <t>2025-01-05 13:08:53</t>
  </si>
  <si>
    <t>SD-851-290283-15356-2656</t>
  </si>
  <si>
    <t>SD-057-250105-718590-6523</t>
  </si>
  <si>
    <t>2025-01-05 20:45:00</t>
  </si>
  <si>
    <t>80+银卡-普通区域-诸城市-龙城华庭二期-15063656384-1000M-宽带上网投诉-次数0-202501050000678893</t>
  </si>
  <si>
    <t>202501050000678893</t>
  </si>
  <si>
    <t>202501050000678893#15063656384：客户表示网速慢，要求上门测试网速，地址：潍坊诸城市龙都街道密州路龙城华庭二期上河坊15号楼2-401，联系人先生，联系本机，
2025010520314881820808859，</t>
  </si>
  <si>
    <t>2025-01-05 20:50:25</t>
  </si>
  <si>
    <t>2025-01-05 20:50:53</t>
  </si>
  <si>
    <t>SD-851-333751-4501-7422</t>
  </si>
  <si>
    <t>SD-057-250105-096183-4876</t>
  </si>
  <si>
    <t>2025-01-05 17:11:39</t>
  </si>
  <si>
    <t>80+金卡-普通区域-寿光市-赵家辛章村自然村-15908032860-300M-宽带上网投诉-次数0-202501050000552170</t>
  </si>
  <si>
    <t>2025-01-06 18:12:00</t>
  </si>
  <si>
    <t>202501050000552170</t>
  </si>
  <si>
    <t>202501050000552170#15908032860客户来电反映宽带无法上网，客户不在家家里有人在家，客户要求安排师傅上门看一下，请协助处理谢谢
联系人：先生 联系电话：本机 流水：2025010517110389220817363</t>
  </si>
  <si>
    <t>2025-01-05 17:31:21</t>
  </si>
  <si>
    <t>2025-01-05 17:33:09</t>
  </si>
  <si>
    <t>SD-057-250105-259478-4241</t>
  </si>
  <si>
    <t>2025-01-05 16:02:32</t>
  </si>
  <si>
    <t>【调研】-80+白金-(目标)普通区域-寿光市-五星花园-18815365930-1000M-魔百和投诉-次数1-20250104161258X378901966</t>
  </si>
  <si>
    <t>2025-01-05 16:04:11</t>
  </si>
  <si>
    <t>SD-057-250105-762435-4979</t>
  </si>
  <si>
    <t>2025-01-05 17:24:16</t>
  </si>
  <si>
    <t>普通区域-安丘市-大亭子村自然村-18263603557-300M-魔百和投诉-次数0-202501050000567478</t>
  </si>
  <si>
    <t>2025-01-06 18:25:00</t>
  </si>
  <si>
    <t>202501050000567478</t>
  </si>
  <si>
    <t>202501050000567478#【已关注中国移动10086微信公众号】流程受理流水号：20250105172035182636035571171514
客户号码:18263603557
客户姓名:张**
投诉地市:潍坊
来话流水:2025010517201918220811533
宽带账号:18263603557
宽带账号归属地市:潍坊
宽带账号归属区县:安丘市
故障地址:潍坊安丘市石堆镇小亭子村
联系电话:18263603557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故障细类:移动高清电视故障(专席)
携转原因:
故障时间:2025-01-05 17:18:49
魔百和单播/组播:组播
具体故障现象:电视直播或点播无法观看，请协助谢谢
客户其他诉求:
魔百和单/组播：组播;宽带小区$[大亭子村自然村]$</t>
  </si>
  <si>
    <t>2025-01-05 17:27:10</t>
  </si>
  <si>
    <t>SD-057-250105-859623-826</t>
  </si>
  <si>
    <t>2025-01-05 09:37:49</t>
  </si>
  <si>
    <t>【调研】-80+普通-普通区域-昌邑市-龙源国际南区-15762555585-300M-业务受理宽带-次数0-202501050000152084</t>
  </si>
  <si>
    <t>202501050000152084</t>
  </si>
  <si>
    <t>202501050000152084# 宽带账号:15762555585; 联系电话：15762555585，问题类型：此工单为群障修复工单，根据群障全量闭环修复管理要求，为确保客户网络通畅，请装维人员跟进修复网络问题，谢谢！ 
 群障标题：公告。故障描述：潍坊昌邑市龙源国际南区光缆故障，预估24小时恢复，请帮忙拦截,如有需要请联系片区装维师傅魏鲁东15706307213主叫号码：15762555585.0;该号码仅供参考，请优先联系宽带账号。</t>
  </si>
  <si>
    <t>2025-01-05 09:39:54</t>
  </si>
  <si>
    <t>2025-01-05 09:43:54</t>
  </si>
  <si>
    <t>SD-852-298902-1276-11766</t>
  </si>
  <si>
    <t>SD-057-250105-950168-5505</t>
  </si>
  <si>
    <t>2025-01-05 18:26:20</t>
  </si>
  <si>
    <t>【调研】-80+普通-普通区域-滨海-昊海花园-13678667816-1000M-宽带上网投诉-次数0-20250105182530X730249788</t>
  </si>
  <si>
    <t>20250105182530X730249788</t>
  </si>
  <si>
    <t xml:space="preserve">流程受理流水号：20250105182454136786678161190284
客户号码:13678667816
客户姓名:薛*
投诉地市:潍坊
来话流水:2025010518214922620859299
宽带账号:13678667816
宽带账号归属地市:潍坊
宽带账号归属区县:滨海
故障地址:潍坊滨海央子街道北海路昊海花园8号楼八七*********
联系电话:13678667816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18:26:22
具体故障现象:PON灯闪，
客户其他诉求:
</t>
  </si>
  <si>
    <t>2025-01-05 18:39:53</t>
  </si>
  <si>
    <t>2025-01-05 18:40:34</t>
  </si>
  <si>
    <t>SD-057-250105-567349-5520</t>
  </si>
  <si>
    <t>2025-01-05 18:27:02</t>
  </si>
  <si>
    <t>【调研】-80+银卡-普通区域-临朐县-小关自然村-15064685679-300M-业务受理宽带-次数0-202501050000619678</t>
  </si>
  <si>
    <t>202501050000619678</t>
  </si>
  <si>
    <t>202501050000619678# 宽带账号:15064685679; 联系电话：15064685679，问题类型：此工单为群障修复工单，根据群障全量闭环修复管理要求，为确保客户网络通畅，请装维人员跟进修复网络问题，谢谢！ 
 群障标题：公告。故障描述：潍坊临朐县小关自然村光缆故障，预估24小时恢复，请帮忙拦截,如有需要请联系片区装维师傅王月军15763064116主叫号码：15064685679.0;该号码仅供参考，请优先联系宽带账号。</t>
  </si>
  <si>
    <t>2025-01-05 18:31:10</t>
  </si>
  <si>
    <t>陈来升</t>
  </si>
  <si>
    <t>15706307551</t>
  </si>
  <si>
    <t>dw3_jk_chenlaisheng</t>
  </si>
  <si>
    <t>2025-01-05 18:32:01</t>
  </si>
  <si>
    <t>SD-851-268040-4344-941</t>
  </si>
  <si>
    <t>SD-057-250105-029834-3202</t>
  </si>
  <si>
    <t>2025-01-05 13:59:28</t>
  </si>
  <si>
    <t>80+普通-普通区域-诸城市-null-13792690964-宽带上网投诉-次数0-202501050000376064</t>
  </si>
  <si>
    <t>202501050000376064</t>
  </si>
  <si>
    <t>202501050000376064#流程受理流水号：20250105135851137926909641106612
客户号码:13792690964
客户姓名:孙**
投诉地市:潍坊
来话流水:2025010513583732920819043
宽带账号:13792690964
账号归属区县:诸城
联系电话:13792690964
联系人:先生/女士
宽带地址:潍坊
工单紧急程度:非常紧急
是否投诉倾向:否
是否重复投诉:否
是否携转意向:否
是否有升级投诉倾向:否
*业务名称:业务融合开机流程宽带
投诉内容:手机号码：13792690964，【问题描述】客户已办理宽带业务，有开通单，要求装维尽快联系上门，请处理，谢谢。联系电话：13792690964，联系人：先生/女士，录音流水号：2025010513583732920819043。受理明细：531920062399999999。
在途开通单信息：536250101580147226，13792690964，2025-01-01 14:47:48，业务融合开机流程宽带，处理中，黄单扩容
是否到厅:否
业务名称:业务融合开机流程宽带
;宽带小区$[正道园小区]$</t>
  </si>
  <si>
    <t>2025-01-05 17:38:34</t>
  </si>
  <si>
    <t>SD-057-250105-397108-4038</t>
  </si>
  <si>
    <t>2025-01-05 15:40:53</t>
  </si>
  <si>
    <t>【调研】-80+银卡-(目标)普通区域-诸城市-繁华新城-15169675767-200M-宽带上网投诉-次数0-202501050000466840</t>
  </si>
  <si>
    <t>2025-01-06 16:41:00</t>
  </si>
  <si>
    <t>202501050000466840</t>
  </si>
  <si>
    <t>202501050000466840#宽带账号：15169675767；宽带地址：潍坊诸城市密州街道凤凰路繁华新城西区13号楼*******；客户来电反映宽带无法连接，经查询客户侧为质差路由器，请协助上门更换终端并一并处理故障问题，谢谢！联系电话：15169675767；联系人：王**；来电流水：2025010515372115220894356</t>
  </si>
  <si>
    <t>2025-01-05 15:46:54</t>
  </si>
  <si>
    <t>2025-01-05 15:47:10</t>
  </si>
  <si>
    <t>SD-852-261836-674-8442</t>
  </si>
  <si>
    <t>SD-057-250105-173425-4096</t>
  </si>
  <si>
    <t>2025-01-05 15:47:42</t>
  </si>
  <si>
    <t>【调研】-80+银卡-(目标)普通区域-诸城市-华都富林北区-13780875767-1000M-业务受理宽带-次数0-202501050000475040</t>
  </si>
  <si>
    <t>202501050000475040</t>
  </si>
  <si>
    <t>202501050000475040#【已关注中国移动10086微信公众号】 宽带账号:13780875767; 联系电话：13780875767，问题类型：此工单为群障修复工单，根据群障全量闭环修复管理要求，为确保客户网络通畅，请装维人员跟进修复网络问题，谢谢！ 
 群障标题：公告。故障描述：潍坊诸城市华都富林北区光缆故障，预估24小时恢复，请帮忙拦截,如有需要请联系片区装维师傅李炳鑫15706307986主叫号码：15169675767.0;该号码仅供参考，请优先联系宽带账号。</t>
  </si>
  <si>
    <t>2025-01-05 15:51:41</t>
  </si>
  <si>
    <t>2025-01-05 15:51:56</t>
  </si>
  <si>
    <t>SD-851-294444-6661-14849</t>
  </si>
  <si>
    <t>SD-057-250105-041235-4983</t>
  </si>
  <si>
    <t>2025-01-05 17:24:46</t>
  </si>
  <si>
    <t>【调研】-80+普通-普通区域-奎文区-辛庄小区-17853673050-1000M-宽带上网投诉-次数0-202501050000566265</t>
  </si>
  <si>
    <t>202501050000566265</t>
  </si>
  <si>
    <t>202501050000566265#流程受理流水号：20250105172351178536730501172537
客户号码:17853673050
客户姓名:董**
投诉地市:潍坊
来话流水:2025010517232629720842819
宽带账号:17853673050
账号归属区县:奎文
联系电话:17853673050
联系人:先生/女士
宽带地址:潍坊
工单紧急程度:非常紧急
是否投诉倾向:否
是否重复投诉:否
是否携转意向:否
是否有升级投诉倾向:否
*业务名称:业务融合移机流程宽带
投诉内容:手机号码：17853673050，【问题描述】客户已办理宽带业务，有开通单，要求装维尽快联系上门，请处理，谢谢。联系电话：17853673050，联系人：先生/女士，录音流水号：2025010517232629720842819。受理明细：531920062399999999。
在途开通单信息：536250105720235960，17853673050，2025-01-05 14:31:34，业务融合移机流程宽带，处理中，黄单建设（楼宇）
客户来电要求改成明天下午五点请协助谢谢
是否到厅:否
业务名称:业务融合移机流程宽带
;宽带小区$[辛庄小区]$</t>
  </si>
  <si>
    <t>2025-01-05 17:27:55</t>
  </si>
  <si>
    <t>2025-01-05 17:29:06</t>
  </si>
  <si>
    <t>SD-852-255832-922-24494</t>
  </si>
  <si>
    <t>SD-057-250105-364592-5526</t>
  </si>
  <si>
    <t>2025-01-05 18:27:54</t>
  </si>
  <si>
    <t>普通区域-高密市-凤城丽景二期-13455677023-500M-宽带上网投诉-次数0-202501050000620662</t>
  </si>
  <si>
    <t>202501050000620662</t>
  </si>
  <si>
    <t>202501050000620662#宽带账号：13455677023；联系电话：13455677023宽带地址：潍坊高密市朝阳街道康成大街凤城丽景二期80号楼；客户来电反映网速慢，线上指导无法配合操作，要求上门处理, 来电流水：2025010518234181820872997</t>
  </si>
  <si>
    <t>2025-01-05 18:30:57</t>
  </si>
  <si>
    <t>2025-01-05 18:31:16</t>
  </si>
  <si>
    <t>SD-851-318009-19257-8485</t>
  </si>
  <si>
    <t>SD-057-250105-706128-2718</t>
  </si>
  <si>
    <t>2025-01-05 12:55:56</t>
  </si>
  <si>
    <t>普通区域-滨海-学府新城二期-18765721665-1000M-宽带上网投诉-次数0-202501050000331987</t>
  </si>
  <si>
    <t>202501050000331987</t>
  </si>
  <si>
    <t>202501050000331987#宽带账号：18765721665 宽带地址：潍坊滨海大家洼街道禧源路学府新城二期滨海学府新城二期22号楼3单元62号   客户来电反映宽带无法使用  客户不配合排障，要求上门，请协助处理，谢谢
！联系电话：本机；联系人：先生；来电流水：2025010512523686920898144</t>
  </si>
  <si>
    <t>2025-01-05 12:59:19</t>
  </si>
  <si>
    <t>SD-851-290222-16237-658</t>
  </si>
  <si>
    <t>SD-057-250105-983047-4100</t>
  </si>
  <si>
    <t>2025-01-05 15:47:52</t>
  </si>
  <si>
    <t>FTTR-普通区域-青州市-锦绣乾城-13721940424-300M-业务受理宽带-次数0-202501050000473867</t>
  </si>
  <si>
    <t>202501050000473867</t>
  </si>
  <si>
    <t>202501050000473867# 宽带账号:13721940424; 联系电话：13721940424，问题类型：此工单为群障修复工单，根据群障全量闭环修复管理要求，为确保客户网络通畅，请装维人员跟进修复网络问题，谢谢！ 
 群障标题：公告。故障描述：锦绣乾城主叫号码：13721940424.0;该号码仅供参考，请优先联系宽带账号。</t>
  </si>
  <si>
    <t>2025-01-05 15:48:34</t>
  </si>
  <si>
    <t>2025-01-05 15:49:05</t>
  </si>
  <si>
    <t>SD-851-314770-7415-6953</t>
  </si>
  <si>
    <t>SD-057-250105-514608-4101</t>
  </si>
  <si>
    <t>2025-01-05 15:47:54</t>
  </si>
  <si>
    <t>【调研】-80+普通-普通区域-临朐县-五井西村自然村-13406650117-1000M-业务受理宽带-次数0-202501050000473662</t>
  </si>
  <si>
    <t>202501050000473662</t>
  </si>
  <si>
    <t>202501050000473662# 宽带账号:13406650117; 联系电话：13406650117，问题类型：此工单为群障修复工单，根据群障全量闭环修复管理要求，为确保客户网络通畅，请装维人员跟进修复网络问题，谢谢！ 
 群障标题：公告。故障描述：五井西村自然村主叫号码：13406650117.0;该号码仅供参考，请优先联系宽带账号。</t>
  </si>
  <si>
    <t>2025-01-05 15:53:02</t>
  </si>
  <si>
    <t>2025-01-05 15:53:41</t>
  </si>
  <si>
    <t>SD-852-326847-566-29437</t>
  </si>
  <si>
    <t>SD-057-250105-894623-4985</t>
  </si>
  <si>
    <t>【调研】-普通区域-诸城市-凤凰城二期-13780874736-300M-宽带上网投诉-次数0-202501050000566975</t>
  </si>
  <si>
    <t>2025-01-06 18:26:00</t>
  </si>
  <si>
    <t>202501050000566975</t>
  </si>
  <si>
    <t>202501050000566975#宽带账号：13780874736；宽带地址：潍坊诸城市龙都街道繁荣路凤凰城二期4号楼*********；客户来电反映电视法正常观看，经查询客户侧为质差机顶盒，请协助处理
！来电流水：2025010517210151520818473，联系电话：13606461474</t>
  </si>
  <si>
    <t>2025-01-05 17:39:06</t>
  </si>
  <si>
    <t>2025-01-05 17:39:34</t>
  </si>
  <si>
    <t>SD-851-302160-19307-22435</t>
  </si>
  <si>
    <t>SD-057-250105-695124-4986</t>
  </si>
  <si>
    <t>2025-01-05 17:25:01</t>
  </si>
  <si>
    <t>普通区域-诸城市-杨春商贸城-17865639966-1000M-宽带上网投诉-次数0-202501050000567101</t>
  </si>
  <si>
    <t>202501050000567101</t>
  </si>
  <si>
    <t>202501050000567101#流程受理流水号：20250105172335178656399661172432
客户号码:17865639966
客户姓名:万**
投诉地市:潍坊
来话流水:2025010517232002520841778
宽带账号:17865639966
账号归属区县:潍坊-诸城-兴华西路网格-淼宇电讯服务经营部
联系电话:17865639966
联系人:先生/女士
宽带地址:潍坊
工单紧急程度:非常紧急
是否投诉倾向:否
是否重复投诉:否
是否携转意向:否
是否有升级投诉倾向:否
*业务名称:业务融合开机流程OTT+小微宽带+全光WiFi+FTTR组网
投诉内容:手机号码：17865639966，【问题描述】客户已办理宽带业务，有开通单，要求装维尽快联系上门，请处理，谢谢。联系电话：17865639966，联系人：先生/女士，录音流水号：2025010517232002520841778。受理明细：531920062399999999。
在途开通单信息：536241227526671060，17865639966，2024-12-27 10:58:08，业务融合开机流程OTT+小微宽带+全光WiFi+FTTR组网，处理中，黄单建设（楼宇）
是否到厅:否
业务名称:业务融合开机流程OTT+小微宽带+全光WiFi+FTTR组网
;宽带小区$[杨春商贸城]$</t>
  </si>
  <si>
    <t>2025-01-05 17:36:51</t>
  </si>
  <si>
    <t>2025-01-05 17:37:14</t>
  </si>
  <si>
    <t>SD-057-250105-904523-5475</t>
  </si>
  <si>
    <t>2025-01-05 18:22:05</t>
  </si>
  <si>
    <t>【调研】-(目标)普通区域-坊子区-王松四村-18366305162-300M-宽带上网投诉-次数0-202501050000617232</t>
  </si>
  <si>
    <t>202501050000617232</t>
  </si>
  <si>
    <t xml:space="preserve">202501050000617232#流程受理流水号：20250105182032183663051621189160
客户号码:18366305162
客户姓名:孔**
投诉地市:潍坊
来话流水:2025010518201234520846985
宽带账号:18366305162
宽带账号归属地市:潍坊
宽带账号归属区县:坊子区
故障地址:潍坊坊子区坊子老区王松四村行政村王松四村王松四村1号箱*********
联系电话:18366305162
联系人:先生/女士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故障时间:2025-01-05 18:21:18
具体故障现象:提示网络无法连接，
客户其他诉求:客户侧为质差终端，要求上门更换终端并一并处理故障问题。
</t>
  </si>
  <si>
    <t>2025-01-05 18:25:12</t>
  </si>
  <si>
    <t>2025-01-05 18:26:12</t>
  </si>
  <si>
    <t>SD-057-250105-390462-750</t>
  </si>
  <si>
    <t>2025-01-05 09:31:38</t>
  </si>
  <si>
    <t>(目标)普通区域-奎文区-晨晟世纪城-19862695295-1000M-宽带上网投诉-次数0-202501050000143581</t>
  </si>
  <si>
    <t>202501050000143581</t>
  </si>
  <si>
    <t>202501050000143581#流程受理流水号：20250105093047198626952951021729
客户号码:19862695295
客户姓名:王**
投诉地市:潍坊
来话流水:2025010509302982120853244
宽带账号:19862695295
账号归属区县:奎文
联系电话:19862695295
联系人:先生/女士
宽带地址:潍坊
工单紧急程度:非常紧急
是否投诉倾向:否
是否重复投诉:否
是否携转意向:否
是否有升级投诉倾向:否
*业务名称:业务融合移机流程宽带+OTT
投诉内容:手机号码：19862695295，【问题描述】客户已办理宽带业务，有开通单，要求装维尽快联系上门，请处理，谢谢。联系电话：19862695295，联系人：先生/女士，录音流水号：2025010509302982120853244。受理明细：531920062399999999。
在途开通单信息：536250104268957510，19862695295，2025-01-04 16:31:35，业务融合移机流程宽带+OTT，处理中，异常处理，客户要求上午联系
是否到厅:否
业务名称:业务融合移机流程宽带+OTT
;宽带小区$[晨晟世纪城]$</t>
  </si>
  <si>
    <t>2025-01-05 09:39:22</t>
  </si>
  <si>
    <t>2025-01-05 09:39:40</t>
  </si>
  <si>
    <t>SD-852-314807-1420-924</t>
  </si>
  <si>
    <t>SD-057-250105-261857-6796</t>
  </si>
  <si>
    <t>2025-01-05 21:56:38</t>
  </si>
  <si>
    <t>普通区域-坊子区-凤凰水岸名郡-13406679263-300M-业务受理宽带-次数0-202501050000694454</t>
  </si>
  <si>
    <t>202501050000694454</t>
  </si>
  <si>
    <t>202501050000694454# 宽带账号:13406679263; 联系电话：13406679263，问题类型：此工单为群障修复工单，根据群障全量闭环修复管理要求，为确保客户网络通畅，请装维人员跟进修复网络问题，谢谢！ 
 群障标题：公告。故障描述：潍坊坊子区凤凰水岸名郡光缆故障，预估24小时恢复，请帮忙拦截,如有需要请联系片区装维师傅高明文15706307270主叫号码：13406679263.0;该号码仅供参考，请优先联系宽带账号。</t>
  </si>
  <si>
    <t>2025-01-05 21:57:44</t>
  </si>
  <si>
    <t>SD-851-294821-9083-7090</t>
  </si>
  <si>
    <t>SD-057-250105-176985-1346</t>
  </si>
  <si>
    <t>2025-01-05 10:23:59</t>
  </si>
  <si>
    <t>【调研】-普通区域--null--宽带上网投诉-次数0-202501030000709989</t>
  </si>
  <si>
    <t>2025-01-06 10:24:00</t>
  </si>
  <si>
    <t>202501030000709989</t>
  </si>
  <si>
    <t>202501030000709989#【已关注中国移动10086微信公众号】手机号码：15006622155，【问题描述】客户来电对于本机若新装单宽需要交100元的安装调测费表示不满。已向客户分析解释，客户不认可，要求给予查询处理。联系人：先生/女士，联系电话：15006622155，流水号：2025010320520774520841614。
流程受理流水号：20250103210936150066221551219259
受理明细:531920062399999999
4G套餐名称:预付费新飞享+套餐
是否下发过短信提醒:否
前期有无退费记录:否
是否解释无法退费:否
是否到厅:否</t>
  </si>
  <si>
    <t>SD-057-250105-708592-2703</t>
  </si>
  <si>
    <t>2025-01-05 12:53:34</t>
  </si>
  <si>
    <t>普通区域-潍城区-北宫社区-13455600736-100M-宽带上网投诉-次数0-202501050000332722</t>
  </si>
  <si>
    <t>202501050000332722</t>
  </si>
  <si>
    <t xml:space="preserve">202501050000332722#流程受理流水号：20250105125134134556007361088798
客户号码:13455600736
客户姓名:考**
投诉地市:潍坊
来话流水:2025010512503205720883101
宽带账号:13455600736
宽带账号归属地市:潍坊
宽带账号归属区县:潍城区
故障地址:潍坊潍城区北关街道北宫西街北宫社区16号*********
联系电话:15863426830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故障时间:2025-01-05 12:52:29
具体故障现象:用户无法提供具体故障现象，
客户其他诉求:客户侧为质差终端，要求上门更换终端并一并处理故障问题。
</t>
  </si>
  <si>
    <t>2025-01-05 12:57:24</t>
  </si>
  <si>
    <t>2025-01-05 12:57:47</t>
  </si>
  <si>
    <t>SD-057-250105-102865-3120</t>
  </si>
  <si>
    <t>2025-01-05 13:51:41</t>
  </si>
  <si>
    <t>普通区域-安丘市-东溪家园-15762673155-300M-宽带延伸服务-次数0-202501050000369694</t>
  </si>
  <si>
    <t>202501050000369694</t>
  </si>
  <si>
    <t xml:space="preserve">202501050000369694#【已关注中国移动10086微信公众号】流程受理流水号：20250105134843157626731551103566
客户号码:15762673155
客户姓名:李**
投诉地市:潍坊
来话流水:2025010513465635020812099
宽带账号:15762673155
宽带账号归属地市:潍坊
宽带账号归属区县:安丘市
故障地址:潍坊安丘市凌河镇雄鹰大道东溪家园17号楼*********
联系电话:18265618364
联系人:先生/女士
工单紧急程度:一般
是否有升级投诉倾向:否
是否重复投诉:否
是否携转意向:否
是否投诉倾向:否
是否智能网关:智能网关
当前是否在线:是
接入方式:FTTH
是否质差终端:无质差信息
光功率:-22.07
故障大类:宽带/电视
故障细类:宽带延伸服务
携转原因:
故障时间:2025-01-05 13:45:58
具体故障现象:客户要求重新布6类线，要求安装师傅的态度好一些，对延伸收费不认可，要求网线走网线口，不要弱电箱的门，请协助处理，谢谢
</t>
  </si>
  <si>
    <t>2025-01-05 13:55:32</t>
  </si>
  <si>
    <t>2025-01-05 13:56:04</t>
  </si>
  <si>
    <t>2025-01-05 12:47:05</t>
  </si>
  <si>
    <t>80+金卡-普通区域-寿光市-中李村自然村-15866501644-1000M-魔百和投诉-次数0-20250105124441X281992471 一级督办</t>
  </si>
  <si>
    <t>20250105124441X281992471</t>
  </si>
  <si>
    <t>2025-01-05 13:07:21</t>
  </si>
  <si>
    <t>SD-851-295584-7348-17558</t>
  </si>
  <si>
    <t>SD-057-250105-720513-4253</t>
  </si>
  <si>
    <t>2025-01-05 16:04:52</t>
  </si>
  <si>
    <t>普通区域-昌邑市-远东庄自然村-18264418761-200M-宽带上网投诉-次数0-202501050000489845</t>
  </si>
  <si>
    <t>2025-01-06 17:05:00</t>
  </si>
  <si>
    <t>202501050000489845</t>
  </si>
  <si>
    <t>202501050000489845#用户表示宽带不能正常使用，不配合操作，要求上门维修，请工作人员协助处理，谢谢！流水号2025010516030669620881181，联系人女士，联系电话18863619397！</t>
  </si>
  <si>
    <t>2025-01-05 16:10:21</t>
  </si>
  <si>
    <t>2025-01-05 16:10:48</t>
  </si>
  <si>
    <t>SD-851-278229-13676-18689</t>
  </si>
  <si>
    <t>SD-057-250105-712654-754</t>
  </si>
  <si>
    <t>2025-01-05 09:32:13</t>
  </si>
  <si>
    <t>【调研】-80+普通-(目标)普通区域-昌乐县-乐港公寓-15866598096-300M-宽带上网投诉-次数0-20250105092926X566823198</t>
  </si>
  <si>
    <t>20250105092926X566823198</t>
  </si>
  <si>
    <t xml:space="preserve">【农村网络投诉】流程受理流水号：20250105092811158665980961020767
客户号码:15866598096
客户姓名:冯*
投诉地市:潍坊
来话流水:2025010509275716720825184
宽带账号:15866598096
宽带账号归属地市:潍坊
宽带账号归属区县:昌乐县
故障地址:潍坊昌乐县城关街道孤山街文化路交叉路口（福州商城）孤山街文化路交叉路口（福州商城）自然村福州商城A4楼3号箱*********
联系电话:15866598096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09:29:38
具体故障现象:电脑无法上网，
客户其他诉求:
</t>
  </si>
  <si>
    <t>2025-01-05 09:36:54</t>
  </si>
  <si>
    <t>吴元明</t>
  </si>
  <si>
    <t>15706307126</t>
  </si>
  <si>
    <t>dw3_jk_wuyuanming</t>
  </si>
  <si>
    <t>2025-01-05 09:39:04</t>
  </si>
  <si>
    <t>SD-057-250105-869405-6061</t>
  </si>
  <si>
    <t>2025-01-05 19:35:01</t>
  </si>
  <si>
    <t>普通区域-高密市-预制件宿舍-13280199661-300M-宽带上网投诉-次数0-20250105193210X730519668</t>
  </si>
  <si>
    <t>20250105193210X730519668</t>
  </si>
  <si>
    <t xml:space="preserve">流程受理流水号：20250105193049132801996611203899
客户号码:13280199661
客户姓名:杜**
投诉地市:潍坊
来话流水:2025010519280296320887516
宽带账号:13280199661
宽带账号归属地市:潍坊
宽带账号归属区县:高密市
故障地址:潍坊高密市密水街道健康路预制件宿舍状元府第4#张海青*********
联系电话:15053658662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故障时间:2025-01-05 19:31:09
具体故障现象:光猫亮红灯，
客户其他诉求:
</t>
  </si>
  <si>
    <t>2025-01-05 19:36:43</t>
  </si>
  <si>
    <t>2025-01-05 19:37:04</t>
  </si>
  <si>
    <t>SD-057-250105-643182-6725</t>
  </si>
  <si>
    <t>2025-01-05 21:23:05</t>
  </si>
  <si>
    <t>普通区域-坊子区-中百佳乐家宿舍-18366585173-100M-宽带上网投诉-次数0-20250105212059X259735925</t>
  </si>
  <si>
    <t>20250105212059X259735925</t>
  </si>
  <si>
    <t xml:space="preserve">流程受理流水号：20250105211956183665851731219390
客户号码:18366585173
客户姓名:刘**
投诉地市:潍坊
来话流水:2025010521102261120856168
宽带账号:18366585173
宽带账号归属地市:潍坊
宽带账号归属区县:坊子区
故障地址:潍坊坊子区坊子新区中百小区中百佳乐家宿舍50号楼*********
联系电话:15963448436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光功率:-19.31
故障大类:宽带
故障细类:宽带无法上网(专席)
携转原因:
故障时间:2025-01-05 21:23:31
具体故障现象:光猫灯正常但电脑手机无法上网，
客户其他诉求:
</t>
  </si>
  <si>
    <t>2025-01-05 21:30:07</t>
  </si>
  <si>
    <t>2025-01-05 21:30:29</t>
  </si>
  <si>
    <t>SD-057-250105-492670-2836</t>
  </si>
  <si>
    <t>2025-01-05 13:09:16</t>
  </si>
  <si>
    <t>【调研】-普通区域-诸城市-寿塔安置区-13054727887-300M-宽带上网投诉-次数0-202501050000340349</t>
  </si>
  <si>
    <t>202501050000340349</t>
  </si>
  <si>
    <t xml:space="preserve">202501050000340349#客户反映电视无法观看，提示黑屏，线上排障未恢复，请协助处理。谢谢  联系人：女士 联系电话：本机 流水：2025010513043765920886604
</t>
  </si>
  <si>
    <t>2025-01-05 13:11:37</t>
  </si>
  <si>
    <t>2025-01-05 13:12:04</t>
  </si>
  <si>
    <t>SD-851-276580-18828-29945</t>
  </si>
  <si>
    <t>SD-057-250105-652078-2781</t>
  </si>
  <si>
    <t>2025-01-05 13:05:02</t>
  </si>
  <si>
    <t>普通区域-青州市-西马兰村-15863427175-200M-宽带上网投诉-次数0-20250105130207X327659313</t>
  </si>
  <si>
    <t>20250105130207X327659313</t>
  </si>
  <si>
    <t xml:space="preserve">【农村网络投诉】流程受理流水号：20250105130043158634271751091163
客户号码:15863427175
客户姓名:潘**
投诉地市:潍坊
来话流水:2025010513002444320855181
宽带账号:15863427175
宽带账号归属地市:潍坊
宽带账号归属区县:青州市
故障地址:潍坊青州市高柳镇西马兰村西马兰村22号箱(村西边益顺）*********
联系电话:15863427175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光功率:-17.37
故障大类:宽带/电视
故障细类:宽带无法上网
携转原因:
故障时间:2025-01-05 13:01:04
具体故障现象:光猫不通电
客户其他诉求:
</t>
  </si>
  <si>
    <t>2025-01-05 13:08:49</t>
  </si>
  <si>
    <t>2025-01-05 13:09:17</t>
  </si>
  <si>
    <t>SD-851-247264-24913-24724</t>
  </si>
  <si>
    <t>SD-057-250105-873162-2822</t>
  </si>
  <si>
    <t>2025-01-05 13:07:52</t>
  </si>
  <si>
    <t>【调研】-80+银卡-普通区域-潍城区-小庄自然村-15095191234-100M-宽带上网投诉-次数0-202501050000338407</t>
  </si>
  <si>
    <t>202501050000338407</t>
  </si>
  <si>
    <t xml:space="preserve">202501050000338407#宽带账号：15095191234；宽带地址：潍坊潍城区于河街道小庄小庄自然村；客户来电反映宽带/移动高清*****，客户不在现场，无法配合线上指导/客户不配合排障，要求上门，请协助处理，谢谢！联系电话：15095191234；联系人：先生；来电流水：2025010513012813620863091
</t>
  </si>
  <si>
    <t>2025-01-05 13:10:48</t>
  </si>
  <si>
    <t>2025-01-05 13:11:06</t>
  </si>
  <si>
    <t>SD-057-250105-920583-2725</t>
  </si>
  <si>
    <t>2025-01-05 12:56:19</t>
  </si>
  <si>
    <t>【调研】-(目标)普通区域-临朐县-刘家营村自然村-15165671754-100M-宽带上网投诉-次数0-20250105125537X937575891</t>
  </si>
  <si>
    <t>20250105125537X937575891</t>
  </si>
  <si>
    <t xml:space="preserve">【农村网络投诉】流程受理流水号：20250105125502151656717541089675
客户号码:15165671754
客户姓名:张**
投诉地市:潍坊
来话流水:2025010512545164920814696
宽带账号:15165671754
宽带账号归属地市:潍坊
宽带账号归属区县:临朐县
故障地址:潍坊临朐县沂山管理委员会刘家营村刘家营村自然村刘家营村20号箱刘延峰*********
联系电话:15165671754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12:55:21
具体故障现象:光猫亮红灯，
客户其他诉求:
</t>
  </si>
  <si>
    <t>2025-01-05 12:58:22</t>
  </si>
  <si>
    <t>2025-01-05 12:58:58</t>
  </si>
  <si>
    <t>2025-01-05 13:57:18</t>
  </si>
  <si>
    <t>普通区域-奎文区-金隅园-13053601443-200M-业务受理宽带-次数0-202501050000372989 一级督办</t>
  </si>
  <si>
    <t>202501050000372989</t>
  </si>
  <si>
    <t>2025-01-05 14:03:35</t>
  </si>
  <si>
    <t>2025-01-05 14:05:17</t>
  </si>
  <si>
    <t>SD-057-250105-918740-3132</t>
  </si>
  <si>
    <t>2025-01-05 13:53:09</t>
  </si>
  <si>
    <t>【调研】-80+银卡-普通区域-昌乐县-山坡西沟村自然村-13721971260-1000M-宽带上网投诉-次数0-20250105135236X356071947</t>
  </si>
  <si>
    <t>20250105135236X356071947</t>
  </si>
  <si>
    <t xml:space="preserve">【农村网络投诉】流程受理流水号：20250105135206137219712601104563
客户号码:13721971260
客户姓名:朱**
投诉地市:潍坊
来话流水:2025010513514730620856325
宽带账号:13721971260
宽带账号归属地市:潍坊
宽带账号归属区县:昌乐县
故障地址:潍坊昌乐县白塔镇山坡西沟村山坡西沟村自然村山坡西沟村2#（村北朱友亭东墙）*********
联系电话:13721971260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故障细类:宽带无法上网
携转原因:
故障时间:2025-01-05 13:52:17
具体故障现象:网速慢卡顿，
客户其他诉求:
</t>
  </si>
  <si>
    <t>2025-01-05 13:55:05</t>
  </si>
  <si>
    <t>2025-01-05 13:55:30</t>
  </si>
  <si>
    <t>SD-851-273378-6460-10017</t>
  </si>
  <si>
    <t>SD-057-250105-950238-4106</t>
  </si>
  <si>
    <t>2025-01-05 15:48:36</t>
  </si>
  <si>
    <t>80+普通-普通区域-奎文区-纺织小区六区（潍棉）-13573661271-1000M-宽带上网投诉-次数0-202501050000474349</t>
  </si>
  <si>
    <t>202501050000474349</t>
  </si>
  <si>
    <t>202501050000474349#宽带账号：13573661271；宽带地址：潍坊奎文区潍州路街道前进街纺织小区六区（潍棉）70号楼；
客户来电反映移动高清电视无法正常观看，客户不配合排障，要求师傅上门，请协助处理，谢谢！
联系电话：13573661271；联系人：先生；来电流水：2025010515463258920897510。</t>
  </si>
  <si>
    <t>2025-01-05 16:05:04</t>
  </si>
  <si>
    <t>2025-01-05 16:05:25</t>
  </si>
  <si>
    <t>SD-851-301893-9013-4339</t>
  </si>
  <si>
    <t>SD-057-250105-705926-5492</t>
  </si>
  <si>
    <t>2025-01-05 18:24:49</t>
  </si>
  <si>
    <t>80+普通-FTTR-普通区域-青州市-九州名座东区-15866127779-1000M-宽带延伸服务-次数0-202501050000616694</t>
  </si>
  <si>
    <t>202501050000616694</t>
  </si>
  <si>
    <t xml:space="preserve">202501050000616694#流程受理流水号：20250105182204158661277791189567
客户号码:15866127779
客户姓名:王*
投诉地市:潍坊
来话流水:2025010518175658920829751
宽带账号:15866127779
宽带账号归属地市:潍坊
宽带账号归属区县:青州市
故障地址:潍坊青州市云门山街道云门山路九州名座东区4号楼2-502*********
联系电话:15866127779
联系人:先生/女士
工单紧急程度:紧急
是否有升级投诉倾向:否
是否重复投诉:否
是否携转意向:否
是否投诉倾向:否
是否智能网关:智能网关
当前是否在线:是
接入方式:FTTH
是否质差终端:无质差信息
光功率:-15.73
故障大类:宽带/电视
故障细类:宽带延伸服务
携转原因:
故障时间:2025-01-05 18:23:44
具体故障现象:调测其它设备，机顶盒总是自动关机，已经检查待机设置都是关闭
</t>
  </si>
  <si>
    <t>2025-01-05 18:27:33</t>
  </si>
  <si>
    <t>2025-01-05 18:27:51</t>
  </si>
  <si>
    <t>SD-851-308881-25807-22297</t>
  </si>
  <si>
    <t>SD-057-250105-648521-5494</t>
  </si>
  <si>
    <t>2025-01-05 18:25:14</t>
  </si>
  <si>
    <t>【调研】-80+金卡-普通区域-奎文区-宝通陆号（多层）-13406686226-300M-业务受理宽带-次数0-202501050000616489</t>
  </si>
  <si>
    <t>202501050000616489</t>
  </si>
  <si>
    <t>202501050000616489#用户表示宽带不能正常使用，不配合操作，要求上门维修，请工作人员协助处理，谢谢！流水号2025010518225411120867263，联系人女士，联系电话13406686226！</t>
  </si>
  <si>
    <t>2025-01-05 18:44:07</t>
  </si>
  <si>
    <t>2025-01-05 18:46:02</t>
  </si>
  <si>
    <t>SD-057-250105-063941-5509</t>
  </si>
  <si>
    <t>2025-01-05 18:26:28</t>
  </si>
  <si>
    <t>普通区域-安丘市-龙耀锦都-15165679517-100M-业务受理宽带-次数0-202501050000617720</t>
  </si>
  <si>
    <t>202501050000617720</t>
  </si>
  <si>
    <t>202501050000617720#【已关注中国移动10086微信公众号】 宽带账号:15165679517; 联系电话：15165679517，问题类型：此工单为群障修复工单，根据群障全量闭环修复管理要求，为确保客户网络通畅，请装维人员跟进修复网络问题，谢谢！ 
 群障标题：公告。故障描述：潍坊安丘市龙耀锦都光缆故障，预估24小时恢复，请帮忙拦截,如有需要请联系片区装维师傅郑绪朋15706307027主叫号码：13081677467.0;该号码仅供参考，请优先联系宽带账号。</t>
  </si>
  <si>
    <t>2025-01-05 18:28:30</t>
  </si>
  <si>
    <t>2025-01-05 18:29:03</t>
  </si>
  <si>
    <t>SD-057-250105-170432-833</t>
  </si>
  <si>
    <t>2025-01-05 09:38:08</t>
  </si>
  <si>
    <t>80+金卡-普通区域-奎文区-中建大观天下四期-13676367667-1000M-宽带上网投诉-次数0-20250105093722X423019310</t>
  </si>
  <si>
    <t>20250105093722X423019310</t>
  </si>
  <si>
    <t xml:space="preserve">流程受理流水号：20250105093529136763676671023554
客户号码:13676367667
客户姓名:孙**
投诉地市:潍坊
来话流水:2025010509335983920891692
宽带账号:13676367667
宽带账号归属地市:潍坊
宽带账号归属区县:高新
故障地址:潍坊高新高新城区潍县中路中建大观天下四期5号楼*********
联系电话:13676367667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光功率:-17.59
故障大类:宽带/电视
故障细类:网速慢/上网掉线(专席)
携转原因:
故障时间:2025-01-05 09:32:43
具体故障现象:网速慢卡顿，已告知客户本机号码已停机，客户表示马上缴费，请尽快处理，谢谢
客户其他诉求:
</t>
  </si>
  <si>
    <t>2025-01-05 09:41:30</t>
  </si>
  <si>
    <t>2025-01-05 09:41:50</t>
  </si>
  <si>
    <t>SD-851-250163-22333-12402</t>
  </si>
  <si>
    <t>SD-057-250105-354971-6065</t>
  </si>
  <si>
    <t>2025-01-05 19:35:19</t>
  </si>
  <si>
    <t>普通区域-临朐县-颐和嘉苑二期-13853609285-300M-宽带上网投诉-次数0-202501050000648209</t>
  </si>
  <si>
    <t>202501050000648209</t>
  </si>
  <si>
    <t>202501050000648209#13853609285客户来电反映本机办理的宽带上网卡顿，线上排障未恢复，经查询显示质差路由器，直接要求维修人员上门维修，请尽快协助处理，谢谢 
 联系人：先生  联系电话：本机 流水：2025010519290807120893730</t>
  </si>
  <si>
    <t>2025-01-05 19:41:20</t>
  </si>
  <si>
    <t>2025-01-05 19:42:00</t>
  </si>
  <si>
    <t>SD-057-250105-973284-6747</t>
  </si>
  <si>
    <t>2025-01-05 21:27:01</t>
  </si>
  <si>
    <t>80+普通-普通区域-奎文区-书林苑-18863667293-200M-业务受理宽带-次数0-202501050000693162</t>
  </si>
  <si>
    <t>202501050000693162</t>
  </si>
  <si>
    <t>202501050000693162# 宽带账号:18863667293; 联系电话：18863667293，问题类型：此工单为群障修复工单，根据群障全量闭环修复管理要求，为确保客户网络通畅，请装维人员跟进修复网络问题，谢谢！ 
 群障标题：公告。故障描述：书林苑主叫号码：13721957598.0;该号码仅供参考，请优先联系宽带账号。</t>
  </si>
  <si>
    <t>2025-01-05 21:40:49</t>
  </si>
  <si>
    <t>SD-057-250105-293564-3183</t>
  </si>
  <si>
    <t>2025-01-05 13:58:11</t>
  </si>
  <si>
    <t>80+金卡-普通区域-昌邑市-长埠村自然村-13475654156-1000M-宽带上网投诉-次数0-202501050000371403</t>
  </si>
  <si>
    <t>202501050000371403</t>
  </si>
  <si>
    <t>202501050000371403#宽带账号：13475654156；宽带地址：潍坊昌邑市李家埠镇长埠村；客户来电反映宽带不能用，外面的线断了，要求师傅上门，请协助处理，谢谢！联系电话：本机；联系人：先生；来电流水：2025010513535055520875008</t>
  </si>
  <si>
    <t>2025-01-05 14:00:06</t>
  </si>
  <si>
    <t>2025-01-05 14:00:34</t>
  </si>
  <si>
    <t>SD-851-300213-18410-2863</t>
  </si>
  <si>
    <t>SD-057-250105-023715-4997</t>
  </si>
  <si>
    <t>2025-01-05 17:26:26</t>
  </si>
  <si>
    <t>【调研】-普通区域-诸城市-宝科龙旺华庭-13780833515-300M-宽带上网投诉-次数0-202501050000568621</t>
  </si>
  <si>
    <t>2025-01-06 18:27:00</t>
  </si>
  <si>
    <t>202501050000568621</t>
  </si>
  <si>
    <t>202501050000568621#流程受理流水号：20250105172356137808335151172565
客户号码:13780833515
客户姓名:孙*
投诉地市:潍坊
来话流水:2025010517205421320817327
宽带账号:13780833515
宽带账号归属地市:潍坊
宽带账号归属区县:诸城市
故障地址:潍坊诸城市舜王街道206国道宝科龙旺华庭17号楼*********
联系电话:13780833515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光功率:-17.85
故障大类:宽带/电视
故障细类:网速慢/上网掉线(专席)
携转原因:
故障时间:2025-01-05 17:24:31
具体故障现象:客户来电反映：宽带上网慢，频繁掉线，四个月内未得到解决，客户要求尽快解决，并要求赔偿宽带损坏期间的费用，请协助处理谢谢！
客户其他诉求:
;宽带小区$[宝科龙旺华庭]$</t>
  </si>
  <si>
    <t>2025-01-05 17:49:44</t>
  </si>
  <si>
    <t>2025-01-05 17:50:03</t>
  </si>
  <si>
    <t>SD-057-250105-201658-4998</t>
  </si>
  <si>
    <t>2025-01-05 17:26:27</t>
  </si>
  <si>
    <t>普通区域-奎文区-书香铭郡-15863271081-300M-业务受理宽带-次数0-202501050000570169</t>
  </si>
  <si>
    <t>202501050000570169</t>
  </si>
  <si>
    <t>202501050000570169#【已关注中国移动10086微信公众号】 宽带账号:15863271081; 联系电话：15863271081，问题类型：此工单为群障修复工单，根据群障全量闭环修复管理要求，为确保客户网络通畅，请装维人员跟进修复网络问题，谢谢！ 
 群障标题：公告。故障描述：潍坊奎文区书香铭郡光缆故障，预估24小时恢复，请帮忙拦截,如有需要请联系片区装维师傅张松15706366505主叫号码：15863271081.0;该号码仅供参考，请优先联系宽带账号。</t>
  </si>
  <si>
    <t>2025-01-05 17:38:15</t>
  </si>
  <si>
    <t>SD-057-250105-504736-799</t>
  </si>
  <si>
    <t>2025-01-05 09:36:45</t>
  </si>
  <si>
    <t>80+普通-普通区域-潍城区-锦绣名郡-15689841386-1000M-业务受理宽带-次数0-202501050000152426</t>
  </si>
  <si>
    <t>202501050000152426</t>
  </si>
  <si>
    <t>202501050000152426# 宽带账号:15689841386; 联系电话：15689841386，问题类型：此工单为群障修复工单，根据群障全量闭环修复管理要求，为确保客户网络通畅，请装维人员跟进修复网络问题，谢谢！ 
 群障标题：公告。故障描述：潍坊潍城区锦绣名郡光缆故障，预估24小时恢复，请帮忙拦截,如有需要请联系片区装维师傅周富超15706307864主叫号码：15689841386.0;该号码仅供参考，请优先联系宽带账号。</t>
  </si>
  <si>
    <t>2025-01-05 09:47:15</t>
  </si>
  <si>
    <t>2025-01-05 09:47:39</t>
  </si>
  <si>
    <t>SD-851-307984-7163-23876</t>
  </si>
  <si>
    <t>SD-057-250105-746850-6542</t>
  </si>
  <si>
    <t>2025-01-05 20:47:02</t>
  </si>
  <si>
    <t>普通区域-诸城市-交通小区-18764705975-200M-宽带延伸服务-次数0-202501050000683513</t>
  </si>
  <si>
    <t>202501050000683513</t>
  </si>
  <si>
    <t xml:space="preserve">202501050000683513#【已关注中国移动10086微信公众号】流程受理流水号：20250105204619187647059751216036
客户号码:18764705975
客户姓名:潘**
投诉地市:潍坊
来话流水:2025010520444763820862878
宽带账号:18764705975
宽带账号归属地市:潍坊
宽带账号归属区县:诸城市
故障地址:潍坊诸城市密州街道东关大街交通小区4号楼*********
联系电话:18764705975
联系人:先生
工单紧急程度:一般
是否有升级投诉倾向:否
是否重复投诉:否
是否携转意向:否
是否投诉倾向:否
是否智能网关:智能网关
当前是否在线:是
接入方式:FTTH
是否质差终端:无质差信息
光功率:-19.17
故障大类:电视
故障细类:宽带延伸服务
携转原因:
故障时间:2025-01-05 20:49:24
具体故障现象:请装维师傅携带新的遥控器上门
</t>
  </si>
  <si>
    <t>2025-01-05 20:51:53</t>
  </si>
  <si>
    <t>2025-01-05 20:52:15</t>
  </si>
  <si>
    <t>SD-057-250105-083975-2494</t>
  </si>
  <si>
    <t>【调研】-80+白金-(目标)普通区域-寿光市-河涯王村自然村-13562628075-1000M-宽带上网投诉-次数0-202501050000313007</t>
  </si>
  <si>
    <t>202501050000313007</t>
  </si>
  <si>
    <t xml:space="preserve">202501050000313007#流程受理流水号：20250105122530135626280751082050
客户号码:13562628075
客户姓名:孙**
投诉地市:潍坊
来话流水:2025010512243890720885118
宽带账号:13562628075
宽带账号归属地市:潍坊
宽带账号归属区县:寿光市
故障地址:潍坊寿光市胡营河涯王村河涯王村自然村河涯王村扩容16号箱*********
联系电话:13562628075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故障时间:2025-01-05 12:25:43
具体故障现象:提示网络无法连接，
客户其他诉求:客户侧为质差终端，要求上门更换终端并一并处理故障问题。
</t>
  </si>
  <si>
    <t>2025-01-05 12:32:06</t>
  </si>
  <si>
    <t>2025-01-05 12:32:40</t>
  </si>
  <si>
    <t>SD-057-250105-708241-5799</t>
  </si>
  <si>
    <t>普通区域-奎文区-中建大观天下（含一三期）-14753610309-300M-宽带上网投诉-次数0-202501050000639069</t>
  </si>
  <si>
    <t>202501050000639069</t>
  </si>
  <si>
    <t>202501050000639069#流程受理流水号：20250105185937147536103091197993
客户号码:14753610309
客户姓名:蔡**
投诉地市:潍坊
来话流水:2025010518585151720811891
宽带账号:14753610309
宽带账号归属地市:潍坊
宽带账号归属区县:奎文区
故障地址:潍坊奎文区高新城区东方路中建大观天下（含一三期）20号楼（三期）*********
联系电话:14753610309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光功率:-16.98
故障大类:宽带/电视
故障细类:网速慢/上网掉线(专席)
携转原因:
故障时间:2025-01-05 18:59:07
具体故障现象:网速慢卡顿，路由器摆放在开阔的地方，路由器也是千兆路由器已经断电启动，还是未恢复
客户其他诉求:
;宽带小区$[中建大观天下（含一三期）]$</t>
  </si>
  <si>
    <t>2025-01-05 19:04:52</t>
  </si>
  <si>
    <t>2025-01-05 19:05:08</t>
  </si>
  <si>
    <t>SD-851-291440-1440-4784</t>
  </si>
  <si>
    <t>SD-057-250105-819036-4055</t>
  </si>
  <si>
    <t>2025-01-05 15:43:20</t>
  </si>
  <si>
    <t>【调研】-80+普通-普通区域-寒亭区-金辉华府-18765196737-1000M-宽带上网投诉-次数0-202501050000471078</t>
  </si>
  <si>
    <t>202501050000471078</t>
  </si>
  <si>
    <t>202501050000471078#【已关注中国移动10086微信公众号】流程受理流水号：20250105154201187651967371139930
客户号码:18765196737
客户姓名:郭**
投诉地市:潍坊
来话流水:2025010515410357620835780
宽带账号:18765196737
宽带账号归属地市:潍坊
宽带账号归属区县:寒亭区
故障地址:潍坊寒亭区金辉华府6号
联系电话:18765196737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
故障细类:网速慢/上网掉线(专席)
携转原因:
故障时间:2025-01-05 15:45:19
具体故障现象:网速慢卡顿，
客户其他诉求:
;宽带小区$[金辉华府]$</t>
  </si>
  <si>
    <t>2025-01-05 15:47:26</t>
  </si>
  <si>
    <t>SD-851-326443-9139-28234</t>
  </si>
  <si>
    <t>SD-057-250105-721485-4114</t>
  </si>
  <si>
    <t>2025-01-05 15:49:57</t>
  </si>
  <si>
    <t>普通区域-坊子区-坊子峡山区郑公中心街-15966143992-1000M-宽带延伸服务-次数0-202501050000475982</t>
  </si>
  <si>
    <t>202501050000475982</t>
  </si>
  <si>
    <t xml:space="preserve">202501050000475982#流程受理流水号：20250105154804159661439921141921
客户号码:15966143992
客户姓名:刘**
投诉地市:潍坊
来话流水:2025010515433674520864531
宽带账号:15966143992
宽带账号归属地市:潍坊
宽带账号归属区县:坊子区
故障地址:潍坊坊子区郑公街道坊子峡山区郑公中心街沿街坊子峡山区郑公中心街沿街7号箱*********
联系电话:15966143992
联系人:先生
工单紧急程度:一般
是否有升级投诉倾向:否
是否重复投诉:否
是否携转意向:否
是否投诉倾向:否
是否智能网关:智能网关
当前是否在线:是
接入方式:FTTH
是否质差终端:无质差信息
光功率:-25.68
故障大类:宽带/电视
故障细类:宽带延伸服务
携转原因:
故障时间:2025-01-05 15:48:14
具体故障现象:调测路由器，客户称移动公司给的路由器。请协助处理谢谢 
</t>
  </si>
  <si>
    <t>2025-01-05 15:51:34</t>
  </si>
  <si>
    <t>2025-01-05 15:52:12</t>
  </si>
  <si>
    <t>SD-851-273721-12821-14977</t>
  </si>
  <si>
    <t>SD-057-250105-146895-5005</t>
  </si>
  <si>
    <t>2025-01-05 17:26:47</t>
  </si>
  <si>
    <t>普通区域-坊子区-龙凤花园-15949780768-500M-宽带上网投诉-次数0-202501050000568395</t>
  </si>
  <si>
    <t>202501050000568395</t>
  </si>
  <si>
    <t>202501050000568395#宽带账号：15949780768；宽带地址：潍坊坊子区坊子新区凤凰大街潍坊坊子区坊子新区凤凰大街龙凤花园龙凤花园10号楼；客户来电反映宽带无法连接客户拒绝配合排障，要求师傅上门，请协助处理，谢谢！联系电话：15949780768；联系人：女士；来电流水：2025010517240766220849523</t>
  </si>
  <si>
    <t>2025-01-05 17:45:17</t>
  </si>
  <si>
    <t>2025-01-05 17:45:54</t>
  </si>
  <si>
    <t>SD-057-250105-027594-786</t>
  </si>
  <si>
    <t>2025-01-05 09:35:24</t>
  </si>
  <si>
    <t>80+普通-普通区域-潍城区-海王医药宿舍-13562610102-200M-宽带上网投诉-次数0-202501050000149526</t>
  </si>
  <si>
    <t>2025-01-06 10:36:00</t>
  </si>
  <si>
    <t>202501050000149526</t>
  </si>
  <si>
    <t>202501050000149526#宽带账号：13562610102；宽带地址：潍坊潍城区城关街道福寿西街海王医药宿舍1号楼客户来电反映宽带机顶盒无网络连接，经查询客户侧为质差机顶盒，请协助上门更换终端并一并处理故障问题，谢谢！联系电话：13562610102；联系人：***；来电流水：2025010509315968320869540</t>
  </si>
  <si>
    <t>2025-01-05 09:37:57</t>
  </si>
  <si>
    <t>2025-01-05 09:38:23</t>
  </si>
  <si>
    <t>SD-057-250105-190673-772</t>
  </si>
  <si>
    <t>2025-01-05 09:33:31</t>
  </si>
  <si>
    <t>80+银卡-普通区域-奎文区-光明小区南区-18365610158-200M-宽带上网投诉-次数0-202501050000148361</t>
  </si>
  <si>
    <t>2025-01-06 10:34:00</t>
  </si>
  <si>
    <t>202501050000148361</t>
  </si>
  <si>
    <t>202501050000148361#流程受理流水号：20250105092730183656101581020492
客户号码:18365610158
客户姓名:南*
投诉地市:潍坊
来话流水:2025010509255870620803744
宽带账号:18365610158
宽带账号归属地市:潍坊
宽带账号归属区县:奎文区
故障地址:潍坊奎文区潍州路街道光明街光明小区南区光明南区15号楼*********
联系电话:15689880856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光功率:-17.21
故障大类:宽带/电视
故障细类:网速慢/上网掉线(专席)
携转原因:
故障时间:2025-01-05 09:30:51
具体故障现象:客户来电反映网络不好用，会频繁掉网，重启设备未恢复，请协助处理，谢谢！
客户其他诉求:
;宽带小区$[光明小区南区]$</t>
  </si>
  <si>
    <t>2025-01-05 09:52:50</t>
  </si>
  <si>
    <t>2025-01-05 09:53:07</t>
  </si>
  <si>
    <t>SD-057-250105-524681-1323</t>
  </si>
  <si>
    <t>2025-01-05 10:21:13</t>
  </si>
  <si>
    <t>80+银卡-普通区域-寒亭区-新华生活城-15064672516-300M-宽带上网投诉-次数0-202501050000195394</t>
  </si>
  <si>
    <t>202501050000195394</t>
  </si>
  <si>
    <t>202501050000195394#受理号码 : 15064672516客户姓名 : 刘**号码归属地 : 潍坊寒亭 － 寒亭用户品牌 : 全球通，宽带账号：15064672516；宽带地址：潍坊寒亭区经济开发区泰祥街新华生活城10号楼2单元801室；客户来电反映宽带无法上网，客户不配合排障，要求上门，请协助处理，谢谢！联系电话：本机；联系人：女士；来电流水：2025010510110670220817042</t>
  </si>
  <si>
    <t>2025-01-05 10:24:38</t>
  </si>
  <si>
    <t>2025-01-05 10:24:56</t>
  </si>
  <si>
    <t>SD-851-276969-6858-10608</t>
  </si>
  <si>
    <t>2025-01-05 14:50:25</t>
  </si>
  <si>
    <t>【重投】-80+金卡-普通区域-奎文区-景苑小区-15069683333-1000M-宽带上网投诉-次数0-202501050000420412 一级督办</t>
  </si>
  <si>
    <t>202501050000420412</t>
  </si>
  <si>
    <t>2025-01-05 14:52:02</t>
  </si>
  <si>
    <t>2025-01-05 14:52:21</t>
  </si>
  <si>
    <t>SD-057-250105-029341-4914</t>
  </si>
  <si>
    <t>2025-01-05 17:16:24</t>
  </si>
  <si>
    <t>普通区域-奎文区-新茂家园-15095196727-1000M-业务受理宽带-次数0-202501050000560907</t>
  </si>
  <si>
    <t>2025-01-06 17:17:00</t>
  </si>
  <si>
    <t>202501050000560907</t>
  </si>
  <si>
    <t>202501050000560907#【已关注中国移动10086微信公众号】 宽带账号:15095196727; 联系电话：15095196727，问题类型：此工单为群障修复工单，根据群障全量闭环修复管理要求，为确保客户网络通畅，请装维人员跟进修复网络问题，谢谢！ 
 群障标题：公告。故障描述：潍坊奎文区新茂家园光缆故障，预估24小时恢复，请帮忙拦截,如有需要请联系片区装维师傅高胜书15706307481主叫号码：15095196727.0;该号码仅供参考，请优先联系宽带账号。</t>
  </si>
  <si>
    <t>2025-01-05 17:43:01</t>
  </si>
  <si>
    <t>2025-01-05 17:43:23</t>
  </si>
  <si>
    <t>SD-851-313147-4042-6331</t>
  </si>
  <si>
    <t>SD-057-250105-532189-4955</t>
  </si>
  <si>
    <t>2025-01-05 17:20:54</t>
  </si>
  <si>
    <t>FTTR-普通区域-安丘市-景芝明珠花园(含景福园)-15006683627-1000M-宽带上网投诉-次数0-202501050000562064</t>
  </si>
  <si>
    <t>2025-01-06 18:21:00</t>
  </si>
  <si>
    <t>202501050000562064</t>
  </si>
  <si>
    <t xml:space="preserve">202501050000562064#宽带账号：15006683627；宽带地址：潍坊安丘市景芝镇景芝206国道景芝明珠花园2号楼2号楼3单元302；客户来电反映宽带网络信号卡顿，客户在现场，无法配合线上指导，要求师傅上门，请协助处理，谢谢！联系电话：15006683627；联系人：女士；来电流水：2025010517161226320869734  
</t>
  </si>
  <si>
    <t>2025-01-05 17:32:15</t>
  </si>
  <si>
    <t>2025-01-05 17:32:42</t>
  </si>
  <si>
    <t>SD-851-252940-9251-17521</t>
  </si>
  <si>
    <t>SD-057-250105-805296-4059</t>
  </si>
  <si>
    <t>2025-01-05 15:44:01</t>
  </si>
  <si>
    <t>普通区域-寿光市-久安一村自然村-13953649419-200M-魔百和投诉-次数0-20250105151518X318018707</t>
  </si>
  <si>
    <t>2025-01-06 16:45:00</t>
  </si>
  <si>
    <t>20250105151518X318018707</t>
  </si>
  <si>
    <t xml:space="preserve">【农村网络投诉】流程受理流水号：20250105151450139536494191130936
客户号码:13953649419
客户姓名:孙**
投诉地市:潍坊
来话流水:2025010515141873120834010
宽带账号:13953649419
宽带账号归属地市:潍坊
宽带账号归属区县:寿光市
故障地址:潍坊寿光市古城久安官二久安官二久安官二村6箱（吴德才外墙）*********
联系电话:13953649419
联系人:先生 
工单紧急程度:一般
是否有升级投诉倾向:否
是否重复投诉:否
是否携转意向:否
是否投诉倾向:否
携转原因:
提单模板:客户来电反映观看移动高清电视时，【频道】无法观看或回看，客户不认可，请协助处理，谢谢。
</t>
  </si>
  <si>
    <t>2025-01-05 15:46:14</t>
  </si>
  <si>
    <t>2025-01-05 15:46:36</t>
  </si>
  <si>
    <t>SD-057-250105-570138-5010</t>
  </si>
  <si>
    <t>80+普通-普通区域-青州市-陈家楼-15762470229-1000M-业务受理宽带-次数0-202501050000569589</t>
  </si>
  <si>
    <t>2025-01-06 17:28:00</t>
  </si>
  <si>
    <t>202501050000569589</t>
  </si>
  <si>
    <t>202501050000569589# 宽带账号:15762470229; 联系电话：15762470229，问题类型：此工单为群障修复工单，根据群障全量闭环修复管理要求，为确保客户网络通畅，请装维人员跟进修复网络问题，谢谢！ 
 群障标题：公告。故障描述：陈家楼主叫号码：18764758567.0;该号码仅供参考，请优先联系宽带账号。</t>
  </si>
  <si>
    <t>2025-01-05 17:48:22</t>
  </si>
  <si>
    <t>SD-851-238850-12476-4580</t>
  </si>
  <si>
    <t>SD-057-250105-521764-2511</t>
  </si>
  <si>
    <t>2025-01-05 12:29:13</t>
  </si>
  <si>
    <t>【调研】-80+银卡-(目标)普通区域-寿光市-唐家种植园-18706586760-1000M-宽带上网投诉-次数0-20250105122717X237701118</t>
  </si>
  <si>
    <t>20250105122717X237701118</t>
  </si>
  <si>
    <t xml:space="preserve">【农村网络投诉】流程受理流水号：20250105122429187065867601081787
客户号码:18706586760
客户姓名:倪**
投诉地市:潍坊
来话流水:2025010512241404920881783
宽带账号:18706586760
宽带账号归属地市:潍坊
宽带账号归属区县:寿光市
故障地址:潍坊寿光市王高镇唐家村唐家种植园1号箱*********
联系电话:18706586760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故障时间:2025-01-05 12:28:07
具体故障现象:打不开网页，
客户其他诉求:
</t>
  </si>
  <si>
    <t>2025-01-05 12:31:16</t>
  </si>
  <si>
    <t>2025-01-05 12:31:39</t>
  </si>
  <si>
    <t>SD-851-293864-5009-4352</t>
  </si>
  <si>
    <t>SD-057-250105-072915-3658</t>
  </si>
  <si>
    <t>2025-01-05 14:56:05</t>
  </si>
  <si>
    <t>【调研】-80+金卡-普通区域-奎文区-金海御园-15169606060-1000M-宽带上网投诉-次数0-20250105145325X578240100</t>
  </si>
  <si>
    <t>20250105145325X578240100</t>
  </si>
  <si>
    <t xml:space="preserve">流程受理流水号：20250105145228151696060601123526
客户号码:15169606060
客户姓名:李**
投诉地市:潍坊
来话流水:2025010514473762020835520
宽带账号:15169606060
宽带账号归属地市:潍坊
宽带账号归属区县:奎文区
故障地址:潍坊奎文区东关街道东风东街阳光又一城北楼*********
联系电话:15169606060
联系人:先生/女士
工单紧急程度:非常紧急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故障细类:宽带无法上网(专席)
携转原因:
故障时间:2025-01-05 14:47:48
具体故障现象:光猫亮红灯，
客户其他诉求:
</t>
  </si>
  <si>
    <t>2025-01-05 14:59:07</t>
  </si>
  <si>
    <t>2025-01-05 15:03:59</t>
  </si>
  <si>
    <t>SD-851-303300-26641-12659</t>
  </si>
  <si>
    <t>SD-057-250105-298563-4917</t>
  </si>
  <si>
    <t>2025-01-05 17:16:34</t>
  </si>
  <si>
    <t>80+银卡-FTTR-普通区域-寿光市-南范村-15753613789-1000M-业务受理宽带-次数0-202501050000561269</t>
  </si>
  <si>
    <t>202501050000561269</t>
  </si>
  <si>
    <t>202501050000561269#【已关注中国移动10086微信公众号】 宽带账号:15753613789; 联系电话：15753613789，问题类型：此工单为群障修复工单，根据群障全量闭环修复管理要求，为确保客户网络通畅，请装维人员跟进修复网络问题，谢谢！ 
 群障标题：公告。故障描述：潍坊寿光市南范村光缆故障，预估24小时恢复，请帮忙拦截,如有需要请联系片区装维师傅刘彬15706307765主叫号码：15621607962.0;该号码仅供参考，请优先联系宽带账号。</t>
  </si>
  <si>
    <t>2025-01-05 17:32:55</t>
  </si>
  <si>
    <t>2025-01-05 17:33:24</t>
  </si>
  <si>
    <t>SD-851-287074-15648-24084</t>
  </si>
  <si>
    <t>SD-057-250105-542639-2640</t>
  </si>
  <si>
    <t>2025-01-05 12:47:00</t>
  </si>
  <si>
    <t>80+银卡-普通区域-青州市-南张楼村自然村-15898943174-300M-业务受理宽带-次数0-202501050000328673</t>
  </si>
  <si>
    <t>202501050000328673</t>
  </si>
  <si>
    <t>202501050000328673#【已关注中国移动10086微信公众号】 宽带账号:15898943174; 联系电话：15898943174，问题类型：此工单为群障修复工单，根据群障全量闭环修复管理要求，为确保客户网络通畅，请装维人员跟进修复网络问题，谢谢！ 
 群障标题：公告。故障描述：潍坊青州市南张楼村自然村光缆故障，预估24小时恢复，请帮忙拦截,如有需要请联系片区装维师傅刘群波15706307684主叫号码：15898943174.0;该号码仅供参考，请优先联系宽带账号。</t>
  </si>
  <si>
    <t>2025-01-05 12:49:22</t>
  </si>
  <si>
    <t>2025-01-05 12:49:47</t>
  </si>
  <si>
    <t>SD-057-250105-892016-2621</t>
  </si>
  <si>
    <t>2025-01-05 12:43:00</t>
  </si>
  <si>
    <t>80+普通-普通区域-诸城市-和美苑-18366582812-300M-宽带上网投诉-次数0-202501050000322800</t>
  </si>
  <si>
    <t>202501050000322800</t>
  </si>
  <si>
    <t>202501050000322800#流程受理流水号：20250105124143183665828121086311
客户号码:18366582812
客户姓名:王**
投诉地市:潍坊
来话流水:2025010512383522820894942
宽带账号:18366582812
宽带账号归属地市:潍坊
宽带账号归属区县:诸城市
故障地址:潍坊诸城市龙都街道兴华路和美苑1号楼*********
联系电话:18366582812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故障细类:宽带无法上网(专席)
携转原因:
故障时间:2025-01-05 12:42:23
具体故障现象:光猫灯正常但电脑手机无法上网，光猫指示灯正常但无法上网，拔插光钎线，指导断电重启设备无效
客户其他诉求:
;宽带小区$[和美苑]$</t>
  </si>
  <si>
    <t>2025-01-05 12:54:31</t>
  </si>
  <si>
    <t>SD-851-273397-797-24167</t>
  </si>
  <si>
    <t>SD-057-250105-798612-2616</t>
  </si>
  <si>
    <t>2025-01-05 12:42:14</t>
  </si>
  <si>
    <t>【调研】-80+银卡-普通区域-临朐县-恒信伯爵公馆-13562690885-100M-宽带上网投诉-次数0-202501050000323490</t>
  </si>
  <si>
    <t>202501050000323490</t>
  </si>
  <si>
    <t>202501050000323490#13562690885    辛苦上门排障   联系人先生   联系电话13562690885    流水号2025010512384641120896318</t>
  </si>
  <si>
    <t>2025-01-05 12:46:05</t>
  </si>
  <si>
    <t>2025-01-05 12:46:24</t>
  </si>
  <si>
    <t>SD-852-249116-1777-29906</t>
  </si>
  <si>
    <t>SD-057-250105-743018-5012</t>
  </si>
  <si>
    <t>2025-01-05 17:27:02</t>
  </si>
  <si>
    <t>普通区域-坊子区-学苑花园二期-15864302375-200M-业务受理宽带-次数0-202501050000570480</t>
  </si>
  <si>
    <t>202501050000570480</t>
  </si>
  <si>
    <t>202501050000570480# 宽带账号:15864302375; 联系电话：15864302375，问题类型：此工单为群障修复工单，根据群障全量闭环修复管理要求，为确保客户网络通畅，请装维人员跟进修复网络问题，谢谢！ 
 群障标题：公告。故障描述：潍坊坊子区学苑花园二期光缆故障，预估24小时恢复，请帮忙拦截,如有需要请联系片区装维师傅钟子龙15706307275主叫号码：15864302375.0;该号码仅供参考，请优先联系宽带账号。</t>
  </si>
  <si>
    <t>2025-01-05 17:45:26</t>
  </si>
  <si>
    <t>2025-01-05 17:45:49</t>
  </si>
  <si>
    <t>SD-851-244969-2413-17088</t>
  </si>
  <si>
    <t>SD-057-250105-071246-6045</t>
  </si>
  <si>
    <t>2025-01-05 19:32:48</t>
  </si>
  <si>
    <t>【调研】-80+普通-普通区域-潍城区-长青花园-13791686499-1000M-宽带上网投诉-次数0-202501050000654026</t>
  </si>
  <si>
    <t>202501050000654026</t>
  </si>
  <si>
    <t>202501050000654026#流程受理流水号：20250105193211137916864991204165
客户号码:13791686499
客户姓名:朱**
投诉地市:潍坊
来话流水:2025010519305941020804192
宽带账号:13791686499
宽带账号归属地市:潍坊
宽带账号归属区县:潍城区
故障地址:潍坊潍城区军埠口综合项目区水库路长青花园3号楼*********
联系电话:13256461226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故障细类:网速慢/上网掉线(专席)
携转原因:
故障时间:2025-01-05 19:38:47
具体故障现象:网速慢卡顿，
客户其他诉求:
;宽带小区$[长青花园]$</t>
  </si>
  <si>
    <t>2025-01-05 19:37:43</t>
  </si>
  <si>
    <t>2025-01-05 19:38:19</t>
  </si>
  <si>
    <t>SD-057-250105-634859-811</t>
  </si>
  <si>
    <t>2025-01-05 09:37:13</t>
  </si>
  <si>
    <t>普通区域-昌邑市-君悦花园-13853606712-200M-业务受理宽带-次数0-202501050000151167</t>
  </si>
  <si>
    <t>2025-01-06 09:38:00</t>
  </si>
  <si>
    <t>202501050000151167</t>
  </si>
  <si>
    <t>202501050000151167# 宽带账号:13853606712; 联系电话：13853606712，问题类型：此工单为群障修复工单，根据群障全量闭环修复管理要求，为确保客户网络通畅，请装维人员跟进修复网络问题，谢谢！ 
 群障标题：公告。故障描述：君悦花园主叫号码：13853606712.0;该号码仅供参考，请优先联系宽带账号。</t>
  </si>
  <si>
    <t>2025-01-05 09:53:54</t>
  </si>
  <si>
    <t>2025-01-05 09:54:11</t>
  </si>
  <si>
    <t>SD-057-250105-014762-2482</t>
  </si>
  <si>
    <t>2025-01-05 12:26:58</t>
  </si>
  <si>
    <t>【调研】-普通区域-潍城区-盛泉小区-13780859163-300M-业务受理宽带-次数0-202501050000313281</t>
  </si>
  <si>
    <t>202501050000313281</t>
  </si>
  <si>
    <t>202501050000313281#【已关注中国移动10086微信公众号】 宽带账号:13780859163; 联系电话：13780859163，问题类型：此工单为群障修复工单，根据群障全量闭环修复管理要求，为确保客户网络通畅，请装维人员跟进修复网络问题，谢谢！ 
 群障标题：公告。故障描述：潍坊潍城区盛泉小区光缆故障，预估24小时恢复，请帮忙拦截,如有需要请联系片区装维师傅付光杰15706307897主叫号码：13153631343.0;该号码仅供参考，请优先联系宽带账号。</t>
  </si>
  <si>
    <t>2025-01-05 12:28:02</t>
  </si>
  <si>
    <t>2025-01-05 12:35:36</t>
  </si>
  <si>
    <t>SD-057-250105-296457-2821</t>
  </si>
  <si>
    <t>2025-01-05 13:07:47</t>
  </si>
  <si>
    <t>普通区域-坊子区-南辛庄村-13506495968-300M-宽带上网投诉-次数0-202501050000338859</t>
  </si>
  <si>
    <t>202501050000338859</t>
  </si>
  <si>
    <t>202501050000338859#13506495968客户来电反映宽带无法使用，经查询客户侧为质差路由器终端，请协助上门更换终端并一并处理故障问题，谢谢！联系
电话：本机；联系人：女士，先生；来电流水：
 2025010513055168120895686</t>
  </si>
  <si>
    <t>2025-01-05 13:11:52</t>
  </si>
  <si>
    <t>2025-01-05 13:12:28</t>
  </si>
  <si>
    <t>SD-851-282038-35396-8442</t>
  </si>
  <si>
    <t>SD-057-250105-357481-5810</t>
  </si>
  <si>
    <t>2025-01-05 19:02:22</t>
  </si>
  <si>
    <t>【调研】-普通区域-昌邑市-新山阴村自然村-13792653708-500M-宽带上网投诉-次数0-20250105190111X871248878</t>
  </si>
  <si>
    <t>20250105190111X871248878</t>
  </si>
  <si>
    <t xml:space="preserve">【农村网络投诉】流程受理流水号：20250105190045137926537081198206
客户号码:13792653708
客户姓名:王**
投诉地市:潍坊
来话流水:2025010518592719420815766
宽带账号:13792653708
宽带账号归属地市:潍坊
宽带账号归属区县:昌邑市
故障地址:潍坊昌邑市饮马镇新山阴村新山阴村自然村10号箱王新荣（新*********
联系电话:13792653708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光功率:-21.67
故障大类:宽带
故障细类:宽带无法上网(专席)
携转原因:
故障时间:2025-01-05 19:00:46
具体故障现象:提示网络无法连接，
客户其他诉求:
</t>
  </si>
  <si>
    <t>2025-01-05 19:04:19</t>
  </si>
  <si>
    <t>2025-01-05 19:08:08</t>
  </si>
  <si>
    <t>SD-851-238905-13382-29560</t>
  </si>
  <si>
    <t>SD-057-250105-196085-5838</t>
  </si>
  <si>
    <t>2025-01-05 19:06:33</t>
  </si>
  <si>
    <t>【调研】-80+银卡-(目标)普通区域-临朐县-西半中自然村-15066701761-300M-业务受理宽带-次数0-202501050000642411</t>
  </si>
  <si>
    <t>202501050000642411</t>
  </si>
  <si>
    <t>202501050000642411#【已关注中国移动10086微信公众号】 宽带账号:15066701761; 联系电话：15066701761，问题类型：此工单为群障修复工单，根据群障全量闭环修复管理要求，为确保客户网络通畅，请装维人员跟进修复网络问题，谢谢！ 
 群障标题：告警。故障标题：主干光纤断或OLT检测不到预期的光信号（LOS）主叫号码：15066701761.0;该号码仅供参考，请优先联系宽带账号。</t>
  </si>
  <si>
    <t>2025-01-05 19:09:49</t>
  </si>
  <si>
    <t>2025-01-05 19:10:11</t>
  </si>
  <si>
    <t>SD-851-294243-9141-22311</t>
  </si>
  <si>
    <t>SD-057-250105-718204-5866</t>
  </si>
  <si>
    <t>2025-01-05 19:09:32</t>
  </si>
  <si>
    <t>普通区域-昌邑市-龙源国际南区-15265698876-300M-宽带上网投诉-次数0-202501050000642333</t>
  </si>
  <si>
    <t>202501050000642333</t>
  </si>
  <si>
    <t>202501050000642333#宽带账号：15265698876；宽带地址：潍坊昌邑市城区城区东北龙源国际南区33号楼4单元702；客户来电反映宽带不能用，客户不配合排障，要求师傅上门，请协助处理，谢谢！联系电话：本机；联系人：先生；来电流水：2025010519011973820827689</t>
  </si>
  <si>
    <t>2025-01-05 19:13:21</t>
  </si>
  <si>
    <t>2025-01-05 19:15:53</t>
  </si>
  <si>
    <t>SD-057-250105-346195-3625</t>
  </si>
  <si>
    <t>2025-01-05 14:50:39</t>
  </si>
  <si>
    <t>80+普通-普通区域-寿光市-新城明珠鼎园-18363697080-500M-宽带上网投诉-次数0-202501050000420433</t>
  </si>
  <si>
    <t>202501050000420433</t>
  </si>
  <si>
    <t>202501050000420433#流程受理流水号：20250105144941183636970801122673
客户号码:18363697080
客户姓名:张**
投诉地市:潍坊
来话流水:2025010514491490120853492
宽带账号:18363697080
账号归属区县:寿光市腾信通讯器材经营部（社区）
联系电话:18363697080
联系人:先生/女士
宽带地址:潍坊
工单紧急程度:一般
是否投诉倾向:否
是否重复投诉:否
是否携转意向:否
是否有升级投诉倾向:否
*业务名称:业务融合移机流程宽带+OTT
投诉内容:手机号码：18363697080，【问题描述】客户已办理宽带业务，有开通单，要求装维尽快联系上门，请处理，谢谢。联系电话：18363697080，联系人：先生/女士，录音流水号：2025010514491490120853492。受理明细：531920062399999999。
在途开通单信息：536250104093861554，18363697080，2025-01-04 10:00:12，业务融合移机流程宽带+OTT，处理中，手写判断和地址录入
是否到厅:否
业务名称:业务融合移机流程宽带+OTT
;宽带小区$[新城明珠鼎园]$</t>
  </si>
  <si>
    <t>2025-01-05 14:52:38</t>
  </si>
  <si>
    <t>2025-01-05 14:53:06</t>
  </si>
  <si>
    <t>SD-852-260797-253-14392</t>
  </si>
  <si>
    <t>2025-01-05 17:15:37</t>
  </si>
  <si>
    <t>80+银卡-普通区域-寒亭区-寒二村自然村-15963603716-300M-宽带上网投诉-次数0-202501050000559769 一级督办</t>
  </si>
  <si>
    <t>2025-01-06 18:16:00</t>
  </si>
  <si>
    <t>202501050000559769</t>
  </si>
  <si>
    <t>2025-01-05 17:33:39</t>
  </si>
  <si>
    <t>2025-01-05 17:34:16</t>
  </si>
  <si>
    <t>SD-057-250105-650348-4922</t>
  </si>
  <si>
    <t>2025-01-05 17:16:45</t>
  </si>
  <si>
    <t>FTTR-普通区域-奎文区-盛世中央御园-17865685195-1000M-业务受理宽带-次数0-202501050000561294</t>
  </si>
  <si>
    <t>202501050000561294</t>
  </si>
  <si>
    <t>202501050000561294# 宽带账号:17865685195; 联系电话：17865685195，问题类型：此工单为群障修复工单，根据群障全量闭环修复管理要求，为确保客户网络通畅，请装维人员跟进修复网络问题，谢谢！ 
 群障标题：公告。故障描述：盛世中央御园主叫号码：17865685195.0;该号码仅供参考，请优先联系宽带账号。</t>
  </si>
  <si>
    <t>2025-01-05 17:58:25</t>
  </si>
  <si>
    <t>2025-01-05 18:02:19</t>
  </si>
  <si>
    <t>SD-851-260216-19030-16252</t>
  </si>
  <si>
    <t>SD-057-250105-970582-2628</t>
  </si>
  <si>
    <t>2025-01-05 12:44:05</t>
  </si>
  <si>
    <t>普通区域-诸城市-都吉台自然村-15753647831-300M-宽带上网投诉-次数0-20250105124211X131556267</t>
  </si>
  <si>
    <t>20250105124211X131556267</t>
  </si>
  <si>
    <t xml:space="preserve">【农村网络投诉】流程受理流水号：20250105124130157536478311086245
客户号码:15753647831
客户姓名:赵**
投诉地市:潍坊
来话流水:2025010512405260920811828
宽带账号:15753647831
宽带账号归属地市:潍坊
宽带账号归属区县:诸城市
故障地址:潍坊诸城市石桥子镇都吉台都吉台自然村都吉台村东18#箱*********
联系电话:15854486316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故障时间:2025-01-05 12:37:15
具体故障现象:提示网络无法连接，
客户其他诉求:
</t>
  </si>
  <si>
    <t>2025-01-05 12:53:51</t>
  </si>
  <si>
    <t>2025-01-05 12:54:20</t>
  </si>
  <si>
    <t>SD-057-250105-813569-4226</t>
  </si>
  <si>
    <t>2025-01-05 16:00:36</t>
  </si>
  <si>
    <t>80+白金-普通区域-诸城市-程戈庄车站南两侧沿街-13854416617-1000M-宽带上网投诉-次数0-202501050000487849</t>
  </si>
  <si>
    <t>2025-01-06 17:01:00</t>
  </si>
  <si>
    <t>202501050000487849</t>
  </si>
  <si>
    <t xml:space="preserve">202501050000487849#流程受理流水号：20250105155804138544166171145227
客户号码:13854416617
客户姓名:邱**
投诉地市:潍坊
来话流水:2025010515572717120818529
宽带账号:13854416617
宽带账号归属地市:潍坊
宽带账号归属区县:诸城市
故障地址:潍坊诸城市舜王街道程戈庄程戈庄车站南两侧沿街4#箱（潍坊肉火烧）*********
联系电话:15863673337
联系人:女士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故障时间:2025-01-05 15:58:36
具体故障现象:提示网络无法连接，
客户其他诉求:客户侧为质差终端，要求上门更换终端并一并处理故障问题。
</t>
  </si>
  <si>
    <t>2025-01-05 16:08:17</t>
  </si>
  <si>
    <t>2025-01-05 16:08:37</t>
  </si>
  <si>
    <t>SD-851-284454-26263-11605</t>
  </si>
  <si>
    <t>SD-057-250105-602958-4960</t>
  </si>
  <si>
    <t>80+金卡-FTTR-普通区域-寿光市-台西村自然村-15965088449-1000M-宽带上网投诉-次数0-202501050000563575</t>
  </si>
  <si>
    <t>2025-01-06 18:23:00</t>
  </si>
  <si>
    <t>202501050000563575</t>
  </si>
  <si>
    <t xml:space="preserve">202501050000563575#流程受理流水号：20250105172008159650884491171372
客户号码:15965088449
客户姓名:李**
投诉地市:潍坊
来话流水:2025010517170006520878062
宽带账号:15965088449
宽带账号归属地市:潍坊
宽带账号归属区县:寿光市
故障地址:潍坊寿光市侯镇台西村台西村自然村扩12号箱*********
联系电话:18964743761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光功率:-21.36
故障大类:宽带/电视
故障细类:宽带无法上网
携转原因:
故障时间:2025-01-05 17:20:50
具体故障现象:提示网络无法连接，
客户其他诉求:客户侧为质差终端，要求上门更换终端并一并处理故障问题。
</t>
  </si>
  <si>
    <t>2025-01-05 17:28:13</t>
  </si>
  <si>
    <t>2025-01-05 17:29:36</t>
  </si>
  <si>
    <t>SD-851-265750-10174-8149</t>
  </si>
  <si>
    <t>SD-057-250105-935472-6094</t>
  </si>
  <si>
    <t>2025-01-05 19:38:57</t>
  </si>
  <si>
    <t>80+银卡-普通区域-滨海-职工家园-18265366899-1000M-宽带上网投诉-次数0-202501050000657644</t>
  </si>
  <si>
    <t>202501050000657644</t>
  </si>
  <si>
    <t>202501050000657644#流程受理流水号：20250105193714182653668991205095
客户号码:18265366899
客户姓名:马**
投诉地市:潍坊
来话流水:2025010519363707220835956
宽带账号:18265366899
宽带账号归属地市:潍坊
宽带账号归属区县:滨海
故障地址:潍坊滨海央子街道新沙路职工家园B6号楼*********
联系电话:18265366899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故障细类:宽带网速慢/卡顿
携转原因:
故障时间:2025-01-05 19:37:28
具体故障现象:家庭WiFi信号弱，
客户其他诉求:
;宽带小区$[职工家园]$</t>
  </si>
  <si>
    <t>2025-01-05 19:42:44</t>
  </si>
  <si>
    <t>2025-01-05 19:43:00</t>
  </si>
  <si>
    <t>SD-851-261453-12943-27573</t>
  </si>
  <si>
    <t>SD-057-250105-905864-6096</t>
  </si>
  <si>
    <t>2025-01-05 19:39:06</t>
  </si>
  <si>
    <t>【调研】-80+金卡-普通区域-诸城市-王家我乐村-18366537558-1000M-宽带上网投诉-次数0-202501050000654472</t>
  </si>
  <si>
    <t>202501050000654472</t>
  </si>
  <si>
    <t xml:space="preserve">202501050000654472#18366537558客户来电反映宽带无法正常使用，后台显示质差路由器。请尽快协助处理，谢谢    联系人：女士 先生 联系电话：18366537558 流水：2025010519315730720809767
</t>
  </si>
  <si>
    <t>2025-01-05 19:45:05</t>
  </si>
  <si>
    <t>2025-01-05 19:45:35</t>
  </si>
  <si>
    <t>SD-851-232108-26179-8915</t>
  </si>
  <si>
    <t>SD-057-250105-805961-6731</t>
  </si>
  <si>
    <t>2025-01-05 21:25:15</t>
  </si>
  <si>
    <t>80+普通-普通区域-安丘市-景城花园（含景城桂园）-18866773172-200M-宽带上网投诉-次数0-202501050000691680</t>
  </si>
  <si>
    <t>202501050000691680</t>
  </si>
  <si>
    <t>202501050000691680#用户来电表示宽带无法上网，要求装维师傅上门查看，烦请处理，谢谢。</t>
  </si>
  <si>
    <t>2025-01-05 21:27:35</t>
  </si>
  <si>
    <t>2025-01-05 21:27:55</t>
  </si>
  <si>
    <t>SD-851-229715-34848-25309</t>
  </si>
  <si>
    <t>SD-057-250105-381075-2813</t>
  </si>
  <si>
    <t>2025-01-05 13:07:23</t>
  </si>
  <si>
    <t>普通区域-安丘市-锦国花园-13583647082-200M-业务受理宽带-次数0-202501050000339657</t>
  </si>
  <si>
    <t>202501050000339657</t>
  </si>
  <si>
    <t>202501050000339657#【已关注中国移动10086微信公众号】 宽带账号:13583647082; 联系电话：13583647082，问题类型：此工单为群障修复工单，根据群障全量闭环修复管理要求，为确保客户网络通畅，请装维人员跟进修复网络问题，谢谢！ 
 群障标题：公告。故障描述：潍坊安丘市锦国花园光缆故障，预估24小时恢复，请帮忙拦截,如有需要请联系片区装维师傅管家豪15706307024主叫号码：13583647082.0;该号码仅供参考，请优先联系宽带账号。</t>
  </si>
  <si>
    <t>2025-01-05 13:45:35</t>
  </si>
  <si>
    <t>2025-01-05 14:17:49</t>
  </si>
  <si>
    <t>SD-057-250105-682047-5824</t>
  </si>
  <si>
    <t>2025-01-05 19:05:02</t>
  </si>
  <si>
    <t>【调研】-80+银卡-普通区域-昌乐县-恒丰现代城-13791656199-100M-宽带上网投诉-次数0-20250105190407X471349060</t>
  </si>
  <si>
    <t>20250105190407X471349060</t>
  </si>
  <si>
    <t xml:space="preserve">流程受理流水号：20250105190314137916561991198694
客户号码:13791656199
客户姓名:孟**
投诉地市:潍坊
来话流水:2025010519020579920832555
宽带账号:13791656199
宽带账号归属地市:潍坊
宽带账号归属区县:昌乐县
故障地址:潍坊昌乐县城关街道昌盛街恒丰现代城6号楼*********
联系电话:13365365304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故障时间:2025-01-05 19:03:24
具体故障现象:光猫亮红灯，插紧捋顺光纤线，重启设备
客户其他诉求:
</t>
  </si>
  <si>
    <t>2025-01-05 19:31:54</t>
  </si>
  <si>
    <t>2025-01-05 19:32:17</t>
  </si>
  <si>
    <t>SD-851-242796-7150-13907</t>
  </si>
  <si>
    <t>SD-057-250105-142605-5834</t>
  </si>
  <si>
    <t>2025-01-05 19:06:16</t>
  </si>
  <si>
    <t>普通区域-奎文区-樱北小区-13583606813-1000M-魔百和投诉-次数0-202501050000641998</t>
  </si>
  <si>
    <t>202501050000641998</t>
  </si>
  <si>
    <t>202501050000641998#流程受理流水号：20250105190510135836068131199094
客户号码:13583606813
客户姓名:徐**
投诉地市:潍坊
来话流水:2025010518562328620896420
宽带账号:13583606813
宽带账号归属地市:潍坊
宽带账号归属区县:奎文区
故障地址:潍坊奎文区梨园街道樱前街樱北小区11号楼*********
联系电话:13583606813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故障细类:移动高清电视故障(专席)
携转原因:
故障时间:2025-01-05 18:59:28
魔百和单播/组播:单播
具体故障现象:电视提示网络类错误，拔插网线，更换网口，配置网络，未恢复。请协助处理，谢谢
客户其他诉求:
魔百和单/组播：单播;宽带小区$[樱北小区]$</t>
  </si>
  <si>
    <t>2025-01-05 19:11:40</t>
  </si>
  <si>
    <t>2025-01-05 19:12:13</t>
  </si>
  <si>
    <t>SD-851-259655-8501-16153</t>
  </si>
  <si>
    <t>SD-057-250105-180325-5835</t>
  </si>
  <si>
    <t>2025-01-05 19:06:24</t>
  </si>
  <si>
    <t>【调研】-80+金卡-普通区域-奎文区-金海御园-15169606060-1000M-宽带上网投诉-次数1-20250105145325X578240100</t>
  </si>
  <si>
    <t>2025-01-05 19:10:15</t>
  </si>
  <si>
    <t>2025-01-05 19:10:38</t>
  </si>
  <si>
    <t>SD-057-250105-618573-5844</t>
  </si>
  <si>
    <t>2025-01-05 19:06:48</t>
  </si>
  <si>
    <t>【调研】-80+普通-FTTR-普通区域-奎文区-北海明珠-15689268672-1000M-业务受理宽带-次数0-202501050000642700</t>
  </si>
  <si>
    <t>202501050000642700</t>
  </si>
  <si>
    <t>202501050000642700# 宽带账号:15689268672; 联系电话：15689268672，问题类型：此工单为群障修复工单，根据群障全量闭环修复管理要求，为确保客户网络通畅，请装维人员跟进修复网络问题，谢谢！ 
 群障标题：公告。故障描述：北海明珠主叫号码：15269019521.0;该号码仅供参考，请优先联系宽带账号。</t>
  </si>
  <si>
    <t>2025-01-05 19:08:57</t>
  </si>
  <si>
    <t>SD-851-306767-27540-22981</t>
  </si>
  <si>
    <t>SD-057-250105-371506-6102</t>
  </si>
  <si>
    <t>2025-01-05 19:40:53</t>
  </si>
  <si>
    <t>80+银卡-普通区域-诸城市-厚德丽园-15853609221-500M-业务受理宽带-次数0-202501050000659040</t>
  </si>
  <si>
    <t>202501050000659040</t>
  </si>
  <si>
    <t>202501050000659040# 导航立单,用户所在位置有群障,已向客户播报,客户要求装维回访.此工单为群障修复工单,根据群障全量闭环管理要求,为确保客户网络通畅,请装维人员跟进修复网络问题,谢谢.联系电话：15853609221</t>
  </si>
  <si>
    <t>2025-01-05 20:01:27</t>
  </si>
  <si>
    <t>2025-01-05 20:01:44</t>
  </si>
  <si>
    <t>SD-851-283090-11247-3213</t>
  </si>
  <si>
    <t>SD-057-250105-485603-1314</t>
  </si>
  <si>
    <t>2025-01-05 10:20:05</t>
  </si>
  <si>
    <t>【调研】-80+金卡-普通区域-寿光市-清华名园-15069640669-1000M-宽带上网投诉-次数0-20250105101819X499004573</t>
  </si>
  <si>
    <t>20250105101819X499004573</t>
  </si>
  <si>
    <t xml:space="preserve">流程受理流水号：20250105101420150696406691037811
客户号码:15069640669
客户姓名:刘**
投诉地市:潍坊
来话流水:2025010510123507720834124
宽带账号:15069640669
宽带账号归属地市:潍坊
宽带账号归属区县:寿光市
故障地址:潍坊寿光市圣城街道文庙街圣都中学家属院11号楼*********
联系电话:15069640669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故障时间:2025-01-05 10:48:16
具体故障现象:客户来电反映有师傅上门维修把网线撤走了 ，两个小时还没有联系，
客户其他诉求:
</t>
  </si>
  <si>
    <t>2025-01-05 10:24:51</t>
  </si>
  <si>
    <t>SD-851-252932-5115-2222</t>
  </si>
  <si>
    <t>SD-057-250106-762051-7499</t>
  </si>
  <si>
    <t>2025-01-06 18:35:20</t>
  </si>
  <si>
    <t>【调研】-80+金卡-普通区域-青州市-彭家村-13792675432-500M-宽带上网投诉-次数0-20250106183305X585931307</t>
  </si>
  <si>
    <t>2025-01-07 19:00:00</t>
  </si>
  <si>
    <t>20250106183305X585931307</t>
  </si>
  <si>
    <t xml:space="preserve">流程受理流水号：20250106182819137926754321198777
客户号码:13792675432
客户姓名:于**
投诉地市:潍坊
来话流水:2025010618271671820802463
宽带账号:13792675432
宽带账号归属地市:潍坊
宽带账号归属区县:青州市
故障地址:潍坊青州市云门山街道诺贝尔城10号楼2单元701
联系电话:13792675432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光功率:-23.87
故障大类:宽带
故障细类:宽带无法上网(专席)
携转原因:
故障时间:2025-01-06 18:33:16
具体故障现象:光猫灯正常但电脑手机无法上网，
客户其他诉求:
</t>
  </si>
  <si>
    <t>2025-01-06 18:42:28</t>
  </si>
  <si>
    <t>2025-01-06 18:43:22</t>
  </si>
  <si>
    <t>SD-851-305173-12712-14251</t>
  </si>
  <si>
    <t>SD-057-250106-049158-8279</t>
  </si>
  <si>
    <t>2025-01-06 20:06:31</t>
  </si>
  <si>
    <t>普通区域-诸城市-繁华新城南区-15105445491-200M-业务受理宽带-次数0-202501060000747774</t>
  </si>
  <si>
    <t>2025-01-07 18:00:00</t>
  </si>
  <si>
    <t>202501060000747774</t>
  </si>
  <si>
    <t>202501060000747774# 宽带账号:15105445491; 联系电话：15105445491，问题类型：此工单为群障修复工单，根据群障全量闭环修复管理要求，为确保客户网络通畅，请装维人员跟进修复网络问题，谢谢！ 
 群障标题：公告。故障描述：潍坊诸城市繁华新城南区光缆故障，预估24小时恢复，请帮忙拦截,如有需要请联系片区装维师傅刘永15706307953主叫号码：15105445491.0;该号码仅供参考，请优先联系宽带账号。</t>
  </si>
  <si>
    <t>2025-01-06 20:37:24</t>
  </si>
  <si>
    <t>2025-01-06 20:37:50</t>
  </si>
  <si>
    <t>SD-852-297419-46-26338</t>
  </si>
  <si>
    <t>SD-057-250106-982645-8284</t>
  </si>
  <si>
    <t>2025-01-06 20:07:19</t>
  </si>
  <si>
    <t>【调研】-80+银卡-普通区域-高密市-柳林村自然村-13964769167-500M-宽带上网投诉-次数0-202501060000747773</t>
  </si>
  <si>
    <t>202501060000747773</t>
  </si>
  <si>
    <t>202501060000747773#13964769167    客户要求上门排障   联系人先生  联系电话13964769167   流水号2025010620043283020831742</t>
  </si>
  <si>
    <t>2025-01-06 20:11:16</t>
  </si>
  <si>
    <t>2025-01-06 20:11:39</t>
  </si>
  <si>
    <t>SD-057-250106-947085-8497</t>
  </si>
  <si>
    <t>2025-01-06 20:40:53</t>
  </si>
  <si>
    <t>80+白金-普通区域-诸城市-龙都现代城-13791876437-1000M-宽带上网投诉-次数0-202501060000762402</t>
  </si>
  <si>
    <t>202501060000762402</t>
  </si>
  <si>
    <t>202501060000762402#宽带账号：13791876437；宽带地址：潍坊诸城市龙都街道人民路龙都现代城60号楼 ；客户来电反映  网慢 ，客户本机来电报修，线上指导无法配合操作，要求上门处理来电流水：2025010620344591920876096  联系电话：13791876437</t>
  </si>
  <si>
    <t>2025-01-06 20:47:37</t>
  </si>
  <si>
    <t>2025-01-06 20:51:49</t>
  </si>
  <si>
    <t>SD-851-287534-5142-17287</t>
  </si>
  <si>
    <t>SD-057-250106-107634-3281</t>
  </si>
  <si>
    <t>2025-01-06 12:35:06</t>
  </si>
  <si>
    <t>80+普通-普通区域-寿光市-斟灌城南村自然村-13953616772-200M-宽带上网投诉-次数0-20250106123259X979434528</t>
  </si>
  <si>
    <t>2025-01-07 13:00:00</t>
  </si>
  <si>
    <t>20250106123259X979434528</t>
  </si>
  <si>
    <t xml:space="preserve">【农村网络投诉】流程受理流水号：20250106123218139536167721085067
客户号码:13953616772
客户姓名:赵**
投诉地市:潍坊
来话流水:2025010612315851920896047
宽带账号:13953616772
宽带账号归属地市:潍坊
宽带账号归属区县:寿光市
故障地址:潍坊寿光市稻田镇卜家村卜家村自然村卜家村1号箱(周德章外墙）*********
联系电话:17616732929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12:32:23
具体故障现象:光猫亮红灯，
客户其他诉求:
</t>
  </si>
  <si>
    <t>2025-01-06 12:36:48</t>
  </si>
  <si>
    <t>2025-01-06 12:38:24</t>
  </si>
  <si>
    <t>2025-01-06 12:36:32</t>
  </si>
  <si>
    <t>【调研】-普通区域-寿光市-百信小区-15265615681-1000M-业务受理宽带-次数0-202501060000343875 一级督办</t>
  </si>
  <si>
    <t>2025-01-07 00:00:00</t>
  </si>
  <si>
    <t>202501060000343875</t>
  </si>
  <si>
    <t>2025-01-06 12:40:27</t>
  </si>
  <si>
    <t>2025-01-06 12:40:55</t>
  </si>
  <si>
    <t>SD-851-258628-6894-2515</t>
  </si>
  <si>
    <t>SD-057-250106-864753-6115</t>
  </si>
  <si>
    <t>2025-01-06 16:34:10</t>
  </si>
  <si>
    <t>普通区域-安丘市-景城花园（含景城桂园）-13287656252-1000M-宽带上网投诉-次数0-202501060000572321</t>
  </si>
  <si>
    <t>2025-01-07 17:35:00</t>
  </si>
  <si>
    <t>202501060000572321</t>
  </si>
  <si>
    <t>202501060000572321#流程受理流水号：20250106163021132876562521160882
客户号码:13287656252
客户姓名:徐*
投诉地市:潍坊
来话流水:2025010616291076520832963
宽带账号:13287656252
宽带账号归属地市:潍坊
宽带账号归属区县:安丘市
故障地址:潍坊安丘市景芝镇景芝206国道景城花园（含景城桂园）4号楼*********
联系电话:13287656252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光功率:-18.82
故障大类:宽带/电视
故障细类:网速慢/上网掉线(专席)
携转原因:
故障时间:2025-01-06 16:27:49
具体故障现象:客户来电表示接到工作人员电话说家里网络上行异常，要求查证具体情况，要求县级部门的领导回电话，有投诉倾向，提及工信部，请协助谢谢
客户其他诉求:
;宽带小区$[景城花园（含景城桂园）]$</t>
  </si>
  <si>
    <t>2025-01-06 16:37:06</t>
  </si>
  <si>
    <t>2025-01-06 16:37:25</t>
  </si>
  <si>
    <t>SD-851-305862-14980-2800</t>
  </si>
  <si>
    <t>SD-057-250106-756293-6170</t>
  </si>
  <si>
    <t>2025-01-06 16:38:02</t>
  </si>
  <si>
    <t>80+金卡-普通区域-临朐县-一品嘉园-18764667055-300M-宽带上网投诉-次数0-20250106163558X558835428</t>
  </si>
  <si>
    <t>2025-01-07 17:39:00</t>
  </si>
  <si>
    <t>20250106163558X558835428</t>
  </si>
  <si>
    <t xml:space="preserve">流程受理流水号：20250106163531187646670551162745
客户号码:18764667055
客户姓名:张*
投诉地市:潍坊
来话流水:2025010616330397620891038
宽带账号:18764667055
宽带账号归属地市:潍坊
宽带账号归属区县:临朐县
故障地址:潍坊临朐县城关街道新华路一品嘉园新华苑7号楼*********
联系电话:13792605466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故障细类:宽带无法上网(专席)
携转原因:
故障时间:2025-01-06 16:36:35
具体故障现象:提示网络无法连接，
客户其他诉求:
</t>
  </si>
  <si>
    <t>2025-01-06 16:53:34</t>
  </si>
  <si>
    <t>2025-01-06 16:53:59</t>
  </si>
  <si>
    <t>SD-057-250106-805326-38</t>
  </si>
  <si>
    <t>2025-01-06 08:00:09</t>
  </si>
  <si>
    <t>80+金卡-普通区域-昌邑市-廒里村自然村-13964690187-100M-宽带上网投诉-次数0-202501060000091353 一级督办</t>
  </si>
  <si>
    <t>202501060000091353</t>
  </si>
  <si>
    <t xml:space="preserve">202501060000091353#流程受理流水号：20250106075652139646901871000288
客户号码:13964690187
客户姓名:李**
投诉地市:潍坊
来话流水:2025010607563270520820164
宽带账号:13964690187
宽带账号归属地市:潍坊
宽带账号归属区县:昌邑市
故障地址:潍坊昌邑市卜庄镇廒里村廒里村自然村廒里村2号箱李传金*********
联系电话:13964690187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故障时间:2025-01-06 07:59:36
具体故障现象:频繁掉线，
客户其他诉求:客户侧为质差终端，要求上门更换终端并一并处理故障问题。
</t>
  </si>
  <si>
    <t>2025-01-06 08:08:10</t>
  </si>
  <si>
    <t>2025-01-06 08:08:28</t>
  </si>
  <si>
    <t>SD-057-250106-865403-8237</t>
  </si>
  <si>
    <t>2025-01-06 20:01:57</t>
  </si>
  <si>
    <t>【调研】-80+银卡-普通区域-潍城区-潍城向阳小区-13863639478-500M-宽带上网投诉-次数0-202501060000744044</t>
  </si>
  <si>
    <t>202501060000744044</t>
  </si>
  <si>
    <t>202501060000744044#
宽带账号：13863639478；宽带地址：潍坊潍城区南关街道向阳路向阳小区30号楼；客户来电反映移动高清无法观看，客户不配合排障，要求上门，请协助处理，谢谢！联系电话：本机；联系人：先生；来电流水：2025010619560181420886152。</t>
  </si>
  <si>
    <t>2025-01-06 20:07:38</t>
  </si>
  <si>
    <t>2025-01-06 20:07:55</t>
  </si>
  <si>
    <t>SD-851-288742-1039-7214</t>
  </si>
  <si>
    <t>SD-057-250106-432815-8282</t>
  </si>
  <si>
    <t>2025-01-06 20:06:50</t>
  </si>
  <si>
    <t>(目标)普通区域-青州市-北星落村-13465659817-300M-宽带延伸服务-次数0-202501060000748044</t>
  </si>
  <si>
    <t>202501060000748044</t>
  </si>
  <si>
    <t xml:space="preserve">202501060000748044#【已关注中国移动10086微信公众号】流程受理流水号：20250106200606134656598171219439
客户号码:13465659817
客户姓名:霍**
投诉地市:潍坊
来话流水:2025010620044842220833059
宽带账号:13465659817
宽带账号归属地市:潍坊
宽带账号归属区县:青州市
故障地址:潍坊青州市高柳镇北星落村北星落村11号箱（霍海明家）*********
联系电话:13465659817
联系人:先生/女士
工单紧急程度:一般
是否有升级投诉倾向:否
是否重复投诉:否
是否携转意向:否
是否投诉倾向:否
是否智能网关:智能网关
当前是否在线:是
接入方式:FTTH
是否质差终端:无质差信息
光功率:-24.81
故障大类:宽带/电视
故障细类:宽带延伸服务
携转原因:
故障时间:2025-01-06 20:05:31
具体故障现象:调测路由器，
</t>
  </si>
  <si>
    <t>2025-01-06 20:11:44</t>
  </si>
  <si>
    <t>2025-01-06 20:12:17</t>
  </si>
  <si>
    <t>SD-057-250106-518267-8292</t>
  </si>
  <si>
    <t>2025-01-06 20:08:21</t>
  </si>
  <si>
    <t>80+银卡-普通区域-安丘市-向阳花园-13562610718-1000M-宽带上网投诉-次数0-202501060000747886</t>
  </si>
  <si>
    <t>202501060000747886</t>
  </si>
  <si>
    <t>202501060000747886#流程受理流水号：20250106200740135626107181219736
客户号码:13562610718
客户姓名:陈**
投诉地市:潍坊
来话流水:2025010620071978720845899
宽带账号:13562610718
账号归属区县:安丘
联系电话:13562610718
联系人:先生/女士
宽带地址:潍坊
工单紧急程度:非常紧急
是否投诉倾向:否
是否重复投诉:否
是否携转意向:否
是否有升级投诉倾向:否
*业务名称:业务融合开机流程宽带+全光WiFi+OTT+FTTR组网
投诉内容:手机号码：13562610718，【问题描述】客户已办理宽带业务，有开通单，要求装维尽快联系上门，请处理，谢谢。联系电话：13562610718，联系人：先生/女士，录音流水号：2025010620071978720845899。受理明细：531920062399999999。
在途开通单信息：536250106110057490，13562610718，2025-01-06 13:37:40，业务融合开机流程宽带+全光WiFi+OTT+FTTR组网，处理中，异常处理
是否到厅:否
业务名称:业务融合开机流程宽带+全光WiFi+OTT+FTTR组网
;宽带小区$[向阳花园]$</t>
  </si>
  <si>
    <t>2025-01-06 20:11:35</t>
  </si>
  <si>
    <t>2025-01-06 20:12:31</t>
  </si>
  <si>
    <t>SD-851-287942-7903-21438</t>
  </si>
  <si>
    <t>SD-057-250106-724861-8290</t>
  </si>
  <si>
    <t>2025-01-06 20:08:08</t>
  </si>
  <si>
    <t>普通区域-奎文区-西虞天城-13356702029-1000M-宽带上网投诉-次数0-20250106200754X274070555</t>
  </si>
  <si>
    <t>20250106200754X274070555</t>
  </si>
  <si>
    <t xml:space="preserve">流程受理流水号：20250106200706133567020291219637
客户号码:13356702029
客户姓名:韩**
投诉地市:潍坊
来话流水:2025010620060905920840118
宽带账号:13356702029
宽带账号归属地市:潍坊
宽带账号归属区县:奎文区
故障地址:潍坊奎文区广文街道虞河路西虞天城8号楼*4单元202********
联系电话:13854429911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光功率:-22.51
故障大类:宽带/电视
故障细类:网速慢/上网掉线(专席)
携转原因:
故障时间:2025-01-06 20:13:11
具体故障现象:网速慢卡顿，
客户其他诉求:
</t>
  </si>
  <si>
    <t>2025-01-06 20:11:52</t>
  </si>
  <si>
    <t>2025-01-06 20:12:44</t>
  </si>
  <si>
    <t>SD-057-250106-725931-8346</t>
  </si>
  <si>
    <t>2025-01-06 20:17:02</t>
  </si>
  <si>
    <t>【调研】-80+银卡-(目标)普通区域-诸城市-大观园烟草商住楼-15866531097-1000M-宽带上网投诉-次数0-202501060000751717</t>
  </si>
  <si>
    <t>202501060000751717</t>
  </si>
  <si>
    <t>202501060000751717#宽带账号：15866531097；宽带地址：潍坊诸城市密州街道西关大街大观园烟草商住楼南楼；客户来电反映宽带上网慢，多次重启未恢复，客户无法配合线上指导/客户不配合排障，要求去家里，请协助处理，谢谢！联系电话：15866531097；联系人：先生；来电流水：2025010620141587920879422。</t>
  </si>
  <si>
    <t>2025-01-06 20:21:18</t>
  </si>
  <si>
    <t>2025-01-06 20:21:51</t>
  </si>
  <si>
    <t>SD-851-324040-18193-13666</t>
  </si>
  <si>
    <t>SD-057-250106-765419-8573</t>
  </si>
  <si>
    <t>2025-01-06 20:54:42</t>
  </si>
  <si>
    <t>普通区域-安丘市-官庄村自然村-13853658232-100M-宽带上网投诉-次数0-202501060000767796</t>
  </si>
  <si>
    <t>202501060000767796</t>
  </si>
  <si>
    <t xml:space="preserve">202501060000767796#流程受理流水号：20250106205353138536582321227701
客户号码:13853658232
客户姓名:孟**
投诉地市:潍坊
来话流水:2025010620530764220855591
宽带账号:13853658232
宽带账号归属地市:潍坊
宽带账号归属区县:安丘市
故障地址:潍坊安丘市官庄镇官庄村官庄村自然村官庄东村2号箱李效胜*********
联系电话:15064402579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故障时间:2025-01-06 20:54:01
具体故障现象:打不开网页，
客户其他诉求:客户侧为质差终端，要求上门更换终端并一并处理故障问题。
</t>
  </si>
  <si>
    <t>2025-01-06 21:20:22</t>
  </si>
  <si>
    <t>2025-01-06 21:20:42</t>
  </si>
  <si>
    <t>SD-057-250106-937268-8493</t>
  </si>
  <si>
    <t>2025-01-06 20:40:06</t>
  </si>
  <si>
    <t>普通区域-坊子区-西王家村-15053662092-300M-宽带上网投诉-次数0-202501060000762523</t>
  </si>
  <si>
    <t>202501060000762523</t>
  </si>
  <si>
    <t>202501060000762523#宽带账号：15053662092；宽带地址：潍坊坊子区坊子老区行政街西王家村；客户来电反映移动高清无法观看，客户为老人无法配合排障，要求上门，请协助处理，谢谢！联系电话：本机；联系人：先生；来电流水：2025010620321570520864778</t>
  </si>
  <si>
    <t>2025-01-06 20:48:57</t>
  </si>
  <si>
    <t>2025-01-06 20:49:30</t>
  </si>
  <si>
    <t>SD-851-334794-13172-1153</t>
  </si>
  <si>
    <t>SD-057-250106-281093-6701</t>
  </si>
  <si>
    <t>2025-01-06 17:26:12</t>
  </si>
  <si>
    <t>80+普通-普通区域-安丘市-崔家辛庄子-15753662233-300M-业务受理宽带-次数0-202501060000628467</t>
  </si>
  <si>
    <t>2025-01-07 17:27:00</t>
  </si>
  <si>
    <t>202501060000628467</t>
  </si>
  <si>
    <t>202501060000628467#受理号码 : 15753662233客户姓名 : 崔**号码归属地 : 潍坊诸城 － 诸城-枳沟-片区用户品牌 : 全球通
客户来电反映宽带故障，要求上门维修，谢谢
联系人：先生 联系电话：15753662233 录音流水：2025010617241855420817755</t>
  </si>
  <si>
    <t>2025-01-06 17:45:21</t>
  </si>
  <si>
    <t>2025-01-06 17:45:44</t>
  </si>
  <si>
    <t>SD-057-250106-372514-6793</t>
  </si>
  <si>
    <t>2025-01-06 17:33:22</t>
  </si>
  <si>
    <t>【调研】-普通区域-潍城区-蔡家庄小区-18363693869-200M-业务受理宽带-次数0-202501060000637027</t>
  </si>
  <si>
    <t>2025-01-07 17:34:00</t>
  </si>
  <si>
    <t>202501060000637027</t>
  </si>
  <si>
    <t>202501060000637027#【已关注中国移动10086微信公众号】 导航立单,用户所在位置有群障,已向客户播报,客户要求装维回访.此工单为群障修复工单,根据群障全量闭环管理要求,为确保客户网络通畅,请装维人员跟进修复网络问题,谢谢.联系电话：18363657736</t>
  </si>
  <si>
    <t>2025-01-06 17:34:46</t>
  </si>
  <si>
    <t>2025-01-06 17:36:35</t>
  </si>
  <si>
    <t>SD-057-250106-380745-2373</t>
  </si>
  <si>
    <t>2025-01-06 11:24:01</t>
  </si>
  <si>
    <t>(目标)普通区域-青州市-陈家庄村-15853671387-300M-宽带延伸服务-次数0-202501060000280243</t>
  </si>
  <si>
    <t>202501060000280243</t>
  </si>
  <si>
    <t xml:space="preserve">202501060000280243#流程受理流水号：20250106112101158536713871063041
客户号码:15853671387
客户姓名:秦**
投诉地市:潍坊
来话流水:2025010611195578320862710
宽带账号:15853671387
宽带账号归属地市:潍坊
宽带账号归属区县:青州市
故障地址:潍坊青州市谭坊镇陈家庄村陈家庄村谭坊镇陈家庄村4号箱（陈世胜后墙）*********
联系电话:15853671387
联系人:先生/女士
工单紧急程度:非常紧急
是否有升级投诉倾向:否
是否重复投诉:否
是否携转意向:否
是否投诉倾向:否
是否智能网关:智能网关
当前是否在线:是
接入方式:FTTH
是否质差终端:无质差信息
光功率:-18.76
故障大类:宽带/电视
故障细类:宽带延伸服务
携转原因:
故障时间:2025-01-06 11:23:03
具体故障现象:调测路由器，
</t>
  </si>
  <si>
    <t>2025-01-06 11:29:01</t>
  </si>
  <si>
    <t>2025-01-06 11:29:39</t>
  </si>
  <si>
    <t>SD-057-250106-052613-8242</t>
  </si>
  <si>
    <t>2025-01-06 20:02:27</t>
  </si>
  <si>
    <t>普通区域--null--宽带上网投诉-次数0-20250106200143X903547912</t>
  </si>
  <si>
    <t>20250106200143X903547912</t>
  </si>
  <si>
    <t xml:space="preserve">流程受理流水号：20250106195752137926036031217911
客户号码:13792603603
客户姓名:王**
投诉地市:潍坊
来话流水:2025010619564558820890239
宽带账号:13792603603
账号归属区县:诸城林家村乡镇营业厅
联系电话:13792603603
联系人:先生/女士
宽带地址:潍坊
工单紧急程度:非常紧急
是否投诉倾向:是
是否重复投诉:否
是否携转意向:否
是否有升级投诉倾向:是
*业务名称:业务融合开机流程小微宽带
投诉内容:10080投诉意向：手机号码：13792603603，【问题描述】客户已办理宽带业务，有开通单，要求装维尽快联系上门，请处理，谢谢。联系电话：13792603603，联系人：先生/女士，录音流水号：2025010619564558820890239。受理明细：531920062399999999。
在途开通单信息：536241115125155024，13792603603，2024-11-15 14:16:45，业务融合开机流程小微宽带，处理中，装维选址
是否到厅:否
业务名称:业务融合开机流程小微宽带
</t>
  </si>
  <si>
    <t>SD-057-250106-479316-8318</t>
  </si>
  <si>
    <t>2025-01-06 20:14:46</t>
  </si>
  <si>
    <t>【调研】-80+银卡-普通区域-安丘市-大城商厦-13561408068-200M-宽带上网投诉-次数0-202501060000750495</t>
  </si>
  <si>
    <t>202501060000750495</t>
  </si>
  <si>
    <t>202501060000750495#宽带账号：13561408068；宽带地址：潍坊安丘市兴安街道和平路大城商厦D号楼；客户来电反映移动高清无法观看，客户不配合排障，要求上门，请协助处理，谢谢！联系电话：本机；联系人：先生；来电流水：2025010620063819020842541</t>
  </si>
  <si>
    <t>2025-01-06 20:17:36</t>
  </si>
  <si>
    <t>2025-01-06 20:18:06</t>
  </si>
  <si>
    <t>SD-057-250106-503216-8357</t>
  </si>
  <si>
    <t>2025-01-06 20:18:53</t>
  </si>
  <si>
    <t>(目标)普通区域-诸城市-兰圣园-13963687785-100M-宽带上网投诉-次数0-202501060000752808</t>
  </si>
  <si>
    <t>202501060000752808</t>
  </si>
  <si>
    <t>202501060000752808#13963687785客户反映电视无法观看，提示51001，线上排障不配合，请协助处理。谢谢  联系人先生联系电话：本机 流水：
2025010620154591420886596   客户提及投诉 请尽快处理</t>
  </si>
  <si>
    <t>2025-01-06 20:32:13</t>
  </si>
  <si>
    <t>2025-01-06 20:32:34</t>
  </si>
  <si>
    <t>SD-057-250106-709362-8581</t>
  </si>
  <si>
    <t>2025-01-06 20:56:01</t>
  </si>
  <si>
    <t>【调研】-普通区域-奎文区-玉清嘉苑-13280766630-300M-宽带上网投诉-次数0-20250106205415X551004900</t>
  </si>
  <si>
    <t>20250106205415X551004900</t>
  </si>
  <si>
    <t xml:space="preserve">流程受理流水号：20250106205129132807666301227347
客户号码:13280766630
客户姓名:郭**
投诉地市:潍坊
来话流水:2025010620505770120846760
宽带账号:13280766630
宽带账号归属地市:潍坊
宽带账号归属区县:高新
故障地址:潍坊高新高新城区玉清街玉清嘉苑3号楼【东南】*********
联系电话:13280766630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20:53:48
具体故障现象:PON灯闪，
客户其他诉求:
</t>
  </si>
  <si>
    <t>2025-01-06 20:57:58</t>
  </si>
  <si>
    <t>2025-01-06 20:58:41</t>
  </si>
  <si>
    <t>SD-851-267518-5113-10511</t>
  </si>
  <si>
    <t>SD-057-250106-940137-4745</t>
  </si>
  <si>
    <t>2025-01-06 14:41:00</t>
  </si>
  <si>
    <t>【调研】-80+钻石-普通区域-昌乐县-山王村自然村-17860275555-1000M-宽带上网投诉-次数0-20250106142945X985676114 一级督办</t>
  </si>
  <si>
    <t>2025-01-07 08:00:00</t>
  </si>
  <si>
    <t>20250106142945X985676114</t>
  </si>
  <si>
    <t xml:space="preserve">流程受理流水号：20250106142803178602755551118843
客户号码:17860275555
客户姓名:王**
投诉地市:潍坊
来话流水:2025010614272250720816022
宽带账号:17860275555
账号归属区县:寿光新兴街营业厅
联系电话:17860275555
联系人:先生
宽带地址:潍坊
工单紧急程度:紧急
是否投诉倾向:否
是否重复投诉:否
是否携转意向:否
是否有升级投诉倾向:否
*业务名称:业务融合开机流程宽带+全光WiFi+FTTR组网
投诉内容:手机号码：17860275555，【问题描述】客户已办理宽带业务，接到装维电话告知安装地址无覆盖无法装移机，请处理，谢谢。联系电话：17860275555，联系人：先生，录音流水号：2025010614272250720816022。
在途开通单信息：536250106970604260，17860275555，2025-01-06 08:40:21，业务融合开机流程宽带+全光WiFi+FTTR组网，处理中，待装池
是否到厅:否
业务名称:业务融合开机流程宽带+全光WiFi+FTTR组网
</t>
  </si>
  <si>
    <t>2025-01-06 14:47:19</t>
  </si>
  <si>
    <t>2025-01-06 14:47:43</t>
  </si>
  <si>
    <t>SD-851-259886-181-9501</t>
  </si>
  <si>
    <t>SD-057-250106-971345-6154</t>
  </si>
  <si>
    <t>2025-01-06 16:36:24</t>
  </si>
  <si>
    <t>普通区域-诸城市-古城社区居民楼-15762681314-200M-业务受理宽带-次数0-202501060000573940</t>
  </si>
  <si>
    <t>2025-01-07 16:37:00</t>
  </si>
  <si>
    <t>202501060000573940</t>
  </si>
  <si>
    <t>202501060000573940# 宽带账号:15762681314; 联系电话：15762681314，问题类型：此工单为群障修复工单，根据群障全量闭环修复管理要求，为确保客户网络通畅，请装维人员跟进修复网络问题，谢谢！ 
 群障标题：公告。故障描述：古城社区居民楼主叫号码：15063648867.0;该号码仅供参考，请优先联系宽带账号。</t>
  </si>
  <si>
    <t>2025-01-06 16:39:47</t>
  </si>
  <si>
    <t>2025-01-06 16:40:23</t>
  </si>
  <si>
    <t>SD-057-250106-257403-6749</t>
  </si>
  <si>
    <t>2025-01-06 17:29:02</t>
  </si>
  <si>
    <t>【调研】-80+金卡-普通区域-昌乐县-郝家老庄-15153681687-300M-宽带上网投诉-次数0-20250106172607X567434899</t>
  </si>
  <si>
    <t>2025-01-07 18:30:00</t>
  </si>
  <si>
    <t>20250106172607X567434899</t>
  </si>
  <si>
    <t xml:space="preserve">【农村网络投诉】流程受理流水号：20250106172436151536816871179451
客户号码:15153681687
客户姓名:郝**
投诉地市:潍坊
来话流水:2025010617242018520818109
宽带账号:15153681687
宽带账号归属地市:潍坊
宽带账号归属区县:昌乐县
故障地址:潍坊昌乐县营丘镇郝家老庄郝家老庄郝家老庄村4#*********
联系电话:15153681687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17:25:43
具体故障现象:光猫亮红灯，宽带故障15153681687，联系电话15153681687，流水号2025010617242018520818109
客户其他诉求:
</t>
  </si>
  <si>
    <t>2025-01-06 17:40:03</t>
  </si>
  <si>
    <t>2025-01-06 17:40:34</t>
  </si>
  <si>
    <t>SD-851-230145-22983-9236</t>
  </si>
  <si>
    <t>SD-057-250106-312849-7757</t>
  </si>
  <si>
    <t>2025-01-06 19:04:58</t>
  </si>
  <si>
    <t>普通区域-昌邑市-小南孟村-15964586213-100M-宽带上网投诉-次数0-202501060000713997</t>
  </si>
  <si>
    <t>202501060000713997</t>
  </si>
  <si>
    <t xml:space="preserve">202501060000713997#流程受理流水号：20250106190405159645862131207412
客户号码:15964586213
客户姓名:刘**
投诉地市:潍坊
来话流水:2025010619033710020872951
宽带账号:15964586213
宽带账号归属地市:潍坊
宽带账号归属区县:昌邑市
故障地址:潍坊昌邑市北孟镇小南孟村小南孟村小南孟村8号箱刘戚贤*********
联系电话:19862696067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故障时间:2025-01-06 19:04:20
具体故障现象:频繁掉线，
客户其他诉求:客户侧为质差终端，要求上门更换终端并一并处理故障问题。
</t>
  </si>
  <si>
    <t>2025-01-06 19:11:08</t>
  </si>
  <si>
    <t>2025-01-06 19:11:30</t>
  </si>
  <si>
    <t>SD-057-250106-358914-8232</t>
  </si>
  <si>
    <t>2025-01-06 20:00:17</t>
  </si>
  <si>
    <t>普通区域-高密市-南斜沟自然村-15906363715-500M-魔百和投诉-次数0-202501060000742831</t>
  </si>
  <si>
    <t>202501060000742831</t>
  </si>
  <si>
    <t xml:space="preserve">202501060000742831#受理号码 : 15906363715客户姓名 : 蔡**号码归属地 : 潍坊高密 － 高密用户品牌 : 全球通
客户来电反映对于进入直播时有开机广告需要返回很多次，我处正常解释客户不认可，请协助，谢谢。
联系电话：15906363715；联系人：先生；来电流水：2025010619525888420869283。
</t>
  </si>
  <si>
    <t>2025-01-06 20:07:42</t>
  </si>
  <si>
    <t>2025-01-06 20:08:09</t>
  </si>
  <si>
    <t>SD-057-250106-185934-3900</t>
  </si>
  <si>
    <t>2025-01-06 13:26:38</t>
  </si>
  <si>
    <t>普通区域-奎文区-金华苑小区-13606361638-200M-业务受理宽带-次数0-202501060000378639</t>
  </si>
  <si>
    <t>2025-01-07 12:00:00</t>
  </si>
  <si>
    <t>202501060000378639</t>
  </si>
  <si>
    <t>202501060000378639#【已关注中国移动10086微信公众号】 宽带账号:13606361638; 联系电话：13606361638，问题类型：此工单为群障修复工单，根据群障全量闭环修复管理要求，为确保客户网络通畅，请装维人员跟进修复网络问题，谢谢！ 
 群障标题：公告。故障描述：潍坊奎文区金华苑小区光缆故障，预估24小时恢复，请帮忙拦截,如有需要请联系片区装维师傅王新刚15706307389主叫号码：13606361638.0;该号码仅供参考，请优先联系宽带账号。</t>
  </si>
  <si>
    <t>2025-01-06 13:29:13</t>
  </si>
  <si>
    <t>2025-01-06 13:29:35</t>
  </si>
  <si>
    <t>SD-057-250106-476892-3923</t>
  </si>
  <si>
    <t>2025-01-06 13:28:01</t>
  </si>
  <si>
    <t>80+银卡-FTTR-普通区域-安丘市-建陶市场东区-13853685629-1000M-宽带上网投诉-次数0-202501060000377429</t>
  </si>
  <si>
    <t>202501060000377429</t>
  </si>
  <si>
    <t>202501060000377429#宽带账号：13853685629；宽带地址：潍坊安丘市兴安街道永安路建陶市场东区建陶市场棚区12号箱河北筛网批发中心*；客户来电反映宽带不好用，监控连接失败，客户不配合排障，要求上门，请协助处理，谢谢！联系电话：13280132979；联系人：任**；来电流水：2025010613224467220878365</t>
  </si>
  <si>
    <t>2025-01-06 13:31:34</t>
  </si>
  <si>
    <t>更换设备</t>
  </si>
  <si>
    <t>2025-01-06 13:31:58</t>
  </si>
  <si>
    <t>SD-851-239852-21929-29142</t>
  </si>
  <si>
    <t>SD-057-250106-256431-3309</t>
  </si>
  <si>
    <t>2025-01-06 12:36:40</t>
  </si>
  <si>
    <t>【调研】-80+银卡-普通区域-奎文区-金华苑小区-15653679289-1000M-业务受理宽带-次数0-202501060000343262</t>
  </si>
  <si>
    <t>202501060000343262</t>
  </si>
  <si>
    <t>202501060000343262# 宽带账号:15653679289; 联系电话：15653679289，问题类型：此工单为群障修复工单，根据群障全量闭环修复管理要求，为确保客户网络通畅，请装维人员跟进修复网络问题，谢谢！ 
 群障标题：公告。故障描述：潍坊奎文区金华苑小区光缆故障，预估24小时恢复，请帮忙拦截,如有需要请联系片区装维师傅王新刚15706307389主叫号码：15653679289.0;该号码仅供参考，请优先联系宽带账号。</t>
  </si>
  <si>
    <t>2025-01-06 12:38:45</t>
  </si>
  <si>
    <t>2025-01-06 12:41:41</t>
  </si>
  <si>
    <t>SD-851-297658-4979-11611</t>
  </si>
  <si>
    <t>SD-057-250106-719508-4816</t>
  </si>
  <si>
    <t>2025-01-06 14:47:02</t>
  </si>
  <si>
    <t>普通区域-寒亭区-后官庄村自然村-15854421243-200M-魔百和投诉-次数0-20250106144437X877902429</t>
  </si>
  <si>
    <t>2025-01-07 15:48:00</t>
  </si>
  <si>
    <t>20250106144437X877902429</t>
  </si>
  <si>
    <t>【农村网络投诉】流程受理流水号：20250106144303158544212431124082
客户号码:15854421243
客户姓名:李**
投诉地市:潍坊
来话流水:2025010614384455020878126
宽带账号:15854421243
宽带账号归属地市:潍坊
宽带账号归属区县:寒亭区
故障地址:潍坊寒亭区经济开发区后官庄村后官庄村自然村寒亭区经济开发区后官庄村7号箱*********
联系电话:15854421243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故障时间:2025-01-06 14:43:29
魔百和单播/组播:组播
具体故障现象:电视直播或点播无法观看，指导操作未恢复，请协助处理 
客户其他诉求:谢谢
魔百和单/组播：组播</t>
  </si>
  <si>
    <t>2025-01-06 14:51:35</t>
  </si>
  <si>
    <t>2025-01-06 14:52:05</t>
  </si>
  <si>
    <t>SD-851-190504-8095</t>
  </si>
  <si>
    <t>SD-057-250106-915432-6692</t>
  </si>
  <si>
    <t>2025-01-06 17:26:01</t>
  </si>
  <si>
    <t>【调研】-FTTR-普通区域-潍城区-名仕园-15689257548-1000M-宽带上网投诉-次数0-202501060000627590</t>
  </si>
  <si>
    <t>2025-01-07 18:27:00</t>
  </si>
  <si>
    <t>202501060000627590</t>
  </si>
  <si>
    <t>202501060000627590#【已关注中国移动10086微信公众号】流程受理流水号：20250106172016156892575481178041
客户号码:15689257548
客户姓名:辛**
投诉地市:潍坊
来话流水:2025010617173119620825433
宽带账号:15689257548
宽带账号归属地市:潍坊
宽带账号归属区县:潍城区
故障地址:潍坊潍城区北关街道友爱路名仕园4号楼1单元5层502********
联系电话:15689257548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故障时间:2025-01-06 17:20:29
具体故障现象:网速慢卡顿，掉线，FTTR，客户称师傅上门处理过，当时给客户说华为设备不好，给客户换成中兴的，现在更不好用了，上门也未处理好，要求换设备，称如再处理不好就要求退网退钱，请紧急处理。
客户其他诉求:要求取消宽带并退还费用，
;宽带小区$[名仕园]$</t>
  </si>
  <si>
    <t>2025-01-06 17:31:36</t>
  </si>
  <si>
    <t>2025-01-06 17:32:11</t>
  </si>
  <si>
    <t>SD-851-292901-7363-17037</t>
  </si>
  <si>
    <t>SD-057-250106-708623-6846</t>
  </si>
  <si>
    <t>2025-01-06 17:36:44</t>
  </si>
  <si>
    <t>普通区域-安丘市-北仕居园-15966153700-200M-宽带上网投诉-次数0-202501060000639526</t>
  </si>
  <si>
    <t>2025-01-07 18:37:00</t>
  </si>
  <si>
    <t>202501060000639526</t>
  </si>
  <si>
    <t xml:space="preserve">202501060000639526#流程受理流水号：20250106173456159661537001182729
客户号码:15966153700
客户姓名:郭**
投诉地市:潍坊
来话流水:2025010617344048620852474
宽带账号:15966153700
宽带账号归属地市:潍坊
宽带账号归属区县:安丘市
故障地址:潍坊安丘市庵上镇岐山庵上岐山村岐山9号箱张新翰*********
联系电话:15966153700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光功率:-19.82
故障大类:宽带/电视
故障细类:宽带网速慢/卡顿
携转原因:
故障时间:2025-01-06 17:35:46
具体故障现象:网速慢卡顿，
客户其他诉求:客户侧为质差终端，要求上门更换终端并一并处理故障问题。
</t>
  </si>
  <si>
    <t>2025-01-06 17:47:23</t>
  </si>
  <si>
    <t>2025-01-06 17:47:46</t>
  </si>
  <si>
    <t>SD-057-250106-026413-2146</t>
  </si>
  <si>
    <t>2025-01-06 11:06:31</t>
  </si>
  <si>
    <t>普通区域-临朐县-东来山语-15763073910-300M-业务受理宽带-次数0-202501060000261416</t>
  </si>
  <si>
    <t>202501060000261416</t>
  </si>
  <si>
    <t>202501060000261416#【已关注中国移动10086微信公众号】 宽带账号:15763073910; 联系电话：15763073910，问题类型：此工单为群障修复工单，根据群障全量闭环修复管理要求，为确保客户网络通畅，请装维人员跟进修复网络问题，谢谢！ 
 群障标题：公告。故障描述：潍坊临朐县东来山语主缆故障，预估24小时恢复，请帮忙拦截。主叫号码：15763073910.0;该号码仅供参考，请优先联系宽带账号。</t>
  </si>
  <si>
    <t>2025-01-06 11:43:01</t>
  </si>
  <si>
    <t>2025-01-06 11:43:25</t>
  </si>
  <si>
    <t>SD-851-274779-14122-5777</t>
  </si>
  <si>
    <t>2025-01-06 18:50:32</t>
  </si>
  <si>
    <t>80+银卡-普通区域-寿光市-西城首府-13465669485-1000M-宽带上网投诉-次数0-202501060000678097 一级督办</t>
  </si>
  <si>
    <t>202501060000678097</t>
  </si>
  <si>
    <t>2025-01-06 18:52:34</t>
  </si>
  <si>
    <t>2025-01-06 18:53:09</t>
  </si>
  <si>
    <t>SD-057-250106-231467-7672</t>
  </si>
  <si>
    <t>2025-01-06 18:54:26</t>
  </si>
  <si>
    <t>【重投】-【调研】-80+银卡-(目标)普通区域-安丘市-天源新都、天源华府-13864607959-1000M-魔百和投诉-次数0-202501060000705784</t>
  </si>
  <si>
    <t>202501060000705784</t>
  </si>
  <si>
    <t>202501060000705784#【已关注中国移动10086微信公众号】流程受理流水号：20250106185329138646079591204920
客户号码:13864607959
客户姓名:张**
投诉地市:潍坊
来话流水:2025010618490856320871437
宽带账号:13864607959
宽带账号归属地市:潍坊
宽带账号归属区县:安丘市
故障地址:潍坊安丘市兴安街道人民路天源华府3号楼
联系电话:13864607959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光功率:-19.10
故障大类:宽带/电视
故障细类:移动高清电视故障(专席)
携转原因:
故障时间:2025-01-06 18:57:39
魔百和单播/组播:单播
具体故障现象:电视机提示无信号，
客户其他诉求:
魔百和单/组播：单播;宽带小区$[天源新都、天源华府]$</t>
  </si>
  <si>
    <t>2025-01-06 18:58:00</t>
  </si>
  <si>
    <t>2025-01-06 18:58:16</t>
  </si>
  <si>
    <t>SD-851-301331-23900-29055</t>
  </si>
  <si>
    <t>SD-057-250106-170452-8353</t>
  </si>
  <si>
    <t>2025-01-06 20:17:35</t>
  </si>
  <si>
    <t>【调研】-80+银卡-普通区域-青州市-杨姑桥村自然村-15265656189-1000M-宽带上网投诉-次数0-202501060000751882</t>
  </si>
  <si>
    <t>202501060000751882</t>
  </si>
  <si>
    <t>202501060000751882#
宽带账号：15265656189；宽带地址：潍坊青州市黄楼街道杨姑桥村杨姑桥村自然村二次扩容1号箱(王德亮；客户来电反映移动高清看不了，客户无法配合线上指导，要求上门，请协助处理，谢谢！联系电话：18765716689；联系人：先生；</t>
  </si>
  <si>
    <t>2025-01-06 20:35:48</t>
  </si>
  <si>
    <t>2025-01-06 20:36:14</t>
  </si>
  <si>
    <t>SD-851-287907-35628-2277</t>
  </si>
  <si>
    <t>2025-01-06 20:46:03</t>
  </si>
  <si>
    <t>普通区域-寿光市-西关菜市场-13964765979-200M-业务受理宽带-次数0-202501060000765115 一级督办</t>
  </si>
  <si>
    <t>202501060000765115</t>
  </si>
  <si>
    <t>2025-01-06 21:13:06</t>
  </si>
  <si>
    <t>2025-01-06 21:15:07</t>
  </si>
  <si>
    <t>SD-057-250106-503428-6891</t>
  </si>
  <si>
    <t>2025-01-06 17:42:12</t>
  </si>
  <si>
    <t>【调研】-普通区域-安丘市-官庄小阿陀-17853615619-300M-宽带上网投诉-次数0-202501060000641512</t>
  </si>
  <si>
    <t>2025-01-07 18:43:00</t>
  </si>
  <si>
    <t>202501060000641512</t>
  </si>
  <si>
    <t>202501060000641512#17853615619客户来电反映电视无法观看，家里老人不会操作，要求维修人员上门维修，请尽快协助处理，谢谢  联系人：先生 联系电话：17853615619本机 流水：2025010617372289720885964</t>
  </si>
  <si>
    <t>2025-01-06 17:47:35</t>
  </si>
  <si>
    <t>SD-851-291452-15663-11130</t>
  </si>
  <si>
    <t>SD-057-250106-123576-6854</t>
  </si>
  <si>
    <t>2025-01-06 17:38:02</t>
  </si>
  <si>
    <t>80+普通-普通区域-寒亭区-怡海花园小区-15963645010-300M-宽带上网投诉-次数0-20250106173506X106433632</t>
  </si>
  <si>
    <t>2025-01-07 18:39:00</t>
  </si>
  <si>
    <t>20250106173506X106433632</t>
  </si>
  <si>
    <t xml:space="preserve">流程受理流水号：20250106173336159636450101182302
客户号码:15963645010
客户姓名:孙**
投诉地市:潍坊
来话流水:2025010617314217520814404
宽带账号:15963645010
宽带账号归属地市:潍坊
宽带账号归属区县:寒亭区
故障地址:潍坊寒亭区开元街道白云路怡海花园小区23号楼*********
联系电话:15194101635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故障细类:宽带网速慢/卡顿
携转原因:
故障时间:2025-01-06 17:33:46
网站/APP/游戏名称:无法提供
具体故障现象:打不开网页，
客户其他诉求:
</t>
  </si>
  <si>
    <t>2025-01-06 17:42:35</t>
  </si>
  <si>
    <t>2025-01-06 17:44:09</t>
  </si>
  <si>
    <t>SD-057-250106-680532-6843</t>
  </si>
  <si>
    <t>【调研】-普通区域-临朐县-东朱阳自然村-15095161508-100M-宽带上网投诉-次数0-202501060000640487</t>
  </si>
  <si>
    <t>202501060000640487</t>
  </si>
  <si>
    <t xml:space="preserve">202501060000640487#【已关注中国移动10086微信公众号】流程受理流水号：20250106173450150951615081182698
客户号码:15095161508
客户姓名:孙**
投诉地市:潍坊
来话流水:2025010617340549020844920
宽带账号:15095161508
宽带账号归属地市:潍坊
宽带账号归属区县:临朐县
故障地址:潍坊临朐县冶源镇人民政府东朱阳东朱阳自然村东朱阳#扩容#11号孙明法*********
联系电话:15064687519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故障时间:2025-01-06 17:35:10
具体故障现象:提示网络无法连接，
客户其他诉求:客户侧为质差终端，要求上门更换终端并一并处理故障问题。
</t>
  </si>
  <si>
    <t>2025-01-06 17:42:52</t>
  </si>
  <si>
    <t>2025-01-06 17:44:59</t>
  </si>
  <si>
    <t>SD-057-250106-217489-7766</t>
  </si>
  <si>
    <t>2025-01-06 19:05:52</t>
  </si>
  <si>
    <t>普通区域-潍城区-曹家巷社区-15269611463-300M-宽带上网投诉-次数0-202501060000713009</t>
  </si>
  <si>
    <t>202501060000713009</t>
  </si>
  <si>
    <t>202501060000713009#宽带账号：15269611463；宽带地址：潍坊潍城区城关街道和平路曹家巷社区27号楼；客户来电反映宽带无法上网，客户无法配合线上指导/客户不配合排障，要求去家里，请协助处理，谢谢！联系电话：18353638869；联系人：先生；来电流水：2025010619010003520855526。</t>
  </si>
  <si>
    <t>2025-01-06 19:07:11</t>
  </si>
  <si>
    <t>2025-01-06 19:07:27</t>
  </si>
  <si>
    <t>SD-057-250106-463128-7653</t>
  </si>
  <si>
    <t>2025-01-06 18:52:32</t>
  </si>
  <si>
    <t>普通区域-奎文区-高新城市广场三期-17305360573-1000M-魔百和投诉-次数0-202501060000705566</t>
  </si>
  <si>
    <t>202501060000705566</t>
  </si>
  <si>
    <t>202501060000705566#【已关注中国移动10086微信公众号】流程受理流水号：20250106184925173053605731203967
客户号码:17305360573
客户姓名:花*
投诉地市:潍坊
来话流水:2025010618442671020837252
宽带账号:17305360573
宽带账号归属地市:潍坊
宽带账号归属区县:奎文区
故障地址:潍坊奎文区高新城区健康街高新城市广场三期3号楼*********
联系电话:17305360573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故障细类:移动高清电视故障(专席)
携转原因:
故障时间:2025-01-06 18:50:33
魔百和单播/组播:组播
具体故障现象:点播和直播观看都出现卡顿
客户其他诉求:
魔百和单/组播：组播;宽带小区$[高新城市广场三期]$</t>
  </si>
  <si>
    <t>2025-01-06 18:54:40</t>
  </si>
  <si>
    <t>2025-01-06 18:54:58</t>
  </si>
  <si>
    <t>SD-851-312492-17258-4656</t>
  </si>
  <si>
    <t>SD-057-250106-476980-6919</t>
  </si>
  <si>
    <t>2025-01-06 17:45:58</t>
  </si>
  <si>
    <t>【调研】-80+银卡-普通区域-高密市-郑家庄自然村-15963617628-300M-业务受理宽带-次数0-202501060000646504</t>
  </si>
  <si>
    <t>2025-01-07 17:46:00</t>
  </si>
  <si>
    <t>202501060000646504</t>
  </si>
  <si>
    <t>202501060000646504# 宽带账号:15963617628; 联系电话：15963617628，问题类型：此工单为群障修复工单，根据群障全量闭环修复管理要求，为确保客户网络通畅，请装维人员跟进修复网络问题，谢谢！ 
 群障标题：公告。故障描述：主干光纤断或OLT检测不到预期的光信号（LOS）主叫号码：15963617628.0;该号码仅供参考，请优先联系宽带账号。</t>
  </si>
  <si>
    <t>2025-01-06 17:57:26</t>
  </si>
  <si>
    <t>王世永</t>
  </si>
  <si>
    <t>15706307297</t>
  </si>
  <si>
    <t>dw3_jk_wangshiyong</t>
  </si>
  <si>
    <t>2025-01-06 17:58:13</t>
  </si>
  <si>
    <t>SD-851-264037-9014-12458</t>
  </si>
  <si>
    <t>80+银卡-普通区域-奎文区-（铁通）则尔庄东区-18263613366-1000M-宽带上网投诉-次数0-202501060000642399 一级督办</t>
  </si>
  <si>
    <t>2025-01-07 18:41:00</t>
  </si>
  <si>
    <t>202501060000642399</t>
  </si>
  <si>
    <t>2025-01-06 17:48:56</t>
  </si>
  <si>
    <t>2025-01-06 17:50:26</t>
  </si>
  <si>
    <t>SD-057-250106-054731-3247</t>
  </si>
  <si>
    <t>2025-01-06 12:31:45</t>
  </si>
  <si>
    <t>普通区域-寿光市-新龙工业园-15949781833-100M-宽带上网投诉-次数0-202501060000340152</t>
  </si>
  <si>
    <t>202501060000340152</t>
  </si>
  <si>
    <t xml:space="preserve">202501060000340152#流程受理流水号：20250106123058159497818331084687
客户号码:15949781833
客户姓名:王**
投诉地市:潍坊
来话流水:2025010612304281020886096
宽带账号:15949781833
宽带账号归属地市:潍坊
宽带账号归属区县:寿光市
故障地址:潍坊寿光市王高镇王高中心街新龙工业园新龙工业园1号箱银通物流沿街*********
联系电话:15949781833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光功率:-21.30
故障大类:宽带/电视
故障细类:宽带网速慢/卡顿
携转原因:
故障时间:2025-01-06 12:31:24
具体故障现象:网速慢卡顿，
客户其他诉求:客户侧为质差终端，要求上门更换终端并一并处理故障问题。
</t>
  </si>
  <si>
    <t>2025-01-06 12:41:29</t>
  </si>
  <si>
    <t>2025-01-06 12:41:48</t>
  </si>
  <si>
    <t>SD-057-250106-730426-4588</t>
  </si>
  <si>
    <t>2025-01-06 14:26:29</t>
  </si>
  <si>
    <t>普通区域-潍城区-机床城二期J-13864656112-300M-宽带上网投诉-次数0-20250106142541X741780244</t>
  </si>
  <si>
    <t>20250106142541X741780244</t>
  </si>
  <si>
    <t xml:space="preserve">流程受理流水号：20250106142510138646561121117807
客户号码:13864656112
客户姓名:于**
投诉地市:潍坊
来话流水:2025010614190003520801191
宽带账号:13864656112
宽带账号归属地市:潍坊
宽带账号归属区县:潍城区
故障地址:潍坊潍城区经济开发区管理委员会东风西街机床城二期JK20#箱*********
联系电话:13864656112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故障时间:2025-01-06 14:26:41
具体故障现象:PON灯闪，
客户其他诉求:尽快处理
</t>
  </si>
  <si>
    <t>2025-01-06 14:43:20</t>
  </si>
  <si>
    <t>2025-01-06 14:44:55</t>
  </si>
  <si>
    <t>SD-057-250106-258019-153</t>
  </si>
  <si>
    <t>2025-01-06 08:31:49</t>
  </si>
  <si>
    <t>80+普通-普通区域-高密市-孙家庄自然村-13953655236-300M-魔百和投诉-次数0-20250105203141X301514888</t>
  </si>
  <si>
    <t>20250105203141X301514888</t>
  </si>
  <si>
    <t xml:space="preserve">【农村网络投诉】流程受理流水号：20250105202918139536552361213856
客户号码:13953655236
客户姓名:王**
投诉地市:潍坊
来话流水:2025010520251812820880344
宽带账号:13953655236
宽带账号归属地市:潍坊
宽带账号归属区县:高密市
故障地址:潍坊高密市井沟镇孙家庄孙家庄自然村孙日宁14号箱*********
联系电话:13953655236
联系人:先生
工单紧急程度:非常紧急
是否有升级投诉倾向:否
是否重复投诉:否
是否携转意向:否
是否投诉倾向:否
携转原因:
提单模板:客户来电对于机顶盒只能看四个频道不认可，要求处理，请协助，谢谢。
</t>
  </si>
  <si>
    <t>2025-01-06 08:40:23</t>
  </si>
  <si>
    <t>2025-01-06 08:41:02</t>
  </si>
  <si>
    <t>SD-057-250106-426983-6193</t>
  </si>
  <si>
    <t>2025-01-06 16:39:54</t>
  </si>
  <si>
    <t>【调研】-80+普通-FTTR-(目标)普通区域-潍城区-天骄一品-15054400166-1000M-宽带上网投诉-次数0-202501060000578080</t>
  </si>
  <si>
    <t>2025-01-07 17:40:00</t>
  </si>
  <si>
    <t>202501060000578080</t>
  </si>
  <si>
    <t xml:space="preserve">202501060000578080#流程受理流水号：20250106163852150544001661163908
客户号码:15054400166
客户姓名:张*
投诉地市:潍坊
来话流水:2025010616382628120870262
宽带账号:15054400166
宽带账号归属地市:潍坊
宽带账号归属区县:潍城区
故障地址:潍坊潍城区南关街道春鸢路天骄一品31号楼*********
联系电话:15054400166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光功率:-19.50
故障大类:宽带/电视
故障细类:宽带无法上网
携转原因:
故障时间:2025-01-06 16:39:37
具体故障现象:网速慢卡顿，
客户其他诉求:客户侧为质差终端，要求上门更换终端并一并处理故障问题。
</t>
  </si>
  <si>
    <t>2025-01-06 16:55:07</t>
  </si>
  <si>
    <t>2025-01-06 16:55:24</t>
  </si>
  <si>
    <t>SD-851-311543-13917-9584</t>
  </si>
  <si>
    <t>2025-01-06 14:22:06</t>
  </si>
  <si>
    <t>【调研】-80+普通-普通区域-青州市-青州马家-18265641796-200M-宽带上网投诉-次数0-202501060000428398 一级督办</t>
  </si>
  <si>
    <t>2025-01-07 15:23:00</t>
  </si>
  <si>
    <t>202501060000428398</t>
  </si>
  <si>
    <t>2025-01-06 14:35:33</t>
  </si>
  <si>
    <t>2025-01-06 14:36:11</t>
  </si>
  <si>
    <t>SD-057-250106-394815-4848</t>
  </si>
  <si>
    <t>2025-01-06 14:49:18</t>
  </si>
  <si>
    <t>【调研】-80+银卡-普通区域-临朐县-山水文苑小区-13964768286-200M-魔百和投诉-次数0-202501060000456982</t>
  </si>
  <si>
    <t>2025-01-07 15:50:00</t>
  </si>
  <si>
    <t>202501060000456982</t>
  </si>
  <si>
    <t>202501060000456982#流程受理流水号：20250106144639139647682861125248
客户号码:13964768286
客户姓名:吴**
投诉地市:潍坊
来话流水:2025010614455810720884870
宽带账号:13964768286
宽带账号归属地市:潍坊
宽带账号归属区县:临朐县
故障地址:潍坊临朐县城关街道民主路山水文苑小区1号楼*********
联系电话:13964768286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光功率:-18.38
故障大类:宽带/电视
故障细类:移动高清电视故障(专席)
携转原因:
故障时间:2025-01-06 14:48:14
魔百和单播/组播:组播
具体故障现象:客户来电反映视频播放出现花屏，请协助谢谢
客户其他诉求:谢谢
魔百和单/组播：组播;宽带小区$[山水文苑小区]$</t>
  </si>
  <si>
    <t>2025-01-06 15:00:10</t>
  </si>
  <si>
    <t>2025-01-06 15:00:35</t>
  </si>
  <si>
    <t>SD-057-250106-409568-4815</t>
  </si>
  <si>
    <t>2025-01-06 14:47:00</t>
  </si>
  <si>
    <t>普通区域-奎文区-中南熙悦-18265675505-300M-宽带上网投诉-次数0-202501060000455687</t>
  </si>
  <si>
    <t>202501060000455687</t>
  </si>
  <si>
    <t>202501060000455687#【已关注中国移动10086微信公众号】流程受理流水号：20250106144305182656755051124093
客户号码:18265675505
客户姓名:唐**
投诉地市:潍坊
来话流水:2025010614443138320863587
宽带账号:18265675505
账号归属区县:奎文
联系电话:18265675505
联系人:先生/女士
宽带地址:潍坊
工单紧急程度:一般
是否投诉倾向:否
是否重复投诉:否
是否携转意向:否
是否有升级投诉倾向:否
*业务名称:业务融合开机流程宽带
投诉内容:手机号码：18265675505，【问题描述】客户已办理宽带业务，有开通单，要求装维尽快联系上门，请处理，谢谢。联系电话：18265675505，联系人：先生/女士，录音流水号：2025010614443138320863587。受理明细：531920062399999999。
在途开通单信息：536250105661460320，18265675505，2025-01-05 11:21:07，业务融合开机流程宽带，处理中，手写判断和地址录入
是否到厅:否
业务名称:业务融合开机流程宽带
;宽带小区$[中南熙悦]$</t>
  </si>
  <si>
    <t>2025-01-06 14:49:00</t>
  </si>
  <si>
    <t>2025-01-06 14:49:43</t>
  </si>
  <si>
    <t>SD-851-321209-3620-19318</t>
  </si>
  <si>
    <t>SD-057-250106-623879-6135</t>
  </si>
  <si>
    <t>2025-01-06 16:35:50</t>
  </si>
  <si>
    <t>普通区域-奎文区-市工商局宿舍-13863668622-300M-业务受理宽带-次数0-202501060000573831</t>
  </si>
  <si>
    <t>2025-01-07 16:36:00</t>
  </si>
  <si>
    <t>202501060000573831</t>
  </si>
  <si>
    <t>202501060000573831# 宽带账号:13863668622; 联系电话：13863668622，问题类型：此工单为群障修复工单，根据群障全量闭环修复管理要求，为确保客户网络通畅，请装维人员跟进修复网络问题，谢谢！ 
 群障标题：公告。故障描述：主干光纤断或OLT检测不到预期的光信号（LOS）主叫号码：13863668622.0;该号码仅供参考，请优先联系宽带账号。</t>
  </si>
  <si>
    <t>2025-01-06 16:38:51</t>
  </si>
  <si>
    <t>2025-01-06 16:47:20</t>
  </si>
  <si>
    <t>SD-851-319280-11178-24550</t>
  </si>
  <si>
    <t>SD-057-250106-958174-2380</t>
  </si>
  <si>
    <t>2025-01-06 11:24:44</t>
  </si>
  <si>
    <t>普通区域-诸城市-永康佳苑-15963650444-100M-宽带上网投诉-次数0-202501060000282417</t>
  </si>
  <si>
    <t>2025-01-07 12:25:00</t>
  </si>
  <si>
    <t>202501060000282417</t>
  </si>
  <si>
    <t xml:space="preserve">202501060000282417#流程受理流水号：20250106112327159636504441063948
客户号码:15963650444
客户姓名:徐*
投诉地市:潍坊
来话流水:2025010611225911620808951
宽带账号:15963650444
宽带账号归属地市:潍坊
宽带账号归属区县:诸城市
故障地址:潍坊诸城市龙都街道龙都街永康佳苑3号楼*********
联系电话:18764756555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光功率:-21.67
故障大类:宽带/电视
故障细类:宽带无法上网
携转原因:
故障时间:2025-01-06 11:23:40
具体故障现象:用户无法提供具体故障现象，
客户其他诉求:要求尽快
</t>
  </si>
  <si>
    <t>2025-01-06 11:31:34</t>
  </si>
  <si>
    <t>2025-01-06 11:32:02</t>
  </si>
  <si>
    <t>SD-057-250106-462591-2422</t>
  </si>
  <si>
    <t>2025-01-06 11:27:08</t>
  </si>
  <si>
    <t>(目标)普通区域-安丘市-魏家花园-15684229916-1000M-业务受理宽带-次数0-202501060000283999</t>
  </si>
  <si>
    <t>202501060000283999</t>
  </si>
  <si>
    <t>202501060000283999# 宽带账号:15684229916; 联系电话：15684229916，问题类型：此工单为群障修复工单，根据群障全量闭环修复管理要求，为确保客户网络通畅，请装维人员跟进修复网络问题，谢谢！ 
 群障标题：公告。故障描述：潍坊安丘市魏家花园光缆故障，预估24小时恢复，请帮忙拦截,如有需要请联系片区装维师傅杨晓龙15706307058主叫号码：15684229916.0;该号码仅供参考，请优先联系宽带账号。</t>
  </si>
  <si>
    <t>2025-01-06 11:49:39</t>
  </si>
  <si>
    <t>2025-01-06 11:51:13</t>
  </si>
  <si>
    <t>SD-057-250106-802649-7733</t>
  </si>
  <si>
    <t>2025-01-06 19:00:36</t>
  </si>
  <si>
    <t>普通区域-临朐县-上洋河-15263630703-300M-宽带上网投诉-次数0-202501060000711562</t>
  </si>
  <si>
    <t>202501060000711562</t>
  </si>
  <si>
    <t>202501060000711562#15263630703客户来电反映本机办理的电视无法观看，线上排障不会操作，直接要求维修人员上门维修，请尽快协助处理，谢谢 
 联系人：先生  联系电话：本机 流水：2025010618581418820836447</t>
  </si>
  <si>
    <t>2025-01-06 19:07:34</t>
  </si>
  <si>
    <t>2025-01-06 19:08:37</t>
  </si>
  <si>
    <t>SD-851-331886-6367-1506</t>
  </si>
  <si>
    <t>SD-057-250106-324508-7662</t>
  </si>
  <si>
    <t>2025-01-06 18:53:10</t>
  </si>
  <si>
    <t>80+银卡-普通区域-奎文区-庄家裕园-13706460083-300M-宽带上网投诉-次数0-202501060000706436</t>
  </si>
  <si>
    <t>202501060000706436</t>
  </si>
  <si>
    <t xml:space="preserve">202501060000706436#宽带账号：13706460083；联系电话：13706460083宽带地址：潍坊奎文区梨园街道清溪街庄家裕园；客户来电反映宽带在线电视登录超时，要求上门处理, 来电流水：2025010618500137620877818
 </t>
  </si>
  <si>
    <t>2025-01-06 18:58:10</t>
  </si>
  <si>
    <t>2025-01-06 18:58:36</t>
  </si>
  <si>
    <t>SD-852-310309-2157-18182</t>
  </si>
  <si>
    <t>SD-057-250106-390564-7859</t>
  </si>
  <si>
    <t>2025-01-06 19:16:32</t>
  </si>
  <si>
    <t>【调研】-(目标)普通区域-奎文区-市工商局宿舍-18866362516-300M-业务受理宽带-次数0-202501060000721285</t>
  </si>
  <si>
    <t>202501060000721285</t>
  </si>
  <si>
    <t>202501060000721285# 宽带账号:18866362516; 联系电话：18866362516，问题类型：此工单为群障修复工单，根据群障全量闭环修复管理要求，为确保客户网络通畅，请装维人员跟进修复网络问题，谢谢！ 
 群障标题：公告。故障描述：主干光纤断或OLT检测不到预期的光信号（LOS）主叫号码：18866362516.0;该号码仅供参考，请优先联系宽带账号。</t>
  </si>
  <si>
    <t>2025-01-06 19:19:04</t>
  </si>
  <si>
    <t>2025-01-06 19:24:23</t>
  </si>
  <si>
    <t>2025-01-06 13:29:37</t>
  </si>
  <si>
    <t>【调研】-普通区域-临朐县-东来山语-15288827675-1000M-宽带上网投诉-次数0-202501060000380338 一级督办</t>
  </si>
  <si>
    <t>202501060000380338</t>
  </si>
  <si>
    <t>2025-01-06 13:31:30</t>
  </si>
  <si>
    <t>2025-01-06 13:32:10</t>
  </si>
  <si>
    <t>SD-851-281202-1364-8820</t>
  </si>
  <si>
    <t>SD-057-250106-328619-4339</t>
  </si>
  <si>
    <t>2025-01-06 14:05:46</t>
  </si>
  <si>
    <t>普通区域-寿光市-王口-15954468996-200M-宽带上网投诉-次数0-202501060000412716</t>
  </si>
  <si>
    <t>2025-01-07 15:06:00</t>
  </si>
  <si>
    <t>202501060000412716</t>
  </si>
  <si>
    <t>202501060000412716#15954468996客户来电反映电视不能看 老人在家不会操作 要求师傅上门处理 谢谢
联系人 先生联系电话 13806497819  流水2025010614025204320886792</t>
  </si>
  <si>
    <t>2025-01-06 14:24:23</t>
  </si>
  <si>
    <t>2025-01-06 14:24:41</t>
  </si>
  <si>
    <t>SD-057-250106-976302-3317</t>
  </si>
  <si>
    <t>2025-01-06 12:37:11</t>
  </si>
  <si>
    <t>普通区域-青州市-郭集-13406682290-1000M-宽带上网投诉-次数0-202501060000342591</t>
  </si>
  <si>
    <t>202501060000342591</t>
  </si>
  <si>
    <t>202501060000342591#王*13406682290  
号码归属地潍坊青州 － 青州
客户状态正常
客户来电反映在
潍坊青州市何官镇郭集村郭集
宽带无法上网，电视无法观看，
要求上门查看一下，请协助处理，谢谢联系电话15964309330
2025010612344757720818044</t>
  </si>
  <si>
    <t>2025-01-06 12:40:11</t>
  </si>
  <si>
    <t>2025-01-06 12:40:33</t>
  </si>
  <si>
    <t>SD-851-320742-5928-17452</t>
  </si>
  <si>
    <t>SD-057-250106-463175-4542</t>
  </si>
  <si>
    <t>2025-01-06 14:22:48</t>
  </si>
  <si>
    <t>【调研】-普通区域-寿光市-崔家老庄自然村-13792656817-300M-宽带上网投诉-次数0-202501060000430702</t>
  </si>
  <si>
    <t>202501060000430702</t>
  </si>
  <si>
    <t>202501060000430702#宽带账号：13792656817，宽带地址：潍坊寿光市圣城街道崔家老庄崔家老庄自然村崔家老庄2号箱扩容**********，客户来电表示移动高清无法观看，客户为老人不会操作，要求师傅上门，请协助处理，谢谢，联系人：女士，联系号码：13792656817，来电流水：2025010614210607520829937</t>
  </si>
  <si>
    <t>2025-01-06 14:40:03</t>
  </si>
  <si>
    <t>2025-01-06 14:40:25</t>
  </si>
  <si>
    <t>SD-057-250106-391758-4812</t>
  </si>
  <si>
    <t>2025-01-06 14:46:56</t>
  </si>
  <si>
    <t>普通区域-奎文区-金玉豪庭-18053635388-200M-业务受理宽带-次数0-202501060000456435</t>
  </si>
  <si>
    <t>2025-01-07 14:47:00</t>
  </si>
  <si>
    <t>202501060000456435</t>
  </si>
  <si>
    <t>202501060000456435# 宽带账号:18053635388; 联系电话：18053635388，问题类型：此工单为群障修复工单，根据群障全量闭环修复管理要求，为确保客户网络通畅，请装维人员跟进修复网络问题，谢谢！ 
 群障标题：公告。故障描述：金玉豪庭主叫号码：18053635388.0;该号码仅供参考，请优先联系宽带账号。</t>
  </si>
  <si>
    <t>2025-01-06 14:54:17</t>
  </si>
  <si>
    <t>2025-01-06 14:54:43</t>
  </si>
  <si>
    <t>SD-057-250106-397154-4760</t>
  </si>
  <si>
    <t>2025-01-06 14:42:16</t>
  </si>
  <si>
    <t>普通区域--null--魔百和投诉-次数0-202501050000520234</t>
  </si>
  <si>
    <t>2025-01-07 14:43:00</t>
  </si>
  <si>
    <t>202501050000520234</t>
  </si>
  <si>
    <t>202501050000520234#手机号码：18306469738，【问题描述】客户来电对于师傅上门更换魔百合每次更换的都是旧的流程（规定）表示不满。有升级投诉倾向，提到10080，已向客户分析解释，客户不认可，要求给予查询处理。联系人：先生/女士，联系电话：18306469738，流水号：2025010516300968820878542。
流程受理流水号：20250105163358183064697381156416
受理明细:531920062399999999
4G套餐名称:预付费天王卡2套餐
是否下发过短信提醒:否
前期有无退费记录:否
是否解释无法退费:否
是否到厅:否</t>
  </si>
  <si>
    <t>家庭咨询-&gt;咨询营销-&gt;互联网电视(移动高清)-&gt;全局流转-&gt;售后服务-&gt;机顶盒缺货或无客户指定款-&gt;全局流转</t>
  </si>
  <si>
    <t>SD-057-250106-241698-4808</t>
  </si>
  <si>
    <t>2025-01-06 14:46:44</t>
  </si>
  <si>
    <t>普通区域-青州市-井塘-15216360171-100M-业务受理宽带-次数0-202501060000454280</t>
  </si>
  <si>
    <t>202501060000454280</t>
  </si>
  <si>
    <t>202501060000454280# 宽带账号:15216360171; 联系电话：15216360171，问题类型：此工单为群障修复工单，根据群障全量闭环修复管理要求，为确保客户网络通畅，请装维人员跟进修复网络问题，谢谢！ 
 群障标题：公告。故障描述：潍坊青州市井塘光缆故障，预估24小时恢复，请帮忙拦截,如有需要请联系片区装维师傅盛国伟15706307697主叫号码：15054457704.0;该号码仅供参考，请优先联系宽带账号。</t>
  </si>
  <si>
    <t>2025-01-06 14:55:22</t>
  </si>
  <si>
    <t>2025-01-06 14:55:56</t>
  </si>
  <si>
    <t>SD-057-250106-273648-6697</t>
  </si>
  <si>
    <t>2025-01-06 17:26:07</t>
  </si>
  <si>
    <t>【调研】-普通区域-奎文区-大有公馆三期-13616366896-300M-业务受理宽带-次数0-202501060000629067</t>
  </si>
  <si>
    <t>202501060000629067</t>
  </si>
  <si>
    <t>202501060000629067#【已关注中国移动10086微信公众号】 宽带账号:13616366896; 联系电话：13616366896，问题类型：此工单为群障修复工单，根据群障全量闭环修复管理要求，为确保客户网络通畅，请装维人员跟进修复网络问题，谢谢！ 
 群障标题：公告。故障描述：潍坊奎文区大有公馆三期光缆故障，预估24小时恢复，请帮忙拦截,如有需要请联系片区装维师傅闫晗15706366534主叫号码：15863296667.0;该号码仅供参考，请优先联系宽带账号。</t>
  </si>
  <si>
    <t>2025-01-06 17:34:08</t>
  </si>
  <si>
    <t>2025-01-06 17:37:17</t>
  </si>
  <si>
    <t>SD-851-318910-3162-9333</t>
  </si>
  <si>
    <t>SD-057-250106-698752-6732</t>
  </si>
  <si>
    <t>2025-01-06 17:27:11</t>
  </si>
  <si>
    <t>【调研】-80+普通-普通区域-滨海-汇文小区-13406681278-1000M-宽带上网投诉-次数0-202501060000630148</t>
  </si>
  <si>
    <t>2025-01-07 18:28:00</t>
  </si>
  <si>
    <t>202501060000630148</t>
  </si>
  <si>
    <t>202501060000630148#宽带账号：13406681278；宽带地址：潍坊滨海大家洼街道海化街汇文小区金海小学家属楼503；客户来电反映机顶盒总是断网，换网口无效，经查询客户侧为质差路由器，请协助上门更换终端并一并处理故障问题，谢谢！联系电话：13406681278；来电流水：2025010617204200520868577。</t>
  </si>
  <si>
    <t>2025-01-06 17:32:19</t>
  </si>
  <si>
    <t>2025-01-06 17:33:19</t>
  </si>
  <si>
    <t>SD-851-307143-23590-27847</t>
  </si>
  <si>
    <t>SD-057-250106-416285-7660</t>
  </si>
  <si>
    <t>【调研】-普通区域-潍城区-官路村-13465738582-100M-宽带上网投诉-次数0-20250106185043X643003153</t>
  </si>
  <si>
    <t>20250106185043X643003153</t>
  </si>
  <si>
    <t xml:space="preserve">【农村网络投诉】流程受理流水号：20250106184954134657385821204074
客户号码:13465738582
客户姓名:周**
投诉地市:潍坊
来话流水:2025010618485966320870406
宽带账号:13465738582
宽带账号归属地市:潍坊
宽带账号归属区县:潍城区
故障地址:潍坊潍城区乐埠山生态经济发展区官路村官路村1#分纤箱老村委路西东墙*********
联系电话:13465738582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光功率:-18.63
故障大类:宽带/电视
故障细类:网速慢/上网掉线(专席)
携转原因:
故障时间:2025-01-06 18:48:25
具体故障现象:频繁掉线，光猫有掉线情况 请协助 谢谢
客户其他诉求:
</t>
  </si>
  <si>
    <t>2025-01-06 18:54:48</t>
  </si>
  <si>
    <t>2025-01-06 18:56:27</t>
  </si>
  <si>
    <t>SD-057-250106-410967-3310</t>
  </si>
  <si>
    <t>2025-01-06 12:36:42</t>
  </si>
  <si>
    <t>【调研】-80+银卡-普通区域-奎文区-梨园小区-13573601816-1000M-业务受理宽带-次数0-202501060000344748</t>
  </si>
  <si>
    <t>202501060000344748</t>
  </si>
  <si>
    <t>202501060000344748# 宽带账号:13573601816; 联系电话：13573601816，问题类型：此工单为群障修复工单，根据群障全量闭环修复管理要求，为确保客户网络通畅，请装维人员跟进修复网络问题，谢谢！ 
 群障标题：告警。故障标题：潍坊奎文东方好莱坞2-OLT002-HW-MA5680TOLT存在PON口集中掉线故障主叫号码：13573601816.0;该号码仅供参考，请优先联系宽带账号。</t>
  </si>
  <si>
    <t>2025-01-06 13:01:10</t>
  </si>
  <si>
    <t>2025-01-06 13:01:34</t>
  </si>
  <si>
    <t>SD-851-269238-5925-25711</t>
  </si>
  <si>
    <t>SD-057-250106-148539-3331</t>
  </si>
  <si>
    <t>2025-01-06 12:38:17</t>
  </si>
  <si>
    <t>【调研】-80+银卡-普通区域-奎文区-怡新苑-18764719996-1000M-宽带上网投诉-次数0-202501060000345355</t>
  </si>
  <si>
    <t>202501060000345355</t>
  </si>
  <si>
    <t>202501060000345355#宽带账号：18764719996；联系电话：18764719996宽带地址：潍坊高新高新城区新华路怡新苑1号楼******；客户来电反映宽带网络不好用，客户异机来电报修，线上指导无法配合操作，要求上门处理，来电流水：
2025010612351496420821627</t>
  </si>
  <si>
    <t>2025-01-06 12:40:01</t>
  </si>
  <si>
    <t>2025-01-06 12:40:35</t>
  </si>
  <si>
    <t>SD-851-271674-15219-6406</t>
  </si>
  <si>
    <t>SD-057-250106-892760-3305</t>
  </si>
  <si>
    <t>2025-01-06 12:36:29</t>
  </si>
  <si>
    <t>80+金卡-普通区域-临朐县-南福山自然村-15726362220-300M-宽带上网投诉-次数0-202501060000343426</t>
  </si>
  <si>
    <t>202501060000343426</t>
  </si>
  <si>
    <t>202501060000343426#宽带账号：15726362220；宽带地址：潍坊临朐县柳山镇人民政府南福山南福山自然村；客户来电反映移动高清无法观看，客户不配合排障，要求上门，请协助处理，谢谢！联系电话：18765709193；联系人：先生；来电流水：2025010612260471920846586</t>
  </si>
  <si>
    <t>2025-01-06 12:40:45</t>
  </si>
  <si>
    <t>2025-01-06 12:42:12</t>
  </si>
  <si>
    <t>SD-057-250106-304562-6090</t>
  </si>
  <si>
    <t>2025-01-06 16:30:57</t>
  </si>
  <si>
    <t>普通区域-昌邑市-老官庄自然村-15095156347-300M-宽带上网投诉-次数0-202501060000536142</t>
  </si>
  <si>
    <t>2025-01-07 17:31:00</t>
  </si>
  <si>
    <t>202501060000536142</t>
  </si>
  <si>
    <t xml:space="preserve">202501060000536142#宽带账号：15095156347；宽带地址：潍坊昌邑市柳疃镇老官庄村老官庄自然村1号箱张孝华；客户来电反映移动高清电视无法观看，，客户不会操作，要求上门，请协助处理，谢谢！联系电话：15095156347来电流水：2025010615494945920843940
</t>
  </si>
  <si>
    <t>2025-01-06 16:32:12</t>
  </si>
  <si>
    <t>2025-01-06 16:32:31</t>
  </si>
  <si>
    <t>SD-851-280532-2555-23195</t>
  </si>
  <si>
    <t>SD-057-250106-367502-6696</t>
  </si>
  <si>
    <t>【调研】-普通区域-奎文区-大有公馆三期-13616366896-300M-业务受理宽带-次数0-202501060000629345 一级督办</t>
  </si>
  <si>
    <t>202501060000629345</t>
  </si>
  <si>
    <t>202501060000629345#【已关注中国移动10086微信公众号】 宽带账号:13616366896; 联系电话：13616366896，问题类型：此工单为群障修复工单，根据群障全量闭环修复管理要求，为确保客户网络通畅，请装维人员跟进修复网络问题，谢谢！ 
 群障标题：公告。故障描述：潍坊奎文区大有公馆三期光缆故障，预估24小时恢复，请帮忙拦截,如有需要请联系片区装维师傅闫晗15706366534主叫号码：15863296667.0;该号码仅供参考，请优先联系宽带账号。</t>
  </si>
  <si>
    <t>2025-01-06 17:38:03</t>
  </si>
  <si>
    <t>2025-01-06 17:38:24</t>
  </si>
  <si>
    <t>SD-057-250106-348601-6766</t>
  </si>
  <si>
    <t>2025-01-06 17:30:35</t>
  </si>
  <si>
    <t>【调研】-80+银卡-(目标)普通区域-临朐县-茹家庄自然村-13869618133-300M-魔百和投诉-次数0-20250106150538X138163262</t>
  </si>
  <si>
    <t>2025-01-07 18:31:00</t>
  </si>
  <si>
    <t>20250106150538X138163262</t>
  </si>
  <si>
    <t xml:space="preserve">【农村网络投诉】流程受理流水号：20250106150324138696181331130978
客户号码:13869618133
客户姓名:马*
投诉地市:潍坊
来话流水:2025010615024666920835621
宽带账号:13869618133
宽带账号归属地市:潍坊
宽带账号归属区县:临朐县
故障地址:潍坊临朐县五井镇人民政府茹家庄茹家庄自然村茹家庄村（扩容4）87号箱房孝国（外墙）*********
联系电话:13869618133
联系人:先生/女士
工单紧急程度:紧急
是否有升级投诉倾向:否
是否重复投诉:否
是否携转意向:否
是否投诉倾向:否
携转原因:
提单模板:客户来电反映观看移动高清电视时，【无】无法观看或回看，客户不认可，请协助处理，谢谢。
</t>
  </si>
  <si>
    <t>2025-01-06 17:38:47</t>
  </si>
  <si>
    <t>2025-01-06 17:39:08</t>
  </si>
  <si>
    <t>SD-851-321378-12420-7284</t>
  </si>
  <si>
    <t>SD-057-250106-019846-2330</t>
  </si>
  <si>
    <t>2025-01-06 11:20:16</t>
  </si>
  <si>
    <t>【调研】-80+银卡-普通区域-奎文区-宏伟南区-17865990148-1000M-宽带上网投诉-次数0-202501060000276358</t>
  </si>
  <si>
    <t>202501060000276358</t>
  </si>
  <si>
    <t>202501060000276358#客户来电反映宽带无法使用，，线上排障不认可，要求维修人员上门维修，请尽快协助处理，谢谢  联系人：女士 联系电话：本机 流水2025010611183444120842471</t>
  </si>
  <si>
    <t>2025-01-06 11:36:33</t>
  </si>
  <si>
    <t>2025-01-06 11:36:47</t>
  </si>
  <si>
    <t>SD-851-287490-12604-23615</t>
  </si>
  <si>
    <t>SD-057-250106-592038-6542</t>
  </si>
  <si>
    <t>2025-01-06 17:10:28</t>
  </si>
  <si>
    <t>普通区域-寿光市-彭家道口村自然村-15589693713-1000M-宽带延伸服务-次数0-202501060000610430</t>
  </si>
  <si>
    <t>2025-01-07 17:11:00</t>
  </si>
  <si>
    <t>202501060000610430</t>
  </si>
  <si>
    <t xml:space="preserve">202501060000610430#流程受理流水号：20250106170853155896937131174410
客户号码:15589693713
客户姓名:隋**
投诉地市:潍坊
来话流水:2025010617075209720891304
宽带账号:15589693713
宽带账号归属地市:潍坊
宽带账号归属区县:寿光市
故障地址:潍坊寿光市台头镇彭家道口村彭家道口村自然村彭家道口村扩容59号箱*********
联系电话:13791660836
联系人:先生/女士
工单紧急程度:紧急
是否有升级投诉倾向:否
是否重复投诉:否
是否携转意向:否
是否投诉倾向:否
是否智能网关:智能网关
当前是否在线:是
接入方式:FTTH
是否质差终端:无质差信息
光功率:-23.46
故障大类:宽带/电视
故障细类:宽带延伸服务
携转原因:
故障时间:2025-01-06 17:09:08
具体故障现象:安装网线水晶头，
</t>
  </si>
  <si>
    <t>2025-01-06 17:14:25</t>
  </si>
  <si>
    <t>2025-01-06 17:16:50</t>
  </si>
  <si>
    <t>SD-057-250106-506134-6572</t>
  </si>
  <si>
    <t>2025-01-06 17:14:05</t>
  </si>
  <si>
    <t>普通区域-青州市-益王府花园安置区-15753666662-1000M-宽带上网投诉-次数0-20250106171134X694066187</t>
  </si>
  <si>
    <t>2025-01-07 18:15:00</t>
  </si>
  <si>
    <t>20250106171134X694066187</t>
  </si>
  <si>
    <t xml:space="preserve">流程受理流水号：20250106171059157536666621175052
客户号码:15753666662
客户姓名:陈**
投诉地市:潍坊
来话流水:2025010617095888420820969
宽带账号:15753666662
宽带账号归属地市:潍坊
宽带账号归属区县:青州市
故障地址:潍坊青州市云门山街道益王府路益王府花园安置区68号楼*********
联系电话:13793630354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故障时间:2025-01-06 17:11:06
具体故障现象:打不开网页，
客户其他诉求:
</t>
  </si>
  <si>
    <t>2025-01-06 17:20:55</t>
  </si>
  <si>
    <t>2025-01-06 17:21:36</t>
  </si>
  <si>
    <t>SD-851-280802-10622-13285</t>
  </si>
  <si>
    <t>SD-057-250106-076389-7714</t>
  </si>
  <si>
    <t>2025-01-06 18:58:38</t>
  </si>
  <si>
    <t>【调研】-80+普通-普通区域-寿光市-阳光四季花园-18253689889-1000M-宽带上网投诉-次数0-202501060000708801</t>
  </si>
  <si>
    <t>202501060000708801</t>
  </si>
  <si>
    <t xml:space="preserve">202501060000708801#流程受理流水号：20250106185747182536898891206005
客户号码:18253689889
客户姓名:朱**
投诉地市:潍坊
来话流水:2025010618571115720829114
宽带账号:18253689889
宽带账号归属地市:潍坊
宽带账号归属区县:寿光市
故障地址:潍坊寿光市圣城街道建新街阳光四季花园9号楼*********
联系电话:13780889944
联系人: 女士
工单紧急程度:一般
是否有升级投诉倾向:否
是否重复投诉:否
是否携转意向:否
是否投诉倾向:否
是否智能网关:智能网关
当前是否在线:
接入方式:
端到端诊断结果:状态正常
是否质差终端:是
光功率:无
故障大类:宽带/电视
故障细类:宽带无法上网
携转原因:
故障时间:2025-01-06 18:58:09
具体故障现象:提示网络无法连接，要求安排师傅上门维修、请处理
客户其他诉求:客户侧为质差终端，要求上门更换终端并一并处理故障问题。
</t>
  </si>
  <si>
    <t>2025-01-06 19:01:17</t>
  </si>
  <si>
    <t>2025-01-06 19:01:34</t>
  </si>
  <si>
    <t>SD-851-266481-22511-14853</t>
  </si>
  <si>
    <t>SD-057-250106-615387-7522</t>
  </si>
  <si>
    <t>2025-01-06 18:36:38</t>
  </si>
  <si>
    <t>普通区域-寿光市-曹家村-15966194655-100M-业务受理宽带-次数0-202501060000694596</t>
  </si>
  <si>
    <t>202501060000694596</t>
  </si>
  <si>
    <t>202501060000694596# 宽带账号:15966194655; 联系电话：15966194655，问题类型：此工单为群障修复工单，根据群障全量闭环修复管理要求，为确保客户网络通畅，请装维人员跟进修复网络问题，谢谢！ 
 群障标题：公告。故障描述：潍坊寿光市曹家村光缆故障，预估24小时恢复，请帮忙拦截,如有需要请联系片区装维师傅张明哲15266615922主叫号码：15966194655.0;该号码仅供参考，请优先联系宽带账号。</t>
  </si>
  <si>
    <t>2025-01-06 18:39:59</t>
  </si>
  <si>
    <t>2025-01-06 18:40:22</t>
  </si>
  <si>
    <t>SD-851-266403-19732-12332</t>
  </si>
  <si>
    <t>SD-057-250106-173864-7449</t>
  </si>
  <si>
    <t>2025-01-06 18:31:02</t>
  </si>
  <si>
    <t>【调研】-80+普通-普通区域-寿光市-兆祥小区-18866193587-300M-宽带上网投诉-次数0-202501060000690967</t>
  </si>
  <si>
    <t>202501060000690967</t>
  </si>
  <si>
    <t>202501060000690967#流程受理流水号：20250106183004188661935871199224
客户号码:18866193587
客户姓名:王**
投诉地市:潍坊
来话流水:2025010618191086420832174
宽带账号:18866193587
宽带账号归属地市:潍坊
宽带账号归属区县:寿光市
故障地址:潍坊寿光市圣城街道银海路兆祥小区23号楼*********
联系电话:18866193587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光功率:-17.18
故障大类:宽带/电视
故障细类:宽带无法上网(专席)
携转原因:
故障时间:2025-01-06 18:33:24
具体故障现象:光猫灯正常但电脑手机无法上网，
客户其他诉求:
;宽带小区$[兆祥小区]$</t>
  </si>
  <si>
    <t>2025-01-06 18:34:12</t>
  </si>
  <si>
    <t>2025-01-06 18:34:31</t>
  </si>
  <si>
    <t>SD-851-283379-113206-27756</t>
  </si>
  <si>
    <t>SD-057-250106-267845-7509</t>
  </si>
  <si>
    <t>普通区域-奎文区-市工商局宿舍-13181666339-500M-业务受理宽带-次数0-202501060000694723</t>
  </si>
  <si>
    <t>202501060000694723</t>
  </si>
  <si>
    <t>202501060000694723# 宽带账号:13181666339; 联系电话：13181666339，问题类型：此工单为群障修复工单，根据群障全量闭环修复管理要求，为确保客户网络通畅，请装维人员跟进修复网络问题，谢谢！ 
 群障标题：公告。故障描述：主干光纤断或OLT检测不到预期的光信号（LOS）主叫号码：13181666339.0;该号码仅供参考，请优先联系宽带账号。</t>
  </si>
  <si>
    <t>2025-01-06 18:44:02</t>
  </si>
  <si>
    <t>2025-01-06 18:49:22</t>
  </si>
  <si>
    <t>SD-057-250106-086145-4359</t>
  </si>
  <si>
    <t>2025-01-06 14:06:55</t>
  </si>
  <si>
    <t>(目标)普通区域-安丘市-大盛娄子自然村-18853637863-200M-业务受理宽带-次数0-202501060000413740</t>
  </si>
  <si>
    <t>2025-01-07 14:07:00</t>
  </si>
  <si>
    <t>202501060000413740</t>
  </si>
  <si>
    <t>202501060000413740#【已关注中国移动10086微信公众号】 宽带账号:18853637863; 联系电话：18853637863，问题类型：此工单为群障修复工单，根据群障全量闭环修复管理要求，为确保客户网络通畅，请装维人员跟进修复网络问题，谢谢！ 
 群障标题：公告。故障描述：潍坊安丘市大盛娄子自然村主缆故障，预估24小时恢复，请帮忙拦截。主叫号码：18853637863.0;该号码仅供参考，请优先联系宽带账号。</t>
  </si>
  <si>
    <t>2025-01-06 14:33:35</t>
  </si>
  <si>
    <t>2025-01-06 14:37:23</t>
  </si>
  <si>
    <t>SD-057-250106-075241-4844</t>
  </si>
  <si>
    <t>2025-01-06 14:48:59</t>
  </si>
  <si>
    <t>普通区域-奎文区-null-15688661105-宽带上网投诉-次数0-202501060000453081</t>
  </si>
  <si>
    <t>2025-01-07 15:49:00</t>
  </si>
  <si>
    <t>202501060000453081</t>
  </si>
  <si>
    <t>202501060000453081#受理号码 : 15688661105客户姓名 : --号码归属地 : --用户品牌 : --
客户表示移动装维人员把客户单元电信宽带的信号箱拆掉，安装移动信号箱给别的用户使用，导致宽带无法使用，现已联系电信人员处理好，可能会导致小区别的用户家和家里17753625172号码的移动宽带无法使用，表示家里17753625172号码客户要求移动装维人员尽快处理，不用在把客户家的信号箱拆掉，请协助处理谢谢，录音流水：2025010614245715320883117
地址：西关中合街16号</t>
  </si>
  <si>
    <t>2025-01-06 15:57:14</t>
  </si>
  <si>
    <t>家庭咨询-&gt;服务触点-&gt;装维人员-&gt;全局流转-&gt;售后服务-&gt;装维人员维修质量差-&gt;全局流转</t>
  </si>
  <si>
    <t>SD-057-250106-420598-7772</t>
  </si>
  <si>
    <t>2025-01-06 19:06:07</t>
  </si>
  <si>
    <t>80+金卡-FTTR-普通区域-寿光市-南范村-19508410552-1000M-业务受理宽带-次数0-202501060000716010</t>
  </si>
  <si>
    <t>202501060000716010</t>
  </si>
  <si>
    <t>202501060000716010# 宽带账号:19508410552; 联系电话：19508410552，问题类型：此工单为群障修复工单，根据群障全量闭环修复管理要求，为确保客户网络通畅，请装维人员跟进修复网络问题，谢谢！ 
 群障标题：公告。故障描述：潍坊寿光市南范村光缆故障，预估24小时恢复，请帮忙拦截,如有需要请联系片区装维师傅刘彬15706307765主叫号码：19508410552.0;该号码仅供参考，请优先联系宽带账号。</t>
  </si>
  <si>
    <t>2025-01-06 19:16:13</t>
  </si>
  <si>
    <t>2025-01-06 19:18:47</t>
  </si>
  <si>
    <t>SD-851-260040-20808-11183</t>
  </si>
  <si>
    <t>SD-057-250106-802197-7736</t>
  </si>
  <si>
    <t>2025-01-06 19:01:44</t>
  </si>
  <si>
    <t>80+普通-FTTR-普通区域-奎文区-泰和东郡-15863436067-1000M-宽带延伸服务-次数0-202501060000711706</t>
  </si>
  <si>
    <t>202501060000711706</t>
  </si>
  <si>
    <t xml:space="preserve">202501060000711706#流程受理流水号：20250106185916158634360671206358
客户号码:15863436067
客户姓名:王**
投诉地市:潍坊
来话流水:2025010618545975620813482
宽带账号:15863436067
宽带账号归属地市:潍坊
宽带账号归属区县:高新
故障地址:潍坊高新高新城区健康街泰和东郡50号楼2单元302室
联系电话:15863436067
联系人:先生/女士
工单紧急程度:一般
是否有升级投诉倾向:否
是否重复投诉:否
是否携转意向:否
是否投诉倾向:是
是否智能网关:智能网关
当前是否在线:是
接入方式:FTTH
是否质差终端:无质差信息
光功率:-16.98
故障大类:宽带/电视
故障细类:宽带延伸服务
携转原因:
故障时间:2025-01-06 18:59:34
具体故障现象:重新布置网线，客户反应要求师傅给其弄一下网线，客户有投诉意向，请尽快给其联系处理，谢谢
</t>
  </si>
  <si>
    <t>2025-01-06 19:05:10</t>
  </si>
  <si>
    <t>2025-01-06 19:05:43</t>
  </si>
  <si>
    <t>SD-851-252964-25582-12620</t>
  </si>
  <si>
    <t>SD-057-250106-104627-2093</t>
  </si>
  <si>
    <t>2025-01-06 11:02:25</t>
  </si>
  <si>
    <t>【调研】-普通区域-青州市-青州谭坊四座楼-15966117646-100M-宽带上网投诉-次数0-202501060000254756</t>
  </si>
  <si>
    <t>2025-01-07 12:03:00</t>
  </si>
  <si>
    <t>202501060000254756</t>
  </si>
  <si>
    <t xml:space="preserve">202501060000254756#宽带账号：15966117646；宽带地址：潍坊青州市谭坊镇四楼村；客户来电反映宽带无法上网，客户不在现场，无法配合线上指导，要求师傅上门，请协助处理，谢谢！联系电话：15966117646；联系人：先生；来电流水：2025010610574504420832289。 </t>
  </si>
  <si>
    <t>2025-01-06 11:12:51</t>
  </si>
  <si>
    <t>2025-01-06 11:13:13</t>
  </si>
  <si>
    <t>SD-851-253653-6888-19043</t>
  </si>
  <si>
    <t>SD-057-250106-615872-7878</t>
  </si>
  <si>
    <t>2025-01-06 19:17:29</t>
  </si>
  <si>
    <t>【调研】-80+普通-普通区域-青州市-富盈家园二期-15065608642-1000M-魔百和投诉-次数0-202501060000722473</t>
  </si>
  <si>
    <t>202501060000722473</t>
  </si>
  <si>
    <t>202501060000722473#【已关注中国移动10086微信公众号】流程受理流水号：20250106191331150656086421209401
客户号码:15065608642
客户姓名:丰**
投诉地市:潍坊
来话流水:2025010619095905820813737
宽带账号:15065608642
宽带账号归属地市:潍坊
宽带账号归属区县:青州市
故障地址:潍坊青州市东夏镇益王府北路富盈家园二期100号楼*********
联系电话:15065608642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光功率:-21.13
故障大类:宽带/电视
故障细类:移动高清电视故障(专席)
携转原因:
故障时间:2025-01-06 19:18:18
魔百和单播/组播:组播
具体故障现象:机顶盒无法开机
客户其他诉求:
魔百和单/组播：组播;宽带小区$[富盈家园二期]$</t>
  </si>
  <si>
    <t>2025-01-06 19:19:27</t>
  </si>
  <si>
    <t>2025-01-06 19:19:50</t>
  </si>
  <si>
    <t>SD-851-272706-23458-14371</t>
  </si>
  <si>
    <t>SD-057-250106-768532-7494</t>
  </si>
  <si>
    <t>2025-01-06 18:35:02</t>
  </si>
  <si>
    <t>【调研】-80+金卡-普通区域-寿光市-玫瑰园大厦（小微）-13864610707-300M-宽带上网投诉-次数0-20250106183205X525109839</t>
  </si>
  <si>
    <t>20250106183205X525109839</t>
  </si>
  <si>
    <t xml:space="preserve">流程受理流水号：20250106182412138646107071197635
客户号码:13864610707
客户姓名:张**
投诉地市:潍坊
来话流水:2025010618235027320872625
宽带账号:13864610707
宽带账号归属地市:潍坊
宽带账号归属区县:寿光市
故障地址:潍坊寿光市圣城街道正阳路潍坊寿光市圣城街道正阳路玫瑰园大厦（小微）玫瑰园大厦*********
联系电话:13864610707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故障时间:2025-01-06 18:28:10
具体故障现象:宽带无法上网，光猫不亮
客户其他诉求:
</t>
  </si>
  <si>
    <t>2025-01-06 18:43:15</t>
  </si>
  <si>
    <t>2025-01-06 18:45:47</t>
  </si>
  <si>
    <t>SD-057-250106-572410-7528</t>
  </si>
  <si>
    <t>2025-01-06 18:37:26</t>
  </si>
  <si>
    <t>【调研】-80+白金-(目标)普通区域-诸城市-东鲁家园-13791654101-1000M-宽带上网投诉-次数0-202501060000693028</t>
  </si>
  <si>
    <t>202501060000693028</t>
  </si>
  <si>
    <t xml:space="preserve">202501060000693028#宽带账号：13791654101；宽带地址：潍坊诸城市密州街道东武街东鲁家园1号；客户来电反映移动高清无网络，客户不配合排障，要求师傅上门，请协助处理，谢谢！联系电话：13791654101；联系人：先生；来电流水：2025010618324810220848108。
</t>
  </si>
  <si>
    <t>2025-01-06 18:41:34</t>
  </si>
  <si>
    <t>2025-01-06 18:42:32</t>
  </si>
  <si>
    <t>SD-057-250106-186359-3941</t>
  </si>
  <si>
    <t>2025-01-06 13:29:56</t>
  </si>
  <si>
    <t>【调研】-普通区域-潍城区-金碧广场-17560661996-300M-宽带上网投诉-次数0-202501060000379888</t>
  </si>
  <si>
    <t>202501060000379888</t>
  </si>
  <si>
    <t>202501060000379888#宽带账号：17560661996；宽带地址：潍坊潍城区北关街道月河路金碧广场18号楼*********；客户来电反映宽带/魔百盒无法观看，客户不在现场，，要求上门，请协助处理，谢谢！！来电流水：2025010613074965220866828，联系电话：13188831812</t>
  </si>
  <si>
    <t>2025-01-06 13:32:07</t>
  </si>
  <si>
    <t>2025-01-06 13:32:42</t>
  </si>
  <si>
    <t>SD-057-250106-417285-4355</t>
  </si>
  <si>
    <t>2025-01-06 14:06:46</t>
  </si>
  <si>
    <t>普通区域-青州市-孙家村-18363653329-300M-业务受理宽带-次数0-202501060000412760</t>
  </si>
  <si>
    <t>202501060000412760</t>
  </si>
  <si>
    <t>202501060000412760#【已关注中国移动10086微信公众号】 宽带账号:18363653329; 联系电话：18363653329，问题类型：此工单为群障修复工单，根据群障全量闭环修复管理要求，为确保客户网络通畅，请装维人员跟进修复网络问题，谢谢！ 
 群障标题：公告。故障描述：孙家村主叫号码：100860536.0;该号码仅供参考，请优先联系宽带账号。</t>
  </si>
  <si>
    <t>2025-01-06 14:13:12</t>
  </si>
  <si>
    <t>2025-01-06 14:13:27</t>
  </si>
  <si>
    <t>SD-851-270913-11738-22054</t>
  </si>
  <si>
    <t>SD-057-250106-953280-6097</t>
  </si>
  <si>
    <t>2025-01-06 16:31:49</t>
  </si>
  <si>
    <t>【调研】-普通区域-青州市-平章府三期-18753615551-200M-宽带上网投诉-次数0-202501060000568633</t>
  </si>
  <si>
    <t>2025-01-07 17:32:00</t>
  </si>
  <si>
    <t>202501060000568633</t>
  </si>
  <si>
    <t>202501060000568633#流程受理流水号：20250106163103187536155511161133
客户号码:18753615551
客户姓名:贾**
投诉地市:潍坊
来话流水:2025010616292629720836620
宽带账号:18753615551
宽带账号归属地市:潍坊
宽带账号归属区县:青州市
故障地址:潍坊青州市云门山街道益王府路平章府三期59号楼*********
联系电话:18753615551
联系人:先生/女士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故障时间:2025-01-06 16:31:13
具体故障现象:提示网络无法连接，请协助，谢谢
客户其他诉求:
;宽带小区$[平章府三期]$</t>
  </si>
  <si>
    <t>2025-01-06 16:34:09</t>
  </si>
  <si>
    <t>2025-01-06 16:34:22</t>
  </si>
  <si>
    <t>SD-057-250106-351628-6172</t>
  </si>
  <si>
    <t>2025-01-06 16:38:05</t>
  </si>
  <si>
    <t>普通区域-奎文区-市工商局宿舍-15264690401-1000M-宽带上网投诉-次数0-20250106163608X568119223</t>
  </si>
  <si>
    <t>20250106163608X568119223</t>
  </si>
  <si>
    <t xml:space="preserve">流程受理流水号：20250106162944152646904011160646
客户号码:15264690401
客户姓名:刘**
投诉地市:潍坊
来话流水:2025010616280387820816078
宽带账号:15264690401
宽带账号归属地市:潍坊
宽带账号归属区县:奎文区
故障地址:潍坊奎文区高新城区民生街市工商局宿舍3号楼1单元201
联系电话:15264690401
联系人:女士
工单紧急程度:紧急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故障细类:宽带无法上网(专席)
携转原因:
故障时间:2025-01-06 16:32:13
具体故障现象:提示网络无法连接，请协助处理 谢谢 
客户其他诉求:
</t>
  </si>
  <si>
    <t>2025-01-06 16:39:49</t>
  </si>
  <si>
    <t>2025-01-06 16:40:10</t>
  </si>
  <si>
    <t>SD-851-248426-3888-22069</t>
  </si>
  <si>
    <t>SD-057-250106-205391-188</t>
  </si>
  <si>
    <t>2025-01-06 08:35:12</t>
  </si>
  <si>
    <t>【调研】-80+银卡-普通区域-奎文区-丁家村（一期）-13864669647-300M-宽带上网投诉-次数0-202501060000095913</t>
  </si>
  <si>
    <t>202501060000095913</t>
  </si>
  <si>
    <t>202501060000095913#宽带账号：13864669647；宽带地址：潍坊高新高新城区宝通街丁家村（一期）3号楼2单元302；接入方式：FTTH，当前是否在线：在线，端到端诊断结果：客户侧设备问题，是否智能网关：，客户反映宽带网速慢，要求师傅上门，请协助处理，谢谢！来电流水：2025010608323854720835285，联系电话：13864669647</t>
  </si>
  <si>
    <t>2025-01-06 08:40:32</t>
  </si>
  <si>
    <t>2025-01-06 08:40:46</t>
  </si>
  <si>
    <t>SD-057-250106-712465-6714</t>
  </si>
  <si>
    <t>2025-01-06 17:26:28</t>
  </si>
  <si>
    <t>普通区域--null--宽带上网投诉-次数1-20250106093127X877649140</t>
  </si>
  <si>
    <t>20250106093127X877649140</t>
  </si>
  <si>
    <t xml:space="preserve">流程受理流水号：20250106092958187651670961021900
客户号码:18765167096
客户姓名:史**
投诉地市:潍坊
来话流水:2025010609242172020817741
宽带账号:18765167096
账号归属区县:潍坊-诸城-朱解网格-诸城市中泰电讯经营部
联系电话:18706503850
联系人:先生/女士
宽带地址:潍坊
工单紧急程度:非常紧急
是否投诉倾向:否
是否重复投诉:否
是否携转意向:否
是否有升级投诉倾向:是
*业务名称:业务融合开机流程宽带
投诉内容:10080转回，手机号码：18765167096，【问题描述】客户已办理宽带业务，有开通单，要求装维尽快联系上门，客户表示之前因现场设备无端口，一直没有安装，现在营业厅经理给自己协调的分一条线给自己安装，但是安装师傅一直不上门，请处理，谢谢。联系电话：18706503850，联系人：先生/女士，录音流水号：2025010609242172020817741。受理明细：531920062399999999。
在途开通单信息：536241213728367460，18765167096，2024-12-13 11:41:59，业务融合开机流程宽带，处理中，装维选址
是否到厅:否
业务名称:业务融合开机流程宽带
</t>
  </si>
  <si>
    <t>2025-01-06 17:30:06</t>
  </si>
  <si>
    <t>SD-057-250106-875426-6753</t>
  </si>
  <si>
    <t>2025-01-06 17:29:17</t>
  </si>
  <si>
    <t>普通区域-青州市-牡丹社区A区-13863691727-500M-魔百和投诉-次数0-20250106172749X669120164</t>
  </si>
  <si>
    <t>20250106172749X669120164</t>
  </si>
  <si>
    <t>【农村网络投诉】流程受理流水号：20250106172719138636917271180311
客户号码:13863691727
客户姓名:高**
投诉地市:潍坊
来话流水:2025010617232480520805467
宽带账号:13863691727
宽带账号归属地市:潍坊
宽带账号归属区县:青州市
故障地址:潍坊青州市黄楼街道牡丹路牡丹社区A区沿街4号箱（夏坡村赵名录）*********
联系电话:13863691727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故障细类:移动高清电视故障(专席)
携转原因:
故障时间:2025-01-06 17:25:07
魔百和单播/组播:组播
具体故障现象:电视机提示无信号，切换信号源，拔插高清线
客户其他诉求:
魔百和单/组播：组播</t>
  </si>
  <si>
    <t>2025-01-06 17:43:45</t>
  </si>
  <si>
    <t>2025-01-06 17:44:10</t>
  </si>
  <si>
    <t>SD-852-318147-961-24360</t>
  </si>
  <si>
    <t>SD-057-250106-710593-2412</t>
  </si>
  <si>
    <t>2025-01-06 11:26:50</t>
  </si>
  <si>
    <t>【调研】-普通区域-滨海-尚书房小区-15065657036-1000M-业务受理宽带-次数0-202501060000283979</t>
  </si>
  <si>
    <t>202501060000283979</t>
  </si>
  <si>
    <t>202501060000283979# 宽带账号:15065657036; 联系电话：15065657036，问题类型：此工单为群障修复工单，根据群障全量闭环修复管理要求，为确保客户网络通畅，请装维人员跟进修复网络问题，谢谢！ 
 群障标题：公告。故障描述：潍坊滨海尚书房小区光缆故障，预估24小时恢复，请帮忙拦截,如有需要请联系片区装维师傅肖其耀15706307110主叫号码：15065657036.0;该号码仅供参考，请优先联系宽带账号。</t>
  </si>
  <si>
    <t>2025-01-06 11:32:46</t>
  </si>
  <si>
    <t>2025-01-06 11:33:06</t>
  </si>
  <si>
    <t>SD-851-293277-7728-10092</t>
  </si>
  <si>
    <t>SD-057-250106-428136-2115</t>
  </si>
  <si>
    <t>2025-01-06 11:04:37</t>
  </si>
  <si>
    <t>【调研】-80+白金-普通区域-寿光市-侯镇宏源酒厂沿街-15053653375-1000M-宽带上网投诉-次数0-202501060000254514</t>
  </si>
  <si>
    <t>202501060000254514</t>
  </si>
  <si>
    <t>202501060000254514#宽带账号：15053653375；宽带地址：潍坊寿光市侯镇昌大路侯镇宏源酒厂沿街2号箱东家乐超市对面*********；客户来电反映宽带/无法连接，/客户不配合排障，要求上门，请协助处理，谢谢！
来电流水：2025010611024580920807173，联系电话：13181672754</t>
  </si>
  <si>
    <t>2025-01-06 11:07:39</t>
  </si>
  <si>
    <t>2025-01-06 11:07:58</t>
  </si>
  <si>
    <t>SD-851-296362-19479-13764</t>
  </si>
  <si>
    <t>SD-057-250106-478259-7454</t>
  </si>
  <si>
    <t>2025-01-06 18:31:20</t>
  </si>
  <si>
    <t>80+金卡-普通区域-诸城市-东老庄自然村-13792644987-1000M-宽带上网投诉-次数0-202501060000691261</t>
  </si>
  <si>
    <t>202501060000691261</t>
  </si>
  <si>
    <t>202501060000691261#宽带账号：13792644987；宽带地址：潍坊诸城市昌城镇东老庄东老庄自然村东老庄村东北5；客户来电反映/移动高清无法上网*，客户老人，客户不配合排障，要求师傅上门，请协助处理，谢谢！联系电话：本机；联系人先生；来电流水2025010618291478420819274</t>
  </si>
  <si>
    <t>2025-01-06 18:34:07</t>
  </si>
  <si>
    <t>2025-01-06 18:34:38</t>
  </si>
  <si>
    <t>SD-851-249284-29180-1641</t>
  </si>
  <si>
    <t>SD-057-250106-098137-7455</t>
  </si>
  <si>
    <t>2025-01-06 18:31:26</t>
  </si>
  <si>
    <t>普通区域-诸城市-诸城爱琴海购物公司-18863044755-1000M-宽带上网投诉-次数0-202501060000690466</t>
  </si>
  <si>
    <t>202501060000690466</t>
  </si>
  <si>
    <t>202501060000690466#18863044755客户来电反映宽带无法使用，上网卡顿，慢。线上排障不认可，客户表示多次来电修复，重启，客户表示未解决！要求维修人员上门维修，请尽快协助处理，谢谢  联系人：女士 联系电话：本机 来电流水：2025010618281767520811261</t>
  </si>
  <si>
    <t>2025-01-06 18:38:15</t>
  </si>
  <si>
    <t>2025-01-06 18:38:43</t>
  </si>
  <si>
    <t>SD-851-298253-20329-27098</t>
  </si>
  <si>
    <t>SD-057-250106-807495-3282</t>
  </si>
  <si>
    <t>2025-01-06 12:35:10</t>
  </si>
  <si>
    <t>普通区域-奎文区-亨德国际花园-18369637988-300M-宽带上网投诉-次数0-202501060000332867</t>
  </si>
  <si>
    <t>202501060000332867</t>
  </si>
  <si>
    <t>202501060000332867#18369637988客户反映本机开通了个人套餐58元含300M宽带 业务，宽带出现故障联系师傅上门维修，未按师傅的要求更换路由器，对师傅五六天后才去上门维修，维修不及时不认可，要求反馈处理，有升级投诉倾向，提及工信部，联系电话13583651003，请处理，谢谢</t>
  </si>
  <si>
    <t>2025-01-06 12:42:26</t>
  </si>
  <si>
    <t>2025-01-06 12:42:59</t>
  </si>
  <si>
    <t>SD-851-289951-9020-20859</t>
  </si>
  <si>
    <t>2025-01-06 14:47:11</t>
  </si>
  <si>
    <t>【追1】普通区域-安丘市-安丘明德花园-13287685070-200M-宽带上网投诉-次数0-20250106144531X931972567 一级督办</t>
  </si>
  <si>
    <t>20250106144531X931972567</t>
  </si>
  <si>
    <t>2025-01-06 14:58:56</t>
  </si>
  <si>
    <t>2025-01-06 14:59:14</t>
  </si>
  <si>
    <t>SD-057-250106-270541-206</t>
  </si>
  <si>
    <t>2025-01-06 08:36:18</t>
  </si>
  <si>
    <t>【调研】-普通区域-奎文区-新富专家公寓-18053606820-1000M-业务受理宽带-次数0-202501060000097414</t>
  </si>
  <si>
    <t>202501060000097414</t>
  </si>
  <si>
    <t>202501060000097414# 宽带账号:18053606820; 联系电话：18053606820，问题类型：此工单为群障修复工单，根据群障全量闭环修复管理要求，为确保客户网络通畅，请装维人员跟进修复网络问题，谢谢！ 
 群障标题：公告。故障描述：潍坊奎文区新富专家公寓光缆故障，预估24小时恢复，请帮忙拦截,如有需要请联系片区装维师傅马鸣泽15706307381主叫号码：18053606820.0;该号码仅供参考，请优先联系宽带账号。</t>
  </si>
  <si>
    <t>2025-01-06 08:45:13</t>
  </si>
  <si>
    <t>2025-01-06 08:45:37</t>
  </si>
  <si>
    <t>SD-851-244879-2903-4709</t>
  </si>
  <si>
    <t>SD-057-250106-256437-6641</t>
  </si>
  <si>
    <t>2025-01-06 17:20:34</t>
  </si>
  <si>
    <t>80+金卡-普通区域-坊子区-南张洛村自然村-15853644333-1000M-宽带上网投诉-次数0-20250106171924X164964744</t>
  </si>
  <si>
    <t>2025-01-07 17:21:00</t>
  </si>
  <si>
    <t>20250106171924X164964744</t>
  </si>
  <si>
    <t xml:space="preserve">【农村网络投诉】流程受理流水号：20250106171748158536443331177249
客户号码:15853644333
客户姓名:王**
投诉地市:潍坊
来话流水:2025010617135169220874675
宽带账号:15853644333
宽带账号归属地市:潍坊
宽带账号归属区县:坊子区
故障地址:潍坊坊子区王家庄街道（王家庄）南张洛村南张洛村自然村坊子王家庄南张洛村中心路南1号箱（王海林）*********
联系电话:15853644333
联系人:先生/女士
工单紧急程度:非常紧急
是否有升级投诉倾向:否
是否重复投诉:否
是否携转意向:否
是否投诉倾向:否
是否智能网关:
当前是否在线:是
接入方式:FTTH
端到端诊断结果:客户侧设备问题（新增）
是否质差终端:无质差信息
光功率:无
故障大类:宽带/电视
故障细类:宽带无法上网(专席)
携转原因:
故障时间:2025-01-06 17:18:32
具体故障现象:客户不在家，不提供地址地址，要求尽快联系维修
客户其他诉求:
</t>
  </si>
  <si>
    <t>2025-01-06 17:27:43</t>
  </si>
  <si>
    <t>2025-01-06 17:28:11</t>
  </si>
  <si>
    <t>SD-851-328761-22503-16342</t>
  </si>
  <si>
    <t>SD-057-250106-712960-2405</t>
  </si>
  <si>
    <t>2025-01-06 11:26:35</t>
  </si>
  <si>
    <t>普通区域-诸城市-阳光河畔-15253616969-300M-业务受理宽带-次数0-202501060000281389</t>
  </si>
  <si>
    <t>202501060000281389</t>
  </si>
  <si>
    <t>202501060000281389# 宽带账号:15253616969; 联系电话：15253616969，问题类型：此工单为群障修复工单，根据群障全量闭环修复管理要求，为确保客户网络通畅，请装维人员跟进修复网络问题，谢谢！ 
 群障标题：公告。故障描述：潍坊诸城市阳光河畔光缆故障，预估24小时恢复，请帮忙拦截,如有需要请联系片区装维师傅李浩迪15706307935主叫号码：15253616969.0;该号码仅供参考，请优先联系宽带账号。</t>
  </si>
  <si>
    <t>2025-01-06 11:27:21</t>
  </si>
  <si>
    <t>2025-01-06 11:28:33</t>
  </si>
  <si>
    <t>SD-057-250106-596183-2413</t>
  </si>
  <si>
    <t>2025-01-06 11:26:52</t>
  </si>
  <si>
    <t>【调研】-80+银卡-(目标)普通区域-潍城区-庄头楼区及别墅区-18863661107-300M-业务受理宽带-次数0-202501060000284160</t>
  </si>
  <si>
    <t>202501060000284160</t>
  </si>
  <si>
    <t>202501060000284160# 宽带账号:18863661107; 联系电话：18863661107，问题类型：此工单为群障修复工单，根据群障全量闭环修复管理要求，为确保客户网络通畅，请装维人员跟进修复网络问题，谢谢！ 
 群障标题：公告。故障描述：潍坊潍城区庄头楼区及别墅区光缆故障，预估24小时恢复，请帮忙拦截,如有需要请联系片区装维师傅张彦龙15706307879主叫号码：15762600129.0;该号码仅供参考，请优先联系宽带账号。</t>
  </si>
  <si>
    <t>2025-01-06 11:40:47</t>
  </si>
  <si>
    <t>2025-01-06 11:41:09</t>
  </si>
  <si>
    <t>SD-851-233173-8194-6859</t>
  </si>
  <si>
    <t>SD-057-250106-125678-7776</t>
  </si>
  <si>
    <t>2025-01-06 19:06:22</t>
  </si>
  <si>
    <t>【调研】-80+白金-(目标)普通区域-潍城区-新城花园-15853691366-1000M-业务受理宽带-次数0-202501060000713570</t>
  </si>
  <si>
    <t>202501060000713570</t>
  </si>
  <si>
    <t>202501060000713570# 宽带账号:15853691366; 联系电话：15853691366，问题类型：此工单为群障修复工单，根据群障全量闭环修复管理要求，为确保客户网络通畅，请装维人员跟进修复网络问题，谢谢！ 
 群障标题：公告。故障描述：潍坊潍城区新城花园光缆故障，预估24小时恢复，请帮忙拦截,如有需要请联系片区装维师傅曹会武15706307908主叫号码：15853691366.0;该号码仅供参考，请优先联系宽带账号。</t>
  </si>
  <si>
    <t>2025-01-06 19:09:51</t>
  </si>
  <si>
    <t>2025-01-06 19:10:14</t>
  </si>
  <si>
    <t>SD-851-259991-1929-27612</t>
  </si>
  <si>
    <t>SD-057-250106-574089-7809</t>
  </si>
  <si>
    <t>2025-01-06 19:11:06</t>
  </si>
  <si>
    <t>普通区域-寿光市-瑞祥小区-13455644966-500M-魔百和投诉-次数0-202501060000716994</t>
  </si>
  <si>
    <t>202501060000716994</t>
  </si>
  <si>
    <t>202501060000716994#流程受理流水号：20250106191026134556449661208752
客户号码:13455644966
客户姓名:张**
投诉地市:潍坊
来话流水:2025010619074289020899352
宽带账号:13455644966
宽带账号归属地市:潍坊
宽带账号归属区县:寿光市
故障地址:潍坊寿光市稻田镇稻田路瑞祥小区7号楼*********
联系电话:13455644966
联系人:先生/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光功率:-16.53
故障大类:电视
故障细类:移动高清电视故障(专席)
携转原因:
故障时间:2025-01-06 19:16:02
魔百和单播/组播:组播
具体故障现象:电视提示网络类错误，
客户其他诉求:
魔百和单/组播：组播;宽带小区$[瑞祥小区]$</t>
  </si>
  <si>
    <t>2025-01-06 19:14:30</t>
  </si>
  <si>
    <t>SD-851-311916-16531-11883</t>
  </si>
  <si>
    <t>SD-057-250106-568934-7545</t>
  </si>
  <si>
    <t>2025-01-06 18:39:41</t>
  </si>
  <si>
    <t>普通区域-奎文区-东方公寓-15965369296-300M-业务受理宽带-次数0-202501060000697034</t>
  </si>
  <si>
    <t>202501060000697034</t>
  </si>
  <si>
    <t>202501060000697034#受理号码 : 15965369296客户姓名 : 陈**号码归属地 : 潍坊潍城 － 潍城用户品牌 : 全球通
用户来电对宽带故障，电视不能观看，要求给其尽快上门维修，请处理，谢谢
潍坊高新高新城区东方路东方公寓2号楼3单元301
联系电话：15965369296
联系人：女士
来话流水：2025010618361997220876020</t>
  </si>
  <si>
    <t>2025-01-06 18:45:52</t>
  </si>
  <si>
    <t>2025-01-06 18:46:16</t>
  </si>
  <si>
    <t>2025-01-06 17:44:45</t>
  </si>
  <si>
    <t>80+金卡-普通区域-高密市-刘家苓芝-15095231435-300M-宽带上网投诉-次数0-202501060000647084 一级督办</t>
  </si>
  <si>
    <t>2025-01-07 18:45:00</t>
  </si>
  <si>
    <t>202501060000647084</t>
  </si>
  <si>
    <t>2025-01-06 17:47:54</t>
  </si>
  <si>
    <t>2025-01-06 18:05:32</t>
  </si>
  <si>
    <t>SD-057-250106-492675-6915</t>
  </si>
  <si>
    <t>2025-01-06 17:45:14</t>
  </si>
  <si>
    <t>普通区域-临朐县-窦家洼自然村-18363648345-100M-宽带上网投诉-次数0-202501060000647898</t>
  </si>
  <si>
    <t>2025-01-07 18:46:00</t>
  </si>
  <si>
    <t>202501060000647898</t>
  </si>
  <si>
    <t>202501060000647898#【已关注中国移动10086微信公众号】流程受理流水号：20250106174239183636483451185152
客户号码:18363648345
客户姓名:窦**
投诉地市:潍坊
来话流水:2025010617421373820845092
宽带账号:18363648345
宽带账号归属地市:潍坊
宽带账号归属区县:临朐县
故障地址:潍坊临朐县东城街道窦家洼窦家洼自然村窦家洼（扩容2次）57号箱窦丰全（外墙）*********
联系电话:15054477444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故障时间:2025-01-06 17:40:45
具体故障现象:光猫亮红灯，捋顺光钎线，重启光猫
客户其他诉求:
;宽带小区$[窦家洼自然村]$</t>
  </si>
  <si>
    <t>2025-01-06 17:52:03</t>
  </si>
  <si>
    <t>2025-01-06 17:55:48</t>
  </si>
  <si>
    <t>SD-057-250106-945208-6866</t>
  </si>
  <si>
    <t>2025-01-06 17:39:26</t>
  </si>
  <si>
    <t>普通区域-青州市-商业街-17865652108-200M-宽带延伸服务-次数0-202501060000642606</t>
  </si>
  <si>
    <t>202501060000642606</t>
  </si>
  <si>
    <t xml:space="preserve">202501060000642606#【已关注中国移动10086微信公众号】流程受理流水号：20250106173817178656521081183798
客户号码:17865652108
客户姓名:张**
投诉地市:潍坊
来话流水:2025010617363269520875514
宽带账号:17865652108
宽带账号归属地市:潍坊
宽带账号归属区县:青州市
故障地址:潍坊青州市黄楼街道万红大道商业街
联系电话:17865652108
联系人:先生
工单紧急程度:非常紧急
是否有升级投诉倾向:否
是否重复投诉:否
是否携转意向:否
是否投诉倾向:否
是否智能网关:智能网关
当前是否在线:是
接入方式:FTTH
是否质差终端:无质差信息
光功率:-22.14
故障大类:宽带/电视
故障细类:宽带延伸服务
携转原因:
故障时间:2025-01-06 17:38:02
具体故障现象:17865652108客户来电反映要求派一个师傅去增加一个网线的水晶头，请协助处理谢谢
</t>
  </si>
  <si>
    <t>2025-01-06 17:44:47</t>
  </si>
  <si>
    <t>2025-01-06 11:26:38</t>
  </si>
  <si>
    <t>【调研】-普通区域-昌邑市-小南孟村-15954422001-100M-业务受理宽带-次数0-202501060000283357 一级督办</t>
  </si>
  <si>
    <t>2025-01-07 11:27:00</t>
  </si>
  <si>
    <t>202501060000283357</t>
  </si>
  <si>
    <t>2025-01-06 11:48:02</t>
  </si>
  <si>
    <t>2025-01-06 11:49:09</t>
  </si>
  <si>
    <t>SD-057-250106-928640-7741</t>
  </si>
  <si>
    <t>2025-01-06 19:02:15</t>
  </si>
  <si>
    <t>【调研】-普通区域-高密市-八元庄-13853683723-1000M-宽带上网投诉-次数0-20250106190012X212735104</t>
  </si>
  <si>
    <t>20250106190012X212735104</t>
  </si>
  <si>
    <t xml:space="preserve">流程受理流水号：20250106185832138536837231206192
客户号码:13853683723
客户姓名:王**
投诉地市:潍坊
来话流水:2025010618581586520836643
宽带账号:13853683723
宽带账号归属地市:潍坊
宽带账号归属区县:高密市
故障地址:潍坊高密市醴泉街道八元庄八元庄8号箱单及智*********
联系电话:13853683723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18:59:10
具体故障现象:打不开网页，
客户其他诉求:
</t>
  </si>
  <si>
    <t>2025-01-06 19:04:08</t>
  </si>
  <si>
    <t>2025-01-06 19:04:31</t>
  </si>
  <si>
    <t>SD-851-326145-13927-19754</t>
  </si>
  <si>
    <t>SD-057-250106-465102-8324</t>
  </si>
  <si>
    <t>2025-01-06 20:16:06</t>
  </si>
  <si>
    <t>普通区域-寿光市-后曹2村自然村-15854480442-300M-宽带上网投诉-次数0-202501060000753484</t>
  </si>
  <si>
    <t>202501060000753484</t>
  </si>
  <si>
    <t xml:space="preserve">202501060000753484#流程受理流水号：20250106201525158544804421221244
客户号码:15854480442
客户姓名:张**
投诉地市:潍坊
来话流水:2025010620151372820884043
宽带账号:15854480442
宽带账号归属地市:潍坊
宽带账号归属区县:寿光市
故障地址:潍坊寿光市纪台镇后曹2村后曹2村自然村后曹2村6箱（张庆恩外墙）*********
联系电话:15854480442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光功率:-17.67
故障大类:宽带/电视
故障细类:移动高清电视故障
携转原因:
故障时间:2025-01-06 20:12:24
魔百和单播/组播:单播
具体故障现象:电视提示网络类错误，
客户其他诉求:客户侧为质差终端，要求上门更换终端并一并处理故障问题。
</t>
  </si>
  <si>
    <t>2025-01-06 20:22:00</t>
  </si>
  <si>
    <t>2025-01-06 20:22:43</t>
  </si>
  <si>
    <t>SD-057-250106-491352-4309</t>
  </si>
  <si>
    <t>2025-01-06 14:02:43</t>
  </si>
  <si>
    <t>【催1】【调研】-80+银卡-(目标)普通区域-高密市-镇府街福泰城市花园-15153667915-300M-宽带上网投诉-次数0-20250106140138X298791746 二级督办</t>
  </si>
  <si>
    <t>20250106140138X298791746</t>
  </si>
  <si>
    <t xml:space="preserve">流程受理流水号：20250106135838151536679151108391
客户号码:15153667915
客户姓名:孙**
投诉地市:潍坊
来话流水:2025010613570162320817270
宽带账号:15153667915
宽带账号归属地市:潍坊
宽带账号归属区县:高密市
故障地址:潍坊高密市三三集团院内
联系电话:18365683023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故障时间:2025-01-06 13:56:18
具体故障现象:光猫注册闪烁，已经调试了还是不可以，请协助受理谢谢！ 
客户其他诉求:
</t>
  </si>
  <si>
    <t>2025-01-06 14:09:21</t>
  </si>
  <si>
    <t>2025-01-06 14:09:47</t>
  </si>
  <si>
    <t>SD-851-316268-21482-28546</t>
  </si>
  <si>
    <t>SD-057-250106-976054-6957</t>
  </si>
  <si>
    <t>2025-01-06 17:48:57</t>
  </si>
  <si>
    <t>【调研】-80+普通-(目标)普通区域-奎文区-高新城市广场三期-18763676915-1000M-宽带上网投诉-次数0-202501060000644383</t>
  </si>
  <si>
    <t>2025-01-07 17:49:00</t>
  </si>
  <si>
    <t>202501060000644383</t>
  </si>
  <si>
    <t>202501060000644383#宽带账号：18763676915；宽带地址：潍坊高新高新城区健康街高新城市广场三期26号楼**；客户来电反映家里没网，线上指导无法配合操作，请协助处理, 来电流水：2025010617393936020813628联系电话：18763676915</t>
  </si>
  <si>
    <t>2025-01-06 17:52:11</t>
  </si>
  <si>
    <t>2025-01-06 17:53:45</t>
  </si>
  <si>
    <t>SD-851-300733-8765-5899</t>
  </si>
  <si>
    <t>SD-057-250106-145893-4770</t>
  </si>
  <si>
    <t>2025-01-06 14:43:17</t>
  </si>
  <si>
    <t>80+银卡-普通区域-青州市-中所安置区-13563600502-1000M-宽带上网投诉-次数0-202501060000451054</t>
  </si>
  <si>
    <t>202501060000451054</t>
  </si>
  <si>
    <t xml:space="preserve">202501060000451054#流程受理流水号：20250106144139135636005021123625
客户号码:13563600502
客户姓名:冯**
投诉地市:潍坊
来话流水:2025010614404849420808626
宽带账号:13563600502
宽带账号归属地市:潍坊
宽带账号归属区县:青州市
故障地址:潍坊青州市王府街道衡王府路中所安置区1号楼*********
联系电话:13563600502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光功率:-19.39
故障大类:宽带/电视
故障细类:宽带无法上网
携转原因:
故障时间:2025-01-06 14:42:12
具体故障现象:网速慢卡顿，
客户其他诉求:客户侧为质差终端，要求上门更换终端并一并处理故障问题。
</t>
  </si>
  <si>
    <t>2025-01-06 14:53:52</t>
  </si>
  <si>
    <t>2025-01-06 15:00:42</t>
  </si>
  <si>
    <t>SD-057-250106-598367-2356</t>
  </si>
  <si>
    <t>2025-01-06 11:22:49</t>
  </si>
  <si>
    <t>80+银卡-FTTR-普通区域-青州市-青州凤凰山庄-15905362118-300M-宽带上网投诉-次数0-202501060000276926</t>
  </si>
  <si>
    <t>202501060000276926</t>
  </si>
  <si>
    <t>202501060000276926#15905362118   客户反映家里宽带网速慢经常卡顿，线上排障不认可，要求安排一个明白的师傅上门，请协助处理，谢谢！  联系电话：15905362118   联系人：女士  流水号：2025010611163767620813227</t>
  </si>
  <si>
    <t>2025-01-06 11:38:35</t>
  </si>
  <si>
    <t>SD-057-250106-493805-39</t>
  </si>
  <si>
    <t>80+金卡-普通区域-昌邑市-廒里村自然村-13964690187-100M-宽带上网投诉-次数0-202501060000091593</t>
  </si>
  <si>
    <t>202501060000091593</t>
  </si>
  <si>
    <t xml:space="preserve">202501060000091593#流程受理流水号：20250106075652139646901871000288
客户号码:13964690187
客户姓名:李**
投诉地市:潍坊
来话流水:2025010607563270520820164
宽带账号:13964690187
宽带账号归属地市:潍坊
宽带账号归属区县:昌邑市
故障地址:潍坊昌邑市卜庄镇廒里村廒里村自然村廒里村2号箱李传金*********
联系电话:13964690187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故障时间:2025-01-06 07:59:36
具体故障现象:频繁掉线，
客户其他诉求:客户侧为质差终端，要求上门更换终端并一并处理故障问题。
</t>
  </si>
  <si>
    <t>2025-01-06 08:10:49</t>
  </si>
  <si>
    <t>2025-01-06 08:11:09</t>
  </si>
  <si>
    <t>SD-057-250106-641593-46</t>
  </si>
  <si>
    <t>2025-01-06 08:08:01</t>
  </si>
  <si>
    <t>80+金卡-普通区域-安丘市-西王官疃村自然村-15264686867-300M-宽带上网投诉-次数0-20250106080547X947933331</t>
  </si>
  <si>
    <t>20250106080547X947933331</t>
  </si>
  <si>
    <t>【农村网络投诉】检测结果：1、手机账号余额检测：手机账户余额正常；2、宽带账号登录状态检测：账号登录状态正常；3、宽带状态检测：宽带状态正常；4、宽带速率检测：宽带速率正常；5、群体故障检测：无大面积群障；6、线路检测：线路状态正常；7、光猫在线检测：光猫在线；故障类型：网络连接掉线。故障描述：装修房子宽带剪断了，需要从新给链接一下。联系人：秦恩珠。联系电话：15264686867。。</t>
  </si>
  <si>
    <t>2025-01-06 08:22:19</t>
  </si>
  <si>
    <t>2025-01-06 08:22:47</t>
  </si>
  <si>
    <t>SD-057-250106-817453-7879</t>
  </si>
  <si>
    <t>2025-01-06 19:17:39</t>
  </si>
  <si>
    <t>普通区域-临朐县-新升自然村-13205369092-500M-宽带上网投诉-次数0-202501060000721156</t>
  </si>
  <si>
    <t>202501060000721156</t>
  </si>
  <si>
    <t>202501060000721156#宽带账号：13205369092；宽带地址：潍坊临朐县寺头镇人民政府新升新升自然村新升（扩容）11号箱邓；客户来电反映移动高清看不了，客户无法配合线上指导，要求上门，请协助处理，谢谢！联系电话：13205369092；联系人：先生；</t>
  </si>
  <si>
    <t>2025-01-06 19:18:46</t>
  </si>
  <si>
    <t>2025-01-06 19:19:12</t>
  </si>
  <si>
    <t>SD-057-250106-965172-7813</t>
  </si>
  <si>
    <t>2025-01-06 19:11:13</t>
  </si>
  <si>
    <t>【调研】-80+金卡-普通区域-寿光市-仉西村自然村-15965057329-1000M-宽带上网投诉-次数0-20250106191001X801503411</t>
  </si>
  <si>
    <t>20250106191001X801503411</t>
  </si>
  <si>
    <t xml:space="preserve">【农村网络投诉】流程受理流水号：20250106190921159650573291208518
客户号码:15965057329
客户姓名:杨**
投诉地市:潍坊
来话流水:2025010619073880920898950
宽带账号:15965057329
宽带账号归属地市:潍坊
宽带账号归属区县:寿光市
故障地址:潍坊寿光市侯镇仉西村
联系电话:15965057329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光功率:-33.97
故障大类:宽带/电视
故障细类:网速慢/上网掉线(专席)
携转原因:
故障时间:2025-01-06 19:09:23
具体故障现象:网速慢卡顿，光功率弱-33.97，在线指导客户操作，但是未恢复！请尽快给其联系，谢谢; 
客户其他诉求:
</t>
  </si>
  <si>
    <t>2025-01-06 19:15:47</t>
  </si>
  <si>
    <t>2025-01-06 19:16:09</t>
  </si>
  <si>
    <t>SD-851-304949-12783-9836</t>
  </si>
  <si>
    <t>SD-057-250106-196078-6895</t>
  </si>
  <si>
    <t>2025-01-06 17:43:21</t>
  </si>
  <si>
    <t>普通区域-潍城区-null-13854487896-宽带上网投诉-次数0-20250106152826X506130878</t>
  </si>
  <si>
    <t>2025-01-07 18:44:00</t>
  </si>
  <si>
    <t>20250106152826X506130878</t>
  </si>
  <si>
    <t>*YWDZ01
服务号码：13854487896，
号码归属地：潍坊诸城 ，
请查原因；
用户品牌：全球通；
是否外呼开通：否；
客户质疑：爱家智享套餐78元，含300M宽带（停机保号照收），
有升级投诉倾向，升级投诉渠道：工信部；接触录音流水号：2025010615080799220817161；联系电话：13854487896；
受理明细：536250102307873792，争议业务名称：爱家智享套餐78元，含300M宽带（停机保号照收），王**，13854487896，产品变更，2025-01-02 17:21:59,王雪敏(f91b000q)，诸城兴华东路营业厅(SD.LF.09.01.0B)；
备注：客户来电表示本号码上的宽带业务并未安装成功，宽带师傅已去多次每次都有新的问题，导致1月2号办理1月6号宽带还未安装成功，现要求尽快安装宽度并补偿这几天因宽带未及时安装带来的损失，请协助处理，谢谢</t>
  </si>
  <si>
    <t>2025-01-06 19:17:35</t>
  </si>
  <si>
    <t>SD-057-250106-835961-4551</t>
  </si>
  <si>
    <t>2025-01-06 14:23:18</t>
  </si>
  <si>
    <t>【追1】普通区域-昌乐县-北展村沿街自然村-1328012570102-100M-宽带上网投诉-次数0-20250106142221X541689244</t>
  </si>
  <si>
    <t>2025-01-07 15:24:00</t>
  </si>
  <si>
    <t>20250106142221X541689244</t>
  </si>
  <si>
    <t xml:space="preserve">【农村网络投诉】流程受理流水号：2025010614175513280125701021115289
客户号码:1328012570102
客户姓名:李*
投诉地市:潍坊
来话流水:2025010614151214620848833
宽带账号:1328012570102
宽带账号归属地市:潍坊
宽带账号归属区县:昌乐县
故障地址:潍坊昌乐县乔官镇北展村北展村沿街自然村北展村三期1#*********
联系电话:15169621320
联系人:先生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故障细类:宽带无法上网(专席)
携转原因:
故障时间:2025-01-06 14:19:40
具体故障现象:提示网络无法连接，客户来电反映不想购买产品
客户其他诉求:
</t>
  </si>
  <si>
    <t>2025-01-06 14:27:29</t>
  </si>
  <si>
    <t>2025-01-06 14:40:52</t>
  </si>
  <si>
    <t>SD-851-305270-2393-24175</t>
  </si>
  <si>
    <t>SD-057-250106-148725-2425</t>
  </si>
  <si>
    <t>2025-01-06 11:27:16</t>
  </si>
  <si>
    <t>普通区域-昌邑市-豫园小区-13780899318-200M-业务受理宽带-次数0-202501060000283507</t>
  </si>
  <si>
    <t>2025-01-07 11:28:00</t>
  </si>
  <si>
    <t>202501060000283507</t>
  </si>
  <si>
    <t>202501060000283507#【已关注中国移动10086微信公众号】 宽带账号:13780899318; 联系电话：13780899318，问题类型：此工单为群障修复工单，根据群障全量闭环修复管理要求，为确保客户网络通畅，请装维人员跟进修复网络问题，谢谢！ 
 群障标题：公告。故障描述：潍坊昌邑市豫园小区光缆故障，预估24小时恢复，请帮忙拦截,如有需要请联系片区装维师傅邓艺浩15706307216主叫号码：13780899318.0;该号码仅供参考，请优先联系宽带账号。</t>
  </si>
  <si>
    <t>2025-01-06 11:43:22</t>
  </si>
  <si>
    <t>SD-057-250106-984360-2184</t>
  </si>
  <si>
    <t>2025-01-06 11:08:55</t>
  </si>
  <si>
    <t>80+普通-普通区域-寿光市-港苑新空间-15053635958-200M-宽带上网投诉-次数0-202501060000261703</t>
  </si>
  <si>
    <t>2025-01-07 12:09:00</t>
  </si>
  <si>
    <t>202501060000261703</t>
  </si>
  <si>
    <t xml:space="preserve">202501060000261703#客户来电反映家里机顶盒损坏，联系师傅上门多次一直未到，客户不满，请协助处理，谢谢！联系电话：15053635958；联系人：先生；来电流水：2025010611030066220810774。 </t>
  </si>
  <si>
    <t>2025-01-06 11:26:07</t>
  </si>
  <si>
    <t>2025-01-06 11:26:58</t>
  </si>
  <si>
    <t>SD-057-250106-872630-2086</t>
  </si>
  <si>
    <t>2025-01-06 11:02:08</t>
  </si>
  <si>
    <t>普通区域-昌邑市-南孙家庄村自然村-13864694530-300M-宽带上网投诉-次数0-202501060000252687</t>
  </si>
  <si>
    <t>202501060000252687</t>
  </si>
  <si>
    <t>202501060000252687#13864694530客户反映电视无法观看，提示无信号，老人不会配合线上排障，请协助处理。谢谢  联系人：先生 联系电话：本机 流水：2025010610585695120850233</t>
  </si>
  <si>
    <t>2025-01-06 11:07:15</t>
  </si>
  <si>
    <t>2025-01-06 11:08:31</t>
  </si>
  <si>
    <t>SD-057-250106-938627-8550</t>
  </si>
  <si>
    <t>2025-01-06 20:50:23</t>
  </si>
  <si>
    <t>普通区域-昌邑市-东升花园-13563620860-100M-魔百和投诉-次数0-20250106204829X709420846</t>
  </si>
  <si>
    <t>20250106204829X709420846</t>
  </si>
  <si>
    <t xml:space="preserve">流程受理流水号：20250106204611135636208601226498
客户号码:13563620860
客户姓名:魏**
投诉地市:潍坊
来话流水:2025010620355573720881425
宽带账号:13563620860
宽带账号归属地市:潍坊
宽带账号归属区县:昌邑市
故障地址:潍坊昌邑市城区奎聚路东升花园25号楼*********
联系电话:19526962896
联系人:先生/女士
工单紧急程度:一般
是否有升级投诉倾向:否
是否重复投诉:否
是否携转意向:否
是否投诉倾向:否
是否智能网关:智能网关
当前是否在线:否
接入方式:FTTH
端到端诊断结果:用户密码错误
是否质差终端:无质差信息
光功率:无
故障大类:宽带/电视
故障细类:移动高清电视故障(专席)
携转原因:
故障时间:2025-01-06 20:40:07
魔百和单播/组播:
具体故障现象:电视直播或点播无法观看，
客户其他诉求:请协助处理，谢谢
</t>
  </si>
  <si>
    <t>2025-01-06 20:52:17</t>
  </si>
  <si>
    <t>2025-01-06 20:54:21</t>
  </si>
  <si>
    <t>SD-057-250106-427138-8555</t>
  </si>
  <si>
    <t>2025-01-06 20:50:44</t>
  </si>
  <si>
    <t>FTTR-普通区域-高密市-密水丽苑小区-15963477077-1000M-宽带延伸服务-次数0-202501060000768058</t>
  </si>
  <si>
    <t>202501060000768058</t>
  </si>
  <si>
    <t xml:space="preserve">202501060000768058#【已关注中国移动10086微信公众号】流程受理流水号：20250106204902159634770771226956
客户号码:15963477077
客户姓名:王*
投诉地市:潍坊
来话流水:2025010620440346220817479
宽带账号:15963477077
宽带账号归属地市:潍坊
宽带账号归属区县:高密市
故障地址:潍坊高密市朝阳街道凤凰大街密水丽苑小区高密密水丽苑4号楼*********
联系电话:15963477077
联系人:先生/女士
工单紧急程度:一般
是否有升级投诉倾向:否
是否重复投诉:否
是否携转意向:否
是否投诉倾向:否
是否智能网关:智能网关
当前是否在线:是
接入方式:FTTH
是否质差终端:无质差信息
光功率:-21.30
故障大类:宽带/电视
故障细类:宽带延伸服务
携转原因:
故障时间:2025-01-06 20:58:22
具体故障现象:网络信号不好
</t>
  </si>
  <si>
    <t>2025-01-06 20:52:00</t>
  </si>
  <si>
    <t>2025-01-06 20:58:24</t>
  </si>
  <si>
    <t>SD-851-293424-19673-8085</t>
  </si>
  <si>
    <t>SD-057-250106-152903-4572</t>
  </si>
  <si>
    <t>2025-01-06 14:25:12</t>
  </si>
  <si>
    <t>80+普通-普通区域-奎文区-七星之都-18264638789-200M-魔百和投诉-次数0-202501060000432250</t>
  </si>
  <si>
    <t>2025-01-07 15:26:00</t>
  </si>
  <si>
    <t>202501060000432250</t>
  </si>
  <si>
    <t>202501060000432250#流程受理流水号：20250106142411182646387891117486
客户号码:18264638789
客户姓名:王**
投诉地市:潍坊
来话流水:2025010614231574420859962
宽带账号:18264638789
宽带账号归属地市:潍坊
宽带账号归属区县:高新
故障地址:潍坊高新高新城区东方路七星之都1号楼*********
联系电话:18264638789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故障大类:宽带/电视
故障细类:移动高清电视故障(专席)
携转原因:
故障时间:2025-01-06 14:25:03
魔百和单播/组播:单播
具体故障现象:机顶盒无法开机51024，数据修复未恢复
客户其他诉求:
魔百和单/组播：单播;宽带小区$[七星之都]$</t>
  </si>
  <si>
    <t>2025-01-06 14:41:50</t>
  </si>
  <si>
    <t>2025-01-06 14:42:20</t>
  </si>
  <si>
    <t>SD-057-250106-258049-6784</t>
  </si>
  <si>
    <t>2025-01-06 17:32:24</t>
  </si>
  <si>
    <t>普通区域-青州市-平昌寺村-15753658639-1000M-宽带上网投诉-次数0-20250106173144X904945190</t>
  </si>
  <si>
    <t>2025-01-07 18:33:00</t>
  </si>
  <si>
    <t>20250106173144X904945190</t>
  </si>
  <si>
    <t xml:space="preserve">【农村网络投诉】流程受理流水号：20250106173043157536586391181400
客户号码:15753658639
客户姓名:蒋**
投诉地市:潍坊
来话流水:2025010617262782220846294
宽带账号:15753658639
宽带账号归属地市:潍坊
宽带账号归属区县:青州市
故障地址:潍坊青州市何官镇平昌寺村
联系电话:15753658639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光功率:-18.29
故障大类:宽带/电视
故障细类:宽带无法上网(专席)
携转原因:
故障时间:2025-01-06 17:30:58
具体故障现象:提示网络无法连接，重启光猫、路由器无法恢复，请协助尽快处理并回复电话，谢谢。
客户其他诉求:
</t>
  </si>
  <si>
    <t>2025-01-06 17:40:05</t>
  </si>
  <si>
    <t>2025-01-06 17:40:35</t>
  </si>
  <si>
    <t>SD-851-321252-10710-14586</t>
  </si>
  <si>
    <t>SD-057-250106-719648-6828</t>
  </si>
  <si>
    <t>2025-01-06 17:36:02</t>
  </si>
  <si>
    <t>【调研】-80+银卡-普通区域-奎文区-市工商局宿舍-13583675087-1000M-业务受理宽带-次数0-202501060000637889</t>
  </si>
  <si>
    <t>2025-01-07 17:37:00</t>
  </si>
  <si>
    <t>202501060000637889</t>
  </si>
  <si>
    <t>202501060000637889# 宽带账号:13583675087; 联系电话：13583675087，问题类型：此工单为群障修复工单，根据群障全量闭环修复管理要求，为确保客户网络通畅，请装维人员跟进修复网络问题，谢谢！ 
 群障标题：公告。故障描述：主干光纤断或OLT检测不到预期的光信号（LOS）主叫号码：15169547583.0;该号码仅供参考，请优先联系宽带账号。</t>
  </si>
  <si>
    <t>2025-01-06 17:55:53</t>
  </si>
  <si>
    <t>2025-01-06 18:05:18</t>
  </si>
  <si>
    <t>SD-851-239509-17748-29743</t>
  </si>
  <si>
    <t>SD-057-250106-980625-2358</t>
  </si>
  <si>
    <t>2025-01-06 11:23:02</t>
  </si>
  <si>
    <t>【调研】-80+金卡-普通区域-坊子区-锦道华府一期-18853655655-1000M-宽带上网投诉-次数0-20250106112005X605645601</t>
  </si>
  <si>
    <t>20250106112005X605645601</t>
  </si>
  <si>
    <t xml:space="preserve">流程受理流水号：20250106111919188536556551062379
客户号码:18853655655
客户姓名:刘**
投诉地市:潍坊
来话流水:2025010611173573220827729
宽带账号:18853655655
宽带账号归属地市:潍坊
宽带账号归属区县:坊子区
故障地址:潍坊坊子区坊子老区公安街锦道华府一期锦道华府15号楼*********
联系电话:18853655655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光功率:-25.37
故障大类:宽带
故障细类:网速慢/上网掉线(专席)
携转原因:
故障时间:2025-01-06 11:22:44
具体故障现象:家庭WiFi信号弱，
客户其他诉求:
</t>
  </si>
  <si>
    <t>2025-01-06 11:27:46</t>
  </si>
  <si>
    <t>2025-01-06 11:28:28</t>
  </si>
  <si>
    <t>SD-851-310920-20653-12804</t>
  </si>
  <si>
    <t>SD-057-250106-286437-7268</t>
  </si>
  <si>
    <t>2025-01-06 18:16:45</t>
  </si>
  <si>
    <t>80+银卡-普通区域-寒亭区-河东于村自然村-15263672028-200M-宽带上网投诉-次数0-202501060000678763</t>
  </si>
  <si>
    <t>202501060000678763</t>
  </si>
  <si>
    <t xml:space="preserve">202501060000678763#流程受理流水号：20250106181514152636720281195073
客户号码:15263672028
客户姓名:赵**
投诉地市:潍坊
来话流水:2025010618143451320890919
宽带账号:15263672028
宽带账号归属地市:潍坊
宽带账号归属区县:寒亭区
故障地址:潍坊寒亭区河滩镇河东于村河东于村自然村寒亭区河滩镇河东于村14号箱*********
联系电话:15205367641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光功率:-21.67
故障大类:宽带/电视
故障细类:宽带无法上网
携转原因:
故障时间:2025-01-06 18:15:48
具体故障现象:网速慢卡顿
客户其他诉求:客户侧为质差终端，要求上门更换终端并一并处理故障问题。
</t>
  </si>
  <si>
    <t>2025-01-06 18:19:48</t>
  </si>
  <si>
    <t>2025-01-06 18:21:49</t>
  </si>
  <si>
    <t>SD-057-250106-073184-5603</t>
  </si>
  <si>
    <t>2025-01-06 15:51:21</t>
  </si>
  <si>
    <t>【调研】-80+银卡-普通区域-安丘市-安丘百福园一-15953673675-1000M-宽带上网投诉-次数0-202501060000518792</t>
  </si>
  <si>
    <t>202501060000518792</t>
  </si>
  <si>
    <t>202501060000518792#客户来电对前期工单处理结果不满意，要求继续核实并回电
客户有投诉意向，请协助处理，谢谢
前期工单流水号：20250105143835159536736751119177
录音流水号：2025010615415453420825656</t>
  </si>
  <si>
    <t>2025-01-06 15:55:49</t>
  </si>
  <si>
    <t>2025-01-06 15:56:07</t>
  </si>
  <si>
    <t>SD-057-250106-031249-343</t>
  </si>
  <si>
    <t>2025-01-06 08:46:08</t>
  </si>
  <si>
    <t>【调研】-普通区域-青州市-辛庄村自然村-18866731789-200M-业务受理宽带-次数0-202501060000104305</t>
  </si>
  <si>
    <t>2025-01-07 08:47:00</t>
  </si>
  <si>
    <t>202501060000104305</t>
  </si>
  <si>
    <t>202501060000104305# 宽带账号:18866731789; 联系电话：18866731789，问题类型：此工单为群障修复工单，根据群障全量闭环修复管理要求，为确保客户网络通畅，请装维人员跟进修复网络问题，谢谢！ 
 群障标题：公告。故障描述：潍坊青州市辛庄村自然村光缆故障，预估24小时恢复，请帮忙拦截,如有需要请联系片区装维师傅杨建强15706307686主叫号码：18866731789.0;该号码仅供参考，请优先联系宽带账号。</t>
  </si>
  <si>
    <t>2025-01-06 08:49:31</t>
  </si>
  <si>
    <t>2025-01-06 08:49:52</t>
  </si>
  <si>
    <t>SD-851-257282-21323-12599</t>
  </si>
  <si>
    <t>2025-01-06 13:06:28</t>
  </si>
  <si>
    <t>【调研】-80+金卡-普通区域-奎文区-卧龙社区南区-13964637182-1000M-业务受理宽带-次数0-202501060000363810 一级督办</t>
  </si>
  <si>
    <t>202501060000363810</t>
  </si>
  <si>
    <t>2025-01-06 13:46:33</t>
  </si>
  <si>
    <t>2025-01-06 13:47:00</t>
  </si>
  <si>
    <t>SD-851-242002-18596-17952</t>
  </si>
  <si>
    <t>SD-057-250106-023658-5398</t>
  </si>
  <si>
    <t>2025-01-06 15:35:37</t>
  </si>
  <si>
    <t>普通区域-寿光市-北洛怡泽苑新社区-13573644482-300M-业务受理宽带-次数0-202501060000506691</t>
  </si>
  <si>
    <t>202501060000506691</t>
  </si>
  <si>
    <t>202501060000506691#【已关注中国移动10086微信公众号】 宽带账号:13573644482; 联系电话：13573644482，问题类型：此工单为群障修复工单，根据群障全量闭环修复管理要求，为确保客户网络通畅，请装维人员跟进修复网络问题，谢谢！ 
 群障标题：公告。故障描述：北洛怡泽苑新社区主叫号码：13573644482.0;该号码仅供参考，请优先联系宽带账号。</t>
  </si>
  <si>
    <t>2025-01-06 15:39:02</t>
  </si>
  <si>
    <t>2025-01-06 15:39:14</t>
  </si>
  <si>
    <t>SD-851-289578-22561-26681</t>
  </si>
  <si>
    <t>SD-057-250106-350276-6348</t>
  </si>
  <si>
    <t>2025-01-06 16:55:14</t>
  </si>
  <si>
    <t>普通区域-奎文区-null-15688661105-宽带上网投诉-次数1-202501060000453081</t>
  </si>
  <si>
    <t>2025-01-07 17:56:00</t>
  </si>
  <si>
    <t>2025-01-06 17:10:35</t>
  </si>
  <si>
    <t>SD-057-250106-645173-6424</t>
  </si>
  <si>
    <t>2025-01-06 16:59:57</t>
  </si>
  <si>
    <t>【重投】-普通区域-奎文区-中海大观天下二期-13884815480-1000M-宽带上网投诉-次数1-202501060000090324</t>
  </si>
  <si>
    <t>202501060000090324</t>
  </si>
  <si>
    <t>202501060000090324#【已关注中国移动10086微信公众号】流程受理流水号：20250106074440138848154801000218
客户号码:13884815480
客户姓名:李**
投诉地市:潍坊
来话流水:2025010607404599820815597
宽带账号:13884815480
宽带账号归属地市:潍坊
宽带账号归属区县:高新
故障地址:潍坊高新高新城区东方路中海大观天下二期10号楼*********
联系电话:15205361226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光功率:-17.52
故障大类:宽带/电视
故障细类:宽带无法上网
携转原因:
故障时间:2025-01-06 07:46:19
具体故障现象:打不开网页，
客户其他诉求:客户要求今天回复电话
;宽带小区$[中海大观天下二期]$</t>
  </si>
  <si>
    <t>2025-01-06 17:00:33</t>
  </si>
  <si>
    <t>SD-851-305066-1360-12123</t>
  </si>
  <si>
    <t>SD-057-250106-871465-522</t>
  </si>
  <si>
    <t>2025-01-06 08:59:02</t>
  </si>
  <si>
    <t>普通区域-诸城市-旧车交易市场-18765126667-300M-宽带上网投诉-次数0-20250106085605X965104684</t>
  </si>
  <si>
    <t>20250106085605X965104684</t>
  </si>
  <si>
    <t xml:space="preserve">流程受理流水号：20250106085255187651266671008282
客户号码:18765126667
客户姓名:刘**
投诉地市:潍坊
来话流水:2025010608495633520877319
宽带账号:18765126667
宽带账号归属地市:潍坊
宽带账号归属区县:诸城市
故障地址:潍坊诸城市龙都街道南外环旧车交易市场通用旧机车交易市场*********
联系电话:13864613489
联系人:先生/女士
工单紧急程度:一般
是否有升级投诉倾向:否
是否重复投诉:否
是否携转意向:否
是否投诉倾向:否
是否智能网关:智能网关
当前是否在线:否
接入方式:FTTH
端到端诊断结果:网络平台状态不可用
是否质差终端:无质差信息
光功率:无
故障大类:宽带/电视
故障细类:宽带无法上网(专席)
携转原因:
故障时间:2025-01-06 08:54:01
具体故障现象:宽带不在线，光猫指示灯正常但无法上网，拔插光钎线，指导断电重启设备无效
客户其他诉求:
</t>
  </si>
  <si>
    <t>2025-01-06 09:02:29</t>
  </si>
  <si>
    <t>2025-01-06 09:05:42</t>
  </si>
  <si>
    <t>SD-851-272035-18273-3628</t>
  </si>
  <si>
    <t>SD-057-250106-640957-6444</t>
  </si>
  <si>
    <t>2025-01-06 17:02:05</t>
  </si>
  <si>
    <t>【重投】-80+普通-普通区域-昌乐县-辛宅子-18264681942-500M-宽带上网投诉-次数0-20250106165957X997868218</t>
  </si>
  <si>
    <t>2025-01-07 18:03:00</t>
  </si>
  <si>
    <t>20250106165957X997868218</t>
  </si>
  <si>
    <t xml:space="preserve">【农村网络投诉】流程受理流水号：20250106165904182646819421171044
客户号码:18264681942
客户姓名:刘**
投诉地市:潍坊
来话流水:2025010616521635520870773
宽带账号:18264681942
宽带账号归属地市:潍坊
宽带账号归属区县:昌乐县
故障地址:潍坊昌乐县营丘镇辛宅子辛宅子辛宅子村3#*********
联系电话:18264681942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故障时间:2025-01-06 17:02:33
具体故障现象:光猫灯正常但电脑手机无法上网，
客户其他诉求:
</t>
  </si>
  <si>
    <t>2025-01-06 17:07:23</t>
  </si>
  <si>
    <t>2025-01-06 17:07:44</t>
  </si>
  <si>
    <t>SD-851-312581-4543-19757</t>
  </si>
  <si>
    <t>SD-057-250106-528176-6355</t>
  </si>
  <si>
    <t>2025-01-06 16:55:50</t>
  </si>
  <si>
    <t>80+白金-普通区域-高密市-范家大村-13563645984-500M-业务受理宽带-次数0-202501060000596251</t>
  </si>
  <si>
    <t>2025-01-07 16:56:00</t>
  </si>
  <si>
    <t>202501060000596251</t>
  </si>
  <si>
    <t>202501060000596251# 宽带账号:13563645984; 联系电话：13563645984，问题类型：此工单为群障修复工单，根据群障全量闭环修复管理要求，为确保客户网络通畅，请装维人员跟进修复网络问题，谢谢！ 
 群障标题：公告。故障描述：主干光纤断或OLT检测不到预期的光信号（LOS）主叫号码：13563645984.0;该号码仅供参考，请优先联系宽带账号。</t>
  </si>
  <si>
    <t>2025-01-06 16:57:47</t>
  </si>
  <si>
    <t>郑义</t>
  </si>
  <si>
    <t>15706307306</t>
  </si>
  <si>
    <t>dw3_jk_zhengyi</t>
  </si>
  <si>
    <t>2025-01-06 16:58:09</t>
  </si>
  <si>
    <t>SD-851-300866-5828-13289</t>
  </si>
  <si>
    <t>SD-057-250106-409126-5651</t>
  </si>
  <si>
    <t>2025-01-06 15:55:25</t>
  </si>
  <si>
    <t>【调研】-普通区域-奎文区-宝通陆号（多层）-18765156896-1000M-宽带上网投诉-次数0-202501060000528377</t>
  </si>
  <si>
    <t>202501060000528377</t>
  </si>
  <si>
    <t>202501060000528377#宽带账号：18765156896；宽带地址：潍坊奎文区廿里堡街道宝通街庄家工业园片区宝通家园11号楼***；客户来电反映电视无信号，经查询客户侧为质差机顶盒，请协助上门更换终端并一并处理故障问题，谢谢！联系电话：13280100568；联系人：***；来电流水：2025010615514147320871543</t>
  </si>
  <si>
    <t>2025-01-06 16:07:19</t>
  </si>
  <si>
    <t>2025-01-06 16:08:04</t>
  </si>
  <si>
    <t>SD-851-307754-10341-24187</t>
  </si>
  <si>
    <t>SD-057-250106-452630-493</t>
  </si>
  <si>
    <t>2025-01-06 08:56:39</t>
  </si>
  <si>
    <t>80+金卡-普通区域-诸城市-西龙泉自然村-15153665078-1000M-宽带上网投诉-次数0-20250106085547X947319539</t>
  </si>
  <si>
    <t>20250106085547X947319539</t>
  </si>
  <si>
    <t xml:space="preserve">【农村网络投诉】流程受理流水号：20250106085052151536650781007524
客户号码:15153665078
客户姓名:孙**
投诉地市:潍坊
来话流水:2025010608485485320867041
宽带账号:15153665078
宽带账号归属地市:潍坊
宽带账号归属区县:诸城市
故障地址:潍坊诸城市百尺河镇西龙泉西龙泉自然村西龙泉村西南7号箱*********
联系电话:15153665078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08:53:28
具体故障现象:提示网络无法连接，
客户其他诉求:预留其他联系方式：13853634139，上门方便时间14点之后
</t>
  </si>
  <si>
    <t>2025-01-06 08:59:15</t>
  </si>
  <si>
    <t>2025-01-06 08:59:50</t>
  </si>
  <si>
    <t>SD-851-275084-7858-1548</t>
  </si>
  <si>
    <t>SD-057-250106-279416-487</t>
  </si>
  <si>
    <t>2025-01-06 08:56:28</t>
  </si>
  <si>
    <t>80+普通-普通区域-安丘市-金鹰食品家属楼-18660676528-300M-宽带上网投诉-次数0-20250106085446X886924724</t>
  </si>
  <si>
    <t>20250106085446X886924724</t>
  </si>
  <si>
    <t xml:space="preserve">流程受理流水号：20250106085346186606765281008608
客户号码:18660676528
客户姓名:张**
投诉地市:潍坊
来话流水:2025010608522351920802996
宽带账号:18660676528
宽带账号归属地市:潍坊
宽带账号归属区县:安丘市
故障地址:潍坊安丘市兴安街道潍徐路南郊商业银行家属院金鹰食品2号楼*********
联系电话:18660686268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故障时间:2025-01-06 08:54:10
具体故障现象:用户无法提供具体故障现象，
客户其他诉求:
</t>
  </si>
  <si>
    <t>2025-01-06 09:02:40</t>
  </si>
  <si>
    <t>2025-01-06 09:04:49</t>
  </si>
  <si>
    <t>SD-057-250106-965207-3666</t>
  </si>
  <si>
    <t>普通区域-奎文区-富贵田园片区-1886618512902-300M-业务受理宽带-次数0-202501060000365958</t>
  </si>
  <si>
    <t>202501060000365958</t>
  </si>
  <si>
    <t>202501060000365958# 宽带账号:1886618512902; 联系电话：1886618512902，问题类型：此工单为群障修复工单，根据群障全量闭环修复管理要求，为确保客户网络通畅，请装维人员跟进修复网络问题，谢谢！ 
 群障标题：公告。故障描述：金都花园主叫号码：18866185129.0;该号码仅供参考，请优先联系宽带账号。</t>
  </si>
  <si>
    <t>2025-01-06 13:19:32</t>
  </si>
  <si>
    <t>2025-01-06 13:19:53</t>
  </si>
  <si>
    <t>SD-851-245084-718-29628</t>
  </si>
  <si>
    <t>SD-057-250106-430821-5384</t>
  </si>
  <si>
    <t>2025-01-06 15:35:03</t>
  </si>
  <si>
    <t>普通区域-临朐县-北赵家河自然村-18365670561-500M-宽带上网投诉-次数0-202501060000507761</t>
  </si>
  <si>
    <t>202501060000507761</t>
  </si>
  <si>
    <t>202501060000507761#流程受理流水号：20250106153420183656705611141866
客户号码:18365670561
客户姓名:孙**
投诉地市:潍坊
来话流水:2025010615325175720889980
宽带账号:18365670561
账号归属区县:临朐
联系电话:18365670561
联系人:女士
宽带地址:潍坊
工单紧急程度:一般
是否投诉倾向:否
是否重复投诉:否
是否携转意向:否
是否有升级投诉倾向:否
*业务名称:业务融合移机流程宽带+OTT
投诉内容:手机号码：18365670561，【问题描述】客户已办理宽带业务，有开通单，要求装维尽快联系上门，请处理，谢谢。联系电话：18365670561，联系人：女士，录音流水号：2025010615325175720889980。受理明细：531920062399999999。
在途开通单信息：536241215135538378，18365670561，2024-12-15 08:33:41，业务融合移机流程宽带+OTT，处理中，装维选址
是否到厅:否
业务名称:业务融合移机流程宽带+OTT
;宽带小区$[北赵家河自然村]$</t>
  </si>
  <si>
    <t>2025-01-06 15:38:04</t>
  </si>
  <si>
    <t>SD-057-250106-657382-375</t>
  </si>
  <si>
    <t>2025-01-06 08:48:03</t>
  </si>
  <si>
    <t>80+白金-普通区域-潍城区-华家村-15866188863-1000M-宽带延伸服务-次数0-202501060000104036</t>
  </si>
  <si>
    <t>202501060000104036</t>
  </si>
  <si>
    <t xml:space="preserve">202501060000104036#【已关注中国移动10086微信公众号】流程受理流水号：20250106084517158661888631005589
客户号码:15866188863
客户姓名:张**
投诉地市:潍坊
来话流水:2025010608443334220826191
宽带账号:15866188863
宽带账号归属地市:潍坊
宽带账号归属区县:潍城区
故障地址:潍坊潍城区南关街道宝通街华家村2#西数第2条胡同北数第3排西户*********
联系电话:15866188863
联系人:先生/女士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故障时间:2025-01-06 08:45:40
具体故障现象:客户自己把宽带设备拆了，安装不上了，请协助处理
</t>
  </si>
  <si>
    <t>2025-01-06 08:52:15</t>
  </si>
  <si>
    <t>2025-01-06 08:52:42</t>
  </si>
  <si>
    <t>SD-057-250106-643972-6004</t>
  </si>
  <si>
    <t>2025-01-06 16:23:50</t>
  </si>
  <si>
    <t>80+金卡-普通区域-坊子区-中国银行宿舍-15908017081-1000M-宽带上网投诉-次数0-202501060000559973</t>
  </si>
  <si>
    <t>2025-01-07 17:24:00</t>
  </si>
  <si>
    <t>202501060000559973</t>
  </si>
  <si>
    <t>202501060000559973#宽带账号：15908017081；宽带地址：
潍坊坊子区坊子新区凤凰大街中国银行宿舍中国银行宿舍2号楼*********；客户来电反映移动高清无法观看，客户不配合排障，要求上门，请协助处理，谢谢！联系电话：本机；联系人：先生；来电流水：2025010616140325920804232。</t>
  </si>
  <si>
    <t>2025-01-06 16:27:43</t>
  </si>
  <si>
    <t>2025-01-06 16:28:13</t>
  </si>
  <si>
    <t>SD-851-255561-3056-22532</t>
  </si>
  <si>
    <t>SD-057-250106-540817-6006</t>
  </si>
  <si>
    <t>2025-01-06 16:23:55</t>
  </si>
  <si>
    <t>普通区域-高密市-范家小庄村-13964783257-100M-业务受理宽带-次数0-202501060000559836</t>
  </si>
  <si>
    <t>2025-01-07 16:24:00</t>
  </si>
  <si>
    <t>202501060000559836</t>
  </si>
  <si>
    <t>202501060000559836# 导航立单,用户所在位置有群障,已向客户播报,客户要求装维回访.此工单为群障修复工单,根据群障全量闭环管理要求,为确保客户网络通畅,请装维人员跟进修复网络问题,谢谢.联系电话：18706562088</t>
  </si>
  <si>
    <t>2025-01-06 16:24:58</t>
  </si>
  <si>
    <t>2025-01-06 16:25:28</t>
  </si>
  <si>
    <t>SD-851-323320-8-25566</t>
  </si>
  <si>
    <t>SD-057-250106-380467-5480</t>
  </si>
  <si>
    <t>2025-01-06 15:41:22</t>
  </si>
  <si>
    <t>普通区域-寿光市-春江花月-15864331206-300M-宽带上网投诉-次数0-202501060000513712</t>
  </si>
  <si>
    <t>202501060000513712</t>
  </si>
  <si>
    <t xml:space="preserve">202501060000513712#宽带账号：15864331206；宽带地址：潍坊寿光市洛城街道富士街春江花月3号楼；客户来电反映宽带无法使用，要求师傅上门，请协助处理，谢谢！联系电话：15864331206；联系人：先生；来电流水：2025010615392954420889157。 </t>
  </si>
  <si>
    <t>2025-01-06 15:44:02</t>
  </si>
  <si>
    <t>2025-01-06 15:44:25</t>
  </si>
  <si>
    <t>SD-851-311623-5019-17404</t>
  </si>
  <si>
    <t>SD-057-250106-682954-5718</t>
  </si>
  <si>
    <t>2025-01-06 16:00:54</t>
  </si>
  <si>
    <t>【调研】-80+银卡-普通区域-临朐县-梨花埠自然村-18353614113-1000M-宽带上网投诉-次数0-202501060000532148</t>
  </si>
  <si>
    <t>2025-01-07 17:01:00</t>
  </si>
  <si>
    <t>202501060000532148</t>
  </si>
  <si>
    <t>202501060000532148#18353614113客户反映电视无法观看，具体什么故障客户没说清楚，客户不在家，客户直接要求师傅上门，客户要求师傅快点上门，请协助处理。谢谢  联系人：先生联系电话：本机 流水：2025010615575164520863315</t>
  </si>
  <si>
    <t>2025-01-06 16:03:13</t>
  </si>
  <si>
    <t>2025-01-06 16:03:40</t>
  </si>
  <si>
    <t>SD-851-274304-30441-16450</t>
  </si>
  <si>
    <t>SD-057-250106-135278-531</t>
  </si>
  <si>
    <t>2025-01-06 08:59:31</t>
  </si>
  <si>
    <t>【调研】-80+金卡-普通区域-寿光市-城投五星大厦-18866644483-1000M-宽带上网投诉-次数0-20250106085755X755223940</t>
  </si>
  <si>
    <t>20250106085755X755223940</t>
  </si>
  <si>
    <t xml:space="preserve">流程受理流水号：20250106085638188666444831009663
客户号码:18866644483
客户姓名:刘**
投诉地市:潍坊
来话流水:2025010608503160620883516
宽带账号:18866644483
宽带账号归属地市:潍坊
宽带账号归属区县:寿光市
故障地址:潍坊寿光市圣城街道兴隆路城投五星大厦城投五星大厦-15-1508*********
联系电话:13963624013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故障细类:宽带无法上网(专席)
携转原因:
故障时间:2025-01-06 09:51:59
具体故障现象:打不开网页，
客户其他诉求:
</t>
  </si>
  <si>
    <t>2025-01-06 09:02:11</t>
  </si>
  <si>
    <t>2025-01-06 09:02:33</t>
  </si>
  <si>
    <t>SD-852-240970-89-14138</t>
  </si>
  <si>
    <t>SD-057-250106-268540-463</t>
  </si>
  <si>
    <t>2025-01-06 08:55:41</t>
  </si>
  <si>
    <t>普通区域-寒亭区-北韩家花园村自然村-13002789438-100M-宽带上网投诉-次数0-202501060000112459</t>
  </si>
  <si>
    <t>2025-01-07 09:56:00</t>
  </si>
  <si>
    <t>202501060000112459</t>
  </si>
  <si>
    <t>202501060000112459#宽带账号：13002789438；宽带地址：潍坊寒亭区高里镇北韩家花园村北韩家花园村自然村21号箱*********；客户来电反映移动高清无法观看，老人在家无法配合线上排障，要求上门，请协助处理，谢谢！联系电话：本机；联系人：先生；来电流水：2025010608502763620882728。</t>
  </si>
  <si>
    <t>2025-01-06 09:00:22</t>
  </si>
  <si>
    <t>2025-01-06 09:01:16</t>
  </si>
  <si>
    <t>SD-057-250106-643805-5744</t>
  </si>
  <si>
    <t>2025-01-06 16:02:57</t>
  </si>
  <si>
    <t>普通区域-安丘市-大成花园-15905366128-500M-宽带上网投诉-次数0-202501060000536051</t>
  </si>
  <si>
    <t>2025-01-07 17:03:00</t>
  </si>
  <si>
    <t>202501060000536051</t>
  </si>
  <si>
    <t>202501060000536051#宽带账号：15905366128；宽带地址：潍坊安丘市兴安街道和平路大成花园2号楼*********；客户来电反映移动高清无法观看，客户不在现场，无法配合线上指导/客户不配合排障，要求上门，请协助处理，谢谢！！来电流水：2025010615573868020860171，联系电话：15106365196</t>
  </si>
  <si>
    <t>2025-01-06 16:04:02</t>
  </si>
  <si>
    <t>2025-01-06 16:04:20</t>
  </si>
  <si>
    <t>SD-852-247371-83-24989</t>
  </si>
  <si>
    <t>SD-057-250106-358927-2864</t>
  </si>
  <si>
    <t>2025-01-06 12:01:47</t>
  </si>
  <si>
    <t>普通区域-高密市-振兴街文昌书院-18306366523-200M-宽带上网投诉-次数0-202501060000319902</t>
  </si>
  <si>
    <t>202501060000319902</t>
  </si>
  <si>
    <t>202501060000319902#流程受理流水号：20250106120034183063665231076847
客户号码:18306366523
客户姓名:郝**
投诉地市:潍坊
来话流水:2025010611591374220898948
宽带账号:18306366523
账号归属区县:高密
联系电话:13562607576
联系人:先生/女士
宽带地址:潍坊
工单紧急程度:一般
是否投诉倾向:否
是否重复投诉:否
是否携转意向:否
是否有升级投诉倾向:否
*业务名称:业务融合开机流程宽带+OTT
投诉内容:手机号码：18306366523，【问题描述】客户已办理宽带业务，有开通单，要求装维尽快联系上门，请处理，谢谢。联系电话：13562607576，联系人：先生/女士，录音流水号：2025010611591374220898948。受理明细：531920062399999999。
在途开通单信息：536250104257793308，18306366523，2025-01-04 16:16:09，业务融合开机流程宽带+OTT，处理中，异常处理
是否到厅:否
业务名称:业务融合开机流程宽带+OTT
;宽带小区$[振兴街文昌书院]$</t>
  </si>
  <si>
    <t>2025-01-06 12:04:09</t>
  </si>
  <si>
    <t>2025-01-06 12:04:41</t>
  </si>
  <si>
    <t>SD-851-342376-13020-190</t>
  </si>
  <si>
    <t>SD-057-250106-314028-7284</t>
  </si>
  <si>
    <t>2025-01-06 18:17:17</t>
  </si>
  <si>
    <t>80+金卡-普通区域-高密市-北张家屯-15244466668-1000M-宽带上网投诉-次数0-20250106181535X535895417</t>
  </si>
  <si>
    <t>20250106181535X535895417</t>
  </si>
  <si>
    <t xml:space="preserve">【农村网络投诉】流程受理流水号：20250106181503152444666681195017
客户号码:15244466668
客户姓名:张**
投诉地市:潍坊
来话流水:2025010618135484420884915
宽带账号:15244466668
宽带账号归属地市:潍坊
宽带账号归属区县:高密市
故障地址:潍坊高密市柴沟镇北张家屯北张家屯北张家屯村委南2号箱*********
联系电话:15264643561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故障时间:2025-01-06 18:15:19
具体故障现象:光猫亮红灯，
客户其他诉求:
</t>
  </si>
  <si>
    <t>2025-01-06 18:19:23</t>
  </si>
  <si>
    <t>2025-01-06 18:19:56</t>
  </si>
  <si>
    <t>SD-057-250106-091273-7273</t>
  </si>
  <si>
    <t>2025-01-06 18:16:51</t>
  </si>
  <si>
    <t>普通区域-安丘市-夹埠村自然村-15653430270-300M-宽带上网投诉-次数1-202501060000383493</t>
  </si>
  <si>
    <t>202501060000383493</t>
  </si>
  <si>
    <t>202501060000383493#流程受理流水号：20250106133122156534302701100208
客户号码:15653430270
客户姓名:刘**
投诉地市:潍坊
来话流水:2025010613294658020832685
宽带账号:15653430270
账号归属区县:潍坊-昌乐-全福元网格-全福元中潍委托
联系电话:15653430270
联系人:先生/女士
宽带地址:潍坊
工单紧急程度:非常紧急
是否投诉倾向:否
是否重复投诉:否
是否携转意向:否
是否有升级投诉倾向:否
*业务名称:业务融合开机流程宽带
投诉内容:手机号码：15653430270，【问题描述】客户已办理宽带业务，有开通单，要求装维尽快联系上门，请处理，谢谢。联系电话：15653430270，联系人：先生/女士，录音流水号：2025010613294658020832685。受理明细：531920062399999999。
在途开通单信息：536241122710709652，15653430270，2024-11-22 14:07:01，业务融合开机流程宽带，处理中，装维选址  提及工信部
是否到厅:否
业务名称:业务融合开机流程宽带
;宽带小区$[夹埠村自然村]$</t>
  </si>
  <si>
    <t>2025-01-06 18:22:32</t>
  </si>
  <si>
    <t>2025-01-06 18:22:58</t>
  </si>
  <si>
    <t>SD-057-250106-738625-529</t>
  </si>
  <si>
    <t>2025-01-06 08:59:20</t>
  </si>
  <si>
    <t>80+普通-普通区域-奎文区-宏臻太阳城多层-13854478581-500M-宽带延伸服务-次数0-202501060000117301</t>
  </si>
  <si>
    <t>202501060000117301</t>
  </si>
  <si>
    <t xml:space="preserve">202501060000117301#流程受理流水号：20250106085759138544785811010158
客户号码:13854478581
客户姓名:张**
投诉地市:潍坊
来话流水:2025010608564488920850335
宽带账号:13854478581
宽带账号归属地市:潍坊
宽带账号归属区县:高新
故障地址:潍坊高新高新城区健康街宏臻太阳城多层1号楼*********
联系电话:15094994222
联系人:先生/女士
工单紧急程度:一般
是否有升级投诉倾向:否
是否重复投诉:否
是否携转意向:否
是否投诉倾向:否
是否智能网关:智能网关
当前是否在线:是
接入方式:FTTH
是否质差终端:无质差信息
光功率:-21.87
故障大类:宽带/电视
故障细类:宽带延伸服务
携转原因:
故障时间:2025-01-06 08:58:31
具体故障现象:客户表示想要新增一根网线到阁楼，要求上门勘测，请处理，谢谢！
</t>
  </si>
  <si>
    <t>2025-01-06 09:00:56</t>
  </si>
  <si>
    <t>2025-01-06 09:01:32</t>
  </si>
  <si>
    <t>SD-057-250106-367824-429</t>
  </si>
  <si>
    <t>2025-01-06 08:52:37</t>
  </si>
  <si>
    <t>【调研】-80+银卡-(目标)普通区域-安丘市-光甫村自然村-13869663766-1000M-宽带上网投诉-次数0-202501060000110837</t>
  </si>
  <si>
    <t>202501060000110837</t>
  </si>
  <si>
    <t>202501060000110837#流程受理流水号：20250106085051138696637661007519
客户号码:13869663766
客户姓名:王**
投诉地市:潍坊
来话流水:2025010608502726020882651
宽带账号:13869663766
宽带账号归属地市:潍坊
宽带账号归属区县:安丘市
故障地址:潍坊安丘市慈埠镇光甫村光甫村自然村光甫村王建明*********
联系电话:13869663766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08:52:01
具体故障现象:提示网络无法连接，
客户其他诉求:
;宽带小区$[光甫村自然村]$</t>
  </si>
  <si>
    <t>2025-01-06 08:55:11</t>
  </si>
  <si>
    <t>2025-01-06 08:56:27</t>
  </si>
  <si>
    <t>SD-851-232898-24888-9452</t>
  </si>
  <si>
    <t>SD-057-250106-167934-358</t>
  </si>
  <si>
    <t>2025-01-06 08:46:42</t>
  </si>
  <si>
    <t>【调研】-80+普通-普通区域-寿光市-新城明珠鼎园-18866712288-1000M-业务受理宽带-次数0-202501060000105987</t>
  </si>
  <si>
    <t>202501060000105987</t>
  </si>
  <si>
    <t>202501060000105987#【已关注中国移动10086微信公众号】 宽带账号:18866712288; 联系电话：18866712288，问题类型：此工单为群障修复工单，根据群障全量闭环修复管理要求，为确保客户网络通畅，请装维人员跟进修复网络问题，谢谢！ 
 群障标题：公告。故障描述：潍坊寿光市新城明珠鼎园光缆故障，预估24小时恢复，请帮忙拦截,如有需要请联系片区装维师傅刘冰15706307742主叫号码：18866712288.0;该号码仅供参考，请优先联系宽带账号。</t>
  </si>
  <si>
    <t>2025-01-06 08:51:28</t>
  </si>
  <si>
    <t>2025-01-06 08:51:52</t>
  </si>
  <si>
    <t>SD-851-241857-1890-2228</t>
  </si>
  <si>
    <t>SD-057-250106-375408-384</t>
  </si>
  <si>
    <t>2025-01-06 08:48:40</t>
  </si>
  <si>
    <t>【重投】-【调研】-普通区域-安丘市-北景芝村自然村-13964719161-300M-宽带上网投诉-次数0-202501060000104743</t>
  </si>
  <si>
    <t>202501060000104743</t>
  </si>
  <si>
    <t>202501060000104743#宽带账号：13964719161；宽带地址：潍坊安丘市景芝镇北景芝村北景芝村自然村北景芝村5号箱村；
客户来电反映宽带网络无法正常上网，客户不在现场，无法配合线上指导，要求师傅上门，请协助处理，谢谢！
联系电话：18660685038；联系人：先生；来电流水：2025010608461336920841032。</t>
  </si>
  <si>
    <t>2025-01-06 08:52:48</t>
  </si>
  <si>
    <t>SD-057-250106-325176-1727</t>
  </si>
  <si>
    <t>2025-01-06 10:33:15</t>
  </si>
  <si>
    <t>普通区域--null-18765668000-宽带上网投诉-次数0-202501060000221740</t>
  </si>
  <si>
    <t>2025-01-07 11:34:00</t>
  </si>
  <si>
    <t>202501060000221740</t>
  </si>
  <si>
    <t>202501060000221740#流程受理流水号：20250106103229187656680001045182
客户号码:18765668000
客户姓名:刘**
投诉地市:潍坊
来话流水:2025010610313664820824542
宽带账号:18765668000
账号归属区县:坊子凤凰街营业厅
联系电话:18765668000
联系人:先生
宽带地址:潍坊
工单紧急程度:非常紧急
是否投诉倾向:否
是否重复投诉:否
是否携转意向:否
是否有升级投诉倾向:否
*业务名称:业务融合开机流程宽带+全光WiFi+OTT+FTTR组网
投诉内容:手机号码：18765668000，【问题描述】客户已办理宽带业务，有开通单，要求装维尽快联系上门，请处理，谢谢。联系电话：18765668000，联系人：先生，录音流水号：2025010610313664820824542。受理明细：531920062399999999。
在途开通单信息：536250102991269210，18765668000，2025-01-02 09:56:53，业务融合开机流程宽带+全光WiFi+OTT+FTTR组网，处理中，黄单扩容
是否到厅:否
业务名称:业务融合开机流程宽带+全光WiFi+OTT+FTTR组网
;宽带小区$[null]$</t>
  </si>
  <si>
    <t>2025-01-06 17:31:20</t>
  </si>
  <si>
    <t>SD-057-250106-062317-3622</t>
  </si>
  <si>
    <t>2025-01-06 13:02:16</t>
  </si>
  <si>
    <t>80+银卡-普通区域-寿光市-嘉祥名苑小区-15265675004-1000M-宽带上网投诉-次数0-20250106130056X656700754</t>
  </si>
  <si>
    <t>20250106130056X656700754</t>
  </si>
  <si>
    <t xml:space="preserve">流程受理流水号：20250106130000152656750041091956
客户号码:15265675004
客户姓名:李*
投诉地市:潍坊
来话流水:2025010612593959620806093
宽带账号:15265675004
宽带账号归属地市:潍坊
宽带账号归属区县:寿光市
故障地址:潍坊寿光市上口镇东风大街嘉祥名苑小区9号楼*********
联系电话:15265675004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故障细类:宽带无法上网
携转原因:
故障时间:2025-01-06 13:00:25
具体故障现象:提示网络无法连接，
客户其他诉求:
</t>
  </si>
  <si>
    <t>2025-01-06 13:03:57</t>
  </si>
  <si>
    <t>2025-01-06 13:04:14</t>
  </si>
  <si>
    <t>SD-851-300085-13739-17336</t>
  </si>
  <si>
    <t>SD-057-250106-632905-6451</t>
  </si>
  <si>
    <t>2025-01-06 17:02:39</t>
  </si>
  <si>
    <t>80+普通-普通区域-昌乐县-龙海原著-13792627593-300M-宽带上网投诉-次数0-202501060000604053</t>
  </si>
  <si>
    <t>202501060000604053</t>
  </si>
  <si>
    <t>202501060000604053#流程受理流水号：20250106165950137926275931171301
客户号码:13792627593
客户姓名:黄**
投诉地市:潍坊
来话流水:2025010616581720520856605
宽带账号:13792627593
账号归属区县:昌乐-昌乐邮政代销
联系电话:13792627593
联系人:先生
宽带地址:潍坊
工单紧急程度:紧急
是否投诉倾向:否
是否重复投诉:否
是否携转意向:否
是否有升级投诉倾向:否
*业务名称:业务融合开机流程宽带
投诉内容:手机号码：13792627593，【问题描述】客户已办理宽带业务，有开通单，要求装维尽快联系上门，对之前上门的工作人员不满，要求更换工作人员上门处，请处理，谢谢。联系电话：13792627593，联系人：先生，录音流水号：2025010616581720520856605。
在途开通单信息：536250101508634400，13792627593，2025-01-01 11:26:33，业务融合开机流程宽带，处理中，预约池
是否到厅:否
业务名称:业务融合开机流程宽带
;宽带小区$[龙海原著]$</t>
  </si>
  <si>
    <t>2025-01-06 17:17:24</t>
  </si>
  <si>
    <t>SD-851-337458-6221-29206</t>
  </si>
  <si>
    <t>SD-057-250106-391740-5657</t>
  </si>
  <si>
    <t>2025-01-06 15:55:45</t>
  </si>
  <si>
    <t>普通区域-安丘市-大盛娄子自然村-15106369130-200M-业务受理宽带-次数0-202501060000528114</t>
  </si>
  <si>
    <t>2025-01-07 15:56:00</t>
  </si>
  <si>
    <t>202501060000528114</t>
  </si>
  <si>
    <t>202501060000528114# 宽带账号:15106369130; 联系电话：15106369130，问题类型：此工单为群障修复工单，根据群障全量闭环修复管理要求，为确保客户网络通畅，请装维人员跟进修复网络问题，谢谢！ 
 群障标题：告警。故障标题：主干光纤断或OLT检测不到预期的光信号（LOS）主叫号码：15106369130.0;该号码仅供参考，请优先联系宽带账号。</t>
  </si>
  <si>
    <t>2025-01-06 15:58:05</t>
  </si>
  <si>
    <t>2025-01-06 15:58:34</t>
  </si>
  <si>
    <t>SD-057-250106-305178-325</t>
  </si>
  <si>
    <t>2025-01-06 08:44:22</t>
  </si>
  <si>
    <t>普通区域-诸城市-润东家园-13280745119-500M-魔百和投诉-次数0-20250106084306X186886992</t>
  </si>
  <si>
    <t>20250106084306X186886992</t>
  </si>
  <si>
    <t>流程受理流水号：20250106084239132807451191004764
客户号码:13280745119
客户姓名:宋**
投诉地市:潍坊
来话流水:2025010608375056920871632
宽带账号:13280745119
宽带账号归属地市:潍坊
宽带账号归属区县:诸城市
故障地址:潍坊诸城市密州街道东外环润东家园3号楼*********
联系电话:15966127398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故障细类:移动高清电视故障(专席)
携转原因:
故障时间:2025-01-06 08:43:26
魔百和单播/组播:组播
具体故障现象:电视直播或点播无法观看，
客户其他诉求:
魔百和单/组播：组播</t>
  </si>
  <si>
    <t>2025-01-06 08:45:54</t>
  </si>
  <si>
    <t>2025-01-06 08:46:14</t>
  </si>
  <si>
    <t>SD-057-250106-451703-327</t>
  </si>
  <si>
    <t>2025-01-06 08:44:27</t>
  </si>
  <si>
    <t>普通区域-奎文区-纺织小区六区（潍棉）-15169410088-300M-宽带上网投诉-次数0-202501060000103169</t>
  </si>
  <si>
    <t>202501060000103169</t>
  </si>
  <si>
    <t xml:space="preserve">202501060000103169#流程受理流水号：20250106084322151694100881004962
客户号码:15169410088
客户姓名:朱**
投诉地市:潍坊
来话流水:2025010608384797720878828
宽带账号:15169410088
宽带账号归属地市:潍坊
宽带账号归属区县:奎文区
故障地址:潍坊奎文区潍洲路街道前进街纺织小区六区（潍棉）68号楼*********
联系电话:19853508238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光功率:-21.48
故障大类:宽带/电视
故障细类:移动高清电视故障
携转原因:
故障时间:2025-01-06 08:43:43
魔百和单播/组播:组播
具体故障现象:电视直播或点播无法观看，
客户其他诉求:客户侧为质差终端，要求上门更换终端并一并处理故障问题。
</t>
  </si>
  <si>
    <t>2025-01-06 08:48:02</t>
  </si>
  <si>
    <t>2025-01-06 08:48:29</t>
  </si>
  <si>
    <t>SD-057-250106-756349-2937</t>
  </si>
  <si>
    <t>2025-01-06 12:06:59</t>
  </si>
  <si>
    <t>【调研】-80+银卡-(目标)普通区域-诸城市-华都富林北区-13780875767-1000M-业务受理宽带-次数0-202501060000325131 二级督办</t>
  </si>
  <si>
    <t>202501060000325131</t>
  </si>
  <si>
    <t>202501060000325131#【已关注中国移动10086微信公众号】 宽带账号:13780875767; 联系电话：13780875767，问题类型：此工单为群障修复工单，根据群障全量闭环修复管理要求，为确保客户网络通畅，请装维人员跟进修复网络问题，谢谢！ 
 群障标题：公告。故障描述：潍坊诸城市华都富林北区光缆故障，预估24小时恢复，请帮忙拦截,如有需要请联系片区装维师傅李炳鑫15706307986主叫号码：15169675767.0;该号码仅供参考，请优先联系宽带账号。</t>
  </si>
  <si>
    <t>2025-01-06 12:14:33</t>
  </si>
  <si>
    <t>2025-01-06 12:15:03</t>
  </si>
  <si>
    <t>SD-057-250106-051234-2892</t>
  </si>
  <si>
    <t>普通区域-高密市-向阳村自然村-15054445669-300M-宽带上网投诉-次数0-202501060000320455</t>
  </si>
  <si>
    <t>202501060000320455</t>
  </si>
  <si>
    <t>202501060000320455#宽带账号：15054445669；宽带地址：潍坊高密市胶河生态园向阳村向阳村自然村向阳村爱玛电动车25#箱*********；客户来电反映 移动高清 不能看。客户不配合排障，要求上门，请协助处理，谢谢！联系电话：***；联系人：15964306297；来电流水：2025010612000206820807833</t>
  </si>
  <si>
    <t>2025-01-06 12:09:06</t>
  </si>
  <si>
    <t>2025-01-06 12:11:52</t>
  </si>
  <si>
    <t>SD-057-250106-691820-2873</t>
  </si>
  <si>
    <t>2025-01-06 12:02:21</t>
  </si>
  <si>
    <t>【调研】-80+普通-普通区域-寿光市-南范村-13780856351-200M-宽带上网投诉-次数0-202501060000318906</t>
  </si>
  <si>
    <t>202501060000318906</t>
  </si>
  <si>
    <t>202501060000318906#流程受理流水号：20250106120117137808563511077094
客户号码:13780856351
客户姓名:范**
投诉地市:潍坊
来话流水:2025010611595256420806036
宽带账号:13780856351
宽带账号归属地市:潍坊
宽带账号归属区县:寿光市
故障地址:潍坊寿光市孙家集街道南范村南范村南范村1号箱(范良德外墙）*********
联系电话:15264423327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12:01:27
具体故障现象:此宽带使用位置道路施工，导致宽带半年无法使用了，客户要求相关部门具体什么恢复使用
客户其他诉求:
;宽带小区$[南范村]$</t>
  </si>
  <si>
    <t>2025-01-06 12:11:09</t>
  </si>
  <si>
    <t>2025-01-06 12:11:36</t>
  </si>
  <si>
    <t>SD-851-280207-20786-11395</t>
  </si>
  <si>
    <t>SD-057-250106-835406-6497</t>
  </si>
  <si>
    <t>2025-01-06 17:06:34</t>
  </si>
  <si>
    <t>【调研】-80+金卡-普通区域-寿光市-常家-15169691511-1000M-业务受理宽带-次数0-202501060000609354</t>
  </si>
  <si>
    <t>2025-01-07 17:07:00</t>
  </si>
  <si>
    <t>202501060000609354</t>
  </si>
  <si>
    <t>202501060000609354#【已关注中国移动10086微信公众号】 宽带账号:15169691511; 联系电话：15169691511，问题类型：此工单为群障修复工单，根据群障全量闭环修复管理要求，为确保客户网络通畅，请装维人员跟进修复网络问题，谢谢！ 
 群障标题：公告。故障描述：常家主叫号码：13863101277.0;该号码仅供参考，请优先联系宽带账号。</t>
  </si>
  <si>
    <t>2025-01-06 17:32:25</t>
  </si>
  <si>
    <t>2025-01-06 17:32:47</t>
  </si>
  <si>
    <t>SD-851-232497-26540-10889</t>
  </si>
  <si>
    <t>SD-057-250106-218504-6363</t>
  </si>
  <si>
    <t>2025-01-06 16:56:05</t>
  </si>
  <si>
    <t>【调研】-80+银卡-普通区域-昌邑市-孙家上疃村-15165682333-1000M-宽带上网投诉-次数0-20250106165306X586276170</t>
  </si>
  <si>
    <t>2025-01-07 17:57:00</t>
  </si>
  <si>
    <t>20250106165306X586276170</t>
  </si>
  <si>
    <t xml:space="preserve">【农村网络投诉】流程受理流水号：20250106165107151656823331168255
客户号码:15165682333
客户姓名:孙**
投诉地市:潍坊
来话流水:2025010616444942320864537
宽带账号:15165682333
宽带账号归属地市:潍坊
宽带账号归属区县:昌邑市
故障地址:潍坊昌邑市北孟镇孙家上疃村孙家上疃村孙家上疃村10号箱孙宗宇*********
联系电话:15165682333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故障细类:电脑上网出现故障(专席)
携转原因:
故障时间:2025-01-06 16:45:05
具体故障现象:电脑无法上网，已线上指导未恢复，要求尽快处理
客户其他诉求:
</t>
  </si>
  <si>
    <t>2025-01-06 17:01:18</t>
  </si>
  <si>
    <t>2025-01-06 17:01:37</t>
  </si>
  <si>
    <t>SD-851-331620-13471-21348</t>
  </si>
  <si>
    <t>SD-057-250106-790154-6385</t>
  </si>
  <si>
    <t>2025-01-06 16:56:33</t>
  </si>
  <si>
    <t>80+银卡-普通区域-寿光市-怡馨园小区-15753697989-300M-业务受理宽带-次数0-202501060000595292</t>
  </si>
  <si>
    <t>2025-01-07 16:57:00</t>
  </si>
  <si>
    <t>202501060000595292</t>
  </si>
  <si>
    <t>202501060000595292# 宽带账号:15753697989; 联系电话：15753697989，问题类型：此工单为群障修复工单，根据群障全量闭环修复管理要求，为确保客户网络通畅，请装维人员跟进修复网络问题，谢谢！ 
 群障标题：公告。故障描述：潍坊寿光市怡馨园小区光缆故障，预估24小时恢复，请帮忙拦截,如有需要请联系片区装维师傅赵坤15706307757主叫号码：15753697989.0;该号码仅供参考，请优先联系宽带账号。</t>
  </si>
  <si>
    <t>2025-01-06 16:57:55</t>
  </si>
  <si>
    <t>2025-01-06 16:58:08</t>
  </si>
  <si>
    <t>SD-057-250106-965370-6387</t>
  </si>
  <si>
    <t>2025-01-06 16:56:38</t>
  </si>
  <si>
    <t>【调研】-80+金卡-普通区域-寿光市-怡馨园小区-15264454666-1000M-业务受理宽带-次数0-202501060000597632</t>
  </si>
  <si>
    <t>202501060000597632</t>
  </si>
  <si>
    <t>202501060000597632# 宽带账号:15264454666; 联系电话：15264454666，问题类型：此工单为群障修复工单，根据群障全量闭环修复管理要求，为确保客户网络通畅，请装维人员跟进修复网络问题，谢谢！ 
 群障标题：公告。故障描述：潍坊寿光市怡馨园小区光缆故障，预估24小时恢复，请帮忙拦截,如有需要请联系片区装维师傅赵坤15706307757主叫号码：15753697989.0;该号码仅供参考，请优先联系宽带账号。</t>
  </si>
  <si>
    <t>2025-01-06 17:00:30</t>
  </si>
  <si>
    <t>2025-01-06 17:01:09</t>
  </si>
  <si>
    <t>SD-851-317286-13875-19989</t>
  </si>
  <si>
    <t>SD-057-250106-853197-7288</t>
  </si>
  <si>
    <t>2025-01-06 18:17:28</t>
  </si>
  <si>
    <t>【调研】-80+银卡-普通区域-诸城市-万兴新城·海棠园-15065686545-1000M-宽带上网投诉-次数0-20250106181614X574720584</t>
  </si>
  <si>
    <t>20250106181614X574720584</t>
  </si>
  <si>
    <t xml:space="preserve">流程受理流水号：20250106181413150656865451194778
客户号码:15065686545
客户姓名:翟**
投诉地市:潍坊
来话流水:2025010618115484720866535
宽带账号:15065686545
宽带账号归属地市:潍坊
宽带账号归属区县:诸城市
故障地址:潍坊诸城市龙都街道常山大道西土墙万兴新城·海棠园1号楼*********
联系电话:15065686545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光功率:-17.14
故障大类:宽带/
故障细类:宽带无法上网(专席)
携转原因:
故障时间:2025-01-06 18:14:14
具体故障现象:打不开网页，
客户其他诉求:网口指示灯正常，网线连接正确，外接路由器，换新，指导断电重启设备无效，请协助处理，谢谢。
</t>
  </si>
  <si>
    <t>2025-01-06 18:21:47</t>
  </si>
  <si>
    <t>2025-01-06 18:22:10</t>
  </si>
  <si>
    <t>SD-851-241379-224-27253</t>
  </si>
  <si>
    <t>SD-057-250106-823465-7250</t>
  </si>
  <si>
    <t>2025-01-06 18:16:11</t>
  </si>
  <si>
    <t>【调研】-普通区域-奎文区-市工商局宿舍-13793654066-300M-业务受理宽带-次数0-202501060000677649</t>
  </si>
  <si>
    <t>202501060000677649</t>
  </si>
  <si>
    <t>202501060000677649# 宽带账号:13793654066; 联系电话：13793654066，问题类型：此工单为群障修复工单，根据群障全量闭环修复管理要求，为确保客户网络通畅，请装维人员跟进修复网络问题，谢谢！ 
 群障标题：公告。故障描述：主干光纤断或OLT检测不到预期的光信号（LOS）主叫号码：13793654066.0;该号码仅供参考，请优先联系宽带账号。</t>
  </si>
  <si>
    <t>2025-01-06 18:18:21</t>
  </si>
  <si>
    <t>2025-01-06 18:18:50</t>
  </si>
  <si>
    <t>SD-057-250106-085763-291</t>
  </si>
  <si>
    <t>2025-01-06 08:42:11</t>
  </si>
  <si>
    <t>【调研】-普通区域-寒亭区-西营村自然村-15154450962-100M-宽带上网投诉-次数0-202501060000101570</t>
  </si>
  <si>
    <t>2025-01-07 09:43:00</t>
  </si>
  <si>
    <t>202501060000101570</t>
  </si>
  <si>
    <t xml:space="preserve">202501060000101570#15154450962客户来电反映宽带无法上网，线上排障不认可，客户要求师傅上门，请协助处理，谢谢
宽带地址：潍坊寒亭区高里镇西营村西营村自然村西营村
联系人：先生 联系电话：18265647355来电流水：2025010608391271120882057
</t>
  </si>
  <si>
    <t>2025-01-06 08:48:07</t>
  </si>
  <si>
    <t>2025-01-06 08:48:50</t>
  </si>
  <si>
    <t>SD-851-322325-3572-20550</t>
  </si>
  <si>
    <t>SD-057-250106-378652-317</t>
  </si>
  <si>
    <t>2025-01-06 08:44:07</t>
  </si>
  <si>
    <t>普通区域-昌乐县-付家河岔-13792627301-300M-宽带上网投诉-次数0-202501060000100887</t>
  </si>
  <si>
    <t>202501060000100887</t>
  </si>
  <si>
    <t>202501060000100887#宽带账号：13792627301；联系电话：13792627301宽带地址：潍坊昌乐县营丘镇付家河岔付家河岔付家河岔；客户来电反映电视显示密码错误，线上指导不在家/不在现场，要求上门处理, 来电流水：2025010608404080620893607</t>
  </si>
  <si>
    <t>2025-01-06 08:49:13</t>
  </si>
  <si>
    <t>2025-01-06 08:50:47</t>
  </si>
  <si>
    <t>SD-057-250106-235648-5582</t>
  </si>
  <si>
    <t>2025-01-06 15:49:15</t>
  </si>
  <si>
    <t>普通区域-潍城区-潍坊市小商品城-13678666486-100M-宽带上网投诉-次数0-202501060000522245</t>
  </si>
  <si>
    <t>2025-01-07 16:50:00</t>
  </si>
  <si>
    <t>202501060000522245</t>
  </si>
  <si>
    <t>202501060000522245#导航立单,客户通过语音导航反馈宽带故障问题,经诊断光猫设备性能不佳,要求装维回访处理,请协助.联系电话：13678666486</t>
  </si>
  <si>
    <t>2025-01-06 15:52:45</t>
  </si>
  <si>
    <t>2025-01-06 15:53:08</t>
  </si>
  <si>
    <t>SD-057-250106-782635-3704</t>
  </si>
  <si>
    <t>2025-01-06 13:09:05</t>
  </si>
  <si>
    <t>普通区域-安丘市-于家洼村自然村-15964328838-300M-宽带上网投诉-次数0-202501060000361182</t>
  </si>
  <si>
    <t>202501060000361182</t>
  </si>
  <si>
    <t xml:space="preserve">202501060000361182#宽带账号：15964328838；宽带地址：潍坊安丘市管公镇于家洼村；客户来电反映宽带无法上网，光猫亮红灯，客户不配合排障，要求师傅上门，请协助处理，谢谢！联系电话：15964328838；联系人：先生；来电流水：2025010613025867320830523
</t>
  </si>
  <si>
    <t>2025-01-06 13:11:43</t>
  </si>
  <si>
    <t>2025-01-06 13:12:07</t>
  </si>
  <si>
    <t>SD-851-284240-14215-9856</t>
  </si>
  <si>
    <t>SD-057-250106-604712-6472</t>
  </si>
  <si>
    <t>2025-01-06 17:05:07</t>
  </si>
  <si>
    <t>【调研】-80+普通-普通区域-青州市-后饮马村-15095212153-1000M-魔百和投诉-次数0-20250106170305X185986497</t>
  </si>
  <si>
    <t>2025-01-07 18:06:00</t>
  </si>
  <si>
    <t>20250106170305X185986497</t>
  </si>
  <si>
    <t>【农村网络投诉】流程受理流水号：20250106122513150952121531083305
客户号码:15095212153
客户姓名:徐**
投诉地市:潍坊
来话流水:2025010612240300720828898
宽带账号:15095212153
宽带账号归属地市:潍坊
宽带账号归属区县:青州市
故障地址:潍坊青州市高柳镇后饮马村后饮马村中饮马5号箱（寇中亮）*********
联系电话:18253688545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故障细类:移动高清电视故障(专席)
携转原因:
故障时间:2025-01-06 12:24:46
魔百和单播/组播:组播
具体故障现象:魔百合不亮灯，拔插电源重启换电源插孔未恢复
客户其他诉求:
魔百和单/组播：组播</t>
  </si>
  <si>
    <t>2025-01-06 17:15:25</t>
  </si>
  <si>
    <t>2025-01-06 17:15:54</t>
  </si>
  <si>
    <t>SD-851-305088-11100-5541</t>
  </si>
  <si>
    <t>SD-057-250106-820641-7261</t>
  </si>
  <si>
    <t>2025-01-06 18:16:32</t>
  </si>
  <si>
    <t>普通区域-寿光市-孟桥村自然村-13884716980-200M-魔百和投诉-次数0-202501060000677583</t>
  </si>
  <si>
    <t>202501060000677583</t>
  </si>
  <si>
    <t>202501060000677583#【已关注中国移动10086微信公众号】流程受理流水号：20250106181552138847169801195260
客户号码:13884716980
客户姓名:李*
投诉地市:潍坊
来话流水:2025010618111000820859398
宽带账号:13884716980
宽带账号归属地市:潍坊
宽带账号归属区县:寿光市
故障地址:潍坊寿光市田马孟桥村孟桥村自然村孟桥村10号箱(李文杰外墙）*********
联系电话:13884716980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光功率:-17.30
故障大类:宽带/电视
故障细类:移动高清电视故障(专席)
携转原因:
故障时间:2025-01-06 18:14:05
魔百和单播/组播:单播
具体故障现象:电视提示网络类错误，
客户其他诉求:
魔百和单/组播：单播;宽带小区$[孟桥村自然村]$</t>
  </si>
  <si>
    <t>2025-01-06 18:22:51</t>
  </si>
  <si>
    <t>2025-01-06 18:23:16</t>
  </si>
  <si>
    <t>SD-057-250106-768249-5684</t>
  </si>
  <si>
    <t>2025-01-06 15:56:40</t>
  </si>
  <si>
    <t>普通区域-临朐县-上城隍自然村-15054427296-300M-宽带上网投诉-次数0-202501060000526194</t>
  </si>
  <si>
    <t>202501060000526194</t>
  </si>
  <si>
    <t>202501060000526194#受理号码 : 15054427296客户姓名 : 宋**号码归属地 : 潍坊临朐 － 临朐-九山-片区用户品牌 : 全球通
客户来电反映：宽带无法使用，客户无法配合线上排障，请求协助处理，谢谢！
联系电话：15054427296 联系人：先生 宽带地址：潍坊临朐县九山镇人民政府上城隍村13排 来电流水：2025010615503757120855935</t>
  </si>
  <si>
    <t>2025-01-06 16:01:22</t>
  </si>
  <si>
    <t>2025-01-06 16:02:05</t>
  </si>
  <si>
    <t>SD-851-257831-4803-12560</t>
  </si>
  <si>
    <t>SD-057-250106-742159-446</t>
  </si>
  <si>
    <t>2025-01-06 08:53:48</t>
  </si>
  <si>
    <t>80+金卡-普通区域--null-13953606122-宽带上网投诉-次数0-20250106085237X757118257</t>
  </si>
  <si>
    <t>2025-01-07 09:54:00</t>
  </si>
  <si>
    <t>20250106085237X757118257</t>
  </si>
  <si>
    <t xml:space="preserve">流程受理流水号：20250106085051139536061221007518
客户号码:13953606122
客户姓名:王**
投诉地市:潍坊
来话流水:2025010608503540320884128
宽带账号:13953606122
宽带账号归属地市:潍坊
宽带账号归属区县:--
故障地址:潍坊潍城区南关街道健康街顺通花园顺通花园4号楼*********
联系电话:13953606122
联系人:先生/女士
工单紧急程度:一般
是否有升级投诉倾向:否
是否重复投诉:否
是否携转意向:否
是否投诉倾向:否
是否智能网关:非智能网关
当前是否在线:否
接入方式:--
端到端诊断结果:状态正常
是否质差终端:无质差信息
光功率:无
故障大类:宽带/电视
故障细类:宽带无法上网
携转原因:
故障时间:2025-01-06 08:52:21
具体故障现象:光猫亮红灯，
客户其他诉求:
</t>
  </si>
  <si>
    <t>2025-01-06 10:16:35</t>
  </si>
  <si>
    <t>SD-057-250106-271453-534</t>
  </si>
  <si>
    <t>2025-01-06 08:59:41</t>
  </si>
  <si>
    <t>80+金卡-FTTR-普通区域-昌邑市-三官庙村自然村-15064669739-1000M-宽带上网投诉-次数0-20250106085811X910493710</t>
  </si>
  <si>
    <t>20250106085811X910493710</t>
  </si>
  <si>
    <t xml:space="preserve">【农村网络投诉】流程受理流水号：20250106085648150646697391009714
客户号码:15064669739
客户姓名:姜**
投诉地市:潍坊
来话流水:2025010608562165520846140
宽带账号:15064669739
宽带账号归属地市:潍坊
宽带账号归属区县:昌邑市
故障地址:潍坊昌邑市柳疃镇三官庙村三官庙村自然村3号箱张增光*********
联系电话:13455697303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08:57:46
具体故障现象:光猫亮红灯，
客户其他诉求:
</t>
  </si>
  <si>
    <t>2025-01-06 09:02:02</t>
  </si>
  <si>
    <t>2025-01-06 09:02:23</t>
  </si>
  <si>
    <t>SD-851-261415-3285-7930</t>
  </si>
  <si>
    <t>SD-057-250106-701368-281</t>
  </si>
  <si>
    <t>2025-01-06 08:41:38</t>
  </si>
  <si>
    <t>80+普通-普通区域-临朐县-杨善山头-18866703511-500M-魔百和投诉-次数0-20250106084043X431843480</t>
  </si>
  <si>
    <t>20250106084043X431843480</t>
  </si>
  <si>
    <t>【农村网络投诉】流程受理流水号：20250106083444188667035111002194
客户号码:18866703511
客户姓名:张**
投诉地市:潍坊
来话流水:2025010608341203320845340
宽带账号:18866703511
宽带账号归属地市:潍坊
宽带账号归属区县:临朐县
故障地址:潍坊临朐县城关街道凤凰村
联系电话:18866703511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光功率:-23.18
故障大类:电视
故障细类:移动高清电视故障(专席)
携转原因:
故障时间:2025-01-06 08:40:56
魔百和单播/组播:组播
具体故障现象:电视直播或点播无法观看，
客户其他诉求:
魔百和单/组播：组播</t>
  </si>
  <si>
    <t>2025-01-06 08:42:24</t>
  </si>
  <si>
    <t>高明月</t>
  </si>
  <si>
    <t>15706307570</t>
  </si>
  <si>
    <t>dw3_jk_gaomingyue</t>
  </si>
  <si>
    <t>2025-01-06 08:44:31</t>
  </si>
  <si>
    <t>SD-057-250106-379648-331</t>
  </si>
  <si>
    <t>2025-01-06 08:44:44</t>
  </si>
  <si>
    <t>80+银卡-(目标)普通区域-安丘市-和平路御景园-13793615131-500M-宽带延伸服务-次数0-202501060000104954</t>
  </si>
  <si>
    <t>202501060000104954</t>
  </si>
  <si>
    <t xml:space="preserve">202501060000104954#流程受理流水号：20250106084333137936151311005019
客户号码:13793615131
客户姓名:李**
投诉地市:潍坊
来话流水:2025010608413516120801054
宽带账号:13793615131
宽带账号归属地市:潍坊
宽带账号归属区县:安丘市
故障地址:潍坊安丘市兴安街道和平路和平路御景园10号楼*********
联系电话:13793615131
联系人:先生
工单紧急程度:一般
是否有升级投诉倾向:否
是否重复投诉:否
是否携转意向:否
是否投诉倾向:否
是否智能网关:智能网关
当前是否在线:是
接入方式:FTTH
是否质差终端:无质差信息
光功率:-19.28
故障大类:宽带/电视
故障细类:宽带延伸服务
携转原因:
故障时间:2025-01-06 08:48:47
具体故障现象:安装网线水晶头，
</t>
  </si>
  <si>
    <t>2025-01-06 08:48:08</t>
  </si>
  <si>
    <t>2025-01-06 08:50:50</t>
  </si>
  <si>
    <t>SD-057-250106-742650-129</t>
  </si>
  <si>
    <t>2025-01-06 08:28:18</t>
  </si>
  <si>
    <t>【调研】-80+白金-普通区域-安丘市-水帘沟-13406605701-1000M-宽带上网投诉-次数0-202501060000090879</t>
  </si>
  <si>
    <t>202501060000090879</t>
  </si>
  <si>
    <t>202501060000090879#流程受理流水号：20250106082652134066057011000882
客户号码:13406605701
客户姓名:李**
投诉地市:潍坊
来话流水:2025010608262756820804546
宽带账号:13406605701
账号归属区县:安丘兴安路营业厅
联系电话:13406605701
联系人:先生/女士
宽带地址:潍坊
工单紧急程度:一般
是否投诉倾向:否
是否重复投诉:否
是否携转意向:否
是否有升级投诉倾向:否
*业务名称:业务融合开机流程宽带+OTT
投诉内容:手机号码：13406605701，【问题描述】客户已办理宽带业务，有开通单，要求装维尽快联系上门，请处理，谢谢。联系电话：13406605701，联系人：先生/女士，录音流水号：2025010608262756820804546。受理明细：531920062399999999。
在途开通单信息：536241231083957952，13406605701，2024-12-31 09:44:44，业务融合开机流程宽带+OTT，处理中，装维选址
是否到厅:否
业务名称:业务融合开机流程宽带+OTT
;宽带小区$[水帘沟]$</t>
  </si>
  <si>
    <t>2025-01-06 08:41:34</t>
  </si>
  <si>
    <t>2025-01-06 08:41:55</t>
  </si>
  <si>
    <t>SD-851-275681-1468-2411</t>
  </si>
  <si>
    <t>SD-057-250106-075246-5524</t>
  </si>
  <si>
    <t>2025-01-06 15:45:49</t>
  </si>
  <si>
    <t>【重投】-【调研】-80+普通-(目标)普通区域-奎文区-锦绣樱园-15965089566-100M-宽带上网投诉-次数0-202501060000517759</t>
  </si>
  <si>
    <t>2025-01-07 16:46:00</t>
  </si>
  <si>
    <t>202501060000517759</t>
  </si>
  <si>
    <t xml:space="preserve">202501060000517759#15965089566客户反映电视无法观看，线上排障 不认可，请协助处理。谢谢  联系人：女士 联系电话：15264668712 流水：2025010615435966320856942
</t>
  </si>
  <si>
    <t>2025-01-06 15:51:31</t>
  </si>
  <si>
    <t>2025-01-06 15:53:31</t>
  </si>
  <si>
    <t>SD-057-250106-503892-3674</t>
  </si>
  <si>
    <t>2025-01-06 13:06:56</t>
  </si>
  <si>
    <t>【调研】-80+银卡-普通区域-奎文区-金华苑小区-15095138987-300M-业务受理宽带-次数0-202501060000365457</t>
  </si>
  <si>
    <t>202501060000365457</t>
  </si>
  <si>
    <t>202501060000365457#【已关注中国移动10086微信公众号】 宽带账号:15095138987; 联系电话：15095138987，问题类型：此工单为群障修复工单，根据群障全量闭环修复管理要求，为确保客户网络通畅，请装维人员跟进修复网络问题，谢谢！ 
 群障标题：公告。故障描述：主干光纤断或OLT检测不到预期的光信号（LOS）主叫号码：15095138987.0;该号码仅供参考，请优先联系宽带账号。</t>
  </si>
  <si>
    <t>2025-01-06 13:10:08</t>
  </si>
  <si>
    <t>2025-01-06 13:13:25</t>
  </si>
  <si>
    <t>SD-057-250106-738592-5429</t>
  </si>
  <si>
    <t>2025-01-06 15:37:49</t>
  </si>
  <si>
    <t>【调研】-普通区域-奎文区-城投君悦府-15265816238-300M-宽带上网投诉-次数0-202501060000509075</t>
  </si>
  <si>
    <t>202501060000509075</t>
  </si>
  <si>
    <t>202501060000509075#15265816238客户来电反映本机办理的电视无法观看，提示线缆未插入， 客户操作未恢复，直接要求维修人员上门维修，请尽快协助处理，谢谢 
 联系人：先生 联系电话：13853650789   流水：2025010615321238920880069</t>
  </si>
  <si>
    <t>2025-01-06 15:40:20</t>
  </si>
  <si>
    <t>2025-01-06 15:40:46</t>
  </si>
  <si>
    <t>SD-851-273219-22393-29305</t>
  </si>
  <si>
    <t>SD-057-250106-086951-5336</t>
  </si>
  <si>
    <t>2025-01-06 15:30:45</t>
  </si>
  <si>
    <t>80+普通-普通区域-青州市-新冯村自然村-15964326226-200M-宽带上网投诉-次数0-202501060000502429</t>
  </si>
  <si>
    <t>2025-01-07 16:31:00</t>
  </si>
  <si>
    <t>202501060000502429</t>
  </si>
  <si>
    <t xml:space="preserve">202501060000502429#流程受理流水号：20250106152718159643262261139474
客户号码:15964326226
客户姓名:刘**
投诉地市:潍坊
来话流水:2025010615265811720801547
宽带账号:15964326226
宽带账号归属地市:潍坊
宽带账号归属区县:青州市
故障地址:潍坊青州市黄楼街道新冯村新冯村自然村扩4号箱（冯永超西墙）*********
联系电话:15964326226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故障时间:2025-01-06 15:29:39
具体故障现象:用户无法提供具体故障现象，
客户其他诉求:客户侧为质差终端，要求上门更换终端并一并处理故障问题。
</t>
  </si>
  <si>
    <t>2025-01-06 15:35:38</t>
  </si>
  <si>
    <t>2025-01-06 15:37:09</t>
  </si>
  <si>
    <t>SD-057-250106-625198-2910</t>
  </si>
  <si>
    <t>2025-01-06 12:05:40</t>
  </si>
  <si>
    <t>【调研】-(目标)普通区域-青州市-榆林马-15063630311-300M-宽带上网投诉-次数0-202501060000320279</t>
  </si>
  <si>
    <t>202501060000320279</t>
  </si>
  <si>
    <t>202501060000320279#宽带账号：15063630311；宽带地址：潍坊青州市东夏镇榆林马榆林马6号箱（中街西北马凤挣）；客户来电反映宽带网速慢卡顿频繁掉线，客户不配合排障，要求师傅上门，请协助处理，谢谢！联系电话：15063630311；联系人：先生；来电流水：2025010612013993720824600</t>
  </si>
  <si>
    <t>2025-01-06 12:13:45</t>
  </si>
  <si>
    <t>2025-01-06 12:14:00</t>
  </si>
  <si>
    <t>SD-057-250106-478136-6333</t>
  </si>
  <si>
    <t>80+金卡-普通区域-昌乐县-东山王花园-18253643999-1000M-宽带上网投诉-次数0-202501060000585739</t>
  </si>
  <si>
    <t>2025-01-07 17:54:00</t>
  </si>
  <si>
    <t>202501060000585739</t>
  </si>
  <si>
    <t>202501060000585739#18253643999客户来电反映宽带 无法正常使用，线上排障不认可，掉线，请尽快协助处理，谢谢  联系人：女士先生 联系电话：18253643999 流水：2025010616444170520862712</t>
  </si>
  <si>
    <t>2025-01-06 17:02:18</t>
  </si>
  <si>
    <t>2025-01-06 17:04:40</t>
  </si>
  <si>
    <t>SD-851-237085-22241-11141</t>
  </si>
  <si>
    <t>SD-057-250106-235798-5695</t>
  </si>
  <si>
    <t>2025-01-06 15:57:57</t>
  </si>
  <si>
    <t>【调研】-80+银卡-普通区域-安丘市-河洼小区-15069685778-100M-魔百和投诉-次数0-202501050000676341</t>
  </si>
  <si>
    <t>2025-01-07 16:58:00</t>
  </si>
  <si>
    <t>202501050000676341</t>
  </si>
  <si>
    <t>202501050000676341#手机号码：15069685778，【问题描述】客户来电反映本机宽带未在自己家安装使用。用户要求核实给予查询处理。联系人：先生/女士，联系电话：15069685778，流水号：2025010520155623820836860。
流程受理流水号：20250105202152150696857781212734
受理明细:531920062399999999
4G套餐名称:预付费放心用VIP套餐
是否下发过短信提醒:否
前期有无退费记录:否
是否解释无法退费:否
是否到厅:否</t>
  </si>
  <si>
    <t>2025-01-06 16:02:29</t>
  </si>
  <si>
    <t>家庭咨询-&gt;产品质量-&gt;互联网电视(移动高清)-&gt;全局流转-&gt;售后服务-&gt;光猫损坏-&gt;全局流转</t>
  </si>
  <si>
    <t>2025-01-06 16:02:54</t>
  </si>
  <si>
    <t>SD-852-190712-1150</t>
  </si>
  <si>
    <t>SD-057-250106-106873-6052</t>
  </si>
  <si>
    <t>2025-01-06 16:27:12</t>
  </si>
  <si>
    <t>【调研】-普通区域-寒亭区-金润花园小区-13863651989-300M-宽带上网投诉-次数0-202501060000563934</t>
  </si>
  <si>
    <t>2025-01-07 17:28:00</t>
  </si>
  <si>
    <t>202501060000563934</t>
  </si>
  <si>
    <t xml:space="preserve">202501060000563934#【已关注中国移动10086微信公众号】流程受理流水号：20250106162348138636519891158570
客户号码:13863651989
客户姓名:王**
投诉地市:潍坊
来话流水:2025010616233309220847672
宽带账号:13863651989
宽带账号归属地市:潍坊
宽带账号归属区县:寒亭区
故障地址:潍坊寒亭区寒亭街道丰华路金转城8号楼*********
联系电话:13863651989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故障时间:2025-01-06 16:24:42
具体故障现象:客户来电反映宽带无法使用，提示疑似质差终端，要求我方安排师傅上门维修，请尽快协助处理，谢谢！
客户其他诉求:客户侧为质差终端，要求上门更换终端并一并处理故障问题。
</t>
  </si>
  <si>
    <t>2025-01-06 16:30:12</t>
  </si>
  <si>
    <t>2025-01-06 16:31:43</t>
  </si>
  <si>
    <t>SD-057-250106-167034-6083</t>
  </si>
  <si>
    <t>2025-01-06 16:29:54</t>
  </si>
  <si>
    <t>普通区域-临朐县-下五井东村自然村-18265673529-200M-宽带上网投诉-次数0-202501060000567138</t>
  </si>
  <si>
    <t>2025-01-07 17:30:00</t>
  </si>
  <si>
    <t>202501060000567138</t>
  </si>
  <si>
    <t>202501060000567138#导航立单,客户通过语音导航反馈宽带故障问题,经诊断光猫设备性能不佳,要求装维回访处理,请协助.联系电话：18265673529</t>
  </si>
  <si>
    <t>2025-01-06 16:31:24</t>
  </si>
  <si>
    <t>2025-01-06 16:31:50</t>
  </si>
  <si>
    <t>SD-057-250106-941075-1759</t>
  </si>
  <si>
    <t>2025-01-06 10:35:42</t>
  </si>
  <si>
    <t>普通区域-寒亭区-吴官庄村-18264686686-300M-魔百和投诉-次数0-202501060000224441</t>
  </si>
  <si>
    <t>202501060000224441</t>
  </si>
  <si>
    <t>202501060000224441#【已关注中国移动10086微信公众号】流程受理流水号：20250106103254182646866861045314
客户号码:18264686686
客户姓名:王**
投诉地市:潍坊
来话流水:2025010610204462720854791
宽带账号:18264686686
宽带账号归属地市:潍坊
宽带账号归属区县:寒亭区
故障地址:潍坊寒亭区寒亭街道吴官庄村行政村吴官庄村吴官庄村27号箱*********
联系电话:15854891751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故障细类:移动高清电视故障(专席)
携转原因:
故障时间:2025-01-06 10:26:40
魔百和单播/组播:单播
具体故障现象:客户反映家里电视无法观看无线连接，要求师傅上门
客户其他诉求:请协助处理，谢谢
魔百和单/组播：单播;宽带小区$[吴官庄村]$</t>
  </si>
  <si>
    <t>2025-01-06 10:37:00</t>
  </si>
  <si>
    <t>2025-01-06 10:41:56</t>
  </si>
  <si>
    <t>SD-057-250106-719402-2932</t>
  </si>
  <si>
    <t>2025-01-06 12:06:50</t>
  </si>
  <si>
    <t>80+银卡-普通区域-奎文区-梨园小区-13853688873-1000M-业务受理宽带-次数0-202501060000324828</t>
  </si>
  <si>
    <t>202501060000324828</t>
  </si>
  <si>
    <t>202501060000324828# 宽带账号:13853688873; 联系电话：13853688873，问题类型：此工单为群障修复工单，根据群障全量闭环修复管理要求，为确保客户网络通畅，请装维人员跟进修复网络问题，谢谢！ 
 群障标题：公告。故障描述：梨园小区主叫号码：15806368431.0;该号码仅供参考，请优先联系宽带账号。</t>
  </si>
  <si>
    <t>2025-01-06 12:13:22</t>
  </si>
  <si>
    <t>2025-01-06 12:13:48</t>
  </si>
  <si>
    <t>SD-057-250106-032146-5553</t>
  </si>
  <si>
    <t>2025-01-06 15:46:55</t>
  </si>
  <si>
    <t>【调研】-80+银卡-普通区域-诸城市-枫香湖畔-13964612327-200M-宽带上网投诉-次数0-202501060000516406</t>
  </si>
  <si>
    <t>2025-01-07 16:47:00</t>
  </si>
  <si>
    <t>202501060000516406</t>
  </si>
  <si>
    <t>202501060000516406#宽带账号：13964612327；宽带地址：潍坊诸城市密州街道南外环枫香湖畔13号楼2单元402；
客户来电反映宽带无法正常上网，客户不在现场，无法配合线上指导，要求师傅上门，请协助处理，谢谢！
联系电话：13963678916；联系人：先生；来电流水：2025010615435490020855746。</t>
  </si>
  <si>
    <t>2025-01-06 15:51:17</t>
  </si>
  <si>
    <t>2025-01-06 15:51:50</t>
  </si>
  <si>
    <t>SD-057-250106-162748-3698</t>
  </si>
  <si>
    <t>2025-01-06 13:08:18</t>
  </si>
  <si>
    <t>普通区域-昌邑市-西金台西北村-18863605310-300M-宽带上网投诉-次数0-202501060000355733</t>
  </si>
  <si>
    <t>202501060000355733</t>
  </si>
  <si>
    <t xml:space="preserve">202501060000355733#18863605310客户反映电视无法观看，客服人员引导线上操作 ，客户称老年人不会操作，要求维修人员上门维修，请协助处理。谢谢  联系人：先生 联系电话：13780899318 流水：2025010612561524920880936
</t>
  </si>
  <si>
    <t>2025-01-06 13:11:35</t>
  </si>
  <si>
    <t>2025-01-06 13:12:17</t>
  </si>
  <si>
    <t>SD-851-244083-13467-2127</t>
  </si>
  <si>
    <t>2025-01-06 13:06:33</t>
  </si>
  <si>
    <t>【调研】-普通区域-寿光市-百信小区-13127181495-1000M-业务受理宽带-次数0-202501060000365965 一级督办</t>
  </si>
  <si>
    <t>202501060000365965</t>
  </si>
  <si>
    <t>2025-01-06 13:13:27</t>
  </si>
  <si>
    <t>2025-01-06 13:13:41</t>
  </si>
  <si>
    <t>SD-851-302328-30465-27722</t>
  </si>
  <si>
    <t>SD-057-250106-047821-7190</t>
  </si>
  <si>
    <t>2025-01-06 18:11:24</t>
  </si>
  <si>
    <t>【调研】-80+金卡-普通区域-寿光市-于家尧河-18765658888-200M-宽带上网投诉-次数0-202501060000671147</t>
  </si>
  <si>
    <t>202501060000671147</t>
  </si>
  <si>
    <t xml:space="preserve">202501060000671147#流程受理流水号：20250106181009187656588881193543
客户号码:18765658888
客户姓名:李*
投诉地市:潍坊
来话流水:2025010618073051920824723
宽带账号:18765658888
宽带账号归属地市:潍坊
宽带账号归属区县:寿光市
故障地址:潍坊寿光市洛城街道于家尧河村于家尧河18号箱*********
联系电话:13655361396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光功率:-18.06
故障大类:宽带/电视
故障细类:宽带无法上网
携转原因:
故障时间:2025-01-06 18:10:19
具体故障现象:无法观看电视
客户其他诉求:客户侧为质差终端，要求上门更换终端并一并处理故障问题。
</t>
  </si>
  <si>
    <t>2025-01-06 18:18:13</t>
  </si>
  <si>
    <t>2025-01-06 18:18:37</t>
  </si>
  <si>
    <t>SD-057-250106-325476-5340</t>
  </si>
  <si>
    <t>2025-01-06 15:30:54</t>
  </si>
  <si>
    <t>【调研】-80+白金-(目标)普通区域-诸城市-龙苑尚城-15863281323-100M-宽带上网投诉-次数0-202501060000504001</t>
  </si>
  <si>
    <t>202501060000504001</t>
  </si>
  <si>
    <t>202501060000504001#【已关注中国移动10086微信公众号】流程受理流水号：20250106153008158632813231140442
客户号码:15863281323
客户姓名:武**
投诉地市:潍坊
来话流水:2025010615223055720833996
宽带账号:15863281323
宽带账号归属地市:潍坊
宽带账号归属区县:诸城市
故障地址:潍坊诸城市龙都街道兴华路龙苑尚城4号楼*********
联系电话:15863281323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故障细类:网速慢/上网掉线(专席)
携转原因:
故障时间:2025-01-06 15:30:27
具体故障现象:网速慢卡顿，
客户其他诉求:客户重启设备还是不行，网速比较慢，请协助处理，谢谢 
;宽带小区$[龙苑尚城]$</t>
  </si>
  <si>
    <t>2025-01-06 15:34:42</t>
  </si>
  <si>
    <t>2025-01-06 15:35:04</t>
  </si>
  <si>
    <t>SD-057-250106-634851-5451</t>
  </si>
  <si>
    <t>2025-01-06 15:39:16</t>
  </si>
  <si>
    <t>普通区域-高密市-杏苑小区-13655360236-300M-宽带上网投诉-次数0-202501060000508727</t>
  </si>
  <si>
    <t>202501060000508727</t>
  </si>
  <si>
    <t>202501060000508727#宽带账号：13655360236；宽带地址：潍坊高密市密水街道康成大街杏苑小区1号楼；客户来电反映电视无法观看客户不配合排障，要求师傅上门，请协助处理，谢谢！联系电话：18764756246；联系人：先生；来电流水：2025010615363451820845650</t>
  </si>
  <si>
    <t>2025-01-06 15:41:39</t>
  </si>
  <si>
    <t>2025-01-06 15:52:42</t>
  </si>
  <si>
    <t>SD-057-250106-596032-5405</t>
  </si>
  <si>
    <t>2025-01-06 15:35:47</t>
  </si>
  <si>
    <t>【调研】-普通区域-寒亭区-寒亭翰林苑小区-13508966688-100M-业务受理宽带-次数0-202501060000508753</t>
  </si>
  <si>
    <t>2025-01-07 15:36:00</t>
  </si>
  <si>
    <t>202501060000508753</t>
  </si>
  <si>
    <t>202501060000508753# 宽带账号:13508966688; 联系电话：13508966688，问题类型：此工单为群障修复工单，根据群障全量闭环修复管理要求，为确保客户网络通畅，请装维人员跟进修复网络问题，谢谢！ 
 群障标题：公告。故障描述：潍坊寒亭区寒亭翰林苑小区光缆故障，预估24小时恢复，请帮忙拦截,如有需要请联系片区装维师傅刘浩15706307459主叫号码：13508966688.0;该号码仅供参考，请优先联系宽带账号。</t>
  </si>
  <si>
    <t>2025-01-06 15:42:02</t>
  </si>
  <si>
    <t>SD-057-250106-527439-2928</t>
  </si>
  <si>
    <t>2025-01-06 12:06:41</t>
  </si>
  <si>
    <t>普通区域-奎文区-金华苑小区-15866166897-200M-业务受理宽带-次数0-202501060000322367</t>
  </si>
  <si>
    <t>202501060000322367</t>
  </si>
  <si>
    <t>202501060000322367# 宽带账号:15866166897; 联系电话：15866166897，问题类型：此工单为群障修复工单，根据群障全量闭环修复管理要求，为确保客户网络通畅，请装维人员跟进修复网络问题，谢谢！ 
 群障标题：公告。故障描述：潍坊奎文区金华苑小区光缆故障，预估24小时恢复，请帮忙拦截,如有需要请联系片区装维师傅王新刚15706307389主叫号码：15866166897.0;该号码仅供参考，请优先联系宽带账号。</t>
  </si>
  <si>
    <t>2025-01-06 12:10:09</t>
  </si>
  <si>
    <t>2025-01-06 12:10:41</t>
  </si>
  <si>
    <t>SD-057-250106-437250-7296</t>
  </si>
  <si>
    <t>2025-01-06 18:17:50</t>
  </si>
  <si>
    <t>80+银卡-普通区域-青州市-北马兰村自然村-15165680188-300M-宽带上网投诉-次数0-202501060000604903</t>
  </si>
  <si>
    <t>202501060000604903</t>
  </si>
  <si>
    <t>202501060000604903#宽带账号：15165680188；宽带地址：潍坊青州市高柳镇西马兰村西马兰村3号箱(村东王安军）；具体故障现象：宽带不能用，路由器质差客群，有满意度贬损风险，请跟进更换路由器。联系电话：15165680188</t>
  </si>
  <si>
    <t>2025-01-06 18:19:29</t>
  </si>
  <si>
    <t>陈达轩</t>
  </si>
  <si>
    <t>13001555032</t>
  </si>
  <si>
    <t>dw3_jk_chendaxuanqz</t>
  </si>
  <si>
    <t>2025-01-06 18:19:52</t>
  </si>
  <si>
    <t>SD-057-250106-509816-7199</t>
  </si>
  <si>
    <t>2025-01-06 18:12:09</t>
  </si>
  <si>
    <t>普通区域-青州市-张裴村-13583636202-1000M-宽带上网投诉-次数0-202501060000673806</t>
  </si>
  <si>
    <t>202501060000673806</t>
  </si>
  <si>
    <t xml:space="preserve">202501060000673806#宽带账号：13583636202；宽带地址：潍坊青州市东夏镇张裴村张裴村6号箱*********；客户来电反映移动高清无法观看，要求上门，请协助处理，谢谢！联系电话：本机；联系人：先生；来电流水：2025010618030935220882379。
</t>
  </si>
  <si>
    <t>2025-01-06 18:17:13</t>
  </si>
  <si>
    <t>2025-01-06 18:17:34</t>
  </si>
  <si>
    <t>SD-057-250106-738492-7276</t>
  </si>
  <si>
    <t>2025-01-06 18:16:58</t>
  </si>
  <si>
    <t>普通区域-高密市-范家小庄村-15288836065-100M-业务受理宽带-次数0-202501060000677402</t>
  </si>
  <si>
    <t>202501060000677402</t>
  </si>
  <si>
    <t>202501060000677402# 宽带账号:15288836065; 联系电话：15288836065，问题类型：此工单为群障修复工单，根据群障全量闭环修复管理要求，为确保客户网络通畅，请装维人员跟进修复网络问题，谢谢！ 
 群障标题：公告。故障描述：主干光纤断或OLT检测不到预期的光信号（LOS）主叫号码：15288836065.0;该号码仅供参考，请优先联系宽带账号。</t>
  </si>
  <si>
    <t>2025-01-06 18:39:28</t>
  </si>
  <si>
    <t>2025-01-06 18:39:51</t>
  </si>
  <si>
    <t>SD-057-250106-370685-5404</t>
  </si>
  <si>
    <t>2025-01-06 15:35:44</t>
  </si>
  <si>
    <t>普通区域--null--宽带上网投诉-次数0-202501060000211587</t>
  </si>
  <si>
    <t>202501060000211587</t>
  </si>
  <si>
    <t>202501060000211587#*YWDZ01
服务号码：15863415845，
号码归属地：潍坊昌乐 ，
请查原因；
用户品牌：全球通；
是否外呼开通：否；
客户质疑：减免有线宽带初装接入费用，协议期内退网补交180元、宽带接入费用180元、有线宽带融合套餐免预存协议在网2年，2年内取消需补交180元初装费、家庭业务调测费（KD分月进收，每月5元*20个月，小区版）、宽带调测费预存费用100元、个人套餐58元含300M宽带、移动高清（智能升级版）15元/月、移动高清套餐协议2年、家庭业务调测费（DS分月进收，每月5元*20个月，小区版）、芒果会员权益、电视调测费预存费用100元、芒果会员权益，
接触录音流水号：2025010610234964320802967；联系电话：15863415845；
受理明细：536231102993935300，争议业务名称：减免有线宽带初装接入费用，协议期内退网补交180元，王**，15863415845，产品变更，2023-11-02 15:53:36,姚兴芳(f5261034)，潍坊-昌乐-红河网格-兴芳通讯(SD.LF.05.02.66.01.M6)；
受理明细：536231102993935300，争议业务名称：宽带接入费用180元，王**，15863415845，产品变更，2023-11-02 15:53:36,姚兴芳(f5261034)，潍坊-昌乐-红河网格-兴芳通讯(SD.LF.05.02.66.01.M6)；
受理明细：536231102993935300，争议业务名称：有线宽带融合套餐免预存协议在网2年，2年内取消需补交180元初装费，王**，15863415845，产品变更，2023-11-02 15:53:36,姚兴芳(f5261034)，潍坊-昌乐-红河网格-兴芳通讯(SD.LF.05.02.66.01.M6)；
受理明细：536231102993935300，争议业务名称：家庭业务调测费（KD分月进收，每月5元*20个月，小区版），王**，15863415845，产品变更，2023-11-02 15:53:36,姚兴芳(f5261034)，潍坊-昌乐-红河网格-兴芳通讯(SD.LF.05.02.66.01.M6)；
受理明细：536231102993935300，争议业务名称：宽带调测费预存费用100元，王**，15863415845，产品变更，2023-11-02 15:53:36,姚兴芳(f5261034)，潍坊-昌乐-红河网格-兴芳通讯(SD.LF.05.02.66.01.M6)；
受理明细：536231102993935300，争议业务名称：个人套餐58元含300M宽带，王**，15863415845，产品变更，2023-11-02 15:53:36,姚兴芳(f5261034)，潍坊-昌乐-红河网格-兴芳通讯(SD.LF.05.02.66.01.M6)；
受理明细：536231102993935300，争议业务名称：移动高清（智能升级版）15元/月，王**，15863415845，产品变更，2023-11-02 15:53:36,姚兴芳(f5261034)，潍坊-昌乐-红河网格-兴芳通讯(SD.LF.05.02.66.01.M6)；
受理明细：536231102993935300，争议业务名称：移动高清套餐协议2年，王**，15863415845，产品变更，2023-11-02 15:53:36,姚兴芳(f5261034)，潍坊-昌乐-红河网格-兴芳通讯(SD.LF.05.02.66.01.M6)；
受理明细：536231102993935300，争议业务名称：家庭业务调测费（DS分月进收，每月5元*20个月，小区版），王**，15863415845，产品变更，2023-11-02 15:53:36,姚兴芳(f5261034)，潍坊-昌乐-红河网格-兴芳通讯(SD.LF.05.02.66.01.M6)；
受理明细：536231102993935300，争议业务名称：芒果会员权益，王**，15863415845，产品变更，2023-11-02 15:53:36,姚兴芳(f5261034)，潍坊-昌乐-红河网格-兴芳通讯(SD.LF.05.02.66.01.M6)；
受理明细：536231102993935300，争议业务名称：电视调测费预存费用100元，王**，15863415845，产品变更，2023-11-02 15:53:36,姚兴芳(f5261034)，潍坊-昌乐-红河网格-兴芳通讯(SD.LF.05.02.66.01.M6)；
受理明细：536231102993935300，争议业务名称：芒果会员权益，王**，15863415845，产品变更</t>
  </si>
  <si>
    <t>SD-057-250106-237956-6373</t>
  </si>
  <si>
    <t>2025-01-06 16:56:21</t>
  </si>
  <si>
    <t>80+普通-普通区域-高密市-后屯自然村-18353658088-200M-宽带上网投诉-次数0-20250106165353X633176201</t>
  </si>
  <si>
    <t>20250106165353X633176201</t>
  </si>
  <si>
    <t xml:space="preserve">【农村网络投诉】流程受理流水号：20250106165325183536580881169071
客户号码:18353658088
客户姓名:王**
投诉地市:潍坊
来话流水:2025010616501072220840736
宽带账号:18353658088
宽带账号归属地市:潍坊
宽带账号归属区县:高密市
故障地址:潍坊高密市姜庄镇后屯后屯自然村高密后屯高善俊屋山8号箱*********
联系电话:18353658088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光功率:-25.68
故障大类:宽带/电视
故障细类:宽带无法上网
携转原因:
故障时间:2025-01-06 16:53:49
具体故障现象:光猫灯正常但电脑手机无法上网，要求尽快处理，有升级投诉意向，提及网络曝光，要求加急处理，谢谢
客户其他诉求:
</t>
  </si>
  <si>
    <t>2025-01-06 16:58:13</t>
  </si>
  <si>
    <t>2025-01-06 16:58:39</t>
  </si>
  <si>
    <t>SD-851-291166-3891-20729</t>
  </si>
  <si>
    <t>SD-057-250106-236718-6378</t>
  </si>
  <si>
    <t>2025-01-06 16:56:25</t>
  </si>
  <si>
    <t>80+银卡-普通区域-安丘市-逄家庄村自然村-15269622119-200M-宽带上网投诉-次数0-20250106165443X683538793</t>
  </si>
  <si>
    <t>20250106165443X683538793</t>
  </si>
  <si>
    <t xml:space="preserve">【农村网络投诉】流程受理流水号：20250106164936152696221191167688
客户号码:15269622119
客户姓名:逄**
投诉地市:潍坊
来话流水:2025010616485594220823062
宽带账号:15269622119
宽带账号归属地市:潍坊
宽带账号归属区县:安丘市
故障地址:潍坊安丘市景芝镇逄家庄村逄家庄村自然村逄家庄追加3号箱逄仁勇*********
联系电话:13573662306
联系人:先生/女士
工单紧急程度:一般
是否有升级投诉倾向:否
是否重复投诉:否
是否携转意向:否
是否投诉倾向:否
是否智能网关:智能网关
当前是否在线:否
接入方式:FTTH
端到端诊断结果:网络不在线
是否质差终端:无质差信息
光功率:无
故障大类:宽带/电视
故障细类:宽带无法上网(专席)
携转原因:
故障时间:2025-01-06 16:44:07
具体故障现象:光猫自带无线无线不亮，系统打不开，重启光猫未恢复，按光猫的无线开关也不行
客户其他诉求:
</t>
  </si>
  <si>
    <t>2025-01-06 16:58:30</t>
  </si>
  <si>
    <t>2025-01-06 16:58:52</t>
  </si>
  <si>
    <t>SD-057-250106-038947-5651</t>
  </si>
  <si>
    <t>【调研】-普通区域-奎文区-泰和东郡-15006682680-300M-宽带上网投诉-次数0-202501060000528403</t>
  </si>
  <si>
    <t>202501060000528403</t>
  </si>
  <si>
    <t>202501060000528403#李**15006682680  
号码归属地潍坊昌邑 － 昌邑
客户状态正常
客户来电反映在
潍坊奎文区高新城区健康街泰和东郡51号楼
宽带无法上网，电视无法观看，
要求上门查看一下，请协助处理，谢谢联系电话15006682680
2025010615524106320886304</t>
  </si>
  <si>
    <t>2025-01-06 15:57:49</t>
  </si>
  <si>
    <t>2025-01-06 15:58:10</t>
  </si>
  <si>
    <t>SD-852-307266-1499-5186</t>
  </si>
  <si>
    <t>SD-057-250106-981243-459</t>
  </si>
  <si>
    <t>2025-01-06 08:55:17</t>
  </si>
  <si>
    <t>80+白金-普通区域-奎文区-凤凰家园社区-13963613222-1000M-魔百和投诉-次数0-202501060000113963</t>
  </si>
  <si>
    <t>202501060000113963</t>
  </si>
  <si>
    <t>202501060000113963#流程受理流水号：20250106085316139636132221008407
客户号码:13963613222
客户姓名:张**
投诉地市:潍坊
来话流水:2025010608513175620893959
宽带账号:13963613222
宽带账号归属地市:潍坊
宽带账号归属区县:奎文区
故障地址:潍坊奎文区东关街道后门街凤凰家园社区4号楼5-203
联系电话:15864567376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光功率:-23.66
故障大类:电视
故障细类:移动高清电视故障(专席)
携转原因:
故障时间:2025-01-06 08:53:39
魔百和单播/组播:单播
具体故障现象:卡在中国移动画面没反应了，客户比较着急，请尽快处理
客户其他诉求:
魔百和单/组播：单播;宽带小区$[凤凰家园社区]$</t>
  </si>
  <si>
    <t>2025-01-06 08:56:01</t>
  </si>
  <si>
    <t>2025-01-06 08:56:18</t>
  </si>
  <si>
    <t>SD-851-220947-620-9126</t>
  </si>
  <si>
    <t>SD-057-250106-530986-354</t>
  </si>
  <si>
    <t>2025-01-06 08:46:33</t>
  </si>
  <si>
    <t>80+银卡-普通区域-寿光市-东关社区三期-15006612631-200M-业务受理宽带-次数0-202501060000105112</t>
  </si>
  <si>
    <t>202501060000105112</t>
  </si>
  <si>
    <t>202501060000105112# 宽带账号:15006612631; 联系电话：15006612631，问题类型：此工单为群障修复工单，根据群障全量闭环修复管理要求，为确保客户网络通畅，请装维人员跟进修复网络问题，谢谢！ 
 群障标题：公告。故障描述：潍坊寿光市东关社区三期光缆故障，预估24小时恢复，请帮忙拦截,如有需要请联系片区装维师傅王晓军15706307764主叫号码：15006612631.0;该号码仅供参考，请优先联系宽带账号。</t>
  </si>
  <si>
    <t>2025-01-06 08:48:56</t>
  </si>
  <si>
    <t>2025-01-06 08:49:12</t>
  </si>
  <si>
    <t>SD-057-250106-803652-1818</t>
  </si>
  <si>
    <t>2025-01-06 10:39:15</t>
  </si>
  <si>
    <t>普通区域-坊子区-乐港花园-15863423345-1000M-宽带上网投诉-次数0-202501060000226447</t>
  </si>
  <si>
    <t>202501060000226447</t>
  </si>
  <si>
    <t>202501060000226447#宽带账号：15863423345；宽带地址：潍坊峡山区太堡庄街道（太堡庄）兴峡路乐港花园1号楼****；客户来电反映家里有机顶盒还没安装上，线上指导无法配合操作，请协助处理, 来电流水：2025010610361179320896237联系电话：15863423345</t>
  </si>
  <si>
    <t>2025-01-06 10:43:30</t>
  </si>
  <si>
    <t>2025-01-06 10:43:54</t>
  </si>
  <si>
    <t>SD-851-318830-5271-14324</t>
  </si>
  <si>
    <t>SD-057-250106-807921-1738</t>
  </si>
  <si>
    <t>2025-01-06 10:34:31</t>
  </si>
  <si>
    <t>普通区域-坊子区-水榭春天一期-15854891338-100M-宽带上网投诉-次数0-202501060000221240</t>
  </si>
  <si>
    <t>2025-01-07 11:35:00</t>
  </si>
  <si>
    <t>202501060000221240</t>
  </si>
  <si>
    <t>202501060000221240#15854891338客户反映家里机顶盒无信号现象，线上排障未恢复，客户要求师傅上门,请协助处理，谢谢流水号2025010610290658220885392联系电话；15163624629，联系人；女士</t>
  </si>
  <si>
    <t>2025-01-06 10:44:49</t>
  </si>
  <si>
    <t>2025-01-06 10:45:35</t>
  </si>
  <si>
    <t>SD-057-250106-836914-5400</t>
  </si>
  <si>
    <t>2025-01-06 15:35:42</t>
  </si>
  <si>
    <t>普通区域-安丘市-名门世家-19806232523-300M-业务受理宽带-次数0-202501060000506280</t>
  </si>
  <si>
    <t>202501060000506280</t>
  </si>
  <si>
    <t>202501060000506280# 宽带账号:19806232523; 联系电话：19806232523，问题类型：此工单为群障修复工单，根据群障全量闭环修复管理要求，为确保客户网络通畅，请装维人员跟进修复网络问题，谢谢！ 
 群障标题：公告。故障描述：潍坊安丘市名门世家光缆故障，预估24小时恢复，请帮忙拦截,如有需要请联系片区装维师傅刘树强15706307030主叫号码：18653681444.0;该号码仅供参考，请优先联系宽带账号。</t>
  </si>
  <si>
    <t>2025-01-06 15:49:47</t>
  </si>
  <si>
    <t>2025-01-06 15:50:12</t>
  </si>
  <si>
    <t>SD-057-250106-917342-5665</t>
  </si>
  <si>
    <t>2025-01-06 15:55:56</t>
  </si>
  <si>
    <t>80+普通-普通区域-奎文区-巨龙纺织-13455668339-1000M-业务受理宽带-次数0-202501060000529104</t>
  </si>
  <si>
    <t>202501060000529104</t>
  </si>
  <si>
    <t>202501060000529104# 宽带账号:13455668339; 联系电话：13455668339，问题类型：此工单为群障修复工单，根据群障全量闭环修复管理要求，为确保客户网络通畅，请装维人员跟进修复网络问题，谢谢！ 
 群障标题：公告。故障描述：潍坊奎文区巨龙纺织光缆故障，预估24小时恢复，请帮忙拦截,如有需要请联系片区装维师傅张玉恒15706307478主叫号码：100860536.0;该号码仅供参考，请优先联系宽带账号。</t>
  </si>
  <si>
    <t>2025-01-06 16:15:49</t>
  </si>
  <si>
    <t>SD-851-333611-9406-6775</t>
  </si>
  <si>
    <t>SD-057-250106-589613-372</t>
  </si>
  <si>
    <t>2025-01-06 08:47:38</t>
  </si>
  <si>
    <t>80+白金-普通区域-潍城区-null-15863600002-宽带上网投诉-次数0-20250106084650X410645954</t>
  </si>
  <si>
    <t>2025-01-07 09:48:00</t>
  </si>
  <si>
    <t>20250106084650X410645954</t>
  </si>
  <si>
    <t xml:space="preserve">流程受理流水号：20250106084434158636000021005347
客户号码:15863600002
客户姓名:孙*
投诉地市:潍坊
来话流水:2025010608431452920814824
宽带账号:15863600002
宽带账号归属地市:潍坊
宽带账号归属区县:潍城区
故障地址:潍坊潍城区南关街道健康街顺通花园顺通花园1号楼*********
联系电话:15866193390
联系人:先生/女士
工单紧急程度:一般
是否有升级投诉倾向:否
是否重复投诉:否
是否携转意向:否
是否投诉倾向:否
是否智能网关:非智能网关
当前是否在线:否
接入方式:--
端到端诊断结果:状态正常
是否质差终端:无质差信息
光功率:无
故障大类:宽带/电视
故障细类:宽带无法上网
携转原因:
故障时间:2025-01-06 08:46:01
具体故障现象:光猫亮红灯，
客户其他诉求:
</t>
  </si>
  <si>
    <t>2025-01-06 10:10:53</t>
  </si>
  <si>
    <t>SD-057-250106-732160-5788</t>
  </si>
  <si>
    <t>2025-01-06 16:06:10</t>
  </si>
  <si>
    <t>【调研】-普通区域-诸城市-石桥子-13806491404-500M-业务受理宽带-次数0-202501060000539345</t>
  </si>
  <si>
    <t>2025-01-07 16:07:00</t>
  </si>
  <si>
    <t>202501060000539345</t>
  </si>
  <si>
    <t>202501060000539345# 宽带账号:13806491404; 联系电话：13806491404，问题类型：此工单为群障修复工单，根据群障全量闭环修复管理要求，为确保客户网络通畅，请装维人员跟进修复网络问题，谢谢！ 
 群障标题：公告。故障描述：潍坊诸城市石桥子美丽乡村建设，预计一周修复，请帮忙拦截主叫号码：13806491404.0;该号码仅供参考，请优先联系宽带账号。</t>
  </si>
  <si>
    <t>2025-01-06 16:10:06</t>
  </si>
  <si>
    <t>2025-01-06 16:12:16</t>
  </si>
  <si>
    <t>SD-057-250106-287614-8805</t>
  </si>
  <si>
    <t>2025-01-06 21:55:28</t>
  </si>
  <si>
    <t>FTTR-普通区域-潍城区-新天地-17860692625-1000M-宽带上网投诉-次数0-202501060000784303</t>
  </si>
  <si>
    <t>202501060000784303</t>
  </si>
  <si>
    <t>202501060000784303#流程受理流水号：20250106215324178606926251232541
客户号码:17860692625
客户姓名:付**
投诉地市:潍坊
来话流水:2025010621530362820840990
宽带账号:17860692625
宽带账号归属地市:潍坊
宽带账号归属区县:潍城区
故障地址:潍坊潍城区城关街道胜利西街新天地新天地*********
联系电话:17860692625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光功率:-14.50
故障大类:宽带/电视
故障细类:宽带网速慢/卡顿
携转原因:
故障时间:2025-01-06 21:54:37
具体故障现象:光猫灯正常但电脑手机无法上网，
客户其他诉求:
;宽带小区$[新天地]$</t>
  </si>
  <si>
    <t>2025-01-07 03:00:05</t>
  </si>
  <si>
    <t>SD-851-322366-12200-13701</t>
  </si>
  <si>
    <t>SD-057-250106-493756-5965</t>
  </si>
  <si>
    <t>2025-01-06 16:20:11</t>
  </si>
  <si>
    <t>普通区域-寿光市-桥子-13668662618-500M-宽带上网投诉-次数0-20250106161833X513882578</t>
  </si>
  <si>
    <t>20250106161833X513882578</t>
  </si>
  <si>
    <t xml:space="preserve">【农村网络投诉】流程受理流水号：20250106161718136686626181156333
客户号码:13668662618
客户姓名:李**
投诉地市:潍坊
来话流水:2025010616165919520848485
宽带账号:13668662618
宽带账号归属地市:潍坊
宽带账号归属区县:寿光市
故障地址:潍坊寿光市古城桥子村桥子桥子村9号箱*********
联系电话:13668662618
联系人:先生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故障时间:2025-01-06 16:18:05
具体故障现象:提示网络无法连接，
客户其他诉求:
</t>
  </si>
  <si>
    <t>2025-01-06 16:21:47</t>
  </si>
  <si>
    <t>2025-01-06 16:25:06</t>
  </si>
  <si>
    <t>SD-851-245344-16220-8889</t>
  </si>
  <si>
    <t>SD-057-250106-574932-1752</t>
  </si>
  <si>
    <t>2025-01-06 10:35:16</t>
  </si>
  <si>
    <t>80+白金-普通区域-安丘市-店子社区（含蒯沟小区）-15163660184-1000M-宽带上网投诉-次数0-20250106103308X788435512</t>
  </si>
  <si>
    <t>20250106103308X788435512</t>
  </si>
  <si>
    <t xml:space="preserve">【农村网络投诉】流程受理流水号：20250106103151151636601841044926
客户号码:15163660184
客户姓名:王**
投诉地市:潍坊
来话流水:2025010610312340720821225
宽带账号:15163660184
宽带账号归属地市:潍坊
宽带账号归属区县:安丘市
故障地址:潍坊安丘市吾山镇吾山村店子社区蒯沟小区东2号楼1单元*********
联系电话:15163660184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10:32:54
具体故障现象:光猫亮红灯，
客户其他诉求:
</t>
  </si>
  <si>
    <t>2025-01-06 10:37:22</t>
  </si>
  <si>
    <t>2025-01-06 10:37:40</t>
  </si>
  <si>
    <t>SD-851-241131-8599-3124</t>
  </si>
  <si>
    <t>SD-057-250106-254763-5738</t>
  </si>
  <si>
    <t>2025-01-06 16:02:24</t>
  </si>
  <si>
    <t>普通区域-寿光市-桥子-15053679399-300M-宽带上网投诉-次数0-20250106160134X494873876</t>
  </si>
  <si>
    <t>20250106160134X494873876</t>
  </si>
  <si>
    <t xml:space="preserve">【农村网络投诉】流程受理流水号：20250106160021150536793991150903
客户号码:15053679399
客户姓名:李**
投诉地市:潍坊
来话流水:2025010616000249220895182
宽带账号:15053679399
宽带账号归属地市:潍坊
宽带账号归属区县:寿光市
故障地址:潍坊寿光市古城桥子村桥子桥子村17号箱*********
联系电话:15053679399
联系人:先生/女士
工单紧急程度:紧急
是否有升级投诉倾向:否
是否重复投诉:否
是否携转意向:否
是否投诉倾向:否
是否智能网关:智能网关
当前是否在线:否
接入方式:--
端到端诊断结果:大面积故障
是否质差终端:无质差信息
光功率:无
故障大类:宽带/电视
故障细类:宽带无法上网
携转原因:
故障时间:2025-01-06 16:23:12
具体故障现象:打不开网页，
客户其他诉求:
</t>
  </si>
  <si>
    <t>2025-01-06 16:03:21</t>
  </si>
  <si>
    <t>2025-01-06 16:05:06</t>
  </si>
  <si>
    <t>SD-057-250106-261790-2872</t>
  </si>
  <si>
    <t>2025-01-06 12:02:18</t>
  </si>
  <si>
    <t>80+普通-普通区域-诸城市-格林文华公馆二期-13668664595-300M-魔百和投诉-次数0-20250106120016X169085380</t>
  </si>
  <si>
    <t>20250106120016X169085380</t>
  </si>
  <si>
    <t>流程受理流水号：20250106115927136686645951076485
客户号码:13668664595
客户姓名:王**
投诉地市:潍坊
来话流水:2025010611543874420844216
宽带账号:13668664595
宽带账号归属地市:潍坊
宽带账号归属区县:诸城市
故障地址:潍坊诸城市舜王街道和平北街格林文华公馆二期9号楼*********
联系电话:13668664595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光功率:-20.45
故障大类:宽带/电视
故障细类:移动高清电视故障(专席)
携转原因:
故障时间:2025-01-06 12:54:59
魔百和单播/组播:组播
具体故障现象:电视直播或点播无法观看，
客户其他诉求:
魔百和单/组播：组播</t>
  </si>
  <si>
    <t>2025-01-06 12:04:32</t>
  </si>
  <si>
    <t>SD-057-250106-305186-6323</t>
  </si>
  <si>
    <t>2025-01-06 16:52:51</t>
  </si>
  <si>
    <t>80+普通-普通区域-青州市-红枕酒店-13963666765-200M-宽带上网投诉-次数0-202501060000590843</t>
  </si>
  <si>
    <t>2025-01-07 17:53:00</t>
  </si>
  <si>
    <t>202501060000590843</t>
  </si>
  <si>
    <t>202501060000590843#宽带账号：13963666765；宽带地址：潍坊青州市东夏镇309国道红枕酒店青州市东夏镇红枕酒店7号箱（15楼弱电井） 具体现象：客户反映宽带不能上网，要求尽快处理回复！来电流水： 2025010616495678520837414，联系电话： 13953603932</t>
  </si>
  <si>
    <t>2025-01-06 16:59:29</t>
  </si>
  <si>
    <t>SD-057-250106-791804-8662</t>
  </si>
  <si>
    <t>2025-01-06 21:13:12</t>
  </si>
  <si>
    <t>80+银卡-普通区域-奎文区-虞河生活城-15095179522-200M-宽带延伸服务-次数0-202501060000774740</t>
  </si>
  <si>
    <t>202501060000774740</t>
  </si>
  <si>
    <t xml:space="preserve">202501060000774740#【已关注中国移动10086微信公众号】流程受理流水号：20250106211247150951795221230069
客户号码:15095179522
客户姓名:李**
投诉地市:潍坊
来话流水:2025010621011475320887692
宽带账号:15095179522
宽带账号归属地市:潍坊
宽带账号归属区县:奎文区
故障地址:潍坊奎文区北苑街道鸢飞路虞河生活城13号楼*********
联系电话:15095179922
联系人:先生/女士
工单紧急程度:一般
是否有升级投诉倾向:否
是否重复投诉:否
是否携转意向:否
是否投诉倾向:否
是否智能网关:智能网关
当前是否在线:是
接入方式:FTTH
是否质差终端:无质差信息
光功率:-20.31
故障大类:宽带/电视
故障细类:宽带延伸服务
携转原因:
故障时间:2025-01-06 21:16:13
具体故障现象:调测路由器，
</t>
  </si>
  <si>
    <t>2025-01-06 21:17:47</t>
  </si>
  <si>
    <t>2025-01-06 21:18:35</t>
  </si>
  <si>
    <t>SD-057-250106-649527-4988</t>
  </si>
  <si>
    <t>2025-01-06 15:02:07</t>
  </si>
  <si>
    <t>【调研】-80+普通-普通区域-寿光市-孟家村自然村-17852869686-200M-宽带上网投诉-次数0-202501060000469694</t>
  </si>
  <si>
    <t>2025-01-07 16:03:00</t>
  </si>
  <si>
    <t>202501060000469694</t>
  </si>
  <si>
    <t xml:space="preserve">202501060000469694#宽带账号：17852869686；宽带地址：潍坊寿光市纪台镇孟家村；客户来电反映宽带网络无法连接，客户不配合排障，要求上门，请协助处理，谢谢！联系电话：17852869686；来电流水：2025010614575025720861562 </t>
  </si>
  <si>
    <t>2025-01-06 15:04:25</t>
  </si>
  <si>
    <t>2025-01-06 15:04:50</t>
  </si>
  <si>
    <t>SD-057-250106-312758-8199</t>
  </si>
  <si>
    <t>2025-01-06 19:56:33</t>
  </si>
  <si>
    <t>【调研】-普通区域-潍城区-幼教特教片区（含地下名店街、翡翠华庭等）-13406637261-300M-业务受理宽带-次数0-202501060000741337</t>
  </si>
  <si>
    <t>202501060000741337</t>
  </si>
  <si>
    <t>202501060000741337#【已关注中国移动10086微信公众号】 宽带账号:13406637261; 联系电话：13406637261，问题类型：此工单为群障修复工单，根据群障全量闭环修复管理要求，为确保客户网络通畅，请装维人员跟进修复网络问题，谢谢！ 
 群障标题：公告。故障描述：潍坊潍城区幼教特教片区（含地下名店街、翡翠华庭等）光缆故障，预估24小时恢复，请帮忙拦截,如有需要请联系片区装维师傅周富超15706307864主叫号码：13406637261.0;该号码仅供参考，请优先联系宽带账号。</t>
  </si>
  <si>
    <t>2025-01-06 19:58:14</t>
  </si>
  <si>
    <t>2025-01-06 19:58:31</t>
  </si>
  <si>
    <t>SD-852-270815-497-14311</t>
  </si>
  <si>
    <t>SD-057-250106-476382-2553</t>
  </si>
  <si>
    <t>2025-01-06 11:37:07</t>
  </si>
  <si>
    <t>【调研】-80+普通-普通区域-寿光市-学府东郡二期-18263656307-500M-宽带上网投诉-次数0-202501060000291880</t>
  </si>
  <si>
    <t>202501060000291880</t>
  </si>
  <si>
    <t>202501060000291880#宽带账号：18263656307；联系电话：18263656307；宽带地址：潍坊寿光市洛城街道金光东街学府东郡二期27号楼；客户来电反映：需要师傅上门看下网线，线上指导无法配合操作，要求上门处理, 来电流水：2025010611334088920865117</t>
  </si>
  <si>
    <t>2025-01-06 11:47:34</t>
  </si>
  <si>
    <t>2025-01-06 11:48:30</t>
  </si>
  <si>
    <t>SD-057-250106-253496-8655</t>
  </si>
  <si>
    <t>2025-01-06 21:10:49</t>
  </si>
  <si>
    <t>【调研】-80+普通-普通区域-坊子区-水场官庄-15553612298-1000M-宽带上网投诉-次数0-202501060000773134</t>
  </si>
  <si>
    <t>202501060000773134</t>
  </si>
  <si>
    <t>202501060000773134#宽带账号：15553612298；宽带地址：潍坊坊子区黄旗堡街道水厂官庄行政村水场官庄10号箱；客户来电反映移动高清无法观看设备指示灯不亮，要求师傅上门，请协助处理，谢谢！联系电话：15689863986、15553612298；联系人：先生；来电流水：2025010621054165120803591</t>
  </si>
  <si>
    <t>2025-01-06 21:23:00</t>
  </si>
  <si>
    <t>2025-01-06 21:24:24</t>
  </si>
  <si>
    <t>SD-851-272043-26683-20859</t>
  </si>
  <si>
    <t>SD-057-250106-931706-2547</t>
  </si>
  <si>
    <t>2025-01-06 11:36:51</t>
  </si>
  <si>
    <t>80+白金-普通区域-寿光市-领世郡小区-13506465006-1000M-业务受理宽带-次数0-202501060000294557</t>
  </si>
  <si>
    <t>202501060000294557</t>
  </si>
  <si>
    <t>202501060000294557# 宽带账号:13506465006; 联系电话：13506465006，问题类型：此工单为群障修复工单，根据群障全量闭环修复管理要求，为确保客户网络通畅，请装维人员跟进修复网络问题，谢谢！ 
 群障标题：公告。故障描述：领世郡小区主叫号码：18654875222.0;该号码仅供参考，请优先联系宽带账号。</t>
  </si>
  <si>
    <t>2025-01-06 11:52:46</t>
  </si>
  <si>
    <t>2025-01-06 11:53:24</t>
  </si>
  <si>
    <t>SD-851-251061-3757-25972</t>
  </si>
  <si>
    <t>SD-057-250106-615094-8689</t>
  </si>
  <si>
    <t>2025-01-06 21:17:14</t>
  </si>
  <si>
    <t>【调研】-80+银卡-普通区域-奎文区-丽水芳洲-15166460718-300M-业务受理宽带-次数0-202501060000775516</t>
  </si>
  <si>
    <t>202501060000775516</t>
  </si>
  <si>
    <t>202501060000775516#受理号码 : 15166460718客户姓名 : 陆**号码归属地 : 潍坊奎文 － 奎文用户品牌 : 全球通
用户来电反映宽带无法使用，要求登记反馈，请处理，谢谢！联系人：先生联系电话15166460718</t>
  </si>
  <si>
    <t>2025-01-06 21:30:47</t>
  </si>
  <si>
    <t>2025-01-06 21:31:20</t>
  </si>
  <si>
    <t>SD-851-319778-6284-26358</t>
  </si>
  <si>
    <t>SD-057-250106-503694-8170</t>
  </si>
  <si>
    <t>2025-01-06 19:54:29</t>
  </si>
  <si>
    <t>【调研】-80+普通-FTTR-普通区域-临朐县-曾家洼安置楼-15866168577-1000M-宽带上网投诉-次数0-202501060000742875</t>
  </si>
  <si>
    <t>202501060000742875</t>
  </si>
  <si>
    <t xml:space="preserve">202501060000742875#【已关注中国移动10086微信公众号】流程受理流水号：20250106195239158661685771217006
客户号码:15866168577
客户姓名:曾**
投诉地市:潍坊
来话流水:2025010619515977320863907
宽带账号:15866168577
宽带账号归属地市:潍坊
宽带账号归属区县:临朐县
故障地址:潍坊临朐县东城街道兴隆路曾家洼安置楼南区34号楼*********
联系电话:15265365117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光功率:-22.67
故障大类:宽带/电视
故障细类:移动高清电视故障
携转原因:
故障时间:2025-01-06 19:52:59
魔百和单播/组播:组播
具体故障现象:电视直播或点播无法观看，
客户其他诉求:客户侧为质差终端，要求上门更换终端并一并处理故障问题。
</t>
  </si>
  <si>
    <t>2025-01-06 19:58:01</t>
  </si>
  <si>
    <t>2025-01-06 19:58:41</t>
  </si>
  <si>
    <t>SD-851-293224-9897-8134</t>
  </si>
  <si>
    <t>2025-01-06 11:32:37</t>
  </si>
  <si>
    <t>80+银卡-普通区域-寿光市-银海御苑-15165665188-1000M-宽带上网投诉-次数0-202501060000289594 一级督办</t>
  </si>
  <si>
    <t>202501060000289594</t>
  </si>
  <si>
    <t>2025-01-06 11:51:34</t>
  </si>
  <si>
    <t>2025-01-06 11:52:09</t>
  </si>
  <si>
    <t>SD-851-248219-7531-28254</t>
  </si>
  <si>
    <t>SD-057-250106-682074-3467</t>
  </si>
  <si>
    <t>2025-01-06 12:49:05</t>
  </si>
  <si>
    <t>【调研】-80+普通-FTTR-(目标)普通区域-昌邑市-龙源小区-15169429916-1000M-宽带上网投诉-次数0-202501060000353725</t>
  </si>
  <si>
    <t>202501060000353725</t>
  </si>
  <si>
    <t>202501060000353725#15169429916账号：网速慢卡顿，老年人无法线上指导，要求师傅上门查看处理谢谢。账号：15169429916位置：潍坊昌邑市柳疃镇柳疃街龙源小区4号楼2单元201，联系电话:15169429916联系人：先生流水号：2025010612452231320899613</t>
  </si>
  <si>
    <t>2025-01-06 12:52:01</t>
  </si>
  <si>
    <t>2025-01-06 12:52:29</t>
  </si>
  <si>
    <t>SD-851-259552-7852-20913</t>
  </si>
  <si>
    <t>SD-057-250106-572461-4993</t>
  </si>
  <si>
    <t>2025-01-06 15:02:15</t>
  </si>
  <si>
    <t>普通区域-寿光市-广陵沿街-15854885191-300M-宽带上网投诉-次数0-20250106145943X783440814</t>
  </si>
  <si>
    <t>20250106145943X783440814</t>
  </si>
  <si>
    <t xml:space="preserve">流程受理流水号：20250106145847158548851911129346
客户号码:15854885191
客户姓名:林**
投诉地市:潍坊
来话流水:2025010614582953520871152
宽带账号:15854885191
宽带账号归属地市:潍坊
宽带账号归属区县:寿光市
故障地址:潍坊寿光市广陵广陵中心街广陵沿街广陵工业区1号箱*********
联系电话:15854885191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14:59:09
具体故障现象:光猫亮红灯，
客户其他诉求:
</t>
  </si>
  <si>
    <t>2025-01-06 15:04:46</t>
  </si>
  <si>
    <t>2025-01-06 15:05:07</t>
  </si>
  <si>
    <t>SD-851-308249-591-40</t>
  </si>
  <si>
    <t>SD-057-250106-568194-5053</t>
  </si>
  <si>
    <t>2025-01-06 15:07:21</t>
  </si>
  <si>
    <t>FTTR-普通区域--null--魔百和投诉-次数0-202501060000462609</t>
  </si>
  <si>
    <t>2025-01-07 16:08:00</t>
  </si>
  <si>
    <t>202501060000462609</t>
  </si>
  <si>
    <t xml:space="preserve">202501060000462609#客户来电反映机顶盒遥控器按声音键无反应，其他按键正常，请协助处理，谢谢！联系电话：13853688207；联系人：先生；来电流水：2025010614453173520878317。 </t>
  </si>
  <si>
    <t>2025-01-06 17:19:45</t>
  </si>
  <si>
    <t>SD-057-250106-289753-2497</t>
  </si>
  <si>
    <t>2025-01-06 11:33:27</t>
  </si>
  <si>
    <t>80+金卡-普通区域-奎文区-鲁伟北海公寓-15963664332-300M-宽带上网投诉-次数0-202501060000284013</t>
  </si>
  <si>
    <t>202501060000284013</t>
  </si>
  <si>
    <t>202501060000284013#15963664332客户来电表示宽带无法使用 线上排障未恢复 要求师傅上门 请尽快处理 谢谢
联系人：女士 联系电话：15963664332 来电流水：2025010611124552920855664</t>
  </si>
  <si>
    <t>2025-01-06 11:35:13</t>
  </si>
  <si>
    <t>2025-01-06 11:35:34</t>
  </si>
  <si>
    <t>SD-851-273892-9162-16538</t>
  </si>
  <si>
    <t>SD-057-250106-189543-3350</t>
  </si>
  <si>
    <t>2025-01-06 12:40:41</t>
  </si>
  <si>
    <t>普通区域-奎文区-金华苑小区-15054404867-200M-业务受理宽带-次数0-202501060000346261</t>
  </si>
  <si>
    <t>202501060000346261</t>
  </si>
  <si>
    <t>202501060000346261# 导航立单,用户所在位置有群障,已向客户播报,客户要求装维回访.此工单为群障修复工单,根据群障全量闭环管理要求,为确保客户网络通畅,请装维人员跟进修复网络问题,谢谢.联系电话：15054404867</t>
  </si>
  <si>
    <t>2025-01-06 12:45:45</t>
  </si>
  <si>
    <t>2025-01-06 12:46:15</t>
  </si>
  <si>
    <t>SD-057-250106-780456-8189</t>
  </si>
  <si>
    <t>2025-01-06 19:56:13</t>
  </si>
  <si>
    <t>【调研】-80+银卡-普通区域-安丘市-古槐小区香港公寓-13791632270-1000M-业务受理宽带-次数0-202501060000743506</t>
  </si>
  <si>
    <t>202501060000743506</t>
  </si>
  <si>
    <t>202501060000743506#【已关注中国移动10086微信公众号】 宽带账号:13791632270; 联系电话：13791632270，问题类型：此工单为群障修复工单，根据群障全量闭环修复管理要求，为确保客户网络通畅，请装维人员跟进修复网络问题，谢谢！ 
 群障标题：公告。故障描述：潍坊安丘市古槐小区香港公寓光缆故障，预估24小时恢复，请帮忙拦截,如有需要请联系片区装维师傅周龙涛15706307025主叫号码：13791632270.0;该号码仅供参考，请优先联系宽带账号。</t>
  </si>
  <si>
    <t>2025-01-06 19:57:49</t>
  </si>
  <si>
    <t>2025-01-06 19:58:05</t>
  </si>
  <si>
    <t>SD-851-299456-1436-20097</t>
  </si>
  <si>
    <t>SD-057-250106-839274-3435</t>
  </si>
  <si>
    <t>2025-01-06 12:46:50</t>
  </si>
  <si>
    <t>80+银卡-普通区域-昌邑市-海之郡-18363633897-200M-业务受理宽带-次数0-202501060000348828</t>
  </si>
  <si>
    <t>202501060000348828</t>
  </si>
  <si>
    <t>202501060000348828#【已关注中国移动10086微信公众号】 宽带账号:18363633897; 联系电话：18363633897，问题类型：此工单为群障修复工单，根据群障全量闭环修复管理要求，为确保客户网络通畅，请装维人员跟进修复网络问题，谢谢！ 
 群障标题：公告。故障描述：潍坊昌邑市海之郡光缆故障，预估24小时恢复，请帮忙拦截,如有需要请联系片区装维师傅陈建超15706307114主叫号码：18363633897.0;该号码仅供参考，请优先联系宽带账号。</t>
  </si>
  <si>
    <t>2025-01-06 12:54:20</t>
  </si>
  <si>
    <t>2025-01-06 12:54:43</t>
  </si>
  <si>
    <t>SD-057-250106-160948-4250</t>
  </si>
  <si>
    <t>2025-01-06 13:57:38</t>
  </si>
  <si>
    <t>【调研】-80+普通-普通区域-高密市-高密文苑小区-15265454882-1000M-宽带上网投诉-次数0-202501060000401679</t>
  </si>
  <si>
    <t>202501060000401679</t>
  </si>
  <si>
    <t>202501060000401679#15265454882 客户来电反映家里宽带网速慢 网络卡顿，客户表示自己已重启设备测试无改善，线上排障客户表示不认可，要求师傅上门，请处理,谢谢
联系电话：本机 联系人：先生 流水号:2025010613534761520880280</t>
  </si>
  <si>
    <t>2025-01-06 14:01:41</t>
  </si>
  <si>
    <t>2025-01-06 14:03:17</t>
  </si>
  <si>
    <t>SD-851-312101-13616-902</t>
  </si>
  <si>
    <t>SD-057-250106-421706-8183</t>
  </si>
  <si>
    <t>2025-01-06 19:56:05</t>
  </si>
  <si>
    <t>普通区域-诸城市-赵家庄-13361554945-1000M-宽带上网投诉-次数0-20250106195358X438690230</t>
  </si>
  <si>
    <t>20250106195358X438690230</t>
  </si>
  <si>
    <t xml:space="preserve">【农村网络投诉】流程受理流水号：20250106195321133615549451217115
客户号码:13361554945
客户姓名:和**
投诉地市:潍坊
来话流水:2025010619524074620867637
宽带账号:13361554945
宽带账号归属地市:潍坊
宽带账号归属区县:诸城市
故障地址:潍坊诸城市林家村镇赵家庄村赵家庄赵家庄村9#箱*********
联系电话:17860350153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19:53:37
具体故障现象:光猫亮红灯，
客户其他诉求:
</t>
  </si>
  <si>
    <t>2025-01-06 19:58:00</t>
  </si>
  <si>
    <t>2025-01-06 19:58:24</t>
  </si>
  <si>
    <t>SD-851-249779-445-6570</t>
  </si>
  <si>
    <t>SD-057-250106-542973-4146</t>
  </si>
  <si>
    <t>2025-01-06 13:47:10</t>
  </si>
  <si>
    <t>普通区域-寿光市-蔬菜公司家属院-13573610789-200M-宽带上网投诉-次数0-20250106134608X368499432</t>
  </si>
  <si>
    <t>20250106134608X368499432</t>
  </si>
  <si>
    <t xml:space="preserve">流程受理流水号：20250106134452135736107891103981
客户号码:13573610789
客户姓名:张**
投诉地市:潍坊
来话流水:2025010613364876620896171
宽带账号:13573610789
宽带账号归属地市:潍坊
宽带账号归属区县:寿光市
故障地址:潍坊寿光市圣城街道迎宾路蔬菜公司家属院南楼*********
联系电话:19953625565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光功率:-10.58
故障大类:宽带/电视
故障细类:宽带无法上网(专席)
携转原因:
故障时间:2025-01-06 13:45:55
具体故障现象:提示网络无法连接，
客户其他诉求:
</t>
  </si>
  <si>
    <t>2025-01-06 13:49:11</t>
  </si>
  <si>
    <t>2025-01-06 13:50:12</t>
  </si>
  <si>
    <t>SD-851-274834-14260-10572</t>
  </si>
  <si>
    <t>SD-057-250106-901758-2480</t>
  </si>
  <si>
    <t>2025-01-06 11:32:22</t>
  </si>
  <si>
    <t>【调研】-普通区域-高密市-前沙沟-18866640577-300M-宽带上网投诉-次数0-20250106113123X283001512</t>
  </si>
  <si>
    <t>20250106113123X283001512</t>
  </si>
  <si>
    <t xml:space="preserve">【农村网络投诉】流程受理流水号：20250106112933188666405771066190
客户号码:18866640577
客户姓名:王*
投诉地市:潍坊
来话流水:2025010611291876620802825
宽带账号:18866640577
宽带账号归属地市:潍坊
宽带账号归属区县:高密市
故障地址:潍坊高密市柴沟镇前沙沟自然村前沙沟高密前沙沟23号箱*********
联系电话:18866640577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11:30:15
具体故障现象:打不开网页，
客户其他诉求:
</t>
  </si>
  <si>
    <t>2025-01-06 11:49:29</t>
  </si>
  <si>
    <t>2025-01-06 11:49:49</t>
  </si>
  <si>
    <t>SD-057-250106-583602-5076</t>
  </si>
  <si>
    <t>2025-01-06 15:09:18</t>
  </si>
  <si>
    <t>80+金卡-普通区域-昌邑市-豫园小区-13046483222-1000M-宽带上网投诉-次数0-202501060000477691</t>
  </si>
  <si>
    <t>202501060000477691</t>
  </si>
  <si>
    <t xml:space="preserve">202501060000477691#受理号码 : 13046483222客户姓名 : 王**号码归属地 : 潍坊昌邑 － 潍坊-昌邑-城南网格-康越通讯城南店用户品牌 : 全球通，客户来电表示本机办理了全光WiFi，答应在1月6日上午安装，但是没有联系客户安装，客户不满，要求扣初办理人的积分，并要求投诉，有升级投诉意向，升级渠道：工信部，客户要求潍坊市移动公司回电，不让昌邑移动回电，请受理，谢谢！ 联系人:男士 ，联系电话:15689875225， 录音流水：2025010615021272320827131，受理明细：
536250105770893938 王** 13046483222 产品变更  2025-01-05 16:11:52 智汇随身厅 柳一民  (f612p006) 潍坊-昌邑-城南网格-康越通讯城南店 (SD.LF.06.1001.02.KP) 499.00 0.00 订单执行中 否 勿派单，请联系15689875225柳 </t>
  </si>
  <si>
    <t>2025-01-06 15:15:06</t>
  </si>
  <si>
    <t>2025-01-06 15:20:04</t>
  </si>
  <si>
    <t>SD-851-344057-9592-28177</t>
  </si>
  <si>
    <t>SD-057-250106-356948-4980</t>
  </si>
  <si>
    <t>2025-01-06 15:01:09</t>
  </si>
  <si>
    <t>【重投】-普通区域-昌邑市-东都商城-18053669089-1000M-宽带上网投诉-次数0-202501060000469125</t>
  </si>
  <si>
    <t>202501060000469125</t>
  </si>
  <si>
    <t>202501060000469125#流程受理流水号：20250106145938180536690891129644
客户号码:18053669089
客户姓名:马**
投诉地市:潍坊
来话流水:2025010614555820320833668
宽带账号:18053669089
账号归属区县:潍城-胜利街网格-铁通大众直销
联系电话:18053669089
联系人:先生/女士
宽带地址:潍坊
工单紧急程度:非常紧急
是否投诉倾向:否
是否重复投诉:否
是否携转意向:否
是否有升级投诉倾向:否
*业务名称:业务融合移机流程宽带
投诉内容:手机号码：18053669089，【问题描述】客户已办理宽带业务，有开通单，要求装维尽快联系上门，请处理，谢谢。联系电话：18053669089，联系人：先生/女士，录音流水号：2025010614555820320833668。受理明细：531920062399999999。
在途开通单信息：536241113741312656，18053669089，2024-11-13 19:20:26，业务融合移机流程宽带，处理中，手写判断和地址录入  
备注：客户来电反馈要潍坊回电，要尽快按，请核实处理 
是否到厅:否
业务名称:业务融合移机流程宽带
;宽带小区$[东都商城]$</t>
  </si>
  <si>
    <t>2025-01-06 15:04:44</t>
  </si>
  <si>
    <t>2025-01-06 15:05:10</t>
  </si>
  <si>
    <t>SD-852-254219-2429-25686</t>
  </si>
  <si>
    <t>SD-057-250106-738614-8139</t>
  </si>
  <si>
    <t>2025-01-06 19:51:56</t>
  </si>
  <si>
    <t>普通区域-坊子区-西房仕自然村-15763680622-300M-宽带上网投诉-次数0-202501060000738890</t>
  </si>
  <si>
    <t>202501060000738890</t>
  </si>
  <si>
    <t>202501060000738890#宽带账号： 15763680622；宽带地址： 潍坊坊子区荆山洼经济发展区西房仕村西房仕自然村西房仕村南北街北段9号箱；客户来电反映 光钎线断了  ，客户异机来电报修，线上指导无法配合操作/，要求上门处理来电流水：2025010619494723520851904  联系电话：15763680622。</t>
  </si>
  <si>
    <t>2025-01-06 19:55:48</t>
  </si>
  <si>
    <t>2025-01-06 19:56:25</t>
  </si>
  <si>
    <t>SD-057-250106-719435-5014</t>
  </si>
  <si>
    <t>2025-01-06 15:04:29</t>
  </si>
  <si>
    <t>【调研】-80+普通-普通区域-诸城市-东莎沟自然村-15169408818-1000M-宽带上网投诉-次数0-202501060000472502</t>
  </si>
  <si>
    <t>202501060000472502</t>
  </si>
  <si>
    <t xml:space="preserve">202501060000472502#15169408818客户反映电视无法观看，提示1901-6，线上排障客户不会操作，请协助处理。谢谢  联系人：先生联系电话：本机 流水：2025010614570263420849745
</t>
  </si>
  <si>
    <t>2025-01-06 15:07:22</t>
  </si>
  <si>
    <t>2025-01-06 15:07:38</t>
  </si>
  <si>
    <t>SD-851-301433-1299-29726</t>
  </si>
  <si>
    <t>SD-057-250106-873961-8202</t>
  </si>
  <si>
    <t>2025-01-06 19:56:46</t>
  </si>
  <si>
    <t>普通区域-坊子区-普利城市花园-13953665453-300M-宽带上网投诉-次数0-202501060000740711</t>
  </si>
  <si>
    <t>202501060000740711</t>
  </si>
  <si>
    <t xml:space="preserve">202501060000740711#宽带账号：13953665453；
宽带地址：潍坊坊子区坊子新区崇文街普利城市花园普利城市花园D9****；
客户来电反映移动高清显示区域不正常，设置调试之后未恢复，请协助处理，谢谢！
联系电话：13156965847；联系人：先生；来电流水：2025010619512813720861023。
</t>
  </si>
  <si>
    <t>2025-01-06 20:05:31</t>
  </si>
  <si>
    <t>2025-01-06 20:11:32</t>
  </si>
  <si>
    <t>SD-057-250106-736920-3454</t>
  </si>
  <si>
    <t>2025-01-06 12:47:32</t>
  </si>
  <si>
    <t>80+普通-普通区域-奎文区-银通社区-15905361030-300M-宽带上网投诉-次数0-202501060000348050</t>
  </si>
  <si>
    <t>202501060000348050</t>
  </si>
  <si>
    <t>202501060000348050#15905361030 客户来电反映宽带无法使用，老人不会操作，线上排障不认可，要求维修人员上门维修，请尽快协助处理，谢谢  联系人：先生 联系电话：18763606454 流水：2025010612443878220894150</t>
  </si>
  <si>
    <t>2025-01-06 12:48:42</t>
  </si>
  <si>
    <t>2025-01-06 12:49:01</t>
  </si>
  <si>
    <t>SD-852-315780-3322-17049</t>
  </si>
  <si>
    <t>SD-057-250106-537264-3459</t>
  </si>
  <si>
    <t>2025-01-06 12:48:05</t>
  </si>
  <si>
    <t>80+普通-普通区域-奎文区-凤凰苑-13153687060-1000M-宽带上网投诉-次数0-202501060000351140</t>
  </si>
  <si>
    <t>202501060000351140</t>
  </si>
  <si>
    <t>202501060000351140#受理号码 : 13153687060客户姓名 : 郎**号码归属地 : 潍坊潍城 － 潍城-南关-政昊通讯用户品牌 : 全球通，宽带账号：13153687060；宽带地址：潍坊奎文区北苑街道四平路凤凰苑1号楼1单元501室；客户来电反映移动高清无法正常观看，画面不清晰，客户不配合排障，要求上门，请协助处理，谢谢！联系电话：15698256739；联系人：女士；来电流水：2025010612442755120892688</t>
  </si>
  <si>
    <t>2025-01-06 12:53:07</t>
  </si>
  <si>
    <t>2025-01-06 12:53:29</t>
  </si>
  <si>
    <t>SD-851-263226-2576-15060</t>
  </si>
  <si>
    <t>SD-057-250106-684951-8188</t>
  </si>
  <si>
    <t>2025-01-06 19:56:11</t>
  </si>
  <si>
    <t>普通区域-安丘市-墨黑村（含李家庄）-18263664809-1000M-宽带上网投诉-次数0-20250106195440X480706771</t>
  </si>
  <si>
    <t>20250106195440X480706771</t>
  </si>
  <si>
    <t xml:space="preserve">【农村网络投诉】流程受理流水号：20250106195309182636648091217083
客户号码:18263664809
客户姓名:韩**
投诉地市:潍坊
来话流水:2025010619525075820868542
宽带账号:18263664809
宽带账号归属地市:潍坊
宽带账号归属区县:安丘市
故障地址:潍坊安丘市吾山镇墨黑村墨黑村自然村墨黑村辛奉公*********
联系电话:18263664809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故障时间:2025-01-06 19:54:18
具体故障现象:宽带无法正常使用
客户其他诉求:
</t>
  </si>
  <si>
    <t>2025-01-06 19:58:59</t>
  </si>
  <si>
    <t>2025-01-06 19:59:15</t>
  </si>
  <si>
    <t>SD-057-250106-238017-4077</t>
  </si>
  <si>
    <t>2025-01-06 13:41:06</t>
  </si>
  <si>
    <t>普通区域-寒亭区-温莎公馆-15866159112-300M-宽带上网投诉-次数0-202501060000388609</t>
  </si>
  <si>
    <t>202501060000388609</t>
  </si>
  <si>
    <t>202501060000388609#15866159112客户来电反映本机办理的电视无法观看，不配合线上排障，直接要求维修人员上门维修，请尽快协助处理，谢谢 
 联系人：先生 联系电话：本机 流水：2025010613351592720880898</t>
  </si>
  <si>
    <t>2025-01-06 13:58:17</t>
  </si>
  <si>
    <t>2025-01-06 13:58:43</t>
  </si>
  <si>
    <t>SD-851-245677-4651-11618</t>
  </si>
  <si>
    <t>SD-057-250106-854379-5082</t>
  </si>
  <si>
    <t>2025-01-06 15:09:52</t>
  </si>
  <si>
    <t>普通区域-坊子区-亚特尔理想城-13780846868-300M-宽带上网投诉-次数0-202501060000479297</t>
  </si>
  <si>
    <t>202501060000479297</t>
  </si>
  <si>
    <t>202501060000479297#【已关注中国移动10086微信公众号】流程受理流水号：20250106150919137808468681133165
客户号码:13780846868
客户姓名:尹**
投诉地市:潍坊
来话流水:2025010615053353820877914
宽带账号:13780846868
账号归属区县:奎文城区-奎文区可昕通讯店（社区）
联系电话:13780846868
联系人:先生/女士
宽带地址:潍坊
工单紧急程度:一般
是否投诉倾向:否
是否重复投诉:否
是否携转意向:否
是否有升级投诉倾向:否
*业务名称:业务融合开机流程宽带
投诉内容:手机号码：13780846868，【问题描述】客户已办理宽带业务，有开通单，要求装维尽快联系上门，请处理，谢谢。联系电话：13780846868，联系人：先生/女士，录音流水号：2025010615053353820877914。受理明细：531920062399999999。
在途开通单信息：536241229632765700，13780846868，2024-12-29 17:09:10，业务融合开机流程宽带，处理中，装维选址
是否到厅:否
业务名称:业务融合开机流程宽带
;宽带小区$[亚特尔理想城]$</t>
  </si>
  <si>
    <t>2025-01-06 15:12:40</t>
  </si>
  <si>
    <t>2025-01-06 15:12:57</t>
  </si>
  <si>
    <t>SD-851-336618-9967-2914</t>
  </si>
  <si>
    <t>SD-057-250106-871045-8148</t>
  </si>
  <si>
    <t>2025-01-06 19:53:00</t>
  </si>
  <si>
    <t>普通区域-昌邑市-西孙村自然村-15054473837-100M-宽带上网投诉-次数0-202501060000741165</t>
  </si>
  <si>
    <t>202501060000741165</t>
  </si>
  <si>
    <t>202501060000741165#宽带账号：15054473837；宽带地址：潍坊昌邑市石埠镇西孙村西孙村自然村7号箱陈佃胜*；客户来电反映移动高清看不了，客户不配合线上指导，要求上门，请协助处理，谢谢！联系电话：15054473837；联系人：先生；来电流水：2025010619482797420844394</t>
  </si>
  <si>
    <t>2025-01-06 19:54:53</t>
  </si>
  <si>
    <t>2025-01-06 19:55:39</t>
  </si>
  <si>
    <t>SD-057-250106-526109-8149</t>
  </si>
  <si>
    <t>2025-01-06 19:53:02</t>
  </si>
  <si>
    <t>普通区域-昌乐县-齐美家园-18866762220-300M-宽带上网投诉-次数0-20250106195007X207110824</t>
  </si>
  <si>
    <t>20250106195007X207110824</t>
  </si>
  <si>
    <t xml:space="preserve">流程受理流水号：20250106194504188667622201215548
客户号码:18866762220
客户姓名:赵**
投诉地市:潍坊
来话流水:2025010619442905720821839
宽带账号:18866762220
宽带账号归属地市:潍坊
宽带账号归属区县:昌乐县
故障地址:潍坊昌乐县城关街道新昌路齐美家园7号楼*********
联系电话:15169589897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故障时间:2025-01-06 19:46:02
具体故障现象:宽带无法上网，下午5点后有时间
客户其他诉求:
</t>
  </si>
  <si>
    <t>2025-01-06 19:54:56</t>
  </si>
  <si>
    <t>2025-01-06 19:56:42</t>
  </si>
  <si>
    <t>SD-851-291369-38238-14351</t>
  </si>
  <si>
    <t>SD-057-250106-931806-2464</t>
  </si>
  <si>
    <t>2025-01-06 11:31:31</t>
  </si>
  <si>
    <t>80+银卡-普通区域-坊子区-海韵御花园-15165687362-500M-宽带上网投诉-次数0-202501060000283701</t>
  </si>
  <si>
    <t>202501060000283701</t>
  </si>
  <si>
    <t>202501060000283701# 宽带账号：15165687362；宽带地址：潍坊坊子区坊子新区崇文街海韵御花园海韵御花园中楼；客户来电反映宽带网速慢，自测网速不达标，经查询客户侧为质差终端，请协助上门更换终端并一并处理故障问题，谢谢！联系电话：13276462936；联系人：先生；来电流水：2025010611274171920879141</t>
  </si>
  <si>
    <t>2025-01-06 11:44:11</t>
  </si>
  <si>
    <t>2025-01-06 11:45:27</t>
  </si>
  <si>
    <t>SD-851-258860-17048-164</t>
  </si>
  <si>
    <t>SD-057-250106-613287-8218</t>
  </si>
  <si>
    <t>2025-01-06 19:58:37</t>
  </si>
  <si>
    <t>80+普通-普通区域-坊子区-建华村自然村-15253674507-500M-宽带上网投诉-次数0-202501060000744012</t>
  </si>
  <si>
    <t>202501060000744012</t>
  </si>
  <si>
    <t>202501060000744012#流程受理流水号：20250106195709152536745071217754
客户号码:15253674507
客户姓名:郎**
投诉地市:潍坊
来话流水:2025010619535198520874327
宽带账号:15253674507
宽带账号归属地市:潍坊
宽带账号归属区县:坊子区
故障地址:潍坊坊子区坊安街道建华村建华村自然村建华村13号箱（郎福仁）*********
联系电话:15253674507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光功率:-16.96
故障大类:宽带/电视
故障细类:网速慢/上网掉线(专席)
携转原因:
故障时间:2025-01-06 19:57:27
具体故障现象:网速慢卡顿，千兆路由器重启未恢复
客户其他诉求:
;宽带小区$[建华村自然村]$</t>
  </si>
  <si>
    <t>2025-01-06 20:00:51</t>
  </si>
  <si>
    <t>2025-01-06 20:01:17</t>
  </si>
  <si>
    <t>SD-851-266924-361-8165</t>
  </si>
  <si>
    <t>SD-057-250106-769423-4266</t>
  </si>
  <si>
    <t>2025-01-06 13:58:57</t>
  </si>
  <si>
    <t>80+普通-FTTR-普通区域-奎文区-盛福园小区-17865679733-1000M-宽带上网投诉-次数0-202501060000402606</t>
  </si>
  <si>
    <t>202501060000402606</t>
  </si>
  <si>
    <t>202501060000402606#宽带账号：17865679733；宽带地址：潍坊奎文区北苑街道潍州路卧龙街郡园2号楼；客户来电反映使用全光WiFi1，宽带网速慢，客户不在现场，无法配合线上指导，要求师傅上门，用户表示维修不好就取消宽带，请协助处理，谢谢！联系电话：13853610977；联系人：先生；来电流水：2025010613520361020860854</t>
  </si>
  <si>
    <t>2025-01-06 14:04:51</t>
  </si>
  <si>
    <t>2025-01-06 14:06:04</t>
  </si>
  <si>
    <t>SD-851-244267-32819-13141</t>
  </si>
  <si>
    <t>SD-057-250106-087243-8226</t>
  </si>
  <si>
    <t>2025-01-06 19:59:36</t>
  </si>
  <si>
    <t>【调研】-80+银卡-(目标)普通区域-昌邑市-西南村-18764667133-1000M-宽带上网投诉-次数0-202501060000741950</t>
  </si>
  <si>
    <t>202501060000741950</t>
  </si>
  <si>
    <t xml:space="preserve">202501060000741950#流程受理流水号：20250106195719187646671331217794
客户号码:18764667133
客户姓名:王**
投诉地市:潍坊
来话流水:2025010619563981720889691
宽带账号:18764667133
宽带账号归属地市:潍坊
宽带账号归属区县:昌邑市
故障地址:潍坊昌邑市饮马镇西南村西南村扩容15号箱*********
联系电话:18764667133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光功率:-22.29
故障大类:宽带/电视
故障细类:移动高清电视故障
携转原因:
故障时间:2025-01-06 19:58:02
魔百和单播/组播:组播
具体故障现象:电视直播或点播无法观看，
客户其他诉求:客户侧为质差终端，要求上门更换终端并一并处理故障问题。
</t>
  </si>
  <si>
    <t>2025-01-06 20:01:20</t>
  </si>
  <si>
    <t>2025-01-06 20:02:33</t>
  </si>
  <si>
    <t>SD-851-226277-2100-27559</t>
  </si>
  <si>
    <t>SD-057-250106-294761-2511</t>
  </si>
  <si>
    <t>2025-01-06 11:34:42</t>
  </si>
  <si>
    <t>【重投】-普通区域-滨海-时代花园-18863605265-1000M-宽带上网投诉-次数0-202501060000292033</t>
  </si>
  <si>
    <t>202501060000292033</t>
  </si>
  <si>
    <t>202501060000292033#流程受理流水号：20250106113406188636052651067818
客户号码:18863605265
客户姓名:孙**
投诉地市:潍坊
来话流水:2025010611303474120821036
宽带账号:18863605265
宽带账号归属地市:潍坊
宽带账号归属区县:滨海
故障地址:潍坊滨海大家洼街道寿海路时代花园15号楼*********
联系电话:18863605265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故障细类:宽带无法上网(专席)
携转原因:
故障时间:2025-01-06 11:36:19
具体故障现象:提示网络无法连接，
客户其他诉求:
;宽带小区$[时代花园]$</t>
  </si>
  <si>
    <t>2025-01-06 11:34:55</t>
  </si>
  <si>
    <t>2025-01-06 11:35:20</t>
  </si>
  <si>
    <t>SD-851-286704-11780-5969</t>
  </si>
  <si>
    <t>SD-057-250106-546192-8656</t>
  </si>
  <si>
    <t>2025-01-06 21:11:01</t>
  </si>
  <si>
    <t>80+银卡-普通区域-奎文区-金鼎华府三期-19862694448-500M-宽带上网投诉-次数0-20250106210857X937748801</t>
  </si>
  <si>
    <t>20250106210857X937748801</t>
  </si>
  <si>
    <t xml:space="preserve">流程受理流水号：20250106210728198626944481229459
客户号码:19862694448
客户姓名:李**
投诉地市:潍坊
来话流水:2025010621071569620809174
宽带账号:19862694448
宽带账号归属地市:潍坊
宽带账号归属区县:奎文区
故障地址:潍坊奎文区北苑街道鸢飞路金鼎华府三期6号楼*********
联系电话:19862694448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光功率:-21.61
故障大类:宽带/电视
故障细类:宽带无法上网
携转原因:
故障时间:2025-01-06 21:07:59
具体故障现象:总是掉线
客户其他诉求:
</t>
  </si>
  <si>
    <t>2025-01-06 21:12:58</t>
  </si>
  <si>
    <t>2025-01-06 21:13:39</t>
  </si>
  <si>
    <t>SD-851-262406-16533-16460</t>
  </si>
  <si>
    <t>SD-057-250106-740892-8129</t>
  </si>
  <si>
    <t>2025-01-06 19:50:08</t>
  </si>
  <si>
    <t>80+金卡-普通区域-寿光市-清河垄源三期-15165622121-1000M-宽带延伸服务-次数0-202501060000738495</t>
  </si>
  <si>
    <t>202501060000738495</t>
  </si>
  <si>
    <t xml:space="preserve">202501060000738495#【已关注中国移动10086微信公众号】流程受理流水号：20250106194924151656221211216398
客户号码:15165622121
客户姓名:王*
投诉地市:潍坊
来话流水:2025010619472019920837991
宽带账号:15165622121
宽带账号归属地市:潍坊
宽带账号归属区县:寿光市
故障地址:潍坊寿光市洛城街道洛兴街清河垄源三期29号楼
联系电话:15165622121
联系人:先生/女士
工单紧急程度:一般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故障时间:2025-01-06 19:46:12
具体故障现象:调测其它设备，笔记本连不上网
</t>
  </si>
  <si>
    <t>2025-01-06 19:51:50</t>
  </si>
  <si>
    <t>2025-01-06 19:52:06</t>
  </si>
  <si>
    <t>SD-057-250106-312968-8227</t>
  </si>
  <si>
    <t>2025-01-06 19:59:47</t>
  </si>
  <si>
    <t>【调研】-80+普通-普通区域-临朐县-林家庄自然村-13863639907-1000M-宽带上网投诉-次数0-202501060000741926</t>
  </si>
  <si>
    <t>202501060000741926</t>
  </si>
  <si>
    <t>202501060000741926#宽带账号：13863639907；宽带地址：潍坊临朐县东城街道林家庄林家庄自然村林家庄（扩容）10号箱林贵树（外墙）*；客户来电反映移动高清不好用，客户不在现场，无法配合线上指导，要求上门，请协助处理，谢谢！联系电话：13863639907；联系人：林**；来电流水：2025010619565573320891136</t>
  </si>
  <si>
    <t>2025-01-06 20:04:43</t>
  </si>
  <si>
    <t>2025-01-06 20:05:20</t>
  </si>
  <si>
    <t>SD-851-298107-4815-29866</t>
  </si>
  <si>
    <t>SD-057-250106-589032-2489</t>
  </si>
  <si>
    <t>2025-01-06 11:32:48</t>
  </si>
  <si>
    <t>普通区域-潍城区-鸢都新城-15726368836-300M-业务受理宽带-次数0-202501060000291296</t>
  </si>
  <si>
    <t>202501060000291296</t>
  </si>
  <si>
    <t>202501060000291296# 导航立单,用户所在位置有群障,已向客户播报,客户要求装维回访.此工单为群障修复工单,根据群障全量闭环管理要求,为确保客户网络通畅,请装维人员跟进修复网络问题,谢谢.联系电话：15726368836</t>
  </si>
  <si>
    <t>2025-01-06 11:51:12</t>
  </si>
  <si>
    <t>SD-057-250106-870961-3444</t>
  </si>
  <si>
    <t>2025-01-06 12:47:06</t>
  </si>
  <si>
    <t>80+普通-普通区域-奎文区-大观天下一期-18264411114-1000M-业务受理宽带-次数0-202501060000352016</t>
  </si>
  <si>
    <t>202501060000352016</t>
  </si>
  <si>
    <t>202501060000352016# 宽带账号:18264411114; 联系电话：18264411114，问题类型：此工单为群障修复工单，根据群障全量闭环修复管理要求，为确保客户网络通畅，请装维人员跟进修复网络问题，谢谢！ 
 群障标题：公告。故障描述：潍坊奎文区大观天下一期光缆故障，预估24小时恢复，请帮忙拦截,如有需要请联系片区装维师傅王庆友15706307405主叫号码：18264411114.0;该号码仅供参考，请优先联系宽带账号。</t>
  </si>
  <si>
    <t>2025-01-06 12:49:08</t>
  </si>
  <si>
    <t>2025-01-06 12:50:12</t>
  </si>
  <si>
    <t>SD-851-249094-10111-27323</t>
  </si>
  <si>
    <t>SD-057-250106-218536-4997</t>
  </si>
  <si>
    <t>2025-01-06 15:02:28</t>
  </si>
  <si>
    <t>80+普通-普通区域-昌乐县-依水苑小区-18705442286-300M-宽带上网投诉-次数0-202501060000466168</t>
  </si>
  <si>
    <t>202501060000466168</t>
  </si>
  <si>
    <t>202501060000466168#宽带账号：18705442286；宽带地址：潍坊昌乐县红河镇红河村依水苑小区2号楼*********
****；客户来电反映移动高清无法用**，经查询客户侧为质差机顶盒，请协助上门更换设备并一并处理故障问题，谢谢！联系电话：18705442286；联系人：***；来电流水：2025010614555625520833177</t>
  </si>
  <si>
    <t>2025-01-06 15:08:18</t>
  </si>
  <si>
    <t>2025-01-06 15:08:46</t>
  </si>
  <si>
    <t>SD-057-250106-284735-8212</t>
  </si>
  <si>
    <t>2025-01-06 19:58:06</t>
  </si>
  <si>
    <t>【重投】-80+银卡-普通区域-青州市-王母宫安置区-13964615316-300M-宽带上网投诉-次数0-202501060000742918</t>
  </si>
  <si>
    <t>202501060000742918</t>
  </si>
  <si>
    <t>202501060000742918#13964615316客户来电反映本机办理的电视无法观看，机顶盒红灯，线上排障未恢复，经查询显示质差机顶盒，直接要求维修人员上门维修，请尽快协助处理，谢谢 
 联系人：女士 联系电话：本机 流水：2025010619544696920879378</t>
  </si>
  <si>
    <t>2025-01-06 20:00:46</t>
  </si>
  <si>
    <t>2025-01-06 20:01:06</t>
  </si>
  <si>
    <t>SD-057-250106-897563-2484</t>
  </si>
  <si>
    <t>2025-01-06 11:32:35</t>
  </si>
  <si>
    <t>普通区域-寒亭区-学府嘉苑西区-13573663693-200M-宽带上网投诉-次数0-202501060000289903</t>
  </si>
  <si>
    <t>2025-01-07 12:33:00</t>
  </si>
  <si>
    <t>202501060000289903</t>
  </si>
  <si>
    <t>202501060000289903#宽带账号：13573663693；宽带地址：潍坊寒亭区寒亭街道丰华路学府嘉苑西区26号楼；客户来电反映移动高清无法观看，客户不在现场，无法配合线上指导，要求上门，请协助处理，谢谢！联系电话：本机；联系人：先生；来电流水：2025010611294819220809834。</t>
  </si>
  <si>
    <t>2025-01-06 11:50:56</t>
  </si>
  <si>
    <t>2025-01-06 11:51:20</t>
  </si>
  <si>
    <t>SD-057-250106-321569-2515</t>
  </si>
  <si>
    <t>2025-01-06 11:35:06</t>
  </si>
  <si>
    <t>80+金卡-普通区域-奎文区-鲁伟北海公寓-15963664332-300M-宽带上网投诉-次数0-20250106113219X339112943</t>
  </si>
  <si>
    <t>20250106113219X339112943</t>
  </si>
  <si>
    <t xml:space="preserve">流程受理流水号：20250106113136159636643321066891
客户号码:15963664332
客户姓名:闫*
投诉地市:潍坊
来话流水:2025010611305782620826567
宽带账号:15963664332
宽带账号归属地市:潍坊
宽带账号归属区县:高新
故障地址:潍坊高新高新城区玉清街鲁伟北海公寓3号楼*********
联系电话:15963664332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故障细类:网速慢/上网掉线(专席)
携转原因:
故障时间:2025-01-06 11:28:33
具体故障现象:网速慢卡顿，掉线，路由器位置开阔，指导重启未恢复，请协助，谢谢
客户其他诉求:
</t>
  </si>
  <si>
    <t>2025-01-06 11:43:58</t>
  </si>
  <si>
    <t>2025-01-06 11:44:44</t>
  </si>
  <si>
    <t>SD-057-250106-875021-4204</t>
  </si>
  <si>
    <t>2025-01-06 13:54:25</t>
  </si>
  <si>
    <t>【重投】-普通区域-安丘市-大城汇丰园、西关花园-18264681770-200M-宽带上网投诉-次数0-202501060000398236</t>
  </si>
  <si>
    <t>202501060000398236</t>
  </si>
  <si>
    <t>202501060000398236#宽带账号：18264681770；宽带地址：潍坊安丘市兴安街道人民路大城汇丰园汇丰园1号楼**；客户来电反映网络连接不上，经查询客户侧为质差终端，请协助上门更换终端并一并处理故障问题，谢谢！联系电话：18264681770；联系人：***；来电流水：2025010613512671220853908</t>
  </si>
  <si>
    <t>2025-01-06 14:01:35</t>
  </si>
  <si>
    <t>2025-01-06 14:01:53</t>
  </si>
  <si>
    <t>SD-057-250106-869123-8141</t>
  </si>
  <si>
    <t>2025-01-06 19:52:04</t>
  </si>
  <si>
    <t>80+普通-普通区域-诸城市-橡胶厂家属院-15095256452-500M-宽带上网投诉-次数0-202501060000737394</t>
  </si>
  <si>
    <t>202501060000737394</t>
  </si>
  <si>
    <t>202501060000737394#宽带账号：15095256452*；联系电话：15065691332*宽带地址：潍坊诸城市密州街道和平街橡胶厂家属院2号楼；客户来电反映电视直播所有频道都不可以回看，要求上门处理, 来电流水：2025010619472641920838554</t>
  </si>
  <si>
    <t>2025-01-06 19:54:55</t>
  </si>
  <si>
    <t>2025-01-06 19:56:08</t>
  </si>
  <si>
    <t>SD-057-250106-341289-1667</t>
  </si>
  <si>
    <t>2025-01-06 10:27:16</t>
  </si>
  <si>
    <t>【调研】-普通区域-寿光市-姚屯-13953615358-300M-宽带上网投诉-次数0-202501060000210592</t>
  </si>
  <si>
    <t>202501060000210592</t>
  </si>
  <si>
    <t>202501060000210592#用户表示宽带不能正常使用，不配合操作，要求上门维修，请工作人员协助处理，谢谢！流水号2025010610252566820828079，联系人女士，联系电话13953615358
！</t>
  </si>
  <si>
    <t>2025-01-06 10:36:13</t>
  </si>
  <si>
    <t>2025-01-06 10:36:34</t>
  </si>
  <si>
    <t>SD-851-250195-19598-22178</t>
  </si>
  <si>
    <t>SD-057-250106-734185-1666</t>
  </si>
  <si>
    <t>2025-01-06 10:27:07</t>
  </si>
  <si>
    <t>【调研】-80+普通-(目标)普通区域-寿光市-官家庄村自然村-13615361925-1000M-宽带上网投诉-次数0-202501060000214141</t>
  </si>
  <si>
    <t>202501060000214141</t>
  </si>
  <si>
    <t xml:space="preserve">202501060000214141#宽带账号：13615361925；宽带地址：潍坊寿光市田马官家庄村官家庄村自然村21号箱*********；客户来电反映宽带无法上网，要求上门，请协助处理，谢谢！联系电话：本机；联系人：先生；来电流水：2025010610242779420812824。
</t>
  </si>
  <si>
    <t>2025-01-06 10:43:46</t>
  </si>
  <si>
    <t>2025-01-06 10:44:03</t>
  </si>
  <si>
    <t>SD-851-291238-3664-16637</t>
  </si>
  <si>
    <t>SD-057-250106-046329-7009</t>
  </si>
  <si>
    <t>2025-01-06 17:56:06</t>
  </si>
  <si>
    <t>普通区域-诸城市-太古庄三村自然村-13070751994-100M-宽带上网投诉-次数0-20250106175342X222299413</t>
  </si>
  <si>
    <t>2025-01-07 18:57:00</t>
  </si>
  <si>
    <t>20250106175342X222299413</t>
  </si>
  <si>
    <t xml:space="preserve">【农村网络投诉】流程受理流水号：20250106175135130707519941187835
客户号码:13070751994
客户姓名:刘**
投诉地市:潍坊
来话流水:2025010617504824820848007
宽带账号:13070751994
宽带账号归属地市:潍坊
宽带账号归属区县:诸城市
故障地址:潍坊诸城市贾悦镇太古庄三村太古庄三村自然村太古庄三村扩容17#箱*********
联系电话:15864589404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17:52:12
具体故障现象:光猫亮红灯，
客户其他诉求:
</t>
  </si>
  <si>
    <t>2025-01-06 17:58:39</t>
  </si>
  <si>
    <t>李加金</t>
  </si>
  <si>
    <t>15706307964</t>
  </si>
  <si>
    <t>dw3_jk_lijiajin</t>
  </si>
  <si>
    <t>2025-01-06 18:04:41</t>
  </si>
  <si>
    <t>SD-851-310995-23461-20640</t>
  </si>
  <si>
    <t>SD-057-250106-496357-8766</t>
  </si>
  <si>
    <t>2025-01-06 21:36:17</t>
  </si>
  <si>
    <t>普通区域-安丘市-庵顶村自然村-15169459724-300M-业务受理宽带-次数0-202501060000783068</t>
  </si>
  <si>
    <t>202501060000783068</t>
  </si>
  <si>
    <t>202501060000783068# 宽带账号:15169459724; 联系电话：15169459724，问题类型：此工单为群障修复工单，根据群障全量闭环修复管理要求，为确保客户网络通畅，请装维人员跟进修复网络问题，谢谢！ 
 群障标题：公告。故障描述：潍坊安丘市庵顶村自然村光缆故障，预估24小时恢复，请帮忙拦截,如有需要请联系片区装维师傅王永琳15706307091主叫号码：17397647888.0;该号码仅供参考，请优先联系宽带账号。</t>
  </si>
  <si>
    <t>2025-01-06 21:39:53</t>
  </si>
  <si>
    <t>2025-01-06 21:40:54</t>
  </si>
  <si>
    <t>SD-851-288525-12871-98</t>
  </si>
  <si>
    <t>2025-01-06 21:36:21</t>
  </si>
  <si>
    <t>【调研】-80+普通-普通区域-寿光市-西浊北村自然村-13583611370-1000M-业务受理宽带-次数0-202501060000782502 一级督办</t>
  </si>
  <si>
    <t>202501060000782502</t>
  </si>
  <si>
    <t>2025-01-06 21:41:25</t>
  </si>
  <si>
    <t>刘同军</t>
  </si>
  <si>
    <t>15706307826</t>
  </si>
  <si>
    <t>dw3_jk_liutongjun</t>
  </si>
  <si>
    <t>2025-01-06 21:41:43</t>
  </si>
  <si>
    <t>SD-851-317420-1800-20858</t>
  </si>
  <si>
    <t>SD-057-250106-678932-1657</t>
  </si>
  <si>
    <t>2025-01-06 10:26:36</t>
  </si>
  <si>
    <t>【调研】-普通区域-奎文区-丁家道口片区-15105445555-200M-业务受理宽带-次数0-202501060000213470</t>
  </si>
  <si>
    <t>2025-01-07 10:27:00</t>
  </si>
  <si>
    <t>202501060000213470</t>
  </si>
  <si>
    <t>202501060000213470# 宽带账号:15105445555; 联系电话：15105445555，问题类型：此工单为群障修复工单，根据群障全量闭环修复管理要求，为确保客户网络通畅，请装维人员跟进修复网络问题，谢谢！ 
 群障标题：公告。故障描述：主干光纤断或OLT检测不到预期的光信号（LOS）主叫号码：15105445555.0;该号码仅供参考，请优先联系宽带账号。</t>
  </si>
  <si>
    <t>2025-01-06 10:27:57</t>
  </si>
  <si>
    <t>SD-057-250106-901276-7015</t>
  </si>
  <si>
    <t>2025-01-06 17:56:16</t>
  </si>
  <si>
    <t>80+银卡-普通区域-寒亭区-祥和家园小区-13863626110-300M-宽带上网投诉-次数0-20250106175505X305876163</t>
  </si>
  <si>
    <t>20250106175505X305876163</t>
  </si>
  <si>
    <t xml:space="preserve">流程受理流水号：20250106175336138636261101188451
客户号码:13863626110
客户姓名:段**
投诉地市:潍坊
来话流水:2025010617524285820870389
宽带账号:13863626110
宽带账号归属地市:潍坊
宽带账号归属区县:寒亭区
故障地址:潍坊寒亭区寒亭街道益新街祥和家园小区4号楼*********
联系电话:13081676998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光功率:-18.82
故障大类:宽带/电视
故障细类:网速慢/上网掉线(专席)
携转原因:
故障时间:2025-01-06 17:53:33
具体故障现象:网速慢卡顿，
客户其他诉求:
</t>
  </si>
  <si>
    <t>2025-01-06 18:01:52</t>
  </si>
  <si>
    <t>2025-01-06 18:02:22</t>
  </si>
  <si>
    <t>SD-057-250106-480267-7044</t>
  </si>
  <si>
    <t>2025-01-06 17:59:16</t>
  </si>
  <si>
    <t>80+金卡-普通区域-奎文区-宏臻太阳城高层-13696361211-200M-宽带上网投诉-次数0-20250106175828X508282603</t>
  </si>
  <si>
    <t>20250106175828X508282603</t>
  </si>
  <si>
    <t xml:space="preserve">流程受理流水号：20250106175626136963612111189344
客户号码:13696361211
客户姓名:王**
投诉地市:潍坊
来话流水:2025010617560362220808746
宽带账号:13696361211
宽带账号归属地市:潍坊
宽带账号归属区县:高新
故障地址:潍坊高新高新城区健康街宏臻城小区太阳城高层18号楼*********
联系电话:15216361008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光功率:-7.15
故障大类:宽带/电视
故障细类:网速慢/上网掉线(专席)
携转原因:
故障时间:2025-01-06 17:53:26
具体故障现象:客户来电反映，宽带网络卡顿重启设备未恢复，请协助处理谢谢。
客户其他诉求:谢谢
</t>
  </si>
  <si>
    <t>2025-01-06 18:02:06</t>
  </si>
  <si>
    <t>2025-01-06 18:02:31</t>
  </si>
  <si>
    <t>SD-851-256349-21957-25418</t>
  </si>
  <si>
    <t>SD-057-250106-483570-1955</t>
  </si>
  <si>
    <t>2025-01-06 10:50:29</t>
  </si>
  <si>
    <t>普通区域-高密市-郭家南直自然村（夏庄南直家园）-13854467804-300M-宽带上网投诉-次数0-20250106104738X658836999</t>
  </si>
  <si>
    <t>20250106104738X658836999</t>
  </si>
  <si>
    <t xml:space="preserve">【农村网络投诉】流程受理流水号：20250106104703138544678041050464
客户号码:13854467804
客户姓名:张**
投诉地市:潍坊
来话流水:2025010610455494620848346
宽带账号:13854467804
宽带账号归属地市:潍坊
宽带账号归属区县:高密市
故障地址:潍坊高密市夏庄镇郭家南直郭家南直自然村高密郭家南直464门牌号52号箱*********
联系电话:13854467804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故障细类:网速慢/上网掉线(专席)
携转原因:
故障时间:2025-01-06 10:47:20
具体故障现象:网速慢卡顿，
客户其他诉求:请审核谢谢
</t>
  </si>
  <si>
    <t>2025-01-06 10:52:12</t>
  </si>
  <si>
    <t>2025-01-06 10:52:40</t>
  </si>
  <si>
    <t>SD-851-262668-7924-8385</t>
  </si>
  <si>
    <t>SD-057-250106-340521-2045</t>
  </si>
  <si>
    <t>2025-01-06 10:57:12</t>
  </si>
  <si>
    <t>【调研】-80+银卡-普通区域-昌邑市-永和苑宿舍区-15095257085-1000M-宽带上网投诉-次数0-202501060000241384</t>
  </si>
  <si>
    <t>202501060000241384</t>
  </si>
  <si>
    <t>202501060000241384#宽带账号：15095257085；宽带地址：潍坊昌邑市城区富昌街永和苑6号楼*；客户来电反映电视网络故障，经查询客户侧为机顶盒质差终端，请协助上门更换终端并一并处理故障问题，谢谢！联系电话：15095257085；联系人：先生；来电流水： 2025010610504763320823854。</t>
  </si>
  <si>
    <t>2025-01-06 10:57:31</t>
  </si>
  <si>
    <t>2025-01-06 11:04:41</t>
  </si>
  <si>
    <t>SD-057-250106-268741-2030</t>
  </si>
  <si>
    <t>2025-01-06 10:56:30</t>
  </si>
  <si>
    <t>普通区域--null-13026556766-宽带上网投诉-次数0-202501060000248918</t>
  </si>
  <si>
    <t>2025-01-07 11:57:00</t>
  </si>
  <si>
    <t>202501060000248918</t>
  </si>
  <si>
    <t>202501060000248918#流程受理流水号：20250106105518130265567661053438
客户号码:13026556766
客户姓名:孙**
投诉地市:潍坊
来话流水:2025010610521963520847755
宽带账号:13026556766
账号归属区县:昌邑市北海路信达通讯服务部（社区）
联系电话:13793621967
联系人:先生/女士
宽带地址:潍坊
工单紧急程度:一般
是否投诉倾向:否
是否重复投诉:否
是否携转意向:否
是否有升级投诉倾向:否
*业务名称:业务融合开机流程宽带
投诉内容:手机号码：13026556766，【问题描述】客户已办理宽带业务，有开通单，要求装维尽快联系上门，请处理，谢谢。联系电话：13793621967，联系人：先生/女士，录音流水号：2025010610521963520847755。受理明细：531920062399999999。
在途开通单信息：536250103792603030，13026556766，2025-01-03 16:31:13，业务融合开机流程宽带，处理中，黄单扩容
是否到厅:否
业务名称:业务融合开机流程宽带
;宽带小区$[null]$</t>
  </si>
  <si>
    <t>2025-01-06 17:23:07</t>
  </si>
  <si>
    <t>SD-057-250106-970852-4707</t>
  </si>
  <si>
    <t>2025-01-06 14:37:13</t>
  </si>
  <si>
    <t>普通区域-潍城区-银河花园b区-13780812521-300M-业务受理宽带-次数0-202501060000446336</t>
  </si>
  <si>
    <t>202501060000446336</t>
  </si>
  <si>
    <t>202501060000446336# 宽带账号:13780812521; 联系电话：13780812521，问题类型：此工单为群障修复工单，根据群障全量闭环修复管理要求，为确保客户网络通畅，请装维人员跟进修复网络问题，谢谢！ 
 群障标题：公告。故障描述：银河花园b区主叫号码：19553714971.0;该号码仅供参考，请优先联系宽带账号。</t>
  </si>
  <si>
    <t>2025-01-06 15:03:50</t>
  </si>
  <si>
    <t>SD-057-250106-720834-4700</t>
  </si>
  <si>
    <t>2025-01-06 14:36:57</t>
  </si>
  <si>
    <t>普通区域-奎文区-丁家道口小区-13863659969-1000M-宽带上网投诉-次数0-202501060000444710</t>
  </si>
  <si>
    <t>202501060000444710</t>
  </si>
  <si>
    <t>202501060000444710#流程受理流水号：20250106143553138636599691121551
客户号码:13863659969
客户姓名:王**
投诉地市:潍坊
来话流水:2025010614333571220803659
宽带账号:13863659969
宽带账号归属地市:潍坊
宽带账号归属区县:奎文区
故障地址:潍坊奎文区潍洲路街道道口路丁家道口小区6号楼2-201*********
联系电话:19710787803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故障细类:网速慢/上网掉线(专席)
携转原因:
故障时间:2025-01-06 14:41:28
具体故障现象:网速慢卡顿，
客户其他诉求:
;宽带小区$[丁家道口小区]$</t>
  </si>
  <si>
    <t>2025-01-06 14:44:54</t>
  </si>
  <si>
    <t>2025-01-06 17:29:04</t>
  </si>
  <si>
    <t>SD-851-287783-6280-8799</t>
  </si>
  <si>
    <t>SD-057-250106-852071-8754</t>
  </si>
  <si>
    <t>2025-01-06 21:32:58</t>
  </si>
  <si>
    <t>普通区域-安丘市-锦绣华城-13869620315-100M-宽带上网投诉-次数0-202501060000781375</t>
  </si>
  <si>
    <t>202501060000781375</t>
  </si>
  <si>
    <t xml:space="preserve">202501060000781375#流程受理流水号：20250106213004138696203151231795
客户号码:13869620315
客户姓名:朱**
投诉地市:潍坊
来话流水:2025010621295106720884694
宽带账号:13869620315
宽带账号归属地市:潍坊
宽带账号归属区县:安丘市
故障地址:潍坊安丘市兴安街道兴安路锦绣华城11号楼620
联系电话:17863613662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故障时间:2025-01-06 21:33:39
具体故障现象:提示网络无法连接，
客户其他诉求:客户侧为质差终端，要求上门更换终端并一并处理故障问题。
</t>
  </si>
  <si>
    <t>2025-01-06 21:38:08</t>
  </si>
  <si>
    <t>2025-01-06 21:38:36</t>
  </si>
  <si>
    <t>SD-851-269506-23225-29044</t>
  </si>
  <si>
    <t>SD-057-250106-814539-4731</t>
  </si>
  <si>
    <t>2025-01-06 14:39:24</t>
  </si>
  <si>
    <t>普通区域-青州市-高薛村-13964771907-100M-宽带上网投诉-次数0-202501060000447067</t>
  </si>
  <si>
    <t>2025-01-07 15:40:00</t>
  </si>
  <si>
    <t>202501060000447067</t>
  </si>
  <si>
    <t>202501060000447067#13964771907客户来电反映本机办理的电视无法观看，错误代码不清楚老人在家不配合线上排障，系统显示质差机顶盒，直接要求维修人员上门维修，请尽快协助处理，谢谢 
 联系人：女士 联系电话：本机 流水：2025010614353284420831755</t>
  </si>
  <si>
    <t>2025-01-06 14:41:55</t>
  </si>
  <si>
    <t>2025-01-06 14:42:17</t>
  </si>
  <si>
    <t>SD-057-250106-895612-7026</t>
  </si>
  <si>
    <t>2025-01-06 17:56:44</t>
  </si>
  <si>
    <t>普通区域-高密市-范家小庄村-13583624872-100M-业务受理宽带-次数0-202501060000660251</t>
  </si>
  <si>
    <t>202501060000660251</t>
  </si>
  <si>
    <t>202501060000660251#【已关注中国移动10086微信公众号】 宽带账号:13583624872; 联系电话：13583624872，问题类型：此工单为群障修复工单，根据群障全量闭环修复管理要求，为确保客户网络通畅，请装维人员跟进修复网络问题，谢谢！ 
 群障标题：公告。故障描述：主干光纤断或OLT检测不到预期的光信号（LOS）主叫号码：13583624872.0;该号码仅供参考，请优先联系宽带账号。</t>
  </si>
  <si>
    <t>2025-01-06 17:59:47</t>
  </si>
  <si>
    <t>2025-01-06 18:00:11</t>
  </si>
  <si>
    <t>SD-851-314126-30869-5711</t>
  </si>
  <si>
    <t>SD-057-250106-952413-65</t>
  </si>
  <si>
    <t>2025-01-06 08:18:14</t>
  </si>
  <si>
    <t>80+普通-普通区域-潍城区-中经世纪城-13791664361-300M-宽带上网投诉-次数0-202501060000092694</t>
  </si>
  <si>
    <t>202501060000092694</t>
  </si>
  <si>
    <t xml:space="preserve">202501060000092694#【已关注中国移动10086微信公众号】流程受理流水号：20250106081726137916643611000620
客户号码:13791664361
客户姓名:秦**
投诉地市:潍坊
来话流水:2025010608164751720868868
宽带账号:13791664361
宽带账号归属地市:潍坊
宽带账号归属区县:潍城区
故障地址:潍坊潍城区南关街道健康街中经世纪城4号楼*********
联系电话:13791664361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光功率:-15.00
故障大类:宽带/电视
故障细类:宽带无法上网
携转原因:
故障时间:2025-01-06 08:17:35
具体故障现象:光猫亮红灯，
客户其他诉求:客户侧为质差终端，要求上门更换终端并一并处理故障问题。
</t>
  </si>
  <si>
    <t>2025-01-06 08:31:33</t>
  </si>
  <si>
    <t>2025-01-06 08:32:44</t>
  </si>
  <si>
    <t>SD-057-250106-164809-2625</t>
  </si>
  <si>
    <t>2025-01-06 11:44:02</t>
  </si>
  <si>
    <t>【追1】80+白金-普通区域-临朐县-东白沙自然村-15263688116-1000M-宽带上网投诉-次数0-20250106114107X867820127</t>
  </si>
  <si>
    <t>20250106114107X867820127</t>
  </si>
  <si>
    <t xml:space="preserve">【农村网络投诉】流程受理流水号：20250106113638152636881161068723
客户号码:15263688116
客户姓名:刘**
投诉地市:潍坊
来话流水:2025010611345808820883328
宽带账号:15263688116
宽带账号归属地市:潍坊
宽带账号归属区县:临朐县
故障地址:潍坊临朐县辛寨镇人民政府东白沙东白沙自然村东白沙村西4号箱（刘兰光）*********
联系电话:13864695852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光功率:-32.21
故障大类:宽带
故障细类:宽带无法上网(专席)
携转原因:
故障时间:2025-01-06 11:41:16
具体故障现象:提示网络无法连接
客户其他诉求:
</t>
  </si>
  <si>
    <t>2025-01-06 11:47:53</t>
  </si>
  <si>
    <t>2025-01-06 11:48:17</t>
  </si>
  <si>
    <t>SD-851-327469-18310-2338</t>
  </si>
  <si>
    <t>SD-057-250106-197603-714</t>
  </si>
  <si>
    <t>2025-01-06 09:13:48</t>
  </si>
  <si>
    <t>80+普通-普通区域-青州市-盛世家园一组团-13884826212-500M-魔百和投诉-次数0-202501060000131608</t>
  </si>
  <si>
    <t>202501060000131608</t>
  </si>
  <si>
    <t>202501060000131608#【已关注中国移动10086微信公众号】流程受理流水号：20250106091314138848262121015817
客户号码:13884826212
客户姓名:王**
投诉地市:潍坊
来话流水:2025010609085262620801263
宽带账号:13884826212
宽带账号归属地市:潍坊
宽带账号归属区县:青州市
故障地址:潍坊市青州市东夏镇巴黎路盛世家园一组团3号楼*********
联系电话:18863672225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故障细类:移动高清电视故障(专席)
携转原因:
故障时间:2025-01-06 09:04:50
魔百和单播/组播:组播
具体故障现象:电视网络未连接：宽带正常使用，帐号排查正确，网口灯正常，网线无问题，指导网线换口，对应指导网络配置无效，请协助处理，谢谢。
客户其他诉求:
魔百和单/组播：组播;宽带小区$[盛世家园一组团]$</t>
  </si>
  <si>
    <t>2025-01-06 09:15:52</t>
  </si>
  <si>
    <t>2025-01-06 09:16:23</t>
  </si>
  <si>
    <t>SD-057-250106-360791-8756</t>
  </si>
  <si>
    <t>2025-01-06 21:33:03</t>
  </si>
  <si>
    <t>80+金卡-普通区域-奎文区-宜辉现代城一期-15866118855-1000M-宽带上网投诉-次数0-202501060000780734</t>
  </si>
  <si>
    <t>202501060000780734</t>
  </si>
  <si>
    <t>202501060000780734#【已关注中国移动10086微信公众号】流程受理流水号：20250106213218158661188551231937
客户号码:15866118855
客户姓名:周**
投诉地市:潍坊
来话流水:2025010621305832920887942
宽带账号:15866118855
宽带账号归属地市:潍坊
宽带账号归属区县:奎文区
故障地址:潍坊奎文区北苑街道乐川街宜辉现代城一期7号楼*********
联系电话:15866118855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光功率:-17.39
故障大类:宽带/电视
故障细类:宽带无法上网
携转原因:
故障时间:2025-01-06 21:32:37
具体故障现象:提示网络无法连接，
客户其他诉求:
;宽带小区$[宜辉现代城一期]$</t>
  </si>
  <si>
    <t>2025-01-06 21:42:55</t>
  </si>
  <si>
    <t>2025-01-06 21:43:12</t>
  </si>
  <si>
    <t>SD-851-261895-24856-26863</t>
  </si>
  <si>
    <t>SD-057-250106-346109-846</t>
  </si>
  <si>
    <t>2025-01-06 09:23:31</t>
  </si>
  <si>
    <t>(目标)普通区域-青州市-东良孟-15064679103-100M-宽带上网投诉-次数0-202501060000140924</t>
  </si>
  <si>
    <t>2025-01-07 10:24:00</t>
  </si>
  <si>
    <t>202501060000140924</t>
  </si>
  <si>
    <t xml:space="preserve">202501060000140924#宽带账号：15064679103；宽带地址：潍坊青州市高柳镇东良孟村东良孟高柳镇东良孟村5号箱（鹏程超市东岳金成家）*********；客户来电反映宽带电视无法使用，要求上门处理，联系电话：15064679103；联系人：***；来电流水：2025010609160789920801763。 </t>
  </si>
  <si>
    <t>2025-01-06 09:25:59</t>
  </si>
  <si>
    <t>2025-01-06 09:26:36</t>
  </si>
  <si>
    <t>SD-057-250106-621784-2038</t>
  </si>
  <si>
    <t>2025-01-06 10:56:46</t>
  </si>
  <si>
    <t>【调研】-80+银卡-普通区域-奎文区-丁家道口片区-18663679969-200M-业务受理宽带-次数0-202501060000249342</t>
  </si>
  <si>
    <t>2025-01-07 10:57:00</t>
  </si>
  <si>
    <t>202501060000249342</t>
  </si>
  <si>
    <t>202501060000249342# 宽带账号:18663679969; 联系电话：18663679969，问题类型：此工单为群障修复工单，根据群障全量闭环修复管理要求，为确保客户网络通畅，请装维人员跟进修复网络问题，谢谢！ 
 群障标题：公告。故障描述：主干光纤断或OLT检测不到预期的光信号（LOS）主叫号码：18663679969.0;该号码仅供参考，请优先联系宽带账号。</t>
  </si>
  <si>
    <t>2025-01-06 10:59:45</t>
  </si>
  <si>
    <t>2025-01-06 10:59:59</t>
  </si>
  <si>
    <t>SD-057-250106-497816-1633</t>
  </si>
  <si>
    <t>2025-01-06 10:25:10</t>
  </si>
  <si>
    <t>普通区域-奎文区-梨园小区-18853658093-300M-宽带上网投诉-次数0-202501060000211947</t>
  </si>
  <si>
    <t>202501060000211947</t>
  </si>
  <si>
    <t xml:space="preserve">202501060000211947#流程受理流水号：20250106102340188536580931041903
客户号码:18853658093
客户姓名:杨**
投诉地市:潍坊
来话流水:2025010610193042220835263
宽带账号:18853658093
宽带账号归属地市:潍坊
宽带账号归属区县:高新
故障地址:潍坊高新高新城区新华路梨园小区北区3号楼*********
联系电话:18853658093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光功率:-15.62
故障大类:宽带/电视
故障细类:宽带无法上网
携转原因:
故障时间:2025-01-06 10:24:14
具体故障现象:提示网络无法连接，
客户其他诉求:客户侧为质差终端，要求上门更换终端并一并处理故障问题。
</t>
  </si>
  <si>
    <t>2025-01-06 10:28:01</t>
  </si>
  <si>
    <t>2025-01-06 10:43:06</t>
  </si>
  <si>
    <t>SD-057-250106-810256-2662</t>
  </si>
  <si>
    <t>2025-01-06 11:46:45</t>
  </si>
  <si>
    <t>普通区域-安丘市-河南东张排村自然村-15169601546-300M-业务受理宽带-次数0-202501060000305246</t>
  </si>
  <si>
    <t>202501060000305246</t>
  </si>
  <si>
    <t>202501060000305246# 宽带账号:15169601546; 联系电话：15169601546，问题类型：此工单为群障修复工单，根据群障全量闭环修复管理要求，为确保客户网络通畅，请装维人员跟进修复网络问题，谢谢！ 
 群障标题：公告。故障描述：潍坊安丘市河南东张排村自然村光缆故障，预估24小时恢复，请帮忙拦截,如有需要请联系片区装维师傅王永琳15706307091主叫号码：15169601546.0;该号码仅供参考，请优先联系宽带账号。</t>
  </si>
  <si>
    <t>2025-01-06 11:53:34</t>
  </si>
  <si>
    <t>2025-01-06 11:54:17</t>
  </si>
  <si>
    <t>SD-057-250106-307652-831</t>
  </si>
  <si>
    <t>2025-01-06 09:22:36</t>
  </si>
  <si>
    <t>【调研】-80+金卡-普通区域-潍城区-东小河自然村-13505360535-1000M-业务受理宽带-次数0-202501060000142264</t>
  </si>
  <si>
    <t>202501060000142264</t>
  </si>
  <si>
    <t xml:space="preserve">202501060000142264#【已关注中国移动10086微信公众号】流程受理流水号：20250106092210135053605351018954
客户号码:13505360535
客户姓名:李**
投诉地市:潍坊
来话流水:2025010609204671820866929
宽带账号:13505360535
宽带账号归属地市:潍坊
宽带账号归属区县:潍城区
故障地址:潍坊潍城区于河街道东小河东小河自然村潍城于河东小河村2017年7月17#李海房屋东墙*********
联系电话:13505360535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光功率:-20.04
故障大类:线上义诊(宽带外呼排障)
故障细类:网速慢/上网掉线
携转原因:
故障时间:2025-01-06 09:22:17
具体故障现象:网速慢卡顿，
客户其他诉求:
</t>
  </si>
  <si>
    <t>2025-01-06 09:29:01</t>
  </si>
  <si>
    <t>2025-01-06 09:29:14</t>
  </si>
  <si>
    <t>SD-851-304364-11822-21495</t>
  </si>
  <si>
    <t>SD-057-250106-186947-1116</t>
  </si>
  <si>
    <t>2025-01-06 09:44:13</t>
  </si>
  <si>
    <t>普通区域-昌乐县-太平店子村自然村-15866581834-300M-宽带上网投诉-次数0-20250106094153X713526868</t>
  </si>
  <si>
    <t>20250106094153X713526868</t>
  </si>
  <si>
    <t xml:space="preserve">【农村网络投诉】流程受理流水号：20250106094056158665818341025942
客户号码:15866581834
客户姓名:刘**
投诉地市:潍坊
来话流水:2025010609385225520829327
宽带账号:15866581834
宽带账号归属地市:潍坊
宽带账号归属区县:潍坊昌乐县
故障地址:潍坊昌乐县营丘镇太平店子村太平店子村自然村太平店子村2#（丛相斌屋东）*********
联系电话:15866581834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故障时间:2025-01-06 09:43:34
具体故障现象:光信号亮红灯：拔插捋直光纤线未恢复，请协助处理，谢谢。
客户其他诉求:
</t>
  </si>
  <si>
    <t>2025-01-06 09:51:41</t>
  </si>
  <si>
    <t>2025-01-06 10:07:08</t>
  </si>
  <si>
    <t>SD-851-318132-3593-1994</t>
  </si>
  <si>
    <t>SD-057-250106-347960-6966</t>
  </si>
  <si>
    <t>2025-01-06 17:50:02</t>
  </si>
  <si>
    <t>【调研】-(目标)普通区域-奎文区-（铁通）金丰名苑-15953654303-200M-宽带上网投诉-次数0-20250106174710X830220152</t>
  </si>
  <si>
    <t>2025-01-07 18:51:00</t>
  </si>
  <si>
    <t>20250106174710X830220152</t>
  </si>
  <si>
    <t xml:space="preserve">流程受理流水号：20250106174635159536543031186369
客户号码:15953654303
客户姓名:马**
投诉地市:潍坊
来话流水:2025010617462215020895237
宽带账号:15953654303
宽带账号归属地市:潍坊
宽带账号归属区县:高新
故障地址:潍坊高新新城街道桐荫街（铁通）金丰名苑金丰名苑1号楼*********
联系电话:15953654303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17:46:53
具体故障现象:打不开网页，
客户其他诉求:
</t>
  </si>
  <si>
    <t>2025-01-06 17:57:13</t>
  </si>
  <si>
    <t>2025-01-06 17:58:16</t>
  </si>
  <si>
    <t>SD-851-275684-34342-17556</t>
  </si>
  <si>
    <t>SD-057-250106-671342-2696</t>
  </si>
  <si>
    <t>2025-01-06 11:49:13</t>
  </si>
  <si>
    <t>【调研】-80+普通-普通区域-安丘市-辛家庄村自然村-15753652768-500M-宽带上网投诉-次数0-202501060000307686</t>
  </si>
  <si>
    <t>202501060000307686</t>
  </si>
  <si>
    <t>202501060000307686#流程受理流水号：20250106114413157536527681071342
客户号码:15753652768
客户姓名:杨**
投诉地市:潍坊
来话流水:2025010611431365820896624
宽带账号:15753652768
宽带账号归属地市:潍坊
宽带账号归属区县:安丘市
故障地址:潍坊安丘市刘家尧镇辛家庄村辛家庄村自然村5号箱辛国明东山*********
联系电话:15753652768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光功率:-18.04
故障大类:宽带/电视
故障细类:网速慢/上网掉线(专席)
携转原因:
故障时间:2025-01-06 11:46:27
具体故障现象:频繁掉线，客户反映多次表示师傅告知无法处理 ，客户要求修好网络 请继续进行处理 解决客户问题  谢谢
客户其他诉求:
;宽带小区$[辛家庄村自然村]$</t>
  </si>
  <si>
    <t>2025-01-06 11:53:46</t>
  </si>
  <si>
    <t>2025-01-06 11:55:18</t>
  </si>
  <si>
    <t>SD-851-269609-14273-634</t>
  </si>
  <si>
    <t>SD-057-250106-483192-677</t>
  </si>
  <si>
    <t>2025-01-06 09:10:27</t>
  </si>
  <si>
    <t>【调研】-(目标)普通区域-奎文区-和扬万悦城-13863666566-200M-宽带上网投诉-次数0-202501060000126208 二级督办</t>
  </si>
  <si>
    <t>2025-01-07 10:11:00</t>
  </si>
  <si>
    <t>202501060000126208</t>
  </si>
  <si>
    <t>202501060000126208#13863666566      客户反映家里电视无法观看，未说明具体故障现象，线上排障不配合，拒绝线上排障，客户要求师傅上门，不在家.要求派师傅,请协助处理，谢谢  
 联系人：先生    联系电话：本机    流水号：2025010609063146020870381</t>
  </si>
  <si>
    <t>2025-01-06 09:24:41</t>
  </si>
  <si>
    <t>2025-01-06 09:33:34</t>
  </si>
  <si>
    <t>SD-852-288945-79-20722</t>
  </si>
  <si>
    <t>SD-057-250106-817569-8760</t>
  </si>
  <si>
    <t>2025-01-06 21:35:36</t>
  </si>
  <si>
    <t>【调研】-80+金卡-普通区域-寒亭区-帝景国际小区-18764759206-1000M-宽带上网投诉-次数0-202501060000782569</t>
  </si>
  <si>
    <t>202501060000782569</t>
  </si>
  <si>
    <t>202501060000782569#【已关注中国移动10086微信公众号】流程受理流水号：20250106213418187647592061232044
客户号码:18764759206
客户姓名:赵**
投诉地市:潍坊
来话流水:2025010621340485120896495
宽带账号:18764759206
宽带账号归属地市:潍坊
宽带账号归属区县:寒亭区
故障地址:潍坊寒亭区经济开发区月河路帝景国际小区茅埠小区9号楼*********
联系电话:18764759206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光功率:-26.57
故障大类:宽带/电视
故障细类:宽带无法上网
携转原因:
故障时间:2025-01-06 21:34:48
具体故障现象:打不开网页，
客户其他诉求:
;宽带小区$[帝景国际小区]$</t>
  </si>
  <si>
    <t>2025-01-06 21:41:20</t>
  </si>
  <si>
    <t>2025-01-06 21:42:06</t>
  </si>
  <si>
    <t>SD-851-318127-15968-25823</t>
  </si>
  <si>
    <t>SD-057-250106-527819-1647</t>
  </si>
  <si>
    <t>2025-01-06 10:26:19</t>
  </si>
  <si>
    <t>普通区域-寒亭区-东院村自然村-15169447627-200M-业务受理宽带-次数0-202501060000214233</t>
  </si>
  <si>
    <t>202501060000214233</t>
  </si>
  <si>
    <t>202501060000214233# 宽带账号:15169447627; 联系电话：15169447627，问题类型：此工单为群障修复工单，根据群障全量闭环修复管理要求，为确保客户网络通畅，请装维人员跟进修复网络问题，谢谢！ 
 群障标题：公告。故障描述：潍坊寒亭区东院村自然村光缆故障，预估24小时恢复，请帮忙拦截,如有需要请联系片区装维师傅张喜15706307465主叫号码：15908019948.0;该号码仅供参考，请优先联系宽带账号。</t>
  </si>
  <si>
    <t>2025-01-06 10:41:16</t>
  </si>
  <si>
    <t>SD-057-250106-236571-893</t>
  </si>
  <si>
    <t>2025-01-06 09:26:34</t>
  </si>
  <si>
    <t>80+金卡-普通区域-寿光市-西关菜市场-15263647555-1000M-业务受理宽带-次数0-202501060000146409</t>
  </si>
  <si>
    <t>202501060000146409</t>
  </si>
  <si>
    <t>202501060000146409# 宽带账号:15263647555; 联系电话：15263647555，问题类型：此工单为群障修复工单，根据群障全量闭环修复管理要求，为确保客户网络通畅，请装维人员跟进修复网络问题，谢谢！ 
 群障标题：公告。故障描述：潍坊寿光市西关菜市场光缆故障，预估24小时恢复，请帮忙拦截,如有需要请联系片区装维师傅王晓宁15053691091主叫号码：15263647555.0;该号码仅供参考，请优先联系宽带账号。</t>
  </si>
  <si>
    <t>2025-01-06 09:36:57</t>
  </si>
  <si>
    <t>2025-01-06 09:37:16</t>
  </si>
  <si>
    <t>SD-851-266740-7341-29435</t>
  </si>
  <si>
    <t>SD-057-250106-416523-896</t>
  </si>
  <si>
    <t>2025-01-06 09:26:37</t>
  </si>
  <si>
    <t>普通区域-诸城市-金源府邸-13791890653-100M-业务受理宽带-次数0-202501060000146112</t>
  </si>
  <si>
    <t>2025-01-07 09:27:00</t>
  </si>
  <si>
    <t>202501060000146112</t>
  </si>
  <si>
    <t>202501060000146112# 宽带账号:13791890653; 联系电话：13791890653，问题类型：此工单为群障修复工单，根据群障全量闭环修复管理要求，为确保客户网络通畅，请装维人员跟进修复网络问题，谢谢！ 
 群障标题：公告。故障描述：金源府邸主叫号码：18706505829.0;该号码仅供参考，请优先联系宽带账号。</t>
  </si>
  <si>
    <t>2025-01-06 09:26:55</t>
  </si>
  <si>
    <t>2025-01-06 09:57:55</t>
  </si>
  <si>
    <t>SD-057-250106-261473-2057</t>
  </si>
  <si>
    <t>2025-01-06 10:59:02</t>
  </si>
  <si>
    <t>普通区域-诸城市-宝科龙旺华庭-18253608250-1000M-宽带上网投诉-次数0-20250106105618X178683726</t>
  </si>
  <si>
    <t>20250106105618X178683726</t>
  </si>
  <si>
    <t xml:space="preserve">流程受理流水号：20250106105452182536082501053293
客户号码:18253608250
客户姓名:王*
投诉地市:潍坊
来话流水:2025010610500557320812864
宽带账号:18253608250
宽带账号归属地市:潍坊
宽带账号归属区县:诸城市
故障地址:潍坊诸城市密州街道东武街宝科龙旺华庭15号楼2单元601
联系电话:18253608250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故障时间:2025-01-06 10:54:59
具体故障现象:网速慢卡顿，千兆宽带测速达到300-500M，在线指导客户操作，但是未恢复！请尽快给其联系，谢谢; 
客户其他诉求:
</t>
  </si>
  <si>
    <t>2025-01-06 11:02:45</t>
  </si>
  <si>
    <t>2025-01-06 11:03:01</t>
  </si>
  <si>
    <t>SD-851-284268-7340-20683</t>
  </si>
  <si>
    <t>SD-057-250106-285163-1135</t>
  </si>
  <si>
    <t>2025-01-06 09:45:58</t>
  </si>
  <si>
    <t>【调研】-(目标)普通区域-昌乐县-皇庄村自然村-15763056059-300M-宽带上网投诉-次数0-202501060000166906</t>
  </si>
  <si>
    <t>202501060000166906</t>
  </si>
  <si>
    <t>202501060000166906#宽带账号：15763056059；宽带地址：潍坊昌乐县营丘镇皇庄村皇庄村自然村皇庄村；客户来电反映宽带机顶盒看着就会自动黑屏经查询客户侧为质差机顶盒，请协助上门更换终端并一并处理故障问题，谢谢！联系电话：15763056059；联系人：***；来电流水2025010609435569220804949</t>
  </si>
  <si>
    <t>2025-01-06 09:53:27</t>
  </si>
  <si>
    <t>2025-01-06 09:54:17</t>
  </si>
  <si>
    <t>SD-057-250106-782469-1140</t>
  </si>
  <si>
    <t>2025-01-06 09:46:16</t>
  </si>
  <si>
    <t>普通区域-诸城市-哨头自然村-18765178994-300M-业务受理宽带-次数0-202501060000166554</t>
  </si>
  <si>
    <t>202501060000166554</t>
  </si>
  <si>
    <t>202501060000166554# 宽带账号:18765178994; 联系电话：18765178994，问题类型：此工单为群障修复工单，根据群障全量闭环修复管理要求，为确保客户网络通畅，请装维人员跟进修复网络问题，谢谢！ 
 群障标题：公告。故障描述：哨头自然村主叫号码：18765178994.0;该号码仅供参考，请优先联系宽带账号。</t>
  </si>
  <si>
    <t>2025-01-06 09:49:30</t>
  </si>
  <si>
    <t>2025-01-06 09:49:50</t>
  </si>
  <si>
    <t>2025-01-06 09:16:35</t>
  </si>
  <si>
    <t>80+普通-普通区域-潍城区-汇丰花园-17860680668-300M-宽带上网投诉-次数0-202501060000136763 一级督办</t>
  </si>
  <si>
    <t>202501060000136763</t>
  </si>
  <si>
    <t>2025-01-06 09:19:11</t>
  </si>
  <si>
    <t>2025-01-06 09:19:32</t>
  </si>
  <si>
    <t>SD-852-283711-986-25056</t>
  </si>
  <si>
    <t>SD-057-250106-651270-8762</t>
  </si>
  <si>
    <t>2025-01-06 21:36:07</t>
  </si>
  <si>
    <t>80+普通-普通区域-临朐县-临朐盛世家园-15762601896-1000M-业务受理宽带-次数0-202501060000780400</t>
  </si>
  <si>
    <t>202501060000780400</t>
  </si>
  <si>
    <t>202501060000780400# 宽带账号:15762601896; 联系电话：15762601896，问题类型：此工单为群障修复工单，根据群障全量闭环修复管理要求，为确保客户网络通畅，请装维人员跟进修复网络问题，谢谢！ 
 群障标题：公告。故障描述：潍坊临朐县临朐盛世家园光缆故障，预估24小时恢复，请帮忙拦截,如有需要请联系片区装维师傅赵坤15706307586主叫号码：15762601896.0;该号码仅供参考，请优先联系宽带账号。</t>
  </si>
  <si>
    <t>2025-01-07 07:01:04</t>
  </si>
  <si>
    <t>2025-01-07 07:15:37</t>
  </si>
  <si>
    <t>SD-851-263730-10864-10192</t>
  </si>
  <si>
    <t>SD-057-250106-576908-7031</t>
  </si>
  <si>
    <t>2025-01-06 17:57:22</t>
  </si>
  <si>
    <t>普通区域-安丘市-湖景龙湾-13964749997-100M-宽带上网投诉-次数0-202501060000661561</t>
  </si>
  <si>
    <t>2025-01-07 18:58:00</t>
  </si>
  <si>
    <t>202501060000661561</t>
  </si>
  <si>
    <t>202501060000661561#【已关注中国移动10086微信公众号】流程受理流水号：20250106175516139647499971188966
客户号码:13964749997
客户姓名:赵**
投诉地市:潍坊
来话流水:2025010617540458120885981
宽带账号:13964749997
宽带账号归属地市:潍坊
宽带账号归属区县:安丘市
故障地址:潍坊安丘市新安街道青云大街湖景龙湾31号楼*********
联系电话:13964749997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光功率:-17.95
故障大类:宽带/电视
故障细类:宽带无法上网(专席)
携转原因:
故障时间:2025-01-06 17:56:03
具体故障现象:网速慢卡顿，
客户其他诉求:要求双倍返还宽带费用，
;宽带小区$[湖景龙湾]$</t>
  </si>
  <si>
    <t>2025-01-06 18:02:18</t>
  </si>
  <si>
    <t>2025-01-06 18:02:41</t>
  </si>
  <si>
    <t>2025-01-06 10:55:16</t>
  </si>
  <si>
    <t>【调研】-80+银卡-普通区域-寿光市-南孙云子村自然村-15244427663-200M-宽带上网投诉-次数0-202501060000244462 一级督办</t>
  </si>
  <si>
    <t>2025-01-07 11:56:00</t>
  </si>
  <si>
    <t>202501060000244462</t>
  </si>
  <si>
    <t>2025-01-06 11:01:07</t>
  </si>
  <si>
    <t>2025-01-06 11:01:25</t>
  </si>
  <si>
    <t>SD-057-250106-236814-2040</t>
  </si>
  <si>
    <t>2025-01-06 10:56:51</t>
  </si>
  <si>
    <t>【调研】-普通区域-寿光市-常家-13721966912-300M-业务受理宽带-次数0-202501060000249348</t>
  </si>
  <si>
    <t>202501060000249348</t>
  </si>
  <si>
    <t>202501060000249348# 宽带账号:13721966912; 联系电话：13721966912，问题类型：此工单为群障修复工单，根据群障全量闭环修复管理要求，为确保客户网络通畅，请装维人员跟进修复网络问题，谢谢！ 
 群障标题：公告。故障描述：常家主叫号码：13721966912.0;该号码仅供参考，请优先联系宽带账号。</t>
  </si>
  <si>
    <t>2025-01-06 10:58:05</t>
  </si>
  <si>
    <t>2025-01-06 10:58:35</t>
  </si>
  <si>
    <t>SD-851-254461-8993-29230</t>
  </si>
  <si>
    <t>SD-057-250106-034982-1651</t>
  </si>
  <si>
    <t>2025-01-06 10:26:25</t>
  </si>
  <si>
    <t>普通区域-临朐县-奇石市场文化城-15863291256-100M-业务受理宽带-次数0-202501060000214543</t>
  </si>
  <si>
    <t>202501060000214543</t>
  </si>
  <si>
    <t>202501060000214543# 宽带账号:15863291256; 联系电话：15863291256，问题类型：此工单为群障修复工单，根据群障全量闭环修复管理要求，为确保客户网络通畅，请装维人员跟进修复网络问题，谢谢！ 
 群障标题：公告。故障描述：潍坊临朐县奇石市场文化城光缆故障，预估24小时恢复，请帮忙拦截,如有需要请联系片区装维师傅赵坤15706307586主叫号码：15863291256.0;该号码仅供参考，请优先联系宽带账号。</t>
  </si>
  <si>
    <t>2025-01-06 10:28:10</t>
  </si>
  <si>
    <t>2025-01-06 10:30:29</t>
  </si>
  <si>
    <t>SD-851-259287-5030-29454</t>
  </si>
  <si>
    <t>SD-057-250106-279350-6996</t>
  </si>
  <si>
    <t>普通区域-昌乐县-外贸家属院-13791651479-100M-宽带上网投诉-次数0-202501060000654776</t>
  </si>
  <si>
    <t>2025-01-07 18:54:00</t>
  </si>
  <si>
    <t>202501060000654776</t>
  </si>
  <si>
    <t>202501060000654776#宽带账号：13791651479；宽带地址：潍坊昌乐县城关街道新昌路外贸家属院执法局家属院2号楼*********；客户来电反映移动高清无法观看，要求上门，请协助处理，谢谢！联系电话：本机；联系人：先生；来电流水：2025010617503152820844610。</t>
  </si>
  <si>
    <t>2025-01-06 17:58:46</t>
  </si>
  <si>
    <t>SD-057-250106-239684-1110</t>
  </si>
  <si>
    <t>2025-01-06 09:43:54</t>
  </si>
  <si>
    <t>80+普通-普通区域-昌乐县-红河清水河小区-18764725799-500M-宽带上网投诉-次数0-202501060000164944</t>
  </si>
  <si>
    <t>202501060000164944</t>
  </si>
  <si>
    <t>202501060000164944#宽带账号：18764725799；宽带地址：潍坊昌乐县红河镇红河沿街红河清水河小区老村11号箱；客户来电反映移动高清无法观看，客户不配合排障，要求师傅上门，请协助处理，谢谢！联系电话：15949768286；联系人：女士；来电流水：2025010609395078220844086。</t>
  </si>
  <si>
    <t>2025-01-06 09:46:54</t>
  </si>
  <si>
    <t>2025-01-06 09:47:39</t>
  </si>
  <si>
    <t>SD-057-250106-829173-4675</t>
  </si>
  <si>
    <t>2025-01-06 14:35:07</t>
  </si>
  <si>
    <t>80+普通-普通区域-安丘市-孙家十里河村自然村-18264416549-1000M-宽带上网投诉-次数0-20250106143239X159427981</t>
  </si>
  <si>
    <t>20250106143239X159427981</t>
  </si>
  <si>
    <t xml:space="preserve">【农村网络投诉】流程受理流水号：20250106143152182644165491120164
客户号码:18264416549
客户姓名:刘**
投诉地市:潍坊
来话流水:2025010614311838920870834
宽带账号:18264416549
宽带账号归属地市:潍坊
宽带账号归属区县:安丘市
故障地址:潍坊安丘市贾戈街道孙家十里河村孙家十里河村自然村孙家十里河二次追加18号箱刘文利*********
联系电话:18264416549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14:33:18
具体故障现象:光猫亮红灯，
客户其他诉求:无
</t>
  </si>
  <si>
    <t>2025-01-06 14:50:31</t>
  </si>
  <si>
    <t>2025-01-06 14:51:07</t>
  </si>
  <si>
    <t>SD-851-248405-15403-28733</t>
  </si>
  <si>
    <t>SD-057-250106-319782-7050</t>
  </si>
  <si>
    <t>2025-01-06 17:59:56</t>
  </si>
  <si>
    <t>【调研】-80+银卡-普通区域-寒亭区-南里村自然村-13854448908-1000M-宽带上网投诉-次数0-202501060000662289</t>
  </si>
  <si>
    <t>202501060000662289</t>
  </si>
  <si>
    <t>202501060000662289#宽带账号：13854448908；宽带地址：潍坊寒亭区南孙镇南里村南里村自然村南孙镇南里村9号箱；客户来电反映宽带连接不了，客户不配合线上指导，要求上门，请协助处理，谢谢！联系电话：15264655998；联系人：女士；来电流水：2025010617575603320829351</t>
  </si>
  <si>
    <t>2025-01-06 18:05:57</t>
  </si>
  <si>
    <t>2025-01-06 18:10:42</t>
  </si>
  <si>
    <t>SD-851-242284-19384-28618</t>
  </si>
  <si>
    <t>SD-057-250106-651784-6979</t>
  </si>
  <si>
    <t>2025-01-06 17:52:04</t>
  </si>
  <si>
    <t>普通区域-高密市-新新家园-18366390427-300M-宽带上网投诉-次数0-202501060000653611</t>
  </si>
  <si>
    <t>2025-01-07 18:53:00</t>
  </si>
  <si>
    <t>202501060000653611</t>
  </si>
  <si>
    <t>202501060000653611#宽带账号：18366390427；宽带地址：潍坊高密市醴泉街道顺河路（铁通）新新家园新新家园22号楼；联系电话：18366390427客户来电反映宽带无法连接上网 请核实处理 谢谢 ..线上指导无法操作 来电流水..2025010617483286320821164</t>
  </si>
  <si>
    <t>2025-01-06 17:57:24</t>
  </si>
  <si>
    <t>2025-01-06 18:01:47</t>
  </si>
  <si>
    <t>SD-057-250106-836279-1983</t>
  </si>
  <si>
    <t>2025-01-06 10:53:10</t>
  </si>
  <si>
    <t>80+普通-普通区域-奎文区-鸢飞小区检察院宿舍-15269603249-1000M-宽带上网投诉-次数0-20250106105054X854645576</t>
  </si>
  <si>
    <t>20250106105054X854645576</t>
  </si>
  <si>
    <t xml:space="preserve">流程受理流水号：20250106104918152696032491051261
客户号码:15269603249
客户姓名:李**
投诉地市:潍坊
来话流水:2025010610485105720893501
宽带账号:15269603249
宽带账号归属地市:潍坊
宽带账号归属区县:--
故障地址:潍坊高新高新城区蓉花路鸢飞小区检察院宿舍4号楼*********
联系电话:15269603249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光功率:-27.44
故障大类:宽带/电视
故障细类:宽带无法上网
携转原因:
故障时间:2025-01-06 10:50:18
具体故障现象:提示网络无法连接，
客户其他诉求:客户要求宽带报修，
</t>
  </si>
  <si>
    <t>2025-01-06 10:57:10</t>
  </si>
  <si>
    <t>SD-851-294368-604-27267</t>
  </si>
  <si>
    <t>2025-01-06 10:56:18</t>
  </si>
  <si>
    <t>【调研】-80+银卡-普通区域-潍城区-金鸢铭都-13696364710-1000M-宽带上网投诉-次数0-202501060000247310 一级督办</t>
  </si>
  <si>
    <t>202501060000247310</t>
  </si>
  <si>
    <t>2025-01-06 10:59:12</t>
  </si>
  <si>
    <t>2025-01-06 10:59:35</t>
  </si>
  <si>
    <t>SD-851-290880-7178-29525</t>
  </si>
  <si>
    <t>SD-057-250106-290765-802</t>
  </si>
  <si>
    <t>2025-01-06 09:19:57</t>
  </si>
  <si>
    <t>【调研】-普通区域-奎文区-泰华商圈-15763612061-200M-宽带上网投诉-次数0-202501060000137100</t>
  </si>
  <si>
    <t>2025-01-07 10:20:00</t>
  </si>
  <si>
    <t>202501060000137100</t>
  </si>
  <si>
    <t>202501060000137100#宽带账号：15763612061；联系电话：15763612061宽带地址：潍坊奎文区东关街道东风街四平路泰华商圈水印公寓；客户来电反映网络频繁掉线，线上指导无法配合操作，要求上门处理, 来电流水：2025010609160187220800367</t>
  </si>
  <si>
    <t>2025-01-06 09:22:11</t>
  </si>
  <si>
    <t>2025-01-06 09:22:30</t>
  </si>
  <si>
    <t>SD-057-250106-947852-1602</t>
  </si>
  <si>
    <t>2025-01-06 10:22:28</t>
  </si>
  <si>
    <t>【调研】-80+普通-普通区域-安丘市-人民路至健康路沿街两边-15064695167-1000M-宽带上网投诉-次数0-202501060000209008</t>
  </si>
  <si>
    <t>202501060000209008</t>
  </si>
  <si>
    <t>202501060000209008#宽带账号：15064695167；宽带地址：潍坊安丘市兴安街道建安路人民路至健康路沿街两边人民路至健康路客户来电反映宽带频繁掉线，客户不配合排障，要求上门，请协助处理，谢谢！联系电话：15064695167；联系人：先生；</t>
  </si>
  <si>
    <t>2025-01-06 10:24:46</t>
  </si>
  <si>
    <t>2025-01-06 10:25:03</t>
  </si>
  <si>
    <t>SD-851-263185-15400-11153</t>
  </si>
  <si>
    <t>SD-057-250106-816530-7030</t>
  </si>
  <si>
    <t>2025-01-06 17:57:14</t>
  </si>
  <si>
    <t>80+普通-普通区域-坊子区-福园小区-15863656028-300M-宽带上网投诉-次数0-202501060000660050</t>
  </si>
  <si>
    <t>202501060000660050</t>
  </si>
  <si>
    <t>202501060000660050#宽带账号：15863656028；宽带地址：潍坊坊子区坊子新区龙泉街福园小区福园小区10号楼*********；客户来电反映宽带/电脑无法连接，/客户不配合排障，要求上门，请协助处理，谢谢！！来电流水：2025010617531970520877505，联系电话：15863656028</t>
  </si>
  <si>
    <t>2025-01-06 18:02:16</t>
  </si>
  <si>
    <t>2025-01-06 18:03:38</t>
  </si>
  <si>
    <t>SD-057-250106-874091-2669</t>
  </si>
  <si>
    <t>2025-01-06 11:46:57</t>
  </si>
  <si>
    <t>80+白金-普通区域-寿光市-柴家村自然村-13953676806-1000M-业务受理宽带-次数0-202501060000305559</t>
  </si>
  <si>
    <t>202501060000305559</t>
  </si>
  <si>
    <t>202501060000305559# 宽带账号:13953676806; 联系电话：13953676806，问题类型：此工单为群障修复工单，根据群障全量闭环修复管理要求，为确保客户网络通畅，请装维人员跟进修复网络问题，谢谢！ 
 群障标题：公告。故障描述：潍坊寿光市柴家村自然村光缆故障，预估24小时恢复，请帮忙拦截,如有需要请联系片区装维师傅吕会涛15706307819主叫号码：13953676806.0;该号码仅供参考，请优先联系宽带账号。</t>
  </si>
  <si>
    <t>2025-01-06 12:13:49</t>
  </si>
  <si>
    <t>2025-01-06 12:14:52</t>
  </si>
  <si>
    <t>SD-851-259877-12729-18869</t>
  </si>
  <si>
    <t>SD-057-250106-746592-755</t>
  </si>
  <si>
    <t>2025-01-06 09:16:36</t>
  </si>
  <si>
    <t>普通区域-奎文区-恒联东宿舍-13793617382-1000M-宽带上网投诉-次数0-202501060000130931</t>
  </si>
  <si>
    <t>202501060000130931</t>
  </si>
  <si>
    <t>202501060000130931#13793617382 客户来电反映宽带网络无法使用，光猫设备状态正常，经系统检测查询客户端存在质差路由器故障隐患，线上排障客户表示不认可，请求师傅协助上门处理，谢谢
联系电话：本机 联系人：先生  流水号:2025010609114487320840621</t>
  </si>
  <si>
    <t>2025-01-06 09:22:00</t>
  </si>
  <si>
    <t>2025-01-06 09:24:26</t>
  </si>
  <si>
    <t>SD-057-250106-306742-1183</t>
  </si>
  <si>
    <t>2025-01-06 09:49:08</t>
  </si>
  <si>
    <t>普通区域-青州市-口埠村-15266468001-500M-宽带上网投诉-次数0-202501060000168142</t>
  </si>
  <si>
    <t>202501060000168142</t>
  </si>
  <si>
    <t>202501060000168142#宽带账号：15266468001宽带地址：潍坊青州市何官镇口埠村
客户来电反映机顶盒无法使用，客户不会操作，无法进行线上指导，经查询客户侧为质差机顶盒终端，请协助处理故障问题，谢谢！联系电话：本机联系人：先生；来电流水：2025010609414072520871312</t>
  </si>
  <si>
    <t>2025-01-06 09:52:46</t>
  </si>
  <si>
    <t>2025-01-06 09:54:05</t>
  </si>
  <si>
    <t>SD-057-250106-905431-8793</t>
  </si>
  <si>
    <t>2025-01-06 21:46:57</t>
  </si>
  <si>
    <t>普通区域-诸城市-太古庄三村自然村-13863628852-300M-宽带上网投诉-次数0-202501060000781306</t>
  </si>
  <si>
    <t>202501060000781306</t>
  </si>
  <si>
    <t>202501060000781306#流程受理流水号：20250106214559138636288521232394
客户号码:13863628852
客户姓名:李**
投诉地市:潍坊
来话流水:2025010621454850020825669
宽带账号:13863628852
宽带账号归属地市:潍坊
宽带账号归属区县:诸城市
故障地址:潍坊诸城市贾悦镇太古庄三村太古庄三村自然村太古庄三村扩容19#箱*********
联系电话:13863628852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21:41:56
具体故障现象:光猫亮红灯，
客户其他诉求:
;宽带小区$[太古庄三村自然村]$</t>
  </si>
  <si>
    <t>2025-01-06 21:49:52</t>
  </si>
  <si>
    <t>2025-01-06 21:50:26</t>
  </si>
  <si>
    <t>SD-057-250106-648309-1656</t>
  </si>
  <si>
    <t>2025-01-06 10:26:34</t>
  </si>
  <si>
    <t>普通区域-青州市-南河东村-18253612602-300M-宽带上网投诉-次数0-202501060000212984</t>
  </si>
  <si>
    <t>202501060000212984</t>
  </si>
  <si>
    <t>202501060000212984#流程受理流水号：20250106102239182536126021041515
客户号码:18253612602
客户姓名:崔*
投诉地市:潍坊
来话流水:2025010610222635120881220
宽带账号:18253612602
宽带账号归属地市:潍坊
宽带账号归属区县:青州市
故障地址:潍坊青州市益都街道南河东村南河东村5号箱（郭继宝家）*********
联系电话:18253612602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10:23:07
具体故障现象:客户来电表示宽带无法上网。
客户其他诉求:
;宽带小区$[南河东村]$</t>
  </si>
  <si>
    <t>2025-01-06 10:28:00</t>
  </si>
  <si>
    <t>2025-01-06 10:28:27</t>
  </si>
  <si>
    <t>SD-851-260527-24873-13926</t>
  </si>
  <si>
    <t>SD-057-250106-862503-1586</t>
  </si>
  <si>
    <t>2025-01-06 10:20:38</t>
  </si>
  <si>
    <t>【调研】-80+普通-普通区域-坊子区-理想小镇-15169696145-1000M-宽带上网投诉-次数0-20250106101945X985492745</t>
  </si>
  <si>
    <t>20250106101945X985492745</t>
  </si>
  <si>
    <t xml:space="preserve">流程受理流水号：20250106101421151696961451038484
客户号码:15169696145
客户姓名:韩*
投诉地市:潍坊
来话流水:2025010610091097220878061
宽带账号:15169696145
宽带账号归属地市:潍坊
宽带账号归属区县:坊子区
故障地址:潍坊坊子区坊子新区凤凰大街理想小镇潍坊坊子理想小镇23号楼1单元分纤箱*********
联系电话:15169696145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故障细类:宽带无法上网(专席)
携转原因:
故障时间:2025-01-06 10:20:35
具体故障现象:网络无法连接
客户其他诉求:
</t>
  </si>
  <si>
    <t>2025-01-06 10:31:44</t>
  </si>
  <si>
    <t>2025-01-06 10:33:37</t>
  </si>
  <si>
    <t>SD-851-233352-13382-12157</t>
  </si>
  <si>
    <t>SD-057-250106-971384-2649</t>
  </si>
  <si>
    <t>2025-01-06 11:46:20</t>
  </si>
  <si>
    <t>【调研】-80+银卡-普通区域-奎文区-李家社区-13626362559-1000M-业务受理宽带-次数0-202501060000304665</t>
  </si>
  <si>
    <t>202501060000304665</t>
  </si>
  <si>
    <t>202501060000304665#【已关注中国移动10086微信公众号】 宽带账号:13626362559; 联系电话：13626362559，问题类型：此工单为群障修复工单，根据群障全量闭环修复管理要求，为确保客户网络通畅，请装维人员跟进修复网络问题，谢谢！ 
 群障标题：公告。故障描述：潍坊奎文区李家社区光缆故障，预估24小时恢复，请帮忙拦截,如有需要请联系片区装维师傅吴铁柏15706307482主叫号码：13562624977.0;该号码仅供参考，请优先联系宽带账号。</t>
  </si>
  <si>
    <t>2025-01-06 11:59:05</t>
  </si>
  <si>
    <t>2025-01-06 12:55:53</t>
  </si>
  <si>
    <t>SD-851-267332-14217-21922</t>
  </si>
  <si>
    <t>SD-057-250106-625439-864</t>
  </si>
  <si>
    <t>2025-01-06 09:25:06</t>
  </si>
  <si>
    <t>普通区域-高密市-振兴街东段聚类-13287679966-100M-宽带上网投诉-次数0-202501060000144084</t>
  </si>
  <si>
    <t>2025-01-07 10:26:00</t>
  </si>
  <si>
    <t>202501060000144084</t>
  </si>
  <si>
    <t>202501060000144084#流程受理流水号：20250106092430132876799661019855
客户号码:13287679966
客户姓名:张*
投诉地市:潍坊
来话流水:2025010609234883220809843
宽带账号:13287679966
账号归属区县:高密市锦图通讯中心
联系电话:13287679966
联系人:先生/女士
宽带地址:潍坊
工单紧急程度:一般
是否投诉倾向:否
是否重复投诉:否
是否携转意向:否
是否有升级投诉倾向:否
*业务名称:业务融合开机流程宽带
投诉内容:手机号码：13287679966，【问题描述】客户已办理宽带业务，有开通单，要求装维尽快联系上门，请处理，谢谢。联系电话：13287679966，联系人：先生/女士，录音流水号：2025010609234883220809843。受理明细：531920062399999999。
在途开通单信息：536241225829760930，13287679966，2024-12-25 09:42:19，业务融合开机流程宽带，处理中，装维选址
是否到厅:否
业务名称:业务融合开机流程宽带
;宽带小区$[振兴街东段聚类]$</t>
  </si>
  <si>
    <t>2025-01-06 09:31:35</t>
  </si>
  <si>
    <t>2025-01-06 09:31:50</t>
  </si>
  <si>
    <t>SD-851-309712-1490-19739</t>
  </si>
  <si>
    <t>SD-057-250106-453906-2025</t>
  </si>
  <si>
    <t>2025-01-06 10:56:22</t>
  </si>
  <si>
    <t>【调研】-普通区域-奎文区-丁家道口片区-15065658883-1000M-业务受理宽带-次数0-202501060000249113</t>
  </si>
  <si>
    <t>202501060000249113</t>
  </si>
  <si>
    <t>202501060000249113#【已关注中国移动10086微信公众号】 宽带账号:15065658883; 联系电话：15065658883，问题类型：此工单为群障修复工单，根据群障全量闭环修复管理要求，为确保客户网络通畅，请装维人员跟进修复网络问题，谢谢！ 
 群障标题：公告。故障描述：主干光纤断或OLT检测不到预期的光信号（LOS）主叫号码：15065658883.0;该号码仅供参考，请优先联系宽带账号。</t>
  </si>
  <si>
    <t>2025-01-06 10:58:39</t>
  </si>
  <si>
    <t>2025-01-06 10:59:01</t>
  </si>
  <si>
    <t>SD-851-230027-5150-2058</t>
  </si>
  <si>
    <t>SD-057-250106-758964-4648</t>
  </si>
  <si>
    <t>2025-01-06 14:32:17</t>
  </si>
  <si>
    <t>普通区域-奎文区-金都花园-18853666581-300M-宽带上网投诉-次数0-202501060000435809</t>
  </si>
  <si>
    <t>202501060000435809</t>
  </si>
  <si>
    <t>202501060000435809#宽带账号：18853666581；宽带地址：潍坊奎文区北苑街道玉清街金都花园1号楼*********；；客户来电反映宽带卡顿 /客户不配合排障，要求上门，请协助处理，谢谢！来电流水：2025010614280165920825192，联系电话：18853666581</t>
  </si>
  <si>
    <t>2025-01-06 14:36:07</t>
  </si>
  <si>
    <t>2025-01-06 14:36:29</t>
  </si>
  <si>
    <t>SD-851-269574-11454-15737</t>
  </si>
  <si>
    <t>SD-057-250106-034851-8797</t>
  </si>
  <si>
    <t>2025-01-06 21:48:07</t>
  </si>
  <si>
    <t>【调研】-普通区域-寒亭区-温馨家园小区-13465650490-100M-宽带上网投诉-次数0-202501060000782892</t>
  </si>
  <si>
    <t>202501060000782892</t>
  </si>
  <si>
    <t>202501060000782892#流程受理流水号：20250106214631134656504901232402
客户号码:13465650490
客户姓名:仲**
投诉地市:潍坊
来话流水:2025010621461676720826821
宽带账号:13465650490
宽带账号归属地市:潍坊
宽带账号归属区县:寒亭区
故障地址:潍坊寒亭区寒亭街道运河街温馨家园小区12号楼*********
联系电话:13465650490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21:48:08
具体故障现象:光猫亮红灯，
客户其他诉求:
;宽带小区$[温馨家园小区]$</t>
  </si>
  <si>
    <t>2025-01-06 22:02:04</t>
  </si>
  <si>
    <t>2025-01-06 22:02:25</t>
  </si>
  <si>
    <t>SD-057-250106-207384-1654</t>
  </si>
  <si>
    <t>2025-01-06 10:26:31</t>
  </si>
  <si>
    <t>【调研】-80+普通-普通区域-潍城区-新城花园-15153671027-100M-业务受理宽带-次数0-202501060000214253</t>
  </si>
  <si>
    <t>202501060000214253</t>
  </si>
  <si>
    <t>202501060000214253#【已关注中国移动10086微信公众号】 宽带账号:15153671027; 联系电话：15153671027，问题类型：此工单为群障修复工单，根据群障全量闭环修复管理要求，为确保客户网络通畅，请装维人员跟进修复网络问题，谢谢！ 
 群障标题：公告。故障描述：新城花园主叫号码：100860536.0;该号码仅供参考，请优先联系宽带账号。</t>
  </si>
  <si>
    <t>2025-01-06 10:28:21</t>
  </si>
  <si>
    <t>2025-01-06 10:28:41</t>
  </si>
  <si>
    <t>SD-057-250106-067451-6980</t>
  </si>
  <si>
    <t>2025-01-06 17:52:15</t>
  </si>
  <si>
    <t>普通区域-高密市-名基凤凰城南区二期-13561429014-100M-宽带上网投诉-次数0-202501060000654643</t>
  </si>
  <si>
    <t>202501060000654643</t>
  </si>
  <si>
    <t>202501060000654643#流程受理流水号：20250106175122135614290141187782
客户号码:13561429014
客户姓名:宫**
投诉地市:潍坊
来话流水:2025010617491561420829480
宽带账号:13561429014
宽带账号归属地市:潍坊
宽带账号归属区县:高密市
故障地址:潍坊高密市朝阳街道凤凰大街名基凤凰城南区二期高密名基凤凰城南区二期17号楼二单元19号箱*********
联系电话:17362064610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
故障细类:宽带无法上网(专席)
携转原因:
故障时间:2025-01-06 17:55:54
具体故障现象:光猫灯正常但电脑手机无法上网，重启设备无效
客户其他诉求:
;宽带小区$[名基凤凰城南区二期]$</t>
  </si>
  <si>
    <t>2025-01-06 17:57:20</t>
  </si>
  <si>
    <t>2025-01-06 17:57:44</t>
  </si>
  <si>
    <t>SD-057-250106-607218-2660</t>
  </si>
  <si>
    <t>2025-01-06 11:46:41</t>
  </si>
  <si>
    <t>普通区域-奎文区-恒大名都四期-15763059564-100M-业务受理宽带-次数0-202501060000304972</t>
  </si>
  <si>
    <t>2025-01-07 11:47:00</t>
  </si>
  <si>
    <t>202501060000304972</t>
  </si>
  <si>
    <t>202501060000304972# 宽带账号:15763059564; 联系电话：15763059564，问题类型：此工单为群障修复工单，根据群障全量闭环修复管理要求，为确保客户网络通畅，请装维人员跟进修复网络问题，谢谢！ 
 群障标题：公告。故障描述：潍坊奎文区恒大名都四期光缆故障，预估24小时恢复，请帮忙拦截,如有需要请联系片区装维师傅王子龙15706307413主叫号码：15763059564.0;该号码仅供参考，请优先联系宽带账号。</t>
  </si>
  <si>
    <t>2025-01-06 11:53:19</t>
  </si>
  <si>
    <t>2025-01-06 11:53:42</t>
  </si>
  <si>
    <t>SD-057-250106-360791-845</t>
  </si>
  <si>
    <t>2025-01-06 09:23:26</t>
  </si>
  <si>
    <t>【调研】-80+普通-普通区域-高密市-乾元公寓-13053601166-1000M-宽带上网投诉-次数0-20250106092249X569334656</t>
  </si>
  <si>
    <t>20250106092249X569334656</t>
  </si>
  <si>
    <t xml:space="preserve">流程受理流水号：20250106092152130536011661018850
客户号码:13053601166
客户姓名:张*
投诉地市:潍坊
来话流水:2025010609180072020827901
宽带账号:13053601166
宽带账号归属地市:潍坊
宽带账号归属区县:高密市
故障地址:潍坊高密市密水街道古城路乾元公寓二号楼*********
联系电话:13053601166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光功率:-16.27
故障大类:宽带/电视
故障细类:网速慢/上网掉线(专席)
携转原因:
故障时间:2025-01-06 09:19:18
具体故障现象:网速慢卡顿，不配合指导操作，提及投诉，提及工信部，请协助处理
客户其他诉求:
</t>
  </si>
  <si>
    <t>2025-01-06 09:24:52</t>
  </si>
  <si>
    <t>2025-01-06 09:25:26</t>
  </si>
  <si>
    <t>SD-057-250106-054769-1117</t>
  </si>
  <si>
    <t>2025-01-06 09:44:16</t>
  </si>
  <si>
    <t>普通区域-诸城市-得利斯-18053640790-300M-宽带延伸服务-次数0-202501060000166601</t>
  </si>
  <si>
    <t>202501060000166601</t>
  </si>
  <si>
    <t xml:space="preserve">202501060000166601#流程受理流水号：20250106094040180536407901025837
客户号码:18053640790
客户姓名:郑**
投诉地市:潍坊
来话流水:2025010609385789620830671
宽带账号:18053640790
宽带账号归属地市:潍坊
宽带账号归属区县:诸城市
故障地址:潍坊诸城市昌城镇得利斯村得利斯得利斯村41#箱*********
联系电话:18053640790
联系人:先生/女士
工单紧急程度:一般
是否有升级投诉倾向:否
是否重复投诉:否
是否携转意向:否
是否投诉倾向:否
是否智能网关:智能网关
当前是否在线:是
接入方式:FTTH
是否质差终端:无质差信息
光功率:-16.42
故障大类:宽带/电视
故障细类:宽带延伸服务
携转原因:
故障时间:2025-01-06 09:43:07
具体故障现象:延长网线，
</t>
  </si>
  <si>
    <t>2025-01-06 09:45:51</t>
  </si>
  <si>
    <t>2025-01-06 09:47:07</t>
  </si>
  <si>
    <t>SD-057-250106-421930-2037</t>
  </si>
  <si>
    <t>2025-01-06 10:56:41</t>
  </si>
  <si>
    <t>【调研】-80+金卡-普通区域-奎文区-丁家道口片区-18264668888-1000M-业务受理宽带-次数0-202501060000248123</t>
  </si>
  <si>
    <t>202501060000248123</t>
  </si>
  <si>
    <t>202501060000248123# 宽带账号:18264668888; 联系电话：18264668888，问题类型：此工单为群障修复工单，根据群障全量闭环修复管理要求，为确保客户网络通畅，请装维人员跟进修复网络问题，谢谢！ 
 群障标题：公告。故障描述：主干光纤断或OLT检测不到预期的光信号（LOS）主叫号码：18264668888.0;该号码仅供参考，请优先联系宽带账号。</t>
  </si>
  <si>
    <t>2025-01-06 10:57:51</t>
  </si>
  <si>
    <t>2025-01-06 11:09:05</t>
  </si>
  <si>
    <t>SD-057-250106-316278-2205</t>
  </si>
  <si>
    <t>2025-01-06 11:11:13</t>
  </si>
  <si>
    <t>80+普通-普通区域-昌邑市-潍水龙城-13864694321-300M-宽带上网投诉-次数0-202501060000266676</t>
  </si>
  <si>
    <t>202501060000266676</t>
  </si>
  <si>
    <t>202501060000266676#流程受理流水号：20250106110857138646943211058454
客户号码:13864694321
客户姓名:战**
投诉地市:潍坊
来话流水:2025010611075272420883116
宽带账号:13864694321
宽带账号归属地市:潍坊
宽带账号归属区县:昌邑市
故障地址:潍坊昌邑市城区交通街潍水龙城北海花园怡人茶庄*********
联系电话:13864694321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故障细类:宽带无法上网(专席)
携转原因:
故障时间:2025-01-06 11:15:05
具体故障现象:光猫灯正常但电脑手机无法上网，
客户其他诉求:
;宽带小区$[潍水龙城]$</t>
  </si>
  <si>
    <t>2025-01-06 11:20:49</t>
  </si>
  <si>
    <t>2025-01-06 11:21:16</t>
  </si>
  <si>
    <t>SD-057-250106-742183-8114</t>
  </si>
  <si>
    <t>2025-01-06 19:47:02</t>
  </si>
  <si>
    <t>【调研】-80+银卡-(目标)普通区域-青州市-陈家园-18766464297-300M-魔百和投诉-次数0-20250106194419X859712688</t>
  </si>
  <si>
    <t>20250106194419X859712688</t>
  </si>
  <si>
    <t>【农村网络投诉】流程受理流水号：20250106194034187664642971214733
客户号码:18766464297
客户姓名:宋**
投诉地市:潍坊
来话流水:2025010619341064720862636
宽带账号:18766464297
宽带账号归属地市:潍坊
宽带账号归属区县:青州市
故障地址:潍坊青州市王坟镇陈家园村陈家园4号箱（中心街北陈效利）*********
联系电话:15863602964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故障细类:移动高清电视故障(专席)
携转原因:
故障时间:2025-01-06 19:43:59
魔百和单播/组播:组播
具体故障现象:电视提示“2001”：恢复出厂设置未恢复
客户其他诉求:
魔百和单/组播：组播</t>
  </si>
  <si>
    <t>2025-01-06 19:51:19</t>
  </si>
  <si>
    <t>2025-01-06 19:51:45</t>
  </si>
  <si>
    <t>SD-057-250106-764532-8108</t>
  </si>
  <si>
    <t>2025-01-06 19:46:39</t>
  </si>
  <si>
    <t>【调研】-普通区域-坊子区-阳光新城-15169563699-300M-宽带上网投诉-次数0-202501060000736196</t>
  </si>
  <si>
    <t>202501060000736196</t>
  </si>
  <si>
    <t>202501060000736196#流程受理流水号：20250106194538151695636991215659
客户号码:15169563699
客户姓名:李**
投诉地市:潍坊
来话流水:2025010619444342520823205
宽带账号:15169563699
宽带账号归属地市:潍坊
宽带账号归属区县:坊子区
故障地址:潍坊坊子区坊子新区崇文街阳光新城20号楼*********
联系电话:15169563699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光功率:-27.69
故障大类:宽带/电视
故障细类:网速慢/上网掉线(专席)
携转原因:
故障时间:2025-01-06 19:44:22
具体故障现象:家庭WiFi信号弱，光功率弱，请协助处理
客户其他诉求:
;宽带小区$[阳光新城]$</t>
  </si>
  <si>
    <t>2025-01-06 19:48:48</t>
  </si>
  <si>
    <t>2025-01-06 19:49:11</t>
  </si>
  <si>
    <t>SD-851-311439-12984-29992</t>
  </si>
  <si>
    <t>SD-057-250106-019563-5271</t>
  </si>
  <si>
    <t>2025-01-06 15:25:46</t>
  </si>
  <si>
    <t>普通区域-诸城市-null-05365175137-宽带上网投诉-次数0-202501060000496379</t>
  </si>
  <si>
    <t>2025-01-07 16:26:00</t>
  </si>
  <si>
    <t>202501060000496379</t>
  </si>
  <si>
    <t>202501060000496379# 05365175137客户来电反映手机号码无法正常使用，已建议客户联系10050铁通，客户不认可要求投诉，表示移动的问题，要求退还1年的费用，请处理谢谢，联系电话17753647999录音流水2025010615194593720892576</t>
  </si>
  <si>
    <t>2025-01-06 19:02:13</t>
  </si>
  <si>
    <t>家庭咨询-&gt;网络质量-&gt;家庭宽带-&gt;全局流转-&gt;功能使用-&gt;铁通割接后无法使用-&gt;全局流转</t>
  </si>
  <si>
    <t>2025-01-06 11:50:05</t>
  </si>
  <si>
    <t>80+普通-普通区域-昌乐县-东管庄和西管庄自然村-18678088063-1000M-魔百和投诉-次数0-202501060000306031 一级督办</t>
  </si>
  <si>
    <t>202501060000306031</t>
  </si>
  <si>
    <t>2025-01-06 11:57:41</t>
  </si>
  <si>
    <t>2025-01-06 11:57:59</t>
  </si>
  <si>
    <t>SD-057-250106-098275-8406</t>
  </si>
  <si>
    <t>2025-01-06 20:28:03</t>
  </si>
  <si>
    <t>普通区域-临朐县-兴隆路全福元西片区-18553627365-1000M-宽带上网投诉-次数0-202501060000757234</t>
  </si>
  <si>
    <t>202501060000757234</t>
  </si>
  <si>
    <t>202501060000757234#18553627365     客户反映有人联系去客户上门测宽带     一直没有人联系客户      客户要求尽快联系    联系人先生   联系电话18553627365    流水号 2025010620211444220813097</t>
  </si>
  <si>
    <t>2025-01-06 20:31:30</t>
  </si>
  <si>
    <t>2025-01-06 20:31:56</t>
  </si>
  <si>
    <t>SD-851-278561-11248-5858</t>
  </si>
  <si>
    <t>SD-057-250106-478610-8377</t>
  </si>
  <si>
    <t>2025-01-06 20:23:02</t>
  </si>
  <si>
    <t>【调研】-普通区域-青州市-堂子村-18753616987-200M-宽带上网投诉-次数0-20250106202033X339386780</t>
  </si>
  <si>
    <t>20250106202033X339386780</t>
  </si>
  <si>
    <t xml:space="preserve">【农村网络投诉】流程受理流水号：20250106201935187536169871222017
客户号码:18753616987
客户姓名:张*
投诉地市:潍坊
来话流水:2025010620190440920802551
宽带账号:18753616987
宽带账号归属地市:潍坊
宽带账号归属区县:青州市
故障地址:潍坊青州市东夏镇堂子村堂子村东夏镇堂子村10号箱（村西北张佩华）*********
联系电话:18753616987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20:20:04
具体故障现象:光猫亮红灯，
客户其他诉求:
</t>
  </si>
  <si>
    <t>2025-01-06 20:23:45</t>
  </si>
  <si>
    <t>2025-01-06 20:26:09</t>
  </si>
  <si>
    <t>SD-851-325016-29543-29452</t>
  </si>
  <si>
    <t>SD-057-250106-298740-8620</t>
  </si>
  <si>
    <t>2025-01-06 21:02:19</t>
  </si>
  <si>
    <t>普通区域-临朐县-蔡峪自然村-15064693617-500M-宽带上网投诉-次数0-20250106210102X462572199</t>
  </si>
  <si>
    <t>20250106210102X462572199</t>
  </si>
  <si>
    <t xml:space="preserve">【农村网络投诉】流程受理流水号：20250106210017150646936171228589
客户号码:15064693617
客户姓名:丛*
投诉地市:潍坊
来话流水:2025010620575676520874704
宽带账号:15064693617
宽带账号归属地市:潍坊
宽带账号归属区县:临朐县
故障地址:潍坊临朐县寺头镇人民政府蔡峪蔡峪自然村蔡峪2号箱丛兴同*********
联系电话:15863603989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故障时间:2025-01-06 21:00:26
具体故障现象:光猫亮红灯，插紧捋顺光纤线，重启设备
客户其他诉求:
</t>
  </si>
  <si>
    <t>2025-01-06 21:08:13</t>
  </si>
  <si>
    <t>2025-01-06 21:08:39</t>
  </si>
  <si>
    <t>SD-057-250106-236501-2273</t>
  </si>
  <si>
    <t>2025-01-06 11:16:35</t>
  </si>
  <si>
    <t>【调研】-普通区域-奎文区-世纪花苑-13964641472-100M-业务受理宽带-次数0-202501060000272824</t>
  </si>
  <si>
    <t>2025-01-07 11:17:00</t>
  </si>
  <si>
    <t>202501060000272824</t>
  </si>
  <si>
    <t>202501060000272824# 宽带账号:13964641472; 联系电话：13964641472，问题类型：此工单为群障修复工单，根据群障全量闭环修复管理要求，为确保客户网络通畅，请装维人员跟进修复网络问题，谢谢！ 
 群障标题：公告。故障描述：潍坊奎文区世纪花苑光缆故障，预估24小时恢复，请帮忙拦截,如有需要请联系片区装维师傅张永鸿15706366537主叫号码：13964641472.0;该号码仅供参考，请优先联系宽带账号。</t>
  </si>
  <si>
    <t>2025-01-06 11:46:15</t>
  </si>
  <si>
    <t>2025-01-06 11:46:44</t>
  </si>
  <si>
    <t>SD-057-250106-159340-8628</t>
  </si>
  <si>
    <t>2025-01-06 21:03:55</t>
  </si>
  <si>
    <t>FTTR-普通区域-青州市-大贯店-15269660277-1000M-宽带上网投诉-次数0-202501060000771616</t>
  </si>
  <si>
    <t>202501060000771616</t>
  </si>
  <si>
    <t>202501060000771616#受理号码 : 15269660277客户姓名 : 王**号码归属地 : 潍坊青州 － 青州-古城网格-铁通大众直销1用户品牌 : 神州行
客户来电反映，宽带上网慢，按流程排查未恢复，请协助处理，谢谢！
联系人：女士  联系电话：15269660277  宽带地址：潍坊青州市黄楼街道大贯店大贯店13号箱（赵良）*********  电话流水：2025010620591658420879936</t>
  </si>
  <si>
    <t>2025-01-06 21:06:46</t>
  </si>
  <si>
    <t>2025-01-06 21:07:11</t>
  </si>
  <si>
    <t>SD-851-241022-2966-8313</t>
  </si>
  <si>
    <t>SD-057-250106-984573-8070</t>
  </si>
  <si>
    <t>2025-01-06 19:42:33</t>
  </si>
  <si>
    <t>普通区域-临朐县-红庙子村自然村-13589188181-300M-宽带上网投诉-次数0-202501060000732633</t>
  </si>
  <si>
    <t>202501060000732633</t>
  </si>
  <si>
    <t>202501060000732633#
宽带账号：13589188181；宽带地址：潍坊临朐县辛寨镇人民政府红庙子村红庙子村自然村卧龙红庙子村；客户来电反映移动高清无法观看，客户已在机顶盒界面客户表示找不到机顶盒的遥控器，要求上门，并提及尽快处理此问题否则进行投诉，请协助处理，谢谢！联系电话：本机；联系人：先生；来电流水：2025010619332135020857782</t>
  </si>
  <si>
    <t>2025-01-06 19:46:14</t>
  </si>
  <si>
    <t>2025-01-06 19:47:22</t>
  </si>
  <si>
    <t>SD-851-304605-4324-25821</t>
  </si>
  <si>
    <t>2025-01-06 14:56:52</t>
  </si>
  <si>
    <t>【调研】-普通区域-安丘市-大盛娄子自然村-15006561901-300M-业务受理宽带-次数0-202501060000466349 一级督办</t>
  </si>
  <si>
    <t>202501060000466349</t>
  </si>
  <si>
    <t>2025-01-06 14:57:56</t>
  </si>
  <si>
    <t>2025-01-06 14:58:43</t>
  </si>
  <si>
    <t>SD-057-250106-628713-4924</t>
  </si>
  <si>
    <t>2025-01-06 14:56:17</t>
  </si>
  <si>
    <t>普通区域-奎文区-加州世纪尊品三期-18053633630-300M-宽带上网投诉-次数0-20250106145536X536062923</t>
  </si>
  <si>
    <t>20250106145536X536062923</t>
  </si>
  <si>
    <t xml:space="preserve">流程受理流水号：20250106144938180536336301126214
客户号码:18053633630
客户姓名:徐**
投诉地市:潍坊
来话流水:2025010614483274620822793
宽带账号:18053633630
宽带账号归属地市:潍坊
宽带账号归属区县:奎文区
故障地址:潍坊奎文区高新城区北海路加州世纪尊品三期18号楼*********
联系电话:18053633630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故障细类:电脑上网出现故障(专席)
携转原因:
故障时间:2025-01-06 14:54:06
具体故障现象:电脑无法上网，请协助，谢谢
客户其他诉求:
</t>
  </si>
  <si>
    <t>2025-01-06 14:57:59</t>
  </si>
  <si>
    <t>2025-01-06 15:14:33</t>
  </si>
  <si>
    <t>SD-851-320510-13877-2911</t>
  </si>
  <si>
    <t>SD-057-250106-834526-4940</t>
  </si>
  <si>
    <t>2025-01-06 14:57:32</t>
  </si>
  <si>
    <t>【调研】-80+普通-普通区域-昌邑市-天水路沿街（鑫源金店至茅台酒）-17753668846-1000M-宽带上网投诉-次数0-202501060000464860</t>
  </si>
  <si>
    <t>202501060000464860</t>
  </si>
  <si>
    <t>202501060000464860#17753668846     客户要求尽快上门安装   联系人先生   联系电话17753668846    流水号2025010614530867520891097</t>
  </si>
  <si>
    <t>2025-01-06 15:00:53</t>
  </si>
  <si>
    <t>2025-01-06 15:01:47</t>
  </si>
  <si>
    <t>SD-851-322693-13523-1894</t>
  </si>
  <si>
    <t>SD-057-250106-854396-2816</t>
  </si>
  <si>
    <t>2025-01-06 11:57:10</t>
  </si>
  <si>
    <t>普通区域-昌邑市-曹戈庄-15163643200-100M-业务受理宽带-次数0-202501060000314962</t>
  </si>
  <si>
    <t>2025-01-07 11:58:00</t>
  </si>
  <si>
    <t>202501060000314962</t>
  </si>
  <si>
    <t>202501060000314962# 宽带账号:15163643200; 联系电话：15163643200，问题类型：此工单为群障修复工单，根据群障全量闭环修复管理要求，为确保客户网络通畅，请装维人员跟进修复网络问题，谢谢！ 
 群障标题：公告。故障描述：潍坊昌邑市曹戈庄光缆故障，预估24小时恢复，请帮忙拦截,如有需要请联系片区装维师傅李勇15706307207主叫号码：15064483796.0;该号码仅供参考，请优先联系宽带账号。</t>
  </si>
  <si>
    <t>2025-01-06 12:01:44</t>
  </si>
  <si>
    <t>2025-01-06 12:03:48</t>
  </si>
  <si>
    <t>SD-057-250106-371960-8642</t>
  </si>
  <si>
    <t>2025-01-06 21:06:30</t>
  </si>
  <si>
    <t>普通区域-安丘市-安丘领秀城-15762527602-200M-业务受理宽带-次数0-202501060000773341</t>
  </si>
  <si>
    <t>202501060000773341</t>
  </si>
  <si>
    <t>202501060000773341# 宽带账号:15762527602; 联系电话：15762527602，问题类型：此工单为群障修复工单，根据群障全量闭环修复管理要求，为确保客户网络通畅，请装维人员跟进修复网络问题，谢谢！ 
 群障标题：公告。故障描述：安丘领秀城主叫号码：15762527602.0;该号码仅供参考，请优先联系宽带账号。</t>
  </si>
  <si>
    <t>2025-01-06 21:09:51</t>
  </si>
  <si>
    <t>2025-01-06 21:10:46</t>
  </si>
  <si>
    <t>SD-057-250106-382951-7579</t>
  </si>
  <si>
    <t>2025-01-06 18:45:23</t>
  </si>
  <si>
    <t>80+银卡-普通区域-奎文区-水岸名居-15094959590-1000M-宽带上网投诉-次数0-202501060000699733</t>
  </si>
  <si>
    <t>202501060000699733</t>
  </si>
  <si>
    <t xml:space="preserve">202501060000699733#流程受理流水号：20250106184339150949595901202621
客户号码:15094959590
客户姓名:张**
投诉地市:潍坊
来话流水:2025010618420079020819120
宽带账号:15094959590
宽带账号归属地市:潍坊
宽带账号归属区县:奎文区
故障地址:潍坊奎文区潍州路街道道口路水岸名居7号楼*********
联系电话:15094959590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故障时间:2025-01-06 18:44:30
具体故障现象:提示网络无法连接，
客户其他诉求:客户侧为质差终端，要求上门更换终端并一并处理故障问题。
</t>
  </si>
  <si>
    <t>2025-01-06 18:58:07</t>
  </si>
  <si>
    <t>2025-01-06 18:58:42</t>
  </si>
  <si>
    <t>SD-851-279994-13841-8138</t>
  </si>
  <si>
    <t>SD-057-250106-706382-7398</t>
  </si>
  <si>
    <t>2025-01-06 18:26:50</t>
  </si>
  <si>
    <t>【重投】-(目标)普通区域-诸城市-诸城盛世名城-15854897565-300M-魔百和投诉-次数0-202501060000685290</t>
  </si>
  <si>
    <t>202501060000685290</t>
  </si>
  <si>
    <t>202501060000685290#流程受理流水号：20250106182522158548975651197948
客户号码:15854897565
客户姓名:娄**
投诉地市:潍坊
来话流水:2025010618213607520853271
宽带账号:15854897565
宽带账号归属地市:潍坊
宽带账号归属区县:诸城市
故障地址:潍坊诸城市密州街道东坡街盛世名城30号楼1单元1102
联系电话:13561431387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光功率:-18.56
故障大类:电视
故障细类:移动高清电视故障(专席)
携转原因:
故障时间:2025-01-06 18:25:23
魔百和单播/组播:组播
具体故障现象:电视机提示无信号，
客户其他诉求:
魔百和单/组播：组播;宽带小区$[诸城盛世名城]$</t>
  </si>
  <si>
    <t>2025-01-06 18:28:06</t>
  </si>
  <si>
    <t>2025-01-06 18:28:28</t>
  </si>
  <si>
    <t>SD-057-250106-217436-2758</t>
  </si>
  <si>
    <t>2025-01-06 11:53:51</t>
  </si>
  <si>
    <t>普通区域-奎文区-金华苑小区-17353653390-300M-业务受理宽带-次数0-202501060000309865</t>
  </si>
  <si>
    <t>202501060000309865</t>
  </si>
  <si>
    <t>202501060000309865# 导航立单,用户所在位置有群障,已向客户播报,客户要求装维回访.此工单为群障修复工单,根据群障全量闭环管理要求,为确保客户网络通畅,请装维人员跟进修复网络问题,谢谢.联系电话：17353653393</t>
  </si>
  <si>
    <t>2025-01-06 11:54:57</t>
  </si>
  <si>
    <t>2025-01-06 11:55:13</t>
  </si>
  <si>
    <t>SD-851-263620-3282-20132</t>
  </si>
  <si>
    <t>SD-057-250106-053812-16</t>
  </si>
  <si>
    <t>2025-01-06 07:03:46</t>
  </si>
  <si>
    <t>80+金卡-普通区域-奎文区-吉祥家园-13678669076-300M-宽带上网投诉-次数0-202501060000092533</t>
  </si>
  <si>
    <t>202501060000092533</t>
  </si>
  <si>
    <t>202501060000092533#流程受理流水号：20250106070019136786690761000066
客户号码:13678669076
客户姓名:刘**
投诉地市:潍坊
来话流水:2025010606595962320808649
宽带账号:13678669076
宽带账号归属地市:潍坊
宽带账号归属区县:奎文区
故障地址:潍坊奎文区北苑街道乐川街吉祥家园27号楼*********
联系电话:13678669076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07:02:42
具体故障现象:打不开网页，
客户其他诉求:客户要求9点以后回复处理。
;宽带小区$[吉祥家园]$</t>
  </si>
  <si>
    <t>2025-01-06 07:18:11</t>
  </si>
  <si>
    <t>2025-01-06 07:18:31</t>
  </si>
  <si>
    <t>SD-057-250106-240968-7553</t>
  </si>
  <si>
    <t>2025-01-06 18:41:14</t>
  </si>
  <si>
    <t>【重投】-【调研】-80+白金-普通区域-青州市-弥水春风小区-18615916973-300M-魔百和投诉-次数0-20250106184008X837524900</t>
  </si>
  <si>
    <t>20250106184008X837524900</t>
  </si>
  <si>
    <t>流程受理流水号：20250106183710186159169731201025
客户号码:18615916973
客户姓名:侯*
投诉地市:潍坊
来话流水:2025010618365069920880080
宽带账号:18615916973
宽带账号归属地市:潍坊
宽带账号归属区县:青州市
故障地址: 潍坊青州市云门山街道范公亭东路弥水春风小区14号楼2单元4层楼
联系电话:18615916973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光功率:-12.85
故障大类:宽带/电视
故障细类:移动高清电视故障(专席)
携转原因:
故障时间:2025-01-06 18:33:30
魔百和单播/组播:组播
具体故障现象:机顶盒没有声音，请协助谢谢
客户其他诉求:
魔百和单/组播：组播</t>
  </si>
  <si>
    <t>2025-01-06 18:42:55</t>
  </si>
  <si>
    <t>家庭业务-&gt;产品质量-&gt;互联网电视(移动高清)-&gt;全局流转-&gt;功能使用-&gt;无法升级、升级后无法正常使用-&gt;全局流转</t>
  </si>
  <si>
    <t>2025-01-06 18:46:20</t>
  </si>
  <si>
    <t>SD-057-250106-215769-2271</t>
  </si>
  <si>
    <t>2025-01-06 11:16:33</t>
  </si>
  <si>
    <t>普通区域-坊子区-大桃村自然村-17616832364-1000M-业务受理宽带-次数0-202501060000271845</t>
  </si>
  <si>
    <t>202501060000271845</t>
  </si>
  <si>
    <t>202501060000271845# 宽带账号:17616832364; 联系电话：17616832364，问题类型：此工单为群障修复工单，根据群障全量闭环修复管理要求，为确保客户网络通畅，请装维人员跟进修复网络问题，谢谢！ 
 群障标题：公告。故障描述：潍坊坊子区大桃村自然村光缆故障，预估24小时恢复，请帮忙拦截,如有需要请联系片区装维师傅王冰冰15706307252主叫号码：15006694863.0;该号码仅供参考，请优先联系宽带账号。</t>
  </si>
  <si>
    <t>2025-01-06 11:40:41</t>
  </si>
  <si>
    <t>2025-01-06 11:41:36</t>
  </si>
  <si>
    <t>SD-851-314226-1173-28442</t>
  </si>
  <si>
    <t>SD-057-250106-851429-8392</t>
  </si>
  <si>
    <t>2025-01-06 20:26:01</t>
  </si>
  <si>
    <t>普通区域-寒亭区-汇景名城小区-15954462647-100M-魔百和投诉-次数0-20250106202314X194881835</t>
  </si>
  <si>
    <t>20250106202314X194881835</t>
  </si>
  <si>
    <t>流程受理流水号：20250106201412159544626471221010
客户号码:15954462647
客户姓名:徐**
投诉地市:潍坊
来话流水:2025010620130747520873805
宽带账号:15954462647
宽带账号归属地市:潍坊
宽带账号归属区县:寒亭区
故障地址:潍坊寒亭区寒亭街道丰华路汇景名城小区9号楼*********
联系电话:15954462647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故障细类:移动高清电视故障(专席)
携转原因:
故障时间:2025-01-06 20:14:19
魔百和单播/组播:组播
具体故障现象:电视直播或点播无法观看，
客户其他诉求:请协助处理，谢谢
魔百和单/组播：组播</t>
  </si>
  <si>
    <t>2025-01-06 20:41:40</t>
  </si>
  <si>
    <t>2025-01-06 20:41:57</t>
  </si>
  <si>
    <t>SD-057-250106-917032-8407</t>
  </si>
  <si>
    <t>2025-01-06 20:28:04</t>
  </si>
  <si>
    <t>80+金卡-普通区域-青州市-南燕都小区-18363688983-200M-宽带上网投诉-次数0-202501060000758833</t>
  </si>
  <si>
    <t>202501060000758833</t>
  </si>
  <si>
    <t>202501060000758833#流程受理流水号：20250106202659183636889831223349
客户号码:18363688983
客户姓名:韩**
投诉地市:潍坊
来话流水:2025010620233805620824722
宽带账号:18363688983
宽带账号归属地市:潍坊
宽带账号归属区县:青州市
故障地址:潍坊青州市王府街道青都街南燕都小区3号楼*********
联系电话:18363688983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光功率:-16.81
故障大类:宽带/电视
故障细类:宽带无法上网(专席)
携转原因:
故障时间:2025-01-06 20:29:09
具体故障现象:光猫灯正常但手机无法上网，
客户其他诉求:
;宽带小区$[南燕都小区]$</t>
  </si>
  <si>
    <t>2025-01-06 20:36:36</t>
  </si>
  <si>
    <t>2025-01-06 20:37:01</t>
  </si>
  <si>
    <t>SD-057-250106-019643-7564</t>
  </si>
  <si>
    <t>2025-01-06 18:42:51</t>
  </si>
  <si>
    <t>【调研】-80+普通-普通区域-奎文区-福海花园-13508966068-300M-宽带上网投诉-次数0-202501060000699175</t>
  </si>
  <si>
    <t>202501060000699175</t>
  </si>
  <si>
    <t>202501060000699175#【已关注中国移动10086微信公众号】流程受理流水号：20250106183835135089660681201409
客户号码:13508966068
客户姓名:郭*
投诉地市:潍坊
来话流水:2025010618374780020887492
宽带账号:13508966068
宽带账号归属地市:潍坊
宽带账号归属区县:高新
故障地址:潍坊高新高新城区福寿街福海花园1-10号楼*********
联系电话:13508966068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
故障细类:宽带无法上网(专席)
携转原因:
故障时间:2025-01-06 18:45:10
具体故障现象:光猫灯正常但电脑手机无法上网，
客户其他诉求:
;宽带小区$[福海花园]$</t>
  </si>
  <si>
    <t>2025-01-06 18:45:55</t>
  </si>
  <si>
    <t>2025-01-06 18:47:09</t>
  </si>
  <si>
    <t>SD-057-250106-416053-2821</t>
  </si>
  <si>
    <t>2025-01-06 11:57:26</t>
  </si>
  <si>
    <t>【调研】-80+银卡-(目标)普通区域-寿光市-鸿润华府-13964611316-1000M-业务受理宽带-次数0-202501060000315353</t>
  </si>
  <si>
    <t>202501060000315353</t>
  </si>
  <si>
    <t>202501060000315353# 宽带账号:13964611316; 联系电话：13964611316，问题类型：此工单为群障修复工单，根据群障全量闭环修复管理要求，为确保客户网络通畅，请装维人员跟进修复网络问题，谢谢！ 
 群障标题：公告。故障描述：潍坊寿光市鸿润华府光缆故障，预估24小时恢复，请帮忙拦截,如有需要请联系片区装维师傅赵树全15169606966主叫号码：13964611316.0;该号码仅供参考，请优先联系宽带账号。</t>
  </si>
  <si>
    <t>2025-01-06 12:02:11</t>
  </si>
  <si>
    <t>2025-01-06 12:02:32</t>
  </si>
  <si>
    <t>SD-851-254873-16085-2301</t>
  </si>
  <si>
    <t>SD-057-250106-967124-2832</t>
  </si>
  <si>
    <t>2025-01-06 11:58:25</t>
  </si>
  <si>
    <t>80+普通-普通区域-青州市-益正佳苑-15698261661-1000M-宽带上网投诉-次数0-202501060000315460</t>
  </si>
  <si>
    <t>202501060000315460</t>
  </si>
  <si>
    <t>202501060000315460#宽带账号：15698261661；宽带地址：潍坊青州市云门山街道圣水路益正佳苑7号楼*********；客户来电反映宽带/卡顿，/客户不配合排障，要求上门，请协助处理，谢谢！
！来电流水：2025010611554369620857504，联系电话：15698261661</t>
  </si>
  <si>
    <t>2025-01-06 12:01:34</t>
  </si>
  <si>
    <t>2025-01-06 12:01:53</t>
  </si>
  <si>
    <t>SD-851-243153-10600-6174</t>
  </si>
  <si>
    <t>SD-057-250106-204987-5303</t>
  </si>
  <si>
    <t>2025-01-06 15:27:15</t>
  </si>
  <si>
    <t>【调研】-80+金卡-普通区域-高密市-潍坊市高密市醴泉街道夷安大道华达新苑-15762627891-1000M-业务受理宽带-次数0-202501060000500172</t>
  </si>
  <si>
    <t>202501060000500172</t>
  </si>
  <si>
    <t>202501060000500172# 宽带账号:15762627891; 联系电话：15762627891，问题类型：此工单为群障修复工单，根据群障全量闭环修复管理要求，为确保客户网络通畅，请装维人员跟进修复网络问题，谢谢！ 
 群障标题：公告。故障描述：潍坊高密市潍坊市高密市醴泉街道夷安大道华达新苑光缆故障，预估24小时恢复，请帮忙拦截,如有需要请联系片区装维师傅单文涛15706307281主叫号码：15762627891.0;该号码仅供参考，请优先联系宽带账号。</t>
  </si>
  <si>
    <t>2025-01-06 15:33:04</t>
  </si>
  <si>
    <t>2025-01-06 15:33:29</t>
  </si>
  <si>
    <t>SD-852-309354-2111-28876</t>
  </si>
  <si>
    <t>SD-057-250106-514376-7554</t>
  </si>
  <si>
    <t>2025-01-06 18:41:18</t>
  </si>
  <si>
    <t>【调研】-普通区域-高密市-（铁通）盛世华府-15806460570-200M-宽带上网投诉-次数0-20250106184054X542436070</t>
  </si>
  <si>
    <t>20250106184054X542436070</t>
  </si>
  <si>
    <t xml:space="preserve">流程受理流水号：20250106184007158064605701201797
客户号码:15806460570
客户姓名:王*
投诉地市:潍坊
来话流水:2025010618394863120802563
宽带账号:15806460570
宽带账号归属地市:潍坊
宽带账号归属区县:高密市
故障地址:潍坊高密市朝阳街道月潭路（铁通）盛世华府盛世华府14号楼*********
联系电话:15806460570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故障时间:2025-01-06 18:38:27
具体故障现象:提示网络无法连接，
客户其他诉求:
</t>
  </si>
  <si>
    <t>2025-01-06 18:43:16</t>
  </si>
  <si>
    <t>2025-01-06 18:43:42</t>
  </si>
  <si>
    <t>2025-01-06 18:27:50</t>
  </si>
  <si>
    <t>【重投】-【调研】-80+普通-普通区域-奎文区-恒大名都-15762603311-500M-宽带上网投诉-次数0-202501060000688551 一级督办</t>
  </si>
  <si>
    <t>202501060000688551</t>
  </si>
  <si>
    <t>2025-01-06 18:34:11</t>
  </si>
  <si>
    <t>2025-01-06 18:34:33</t>
  </si>
  <si>
    <t>SD-057-250106-734591-2265</t>
  </si>
  <si>
    <t>2025-01-06 11:16:18</t>
  </si>
  <si>
    <t>(目标)普通区域-青州市-刘店佳苑-18765668422-200M-业务受理宽带-次数0-202501060000270789</t>
  </si>
  <si>
    <t>202501060000270789</t>
  </si>
  <si>
    <t>202501060000270789# 宽带账号:18765668422; 联系电话：18765668422，问题类型：此工单为群障修复工单，根据群障全量闭环修复管理要求，为确保客户网络通畅，请装维人员跟进修复网络问题，谢谢！ 
 群障标题：公告。故障描述：潍坊青州市刘店佳苑光缆故障，预估24小时恢复，请帮忙拦截,如有需要请联系片区装维师傅郭强18363687444主叫号码：18765668422.0;该号码仅供参考，请优先联系宽带账号。</t>
  </si>
  <si>
    <t>2025-01-06 11:28:57</t>
  </si>
  <si>
    <t>2025-01-06 11:31:04</t>
  </si>
  <si>
    <t>SD-057-250106-536194-2712</t>
  </si>
  <si>
    <t>2025-01-06 11:50:12</t>
  </si>
  <si>
    <t>【调研】-普通区域-青州市-盛世家园一组团-18706519111-300M-宽带上网投诉-次数0-202501060000303892</t>
  </si>
  <si>
    <t>202501060000303892</t>
  </si>
  <si>
    <t>202501060000303892#受理号码 : 18706519111客户姓名 : 张*号码归属地 : 潍坊青州 － 青州青云桥营业厅用户品牌 : 全球通
客户来电反映，对前期工单202501050000222759 不认可，要求继续回电处理营业厅维修师傅工作人员服务态度 问题，表示从未接到回访电话，表示要升级投诉，请协助，谢谢
联系人 ：先生 联系电话：18162086809 录音流水:2025010611354170820893462</t>
  </si>
  <si>
    <t>2025-01-06 11:54:59</t>
  </si>
  <si>
    <t>SD-057-250106-648931-8390</t>
  </si>
  <si>
    <t>2025-01-06 20:25:25</t>
  </si>
  <si>
    <t>普通区域-诸城市-捎门村自然村-15964563185-300M-宽带上网投诉-次数0-202501060000753866</t>
  </si>
  <si>
    <t>202501060000753866</t>
  </si>
  <si>
    <t>202501060000753866#受理号码 : 15964563185客户姓名 : 冯**号码归属地 : 潍坊诸城 － 诸城-诸城代理商管理中心用户品牌 : 全球通，宽带账号：15964563185；宽带地址：潍坊诸城市密州街道捎门村捎门村自然村；客户来电反映宽带网速慢也经常掉线，客户不配合排障，要求上门，请协助处理，谢谢！联系电话：15153696498；联系人：先生；来电流水：2025010620202223120808824</t>
  </si>
  <si>
    <t>2025-01-06 20:31:57</t>
  </si>
  <si>
    <t>2025-01-06 20:32:38</t>
  </si>
  <si>
    <t>SD-057-250106-837150-8636</t>
  </si>
  <si>
    <t>2025-01-06 21:06:12</t>
  </si>
  <si>
    <t>【调研】-80+普通-(目标)普通区域-潍城区-申家自然村-15069680468-300M-业务受理宽带-次数0-202501060000773101</t>
  </si>
  <si>
    <t>202501060000773101</t>
  </si>
  <si>
    <t>202501060000773101# 宽带账号:15069680468; 联系电话：15069680468，问题类型：此工单为群障修复工单，根据群障全量闭环修复管理要求，为确保客户网络通畅，请装维人员跟进修复网络问题，谢谢！ 
 群障标题：公告。故障描述：潍坊潍城区申家自然村光缆故障，预估24小时恢复，请帮忙拦截,如有需要请联系片区装维师傅张翔宇15706307859主叫号码：15069680468.0;该号码仅供参考，请优先联系宽带账号。</t>
  </si>
  <si>
    <t>2025-01-07 07:27:48</t>
  </si>
  <si>
    <t>2025-01-07 07:28:29</t>
  </si>
  <si>
    <t>SD-057-250106-086234-7387</t>
  </si>
  <si>
    <t>2025-01-06 18:26:20</t>
  </si>
  <si>
    <t>80+普通-普通区域-高密市-郑家庄自然村-15964908642-300M-业务受理宽带-次数0-202501060000687043</t>
  </si>
  <si>
    <t>202501060000687043</t>
  </si>
  <si>
    <t>202501060000687043# 宽带账号:15964908642; 联系电话：15964908642，问题类型：此工单为群障修复工单，根据群障全量闭环修复管理要求，为确保客户网络通畅，请装维人员跟进修复网络问题，谢谢！ 
 群障标题：公告。故障描述：主干光纤断或OLT检测不到预期的光信号（LOS）主叫号码：15964908642.0;该号码仅供参考，请优先联系宽带账号。</t>
  </si>
  <si>
    <t>2025-01-06 18:28:14</t>
  </si>
  <si>
    <t>2025-01-06 18:28:46</t>
  </si>
  <si>
    <t>SD-057-250106-124638-7405</t>
  </si>
  <si>
    <t>2025-01-06 18:27:02</t>
  </si>
  <si>
    <t>普通区域-奎文区-市工商局宿舍-15563618098-300M-业务受理宽带-次数0-202501060000687342</t>
  </si>
  <si>
    <t>202501060000687342</t>
  </si>
  <si>
    <t>202501060000687342# 宽带账号:15563618098; 联系电话：15563618098，问题类型：此工单为群障修复工单，根据群障全量闭环修复管理要求，为确保客户网络通畅，请装维人员跟进修复网络问题，谢谢！ 
 群障标题：公告。故障描述：主干光纤断或OLT检测不到预期的光信号（LOS）主叫号码：15964344334.0;该号码仅供参考，请优先联系宽带账号。</t>
  </si>
  <si>
    <t>2025-01-06 18:30:47</t>
  </si>
  <si>
    <t>2025-01-06 18:32:32</t>
  </si>
  <si>
    <t>SD-851-256158-24696-15015</t>
  </si>
  <si>
    <t>SD-057-250106-951237-2247</t>
  </si>
  <si>
    <t>2025-01-06 11:14:13</t>
  </si>
  <si>
    <t>80+银卡-普通区域-诸城市-徐家芦水自然村-13406654225-1000M-宽带延伸服务-次数0-202501060000267015</t>
  </si>
  <si>
    <t>202501060000267015</t>
  </si>
  <si>
    <t xml:space="preserve">202501060000267015#流程受理流水号：20250106111327134066542251060176
客户号码:13406654225
客户姓名:蔡**
投诉地市:潍坊
来话流水:2025010611124771120856216
宽带账号:13406654225
宽带账号归属地市:潍坊
宽带账号归属区县:诸城市
故障地址:潍坊诸城市辛兴镇徐家芦水村西南18号箱
联系电话:13406654225
联系人:先生
工单紧急程度:一般
是否有升级投诉倾向:否
是否重复投诉:否
是否携转意向:否
是否投诉倾向:否
是否智能网关:智能网关
当前是否在线:是
接入方式:FTTH
是否质差终端:无质差信息
光功率:-16.81
故障大类:宽带/电视
故障细类:宽带延伸服务
携转原因:
故障时间:2025-01-06 11:13:34
具体故障现象:重新布置网线，请协助处理谢谢
</t>
  </si>
  <si>
    <t>2025-01-06 11:34:31</t>
  </si>
  <si>
    <t>2025-01-06 11:35:00</t>
  </si>
  <si>
    <t>SD-851-270057-1075-28626</t>
  </si>
  <si>
    <t>SD-057-250106-276143-2294</t>
  </si>
  <si>
    <t>2025-01-06 11:17:10</t>
  </si>
  <si>
    <t>80+普通-普通区域-潍城区-金玉华府-18763618798-300M-业务受理宽带-次数0-202501060000271273</t>
  </si>
  <si>
    <t>202501060000271273</t>
  </si>
  <si>
    <t>202501060000271273# 宽带账号:18763618798; 联系电话：18763618798，问题类型：此工单为群障修复工单，根据群障全量闭环修复管理要求，为确保客户网络通畅，请装维人员跟进修复网络问题，谢谢！ 
 群障标题：公告。故障描述：潍坊潍城区金玉华府光缆故障，预估24小时恢复，请帮忙拦截,如有需要请联系片区装维师傅杜德生15706307862主叫号码：18763618798.0;该号码仅供参考，请优先联系宽带账号。</t>
  </si>
  <si>
    <t>2025-01-06 11:50:49</t>
  </si>
  <si>
    <t>2025-01-06 11:51:33</t>
  </si>
  <si>
    <t>SD-851-255350-870-21390</t>
  </si>
  <si>
    <t>SD-057-250106-641392-8109</t>
  </si>
  <si>
    <t>2025-01-06 19:46:40</t>
  </si>
  <si>
    <t>普通区域-奎文区-【潍柴】华丰小区-15864307308-300M-业务受理宽带-次数0-202501060000737081</t>
  </si>
  <si>
    <t>202501060000737081</t>
  </si>
  <si>
    <t>202501060000737081#【已关注中国移动10086微信公众号】 宽带账号:15864307308; 联系电话：15864307308，问题类型：此工单为群障修复工单，根据群障全量闭环修复管理要求，为确保客户网络通畅，请装维人员跟进修复网络问题，谢谢！ 
 群障标题：公告。故障描述：潍坊奎文区【潍柴】华丰小区光缆故障，预估24小时恢复，请帮忙拦截,如有需要请联系片区装维师傅张越15706307483主叫号码：15864307308.0;该号码仅供参考，请优先联系宽带账号。</t>
  </si>
  <si>
    <t>2025-01-06 20:03:22</t>
  </si>
  <si>
    <t>2025-01-06 20:04:02</t>
  </si>
  <si>
    <t>SD-851-273955-3557-2942</t>
  </si>
  <si>
    <t>SD-057-250106-975421-4956</t>
  </si>
  <si>
    <t>2025-01-06 14:59:02</t>
  </si>
  <si>
    <t>【调研】-80+普通-FTTR-普通区域-高密市-水岸东方二期小区-15169618678-1000M-宽带上网投诉-次数0-20250106145602X562624638</t>
  </si>
  <si>
    <t>20250106145602X562624638</t>
  </si>
  <si>
    <t>检测结果：1、手机账号余额检测：手机账户余额正常；2、宽带账号登录状态检测：账号登录状态正常；3、宽带状态检测：宽带状态正常；4、宽带速率检测：宽带速率异常；5、群体故障检测：无大面积群障；6、线路检测：线路状态正常；7、光猫在线检测：光猫在线；故障类型：光猫LOS红灯，无法上网。故障描述：家里亮红灯给上门看看测测什么的。联系人：15169618678。联系电话：15169618678。。</t>
  </si>
  <si>
    <t>2025-01-06 15:00:01</t>
  </si>
  <si>
    <t>2025-01-06 15:00:24</t>
  </si>
  <si>
    <t>SD-851-266300-17375-21127</t>
  </si>
  <si>
    <t>SD-057-250106-580937-4876</t>
  </si>
  <si>
    <t>2025-01-06 14:52:08</t>
  </si>
  <si>
    <t>【调研】-80+金卡-(目标)普通区域-昌乐县-北岩村沿街自然村-18265646573-1000M-宽带上网投诉-次数0-202501060000460044</t>
  </si>
  <si>
    <t>202501060000460044</t>
  </si>
  <si>
    <t>202501060000460044#【已关注中国移动10086微信公众号】流程受理流水号：20250106145103182656465731126728
客户号码:18265646573
客户姓名:黄*
投诉地市:潍坊
来话流水:2025010614501456320848172
宽带账号:18265646573
账号归属区县:昌乐
联系电话:18265646573
联系人:先生
宽带地址:潍坊
工单紧急程度:非常紧急
是否投诉倾向:否
是否重复投诉:否
是否携转意向:否
是否有升级投诉倾向:否
*业务名称:业务融合移机流程宽带+OTT
投诉内容:手机号码：18265646573，【问题描述】客户已办理宽带业务，有开通单，要求装维尽快联系上门，请处理，谢谢。联系电话：18265646573，联系人：先生，录音流水号：2025010614501456320848172。受理明细：531920062399999999。
在途开通单信息：536250105765037486，18265646573，2025-01-05 16:04:14，业务融合移机流程宽带+OTT，处理中，黄单建设（楼宇）
是否到厅:否
业务名称:业务融合移机流程宽带+OTT
;宽带小区$[北岩村沿街自然村]$</t>
  </si>
  <si>
    <t>2025-01-06 14:55:59</t>
  </si>
  <si>
    <t>2025-01-06 14:59:44</t>
  </si>
  <si>
    <t>SD-852-318379-1194-27829</t>
  </si>
  <si>
    <t>SD-057-250106-970312-8395</t>
  </si>
  <si>
    <t>2025-01-06 20:26:06</t>
  </si>
  <si>
    <t>普通区域-高密市-金榜世家-15689214557-1000M-业务受理宽带-次数0-202501060000756459</t>
  </si>
  <si>
    <t>202501060000756459</t>
  </si>
  <si>
    <t>202501060000756459# 宽带账号:15689214557; 联系电话：15689214557，问题类型：此工单为群障修复工单，根据群障全量闭环修复管理要求，为确保客户网络通畅，请装维人员跟进修复网络问题，谢谢！ 
 群障标题：公告。故障描述：金榜世家主叫号码：15689214557.0;该号码仅供参考，请优先联系宽带账号。</t>
  </si>
  <si>
    <t>2025-01-06 20:48:00</t>
  </si>
  <si>
    <t>2025-01-06 20:48:21</t>
  </si>
  <si>
    <t>SD-851-270528-3902-11394</t>
  </si>
  <si>
    <t>SD-057-250106-706138-8369</t>
  </si>
  <si>
    <t>2025-01-06 20:21:22</t>
  </si>
  <si>
    <t>80+金卡-普通区域-潍城区-傅家村自然村-13583650215-300M-宽带上网投诉-次数0-202501060000753719</t>
  </si>
  <si>
    <t>202501060000753719</t>
  </si>
  <si>
    <t>202501060000753719#宽带账号：13583650215；宽带地址：潍坊潍城区望留街道傅家村傅家村自然村10#西面第四条胡同从南数5排东户；客户来电反映电视无法观看客户不方便配合排障，要求师傅上门，请协助处理，谢谢！联系电话：18765153692；联系人：女士；来电流水：2025010620165789220892344</t>
  </si>
  <si>
    <t>2025-01-06 20:27:41</t>
  </si>
  <si>
    <t>2025-01-06 20:28:22</t>
  </si>
  <si>
    <t>SD-057-250106-867421-7400</t>
  </si>
  <si>
    <t>2025-01-06 18:26:53</t>
  </si>
  <si>
    <t>【调研】-普通区域-奎文区-市工商局宿舍-13678663533-500M-业务受理宽带-次数0-202501060000687549</t>
  </si>
  <si>
    <t>202501060000687549</t>
  </si>
  <si>
    <t>202501060000687549#【已关注中国移动10086微信公众号】 宽带账号:13678663533; 联系电话：13678663533，问题类型：此工单为群障修复工单，根据群障全量闭环修复管理要求，为确保客户网络通畅，请装维人员跟进修复网络问题，谢谢！ 
 群障标题：公告。故障描述：主干光纤断或OLT检测不到预期的光信号（LOS）主叫号码：13678663533.0;该号码仅供参考，请优先联系宽带账号。</t>
  </si>
  <si>
    <t>2025-01-06 18:28:58</t>
  </si>
  <si>
    <t>2025-01-06 18:29:18</t>
  </si>
  <si>
    <t>SD-851-306023-27354-18898</t>
  </si>
  <si>
    <t>SD-057-250106-164305-2297</t>
  </si>
  <si>
    <t>2025-01-06 11:17:17</t>
  </si>
  <si>
    <t>80+金卡-普通区域-寿光市-圣泰嘉园-13563681366-1000M-宽带上网投诉-次数0-202501060000272844</t>
  </si>
  <si>
    <t>202501060000272844</t>
  </si>
  <si>
    <t xml:space="preserve">202501060000272844#流程受理流水号：20250106111418135636813661060500
客户号码:13563681366
客户姓名:姜**
投诉地市:潍坊
来话流水:2025010611125755820858655
宽带账号:13563681366
宽带账号归属地市:潍坊
宽带账号归属区县:寿光市
故障地址:潍坊寿光市文家街道北环路圣泰嘉园14号楼*********
联系电话:15095279727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光功率:-15.31
故障大类:宽带/电视
故障细类:移动高清电视故障
携转原因:
故障时间:2025-01-06 11:16:29
魔百和单播/组播:组播
具体故障现象:电视直播或点播无法观看，
客户其他诉求:客户侧为质差终端，要求上门更换终端并一并处理故障问题。
</t>
  </si>
  <si>
    <t>2025-01-06 11:32:54</t>
  </si>
  <si>
    <t>2025-01-06 11:33:32</t>
  </si>
  <si>
    <t>SD-851-239059-438-15890</t>
  </si>
  <si>
    <t>SD-057-250106-928765-2721</t>
  </si>
  <si>
    <t>2025-01-06 11:50:39</t>
  </si>
  <si>
    <t>【调研】-80+银卡-普通区域-奎文区-李家社区-13626362559-1000M-宽带上网投诉-次数0-20250106114929X369179754</t>
  </si>
  <si>
    <t>20250106114929X369179754</t>
  </si>
  <si>
    <t xml:space="preserve">流程受理流水号：20250106114436136263625591071470
客户号码:13626362559
客户姓名:逄**
投诉地市:潍坊
来话流水:2025010611415336220878567
宽带账号:13626362559
宽带账号归属地市:潍坊
宽带账号归属区县:奎文区
故障地址:潍坊奎文区广文街道广文街李家社区12号楼*********
联系电话:13562624977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故障时间:2025-01-06 11:44:47
具体故障现象:提示网络无法连接，
客户其他诉求:客户要求免费维修师傅上门服务打孔要求收50元不满，要求今天必须回电恢复网络，要求紧急处理
</t>
  </si>
  <si>
    <t>2025-01-06 11:54:12</t>
  </si>
  <si>
    <t>2025-01-06 11:55:57</t>
  </si>
  <si>
    <t>SD-057-250106-276583-8402</t>
  </si>
  <si>
    <t>2025-01-06 20:26:24</t>
  </si>
  <si>
    <t>普通区域-临朐县-新华路金水苑片区-13573639928-300M-宽带上网投诉-次数0-202501060000751665</t>
  </si>
  <si>
    <t>202501060000751665</t>
  </si>
  <si>
    <t>202501060000751665#宽带账号：13573639928；宽带地址：潍坊临朐县城关街道新华路新华路金水苑片区10号楼2单元2号箱；客户来电反映无法上网，光信号红灯，客户要求去家里，请协助处理，谢谢！联系电话：13573639928；联系人：先生；来电流水：2025010620230755420822287。</t>
  </si>
  <si>
    <t>2025-01-06 20:32:12</t>
  </si>
  <si>
    <t>2025-01-06 20:32:55</t>
  </si>
  <si>
    <t>SD-851-303340-696-19383</t>
  </si>
  <si>
    <t>2025-01-06 18:41:10</t>
  </si>
  <si>
    <t>80+银卡-普通区域-高密市-物资局小区-15806362677-300M-宽带上网投诉-次数0-202501060000699139 一级督办</t>
  </si>
  <si>
    <t>202501060000699139</t>
  </si>
  <si>
    <t>2025-01-06 18:54:50</t>
  </si>
  <si>
    <t>2025-01-06 18:55:49</t>
  </si>
  <si>
    <t>SD-057-250106-736458-7414</t>
  </si>
  <si>
    <t>2025-01-06 18:27:15</t>
  </si>
  <si>
    <t>【调研】-(目标)普通区域-昌邑市-孙家上疃村-18765669762-300M-业务受理宽带-次数0-202501060000685868</t>
  </si>
  <si>
    <t>202501060000685868</t>
  </si>
  <si>
    <t>202501060000685868# 宽带账号:18765669762; 联系电话：18765669762，问题类型：此工单为群障修复工单，根据群障全量闭环修复管理要求，为确保客户网络通畅，请装维人员跟进修复网络问题，谢谢！ 
 群障标题：公告。故障描述：主干光纤断或OLT检测不到预期的光信号（LOS）主叫号码：13583668231.0;该号码仅供参考，请优先联系宽带账号。</t>
  </si>
  <si>
    <t>2025-01-06 18:30:55</t>
  </si>
  <si>
    <t>2025-01-06 18:31:17</t>
  </si>
  <si>
    <t>SD-851-292534-35576-10319</t>
  </si>
  <si>
    <t>SD-057-250106-163754-2288</t>
  </si>
  <si>
    <t>2025-01-06 11:17:02</t>
  </si>
  <si>
    <t>普通区域-潍城区-润扬新城二期-18764692059-300M-业务受理宽带-次数0-202501060000272766</t>
  </si>
  <si>
    <t>202501060000272766</t>
  </si>
  <si>
    <t>202501060000272766# 宽带账号:18764692059; 联系电话：18764692059，问题类型：此工单为群障修复工单，根据群障全量闭环修复管理要求，为确保客户网络通畅，请装维人员跟进修复网络问题，谢谢！ 
 群障标题：公告。故障描述：潍坊潍城区润扬新城二期光缆故障，预估24小时恢复，请帮忙拦截,如有需要请联系片区装维师傅张传阳15706307885主叫号码：18764692059.0;该号码仅供参考，请优先联系宽带账号。</t>
  </si>
  <si>
    <t>2025-01-06 12:03:08</t>
  </si>
  <si>
    <t>2025-01-06 13:33:33</t>
  </si>
  <si>
    <t>SD-057-250106-970316-4866</t>
  </si>
  <si>
    <t>2025-01-06 14:50:51</t>
  </si>
  <si>
    <t>普通区域-临朐县-红庙子村自然村-15949855501-200M-宽带上网投诉-次数1-20250105175521X921091514</t>
  </si>
  <si>
    <t>2025-01-07 15:51:00</t>
  </si>
  <si>
    <t>2025-01-06 14:57:48</t>
  </si>
  <si>
    <t>2025-01-06 14:58:36</t>
  </si>
  <si>
    <t>SD-057-250106-495016-2801</t>
  </si>
  <si>
    <t>2025-01-06 11:56:36</t>
  </si>
  <si>
    <t>【调研】-80+银卡-普通区域-寿光市-碧桂园-13854415169-300M-业务受理宽带-次数0-202501060000314090</t>
  </si>
  <si>
    <t>202501060000314090</t>
  </si>
  <si>
    <t>202501060000314090# 宽带账号:13854415169; 联系电话：13854415169，问题类型：此工单为群障修复工单，根据群障全量闭环修复管理要求，为确保客户网络通畅，请装维人员跟进修复网络问题，谢谢！ 
 群障标题：公告。故障描述：潍坊寿光市碧桂园光缆故障，预估24小时恢复，请帮忙拦截,如有需要请联系片区装维师傅刘彬15706307765主叫号码：13953676806.0;该号码仅供参考，请优先联系宽带账号。</t>
  </si>
  <si>
    <t>2025-01-06 11:58:19</t>
  </si>
  <si>
    <t>SD-057-250106-029687-2841</t>
  </si>
  <si>
    <t>2025-01-06 11:59:12</t>
  </si>
  <si>
    <t>【调研】-普通区域-青州市-益都东路自然村-13791680833-300M-宽带上网投诉-次数0-20250106115749X869993258</t>
  </si>
  <si>
    <t>20250106115749X869993258</t>
  </si>
  <si>
    <t xml:space="preserve">流程受理流水号：20250106115625137916808331075452
客户号码:13791680833
客户姓名:李**
投诉地市:潍坊
来话流水:2025010611555064520858926
宽带账号:13791680833
宽带账号归属地市:潍坊
宽带账号归属区县:青州市
故障地址:潍坊青州市益都街道玲珑山北路玲珑路沿街北海路北6#玲珑路营业厅后*********
联系电话:15165668731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11:56:40
具体故障现象:提示网络无法连接，
客户其他诉求:
</t>
  </si>
  <si>
    <t>2025-01-06 12:00:32</t>
  </si>
  <si>
    <t>2025-01-06 12:00:48</t>
  </si>
  <si>
    <t>SD-057-250106-405378-8814</t>
  </si>
  <si>
    <t>2025-01-06 22:04:35</t>
  </si>
  <si>
    <t>FTTR-普通区域--null--宽带上网投诉-次数0-202501060000278559</t>
  </si>
  <si>
    <t>202501060000278559</t>
  </si>
  <si>
    <t>202501060000278559#客户来电表示，办理宽带半个月也没安装上，要求加急处理不然携号转网 。我处已按口径解释、请协助处理，谢谢！
联系人：先生                                     联系电话：15095181333
录音流水：2025010611153210920896584</t>
  </si>
  <si>
    <t>家庭咨询-&gt;咨询营销-&gt;家庭宽带-&gt;全局流转-&gt;办理规范-&gt;办理不成功-&gt;全局流转</t>
  </si>
  <si>
    <t>2025-01-06 22:06:11</t>
  </si>
  <si>
    <t>普通区域-潍城区-市场村自然村-13964654857-300M-业务受理宽带-次数0-202501060000784310 一级督办</t>
  </si>
  <si>
    <t>202501060000784310</t>
  </si>
  <si>
    <t>2025-01-07 07:17:44</t>
  </si>
  <si>
    <t>2025-01-07 07:18:15</t>
  </si>
  <si>
    <t>SD-057-250106-276398-7604</t>
  </si>
  <si>
    <t>2025-01-06 18:46:51</t>
  </si>
  <si>
    <t>普通区域-奎文区-金宝片区-13406694545-200M-业务受理宽带-次数0-202501060000701822</t>
  </si>
  <si>
    <t>202501060000701822</t>
  </si>
  <si>
    <t>202501060000701822# 宽带账号:13406694545; 联系电话：13406694545，问题类型：此工单为群障修复工单，根据群障全量闭环修复管理要求，为确保客户网络通畅，请装维人员跟进修复网络问题，谢谢！ 
 群障标题：公告。故障描述：潍坊奎文区金宝片区光缆故障，预估24小时恢复，请帮忙拦截,如有需要请联系片区装维师傅高胜书15706307481主叫号码：13406694545.0;该号码仅供参考，请优先联系宽带账号。</t>
  </si>
  <si>
    <t>2025-01-06 18:49:52</t>
  </si>
  <si>
    <t>2025-01-06 18:50:30</t>
  </si>
  <si>
    <t>SD-851-252055-13713-15645</t>
  </si>
  <si>
    <t>SD-057-250106-346578-7411</t>
  </si>
  <si>
    <t>2025-01-06 18:27:09</t>
  </si>
  <si>
    <t>【调研】-80+金卡-(目标)普通区域-高密市-北张家屯-15064493415-300M-业务受理宽带-次数0-202501060000688438</t>
  </si>
  <si>
    <t>202501060000688438</t>
  </si>
  <si>
    <t>202501060000688438#【已关注中国移动10086微信公众号】 宽带账号:15064493415; 联系电话：15064493415，问题类型：此工单为群障修复工单，根据群障全量闭环修复管理要求，为确保客户网络通畅，请装维人员跟进修复网络问题，谢谢！ 
 群障标题：公告。故障描述：主干光纤断或OLT检测不到预期的光信号（LOS）主叫号码：13645360546.0;该号码仅供参考，请优先联系宽带账号。</t>
  </si>
  <si>
    <t>2025-01-06 18:31:28</t>
  </si>
  <si>
    <t>2025-01-06 18:32:02</t>
  </si>
  <si>
    <t>SD-851-309167-6090-7880</t>
  </si>
  <si>
    <t>SD-057-250106-085396-7430</t>
  </si>
  <si>
    <t>2025-01-06 18:29:13</t>
  </si>
  <si>
    <t>普通区域-坊子区-岞山马家屯-15954445419-100M-宽带上网投诉-次数0-20250106182655X215371373</t>
  </si>
  <si>
    <t>20250106182655X215371373</t>
  </si>
  <si>
    <t xml:space="preserve">流程受理流水号：20250106182542159544454191198063
客户号码:15954445419
客户姓名:刘*
投诉地市:潍坊
来话流水:2025010618250119320882650
宽带账号:15954445419
宽带账号归属地市:潍坊
宽带账号归属区县:峡山区
故障地址:潍坊峡山区岞山街道岞山马家屯岞山马家屯岞山马家屯4号箱*********
联系电话:15169469311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18:26:26
具体故障现象:提示网络无法连接，
客户其他诉求:请尽快协助处理，谢谢！
</t>
  </si>
  <si>
    <t>2025-01-06 18:31:53</t>
  </si>
  <si>
    <t>2025-01-06 18:32:15</t>
  </si>
  <si>
    <t>SD-057-250106-095412-2743</t>
  </si>
  <si>
    <t>2025-01-06 11:52:49</t>
  </si>
  <si>
    <t>普通区域-临朐县-河口-15863627235-300M-宽带上网投诉-次数0-202501060000309906</t>
  </si>
  <si>
    <t>202501060000309906</t>
  </si>
  <si>
    <t>202501060000309906#流程受理流水号：20250106115204158636272351074032
客户号码:15863627235
客户姓名:高**
投诉地市:潍坊
来话流水:2025010611514138520807083
宽带账号:15863627235
账号归属区县:临朐
联系电话:15863627235
联系人:先生/女士
宽带地址:潍坊
工单紧急程度:非常紧急
是否投诉倾向:否
是否重复投诉:否
是否携转意向:否
是否有升级投诉倾向:否
*业务名称:业务融合开机流程宽带
投诉内容:手机号码：15863627235，【问题描述】客户已办理宽带业务，有开通单，要求装维尽快联系上门，请处理，谢谢。联系电话：15863627235，联系人：先生/女士，录音流水号：2025010611514138520807083。受理明细：531920062399999999。
在途开通单信息：536241226267381190，15863627235，2024-12-26 15:11:04，业务融合开机流程宽带，处理中，装维选址
是否到厅:否
业务名称:业务融合开机流程宽带
;宽带小区$[河口]$</t>
  </si>
  <si>
    <t>2025-01-06 11:55:22</t>
  </si>
  <si>
    <t>2025-01-06 11:55:39</t>
  </si>
  <si>
    <t>SD-851-262889-10447-1576</t>
  </si>
  <si>
    <t>2025-01-06 11:16:55</t>
  </si>
  <si>
    <t>【调研】-80+银卡-普通区域-昌邑市-小南孟村-18366535118-300M-业务受理宽带-次数0-202501060000271989 一级督办</t>
  </si>
  <si>
    <t>202501060000271989</t>
  </si>
  <si>
    <t>2025-01-06 11:50:14</t>
  </si>
  <si>
    <t>2025-01-06 11:50:38</t>
  </si>
  <si>
    <t>SD-057-250106-804763-8113</t>
  </si>
  <si>
    <t>2025-01-06 19:46:51</t>
  </si>
  <si>
    <t>普通区域-潍城区-金都家园-15269600207-300M-业务受理宽带-次数0-202501060000736678</t>
  </si>
  <si>
    <t>202501060000736678</t>
  </si>
  <si>
    <t>202501060000736678# 宽带账号:15269600207; 联系电话：15269600207，问题类型：此工单为群障修复工单，根据群障全量闭环修复管理要求，为确保客户网络通畅，请装维人员跟进修复网络问题，谢谢！ 
 群障标题：公告。故障描述：潍坊潍城区金都家园光缆故障，预估24小时恢复，请帮忙拦截,如有需要请联系片区装维师傅邹杰15706307873主叫号码：15269600207.0;该号码仅供参考，请优先联系宽带账号。</t>
  </si>
  <si>
    <t>2025-01-06 19:48:34</t>
  </si>
  <si>
    <t>2025-01-06 19:48:51</t>
  </si>
  <si>
    <t>2025-01-06 14:56:43</t>
  </si>
  <si>
    <t>80+白金-普通区域-安丘市-大盛娄子自然村-15725653865-300M-业务受理宽带-次数0-202501060000466331 一级督办</t>
  </si>
  <si>
    <t>202501060000466331</t>
  </si>
  <si>
    <t>2025-01-06 14:57:41</t>
  </si>
  <si>
    <t>2025-01-06 14:59:43</t>
  </si>
  <si>
    <t>SD-057-250106-182364-8618</t>
  </si>
  <si>
    <t>2025-01-06 21:02:10</t>
  </si>
  <si>
    <t>80+银卡-普通区域-奎文区-亨德国际花园-13665360530-300M-宽带上网投诉-次数0-20250106210034X434197737</t>
  </si>
  <si>
    <t>20250106210034X434197737</t>
  </si>
  <si>
    <t xml:space="preserve">流程受理流水号：20250106205957136653605301228541
客户号码:13665360530
客户姓名:张**
投诉地市:潍坊
来话流水:2025010620592907720880702
宽带账号:13665360530
宽带账号归属地市:潍坊
宽带账号归属区县:高新
故障地址:潍坊高新高新城区福寿街亨德国际花园1号楼*********
联系电话:15064665367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故障细类:宽带无法上网
携转原因:
故障时间:2025-01-06 20:46:55
具体故障现象:频繁掉线，
客户其他诉求:
</t>
  </si>
  <si>
    <t>2025-01-06 21:04:36</t>
  </si>
  <si>
    <t>2025-01-06 21:04:55</t>
  </si>
  <si>
    <t>SD-057-250106-719304-7560</t>
  </si>
  <si>
    <t>2025-01-06 18:42:27</t>
  </si>
  <si>
    <t>普通区域-坊子区-豪园小区-13678661223-200M-魔百和投诉-次数0-202501060000696079</t>
  </si>
  <si>
    <t>202501060000696079</t>
  </si>
  <si>
    <t>202501060000696079#13678661223客户来电对移动高清电视业务（智能版）收取业务不认可，表示家里没有设备，没有安装过，要求查证原因，为其从新安装，已按口径解释，请尽快联系处理。联系电话：13678661223录音流水：2025010618360559720874157</t>
  </si>
  <si>
    <t>2025-01-06 18:49:21</t>
  </si>
  <si>
    <t>2025-01-06 18:50:06</t>
  </si>
  <si>
    <t>SD-057-250106-789625-5251</t>
  </si>
  <si>
    <t>2025-01-06 15:23:22</t>
  </si>
  <si>
    <t>【重投】-【调研】-80+银卡-普通区域-寿光市-李家-18706682526-200M-业务受理宽带-次数0-202501060000493850 二级督办</t>
  </si>
  <si>
    <t>202501060000493850</t>
  </si>
  <si>
    <t xml:space="preserve">202501060000493850#【已关注中国移动10086微信公众号】流程受理流水号：20250106152218187066825261137712
客户号码:18706682526
客户姓名:王*
投诉地市:潍坊
来话流水:2025010615165382820849191
宽带账号:18706682526
宽带账号归属地市:潍坊
宽带账号归属区县:寿光市
故障地址:潍坊寿光市纪台镇尧店村李家尧店村李家11号箱*********
联系电话:18706682526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故障大类:线上义诊(宽带外呼排障)
故障细类:网速慢/上网掉线
携转原因:
故障时间:2025-01-06 15:21:52
具体故障现象:客户要求预约1月7日15:00上门测速
客户其他诉求:
</t>
  </si>
  <si>
    <t>2025-01-06 15:28:55</t>
  </si>
  <si>
    <t>2025-01-06 15:29:09</t>
  </si>
  <si>
    <t>SD-851-269288-9115-23288</t>
  </si>
  <si>
    <t>SD-057-250106-792046-8639</t>
  </si>
  <si>
    <t>2025-01-06 21:06:20</t>
  </si>
  <si>
    <t>80+普通-普通区域-潍城区-金都家园-13854429660-200M-业务受理宽带-次数0-202501060000774302</t>
  </si>
  <si>
    <t>202501060000774302</t>
  </si>
  <si>
    <t>202501060000774302# 宽带账号:13854429660; 联系电话：13854429660，问题类型：此工单为群障修复工单，根据群障全量闭环修复管理要求，为确保客户网络通畅，请装维人员跟进修复网络问题，谢谢！ 
 群障标题：公告。故障描述：潍坊潍城区金都家园光缆故障，预估24小时恢复，请帮忙拦截,如有需要请联系片区装维师傅邹杰15706307873主叫号码：15866519534.0;该号码仅供参考，请优先联系宽带账号。</t>
  </si>
  <si>
    <t>2025-01-06 21:09:41</t>
  </si>
  <si>
    <t>2025-01-06 21:10:03</t>
  </si>
  <si>
    <t>SD-057-250106-765918-7417</t>
  </si>
  <si>
    <t>2025-01-06 18:27:36</t>
  </si>
  <si>
    <t>【调研】-80+普通-普通区域-诸城市-王家铁沟自然村-15253680171-1000M-魔百和投诉-次数0-202501060000687591</t>
  </si>
  <si>
    <t>202501060000687591</t>
  </si>
  <si>
    <t>202501060000687591#【已关注中国移动10086微信公众号】流程受理流水号：20250106182627152536801711198261
客户号码:15253680171
客户姓名:王**
投诉地市:潍坊
来话流水:2025010618254767520889330
宽带账号:15253680171
宽带账号归属地市:潍坊
宽带账号归属区县:诸城市
故障地址:潍坊诸城市密州街道王家铁沟王家铁沟自然村王家铁沟村东南角8#箱*********
联系电话:15253680171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故障细类:移动高清电视故障(专席)
携转原因:
故障时间:2025-01-06 18:30:13
魔百和单播/组播:组播
具体故障现象:点播和直播观看都出现卡顿缓冲，
客户其他诉求:
魔百和单/组播：组播;宽带小区$[王家铁沟自然村]$</t>
  </si>
  <si>
    <t>2025-01-06 18:33:04</t>
  </si>
  <si>
    <t>2025-01-06 18:33:31</t>
  </si>
  <si>
    <t>SD-851-271357-11073-4869</t>
  </si>
  <si>
    <t>SD-057-250106-765804-5324</t>
  </si>
  <si>
    <t>2025-01-06 15:29:29</t>
  </si>
  <si>
    <t>【调研】-普通区域-寿光市-熙华园-13869619467-500M-宽带上网投诉-次数0-202501060000499816</t>
  </si>
  <si>
    <t>202501060000499816</t>
  </si>
  <si>
    <t>202501060000499816#网线断了  要求维修人员上门维修，请尽快协助处理</t>
  </si>
  <si>
    <t>2025-01-06 15:34:48</t>
  </si>
  <si>
    <t>2025-01-06 15:38:15</t>
  </si>
  <si>
    <t>SD-852-313993-989-27152</t>
  </si>
  <si>
    <t>SD-057-250106-987406-7557</t>
  </si>
  <si>
    <t>2025-01-06 18:42:11</t>
  </si>
  <si>
    <t>【调研】-普通区域-寒亭区-金润世家-18863030591-500M-宽带上网投诉-次数0-202501060000699138</t>
  </si>
  <si>
    <t>202501060000699138</t>
  </si>
  <si>
    <t>202501060000699138#宽带账号： 18863030591  宽带地址：潍坊寒亭区开元街道海龙路金润世家21号楼*********  客户来电反映宽带无法使用 配合线上指导 ，要求上门，请协助处理，谢谢！
联系电话：本机；联系人：先生；来电流水：2025010618391262220898010</t>
  </si>
  <si>
    <t>2025-01-06 18:47:37</t>
  </si>
  <si>
    <t>2025-01-06 18:59:02</t>
  </si>
  <si>
    <t>SD-851-282058-16291-12829</t>
  </si>
  <si>
    <t>SD-057-250106-109732-7401</t>
  </si>
  <si>
    <t>2025-01-06 18:26:56</t>
  </si>
  <si>
    <t>普通区域-昌邑市-小南孟村-13706464389-500M-业务受理宽带-次数0-202501060000686075</t>
  </si>
  <si>
    <t>202501060000686075</t>
  </si>
  <si>
    <t>202501060000686075# 宽带账号:13706464389; 联系电话：13706464389，问题类型：此工单为群障修复工单，根据群障全量闭环修复管理要求，为确保客户网络通畅，请装维人员跟进修复网络问题，谢谢！ 
 群障标题：公告。故障描述：潍坊昌邑市小南孟村主缆故障，预估24小时恢复，请帮忙拦截。主叫号码：13506495268.0;该号码仅供参考，请优先联系宽带账号。</t>
  </si>
  <si>
    <t>2025-01-06 18:28:13</t>
  </si>
  <si>
    <t>2025-01-06 18:28:33</t>
  </si>
  <si>
    <t>2025-01-06 19:41:08</t>
  </si>
  <si>
    <t>【调研】-80+普通-普通区域-诸城市-民安小区-13356714464-1000M-宽带上网投诉-次数0-202501060000734809 一级督办</t>
  </si>
  <si>
    <t>202501060000734809</t>
  </si>
  <si>
    <t>2025-01-06 19:43:03</t>
  </si>
  <si>
    <t>2025-01-06 19:43:42</t>
  </si>
  <si>
    <t>SD-851-241385-27647-1001</t>
  </si>
  <si>
    <t>SD-057-250106-907142-5873</t>
  </si>
  <si>
    <t>2025-01-06 16:14:13</t>
  </si>
  <si>
    <t>普通区域-临朐县-张家董庄-15169517588-300M-宽带上网投诉-次数0-20250106161321X201578734</t>
  </si>
  <si>
    <t>2025-01-07 17:15:00</t>
  </si>
  <si>
    <t>20250106161321X201578734</t>
  </si>
  <si>
    <t xml:space="preserve">【农村网络投诉】流程受理流水号：20250106161030151695175881153966
客户号码:15169517588
客户姓名:张**
投诉地市:潍坊
来话流水:2025010616101108220845774
宽带账号:15169517588
宽带账号归属地市:潍坊
宽带账号归属区县:临朐县
故障地址:潍坊临朐县东城街道张家董庄村张家董庄张家董庄3号箱张佃义（外墙）*********
联系电话:15169517588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16:11:27
具体故障现象:提示网络无法连接，
客户其他诉求:
</t>
  </si>
  <si>
    <t>2025-01-06 16:15:51</t>
  </si>
  <si>
    <t>2025-01-06 16:19:08</t>
  </si>
  <si>
    <t>SD-851-268862-9231-3870</t>
  </si>
  <si>
    <t>SD-057-250106-057891-8433</t>
  </si>
  <si>
    <t>普通区域-青州市-水泥厂宿舍-15906362363-200M-魔百和投诉-次数0-20250106202951X591078847</t>
  </si>
  <si>
    <t>20250106202951X591078847</t>
  </si>
  <si>
    <t>流程受理流水号：20250106202533159063623631223076
客户号码:15906362363
客户姓名:尹**
投诉地市:潍坊
来话流水:2025010620232191020823410
宽带账号:15906362363
宽带账号归属地市:潍坊
宽带账号归属区县:青州市
故障地址:潍坊青州市云门山街道海岱路南洋花园4号楼*********
联系电话:15906362363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光功率:-15.55
故障大类:宽带/电视
故障细类:移动高清电视故障(专席)
携转原因:
故障时间:2025-01-06 20:26:41
魔百和单播/组播:组播
具体故障现象:22002电视显示网络未连接：宽带正常使用，拔插网线，对应指导网络配置无效
客户其他诉求:
魔百和单/组播：组播</t>
  </si>
  <si>
    <t>2025-01-06 20:37:12</t>
  </si>
  <si>
    <t>2025-01-06 20:37:40</t>
  </si>
  <si>
    <t>SD-057-250106-960873-3588</t>
  </si>
  <si>
    <t>2025-01-06 12:59:10</t>
  </si>
  <si>
    <t>【调研】-80+白金-普通区域-青州市-高庙村-13793678889-1000M-宽带上网投诉-次数0-202501060000358614</t>
  </si>
  <si>
    <t>202501060000358614</t>
  </si>
  <si>
    <t>202501060000358614#13793678889客户来电反映本机办理的电视无法观看，错误代码不清楚老人在家不配合线上排障，直接要求维修人员上门维修，请尽快协助处理，谢谢 
 联系人：先生 联系电话：本机 流水2025010612550266220872124</t>
  </si>
  <si>
    <t>2025-01-06 13:01:30</t>
  </si>
  <si>
    <t>2025-01-06 13:01:58</t>
  </si>
  <si>
    <t>SD-057-250106-165842-8483</t>
  </si>
  <si>
    <t>2025-01-06 20:37:23</t>
  </si>
  <si>
    <t>【调研】-普通区域-潍城区-潍城二毛宿舍-13884712912-1000M-魔百和投诉-次数0-202501060000761095</t>
  </si>
  <si>
    <t>202501060000761095</t>
  </si>
  <si>
    <t>202501060000761095#流程受理流水号：20250106203228138847129121224303
客户号码:13884712912
客户姓名:宗**
投诉地市:潍坊
来话流水:2025010620320551420864017
宽带账号:13884712912
宽带账号归属地市:潍坊
宽带账号归属区县:潍城区
故障地址:潍坊潍城区西关街道胜利西街潍城二毛宿舍10号楼*********
联系电话:13884712912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故障细类:移动高清电视故障(专席)
携转原因:
故障时间:2025-01-06 20:34:20
魔百和单播/组播:单播
具体故障现象:电视直播或点播无法观看，遥控器也无反应，客户想要更换机顶盒，请协助处理，谢谢
客户其他诉求:
魔百和单/组播：单播;宽带小区$[潍城二毛宿舍]$</t>
  </si>
  <si>
    <t>2025-01-06 20:47:40</t>
  </si>
  <si>
    <t>2025-01-06 20:48:05</t>
  </si>
  <si>
    <t>SD-851-289284-25126-4926</t>
  </si>
  <si>
    <t>SD-057-250106-872136-3967</t>
  </si>
  <si>
    <t>2025-01-06 13:32:16</t>
  </si>
  <si>
    <t>【调研】-80+普通-FTTR-普通区域-青州市-弘润青州府-13869638885-1000M-宽带上网投诉-次数0-202501060000381938</t>
  </si>
  <si>
    <t>202501060000381938</t>
  </si>
  <si>
    <t xml:space="preserve">202501060000381938#13869638885 客户来电反映宽带上网速度慢，客户要求师傅上门查看，请协助处理，谢谢！联系电话：13906462210 联系人：先生 流水号：2025010613292562620830044
</t>
  </si>
  <si>
    <t>2025-01-06 13:41:48</t>
  </si>
  <si>
    <t>2025-01-06 13:43:10</t>
  </si>
  <si>
    <t>SD-851-234065-23735-10811</t>
  </si>
  <si>
    <t>SD-057-250106-813974-8429</t>
  </si>
  <si>
    <t>普通区域-青州市-高柳村-15866184398-100M-魔百和投诉-次数0-202501060000758810</t>
  </si>
  <si>
    <t>202501060000758810</t>
  </si>
  <si>
    <t>202501060000758810#流程受理流水号：20250106203059158661843981224050
客户号码:15866184398
客户姓名:李**
投诉地市:潍坊
来话流水:2025010620184078420800570
宽带账号:15866184398
宽带账号归属地市:潍坊
宽带账号归属区县:青州市
故障地址:潍坊青州市高柳镇高柳村高柳村5号箱（李兴田）*********
联系电话:15866184398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光功率:-21.13
故障大类:宽带/电视
故障细类:移动高清电视故障(专席)
携转原因:
故障时间:2025-01-06 20:25:10
魔百和单播/组播:组播
具体故障现象:2001，修复数据未恢复，宽带正常，设置帐号，重启机顶盒未恢复，恢复出厂未恢复
客户其他诉求:
魔百和单/组播：组播;宽带小区$[高柳村]$</t>
  </si>
  <si>
    <t>2025-01-06 20:37:10</t>
  </si>
  <si>
    <t>SD-057-250106-134598-3571</t>
  </si>
  <si>
    <t>2025-01-06 12:57:04</t>
  </si>
  <si>
    <t>80+银卡-普通区域-寿光市-百信小区-15966152191-100M-业务受理宽带-次数0-202501060000358021</t>
  </si>
  <si>
    <t>202501060000358021</t>
  </si>
  <si>
    <t>202501060000358021# 宽带账号:15966152191; 联系电话：15966152191，问题类型：此工单为群障修复工单，根据群障全量闭环修复管理要求，为确保客户网络通畅，请装维人员跟进修复网络问题，谢谢！ 
 群障标题：公告。故障描述：潍坊寿光市百信小区光缆故障，预估24小时恢复，请帮忙拦截,如有需要请联系片区装维师傅王剑15706307760主叫号码：15966152191.0;该号码仅供参考，请优先联系宽带账号。</t>
  </si>
  <si>
    <t>2025-01-06 13:03:14</t>
  </si>
  <si>
    <t>2025-01-06 13:03:40</t>
  </si>
  <si>
    <t>SD-057-250106-092435-5944</t>
  </si>
  <si>
    <t>2025-01-06 16:18:28</t>
  </si>
  <si>
    <t>普通区域-临朐县-东城大观园小区-15953682138-200M-宽带上网投诉-次数0-202501060000553412</t>
  </si>
  <si>
    <t>2025-01-07 17:19:00</t>
  </si>
  <si>
    <t>202501060000553412</t>
  </si>
  <si>
    <t xml:space="preserve">202501060000553412#宽带账号：15953682138；宽带地址：潍坊临朐县东城街道东镇路东城大观园小区1号楼；客户来电反映宽带无法上网，无法配合线上指导，请协助处理，谢谢！联系电话15965028936；联系人：；来电流水：2025010616152178220823712。
</t>
  </si>
  <si>
    <t>2025-01-06 16:28:53</t>
  </si>
  <si>
    <t>2025-01-06 16:29:26</t>
  </si>
  <si>
    <t>SD-057-250106-560197-4025</t>
  </si>
  <si>
    <t>2025-01-06 13:36:43</t>
  </si>
  <si>
    <t>80+普通-普通区域-诸城市-仇家庄自然村-15163636835-200M-宽带上网投诉-次数0-202501060000387157</t>
  </si>
  <si>
    <t>202501060000387157</t>
  </si>
  <si>
    <t>202501060000387157#15163636835客户来电反映本机办理的宽带无法使用，查询PON闪，  要求维修人员上门维修，请尽快协助处理，谢谢 
 联系人：先生 联系电话：本机 流水：2025010613342138420872277</t>
  </si>
  <si>
    <t>2025-01-06 13:41:17</t>
  </si>
  <si>
    <t>2025-01-06 13:41:45</t>
  </si>
  <si>
    <t>SD-057-250106-839726-8442</t>
  </si>
  <si>
    <t>2025-01-06 20:32:57</t>
  </si>
  <si>
    <t>80+银卡-普通区域-奎文区-领秀华城-13963688123-200M-宽带上网投诉-次数0-202501060000757557</t>
  </si>
  <si>
    <t>202501060000757557</t>
  </si>
  <si>
    <t xml:space="preserve">202501060000757557#受理号码 : 13963688123客户姓名 : 张**号码归属地 : 潍坊潍城 － 潍城用户品牌 : 全球通
客户来电反映，宽带无法上网，卡顿，按流程排查未恢复请协助处理，谢谢！
联系人：女士  联系电话：13963688123     宽带地址：潍坊奎文区潍州路街道健康街领秀华城（代理商独家，办理联系18866649900）44号楼*********   电话流水：2025010620251759120832615 </t>
  </si>
  <si>
    <t>2025-01-06 20:36:15</t>
  </si>
  <si>
    <t>2025-01-06 20:36:40</t>
  </si>
  <si>
    <t>SD-851-251941-6584-21254</t>
  </si>
  <si>
    <t>SD-057-250106-198560-8447</t>
  </si>
  <si>
    <t>2025-01-06 20:33:43</t>
  </si>
  <si>
    <t>80+银卡-FTTR-普通区域-奎文区-中梁颐和雅筑-18266369600-1000M-宽带上网投诉-次数0-202501060000761550</t>
  </si>
  <si>
    <t>202501060000761550</t>
  </si>
  <si>
    <t>202501060000761550#？ 宽带账号：18266369600；联系电话：18266369600宽带地址：潍坊奎文区高新城区宝通街中梁颐和雅筑35号楼*********
客户来电反映宽带不能用，线上指导无法配合操作，要求上门处理, 来电流水：2025010620322570420865527</t>
  </si>
  <si>
    <t>2025-01-06 20:47:48</t>
  </si>
  <si>
    <t>2025-01-06 20:48:50</t>
  </si>
  <si>
    <t>SD-851-270675-16926-18012</t>
  </si>
  <si>
    <t>SD-057-250106-829301-3559</t>
  </si>
  <si>
    <t>2025-01-06 12:56:40</t>
  </si>
  <si>
    <t>【调研】-(目标)普通区域-寿光市-百信小区-13853612218-300M-业务受理宽带-次数0-202501060000359166</t>
  </si>
  <si>
    <t>202501060000359166</t>
  </si>
  <si>
    <t>202501060000359166#【已关注中国移动10086微信公众号】 宽带账号:13853612218; 联系电话：13853612218，问题类型：此工单为群障修复工单，根据群障全量闭环修复管理要求，为确保客户网络通畅，请装维人员跟进修复网络问题，谢谢！ 
 群障标题：公告。故障描述：潍坊寿光市百信小区光缆故障，预估24小时恢复，请帮忙拦截,如有需要请联系片区装维师傅王剑15706307760主叫号码：13853612218.0;该号码仅供参考，请优先联系宽带账号。</t>
  </si>
  <si>
    <t>2025-01-06 13:01:26</t>
  </si>
  <si>
    <t>2025-01-06 13:01:43</t>
  </si>
  <si>
    <t>SD-057-250106-083249-5924</t>
  </si>
  <si>
    <t>2025-01-06 16:16:57</t>
  </si>
  <si>
    <t>【重投】-【调研】-80+银卡-(目标)普通区域-昌邑市-白衣庙-15064635757-200M-宽带上网投诉-次数0-202501060000545183</t>
  </si>
  <si>
    <t>2025-01-07 17:17:00</t>
  </si>
  <si>
    <t>202501060000545183</t>
  </si>
  <si>
    <t xml:space="preserve">202501060000545183#宽带账号：15064635757  提供的宽带地址：潍坊昌邑逵聚街道高家道照村  客户来电反映宽带无法使用 配合线上指导，要求上门，请协助处理，谢谢！
联系电话：本机；联系人：先生；来电流水：2025010616104379320854160
备注：客户提供的地址与宽带原地址不一致 反映曾经办理过移机
</t>
  </si>
  <si>
    <t>2025-01-06 16:19:50</t>
  </si>
  <si>
    <t>2025-01-06 16:20:07</t>
  </si>
  <si>
    <t>SD-851-271213-30426-19763</t>
  </si>
  <si>
    <t>SD-057-250106-940572-3985</t>
  </si>
  <si>
    <t>2025-01-06 13:33:47</t>
  </si>
  <si>
    <t>【调研】-80+银卡-普通区域-青州市-洋溪花林-18366349089-300M-宽带上网投诉-次数0-202501060000360625</t>
  </si>
  <si>
    <t>202501060000360625</t>
  </si>
  <si>
    <t xml:space="preserve">202501060000360625#宽带账号：18366349089；宽带地址：潍坊青州市云门山街道益王府路洋溪花林北苑6号楼；客户来电反映宽带无法使用，请协助处理，谢谢！联系电话：18366349089；联系人：女士；来电流水：2025010613315573320850508 </t>
  </si>
  <si>
    <t>2025-01-06 13:48:32</t>
  </si>
  <si>
    <t>郇延磊</t>
  </si>
  <si>
    <t>15706307656</t>
  </si>
  <si>
    <t>dw3_jk_huanyanlei</t>
  </si>
  <si>
    <t>2025-01-06 13:48:46</t>
  </si>
  <si>
    <t>SD-852-241452-859-4635</t>
  </si>
  <si>
    <t>SD-057-250106-367421-8439</t>
  </si>
  <si>
    <t>2025-01-06 20:32:27</t>
  </si>
  <si>
    <t>【调研】-(目标)普通区域-滨海-香醒湾小区（老香醍湾）-15269623090-1000M-魔百和投诉-次数0-202501060000759009</t>
  </si>
  <si>
    <t>202501060000759009</t>
  </si>
  <si>
    <t>202501060000759009#【已关注中国移动10086微信公众号】流程受理流水号：20250106203100152696230901224053
客户号码:15269623090
客户姓名:齐**
投诉地市:潍坊
来话流水:2025010620301747220855853
宽带账号:15269623090
宽带账号归属地市:潍坊
宽带账号归属区县:滨海
故障地址:潍坊滨海央子街道新沙路香醒湾小区12号楼东（0-1-7）*********
联系电话:15269623090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故障细类:移动高清电视故障
携转原因:
故障时间:2025-01-06 20:31:36
魔百和单播/组播:单播
具体故障现象:用户电视故障，无法观看，要求上门维修，谢谢
客户其他诉求:
魔百和单/组播：单播;宽带小区$[香醒湾小区（老香醍湾）]$</t>
  </si>
  <si>
    <t>2025-01-06 20:48:36</t>
  </si>
  <si>
    <t>2025-01-06 20:48:53</t>
  </si>
  <si>
    <t>SD-851-260396-495-4006</t>
  </si>
  <si>
    <t>SD-057-250106-075134-8477</t>
  </si>
  <si>
    <t>2025-01-06 20:36:27</t>
  </si>
  <si>
    <t>普通区域-安丘市-碧桂园-13869640127-200M-宽带上网投诉-次数0-202501060000760203</t>
  </si>
  <si>
    <t>202501060000760203</t>
  </si>
  <si>
    <t xml:space="preserve">202501060000760203#13869640127客户反映电视没有声音，线上排障未恢复，系统显示质差机顶盒，要求维修人员上门维修,请协助处理。谢谢  
联系人：先生 联系电话：本机 流水：2025010620211699420813325
</t>
  </si>
  <si>
    <t>2025-01-06 20:41:31</t>
  </si>
  <si>
    <t>2025-01-06 20:41:48</t>
  </si>
  <si>
    <t>SD-057-250106-172538-3565</t>
  </si>
  <si>
    <t>2025-01-06 12:56:54</t>
  </si>
  <si>
    <t>80+普通-普通区域-安丘市-小官路村自然村-15065656777-1000M-宽带上网投诉-次数0-202501060000358771</t>
  </si>
  <si>
    <t>202501060000358771</t>
  </si>
  <si>
    <t>202501060000358771#客户来电反映宽带无法使用线上排障不认可，要求维修人员上门维修，请尽快协助处理，谢谢  联系人：女士 联系电话：本机 流水2025010612552069320874346</t>
  </si>
  <si>
    <t>2025-01-06 12:57:41</t>
  </si>
  <si>
    <t>2025-01-06 12:59:25</t>
  </si>
  <si>
    <t>SD-057-250106-780519-3564</t>
  </si>
  <si>
    <t>2025-01-06 12:56:52</t>
  </si>
  <si>
    <t>80+银卡-普通区域-寿光市-金融小区-18264671997-200M-业务受理宽带-次数0-202501060000357629</t>
  </si>
  <si>
    <t>202501060000357629</t>
  </si>
  <si>
    <t>202501060000357629# 宽带账号:18264671997; 联系电话：18264671997，问题类型：此工单为群障修复工单，根据群障全量闭环修复管理要求，为确保客户网络通畅，请装维人员跟进修复网络问题，谢谢！ 
 群障标题：公告。故障描述：潍坊寿光市金融小区光缆故障，预估24小时恢复，请帮忙拦截,如有需要请联系片区装维师傅王晓宁15053691091主叫号码：18264671997.0;该号码仅供参考，请优先联系宽带账号。</t>
  </si>
  <si>
    <t>2025-01-06 13:04:22</t>
  </si>
  <si>
    <t>SD-057-250106-890754-8468</t>
  </si>
  <si>
    <t>2025-01-06 20:36:12</t>
  </si>
  <si>
    <t>普通区域-滨海-大家洼怡居园小区-15069609331-300M-业务受理宽带-次数0-202501060000760228</t>
  </si>
  <si>
    <t>202501060000760228</t>
  </si>
  <si>
    <t>202501060000760228# 宽带账号:15069609331; 联系电话：15069609331，问题类型：此工单为群障修复工单，根据群障全量闭环修复管理要求，为确保客户网络通畅，请装维人员跟进修复网络问题，谢谢！ 
 群障标题：公告。故障描述：潍坊滨海大家洼怡居园小区光缆故障，预估24小时恢复，请帮忙拦截,如有需要请联系片区装维师傅孙希勇15706307095主叫号码：15069609331.0;该号码仅供参考，请优先联系宽带账号。</t>
  </si>
  <si>
    <t>2025-01-06 20:49:54</t>
  </si>
  <si>
    <t>2025-01-06 20:57:48</t>
  </si>
  <si>
    <t>SD-851-311978-15876-13595</t>
  </si>
  <si>
    <t>SD-057-250106-716258-3579</t>
  </si>
  <si>
    <t>2025-01-06 12:58:18</t>
  </si>
  <si>
    <t>80+银卡-普通区域-安丘市-青云国际城-13563651225-100M-宽带上网投诉-次数0-202501060000356829</t>
  </si>
  <si>
    <t>202501060000356829</t>
  </si>
  <si>
    <t>202501060000356829#流程受理流水号：20250106125623135636512251091054
客户号码:13563651225
客户姓名:褚**
投诉地市:潍坊
来话流水:2025010612534833420863023
宽带账号:13563651225
宽带账号归属地市:潍坊
宽带账号归属区县:安丘市
故障地址:潍坊安丘市兴安街道昌安北路青云国际城52号楼*********
联系电话:18363608162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故障时间:2025-01-06 12:56:59
具体故障现象:客户来电反映宽带无法上网，要求装维师傅上门维修，请协助处理谢谢！
客户其他诉求:
;宽带小区$[青云国际城]$</t>
  </si>
  <si>
    <t>2025-01-06 13:01:42</t>
  </si>
  <si>
    <t>2025-01-06 13:02:06</t>
  </si>
  <si>
    <t>SD-057-250106-087931-3569</t>
  </si>
  <si>
    <t>2025-01-06 12:57:00</t>
  </si>
  <si>
    <t>【调研】-80+普通-(目标)普通区域-奎文区-金华苑小区-17863663927-300M-业务受理宽带-次数0-202501060000357239</t>
  </si>
  <si>
    <t>202501060000357239</t>
  </si>
  <si>
    <t>202501060000357239# 宽带账号:17863663927; 联系电话：17863663927，问题类型：此工单为群障修复工单，根据群障全量闭环修复管理要求，为确保客户网络通畅，请装维人员跟进修复网络问题，谢谢！ 
 群障标题：公告。故障描述：潍坊奎文区金华苑小区光缆故障，预估24小时恢复，请帮忙拦截,如有需要请联系片区装维师傅王新刚15706307389主叫号码：17863663927.0;该号码仅供参考，请优先联系宽带账号。</t>
  </si>
  <si>
    <t>2025-01-06 13:00:33</t>
  </si>
  <si>
    <t>2025-01-06 13:03:23</t>
  </si>
  <si>
    <t>SD-057-250106-549620-5854</t>
  </si>
  <si>
    <t>2025-01-06 16:12:43</t>
  </si>
  <si>
    <t>普通区域-奎文区-凤栖壹号院-18866787923-100M-业务受理宽带-次数0-202501060000549055</t>
  </si>
  <si>
    <t>2025-01-07 16:13:00</t>
  </si>
  <si>
    <t>202501060000549055</t>
  </si>
  <si>
    <t>202501060000549055# 导航立单,用户所在位置有群障,已向客户播报,客户要求装维回访.此工单为群障修复工单,根据群障全量闭环管理要求,为确保客户网络通畅,请装维人员跟进修复网络问题,谢谢.联系电话：18866787923</t>
  </si>
  <si>
    <t>2025-01-06 16:16:48</t>
  </si>
  <si>
    <t>2025-01-06 16:22:54</t>
  </si>
  <si>
    <t>SD-851-246390-14381-18471</t>
  </si>
  <si>
    <t>SD-057-250106-684275-5949</t>
  </si>
  <si>
    <t>2025-01-06 16:18:56</t>
  </si>
  <si>
    <t>普通区域-安丘市-锦绣华城-13465667268-100M-宽带上网投诉-次数0-202501060000554743</t>
  </si>
  <si>
    <t>202501060000554743</t>
  </si>
  <si>
    <t>202501060000554743#流程受理流水号：20250106161812134656672681156672
客户号码:13465667268
客户姓名:孙**
投诉地市:潍坊
来话流水:2025010616160880320835895
宽带账号:13465667268
宽带账号归属地市:潍坊
宽带账号归属区县:安丘市
故障地址:潍坊安丘市兴安街道兴安路锦绣华城13号楼*********
联系电话:13465667268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故障细类:网速慢/上网掉线(专席)
携转原因:
故障时间:2025-01-06 16:15:03
具体故障现象:网速慢卡顿，外界路由器  为测速 已重启未恢复
客户其他诉求:
;宽带小区$[锦绣华城]$</t>
  </si>
  <si>
    <t>2025-01-06 16:23:17</t>
  </si>
  <si>
    <t>2025-01-06 16:23:39</t>
  </si>
  <si>
    <t>SD-057-250106-709186-4037</t>
  </si>
  <si>
    <t>2025-01-06 13:37:39</t>
  </si>
  <si>
    <t>普通区域-临朐县-阳光水岸-15169465620-300M-宽带延伸服务-次数0-202501060000386902</t>
  </si>
  <si>
    <t>202501060000386902</t>
  </si>
  <si>
    <t xml:space="preserve">202501060000386902#流程受理流水号：20250106133536151694656201101346
客户号码:15169465620
客户姓名:崔*
投诉地市:潍坊
来话流水:2025010613334598720866750
宽带账号:15169465620
宽带账号归属地市:潍坊
宽带账号归属区县:临朐县
故障地址:潍坊临朐县城关街道骈邑路阳光水岸33号楼*********
联系电话:15169465620
联系人:先生/女士
工单紧急程度:一般
是否有升级投诉倾向:否
是否重复投诉:否
是否携转意向:否
是否投诉倾向:否
是否智能网关:智能网关
当前是否在线:是
接入方式:FTTH
是否质差终端:无质差信息
光功率:-21.07
故障大类:宽带/电视
故障细类:宽带延伸服务
携转原因:
故障时间:2025-01-06 13:42:11
具体故障现象:要求加路由器设备
</t>
  </si>
  <si>
    <t>2025-01-06 13:40:36</t>
  </si>
  <si>
    <t>2025-01-06 13:43:23</t>
  </si>
  <si>
    <t>SD-057-250106-796158-4027</t>
  </si>
  <si>
    <t>2025-01-06 13:36:44</t>
  </si>
  <si>
    <t>80+普通-普通区域-寒亭区-慧馨园小区-18365652727-300M-业务受理宽带-次数0-202501060000386007</t>
  </si>
  <si>
    <t>202501060000386007</t>
  </si>
  <si>
    <t>202501060000386007#【已关注中国移动10086微信公众号】 宽带账号:18365652727; 联系电话：18365652727，问题类型：此工单为群障修复工单，根据群障全量闭环修复管理要求，为确保客户网络通畅，请装维人员跟进修复网络问题，谢谢！ 
 群障标题：公告。故障描述：潍坊寒亭区慧馨园小区光缆故障，预估24小时恢复，请帮忙拦截,如有需要请联系片区装维师傅刘浩15706307459主叫号码：18365652727.0;该号码仅供参考，请优先联系宽带账号。</t>
  </si>
  <si>
    <t>2025-01-06 13:47:46</t>
  </si>
  <si>
    <t>2025-01-06 14:06:07</t>
  </si>
  <si>
    <t>SD-852-301987-953-21313</t>
  </si>
  <si>
    <t>SD-057-250106-214670-3961</t>
  </si>
  <si>
    <t>2025-01-06 13:32:01</t>
  </si>
  <si>
    <t>普通区域-奎文区-时代丽景苑-15063608580-200M-宽带上网投诉-次数0-20250106132919X359177121</t>
  </si>
  <si>
    <t>20250106132919X359177121</t>
  </si>
  <si>
    <t xml:space="preserve">流程受理流水号：20250106132710150636085801099051
客户号码:15063608580
客户姓名:张*
投诉地市:潍坊
来话流水:2025010613205380220864202
宽带账号:15063608580
宽带账号归属地市:潍坊
宽带账号归属区县:高新
故障地址:潍坊高新高新城区金马路时代丽景苑33号楼【北边中楼】*********
联系电话:15063608580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故障时间:2025-01-06 13:27:31
具体故障现象:光猫亮红灯，引导 重启 光猫  插紧 光纤线
客户其他诉求:谢谢
</t>
  </si>
  <si>
    <t>2025-01-06 13:48:21</t>
  </si>
  <si>
    <t>2025-01-06 13:49:10</t>
  </si>
  <si>
    <t>SD-057-250106-689137-3549</t>
  </si>
  <si>
    <t>2025-01-06 12:56:17</t>
  </si>
  <si>
    <t>80+普通-普通区域-高密市-官亭村自然村-13780880939-300M-宽带上网投诉-次数0-202501060000356294</t>
  </si>
  <si>
    <t>202501060000356294</t>
  </si>
  <si>
    <t>202501060000356294#13780880939客户来电反映本机办理的电视无法观看，机顶盒不亮灯，不通电，经查询显示质差机顶盒，线上排障未恢复，直接要求维修人员上门维修，请尽快协助处理，谢谢 
 联系人：先生  联系电话：本机 流水：2025010612525662820856653</t>
  </si>
  <si>
    <t>2025-01-06 12:58:23</t>
  </si>
  <si>
    <t>2025-01-06 12:58:46</t>
  </si>
  <si>
    <t>SD-057-250106-915728-5858</t>
  </si>
  <si>
    <t>2025-01-06 16:13:01</t>
  </si>
  <si>
    <t>【调研】-80+金卡-普通区域-寿光市-斟灌城里村自然村-18365678536-1000M-魔百和投诉-次数0-202501060000547386</t>
  </si>
  <si>
    <t>2025-01-07 17:14:00</t>
  </si>
  <si>
    <t>202501060000547386</t>
  </si>
  <si>
    <t>202501060000547386#【已关注中国移动10086微信公众号】流程受理流水号：20250106161153183656785361154454
客户号码:18365678536
客户姓名:李*
投诉地市:潍坊
来话流水:2025010616085958520827875
宽带账号:18365678536
宽带账号归属地市:潍坊
宽带账号归属区县:寿光市
故障地址:潍坊寿光市留吕斟灌城里村斟灌城里村自然村27号箱*********
联系电话:13696368395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故障细类:移动高清电视故障(专席)
携转原因:
故障时间:2025-01-06 16:06:03
魔百和单播/组播:组播
具体故障现象:电视直播无法观看，已线上指导未恢复，要求尽快处理
客户其他诉求:
魔百和单/组播：组播;宽带小区$[斟灌城里村自然村]$</t>
  </si>
  <si>
    <t>2025-01-06 16:16:03</t>
  </si>
  <si>
    <t>2025-01-06 16:26:36</t>
  </si>
  <si>
    <t>SD-851-251402-17475-24044</t>
  </si>
  <si>
    <t>SD-057-250106-854761-8472</t>
  </si>
  <si>
    <t>2025-01-06 20:36:21</t>
  </si>
  <si>
    <t>80+普通-普通区域-安丘市-水润道村自然村-18863644342-1000M-宽带上网投诉-次数0-202501060000760575</t>
  </si>
  <si>
    <t>202501060000760575</t>
  </si>
  <si>
    <t xml:space="preserve">202501060000760575#宽带账号：18863644342；宽带地址：潍坊安丘市雹泉镇水润道村水润道村自然村追加6号箱都连林；客户来电反映移动高清无法观看，客户不在现场，无法配合线上指导，要求师傅上门，请协助处理，谢谢！联系电话：13853625772；联系人：先生；来电流水：2025010620322675620865609。 
</t>
  </si>
  <si>
    <t>2025-01-06 20:41:19</t>
  </si>
  <si>
    <t>2025-01-06 20:41:45</t>
  </si>
  <si>
    <t>SD-851-284764-9915-22937</t>
  </si>
  <si>
    <t>SD-057-250106-815473-3560</t>
  </si>
  <si>
    <t>2025-01-06 12:56:42</t>
  </si>
  <si>
    <t>80+银卡-普通区域-寿光市-百信小区-15095210615-1000M-业务受理宽带-次数0-202501060000358396</t>
  </si>
  <si>
    <t>202501060000358396</t>
  </si>
  <si>
    <t>202501060000358396# 宽带账号:15095210615; 联系电话：15095210615，问题类型：此工单为群障修复工单，根据群障全量闭环修复管理要求，为确保客户网络通畅，请装维人员跟进修复网络问题，谢谢！ 
 群障标题：公告。故障描述：潍坊寿光市百信小区光缆故障，预估24小时恢复，请帮忙拦截,如有需要请联系片区装维师傅王剑15706307760主叫号码：13280108073.0;该号码仅供参考，请优先联系宽带账号。</t>
  </si>
  <si>
    <t>2025-01-06 13:02:15</t>
  </si>
  <si>
    <t>SD-851-271274-14463-7297</t>
  </si>
  <si>
    <t>SD-057-250106-785092-5872</t>
  </si>
  <si>
    <t>2025-01-06 16:14:09</t>
  </si>
  <si>
    <t>【调研】-80+金卡-普通区域-寒亭区-西贾小区-18765633415-1000M-宽带上网投诉-次数0-20250106161205X125290976</t>
  </si>
  <si>
    <t>20250106161205X125290976</t>
  </si>
  <si>
    <t xml:space="preserve">流程受理流水号：20250106161030187656334151153970
客户号码:18765633415
客户姓名:李**
投诉地市:潍坊
来话流水:2025010616035878220853059
宽带账号:18765633415
宽带账号归属地市:潍坊
宽带账号归属区县:寒亭区
故障地址:潍坊寒亭区经济开发区民主街西贾小区11号楼4单元102*********
联系电话:17806281879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光功率:-17.44
故障大类:宽带/电视
故障细类:宽带无法上网(专席)
携转原因:
故障时间:2025-01-06 16:10:43
具体故障现象:提示网络无法连接，指示灯正常重启未恢复，请尽快处理，谢谢
客户其他诉求:请处理，谢谢
</t>
  </si>
  <si>
    <t>2025-01-06 16:17:27</t>
  </si>
  <si>
    <t>2025-01-06 16:17:46</t>
  </si>
  <si>
    <t>SD-851-323706-3473-22215</t>
  </si>
  <si>
    <t>SD-057-250106-610874-5899</t>
  </si>
  <si>
    <t>2025-01-06 16:15:55</t>
  </si>
  <si>
    <t>【调研】-80+银卡-普通区域-寿光市-张东村自然村-15006698538-1000M-业务受理宽带-次数0-202501060000551332</t>
  </si>
  <si>
    <t>2025-01-07 16:16:00</t>
  </si>
  <si>
    <t>202501060000551332</t>
  </si>
  <si>
    <t>202501060000551332# 宽带账号:15006698538; 联系电话：15006698538，问题类型：此工单为群障修复工单，根据群障全量闭环修复管理要求，为确保客户网络通畅，请装维人员跟进修复网络问题，谢谢！ 
 群障标题：公告。故障描述：潍坊寿光市张东村自然村光缆故障，预估24小时恢复，请帮忙拦截,如有需要请联系片区装维师傅王艳庆15706307761主叫号码：100860536.0;该号码仅供参考，请优先联系宽带账号。</t>
  </si>
  <si>
    <t>2025-01-06 16:28:48</t>
  </si>
  <si>
    <t>2025-01-06 16:29:12</t>
  </si>
  <si>
    <t>SD-851-308183-19245-5050</t>
  </si>
  <si>
    <t>SD-057-250106-138940-4003</t>
  </si>
  <si>
    <t>2025-01-06 13:35:30</t>
  </si>
  <si>
    <t>普通区域-安丘市-夹埠村自然村-15653430270-300M-宽带上网投诉-次数0-202501060000383493 二级督办</t>
  </si>
  <si>
    <t>2025-01-06 13:37:12</t>
  </si>
  <si>
    <t>2025-01-06 13:37:35</t>
  </si>
  <si>
    <t>SD-057-250106-738021-4012</t>
  </si>
  <si>
    <t>2025-01-06 13:35:59</t>
  </si>
  <si>
    <t>【调研】-80+银卡-普通区域-寿光市-中南世纪星城-18706689555-100M-业务受理宽带-次数0-202501060000385677</t>
  </si>
  <si>
    <t>202501060000385677</t>
  </si>
  <si>
    <t>202501060000385677# 导航立单,用户所在位置有群障,已向客户播报,客户要求装维回访.此工单为群障修复工单,根据群障全量闭环管理要求,为确保客户网络通畅,请装维人员跟进修复网络问题,谢谢.联系电话：18706689555</t>
  </si>
  <si>
    <t>2025-01-06 13:37:28</t>
  </si>
  <si>
    <t>2025-01-06 13:38:16</t>
  </si>
  <si>
    <t>SD-851-230026-8666-83</t>
  </si>
  <si>
    <t>SD-057-250106-709423-1277</t>
  </si>
  <si>
    <t>2025-01-06 09:57:05</t>
  </si>
  <si>
    <t>【重投】-【调研】-普通区域-寿光市-怡锦苑-18853690286-1000M-宽带上网投诉-次数0-202501060000178058</t>
  </si>
  <si>
    <t>202501060000178058</t>
  </si>
  <si>
    <t>202501060000178058#18853690286客户来电反映宽带无法使用，客户不会操作 线上排障不认可，要求维修人员上门维修，请尽快协助处理，谢谢  联系人：女士 联系电话：本机 流水：
2025010609524346920836165</t>
  </si>
  <si>
    <t>2025-01-06 10:01:22</t>
  </si>
  <si>
    <t>2025-01-06 10:01:40</t>
  </si>
  <si>
    <t>SD-851-307460-6835-9616</t>
  </si>
  <si>
    <t>SD-057-250106-583462-8050</t>
  </si>
  <si>
    <t>2025-01-06 19:38:32</t>
  </si>
  <si>
    <t>普通区域-高密市-刘三村自然村-13406603700-1000M-宽带上网投诉-次数0-20250106193709X429880443</t>
  </si>
  <si>
    <t>20250106193709X429880443</t>
  </si>
  <si>
    <t xml:space="preserve">【农村网络投诉】流程受理流水号：20250106193116134066037001213024
客户号码:13406603700
客户姓名:刘**
投诉地市:潍坊
来话流水:2025010619294986320836759
宽带账号:13406603700
宽带账号归属地市:潍坊
宽带账号归属区县:高密市
故障地址:潍坊高密市夏庄镇刘三村刘三村自然村刘三村王柳11号箱*********
联系电话:13406603700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19:34:46
具体故障现象:提示网络无法连接，
客户其他诉求:
</t>
  </si>
  <si>
    <t>2025-01-06 19:40:49</t>
  </si>
  <si>
    <t>2025-01-06 19:41:12</t>
  </si>
  <si>
    <t>SD-851-292024-17783-1728</t>
  </si>
  <si>
    <t>SD-057-250106-481603-8727</t>
  </si>
  <si>
    <t>2025-01-06 21:26:36</t>
  </si>
  <si>
    <t>80+白金-(目标)普通区域-寿光市-怡和苑小区-15053653093-500M-业务受理宽带-次数0-202501060000780249</t>
  </si>
  <si>
    <t>202501060000780249</t>
  </si>
  <si>
    <t>202501060000780249#【已关注中国移动10086微信公众号】 宽带账号:15053653093; 联系电话：15053653093，问题类型：此工单为群障修复工单，根据群障全量闭环修复管理要求，为确保客户网络通畅，请装维人员跟进修复网络问题，谢谢！ 
 群障标题：公告。故障描述：潍坊寿光市怡和苑小区光缆故障，预估24小时恢复，请帮忙拦截,如有需要请联系片区装维师傅赵坤15706307757主叫号码：zgydapp_h5_15053653093;该号码仅供参考，请优先联系宽带账号。</t>
  </si>
  <si>
    <t>2025-01-06 21:30:42</t>
  </si>
  <si>
    <t>2025-01-06 21:33:22</t>
  </si>
  <si>
    <t>SD-057-250106-031465-7941</t>
  </si>
  <si>
    <t>2025-01-06 19:26:08</t>
  </si>
  <si>
    <t>普通区域-诸城市-东升龙华园C区-18366588795-500M-业务受理宽带-次数0-202501060000727412</t>
  </si>
  <si>
    <t>202501060000727412</t>
  </si>
  <si>
    <t>202501060000727412# 宽带账号:18366588795; 联系电话：18366588795，问题类型：此工单为群障修复工单，根据群障全量闭环修复管理要求，为确保客户网络通畅，请装维人员跟进修复网络问题，谢谢！ 
 群障标题：公告。故障描述：东升龙华园C区主叫号码：18366588795.0;该号码仅供参考，请优先联系宽带账号。</t>
  </si>
  <si>
    <t>2025-01-06 19:43:32</t>
  </si>
  <si>
    <t>2025-01-06 19:43:52</t>
  </si>
  <si>
    <t>SD-851-272325-9069-10656</t>
  </si>
  <si>
    <t>SD-057-250106-759106-3750</t>
  </si>
  <si>
    <t>2025-01-06 13:13:35</t>
  </si>
  <si>
    <t>80+银卡-FTTR-普通区域-奎文区-庄家裕园-13863638160-1000M-宽带上网投诉-次数0-202501060000370184</t>
  </si>
  <si>
    <t>202501060000370184</t>
  </si>
  <si>
    <t xml:space="preserve">202501060000370184#宽带账号：13863638160；宽带地址：潍坊奎文区梨园街道清溪街庄家裕园26号楼；客户来电反映移动高清 无法观看 ，
客户不在现场，无法配合线上指导，要求师傅上门，请协助处理，谢谢！
联系电话：13863638160；联系人：先生；来电流水：2025010613105838420890295。
</t>
  </si>
  <si>
    <t>2025-01-06 13:18:17</t>
  </si>
  <si>
    <t>2025-01-06 13:20:31</t>
  </si>
  <si>
    <t>SD-851-301903-16305-11673</t>
  </si>
  <si>
    <t>SD-057-250106-142638-7086</t>
  </si>
  <si>
    <t>2025-01-06 18:02:55</t>
  </si>
  <si>
    <t>普通区域-潍城区-梁城首府-18369680234-300M-宽带延伸服务-次数0-202501060000666818</t>
  </si>
  <si>
    <t>202501060000666818</t>
  </si>
  <si>
    <t xml:space="preserve">202501060000666818#流程受理流水号：20250106175944183696802341190377
客户号码:18369680234
客户姓名:冯**
投诉地市:潍坊
来话流水:2025010617590454020841134
宽带账号:18369680234
宽带账号归属地市:潍坊
宽带账号归属区县:潍城区
故障地址:潍坊潍城区南关街道和平路梁城首府10号楼*********
联系电话:18363235357
联系人:先生/女士
工单紧急程度:一般
是否有升级投诉倾向:否
是否重复投诉:否
是否携转意向:否
是否投诉倾向:否
是否智能网关:智能网关
当前是否在线:是
接入方式:FTTH
是否质差终端:无质差信息
光功率:-15.70
故障大类:宽带/电视
故障细类:宽带延伸服务
携转原因:
故障时间:2025-01-06 18:00:27
具体故障现象:18369680234客户来电要求把宽带设备换个位置，客户称自己不知道是哪个线，要求处理，谢谢。联系电话：18363235357
</t>
  </si>
  <si>
    <t>2025-01-06 18:06:48</t>
  </si>
  <si>
    <t>2025-01-06 18:07:07</t>
  </si>
  <si>
    <t>SD-851-280472-15478-10621</t>
  </si>
  <si>
    <t>SD-057-250106-236094-7999</t>
  </si>
  <si>
    <t>2025-01-06 19:33:44</t>
  </si>
  <si>
    <t>80+普通-普通区域-寒亭区-祥和家园小区-15853615716-500M-宽带上网投诉-次数0-202501060000731184</t>
  </si>
  <si>
    <t>202501060000731184</t>
  </si>
  <si>
    <t xml:space="preserve">202501060000731184#客户来电反馈电视无法正常观看，无法配合线上排障，要求上门服务，请协助处理谢谢！联系电话：15853615716；联系人：牟**；来电流水：2025010619244865420806687
</t>
  </si>
  <si>
    <t>2025-01-06 19:40:05</t>
  </si>
  <si>
    <t>2025-01-06 19:40:43</t>
  </si>
  <si>
    <t>SD-057-250106-620893-30</t>
  </si>
  <si>
    <t>2025-01-06 07:47:27</t>
  </si>
  <si>
    <t>【调研】-80+银卡-普通区域-安丘市-贾戈新城-19862675789-1000M-宽带上网投诉-次数0-202501060000090418</t>
  </si>
  <si>
    <t>202501060000090418</t>
  </si>
  <si>
    <t>202501060000090418#【已关注中国移动10086微信公众号】流程受理流水号：20250106074545198626757891000225
客户号码:19862675789
客户姓名:李*
投诉地市:潍坊
来话流水:2025010607450976020816667
宽带账号:19862675789
宽带账号归属地市:潍坊
宽带账号归属区县:安丘市
故障地址:潍坊安丘市兴安街道长安路大华中央城长安路沿街西1号箱*********
联系电话:15866137932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07:49:12
具体故障现象:光猫亮红灯，
客户其他诉求:
;宽带小区$[贾戈新城]$</t>
  </si>
  <si>
    <t>2025-01-06 07:53:57</t>
  </si>
  <si>
    <t>2025-01-06 07:54:32</t>
  </si>
  <si>
    <t>SD-851-281356-5353-14544</t>
  </si>
  <si>
    <t>2025-01-06 12:16:24</t>
  </si>
  <si>
    <t>普通区域-寿光市-桥子-15053679399-300M-业务受理宽带-次数0-202501060000329161 一级督办</t>
  </si>
  <si>
    <t>202501060000329161</t>
  </si>
  <si>
    <t>2025-01-06 12:18:55</t>
  </si>
  <si>
    <t>2025-01-06 12:19:16</t>
  </si>
  <si>
    <t>SD-057-250106-109538-6200</t>
  </si>
  <si>
    <t>2025-01-06 16:41:02</t>
  </si>
  <si>
    <t>普通区域-寿光市-西关村金光街沿街-13081655369-500M-宽带上网投诉-次数0-20250106163838X718473842</t>
  </si>
  <si>
    <t>2025-01-07 17:42:00</t>
  </si>
  <si>
    <t>20250106163838X718473842</t>
  </si>
  <si>
    <t xml:space="preserve">【农村网络投诉】流程受理流水号：20250106163630130816553691163093
客户号码:13081655369
客户姓名:张**
投诉地市:潍坊
来话流水:2025010616355270420832444
宽带账号:13081655369
宽带账号归属地市:潍坊
宽带账号归属区县:寿光市
故障地址:潍坊寿光市圣城街道金光街西关村金光街沿街5号箱*********
联系电话:13081655369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故障时间:2025-01-06 16:38:15
具体故障现象:光猫亮红灯，指导操作未恢复。
客户其他诉求:
</t>
  </si>
  <si>
    <t>2025-01-06 16:47:48</t>
  </si>
  <si>
    <t>2025-01-06 16:48:16</t>
  </si>
  <si>
    <t>SD-851-292302-10846-1522</t>
  </si>
  <si>
    <t>SD-057-250106-764923-6211</t>
  </si>
  <si>
    <t>2025-01-06 16:41:46</t>
  </si>
  <si>
    <t>80+银卡-FTTR-普通区域-安丘市-建陶市场东区-13853685629-1000M-宽带上网投诉-次数1-202501060000377429</t>
  </si>
  <si>
    <t>2025-01-06 16:45:37</t>
  </si>
  <si>
    <t>2025-01-06 16:47:55</t>
  </si>
  <si>
    <t>SD-057-250106-315042-7900</t>
  </si>
  <si>
    <t>2025-01-06 19:20:39</t>
  </si>
  <si>
    <t>80+银卡-FTTR-普通区域-高密市-十里堡自然村-18366369188-300M-宽带上网投诉-次数0-20250106191941X381879589</t>
  </si>
  <si>
    <t>20250106191941X381879589</t>
  </si>
  <si>
    <t>【农村网络投诉】检测结果：1、手机账号余额检测：手机账户余额正常；2、宽带账号登录状态检测：账号登录状态正常；3、宽带速率检测：宽带速率正常；4、宽带状态检测：宽带状态正常；5、群体故障检测：无大面积群障；6、线路检测：线路状态正常；7、光猫在线检测：光猫不在线；故障类型：光猫LOS红灯，无法上网。故障描述：亮红灯尽快回个电话，给联系电话打。联系人：15963633818。联系电话：15963633818。。</t>
  </si>
  <si>
    <t>2025-01-06 19:21:53</t>
  </si>
  <si>
    <t>2025-01-06 19:22:21</t>
  </si>
  <si>
    <t>SD-852-335021-2814-24014</t>
  </si>
  <si>
    <t>SD-057-250106-314785-12</t>
  </si>
  <si>
    <t>2025-01-06 06:41:17</t>
  </si>
  <si>
    <t>80+银卡-普通区域-青州市-花都文苑-15053636299-1000M-魔百和投诉-次数0-202501060000091833</t>
  </si>
  <si>
    <t>202501060000091833</t>
  </si>
  <si>
    <t>202501060000091833#流程受理流水号：20250106064011150536362991000059
客户号码:15053636299
客户姓名:刘**
投诉地市:潍坊
来话流水:2025010606393949820808268
宽带账号:15053636299
宽带账号归属地市:潍坊
宽带账号归属区县:青州市
故障地址:潍坊青州市东夏镇海岱北路花都文苑14号楼*********
联系电话:15053636299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
携转原因:
故障时间:2025-01-06 06:40:44
魔百和单播/组播:单播
具体故障现象:机顶盒无法开机，
客户其他诉求:
魔百和单/组播：单播;宽带小区$[花都文苑]$</t>
  </si>
  <si>
    <t>2025-01-06 07:11:16</t>
  </si>
  <si>
    <t>2025-01-06 07:11:46</t>
  </si>
  <si>
    <t>SD-851-236490-16676-17923</t>
  </si>
  <si>
    <t>SD-057-250106-456987-7103</t>
  </si>
  <si>
    <t>2025-01-06 18:05:28</t>
  </si>
  <si>
    <t>普通区域-安丘市-小南坦村自然村-15069603716-200M-宽带上网投诉-次数0-20250106180240X760903347</t>
  </si>
  <si>
    <t>20250106180240X760903347</t>
  </si>
  <si>
    <t xml:space="preserve">【农村网络投诉】流程受理流水号：20250106180036150696037161190661
客户号码:15069603716
客户姓名:郭**
投诉地市:潍坊
来话流水:2025010617570165020819441
宽带账号:15069603716
宽带账号归属地市:潍坊
宽带账号归属区县:安丘市
故障地址:潍坊安丘市管公镇小南坦村小南坦村自然村小南坦紧急扩容1号箱郭建华*********
联系电话:15069603716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故障时间:2025-01-06 18:00:55
具体故障现象:PON灯闪，捋直插紧光纤线重启光猫未恢复
客户其他诉求:
</t>
  </si>
  <si>
    <t>2025-01-06 18:16:12</t>
  </si>
  <si>
    <t>2025-01-06 18:16:37</t>
  </si>
  <si>
    <t>SD-852-295145-861-22309</t>
  </si>
  <si>
    <t>SD-057-250106-715694-7981</t>
  </si>
  <si>
    <t>2025-01-06 19:30:14</t>
  </si>
  <si>
    <t>80+银卡-普通区域-奎文区-兰溪学府-13864627721-500M-宽带上网投诉-次数0-202501060000727502</t>
  </si>
  <si>
    <t>202501060000727502</t>
  </si>
  <si>
    <t>202501060000727502#流程受理流水号：20250106192927138646277211212678
客户号码:13864627721
客户姓名:张*
投诉地市:潍坊
来话流水:2025010619263281020817094
宽带账号:13864627721
宽带账号归属地市:潍坊
宽带账号归属区县:奎文区
故障地址:潍坊奎文区高新城区健康街兰溪学府18号楼*********
联系电话:13864627721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故障时间:2025-01-06 19:26:17
具体故障现象:光猫亮红灯，插紧屡直光纤线重启未恢复
客户其他诉求:
;宽带小区$[兰溪学府]$</t>
  </si>
  <si>
    <t>2025-01-06 19:33:46</t>
  </si>
  <si>
    <t>2025-01-06 19:34:08</t>
  </si>
  <si>
    <t>SD-851-309425-1207-12404</t>
  </si>
  <si>
    <t>SD-057-250106-127346-31</t>
  </si>
  <si>
    <t>2025-01-06 07:47:28</t>
  </si>
  <si>
    <t>【重投】-普通区域-奎文区-中海大观天下二期-13884815480-1000M-宽带上网投诉-次数0-202501060000090324</t>
  </si>
  <si>
    <t>2025-01-06 07:58:16</t>
  </si>
  <si>
    <t>SD-057-250106-709853-3757</t>
  </si>
  <si>
    <t>2025-01-06 13:14:09</t>
  </si>
  <si>
    <t>80+银卡-普通区域-高密市-柴沟李家庄-13964788389-1000M-宽带上网投诉-次数0-202501060000368339</t>
  </si>
  <si>
    <t>202501060000368339</t>
  </si>
  <si>
    <t>202501060000368339#宽带账号：13964788389宽带地址：潍坊高密市柴沟镇柴沟李家庄19号箱；客户来电反映宽带网速慢，客户不配合排障，要求上门，请协助处理，谢谢！联系电话：13964788389；联系人：先生，来电流水：2025010613105561620889988</t>
  </si>
  <si>
    <t>2025-01-06 13:17:43</t>
  </si>
  <si>
    <t>2025-01-06 13:18:58</t>
  </si>
  <si>
    <t>SD-851-326552-10285-16792</t>
  </si>
  <si>
    <t>SD-057-250106-861759-7898</t>
  </si>
  <si>
    <t>2025-01-06 19:20:27</t>
  </si>
  <si>
    <t>80+银卡-普通区域-潍城区-大柳树沿街J-13455620808-100M-宽带上网投诉-次数0-20250106191848X328173620</t>
  </si>
  <si>
    <t>20250106191848X328173620</t>
  </si>
  <si>
    <t xml:space="preserve">【农村网络投诉】流程受理流水号：20250106191736134556208081210245
客户号码:13455620808
客户姓名:曹**
投诉地市:潍坊
来话流水:2025010619165534520857975
宽带账号:13455620808
宽带账号归属地市:潍坊
宽带账号归属区县:潍城区
故障地址:潍坊潍城区望留街道柳北村大柳树沿街J沿街10号箱庆海中康药店南第4排房子*********
联系电话:18353691927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19:17:55
具体故障现象:光猫亮红灯，
客户其他诉求:客户要求安排人员维修处理，请处理，谢谢
</t>
  </si>
  <si>
    <t>2025-01-06 19:24:16</t>
  </si>
  <si>
    <t>2025-01-06 19:24:38</t>
  </si>
  <si>
    <t>SD-057-250106-685472-3198</t>
  </si>
  <si>
    <t>2025-01-06 12:27:06</t>
  </si>
  <si>
    <t>【调研】-80+普通-普通区域-奎文区-金华苑小区-13666363990-100M-业务受理宽带-次数0-202501060000337109</t>
  </si>
  <si>
    <t>202501060000337109</t>
  </si>
  <si>
    <t>202501060000337109# 宽带账号:13666363990; 联系电话：13666363990，问题类型：此工单为群障修复工单，根据群障全量闭环修复管理要求，为确保客户网络通畅，请装维人员跟进修复网络问题，谢谢！ 
 群障标题：公告。故障描述：潍坊奎文区金华苑小区光缆故障，预估24小时恢复，请帮忙拦截,如有需要请联系片区装维师傅王新刚15706307389主叫号码：13666363990.0;该号码仅供参考，请优先联系宽带账号。</t>
  </si>
  <si>
    <t>2025-01-06 12:31:04</t>
  </si>
  <si>
    <t>2025-01-06 12:33:56</t>
  </si>
  <si>
    <t>SD-851-329707-7872-26662</t>
  </si>
  <si>
    <t>SD-057-250106-310798-3162</t>
  </si>
  <si>
    <t>2025-01-06 12:26:05</t>
  </si>
  <si>
    <t>80+金卡-FTTR-普通区域-昌乐县-郝家庄村自然村-18206468345-200M-宽带上网投诉-次数0-202501060000334902</t>
  </si>
  <si>
    <t>202501060000334902</t>
  </si>
  <si>
    <t>202501060000334902#18206468345客户来电反映本机办理的宽带无法使用，线上排障不认可，直接要求维修人员上门维修，请尽快协助处理，谢谢 
 联系人：先生 联系电话：本机 流水：2025010612224547920817599</t>
  </si>
  <si>
    <t>2025-01-06 12:28:54</t>
  </si>
  <si>
    <t>刘文华</t>
  </si>
  <si>
    <t>15706307152</t>
  </si>
  <si>
    <t>dw3_jk_liuweihua</t>
  </si>
  <si>
    <t>2025-01-06 12:29:22</t>
  </si>
  <si>
    <t>SD-851-296288-6186-11343</t>
  </si>
  <si>
    <t>SD-057-250106-685271-3197</t>
  </si>
  <si>
    <t>2025-01-06 12:27:05</t>
  </si>
  <si>
    <t>FTTR-普通区域-奎文区-梨园小区-15205444071-1000M-业务受理宽带-次数0-202501060000337415</t>
  </si>
  <si>
    <t>202501060000337415</t>
  </si>
  <si>
    <t>202501060000337415# 宽带账号:15205444071; 联系电话：15205444071，问题类型：此工单为群障修复工单，根据群障全量闭环修复管理要求，为确保客户网络通畅，请装维人员跟进修复网络问题，谢谢！ 
 群障标题：公告。故障描述：潍坊奎文区梨园小区主缆故障，预估24小时恢复，请帮忙拦截。主叫号码：15205444071.0;该号码仅供参考，请优先联系宽带账号。</t>
  </si>
  <si>
    <t>2025-01-06 12:33:55</t>
  </si>
  <si>
    <t>2025-01-06 12:34:18</t>
  </si>
  <si>
    <t>SD-851-322509-4321-4203</t>
  </si>
  <si>
    <t>SD-057-250106-064391-3775</t>
  </si>
  <si>
    <t>2025-01-06 13:16:02</t>
  </si>
  <si>
    <t>80+普通-(目标)普通区域-青州市-口埠村-15263678919-200M-宽带上网投诉-次数0-202501060000369364</t>
  </si>
  <si>
    <t>202501060000369364</t>
  </si>
  <si>
    <t>202501060000369364#客户来电反映宽带网络无法上网，经查询客户侧为质差终端，请协助上门更换终端并一并处理故障问题，谢谢！联系电话：15966161651；联系人：女士，来电流水：
 2025010613133075220808992</t>
  </si>
  <si>
    <t>2025-01-06 13:18:46</t>
  </si>
  <si>
    <t>2025-01-06 13:20:26</t>
  </si>
  <si>
    <t>SD-057-250106-476895-5194</t>
  </si>
  <si>
    <t>2025-01-06 15:18:26</t>
  </si>
  <si>
    <t>普通区域-安丘市-百合学府-13563653327-1000M-宽带上网投诉-次数0-20250106103749X696971480 一级督办 督</t>
  </si>
  <si>
    <t>20250106103749X696971480</t>
  </si>
  <si>
    <t>平台流水号部转-20250100042301申诉信息流水号部-20250100029905韩勇联系电话13563653327申诉涉及号码13563653327潍坊2025-01-03 16:32:49 自动公司安装宽带业务   十多天都不给安装  打客服电话开会推诿  也不给后续处理  2025年1月3日电话咨询安装宽带业务后续的处理方式时，客服回复说是在24年12月28号的时候给安装上了  ，这不是坑消费者权益吗  ？望尽快处理
此投诉为工信部自查单，请立即联系客户处理，做好沟通解释工作，并于第3个工作日的17：00前将投诉处理报告上传至工单附件中。</t>
  </si>
  <si>
    <t>2025-01-06 15:23:12</t>
  </si>
  <si>
    <t>2025-01-06 15:25:05</t>
  </si>
  <si>
    <t>SD-852-323435-1404-528</t>
  </si>
  <si>
    <t>SD-057-250106-712586-7142</t>
  </si>
  <si>
    <t>2025-01-06 18:07:04</t>
  </si>
  <si>
    <t>80+普通-普通区域-寿光市-豪苑小区-13964743610-300M-业务受理宽带-次数0-202501060000668822</t>
  </si>
  <si>
    <t>202501060000668822</t>
  </si>
  <si>
    <t>202501060000668822# 宽带账号:13964743610; 联系电话：13964743610，问题类型：此工单为群障修复工单，根据群障全量闭环修复管理要求，为确保客户网络通畅，请装维人员跟进修复网络问题，谢谢！ 
 群障标题：公告。故障描述：潍坊寿光市豪苑小区光缆故障，预估24小时恢复，请帮忙拦截,如有需要请联系片区装维师傅王东彬13863695312主叫号码：18463663555.0;该号码仅供参考，请优先联系宽带账号。</t>
  </si>
  <si>
    <t>2025-01-06 18:09:57</t>
  </si>
  <si>
    <t>SD-852-301040-3344-8957</t>
  </si>
  <si>
    <t>SD-057-250106-629180-3753</t>
  </si>
  <si>
    <t>2025-01-06 13:14:01</t>
  </si>
  <si>
    <t>80+银卡-普通区域-坊子区-太保庄街道沿街（扩容）-15095183610-100M-宽带上网投诉-次数0-20250106131141X301806699</t>
  </si>
  <si>
    <t>20250106131141X301806699</t>
  </si>
  <si>
    <t xml:space="preserve">流程受理流水号：20250106130709150951836101093891
客户号码:15095183610
客户姓名:刘**
投诉地市:潍坊
来话流水:2025010613061996720855648
宽带账号:15095183610
宽带账号归属地市:潍坊
宽带账号归属区县:峡山区
故障地址:潍坊峡山区太保庄街道太保庄街道沿街太保庄街道沿街（扩容）太保庄街道沿街（扩容）1号箱*********
联系电话:13964722584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13:10:06
具体故障现象:提示网络无法连接，
客户其他诉求:
</t>
  </si>
  <si>
    <t>2025-01-06 13:17:34</t>
  </si>
  <si>
    <t>2025-01-06 13:17:57</t>
  </si>
  <si>
    <t>SD-057-250106-657034-1241</t>
  </si>
  <si>
    <t>2025-01-06 09:55:01</t>
  </si>
  <si>
    <t>普通区域-寿光市-小尧社区二期-13562665529-300M-宽带上网投诉-次数0-202501060000175314</t>
  </si>
  <si>
    <t>202501060000175314</t>
  </si>
  <si>
    <t>202501060000175314#宽带账号：13562665529；宽带地址：潍坊寿光市文家街道黄海北路小尧社区二期5号楼***；客户来电反映家里没网，线上指导无法配合操作，请协助处理, 来电流水：2025010609524093520835546联系电话：13562665529</t>
  </si>
  <si>
    <t>2025-01-06 09:58:34</t>
  </si>
  <si>
    <t>2025-01-06 09:58:49</t>
  </si>
  <si>
    <t>SD-057-250106-837652-7117</t>
  </si>
  <si>
    <t>2025-01-06 18:06:04</t>
  </si>
  <si>
    <t>80+银卡-普通区域-青州市-恒泰花园-13791619431-1000M-业务受理宽带-次数0-202501060000666311</t>
  </si>
  <si>
    <t>202501060000666311</t>
  </si>
  <si>
    <t>202501060000666311#客户来电反映宽带网络机顶盒经常频繁掉线，线上排障未恢复，请协助处理，谢谢, 
联系电话：15069636987，联系人：先生，流水：2025010618005167420859902</t>
  </si>
  <si>
    <t>2025-01-06 18:23:55</t>
  </si>
  <si>
    <t>2025-01-06 18:24:12</t>
  </si>
  <si>
    <t>SD-851-265792-1743-17187</t>
  </si>
  <si>
    <t>SD-057-250106-815023-6237</t>
  </si>
  <si>
    <t>2025-01-06 16:44:19</t>
  </si>
  <si>
    <t>80+金卡-普通区域-昌乐县-天鹅湾-15006670110-300M-宽带上网投诉-次数0-202501060000582005</t>
  </si>
  <si>
    <t>2025-01-07 17:45:00</t>
  </si>
  <si>
    <t>202501060000582005</t>
  </si>
  <si>
    <t>202501060000582005#宽带账号：15006670110；宽带地址：潍坊昌乐县城关街道宝昌路天鹅湾9号楼*********；接入方式：FTTH，当前是否在线：在线，端到端诊断结果：客户侧设备问题，是否智能网关：，客户反映无法上网，要求尽快处理回复联系电话：15006670110</t>
  </si>
  <si>
    <t>2025-01-06 16:49:24</t>
  </si>
  <si>
    <t>2025-01-06 16:49:56</t>
  </si>
  <si>
    <t>SD-851-247932-13119-15735</t>
  </si>
  <si>
    <t>SD-057-250106-240387-6205</t>
  </si>
  <si>
    <t>2025-01-06 16:41:18</t>
  </si>
  <si>
    <t>普通区域-高密市-水岸东方-15963619446-300M-宽带上网投诉-次数0-202501060000581075</t>
  </si>
  <si>
    <t>202501060000581075</t>
  </si>
  <si>
    <t xml:space="preserve">202501060000581075#【已关注中国移动10086微信公众号】流程受理流水号：20250106163850159636194461163900
客户号码:15963619446
客户姓名:牟**
投诉地市:潍坊
来话流水:2025010616382964720871071
宽带账号:15963619446
宽带账号归属地市:潍坊
宽带账号归属区县:--
故障地址:潍坊高密市朝阳街道康成大街水岸东方高密水岸东方5-6号楼一单元*********
联系电话:15706392686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光功率:-22.92
故障大类:宽带/电视
故障细类:宽带网速慢/卡顿
携转原因:
故障时间:2025-01-06 16:39:43
具体故障现象:网速慢卡顿，
客户其他诉求:客户侧为质差终端，要求上门更换终端并一并处理故障问题。
</t>
  </si>
  <si>
    <t>2025-01-06 16:43:44</t>
  </si>
  <si>
    <t>2025-01-06 16:45:51</t>
  </si>
  <si>
    <t>SD-057-250106-603147-3719</t>
  </si>
  <si>
    <t>2025-01-06 13:11:02</t>
  </si>
  <si>
    <t>普通区域-青州市-房家庄村-13964602097-200M-宽带上网投诉-次数0-20250106130806X869698060</t>
  </si>
  <si>
    <t>20250106130806X869698060</t>
  </si>
  <si>
    <t xml:space="preserve">【农村网络投诉】流程受理流水号：20250106130654139646020971093826
客户号码:13964602097
客户姓名:杨**
投诉地市:潍坊
来话流水:2025010613063935920858065
宽带账号:13964602097
宽带账号归属地市:潍坊
宽带账号归属区县:青州市
故障地址:潍坊青州市云门山街道房家庄房家庄村7号箱（村西南）*********
联系电话:13964602097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故障时间:2025-01-06 13:07:43
具体故障现象:提示网络无法连接，
客户其他诉求:
</t>
  </si>
  <si>
    <t>2025-01-06 13:12:48</t>
  </si>
  <si>
    <t>2025-01-06 13:13:37</t>
  </si>
  <si>
    <t>SD-057-250106-576932-1227</t>
  </si>
  <si>
    <t>2025-01-06 09:52:53</t>
  </si>
  <si>
    <t>普通区域-诸城市-龙都荣郡-17705365688-1000M-宽带上网投诉-次数0-202501060000176691</t>
  </si>
  <si>
    <t>202501060000176691</t>
  </si>
  <si>
    <t>202501060000176691#流程受理流水号：20250106094853177053656881028880
客户号码:17705365688
客户姓名:赵**
投诉地市:潍坊
来话流水:2025010609481179820869449
宽带账号:17705365688
账号归属区县:诸城人民路营业厅
联系电话:17863656566
联系人:先生/女士
宽带地址:潍坊
工单紧急程度:非常紧急
是否投诉倾向:否
是否重复投诉:否
是否携转意向:否
是否有升级投诉倾向:否
*业务名称:业务融合开机流程宽带+全光WiFi+OTT+FTTR组网
投诉内容:手机号码：17705365688，【问题描述】客户已办理宽带业务，有开通单，要求装维尽快联系上门，诸城有个网络部5176337打电话没人接，要求查询原因，请处理，谢谢。联系电话：17863656566，联系人：先生/女士，录音流水号：2025010609481179820869449。受理明细：531920062399999999。
在途开通单信息：536250102930023606，17705365688，2025-01-02 08:40:07，业务融合开机流程宽带+全光WiFi+OTT+FTTR组网，处理中，异常处理
是否到厅:否
业务名称:业务融合开机流程宽带+全光WiFi+OTT+FTTR组网
;宽带小区$[龙都荣郡]$</t>
  </si>
  <si>
    <t>2025-01-06 10:02:56</t>
  </si>
  <si>
    <t>2025-01-06 10:03:20</t>
  </si>
  <si>
    <t>SD-851-335558-190-26626</t>
  </si>
  <si>
    <t>SD-057-250106-362091-7147</t>
  </si>
  <si>
    <t>2025-01-06 18:07:18</t>
  </si>
  <si>
    <t>【调研】-80+银卡-普通区域-奎文区-仁和盛廷扩容-18706695211-200M-业务受理宽带-次数0-202501060000669893</t>
  </si>
  <si>
    <t>202501060000669893</t>
  </si>
  <si>
    <t>202501060000669893#【已关注中国移动10086微信公众号】 宽带账号:18706695211; 联系电话：18706695211，问题类型：此工单为群障修复工单，根据群障全量闭环修复管理要求，为确保客户网络通畅，请装维人员跟进修复网络问题，谢谢！ 
 群障标题：公告。故障描述：潍坊奎文区仁和盛廷扩容光缆故障，预估24小时恢复，请帮忙拦截,如有需要请联系片区装维师傅贺同辉15706307423主叫号码：18706695211.0;该号码仅供参考，请优先联系宽带账号。</t>
  </si>
  <si>
    <t>2025-01-06 18:21:34</t>
  </si>
  <si>
    <t>2025-01-06 18:22:24</t>
  </si>
  <si>
    <t>SD-851-286807-68135-23030</t>
  </si>
  <si>
    <t>SD-057-250106-319420-8009</t>
  </si>
  <si>
    <t>2025-01-06 19:35:09</t>
  </si>
  <si>
    <t>【调研】-80+银卡-普通区域-寒亭区-王伯村自然村-13793677852-1000M-宽带上网投诉-次数0-20250106193232X152249214</t>
  </si>
  <si>
    <t>20250106193232X152249214</t>
  </si>
  <si>
    <t xml:space="preserve">【农村网络投诉】流程受理流水号：20250106193117137936778521213029
客户号码:13793677852
客户姓名:刘**
投诉地市:潍坊
来话流水:2025010619310549020844278
宽带账号:13793677852
宽带账号归属地市:潍坊
宽带账号归属区县:寒亭区
故障地址:潍坊寒亭区河滩镇王伯村王伯村自然村王伯村西南北街中间（+1）号箱扩容*********
联系电话:13793677852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19:31:51
具体故障现象:宽带无法上网
客户其他诉求:
</t>
  </si>
  <si>
    <t>2025-01-06 19:37:06</t>
  </si>
  <si>
    <t>2025-01-06 19:37:42</t>
  </si>
  <si>
    <t>SD-057-250106-462053-1907</t>
  </si>
  <si>
    <t>2025-01-06 10:46:28</t>
  </si>
  <si>
    <t>【调研】-普通区域-奎文区-梨园小区-15553615356-200M-业务受理宽带-次数0-202501060000237312</t>
  </si>
  <si>
    <t>2025-01-07 10:47:00</t>
  </si>
  <si>
    <t>202501060000237312</t>
  </si>
  <si>
    <t>202501060000237312# 宽带账号:15553615356; 联系电话：15553615356，问题类型：此工单为群障修复工单，根据群障全量闭环修复管理要求，为确保客户网络通畅，请装维人员跟进修复网络问题，谢谢！ 
 群障标题：公告。故障描述：潍坊奎文区梨园小区光缆故障，预估24小时恢复，请帮忙拦截,如有需要请联系片区装维师傅曹明超15706307420主叫号码：15553615356.0;该号码仅供参考，请优先联系宽带账号。</t>
  </si>
  <si>
    <t>2025-01-06 10:49:17</t>
  </si>
  <si>
    <t>2025-01-06 11:03:58</t>
  </si>
  <si>
    <t>SD-851-270672-25410-20326</t>
  </si>
  <si>
    <t>SD-057-250106-056478-3018</t>
  </si>
  <si>
    <t>2025-01-06 12:14:05</t>
  </si>
  <si>
    <t>【追5】普通区域-昌邑市-前刘家营子村自然村-15853637162-300M-宽带上网投诉-次数0-20250106121235X755717636</t>
  </si>
  <si>
    <t>20250106121235X755717636</t>
  </si>
  <si>
    <t xml:space="preserve">【农村网络投诉】流程受理流水号：20250106121153158536371621079911
客户号码:15853637162
客户姓名:史**
投诉地市:潍坊
来话流水:2025010612113134320816999
宽带账号:15853637162
宽带账号归属地市:潍坊
宽带账号归属区县:昌邑市
故障地址:潍坊昌邑市北孟镇前刘家营子村前刘家营子村自然村14号箱*********
联系电话:15853637162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12:12:27
具体故障现象:光猫亮红灯，
客户其他诉求:
</t>
  </si>
  <si>
    <t>2025-01-06 12:16:44</t>
  </si>
  <si>
    <t>SD-851-293900-26875-11928</t>
  </si>
  <si>
    <t>SD-057-250106-478352-6225</t>
  </si>
  <si>
    <t>2025-01-06 16:42:59</t>
  </si>
  <si>
    <t>普通区域-寿光市-杨家庄子村自然村-18706686907-300M-宽带上网投诉-次数0-202501060000582989</t>
  </si>
  <si>
    <t>2025-01-07 17:43:00</t>
  </si>
  <si>
    <t>202501060000582989</t>
  </si>
  <si>
    <t>202501060000582989#导航立单,客户通过语音导航反馈宽带故障问题,经诊断光猫设备性能不佳,要求装维回访处理,请协助.联系电话：18706686907</t>
  </si>
  <si>
    <t>2025-01-06 16:45:42</t>
  </si>
  <si>
    <t>2025-01-06 16:46:12</t>
  </si>
  <si>
    <t>SD-057-250106-258076-8726</t>
  </si>
  <si>
    <t>2025-01-06 21:26:34</t>
  </si>
  <si>
    <t>80+普通-普通区域-滨海-欣泰商业街-18764628202-300M-业务受理宽带-次数0-202501060000778180</t>
  </si>
  <si>
    <t>202501060000778180</t>
  </si>
  <si>
    <t>202501060000778180# 宽带账号:18764628202; 联系电话：18764628202，问题类型：此工单为群障修复工单，根据群障全量闭环修复管理要求，为确保客户网络通畅，请装维人员跟进修复网络问题，谢谢！ 
 群障标题：公告。故障描述：潍坊滨海欣泰商业街光缆故障，预估24小时恢复，请帮忙拦截,如有需要请联系片区装维师傅肖其耀15706307110主叫号码：18764628202.0;该号码仅供参考，请优先联系宽带账号。</t>
  </si>
  <si>
    <t>SD-057-250106-409731-7107</t>
  </si>
  <si>
    <t>2025-01-06 18:05:43</t>
  </si>
  <si>
    <t>【调研】-(目标)普通区域-安丘市-北黑山村自然村-15753687371-200M-宽带上网投诉-次数0-202501060000668103</t>
  </si>
  <si>
    <t>202501060000668103</t>
  </si>
  <si>
    <t xml:space="preserve">202501060000668103#流程受理流水号：20250106180439157536873711191888
客户号码:15753687371
客户姓名:李**
投诉地市:潍坊
来话流水:2025010618032464020884836
宽带账号:15753687371
宽带账号归属地市:潍坊
宽带账号归属区县:安丘市
故障地址:潍坊安丘市大盛镇北黑山村北黑山村自然村北黑山追加2号箱李实学*********
联系电话:15753687371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光功率:-23.27
故障大类:宽带/电视
故障细类:宽带无法上网
携转原因:
故障时间:2025-01-06 18:05:28
具体故障现象:视频无法播放，
客户其他诉求:客户侧为质差终端，要求上门更换终端并一并处理故障问题。
</t>
  </si>
  <si>
    <t>2025-01-06 18:08:28</t>
  </si>
  <si>
    <t>2025-01-06 18:13:29</t>
  </si>
  <si>
    <t>SD-057-250106-074391-7109</t>
  </si>
  <si>
    <t>2025-01-06 18:05:52</t>
  </si>
  <si>
    <t>普通区域-高密市-范家小庄村-15064475712-100M-业务受理宽带-次数0-202501060000665994</t>
  </si>
  <si>
    <t>202501060000665994</t>
  </si>
  <si>
    <t>202501060000665994# 宽带账号:15064475712; 联系电话：15064475712，问题类型：此工单为群障修复工单，根据群障全量闭环修复管理要求，为确保客户网络通畅，请装维人员跟进修复网络问题，谢谢！ 
 群障标题：公告。故障描述：主干光纤断或OLT检测不到预期的光信号（LOS）主叫号码：13583624872.0;该号码仅供参考，请优先联系宽带账号。</t>
  </si>
  <si>
    <t>2025-01-06 18:11:01</t>
  </si>
  <si>
    <t>SD-851-244543-43146-21925</t>
  </si>
  <si>
    <t>SD-057-250106-069275-7143</t>
  </si>
  <si>
    <t>2025-01-06 18:07:06</t>
  </si>
  <si>
    <t>(目标)普通区域-高密市-南杨家庄自然村-13780843927-300M-业务受理宽带-次数0-202501060000669200</t>
  </si>
  <si>
    <t>202501060000669200</t>
  </si>
  <si>
    <t>202501060000669200# 宽带账号:13780843927; 联系电话：13780843927，问题类型：此工单为群障修复工单，根据群障全量闭环修复管理要求，为确保客户网络通畅，请装维人员跟进修复网络问题，谢谢！ 
 群障标题：公告。故障描述：2个及以上PON口集中掉线主叫号码：13780843927.0;该号码仅供参考，请优先联系宽带账号。</t>
  </si>
  <si>
    <t>2025-01-06 18:12:41</t>
  </si>
  <si>
    <t>2025-01-06 18:13:01</t>
  </si>
  <si>
    <t>SD-057-250106-792801-3104</t>
  </si>
  <si>
    <t>2025-01-06 12:20:42</t>
  </si>
  <si>
    <t>【调研】-80+普通-普通区域-安丘市-周家沙埠村自然村-15264611555-200M-宽带上网投诉-次数0-202501060000333830</t>
  </si>
  <si>
    <t>202501060000333830</t>
  </si>
  <si>
    <t>202501060000333830#【已关注中国移动10086微信公众号】流程受理流水号：20250106121926152646115551081852
客户号码:15264611555
客户姓名:周**
投诉地市:潍坊
来话流水:2025010612190899520885500
宽带账号:15264611555
账号归属区县:安丘
联系电话:15264611555
联系人:先生/女士
宽带地址:潍坊
工单紧急程度:一般
是否投诉倾向:否
是否重复投诉:否
是否携转意向:否
是否有升级投诉倾向:否
*业务名称:业务融合移机流程宽带+OTT
投诉内容:手机号码：15264611555，【问题描述】客户已办理宽带业务，有开通单，要求申请取消移机，，请处理，谢谢。联系电话：15264611555，联系人：先生/女士，录音流水号：2025010612190899520885500。受理明细：531920062399999999。
在途开通单信息：536250106085726176，15264611555，2025-01-06 12:15:04，业务融合移机流程宽带+OTT，处理中，手写判断和地址录入
是否到厅:否
业务名称:业务融合移机流程宽带+OTT
;宽带小区$[周家沙埠村自然村]$</t>
  </si>
  <si>
    <t>2025-01-06 12:28:08</t>
  </si>
  <si>
    <t>SD-852-322497-796-19327</t>
  </si>
  <si>
    <t>SD-057-250106-527839-7084</t>
  </si>
  <si>
    <t>2025-01-06 18:02:51</t>
  </si>
  <si>
    <t>【调研】-普通区域-临朐县-王家河村自然村-13963620845-500M-魔百和投诉-次数0-202501060000666923</t>
  </si>
  <si>
    <t>202501060000666923</t>
  </si>
  <si>
    <t>202501060000666923#流程受理流水号：20250106175809139636208451189872
客户号码:13963620845
客户姓名:祝**
投诉地市:潍坊
来话流水:2025010617573038220824809
宽带账号:13963620845
宽带账号归属地市:潍坊
宽带账号归属区县:临朐县
故障地址:潍坊临朐县冶源镇人民政府王家河村王家河村自然村王家河（扩容）21号箱秦兴民（外2次墙）*********
联系电话:13963620845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故障细类:移动高清电视故障(专席)
携转原因:
故障时间:2025-01-06 18:01:21
魔百和单播/组播:组播
具体故障现象:电视直播或点播无法观看，
客户其他诉求:
魔百和单/组播：组播;宽带小区$[王家河村自然村]$</t>
  </si>
  <si>
    <t>2025-01-06 18:09:02</t>
  </si>
  <si>
    <t>2025-01-06 18:09:26</t>
  </si>
  <si>
    <t>SD-851-288123-3549-4764</t>
  </si>
  <si>
    <t>SD-057-250106-309274-1281</t>
  </si>
  <si>
    <t>2025-01-06 09:57:40</t>
  </si>
  <si>
    <t>【调研】-80+普通-普通区域-坊子区-翟家埠-15863266333-1000M-宽带上网投诉-次数0-202501060000177353</t>
  </si>
  <si>
    <t>202501060000177353</t>
  </si>
  <si>
    <t>202501060000177353#15863266333 客户来电反映家中宽带不能使用，表示外面的线断了，要求尽快安排专人上门查看处理。请协助处理，谢谢。录音流水2025010609530541220841577  联系电话 本机</t>
  </si>
  <si>
    <t>2025-01-06 09:58:21</t>
  </si>
  <si>
    <t>2025-01-06 09:58:42</t>
  </si>
  <si>
    <t>SD-851-283688-12195-27283</t>
  </si>
  <si>
    <t>SD-057-250106-830957-1873</t>
  </si>
  <si>
    <t>2025-01-06 10:43:47</t>
  </si>
  <si>
    <t>(目标)普通区域-寿光市-铁路花园（东区）-15095269823-300M-宽带上网投诉-次数0-202501060000232105</t>
  </si>
  <si>
    <t>202501060000232105</t>
  </si>
  <si>
    <t>202501060000232105#宽带账号15095269823；联系电话：15095269823宽带地址：潍坊寿光市圣城街道光明路玉馨苑西区西区；客户来电反映宽带在线但是无法上网，线上指导无法配合操作，要求上门处理, 来电流水：2025010610402194220861844</t>
  </si>
  <si>
    <t>2025-01-06 10:46:13</t>
  </si>
  <si>
    <t>2025-01-06 10:46:36</t>
  </si>
  <si>
    <t>SD-057-250106-598734-3047</t>
  </si>
  <si>
    <t>2025-01-06 12:16:26</t>
  </si>
  <si>
    <t>普通区域-寒亭区-欧洲小镇小区-15288816782-300M-业务受理宽带-次数0-202501060000331499</t>
  </si>
  <si>
    <t>202501060000331499</t>
  </si>
  <si>
    <t>202501060000331499# 宽带账号:15288816782; 联系电话：15288816782，问题类型：此工单为群障修复工单，根据群障全量闭环修复管理要求，为确保客户网络通畅，请装维人员跟进修复网络问题，谢谢！ 
 群障标题：公告。故障描述：潍坊寒亭区欧洲小镇小区光缆故障，预估24小时恢复，请帮忙拦截,如有需要请联系片区装维师傅马永全15706307426主叫号码：15288816782.0;该号码仅供参考，请优先联系宽带账号。</t>
  </si>
  <si>
    <t>2025-01-06 12:21:29</t>
  </si>
  <si>
    <t>2025-01-06 12:21:47</t>
  </si>
  <si>
    <t>SD-057-250106-506178-8715</t>
  </si>
  <si>
    <t>2025-01-06 21:26:07</t>
  </si>
  <si>
    <t>普通区域-安丘市-御景天城-13793651776-1000M-宽带上网投诉-次数0-20250106212511X911683762</t>
  </si>
  <si>
    <t>20250106212511X911683762</t>
  </si>
  <si>
    <t xml:space="preserve">流程受理流水号：20250106212358137936517761231216
客户号码:13793651776
客户姓名:任*
投诉地市:潍坊
来话流水:2025010621223777820862033
宽带账号:13793651776
宽带账号归属地市:潍坊
宽带账号归属区县:安丘市
故障地址:潍坊安丘市兴安街道和平路御景天城3号楼*********
联系电话:13793651776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故障细类:网速慢/上网掉线(专席)
携转原因:
故障时间:2025-01-06 21:20:54
具体故障现象:网速慢  千兆路由器  摆在开阔的位置 未测速 已按顺序重启未恢复
客户其他诉求:
</t>
  </si>
  <si>
    <t>2025-01-06 21:28:20</t>
  </si>
  <si>
    <t>2025-01-06 21:30:38</t>
  </si>
  <si>
    <t>SD-851-262522-2862-15592</t>
  </si>
  <si>
    <t>SD-057-250106-570683-7923</t>
  </si>
  <si>
    <t>2025-01-06 19:24:13</t>
  </si>
  <si>
    <t>【调研】-80+银卡-普通区域-奎文区-万达广场片区-15244407888-1000M-宽带上网投诉-次数0-202501060000723860</t>
  </si>
  <si>
    <t>202501060000723860</t>
  </si>
  <si>
    <t xml:space="preserve">202501060000723860#【已关注中国移动10086微信公众号】流程受理流水号：20250106192335152444078881211492
客户号码:15244407888
客户姓名:肖**
投诉地市:潍坊
来话流水:2025010619230409420895932
宽带账号:15244407888
宽带账号归属地市:潍坊
宽带账号归属区县:奎文区
故障地址:潍坊奎文区东关街道福寿街万达广场片区万达华府3号楼*********
联系电话:15244407888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光功率:-19.28
故障大类:宽带/电视
故障细类:宽带无法上网
携转原因:
故障时间:2025-01-06 19:31:06
具体故障现象:网速慢卡顿，
客户其他诉求:客户侧为质差终端，要求上门更换终端并一并处理故障问题。
</t>
  </si>
  <si>
    <t>2025-01-06 19:27:35</t>
  </si>
  <si>
    <t>2025-01-06 19:28:01</t>
  </si>
  <si>
    <t>SD-851-241825-3536-17000</t>
  </si>
  <si>
    <t>SD-057-250106-091432-8020</t>
  </si>
  <si>
    <t>2025-01-06 19:36:05</t>
  </si>
  <si>
    <t>FTTR-普通区域-诸城市-2081小区-18366313322-1000M-业务受理宽带-次数0-202501060000731242</t>
  </si>
  <si>
    <t>202501060000731242</t>
  </si>
  <si>
    <t>202501060000731242# 宽带账号:18366313322; 联系电话：18366313322，问题类型：此工单为群障修复工单，根据群障全量闭环修复管理要求，为确保客户网络通畅，请装维人员跟进修复网络问题，谢谢！ 
 群障标题：公告。故障描述：潍坊诸城市2081小区光缆故障，预估24小时恢复，请帮忙拦截,如有需要请联系片区装维师傅赵金涛15706307943主叫号码：13906467129.0;该号码仅供参考，请优先联系宽带账号。</t>
  </si>
  <si>
    <t>2025-01-06 19:41:00</t>
  </si>
  <si>
    <t>2025-01-06 19:41:19</t>
  </si>
  <si>
    <t>SD-852-336695-1723-6346</t>
  </si>
  <si>
    <t>SD-057-250106-537069-1917</t>
  </si>
  <si>
    <t>2025-01-06 10:46:51</t>
  </si>
  <si>
    <t>【调研】-80+金卡-(目标)普通区域-安丘市-宋家园新华府-15866407512-200M-业务受理宽带-次数0-202501060000236447</t>
  </si>
  <si>
    <t>202501060000236447</t>
  </si>
  <si>
    <t>202501060000236447#【已关注中国移动10086微信公众号】 宽带账号:15866407512; 联系电话：15866407512，问题类型：此工单为群障修复工单，根据群障全量闭环修复管理要求，为确保客户网络通畅，请装维人员跟进修复网络问题，谢谢！ 
 群障标题：公告。故障描述：潍坊安丘市宋家园新华府光缆故障，预估24小时恢复，请帮忙拦截,如有需要请联系片区装维师傅管家豪15706307024主叫号码：13646462015.0;该号码仅供参考，请优先联系宽带账号。</t>
  </si>
  <si>
    <t>2025-01-06 11:33:49</t>
  </si>
  <si>
    <t>2025-01-06 11:34:05</t>
  </si>
  <si>
    <t>SD-057-250106-869035-7901</t>
  </si>
  <si>
    <t>2025-01-06 19:20:43</t>
  </si>
  <si>
    <t>普通区域-坊子区-南店村（保护小区，联系电话18764746719）-1580536878402-300M-宽带上网投诉-次数0-20250106191948X388947237</t>
  </si>
  <si>
    <t>20250106191948X388947237</t>
  </si>
  <si>
    <t xml:space="preserve">【农村网络投诉】流程受理流水号：2025010619174315805368784021210266
客户号码:1580536878402
客户姓名:徐**
投诉地市:潍坊
来话流水:2025010619160449320852571
宽带账号:1580536878402
宽带账号归属地市:潍坊
宽带账号归属区县:坊子区
故障地址:潍坊坊子区坊子老区七马路南店村（保护小区，联系电话18764746719）3号箱徐延昭外墙*********
联系电话:15805368784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故障时间:2025-01-06 19:19:01
具体故障现象:光猫亮红灯，
客户其他诉求:
</t>
  </si>
  <si>
    <t>2025-01-06 19:22:17</t>
  </si>
  <si>
    <t>2025-01-06 19:23:42</t>
  </si>
  <si>
    <t>SD-851-243316-3095-11684</t>
  </si>
  <si>
    <t>SD-057-250106-098275-1267</t>
  </si>
  <si>
    <t>2025-01-06 09:56:33</t>
  </si>
  <si>
    <t>【调研】-FTTR-普通区域-奎文区-金宝片区-13356758123-1000M-宽带上网投诉-次数0-202501060000179290</t>
  </si>
  <si>
    <t>202501060000179290</t>
  </si>
  <si>
    <t xml:space="preserve">202501060000179290#宽带账号：13356758123宽带地址：潍坊奎文区廿里堡街道潍州路金宝片区广潍二手车市场11#旭日升旁客户来电反映宽网络掉线，，客户不会操作，要求上门，请协助处理，谢谢！联系电话：13356758123；来电流水：2025010609520859520827983。
</t>
  </si>
  <si>
    <t>2025-01-06 10:10:58</t>
  </si>
  <si>
    <t>2025-01-06 10:11:23</t>
  </si>
  <si>
    <t>SD-851-329826-10808-4120</t>
  </si>
  <si>
    <t>SD-057-250106-387924-8033</t>
  </si>
  <si>
    <t>2025-01-06 19:36:41</t>
  </si>
  <si>
    <t>80+普通-(目标)普通区域-奎文区-浅水湾-13906368912-1000M-宽带上网投诉-次数0-202501060000733080</t>
  </si>
  <si>
    <t>202501060000733080</t>
  </si>
  <si>
    <t xml:space="preserve">202501060000733080#流程受理流水号：20250106193458139063689121213678
客户号码:13906368912
客户姓名:董**
投诉地市:潍坊
来话流水:2025010619342842020864392
宽带账号:13906368912
宽带账号归属地市:潍坊
宽带账号归属区县:奎文区
故障地址:潍坊奎文区廿里堡街道潍州路浅水湾30号楼*********
联系电话:13906368912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光功率:-19.17
故障大类:宽带/电视
故障细类:宽带无法上网
携转原因:
故障时间:2025-01-06 19:27:46
具体故障现象:打不开网页，
客户其他诉求:客户侧为质差终端，要求上门更换终端并一并处理故障问题。
</t>
  </si>
  <si>
    <t>2025-01-06 19:53:43</t>
  </si>
  <si>
    <t>2025-01-06 20:00:18</t>
  </si>
  <si>
    <t>SD-851-333772-375-7690</t>
  </si>
  <si>
    <t>SD-057-250106-164937-3194</t>
  </si>
  <si>
    <t>2025-01-06 12:27:00</t>
  </si>
  <si>
    <t>80+金卡-普通区域-奎文区-金华苑小区-13561434987-1000M-业务受理宽带-次数0-202501060000337693</t>
  </si>
  <si>
    <t>202501060000337693</t>
  </si>
  <si>
    <t>202501060000337693# 宽带账号:13561434987; 联系电话：13561434987，问题类型：此工单为群障修复工单，根据群障全量闭环修复管理要求，为确保客户网络通畅，请装维人员跟进修复网络问题，谢谢！ 
 群障标题：公告。故障描述：潍坊奎文区金华苑小区光缆故障，预估24小时恢复，请帮忙拦截,如有需要请联系片区装维师傅王新刚15706307389主叫号码：13561434987.0;该号码仅供参考，请优先联系宽带账号。</t>
  </si>
  <si>
    <t>2025-01-06 12:30:53</t>
  </si>
  <si>
    <t>2025-01-06 12:32:28</t>
  </si>
  <si>
    <t>SD-851-308254-13983-27589</t>
  </si>
  <si>
    <t>SD-057-250106-702548-1844</t>
  </si>
  <si>
    <t>2025-01-06 10:41:07</t>
  </si>
  <si>
    <t>【调研】-80+普通-普通区域-奎文区-金宸公馆-13791878016-300M-魔百和投诉-次数0-202501060000231427</t>
  </si>
  <si>
    <t>202501060000231427</t>
  </si>
  <si>
    <t>202501060000231427#流程受理流水号：20250106103013137918780161044338
客户号码:13791878016
客户姓名:冯*
投诉地市:潍坊
来话流水:2025010610294560920895563
宽带账号:13791878016
宽带账号归属地市:潍坊
宽带账号归属区县:高新
故障地址:潍坊高新高新城区东风街金宸公馆13号楼*********
联系电话:13791878016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故障细类:移动高清电视故障(专席)
携转原因:
故障时间:2025-01-06 10:42:24
魔百和单播/组播:单播
具体故障现象:卡在70%
客户其他诉求:
魔百和单/组播：单播;宽带小区$[金宸公馆]$</t>
  </si>
  <si>
    <t>2025-01-06 10:44:12</t>
  </si>
  <si>
    <t>2025-01-06 10:44:37</t>
  </si>
  <si>
    <t>SD-057-250106-527140-3058</t>
  </si>
  <si>
    <t>2025-01-06 12:17:05</t>
  </si>
  <si>
    <t>【调研】-普通区域-坊子区-姜庄村自然村-15762492207-300M-宽带上网投诉-次数0-20250106121601X961195719</t>
  </si>
  <si>
    <t>20250106121601X961195719</t>
  </si>
  <si>
    <t xml:space="preserve">【农村网络投诉】流程受理流水号：20250106121348157624922071080426
客户号码:15762492207
客户姓名:陈**
投诉地市:潍坊
来话流水:2025010612125568020830105
宽带账号:15762492207
宽带账号归属地市:潍坊
宽带账号归属区县:坊子区
故障地址:潍坊坊子区荆山洼经济发展区姜庄村姜庄村自然村潍坊坊子荆山洼姜庄村扩容20号分纤箱*********
联系电话:15898678804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故障时间:2025-01-06 12:20:00
具体故障现象:光猫亮红灯
客户其他诉求:
</t>
  </si>
  <si>
    <t>2025-01-06 12:19:29</t>
  </si>
  <si>
    <t>2025-01-06 12:19:57</t>
  </si>
  <si>
    <t>SD-851-313446-18071-5135</t>
  </si>
  <si>
    <t>SD-057-250106-493712-6252</t>
  </si>
  <si>
    <t>2025-01-06 16:45:54</t>
  </si>
  <si>
    <t>普通区域-诸城市-清济庵自然村-13506467766-100M-宽带上网投诉-次数0-202501060000584642</t>
  </si>
  <si>
    <t>202501060000584642</t>
  </si>
  <si>
    <t>202501060000584642#用户表示魔百合不能正常使用，显示质差路由器，要求上门维修，请工作人员协助处理，谢谢！流水号2025010616442664220858871，联系人女士，联系电话13506467766！</t>
  </si>
  <si>
    <t>2025-01-06 16:49:12</t>
  </si>
  <si>
    <t>2025-01-06 16:50:04</t>
  </si>
  <si>
    <t>SD-057-250106-369871-8716</t>
  </si>
  <si>
    <t>2025-01-06 21:26:09</t>
  </si>
  <si>
    <t>普通区域-寿光市-凡尔赛（含褚庄社区、凡尔赛花园）-13562620994-300M-业务受理宽带-次数0-202501060000776971</t>
  </si>
  <si>
    <t>202501060000776971</t>
  </si>
  <si>
    <t>202501060000776971# 宽带账号:13562620994; 联系电话：13562620994，问题类型：此工单为群障修复工单，根据群障全量闭环修复管理要求，为确保客户网络通畅，请装维人员跟进修复网络问题，谢谢！ 
 群障标题：公告。故障描述：潍坊寿光市凡尔赛（含褚庄社区、凡尔赛花园）光缆故障，预估24小时恢复，请帮忙拦截,如有需要请联系片区装维师傅王东彬13863695312主叫号码：13562620994.0;该号码仅供参考，请优先联系宽带账号。</t>
  </si>
  <si>
    <t>2025-01-06 21:28:12</t>
  </si>
  <si>
    <t>2025-01-06 21:28:31</t>
  </si>
  <si>
    <t>SD-057-250106-146980-7944</t>
  </si>
  <si>
    <t>2025-01-06 19:26:12</t>
  </si>
  <si>
    <t>【调研】-普通区域-奎文区-九州方圆国际-15169545831-200M-宽带上网投诉-次数0-20250106192413X653632100</t>
  </si>
  <si>
    <t>20250106192413X653632100</t>
  </si>
  <si>
    <t xml:space="preserve">流程受理流水号：20250106192236151695458311211277
客户号码:15169545831
客户姓名:夏**
投诉地市:潍坊
来话流水:2025010619220548420889861
宽带账号:15169545831
宽带账号归属地市:潍坊
宽带账号归属区县:高新
故障地址:潍坊高新高新城区志远路九州方圆国际3号楼*********
联系电话:15169545831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故障时间:2025-01-06 19:24:35
具体故障现象:光猫通电未亮灯
客户其他诉求:
</t>
  </si>
  <si>
    <t>2025-01-06 19:34:29</t>
  </si>
  <si>
    <t>2025-01-06 19:42:17</t>
  </si>
  <si>
    <t>SD-057-250106-830147-1243</t>
  </si>
  <si>
    <t>2025-01-06 09:55:15</t>
  </si>
  <si>
    <t>普通区域-潍城区-null-15054577190-宽带上网投诉-次数0-202501060000179514</t>
  </si>
  <si>
    <t>2025-01-07 10:56:00</t>
  </si>
  <si>
    <t>202501060000179514</t>
  </si>
  <si>
    <t>202501060000179514#流程受理流水号：20250106095406150545771901030953
客户号码:15054577190
客户姓名:邓**
投诉地市:潍坊
来话流水:2025010609532499820846261
宽带账号:15054577190
账号归属区县:潍城
联系电话:17852569228
联系人:先生/女士
宽带地址:潍坊
工单紧急程度:非常紧急
是否投诉倾向:否
是否重复投诉:否
是否携转意向:否
是否有升级投诉倾向:否
*业务名称:业务融合开机流程宽带
投诉内容:手机号码：15054577190，【问题描述】客户已办理宽带业务，有开通单，要求装维尽快联系上门，请处理，谢谢。联系电话：17852569228，联系人：先生/女士，录音流水号：2025010609532499820846261。受理明细：531920062399999999。
在途开通单信息：536250106010462316，15054577190，2025-01-06 09:51:59，业务融合开机流程宽带，处理中，手写判断和地址录入
是否到厅:否
业务名称:业务融合开机流程宽带
;宽带小区$[null]$</t>
  </si>
  <si>
    <t>2025-01-06 14:28:11</t>
  </si>
  <si>
    <t>SD-057-250106-436582-7098</t>
  </si>
  <si>
    <t>2025-01-06 18:05:07</t>
  </si>
  <si>
    <t>【调研】-普通区域-奎文区-泰和东郡-13046490998-500M-宽带上网投诉-次数0-20250106180211X731919969</t>
  </si>
  <si>
    <t>20250106180211X731919969</t>
  </si>
  <si>
    <t xml:space="preserve">流程受理流水号：20250106180029130464909981190625
客户号码:13046490998
客户姓名:陈**
投诉地市:潍坊
来话流水:2025010617591236520842513
宽带账号:13046490998
宽带账号归属地市:潍坊
宽带账号归属区县:高新
故障地址:潍坊高新高新城区健康街泰和东郡32号楼*********
联系电话:13046490998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光功率:-10.12
故障大类:宽带/电视
故障细类:网速慢/上网掉线(专席)
携转原因:
故障时间:2025-01-06 17:57:22
具体故障现象:宽带网速慢。尤其手机投诉卡顿严重，路由器位置开阔，指导重启未恢复，请协助，谢谢
客户其他诉求:
</t>
  </si>
  <si>
    <t>2025-01-06 18:11:55</t>
  </si>
  <si>
    <t>SD-057-250106-692571-8729</t>
  </si>
  <si>
    <t>2025-01-06 21:27:28</t>
  </si>
  <si>
    <t>80+普通-普通区域-诸城市-大源橡树湾-18765616387-300M-宽带上网投诉-次数0-202501060000776968</t>
  </si>
  <si>
    <t>202501060000776968</t>
  </si>
  <si>
    <t>202501060000776968#宽带账号：18765616387；宽带地址：潍坊诸城市龙都街道龙都街大源橡树湾5号楼****；客户来电反映宽带连接不上网络，请协助处理，谢谢！联系电话：18765616387；联系人：***；来电流水：2025010621224771920862580</t>
  </si>
  <si>
    <t>2025-01-06 21:38:16</t>
  </si>
  <si>
    <t>2025-01-06 21:38:35</t>
  </si>
  <si>
    <t>SD-057-250106-029563-8712</t>
  </si>
  <si>
    <t>2025-01-06 21:26:03</t>
  </si>
  <si>
    <t>普通区域-昌邑市-邰辛楼区-15244439901-1000M-魔百和投诉-次数0-20250106212422X862334150</t>
  </si>
  <si>
    <t>20250106212422X862334150</t>
  </si>
  <si>
    <t>流程受理流水号：20250106212321152444399011231155
客户号码:15244439901
客户姓名:刘**
投诉地市:潍坊
来话流水:2025010621225149420862796
宽带账号:15244439901
宽带账号归属地市:潍坊
宽带账号归属区县:昌邑市
故障地址:潍坊昌邑市李家埠镇李家埠街邰辛楼区邰辛楼区东2号楼*********
联系电话:15244439901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故障细类:移动高清电视故障
携转原因:
故障时间:2025-01-06 21:23:52
魔百和单播/组播:组播
具体故障现象:电视直播或点播无法观看，
客户其他诉求:电视直播或点播无法观看，
魔百和单/组播：组播</t>
  </si>
  <si>
    <t>2025-01-06 21:27:52</t>
  </si>
  <si>
    <t>2025-01-06 21:36:10</t>
  </si>
  <si>
    <t>SD-851-250496-10877-28071</t>
  </si>
  <si>
    <t>SD-057-250106-578941-7956</t>
  </si>
  <si>
    <t>2025-01-06 19:26:26</t>
  </si>
  <si>
    <t>【调研】-普通区域-诸城市-枫香小镇-19905360601-300M-业务受理宽带-次数0-202501060000727718</t>
  </si>
  <si>
    <t>202501060000727718</t>
  </si>
  <si>
    <t>202501060000727718# 宽带账号:19905360601; 联系电话：19905360601，问题类型：此工单为群障修复工单，根据群障全量闭环修复管理要求，为确保客户网络通畅，请装维人员跟进修复网络问题，谢谢！ 
 群障标题：公告。故障描述：潍坊诸城市枫香小镇光缆故障，预估24小时恢复，请帮忙拦截,如有需要请联系片区装维师傅范洪伟15706307961主叫号码：13793683688.0;该号码仅供参考，请优先联系宽带账号。</t>
  </si>
  <si>
    <t>2025-01-06 19:32:15</t>
  </si>
  <si>
    <t>2025-01-06 19:38:08</t>
  </si>
  <si>
    <t>SD-057-250106-715382-1255</t>
  </si>
  <si>
    <t>2025-01-06 09:56:13</t>
  </si>
  <si>
    <t>普通区域-昌邑市-文昌花园-13561407281-1000M-业务受理宽带-次数0-202501060000178655</t>
  </si>
  <si>
    <t>202501060000178655</t>
  </si>
  <si>
    <t>202501060000178655# 宽带账号:13561407281; 联系电话：13561407281，问题类型：此工单为群障修复工单，根据群障全量闭环修复管理要求，为确保客户网络通畅，请装维人员跟进修复网络问题，谢谢！ 
 群障标题：公告。故障描述：潍坊昌邑市文昌花园光缆故障，预估24小时恢复，请帮忙拦截,如有需要请联系片区装维师傅魏鲁东15706307213主叫号码：13561407281.0;该号码仅供参考，请优先联系宽带账号。</t>
  </si>
  <si>
    <t>2025-01-06 10:00:40</t>
  </si>
  <si>
    <t>2025-01-06 10:00:58</t>
  </si>
  <si>
    <t>SD-851-263380-5795-14918</t>
  </si>
  <si>
    <t>SD-057-250106-317408-1294</t>
  </si>
  <si>
    <t>2025-01-06 09:59:16</t>
  </si>
  <si>
    <t>【调研】-普通区域-寒亭区-北王家码头村自然村-13953677937-1000M-宽带上网投诉-次数0-20250106095653X613963941</t>
  </si>
  <si>
    <t>20250106095653X613963941</t>
  </si>
  <si>
    <t xml:space="preserve">【农村网络投诉】流程受理流水号：20250106095451139536779371031234
客户号码:13953677937
客户姓名:王**
投诉地市:潍坊
来话流水:2025010609542396320860724
宽带账号:13953677937
宽带账号归属地市:潍坊
宽带账号归属区县:寒亭区
故障地址:潍坊寒亭区泊子镇北王家码头村北王家码头村自然村北王家码头村扩容16号箱*********
联系电话:13953677937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故障时间:2025-01-06 09:56:22
具体故障现象:用户无法提供具体故障现象，
客户其他诉求:
</t>
  </si>
  <si>
    <t>2025-01-06 10:02:31</t>
  </si>
  <si>
    <t>SD-851-297080-16514-29594</t>
  </si>
  <si>
    <t>SD-057-250106-165342-1300</t>
  </si>
  <si>
    <t>2025-01-06 09:59:36</t>
  </si>
  <si>
    <t>普通区域-安丘市-王家坟庄村自然村-13780809294-300M-宽带上网投诉-次数1-202501050000622104</t>
  </si>
  <si>
    <t>2025-01-06 10:01:01</t>
  </si>
  <si>
    <t>2025-01-06 10:14:14</t>
  </si>
  <si>
    <t>SD-057-250106-037598-7144</t>
  </si>
  <si>
    <t>2025-01-06 18:07:13</t>
  </si>
  <si>
    <t>【调研】-普通区域-高密市-南杨家庄自然村-13626466635-300M-业务受理宽带-次数0-202501060000670771</t>
  </si>
  <si>
    <t>202501060000670771</t>
  </si>
  <si>
    <t>202501060000670771# 宽带账号:13626466635; 联系电话：13626466635，问题类型：此工单为群障修复工单，根据群障全量闭环修复管理要求，为确保客户网络通畅，请装维人员跟进修复网络问题，谢谢！ 
 群障标题：公告。故障描述：2个及以上PON口集中掉线主叫号码：13285362109.0;该号码仅供参考，请优先联系宽带账号。</t>
  </si>
  <si>
    <t>2025-01-06 18:14:12</t>
  </si>
  <si>
    <t>2025-01-06 18:15:05</t>
  </si>
  <si>
    <t>SD-851-247805-817-1778</t>
  </si>
  <si>
    <t>SD-057-250106-320476-1865</t>
  </si>
  <si>
    <t>2025-01-06 10:42:39</t>
  </si>
  <si>
    <t>【重投】-【调研】-80+银卡-普通区域-奎文区-大陆盛景高层二期-15954478886-300M-宽带上网投诉-次数0-202501060000227328</t>
  </si>
  <si>
    <t>202501060000227328</t>
  </si>
  <si>
    <t>202501060000227328#15954478886客户来电反映宽带无法使用，网速慢不配合排障，线上排障不认可，要求维修人员上门维修，请尽快协助处理，谢谢  联系人：女士 联系电话：15965099707流水号2025010610381079420827383</t>
  </si>
  <si>
    <t>2025-01-06 10:47:48</t>
  </si>
  <si>
    <t>2025-01-06 10:48:15</t>
  </si>
  <si>
    <t>SD-851-334020-5179-4308</t>
  </si>
  <si>
    <t>2025-01-06 18:01:12</t>
  </si>
  <si>
    <t>普通区域-诸城市-西关百盛家属院-15964322268-100M-宽带上网投诉-次数0-202501060000661946 一级督办</t>
  </si>
  <si>
    <t>202501060000661946</t>
  </si>
  <si>
    <t>2025-01-06 18:04:05</t>
  </si>
  <si>
    <t>2025-01-06 18:05:29</t>
  </si>
  <si>
    <t>SD-851-318625-16280-6805</t>
  </si>
  <si>
    <t>SD-057-250106-851429-8015</t>
  </si>
  <si>
    <t>2025-01-06 19:35:43</t>
  </si>
  <si>
    <t>80+普通-普通区域-高密市-绿苑小区一期-13780843612-1000M-宽带上网投诉-次数0-202501060000729713</t>
  </si>
  <si>
    <t>202501060000729713</t>
  </si>
  <si>
    <t>202501060000729713#宽带账号：13780843612；宽带地址：潍坊高密市朝阳街道镇府街绿苑小区一期一期北楼*********；客户来电反映宽带不好用 要求师傅上门，请协助处理，谢谢！联系电话：13780843612；联系人：；来电流水：。 2025010619323942920853584</t>
  </si>
  <si>
    <t>2025-01-06 19:37:51</t>
  </si>
  <si>
    <t>2025-01-06 19:38:20</t>
  </si>
  <si>
    <t>SD-851-255979-15435-16127</t>
  </si>
  <si>
    <t>SD-057-250106-608942-1916</t>
  </si>
  <si>
    <t>【调研】-80+金卡-普通区域-奎文区-鲁伟荣昌花园（代理商洽谈小区，联系电话5177216）-18853657713-1000M-业务受理宽带-次数0-202501060000237813</t>
  </si>
  <si>
    <t>202501060000237813</t>
  </si>
  <si>
    <t>202501060000237813# 宽带账号:18853657713; 联系电话：18853657713，问题类型：此工单为群障修复工单，根据群障全量闭环修复管理要求，为确保客户网络通畅，请装维人员跟进修复网络问题，谢谢！ 
 群障标题：公告。故障描述：潍坊奎文区鲁伟荣昌花园（代理商洽谈小区，联系电话5177216）光缆故障，预估24小时恢复，请帮忙拦截,如有需要请联系片区装维师傅马鸣泽15706307381主叫号码：18853657713.0;该号码仅供参考，请优先联系宽带账号。</t>
  </si>
  <si>
    <t>2025-01-06 10:49:10</t>
  </si>
  <si>
    <t>2025-01-06 10:49:35</t>
  </si>
  <si>
    <t>SD-851-330270-12686-12740</t>
  </si>
  <si>
    <t>SD-057-250106-215463-1908</t>
  </si>
  <si>
    <t>2025-01-06 10:46:30</t>
  </si>
  <si>
    <t>【调研】-80+普通-普通区域-潍城区-新城花园-13864603456-300M-业务受理宽带-次数0-202501060000237712</t>
  </si>
  <si>
    <t>202501060000237712</t>
  </si>
  <si>
    <t>202501060000237712# 宽带账号:13864603456; 联系电话：13864603456，问题类型：此工单为群障修复工单，根据群障全量闭环修复管理要求，为确保客户网络通畅，请装维人员跟进修复网络问题，谢谢！ 
 群障标题：公告。故障描述：新城花园主叫号码：13864603456.0;该号码仅供参考，请优先联系宽带账号。</t>
  </si>
  <si>
    <t>2025-01-06 10:49:48</t>
  </si>
  <si>
    <t>2025-01-06 10:50:12</t>
  </si>
  <si>
    <t>SD-057-250106-718903-3794</t>
  </si>
  <si>
    <t>2025-01-06 13:17:03</t>
  </si>
  <si>
    <t>【调研】-普通区域-寿光市-百信小区-18863643966-300M-业务受理宽带-次数0-202501060000371957</t>
  </si>
  <si>
    <t>202501060000371957</t>
  </si>
  <si>
    <t>202501060000371957# 宽带账号:18863643966; 联系电话：18863643966，问题类型：此工单为群障修复工单，根据群障全量闭环修复管理要求，为确保客户网络通畅，请装维人员跟进修复网络问题，谢谢！ 
 群障标题：公告。故障描述：潍坊寿光市百信小区光缆故障，预估24小时恢复，请帮忙拦截,如有需要请联系片区装维师傅王剑15706307760主叫号码：18863643966.0;该号码仅供参考，请优先联系宽带账号。</t>
  </si>
  <si>
    <t>2025-01-06 13:19:11</t>
  </si>
  <si>
    <t>2025-01-06 13:19:45</t>
  </si>
  <si>
    <t>SD-851-324484-13402-18447</t>
  </si>
  <si>
    <t>SD-057-250106-851024-5139</t>
  </si>
  <si>
    <t>2025-01-06 15:14:20</t>
  </si>
  <si>
    <t>普通区域-奎文区-宏伟南区-13864693258-100M-宽带上网投诉-次数0-20250106151309X589612645 二级督办</t>
  </si>
  <si>
    <t>2025-01-07 16:15:00</t>
  </si>
  <si>
    <t>20250106151309X589612645</t>
  </si>
  <si>
    <t xml:space="preserve">流程受理流水号：20250106150938138646932581133272
客户号码:13864693258
客户姓名:马**
投诉地市:潍坊
来话流水:2025010615085059520827762
宽带账号:13864693258
宽带账号归属地市:潍坊
宽带账号归属区县:奎文区
故障地址:潍坊奎文区潍州路街道环湖路宏伟南区18号楼*********
联系电话:13864693258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故障时间:2025-01-06 15:13:40
具体故障现象:提示网络无法连接，
客户其他诉求:客户邻居家也是移动宽带，人家可以用，尽快回电处理
</t>
  </si>
  <si>
    <t>2025-01-06 15:15:34</t>
  </si>
  <si>
    <t>2025-01-06 15:16:23</t>
  </si>
  <si>
    <t>SD-057-250106-789561-5089</t>
  </si>
  <si>
    <t>2025-01-06 15:10:24</t>
  </si>
  <si>
    <t>80+银卡-普通区域-昌乐县-昌乐县宝石城-18366569197-200M-宽带延伸服务-次数0-202501060000478936</t>
  </si>
  <si>
    <t>2025-01-07 15:11:00</t>
  </si>
  <si>
    <t>202501060000478936</t>
  </si>
  <si>
    <t xml:space="preserve">202501060000478936#流程受理流水号：20250106150910183665691971133103
客户号码:18366569197
客户姓名:梁**
投诉地市:潍坊
来话流水:2025010615080572020816557
宽带账号:18366569197
宽带账号归属地市:潍坊
宽带账号归属区县:昌乐县
故障地址:潍坊昌乐县宝城街道方山路昌乐县宝石城宝石城交易大厅楼*********
联系电话:18366569197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故障时间:2025-01-06 15:10:54
具体故障现象:调测其它设备，
</t>
  </si>
  <si>
    <t>2025-01-06 15:13:05</t>
  </si>
  <si>
    <t>2025-01-06 15:13:21</t>
  </si>
  <si>
    <t>SD-057-250106-183562-7895</t>
  </si>
  <si>
    <t>2025-01-06 19:20:09</t>
  </si>
  <si>
    <t>【调研】-80+银卡-普通区域-高密市-后曹戈庄自然村-15163643918-300M-宽带上网投诉-次数0-20250106191821X301750113</t>
  </si>
  <si>
    <t>20250106191821X301750113</t>
  </si>
  <si>
    <t xml:space="preserve">【农村网络投诉】流程受理流水号：20250106191719151636439181210189
客户号码:15163643918
客户姓名:宫*
投诉地市:潍坊
来话流水:2025010619160376720852500
宽带账号:15163643918
宽带账号归属地市:潍坊
宽带账号归属区县:高密市
故障地址:潍坊高密市柴沟镇后曹戈庄后曹戈庄自然村高密后曹戈庄向文德西山2号箱*********
联系电话:15163643918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19:19:15
具体故障现象:光猫亮红灯，
客户其他诉求:客户要求上门之前需要提前一天联系，请协助受理谢谢
</t>
  </si>
  <si>
    <t>2025-01-06 19:22:13</t>
  </si>
  <si>
    <t>2025-01-06 19:22:39</t>
  </si>
  <si>
    <t>SD-057-250106-350921-3210</t>
  </si>
  <si>
    <t>2025-01-06 12:28:10</t>
  </si>
  <si>
    <t>80+银卡-普通区域-奎文区-世纪樱园-15763688649-200M-魔百和投诉-次数0-202501060000339576</t>
  </si>
  <si>
    <t>202501060000339576</t>
  </si>
  <si>
    <t>202501060000339576#【已关注中国移动10086微信公众号】流程受理流水号：20250106122744157636886491083946
客户号码:15763688649
客户姓名:周**
投诉地市:潍坊
来话流水:2025010612242763820832439
宽带账号:15763688649
宽带账号归属地市:潍坊
宽带账号归属区县:奎文区
故障地址:潍坊奎文区梨园街道虞河路世纪樱园5号楼*********
联系电话:13963651982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故障细类:移动高清电视故障(专席)
携转原因:
故障时间:2025-01-06 12:32:39
魔百和单播/组播:组播
具体故障现象:机顶盒无法开机，
客户其他诉求:
魔百和单/组播：组播;宽带小区$[世纪樱园]$</t>
  </si>
  <si>
    <t>2025-01-06 12:32:36</t>
  </si>
  <si>
    <t>2025-01-06 12:32:56</t>
  </si>
  <si>
    <t>SD-057-250106-068213-6250</t>
  </si>
  <si>
    <t>2025-01-06 16:45:46</t>
  </si>
  <si>
    <t>【调研】-普通区域-寿光市-杨家仕庄村自然村-15275366414-300M-业务受理宽带-次数0-202501060000585716</t>
  </si>
  <si>
    <t>202501060000585716</t>
  </si>
  <si>
    <t>202501060000585716#【已关注中国移动10086微信公众号】 宽带账号:15275366414; 联系电话：15275366414，问题类型：此工单为群障修复工单，根据群障全量闭环修复管理要求，为确保客户网络通畅，请装维人员跟进修复网络问题，谢谢！ 
 群障标题：公告。故障描述：潍坊寿光市杨家仕庄村自然村光缆故障，预估24小时恢复，请帮忙拦截,如有需要请联系片区装维师傅赵坤15706307757主叫号码：15275366414.0;该号码仅供参考，请优先联系宽带账号。</t>
  </si>
  <si>
    <t>2025-01-06 16:48:56</t>
  </si>
  <si>
    <t>2025-01-06 16:49:21</t>
  </si>
  <si>
    <t>SD-851-271144-79929-12971</t>
  </si>
  <si>
    <t>SD-057-250106-248503-3792</t>
  </si>
  <si>
    <t>2025-01-06 13:17:02</t>
  </si>
  <si>
    <t>80+金卡-普通区域-诸城市-庄家屯自然村-18805368830-1000M-宽带上网投诉-次数0-20250106131628X588798928</t>
  </si>
  <si>
    <t>20250106131628X588798928</t>
  </si>
  <si>
    <t xml:space="preserve">【农村网络投诉】流程受理流水号：20250106131500188053688301096036
客户号码:18805368830
客户姓名:曾**
投诉地市:潍坊
来话流水:2025010613123764820802540
宽带账号:18805368830
宽带账号归属地市:潍坊
宽带账号归属区县:诸城市
故障地址:潍坊诸城市舜王街道庄家屯庄家屯自然村庄家屯村11号箱*********
联系电话:18805368830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光功率:-16.71
故障大类:宽带/电视
故障细类:宽带无法上网(专席)
携转原因:
故障时间:2025-01-06 13:16:03
具体故障现象:提示网络无法连接，
客户其他诉求:
</t>
  </si>
  <si>
    <t>2025-01-06 13:21:53</t>
  </si>
  <si>
    <t>2025-01-06 13:22:15</t>
  </si>
  <si>
    <t>SD-851-238029-20245-4012</t>
  </si>
  <si>
    <t>SD-057-250106-319085-5129</t>
  </si>
  <si>
    <t>2025-01-06 15:13:42</t>
  </si>
  <si>
    <t>【调研】-80+银卡-FTTR-普通区域-安丘市-长安路与永安路交叉口向西路南至兴安路路口-15964570111-1000M-宽带上网投诉-次数0-202501060000480824</t>
  </si>
  <si>
    <t>202501060000480824</t>
  </si>
  <si>
    <t xml:space="preserve">202501060000480824#宽带账号：15964570111；宽带地址：潍坊安丘市兴安街道长安路长安路与永安路交叉口向西路南至兴安路路口门窗总汇1号箱；客户来电反映宽带网络频繁掉线，客户在现场，客户不配合排障，直接要求投诉要求师傅上门维修，请协助处理，谢谢！联系电话：15964570111；联系人：先生；来电流水：2025010615083560920824163
</t>
  </si>
  <si>
    <t>2025-01-06 15:16:16</t>
  </si>
  <si>
    <t>2025-01-06 15:16:35</t>
  </si>
  <si>
    <t>SD-851-313966-4637-19202</t>
  </si>
  <si>
    <t>SD-057-250106-321409-1299</t>
  </si>
  <si>
    <t>2025-01-06 09:59:35</t>
  </si>
  <si>
    <t>【调研】-80+银卡-普通区域-临朐县-半截楼自然村-15762439871-100M-宽带上网投诉-次数0-20250106095829X709434550</t>
  </si>
  <si>
    <t>2025-01-07 11:00:00</t>
  </si>
  <si>
    <t>20250106095829X709434550</t>
  </si>
  <si>
    <t xml:space="preserve">【农村网络投诉】流程受理流水号：20250106095417157624398711031026
客户号码:15762439871
客户姓名:刘**
投诉地市:潍坊
来话流水:2025010609540580720856274
宽带账号:15762439871
宽带账号归属地市:潍坊
宽带账号归属区县:临朐县
故障地址:潍坊临朐县冶源镇人民政府半截楼半截楼自然村半截楼（扩容2）4号箱刘学祥
联系电话:15762439871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09:55:20
具体故障现象:光猫亮红灯，
客户其他诉求:
</t>
  </si>
  <si>
    <t>2025-01-06 10:01:35</t>
  </si>
  <si>
    <t>2025-01-06 10:01:58</t>
  </si>
  <si>
    <t>SD-057-250106-498573-8043</t>
  </si>
  <si>
    <t>2025-01-06 19:38:09</t>
  </si>
  <si>
    <t>80+普通-FTTR-普通区域-奎文区-东方之珠一二期-13675365266-1000M-宽带上网投诉-次数0-20250106193558X358016284</t>
  </si>
  <si>
    <t>20250106193558X358016284</t>
  </si>
  <si>
    <t xml:space="preserve">流程受理流水号：20250106193319136753652661213374
客户号码:13675365266
客户姓名:徐**
投诉地市:潍坊
来话流水:2025010619320254420850006
宽带账号:13675365266
宽带账号归属地市:潍坊
宽带账号归属区县:奎文区
故障地址:潍坊奎文区高新城区樱前街东方之珠一二期33号楼*********
联系电话:13675365266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光功率:-25.37
故障大类:宽带/电视
故障细类:网速慢/上网掉线(专席)
携转原因:
故障时间:2025-01-06 19:33:19
具体故障现象:客户反映测速只能达到500兆，有升级投诉倾向，提到工信部，请尽快处理，谢谢
客户其他诉求:
</t>
  </si>
  <si>
    <t>2025-01-06 19:39:57</t>
  </si>
  <si>
    <t>2025-01-06 19:40:19</t>
  </si>
  <si>
    <t>SD-851-329839-11282-5748</t>
  </si>
  <si>
    <t>SD-057-250106-125743-1860</t>
  </si>
  <si>
    <t>2025-01-06 10:42:21</t>
  </si>
  <si>
    <t>【调研】-80+普通-(目标)普通区域-奎文区-中建大观天下四期-15866156753-300M-宽带上网投诉-次数0-202501060000232655</t>
  </si>
  <si>
    <t>202501060000232655</t>
  </si>
  <si>
    <t xml:space="preserve">202501060000232655#流程受理流水号：20250106104102158661567531048271
客户号码:15866156753
客户姓名:付**
投诉地市:潍坊
来话流水:2025010610402066320861490
宽带账号:15866156753
宽带账号归属地市:潍坊
宽带账号归属区县:奎文区
故障地址:潍坊奎文区高新城区潍县中路中建大观天下四期15号楼*********
联系电话:15866156753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光功率:-25.22
故障大类:宽带/电视
故障细类:宽带无法上网
携转原因:
故障时间:2025-01-06 10:41:12
具体故障现象:打不开网页，
客户其他诉求:客户侧为质差终端，要求上门更换终端并一并处理故障问题。
</t>
  </si>
  <si>
    <t>2025-01-06 10:46:38</t>
  </si>
  <si>
    <t>2025-01-06 10:46:58</t>
  </si>
  <si>
    <t>SD-851-270944-77592-10280</t>
  </si>
  <si>
    <t>SD-057-250106-675893-8827</t>
  </si>
  <si>
    <t>2025-01-06 22:18:55</t>
  </si>
  <si>
    <t>80+普通-普通区域-滨海-二龙明珠-15053679415-1000M-宽带上网投诉-次数0-202501060000784614</t>
  </si>
  <si>
    <t>202501060000784614</t>
  </si>
  <si>
    <t>202501060000784614#流程受理流水号：20250106221815150536794151232765
客户号码:15053679415
客户姓名:马**
投诉地市:潍坊
来话流水:2025010622174263920861700
宽带账号:15053679415
宽带账号归属地市:潍坊
宽带账号归属区县:滨海
故障地址:潍坊滨海央子街道观海路二龙明珠23号楼*********
联系电话:15053679415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22:18:36
具体故障现象:打不开网页，
客户其他诉求:
;宽带小区$[二龙明珠]$</t>
  </si>
  <si>
    <t>SD-057-250106-160842-3737</t>
  </si>
  <si>
    <t>2025-01-06 13:12:24</t>
  </si>
  <si>
    <t>80+普通-普通区域-奎文区-帛方纺织片区-13869628579-300M-宽带上网投诉-次数0-202501060000368882</t>
  </si>
  <si>
    <t>202501060000368882</t>
  </si>
  <si>
    <t xml:space="preserve">202501060000368882#宽带账号：13869628579；宽带地址：潍坊奎文区广文街道虞河路帛方纺织片区轴承厂宿舍6号楼；客户来电反映宽带无法使用，请协助处理，谢谢！联系电话：13869668709；联系人：先生；来电流水：2025010613061260820854738。 </t>
  </si>
  <si>
    <t>2025-01-06 13:17:01</t>
  </si>
  <si>
    <t>SD-057-250106-369152-5203</t>
  </si>
  <si>
    <t>2025-01-06 15:19:22</t>
  </si>
  <si>
    <t>80+银卡-普通区域-安丘市-景城花园（含景城桂园）-18763615611-300M-宽带上网投诉-次数0-202501060000488927</t>
  </si>
  <si>
    <t>202501060000488927</t>
  </si>
  <si>
    <t xml:space="preserve">202501060000488927#流程受理流水号：20250106151741187636156111136109
客户号码:18763615611
客户姓名:咸**
投诉地市:潍坊
来话流水:2025010615171923320855742
宽带账号:18763615611
宽带账号归属地市:潍坊
宽带账号归属区县:安丘市
故障地址:潍坊安丘市景芝镇景芝206国道景城花园10号楼*********
联系电话:18763615611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光功率:-21.19
故障大类:宽带/电视
故障细类:移动高清电视故障
携转原因:
故障时间:2025-01-06 15:17:47
魔百和单播/组播:组播
具体故障现象:电视出现错误代码
客户其他诉求:客户侧为质差终端，要求上门更换终端并一并处理故障问题。
</t>
  </si>
  <si>
    <t>2025-01-06 15:22:09</t>
  </si>
  <si>
    <t>2025-01-06 15:26:23</t>
  </si>
  <si>
    <t>SD-057-250106-592670-981</t>
  </si>
  <si>
    <t>2025-01-06 09:33:46</t>
  </si>
  <si>
    <t>【调研】-普通区域-高密市-大杜家自然村-13953698403-100M-宽带上网投诉-次数0-202501060000154262</t>
  </si>
  <si>
    <t>2025-01-07 10:34:00</t>
  </si>
  <si>
    <t>202501060000154262</t>
  </si>
  <si>
    <t>202501060000154262#宽带账号：13953698403；宽带地址：潍坊高密市大牟家镇大杜家大杜家自然村高密大杜家村委1号箱*；客户来电反映移动高清看不了，客户不配合线上指导，要求上门，请协助处理，谢谢！联系电话：13953698403；联系人：先生；来电流水：2025010609313855920823291</t>
  </si>
  <si>
    <t>2025-01-06 09:37:32</t>
  </si>
  <si>
    <t>2025-01-06 09:37:55</t>
  </si>
  <si>
    <t>SD-057-250106-803752-963</t>
  </si>
  <si>
    <t>2025-01-06 09:32:08</t>
  </si>
  <si>
    <t>普通区域--null--宽带上网投诉-次数0-20250106093127X877649140</t>
  </si>
  <si>
    <t>2025-01-07 10:33:00</t>
  </si>
  <si>
    <t>2025-01-06 15:47:59</t>
  </si>
  <si>
    <t>SD-057-250106-248651-986</t>
  </si>
  <si>
    <t>2025-01-06 09:34:09</t>
  </si>
  <si>
    <t>普通区域-安丘市-汶水绿洲-13371053708-1000M-宽带延伸服务-次数0-202501060000154710</t>
  </si>
  <si>
    <t>202501060000154710</t>
  </si>
  <si>
    <t xml:space="preserve">202501060000154710#流程受理流水号：20250106093319133710537081023118
客户号码:13371053708
客户姓名:刘**
投诉地市:潍坊
来话流水:2025010609314827420825607
宽带账号:13371053708
宽带账号归属地市:潍坊
宽带账号归属区县:安丘市
故障地址:潍坊安丘市兴安街道永安路汶水绿洲盛泽苑A1楼*********
联系电话:13371053708
联系人:先生/女士
工单紧急程度:非常紧急
是否有升级投诉倾向:否
是否重复投诉:否
是否携转意向:否
是否投诉倾向:否
是否智能网关:智能网关
当前是否在线:是
接入方式:FTTH
是否质差终端:无质差信息
光功率:-17.79
故障大类:宽带/电视
故障细类:宽带延伸服务
携转原因:
故障时间:2025-01-06 09:33:30
具体故障现象:延长网线，
</t>
  </si>
  <si>
    <t>2025-01-06 09:37:44</t>
  </si>
  <si>
    <t>2025-01-06 09:38:12</t>
  </si>
  <si>
    <t>SD-851-312164-24571-20440</t>
  </si>
  <si>
    <t>SD-057-250106-971526-1379</t>
  </si>
  <si>
    <t>2025-01-06 10:05:49</t>
  </si>
  <si>
    <t>80+普通-普通区域-青州市-大郇村-15966105788-200M-宽带上网投诉-次数0-202501060000190920</t>
  </si>
  <si>
    <t>2025-01-07 11:06:00</t>
  </si>
  <si>
    <t>202501060000190920</t>
  </si>
  <si>
    <t>202501060000190920#流程受理流水号：20250106100224159661057881034063
客户号码:15966105788
客户姓名:刘**
投诉地市:潍坊
来话流水:2025010610014188820867670
宽带账号:15966105788
宽带账号归属地市:潍坊
宽带账号归属区县:青州市
故障地址:潍坊青州市邵庄镇大郇村大郇村大郇12#（郇建业东墙）*********
联系电话:18264613084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故障时间:2025-01-06 10:05:05
具体故障现象:光猫灯正常但电脑手机无法上网，
客户其他诉求:
;宽带小区$[大郇村]$</t>
  </si>
  <si>
    <t>2025-01-06 10:06:58</t>
  </si>
  <si>
    <t>2025-01-06 10:07:26</t>
  </si>
  <si>
    <t>SD-057-250106-975420-1395</t>
  </si>
  <si>
    <t>2025-01-06 10:06:39</t>
  </si>
  <si>
    <t>普通区域-滨海-学府新城二期-18353676967-1000M-业务受理宽带-次数0-202501060000190459</t>
  </si>
  <si>
    <t>202501060000190459</t>
  </si>
  <si>
    <t>202501060000190459# 宽带账号:18353676967; 联系电话：18353676967，问题类型：此工单为群障修复工单，根据群障全量闭环修复管理要求，为确保客户网络通畅，请装维人员跟进修复网络问题，谢谢！ 
 群障标题：公告。故障描述：潍坊滨海学府新城二期光缆故障，预估24小时恢复，请帮忙拦截,如有需要请联系片区装维师傅袁迎楷15706307104主叫号码：18353676967.0;该号码仅供参考，请优先联系宽带账号。</t>
  </si>
  <si>
    <t>2025-01-06 10:11:15</t>
  </si>
  <si>
    <t>2025-01-06 10:12:17</t>
  </si>
  <si>
    <t>SD-851-287978-394-28425</t>
  </si>
  <si>
    <t>SD-057-250106-861542-4406</t>
  </si>
  <si>
    <t>2025-01-06 14:11:17</t>
  </si>
  <si>
    <t>80+银卡-普通区域-高密市-蝶苑华府-13963622893-1000M-魔百和投诉-次数0-20250106141035X835238550</t>
  </si>
  <si>
    <t>20250106141035X835238550</t>
  </si>
  <si>
    <t>流程受理流水号：20250106140801139636228931111623
客户号码:13963622893
客户姓名:刘**
投诉地市:潍坊
来话流水:2025010614020779720877708
宽带账号:13963622893
宽带账号归属地市:潍坊
宽带账号归属区县:高密市
故障地址:潍坊高密市醴泉街道人民大街蝶苑华府9号楼3单元602
联系电话:13963622893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故障细类:移动高清电视故障(专席)
携转原因:
故障时间:2025-01-06 14:05:50
魔百和单播/组播:组播
具体故障现象:光猫4口接的机顶盒，4口灯不亮，然后又换到2口上重启设备，指示灯还是不亮，初步分析网线的问题，请协助受理谢谢！
客户其他诉求:
魔百和单/组播：组播</t>
  </si>
  <si>
    <t>2025-01-06 14:15:38</t>
  </si>
  <si>
    <t>2025-01-06 14:16:15</t>
  </si>
  <si>
    <t>SD-057-250106-769048-946</t>
  </si>
  <si>
    <t>2025-01-06 09:30:34</t>
  </si>
  <si>
    <t>【调研】-普通区域-青州市-贾庙村自然村-18906362656-1000M-宽带上网投诉-次数0-202501060000148552</t>
  </si>
  <si>
    <t>202501060000148552</t>
  </si>
  <si>
    <t>202501060000148552#宽带账号18906362656：；宽带地址：潍坊青州市弥河镇贾庙村贾庙村自然村；宽带不在线，客户没在老家，无法上网看电视无法提供具体故障现象 老人在家找不到设备无法配合指导要求师傅处理请协助处理，谢谢！联系电话：18953601285；联系人：先生；来电流水：2025010609273871820864970</t>
  </si>
  <si>
    <t>2025-01-06 09:34:13</t>
  </si>
  <si>
    <t>2025-01-06 09:34:37</t>
  </si>
  <si>
    <t>SD-851-290571-17701-19214</t>
  </si>
  <si>
    <t>SD-057-250106-986453-1350</t>
  </si>
  <si>
    <t>2025-01-06 10:03:19</t>
  </si>
  <si>
    <t>80+银卡-FTTR-普通区域-临朐县-null--魔百和投诉-次数0-20250105190814X294185518</t>
  </si>
  <si>
    <t>2025-01-07 11:04:00</t>
  </si>
  <si>
    <t>20250105190814X294185518</t>
  </si>
  <si>
    <t>流程受理流水号：20250105190519139647141991199121
客户号码:13964714199
客户姓名:王*
投诉地市:潍坊
来话流水:2025010519042901420847307
宽带账号:13964714199
宽带账号归属地市:潍坊
宽带账号归属区县:临朐县
故障地址:潍坊临朐县东城街道沂山路万华悦府4号楼*********
联系电话:13964714199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光功率:-16.28
故障大类:宽带/电视
故障细类:移动高清电视故障(专席)
携转原因:
故障时间:2025-01-05 19:02:45
魔百和单播/组播:组播
具体故障现象:2025年1月4日21点52分通过扫码在电视上办理了黄金会员月包但是无法观看要求核实
客户其他诉求:
魔百和单/组播：组播</t>
  </si>
  <si>
    <t>SD-057-250106-523690-25</t>
  </si>
  <si>
    <t>2025-01-06 07:28:16</t>
  </si>
  <si>
    <t>80+银卡-普通区域-昌乐县-相府锦苑-15069617206-1000M-宽带上网投诉-次数0-202501060000091031</t>
  </si>
  <si>
    <t>202501060000091031</t>
  </si>
  <si>
    <t>202501060000091031#流程受理流水号：20250106072702150696172061000153
客户号码:15069617206
客户姓名:刘**
投诉地市:潍坊
来话流水:2025010607262463120812554
宽带账号:15069617206
宽带账号归属地市:潍坊
宽带账号归属区县:昌乐县
故障地址:潍坊昌乐县城关街道恒安街相府锦苑32号楼*********
联系电话:13964618504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07:27:38
具体故障现象:光猫亮红灯，
客户其他诉求:
;宽带小区$[相府锦苑]$</t>
  </si>
  <si>
    <t>2025-01-06 07:41:15</t>
  </si>
  <si>
    <t>2025-01-06 07:41:36</t>
  </si>
  <si>
    <t>SD-851-239081-19666-15377</t>
  </si>
  <si>
    <t>SD-057-250106-509463-1030</t>
  </si>
  <si>
    <t>2025-01-06 09:36:46</t>
  </si>
  <si>
    <t>普通区域-寿光市-中南世纪城-13721959980-1000M-业务受理宽带-次数0-202501060000156433</t>
  </si>
  <si>
    <t>202501060000156433</t>
  </si>
  <si>
    <t>202501060000156433# 宽带账号:13721959980; 联系电话：13721959980，问题类型：此工单为群障修复工单，根据群障全量闭环修复管理要求，为确保客户网络通畅，请装维人员跟进修复网络问题，谢谢！ 
 群障标题：公告。故障描述：中南世纪城主叫号码：13721959980.0;该号码仅供参考，请优先联系宽带账号。</t>
  </si>
  <si>
    <t>2025-01-06 09:40:08</t>
  </si>
  <si>
    <t>2025-01-06 09:44:10</t>
  </si>
  <si>
    <t>SD-851-319644-20075-8655</t>
  </si>
  <si>
    <t>SD-057-250106-831645-4438</t>
  </si>
  <si>
    <t>2025-01-06 14:14:21</t>
  </si>
  <si>
    <t>普通区域-诸城市-曹家沟自然村-18764646345-300M-宽带上网投诉-次数0-20250106141242X962559748</t>
  </si>
  <si>
    <t>20250106141242X962559748</t>
  </si>
  <si>
    <t xml:space="preserve">【农村网络投诉】流程受理流水号：20250106140916187646463451112090
客户号码:18764646345
客户姓名:汪**
投诉地市:潍坊
来话流水:2025010614080182920852869
宽带账号:18764646345
宽带账号归属地市:潍坊
宽带账号归属区县:诸城市
故障地址:潍坊诸城市贾悦镇曹家沟曹家沟自然村曹家沟村5#箱*********
联系电话:18764646345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14:12:02
具体故障现象:光猫亮红灯，
客户其他诉求:
</t>
  </si>
  <si>
    <t>2025-01-06 14:29:26</t>
  </si>
  <si>
    <t>2025-01-06 14:29:50</t>
  </si>
  <si>
    <t>SD-057-250106-931706-4506</t>
  </si>
  <si>
    <t>2025-01-06 14:19:32</t>
  </si>
  <si>
    <t>【调研】-80+普通-普通区域-昌邑市-长埠村自然村-15949785303-200M-宽带上网投诉-次数0-202501060000427561</t>
  </si>
  <si>
    <t>2025-01-07 15:20:00</t>
  </si>
  <si>
    <t>202501060000427561</t>
  </si>
  <si>
    <t xml:space="preserve">202501060000427561#流程受理流水号：20250106141854159497853031115644
客户号码:15949785303
客户姓名:张**
投诉地市:潍坊
来话流水:2025010614183734320895777
宽带账号:15949785303
宽带账号归属地市:潍坊
宽带账号归属区县:昌邑市
故障地址:潍坊昌邑市李家埠镇长埠村长埠村自然村李家埠长埠村张同兴*********
联系电话:15949785303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故障时间:2025-01-06 14:19:14
具体故障现象:光猫亮红灯，
客户其他诉求:客户侧为质差终端，要求上门更换终端并一并处理故障问题。
</t>
  </si>
  <si>
    <t>2025-01-06 14:28:10</t>
  </si>
  <si>
    <t>2025-01-06 14:28:26</t>
  </si>
  <si>
    <t>SD-057-250106-568312-1311</t>
  </si>
  <si>
    <t>2025-01-06 10:00:47</t>
  </si>
  <si>
    <t>普通区域-青州市-锦福社区-13655368192-300M-宽带上网投诉-次数0-202501060000186057</t>
  </si>
  <si>
    <t>202501060000186057</t>
  </si>
  <si>
    <t xml:space="preserve">202501060000186057#流程受理流水号：20250106100009136553681921033236
客户号码:13655368192
客户姓名:冯**
投诉地市:潍坊
来话流水:2025010609590859520830808
宽带账号:13655368192
宽带账号归属地市:潍坊
宽带账号归属区县:青州市
故障地址:潍坊青州市何官镇孙板村锦福社区5号楼*********
联系电话:15265634253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故障时间:2025-01-06 10:00:15
具体故障现象:打不开网页，
客户其他诉求:客户侧为质差终端，要求上门更换终端并一并处理故障问题。
</t>
  </si>
  <si>
    <t>2025-01-06 10:08:04</t>
  </si>
  <si>
    <t>2025-01-06 10:08:30</t>
  </si>
  <si>
    <t>SD-057-250106-835162-1006</t>
  </si>
  <si>
    <t>2025-01-06 09:35:29</t>
  </si>
  <si>
    <t>【调研】-80+银卡-普通区域-高密市-张鲁集三-18754466888-500M-宽带上网投诉-次数0-20250106093428X268938316</t>
  </si>
  <si>
    <t>20250106093428X268938316</t>
  </si>
  <si>
    <t xml:space="preserve">流程受理流水号：20250106093311187544668881023077
客户号码:18754466888
客户姓名:荆**
投诉地市:青岛
来话流水:2025010511271556620819945
宽带账号:18754466888
宽带账号归属地市:潍坊
宽带账号归属区县:青岛市
故障地址:青岛市黄岛区滨海大道灵山湾悦府二期6号楼外
联系电话:18754466888
联系人:先生/女士
工单紧急程度:一般
是否有升级投诉倾向:否
是否重复投诉:否
是否携转意向:否
是否投诉倾向:否
工单内容:18754466888  客户来电反映在青岛市黄岛区滨海大道灵山湾悦府二期6号楼外有移动的电线杆 要求移走  
</t>
  </si>
  <si>
    <t>2025-01-06 09:41:16</t>
  </si>
  <si>
    <t>2025-01-06 09:41:33</t>
  </si>
  <si>
    <t>SD-852-300743-1772-940</t>
  </si>
  <si>
    <t>SD-057-250106-672931-1058</t>
  </si>
  <si>
    <t>2025-01-06 09:38:57</t>
  </si>
  <si>
    <t>【调研】-(目标)普通区域-寿光市-粮管所家属院-15863251366-300M-宽带上网投诉-次数0-202501060000158771</t>
  </si>
  <si>
    <t>202501060000158771</t>
  </si>
  <si>
    <t xml:space="preserve">202501060000158771#流程受理流水号：20250106093801158632513661024825
客户号码:15863251366
客户姓名:张**
投诉地市:潍坊
来话流水:2025010609372477120807667
宽带账号:15863251366
宽带账号归属地市:潍坊
宽带账号归属区县:寿光市
故障地址:潍坊寿光市稻田镇稻田路粮管所家属院6号楼*********
联系电话:15863251366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故障时间:2025-01-06 09:33:19
具体故障现象:电视看不了1404-9，宽带无法连接，从昨天晚上7点左右无法连接
客户其他诉求:客户侧为质差终端，要求上门更换终端并一并处理故障问题。
</t>
  </si>
  <si>
    <t>2025-01-06 09:51:40</t>
  </si>
  <si>
    <t>2025-01-06 10:02:51</t>
  </si>
  <si>
    <t>SD-057-250106-429137-1390</t>
  </si>
  <si>
    <t>2025-01-06 10:06:27</t>
  </si>
  <si>
    <t>(目标)普通区域-潍城区-五道庙小区-18853679295-100M-业务受理宽带-次数0-202501060000189375</t>
  </si>
  <si>
    <t>2025-01-07 10:07:00</t>
  </si>
  <si>
    <t>202501060000189375</t>
  </si>
  <si>
    <t>202501060000189375# 宽带账号:18853679295; 联系电话：18853679295，问题类型：此工单为群障修复工单，根据群障全量闭环修复管理要求，为确保客户网络通畅，请装维人员跟进修复网络问题，谢谢！ 
 群障标题：公告。故障描述：潍坊潍城区五道庙小区光缆故障，预估24小时恢复，请帮忙拦截,如有需要请联系片区装维师傅王晓虎15706307870主叫号码：18853679295.0;该号码仅供参考，请优先联系宽带账号。</t>
  </si>
  <si>
    <t>2025-01-06 10:32:10</t>
  </si>
  <si>
    <t>2025-01-06 10:32:46</t>
  </si>
  <si>
    <t>SD-057-250106-072965-1307</t>
  </si>
  <si>
    <t>2025-01-06 10:00:18</t>
  </si>
  <si>
    <t>【调研】-普通区域-寒亭区-恒信首府小区-18753667717-200M-宽带上网投诉-次数0-202501060000183325</t>
  </si>
  <si>
    <t>2025-01-07 11:01:00</t>
  </si>
  <si>
    <t>202501060000183325</t>
  </si>
  <si>
    <t xml:space="preserve">202501060000183325#客户来电 反映对前期工单 202501030000631513  处理结果不满 请核实谢谢 推荐工信部投诉       潍坊寒亭区开元街道祥亭街恒信首府小区
联系电话 本机
来话流水 2025010609551317620872999 </t>
  </si>
  <si>
    <t>2025-01-06 10:11:59</t>
  </si>
  <si>
    <t>2025-01-06 10:12:16</t>
  </si>
  <si>
    <t>SD-057-250106-079583-936</t>
  </si>
  <si>
    <t>2025-01-06 09:30:16</t>
  </si>
  <si>
    <t>80+银卡-普通区域-寿光市-中南花城二期-13791679162-300M-宽带上网投诉-次数0-202501060000148932</t>
  </si>
  <si>
    <t>202501060000148932</t>
  </si>
  <si>
    <t xml:space="preserve">202501060000148932#宽带账号：13791679162；宽带地址：潍坊寿光市洛城街道洛兴街中南花城二期D4号楼；联系电话：13791679162客户来电反映电视无法正常观看 请核实处理 谢谢 ..线上指导无法操作来电流水..  </t>
  </si>
  <si>
    <t>2025-01-06 09:38:42</t>
  </si>
  <si>
    <t>2025-01-06 09:39:15</t>
  </si>
  <si>
    <t>2025-01-06 10:00:09</t>
  </si>
  <si>
    <t>FTTR-普通区域-安丘市-景芝明珠花园(含景福园)-15006683627-1000M-宽带上网投诉-次数0-202501060000183397 一级督办</t>
  </si>
  <si>
    <t>202501060000183397</t>
  </si>
  <si>
    <t>2025-01-06 10:04:20</t>
  </si>
  <si>
    <t>2025-01-06 10:05:17</t>
  </si>
  <si>
    <t>SD-057-250106-867142-1386</t>
  </si>
  <si>
    <t>2025-01-06 10:06:21</t>
  </si>
  <si>
    <t>【调研】-普通区域-青州市-山工苑-15065366112-300M-业务受理宽带-次数0-202501060000190740</t>
  </si>
  <si>
    <t>202501060000190740</t>
  </si>
  <si>
    <t>202501060000190740# 宽带账号:15065366112; 联系电话：15065366112，问题类型：此工单为群障修复工单，根据群障全量闭环修复管理要求，为确保客户网络通畅，请装维人员跟进修复网络问题，谢谢！ 
 群障标题：公告。故障描述：山工苑主叫号码：13573615226.0;该号码仅供参考，请优先联系宽带账号。</t>
  </si>
  <si>
    <t>2025-01-06 10:11:13</t>
  </si>
  <si>
    <t>2025-01-06 10:11:31</t>
  </si>
  <si>
    <t>SD-851-317066-3137-4995</t>
  </si>
  <si>
    <t>SD-057-250106-796241-4504</t>
  </si>
  <si>
    <t>2025-01-06 14:18:56</t>
  </si>
  <si>
    <t>(目标)普通区域-临朐县-龙苑尚筑-13869634108-500M-宽带上网投诉-次数0-202501060000426902</t>
  </si>
  <si>
    <t>202501060000426902</t>
  </si>
  <si>
    <t xml:space="preserve">202501060000426902#流程受理流水号：20250106141600138696341081114595
客户号码:13869634108
客户姓名:王**
投诉地市:潍坊
来话流水:2025010614112555320897865
宽带账号:13869634108
宽带账号归属地市:潍坊
宽带账号归属区县:临朐县
故障地址:潍坊临朐县城关街道龙泉路龙苑尚筑4号楼*********
联系电话:13869634108
联系人:女士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故障时间:2025-01-06 14:16:51
具体故障现象:提示网络无法连接，要求师傅上门查看，请协助，谢谢
客户其他诉求:客户侧为质差终端，要求上门更换终端并一并处理故障问题。
</t>
  </si>
  <si>
    <t>2025-01-06 14:23:38</t>
  </si>
  <si>
    <t>2025-01-06 14:23:54</t>
  </si>
  <si>
    <t>SD-852-269677-492-29246</t>
  </si>
  <si>
    <t>SD-057-250106-829753-1333</t>
  </si>
  <si>
    <t>2025-01-06 10:02:20</t>
  </si>
  <si>
    <t>80+普通-普通区域-青州市-青州西店安置区东区北沿街（小微）-13953673181-200M-宽带上网投诉-次数0-20250106100015X815656566</t>
  </si>
  <si>
    <t>2025-01-07 11:03:00</t>
  </si>
  <si>
    <t>20250106100015X815656566</t>
  </si>
  <si>
    <t xml:space="preserve">流程受理流水号：20250106095930139536731811032976
客户号码:13953673181
客户姓名:杨*
投诉地市:潍坊
来话流水:2025010609561899320889256
宽带账号:13953673181
宽带账号归属地市:潍坊
宽带账号归属区县:青州市
故障地址:潍坊青州市益都街道驼山路青州西店安置区东区北沿街（小微）H1号箱（北沿街商铺）*********
联系电话:13953673181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故障时间:2025-01-06 09:59:54
具体故障现象:光猫亮红灯，
客户其他诉求:
</t>
  </si>
  <si>
    <t>2025-01-06 10:03:36</t>
  </si>
  <si>
    <t>2025-01-06 10:04:44</t>
  </si>
  <si>
    <t>SD-057-250106-746985-1522</t>
  </si>
  <si>
    <t>2025-01-06 10:16:29</t>
  </si>
  <si>
    <t>普通区域-潍城区-新城花园-13615366347-100M-业务受理宽带-次数0-202501060000202260</t>
  </si>
  <si>
    <t>2025-01-07 10:17:00</t>
  </si>
  <si>
    <t>202501060000202260</t>
  </si>
  <si>
    <t>202501060000202260# 宽带账号:13615366347; 联系电话：13615366347，问题类型：此工单为群障修复工单，根据群障全量闭环修复管理要求，为确保客户网络通畅，请装维人员跟进修复网络问题，谢谢！ 
 群障标题：公告。故障描述：潍坊潍城区新城花园光缆故障，预估24小时恢复，请帮忙拦截,如有需要请联系片区装维师傅曹会武15706307908主叫号码：13615366347.0;该号码仅供参考，请优先联系宽带账号。</t>
  </si>
  <si>
    <t>2025-01-06 10:18:59</t>
  </si>
  <si>
    <t>2025-01-06 10:19:23</t>
  </si>
  <si>
    <t>SD-057-250106-179264-1563</t>
  </si>
  <si>
    <t>2025-01-06 10:18:56</t>
  </si>
  <si>
    <t>80+银卡-普通区域-高密市-高密潘家村自然村一-13964786535-300M-宽带上网投诉-次数0-202501060000201398</t>
  </si>
  <si>
    <t>202501060000201398</t>
  </si>
  <si>
    <t>202501060000201398#宽带账号：13964786535；宽带地址：潍坊高密市姜庄镇潘家村潘家村自然村高密潘家村王金林8号箱*********；客户来电反映宽带无法上网，客户不配合排障，要求上门，请协助处理，谢谢！联系电话：13355361095；联系人：先生；来电流水：2025010610094965220887943。</t>
  </si>
  <si>
    <t>2025-01-06 10:22:47</t>
  </si>
  <si>
    <t>2025-01-06 10:23:16</t>
  </si>
  <si>
    <t>SD-057-250106-139285-1309</t>
  </si>
  <si>
    <t>2025-01-06 10:00:30</t>
  </si>
  <si>
    <t>普通区域-高密市-康佳大院-13646361577-500M-宽带上网投诉-次数0-202501060000183613</t>
  </si>
  <si>
    <t>202501060000183613</t>
  </si>
  <si>
    <t>202501060000183613#流程受理流水号：20250106095945136463615771033071
客户号码:13646361577
客户姓名:王*
投诉地市:潍坊
来话流水:2025010609583063420821686
宽带账号:13646361577
宽带账号归属地市:潍坊
宽带账号归属区县:高密市
故障地址:潍坊高密市密水街道康成大街康佳大院东区7号楼
联系电话:13646361577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故障细类:网速慢/上网掉线(专席)
携转原因:
故障时间:2025-01-06 10:00:08
具体故障现象:提示网络无法连接，
客户其他诉求:
;宽带小区$[康佳大院]$</t>
  </si>
  <si>
    <t>2025-01-06 10:04:05</t>
  </si>
  <si>
    <t>2025-01-06 10:04:28</t>
  </si>
  <si>
    <t>SD-851-264687-1584-16583</t>
  </si>
  <si>
    <t>SD-057-250106-819270-1347</t>
  </si>
  <si>
    <t>2025-01-06 10:03:13</t>
  </si>
  <si>
    <t>普通区域-诸城市-后宋岗自然村-15854457079-100M-宽带上网投诉-次数0-202501060000186717</t>
  </si>
  <si>
    <t>202501060000186717</t>
  </si>
  <si>
    <t xml:space="preserve">202501060000186717#流程受理流水号：20250106100223158544570791034058
客户号码:15854457079
客户姓名:林**
投诉地市:潍坊
来话流水:2025010610020719020874010
宽带账号:15854457079
宽带账号归属地市:潍坊
宽带账号归属区县:诸城市
故障地址:潍坊诸城市相州镇后宋岗后宋岗自然村后宋岗村东北10#箱*********
联系电话:15854457079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光功率:-21.80
故障大类:宽带/电视
故障细类:宽带无法上网
携转原因:
故障时间:2025-01-06 10:02:40
具体故障现象:光猫亮红灯，
客户其他诉求:客户侧为质差终端，要求上门更换终端并一并处理故障问题。
</t>
  </si>
  <si>
    <t>2025-01-06 10:14:28</t>
  </si>
  <si>
    <t>SD-057-250106-750162-1566</t>
  </si>
  <si>
    <t>2025-01-06 10:19:13</t>
  </si>
  <si>
    <t>【调研】-80+白金-普通区域-安丘市-草店子村自然村-13869616070-1000M-魔百和投诉-次数0-20250105190316X996438959</t>
  </si>
  <si>
    <t>20250105190316X996438959</t>
  </si>
  <si>
    <t xml:space="preserve">【农村网络投诉】流程受理流水号：20250105190056138696160701198246
客户号码:13869616070
客户姓名:王**
投诉地市:潍坊
来话流水:2025010519003052520822513
宽带账号:13869616070
宽带账号归属地市:潍坊
宽带账号归属区县:安丘市
故障地址:潍坊安丘市金冢子镇草店子村草店子村自然村草店子村北2号箱王福有*********
联系电话:13869616070
联系人:先生/女士
工单紧急程度:非常紧急
是否有升级投诉倾向:否
是否重复投诉:否
是否携转意向:否
是否投诉倾向:否
携转原因:
提单模板:客户来电反映观看移动高清电视时，【频道/影片】无法观看电视直播，客户不认可，请协助处理，谢谢。
</t>
  </si>
  <si>
    <t>2025-01-06 10:19:40</t>
  </si>
  <si>
    <t>2025-01-06 10:21:39</t>
  </si>
  <si>
    <t>SD-851-311173-36727-28545</t>
  </si>
  <si>
    <t>SD-057-250106-507984-1518</t>
  </si>
  <si>
    <t>2025-01-06 10:16:24</t>
  </si>
  <si>
    <t>普通区域-青州市-益王府政法小区-15215369288-300M-宽带上网投诉-次数0-202501060000201949</t>
  </si>
  <si>
    <t>202501060000201949</t>
  </si>
  <si>
    <t>202501060000201949#【已关注中国移动10086微信公众号】流程受理流水号：20250106101441152153692881038604
客户号码:15215369288
客户姓名:钟**
投诉地市:潍坊
来话流水:2025010610130667220837165
宽带账号:15215369288
宽带账号归属地市:潍坊
宽带账号归属区县:青州市
故障地址:潍坊青州市云门山街道益王府路益王府政法小区食百香美食城
联系电话:15215369288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光功率:-15.37
故障大类:宽带/电视
故障细类:宽带无法上网(专席)
携转原因:
故障时间:2025-01-06 10:14:46
具体故障现象:提示网络无法连接，
客户其他诉求:
;宽带小区$[益王府政法小区]$</t>
  </si>
  <si>
    <t>2025-01-06 10:19:05</t>
  </si>
  <si>
    <t>2025-01-06 10:19:24</t>
  </si>
  <si>
    <t>SD-057-250106-124673-1401</t>
  </si>
  <si>
    <t>2025-01-06 10:06:57</t>
  </si>
  <si>
    <t>【重投】-普通区域-安丘市-于家洼村自然村-15095255927-300M-业务受理宽带-次数0-202501060000191298</t>
  </si>
  <si>
    <t>202501060000191298</t>
  </si>
  <si>
    <t>202501060000191298# 宽带账号:15095255927; 联系电话：15095255927，问题类型：此工单为群障修复工单，根据群障全量闭环修复管理要求，为确保客户网络通畅，请装维人员跟进修复网络问题，谢谢！ 
 群障标题：公告。故障描述：主干光纤断或OLT检测不到预期的光信号（LOS）主叫号码：15095255927.0;该号码仅供参考，请优先联系宽带账号。</t>
  </si>
  <si>
    <t>2025-01-06 10:59:16</t>
  </si>
  <si>
    <t>2025-01-06 15:29:35</t>
  </si>
  <si>
    <t>SD-057-250106-830761-4466</t>
  </si>
  <si>
    <t>2025-01-06 14:16:41</t>
  </si>
  <si>
    <t>80+银卡-普通区域-安丘市-景芝酒厂宿舍(含景芝国税局家属院)-15863611125-300M-业务受理宽带-次数0-202501060000423985</t>
  </si>
  <si>
    <t>202501060000423985</t>
  </si>
  <si>
    <t>202501060000423985# 宽带账号:15863611125; 联系电话：15863611125，问题类型：此工单为群障修复工单，根据群障全量闭环修复管理要求，为确保客户网络通畅，请装维人员跟进修复网络问题，谢谢！ 
 群障标题：公告。故障描述：景芝酒厂宿舍(含景芝国税局家属院)主叫号码：15863611125.0;该号码仅供参考，请优先联系宽带账号。</t>
  </si>
  <si>
    <t>2025-01-06 14:48:18</t>
  </si>
  <si>
    <t>2025-01-06 14:48:45</t>
  </si>
  <si>
    <t>SD-057-250106-892067-4414</t>
  </si>
  <si>
    <t>2025-01-06 14:12:13</t>
  </si>
  <si>
    <t>80+银卡-普通区域-奎文区-郡海悦澜湾-18863617189-300M-宽带上网投诉-次数0-202501060000419021</t>
  </si>
  <si>
    <t>202501060000419021</t>
  </si>
  <si>
    <t>202501060000419021#【已关注中国移动10086微信公众号】流程受理流水号：20250106141045188636171891112627
客户号码:18863617189
客户姓名:邓**
投诉地市:潍坊
来话流水:2025010614094657220875951
宽带账号:18863617189
账号归属区县:昌邑
联系电话:15094951125
联系人:先生/女士
宽带地址:潍坊
工单紧急程度:非常紧急
是否投诉倾向:否
是否重复投诉:否
是否携转意向:否
是否有升级投诉倾向:否
*业务名称:业务融合移机流程宽带
投诉内容:手机号码：18863617189，【问题描述】客户已办理宽带业务，有开通单，要求装维今天联系上门移机，请处理，谢谢。联系电话：15094951125，联系人：先生/女士，录音流水号：2025010614094657220875951。受理明细：531920062399999999。
在途开通单信息：536250106966037796，18863617189，2025-01-06 08:25:04，业务融合移机流程宽带，处理中，黄单建设（楼宇） 
是否到厅:否
业务名称:业务融合移机流程宽带
;宽带小区$[郡海悦澜湾]$</t>
  </si>
  <si>
    <t>2025-01-06 14:30:52</t>
  </si>
  <si>
    <t>2025-01-06 14:31:08</t>
  </si>
  <si>
    <t>SD-852-284036-27-9335</t>
  </si>
  <si>
    <t>SD-057-250106-451620-1545</t>
  </si>
  <si>
    <t>2025-01-06 10:17:28</t>
  </si>
  <si>
    <t>普通区域-安丘市-尧沟村自然村-15263674058-500M-宽带上网投诉-次数0-202501060000198778</t>
  </si>
  <si>
    <t>202501060000198778</t>
  </si>
  <si>
    <t>202501060000198778#受理号码 : 15263674058客户姓名 : 王**号码归属地 : 潍坊安丘 － 安丘市金国通讯用户品牌 : 全球通，客户来电反映之前多次反映网络问题都是同一个人处理，称装维人员各种问题未给处理好对此不满要求投诉装维人员，并且要求装维人员的上一级工作人员回电解决请处理谢谢，联系电话：15206305201，录音流水：2025010610095871520890153</t>
  </si>
  <si>
    <t>家庭咨询-&gt;服务触点-&gt;装维人员-&gt;全局流转-&gt;售后服务-&gt;装维人员安装质量差-&gt;全局流转</t>
  </si>
  <si>
    <t>2025-01-06 10:24:42</t>
  </si>
  <si>
    <t>SD-057-250106-674521-1416</t>
  </si>
  <si>
    <t>2025-01-06 10:08:02</t>
  </si>
  <si>
    <t>80+普通-普通区域--null-13791890345-宽带上网投诉-次数0-20250106100530X130570174</t>
  </si>
  <si>
    <t>2025-01-07 11:09:00</t>
  </si>
  <si>
    <t>20250106100530X130570174</t>
  </si>
  <si>
    <t xml:space="preserve">流程受理流水号：20250106100456137918903451035016
客户号码:13791890345
客户姓名:李**
投诉地市:潍坊
来话流水:2025010610025202220884967
宽带账号:13791890345
宽带账号归属地市:潍坊
宽带账号归属区县:--
故障地址:潍坊潍城区南关街道健康街顺通花园顺通花园1号楼*********
联系电话:13721989936
联系人:先生/女士
工单紧急程度:一般
是否有升级投诉倾向:否
是否重复投诉:否
是否携转意向:否
是否投诉倾向:否
是否智能网关:非智能网关
当前是否在线:否
接入方式:--
端到端诊断结果:状态正常
是否质差终端:无质差信息
光功率:无
故障大类:宽带/电视
故障细类:宽带无法上网(专席)
携转原因:
故障时间:2025-01-06 10:05:18
具体故障现象:光猫亮红灯，
客户其他诉求:
</t>
  </si>
  <si>
    <t>2025-01-06 10:20:10</t>
  </si>
  <si>
    <t>SD-057-250106-078241-1473</t>
  </si>
  <si>
    <t>2025-01-06 10:12:57</t>
  </si>
  <si>
    <t>80+普通-普通区域-昌邑市-政亨小区2-15553600079-1000M-宽带上网投诉-次数0-202501060000195703</t>
  </si>
  <si>
    <t>202501060000195703</t>
  </si>
  <si>
    <t>202501060000195703#客户反映家中宽带网速慢要求装维上门测网速，请处理谢谢
联系人：韩**  联系电话：15553600079</t>
  </si>
  <si>
    <t>2025-01-06 10:15:42</t>
  </si>
  <si>
    <t>2025-01-06 10:16:32</t>
  </si>
  <si>
    <t>SD-851-212643-1058-19613</t>
  </si>
  <si>
    <t>2025-01-06 10:11:14</t>
  </si>
  <si>
    <t>普通区域-安丘市-宋官疃村自然村-15762581990-200M-宽带上网投诉-次数0-20250106100934X374186912 一级督办</t>
  </si>
  <si>
    <t>2025-01-07 11:12:00</t>
  </si>
  <si>
    <t>20250106100934X374186912</t>
  </si>
  <si>
    <t>2025-01-06 10:13:46</t>
  </si>
  <si>
    <t>2025-01-06 10:14:47</t>
  </si>
  <si>
    <t>SD-057-250106-802964-1013</t>
  </si>
  <si>
    <t>2025-01-06 09:36:10</t>
  </si>
  <si>
    <t>【调研】-80+金卡-普通区域-奎文区-金宸公馆-15863665389-1000M-业务受理宽带-次数0-202501060000156215</t>
  </si>
  <si>
    <t>202501060000156215</t>
  </si>
  <si>
    <t>202501060000156215# 宽带账号:15863665389; 联系电话：15863665389，问题类型：此工单为群障修复工单，根据群障全量闭环修复管理要求，为确保客户网络通畅，请装维人员跟进修复网络问题，谢谢！ 
 群障标题：公告。故障描述：潍坊奎文区金宸公馆光缆故障，预估24小时恢复，请帮忙拦截,如有需要请联系片区装维师傅谭金伟15706307418主叫号码：15863665389.0;该号码仅供参考，请优先联系宽带账号。</t>
  </si>
  <si>
    <t>2025-01-06 09:39:01</t>
  </si>
  <si>
    <t>SD-851-267602-4718-24471</t>
  </si>
  <si>
    <t>SD-057-250106-264083-1433</t>
  </si>
  <si>
    <t>2025-01-06 10:08:53</t>
  </si>
  <si>
    <t>普通区域-寿光市-东稻田村自然村-15095117235-300M-魔百和投诉-次数0-202501060000192887</t>
  </si>
  <si>
    <t>202501060000192887</t>
  </si>
  <si>
    <t>202501060000192887#流程受理流水号：20250106100516150951172351035135
客户号码:15095117235
客户姓名:王**
投诉地市:潍坊
来话流水:2025010610030975420889322
宽带账号:15095117235
宽带账号归属地市:潍坊
宽带账号归属区县:寿光市
故障地址:潍坊寿光市稻田镇辽源小区
联系电话:15095117235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故障细类:移动高清电视故障(专席)
携转原因:
故障时间:2025-01-06 10:05:30
魔百和单播/组播:组播
具体故障现象:机顶盒无法开机，客户反映机顶盒坏了，但是师傅一直没有给更换，已经好几天了，要求今天不许换上，请尽快处理，谢谢
客户其他诉求:请处理，谢谢
魔百和单/组播：组播;宽带小区$[东稻田村自然村]$</t>
  </si>
  <si>
    <t>2025-01-06 10:11:44</t>
  </si>
  <si>
    <t>2025-01-06 10:12:02</t>
  </si>
  <si>
    <t>SD-057-250106-016597-597</t>
  </si>
  <si>
    <t>2025-01-06 09:05:13</t>
  </si>
  <si>
    <t>【调研】-80+银卡-(目标)普通区域-高密市-幸福村自然村-13964706928-1000M-魔百和投诉-次数0-202501050000609109</t>
  </si>
  <si>
    <t>202501050000609109</t>
  </si>
  <si>
    <t>202501050000609109#【已关注中国移动10086微信公众号】流程受理流水号：20250105181125139647069281186738
客户号码:13964706928
客户姓名:王**
投诉地市:潍坊
来话流水:2025010518110416720876066
宽带账号:13964706928
宽带账号归属地市:潍坊
宽带账号归属区县:高密市
故障地址:潍坊高密市密水街道幸福村幸福村自然村高密幸福村王志勇屋西山14号箱*********
联系电话:13964706928
联系人:先生/女士
工单紧急程度:非常紧急
是否有升级投诉倾向:否
是否重复投诉:否
是否携转意向:否
是否投诉倾向:否
携转原因:
提单模板:客户来电反映观看移动高清电视时，【电视直播】无法观看或回看，客户不认可，请协助处理，谢谢。
;宽带小区$[幸福村自然村]$</t>
  </si>
  <si>
    <t>2025-01-06 09:07:18</t>
  </si>
  <si>
    <t>SD-851-284876-30366-9139</t>
  </si>
  <si>
    <t>SD-057-250106-182504-583</t>
  </si>
  <si>
    <t>2025-01-06 09:04:10</t>
  </si>
  <si>
    <t>80+金卡-普通区域-寿光市-锦汇苑-15966199553-300M-宽带上网投诉-次数0-202501060000122137</t>
  </si>
  <si>
    <t>202501060000122137</t>
  </si>
  <si>
    <t>202501060000122137#宽带账号：15966199553；宽带地址：潍坊寿光市圣城街道广场街锦汇苑高层；客户来电反映宽带网速慢卡顿，客户不配合排障，要求上门，请协助处理，谢谢！联系电话：15966199553；联系人：先生；来电流水：2025010609005554020899583</t>
  </si>
  <si>
    <t>2025-01-06 09:08:29</t>
  </si>
  <si>
    <t>2025-01-06 09:08:53</t>
  </si>
  <si>
    <t>SD-057-250106-723059-628</t>
  </si>
  <si>
    <t>2025-01-06 09:06:53</t>
  </si>
  <si>
    <t>普通区域-寿光市-王家营村自然村-15954419954-300M-业务受理宽带-次数0-202501060000124210</t>
  </si>
  <si>
    <t>202501060000124210</t>
  </si>
  <si>
    <t>202501060000124210# 宽带账号:15954419954; 联系电话：15954419954，问题类型：此工单为群障修复工单，根据群障全量闭环修复管理要求，为确保客户网络通畅，请装维人员跟进修复网络问题，谢谢！ 
 群障标题：公告。故障描述：潍坊寿光市王家营村自然村光缆故障，预估24小时恢复，请帮忙拦截,如有需要请联系片区装维师傅白小明15706307731主叫号码：13173105018.0;该号码仅供参考，请优先联系宽带账号。</t>
  </si>
  <si>
    <t>2025-01-06 09:26:59</t>
  </si>
  <si>
    <t>2025-01-06 09:27:28</t>
  </si>
  <si>
    <t>SD-851-299190-4315-10914</t>
  </si>
  <si>
    <t>SD-057-250106-931472-598</t>
  </si>
  <si>
    <t>2025-01-06 09:05:14</t>
  </si>
  <si>
    <t>80+普通-普通区域-昌乐县-永富庄-15853686578-300M-宽带上网投诉-次数0-202501060000124746</t>
  </si>
  <si>
    <t>202501060000124746</t>
  </si>
  <si>
    <t xml:space="preserve">202501060000124746#【已关注中国移动10086微信公众号】流程受理流水号：20250106090452158536865781012767
客户号码:15853686578
客户姓名:孔**
投诉地市:潍坊
来话流水:2025010609040361720838996
宽带账号:15853686578
宽带账号归属地市:潍坊
宽带账号归属区县:昌乐县
故障地址:潍坊昌乐县五图街道永富庄永富庄永富庄村5#（孙希勇西墙）*********
联系电话:15853686578
联系人:先生/女士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故障时间:2025-01-06 09:04:57
具体故障现象:光猫亮红灯，
客户其他诉求:客户侧为质差终端，要求上门更换终端并一并处理故障问题。
</t>
  </si>
  <si>
    <t>2025-01-06 09:10:00</t>
  </si>
  <si>
    <t>2025-01-06 09:10:25</t>
  </si>
  <si>
    <t>SD-057-250106-375610-642</t>
  </si>
  <si>
    <t>2025-01-06 09:08:06</t>
  </si>
  <si>
    <t>普通区域-安丘市-凌河s221沿街（凌河姜市场）（小微）-13863600053-300M-宽带上网投诉-次数0-20250106090512X512322922</t>
  </si>
  <si>
    <t>20250106090512X512322922</t>
  </si>
  <si>
    <t xml:space="preserve">流程受理流水号：20250106090338138636000531012307
客户号码:13863600053
客户姓名:李**
投诉地市:潍坊
来话流水:2025010609014863820810559
宽带账号:13863600053
宽带账号归属地市:潍坊
宽带账号归属区县:安丘市
故障地址:潍坊安丘市凌河镇雄鹰大道凌河s221沿街（凌河姜市场）（小微）2号箱汇源包装北山*********
联系电话:13863600053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故障细类:网速慢/上网掉线(专席)
携转原因:
故障时间:2025-01-06 09:03:56
具体故障现象:来电反映企业宽带网速特别慢，监控频繁离线，账号13863600053，重启或插拔网线后还是未恢复，客户着急使用，要求加急给予查询处理，地址：潍坊安丘市凌河镇雄鹰大道凌河s221沿街。联系电话：13863600053，联系人：女士，录音流水：2025010609014863820810559
客户其他诉求:
</t>
  </si>
  <si>
    <t>2025-01-06 09:09:56</t>
  </si>
  <si>
    <t>2025-01-06 09:10:19</t>
  </si>
  <si>
    <t>SD-057-250107-624539-440</t>
  </si>
  <si>
    <t>2025-01-07 09:04:15</t>
  </si>
  <si>
    <t>80+普通-普通区域-奎文区-金宝生态花园-15806498603-1000M-魔百和投诉-次数0-202501070000123757</t>
  </si>
  <si>
    <t>2025-01-08 08:00:00</t>
  </si>
  <si>
    <t>202501070000123757</t>
  </si>
  <si>
    <t>202501070000123757#【已关注中国移动10086微信公众号】流程受理流水号：20250107090150158064986031011830
客户号码:15806498603
客户姓名:徐*
投诉地市:潍坊
来话流水:2025010708544168420888782
宽带账号:15806498603
宽带账号归属地市:潍坊
宽带账号归属区县:奎文区
故障地址:潍坊奎文区廿里堡街道潍州路金宝生态花园4-3-401
联系电话:15806498603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光功率:-18.66
故障大类:宽带/电视
故障细类:移动高清电视故障(专席)
携转原因:
故障时间:2025-01-07 09:02:39
魔百和单播/组播:组播
具体故障现象:观看机顶盒节目都没有任何声音，已经恢复出厂设置和调节音量还是没有任何声音
客户其他诉求:
魔百和单/组播：组播;宽带小区$[金宝生态花园]$</t>
  </si>
  <si>
    <t>2025-01-07 09:07:24</t>
  </si>
  <si>
    <t>2025-01-07 09:07:50</t>
  </si>
  <si>
    <t>SD-851-261928-19553-21166</t>
  </si>
  <si>
    <t>SD-057-250107-274916-423</t>
  </si>
  <si>
    <t>2025-01-07 09:00:42</t>
  </si>
  <si>
    <t>普通区域-奎文区-汶新佳苑-18705366998-300M-宽带上网投诉-次数0-202501070000117457</t>
  </si>
  <si>
    <t>202501070000117457</t>
  </si>
  <si>
    <t>202501070000117457#宽带账号：18705366998 ；宽带地址潍坊奎文区清池街道高新二路汶新佳苑7号楼*： ；客户来电反映 机顶盒卡顿  ，客户本机来电报修，线上指导无法配合操作，要求上门处理来电流水：2025010708581678020827794  联系电话：18705366998</t>
  </si>
  <si>
    <t>2025-01-07 09:13:48</t>
  </si>
  <si>
    <t>2025-01-07 09:14:12</t>
  </si>
  <si>
    <t>SD-851-332790-1672-2501</t>
  </si>
  <si>
    <t>SD-057-250107-928567-439</t>
  </si>
  <si>
    <t>2025-01-07 09:04:05</t>
  </si>
  <si>
    <t>80+银卡-普通区域-奎文区-丹桂里-13562695621-1000M-宽带上网投诉-次数0-202501070000123346</t>
  </si>
  <si>
    <t>202501070000123346</t>
  </si>
  <si>
    <t>202501070000123346#宽带账号：13562695621 ；宽带地址： 潍坊奎文区广文街道新华路丹桂里6号楼；客户来电反映频繁断网   ，客户异机来电报修，线上指导无法配合操作，要求上门处理来电流水：2025010709012681720864211  联系电话：13869686829</t>
  </si>
  <si>
    <t>2025-01-07 09:10:52</t>
  </si>
  <si>
    <t>2025-01-07 09:11:08</t>
  </si>
  <si>
    <t>SD-852-292103-287-27204</t>
  </si>
  <si>
    <t>SD-057-250107-814057-467</t>
  </si>
  <si>
    <t>2025-01-07 09:06:21</t>
  </si>
  <si>
    <t>【调研】-普通区域-奎文区-高新城市广场三期-15866593679-200M-业务受理宽带-次数0-202501070000125325</t>
  </si>
  <si>
    <t>2025-01-08 09:07:00</t>
  </si>
  <si>
    <t>202501070000125325</t>
  </si>
  <si>
    <t>202501070000125325#【已关注中国移动10086微信公众号】 宽带账号:15866593679; 联系电话：15866593679，问题类型：此工单为群障修复工单，根据群障全量闭环修复管理要求，为确保客户网络通畅，请装维人员跟进修复网络问题，谢谢！ 
 群障标题：公告。故障描述：潍坊奎文区高新城市广场三期光缆故障，预估24小时恢复，请帮忙拦截,如有需要请联系片区装维师傅徐永强15706307385主叫号码：18363603277.0;该号码仅供参考，请优先联系宽带账号。</t>
  </si>
  <si>
    <t>2025-01-07 09:07:52</t>
  </si>
  <si>
    <t>2025-01-07 09:08:43</t>
  </si>
  <si>
    <t>SD-851-333947-8985-10925</t>
  </si>
  <si>
    <t>SD-057-250107-305481-503</t>
  </si>
  <si>
    <t>2025-01-07 09:09:02</t>
  </si>
  <si>
    <t>【调研】-80+银卡-普通区域-寿光市-寿光鸿基花园-15206303969-100M-宽带上网投诉-次数0-202501070000129132</t>
  </si>
  <si>
    <t>2025-01-08 10:10:00</t>
  </si>
  <si>
    <t>202501070000129132</t>
  </si>
  <si>
    <t>202501070000129132#流程受理流水号：20250107090840152063039691014498
客户号码:15206303969
客户姓名:董**
投诉地市:潍坊
来话流水:2025010709081037220849157
宽带账号:15206303969
宽带账号归属地市:潍坊
宽带账号归属区县:寿光市
故障地址:潍坊寿光市圣城街道建桥路鸿基花园9号楼*********
联系电话:15206303969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故障时间:2025-01-07 09:09:38
具体故障现象:用户无法提供具体故障现象，
客户其他诉求:
;宽带小区$[寿光鸿基花园]$</t>
  </si>
  <si>
    <t>2025-01-07 09:12:57</t>
  </si>
  <si>
    <t>2025-01-07 09:15:40</t>
  </si>
  <si>
    <t>SD-057-250107-382957-474</t>
  </si>
  <si>
    <t>2025-01-07 09:06:37</t>
  </si>
  <si>
    <t>普通区域-青州市-青州盛世华庭-13563667282-300M-业务受理宽带-次数0-202501070000125032</t>
  </si>
  <si>
    <t>2025-01-08 00:00:00</t>
  </si>
  <si>
    <t>202501070000125032</t>
  </si>
  <si>
    <t>202501070000125032# 宽带账号:13563667282; 联系电话：13563667282，问题类型：此工单为群障修复工单，根据群障全量闭环修复管理要求，为确保客户网络通畅，请装维人员跟进修复网络问题，谢谢！ 
 群障标题：公告。故障描述：潍坊青州市青州盛世华庭光缆故障，预估24小时恢复，请帮忙拦截,如有需要请联系片区装维师傅鞠兵15706307642主叫号码：18765779809.0;该号码仅供参考，请优先联系宽带账号。</t>
  </si>
  <si>
    <t>2025-01-07 09:09:54</t>
  </si>
  <si>
    <t>SD-057-250107-536194-465</t>
  </si>
  <si>
    <t>2025-01-07 09:06:17</t>
  </si>
  <si>
    <t>普通区域-奎文区-福寿街社区-18906367969-300M-业务受理宽带-次数0-202501070000125108</t>
  </si>
  <si>
    <t>202501070000125108</t>
  </si>
  <si>
    <t>202501070000125108# 宽带账号:18906367969; 联系电话：18906367969，问题类型：此工单为群障修复工单，根据群障全量闭环修复管理要求，为确保客户网络通畅，请装维人员跟进修复网络问题，谢谢！ 
 群障标题：公告。故障描述：潍坊奎文区福寿街社区光缆故障，预估24小时恢复，请帮忙拦截,如有需要请联系片区装维师傅田永生15706307403主叫号码：18765633637.0;该号码仅供参考，请优先联系宽带账号。</t>
  </si>
  <si>
    <t>2025-01-07 09:18:03</t>
  </si>
  <si>
    <t>2025-01-07 09:18:23</t>
  </si>
  <si>
    <t>SD-851-315762-4780-979</t>
  </si>
  <si>
    <t>SD-057-250107-746803-449</t>
  </si>
  <si>
    <t>2025-01-07 09:05:26</t>
  </si>
  <si>
    <t>【调研】-80+银卡-普通区域-安丘市-河洼小区-15069685778-100M-魔百和投诉-次数1-202501050000676341</t>
  </si>
  <si>
    <t>2025-01-08 10:06:00</t>
  </si>
  <si>
    <t>2025-01-07 09:11:40</t>
  </si>
  <si>
    <t>2025-01-07 09:12:02</t>
  </si>
  <si>
    <t>SD-057-250107-301726-450</t>
  </si>
  <si>
    <t>2025-01-07 09:05:32</t>
  </si>
  <si>
    <t>【调研】-80+金卡-(目标)普通区域-寿光市-饮马-13573636566-1000M-宽带上网投诉-次数0-20250107090423X863072540</t>
  </si>
  <si>
    <t>20250107090423X863072540</t>
  </si>
  <si>
    <t xml:space="preserve">流程受理流水号：20250107090230135736365661012078
客户号码:13573636566
客户姓名:任**
投诉地市:潍坊
来话流水:2025010709010732120860333
宽带账号:13573636566
宽带账号归属地市:潍坊
宽带账号归属区县:寿光市
故障地址:潍坊寿光市一期旁边
联系电话:17560623363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光功率:-19.31
故障大类:宽带/电视
故障细类:宽带无法上网(专席)
携转原因:
故障时间:2025-01-07 09:02:45
具体故障现象:提示网络无法连接，
客户其他诉求:请协助处理，谢谢
</t>
  </si>
  <si>
    <t>2025-01-07 09:06:52</t>
  </si>
  <si>
    <t>2025-01-07 09:11:23</t>
  </si>
  <si>
    <t>SD-851-229248-12103-21431</t>
  </si>
  <si>
    <t>SD-057-250107-539604-445</t>
  </si>
  <si>
    <t>2025-01-07 09:05:02</t>
  </si>
  <si>
    <t>【重投】-80+银卡-普通区域-昌邑市-（铁通）昌邑沁园春小区-15753686111-1000M-宽带上网投诉-次数0-20250107090326X806292153</t>
  </si>
  <si>
    <t>20250107090326X806292153</t>
  </si>
  <si>
    <t xml:space="preserve">流程受理流水号：20250107090214157536861111011984
客户号码:15753686111
客户姓名:魏**
投诉地市:潍坊
来话流水:2025010709011932420862699
宽带账号:15753686111
宽带账号归属地市:潍坊
宽带账号归属区县:昌邑市
故障地址:潍坊昌邑市都昌街道山前街（铁通）昌邑沁园春小区昌邑沁园春小区A13*********
联系电话:15753686111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
故障细类:网速慢/上网掉线(专席)
携转原因:
故障时间:2025-01-07 09:01:56
具体故障现象:网速慢卡顿，
客户其他诉求:路由器年限未超过，位置开阔，重启未恢复，光猫自带WIFI未开启，网线支持，排查未恢复，请协助处理，谢谢。
</t>
  </si>
  <si>
    <t>2025-01-07 09:14:01</t>
  </si>
  <si>
    <t>2025-01-07 09:14:59</t>
  </si>
  <si>
    <t>SD-851-329650-6210-26184</t>
  </si>
  <si>
    <t>SD-057-250107-675489-480</t>
  </si>
  <si>
    <t>2025-01-07 09:07:17</t>
  </si>
  <si>
    <t>80+金卡-普通区域-临朐县-吕东路滨河医院片区-15853668852-300M-宽带上网投诉-次数0-202501070000125919</t>
  </si>
  <si>
    <t>202501070000125919</t>
  </si>
  <si>
    <t xml:space="preserve">202501070000125919#宽带账号：15853668852；宽带地址：潍坊临朐县东城街道吕东路吕东路滨河医院片区吕家庙安置楼3号楼*********；客户来电反映宽带网络慢、卡顿，客户不方便操作，无法配合线上指导，要求上门，请协助处理，谢谢！联系电话：本机；联系人：先生/女士；来电流水：2025010709044887220806078。
</t>
  </si>
  <si>
    <t>2025-01-07 09:12:36</t>
  </si>
  <si>
    <t>2025-01-07 09:12:58</t>
  </si>
  <si>
    <t>SD-851-242755-7128-4261</t>
  </si>
  <si>
    <t>SD-057-250107-731652-1053</t>
  </si>
  <si>
    <t>2025-01-07 10:05:46</t>
  </si>
  <si>
    <t>【调研】-普通区域-昌乐县-中百大厦-13563688761-200M-宽带上网投诉-次数0-20250107100423X463459480</t>
  </si>
  <si>
    <t>2025-01-08 11:06:00</t>
  </si>
  <si>
    <t>20250107100423X463459480</t>
  </si>
  <si>
    <t xml:space="preserve">流程受理流水号：20250107100329135636887611035055
客户号码:13563688761
客户姓名:蔡**
投诉地市:潍坊
来话流水:2025010710031787920862198
宽带账号:13563688761
宽带账号归属地市:潍坊
宽带账号归属区县:昌乐县
故障地址:潍坊昌乐县城关街道利民街中百大厦17层*********
联系电话:13563688761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10:04:26
具体故障现象:打不开网页，
客户其他诉求:
</t>
  </si>
  <si>
    <t>2025-01-07 10:08:34</t>
  </si>
  <si>
    <t>2025-01-07 10:08:52</t>
  </si>
  <si>
    <t>SD-057-250107-195672-1079</t>
  </si>
  <si>
    <t>2025-01-07 10:08:06</t>
  </si>
  <si>
    <t>【调研】-80+金卡-普通区域-诸城市-大后沟自然村-13963668777-1000M-宽带上网投诉-次数0-20250107100552X552709659</t>
  </si>
  <si>
    <t>20250107100552X552709659</t>
  </si>
  <si>
    <t xml:space="preserve">【农村网络投诉】流程受理流水号：20250107095454139636687771031779
客户号码:13963668777
客户姓名:王**
投诉地市:潍坊
来话流水:2025010709544182420831102
宽带账号:13963668777
宽带账号归属地市:潍坊
宽带账号归属区县:诸城市
故障地址:潍坊诸城市舜王街道大后沟大后沟自然村大后沟村南养殖区17#箱*********
联系电话:13963668777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故障时间:2025-01-07 09:55:48
具体故障现象:光猫灯正常但电脑手机无法上网，
客户其他诉求:
</t>
  </si>
  <si>
    <t>2025-01-07 10:15:06</t>
  </si>
  <si>
    <t>2025-01-07 10:15:33</t>
  </si>
  <si>
    <t>SD-851-314213-14732-1674</t>
  </si>
  <si>
    <t>SD-057-250107-061532-1030</t>
  </si>
  <si>
    <t>2025-01-07 10:02:29</t>
  </si>
  <si>
    <t>80+金卡-普通区域-潍城区-傅家村自然村-13583650215-300M-宽带上网投诉-次数1-202501060000753719</t>
  </si>
  <si>
    <t>2025-01-07 10:04:24</t>
  </si>
  <si>
    <t>2025-01-07 10:05:11</t>
  </si>
  <si>
    <t>SD-057-250107-570832-1019</t>
  </si>
  <si>
    <t>2025-01-07 10:00:43</t>
  </si>
  <si>
    <t>80+普通-普通区域-临朐县-恒信首府二期-15966156310-300M-宽带上网投诉-次数0-202501070000184935</t>
  </si>
  <si>
    <t>202501070000184935</t>
  </si>
  <si>
    <t>202501070000184935#流程受理流水号：20250107095838159661563101033224
客户号码:15966156310
客户姓名:赵**
投诉地市:潍坊
来话流水:2025010709574354820876930
宽带账号:15966156310
宽带账号归属地市:潍坊
宽带账号归属区县:临朐县
故障地址:潍坊临朐县城关街道站前街恒信首府二期恒信首府二期1号楼*********
联系电话:18365669769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09:58:08
具体故障现象:打不开网页，
客户其他诉求:要求师傅上面查看一下。
;宽带小区$[恒信首府二期]$</t>
  </si>
  <si>
    <t>2025-01-07 10:04:16</t>
  </si>
  <si>
    <t>2025-01-07 10:04:46</t>
  </si>
  <si>
    <t>2025-01-07 10:06:31</t>
  </si>
  <si>
    <t>80+普通-普通区域-滨海-欣泰商业街-18764628202-300M-业务受理宽带-次数0-202501070000194948 一级督办</t>
  </si>
  <si>
    <t>202501070000194948</t>
  </si>
  <si>
    <t>2025-01-07 10:30:50</t>
  </si>
  <si>
    <t>更换一级分光器</t>
  </si>
  <si>
    <t>2025-01-07 10:31:13</t>
  </si>
  <si>
    <t>SD-057-250107-530942-792</t>
  </si>
  <si>
    <t>2025-01-07 09:39:11</t>
  </si>
  <si>
    <t>普通区域-青州市-南洋花园-15806466601-200M-业务受理宽带-次数0-202501070000161493</t>
  </si>
  <si>
    <t>2025-01-08 09:40:00</t>
  </si>
  <si>
    <t>202501070000161493</t>
  </si>
  <si>
    <t>202501070000161493# 导航立单,用户所在位置有群障,已向客户播报,客户要求装维回访.此工单为群障修复工单,根据群障全量闭环管理要求,为确保客户网络通畅,请装维人员跟进修复网络问题,谢谢.联系电话：15806466601</t>
  </si>
  <si>
    <t>2025-01-07 09:49:06</t>
  </si>
  <si>
    <t>2025-01-07 09:49:25</t>
  </si>
  <si>
    <t>SD-057-250107-812503-1280</t>
  </si>
  <si>
    <t>2025-01-07 10:26:41</t>
  </si>
  <si>
    <t>普通区域-奎文区-宝利尚都-13468494572-200M-业务受理宽带-次数0-202501070000216035</t>
  </si>
  <si>
    <t>2025-01-08 10:27:00</t>
  </si>
  <si>
    <t>202501070000216035</t>
  </si>
  <si>
    <t>202501070000216035# 宽带账号:13468494572; 联系电话：13468494572，问题类型：此工单为群障修复工单，根据群障全量闭环修复管理要求，为确保客户网络通畅，请装维人员跟进修复网络问题，谢谢！ 
 群障标题：公告。故障描述：潍坊奎文区宝利尚都光缆故障，预估24小时恢复，请帮忙拦截,如有需要请联系片区装维师傅张永鸿15706366537主叫号码：13563644914.0;该号码仅供参考，请优先联系宽带账号。</t>
  </si>
  <si>
    <t>2025-01-07 10:32:24</t>
  </si>
  <si>
    <t>SD-057-250107-074815-195</t>
  </si>
  <si>
    <t>2025-01-07 08:38:49</t>
  </si>
  <si>
    <t>普通区域-潍城区-东方威尼斯J-15898946189-100M-宽带上网投诉-次数0-202501070000095541</t>
  </si>
  <si>
    <t>2025-01-08 09:39:00</t>
  </si>
  <si>
    <t>202501070000095541</t>
  </si>
  <si>
    <t xml:space="preserve">202501070000095541#15898946189客户来电反映宽带无法上网，客户自己拿不出光猫来，需要派师傅上门看一下，请协助处理谢谢
联系人：先生 联系电话：本机 流水：2025010708335780320808668
</t>
  </si>
  <si>
    <t>2025-01-07 08:45:30</t>
  </si>
  <si>
    <t>2025-01-07 08:47:01</t>
  </si>
  <si>
    <t>2025-01-07 08:38:54</t>
  </si>
  <si>
    <t>【调研】-80+普通-普通区域-坊子区-恒信茉莉公馆-15166369880-1000M-宽带上网投诉-次数0-202501070000099008 一级督办</t>
  </si>
  <si>
    <t>202501070000099008</t>
  </si>
  <si>
    <t>2025-01-07 08:43:20</t>
  </si>
  <si>
    <t>2025-01-07 08:45:14</t>
  </si>
  <si>
    <t>SD-057-250107-596478-782</t>
  </si>
  <si>
    <t>2025-01-07 09:38:18</t>
  </si>
  <si>
    <t>【重投】-【调研】-80+普通-普通区域-寿光市-弥清苑-18353615707-1000M-宽带上网投诉-次数0-202501070000156050</t>
  </si>
  <si>
    <t>202501070000156050</t>
  </si>
  <si>
    <t>202501070000156050#宽带账号： 18353615707  宽带地址： 潍坊寿光市北洛镇兴尚路弥清苑西区10号楼*********   客户来电反映新办理的FTTR无法使用 需要密码  配合线上指导重置密码未解决，要求师傅回电咨询改为静态密码，请协助处理，谢谢！联系电话：本机；联系人：先生；来电流水：2025010709310656620874219</t>
  </si>
  <si>
    <t>2025-01-07 09:40:17</t>
  </si>
  <si>
    <t>2025-01-07 09:40:37</t>
  </si>
  <si>
    <t>SD-851-280421-12146-1713</t>
  </si>
  <si>
    <t>SD-057-250107-706312-150</t>
  </si>
  <si>
    <t>2025-01-07 08:35:52</t>
  </si>
  <si>
    <t>80+银卡-普通区域-高密市-大孙家自然村-15163693554-100M-宽带上网投诉-次数0-20250107083454X948316880</t>
  </si>
  <si>
    <t>2025-01-08 09:36:00</t>
  </si>
  <si>
    <t>20250107083454X948316880</t>
  </si>
  <si>
    <t xml:space="preserve">流程受理流水号：20250107083416151636935541002073
客户号码:15163693554
客户姓名:孙**
投诉地市:潍坊
来话流水:2025010708325792820802095
宽带账号:15163693554
宽带账号归属地市:潍坊
宽带账号归属区县:高密市
故障地址:潍坊高密市大牟家镇大孙家高密大孙家孙英姿2号箱0号楼*********
联系电话:15163693554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08:32:49
具体故障现象:光猫亮红灯，插紧屡直光纤线 重启光猫 未恢复
客户其他诉求:
</t>
  </si>
  <si>
    <t>2025-01-07 08:42:04</t>
  </si>
  <si>
    <t>2025-01-07 08:42:38</t>
  </si>
  <si>
    <t>SD-057-250107-871562-188</t>
  </si>
  <si>
    <t>2025-01-07 08:38:26</t>
  </si>
  <si>
    <t>【调研】-普通区域-青州市-新亚财富广场B座-13806498725-500M-宽带上网投诉-次数0-20250107083655X215056853</t>
  </si>
  <si>
    <t>20250107083655X215056853</t>
  </si>
  <si>
    <t xml:space="preserve">流程受理流水号：20250107083450138064987251002251
客户号码:13806498725
客户姓名:史**
投诉地市:潍坊
来话流水:2025010708324088720800248
宽带账号:13806498725
宽带账号归属地市:潍坊
宽带账号归属区县:青州市
故障地址:潍坊青州市云门山街道海岱南路新亚财富广场B座新亚财富广场B座7楼弱电井*********
联系电话:13806498725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故障细类:宽带无法上网(专席)
携转原因:
故障时间:2025-01-07 08:35:40
具体故障现象:客户反映家里宽带坏了，要求师傅上门
客户其他诉求:
</t>
  </si>
  <si>
    <t>2025-01-07 08:44:29</t>
  </si>
  <si>
    <t>2025-01-07 08:45:42</t>
  </si>
  <si>
    <t>SD-851-333452-9599-19973</t>
  </si>
  <si>
    <t>SD-057-250107-345961-173</t>
  </si>
  <si>
    <t>2025-01-07 08:37:50</t>
  </si>
  <si>
    <t>(目标)普通区域-昌乐县-仓上-13406627104-200M-业务受理宽带-次数0-202501070000096861</t>
  </si>
  <si>
    <t>2025-01-08 08:38:00</t>
  </si>
  <si>
    <t>202501070000096861</t>
  </si>
  <si>
    <t>202501070000096861#13406627104客户机顶盒是否质差:是，请处理，谢谢 联系人：先生 联系电话：13406627104 录音流水：2025010708360820220824041</t>
  </si>
  <si>
    <t>2025-01-07 08:47:44</t>
  </si>
  <si>
    <t>2025-01-07 08:48:03</t>
  </si>
  <si>
    <t>SD-057-250107-257086-724</t>
  </si>
  <si>
    <t>2025-01-07 09:32:13</t>
  </si>
  <si>
    <t>【调研】-80+金卡-(目标)普通区域-潍城区-鲁发公园道1号-13563699821-1000M-魔百和投诉-次数0-20250107093003X403860336</t>
  </si>
  <si>
    <t>20250107093003X403860336</t>
  </si>
  <si>
    <t>流程受理流水号：20250107092907135636998211022232
客户号码:13563699821
客户姓名:王**
投诉地市:潍坊
来话流水:2025010709273386920821198
宽带账号:13563699821
宽带账号归属地市:潍坊
宽带账号归属区县:潍城区
故障地址:潍坊潍城区西关街道长松路鲁发公园道1号（物业管控受理，联系代理商15169690007）4号楼*********
联系电话:13563699821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光功率:-19.91
故障大类:宽带/电视
故障细类:移动高清电视故障(专席)
携转原因:
故障时间:2025-01-07 09:26:25
魔百和单播/组播:单播
具体故障现象:点播和直播观看都出现卡顿缓冲，
客户其他诉求:
魔百和单/组播：单播</t>
  </si>
  <si>
    <t>2025-01-07 09:33:58</t>
  </si>
  <si>
    <t>2025-01-07 09:34:19</t>
  </si>
  <si>
    <t>SD-851-308081-6723-8869</t>
  </si>
  <si>
    <t>SD-057-250107-968403-777</t>
  </si>
  <si>
    <t>2025-01-07 09:38:06</t>
  </si>
  <si>
    <t>80+银卡-普通区域-高密市-顺河路（华联）-15095241542-1000M-宽带上网投诉-次数0-20250107093517X717774822</t>
  </si>
  <si>
    <t>20250107093517X717774822</t>
  </si>
  <si>
    <t xml:space="preserve">流程受理流水号：20250107093425150952415421024213
客户号码:15095241542
客户姓名:卢**
投诉地市:潍坊
来话流水:2025010709334641120813876
宽带账号:15095241542
宽带账号归属地市:潍坊
宽带账号归属区县:高密市
故障地址:潍坊高密市醴泉街道顺河路潍坊高密市醴泉街道顺河路顺河路（华联）凤仪坊后6号箱
联系电话:15095241542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故障时间:2025-01-07 09:35:22
具体故障现象:频繁掉线，
客户其他诉求:
</t>
  </si>
  <si>
    <t>2025-01-07 09:40:40</t>
  </si>
  <si>
    <t>2025-01-07 09:42:27</t>
  </si>
  <si>
    <t>SD-852-286094-1279-19001</t>
  </si>
  <si>
    <t>SD-057-250107-745819-194</t>
  </si>
  <si>
    <t>2025-01-07 08:38:46</t>
  </si>
  <si>
    <t>【调研】-80+银卡-普通区域-寿光市-南范村-13792615070-200M-宽带上网投诉-次数0-202501070000100119</t>
  </si>
  <si>
    <t>202501070000100119</t>
  </si>
  <si>
    <t>202501070000100119#流程受理流水号：20250107083717137926150701003005
客户号码:13792615070
客户姓名:于**
投诉地市:潍坊
来话流水:2025010708365425020829614
宽带账号:13792615070
宽带账号归属地市:潍坊
宽带账号归属区县:寿光市
故障地址:潍坊寿光市孙家集街道南范村南范村南范村21号箱(赵常友外墙）*********
联系电话:13792615070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故障时间:2025-01-07 08:37:52
具体故障现象:已经告知客户群障，要求回复电话明确给予答复
客户其他诉求:
;宽带小区$[南范村]$</t>
  </si>
  <si>
    <t>2025-01-07 08:44:57</t>
  </si>
  <si>
    <t>2025-01-07 08:45:19</t>
  </si>
  <si>
    <t>SD-851-284640-35154-18419</t>
  </si>
  <si>
    <t>SD-057-250107-917263-172</t>
  </si>
  <si>
    <t>2025-01-07 08:37:45</t>
  </si>
  <si>
    <t>【调研】-普通区域-昌邑市-前刘家营子村自然村-15163676312-200M-宽带上网投诉-次数0-202501070000096967</t>
  </si>
  <si>
    <t>2025-01-08 09:38:00</t>
  </si>
  <si>
    <t>202501070000096967</t>
  </si>
  <si>
    <t xml:space="preserve">202501070000096967#宽带账号：15163676312，宽带地址：潍坊昌邑市北孟镇前刘村，客户办理移动宽带业务，宽带无法上网，客户拒接线上排障要求上门维修，请处理，联系电话：13721979553，联系人：本人，谢谢，来电流水：2025010708335769420808661
</t>
  </si>
  <si>
    <t>2025-01-07 08:42:15</t>
  </si>
  <si>
    <t>2025-01-07 08:43:47</t>
  </si>
  <si>
    <t>SD-057-250107-867052-153</t>
  </si>
  <si>
    <t>2025-01-07 08:36:06</t>
  </si>
  <si>
    <t>(目标)普通区域-寒亭区-中房幸福名都-15965030473-100M-业务受理宽带-次数0-202501070000097044</t>
  </si>
  <si>
    <t>2025-01-08 08:37:00</t>
  </si>
  <si>
    <t>202501070000097044</t>
  </si>
  <si>
    <t>202501070000097044# 宽带账号:15965030473; 联系电话：15965030473，问题类型：此工单为群障修复工单，根据群障全量闭环修复管理要求，为确保客户网络通畅，请装维人员跟进修复网络问题，谢谢！ 
 群障标题：公告。故障描述：潍坊寒亭区中房幸福名都光缆故障，预估24小时恢复，请帮忙拦截,如有需要请联系片区装维师傅韩明辉15706307440主叫号码：18206455381.0;该号码仅供参考，请优先联系宽带账号。</t>
  </si>
  <si>
    <t>2025-01-07 08:52:37</t>
  </si>
  <si>
    <t>SD-057-250107-403571-167</t>
  </si>
  <si>
    <t>2025-01-07 08:37:18</t>
  </si>
  <si>
    <t>80+银卡-FTTR-普通区域-寿光市-巴龙国际北区二期-18506479969-1000M-业务受理宽带-次数0-202501070000097843</t>
  </si>
  <si>
    <t>202501070000097843</t>
  </si>
  <si>
    <t xml:space="preserve">202501070000097843#流程受理流水号：20250107083617185064799691002701
客户号码:18506479969
客户姓名:徐**
投诉地市:潍坊
来话流水:2025010708353194220819678
宽带账号:18506479969
宽带账号归属地市:潍坊
宽带账号归属区县:寿光市
故障地址:潍坊寿光市圣城街道建桥路巴龙国际北区二期50号楼*********
联系电话:18506479969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故障大类:线上义诊(宽带外呼排障)
故障细类:网速慢/上网掉线
携转原因:
故障时间:2025-01-07 08:34:36
具体故障现象:网速慢卡顿，
客户其他诉求:
</t>
  </si>
  <si>
    <t>2025-01-07 08:43:15</t>
  </si>
  <si>
    <t>2025-01-07 08:44:28</t>
  </si>
  <si>
    <t>SD-851-274682-29562-26073</t>
  </si>
  <si>
    <t>SD-057-250107-871456-753</t>
  </si>
  <si>
    <t>2025-01-07 09:35:48</t>
  </si>
  <si>
    <t>普通区域-高密市-都市绿洲-13646464429-300M-宽带上网投诉-次数0-20250107093358X638831663</t>
  </si>
  <si>
    <t>20250107093358X638831663</t>
  </si>
  <si>
    <t xml:space="preserve">流程受理流水号：20250107093010136464644291022628
客户号码:13646464429
客户姓名:荆**
投诉地市:潍坊
来话流水:2025010709291169820845282
宽带账号:13646464429
宽带账号归属地市:潍坊
宽带账号归属区县:高密市
故障地址:潍坊高密市朝阳街道夷安大道 都市绿洲都市绿洲2号楼*********
联系电话:13646464429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光功率:-13.70
故障大类:宽带/电视
故障细类:宽带无法上网(专席)
携转原因:
故障时间:2025-01-07 09:30:35
具体故障现象:光猫灯正常但电脑手机无法上网，已重启
客户其他诉求:
</t>
  </si>
  <si>
    <t>2025-01-07 09:37:29</t>
  </si>
  <si>
    <t>2025-01-07 09:37:49</t>
  </si>
  <si>
    <t>SD-057-250107-834592-757</t>
  </si>
  <si>
    <t>2025-01-07 09:35:57</t>
  </si>
  <si>
    <t>【重投】-普通区域-诸城市-杨春家园-15753651129-300M-宽带上网投诉-次数0-202501070000159396</t>
  </si>
  <si>
    <t>202501070000159396</t>
  </si>
  <si>
    <t>202501070000159396#【已关注中国移动10086微信公众号】流程受理流水号：20250107093514157536511291024517
客户号码:15753651129
客户姓名:崔**
投诉地市:潍坊
来话流水:2025010709345292620830224
宽带账号:15753651129
账号归属区县:诸城
联系电话:15753651129
联系人:先生/女士
宽带地址:潍坊
工单紧急程度:一般
是否投诉倾向:否
是否重复投诉:否
是否携转意向:否
是否有升级投诉倾向:否
*业务名称:业务融合开机流程宽带
投诉内容:手机号码：15753651129，【问题描述】客户已办理宽带业务，有开通单，要求装维尽快联系上门，请处理，谢谢。联系电话：15753651129，联系人：先生/女士，录音流水号：2025010709345292620830224。受理明细：531920062399999999。
在途开通单信息：536241127873916186，15753651129，2024-11-27 11:03:02，业务融合开机流程宽带，处理中，装维选址
是否到厅:否
业务名称:业务融合开机流程宽带
;宽带小区$[杨春家园]$</t>
  </si>
  <si>
    <t>2025-01-07 09:41:38</t>
  </si>
  <si>
    <t>2025-01-07 09:44:01</t>
  </si>
  <si>
    <t>SD-851-300051-4210-152</t>
  </si>
  <si>
    <t>SD-057-250107-345261-799</t>
  </si>
  <si>
    <t>2025-01-07 09:39:32</t>
  </si>
  <si>
    <t>普通区域-青州市-香山丽墅-15726070352-300M-宽带上网投诉-次数0-202501070000162069</t>
  </si>
  <si>
    <t>202501070000162069</t>
  </si>
  <si>
    <t>202501070000162069#流程受理流水号：20250107093846157260703521025844
客户号码:15726070352
客户姓名:于**
投诉地市:潍坊
来话流水:2025010709374782920873759
宽带账号:15726070352
账号归属区县:青州聚鑫通讯器材经营部（社区）
联系电话:15726070352
联系人:先生/女士
宽带地址:潍坊
工单紧急程度:一般
是否投诉倾向:否
是否重复投诉:否
是否携转意向:否
是否有升级投诉倾向:否
*业务名称:业务融合开机流程宽带
投诉内容:手机号码：15726070352，【问题描述】客户已办理宽带业务，有开通单，要求装维尽快联系上门，请处理，谢谢。联系电话：15726070352，联系人：先生/女士，录音流水号：2025010709374782920873759。受理明细：531920062399999999。
在途开通单信息：536250106195924880，15726070352，2025-01-06 16:21:16，业务融合开机流程宽带，处理中，扩容池   客户要求尽快安装
是否到厅:否
业务名称:业务融合开机流程宽带
;宽带小区$[香山丽墅]$</t>
  </si>
  <si>
    <t>2025-01-07 09:43:36</t>
  </si>
  <si>
    <t>2025-01-07 09:44:00</t>
  </si>
  <si>
    <t>SD-851-305884-13591-29597</t>
  </si>
  <si>
    <t>SD-057-250107-429513-727</t>
  </si>
  <si>
    <t>2025-01-07 09:32:22</t>
  </si>
  <si>
    <t>【调研】-普通区域-寿光市-杨家庄子村自然村-18766896177-200M-宽带上网投诉-次数0-20250107093047X447512214</t>
  </si>
  <si>
    <t>2025-01-08 10:33:00</t>
  </si>
  <si>
    <t>20250107093047X447512214</t>
  </si>
  <si>
    <t xml:space="preserve">【农村网络投诉】流程受理流水号：20250107092912187668961771022252
客户号码:18766896177
客户姓名:刘**
投诉地市:潍坊
来话流水:2025010709283565320836301
宽带账号:18766896177
宽带账号归属地市:潍坊
宽带账号归属区县:寿光市
故障地址:潍坊寿光市羊口镇杨家庄子村杨家庄子村自然村杨家庄子村20号箱(杨福春外墙）*********
联系电话:18763698696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09:30:34
具体故障现象:PON灯闪，
客户其他诉求:
</t>
  </si>
  <si>
    <t>2025-01-07 09:34:44</t>
  </si>
  <si>
    <t>2025-01-07 09:36:31</t>
  </si>
  <si>
    <t>SD-057-250107-189352-791</t>
  </si>
  <si>
    <t>2025-01-07 09:39:09</t>
  </si>
  <si>
    <t>【调研】-普通区域-坊子区-大桃村自然村-13573633863-300M-魔百和投诉-次数0-202501070000163053</t>
  </si>
  <si>
    <t>202501070000163053</t>
  </si>
  <si>
    <t>202501070000163053#流程受理流水号：20250107093732135736338631025369
客户号码:13573633863
客户姓名:周**
投诉地市:潍坊
来话流水:2025010709365607020861005
宽带账号:13573633863
宽带账号归属地市:潍坊
宽带账号归属区县:坊子区
故障地址:潍坊坊子区黄旗堡街道大桃村大桃村自然村14号箱*********
联系电话:13573633863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故障大类:宽带/电视
故障细类:移动高清电视故障
携转原因:
故障时间:2025-01-07 09:38:02
魔百和单播/组播:组播
具体故障现象:客户要求投诉，表示打开电视就有广告
客户其他诉求:要求退还无法使用期间的宽带费用，
魔百和单/组播：组播;宽带小区$[大桃村自然村]$</t>
  </si>
  <si>
    <t>2025-01-07 09:45:31</t>
  </si>
  <si>
    <t>2025-01-07 09:46:09</t>
  </si>
  <si>
    <t>SD-851-300835-9372-27322</t>
  </si>
  <si>
    <t>2025-01-07 09:30:30</t>
  </si>
  <si>
    <t>【调研】-80+金卡-普通区域-寿光市-北洛怡泽苑新社区-15853682121-1000M-宽带上网投诉-次数0-202501070000149087 一级督办</t>
  </si>
  <si>
    <t>202501070000149087</t>
  </si>
  <si>
    <t>2025-01-07 09:34:28</t>
  </si>
  <si>
    <t>2025-01-07 09:35:40</t>
  </si>
  <si>
    <t>SD-057-250107-276014-717</t>
  </si>
  <si>
    <t>2025-01-07 09:31:59</t>
  </si>
  <si>
    <t>【重投】-普通区域-奎文区-雅颂林居-18365662057-100M-宽带上网投诉-次数0-202501070000153404</t>
  </si>
  <si>
    <t>2025-01-08 10:32:00</t>
  </si>
  <si>
    <t>202501070000153404</t>
  </si>
  <si>
    <t xml:space="preserve">202501070000153404#【已关注中国移动10086微信公众号】流程受理流水号：20250107093038183656620571022822
客户号码:18365662057
客户姓名:徐**
投诉地市:潍坊
来话流水:2025010709300513520858471
宽带账号:18365662057
宽带账号归属地市:潍坊
宽带账号归属区县:高新
故障地址:潍坊高新高新城区蓉花路雅颂林居2号楼*********
联系电话:18365662057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故障时间:2025-01-07 09:33:45
魔百和单播/组播:单播
具体故障现象:机顶盒无法开机，
客户其他诉求:客户侧为质差终端，要求上门更换终端并一并处理故障问题。
</t>
  </si>
  <si>
    <t>2025-01-07 09:34:45</t>
  </si>
  <si>
    <t>2025-01-07 09:35:15</t>
  </si>
  <si>
    <t>SD-057-250107-369287-721</t>
  </si>
  <si>
    <t>2025-01-07 09:32:06</t>
  </si>
  <si>
    <t>普通区域-坊子区-港涘村村自然村-15169462171-100M-宽带上网投诉-次数0-202501070000153238</t>
  </si>
  <si>
    <t>202501070000153238</t>
  </si>
  <si>
    <t xml:space="preserve">202501070000153238#宽带账号：15169462171；宽带地址：潍坊坊子区坊安街道港涘村港涘村村自然村4号扩容西二街南头朱兆昌*********；客户来电反映电视无法使用，要求上门处理，联系电话：15169462171；联系人：先生；来电流水：2025010709245678020882630。 </t>
  </si>
  <si>
    <t>2025-01-07 09:34:23</t>
  </si>
  <si>
    <t>2025-01-07 09:54:07</t>
  </si>
  <si>
    <t>SD-851-247125-14021-26968</t>
  </si>
  <si>
    <t>SD-057-250107-542637-733</t>
  </si>
  <si>
    <t>2025-01-07 09:33:19</t>
  </si>
  <si>
    <t>80+银卡-普通区域-临朐县-黄崖泉-18765648739-500M-魔百和投诉-次数0-202501070000154130</t>
  </si>
  <si>
    <t>202501070000154130</t>
  </si>
  <si>
    <t>202501070000154130#流程受理流水号：20250107093125187656487391023126
客户号码:18765648739
客户姓名:李**
投诉地市:潍坊
来话流水:2025010709310954320874968
宽带账号:18765648739
宽带账号归属地市:潍坊
宽带账号归属区县:临朐县
故障地址:潍坊临朐县辛寨镇人民政府黄崖泉村
联系电话:18765648739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故障细类:移动高清电视故障(专席)
携转原因:
故障时间:2025-01-07 09:36:50
魔百和单播/组播:单播
具体故障现象:机顶盒无法开机
客户其他诉求:
魔百和单/组播：单播;宽带小区$[黄崖泉]$</t>
  </si>
  <si>
    <t>2025-01-07 09:36:50</t>
  </si>
  <si>
    <t>2025-01-07 09:37:06</t>
  </si>
  <si>
    <t>SD-057-250107-813470-730</t>
  </si>
  <si>
    <t>2025-01-07 09:32:42</t>
  </si>
  <si>
    <t>【调研】-80+银卡-(目标)普通区域-奎文区-兴源国际-13791858823-1000M-宽带上网投诉-次数0-202501070000154425</t>
  </si>
  <si>
    <t>202501070000154425</t>
  </si>
  <si>
    <t>202501070000154425#流程受理流水号：20250107093133137918588231023183
客户号码:13791858823
客户姓名:田**
投诉地市:潍坊
来话流水:2025010709301064020859868
宽带账号:13791858823
宽带账号归属地市:潍坊
宽带账号归属区县:奎文区
故障地址:潍坊奎文区潍州路街道道口路兴源国际4号楼
联系电话:13791858823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故障细类:宽带无法上网(专席)
携转原因:
故障时间:2025-01-07 09:32:59
具体故障现象:光猫灯正常但电脑手机无法上网，
客户其他诉求:
;宽带小区$[兴源国际]$</t>
  </si>
  <si>
    <t>2025-01-07 09:35:56</t>
  </si>
  <si>
    <t>2025-01-07 09:37:30</t>
  </si>
  <si>
    <t>SD-851-271660-12797-27013</t>
  </si>
  <si>
    <t>SD-057-250107-425763-1</t>
  </si>
  <si>
    <t>2025-01-07 00:08:45</t>
  </si>
  <si>
    <t>【调研】-80+普通-普通区域-奎文区-润地凤凰城-13573670237-300M-宽带上网投诉-次数0-202501070000091414</t>
  </si>
  <si>
    <t>202501070000091414</t>
  </si>
  <si>
    <t>202501070000091414#流程受理流水号：20250107000644135736702371000003
客户号码:13573670237
客户姓名:李**
投诉地市:潍坊
来话流水:2025010700073353620873439
宽带账号:13573670237
宽带账号归属地市:潍坊
宽带账号归属区县:奎文区
故障地址:潍坊奎文区高新城区蓉花路润地凤凰城15号楼*********
联系电话:13573670237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故障时间:2025-01-07 00:08:57
具体故障现象:打不开网页，
客户其他诉求:
;宽带小区$[润地凤凰城]$</t>
  </si>
  <si>
    <t>2025-01-07 00:39:28</t>
  </si>
  <si>
    <t>2025-01-07 07:09:52</t>
  </si>
  <si>
    <t>SD-852-269937-725-24026</t>
  </si>
  <si>
    <t>SD-057-250107-982643-138</t>
  </si>
  <si>
    <t>2025-01-07 08:34:23</t>
  </si>
  <si>
    <t>【调研】-80+金卡-(目标)普通区域-寒亭区-百汇大市场-15265678295-500M-宽带上网投诉-次数0-202501070000095651</t>
  </si>
  <si>
    <t>202501070000095651</t>
  </si>
  <si>
    <t>202501070000095651#流程受理流水号：20250107083204152656782951001490
客户号码:15265678295
客户姓名:王**
投诉地市:潍坊
来话流水:2025010708312660320892308
宽带账号:15265678295
宽带账号归属地市:潍坊
宽带账号归属区县:寒亭区
故障地址:潍坊寒亭区开元街道霞飞路百汇大市场28号楼*********
联系电话:15265678295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08:34:05
具体故障现象:打不开网页，
客户其他诉求:
;宽带小区$[百汇大市场]$</t>
  </si>
  <si>
    <t>2025-01-07 08:38:23</t>
  </si>
  <si>
    <t>2025-01-07 08:43:02</t>
  </si>
  <si>
    <t>SD-057-250107-821097-706</t>
  </si>
  <si>
    <t>2025-01-07 09:30:37</t>
  </si>
  <si>
    <t>普通区域-寿光市-营里商业街新沙路南沿街-13455696781-200M-宽带上网投诉-次数0-202501070000150452</t>
  </si>
  <si>
    <t>2025-01-08 10:31:00</t>
  </si>
  <si>
    <t>202501070000150452</t>
  </si>
  <si>
    <t xml:space="preserve">202501070000150452#客户来电反馈电视无法正常观看，无法配合线上排障，要求上门服务，请协助处理谢谢！联系电话：13455696781；联系人：王**；来电流水：2025010709212075520831703
</t>
  </si>
  <si>
    <t>2025-01-07 09:34:07</t>
  </si>
  <si>
    <t>2025-01-07 09:34:31</t>
  </si>
  <si>
    <t>SD-057-250107-064752-709</t>
  </si>
  <si>
    <t>2025-01-07 09:30:42</t>
  </si>
  <si>
    <t>【调研】-80+银卡-普通区域-寿光市-乌托邦-13963605365-300M-宽带上网投诉-次数0-202501070000151911</t>
  </si>
  <si>
    <t>202501070000151911</t>
  </si>
  <si>
    <t xml:space="preserve">202501070000151911#流程受理流水号：20250107092956139636053651022540
客户号码:13963605365
客户姓名:国**
投诉地市:潍坊
来话流水:2025010709291128420845159
宽带账号:13963605365
宽带账号归属地市:潍坊
宽带账号归属区县:寿光市
故障地址:潍坊寿光市圣城街道东升路乌托邦1号楼*********
联系电话:13963605365
联系人:先生/女士
工单紧急程度:一般
是否有升级投诉倾向:否
是否重复投诉:否
是否携转意向:否
是否投诉倾向:否
是否智能网关:智能网关
当前是否在线:否
接入方式:FTTH
端到端诊断结果:用户密码错误
是否质差终端:是
光功率:无
故障大类:宽带/电视
故障细类:宽带无法上网
携转原因:
故障时间:2025-01-07 09:30:23
具体故障现象:提示网络无法连接，
客户其他诉求:客户侧为质差终端，要求上门更换终端并一并处理故障问题。
</t>
  </si>
  <si>
    <t>2025-01-07 09:34:15</t>
  </si>
  <si>
    <t>SD-851-276756-19372-6558</t>
  </si>
  <si>
    <t>SD-057-250107-037658-774</t>
  </si>
  <si>
    <t>2025-01-07 09:37:41</t>
  </si>
  <si>
    <t>【调研】-(目标)普通区域-潍城区-油坊社区-15653646163-1000M-宽带上网投诉-次数0-202501070000153123</t>
  </si>
  <si>
    <t>202501070000153123</t>
  </si>
  <si>
    <t>202501070000153123#15653646163 网络无法使用，显示在线，重启未恢复，显示网关功率弱，同时提示质差路由器，请处理，谢谢
联系人女士，电话本机，流水号 2025010709321668820891514</t>
  </si>
  <si>
    <t>2025-01-07 09:40:31</t>
  </si>
  <si>
    <t>2025-01-07 09:41:00</t>
  </si>
  <si>
    <t>SD-851-316584-6396-24707</t>
  </si>
  <si>
    <t>SD-057-250107-019273-1037</t>
  </si>
  <si>
    <t>2025-01-07 10:03:26</t>
  </si>
  <si>
    <t>【调研】-80+普通-普通区域-昌乐县-恒信伯爵公馆-13869693650-1000M-魔百和投诉-次数0-202501060000721724</t>
  </si>
  <si>
    <t>202501060000721724</t>
  </si>
  <si>
    <t>202501060000721724#流程受理流水号：20250106191841138696936501210463
客户号码:13869693650
客户姓名:曹**
投诉地市:潍坊
来话流水:2025010619165366920857805
宽带账号:13869693650
宽带账号归属地市:潍坊
宽带账号归属区县:昌乐县
故障地址:潍坊昌乐县城关街道大沂路恒信伯爵公馆81号楼*********
联系电话:13869693650
联系人:先生
工单紧急程度:非常紧急
是否有升级投诉倾向:否
是否重复投诉:否
是否携转意向:否
是否投诉倾向:否
携转原因:
提单模板:客户来电反映观看移动高清电视时，【频道】无法观看或回看，客户不认可，请协助处理，谢谢。
;宽带小区$[恒信伯爵公馆]$</t>
  </si>
  <si>
    <t>2025-01-07 10:10:40</t>
  </si>
  <si>
    <t>广电直播频道恢复</t>
  </si>
  <si>
    <t>2025-01-07 10:11:02</t>
  </si>
  <si>
    <t>SD-852-268588-254-14683</t>
  </si>
  <si>
    <t>SD-057-250107-250861-1046</t>
  </si>
  <si>
    <t>2025-01-07 10:05:12</t>
  </si>
  <si>
    <t>80+金卡-普通区域-潍城区-新城花园-13406640999-1000M-宽带延伸服务-次数0-202501070000192046</t>
  </si>
  <si>
    <t>202501070000192046</t>
  </si>
  <si>
    <t xml:space="preserve">202501070000192046#流程受理流水号：20250107100424134066409991035393
客户号码:13406640999
客户姓名:考**
投诉地市:潍坊
来话流水:2025010710012517720832936
宽带账号:13406640999
宽带账号归属地市:潍坊
宽带账号归属区县:潍城区
故障地址:潍坊潍城区经济开发区管理委员会卧龙西街新城花园北区13号楼*********
联系电话:13406640999
联系人:先生
工单紧急程度:一般
是否有升级投诉倾向:否
是否重复投诉:否
是否携转意向:否
是否投诉倾向:否
是否智能网关:智能网关
当前是否在线:是
接入方式:FTTH
是否质差终端:无质差信息
光功率:-20.04
故障大类:宽带
故障细类:宽带延伸服务
携转原因:
故障时间:2025-01-07 10:07:33
具体故障现象:请装维师傅携带新的路由器上门更换
</t>
  </si>
  <si>
    <t>2025-01-07 10:07:10</t>
  </si>
  <si>
    <t>2025-01-07 10:07:33</t>
  </si>
  <si>
    <t>SD-851-274820-9463-7957</t>
  </si>
  <si>
    <t>SD-057-250107-590167-1073</t>
  </si>
  <si>
    <t>2025-01-07 10:07:28</t>
  </si>
  <si>
    <t>【调研】-80+普通-普通区域-奎文区-恒大名都-18353620057-300M-宽带上网投诉-次数0-202501070000191804</t>
  </si>
  <si>
    <t>202501070000191804</t>
  </si>
  <si>
    <t>202501070000191804#18353620057
客户来电反映宽带无法使用，客户执意要求派师傅，线上排障不认可，要求维修人员上门维修，请尽快协助处理，谢谢  联系人：先生 联系电话：本机 流水：2025010710044665120885031</t>
  </si>
  <si>
    <t>2025-01-07 10:11:09</t>
  </si>
  <si>
    <t>2025-01-07 10:11:25</t>
  </si>
  <si>
    <t>SD-851-256762-21617-14595</t>
  </si>
  <si>
    <t>SD-057-250107-756132-1036</t>
  </si>
  <si>
    <t>2025-01-07 10:03:23</t>
  </si>
  <si>
    <t>普通区域-寿光市-美林花园-15376360612-1000M-宽带上网投诉-次数0-202501070000190432</t>
  </si>
  <si>
    <t>202501070000190432</t>
  </si>
  <si>
    <t>202501070000190432#【已关注中国移动10086微信公众号】流程受理流水号：20250107100005153763606121033772
客户号码:15376360612
客户姓名:曹**
投诉地市:潍坊
来话流水:2025010709580593720882633
宽带账号:15376360612
宽带账号归属地市:潍坊
宽带账号归属区县:寿光市
故障地址:潍坊寿光市圣城街道金海路美林花园4区11号楼*********
联系电话:15376360612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光功率:-18.23
故障大类:宽带/电视
故障细类:宽带网速慢/卡顿
携转原因:
故障时间:2025-01-07 10:00:20
具体故障现象:家庭WiFi信号弱，
客户其他诉求:【10080转回】之前安排工作人员上门检测网速只能达到400M-600M，要求处理，恢复千兆网速，联系电话：15376360612
;宽带小区$[美林花园]$</t>
  </si>
  <si>
    <t>2025-01-07 10:16:00</t>
  </si>
  <si>
    <t>SD-851-325387-15973-2057</t>
  </si>
  <si>
    <t>SD-057-250107-213594-1059</t>
  </si>
  <si>
    <t>2025-01-07 10:06:03</t>
  </si>
  <si>
    <t>【调研】-普通区域-青州市-南洋花园-15689183757-1000M-业务受理宽带-次数0-202501070000191797</t>
  </si>
  <si>
    <t>202501070000191797</t>
  </si>
  <si>
    <t>202501070000191797# 宽带账号:15689183757; 联系电话：15689183757，问题类型：此工单为群障修复工单，根据群障全量闭环修复管理要求，为确保客户网络通畅，请装维人员跟进修复网络问题，谢谢！ 
 群障标题：公告。故障描述：主干光纤断或OLT检测不到预期的光信号（LOS）主叫号码：15689183757.0;该号码仅供参考，请优先联系宽带账号。</t>
  </si>
  <si>
    <t>2025-01-07 10:09:31</t>
  </si>
  <si>
    <t>2025-01-07 10:09:47</t>
  </si>
  <si>
    <t>SD-851-288954-22915-2399</t>
  </si>
  <si>
    <t>SD-057-250107-843529-1255</t>
  </si>
  <si>
    <t>2025-01-07 10:26:05</t>
  </si>
  <si>
    <t>普通区域-安丘市-大盛安置楼-18353666181-1000M-宽带上网投诉-次数0-202501070000216105</t>
  </si>
  <si>
    <t>202501070000216105</t>
  </si>
  <si>
    <t>202501070000216105#【已关注中国移动10086微信公众号】流程受理流水号：20250107102521183536661811043352
客户号码:18353666181
客户姓名:邹**
投诉地市:潍坊
来话流水:2025010710250079420803287
宽带账号:18353666181
账号归属区县:奎文
联系电话:18353666181
联系人:先生/女士
宽带地址:潍坊
工单紧急程度:非常紧急
是否投诉倾向:否
是否重复投诉:否
是否携转意向:否
是否有升级投诉倾向:否
*业务名称:业务融合开机流程宽带+OTT
投诉内容:手机号码：18353666181，【问题描述】客户已办理宽带业务，有开通单，要求装维尽快联系上门，请处理，谢谢。联系电话：18353666181，联系人：先生/女士，录音流水号：2025010710250079420803287。受理明细：531920062399999999。
在途开通单信息：536241210957760490，18353666181，2024-12-10 16:27:09，业务融合开机流程宽带+OTT，处理中，装维选址
是否到厅:否
业务名称:业务融合开机流程宽带+OTT
;宽带小区$[大盛安置楼]$</t>
  </si>
  <si>
    <t>2025-01-07 10:27:56</t>
  </si>
  <si>
    <t>2025-01-07 10:30:05</t>
  </si>
  <si>
    <t>SD-851-318435-12437-11144</t>
  </si>
  <si>
    <t>SD-057-250107-587630-51</t>
  </si>
  <si>
    <t>2025-01-07 07:44:43</t>
  </si>
  <si>
    <t>普通区域-奎文区-福园新村-13583683789-500M-宽带上网投诉-次数0-202501070000091537</t>
  </si>
  <si>
    <t>202501070000091537</t>
  </si>
  <si>
    <t>202501070000091537#流程受理流水号：20250107074315135836837891000270
客户号码:13583683789
客户姓名:江*
投诉地市:潍坊
来话流水:2025010707423605120884916
宽带账号:13583683789
宽带账号归属地市:潍坊
宽带账号归属区县:奎文区
故障地址:潍坊奎文区潍州路街道道口路福园新村7号楼*********
联系电话:13583683789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故障细类:宽带无法上网
携转原因:
故障时间:2025-01-07 07:44:03
具体故障现象:提示网络无法连接，
客户其他诉求:
;宽带小区$[福园新村]$</t>
  </si>
  <si>
    <t>2025-01-07 07:46:08</t>
  </si>
  <si>
    <t>SD-851-255589-13650-25408</t>
  </si>
  <si>
    <t>SD-057-250107-097423-1293</t>
  </si>
  <si>
    <t>2025-01-07 10:28:17</t>
  </si>
  <si>
    <t>80+金卡-普通区域-奎文区-歌尔绿城-13805369815-1000M-宽带延伸服务-次数0-202501070000218535</t>
  </si>
  <si>
    <t>202501070000218535</t>
  </si>
  <si>
    <t xml:space="preserve">202501070000218535#【已关注中国移动10086微信公众号】流程受理流水号：20250107102047138053698151041613
客户号码:13805369815
客户姓名:孙**
投诉地市:潍坊
来话流水:2025010710161764720865947
宽带账号:13805369815
宽带账号归属地市:潍坊
宽带账号归属区县:--
故障地址:潍坊奎文区清池街道高新二路歌尔绿城14期603号楼*********
联系电话:13805369815
联系人:先生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故障时间:2025-01-07 10:21:17
具体故障现象:，找到了机顶盒需要上面帮忙安装，备注;:客户要求今天解决
</t>
  </si>
  <si>
    <t>2025-01-07 10:32:08</t>
  </si>
  <si>
    <t>2025-01-07 10:32:39</t>
  </si>
  <si>
    <t>SD-851-277685-24204-22347</t>
  </si>
  <si>
    <t>SD-057-250107-036482-422</t>
  </si>
  <si>
    <t>2025-01-07 09:00:20</t>
  </si>
  <si>
    <t>普通区域-寒亭区-辛正小区-18866743176-300M-业务受理宽带-次数0-202501070000120914</t>
  </si>
  <si>
    <t>202501070000120914</t>
  </si>
  <si>
    <t>202501070000120914# 导航立单,用户所在位置有群障,已向客户播报,客户要求装维回访.此工单为群障修复工单,根据群障全量闭环管理要求,为确保客户网络通畅,请装维人员跟进修复网络问题,谢谢.联系电话：18866743176</t>
  </si>
  <si>
    <t>2025-01-07 09:04:58</t>
  </si>
  <si>
    <t>2025-01-07 09:10:22</t>
  </si>
  <si>
    <t>SD-851-324092-13083-17684</t>
  </si>
  <si>
    <t>SD-057-250107-821475-427</t>
  </si>
  <si>
    <t>2025-01-07 09:01:08</t>
  </si>
  <si>
    <t>【调研】-80+银卡-(目标)普通区域-诸城市-臧家沟村-13562692934-1000M-宽带上网投诉-次数0-202501070000119636</t>
  </si>
  <si>
    <t>202501070000119636</t>
  </si>
  <si>
    <t>202501070000119636#宽带账号：13562692934；宽带地址：潍坊诸城市桃林镇臧家沟臧家沟村臧家沟村中心街东侧（祝金海）7#箱；客户来电反映移动高清看不了，客户不配合线上指导，要求上门，请协助处理，谢谢！联系电话：18364618304；联系人：先生；来电流水：2025010708585901420835464</t>
  </si>
  <si>
    <t>2025-01-07 09:03:41</t>
  </si>
  <si>
    <t>2025-01-07 09:04:20</t>
  </si>
  <si>
    <t>SD-851-247519-865-4283</t>
  </si>
  <si>
    <t>SD-057-250107-985412-505</t>
  </si>
  <si>
    <t>2025-01-07 09:09:21</t>
  </si>
  <si>
    <t>普通区域--null-18765668000-宽带上网投诉-次数1-202501060000221740</t>
  </si>
  <si>
    <t>2025-01-07 10:35:54</t>
  </si>
  <si>
    <t>SD-057-250107-629157-441</t>
  </si>
  <si>
    <t>2025-01-07 09:04:32</t>
  </si>
  <si>
    <t>80+银卡-普通区域-诸城市-东安家庄自然村-13506461597-1000M-宽带上网投诉-次数0-202501070000124543</t>
  </si>
  <si>
    <t>202501070000124543</t>
  </si>
  <si>
    <t xml:space="preserve">202501070000124543#流程受理流水号：20250107090242135064615971012156
客户号码:13506461597
客户姓名:张**
投诉地市:潍坊
来话流水:2025010709020816720872542
宽带账号:13506461597
宽带账号归属地市:潍坊
宽带账号归属区县:诸城市
故障地址:潍坊诸城市贾悦镇东安家庄东安家庄自然村东安家庄村19#箱*********
联系电话:13506461597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故障时间:2025-01-07 09:02:56
具体故障现象:打不开网页，
客户其他诉求:客户侧为质差终端，要求上门更换终端并一并处理故障问题。
</t>
  </si>
  <si>
    <t>2025-01-07 09:06:58</t>
  </si>
  <si>
    <t>2025-01-07 09:07:33</t>
  </si>
  <si>
    <t>SD-851-286727-20271-20003</t>
  </si>
  <si>
    <t>SD-057-250107-972348-3971</t>
  </si>
  <si>
    <t>2025-01-07 16:16:54</t>
  </si>
  <si>
    <t>FTTR-普通区域-诸城市-人民家园二期-15006673330-1000M-业务受理宽带-次数0-202501070000547022</t>
  </si>
  <si>
    <t>2025-01-08 16:17:00</t>
  </si>
  <si>
    <t>202501070000547022</t>
  </si>
  <si>
    <t>202501070000547022# 宽带账号:15006673330; 联系电话：15006673330，问题类型：此工单为群障修复工单，根据群障全量闭环修复管理要求，为确保客户网络通畅，请装维人员跟进修复网络问题，谢谢！ 
 群障标题：公告。故障描述：主干光纤断或OLT检测不到预期的光信号（LOS）主叫号码：15006673330.0;该号码仅供参考，请优先联系宽带账号。</t>
  </si>
  <si>
    <t>2025-01-07 16:19:05</t>
  </si>
  <si>
    <t>2025-01-07 16:19:22</t>
  </si>
  <si>
    <t>SD-851-238104-6662-7193</t>
  </si>
  <si>
    <t>SD-057-250107-065934-3660</t>
  </si>
  <si>
    <t>2025-01-07 15:36:47</t>
  </si>
  <si>
    <t>普通区域-奎文区-祥泰世家-13685365685-100M-魔百和投诉-次数0-202501070000506209</t>
  </si>
  <si>
    <t>2025-01-08 16:37:00</t>
  </si>
  <si>
    <t>202501070000506209</t>
  </si>
  <si>
    <t>202501070000506209#【已关注中国移动10086微信公众号】流程受理流水号：20250107153557136853656851142389
客户号码:13685365685
客户姓名:刘**
投诉地市:潍坊
来话流水:2025010715334940820879855
宽带账号:13685365685
宽带账号归属地市:潍坊
宽带账号归属区县:高新
故障地址:潍坊高新高新城区金马路祥泰世家3号楼（南楼）*********
联系电话:13685365685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故障细类:移动高清电视故障(专席)
携转原因:
故障时间:2025-01-07 15:31:03
魔百和单播/组播:组播
具体故障现象:电视直播或点播无法观看，电视多次显示无工单  客户不会操作  谢谢！
客户其他诉求:
魔百和单/组播：组播;宽带小区$[祥泰世家]$</t>
  </si>
  <si>
    <t>2025-01-07 15:39:56</t>
  </si>
  <si>
    <t>2025-01-07 15:40:30</t>
  </si>
  <si>
    <t>SD-057-250107-603218-3502</t>
  </si>
  <si>
    <t>2025-01-07 15:16:40</t>
  </si>
  <si>
    <t>【调研】-80+银卡-普通区域-诸城市-繁华新城三期-13793683007-300M-业务受理宽带-次数0-202501070000486862</t>
  </si>
  <si>
    <t>202501070000486862</t>
  </si>
  <si>
    <t>202501070000486862# 宽带账号:13793683007; 联系电话：13793683007，问题类型：此工单为群障修复工单，根据群障全量闭环修复管理要求，为确保客户网络通畅，请装维人员跟进修复网络问题，谢谢！ 
 群障标题：公告。故障描述：潍坊诸城市繁华新城三期光缆故障，预估24小时恢复，请帮忙拦截,如有需要请联系片区装维师傅刘永15706307953主叫号码：13793683007.0;该号码仅供参考，请优先联系宽带账号。</t>
  </si>
  <si>
    <t>2025-01-07 15:24:28</t>
  </si>
  <si>
    <t>2025-01-07 15:25:07</t>
  </si>
  <si>
    <t>SD-852-285458-1087-8795</t>
  </si>
  <si>
    <t>SD-057-250107-576831-4620</t>
  </si>
  <si>
    <t>2025-01-07 17:26:36</t>
  </si>
  <si>
    <t>80+银卡-普通区域-寿光市-任家庄村自然村-13563634718-1000M-宽带上网投诉-次数0-202501070000313918</t>
  </si>
  <si>
    <t>2025-01-08 18:27:00</t>
  </si>
  <si>
    <t>202501070000313918</t>
  </si>
  <si>
    <t>202501070000313918#流程受理流水号：20250107114750135636347181075469
客户号码:13563634718
客户姓名:韩**
投诉地市:潍坊
来话流水:2025010711452360820806507
宽带账号:13563634718
宽带账号归属地市:潍坊
宽带账号归属区县:寿光市
故障地址:潍坊寿光市羊口镇任家庄村任家庄东北2号箱（韩伟琴）0号楼*********
联系电话:13563634718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故障时间:2025-01-07 11:42:58
具体故障现象:重新布置网线，</t>
  </si>
  <si>
    <t>2025-01-07 17:39:02</t>
  </si>
  <si>
    <t>2025-01-07 17:40:08</t>
  </si>
  <si>
    <t>SD-851-325843-17491-4410</t>
  </si>
  <si>
    <t>SD-057-250107-361789-4900</t>
  </si>
  <si>
    <t>2025-01-07 17:50:42</t>
  </si>
  <si>
    <t>普通区域-昌邑市-姜家堤子自然村-15264637847-200M-宽带上网投诉-次数0-20250107174858X338062857</t>
  </si>
  <si>
    <t>2025-01-08 18:51:00</t>
  </si>
  <si>
    <t>20250107174858X338062857</t>
  </si>
  <si>
    <t xml:space="preserve">【农村网络投诉】流程受理流水号：20250107174816152646378471185013
客户号码:15264637847
客户姓名:徐**
投诉地市:潍坊
来话流水:2025010717474449320818925
宽带账号:15264637847
宽带账号归属地市:潍坊
宽带账号归属区县:昌邑市
故障地址:潍坊昌邑市柳疃镇姜家堤子姜家堤子自然村扩容10号箱*********
联系电话:18363613917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故障时间:2025-01-07 17:48:25
具体故障现象:提示网络无法连接，
客户其他诉求:
</t>
  </si>
  <si>
    <t>2025-01-07 17:55:52</t>
  </si>
  <si>
    <t>2025-01-07 17:56:16</t>
  </si>
  <si>
    <t>SD-851-283446-3335-11513</t>
  </si>
  <si>
    <t>SD-057-250107-016753-5039</t>
  </si>
  <si>
    <t>2025-01-07 18:05:30</t>
  </si>
  <si>
    <t>80+普通-普通区域-昌乐县-英才苑-13561416675-1000M-宽带上网投诉-次数0-202501070000655263</t>
  </si>
  <si>
    <t>2025-01-08 19:00:00</t>
  </si>
  <si>
    <t>202501070000655263</t>
  </si>
  <si>
    <t xml:space="preserve">202501070000655263#流程受理流水号：20250107180330135614166751189174
客户号码:13561416675
客户姓名:张**
投诉地市:潍坊
来话流水:2025010718024130520875010
宽带账号:13561416675
宽带账号归属地市:潍坊
宽带账号归属区县:昌乐县
故障地址:潍坊昌乐县城关街道永康路英才苑10号楼*********
联系电话:15069612026
联系人:先生/女士
工单紧急程度:非常紧急
是否有升级投诉倾向:否
是否重复投诉:否
是否携转意向:否
是否投诉倾向:否
是否智能网关:智能网关
当前是否在线:否
接入方式:FTTH
端到端诊断结果:大面积故障
是否质差终端:是
光功率:无
故障大类:宽带/电视
故障细类:宽带无法上网
携转原因:
故障时间:2025-01-07 18:04:47
具体故障现象:提示网络无法连接，
客户其他诉求:
</t>
  </si>
  <si>
    <t>2025-01-07 18:07:07</t>
  </si>
  <si>
    <t>2025-01-07 18:07:30</t>
  </si>
  <si>
    <t>SD-851-264107-21000-12171</t>
  </si>
  <si>
    <t>SD-057-250107-054738-5099</t>
  </si>
  <si>
    <t>2025-01-07 18:08:17</t>
  </si>
  <si>
    <t>普通区域-诸城市-枫香小镇-13583660069-200M-业务受理宽带-次数0-202501070000659340</t>
  </si>
  <si>
    <t>2025-01-08 18:00:00</t>
  </si>
  <si>
    <t>202501070000659340</t>
  </si>
  <si>
    <t>202501070000659340# 宽带账号:13583660069; 联系电话：13583660069，问题类型：此工单为群障修复工单，根据群障全量闭环修复管理要求，为确保客户网络通畅，请装维人员跟进修复网络问题，谢谢！ 
 群障标题：公告。故障描述：潍坊诸城市枫香小镇光缆故障，预估24小时恢复，请帮忙拦截,如有需要请联系片区装维师傅范洪伟15706307961主叫号码：13583660069.0;该号码仅供参考，请优先联系宽带账号。</t>
  </si>
  <si>
    <t>2025-01-07 18:11:25</t>
  </si>
  <si>
    <t>2025-01-07 18:11:53</t>
  </si>
  <si>
    <t>SD-057-250107-962341-1195</t>
  </si>
  <si>
    <t>2025-01-07 10:19:31</t>
  </si>
  <si>
    <t>【调研】-80+银卡-普通区域-诸城市-育才文苑-15966141466-300M-宽带上网投诉-次数0-202501070000208675</t>
  </si>
  <si>
    <t>202501070000208675</t>
  </si>
  <si>
    <t>202501070000208675#宽带账号：15966141466；宽带地址：潍坊诸城市龙都街道东吕标村育才文苑3号楼*********
；客户来电反映宽带无法上网/移动高清无法观看，客户不配合排障，要求上门，请协助处理，谢谢！联系电话：15064696891来电流2025010710160485220862431</t>
  </si>
  <si>
    <t>2025-01-07 10:21:30</t>
  </si>
  <si>
    <t>2025-01-07 10:26:06</t>
  </si>
  <si>
    <t>SD-057-250107-609817-1135</t>
  </si>
  <si>
    <t>2025-01-07 10:14:55</t>
  </si>
  <si>
    <t>普通区域-寿光市-原二中家属院-18765163913-100M-宽带上网投诉-次数0-202501070000202497</t>
  </si>
  <si>
    <t>2025-01-08 11:15:00</t>
  </si>
  <si>
    <t>202501070000202497</t>
  </si>
  <si>
    <t>202501070000202497#流程受理流水号：20250107101356187651639131038984
客户号码:18765163913
客户姓名:袁**
投诉地市:潍坊
来话流水:2025010710104173020877758
宽带账号:18765163913
账号归属区县:寿光圣城东街营业厅
联系电话:13606465311
联系人:先生/女士
宽带地址:潍坊
工单紧急程度:紧急
是否投诉倾向:否
是否重复投诉:否
是否携转意向:否
是否有升级投诉倾向:否
*业务名称:业务融合开机流程宽带+OTT
投诉内容:手机号码：18765163913，【问题描述】客户已办理宽带业务，有开通单，要求装维尽快联系上门，请处理，谢谢。联系电话：13606465311，联系人：先生/女士，录音流水号：2025010710104173020877758。
在途开通单信息：536250104219095782，18765163913，2025-01-04 15:02:45，业务融合开机流程宽带+OTT，处理中，施工预约
是否到厅:否
业务名称:业务融合开机流程宽带+OTT
;宽带小区$[原二中家属院]$</t>
  </si>
  <si>
    <t>2025-01-07 10:18:43</t>
  </si>
  <si>
    <t>2025-01-07 10:19:11</t>
  </si>
  <si>
    <t>SD-851-310596-10445-26602</t>
  </si>
  <si>
    <t>SD-057-250107-701245-2997</t>
  </si>
  <si>
    <t>2025-01-07 14:10:16</t>
  </si>
  <si>
    <t>普通区域-奎文区-工商银行宿舍-15963608288-1000M-宽带上网投诉-次数0-202501070000411365</t>
  </si>
  <si>
    <t>202501070000411365</t>
  </si>
  <si>
    <t>202501070000411365#15762509911 客户来电反映宽带无法上网，客户自己不会操作要求派师傅上门看一下，请协助处理谢谢  联系人：女士 联系电话：本机 流水：2025010713520426720868660</t>
  </si>
  <si>
    <t>2025-01-07 14:27:34</t>
  </si>
  <si>
    <t>2025-01-07 14:28:04</t>
  </si>
  <si>
    <t>SD-851-269627-4163-19492</t>
  </si>
  <si>
    <t>SD-057-250107-179234-3497</t>
  </si>
  <si>
    <t>2025-01-07 15:16:29</t>
  </si>
  <si>
    <t>80+银卡-普通区域-奎文区-高新服务广场二期-18706461475-1000M-宽带延伸服务-次数0-202501070000483485</t>
  </si>
  <si>
    <t>202501070000483485</t>
  </si>
  <si>
    <t>202501070000483485#宽带账号：18706461475；宽带地址：潍坊高新清池潍安路高新城市服务广场二期27号楼 ，具体现象：客户反映网速慢，要求师傅排查是否网线问题，要求尽快处理回复！来电流水： 2025010715113595920856025，联系电话： 15806367969</t>
  </si>
  <si>
    <t>2025-01-07 15:18:45</t>
  </si>
  <si>
    <t>2025-01-07 15:19:14</t>
  </si>
  <si>
    <t>SD-851-245034-5236-9835</t>
  </si>
  <si>
    <t>SD-057-250107-806594-4610</t>
  </si>
  <si>
    <t>2025-01-07 17:25:29</t>
  </si>
  <si>
    <t>80+银卡-普通区域-昌邑市-北孟沿街-13963658677-1000M-宽带上网投诉-次数0-202501070000618090</t>
  </si>
  <si>
    <t>2025-01-08 18:26:00</t>
  </si>
  <si>
    <t>202501070000618090</t>
  </si>
  <si>
    <t>202501070000618090#宽带账号：13963658677；宽带地址：潍坊昌邑市北孟镇北孟街北孟沿街1号箱来就是修车行*********；客户来电反映宽带无法使用，FTTR，重启光猫，开关无线功能，要求上门，请协助处理，谢谢！来电流水：2025010717211205520800702，联系电话：13963658677</t>
  </si>
  <si>
    <t>2025-01-07 17:32:46</t>
  </si>
  <si>
    <t>2025-01-07 17:33:14</t>
  </si>
  <si>
    <t>SD-851-276353-17048-3014</t>
  </si>
  <si>
    <t>SD-057-250107-679082-4681</t>
  </si>
  <si>
    <t>2025-01-07 17:32:49</t>
  </si>
  <si>
    <t>【重投】-普通区域-寿光市-营里西黑社区-13953638382-100M-宽带上网投诉-次数0-202501070000624631</t>
  </si>
  <si>
    <t>2025-01-08 18:33:00</t>
  </si>
  <si>
    <t>202501070000624631</t>
  </si>
  <si>
    <t>202501070000624631#受理号码 : 13953638382客户姓名 : 孙**号码归属地 : 潍坊寿光 － 寿光-寿光金路达通信用户品牌 : 全球通
客户来电反映，电视断断续续无法观看，按流程排查未恢复，请协助处理，谢谢！
联系人：先生  联系电话：13953638382  宽带地址：潍坊寿光市道口西黑冢子后村营里西黑社区1号楼*********  电话流水：2025010717283325320894064</t>
  </si>
  <si>
    <t>2025-01-07 17:43:51</t>
  </si>
  <si>
    <t>2025-01-07 17:45:56</t>
  </si>
  <si>
    <t>SD-057-250107-567938-4759</t>
  </si>
  <si>
    <t>2025-01-07 17:38:48</t>
  </si>
  <si>
    <t>【调研】-80+金卡-普通区域-寿光市-海洋捕捞家属院-15169602532-1000M-宽带上网投诉-次数0-202501070000631791</t>
  </si>
  <si>
    <t>2025-01-08 18:39:00</t>
  </si>
  <si>
    <t>202501070000631791</t>
  </si>
  <si>
    <t xml:space="preserve">202501070000631791#要求装维上门服务：宽带账号：15169602532；宽带地址：潍坊寿光市圣城街道古槐路海洋捕捞家属院造船厂家属院楼******；客户来电反映宽带不在线   光猫红灯   插紧屡直光纤线重启未恢复，，要求上门，请协助处理，谢谢！联系电话：15169602532；联系人：先生；来电流水：2025010717363270320891402
</t>
  </si>
  <si>
    <t>2025-01-07 17:55:15</t>
  </si>
  <si>
    <t>2025-01-07 17:55:45</t>
  </si>
  <si>
    <t>SD-851-304310-23627-17134</t>
  </si>
  <si>
    <t>SD-057-250107-709325-5086</t>
  </si>
  <si>
    <t>2025-01-07 18:07:55</t>
  </si>
  <si>
    <t>普通区域-诸城市-人民家园二期-15265667264-300M-业务受理宽带-次数0-202501070000658314</t>
  </si>
  <si>
    <t>202501070000658314</t>
  </si>
  <si>
    <t>202501070000658314# 宽带账号:15265667264; 联系电话：15265667264，问题类型：此工单为群障修复工单，根据群障全量闭环修复管理要求，为确保客户网络通畅，请装维人员跟进修复网络问题，谢谢！ 
 群障标题：公告。故障描述：潍坊诸城市人民家园二期主缆故障，预估24小时恢复，请帮忙拦截。主叫号码：15265667264.0;该号码仅供参考，请优先联系宽带账号。</t>
  </si>
  <si>
    <t>2025-01-07 18:13:13</t>
  </si>
  <si>
    <t>2025-01-07 18:13:31</t>
  </si>
  <si>
    <t>2025-01-07 17:37:50</t>
  </si>
  <si>
    <t>普通区域-诸城市-人民家园二期-13791676480-100M-业务受理宽带-次数0-202501070000630540 一级督办</t>
  </si>
  <si>
    <t>2025-01-08 17:38:00</t>
  </si>
  <si>
    <t>202501070000630540</t>
  </si>
  <si>
    <t>2025-01-07 17:39:43</t>
  </si>
  <si>
    <t>2025-01-07 17:40:04</t>
  </si>
  <si>
    <t>SD-057-250107-981253-3443</t>
  </si>
  <si>
    <t>2025-01-07 15:06:54</t>
  </si>
  <si>
    <t>【调研】-普通区域-诸城市-大源橡树湾-15265648618-500M-业务受理宽带-次数0-202501070000476465</t>
  </si>
  <si>
    <t>202501070000476465</t>
  </si>
  <si>
    <t>202501070000476465# 宽带账号:15265648618; 联系电话：15265648618，问题类型：此工单为群障修复工单，根据群障全量闭环修复管理要求，为确保客户网络通畅，请装维人员跟进修复网络问题，谢谢！ 
 群障标题：公告。故障描述：潍坊诸城市大源橡树湾光缆故障，预估24小时恢复，请帮忙拦截,如有需要请联系片区装维师傅夏锦涛15706307939主叫号码：15853628194.0;该号码仅供参考，请优先联系宽带账号。</t>
  </si>
  <si>
    <t>2025-01-07 15:19:11</t>
  </si>
  <si>
    <t>2025-01-07 15:19:26</t>
  </si>
  <si>
    <t>SD-851-304416-17257-20837</t>
  </si>
  <si>
    <t>SD-057-250107-834561-4622</t>
  </si>
  <si>
    <t>2025-01-07 17:26:42</t>
  </si>
  <si>
    <t>【调研】-普通区域-诸城市-人民家园二期-18863635166-100M-业务受理宽带-次数0-202501070000620119</t>
  </si>
  <si>
    <t>2025-01-08 17:27:00</t>
  </si>
  <si>
    <t>202501070000620119</t>
  </si>
  <si>
    <t>202501070000620119# 宽带账号:18863635166; 联系电话：18863635166，问题类型：此工单为群障修复工单，根据群障全量闭环修复管理要求，为确保客户网络通畅，请装维人员跟进修复网络问题，谢谢！ 
 群障标题：公告。故障描述：主干光纤断或OLT检测不到预期的光信号（LOS）主叫号码：18863635166.0;该号码仅供参考，请优先联系宽带账号。</t>
  </si>
  <si>
    <t>2025-01-07 17:31:13</t>
  </si>
  <si>
    <t>2025-01-07 17:34:07</t>
  </si>
  <si>
    <t>SD-057-250107-974152-4602</t>
  </si>
  <si>
    <t>2025-01-07 17:23:22</t>
  </si>
  <si>
    <t>80+银卡-普通区域-诸城市-当代地中海-18265613602-500M-宽带上网投诉-次数0-202501070000618852</t>
  </si>
  <si>
    <t>2025-01-08 18:24:00</t>
  </si>
  <si>
    <t>202501070000618852</t>
  </si>
  <si>
    <t>202501070000618852#流程受理流水号：20250107171755182656136021175882
客户号码:18265613602
客户姓名:耿**
投诉地市:潍坊
来话流水:2025010717165230420843982
宽带账号:18265613602
宽带账号归属地市:潍坊
宽带账号归属区县:诸城市
故障地址:潍坊诸城市舜王街道舜都路当代地中海7号楼*********
联系电话:15265453329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17:22:28
具体故障现象:用户无法提供具体故障现象，
客户其他诉求:
;宽带小区$[当代地中海]$</t>
  </si>
  <si>
    <t>2025-01-07 17:27:39</t>
  </si>
  <si>
    <t>2025-01-07 17:28:14</t>
  </si>
  <si>
    <t>SD-057-250107-745920-4593</t>
  </si>
  <si>
    <t>2025-01-07 17:22:59</t>
  </si>
  <si>
    <t>【调研】-(目标)普通区域-诸城市-龙都现代城二期-13884701397-300M-魔百和投诉-次数0-202501070000615585</t>
  </si>
  <si>
    <t>2025-01-08 18:23:00</t>
  </si>
  <si>
    <t>202501070000615585</t>
  </si>
  <si>
    <t>202501070000615585#流程受理流水号：20250107172224138847013971177298
客户号码:13884701397
客户姓名:张*
投诉地市:潍坊
来话流水:2025010717203828820893451
宽带账号:13884701397
宽带账号归属地市:潍坊
宽带账号归属区县:诸城市
故障地址:潍坊诸城市龙都街道龙都街龙都现代城二期71号楼*********
联系电话:13884701397
联系人:先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光功率:-21.13
故障大类:宽带/电视
故障细类:移动高清电视故障
携转原因:
故障时间:2025-01-07 17:22:22
魔百和单播/组播:组播
具体故障现象:遥控器问题
客户其他诉求:
魔百和单/组播：组播;宽带小区$[龙都现代城二期]$</t>
  </si>
  <si>
    <t>2025-01-07 17:31:57</t>
  </si>
  <si>
    <t>2025-01-07 17:33:10</t>
  </si>
  <si>
    <t>SD-057-250107-584739-4754</t>
  </si>
  <si>
    <t>2025-01-07 17:38:10</t>
  </si>
  <si>
    <t>【调研】-80+白金-FTTR-普通区域-临朐县-山旺张家台子-13884700016-1000M-宽带上网投诉-次数0-20250107173632X592333699</t>
  </si>
  <si>
    <t>20250107173632X592333699</t>
  </si>
  <si>
    <t xml:space="preserve">流程受理流水号：20250107173541138847000161181329
客户号码:13884700016
客户姓名:张**
投诉地市:潍坊
来话流水:2025010717332245320853436
宽带账号:13884700016
宽带账号归属地市:潍坊
宽带账号归属区县:临朐县
故障地址:潍坊临朐县龙山工业园山旺张家台子山旺张家台子山旺张家台子2号箱张兴忠（外墙）*********
联系电话:13884700016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故障时间:2025-01-07 17:35:53
具体故障现象:测速不达标
客户其他诉求:
</t>
  </si>
  <si>
    <t>2025-01-07 17:41:30</t>
  </si>
  <si>
    <t>2025-01-07 17:41:53</t>
  </si>
  <si>
    <t>SD-851-324457-2012-17363</t>
  </si>
  <si>
    <t>SD-057-250107-613809-4939</t>
  </si>
  <si>
    <t>2025-01-07 17:55:55</t>
  </si>
  <si>
    <t>80+银卡-普通区域-诸城市-东坡小区.环翠区-15163627298-1000M-业务受理宽带-次数0-202501070000647146</t>
  </si>
  <si>
    <t>2025-01-08 17:56:00</t>
  </si>
  <si>
    <t>202501070000647146</t>
  </si>
  <si>
    <t>202501070000647146#客户来电反映宽带网络慢，线上排障未恢复，请协助处理，谢谢, 
联系电话：本机，联系人：先生，流水： 2025010717541366220890120</t>
  </si>
  <si>
    <t>2025-01-07 18:00:52</t>
  </si>
  <si>
    <t>2025-01-07 18:01:11</t>
  </si>
  <si>
    <t>SD-057-250107-078421-4933</t>
  </si>
  <si>
    <t>2025-01-07 17:54:45</t>
  </si>
  <si>
    <t>【调研】-普通区域-高密市-交管所宿舍-13953637881-300M-宽带上网投诉-次数0-202501070000647726</t>
  </si>
  <si>
    <t>2025-01-08 18:55:00</t>
  </si>
  <si>
    <t>202501070000647726</t>
  </si>
  <si>
    <t xml:space="preserve">202501070000647726#【已关注中国移动10086微信公众号】流程受理流水号：20250107175315139536378811186406
客户号码:13953637881
客户姓名:刘*
投诉地市:潍坊
来话流水:2025010717525712320876412
宽带账号:13953637881
宽带账号归属地市:潍坊
宽带账号归属区县:高密市
故障地址:潍坊高密市醴泉街道北大王庄北大王庄自然村高密北大王庄二层楼3号箱*********
联系电话:13953637881
联系人:先生/女士
工单紧急程度:非常紧急
是否有升级投诉倾向:否
是否重复投诉:否
是否携转意向:否
是否投诉倾向:否
是否智能网关:智能网关
当前是否在线:否
接入方式:FTTH
端到端诊断结果:大面积故障
是否质差终端:是
光功率:无
故障大类:宽带/电视
故障细类:宽带无法上网
携转原因:
故障时间:2025-01-07 17:53:54
具体故障现象:光猫亮红灯，表示经常断网
客户其他诉求:
</t>
  </si>
  <si>
    <t>2025-01-07 17:58:56</t>
  </si>
  <si>
    <t>2025-01-07 17:59:17</t>
  </si>
  <si>
    <t>SD-057-250107-873042-1197</t>
  </si>
  <si>
    <t>2025-01-07 10:19:37</t>
  </si>
  <si>
    <t>(目标)普通区域-潍城区-金都家园-18765361561-300M-业务受理宽带-次数0-202501070000209496</t>
  </si>
  <si>
    <t>202501070000209496</t>
  </si>
  <si>
    <t>202501070000209496# 导航立单,用户所在位置有群障,已向客户播报,客户要求装维回访.此工单为群障修复工单,根据群障全量闭环管理要求,为确保客户网络通畅,请装维人员跟进修复网络问题,谢谢.联系电话：18765361561</t>
  </si>
  <si>
    <t>2025-01-07 10:38:19</t>
  </si>
  <si>
    <t>2025-01-07 10:38:41</t>
  </si>
  <si>
    <t>SD-057-250107-062574-1140</t>
  </si>
  <si>
    <t>2025-01-07 10:16:03</t>
  </si>
  <si>
    <t>【调研】-普通区域-高密市-农丰步行街聚类-15863276038-200M-业务受理宽带-次数0-202501070000205856</t>
  </si>
  <si>
    <t>2025-01-08 10:17:00</t>
  </si>
  <si>
    <t>202501070000205856</t>
  </si>
  <si>
    <t>202501070000205856# 宽带账号:15863276038; 联系电话：15863276038，问题类型：此工单为群障修复工单，根据群障全量闭环修复管理要求，为确保客户网络通畅，请装维人员跟进修复网络问题，谢谢！ 
 群障标题：公告。故障描述：农丰步行街聚类主叫号码：15863276038.0;该号码仅供参考，请优先联系宽带账号。</t>
  </si>
  <si>
    <t>2025-01-07 10:45:14</t>
  </si>
  <si>
    <t>2025-01-07 10:45:43</t>
  </si>
  <si>
    <t>SD-057-250107-753460-3412</t>
  </si>
  <si>
    <t>2025-01-07 15:03:31</t>
  </si>
  <si>
    <t>普通区域--null--宽带上网投诉-次数0-202501070000194417</t>
  </si>
  <si>
    <t>2025-01-08 16:04:00</t>
  </si>
  <si>
    <t>202501070000194417</t>
  </si>
  <si>
    <t>202501070000194417#手机号码：18366595058，【问题描述】客户来电对于**流程（规定）表示不满。已向客户分析解释，客户不认可，要求给予查询处理。联系人：先生/女士，联系电话：18366595058，流水号：2025010710011789720831142。客户办理宽带移机了好几天一直没有人去联系，客户现在非常不满，请协助，谢谢，客户要求今天就联系
流程受理流水号：20250107100628183665950581036155
受理明细:531920062399999999
4G套餐名称:预付费动感地带·芒果卡（59元档）
是否下发过短信提醒:否
前期有无退费记录:否
是否解释无法退费:否
是否到厅:否</t>
  </si>
  <si>
    <t>2025-01-07 19:46:33</t>
  </si>
  <si>
    <t>SD-057-250107-523801-3410</t>
  </si>
  <si>
    <t>2025-01-07 15:03:17</t>
  </si>
  <si>
    <t>普通区域-寿光市-安乐村自然村-15863661673-300M-宽带上网投诉-次数0-202501070000472709</t>
  </si>
  <si>
    <t>202501070000472709</t>
  </si>
  <si>
    <t xml:space="preserve">202501070000472709#【已关注中国移动10086微信公众号】流程受理流水号：20250107150243158636616731130944
客户号码:15863661673
客户姓名:徐**
投诉地市:潍坊
来话流水:2025010715014978820815581
宽带账号:15863661673
宽带账号归属地市:潍坊
宽带账号归属区县:寿光市
故障地址:潍坊寿光市化龙镇安乐村安乐村自然村8号箱*********
联系电话:15863661673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故障时间:2025-01-07 15:03:01
具体故障现象:打不开网页，
客户其他诉求:客户侧为质差终端，要求上门更换终端并一并处理故障问题。
</t>
  </si>
  <si>
    <t>2025-01-07 15:09:24</t>
  </si>
  <si>
    <t>2025-01-07 15:09:59</t>
  </si>
  <si>
    <t>SD-057-250107-914685-1267</t>
  </si>
  <si>
    <t>2025-01-07 10:26:22</t>
  </si>
  <si>
    <t>【调研】-80+银卡-普通区域-寿光市-北洋头小区五期-15065695816-1000M-宽带上网投诉-次数0-20250107102515X715784967</t>
  </si>
  <si>
    <t>20250107102515X715784967</t>
  </si>
  <si>
    <t xml:space="preserve">【农村网络投诉】流程受理流水号：20250107102418150656958161042941
客户号码:15065695816
客户姓名:侯**
投诉地市:潍坊
来话流水:2025010710212820520848152
宽带账号:15065695816
宽带账号归属地市:潍坊
宽带账号归属区县:寿光市
故障地址:潍坊寿光市台头镇北洋头村北洋头小区五期11号楼*********
联系电话:15908038722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故障细类:网速慢/上网掉线(专席)
携转原因:
故障时间:2025-01-07 10:21:30
具体故障现象:网速慢卡顿，
客户其他诉求:
</t>
  </si>
  <si>
    <t>2025-01-07 10:30:26</t>
  </si>
  <si>
    <t>SD-851-322922-17293-9423</t>
  </si>
  <si>
    <t>SD-057-250107-570384-4649</t>
  </si>
  <si>
    <t>2025-01-07 17:29:06</t>
  </si>
  <si>
    <t>普通区域-潍城区-柳东村自然村-13854406998-300M-宽带上网投诉-次数0-20250107172636X996893772</t>
  </si>
  <si>
    <t>2025-01-08 18:30:00</t>
  </si>
  <si>
    <t>20250107172636X996893772</t>
  </si>
  <si>
    <t xml:space="preserve">【农村网络投诉】流程受理流水号：20250107172413138544069981177871
客户号码:13854406998
客户姓名:刘**
投诉地市:潍坊
来话流水:2025010717234261620833071
宽带账号:13854406998
宽带账号归属地市:潍坊
宽带账号归属区县:潍城区
故障地址:潍坊潍城区望留街道柳东村柳东村自然村柳东村基站3#箱大柳树沿街1#楼后一层*********
联系电话:13854406998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故障细类:电脑上网出现故障(专席)
携转原因:
故障时间:2025-01-07 17:27:41
具体故障现象:客户来电表示电脑连接网络显示网络状态异常，请处理，谢谢。
客户其他诉求:
</t>
  </si>
  <si>
    <t>2025-01-07 17:40:19</t>
  </si>
  <si>
    <t>2025-01-07 17:40:45</t>
  </si>
  <si>
    <t>SD-057-250107-238075-4619</t>
  </si>
  <si>
    <t>2025-01-07 17:26:24</t>
  </si>
  <si>
    <t>【重投】-普通区域-奎文区-富民纺织片区-15949766365-200M-宽带上网投诉-次数0-202501070000619462</t>
  </si>
  <si>
    <t>202501070000619462</t>
  </si>
  <si>
    <t xml:space="preserve">202501070000619462#宽带账号：15949766365 ；宽带地址：潍坊奎文区大虞街道鸢飞路富民纺织片区机械局宿舍3号楼********* ；客户来电反映 电视卡   ，客户异机来电报修，线上指导无法配合操作不在现场，老人在家不会操作，要求上门处理
联系电话：15949766365  ；联系人：女士  ；来电流水： 2025010717230581820825090
</t>
  </si>
  <si>
    <t>2025-01-07 17:32:27</t>
  </si>
  <si>
    <t>2025-01-07 17:32:52</t>
  </si>
  <si>
    <t>SD-057-250107-435629-4963</t>
  </si>
  <si>
    <t>2025-01-07 17:57:14</t>
  </si>
  <si>
    <t>普通区域-诸城市-邰家沟村-15908031913-300M-宽带上网投诉-次数0-202501070000645382</t>
  </si>
  <si>
    <t>2025-01-08 18:58:00</t>
  </si>
  <si>
    <t>202501070000645382</t>
  </si>
  <si>
    <t>202501070000645382#宽带账号：15908031913；宽带地址：潍坊诸城市皇华镇邰家沟邰家沟村邰家沟村西北角（罗致胜）1#箱*********
；客户来电反映移动高清无法观看，客户不配合排障，要求上门，请协助处理，谢谢！联系电话：15908031913来电流水2025010717523187620871916</t>
  </si>
  <si>
    <t>2025-01-07 18:01:34</t>
  </si>
  <si>
    <t>2025-01-07 18:02:07</t>
  </si>
  <si>
    <t>SD-057-250107-607358-4956</t>
  </si>
  <si>
    <t>2025-01-07 17:57:01</t>
  </si>
  <si>
    <t>【调研】-(目标)普通区域-临朐县-蒋白自然村-13465367148-100M-宽带上网投诉-次数0-202501070000647983</t>
  </si>
  <si>
    <t>202501070000647983</t>
  </si>
  <si>
    <t xml:space="preserve">202501070000647983#流程受理流水号：20250107175619134653671481187266
客户号码:13465367148
客户姓名:刘**
投诉地市:潍坊
来话流水:2025010717555020920807115
宽带账号:13465367148
宽带账号归属地市:潍坊
宽带账号归属区县:临朐县
故障地址:潍坊临朐县寺头镇人民政府蒋白蒋白自然村蒋白北2号箱（刘云清）*********
联系电话:13465367148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故障时间:2025-01-07 17:56:41
魔百和单播/组播:单播
具体故障现象:电视直播或点播无法观看，
客户其他诉求:客户侧为质差终端，要求上门更换终端并一并处理故障问题。
</t>
  </si>
  <si>
    <t>2025-01-07 18:12:13</t>
  </si>
  <si>
    <t>2025-01-07 18:12:37</t>
  </si>
  <si>
    <t>SD-057-250107-891076-4584</t>
  </si>
  <si>
    <t>2025-01-07 17:20:34</t>
  </si>
  <si>
    <t>80+金卡-普通区域-潍城区-万特公馆-18353685772-200M-宽带上网投诉-次数0-20250107171852X532184887</t>
  </si>
  <si>
    <t>2025-01-08 18:21:00</t>
  </si>
  <si>
    <t>20250107171852X532184887</t>
  </si>
  <si>
    <t xml:space="preserve">流程受理流水号：20250107171748183536857721175848
客户号码:18353685772
客户姓名:苏**
投诉地市:潍坊
来话流水:2025010717173066920852465
宽带账号:18353685772
宽带账号归属地市:潍坊
宽带账号归属区县:潍城区
故障地址:潍坊潍城区西关街道东风西街万特公馆4号楼（A区）*********
联系电话:18353685772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17:05:15
具体故障现象:提示网络无法连接，
客户其他诉求:
</t>
  </si>
  <si>
    <t>2025-01-07 17:27:31</t>
  </si>
  <si>
    <t>2025-01-07 17:27:51</t>
  </si>
  <si>
    <t>SD-057-250107-345906-4652</t>
  </si>
  <si>
    <t>2025-01-07 17:29:18</t>
  </si>
  <si>
    <t>【调研】-80+普通-普通区域-寿光市-五台沿街-13583658580-200M-宽带上网投诉-次数0-202501070000622403</t>
  </si>
  <si>
    <t>202501070000622403</t>
  </si>
  <si>
    <t>202501070000622403#
宽带账号：13583658580；宽带地址：潍坊寿光市侯镇五台中心街五台沿街包子铺沿街2号箱*********；客户来电反映宽带 网速慢，客户不配合排障，要求上门，请协助处理，谢谢！联系电话：***；联系人：13583658580；来电流水：2025010717264282520871157。</t>
  </si>
  <si>
    <t>2025-01-07 17:49:14</t>
  </si>
  <si>
    <t>2025-01-07 17:50:09</t>
  </si>
  <si>
    <t>SD-057-250107-235078-4917</t>
  </si>
  <si>
    <t>80+银卡-普通区域-滨海-碱厂六区（兆祥小区）-15054481177-200M-宽带上网投诉-次数0-202501070000642255</t>
  </si>
  <si>
    <t>2025-01-08 18:53:00</t>
  </si>
  <si>
    <t>202501070000642255</t>
  </si>
  <si>
    <t xml:space="preserve">202501070000642255#流程受理流水号：20250107175121150544811771185889
客户号码:15054481177
客户姓名:张**
投诉地市:潍坊
来话流水:2025010717510802720856609
宽带账号:15054481177
宽带账号归属地市:潍坊
宽带账号归属区县:滨海
故障地址:潍坊滨海大家洼街道海源街碱厂六区（兆祥小区）626号楼*********
联系电话:15054481177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故障时间:2025-01-07 17:52:43
具体故障现象:宽带账号：15054481177；宽带地址：潍坊滨海大家洼街道海源街碱厂六区（兆祥小区）626号楼*********；接入方式：FTTH，当前是否在线：在线，端到端诊断结果：客户侧设备问题，是否智能网关：，客户反映从**时间开始****无法使用，具体现象：**，要求尽快处理回复！来电流水：**，联系电话：**
客户其他诉求:客户侧为质差终端，要求上门更换终端并一并处理故障问题。
</t>
  </si>
  <si>
    <t>2025-01-07 17:57:59</t>
  </si>
  <si>
    <t>2025-01-07 18:00:23</t>
  </si>
  <si>
    <t>SD-851-258225-1642-23765</t>
  </si>
  <si>
    <t>SD-057-250107-973861-1131</t>
  </si>
  <si>
    <t>2025-01-07 10:14:37</t>
  </si>
  <si>
    <t>普通区域-安丘市-安丘宝盛花园二-15866408327-300M-宽带上网投诉-次数0-202501070000203550</t>
  </si>
  <si>
    <t>202501070000203550</t>
  </si>
  <si>
    <t>202501070000203550#流程受理流水号：20250107101405158664083271039043
客户号码:15866408327
客户姓名:范**
投诉地市:潍坊
来话流水:2025010710134558520825889
宽带账号:15866408327
账号归属区县:安丘-红沙沟-片区
联系电话:15866408327
联系人:先生/女士
宽带地址:潍坊
工单紧急程度:一般
是否投诉倾向:否
是否重复投诉:否
是否携转意向:否
是否有升级投诉倾向:否
*业务名称:业务融合开机流程宽带+OTT
投诉内容:手机号码：15866408327，【问题描述】客户已办理宽带业务，有开通单，要求装维尽快联系上门，请处理，谢谢。联系电话：15866408327，联系人：先生/女士，录音流水号：2025010710134558520825889。受理明细：531920062399999999。
在途开通单信息：536250105660440308，15866408327，2025-01-05 11:23:29，业务融合开机流程宽带+OTT，处理中，装维选址
是否到厅:否
业务名称:业务融合开机流程宽带+OTT
;宽带小区$[安丘宝盛花园二]$</t>
  </si>
  <si>
    <t>2025-01-07 10:31:52</t>
  </si>
  <si>
    <t>2025-01-07 10:32:10</t>
  </si>
  <si>
    <t>SD-851-291597-3675-19410</t>
  </si>
  <si>
    <t>SD-057-250107-815093-3992</t>
  </si>
  <si>
    <t>2025-01-07 16:18:27</t>
  </si>
  <si>
    <t>普通区域-潍城区-中金国际J-18753673675-200M-宽带上网投诉-次数0-202501070000550597</t>
  </si>
  <si>
    <t>2025-01-08 17:19:00</t>
  </si>
  <si>
    <t>202501070000550597</t>
  </si>
  <si>
    <t>202501070000550597#【已关注中国移动10086微信公众号】流程受理流水号：20250107161715187536736751155606
客户号码:18753673675
客户姓名:张**
投诉地市:潍坊
来话流水:2025010716145675420876271
宽带账号:18753673675
宽带账号归属地市:潍坊
宽带账号归属区县:潍城区
故障地址:潍坊潍城区南关街道青年路中金国际J中金国际3号楼沿街地下1#*********
联系电话:18753673675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光功率:-20.45
故障大类:宽带/电视
故障细类:网速慢/上网掉线(专席)
携转原因:
故障时间:2025-01-07 16:17:22
具体故障现象:客户来电表示家里网速慢卡，我处排查路由器摆放位置，在线时长，使用年限以及网线未恢复，请协助处理谢谢
客户其他诉求:
;宽带小区$[中金国际J]$</t>
  </si>
  <si>
    <t>2025-01-07 16:21:23</t>
  </si>
  <si>
    <t>2025-01-07 16:21:40</t>
  </si>
  <si>
    <t>SD-851-285804-11848-11311</t>
  </si>
  <si>
    <t>2025-01-07 15:05:52</t>
  </si>
  <si>
    <t>普通区域-昌邑市-一品苑-13465733688-1000M-宽带上网投诉-次数0-202501070000475344 一级督办</t>
  </si>
  <si>
    <t>202501070000475344</t>
  </si>
  <si>
    <t>2025-01-07 15:08:42</t>
  </si>
  <si>
    <t>2025-01-07 15:09:14</t>
  </si>
  <si>
    <t>SD-851-313059-6259-602</t>
  </si>
  <si>
    <t>SD-057-250107-716548-3123</t>
  </si>
  <si>
    <t>2025-01-07 14:29:03</t>
  </si>
  <si>
    <t>(目标)普通区域-寒亭区-盛景花园-13053617101-300M-魔百和投诉-次数0-202501070000274413</t>
  </si>
  <si>
    <t>202501070000274413</t>
  </si>
  <si>
    <t>202501070000274413#流程受理流水号：20250107111335130536171011062259
客户号码:13053617101
客户姓名:于**
投诉地市:潍坊
来话流水:2025010711105187620807225
宽带账号:13053617101
宽带账号归属地市:潍坊
宽带账号归属区县:寒亭区
故障地址:潍坊寒亭区经济开发区新元路盛景花园5号楼*********
联系电话:13053617101
联系人:先生/女士
工单紧急程度:非常紧急
是否有升级投诉倾向:否
是否重复投诉:否
是否携转意向:否
是否投诉倾向:否
携转原因:
提单模板:客户来电反映观看移动高清电视时，【电视无法观看】无法观看或回看，客户不认可，请协助处理，谢谢。
;宽带小区$[盛景花园]$</t>
  </si>
  <si>
    <t>2025-01-07 14:36:02</t>
  </si>
  <si>
    <t>2025-01-07 14:36:25</t>
  </si>
  <si>
    <t>SD-851-320652-4629-16558</t>
  </si>
  <si>
    <t>SD-057-250107-368504-1283</t>
  </si>
  <si>
    <t>2025-01-07 10:27:09</t>
  </si>
  <si>
    <t>80+普通-普通区域-昌乐县-后董家坊子村自然村-13508963331-200M-宽带上网投诉-次数0-202501070000205137</t>
  </si>
  <si>
    <t>2025-01-08 11:28:00</t>
  </si>
  <si>
    <t>202501070000205137</t>
  </si>
  <si>
    <t>202501070000205137#13508963331客户来电反映宽带无法上网，线上排障不认可，请协助处理，谢谢  联系人  女士  联系电话 本机 流水号2025010710242108220892878</t>
  </si>
  <si>
    <t>2025-01-07 10:31:36</t>
  </si>
  <si>
    <t>2025-01-07 10:32:16</t>
  </si>
  <si>
    <t>SD-851-253051-13720-1461</t>
  </si>
  <si>
    <t>SD-057-250107-082716-1244</t>
  </si>
  <si>
    <t>2025-01-07 10:23:13</t>
  </si>
  <si>
    <t>普通区域-寿光市-嘉祥名苑小区-18369630619-300M-宽带上网投诉-次数0-202501070000212645</t>
  </si>
  <si>
    <t>202501070000212645</t>
  </si>
  <si>
    <t xml:space="preserve">202501070000212645#18369630619客户反映电视无法观看，客户不在家，线上不认可，请协助处理。谢谢  联系人：先生 联系电话：本机 流水：
2025010710201074720827664
</t>
  </si>
  <si>
    <t>2025-01-07 10:24:40</t>
  </si>
  <si>
    <t>2025-01-07 10:24:57</t>
  </si>
  <si>
    <t>SD-057-250107-241397-4613</t>
  </si>
  <si>
    <t>2025-01-07 17:26:06</t>
  </si>
  <si>
    <t>【调研】-普通区域-安丘市-吾山镇云家庄子村-18765729918-300M-宽带上网投诉-次数0-20250107172431X871868405</t>
  </si>
  <si>
    <t>20250107172431X871868405</t>
  </si>
  <si>
    <t xml:space="preserve">【农村网络投诉】流程受理流水号：20250107172200187657299181177185
客户号码:18765729918
客户姓名:云**
投诉地市:潍坊
来话流水:2025010717202024920889537
宽带账号:18765729918
宽带账号归属地市:潍坊
宽带账号归属区县:安丘市
故障地址:潍坊安丘市吾山镇云家庄子村吾山镇双张村云家庄子追加1号箱云兴来*********
联系电话:18765729918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17:22:30
具体故障现象:PON灯闪，捋直插紧光纤线重启光猫未恢复
客户其他诉求:
</t>
  </si>
  <si>
    <t>2025-01-07 17:42:08</t>
  </si>
  <si>
    <t>2025-01-07 17:42:26</t>
  </si>
  <si>
    <t>SD-851-289955-7607-28984</t>
  </si>
  <si>
    <t>SD-057-250107-598273-1724</t>
  </si>
  <si>
    <t>2025-01-07 11:15:09</t>
  </si>
  <si>
    <t>【调研】-80+金卡-(目标)普通区域-安丘市-河洽村自然村-13853680918-1000M-宽带上网投诉-次数0-202501070000275345</t>
  </si>
  <si>
    <t>202501070000275345</t>
  </si>
  <si>
    <t>202501070000275345#客户来电反映电视无法正常观看，经查询客户侧为质差机顶盒终端，请协助上门更换终端并一并处理故障问题，谢谢！联系电话：15863421865；联系人：先生；来电流水： 
2025010711132265420845685</t>
  </si>
  <si>
    <t>2025-01-07 11:20:50</t>
  </si>
  <si>
    <t>2025-01-07 11:21:11</t>
  </si>
  <si>
    <t>SD-057-250107-207691-4724</t>
  </si>
  <si>
    <t>2025-01-07 17:36:50</t>
  </si>
  <si>
    <t>普通区域-诸城市-人民家园二期-15006665734-1000M-业务受理宽带-次数0-202501070000631395</t>
  </si>
  <si>
    <t>2025-01-08 17:37:00</t>
  </si>
  <si>
    <t>202501070000631395</t>
  </si>
  <si>
    <t>202501070000631395# 宽带账号:15006665734; 联系电话：15006665734，问题类型：此工单为群障修复工单，根据群障全量闭环修复管理要求，为确保客户网络通畅，请装维人员跟进修复网络问题，谢谢！ 
 群障标题：公告。故障描述：主干光纤断或OLT检测不到预期的光信号（LOS）主叫号码：15006665734.0;该号码仅供参考，请优先联系宽带账号。</t>
  </si>
  <si>
    <t>2025-01-07 17:41:45</t>
  </si>
  <si>
    <t>2025-01-07 17:42:51</t>
  </si>
  <si>
    <t>SD-852-333135-732-216</t>
  </si>
  <si>
    <t>SD-057-250107-879065-3057</t>
  </si>
  <si>
    <t>2025-01-07 14:20:38</t>
  </si>
  <si>
    <t>普通区域-奎文区-十甲花园B区-15318962762-1000M-宽带上网投诉-次数0-202501070000426997</t>
  </si>
  <si>
    <t>202501070000426997</t>
  </si>
  <si>
    <t>202501070000426997#宽带账号：15318962762；宽带地址：潍坊奎文区高新城区金马路十甲花园B区22号楼*********；客户来电反映宽带/电脑无法连接，/客户不配合排障，要求上门，请协助处理，谢谢！！来电流水：2025010714172449120884085，联系电话15318962762</t>
  </si>
  <si>
    <t>2025-01-07 14:43:24</t>
  </si>
  <si>
    <t>2025-01-07 14:43:47</t>
  </si>
  <si>
    <t>SD-057-250107-216578-1291</t>
  </si>
  <si>
    <t>2025-01-07 10:27:51</t>
  </si>
  <si>
    <t>80+普通-普通区域--null--魔百和投诉-次数0-202501060000763216</t>
  </si>
  <si>
    <t>202501060000763216</t>
  </si>
  <si>
    <t xml:space="preserve">202501060000763216#客户来电反馈语音遥控器无法使用语音功能，其他按键可使用，重新连接蓝牙未恢复，请协助处理谢谢联系电话：13869628797；联系人：辛*；来电流水：2025010620261766720837168
</t>
  </si>
  <si>
    <t>2025-01-07 14:10:42</t>
  </si>
  <si>
    <t>升级机顶盒版本</t>
  </si>
  <si>
    <t>SD-057-250107-783256-3637</t>
  </si>
  <si>
    <t>2025-01-07 15:35:05</t>
  </si>
  <si>
    <t>【调研】-普通区域-昌乐县-阿陀沿街自然村-15853665091-300M-魔百和投诉-次数0-20250107100500X500347957</t>
  </si>
  <si>
    <t>20250107100500X500347957</t>
  </si>
  <si>
    <t>宽带移机一直没有处理，好长时间，</t>
  </si>
  <si>
    <t>2025-01-07 15:42:29</t>
  </si>
  <si>
    <t>家庭业务-&gt;产品质量-&gt;互联网电视(移动高清)-&gt;全局流转-&gt;功能使用-&gt;机顶盒无法开机-&gt;全局流转</t>
  </si>
  <si>
    <t>2025-01-07 15:42:52</t>
  </si>
  <si>
    <t>SD-852-306814-210-10885</t>
  </si>
  <si>
    <t>SD-057-250107-324718-1137</t>
  </si>
  <si>
    <t>2025-01-07 10:15:00</t>
  </si>
  <si>
    <t>80+普通-普通区域-诸城市-昌城辛庄子-15762583578-1000M-宽带上网投诉-次数0-202501070000202209</t>
  </si>
  <si>
    <t>202501070000202209</t>
  </si>
  <si>
    <t>202501070000202209#宽带账号：15762583578；联系电话：15762583578宽带地址：潍坊诸城市昌城镇辛庄子村昌城辛庄子辛庄子村14#箱*；客户来电反映宽带无法使用，客户异机来电报修，线上指导无法配合操作，要求上门处理，来电流水：2025010710125727620813102</t>
  </si>
  <si>
    <t>2025-01-07 10:33:07</t>
  </si>
  <si>
    <t>2025-01-07 10:34:58</t>
  </si>
  <si>
    <t>SD-851-280059-250-23349</t>
  </si>
  <si>
    <t>SD-057-250107-954260-1150</t>
  </si>
  <si>
    <t>2025-01-07 10:16:20</t>
  </si>
  <si>
    <t>【调研】-普通区域-潍城区-汇轩名城-13589169485-100M-宽带上网投诉-次数0-202501070000204894</t>
  </si>
  <si>
    <t>2025-01-08 11:17:00</t>
  </si>
  <si>
    <t>202501070000204894</t>
  </si>
  <si>
    <t xml:space="preserve">202501070000204894#流程受理流水号：20250107101333135891694851038831
客户号码:13589169485
客户姓名:于**
投诉地市:潍坊
来话流水:2025010710131786420818535
宽带账号:13589169485
宽带账号归属地市:潍坊
宽带账号归属区县:潍城区
故障地址:潍坊潍城区南关街道安顺路汇轩名城4号楼*********
联系电话:13589169485
联系人:先生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故障时间:2025-01-07 10:13:58
具体故障现象:网速慢卡顿，
客户其他诉求:客户侧为质差终端，要求上门更换终端并一并处理故障问题。
</t>
  </si>
  <si>
    <t>2025-01-07 10:19:08</t>
  </si>
  <si>
    <t>2025-01-07 10:19:34</t>
  </si>
  <si>
    <t>SD-057-250107-863071-1166</t>
  </si>
  <si>
    <t>2025-01-07 10:17:02</t>
  </si>
  <si>
    <t>【调研】-80+银卡-(目标)普通区域-昌乐县-西水坡村自然村-13791632887-200M-宽带上网投诉-次数0-202501070000203508</t>
  </si>
  <si>
    <t>2025-01-08 11:18:00</t>
  </si>
  <si>
    <t>202501070000203508</t>
  </si>
  <si>
    <t>202501070000203508#宽带账号：13791632887；宽带地址：潍坊昌乐县朱刘街道西水坡村西水坡村自然村西水坡村二期3#（许长明东墙）*********；接入方式：FTTH，当前是否在线：在线，端到端诊断结果：客户侧设备问题，是否智能网关：，客户反映电视无法观看，老人在家，要求尽快处理回复！联系电话：13791632887</t>
  </si>
  <si>
    <t>2025-01-07 10:23:11</t>
  </si>
  <si>
    <t>2025-01-07 10:24:12</t>
  </si>
  <si>
    <t>SD-057-250107-432791-1697</t>
  </si>
  <si>
    <t>2025-01-07 11:12:53</t>
  </si>
  <si>
    <t>【调研】-80+普通-普通区域-安丘市-辛家庄村自然村-15753652768-500M-宽带上网投诉-次数0-202501070000273238</t>
  </si>
  <si>
    <t>202501070000273238</t>
  </si>
  <si>
    <t>202501070000273238#流程受理流水号：20250107111209157536527681061693
客户号码:15753652768
客户姓名:杨**
投诉地市:潍坊
来话流水:2025010711085159320876063
宽带账号:15753652768
宽带账号归属地市:潍坊
宽带账号归属区县:安丘市
故障地址:潍坊安丘市刘家尧镇辛家庄村辛家庄村自然村5号箱辛国明东山*********
联系电话:15753652768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光功率:-18.01
故障大类:宽带/电视
故障细类:网速慢/上网掉线(专席)
携转原因:
故障时间:2025-01-07 11:16:02
具体故障现象:网速慢卡顿，
客户其他诉求:客户表示一直没修好，要求更换师傅上门 
;宽带小区$[辛家庄村自然村]$</t>
  </si>
  <si>
    <t>2025-01-07 11:28:55</t>
  </si>
  <si>
    <t>2025-01-07 11:29:25</t>
  </si>
  <si>
    <t>SD-057-250107-802654-3423</t>
  </si>
  <si>
    <t>2025-01-07 15:05:19</t>
  </si>
  <si>
    <t>80+银卡-普通区域-安丘市-安丘市金融中心-13561410637-300M-宽带上网投诉-次数0-20250107150338X418298104</t>
  </si>
  <si>
    <t>20250107150338X418298104</t>
  </si>
  <si>
    <t xml:space="preserve">流程受理流水号：20250107150147135614106371130620
客户号码:13561410637
客户姓名:李**
投诉地市:潍坊
来话流水:2025010715011917220808316
宽带账号:13561410637
宽带账号归属地市:潍坊
宽带账号归属区县:安丘市
故障地址:潍坊安丘市兴安街道翠微路墨溪古巷墨溪古巷6号楼*********
联系电话:13561410637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15:02:57
具体故障现象:光猫亮红灯，
客户其他诉求:
</t>
  </si>
  <si>
    <t>2025-01-07 15:06:19</t>
  </si>
  <si>
    <t>2025-01-07 15:06:35</t>
  </si>
  <si>
    <t>SD-057-250107-367082-3132</t>
  </si>
  <si>
    <t>2025-01-07 14:29:29</t>
  </si>
  <si>
    <t>【调研】-80+银卡-普通区域-奎文区-瑞龙湾-15966119188-1000M-宽带上网投诉-次数0-202501070000435582</t>
  </si>
  <si>
    <t>202501070000435582</t>
  </si>
  <si>
    <t>202501070000435582#宽带帐号：15966119188宽带地址；潍坊奎文区东关街道四平路瑞龙湾8号楼********，客户来电反映表示宽带网络无法使用，客户不配合线上指导，要求尽快上门，谢谢！联系电话：15966119188联系人：男士；来电流水：2025010714255879620800771</t>
  </si>
  <si>
    <t>2025-01-07 14:31:43</t>
  </si>
  <si>
    <t>2025-01-07 14:32:11</t>
  </si>
  <si>
    <t>SD-851-255237-10269-24436</t>
  </si>
  <si>
    <t>SD-057-250107-482316-1221</t>
  </si>
  <si>
    <t>2025-01-07 10:21:10</t>
  </si>
  <si>
    <t>【调研】-普通区域-高密市-今日星城-17853632881-1000M-宽带上网投诉-次数0-202501070000209825</t>
  </si>
  <si>
    <t>202501070000209825</t>
  </si>
  <si>
    <t xml:space="preserve">202501070000209825#客户来电反映宽带无法使用，线上排障不认可，要求维修人员上门维修，请尽快协助处理，谢谢  联系人：女士 联系电话：本机 流水：2025010710182373020899087
</t>
  </si>
  <si>
    <t>2025-01-07 10:24:58</t>
  </si>
  <si>
    <t>2025-01-07 10:25:15</t>
  </si>
  <si>
    <t>SD-851-330159-15365-12041</t>
  </si>
  <si>
    <t>SD-057-250107-792410-1289</t>
  </si>
  <si>
    <t>2025-01-07 10:27:40</t>
  </si>
  <si>
    <t>80+金卡-普通区域-临朐县-捎门小区二期-13506493387-200M-宽带上网投诉-次数0-202501070000210792</t>
  </si>
  <si>
    <t>202501070000210792</t>
  </si>
  <si>
    <t>202501070000210792#受理号码 : 135****3387客户姓名 : 姚**号码归属地 : 潍坊临朐 － 临朐用户品牌 : 全球通
客户来电反映，宽带无法上网，光信号红灯，按流程排查未恢复，请协助处理，谢谢！
联系人：女士  联系电话：13506493387  宽带地址潍坊临朐县城关街道创新路捎门小区二期4号箱石门涂料（外墙-创新路路东）********* 电话流水：2025010710210201020841251</t>
  </si>
  <si>
    <t>2025-01-07 10:31:35</t>
  </si>
  <si>
    <t>2025-01-07 10:31:49</t>
  </si>
  <si>
    <t>SD-057-250107-368410-3634</t>
  </si>
  <si>
    <t>2025-01-07 15:33:50</t>
  </si>
  <si>
    <t>【调研】-普通区域-临朐县-惠中园小区-13616466259-200M-宽带上网投诉-次数0-202501070000501538</t>
  </si>
  <si>
    <t>2025-01-08 16:34:00</t>
  </si>
  <si>
    <t>202501070000501538</t>
  </si>
  <si>
    <t>202501070000501538#13616466259潍坊客户要求更换设备，表示用的时间长了设备老了网络慢，但不想办理全光WiFi，请核实处理，联系电话13475367653</t>
  </si>
  <si>
    <t>2025-01-07 15:42:59</t>
  </si>
  <si>
    <t>2025-01-07 15:43:35</t>
  </si>
  <si>
    <t>SD-851-249544-20593-15478</t>
  </si>
  <si>
    <t>SD-057-250107-680541-4626</t>
  </si>
  <si>
    <t>2025-01-07 17:26:52</t>
  </si>
  <si>
    <t>普通区域-青州市-南张楼村自然村-13863676256-300M-业务受理宽带-次数0-202501070000619714</t>
  </si>
  <si>
    <t>202501070000619714</t>
  </si>
  <si>
    <t>202501070000619714# 宽带账号:13863676256; 联系电话：13863676256，问题类型：此工单为群障修复工单，根据群障全量闭环修复管理要求，为确保客户网络通畅，请装维人员跟进修复网络问题，谢谢！ 
 群障标题：公告。故障描述：潍坊青州市南张楼村自然村光缆故障，预估24小时恢复，请帮忙拦截,如有需要请联系片区装维师傅刘群波15706307684主叫号码：13863676256.0;该号码仅供参考，请优先联系宽带账号。</t>
  </si>
  <si>
    <t>2025-01-07 17:44:37</t>
  </si>
  <si>
    <t>SD-851-238765-3519-5514</t>
  </si>
  <si>
    <t>SD-057-250107-392476-1738</t>
  </si>
  <si>
    <t>普通区域-安丘市-大埠后村自然村-15265676812-100M-业务受理宽带-次数0-202501070000275418</t>
  </si>
  <si>
    <t>202501070000275418</t>
  </si>
  <si>
    <t>202501070000275418# 宽带账号:15265676812; 联系电话：15265676812，问题类型：此工单为群障修复工单，根据群障全量闭环修复管理要求，为确保客户网络通畅，请装维人员跟进修复网络问题，谢谢！ 
 群障标题：公告。故障描述：潍坊安丘市大埠后村自然村光缆故障，预估24小时恢复，请帮忙拦截,如有需要请联系片区装维师傅王永琳15706307091主叫号码：15806481998.0;该号码仅供参考，请优先联系宽带账号。</t>
  </si>
  <si>
    <t>2025-01-07 11:47:12</t>
  </si>
  <si>
    <t>2025-01-07 11:50:01</t>
  </si>
  <si>
    <t>SD-851-244838-3938-26751</t>
  </si>
  <si>
    <t>SD-057-250107-160982-2998</t>
  </si>
  <si>
    <t>2025-01-07 14:10:29</t>
  </si>
  <si>
    <t>80+银卡-普通区域-潍城区-潍坊市小商品城-13791617626-200M-宽带上网投诉-次数0-202501070000416963</t>
  </si>
  <si>
    <t>2025-01-08 15:11:00</t>
  </si>
  <si>
    <t>202501070000416963</t>
  </si>
  <si>
    <t>202501070000416963#宽带账号：13791617626，宽带地址：潍坊潍城区南关街道青年路潍坊市小商品城3楼17#（3区3号）*********，客户来电表示移动宽带无法上网，客户拒绝配合操作，要求师傅上门，请协助处理，谢谢，联系人：女士，联系号码：13791617626，来电流水：2025010714050073320819350</t>
  </si>
  <si>
    <t>2025-01-07 14:17:50</t>
  </si>
  <si>
    <t>2025-01-07 14:18:12</t>
  </si>
  <si>
    <t>SD-057-250107-628319-3084</t>
  </si>
  <si>
    <t>2025-01-07 14:25:37</t>
  </si>
  <si>
    <t>普通区域--null-1361636008502-宽带上网投诉-次数0-202501070000433834</t>
  </si>
  <si>
    <t>2025-01-08 15:26:00</t>
  </si>
  <si>
    <t>202501070000433834</t>
  </si>
  <si>
    <t>202501070000433834#流程受理流水号：2025010714250113616360085021118636
客户号码:1361636008502
客户姓名:贾**
投诉地市:潍坊
来话流水:2025010714240446720874901
宽带账号:1361636008502
账号归属区县:寿光-文家网格-铁通大众直销
联系电话:13616360085
联系人:先生/女士
宽带地址:潍坊
工单紧急程度:紧急
是否投诉倾向:否
是否重复投诉:否
是否携转意向:否
是否有升级投诉倾向:否
*业务名称:业务融合开机流程宽带
投诉内容:手机号码：1361636008502，【问题描述】客户已办理宽带业务，有开通单，要求装维尽快联系上门，请处理，谢谢。联系电话：13616360085，联系人：先生/女士，录音流水号：2025010714240446720874901。受理明细：531920062399999999。
在途开通单信息：536250103701308932，1361636008502，2025-01-03 14:16:47，业务融合开机流程宽带，处理中，手写判断和地址录入
是否到厅:否
业务名称:业务融合开机流程宽带
;宽带小区$[null]$</t>
  </si>
  <si>
    <t>2025-01-07 17:44:14</t>
  </si>
  <si>
    <t>SD-057-250107-089715-1275</t>
  </si>
  <si>
    <t>2025-01-07 10:26:32</t>
  </si>
  <si>
    <t>普通区域-寿光市-王高三村自然村-13562661580-300M-宽带上网投诉-次数0-202501070000215287</t>
  </si>
  <si>
    <t>202501070000215287</t>
  </si>
  <si>
    <t>202501070000215287#宽带账号：13562661580；宽带地址：潍坊寿光市王高镇王高三村王高三村自然村王高三村；客户来电反映宽带无法上网，客户为老人无法配合排障，要求上门，请协助处理，谢谢！联系电话：本机；联系人：先生；来电流水：2025010710233178620880184</t>
  </si>
  <si>
    <t>2025-01-07 10:28:08</t>
  </si>
  <si>
    <t>2025-01-07 10:28:25</t>
  </si>
  <si>
    <t>SD-057-250107-813274-1239</t>
  </si>
  <si>
    <t>2025-01-07 10:23:02</t>
  </si>
  <si>
    <t>80+普通-FTTR-(目标)普通区域-寿光市-北洛营业厅-13455688654-1000M-宽带上网投诉-次数0-20250107102014X414758558</t>
  </si>
  <si>
    <t>20250107102014X414758558</t>
  </si>
  <si>
    <t xml:space="preserve">流程受理流水号：20250107101919134556886541041054
客户号码:13455688654
客户姓名:赵**
投诉地市:潍坊
来话流水:2025010710181630920897127
宽带账号:13455688654
宽带账号归属地市:潍坊
宽带账号归属区县:寿光市
故障地址:潍坊寿光市北洛镇特钢路北洛沿街3号箱*********
联系电话:15165643456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10:19:40
具体故障现象:光猫亮红灯，
客户其他诉求:
</t>
  </si>
  <si>
    <t>2025-01-07 10:29:32</t>
  </si>
  <si>
    <t>2025-01-07 10:30:12</t>
  </si>
  <si>
    <t>SD-852-308638-1443-28246</t>
  </si>
  <si>
    <t>SD-057-250107-567420-3487</t>
  </si>
  <si>
    <t>2025-01-07 15:14:33</t>
  </si>
  <si>
    <t>80+普通-普通区域-寿光市-东侯小区-18866778862-1000M-宽带上网投诉-次数0-202501070000483742</t>
  </si>
  <si>
    <t>202501070000483742</t>
  </si>
  <si>
    <t>202501070000483742#【已关注中国移动10086微信公众号】流程受理流水号：20250107151346188667788621134738
客户号码:18866778862
客户姓名:侯**
投诉地市:潍坊
来话流水:2025010715130267120877002
宽带账号:18866778862
宽带账号归属地市:潍坊
宽带账号归属区县:寿光市
故障地址:潍坊寿光市胡营东侯村东侯小区3号楼*********
联系电话:18866778862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15:13:51
具体故障现象:客户来电表示宽带上不了网，我处核实到光猫不亮灯，检查电源插排，按钮未恢复，请协助谢谢
客户其他诉求:
;宽带小区$[东侯小区]$</t>
  </si>
  <si>
    <t>2025-01-07 15:16:11</t>
  </si>
  <si>
    <t>2025-01-07 15:16:36</t>
  </si>
  <si>
    <t>SD-851-279035-4124-27543</t>
  </si>
  <si>
    <t>SD-057-250107-324689-4959</t>
  </si>
  <si>
    <t>2025-01-07 17:57:09</t>
  </si>
  <si>
    <t>80+金卡-普通区域-安丘市-湖景龙湾-13605369396-100M-业务受理宽带-次数0-202501070000647202</t>
  </si>
  <si>
    <t>2025-01-08 17:58:00</t>
  </si>
  <si>
    <t>202501070000647202</t>
  </si>
  <si>
    <t>202501070000647202#【已关注中国移动10086微信公众号】 宽带账号:13605369396; 联系电话：13605369396，问题类型：此工单为群障修复工单，根据群障全量闭环修复管理要求，为确保客户网络通畅，请装维人员跟进修复网络问题，谢谢！ 
 群障标题：公告。故障描述：潍坊安丘市湖景龙湾光缆故障，预估24小时恢复，请帮忙拦截,如有需要请联系片区装维师傅何成庆15706307023主叫号码：13605369396.0;该号码仅供参考，请优先联系宽带账号。</t>
  </si>
  <si>
    <t>2025-01-07 18:12:51</t>
  </si>
  <si>
    <t>2025-01-07 18:14:10</t>
  </si>
  <si>
    <t>SD-057-250107-367908-1151</t>
  </si>
  <si>
    <t>2025-01-07 10:16:22</t>
  </si>
  <si>
    <t>【调研】-80+银卡-普通区域-安丘市-万家庄村自然村-15763006680-200M-业务受理宽带-次数0-202501070000203294</t>
  </si>
  <si>
    <t>202501070000203294</t>
  </si>
  <si>
    <t>202501070000203294#【已关注中国移动10086微信公众号】 宽带账号:15763006680; 联系电话：15763006680，问题类型：此工单为群障修复工单，根据群障全量闭环修复管理要求，为确保客户网络通畅，请装维人员跟进修复网络问题，谢谢！ 
 群障标题：公告。故障描述：潍坊安丘市万家庄村自然村光缆故障，预估24小时恢复，请帮忙拦截,如有需要请联系片区装维师傅杨宇君15706307092主叫号码：18366513360.0;该号码仅供参考，请优先联系宽带账号。</t>
  </si>
  <si>
    <t>2025-01-07 10:19:17</t>
  </si>
  <si>
    <t>2025-01-07 10:22:57</t>
  </si>
  <si>
    <t>SD-057-250107-638915-1157</t>
  </si>
  <si>
    <t>2025-01-07 10:16:38</t>
  </si>
  <si>
    <t>普通区域-奎文区-董家小区二期-15762589277-300M-业务受理宽带-次数0-202501070000204123</t>
  </si>
  <si>
    <t>202501070000204123</t>
  </si>
  <si>
    <t>202501070000204123#【已关注中国移动10086微信公众号】 宽带账号:15762589277; 联系电话：15762589277，问题类型：此工单为群障修复工单，根据群障全量闭环修复管理要求，为确保客户网络通畅，请装维人员跟进修复网络问题，谢谢！ 
 群障标题：公告。故障描述：潍坊奎文区董家小区二期光缆故障，预估24小时恢复，请帮忙拦截,如有需要请联系片区装维师傅凌富强15706366521主叫号码：13792693062.0;该号码仅供参考，请优先联系宽带账号。</t>
  </si>
  <si>
    <t>2025-01-07 10:18:03</t>
  </si>
  <si>
    <t>2025-01-07 10:20:54</t>
  </si>
  <si>
    <t>SD-851-241222-10606-396</t>
  </si>
  <si>
    <t>SD-057-250107-726149-3046</t>
  </si>
  <si>
    <t>2025-01-07 14:19:22</t>
  </si>
  <si>
    <t>普通区域-奎文区-创智园-15866580033-100M-宽带上网投诉-次数0-202501070000427796</t>
  </si>
  <si>
    <t>2025-01-08 15:20:00</t>
  </si>
  <si>
    <t>202501070000427796</t>
  </si>
  <si>
    <t>202501070000427796#流程受理流水号：20250107141846158665800331116538
客户号码:15866580033
客户姓名:朱**
投诉地市:潍坊
来话流水:2025010714175887220891761
宽带账号:15866580033
账号归属区县:奎文
联系电话:15163617566
联系人:先生/女士
宽带地址:潍坊
工单紧急程度:一般
是否投诉倾向:否
是否重复投诉:否
是否携转意向:否
是否有升级投诉倾向:否
*业务名称:业务融合移机流程宽带
投诉内容:手机号码：15866580033，【问题描述】客户已办理宽带业务，有开通单，要求装维尽快联系上门，请处理，谢谢。联系电话：15163617566，联系人：先生/女士，录音流水号：2025010714175887220891761。受理明细：531920062399999999。
在途开通单信息：536250106030816944，15866580033，2025-01-06 10:28:21，业务融合移机流程宽带，处理中，黄单建设（楼宇）
是否到厅:否
业务名称:业务融合移机流程宽带
;宽带小区$[创智园]$</t>
  </si>
  <si>
    <t>2025-01-07 14:40:46</t>
  </si>
  <si>
    <t>已上报市场部门进行覆盖价值评估</t>
  </si>
  <si>
    <t>2025-01-07 14:41:07</t>
  </si>
  <si>
    <t>SD-852-274662-394-14065</t>
  </si>
  <si>
    <t>SD-057-250107-021738-4698</t>
  </si>
  <si>
    <t>2025-01-07 17:34:51</t>
  </si>
  <si>
    <t>80+普通-普通区域-寿光市-胡营沿街-15154463386-1000M-宽带上网投诉-次数0-202501070000626511</t>
  </si>
  <si>
    <t>2025-01-08 18:35:00</t>
  </si>
  <si>
    <t>202501070000626511</t>
  </si>
  <si>
    <t>202501070000626511#【已关注中国移动10086微信公众号】流程受理流水号：20250107173336151544633861180708
客户号码:15154463386
客户姓名:王**
投诉地市:潍坊
来话流水:2025010717330049420848846
宽带账号:15154463386
宽带账号归属地市:潍坊
宽带账号归属区县:寿光市
故障地址:潍坊寿光市胡营胡一村胡一村自然村胡一村35号箱*********
联系电话:15966141659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故障细类:宽带网速慢/卡顿
携转原因:
故障时间:2025-01-07 17:34:29
具体故障现象:打不开网页，
客户其他诉求:
;宽带小区$[胡营沿街]$</t>
  </si>
  <si>
    <t>2025-01-07 17:52:35</t>
  </si>
  <si>
    <t>2025-01-07 17:53:04</t>
  </si>
  <si>
    <t>SD-851-314747-531-17082</t>
  </si>
  <si>
    <t>SD-057-250107-970351-3102</t>
  </si>
  <si>
    <t>2025-01-07 14:26:31</t>
  </si>
  <si>
    <t>【调研】-80+普通-普通区域-奎文区-聚类-潍坊高新区谷德广场-18366583253-1000M-业务受理宽带-次数0-202501070000434157</t>
  </si>
  <si>
    <t>202501070000434157</t>
  </si>
  <si>
    <t>202501070000434157# 宽带账号:18366583253; 联系电话：18366583253，问题类型：此工单为群障修复工单，根据群障全量闭环修复管理要求，为确保客户网络通畅，请装维人员跟进修复网络问题，谢谢！ 
 群障标题：公告。故障描述：潍坊奎文区聚类-潍坊高新区谷德广场光缆故障，预估24小时恢复，请帮忙拦截,如有需要请联系片区装维师傅倪苹伟15706366536主叫号码：18366583253.0;该号码仅供参考，请优先联系宽带账号。</t>
  </si>
  <si>
    <t>2025-01-07 14:48:58</t>
  </si>
  <si>
    <t>2025-01-07 14:49:16</t>
  </si>
  <si>
    <t>SD-851-280365-428-1401</t>
  </si>
  <si>
    <t>SD-057-250107-065349-1257</t>
  </si>
  <si>
    <t>【调研】-80+银卡-普通区域-青州市-南洋花园-15095137625-100M-业务受理宽带-次数0-202501070000214407</t>
  </si>
  <si>
    <t>202501070000214407</t>
  </si>
  <si>
    <t>202501070000214407# 宽带账号:15095137625; 联系电话：15095137625，问题类型：此工单为群障修复工单，根据群障全量闭环修复管理要求，为确保客户网络通畅，请装维人员跟进修复网络问题，谢谢！ 
 群障标题：公告。故障描述：主干光纤断或OLT检测不到预期的光信号（LOS）主叫号码：15095137625.0;该号码仅供参考，请优先联系宽带账号。</t>
  </si>
  <si>
    <t>2025-01-07 10:28:59</t>
  </si>
  <si>
    <t>2025-01-07 10:29:14</t>
  </si>
  <si>
    <t>SD-057-250107-897235-3683</t>
  </si>
  <si>
    <t>2025-01-07 15:39:22</t>
  </si>
  <si>
    <t>普通区域-寿光市-北官庄村自然村-13656466992-300M-宽带上网投诉-次数0-202501070000509707</t>
  </si>
  <si>
    <t>202501070000509707</t>
  </si>
  <si>
    <t>202501070000509707#流程受理流水号：20250107153804136564669921143087
客户号码:13656466992
客户姓名:王**
投诉地市:潍坊
来话流水:2025010715370632420827688
宽带账号:13656466992
账号归属区县:寿光市飞马通讯器材商店（社区）
联系电话:15763091416
联系人:女士
宽带地址:潍坊
工单紧急程度:一般
是否投诉倾向:否
是否重复投诉:否
是否携转意向:否
是否有升级投诉倾向:否
*业务名称:业务融合开机流程宽带
投诉内容:手机号码：13656466992，【问题描述】客户已办理宽带业务，有开通单，要求装维尽快联系上门，请处理，谢谢。联系电话：15763091416，联系人：女士，录音流水号：2025010715370632420827688。受理明细：531920062399999999。
在途开通单信息：536241227571257126，13656466992，2024-12-27 12:43:38，业务融合开机流程宽带，处理中，黄单建设（楼宇）
是否到厅:否
业务名称:业务融合开机流程宽带
;宽带小区$[北官庄村自然村]$</t>
  </si>
  <si>
    <t>2025-01-07 15:45:43</t>
  </si>
  <si>
    <t>2025-01-07 15:46:13</t>
  </si>
  <si>
    <t>SD-851-278545-7228-25980</t>
  </si>
  <si>
    <t>SD-057-250107-243967-3674</t>
  </si>
  <si>
    <t>2025-01-07 15:38:21</t>
  </si>
  <si>
    <t>80+银卡-普通区域-昌乐县-团埠子-15069624523-1000M-宽带上网投诉-次数0-20250107153633X393106720</t>
  </si>
  <si>
    <t>20250107153633X393106720</t>
  </si>
  <si>
    <t xml:space="preserve">【农村网络投诉】流程受理流水号：20250107153609150696245231142452
客户号码:15069624523
客户姓名:罗**
投诉地市:潍坊
来话流水:2025010715342555220888554
宽带账号:15069624523
宽带账号归属地市:潍坊
宽带账号归属区县:昌乐县
故障地址:潍坊昌乐县红河镇团埠子团埠子团埠子村2#*********
联系电话:19861317859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故障细类:网速慢/上网掉线(专席)
携转原因:
故障时间:2025-01-07 15:42:47
具体故障现象:网速慢卡顿，
客户其他诉求:
</t>
  </si>
  <si>
    <t>2025-01-07 15:50:12</t>
  </si>
  <si>
    <t>2025-01-07 15:50:52</t>
  </si>
  <si>
    <t>SD-851-277235-21439-9250</t>
  </si>
  <si>
    <t>SD-057-250107-709418-4580</t>
  </si>
  <si>
    <t>2025-01-07 17:20:11</t>
  </si>
  <si>
    <t>普通区域-寒亭区-和旭裕华苑-15065694098-100M-宽带上网投诉-次数0-202501070000613731</t>
  </si>
  <si>
    <t>202501070000613731</t>
  </si>
  <si>
    <t>202501070000613731#15065694098客户来电反映宽带网速慢，系统显示质差光猫，要求维修人员上门维修，请尽快协助处理，谢谢  联系人：女士 联系电话：本机 流水：2025010717173273820852960</t>
  </si>
  <si>
    <t>2025-01-07 17:38:43</t>
  </si>
  <si>
    <t>2025-01-07 17:39:12</t>
  </si>
  <si>
    <t>SD-057-250107-827046-5466</t>
  </si>
  <si>
    <t>2025-01-07 18:47:17</t>
  </si>
  <si>
    <t>80+金卡-普通区域-潍城区-金都南苑-18364661555-300M-业务受理宽带-次数0-202501070000687880</t>
  </si>
  <si>
    <t>202501070000687880</t>
  </si>
  <si>
    <t>202501070000687880#【已关注中国移动10086微信公众号】 宽带账号:18364661555; 联系电话：18364661555，问题类型：此工单为群障修复工单，根据群障全量闭环修复管理要求，为确保客户网络通畅，请装维人员跟进修复网络问题，谢谢！ 
 群障标题：公告。故障描述：潍坊潍城区金都南苑光缆故障，预估24小时恢复，请帮忙拦截,如有需要请联系片区装维师傅刘超15706307852主叫号码：18364661555.0;该号码仅供参考，请优先联系宽带账号。</t>
  </si>
  <si>
    <t>2025-01-07 19:02:06</t>
  </si>
  <si>
    <t>2025-01-07 19:02:32</t>
  </si>
  <si>
    <t>SD-057-250107-489076-1753</t>
  </si>
  <si>
    <t>2025-01-07 11:17:18</t>
  </si>
  <si>
    <t>【调研】-80+金卡-普通区域-临朐县-疾藜沟自然村-15763631811-1000M-宽带上网投诉-次数0-20250107111528X728747165</t>
  </si>
  <si>
    <t>20250107111528X728747165</t>
  </si>
  <si>
    <t xml:space="preserve">【农村网络投诉】流程受理流水号：20250107111429157636318111062592
客户号码:15763631811
客户姓名:郇**
投诉地市:潍坊
来话流水:2025010711141461920858837
宽带账号:15763631811
宽带账号归属地市:潍坊
宽带账号归属区县:临朐县
故障地址:潍坊临朐县蒋峪镇人民政府疾藜沟疾藜沟自然村疾藜沟（扩容）6号箱赵同华（外墙）*********
联系电话:15763631811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11:15:09
具体故障现象:光猫亮红灯，
客户其他诉求:
</t>
  </si>
  <si>
    <t>2025-01-07 11:24:19</t>
  </si>
  <si>
    <t>2025-01-07 11:24:47</t>
  </si>
  <si>
    <t>SD-851-300162-26873-10627</t>
  </si>
  <si>
    <t>SD-057-250107-950248-3001</t>
  </si>
  <si>
    <t>2025-01-07 14:11:02</t>
  </si>
  <si>
    <t>【调研】-80+银卡-普通区域-奎文区-银通社区-15064666178-1000M-宽带上网投诉-次数0-20250107140811X911613410</t>
  </si>
  <si>
    <t>20250107140811X911613410</t>
  </si>
  <si>
    <t xml:space="preserve">流程受理流水号：20250107140734150646661781112892
客户号码:15064666178
客户姓名:张**
投诉地市:潍坊
来话流水:2025010714032321920898677
宽带账号:15064666178
宽带账号归属地市:潍坊
宽带账号归属区县:高新
故障地址:潍坊高新清池高新二路银通社区15号楼*********
联系电话:19558506817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故障时间:2025-01-07 14:07:48
具体故障现象:光猫亮红灯，
客户其他诉求:客户来电要求尽快处理 谢谢 
</t>
  </si>
  <si>
    <t>2025-01-07 14:21:40</t>
  </si>
  <si>
    <t>2025-01-07 14:22:02</t>
  </si>
  <si>
    <t>SD-851-280341-8710-5545</t>
  </si>
  <si>
    <t>SD-057-250107-714862-3958</t>
  </si>
  <si>
    <t>2025-01-07 16:14:42</t>
  </si>
  <si>
    <t>【重投】-【调研】-80+普通-普通区域-昌邑市-采邑新新家园B区-13276366890-1000M-宽带上网投诉-次数0-202501070000538329</t>
  </si>
  <si>
    <t>2025-01-08 17:15:00</t>
  </si>
  <si>
    <t>202501070000538329</t>
  </si>
  <si>
    <t xml:space="preserve">202501070000538329#宽带账号：13276366890  ；宽带地址：潍坊昌邑市城区建设路采邑新新家园B区采邑新新家园B区43号楼3楼西户 ；客户来电反映宽带网速慢，无法配合线上指导/客户不配合排障，要求上门，请协助处理，谢谢！联系电话： 13276366890 ；联系人：13276366890  ；通话中涉及投诉，来电流水：2025010716070897020864111 。 
</t>
  </si>
  <si>
    <t>2025-01-07 16:15:37</t>
  </si>
  <si>
    <t>SD-851-337646-5189-1006</t>
  </si>
  <si>
    <t>SD-057-250107-519463-4723</t>
  </si>
  <si>
    <t>2025-01-07 17:36:48</t>
  </si>
  <si>
    <t>80+银卡-普通区域-青州市-小营村-15806488672-200M-业务受理宽带-次数0-202501070000631490</t>
  </si>
  <si>
    <t>202501070000631490</t>
  </si>
  <si>
    <t>202501070000631490# 宽带账号:15806488672; 联系电话：15806488672，问题类型：此工单为群障修复工单，根据群障全量闭环修复管理要求，为确保客户网络通畅，请装维人员跟进修复网络问题，谢谢！ 
 群障标题：公告。故障描述：小营村主叫号码：15095190027.0;该号码仅供参考，请优先联系宽带账号。</t>
  </si>
  <si>
    <t>2025-01-07 17:43:29</t>
  </si>
  <si>
    <t>2025-01-07 17:44:34</t>
  </si>
  <si>
    <t>SD-057-250107-827643-3116</t>
  </si>
  <si>
    <t>2025-01-07 14:27:25</t>
  </si>
  <si>
    <t>普通区域-高密市-王党村自然村-15853679660-300M-宽带上网投诉-次数0-202501070000434886</t>
  </si>
  <si>
    <t>202501070000434886</t>
  </si>
  <si>
    <t xml:space="preserve">202501070000434886#【已关注中国移动10086微信公众号】流程受理流水号：20250107142622158536796601119096
客户号码:15853679660
客户姓名:宋**
投诉地市:潍坊
来话流水:2025010714252486620893024
宽带账号:15853679660
宽带账号归属地市:潍坊
宽带账号归属区县:高密市
故障地址:潍坊高密市朝阳街道王党村王党村自然村高密王党村4号箱李玄胜家东*********
联系电话:15806490719
联系人:女士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故障时间:2025-01-07 14:26:32
具体故障现象:提示网络无法连接，
客户其他诉求:客户侧为质差终端，要求上门更换终端并一并处理故障问题。
</t>
  </si>
  <si>
    <t>2025-01-07 14:37:45</t>
  </si>
  <si>
    <t>2025-01-07 14:38:07</t>
  </si>
  <si>
    <t>SD-057-250107-715963-1253</t>
  </si>
  <si>
    <t>2025-01-07 10:26:02</t>
  </si>
  <si>
    <t>普通区域-寿光市-新城明珠东区-18265656195-1000M-宽带上网投诉-次数0-20250107102305X585611670</t>
  </si>
  <si>
    <t>20250107102305X585611670</t>
  </si>
  <si>
    <t xml:space="preserve">流程受理流水号：20250107102034182656561951041531
客户号码:18265656195
客户姓名:吴**
投诉地市:潍坊
来话流水:2025010710195593720823720
宽带账号:18265656195
宽带账号归属地市:潍坊
宽带账号归属区县:寿光市
故障地址:潍坊寿光市圣城街道公园街新城明珠东区8号楼*********
联系电话:18265656195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10:18:03
具体故障现象:PON灯闪，引导客户将光纤线插紧，将弯折的位置捋直后重启无效，请协助处理，谢谢
客户其他诉求:
</t>
  </si>
  <si>
    <t>2025-01-07 10:28:06</t>
  </si>
  <si>
    <t>2025-01-07 10:28:45</t>
  </si>
  <si>
    <t>SD-851-292636-4013-20573</t>
  </si>
  <si>
    <t>SD-057-250107-362147-4964</t>
  </si>
  <si>
    <t>2025-01-07 17:57:15</t>
  </si>
  <si>
    <t>普通区域-青州市-姜家村-13853691228-500M-宽带延伸服务-次数0-202501070000648486</t>
  </si>
  <si>
    <t>202501070000648486</t>
  </si>
  <si>
    <t xml:space="preserve">202501070000648486#流程受理流水号：20250107175540138536912281187084
客户号码:13853691228
客户姓名:刘**
投诉地市:潍坊
来话流水:2025010717534074120884227
宽带账号:13853691228
宽带账号归属地市:潍坊
宽带账号归属区县:青州市
故障地址:潍坊青州市东夏镇姜家村姜家村5#（村北修电动车）*********
联系电话:13853691228
联系人:女士
工单紧急程度:一般
是否有升级投诉倾向:否
是否重复投诉:否
是否携转意向:否
是否投诉倾向:否
是否智能网关:智能网关
当前是否在线:是
接入方式:FTTH
是否质差终端:无质差信息
光功率:-23.37
故障大类:宽带/电视
故障细类:宽带延伸服务
携转原因:
故障时间:2025-01-07 17:56:41
具体故障现象:调测其它设备，
</t>
  </si>
  <si>
    <t>2025-01-07 18:00:45</t>
  </si>
  <si>
    <t>2025-01-07 18:01:15</t>
  </si>
  <si>
    <t>SD-057-250107-209431-5038</t>
  </si>
  <si>
    <t>80+普通-普通区域-昌乐县-宝都鑫园-13468462074-100M-宽带上网投诉-次数0-20250107180335X215625640</t>
  </si>
  <si>
    <t>20250107180335X215625640</t>
  </si>
  <si>
    <t xml:space="preserve">流程受理流水号：20250107180150134684620741188760
客户号码:13468462074
客户姓名:赵*
投诉地市:潍坊
来话流水:2025010717501065620846048
宽带账号:13468462074
宽带账号归属地市:潍坊
宽带账号归属区县:昌乐县
故障地址:潍坊昌乐县城关街道站前街宝都鑫园9号楼*********
联系电话:15064615788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故障细类:网速慢/上网掉线(专席)
携转原因:
故障时间:2025-01-07 18:00:50
具体故障现象:频繁掉线，
客户其他诉求:
</t>
  </si>
  <si>
    <t>2025-01-07 18:11:51</t>
  </si>
  <si>
    <t>2025-01-07 18:12:22</t>
  </si>
  <si>
    <t>SD-057-250107-789430-5089</t>
  </si>
  <si>
    <t>2025-01-07 18:08:02</t>
  </si>
  <si>
    <t>80+普通-普通区域-诸城市-龙都街华美小区-15063696332-200M-宽带上网投诉-次数0-202501070000657716</t>
  </si>
  <si>
    <t>202501070000657716</t>
  </si>
  <si>
    <t>202501070000657716#流程受理流水号：20250107180151150636963321188764
客户号码:15063696332
客户姓名:王**
投诉地市:潍坊
来话流水:2025010718011655420861470
宽带账号:15063696332
宽带账号归属地市:潍坊
宽带账号归属区县:诸城市
故障地址:潍坊诸城市龙都街道兴华路兴华路华美小区华美小区3#箱*********
联系电话:15063696332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18:02:11
具体故障现象:打不开网页，客户来电反映宽带无法上网，我处正常排查，未恢复，请协助处理谢谢
客户其他诉求:
;宽带小区$[龙都街华美小区]$</t>
  </si>
  <si>
    <t>2025-01-07 18:12:50</t>
  </si>
  <si>
    <t>2025-01-07 18:13:18</t>
  </si>
  <si>
    <t>SD-057-250107-785493-5016</t>
  </si>
  <si>
    <t>2025-01-07 18:02:02</t>
  </si>
  <si>
    <t>80+白金-FTTR-普通区域-潍城区-巴塞小镇-13863679331-1000M-宽带上网投诉-次数0-20250107175928X968753386 一级督办</t>
  </si>
  <si>
    <t>20250107175928X968753386</t>
  </si>
  <si>
    <t xml:space="preserve">流程受理流水号：20250107175602138636793311187181
客户号码:13863679331
客户姓名:齐**
投诉地市:潍坊
来话流水:2025010717553667920804854
宽带账号:13863679331
宽带账号归属地市:潍坊
宽带账号归属区县:潍城区
故障地址:潍坊潍城区南关街道水库路巴塞小镇31号楼
联系电话:13863679331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故障细类:宽带无法上网(专席)
携转原因:
故障时间:2025-01-07 18:00:22
具体故障现象:光猫灯正常但电脑手机无法上网，
客户其他诉求:
</t>
  </si>
  <si>
    <t>2025-01-07 18:06:26</t>
  </si>
  <si>
    <t>2025-01-07 18:06:43</t>
  </si>
  <si>
    <t>SD-851-299313-13434-2479</t>
  </si>
  <si>
    <t>SD-057-250107-083259-5052</t>
  </si>
  <si>
    <t>2025-01-07 18:06:29</t>
  </si>
  <si>
    <t>普通区域-诸城市-石河头自然村-13906464744-100M-宽带上网投诉-次数0-202501070000657542</t>
  </si>
  <si>
    <t>202501070000657542</t>
  </si>
  <si>
    <t xml:space="preserve">202501070000657542#流程受理流水号：20250107180538139064647441189751
客户号码:13906464744
客户姓名:张*
投诉地市:潍坊
来话流水:2025010718051527520898622
宽带账号:13906464744
宽带账号归属地市:潍坊
宽带账号归属区县:诸城市
故障地址:潍坊诸城市林家村镇石河头石河头自然村石河头村东街北11号箱*********
联系电话:13906464744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故障时间:2025-01-07 18:00:32
具体故障现象:打不开网页，
客户其他诉求:客户侧为质差终端，要求上门更换终端并一并处理故障问题。
</t>
  </si>
  <si>
    <t>2025-01-07 18:09:16</t>
  </si>
  <si>
    <t>2025-01-07 18:09:44</t>
  </si>
  <si>
    <t>SD-057-250107-895326-4913</t>
  </si>
  <si>
    <t>2025-01-07 17:52:23</t>
  </si>
  <si>
    <t>80+银卡-普通区域-寿光市-南齐村自然村-15853620528-1000M-宽带上网投诉-次数0-202501070000643500</t>
  </si>
  <si>
    <t>202501070000643500</t>
  </si>
  <si>
    <t>202501070000643500#受理号码 : 15853620528客户姓名 : 夏**号码归属地 : 潍坊寿光 － 寿光用户品牌 : 全球通
联系人：先生        联系电话：15853620528
录音流水：2025010717485826820832447
客户称自己的宽带时不时断网，需要师傅上门处理，请处理，谢谢！</t>
  </si>
  <si>
    <t>2025-01-07 18:03:59</t>
  </si>
  <si>
    <t>2025-01-07 18:04:16</t>
  </si>
  <si>
    <t>SD-851-305316-21410-17675</t>
  </si>
  <si>
    <t>SD-057-250107-360742-1127</t>
  </si>
  <si>
    <t>2025-01-07 10:14:09</t>
  </si>
  <si>
    <t>【调研】-(目标)普通区域-昌邑市-东任家自然村-13793636565-200M-宽带上网投诉-次数0-20250107101133X893720657</t>
  </si>
  <si>
    <t>20250107101133X893720657</t>
  </si>
  <si>
    <t xml:space="preserve">【农村网络投诉】流程受理流水号：20250107100903137936365651037164
客户号码:13793636565
客户姓名:任**
投诉地市:潍坊
来话流水:2025010710085169320848896
宽带账号:13793636565
宽带账号归属地市:潍坊
宽带账号归属区县:昌邑市
故障地址:潍坊昌邑市卜庄镇东任家村东任家自然村2号箱任大福*********
联系电话:13793636565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10:10:11
具体故障现象:光猫亮红灯，
客户其他诉求:
</t>
  </si>
  <si>
    <t>2025-01-07 10:16:58</t>
  </si>
  <si>
    <t>SD-057-250107-309586-1746</t>
  </si>
  <si>
    <t>2025-01-07 11:16:42</t>
  </si>
  <si>
    <t>普通区域-安丘市-大埠后村自然村-15265676812-100M-业务受理宽带-次数0-202501070000273611</t>
  </si>
  <si>
    <t>202501070000273611</t>
  </si>
  <si>
    <t>202501070000273611#受理号码 : 15265676812  客户姓名 : 周**号码归属地 : 潍坊安丘 － 安丘-贾戈-片区用户品牌 : 神州行
客户来电称，宽带线路断裂，要求报修，在线排障告知故障提示，客户不认可，坚持要求报修，请处理，谢谢！
联系人：先生  联系电话：15806481998 录音流水：2025010711104770120806153</t>
  </si>
  <si>
    <t>2025-01-07 11:41:25</t>
  </si>
  <si>
    <t>2025-01-07 11:41:46</t>
  </si>
  <si>
    <t>SD-057-250107-896453-1671</t>
  </si>
  <si>
    <t>2025-01-07 11:10:33</t>
  </si>
  <si>
    <t>【调研】-80+银卡-普通区域-青州市-（铁通）清真社区李家街-13791675111-200M-宽带上网投诉-次数0-202501070000265330</t>
  </si>
  <si>
    <t>2025-01-08 12:11:00</t>
  </si>
  <si>
    <t>202501070000265330</t>
  </si>
  <si>
    <t>202501070000265330#宽带账号：13791675111；宽带地址：潍坊青州市云门山街道范公亭路（铁通）清真社区李家街清真社区李家街*********；客户来电反映宽带网速慢，经查询客户侧为质差终端，请协助上门更换终端并一并处理故障问题，谢谢！来电流水：2025010711071070820850101，联系电话：18753611322</t>
  </si>
  <si>
    <t>2025-01-07 11:23:57</t>
  </si>
  <si>
    <t>2025-01-07 11:24:20</t>
  </si>
  <si>
    <t>SD-057-250107-867315-3043</t>
  </si>
  <si>
    <t>2025-01-07 14:18:06</t>
  </si>
  <si>
    <t>普通区域-青州市-山东师范大学历山学院-15763632689-100M-宽带上网投诉-次数0-202501070000423971</t>
  </si>
  <si>
    <t>2025-01-08 15:19:00</t>
  </si>
  <si>
    <t>202501070000423971</t>
  </si>
  <si>
    <t xml:space="preserve">202501070000423971#宽带账号：15763632689；宽带地址：潍坊市青州市云门山街道云门山南路山东师范大学历山学院菊园**；客户来电反映宽带无法连网，要求师傅上门，请协助处理，谢谢！联系电话：15763632689；；来电流水：2025010714151580520854653。 </t>
  </si>
  <si>
    <t>2025-01-07 14:22:15</t>
  </si>
  <si>
    <t>2025-01-07 14:22:32</t>
  </si>
  <si>
    <t>SD-057-250107-154206-3946</t>
  </si>
  <si>
    <t>2025-01-07 16:13:34</t>
  </si>
  <si>
    <t>普通区域-安丘市-河南东张排村自然村-15964599471-100M-魔百和投诉-次数0-202501070000543713</t>
  </si>
  <si>
    <t>2025-01-08 17:14:00</t>
  </si>
  <si>
    <t>202501070000543713</t>
  </si>
  <si>
    <t>202501070000543713#宽带账号：15964599471；宽带地址：潍坊安丘市担山镇河南东张排村河南东张排村自然村河南东张排村11号箱村；客户来电反映机顶盒遥控器无法使用，请协助处理，谢谢！联系电话：本机；联系人：先生；来电流水：2025010716100443020805747。</t>
  </si>
  <si>
    <t>2025-01-07 16:16:44</t>
  </si>
  <si>
    <t>2025-01-07 16:17:21</t>
  </si>
  <si>
    <t>SD-057-250107-560127-4695</t>
  </si>
  <si>
    <t>2025-01-07 17:34:33</t>
  </si>
  <si>
    <t>80+银卡-普通区域-奎文区-丁家道口小区-13793670368-300M-宽带上网投诉-次数0-202501070000628019</t>
  </si>
  <si>
    <t>202501070000628019</t>
  </si>
  <si>
    <t xml:space="preserve">202501070000628019#流程受理流水号：20250107173331137936703681180683
客户号码:13793670368
客户姓名:宋**
投诉地市:潍坊
来话流水:2025010717320964320838444
宽带账号:13793670368
宽带账号归属地市:潍坊
宽带账号归属区县:奎文区
故障地址:潍坊奎文区潍洲路街道道口路丁家道口小区丁家道口小区15号楼*********
联系电话:13963614530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光功率:-19.78
故障大类:宽带/电视
故障细类:移动高清电视故障
携转原因:
故障时间:2025-01-07 17:33:57
魔百和单播/组播:组播
具体故障现象:电视不好用
客户其他诉求:客户侧为质差终端，要求上门更换终端并一并处理故障问题。
</t>
  </si>
  <si>
    <t>2025-01-07 17:51:30</t>
  </si>
  <si>
    <t>2025-01-07 17:55:46</t>
  </si>
  <si>
    <t>SD-057-250107-087931-3105</t>
  </si>
  <si>
    <t>2025-01-07 14:26:42</t>
  </si>
  <si>
    <t>普通区域-安丘市-韩吉村自然村-15866180230-100M-业务受理宽带-次数0-202501070000435368</t>
  </si>
  <si>
    <t>2025-01-08 14:27:00</t>
  </si>
  <si>
    <t>202501070000435368</t>
  </si>
  <si>
    <t>202501070000435368#【已关注中国移动10086微信公众号】 宽带账号:15866180230; 联系电话：15866180230，问题类型：此工单为群障修复工单，根据群障全量闭环修复管理要求，为确保客户网络通畅，请装维人员跟进修复网络问题，谢谢！ 
 群障标题：公告。故障描述：潍坊安丘市韩吉村自然村光缆故障，预估24小时恢复，请帮忙拦截,如有需要请联系片区装维师傅王永琳15706307091主叫号码：15866180230.0;该号码仅供参考，请优先联系宽带账号。</t>
  </si>
  <si>
    <t>2025-01-07 14:34:38</t>
  </si>
  <si>
    <t>2025-01-07 14:37:44</t>
  </si>
  <si>
    <t>SD-057-250107-082439-1306</t>
  </si>
  <si>
    <t>2025-01-07 10:29:38</t>
  </si>
  <si>
    <t>80+普通-普通区域-昌邑市-石埠东自然村-15953608342-1000M-宽带上网投诉-次数0-202501070000218437</t>
  </si>
  <si>
    <t>202501070000218437</t>
  </si>
  <si>
    <t>202501070000218437# 宽带账号：15953608342；宽带地址：潍坊昌邑市石埠镇石埠东石埠东自然村7号箱翟伟伟**；客户来电反映移动高清看不了  ，要求师傅上门，请协助处理，谢谢！联系电话：；联系人：；来电流水：。 2025010710270790820836127</t>
  </si>
  <si>
    <t>2025-01-07 10:31:29</t>
  </si>
  <si>
    <t>2025-01-07 10:32:31</t>
  </si>
  <si>
    <t>SD-057-250107-025964-3471</t>
  </si>
  <si>
    <t>2025-01-07 15:11:44</t>
  </si>
  <si>
    <t>【调研】-80+普通-(目标)普通区域-安丘市-南石家营-13853646298-200M-宽带上网投诉-次数0-202501070000479273 三级督办</t>
  </si>
  <si>
    <t>2025-01-08 16:12:00</t>
  </si>
  <si>
    <t>202501070000479273</t>
  </si>
  <si>
    <t>202501070000479273#13853646298 客户来电反映本机号码办理宽带电视无法使用 卡在亲情网页面 自己不会操作 要求师傅上门处理 谢谢联系电话13863689730联系人先生 来电流水2025010715073759620898297</t>
  </si>
  <si>
    <t>2025-01-07 15:17:57</t>
  </si>
  <si>
    <t>2025-01-07 15:18:27</t>
  </si>
  <si>
    <t>SD-851-329281-77045-9666</t>
  </si>
  <si>
    <t>SD-057-250107-980632-4938</t>
  </si>
  <si>
    <t>2025-01-07 17:55:37</t>
  </si>
  <si>
    <t>80+金卡-普通区域-奎文区-谭里家园-13791869458-300M-宽带上网投诉-次数0-202501070000643868</t>
  </si>
  <si>
    <t>2025-01-08 18:56:00</t>
  </si>
  <si>
    <t>202501070000643868</t>
  </si>
  <si>
    <t>202501070000643868#宽带账号：13791869458；联系电话：13792694312；宽带地址：潍坊高新高新城区北宫街谭里家园16号楼；客户来电反映：电视无法观看，线上指导无法配合操作，要求上门处理, 来电流水：2025010717472475720815334</t>
  </si>
  <si>
    <t>2025-01-07 18:00:32</t>
  </si>
  <si>
    <t>2025-01-07 18:00:50</t>
  </si>
  <si>
    <t>SD-057-250107-049365-5054</t>
  </si>
  <si>
    <t>2025-01-07 18:06:41</t>
  </si>
  <si>
    <t>【重投】-【调研】-(目标)普通区域-诸城市-人民家园二期-15095094727-300M-业务受理宽带-次数0-202501070000657452 二级督办</t>
  </si>
  <si>
    <t>202501070000657452</t>
  </si>
  <si>
    <t>202501070000657452# 宽带账号:15095094727; 联系电话：15095094727，问题类型：此工单为群障修复工单，根据群障全量闭环修复管理要求，为确保客户网络通畅，请装维人员跟进修复网络问题，谢谢！ 
 群障标题：公告。故障描述：潍坊诸城市人民家园二期主缆故障，预估24小时恢复，请帮忙拦截。主叫号码：15095094727.0;该号码仅供参考，请优先联系宽带账号。</t>
  </si>
  <si>
    <t>2025-01-07 18:06:56</t>
  </si>
  <si>
    <t>2025-01-07 18:07:13</t>
  </si>
  <si>
    <t>SD-057-250107-598142-3047</t>
  </si>
  <si>
    <t>2025-01-07 14:19:23</t>
  </si>
  <si>
    <t>普通区域-潍城区-梁城首府-18369680234-300M-宽带延伸服务-次数1-202501060000666818</t>
  </si>
  <si>
    <t>2025-01-07 14:41:45</t>
  </si>
  <si>
    <t>2025-01-07 14:43:01</t>
  </si>
  <si>
    <t>SD-057-250107-873402-1250</t>
  </si>
  <si>
    <t>2025-01-07 10:25:36</t>
  </si>
  <si>
    <t>80+金卡-普通区域-安丘市-小河口村-17865656199-300M-宽带上网投诉-次数0-202501070000215923</t>
  </si>
  <si>
    <t>202501070000215923</t>
  </si>
  <si>
    <t>202501070000215923#【已关注中国移动10086微信公众号】流程受理流水号：20250107102504178656561991043224
客户号码:17865656199
客户姓名:王**
投诉地市:潍坊
来话流水:2025010710240597120888915
宽带账号:17865656199
账号归属区县:奎文四平路营业厅
联系电话:17865656199
联系人:先生/女士
宽带地址:潍坊
工单紧急程度:非常紧急
是否投诉倾向:否
是否重复投诉:否
是否携转意向:否
是否有升级投诉倾向:否
*业务名称:业务融合开机流程宽带
投诉内容:手机号码：17865656199，【问题描述】客户已办理宽带业务，有开通单，要求装维尽快联系上门，请处理，谢谢。联系电话：17865656199，联系人：先生/女士，录音流水号：2025010710240597120888915。受理明细：531920062399999999。
在途开通单信息：536241226285077806，17865656199，2024-12-26 15:46:47，业务融合开机流程宽带，处理中，装维选址
是否到厅:否
业务名称:业务融合开机流程宽带
;宽带小区$[小河口村]$</t>
  </si>
  <si>
    <t>2025-01-07 10:42:34</t>
  </si>
  <si>
    <t>2025-01-07 10:42:58</t>
  </si>
  <si>
    <t>SD-851-277830-11638-3280</t>
  </si>
  <si>
    <t>SD-057-250107-042561-1258</t>
  </si>
  <si>
    <t>2025-01-07 10:26:07</t>
  </si>
  <si>
    <t>【调研】-80+银卡-普通区域-青州市-南洋花园-15095137625-100M-业务受理宽带-次数0-202501070000217272 一级督办</t>
  </si>
  <si>
    <t>202501070000217272</t>
  </si>
  <si>
    <t>202501070000217272# 宽带账号:15095137625; 联系电话：15095137625，问题类型：此工单为群障修复工单，根据群障全量闭环修复管理要求，为确保客户网络通畅，请装维人员跟进修复网络问题，谢谢！ 
 群障标题：公告。故障描述：主干光纤断或OLT检测不到预期的光信号（LOS）主叫号码：15095137625.0;该号码仅供参考，请优先联系宽带账号。</t>
  </si>
  <si>
    <t>2025-01-07 10:27:37</t>
  </si>
  <si>
    <t>2025-01-07 10:27:59</t>
  </si>
  <si>
    <t>SD-057-250107-069821-4893</t>
  </si>
  <si>
    <t>2025-01-07 17:50:07</t>
  </si>
  <si>
    <t>普通区域-诸城市-诸城红星家园老年社区-千楼夺金-18765147676-200M-宽带上网投诉-次数0-20250107174806X286407428</t>
  </si>
  <si>
    <t>20250107174806X286407428</t>
  </si>
  <si>
    <t xml:space="preserve">流程受理流水号：20250107174646187651476761184558
客户号码:18765147676
客户姓名:张**
投诉地市:潍坊
来话流水:2025010717452458320892870
宽带账号:18765147676
宽带账号归属地市:潍坊
宽带账号归属区县:诸城市
故障地址:潍坊诸城市舜王街道四平路诸城红星家园老年社区-千楼夺金9号楼
联系电话:18765147676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光功率:-16.42
故障大类:宽带/电视
故障细类:网速慢/上网掉线(专席)
携转原因:
故障时间:2025-01-07 17:47:01
具体故障现象:客户来电表示家里网速慢卡，我处排查路由器摆放位置，在线时长，使用年限以及网线未恢复，请协助处理谢谢
客户其他诉求:
</t>
  </si>
  <si>
    <t>2025-01-07 17:57:55</t>
  </si>
  <si>
    <t>2025-01-07 17:58:21</t>
  </si>
  <si>
    <t>SD-057-250107-298143-4894</t>
  </si>
  <si>
    <t>2025-01-07 17:50:11</t>
  </si>
  <si>
    <t>普通区域-青州市-（铁通）瑞阳小区-13583625365-300M-宽带上网投诉-次数0-202501070000642043</t>
  </si>
  <si>
    <t>202501070000642043</t>
  </si>
  <si>
    <t xml:space="preserve">202501070000642043#【已关注中国移动10086微信公众号】流程受理流水号：20250107174802135836253651184931
客户号码:13583625365
客户姓名:贾**
投诉地市:潍坊
来话流水:2025010717474313920818672
宽带账号:13583625365
宽带账号归属地市:潍坊
宽带账号归属区县:青州市
故障地址:潍坊青州市王府街道后营子大街（铁通）瑞阳小区瑞阳小区东区8号楼
联系电话:13583625365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故障时间:2025-01-07 17:49:36
具体故障现象:打不开网页，
客户其他诉求:客户侧为质差终端，要求上门更换终端并一并处理故障问题。
</t>
  </si>
  <si>
    <t>2025-01-07 17:58:57</t>
  </si>
  <si>
    <t>2025-01-07 17:59:10</t>
  </si>
  <si>
    <t>SD-057-250107-827134-5485</t>
  </si>
  <si>
    <t>2025-01-07 18:47:43</t>
  </si>
  <si>
    <t>80+普通-普通区域-寒亭区-南柴埠营村自然村-15065369219-1000M-业务受理宽带-次数0-202501070000687547</t>
  </si>
  <si>
    <t>202501070000687547</t>
  </si>
  <si>
    <t>202501070000687547#【已关注中国移动10086微信公众号】 宽带账号:15065369219; 联系电话：15065369219，问题类型：此工单为群障修复工单，根据群障全量闭环修复管理要求，为确保客户网络通畅，请装维人员跟进修复网络问题，谢谢！ 
 群障标题：公告。故障描述：潍坊寒亭区南柴埠营村自然村光缆故障，预估24小时恢复，请帮忙拦截,如有需要请联系片区装维师傅封安祥15706307452主叫号码：15065369219.0;该号码仅供参考，请优先联系宽带账号。</t>
  </si>
  <si>
    <t>2025-01-07 18:50:20</t>
  </si>
  <si>
    <t>2025-01-07 18:50:52</t>
  </si>
  <si>
    <t>SD-851-255354-23192-9585</t>
  </si>
  <si>
    <t>SD-057-250107-680573-5023</t>
  </si>
  <si>
    <t>2025-01-07 18:02:26</t>
  </si>
  <si>
    <t>80+金卡-普通区域-诸城市-莳家庄子-15863283559-1000M-宽带上网投诉-次数0-20250107180147X107147237</t>
  </si>
  <si>
    <t>20250107180147X107147237</t>
  </si>
  <si>
    <t xml:space="preserve">【农村网络投诉】流程受理流水号：20250107180055158632835591188533
客户号码:15863283559
客户姓名:孙**
投诉地市:潍坊
来话流水:2025010718001663120851775
宽带账号:15863283559
宽带账号归属地市:潍坊
宽带账号归属区县:诸城市
故障地址:潍坊诸城市石桥子镇莳家庄子村莳家庄子莳家庄子村3#箱*********
联系电话:15863283559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故障细类:宽带无法上网
携转原因:
故障时间:2025-01-07 18:01:29
具体故障现象:提示网络无法连接，
客户其他诉求:
</t>
  </si>
  <si>
    <t>2025-01-07 18:02:45</t>
  </si>
  <si>
    <t>2025-01-07 18:03:25</t>
  </si>
  <si>
    <t>SD-057-250107-894632-1176</t>
  </si>
  <si>
    <t>2025-01-07 10:17:31</t>
  </si>
  <si>
    <t>普通区域-坊子区-中宁家沟村-15614603234-1000M-宽带上网投诉-次数0-20250107101646X206560549</t>
  </si>
  <si>
    <t>20250107101646X206560549</t>
  </si>
  <si>
    <t xml:space="preserve">【农村网络投诉】流程受理流水号：20250107101516156146032341039482
客户号码:15614603234
客户姓名:刘*
投诉地市:潍坊
来话流水:2025010710135409420828103
宽带账号:15614603234
宽带账号归属地市:潍坊
宽带账号归属区县:坊子区
故障地址:潍坊坊子区坊子老区中宁家沟村行政村中宁家沟村中宁村二期*********
联系电话:15615968474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光功率:-19.74
故障大类:宽带/电视
故障细类:宽带无法上网(专席)
携转原因:
故障时间:2025-01-07 10:16:47
具体故障现象:光猫灯正常但电脑手机无法上网，
客户其他诉求:
</t>
  </si>
  <si>
    <t>2025-01-07 10:18:48</t>
  </si>
  <si>
    <t>2025-01-07 10:19:41</t>
  </si>
  <si>
    <t>SD-851-245144-18930-12592</t>
  </si>
  <si>
    <t>2025-01-07 10:16:08</t>
  </si>
  <si>
    <t>80+白金-普通区域-潍城区-金都庄园-13792601329-300M-业务受理宽带-次数0-202501070000202976 一级督办</t>
  </si>
  <si>
    <t>202501070000202976</t>
  </si>
  <si>
    <t>2025-01-07 10:21:54</t>
  </si>
  <si>
    <t>2025-01-07 10:35:48</t>
  </si>
  <si>
    <t>SD-057-250107-815609-1673</t>
  </si>
  <si>
    <t>2025-01-07 11:10:51</t>
  </si>
  <si>
    <t>【重投】-【调研】-普通区域-诸城市-枫香小镇-13964608166-300M-宽带上网投诉-次数0-202501070000269741</t>
  </si>
  <si>
    <t>202501070000269741</t>
  </si>
  <si>
    <t>202501070000269741#流程受理流水号：20250107111010139646081661060960
客户号码:13964608166
客户姓名:庞*
投诉地市:潍坊
来话流水:2025010711092979020885786
宽带账号:13964608166
宽带账号归属地市:潍坊
宽带账号归属区县:诸城市
故障地址:潍坊诸城市密州街道南外环枫香小镇12号楼*********
联系电话:13964608166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11:10:34
具体故障现象:打不开网页，
客户其他诉求:
;宽带小区$[枫香小镇]$</t>
  </si>
  <si>
    <t>2025-01-07 11:17:50</t>
  </si>
  <si>
    <t>2025-01-07 11:18:14</t>
  </si>
  <si>
    <t>SD-851-340888-3707-5689</t>
  </si>
  <si>
    <t>2025-01-07 11:17:14</t>
  </si>
  <si>
    <t>普通区域-临朐县-奇石市场文化城-15863291256-100M-宽带上网投诉-次数0-20250107111501X701737585 一级督办</t>
  </si>
  <si>
    <t>2025-01-08 12:18:00</t>
  </si>
  <si>
    <t>20250107111501X701737585</t>
  </si>
  <si>
    <t>2025-01-07 11:36:14</t>
  </si>
  <si>
    <t>2025-01-07 11:40:36</t>
  </si>
  <si>
    <t>SD-057-250107-734681-3007</t>
  </si>
  <si>
    <t>2025-01-07 14:11:26</t>
  </si>
  <si>
    <t>【调研】-普通区域-青州市-彭家村-18764595118-200M-宽带上网投诉-次数0-202501070000418506</t>
  </si>
  <si>
    <t>2025-01-08 15:12:00</t>
  </si>
  <si>
    <t>202501070000418506</t>
  </si>
  <si>
    <t xml:space="preserve">202501070000418506#流程受理流水号：20250107140800187645951181113027
客户号码:18764595118
客户姓名:王*
投诉地市:东营
来话流水:2025010713594912120855847
宽带账号:18764595118
宽带账号归属地市:东营
宽带账号归属区县:青州市
故障地址:潍坊青州市高柳镇彭家村彭家村扩容3号箱(村西南角)*********
联系电话:18764595118
联系人:先生/女士
工单紧急程度:一般
是否有升级投诉倾向:否
是否重复投诉:否
是否携转意向:否
是否投诉倾向:否
是否智能网关:智能网关
当前是否在线:否
接入方式:FTTH
端到端诊断结果:宽带业务状态未激活
是否质差终端:是
光功率:无
故障大类:宽带/电视
故障细类:移动高清电视故障
携转原因:
故障时间:2025-01-07 14:07:57
魔百和单播/组播:单播
具体故障现象:客户新装移动高清目前显示用户不存在，无法使用，个别客户解释，客户当前位置可能使用不了移动高清吗，给客户推荐单宽，客户不认可，请回电处理，提示用户不存在，
客户其他诉求:客户侧为质差终端，要求上门更换终端并一并处理故障问题。
</t>
  </si>
  <si>
    <t>2025-01-07 14:28:29</t>
  </si>
  <si>
    <t>2025-01-07 14:29:00</t>
  </si>
  <si>
    <t>SD-851-324447-329-9765</t>
  </si>
  <si>
    <t>SD-057-250107-839571-3451</t>
  </si>
  <si>
    <t>2025-01-07 15:08:10</t>
  </si>
  <si>
    <t>【追1】【调研】-80+金卡-FTTR-普通区域-昌乐县-北村沿街自然村-15095293152-300M-宽带上网投诉-次数0-20250107150740X660292614</t>
  </si>
  <si>
    <t>20250107150740X660292614</t>
  </si>
  <si>
    <t xml:space="preserve">【农村网络投诉】流程受理流水号：20250107150704150952931521132420
客户号码:15095293152
客户姓名:杜*
投诉地市:潍坊
来话流水:2025010715061668520878772
宽带账号:15095293152
宽带账号归属地市:潍坊
宽带账号归属区县:昌乐县
故障地址:潍坊昌乐县鄌郚镇北村北村沿街自然村镇区沿街3#（青上农资门头房）*********
联系电话:15095293152
联系人:先生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故障时间:2025-01-07 15:07:05
具体故障现象:提示网络无法连接，
客户其他诉求:
</t>
  </si>
  <si>
    <t>2025-01-07 15:27:27</t>
  </si>
  <si>
    <t>2025-01-07 15:28:13</t>
  </si>
  <si>
    <t>SD-851-330009-23284-28117</t>
  </si>
  <si>
    <t>SD-057-250107-136492-3955</t>
  </si>
  <si>
    <t>2025-01-07 16:14:16</t>
  </si>
  <si>
    <t>80+金卡-普通区域-坊子区-坊子双羊新城-13953654922-300M-宽带上网投诉-次数0-20250107161337X617233543</t>
  </si>
  <si>
    <t>20250107161337X617233543</t>
  </si>
  <si>
    <t xml:space="preserve">流程受理流水号：20250107161035139536549221153442
客户号码:13953654922
客户姓名:王**
投诉地市:潍坊
来话流水:2025010716100961720806939
宽带账号:13953654922
宽带账号归属地市:潍坊
宽带账号归属区县:坊子区
故障地址:潍坊坊子区坊子新区凤凰大街坊子双羊新城26号楼*********
联系电话:13953654922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故障细类:网速慢/上网掉线(专席)
携转原因:
故障时间:2025-01-07 16:07:35
具体故障现象:网速慢卡顿，路由器位置开阔，指导重启未恢复，请协助，谢谢
客户其他诉求:
</t>
  </si>
  <si>
    <t>2025-01-07 16:15:49</t>
  </si>
  <si>
    <t>2025-01-07 16:16:38</t>
  </si>
  <si>
    <t>SD-851-284006-20984-14620</t>
  </si>
  <si>
    <t>SD-057-250107-469728-3128</t>
  </si>
  <si>
    <t>2025-01-07 14:29:16</t>
  </si>
  <si>
    <t>【调研】-普通区域-奎文区-欣泰盛和苑-15624194093-1000M-魔百和投诉-次数0-202501070000433891</t>
  </si>
  <si>
    <t>202501070000433891</t>
  </si>
  <si>
    <t xml:space="preserve">202501070000433891# 宽带账号：15624194093；联系电话：15624194093宽带地址：潍坊奎文区北苑街道乐川街欣泰盛和苑7号楼*********；客户来电反映机顶盒遥控器不好用，线上指导无法配合操作，要求上门处理, 来电流水：2025010714243868320882679
</t>
  </si>
  <si>
    <t>2025-01-07 14:40:45</t>
  </si>
  <si>
    <t>2025-01-07 14:41:03</t>
  </si>
  <si>
    <t>SD-851-269877-127-29055</t>
  </si>
  <si>
    <t>SD-057-250107-649812-1273</t>
  </si>
  <si>
    <t>2025-01-07 10:26:30</t>
  </si>
  <si>
    <t>80+银卡-FTTR-普通区域-潍城区-潍城明德花园-15854495034-1000M-宽带上网投诉-次数0-202501070000216257</t>
  </si>
  <si>
    <t>202501070000216257</t>
  </si>
  <si>
    <t>202501070000216257#宽带账号：15854495034；宽带地址：潍坊潍城区西关街道清平路明德花园10号楼*********；客户来电反映宽带上网慢，要求上门，请协助处理，谢谢！联系电话：本机；联系人：先生；来电流水：2025010710232383620878210。</t>
  </si>
  <si>
    <t>2025-01-07 10:35:44</t>
  </si>
  <si>
    <t>2025-01-07 10:39:18</t>
  </si>
  <si>
    <t>SD-851-325813-28347-28110</t>
  </si>
  <si>
    <t>SD-057-250107-576012-4582</t>
  </si>
  <si>
    <t>2025-01-07 17:20:25</t>
  </si>
  <si>
    <t>普通区域-滨海-八里村-18353654300-200M-宽带上网投诉-次数0-20250107171843X523589525</t>
  </si>
  <si>
    <t>20250107171843X523589525</t>
  </si>
  <si>
    <t xml:space="preserve">【农村网络投诉】流程受理流水号：20250107171628183536543001175458
客户号码:18353654300
客户姓名:王*
投诉地市:潍坊
来话流水:2025010717141009720808055
宽带账号:18353654300
宽带账号归属地市:潍坊
宽带账号归属区县:滨海
故障地址:潍坊滨海大家洼街道海化街八里村7号箱*********
联系电话:15154464045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17:18:15
具体故障现象:PON灯闪，
客户其他诉求:
</t>
  </si>
  <si>
    <t>2025-01-07 17:30:11</t>
  </si>
  <si>
    <t>2025-01-07 17:30:38</t>
  </si>
  <si>
    <t>SD-851-246262-26260-25626</t>
  </si>
  <si>
    <t>SD-057-250107-410385-5025</t>
  </si>
  <si>
    <t>2025-01-07 18:03:12</t>
  </si>
  <si>
    <t>普通区域-高密市-咸家驻地自然村-15954450990-300M-宽带延伸服务-次数0-202501070000653706</t>
  </si>
  <si>
    <t>202501070000653706</t>
  </si>
  <si>
    <t xml:space="preserve">202501070000653706#流程受理流水号：20250107180038159544509901188466
客户号码:15954450990
客户姓名:唐**
投诉地市:潍坊
来话流水:2025010717533390520883002
宽带账号:15954450990
宽带账号归属地市:潍坊
宽带账号归属区县:高密市
故障地址:潍坊高密市咸家大街博园世家
联系电话:15954450990
联系人:女士
工单紧急程度:一般
是否有升级投诉倾向:否
是否重复投诉:否
是否携转意向:否
是否投诉倾向:否
是否智能网关:智能网关
当前是否在线:是
接入方式:FTTH
是否质差终端:无质差信息
光功率:-21.87
故障大类:宽带/电视
故障细类:宽带延伸服务
携转原因:
故障时间:2025-01-07 18:05:15
具体故障现象:新增加一根网线，
</t>
  </si>
  <si>
    <t>2025-01-07 18:07:04</t>
  </si>
  <si>
    <t>2025-01-07 18:07:29</t>
  </si>
  <si>
    <t>SD-057-250107-491326-1736</t>
  </si>
  <si>
    <t>2025-01-07 11:16:15</t>
  </si>
  <si>
    <t>普通区域-青州市-富盈家园二期-18265658088-1000M-业务受理宽带-次数0-202501070000275487</t>
  </si>
  <si>
    <t>202501070000275487</t>
  </si>
  <si>
    <t>202501070000275487# 宽带账号:18265658088; 联系电话：18265658088，问题类型：此工单为群障修复工单，根据群障全量闭环修复管理要求，为确保客户网络通畅，请装维人员跟进修复网络问题，谢谢！ 
 群障标题：公告。故障描述：潍坊青州市富盈家园二期光缆故障，预估24小时恢复，请帮忙拦截,如有需要请联系片区装维师傅张洪强15706307637主叫号码：18265658088.0;该号码仅供参考，请优先联系宽带账号。</t>
  </si>
  <si>
    <t>2025-01-07 11:31:19</t>
  </si>
  <si>
    <t>2025-01-07 11:31:59</t>
  </si>
  <si>
    <t>SD-851-283346-21969-27972</t>
  </si>
  <si>
    <t>2025-01-07 11:16:19</t>
  </si>
  <si>
    <t>普通区域-坊子区-荆山洼马司村-13780897891-200M-业务受理宽带-次数0-202501070000277181 一级督办</t>
  </si>
  <si>
    <t>202501070000277181</t>
  </si>
  <si>
    <t>2025-01-07 11:35:20</t>
  </si>
  <si>
    <t>2025-01-07 11:35:52</t>
  </si>
  <si>
    <t>SD-057-250107-769830-3409</t>
  </si>
  <si>
    <t>2025-01-07 15:02:49</t>
  </si>
  <si>
    <t>普通区域-诸城市-明诚花园-13964679683-1000M-宽带上网投诉-次数0-202501070000472017</t>
  </si>
  <si>
    <t>202501070000472017</t>
  </si>
  <si>
    <t>202501070000472017#【已关注中国移动10086微信公众号】流程受理流水号：20250107145834139646796831129565
客户号码:13964679683
客户姓名:刘**
投诉地市:潍坊
来话流水:2025010714475855020816806
宽带账号:13964679683
账号归属区县:诸城市天源电讯经营部（社区）
联系电话:13964679683
联系人:先生/女士
宽带地址:潍坊
工单紧急程度:紧急
是否投诉倾向:否
是否重复投诉:否
是否携转意向:否
是否有升级投诉倾向:否
*业务名称:业务融合开机流程宽带+全光WiFi+OTT+FTTR组网
投诉内容:手机号码：13964679683，【问题描述】客户已办理宽带业务，有开通单，要求装维尽快联系上门，请处理，谢谢。联系电话：13964679683，联系人：先生/女士，录音流水号：2025010714475855020816806。
在途开通单信息：536250104273118618，13964679683，2025-01-04 16:39:30，业务融合开机流程宽带+全光WiFi+OTT+FTTR组网，处理中，待装池
客户来电表示装维师傅告知宽带端口需要升级，进行提报，但是因为宽带无法安装自己和爱人（13864635302）这个月产生的流量费用是由谁来承担，需要工作人员核实处理，烦请核实处理，谢谢
是否到厅:否
业务名称:业务融合开机流程宽带+全光WiFi+OTT+FTTR组网
;宽带小区$[明诚花园]$</t>
  </si>
  <si>
    <t>2025-01-07 15:07:26</t>
  </si>
  <si>
    <t>2025-01-07 15:07:55</t>
  </si>
  <si>
    <t>SD-851-331298-13826-1256</t>
  </si>
  <si>
    <t>SD-057-250107-945273-3985</t>
  </si>
  <si>
    <t>2025-01-07 16:17:19</t>
  </si>
  <si>
    <t>普通区域-高密市-恒馨家园-15265638383-300M-宽带延伸服务-次数0-202501070000547496</t>
  </si>
  <si>
    <t>2025-01-08 16:18:00</t>
  </si>
  <si>
    <t>202501070000547496</t>
  </si>
  <si>
    <t xml:space="preserve">202501070000547496#流程受理流水号：20250107161634152656383831155367
客户号码:15265638383
客户姓名:邵*
投诉地市:潍坊
来话流水:2025010716143121220870120
宽带账号:15265638383
宽带账号归属地市:潍坊
宽带账号归属区县:高密市
故障地址:潍坊高密市夏庄镇醴泉大街恒馨家园高密恒馨家园5号楼3单元*********
联系电话:15265638383
联系人:先生/女士
工单紧急程度:一般
是否有升级投诉倾向:否
是否重复投诉:否
是否携转意向:否
是否投诉倾向:否
是否智能网关:智能网关
当前是否在线:是
接入方式:FTTH
是否质差终端:无质差信息
光功率:-18.41
故障大类:宽带/电视
故障细类:宽带延伸服务
携转原因:
故障时间:2025-01-07 16:16:56
具体故障现象:重新布置网线，
</t>
  </si>
  <si>
    <t>2025-01-07 16:23:16</t>
  </si>
  <si>
    <t>2025-01-07 16:23:36</t>
  </si>
  <si>
    <t>2025-01-07 17:38:02</t>
  </si>
  <si>
    <t>普通区域-奎文区-福园新村-13583683789-500M-宽带上网投诉-次数0-20250107173548X548282626 一级督办</t>
  </si>
  <si>
    <t>20250107173548X548282626</t>
  </si>
  <si>
    <t>2025-01-07 17:51:58</t>
  </si>
  <si>
    <t>2025-01-07 17:53:21</t>
  </si>
  <si>
    <t>SD-057-250107-913648-3087</t>
  </si>
  <si>
    <t>2025-01-07 14:26:02</t>
  </si>
  <si>
    <t>【调研】-80+银卡-普通区域-寒亭区-南港涘村自然村-15069690239-1000M-宽带上网投诉-次数0-20250107142432X722855610</t>
  </si>
  <si>
    <t>20250107142432X722855610</t>
  </si>
  <si>
    <t xml:space="preserve">【农村网络投诉】流程受理流水号：20250107142254150696902391117939
客户号码:15069690239
客户姓名:栾**
投诉地市:潍坊
来话流水:2025010714224248820856193
宽带账号:15069690239
宽带账号归属地市:潍坊
宽带账号归属区县:寒亭区
故障地址:潍坊寒亭区朱里镇南港涘村南港涘村自然村南港涘村村委东一南北街南二17号箱*********
联系电话:15069690239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14:23:52
具体故障现象:光猫亮红灯，
客户其他诉求:
</t>
  </si>
  <si>
    <t>2025-01-07 14:44:47</t>
  </si>
  <si>
    <t>2025-01-07 14:57:24</t>
  </si>
  <si>
    <t>SD-851-267564-32477-15507</t>
  </si>
  <si>
    <t>SD-057-250107-587164-1304</t>
  </si>
  <si>
    <t>2025-01-07 10:29:21</t>
  </si>
  <si>
    <t>【调研】-80+普通-(目标)普通区域-安丘市-魏家花园-15169416916-300M-魔百和投诉-次数0-20250107102820X900224169</t>
  </si>
  <si>
    <t>20250107102820X900224169</t>
  </si>
  <si>
    <t>流程受理流水号：20250107102528151694169161043394
客户号码:15169416916
客户姓名:高**
投诉地市:潍坊
来话流水:2025010710250556720804516
宽带账号:15169416916
宽带账号归属地市:潍坊
宽带账号归属区县:安丘市
故障地址:潍坊安丘市兴安街道金融街魏家花园南区1号楼3单元8楼
联系电话:15169416916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光功率:-15.15
故障大类:电视
故障细类:移动高清电视故障(专席)
携转原因:
故障时间:2025-01-07 10:27:15
魔百和单播/组播:单播
具体故障现象:客户来电反映电视无法看，排障后，未恢复请协助谢谢
客户其他诉求:
魔百和单/组播：单播</t>
  </si>
  <si>
    <t>2025-01-07 10:34:30</t>
  </si>
  <si>
    <t>2025-01-07 10:36:52</t>
  </si>
  <si>
    <t>SD-057-250107-816392-3473</t>
  </si>
  <si>
    <t>2025-01-07 15:12:20</t>
  </si>
  <si>
    <t>【调研】-普通区域-安丘市-青云花园（青云花园沿街楼）-15866152686-300M-宽带上网投诉-次数0-202501070000480910</t>
  </si>
  <si>
    <t>202501070000480910</t>
  </si>
  <si>
    <t>202501070000480910#流程受理流水号：20250107151134158661526861133965
客户号码:15866152686
客户姓名:张**
投诉地市:潍坊
来话流水:2025010715095690220832048
宽带账号:15866152686
宽带账号归属地市:潍坊
宽带账号归属区县:安丘市
故障地址:潍坊安丘市兴安街道建安路青云花园（青云花园沿街楼）3号楼*********
联系电话:15866152686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
故障细类:网速慢/上网掉线(专席)
携转原因:
故障时间:2025-01-07 15:17:03
具体故障现象:网速慢卡顿，
客户其他诉求:
;宽带小区$[青云花园（青云花园沿街楼）]$</t>
  </si>
  <si>
    <t>2025-01-07 15:15:54</t>
  </si>
  <si>
    <t>2025-01-07 15:17:48</t>
  </si>
  <si>
    <t>SD-851-254751-478-24030</t>
  </si>
  <si>
    <t>SD-057-250107-635047-5439</t>
  </si>
  <si>
    <t>2025-01-07 18:44:42</t>
  </si>
  <si>
    <t>80+金卡-(目标)普通区域-诸城市-红杉一品-15864590138-1000M-宽带延伸服务-次数0-202501070000682652</t>
  </si>
  <si>
    <t>202501070000682652</t>
  </si>
  <si>
    <t>202501070000682652#宽带账号：15864590138；宽带地址：潍坊诸城市密州街道密州路红杉一品3号楼*********；，具体现象：客户来电反映机顶盒以前有投屏功能，现在没有解释客户不认可*，要求尽快处理回复！来电流水：2025010718402972020882885，联系电话：15864590138</t>
  </si>
  <si>
    <t>2025-01-07 18:47:37</t>
  </si>
  <si>
    <t>2025-01-07 18:48:07</t>
  </si>
  <si>
    <t>SD-057-250107-235640-4907</t>
  </si>
  <si>
    <t>2025-01-07 17:51:39</t>
  </si>
  <si>
    <t>普通区域-诸城市-人民家园二期-13505364611-300M-业务受理宽带-次数0-202501070000642928</t>
  </si>
  <si>
    <t>2025-01-08 17:52:00</t>
  </si>
  <si>
    <t>202501070000642928</t>
  </si>
  <si>
    <t>202501070000642928# 导航立单,用户所在位置有群障,已向客户播报,客户要求装维回访.此工单为群障修复工单,根据群障全量闭环管理要求,为确保客户网络通畅,请装维人员跟进修复网络问题,谢谢.联系电话：13505364611</t>
  </si>
  <si>
    <t>2025-01-07 17:53:18</t>
  </si>
  <si>
    <t>2025-01-07 17:53:46</t>
  </si>
  <si>
    <t>SD-057-250107-187436-1175</t>
  </si>
  <si>
    <t>2025-01-07 10:17:27</t>
  </si>
  <si>
    <t>普通区域-青州市-任七村-15963672831-300M-宽带上网投诉-次数0-202501070000205765</t>
  </si>
  <si>
    <t>202501070000205765</t>
  </si>
  <si>
    <t xml:space="preserve">202501070000205765#宽带账号：15963672831；宽带地址：潍坊青州市益都街道任七任七村6号箱(10排西头）*********
；客户来电反映电视无法使用，要求上门处理，联系电话：15963672831；联系人：先生；来电流水：2025010710140467420830871。 </t>
  </si>
  <si>
    <t>2025-01-07 10:19:58</t>
  </si>
  <si>
    <t>SD-057-250107-802461-1741</t>
  </si>
  <si>
    <t>2025-01-07 11:16:26</t>
  </si>
  <si>
    <t>80+金卡-普通区域-奎文区-和扬万悦城-13563696586-300M-业务受理宽带-次数0-202501070000277769</t>
  </si>
  <si>
    <t>202501070000277769</t>
  </si>
  <si>
    <t>202501070000277769# 宽带账号:13563696586; 联系电话：13563696586，问题类型：此工单为群障修复工单，根据群障全量闭环修复管理要求，为确保客户网络通畅，请装维人员跟进修复网络问题，谢谢！ 
 群障标题：公告。故障描述：和扬万悦城主叫号码：13563696586.0;该号码仅供参考，请优先联系宽带账号。</t>
  </si>
  <si>
    <t>2025-01-07 11:17:43</t>
  </si>
  <si>
    <t>2025-01-07 11:18:07</t>
  </si>
  <si>
    <t>SD-851-295801-2074-15814</t>
  </si>
  <si>
    <t>SD-057-250107-653817-2437</t>
  </si>
  <si>
    <t>2025-01-07 12:47:05</t>
  </si>
  <si>
    <t>(目标)普通区域-寿光市-南关村二期-15095278097-300M-宽带上网投诉-次数0-20250107124606X166399909</t>
  </si>
  <si>
    <t>20250107124606X166399909</t>
  </si>
  <si>
    <t xml:space="preserve">【农村网络投诉】流程受理流水号：20250107124436150952780971091672
客户号码:15095278097
客户姓名:刘**
投诉地市:潍坊
来话流水:2025010712433667420893109
宽带账号:15095278097
宽带账号归属地市:潍坊
宽带账号归属区县:寿光市
故障地址:潍坊寿光市圣城街道圣城街南关村二期24号箱*********
联系电话:15095278097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12:45:20
具体故障现象:光猫亮红灯，
客户其他诉求:客户要求维修宽带
</t>
  </si>
  <si>
    <t>2025-01-07 12:49:53</t>
  </si>
  <si>
    <t>2025-01-07 12:50:17</t>
  </si>
  <si>
    <t>SD-057-250107-280431-2432</t>
  </si>
  <si>
    <t>2025-01-07 12:46:50</t>
  </si>
  <si>
    <t>普通区域-诸城市-樱花国际-18764646322-300M-业务受理宽带-次数0-202501070000358202</t>
  </si>
  <si>
    <t>202501070000358202</t>
  </si>
  <si>
    <t>202501070000358202# 宽带账号:18764646322; 联系电话：18764646322，问题类型：此工单为群障修复工单，根据群障全量闭环修复管理要求，为确保客户网络通畅，请装维人员跟进修复网络问题，谢谢！ 
 群障标题：公告。故障描述：潍坊诸城市樱花国际光缆故障，预估24小时恢复，请帮忙拦截,如有需要请联系片区装维师傅李炳鑫15706307986主叫号码：15864324587.0;该号码仅供参考，请优先联系宽带账号。</t>
  </si>
  <si>
    <t>2025-01-07 13:02:20</t>
  </si>
  <si>
    <t>2025-01-07 13:02:45</t>
  </si>
  <si>
    <t>SD-057-250107-986723-6192</t>
  </si>
  <si>
    <t>2025-01-07 20:06:22</t>
  </si>
  <si>
    <t>(目标)普通区域-安丘市-锦绣华城-15169694562-200M-业务受理宽带-次数0-202501070000730306</t>
  </si>
  <si>
    <t>202501070000730306</t>
  </si>
  <si>
    <t>202501070000730306#【已关注中国移动10086微信公众号】 宽带账号:15169694562; 联系电话：15169694562，问题类型：此工单为群障修复工单，根据群障全量闭环修复管理要求，为确保客户网络通畅，请装维人员跟进修复网络问题，谢谢！ 
 群障标题：公告。故障描述：锦绣华城主叫号码：18253626081.0;该号码仅供参考，请优先联系宽带账号。</t>
  </si>
  <si>
    <t>2025-01-07 20:29:15</t>
  </si>
  <si>
    <t>2025-01-07 20:29:53</t>
  </si>
  <si>
    <t>SD-851-252520-5875-11679</t>
  </si>
  <si>
    <t>SD-057-250107-728561-6190</t>
  </si>
  <si>
    <t>2025-01-07 20:06:16</t>
  </si>
  <si>
    <t>普通区域-高密市-水岸东方二期小区-18753698305-300M-业务受理宽带-次数0-202501070000730374</t>
  </si>
  <si>
    <t>202501070000730374</t>
  </si>
  <si>
    <t>202501070000730374# 宽带账号:18753698305; 联系电话：18753698305，问题类型：此工单为群障修复工单，根据群障全量闭环修复管理要求，为确保客户网络通畅，请装维人员跟进修复网络问题，谢谢！ 
 群障标题：公告。故障描述：水岸东方二期小区主叫号码：19862623972.0;该号码仅供参考，请优先联系宽带账号。</t>
  </si>
  <si>
    <t>2025-01-07 20:32:18</t>
  </si>
  <si>
    <t>2025-01-07 20:32:45</t>
  </si>
  <si>
    <t>SD-057-250107-065248-6162</t>
  </si>
  <si>
    <t>2025-01-07 20:02:46</t>
  </si>
  <si>
    <t>【重投】-【调研】-普通区域-安丘市-金山村自然村-13406666680-200M-宽带上网投诉-次数0-202501070000730155</t>
  </si>
  <si>
    <t>202501070000730155</t>
  </si>
  <si>
    <t>202501070000730155#流程受理流水号：20250107200053134066666801214108
客户号码:13406666680
客户姓名:张**
投诉地市:潍坊
来话流水:2025010719591457920859359
宽带账号:13406666680
宽带账号归属地市:潍坊
宽带账号归属区县:安丘市
故障地址:潍坊安丘市白芬子镇金山村金山村自然村金山村4号箱刘世军西山*********
联系电话:13406666680
联系人:先生/女士
工单紧急程度:一般
是否有升级投诉倾向:否
是否重复投诉:否
是否携转意向:否
是否投诉倾向:否
是否智能网关:智能网关
当前是否在线:否
接入方式:FTTH
端到端诊断结果:用户状态错误
是否质差终端:无质差信息
光功率:无
故障大类:宽带/电视
故障细类:宽带无法上网(专席)
携转原因:
故障时间:2025-01-07 20:01:17
具体故障现象:光猫亮红灯，插紧捋顺光纤线，重启设备
客户其他诉求:
;宽带小区$[金山村自然村]$</t>
  </si>
  <si>
    <t>2025-01-07 20:07:37</t>
  </si>
  <si>
    <t>2025-01-07 20:08:04</t>
  </si>
  <si>
    <t>SD-851-323425-25829-8145</t>
  </si>
  <si>
    <t>SD-057-250107-510723-5795</t>
  </si>
  <si>
    <t>2025-01-07 19:17:26</t>
  </si>
  <si>
    <t>【调研】-80+普通-普通区域-奎文区-博悦世家-15054450911-300M-业务受理宽带-次数0-202501070000707042</t>
  </si>
  <si>
    <t>202501070000707042</t>
  </si>
  <si>
    <t>202501070000707042# 宽带账号:15054450911; 联系电话：15054450911，问题类型：此工单为群障修复工单，根据群障全量闭环修复管理要求，为确保客户网络通畅，请装维人员跟进修复网络问题，谢谢！ 
 群障标题：公告。故障描述：潍坊奎文区博悦世家光缆故障，预估24小时恢复，请帮忙拦截,如有需要请联系片区装维师傅扈培富15706366508主叫号码：15054450911.0;该号码仅供参考，请优先联系宽带账号。</t>
  </si>
  <si>
    <t>2025-01-07 19:19:43</t>
  </si>
  <si>
    <t>2025-01-07 19:22:59</t>
  </si>
  <si>
    <t>SD-057-250107-387925-5775</t>
  </si>
  <si>
    <t>2025-01-07 19:17:00</t>
  </si>
  <si>
    <t>普通区域-临朐县-育龙家园-13280709181-1000M-宽带上网投诉-次数0-202501070000706207</t>
  </si>
  <si>
    <t>202501070000706207</t>
  </si>
  <si>
    <t xml:space="preserve">202501070000706207#宽带账号：13280709181；宽带地址：潍坊临朐县城关街道华特路育龙家园5号楼；客户来电反映宽带频繁掉线，客户不在现场，无法配合线上指导/客户不配合排障，要求上门，请协助处理，谢谢！联系电话：15866565231；联系人：女士；来电流水：2025010719130418320898116。 
</t>
  </si>
  <si>
    <t>2025-01-07 19:18:57</t>
  </si>
  <si>
    <t>2025-01-07 19:19:15</t>
  </si>
  <si>
    <t>SD-851-326010-19072-25006</t>
  </si>
  <si>
    <t>SD-057-250107-734582-6191</t>
  </si>
  <si>
    <t>2025-01-07 20:06:19</t>
  </si>
  <si>
    <t>普通区域-高密市-北大绿洲-18853669749-500M-业务受理宽带-次数0-202501070000731991</t>
  </si>
  <si>
    <t>202501070000731991</t>
  </si>
  <si>
    <t>202501070000731991#【已关注中国移动10086微信公众号】 宽带账号:18853669749; 联系电话：18853669749，问题类型：此工单为群障修复工单，根据群障全量闭环修复管理要求，为确保客户网络通畅，请装维人员跟进修复网络问题，谢谢！ 
 群障标题：公告。故障描述：北大绿洲主叫号码：18853669749.0;该号码仅供参考，请优先联系宽带账号。</t>
  </si>
  <si>
    <t>2025-01-07 20:10:22</t>
  </si>
  <si>
    <t>2025-01-07 20:11:12</t>
  </si>
  <si>
    <t>SD-057-250107-493625-2944</t>
  </si>
  <si>
    <t>2025-01-07 14:00:35</t>
  </si>
  <si>
    <t>普通区域-安丘市-代家庄村自然村-15066855872-1000M-宽带上网投诉-次数0-202501070000409422</t>
  </si>
  <si>
    <t>202501070000409422</t>
  </si>
  <si>
    <t>202501070000409422#流程受理流水号：20250107135948150668558721110420
客户号码:15066855872
客户姓名:代**
投诉地市:青岛
来话流水:2025010713592079620850458
宽带账号:15066855872
账号归属区县:市北CBD营业厅
联系电话:15066855872
联系人:先生/女士
宽带地址:青岛
工单紧急程度:非常紧急
是否投诉倾向:否
是否重复投诉:否
是否携转意向:否
是否有升级投诉倾向:否
*业务名称:业务融合开机流程宽带
投诉内容:手机号码：15066855872，【问题描述】客户已办理宽带业务，有开通单，要求装维尽快联系上门，请处理，谢谢。联系电话：15066855872，联系人：先生/女士，录音流水号：2025010713592079620850458。受理明细：531920062399999999。
在途开通单信息：532241213612036314，15066855872，2024-12-13 13:18:20，业务融合开机流程宽带，处理中，装维选址
是否到厅:否
业务名称:业务融合开机流程宽带
;宽带小区$[代家庄村自然村]$</t>
  </si>
  <si>
    <t>2025-01-07 14:11:30</t>
  </si>
  <si>
    <t>2025-01-07 14:11:56</t>
  </si>
  <si>
    <t>SD-851-296649-6855-18638</t>
  </si>
  <si>
    <t>SD-057-250107-830542-6122</t>
  </si>
  <si>
    <t>2025-01-07 19:56:11</t>
  </si>
  <si>
    <t>普通区域-奎文区-泰和上筑-15963637296-300M-业务受理宽带-次数0-202501070000726047</t>
  </si>
  <si>
    <t>202501070000726047</t>
  </si>
  <si>
    <t>202501070000726047# 宽带账号:15963637296; 联系电话：15963637296，问题类型：此工单为群障修复工单，根据群障全量闭环修复管理要求，为确保客户网络通畅，请装维人员跟进修复网络问题，谢谢！ 
 群障标题：公告。故障描述：潍坊奎文区泰和上筑光缆故障，预估24小时恢复，请帮忙拦截,如有需要请联系片区装维师傅李中阳15706307421主叫号码：15965369706.0;该号码仅供参考，请优先联系宽带账号。</t>
  </si>
  <si>
    <t>2025-01-07 20:30:04</t>
  </si>
  <si>
    <t>2025-01-07 20:31:08</t>
  </si>
  <si>
    <t>SD-057-250107-637951-3140</t>
  </si>
  <si>
    <t>2025-01-07 14:31:17</t>
  </si>
  <si>
    <t>(目标)普通区域-临朐县-毕家沟自然村-13475675219-500M-业务受理宽带-次数0-202501070000438447</t>
  </si>
  <si>
    <t>202501070000438447</t>
  </si>
  <si>
    <t>202501070000438447# 导航立单,用户所在位置有群障,已向客户播报,客户要求装维回访.此工单为群障修复工单,根据群障全量闭环管理要求,为确保客户网络通畅,请装维人员跟进修复网络问题,谢谢.联系电话：13475675219</t>
  </si>
  <si>
    <t>2025-01-07 15:05:40</t>
  </si>
  <si>
    <t>2025-01-07 15:07:41</t>
  </si>
  <si>
    <t>SD-057-250107-251739-6551</t>
  </si>
  <si>
    <t>2025-01-07 20:59:02</t>
  </si>
  <si>
    <t>普通区域-寿光市-百信小区-15169689692-500M-魔百和投诉-次数0-20250107205618X578441648</t>
  </si>
  <si>
    <t>20250107205618X578441648</t>
  </si>
  <si>
    <t>流程受理流水号：20250107205208151696896921222062
客户号码:15169689692
客户姓名:马**
投诉地市:潍坊
来话流水:2025010720473869720883808
宽带账号:15169689692
宽带账号归属地市:潍坊
宽带账号归属区县:寿光市
故障地址:潍坊寿光市侯镇昌大路百信小区9号楼*********
联系电话:15169689692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故障细类:移动高清电视故障(专席)
携转原因:
故障时间:2025-01-07 20:57:06
魔百和单播/组播:单播
具体故障现象:电视直播或点播无法观看
客户其他诉求:
魔百和单/组播：单播</t>
  </si>
  <si>
    <t>2025-01-07 21:01:55</t>
  </si>
  <si>
    <t>2025-01-07 21:02:16</t>
  </si>
  <si>
    <t>SD-851-274853-37-11570</t>
  </si>
  <si>
    <t>SD-057-250107-297604-6527</t>
  </si>
  <si>
    <t>2025-01-07 20:55:51</t>
  </si>
  <si>
    <t>普通区域-昌乐县-东刘家河村自然村-15065620373-300M-业务受理宽带-次数0-202501070000751697</t>
  </si>
  <si>
    <t>202501070000751697</t>
  </si>
  <si>
    <t>202501070000751697# 宽带账号:15065620373; 联系电话：15065620373，问题类型：此工单为群障修复工单，根据群障全量闭环修复管理要求，为确保客户网络通畅，请装维人员跟进修复网络问题，谢谢！ 
 群障标题：公告。故障描述：主干光纤断或OLT检测不到预期的光信号（LOS）主叫号码：15065620373.0;该号码仅供参考，请优先联系宽带账号。</t>
  </si>
  <si>
    <t>2025-01-07 21:21:37</t>
  </si>
  <si>
    <t>2025-01-07 21:24:57</t>
  </si>
  <si>
    <t>SD-851-231025-19238-3655</t>
  </si>
  <si>
    <t>SD-057-250107-125890-2391</t>
  </si>
  <si>
    <t>2025-01-07 12:41:02</t>
  </si>
  <si>
    <t>普通区域-奎文区-爱丽舍-19806227117-1000M-宽带上网投诉-次数0-20250107123935X775815204</t>
  </si>
  <si>
    <t>20250107123935X775815204</t>
  </si>
  <si>
    <t xml:space="preserve">流程受理流水号：20250107123832198062271171090137
客户号码:19806227117
客户姓名:王**
投诉地市:潍坊
来话流水:2025010712370056820840199
宽带账号:19806227117
宽带账号归属地市:潍坊
宽带账号归属区县:奎文区
故障地址:潍坊奎文区广文街道虞河路爱丽舍6号楼*********
联系电话:19806227117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光功率:-18.06
故障大类:宽带/电视
故障细类:网速慢/上网掉线(专席)
携转原因:
故障时间:2025-01-07 12:38:28
具体故障现象:网速慢卡顿，建议重启不认可，前期多次调试未改善，谢谢
客户其他诉求:
</t>
  </si>
  <si>
    <t>2025-01-07 12:43:34</t>
  </si>
  <si>
    <t>2025-01-07 12:44:03</t>
  </si>
  <si>
    <t>SD-851-321692-15212-4305</t>
  </si>
  <si>
    <t>SD-057-250107-057329-5641</t>
  </si>
  <si>
    <t>2025-01-07 19:05:51</t>
  </si>
  <si>
    <t>80+银卡-普通区域-青州市-国泰家园二期-15865367220-200M-宽带上网投诉-次数0-202501070000699190</t>
  </si>
  <si>
    <t>202501070000699190</t>
  </si>
  <si>
    <t xml:space="preserve">202501070000699190#流程受理流水号：20250107190445158653672201203832
客户号码:15865367220
客户姓名:赵*
投诉地市:潍坊
来话流水:2025010719040416720842935
宽带账号:15865367220
宽带账号归属地市:潍坊
宽带账号归属区县:青州市
故障地址:潍坊青州市东夏镇昭德路国泰家园二期16号楼*********
联系电话:15865367220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故障时间:2025-01-07 19:04:52
魔百和单播/组播:组播
具体故障现象:电视直播或点播无法观看，
客户其他诉求:客户侧为质差终端，要求上门更换终端并一并处理故障问题。
</t>
  </si>
  <si>
    <t>2025-01-07 19:16:28</t>
  </si>
  <si>
    <t>2025-01-07 19:16:47</t>
  </si>
  <si>
    <t>SD-057-250107-041683-2612</t>
  </si>
  <si>
    <t>2025-01-07 13:14:02</t>
  </si>
  <si>
    <t>80+普通-普通区域-寿光市-中李村自然村-15065695279-300M-宽带上网投诉-次数0-20250107131400X840243997</t>
  </si>
  <si>
    <t>20250107131400X840243997</t>
  </si>
  <si>
    <t xml:space="preserve">【农村网络投诉】流程受理流水号：20250107131158150656952791098360
客户号码:15065695279
客户姓名:王**
投诉地市:潍坊
来话流水:2025010713113109420808438
宽带账号:15065695279
宽带账号归属地市:潍坊
宽带账号归属区县:寿光市
故障地址:潍坊寿光市丰城镇中李村中李村自然村中李村2箱（东北王同外墙）*********
联系电话:15065695279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故障时间:2025-01-07 13:11:57
具体故障现象:打不开网页，
客户其他诉求:网口指示灯正常，网线连接正确，外接路由器，未操作恢复出厂或者换新，指导断电重启设备无效，请协助处理，谢谢。
</t>
  </si>
  <si>
    <t>2025-01-07 13:15:38</t>
  </si>
  <si>
    <t>2025-01-07 13:18:18</t>
  </si>
  <si>
    <t>SD-851-242791-4926-25428</t>
  </si>
  <si>
    <t>SD-057-250107-492086-3188</t>
  </si>
  <si>
    <t>2025-01-07 14:36:41</t>
  </si>
  <si>
    <t>【重投】-普通区域-临朐县-曾家洼安置楼-17353657013-1000M-宽带上网投诉-次数0-202501070000444270</t>
  </si>
  <si>
    <t>202501070000444270</t>
  </si>
  <si>
    <t>202501070000444270#【已关注中国移动10086微信公众号】流程受理流水号：20250107143613173536570131122388
客户号码:17353657013
客户姓名:魏**
投诉地市:潍坊
来话流水:2025010714352378620833001
宽带账号:17353657013
账号归属区县:临朐县捷通器材经营部（社区）
联系电话:17353657013
联系人:先生/女士
宽带地址:潍坊
工单紧急程度:非常紧急
是否投诉倾向:否
是否重复投诉:否
是否携转意向:否
是否有升级投诉倾向:否
*业务名称:业务融合移机流程宽带
投诉内容:手机号码：17353657013，【问题描述】客户已办理宽带业务，有开通单，要求装维尽快联系上门，请处理，谢谢。联系电话：17353657013，联系人：先生/女士，录音流水号：2025010714352378620833001。受理明细：531920062399999999。
在途开通单信息：536250106119722978，17353657013，2025-01-06 13:59:52，业务融合移机流程宽带，处理中，装维选址
是否到厅:否
业务名称:业务融合移机流程宽带
;宽带小区$[曾家洼安置楼]$</t>
  </si>
  <si>
    <t>2025-01-07 14:41:50</t>
  </si>
  <si>
    <t>2025-01-07 14:42:07</t>
  </si>
  <si>
    <t>SD-852-335508-1033-22228</t>
  </si>
  <si>
    <t>SD-057-250107-487905-2209</t>
  </si>
  <si>
    <t>2025-01-07 12:16:42</t>
  </si>
  <si>
    <t>普通区域-寒亭区-祥和花园小区-19853617795-300M-业务受理宽带-次数0-202501070000338467</t>
  </si>
  <si>
    <t>202501070000338467</t>
  </si>
  <si>
    <t>202501070000338467# 宽带账号:19853617795; 联系电话：19853617795，问题类型：此工单为群障修复工单，根据群障全量闭环修复管理要求，为确保客户网络通畅，请装维人员跟进修复网络问题，谢谢！ 
 群障标题：公告。故障描述：祥和花园小区主叫号码：15763076087.0;该号码仅供参考，请优先联系宽带账号。</t>
  </si>
  <si>
    <t>2025-01-07 12:19:22</t>
  </si>
  <si>
    <t>2025-01-07 12:20:59</t>
  </si>
  <si>
    <t>SD-057-250107-967381-6466</t>
  </si>
  <si>
    <t>2025-01-07 20:44:29</t>
  </si>
  <si>
    <t>【调研】-普通区域-潍城区-康城壹品-15866526793-100M-宽带上网投诉-次数0-202501070000745552</t>
  </si>
  <si>
    <t>202501070000745552</t>
  </si>
  <si>
    <t xml:space="preserve">202501070000745552#宽带账号：15866526793宽带地址：潍坊潍城区南关街道春鸢路康城壹品7号楼；客户来电反映机顶盒故障配置网络未恢复，经查询客户侧为质差机顶盒，请协助上门更换终端并一并处理故障问题，谢谢！联系电话：13280133100；联系人：先生；来电流水：2025010720283871820801742
</t>
  </si>
  <si>
    <t>2025-01-07 20:51:42</t>
  </si>
  <si>
    <t>2025-01-07 20:52:08</t>
  </si>
  <si>
    <t>SD-057-250107-831264-6134</t>
  </si>
  <si>
    <t>2025-01-07 19:58:21</t>
  </si>
  <si>
    <t>80+普通-普通区域-潍城区-华景新城-17805360202-300M-宽带延伸服务-次数0-202501070000726867</t>
  </si>
  <si>
    <t>202501070000726867</t>
  </si>
  <si>
    <t xml:space="preserve">202501070000726867#流程受理流水号：20250107195758178053602021213627
客户号码:17805360202
客户姓名:李**
投诉地市:潍坊
来话流水:2025010719551474320838711
宽带账号:17805360202
宽带账号归属地市:潍坊
宽带账号归属区县:潍城区
故障地址:潍坊潍城区北关街道怡园路华景新城1号楼*********
联系电话:17805360202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故障时间:2025-01-07 19:49:47
具体故障现象:宽带上不去网
</t>
  </si>
  <si>
    <t>2025-01-07 20:04:18</t>
  </si>
  <si>
    <t>2025-01-07 20:07:49</t>
  </si>
  <si>
    <t>SD-057-250107-153926-6132</t>
  </si>
  <si>
    <t>2025-01-07 19:57:22</t>
  </si>
  <si>
    <t>80+普通-普通区域-潍城区-北月河社区-15275362318-500M-宽带上网投诉-次数0-202501070000725951</t>
  </si>
  <si>
    <t>202501070000725951</t>
  </si>
  <si>
    <t>202501070000725951#受理号码 : 15275362318客户姓名 : 张**号码归属地 : 潍坊潍城 － 潍城用户品牌 : 全球通
客户来电反映，宽带无法上网，按流程排查未恢复，请协助处理，谢谢！
联系人：女士  联系电话：15275362318  宽带地址：潍坊潍城区北关街道月河路北月河社区11号楼*********  电话流水：2025010719533129420829362</t>
  </si>
  <si>
    <t>2025-01-07 20:01:27</t>
  </si>
  <si>
    <t>2025-01-07 20:02:02</t>
  </si>
  <si>
    <t>SD-851-265686-11057-29201</t>
  </si>
  <si>
    <t>SD-057-250107-843190-6259</t>
  </si>
  <si>
    <t>2025-01-07 20:15:52</t>
  </si>
  <si>
    <t>【调研】-80+银卡-普通区域-青州市-山工家属院-13806465163-200M-业务受理宽带-次数0-202501070000734349</t>
  </si>
  <si>
    <t>202501070000734349</t>
  </si>
  <si>
    <t>202501070000734349# 宽带账号:13806465163; 联系电话：13806465163，问题类型：此工单为群障修复工单，根据群障全量闭环修复管理要求，为确保客户网络通畅，请装维人员跟进修复网络问题，谢谢！ 
 群障标题：公告。故障描述：山工家属院主叫号码：13806465163.0;该号码仅供参考，请优先联系宽带账号。</t>
  </si>
  <si>
    <t>2025-01-07 20:29:55</t>
  </si>
  <si>
    <t>2025-01-07 20:30:26</t>
  </si>
  <si>
    <t>SD-057-250107-960271-2942</t>
  </si>
  <si>
    <t>2025-01-07 14:00:12</t>
  </si>
  <si>
    <t>普通区域-青州市-江家村-15095116373-300M-宽带上网投诉-次数0-202501070000407641</t>
  </si>
  <si>
    <t>202501070000407641</t>
  </si>
  <si>
    <t xml:space="preserve">202501070000407641#15095116373（客户来电反映宽带无法使用，线上正常排障，客户表示不会操作，要求维修人员上门维修，请尽快协助处理，谢谢  联系人：先生 联系电话：本机 来电流水：2025010713540071420890076
</t>
  </si>
  <si>
    <t>2025-01-07 14:08:05</t>
  </si>
  <si>
    <t>2025-01-07 14:12:37</t>
  </si>
  <si>
    <t>SD-057-250107-196725-5687</t>
  </si>
  <si>
    <t>2025-01-07 19:09:29</t>
  </si>
  <si>
    <t>80+银卡-普通区域-青州市-山头店村自然村-13869641024-200M-宽带上网投诉-次数0-202501070000702287</t>
  </si>
  <si>
    <t>202501070000702287</t>
  </si>
  <si>
    <t xml:space="preserve">202501070000702287#流程受理流水号：20250107190907138696410241204752
客户号码:13869641024
客户姓名:孟**
投诉地市:潍坊
来话流水:2025010719083050520870557
宽带账号:13869641024
宽带账号归属地市:潍坊
宽带账号归属区县:青州市
故障地址:潍坊青州市谭坊镇山头店村山头店村自然村谭坊镇山头店村1号（庄兴春东墙）*********
联系电话:13869641024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故障时间:2025-01-07 19:09:07
具体故障现象:打不开网页，
客户其他诉求:客户侧为质差终端，要求上门更换终端并一并处理故障问题。
</t>
  </si>
  <si>
    <t>2025-01-07 19:12:12</t>
  </si>
  <si>
    <t>2025-01-07 19:12:33</t>
  </si>
  <si>
    <t>SD-057-250107-523049-6129</t>
  </si>
  <si>
    <t>2025-01-07 19:56:49</t>
  </si>
  <si>
    <t>【调研】-80+普通-普通区域-安丘市-安丘市景芝镇工贸城路口沿街（小微）-18763612618-200M-宽带上网投诉-次数0-202501070000726195</t>
  </si>
  <si>
    <t>202501070000726195</t>
  </si>
  <si>
    <t xml:space="preserve">202501070000726195#流程受理流水号：20250107195433187636126181213053
客户号码:18763612618
客户姓名:逄**
投诉地市:潍坊
来话流水:2025010719541305920833208
宽带账号:18763612618
宽带账号归属地市:潍坊
宽带账号归属区县:安丘市
故障地址:潍坊安丘市景芝镇景芝村安丘市景芝镇工贸城路口沿街（小微）景芝镇工贸城路口沿街（小微）25号箱*********
联系电话:18763612618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光功率:-25.22
故障大类:宽带/电视
故障细类:宽带无法上网
携转原因:
故障时间:2025-01-07 19:55:19
具体故障现象:网速慢卡顿，
客户其他诉求:客户侧为质差终端，要求上门更换终端并一并处理故障问题。
</t>
  </si>
  <si>
    <t>2025-01-07 19:57:39</t>
  </si>
  <si>
    <t>2025-01-07 19:59:22</t>
  </si>
  <si>
    <t>SD-057-250107-591032-2645</t>
  </si>
  <si>
    <t>2025-01-07 13:19:32</t>
  </si>
  <si>
    <t>普通区域-安丘市-周院庄-15169438089-300M-宽带上网投诉-次数0-202501070000378594</t>
  </si>
  <si>
    <t>202501070000378594</t>
  </si>
  <si>
    <t>202501070000378594#流程受理流水号：20250107131739151694380891099744
客户号码:15169438089
客户姓名:周*
投诉地市:潍坊
来话流水:2025010713163989220847430
宽带账号:15169438089
宽带账号归属地市:潍坊
宽带账号归属区县:安丘市
故障地址:潍坊安丘市担山镇周院庄村周院庄1#箱村东南周绍礼*********
联系电话:13306362081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13:19:03
具体故障现象:光猫亮红灯，
客户其他诉求:客户要求安排人员维修处理，请处理，谢谢
;宽带小区$[周院庄]$</t>
  </si>
  <si>
    <t>2025-01-07 13:21:51</t>
  </si>
  <si>
    <t>2025-01-07 13:25:30</t>
  </si>
  <si>
    <t>SD-057-250107-470238-6558</t>
  </si>
  <si>
    <t>2025-01-07 20:59:25</t>
  </si>
  <si>
    <t>【调研】-普通区域-潍城区-大柳树沿街J-13563629200-200M-宽带上网投诉-次数0-20250107205802X682243110</t>
  </si>
  <si>
    <t>20250107205802X682243110</t>
  </si>
  <si>
    <t xml:space="preserve">【农村网络投诉】流程受理流水号：20250107205546135636292001222527
客户号码:13563629200
客户姓名:尹**
投诉地市:潍坊
来话流水:2025010720544897120812706
宽带账号:13563629200
宽带账号归属地市:潍坊
宽带账号归属区县:潍城区
故障地址:潍坊潍城区望留街道柳北村大柳树启智优学
联系电话:13563629200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故障细类:网速慢/上网掉线(专席)
携转原因:
故障时间:2025-01-07 20:55:59
具体故障现象:客户来电表示宽带经常掉网，核实光猫上网清单确实掉网频繁，请协助处理谢谢
客户其他诉求:
</t>
  </si>
  <si>
    <t>2025-01-07 21:01:39</t>
  </si>
  <si>
    <t>2025-01-07 21:02:03</t>
  </si>
  <si>
    <t>SD-851-243117-18708-10009</t>
  </si>
  <si>
    <t>SD-057-250107-906412-96</t>
  </si>
  <si>
    <t>2025-01-07 08:15:56</t>
  </si>
  <si>
    <t>80+金卡-普通区域-奎文区-则尔庄社区-19526950432-1000M-宽带上网投诉-次数0-202501070000093153</t>
  </si>
  <si>
    <t>202501070000093153</t>
  </si>
  <si>
    <t>202501070000093153#流程受理流水号：20250107081517195269504321000673
客户号码:19526950432
客户姓名:魏**
投诉地市:潍坊
来话流水:2025010708145484420829443
宽带账号:19526950432
宽带账号归属地市:潍坊
宽带账号归属区县:奎文区
故障地址:潍坊奎文区北苑街道四平路则尔庄社区则尔庄南区2号楼*********
联系电话:19526950432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光功率:-24.20
故障大类:宽带/电视
故障细类:宽带无法上网
携转原因:
故障时间:2025-01-07 08:15:29
具体故障现象:网速慢卡顿，
客户其他诉求:
;宽带小区$[则尔庄社区]$</t>
  </si>
  <si>
    <t>2025-01-07 08:25:27</t>
  </si>
  <si>
    <t>2025-01-07 08:25:59</t>
  </si>
  <si>
    <t>SD-851-299409-5229-10767</t>
  </si>
  <si>
    <t>SD-057-250107-709438-6211</t>
  </si>
  <si>
    <t>2025-01-07 20:10:03</t>
  </si>
  <si>
    <t>普通区域-青州市-凤凰店-13963698573-200M-宽带上网投诉-次数0-202501070000733197</t>
  </si>
  <si>
    <t>202501070000733197</t>
  </si>
  <si>
    <t>202501070000733197#用户表示宽带不能正常使用，不配合操作，要求上门维修，请工作人员协助处理，谢谢！流水号2025010720074868920801985，联系人女士，联系电话13963698573！</t>
  </si>
  <si>
    <t>2025-01-07 20:17:29</t>
  </si>
  <si>
    <t>2025-01-07 20:17:59</t>
  </si>
  <si>
    <t>SD-851-300154-11866-2857</t>
  </si>
  <si>
    <t>SD-057-250107-561723-6276</t>
  </si>
  <si>
    <t>2025-01-07 20:17:05</t>
  </si>
  <si>
    <t>80+银卡-普通区域-昌邑市-东方家园北区-15866591086-100M-宽带上网投诉-次数0-20250107201406X468044690</t>
  </si>
  <si>
    <t>20250107201406X468044690</t>
  </si>
  <si>
    <t xml:space="preserve">流程受理流水号：20250107201155158665910861215919
客户号码:15866591086
客户姓名:张**
投诉地市:潍坊
来话流水:2025010720053213820890813
宽带账号:15866591086
宽带账号归属地市:潍坊
宽带账号归属区县:昌邑市
故障地址:潍坊昌邑市城区城里街东方家园北区C7*********
联系电话:15866591086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光功率:-23.18
故障大类:宽带/电视
故障细类:宽带无法上网(专席)
携转原因:
故障时间:2025-01-07 20:14:06
具体故障现象:光猫灯正常但手机无法上网，
客户其他诉求:
</t>
  </si>
  <si>
    <t>2025-01-07 20:46:31</t>
  </si>
  <si>
    <t>2025-01-07 20:47:41</t>
  </si>
  <si>
    <t>SD-057-250107-085467-6465</t>
  </si>
  <si>
    <t>2025-01-07 20:44:21</t>
  </si>
  <si>
    <t>【调研】-80+银卡-普通区域-昌邑市-高岔自然村-19806225516-1000M-宽带上网投诉-次数0-20250107204332X812875253</t>
  </si>
  <si>
    <t>20250107204332X812875253</t>
  </si>
  <si>
    <t xml:space="preserve">【农村网络投诉】流程受理流水号：20250107204239198062255161220759
客户号码:19806225516
客户姓名:杨**
投诉地市:潍坊
来话流水:2025010720414168520858868
宽带账号:19806225516
宽带账号归属地市:潍坊
宽带账号归属区县:昌邑市
故障地址:潍坊昌邑市李家埠镇高岔村高岔自然村15号箱杨希来*********
联系电话:19806225516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20:42:08
具体故障现象:提示网络无法连接，将光纤线两头插紧，将弯折的位置捋直后重启一下光猫
客户其他诉求:
</t>
  </si>
  <si>
    <t>2025-01-07 20:49:33</t>
  </si>
  <si>
    <t>2025-01-07 20:49:58</t>
  </si>
  <si>
    <t>SD-057-250107-963451-6462</t>
  </si>
  <si>
    <t>2025-01-07 20:44:13</t>
  </si>
  <si>
    <t>【调研】-普通区域-高密市-盛世御景小区-18764689789-1000M-宽带上网投诉-次数0-20250107204308X788198554</t>
  </si>
  <si>
    <t>20250107204308X788198554</t>
  </si>
  <si>
    <t xml:space="preserve">流程受理流水号：20250107204229187646897891220735
客户号码:18764689789
客户姓名:王**
投诉地市:潍坊
来话流水:2025010720421557420861410
宽带账号:18764689789
宽带账号归属地市:潍坊
宽带账号归属区县:高密市
故障地址:潍坊高密市密水街道昌安大道盛世御景小区2号楼*********
联系电话:18764689789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20:42:43
具体故障现象:光猫亮红灯，
客户其他诉求:谢谢
</t>
  </si>
  <si>
    <t>2025-01-07 21:00:02</t>
  </si>
  <si>
    <t>2025-01-07 21:00:53</t>
  </si>
  <si>
    <t>SD-057-250107-524031-6482</t>
  </si>
  <si>
    <t>2025-01-07 20:45:55</t>
  </si>
  <si>
    <t>【调研】-80+普通-普通区域-奎文区-丽水芳洲-13964659503-100M-业务受理宽带-次数0-202501070000748826</t>
  </si>
  <si>
    <t>202501070000748826</t>
  </si>
  <si>
    <t>202501070000748826# 宽带账号:13964659503; 联系电话：13964659503，问题类型：此工单为群障修复工单，根据群障全量闭环修复管理要求，为确保客户网络通畅，请装维人员跟进修复网络问题，谢谢！ 
 群障标题：公告。故障描述：潍坊奎文区丽水芳洲光缆故障，预估24小时恢复，请帮忙拦截,如有需要请联系片区装维师傅任峰15706366504主叫号码：13506463653.0;该号码仅供参考，请优先联系宽带账号。</t>
  </si>
  <si>
    <t>2025-01-07 20:49:47</t>
  </si>
  <si>
    <t>2025-01-07 20:50:26</t>
  </si>
  <si>
    <t>SD-057-250107-461592-5708</t>
  </si>
  <si>
    <t>2025-01-07 19:12:25</t>
  </si>
  <si>
    <t>【调研】-80+银卡-普通区域-昌邑市-辛安庄自然村-13869671816-200M-宽带上网投诉-次数0-202501070000703221</t>
  </si>
  <si>
    <t>202501070000703221</t>
  </si>
  <si>
    <t>202501070000703221#【已关注中国移动10086微信公众号】流程受理流水号：20250107191142138696718161205286
客户号码:13869671816
客户姓名:王**
投诉地市:潍坊
来话流水:2025010719111715420887529
宽带账号:13869671816
宽带账号归属地市:潍坊
宽带账号归属区县:昌邑市
故障地址:潍坊昌邑市柳疃镇辛安庄辛安庄自然村扩容21号箱*********
联系电话:13869671816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19:12:09
具体故障现象:光猫亮红灯，
客户其他诉求:
;宽带小区$[辛安庄自然村]$</t>
  </si>
  <si>
    <t>2025-01-07 19:19:40</t>
  </si>
  <si>
    <t>2025-01-07 19:20:02</t>
  </si>
  <si>
    <t>SD-057-250107-875403-2975</t>
  </si>
  <si>
    <t>2025-01-07 14:05:45</t>
  </si>
  <si>
    <t>(目标)普通区域-奎文区-棉麻公司宿舍-15154474165-300M-宽带上网投诉-次数0-20250107140427X867948244</t>
  </si>
  <si>
    <t>20250107140427X867948244</t>
  </si>
  <si>
    <t xml:space="preserve">流程受理流水号：20250107140356151544741651111671
客户号码:15154474165
客户姓名:孙**
投诉地市:潍坊
来话流水:2025010714002973420863802
宽带账号:15154474165
宽带账号归属地市:潍坊
宽带账号归属区县:奎文区
故障地址:潍坊奎文区潍州路街道潍州路棉麻公司宿舍棉麻公司2#箱2号楼*********
联系电话:15154474165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14:10:45
具体故障现象:Pon闪烁：引导客户将光纤线插紧，将弯折的位置捋直后重启无效
客户其他诉求:
</t>
  </si>
  <si>
    <t>2025-01-07 14:14:38</t>
  </si>
  <si>
    <t>2025-01-07 14:15:01</t>
  </si>
  <si>
    <t>2025-01-07 19:00:17</t>
  </si>
  <si>
    <t>【调研】-80+普通-普通区域-安丘市-油坊场-13863689357-200M-宽带上网投诉-次数0-202501070000696433 一级督办</t>
  </si>
  <si>
    <t>202501070000696433</t>
  </si>
  <si>
    <t>2025-01-07 19:04:05</t>
  </si>
  <si>
    <t>2025-01-07 19:05:24</t>
  </si>
  <si>
    <t>SD-851-273090-24674-8535</t>
  </si>
  <si>
    <t>SD-057-250107-603124-5669</t>
  </si>
  <si>
    <t>2025-01-07 19:07:51</t>
  </si>
  <si>
    <t>【调研】-80+普通-普通区域-青州市-泰和苑-15053664659-300M-宽带上网投诉-次数0-202501070000698790</t>
  </si>
  <si>
    <t>202501070000698790</t>
  </si>
  <si>
    <t>202501070000698790#宽带账号：15053664659；宽带地址：潍坊青州市王府街道尧王山西路泰和苑高层32号楼*********；客户来电反映移动高清无法观看，要求上门，请协助处理，谢谢！联系电话：本机；联系人：先生；来电流水：2025010718594494220815705。</t>
  </si>
  <si>
    <t>2025-01-07 19:14:13</t>
  </si>
  <si>
    <t>2025-01-07 19:14:34</t>
  </si>
  <si>
    <t>SD-057-250107-941785-6520</t>
  </si>
  <si>
    <t>2025-01-07 20:53:10</t>
  </si>
  <si>
    <t>普通区域-昌乐县-东刘家河村自然村-15064615499-300M-宽带上网投诉-次数0-20250107205039X239335156</t>
  </si>
  <si>
    <t>20250107205039X239335156</t>
  </si>
  <si>
    <t xml:space="preserve">【农村网络投诉】流程受理流水号：20250107204734150646154991000987
客户号码:15064615499
客户姓名:刘**
投诉地市:潍坊
来话流水:2025010720471109120882064
宽带账号:15064615499
宽带账号归属地市:潍坊
宽带账号归属区县:昌乐县
故障地址:潍坊昌乐县营丘镇东刘家河村东刘家河村自然村东刘家河村4#（西街南边刘福明屋头）*********
联系电话:15064615499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20:50:08
具体故障现象:无法上网
客户其他诉求:
</t>
  </si>
  <si>
    <t>2025-01-07 20:57:22</t>
  </si>
  <si>
    <t>2025-01-07 20:57:48</t>
  </si>
  <si>
    <t>SD-057-250107-475103-6267</t>
  </si>
  <si>
    <t>2025-01-07 20:16:09</t>
  </si>
  <si>
    <t>(目标)普通区域-高密市-东栾庄2期-13516389567-200M-业务受理宽带-次数0-202501070000736317</t>
  </si>
  <si>
    <t>202501070000736317</t>
  </si>
  <si>
    <t>202501070000736317# 宽带账号:13516389567; 联系电话：13516389567，问题类型：此工单为群障修复工单，根据群障全量闭环修复管理要求，为确保客户网络通畅，请装维人员跟进修复网络问题，谢谢！ 
 群障标题：公告。故障描述：潍坊高密市东栾庄2期光缆故障，预估24小时恢复，请帮忙拦截,如有需要请联系片区装维师傅刘超15706307287主叫号码：13516389567.0;该号码仅供参考，请优先联系宽带账号。</t>
  </si>
  <si>
    <t>2025-01-07 20:23:55</t>
  </si>
  <si>
    <t>2025-01-07 20:24:19</t>
  </si>
  <si>
    <t>SD-057-250107-706534-6232</t>
  </si>
  <si>
    <t>2025-01-07 20:12:25</t>
  </si>
  <si>
    <t>普通区域-诸城市-土墙工业园（小微）-18765623776-300M-宽带延伸服务-次数1-202501070000494264</t>
  </si>
  <si>
    <t>202501070000494264</t>
  </si>
  <si>
    <t xml:space="preserve">202501070000494264#流程受理流水号：20250107152437187656237761138401
客户号码:18765623776
客户姓名:刘**
投诉地市:潍坊
来话流水:2025010715241145720838268
宽带账号:18765623776
宽带账号归属地市:潍坊
宽带账号归属区县:诸城市
故障地址:潍坊诸城市龙都街道土墙社区土墙工业园（小微）土墙工业园4号箱*********
联系电话:18765623776
联系人:先生/女士
工单紧急程度:紧急
是否有升级投诉倾向:否
是否重复投诉:否
是否携转意向:否
是否投诉倾向:否
是否智能网关:智能网关
当前是否在线:是
接入方式:FTTH
是否质差终端:无质差信息
光功率:-14.19
故障大类:宽带/电视
故障细类:宽带延伸服务
携转原因:
故障时间:2025-01-07 15:20:42
具体故障现象:客户要求重新布置网线，请处理，谢谢
</t>
  </si>
  <si>
    <t>2025-01-07 20:47:12</t>
  </si>
  <si>
    <t>2025-01-07 20:51:51</t>
  </si>
  <si>
    <t>SD-851-330463-2419-25685</t>
  </si>
  <si>
    <t>SD-057-250107-594387-2421</t>
  </si>
  <si>
    <t>2025-01-07 12:46:15</t>
  </si>
  <si>
    <t>普通区域-坊子区-坊子恒信领海-18754420140-200M-业务受理宽带-次数0-202501070000359383</t>
  </si>
  <si>
    <t>2025-01-08 12:00:00</t>
  </si>
  <si>
    <t>202501070000359383</t>
  </si>
  <si>
    <t>202501070000359383# 宽带账号:18754420140; 联系电话：18754420140，问题类型：此工单为群障修复工单，根据群障全量闭环修复管理要求，为确保客户网络通畅，请装维人员跟进修复网络问题，谢谢！ 
 群障标题：公告。故障描述：坊子恒信领海主叫号码：13964741651.0;该号码仅供参考，请优先联系宽带账号。</t>
  </si>
  <si>
    <t>2025-01-07 12:58:04</t>
  </si>
  <si>
    <t>SD-851-259928-13768-9198</t>
  </si>
  <si>
    <t>SD-057-250107-132074-6186</t>
  </si>
  <si>
    <t>2025-01-07 20:06:10</t>
  </si>
  <si>
    <t>80+普通-普通区域-潍城区-华景新城-17805360202-300M-业务受理宽带-次数0-202501070000731880</t>
  </si>
  <si>
    <t>202501070000731880</t>
  </si>
  <si>
    <t>202501070000731880# 宽带账号:17805360202; 联系电话：17805360202，问题类型：此工单为群障修复工单，根据群障全量闭环修复管理要求，为确保客户网络通畅，请装维人员跟进修复网络问题，谢谢！ 
 群障标题：公告。故障描述：华景新城主叫号码：17805360202.0;该号码仅供参考，请优先联系宽带账号。</t>
  </si>
  <si>
    <t>2025-01-07 20:11:13</t>
  </si>
  <si>
    <t>2025-01-07 20:11:30</t>
  </si>
  <si>
    <t>SD-057-250107-735406-2646</t>
  </si>
  <si>
    <t>2025-01-07 13:19:37</t>
  </si>
  <si>
    <t>普通区域-安丘市-安丘供销社家属院-15706307057-200M-宽带延伸服务-次数0-202501070000379734</t>
  </si>
  <si>
    <t>202501070000379734</t>
  </si>
  <si>
    <t xml:space="preserve">202501070000379734#流程受理流水号：20250107131840157063070571099972
客户号码:15706307057
客户姓名:张**
投诉地市:潍坊
来话流水:2025010713123568120816631
宽带账号:15706307057
宽带账号归属地市:潍坊
宽带账号归属区县:安丘市
故障地址:潍坊安丘市兴安街道商场路供销社家属院迁5号楼*********
联系电话:15763676247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故障时间:2025-01-07 13:18:44
具体故障现象:b
</t>
  </si>
  <si>
    <t>2025-01-07 13:22:21</t>
  </si>
  <si>
    <t>2025-01-07 13:23:08</t>
  </si>
  <si>
    <t>SD-852-247957-1521-19910</t>
  </si>
  <si>
    <t>2025-01-07 22:16:06</t>
  </si>
  <si>
    <t>【调研】-普通区域-安丘市-建安花园-13964625573-100M-业务受理宽带-次数0-202501070000765436 一级督办</t>
  </si>
  <si>
    <t>202501070000765436</t>
  </si>
  <si>
    <t>2025-01-08 07:19:42</t>
  </si>
  <si>
    <t>2025-01-08 07:20:14</t>
  </si>
  <si>
    <t>SD-851-266970-28578-16582</t>
  </si>
  <si>
    <t>SD-057-250107-712308-2177</t>
  </si>
  <si>
    <t>2025-01-07 12:13:45</t>
  </si>
  <si>
    <t>普通区域-奎文区-圣荣广场西区-13335259323-300M-宽带上网投诉-次数0-202501070000333284</t>
  </si>
  <si>
    <t>202501070000333284</t>
  </si>
  <si>
    <t>202501070000333284#客户来电反映宽带上网慢，我处正常解释，客户不认可，通话中提及工信部投诉，请协助处理谢谢</t>
  </si>
  <si>
    <t>2025-01-07 12:16:02</t>
  </si>
  <si>
    <t>2025-01-07 12:16:20</t>
  </si>
  <si>
    <t>SD-851-309209-6632-2746</t>
  </si>
  <si>
    <t>SD-057-250107-398256-6483</t>
  </si>
  <si>
    <t>2025-01-07 20:46:00</t>
  </si>
  <si>
    <t>普通区域-高密市-举人庄-13863653849-100M-业务受理宽带-次数0-202501070000748644</t>
  </si>
  <si>
    <t>202501070000748644</t>
  </si>
  <si>
    <t>202501070000748644# 宽带账号:13863653849; 联系电话：13863653849，问题类型：此工单为群障修复工单，根据群障全量闭环修复管理要求，为确保客户网络通畅，请装维人员跟进修复网络问题，谢谢！ 
 群障标题：公告。故障描述：LINK_LOSS主叫号码：13863653849.0;该号码仅供参考，请优先联系宽带账号。</t>
  </si>
  <si>
    <t>2025-01-07 20:59:50</t>
  </si>
  <si>
    <t>2025-01-07 21:00:33</t>
  </si>
  <si>
    <t>SD-057-250107-798142-5758</t>
  </si>
  <si>
    <t>2025-01-07 19:16:22</t>
  </si>
  <si>
    <t>80+银卡-普通区域-青州市-南于村-13953666782-1000M-宽带上网投诉-次数0-202501070000706714</t>
  </si>
  <si>
    <t>202501070000706714</t>
  </si>
  <si>
    <t>202501070000706714#宽带账号：13953666782；宽带地址：潍坊青州市黄楼街道南于村南于村7号箱(刘延凯)*；客户来电反映宽带连接不了，客户不配合线上指导，要求上门，请协助处理，谢谢！联系电话：13953666782；联系人：先生；来电流水：2025010719120963820892782</t>
  </si>
  <si>
    <t>2025-01-07 19:21:27</t>
  </si>
  <si>
    <t>2025-01-07 19:21:52</t>
  </si>
  <si>
    <t>SD-851-301355-10267-16033</t>
  </si>
  <si>
    <t>2025-01-07 20:05:12</t>
  </si>
  <si>
    <t>80+银卡-普通区域-安丘市-郑家石龙子社区-15095216336-500M-宽带上网投诉-次数0-202501070000729218 一级督办</t>
  </si>
  <si>
    <t>202501070000729218</t>
  </si>
  <si>
    <t>2025-01-07 20:37:30</t>
  </si>
  <si>
    <t>2025-01-07 20:37:51</t>
  </si>
  <si>
    <t>SD-057-250107-986245-27</t>
  </si>
  <si>
    <t>2025-01-07 07:06:34</t>
  </si>
  <si>
    <t>【调研】-(目标)普通区域-青州市-北关南区-15966079160-200M-业务受理宽带-次数0-202501070000092131</t>
  </si>
  <si>
    <t>202501070000092131</t>
  </si>
  <si>
    <t>202501070000092131#【已关注中国移动10086微信公众号】 宽带账号:15966079160; 联系电话：15966079160，问题类型：此工单为群障修复工单，根据群障全量闭环修复管理要求，为确保客户网络通畅，请装维人员跟进修复网络问题，谢谢！ 
 群障标题：公告。故障描述：潍坊青州市北关南区割接调整，预估24小时恢复，请帮忙拦截。主叫号码：15966079160.0;该号码仅供参考，请优先联系宽带账号。</t>
  </si>
  <si>
    <t>2025-01-07 07:20:14</t>
  </si>
  <si>
    <t>2025-01-07 07:20:41</t>
  </si>
  <si>
    <t>SD-057-250107-163925-25</t>
  </si>
  <si>
    <t>2025-01-07 07:06:26</t>
  </si>
  <si>
    <t>【重投】-普通区域-青州市-花都文苑小区-18363626189-300M-业务受理宽带-次数0-202501070000092839</t>
  </si>
  <si>
    <t>202501070000092839</t>
  </si>
  <si>
    <t>202501070000092839#【已关注中国移动10086微信公众号】 宽带账号:18363626189; 联系电话：18363626189，问题类型：此工单为群障修复工单，根据群障全量闭环修复管理要求，为确保客户网络通畅，请装维人员跟进修复网络问题，谢谢！ 
 群障标题：公告。故障描述：网管与设备通信失败主叫号码：18363626189.0;该号码仅供参考，请优先联系宽带账号。</t>
  </si>
  <si>
    <t>2025-01-07 07:26:18</t>
  </si>
  <si>
    <t>2025-01-07 07:26:48</t>
  </si>
  <si>
    <t>SD-851-302449-13975-13193</t>
  </si>
  <si>
    <t>SD-057-250107-761324-5651</t>
  </si>
  <si>
    <t>2025-01-07 19:06:57</t>
  </si>
  <si>
    <t>普通区域-寿光市-南韩村自然村-13405363605-100M-业务受理宽带-次数0-202501070000699497</t>
  </si>
  <si>
    <t>202501070000699497</t>
  </si>
  <si>
    <t>202501070000699497# 宽带账号:13405363605; 联系电话：13405363605，问题类型：此工单为群障修复工单，根据群障全量闭环修复管理要求，为确保客户网络通畅，请装维人员跟进修复网络问题，谢谢！ 
 群障标题：公告。故障描述：潍坊寿光市南韩村自然村美丽乡村建设，预计一周修复，请帮忙拦截，如有需要请联系片区装维师傅王兵15706307817主叫号码：18054414333.0;该号码仅供参考，请优先联系宽带账号。</t>
  </si>
  <si>
    <t>2025-01-07 19:15:01</t>
  </si>
  <si>
    <t>2025-01-07 19:15:15</t>
  </si>
  <si>
    <t>SD-057-250107-235970-3211</t>
  </si>
  <si>
    <t>2025-01-07 14:38:20</t>
  </si>
  <si>
    <t>普通区域-青州市-新王府-15966079767-100M-宽带上网投诉-次数0-20250107143754X874472897</t>
  </si>
  <si>
    <t>2025-01-08 15:39:00</t>
  </si>
  <si>
    <t>20250107143754X874472897</t>
  </si>
  <si>
    <t xml:space="preserve">流程受理流水号：20250107143737159660797671122861
客户号码:15966079767
客户姓名:刘**
投诉地市:潍坊
来话流水:2025010714355089920839437
宽带账号:15966079767
宽带账号归属地市:潍坊
宽带账号归属区县:青州市
故障地址:潍坊青州市王府街道玲珑山中路新王府11号箱*********
联系电话:15966079767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光功率:-27.69
故障大类:宽带/电视
故障细类:网速慢/上网掉线(专席)
携转原因:
故障时间:2025-01-07 14:39:46
具体故障现象:家庭WiFi信号弱，
客户其他诉求:
</t>
  </si>
  <si>
    <t>2025-01-07 14:49:14</t>
  </si>
  <si>
    <t>2025-01-07 14:49:44</t>
  </si>
  <si>
    <t>2025-01-07 14:32:14</t>
  </si>
  <si>
    <t>【追1】【调研】-普通区域-昌邑市-十字路-13165361306-300M-宽带上网投诉-次数0-20250107143035X435890133 一级督办</t>
  </si>
  <si>
    <t>20250107143035X435890133</t>
  </si>
  <si>
    <t>2025-01-07 14:48:47</t>
  </si>
  <si>
    <t>2025-01-07 14:50:32</t>
  </si>
  <si>
    <t>SD-851-296703-15667-18048</t>
  </si>
  <si>
    <t>SD-057-250107-716534-2210</t>
  </si>
  <si>
    <t>2025-01-07 12:16:44</t>
  </si>
  <si>
    <t>80+银卡-普通区域-奎文区-北王社区-15064646424-1000M-业务受理宽带-次数0-202501070000336332</t>
  </si>
  <si>
    <t>202501070000336332</t>
  </si>
  <si>
    <t>202501070000336332#【已关注中国移动10086微信公众号】 宽带账号:15064646424; 联系电话：15064646424，问题类型：此工单为群障修复工单，根据群障全量闭环修复管理要求，为确保客户网络通畅，请装维人员跟进修复网络问题，谢谢！ 
 群障标题：公告。故障描述：潍坊奎文区北王社区光缆故障，预估24小时恢复，请帮忙拦截,如有需要请联系片区装维师傅孟令刚15706307409主叫号码：17860699306.0;该号码仅供参考，请优先联系宽带账号。</t>
  </si>
  <si>
    <t>2025-01-07 12:30:45</t>
  </si>
  <si>
    <t>2025-01-07 12:31:11</t>
  </si>
  <si>
    <t>SD-057-250107-206741-2442</t>
  </si>
  <si>
    <t>2025-01-07 12:47:49</t>
  </si>
  <si>
    <t>普通区域-昌乐县-商业公司家属院-15864584208-100M-宽带上网投诉-次数0-202501070000359877</t>
  </si>
  <si>
    <t>2025-01-08 13:00:00</t>
  </si>
  <si>
    <t>202501070000359877</t>
  </si>
  <si>
    <t>202501070000359877#用户表示宽带不能正常使用，显示质差路由器，要求上门维修，请工作人员协助处理，谢谢！流水号2025010712455383920811470，联系人女士，联系电话15864584208！</t>
  </si>
  <si>
    <t>2025-01-07 12:50:43</t>
  </si>
  <si>
    <t>2025-01-07 12:51:15</t>
  </si>
  <si>
    <t>SD-057-250107-217634-5785</t>
  </si>
  <si>
    <t>2025-01-07 19:17:13</t>
  </si>
  <si>
    <t>80+普通-普通区域-奎文区-铁路三局-13863655209-200M-宽带上网投诉-次数0-20250107191436X476023441</t>
  </si>
  <si>
    <t>20250107191436X476023441</t>
  </si>
  <si>
    <t xml:space="preserve">流程受理流水号：20250107191133138636552091205254
客户号码:13863655209
客户姓名:郭**
投诉地市:潍坊
来话流水:2025010719105488520885194
宽带账号:13863655209
宽带账号归属地市:潍坊
宽带账号归属区县:奎文区
故障地址:潍坊奎文区潍州路街道道口路铁路三局8号楼*********
联系电话:13188855355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故障时间:2025-01-07 19:09:33
具体故障现象:光猫不亮灯，拔插电源线未恢复
客户其他诉求:
</t>
  </si>
  <si>
    <t>2025-01-07 19:19:06</t>
  </si>
  <si>
    <t>2025-01-07 19:19:23</t>
  </si>
  <si>
    <t>SD-057-250107-730142-6180</t>
  </si>
  <si>
    <t>2025-01-07 20:05:47</t>
  </si>
  <si>
    <t>【调研】-80+白金-FTTR-普通区域-潍城区-金都北苑-13455638456-1000M-业务受理宽带-次数0-202501070000731586</t>
  </si>
  <si>
    <t>202501070000731586</t>
  </si>
  <si>
    <t>202501070000731586#【已关注中国移动10086微信公众号】 宽带账号:13455638456; 联系电话：13455638456，问题类型：此工单为群障修复工单，根据群障全量闭环修复管理要求，为确保客户网络通畅，请装维人员跟进修复网络问题，谢谢！ 
 群障标题：公告。故障描述：潍坊潍城区金都北苑光缆故障，预估24小时恢复，请帮忙拦截,如有需要请联系片区装维师傅杨勇15706307911主叫号码：13455638456.0;该号码仅供参考，请优先联系宽带账号。</t>
  </si>
  <si>
    <t>2025-01-07 20:21:23</t>
  </si>
  <si>
    <t>2025-01-07 20:21:43</t>
  </si>
  <si>
    <t>SD-851-314065-22064-6236</t>
  </si>
  <si>
    <t>SD-057-250107-802516-30</t>
  </si>
  <si>
    <t>普通区域-寿光市-老市委家属院-15169626820-500M-宽带上网投诉-次数0-202501070000092034</t>
  </si>
  <si>
    <t>202501070000092034</t>
  </si>
  <si>
    <t>202501070000092034#【已关注中国移动10086微信公众号】流程受理流水号：20250107070336151696268201000092
客户号码:15169626820
客户姓名:桑**
投诉地市:潍坊
来话流水:2025010707031735120877902
宽带账号:15169626820
宽带账号归属地市:潍坊
宽带账号归属区县:寿光市
故障地址:潍坊寿光市圣城街道文庙街老市委家属院10号楼*********
联系电话:15169626820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故障时间:2025-01-07 07:05:35
具体故障现象:用户无法提供具体故障现象，
客户其他诉求:
;宽带小区$[老市委家属院]$</t>
  </si>
  <si>
    <t>2025-01-07 07:18:51</t>
  </si>
  <si>
    <t>SD-057-250107-971458-6766</t>
  </si>
  <si>
    <t>2025-01-07 22:17:01</t>
  </si>
  <si>
    <t>【调研】-80+普通-普通区域-青州市-埠口村自然村-15866127242-200M-宽带上网投诉-次数0-202501070000765119</t>
  </si>
  <si>
    <t>202501070000765119</t>
  </si>
  <si>
    <t>202501070000765119#【已关注中国移动10086微信公众号】流程受理流水号：20250107221548158661272421226987
客户号码:15866127242
客户姓名:王**
投诉地市:潍坊
来话流水:2025010722144469620806308
宽带账号:15866127242
宽带账号归属地市:潍坊
宽带账号归属区县:青州市
故障地址:潍坊青州市东夏镇埠口村埠口村自然村扩容7号箱（村头王聚国）*********
联系电话:17864811889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故障时间:2025-01-07 22:15:38
具体故障现象:光猫亮红灯，
客户其他诉求:
;宽带小区$[埠口村自然村]$</t>
  </si>
  <si>
    <t>2025-01-07 22:45:18</t>
  </si>
  <si>
    <t>2025-01-07 22:47:00</t>
  </si>
  <si>
    <t>SD-057-250107-039867-6590</t>
  </si>
  <si>
    <t>2025-01-07 21:05:54</t>
  </si>
  <si>
    <t>普通区域-潍城区-庄头自然村-18865360295-100M-业务受理宽带-次数0-202501070000755625</t>
  </si>
  <si>
    <t>202501070000755625</t>
  </si>
  <si>
    <t>202501070000755625# 宽带账号:18865360295; 联系电话：18865360295，问题类型：此工单为群障修复工单，根据群障全量闭环修复管理要求，为确保客户网络通畅，请装维人员跟进修复网络问题，谢谢！ 
 群障标题：公告。故障描述：潍坊潍城区庄头自然村光缆故障，预估24小时恢复，请帮忙拦截,如有需要请联系片区装维师傅张彦龙15706307879主叫号码：18865360295.0;该号码仅供参考，请优先联系宽带账号。</t>
  </si>
  <si>
    <t>2025-01-07 21:09:11</t>
  </si>
  <si>
    <t>2025-01-07 21:09:38</t>
  </si>
  <si>
    <t>SD-057-250107-365740-6209</t>
  </si>
  <si>
    <t>2025-01-07 20:08:56</t>
  </si>
  <si>
    <t>80+普通-普通区域-昌邑市-孙家营子-18365637750-200M-宽带上网投诉-次数0-202501070000730635</t>
  </si>
  <si>
    <t>202501070000730635</t>
  </si>
  <si>
    <t>202501070000730635#18365637750 客户来电反映宽带卡顿，经查询客户侧为质差光猫终端，请协助上门更换终端并一并处理故障问题，谢谢！联系
电话：15263679196；联系人：女士，先生；来电流水：2025010720055601520892776</t>
  </si>
  <si>
    <t>2025-01-07 20:12:02</t>
  </si>
  <si>
    <t>2025-01-07 20:14:05</t>
  </si>
  <si>
    <t>SD-057-250107-042356-5636</t>
  </si>
  <si>
    <t>2025-01-07 19:05:40</t>
  </si>
  <si>
    <t>【调研】-80+金卡-普通区域-寿光市-首玺-13853658775-1000M-宽带上网投诉-次数0-202501070000697886</t>
  </si>
  <si>
    <t>202501070000697886</t>
  </si>
  <si>
    <t>202501070000697886#宽带账号：13853658775；宽带地址：潍坊寿光市圣城街道广场街首玺B座*；客户来电反映宽带不能用，客户不在现场，，要求上门，请协助处理，谢谢！联系电话：13853658775；联系人先生；来电流水：*2025010719035464920841936。</t>
  </si>
  <si>
    <t>2025-01-07 19:06:52</t>
  </si>
  <si>
    <t>2025-01-07 19:07:16</t>
  </si>
  <si>
    <t>SD-851-309710-13888-625</t>
  </si>
  <si>
    <t>SD-057-250107-120439-3136</t>
  </si>
  <si>
    <t>2025-01-07 14:30:34</t>
  </si>
  <si>
    <t>普通区域-奎文区-恒大名都-15866165956-1000M-宽带上网投诉-次数0-202501070000439465</t>
  </si>
  <si>
    <t>202501070000439465</t>
  </si>
  <si>
    <t>202501070000439465#流程受理流水号：20250107142613158661659561119045
客户号码:15866165956
客户姓名:张**
投诉地市:潍坊
来话流水:2025010714280489620829425
宽带账号:15866165956
宽带账号归属地市:潍坊
宽带账号归属区县:奎文区
故障地址:潍坊奎文区高新城区潍县中路恒大名都14号楼*********
联系电话:15866165956
联系人:先生/女士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故障时间:2025-01-07 14:30:01
具体故障现象:光猫亮红灯，
客户其他诉求:
;宽带小区$[恒大名都]$</t>
  </si>
  <si>
    <t>2025-01-07 14:37:38</t>
  </si>
  <si>
    <t>2025-01-07 14:41:01</t>
  </si>
  <si>
    <t>SD-851-291664-13310-13033</t>
  </si>
  <si>
    <t>SD-057-250107-659382-6536</t>
  </si>
  <si>
    <t>2025-01-07 20:56:11</t>
  </si>
  <si>
    <t>【调研】-80+普通-普通区域-诸城市-后郝戈庄村-13573679660-500M-业务受理宽带-次数0-202501070000751898</t>
  </si>
  <si>
    <t>202501070000751898</t>
  </si>
  <si>
    <t>202501070000751898# 宽带账号:13573679660; 联系电话：13573679660，问题类型：此工单为群障修复工单，根据群障全量闭环修复管理要求，为确保客户网络通畅，请装维人员跟进修复网络问题，谢谢！ 
 群障标题：公告。故障描述：主干光纤断或OLT检测不到预期的光信号（LOS）主叫号码：13573679660.0;该号码仅供参考，请优先联系宽带账号。</t>
  </si>
  <si>
    <t>2025-01-07 20:58:19</t>
  </si>
  <si>
    <t>2025-01-07 20:58:37</t>
  </si>
  <si>
    <t>SD-851-300520-572-9250</t>
  </si>
  <si>
    <t>SD-057-250107-517839-6561</t>
  </si>
  <si>
    <t>2025-01-07 20:59:33</t>
  </si>
  <si>
    <t>普通区域-青州市-凤凰台-19811771928-200M-宽带上网投诉-次数0-20250107205816X696750658</t>
  </si>
  <si>
    <t>20250107205816X696750658</t>
  </si>
  <si>
    <t xml:space="preserve">【农村网络投诉】流程受理流水号：20250107205624198117719281222613
客户号码:19811771928
客户姓名:赵**
投诉地市:潍坊
来话流水:2025010720543990220812193
宽带账号:19811771928
宽带账号归属地市:潍坊
宽带账号归属区县:青州市
故障地址:潍坊青州市王府街道凤凰台村凤凰台10号箱（村北张兴利）*********
联系电话:19811771928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20:50:24
具体故障现象:PON灯闪，光纤线插紧捋直，重启光猫，未恢复，请协助处理，谢谢
客户其他诉求:
</t>
  </si>
  <si>
    <t>2025-01-07 21:07:06</t>
  </si>
  <si>
    <t>2025-01-07 21:11:25</t>
  </si>
  <si>
    <t>SD-851-252603-3726-10318</t>
  </si>
  <si>
    <t>SD-057-250107-512084-6215</t>
  </si>
  <si>
    <t>2025-01-07 20:10:31</t>
  </si>
  <si>
    <t>普通区域-潍城区-十笏园小区-18863035238-300M-宽带上网投诉-次数0-202501070000731437</t>
  </si>
  <si>
    <t>202501070000731437</t>
  </si>
  <si>
    <t>202501070000731437#【已关注中国移动10086微信公众号】流程受理流水号：20250107200955188630352381215596
客户号码:18863035238
客户姓名:崔*
投诉地市:潍坊
来话流水:2025010720051884920889722
宽带账号:18863035238
宽带账号归属地市:潍坊
宽带账号归属区县:潍城区
故障地址:潍坊潍城区城关街道和平路十笏园小区14号楼*********
联系电话:18863035238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故障细类:宽带无法上网(专席)
携转原因:
故障时间:2025-01-07 20:12:35
具体故障现象:宽带在线无法使用：网口指示灯正常，网线连接正确，外接路由器未操作恢复出厂或者换新，指导断电重启设备无效，请处理，谢谢。
客户其他诉求:
;宽带小区$[十笏园小区]$</t>
  </si>
  <si>
    <t>2025-01-07 20:19:15</t>
  </si>
  <si>
    <t>2025-01-07 20:19:32</t>
  </si>
  <si>
    <t>SD-851-281976-2661-3552</t>
  </si>
  <si>
    <t>SD-057-250107-390684-2699</t>
  </si>
  <si>
    <t>2025-01-07 13:29:06</t>
  </si>
  <si>
    <t>【重投】-【调研】-(目标)普通区域-潍城区-水库路两侧聚类-13406678753-200M-宽带上网投诉-次数0-20250107132718X638097609</t>
  </si>
  <si>
    <t>20250107132718X638097609</t>
  </si>
  <si>
    <t xml:space="preserve">流程受理流水号：20250107132627134066787531101841
客户号码:13406678753
客户姓名:刘**
投诉地市:潍坊
来话流水:2025010713251364220813009
宽带账号:13406678753
宽带账号归属地市:潍坊
宽带账号归属区县:潍城区
故障地址:潍坊潍城区军埠口综合项目区水库路水库路两侧聚类5号箱剪约造型*********
联系电话:13406678753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13:28:28
具体故障现象:光猫亮红灯，
客户其他诉求:孩子考试用网
</t>
  </si>
  <si>
    <t>2025-01-07 13:31:42</t>
  </si>
  <si>
    <t>2025-01-07 13:32:05</t>
  </si>
  <si>
    <t>SD-057-250107-198430-6666</t>
  </si>
  <si>
    <t>2025-01-07 21:26:03</t>
  </si>
  <si>
    <t>【调研】-普通区域-昌乐县-东刘家河村自然村-15963619858-1000M-业务受理宽带-次数0-202501070000761756</t>
  </si>
  <si>
    <t>202501070000761756</t>
  </si>
  <si>
    <t>202501070000761756# 宽带账号:15963619858; 联系电话：15963619858，问题类型：此工单为群障修复工单，根据群障全量闭环修复管理要求，为确保客户网络通畅，请装维人员跟进修复网络问题，谢谢！ 
 群障标题：告警。故障标题：主干光纤断或OLT检测不到预期的光信号（LOS）主叫号码：15963619858.0;该号码仅供参考，请优先联系宽带账号。</t>
  </si>
  <si>
    <t>2025-01-07 21:32:59</t>
  </si>
  <si>
    <t>2025-01-07 21:34:06</t>
  </si>
  <si>
    <t>SD-851-329811-8993-20194</t>
  </si>
  <si>
    <t>SD-057-250107-061843-2392</t>
  </si>
  <si>
    <t>2025-01-07 12:41:06</t>
  </si>
  <si>
    <t>80+钻石-普通区域-高密市-蝶苑华府-13906464186-1000M-宽带上网投诉-次数0-20250107124029X829034500 一级督办</t>
  </si>
  <si>
    <t>20250107124029X829034500</t>
  </si>
  <si>
    <t xml:space="preserve">流程受理流水号：20250107123444139064641861089161
客户号码:13906464186
客户姓名:崔**
投诉地市:潍坊
来话流水:2025010712321717820801556
宽带账号:13906464186
宽带账号归属地市:潍坊
宽带账号归属区县:高密市
故障地址:潍坊高密市醴泉街道人民大街蝶苑华府8号楼1102
联系电话:13792672026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光功率:-19.43
故障大类:宽带/电视
故障细类:网速慢/上网掉线(专席)
携转原因:
故障时间:2025-01-07 12:34:57
具体故障现象:频繁掉线，安装了2个千兆路由器连接光猫1口、3口，重启光猫、路由器无法恢复，摆放在开阔位置，用户表示维修多次一直没有恢复，用户要求换个维修技术好的专业人员上门维修，请协助尽快处理并回复电话，谢谢。
客户其他诉求:
</t>
  </si>
  <si>
    <t>2025-01-07 12:46:25</t>
  </si>
  <si>
    <t>2025-01-07 12:46:52</t>
  </si>
  <si>
    <t>SD-851-264964-976-21288</t>
  </si>
  <si>
    <t>SD-057-250107-829513-6165</t>
  </si>
  <si>
    <t>2025-01-07 20:03:15</t>
  </si>
  <si>
    <t>普通区域-临朐县-百合花园（1、2期）-13792605430-200M-宽带上网投诉-次数0-202501070000729095</t>
  </si>
  <si>
    <t>202501070000729095</t>
  </si>
  <si>
    <t xml:space="preserve">202501070000729095#流程受理流水号：20250107195953137926054301213938
客户号码:13792605430
客户姓名:魏**
投诉地市:潍坊
来话流水:2025010719585531520857741
宽带账号:13792605430
宽带账号归属地市:潍坊
宽带账号归属区县:临朐县
故障地址:潍坊临朐县东城街道兴隆路百合花园（1、2期）百合花园（1、2期）4号楼*********
联系电话:15265636795
联系人:先生
工单紧急程度:紧急
是否有升级投诉倾向:否
是否重复投诉:否
是否携转意向:否
是否投诉倾向:否
是否智能网关:智能网关
当前是否在线:是
接入方式:FTTH
端到端诊断结果:客户侧设备问题
是否质差终端:是
光功率:-18.04
故障大类:宽带/电视
故障细类:宽带无法上网
携转原因:
故障时间:2025-01-07 20:00:14
具体故障现象:IP地址冲突，无法上网
客户其他诉求:客户侧为质差终端，要求上门更换终端并一并处理故障问题。要求联系15265636795
</t>
  </si>
  <si>
    <t>2025-01-07 20:08:19</t>
  </si>
  <si>
    <t>SD-057-250107-720835-6087</t>
  </si>
  <si>
    <t>2025-01-07 19:53:05</t>
  </si>
  <si>
    <t>普通区域-昌邑市-双台二村自然村-15169610011-500M-宽带上网投诉-次数0-202501070000723874</t>
  </si>
  <si>
    <t>202501070000723874</t>
  </si>
  <si>
    <t>202501070000723874#宽带账号：15169610011；宽带地址：潍坊昌邑市双台镇双台二村双台二村自然村双台二村李志强*********；客户来电反映宽带机顶盒无信号  指导切换信号源  客户 未操作 请协助  谢谢，经查询客户侧为质差机顶盒，请协助上门更换终端并一并处理故障问题，谢谢！来电流水：2025010719402567520856330，联系电话：15169610011</t>
  </si>
  <si>
    <t>2025-01-07 19:57:06</t>
  </si>
  <si>
    <t>2025-01-07 19:57:31</t>
  </si>
  <si>
    <t>SD-851-295006-10552-19565</t>
  </si>
  <si>
    <t>SD-057-250107-280371-3185</t>
  </si>
  <si>
    <t>2025-01-07 14:36:34</t>
  </si>
  <si>
    <t>普通区域-昌邑市-前陈自然村-15863439459-100M-业务受理宽带-次数0-202501070000443674</t>
  </si>
  <si>
    <t>2025-01-08 14:37:00</t>
  </si>
  <si>
    <t>202501070000443674</t>
  </si>
  <si>
    <t>202501070000443674# 宽带账号:15863439459; 联系电话：15863439459，问题类型：此工单为群障修复工单，根据群障全量闭环修复管理要求，为确保客户网络通畅，请装维人员跟进修复网络问题，谢谢！ 
 群障标题：公告。故障描述：潍坊昌邑市前陈自然村主缆故障，预估24小时恢复，请帮忙拦截。主叫号码：15863439459.0;该号码仅供参考，请优先联系宽带账号。</t>
  </si>
  <si>
    <t>2025-01-07 14:49:01</t>
  </si>
  <si>
    <t>SD-057-250107-826479-3191</t>
  </si>
  <si>
    <t>2025-01-07 14:36:45</t>
  </si>
  <si>
    <t>普通区域-青州市-南洋花园-13561442708-100M-业务受理宽带-次数0-202501070000444689</t>
  </si>
  <si>
    <t>202501070000444689</t>
  </si>
  <si>
    <t>202501070000444689# 宽带账号:13561442708; 联系电话：13561442708，问题类型：此工单为群障修复工单，根据群障全量闭环修复管理要求，为确保客户网络通畅，请装维人员跟进修复网络问题，谢谢！ 
 群障标题：公告。故障描述：潍坊青州市南洋花园主缆故障，预估24小时恢复，请帮忙拦截。主叫号码：13561442708.0;该号码仅供参考，请优先联系宽带账号。</t>
  </si>
  <si>
    <t>2025-01-07 14:41:54</t>
  </si>
  <si>
    <t>2025-01-07 14:47:49</t>
  </si>
  <si>
    <t>SD-057-250107-672981-6525</t>
  </si>
  <si>
    <t>2025-01-07 20:55:48</t>
  </si>
  <si>
    <t>80+银卡-普通区域-寿光市-文景苑-18766894626-1000M-业务受理宽带-次数0-202501070000751690</t>
  </si>
  <si>
    <t>202501070000751690</t>
  </si>
  <si>
    <t>202501070000751690#【已关注中国移动10086微信公众号】 宽带账号:18766894626; 联系电话：18766894626，问题类型：此工单为群障修复工单，根据群障全量闭环修复管理要求，为确保客户网络通畅，请装维人员跟进修复网络问题，谢谢！ 
 群障标题：公告。故障描述：潍坊寿光市文景苑光缆故障，预估24小时恢复，请帮忙拦截,如有需要请联系片区装维师傅李树桐15706307769主叫号码：18766894626.0;该号码仅供参考，请优先联系宽带账号。</t>
  </si>
  <si>
    <t>2025-01-07 20:57:51</t>
  </si>
  <si>
    <t>2025-01-07 20:58:25</t>
  </si>
  <si>
    <t>SD-851-313910-23763-4991</t>
  </si>
  <si>
    <t>SD-057-250107-570139-6271</t>
  </si>
  <si>
    <t>2025-01-07 20:16:31</t>
  </si>
  <si>
    <t>80+普通-普通区域-安丘市-中孙家庄村-13780884366-500M-魔百和投诉-次数0-202501070000734378</t>
  </si>
  <si>
    <t>202501070000734378</t>
  </si>
  <si>
    <t>202501070000734378#流程受理流水号：20250107201431137808843661216349
客户号码:13780884366
客户姓名:孙**
投诉地市:潍坊
来话流水:2025010720134079620830544
宽带账号:13780884366
宽带账号归属地市:潍坊
宽带账号归属区县:安丘市
故障地址:潍坊安丘市石埠子镇中孙家庄中孙家庄村2#王进功*********
联系电话:13780884366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故障细类:移动高清电视故障
携转原因:
故障时间:2025-01-07 20:14:43
魔百和单播/组播:单播
具体故障现象:机顶盒无法开机，
客户其他诉求:
魔百和单/组播：单播;宽带小区$[中孙家庄村]$</t>
  </si>
  <si>
    <t>2025-01-07 20:21:42</t>
  </si>
  <si>
    <t>2025-01-07 20:22:04</t>
  </si>
  <si>
    <t>SD-851-253913-7133-8603</t>
  </si>
  <si>
    <t>SD-057-250107-752463-6166</t>
  </si>
  <si>
    <t>2025-01-07 20:03:34</t>
  </si>
  <si>
    <t>【调研】-80+银卡-普通区域-寿光市-清河垄源三期-13406617913-300M-魔百和投诉-次数0-202501070000729854</t>
  </si>
  <si>
    <t>202501070000729854</t>
  </si>
  <si>
    <t>202501070000729854#流程受理流水号：20250107200216134066179131214314
客户号码:13406617913
客户姓名:张**
投诉地市:潍坊
来话流水:2025010719564478720846633
宽带账号:13406617913
宽带账号归属地市:潍坊
宽带账号归属区县:寿光市
故障地址:潍坊寿光市洛城街道洛兴街清河垄源三期27号楼1单元802*********
联系电话:13406617913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故障大类:宽带/电视
故障细类:移动高清电视故障(专席)
携转原因:
故障时间:2025-01-07 20:02:22
魔百和单播/组播:组播
具体故障现象:电视机提示无信号，切换信号源，拔插高清线未恢复，谢谢
客户其他诉求:
魔百和单/组播：组播;宽带小区$[清河垄源三期]$</t>
  </si>
  <si>
    <t>2025-01-07 20:08:05</t>
  </si>
  <si>
    <t>2025-01-07 20:08:20</t>
  </si>
  <si>
    <t>2025-01-07 19:17:29</t>
  </si>
  <si>
    <t>【重投】-【调研】-80+银卡-(目标)普通区域-奎文区-兰溪学府-15066362913-300M-业务受理宽带-次数0-202501070000707633 一级督办</t>
  </si>
  <si>
    <t>202501070000707633</t>
  </si>
  <si>
    <t>2025-01-07 19:20:49</t>
  </si>
  <si>
    <t>2025-01-07 19:22:17</t>
  </si>
  <si>
    <t>SD-851-264748-25469-8397</t>
  </si>
  <si>
    <t>SD-057-250107-768519-5816</t>
  </si>
  <si>
    <t>2025-01-07 19:19:00</t>
  </si>
  <si>
    <t>普通区域-昌乐县-红河清水河小区-17753608944-300M-宽带上网投诉-次数0-202501070000703594</t>
  </si>
  <si>
    <t>202501070000703594</t>
  </si>
  <si>
    <t>202501070000703594#受理号码 : 17753608944客户姓名 : 孙**号码归属地 : 潍坊昌乐 － 昌乐县佳家福通讯器材商店用户品牌 : 全球通
客户来电反映：宽带无法使用，按口径排障未恢复，请协助处理，谢谢！
联系电话：18364687663 联系人：先生 宽带地址：潍坊昌乐县红河镇理稼庄村 来电流水：2025010719110161620885899</t>
  </si>
  <si>
    <t>2025-01-07 19:22:16</t>
  </si>
  <si>
    <t>2025-01-07 19:22:45</t>
  </si>
  <si>
    <t>SD-057-250107-762893-5614</t>
  </si>
  <si>
    <t>2025-01-07 19:02:14</t>
  </si>
  <si>
    <t>80+银卡-普通区域-寿光市-希望花园-13465713671-1000M-魔百和投诉-次数0-20250107190017X617404454</t>
  </si>
  <si>
    <t>20250107190017X617404454</t>
  </si>
  <si>
    <t>【预处理派单】宽带账号：13465713671，宽带地址： 潍坊寿光市羊口镇望海路希望花园4号楼*********，故障现象：，故障现象类型：，客户诉求：网络正常使用，机顶盒绿灯，拔插网线，配置网络，重启设备。，联系电话：15264661921，通话流水：2025010718512667320860141。接入方式：，当前是否在线：，端到端诊断结果：，是否智能网关：，光功率。,单组播状态:组播</t>
  </si>
  <si>
    <t>2025-01-07 19:18:01</t>
  </si>
  <si>
    <t>SD-851-323958-5446-12549</t>
  </si>
  <si>
    <t>SD-057-250107-485673-6109</t>
  </si>
  <si>
    <t>2025-01-07 19:55:43</t>
  </si>
  <si>
    <t>80+金卡-普通区域-诸城市-百合花园-18264649555-1000M-业务受理宽带-次数0-202501070000727425</t>
  </si>
  <si>
    <t>202501070000727425</t>
  </si>
  <si>
    <t>202501070000727425# 宽带账号:18264649555; 联系电话：18264649555，问题类型：此工单为群障修复工单，根据群障全量闭环修复管理要求，为确保客户网络通畅，请装维人员跟进修复网络问题，谢谢！ 
 群障标题：公告。故障描述：百合花园主叫号码：15094986655.0;该号码仅供参考，请优先联系宽带账号。</t>
  </si>
  <si>
    <t>2025-01-07 19:58:59</t>
  </si>
  <si>
    <t>2025-01-07 19:59:20</t>
  </si>
  <si>
    <t>SD-851-280673-14296-14690</t>
  </si>
  <si>
    <t>SD-057-250107-169728-6110</t>
  </si>
  <si>
    <t>2025-01-07 19:55:45</t>
  </si>
  <si>
    <t>普通区域-诸城市-后郝戈庄村-17863680345-300M-业务受理宽带-次数0-202501070000724760</t>
  </si>
  <si>
    <t>202501070000724760</t>
  </si>
  <si>
    <t>202501070000724760# 宽带账号:17863680345; 联系电话：17863680345，问题类型：此工单为群障修复工单，根据群障全量闭环修复管理要求，为确保客户网络通畅，请装维人员跟进修复网络问题，谢谢！ 
 群障标题：公告。故障描述：主干光纤断或OLT检测不到预期的光信号（LOS）主叫号码：17863680345.0;该号码仅供参考，请优先联系宽带账号。</t>
  </si>
  <si>
    <t>2025-01-07 19:59:29</t>
  </si>
  <si>
    <t>2025-01-07 20:00:19</t>
  </si>
  <si>
    <t>SD-057-250107-017583-6688</t>
  </si>
  <si>
    <t>2025-01-07 21:32:05</t>
  </si>
  <si>
    <t>普通区域-青州市-千汇小区-15624208362-500M-宽带上网投诉-次数0-20250107213001X601517276</t>
  </si>
  <si>
    <t>20250107213001X601517276</t>
  </si>
  <si>
    <t xml:space="preserve">流程受理流水号：20250107212808156242083621225911
客户号码:15624208362
客户姓名:解**
投诉地市:潍坊
来话流水:2025010721252423820815763
宽带账号:15624208362
宽带账号归属地市:潍坊
宽带账号归属区县:青州市
故障地址:潍坊青州市黄楼街道万红大道路北千汇小区9号楼*********
联系电话:13953673827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21:29:37
具体故障现象:光猫亮红灯，
客户其他诉求:
</t>
  </si>
  <si>
    <t>2025-01-07 21:38:47</t>
  </si>
  <si>
    <t>2025-01-07 21:40:59</t>
  </si>
  <si>
    <t>SD-057-250107-678104-3219</t>
  </si>
  <si>
    <t>2025-01-07 14:39:32</t>
  </si>
  <si>
    <t>【调研】-80+普通-普通区域-诸城市-诸冯村自然村-15863420134-100M-宽带上网投诉-次数0-202501070000447088</t>
  </si>
  <si>
    <t>2025-01-08 15:40:00</t>
  </si>
  <si>
    <t>202501070000447088</t>
  </si>
  <si>
    <t xml:space="preserve">202501070000447088#流程受理流水号：20250107143722158634201341122772
客户号码:15863420134
客户姓名:刘**
投诉地市:潍坊
来话流水:2025010714354161520837328
宽带账号:15863420134
宽带账号归属地市:潍坊
宽带账号归属区县:诸城市
故障地址:潍坊诸城市舜王街道诸冯村诸冯村自然村诸冯村12号箱*********
联系电话:15863420134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故障时间:2025-01-07 14:46:17
具体故障现象:打不开网页，客户不接受更换设备，要求投诉，客户表示24小时内处理好，请尽快处理
客户其他诉求:客户侧为质差终端，要求上门更换终端并一并处理故障问题。
</t>
  </si>
  <si>
    <t>2025-01-07 14:55:26</t>
  </si>
  <si>
    <t>2025-01-07 14:56:50</t>
  </si>
  <si>
    <t>SD-057-250107-275439-3161</t>
  </si>
  <si>
    <t>2025-01-07 14:32:40</t>
  </si>
  <si>
    <t>普通区域-青州市-糕点厂宿舍-13963618040-300M-宽带延伸服务-次数0-202501070000441788</t>
  </si>
  <si>
    <t>202501070000441788</t>
  </si>
  <si>
    <t xml:space="preserve">202501070000441788#【已关注中国移动10086微信公众号】流程受理流水号：20250107143048139636180401120533
客户号码:13963618040
客户姓名:邵**
投诉地市:潍坊
来话流水:2025010714301660220858846
宽带账号:13963618040
宽带账号归属地市:潍坊
宽带账号归属区县:青州市
故障地址:潍坊青州市王府街道尧王山东路糕点厂宿舍4-4-401
联系电话:13963618040
联系人:先生
工单紧急程度:一般
是否有升级投诉倾向:否
是否重复投诉:否
是否携转意向:否
是否投诉倾向:否
是否智能网关:智能网关
当前是否在线:是
接入方式:FTTH
是否质差终端:无质差信息
光功率:-20.40
故障大类:宽带/电视
故障细类:宽带延伸服务
携转原因:
故障时间:2025-01-07 14:31:01
具体故障现象:客户来电要求师傅上门换个遥控器
</t>
  </si>
  <si>
    <t>2025-01-07 14:37:39</t>
  </si>
  <si>
    <t>2025-01-07 14:38:05</t>
  </si>
  <si>
    <t>SD-057-250107-290483-6085</t>
  </si>
  <si>
    <t>2025-01-07 19:52:52</t>
  </si>
  <si>
    <t>普通区域-奎文区-游麟小区-13506462315-500M-宽带延伸服务-次数0-202501070000724439</t>
  </si>
  <si>
    <t>202501070000724439</t>
  </si>
  <si>
    <t xml:space="preserve">202501070000724439#【已关注中国移动10086微信公众号】流程受理流水号：20250107195207135064623151212630
客户号码:13506462315
客户姓名:张**
投诉地市:潍坊
来话流水:2025010719471300820894382
宽带账号:13506462315
宽带账号归属地市:潍坊
宽带账号归属区县:奎文区
故障地址:潍坊奎文区东关街道工褔街游麟小区13号楼*********
联系电话:13506462315
联系人:先生
工单紧急程度:一般
是否有升级投诉倾向:否
是否重复投诉:否
是否携转意向:否
是否投诉倾向:否
是否智能网关:智能网关
当前是否在线:是
接入方式:FTTH
是否质差终端:无质差信息
光功率:-19.70
故障大类:宽带
故障细类:宽带延伸服务
携转原因:
故障时间:2025-01-07 19:55:17
具体故障现象:请装维师傅携带新的路由器上门更换
</t>
  </si>
  <si>
    <t>2025-01-07 19:56:20</t>
  </si>
  <si>
    <t>2025-01-07 19:56:45</t>
  </si>
  <si>
    <t>SD-851-244880-2724-20407</t>
  </si>
  <si>
    <t>SD-057-250107-510763-6115</t>
  </si>
  <si>
    <t>2025-01-07 19:56:01</t>
  </si>
  <si>
    <t>普通区域-诸城市-后郝戈庄村-13686363489-1000M-业务受理宽带-次数0-202501070000727317</t>
  </si>
  <si>
    <t>202501070000727317</t>
  </si>
  <si>
    <t>202501070000727317# 宽带账号:13686363489; 联系电话：13686363489，问题类型：此工单为群障修复工单，根据群障全量闭环修复管理要求，为确保客户网络通畅，请装维人员跟进修复网络问题，谢谢！ 
 群障标题：公告。故障描述：主干光纤断或OLT检测不到预期的光信号（LOS）主叫号码：13686363489.0;该号码仅供参考，请优先联系宽带账号。</t>
  </si>
  <si>
    <t>2025-01-07 20:01:54</t>
  </si>
  <si>
    <t>2025-01-07 20:02:17</t>
  </si>
  <si>
    <t>SD-851-313524-5985-19783</t>
  </si>
  <si>
    <t>SD-057-250107-607432-3149</t>
  </si>
  <si>
    <t>2025-01-07 14:32:09</t>
  </si>
  <si>
    <t>普通区域-寿光市-南广陵小区-15866195373-300M-宽带上网投诉-次数0-20250107143032X432686939</t>
  </si>
  <si>
    <t>20250107143032X432686939</t>
  </si>
  <si>
    <t xml:space="preserve">【农村网络投诉】流程受理流水号：20250107143004158661953731120317
客户号码:15866195373
客户姓名:李**
投诉地市:潍坊
来话流水:2025010714295326720853672
宽带账号:15866195373
宽带账号归属地市:潍坊
宽带账号归属区县:寿光市
故障地址:潍坊寿光市上口镇南广陵村南广陵小区南区2号楼*********
联系电话:15866195373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故障时间:2025-01-07 14:30:19
具体故障现象:光猫亮红灯，
客户其他诉求:
</t>
  </si>
  <si>
    <t>2025-01-07 14:47:45</t>
  </si>
  <si>
    <t>2025-01-07 14:48:14</t>
  </si>
  <si>
    <t>SD-057-250107-381604-6592</t>
  </si>
  <si>
    <t>2025-01-07 21:06:00</t>
  </si>
  <si>
    <t>【调研】-普通区域-奎文区-金融街A座-13563671681-100M-业务受理宽带-次数0-202501070000756101</t>
  </si>
  <si>
    <t>202501070000756101</t>
  </si>
  <si>
    <t>202501070000756101# 宽带账号:13563671681; 联系电话：13563671681，问题类型：此工单为群障修复工单，根据群障全量闭环修复管理要求，为确保客户网络通畅，请装维人员跟进修复网络问题，谢谢！ 
 群障标题：公告。故障描述：潍坊奎文区金融街A座光缆故障，预估24小时恢复，请帮忙拦截,如有需要请联系片区装维师傅孙晓波15706366530主叫号码：13563671681.0;该号码仅供参考，请优先联系宽带账号。</t>
  </si>
  <si>
    <t>2025-01-07 21:09:42</t>
  </si>
  <si>
    <t>2025-01-07 21:10:10</t>
  </si>
  <si>
    <t>SD-057-250107-183706-2657</t>
  </si>
  <si>
    <t>2025-01-07 13:21:16</t>
  </si>
  <si>
    <t>普通区域-坊子区-张家庄自然村-15263671040-1000M-宽带延伸服务-次数0-202501070000380325</t>
  </si>
  <si>
    <t>202501070000380325</t>
  </si>
  <si>
    <t xml:space="preserve">202501070000380325#流程受理流水号：20250107132054152636710401100486
客户号码:15263671040
客户姓名:张**
投诉地市:潍坊
来话流水:2025010713200997920874427
宽带账号:15263671040
宽带账号归属地市:潍坊
宽带账号归属区县:坊子区
故障地址:潍坊坊子区黄旗堡街道张家庄村张家庄自然村潍坊坊子黄旗堡张家庄扩容12号分纤箱*********
联系电话:15263671040
联系人:先生/女士
工单紧急程度:一般
是否有升级投诉倾向:否
是否重复投诉:否
是否携转意向:否
是否投诉倾向:否
是否智能网关:智能网关
当前是否在线:是
接入方式:FTTH
是否质差终端:无质差信息
光功率:-20.17
故障大类:宽带/电视
故障细类:宽带延伸服务
携转原因:
故障时间:2025-01-07 13:12:44
具体故障现象:网速慢
</t>
  </si>
  <si>
    <t>2025-01-07 13:36:45</t>
  </si>
  <si>
    <t>SD-851-252962-13731-14845</t>
  </si>
  <si>
    <t>2025-01-07 20:08:53</t>
  </si>
  <si>
    <t>普通区域-奎文区-丁家道口小区-18353699622-100M-宽带上网投诉-次数0-202501070000732305 一级督办</t>
  </si>
  <si>
    <t>202501070000732305</t>
  </si>
  <si>
    <t>2025-01-07 20:31:35</t>
  </si>
  <si>
    <t>2025-01-07 20:32:20</t>
  </si>
  <si>
    <t>SD-057-250107-980713-5692</t>
  </si>
  <si>
    <t>2025-01-07 19:10:21</t>
  </si>
  <si>
    <t>普通区域-寿光市-寿光西关村-18764755557-300M-宽带延伸服务-次数0-202501070000703088</t>
  </si>
  <si>
    <t>202501070000703088</t>
  </si>
  <si>
    <t xml:space="preserve">202501070000703088#流程受理流水号：20250107190921187647555571204803
客户号码:18764755557
客户姓名:王**
投诉地市:潍坊
来话流水:2025010719065729020860994
宽带账号:18764755557
宽带账号归属地市:潍坊
宽带账号归属区县:寿光市
故障地址:潍坊寿光市圣城街道金光街西关村扩容2号箱*********
联系电话:15954450273
联系人:先生/女士
工单紧急程度:一般
是否有升级投诉倾向:否
是否重复投诉:否
是否携转意向:否
是否投诉倾向:否
是否智能网关:智能网关
当前是否在线:是
接入方式:FTTH
是否质差终端:无质差信息
光功率:-17.64
故障大类:宽带/电视
故障细类:宽带延伸服务
携转原因:
故障时间:2025-01-07 19:12:28
具体故障现象:宽带无法上网nag客户为老人，无法进行线上指导，不会操作检测线路
</t>
  </si>
  <si>
    <t>2025-01-07 19:12:58</t>
  </si>
  <si>
    <t>2025-01-07 19:13:14</t>
  </si>
  <si>
    <t>SD-057-250107-261475-6182</t>
  </si>
  <si>
    <t>2025-01-07 20:05:53</t>
  </si>
  <si>
    <t>普通区域-高密市-举人庄-13573630642-100M-业务受理宽带-次数0-202501070000730994</t>
  </si>
  <si>
    <t>202501070000730994</t>
  </si>
  <si>
    <t>202501070000730994# 宽带账号:13573630642; 联系电话：13573630642，问题类型：此工单为群障修复工单，根据群障全量闭环修复管理要求，为确保客户网络通畅，请装维人员跟进修复网络问题，谢谢！ 
 群障标题：公告。故障描述：LINK_LOSS主叫号码：13573630642.0;该号码仅供参考，请优先联系宽带账号。</t>
  </si>
  <si>
    <t>2025-01-07 20:22:11</t>
  </si>
  <si>
    <t>2025-01-07 20:22:44</t>
  </si>
  <si>
    <t>SD-057-250107-245739-6662</t>
  </si>
  <si>
    <t>2025-01-07 21:25:55</t>
  </si>
  <si>
    <t>80+银卡-普通区域-潍城区-刘家园小区-13780822991-100M-业务受理宽带-次数0-202501070000761348</t>
  </si>
  <si>
    <t>202501070000761348</t>
  </si>
  <si>
    <t>202501070000761348#【已关注中国移动10086微信公众号】 宽带账号:13780822991; 联系电话：13780822991，问题类型：此工单为群障修复工单，根据群障全量闭环修复管理要求，为确保客户网络通畅，请装维人员跟进修复网络问题，谢谢！ 
 群障标题：公告。故障描述：刘家园小区主叫号码：15762594159.0;该号码仅供参考，请优先联系宽带账号。</t>
  </si>
  <si>
    <t>2025-01-07 21:31:48</t>
  </si>
  <si>
    <t>SD-057-250107-725480-6107</t>
  </si>
  <si>
    <t>2025-01-07 19:55:29</t>
  </si>
  <si>
    <t>普通区域-奎文区-茂子庄-15753636531-300M-宽带上网投诉-次数0-202501070000722863</t>
  </si>
  <si>
    <t>202501070000722863</t>
  </si>
  <si>
    <t>202501070000722863#流程受理流水号：20250107195405157536365311212983
客户号码:15753636531
客户姓名:李**
投诉地市:潍坊
来话流水:2025010719534592320830676
宽带账号:15753636531
账号归属区县:寒亭区鸿通手机超市
联系电话:15753636531
联系人:先生/女士
宽带地址:潍坊
工单紧急程度:紧急
是否投诉倾向:否
是否重复投诉:否
是否携转意向:否
是否有升级投诉倾向:否
*业务名称:业务融合移机流程宽带+OTT
投诉内容:手机号码：15753636531，【问题描述】客户已办理宽带业务，有开通单，要求装维尽快联系上门，请处理，谢谢。联系电话：15753636531，联系人：先生/女士，录音流水号：2025010719534592320830676。受理明细：531920062399999999。
在途开通单信息：536250107465706490，15753636531，2025-01-07 09:56:59，业务融合移机流程宽带+OTT，处理中，手写判断和地址录入
是否到厅:否
业务名称:业务融合移机流程宽带+OTT
;宽带小区$[茂子庄]$</t>
  </si>
  <si>
    <t>2025-01-07 19:58:16</t>
  </si>
  <si>
    <t>2025-01-07 19:59:30</t>
  </si>
  <si>
    <t>SD-852-312154-264-11599</t>
  </si>
  <si>
    <t>SD-057-250107-368705-2619</t>
  </si>
  <si>
    <t>2025-01-07 13:14:20</t>
  </si>
  <si>
    <t>普通区域-寿光市-前老村自然村-15169531945-100M-宽带上网投诉-次数0-20250107131339X819781362</t>
  </si>
  <si>
    <t>20250107131339X819781362</t>
  </si>
  <si>
    <t xml:space="preserve">【农村网络投诉】流程受理流水号：20250107131200151695319451098367
客户号码:15169531945
客户姓名:张**
投诉地市:潍坊
来话流水:2025010713113290720808667
宽带账号:15169531945
宽带账号归属地市:潍坊
宽带账号归属区县:寿光市
故障地址:潍坊寿光市东埠前老村前老村自然村前老村12号箱*********
联系电话:15169531945
联系人:先生
工单紧急程度:一般
是否有升级投诉倾向:否
是否重复投诉:否
是否携转意向:否
是否投诉倾向:否
工单内容:客户来电反映宽带网络线断了,要求核实,请协助处理,谢谢.
</t>
  </si>
  <si>
    <t>2025-01-07 13:17:13</t>
  </si>
  <si>
    <t>2025-01-07 13:17:38</t>
  </si>
  <si>
    <t>SD-057-250107-786214-6691</t>
  </si>
  <si>
    <t>2025-01-07 21:34:40</t>
  </si>
  <si>
    <t>80+白金-FTTR-普通区域-昌邑市-潍水蓝湾-13666368966-300M-宽带上网投诉-次数0-202501070000762206</t>
  </si>
  <si>
    <t>202501070000762206</t>
  </si>
  <si>
    <t>202501070000762206#受理号码 : 13666368966客户姓名 : 李**号码归属地 : 潍坊昌邑 － 昌邑用户品牌 : 全球通
客户来电反映，宽带无法上网，上网慢，按流程排查未恢复，请协助处理，谢谢！
联系人：先生  联系电话：13666368966  宽带地址：潍坊昌邑市城区交通街潍水蓝湾27号楼*********  电话流水：2025010721270857520820858</t>
  </si>
  <si>
    <t>2025-01-07 21:37:03</t>
  </si>
  <si>
    <t>SD-851-330184-27372-10445</t>
  </si>
  <si>
    <t>SD-057-250107-635491-3133</t>
  </si>
  <si>
    <t>2025-01-07 14:30:09</t>
  </si>
  <si>
    <t>【调研】-80+普通-FTTR-普通区域-青州市-龙塘村自然村-18706511312-1000M-宽带上网投诉-次数0-202501070000436649</t>
  </si>
  <si>
    <t>202501070000436649</t>
  </si>
  <si>
    <t>202501070000436649#宽带账号：18706511312 ；宽带地址：潍坊青州市黄楼街道龙塘村龙塘村自然村黄楼街道龙塘村3号（高建功西墙 ；客户来电反映  网慢 ，客户异机来电报修，线上指导无法配合操作，要求上门处理来电流水：  2025010714270384420815565联系电话：18706511312</t>
  </si>
  <si>
    <t>2025-01-07 14:46:53</t>
  </si>
  <si>
    <t>调整切换阈值</t>
  </si>
  <si>
    <t>2025-01-07 14:47:15</t>
  </si>
  <si>
    <t>SD-851-296354-32775-26101</t>
  </si>
  <si>
    <t>SD-057-250107-132945-6513</t>
  </si>
  <si>
    <t>2025-01-07 20:50:17</t>
  </si>
  <si>
    <t>80+银卡-普通区域-诸城市-都吉台自然村-15965046826-300M-宽带上网投诉-次数0-20250107204738X586923330</t>
  </si>
  <si>
    <t>20250107204738X586923330</t>
  </si>
  <si>
    <t xml:space="preserve">【农村网络投诉】流程受理流水号：20250107204557159650468261221200
客户号码:15965046826
客户姓名:赵**
投诉地市:潍坊
来话流水:2025010720443197620871019
宽带账号:15965046826
宽带账号归属地市:潍坊
宽带账号归属区县:诸城市
故障地址:潍坊诸城市石桥子镇都吉台都吉台自然村都吉台1号箱（赵民喜家）*********
联系电话:15965046826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故障细类:宽带无法上网
携转原因:
故障时间:2025-01-07 20:45:07
具体故障现象:电脑无法上网，
客户其他诉求:
</t>
  </si>
  <si>
    <t>2025-01-07 20:51:49</t>
  </si>
  <si>
    <t>2025-01-07 20:52:11</t>
  </si>
  <si>
    <t>SD-851-304512-16177-24808</t>
  </si>
  <si>
    <t>SD-057-250107-073542-6216</t>
  </si>
  <si>
    <t>2025-01-07 20:10:57</t>
  </si>
  <si>
    <t>【调研】-80+银卡-普通区域-青州市-菜园村-13173139583-1000M-宽带上网投诉-次数0-202501070000730613</t>
  </si>
  <si>
    <t>202501070000730613</t>
  </si>
  <si>
    <t>202501070000730613#受理号码 : 13173139583客户姓名 : 徐**号码归属地 : 潍坊青州 － 青州市海清通讯器材经营部(曲鹏)（社区）用户品牌 : 全球通
客户来电反映，电视一直提醒更新，多次来电进行排查未恢复，请协助处理，谢谢！
联系人：先生  联系电话：13173139583  宽带地址：潍坊青州市益都街道菜园村菜园村20号箱（南一胡同王新平）*********  电话流水：2025010720061549820894385</t>
  </si>
  <si>
    <t>2025-01-07 20:29:13</t>
  </si>
  <si>
    <t>李志强</t>
  </si>
  <si>
    <t>15706307647</t>
  </si>
  <si>
    <t>dw3_jk_lizhiqiang</t>
  </si>
  <si>
    <t>2025-01-07 20:30:06</t>
  </si>
  <si>
    <t>SD-057-250107-936142-5774</t>
  </si>
  <si>
    <t>【调研】-80+普通-普通区域-寿光市-润通家园-15053610275-1000M-宽带上网投诉-次数0-202501070000702604</t>
  </si>
  <si>
    <t>202501070000702604</t>
  </si>
  <si>
    <t>202501070000702604#宽带账号：15053610275；宽带地址：潍坊寿光市侯镇侯镇中心街润通家园9号楼2单元201；客户来电反映宽带卡顿，客户无法配合线上指导，要求师傅上门，请协助处理，谢谢！联系电话：15053610275；联系人：先生；来电流水：2025010719041954620844605</t>
  </si>
  <si>
    <t>2025-01-07 19:19:31</t>
  </si>
  <si>
    <t>2025-01-07 19:19:46</t>
  </si>
  <si>
    <t>SD-851-311092-16624-1579</t>
  </si>
  <si>
    <t>SD-057-250107-207139-5673</t>
  </si>
  <si>
    <t>2025-01-07 19:08:04</t>
  </si>
  <si>
    <t>80+普通-普通区域-寒亭区-鲁家口村自然村-13869663996-300M-宽带上网投诉-次数0-20250107190613X973442141</t>
  </si>
  <si>
    <t>20250107190613X973442141</t>
  </si>
  <si>
    <t xml:space="preserve">【农村网络投诉】流程受理流水号：20250107190544138696639961204030
客户号码:13869663996
客户姓名:王**
投诉地市:潍坊
来话流水:2025010719044670620847460
宽带账号:13869663996
宽带账号归属地市:潍坊
宽带账号归属区县:寒亭区
故障地址:潍坊寒亭区张氏镇鲁家口村鲁家口村自然村鲁家口村南4号箱王建屋山*********
联系电话:13869663996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19:05:53
具体故障现象:光猫亮红灯，
客户其他诉求:
</t>
  </si>
  <si>
    <t>2025-01-07 19:10:06</t>
  </si>
  <si>
    <t>2025-01-07 19:10:39</t>
  </si>
  <si>
    <t>SD-057-250107-307165-2618</t>
  </si>
  <si>
    <t>2025-01-07 13:14:16</t>
  </si>
  <si>
    <t>普通区域-潍城区-清秀苑-13516381842-300M-宽带上网投诉-次数0-20250107131339X819772669</t>
  </si>
  <si>
    <t>20250107131339X819772669</t>
  </si>
  <si>
    <t xml:space="preserve">流程受理流水号：20250107131307135163818421098622
客户号码:13516381842
客户姓名:徐**
投诉地市:潍坊
来话流水:2025010713092461620892243
宽带账号:13516381842
宽带账号归属地市:潍坊
宽带账号归属区县:潍城区
故障地址:潍坊潍城区西关街道胜利西街清秀苑1号楼*********
联系电话:13516381842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13:13:06
具体故障现象:提示网络无法连接，
客户其他诉求:
</t>
  </si>
  <si>
    <t>2025-01-07 13:18:00</t>
  </si>
  <si>
    <t>2025-01-07 13:18:31</t>
  </si>
  <si>
    <t>SD-057-250107-183724-3135</t>
  </si>
  <si>
    <t>2025-01-07 14:30:24</t>
  </si>
  <si>
    <t>普通区域-寒亭区-双杨村-536000156477-100M-宽带上网投诉-次数0-202501070000439669</t>
  </si>
  <si>
    <t>2025-01-08 15:31:00</t>
  </si>
  <si>
    <t>202501070000439669</t>
  </si>
  <si>
    <t>202501070000439669#流程受理流水号：202501071428385360001564771119838
客户号码:536000156477
客户姓名:张**
投诉地市:潍坊
来话流水:2025010714274659520825360
宽带账号:536000156477
账号归属区县:奎文四平路营业厅
联系电话:15866149567
联系人:先生
宽带地址:潍坊
工单紧急程度:一般
是否投诉倾向:否
是否重复投诉:否
是否携转意向:否
是否有升级投诉倾向:否
*业务名称:业务融合移机流程小微宽带
投诉内容:手机号码：536000156477，【问题描述】客户已办理宽带业务，有开通单，用户说工作人员给他打电话说联系电话不对让用户重新下单，用户对此不认可，表示联系电话不关移机的事，要求装维尽快联系上门，请处理，谢谢。联系电话：15866149567，联系人：先生，录音流水号：2025010714274659520825360。受理明细：531920062399999999。
在途开通单信息：536250106279655898，536000156477，2025-01-06 18:45:49，业务融合移机流程小微宽带，处理中，黄单扩容
是否到厅:否
业务名称:业务融合移机流程小微宽带
;宽带小区$[双杨村]$</t>
  </si>
  <si>
    <t>2025-01-07 14:31:00</t>
  </si>
  <si>
    <t>2025-01-07 14:31:36</t>
  </si>
  <si>
    <t>SD-852-296897-1871-4691</t>
  </si>
  <si>
    <t>SD-057-250107-029631-6250</t>
  </si>
  <si>
    <t>2025-01-07 20:14:33</t>
  </si>
  <si>
    <t>80+银卡-普通区域-寿光市-三座楼小区-18706685877-300M-宽带上网投诉-次数0-202501070000734896</t>
  </si>
  <si>
    <t>202501070000734896</t>
  </si>
  <si>
    <t>202501070000734896#宽带账号：18706685877；宽带地址：潍坊寿光市台头镇三座楼村三座楼小区新2号楼；客户来电反映宽带网络无法使用，客户不配合排障，要求上门，请协助处理，谢谢！联系电话：15689221609；联系人：女士；来电流水：2025010720043872320886531</t>
  </si>
  <si>
    <t>2025-01-07 20:30:32</t>
  </si>
  <si>
    <t>2025-01-07 20:30:57</t>
  </si>
  <si>
    <t>SD-057-250107-382940-6225</t>
  </si>
  <si>
    <t>2025-01-07 20:11:28</t>
  </si>
  <si>
    <t>【调研】-80+普通-普通区域-寿光市-北关建材市场扩容-15854891234-300M-宽带上网投诉-次数0-202501070000734296</t>
  </si>
  <si>
    <t>202501070000734296</t>
  </si>
  <si>
    <t>202501070000734296#【已关注中国移动10086微信公众号】流程受理流水号：20250107201024158548912341215681
客户号码:15854891234
客户姓名:潘*
投诉地市:潍坊
来话流水:2025010720101049720813590
宽带账号:15854891234
账号归属区县:潍城
联系电话:15854891234
联系人:先生/女士
宽带地址:潍坊
工单紧急程度:一般
是否投诉倾向:否
是否重复投诉:否
是否携转意向:否
是否有升级投诉倾向:否
*业务名称:业务融合移机流程宽带
投诉内容:手机号码：15854891234，【问题描述】客户已办理宽带业务，有开通单，要求装维尽快联系上门，请处理，谢谢。联系电话：15854891234，联系人：先生/女士，录音流水号：2025010720101049720813590。受理明细：531920062399999999。
在途开通单信息：536250107577910890，15854891234，2025-01-07 14:20:51，业务融合移机流程宽带，处理中，手写判断和地址录入
是否到厅:否
业务名称:业务融合移机流程宽带
;宽带小区$[北关建材市场扩容]$</t>
  </si>
  <si>
    <t>2025-01-07 20:17:56</t>
  </si>
  <si>
    <t>2025-01-07 20:18:12</t>
  </si>
  <si>
    <t>SD-852-325699-1043-22787</t>
  </si>
  <si>
    <t>SD-057-250107-817049-4792</t>
  </si>
  <si>
    <t>普通区域-青州市-恒泰花园-15095263096-1000M-宽带上网投诉-次数0-202501070000632750</t>
  </si>
  <si>
    <t>2025-01-08 18:42:00</t>
  </si>
  <si>
    <t>202501070000632750</t>
  </si>
  <si>
    <t>202501070000632750#宽带账号： 15095263096；宽带地址： 潍坊青州市云门山街道范公亭东路恒泰花园5号楼** ；客户来电反映 家里电视看不了  ，线上指导无法配合操作，请协助处理。来电流水： 2025010717362171620889182
 联系电话15095263096</t>
  </si>
  <si>
    <t>2025-01-07 17:50:33</t>
  </si>
  <si>
    <t>2025-01-07 17:50:58</t>
  </si>
  <si>
    <t>SD-851-271747-4705-3652</t>
  </si>
  <si>
    <t>SD-057-250107-469321-5867</t>
  </si>
  <si>
    <t>2025-01-07 19:23:36</t>
  </si>
  <si>
    <t>80+银卡-普通区域-坊子区-日戈庄西村自然村-13562631618-200M-宽带上网投诉-次数0-202501070000709166</t>
  </si>
  <si>
    <t>202501070000709166</t>
  </si>
  <si>
    <t>202501070000709166#宽带账号：13562631618；宽带地址：潍坊坊子区岞山街道日戈庄西村；客户来电反映宽带网速慢，经查询客户侧为质差路由器导致宽带使用不畅，请参考处理，谢谢！联系电话：13562631618；联系人：***；来电流水：2025010719194178420837195</t>
  </si>
  <si>
    <t>2025-01-07 19:35:11</t>
  </si>
  <si>
    <t>2025-01-07 19:35:33</t>
  </si>
  <si>
    <t>SD-057-250107-082564-5211</t>
  </si>
  <si>
    <t>2025-01-07 18:21:05</t>
  </si>
  <si>
    <t>【调研】-80+普通-普通区域-潍城区-圣菲漫步A-15854489011-1000M-宽带上网投诉-次数0-202501070000668483</t>
  </si>
  <si>
    <t>202501070000668483</t>
  </si>
  <si>
    <t>202501070000668483#【已关注中国移动10086微信公众号】流程受理流水号：20250107182002158544890111193448
客户号码:15854489011
客户姓名:高**
投诉地市:潍坊
来话流水:2025010718073669820819905
宽带账号:15854489011
宽带账号归属地市:潍坊
宽带账号归属区县:潍城区
故障地址:潍坊潍城区西关街道北宫西街圣菲漫步A58号楼1-1204*********
联系电话:15854489011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故障细类:网速慢/上网掉线(专席)
携转原因:
故障时间:2025-01-07 18:20:11
具体故障现象:网速慢卡顿，
客户其他诉求:
;宽带小区$[圣菲漫步A]$</t>
  </si>
  <si>
    <t>2025-01-07 18:25:47</t>
  </si>
  <si>
    <t>2025-01-07 18:26:13</t>
  </si>
  <si>
    <t>SD-851-312035-1484-10510</t>
  </si>
  <si>
    <t>SD-057-250107-863729-5471</t>
  </si>
  <si>
    <t>2025-01-07 18:47:24</t>
  </si>
  <si>
    <t>80+金卡-普通区域-奎文区-南胡住东社区-15266466629-1000M-宽带上网投诉-次数0-202501070000686297</t>
  </si>
  <si>
    <t>202501070000686297</t>
  </si>
  <si>
    <t>202501070000686297#受理号码 : 15266466629客户姓名 : 王**号码归属地 : 潍坊奎文 － 奎文用户品牌 : 全球通，宽带账号：15266466629；宽带地址：潍坊高新高新城区胜利街南胡住东社区9号楼；客户来电反映移动高清无法观看，客户不配合排障，要求上门，请协助处理，谢谢！联系电话：本机；联系人：先生；来电流水：2025010718445551820814585</t>
  </si>
  <si>
    <t>2025-01-07 18:51:10</t>
  </si>
  <si>
    <t>SD-851-293659-15806-21892</t>
  </si>
  <si>
    <t>SD-057-250107-420657-5897</t>
  </si>
  <si>
    <t>2025-01-07 19:27:44</t>
  </si>
  <si>
    <t>80+银卡-普通区域--null--宽带上网投诉-次数0-202501070000308245</t>
  </si>
  <si>
    <t>202501070000308245</t>
  </si>
  <si>
    <t xml:space="preserve">202501070000308245#15621613777客户反映本机是移动有线宽带，正常在用，客户表示要使用15949752788号码转回移动后在另一个地方装移动宽带，（15949752788已经转出现在是联通号，要从联通转回移动，在另外一个位置安装移动的宽带，现在没有转回移动，还没有转成功）现在出现的问题是：15621613777号码的位置宽带安装师傅上门把网线扯下来了，不能用了，又使用15949752788号码在这个位置安装了一条新的宽带，安装好了，但不能使用，而15621613777的原来的宽带也不能使用，客户对此不满，请尽快处理谢谢联系本机
</t>
  </si>
  <si>
    <t>SD-057-250107-739014-2138</t>
  </si>
  <si>
    <t>2025-01-07 12:06:56</t>
  </si>
  <si>
    <t>【调研】-80+金卡-普通区域-寿光市-凯马小区-13706462677-300M-业务受理宽带-次数0-202501070000328752</t>
  </si>
  <si>
    <t>202501070000328752</t>
  </si>
  <si>
    <t>202501070000328752# 宽带账号:13706462677; 联系电话：13706462677，问题类型：此工单为群障修复工单，根据群障全量闭环修复管理要求，为确保客户网络通畅，请装维人员跟进修复网络问题，谢谢！ 
 群障标题：公告。故障描述：潍坊寿光市凯马小区光缆故障，预估24小时恢复，请帮忙拦截,如有需要请联系片区装维师傅刘彬15706307765主叫号码：15265448120.0;该号码仅供参考，请优先联系宽带账号。</t>
  </si>
  <si>
    <t>2025-01-07 12:17:44</t>
  </si>
  <si>
    <t>2025-01-07 12:18:22</t>
  </si>
  <si>
    <t>SD-057-250107-947156-2927</t>
  </si>
  <si>
    <t>2025-01-07 13:58:04</t>
  </si>
  <si>
    <t>80+普通-普通区域-坊子区-九龙大道路西龙润家园（小微）-13864662732-300M-宽带上网投诉-次数0-202501070000404609</t>
  </si>
  <si>
    <t>202501070000404609</t>
  </si>
  <si>
    <t>202501070000404609#13864662732客户来电反映本机号码办理的宽带电视无法使用，自己老人在家，不会操作，无法提供具体故障，要求师傅上门处理，请处理，谢谢  联系电话13864662732 联系人先生 来电流水2025010713543567720896664</t>
  </si>
  <si>
    <t>2025-01-07 14:01:22</t>
  </si>
  <si>
    <t>2025-01-07 14:01:50</t>
  </si>
  <si>
    <t>SD-851-270936-18715-20159</t>
  </si>
  <si>
    <t>SD-057-250107-942870-4796</t>
  </si>
  <si>
    <t>2025-01-07 17:41:40</t>
  </si>
  <si>
    <t>普通区域-奎文区-奎文门西社区-15762458885-200M-宽带上网投诉-次数0-20250107174036X836792516</t>
  </si>
  <si>
    <t>20250107174036X836792516</t>
  </si>
  <si>
    <t xml:space="preserve">流程受理流水号：20250107173811157624588851182074
客户号码:15762458885
客户姓名:徐**
投诉地市:潍坊
来话流水:2025010717364199120893251
宽带账号:15762458885
宽带账号归属地市:潍坊
宽带账号归属区县:奎文区
故障地址:潍坊奎文区东关街道后门街奎文门西社区2号楼*********
联系电话:15762458885
联系人:先生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故障时间:2025-01-07 17:39:45
具体故障现象:提示网络无法连接，
客户其他诉求:
</t>
  </si>
  <si>
    <t>2025-01-07 17:54:52</t>
  </si>
  <si>
    <t>2025-01-07 17:55:06</t>
  </si>
  <si>
    <t>SD-057-250107-148576-4843</t>
  </si>
  <si>
    <t>2025-01-07 17:46:01</t>
  </si>
  <si>
    <t>【调研】-(目标)普通区域-青州市-上院村自然村-15854485390-300M-宽带上网投诉-次数0-202501070000639553 二级督办</t>
  </si>
  <si>
    <t>2025-01-08 18:47:00</t>
  </si>
  <si>
    <t>202501070000639553</t>
  </si>
  <si>
    <t xml:space="preserve">202501070000639553#【已关注中国移动10086微信公众号】流程受理流水号：20250107174429158544853901183905
客户号码:15854485390
客户姓名:张**
投诉地市:潍坊
来话流水:2025010717440080020877050
宽带账号:15854485390
宽带账号归属地市:潍坊
宽带账号归属区县:青州市
故障地址:潍坊青州市弥河镇上院村上院村自然村扩容17号箱中心街中间路北冯光安*********
联系电话:15854485390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光功率:-22.67
故障大类:宽带/电视
故障细类:移动高清电视故障
携转原因:
故障时间:2025-01-07 17:45:24
魔百和单播/组播:组播
具体故障现象:电视直播或点播无法观看，
客户其他诉求:客户侧为质差终端，要求上门更换终端并一并处理故障问题。
</t>
  </si>
  <si>
    <t>2025-01-07 17:51:32</t>
  </si>
  <si>
    <t>2025-01-07 17:52:02</t>
  </si>
  <si>
    <t>SD-057-250107-163294-4789</t>
  </si>
  <si>
    <t>2025-01-07 17:41:18</t>
  </si>
  <si>
    <t>【调研】-80+金卡-普通区域-寿光市-安埠村自然村-15964564000-1000M-宽带上网投诉-次数0-20250107173848X728282633</t>
  </si>
  <si>
    <t>20250107173848X728282633</t>
  </si>
  <si>
    <t xml:space="preserve">【农村网络投诉】流程受理流水号：20250107173758159645640001182006
客户号码:15964564000
客户姓名:孙**
投诉地市:潍坊
来话流水:2025010717374304220805262
宽带账号:15964564000
宽带账号归属地市:潍坊
宽带账号归属区县:寿光市
故障地址:潍坊寿光市王望安埠村安埠村自然村安埠村扩容6号箱*********
联系电话:15964564000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17:38:19
具体故障现象:提示网络无法连接，
客户其他诉求:
</t>
  </si>
  <si>
    <t>2025-01-07 17:50:57</t>
  </si>
  <si>
    <t>2025-01-07 17:51:40</t>
  </si>
  <si>
    <t>SD-851-242810-16642-16260</t>
  </si>
  <si>
    <t>SD-057-250107-587634-4788</t>
  </si>
  <si>
    <t>2025-01-07 17:41:14</t>
  </si>
  <si>
    <t>普通区域-诸城市-祥和小区-18206488953-300M-宽带上网投诉-次数0-20250107173846X726205961</t>
  </si>
  <si>
    <t>20250107173846X726205961</t>
  </si>
  <si>
    <t xml:space="preserve">流程受理流水号：20250107173706182064889531181778
客户号码:18206488953
客户姓名:李**
投诉地市:潍坊
来话流水:2025010717353501920879839
宽带账号:18206488953
宽带账号归属地市:潍坊
宽带账号归属区县:诸城市
故障地址:潍坊诸城市密州街道人民东路祥和小区5号楼*********
联系电话:13468476585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故障细类:宽带无法上网
携转原因:
故障时间:2025-01-07 17:37:52
具体故障现象:光猫亮红灯，
客户其他诉求:
</t>
  </si>
  <si>
    <t>2025-01-07 17:47:47</t>
  </si>
  <si>
    <t>2025-01-07 17:54:26</t>
  </si>
  <si>
    <t>SD-057-250107-918243-2240</t>
  </si>
  <si>
    <t>2025-01-07 12:21:16</t>
  </si>
  <si>
    <t>80+金卡-普通区域-寿光市-南潘曲村-15265629669-1000M-宽带延伸服务-次数0-202501070000341704</t>
  </si>
  <si>
    <t>202501070000341704</t>
  </si>
  <si>
    <t xml:space="preserve">202501070000341704#流程受理流水号：20250107122017152656296691085243
客户号码:15265629669
客户姓名:胡**
投诉地市:潍坊
来话流水:2025010712150956820843887
宽带账号:15265629669
宽带账号归属地市:潍坊
宽带账号归属区县:寿光市
故障地址:潍坊寿光市孙家集街道南潘曲南潘曲村35号箱*********
联系电话:13793635672
联系人:先生/女士
工单紧急程度:一般
是否有升级投诉倾向:否
是否重复投诉:否
是否携转意向:否
是否投诉倾向:否
是否智能网关:智能网关
当前是否在线:是
接入方式:FTTH
是否质差终端:无质差信息
光功率:-21.61
故障大类:宽带/电视
故障细类:宽带延伸服务
携转原因:
故障时间:2025-01-07 12:23:45
具体故障现象:调测路由器，
</t>
  </si>
  <si>
    <t>2025-01-07 12:24:51</t>
  </si>
  <si>
    <t>2025-01-07 12:29:15</t>
  </si>
  <si>
    <t>SD-851-240791-22043-22722</t>
  </si>
  <si>
    <t>SD-057-250107-018356-5890</t>
  </si>
  <si>
    <t>2025-01-07 19:26:50</t>
  </si>
  <si>
    <t>80+普通-普通区域-昌乐县-昌乐阳光嘉园-13964628577-100M-业务受理宽带-次数0-202501070000713272</t>
  </si>
  <si>
    <t>202501070000713272</t>
  </si>
  <si>
    <t>202501070000713272#【已关注中国移动10086微信公众号】 宽带账号:13964628577; 联系电话：13964628577，问题类型：此工单为群障修复工单，根据群障全量闭环修复管理要求，为确保客户网络通畅，请装维人员跟进修复网络问题，谢谢！ 
 群障标题：公告。故障描述：昌乐阳光嘉园主叫号码：13964628577.0;该号码仅供参考，请优先联系宽带账号。</t>
  </si>
  <si>
    <t>2025-01-07 19:28:08</t>
  </si>
  <si>
    <t>2025-01-07 19:29:55</t>
  </si>
  <si>
    <t>2025-01-07 16:56:37</t>
  </si>
  <si>
    <t>普通区域-诸城市-古城社区居民楼-15762681314-200M-业务受理宽带-次数0-202501070000589909 一级督办</t>
  </si>
  <si>
    <t>2025-01-08 16:57:00</t>
  </si>
  <si>
    <t>202501070000589909</t>
  </si>
  <si>
    <t>2025-01-07 16:59:25</t>
  </si>
  <si>
    <t>2025-01-07 16:59:51</t>
  </si>
  <si>
    <t>2025-01-07 17:47:10</t>
  </si>
  <si>
    <t>80+白金-普通区域-昌邑市-颐城华府-18365682776-1000M-业务受理宽带-次数0-202501070000639009 一级督办</t>
  </si>
  <si>
    <t>2025-01-08 17:48:00</t>
  </si>
  <si>
    <t>202501070000639009</t>
  </si>
  <si>
    <t>2025-01-07 17:57:43</t>
  </si>
  <si>
    <t>SD-851-237285-19203-10812</t>
  </si>
  <si>
    <t>SD-057-250107-039458-5874</t>
  </si>
  <si>
    <t>2025-01-07 19:24:31</t>
  </si>
  <si>
    <t>【调研】-普通区域-奎文区-紫御公馆三期-13516368536-300M-宽带上网投诉-次数0-202501070000710784</t>
  </si>
  <si>
    <t>202501070000710784</t>
  </si>
  <si>
    <t xml:space="preserve">202501070000710784#
宽带账号：13516368536；宽带地址：潍坊高新高新城区永春路紫御公馆三期11号楼1单元1001；客户来电反映移动高清无法使用，客户不配合排障，要求上门，请协助处理，谢谢！联系电话：13516368536；联系人：先生；来电流水：2025010719210160620845216。 </t>
  </si>
  <si>
    <t>2025-01-07 19:25:51</t>
  </si>
  <si>
    <t>2025-01-07 19:26:05</t>
  </si>
  <si>
    <t>SD-851-304176-2666-22109</t>
  </si>
  <si>
    <t>SD-057-250107-785493-4830</t>
  </si>
  <si>
    <t>2025-01-07 17:44:33</t>
  </si>
  <si>
    <t>普通区域-潍城区-苗圃四路社区-15662606652-200M-魔百和投诉-次数0-202501070000637952</t>
  </si>
  <si>
    <t>2025-01-08 18:45:00</t>
  </si>
  <si>
    <t>202501070000637952</t>
  </si>
  <si>
    <t>202501070000637952#【已关注中国移动10086微信公众号】流程受理流水号：20250107173706156626066521181773
客户号码:15662606652
客户姓名:王**
投诉地市:潍坊
来话流水:2025010717364361120893567
宽带账号:15662606652
宽带账号归属地市:潍坊
宽带账号归属区县:潍城区
故障地址:潍坊潍城区北关街道苗圃四路苗圃四路社区7号楼*********
联系电话:15662606652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光功率:-18.44
故障大类:宽带/电视
故障细类:移动高清电视故障(专席)
携转原因:
故障时间:2025-01-07 17:40:21
魔百和单播/组播:组播
具体故障现象:网络未连接，拔插网线重启机顶盒网络设置未恢复请协助
客户其他诉求:
魔百和单/组播：组播;宽带小区$[苗圃四路社区]$</t>
  </si>
  <si>
    <t>2025-01-07 18:02:15</t>
  </si>
  <si>
    <t>2025-01-07 18:02:31</t>
  </si>
  <si>
    <t>SD-057-250107-317048-5180</t>
  </si>
  <si>
    <t>2025-01-07 18:17:44</t>
  </si>
  <si>
    <t>【调研】-80+普通-普通区域-奎文区-书香铭郡-15866587659-200M-业务受理宽带-次数0-202501070000667223</t>
  </si>
  <si>
    <t>202501070000667223</t>
  </si>
  <si>
    <t>202501070000667223# 宽带账号:15866587659; 联系电话：15866587659，问题类型：此工单为群障修复工单，根据群障全量闭环修复管理要求，为确保客户网络通畅，请装维人员跟进修复网络问题，谢谢！ 
 群障标题：公告。故障描述：潍坊奎文区书香铭郡光缆故障，预估24小时恢复，请帮忙拦截,如有需要请联系片区装维师傅张松15706366505主叫号码：15866587659.0;该号码仅供参考，请优先联系宽带账号。</t>
  </si>
  <si>
    <t>2025-01-07 18:30:43</t>
  </si>
  <si>
    <t>2025-01-07 18:31:05</t>
  </si>
  <si>
    <t>SD-057-250107-426087-5390</t>
  </si>
  <si>
    <t>2025-01-07 18:40:45</t>
  </si>
  <si>
    <t>普通区域-奎文区-福园新村-15898947370-100M-宽带上网投诉-次数0-202501070000682241</t>
  </si>
  <si>
    <t>202501070000682241</t>
  </si>
  <si>
    <t xml:space="preserve">202501070000682241#流程受理流水号：20250107184003158989473701198314
客户号码:15898947370
客户姓名:司**
投诉地市:潍坊
来话流水:2025010718394076920876956
宽带账号:15898947370
宽带账号归属地市:潍坊
宽带账号归属区县:奎文区
故障地址:潍坊奎文区潍洲路街道道口路福园新村5号楼*********
联系电话:15898947370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故障时间:2025-01-07 18:40:19
魔百和单播/组播:单播
具体故障现象:电视提示网络类错误，
客户其他诉求:客户侧为质差终端，要求上门更换终端并一并处理故障问题。
</t>
  </si>
  <si>
    <t>2025-01-07 18:57:49</t>
  </si>
  <si>
    <t>2025-01-07 19:02:35</t>
  </si>
  <si>
    <t>SD-057-250107-063475-5831</t>
  </si>
  <si>
    <t>2025-01-07 19:20:35</t>
  </si>
  <si>
    <t>【调研】-普通区域-临朐县-下五井西村自然村-15053689089-500M-魔百和投诉-次数0-20250107191849X729233618</t>
  </si>
  <si>
    <t>20250107191849X729233618</t>
  </si>
  <si>
    <t>【农村网络投诉】【预处理派单】宽带账号：15053689089，宽带地址： 潍坊临朐县五井镇人民政府下五井西村下五井西村自然村下五井西村（扩容6次）52号箱邱金平（外墙）*********，故障现象：，故障现象类型：，客户诉求：光猫不亮灯了，拔插电源线，检测电源开关，更换插排端口，联系电话：15053689089，通话流水：2025010719160771920816415。接入方式：FTTH，当前是否在线：不在线，端到端诊断结果：光猫掉电，是否智能网关：是，光功率。</t>
  </si>
  <si>
    <t>2025-01-07 19:25:15</t>
  </si>
  <si>
    <t>家庭业务-&gt;产品质量-&gt;互联网电视(移动高清)-&gt;全局流转-&gt;售后服务-&gt;光猫损坏-&gt;全局流转</t>
  </si>
  <si>
    <t>2025-01-07 19:31:16</t>
  </si>
  <si>
    <t>SD-057-250107-945671-2931</t>
  </si>
  <si>
    <t>2025-01-07 13:58:47</t>
  </si>
  <si>
    <t>【调研】-普通区域-高密市-莳二村自然村-15265664123-1000M-宽带上网投诉-次数0-202501070000408879</t>
  </si>
  <si>
    <t>202501070000408879</t>
  </si>
  <si>
    <t>202501070000408879#流程受理流水号：20250107134038152656641231105223
客户号码:15265664123
客户姓名:薛**
投诉地市:潍坊
来话流水:2025010713390153920830049
宽带账号:15265664123
宽带账号归属地市:潍坊
宽带账号归属区县:高密市
故障地址:潍坊高密市姜庄镇莳二村莳二村自然村高密莳二村韩德友40号箱*********
联系电话:15666565459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13:41:44
具体故障现象:客户反映之前有联系过装维人员上门处理，现仍未解决，客户要求再次上门处理
客户其他诉求:
;宽带小区$[莳二村自然村]$</t>
  </si>
  <si>
    <t>2025-01-07 14:01:12</t>
  </si>
  <si>
    <t>2025-01-07 14:01:37</t>
  </si>
  <si>
    <t>SD-851-317885-7006-2563</t>
  </si>
  <si>
    <t>SD-057-250107-805726-5917</t>
  </si>
  <si>
    <t>2025-01-07 19:29:29</t>
  </si>
  <si>
    <t>80+普通-普通区域-寿光市-河头小区-15163660208-300M-宽带上网投诉-次数0-20250107192819X299214737</t>
  </si>
  <si>
    <t>20250107192819X299214737</t>
  </si>
  <si>
    <t xml:space="preserve">【农村网络投诉】流程受理流水号：20250107192710151636602081208173
客户号码:15163660208
客户姓名:张**
投诉地市:潍坊
来话流水:2025010719261308720875333
宽带账号:15163660208
宽带账号归属地市:潍坊
宽带账号归属区县:寿光市
故障地址:潍坊寿光市马店张家河头村河头小区3号楼*********
联系电话:18766361191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光功率:-17.07
故障大类:宽带/电视
故障细类:宽带无法上网
携转原因:
故障时间:2025-01-07 19:27:58
具体故障现象:提示网络无法连接，
客户其他诉求:
</t>
  </si>
  <si>
    <t>2025-01-07 19:31:41</t>
  </si>
  <si>
    <t>2025-01-07 19:32:50</t>
  </si>
  <si>
    <t>SD-057-250107-692147-3879</t>
  </si>
  <si>
    <t>2025-01-07 16:05:02</t>
  </si>
  <si>
    <t>普通区域-诸城市-吉泰小区-13468496523-300M-魔百和投诉-次数0-20250107160307X987244386</t>
  </si>
  <si>
    <t>2025-01-08 17:06:00</t>
  </si>
  <si>
    <t>20250107160307X987244386</t>
  </si>
  <si>
    <t>流程受理流水号：20250107160201134684965231150812
客户号码:13468496523
客户姓名:于*
投诉地市:潍坊
来话流水:2025010716013069720882822
宽带账号:13468496523
宽带账号归属地市:潍坊
宽带账号归属区县:诸城市
故障地址:潍坊诸城市龙都街道龙昌路吉泰小区19号楼*********
联系电话:13468496523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光功率:-19.43
故障大类:宽带/电视
故障细类:移动高清电视故障(专席)
携转原因:
故障时间:2025-01-07 16:06:57
魔百和单播/组播:单播
具体故障现象:提示用户不存在
客户其他诉求:
魔百和单/组播：单播</t>
  </si>
  <si>
    <t>2025-01-07 16:18:59</t>
  </si>
  <si>
    <t>2025-01-07 16:19:34</t>
  </si>
  <si>
    <t>SD-057-250107-130985-5915</t>
  </si>
  <si>
    <t>2025-01-07 19:29:21</t>
  </si>
  <si>
    <t>80+金卡-普通区域-奎文区-圣荣广场东区-15763698298-1000M-宽带延伸服务-次数0-202501070000712828</t>
  </si>
  <si>
    <t>202501070000712828</t>
  </si>
  <si>
    <t xml:space="preserve">202501070000712828#【已关注中国移动10086微信公众号】流程受理流水号：20250107192657157636982981208133
客户号码:15763698298
客户姓名:尹**
投诉地市:潍坊
来话流水:2025010719204872320843918
宽带账号:15763698298
宽带账号归属地市:潍坊
宽带账号归属区县:高新
故障地址:潍坊高新高新城区福寿街圣荣广场东区12号楼*********
联系电话:15763698298
联系人:先生/女士
工单紧急程度:一般
是否有升级投诉倾向:否
是否重复投诉:否
是否携转意向:否
是否投诉倾向:否
是否智能网关:智能网关
当前是否在线:是
接入方式:FTTH
是否质差终端:无质差信息
光功率:-23.66
故障大类:宽带/电视
故障细类:宽带延伸服务
携转原因:
故障时间:2025-01-07 19:25:52
具体故障现象:调测路由器，网络无法连接：光猫亮灯正常，路由器连接光猫1口，路由器未恢复出厂设置。网灯闪烁。重启未恢复。
</t>
  </si>
  <si>
    <t>2025-01-07 19:31:22</t>
  </si>
  <si>
    <t>2025-01-07 19:40:54</t>
  </si>
  <si>
    <t>SD-851-323921-16715-29009</t>
  </si>
  <si>
    <t>SD-057-250107-456928-4336</t>
  </si>
  <si>
    <t>2025-01-07 16:56:41</t>
  </si>
  <si>
    <t>普通区域-坊子区-西下湾一村自然村-15953619178-200M-业务受理宽带-次数0-202501070000587995</t>
  </si>
  <si>
    <t>202501070000587995</t>
  </si>
  <si>
    <t>202501070000587995# 宽带账号:15953619178; 联系电话：15953619178，问题类型：此工单为群障修复工单，根据群障全量闭环修复管理要求，为确保客户网络通畅，请装维人员跟进修复网络问题，谢谢！ 
 群障标题：公告。故障描述：LINK_LOSS主叫号码：15066366924.0;该号码仅供参考，请优先联系宽带账号。</t>
  </si>
  <si>
    <t>2025-01-07 16:59:49</t>
  </si>
  <si>
    <t>2025-01-07 17:00:15</t>
  </si>
  <si>
    <t>SD-851-281418-14116-5868</t>
  </si>
  <si>
    <t>SD-057-250107-124076-4820</t>
  </si>
  <si>
    <t>2025-01-07 17:44:02</t>
  </si>
  <si>
    <t>普通区域-诸城市-大潘庄自然村-13854481538-300M-宽带上网投诉-次数0-20250107174102X862243698</t>
  </si>
  <si>
    <t>20250107174102X862243698</t>
  </si>
  <si>
    <t xml:space="preserve">【农村网络投诉】流程受理流水号：20250107173917138544815381182395
客户号码:13854481538
客户姓名:李**
投诉地市:潍坊
来话流水:2025010717360677120886233
宽带账号:13854481538
宽带账号归属地市:潍坊
宽带账号归属区县:诸城市
故障地址:潍坊诸城市舜王街道大潘庄大潘庄自然村大潘庄村东南角13号箱*********
联系电话:13854481538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故障细类:宽带无法上网(专席)
携转原因:
故障时间:2025-01-07 17:39:27
具体故障现象:网络无法连接，指示灯正常，重启光猫路由器未恢复      
客户其他诉求:
</t>
  </si>
  <si>
    <t>2025-01-07 17:56:07</t>
  </si>
  <si>
    <t>2025-01-07 17:56:29</t>
  </si>
  <si>
    <t>SD-851-297191-443-11807</t>
  </si>
  <si>
    <t>SD-057-250107-862573-2895</t>
  </si>
  <si>
    <t>2025-01-07 13:55:32</t>
  </si>
  <si>
    <t>【调研】-普通区域-青州市-彭家村-18764595118-200M-宽带上网投诉-次数0-202501070000402584</t>
  </si>
  <si>
    <t>202501070000402584</t>
  </si>
  <si>
    <t>202501070000402584#流程受理流水号：20250107135222187645951181108352
客户号码:18764595118
客户姓名:王*
投诉地市:东营
来话流水:2025010713492966220840182
宽带账号:18764595118
账号归属区县:3229广饶大王-力王通讯部（利王）
联系电话:18764595118
联系人:先生/女士
宽带地址:东营
工单紧急程度:一般
是否投诉倾向:否
是否重复投诉:否
是否携转意向:否
是否有升级投诉倾向:否
*业务名称:业务融合开机流程宽带+OTT
投诉内容:手机号码：18764595118，【问题描述】客户已办理宽带业务，有开通单，要求装维尽快联系上门，请处理，谢谢。联系电话：18764595118，联系人：先生/女士，录音流水号：2025010713492966220840182。
在途开通单信息：546250106414540243，18764595118，2025-01-06 08:52:07，业务融合开机流程宽带+OTT，处理中，现场开通，客户来电表示移动高清业务无法安装请求处理
是否到厅:否
业务名称:业务融合开机流程宽带+OTT
;宽带小区$[彭家村]$</t>
  </si>
  <si>
    <t>2025-01-07 14:04:40</t>
  </si>
  <si>
    <t>2025-01-07 14:05:02</t>
  </si>
  <si>
    <t>SD-057-250107-463872-5118</t>
  </si>
  <si>
    <t>2025-01-07 18:11:23</t>
  </si>
  <si>
    <t>普通区域-寒亭区-温馨家园小区-15966129078-300M-宽带延伸服务-次数0-202501070000662302</t>
  </si>
  <si>
    <t>202501070000662302</t>
  </si>
  <si>
    <t xml:space="preserve">202501070000662302#【已关注中国移动10086微信公众号】流程受理流水号：20250107181047159661290781191138
客户号码:15966129078
客户姓名:陈**
投诉地市:潍坊
来话流水:2025010718055340020804370
宽带账号:15966129078
宽带账号归属地市:潍坊
宽带账号归属区县:寒亭区
故障地址:潍坊寒亭区寒亭街道运河街温馨家园小区13号楼*********
联系电话:17616839315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故障时间:2025-01-07 18:11:02
具体故障现象:重新布置网线，
</t>
  </si>
  <si>
    <t>2025-01-07 18:13:11</t>
  </si>
  <si>
    <t>2025-01-07 18:13:40</t>
  </si>
  <si>
    <t>SD-851-292436-1373-19134</t>
  </si>
  <si>
    <t>SD-057-250107-175436-5469</t>
  </si>
  <si>
    <t>2025-01-07 18:47:20</t>
  </si>
  <si>
    <t>【调研】-80+普通-(目标)普通区域-寿光市-凯马小区-13864636920-1000M-宽带上网投诉-次数0-20250107184531X731917295</t>
  </si>
  <si>
    <t>20250107184531X731917295</t>
  </si>
  <si>
    <t xml:space="preserve">流程受理流水号：20250107184412138646369201199290
客户号码:13864636920
客户姓名:刘**
投诉地市:潍坊
来话流水:2025010718364061120855084
宽带账号:13864636920
宽带账号归属地市:潍坊
宽带账号归属区县:寿光市
故障地址:潍坊寿光市洛城街道富士街凯马小区7号楼*********
联系电话:13864636920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光功率:-16.43
故障大类:宽带/电视
故障细类:网速慢/上网掉线(专席)
携转原因:
故障时间:2025-01-07 18:44:25
具体故障现象:客户来电反映网速慢卡顿，请协助谢谢
客户其他诉求:谢谢
</t>
  </si>
  <si>
    <t>2025-01-07 18:49:10</t>
  </si>
  <si>
    <t>2025-01-07 18:51:02</t>
  </si>
  <si>
    <t>SD-851-227994-14025-15593</t>
  </si>
  <si>
    <t>SD-057-250107-703692-2237</t>
  </si>
  <si>
    <t>2025-01-07 12:20:40</t>
  </si>
  <si>
    <t>【调研】-80+普通-(目标)普通区域-临朐县-西长命沟-13465367211-300M-宽带上网投诉-次数0-20250107121945X585097276</t>
  </si>
  <si>
    <t>20250107121945X585097276</t>
  </si>
  <si>
    <t xml:space="preserve">【农村网络投诉】流程受理流水号：20250107121758134653672111084641
客户号码:13465367211
客户姓名:陈*
投诉地市:潍坊
来话流水:2025010712173630520867291
宽带账号:13465367211
宽带账号归属地市:潍坊
宽带账号归属区县:临朐县
故障地址:潍坊临朐县蒋峪镇人民政府西长命沟村西长命沟西长命沟（扩容）7号箱殷昌顺（外墙）*********
联系电话:13465367211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12:19:47
具体故障现象:提示网络无法连接，
客户其他诉求:
</t>
  </si>
  <si>
    <t>2025-01-07 12:22:25</t>
  </si>
  <si>
    <t>2025-01-07 12:22:50</t>
  </si>
  <si>
    <t>SD-851-267900-48584-8135</t>
  </si>
  <si>
    <t>SD-057-250107-489251-3895</t>
  </si>
  <si>
    <t>2025-01-07 16:06:38</t>
  </si>
  <si>
    <t>80+金卡-普通区域-安丘市-天源新都、天源华府-15263667186-300M-业务受理宽带-次数0-202501070000537074</t>
  </si>
  <si>
    <t>2025-01-08 16:07:00</t>
  </si>
  <si>
    <t>202501070000537074</t>
  </si>
  <si>
    <t>202501070000537074# 宽带账号:15263667186; 联系电话：15263667186，问题类型：此工单为群障修复工单，根据群障全量闭环修复管理要求，为确保客户网络通畅，请装维人员跟进修复网络问题，谢谢！ 
 群障标题：公告。故障描述：潍坊安丘市天源新都、天源华府光缆故障，预估24小时恢复，请帮忙拦截,如有需要请联系片区装维师傅王国龙15706307029主叫号码：15263667186.0;该号码仅供参考，请优先联系宽带账号。</t>
  </si>
  <si>
    <t>2025-01-07 16:11:17</t>
  </si>
  <si>
    <t>2025-01-07 16:13:28</t>
  </si>
  <si>
    <t>SD-852-287308-345-19143</t>
  </si>
  <si>
    <t>SD-057-250107-497301-4290</t>
  </si>
  <si>
    <t>2025-01-07 16:51:29</t>
  </si>
  <si>
    <t>【调研】-80+银卡-普通区域-寿光市-一号公馆二期-13563664603-300M-宽带上网投诉-次数0-202501070000584866</t>
  </si>
  <si>
    <t>202501070000584866</t>
  </si>
  <si>
    <t>202501070000584866#流程受理流水号：20250107165006135636646031167011
客户号码:13563664603
客户姓名:吴**
投诉地市:潍坊
来话流水:2025010716351250620868256
宽带账号:13563664603
宽带账号归属地市:潍坊
宽带账号归属区县:寿光市
故障地址:潍坊寿光市圣城街道新兴街一号公馆二期13号楼*********
联系电话:13563664603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故障细类:宽带网速慢/卡顿
携转原因:
故障时间:2025-01-07 16:50:29
具体故障现象:用户无法提供具体故障现象，
客户其他诉求:
;宽带小区$[一号公馆二期]$</t>
  </si>
  <si>
    <t>2025-01-07 16:55:12</t>
  </si>
  <si>
    <t>2025-01-07 16:55:39</t>
  </si>
  <si>
    <t>2025-01-07 12:01:53</t>
  </si>
  <si>
    <t>普通区域-坊子区-豪园小区-13678661223-200M-魔百和投诉-次数0-202501070000326348 一级督办</t>
  </si>
  <si>
    <t>202501070000326348</t>
  </si>
  <si>
    <t>2025-01-07 12:09:55</t>
  </si>
  <si>
    <t>2025-01-07 12:10:20</t>
  </si>
  <si>
    <t>SD-057-250107-518936-2110</t>
  </si>
  <si>
    <t>2025-01-07 12:05:25</t>
  </si>
  <si>
    <t>80+普通-普通区域-安丘市-祖官村自然村-13465361782-1000M-魔百和投诉-次数0-20250107120326X606440282</t>
  </si>
  <si>
    <t>20250107120326X606440282</t>
  </si>
  <si>
    <t>【农村网络投诉】流程受理流水号：20250107120211134653617821080364
客户号码:13465361782
客户姓名:李**
投诉地市:潍坊
来话流水:2025010712004756420804395
宽带账号:13465361782
宽带账号归属地市:潍坊
宽带账号归属区县:安丘市
故障地址:潍坊安丘市辉渠镇祖官村祖官村自然村祖官村中2号箱李国兵*********
联系电话:15264658517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故障细类:移动高清电视故障
携转原因:
故障时间:2025-01-07 12:03:01
魔百和单播/组播:单播
具体故障现象:电视直播或点播无法观看，
客户其他诉求:
魔百和单/组播：单播</t>
  </si>
  <si>
    <t>2025-01-07 12:09:04</t>
  </si>
  <si>
    <t>2025-01-07 12:10:34</t>
  </si>
  <si>
    <t>SD-851-302385-5351-27325</t>
  </si>
  <si>
    <t>SD-057-250107-197064-5195</t>
  </si>
  <si>
    <t>2025-01-07 18:18:54</t>
  </si>
  <si>
    <t>普通区域-青州市-程家庄村-15054426309-300M-宽带上网投诉-次数0-202501070000662488</t>
  </si>
  <si>
    <t>202501070000662488</t>
  </si>
  <si>
    <t>202501070000662488#受理号码 : 15054426309客户姓名 : 时**号码归属地 : 潍坊青州 － 青州-青州代理商管理中心用户品牌 : 全球通
客户来电反映：电视无法观看，客户无法配合线上排障，，请求协助处理，谢谢！
联系电话：15054426309 联系人：先生 宽带地址：潍坊青州市谭坊镇程家庄村 来电流水：2025010718114265520855714</t>
  </si>
  <si>
    <t>2025-01-07 18:21:27</t>
  </si>
  <si>
    <t>2025-01-07 18:21:45</t>
  </si>
  <si>
    <t>SD-057-250107-402159-5168</t>
  </si>
  <si>
    <t>2025-01-07 18:17:18</t>
  </si>
  <si>
    <t>【调研】-普通区域-高密市-韩伍屯自然村-15163641487-300M-业务受理宽带-次数0-202501070000663477</t>
  </si>
  <si>
    <t>202501070000663477</t>
  </si>
  <si>
    <t>202501070000663477# 宽带账号:15163641487; 联系电话：15163641487，问题类型：此工单为群障修复工单，根据群障全量闭环修复管理要求，为确保客户网络通畅，请装维人员跟进修复网络问题，谢谢！ 
 群障标题：公告。故障描述：韩伍屯自然村主叫号码：15753617118.0;该号码仅供参考，请优先联系宽带账号。</t>
  </si>
  <si>
    <t>2025-01-07 18:54:26</t>
  </si>
  <si>
    <t>2025-01-07 18:54:46</t>
  </si>
  <si>
    <t>SD-851-301480-5388-14565</t>
  </si>
  <si>
    <t>SD-057-250107-469835-5116</t>
  </si>
  <si>
    <t>2025-01-07 18:11:17</t>
  </si>
  <si>
    <t>80+银卡-普通区域-安丘市-领世新城南区-13573661313-500M-宽带上网投诉-次数0-202501070000660726</t>
  </si>
  <si>
    <t>202501070000660726</t>
  </si>
  <si>
    <t xml:space="preserve">202501070000660726#【已关注中国移动10086微信公众号】流程受理流水号：20250107181029135736613131191066
客户号码:13573661313
客户姓名:周**
投诉地市:潍坊
来话流水:2025010718100956720842331
宽带账号:13573661313
宽带账号归属地市:潍坊
宽带账号归属区县:安丘市
故障地址:潍坊安丘市新安街道学府街领世新城南区224号楼*********
联系电话:13573661313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故障时间:2025-01-07 18:10:48
具体故障现象:光猫亮红灯，
客户其他诉求:客户侧为质差终端，要求上门更换终端并一并处理故障问题。
</t>
  </si>
  <si>
    <t>2025-01-07 18:16:20</t>
  </si>
  <si>
    <t>SD-057-250107-682597-5470</t>
  </si>
  <si>
    <t>【调研】-80+金卡-普通区域-奎文区-樱园东区-13963630208-1000M-业务受理宽带-次数0-202501070000687071</t>
  </si>
  <si>
    <t>202501070000687071</t>
  </si>
  <si>
    <t>202501070000687071# 宽带账号:13963630208; 联系电话：13963630208，问题类型：此工单为群障修复工单，根据群障全量闭环修复管理要求，为确保客户网络通畅，请装维人员跟进修复网络问题，谢谢！ 
 群障标题：公告。故障描述：潍坊奎文区樱园东区光缆故障，预估24小时恢复，请帮忙拦截,如有需要请联系片区装维师傅李三志15706366501主叫号码：13963630208.0;该号码仅供参考，请优先联系宽带账号。</t>
  </si>
  <si>
    <t>2025-01-07 18:48:57</t>
  </si>
  <si>
    <t>2025-01-07 18:49:31</t>
  </si>
  <si>
    <t>SD-851-270393-38973-4127</t>
  </si>
  <si>
    <t>SD-057-250107-187602-5207</t>
  </si>
  <si>
    <t>2025-01-07 18:20:39</t>
  </si>
  <si>
    <t>普通区域-临朐县-石河店自然村-13853627703-1000M-宽带上网投诉-次数0-20250107181950X190977956</t>
  </si>
  <si>
    <t>20250107181950X190977956</t>
  </si>
  <si>
    <t xml:space="preserve">【农村网络投诉】流程受理流水号：20250107181927138536277031193312
客户号码:13853627703
客户姓名:沈**
投诉地市:潍坊
来话流水:2025010718182761120813347
宽带账号:13853627703
宽带账号归属地市:潍坊
宽带账号归属区县:临朐县
故障地址:潍坊临朐县冶源镇人民政府石河店石河店自然村石河店19号箱宋德仁*********
联系电话:13853627703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故障时间:2025-01-07 18:19:39
具体故障现象:光猫亮红灯，
客户其他诉求:
</t>
  </si>
  <si>
    <t>2025-01-07 18:24:53</t>
  </si>
  <si>
    <t>2025-01-07 18:25:18</t>
  </si>
  <si>
    <t>SD-851-275623-18550-4497</t>
  </si>
  <si>
    <t>SD-057-250107-605173-78</t>
  </si>
  <si>
    <t>2025-01-07 08:08:17</t>
  </si>
  <si>
    <t>普通区域-坊子区-岔子官庄村自然村-15864303085-1000M-魔百和投诉-次数0-20250106201711X831623132</t>
  </si>
  <si>
    <t>20250106201711X831623132</t>
  </si>
  <si>
    <t xml:space="preserve">【农村网络投诉】流程受理流水号：20250106201520158643030851221226
客户号码:15864303085
客户姓名:齐**
投诉地市:潍坊
来话流水:2025010620145550920882583
宽带账号:15864303085
宽带账号归属地市:潍坊
宽带账号归属区县:坊子区
故障地址:潍坊坊子区荆山洼经济发展区岔子官庄村岔子官庄村自然村潍坊坊子坊城街道岔子官庄村自然村刘峻山外墙2号箱*********
联系电话:15864303085
联系人:先生/女士
工单紧急程度:非常紧急
是否有升级投诉倾向:否
是否重复投诉:否
是否携转意向:否
是否投诉倾向:否
携转原因:
提单模板:客户来电反映观看移动高清电视时，【电影不能观看，一调台网络故障】无法观看或回看，客户不认可，请协助处理，谢谢。
</t>
  </si>
  <si>
    <t>2025-01-07 08:11:22</t>
  </si>
  <si>
    <t>2025-01-07 08:11:48</t>
  </si>
  <si>
    <t>SD-851-263884-27325-2944</t>
  </si>
  <si>
    <t>SD-057-250107-532946-2094</t>
  </si>
  <si>
    <t>2025-01-07 12:03:34</t>
  </si>
  <si>
    <t>普通区域-诸城市-枫香小镇-13455638181-300M-宽带上网投诉-次数0-202501070000323071</t>
  </si>
  <si>
    <t>202501070000323071</t>
  </si>
  <si>
    <t xml:space="preserve">202501070000323071#13455638181客户来电反映宽带无法使用，客户不配合排障，要求维修人员上门维修，请尽快协助处理，谢谢  联系人：女士 联系电话：15866510186本机 流水：2025010711563667020854391
</t>
  </si>
  <si>
    <t>2025-01-07 12:07:29</t>
  </si>
  <si>
    <t>2025-01-07 13:56:24</t>
  </si>
  <si>
    <t>普通区域-安丘市-烟市街-13515360981-100M-宽带上网投诉-次数0-20250107135447X287026812 一级督办</t>
  </si>
  <si>
    <t>20250107135447X287026812</t>
  </si>
  <si>
    <t>2025-01-07 13:59:09</t>
  </si>
  <si>
    <t>2025-01-07 13:59:57</t>
  </si>
  <si>
    <t>2025-01-07 13:56:48</t>
  </si>
  <si>
    <t>普通区域-寒亭区-恒信学府-19561440398-1000M-业务受理宽带-次数0-202501070000407544 一级督办</t>
  </si>
  <si>
    <t>202501070000407544</t>
  </si>
  <si>
    <t>2025-01-07 13:57:55</t>
  </si>
  <si>
    <t>SD-851-303510-13553-9299</t>
  </si>
  <si>
    <t>SD-057-250107-736459-5482</t>
  </si>
  <si>
    <t>2025-01-07 18:47:39</t>
  </si>
  <si>
    <t>80+银卡-普通区域-昌邑市-蔚蓝海岸-13583629373-1000M-宽带上网投诉-次数0-20250107184659X819112215</t>
  </si>
  <si>
    <t>20250107184659X819112215</t>
  </si>
  <si>
    <t xml:space="preserve">流程受理流水号：20250107184506135836293731199507
客户号码:13583629373
客户姓名:邓**
投诉地市:潍坊
来话流水:2025010718442247320810642
宽带账号:13583629373
宽带账号归属地市:潍坊
宽带账号归属区县:昌邑市
故障地址:潍坊昌邑市城区富昌街蔚蓝海岸1号楼*********
联系电话:13583629373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18:45:40
具体故障现象:客户来电表示宽带上不了网，我处核实到光信号亮红，将光纤线插紧弄直后未恢复，请协助谢谢
客户其他诉求:
</t>
  </si>
  <si>
    <t>2025-01-07 18:49:03</t>
  </si>
  <si>
    <t>SD-851-281946-18760-25414</t>
  </si>
  <si>
    <t>SD-057-250107-360951-5445</t>
  </si>
  <si>
    <t>2025-01-07 18:45:58</t>
  </si>
  <si>
    <t>80+普通-普通区域-寿光市-怡馨园小区-13792661210-300M-宽带上网投诉-次数0-202501070000685991</t>
  </si>
  <si>
    <t>202501070000685991</t>
  </si>
  <si>
    <t>202501070000685991#【已关注中国移动10086微信公众号】流程受理流水号：20250107184513137926612101199525
客户号码:13792661210
客户姓名:王**
投诉地市:潍坊
来话流水:2025010718392902220875546
宽带账号:13792661210
宽带账号归属地市:潍坊
宽带账号归属区县:寿光市
故障地址:潍坊寿光市北洛镇幸福北路怡馨园小区30号楼*********
联系电话:19508402585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故障细类:网速慢/上网掉线(专席)
携转原因:
故障时间:2025-01-07 18:46:19
具体故障现象:网速慢：路由器连接光猫1口，位置开阔，重启未恢复，光猫自带WIFI未开启，网线支持
客户其他诉求:
;宽带小区$[怡馨园小区]$</t>
  </si>
  <si>
    <t>2025-01-07 18:50:53</t>
  </si>
  <si>
    <t>2025-01-07 18:51:18</t>
  </si>
  <si>
    <t>SD-851-312889-5174-8127</t>
  </si>
  <si>
    <t>SD-057-250107-714853-5495</t>
  </si>
  <si>
    <t>2025-01-07 18:49:05</t>
  </si>
  <si>
    <t>【调研】-80+普通-普通区域-寒亭区-北美风情-15064685887-300M-魔百和投诉-次数0-202501070000688957</t>
  </si>
  <si>
    <t>202501070000688957</t>
  </si>
  <si>
    <t>202501070000688957#【已关注中国移动10086微信公众号】流程受理流水号：20250107184545150646858871199631
客户号码:15064685887
客户姓名:吴**
投诉地市:潍坊
来话流水:2025010718433866820805512
宽带账号:15064685887
宽带账号归属地市:潍坊
宽带账号归属区县:寒亭区
故障地址:潍坊寒亭区开元街道通亭街北美风情4号楼*********
联系电话:15064685887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故障细类:移动高清电视故障(专席)
携转原因:
故障时间:2025-01-07 18:48:34
魔百和单播/组播:单播
具体故障现象:电视网络未连接：宽带正常使用，帐号排查正确，网口灯正常，网线无问题，指导网线换口，对应指导网络配置无效，请处理，谢谢。
客户其他诉求:
魔百和单/组播：单播;宽带小区$[北美风情]$</t>
  </si>
  <si>
    <t>2025-01-07 18:51:34</t>
  </si>
  <si>
    <t>2025-01-07 18:52:05</t>
  </si>
  <si>
    <t>SD-057-250107-904538-5388</t>
  </si>
  <si>
    <t>2025-01-07 18:40:29</t>
  </si>
  <si>
    <t>【调研】-80+银卡-FTTR-普通区域-临朐县-朐山国际二期-15963652675-1000M-宽带上网投诉-次数0-202501070000683390</t>
  </si>
  <si>
    <t>202501070000683390</t>
  </si>
  <si>
    <t>202501070000683390#流程受理流水号：20250107183940159636526751198219
客户号码:15963652675
客户姓名:张**
投诉地市:潍坊
来话流水:2025010718383781020869324
宽带账号:15963652675
宽带账号归属地市:潍坊
宽带账号归属区县:临朐县
故障地址:潍坊临朐县东城街道骈邑路朐山国际二期25号楼*********
联系电话:15963652675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光功率:-26.57
故障大类:宽带/电视
故障细类:网速慢/上网掉线(专席)
携转原因:
故障时间:2025-01-07 18:37:04
具体故障现象:网速慢FTTR用户，已重启设备，请协助处理
客户其他诉求:
;宽带小区$[朐山国际二期]$</t>
  </si>
  <si>
    <t>2025-01-07 18:47:55</t>
  </si>
  <si>
    <t>2025-01-07 18:51:31</t>
  </si>
  <si>
    <t>SD-851-294712-1731-22691</t>
  </si>
  <si>
    <t>SD-057-250107-870156-5400</t>
  </si>
  <si>
    <t>2025-01-07 18:41:42</t>
  </si>
  <si>
    <t>【调研】-普通区域-奎文区-榕树苑-19861305530-200M-魔百和投诉-次数0-202501070000683705</t>
  </si>
  <si>
    <t>202501070000683705</t>
  </si>
  <si>
    <t>202501070000683705#流程受理流水号：20250107183911198613055301198100
客户号码:19861305530
客户姓名:张**
投诉地市:潍坊
来话流水:2025010718351733420844791
宽带账号:19861305530
宽带账号归属地市:潍坊
宽带账号归属区县:奎文区
故障地址:潍坊奎文区广文街道公安巷文化路社区三产办宿舍（新华路西）*********
联系电话:19861305530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光功率:-19.20
故障大类:宽带/电视
故障细类:移动高清电视故障(专席)
携转原因:
故障时间:2025-01-07 18:40:52
魔百和单播/组播:单播
具体故障现象:有声音，无画面
客户其他诉求:
魔百和单/组播：单播;宽带小区$[榕树苑]$</t>
  </si>
  <si>
    <t>2025-01-07 18:43:20</t>
  </si>
  <si>
    <t>2025-01-07 18:44:50</t>
  </si>
  <si>
    <t>SD-057-250107-621835-2256</t>
  </si>
  <si>
    <t>2025-01-07 12:23:17</t>
  </si>
  <si>
    <t>80+银卡-普通区域-诸城市-下崔家沟自然村-13863621578-300M-宽带上网投诉-次数0-20250107122248X768026345</t>
  </si>
  <si>
    <t>20250107122248X768026345</t>
  </si>
  <si>
    <t xml:space="preserve">【农村网络投诉】流程受理流水号：20250107122214138636215781085728
客户号码:13863621578
客户姓名:郭*
投诉地市:潍坊
来话流水:2025010712214396920805890
宽带账号:13863621578
宽带账号归属地市:潍坊
宽带账号归属区县:诸城市
故障地址:潍坊诸城市林家村镇下崔家沟下崔家沟自然村下崔家沟村西南4号箱*********
联系电话:13863679936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12:22:36
具体故障现象:光猫亮红灯，
客户其他诉求:
</t>
  </si>
  <si>
    <t>2025-01-07 12:27:43</t>
  </si>
  <si>
    <t>2025-01-07 12:28:11</t>
  </si>
  <si>
    <t>SD-057-250107-384917-2287</t>
  </si>
  <si>
    <t>2025-01-07 12:26:54</t>
  </si>
  <si>
    <t>【调研】-80+普通-普通区域-高密市-大吕自然村-15263680388-200M-业务受理宽带-次数0-202501070000344356</t>
  </si>
  <si>
    <t>202501070000344356</t>
  </si>
  <si>
    <t>202501070000344356# 宽带账号:15263680388; 联系电话：15263680388，问题类型：此工单为群障修复工单，根据群障全量闭环修复管理要求，为确保客户网络通畅，请装维人员跟进修复网络问题，谢谢！ 
 群障标题：公告。故障描述：潍坊高密市大吕自然村光缆故障，预估24小时恢复，请帮忙拦截,如有需要请联系片区装维师傅李卓超15706307310主叫号码：15263680388.0;该号码仅供参考，请优先联系宽带账号。</t>
  </si>
  <si>
    <t>2025-01-07 12:30:58</t>
  </si>
  <si>
    <t>2025-01-07 12:31:30</t>
  </si>
  <si>
    <t>SD-057-250107-028179-4815</t>
  </si>
  <si>
    <t>2025-01-07 17:43:32</t>
  </si>
  <si>
    <t>【调研】-普通区域-昌乐县-昌乐书香门第-13583634426-300M-宽带上网投诉-次数0-202501070000632759</t>
  </si>
  <si>
    <t>2025-01-08 18:44:00</t>
  </si>
  <si>
    <t>202501070000632759</t>
  </si>
  <si>
    <t xml:space="preserve">202501070000632759#
客户来电反映电视观看时间不正确，网络可以正常使用  线上排障不认可/不配合客户要求师傅上门，请协助处理，谢谢
宽带地址：潍坊昌乐县城关街道新昌路书香门第39号楼
联系人：先生   联系电话：本机 来电流水：2025010717382269020813060
</t>
  </si>
  <si>
    <t>2025-01-07 17:52:11</t>
  </si>
  <si>
    <t>SD-057-250107-205346-2489</t>
  </si>
  <si>
    <t>2025-01-07 12:56:18</t>
  </si>
  <si>
    <t>普通区域-安丘市-韩吉村自然村-18866725280-100M-业务受理宽带-次数0-202501070000364752</t>
  </si>
  <si>
    <t>202501070000364752</t>
  </si>
  <si>
    <t>202501070000364752# 宽带账号:18866725280; 联系电话：18866725280，问题类型：此工单为群障修复工单，根据群障全量闭环修复管理要求，为确保客户网络通畅，请装维人员跟进修复网络问题，谢谢！ 
 群障标题：公告。故障描述：潍坊安丘市韩吉村自然村光缆故障，预估24小时恢复，请帮忙拦截,如有需要请联系片区装维师傅王永琳15706307091主叫号码：18866725280.0;该号码仅供参考，请优先联系宽带账号。</t>
  </si>
  <si>
    <t>2025-01-07 12:58:19</t>
  </si>
  <si>
    <t>2025-01-07 12:58:46</t>
  </si>
  <si>
    <t>SD-057-250107-940825-2136</t>
  </si>
  <si>
    <t>2025-01-07 12:06:51</t>
  </si>
  <si>
    <t>【调研】-80+普通-普通区域-奎文区-恒大名都-15689175951-1000M-业务受理宽带-次数0-202501070000328559</t>
  </si>
  <si>
    <t>202501070000328559</t>
  </si>
  <si>
    <t>202501070000328559# 宽带账号:15689175951; 联系电话：15689175951，问题类型：此工单为群障修复工单，根据群障全量闭环修复管理要求，为确保客户网络通畅，请装维人员跟进修复网络问题，谢谢！ 
 群障标题：公告。故障描述：潍坊奎文区恒大名都光缆故障，预估24小时恢复，请帮忙拦截,如有需要请联系片区装维师傅王子龙15706307413主叫号码：15689175951.0;该号码仅供参考，请优先联系宽带账号。</t>
  </si>
  <si>
    <t>2025-01-07 12:10:11</t>
  </si>
  <si>
    <t>2025-01-07 12:10:33</t>
  </si>
  <si>
    <t>SD-851-231578-20340-8428</t>
  </si>
  <si>
    <t>SD-057-250107-719048-5913</t>
  </si>
  <si>
    <t>2025-01-07 19:29:17</t>
  </si>
  <si>
    <t>【调研】-(目标)普通区域-诸城市-大潘庄自然村-13793650829-200M-魔百和投诉-次数0-20250107192717X237379998</t>
  </si>
  <si>
    <t>20250107192717X237379998</t>
  </si>
  <si>
    <t>【农村网络投诉】【预处理派单】宽带账号：13793650829，宽带地址： 潍坊诸城市舜王街道大潘庄大潘庄自然村大潘庄村南46#箱*********，故障现象：，故障现象类型：，客户诉求：光猫不亮灯了，拔插电源线，检测电源开关，更换插排端口，联系电话：13793650829，通话流水：2025010719202044220841190。接入方式：FTTH，当前是否在线：不在线，端到端诊断结果：状态正常，是否智能网关：是，光功率。</t>
  </si>
  <si>
    <t>2025-01-07 19:32:39</t>
  </si>
  <si>
    <t>2025-01-07 19:32:59</t>
  </si>
  <si>
    <t>SD-057-250107-173948-5879</t>
  </si>
  <si>
    <t>2025-01-07 19:25:31</t>
  </si>
  <si>
    <t>普通区域-坊子区-学苑花园-18765778808-300M-宽带上网投诉-次数0-202501070000707951</t>
  </si>
  <si>
    <t>202501070000707951</t>
  </si>
  <si>
    <t>202501070000707951#宽带账号：18765778808；宽带地址：潍坊峡山区太堡庄街道（太堡庄）学苑花园学苑花园学苑花园8号楼*****客户反映宽带无法使用重启未恢复，要求尽快处理回复！来电流水：2025010719185004820832151，联系电话：18765778808</t>
  </si>
  <si>
    <t>2025-01-07 19:28:40</t>
  </si>
  <si>
    <t>2025-01-07 19:29:18</t>
  </si>
  <si>
    <t>SD-851-298745-8709-13020</t>
  </si>
  <si>
    <t>SD-057-250107-815974-5911</t>
  </si>
  <si>
    <t>2025-01-07 19:29:09</t>
  </si>
  <si>
    <t>80+银卡-普通区域-寒亭区-金转城-18253656322-1000M-魔百和投诉-次数0-20250107192642X202118534</t>
  </si>
  <si>
    <t>20250107192642X202118534</t>
  </si>
  <si>
    <t>流程受理流水号：20250107192148182536563221207193
客户号码:18253656322
客户姓名:王**
投诉地市:潍坊
来话流水:2025010719183150120830408
宽带账号:18253656322
宽带账号归属地市:潍坊
宽带账号归属区县:寒亭区
故障地址:潍坊寒亭区寒亭街道丰华路金转城1号楼
联系电话:2025010719065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光功率:-20.13
故障大类:宽带/电视
故障细类:移动高清电视故障(专席)
携转原因:
故障时间:2025-01-07 19:29:19
魔百和单播/组播:组播
具体故障现象:电视直播或点播无法观看，
客户其他诉求:请协助处理，谢谢
魔百和单/组播：组播</t>
  </si>
  <si>
    <t>2025-01-07 19:32:16</t>
  </si>
  <si>
    <t>SD-851-322356-1659-798</t>
  </si>
  <si>
    <t>SD-057-250107-917634-5235</t>
  </si>
  <si>
    <t>2025-01-07 18:25:03</t>
  </si>
  <si>
    <t>80+白金-普通区域-寿光市-豪苑小区-13854485399-300M-宽带上网投诉-次数0-202501070000669094</t>
  </si>
  <si>
    <t>202501070000669094</t>
  </si>
  <si>
    <t>202501070000669094#宽带账号：13854485399；宽带地址：潍坊寿光市洛城街道豪源路豪苑小区3号楼；客户来电反映移动高清出现花屏，操作后未恢复，要求师傅上门，请协助处理，谢谢！联系电话：15763002399；联系人：女士；来电流水：2025010718144225720881523</t>
  </si>
  <si>
    <t>2025-01-07 18:32:41</t>
  </si>
  <si>
    <t>2025-01-07 18:32:58</t>
  </si>
  <si>
    <t>SD-057-250107-128460-4857</t>
  </si>
  <si>
    <t>2025-01-07 17:47:02</t>
  </si>
  <si>
    <t>普通区域-潍城区-市场村自然村-15095247358-300M-宽带上网投诉-次数0-20250107174425X652255230</t>
  </si>
  <si>
    <t>2025-01-08 18:48:00</t>
  </si>
  <si>
    <t>20250107174425X652255230</t>
  </si>
  <si>
    <t xml:space="preserve">【农村网络投诉】流程受理流水号：20250107174255150952473581183458
客户号码:15095247358
客户姓名:刘**
投诉地市:潍坊
来话流水:2025010717423384220861002
宽带账号:15095247358
宽带账号归属地市:潍坊
宽带账号归属区县:潍城区
故障地址:潍坊潍城区望留街道市场村市场村自然村潍城望留市场村扩容29#王宇航房子旁*********
联系电话:15095247358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17:49:51
具体故障现象:打不开网页，
客户其他诉求:
</t>
  </si>
  <si>
    <t>2025-01-07 17:48:21</t>
  </si>
  <si>
    <t>2025-01-07 17:48:55</t>
  </si>
  <si>
    <t>SD-057-250107-034598-2858</t>
  </si>
  <si>
    <t>2025-01-07 13:50:51</t>
  </si>
  <si>
    <t>【调研】-80+普通-普通区域-坊子区-莲花池村-13869659466-200M-宽带上网投诉-次数0-202501070000394940</t>
  </si>
  <si>
    <t>202501070000394940</t>
  </si>
  <si>
    <t>202501070000394940#13869659466客户来电反映宽带无发正常使用，老人在家，要求师傅上门维修，联系电话13964600062，来话流水 2025010713403175720844800</t>
  </si>
  <si>
    <t>2025-01-07 13:52:31</t>
  </si>
  <si>
    <t>2025-01-07 13:52:56</t>
  </si>
  <si>
    <t>SD-057-250107-875960-5134</t>
  </si>
  <si>
    <t>2025-01-07 18:13:02</t>
  </si>
  <si>
    <t>普通区域-高密市-张家庙子自然村-13780865152-300M-宽带上网投诉-次数0-202501070000660793</t>
  </si>
  <si>
    <t>202501070000660793</t>
  </si>
  <si>
    <t xml:space="preserve">202501070000660793#宽带账号：13780865152；宽带地址：潍坊高密市大牟家镇张家庙子；客户来电反映宽带无法上网，我处正常排查，客户不配合排障，要求上门，请协助处理，谢谢！联系电话：13780865152；联系人：先生；来电流水：2025010718100644620841904
</t>
  </si>
  <si>
    <t>2025-01-07 18:17:51</t>
  </si>
  <si>
    <t>2025-01-07 18:18:25</t>
  </si>
  <si>
    <t>SD-057-250107-193285-5268</t>
  </si>
  <si>
    <t>2025-01-07 18:27:22</t>
  </si>
  <si>
    <t>80+金卡-普通区域-坊子区-龙泉小区-18365653966-1000M-业务受理宽带-次数0-202501070000672555</t>
  </si>
  <si>
    <t>202501070000672555</t>
  </si>
  <si>
    <t>202501070000672555# 宽带账号:18365653966; 联系电话：18365653966，问题类型：此工单为群障修复工单，根据群障全量闭环修复管理要求，为确保客户网络通畅，请装维人员跟进修复网络问题，谢谢！ 
 群障标题：公告。故障描述：潍坊坊子区龙泉小区光缆故障，预估24小时恢复，请帮忙拦截,如有需要请联系片区装维师傅张严15706307264主叫号码：18365653966.0;该号码仅供参考，请优先联系宽带账号。</t>
  </si>
  <si>
    <t>2025-01-07 18:31:07</t>
  </si>
  <si>
    <t>2025-01-07 18:31:33</t>
  </si>
  <si>
    <t>SD-851-306990-34106-3928</t>
  </si>
  <si>
    <t>SD-057-250107-107923-6410</t>
  </si>
  <si>
    <t>2025-01-07 20:36:10</t>
  </si>
  <si>
    <t>【调研】-80+银卡-普通区域-奎文区-樱园西区-18365688989-1000M-业务受理宽带-次数0-202501070000743024</t>
  </si>
  <si>
    <t>202501070000743024</t>
  </si>
  <si>
    <t>202501070000743024#【已关注中国移动10086微信公众号】 宽带账号:18365688989; 联系电话：18365688989，问题类型：此工单为群障修复工单，根据群障全量闭环修复管理要求，为确保客户网络通畅，请装维人员跟进修复网络问题，谢谢！ 
 群障标题：公告。故障描述：潍坊奎文区樱园西区光缆故障，预估24小时恢复，请帮忙拦截,如有需要请联系片区装维师傅李三志15706366501主叫号码：18253678588.0;该号码仅供参考，请优先联系宽带账号。</t>
  </si>
  <si>
    <t>2025-01-07 20:49:04</t>
  </si>
  <si>
    <t>2025-01-07 20:50:19</t>
  </si>
  <si>
    <t>SD-851-269939-16310-27928</t>
  </si>
  <si>
    <t>SD-057-250107-026789-3866</t>
  </si>
  <si>
    <t>2025-01-07 16:03:25</t>
  </si>
  <si>
    <t>普通区域-安丘市-岔河子社区（壹号公馆、紫金公馆、水木菁华）-1589894918302-100M-魔百和投诉-次数0-202501070000534543</t>
  </si>
  <si>
    <t>2025-01-08 17:04:00</t>
  </si>
  <si>
    <t>202501070000534543</t>
  </si>
  <si>
    <t>202501070000534543#流程受理流水号：2025010715573615898949183021149578
客户号码:1589894918302
客户姓名:
投诉地市:潍坊
来话流水:2025010715560062520802551
宽带账号:1589894918302
宽带账号归属地市:潍坊
宽带账号归属区县:安丘市
故障地址:潍坊安丘市刘家尧镇岔河子村岔河子社区（壹号公馆、紫金公馆、水木菁华）安丘壹号公馆（岔河子社区）南3-8号临时楼*********
联系电话:15898949183
联系人:先生/女士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光功率:-19.46
故障大类:宽带/电视
故障细类:移动高清电视故障(专席)
携转原因:
故障时间:2025-01-07 16:58:01
魔百和单播/组播:组播
具体故障现象:电视机提示无信号，
客户其他诉求:
魔百和单/组播：组播;宽带小区$[岔河子社区（壹号公馆、紫金公馆、水木菁华）]$</t>
  </si>
  <si>
    <t>2025-01-07 16:14:43</t>
  </si>
  <si>
    <t>2025-01-07 16:17:41</t>
  </si>
  <si>
    <t>SD-851-256097-5044-24485</t>
  </si>
  <si>
    <t>SD-057-250107-648159-4276</t>
  </si>
  <si>
    <t>2025-01-07 16:50:22</t>
  </si>
  <si>
    <t>普通区域-潍城区-韩家村自然村-15966092927-100M-宽带上网投诉-次数0-20250107164744X664328783</t>
  </si>
  <si>
    <t>2025-01-08 17:51:00</t>
  </si>
  <si>
    <t>20250107164744X664328783</t>
  </si>
  <si>
    <t xml:space="preserve">【农村网络投诉】流程受理流水号：20250107164720159660929271166098
客户号码:15966092927
客户姓名:杨**
投诉地市:潍坊
来话流水:2025010716460763820822773
宽带账号:15966092927
宽带账号归属地市:潍坊
宽带账号归属区县:潍城区
故障地址:潍坊潍城区望留街道韩家村韩家村自然村韩家6#箱光交箱东南*********
联系电话:15966092927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16:49:20
具体故障现象:光猫亮红灯，
客户其他诉求:
</t>
  </si>
  <si>
    <t>2025-01-07 16:52:16</t>
  </si>
  <si>
    <t>2025-01-07 17:00:29</t>
  </si>
  <si>
    <t>SD-057-250107-309826-4286</t>
  </si>
  <si>
    <t>2025-01-07 16:51:10</t>
  </si>
  <si>
    <t>普通区域-寿光市-繁华世界-18264425270-300M-宽带上网投诉-次数0-202501070000584522</t>
  </si>
  <si>
    <t>202501070000584522</t>
  </si>
  <si>
    <t>202501070000584522#【已关注中国移动10086微信公众号】流程受理流水号：20250107164954182644252701166947
客户号码:18264425270
客户姓名:冯**
投诉地市:潍坊
来话流水:2025010716471929520839739
宽带账号:18264425270
账号归属区县:寿光-纪台代理商管理中心
联系电话:18264425270
联系人:先生
宽带地址:潍坊
工单紧急程度:非常紧急
是否投诉倾向:否
是否重复投诉:否
是否携转意向:否
是否有升级投诉倾向:否
*业务名称:业务融合移机流程宽带
投诉内容:手机号码：18264425270，【问题描述】客户已办理宽带业务，有开通单，要求装维尽快联系上门，请处理，谢谢。联系电话：18264425270，联系人：先生，录音流水号：2025010716471929520839739。受理明细：531920062399999999。
在途开通单信息：536250107558307894，18264425270，2025-01-07 13:36:59，业务融合移机流程宽带，处理中，手写判断和地址录入
是否到厅:否
业务名称:业务融合移机流程宽带
;宽带小区$[繁华世界]$</t>
  </si>
  <si>
    <t>2025-01-07 16:55:10</t>
  </si>
  <si>
    <t>2025-01-07 16:55:24</t>
  </si>
  <si>
    <t>SD-852-305074-925-21095</t>
  </si>
  <si>
    <t>SD-057-250107-857340-4853</t>
  </si>
  <si>
    <t>2025-01-07 17:46:54</t>
  </si>
  <si>
    <t>普通区域-安丘市-丽景云著-18763619195-200M-业务受理宽带-次数0-202501070000639172</t>
  </si>
  <si>
    <t>2025-01-08 17:47:00</t>
  </si>
  <si>
    <t>202501070000639172</t>
  </si>
  <si>
    <t>202501070000639172# 宽带账号:18763619195; 联系电话：18763619195，问题类型：此工单为群障修复工单，根据群障全量闭环修复管理要求，为确保客户网络通畅，请装维人员跟进修复网络问题，谢谢！ 
 群障标题：公告。故障描述：丽景云著主叫号码：15264451995.0;该号码仅供参考，请优先联系宽带账号。</t>
  </si>
  <si>
    <t>2025-01-07 18:17:06</t>
  </si>
  <si>
    <t>2025-01-07 18:17:46</t>
  </si>
  <si>
    <t>SD-851-310951-11111-5032</t>
  </si>
  <si>
    <t>SD-057-250107-605471-4847</t>
  </si>
  <si>
    <t>2025-01-07 17:46:36</t>
  </si>
  <si>
    <t>普通区域-安丘市-崔家峪-17353603744-500M-宽带上网投诉-次数0-202501070000637009</t>
  </si>
  <si>
    <t>202501070000637009</t>
  </si>
  <si>
    <t>202501070000637009#宽带账号：17353603744；宽带地址：潍坊安丘市雹泉镇崔家峪村崔家峪崔家峪8号箱刘汉刚；联系电话：17353603744客户来电反映电视不能看 ..线上指导无法操作 来电流水2025010717374570520805754</t>
  </si>
  <si>
    <t>2025-01-07 17:51:18</t>
  </si>
  <si>
    <t>2025-01-07 17:51:45</t>
  </si>
  <si>
    <t>SD-851-271331-6381-11910</t>
  </si>
  <si>
    <t>SD-057-250107-709358-2518</t>
  </si>
  <si>
    <t>2025-01-07 12:59:23</t>
  </si>
  <si>
    <t>【调研】-80+金卡-普通区域-诸城市-诸城密水花园-13793621511-1000M-宽带上网投诉-次数0-202501070000364695</t>
  </si>
  <si>
    <t>202501070000364695</t>
  </si>
  <si>
    <t>202501070000364695#宽带账号：13793621511；宽带地址：潍坊诸城市密州街道人民东路密水花园27号楼*********；客户来电反映宽带慢无法使用 移动高清故障，客户不在现场，无法配合线上指导/客户不配合排障，要求上门，请协助处理，谢谢！联系电话：13793621511；联系人：先生；来电流水：2025010712562967320893924。</t>
  </si>
  <si>
    <t>2025-01-07 13:01:16</t>
  </si>
  <si>
    <t>2025-01-07 13:02:49</t>
  </si>
  <si>
    <t>SD-057-250107-149035-5179</t>
  </si>
  <si>
    <t>2025-01-07 18:17:40</t>
  </si>
  <si>
    <t>80+银卡-普通区域-诸城市-人民家园二期-18264689365-1000M-业务受理宽带-次数0-202501070000666149</t>
  </si>
  <si>
    <t>202501070000666149</t>
  </si>
  <si>
    <t>202501070000666149# 宽带账号:18264689365; 联系电话：18264689365，问题类型：此工单为群障修复工单，根据群障全量闭环修复管理要求，为确保客户网络通畅，请装维人员跟进修复网络问题，谢谢！ 
 群障标题：公告。故障描述：潍坊诸城市人民家园二期主缆故障，预估24小时恢复，请帮忙拦截。主叫号码：18264689365.0;该号码仅供参考，请优先联系宽带账号。</t>
  </si>
  <si>
    <t>2025-01-07 18:17:54</t>
  </si>
  <si>
    <t>2025-01-07 18:18:26</t>
  </si>
  <si>
    <t>SD-851-320219-6715-20281</t>
  </si>
  <si>
    <t>SD-057-250107-043162-5916</t>
  </si>
  <si>
    <t>2025-01-07 19:29:25</t>
  </si>
  <si>
    <t>80+银卡-普通区域-奎文区-后门街交行宿舍-15853619972-100M-魔百和投诉-次数0-20250107192803X283760562</t>
  </si>
  <si>
    <t>20250107192803X283760562</t>
  </si>
  <si>
    <t>流程受理流水号：20250107192718158536199721208196
客户号码:15853619972
客户姓名:高**
投诉地市:潍坊
来话流水:2025010719154460720814069
宽带账号:15853619972
宽带账号归属地市:潍坊
宽带账号归属区县:奎文区
故障地址:潍坊奎文区东关街道东风东街后门街交行宿舍交行宿舍西楼*********
联系电话:15853619972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光功率:-32.21
故障大类:电视
故障细类:移动高清电视故障(专席)
携转原因:
故障时间:2025-01-07 19:28:40
魔百和单播/组播:单播
具体故障现象:内容页面无法载入图片
客户其他诉求:
魔百和单/组播：单播</t>
  </si>
  <si>
    <t>2025-01-07 19:31:29</t>
  </si>
  <si>
    <t>2025-01-07 19:31:49</t>
  </si>
  <si>
    <t>SD-851-242706-12348-14430</t>
  </si>
  <si>
    <t>SD-057-250107-250946-5830</t>
  </si>
  <si>
    <t>2025-01-07 19:20:27</t>
  </si>
  <si>
    <t>普通区域-临朐县-北京花园-18053621672-500M-魔百和投诉-次数0-20250107191842X722179662</t>
  </si>
  <si>
    <t>20250107191842X722179662</t>
  </si>
  <si>
    <t>流程受理流水号：20250107191306180536216721205573
客户号码:18053621672
客户姓名:王**
投诉地市:潍坊
来话流水:2025010719125222820897022
宽带账号:18053621672
宽带账号归属地市:潍坊
宽带账号归属区县:临朐县
故障地址:潍坊临朐县城关街道弥河路北京花园2号楼
联系电话:18053621672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故障细类:移动高清电视故障(专席)
携转原因:
故障时间:2025-01-07 19:15:01
魔百和单播/组播:单播
具体故障现象:客户来电反映电视网络未连接，我处正常排障未恢复，请协助处理谢谢
客户其他诉求:
魔百和单/组播：单播</t>
  </si>
  <si>
    <t>2025-01-07 19:22:32</t>
  </si>
  <si>
    <t>2025-01-07 19:22:51</t>
  </si>
  <si>
    <t>SD-057-250107-394675-5245</t>
  </si>
  <si>
    <t>2025-01-07 18:26:23</t>
  </si>
  <si>
    <t>【调研】-(目标)普通区域-潍城区-小庄子-15095148826-1000M-宽带上网投诉-次数0-20250107182443X483423147</t>
  </si>
  <si>
    <t>20250107182443X483423147</t>
  </si>
  <si>
    <t xml:space="preserve">流程受理流水号：20250107182140150951488261193862
客户号码:15095148826
客户姓名:贾**
投诉地市:潍坊
来话流水:2025010718203473920830775
宽带账号:15095148826
宽带账号归属地市:潍坊
宽带账号归属区县:潍城区
故障地址:潍坊潍城区南关街道水库路小庄子潍城小庄子12#马乐乐房子旁*********
联系电话:18866641836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18:22:00
具体故障现象:光猫亮红灯，引导 重启  光猫  插紧 光纤线
客户其他诉求:谢谢
</t>
  </si>
  <si>
    <t>2025-01-07 18:29:36</t>
  </si>
  <si>
    <t>2025-01-07 18:30:01</t>
  </si>
  <si>
    <t>SD-851-281924-9572-26636</t>
  </si>
  <si>
    <t>SD-057-250107-519362-5273</t>
  </si>
  <si>
    <t>2025-01-07 18:27:33</t>
  </si>
  <si>
    <t>【调研】-80+钻石-普通区域-高密市-卞家庄自然村-15065618678-1000M-业务受理宽带-次数0-202501070000674309</t>
  </si>
  <si>
    <t>202501070000674309</t>
  </si>
  <si>
    <t>202501070000674309# 宽带账号:15065618678; 联系电话：15065618678，问题类型：此工单为群障修复工单，根据群障全量闭环修复管理要求，为确保客户网络通畅，请装维人员跟进修复网络问题，谢谢！ 
 群障标题：公告。故障描述：潍坊高密市卞家庄自然村光缆故障，预估24小时恢复，请帮忙拦截,如有需要请联系片区装维师傅单浩特15706307300主叫号码：18366538278.0;该号码仅供参考，请优先联系宽带账号。</t>
  </si>
  <si>
    <t>2025-01-07 18:30:53</t>
  </si>
  <si>
    <t>2025-01-07 18:31:16</t>
  </si>
  <si>
    <t>SD-057-250107-467320-3868</t>
  </si>
  <si>
    <t>2025-01-07 16:03:45</t>
  </si>
  <si>
    <t>普通区域-高密市-银座F区-13562636217-300M-宽带上网投诉-次数0-202501070000532337</t>
  </si>
  <si>
    <t>202501070000532337</t>
  </si>
  <si>
    <t>202501070000532337#【网络电视】宽带账号：13562636217；宽带地址：潍坊高密市密水街道密水大街银座F区高密银座F区2号楼1单元5楼西；客户来电反映移动高清无法观看，客户已正常办理宽带/移动高清业务，按相关口径解释不认可，要求反馈，请协助处理，谢谢！联系电话：13562636217；联系人：先生；来电流水：2025010716001859720865356</t>
  </si>
  <si>
    <t>2025-01-07 16:05:56</t>
  </si>
  <si>
    <t>2025-01-07 16:09:24</t>
  </si>
  <si>
    <t>SD-057-250107-586104-4884</t>
  </si>
  <si>
    <t>2025-01-07 17:47:56</t>
  </si>
  <si>
    <t>【调研】-普通区域-诸城市-龙都现代城二期-13864613395-200M-业务受理宽带-次数0-202501070000639915</t>
  </si>
  <si>
    <t>202501070000639915</t>
  </si>
  <si>
    <t>202501070000639915# 宽带账号:13864613395; 联系电话：13864613395，问题类型：此工单为群障修复工单，根据群障全量闭环修复管理要求，为确保客户网络通畅，请装维人员跟进修复网络问题，谢谢！ 
 群障标题：公告。故障描述：龙都现代城二期主叫号码：15964315921.0;该号码仅供参考，请优先联系宽带账号。</t>
  </si>
  <si>
    <t>2025-01-07 18:04:08</t>
  </si>
  <si>
    <t>2025-01-07 18:04:38</t>
  </si>
  <si>
    <t>SD-057-250107-239145-2523</t>
  </si>
  <si>
    <t>2025-01-07 12:59:54</t>
  </si>
  <si>
    <t>普通区域-诸城市-东升龙华园B区-15206467475-100M-宽带上网投诉-次数0-202501070000367589</t>
  </si>
  <si>
    <t>202501070000367589</t>
  </si>
  <si>
    <t>202501070000367589#流程受理流水号：20250107125745152064674751094945
客户号码:15206467475
客户姓名:石**
投诉地市:潍坊
来话流水:2025010712561078720891466
宽带账号:15206467475
账号归属区县:诸城
联系电话:13791613868
联系人:先生/女士
宽带地址:潍坊
工单紧急程度:一般
是否投诉倾向:否
是否重复投诉:否
是否携转意向:否
是否有升级投诉倾向:否
*业务名称:业务融合移机流程宽带+OTT
投诉内容:手机号码：15206467475，【问题描述】客户已办理宽带业务，有开通单，要求装维尽快联系上门，请处理，谢谢。联系电话：13791613868，联系人：先生/女士，录音流水号：2025010712561078720891466。受理明细：531920062399999999。
在途开通单信息：536250104116941366，15206467475，2025-01-04 10:46:27，业务融合移机流程宽带+OTT，处理中，黄单扩容
是否到厅:否
业务名称:业务融合移机流程宽带+OTT
;宽带小区$[东升龙华园B区]$</t>
  </si>
  <si>
    <t>2025-01-07 13:07:11</t>
  </si>
  <si>
    <t>2025-01-07 13:07:39</t>
  </si>
  <si>
    <t>SD-852-253736-407-16803</t>
  </si>
  <si>
    <t>SD-057-250107-846137-5893</t>
  </si>
  <si>
    <t>2025-01-07 19:26:57</t>
  </si>
  <si>
    <t>【调研】-80+银卡-普通区域-奎文区-苇湾社区-15908012686-200M-业务受理宽带-次数0-202501070000710021</t>
  </si>
  <si>
    <t>202501070000710021</t>
  </si>
  <si>
    <t>202501070000710021# 宽带账号:15908012686; 联系电话：15908012686，问题类型：此工单为群障修复工单，根据群障全量闭环修复管理要求，为确保客户网络通畅，请装维人员跟进修复网络问题，谢谢！ 
 群障标题：公告。故障描述：潍坊奎文区苇湾社区光缆故障，预估24小时恢复，请帮忙拦截,如有需要请联系片区装维师傅李国磊15706366507主叫号码：15908012686.0;该号码仅供参考，请优先联系宽带账号。</t>
  </si>
  <si>
    <t>2025-01-07 19:33:01</t>
  </si>
  <si>
    <t>2025-01-07 19:33:33</t>
  </si>
  <si>
    <t>SD-057-250107-471690-5837</t>
  </si>
  <si>
    <t>2025-01-07 19:21:07</t>
  </si>
  <si>
    <t>80+金卡-普通区域-诸城市-诸城幸福家园-15966148893-1000M-宽带上网投诉-次数0-202501070000707401</t>
  </si>
  <si>
    <t>202501070000707401</t>
  </si>
  <si>
    <t>202501070000707401#用户表示魔百合不能正常使用，显示质差魔百合，要求上门维修，请工作人员协助处理，谢谢！流水号2025010719183367220830629，联系人女士，联系电话15966148893！</t>
  </si>
  <si>
    <t>2025-01-07 19:25:19</t>
  </si>
  <si>
    <t>2025-01-07 19:25:43</t>
  </si>
  <si>
    <t>SD-057-250107-429360-5282</t>
  </si>
  <si>
    <t>2025-01-07 18:28:02</t>
  </si>
  <si>
    <t>【调研】-80+银卡-普通区域-诸城市-人民家园二期-13573651055-1000M-业务受理宽带-次数0-202501070000673452</t>
  </si>
  <si>
    <t>202501070000673452</t>
  </si>
  <si>
    <t>202501070000673452#【已关注中国移动10086微信公众号】 宽带账号:13573651055; 联系电话：13573651055，问题类型：此工单为群障修复工单，根据群障全量闭环修复管理要求，为确保客户网络通畅，请装维人员跟进修复网络问题，谢谢！ 
 群障标题：公告。故障描述：人民家园二期主叫号码：13573651055.0;该号码仅供参考，请优先联系宽带账号。</t>
  </si>
  <si>
    <t>2025-01-07 18:32:09</t>
  </si>
  <si>
    <t>2025-01-07 18:32:29</t>
  </si>
  <si>
    <t>SD-057-250107-389421-2486</t>
  </si>
  <si>
    <t>2025-01-07 12:56:13</t>
  </si>
  <si>
    <t>普通区域-诸城市-半边井子自然村-13853682322-300M-宽带上网投诉-次数0-20250107125519X719633444</t>
  </si>
  <si>
    <t>20250107125519X719633444</t>
  </si>
  <si>
    <t xml:space="preserve">【农村网络投诉】流程受理流水号：20250107125250138536823221093680
客户号码:13853682322
客户姓名:吕**
投诉地市:潍坊
来话流水:2025010712514150920856797
宽带账号:13853682322
宽带账号归属地市:潍坊
宽带账号归属区县:诸城市
故障地址:潍坊诸城市林家村镇桃园社区
联系电话:13853682322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光功率:-7.44
故障大类:宽带/电视
故障细类:宽带无法上网(专席)
携转原因:
故障时间:2025-01-07 12:53:07
具体故障现象:提示网络无法连接，客户来电反映宽带无法上网，请协助处理谢谢
客户其他诉求:
</t>
  </si>
  <si>
    <t>2025-01-07 12:57:45</t>
  </si>
  <si>
    <t>2025-01-07 12:59:11</t>
  </si>
  <si>
    <t>SD-851-252158-2866-27799</t>
  </si>
  <si>
    <t>SD-057-250107-713589-2882</t>
  </si>
  <si>
    <t>2025-01-07 13:53:17</t>
  </si>
  <si>
    <t>【重投】-80+金卡-普通区域-坊子区-柏丽花园-13792612556-300M-宽带上网投诉-次数0-202501070000401635</t>
  </si>
  <si>
    <t>202501070000401635</t>
  </si>
  <si>
    <t xml:space="preserve">202501070000401635#宽带账号：13792612556；宽带地址：潍坊坊子区坊子新区崇文街柏丽花园潍坊坊子柏丽花园B区3号楼；客户来电反映宽带/移动高清，客户不在现场，无法配合线上指导/客户不配合排障，要求上门，请协助处理，谢谢！联系电话：13792612556；联系人：女士；来电流水：2025010713502633020850612 </t>
  </si>
  <si>
    <t>2025-01-07 13:55:10</t>
  </si>
  <si>
    <t>2025-01-07 13:55:36</t>
  </si>
  <si>
    <t>SD-851-190413-19857</t>
  </si>
  <si>
    <t>SD-057-250107-897256-6050</t>
  </si>
  <si>
    <t>2025-01-07 19:47:09</t>
  </si>
  <si>
    <t>【重投】-【调研】-普通区域-寒亭区-朱里一村自然村-13854421407-300M-宽带上网投诉-次数0-20250107194604X364041436</t>
  </si>
  <si>
    <t>20250107194604X364041436</t>
  </si>
  <si>
    <t xml:space="preserve">【农村网络投诉】流程受理流水号：20250107194314138544214071211028
客户号码:13854421407
客户姓名:马**
投诉地市:潍坊
来话流水:2025010719390268620848700
宽带账号:13854421407
宽带账号归属地市:潍坊
宽带账号归属区县:寒亭区
故障地址:潍坊寒亭区朱里镇朱里一村朱里一村自然村朱里一村东二南北街南二（加2）扩容*********
联系电话:13011680357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19:38:59
具体故障现象:光猫灯正常但电脑手机无法上网，请协助谢谢
客户其他诉求:
</t>
  </si>
  <si>
    <t>2025-01-07 19:49:08</t>
  </si>
  <si>
    <t>2025-01-07 19:50:36</t>
  </si>
  <si>
    <t>SD-057-250107-423167-3912</t>
  </si>
  <si>
    <t>2025-01-07 16:08:20</t>
  </si>
  <si>
    <t>80+普通-普通区域-青州市-孟古村-15965050232-200M-宽带延伸服务-次数0-202501070000539137</t>
  </si>
  <si>
    <t>2025-01-08 16:09:00</t>
  </si>
  <si>
    <t>202501070000539137</t>
  </si>
  <si>
    <t xml:space="preserve">202501070000539137#流程受理流水号：20250107160744159650502321152596
客户号码:15965050232
客户姓名:张**
投诉地市:潍坊
来话流水:2025010716070266720862672
宽带账号:15965050232
宽带账号归属地市:潍坊
宽带账号归属区县:青州市
故障地址:潍坊青州市东夏镇孟古村孟古村27号箱（村东侯建仪）*********
联系电话:15965050232
联系人:先生/女士
工单紧急程度:一般
是否有升级投诉倾向:否
是否重复投诉:否
是否携转意向:否
是否投诉倾向:否
是否智能网关:智能网关
当前是否在线:是
接入方式:FTTH
是否质差终端:无质差信息
光功率:-24.08
故障大类:宽带/电视
故障细类:宽带延伸服务
携转原因:
故障时间:2025-01-07 16:16:43
具体故障现象:重新布置网线，
</t>
  </si>
  <si>
    <t>2025-01-07 16:10:37</t>
  </si>
  <si>
    <t>2025-01-07 16:10:56</t>
  </si>
  <si>
    <t>SD-057-250107-047891-4322</t>
  </si>
  <si>
    <t>2025-01-07 16:55:26</t>
  </si>
  <si>
    <t>普通区域-昌邑市-山前御景园-1315366904202-300M-宽带上网投诉-次数0-202501070000427696</t>
  </si>
  <si>
    <t>202501070000427696</t>
  </si>
  <si>
    <t>202501070000427696#1315366904202用户来电本机号码的宽带地址在： 潍坊昌邑市城区都昌路山前御景园 ，网络已经很长时间无法使用了，显示1.7号上传了故障信息，但是用户表示已经半月了，前期自己也有联系师傅，但是一直无人维修，用户不认可，要求退费，请处理，谢谢
联系人女士，电话13153669042 流水号  2025010714163970720873861</t>
  </si>
  <si>
    <t>2025-01-07 17:01:36</t>
  </si>
  <si>
    <t>2025-01-07 17:01:55</t>
  </si>
  <si>
    <t>SD-851-298854-14566-26025</t>
  </si>
  <si>
    <t>SD-057-250107-984307-2468</t>
  </si>
  <si>
    <t>2025-01-07 12:52:47</t>
  </si>
  <si>
    <t>【调研】-80+白金-(目标)普通区域-寿光市-裴岭村自然村-13964628208-1000M-宽带上网投诉-次数0-202501070000360726</t>
  </si>
  <si>
    <t>202501070000360726</t>
  </si>
  <si>
    <t xml:space="preserve">202501070000360726#宽带账号：13964628208；宽带地址：潍坊寿光市化龙镇裴岭村裴岭村自然村裴岭村扩容4号箱扩容****；客户来电反映宽带网络卡顿，建议安装路由器不认可，要求师傅上门，请协助处理，谢谢！联系电话：13964628208；联系人：；来电流水：2025010712474070520825390。 
</t>
  </si>
  <si>
    <t>2025-01-07 12:57:12</t>
  </si>
  <si>
    <t>2025-01-07 12:58:16</t>
  </si>
  <si>
    <t>SD-057-250107-762094-2081</t>
  </si>
  <si>
    <t>2025-01-07 12:02:12</t>
  </si>
  <si>
    <t>80+白金-普通区域-昌邑市-邑城水岸南区-15805360606-1000M-宽带延伸服务-次数0-202501070000325983</t>
  </si>
  <si>
    <t>202501070000325983</t>
  </si>
  <si>
    <t xml:space="preserve">202501070000325983#流程受理流水号：20250107120130158053606061080173
客户号码:15805360606
客户姓名:朱**
投诉地市:潍坊
来话流水:2025010711551472720837169
宽带账号:15805360606
宽带账号归属地市:潍坊
宽带账号归属区县:昌邑市
故障地址:潍坊昌邑市城区和平大街邑城水岸南区41#*********
联系电话:15805360606
联系人:先生/女士
工单紧急程度:紧急
是否有升级投诉倾向:否
是否重复投诉:否
是否携转意向:否
是否投诉倾向:否
是否智能网关:智能网关
当前是否在线:是
接入方式:FTTH
是否质差终端:无质差信息
光功率:-17.69
故障大类:宽带/电视
故障细类:宽带延伸服务
携转原因:
故障时间:2025-01-07 12:01:36
具体故障现象:路由器连接光猫灯不亮
</t>
  </si>
  <si>
    <t>2025-01-07 12:07:55</t>
  </si>
  <si>
    <t>2025-01-07 12:08:12</t>
  </si>
  <si>
    <t>SD-851-243738-503-5024</t>
  </si>
  <si>
    <t>2025-01-07 12:02:31</t>
  </si>
  <si>
    <t>80+白金-普通区域-临朐县-东白沙自然村-15263688116-1000M-宽带上网投诉-次数0-202501070000322878 一级督办</t>
  </si>
  <si>
    <t>202501070000322878</t>
  </si>
  <si>
    <t>2025-01-07 12:04:25</t>
  </si>
  <si>
    <t>2025-01-07 12:05:40</t>
  </si>
  <si>
    <t>SD-057-250107-917843-2869</t>
  </si>
  <si>
    <t>2025-01-07 13:52:10</t>
  </si>
  <si>
    <t>80+普通-普通区域-寒亭区-百汇大市场-15206300111-200M-宽带上网投诉-次数0-202501070000402036</t>
  </si>
  <si>
    <t>202501070000402036</t>
  </si>
  <si>
    <t>202501070000402036#流程受理流水号：20250107135041152063001111107884
客户号码:15206300111
客户姓名:赵*
投诉地市:潍坊
来话流水:2025010713501110820847743
宽带账号:15206300111
宽带账号归属地市:潍坊
宽带账号归属区县:寒亭区
故障地址:潍坊寒亭区开元街道霞飞路百汇大市场11号楼*********
联系电话:15053687858
联系人:先生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故障时间:2025-01-07 13:52:34
具体故障现象:频繁掉线，
客户其他诉求:
;宽带小区$[百汇大市场]$</t>
  </si>
  <si>
    <t>2025-01-07 13:54:46</t>
  </si>
  <si>
    <t>2025-01-07 13:55:05</t>
  </si>
  <si>
    <t>SD-057-250107-926875-6036</t>
  </si>
  <si>
    <t>2025-01-07 19:45:40</t>
  </si>
  <si>
    <t>80+普通-普通区域-高密市-河北头-15864593579-300M-业务受理宽带-次数0-202501070000722086</t>
  </si>
  <si>
    <t>202501070000722086</t>
  </si>
  <si>
    <t>202501070000722086# 宽带账号:15864593579; 联系电话：15864593579，问题类型：此工单为群障修复工单，根据群障全量闭环修复管理要求，为确保客户网络通畅，请装维人员跟进修复网络问题，谢谢！ 
 群障标题：公告。故障描述：主干光纤断或OLT检测不到预期的光信号（LOS）主叫号码：15864593579.0;该号码仅供参考，请优先联系宽带账号。</t>
  </si>
  <si>
    <t>2025-01-07 19:48:52</t>
  </si>
  <si>
    <t>2025-01-07 19:49:20</t>
  </si>
  <si>
    <t>2025-01-07 19:44:14</t>
  </si>
  <si>
    <t>80+普通-普通区域-青州市-烟草研究所宿舍-15953653331-200M-宽带上网投诉-次数0-20250107194245X165202711 一级督办</t>
  </si>
  <si>
    <t>20250107194245X165202711</t>
  </si>
  <si>
    <t>2025-01-07 19:46:21</t>
  </si>
  <si>
    <t>SD-057-250107-257983-5234</t>
  </si>
  <si>
    <t>2025-01-07 18:24:52</t>
  </si>
  <si>
    <t>普通区域-寿光市-镇武庙村自然村-15863683623-300M-宽带上网投诉-次数0-202501070000669596</t>
  </si>
  <si>
    <t>202501070000669596</t>
  </si>
  <si>
    <t>202501070000669596#15863683623客户来电反映宽带无法使用，网速慢频繁掉线，线上排障未恢复，系统显示质差路由器，要求维修人员上门维修，请尽快协助处理，谢谢  
联系人：女士 联系电话：17706365681 流水：2025010718182354520812788</t>
  </si>
  <si>
    <t>2025-01-07 18:27:38</t>
  </si>
  <si>
    <t>2025-01-07 18:28:01</t>
  </si>
  <si>
    <t>SD-057-250107-612895-6061</t>
  </si>
  <si>
    <t>2025-01-07 19:49:37</t>
  </si>
  <si>
    <t>80+银卡-普通区域-潍城区-固冢村自然村-15863665954-300M-宽带延伸服务-次数0-202501070000722151</t>
  </si>
  <si>
    <t>202501070000722151</t>
  </si>
  <si>
    <t xml:space="preserve">202501070000722151#【已关注中国移动10086微信公众号】流程受理流水号：20250107194801158636659541211860
客户号码:15863665954
客户姓名:马**
投诉地市:潍坊
来话流水:2025010719460669820888161
宽带账号:15863665954
宽带账号归属地市:潍坊
宽带账号归属区县:潍城区
故障地址:潍坊潍城区经济开发区管理委员会固冢村固冢村自然村10#东数第6条胡同北数第2排西户*********
联系电话:13805360035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故障时间:2025-01-07 19:46:26
具体故障现象:
网络无法连接启未恢复，要求处理维修
</t>
  </si>
  <si>
    <t>2025-01-07 19:52:28</t>
  </si>
  <si>
    <t>2025-01-07 19:54:00</t>
  </si>
  <si>
    <t>SD-057-250107-780659-2302</t>
  </si>
  <si>
    <t>2025-01-07 12:29:02</t>
  </si>
  <si>
    <t>【调研】-普通区域-昌邑市-都昌街办宿舍区-13964617265-300M-魔百和投诉-次数0-20250107122859X139971607</t>
  </si>
  <si>
    <t>20250107122859X139971607</t>
  </si>
  <si>
    <t>流程受理流水号：20250107122755139646172651087290
客户号码:13964617265
客户姓名:白*
投诉地市:潍坊
来话流水:2025010712272497720858946
宽带账号:13964617265
宽带账号归属地市:潍坊
宽带账号归属区县:昌邑市
故障地址:潍坊昌邑市城区交通街都昌街办宿舍区规划局宿舍1单元*********
联系电话:13964617265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故障细类:移动高清电视故障
携转原因:
故障时间:2025-01-07 12:29:48
魔百和单播/组播:组播
具体故障现象:机顶盒无法开机，
客户其他诉求:
魔百和单/组播：组播</t>
  </si>
  <si>
    <t>2025-01-07 12:31:05</t>
  </si>
  <si>
    <t>2025-01-07 12:38:02</t>
  </si>
  <si>
    <t>SD-057-250107-376842-4274</t>
  </si>
  <si>
    <t>2025-01-07 16:50:17</t>
  </si>
  <si>
    <t>80+银卡-普通区域-寿光市-曹家村-13864610570-100M-宽带上网投诉-次数0-20250107164718X638691412</t>
  </si>
  <si>
    <t>20250107164718X638691412</t>
  </si>
  <si>
    <t xml:space="preserve">【农村网络投诉】流程受理流水号：20250107164343138646105701164864
客户号码:13864610570
客户姓名:朱**
投诉地市:潍坊
来话流水:2025010716432938620885388
宽带账号:13864610570
宽带账号归属地市:潍坊
宽带账号归属区县:寿光市
故障地址:潍坊寿光市古城曹家村曹家村24号箱*********
联系电话:13864610570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故障时间:2025-01-07 16:44:53
具体故障现象:电脑无法上网，
客户其他诉求:
</t>
  </si>
  <si>
    <t>2025-01-07 16:51:54</t>
  </si>
  <si>
    <t>2025-01-07 16:52:21</t>
  </si>
  <si>
    <t>2025-01-07 17:43:53</t>
  </si>
  <si>
    <t>【调研】-80+银卡-普通区域-寿光市-圣学家园-13573698618-1000M-业务受理宽带-次数0-202501070000636386 一级督办</t>
  </si>
  <si>
    <t>2025-01-08 17:44:00</t>
  </si>
  <si>
    <t>202501070000636386</t>
  </si>
  <si>
    <t>2025-01-07 17:58:51</t>
  </si>
  <si>
    <t>2025-01-07 17:59:16</t>
  </si>
  <si>
    <t>SD-851-323415-15081-4539</t>
  </si>
  <si>
    <t>SD-057-250107-516942-2919</t>
  </si>
  <si>
    <t>2025-01-07 13:56:50</t>
  </si>
  <si>
    <t>80+银卡-普通区域-临朐县-小陡沟村-13475658591-1000M-业务受理宽带-次数0-202501070000405556</t>
  </si>
  <si>
    <t>202501070000405556</t>
  </si>
  <si>
    <t>202501070000405556# 宽带账号:13475658591; 联系电话：13475658591，问题类型：此工单为群障修复工单，根据群障全量闭环修复管理要求，为确保客户网络通畅，请装维人员跟进修复网络问题，谢谢！ 
 群障标题：公告。故障描述：潍坊临朐县小陡沟村光缆故障，预估24小时恢复，请帮忙拦截,如有需要请联系片区装维师傅张志斌15706307585主叫号码：13475658591.0;该号码仅供参考，请优先联系宽带账号。</t>
  </si>
  <si>
    <t>2025-01-07 14:14:40</t>
  </si>
  <si>
    <t>2025-01-07 14:15:39</t>
  </si>
  <si>
    <t>SD-851-272390-32337-21128</t>
  </si>
  <si>
    <t>SD-057-250107-943072-5139</t>
  </si>
  <si>
    <t>2025-01-07 18:14:02</t>
  </si>
  <si>
    <t>【调研】-80+普通-普通区域-高密市-芦家庄子自然村-15269644322-200M-宽带上网投诉-次数0-20250107181119X679707854</t>
  </si>
  <si>
    <t>20250107181119X679707854</t>
  </si>
  <si>
    <t xml:space="preserve">【农村网络投诉】流程受理流水号：20250107181033152696443221191084
客户号码:15269644322
客户姓名:黄**
投诉地市:潍坊
来话流水:2025010718055847120805152
宽带账号:15269644322
宽带账号归属地市:潍坊
宽带账号归属区县:高密市
故障地址:潍坊高密市大牟家镇芦家庄子芦家庄子自然村高密芦家庄子扩容刘乘风4号箱*********
联系电话:15253624322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18:10:44
具体故障现象:打不开网页，
客户其他诉求:打不开网页，
</t>
  </si>
  <si>
    <t>2025-01-07 18:21:35</t>
  </si>
  <si>
    <t>2025-01-07 18:23:18</t>
  </si>
  <si>
    <t>SD-057-250107-376815-5126</t>
  </si>
  <si>
    <t>2025-01-07 18:12:01</t>
  </si>
  <si>
    <t>【重投】-80+银卡-普通区域-寿光市-张东村自然村-13964708190-1000M-宽带上网投诉-次数0-202501070000659326</t>
  </si>
  <si>
    <t>202501070000659326</t>
  </si>
  <si>
    <t xml:space="preserve">202501070000659326#13964708190客户来电反映宽带 无法正常使用，线上排障表示有网线接触不好，请尽快协助处理，谢谢  联系人：先生 联系电话：17863654572 流水：2025010718093168120836843
</t>
  </si>
  <si>
    <t>2025-01-07 18:17:58</t>
  </si>
  <si>
    <t>2025-01-07 18:18:28</t>
  </si>
  <si>
    <t>SD-851-286007-32470-12219</t>
  </si>
  <si>
    <t>SD-057-250107-021489-5294</t>
  </si>
  <si>
    <t>2025-01-07 18:29:21</t>
  </si>
  <si>
    <t>普通区域-临朐县-翰林府-15064602327-300M-宽带上网投诉-次数0-20250107182804X684680115</t>
  </si>
  <si>
    <t>20250107182804X684680115</t>
  </si>
  <si>
    <t xml:space="preserve">流程受理流水号：20250107182611150646023271195022
客户号码:15064602327
客户姓名:尹**
投诉地市:潍坊
来话流水:2025010718203981220831515
宽带账号:15064602327
宽带账号归属地市:潍坊
宽带账号归属区县:临朐县
故障地址:潍坊临朐县城关街道山旺路翰林府25号楼*********
联系电话:15064602327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光功率:-17.35
故障大类:宽带/电视
故障细类:宽带无法上网(专席)
携转原因:
故障时间:2025-01-07 18:19:48
具体故障现象:提示网络无法连接，重启未恢复
客户其他诉求:
</t>
  </si>
  <si>
    <t>2025-01-07 18:31:22</t>
  </si>
  <si>
    <t>SD-851-233255-14147-18818</t>
  </si>
  <si>
    <t>SD-057-250107-731245-5257</t>
  </si>
  <si>
    <t>2025-01-07 18:26:58</t>
  </si>
  <si>
    <t>普通区域-寒亭区-温馨家园小区-15966129078-300M-业务受理宽带-次数0-202501070000672723</t>
  </si>
  <si>
    <t>202501070000672723</t>
  </si>
  <si>
    <t>202501070000672723#【已关注中国移动10086微信公众号】 宽带账号:15966129078; 联系电话：15966129078，问题类型：此工单为群障修复工单，根据群障全量闭环修复管理要求，为确保客户网络通畅，请装维人员跟进修复网络问题，谢谢！ 
 群障标题：公告。故障描述：潍坊寒亭区温馨家园小区光缆故障，预估24小时恢复，请帮忙拦截,如有需要请联系片区装维师傅钱志源15706307431主叫号码：17616839315.0;该号码仅供参考，请优先联系宽带账号。</t>
  </si>
  <si>
    <t>2025-01-07 18:27:47</t>
  </si>
  <si>
    <t>2025-01-07 18:28:09</t>
  </si>
  <si>
    <t>SD-057-250107-037192-5292</t>
  </si>
  <si>
    <t>2025-01-07 18:29:17</t>
  </si>
  <si>
    <t>【调研】-普通区域-昌乐县-西尖庄-13863683344-300M-宽带上网投诉-次数0-20250107182753X673738433</t>
  </si>
  <si>
    <t>20250107182753X673738433</t>
  </si>
  <si>
    <t xml:space="preserve">流程受理流水号：20250107182203138636833441193966
客户号码:13863683344
客户姓名:李*
投诉地市:潍坊
来话流水:2025010718183551820814394
宽带账号:13863683344
宽带账号归属地市:潍坊
宽带账号归属区县:昌乐县
故障地址:潍坊昌乐县经济开发鲁煜绿城小区#*********
联系电话:13475680001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光功率:-19.31
故障大类:宽带/电视
故障细类:宽带无法上网(专席)
携转原因:
故障时间:2025-01-07 18:23:06
具体故障现象:提示网络无法连接，
客户其他诉求:
</t>
  </si>
  <si>
    <t>2025-01-07 18:31:41</t>
  </si>
  <si>
    <t>2025-01-07 18:32:04</t>
  </si>
  <si>
    <t>SD-851-229320-29276-14410</t>
  </si>
  <si>
    <t>SD-057-250107-561932-4333</t>
  </si>
  <si>
    <t>2025-01-07 16:56:34</t>
  </si>
  <si>
    <t>普通区域-诸城市-人民家园二期-15244489969-100M-业务受理宽带-次数0-202501070000590670</t>
  </si>
  <si>
    <t>202501070000590670</t>
  </si>
  <si>
    <t>202501070000590670# 宽带账号:15244489969; 联系电话：15244489969，问题类型：此工单为群障修复工单，根据群障全量闭环修复管理要求，为确保客户网络通畅，请装维人员跟进修复网络问题，谢谢！ 
 群障标题：公告。故障描述：主干光纤断或OLT检测不到预期的光信号（LOS）主叫号码：15244489969.0;该号码仅供参考，请优先联系宽带账号。</t>
  </si>
  <si>
    <t>2025-01-07 16:57:51</t>
  </si>
  <si>
    <t>2025-01-07 16:58:27</t>
  </si>
  <si>
    <t>SD-057-250107-285649-4308</t>
  </si>
  <si>
    <t>2025-01-07 16:53:39</t>
  </si>
  <si>
    <t>80+普通-普通区域-昌乐县-西湖花园-15762418978-500M-宽带延伸服务-次数0-202501070000584377</t>
  </si>
  <si>
    <t>2025-01-08 16:54:00</t>
  </si>
  <si>
    <t>202501070000584377</t>
  </si>
  <si>
    <t xml:space="preserve">202501070000584377#流程受理流水号：20250107165304157624189781168021
客户号码:15762418978
客户姓名:陈**
投诉地市:潍坊
来话流水:2025010716515269820804871
宽带账号:15762418978
宽带账号归属地市:潍坊
宽带账号归属区县:昌乐县
故障地址:潍坊昌乐县城关街道昌盛街西湖花园12号楼*********
联系电话:15762418978
联系人:先生/女士
工单紧急程度:一般
是否有升级投诉倾向:否
是否重复投诉:否
是否携转意向:否
是否投诉倾向:否
是否智能网关:智能网关
当前是否在线:是
接入方式:FTTH
是否质差终端:无质差信息
光功率:-18.92
故障大类:宽带/电视
故障细类:宽带延伸服务
携转原因:
故障时间:2025-01-07 16:53:11
具体故障现象:网速卡顿
</t>
  </si>
  <si>
    <t>2025-01-07 16:55:04</t>
  </si>
  <si>
    <t>2025-01-07 16:56:59</t>
  </si>
  <si>
    <t>SD-851-331731-8667-25078</t>
  </si>
  <si>
    <t>SD-057-250107-915376-221</t>
  </si>
  <si>
    <t>2025-01-07 08:41:16</t>
  </si>
  <si>
    <t>【调研】-80+普通-(目标)普通区域-安丘市-大杨戈村自然村-18263679931-500M-宽带上网投诉-次数0-202501070000102071</t>
  </si>
  <si>
    <t>202501070000102071</t>
  </si>
  <si>
    <t xml:space="preserve">202501070000102071#流程受理流水号：20250107084021182636799311003993
客户号码:18263679931
客户姓名:张*
投诉地市:潍坊
来话流水:2025010708395859920852781
宽带账号:18263679931
宽带账号归属地市:潍坊
宽带账号归属区县:安丘市
故障地址:潍坊安丘市贾戈街道大杨戈村大杨戈村自然村大杨戈追加23号箱杨焕成*********
联系电话:18263679931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光功率:-23.97
故障大类:宽带/电视
故障细类:宽带无法上网
携转原因:
故障时间:2025-01-07 08:40:32
具体故障现象:打不开网页，
客户其他诉求:客户侧为质差终端，要求上门更换终端并一并处理故障问题。
</t>
  </si>
  <si>
    <t>2025-01-07 08:47:18</t>
  </si>
  <si>
    <t>2025-01-07 08:48:54</t>
  </si>
  <si>
    <t>SD-057-250107-029358-3768</t>
  </si>
  <si>
    <t>2025-01-07 15:53:02</t>
  </si>
  <si>
    <t>80+普通-普通区域-诸城市-西饮马泉-18866467327-300M-宽带上网投诉-次数0-20250107155044X244358728</t>
  </si>
  <si>
    <t>20250107155044X244358728</t>
  </si>
  <si>
    <t xml:space="preserve">【农村网络投诉】流程受理流水号：20250107154752188664673271146255
客户号码:18866467327
客户姓名:傅**
投诉地市:潍坊
来话流水:2025010715472248420876252
宽带账号:18866467327
宽带账号归属地市:潍坊
宽带账号归属区县:诸城市
故障地址:潍坊诸城市辛兴镇西饮马泉村西饮马泉西饮马泉村东南角7号箱*********
联系电话:18866467327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故障细类:宽带无法上网
携转原因:
故障时间:2025-01-07 15:49:54
具体故障现象:用户无法提供具体故障现象，客户拒绝线上诊断，要求师傅直接上门，请受理，谢谢
客户其他诉求:
</t>
  </si>
  <si>
    <t>2025-01-07 15:56:33</t>
  </si>
  <si>
    <t>2025-01-07 15:57:16</t>
  </si>
  <si>
    <t>SD-057-250107-876592-3744</t>
  </si>
  <si>
    <t>2025-01-07 15:48:51</t>
  </si>
  <si>
    <t>普通区域-安丘市-null-13864666846-宽带上网投诉-次数0-202501070000517915</t>
  </si>
  <si>
    <t>2025-01-08 15:49:00</t>
  </si>
  <si>
    <t>202501070000517915</t>
  </si>
  <si>
    <t>202501070000517915#周**13864666846  
号码归属地潍坊奎文 － 奎文
客户状态正常
客户来电反映在
潍坊安丘市兴安街道华安路丽景苑汶水花园丽景苑1号1单元102
宽带无法上网，电视无法观看，
要求上门查看一下，请协助处理，谢谢联系电话15206997500
2025010715445959620841385</t>
  </si>
  <si>
    <t>SD-057-250107-170689-5365</t>
  </si>
  <si>
    <t>2025-01-07 18:38:17</t>
  </si>
  <si>
    <t>【调研】-80+银卡-普通区域-安丘市-东关村-15095183097-100M-宽带上网投诉-次数0-20250107183708X228340963</t>
  </si>
  <si>
    <t>20250107183708X228340963</t>
  </si>
  <si>
    <t xml:space="preserve">【农村网络投诉】流程受理流水号：20250107183601150951830971197299
客户号码:15095183097
客户姓名:曹**
投诉地市:潍坊
来话流水:2025010718350675820843506
宽带账号:15095183097
宽带账号归属地市:潍坊
宽带账号归属区县:安丘市
故障地址:潍坊安丘市兴安街道人民路东关村东关村7#纯山羊专卖（西北）*********
联系电话:15095183097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光功率:-23.09
故障大类:宽带/电视
故障细类:网速慢/上网掉线(专席)
携转原因:
故障时间:2025-01-07 18:33:44
具体故障现象:频繁掉线，光猫频繁掉线，重启设备未恢复
客户其他诉求:
</t>
  </si>
  <si>
    <t>2025-01-07 18:39:49</t>
  </si>
  <si>
    <t>2025-01-07 18:40:09</t>
  </si>
  <si>
    <t>SD-057-250107-195042-5311</t>
  </si>
  <si>
    <t>2025-01-07 18:32:51</t>
  </si>
  <si>
    <t>【调研】-普通区域-青州市-新上海花园-13953623902-300M-宽带上网投诉-次数0-202501070000676175</t>
  </si>
  <si>
    <t>202501070000676175</t>
  </si>
  <si>
    <t>202501070000676175#
宽带账号：13953623902；宽带地址：
潍坊青州市益都街道309国道新上海花园6号楼客户来电反映宽带网速慢，客户不配合排障，要求上门，请协助处理，谢谢！联系电话：15854477510；联系人：先生；</t>
  </si>
  <si>
    <t>2025-01-07 18:33:57</t>
  </si>
  <si>
    <t>2025-01-07 18:34:26</t>
  </si>
  <si>
    <t>SD-851-268847-12187-15897</t>
  </si>
  <si>
    <t>SD-057-250107-265143-1552</t>
  </si>
  <si>
    <t>2025-01-07 10:56:43</t>
  </si>
  <si>
    <t>【调研】-80+普通-普通区域-青州市-南洋花园-15964316317-300M-业务受理宽带-次数0-202501070000252194</t>
  </si>
  <si>
    <t>202501070000252194</t>
  </si>
  <si>
    <t>202501070000252194# 宽带账号:15964316317; 联系电话：15964316317，问题类型：此工单为群障修复工单，根据群障全量闭环修复管理要求，为确保客户网络通畅，请装维人员跟进修复网络问题，谢谢！ 
 群障标题：公告。故障描述：潍坊青州市南洋花园主缆故障，预估24小时恢复，请帮忙拦截。主叫号码：15615866232.0;该号码仅供参考，请优先联系宽带账号。</t>
  </si>
  <si>
    <t>2025-01-07 10:58:08</t>
  </si>
  <si>
    <t>2025-01-07 10:58:28</t>
  </si>
  <si>
    <t>SD-851-293853-9935-1757</t>
  </si>
  <si>
    <t>SD-057-250107-903427-2007</t>
  </si>
  <si>
    <t>2025-01-07 11:53:04</t>
  </si>
  <si>
    <t>80+普通-普通区域-诸城市-岳沟村扩容-18765149119-300M-宽带上网投诉-次数0-202501070000317870</t>
  </si>
  <si>
    <t>202501070000317870</t>
  </si>
  <si>
    <t>202501070000317870#流程受理流水号：20250107115225187651491191077112
客户号码:18765149119
客户姓名:鹿**
投诉地市:潍坊
来话流水:2025010711483670520849547
宽带账号:18765149119
宽带账号归属地市:潍坊
宽带账号归属区县:诸城市
故障地址:潍坊诸城市百尺河镇岳沟村养殖小区0号楼*********
联系电话:18765149119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光功率:-15.21
故障大类:宽带
故障细类:宽带无法上网(专席)
携转原因:
故障时间:2025-01-07 11:52:11
具体故障现象:打不开网页，
客户其他诉求:网口指示灯正常，网线连接正确，外接路由器，未操作恢复出厂或者换新，指导断电重启设备无效，请协助处理，谢谢
;宽带小区$[岳沟村扩容]$</t>
  </si>
  <si>
    <t>2025-01-07 11:57:07</t>
  </si>
  <si>
    <t>2025-01-07 11:57:33</t>
  </si>
  <si>
    <t>SD-057-250107-689240-2794</t>
  </si>
  <si>
    <t>2025-01-07 13:40:50</t>
  </si>
  <si>
    <t>80+普通-普通区域-奎文区-丁家村（一期）-13406649309-500M-宽带延伸服务-次数0-202501070000394236</t>
  </si>
  <si>
    <t>202501070000394236</t>
  </si>
  <si>
    <t xml:space="preserve">202501070000394236#【已关注中国移动10086微信公众号】流程受理流水号：20250107133608134066493091104072
客户号码:13406649309
客户姓名:王**
投诉地市:潍坊
来话流水:2025010713284274120838980
宽带账号:13406649309
宽带账号归属地市:潍坊
宽带账号归属区县:高新
故障地址:潍坊高新高新城区宝通街丁家村（一期）7号楼*********
联系电话:13406649309
联系人:先生
工单紧急程度:一般
是否有升级投诉倾向:否
是否重复投诉:否
是否携转意向:否
是否投诉倾向:否
是否智能网关:智能网关
当前是否在线:是
接入方式:FTTH
是否质差终端:无质差信息
光功率:-16.03
故障大类:宽带/电视
故障细类:宽带延伸服务
携转原因:
故障时间:2025-01-07 13:42:19
具体故障现象:客户来电反映之前办理的是联通宽带转网到移动后只更换了光猫和机顶盒，网线用的之前的，要求上门焕新网线收费情况不认可请协助谢谢
</t>
  </si>
  <si>
    <t>2025-01-07 13:43:51</t>
  </si>
  <si>
    <t>2025-01-07 13:44:12</t>
  </si>
  <si>
    <t>SD-851-275907-10492-18202</t>
  </si>
  <si>
    <t>SD-057-250107-385406-2034</t>
  </si>
  <si>
    <t>2025-01-07 11:56:20</t>
  </si>
  <si>
    <t>【调研】-80+白金-普通区域-诸城市-凤凰城二期-18765729888-300M-业务受理宽带-次数0-202501070000320153</t>
  </si>
  <si>
    <t>202501070000320153</t>
  </si>
  <si>
    <t>202501070000320153# 宽带账号:18765729888; 联系电话：18765729888，问题类型：此工单为群障修复工单，根据群障全量闭环修复管理要求，为确保客户网络通畅，请装维人员跟进修复网络问题，谢谢！ 
 群障标题：公告。故障描述：潍坊诸城市凤凰城二期光缆故障，预估24小时恢复，请帮忙拦截,如有需要请联系片区装维师傅封冠宇15706307941主叫号码：18765729888.0;该号码仅供参考，请优先联系宽带账号。</t>
  </si>
  <si>
    <t>2025-01-07 11:59:48</t>
  </si>
  <si>
    <t>2025-01-07 12:00:27</t>
  </si>
  <si>
    <t>SD-852-277711-1240-2254</t>
  </si>
  <si>
    <t>SD-057-250107-506497-659</t>
  </si>
  <si>
    <t>2025-01-07 09:26:02</t>
  </si>
  <si>
    <t>80+金卡-普通区域-寿光市-孙集营子小区沿街-13589155551-1000M-宽带上网投诉-次数0-20250107092312X992433168</t>
  </si>
  <si>
    <t>20250107092312X992433168</t>
  </si>
  <si>
    <t xml:space="preserve">【农村网络投诉】流程受理流水号：20250107091940135891555511018658
客户号码:13589155551
客户姓名:周**
投诉地市:潍坊
来话流水:2025010709143648020837464
宽带账号:13589155551
宽带账号归属地市:潍坊
宽带账号归属区县:寿光市
故障地址:潍坊寿光市孙家集街道高阜营子村孙集营子小区沿街1号箱沿街*********
联系电话:13589155551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光功率:-19.17
故障大类:宽带/电视
故障细类:宽带无法上网
携转原因:
故障时间:2025-01-07 09:23:17
具体故障现象:用户无法提供具体故障现象，
客户其他诉求:客户反映无法查询到宽带信息，烦请协助处理，谢谢
</t>
  </si>
  <si>
    <t>2025-01-07 09:28:34</t>
  </si>
  <si>
    <t>2025-01-07 09:28:59</t>
  </si>
  <si>
    <t>SD-851-314930-17811-29515</t>
  </si>
  <si>
    <t>SD-057-250107-896170-679</t>
  </si>
  <si>
    <t>2025-01-07 09:26:30</t>
  </si>
  <si>
    <t>80+银卡-普通区域-寿光市-福盛家园-13475683777-300M-业务受理宽带-次数0-202501070000146842</t>
  </si>
  <si>
    <t>202501070000146842</t>
  </si>
  <si>
    <t>202501070000146842# 宽带账号:13475683777; 联系电话：13475683777，问题类型：此工单为群障修复工单，根据群障全量闭环修复管理要求，为确保客户网络通畅，请装维人员跟进修复网络问题，谢谢！ 
 群障标题：公告。故障描述：福盛家园主叫号码：15949865999.0;该号码仅供参考，请优先联系宽带账号。</t>
  </si>
  <si>
    <t>2025-01-07 09:43:52</t>
  </si>
  <si>
    <t>2025-01-07 09:44:22</t>
  </si>
  <si>
    <t>SD-851-287350-521-21767</t>
  </si>
  <si>
    <t>SD-057-250107-346521-251</t>
  </si>
  <si>
    <t>2025-01-07 08:44:47</t>
  </si>
  <si>
    <t>【调研】-80+银卡-普通区域-临朐县-南相家楼自然村-15095102221-500M-宽带上网投诉-次数0-20250107084338X618583542</t>
  </si>
  <si>
    <t>20250107084338X618583542</t>
  </si>
  <si>
    <t xml:space="preserve">【农村网络投诉】流程受理流水号：20250107084302150951022211004884
客户号码:15095102221
客户姓名:相**
投诉地市:潍坊
来话流水:2025010708424923320875555
宽带账号:15095102221
宽带账号归属地市:潍坊
宽带账号归属区县:临朐县
故障地址:潍坊临朐县东城街道南相家楼南相家楼自然村南相家楼（扩容2）22号箱相雪亮（外墙）*********
联系电话:15095102221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08:40:23
具体故障现象:光猫亮红灯，
客户其他诉求:
</t>
  </si>
  <si>
    <t>2025-01-07 08:47:48</t>
  </si>
  <si>
    <t>2025-01-07 08:55:25</t>
  </si>
  <si>
    <t>SD-851-329099-13122-5564</t>
  </si>
  <si>
    <t>SD-057-250107-936854-269</t>
  </si>
  <si>
    <t>2025-01-07 08:46:04</t>
  </si>
  <si>
    <t>普通区域-昌乐县-昌乐阳光嘉园-15169470293-200M-业务受理宽带-次数0-202501070000104340</t>
  </si>
  <si>
    <t>2025-01-08 08:47:00</t>
  </si>
  <si>
    <t>202501070000104340</t>
  </si>
  <si>
    <t>202501070000104340# 宽带账号:15169470293; 联系电话：15169470293，问题类型：此工单为群障修复工单，根据群障全量闭环修复管理要求，为确保客户网络通畅，请装维人员跟进修复网络问题，谢谢！ 
 群障标题：公告。故障描述：潍坊昌乐县昌乐阳光嘉园光缆故障，预估24小时恢复，请帮忙拦截,如有需要请联系片区装维师傅郑伟15706307147主叫号码：15963470882.0;该号码仅供参考，请优先联系宽带账号。</t>
  </si>
  <si>
    <t>2025-01-07 08:51:15</t>
  </si>
  <si>
    <t>2025-01-07 08:58:58</t>
  </si>
  <si>
    <t>SD-057-250107-862159-262</t>
  </si>
  <si>
    <t>2025-01-07 08:45:52</t>
  </si>
  <si>
    <t>普通区域-潍城区-广丰特艺城-15910112759-300M-业务受理宽带-次数0-202501070000102893</t>
  </si>
  <si>
    <t>202501070000102893</t>
  </si>
  <si>
    <t>202501070000102893#【已关注中国移动10086微信公众号】 宽带账号:15910112759; 联系电话：15910112759，问题类型：此工单为群障修复工单，根据群障全量闭环修复管理要求，为确保客户网络通畅，请装维人员跟进修复网络问题，谢谢！ 
 群障标题：公告。故障描述：潍坊潍城区广丰特艺城光缆故障，预估24小时恢复，请帮忙拦截,如有需要请联系片区装维师傅张传阳15706307885主叫号码：15910112759.0;该号码仅供参考，请优先联系宽带账号。</t>
  </si>
  <si>
    <t>2025-01-07 08:50:26</t>
  </si>
  <si>
    <t>2025-01-07 08:50:47</t>
  </si>
  <si>
    <t>SD-852-287625-1147-26998</t>
  </si>
  <si>
    <t>SD-057-250107-102637-266</t>
  </si>
  <si>
    <t>2025-01-07 08:45:57</t>
  </si>
  <si>
    <t>普通区域-坊子区-高家小区-13721989951-100M-业务受理宽带-次数0-202501070000104630</t>
  </si>
  <si>
    <t>2025-01-08 08:46:00</t>
  </si>
  <si>
    <t>202501070000104630</t>
  </si>
  <si>
    <t>202501070000104630# 宽带账号:13721989951; 联系电话：13721989951，问题类型：此工单为群障修复工单，根据群障全量闭环修复管理要求，为确保客户网络通畅，请装维人员跟进修复网络问题，谢谢！ 
 群障标题：公告。故障描述：潍坊坊子区高家小区光缆故障，预估24小时恢复，请帮忙拦截,如有需要请联系片区装维师傅周成斌15706307256主叫号码：15165674313.0;该号码仅供参考，请优先联系宽带账号。</t>
  </si>
  <si>
    <t>2025-01-07 08:47:56</t>
  </si>
  <si>
    <t>2025-01-07 08:49:55</t>
  </si>
  <si>
    <t>SD-851-243570-9426-22573</t>
  </si>
  <si>
    <t>SD-057-250107-750163-207</t>
  </si>
  <si>
    <t>80+普通-普通区域-寿光市-港苑新空间-13385368996-500M-宽带上网投诉-次数0-202501070000101038 二级督办</t>
  </si>
  <si>
    <t>202501070000101038</t>
  </si>
  <si>
    <t>202501070000101038#流程受理流水号：20250107083937133853689961003761
客户号码:13385368996
客户姓名:刘**
投诉地市:潍坊
来话流水:2025010708374483020835820
宽带账号:13385368996
宽带账号归属地市:潍坊
宽带账号归属区县:寿光市
故障地址:潍坊寿光市圣城街道建新街港苑新空间18号楼*********
联系电话:13385368996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故障细类:网速慢/上网掉线(专席)
携转原因:
故障时间:2025-01-07 08:41:56
具体故障现象:频繁掉线，
客户其他诉求:
;宽带小区$[港苑新空间]$</t>
  </si>
  <si>
    <t>2025-01-07 08:45:56</t>
  </si>
  <si>
    <t>2025-01-07 08:46:08</t>
  </si>
  <si>
    <t>SD-057-250107-579024-2838</t>
  </si>
  <si>
    <t>2025-01-07 13:48:52</t>
  </si>
  <si>
    <t>80+普通-普通区域-潍城区-中经世纪城-15269600588-300M-宽带延伸服务-次数0-202501070000400494</t>
  </si>
  <si>
    <t>202501070000400494</t>
  </si>
  <si>
    <t xml:space="preserve">202501070000400494#【已关注中国移动10086微信公众号】流程受理流水号：20250107134812152696005881107186
客户号码:15269600588
客户姓名:周**
投诉地市:潍坊
来话流水:2025010713464264820809561
宽带账号:15269600588
宽带账号归属地市:潍坊
宽带账号归属区县:潍城区
故障地址:潍坊潍城区南关街道健康街中经世纪城4号楼*********
联系电话:15269600588
联系人:女士
工单紧急程度:一般
是否有升级投诉倾向:否
是否重复投诉:否
是否携转意向:否
是否投诉倾向:否
是否智能网关:智能网关
当前是否在线:是
接入方式:FTTH
是否质差终端:无质差信息
光功率:-13.31
故障大类:宽带/电视
故障细类:宽带延伸服务
携转原因:
故障时间:2025-01-07 13:48:18
具体故障现象:新买路由器装维上门安装，
</t>
  </si>
  <si>
    <t>2025-01-07 13:51:23</t>
  </si>
  <si>
    <t>2025-01-07 13:51:49</t>
  </si>
  <si>
    <t>SD-057-250107-013672-2003</t>
  </si>
  <si>
    <t>2025-01-07 11:52:00</t>
  </si>
  <si>
    <t>80+银卡-普通区域-寿光市-彭家道口村自然村-15163602027-1000M-宽带上网投诉-次数0-202501070000316657</t>
  </si>
  <si>
    <t>202501070000316657</t>
  </si>
  <si>
    <t xml:space="preserve">202501070000316657#【已关注中国移动10086微信公众号】流程受理流水号：20250107115121151636020271076745
客户号码:15163602027
客户姓名:王**
投诉地市:潍坊
来话流水:2025010711502372420873998
宽带账号:15163602027
宽带账号归属地市:潍坊
宽带账号归属区县:寿光市
故障地址:潍坊寿光市台头镇彭家道口村彭家道口村自然村彭家道口村东南*********
联系电话:15163602027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光功率:-20.96
故障大类:宽带/电视
故障细类:宽带无法上网
携转原因:
故障时间:2025-01-07 11:51:43
具体故障现象:打不开网页，
客户其他诉求:客户侧为质差终端，要求上门更换终端并一并处理故障问题。
</t>
  </si>
  <si>
    <t>2025-01-07 11:55:08</t>
  </si>
  <si>
    <t>2025-01-07 11:55:22</t>
  </si>
  <si>
    <t>SD-057-250107-407925-680</t>
  </si>
  <si>
    <t>普通区域-寒亭区-小李庄小区-13562698390-200M-宽带上网投诉-次数0-202501070000148892</t>
  </si>
  <si>
    <t>202501070000148892</t>
  </si>
  <si>
    <t xml:space="preserve">202501070000148892#流程受理流水号：20250107092515135626983901020745
客户号码:13562698390
客户姓名:王**
投诉地市:潍坊
来话流水:2025010709241680020872970
宽带账号:13562698390
宽带账号归属地市:潍坊
宽带账号归属区县:寒亭区
故障地址:潍坊寒亭区经济开发区月河路小李庄小区1号楼*********
联系电话:18763677174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故障时间:2025-01-07 09:26:13
具体故障现象:打不开网页，
客户其他诉求:客户侧为质差终端，要求上门更换终端并一并处理故障问题。
</t>
  </si>
  <si>
    <t>2025-01-07 09:28:09</t>
  </si>
  <si>
    <t>2025-01-07 09:28:50</t>
  </si>
  <si>
    <t>SD-057-250107-412807-2570</t>
  </si>
  <si>
    <t>2025-01-07 13:06:19</t>
  </si>
  <si>
    <t>【调研】-普通区域-奎文区-潍柴佳苑-13506471528-300M-业务受理宽带-次数0-202501070000370565</t>
  </si>
  <si>
    <t>202501070000370565</t>
  </si>
  <si>
    <t>202501070000370565# 宽带账号:13506471528; 联系电话：13506471528，问题类型：此工单为群障修复工单，根据群障全量闭环修复管理要求，为确保客户网络通畅，请装维人员跟进修复网络问题，谢谢！ 
 群障标题：公告。故障描述：潍坊奎文区潍柴佳苑光缆故障，预估24小时恢复，请帮忙拦截,如有需要请联系片区装维师傅陈宁15706307383主叫号码：13506471528.0;该号码仅供参考，请优先联系宽带账号。</t>
  </si>
  <si>
    <t>2025-01-07 13:11:04</t>
  </si>
  <si>
    <t>2025-01-07 13:11:25</t>
  </si>
  <si>
    <t>SD-057-250107-871456-3725</t>
  </si>
  <si>
    <t>2025-01-07 15:46:38</t>
  </si>
  <si>
    <t>(目标)普通区域-昌邑市-潍坊环境工程职业学院宿舍公寓-17867161106-200M-业务受理宽带-次数0-202501070000516690</t>
  </si>
  <si>
    <t>2025-01-08 15:47:00</t>
  </si>
  <si>
    <t>202501070000516690</t>
  </si>
  <si>
    <t>202501070000516690# 宽带账号:17867161106; 联系电话：17867161106，问题类型：此工单为群障修复工单，根据群障全量闭环修复管理要求，为确保客户网络通畅，请装维人员跟进修复网络问题，谢谢！ 
 群障标题：公告。故障描述：潍坊环境工程职业学院宿舍公寓主叫号码：17867161106.0;该号码仅供参考，请优先联系宽带账号。</t>
  </si>
  <si>
    <t>2025-01-07 15:52:37</t>
  </si>
  <si>
    <t>SD-851-320444-65728-26758</t>
  </si>
  <si>
    <t>SD-057-250107-509481-1506</t>
  </si>
  <si>
    <t>2025-01-07 10:53:02</t>
  </si>
  <si>
    <t>【调研】-80+银卡-(目标)普通区域-诸城市-杨春家园北沿街-13869644211-100M-宽带上网投诉-次数0-20250107105010X210629374</t>
  </si>
  <si>
    <t>2025-01-08 11:54:00</t>
  </si>
  <si>
    <t>20250107105010X210629374</t>
  </si>
  <si>
    <t xml:space="preserve">流程受理流水号：20250107104913138696442111052584
客户号码:13869644211
客户姓名:陈**
投诉地市:潍坊
来话流水:2025010710481981820862695
宽带账号:13869644211
宽带账号归属地市:潍坊
宽带账号归属区县:诸城市
故障地址:潍坊诸城市龙都街道繁荣路杨春家园北沿街杨春家园南门西沿街3#箱*********
联系电话:15863438118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10:49:54
具体故障现象:光猫亮红灯，
客户其他诉求:
</t>
  </si>
  <si>
    <t>2025-01-07 11:01:26</t>
  </si>
  <si>
    <t>2025-01-07 11:02:00</t>
  </si>
  <si>
    <t>SD-057-250107-608724-1521</t>
  </si>
  <si>
    <t>2025-01-07 10:55:15</t>
  </si>
  <si>
    <t>【调研】-80+银卡-普通区域-青州市-大刘家庄村-15095195667-300M-宽带上网投诉-次数0-202501070000238088</t>
  </si>
  <si>
    <t>202501070000238088</t>
  </si>
  <si>
    <t>202501070000238088#15095195667客户反映电视无法观看，老客户不配合操作，要求维修人员上门维修，请协助处理。谢谢  联系人：先生联系电话：本机 流水：
2025010710364856920886325</t>
  </si>
  <si>
    <t>2025-01-07 10:59:20</t>
  </si>
  <si>
    <t>2025-01-07 10:59:38</t>
  </si>
  <si>
    <t>SD-851-321836-8617-8190</t>
  </si>
  <si>
    <t>SD-057-250107-457980-3804</t>
  </si>
  <si>
    <t>2025-01-07 15:56:55</t>
  </si>
  <si>
    <t>80+金卡-普通区域-奎文区-工商银行宿舍-15866518166-1000M-宽带上网投诉-次数0-202501070000528150</t>
  </si>
  <si>
    <t>202501070000528150</t>
  </si>
  <si>
    <t>202501070000528150#宽带账号：15866518166，宽带地址：潍坊高新高新城区福寿街工商银行宿舍10号楼*********，客户来电表示移动宽带无法上网，客户拒绝配合操作，要求师傅上门，请协助处理，谢谢，联系人：女士，联系号码：15866518166，来电流水：2025010715542380820878862</t>
  </si>
  <si>
    <t>2025-01-07 16:01:31</t>
  </si>
  <si>
    <t>2025-01-07 16:01:50</t>
  </si>
  <si>
    <t>SD-851-238056-25110-9150</t>
  </si>
  <si>
    <t>SD-057-250107-241389-3286</t>
  </si>
  <si>
    <t>2025-01-07 14:46:29</t>
  </si>
  <si>
    <t>【调研】-普通区域-寒亭区-裕景苑小区-17863680075-200M-业务受理宽带-次数0-202501070000455740</t>
  </si>
  <si>
    <t>2025-01-08 14:47:00</t>
  </si>
  <si>
    <t>202501070000455740</t>
  </si>
  <si>
    <t>202501070000455740# 宽带账号:17863680075; 联系电话：17863680075，问题类型：此工单为群障修复工单，根据群障全量闭环修复管理要求，为确保客户网络通畅，请装维人员跟进修复网络问题，谢谢！ 
 群障标题：公告。故障描述：潍坊寒亭区裕景苑小区光缆故障，预估24小时恢复，请帮忙拦截,如有需要请联系片区装维师傅张喜15706307465主叫号码：17863680075.0;该号码仅供参考，请优先联系宽带账号。</t>
  </si>
  <si>
    <t>2025-01-07 14:55:11</t>
  </si>
  <si>
    <t>2025-01-07 14:55:31</t>
  </si>
  <si>
    <t>SD-057-250107-157692-2822</t>
  </si>
  <si>
    <t>2025-01-07 13:46:27</t>
  </si>
  <si>
    <t>【调研】-(目标)普通区域-寿光市-侯镇大地宿舍-15006569775-200M-业务受理宽带-次数0-202501070000397185</t>
  </si>
  <si>
    <t>202501070000397185</t>
  </si>
  <si>
    <t>202501070000397185# 宽带账号:15006569775; 联系电话：15006569775，问题类型：此工单为群障修复工单，根据群障全量闭环修复管理要求，为确保客户网络通畅，请装维人员跟进修复网络问题，谢谢！ 
 群障标题：公告。故障描述：主干光纤断或OLT检测不到预期的光信号（LOS）主叫号码：15006569775.0;该号码仅供参考，请优先联系宽带账号。</t>
  </si>
  <si>
    <t>2025-01-07 13:52:59</t>
  </si>
  <si>
    <t>2025-01-07 13:53:16</t>
  </si>
  <si>
    <t>SD-057-250107-798532-2548</t>
  </si>
  <si>
    <t>2025-01-07 13:04:28</t>
  </si>
  <si>
    <t>80+白金-普通区域-青州市-龙苑-18206465252-200M-魔百和投诉-次数0-202501070000370444</t>
  </si>
  <si>
    <t>202501070000370444</t>
  </si>
  <si>
    <t>202501070000370444#流程受理流水号：20250107130322182064652521096330
客户号码:18206465252
客户姓名:张*
投诉地市:潍坊
来话流水:2025010713014967720834400
宽带账号:18206465252
宽带账号归属地市:潍坊
宽带账号归属区县:青州市
故障地址:潍坊青州市云门山街道范公亭东路龙苑13号楼*********
联系电话:18266366998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光功率:-18.41
故障大类:宽带/电视
故障细类:移动高清电视故障(专席)
携转原因:
故障时间:2025-01-07 13:03:33
魔百和单播/组播:组播
具体故障现象:电视机提示无信号，客户来电反映电视无法观看，我处正常排障未恢复，请协助处理，谢谢
客户其他诉求:
魔百和单/组播：组播;宽带小区$[龙苑]$</t>
  </si>
  <si>
    <t>2025-01-07 13:15:27</t>
  </si>
  <si>
    <t>2025-01-07 13:17:35</t>
  </si>
  <si>
    <t>SD-057-250107-867235-305</t>
  </si>
  <si>
    <t>2025-01-07 08:49:19</t>
  </si>
  <si>
    <t>普通区域-青州市-岔河村-13606367902-1000M-宽带延伸服务-次数0-202501070000107256</t>
  </si>
  <si>
    <t>202501070000107256</t>
  </si>
  <si>
    <t>202501070000107256#宽带账号：13606367902；宽带地址：潍坊青州市邵庄镇岔河岔河村1号箱（张会军后墙）*********；接入方式：FTTH，当前是否在线：不在线，端到端诊断结果：状态正常，是否智能网关：，客户反映本机宽带网线需要布一根，宽带位置不变  需要师傅过去！来电流水：2025010708471073920813708联系电话：13606367902</t>
  </si>
  <si>
    <t>2025-01-07 08:51:50</t>
  </si>
  <si>
    <t>2025-01-07 08:52:16</t>
  </si>
  <si>
    <t>SD-851-299170-9730-27218</t>
  </si>
  <si>
    <t>SD-057-250107-805369-3808</t>
  </si>
  <si>
    <t>2025-01-07 15:57:06</t>
  </si>
  <si>
    <t>【调研】-普通区域-潍城区-丽景酒店片区-19953690957-1000M-业务受理宽带-次数0-202501070000527109</t>
  </si>
  <si>
    <t>202501070000527109</t>
  </si>
  <si>
    <t>202501070000527109# 宽带账号:19953690957; 联系电话：19953690957，问题类型：此工单为群障修复工单，根据群障全量闭环修复管理要求，为确保客户网络通畅，请装维人员跟进修复网络问题，谢谢！ 
 群障标题：公告。故障描述：丽景酒店片区主叫号码：19953690957.0;该号码仅供参考，请优先联系宽带账号。</t>
  </si>
  <si>
    <t>2025-01-07 16:00:37</t>
  </si>
  <si>
    <t>SD-851-325136-5199-12171</t>
  </si>
  <si>
    <t>SD-057-250107-529367-3724</t>
  </si>
  <si>
    <t>2025-01-07 15:46:34</t>
  </si>
  <si>
    <t>【调研】-80+普通-普通区域-高密市-八里庄-19806361259-1000M-业务受理宽带-次数0-202501070000517350</t>
  </si>
  <si>
    <t>202501070000517350</t>
  </si>
  <si>
    <t>202501070000517350# 宽带账号:19806361259; 联系电话：19806361259，问题类型：此工单为群障修复工单，根据群障全量闭环修复管理要求，为确保客户网络通畅，请装维人员跟进修复网络问题，谢谢！ 
 群障标题：公告。故障描述：潍坊高密市八里庄光缆故障，预估24小时恢复，请帮忙拦截,如有需要请联系片区装维师傅刘超15706307287主叫号码：19806361259.0;该号码仅供参考，请优先联系宽带账号。</t>
  </si>
  <si>
    <t>2025-01-07 15:47:30</t>
  </si>
  <si>
    <t>2025-01-07 15:48:04</t>
  </si>
  <si>
    <t>SD-851-330638-9308-7761</t>
  </si>
  <si>
    <t>SD-057-250107-196732-1568</t>
  </si>
  <si>
    <t>2025-01-07 10:58:43</t>
  </si>
  <si>
    <t>普通区域-安丘市-青云御景园-13608950432-200M-宽带上网投诉-次数0-202501070000255002</t>
  </si>
  <si>
    <t>2025-01-08 11:59:00</t>
  </si>
  <si>
    <t>202501070000255002</t>
  </si>
  <si>
    <t xml:space="preserve">202501070000255002#流程受理流水号：20250107105813136089504321056186
客户号码:13608950432
客户姓名:马**
投诉地市:潍坊
来话流水:2025010710563781820890388
宽带账号:13608950432
宽带账号归属地市:潍坊
宽带账号归属区县:安丘市
故障地址:潍坊安丘市兴安街道建安路青云御景园31B号楼*********
联系电话:13608950432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故障时间:2025-01-07 10:58:21
具体故障现象:光猫灯正常但电脑手机无法上网，请尽快处理，谢谢
客户其他诉求:客户侧为质差终端，要求上门更换终端并一并处理故障问题。
</t>
  </si>
  <si>
    <t>2025-01-07 11:02:10</t>
  </si>
  <si>
    <t>2025-01-07 11:02:41</t>
  </si>
  <si>
    <t>SD-057-250107-260394-12</t>
  </si>
  <si>
    <t>2025-01-07 02:52:08</t>
  </si>
  <si>
    <t>【调研】-80+银卡-普通区域-青州市-（铁通）齐润花园-13562621671-1000M-宽带上网投诉-次数0-202501070000091925</t>
  </si>
  <si>
    <t>202501070000091925</t>
  </si>
  <si>
    <t>202501070000091925#流程受理流水号：20250107025121135626216711000047
客户号码:13562621671
客户姓名:郝**
投诉地市:潍坊
来话流水:2025010702493765720875424
宽带账号:13562621671
宽带账号归属地市:潍坊
宽带账号归属区县:青州市
故障地址:潍坊青州市王府街道驼山路（铁通）齐润花园齐润花园4号楼*********
联系电话:13562621671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02:52:47
具体故障现象:光猫亮红灯，
客户其他诉求:
;宽带小区$[（铁通）齐润花园]$</t>
  </si>
  <si>
    <t>2025-01-07 03:32:01</t>
  </si>
  <si>
    <t>2025-01-07 07:02:33</t>
  </si>
  <si>
    <t>SD-851-288250-8321-23097</t>
  </si>
  <si>
    <t>SD-057-250107-962347-1575</t>
  </si>
  <si>
    <t>2025-01-07 10:59:19</t>
  </si>
  <si>
    <t>80+普通-FTTR-普通区域-奎文区-宝通六号二期-13606360285-300M-宽带上网投诉-次数0-202501070000255579</t>
  </si>
  <si>
    <t>202501070000255579</t>
  </si>
  <si>
    <t>202501070000255579#宽带账号13606360285；联系电话13606360285宽带地址：潍坊奎文区高新城区宝通街宝通六号二期；客户来电反映摄像头在手机上连接不上，要求上门处理, 来电流水：2025010710564171120891361</t>
  </si>
  <si>
    <t>2025-01-07 11:07:51</t>
  </si>
  <si>
    <t>2025-01-07 11:08:42</t>
  </si>
  <si>
    <t>SD-851-313402-10659-16009</t>
  </si>
  <si>
    <t>SD-057-250107-562301-2527</t>
  </si>
  <si>
    <t>2025-01-07 13:01:30</t>
  </si>
  <si>
    <t>【调研】-80+银卡-(目标)普通区域-高密市-闫家村-18264607099-300M-宽带上网投诉-次数0-202501070000367875</t>
  </si>
  <si>
    <t>202501070000367875</t>
  </si>
  <si>
    <t xml:space="preserve">202501070000367875#宽带账号18264607099：；宽带地址潍坊高密市夏庄镇闫家村闫家村崔志勤2号箱*：；网速慢卡顿前期已经刷新未恢复，不--配--合排障，请协助处理，请协助处理，谢谢！联系电话18866782327：；联系人：先生；来电流水：2025010712580770120806335。
</t>
  </si>
  <si>
    <t>2025-01-07 13:08:12</t>
  </si>
  <si>
    <t>2025-01-07 13:08:27</t>
  </si>
  <si>
    <t>SD-057-250107-152930-2542</t>
  </si>
  <si>
    <t>2025-01-07 13:03:27</t>
  </si>
  <si>
    <t>【调研】-80+金卡-普通区域-昌邑市-姜家堤子自然村-13505367198-1000M-宽带上网投诉-次数0-202501070000366672</t>
  </si>
  <si>
    <t>202501070000366672</t>
  </si>
  <si>
    <t>202501070000366672#受理号码 : 13505367198客户姓名 : 姜**号码归属地 : 潍坊昌邑 － 昌邑用户品牌 : 全球通
客户来电对当地维修人员，办理业务效率低不满，承诺去维修却未履行不认可，请协助谢谢。
l联系人先生联系电话：13583687977流水2025010712392806620859792</t>
  </si>
  <si>
    <t>2025-01-07 13:09:03</t>
  </si>
  <si>
    <t>2025-01-07 13:10:04</t>
  </si>
  <si>
    <t>SD-057-250107-026754-3759</t>
  </si>
  <si>
    <t>2025-01-07 15:51:45</t>
  </si>
  <si>
    <t>普通区域-诸城市-人民家园二期-18765795135-300M-业务受理宽带-次数0-202501070000523313</t>
  </si>
  <si>
    <t>202501070000523313</t>
  </si>
  <si>
    <t>202501070000523313# 导航立单,用户所在位置有群障,已向客户播报,客户要求装维回访.此工单为群障修复工单,根据群障全量闭环管理要求,为确保客户网络通畅,请装维人员跟进修复网络问题,谢谢.联系电话：18765795135</t>
  </si>
  <si>
    <t>2025-01-07 15:56:32</t>
  </si>
  <si>
    <t>2025-01-07 15:56:56</t>
  </si>
  <si>
    <t>SD-057-250107-152463-3301</t>
  </si>
  <si>
    <t>2025-01-07 14:47:01</t>
  </si>
  <si>
    <t>普通区域-滨海-石桥村自然村-18763682472-200M-宽带上网投诉-次数0-202501070000453492</t>
  </si>
  <si>
    <t>2025-01-08 15:48:00</t>
  </si>
  <si>
    <t>202501070000453492</t>
  </si>
  <si>
    <t>202501070000453492#宽带账号：18763682472；宽带地址：潍坊滨海大家洼街道石桥村石桥村自然村新增23号箱；联系电话：***客户来电反映宽带 不能用..线上指导无法操作 来电流水..    2025010714441832620863202</t>
  </si>
  <si>
    <t>2025-01-07 14:51:54</t>
  </si>
  <si>
    <t>2025-01-07 14:52:14</t>
  </si>
  <si>
    <t>SD-851-336222-20765-17645</t>
  </si>
  <si>
    <t>SD-057-250107-863249-1530</t>
  </si>
  <si>
    <t>2025-01-07 10:56:06</t>
  </si>
  <si>
    <t>【调研】-(目标)普通区域-临朐县-辰鸿嘉园-15253653767-300M-宽带上网投诉-次数0-20250107105351X431895450</t>
  </si>
  <si>
    <t>20250107105351X431895450</t>
  </si>
  <si>
    <t xml:space="preserve">流程受理流水号：20250107105314152536537671054194
客户号码:15253653767
客户姓名:赵**
投诉地市:潍坊
来话流水:2025010710510042520803518
宽带账号:15253653767
宽带账号归属地市:潍坊
宽带账号归属区县:临朐县
故障地址:潍坊临朐县辛寨镇人民政府府前路辰鸿嘉园17号楼*********
联系电话:15253653767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故障细类:网速慢/上网掉线(专席)
携转原因:
故障时间:2025-01-07 10:53:34
具体故障现象:网速慢卡顿，
客户其他诉求:请审核谢谢
</t>
  </si>
  <si>
    <t>2025-01-07 10:59:23</t>
  </si>
  <si>
    <t>2025-01-07 10:59:41</t>
  </si>
  <si>
    <t>SD-057-250107-796081-697</t>
  </si>
  <si>
    <t>2025-01-07 09:29:14</t>
  </si>
  <si>
    <t>【调研】-普通区域-寿光市-羊口沿街-15069655331-300M-宽带上网投诉-次数0-20250107092826X306081991</t>
  </si>
  <si>
    <t>20250107092826X306081991</t>
  </si>
  <si>
    <t xml:space="preserve">流程受理流水号：20250107092719150696553311021534
客户号码:15069655331
客户姓名:袁**
投诉地市:潍坊
来话流水:2025010709265567820811731
宽带账号:15069655331
宽带账号归属地市:潍坊
宽带账号归属区县:寿光市
故障地址:潍坊寿光市羊口镇太平路羊口沿街后覆盖1号箱*********
联系电话:15069655331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09:27:57
具体故障现象:打不开网页，
客户其他诉求:
</t>
  </si>
  <si>
    <t>2025-01-07 09:38:52</t>
  </si>
  <si>
    <t>2025-01-07 09:41:22</t>
  </si>
  <si>
    <t>SD-851-268530-4492-17565</t>
  </si>
  <si>
    <t>SD-057-250107-548139-272</t>
  </si>
  <si>
    <t>2025-01-07 08:46:14</t>
  </si>
  <si>
    <t>普通区域-青州市-郝家庄村自然村-13792623218-200M-业务受理宽带-次数0-202501070000106115</t>
  </si>
  <si>
    <t>202501070000106115</t>
  </si>
  <si>
    <t>202501070000106115# 宽带账号:13792623218; 联系电话：13792623218，问题类型：此工单为群障修复工单，根据群障全量闭环修复管理要求，为确保客户网络通畅，请装维人员跟进修复网络问题，谢谢！ 
 群障标题：公告。故障描述：郝家庄村自然村主叫号码：13792623218.0;该号码仅供参考，请优先联系宽带账号。</t>
  </si>
  <si>
    <t>2025-01-07 09:01:24</t>
  </si>
  <si>
    <t>2025-01-07 09:02:14</t>
  </si>
  <si>
    <t>SD-057-250107-821653-210</t>
  </si>
  <si>
    <t>2025-01-07 08:40:24</t>
  </si>
  <si>
    <t>【重投】-80+普通-普通区域-寿光市-清水家园-15953695451-300M-宽带上网投诉-次数0-202501070000101218</t>
  </si>
  <si>
    <t>202501070000101218</t>
  </si>
  <si>
    <t xml:space="preserve">202501070000101218#客户来电反映宽带无法使用，线上排障不认可，要求维修人员上门维修，请尽快协助处理，谢谢  联系人：女士 联系电话：本机：
</t>
  </si>
  <si>
    <t>2025-01-07 08:47:30</t>
  </si>
  <si>
    <t>2025-01-07 08:48:08</t>
  </si>
  <si>
    <t>SD-057-250107-091452-5372</t>
  </si>
  <si>
    <t>2025-01-07 18:38:53</t>
  </si>
  <si>
    <t>(目标)普通区域-奎文区-加州世纪尊品二期-18866791786-300M-宽带延伸服务-次数0-202501070000682778</t>
  </si>
  <si>
    <t>202501070000682778</t>
  </si>
  <si>
    <t xml:space="preserve">202501070000682778#流程受理流水号：20250107183736188667917861197689
客户号码:18866791786
客户姓名:林**
投诉地市:潍坊
来话流水:2025010718360854520851041
宽带账号:18866791786
宽带账号归属地市:潍坊
宽带账号归属区县:高新
故障地址:潍坊高新高新城区健康街加州世纪尊品二期17号楼*********
联系电话:18866791786
联系人:先生/女士
工单紧急程度:一般
是否有升级投诉倾向:否
是否重复投诉:否
是否携转意向:否
是否投诉倾向:否
是否智能网关:智能网关
当前是否在线:是
接入方式:FTTH
是否质差终端:无质差信息
光功率:-26.19
故障大类:宽带/电视
故障细类:宽带延伸服务
携转原因:
故障时间:2025-01-07 18:37:09
具体故障现象:要求更换光猫
</t>
  </si>
  <si>
    <t>2025-01-07 18:42:21</t>
  </si>
  <si>
    <t>2025-01-07 18:46:21</t>
  </si>
  <si>
    <t>SD-057-250107-693472-5327</t>
  </si>
  <si>
    <t>2025-01-07 18:35:36</t>
  </si>
  <si>
    <t>80+银卡-(目标)普通区域-潍城区-卧龙社区（老区）-15863672394-1000M-宽带延伸服务-次数0-202501070000678395</t>
  </si>
  <si>
    <t>202501070000678395</t>
  </si>
  <si>
    <t xml:space="preserve">202501070000678395#【已关注中国移动10086微信公众号】流程受理流水号：20250107183508158636723941197089
客户号码:15863672394
客户姓名:王**
投诉地市:潍坊
来话流水:2025010718335734020835056
宽带账号:15863672394
宽带账号归属地市:潍坊
宽带账号归属区县:潍城区
故障地址:潍坊潍城区北关街道向阳路卧龙社区（老区）14号楼*********
联系电话:15863672394
联系人:先生/女士
工单紧急程度:一般
是否有升级投诉倾向:否
是否重复投诉:否
是否携转意向:否
是否投诉倾向:否
是否智能网关:智能网关
当前是否在线:是
接入方式:FTTH
是否质差终端:无质差信息
光功率:-20.04
故障大类:宽带/电视
故障细类:宽带延伸服务
携转原因:
故障时间:2025-01-07 18:35:14
具体故障现象:无法上网 
</t>
  </si>
  <si>
    <t>2025-01-07 21:06:25</t>
  </si>
  <si>
    <t>2025-01-07 18:50:39</t>
  </si>
  <si>
    <t>SD-851-287181-46755-22203</t>
  </si>
  <si>
    <t>SD-057-250107-450861-1522</t>
  </si>
  <si>
    <t>2025-01-07 10:55:18</t>
  </si>
  <si>
    <t>80+银卡-普通区域-寿光市-李家屯村自然村-15949865557-500M-宽带上网投诉-次数0-202501070000250356</t>
  </si>
  <si>
    <t>202501070000250356</t>
  </si>
  <si>
    <t xml:space="preserve">202501070000250356#宽带账号：15949865557；宽带地址：潍坊寿光市丰城镇李家屯村李家屯村自然村李家屯扩容16号箱*********
；客户来电反映宽带无法上网，客户不配合排障，要求上门，请协助处理，谢谢！联系电话：本机；联系人：先生；来电流水：2025010710522570920825731。
</t>
  </si>
  <si>
    <t>2025-01-07 11:00:12</t>
  </si>
  <si>
    <t>2025-01-07 11:01:57</t>
  </si>
  <si>
    <t>SD-851-325128-30109-22719</t>
  </si>
  <si>
    <t>SD-057-250107-312690-3805</t>
  </si>
  <si>
    <t>【调研】-80+普通-普通区域-昌邑市-辛安庄自然村-15965368693-300M-业务受理宽带-次数0-202501070000528262</t>
  </si>
  <si>
    <t>202501070000528262</t>
  </si>
  <si>
    <t>202501070000528262#【已关注中国移动10086微信公众号】 宽带账号:15965368693; 联系电话：15965368693，问题类型：此工单为群障修复工单，根据群障全量闭环修复管理要求，为确保客户网络通畅，请装维人员跟进修复网络问题，谢谢！ 
 群障标题：公告。故障描述：辛安庄自然村主叫号码：15965368693.0;该号码仅供参考，请优先联系宽带账号。</t>
  </si>
  <si>
    <t>2025-01-07 16:03:58</t>
  </si>
  <si>
    <t>2025-01-07 16:04:28</t>
  </si>
  <si>
    <t>SD-057-250107-563742-5326</t>
  </si>
  <si>
    <t>2025-01-07 18:35:24</t>
  </si>
  <si>
    <t>80+白金-普通区域-奎文区-鸢飞商务小区-15762671999-1000M-宽带上网投诉-次数0-20250107183329X993417100</t>
  </si>
  <si>
    <t>20250107183329X993417100</t>
  </si>
  <si>
    <t xml:space="preserve">流程受理流水号：20250107183152157626719991196335
客户号码:15762671999
客户姓名:关**
投诉地市:潍坊
来话流水:2025010718305224420811891
宽带账号:15762671999
宽带账号归属地市:潍坊
宽带账号归属区县:高新
故障地址:潍坊高新高新城区福寿街鸢飞商务小区1号楼*********
联系电话:15762671999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18:33:12
具体故障现象:提示网络无法连接，
客户其他诉求:
</t>
  </si>
  <si>
    <t>2025-01-07 18:38:32</t>
  </si>
  <si>
    <t>2025-01-07 18:38:59</t>
  </si>
  <si>
    <t>SD-851-281220-14663-27248</t>
  </si>
  <si>
    <t>SD-057-250107-362457-2044</t>
  </si>
  <si>
    <t>2025-01-07 11:56:44</t>
  </si>
  <si>
    <t>80+银卡-普通区域-青州市-南洋花园-15954433111-200M-业务受理宽带-次数0-202501070000321325</t>
  </si>
  <si>
    <t>2025-01-08 11:57:00</t>
  </si>
  <si>
    <t>202501070000321325</t>
  </si>
  <si>
    <t>202501070000321325# 宽带账号:15954433111; 联系电话：15954433111，问题类型：此工单为群障修复工单，根据群障全量闭环修复管理要求，为确保客户网络通畅，请装维人员跟进修复网络问题，谢谢！ 
 群障标题：公告。故障描述：潍坊青州市南洋花园主缆故障，预估24小时恢复，请帮忙拦截。主叫号码：15954433111.0;该号码仅供参考，请优先联系宽带账号。</t>
  </si>
  <si>
    <t>2025-01-07 11:58:03</t>
  </si>
  <si>
    <t>2025-01-07 11:58:21</t>
  </si>
  <si>
    <t>SD-057-250107-831427-644</t>
  </si>
  <si>
    <t>2025-01-07 09:24:24</t>
  </si>
  <si>
    <t>普通区域-坊子区-泊庄村自然村-15169420387-100M-宽带延伸服务-次数0-202501070000146083</t>
  </si>
  <si>
    <t>2025-01-08 09:25:00</t>
  </si>
  <si>
    <t>202501070000146083</t>
  </si>
  <si>
    <t xml:space="preserve">202501070000146083#【已关注中国移动10086微信公众号】流程受理流水号：20250107092225151694203871019649
客户号码:15169420387
客户姓名:王**
投诉地市:潍坊
来话流水:2025010709210170720827463
宽带账号:15169420387
宽带账号归属地市:潍坊
宽带账号归属区县:坊子区
故障地址:潍坊坊子区九龙街办（穆村）泊庄村泊庄村自然村穆村泊庄村基站正北*********
联系电话:13475697880
联系人:女士
工单紧急程度:一般
是否有升级投诉倾向:否
是否重复投诉:否
是否携转意向:否
是否投诉倾向:否
是否智能网关:智能网关
当前是否在线:是
接入方式:FTTH
是否质差终端:无质差信息
光功率:-17.79
故障大类:宽带/电视
故障细类:宽带延伸服务
携转原因:
故障时间:2025-01-07 09:22:37
具体故障现象:调测其它设备，
</t>
  </si>
  <si>
    <t>2025-01-07 09:34:30</t>
  </si>
  <si>
    <t>2025-01-07 09:34:57</t>
  </si>
  <si>
    <t>SD-057-250107-158763-3771</t>
  </si>
  <si>
    <t>2025-01-07 15:53:08</t>
  </si>
  <si>
    <t>普通区域-高密市-臧家王吴自然村-15863274511-500M-宽带上网投诉-次数0-202501070000520145</t>
  </si>
  <si>
    <t>202501070000520145</t>
  </si>
  <si>
    <t>202501070000520145#宽带账号：15863274511 ；宽带地址：潍坊高密市胶河生态园臧家王吴臧家王吴自然村高密臧家王吴470号17#箱** ；客户来电反映家里没网   ，线上指导无法配合操作，请协助处理。要求上门处理来电流水： 2025010715490676320801961 联系电话：15863274511。</t>
  </si>
  <si>
    <t>2025-01-07 15:56:31</t>
  </si>
  <si>
    <t>2025-01-07 15:57:43</t>
  </si>
  <si>
    <t>SD-851-260849-19865-13360</t>
  </si>
  <si>
    <t>SD-057-250107-165879-3748</t>
  </si>
  <si>
    <t>2025-01-07 15:50:10</t>
  </si>
  <si>
    <t>【调研】-(目标)普通区域-潍城区-雅龙家电城-15853621717-500M-宽带上网投诉-次数0-202501070000520671</t>
  </si>
  <si>
    <t>202501070000520671</t>
  </si>
  <si>
    <t>202501070000520671#【已关注中国移动10086微信公众号】流程受理流水号：20250107154848158536217171146552
客户号码:15853621717
客户姓名:李**
投诉地市:潍坊
来话流水:2025010715482817720892315
宽带账号:15853621717
账号归属区县:奎文
联系电话:15853621717
联系人:先生
宽带地址:潍坊
工单紧急程度:一般
是否投诉倾向:否
是否重复投诉:否
是否携转意向:否
是否有升级投诉倾向:否
*业务名称:业务融合开机流程小微宽带
投诉内容:手机号码：15853621717，【问题描述】客户已办理宽带业务，有开通单，要求装维尽快联系上门，请处理，谢谢。联系电话：15853621717，联系人：先生，录音流水号：2025010715482817720892315。受理明细：531920062399999999。
在途开通单信息：536250103590562282，15853621717，2025-01-03 10:35:40，业务融合开机流程小微宽带，处理中，黄单建设（楼宇）
是否到厅:否
业务名称:业务融合开机流程小微宽带
;宽带小区$[雅龙家电城]$</t>
  </si>
  <si>
    <t>2025-01-07 15:54:41</t>
  </si>
  <si>
    <t>张磊</t>
  </si>
  <si>
    <t>15706307861</t>
  </si>
  <si>
    <t>dw3_jk_wczhanglei</t>
  </si>
  <si>
    <t>2025-01-07 15:54:58</t>
  </si>
  <si>
    <t>SD-851-291039-3508-10436</t>
  </si>
  <si>
    <t>SD-057-250107-284376-3687</t>
  </si>
  <si>
    <t>2025-01-07 15:40:41</t>
  </si>
  <si>
    <t>普通区域-寒亭区-金色嘉园-15762696803-1000M-宽带延伸服务-次数0-202501070000509826</t>
  </si>
  <si>
    <t>202501070000509826</t>
  </si>
  <si>
    <t xml:space="preserve">202501070000509826#【已关注中国移动10086微信公众号】流程受理流水号：20250107154009157626968031143788
客户号码:15762696803
客户姓名:魏**
投诉地市:潍坊
来话流水:2025010715384724220851820
宽带账号:15762696803
宽带账号归属地市:潍坊
宽带账号归属区县:寒亭区
故障地址:潍坊寒亭区经济开发区前杭埠村前杭埠村自然村1号箱史宝红*********
联系电话:15762696803
联系人:先生
工单紧急程度:一般
是否有升级投诉倾向:否
是否重复投诉:否
是否携转意向:否
是否投诉倾向:否
是否智能网关:智能网关
当前是否在线:是
接入方式:FTTH
是否质差终端:无质差信息
光功率:-16.79
故障大类:宽带/电视
故障细类:宽带延伸服务
携转原因:
故障时间:2025-01-07 15:40:15
具体故障现象:调测其它设备，
</t>
  </si>
  <si>
    <t>2025-01-07 15:42:44</t>
  </si>
  <si>
    <t>2025-01-07 15:42:56</t>
  </si>
  <si>
    <t>SD-851-315762-11917-12454</t>
  </si>
  <si>
    <t>SD-057-250107-579143-3239</t>
  </si>
  <si>
    <t>2025-01-07 14:41:08</t>
  </si>
  <si>
    <t>【调研】-(目标)普通区域-高密市-青岛花园-15098181358-100M-宽带上网投诉-次数0-20250107143852X932671497</t>
  </si>
  <si>
    <t>2025-01-08 15:42:00</t>
  </si>
  <si>
    <t>20250107143852X932671497</t>
  </si>
  <si>
    <t xml:space="preserve">流程受理流水号：20250107143754150981813581122932
客户号码:15098181358
客户姓名:白*
投诉地市:潍坊
来话流水:2025010714362973620848807
宽带账号:15098181358
宽带账号归属地市:潍坊
宽带账号归属区县:高密市
故障地址:潍坊高密市醴泉街道夷安大道青岛花园7号楼*********
联系电话:15098181358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故障细类:网速慢/上网掉线(专席)
携转原因:
故障时间:2025-01-07 14:38:08
具体故障现象:网速慢卡顿，信号不好，我处正常排障未恢复，请协助谢谢
客户其他诉求:
</t>
  </si>
  <si>
    <t>2025-01-07 14:52:06</t>
  </si>
  <si>
    <t>2025-01-07 14:54:49</t>
  </si>
  <si>
    <t>SD-851-306490-24358-3331</t>
  </si>
  <si>
    <t>SD-057-250107-794260-5342</t>
  </si>
  <si>
    <t>2025-01-07 18:37:03</t>
  </si>
  <si>
    <t>【调研】-普通区域-奎文区-李家社区-18953691062-200M-业务受理宽带-次数0-202501070000679209</t>
  </si>
  <si>
    <t>202501070000679209</t>
  </si>
  <si>
    <t>202501070000679209# 宽带账号:18953691062; 联系电话：18953691062，问题类型：此工单为群障修复工单，根据群障全量闭环修复管理要求，为确保客户网络通畅，请装维人员跟进修复网络问题，谢谢！ 
 群障标题：公告。故障描述：潍坊奎文区李家社区光缆故障，预估24小时恢复，请帮忙拦截,如有需要请联系片区装维师傅吴铁柏15706307482主叫号码：18953691062.0;该号码仅供参考，请优先联系宽带账号。</t>
  </si>
  <si>
    <t>2025-01-07 18:49:52</t>
  </si>
  <si>
    <t>2025-01-07 18:50:16</t>
  </si>
  <si>
    <t>SD-851-251907-23805-29317</t>
  </si>
  <si>
    <t>SD-057-250107-084537-2829</t>
  </si>
  <si>
    <t>2025-01-07 13:47:02</t>
  </si>
  <si>
    <t>普通区域-青州市-南石塔商业街-13963605481-300M-宽带上网投诉-次数0-20250107134412X652448230</t>
  </si>
  <si>
    <t>20250107134412X652448230</t>
  </si>
  <si>
    <t xml:space="preserve">【农村网络投诉】流程受理流水号：20250107134214139636054811105607
客户号码:13963605481
客户姓名:李**
投诉地市:潍坊
来话流水:2025010713415297320858684
宽带账号:13963605481
宽带账号归属地市:潍坊
宽带账号归属区县:青州市
故障地址:潍坊青州市高柳镇南石塔村南石塔商业街5号箱（学全西）*********
联系电话:13963605481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13:43:48
具体故障现象:提示网络无法连接，
客户其他诉求:
</t>
  </si>
  <si>
    <t>2025-01-07 13:50:27</t>
  </si>
  <si>
    <t>2025-01-07 13:50:57</t>
  </si>
  <si>
    <t>SD-851-316908-27684-14287</t>
  </si>
  <si>
    <t>SD-057-250107-417280-209</t>
  </si>
  <si>
    <t>2025-01-07 08:40:18</t>
  </si>
  <si>
    <t>【调研】-80+银卡-普通区域-寿光市-桑家老庄村自然村-13561436202-1000M-宽带上网投诉-次数0-202501070000098348</t>
  </si>
  <si>
    <t>202501070000098348</t>
  </si>
  <si>
    <t>202501070000098348#宽带账号：13561436202；宽带地址：潍坊寿光市文家街道桑家老庄村桑家老庄村自然村桑家老庄村扩容20号箱桑春华外墙*****；客户来电反映移动高清无法观看，客户不在现场，无法配合线上指导，要求尽量上门，请协助处理，谢谢！
联系电话：13615365136；联系人：先生；来电流水：2025010708373361720834422。</t>
  </si>
  <si>
    <t>2025-01-07 08:48:15</t>
  </si>
  <si>
    <t>2025-01-07 08:53:36</t>
  </si>
  <si>
    <t>SD-851-286928-16488-7593</t>
  </si>
  <si>
    <t>SD-057-250107-196074-3742</t>
  </si>
  <si>
    <t>2025-01-07 15:47:41</t>
  </si>
  <si>
    <t>【调研】-80+普通-普通区域-临朐县-梨花埠自然村-15275368790-300M-宽带上网投诉-次数0-202501070000512156</t>
  </si>
  <si>
    <t>202501070000512156</t>
  </si>
  <si>
    <t>202501070000512156#15275368790客户来电反映宽带无法使用，线上排障不认可，要求维修人员上门维修，请尽快协助处理，谢谢  联系人：先生 联系电话：本机 流水2025010715394469320865802</t>
  </si>
  <si>
    <t>2025-01-07 15:49:17</t>
  </si>
  <si>
    <t>2025-01-07 15:49:40</t>
  </si>
  <si>
    <t>SD-851-235376-20432-13712</t>
  </si>
  <si>
    <t>SD-057-250107-738651-3271</t>
  </si>
  <si>
    <t>2025-01-07 14:44:24</t>
  </si>
  <si>
    <t>普通区域-昌邑市-义气镇村自然村-15653684509-300M-宽带上网投诉-次数0-202501070000452907</t>
  </si>
  <si>
    <t>202501070000452907</t>
  </si>
  <si>
    <t>202501070000452907#客户来电反映宽带无法使用线上排障不认可，要求维修人员上门维修，请尽快协助处理，谢谢  联系人：女士 联系电话：本机 流水：2025010714422362420835036</t>
  </si>
  <si>
    <t>2025-01-07 15:05:11</t>
  </si>
  <si>
    <t>2025-01-07 15:06:17</t>
  </si>
  <si>
    <t>SD-851-241537-3774-21832</t>
  </si>
  <si>
    <t>SD-057-250107-185430-5355</t>
  </si>
  <si>
    <t>2025-01-07 18:37:43</t>
  </si>
  <si>
    <t>80+银卡-普通区域-潍城区-恒信御峰南区-13854492877-1000M-业务受理宽带-次数0-202501070000681200</t>
  </si>
  <si>
    <t>202501070000681200</t>
  </si>
  <si>
    <t>202501070000681200# 宽带账号:13854492877; 联系电话：13854492877，问题类型：此工单为群障修复工单，根据群障全量闭环修复管理要求，为确保客户网络通畅，请装维人员跟进修复网络问题，谢谢！ 
 群障标题：公告。故障描述：恒信御峰南区主叫号码：13854492877.0;该号码仅供参考，请优先联系宽带账号。</t>
  </si>
  <si>
    <t>2025-01-07 18:42:38</t>
  </si>
  <si>
    <t>2025-01-07 18:47:28</t>
  </si>
  <si>
    <t>SD-851-296237-19993-21150</t>
  </si>
  <si>
    <t>SD-057-250107-895761-1525</t>
  </si>
  <si>
    <t>2025-01-07 10:55:49</t>
  </si>
  <si>
    <t>【调研】-普通区域-安丘市-探柳村-13964735511-300M-魔百和投诉-次数0-20250107095510X910591779</t>
  </si>
  <si>
    <t>20250107095510X910591779</t>
  </si>
  <si>
    <t xml:space="preserve">【农村网络投诉】流程受理流水号：20250107095248139647355111030945
客户号码:13964735511
客户姓名:张**
投诉地市:潍坊
来话流水:2025010709522187920896189
宽带账号:13964735511
宽带账号归属地市:潍坊
宽带账号归属区县:安丘市
故障地址:周家洼村
联系电话:13964735511
联系人:先生/女士
工单紧急程度:一般
是否有升级投诉倾向:否
是否重复投诉:否
是否携转意向:否
是否投诉倾向:否
携转原因:
提单模板:客户来电反映观看移动高清电视时，【所有】无法观看或回看，客户不认可，请协助处理，谢谢。
</t>
  </si>
  <si>
    <t>2025-01-07 10:57:54</t>
  </si>
  <si>
    <t>2025-01-07 10:58:14</t>
  </si>
  <si>
    <t>SD-057-250107-871502-1554</t>
  </si>
  <si>
    <t>2025-01-07 10:56:48</t>
  </si>
  <si>
    <t>【调研】-80+银卡-普通区域-高密市-店子自然村-15963477254-100M-宽带上网投诉-次数0-202501070000254633</t>
  </si>
  <si>
    <t>202501070000254633</t>
  </si>
  <si>
    <t xml:space="preserve">202501070000254633#流程受理流水号：20250107105559159634772541055275
客户号码:15963477254
客户姓名:王**
投诉地市:潍坊
来话流水:2025010710554303920876420
宽带账号:15963477254
宽带账号归属地市:潍坊
宽带账号归属区县:高密市
故障地址:潍坊高密市柏城镇店子店子自然村高密店子2号箱王先华*********
联系电话:15963477254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故障时间:2025-01-07 10:56:29
具体故障现象:打不开网页，
客户其他诉求:客户侧为质差终端，要求上门更换终端并一并处理故障问题。
</t>
  </si>
  <si>
    <t>2025-01-07 10:58:25</t>
  </si>
  <si>
    <t>SD-057-250107-687249-621</t>
  </si>
  <si>
    <t>2025-01-07 09:22:01</t>
  </si>
  <si>
    <t>普通区域-寿光市-南关沿街-15953646537-300M-宽带上网投诉-次数1-20250102141848X728058464</t>
  </si>
  <si>
    <t>2025-01-07 09:26:36</t>
  </si>
  <si>
    <t>2025-01-07 09:27:03</t>
  </si>
  <si>
    <t>SD-057-250107-182650-276</t>
  </si>
  <si>
    <t>2025-01-07 08:46:26</t>
  </si>
  <si>
    <t>80+银卡-普通区域-昌乐县-棉麻小区-18463657898-300M-宽带上网投诉-次数0-202501070000107095</t>
  </si>
  <si>
    <t>202501070000107095</t>
  </si>
  <si>
    <t xml:space="preserve">202501070000107095#流程受理流水号：20250107084540184636578981005735
客户号码:18463657898
客户姓名:秦**
投诉地市:潍坊
来话流水:2025010708452753520898047
宽带账号:18463657898
宽带账号归属地市:潍坊
宽带账号归属区县:昌乐县
故障地址:潍坊昌乐县城关街道利民街棉麻小区2号楼*********
联系电话:18463657898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故障时间:2025-01-07 08:45:47
具体故障现象:打不开网页，
客户其他诉求:客户侧为质差终端，要求上门更换终端并一并处理故障问题。
</t>
  </si>
  <si>
    <t>2025-01-07 08:48:59</t>
  </si>
  <si>
    <t>2025-01-07 08:49:57</t>
  </si>
  <si>
    <t>SD-057-250107-237846-3803</t>
  </si>
  <si>
    <t>2025-01-07 15:56:53</t>
  </si>
  <si>
    <t>【调研】-80+银卡-(目标)普通区域-寿光市-景新园二期-15163617564-100M-业务受理宽带-次数0-202501070000528073</t>
  </si>
  <si>
    <t>2025-01-08 15:57:00</t>
  </si>
  <si>
    <t>202501070000528073</t>
  </si>
  <si>
    <t>202501070000528073# 宽带账号:15163617564; 联系电话：15163617564，问题类型：此工单为群障修复工单，根据群障全量闭环修复管理要求，为确保客户网络通畅，请装维人员跟进修复网络问题，谢谢！ 
 群障标题：公告。故障描述：景新园二期主叫号码：15163617564.0;该号码仅供参考，请优先联系宽带账号。</t>
  </si>
  <si>
    <t>2025-01-07 15:59:50</t>
  </si>
  <si>
    <t>2025-01-07 16:00:26</t>
  </si>
  <si>
    <t>SD-057-250107-127604-3688</t>
  </si>
  <si>
    <t>2025-01-07 15:40:58</t>
  </si>
  <si>
    <t>【调研】-(目标)普通区域-诸城市-韩戈庄自然村-13706461482-100M-宽带上网投诉-次数0-202501070000511678</t>
  </si>
  <si>
    <t>2025-01-08 16:41:00</t>
  </si>
  <si>
    <t>202501070000511678</t>
  </si>
  <si>
    <t xml:space="preserve">202501070000511678#流程受理流水号：20250107154028137064614821143872
客户号码:13706461482
客户姓名:周**
投诉地市:潍坊
来话流水:2025010715395278920867710
宽带账号:13706461482
宽带账号归属地市:潍坊
宽带账号归属区县:诸城市
故障地址:潍坊诸城市龙都街道韩戈庄韩戈庄自然村韩戈庄村南15号箱*********
联系电话:13706461482
联系人:先生/女士
工单紧急程度:一般
是否有升级投诉倾向:否
是否重复投诉:否
是否携转意向:否
是否投诉倾向:否
是否智能网关:非智能网关
当前是否在线:否
接入方式:FTTH
端到端诊断结果:大面积故障
是否质差终端:是
光功率:无
故障大类:宽带/电视
故障细类:宽带无法上网
携转原因:
故障时间:2025-01-07 15:37:32
具体故障现象:提示网络无法连接，
客户其他诉求:要求退还无法使用期间的宽带费用，
</t>
  </si>
  <si>
    <t>2025-01-07 15:52:34</t>
  </si>
  <si>
    <t>2025-01-07 15:53:34</t>
  </si>
  <si>
    <t>2025-01-07 14:47:10</t>
  </si>
  <si>
    <t>80+银卡-普通区域-潍城区-潍坊机床城一期-15763070872-200M-业务受理宽带-次数0-202501070000455882 一级督办</t>
  </si>
  <si>
    <t>2025-01-08 14:48:00</t>
  </si>
  <si>
    <t>202501070000455882</t>
  </si>
  <si>
    <t>2025-01-07 14:55:58</t>
  </si>
  <si>
    <t>2025-01-07 14:56:42</t>
  </si>
  <si>
    <t>SD-851-278903-15984-1198</t>
  </si>
  <si>
    <t>SD-057-250107-326810-2019</t>
  </si>
  <si>
    <t>2025-01-07 11:54:53</t>
  </si>
  <si>
    <t>80+金卡-(目标)普通区域-青州市-东西荒村-13563601087-300M-宽带上网投诉-次数0-202501070000317731</t>
  </si>
  <si>
    <t>202501070000317731</t>
  </si>
  <si>
    <t>202501070000317731#13563601087客户来电反映本机办理的宽带无法使用，线上排障不会操作，直接要求维修人员上门维修，请尽快协助处理，谢谢 
联系人：女士 联系电话：15965095444 流水：2025010711474966020839176</t>
  </si>
  <si>
    <t>2025-01-07 12:02:52</t>
  </si>
  <si>
    <t>2025-01-07 12:05:18</t>
  </si>
  <si>
    <t>SD-057-250107-563984-274</t>
  </si>
  <si>
    <t>2025-01-07 08:46:18</t>
  </si>
  <si>
    <t>普通区域-寒亭区-庆鹏小区-15854410230-300M-业务受理宽带-次数0-202501070000105324</t>
  </si>
  <si>
    <t>202501070000105324</t>
  </si>
  <si>
    <t>202501070000105324#【已关注中国移动10086微信公众号】 宽带账号:15854410230; 联系电话：15854410230，问题类型：此工单为群障修复工单，根据群障全量闭环修复管理要求，为确保客户网络通畅，请装维人员跟进修复网络问题，谢谢！ 
 群障标题：公告。故障描述：潍坊寒亭区庆鹏小区光缆故障，预估24小时恢复，请帮忙拦截,如有需要请联系片区装维师傅李兵兵15706307442主叫号码：15854410230.0;该号码仅供参考，请优先联系宽带账号。</t>
  </si>
  <si>
    <t>2025-01-07 08:49:20</t>
  </si>
  <si>
    <t>2025-01-07 08:49:46</t>
  </si>
  <si>
    <t>SD-851-312914-3538-23024</t>
  </si>
  <si>
    <t>2025-01-07 08:40:06</t>
  </si>
  <si>
    <t>80+普通-普通区域-寿光市-港苑新空间-13385368996-500M-宽带上网投诉-次数0-202501070000101236 一级督办</t>
  </si>
  <si>
    <t>202501070000101236</t>
  </si>
  <si>
    <t>2025-01-07 08:43:28</t>
  </si>
  <si>
    <t>2025-01-07 08:45:04</t>
  </si>
  <si>
    <t>SD-057-250107-875604-3763</t>
  </si>
  <si>
    <t>2025-01-07 15:52:19</t>
  </si>
  <si>
    <t>普通区域--null--宽带上网投诉-次数0-202501060000672914</t>
  </si>
  <si>
    <t>2025-01-08 15:53:00</t>
  </si>
  <si>
    <t>202501060000672914</t>
  </si>
  <si>
    <t>202501060000672914#客户来电反映想要为家人办理宽带，办理宽带号码为：13963680226  反应一直没有安装成功，称缺少设备一直没有上门解决，一直没有回电解决。
表示很不满，要求回电告知一直没有处理的原因，联系人:15005444111 来电流水：2025010618042034420893832</t>
  </si>
  <si>
    <t>SD-057-250107-561784-5366</t>
  </si>
  <si>
    <t>2025-01-07 18:38:21</t>
  </si>
  <si>
    <t>普通区域-诸城市-大英村自然村-18705440618-500M-魔百和投诉-次数0-20250107183718X238329510</t>
  </si>
  <si>
    <t>20250107183718X238329510</t>
  </si>
  <si>
    <t>【农村网络投诉】流程受理流水号：20250107183631187054406181197421
客户号码:18705440618
客户姓名:刘**
投诉地市:潍坊
来话流水:2025010718343640520839913
宽带账号:18705440618
宽带账号归属地市:潍坊
宽带账号归属区县:诸城市
故障地址:潍坊诸城市龙都街道大英村大英村自然村大英村西16#箱*********
联系电话:18705440618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故障细类:移动高清电视故障(专席)
携转原因:
故障时间:2025-01-07 18:35:42
魔百和单播/组播:组播
具体故障现象:电视直播或点播无法观看，
客户其他诉求:
魔百和单/组播：组播</t>
  </si>
  <si>
    <t>2025-01-07 18:42:51</t>
  </si>
  <si>
    <t>2025-01-07 18:45:10</t>
  </si>
  <si>
    <t>SD-057-250107-120497-1579</t>
  </si>
  <si>
    <t>2025-01-07 10:59:31</t>
  </si>
  <si>
    <t>【调研】-80+普通-普通区域-青州市-富盈家园小区-15264635253-300M-宽带上网投诉-次数0-202501070000257568</t>
  </si>
  <si>
    <t>202501070000257568</t>
  </si>
  <si>
    <t>202501070000257568#【已关注中国移动10086微信公众号】流程受理流水号：20250107105826152646352531056279
客户号码:15264635253
客户姓名:吕*
投诉地市:潍坊
来话流水:2025010710571276720899275
宽带账号:15264635253
宽带账号归属地市:潍坊
宽带账号归属区县:--
故障地址:潍坊青州市东夏镇益王府北路富盈家园小区36号楼
联系电话:15264635253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故障细类:网速慢/上网掉线(专席)
携转原因:
故障时间:2025-01-07 10:55:14
具体故障现象:频繁掉线，上网清单显示掉线
客户其他诉求:
;宽带小区$[富盈家园小区]$</t>
  </si>
  <si>
    <t>2025-01-07 11:01:30</t>
  </si>
  <si>
    <t>2025-01-07 11:05:28</t>
  </si>
  <si>
    <t>SD-057-250107-928564-2015</t>
  </si>
  <si>
    <t>2025-01-07 11:54:15</t>
  </si>
  <si>
    <t>FTTR-普通区域-寿光市-墨龙花园西沿街-13906467870-1000M-宽带上网投诉-次数0-202501070000319388</t>
  </si>
  <si>
    <t>202501070000319388</t>
  </si>
  <si>
    <t>202501070000319388#流程受理流水号：20250107115305139064678701077312
客户号码:13906467870
客户姓名:王**
投诉地市:潍坊
来话流水:2025010711523064120802062
宽带账号:13906467870
宽带账号归属地市:潍坊
宽带账号归属区县:寿光市
故障地址:潍坊寿光市圣城街道北海路墨龙花园西沿街扩容1号箱*********
联系电话:17860465004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光功率:-11.33
故障大类:宽带/电视
故障细类:网速慢/上网掉线(专席)
携转原因:
故障时间:2025-01-07 11:53:28
具体故障现象:网速慢卡顿，
客户其他诉求:请审核谢谢
;宽带小区$[墨龙花园西沿街]$</t>
  </si>
  <si>
    <t>2025-01-07 11:58:24</t>
  </si>
  <si>
    <t>2025-01-07 11:58:57</t>
  </si>
  <si>
    <t>SD-851-252535-2824-12089</t>
  </si>
  <si>
    <t>SD-057-250107-326987-649</t>
  </si>
  <si>
    <t>2025-01-07 09:24:55</t>
  </si>
  <si>
    <t>【调研】-(目标)普通区域-奎文区-新富公寓-15863683888-200M-宽带上网投诉-次数0-202501070000145500</t>
  </si>
  <si>
    <t>2025-01-08 10:25:00</t>
  </si>
  <si>
    <t>202501070000145500</t>
  </si>
  <si>
    <t xml:space="preserve">202501070000145500#流程受理流水号：20250107092423158636838881020408
客户号码:15863683888
客户姓名:石**
投诉地市:潍坊
来话流水:2025010709233587120863317
宽带账号:15863683888
宽带账号归属地市:潍坊
宽带账号归属区县:高新
故障地址:潍坊高新高新城区东方路新富公寓沿街【西楼】*********
联系电话:15863683888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故障时间:2025-01-07 09:24:37
具体故障现象:打不开网页，
客户其他诉求:客户侧为质差终端，要求上门更换终端并一并处理故障问题。
</t>
  </si>
  <si>
    <t>2025-01-07 09:29:52</t>
  </si>
  <si>
    <t>2025-01-07 09:30:18</t>
  </si>
  <si>
    <t>SD-057-250107-327859-281</t>
  </si>
  <si>
    <t>2025-01-07 08:46:54</t>
  </si>
  <si>
    <t>普通区域-寿光市-后张新村-18863643510-300M-宽带上网投诉-次数0-202501070000105119</t>
  </si>
  <si>
    <t>202501070000105119</t>
  </si>
  <si>
    <t>202501070000105119#宽带账号：18863643510*；宽带地址：潍坊寿光市圣城街道建新街后张新村2号楼**；客户来电反映宽带频繁断网*，客户不在现场，无法配合线上指导，请协助处理，谢谢！联系电话：18863643510；联系人：袁**；来电流水：2025010708441293020887236**。</t>
  </si>
  <si>
    <t>2025-01-07 08:48:50</t>
  </si>
  <si>
    <t>SD-057-250107-967104-3739</t>
  </si>
  <si>
    <t>2025-01-07 15:47:19</t>
  </si>
  <si>
    <t>【调研】-普通区域-高密市-尧头自然村-13356735557-500M-宽带上网投诉-次数0-202501070000513993</t>
  </si>
  <si>
    <t>202501070000513993</t>
  </si>
  <si>
    <t>202501070000513993#13356735557 网络信号不好，拒绝排障，要求师傅上门，提示质差路由器，请处理，谢谢
联系人先生，电话 13173156784  流水号 2025010715443365220835314</t>
  </si>
  <si>
    <t>2025-01-07 15:50:23</t>
  </si>
  <si>
    <t>刘彦武</t>
  </si>
  <si>
    <t>15706307283</t>
  </si>
  <si>
    <t>dw3_jk_gmliuyanwu</t>
  </si>
  <si>
    <t>2025-01-07 15:50:49</t>
  </si>
  <si>
    <t>SD-057-250107-691837-4555</t>
  </si>
  <si>
    <t>2025-01-07 17:17:30</t>
  </si>
  <si>
    <t>普通区域-诸城市-人民家园二期-15965042782-300M-业务受理宽带-次数0-202501070000613283</t>
  </si>
  <si>
    <t>2025-01-08 17:18:00</t>
  </si>
  <si>
    <t>202501070000613283</t>
  </si>
  <si>
    <t>202501070000613283#【已关注中国移动10086微信公众号】 宽带账号:15965042782; 联系电话：15965042782，问题类型：此工单为群障修复工单，根据群障全量闭环修复管理要求，为确保客户网络通畅，请装维人员跟进修复网络问题，谢谢！ 
 群障标题：公告。故障描述：主干光纤断或OLT检测不到预期的光信号（LOS）主叫号码：19506552086.0;该号码仅供参考，请优先联系宽带账号。</t>
  </si>
  <si>
    <t>2025-01-07 17:21:53</t>
  </si>
  <si>
    <t>2025-01-07 17:22:32</t>
  </si>
  <si>
    <t>SD-057-250107-076893-4525</t>
  </si>
  <si>
    <t>2025-01-07 17:16:40</t>
  </si>
  <si>
    <t>普通区域-寿光市-招贤村-13964775306-300M-业务受理宽带-次数0-202501070000612281</t>
  </si>
  <si>
    <t>2025-01-08 17:17:00</t>
  </si>
  <si>
    <t>202501070000612281</t>
  </si>
  <si>
    <t>202501070000612281# 宽带账号:13964775306; 联系电话：13964775306，问题类型：此工单为群障修复工单，根据群障全量闭环修复管理要求，为确保客户网络通畅，请装维人员跟进修复网络问题，谢谢！ 
 群障标题：公告。故障描述：潍坊寿光市招贤村光缆故障，预估24小时恢复，请帮忙拦截,如有需要请联系片区装维师傅王晓军15706307764主叫号码：15054487771.0;该号码仅供参考，请优先联系宽带账号。</t>
  </si>
  <si>
    <t>2025-01-07 17:29:34</t>
  </si>
  <si>
    <t>SD-057-250107-967203-1933</t>
  </si>
  <si>
    <t>2025-01-07 11:40:53</t>
  </si>
  <si>
    <t>80+银卡-普通区域-寿光市-郝柳村自然村-13793686332-300M-宽带上网投诉-次数0-202501070000301586</t>
  </si>
  <si>
    <t>202501070000301586</t>
  </si>
  <si>
    <t>202501070000301586# 宽带账号：13793686332；宽带地址：潍坊寿光市营里镇郝柳村郝柳村自然村郝柳村扩容8号箱郝导之外墙***；客户来电反映宽带不好用 要求师傅上门，请协助处理，谢谢！联系电话：15854496312；联系人：；来电流水：。 2025010711374675620803419</t>
  </si>
  <si>
    <t>2025-01-07 11:52:56</t>
  </si>
  <si>
    <t>2025-01-07 11:53:14</t>
  </si>
  <si>
    <t>SD-057-250107-568347-4039</t>
  </si>
  <si>
    <t>2025-01-07 16:26:06</t>
  </si>
  <si>
    <t>普通区域-昌邑市-吕家自然村-18353613596-200M-宽带上网投诉-次数0-202501070000554549</t>
  </si>
  <si>
    <t>202501070000554549</t>
  </si>
  <si>
    <t xml:space="preserve">202501070000554549#宽带账号：18353613596；宽带地址：潍坊昌邑市下营镇吕家村；客户来电反映宽带无法上网，我处正常排查，客户不配合排障，要求上门，请协助处理，谢谢！联系电话：18353613596；联系人：先生；来电流水：2025010716230373520894489
</t>
  </si>
  <si>
    <t>2025-01-07 16:27:59</t>
  </si>
  <si>
    <t>2025-01-07 16:29:13</t>
  </si>
  <si>
    <t>SD-851-322704-6729-22389</t>
  </si>
  <si>
    <t>SD-057-250107-654820-1966</t>
  </si>
  <si>
    <t>2025-01-07 11:46:26</t>
  </si>
  <si>
    <t>80+银卡-普通区域-寿光市-前疃村自然村-13563676940-200M-业务受理宽带-次数0-202501070000310946</t>
  </si>
  <si>
    <t>2025-01-08 11:47:00</t>
  </si>
  <si>
    <t>202501070000310946</t>
  </si>
  <si>
    <t>202501070000310946# 宽带账号:13563676940; 联系电话：13563676940，问题类型：此工单为群障修复工单，根据群障全量闭环修复管理要求，为确保客户网络通畅，请装维人员跟进修复网络问题，谢谢！ 
 群障标题：公告。故障描述：潍坊寿光市前疃村自然村光缆故障，预估24小时恢复，请帮忙拦截,如有需要请联系片区装维师傅赵坤15706307757主叫号码：13563676940.0;该号码仅供参考，请优先联系宽带账号。</t>
  </si>
  <si>
    <t>2025-01-07 11:50:57</t>
  </si>
  <si>
    <t>2025-01-07 11:51:55</t>
  </si>
  <si>
    <t>SD-851-231459-7748-22997</t>
  </si>
  <si>
    <t>SD-057-250107-574182-1956</t>
  </si>
  <si>
    <t>2025-01-07 11:46:06</t>
  </si>
  <si>
    <t>普通区域-奎文区-张家庄园-15095202668-300M-业务受理宽带-次数0-202501070000310540</t>
  </si>
  <si>
    <t>202501070000310540</t>
  </si>
  <si>
    <t>202501070000310540# 宽带账号:15095202668; 联系电话：15095202668，问题类型：此工单为群障修复工单，根据群障全量闭环修复管理要求，为确保客户网络通畅，请装维人员跟进修复网络问题，谢谢！ 
 群障标题：公告。故障描述：潍坊奎文区张家庄园光缆故障，预估24小时恢复，请帮忙拦截,如有需要请联系片区装维师傅曹明超15706307420主叫号码：15095202668.0;该号码仅供参考，请优先联系宽带账号。</t>
  </si>
  <si>
    <t>2025-01-07 12:00:58</t>
  </si>
  <si>
    <t>2025-01-07 12:01:23</t>
  </si>
  <si>
    <t>SD-852-313947-1001-21906</t>
  </si>
  <si>
    <t>SD-057-250107-812540-4058</t>
  </si>
  <si>
    <t>2025-01-07 16:27:16</t>
  </si>
  <si>
    <t>80+普通-普通区域-寿光市-巴龙国际北区二期-15053608855-300M-业务受理宽带-次数0-202501070000559863</t>
  </si>
  <si>
    <t>2025-01-08 16:28:00</t>
  </si>
  <si>
    <t>202501070000559863</t>
  </si>
  <si>
    <t>202501070000559863#【已关注中国移动10086微信公众号】 宽带账号:15053608855; 联系电话：15053608855，问题类型：此工单为群障修复工单，根据群障全量闭环修复管理要求，为确保客户网络通畅，请装维人员跟进修复网络问题，谢谢！ 
 群障标题：公告。故障描述：潍坊寿光市巴龙国际北区二期光缆故障，预估24小时恢复，请帮忙拦截,如有需要请联系片区装维师傅李永伟15706307736主叫号码：15053608855.0;该号码仅供参考，请优先联系宽带账号。</t>
  </si>
  <si>
    <t>2025-01-07 16:32:43</t>
  </si>
  <si>
    <t>2025-01-07 16:42:42</t>
  </si>
  <si>
    <t>SD-057-250107-215967-958</t>
  </si>
  <si>
    <t>2025-01-07 09:56:02</t>
  </si>
  <si>
    <t>普通区域-临朐县-三元新村小区-15053689123-500M-业务受理宽带-次数0-202501070000182742</t>
  </si>
  <si>
    <t>202501070000182742</t>
  </si>
  <si>
    <t>202501070000182742#【已关注中国移动10086微信公众号】 宽带账号:15053689123; 联系电话：15053689123，问题类型：此工单为群障修复工单，根据群障全量闭环修复管理要求，为确保客户网络通畅，请装维人员跟进修复网络问题，谢谢！ 
 群障标题：公告。故障描述：潍坊临朐县三元新村小区光缆故障，预估24小时恢复，请帮忙拦截,如有需要请联系片区装维师傅韩崇15706307608主叫号码：15053689123.0;该号码仅供参考，请优先联系宽带账号。</t>
  </si>
  <si>
    <t>2025-01-07 10:13:00</t>
  </si>
  <si>
    <t>2025-01-07 10:13:25</t>
  </si>
  <si>
    <t>SD-851-282169-3398-25325</t>
  </si>
  <si>
    <t>SD-057-250107-269843-4138</t>
  </si>
  <si>
    <t>2025-01-07 16:35:39</t>
  </si>
  <si>
    <t>80+普通-普通区域-寒亭区-东南阳村自然村-15725679867-300M-宽带上网投诉-次数0-20250107163326X806369156</t>
  </si>
  <si>
    <t>2025-01-08 17:36:00</t>
  </si>
  <si>
    <t>20250107163326X806369156</t>
  </si>
  <si>
    <t xml:space="preserve">【农村网络投诉】流程受理流水号：20250107163209157256798671160863
客户号码:15725679867
客户姓名:李**
投诉地市:潍坊
来话流水:2025010716294696920891594
宽带账号:15725679867
宽带账号归属地市:潍坊
宽带账号归属区县:寒亭区
故障地址:潍坊寒亭区经济开发区东南阳村东南阳村自然村东南阳村北街东北角9号箱*********
联系电话:15762548292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故障时间:2025-01-07 16:32:30
具体故障现象:提示网络无法连接，客户来电反映宽带无法上网，请协助处理谢谢
客户其他诉求:
</t>
  </si>
  <si>
    <t>2025-01-07 16:37:11</t>
  </si>
  <si>
    <t>2025-01-07 16:37:53</t>
  </si>
  <si>
    <t>SD-057-250107-091258-5961</t>
  </si>
  <si>
    <t>2025-01-07 19:36:09</t>
  </si>
  <si>
    <t>80+普通-普通区域-诸城市-后郝戈庄村-13516363148-200M-业务受理宽带-次数0-202501070000717118</t>
  </si>
  <si>
    <t>202501070000717118</t>
  </si>
  <si>
    <t>202501070000717118# 宽带账号:13516363148; 联系电话：13516363148，问题类型：此工单为群障修复工单，根据群障全量闭环修复管理要求，为确保客户网络通畅，请装维人员跟进修复网络问题，谢谢！ 
 群障标题：公告。故障描述：主干光纤断或OLT检测不到预期的光信号（LOS）主叫号码：13516363148.0;该号码仅供参考，请优先联系宽带账号。</t>
  </si>
  <si>
    <t>2025-01-07 19:42:59</t>
  </si>
  <si>
    <t>2025-01-07 19:43:52</t>
  </si>
  <si>
    <t>SD-851-259227-14348-14197</t>
  </si>
  <si>
    <t>SD-057-250107-142538-1852</t>
  </si>
  <si>
    <t>2025-01-07 11:29:20</t>
  </si>
  <si>
    <t>【调研】-普通区域-寿光市-北马疃-13863625653-100M-宽带上网投诉-次数0-20250107112827X507708795</t>
  </si>
  <si>
    <t>2025-01-08 12:30:00</t>
  </si>
  <si>
    <t>20250107112827X507708795</t>
  </si>
  <si>
    <t xml:space="preserve">【农村网络投诉】流程受理流水号：20250107112711138636256531067535
客户号码:13863625653
客户姓名:付**
投诉地市:潍坊
来话流水:2025010711264283020846263
宽带账号:13863625653
宽带账号归属地市:潍坊
宽带账号归属区县:寿光市
故障地址:潍坊寿光市孙家集街道南马疃村南马疃村自然村南马疃村扩容7号箱付建武外墙*********
联系电话:15954428198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11:25:05
具体故障现象:PON灯闪，
客户其他诉求:
</t>
  </si>
  <si>
    <t>2025-01-07 11:42:19</t>
  </si>
  <si>
    <t>2025-01-07 11:42:47</t>
  </si>
  <si>
    <t>SD-057-250107-679345-1010</t>
  </si>
  <si>
    <t>2025-01-07 09:59:42</t>
  </si>
  <si>
    <t>普通区域-安丘市-天下客新贵名苑-15064656336-300M-宽带上网投诉-次数0-20250107095812X928461340</t>
  </si>
  <si>
    <t>20250107095812X928461340</t>
  </si>
  <si>
    <t xml:space="preserve">流程受理流水号：20250107095740150646563361032838
客户号码:15064656336
客户姓名:宋**
投诉地市:潍坊
来话流水:2025010709555325920849001
宽带账号:15064656336
宽带账号归属地市:潍坊
宽带账号归属区县:安丘市
故障地址:潍坊安丘市兴安街道潍徐路天下客新贵名苑高层3号楼*********
联系电话:15169667006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故障时间:2025-01-07 09:57:50
具体故障现象:光猫灯不亮
客户其他诉求:
</t>
  </si>
  <si>
    <t>2025-01-07 10:01:42</t>
  </si>
  <si>
    <t>2025-01-07 10:05:50</t>
  </si>
  <si>
    <t>SD-851-274430-3369-3072</t>
  </si>
  <si>
    <t>SD-057-250107-268094-6787</t>
  </si>
  <si>
    <t>2025-01-07 22:45:56</t>
  </si>
  <si>
    <t>【调研】-80+白金-普通区域-潍城区-润扬五金城-13516385063-1000M-业务受理宽带-次数0-202501070000767105</t>
  </si>
  <si>
    <t>202501070000767105</t>
  </si>
  <si>
    <t>202501070000767105# 宽带账号:13516385063; 联系电话：13516385063，问题类型：此工单为群障修复工单，根据群障全量闭环修复管理要求，为确保客户网络通畅，请装维人员跟进修复网络问题，谢谢！ 
 群障标题：公告。故障描述：潍坊潍城区润扬五金城光缆故障，预估24小时恢复，请帮忙拦截,如有需要请联系片区装维师傅张传阳15706307885主叫号码：13516385063.0;该号码仅供参考，请优先联系宽带账号。</t>
  </si>
  <si>
    <t>SD-057-250107-516239-974</t>
  </si>
  <si>
    <t>2025-01-07 09:56:33</t>
  </si>
  <si>
    <t>普通区域-奎文区-早春园小区-15244494445-300M-业务受理宽带-次数0-202501070000182952</t>
  </si>
  <si>
    <t>202501070000182952</t>
  </si>
  <si>
    <t>202501070000182952# 宽带账号:15244494445; 联系电话：15244494445，问题类型：此工单为群障修复工单，根据群障全量闭环修复管理要求，为确保客户网络通畅，请装维人员跟进修复网络问题，谢谢！ 
 群障标题：公告。故障描述：潍坊奎文区早春园小区光缆故障，预估24小时恢复，请帮忙拦截,如有需要请联系片区装维师傅田永生15706307403主叫号码：15244494445.0;该号码仅供参考，请优先联系宽带账号。</t>
  </si>
  <si>
    <t>2025-01-07 09:59:00</t>
  </si>
  <si>
    <t>2025-01-07 09:59:26</t>
  </si>
  <si>
    <t>SD-852-241445-1091-14937</t>
  </si>
  <si>
    <t>SD-057-250107-847032-4234</t>
  </si>
  <si>
    <t>2025-01-07 16:46:35</t>
  </si>
  <si>
    <t>【调研】-80+银卡-(目标)普通区域-寒亭区-兰亭御景嘉苑小区-19862673567-300M-业务受理宽带-次数0-202501070000577930</t>
  </si>
  <si>
    <t>2025-01-08 16:47:00</t>
  </si>
  <si>
    <t>202501070000577930</t>
  </si>
  <si>
    <t>202501070000577930#【已关注中国移动10086微信公众号】 宽带账号:19862673567; 联系电话：19862673567，问题类型：此工单为群障修复工单，根据群障全量闭环修复管理要求，为确保客户网络通畅，请装维人员跟进修复网络问题，谢谢！ 
 群障标题：公告。故障描述：分支光纤断或OLT检测不到ONT的预期的光信号(LOSi/LOBi)主叫号码：19862673567.0;该号码仅供参考，请优先联系宽带账号。</t>
  </si>
  <si>
    <t>2025-01-07 16:50:09</t>
  </si>
  <si>
    <t>2025-01-07 16:51:34</t>
  </si>
  <si>
    <t>SD-057-250107-306724-4240</t>
  </si>
  <si>
    <t>2025-01-07 16:46:51</t>
  </si>
  <si>
    <t>普通区域-诸城市-人民家园二期-15910116426-300M-业务受理宽带-次数0-202501070000578331</t>
  </si>
  <si>
    <t>202501070000578331</t>
  </si>
  <si>
    <t>202501070000578331# 宽带账号:15910116426; 联系电话：15910116426，问题类型：此工单为群障修复工单，根据群障全量闭环修复管理要求，为确保客户网络通畅，请装维人员跟进修复网络问题，谢谢！ 
 群障标题：公告。故障描述：主干光纤断或OLT检测不到预期的光信号（LOS）主叫号码：15910116426.0;该号码仅供参考，请优先联系宽带账号。</t>
  </si>
  <si>
    <t>2025-01-07 16:50:51</t>
  </si>
  <si>
    <t>2025-01-07 16:54:02</t>
  </si>
  <si>
    <t>SD-057-250107-376912-6633</t>
  </si>
  <si>
    <t>2025-01-07 21:16:03</t>
  </si>
  <si>
    <t>普通区域-昌乐县-东刘家河村自然村-15954429267-300M-业务受理宽带-次数0-202501070000759331</t>
  </si>
  <si>
    <t>202501070000759331</t>
  </si>
  <si>
    <t>202501070000759331# 宽带账号:15954429267; 联系电话：15954429267，问题类型：此工单为群障修复工单，根据群障全量闭环修复管理要求，为确保客户网络通畅，请装维人员跟进修复网络问题，谢谢！ 
 群障标题：公告。故障描述：主干光纤断或OLT检测不到预期的光信号（LOS）主叫号码：18264645595.0;该号码仅供参考，请优先联系宽带账号。</t>
  </si>
  <si>
    <t>2025-01-07 21:18:56</t>
  </si>
  <si>
    <t>2025-01-07 21:19:16</t>
  </si>
  <si>
    <t>SD-057-250107-598124-6807</t>
  </si>
  <si>
    <t>2025-01-07 23:20:02</t>
  </si>
  <si>
    <t>普通区域-临朐县-陈家庄自然村-15063697839-100M-宽带上网投诉-次数0-20250107231730X500448520</t>
  </si>
  <si>
    <t>20250107231730X500448520</t>
  </si>
  <si>
    <t>【农村网络投诉】检测结果：1、手机账号余额检测：手机账户余额正常；2、宽带账号登录状态检测：账号登录状态正常；3、宽带速率检测：宽带速率正常；4、宽带状态检测：宽带状态正常；5、线路检测：线路状态正常；6、光猫在线检测：光猫在线；故障类型：网络连接掉线。故障描述：一会有wifi信号，一会没信号的，下午到晚上出现了十多次，搞的一个手机只能给另一个手机开热点。服，辣鸡移动。联系人：Z。联系电话：15063697839。。</t>
  </si>
  <si>
    <t>2025-01-08 07:01:51</t>
  </si>
  <si>
    <t>冷延洲</t>
  </si>
  <si>
    <t>15706307582</t>
  </si>
  <si>
    <t>dw3_jk_lengyanzhou</t>
  </si>
  <si>
    <t>2025-01-08 07:08:15</t>
  </si>
  <si>
    <t>SD-057-250107-416835-5943</t>
  </si>
  <si>
    <t>2025-01-07 19:35:02</t>
  </si>
  <si>
    <t>【调研】-80+金卡-(目标)普通区域-寿光市-百信小区-13964662787-500M-宽带上网投诉-次数0-20250107193245X565239510 二级督办</t>
  </si>
  <si>
    <t>20250107193245X565239510</t>
  </si>
  <si>
    <t xml:space="preserve">流程受理流水号：20250107193209139646627871209058
客户号码:13964662787
客户姓名:宋**
投诉地市:潍坊
来话流水:2025010719271842020881689
宽带账号:13964662787
宽带账号归属地市:潍坊
宽带账号归属区县:寿光市
故障地址:潍坊寿光市侯镇昌大路百信小区6号楼*********
联系电话:13964662787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光功率:-18.29
故障大类:宽带/电视
故障细类:网速慢/上网掉线(专席)
携转原因:
故障时间:2025-01-07 19:30:46
具体故障现象:网速慢卡顿，建议外接路由器不认可  谢谢
客户其他诉求:
</t>
  </si>
  <si>
    <t>2025-01-07 19:38:59</t>
  </si>
  <si>
    <t>2025-01-07 19:39:21</t>
  </si>
  <si>
    <t>SD-057-250107-412397-1810</t>
  </si>
  <si>
    <t>2025-01-07 11:25:23</t>
  </si>
  <si>
    <t>【调研】-普通区域-诸城市-锦程嘉苑-15244409898-300M-宽带上网投诉-次数0-202501070000285226</t>
  </si>
  <si>
    <t>202501070000285226</t>
  </si>
  <si>
    <t xml:space="preserve">202501070000285226#【已关注中国移动10086微信公众号】流程受理流水号：20250107112248152444098981065841
客户号码:15244409898
客户姓名:吕**
投诉地市:潍坊
来话流水:2025010711220900220878452
宽带账号:15244409898
宽带账号归属地市:潍坊
宽带账号归属区县:诸城市
故障地址:龙珠街道锦程嘉苑
联系电话:13689892772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光功率:-15.30
故障大类:宽带/电视
故障细类:移动高清电视故障
携转原因:
故障时间:2025-01-07 11:23:22
魔百和单播/组播:组播
具体故障现象:电视直播或点播无法观看，
客户其他诉求:客户侧为质差终端，要求上门更换终端并一并处理故障问题。
</t>
  </si>
  <si>
    <t>2025-01-07 11:41:51</t>
  </si>
  <si>
    <t>2025-01-07 11:42:25</t>
  </si>
  <si>
    <t>SD-057-250107-037849-952</t>
  </si>
  <si>
    <t>2025-01-07 09:55:42</t>
  </si>
  <si>
    <t>【调研】-80+银卡-普通区域-寿光市-海德公馆A区-13583635333-1000M-魔百和投诉-次数0-202501070000180949</t>
  </si>
  <si>
    <t>202501070000180949</t>
  </si>
  <si>
    <t>202501070000180949#流程受理流水号：20250107095427135836353331031614
客户号码:13583635333
客户姓名:王*
投诉地市:潍坊
来话流水:2025010709531102420808362
宽带账号:13583635333
宽带账号归属地市:潍坊
宽带账号归属区县:寿光市
故障地址:潍坊寿光市文家街道北环路海德公馆A区2号楼*********
联系电话:13583635333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光功率:-18.23
故障大类:宽带/电视
故障细类:移动高清电视故障(专席)
携转原因:
故障时间:2025-01-07 09:51:21
魔百和单播/组播:组播
具体故障现象:机顶盒无法开机，重启换电源口未恢复
客户其他诉求:
魔百和单/组播：组播;宽带小区$[海德公馆A区]$</t>
  </si>
  <si>
    <t>2025-01-07 10:00:04</t>
  </si>
  <si>
    <t>2025-01-07 10:00:31</t>
  </si>
  <si>
    <t>SD-851-308956-6971-16706</t>
  </si>
  <si>
    <t>SD-057-250107-315794-4201</t>
  </si>
  <si>
    <t>2025-01-07 16:42:56</t>
  </si>
  <si>
    <t>普通区域-奎文区-宏臻太阳城多层-18763644980-500M-宽带上网投诉-次数0-202501070000572857</t>
  </si>
  <si>
    <t>2025-01-08 17:43:00</t>
  </si>
  <si>
    <t>202501070000572857</t>
  </si>
  <si>
    <t>202501070000572857#18763644980客户来电反映宽带无法上网，电视无法观看，线上排障不认可，设备亮灯情况客户不清楚不在家，客户要求师傅上门，请协助处理，谢谢
宽带地址：潍坊高新区西宋村1号楼4单元601
联系人：先生 联系电话：本机 来电流水：2025010716352764720871842</t>
  </si>
  <si>
    <t>2025-01-07 16:48:32</t>
  </si>
  <si>
    <t>SD-057-250107-712865-4170</t>
  </si>
  <si>
    <t>2025-01-07 16:38:15</t>
  </si>
  <si>
    <t>普通区域-昌乐县-萧家庄村自然村-15063609296-300M-宽带上网投诉-次数0-20250107163654X144875660</t>
  </si>
  <si>
    <t>2025-01-08 17:39:00</t>
  </si>
  <si>
    <t>20250107163654X144875660</t>
  </si>
  <si>
    <t xml:space="preserve">【农村网络投诉】流程受理流水号：20250107163507150636092961161907
客户号码:15063609296
客户姓名:肖**
投诉地市:潍坊
来话流水:2025010716345659520864686
宽带账号:15063609296
宽带账号归属地市:潍坊
宽带账号归属区县:昌乐县
故障地址:潍坊昌乐县红河镇萧家庄村萧家庄村自然村萧家庄村村西南*********
联系电话:15063609296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16:36:26
具体故障现象:宽带无法上网
客户其他诉求:
</t>
  </si>
  <si>
    <t>2025-01-07 16:41:43</t>
  </si>
  <si>
    <t>2025-01-07 16:42:06</t>
  </si>
  <si>
    <t>SD-851-321479-165-21617</t>
  </si>
  <si>
    <t>SD-057-250107-367140-4153</t>
  </si>
  <si>
    <t>2025-01-07 16:36:46</t>
  </si>
  <si>
    <t>普通区域-青州市-青州市王府街道办事处五里王府家园-18264626119-300M-业务受理宽带-次数0-202501070000568075</t>
  </si>
  <si>
    <t>202501070000568075</t>
  </si>
  <si>
    <t>202501070000568075# 宽带账号:18264626119; 联系电话：18264626119，问题类型：此工单为群障修复工单，根据群障全量闭环修复管理要求，为确保客户网络通畅，请装维人员跟进修复网络问题，谢谢！ 
 群障标题：公告。故障描述：青州市王府街道办事处五里王府家园主叫号码：15863267897.0;该号码仅供参考，请优先联系宽带账号。</t>
  </si>
  <si>
    <t>2025-01-07 16:45:18</t>
  </si>
  <si>
    <t>2025-01-07 16:45:43</t>
  </si>
  <si>
    <t>SD-057-250107-208734-5945</t>
  </si>
  <si>
    <t>2025-01-07 19:35:13</t>
  </si>
  <si>
    <t>80+普通-普通区域-高密市-河北头-13721976769-200M-业务受理宽带-次数0-202501070000713665</t>
  </si>
  <si>
    <t>202501070000713665</t>
  </si>
  <si>
    <t>202501070000713665# 导航立单,用户所在位置有群障,已向客户播报,客户要求装维回访.此工单为群障修复工单,根据群障全量闭环管理要求,为确保客户网络通畅,请装维人员跟进修复网络问题,谢谢.联系电话：13721976769</t>
  </si>
  <si>
    <t>2025-01-07 19:50:02</t>
  </si>
  <si>
    <t>2025-01-07 19:53:19</t>
  </si>
  <si>
    <t>SD-851-326553-20461-20949</t>
  </si>
  <si>
    <t>SD-057-250107-691287-5930</t>
  </si>
  <si>
    <t>2025-01-07 19:32:04</t>
  </si>
  <si>
    <t>80+金卡-普通区域-安丘市-江山一品-18253683863-1000M-宽带上网投诉-次数0-202501070000714445</t>
  </si>
  <si>
    <t>202501070000714445</t>
  </si>
  <si>
    <t>202501070000714445#流程受理流水号：20250107193032182536838631208762
客户号码:18253683863
客户姓名:郝**
投诉地市:潍坊
来话流水:2025010719301610620898683
宽带账号:18253683863
宽带账号归属地市:潍坊
宽带账号归属区县:安丘市
故障地址:潍坊安丘市兴安街道金融街江山一品江山一品6号楼*********
联系电话:18253683863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故障细类:宽带无法上网
携转原因:
故障时间:2025-01-07 19:31:37
具体故障现象:光猫亮红灯，
客户其他诉求:
;宽带小区$[江山一品]$</t>
  </si>
  <si>
    <t>2025-01-07 19:36:40</t>
  </si>
  <si>
    <t>2025-01-07 19:36:59</t>
  </si>
  <si>
    <t>SD-851-293256-21686-16840</t>
  </si>
  <si>
    <t>2025-01-07 19:37:08</t>
  </si>
  <si>
    <t>【调研】-普通区域-奎文区-高新城市广场三期-15866593679-200M-宽带上网投诉-次数0-202501070000716528 一级督办</t>
  </si>
  <si>
    <t>202501070000716528</t>
  </si>
  <si>
    <t>2025-01-07 19:41:13</t>
  </si>
  <si>
    <t>2025-01-07 19:41:57</t>
  </si>
  <si>
    <t>SD-057-250107-781340-1971</t>
  </si>
  <si>
    <t>2025-01-07 11:47:03</t>
  </si>
  <si>
    <t>【调研】-80+银卡-FTTR-普通区域-奎文区-丁家新苑-15963657002-1000M-宽带上网投诉-次数0-202501070000312414</t>
  </si>
  <si>
    <t>202501070000312414</t>
  </si>
  <si>
    <t xml:space="preserve">202501070000312414#【已关注中国移动10086微信公众号】流程受理流水号：20250107114548159636570021074714
客户号码:15963657002
客户姓名:孙**
投诉地市:潍坊
来话流水:2025010711452043920805809
宽带账号:15963657002
宽带账号归属地市:潍坊
宽带账号归属区县:奎文区
故障地址:潍坊奎文区北苑街道玄武街丁家新苑6号楼*********
联系电话:15963657002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光功率:-14.97
故障大类:宽带/电视
故障细类:宽带无法上网
携转原因:
故障时间:2025-01-07 11:46:14
具体故障现象:网速慢卡顿，
客户其他诉求:客户侧为质差终端，要求上门更换终端并一并处理故障问题。客户有网络使用方面的问题，需要咨询装维师傅，请核实回复，谢谢
</t>
  </si>
  <si>
    <t>2025-01-07 12:18:27</t>
  </si>
  <si>
    <t>2025-01-07 12:19:02</t>
  </si>
  <si>
    <t>SD-851-320693-144-15803</t>
  </si>
  <si>
    <t>SD-057-250107-325861-1934</t>
  </si>
  <si>
    <t>2025-01-07 11:41:00</t>
  </si>
  <si>
    <t>普通区域-潍城区-赵家文庄自然村-13853620420-200M-宽带上网投诉-次数0-202501070000305032</t>
  </si>
  <si>
    <t>2025-01-08 12:41:00</t>
  </si>
  <si>
    <t>202501070000305032</t>
  </si>
  <si>
    <t>202501070000305032#
宽带账号：13853620420；宽带地址：潍坊潍城区军埠口综合项目区赵家文庄赵家文庄自然村潍城赵家文庄；客户来电反映移动高清卡顿，客户无法配合线上指导，要求上门，请协助处理，谢谢！联系电话：13853620420；联系人：先生；</t>
  </si>
  <si>
    <t>2025-01-07 11:49:28</t>
  </si>
  <si>
    <t>2025-01-07 11:49:58</t>
  </si>
  <si>
    <t>SD-057-250107-107823-64</t>
  </si>
  <si>
    <t>2025-01-07 07:58:19</t>
  </si>
  <si>
    <t>(目标)普通区域-高密市-索家村自然村-15853679812-300M-宽带上网投诉-次数0-202501070000092060</t>
  </si>
  <si>
    <t>202501070000092060</t>
  </si>
  <si>
    <t xml:space="preserve">202501070000092060#流程受理流水号：20250107075723158536798121000372
客户号码:15853679812
客户姓名:孙**
投诉地市:潍坊
来话流水:2025010707564417820888982
宽带账号:15853679812
宽带账号归属地市:潍坊
宽带账号归属区县:高密市
故障地址:潍坊高密市密水街道索家村索家村自然村高密索家村48号8号箱*********
联系电话:15853679812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光功率:-20.86
故障大类:宽带/电视
故障细类:宽带无法上网
携转原因:
故障时间:2025-01-07 07:59:30
具体故障现象:打不开网页，
客户其他诉求:客户侧为质差终端，要求上门更换终端并一并处理故障问题。
</t>
  </si>
  <si>
    <t>2025-01-07 08:01:02</t>
  </si>
  <si>
    <t>2025-01-07 08:01:36</t>
  </si>
  <si>
    <t>SD-057-250107-587062-4099</t>
  </si>
  <si>
    <t>2025-01-07 16:31:31</t>
  </si>
  <si>
    <t>普通区域--null-1835363113802-宽带上网投诉-次数0-202501070000563259</t>
  </si>
  <si>
    <t>2025-01-08 16:32:00</t>
  </si>
  <si>
    <t>202501070000563259</t>
  </si>
  <si>
    <t>202501070000563259#流程受理流水号：2025010716310118353631138021160485
客户号码:1835363113802
客户姓名:刘**
投诉地市:潍坊
来话流水:2025010716292308720886026
宽带账号:1835363113802
账号归属区县:奎文四平路营业厅
联系电话:18353631138
联系人:先生/女士
宽带地址:潍坊
工单紧急程度:一般
是否投诉倾向:否
是否重复投诉:否
是否携转意向:否
是否有升级投诉倾向:否
*业务名称:业务融合开机流程宽带
投诉内容:手机号码：1835363113802，【问题描述】客户已办理宽带业务，有开通单，要求装维尽快联系上门，请处理，谢谢。联系电话：18353631138，联系人：先生/女士，录音流水号：2025010716292308720886026。受理明细：531920062399999999。
在途开通单信息：536250106171186712，1835363113802，2025-01-06 15:49:27，业务融合开机流程宽带，处理中，手写判断和地址录入
是否到厅:否
业务名称:业务融合开机流程宽带
;宽带小区$[null]$</t>
  </si>
  <si>
    <t>SD-057-250107-576402-5960</t>
  </si>
  <si>
    <t>2025-01-07 19:36:05</t>
  </si>
  <si>
    <t>普通区域-安丘市-韩家后村自然村-15264445290-300M-业务受理宽带-次数0-202501070000715466</t>
  </si>
  <si>
    <t>202501070000715466</t>
  </si>
  <si>
    <t>202501070000715466# 宽带账号:15264445290; 联系电话：15264445290，问题类型：此工单为群障修复工单，根据群障全量闭环修复管理要求，为确保客户网络通畅，请装维人员跟进修复网络问题，谢谢！ 
 群障标题：公告。故障描述：潍坊安丘市韩家后村自然村光缆故障，预估24小时恢复，请帮忙拦截,如有需要请联系片区装维师傅于龙枝15706307074主叫号码：15264445290.0;该号码仅供参考，请优先联系宽带账号。</t>
  </si>
  <si>
    <t>2025-01-07 19:58:54</t>
  </si>
  <si>
    <t>SD-057-250107-461039-1780</t>
  </si>
  <si>
    <t>2025-01-07 11:20:51</t>
  </si>
  <si>
    <t>普通区域-奎文区-福海花园-18866781065-300M-宽带上网投诉-次数0-202501070000282211</t>
  </si>
  <si>
    <t>202501070000282211</t>
  </si>
  <si>
    <t xml:space="preserve">202501070000282211#潍坊高新高新城区福寿街福海花园2-6号楼*502  ，无信号 要求上门 </t>
  </si>
  <si>
    <t>2025-01-07 11:38:31</t>
  </si>
  <si>
    <t>2025-01-07 11:38:51</t>
  </si>
  <si>
    <t>SD-057-250107-396425-1975</t>
  </si>
  <si>
    <t>2025-01-07 11:47:14</t>
  </si>
  <si>
    <t>普通区域-寿光市-弥河玉城瑞苑（含弥河玉城玉苑）-15053649339-500M-宽带上网投诉-次数0-20250107114524X524103281</t>
  </si>
  <si>
    <t>20250107114524X524103281</t>
  </si>
  <si>
    <t xml:space="preserve">流程受理流水号：20250107114437150536493391074290
客户号码:15053649339
客户姓名:赵*
投诉地市:潍坊
来话流水:2025010711404953420845057
宽带账号:15053649339
宽带账号归属地市:潍坊
宽带账号归属区县:寿光市
故障地址:潍坊寿光市圣城街道圣阳街弥河玉城瑞苑（含弥河玉城玉苑）C6号楼*********
联系电话:15053649339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光功率:-18.23
故障大类:宽带/电视
故障细类:宽带无法上网(专席)
携转原因:
故障时间:2025-01-07 11:44:55
具体故障现象:提示网络无法连接，
客户其他诉求:
</t>
  </si>
  <si>
    <t>2025-01-07 11:57:51</t>
  </si>
  <si>
    <t>2025-01-07 11:58:23</t>
  </si>
  <si>
    <t>SD-851-285743-11425-15570</t>
  </si>
  <si>
    <t>SD-057-250107-623754-1001</t>
  </si>
  <si>
    <t>2025-01-07 09:59:15</t>
  </si>
  <si>
    <t>【重投】-80+银卡-普通区域-诸城市-东关居民楼-18754487831-500M-宽带上网投诉-次数0-20250107095630X990068503</t>
  </si>
  <si>
    <t>20250107095630X990068503</t>
  </si>
  <si>
    <t xml:space="preserve">流程受理流水号：20250107095536187544878311032054
客户号码:18754487831
客户姓名:李**
投诉地市:潍坊
来话流水:2025010709552568120842126
宽带账号:18754487831
宽带账号归属地市:潍坊
宽带账号归属区县:诸城市
故障地址:潍坊诸城市密州街道东关大街东关居民楼东关和平药店南沿街7#箱*********
联系电话:18754487831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09:55:48
具体故障现象:提示网络无法连接，
客户其他诉求:
</t>
  </si>
  <si>
    <t>2025-01-07 10:05:55</t>
  </si>
  <si>
    <t>2025-01-07 10:06:23</t>
  </si>
  <si>
    <t>SD-851-255979-13475-22625</t>
  </si>
  <si>
    <t>SD-057-250107-284793-982</t>
  </si>
  <si>
    <t>2025-01-07 09:56:57</t>
  </si>
  <si>
    <t>普通区域-寿光市-锦绣华城-15063678002-200M-业务受理宽带-次数0-202501070000182683</t>
  </si>
  <si>
    <t>2025-01-08 09:57:00</t>
  </si>
  <si>
    <t>202501070000182683</t>
  </si>
  <si>
    <t>202501070000182683# 宽带账号:15063678002; 联系电话：15063678002，问题类型：此工单为群障修复工单，根据群障全量闭环修复管理要求，为确保客户网络通畅，请装维人员跟进修复网络问题，谢谢！ 
 群障标题：公告。故障描述：潍坊寿光市锦绣华城光缆故障，预估24小时恢复，请帮忙拦截,如有需要请联系片区装维师傅李树桐15706307769主叫号码：15063678002.0;该号码仅供参考，请优先联系宽带账号。</t>
  </si>
  <si>
    <t>2025-01-07 09:59:51</t>
  </si>
  <si>
    <t>2025-01-07 10:00:16</t>
  </si>
  <si>
    <t>SD-057-250107-159864-4217</t>
  </si>
  <si>
    <t>2025-01-07 16:44:22</t>
  </si>
  <si>
    <t>【调研】-(目标)普通区域-坊子区-泊庄村自然村-13793609290-200M-宽带上网投诉-次数0-20250107164302X382474992</t>
  </si>
  <si>
    <t>2025-01-08 17:45:00</t>
  </si>
  <si>
    <t>20250107164302X382474992</t>
  </si>
  <si>
    <t xml:space="preserve">【农村网络投诉】流程受理流水号：20250107164004137936092901163628
客户号码:13793609290
客户姓名:王**
投诉地市:潍坊
来话流水:2025010716392971820828555
宽带账号:13793609290
宽带账号归属地市:潍坊
宽带账号归属区县:坊子区
故障地址:潍坊坊子区九龙街办（穆村）泊庄村泊庄村自然村泊庄二次扩容7号箱*********
联系电话:15763057211
联系人:女士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故障细类:宽带无法上网(专席)
携转原因:
故障时间:2025-01-07 16:40:55
具体故障现象:光猫亮红灯，
客户其他诉求:客户来电反映家里宽带无法连接使用，光信号亮红灯，线上排障不认可，请协助处理，谢谢
</t>
  </si>
  <si>
    <t>2025-01-07 16:46:02</t>
  </si>
  <si>
    <t>2025-01-07 16:46:19</t>
  </si>
  <si>
    <t>SD-057-250107-218705-6603</t>
  </si>
  <si>
    <t>2025-01-07 21:10:36</t>
  </si>
  <si>
    <t>80+金卡-普通区域-奎文区-福寿街社区-17861220306-200M-宽带上网投诉-次数0-202501070000757611</t>
  </si>
  <si>
    <t>202501070000757611</t>
  </si>
  <si>
    <t>202501070000757611#流程受理流水号：20250107210917178612203061224121
客户号码:17861220306
客户姓名:王**
投诉地市:潍坊
来话流水:2025010721064260520855647
宽带账号:17861220306
宽带账号归属地市:潍坊
宽带账号归属区县:奎文区
故障地址:潍坊奎文区北苑街道新华路福寿街社区6号楼*********
联系电话:17861220306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故障细类:宽带无法上网(专席)
携转原因:
故障时间:2025-01-07 21:09:24
具体故障现象:提示网络无法连接，客户来电反映宽带无法上网，请协助处理谢谢
客户其他诉求:
;宽带小区$[福寿街社区]$</t>
  </si>
  <si>
    <t>2025-01-07 21:12:48</t>
  </si>
  <si>
    <t>2025-01-07 21:13:21</t>
  </si>
  <si>
    <t>SD-057-250107-678435-4251</t>
  </si>
  <si>
    <t>2025-01-07 16:47:14</t>
  </si>
  <si>
    <t>80+金卡-普通区域-坊子区-车埠村自然村-15064661708-200M-宽带上网投诉-次数0-20250107164553X553435659</t>
  </si>
  <si>
    <t>20250107164553X553435659</t>
  </si>
  <si>
    <t xml:space="preserve">【农村网络投诉】流程受理流水号：20250107164423150646617081165098
客户号码:15064661708
客户姓名:张**
投诉地市:潍坊
来话流水:2025010716430065820878434
宽带账号:15064661708
宽带账号归属地市:潍坊
宽带账号归属区县:坊子区
故障地址:潍坊坊子区黄旗堡街道车埠村车埠村自然村车埠扩容周家车埠南街东路南21号箱（周万里）*********
联系电话:15064661708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16:50:35
具体故障现象:光猫亮红灯，
客户其他诉求:请协助处理，谢谢
</t>
  </si>
  <si>
    <t>2025-01-07 16:55:50</t>
  </si>
  <si>
    <t>2025-01-07 16:56:07</t>
  </si>
  <si>
    <t>SD-057-250107-016973-6632</t>
  </si>
  <si>
    <t>2025-01-07 21:16:01</t>
  </si>
  <si>
    <t>普通区域-奎文区-中建大观天下四期-15094981234-300M-业务受理宽带-次数0-202501070000758553</t>
  </si>
  <si>
    <t>202501070000758553</t>
  </si>
  <si>
    <t>202501070000758553# 宽带账号:15094981234; 联系电话：15094981234，问题类型：此工单为群障修复工单，根据群障全量闭环修复管理要求，为确保客户网络通畅，请装维人员跟进修复网络问题，谢谢！ 
 群障标题：公告。故障描述：潍坊奎文区中建大观天下四期光缆故障，预估24小时恢复，请帮忙拦截,如有需要请联系片区装维师傅王子龙15706307413主叫号码：15094981234.0;该号码仅供参考，请优先联系宽带账号。</t>
  </si>
  <si>
    <t>2025-01-07 21:20:24</t>
  </si>
  <si>
    <t>2025-01-07 21:20:44</t>
  </si>
  <si>
    <t>SD-057-250107-153496-1782</t>
  </si>
  <si>
    <t>2025-01-07 11:21:27</t>
  </si>
  <si>
    <t>80+普通-普通区域-寿光市-老庄村自然村-13963665156-300M-宽带延伸服务-次数0-202501070000283445</t>
  </si>
  <si>
    <t>202501070000283445</t>
  </si>
  <si>
    <t xml:space="preserve">202501070000283445#流程受理流水号：20250107112030139636651561064931
客户号码:13963665156
客户姓名:刘**
投诉地市:潍坊
来话流水:2025010711184763620828392
宽带账号:13963665156
宽带账号归属地市:潍坊
宽带账号归属区县:寿光市
故障地址:潍坊寿光市马店老庄村老庄村自然村老庄扩容5号箱王明河外墙*********
联系电话:13963665156
联系人:女士
工单紧急程度:一般
是否有升级投诉倾向:否
是否重复投诉:否
是否携转意向:否
是否投诉倾向:否
是否智能网关:智能网关
当前是否在线:是
接入方式:FTTH
是否质差终端:无质差信息
光功率:-24.94
故障大类:宽带
故障细类:宽带延伸服务
携转原因:
故障时间:2025-01-07 11:23:40
具体故障现象:请装维师傅携带新的路由器上门查看更换
</t>
  </si>
  <si>
    <t>2025-01-07 11:41:33</t>
  </si>
  <si>
    <t>2025-01-07 11:41:53</t>
  </si>
  <si>
    <t>SD-851-217077-8743-14063</t>
  </si>
  <si>
    <t>SD-057-250107-406578-6339</t>
  </si>
  <si>
    <t>2025-01-07 20:27:45</t>
  </si>
  <si>
    <t>80+白金-普通区域-临朐县-颜家洼泥沟安置区-13573613721-200M-魔百和投诉-次数0-202501070000741459</t>
  </si>
  <si>
    <t>202501070000741459</t>
  </si>
  <si>
    <t>202501070000741459#流程受理流水号：20250107202424135736137211217936
客户号码:13573613721
客户姓名:朱**
投诉地市:潍坊
来话流水:2025010720223068420873313
宽带账号:13573613721
宽带账号归属地市:潍坊
宽带账号归属区县:临朐县
故障地址:潍坊临朐县东城街道东镇路颜家洼泥沟安置区泥沟子3号楼2单元302
联系电话:18866715169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光功率:-18.23
故障大类:宽带/电视
故障细类:移动高清电视故障(专席)
携转原因:
故障时间:2025-01-07 20:24:41
魔百和单播/组播:组播
具体故障现象:电视直播或点播无法观看，客户来电反映电视机无法观看，请协助处理谢谢
客户其他诉求:
魔百和单/组播：组播;宽带小区$[颜家洼泥沟安置区]$</t>
  </si>
  <si>
    <t>2025-01-07 20:31:53</t>
  </si>
  <si>
    <t>2025-01-07 20:33:23</t>
  </si>
  <si>
    <t>SD-851-234441-13767-21305</t>
  </si>
  <si>
    <t>SD-057-250107-487623-6311</t>
  </si>
  <si>
    <t>2025-01-07 20:23:09</t>
  </si>
  <si>
    <t>80+银卡-普通区域-寒亭区-惠和园-15266612088-1000M-宽带上网投诉-次数0-20250107202112X472947423</t>
  </si>
  <si>
    <t>20250107202112X472947423</t>
  </si>
  <si>
    <t xml:space="preserve">流程受理流水号：20250107202021152666120881217285
客户号码:15266612088
客户姓名:张**
投诉地市:潍坊
来话流水:2025010720161716020843224
宽带账号:15266612088
宽带账号归属地市:潍坊
宽带账号归属区县:寒亭区
故障地址:潍坊寒亭区开元街道通亭街惠和园15号楼*********
联系电话:17852575049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光功率:-16.49
故障大类:宽带/电视
故障细类:网速慢/上网掉线(专席)
携转原因:
故障时间:2025-01-07 20:18:06
具体故障现象:网速慢卡顿，检查网线，所有网站都慢，超5类网线，千兆路由器，一号千兆口，重启设备,放在宽阔地方.  
客户其他诉求:客户提到10080投诉，青岛未知，请处理， 谢谢
</t>
  </si>
  <si>
    <t>2025-01-07 20:27:30</t>
  </si>
  <si>
    <t>2025-01-07 20:28:07</t>
  </si>
  <si>
    <t>SD-851-241294-8669-1921</t>
  </si>
  <si>
    <t>SD-057-250107-208156-967</t>
  </si>
  <si>
    <t>2025-01-07 09:56:17</t>
  </si>
  <si>
    <t>80+银卡-普通区域-诸城市-隆昌苑-15863283153-200M-宽带上网投诉-次数0-20250107095547X947043684</t>
  </si>
  <si>
    <t>2025-01-08 10:57:00</t>
  </si>
  <si>
    <t>20250107095547X947043684</t>
  </si>
  <si>
    <t xml:space="preserve">流程受理流水号：20250107095513158632831531031902
客户号码:15863283153
客户姓名:宋**
投诉地市:潍坊
来话流水:2025010709543892220830395
宽带账号:15863283153
宽带账号归属地市:潍坊
宽带账号归属区县:诸城市
故障地址:潍坊诸城市舜王街道舜都路隆昌苑2号楼*********
联系电话:15863283153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09:55:38
具体故障现象:电脑无法上网，
客户其他诉求:
</t>
  </si>
  <si>
    <t>2025-01-07 10:00:49</t>
  </si>
  <si>
    <t>2025-01-07 10:01:21</t>
  </si>
  <si>
    <t>SD-057-250107-571943-896</t>
  </si>
  <si>
    <t>2025-01-07 09:50:07</t>
  </si>
  <si>
    <t>FTTR-普通区域-高密市-交运小区-13793631987-1000M-宽带上网投诉-次数0-20250107094817X497548224</t>
  </si>
  <si>
    <t>20250107094817X497548224</t>
  </si>
  <si>
    <t xml:space="preserve">流程受理流水号：20250107094745137936319871029161
客户号码:13793631987
客户姓名:刘*
投诉地市:潍坊
来话流水:2025010709443077620875237
宽带账号:13793631987
宽带账号归属地市:潍坊
宽带账号归属区县:高密市
故障地址:潍坊高密市醴泉街道文昌街交运小区1号楼扩容*********
联系电话:15095276760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光功率:-26.98
故障大类:宽带/电视
故障细类:宽带无法上网(专席)
携转原因:
故障时间:2025-01-07 09:45:37
具体故障现象:提示网络无法连接，重启光猫
客户其他诉求:
</t>
  </si>
  <si>
    <t>2025-01-07 09:51:32</t>
  </si>
  <si>
    <t>2025-01-07 09:51:49</t>
  </si>
  <si>
    <t>SD-851-247663-5251-3812</t>
  </si>
  <si>
    <t>SD-057-250107-294836-6627</t>
  </si>
  <si>
    <t>2025-01-07 21:15:49</t>
  </si>
  <si>
    <t>【调研】-80+白金-普通区域-诸城市-后郝戈庄村-15069650699-1000M-业务受理宽带-次数0-202501070000758546</t>
  </si>
  <si>
    <t>202501070000758546</t>
  </si>
  <si>
    <t>202501070000758546# 宽带账号:15069650699; 联系电话：15069650699，问题类型：此工单为群障修复工单，根据群障全量闭环修复管理要求，为确保客户网络通畅，请装维人员跟进修复网络问题，谢谢！ 
 群障标题：公告。故障描述：主干光纤断或OLT检测不到预期的光信号（LOS）主叫号码：15069650699.0;该号码仅供参考，请优先联系宽带账号。</t>
  </si>
  <si>
    <t>2025-01-07 21:18:35</t>
  </si>
  <si>
    <t>2025-01-07 21:18:53</t>
  </si>
  <si>
    <t>SD-057-250107-093618-4573</t>
  </si>
  <si>
    <t>2025-01-07 17:19:19</t>
  </si>
  <si>
    <t>普通区域-昌邑市-太平自然村-15154468865-500M-宽带上网投诉-次数0-202501070000614098</t>
  </si>
  <si>
    <t>2025-01-08 18:20:00</t>
  </si>
  <si>
    <t>202501070000614098</t>
  </si>
  <si>
    <t xml:space="preserve">202501070000614098#宽带账号：15154468865；宽带地址：潍坊昌邑市围子镇太平村太平自然村4号铁通箱*********；客户来电反映宽带不能使用，光纤断，要求师傅上门，请协助处理，谢谢！联系电话：15154468865；联系人：；来电流水：2025010717171884220849793。 
</t>
  </si>
  <si>
    <t>2025-01-07 17:30:47</t>
  </si>
  <si>
    <t>2025-01-07 17:31:04</t>
  </si>
  <si>
    <t>SD-851-306342-3062-2812</t>
  </si>
  <si>
    <t>SD-057-250107-241793-4517</t>
  </si>
  <si>
    <t>2025-01-07 17:15:54</t>
  </si>
  <si>
    <t>80+普通-普通区域-诸城市-吉祥花园二期-18366367788-1000M-宽带上网投诉-次数0-202501070000608714</t>
  </si>
  <si>
    <t>2025-01-08 18:16:00</t>
  </si>
  <si>
    <t>202501070000608714</t>
  </si>
  <si>
    <t>202501070000608714#流程受理流水号：20250107171246183663677881174290
客户号码:18366367788
客户姓名:王**
投诉地市:潍坊
来话流水:2025010717115988420879613
宽带账号:18366367788
宽带账号归属地市:潍坊
宽带账号归属区县:诸城市
故障地址:潍坊诸城市密州街道东坡街吉祥花园二期16号楼*********
联系电话:18366367788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光功率:-15.75
故障大类:宽带/电视
故障细类:网速慢/上网掉线(专席)
携转原因:
故障时间:2025-01-07 17:09:38
具体故障现象:网速慢  千兆路由器  摆在开阔的位置 未测速 已按顺序重启未恢复
客户其他诉求:
;宽带小区$[吉祥花园二期]$</t>
  </si>
  <si>
    <t>2025-01-07 17:21:35</t>
  </si>
  <si>
    <t>2025-01-07 17:22:04</t>
  </si>
  <si>
    <t>SD-851-286029-26454-2275</t>
  </si>
  <si>
    <t>SD-057-250107-586734-5919</t>
  </si>
  <si>
    <t>2025-01-07 19:30:09</t>
  </si>
  <si>
    <t>【调研】-普通区域-诸城市-后郝戈庄村-15006649898-200M-业务受理宽带-次数0-202501070000712649</t>
  </si>
  <si>
    <t>202501070000712649</t>
  </si>
  <si>
    <t>202501070000712649# 导航立单,用户所在位置有群障,已向客户播报,客户要求装维回访.此工单为群障修复工单,根据群障全量闭环管理要求,为确保客户网络通畅,请装维人员跟进修复网络问题,谢谢.联系电话：15006649898</t>
  </si>
  <si>
    <t>2025-01-07 19:33:59</t>
  </si>
  <si>
    <t>2025-01-07 19:34:17</t>
  </si>
  <si>
    <t>SD-851-260425-7785-2536</t>
  </si>
  <si>
    <t>SD-057-250107-875410-6343</t>
  </si>
  <si>
    <t>2025-01-07 20:28:22</t>
  </si>
  <si>
    <t>(目标)普通区域-临朐县-西圈-13589157921-300M-魔百和投诉-次数0-202501070000739583</t>
  </si>
  <si>
    <t>202501070000739583</t>
  </si>
  <si>
    <t>202501070000739583#【已关注中国移动10086微信公众号】流程受理流水号：20250107202511135891579211218071
客户号码:13589157921
客户姓名:杜**
投诉地市:潍坊
来话流水:2025010720222308020872745
宽带账号:13589157921
宽带账号归属地市:潍坊
宽带账号归属区县:临朐县
故障地址:潍坊临朐县蒋峪镇人民政府西圈村西圈蒋峪西圈（扩容3次）22号箱张金贵（外墙）*********
联系电话:13589157921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光功率:-14.74
故障大类:宽带/电视
故障细类:移动高清电视故障
携转原因:
故障时间:2025-01-07 20:25:36
魔百和单播/组播:组播
具体故障现象:订购电视或电影等各类VIP包但无法使用，
客户其他诉求:
魔百和单/组播：组播;宽带小区$[西圈]$</t>
  </si>
  <si>
    <t>2025-01-07 20:32:22</t>
  </si>
  <si>
    <t>2025-01-07 20:32:51</t>
  </si>
  <si>
    <t>SD-057-250107-402356-6643</t>
  </si>
  <si>
    <t>2025-01-07 21:19:06</t>
  </si>
  <si>
    <t>80+银卡-普通区域-寿光市-洛西小区-13854490808-200M-宽带上网投诉-次数0-202501070000758864</t>
  </si>
  <si>
    <t>202501070000758864</t>
  </si>
  <si>
    <t>202501070000758864#
宽带账号：13854490808；宽带地址：潍坊寿光市洛城街道洛城街洛西小区高层7号楼1301；客户来电反映宽带卡顿掉线，客户不配合排障，要求上门，请协助处理，谢谢！联系电话：18353673361；联系人：女士；来电流水：2025010721141846120880604</t>
  </si>
  <si>
    <t>2025-01-07 21:41:31</t>
  </si>
  <si>
    <t>2025-01-07 21:41:46</t>
  </si>
  <si>
    <t>SD-057-250107-735481-4539</t>
  </si>
  <si>
    <t>2025-01-07 17:17:09</t>
  </si>
  <si>
    <t>80+白金-普通区域-临朐县-东白沙自然村-15263688116-1000M-宽带上网投诉-次数0-202501070000608826 二级督办</t>
  </si>
  <si>
    <t>2025-01-08 18:18:00</t>
  </si>
  <si>
    <t>202501070000608826</t>
  </si>
  <si>
    <t>202501070000608826#宽带账号：15263688116；宽带地址：潍坊临朐县辛寨镇人民政府东白沙东白沙自然村东白沙村西4号箱（刘兰光）；客户来电反映宽带无法上网，客户不配合排障，要求上门，请协助处理，谢谢！联系电话：13864695852；联系人：先生；来电流水：2025010717133419320800413</t>
  </si>
  <si>
    <t>2025-01-07 17:21:55</t>
  </si>
  <si>
    <t>2025-01-07 17:22:26</t>
  </si>
  <si>
    <t>SD-057-250107-628934-4121</t>
  </si>
  <si>
    <t>2025-01-07 16:33:00</t>
  </si>
  <si>
    <t>FTTR-普通区域-寿光市-邵留营村自然村-19577732555-1000M-魔百和投诉-次数0-202501070000564495</t>
  </si>
  <si>
    <t>2025-01-08 17:33:00</t>
  </si>
  <si>
    <t>202501070000564495</t>
  </si>
  <si>
    <t>202501070000564495#流程受理流水号：20250107163227195777325551160961
客户号码:19577732555
客户姓名:沈**
投诉地市:潍坊
来话流水:2025010716303511020803088
宽带账号:19577732555
宽带账号归属地市:潍坊
宽带账号归属区县:寿光市
故障地址:潍坊寿光市上口镇邵留营村邵留营村自然村扩9号箱*********
联系电话:19577732555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光功率:-22.07
故障大类:宽带/电视
故障细类:移动高清电视故障
携转原因:
故障时间:2025-01-07 16:32:41
魔百和单播/组播:组播
具体故障现象:机顶盒无法开机，
客户其他诉求:
魔百和单/组播：组播;宽带小区$[邵留营村自然村]$</t>
  </si>
  <si>
    <t>2025-01-07 16:37:14</t>
  </si>
  <si>
    <t>2025-01-07 16:39:36</t>
  </si>
  <si>
    <t>SD-851-284914-8033-11676</t>
  </si>
  <si>
    <t>SD-057-250107-625974-1795</t>
  </si>
  <si>
    <t>2025-01-07 11:22:59</t>
  </si>
  <si>
    <t>【调研】-80+银卡-普通区域--null--魔百和投诉-次数0-202501060000640529</t>
  </si>
  <si>
    <t>2025-01-08 12:23:00</t>
  </si>
  <si>
    <t>202501060000640529</t>
  </si>
  <si>
    <t>202501060000640529#受理号码 : 13475678506客户姓名 : 王**号码归属地 : 潍坊寿光 － 寿光用户品牌 : 全球通 客户来电对于办理的移动高清影视黄金会员（预存年包）业务无法观看品牌专区里面的VIP不认可，要求专人联系处理，有投诉倾向。 联系人；先生 联系电话； 13475678506 来话流水； 2025010617312769120811364</t>
  </si>
  <si>
    <t>2025-01-07 17:41:23</t>
  </si>
  <si>
    <t>SD-057-250107-715862-6315</t>
  </si>
  <si>
    <t>2025-01-07 20:23:29</t>
  </si>
  <si>
    <t>普通区域-寿光市-屯西新村-16653637729-1000M-业务受理宽带-次数0-202501070000737909</t>
  </si>
  <si>
    <t>202501070000737909</t>
  </si>
  <si>
    <t>202501070000737909#【已关注中国移动10086微信公众号】 导航立单,用户所在位置有群障,已向客户播报,客户要求装维回访.此工单为群障修复工单,根据群障全量闭环管理要求,为确保客户网络通畅,请装维人员跟进修复网络问题,谢谢.联系电话：16653637729</t>
  </si>
  <si>
    <t>2025-01-07 20:46:26</t>
  </si>
  <si>
    <t>2025-01-07 20:46:57</t>
  </si>
  <si>
    <t>SD-851-261055-491-25645</t>
  </si>
  <si>
    <t>SD-057-250107-598240-6344</t>
  </si>
  <si>
    <t>2025-01-07 20:28:25</t>
  </si>
  <si>
    <t>【调研】-80+普通-普通区域-安丘市-锦国花园-18754448073-300M-业务受理宽带-次数0-202501070000739574</t>
  </si>
  <si>
    <t>202501070000739574</t>
  </si>
  <si>
    <t>202501070000739574#客户来电反映宽带网络慢，线上排障未恢复，请协助处理，谢谢, 
联系电话：本机，联系人：先生，流水：2025010720263367720892368</t>
  </si>
  <si>
    <t>2025-01-07 21:16:58</t>
  </si>
  <si>
    <t>2025-01-07 21:17:19</t>
  </si>
  <si>
    <t>SD-851-279395-10369-10167</t>
  </si>
  <si>
    <t>SD-057-250107-798142-4081</t>
  </si>
  <si>
    <t>2025-01-07 16:29:28</t>
  </si>
  <si>
    <t>80+普通-普通区域-诸城市-科信电力小区-13563610143-300M-宽带上网投诉-次数0-202501070000560491</t>
  </si>
  <si>
    <t>2025-01-08 17:30:00</t>
  </si>
  <si>
    <t>202501070000560491</t>
  </si>
  <si>
    <t>202501070000560491#13563610143客户来电反映宽带无法使用，线上排障不认可，客户表示多次来电修复，重启，客户表示未解决！要求维修人员上门维修，请尽快协助处理，谢谢  联系人：先生 联系电话：18706541253 来电流水：2025010716250344220823239</t>
  </si>
  <si>
    <t>2025-01-07 16:32:19</t>
  </si>
  <si>
    <t>2025-01-07 16:32:37</t>
  </si>
  <si>
    <t>SD-057-250107-429738-904</t>
  </si>
  <si>
    <t>2025-01-07 09:50:50</t>
  </si>
  <si>
    <t>【调研】-80+银卡-(目标)普通区域-青州市-电力佳园-15169622922-1000M-宽带上网投诉-次数0-202501070000175199</t>
  </si>
  <si>
    <t>202501070000175199</t>
  </si>
  <si>
    <t xml:space="preserve">202501070000175199#【已关注中国移动10086微信公众号】流程受理流水号：20250107095029151696229221030112
客户号码:15169622922
客户姓名:张**
投诉地市:潍坊
来话流水:2025010709484683720840959
宽带账号:15169622922
宽带账号归属地市:潍坊
宽带账号归属区县:青州市
故障地址:潍坊青州市云门山街道海岱中路电力佳园2号楼*********
联系电话:15169622922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光功率:-22.59
故障大类:宽带/电视
故障细类:宽带无法上网
携转原因:
故障时间:2025-01-07 09:50:38
具体故障现象:光猫亮红灯，
客户其他诉求:客户侧为质差终端，要求上门更换终端并一并处理故障问题。
</t>
  </si>
  <si>
    <t>2025-01-07 09:52:42</t>
  </si>
  <si>
    <t>2025-01-07 09:52:59</t>
  </si>
  <si>
    <t>SD-851-241209-6313-17578</t>
  </si>
  <si>
    <t>SD-057-250107-736205-984</t>
  </si>
  <si>
    <t>2025-01-07 09:57:12</t>
  </si>
  <si>
    <t>80+普通-普通区域-潍城区-汇丰花园-15054577068-1000M-宽带上网投诉-次数0-202501070000183746</t>
  </si>
  <si>
    <t>202501070000183746</t>
  </si>
  <si>
    <t>202501070000183746#【已关注中国移动10086微信公众号】流程受理流水号：20250107095608150545770681032240
客户号码:15054577068
客户姓名:杨*
投诉地市:潍坊
来话流水:2025010709555408020849225
宽带账号:15054577068
宽带账号归属地市:潍坊
宽带账号归属区县:潍城区
故障地址:潍坊潍城区西关街道安顺路圣豪花园（汇丰花园）8号楼*********
联系电话:15054577068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09:56:41
具体故障现象:光猫亮红灯，
客户其他诉求:
;宽带小区$[汇丰花园]$</t>
  </si>
  <si>
    <t>2025-01-07 10:03:56</t>
  </si>
  <si>
    <t>2025-01-07 10:06:49</t>
  </si>
  <si>
    <t>SD-851-319715-1002-10309</t>
  </si>
  <si>
    <t>SD-057-250107-938147-6606</t>
  </si>
  <si>
    <t>2025-01-07 21:11:09</t>
  </si>
  <si>
    <t>80+普通-普通区域-寿光市-回河口-15169434206-500M-宽带上网投诉-次数0-20250107210922X362988670</t>
  </si>
  <si>
    <t>20250107210922X362988670</t>
  </si>
  <si>
    <t xml:space="preserve">【农村网络投诉】流程受理流水号：20250107210842151694342061224044
客户号码:15169434206
客户姓名:蔺**
投诉地市:潍坊
来话流水:2025010721045462320849643
宽带账号:15169434206
宽带账号归属地市:潍坊
宽带账号归属区县:寿光市
故障地址:潍坊寿光市上口镇回河口村回河口回河口村13号箱刘军明外墙
联系电话:13869605775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光功率:-17.30
故障大类:宽带/电视
故障细类:宽带无法上网(专席)
携转原因:
故障时间:2025-01-07 21:09:37
具体故障现象:光猫亮红灯，
客户其他诉求:
</t>
  </si>
  <si>
    <t>2025-01-07 21:12:55</t>
  </si>
  <si>
    <t>2025-01-07 21:13:17</t>
  </si>
  <si>
    <t>SD-851-269117-25481-27381</t>
  </si>
  <si>
    <t>SD-057-250107-836754-6629</t>
  </si>
  <si>
    <t>2025-01-07 21:15:55</t>
  </si>
  <si>
    <t>FTTR-普通区域-昌乐县-东刘家河村自然村-13793608228-1000M-业务受理宽带-次数0-202501070000758457</t>
  </si>
  <si>
    <t>202501070000758457</t>
  </si>
  <si>
    <t>202501070000758457# 宽带账号:13793608228; 联系电话：13793608228，问题类型：此工单为群障修复工单，根据群障全量闭环修复管理要求，为确保客户网络通畅，请装维人员跟进修复网络问题，谢谢！ 
 群障标题：公告。故障描述：主干光纤断或OLT检测不到预期的光信号（LOS）主叫号码：13793608228.0;该号码仅供参考，请优先联系宽带账号。</t>
  </si>
  <si>
    <t>2025-01-07 21:20:10</t>
  </si>
  <si>
    <t>2025-01-07 21:20:41</t>
  </si>
  <si>
    <t>SD-851-278871-18805-16001</t>
  </si>
  <si>
    <t>SD-057-250107-954387-4180</t>
  </si>
  <si>
    <t>2025-01-07 16:38:57</t>
  </si>
  <si>
    <t>普通区域-寒亭区-金御花园小区-13506468495-300M-宽带上网投诉-次数0-202501070000570199</t>
  </si>
  <si>
    <t>202501070000570199</t>
  </si>
  <si>
    <t>202501070000570199#受理号码 : 13506468495客户姓名 : 于**号码归属地 : 潍坊寒亭 － 寒亭用户品牌 : 全球通，宽带账号：13506468495；宽带地址：潍坊寒亭区开元街道祥亭街金御花园小区2号楼5单元102室；客户来电反映宽带网速慢，客户不配合排障，要求上门，请协助处理，谢谢！联系电话：本机；联系人：先生；来电流水：2025010716355906820879057</t>
  </si>
  <si>
    <t>2025-01-07 16:39:33</t>
  </si>
  <si>
    <t>2025-01-07 16:40:03</t>
  </si>
  <si>
    <t>SD-057-250107-274685-1830</t>
  </si>
  <si>
    <t>2025-01-07 11:26:30</t>
  </si>
  <si>
    <t>普通区域-青州市-亓村-15169411200-100M-业务受理宽带-次数0-202501070000288524</t>
  </si>
  <si>
    <t>2025-01-08 11:27:00</t>
  </si>
  <si>
    <t>202501070000288524</t>
  </si>
  <si>
    <t>202501070000288524# 宽带账号:15169411200; 联系电话：15169411200，问题类型：此工单为群障修复工单，根据群障全量闭环修复管理要求，为确保客户网络通畅，请装维人员跟进修复网络问题，谢谢！ 
 群障标题：公告。故障描述：分支光纤断或OLT检测不到ONT的预期的光信号(LOSi/LOBi)主叫号码：15169411200.0;该号码仅供参考，请优先联系宽带账号。</t>
  </si>
  <si>
    <t>2025-01-07 11:42:05</t>
  </si>
  <si>
    <t>2025-01-07 11:43:23</t>
  </si>
  <si>
    <t>SD-057-250107-810749-1777</t>
  </si>
  <si>
    <t>2025-01-07 11:20:39</t>
  </si>
  <si>
    <t>【调研】-(目标)普通区域-安丘市-西殷民-15153651369-300M-宽带上网投诉-次数0-20250107111932X972443884</t>
  </si>
  <si>
    <t>20250107111932X972443884</t>
  </si>
  <si>
    <t xml:space="preserve">【农村网络投诉】流程受理流水号：20250107111731151536513691063792
客户号码:15153651369
客户姓名:李**
投诉地市:潍坊
来话流水:2025010711170078020801327
宽带账号:15153651369
宽带账号归属地市:潍坊
宽带账号归属区县:安丘市
故障地址:潍坊安丘市石埠子镇西殷民村西殷民8号箱殷西玉（西北）*********
联系电话:15153651369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11:18:50
具体故障现象:频繁掉线，
客户其他诉求:
</t>
  </si>
  <si>
    <t>2025-01-07 11:27:22</t>
  </si>
  <si>
    <t>2025-01-07 11:28:14</t>
  </si>
  <si>
    <t>SD-851-239816-20531-26199</t>
  </si>
  <si>
    <t>SD-057-250107-670321-4232</t>
  </si>
  <si>
    <t>2025-01-07 16:46:32</t>
  </si>
  <si>
    <t>80+金卡-普通区域-寿光市-巴龙国际北区二期-13406661006-200M-宽带上网投诉-次数0-202501070000578492</t>
  </si>
  <si>
    <t>202501070000578492</t>
  </si>
  <si>
    <t>202501070000578492#【已关注中国移动10086微信公众号】流程受理流水号：20250107164544134066610061165543
客户号码:13406661006
客户姓名:杨**
投诉地市:潍坊
来话流水:2025010716452422220812488
宽带账号:13406661006
宽带账号归属地市:潍坊
宽带账号归属区县:寿光市
故障地址:潍坊寿光市圣城街道建桥路巴龙国际北区二期7号楼*********
联系电话:13406661006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16:46:40
具体故障现象:光猫亮红灯，
客户其他诉求:
;宽带小区$[巴龙国际北区二期]$</t>
  </si>
  <si>
    <t>2025-01-07 16:49:35</t>
  </si>
  <si>
    <t>2025-01-07 16:51:00</t>
  </si>
  <si>
    <t>SD-057-250107-524168-6750</t>
  </si>
  <si>
    <t>2025-01-07 22:05:18</t>
  </si>
  <si>
    <t>【调研】-普通区域-昌邑市-南鄑亭村自然村-18765133609-300M-宽带上网投诉-次数0-202501070000765012</t>
  </si>
  <si>
    <t>202501070000765012</t>
  </si>
  <si>
    <t xml:space="preserve">202501070000765012#流程受理流水号：20250107220433187651336091226861
客户号码:18765133609
客户姓名:王**
投诉地市:潍坊
来话流水:2025010722040771520801353
宽带账号:18765133609
宽带账号归属地市:潍坊
宽带账号归属区县:昌邑市
故障地址:潍坊昌邑市李家埠镇南鄑亭村南鄑亭村自然村南鄑亭村孙明刚*********
联系电话:18765133609
联系人:先生/女士
工单紧急程度:一般
是否有升级投诉倾向:否
是否重复投诉:否
是否携转意向:否
是否投诉倾向:否
是否智能网关:非智能网关
当前是否在线:否
接入方式:FTTH
端到端诊断结果:用户密码错误
是否质差终端:是
光功率:无
故障大类:宽带/电视
故障细类:宽带无法上网
携转原因:
故障时间:2025-01-07 22:04:03
具体故障现象:光猫亮红灯，
客户其他诉求:客户侧为质差终端，要求上门更换终端并一并处理故障问题。
</t>
  </si>
  <si>
    <t>2025-01-07 22:17:03</t>
  </si>
  <si>
    <t>2025-01-07 22:17:21</t>
  </si>
  <si>
    <t>SD-057-250107-248103-4181</t>
  </si>
  <si>
    <t>2025-01-07 16:39:01</t>
  </si>
  <si>
    <t>【调研】-普通区域-寒亭区-南港涘村自然村-18866765871-1000M-宽带上网投诉-次数0-202501070000565678</t>
  </si>
  <si>
    <t>2025-01-08 17:40:00</t>
  </si>
  <si>
    <t>202501070000565678</t>
  </si>
  <si>
    <t>202501070000565678#18866788231用户来电表示18866765871宽带无法上网亮红灯，在线解释用户不接受，要求我司尽快安排人员上门处理，烦请联系，谢谢 联系电话18866788231</t>
  </si>
  <si>
    <t>2025-01-07 16:44:35</t>
  </si>
  <si>
    <t>2025-01-07 16:45:16</t>
  </si>
  <si>
    <t>SD-851-308850-18904-11689</t>
  </si>
  <si>
    <t>SD-057-250107-823167-4159</t>
  </si>
  <si>
    <t>2025-01-07 16:37:02</t>
  </si>
  <si>
    <t>【调研】-(目标)普通区域-寿光市-白家桥-15763001341-1000M-宽带上网投诉-次数0-202501070000566814</t>
  </si>
  <si>
    <t>202501070000566814</t>
  </si>
  <si>
    <t>202501070000566814#宽带账号：15763001341；宽带地址：潍坊寿光市化龙镇白家桥村白家桥白家桥13号箱；客户来电反映宽带连接不了，客户不在家，无法配合线上指导，要求上门，请协助处理，谢谢！联系电话：15763001341；联系人：先生；</t>
  </si>
  <si>
    <t>2025-01-07 16:43:36</t>
  </si>
  <si>
    <t>2025-01-07 16:44:03</t>
  </si>
  <si>
    <t>SD-851-263318-15721-11610</t>
  </si>
  <si>
    <t>SD-057-250107-140237-928</t>
  </si>
  <si>
    <t>2025-01-07 09:52:53</t>
  </si>
  <si>
    <t>(目标)普通区域-奎文区-大陆盛景-13869659161-300M-宽带上网投诉-次数0-202501070000173370</t>
  </si>
  <si>
    <t>202501070000173370</t>
  </si>
  <si>
    <t>202501070000173370#宽带账号：13869659161；宽带地址：潍坊奎文区梨园街道樱前街大陆盛景（代理商独家，办理联系电话13465728855）；客户来电反映宽带无法上网，客户已将光猫路由器网线拔插并断电仍未恢复，要求上门，并提及连接家里的无线网显示叹号再次点击无线网连接出现危险网站，客户表示此问题无法解决就报警处理，请协助处理，谢谢！联系电话：本机；联系人：先生；来电流水：2025010709460705120800240</t>
  </si>
  <si>
    <t>2025-01-07 09:57:55</t>
  </si>
  <si>
    <t>2025-01-07 09:58:20</t>
  </si>
  <si>
    <t>SD-057-250107-279046-4484</t>
  </si>
  <si>
    <t>2025-01-07 17:12:30</t>
  </si>
  <si>
    <t>普通区域--null--魔百和投诉-次数0-202501070000595874</t>
  </si>
  <si>
    <t>2025-01-08 18:13:00</t>
  </si>
  <si>
    <t>202501070000595874</t>
  </si>
  <si>
    <t>202501070000595874#*YWDZ01
服务号码：13465653980，
号码归属地：潍坊高密 ，
要求取消：移动高清（智能升级版）15元/月业务；
用户品牌：全球通；
是否外呼开通：否；
客户质疑：移动高清（智能升级版）15元/月，
接触录音流水号：2025010712542230920877577；联系电话：13465653980；
受理明细：536240502739110182，争议业务名称：移动高清（智能升级版）15元/月，焦*，13465653980，产品变更，2024-05-02 17:24:44,(f7flq04u)，潍坊-高密-镇府街网格-铁通大众直销(SD.LF.07.ZFJ.DLS.PQ.NS)；
备注：用户对移动高清（智能升级版）15元/月 定制有争议，表示当时没有安装电视业务，要求核实取消并退回多扣的费用，烦请回电处理，联系电话13465653980;宽带小区$[东凤城小区]$</t>
  </si>
  <si>
    <t>2025-01-07 18:05:45</t>
  </si>
  <si>
    <t>家庭咨询-&gt;咨询营销-&gt;互联网电视(移动高清)-&gt;全局流转-&gt;售后服务-&gt;机顶盒配送不符-&gt;全局流转</t>
  </si>
  <si>
    <t>SD-057-250107-412605-4563</t>
  </si>
  <si>
    <t>2025-01-07 17:17:35</t>
  </si>
  <si>
    <t>80+金卡-普通区域-诸城市-人民家园二期-13668664833-1000M-业务受理宽带-次数0-202501070000611901</t>
  </si>
  <si>
    <t>202501070000611901</t>
  </si>
  <si>
    <t>202501070000611901# 宽带账号:13668664833; 联系电话：13668664833，问题类型：此工单为群障修复工单，根据群障全量闭环修复管理要求，为确保客户网络通畅，请装维人员跟进修复网络问题，谢谢！ 
 群障标题：公告。故障描述：主干光纤断或OLT检测不到预期的光信号（LOS）主叫号码：13668664833.0;该号码仅供参考，请优先联系宽带账号。</t>
  </si>
  <si>
    <t>2025-01-07 17:23:41</t>
  </si>
  <si>
    <t>2025-01-07 17:25:06</t>
  </si>
  <si>
    <t>SD-851-302583-457-26938</t>
  </si>
  <si>
    <t>SD-057-250107-026485-4527</t>
  </si>
  <si>
    <t>2025-01-07 17:16:47</t>
  </si>
  <si>
    <t>【调研】-普通区域-诸城市-人民家园二期-18463626883-1000M-业务受理宽带-次数0-202501070000610622</t>
  </si>
  <si>
    <t>202501070000610622</t>
  </si>
  <si>
    <t>202501070000610622#【已关注中国移动10086微信公众号】 宽带账号:18463626883; 联系电话：18463626883，问题类型：此工单为群障修复工单，根据群障全量闭环修复管理要求，为确保客户网络通畅，请装维人员跟进修复网络问题，谢谢！ 
 群障标题：公告。故障描述：主干光纤断或OLT检测不到预期的光信号（LOS）主叫号码：18463626883.0;该号码仅供参考，请优先联系宽带账号。</t>
  </si>
  <si>
    <t>2025-01-07 17:20:23</t>
  </si>
  <si>
    <t>2025-01-07 17:20:42</t>
  </si>
  <si>
    <t>SD-851-338735-13586-22033</t>
  </si>
  <si>
    <t>SD-057-250107-729806-4529</t>
  </si>
  <si>
    <t>2025-01-07 17:16:49</t>
  </si>
  <si>
    <t>【调研】-(目标)普通区域-奎文区-金鼎华府-13506466765-1000M-业务受理宽带-次数0-202501070000610525</t>
  </si>
  <si>
    <t>202501070000610525</t>
  </si>
  <si>
    <t>202501070000610525# 宽带账号:13506466765; 联系电话：13506466765，问题类型：此工单为群障修复工单，根据群障全量闭环修复管理要求，为确保客户网络通畅，请装维人员跟进修复网络问题，谢谢！ 
 群障标题：公告。故障描述：潍坊奎文区金鼎华府光缆故障，预估24小时恢复，请帮忙拦截,如有需要请联系片区装维师傅任峰15706366504主叫号码：13964739893.0;该号码仅供参考，请优先联系宽带账号。</t>
  </si>
  <si>
    <t>2025-01-07 17:47:27</t>
  </si>
  <si>
    <t>SD-851-329636-14973-20240</t>
  </si>
  <si>
    <t>SD-057-250107-248160-1960</t>
  </si>
  <si>
    <t>2025-01-07 11:46:13</t>
  </si>
  <si>
    <t>80+白金-普通区域-潍城区-大崖头自然村-15762608082-1000M-业务受理宽带-次数0-202501070000308158</t>
  </si>
  <si>
    <t>202501070000308158</t>
  </si>
  <si>
    <t>202501070000308158#客户来电反映宽带网络机顶盒无法观看，线上排障未恢复，请协助处理，谢谢, 
联系电话：本机，联系人：先生，流水：2025010711441786120892041</t>
  </si>
  <si>
    <t>2025-01-07 11:53:08</t>
  </si>
  <si>
    <t>2025-01-07 11:53:25</t>
  </si>
  <si>
    <t>SD-057-250107-309547-6290</t>
  </si>
  <si>
    <t>2025-01-07 20:20:02</t>
  </si>
  <si>
    <t>【重投】-80+银卡-普通区域-昌乐县-前皇村自然村（含前皇村、北河洼、南河、康家庄、涝洼、姚家庄）-13869693941-1000M-宽带上网投诉-次数0-20250107201737X257753850</t>
  </si>
  <si>
    <t>20250107201737X257753850</t>
  </si>
  <si>
    <t xml:space="preserve">【农村网络投诉】流程受理流水号：20250107201513138696939411216473
客户号码:13869693941
客户姓名:张**
投诉地市:潍坊
来话流水:2025010720144583220835791
宽带账号:13869693941
宽带账号归属地市:潍坊
宽带账号归属区县:昌乐县
故障地址:潍坊昌乐县营丘镇前皇村前皇村自然村（含前皇村、北河洼、南河、康家庄、涝洼、姚家庄）姚家庄1号箱*********
联系电话:13869693941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20:18:05
具体故障现象:打不开网页，
客户其他诉求:
</t>
  </si>
  <si>
    <t>2025-01-07 20:47:25</t>
  </si>
  <si>
    <t>2025-01-07 20:47:53</t>
  </si>
  <si>
    <t>SD-057-250107-430167-6310</t>
  </si>
  <si>
    <t>2025-01-07 20:23:05</t>
  </si>
  <si>
    <t>80+普通-普通区域-滨海-走马岭村自然村-18265666510-300M-宽带上网投诉-次数0-20250107202028X428212701</t>
  </si>
  <si>
    <t>20250107202028X428212701</t>
  </si>
  <si>
    <t xml:space="preserve">【农村网络投诉】流程受理流水号：20250107201601182656665101216587
客户号码:18265666510
客户姓名:宋**
投诉地市:潍坊
来话流水:2025010720151865620838420
宽带账号:18265666510
宽带账号归属地市:潍坊
宽带账号归属区县:滨海
故障地址:潍坊滨海央子街道走马岭村走马岭村自然村走马岭新扩4号箱（0-2-3）*********
联系电话:18265666510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20:18:16
具体故障现象:PON灯闪，
客户其他诉求:
</t>
  </si>
  <si>
    <t>2025-01-07 20:32:53</t>
  </si>
  <si>
    <t>2025-01-07 20:33:10</t>
  </si>
  <si>
    <t>SD-851-317943-8745-4954</t>
  </si>
  <si>
    <t>SD-057-250107-142768-4548</t>
  </si>
  <si>
    <t>2025-01-07 17:17:20</t>
  </si>
  <si>
    <t>普通区域-昌邑市-潍水蓝湾-18660612075-200M-业务受理宽带-次数0-202501070000612184</t>
  </si>
  <si>
    <t>202501070000612184</t>
  </si>
  <si>
    <t>202501070000612184# 宽带账号:18660612075; 联系电话：18660612075，问题类型：此工单为群障修复工单，根据群障全量闭环修复管理要求，为确保客户网络通畅，请装维人员跟进修复网络问题，谢谢！ 
 群障标题：公告。故障描述：潍坊昌邑市潍水蓝湾光缆故障，预估24小时恢复，请帮忙拦截,如有需要请联系片区装维师傅陈建超15706307114主叫号码：13506479012.0;该号码仅供参考，请优先联系宽带账号。</t>
  </si>
  <si>
    <t>2025-01-07 17:39:26</t>
  </si>
  <si>
    <t>SD-057-250107-418375-5972</t>
  </si>
  <si>
    <t>2025-01-07 19:37:56</t>
  </si>
  <si>
    <t>【调研】-(目标)普通区域-青州市-衡王府花园多层19-37号楼-13583689103-300M-宽带上网投诉-次数0-202501070000718223</t>
  </si>
  <si>
    <t>202501070000718223</t>
  </si>
  <si>
    <t>202501070000718223#宽带账号：13583689103；宽带地址：潍坊青州市王府街道驼山南路衡王府花园；客户来电反映移动高清无法观看，客户不在现场，无法配合线上指导/客户不配合排障，要求上门，请协助处理，谢谢！联系电话：13583689103；联系人：女士；来电流水：2025010719361081720832594。</t>
  </si>
  <si>
    <t>2025-01-07 19:40:11</t>
  </si>
  <si>
    <t>2025-01-07 19:40:49</t>
  </si>
  <si>
    <t>2025-01-07 11:41:08</t>
  </si>
  <si>
    <t>普通区域-寒亭区-潍北小区-19819633718-100M-魔百和投诉-次数0-202501070000302721 一级督办</t>
  </si>
  <si>
    <t>2025-01-08 12:42:00</t>
  </si>
  <si>
    <t>202501070000302721</t>
  </si>
  <si>
    <t>2025-01-07 11:53:10</t>
  </si>
  <si>
    <t>2025-01-07 11:53:43</t>
  </si>
  <si>
    <t>SD-057-250107-827635-1935</t>
  </si>
  <si>
    <t>2025-01-07 11:41:02</t>
  </si>
  <si>
    <t>(目标)普通区域-潍城区-张家官庄村自然村-13854497465-500M-宽带上网投诉-次数0-20250107113809X890369470</t>
  </si>
  <si>
    <t>20250107113809X890369470</t>
  </si>
  <si>
    <t xml:space="preserve">【农村网络投诉】流程受理流水号：20250107113532138544974651070745
客户号码:13854497465
客户姓名:张**
投诉地市:潍坊
来话流水:2025010711325962720836986
宽带账号:13854497465
宽带账号归属地市:潍坊
宽带账号归属区县:潍城区
故障地址:潍坊潍城区军埠口综合项目区张家官庄村张家官庄村自然村卫生室路东二条街北200米6#*********
联系电话:18765693667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
故障细类:网速慢/上网掉线(专席)
携转原因:
故障时间:2025-01-07 11:40:27
具体故障现象:光猫灯正常但电脑手机无法上网，重启设备无效
客户其他诉求:
</t>
  </si>
  <si>
    <t>2025-01-07 11:53:16</t>
  </si>
  <si>
    <t>2025-01-07 11:54:58</t>
  </si>
  <si>
    <t>SD-057-250107-597240-4207</t>
  </si>
  <si>
    <t>2025-01-07 16:44:02</t>
  </si>
  <si>
    <t>普通区域-诸城市-泰润钢铁物流园-536000248184-100M-宽带上网投诉-次数0-20250107164111X271250936</t>
  </si>
  <si>
    <t>20250107164111X271250936</t>
  </si>
  <si>
    <t xml:space="preserve">流程受理流水号：202501071640255360002481841163764
客户号码:536000248184
客户姓名:于**
投诉地市:潍坊
来话流水:2025010716382857120814074
宽带账号:536000248184
宽带账号归属地市:潍坊
宽带账号归属区县:诸城市
故障地址:潍坊诸城市昌城镇泰润钢铁物流园泰润钢铁物流园泰润钢铁物流园1号箱*********
联系电话:15153671099
联系人:先生
工单紧急程度:一般
是否有升级投诉倾向:否
是否重复投诉:否
是否携转意向:否
是否投诉倾向:否
是否智能网关:智能网关
当前是否在线:是
接入方式:--
端到端诊断结果:客户侧设备问题
是否质差终端:无质差信息
光功率:-19.58
故障大类:宽带/电视
故障细类:宽带无法上网
携转原因:
故障时间:2025-01-07 16:40:20
具体故障现象:提示网络无法连接，
客户其他诉求:
</t>
  </si>
  <si>
    <t>2025-01-07 16:46:15</t>
  </si>
  <si>
    <t>2025-01-07 16:48:13</t>
  </si>
  <si>
    <t>SD-851-295722-11194-25907</t>
  </si>
  <si>
    <t>SD-057-250107-810496-869</t>
  </si>
  <si>
    <t>2025-01-07 09:47:06</t>
  </si>
  <si>
    <t>80+金卡-普通区域-诸城市-董家崖头村自然村-18366578867-1000M-宽带上网投诉-次数0-20250107094411X251395404</t>
  </si>
  <si>
    <t>20250107094411X251395404</t>
  </si>
  <si>
    <t xml:space="preserve">【农村网络投诉】流程受理流水号：20250107094207183665788671027057
客户号码:18366578867
客户姓名:段**
投诉地市:潍坊
来话流水:2025010709415188420834571
宽带账号:18366578867
宽带账号归属地市:潍坊
宽带账号归属区县:诸城市
故障地址:潍坊诸城市龙都街道董家崖头村董家崖头村自然村董家崖头村西养殖区11#箱*********
联系电话:18366578867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故障时间:2025-01-07 09:43:04
具体故障现象:无法上网
客户其他诉求:
</t>
  </si>
  <si>
    <t>2025-01-07 09:55:10</t>
  </si>
  <si>
    <t>2025-01-07 09:57:46</t>
  </si>
  <si>
    <t>SD-851-287776-5731-3247</t>
  </si>
  <si>
    <t>SD-057-250107-560214-1581</t>
  </si>
  <si>
    <t>2025-01-07 11:00:14</t>
  </si>
  <si>
    <t>普通区域-奎文区-金宝片区-13341295076-500M-宽带上网投诉-次数0-202501070000255225</t>
  </si>
  <si>
    <t>202501070000255225</t>
  </si>
  <si>
    <t>202501070000255225#宽带账号：13341295076；宽带地址：潍坊奎文区廿里堡街道双裕世纪城；客户来电反映宽带上网慢，客户不配合排障，要求上门，请协助处理，谢谢！联系电话：13031660131；联系人：先生；来电流水：2025010710545975220865608</t>
  </si>
  <si>
    <t>2025-01-07 11:14:47</t>
  </si>
  <si>
    <t>2025-01-07 11:27:04</t>
  </si>
  <si>
    <t>2025-01-07 11:06:50</t>
  </si>
  <si>
    <t>【调研】-普通区域-安丘市-商场路北沿街-18866189123-1000M-宽带上网投诉-次数0-202501070000259739 一级督办</t>
  </si>
  <si>
    <t>202501070000259739</t>
  </si>
  <si>
    <t>2025-01-07 11:15:07</t>
  </si>
  <si>
    <t>2025-01-07 11:15:25</t>
  </si>
  <si>
    <t>SD-851-278234-1192-11710</t>
  </si>
  <si>
    <t>SD-057-250107-247693-4372</t>
  </si>
  <si>
    <t>2025-01-07 17:00:41</t>
  </si>
  <si>
    <t>80+银卡-普通区域-潍城区-华府名城-15965363992-300M-宽带延伸服务-次数0-202501070000594536</t>
  </si>
  <si>
    <t>2025-01-08 17:01:00</t>
  </si>
  <si>
    <t>202501070000594536</t>
  </si>
  <si>
    <t xml:space="preserve">202501070000594536#【已关注中国移动10086微信公众号】流程受理流水号：20250107165849159653639921169927
客户号码:15965363992
客户姓名:王**
投诉地市:潍坊
来话流水:2025010716541176320837541
宽带账号:15965363992
宽带账号归属地市:潍坊
宽带账号归属区县:潍城区
故障地址:潍坊潍城区南关街道青年路华府名城3号楼*********
联系电话:13606469799
联系人:先生/女士
工单紧急程度:一般
是否有升级投诉倾向:否
是否重复投诉:否
是否携转意向:否
是否投诉倾向:否
是否智能网关:智能网关
当前是否在线:是
接入方式:FTTH
是否质差终端:无质差信息
光功率:-17.09
故障大类:宽带/电视
故障细类:宽带延伸服务
携转原因:
故障时间:2025-01-07 16:55:35
具体故障现象:分辨率无法调节，已指导设置未恢复
</t>
  </si>
  <si>
    <t>2025-01-07 17:11:19</t>
  </si>
  <si>
    <t>2025-01-07 17:12:26</t>
  </si>
  <si>
    <t>SD-851-248110-28147-5860</t>
  </si>
  <si>
    <t>SD-057-250107-647319-511</t>
  </si>
  <si>
    <t>2025-01-07 09:10:23</t>
  </si>
  <si>
    <t>普通区域-青州市-齐都家园-18866172980-300M-宽带上网投诉-次数0-202501070000128143</t>
  </si>
  <si>
    <t>202501070000128143</t>
  </si>
  <si>
    <t xml:space="preserve">202501070000128143#宽带账号：18866172980；宽带地址：潍坊青州市王府街道尧王山西路齐都家园40号楼；客户来电反映宽带网慢，客户不配合排障，要求师傅上门，请协助处理，谢谢！联系电话：13864601723；联系人：先生；来电流水：2025010709075976120846856。
</t>
  </si>
  <si>
    <t>2025-01-07 09:25:14</t>
  </si>
  <si>
    <t>2025-01-07 09:25:38</t>
  </si>
  <si>
    <t>SD-057-250107-721698-1313</t>
  </si>
  <si>
    <t>2025-01-07 10:31:05</t>
  </si>
  <si>
    <t>(目标)普通区域-昌邑市-东方丽都西区-15153648918-300M-宽带上网投诉-次数0-202501070000222668</t>
  </si>
  <si>
    <t>202501070000222668</t>
  </si>
  <si>
    <t xml:space="preserve">202501070000222668#流程受理流水号：20250107103040151536489181045385
客户号码:15153648918
客户姓名:李**
投诉地市:潍坊
来话流水:2025010710302701420888018
宽带账号:15153648918
宽带账号归属地市:潍坊
宽带账号归属区县:--
故障地址:潍坊昌邑市城区富昌街东方丽都西区14号楼*********
联系电话:15153648918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故障时间:2025-01-07 10:30:48
具体故障现象:光猫亮红灯，
客户其他诉求:客户侧为质差终端，要求上门更换终端并一并处理故障问题。
</t>
  </si>
  <si>
    <t>2025-01-07 10:34:59</t>
  </si>
  <si>
    <t>2025-01-07 10:35:25</t>
  </si>
  <si>
    <t>SD-057-250107-376058-842</t>
  </si>
  <si>
    <t>2025-01-07 09:44:55</t>
  </si>
  <si>
    <t>【调研】-80+银卡-普通区域-临朐县-颐和嘉园小区-18463658886-1000M-宽带上网投诉-次数0-202501070000166924</t>
  </si>
  <si>
    <t>202501070000166924</t>
  </si>
  <si>
    <t>202501070000166924#宽带账号：18463658886；宽带地址：潍坊临朐县城关街道弥河路颐和嘉园小区16号楼；客户来电反映宽带连接网速慢，要求测速。客户不配合线上指导，要求上门，请协助处理，谢谢！联系电话：18463658886；联系人：先生；来电流水：2025010709420496820837819</t>
  </si>
  <si>
    <t>2025-01-07 09:46:26</t>
  </si>
  <si>
    <t>2025-01-07 09:46:44</t>
  </si>
  <si>
    <t>SD-851-252778-157-19608</t>
  </si>
  <si>
    <t>SD-057-250107-871932-1917</t>
  </si>
  <si>
    <t>2025-01-07 11:37:05</t>
  </si>
  <si>
    <t>80+普通-普通区域-安丘市-东朱戈村自然村-18765180004-300M-魔百和投诉-次数0-202501070000301408</t>
  </si>
  <si>
    <t>202501070000301408</t>
  </si>
  <si>
    <t>202501070000301408#流程受理流水号：20250107113524187651800041070697
客户号码:18765180004
客户姓名:徐**
投诉地市:潍坊
来话流水:2025010711344962020862546
宽带账号:18765180004
宽带账号归属地市:潍坊
宽带账号归属区县:安丘市
故障地址:潍坊安丘市担山镇东朱戈村东朱戈村自然村东朱戈二次追加3号箱朱诸*********
联系电话:15254446003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故障细类:移动高清电视故障(专席)
携转原因:
故障时间:2025-01-07 11:28:48
魔百和单播/组播:组播
具体故障现象:机顶盒无法开机，
客户其他诉求:
魔百和单/组播：组播;宽带小区$[东朱戈村自然村]$</t>
  </si>
  <si>
    <t>2025-01-07 11:44:33</t>
  </si>
  <si>
    <t>2025-01-07 11:45:01</t>
  </si>
  <si>
    <t>SD-057-250107-280594-4431</t>
  </si>
  <si>
    <t>2025-01-07 17:07:01</t>
  </si>
  <si>
    <t>80+金卡-普通区域-潍城区-河东村自然村-18263638965-300M-业务受理宽带-次数0-202501070000601893</t>
  </si>
  <si>
    <t>2025-01-08 17:08:00</t>
  </si>
  <si>
    <t>202501070000601893</t>
  </si>
  <si>
    <t>202501070000601893# 宽带账号:18263638965; 联系电话：18263638965，问题类型：此工单为群障修复工单，根据群障全量闭环修复管理要求，为确保客户网络通畅，请装维人员跟进修复网络问题，谢谢！ 
 群障标题：公告。故障描述：潍坊潍城区河东村自然村光缆故障，预估24小时恢复，请帮忙拦截,如有需要请联系片区装维师傅慈文宇15706307906主叫号码：18263638965.0;该号码仅供参考，请优先联系宽带账号。</t>
  </si>
  <si>
    <t>2025-01-07 17:32:03</t>
  </si>
  <si>
    <t>2025-01-07 17:32:47</t>
  </si>
  <si>
    <t>SD-057-250107-369527-569</t>
  </si>
  <si>
    <t>2025-01-07 09:15:57</t>
  </si>
  <si>
    <t>80+普通-普通区域-寿光市-张屯村-15095119416-1000M-宽带上网投诉-次数0-202501070000134162</t>
  </si>
  <si>
    <t>202501070000134162</t>
  </si>
  <si>
    <t>202501070000134162#宽带账号：15095119416；宽带地址：潍坊寿光市上口镇张屯张屯村张屯村13号箱*；客户来电反映宽带无网络，客户不配合排障，要求师傅上门，请协助处理，谢谢！联系电话：15095119416；联系人：先生；来电流水：2025010709120371020802128。</t>
  </si>
  <si>
    <t>2025-01-07 09:22:18</t>
  </si>
  <si>
    <t>2025-01-07 09:22:39</t>
  </si>
  <si>
    <t>SD-851-329133-21923-27667</t>
  </si>
  <si>
    <t>SD-057-250107-394628-37</t>
  </si>
  <si>
    <t>2025-01-07 07:27:18</t>
  </si>
  <si>
    <t>80+银卡-普通区域-潍城区-中亚商贸城-13508961066-200M-宽带上网投诉-次数0-202501070000090062</t>
  </si>
  <si>
    <t>202501070000090062</t>
  </si>
  <si>
    <t>202501070000090062#流程受理流水号：20250107072611135089610661000173
客户号码:13508961066
客户姓名:董*
投诉地市:潍坊
来话流水:2025010707251943920881099
宽带账号:13508961066
宽带账号归属地市:潍坊
宽带账号归属区县:潍城区
故障地址:潍坊潍城区南关街道健康街永祥苑片区（中亚商贸城）中亚商贸城11#饺子馆旁*********
联系电话:13508961066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光功率:-14.25
故障大类:宽带/电视
故障细类:宽带无法上网
携转原因:
故障时间:2025-01-07 07:26:48
具体故障现象:频繁掉线，
客户其他诉求:
;宽带小区$[中亚商贸城]$</t>
  </si>
  <si>
    <t>2025-01-07 07:29:41</t>
  </si>
  <si>
    <t>2025-01-07 07:30:04</t>
  </si>
  <si>
    <t>SD-057-250107-874561-4447</t>
  </si>
  <si>
    <t>2025-01-07 17:08:13</t>
  </si>
  <si>
    <t>普通区域-昌邑市-采邑新新家园B区-13791693707-100M-宽带上网投诉-次数0-20250107170706X826622389</t>
  </si>
  <si>
    <t>2025-01-08 18:09:00</t>
  </si>
  <si>
    <t>20250107170706X826622389</t>
  </si>
  <si>
    <t xml:space="preserve">流程受理流水号：20250107170259137916937071171284
客户号码:13791693707
客户姓名:张**
投诉地市:潍坊
来话流水:2025010717024563220855427
宽带账号:13791693707
宽带账号归属地市:潍坊
宽带账号归属区县:昌邑市
故障地址:潍坊昌邑市城区建设路采邑新新家园B区采邑新新家园B区8号楼*********
联系电话:13791693707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17:04:16
具体故障现象:光猫亮红灯，
客户其他诉求:客户来电反映家里宽带无法连接使用，光猫只亮电源灯，线上排障不认可，请协助处理，谢谢
</t>
  </si>
  <si>
    <t>2025-01-07 17:09:21</t>
  </si>
  <si>
    <t>2025-01-07 17:10:16</t>
  </si>
  <si>
    <t>SD-057-250107-128469-1907</t>
  </si>
  <si>
    <t>2025-01-07 11:36:36</t>
  </si>
  <si>
    <t>80+普通-普通区域-寿光市-西城首府三期-19577747391-1000M-业务受理宽带-次数0-202501070000300130</t>
  </si>
  <si>
    <t>202501070000300130</t>
  </si>
  <si>
    <t>202501070000300130# 宽带账号:19577747391; 联系电话：19577747391，问题类型：此工单为群障修复工单，根据群障全量闭环修复管理要求，为确保客户网络通畅，请装维人员跟进修复网络问题，谢谢！ 
 群障标题：公告。故障描述：潍坊寿光市西城首府三期光缆故障，预估24小时恢复，请帮忙拦截,如有需要请联系片区装维师傅刘英军15706307730主叫号码：19577747391.0;该号码仅供参考，请优先联系宽带账号。</t>
  </si>
  <si>
    <t>2025-01-07 11:43:54</t>
  </si>
  <si>
    <t>2025-01-07 11:44:09</t>
  </si>
  <si>
    <t>SD-852-314662-607-16430</t>
  </si>
  <si>
    <t>SD-057-250107-186304-1876</t>
  </si>
  <si>
    <t>2025-01-07 11:32:52</t>
  </si>
  <si>
    <t>普通区域-寿光市-东景明村自然村-15064408989-300M-宽带上网投诉-次数0-202501070000293004</t>
  </si>
  <si>
    <t>202501070000293004</t>
  </si>
  <si>
    <t xml:space="preserve">202501070000293004#宽带账号：15064408989；宽带地址：潍坊寿光市上口镇东景明村东景明村自然村扩1号箱*********；客户来电反映移动高清电视无法观看，客户不在现场，家中老人使用无法配合线上指导，要求上门，请协助处理，谢谢！联系电话：本机；联系人：先生/女士；来电流水：2025010711272768120856998。
</t>
  </si>
  <si>
    <t>2025-01-07 11:49:04</t>
  </si>
  <si>
    <t>2025-01-07 11:50:53</t>
  </si>
  <si>
    <t>SD-057-250107-964503-1922</t>
  </si>
  <si>
    <t>2025-01-07 11:38:07</t>
  </si>
  <si>
    <t>80+普通-普通区域-寿光市-南王自然村-13793686123-1000M-魔百和投诉-次数0-20250107113648X823161400</t>
  </si>
  <si>
    <t>20250107113648X823161400</t>
  </si>
  <si>
    <t>【农村网络投诉】流程受理流水号：20250107113607137936861231070970
客户号码:13793686123
客户姓名:王**
投诉地市:潍坊
来话流水:2025010711350676620866570
宽带账号:13793686123
宽带账号归属地市:潍坊
宽带账号归属区县:寿光市
故障地址:潍坊寿光市孙家集街道南王南王村西北4号箱（王景凯）0号楼*********
联系电话:15853624284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光功率:-17.47
故障大类:宽带/电视
故障细类:移动高清电视故障(专席)
携转原因:
故障时间:2025-01-07 11:41:52
魔百和单播/组播:组播
具体故障现象:机顶盒无法开机，
客户其他诉求:
魔百和单/组播：组播</t>
  </si>
  <si>
    <t>2025-01-07 11:42:10</t>
  </si>
  <si>
    <t>2025-01-07 11:42:46</t>
  </si>
  <si>
    <t>SD-851-274851-16661-25279</t>
  </si>
  <si>
    <t>SD-057-250107-042965-1915</t>
  </si>
  <si>
    <t>2025-01-07 11:36:54</t>
  </si>
  <si>
    <t>普通区域-坊子区-南肖家营村自然村-15095288835-300M-宽带上网投诉-次数0-202501070000300145</t>
  </si>
  <si>
    <t>202501070000300145</t>
  </si>
  <si>
    <t>202501070000300145#流程受理流水号：20250107113517150952888351070658
客户号码:15095288835
客户姓名:王**
投诉地市:潍坊
来话流水:2025010711350231620865519
宽带账号:15095288835
宽带账号归属地市:潍坊
宽带账号归属区县:坊子区
故障地址:潍坊坊子区坊子工业发展区（眉村）南肖家营村南肖家营村自然村扩容5号箱*********
联系电话:15095288835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11:36:36
具体故障现象:光猫亮红灯，
客户其他诉求:
;宽带小区$[南肖家营村自然村]$</t>
  </si>
  <si>
    <t>2025-01-07 11:41:35</t>
  </si>
  <si>
    <t>2025-01-07 11:42:03</t>
  </si>
  <si>
    <t>SD-851-249818-18114-13112</t>
  </si>
  <si>
    <t>SD-057-250107-598012-1883</t>
  </si>
  <si>
    <t>2025-01-07 11:34:11</t>
  </si>
  <si>
    <t>普通区域-昌邑市-瑞景苑-13516389804-200M-宽带上网投诉-次数0-202501070000296644</t>
  </si>
  <si>
    <t>2025-01-08 12:35:00</t>
  </si>
  <si>
    <t>202501070000296644</t>
  </si>
  <si>
    <t>202501070000296644#流程受理流水号：20250107113307135163898041069794
客户号码:13516389804
客户姓名:齐**
投诉地市:潍坊
来话流水:2025010711321524520826591
宽带账号:13516389804
宽带账号归属地市:潍坊
宽带账号归属区县:昌邑市
故障地址:潍坊昌邑市奎聚街道利民街瑞景苑9号楼3单元箱*********
联系电话:13516389804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光功率:-14.31
故障大类:宽带/电视
故障细类:宽带无法上网
携转原因:
故障时间:2025-01-07 11:33:14
具体故障现象:电视无法观看
客户其他诉求:尽快
;宽带小区$[瑞景苑]$</t>
  </si>
  <si>
    <t>2025-01-07 11:42:14</t>
  </si>
  <si>
    <t>2025-01-07 11:42:31</t>
  </si>
  <si>
    <t>SD-057-250107-214673-3590</t>
  </si>
  <si>
    <t>2025-01-07 15:27:08</t>
  </si>
  <si>
    <t>【调研】-80+白金-普通区域-诸城市-大高疃自然村-18706678886-300M-宽带上网投诉-次数0-202501070000493667</t>
  </si>
  <si>
    <t>202501070000493667</t>
  </si>
  <si>
    <t>202501070000493667#18706678886客户反映电视无法观看，提示无信号，老人在家不在家，请协助处理。谢谢  联系人：先生 联系电话：本机 来电流水2025010715234740720832338</t>
  </si>
  <si>
    <t>2025-01-07 15:31:21</t>
  </si>
  <si>
    <t>2025-01-07 15:32:21</t>
  </si>
  <si>
    <t>SD-057-250107-726143-568</t>
  </si>
  <si>
    <t>2025-01-07 09:15:54</t>
  </si>
  <si>
    <t>【调研】-普通区域-奎文区-凤鸣郡-18764757322-300M-宽带上网投诉-次数0-202501070000135102 二级督办</t>
  </si>
  <si>
    <t>202501070000135102</t>
  </si>
  <si>
    <t>202501070000135102#流程受理流水号：20250107091532187647573221017099
客户号码:18764757322
客户姓名:高**
投诉地市:潍坊
来话流水:2025010709141780920833265
宽带账号:18764757322
宽带账号归属地市:潍坊
宽带账号归属区县:高新
故障地址:潍坊高新高新城区宝通街凤鸣郡13号楼*********
联系电话:18764757322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故障细类:网速慢/上网掉线(专席)
携转原因:
故障时间:2025-01-07 09:13:30
具体故障现象:网速慢卡顿，
客户其他诉求:
;宽带小区$[凤鸣郡]$</t>
  </si>
  <si>
    <t>2025-01-07 09:21:57</t>
  </si>
  <si>
    <t>2025-01-07 09:25:44</t>
  </si>
  <si>
    <t>SD-851-281431-19549-521</t>
  </si>
  <si>
    <t>SD-057-250107-593784-1858</t>
  </si>
  <si>
    <t>2025-01-07 11:30:03</t>
  </si>
  <si>
    <t>80+普通-普通区域-昌邑市-李戈庄自然村-15069605209-300M-宽带上网投诉-次数0-202501070000292729</t>
  </si>
  <si>
    <t>202501070000292729</t>
  </si>
  <si>
    <t>202501070000292729#潍坊昌邑市北孟镇李戈庄村李戈庄自然村16号箱刘柏福，，15053696486</t>
  </si>
  <si>
    <t>2025-01-07 11:38:13</t>
  </si>
  <si>
    <t>2025-01-07 11:39:28</t>
  </si>
  <si>
    <t>SD-057-250107-172698-4455</t>
  </si>
  <si>
    <t>2025-01-07 17:08:47</t>
  </si>
  <si>
    <t>普通区域-安丘市-前付岗村自然村-18753682585-100M-宽带延伸服务-次数0-202501070000603810</t>
  </si>
  <si>
    <t>2025-01-08 17:09:00</t>
  </si>
  <si>
    <t>202501070000603810</t>
  </si>
  <si>
    <t xml:space="preserve">202501070000603810#流程受理流水号：20250107170622187536825851172371
客户号码:18753682585
客户姓名:耿**
投诉地市:潍坊
来话流水:2025010717040002520872178
宽带账号:18753682585
宽带账号归属地市:潍坊
宽带账号归属区县:安丘市
故障地址:潍坊安丘市景芝镇前付岗村前付岗村自然村前付岗追加7号箱王国华*********
联系电话:13562670984
联系人:先生/女士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故障时间:2025-01-07 17:09:57
具体故障现象:注册闪  光纤问题  捋直插紧光纤线  
重启设备
</t>
  </si>
  <si>
    <t>2025-01-07 17:12:25</t>
  </si>
  <si>
    <t>2025-01-07 17:13:47</t>
  </si>
  <si>
    <t>SD-057-250107-547031-536</t>
  </si>
  <si>
    <t>2025-01-07 09:12:48</t>
  </si>
  <si>
    <t>80+银卡-普通区域-寿光市-公安局家属院东院-13615361608-1000M-宽带上网投诉-次数0-202501070000133234</t>
  </si>
  <si>
    <t>202501070000133234</t>
  </si>
  <si>
    <t xml:space="preserve">202501070000133234#宽带帐号：13615361608宽带地址；潍坊寿光市圣城街道渤海路温泉小区2号楼*********，客户来电反映表示宽带网络无法使用，客户不配合线上指导，要求尽快上门，谢谢！联系电话：13615361608联系人：男士；来电流水：2025010709104044420882992
</t>
  </si>
  <si>
    <t>2025-01-07 09:16:15</t>
  </si>
  <si>
    <t>2025-01-07 09:16:31</t>
  </si>
  <si>
    <t>SD-851-272552-2271-22424</t>
  </si>
  <si>
    <t>SD-057-250107-570428-1921</t>
  </si>
  <si>
    <t>2025-01-07 11:38:02</t>
  </si>
  <si>
    <t>【调研】-(目标)普通区域-昌乐县-同乐花园-15853690168-300M-魔百和投诉-次数0-20250107113641X138719400 二级督办</t>
  </si>
  <si>
    <t>20250107113641X138719400</t>
  </si>
  <si>
    <t>流程受理流水号：20250107113446158536901681070456
客户号码:15853690168
客户姓名:韩**
投诉地市:潍坊
来话流水:2025010711320861420825073
宽带账号:15853690168
宽带账号归属地市:潍坊
宽带账号归属区县:昌乐县
故障地址:潍坊昌乐县经济开发区同乐街同乐花园10号楼*********
联系电话:13562619442
联系人:先生/女士
工单紧急程度:一般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故障细类:移动高清电视故障(专席)
携转原因:
故障时间:2025-01-07 11:28:46
魔百和单播/组播:组播
具体故障现象:电视网络连接失败，拔插网线，重启，网络配置未恢复，请处理，谢谢。
客户其他诉求:
魔百和单/组播：组播</t>
  </si>
  <si>
    <t>2025-01-07 11:42:16</t>
  </si>
  <si>
    <t>SD-057-250107-368942-3569</t>
  </si>
  <si>
    <t>2025-01-07 15:26:06</t>
  </si>
  <si>
    <t>【调研】-普通区域-诸城市-西王门社区小区-18263626232-1000M-宽带上网投诉-次数0-202501070000495469</t>
  </si>
  <si>
    <t>202501070000495469</t>
  </si>
  <si>
    <t>202501070000495469#流程受理流水号：20250107152509182636262321138595
客户号码:18263626232
客户姓名:高**
投诉地市:潍坊
来话流水:2025010715244018720845081
宽带账号:18263626232
账号归属区县:寿光羊口乡镇营业厅
联系电话:17610053318
联系人:先生/女士
宽带地址:潍坊
工单紧急程度:非常紧急
是否投诉倾向:否
是否重复投诉:否
是否携转意向:否
是否有升级投诉倾向:否
*业务名称:业务融合移机流程宽带+OTT
投诉内容:手机号码：18263626232，【问题描述】客户已办理宽带业务，有开通单，要求装维尽快联系上门，请处理，谢谢。联系电话：17610053318，联系人：先生/女士，录音流水号：2025010715244018720845081。受理明细：531920062399999999。
在途开通单信息：536250105718968008，18263626232，2025-01-05 14:25:20，业务融合移机流程宽带+OTT，处理中，装维选址
是否到厅:否
业务名称:业务融合移机流程宽带+OTT
;宽带小区$[西王门社区小区]$</t>
  </si>
  <si>
    <t>2025-01-07 15:28:15</t>
  </si>
  <si>
    <t>2025-01-07 15:28:41</t>
  </si>
  <si>
    <t>SD-852-309045-901-24277</t>
  </si>
  <si>
    <t>SD-057-250107-028534-4386</t>
  </si>
  <si>
    <t>2025-01-07 17:02:54</t>
  </si>
  <si>
    <t>【调研】-80+银卡-普通区域-昌乐县-福荣世家-15065620250-300M-宽带上网投诉-次数0-202501070000595196</t>
  </si>
  <si>
    <t>2025-01-08 18:03:00</t>
  </si>
  <si>
    <t>202501070000595196</t>
  </si>
  <si>
    <t>202501070000595196#流程受理流水号：20250107170049150656202501170586
客户号码:15065620250
客户姓名:蔡**
投诉地市:潍坊
来话流水:2025010716554361120858750
宽带账号:15065620250
宽带账号归属地市:潍坊
宽带账号归属区县:昌乐县
故障地址:潍坊昌乐县城关街道方山路福荣世家5号楼*********
联系电话:15065620250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故障细类:宽带网速慢/卡顿
携转原因:
故障时间:2025-01-07 17:02:03
具体故障现象:提示网络无法连接，请师傅前期维修
客户其他诉求:
;宽带小区$[福荣世家]$</t>
  </si>
  <si>
    <t>2025-01-07 17:11:12</t>
  </si>
  <si>
    <t>2025-01-07 17:16:22</t>
  </si>
  <si>
    <t>SD-851-326875-140604-29994</t>
  </si>
  <si>
    <t>SD-057-250107-102639-4425</t>
  </si>
  <si>
    <t>2025-01-07 17:06:47</t>
  </si>
  <si>
    <t>【调研】-80+普通-普通区域-潍城区-大崖头自然村-15269633887-100M-业务受理宽带-次数0-202501070000600807</t>
  </si>
  <si>
    <t>2025-01-08 17:07:00</t>
  </si>
  <si>
    <t>202501070000600807</t>
  </si>
  <si>
    <t>202501070000600807#【已关注中国移动10086微信公众号】 宽带账号:15269633887; 联系电话：15269633887，问题类型：此工单为群障修复工单，根据群障全量闭环修复管理要求，为确保客户网络通畅，请装维人员跟进修复网络问题，谢谢！ 
 群障标题：公告。故障描述：潍坊潍城区大崖头自然村光缆故障，预估24小时恢复，请帮忙拦截,如有需要请联系片区装维师傅张翔宇15706307859主叫号码：15269633887.0;该号码仅供参考，请优先联系宽带账号。</t>
  </si>
  <si>
    <t>2025-01-07 17:18:23</t>
  </si>
  <si>
    <t>2025-01-07 17:18:39</t>
  </si>
  <si>
    <t>SD-057-250107-328194-6416</t>
  </si>
  <si>
    <t>2025-01-07 20:38:02</t>
  </si>
  <si>
    <t>普通区域-安丘市-曹家河村自然村-13964718723-300M-宽带上网投诉-次数0-20250107203504X304949675</t>
  </si>
  <si>
    <t>20250107203504X304949675</t>
  </si>
  <si>
    <t xml:space="preserve">【农村网络投诉】流程受理流水号：20250107203352139647187231219469
客户号码:13964718723
客户姓名:曹**
投诉地市:潍坊
来话流水:2025010720332951820823446
宽带账号:13964718723
宽带账号归属地市:潍坊
宽带账号归属区县:安丘市
故障地址:潍坊安丘市柘山镇曹家河村曹家河村自然村3号箱曹培国*********
联系电话:13964718723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20:34:53
具体故障现象:光猫亮红灯，
客户其他诉求:
</t>
  </si>
  <si>
    <t>2025-01-07 20:41:53</t>
  </si>
  <si>
    <t>2025-01-07 20:42:19</t>
  </si>
  <si>
    <t>SD-057-250107-427031-1918</t>
  </si>
  <si>
    <t>2025-01-07 11:37:10</t>
  </si>
  <si>
    <t>【调研】-80+金卡-普通区域-奎文区-盛世香榭里-15908053361-300M-宽带上网投诉-次数0-202501070000301616</t>
  </si>
  <si>
    <t>202501070000301616</t>
  </si>
  <si>
    <t>202501070000301616#流程受理流水号：20250107113456159080533611070529
客户号码:15908053361
客户姓名:常**
投诉地市:潍坊
来话流水:2025010711325169620835162
宽带账号:15908053361
宽带账号归属地市:潍坊
宽带账号归属区县:寒亭区
故障地址:潍坊奎文区乐川街盛世香榭丽19-2001
联系电话:15908053361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故障细类:网速慢/上网掉线(专席)
携转原因:
故障时间:2025-01-07 11:35:58
具体故障现象:网速慢卡顿，路由器是千兆，网线是超5类网线
客户其他诉求:
;宽带小区$[盛世香榭里]$</t>
  </si>
  <si>
    <t>2025-01-07 11:52:32</t>
  </si>
  <si>
    <t>2025-01-07 11:57:12</t>
  </si>
  <si>
    <t>SD-852-317441-2726-8744</t>
  </si>
  <si>
    <t>2025-01-07 15:26:12</t>
  </si>
  <si>
    <t>普通区域-诸城市-永康佳苑-15265624178-300M-宽带上网投诉-次数0-20250107152526X726981440 一级督办</t>
  </si>
  <si>
    <t>20250107152526X726981440</t>
  </si>
  <si>
    <t>2025-01-07 15:42:43</t>
  </si>
  <si>
    <t>2025-01-07 15:43:33</t>
  </si>
  <si>
    <t>SD-851-238203-24601-2562</t>
  </si>
  <si>
    <t>SD-057-250107-841539-3533</t>
  </si>
  <si>
    <t>2025-01-07 15:20:28</t>
  </si>
  <si>
    <t>80+普通-普通区域-寿光市-商业小区-18765193195-300M-宽带延伸服务-次数0-202501070000490275</t>
  </si>
  <si>
    <t>202501070000490275</t>
  </si>
  <si>
    <t xml:space="preserve">202501070000490275#流程受理流水号：20250107151805187651931951136189
客户号码:18765193195
客户姓名:王**
投诉地市:潍坊
来话流水:2025010715142974820898075
宽带账号:18765193195
宽带账号归属地市:潍坊
宽带账号归属区县:寿光市
故障地址:潍坊寿光市圣城街道金光街商业小区4号楼*********
联系电话:18765193195
联系人:先生/女士
工单紧急程度:一般
是否有升级投诉倾向:否
是否重复投诉:否
是否携转意向:否
是否投诉倾向:否
是否智能网关:智能网关
当前是否在线:是
接入方式:FTTH
是否质差终端:无质差信息
光功率:-21.19
故障大类:宽带/电视
故障细类:宽带延伸服务
携转原因:
故障时间:2025-01-07 15:16:43
具体故障现象:网络电视无法观看，要求上门
</t>
  </si>
  <si>
    <t>2025-01-07 15:38:15</t>
  </si>
  <si>
    <t>2025-01-07 15:38:41</t>
  </si>
  <si>
    <t>SD-851-262008-1493-5520</t>
  </si>
  <si>
    <t>SD-057-250107-843072-3361</t>
  </si>
  <si>
    <t>80+金卡-普通区域-潍城区-王家庄子自然村-15153615357-200M-宽带上网投诉-次数0-202501070000464223</t>
  </si>
  <si>
    <t>2025-01-08 15:56:00</t>
  </si>
  <si>
    <t>202501070000464223</t>
  </si>
  <si>
    <t>202501070000464223#宽带账号：15153615357；宽带地址：潍坊潍城区望留街道王家庄子王家庄子自然村从西向东五条路路北200米12;客户来电反映宽带宽带网速慢卡顿，经查询客户侧为质差终端，请协助上门更换终端并一并处理故障问题，谢谢！联系电话：17865636262；来电流水：2025010714530378620889821。</t>
  </si>
  <si>
    <t>2025-01-07 15:01:23</t>
  </si>
  <si>
    <t>2025-01-07 15:01:51</t>
  </si>
  <si>
    <t>SD-057-250107-937456-3349</t>
  </si>
  <si>
    <t>2025-01-07 14:53:40</t>
  </si>
  <si>
    <t>普通区域-昌邑市-服装城-15954404235-100M-宽带上网投诉-次数0-202501070000462307</t>
  </si>
  <si>
    <t>2025-01-08 15:54:00</t>
  </si>
  <si>
    <t>202501070000462307</t>
  </si>
  <si>
    <t xml:space="preserve">202501070000462307#宽带账号：  15954404235；宽带地址：潍坊昌邑市石埠镇石埠镇区政府街道 ；客户来电反映宽需要接线，无法配合线上指导/客户不配合排障，要求上门，请协助处理，谢谢！联系电话：  15954404235；联系人： 15954404235 ；来电流水：2025010714520862620876560 。 
</t>
  </si>
  <si>
    <t>2025-01-07 14:54:59</t>
  </si>
  <si>
    <t>2025-01-07 14:55:48</t>
  </si>
  <si>
    <t>SD-057-250107-170256-4442</t>
  </si>
  <si>
    <t>2025-01-07 17:07:27</t>
  </si>
  <si>
    <t>80+金卡-普通区域-奎文区-上河园小区-15965089678-300M-业务受理宽带-次数0-202501070000600507</t>
  </si>
  <si>
    <t>202501070000600507</t>
  </si>
  <si>
    <t>202501070000600507# 宽带账号:15965089678; 联系电话：15965089678，问题类型：此工单为群障修复工单，根据群障全量闭环修复管理要求，为确保客户网络通畅，请装维人员跟进修复网络问题，谢谢！ 
 群障标题：公告。故障描述：上河园小区主叫号码：15054578607.0;该号码仅供参考，请优先联系宽带账号。</t>
  </si>
  <si>
    <t>2025-01-07 17:32:56</t>
  </si>
  <si>
    <t>2025-01-07 17:37:42</t>
  </si>
  <si>
    <t>SD-057-250107-623798-867</t>
  </si>
  <si>
    <t>2025-01-07 09:47:02</t>
  </si>
  <si>
    <t>普通区域-潍城区-潍城区玉清街圆通快递-18953698716-300M-宽带上网投诉-次数0-202501070000170049</t>
  </si>
  <si>
    <t>202501070000170049</t>
  </si>
  <si>
    <t xml:space="preserve">202501070000170049#宽带账号：18953698716；宽带地址：潍坊潍城区北关街道向阳路潍城区玉清街圆通快递；客户来电反映宽带网速很慢，要求师傅上门，请协助处理，谢谢！联系电话：18953698716；联系人：先生；来电流水：2025010709441861520872161。 </t>
  </si>
  <si>
    <t>2025-01-07 09:50:11</t>
  </si>
  <si>
    <t>2025-01-07 09:50:54</t>
  </si>
  <si>
    <t>SD-057-250107-257341-3575</t>
  </si>
  <si>
    <t>2025-01-07 15:26:28</t>
  </si>
  <si>
    <t>【调研】-80+金卡-普通区域-青州市-青州旭馨苑小区-18863671722-500M-业务受理宽带-次数0-202501070000495499</t>
  </si>
  <si>
    <t>202501070000495499</t>
  </si>
  <si>
    <t>202501070000495499# 宽带账号:18863671722; 联系电话：18863671722，问题类型：此工单为群障修复工单，根据群障全量闭环修复管理要求，为确保客户网络通畅，请装维人员跟进修复网络问题，谢谢！ 
 群障标题：公告。故障描述：潍坊青州市青州旭馨苑小区光缆故障，预估24小时恢复，请帮忙拦截,如有需要请联系片区装维师傅刘安平15706307635主叫号码：18863671722.0;该号码仅供参考，请优先联系宽带账号。</t>
  </si>
  <si>
    <t>2025-01-07 15:47:02</t>
  </si>
  <si>
    <t>2025-01-07 15:47:20</t>
  </si>
  <si>
    <t>SD-851-314566-11528-24946</t>
  </si>
  <si>
    <t>SD-057-250107-816742-4439</t>
  </si>
  <si>
    <t>2025-01-07 17:07:22</t>
  </si>
  <si>
    <t>80+普通-普通区域-诸城市-人民家园二期-15005362342-300M-业务受理宽带-次数0-202501070000601419</t>
  </si>
  <si>
    <t>202501070000601419</t>
  </si>
  <si>
    <t>202501070000601419# 宽带账号:15005362342; 联系电话：15005362342，问题类型：此工单为群障修复工单，根据群障全量闭环修复管理要求，为确保客户网络通畅，请装维人员跟进修复网络问题，谢谢！ 
 群障标题：公告。故障描述：主干光纤断或OLT检测不到预期的光信号（LOS）主叫号码：18706686105.0;该号码仅供参考，请优先联系宽带账号。</t>
  </si>
  <si>
    <t>2025-01-07 17:08:09</t>
  </si>
  <si>
    <t>2025-01-07 17:08:27</t>
  </si>
  <si>
    <t>SD-057-250107-586943-6367</t>
  </si>
  <si>
    <t>2025-01-07 20:31:27</t>
  </si>
  <si>
    <t>80+白金-普通区域-寒亭区-龙润花园小区-15163671199-1000M-宽带上网投诉-次数0-202501070000741961</t>
  </si>
  <si>
    <t>202501070000741961</t>
  </si>
  <si>
    <t xml:space="preserve">202501070000741961#宽带账号：15163671199；宽带地址：潍坊寒亭区开元街道海龙路龙润花园小区7号楼*********；客户来电反映宽带 电视不能看，经查询客户侧为质差机顶盒，请协助上门更换终端并一并处理故障问题，谢谢！联系电话：***；联系人：15163671199；来电流水2025010720273777120897283。 
</t>
  </si>
  <si>
    <t>2025-01-07 20:42:23</t>
  </si>
  <si>
    <t>2025-01-07 20:42:45</t>
  </si>
  <si>
    <t>SD-851-226099-33750-2810</t>
  </si>
  <si>
    <t>SD-057-250107-872549-563</t>
  </si>
  <si>
    <t>2025-01-07 09:15:36</t>
  </si>
  <si>
    <t>普通区域-寿光市-胡营全福元沿街-19953658329-300M-宽带上网投诉-次数0-202501070000133807</t>
  </si>
  <si>
    <t>202501070000133807</t>
  </si>
  <si>
    <t>202501070000133807#流程受理流水号：20250107091350199536583291016456
客户号码:19953658329
客户姓名:徐**
投诉地市:潍坊
来话流水:2025010709132710520821460
宽带账号:19953658329
账号归属区县:寿光市国庆通讯器材经营部（社区）
联系电话:19953658329
联系人:先生/女士
宽带地址:潍坊
工单紧急程度:一般
是否投诉倾向:否
是否重复投诉:否
是否携转意向:否
是否有升级投诉倾向:否
*业务名称:业务融合移机流程宽带
投诉内容:手机号码：19953658329，【问题描述】客户已办理宽带业务，有开通单，要求装维尽快联系上门，请处理，谢谢。联系电话：19953658329，联系人：先生/女士，录音流水号：2025010709132710520821460。受理明细：531920062399999999。
在途开通单信息：536241226351725198，19953658329，2024-12-26 19:03:52，业务融合移机流程宽带，处理中，手写判断和地址录入
是否到厅:否
业务名称:业务融合移机流程宽带
;宽带小区$[胡营全福元沿街]$</t>
  </si>
  <si>
    <t>2025-01-07 09:19:31</t>
  </si>
  <si>
    <t>2025-01-07 09:19:57</t>
  </si>
  <si>
    <t>SD-852-290187-2106-11226</t>
  </si>
  <si>
    <t>SD-057-250107-419532-532</t>
  </si>
  <si>
    <t>2025-01-07 09:12:11</t>
  </si>
  <si>
    <t>【调研】-普通区域-寿光市-西岔河二-13863604477-300M-宽带上网投诉-次数0-202501070000131150</t>
  </si>
  <si>
    <t>202501070000131150</t>
  </si>
  <si>
    <t>202501070000131150#宽带账号：13863604477；宽带地址：潍坊寿光市侯镇西岔河二村西岔河二扩8号箱*********；客户来电反映宽带无法使用，客户不在现场，无法配合线上指导/客户不配合排障，要求上门，请协助处理，谢谢！！来电流水：2025010709014376420867671，联系电话：15065602923</t>
  </si>
  <si>
    <t>2025-01-07 09:17:39</t>
  </si>
  <si>
    <t>2025-01-07 09:19:00</t>
  </si>
  <si>
    <t>SD-057-250107-425738-3581</t>
  </si>
  <si>
    <t>2025-01-07 15:26:44</t>
  </si>
  <si>
    <t>普通区域-诸城市-土墙工业园（小微）-18765623776-300M-宽带延伸服务-次数0-202501070000494264</t>
  </si>
  <si>
    <t>2025-01-07 15:48:28</t>
  </si>
  <si>
    <t>2025-01-07 15:50:51</t>
  </si>
  <si>
    <t>SD-057-250107-054731-3324</t>
  </si>
  <si>
    <t>2025-01-07 14:50:09</t>
  </si>
  <si>
    <t>【调研】-80+银卡-普通区域-青州市-赵家庄村-13465712469-300M-魔百和投诉-次数0-20250107144816X496009169</t>
  </si>
  <si>
    <t>20250107144816X496009169</t>
  </si>
  <si>
    <t>【农村网络投诉】流程受理流水号：20250107144603134657124691125520
客户号码:13465712469
客户姓名:赵**
投诉地市:潍坊
来话流水:2025010714452011620878445
宽带账号:13465712469
宽带账号归属地市:潍坊
宽带账号归属区县:青州市
故障地址:潍坊青州市王坟镇赵家庄村赵家庄村扩14号箱（上街西孙学堂）*********
联系电话:13465712469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故障细类:移动高清电视故障(专席)
携转原因:
故障时间:2025-01-07 14:46:29
魔百和单播/组播:组播
具体故障现象:电视机提示无信号，客户来电反映移动高清电视无法观看， 我处正常排查未恢复，请协助处理谢谢
客户其他诉求:
魔百和单/组播：组播</t>
  </si>
  <si>
    <t>2025-01-07 14:57:06</t>
  </si>
  <si>
    <t>2025-01-07 14:57:28</t>
  </si>
  <si>
    <t>SD-057-250107-184920-3373</t>
  </si>
  <si>
    <t>2025-01-07 14:56:34</t>
  </si>
  <si>
    <t>80+银卡-普通区域-高密市-潍坊市高密市醴泉街道顺河路新新家园-18366390631-300M-业务受理宽带-次数0-202501070000464266</t>
  </si>
  <si>
    <t>202501070000464266</t>
  </si>
  <si>
    <t>202501070000464266# 宽带账号:18366390631; 联系电话：18366390631，问题类型：此工单为群障修复工单，根据群障全量闭环修复管理要求，为确保客户网络通畅，请装维人员跟进修复网络问题，谢谢！ 
 群障标题：公告。故障描述：潍坊市高密市醴泉街道顺河路新新家园主叫号码：18366390631.0;该号码仅供参考，请优先联系宽带账号。</t>
  </si>
  <si>
    <t>2025-01-07 14:58:38</t>
  </si>
  <si>
    <t>2025-01-07 14:59:09</t>
  </si>
  <si>
    <t>SD-852-306856-497-16799</t>
  </si>
  <si>
    <t>SD-057-250107-735941-3587</t>
  </si>
  <si>
    <t>2025-01-07 15:26:56</t>
  </si>
  <si>
    <t>【调研】-普通区域-安丘市-温家坡子村自然村-15965034959-200M-业务受理宽带-次数0-202501070000497274</t>
  </si>
  <si>
    <t>2025-01-08 15:27:00</t>
  </si>
  <si>
    <t>202501070000497274</t>
  </si>
  <si>
    <t>202501070000497274# 宽带账号:15965034959; 联系电话：15965034959，问题类型：此工单为群障修复工单，根据群障全量闭环修复管理要求，为确保客户网络通畅，请装维人员跟进修复网络问题，谢谢！ 
 群障标题：公告。故障描述：潍坊安丘市温家坡子村自然村主缆故障，预估24小时恢复，请帮忙拦截。主叫号码：15965034959.0;该号码仅供参考，请优先联系宽带账号。</t>
  </si>
  <si>
    <t>2025-01-07 15:28:26</t>
  </si>
  <si>
    <t>2025-01-07 15:28:53</t>
  </si>
  <si>
    <t>SD-057-250107-289756-3576</t>
  </si>
  <si>
    <t>2025-01-07 15:26:33</t>
  </si>
  <si>
    <t>【调研】-80+金卡-普通区域-高密市-绿苑小区四期-15963473510-1000M-业务受理宽带-次数0-202501070000497233</t>
  </si>
  <si>
    <t>202501070000497233</t>
  </si>
  <si>
    <t>202501070000497233# 宽带账号:15963473510; 联系电话：15963473510，问题类型：此工单为群障修复工单，根据群障全量闭环修复管理要求，为确保客户网络通畅，请装维人员跟进修复网络问题，谢谢！ 
 群障标题：公告。故障描述：潍坊高密市绿苑小区四期光缆故障，预估24小时恢复，请帮忙拦截,如有需要请联系片区装维师傅单文涛15706307281主叫号码：15963473510.0;该号码仅供参考，请优先联系宽带账号。</t>
  </si>
  <si>
    <t>2025-01-07 15:28:12</t>
  </si>
  <si>
    <t>2025-01-07 15:28:29</t>
  </si>
  <si>
    <t>SD-851-302179-15190-20292</t>
  </si>
  <si>
    <t>2025-01-07 17:07:08</t>
  </si>
  <si>
    <t>普通区域-潍城区-南乐埠自然村-15964590784-200M-业务受理宽带-次数0-202501070000601037 一级督办</t>
  </si>
  <si>
    <t>202501070000601037</t>
  </si>
  <si>
    <t>2025-01-07 17:38:15</t>
  </si>
  <si>
    <t>2025-01-07 17:38:36</t>
  </si>
  <si>
    <t>SD-851-245713-11229-29195</t>
  </si>
  <si>
    <t>SD-057-250107-709815-3354</t>
  </si>
  <si>
    <t>2025-01-07 14:54:13</t>
  </si>
  <si>
    <t>普通区域-寿光市-付邵-18364629226-1000M-宽带上网投诉-次数0-202501070000461905</t>
  </si>
  <si>
    <t>202501070000461905</t>
  </si>
  <si>
    <t>202501070000461905#宽带账号：18364629226；宽带地址：潍坊寿光市上口镇付吴邵村一村付邵付邵；客户来电反映 移动高清故障，无法配合线上指导/客户不配合排障，要求上门，请协助处理，谢谢！联系电话：18364629226；联系人：先生；来电流水：2025010714471376120806103。</t>
  </si>
  <si>
    <t>2025-01-07 14:59:21</t>
  </si>
  <si>
    <t>2025-01-07 14:59:39</t>
  </si>
  <si>
    <t>SD-851-329108-11844-4378</t>
  </si>
  <si>
    <t>SD-057-250107-025461-3392</t>
  </si>
  <si>
    <t>普通区域-诸城市-西新庄自然村-15689810696-300M-宽带上网投诉-次数0-202501070000469161</t>
  </si>
  <si>
    <t>202501070000469161</t>
  </si>
  <si>
    <t>202501070000469161#马**15689810696  
号码归属地潍坊诸城 － 诸城-龙都代理商管理中心
客户来电反映在
潍坊诸城市龙都街道西新庄西新庄自然村西新庄村北
宽带无法上网，电视无法观看，
要求上门查看一下，请协助处理，谢谢联系电话15689810696  
2025010714563166920839904</t>
  </si>
  <si>
    <t>2025-01-07 15:00:40</t>
  </si>
  <si>
    <t>2025-01-07 15:01:12</t>
  </si>
  <si>
    <t>SD-057-250107-962178-6423</t>
  </si>
  <si>
    <t>2025-01-07 20:38:17</t>
  </si>
  <si>
    <t>普通区域-寿光市-学仕华庭-17852466456-300M-宽带上网投诉-次数0-20250107203723X443632829</t>
  </si>
  <si>
    <t>20250107203723X443632829</t>
  </si>
  <si>
    <t xml:space="preserve">流程受理流水号：20250107203700178524664561219958
客户号码:17852466456
客户姓名:韩**
投诉地市:潍坊
来话流水:2025010720355960320834694
宽带账号:17852466456
宽带账号归属地市:潍坊
宽带账号归属区县:寿光市
故障地址:潍坊寿光市田柳田柳中心街学仕华庭5号楼*********
联系电话:17852466456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20:40:53
具体故障现象:PON灯闪，
客户其他诉求:
</t>
  </si>
  <si>
    <t>2025-01-07 20:48:50</t>
  </si>
  <si>
    <t>SD-851-305243-5935-21673</t>
  </si>
  <si>
    <t>SD-057-250107-867532-556</t>
  </si>
  <si>
    <t>2025-01-07 09:14:41</t>
  </si>
  <si>
    <t>【调研】-80+白金-普通区域-潍城区-金泰名苑-13863600865-1000M-宽带上网投诉-次数0-20250107091341X421533331</t>
  </si>
  <si>
    <t>20250107091341X421533331</t>
  </si>
  <si>
    <t xml:space="preserve">流程受理流水号：20250107090801138636008651014241
客户号码:13863600865
客户姓名:王**
投诉地市:潍坊
来话流水:2025010709045874720808168
宽带账号:13863600865
宽带账号归属地市:潍坊
宽带账号归属区县:潍城区
故障地址:潍坊潍城区西关街道东风西街金泰名苑8号楼*********
联系电话:13863600865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故障细类:宽带网速慢/卡顿
携转原因:
故障时间:2025-01-07 09:12:22
网站/APP/游戏名称:抖音
具体故障现象:视频无法播放，
客户其他诉求:
</t>
  </si>
  <si>
    <t>2025-01-07 09:15:53</t>
  </si>
  <si>
    <t>2025-01-07 09:16:32</t>
  </si>
  <si>
    <t>SD-851-329378-11284-15842</t>
  </si>
  <si>
    <t>SD-057-250107-132650-6363</t>
  </si>
  <si>
    <t>2025-01-07 20:30:24</t>
  </si>
  <si>
    <t>【调研】-80+普通-(目标)普通区域-青州市-东西荒村-15288826765-300M-宽带上网投诉-次数0-202501070000740399 二级督办</t>
  </si>
  <si>
    <t>202501070000740399</t>
  </si>
  <si>
    <t xml:space="preserve">202501070000740399#宽带账号：15288826765；宽带地址：潍坊青州市东夏镇张季村；客户来电反映宽带网速很慢，要求师傅上门，请协助处理，谢谢！联系电话：15288826765；联系人：先生；来电流水：2025010720262257620891504 </t>
  </si>
  <si>
    <t>2025-01-07 20:38:30</t>
  </si>
  <si>
    <t>2025-01-07 20:38:49</t>
  </si>
  <si>
    <t>SD-057-250107-371485-1366</t>
  </si>
  <si>
    <t>2025-01-07 10:36:29</t>
  </si>
  <si>
    <t>FTTR-普通区域-寿光市-寿光西关村-13280778036-1000M-业务受理宽带-次数0-202501070000228528</t>
  </si>
  <si>
    <t>202501070000228528</t>
  </si>
  <si>
    <t>202501070000228528# 宽带账号:13280778036; 联系电话：13280778036，问题类型：此工单为群障修复工单，根据群障全量闭环修复管理要求，为确保客户网络通畅，请装维人员跟进修复网络问题，谢谢！ 
 群障标题：公告。故障描述：寿光西关村主叫号码：15053635667.0;该号码仅供参考，请优先联系宽带账号。</t>
  </si>
  <si>
    <t>2025-01-07 11:02:51</t>
  </si>
  <si>
    <t>SD-851-340085-13933-17796</t>
  </si>
  <si>
    <t>SD-057-250107-843029-846</t>
  </si>
  <si>
    <t>2025-01-07 09:45:55</t>
  </si>
  <si>
    <t>【调研】-80+银卡-(目标)普通区域-潍城区-鲁发名城东区-15805360101-1000M-业务受理宽带-次数0-202501070000169969</t>
  </si>
  <si>
    <t>202501070000169969</t>
  </si>
  <si>
    <t>202501070000169969#【已关注中国移动10086微信公众号】 宽带账号:15805360101; 联系电话：15805360101，问题类型：此工单为群障修复工单，根据群障全量闭环修复管理要求，为确保客户网络通畅，请装维人员跟进修复网络问题，谢谢！ 
 群障标题：公告。故障描述：潍坊潍城区鲁发名城东区光缆故障，预估24小时恢复，请帮忙拦截,如有需要请联系片区装维师傅姚国强15706307905主叫号码：13863616857.0;该号码仅供参考，请优先联系宽带账号。</t>
  </si>
  <si>
    <t>2025-01-07 09:51:02</t>
  </si>
  <si>
    <t>2025-01-07 09:51:25</t>
  </si>
  <si>
    <t>SD-851-262545-4863-26199</t>
  </si>
  <si>
    <t>SD-057-250107-023419-892</t>
  </si>
  <si>
    <t>2025-01-07 09:49:48</t>
  </si>
  <si>
    <t>普通区域-寒亭区-苏杭花园小区-18764729150-300M-宽带上网投诉-次数0-202501070000174483</t>
  </si>
  <si>
    <t>202501070000174483</t>
  </si>
  <si>
    <t xml:space="preserve">202501070000174483#【已关注中国移动10086微信公众号】流程受理流水号：20250107094930187647291501029797
客户号码:18764729150
客户姓名:季**
投诉地市:潍坊
来话流水:2025010709491728420848800
宽带账号:18764729150
宽带账号归属地市:潍坊
宽带账号归属区县:寒亭区
故障地址:潍坊寒亭区经济开发区月河路苏杭花园小区13号楼*********
联系电话:18764729150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光功率:-18.92
故障大类:宽带/电视
故障细类:宽带无法上网
携转原因:
故障时间:2025-01-07 09:49:36
具体故障现象:光猫亮红灯，
客户其他诉求:客户侧为质差终端，要求上门更换终端并一并处理故障问题。
</t>
  </si>
  <si>
    <t>2025-01-07 09:51:47</t>
  </si>
  <si>
    <t>2025-01-07 09:52:06</t>
  </si>
  <si>
    <t>SD-057-250107-938147-3559</t>
  </si>
  <si>
    <t>2025-01-07 15:24:17</t>
  </si>
  <si>
    <t>普通区域-安丘市-李水崖村自然村-18764655741-500M-宽带延伸服务-次数0-202501070000494043</t>
  </si>
  <si>
    <t>202501070000494043</t>
  </si>
  <si>
    <t xml:space="preserve">202501070000494043#流程受理流水号：20250107152312187646557411137908
客户号码:18764655741
客户姓名:赵*
投诉地市:潍坊
来话流水:2025010715215681520805397
宽带账号:18764655741
宽带账号归属地市:潍坊
宽带账号归属区县:安丘市
故障地址:潍坊安丘市景芝镇李水崖村李水崖村自然村李水崖村潘培善*********
联系电话:18764655741
联系人:先生/女士
工单紧急程度:一般
是否有升级投诉倾向:否
是否重复投诉:否
是否携转意向:否
是否投诉倾向:否
是否智能网关:非智能网关
当前是否在线:否
接入方式:FTTH
是否质差终端:无质差信息
光功率:无
故障大类:宽带/电视
故障细类:宽带延伸服务
携转原因:
故障时间:2025-01-07 15:23:32
具体故障现象:客户要求装维师傅上门为其安装网线，请尽快联系安装
</t>
  </si>
  <si>
    <t>2025-01-07 15:28:35</t>
  </si>
  <si>
    <t>2025-01-07 15:30:42</t>
  </si>
  <si>
    <t>SD-851-254897-13210-29082</t>
  </si>
  <si>
    <t>SD-057-250107-163847-3552</t>
  </si>
  <si>
    <t>2025-01-07 15:23:39</t>
  </si>
  <si>
    <t>普通区域-安丘市-许营河北村自然村（含陈家屋子、石旺庄）-13455627117-1000M-宽带上网投诉-次数0-202501070000493707</t>
  </si>
  <si>
    <t>202501070000493707</t>
  </si>
  <si>
    <t>202501070000493707#流程受理流水号：20250107152236134556271171137696
客户号码:13455627117
客户姓名:刘**
投诉地市:潍坊
来话流水:2025010715221912720810842
宽带账号:13455627117
账号归属区县:安丘宇均通讯器材服务部（社区）
联系电话:13455627117
联系人:先生/女士
宽带地址:潍坊
工单紧急程度:非常紧急
是否投诉倾向:否
是否重复投诉:否
是否携转意向:否
是否有升级投诉倾向:否
*业务名称:业务融合开机流程宽带+全光WiFi+FTTR组网
投诉内容:手机号码：13455627117，【问题描述】客户已办理宽带业务，有开通单，要求装维尽快联系上门，请处理，谢谢。联系电话：13455627117，联系人：先生/女士，录音流水号：2025010715221912720810842。受理明细：531920062399999999。
在途开通单信息：536250103825044124，13455627117，2025-01-03 17:23:37，业务融合开机流程宽带+全光WiFi+FTTR组网，处理中，黄单建设（楼宇）
是否到厅:否
业务名称:业务融合开机流程宽带+全光WiFi+FTTR组网
;宽带小区$[许营河北村自然村（含陈家屋子、石旺庄）]$</t>
  </si>
  <si>
    <t>2025-01-07 15:25:01</t>
  </si>
  <si>
    <t>2025-01-07 15:25:26</t>
  </si>
  <si>
    <t>SD-851-324664-16366-28579</t>
  </si>
  <si>
    <t>SD-057-250107-259647-44</t>
  </si>
  <si>
    <t>2025-01-07 07:35:35</t>
  </si>
  <si>
    <t>80+普通-普通区域-奎文区-江山帝景-15963434856-200M-宽带上网投诉-次数0-202501070000091647</t>
  </si>
  <si>
    <t>202501070000091647</t>
  </si>
  <si>
    <t>202501070000091647#【已关注中国移动10086微信公众号】流程受理流水号：20250107073440159634348561000225
客户号码:15963434856
客户姓名:程**
投诉地市:潍坊
来话流水:2025010707341271420882911
宽带账号:15963434856
宽带账号归属地市:潍坊
宽带账号归属区县:奎文区
故障地址:潍坊奎文区北苑街道玉清街新华医院片区（江山帝景）17号楼*********
联系电话:15963434856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光功率:-17.49
故障大类:宽带/电视
故障细类:宽带网速慢/卡顿
携转原因:
故障时间:2025-01-07 07:35:02
具体故障现象:用户无法提供具体故障现象，
客户其他诉求:
;宽带小区$[江山帝景]$</t>
  </si>
  <si>
    <t>2025-01-07 07:37:05</t>
  </si>
  <si>
    <t>2025-01-07 07:40:05</t>
  </si>
  <si>
    <t>SD-057-250107-375019-39</t>
  </si>
  <si>
    <t>2025-01-07 07:30:40</t>
  </si>
  <si>
    <t>80+银卡-FTTR-普通区域-奎文区-静馨家园-13806369906-1000M-宽带上网投诉-次数0-202501070000092138</t>
  </si>
  <si>
    <t>202501070000092138</t>
  </si>
  <si>
    <t>202501070000092138#流程受理流水号：20250107072855138063699061000198
客户号码:13806369906
客户姓名:王**
投诉地市:潍坊
来话流水:2025010707284168920881756
宽带账号:13806369906
宽带账号归属地市:潍坊
宽带账号归属区县:高新
故障地址:潍坊高新高新城区东方路静馨家园3号楼*********
联系电话:13806369906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光功率:-16.49
故障大类:宽带/电视
故障细类:宽带无法上网
携转原因:
故障时间:2025-01-07 07:29:17
具体故障现象:提示网络无法连接，
客户其他诉求: 尽快处理
;宽带小区$[静馨家园]$</t>
  </si>
  <si>
    <t>2025-01-07 07:34:09</t>
  </si>
  <si>
    <t>2025-01-07 07:34:34</t>
  </si>
  <si>
    <t>SD-851-273402-21469-17722</t>
  </si>
  <si>
    <t>SD-057-250107-130547-1350</t>
  </si>
  <si>
    <t>2025-01-07 10:35:33</t>
  </si>
  <si>
    <t>普通区域-潍城区-西湖御景-1317311031902-300M-魔百和投诉-次数0-20250107103403X243838478</t>
  </si>
  <si>
    <t>20250107103403X243838478</t>
  </si>
  <si>
    <t>流程受理流水号：2025010710330513173110319021046334
客户号码:1317311031902
客户姓名:安**
投诉地市:潍坊
来话流水:2025010710311714120800832
宽带账号:1317311031902
宽带账号归属地市:潍坊
宽带账号归属区县:潍城区
故障地址:潍坊潍城区南关街道青年路西湖御景1号楼*********
联系电话:13173110319
联系人:女士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光功率:无
故障大类:宽带/电视
故障细类:移动高清电视故障(专席)
携转原因:
故障时间:2025-01-07 10:29:07
魔百和单播/组播:单播
具体故障现象:电视直播或点播无法观看，
客户其他诉求:
魔百和单/组播：单播</t>
  </si>
  <si>
    <t>2025-01-07 10:37:05</t>
  </si>
  <si>
    <t>2025-01-07 10:37:48</t>
  </si>
  <si>
    <t>SD-851-300704-16355-12323</t>
  </si>
  <si>
    <t>SD-057-250107-615439-871</t>
  </si>
  <si>
    <t>2025-01-07 09:47:17</t>
  </si>
  <si>
    <t>普通区域-青州市-白羊口村自然村-15154478509-200M-宽带上网投诉-次数0-202501070000171642</t>
  </si>
  <si>
    <t>2025-01-08 10:48:00</t>
  </si>
  <si>
    <t>202501070000171642</t>
  </si>
  <si>
    <t>202501070000171642#宽带账号：15154478509；宽带地址：潍坊青州市王坟镇白羊口村；客户来电反映宽带不能用，称光纤断了，要求师傅上门，请协助处理，谢谢！联系电话：15154478509；联系人：先生；来电流水：2025010709402944420814147</t>
  </si>
  <si>
    <t>2025-01-07 09:49:54</t>
  </si>
  <si>
    <t>2025-01-07 09:51:07</t>
  </si>
  <si>
    <t>SD-057-250107-896254-804</t>
  </si>
  <si>
    <t>2025-01-07 09:40:16</t>
  </si>
  <si>
    <t>【调研】-普通区域-临朐县-洼子村自然村-13780851007-300M-宽带上网投诉-次数0-202501070000165162</t>
  </si>
  <si>
    <t>202501070000165162</t>
  </si>
  <si>
    <t>202501070000165162#流程受理流水号：20250107093858137808510071025935
客户号码:13780851007
客户姓名:张**
投诉地市:潍坊
来话流水:2025010709342961320824413
宽带账号:13780851007
宽带账号归属地市:潍坊
宽带账号归属区县:临朐县
故障地址:潍坊临朐县冶源街道洼子村洼子村自然村洼子（扩容4）43号箱张顺文（外墙）*********
联系电话:18264661166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光功率:-18.44
故障大类:宽带/电视
故障细类:宽带无法上网(专席)
携转原因:
故障时间:2025-01-07 09:40:38
具体故障现象:提示网络无法连接，
客户其他诉求:
;宽带小区$[洼子村自然村]$</t>
  </si>
  <si>
    <t>2025-01-07 09:53:11</t>
  </si>
  <si>
    <t>2025-01-07 09:53:44</t>
  </si>
  <si>
    <t>SD-851-277132-25344-18203</t>
  </si>
  <si>
    <t>SD-057-250107-784965-856</t>
  </si>
  <si>
    <t>2025-01-07 09:46:16</t>
  </si>
  <si>
    <t>普通区域-青州市-南洋花园-15864316989-100M-业务受理宽带-次数0-202501070000172117</t>
  </si>
  <si>
    <t>2025-01-08 09:47:00</t>
  </si>
  <si>
    <t>202501070000172117</t>
  </si>
  <si>
    <t>202501070000172117#【已关注中国移动10086微信公众号】 宽带账号:15864316989; 联系电话：15864316989，问题类型：此工单为群障修复工单，根据群障全量闭环修复管理要求，为确保客户网络通畅，请装维人员跟进修复网络问题，谢谢！ 
 群障标题：公告。故障描述：主干光纤断或OLT检测不到预期的光信号（LOS）主叫号码：18253688002.0;该号码仅供参考，请优先联系宽带账号。</t>
  </si>
  <si>
    <t>2025-01-07 09:53:05</t>
  </si>
  <si>
    <t>2025-01-07 09:53:26</t>
  </si>
  <si>
    <t>SD-057-250107-679512-6368</t>
  </si>
  <si>
    <t>2025-01-07 20:31:33</t>
  </si>
  <si>
    <t>普通区域-诸城市-鲁东明珠-13780883533-500M-宽带上网投诉-次数0-202501070000740715</t>
  </si>
  <si>
    <t>202501070000740715</t>
  </si>
  <si>
    <t>202501070000740715#流程受理流水号：20250107202948137808835331218840
客户号码:13780883533
客户姓名:李*
投诉地市:潍坊
来话流水:2025010720282772320800923
宽带账号:13780883533
宽带账号归属地市:潍坊
宽带账号归属区县:诸城市
故障地址:潍坊诸城市龙都街道人民路鲁东明珠1号楼*********
联系电话:13780883533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光功率:-16.25
故障大类:宽带/电视
故障细类:宽带网速慢/卡顿
携转原因:
故障时间:2025-01-07 20:31:21
具体故障现象:网速慢卡顿，
客户其他诉求:
;宽带小区$[鲁东明珠]$</t>
  </si>
  <si>
    <t>2025-01-07 20:38:57</t>
  </si>
  <si>
    <t>SD-851-264073-951-18484</t>
  </si>
  <si>
    <t>SD-057-250107-281967-3356</t>
  </si>
  <si>
    <t>2025-01-07 14:54:56</t>
  </si>
  <si>
    <t>普通区域-潍城区-潍城向阳小区-13854448140-200M-宽带上网投诉-次数0-202501070000464508</t>
  </si>
  <si>
    <t>2025-01-08 15:55:00</t>
  </si>
  <si>
    <t>202501070000464508</t>
  </si>
  <si>
    <t>202501070000464508#流程受理流水号：20250107145429138544481401128241
客户号码:13854448140
客户姓名:候**
投诉地市:潍坊
来话流水:2025010714534471920899627
宽带账号:13854448140
账号归属区县:安丘-吾山-片区
联系电话:13853693231
联系人:先生/女士
宽带地址:潍坊
工单紧急程度:一般
是否投诉倾向:否
是否重复投诉:否
是否携转意向:否
是否有升级投诉倾向:否
*业务名称:业务融合移机流程宽带+OTT
投诉内容:手机号码：13854448140，【问题描述】客户已办理宽带业务，有开通单，要求装维尽快联系上门，请处理，谢谢。联系电话：13853693231，联系人：先生/女士，录音流水号：2025010714534471920899627。受理明细：531920062399999999。
在途开通单信息：536250104162211206，13854448140，2025-01-04 12:36:15，业务融合移机流程宽带+OTT，处理中，装维选址
是否到厅:否
业务名称:业务融合移机流程宽带+OTT
;宽带小区$[潍城向阳小区]$</t>
  </si>
  <si>
    <t>2025-01-07 15:00:35</t>
  </si>
  <si>
    <t>2025-01-07 15:02:12</t>
  </si>
  <si>
    <t>SD-852-329445-763-21987</t>
  </si>
  <si>
    <t>SD-057-250107-456210-3386</t>
  </si>
  <si>
    <t>2025-01-07 14:58:33</t>
  </si>
  <si>
    <t>普通区域-奎文区-锦绣樱园-15169480067-200M-业务受理宽带-次数0-202501070000466514</t>
  </si>
  <si>
    <t>2025-01-08 14:59:00</t>
  </si>
  <si>
    <t>202501070000466514</t>
  </si>
  <si>
    <t>202501070000466514# 导航立单,用户所在位置有群障,已向客户播报,客户要求装维回访.此工单为群障修复工单,根据群障全量闭环管理要求,为确保客户网络通畅,请装维人员跟进修复网络问题,谢谢.联系电话：18369686357</t>
  </si>
  <si>
    <t>2025-01-07 15:06:22</t>
  </si>
  <si>
    <t>2025-01-07 15:06:46</t>
  </si>
  <si>
    <t>SD-057-250107-906752-587</t>
  </si>
  <si>
    <t>2025-01-07 09:17:30</t>
  </si>
  <si>
    <t>【调研】-80+普通-普通区域-奎文区-金宝片区-13906360520-300M-宽带上网投诉-次数0-202501070000137035</t>
  </si>
  <si>
    <t>202501070000137035</t>
  </si>
  <si>
    <t>202501070000137035#流程受理流水号：20250107091502139063605201016912
客户号码:13906360520
客户姓名:吴**
投诉地市:潍坊
来话流水:2025010709144904520840306
宽带账号:13906360520
宽带账号归属地市:潍坊
宽带账号归属区县:奎文区
故障地址:潍坊奎文区廿里堡街道潍州路金宝片区广潍二手车市场8#鼎福二手车旁*********
联系电话:13906360520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09:16:30
具体故障现象:光猫亮红灯，
客户其他诉求:
;宽带小区$[金宝片区]$</t>
  </si>
  <si>
    <t>2025-01-07 09:22:43</t>
  </si>
  <si>
    <t>2025-01-07 09:23:11</t>
  </si>
  <si>
    <t>SD-057-250107-271380-1593</t>
  </si>
  <si>
    <t>2025-01-07 11:02:18</t>
  </si>
  <si>
    <t>80+普通-普通区域-寒亭区-三娘庙村-13869662740-500M-宽带上网投诉-次数0-20250107110056X856226819</t>
  </si>
  <si>
    <t>20250107110056X856226819</t>
  </si>
  <si>
    <t xml:space="preserve">【农村网络投诉】流程受理流水号：20250107105838138696627401056367
客户号码:13869662740
客户姓名:刘**
投诉地市:潍坊
来话流水:2025010710525546420833370
宽带账号:13869662740
宽带账号归属地市:潍坊
宽带账号归属区县:寒亭区
故障地址:潍坊寒亭区经济开发区三娘庙村
联系电话:18053691676
联系人:女士
工单紧急程度:一般
是否有升级投诉倾向:否
是否重复投诉:否
是否携转意向:否
是否投诉倾向:否
是否智能网关:智能网关
当前是否在线:否
接入方式:
端到端诊断结果:客户侧设备问题（新增）
是否质差终端:无质差信息
光功率:-16.27
故障大类:宽带
故障细类:网速慢/上网掉线(专席)
携转原因:
故障时间:2025-01-07 10:59:28
具体故障现象:上传时非常慢，几乎不成功，之前师傅去检测称没有问题，现要求换个师傅去
客户其他诉求:
</t>
  </si>
  <si>
    <t>2025-01-07 11:10:01</t>
  </si>
  <si>
    <t>SD-851-267114-19422-2289</t>
  </si>
  <si>
    <t>SD-057-250107-619245-834</t>
  </si>
  <si>
    <t>2025-01-07 09:44:06</t>
  </si>
  <si>
    <t>普通区域-临朐县-翰林院小区-13153671822-500M-宽带上网投诉-次数0-20250107094259X179635926</t>
  </si>
  <si>
    <t>20250107094259X179635926</t>
  </si>
  <si>
    <t xml:space="preserve">流程受理流水号：20250107094213131536718221027082
客户号码:13153671822
客户姓名:薛*
投诉地市:潍坊
来话流水:2025010709403061420814444
宽带账号:13153671822
宽带账号归属地市:潍坊
宽带账号归属区县:临朐县
故障地址:潍坊临朐县东城街道朐阳路翰林院小区3号楼
联系电话:13721961258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故障细类:宽带无法上网(专席)
携转原因:
故障时间:2025-01-07 09:37:58
具体故障现象:光猫灯正常但电脑手机无法上网，
客户其他诉求:
</t>
  </si>
  <si>
    <t>2025-01-07 09:52:20</t>
  </si>
  <si>
    <t>2025-01-07 09:53:03</t>
  </si>
  <si>
    <t>SD-057-250107-046925-864</t>
  </si>
  <si>
    <t>2025-01-07 09:46:51</t>
  </si>
  <si>
    <t>【调研】-普通区域-青州市-闵家村-13589187518-200M-宽带上网投诉-次数0-202501070000171377</t>
  </si>
  <si>
    <t>2025-01-08 10:47:00</t>
  </si>
  <si>
    <t>202501070000171377</t>
  </si>
  <si>
    <t xml:space="preserve">202501070000171377#流程受理流水号：20250107094447135891875181028040
客户号码:13589187518
客户姓名:崔**
投诉地市:潍坊
来话流水:2025010709442386120873479
宽带账号:13589187518
宽带账号归属地市:潍坊
宽带账号归属区县:青州市
故障地址:潍坊青州市弥河镇闵家村闵家村扩5号箱村中心街北昭清超市*********
联系电话:13589187518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光功率:-18.12
故障大类:宽带/电视
故障细类:宽带无法上网
携转原因:
故障时间:2025-01-07 09:45:46
具体故障现象:打不开网页，
客户其他诉求:客户侧为质差终端，要求上门更换终端并一并处理故障问题。
</t>
  </si>
  <si>
    <t>2025-01-07 09:51:29</t>
  </si>
  <si>
    <t>2025-01-07 09:51:53</t>
  </si>
  <si>
    <t>2025-01-07 10:36:10</t>
  </si>
  <si>
    <t>普通区域-寒亭区-东院村自然村-15169447627-200M-业务受理宽带-次数0-202501070000229085 一级督办</t>
  </si>
  <si>
    <t>2025-01-08 10:37:00</t>
  </si>
  <si>
    <t>202501070000229085</t>
  </si>
  <si>
    <t>2025-01-07 10:50:34</t>
  </si>
  <si>
    <t>SD-057-250107-048217-566</t>
  </si>
  <si>
    <t>【调研】-(目标)普通区域-昌乐县-石匠官庄-13793697768-100M-宽带上网投诉-次数0-202501070000136006</t>
  </si>
  <si>
    <t>2025-01-08 10:16:00</t>
  </si>
  <si>
    <t>202501070000136006</t>
  </si>
  <si>
    <t xml:space="preserve">202501070000136006#流程受理流水号：20250107091514137936977681016986
客户号码:13793697768
客户姓名:代**
投诉地市:潍坊
来话流水:2025010709141697020833072
宽带账号:13793697768
宽带账号归属地市:潍坊
宽带账号归属区县:昌乐县
故障地址:潍坊昌乐县红河镇石匠官庄石匠官庄石匠官庄村2-5#*********
联系电话:13793697768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故障时间:2025-01-07 09:15:28
具体故障现象:提示网络无法连接，
客户其他诉求:客户侧为质差终端，要求上门更换终端并一并处理故障问题。
</t>
  </si>
  <si>
    <t>2025-01-07 09:23:23</t>
  </si>
  <si>
    <t>2025-01-07 09:23:50</t>
  </si>
  <si>
    <t>SD-851-266263-64509-8978</t>
  </si>
  <si>
    <t>SD-057-250107-038427-1652</t>
  </si>
  <si>
    <t>2025-01-07 11:08:46</t>
  </si>
  <si>
    <t>80+金卡-普通区域-奎文区-和扬万悦城-13563696586-300M-宽带延伸服务-次数0-202501070000266615</t>
  </si>
  <si>
    <t>202501070000266615</t>
  </si>
  <si>
    <t xml:space="preserve">202501070000266615#流程受理流水号：20250107110751135636965861060076
客户号码:13563696586
客户姓名:赵**
投诉地市:潍坊
来话流水:2025010711064273120842866
宽带账号:13563696586
宽带账号归属地市:潍坊
宽带账号归属区县:奎文区
故障地址:潍坊奎文区廿里堡街道潍州路和扬万悦城6号楼*********
联系电话:13563696586
联系人:先生/女士
工单紧急程度:紧急
是否有升级投诉倾向:否
是否重复投诉:否
是否携转意向:否
是否投诉倾向:否
是否智能网关:智能网关
当前是否在线:否
接入方式:FTTH
是否质差终端:是
光功率:无
故障大类:宽带/电视
故障细类:宽带延伸服务
携转原因:
故障时间:2025-01-07 11:07:57
具体故障现象:重新安装设备
</t>
  </si>
  <si>
    <t>2025-01-07 11:09:43</t>
  </si>
  <si>
    <t>2025-01-07 11:10:08</t>
  </si>
  <si>
    <t>SD-057-250107-428156-1308</t>
  </si>
  <si>
    <t>FTTR-普通区域-临朐县-杨家河刘家庄-15953698667-1000M-宽带上网投诉-次数0-202501070000165714</t>
  </si>
  <si>
    <t>202501070000165714</t>
  </si>
  <si>
    <t xml:space="preserve">202501070000165714#宽带账号：15953698667  宽带地址：潍坊临朐县辛寨街道杨家河刘家庄杨家河刘家庄杨家河刘家庄1号箱刘顺增   客户来电反映移动高清无法观看，客户配合未解决，要求上门，请协助处理，谢谢！
联系电话： 15953698667  联系人：先生；来电流水：2025010710211133620843582  </t>
  </si>
  <si>
    <t>2025-01-07 10:34:48</t>
  </si>
  <si>
    <t>2025-01-07 10:35:26</t>
  </si>
  <si>
    <t>SD-851-327856-1072-23609</t>
  </si>
  <si>
    <t>SD-057-250107-874039-845</t>
  </si>
  <si>
    <t>2025-01-07 09:45:20</t>
  </si>
  <si>
    <t>普通区域-诸城市-盛华国际二期-15006647571-1000M-宽带上网投诉-次数0-202501070000167762</t>
  </si>
  <si>
    <t>202501070000167762</t>
  </si>
  <si>
    <t xml:space="preserve">202501070000167762#宽带账号：15006647571；宽带地址：潍坊诸城市密州街道东坡街盛华国际二期3号楼1单元802；客户来电反映宽带网络卡顿，客户在现场，无法配合线上指导，要求师傅上门，请协助处理，谢谢！联系电话：15006647571；联系人：女士；来电流水：2025010709424159020847112
</t>
  </si>
  <si>
    <t>2025-01-07 09:49:56</t>
  </si>
  <si>
    <t>2025-01-07 09:50:17</t>
  </si>
  <si>
    <t>SD-851-328699-19714-12566</t>
  </si>
  <si>
    <t>SD-057-250107-527036-387</t>
  </si>
  <si>
    <t>2025-01-07 08:56:43</t>
  </si>
  <si>
    <t>【调研】-(目标)普通区域-青州市-青州市冯巩小区-15063653293-200M-宽带上网投诉-次数0-202501070000117074</t>
  </si>
  <si>
    <t>202501070000117074</t>
  </si>
  <si>
    <t>202501070000117074#流程受理流水号：20250107085433150636532931008996
客户号码:15063653293
客户姓名:袁**
投诉地市:潍坊
来话流水:2025010708540872020883006
宽带账号:15063653293
宽带账号归属地市:潍坊
宽带账号归属区县:青州市
故障地址:潍坊青州市王府街道玲珑山南路青州市冯巩小区2号箱扩容*********
联系电话:15063653293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故障时间:2025-01-07 08:56:29
具体故障现象:打不开网页，
客户其他诉求:
;宽带小区$[青州市冯巩小区]$</t>
  </si>
  <si>
    <t>2025-01-07 08:58:02</t>
  </si>
  <si>
    <t>2025-01-07 08:58:38</t>
  </si>
  <si>
    <t>SD-057-250107-865047-5568</t>
  </si>
  <si>
    <t>2025-01-07 18:57:42</t>
  </si>
  <si>
    <t>【调研】-(目标)普通区域-潍城区-西城名都-15165600112-300M-业务受理宽带-次数0-202501070000692766</t>
  </si>
  <si>
    <t>202501070000692766</t>
  </si>
  <si>
    <t>202501070000692766# 宽带账号:15165600112; 联系电话：15165600112，问题类型：此工单为群障修复工单，根据群障全量闭环修复管理要求，为确保客户网络通畅，请装维人员跟进修复网络问题，谢谢！ 
 群障标题：公告。故障描述：潍坊潍城区西城名都光缆故障，预估24小时恢复，请帮忙拦截,如有需要请联系片区装维师傅邹杰15706307873主叫号码：15165600112.0;该号码仅供参考，请优先联系宽带账号。</t>
  </si>
  <si>
    <t>2025-01-07 19:12:43</t>
  </si>
  <si>
    <t>SD-057-250107-081473-2335</t>
  </si>
  <si>
    <t>2025-01-07 12:34:43</t>
  </si>
  <si>
    <t>普通区域-青州市-建委宿舍-15866538660-1000M-宽带上网投诉-次数0-202501070000351208</t>
  </si>
  <si>
    <t>202501070000351208</t>
  </si>
  <si>
    <t>202501070000351208#用户表示宽带不能正常使用，不配合操作，要求上门维修，请工作人员协助处理，谢谢！流水号2025010712330337220807899，联系人先生，联系电话15866538660！</t>
  </si>
  <si>
    <t>2025-01-07 12:36:57</t>
  </si>
  <si>
    <t>2025-01-07 12:37:15</t>
  </si>
  <si>
    <t>SD-851-242020-4567-12341</t>
  </si>
  <si>
    <t>SD-057-250107-378526-414</t>
  </si>
  <si>
    <t>2025-01-07 08:59:17</t>
  </si>
  <si>
    <t>普通区域-潍城区-华府名城-15763017259-200M-宽带上网投诉-次数0-202501070000118902</t>
  </si>
  <si>
    <t>2025-01-08 10:00:00</t>
  </si>
  <si>
    <t>202501070000118902</t>
  </si>
  <si>
    <t>202501070000118902#流程受理流水号：20250107085813157630172591010472
客户号码:15763017259
客户姓名:薛*
投诉地市:潍坊
来话流水:2025010708563560720809510
宽带账号:15763017259
账号归属区县:奎文城区-潍坊麦锋商贸有限公司（华为店）
联系电话:15763017259
联系人:先生/女士
宽带地址:潍坊
工单紧急程度:非常紧急
是否投诉倾向:否
是否重复投诉:否
是否携转意向:否
是否有升级投诉倾向:否
*业务名称:业务融合移机流程宽带+OTT
投诉内容:手机号码：15763017259，【问题描述】客户已办理宽带业务，有开通单，要求装维尽快联系上门，请处理，谢谢。联系电话：15763017259，联系人：先生/女士，录音流水号：2025010708563560720809510。受理明细：531920062399999999。
在途开通单信息：536241126690518594，15763017259，2024-11-26 15:29:51，业务融合移机流程宽带+OTT，处理中，装维选址
是否到厅:否
业务名称:业务融合移机流程宽带+OTT
;宽带小区$[华府名城]$</t>
  </si>
  <si>
    <t>2025-01-07 09:01:56</t>
  </si>
  <si>
    <t>SD-852-306939-1761-14188</t>
  </si>
  <si>
    <t>SD-057-250107-398452-362</t>
  </si>
  <si>
    <t>2025-01-07 08:56:07</t>
  </si>
  <si>
    <t>80+普通-普通区域-安丘市-江山一品-15063669006-300M-业务受理宽带-次数0-202501070000115205</t>
  </si>
  <si>
    <t>202501070000115205</t>
  </si>
  <si>
    <t>202501070000115205# 宽带账号:15063669006; 联系电话：15063669006，问题类型：此工单为群障修复工单，根据群障全量闭环修复管理要求，为确保客户网络通畅，请装维人员跟进修复网络问题，谢谢！ 
 群障标题：公告。故障描述：潍坊安丘市江山一品光缆故障，预估24小时恢复，请帮忙拦截,如有需要请联系片区装维师傅周龙涛15706307025主叫号码：15063669006.0;该号码仅供参考，请优先联系宽带账号。</t>
  </si>
  <si>
    <t>2025-01-07 09:03:29</t>
  </si>
  <si>
    <t>2025-01-07 09:04:03</t>
  </si>
  <si>
    <t>SD-057-250107-871432-6</t>
  </si>
  <si>
    <t>2025-01-07 01:26:06</t>
  </si>
  <si>
    <t>【调研】-普通区域-青州市-尧王山花园-13021551219-1000M-业务受理宽带-次数0-202501070000091620</t>
  </si>
  <si>
    <t>202501070000091620</t>
  </si>
  <si>
    <t>202501070000091620# 导航立单,用户所在位置有群障,已向客户播报,客户要求装维回访.此工单为群障修复工单,根据群障全量闭环管理要求,为确保客户网络通畅,请装维人员跟进修复网络问题,谢谢.联系电话：13021551219</t>
  </si>
  <si>
    <t>2025-01-07 02:00:18</t>
  </si>
  <si>
    <t>2025-01-07 08:00:38</t>
  </si>
  <si>
    <t>SD-057-250107-486031-1407</t>
  </si>
  <si>
    <t>2025-01-07 10:41:51</t>
  </si>
  <si>
    <t>80+金卡-普通区域-潍城区-潍城明德花园-13656469326-300M-宽带上网投诉-次数0-202501070000232590</t>
  </si>
  <si>
    <t>202501070000232590</t>
  </si>
  <si>
    <t>202501070000232590#宽带账号：13656469326；宽带地址：潍坊潍城区西关街道清平路明德花园3号楼****；客户来电反映电视无法观看，经查询客户侧为质差机顶盒，请协助上门更换终端并一并处理故障问题，谢谢！联系电话：13656469326；联系人：***；来电流水：2025010710395158620832613</t>
  </si>
  <si>
    <t>2025-01-07 11:00:40</t>
  </si>
  <si>
    <t>2025-01-07 11:03:21</t>
  </si>
  <si>
    <t>SD-057-250107-187063-352</t>
  </si>
  <si>
    <t>2025-01-07 08:55:03</t>
  </si>
  <si>
    <t>普通区域-寿光市-巨能华府供电宿舍楼-15953652126-200M-宽带上网投诉-次数0-202501070000111091</t>
  </si>
  <si>
    <t>2025-01-08 09:56:00</t>
  </si>
  <si>
    <t>202501070000111091</t>
  </si>
  <si>
    <t>202501070000111091#15953652126 网络无法使用，显示在线正常，引导用户查找设备，用户不认识，同时提示质差路由器，请处理，谢谢
联系人先生，电话本机，流水号 2025010708505980420850492</t>
  </si>
  <si>
    <t>2025-01-07 08:57:48</t>
  </si>
  <si>
    <t>2025-01-07 08:58:18</t>
  </si>
  <si>
    <t>SD-851-285796-591-20216</t>
  </si>
  <si>
    <t>SD-057-250107-935647-339</t>
  </si>
  <si>
    <t>2025-01-07 08:53:14</t>
  </si>
  <si>
    <t>【调研】-普通区域-寿光市-城投悦动城-13964648005-200M-魔百和投诉-次数0-20250107085113X730498990</t>
  </si>
  <si>
    <t>2025-01-08 09:54:00</t>
  </si>
  <si>
    <t>20250107085113X730498990</t>
  </si>
  <si>
    <t>流程受理流水号：20250107084919139646480051007008
客户号码:13964648005
客户姓名:崔**
投诉地市:潍坊
来话流水:2025010708454274420800393
宽带账号:13964648005
宽带账号归属地市:潍坊
宽带账号归属区县:寿光市
故障地址:潍坊寿光市洛城街道金光街城投悦动城20号楼*********
联系电话:13964648005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光功率:-17.01
故障大类:宽带/电视
故障细类:移动高清电视故障(专席)
携转原因:
故障时间:2025-01-07 08:49:43
魔百和单播/组播:组播
具体故障现象:电视直播或点播无法观看，
客户其他诉求:请审核谢谢
魔百和单/组播：组播</t>
  </si>
  <si>
    <t>2025-01-07 08:58:28</t>
  </si>
  <si>
    <t>2025-01-07 08:58:54</t>
  </si>
  <si>
    <t>SD-852-270068-606-14690</t>
  </si>
  <si>
    <t>SD-057-250107-587134-331</t>
  </si>
  <si>
    <t>2025-01-07 08:52:34</t>
  </si>
  <si>
    <t>【调研】-普通区域-奎文区-金马怡园-18765105518-300M-宽带上网投诉-次数0-202501070000111209</t>
  </si>
  <si>
    <t>202501070000111209</t>
  </si>
  <si>
    <t>202501070000111209#流程受理流水号：20250107085121187651055181007783
客户号码:18765105518
客户姓名:于**
投诉地市:潍坊
来话流水:2025010708490678820832288
宽带账号:18765105518
宽带账号归属地市:潍坊
宽带账号归属区县:高新
故障地址:潍坊高新高新城区东风街金马怡园C区5号楼*********
联系电话:15066708786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故障时间:2025-01-07 08:51:38
具体故障现象:打不开网页，
客户其他诉求:
;宽带小区$[金马怡园]$</t>
  </si>
  <si>
    <t>2025-01-07 09:02:28</t>
  </si>
  <si>
    <t>2025-01-07 09:03:00</t>
  </si>
  <si>
    <t>SD-057-250107-619853-115</t>
  </si>
  <si>
    <t>2025-01-07 08:25:54</t>
  </si>
  <si>
    <t>普通区域-青州市-花都文苑小区-15064631001-100M-业务受理宽带-次数0-202501070000095033</t>
  </si>
  <si>
    <t>2025-01-08 08:26:00</t>
  </si>
  <si>
    <t>202501070000095033</t>
  </si>
  <si>
    <t>202501070000095033# 宽带账号:15064631001; 联系电话：15064631001，问题类型：此工单为群障修复工单，根据群障全量闭环修复管理要求，为确保客户网络通畅，请装维人员跟进修复网络问题，谢谢！ 
 群障标题：公告。故障描述：潍坊青州市花都文苑小区光缆故障，预估24小时恢复，请帮忙拦截,如有需要请联系片区装维师傅关松15706307680主叫号码：15053333396.0;该号码仅供参考，请优先联系宽带账号。</t>
  </si>
  <si>
    <t>2025-01-07 08:45:08</t>
  </si>
  <si>
    <t>SD-057-250107-053742-5565</t>
  </si>
  <si>
    <t>2025-01-07 18:57:40</t>
  </si>
  <si>
    <t>【调研】-80+普通-普通区域-寿光市-牛头-13854485828-1000M-业务受理宽带-次数0-202501070000692046</t>
  </si>
  <si>
    <t>202501070000692046</t>
  </si>
  <si>
    <t>202501070000692046# 宽带账号:13854485828; 联系电话：13854485828，问题类型：此工单为群障修复工单，根据群障全量闭环修复管理要求，为确保客户网络通畅，请装维人员跟进修复网络问题，谢谢！ 
 群障标题：公告。故障描述：潍坊寿光市牛头光缆故障，预估24小时恢复，请帮忙拦截,如有需要请联系片区装维师傅蔺荣明15706307753主叫号码：13465685708.0;该号码仅供参考，请优先联系宽带账号。</t>
  </si>
  <si>
    <t>2025-01-07 19:08:20</t>
  </si>
  <si>
    <t>2025-01-07 19:15:04</t>
  </si>
  <si>
    <t>SD-851-247112-7405-29731</t>
  </si>
  <si>
    <t>SD-057-250107-982467-5501</t>
  </si>
  <si>
    <t>2025-01-07 18:50:09</t>
  </si>
  <si>
    <t>80+白金-普通区域-临朐县-清泉小区-18265620222-1000M-宽带上网投诉-次数0-202501070000687835</t>
  </si>
  <si>
    <t>202501070000687835</t>
  </si>
  <si>
    <t>202501070000687835#18265620222客户来电反映宽带无法正常使用，要求师傅上门维修，联系电话18265620222来话流水 2025010718454560120820488</t>
  </si>
  <si>
    <t>2025-01-07 18:52:03</t>
  </si>
  <si>
    <t>2025-01-07 18:52:25</t>
  </si>
  <si>
    <t>SD-057-250107-935741-5566</t>
  </si>
  <si>
    <t>【调研】-普通区域-临朐县-海岳兴隆居-15726365636-300M-宽带上网投诉-次数0-202501070000692333 二级督办</t>
  </si>
  <si>
    <t>202501070000692333</t>
  </si>
  <si>
    <t>202501070000692333#宽带账号：15726365636；宽带地址：潍坊临朐县城关街道兴隆路海岳兴隆居5号楼*********；客户来电反映宽带无法使用，客户不在现场，无法配合线上指导/客户不配合排障，要求上门，请协助处理，谢谢！！来电流水：2025010718504162820854881，联系：15726365636</t>
  </si>
  <si>
    <t>2025-01-07 19:15:25</t>
  </si>
  <si>
    <t>2025-01-07 19:15:57</t>
  </si>
  <si>
    <t>SD-852-314809-1165-14419</t>
  </si>
  <si>
    <t>SD-057-250107-736851-2314</t>
  </si>
  <si>
    <t>2025-01-07 12:30:49</t>
  </si>
  <si>
    <t>【调研】-80+普通-普通区域-安丘市-霹雷山村自然村-13646460582-200M-宽带上网投诉-次数0-202501070000345892</t>
  </si>
  <si>
    <t>202501070000345892</t>
  </si>
  <si>
    <t>202501070000345892#13646460582客户来电反映本机办理的宽带无法使用，设备亮灯情况客户不清楚老人在家不配合不会看，直接要求维修人员上门维修，请尽快协助处理，谢谢 
 联系人：先生 联系电话：本机 流水：2025010712273568020860648</t>
  </si>
  <si>
    <t>2025-01-07 12:33:52</t>
  </si>
  <si>
    <t>2025-01-07 12:34:21</t>
  </si>
  <si>
    <t>2025-01-07 08:57:04</t>
  </si>
  <si>
    <t>【调研】-80+普通-普通区域-诸城市-妇幼保健院家属院-15095299712-200M-宽带上网投诉-次数0-202501070000114232 一级督办</t>
  </si>
  <si>
    <t>2025-01-08 09:58:00</t>
  </si>
  <si>
    <t>202501070000114232</t>
  </si>
  <si>
    <t>2025-01-07 09:00:10</t>
  </si>
  <si>
    <t>SD-057-250107-284190-2747</t>
  </si>
  <si>
    <t>2025-01-07 13:35:39</t>
  </si>
  <si>
    <t>【调研】-普通区域-诸城市-西郊花园-15163625070-300M-宽带上网投诉-次数0-202501070000389869</t>
  </si>
  <si>
    <t>202501070000389869</t>
  </si>
  <si>
    <t>202501070000389869#【显示路由器质差】客户来电反映家里宽带无法连接使用，线上排障不配合，拒绝线上排障，请协助处理，谢谢
联系人：女士     联系电话：本机    流水号：2025010713320151520865107</t>
  </si>
  <si>
    <t>2025-01-07 13:37:44</t>
  </si>
  <si>
    <t>2025-01-07 13:39:28</t>
  </si>
  <si>
    <t>SD-851-326986-25940-24351</t>
  </si>
  <si>
    <t>SD-057-250107-371406-1432</t>
  </si>
  <si>
    <t>2025-01-07 10:46:16</t>
  </si>
  <si>
    <t>【调研】-80+普通-(目标)普通区域-诸城市-隆昌苑-13854487100-100M-业务受理宽带-次数0-202501070000239651</t>
  </si>
  <si>
    <t>202501070000239651</t>
  </si>
  <si>
    <t>202501070000239651# 宽带账号:13854487100; 联系电话：13854487100，问题类型：此工单为群障修复工单，根据群障全量闭环修复管理要求，为确保客户网络通畅，请装维人员跟进修复网络问题，谢谢！ 
 群障标题：公告。故障描述：分支光纤断或OLT检测不到ONT的预期的光信号(LOSi/LOBi)主叫号码：15854486011.0;该号码仅供参考，请优先联系宽带账号。</t>
  </si>
  <si>
    <t>2025-01-07 10:49:28</t>
  </si>
  <si>
    <t>2025-01-07 10:52:18</t>
  </si>
  <si>
    <t>SD-057-250107-704362-119</t>
  </si>
  <si>
    <t>2025-01-07 08:26:04</t>
  </si>
  <si>
    <t>80+金卡-普通区域-安丘市-天熙苑一期-15866570698-300M-业务受理宽带-次数0-202501070000094482</t>
  </si>
  <si>
    <t>202501070000094482</t>
  </si>
  <si>
    <t>202501070000094482#【已关注中国移动10086微信公众号】 宽带账号:15866570698; 联系电话：15866570698，问题类型：此工单为群障修复工单，根据群障全量闭环修复管理要求，为确保客户网络通畅，请装维人员跟进修复网络问题，谢谢！ 
 群障标题：公告。故障描述：潍坊安丘市天熙苑一期光缆故障，预估24小时恢复，请帮忙拦截,如有需要请联系片区装维师傅刘鹏15706307019主叫号码：15866570698.0;该号码仅供参考，请优先联系宽带账号。</t>
  </si>
  <si>
    <t>2025-01-07 08:45:40</t>
  </si>
  <si>
    <t>SD-057-250107-056438-5593</t>
  </si>
  <si>
    <t>2025-01-07 18:59:44</t>
  </si>
  <si>
    <t>【调研】-80+银卡-普通区域-奎文区-北海明珠-15094947778-1000M-宽带上网投诉-次数0-202501070000693203</t>
  </si>
  <si>
    <t>202501070000693203</t>
  </si>
  <si>
    <t>202501070000693203#宽带账号：15094947778；宽带地址：山东省潍坊市奎文区北海路辅路-北海明珠-2号楼***；客户来电反映宽带卡顿经查询客户侧为质差终端，请协助上门更换终端并一并处理故障问题，谢谢！来电流水：2025010718541869220879781，联系电话：15094947778</t>
  </si>
  <si>
    <t>2025-01-07 19:05:33</t>
  </si>
  <si>
    <t>杨国强</t>
  </si>
  <si>
    <t>14753633558</t>
  </si>
  <si>
    <t>dw3_jk_yangguoqiangkw</t>
  </si>
  <si>
    <t>2025-01-07 19:05:59</t>
  </si>
  <si>
    <t>SD-851-240877-3006-14713</t>
  </si>
  <si>
    <t>SD-057-250107-849327-6795</t>
  </si>
  <si>
    <t>2025-01-07 22:59:02</t>
  </si>
  <si>
    <t>【重投】-【调研】-80+银卡-普通区域-高密市-凤凰景苑-15064484111-1000M-宽带上网投诉-次数0-20250107225738X858547905</t>
  </si>
  <si>
    <t>20250107225738X858547905</t>
  </si>
  <si>
    <t>检测结果：1、手机账号余额检测：手机账户余额正常；2、宽带账号登录状态检测：账号登录状态正常；3、宽带速率检测：宽带速率正常；4、宽带状态检测：宽带状态正常；5、群体故障检测：无大面积群障；6、线路检测：线路状态正常；7、光猫在线检测：光猫在线；故障类型：频繁出现故障、网速慢。故障描述：掉线，网速达不到千兆，太差了。。联系人：栾。联系电话：15064484111。。</t>
  </si>
  <si>
    <t>2025-01-07 23:15:24</t>
  </si>
  <si>
    <t>2025-01-07 23:15:43</t>
  </si>
  <si>
    <t>SD-851-223077-8314-26473</t>
  </si>
  <si>
    <t>SD-057-250107-163708-6731</t>
  </si>
  <si>
    <t>2025-01-07 21:54:36</t>
  </si>
  <si>
    <t>【调研】-普通区域-诸城市-万兴新城·海棠园-15066860327-500M-业务受理宽带-次数0-202501070000764931</t>
  </si>
  <si>
    <t>202501070000764931</t>
  </si>
  <si>
    <t>202501070000764931#【已关注中国移动10086微信公众号】 导航立单,用户所在位置有群障,已向客户播报,客户要求装维回访.此工单为群障修复工单,根据群障全量闭环管理要求,为确保客户网络通畅,请装维人员跟进修复网络问题,谢谢.联系电话：15066860327</t>
  </si>
  <si>
    <t>2025-01-08 01:01:36</t>
  </si>
  <si>
    <t>SD-851-264657-15040-429</t>
  </si>
  <si>
    <t>SD-057-250107-365817-6735</t>
  </si>
  <si>
    <t>2025-01-07 21:55:48</t>
  </si>
  <si>
    <t>80+普通-(目标)普通区域-潍城区-芙蓉街社区-13573666755-100M-业务受理宽带-次数0-202501070000764229</t>
  </si>
  <si>
    <t>202501070000764229</t>
  </si>
  <si>
    <t>202501070000764229# 宽带账号:13573666755; 联系电话：13573666755，问题类型：此工单为群障修复工单，根据群障全量闭环修复管理要求，为确保客户网络通畅，请装维人员跟进修复网络问题，谢谢！ 
 群障标题：公告。故障描述：潍坊潍城区芙蓉街社区光缆故障，预估24小时恢复，请帮忙拦截,如有需要请联系片区装维师傅高德玉15706307910主叫号码：13573666755.0;该号码仅供参考，请优先联系宽带账号。</t>
  </si>
  <si>
    <t>2025-01-07 21:58:23</t>
  </si>
  <si>
    <t>2025-01-07 21:58:41</t>
  </si>
  <si>
    <t>SD-852-320494-483-14698</t>
  </si>
  <si>
    <t>SD-057-250107-827931-1441</t>
  </si>
  <si>
    <t>2025-01-07 10:47:06</t>
  </si>
  <si>
    <t>【调研】-80+普通-普通区域-临朐县-临朐县陶瓷市场（钢材市场）-13780862163-300M-魔百和投诉-次数0-20250107104457X897269622</t>
  </si>
  <si>
    <t>20250107104457X897269622</t>
  </si>
  <si>
    <t>流程受理流水号：20250107104415137808621631050615
客户号码:13780862163
客户姓名:王**
投诉地市:潍坊
来话流水:2025010710394673520831333
宽带账号:13780862163
宽带账号归属地市:潍坊
宽带账号归属区县:临朐县
故障地址:潍坊临朐县城关街道南环路南环陶瓷农资市场（小微）24号箱9号楼西头外墙*********
联系电话:13780862163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故障细类:移动高清电视故障(专席)
携转原因:
故障时间:2025-01-07 10:47:02
魔百和单播/组播:组播
具体故障现象:电视网络未连接：宽带正常使用，帐号排查正确，网口灯正常，网线无问题，指导网线换口，对应指导网络配置无效，请处理，谢谢。
客户其他诉求:
魔百和单/组播：组播</t>
  </si>
  <si>
    <t>2025-01-07 10:49:06</t>
  </si>
  <si>
    <t>2025-01-07 11:01:03</t>
  </si>
  <si>
    <t>SD-852-276713-2012-18083</t>
  </si>
  <si>
    <t>SD-057-250107-290174-121</t>
  </si>
  <si>
    <t>2025-01-07 08:26:09</t>
  </si>
  <si>
    <t>普通区域-昌乐县-潘家槐林村自然村-15265363943-300M-业务受理宽带-次数0-202501070000094885</t>
  </si>
  <si>
    <t>202501070000094885</t>
  </si>
  <si>
    <t>202501070000094885# 宽带账号:15265363943; 联系电话：15265363943，问题类型：此工单为群障修复工单，根据群障全量闭环修复管理要求，为确保客户网络通畅，请装维人员跟进修复网络问题，谢谢！ 
 群障标题：公告。故障描述：主干光纤断或OLT检测不到预期的光信号（LOS）主叫号码：15265363943.0;该号码仅供参考，请优先联系宽带账号。</t>
  </si>
  <si>
    <t>2025-01-07 08:35:48</t>
  </si>
  <si>
    <t>宋布昌</t>
  </si>
  <si>
    <t>15706307162</t>
  </si>
  <si>
    <t>dw3_jk_songbuchang</t>
  </si>
  <si>
    <t>2025-01-07 08:41:15</t>
  </si>
  <si>
    <t>SD-057-250107-928371-2354</t>
  </si>
  <si>
    <t>2025-01-07 12:36:28</t>
  </si>
  <si>
    <t>普通区域-高密市-初家村自然村-13280180867-200M-业务受理宽带-次数0-202501070000352126</t>
  </si>
  <si>
    <t>202501070000352126</t>
  </si>
  <si>
    <t>202501070000352126# 宽带账号:13280180867; 联系电话：13280180867，问题类型：此工单为群障修复工单，根据群障全量闭环修复管理要求，为确保客户网络通畅，请装维人员跟进修复网络问题，谢谢！ 
 群障标题：公告。故障描述：初家村自然村主叫号码：15166463552.0;该号码仅供参考，请优先联系宽带账号。</t>
  </si>
  <si>
    <t>2025-01-07 12:40:00</t>
  </si>
  <si>
    <t>SD-057-250107-195602-6736</t>
  </si>
  <si>
    <t>2025-01-07 21:55:50</t>
  </si>
  <si>
    <t>普通区域-潍城区-河崖头自然村-19853628005-300M-业务受理宽带-次数0-202501070000765000</t>
  </si>
  <si>
    <t>202501070000765000</t>
  </si>
  <si>
    <t>202501070000765000# 宽带账号:19853628005; 联系电话：19853628005，问题类型：此工单为群障修复工单，根据群障全量闭环修复管理要求，为确保客户网络通畅，请装维人员跟进修复网络问题，谢谢！ 
 群障标题：公告。故障描述：潍坊潍城区河崖头自然村光缆故障，预估24小时恢复，请帮忙拦截,如有需要请联系片区装维师傅季道宽15706307907主叫号码：19853628005.0;该号码仅供参考，请优先联系宽带账号。</t>
  </si>
  <si>
    <t>2025-01-07 21:59:35</t>
  </si>
  <si>
    <t>2025-01-07 22:00:54</t>
  </si>
  <si>
    <t>SD-851-265756-13134-1471</t>
  </si>
  <si>
    <t>SD-057-250107-437912-2719</t>
  </si>
  <si>
    <t>2025-01-07 13:32:02</t>
  </si>
  <si>
    <t>【调研】-80+银卡-FTTR-普通区域-奎文区-潍大花园二期-15762681587-1000M-宽带上网投诉-次数0-20250107132952X792455600</t>
  </si>
  <si>
    <t>20250107132952X792455600</t>
  </si>
  <si>
    <t xml:space="preserve">流程受理流水号：20250107132819157626815871102265
客户号码:15762681587
客户姓名:于**
投诉地市:潍坊
来话流水:2025010713261764720821183
宽带账号:15762681587
宽带账号归属地市:潍坊
宽带账号归属区县:奎文区
故障地址:潍坊奎文区高新城区潍县中路潍大花园二期9号楼*********
联系电话:13806368867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光功率:-17.44
故障大类:宽带/电视
故障细类:网速慢/上网掉线(专席)
携转原因:
故障时间:2025-01-07 13:34:02
具体故障现象:频繁掉线，
客户其他诉求:请协助处理，谢谢
</t>
  </si>
  <si>
    <t>2025-01-07 13:50:52</t>
  </si>
  <si>
    <t>2025-01-07 13:51:14</t>
  </si>
  <si>
    <t>SD-851-266152-309-3848</t>
  </si>
  <si>
    <t>SD-057-250107-725364-2764</t>
  </si>
  <si>
    <t>2025-01-07 13:37:31</t>
  </si>
  <si>
    <t>【调研】-80+金卡-普通区域-青州市-平章府-13505362584-1000M-宽带上网投诉-次数0-202501070000388114</t>
  </si>
  <si>
    <t>202501070000388114</t>
  </si>
  <si>
    <t>202501070000388114#宽带账号：13505362584；宽带地址：潍坊青州市云门山街道益王府平章府东3号楼4-301；客户来电反映宽带网速不达标，解释应为路由器不支持，客户不在现场，无法配合线上指导，要求师傅上门，请协助处理，谢谢！联系电话：本机；联系人：先生；来电流水：2025010713321064220866378</t>
  </si>
  <si>
    <t>2025-01-07 13:55:04</t>
  </si>
  <si>
    <t>2025-01-07 13:55:30</t>
  </si>
  <si>
    <t>SD-851-295586-9605-7135</t>
  </si>
  <si>
    <t>SD-057-250107-075219-6719</t>
  </si>
  <si>
    <t>2025-01-07 21:44:53</t>
  </si>
  <si>
    <t>【调研】-80+普通-普通区域-寿光市-中南世纪星城-17863652380-300M-宽带上网投诉-次数0-202501070000762652</t>
  </si>
  <si>
    <t>202501070000762652</t>
  </si>
  <si>
    <t>202501070000762652#流程受理流水号：20250107214203178636523801226500
客户号码:17863652380
客户姓名:桑**
投诉地市:潍坊
来话流水:2025010721410531120857728
宽带账号:17863652380
宽带账号归属地市:潍坊
宽带账号归属区县:寿光市
故障地址:潍坊寿光市洛城街道洛兴街中南世纪星城A区1号楼*********
联系电话:18363666363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光功率:-18.76
故障大类:宽带/电视
故障细类:宽带无法上网
携转原因:
故障时间:2025-01-07 21:42:36
具体故障现象:光猫亮红灯，大夜无法转专席，客户要求上报上门维修。
客户其他诉求:客户要求上门，联系18363666363
;宽带小区$[中南世纪星城]$</t>
  </si>
  <si>
    <t>2025-01-07 21:46:52</t>
  </si>
  <si>
    <t>2025-01-07 21:47:11</t>
  </si>
  <si>
    <t>SD-057-250107-928460-2347</t>
  </si>
  <si>
    <t>2025-01-07 12:36:13</t>
  </si>
  <si>
    <t>普通区域-奎文区-恒大名都-13791896837-300M-业务受理宽带-次数0-202501070000350066</t>
  </si>
  <si>
    <t>202501070000350066</t>
  </si>
  <si>
    <t>202501070000350066# 宽带账号:13791896837; 联系电话：13791896837，问题类型：此工单为群障修复工单，根据群障全量闭环修复管理要求，为确保客户网络通畅，请装维人员跟进修复网络问题，谢谢！ 
 群障标题：公告。故障描述：潍坊奎文区恒大名都光缆故障，预估24小时恢复，请帮忙拦截,如有需要请联系片区装维师傅王子龙15706307413主叫号码：13963613886.0;该号码仅供参考，请优先联系宽带账号。</t>
  </si>
  <si>
    <t>2025-01-07 12:56:30</t>
  </si>
  <si>
    <t>2025-01-07 12:56:55</t>
  </si>
  <si>
    <t>SD-851-234689-6893-24738</t>
  </si>
  <si>
    <t>SD-057-250107-506794-6727</t>
  </si>
  <si>
    <t>2025-01-07 21:50:47</t>
  </si>
  <si>
    <t>普通区域-寿光市-现代嘉苑二期-13721960176-1000M-宽带上网投诉-次数0-202501070000765495</t>
  </si>
  <si>
    <t>202501070000765495</t>
  </si>
  <si>
    <t>202501070000765495#流程受理流水号：20250107214858137219601761226633
客户号码:13721960176
客户姓名:赵**
投诉地市:潍坊
来话流水:2025010721483396120875929
宽带账号:13721960176
宽带账号归属地市:潍坊
宽带账号归属区县:寿光市
故障地址:潍坊寿光市圣城街道建新街现代嘉苑二期9号楼*********
联系电话:13721960176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是否质差终端:无质差信息
光功率:-16.28
故障大类:宽带/电视
故障细类:宽带无法上网
携转原因:
故障时间:2025-01-07 21:49:13
具体故障现象:光猫亮红灯，要求上门检修
客户其他诉求:
;宽带小区$[现代嘉苑二期]$</t>
  </si>
  <si>
    <t>2025-01-07 21:51:53</t>
  </si>
  <si>
    <t>2025-01-07 21:52:30</t>
  </si>
  <si>
    <t>SD-851-283982-10997-16150</t>
  </si>
  <si>
    <t>SD-057-250107-830625-2316</t>
  </si>
  <si>
    <t>普通区域-潍城区-长胜社区-13655366013-100M-宽带上网投诉-次数0-202501070000344998</t>
  </si>
  <si>
    <t>202501070000344998</t>
  </si>
  <si>
    <t>202501070000344998#宽带账号：13655366013；宽带地址：潍坊潍城区城关街道福寿西街长胜社区6号楼；联系电话：13655366013，2116251客户来电反映宽电视不能看 ..线上指导无法操作 来电流水2025010712280788220865502</t>
  </si>
  <si>
    <t>2025-01-07 12:45:08</t>
  </si>
  <si>
    <t>2025-01-07 12:48:05</t>
  </si>
  <si>
    <t>SD-057-250107-805746-374</t>
  </si>
  <si>
    <t>2025-01-07 08:56:28</t>
  </si>
  <si>
    <t>【调研】-80+银卡-(目标)普通区域-高密市-密丰家园-18366390568-300M-业务受理宽带-次数0-202501070000114239</t>
  </si>
  <si>
    <t>202501070000114239</t>
  </si>
  <si>
    <t>202501070000114239# 宽带账号:18366390568; 联系电话：18366390568，问题类型：此工单为群障修复工单，根据群障全量闭环修复管理要求，为确保客户网络通畅，请装维人员跟进修复网络问题，谢谢！ 
 群障标题：公告。故障描述：潍坊高密市密丰家园光缆故障，预估24小时恢复，请帮忙拦截,如有需要请联系片区装维师傅隋昊宸15706307334主叫号码：18366390568.0;该号码仅供参考，请优先联系宽带账号。</t>
  </si>
  <si>
    <t>2025-01-07 09:01:41</t>
  </si>
  <si>
    <t>2025-01-07 09:02:03</t>
  </si>
  <si>
    <t>SD-057-250107-523196-1460</t>
  </si>
  <si>
    <t>2025-01-07 10:49:50</t>
  </si>
  <si>
    <t>普通区域-昌邑市-东升花园-13853610536-200M-宽带延伸服务-次数0-202501070000242182</t>
  </si>
  <si>
    <t>2025-01-08 10:50:00</t>
  </si>
  <si>
    <t>202501070000242182</t>
  </si>
  <si>
    <t xml:space="preserve">202501070000242182#流程受理流水号：20250107104903138536105361052497
客户号码:13853610536
客户姓名:宋*
投诉地市:潍坊
来话流水:2025010710463765320836129
宽带账号:13853610536
宽带账号归属地市:潍坊
宽带账号归属区县:昌邑市
故障地址:潍坊昌邑市城区奎聚路东升花园4号楼*********
联系电话:13287666513
联系人:先生
工单紧急程度:一般
是否有升级投诉倾向:否
是否重复投诉:否
是否携转意向:否
是否投诉倾向:否
是否智能网关:智能网关
当前是否在线:是
接入方式:FTTH
是否质差终端:无质差信息
光功率:-19.35
故障大类:宽带
故障细类:宽带延伸服务
携转原因:
故障时间:2025-01-07 10:52:12
具体故障现象:请装维师傅携带新的路由器上门查看更换
</t>
  </si>
  <si>
    <t>2025-01-07 11:00:56</t>
  </si>
  <si>
    <t>2025-01-07 11:01:24</t>
  </si>
  <si>
    <t>SD-057-250107-730925-5542</t>
  </si>
  <si>
    <t>2025-01-07 18:56:20</t>
  </si>
  <si>
    <t>80+银卡-普通区域-寿光市-中南花城沿街-13792665806-200M-宽带上网投诉-次数0-20250107185541X341498289</t>
  </si>
  <si>
    <t>20250107185541X341498289</t>
  </si>
  <si>
    <t xml:space="preserve">流程受理流水号：20250107184004137926658061198319
客户号码:13792665806
客户姓名:丁**
投诉地市:潍坊
来话流水:2025010718393442320876186
宽带账号:13792665806
宽带账号归属地市:潍坊
宽带账号归属区县:寿光市
故障地址:潍坊寿光市洛城街道洛兴街中南花城沿街1号箱*********
联系电话:13792665806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故障时间:2025-01-07 18:47:22
具体故障现象:打不开网页，
客户其他诉求:
</t>
  </si>
  <si>
    <t>2025-01-07 18:56:58</t>
  </si>
  <si>
    <t>2025-01-07 18:57:20</t>
  </si>
  <si>
    <t>SD-851-312613-18852-4885</t>
  </si>
  <si>
    <t>SD-057-250107-452708-5532</t>
  </si>
  <si>
    <t>2025-01-07 18:54:44</t>
  </si>
  <si>
    <t>普通区域-安丘市-盛世名门-15949866839-500M-宽带上网投诉-次数0-202501070000691996</t>
  </si>
  <si>
    <t>202501070000691996</t>
  </si>
  <si>
    <t xml:space="preserve">202501070000691996#宽带账号：15949866839；宽带地址：潍坊安丘市兴安街道长安路盛世名门盛世名门11号楼****；客户来电反映电视看不了，请协助处理，谢谢！联系电话：15949866839；联系人：***；来电流水：2025010718524064520868677
</t>
  </si>
  <si>
    <t>2025-01-07 18:59:23</t>
  </si>
  <si>
    <t>SD-057-250107-975820-1455</t>
  </si>
  <si>
    <t>2025-01-07 10:49:31</t>
  </si>
  <si>
    <t>80+金卡-普通区域-潍城区-傅家村自然村-13583650215-300M-宽带上网投诉-次数2-202501060000753719</t>
  </si>
  <si>
    <t>2025-01-07 10:52:50</t>
  </si>
  <si>
    <t>2025-01-07 10:53:58</t>
  </si>
  <si>
    <t>SD-057-250107-830965-6721</t>
  </si>
  <si>
    <t>2025-01-07 21:45:49</t>
  </si>
  <si>
    <t>【调研】-80+普通-普通区域-潍城区-鲁发公园道1号-15762609306-200M-业务受理宽带-次数0-202501070000764889</t>
  </si>
  <si>
    <t>202501070000764889</t>
  </si>
  <si>
    <t>202501070000764889#【已关注中国移动10086微信公众号】 宽带账号:15762609306; 联系电话：15762609306，问题类型：此工单为群障修复工单，根据群障全量闭环修复管理要求，为确保客户网络通畅，请装维人员跟进修复网络问题，谢谢！ 
 群障标题：公告。故障描述：潍坊潍城区鲁发公园道1号光缆故障，预估24小时恢复，请帮忙拦截,如有需要请联系片区装维师傅刘培文15706307857主叫号码：18866793329.0;该号码仅供参考，请优先联系宽带账号。</t>
  </si>
  <si>
    <t>2025-01-08 06:58:00</t>
  </si>
  <si>
    <t>SD-057-250107-769853-2724</t>
  </si>
  <si>
    <t>2025-01-07 13:32:39</t>
  </si>
  <si>
    <t>80+银卡-普通区域-坊子区-黄家官庄-15762578668-1000M-宽带延伸服务-次数0-202501070000387086</t>
  </si>
  <si>
    <t>202501070000387086</t>
  </si>
  <si>
    <t xml:space="preserve">202501070000387086#流程受理流水号：20250107133139157625786681103030
客户号码:15762578668
客户姓名:姜*
投诉地市:潍坊
来话流水:2025010713300866720849794
宽带账号:15762578668
宽带账号归属地市:潍坊
宽带账号归属区县:峡山区
故障地址:潍坊峡山区岞山街道黄家官庄行政村黄家官庄1号箱*********
联系电话:15863668166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故障时间:2025-01-07 13:30:08
具体故障现象:光信号红灯 插紧捋顺光纤线，重启未恢复 谢谢
</t>
  </si>
  <si>
    <t>2025-01-07 13:34:04</t>
  </si>
  <si>
    <t>2025-01-07 13:34:29</t>
  </si>
  <si>
    <t>SD-057-250107-569143-2758</t>
  </si>
  <si>
    <t>2025-01-07 13:36:24</t>
  </si>
  <si>
    <t>普通区域-安丘市-苏戈庄村自然村-15066361718-300M-业务受理宽带-次数0-202501070000391390</t>
  </si>
  <si>
    <t>202501070000391390</t>
  </si>
  <si>
    <t>202501070000391390# 宽带账号:15066361718; 联系电话：15066361718，问题类型：此工单为群障修复工单，根据群障全量闭环修复管理要求，为确保客户网络通畅，请装维人员跟进修复网络问题，谢谢！ 
 群障标题：公告。故障描述：潍坊安丘市苏戈庄村自然村主缆故障，预估24小时恢复，请帮忙拦截。主叫号码：15066361718.0;该号码仅供参考，请优先联系宽带账号。</t>
  </si>
  <si>
    <t>2025-01-07 13:39:46</t>
  </si>
  <si>
    <t>2025-01-07 13:40:14</t>
  </si>
  <si>
    <t>SD-057-250107-940732-2745</t>
  </si>
  <si>
    <t>2025-01-07 13:35:36</t>
  </si>
  <si>
    <t>【调研】-80+银卡-普通区域-寿光市-西刘营社区-15866536506-500M-宽带上网投诉-次数0-20250107133454X941415620</t>
  </si>
  <si>
    <t>20250107133454X941415620</t>
  </si>
  <si>
    <t xml:space="preserve">【农村网络投诉】流程受理流水号：20250107133315158665365061103402
客户号码:15866536506
客户姓名:何**
投诉地市:潍坊
来话流水:2025010713323539920869946
宽带账号:15866536506
宽带账号归属地市:潍坊
宽带账号归属区县:寿光市
故障地址:潍坊寿光市稻田镇西刘营村西刘营社区24号楼*********
联系电话:15866536506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故障时间:2025-01-07 13:34:02
具体故障现象:提示网络无法连接，
客户其他诉求:
</t>
  </si>
  <si>
    <t>2025-01-07 13:50:53</t>
  </si>
  <si>
    <t>2025-01-07 13:51:22</t>
  </si>
  <si>
    <t>SD-851-317986-5604-8160</t>
  </si>
  <si>
    <t>SD-057-250107-124693-6723</t>
  </si>
  <si>
    <t>2025-01-07 21:46:31</t>
  </si>
  <si>
    <t>普通区域-寒亭区-中小河村自然村-13573609232-200M-宽带上网投诉-次数0-202501070000763545</t>
  </si>
  <si>
    <t>202501070000763545</t>
  </si>
  <si>
    <t>202501070000763545#【已关注中国移动10086微信公众号】流程受理流水号：20250107214549135736092321226570
客户号码:13573609232
客户姓名:于**
投诉地市:潍坊
来话流水:2025010721404403220856894
宽带账号:13573609232
宽带账号归属地市:潍坊
宽带账号归属区县:寒亭区
故障地址:潍坊寒亭区双杨镇前小河村行政村前小河村西北角1号箱*********
联系电话:13573609232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故障细类:宽带网速慢/卡顿
携转原因:
故障时间:2025-01-07 21:45:14
具体故障现象:用户无法提供具体故障现象，
客户其他诉求:
;宽带小区$[中小河村自然村]$</t>
  </si>
  <si>
    <t>2025-01-07 21:51:52</t>
  </si>
  <si>
    <t>2025-01-07 21:52:12</t>
  </si>
  <si>
    <t>SD-852-262172-547-22945</t>
  </si>
  <si>
    <t>SD-057-250107-103429-316</t>
  </si>
  <si>
    <t>2025-01-07 08:50:36</t>
  </si>
  <si>
    <t>【重投】-80+银卡-普通区域-奎文区-北王茶城J-15095171383-1000M-宽带上网投诉-次数0-202501070000110522</t>
  </si>
  <si>
    <t>202501070000110522</t>
  </si>
  <si>
    <t xml:space="preserve">202501070000110522#宽带账号：15095171383；宽带地址：潍坊奎文区潍洲路街道潍洲路北王茶城J6号商品房；客户来电反映宽带不能使用，客户不配合排障，要求上门，请协助处理，谢谢！联系电话：15095171383；联系人：女士；来电流水：2025010708475458720820552
</t>
  </si>
  <si>
    <t>2025-01-07 08:53:33</t>
  </si>
  <si>
    <t>2025-01-07 08:53:56</t>
  </si>
  <si>
    <t>SD-851-277350-10645-4091</t>
  </si>
  <si>
    <t>SD-057-250107-170349-2358</t>
  </si>
  <si>
    <t>2025-01-07 12:36:34</t>
  </si>
  <si>
    <t>80+银卡-普通区域-青州市-联升富贵园-15244457959-300M-业务受理宽带-次数0-202501070000351651</t>
  </si>
  <si>
    <t>202501070000351651</t>
  </si>
  <si>
    <t>202501070000351651# 宽带账号:15244457959; 联系电话：15244457959，问题类型：此工单为群障修复工单，根据群障全量闭环修复管理要求，为确保客户网络通畅，请装维人员跟进修复网络问题，谢谢！ 
 群障标题：公告。故障描述：潍坊青州市联升富贵园主缆故障，预估24小时恢复，请帮忙拦截。主叫号码：15244457959.0;该号码仅供参考，请优先联系宽带账号。</t>
  </si>
  <si>
    <t>2025-01-07 12:38:05</t>
  </si>
  <si>
    <t>2025-01-07 12:38:22</t>
  </si>
  <si>
    <t>SD-851-255255-16357-11809</t>
  </si>
  <si>
    <t>SD-057-250107-541628-416</t>
  </si>
  <si>
    <t>2025-01-07 08:59:23</t>
  </si>
  <si>
    <t>(目标)普通区域-潍城区-朱家文庄自然村-13963663827-100M-宽带上网投诉-次数0-20250107085803X483340731</t>
  </si>
  <si>
    <t>20250107085803X483340731</t>
  </si>
  <si>
    <t xml:space="preserve">【农村网络投诉】流程受理流水号：20250107085618139636638271009699
客户号码:13963663827
客户姓名:朱**
投诉地市:潍坊
来话流水:2025010708555403320801890
宽带账号:13963663827
宽带账号归属地市:潍坊
宽带账号归属区县:潍城区
故障地址:潍坊潍城区军埠口综合项目区朱家文庄朱家文庄自然村村内东第1条路南第3排扩容1#*********
联系电话:18663668808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故障时间:2025-01-07 08:56:50
具体故障现象:提示网络无法连接，
客户其他诉求:
</t>
  </si>
  <si>
    <t>2025-01-07 09:02:08</t>
  </si>
  <si>
    <t>2025-01-07 09:02:26</t>
  </si>
  <si>
    <t>【重投】-普通区域-安丘市-秦戈庄村自然村-13869618345-500M-业务受理宽带-次数0-202501070000692127 一级督办</t>
  </si>
  <si>
    <t>202501070000692127</t>
  </si>
  <si>
    <t>2025-01-07 19:02:39</t>
  </si>
  <si>
    <t>2025-01-07 19:05:14</t>
  </si>
  <si>
    <t>SD-852-336706-1048-11663</t>
  </si>
  <si>
    <t>SD-057-250107-263057-5543</t>
  </si>
  <si>
    <t>2025-01-07 18:56:41</t>
  </si>
  <si>
    <t>普通区域-奎文区-宝通陆号（多层）-13869662085-300M-业务受理宽带-次数0-202501070000692937</t>
  </si>
  <si>
    <t>202501070000692937</t>
  </si>
  <si>
    <t>202501070000692937# 宽带账号:13869662085; 联系电话：13869662085，问题类型：此工单为群障修复工单，根据群障全量闭环修复管理要求，为确保客户网络通畅，请装维人员跟进修复网络问题，谢谢！ 
 群障标题：公告。故障描述：潍坊奎文区宝通陆号（多层）光缆故障，预估24小时恢复，请帮忙拦截,如有需要请联系片区装维师傅段孝冬15706366517主叫号码：13869662085.0;该号码仅供参考，请优先联系宽带账号。</t>
  </si>
  <si>
    <t>2025-01-07 19:03:40</t>
  </si>
  <si>
    <t>2025-01-07 19:04:04</t>
  </si>
  <si>
    <t>2025-01-07 12:36:48</t>
  </si>
  <si>
    <t>【调研】-80+银卡-普通区域-寿光市-青邱村自然村-13791891885-300M-业务受理宽带-次数0-202501070000350261 一级督办</t>
  </si>
  <si>
    <t>202501070000350261</t>
  </si>
  <si>
    <t>2025-01-07 12:57:44</t>
  </si>
  <si>
    <t>2025-01-07 12:58:22</t>
  </si>
  <si>
    <t>SD-057-250107-096374-1428</t>
  </si>
  <si>
    <t>2025-01-07 10:46:05</t>
  </si>
  <si>
    <t>【调研】-(目标)普通区域-高密市-桂苑小区-13573631825-300M-宽带上网投诉-次数0-202501070000239683</t>
  </si>
  <si>
    <t>202501070000239683</t>
  </si>
  <si>
    <t>202501070000239683#13573631825 网络信号不好，提示质差光猫，请处理，谢谢
联系人女士，电话本机，流水号 2025010710433801620890106</t>
  </si>
  <si>
    <t>2025-01-07 10:51:44</t>
  </si>
  <si>
    <t>2025-01-07 10:52:01</t>
  </si>
  <si>
    <t>SD-057-250107-856493-321</t>
  </si>
  <si>
    <t>2025-01-07 08:51:03</t>
  </si>
  <si>
    <t>普通区域-潍城区-南小于河村自然村-15269612497-100M-宽带上网投诉-次数0-202501070000109695</t>
  </si>
  <si>
    <t>2025-01-08 09:52:00</t>
  </si>
  <si>
    <t>202501070000109695</t>
  </si>
  <si>
    <t>202501070000109695#客户来电反映宽带网络慢，线上排障未恢复，客户称光猫知啦知啦的响，请协助处理，谢谢, 
联系电话：本机，联系人：女士，流水： 2025010708480763420822898</t>
  </si>
  <si>
    <t>2025-01-07 09:01:36</t>
  </si>
  <si>
    <t>2025-01-07 09:02:05</t>
  </si>
  <si>
    <t>SD-851-297541-23345-15675</t>
  </si>
  <si>
    <t>SD-057-250108-835769-3112</t>
  </si>
  <si>
    <t>2025-01-08 14:46:22</t>
  </si>
  <si>
    <t>普通区域-昌邑市-孙家道照村-15169682326-200M-业务受理宽带-次数0-202501080000425137</t>
  </si>
  <si>
    <t>2025-01-09 14:47:00</t>
  </si>
  <si>
    <t>202501080000425137</t>
  </si>
  <si>
    <t>202501080000425137# 宽带账号:15169682326; 联系电话：15169682326，问题类型：此工单为群障修复工单，根据群障全量闭环修复管理要求，为确保客户网络通畅，请装维人员跟进修复网络问题，谢谢！ 
 群障标题：公告。故障描述：潍坊昌邑市孙家道照村光缆故障，预估24小时恢复，请帮忙拦截,如有需要请联系片区装维师傅刘国兵15706307211主叫号码：15169682326.0;该号码仅供参考，请优先联系宽带账号。</t>
  </si>
  <si>
    <t>2025-01-08 14:50:13</t>
  </si>
  <si>
    <t>SD-851-231918-15183-23107</t>
  </si>
  <si>
    <t>SD-057-250108-826043-3084</t>
  </si>
  <si>
    <t>2025-01-08 14:44:05</t>
  </si>
  <si>
    <t>80+普通-普通区域-寿光市-福盛家园-15006691662-500M-魔百和投诉-次数0-20250108144139X499478554</t>
  </si>
  <si>
    <t>2025-01-09 08:00:00</t>
  </si>
  <si>
    <t>20250108144139X499478554</t>
  </si>
  <si>
    <t>流程受理流水号：20250108143825150066916621103596
客户号码:15006691662
客户姓名:王**
投诉地市:潍坊
来话流水:2025010814375167220815151
宽带账号:15006691662
宽带账号归属地市:潍坊
宽带账号归属区县:寿光市
故障地址:潍坊寿光市圣城街道新兴街福盛家园北区8号楼*********
联系电话:15006691559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光功率:-17.01
故障大类:宽带/电视
故障细类:移动高清电视故障(专席)
携转原因:
故障时间:2025-01-08 14:40:11
魔百和单播/组播:组播
具体故障现象:魔百合，就一个红灯，，拔插电源重启换电源插孔未恢复
客户其他诉求:
魔百和单/组播：组播</t>
  </si>
  <si>
    <t>2025-01-08 14:59:07</t>
  </si>
  <si>
    <t>2025-01-08 14:59:37</t>
  </si>
  <si>
    <t>SD-057-250108-672485-3109</t>
  </si>
  <si>
    <t>2025-01-08 14:46:15</t>
  </si>
  <si>
    <t>普通区域-青州市-（铁通）乾元福居-13869638751-300M-业务受理宽带-次数0-202501080000424864</t>
  </si>
  <si>
    <t>2025-01-09 00:00:00</t>
  </si>
  <si>
    <t>202501080000424864</t>
  </si>
  <si>
    <t>202501080000424864#【已关注中国移动10086微信公众号】 宽带账号:13869638751; 联系电话：13869638751，问题类型：此工单为群障修复工单，根据群障全量闭环修复管理要求，为确保客户网络通畅，请装维人员跟进修复网络问题，谢谢！ 
 群障标题：公告。故障描述：潍坊青州市（铁通）乾元福居光缆故障，预估24小时恢复，请帮忙拦截,如有需要请联系片区装维师傅郇延磊15706307656主叫号码：13869638751.0;该号码仅供参考，请优先联系宽带账号。</t>
  </si>
  <si>
    <t>2025-01-08 14:50:38</t>
  </si>
  <si>
    <t>2025-01-08 14:51:02</t>
  </si>
  <si>
    <t>SD-852-343914-1123-21927</t>
  </si>
  <si>
    <t>SD-057-250108-149253-3105</t>
  </si>
  <si>
    <t>2025-01-08 14:46:07</t>
  </si>
  <si>
    <t>80+金卡-普通区域-安丘市-葛庄村自然村-13869667311-500M-业务受理宽带-次数0-202501080000424038</t>
  </si>
  <si>
    <t>202501080000424038</t>
  </si>
  <si>
    <t>202501080000424038#【已关注中国移动10086微信公众号】 宽带账号:13869667311; 联系电话：13869667311，问题类型：此工单为群障修复工单，根据群障全量闭环修复管理要求，为确保客户网络通畅，请装维人员跟进修复网络问题，谢谢！ 
 群障标题：公告。故障描述：潍坊安丘市葛庄村自然村光缆故障，预估24小时恢复，请帮忙拦截,如有需要请联系片区装维师傅于书博15706307022主叫号码：13869667311.0;该号码仅供参考，请优先联系宽带账号。</t>
  </si>
  <si>
    <t>2025-01-08 14:55:29</t>
  </si>
  <si>
    <t>2025-01-08 14:56:31</t>
  </si>
  <si>
    <t>SD-057-250108-350719-3129</t>
  </si>
  <si>
    <t>2025-01-08 14:47:27</t>
  </si>
  <si>
    <t>80+普通-普通区域-昌乐县-前河野村和后河野村自然村-15762529123-300M-宽带上网投诉-次数0-202501080000425948</t>
  </si>
  <si>
    <t>202501080000425948</t>
  </si>
  <si>
    <t>202501080000425948#宽带账号：15762529123；联系电话15762529123；宽带地址：潍坊昌乐县白塔镇前河野村和后河野村前河野村和后河野村自然村前河野村和后河野村2%2525252523（潍蒋路河野路口处）%252525252A%252525252A%252525252A%252525252A；客户来电反映：无法联网，线上指导无法配合操作，要求上门处理%252525252C 来电流水：2025010814405376820858665</t>
  </si>
  <si>
    <t>2025-01-08 14:56:56</t>
  </si>
  <si>
    <t>SD-057-250108-372694-3081</t>
  </si>
  <si>
    <t>2025-01-08 14:43:45</t>
  </si>
  <si>
    <t>【调研】-80+普通-普通区域-临朐县-崮山自然村-15853664166-500M-宽带上网投诉-次数0-202501080000139999</t>
  </si>
  <si>
    <t>202501080000139999</t>
  </si>
  <si>
    <t>202501080000139999#流程受理流水号：20250108091816158536641661015086
客户号码:15853664166
客户姓名:吕**
投诉地市:潍坊
来话流水:2025010809113114120826563
宽带账号:15853664166
宽带账号归属地市:潍坊
宽带账号归属区县:临朐县
故障地址:潍坊临朐县寺头镇崮山崮山自然村崮山
联系电话:15006689526
联系人:女士
工单紧急程度:紧急
是否有升级投诉倾向:否
是否重复投诉:否
是否携转意向:否
是否投诉倾向:否
工单内容:客户来电表示村里移动电线杆挪线缆时，影响到家里的宽带，目前无法使用，客户要求今天回电处理，谢谢</t>
  </si>
  <si>
    <t>2025-01-08 14:47:20</t>
  </si>
  <si>
    <t>2025-01-08 14:47:40</t>
  </si>
  <si>
    <t>SD-851-298802-10497-4770</t>
  </si>
  <si>
    <t>SD-057-250108-256734-3069</t>
  </si>
  <si>
    <t>2025-01-08 14:41:01</t>
  </si>
  <si>
    <t>80+银卡-普通区域-奎文区-大观天下一期-13963609198-300M-宽带上网投诉-次数0-202501080000418527</t>
  </si>
  <si>
    <t>202501080000418527</t>
  </si>
  <si>
    <t xml:space="preserve">202501080000418527#流程受理流水号：20250108144000139636091981103996
客户号码:13963609198
客户姓名:庄**
投诉地市:潍坊
来话流水:2025010814390615520832688
宽带账号:13963609198
宽带账号归属地市:潍坊
宽带账号归属区县:高新
故障地址:潍坊高新高新城区东方路大观天下（不是二期）9号楼*********
联系电话:13869621955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光功率:-18.38
故障大类:宽带/电视
故障细类:宽带无法上网
携转原因:
故障时间:2025-01-08 14:40:32
具体故障现象:打不开网页，
客户其他诉求:客户侧为质差终端，要求上门更换终端并一并处理故障问题。
</t>
  </si>
  <si>
    <t>2025-01-08 14:49:07</t>
  </si>
  <si>
    <t>2025-01-08 14:51:14</t>
  </si>
  <si>
    <t>SD-851-316473-37978-25373</t>
  </si>
  <si>
    <t>SD-057-250108-034597-26</t>
  </si>
  <si>
    <t>2025-01-08 07:35:04</t>
  </si>
  <si>
    <t>【调研】-80+银卡-普通区域-青州市-张家洼村自然村-15953655488-1000M-宽带上网投诉-次数0-202501080000091628</t>
  </si>
  <si>
    <t>202501080000091628</t>
  </si>
  <si>
    <t>202501080000091628#【已关注中国移动10086微信公众号】流程受理流水号：20250108073203159536554881000112
客户号码:15953655488
客户姓名:张**
投诉地市:潍坊
来话流水:2025010807314158220831251
宽带账号:15953655488
宽带账号归属地市:潍坊
宽带账号归属区县:青州市
故障地址:潍坊青州市弥河镇张家洼村张家洼村自然村弥河镇张家洼村2号（村西北张永护家）*********
联系电话:15953655488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07:33:54
具体故障现象:电脑无法上网，
客户其他诉求:
;宽带小区$[张家洼村自然村]$</t>
  </si>
  <si>
    <t>2025-01-08 07:41:48</t>
  </si>
  <si>
    <t>2025-01-08 07:43:13</t>
  </si>
  <si>
    <t>SD-851-221771-12116-18384</t>
  </si>
  <si>
    <t>SD-057-250108-807326-28</t>
  </si>
  <si>
    <t>2025-01-08 07:38:25</t>
  </si>
  <si>
    <t>普通区域-坊子区-小冯家-15610260144-500M-魔百和投诉-次数0-202501080000092349</t>
  </si>
  <si>
    <t>202501080000092349</t>
  </si>
  <si>
    <t>202501080000092349#流程受理流水号：20250108073713156102601441000120
客户号码:15610260144
客户姓名:冯**
投诉地市:潍坊
来话流水:2025010807365076220832355
宽带账号:15610260144
宽带账号归属地市:潍坊
宽带账号归属区县:坊子区
故障地址:潍坊坊子区九龙街办（穆村）小冯家潍坊坊子区九龙街办（穆村）小冯家小冯家1号箱徐润泽外墙*********
联系电话:15610260144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故障细类:移动高清电视故障
携转原因:
故障时间:2025-01-08 07:39:30
魔百和单播/组播:组播
具体故障现象:机顶盒无法开机，
客户其他诉求:上门维修
魔百和单/组播：组播;宽带小区$[小冯家]$</t>
  </si>
  <si>
    <t>2025-01-08 07:41:26</t>
  </si>
  <si>
    <t>2025-01-08 07:48:56</t>
  </si>
  <si>
    <t>SD-057-250108-419306-97</t>
  </si>
  <si>
    <t>2025-01-08 08:28:50</t>
  </si>
  <si>
    <t>80+银卡-普通区域-诸城市-岔道口-15854488255-200M-宽带上网投诉-次数0-202501080000094680</t>
  </si>
  <si>
    <t>2025-01-09 09:29:00</t>
  </si>
  <si>
    <t>202501080000094680</t>
  </si>
  <si>
    <t>202501080000094680#【已关注中国移动10086微信公众号】流程受理流水号：20250108082822158544882551000808
客户号码:15854488255
客户姓名:刘**
投诉地市:潍坊
来话流水:2025010808224584620803530
宽带账号:15854488255
宽带账号归属地市:潍坊
宽带账号归属区县:诸城市
故障地址:潍坊诸城市龙都街道岔道口村岔道口岔道口村21号箱*********
联系电话:15854488255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08:28:33
具体故障现象:打不开网页，
客户其他诉求:
;宽带小区$[岔道口]$</t>
  </si>
  <si>
    <t>2025-01-08 08:45:02</t>
  </si>
  <si>
    <t>2025-01-08 08:46:10</t>
  </si>
  <si>
    <t>SD-057-250108-248631-856</t>
  </si>
  <si>
    <t>2025-01-08 09:52:15</t>
  </si>
  <si>
    <t>80+银卡-普通区域-诸城市-盘龙府邸-13964655000-200M-宽带延伸服务-次数0-202501080000171926</t>
  </si>
  <si>
    <t>2025-01-09 09:53:00</t>
  </si>
  <si>
    <t>202501080000171926</t>
  </si>
  <si>
    <t xml:space="preserve">202501080000171926#【已关注中国移动10086微信公众号】流程受理流水号：20250108095129139646550001026458
客户号码:13964655000
客户姓名:杨*
投诉地市:潍坊
来话流水:2025010809485637620853601
宽带账号:13964655000
宽带账号归属地市:潍坊
宽带账号归属区县:诸城市
故障地址:潍坊诸城市密州街道东武街盘龙府邸5号楼*********
联系电话:13964655000
联系人:先生/女士
工单紧急程度:非常紧急
是否有升级投诉倾向:否
是否重复投诉:否
是否携转意向:否
是否投诉倾向:否
是否智能网关:智能网关
当前是否在线:是
接入方式:FTTH
是否质差终端:是
光功率:-18.96
故障大类:宽带/电视
故障细类:宽带延伸服务
携转原因:
故障时间:2025-01-08 09:51:37
具体故障现象:调测其它设备，请协助谢谢
</t>
  </si>
  <si>
    <t>2025-01-08 09:55:41</t>
  </si>
  <si>
    <t>2025-01-08 09:56:02</t>
  </si>
  <si>
    <t>SD-057-250108-529184-905</t>
  </si>
  <si>
    <t>2025-01-08 09:59:02</t>
  </si>
  <si>
    <t>普通区域-诸城市-朝阳公馆-15563611359-500M-宽带上网投诉-次数0-20250108095601X361444287</t>
  </si>
  <si>
    <t>20250108095601X361444287</t>
  </si>
  <si>
    <t xml:space="preserve">流程受理流水号：20250108095459155636113591027624
客户号码:15563611359
客户姓名:彭**
投诉地市:潍坊
来话流水:2025010809494669920865914
宽带账号:15563611359
宽带账号归属地市:潍坊
宽带账号归属区县:诸城市
故障地址:潍坊诸城市密州街道东武街朝阳公馆5号楼505*********
联系电话:15753696603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故障时间:2025-01-08 10:00:38
具体故障现象:网速慢卡顿，
客户其他诉求:
</t>
  </si>
  <si>
    <t>2025-01-08 10:04:59</t>
  </si>
  <si>
    <t>2025-01-08 10:06:17</t>
  </si>
  <si>
    <t>SD-057-250108-458023-874</t>
  </si>
  <si>
    <t>2025-01-08 09:55:47</t>
  </si>
  <si>
    <t>普通区域-昌乐县-福乐苑-15963641843-100M-宽带上网投诉-次数0-202501080000173912</t>
  </si>
  <si>
    <t>2025-01-09 10:56:00</t>
  </si>
  <si>
    <t>202501080000173912</t>
  </si>
  <si>
    <t>202501080000173912#【已关注中国移动10086微信公众号】流程受理流水号：20250108095354159636418431027275
客户号码:15963641843
客户姓名:张**
投诉地市:潍坊
来话流水:2025010809510567620885594
宽带账号:15963641843
宽带账号归属地市:潍坊
宽带账号归属区县:昌乐县
故障地址:潍坊昌乐县城关街道孤山街福乐苑11号楼*********
联系电话:15963641843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故障细类:宽带无法上网(专席)
携转原因:
故障时间:2025-01-08 09:59:05
具体故障现象:路由器没有网线连到光猫上
客户其他诉求:
;宽带小区$[福乐苑]$</t>
  </si>
  <si>
    <t>2025-01-08 09:58:12</t>
  </si>
  <si>
    <t>2025-01-08 10:05:58</t>
  </si>
  <si>
    <t>SD-057-250108-129845-9</t>
  </si>
  <si>
    <t>2025-01-08 07:06:30</t>
  </si>
  <si>
    <t>普通区域-坊子区-东莲子自然村-17616801261-1000M-业务受理宽带-次数0-202501080000090721</t>
  </si>
  <si>
    <t>202501080000090721</t>
  </si>
  <si>
    <t>202501080000090721#【已关注中国移动10086微信公众号】 宽带账号:17616801261; 联系电话：17616801261，问题类型：此工单为群障修复工单，根据群障全量闭环修复管理要求，为确保客户网络通畅，请装维人员跟进修复网络问题，谢谢！ 
 群障标题：告警。故障标题：[GPON告警]PON信号丢失主叫号码：17616801262.0;该号码仅供参考，请优先联系宽带账号。</t>
  </si>
  <si>
    <t>2025-01-08 07:10:15</t>
  </si>
  <si>
    <t>2025-01-08 07:12:41</t>
  </si>
  <si>
    <t>2025-01-08 08:21:19</t>
  </si>
  <si>
    <t>普通区域-寿光市-金海花园-15964578391-100M-魔百和投诉-次数0-202501080000094150 一级督办</t>
  </si>
  <si>
    <t>2025-01-09 09:22:00</t>
  </si>
  <si>
    <t>202501080000094150</t>
  </si>
  <si>
    <t>2025-01-08 08:36:26</t>
  </si>
  <si>
    <t>2025-01-08 08:36:48</t>
  </si>
  <si>
    <t>SD-057-250108-068952-1417</t>
  </si>
  <si>
    <t>2025-01-08 11:05:07</t>
  </si>
  <si>
    <t>普通区域-诸城市-东武古城北区二期-13963678899-300M-宽带上网投诉-次数0-20250108104000X663730000</t>
  </si>
  <si>
    <t>20250108104000X663730000</t>
  </si>
  <si>
    <t>我要移机为什么没人联系我一上午了都没人搭理我</t>
  </si>
  <si>
    <t>2025-01-08 11:14:28</t>
  </si>
  <si>
    <t>2025-01-08 11:14:45</t>
  </si>
  <si>
    <t>SD-852-296946-120-8334</t>
  </si>
  <si>
    <t>SD-057-250108-798426-1871</t>
  </si>
  <si>
    <t>2025-01-08 11:56:15</t>
  </si>
  <si>
    <t>【重投】-普通区域-寿光市-寿光文苑小区二-13616469017-200M-业务受理宽带-次数0-202501080000304687</t>
  </si>
  <si>
    <t>2025-01-09 11:57:00</t>
  </si>
  <si>
    <t>202501080000304687</t>
  </si>
  <si>
    <t>202501080000304687# 宽带账号:13616469017; 联系电话：13616469017，问题类型：此工单为群障修复工单，根据群障全量闭环修复管理要求，为确保客户网络通畅，请装维人员跟进修复网络问题，谢谢！ 
 群障标题：公告。故障描述：主干光纤断或OLT检测不到预期的光信号（LOS）主叫号码：13616469017.0;该号码仅供参考，请优先联系宽带账号。</t>
  </si>
  <si>
    <t>2025-01-08 11:57:59</t>
  </si>
  <si>
    <t>2025-01-08 11:58:21</t>
  </si>
  <si>
    <t>SD-057-250108-089265-1427</t>
  </si>
  <si>
    <t>2025-01-08 11:06:07</t>
  </si>
  <si>
    <t>普通区域-潍城区-杨家庄子自然村-15966115524-100M-业务受理宽带-次数0-202501080000253739</t>
  </si>
  <si>
    <t>2025-01-09 11:07:00</t>
  </si>
  <si>
    <t>202501080000253739</t>
  </si>
  <si>
    <t>202501080000253739# 宽带账号:15966115524; 联系电话：15966115524，问题类型：此工单为群障修复工单，根据群障全量闭环修复管理要求，为确保客户网络通畅，请装维人员跟进修复网络问题，谢谢！ 
 群障标题：告警。故障标题：分支光纤断或OLT检测不到ONT的预期的光信号(LOSi/LOBi)主叫号码：15966115524.0;该号码仅供参考，请优先联系宽带账号。</t>
  </si>
  <si>
    <t>2025-01-08 11:31:52</t>
  </si>
  <si>
    <t>2025-01-08 11:32:32</t>
  </si>
  <si>
    <t>SD-057-250108-763584-1866</t>
  </si>
  <si>
    <t>2025-01-08 11:56:08</t>
  </si>
  <si>
    <t>80+银卡-普通区域-高密市-薛家老庄自然村-13506491533-200M-业务受理宽带-次数0-202501080000306566</t>
  </si>
  <si>
    <t>202501080000306566</t>
  </si>
  <si>
    <t>202501080000306566# 宽带账号:13506491533; 联系电话：13506491533，问题类型：此工单为群障修复工单，根据群障全量闭环修复管理要求，为确保客户网络通畅，请装维人员跟进修复网络问题，谢谢！ 
 群障标题：公告。故障描述：潍坊高密市薛家老庄自然村美丽乡村建设，预计一周修复，请帮忙拦截主叫号码：13506491533.0;该号码仅供参考，请优先联系宽带账号。</t>
  </si>
  <si>
    <t>2025-01-08 11:57:50</t>
  </si>
  <si>
    <t>2025-01-08 11:58:08</t>
  </si>
  <si>
    <t>2025-01-08 11:06:16</t>
  </si>
  <si>
    <t>80+银卡-普通区域-青州市-华邦翰林院-15763003692-300M-业务受理宽带-次数0-202501080000252491 一级督办</t>
  </si>
  <si>
    <t>202501080000252491</t>
  </si>
  <si>
    <t>2025-01-08 11:18:24</t>
  </si>
  <si>
    <t>2025-01-08 11:19:04</t>
  </si>
  <si>
    <t>SD-851-275852-6096-29628</t>
  </si>
  <si>
    <t>SD-057-250108-129708-1950</t>
  </si>
  <si>
    <t>2025-01-08 12:06:24</t>
  </si>
  <si>
    <t>普通区域-潍城区-五道庙小区-13563666680-300M-魔百和投诉-次数0-202501080000314475</t>
  </si>
  <si>
    <t>202501080000314475</t>
  </si>
  <si>
    <t>202501080000314475#流程受理流水号：20250108120435135636666801070174
客户号码:13563666680
客户姓名:高**
投诉地市:潍坊
来话流水:2025010812015249020804414
宽带账号:13563666680
宽带账号归属地市:潍坊
宽带账号归属区县:潍城区
故障地址:潍坊潍城区北关街道同阴小区西9号楼4单元401
联系电话:13563666680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故障细类:移动高清电视故障(专席)
携转原因:
故障时间:2025-01-08 12:04:45
魔百和单播/组播:组播
具体故障现象:客户来电表示表示电视机上面无信号，我处切换信号源，拔插高清线未恢复，请协助谢谢
客户其他诉求:
魔百和单/组播：组播;宽带小区$[五道庙小区]$</t>
  </si>
  <si>
    <t>2025-01-08 12:11:45</t>
  </si>
  <si>
    <t>2025-01-08 12:11:59</t>
  </si>
  <si>
    <t>SD-057-250108-904583-3024</t>
  </si>
  <si>
    <t>2025-01-08 14:35:30</t>
  </si>
  <si>
    <t>普通区域-安丘市-周家庄-18263632844-200M-宽带上网投诉-次数0-20250108143419X591331670</t>
  </si>
  <si>
    <t>2025-01-09 15:36:00</t>
  </si>
  <si>
    <t>20250108143419X591331670</t>
  </si>
  <si>
    <t xml:space="preserve">【农村网络投诉】流程受理流水号：20250108143109182636328441101726
客户号码:18263632844
客户姓名:张**
投诉地市:潍坊
来话流水:2025010814300274120804925
宽带账号:18263632844
宽带账号归属地市:潍坊
宽带账号归属区县:安丘市
故障地址:潍坊安丘市大城埠周家庄村周家庄周家庄4号箱周丽*********
联系电话:15753666334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14:33:50
具体故障现象:提示网络无法连接，
客户其他诉求:
</t>
  </si>
  <si>
    <t>2025-01-08 14:47:44</t>
  </si>
  <si>
    <t>2025-01-08 14:48:15</t>
  </si>
  <si>
    <t>SD-057-250108-172036-1930</t>
  </si>
  <si>
    <t>2025-01-08 12:05:07</t>
  </si>
  <si>
    <t>【调研】-80+金卡-普通区域-坊子区-蒋家村-18306463221-1000M-宽带上网投诉-次数0-20250108120324X443218400</t>
  </si>
  <si>
    <t>20250108120324X443218400</t>
  </si>
  <si>
    <t xml:space="preserve">【农村网络投诉】流程受理流水号：20250108120201183064632211069618
客户号码:18306463221
客户姓名:蒋**
投诉地市:潍坊
来话流水:2025010812013395720801319
宽带账号:18306463221
宽带账号归属地市:潍坊
宽带账号归属区县:坊子区
故障地址:潍坊坊子区坊子老区蒋家村蒋家村潍坊坊子区坊安街道蒋家村1号分纤箱*********
联系电话:18306463221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12:02:57
具体故障现象:光猫亮红灯，
客户其他诉求:
</t>
  </si>
  <si>
    <t>2025-01-08 12:06:46</t>
  </si>
  <si>
    <t>SD-057-250108-571942-631</t>
  </si>
  <si>
    <t>2025-01-08 09:26:38</t>
  </si>
  <si>
    <t>【调研】-80+普通-普通区域-奎文区-锦程公寓-18706465790-500M-业务受理宽带-次数0-202501080000142374</t>
  </si>
  <si>
    <t>202501080000142374</t>
  </si>
  <si>
    <t>202501080000142374# 宽带账号:18706465790; 联系电话：18706465790，问题类型：此工单为群障修复工单，根据群障全量闭环修复管理要求，为确保客户网络通畅，请装维人员跟进修复网络问题，谢谢！ 
 群障标题：公告。故障描述：潍坊奎文区锦程公寓光缆故障，预估24小时恢复，请帮忙拦截,如有需要请联系片区装维师傅郝林朋15706307422主叫号码：15966156376.0;该号码仅供参考，请优先联系宽带账号。</t>
  </si>
  <si>
    <t>2025-01-08 09:30:53</t>
  </si>
  <si>
    <t>2025-01-08 09:31:34</t>
  </si>
  <si>
    <t>SD-851-321986-10663-28572</t>
  </si>
  <si>
    <t>SD-057-250108-190683-157</t>
  </si>
  <si>
    <t>2025-01-08 08:37:21</t>
  </si>
  <si>
    <t>【调研】-80+普通-普通区域-高密市-徐家吊庄-18706562406-500M-魔百和投诉-次数0-202501080000096954</t>
  </si>
  <si>
    <t>202501080000096954</t>
  </si>
  <si>
    <t>202501080000096954#流程受理流水号：20250108083450187065624061001794
客户号码:18706562406
客户姓名:徐**
投诉地市:潍坊
来话流水:2025010808342269220856830
宽带账号:18706562406
宽带账号归属地市:潍坊
宽带账号归属区县:高密市
故障地址:潍坊高密市胶河生态园徐家吊庄行政村徐家吊庄高密徐家窎庄徐凤原2号箱*********
联系电话:18706562406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光功率:-19.43
故障大类:宽带/电视
故障细类:移动高清电视故障(专席)
携转原因:
故障时间:2025-01-08 08:36:35
魔百和单播/组播:组播
具体故障现象:电视直播或点播无法观看，请协助，谢谢
客户其他诉求:
魔百和单/组播：组播;宽带小区$[徐家吊庄]$</t>
  </si>
  <si>
    <t>2025-01-08 08:47:50</t>
  </si>
  <si>
    <t>2025-01-08 08:48:24</t>
  </si>
  <si>
    <t>SD-057-250108-106498-114</t>
  </si>
  <si>
    <t>2025-01-08 08:33:59</t>
  </si>
  <si>
    <t>80+银卡-普通区域-安丘市-温家坡子村自然村-15763057155-200M-宽带上网投诉-次数0-202501080000095267</t>
  </si>
  <si>
    <t>2025-01-09 09:34:00</t>
  </si>
  <si>
    <t>202501080000095267</t>
  </si>
  <si>
    <t>202501080000095267#宽带账号：15763057155；宽带地址：潍坊安丘市刘家尧镇温家坡子村温家坡子村自然村温家坡子村东北；客户来电反映宽带网络频繁掉线，客户不配合排障，要求上门，请协助处理，谢谢！联系电话：15763057155；联系人：先生；来电流水：2025010808310848120836730</t>
  </si>
  <si>
    <t>2025-01-08 08:46:25</t>
  </si>
  <si>
    <t>2025-01-08 08:46:55</t>
  </si>
  <si>
    <t>SD-851-301389-29050-9775</t>
  </si>
  <si>
    <t>SD-057-250108-087412-1943</t>
  </si>
  <si>
    <t>2025-01-08 12:06:09</t>
  </si>
  <si>
    <t>【调研】-普通区域-奎文区-中冶德馨苑-15666238539-300M-业务受理宽带-次数0-202501080000310679</t>
  </si>
  <si>
    <t>202501080000310679</t>
  </si>
  <si>
    <t>202501080000310679# 宽带账号:15666238539; 联系电话：15666238539，问题类型：此工单为群障修复工单，根据群障全量闭环修复管理要求，为确保客户网络通畅，请装维人员跟进修复网络问题，谢谢！ 
 群障标题：公告。故障描述：潍坊奎文区中冶德馨苑光缆故障，预估24小时恢复，请帮忙拦截,如有需要请联系片区装维师傅李春龙15706366503主叫号码：15666238539.0;该号码仅供参考，请优先联系宽带账号。</t>
  </si>
  <si>
    <t>2025-01-08 12:23:24</t>
  </si>
  <si>
    <t>2025-01-08 12:25:42</t>
  </si>
  <si>
    <t>SD-851-302700-7864-854</t>
  </si>
  <si>
    <t>SD-057-250108-136024-611</t>
  </si>
  <si>
    <t>2025-01-08 09:23:19</t>
  </si>
  <si>
    <t>【调研】-80+白金-普通区域-寒亭区-桥西二村自然村-13583637585-1000M-宽带上网投诉-次数0-202501080000136031</t>
  </si>
  <si>
    <t>202501080000136031</t>
  </si>
  <si>
    <t xml:space="preserve">202501080000136031#流程受理流水号：20250108092235135836375851016466
客户号码:13583637585
客户姓名:曹**
投诉地市:潍坊
来话流水:2025010809221486320871439
宽带账号:13583637585
宽带账号归属地市:潍坊
宽带账号归属区县:寒亭区
故障地址:潍坊寒亭区高里镇桥西二村桥西二村自然村桥西二村正南1号箱王胜利*********
联系电话:13583637585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光功率:-22.59
故障大类:宽带/电视
故障细类:宽带网速慢/卡顿
携转原因:
故障时间:2025-01-08 09:22:55
具体故障现象:打不开网页，
客户其他诉求:客户侧为质差终端，要求上门更换终端并一并处理故障问题。
</t>
  </si>
  <si>
    <t>2025-01-08 09:27:29</t>
  </si>
  <si>
    <t>2025-01-08 09:27:58</t>
  </si>
  <si>
    <t>SD-851-272878-1070-21324</t>
  </si>
  <si>
    <t>SD-057-250108-806349-1428</t>
  </si>
  <si>
    <t>80+金卡-普通区域-坊子区-坊子眉村沿街-13508964558-1000M-业务受理宽带-次数0-202501080000252306</t>
  </si>
  <si>
    <t>202501080000252306</t>
  </si>
  <si>
    <t>202501080000252306#【已关注中国移动10086微信公众号】 宽带账号:13508964558; 联系电话：13508964558，问题类型：此工单为群障修复工单，根据群障全量闭环修复管理要求，为确保客户网络通畅，请装维人员跟进修复网络问题，谢谢！ 
 群障标题：公告。故障描述：坊子眉村沿街主叫号码：100860536.0;该号码仅供参考，请优先联系宽带账号。</t>
  </si>
  <si>
    <t>2025-01-08 11:12:58</t>
  </si>
  <si>
    <t>2025-01-08 11:13:21</t>
  </si>
  <si>
    <t>SD-057-250108-897536-642</t>
  </si>
  <si>
    <t>2025-01-08 09:27:12</t>
  </si>
  <si>
    <t>80+银卡-普通区域-青州市-青州齐家村自然村-13863632776-300M-业务受理宽带-次数0-202501080000143556</t>
  </si>
  <si>
    <t>202501080000143556</t>
  </si>
  <si>
    <t>202501080000143556#【已关注中国移动10086微信公众号】 宽带账号:13863632776; 联系电话：13863632776，问题类型：此工单为群障修复工单，根据群障全量闭环修复管理要求，为确保客户网络通畅，请装维人员跟进修复网络问题，谢谢！ 
 群障标题：公告。故障描述：潍坊青州市青州齐家村自然村光缆故障，预估24小时恢复，请帮忙拦截,如有需要请联系片区装维师傅张生辉15706307719主叫号码：13863632776.0;该号码仅供参考，请优先联系宽带账号。</t>
  </si>
  <si>
    <t>2025-01-08 09:27:56</t>
  </si>
  <si>
    <t>2025-01-08 09:28:33</t>
  </si>
  <si>
    <t>SD-057-250108-971648-1909</t>
  </si>
  <si>
    <t>2025-01-08 12:02:05</t>
  </si>
  <si>
    <t>【调研】-80+银卡-普通区域-昌邑市-棉纺城（聚类市场）-19806225444-1000M-宽带上网投诉-次数0-20250108115959X799552993</t>
  </si>
  <si>
    <t>20250108115959X799552993</t>
  </si>
  <si>
    <t xml:space="preserve">流程受理流水号：20250108115849198062254441068730
客户号码:19806225444
客户姓名:姜**
投诉地市:潍坊
来话流水:2025010811581065020862964
宽带账号:19806225444
宽带账号归属地市:潍坊
宽带账号归属区县:昌邑市
故障地址:潍坊昌邑市柳疃镇棉纺城棉纺城（聚类市场）11号箱*********
联系电话:19806225444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11:59:25
具体故障现象:PON灯闪，
客户其他诉求:
</t>
  </si>
  <si>
    <t>2025-01-08 12:03:51</t>
  </si>
  <si>
    <t>2025-01-08 12:04:07</t>
  </si>
  <si>
    <t>SD-851-238843-27321-19222</t>
  </si>
  <si>
    <t>SD-057-250108-267385-162</t>
  </si>
  <si>
    <t>2025-01-08 08:38:02</t>
  </si>
  <si>
    <t>普通区域-诸城市-繁华新城三期-15069650516-300M-宽带上网投诉-次数0-20250108083500X500514244</t>
  </si>
  <si>
    <t>20250108083500X500514244</t>
  </si>
  <si>
    <t xml:space="preserve">流程受理流水号：20250108083403150696505161001594
客户号码:15069650516
客户姓名:封**
投诉地市:潍坊
来话流水:2025010808302666020832779
宽带账号:15069650516
宽带账号归属地市:潍坊
宽带账号归属区县:诸城市
故障地址:潍坊诸城市密州街道凤凰路繁华新城东区14号楼*********
联系电话:14753623229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故障时间:2025-01-08 08:33:53
具体故障现象:频繁掉线，
客户其他诉求:
</t>
  </si>
  <si>
    <t>2025-01-08 08:42:00</t>
  </si>
  <si>
    <t>2025-01-08 08:42:20</t>
  </si>
  <si>
    <t>SD-057-250108-612749-597</t>
  </si>
  <si>
    <t>2025-01-08 09:21:41</t>
  </si>
  <si>
    <t>【调研】-80+银卡-普通区域-寒亭区-祥和花园小区-18706676800-1000M-宽带上网投诉-次数0-202501080000136857</t>
  </si>
  <si>
    <t>202501080000136857</t>
  </si>
  <si>
    <t>202501080000136857#【已关注中国移动10086微信公众号】流程受理流水号：20250108092054187066768001015939
客户号码:18706676800
客户姓名:徐**
投诉地市:潍坊
来话流水:2025010809203897820849084
宽带账号:18706676800
账号归属区县:寒亭
联系电话:18706676800
联系人:先生/女士
宽带地址:潍坊
工单紧急程度:非常紧急
是否投诉倾向:否
是否重复投诉:否
是否携转意向:否
是否有升级投诉倾向:否
*业务名称:业务融合移机流程宽带
投诉内容:手机号码：18706676800，【问题描述】客户已办理宽带业务，有开通单，要求装维尽快联系上门，请处理，谢谢。联系电话：18706676800，联系人：先生/女士，录音流水号：2025010809203897820849084。受理明细：531920062399999999。
在途开通单信息：536250107459633906，18706676800，2025-01-07 09:43:46，业务融合移机流程宽带，处理中，手写判断和地址录入
是否到厅:否
业务名称:业务融合移机流程宽带
;宽带小区$[祥和花园小区]$</t>
  </si>
  <si>
    <t>2025-01-08 09:25:48</t>
  </si>
  <si>
    <t>2025-01-08 09:26:36</t>
  </si>
  <si>
    <t>SD-852-276028-218-10929</t>
  </si>
  <si>
    <t>SD-057-250108-076852-590</t>
  </si>
  <si>
    <t>2025-01-08 09:20:35</t>
  </si>
  <si>
    <t>(目标)普通区域-奎文区-王侯嘉苑西区-15263609290-500M-宽带延伸服务-次数0-202501080000135539</t>
  </si>
  <si>
    <t>202501080000135539</t>
  </si>
  <si>
    <t xml:space="preserve">202501080000135539#流程受理流水号：20250108091936152636092901015508
客户号码:15263609290
客户姓名:王**
投诉地市:潍坊
来话流水:2025010809175955820812874
宽带账号:15263609290
宽带账号归属地市:潍坊
宽带账号归属区县:高新
故障地址:潍坊高新清池府清街福东社区7号楼*********
联系电话:15263609290
联系人:先生/女士
工单紧急程度:一般
是否有升级投诉倾向:否
是否重复投诉:否
是否携转意向:否
是否投诉倾向:否
是否智能网关:智能网关
当前是否在线:是
接入方式:FTTH
是否质差终端:无质差信息
光功率:-20.96
故障大类:宽带/电视
故障细类:宽带延伸服务
携转原因:
故障时间:2025-01-08 09:19:48
具体故障现象:营业厅给客户赠送了新的路由器，要求装维人员上门安装，请尽快处理
</t>
  </si>
  <si>
    <t>2025-01-08 09:22:47</t>
  </si>
  <si>
    <t>2025-01-08 09:23:10</t>
  </si>
  <si>
    <t>SD-851-260280-12568-9580</t>
  </si>
  <si>
    <t>SD-057-250108-341726-1877</t>
  </si>
  <si>
    <t>2025-01-08 11:56:26</t>
  </si>
  <si>
    <t>80+普通-普通区域-诸城市-华都富林北区-15854498626-100M-业务受理宽带-次数0-202501080000304624</t>
  </si>
  <si>
    <t>202501080000304624</t>
  </si>
  <si>
    <t>202501080000304624# 宽带账号:15854498626; 联系电话：15854498626，问题类型：此工单为群障修复工单，根据群障全量闭环修复管理要求，为确保客户网络通畅，请装维人员跟进修复网络问题，谢谢！ 
 群障标题：公告。故障描述：华都富林北区主叫号码：100860536.0;该号码仅供参考，请优先联系宽带账号。</t>
  </si>
  <si>
    <t>2025-01-08 12:00:28</t>
  </si>
  <si>
    <t>2025-01-08 12:00:47</t>
  </si>
  <si>
    <t>SD-057-250108-354680-592</t>
  </si>
  <si>
    <t>2025-01-08 09:20:43</t>
  </si>
  <si>
    <t>普通区域-奎文区-苇湾社区-18764615288-300M-宽带上网投诉-次数0-202501080000129979</t>
  </si>
  <si>
    <t>202501080000129979</t>
  </si>
  <si>
    <t xml:space="preserve">202501080000129979#宽带账号：18764615288；宽带地址：潍坊奎文区东关街道东风街四平路苇湾社区24号楼；客户来电反映移动高清电视无法观看，遥控器无法使用，要求师傅上门，请协助处理，谢谢！联系电话：18764615288；联系人：先生；来电流水2025010809120471420833810。 
</t>
  </si>
  <si>
    <t>2025-01-08 09:24:16</t>
  </si>
  <si>
    <t>2025-01-08 09:24:45</t>
  </si>
  <si>
    <t>SD-057-250108-953417-1949</t>
  </si>
  <si>
    <t>2025-01-08 12:06:17</t>
  </si>
  <si>
    <t>普通区域-高密市-金宝山自然村-15864574943-100M-业务受理宽带-次数0-202501080000313489</t>
  </si>
  <si>
    <t>2025-01-09 12:00:00</t>
  </si>
  <si>
    <t>202501080000313489</t>
  </si>
  <si>
    <t>202501080000313489# 宽带账号:15864574943; 联系电话：15864574943，问题类型：此工单为群障修复工单，根据群障全量闭环修复管理要求，为确保客户网络通畅，请装维人员跟进修复网络问题，谢谢！ 
 群障标题：公告。故障描述：潍坊高密市金宝山自然村美丽乡村建设，预计一周修复，请帮忙拦截主叫号码：15864574943.0;该号码仅供参考，请优先联系宽带账号。</t>
  </si>
  <si>
    <t>2025-01-08 12:09:49</t>
  </si>
  <si>
    <t>2025-01-08 12:10:11</t>
  </si>
  <si>
    <t>SD-057-250108-952371-1922</t>
  </si>
  <si>
    <t>2025-01-08 12:03:37</t>
  </si>
  <si>
    <t>80+银卡-普通区域-临朐县-龙响店子-13854431557-100M-宽带上网投诉-次数0-202501080000311216</t>
  </si>
  <si>
    <t>2025-01-09 13:00:00</t>
  </si>
  <si>
    <t>202501080000311216</t>
  </si>
  <si>
    <t>202501080000311216#宽带账号：13854431557；宽带地址：潍坊临朐县九山镇人民政府龙响店子村龙响店子龙响店子5号箱张继军（外墙）；客户来电反映宽带卡顿要求免费更换设备，要求师傅上门，请协助处理，谢谢！联系电话：15854888386；联系人：谢谢；来电流水：2025010811500370620860867</t>
  </si>
  <si>
    <t>2025-01-08 12:08:31</t>
  </si>
  <si>
    <t>2025-01-08 12:08:51</t>
  </si>
  <si>
    <t>SD-851-277841-19175-12402</t>
  </si>
  <si>
    <t>SD-057-250108-417362-99</t>
  </si>
  <si>
    <t>2025-01-08 08:29:01</t>
  </si>
  <si>
    <t>【调研】-普通区域-坊子区-天同九龙湾-17852571131-500M-宽带上网投诉-次数0-20250108082730X501295760</t>
  </si>
  <si>
    <t>20250108082730X501295760</t>
  </si>
  <si>
    <t>检测结果：1、手机账号余额检测：手机账户余额正常；2、宽带账号登录状态检测：账号登录状态正常；3、宽带状态检测：宽带状态正常；4、宽带速率检测：宽带速率正常；5、群体故障检测：无大面积群障；6、线路检测：线路状态正常；7、光猫在线检测：光猫在线；故障类型：所有网页速度慢。故障描述：持续一年了， 一直没解决，路由器网络慢 卡的没法用，。联系人：凯哥。联系电话：17852571131。。</t>
  </si>
  <si>
    <t>2025-01-08 08:36:19</t>
  </si>
  <si>
    <t>2025-01-08 08:37:17</t>
  </si>
  <si>
    <t>SD-057-250108-731542-167</t>
  </si>
  <si>
    <t>2025-01-08 08:38:13</t>
  </si>
  <si>
    <t>【调研】-80+普通-普通区域-安丘市-安丘市增宇包装（小微）-13646466678-300M-宽带上网投诉-次数0-20250108083551X551242656</t>
  </si>
  <si>
    <t>20250108083551X551242656</t>
  </si>
  <si>
    <t xml:space="preserve">【农村网络投诉】流程受理流水号：20250108083431136464666781001717
客户号码:13646466678
客户姓名:孙**
投诉地市:潍坊
来话流水:2025010808335882120854255
宽带账号:13646466678
宽带账号归属地市:潍坊
宽带账号归属区县:安丘市
故障地址:潍坊安丘市景芝镇南甘泉村安丘市增宇包装（小微）预制场门口南侧2号*********
联系电话:18678027678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光功率:-31.54
故障大类:宽带/电视
故障细类:网速慢/上网掉线(专席)
携转原因:
故障时间:2025-01-08 08:34:18
具体故障现象:客户来电反映宽带经常掉线，经查询光功率弱，请协助处理，谢谢
客户其他诉求:
</t>
  </si>
  <si>
    <t>2025-01-08 08:45:54</t>
  </si>
  <si>
    <t>SD-851-305729-5792-28908</t>
  </si>
  <si>
    <t>SD-057-250108-013562-1067</t>
  </si>
  <si>
    <t>2025-01-08 10:18:02</t>
  </si>
  <si>
    <t>普通区域-临朐县-窦家洼自然村-15964035750-300M-宽带上网投诉-次数0-202501080000200435</t>
  </si>
  <si>
    <t>202501080000200435</t>
  </si>
  <si>
    <t>202501080000200435#流程受理流水号：20250108101646159640357501035139
客户号码:15964035750
客户姓名:肖**
投诉地市:潍坊
来话流水:2025010810135505820827760
宽带账号:15964035750
账号归属区县:临朐县瀚森通讯服务部
联系电话:15964035750
联系人:先生/女士
宽带地址:潍坊
工单紧急程度:非常紧急
是否投诉倾向:否
是否重复投诉:否
是否携转意向:否
是否有升级投诉倾向:否
*业务名称:业务融合开机流程宽带
投诉内容:手机号码：15964035750，【问题描述】客户已办理宽带业务，有开通单，要求装维尽快联系上门，请处理，谢谢。联系电话：15964035750，联系人：先生/女士，录音流水号：2025010810135505820827760。
在途开通单信息：536250107663560230，15964035750，2025-01-07 17:16:59，业务融合开机流程宽带，处理中，施工预约
是否到厅:否
业务名称:业务融合开机流程宽带
;宽带小区$[窦家洼自然村]$</t>
  </si>
  <si>
    <t>2025-01-08 10:22:45</t>
  </si>
  <si>
    <t>2025-01-08 10:23:25</t>
  </si>
  <si>
    <t>SD-851-342510-16846-2205</t>
  </si>
  <si>
    <t>SD-057-250108-574390-894</t>
  </si>
  <si>
    <t>80+银卡-普通区域-奎文区-北国之春-13655366311-1000M-业务受理宽带-次数0-202501080000175221</t>
  </si>
  <si>
    <t>202501080000175221</t>
  </si>
  <si>
    <t>202501080000175221# 宽带账号:13655366311; 联系电话：13655366311，问题类型：此工单为群障修复工单，根据群障全量闭环修复管理要求，为确保客户网络通畅，请装维人员跟进修复网络问题，谢谢！ 
 群障标题：公告。故障描述：北国之春主叫号码：100860536.0;该号码仅供参考，请优先联系宽带账号。</t>
  </si>
  <si>
    <t>2025-01-08 10:00:47</t>
  </si>
  <si>
    <t>2025-01-08 10:01:03</t>
  </si>
  <si>
    <t>SD-851-246779-98-3753</t>
  </si>
  <si>
    <t>SD-057-250108-251376-3001</t>
  </si>
  <si>
    <t>2025-01-08 14:30:57</t>
  </si>
  <si>
    <t>80+银卡-普通区域-寿光市-寿光大坨小区一-15954419771-200M-宽带上网投诉-次数0-202501080000408921</t>
  </si>
  <si>
    <t>2025-01-09 15:31:00</t>
  </si>
  <si>
    <t>202501080000408921</t>
  </si>
  <si>
    <t xml:space="preserve">202501080000408921#宽带账号：15954419771；宽带地址：潍坊寿光市台头镇大坨村大坨小区西区6号楼客户来电反映：魔百合无法使用,，要求上门，请协助处理，谢谢！联系电话：15954419771；联系人：女士。来电流水：2025010814282162220881783
</t>
  </si>
  <si>
    <t>2025-01-08 14:37:22</t>
  </si>
  <si>
    <t>2025-01-08 14:37:45</t>
  </si>
  <si>
    <t>SD-057-250108-695810-1002</t>
  </si>
  <si>
    <t>2025-01-08 10:10:28</t>
  </si>
  <si>
    <t>【调研】-普通区域-安丘市-庵顶村自然村-13964748297-300M-宽带上网投诉-次数0-202501080000183677</t>
  </si>
  <si>
    <t>202501080000183677</t>
  </si>
  <si>
    <t>202501080000183677#受理号码 : 13964748297客户姓名 : 高**号码归属地 : 潍坊安丘 － 安丘市宏博通讯器材经销中心用户品牌 : 全球通
客户来电反映，电视无法正常观看，按流程排查未恢复，请协助处理，谢谢！
联系人：女士  联系电话：13964748297  宽带地址：潍坊安丘市贾戈街道庵顶村庵顶村自然村庵顶村7号箱村东高宗军*********  电机号流水：2025010810020139620846663</t>
  </si>
  <si>
    <t>2025-01-08 10:24:36</t>
  </si>
  <si>
    <t>2025-01-08 10:26:17</t>
  </si>
  <si>
    <t>SD-057-250108-209583-138</t>
  </si>
  <si>
    <t>2025-01-08 08:35:34</t>
  </si>
  <si>
    <t>普通区域-奎文区-大陆盛景-15063679083-300M-宽带上网投诉-次数0-20250108083448X488041908</t>
  </si>
  <si>
    <t>20250108083448X488041908</t>
  </si>
  <si>
    <t xml:space="preserve">流程受理流水号：20250108083209150636790831001130
客户号码:15063679083
客户姓名:姜*
投诉地市:潍坊
来话流水:2025010808311357420837199
宽带账号:15063679083
宽带账号归属地市:潍坊
宽带账号归属区县:奎文区
故障地址:潍坊奎文区梨园街道樱前街大陆盛景嘉园14号楼*********
联系电话:13953675274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00:33:35
具体故障现象:提示网络无法连接，
客户其他诉求:客户表示光猫灯不亮。
</t>
  </si>
  <si>
    <t>2025-01-08 08:41:30</t>
  </si>
  <si>
    <t>2025-01-08 08:41:50</t>
  </si>
  <si>
    <t>2025-01-08 10:13:06</t>
  </si>
  <si>
    <t>80+金卡-普通区域-诸城市-陈家林自然村-13964755111-1000M-宽带上网投诉-次数0-202501080000195174 一级督办</t>
  </si>
  <si>
    <t>202501080000195174</t>
  </si>
  <si>
    <t>2025-01-08 10:28:30</t>
  </si>
  <si>
    <t>2025-01-08 10:29:03</t>
  </si>
  <si>
    <t>SD-057-250108-450963-1914</t>
  </si>
  <si>
    <t>2025-01-08 12:02:24</t>
  </si>
  <si>
    <t>80+银卡-普通区域-临朐县-吕家庙二期-18706522858-300M-宽带上网投诉-次数0-20250108120104X864144982</t>
  </si>
  <si>
    <t>20250108120104X864144982</t>
  </si>
  <si>
    <t xml:space="preserve">流程受理流水号：20250108115930187065228581068938
客户号码:18706522858
客户姓名:郎*
投诉地市:潍坊
来话流水:2025010811562871020842076
宽带账号:18706522858
宽带账号归属地市:潍坊
宽带账号归属区县:临朐县
故障地址:潍坊临朐县东城街道南环路吕家庙二期2号楼*********
联系电话:18706522858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故障细类:电脑上网出现故障(专席)
携转原因:
故障时间:2025-01-08 11:59:51
具体故障现象:电脑无法上网，客户来电反映电脑·无法上网，我处正常排障未恢复，请协助处理，谢谢
客户其他诉求:
</t>
  </si>
  <si>
    <t>2025-01-08 12:06:08</t>
  </si>
  <si>
    <t>2025-01-08 12:06:38</t>
  </si>
  <si>
    <t>SD-057-250108-165024-131</t>
  </si>
  <si>
    <t>2025-01-08 08:35:24</t>
  </si>
  <si>
    <t>普通区域-青州市-张坡村自然村-13615368430-300M-宽带上网投诉-次数0-20250108083409X449235366</t>
  </si>
  <si>
    <t>20250108083409X449235366</t>
  </si>
  <si>
    <t xml:space="preserve">【农村网络投诉】流程受理流水号：20250108083321136153684301001414
客户号码:13615368430
客户姓名:家*
投诉地市:潍坊
来话流水:2025010808330885020848989
宽带账号:13615368430
宽带账号归属地市:潍坊
宽带账号归属区县:青州市
故障地址:潍坊青州市谭坊镇张坡村张坡村自然村扩1轻骑对面*********
联系电话:13615368430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08:33:47
具体故障现象:光猫亮红灯，
客户其他诉求:
</t>
  </si>
  <si>
    <t>2025-01-08 08:45:11</t>
  </si>
  <si>
    <t>2025-01-08 08:45:39</t>
  </si>
  <si>
    <t>SD-851-286521-7581-7269</t>
  </si>
  <si>
    <t>SD-057-250108-420571-862</t>
  </si>
  <si>
    <t>2025-01-08 09:53:22</t>
  </si>
  <si>
    <t>【调研】-80+银卡-普通区域-诸城市-香榭里二期-15762689919-500M-宽带上网投诉-次数0-202501080000170997</t>
  </si>
  <si>
    <t>202501080000170997</t>
  </si>
  <si>
    <t>202501080000170997#【已关注中国移动10086微信公众号】流程受理流水号：20250108095230157626899191026809
客户号码:15762689919
客户姓名:宋**
投诉地市:潍坊
来话流水:2025010809455875020809830
宽带账号:15762689919
宽带账号归属地市:潍坊
宽带账号归属区县:诸城市
故障地址:潍坊诸城市龙都街道沿河路香榭里二期23号楼*********
联系电话:15762689919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光功率:-18.56
故障大类:宽带/电视
故障细类:宽带网速慢/卡顿
携转原因:
故障时间:2025-01-08 09:52:47
具体故障现象:网速慢卡顿，
客户其他诉求:
;宽带小区$[香榭里二期]$</t>
  </si>
  <si>
    <t>2025-01-08 09:55:05</t>
  </si>
  <si>
    <t>2025-01-08 09:55:21</t>
  </si>
  <si>
    <t>SD-057-250108-508413-888</t>
  </si>
  <si>
    <t>2025-01-08 09:56:49</t>
  </si>
  <si>
    <t>80+普通-普通区域-寿光市-南范村-15864333038-500M-业务受理宽带-次数0-202501080000176790</t>
  </si>
  <si>
    <t>202501080000176790</t>
  </si>
  <si>
    <t>202501080000176790# 宽带账号:15864333038; 联系电话：15864333038，问题类型：此工单为群障修复工单，根据群障全量闭环修复管理要求，为确保客户网络通畅，请装维人员跟进修复网络问题，谢谢！ 
 群障标题：公告。故障描述：潍坊寿光市南范村光缆故障，预估24小时恢复，请帮忙拦截,如有需要请联系片区装维师傅刘彬15706307765主叫号码：15864333038.0;该号码仅供参考，请优先联系宽带账号。</t>
  </si>
  <si>
    <t>2025-01-08 10:08:18</t>
  </si>
  <si>
    <t>2025-01-08 10:08:46</t>
  </si>
  <si>
    <t>SD-057-250108-705643-1432</t>
  </si>
  <si>
    <t>80+普通-普通区域-潍城区-杨家庄子自然村-15863699135-300M-业务受理宽带-次数0-202501080000253668</t>
  </si>
  <si>
    <t>202501080000253668</t>
  </si>
  <si>
    <t>202501080000253668# 宽带账号:15863699135; 联系电话：15863699135，问题类型：此工单为群障修复工单，根据群障全量闭环修复管理要求，为确保客户网络通畅，请装维人员跟进修复网络问题，谢谢！ 
 群障标题：公告。故障描述：杨家庄子自然村主叫号码：15264667783.0;该号码仅供参考，请优先联系宽带账号。</t>
  </si>
  <si>
    <t>2025-01-08 11:21:42</t>
  </si>
  <si>
    <t>2025-01-08 11:22:25</t>
  </si>
  <si>
    <t>SD-057-250108-674015-1453</t>
  </si>
  <si>
    <t>2025-01-08 11:09:13</t>
  </si>
  <si>
    <t>【调研】-80+普通-普通区域-寿光市-寿光文苑小区二-15866561807-100M-业务受理宽带-次数0-202501080000257778</t>
  </si>
  <si>
    <t>2025-01-09 11:10:00</t>
  </si>
  <si>
    <t>202501080000257778</t>
  </si>
  <si>
    <t>202501080000257778# 导航立单,用户所在位置有群障,已向客户播报,客户要求装维回访.此工单为群障修复工单,根据群障全量闭环管理要求,为确保客户网络通畅,请装维人员跟进修复网络问题,谢谢.联系电话：15866561807</t>
  </si>
  <si>
    <t>2025-01-08 11:33:02</t>
  </si>
  <si>
    <t>2025-01-08 11:33:23</t>
  </si>
  <si>
    <t>SD-851-307776-370-26535</t>
  </si>
  <si>
    <t>SD-057-250108-586472-2093</t>
  </si>
  <si>
    <t>2025-01-08 12:25:47</t>
  </si>
  <si>
    <t>80+普通-普通区域-寿光市-西黑冢子前-15154489137-300M-业务受理宽带-次数0-202501080000326592</t>
  </si>
  <si>
    <t>202501080000326592</t>
  </si>
  <si>
    <t>202501080000326592# 宽带账号:15154489137; 联系电话：15154489137，问题类型：此工单为群障修复工单，根据群障全量闭环修复管理要求，为确保客户网络通畅，请装维人员跟进修复网络问题，谢谢！ 
 群障标题：公告。故障描述：主干光纤断或OLT检测不到预期的光信号（LOS）主叫号码：15154489137.0;该号码仅供参考，请优先联系宽带账号。</t>
  </si>
  <si>
    <t>2025-01-08 12:28:17</t>
  </si>
  <si>
    <t>2025-01-08 12:28:38</t>
  </si>
  <si>
    <t>SD-057-250108-657380-587</t>
  </si>
  <si>
    <t>2025-01-08 09:20:18</t>
  </si>
  <si>
    <t>【重投】-普通区域-安丘市-青云瑞景园(含锦绣上河园)-15095176660-500M-宽带上网投诉-次数0-20250108091818X988448890</t>
  </si>
  <si>
    <t>20250108091818X988448890</t>
  </si>
  <si>
    <t xml:space="preserve">流程受理流水号：20250108085150150951766601006632
客户号码:15095176660
客户姓名:刘**
投诉地市:潍坊
来话流水:2025010808513327720898730
宽带账号:15095176660
宽带账号归属地市:潍坊
宽带账号归属区县:安丘市
故障地址:潍坊安丘市兴安街道翠微路青云瑞景园(含锦绣上河园)16号楼*********
联系电话:15095176660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08:53:38
具体故障现象:打不开网页，
客户其他诉求:客户来电反映要求尽快处理，请处理，谢谢。
</t>
  </si>
  <si>
    <t>2025-01-08 09:31:17</t>
  </si>
  <si>
    <t>2025-01-08 09:32:26</t>
  </si>
  <si>
    <t>SD-851-335191-2306-28610</t>
  </si>
  <si>
    <t>SD-057-250108-367148-1037</t>
  </si>
  <si>
    <t>2025-01-08 10:15:31</t>
  </si>
  <si>
    <t>普通区域-奎文区-紫御宫馆-13516368630-1000M-宽带上网投诉-次数0-202501080000195979</t>
  </si>
  <si>
    <t>202501080000195979</t>
  </si>
  <si>
    <t xml:space="preserve">202501080000195979#宽带账号：13516368630；宽带地址：潍坊奎文区高新城区永春路紫御宫馆31号楼*；客户来电反映移动高清台错乱了，客户是老人，客户无法配合线上指导，要求上门，请协助处理，谢谢！联系电话：13964639428；联系人：先生；
</t>
  </si>
  <si>
    <t>2025-01-08 10:19:25</t>
  </si>
  <si>
    <t>中兴平台故障恢复</t>
  </si>
  <si>
    <t>2025-01-08 10:21:38</t>
  </si>
  <si>
    <t>SD-851-278543-4901-26459</t>
  </si>
  <si>
    <t>SD-057-250108-362189-644</t>
  </si>
  <si>
    <t>2025-01-08 09:27:13</t>
  </si>
  <si>
    <t>【调研】-80+金卡-普通区域-奎文区-吉祥家园-13465651127-300M-业务受理宽带-次数0-202501080000144157</t>
  </si>
  <si>
    <t>202501080000144157</t>
  </si>
  <si>
    <t>202501080000144157# 宽带账号:13465651127; 联系电话：13465651127，问题类型：此工单为群障修复工单，根据群障全量闭环修复管理要求，为确保客户网络通畅，请装维人员跟进修复网络问题，谢谢！ 
 群障标题：公告。故障描述：潍坊奎文区吉祥家园光缆故障，预估24小时恢复，请帮忙拦截,如有需要请联系片区装维师傅张根涛15706307406主叫号码：13465651127.0;该号码仅供参考，请优先联系宽带账号。</t>
  </si>
  <si>
    <t>2025-01-08 09:29:55</t>
  </si>
  <si>
    <t>2025-01-08 09:30:22</t>
  </si>
  <si>
    <t>SD-057-250108-748023-1839</t>
  </si>
  <si>
    <t>2025-01-08 11:53:24</t>
  </si>
  <si>
    <t>(目标)普通区域-奎文区-DBC名苑-18105362699-200M-宽带上网投诉-次数0-20250108115206X326649595</t>
  </si>
  <si>
    <t>2025-01-09 12:54:00</t>
  </si>
  <si>
    <t>20250108115206X326649595</t>
  </si>
  <si>
    <t xml:space="preserve">流程受理流水号：20250108115118181053626991066538
客户号码:18105362699
客户姓名:邸**
投诉地市:潍坊
来话流水:2025010811490529620847996
宽带账号:18105362699
宽带账号归属地市:潍坊
宽带账号归属区县:高新
故障地址:潍坊高新高新城区北宫街DBC名苑1号楼*********
联系电话:18105362699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故障细类:网速慢/上网掉线(专席)
携转原因:
故障时间:2025-01-08 11:56:48
具体故障现象:网速慢卡顿，要求明天8点半上门维修
客户其他诉求:
</t>
  </si>
  <si>
    <t>2025-01-08 12:01:57</t>
  </si>
  <si>
    <t>2025-01-08 12:02:20</t>
  </si>
  <si>
    <t>SD-851-279443-35944-8655</t>
  </si>
  <si>
    <t>SD-057-250108-720158-1819</t>
  </si>
  <si>
    <t>2025-01-08 11:50:38</t>
  </si>
  <si>
    <t>普通区域-诸城市-大栗元村-15063605641-300M-宽带延伸服务-次数0-202501080000301309</t>
  </si>
  <si>
    <t>202501080000301309</t>
  </si>
  <si>
    <t xml:space="preserve">202501080000301309#流程受理流水号：20250108114822150636056411065662
客户号码:15063605641
客户姓名:郭**
投诉地市:潍坊
来话流水:2025010811475375520832266
宽带账号:15063605641
宽带账号归属地市:潍坊
宽带账号归属区县:诸城市
故障地址:潍坊诸城市龙都街道大栗苑社区栗苑别墅
联系电话:15063605641
联系人:先生/女士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故障时间:2025-01-08 11:48:44
具体故障现象:调测路由器，请协助处理谢谢
</t>
  </si>
  <si>
    <t>2025-01-08 11:52:38</t>
  </si>
  <si>
    <t>2025-01-08 11:53:06</t>
  </si>
  <si>
    <t>2025-01-08 10:18:21</t>
  </si>
  <si>
    <t>普通区域-青州市-明珠花园-13780877488-300M-宽带上网投诉-次数0-202501080000196489 一级督办</t>
  </si>
  <si>
    <t>202501080000196489</t>
  </si>
  <si>
    <t>2025-01-08 10:23:06</t>
  </si>
  <si>
    <t>2025-01-08 10:23:31</t>
  </si>
  <si>
    <t>SD-851-294462-20257-10852</t>
  </si>
  <si>
    <t>SD-057-250108-027546-155</t>
  </si>
  <si>
    <t>2025-01-08 08:37:12</t>
  </si>
  <si>
    <t>【重投】-【调研】-普通区域-寒亭区-欣海花园小区-18753621505-200M-宽带上网投诉-次数0-202501080000095835</t>
  </si>
  <si>
    <t>2025-01-09 09:38:00</t>
  </si>
  <si>
    <t>202501080000095835</t>
  </si>
  <si>
    <t>202501080000095835#宽带账号：18753621505；宽带地址：潍坊寒亭区寒亭街道民主东街欣海花园小区1号楼2单元*********；客户来电反映宽带无法上网，要求上门，请协助处理，谢谢！联系电话：本机；联系人：先生；来电流水：2025010808343278120857978。</t>
  </si>
  <si>
    <t>2025-01-08 08:48:43</t>
  </si>
  <si>
    <t>2025-01-08 08:49:10</t>
  </si>
  <si>
    <t>SD-057-250108-489263-149</t>
  </si>
  <si>
    <t>2025-01-08 08:36:41</t>
  </si>
  <si>
    <t>【调研】-80+白金-普通区域-临朐县-朐山国际二期-13793697651-1000M-业务受理宽带-次数0-202501080000096533</t>
  </si>
  <si>
    <t>202501080000096533</t>
  </si>
  <si>
    <t>202501080000096533# 宽带账号:13793697651; 联系电话：13793697651，问题类型：此工单为群障修复工单，根据群障全量闭环修复管理要求，为确保客户网络通畅，请装维人员跟进修复网络问题，谢谢！ 
 群障标题：公告。故障描述：潍坊临朐县朐山国际二期光缆故障，预估24小时恢复，请帮忙拦截,如有需要请联系片区装维师傅赵坤15706307586主叫号码：18765126693.0;该号码仅供参考，请优先联系宽带账号。</t>
  </si>
  <si>
    <t>2025-01-08 08:39:36</t>
  </si>
  <si>
    <t>2025-01-08 08:40:14</t>
  </si>
  <si>
    <t>SD-851-332737-3987-18354</t>
  </si>
  <si>
    <t>SD-057-250108-841269-857</t>
  </si>
  <si>
    <t>2025-01-08 09:52:26</t>
  </si>
  <si>
    <t>80+银卡-普通区域-诸城市-龙苑尚城-15762591846-1000M-宽带上网投诉-次数0-202501080000147049</t>
  </si>
  <si>
    <t>202501080000147049</t>
  </si>
  <si>
    <t xml:space="preserve">202501080000147049#宽带账号：15762591846；宽带地址：潍坊诸城市龙都街道兴华路龙苑尚城3号楼；客户来电反映宽带无法上网，光猫开关自动弹出，客户要求去家里，请协助处理，谢谢！联系电话：13854487972；联系人：先生；来电流水：2025010809503701420878521。
</t>
  </si>
  <si>
    <t>2025-01-08 09:55:39</t>
  </si>
  <si>
    <t>2025-01-08 09:55:56</t>
  </si>
  <si>
    <t>SD-851-257664-4787-28368</t>
  </si>
  <si>
    <t>SD-057-250108-796518-900</t>
  </si>
  <si>
    <t>2025-01-08 09:58:03</t>
  </si>
  <si>
    <t>普通区域-奎文区-和馨园-13406653793-100M-宽带上网投诉-次数0-202501080000178712</t>
  </si>
  <si>
    <t>2025-01-09 10:59:00</t>
  </si>
  <si>
    <t>202501080000178712</t>
  </si>
  <si>
    <t>202501080000178712#流程受理流水号：20250108095549134066537931027927
客户号码:13406653793
客户姓名:颜*
投诉地市:潍坊
来话流水:2025010809541999320833439
宽带账号:13406653793
账号归属区县:坊子
联系电话:13406653793
联系人:先生
宽带地址:潍坊
工单紧急程度:一般
是否投诉倾向:否
是否重复投诉:否
是否携转意向:否
是否有升级投诉倾向:否
*业务名称:业务融合移机流程宽带+OTT
投诉内容:手机号码：13406653793，【问题描述】客户已办理宽带业务，有开通单，要求装维尽快联系上门，请处理，谢谢。联系电话：13406653793，联系人：先生，录音流水号：2025010809541999320833439。受理明细：531920062399999999。
在途开通单信息：536240827493079016，13406653793，2024-08-27 16:20:59，业务融合移机流程宽带+OTT，处理中，手写判断和地址录入
是否到厅:否
业务名称:业务融合移机流程宽带+OTT
;宽带小区$[和馨园]$</t>
  </si>
  <si>
    <t>2025-01-08 10:03:01</t>
  </si>
  <si>
    <t>2025-01-08 10:03:37</t>
  </si>
  <si>
    <t>SD-852-326253-2724-26010</t>
  </si>
  <si>
    <t>SD-057-250108-814026-3136</t>
  </si>
  <si>
    <t>2025-01-08 14:49:18</t>
  </si>
  <si>
    <t>80+银卡-普通区域-寿光市-西黑后村-15854484597-1000M-宽带上网投诉-次数0-202501080000426071</t>
  </si>
  <si>
    <t>202501080000426071</t>
  </si>
  <si>
    <t>202501080000426071#宽带账号：15854484597；宽带地址：潍坊寿光市道口西黑冢子后村西黑后村33号箱；客户来电反映宽带无法使用 客户不配合排障，要求上门，请协助处理，谢谢！联系电话：15854484597；联系人：先生；来电流水：2025010814471355020849445。</t>
  </si>
  <si>
    <t>2025-01-08 15:02:20</t>
  </si>
  <si>
    <t>2025-01-08 15:03:19</t>
  </si>
  <si>
    <t>SD-851-296644-22764-11419</t>
  </si>
  <si>
    <t>SD-057-250108-574862-1775</t>
  </si>
  <si>
    <t>2025-01-08 11:46:14</t>
  </si>
  <si>
    <t>80+金卡-普通区域-奎文区-九州方圆国际-15253649778-300M-业务受理宽带-次数0-202501080000294477</t>
  </si>
  <si>
    <t>202501080000294477</t>
  </si>
  <si>
    <t>202501080000294477# 宽带账号:15253649778; 联系电话：15253649778，问题类型：此工单为群障修复工单，根据群障全量闭环修复管理要求，为确保客户网络通畅，请装维人员跟进修复网络问题，谢谢！ 
 群障标题：公告。故障描述：潍坊奎文区九州方圆国际光缆故障，预估24小时恢复，请帮忙拦截,如有需要请联系片区装维师傅陈宁15706307383主叫号码：15762557802.0;该号码仅供参考，请优先联系宽带账号。</t>
  </si>
  <si>
    <t>2025-01-08 11:51:58</t>
  </si>
  <si>
    <t>SD-057-250108-617548-1779</t>
  </si>
  <si>
    <t>2025-01-08 11:46:28</t>
  </si>
  <si>
    <t>【调研】-80+金卡-普通区域-青州市-平章府三期-15898936905-200M-业务受理宽带-次数0-202501080000296671</t>
  </si>
  <si>
    <t>2025-01-09 11:47:00</t>
  </si>
  <si>
    <t>202501080000296671</t>
  </si>
  <si>
    <t>202501080000296671#【已关注中国移动10086微信公众号】 宽带账号:15898936905; 联系电话：15898936905，问题类型：此工单为群障修复工单，根据群障全量闭环修复管理要求，为确保客户网络通畅，请装维人员跟进修复网络问题，谢谢！ 
 群障标题：公告。故障描述：潍坊青州市平章府三期光缆故障，预估24小时恢复，请帮忙拦截,如有需要请联系片区装维师傅张泰铭15706307674主叫号码：15898936905.0;该号码仅供参考，请优先联系宽带账号。</t>
  </si>
  <si>
    <t>2025-01-08 11:49:37</t>
  </si>
  <si>
    <t>2025-01-08 11:50:05</t>
  </si>
  <si>
    <t>SD-057-250108-906134-1782</t>
  </si>
  <si>
    <t>2025-01-08 11:46:35</t>
  </si>
  <si>
    <t>80+金卡-普通区域-寿光市-西道口-13589155234-1000M-业务受理宽带-次数0-202501080000296206</t>
  </si>
  <si>
    <t>202501080000296206</t>
  </si>
  <si>
    <t>202501080000296206# 宽带账号:13589155234; 联系电话：13589155234，问题类型：此工单为群障修复工单，根据群障全量闭环修复管理要求，为确保客户网络通畅，请装维人员跟进修复网络问题，谢谢！ 
 群障标题：公告。故障描述：主干光纤断或OLT检测不到预期的光信号（LOS）主叫号码：18866701550.0;该号码仅供参考，请优先联系宽带账号。</t>
  </si>
  <si>
    <t>2025-01-08 11:49:25</t>
  </si>
  <si>
    <t>2025-01-08 11:49:42</t>
  </si>
  <si>
    <t>SD-851-241046-2300-12506</t>
  </si>
  <si>
    <t>SD-057-250108-289546-826</t>
  </si>
  <si>
    <t>2025-01-08 09:48:28</t>
  </si>
  <si>
    <t>80+银卡-普通区域-高密市-盛天名苑-13864686001-1000M-宽带上网投诉-次数0-202501080000165785</t>
  </si>
  <si>
    <t>202501080000165785</t>
  </si>
  <si>
    <t xml:space="preserve">202501080000165785#宽带账号：13864686001；宽带地址：潍坊高密市朝阳街道孚日街盛天名苑15号楼****；客户来电反映宽带上网慢卡顿，建议更换千兆路由器不认可，经查询客户侧为质差路由器，请协助上门更换终端并一并处理故障问题，谢谢！
联系电话：15863436393；联系人：先生；来电流水：2025010809414356820847989
</t>
  </si>
  <si>
    <t>2025-01-08 09:52:08</t>
  </si>
  <si>
    <t>2025-01-08 09:52:32</t>
  </si>
  <si>
    <t>SD-851-316923-2655-13589</t>
  </si>
  <si>
    <t>SD-057-250108-560412-1635</t>
  </si>
  <si>
    <t>2025-01-08 11:31:04</t>
  </si>
  <si>
    <t>普通区域-高密市-水岸东方一期-15805366707-300M-宽带上网投诉-次数0-202501080000278020</t>
  </si>
  <si>
    <t>202501080000278020</t>
  </si>
  <si>
    <t>202501080000278020#宽带账号：15805366707；宽带地址：潍坊高密市朝阳街道康城大街水岸东方一期高密水岸东方一期14号楼3单元19号箱*********；客户来电反映宽带故障，客户不配合排障，要求上门，请协助处理，谢谢！联系电话：15069626679；联系人：先生；来电流水：2025010811254170020825001</t>
  </si>
  <si>
    <t>2025-01-08 11:40:48</t>
  </si>
  <si>
    <t>2025-01-08 11:41:20</t>
  </si>
  <si>
    <t>SD-851-330332-7914-7762</t>
  </si>
  <si>
    <t>SD-057-250108-307642-502</t>
  </si>
  <si>
    <t>2025-01-08 09:11:18</t>
  </si>
  <si>
    <t>80+银卡-普通区域-潍城区-水库路两侧聚类-13573600152-200M-宽带上网投诉-次数0-202501080000126009</t>
  </si>
  <si>
    <t>2025-01-09 10:12:00</t>
  </si>
  <si>
    <t>202501080000126009</t>
  </si>
  <si>
    <t>202501080000126009#客户来电反映宽带无法使用，线上排障不认可，要求维修人员上门维修，请尽快协助处理，谢谢</t>
  </si>
  <si>
    <t>2025-01-08 09:17:52</t>
  </si>
  <si>
    <t>2025-01-08 09:19:32</t>
  </si>
  <si>
    <t>SD-057-250108-175490-21</t>
  </si>
  <si>
    <t>2025-01-08 07:26:55</t>
  </si>
  <si>
    <t>【重投】-普通区域-安丘市-天虹花园E区-15264622211-300M-宽带上网投诉-次数0-202501080000092645</t>
  </si>
  <si>
    <t>202501080000092645</t>
  </si>
  <si>
    <t>202501080000092645#流程受理流水号：20250108072447152646222111000005
客户号码:15264622211
客户姓名:赵**
投诉地市:潍坊
来话流水:2025010807243072520829983
宽带账号:15264622211
宽带账号归属地市:潍坊
宽带账号归属区县:安丘市
故障地址:潍坊安丘市新安街道秀水街天虹花园E区8号楼*********
联系电话:15264622211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07:26:14
具体故障现象:光猫亮红灯，
客户其他诉求:
;宽带小区$[天虹花园E区]$</t>
  </si>
  <si>
    <t>2025-01-08 07:38:43</t>
  </si>
  <si>
    <t>2025-01-08 07:39:25</t>
  </si>
  <si>
    <t>SD-057-250108-731946-23</t>
  </si>
  <si>
    <t>2025-01-08 07:27:57</t>
  </si>
  <si>
    <t>普通区域-昌邑市-前柳村自然村-1591011897902-300M-宽带上网投诉-次数0-202501080000091734</t>
  </si>
  <si>
    <t>202501080000091734</t>
  </si>
  <si>
    <t>202501080000091734#流程受理流水号：2025010807253415910118979021000006
客户号码:1591011897902
客户姓名:王**
投诉地市:潍坊
来话流水:2025010807245079020830043
宽带账号:1591011897902
宽带账号归属地市:潍坊
宽带账号归属区县:昌邑市
故障地址:潍坊昌邑市石埠镇前柳村前柳村自然村扩容5号箱南理发店*********
联系电话:15863279271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故障时间:2025-01-08 07:27:13
具体故障现象:提示网络无法连接，表示亮灯正常连接不上
客户其他诉求:客户要求安排人员维修处理，请处理，谢谢
;宽带小区$[前柳村自然村]$</t>
  </si>
  <si>
    <t>2025-01-08 07:30:43</t>
  </si>
  <si>
    <t>2025-01-08 07:31:55</t>
  </si>
  <si>
    <t>SD-851-251740-41356-18780</t>
  </si>
  <si>
    <t>SD-057-250108-617548-1674</t>
  </si>
  <si>
    <t>2025-01-08 11:35:58</t>
  </si>
  <si>
    <t>80+金卡-普通区域-寿光市-寿光文苑小区二-15153678123-1000M-业务受理宽带-次数0-202501080000285859</t>
  </si>
  <si>
    <t>202501080000285859</t>
  </si>
  <si>
    <t>202501080000285859# 宽带账号:15153678123; 联系电话：15153678123，问题类型：此工单为群障修复工单，根据群障全量闭环修复管理要求，为确保客户网络通畅，请装维人员跟进修复网络问题，谢谢！ 
 群障标题：公告。故障描述：主干光纤断或OLT检测不到预期的光信号（LOS）主叫号码：17866701327.0;该号码仅供参考，请优先联系宽带账号。</t>
  </si>
  <si>
    <t>2025-01-08 11:36:18</t>
  </si>
  <si>
    <t>2025-01-08 11:36:49</t>
  </si>
  <si>
    <t>SD-057-250108-237015-583</t>
  </si>
  <si>
    <t>2025-01-08 09:19:52</t>
  </si>
  <si>
    <t>80+银卡-普通区域-滨海-滨城绿洲-15163689521-1000M-宽带上网投诉-次数0-202501080000135044</t>
  </si>
  <si>
    <t>202501080000135044</t>
  </si>
  <si>
    <t>202501080000135044#流程受理流水号：20250108091852151636895211015290
客户号码:15163689521
客户姓名:赵**
投诉地市:潍坊
来话流水:2025010809140956420861590
宽带账号:15163689521
宽带账号归属地市:潍坊
宽带账号归属区县:滨海
故障地址:潍坊滨海央子街道北海路滨城绿洲26号楼*********
联系电话:15163689521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故障细类:宽带无法上网(专席)
携转原因:
故障时间:2025-01-08 09:12:01
具体故障现象:打不开网页，
客户其他诉求:
;宽带小区$[滨城绿洲]$</t>
  </si>
  <si>
    <t>2025-01-08 09:22:39</t>
  </si>
  <si>
    <t>2025-01-08 09:23:13</t>
  </si>
  <si>
    <t>SD-851-274434-527-17485</t>
  </si>
  <si>
    <t>SD-057-250108-840517-24</t>
  </si>
  <si>
    <t>2025-01-08 07:28:26</t>
  </si>
  <si>
    <t>80+金卡-FTTR-普通区域-寿光市-阳光温泉小区-13854415508-1000M-宽带上网投诉-次数0-202501080000092236</t>
  </si>
  <si>
    <t>202501080000092236</t>
  </si>
  <si>
    <t>202501080000092236#流程受理流水号：20250108072720138544155081000091
客户号码:13854415508
客户姓名:刘**
投诉地市:潍坊
来话流水:2025010807251855320830138
宽带账号:13854415508
账号归属区县:寿光市文海手机超市(社区)
联系电话:13854415508
联系人:先生/女士
宽带地址:潍坊
工单紧急程度:非常紧急
是否投诉倾向:否
是否重复投诉:否
是否携转意向:否
是否有升级投诉倾向:否
*业务名称:业务融合移机流程宽带+全光WiFi
投诉内容:手机号码：13854415508，【问题描述】客户已办理宽带业务，有开通单，要求装维尽快联系上门，请处理，谢谢。联系电话：13854415508，联系人：先生/女士，录音流水号：2025010807251855320830138。受理明细：531920062399999999。
在途开通单信息：536250105745399210，13854415508，2025-01-05 15:27:33，业务融合移机流程宽带+全光WiFi，处理中，黄单建设（楼宇）
是否到厅:否
业务名称:业务融合移机流程宽带+全光WiFi
;宽带小区$[阳光温泉小区]$</t>
  </si>
  <si>
    <t>2025-01-08 07:31:34</t>
  </si>
  <si>
    <t>2025-01-08 07:31:51</t>
  </si>
  <si>
    <t>SD-852-300023-1087-26531</t>
  </si>
  <si>
    <t>SD-057-250108-604389-969</t>
  </si>
  <si>
    <t>2025-01-08 10:06:43</t>
  </si>
  <si>
    <t>【调研】-80+普通-普通区域-奎文区-润地凤凰城二期-13805361161-200M-业务受理宽带-次数0-202501080000187793</t>
  </si>
  <si>
    <t>2025-01-09 10:07:00</t>
  </si>
  <si>
    <t>202501080000187793</t>
  </si>
  <si>
    <t>202501080000187793# 宽带账号:13805361161; 联系电话：13805361161，问题类型：此工单为群障修复工单，根据群障全量闭环修复管理要求，为确保客户网络通畅，请装维人员跟进修复网络问题，谢谢！ 
 群障标题：公告。故障描述：主干光纤断或OLT检测不到预期的光信号（LOS）主叫号码：15153606461.0;该号码仅供参考，请优先联系宽带账号。</t>
  </si>
  <si>
    <t>2025-01-08 10:10:45</t>
  </si>
  <si>
    <t>2025-01-08 10:11:07</t>
  </si>
  <si>
    <t>SD-057-250108-408173-1311</t>
  </si>
  <si>
    <t>2025-01-08 10:52:14</t>
  </si>
  <si>
    <t>【调研】-80+普通-(目标)普通区域-临朐县-南照-15725624562-200M-宽带上网投诉-次数0-202501080000235094</t>
  </si>
  <si>
    <t>2025-01-09 11:53:00</t>
  </si>
  <si>
    <t>202501080000235094</t>
  </si>
  <si>
    <t xml:space="preserve">202501080000235094#宽带账号：15725624562；
宽带地址：潍坊临朐县寺头镇人民政府南照村南照南照12号箱康世忠（外墙）***；
客户来电反映移动高清无法观看，客户不配合排障，要求师傅上门，请协助处理，谢谢！
联系电话：15725624562；联系人：女士；来电流水：2025010810490544820873684。
</t>
  </si>
  <si>
    <t>2025-01-08 10:56:26</t>
  </si>
  <si>
    <t>2025-01-08 10:57:52</t>
  </si>
  <si>
    <t>SD-057-250108-503698-1373</t>
  </si>
  <si>
    <t>2025-01-08 10:59:11</t>
  </si>
  <si>
    <t>普通区域-寿光市-亿嘉大厦（扩容）-15805361853-100M-宽带上网投诉-次数0-20250108105703X233316760</t>
  </si>
  <si>
    <t>20250108105703X233316760</t>
  </si>
  <si>
    <t xml:space="preserve">流程受理流水号：20250108105428158053618531048065
客户号码:15805361853
客户姓名:刘**
投诉地市:潍坊
来话流水:2025010810522588520824595
宽带账号:15805361853
宽带账号归属地市:潍坊
宽带账号归属区县:寿光市
故障地址:潍坊寿光市圣城街道金海路亿嘉大厦（扩容）办公楼*********
联系电话:18765631903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10:54:56
具体故障现象:客户表示注册地一直闪烁，无法使用，要求尽快反馈，回电18765631903处理
客户其他诉求:
</t>
  </si>
  <si>
    <t>2025-01-08 11:01:25</t>
  </si>
  <si>
    <t>2025-01-08 11:02:06</t>
  </si>
  <si>
    <t>SD-057-250108-675401-1800</t>
  </si>
  <si>
    <t>2025-01-08 11:48:00</t>
  </si>
  <si>
    <t>普通区域-临朐县-东盘阳自然村-15169568206-100M-业务受理宽带-次数0-202501080000293890</t>
  </si>
  <si>
    <t>2025-01-09 11:48:00</t>
  </si>
  <si>
    <t>202501080000293890</t>
  </si>
  <si>
    <t>202501080000293890#受理号码 : 15169568206客户姓名 : 马*号码归属地 : 潍坊临朐 － 临朐-辛寨代理商管理中心用户品牌 : 全球通
客户来电表示移动高清无法观看，要求我司核实上门检修解释不接受，请协处，谢谢
接触流水：2025010811440098420880879</t>
  </si>
  <si>
    <t>2025-01-08 11:57:31</t>
  </si>
  <si>
    <t>2025-01-08 12:25:03</t>
  </si>
  <si>
    <t>SD-057-250108-375192-936</t>
  </si>
  <si>
    <t>2025-01-08 10:03:04</t>
  </si>
  <si>
    <t>80+普通-普通区域-坊子区-坊子王家庄-18363628998-300M-宽带上网投诉-次数0-202501080000183738</t>
  </si>
  <si>
    <t>202501080000183738</t>
  </si>
  <si>
    <t xml:space="preserve">202501080000183738#客户来电反映宽带无法使用 老人在家  要求维修人员上门维修，请尽快协助处理，谢谢
</t>
  </si>
  <si>
    <t>2025-01-08 10:07:37</t>
  </si>
  <si>
    <t>2025-01-08 10:08:01</t>
  </si>
  <si>
    <t>SD-852-306922-620-3724</t>
  </si>
  <si>
    <t>SD-057-250108-386512-1673</t>
  </si>
  <si>
    <t>2025-01-08 11:35:53</t>
  </si>
  <si>
    <t>普通区域-高密市-前宋戈庄自然村-13792676654-100M-业务受理宽带-次数0-202501080000286450</t>
  </si>
  <si>
    <t>2025-01-09 11:36:00</t>
  </si>
  <si>
    <t>202501080000286450</t>
  </si>
  <si>
    <t>202501080000286450#【已关注中国移动10086微信公众号】 宽带账号:13792676654; 联系电话：13792676654，问题类型：此工单为群障修复工单，根据群障全量闭环修复管理要求，为确保客户网络通畅，请装维人员跟进修复网络问题，谢谢！ 
 群障标题：公告。故障描述：潍坊高密市前宋戈庄自然村主缆故障，预估24小时恢复，请帮忙拦截。主叫号码：13792676654.0;该号码仅供参考，请优先联系宽带账号。</t>
  </si>
  <si>
    <t>2025-01-08 11:50:14</t>
  </si>
  <si>
    <t>2025-01-08 11:50:35</t>
  </si>
  <si>
    <t>SD-057-250108-387045-989</t>
  </si>
  <si>
    <t>2025-01-08 10:08:02</t>
  </si>
  <si>
    <t>普通区域-高密市-韩庄自然村-15064479456-300M-宽带上网投诉-次数0-20250108100530X930469839</t>
  </si>
  <si>
    <t>20250108100530X930469839</t>
  </si>
  <si>
    <t xml:space="preserve">【农村网络投诉】流程受理流水号：20250108100506150644794561031151
客户号码:15064479456
客户姓名:李*
投诉地市:潍坊
来话流水:2025010810040552520877566
宽带账号:15064479456
宽带账号归属地市:潍坊
宽带账号归属区县:高密市
故障地址:潍坊高密市阚家镇韩庄韩庄自然村初家韩庄中心街基站南400米*********
联系电话:15064479456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10:05:15
具体故障现象:光猫亮红灯，
客户其他诉求:
</t>
  </si>
  <si>
    <t>2025-01-08 10:10:53</t>
  </si>
  <si>
    <t>2025-01-08 10:12:04</t>
  </si>
  <si>
    <t>SD-851-338531-3585-26418</t>
  </si>
  <si>
    <t>SD-057-250108-865027-928</t>
  </si>
  <si>
    <t>2025-01-08 10:02:22</t>
  </si>
  <si>
    <t>普通区域-奎文区-上城浞府-13563629385-500M-宽带上网投诉-次数0-20250108095931X571266631</t>
  </si>
  <si>
    <t>20250108095931X571266631</t>
  </si>
  <si>
    <t xml:space="preserve">流程受理流水号：20250108095847135636293851028950
客户号码:13563629385
客户姓名:辛**
投诉地市:潍坊
来话流水:2025010809550237420844005
宽带账号:13563629385
宽带账号归属地市:潍坊
宽带账号归属区县:高新
故障地址:潍坊高新高新城区宝通街上城浞府13号楼*********
联系电话:13563629385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光功率:-25.68
故障大类:宽带/电视
故障细类:宽带无法上网
携转原因:
故障时间:2025-01-08 09:59:18
具体故障现象:网速慢卡顿，
客户其他诉求:
</t>
  </si>
  <si>
    <t>2025-01-08 10:04:33</t>
  </si>
  <si>
    <t>2025-01-08 10:13:48</t>
  </si>
  <si>
    <t>2025-01-08 11:35:46</t>
  </si>
  <si>
    <t>【调研】-普通区域-奎文区-聚类-潍坊高新区谷德广场-18366508656-200M-业务受理宽带-次数0-202501080000285292 一级督办</t>
  </si>
  <si>
    <t>202501080000285292</t>
  </si>
  <si>
    <t>2025-01-08 11:37:21</t>
  </si>
  <si>
    <t>2025-01-08 09:15:27</t>
  </si>
  <si>
    <t>【调研】-普通区域-潍城区-南乐埠自然村-18764700800-300M-宽带上网投诉-次数0-202501080000129971 一级督办</t>
  </si>
  <si>
    <t>202501080000129971</t>
  </si>
  <si>
    <t>2025-01-08 09:19:15</t>
  </si>
  <si>
    <t>2025-01-08 09:19:35</t>
  </si>
  <si>
    <t>SD-057-250108-785692-1803</t>
  </si>
  <si>
    <t>2025-01-08 11:48:31</t>
  </si>
  <si>
    <t>普通区域-奎文区-恒大名都四期-18365681816-300M-宽带上网投诉-次数0-202501080000298887</t>
  </si>
  <si>
    <t>202501080000298887</t>
  </si>
  <si>
    <t>202501080000298887#流程受理流水号：20250108114742183656818161065459
客户号码:18365681816
客户姓名:于**
投诉地市:潍坊
来话流水:2025010811472369720825754
宽带账号:18365681816
账号归属区县:奎文
联系电话:18365681816
联系人:先生
宽带地址:潍坊
工单紧急程度:一般
是否投诉倾向:否
是否重复投诉:否
是否携转意向:否
是否有升级投诉倾向:否
*业务名称:业务融合移机流程宽带+OTT
投诉内容:手机号码：18365681816，【问题描述】客户已办理宽带业务，有开通单，要求装维尽快联系上门，请处理，谢谢。联系电话：18365681816，联系人：先生，录音流水号：2025010811472369720825754。受理明细：531920062399999999。
在途开通单信息：536250107530804698，18365681816，2025-01-07 12:02:47，业务融合移机流程宽带+OTT，处理中，黄单建设（楼宇）
是否到厅:否
业务名称:业务融合移机流程宽带+OTT
;宽带小区$[恒大名都四期]$</t>
  </si>
  <si>
    <t>2025-01-08 11:59:46</t>
  </si>
  <si>
    <t>2025-01-08 12:00:03</t>
  </si>
  <si>
    <t>SD-852-252752-740-18452</t>
  </si>
  <si>
    <t>SD-057-250108-793620-950</t>
  </si>
  <si>
    <t>2025-01-08 10:05:16</t>
  </si>
  <si>
    <t>【调研】-(目标)普通区域-昌乐县-小章村自然村-15954484516-300M-宽带上网投诉-次数0-202501080000185594</t>
  </si>
  <si>
    <t>202501080000185594</t>
  </si>
  <si>
    <t xml:space="preserve">202501080000185594#客户来电反映家里电视无法观看 老人在家  要求维修人员上门维修，请尽快协助处理，谢谢
</t>
  </si>
  <si>
    <t>2025-01-08 10:12:00</t>
  </si>
  <si>
    <t>2025-01-08 10:12:34</t>
  </si>
  <si>
    <t>SD-057-250108-156794-1361</t>
  </si>
  <si>
    <t>2025-01-08 10:57:27</t>
  </si>
  <si>
    <t>普通区域-寿光市-桑家官自然村-15265450246-300M-宽带上网投诉-次数0-202501080000240743</t>
  </si>
  <si>
    <t>202501080000240743</t>
  </si>
  <si>
    <t xml:space="preserve">202501080000240743#宽带账号：15265450246；宽带地址：潍坊寿光市古城桑家官桑家官自然村35号箱*********；客户来电反映移动高清无法观看，客户不配合排障，要求上门，请协助处理，谢谢！联系电话：本机；联系人：先生；来电流水：2025010810521363620821520。
</t>
  </si>
  <si>
    <t>2025-01-08 11:01:37</t>
  </si>
  <si>
    <t>2025-01-08 11:03:01</t>
  </si>
  <si>
    <t>SD-851-259192-5805-25106</t>
  </si>
  <si>
    <t>SD-057-250108-536217-1306</t>
  </si>
  <si>
    <t>2025-01-08 10:51:11</t>
  </si>
  <si>
    <t>80+普通-普通区域-安丘市-大盛村自然村-13562633821-100M-宽带上网投诉-次数0-202501080000237172</t>
  </si>
  <si>
    <t>2025-01-09 11:52:00</t>
  </si>
  <si>
    <t>202501080000237172</t>
  </si>
  <si>
    <t xml:space="preserve">202501080000237172#流程受理流水号：20250108104850135626338211046158
客户号码:13562633821
客户姓名:韩**
投诉地市:潍坊
来话流水:2025010810482299720862947
宽带账号:13562633821
宽带账号归属地市:潍坊
宽带账号归属区县:安丘市
故障地址:潍坊安丘市大盛镇大盛村大盛村自然村大盛村追加2号箱王田力*********
联系电话:13562633821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故障时间:2025-01-08 10:49:00
具体故障现象:频繁掉线，
客户其他诉求:客户侧为质差终端，要求上门更换终端并一并处理故障问题。
</t>
  </si>
  <si>
    <t>2025-01-08 10:54:32</t>
  </si>
  <si>
    <t>2025-01-08 10:54:58</t>
  </si>
  <si>
    <t>SD-057-250108-526409-1677</t>
  </si>
  <si>
    <t>2025-01-08 11:36:05</t>
  </si>
  <si>
    <t>【调研】-80+普通-普通区域-高密市-前宋戈庄自然村-15263603580-300M-业务受理宽带-次数0-202501080000283714</t>
  </si>
  <si>
    <t>202501080000283714</t>
  </si>
  <si>
    <t>202501080000283714# 宽带账号:15263603580; 联系电话：15263603580，问题类型：此工单为群障修复工单，根据群障全量闭环修复管理要求，为确保客户网络通畅，请装维人员跟进修复网络问题，谢谢！ 
 群障标题：公告。故障描述：潍坊高密市前宋戈庄自然村主缆故障，预估24小时恢复，请帮忙拦截。主叫号码：15263603580.0;该号码仅供参考，请优先联系宽带账号。</t>
  </si>
  <si>
    <t>2025-01-08 11:51:30</t>
  </si>
  <si>
    <t>2025-01-08 11:51:49</t>
  </si>
  <si>
    <t>SD-851-273950-4431-8923</t>
  </si>
  <si>
    <t>SD-057-250108-836152-1693</t>
  </si>
  <si>
    <t>2025-01-08 11:36:55</t>
  </si>
  <si>
    <t>80+银卡-普通区域-潍城区-北方茶都-15265616455-1000M-宽带延伸服务-次数0-202501080000282578</t>
  </si>
  <si>
    <t>202501080000282578</t>
  </si>
  <si>
    <t>202501080000282578#受理号码 : 15265616455客户姓名 : 姜*号码归属地 : 潍坊潍城 － 潍城用户品牌 : 全球通用户称自己14楼装的宽带，要求给13楼扯线共同使用14楼宽带，要求我司回电处理，请处理！联系人：本人联系电话15265616455录音流水2025010811310371820803125</t>
  </si>
  <si>
    <t>2025-01-08 11:48:18</t>
  </si>
  <si>
    <t>2025-01-08 11:48:41</t>
  </si>
  <si>
    <t>SD-851-265581-12046-11578</t>
  </si>
  <si>
    <t>SD-057-250108-741659-542</t>
  </si>
  <si>
    <t>2025-01-08 09:16:24</t>
  </si>
  <si>
    <t>【调研】-普通区域--null--宽带上网投诉-次数0-202501070000561488</t>
  </si>
  <si>
    <t>2025-01-09 10:17:00</t>
  </si>
  <si>
    <t>202501070000561488</t>
  </si>
  <si>
    <t>202501070000561488#客户来电反映摄像头链接不上网络，无法正常使用，我处正常排障未恢复，请协助处理谢谢</t>
  </si>
  <si>
    <t>2025-01-08 09:31:00</t>
  </si>
  <si>
    <t>SD-057-250108-418605-1736</t>
  </si>
  <si>
    <t>2025-01-08 11:43:13</t>
  </si>
  <si>
    <t>80+银卡-普通区域-诸城市-潍水春风-18753670128-1000M-宽带上网投诉-次数0-202501080000292313</t>
  </si>
  <si>
    <t>202501080000292313</t>
  </si>
  <si>
    <t>202501080000292313#宽带账号：18753670128；宽带地址：潍坊诸城市密州街道东武街潍水春风1号楼；客户来电反映宽带不好用，客户不配合排障，要求上门，请协助处理，谢谢！联系电话：18753670128；联系人：李**；来电流水：2025010811380203920800412</t>
  </si>
  <si>
    <t>2025-01-08 11:54:35</t>
  </si>
  <si>
    <t>2025-01-08 11:54:51</t>
  </si>
  <si>
    <t>SD-851-245785-27937-28533</t>
  </si>
  <si>
    <t>SD-057-250108-258610-1720</t>
  </si>
  <si>
    <t>2025-01-08 11:41:32</t>
  </si>
  <si>
    <t>普通区域-奎文区-清河家园小区-15762550936-300M-宽带上网投诉-次数0-20250108114037X637907341</t>
  </si>
  <si>
    <t>20250108114037X637907341</t>
  </si>
  <si>
    <t xml:space="preserve">流程受理流水号：20250108113253157625509361060844
客户号码:15762550936
客户姓名:牟**
投诉地市:潍坊
来话流水:2025010811311866520806653
宽带账号:15762550936
宽带账号归属地市:潍坊
宽带账号归属区县:奎文区
故障地址:潍坊奎文区清池街道高新二路清河家园小区6号楼*********
联系电话:15762550936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11:41:07
具体故障现象:提示网络无法连接，
客户其他诉求:加急谢谢
</t>
  </si>
  <si>
    <t>2025-01-08 11:46:41</t>
  </si>
  <si>
    <t>2025-01-08 11:47:15</t>
  </si>
  <si>
    <t>SD-851-327540-1143-29206</t>
  </si>
  <si>
    <t>SD-057-250108-417982-953</t>
  </si>
  <si>
    <t>2025-01-08 10:05:26</t>
  </si>
  <si>
    <t>普通区域-诸城市-电力九小区-17616826413-1000M-宽带上网投诉-次数0-202501080000183593</t>
  </si>
  <si>
    <t>202501080000183593</t>
  </si>
  <si>
    <t>202501080000183593#宽带账号：17616826413；宽带地址：潍坊诸城市龙都街道人民路电力九小区电力九小区3号楼；客户来电反映宽带网速慢卡顿，客户不配合排障，要求上门，请协助处理，谢谢！联系电话：17616826413；联系人：女士；来电流水：2025010810031899220866017</t>
  </si>
  <si>
    <t>2025-01-08 10:07:11</t>
  </si>
  <si>
    <t>2025-01-08 10:14:58</t>
  </si>
  <si>
    <t>SD-851-267788-20246-7509</t>
  </si>
  <si>
    <t>SD-057-250108-056347-1322</t>
  </si>
  <si>
    <t>2025-01-08 10:53:47</t>
  </si>
  <si>
    <t>80+白金-普通区域-寿光市-刘桥村自然村-15864571255-1000M-宽带上网投诉-次数0-20250108105231X751612181</t>
  </si>
  <si>
    <t>20250108105231X751612181</t>
  </si>
  <si>
    <t xml:space="preserve">【农村网络投诉】流程受理流水号：20250108105022158645712551046713
客户号码:15864571255
客户姓名:刘**
投诉地市:潍坊
来话流水:2025010810500281820888210
宽带账号:15864571255
宽带账号归属地市:潍坊
宽带账号归属区县:寿光市
故障地址:潍坊寿光市马店刘桥村刘桥村自然村刘桥村东南箱（刘效臣家外墙）*********
联系电话:15864571255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10:51:19
具体故障现象:PON灯闪，用表示需要维修，请协助，谢谢
客户其他诉求:
</t>
  </si>
  <si>
    <t>2025-01-08 10:57:39</t>
  </si>
  <si>
    <t>2025-01-08 10:58:04</t>
  </si>
  <si>
    <t>SD-851-239030-7157-24716</t>
  </si>
  <si>
    <t>SD-057-250108-437852-1332</t>
  </si>
  <si>
    <t>2025-01-08 10:55:09</t>
  </si>
  <si>
    <t>普通区域-寿光市-南关沿街-15953646537-300M-宽带上网投诉-次数0-202501080000239629</t>
  </si>
  <si>
    <t>202501080000239629</t>
  </si>
  <si>
    <t>202501080000239629#流程受理流水号：20250108105254159536465371047548
客户号码:15953646537
客户姓名:王**
投诉地市:潍坊
来话流水:2025010810162777020867257
宽带账号:15953646537
宽带账号归属地市:潍坊
宽带账号归属区县:寿光市
故障地址:潍坊寿光市圣城街道公园街南关沿街古槐路南关32号箱*********
联系电话:15953646537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10:53:08
具体故障现象:提示网络无法连接，15953646537客户来电对前工单202501020000408338号码处理结果有异议，表示宽带无法使用导致后期会增加套餐费用，不接受更换套餐，在线解释客户不接受，要求我司继续处理，请协助，谢谢
客户其他诉求:
;宽带小区$[南关沿街]$</t>
  </si>
  <si>
    <t>2025-01-08 11:01:54</t>
  </si>
  <si>
    <t>2025-01-08 11:02:51</t>
  </si>
  <si>
    <t>SD-057-250108-249703-1355</t>
  </si>
  <si>
    <t>2025-01-08 10:56:36</t>
  </si>
  <si>
    <t>普通区域-奎文区-李家社区-13791618782-1000M-业务受理宽带-次数0-202501080000242639</t>
  </si>
  <si>
    <t>202501080000242639</t>
  </si>
  <si>
    <t>202501080000242639#【已关注中国移动10086微信公众号】 宽带账号:13791618782; 联系电话：13791618782，问题类型：此工单为群障修复工单，根据群障全量闭环修复管理要求，为确保客户网络通畅，请装维人员跟进修复网络问题，谢谢！ 
 群障标题：公告。故障描述：潍坊奎文区李家社区光缆故障，预估24小时恢复，请帮忙拦截,如有需要请联系片区装维师傅吴铁柏15706307482主叫号码：13791618782.0;该号码仅供参考，请优先联系宽带账号。</t>
  </si>
  <si>
    <t>2025-01-08 11:03:55</t>
  </si>
  <si>
    <t>2025-01-08 11:04:19</t>
  </si>
  <si>
    <t>SD-057-250108-762135-1328</t>
  </si>
  <si>
    <t>普通区域-寿光市-寿光李家村自然村二-13864654010-300M-宽带上网投诉-次数0-202501080000236811</t>
  </si>
  <si>
    <t>202501080000236811</t>
  </si>
  <si>
    <t>202501080000236811#客户来电反映宽带网络无法上网，线上排障未恢复，请协助处理，谢谢, 
联系电话：本机，联系人：先生，流水： 2025010810505961620802977</t>
  </si>
  <si>
    <t>2025-01-08 10:57:18</t>
  </si>
  <si>
    <t>SD-057-250108-972406-1678</t>
  </si>
  <si>
    <t>2025-01-08 11:36:08</t>
  </si>
  <si>
    <t>【调研】-80+普通-普通区域-奎文区-花样年华-13626460720-300M-业务受理宽带-次数0-202501080000286371</t>
  </si>
  <si>
    <t>202501080000286371</t>
  </si>
  <si>
    <t>202501080000286371# 宽带账号:13626460720; 联系电话：13626460720，问题类型：此工单为群障修复工单，根据群障全量闭环修复管理要求，为确保客户网络通畅，请装维人员跟进修复网络问题，谢谢！ 
 群障标题：公告。故障描述：花样年华主叫号码：13626460720.0;该号码仅供参考，请优先联系宽带账号。</t>
  </si>
  <si>
    <t>2025-01-08 11:57:54</t>
  </si>
  <si>
    <t>2025-01-08 11:58:36</t>
  </si>
  <si>
    <t>SD-057-250108-472638-1774</t>
  </si>
  <si>
    <t>FTTR-普通区域-寿光市-怡和苑小区-13562612156-1000M-宽带上网投诉-次数0-202501080000293284</t>
  </si>
  <si>
    <t>202501080000293284</t>
  </si>
  <si>
    <t>202501080000293284#宽带账号：13562612156；宽带地址：潍坊寿光市北洛镇特钢路茗香苑小区*********；客户来电反映宽带无法上网，客户不配合排障，要求上门，请协助处理，谢谢！联系电话：本机；联系人：先生；来电流水：2025010811365774820885556。</t>
  </si>
  <si>
    <t>2025-01-08 11:51:15</t>
  </si>
  <si>
    <t>SD-851-338822-13810-6346</t>
  </si>
  <si>
    <t>SD-057-250108-907132-535</t>
  </si>
  <si>
    <t>2025-01-08 09:15:28</t>
  </si>
  <si>
    <t>80+白金-FTTR-普通区域-安丘市-锦国花园-13853608982-300M-宽带上网投诉-次数0-202501080000121956</t>
  </si>
  <si>
    <t>202501080000121956</t>
  </si>
  <si>
    <t>202501080000121956#宽带账号：13853608982；宽带地址：潍坊安丘市兴安街道华安路锦国花园1号楼；客户来电反映电视不能看，客户不在现场，无法配合线上指导/客户不配合排障，要求上门，请协助处理，谢谢！联系电话：13853608982；联系人：先生；来电流水：2025010809125675420845422。</t>
  </si>
  <si>
    <t>2025-01-08 09:17:14</t>
  </si>
  <si>
    <t>2025-01-08 09:17:39</t>
  </si>
  <si>
    <t>SD-851-246773-6649-16551</t>
  </si>
  <si>
    <t>SD-057-250108-062587-556</t>
  </si>
  <si>
    <t>2025-01-08 09:16:59</t>
  </si>
  <si>
    <t>普通区域-潍城区-陈家油坊-13406601841-200M-业务受理宽带-次数0-202501080000133870</t>
  </si>
  <si>
    <t>2025-01-09 09:17:00</t>
  </si>
  <si>
    <t>202501080000133870</t>
  </si>
  <si>
    <t>202501080000133870# 宽带账号:13406601841; 联系电话：13406601841，问题类型：此工单为群障修复工单，根据群障全量闭环修复管理要求，为确保客户网络通畅，请装维人员跟进修复网络问题，谢谢！ 
 群障标题：公告。故障描述：潍坊潍城区陈家油坊光缆故障，预估24小时恢复，请帮忙拦截,如有需要请联系片区装维师傅杜德生15706307862主叫号码：13406601841.0;该号码仅供参考，请优先联系宽带账号。</t>
  </si>
  <si>
    <t>2025-01-08 09:21:48</t>
  </si>
  <si>
    <t>2025-01-08 09:22:16</t>
  </si>
  <si>
    <t>SD-057-250108-810924-1744</t>
  </si>
  <si>
    <t>2025-01-08 11:44:05</t>
  </si>
  <si>
    <t>普通区域-寿光市-西道口-15762652572-300M-宽带上网投诉-次数0-20250108114214X734793453</t>
  </si>
  <si>
    <t>20250108114214X734793453</t>
  </si>
  <si>
    <t xml:space="preserve">【农村网络投诉】流程受理流水号：20250108114133157626525721063582
客户号码:15762652572
客户姓名:孙**
投诉地市:潍坊
来话流水:2025010811402890720833515
宽带账号:15762652572
宽带账号归属地市:潍坊
宽带账号归属区县:寿光市
故障地址:潍坊寿光市道口西道口村西道口西道口1号箱*********
联系电话:13616469657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11:41:58
具体故障现象:光猫亮红灯，
客户其他诉求:
</t>
  </si>
  <si>
    <t>2025-01-08 11:52:00</t>
  </si>
  <si>
    <t>SD-057-250108-713654-1318</t>
  </si>
  <si>
    <t>2025-01-08 10:53:17</t>
  </si>
  <si>
    <t>普通区域-青州市-后营村-15954411897-100M-宽带上网投诉-次数0-20250108105039X639613729</t>
  </si>
  <si>
    <t>2025-01-09 11:54:00</t>
  </si>
  <si>
    <t>20250108105039X639613729</t>
  </si>
  <si>
    <t xml:space="preserve">【农村网络投诉】流程受理流水号：20250108104836159544118971046087
客户号码:15954411897
客户姓名:王**
投诉地市:潍坊
来话流水:2025010810482078020862421
宽带账号:15954411897
宽带账号归属地市:潍坊
宽带账号归属区县:青州市
故障地址:潍坊青州市弥河镇后营村后营村19号箱（王孔营）*********
联系电话:15954411897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故障时间:2025-01-08 10:50:07
具体故障现象:光猫亮红灯，
客户其他诉求:
</t>
  </si>
  <si>
    <t>2025-01-08 10:56:32</t>
  </si>
  <si>
    <t>SD-851-261939-3951-19049</t>
  </si>
  <si>
    <t>SD-057-250108-830629-1794</t>
  </si>
  <si>
    <t>2025-01-08 11:47:14</t>
  </si>
  <si>
    <t>【调研】-80+银卡-普通区域-寿光市-西黑后村-15095175345-1000M-宽带上网投诉-次数0-20250108114508X908448128</t>
  </si>
  <si>
    <t>20250108114508X908448128</t>
  </si>
  <si>
    <t xml:space="preserve">【农村网络投诉】流程受理流水号：20250108114259150951753451063986
客户号码:15095175345
客户姓名:付**
投诉地市:潍坊
来话流水:2025010811421873520858305
宽带账号:15095175345
宽带账号归属地市:潍坊
宽带账号归属区县:寿光市
故障地址:潍坊寿光市道口西黑冢子后村西黑后村17号箱*********
联系电话:15095175345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11:44:21
具体故障现象:光猫亮红灯，
客户其他诉求:
</t>
  </si>
  <si>
    <t>2025-01-08 11:53:26</t>
  </si>
  <si>
    <t>2025-01-08 11:53:46</t>
  </si>
  <si>
    <t>SD-851-290386-33588-23518</t>
  </si>
  <si>
    <t>SD-057-250108-405213-985</t>
  </si>
  <si>
    <t>2025-01-08 10:07:29</t>
  </si>
  <si>
    <t>80+银卡-普通区域-临朐县-颐和嘉苑-18765615555-200M-业务受理宽带-次数0-202501080000188803</t>
  </si>
  <si>
    <t>2025-01-09 10:08:00</t>
  </si>
  <si>
    <t>202501080000188803</t>
  </si>
  <si>
    <t>202501080000188803#【已关注中国移动10086微信公众号】 宽带账号:18765615555; 联系电话：18765615555，问题类型：此工单为群障修复工单，根据群障全量闭环修复管理要求，为确保客户网络通畅，请装维人员跟进修复网络问题，谢谢！ 
 群障标题：公告。故障描述：潍坊临朐县颐和嘉苑光缆故障，预估24小时恢复，请帮忙拦截,如有需要请联系片区装维师傅邓兆然15706307539主叫号码：18765615555.0;该号码仅供参考，请优先联系宽带账号。</t>
  </si>
  <si>
    <t>2025-01-08 10:09:29</t>
  </si>
  <si>
    <t>2025-01-08 10:25:04</t>
  </si>
  <si>
    <t>SD-057-250108-643258-967</t>
  </si>
  <si>
    <t>2025-01-08 10:06:39</t>
  </si>
  <si>
    <t>80+银卡-普通区域-青州市-雍和府-15288811638-1000M-宽带上网投诉-次数0-202501080000185449</t>
  </si>
  <si>
    <t>202501080000185449</t>
  </si>
  <si>
    <t>202501080000185449#15288811638电视提示无信号，引导切换信号源，拒绝操作，要求师傅上门，请处理，谢谢
联系人先生，电话本机，流水号  2025010810023562320855235</t>
  </si>
  <si>
    <t>2025-01-08 10:10:16</t>
  </si>
  <si>
    <t>SD-851-253997-2231-5537</t>
  </si>
  <si>
    <t>SD-057-250108-819634-1325</t>
  </si>
  <si>
    <t>2025-01-08 10:53:56</t>
  </si>
  <si>
    <t>【调研】-80+普通-普通区域-寿光市-银苑小区-13806368688-100M-宽带上网投诉-次数0-202501080000237627</t>
  </si>
  <si>
    <t>202501080000237627</t>
  </si>
  <si>
    <t xml:space="preserve">202501080000237627#【已关注中国移动10086微信公众号】流程受理流水号：20250108105316138063686881047678
客户号码:13806368688
客户姓名:刘**
投诉地市:潍坊
来话流水:2025010810522547620824501
宽带账号:13806368688
宽带账号归属地市:潍坊
宽带账号归属区县:寿光市
故障地址:潍坊寿光市圣城街道银海路银苑小区4号楼*********
联系电话:13806368688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故障时间:2025-01-08 10:53:23
具体故障现象:网速慢卡顿，
客户其他诉求:客户侧为质差终端，要求上门更换终端并一并处理故障问题。
</t>
  </si>
  <si>
    <t>2025-01-08 10:56:18</t>
  </si>
  <si>
    <t>2025-01-08 10:56:39</t>
  </si>
  <si>
    <t>SD-057-250108-761029-1683</t>
  </si>
  <si>
    <t>普通区域-寿光市-卧铺-15054440260-300M-宽带上网投诉-次数0-202501080000284501</t>
  </si>
  <si>
    <t>202501080000284501</t>
  </si>
  <si>
    <t>202501080000284501#宽带账号：15054440260；宽带地址：潍坊寿光市卧铺吴家卧铺村卧铺扩容1号箱；客户来电反映移动高清看不了，客户不配合线上指导，要求上门，请协助处理，谢谢！联系电话：15054440260；联系人：先生；来电流水：2025010811340237720844964</t>
  </si>
  <si>
    <t>2025-01-08 11:46:17</t>
  </si>
  <si>
    <t>2025-01-08 11:46:39</t>
  </si>
  <si>
    <t>SD-851-314668-11041-2936</t>
  </si>
  <si>
    <t>SD-057-250108-150624-935</t>
  </si>
  <si>
    <t>普通区域--null-18366567557-宽带上网投诉-次数0-202501080000184237</t>
  </si>
  <si>
    <t>2025-01-09 11:04:00</t>
  </si>
  <si>
    <t>202501080000184237</t>
  </si>
  <si>
    <t>202501080000184237#流程受理流水号：20250108100143183665675571029979
客户号码:18366567557
客户姓名:孔**
投诉地市:潍坊
来话流水:2025010810012422420837361
宽带账号:18366567557
账号归属区县:奎文-北宫街社区经营部
联系电话:18366567557
联系人:先生
宽带地址:潍坊
工单紧急程度:紧急
是否投诉倾向:否
是否重复投诉:否
是否携转意向:否
是否有升级投诉倾向:否
*业务名称:业务融合开机流程宽带+OTT
投诉内容:手机号码：18366567557，【问题描述】客户已办理宽带业务，有开通单，要求装维尽快联系上门，请处理，谢谢。联系电话：18366567557，联系人：先生，录音流水号：2025010810012422420837361。受理明细：531920062399999999。
在途开通单信息：536250107568831442，18366567557，2025-01-07 13:57:48，业务融合开机流程宽带+OTT，处理中，黄单扩容
是否到厅:否
业务名称:业务融合开机流程宽带+OTT
;宽带小区$[null]$</t>
  </si>
  <si>
    <t>2025-01-08 17:40:34</t>
  </si>
  <si>
    <t>SD-057-250108-590724-1338</t>
  </si>
  <si>
    <t>2025-01-08 10:55:52</t>
  </si>
  <si>
    <t>普通区域-高密市-金宝山自然村-15064605347-300M-业务受理宽带-次数0-202501080000239564</t>
  </si>
  <si>
    <t>202501080000239564</t>
  </si>
  <si>
    <t>202501080000239564# 宽带账号:15064605347; 联系电话：15064605347，问题类型：此工单为群障修复工单，根据群障全量闭环修复管理要求，为确保客户网络通畅，请装维人员跟进修复网络问题，谢谢！ 
 群障标题：公告。故障描述：金宝山自然村主叫号码：15064605347.0;该号码仅供参考，请优先联系宽带账号。</t>
  </si>
  <si>
    <t>2025-01-08 10:58:54</t>
  </si>
  <si>
    <t>2025-01-08 10:59:17</t>
  </si>
  <si>
    <t>SD-057-250108-186243-1643</t>
  </si>
  <si>
    <t>2025-01-08 11:32:05</t>
  </si>
  <si>
    <t>普通区域-潍城区-水库路两侧聚类-15165641745-100M-宽带上网投诉-次数0-20250108112921X961641738</t>
  </si>
  <si>
    <t>2025-01-09 12:33:00</t>
  </si>
  <si>
    <t>20250108112921X961641738</t>
  </si>
  <si>
    <t xml:space="preserve">流程受理流水号：20250108112748151656417451059229
客户号码:15165641745
客户姓名:初**
投诉地市:潍坊
来话流水:2025010811270611820845891
宽带账号:15165641745
宽带账号归属地市:潍坊
宽带账号归属区县:潍城区
故障地址:潍坊潍城区军埠口综合项目区水库路水库路两侧聚类9号箱军埠口社区服务中心北侧*********
联系电话:15169699201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11:28:50
具体故障现象:电脑无法上网，
客户其他诉求:
</t>
  </si>
  <si>
    <t>2025-01-08 11:57:28</t>
  </si>
  <si>
    <t>SD-057-250108-285647-1690</t>
  </si>
  <si>
    <t>2025-01-08 11:36:33</t>
  </si>
  <si>
    <t>80+普通-普通区域-高密市-全宇圣华广场-15966098511-300M-业务受理宽带-次数0-202501080000285332</t>
  </si>
  <si>
    <t>202501080000285332</t>
  </si>
  <si>
    <t>202501080000285332# 宽带账号:15966098511; 联系电话：15966098511，问题类型：此工单为群障修复工单，根据群障全量闭环修复管理要求，为确保客户网络通畅，请装维人员跟进修复网络问题，谢谢！ 
 群障标题：公告。故障描述：潍坊高密市全宇圣华广场光缆故障，预估24小时恢复，请帮忙拦截,如有需要请联系片区装维师傅郭涛15706307290主叫号码：15966098511.0;该号码仅供参考，请优先联系宽带账号。</t>
  </si>
  <si>
    <t>2025-01-08 11:51:11</t>
  </si>
  <si>
    <t>2025-01-08 11:56:54</t>
  </si>
  <si>
    <t>SD-057-250108-423861-1195</t>
  </si>
  <si>
    <t>2025-01-08 10:35:25</t>
  </si>
  <si>
    <t>普通区域-寿光市-怡和苑（西北特钢小区）-13721961363-1000M-宽带上网投诉-次数0-202501080000220095</t>
  </si>
  <si>
    <t>202501080000220095</t>
  </si>
  <si>
    <t>202501080000220095#流程受理流水号：20250108103427137219613631041195
客户号码:13721961363
客户姓名:刘**
投诉地市:潍坊
来话流水:2025010810292952720871148
宽带账号:13721961363
账号归属区县:寿光古城乡镇营业厅
联系电话:13721961497
联系人:先生/女士
宽带地址:潍坊
工单紧急程度:非常紧急
是否投诉倾向:否
是否重复投诉:否
是否携转意向:否
是否有升级投诉倾向:否
*业务名称:业务融合开机流程宽带+全光WiFi+OTT+FTTR组网
投诉内容:手机号码：13721961363，【问题描述】客户已办理宽带业务，有开通单，要求装维尽快联系上门，请处理，谢谢。联系电话：13721961497，联系人：先生/女士，录音流水号：2025010810292952720871148。
在途开通单信息：536250107670250914，13721961363，2025-01-07 17:33:19，业务融合开机流程宽带+全光WiFi+OTT+FTTR组网，处理中，施工预约
是否到厅:否
业务名称:业务融合开机流程宽带+全光WiFi+OTT+FTTR组网
;宽带小区$[怡和苑（西北特钢小区）]$</t>
  </si>
  <si>
    <t>2025-01-08 10:37:41</t>
  </si>
  <si>
    <t>2025-01-08 10:38:00</t>
  </si>
  <si>
    <t>SD-851-335852-17380-2965</t>
  </si>
  <si>
    <t>SD-057-250108-428697-2447</t>
  </si>
  <si>
    <t>2025-01-08 13:08:13</t>
  </si>
  <si>
    <t>普通区域-寿光市-西城全福元西沿街（小微）-13070789499-300M-宽带上网投诉-次数0-20250108130604X764114692</t>
  </si>
  <si>
    <t>20250108130604X764114692</t>
  </si>
  <si>
    <t xml:space="preserve">流程受理流水号：20250108130452130707894991082392
客户号码:13070789499
客户姓名:于**
投诉地市:潍坊
来话流水:2025010813041271220816413
宽带账号:13070789499
宽带账号归属地市:潍坊
宽带账号归属区县:寿光市
故障地址:潍坊寿光市文家街道菜都路西城全福元西沿街（小微）3号箱*********
联系电话:13070789499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13:05:51
具体故障现象:光猫亮红灯，
客户其他诉求:
</t>
  </si>
  <si>
    <t>2025-01-08 13:09:46</t>
  </si>
  <si>
    <t>2025-01-08 13:10:05</t>
  </si>
  <si>
    <t>SD-057-250108-106753-1973</t>
  </si>
  <si>
    <t>2025-01-08 12:10:10</t>
  </si>
  <si>
    <t>80+普通-普通区域-诸城市-吕标指挥二村自然村-18765179127-300M-魔百和投诉-次数0-202501080000317370</t>
  </si>
  <si>
    <t>202501080000317370</t>
  </si>
  <si>
    <t>202501080000317370#客户来电反映表示机顶盒损坏电视机无法观看请协助处理谢谢。</t>
  </si>
  <si>
    <t>2025-01-08 12:12:02</t>
  </si>
  <si>
    <t>2025-01-08 12:12:26</t>
  </si>
  <si>
    <t>SD-057-250108-106825-1254</t>
  </si>
  <si>
    <t>2025-01-08 10:43:59</t>
  </si>
  <si>
    <t>普通区域-寒亭区-平旺小区-13774944222-500M-魔百和投诉-次数0-202501080000225296</t>
  </si>
  <si>
    <t>202501080000225296</t>
  </si>
  <si>
    <t xml:space="preserve">202501080000225296#受理号码 : 13774944222客户姓名 : 刘**号码归属地 : 潍坊寒亭 － 寒亭用户品牌 : 神州行  客户来电表示家里有机顶盒业务 移动高清（智能版）13元/月一直没有安装   ，但是工作人员不给安装    客户要求移动紧急处理此问题，请协助处理，谢谢 联系电话：  13854486386     2025010810380707120805000  </t>
  </si>
  <si>
    <t>2025-01-08 10:47:08</t>
  </si>
  <si>
    <t>家庭咨询-&gt;产品质量-&gt;互联网电视(移动高清)-&gt;全局流转-&gt;功能使用-&gt;机顶盒无法开机-&gt;全局流转</t>
  </si>
  <si>
    <t>2025-01-08 10:47:28</t>
  </si>
  <si>
    <t>SD-057-250108-069843-2964</t>
  </si>
  <si>
    <t>2025-01-08 14:26:10</t>
  </si>
  <si>
    <t>80+银卡-普通区域-滨海-职工家园二期-18366528551-1000M-业务受理宽带-次数0-202501080000406372</t>
  </si>
  <si>
    <t>202501080000406372</t>
  </si>
  <si>
    <t>202501080000406372# 宽带账号:18366528551; 联系电话：18366528551，问题类型：此工单为群障修复工单，根据群障全量闭环修复管理要求，为确保客户网络通畅，请装维人员跟进修复网络问题，谢谢！ 
 群障标题：公告。故障描述：主干光纤断或OLT检测不到预期的光信号（LOS）主叫号码：18366528551.0;该号码仅供参考，请优先联系宽带账号。</t>
  </si>
  <si>
    <t>2025-01-08 15:03:21</t>
  </si>
  <si>
    <t>SD-851-330152-10632-17490</t>
  </si>
  <si>
    <t>2025-01-08 12:11:31</t>
  </si>
  <si>
    <t>80+金卡-普通区域-寿光市-益隆道口-13774948080-1000M-宽带上网投诉-次数0-202501080000317901 一级督办</t>
  </si>
  <si>
    <t>202501080000317901</t>
  </si>
  <si>
    <t>2025-01-08 12:27:18</t>
  </si>
  <si>
    <t>2025-01-08 12:27:45</t>
  </si>
  <si>
    <t>SD-851-275985-11283-11717</t>
  </si>
  <si>
    <t>SD-057-250108-925783-2186</t>
  </si>
  <si>
    <t>2025-01-08 12:35:55</t>
  </si>
  <si>
    <t>普通区域-高密市-前宋戈庄自然村-18763666341-100M-业务受理宽带-次数0-202501080000333124</t>
  </si>
  <si>
    <t>202501080000333124</t>
  </si>
  <si>
    <t>202501080000333124# 宽带账号:18763666341; 联系电话：18763666341，问题类型：此工单为群障修复工单，根据群障全量闭环修复管理要求，为确保客户网络通畅，请装维人员跟进修复网络问题，谢谢！ 
 群障标题：公告。故障描述：潍坊高密市前宋戈庄自然村主缆故障，预估24小时恢复，请帮忙拦截。主叫号码：18366507684.0;该号码仅供参考，请优先联系宽带账号。</t>
  </si>
  <si>
    <t>2025-01-08 12:37:07</t>
  </si>
  <si>
    <t>2025-01-08 12:37:27</t>
  </si>
  <si>
    <t>SD-057-250108-150827-2595</t>
  </si>
  <si>
    <t>2025-01-08 13:32:08</t>
  </si>
  <si>
    <t>普通区域-寒亭区-辛正小区-15098186686-300M-宽带上网投诉-次数0-202501080000362283</t>
  </si>
  <si>
    <t>202501080000362283</t>
  </si>
  <si>
    <t>202501080000362283#15098186686  潍坊   客户反映家里宽带电视无法观看，系统显示在线，老人在家不会操作，线上排障不认可，要求师傅上门，请协助处理，谢谢,联系人：女士，联系电话：13280198903，接触流水：   2025010813282757420893405</t>
  </si>
  <si>
    <t>2025-01-08 13:33:49</t>
  </si>
  <si>
    <t>2025-01-08 13:34:55</t>
  </si>
  <si>
    <t>SD-851-275283-14118-20380</t>
  </si>
  <si>
    <t>SD-057-250108-408935-1281</t>
  </si>
  <si>
    <t>2025-01-08 10:46:16</t>
  </si>
  <si>
    <t>普通区域--null-15964047068-宽带上网投诉-次数0-202501080000231918</t>
  </si>
  <si>
    <t>202501080000231918</t>
  </si>
  <si>
    <t>202501080000231918#流程受理流水号：20250108104527159640470681045004
客户号码:15964047068
客户姓名:窦**
投诉地市:潍坊
来话流水:2025010810444495520807042
宽带账号:15964047068
账号归属区县:临朐聂玲通讯器材销售部（石家河安保）
联系电话:15964047068
联系人:女士
宽带地址:潍坊
工单紧急程度:紧急
是否投诉倾向:否
是否重复投诉:否
是否携转意向:否
是否有升级投诉倾向:否
*业务名称:业务融合开机流程宽带
投诉内容:手机号码：15964047068，【问题描述】客户已办理宽带业务，有开通单，要求装维尽快联系上门，请处理，谢谢。联系电话：15964047068，联系人：女士，录音流水号：2025010810444495520807042。受理明细：531920062399999999。
在途开通单信息：536250107559541070，15964047068，2025-01-07 13:36:02，业务融合开机流程宽带，处理中，黄单扩容
是否到厅:否
业务名称:业务融合开机流程宽带
;宽带小区$[null]$</t>
  </si>
  <si>
    <t>2025-01-08 17:16:23</t>
  </si>
  <si>
    <t>SD-057-250108-687542-2008</t>
  </si>
  <si>
    <t>2025-01-08 12:15:48</t>
  </si>
  <si>
    <t>80+银卡-普通区域-高密市-薛家老庄自然村-18366538232-500M-业务受理宽带-次数0-202501080000319532</t>
  </si>
  <si>
    <t>202501080000319532</t>
  </si>
  <si>
    <t>202501080000319532# 宽带账号:18366538232; 联系电话：18366538232，问题类型：此工单为群障修复工单，根据群障全量闭环修复管理要求，为确保客户网络通畅，请装维人员跟进修复网络问题，谢谢！ 
 群障标题：公告。故障描述：主干光纤断或OLT检测不到预期的光信号（LOS）主叫号码：18366538232.0;该号码仅供参考，请优先联系宽带账号。</t>
  </si>
  <si>
    <t>2025-01-08 12:19:08</t>
  </si>
  <si>
    <t>SD-851-285494-27819-11078</t>
  </si>
  <si>
    <t>SD-057-250108-796405-2014</t>
  </si>
  <si>
    <t>2025-01-08 12:16:04</t>
  </si>
  <si>
    <t>80+白金-FTTR-普通区域-奎文区-早春园小区-15866556520-1000M-业务受理宽带-次数0-202501080000320116</t>
  </si>
  <si>
    <t>202501080000320116</t>
  </si>
  <si>
    <t>202501080000320116#【已关注中国移动10086微信公众号】 宽带账号:15866556520; 联系电话：15866556520，问题类型：此工单为群障修复工单，根据群障全量闭环修复管理要求，为确保客户网络通畅，请装维人员跟进修复网络问题，谢谢！ 
 群障标题：公告。故障描述：早春园小区主叫号码：100860531.0;该号码仅供参考，请优先联系宽带账号。</t>
  </si>
  <si>
    <t>2025-01-08 12:31:11</t>
  </si>
  <si>
    <t>2025-01-08 12:31:32</t>
  </si>
  <si>
    <t>SD-851-319071-5693-8167</t>
  </si>
  <si>
    <t>SD-057-250108-692504-202</t>
  </si>
  <si>
    <t>2025-01-08 08:41:06</t>
  </si>
  <si>
    <t>普通区域-高密市-王新屯自然村-13793643536-200M-魔百和投诉-次数0-20250108083841X721953665</t>
  </si>
  <si>
    <t>2025-01-09 09:42:00</t>
  </si>
  <si>
    <t>20250108083841X721953665</t>
  </si>
  <si>
    <t>【农村网络投诉】检测结果：1、宽带是否在线：宽带在线；2、电视账号状态检测：电视账号状态异常；3、电视片源检测：电视片源正常；4、机顶盒性能检测：机顶盒性能正常；5、机顶盒设备检测：未检测到；6、电视播放流畅度检测：电视播放流畅；7、电视连接方式检测：未检测到；故障类型：电视无法观看。故障描述：电视台电视节目无法观看，只能看网络电视。联系人：王先生。联系电话：13793643536。</t>
  </si>
  <si>
    <t>2025-01-08 08:47:17</t>
  </si>
  <si>
    <t>2025-01-08 08:49:33</t>
  </si>
  <si>
    <t>SD-851-267883-12843-18814</t>
  </si>
  <si>
    <t>SD-057-250108-863594-255</t>
  </si>
  <si>
    <t>【调研】-80+普通-普通区域-奎文区-虞新小区-15854449041-200M-宽带上网投诉-次数0-202501080000101426</t>
  </si>
  <si>
    <t>2025-01-09 09:47:00</t>
  </si>
  <si>
    <t>202501080000101426</t>
  </si>
  <si>
    <t>202501080000101426#宽带账号：15854449041；宽带地址：潍坊奎文区大虞街道虞河路虞新小区5号楼*********；客户来电反映宽带卡顿，电视无法观看，经查询客户侧为质差终端，请协助上门更换终端并一并处理故障问题，谢谢！联系电话：本机；联系人：先生；来电流水：2025010808404229020802411。</t>
  </si>
  <si>
    <t>2025-01-08 08:51:37</t>
  </si>
  <si>
    <t>2025-01-08 08:51:59</t>
  </si>
  <si>
    <t>SD-057-250108-172065-1288</t>
  </si>
  <si>
    <t>2025-01-08 10:48:28</t>
  </si>
  <si>
    <t>普通区域--null-13853635704-宽带上网投诉-次数0-202501080000233173</t>
  </si>
  <si>
    <t>2025-01-09 11:49:00</t>
  </si>
  <si>
    <t>202501080000233173</t>
  </si>
  <si>
    <t>202501080000233173#流程受理流水号：20250108104605138536357041045220
客户号码:13853635704
客户姓名:华**
投诉地市:潍坊
来话流水:2025010810450769220812875
宽带账号:13853635704
账号归属区县:高密-利群路营业厅
联系电话:13853635704
联系人:先生/女士
宽带地址:潍坊
工单紧急程度:非常紧急
是否投诉倾向:否
是否重复投诉:否
是否携转意向:否
是否有升级投诉倾向:否
*业务名称:业务融合开机流程宽带
投诉内容:手机号码：13853635704，【问题描述】客户已办理宽带业务，有开通单，要求装维尽快联系上门，请处理，谢谢。联系电话：13853635704，联系人：先生/女士，录音流水号：2025010810450769220812875。受理明细：531920062399999999。
在途开通单信息：536250108794178592，13853635704，2025-01-08 08:53:23，业务融合开机流程宽带，处理中，手写判断和地址录入
是否到厅:否
业务名称:业务融合开机流程宽带
;宽带小区$[null]$</t>
  </si>
  <si>
    <t>2025-01-08 16:22:20</t>
  </si>
  <si>
    <t>SD-057-250108-491527-1998</t>
  </si>
  <si>
    <t>2025-01-08 12:14:23</t>
  </si>
  <si>
    <t>普通区域-寒亭区-环宇五金市场-13686366015-1000M-宽带上网投诉-次数0-20250108121231X551218670</t>
  </si>
  <si>
    <t>20250108121231X551218670</t>
  </si>
  <si>
    <t xml:space="preserve">流程受理流水号：20250108120200136863660151069611
客户号码:13686366015
客户姓名:刘**
投诉地市:潍坊
来话流水:2025010811581448820863768
宽带账号:13686366015
宽带账号归属地市:潍坊
宽带账号归属区县:寒亭区
故障地址:潍坊寒亭区开元街道霞飞路环宇五金市场20#楼11层西弱电井1号箱*********
联系电话:13686366015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光功率:-21.67
故障大类:宽带/电视
故障细类:网速慢/上网掉线(专席)
携转原因:
故障时间:2025-01-08 12:12:03
具体故障现象:网速慢卡顿，
客户其他诉求:
</t>
  </si>
  <si>
    <t>2025-01-08 12:15:43</t>
  </si>
  <si>
    <t>2025-01-08 12:16:03</t>
  </si>
  <si>
    <t>SD-851-262432-2531-28646</t>
  </si>
  <si>
    <t>SD-057-250108-680791-2046</t>
  </si>
  <si>
    <t>2025-01-08 12:18:40</t>
  </si>
  <si>
    <t>普通区域-青州市-杜家庄村-15621619678-1000M-宽带延伸服务-次数0-202501080000320168</t>
  </si>
  <si>
    <t>202501080000320168</t>
  </si>
  <si>
    <t xml:space="preserve">202501080000320168#流程受理流水号：20250108121819156216196781072966
客户号码:15621619678
客户姓名:田**
投诉地市:潍坊
来话流水:2025010812173348120849418
宽带账号:15621619678
宽带账号归属地市:潍坊
宽带账号归属区县:青州市
故障地址:潍坊青州市邵庄镇杜家庄杜家庄村2号箱（张祖目后墙）*********
联系电话:15621619678
联系人:先生/女士
工单紧急程度:一般
是否有升级投诉倾向:否
是否重复投诉:否
是否携转意向:否
是否投诉倾向:否
是否智能网关:智能网关
当前是否在线:是
接入方式:FTTH
是否质差终端:无质差信息
光功率:-22.67
故障大类:宽带/电视
故障细类:宽带延伸服务
携转原因:
故障时间:2025-01-08 12:10:07
具体故障现象:宽带上不去网
</t>
  </si>
  <si>
    <t>2025-01-08 12:21:53</t>
  </si>
  <si>
    <t>2025-01-08 12:23:12</t>
  </si>
  <si>
    <t>SD-851-275924-18130-20983</t>
  </si>
  <si>
    <t>2025-01-08 12:30:28</t>
  </si>
  <si>
    <t>80+普通-普通区域-奎文区-幸福街南区4路-15863699793-100M-宽带上网投诉-次数0-202501080000329397 一级督办</t>
  </si>
  <si>
    <t>202501080000329397</t>
  </si>
  <si>
    <t>2025-01-08 12:34:52</t>
  </si>
  <si>
    <t>2025-01-08 12:35:34</t>
  </si>
  <si>
    <t>SD-057-250108-715368-210</t>
  </si>
  <si>
    <t>2025-01-08 08:41:33</t>
  </si>
  <si>
    <t>普通区域-青州市-朱李王-15006615692-1000M-宽带延伸服务-次数0-202501080000099268</t>
  </si>
  <si>
    <t>202501080000099268</t>
  </si>
  <si>
    <t xml:space="preserve">202501080000099268#流程受理流水号：20250108084042150066156921003427
客户号码:15006615692
客户姓名:李**
投诉地市:潍坊
来话流水:2025010808395378820896196
宽带账号:15006615692
宽带账号归属地市:潍坊
宽带账号归属区县:青州市
故障地址:潍坊青州市邵庄镇李王孔村朱李王3号#李兴全家#*********
联系电话:15006615692
联系人:先生/女士
工单紧急程度:一般
是否有升级投诉倾向:否
是否重复投诉:否
是否携转意向:否
是否投诉倾向:否
是否智能网关:智能网关
当前是否在线:是
接入方式:FTTH
是否质差终端:无质差信息
光功率:-18.18
故障大类:宽带/电视
故障细类:宽带延伸服务
携转原因:
故障时间:2025-01-08 08:37:46
具体故障现象:新买路由器装维上门安装，
</t>
  </si>
  <si>
    <t>2025-01-08 08:48:12</t>
  </si>
  <si>
    <t>2025-01-08 08:48:58</t>
  </si>
  <si>
    <t>SD-851-250619-12159-20573</t>
  </si>
  <si>
    <t>SD-057-250108-137829-243</t>
  </si>
  <si>
    <t>2025-01-08 08:44:29</t>
  </si>
  <si>
    <t>80+普通-普通区域-昌邑市-唐家-15953633949-300M-宽带上网投诉-次数0-20250108084356X365689580</t>
  </si>
  <si>
    <t>20250108084356X365689580</t>
  </si>
  <si>
    <t xml:space="preserve">【农村网络投诉】流程受理流水号：20250108084257159536339491004040
客户号码:15953633949
客户姓名:李**
投诉地市:潍坊
来话流水:2025010808415471820812037
宽带账号:15953633949
宽带账号归属地市:潍坊
宽带账号归属区县:昌邑市
故障地址:潍坊昌邑市围子镇唐家村唐家扩容1号箱*********
联系电话:15953633949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故障时间:2025-01-08 08:46:42
具体故障现象:光猫亮红灯，
客户其他诉求:
</t>
  </si>
  <si>
    <t>2025-01-08 08:53:08</t>
  </si>
  <si>
    <t>2025-01-08 08:53:30</t>
  </si>
  <si>
    <t>SD-851-270042-566-14096</t>
  </si>
  <si>
    <t>SD-057-250108-093425-2025</t>
  </si>
  <si>
    <t>2025-01-08 12:17:02</t>
  </si>
  <si>
    <t>普通区域-临朐县-上坪村-15266308923-100M-宽带上网投诉-次数0-20250108121424X664162820</t>
  </si>
  <si>
    <t>20250108121424X664162820</t>
  </si>
  <si>
    <t xml:space="preserve">【农村网络投诉】流程受理流水号：20250108121312152663089231071923
客户号码:15266308923
客户姓名:聂**
投诉地市:潍坊
来话流水:2025010812130140920809021
宽带账号:15266308923
宽带账号归属地市:潍坊
宽带账号归属区县:临朐县
故障地址:潍坊临朐县五井镇人民政府上坪上坪村上坪村5号箱聂光玉*********
联系电话:15266308923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12:13:52
具体故障现象:打不开网页，
客户其他诉求:
</t>
  </si>
  <si>
    <t>2025-01-08 12:20:56</t>
  </si>
  <si>
    <t>2025-01-08 12:21:19</t>
  </si>
  <si>
    <t>SD-851-242776-6875-12341</t>
  </si>
  <si>
    <t>SD-057-250108-837519-2180</t>
  </si>
  <si>
    <t>2025-01-08 12:35:29</t>
  </si>
  <si>
    <t>普通区域-临朐县-后呈子-15264666068-100M-宽带上网投诉-次数0-202501080000331841</t>
  </si>
  <si>
    <t>202501080000331841</t>
  </si>
  <si>
    <t>202501080000331841#15264666068 客户来电反映本机号码办理的宽带电视无法观看，提示 黑屏，线上排障未恢复，请处理，谢谢联系电话15264666068 联系人先生 来电流水2025010812313655020870242</t>
  </si>
  <si>
    <t>2025-01-08 12:41:29</t>
  </si>
  <si>
    <t>2025-01-08 12:41:53</t>
  </si>
  <si>
    <t>SD-057-250108-653840-2090</t>
  </si>
  <si>
    <t>2025-01-08 12:25:09</t>
  </si>
  <si>
    <t>【调研】-80+普通-普通区域-奎文区-后栾小区-15762612881-300M-宽带上网投诉-次数0-202501080000323005</t>
  </si>
  <si>
    <t>202501080000323005</t>
  </si>
  <si>
    <t xml:space="preserve">202501080000323005#15762612881客户来电反映宽带无法使用，线上拒绝排障，要求维修人员上门维修，请尽快协助处理，谢谢  联系人：先生女士 联系电话：本机 流水：2025010812222450020892214
</t>
  </si>
  <si>
    <t>2025-01-08 12:29:07</t>
  </si>
  <si>
    <t>2025-01-08 12:29:21</t>
  </si>
  <si>
    <t>SD-057-250108-408172-2572</t>
  </si>
  <si>
    <t>2025-01-08 13:27:08</t>
  </si>
  <si>
    <t>FTTR-普通区域-昌邑市-盛和苑-15953633981-1000M-宽带上网投诉-次数0-202501080000360363</t>
  </si>
  <si>
    <t>202501080000360363</t>
  </si>
  <si>
    <t xml:space="preserve">202501080000360363#客户来电反映宽带无法使用，线上排障不认可，要求维修人员上门维修，请尽快协助处理，谢谢  联系人：女士 联系电话：本机 流水：2025010813251972620870545
</t>
  </si>
  <si>
    <t>2025-01-08 13:30:42</t>
  </si>
  <si>
    <t>2025-01-08 13:31:03</t>
  </si>
  <si>
    <t>SD-851-252788-10813-7811</t>
  </si>
  <si>
    <t>2025-01-08 08:46:36</t>
  </si>
  <si>
    <t>【调研】-普通区域-高密市-小南曲自然村-18753608798-500M-业务受理宽带-次数0-202501080000101916 一级督办</t>
  </si>
  <si>
    <t>202501080000101916</t>
  </si>
  <si>
    <t>2025-01-08 08:49:44</t>
  </si>
  <si>
    <t>2025-01-08 08:50:26</t>
  </si>
  <si>
    <t>SD-057-250108-528416-269</t>
  </si>
  <si>
    <t>【调研】-80+金卡-普通区域-高密市-东栾庄2期-13863698588-1000M-业务受理宽带-次数0-202501080000105282</t>
  </si>
  <si>
    <t>202501080000105282</t>
  </si>
  <si>
    <t>202501080000105282# 宽带账号:13863698588; 联系电话：13863698588，问题类型：此工单为群障修复工单，根据群障全量闭环修复管理要求，为确保客户网络通畅，请装维人员跟进修复网络问题，谢谢！ 
 群障标题：公告。故障描述：东栾庄2期主叫号码：13655362938.0;该号码仅供参考，请优先联系宽带账号。</t>
  </si>
  <si>
    <t>2025-01-08 08:51:21</t>
  </si>
  <si>
    <t>2025-01-08 09:10:35</t>
  </si>
  <si>
    <t>SD-057-250108-786195-2157</t>
  </si>
  <si>
    <t>2025-01-08 12:32:02</t>
  </si>
  <si>
    <t>【调研】-80+普通-(目标)普通区域-奎文区-张家庄园-15953691629-1000M-宽带上网投诉-次数0-20250108123006X606994571</t>
  </si>
  <si>
    <t>20250108123006X606994571</t>
  </si>
  <si>
    <t xml:space="preserve">流程受理流水号：20250108122420159536916291074227
客户号码:15953691629
客户姓名:张**
投诉地市:潍坊
来话流水:2025010812234224120803759
宽带账号:15953691629
宽带账号归属地市:潍坊
宽带账号归属区县:高新
故障地址:潍坊高新高新城区北海路张家庄园11号楼*********
联系电话:18364617173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光功率:-15.63
故障大类:宽带/电视
故障细类:网速慢/上网掉线(专席)
携转原因:
故障时间:2025-01-08 12:24:47
具体故障现象:网速慢卡顿，
客户其他诉求:师傅多次维修没有得到解决，请审核谢谢
</t>
  </si>
  <si>
    <t>2025-01-08 12:34:05</t>
  </si>
  <si>
    <t>2025-01-08 12:35:17</t>
  </si>
  <si>
    <t>SD-057-250108-084957-2184</t>
  </si>
  <si>
    <t>2025-01-08 12:35:51</t>
  </si>
  <si>
    <t>【调研】-80+白金-普通区域-青州市-黄家里双-15163670128-1000M-业务受理宽带-次数0-202501080000330979</t>
  </si>
  <si>
    <t>202501080000330979</t>
  </si>
  <si>
    <t>202501080000330979# 宽带账号:15163670128; 联系电话：15163670128，问题类型：此工单为群障修复工单，根据群障全量闭环修复管理要求，为确保客户网络通畅，请装维人员跟进修复网络问题，谢谢！ 
 群障标题：公告。故障描述：潍坊青州市黄家里双光缆故障，预估24小时恢复，请帮忙拦截,如有需要请联系片区装维师傅刘群波15706307684主叫号码：15163670128.0;该号码仅供参考，请优先联系宽带账号。</t>
  </si>
  <si>
    <t>2025-01-08 12:42:32</t>
  </si>
  <si>
    <t>2025-01-08 12:42:54</t>
  </si>
  <si>
    <t>SD-057-250108-735486-2306</t>
  </si>
  <si>
    <t>2025-01-08 12:50:00</t>
  </si>
  <si>
    <t>普通区域-奎文区-樱园东区-13791667153-200M-宽带上网投诉-次数0-202501080000341104</t>
  </si>
  <si>
    <t>202501080000341104</t>
  </si>
  <si>
    <t xml:space="preserve">202501080000341104#流程受理流水号：20250108124833137916671531079146
客户号码:13791667153
客户姓名:栾**
投诉地市:潍坊
来话流水:2025010812480795720899277
宽带账号:13791667153
宽带账号归属地市:潍坊
宽带账号归属区县:奎文区
故障地址:潍坊奎文区梨园街道樱前街樱园东区8号楼*********
联系电话:13791667153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故障时间:2025-01-08 12:48:42
具体故障现象:频繁掉线，
客户其他诉求:客户侧为质差终端，要求上门更换终端并一并处理故障问题。
</t>
  </si>
  <si>
    <t>2025-01-08 12:50:45</t>
  </si>
  <si>
    <t>2025-01-08 12:52:24</t>
  </si>
  <si>
    <t>SD-057-250108-329184-2587</t>
  </si>
  <si>
    <t>2025-01-08 13:30:46</t>
  </si>
  <si>
    <t>普通区域-高密市-盛天城-15169645007-300M-宽带上网投诉-次数0-202501080000363457</t>
  </si>
  <si>
    <t>202501080000363457</t>
  </si>
  <si>
    <t xml:space="preserve">202501080000363457#宽带账号：15169645007；宽带地址：潍坊高密市朝阳街道铁塔路盛天城2号楼2单元1402；接入方式：FTTH，当前是否在线：在线，端到端诊断结果：客户侧设备问题，是否智能网关：，客户反映电视卡顿，客户不在现场，无法配合线上指导，要求师傅上门，请协助处理，谢谢！来电流水：2025010813263565420879772，联系电话：15169645186
</t>
  </si>
  <si>
    <t>2025-01-08 13:37:28</t>
  </si>
  <si>
    <t>2025-01-08 13:37:52</t>
  </si>
  <si>
    <t>SD-057-250108-781623-257</t>
  </si>
  <si>
    <t>2025-01-08 08:46:27</t>
  </si>
  <si>
    <t>普通区域-安丘市-杨家山前村自然村-15854418645-1000M-业务受理宽带-次数0-202501080000103387</t>
  </si>
  <si>
    <t>202501080000103387</t>
  </si>
  <si>
    <t>202501080000103387#客户来电反映宽带网络慢，线上排障未恢复，请协助处理，谢谢, 
联系电话：本机，联系人：先生，流水：2025010808415232620811686</t>
  </si>
  <si>
    <t>2025-01-08 08:48:52</t>
  </si>
  <si>
    <t>2025-01-08 08:49:11</t>
  </si>
  <si>
    <t>SD-851-264610-10748-13804</t>
  </si>
  <si>
    <t>SD-057-250108-018273-61</t>
  </si>
  <si>
    <t>2025-01-08 08:10:05</t>
  </si>
  <si>
    <t>80+银卡-普通区域-寿光市-同兴村自然村-15854490018-1000M-宽带延伸服务-次数0-202501080000092161</t>
  </si>
  <si>
    <t>202501080000092161</t>
  </si>
  <si>
    <t xml:space="preserve">202501080000092161#【已关注中国移动10086微信公众号】流程受理流水号：20250108080853158544900181000355
客户号码:15854490018
客户姓名:杨**
投诉地市:潍坊
来话流水:2025010808082170920857871
宽带账号:15854490018
宽带账号归属地市:潍坊
宽带账号归属区县:寿光市
故障地址:潍坊寿光市纪台镇同兴村同兴村自然村同兴村西南箱(杨希亮外墙）*********
联系电话:15866522204
联系人:先生/女士
工单紧急程度:一般
是否有升级投诉倾向:否
是否重复投诉:否
是否携转意向:否
是否投诉倾向:否
工单内容:用户反映室内的移动网线断了，要求师傅上门处理一下，谢谢！
</t>
  </si>
  <si>
    <t>2025-01-08 08:21:23</t>
  </si>
  <si>
    <t>2025-01-08 08:22:01</t>
  </si>
  <si>
    <t>SD-057-250108-695187-37</t>
  </si>
  <si>
    <t>2025-01-08 07:48:43</t>
  </si>
  <si>
    <t>80+普通-普通区域-青州市-爱车广场-15069688368-1000M-宽带上网投诉-次数0-202501080000090836</t>
  </si>
  <si>
    <t>202501080000090836</t>
  </si>
  <si>
    <t>202501080000090836#流程受理流水号：20250108074702150696883681000159
客户号码:15069688368
客户姓名:高**
投诉地市:潍坊
来话流水:2025010807463424320834676
宽带账号:15069688368
宽带账号归属地市:潍坊
宽带账号归属区县:青州市
故障地址:潍坊青州市王府街道真君庙街爱车广场9号楼*********
联系电话:15069688368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故障细类:宽带网速慢/卡顿
携转原因:
故障时间:2025-01-08 07:48:06
具体故障现象:打不开网页，
客户其他诉求:
;宽带小区$[爱车广场]$</t>
  </si>
  <si>
    <t>2025-01-08 07:53:30</t>
  </si>
  <si>
    <t>2025-01-08 07:53:59</t>
  </si>
  <si>
    <t>SD-851-291365-3204-20549</t>
  </si>
  <si>
    <t>SD-057-250108-359178-2339</t>
  </si>
  <si>
    <t>2025-01-08 12:55:04</t>
  </si>
  <si>
    <t>普通区域-奎文区-新龙橙堡-13964652252-300M-宽带上网投诉-次数0-202501080000342332</t>
  </si>
  <si>
    <t>202501080000342332</t>
  </si>
  <si>
    <t xml:space="preserve">202501080000342332#宽带账号：13964652252；宽带地址：潍坊奎文区大虞街道鸢飞路新龙橙堡新龙橙堡；客户来电反映移动高清电视无法观看，客户拒绝操作，要求上门，请协助处理，谢谢！联系电话：13573654677；来电流水：2025010812500035620813285
</t>
  </si>
  <si>
    <t>2025-01-08 12:57:34</t>
  </si>
  <si>
    <t>2025-01-08 13:02:00</t>
  </si>
  <si>
    <t>SD-057-250108-354681-2396</t>
  </si>
  <si>
    <t>2025-01-08 13:00:41</t>
  </si>
  <si>
    <t>80+普通-普通区域-安丘市-北河西-15376685166-300M-宽带延伸服务-次数0-202501080000346104</t>
  </si>
  <si>
    <t>202501080000346104</t>
  </si>
  <si>
    <t xml:space="preserve">202501080000346104#流程受理流水号：20250108125829153766851661081167
客户号码:15376685166
客户姓名:李**
投诉地市:潍坊
来话流水:2025010812564338020862936
宽带账号:15376685166
宽带账号归属地市:潍坊
宽带账号归属区县:安丘市
故障地址:潍坊安丘市景芝镇北河西村北河西2号箱刘光兴*********
联系电话:15165659004
联系人:女士
工单紧急程度:紧急
是否有升级投诉倾向:否
是否重复投诉:否
是否携转意向:否
是否投诉倾向:否
是否智能网关:智能网关
当前是否在线:是
接入方式:FTTH
是否质差终端:无质差信息
光功率:-22.00
故障大类:宽带/电视
故障细类:宽带延伸服务
携转原因:
故障时间:2025-01-08 12:58:41
具体故障现象:调测其它设备，客户更换电视，需要机顶盒连接
</t>
  </si>
  <si>
    <t>2025-01-08 13:03:46</t>
  </si>
  <si>
    <t>2025-01-08 13:04:02</t>
  </si>
  <si>
    <t>SD-851-325388-28314-12049</t>
  </si>
  <si>
    <t>SD-057-250108-946512-2212</t>
  </si>
  <si>
    <t>2025-01-08 12:38:12</t>
  </si>
  <si>
    <t>【调研】-普通区域-青州市-二府村-18753633817-200M-宽带上网投诉-次数0-20250108123558X958531162</t>
  </si>
  <si>
    <t>20250108123558X958531162</t>
  </si>
  <si>
    <t xml:space="preserve">【农村网络投诉】流程受理流水号：20250108123413187536338171076268
客户号码:18753633817
客户姓名:张**
投诉地市:潍坊
来话流水:2025010812314177720870964
宽带账号:18753633817
宽带账号归属地市:潍坊
宽带账号归属区县:青州市
故障地址:潍坊青州市东夏镇二府村二府村紧急扩容1号箱（二府西头养鸡场）*********
联系电话:13515406659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12:35:13
具体故障现象:光猫亮红灯，
客户其他诉求:维修
</t>
  </si>
  <si>
    <t>2025-01-08 12:41:39</t>
  </si>
  <si>
    <t>2025-01-08 12:42:07</t>
  </si>
  <si>
    <t>SD-851-267176-33075-19340</t>
  </si>
  <si>
    <t>SD-057-250108-140957-2200</t>
  </si>
  <si>
    <t>2025-01-08 12:36:45</t>
  </si>
  <si>
    <t>80+金卡-普通区域-寿光市-魏家口村自然村-18753666433-300M-宽带上网投诉-次数0-202501080000333056</t>
  </si>
  <si>
    <t>202501080000333056</t>
  </si>
  <si>
    <t>202501080000333056#流程受理流水号：20250108123435187536664331076344
客户号码:18753666433
客户姓名:赵**
投诉地市:潍坊
来话流水:2025010812341615820891574
宽带账号:18753666433
宽带账号归属地市:潍坊
宽带账号归属区县:寿光市
故障地址:潍坊寿光市田马魏家口村魏家口村自然村魏家口村7箱(赵增玉外墙）*********
联系电话:18753666433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12:36:27
具体故障现象:光猫亮红灯，
客户其他诉求:
;宽带小区$[魏家口村自然村]$</t>
  </si>
  <si>
    <t>2025-01-08 12:43:59</t>
  </si>
  <si>
    <t>2025-01-08 12:44:31</t>
  </si>
  <si>
    <t>SD-057-250108-037542-2191</t>
  </si>
  <si>
    <t>2025-01-08 12:36:12</t>
  </si>
  <si>
    <t>(目标)普通区域-奎文区-晨晟世纪城-19862695295-500M-业务受理宽带-次数0-202501080000331283 二级督办</t>
  </si>
  <si>
    <t>202501080000331283</t>
  </si>
  <si>
    <t>202501080000331283# 宽带账号:19862695295; 联系电话：19862695295，问题类型：此工单为群障修复工单，根据群障全量闭环修复管理要求，为确保客户网络通畅，请装维人员跟进修复网络问题，谢谢！ 
 群障标题：公告。故障描述：晨晟世纪城主叫号码：19862695295.0;该号码仅供参考，请优先联系宽带账号。</t>
  </si>
  <si>
    <t>2025-01-08 12:41:44</t>
  </si>
  <si>
    <t>2025-01-08 12:42:04</t>
  </si>
  <si>
    <t>SD-851-346464-10879-29992</t>
  </si>
  <si>
    <t>SD-057-250108-478056-2356</t>
  </si>
  <si>
    <t>2025-01-08 12:56:07</t>
  </si>
  <si>
    <t>80+银卡-普通区域-寿光市-化龙镇北柴东村-13515400216-200M-魔百和投诉-次数0-20250108125454X949516060</t>
  </si>
  <si>
    <t>20250108125454X949516060</t>
  </si>
  <si>
    <t>【农村网络投诉】流程受理流水号：20250108125008135154002161079504
客户号码:13515400216
客户姓名:张**
投诉地市:潍坊
来话流水:2025010812493572920810259
宽带账号:13515400216
宽带账号归属地市:潍坊
宽带账号归属区县:寿光市
故障地址:潍坊寿光市化龙镇化龙镇北柴东村化龙镇北柴东村15号楼*********
联系电话:13854455077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故障细类:移动高清电视故障(专席)
携转原因:
故障时间:2025-01-08 12:52:12
魔百和单播/组播:组播
具体故障现象:电视提示网络类错误，我处正常排障未恢复，请协助处理谢谢
客户其他诉求:
魔百和单/组播：组播</t>
  </si>
  <si>
    <t>2025-01-08 12:58:12</t>
  </si>
  <si>
    <t>2025-01-08 12:58:27</t>
  </si>
  <si>
    <t>SD-057-250108-274689-2435</t>
  </si>
  <si>
    <t>2025-01-08 13:07:11</t>
  </si>
  <si>
    <t>80+银卡-普通区域-昌乐县-大上芙蓉苑-13465681111-300M-宽带延伸服务-次数0-202501080000348250</t>
  </si>
  <si>
    <t>202501080000348250</t>
  </si>
  <si>
    <t xml:space="preserve">202501080000348250#流程受理流水号：20250108130606134656811111000975
客户号码:13465681111
客户姓名:吕**
投诉地市:潍坊
来话流水:2025010813035431420814132
宽带账号:13465681111
宽带账号归属地市:潍坊
宽带账号归属区县:昌乐县
故障地址:潍坊昌乐县城关街道新昌路大上芙蓉苑沿街4号箱*********
联系电话:13465681111
联系人:先生/女士
工单紧急程度:一般
是否有升级投诉倾向:否
是否重复投诉:否
是否携转意向:否
是否投诉倾向:否
是否智能网关:智能网关
当前是否在线:是
接入方式:FTTH
是否质差终端:无质差信息
光功率:-22.51
故障大类:宽带/电视
故障细类:宽带延伸服务
携转原因:
故障时间:2025-01-08 13:06:26
具体故障现象:监控设备需要换到另一个房间
</t>
  </si>
  <si>
    <t>2025-01-08 13:19:18</t>
  </si>
  <si>
    <t>2025-01-08 13:20:13</t>
  </si>
  <si>
    <t>SD-851-244763-8045-27914</t>
  </si>
  <si>
    <t>SD-057-250108-613542-2427</t>
  </si>
  <si>
    <t>2025-01-08 13:06:05</t>
  </si>
  <si>
    <t>【调研】-80+普通-普通区域-寿光市-西黑冢子前-18264651456-300M-业务受理宽带-次数0-202501080000351040</t>
  </si>
  <si>
    <t>202501080000351040</t>
  </si>
  <si>
    <t>202501080000351040# 宽带账号:18264651456; 联系电话：18264651456，问题类型：此工单为群障修复工单，根据群障全量闭环修复管理要求，为确保客户网络通畅，请装维人员跟进修复网络问题，谢谢！ 
 群障标题：公告。故障描述：主干光纤断或OLT检测不到预期的光信号（LOS）主叫号码：18264651456.0;该号码仅供参考，请优先联系宽带账号。</t>
  </si>
  <si>
    <t>2025-01-08 13:09:52</t>
  </si>
  <si>
    <t>2025-01-08 13:10:06</t>
  </si>
  <si>
    <t>SD-057-250108-947823-2140</t>
  </si>
  <si>
    <t>2025-01-08 12:29:36</t>
  </si>
  <si>
    <t>【调研】-普通区域-寿光市-后王-15288821993-300M-宽带上网投诉-次数0-202501080000329497</t>
  </si>
  <si>
    <t>202501080000329497</t>
  </si>
  <si>
    <t xml:space="preserve">202501080000329497#流程受理流水号：20250108122817152888219931075028
客户号码:15288821993
客户姓名:胡**
投诉地市:潍坊
来话流水:2025010812275606420839999
宽带账号:15288821993
宽带账号归属地市:潍坊
宽带账号归属区县:寿光市
故障地址:潍坊寿光市古城后王村后王26号箱*********
联系电话:15288821993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光功率:-20.75
故障大类:宽带/电视
故障细类:宽带无法上网
携转原因:
故障时间:2025-01-08 12:28:27
具体故障现象:视频无法播放，
客户其他诉求:客户侧为质差终端，要求上门更换终端并一并处理故障问题。
</t>
  </si>
  <si>
    <t>2025-01-08 12:31:20</t>
  </si>
  <si>
    <t>2025-01-08 12:31:35</t>
  </si>
  <si>
    <t>SD-851-302661-4881-420</t>
  </si>
  <si>
    <t>SD-057-250108-843795-253</t>
  </si>
  <si>
    <t>2025-01-08 08:46:16</t>
  </si>
  <si>
    <t>【调研】-普通区域-潍城区-冷藏厂片区-15094998855-500M-宽带上网投诉-次数0-202501080000103248</t>
  </si>
  <si>
    <t>202501080000103248</t>
  </si>
  <si>
    <t>202501080000103248#受理号码 : 15094998855客户姓名 : 高**号码归属地 : 潍坊潍城 － 市区-潍城-昱皓通讯店用户品牌 : 全球通
客户来电反映，宽带无法上网，连接不上网络，按流程排查未恢复，请协助处理，谢谢！
联系人：先生  联系电话：15094998855  宽带地址：潍坊潍城区南关街道仓南街(铁通)高家楼小区高家楼小区9号楼*********   电话流水：2025010808433764220826286</t>
  </si>
  <si>
    <t>2025-01-08 08:58:35</t>
  </si>
  <si>
    <t>2025-01-08 08:59:11</t>
  </si>
  <si>
    <t>SD-851-336242-53-28302</t>
  </si>
  <si>
    <t>SD-057-250108-824056-236</t>
  </si>
  <si>
    <t>2025-01-08 08:44:05</t>
  </si>
  <si>
    <t>【调研】-普通区域-潍城区-油坊社区-13806461435-200M-宽带上网投诉-次数0-202501080000101503</t>
  </si>
  <si>
    <t>2025-01-09 09:45:00</t>
  </si>
  <si>
    <t>202501080000101503</t>
  </si>
  <si>
    <t>202501080000101503#【已关注中国移动10086微信公众号】流程受理流水号：20250108084312138064614351004107
客户号码:13806461435
客户姓名:于**
投诉地市:潍坊
来话流水:2025010808415068220811438
宽带账号:13806461435
宽带账号归属地市:潍坊
宽带账号归属区县:潍城区
故障地址:潍坊潍城区城关街道向阳路油坊社区油坊中路一排*********
联系电话:5368577907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08:45:29
具体故障现象:提示网络无法连接，
客户其他诉求:
;宽带小区$[油坊社区]$</t>
  </si>
  <si>
    <t>2025-01-08 08:47:51</t>
  </si>
  <si>
    <t>2025-01-08 08:48:16</t>
  </si>
  <si>
    <t>2025-01-08 07:47:01</t>
  </si>
  <si>
    <t>80+银卡-普通区域-青州市-北霍陵村-13468478777-1000M-宽带上网投诉-次数0-20250108074609X569672366 一级督办</t>
  </si>
  <si>
    <t>20250108074609X569672366</t>
  </si>
  <si>
    <t>2025-01-08 07:51:10</t>
  </si>
  <si>
    <t>2025-01-08 07:51:36</t>
  </si>
  <si>
    <t>SD-851-292048-8335-17209</t>
  </si>
  <si>
    <t>SD-057-250108-875290-1207</t>
  </si>
  <si>
    <t>2025-01-08 10:36:02</t>
  </si>
  <si>
    <t>【调研】-80+银卡-普通区域-奎文区-泰和上筑-13561406088-100M-业务受理宽带-次数0-202501080000218765</t>
  </si>
  <si>
    <t>2025-01-09 10:37:00</t>
  </si>
  <si>
    <t>202501080000218765</t>
  </si>
  <si>
    <t>202501080000218765# 宽带账号:13561406088; 联系电话：13561406088，问题类型：此工单为群障修复工单，根据群障全量闭环修复管理要求，为确保客户网络通畅，请装维人员跟进修复网络问题，谢谢！ 
 群障标题：公告。故障描述：潍坊奎文区泰和上筑光缆故障，预估24小时恢复，请帮忙拦截,如有需要请联系片区装维师傅李中阳15706307421主叫号码：13561406088.0;该号码仅供参考，请优先联系宽带账号。</t>
  </si>
  <si>
    <t>2025-01-08 10:57:25</t>
  </si>
  <si>
    <t>SD-057-250108-924163-1276</t>
  </si>
  <si>
    <t>2025-01-08 10:46:02</t>
  </si>
  <si>
    <t>80+银卡-普通区域-寿光市-德润绿城-金桂园-13953614800-200M-宽带上网投诉-次数0-202501080000228256</t>
  </si>
  <si>
    <t>202501080000228256</t>
  </si>
  <si>
    <t>202501080000228256#宽带账号：13953614800；宽带地址：潍坊寿光市洛城街道富士街德润绿城-金桂园22号楼**；客户来电反映宽带电脑无法连接网络使用客户要求师傅上门，请协助处理，谢谢！联系电话：13563650989；联系人：***；来电流水2025010810411285920852993。</t>
  </si>
  <si>
    <t>2025-01-08 10:53:23</t>
  </si>
  <si>
    <t>2025-01-08 10:54:00</t>
  </si>
  <si>
    <t>SD-057-250108-176584-1260</t>
  </si>
  <si>
    <t>2025-01-08 10:44:25</t>
  </si>
  <si>
    <t>普通区域-潍城区-潍城河滨花园-13853669856-100M-魔百和投诉-次数0-202501080000229313</t>
  </si>
  <si>
    <t>2025-01-09 11:45:00</t>
  </si>
  <si>
    <t>202501080000229313</t>
  </si>
  <si>
    <t>202501080000229313#流程受理流水号：20250108104324138536698561044305
客户号码:13853669856
客户姓名:宋**
投诉地市:潍坊
来话流水:2025010810373465920896645
宽带账号:13853669856
宽带账号归属地市:潍坊
宽带账号归属区县:潍城区
故障地址:潍坊潍城区北关街道向阳路河滨花园17号楼2单元201*********
联系电话:13853669856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光功率:-15.93
故障大类:电视
故障细类:移动高清电视故障(专席)
携转原因:
故障时间:2025-01-08 10:46:47
魔百和单播/组播:组播
具体故障现象:电视直播或点播无法观看，
客户其他诉求:
魔百和单/组播：组播;宽带小区$[潍城河滨花园]$</t>
  </si>
  <si>
    <t>2025-01-08 10:46:03</t>
  </si>
  <si>
    <t>2025-01-08 10:46:25</t>
  </si>
  <si>
    <t>SD-057-250108-698142-2373</t>
  </si>
  <si>
    <t>2025-01-08 12:57:24</t>
  </si>
  <si>
    <t>80+银卡-普通区域-青州市-北西关洗车城-18265655530-1000M-宽带上网投诉-次数0-202501080000345747</t>
  </si>
  <si>
    <t>202501080000345747</t>
  </si>
  <si>
    <t>202501080000345747#流程受理流水号：20250108125636182656555301080773
客户号码:18265655530
客户姓名:刘*
投诉地市:潍坊
来话流水:2025010812533789020840542
宽带账号:18265655530
宽带账号归属地市:潍坊
宽带账号归属区县:青州市
故障地址:潍坊青州市王府街道仰天路北西关洗车城3号箱（从北往南二排西）*********
联系电话:18265655530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故障细类:宽带网速慢/卡顿
携转原因:
故障时间:2025-01-08 12:56:54
具体故障现象:网速慢卡顿，
客户其他诉求:
;宽带小区$[北西关洗车城]$</t>
  </si>
  <si>
    <t>2025-01-08 13:00:31</t>
  </si>
  <si>
    <t>2025-01-08 13:00:47</t>
  </si>
  <si>
    <t>SD-851-269399-13680-16428</t>
  </si>
  <si>
    <t>SD-057-250108-124578-2338</t>
  </si>
  <si>
    <t>2025-01-08 12:55:02</t>
  </si>
  <si>
    <t>普通区域-安丘市-小朱聊村自然村-15154475399-200M-宽带上网投诉-次数0-202501080000343621</t>
  </si>
  <si>
    <t>202501080000343621</t>
  </si>
  <si>
    <t>202501080000343621#宽带账号：***；宽带地址：潍坊安丘市担山镇小朱聊村小朱聊村自然村小朱聊追加4号箱刘清慧客户来电反映宽带不在线，客户不配合排障，要求上门，请协助处理，谢谢！联系电话：15154475399；联系人：先生；来电流水：2025010812520171520828236</t>
  </si>
  <si>
    <t>2025-01-08 13:01:44</t>
  </si>
  <si>
    <t>2025-01-08 13:02:24</t>
  </si>
  <si>
    <t>2025-01-08 12:56:19</t>
  </si>
  <si>
    <t>【重投】-普通区域-青州市-张小村自然村-13964709959-100M-业务受理宽带-次数0-202501080000343809 一级督办</t>
  </si>
  <si>
    <t>202501080000343809</t>
  </si>
  <si>
    <t>2025-01-08 13:03:45</t>
  </si>
  <si>
    <t>2025-01-08 13:04:07</t>
  </si>
  <si>
    <t>SD-057-250108-962187-2445</t>
  </si>
  <si>
    <t>2025-01-08 13:08:05</t>
  </si>
  <si>
    <t>【调研】-FTTR-普通区域-寿光市-上口二村-13046487371-1000M-宽带上网投诉-次数0-20250108130550X750236679</t>
  </si>
  <si>
    <t>20250108130550X750236679</t>
  </si>
  <si>
    <t xml:space="preserve">【农村网络投诉】流程受理流水号：20250108130454130464873711082399
客户号码:13046487371
客户姓名:张**
投诉地市:潍坊
来话流水:2025010813020672820801110
宽带账号:13046487371
宽带账号归属地市:潍坊
宽带账号归属区县:寿光市
故障地址:潍坊寿光市上口镇上口二村上口二村46号箱*********
联系电话:13046487371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13:05:23
具体故障现象:光猫灯正常但电脑手机无法上网，以重启
客户其他诉求:
</t>
  </si>
  <si>
    <t>2025-01-08 13:12:33</t>
  </si>
  <si>
    <t>2025-01-08 13:12:53</t>
  </si>
  <si>
    <t>SD-851-339869-12151-29234</t>
  </si>
  <si>
    <t>SD-057-250108-819530-2428</t>
  </si>
  <si>
    <t>2025-01-08 13:06:08</t>
  </si>
  <si>
    <t>【调研】-普通区域-青州市-四海馨城-19906368526-1000M-业务受理宽带-次数0-202501080000348222</t>
  </si>
  <si>
    <t>202501080000348222</t>
  </si>
  <si>
    <t>202501080000348222# 宽带账号:19906368526; 联系电话：19906368526，问题类型：此工单为群障修复工单，根据群障全量闭环修复管理要求，为确保客户网络通畅，请装维人员跟进修复网络问题，谢谢！ 
 群障标题：公告。故障描述：潍坊青州市四海馨城光缆故障，预估24小时恢复，请帮忙拦截,如有需要请联系片区装维师傅魏守波15706307630主叫号码：13173100677.0;该号码仅供参考，请优先联系宽带账号。</t>
  </si>
  <si>
    <t>2025-01-08 13:10:01</t>
  </si>
  <si>
    <t>2025-01-08 13:10:24</t>
  </si>
  <si>
    <t>SD-851-307415-2045-27563</t>
  </si>
  <si>
    <t>SD-057-250108-123054-2617</t>
  </si>
  <si>
    <t>2025-01-08 13:35:53</t>
  </si>
  <si>
    <t>【调研】-普通区域-滨海-职工家园二期-13853667673-300M-业务受理宽带-次数0-202501080000366580</t>
  </si>
  <si>
    <t>202501080000366580</t>
  </si>
  <si>
    <t>202501080000366580#【已关注中国移动10086微信公众号】 宽带账号:13853667673; 联系电话：13853667673，问题类型：此工单为群障修复工单，根据群障全量闭环修复管理要求，为确保客户网络通畅，请装维人员跟进修复网络问题，谢谢！ 
 群障标题：公告。故障描述：主干光纤断或OLT检测不到预期的光信号（LOS）主叫号码：13853667673.0;该号码仅供参考，请优先联系宽带账号。</t>
  </si>
  <si>
    <t>2025-01-08 14:34:16</t>
  </si>
  <si>
    <t>SD-057-250108-283051-2509</t>
  </si>
  <si>
    <t>2025-01-08 13:16:02</t>
  </si>
  <si>
    <t>【调研】-普通区域-滨海-职工家园二期-18353654445-300M-业务受理宽带-次数0-202501080000352797</t>
  </si>
  <si>
    <t>202501080000352797</t>
  </si>
  <si>
    <t>202501080000352797# 宽带账号:18353654445; 联系电话：18353654445，问题类型：此工单为群障修复工单，根据群障全量闭环修复管理要求，为确保客户网络通畅，请装维人员跟进修复网络问题，谢谢！ 
 群障标题：公告。故障描述：主干光纤断或OLT检测不到预期的光信号（LOS）主叫号码：18353654445.0;该号码仅供参考，请优先联系宽带账号。</t>
  </si>
  <si>
    <t>2025-01-08 13:23:06</t>
  </si>
  <si>
    <t>SD-851-244643-17069-19320</t>
  </si>
  <si>
    <t>SD-057-250108-063241-194</t>
  </si>
  <si>
    <t>2025-01-08 08:40:25</t>
  </si>
  <si>
    <t>普通区域-昌邑市-前陈自然村-18863654857-500M-宽带上网投诉-次数0-202501080000099424</t>
  </si>
  <si>
    <t>202501080000099424</t>
  </si>
  <si>
    <t>202501080000099424#流程受理流水号：20250108083848188636548571002884
客户号码:18863654857
客户姓名:陈**
投诉地市:潍坊
来话流水:2025010808371762320876989
宽带账号:18863654857
宽带账号归属地市:潍坊
宽带账号归属区县:昌邑市
故障地址:潍坊昌邑市仓街镇前陈村前陈自然村2-2号箱无名*********
联系电话:18863654857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08:40:10
具体故障现象:打不开网页，
客户其他诉求:
;宽带小区$[前陈自然村]$</t>
  </si>
  <si>
    <t>2025-01-08 08:50:57</t>
  </si>
  <si>
    <t>2025-01-08 08:51:47</t>
  </si>
  <si>
    <t>SD-852-298258-439-6846</t>
  </si>
  <si>
    <t>SD-057-250108-784691-229</t>
  </si>
  <si>
    <t>2025-01-08 08:43:27</t>
  </si>
  <si>
    <t>【调研】-80+普通-FTTR-普通区域-青州市-富贵牡丹园-13780837075-300M-宽带上网投诉-次数0-202501080000100014</t>
  </si>
  <si>
    <t>202501080000100014</t>
  </si>
  <si>
    <t xml:space="preserve">202501080000100014#客户反映家里宽带上网网速慢卡顿，电视也这样，特别是晚上严重，线上排障不配合，客户要求师傅上门.要求派师傅,请协助处理，谢谢  
联系人：女士    联系电话：本机     流水号：2025010808375865220881881
</t>
  </si>
  <si>
    <t>2025-01-08 08:49:01</t>
  </si>
  <si>
    <t>SD-851-322460-17039-7062</t>
  </si>
  <si>
    <t>SD-057-250108-750318-2183</t>
  </si>
  <si>
    <t>2025-01-08 12:35:49</t>
  </si>
  <si>
    <t>【调研】-80+普通-(目标)普通区域-青州市-旗城家园-15165606565-200M-业务受理宽带-次数0-202501080000332089</t>
  </si>
  <si>
    <t>202501080000332089</t>
  </si>
  <si>
    <t>202501080000332089#【已关注中国移动10086微信公众号】 宽带账号:15165606565; 联系电话：15165606565，问题类型：此工单为群障修复工单，根据群障全量闭环修复管理要求，为确保客户网络通畅，请装维人员跟进修复网络问题，谢谢！ 
 群障标题：公告。故障描述：潍坊青州市旗城家园光缆故障，预估24小时恢复，请帮忙拦截,如有需要请联系片区装维师傅张伟15706307683主叫号码：15165606565.0;该号码仅供参考，请优先联系宽带账号。</t>
  </si>
  <si>
    <t>2025-01-08 12:58:30</t>
  </si>
  <si>
    <t>2025-01-08 13:00:22</t>
  </si>
  <si>
    <t>SD-057-250108-617523-2195</t>
  </si>
  <si>
    <t>2025-01-08 12:36:20</t>
  </si>
  <si>
    <t>80+银卡-普通区域-昌邑市-阳光家园-15762662572-300M-业务受理宽带-次数0-202501080000334039</t>
  </si>
  <si>
    <t>202501080000334039</t>
  </si>
  <si>
    <t>202501080000334039# 宽带账号:15762662572; 联系电话：15762662572，问题类型：此工单为群障修复工单，根据群障全量闭环修复管理要求，为确保客户网络通畅，请装维人员跟进修复网络问题，谢谢！ 
 群障标题：公告。故障描述：潍坊昌邑市阳光家园光缆故障，预估24小时恢复，请帮忙拦截,如有需要请联系片区装维师傅董慧卿15263665110主叫号码：15762662572.0;该号码仅供参考，请优先联系宽带账号。</t>
  </si>
  <si>
    <t>2025-01-08 12:41:07</t>
  </si>
  <si>
    <t>2025-01-08 12:46:37</t>
  </si>
  <si>
    <t>SD-057-250108-509174-2198</t>
  </si>
  <si>
    <t>2025-01-08 12:36:26</t>
  </si>
  <si>
    <t>普通区域-寿光市-桂一村自然村-15095267736-100M-业务受理宽带-次数0-202501080000333517</t>
  </si>
  <si>
    <t>202501080000333517</t>
  </si>
  <si>
    <t>202501080000333517# 宽带账号:15095267736; 联系电话：15095267736，问题类型：此工单为群障修复工单，根据群障全量闭环修复管理要求，为确保客户网络通畅，请装维人员跟进修复网络问题，谢谢！ 
 群障标题：公告。故障描述：潍坊寿光市桂一村自然村光缆故障，预估24小时恢复，请帮忙拦截,如有需要请联系片区装维师傅王兵15706307817主叫号码：15095267736.0;该号码仅供参考，请优先联系宽带账号。</t>
  </si>
  <si>
    <t>2025-01-08 12:49:06</t>
  </si>
  <si>
    <t>2025-01-08 12:49:44</t>
  </si>
  <si>
    <t>SD-057-250108-915462-2092</t>
  </si>
  <si>
    <t>2025-01-08 12:25:41</t>
  </si>
  <si>
    <t>80+银卡-FTTR-普通区域-寒亭区-中房幸福名都-18706690989-1000M-宽带上网投诉-次数0-202501080000326183</t>
  </si>
  <si>
    <t>202501080000326183</t>
  </si>
  <si>
    <t>202501080000326183#流程受理流水号：20250108122507187066909891074393
客户号码:18706690989
客户姓名:王**
投诉地市:潍坊
来话流水:2025010812243268720811032
宽带账号:18706690989
宽带账号归属地市:潍坊
宽带账号归属区县:寒亭区
故障地址:潍坊寒亭区寒亭街道幸福路中房幸福名都5号楼*********
联系电话:18706690989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故障细类:网速慢/上网掉线(专席)
携转原因:
故障时间:2025-01-08 12:24:34
具体故障现象:频繁掉线，
客户其他诉求:
;宽带小区$[中房幸福名都]$</t>
  </si>
  <si>
    <t>2025-01-08 12:31:43</t>
  </si>
  <si>
    <t>重新布线连接</t>
  </si>
  <si>
    <t>2025-01-08 12:32:01</t>
  </si>
  <si>
    <t>SD-851-288497-13479-13370</t>
  </si>
  <si>
    <t>SD-057-250108-792530-2518</t>
  </si>
  <si>
    <t>2025-01-08 13:17:05</t>
  </si>
  <si>
    <t>普通区域-昌乐县-后于刘村自然村-13280774201-300M-宽带上网投诉-次数0-20250108131541X341408186</t>
  </si>
  <si>
    <t>20250108131541X341408186</t>
  </si>
  <si>
    <t xml:space="preserve">【农村网络投诉】流程受理流水号：20250108131303132807742011083908
客户号码:13280774201
客户姓名:赵**
投诉地市:潍坊
来话流水:2025010813121823020875263
宽带账号:13280774201
宽带账号归属地市:潍坊
宽带账号归属区县:昌乐县
故障地址:潍坊市昌乐县朱刘街道后于刘村后于刘村自然村后于刘村6#（张国洪东墙）*********
联系电话:13280774201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13:15:08
具体故障现象:光猫亮红灯，
客户其他诉求:
</t>
  </si>
  <si>
    <t>2025-01-08 13:23:01</t>
  </si>
  <si>
    <t>2025-01-08 13:23:36</t>
  </si>
  <si>
    <t>2025-01-08 13:17:09</t>
  </si>
  <si>
    <t>普通区域-高密市-卢家庄-15753653908-300M-魔百和投诉-次数0-20250108131555X355146609 一级督办</t>
  </si>
  <si>
    <t>20250108131555X355146609</t>
  </si>
  <si>
    <t>2025-01-08 13:19:22</t>
  </si>
  <si>
    <t>2025-01-08 13:20:28</t>
  </si>
  <si>
    <t>SD-057-250108-791246-245</t>
  </si>
  <si>
    <t>2025-01-08 08:45:05</t>
  </si>
  <si>
    <t>【调研】-普通区域-奎文区-舒心苑小区-13325245456-300M-宽带上网投诉-次数0-202501080000102457</t>
  </si>
  <si>
    <t>202501080000102457</t>
  </si>
  <si>
    <t>202501080000102457#宽带账号：13325245456；宽带地址：潍坊市奎文区廿里堡街道潍州路舒心苑小区5号楼；客户来电反映移动高清无法观看，客户不配合排障，要求上门，请协助处理，谢谢！联系电话：本机；联系人：先生；来电流水：2025010808394681320895348</t>
  </si>
  <si>
    <t>2025-01-08 08:55:01</t>
  </si>
  <si>
    <t>2025-01-08 08:55:33</t>
  </si>
  <si>
    <t>SD-851-322458-5019-21192</t>
  </si>
  <si>
    <t>SD-057-250108-703192-270</t>
  </si>
  <si>
    <t>2025-01-08 08:46:56</t>
  </si>
  <si>
    <t>80+银卡-普通区域-安丘市-大路村自然村-15095131600-100M-业务受理宽带-次数0-202501080000106060</t>
  </si>
  <si>
    <t>2025-01-09 08:47:00</t>
  </si>
  <si>
    <t>202501080000106060</t>
  </si>
  <si>
    <t>202501080000106060#【已关注中国移动10086微信公众号】 宽带账号:15095131600; 联系电话：15095131600，问题类型：此工单为群障修复工单，根据群障全量闭环修复管理要求，为确保客户网络通畅，请装维人员跟进修复网络问题，谢谢！ 
 群障标题：公告。故障描述：潍坊安丘市大路村自然村光缆故障，预估24小时恢复，请帮忙拦截,如有需要请联系片区装维师傅李宗扬15706307043主叫号码：15095131600.0;该号码仅供参考，请优先联系宽带账号。</t>
  </si>
  <si>
    <t>2025-01-08 09:00:47</t>
  </si>
  <si>
    <t>2025-01-08 09:01:25</t>
  </si>
  <si>
    <t>SD-057-250108-267013-1182</t>
  </si>
  <si>
    <t>2025-01-08 10:32:31</t>
  </si>
  <si>
    <t>80+金卡-普通区域-高密市-盛天名苑-13791607216-1000M-宽带上网投诉-次数0-202501080000211597</t>
  </si>
  <si>
    <t>202501080000211597</t>
  </si>
  <si>
    <t xml:space="preserve">202501080000211597#宽带账号：13791607216；宽带地址：潍坊高密市朝阳街道孚日街盛天名苑2号楼；客户来电反映宽带无法上网，无法配合线上指导，要求师傅上门，请协助处理，谢谢！联系电话：17864417382；联系人：先生；来电流水：2025010810254639720813162。 
</t>
  </si>
  <si>
    <t>2025-01-08 10:34:20</t>
  </si>
  <si>
    <t>2025-01-08 10:34:40</t>
  </si>
  <si>
    <t>SD-851-229145-6008-27571</t>
  </si>
  <si>
    <t>SD-057-250108-780612-2210</t>
  </si>
  <si>
    <t>2025-01-08 12:38:08</t>
  </si>
  <si>
    <t>80+银卡-普通区域-诸城市-岳沟村扩容-13853699063-300M-宽带上网投诉-次数0-202501080000333341</t>
  </si>
  <si>
    <t>202501080000333341</t>
  </si>
  <si>
    <t>202501080000333341#宽带账号：13853699063；宽带地址：潍坊诸城市百尺河镇岳沟村岳沟村扩容岳沟村；客户来电反映宽带无法上网，客户不在现场，无法配合线上指导/客户不配合排障，要求上门，请协助处理，谢谢！联系电话：13853699063；联系人：先生 ；来电流水： 2025010812361846820807580</t>
  </si>
  <si>
    <t>2025-01-08 12:40:13</t>
  </si>
  <si>
    <t>2025-01-08 12:42:11</t>
  </si>
  <si>
    <t>SD-057-250108-752986-2349</t>
  </si>
  <si>
    <t>2025-01-08 12:55:58</t>
  </si>
  <si>
    <t>普通区域-高密市-金宝山自然村-13953642715-100M-业务受理宽带-次数0-202501080000344745</t>
  </si>
  <si>
    <t>202501080000344745</t>
  </si>
  <si>
    <t>202501080000344745# 宽带账号:13953642715; 联系电话：13953642715，问题类型：此工单为群障修复工单，根据群障全量闭环修复管理要求，为确保客户网络通畅，请装维人员跟进修复网络问题，谢谢！ 
 群障标题：公告。故障描述：潍坊高密市金宝山自然村美丽乡村建设，预计一周修复，请帮忙拦截主叫号码：13953642715.0;该号码仅供参考，请优先联系宽带账号。</t>
  </si>
  <si>
    <t>2025-01-08 12:58:08</t>
  </si>
  <si>
    <t>SD-057-250108-438519-2510</t>
  </si>
  <si>
    <t>2025-01-08 13:16:04</t>
  </si>
  <si>
    <t>80+金卡-普通区域-高密市-前宋戈庄自然村-13573665859-300M-业务受理宽带-次数0-202501080000356049</t>
  </si>
  <si>
    <t>202501080000356049</t>
  </si>
  <si>
    <t>202501080000356049# 宽带账号:13573665859; 联系电话：13573665859，问题类型：此工单为群障修复工单，根据群障全量闭环修复管理要求，为确保客户网络通畅，请装维人员跟进修复网络问题，谢谢！ 
 群障标题：公告。故障描述：潍坊高密市前宋戈庄自然村主缆故障，预估24小时恢复，请帮忙拦截。主叫号码：13573665859.0;该号码仅供参考，请优先联系宽带账号。</t>
  </si>
  <si>
    <t>2025-01-08 13:18:43</t>
  </si>
  <si>
    <t>2025-01-08 13:19:17</t>
  </si>
  <si>
    <t>SD-851-289716-7108-19197</t>
  </si>
  <si>
    <t>SD-057-250108-680924-2060</t>
  </si>
  <si>
    <t>2025-01-08 12:20:24</t>
  </si>
  <si>
    <t>普通区域-昌邑市-圣昌大厦（小微）-1876365777802-300M-宽带上网投诉-次数0-20250108121902X942170915</t>
  </si>
  <si>
    <t>20250108121902X942170915</t>
  </si>
  <si>
    <t xml:space="preserve">流程受理流水号：2025010812182018763657778021072968
客户号码:1876365777802
客户姓名:谢*
投诉地市:潍坊
来话流水:2025010812160936720837138
宽带账号:1876365777802
宽带账号归属地市:潍坊
宽带账号归属区县:昌邑市
故障地址:潍坊昌邑市城区交通街圣昌大厦（小微）圣昌大厦*********
联系电话:18763657778
联系人:先生
工单紧急程度:一般
是否有升级投诉倾向:否
是否重复投诉:否
是否携转意向:否
是否投诉倾向:否
是否智能网关:智能网关
当前是否在线:是
接入方式:FTTH
端到端诊断结果:客户侧设备问题
是否质差终端:无质差信息
光功率:-14.10
故障大类:宽带/电视
故障细类:宽带无法上网(专席)
携转原因:
故障时间:2025-01-08 12:18:33
具体故障现象:提示网络无法连接，客户来电反映宽带无法上网， 我处正常排查未恢复，请协助处理谢谢    
客户其他诉求:
</t>
  </si>
  <si>
    <t>2025-01-08 12:28:48</t>
  </si>
  <si>
    <t>2025-01-08 12:29:03</t>
  </si>
  <si>
    <t>SD-851-256952-10385-27931</t>
  </si>
  <si>
    <t>2025-01-08 13:26:22</t>
  </si>
  <si>
    <t>【调研】-普通区域-滨海-职工家园二期-18953600926-1000M-业务受理宽带-次数0-202501080000362100 一级督办</t>
  </si>
  <si>
    <t>202501080000362100</t>
  </si>
  <si>
    <t>2025-01-08 13:26:41</t>
  </si>
  <si>
    <t>2025-01-08 13:30:14</t>
  </si>
  <si>
    <t>SD-851-319694-24153-6031</t>
  </si>
  <si>
    <t>2025-01-08 08:47:22</t>
  </si>
  <si>
    <t>80+银卡-普通区域-潍城区-刘家园小区-13780822991-100M-业务受理宽带-次数0-202501080000104310 一级督办</t>
  </si>
  <si>
    <t>2025-01-09 08:48:00</t>
  </si>
  <si>
    <t>202501080000104310</t>
  </si>
  <si>
    <t>2025-01-08 08:49:23</t>
  </si>
  <si>
    <t>SD-057-250108-954371-1212</t>
  </si>
  <si>
    <t>2025-01-08 10:36:14</t>
  </si>
  <si>
    <t>普通区域-安丘市-代家庄村自然村-15753618278-200M-业务受理宽带-次数0-202501080000220049</t>
  </si>
  <si>
    <t>202501080000220049</t>
  </si>
  <si>
    <t>202501080000220049# 宽带账号:15753618278; 联系电话：15753618278，问题类型：此工单为群障修复工单，根据群障全量闭环修复管理要求，为确保客户网络通畅，请装维人员跟进修复网络问题，谢谢！ 
 群障标题：公告。故障描述：潍坊安丘市代家庄村自然村光缆故障，预估24小时恢复，请帮忙拦截,如有需要请联系片区装维师傅杨宇君15706307092主叫号码：13853639822.0;该号码仅供参考，请优先联系宽带账号。</t>
  </si>
  <si>
    <t>2025-01-08 10:42:30</t>
  </si>
  <si>
    <t>2025-01-08 10:46:54</t>
  </si>
  <si>
    <t>SD-057-250108-402683-2318</t>
  </si>
  <si>
    <t>2025-01-08 12:52:00</t>
  </si>
  <si>
    <t>【调研】-普通区域-奎文区-机场路沿街（西沿街部队南墙至机场路南首）J-13793670981-500M-宽带上网投诉-次数0-202501080000341933</t>
  </si>
  <si>
    <t>202501080000341933</t>
  </si>
  <si>
    <t xml:space="preserve">202501080000341933#【已关注中国移动10086微信公众号】流程受理流水号：20250108125044137936709811079617
客户号码:13793670981
客户姓名:陈*
投诉地市:潍坊
来话流水:2025010812495667120812887
宽带账号:13793670981
宽带账号归属地市:潍坊
宽带账号归属区县:奎文区
故障地址:潍坊奎文区廿里堡街道机场路机场路沿街（西沿街部队南墙至机场路南首）J2#机场路上海名剪*********
联系电话:13793670981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光功率:-23.87
故障大类:宽带/电视
故障细类:移动高清电视故障
携转原因:
故障时间:2025-01-08 12:51:26
魔百和单播/组播:单播
具体故障现象:机顶盒无法开机，
客户其他诉求:客户侧为质差终端，要求上门更换终端并一并处理故障问题。
</t>
  </si>
  <si>
    <t>2025-01-08 13:01:14</t>
  </si>
  <si>
    <t>2025-01-08 13:01:37</t>
  </si>
  <si>
    <t>SD-057-250108-925680-2429</t>
  </si>
  <si>
    <t>2025-01-08 13:06:10</t>
  </si>
  <si>
    <t>【调研】-80+普通-普通区域-寿光市-南范村-13406654687-200M-业务受理宽带-次数0-202501080000350511</t>
  </si>
  <si>
    <t>202501080000350511</t>
  </si>
  <si>
    <t>202501080000350511# 宽带账号:13406654687; 联系电话：13406654687，问题类型：此工单为群障修复工单，根据群障全量闭环修复管理要求，为确保客户网络通畅，请装维人员跟进修复网络问题，谢谢！ 
 群障标题：公告。故障描述：南范村主叫号码：13406654687.0;该号码仅供参考，请优先联系宽带账号。</t>
  </si>
  <si>
    <t>2025-01-08 13:17:33</t>
  </si>
  <si>
    <t>2025-01-08 13:18:19</t>
  </si>
  <si>
    <t>SD-057-250108-382405-2562</t>
  </si>
  <si>
    <t>2025-01-08 13:26:09</t>
  </si>
  <si>
    <t>普通区域-潍城区-大崖头自然村-18765107086-200M-业务受理宽带-次数0-202501080000361223</t>
  </si>
  <si>
    <t>202501080000361223</t>
  </si>
  <si>
    <t>202501080000361223# 宽带账号:18765107086; 联系电话：18765107086，问题类型：此工单为群障修复工单，根据群障全量闭环修复管理要求，为确保客户网络通畅，请装维人员跟进修复网络问题，谢谢！ 
 群障标题：公告。故障描述：潍坊潍城区大崖头自然村光缆故障，预估24小时恢复，请帮忙拦截,如有需要请联系片区装维师傅张翔宇15706307859主叫号码：18765107086.0;该号码仅供参考，请优先联系宽带账号。</t>
  </si>
  <si>
    <t>2025-01-08 13:39:46</t>
  </si>
  <si>
    <t>2025-01-08 13:40:13</t>
  </si>
  <si>
    <t>SD-057-250108-560137-2575</t>
  </si>
  <si>
    <t>2025-01-08 13:27:58</t>
  </si>
  <si>
    <t>【调研】-普通区域-奎文区-卧龙社区北区-13405364516-300M-宽带上网投诉-次数0-202501080000362019</t>
  </si>
  <si>
    <t>202501080000362019</t>
  </si>
  <si>
    <t xml:space="preserve">202501080000362019#流程受理流水号：20250108132640134053645161086484
客户号码:13405364516
客户姓名:王**
投诉地市:潍坊
来话流水:2025010813260052120875533
宽带账号:13405364516
宽带账号归属地市:潍坊
宽带账号归属区县:奎文区
故障地址:潍坊奎文区北苑街道四平路卧龙街卧龙社区北区四平北小区6号楼*********
联系电话:15854896469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光功率:-20.04
故障大类:宽带/电视
故障细类:宽带无法上网
携转原因:
故障时间:2025-01-08 13:27:14
具体故障现象:提示网络无法连接，
客户其他诉求:客户侧为质差终端，要求上门更换终端并一并处理故障问题。
</t>
  </si>
  <si>
    <t>2025-01-08 13:31:17</t>
  </si>
  <si>
    <t>2025-01-08 13:31:42</t>
  </si>
  <si>
    <t>SD-057-250108-950187-2558</t>
  </si>
  <si>
    <t>2025-01-08 13:26:01</t>
  </si>
  <si>
    <t>普通区域-潍城区-康城壹品-13573606783-200M-业务受理宽带-次数0-202501080000360354</t>
  </si>
  <si>
    <t>202501080000360354</t>
  </si>
  <si>
    <t>202501080000360354#【已关注中国移动10086微信公众号】 宽带账号:13573606783; 联系电话：13573606783，问题类型：此工单为群障修复工单，根据群障全量闭环修复管理要求，为确保客户网络通畅，请装维人员跟进修复网络问题，谢谢！ 
 群障标题：公告。故障描述：潍坊潍城区康城壹品光缆故障，预估24小时恢复，请帮忙拦截,如有需要请联系片区装维师傅王晓虎15706307870主叫号码：13573606783.0;该号码仅供参考，请优先联系宽带账号。</t>
  </si>
  <si>
    <t>2025-01-08 13:28:10</t>
  </si>
  <si>
    <t>2025-01-08 13:28:27</t>
  </si>
  <si>
    <t>SD-057-250108-429653-2653</t>
  </si>
  <si>
    <t>2025-01-08 13:39:38</t>
  </si>
  <si>
    <t>【调研】-普通区域-寿光市-西道口-13964611288-300M-业务受理宽带-次数0-202501080000363616</t>
  </si>
  <si>
    <t>202501080000363616</t>
  </si>
  <si>
    <t>202501080000363616#受理号码 : 13964611288客户姓名 : 孙**号码归属地 : 潍坊寿光 － 寿光用户品牌 : 神州行。客户来电反映宽带无法上网，光信号亮红灯，要求尽快联系维修，请处理，谢谢。联系人：先生，联系电话：19862601692。</t>
  </si>
  <si>
    <t>2025-01-08 13:47:45</t>
  </si>
  <si>
    <t>2025-01-08 13:48:13</t>
  </si>
  <si>
    <t>SD-057-250108-372065-216</t>
  </si>
  <si>
    <t>2025-01-08 08:42:21</t>
  </si>
  <si>
    <t>【重投】-【调研】-80+普通-普通区域-昌邑市-徐家郜自然村-15853629940-1000M-宽带上网投诉-次数0-202501080000098356</t>
  </si>
  <si>
    <t>202501080000098356</t>
  </si>
  <si>
    <t>202501080000098356#宽带账号：15853629940；宽带地址：潍坊昌邑市仓街镇徐家郜村徐家郜自然村13号箱王友顺新；客户来电反映移动高清看不了，客户不配合线上指导，要求上门，请协助处理，谢谢！联系电话：15863617821；联系人：先生；来电流水：2025010808360487120868449</t>
  </si>
  <si>
    <t>2025-01-08 08:48:09</t>
  </si>
  <si>
    <t>2025-01-08 08:49:02</t>
  </si>
  <si>
    <t>SD-851-315880-28299-12512</t>
  </si>
  <si>
    <t>SD-057-250108-072543-2307</t>
  </si>
  <si>
    <t>2025-01-08 12:50:01</t>
  </si>
  <si>
    <t>普通区域-寿光市-张家埠子-13006551153-200M-宽带上网投诉-次数0-202501080000340809</t>
  </si>
  <si>
    <t>202501080000340809</t>
  </si>
  <si>
    <t>202501080000340809#宽带账号：13006551153；宽带地址：潍坊寿光市孙家集街道张家埠子；客户来电反映嘚瑟无信号，客户不在现场，无法配合线上指导/客户不配合排障，要求上门，请协助处理，谢谢！联系电话：15953646993；联系人：先生；来电流水：2025010812481072220899618</t>
  </si>
  <si>
    <t>2025-01-08 12:53:25</t>
  </si>
  <si>
    <t>2025-01-08 12:53:49</t>
  </si>
  <si>
    <t>SD-057-250108-465370-2640</t>
  </si>
  <si>
    <t>2025-01-08 13:37:59</t>
  </si>
  <si>
    <t>【调研】-80+银卡-普通区域-潍城区-城隍庙小区-19530036878-1000M-魔百和投诉-次数0-202501080000362180</t>
  </si>
  <si>
    <t>202501080000362180</t>
  </si>
  <si>
    <t xml:space="preserve">202501080000362180#宽带账号：19530036878；宽带地址：潍坊潍城区城关街道向阳路城隍庙北区3号楼2单元，用户称移动高清机顶盒遥控按键不好用，用户表示前期换过一个遥控器，换的遥控器按键还是不好用，要求换个按键好用的质量好点的遥控器，请协助处理并回复电话，谢谢，联系电话：19530036878，联系人先生，录音流水：2025010813275078420888896   </t>
  </si>
  <si>
    <t>2025-01-08 13:46:42</t>
  </si>
  <si>
    <t>2025-01-08 13:51:33</t>
  </si>
  <si>
    <t>SD-851-244542-12236-27341</t>
  </si>
  <si>
    <t>SD-057-250108-961235-2137</t>
  </si>
  <si>
    <t>2025-01-08 12:29:10</t>
  </si>
  <si>
    <t>80+普通-普通区域-诸城市-胡兰村自然村-13963681802-1000M-宽带上网投诉-次数0-20250108122733X453443851</t>
  </si>
  <si>
    <t>20250108122733X453443851</t>
  </si>
  <si>
    <t xml:space="preserve">【农村网络投诉】流程受理流水号：20250108122342139636818021074093
客户号码:13963681802
客户姓名:王**
投诉地市:潍坊
来话流水:2025010812223465320893720
宽带账号:13963681802
宽带账号归属地市:潍坊
宽带账号归属区县:诸城市
故障地址:潍坊诸城市相州镇胡兰村胡兰村自然村胡兰村东街南15号箱*********
联系电话:15725661862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12:20:06
具体故障现象:PON灯闪，请协助谢谢
客户其他诉求:
</t>
  </si>
  <si>
    <t>邹大伟</t>
  </si>
  <si>
    <t>15706307991</t>
  </si>
  <si>
    <t>dw3_jk_zoudawei</t>
  </si>
  <si>
    <t>2025-01-08 12:32:11</t>
  </si>
  <si>
    <t>SD-057-250108-407961-2673</t>
  </si>
  <si>
    <t>2025-01-08 13:44:02</t>
  </si>
  <si>
    <t>80+银卡-普通区域-青州市-云门世泰苑-15153665877-1000M-宽带上网投诉-次数0-20250108134115X875581103</t>
  </si>
  <si>
    <t>20250108134115X875581103</t>
  </si>
  <si>
    <t xml:space="preserve">流程受理流水号：20250108133906151536658771088888
客户号码:15153665877
客户姓名:孟**
投诉地市:潍坊
来话流水:2025010813375759220875719
宽带账号:15153665877
宽带账号归属地市:潍坊
宽带账号归属区县:青州市
故障地址:潍坊青州市云门山街道云门山路云门世泰苑12号楼*********
联系电话:13406606829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
故障细类:宽带无法上网(专席)
携转原因:
故障时间:2025-01-08 13:40:11
具体故障现象:提示网络无法连接，
客户其他诉求:
</t>
  </si>
  <si>
    <t>2025-01-08 13:48:17</t>
  </si>
  <si>
    <t>2025-01-08 13:48:56</t>
  </si>
  <si>
    <t>SD-851-248110-25516-6380</t>
  </si>
  <si>
    <t>SD-057-250108-398057-2655</t>
  </si>
  <si>
    <t>2025-01-08 13:39:50</t>
  </si>
  <si>
    <t>80+银卡-普通区域-寿光市-承明广场-18866719119-1000M-宽带延伸服务-次数0-202501080000369100</t>
  </si>
  <si>
    <t>202501080000369100</t>
  </si>
  <si>
    <t xml:space="preserve">202501080000369100#【已关注中国移动10086微信公众号】流程受理流水号：20250108133734188667191191088576
客户号码:18866719119
客户姓名:李*
投诉地市:潍坊
来话流水:2025010813361481420859315
宽带账号:18866719119
宽带账号归属地市:潍坊
宽带账号归属区县:寿光市
故障地址:潍坊寿光市圣城街道迎宾路承明广场1号楼*********
联系电话:18863030828
联系人:先生/女士
工单紧急程度:紧急
是否有升级投诉倾向:否
是否重复投诉:否
是否携转意向:否
是否投诉倾向:否
工单内容:客户表示安装的线路是明线不美观要求改成暗线
</t>
  </si>
  <si>
    <t>2025-01-08 13:44:16</t>
  </si>
  <si>
    <t>2025-01-08 13:44:32</t>
  </si>
  <si>
    <t>SD-851-271449-6951-4190</t>
  </si>
  <si>
    <t>SD-057-250108-207345-2634</t>
  </si>
  <si>
    <t>2025-01-08 13:36:16</t>
  </si>
  <si>
    <t>80+银卡-普通区域-寿光市-寿光李家村自然村二-18353644999-1000M-业务受理宽带-次数0-202501080000367671</t>
  </si>
  <si>
    <t>202501080000367671</t>
  </si>
  <si>
    <t>202501080000367671# 宽带账号:18353644999; 联系电话：18353644999，问题类型：此工单为群障修复工单，根据群障全量闭环修复管理要求，为确保客户网络通畅，请装维人员跟进修复网络问题，谢谢！ 
 群障标题：公告。故障描述：潍坊寿光市寿光李家村自然村二光缆故障，预估24小时恢复，请帮忙拦截,如有需要请联系片区装维师傅孙向鑫15064441236主叫号码：18353644999.0;该号码仅供参考，请优先联系宽带账号。</t>
  </si>
  <si>
    <t>2025-01-08 13:40:08</t>
  </si>
  <si>
    <t>2025-01-08 14:13:19</t>
  </si>
  <si>
    <t>SD-851-299466-22865-23750</t>
  </si>
  <si>
    <t>SD-057-250108-816952-2589</t>
  </si>
  <si>
    <t>2025-01-08 13:30:58</t>
  </si>
  <si>
    <t>普通区域-高密市-娘娘庙村（金孚隆北小区）-15763671583-300M-宽带上网投诉-次数0-202501080000362895</t>
  </si>
  <si>
    <t>202501080000362895</t>
  </si>
  <si>
    <t>202501080000362895#流程受理流水号：20250108132858157636715831086887
客户号码:15763671583
客户姓名:牛**
投诉地市:潍坊
来话流水:2025010813281977120892420
宽带账号:15763671583
账号归属区县:高密-专卖店-高密市圣焜手机大卖场（社区）
联系电话:15763671583
联系人:先生
宽带地址:潍坊
工单紧急程度:紧急
是否投诉倾向:否
是否重复投诉:否
是否携转意向:否
是否有升级投诉倾向:否
*业务名称:业务融合开机流程宽带+OTT
投诉内容:手机号码：15763671583，【问题描述】客户已办理宽带业务，有开通单，要求装维尽快联系上门，请处理，谢谢。联系电话：15763671583，联系人：先生，录音流水号：2025010813281977120892420。受理明细：531920062399999999。
在途开通单信息：536241227620300386，15763671583，2024-12-27 14:38:46，业务融合开机流程宽带+OTT，处理中，装维选址，用户对一直不给安装不满，要求尽快安装
是否到厅:否
业务名称:业务融合开机流程宽带+OTT
;宽带小区$[娘娘庙村（金孚隆北小区）]$</t>
  </si>
  <si>
    <t>2025-01-08 13:33:42</t>
  </si>
  <si>
    <t>2025-01-08 13:33:56</t>
  </si>
  <si>
    <t>SD-851-317624-9509-29859</t>
  </si>
  <si>
    <t>SD-057-250108-367591-2601</t>
  </si>
  <si>
    <t>2025-01-08 13:32:46</t>
  </si>
  <si>
    <t>80+普通-普通区域-潍城区-官家自然村-15866565383-200M-魔百和投诉-次数0-202501080000364717</t>
  </si>
  <si>
    <t>202501080000364717</t>
  </si>
  <si>
    <t>202501080000364717#流程受理流水号：20250108132756158665653831086729
客户号码:15866565383
客户姓名:陈**
投诉地市:潍坊
来话流水:2025010813213667920843116
宽带账号:15866565383
宽带账号归属地市:潍坊
宽带账号归属区县:潍城区
故障地址:潍坊潍城区于河街道官家官家自然村12号箱南北中心街西边胡同北第11排房子*********
联系电话:15866565383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故障细类:移动高清电视故障(专席)
携转原因:
故障时间:2025-01-08 13:28:09
魔百和单播/组播:组播
具体故障现象:网络无法连接：已重启，拔插网线，配置网络，未恢复
客户其他诉求:
魔百和单/组播：组播;宽带小区$[官家自然村]$</t>
  </si>
  <si>
    <t>2025-01-08 13:34:29</t>
  </si>
  <si>
    <t>2025-01-08 13:34:43</t>
  </si>
  <si>
    <t>SD-057-250108-657930-2128</t>
  </si>
  <si>
    <t>2025-01-08 12:28:15</t>
  </si>
  <si>
    <t>80+普通-普通区域-昌邑市-名将花园-18706461846-100M-宽带上网投诉-次数0-202501080000325486</t>
  </si>
  <si>
    <t>202501080000325486</t>
  </si>
  <si>
    <t xml:space="preserve">202501080000325486#宽带账号：18706461846；宽带地址：潍坊昌邑市城区交通街名将花园2号楼；客户来电反映宽带无法上网，我处正常排查，客户不配合排障，要求上门，请协助处理，谢谢！联系电话：18706461846；联系人：先生；来电流水：2025010812235469520805494
</t>
  </si>
  <si>
    <t>2025-01-08 12:31:10</t>
  </si>
  <si>
    <t>2025-01-08 12:31:28</t>
  </si>
  <si>
    <t>SD-057-250108-750361-2623</t>
  </si>
  <si>
    <t>2025-01-08 13:36:03</t>
  </si>
  <si>
    <t>80+普通-普通区域-滨海-职工家园二期-18253604350-500M-业务受理宽带-次数0-202501080000363393</t>
  </si>
  <si>
    <t>202501080000363393</t>
  </si>
  <si>
    <t>202501080000363393# 宽带账号:18253604350; 联系电话：18253604350，问题类型：此工单为群障修复工单，根据群障全量闭环修复管理要求，为确保客户网络通畅，请装维人员跟进修复网络问题，谢谢！ 
 群障标题：公告。故障描述：主干光纤断或OLT检测不到预期的光信号（LOS）主叫号码：18253604350.0;该号码仅供参考，请优先联系宽带账号。</t>
  </si>
  <si>
    <t>2025-01-08 14:31:45</t>
  </si>
  <si>
    <t>SD-851-297190-69465-11470</t>
  </si>
  <si>
    <t>2025-01-08 14:20:40</t>
  </si>
  <si>
    <t>【调研】-80+银卡-普通区域-奎文区-阳光100二期-15063619672-300M-宽带上网投诉-次数0-202501080000398870 一级督办</t>
  </si>
  <si>
    <t>202501080000398870</t>
  </si>
  <si>
    <t>2025-01-08 14:44:01</t>
  </si>
  <si>
    <t>2025-01-08 14:44:26</t>
  </si>
  <si>
    <t>SD-851-314388-11720-29689</t>
  </si>
  <si>
    <t>SD-057-250108-894132-2951</t>
  </si>
  <si>
    <t>2025-01-08 14:24:14</t>
  </si>
  <si>
    <t>(目标)普通区域-奎文区-盛世香榭里-18353620390-500M-宽带延伸服务-次数0-202501080000405445</t>
  </si>
  <si>
    <t>202501080000405445</t>
  </si>
  <si>
    <t xml:space="preserve">202501080000405445#【已关注中国移动10086微信公众号】流程受理流水号：20250108142313183536203901099637
客户号码:18353620390
客户姓名:聂*
投诉地市:潍坊
来话流水:2025010814210213920882629
宽带账号:18353620390
宽带账号归属地市:潍坊
宽带账号归属区县:奎文区
故障地址:潍坊奎文区北苑街道虞河路盛世香榭里二期36号楼*********
联系电话:18353620390
联系人:先生/女士
工单紧急程度:非常紧急
是否有升级投诉倾向:否
是否重复投诉:否
是否携转意向:否
是否投诉倾向:否
是否智能网关:智能网关
当前是否在线:是
接入方式:FTTH
是否质差终端:无质差信息
光功率:-18.38
故障大类:宽带/电视
故障细类:宽带延伸服务
携转原因:
故障时间:2025-01-08 14:23:16
具体故障现象:新增加一根网线，-1楼改到1楼
</t>
  </si>
  <si>
    <t>2025-01-08 14:40:04</t>
  </si>
  <si>
    <t>2025-01-08 14:45:52</t>
  </si>
  <si>
    <t>SD-057-250108-294710-403</t>
  </si>
  <si>
    <t>2025-01-08 09:01:18</t>
  </si>
  <si>
    <t>普通区域-昌邑市-辛安庄自然村-15064697173-200M-魔百和投诉-次数0-202501080000117716</t>
  </si>
  <si>
    <t>2025-01-09 10:02:00</t>
  </si>
  <si>
    <t>202501080000117716</t>
  </si>
  <si>
    <t>202501080000117716#流程受理流水号：20250108085909150646971731008823
客户号码:15064697173
客户姓名:王**
投诉地市:潍坊
来话流水:2025010808585163620872297
宽带账号:15064697173
宽带账号归属地市:潍坊
宽带账号归属区县:昌邑市
故障地址:潍坊昌邑市柳疃镇辛安庄辛安庄自然村扩容11号箱*********
联系电话:15064697173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故障细类:移动高清电视故障(专席)
携转原因:
故障时间:2025-01-08 08:55:45
魔百和单播/组播:组播
具体故障现象:电视直播或点播无法观看，客户要求师傅上门，客户提及投诉，请协助谢谢
客户其他诉求:
魔百和单/组播：组播;宽带小区$[辛安庄自然村]$</t>
  </si>
  <si>
    <t>2025-01-08 09:08:01</t>
  </si>
  <si>
    <t>2025-01-08 09:08:21</t>
  </si>
  <si>
    <t>SD-851-288044-25027-1431</t>
  </si>
  <si>
    <t>SD-057-250108-953214-419</t>
  </si>
  <si>
    <t>2025-01-08 09:02:52</t>
  </si>
  <si>
    <t>【调研】-80+银卡-普通区域-青州市-王府馨园南北区-13791657415-300M-宽带上网投诉-次数0-202501080000116605</t>
  </si>
  <si>
    <t>202501080000116605</t>
  </si>
  <si>
    <t>202501080000116605#宽带账号：13791657415；宽带地址：潍坊青州市王府街道王府西街王府馨园南北区南区10号楼*********；客户来电反映宽带信号不好，客户不配合排障，要求师傅上门，请协助处理，谢谢！联系电话：13791657415；联系人：***；来电流水：2025010808585864620873545</t>
  </si>
  <si>
    <t>2025-01-08 09:06:03</t>
  </si>
  <si>
    <t>2025-01-08 09:07:42</t>
  </si>
  <si>
    <t>SD-851-273868-5415-5933</t>
  </si>
  <si>
    <t>SD-057-250108-075963-2946</t>
  </si>
  <si>
    <t>2025-01-08 14:23:50</t>
  </si>
  <si>
    <t>普通区域-坊子区-荆山洼马司村-13963698011-300M-宽带上网投诉-次数0-202501080000403635</t>
  </si>
  <si>
    <t>202501080000403635</t>
  </si>
  <si>
    <t xml:space="preserve">202501080000403635#宽带账号：13963698011；宽带地址：潍坊坊子区荆山洼经济发展区荆山洼马司村荆山洼马司村4号箱；客户来电反映宽带无网络，客户不配合排障，要求师傅上门，请协助处理，谢谢！联系电话：13371053088；联系人：先生；来电流水：2025010814183938820851006。
</t>
  </si>
  <si>
    <t>2025-01-08 14:28:13</t>
  </si>
  <si>
    <t>2025-01-08 14:28:31</t>
  </si>
  <si>
    <t>2025-01-08 14:24:03</t>
  </si>
  <si>
    <t>普通区域-寿光市-南范村-13173147587-200M-宽带上网投诉-次数0-202501080000404839 一级督办</t>
  </si>
  <si>
    <t>2025-01-09 15:25:00</t>
  </si>
  <si>
    <t>202501080000404839</t>
  </si>
  <si>
    <t>2025-01-08 14:27:21</t>
  </si>
  <si>
    <t>SD-851-252169-21405-3504</t>
  </si>
  <si>
    <t>SD-057-250108-928503-720</t>
  </si>
  <si>
    <t>2025-01-08 09:36:44</t>
  </si>
  <si>
    <t>【调研】-80+金卡-(目标)普通区域-青州市-九州家园-13953666766-1000M-业务受理宽带-次数0-202501080000154299</t>
  </si>
  <si>
    <t>202501080000154299</t>
  </si>
  <si>
    <t>202501080000154299# 宽带账号:13953666766; 联系电话：13953666766，问题类型：此工单为群障修复工单，根据群障全量闭环修复管理要求，为确保客户网络通畅，请装维人员跟进修复网络问题，谢谢！ 
 群障标题：公告。故障描述：潍坊青州市九州家园光缆故障，预估24小时恢复，请帮忙拦截,如有需要请联系片区装维师傅李明辉15706307632主叫号码：13953666766.0;该号码仅供参考，请优先联系宽带账号。</t>
  </si>
  <si>
    <t>2025-01-08 09:40:58</t>
  </si>
  <si>
    <t>2025-01-08 09:41:18</t>
  </si>
  <si>
    <t>SD-057-250108-706425-58</t>
  </si>
  <si>
    <t>2025-01-08 08:08:13</t>
  </si>
  <si>
    <t>【调研】-(目标)普通区域-奎文区-大陆盛景高层二期-15966076760-200M-业务受理宽带-次数0-202501080000092556</t>
  </si>
  <si>
    <t>2025-01-09 08:09:00</t>
  </si>
  <si>
    <t>202501080000092556</t>
  </si>
  <si>
    <t>202501080000092556#受理号码 : 15966076760客户姓名 : 赵*号码归属地 : 潍坊奎文 － 奎文用户品牌 : 全球通
用户来电反映宽带能用，电视无法使用，请处理，谢谢！联系人：先生 联系电话：15966076760</t>
  </si>
  <si>
    <t>2025-01-08 08:41:15</t>
  </si>
  <si>
    <t>2025-01-08 08:43:05</t>
  </si>
  <si>
    <t>SD-851-326593-9635-11064</t>
  </si>
  <si>
    <t>SD-057-250108-386407-52</t>
  </si>
  <si>
    <t>2025-01-08 08:06:14</t>
  </si>
  <si>
    <t>【调研】-80+普通-普通区域-潍城区-望留华都颐年园-13853636779-200M-宽带上网投诉-次数0-202501080000092806</t>
  </si>
  <si>
    <t>2025-01-09 09:07:00</t>
  </si>
  <si>
    <t>202501080000092806</t>
  </si>
  <si>
    <t>202501080000092806#【已关注中国移动10086微信公众号】流程受理流水号：20250108080511138536367791000288
客户号码:13853636779
客户姓名:徐**
投诉地市:潍坊
来话流水:2025010808044779620848090
宽带账号:13853636779
宽带账号归属地市:潍坊
宽带账号归属区县:潍城区
故障地址:潍坊潍城区望留街道福源街望留华都颐年园紧急扩容福源街路北华都颐年园营业厅*********
联系电话:13853636779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08:05:49
具体故障现象:电脑无法上网，
客户其他诉求:
;宽带小区$[望留华都颐年园]$</t>
  </si>
  <si>
    <t>2025-01-08 08:25:43</t>
  </si>
  <si>
    <t>2025-01-08 08:26:32</t>
  </si>
  <si>
    <t>SD-057-250108-084937-59</t>
  </si>
  <si>
    <t>2025-01-08 08:09:19</t>
  </si>
  <si>
    <t>普通区域-高密市-香港花园二期-15621796409-1000M-宽带上网投诉-次数0-202501080000091743</t>
  </si>
  <si>
    <t>202501080000091743</t>
  </si>
  <si>
    <t>202501080000091743#流程受理流水号：20250108080836156217964091000351
客户号码:15621796409
客户姓名:刘**
投诉地市:潍坊
来话流水:2025010808080970520857245
宽带账号:15621796409
宽带账号归属地市:潍坊
宽带账号归属区县:高密市
故障地址:潍坊高密市醴泉街道振兴街香港花园二期高密香港花园二期11号楼*********
联系电话:15621796409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故障时间:2025-01-08 08:09:01
具体故障现象:光猫亮红灯，
客户其他诉求:
;宽带小区$[香港花园二期]$</t>
  </si>
  <si>
    <t>2025-01-08 08:12:04</t>
  </si>
  <si>
    <t>2025-01-08 08:12:33</t>
  </si>
  <si>
    <t>SD-057-250108-426951-53</t>
  </si>
  <si>
    <t>2025-01-08 08:06:23</t>
  </si>
  <si>
    <t>【调研】-80+金卡-普通区域-奎文区-美丽华小区-15054573199-1000M-宽带上网投诉-次数0-202501080000091401</t>
  </si>
  <si>
    <t>202501080000091401</t>
  </si>
  <si>
    <t>202501080000091401#流程受理流水号：20250108080527150545731991000292
客户号码:15054573199
客户姓名:李**
投诉地市:潍坊
来话流水:2025010808051537320849236
宽带账号:15054573199
宽带账号归属地市:潍坊
宽带账号归属区县:奎文区
故障地址:潍坊奎文区北苑街道文化路美丽华小区17号楼*********
联系电话:15054573199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故障细类:宽带无法上网
携转原因:
故障时间:2025-01-08 08:05:45
具体故障现象:用户来电称反馈打不开网页，排障后未恢复，请协助处理，谢谢！
客户其他诉求:
;宽带小区$[美丽华小区]$</t>
  </si>
  <si>
    <t>2025-01-08 08:21:16</t>
  </si>
  <si>
    <t>2025-01-08 08:22:15</t>
  </si>
  <si>
    <t>SD-851-229758-15152-8413</t>
  </si>
  <si>
    <t>SD-057-250108-276315-60</t>
  </si>
  <si>
    <t>2025-01-08 08:09:39</t>
  </si>
  <si>
    <t>普通区域-寿光市-庞家村自然村-15966135382-200M-魔百和投诉-次数0-202501080000090653</t>
  </si>
  <si>
    <t>2025-01-09 09:10:00</t>
  </si>
  <si>
    <t>202501080000090653</t>
  </si>
  <si>
    <t>202501080000090653#流程受理流水号：20250108080837159661353821000352
客户号码:15966135382
客户姓名:蔺**
投诉地市:潍坊
来话流水:2025010808081463420857496
宽带账号:15966135382
宽带账号归属地市:潍坊
宽带账号归属区县:寿光市
故障地址:潍坊寿光市马店庞家村庞家村自然村庞家庄村22箱（蔺恒信外墙）*********
联系电话:15966135382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光功率:-18.66
故障大类:宽带/电视
故障细类:移动高清电视故障
携转原因:
故障时间:2025-01-08 08:11:56
魔百和单播/组播:组播
具体故障现象:电视直播或点播无法观看，
客户其他诉求:
魔百和单/组播：组播;宽带小区$[庞家村自然村]$</t>
  </si>
  <si>
    <t>2025-01-08 08:11:19</t>
  </si>
  <si>
    <t>2025-01-08 08:11:44</t>
  </si>
  <si>
    <t>SD-851-318880-1684-19401</t>
  </si>
  <si>
    <t>SD-057-250108-809751-57</t>
  </si>
  <si>
    <t>2025-01-08 08:07:19</t>
  </si>
  <si>
    <t>80+普通-FTTR-普通区域-奎文区-金马怡园-15863696868-1000M-宽带上网投诉-次数0-202501080000091961</t>
  </si>
  <si>
    <t>202501080000091961</t>
  </si>
  <si>
    <t xml:space="preserve">202501080000091961#流程受理流水号：20250108080633158636968681000312
客户号码:15863696868
客户姓名:于**
投诉地市:潍坊
来话流水:2025010808053733520850206
宽带账号:15863696868
宽带账号归属地市:潍坊
宽带账号归属区县:高新
故障地址:潍坊高新高新城区东风街金马怡园32号楼【北二】*********
联系电话:15863696868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光功率:-17.18
故障大类:宽带/电视
故障细类:移动高清电视故障
携转原因:
故障时间:2025-01-08 08:06:59
魔百和单播/组播:组播
具体故障现象:电视提示网络类错误，
客户其他诉求:客户侧为质差终端，要求上门更换终端并一并处理故障问题。
</t>
  </si>
  <si>
    <t>2025-01-08 08:12:29</t>
  </si>
  <si>
    <t>2025-01-08 08:12:57</t>
  </si>
  <si>
    <t>SD-851-259676-4795-13111</t>
  </si>
  <si>
    <t>SD-057-250108-089412-695</t>
  </si>
  <si>
    <t>2025-01-08 09:34:10</t>
  </si>
  <si>
    <t>80+金卡-普通区域-奎文区-十甲花园B区-13806364191-500M-宽带上网投诉-次数0-202501080000146849</t>
  </si>
  <si>
    <t>202501080000146849</t>
  </si>
  <si>
    <t>202501080000146849#13806364191客户来电反映宽带无法正常使用，老人在家，要求师傅上门维修，联系15965024032，来话流水  2025010809311760420899184</t>
  </si>
  <si>
    <t>2025-01-08 09:37:09</t>
  </si>
  <si>
    <t>2025-01-08 09:41:25</t>
  </si>
  <si>
    <t>SD-057-250108-067183-696</t>
  </si>
  <si>
    <t>2025-01-08 09:34:19</t>
  </si>
  <si>
    <t>普通区域-青州市-葛家口村自然村-15054403822-1000M-宽带延伸服务-次数0-202501080000150682</t>
  </si>
  <si>
    <t>202501080000150682</t>
  </si>
  <si>
    <t xml:space="preserve">202501080000150682#流程受理流水号：20250108093318150544038221020360
客户号码:15054403822
客户姓名:刘**
投诉地市:潍坊
来话流水:2025010809321781520813376
宽带账号:15054403822
宽带账号归属地市:潍坊
宽带账号归属区县:青州市
故障地址:潍坊青州市高柳镇葛家口村葛家口村自然村K1号（家具城）*********
联系电话:15054403822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故障时间:2025-01-08 09:31:00
具体故障现象:网线问题
</t>
  </si>
  <si>
    <t>2025-01-08 09:37:28</t>
  </si>
  <si>
    <t>2025-01-08 09:39:45</t>
  </si>
  <si>
    <t>SD-851-241061-12589-24147</t>
  </si>
  <si>
    <t>SD-057-250108-824739-691</t>
  </si>
  <si>
    <t>2025-01-08 09:33:47</t>
  </si>
  <si>
    <t>普通区域-奎文区-利民小区-18265622799-100M-宽带上网投诉-次数0-202501080000148333</t>
  </si>
  <si>
    <t>2025-01-09 10:34:00</t>
  </si>
  <si>
    <t>202501080000148333</t>
  </si>
  <si>
    <t>202501080000148333#宽带账号：18265622799；宽带地址：潍坊高新高新城区新华路利民小区1号楼*********
；客户来电反映/移动高清无法观看，客户不配合排障，要求上门，请协助处理，谢谢！联系电话：18265622799来电流水，2025010809304191320890560</t>
  </si>
  <si>
    <t>2025-01-08 09:37:37</t>
  </si>
  <si>
    <t>2025-01-08 09:38:11</t>
  </si>
  <si>
    <t>SD-057-250108-379084-489</t>
  </si>
  <si>
    <t>2025-01-08 09:09:33</t>
  </si>
  <si>
    <t>【调研】-80+普通-普通区域-寿光市-西屯村自然村-13562612861-300M-宽带上网投诉-次数0-202501080000121245</t>
  </si>
  <si>
    <t>202501080000121245</t>
  </si>
  <si>
    <t>202501080000121245#13562612861客户来电反映宽带无法正常使用，质差设备，要求师傅上门维修，联系电话 本机，来话流水2025010809032252720823875</t>
  </si>
  <si>
    <t>2025-01-08 09:16:56</t>
  </si>
  <si>
    <t>2025-01-08 09:22:49</t>
  </si>
  <si>
    <t>SD-057-250108-496780-693</t>
  </si>
  <si>
    <t>2025-01-08 09:33:54</t>
  </si>
  <si>
    <t>普通区域-安丘市-安丘自来水家属院-13793689022-300M-魔百和投诉-次数0-202501080000149562</t>
  </si>
  <si>
    <t>202501080000149562</t>
  </si>
  <si>
    <t>202501080000149562#流程受理流水号：20250108093020137936890221019359
客户号码:13793689022
客户姓名:任**
投诉地市:潍坊
来话流水:2025010809282762520858267
宽带账号:13793689022
宽带账号归属地市:潍坊
宽带账号归属区县:安丘市
故障地址:潍坊安丘市兴安街道向阳路自来水家属院自来水家园2号楼*********
联系电话:13656365538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光功率:-18.60
故障大类:宽带/电视
故障细类:移动高清电视故障(专席)
携转原因:
故障时间:2025-01-08 09:31:56
魔百和单播/组播:组播
具体故障现象:客户来电反映移动高清电视无法观看，提示账号不存在，修复重启设备未恢复，请协助处理，谢谢
客户其他诉求:
魔百和单/组播：组播;宽带小区$[安丘自来水家属院]$</t>
  </si>
  <si>
    <t>2025-01-08 09:36:55</t>
  </si>
  <si>
    <t>2025-01-08 09:37:21</t>
  </si>
  <si>
    <t>SD-057-250108-856273-2955</t>
  </si>
  <si>
    <t>2025-01-08 14:25:27</t>
  </si>
  <si>
    <t>80+白金-普通区域-昌邑市-昌邑市柳疃镇初中宿舍（小微）-13869608757-1000M-业务受理宽带-次数0-202501080000400490</t>
  </si>
  <si>
    <t>202501080000400490</t>
  </si>
  <si>
    <t>202501080000400490#受理号码 : 13869608757客户姓名 : 温**号码归属地 : 潍坊昌邑 － 昌邑用户品牌 : 全球通。客户来电反映宽带无法上网，光猫注册闪灯，要求尽快联系维修，请处理，谢谢。联系人：女士 ，联系电话：13869608757。</t>
  </si>
  <si>
    <t>2025-01-08 14:39:18</t>
  </si>
  <si>
    <t>2025-01-08 14:40:15</t>
  </si>
  <si>
    <t>SD-057-250108-857642-745</t>
  </si>
  <si>
    <t>2025-01-08 09:39:19</t>
  </si>
  <si>
    <t>80+银卡-普通区域-奎文区-null-17865669773-宽带上网投诉-次数0-202501080000157980</t>
  </si>
  <si>
    <t>2025-01-09 10:40:00</t>
  </si>
  <si>
    <t>202501080000157980</t>
  </si>
  <si>
    <t>202501080000157980#流程受理流水号：20250108093806178656697731021941
客户号码:17865669773
客户姓名:邵**
投诉地市:潍坊
来话流水:2025010809374768420891796
宽带账号:17865669773
账号归属区县:奎文
联系电话:17865669773
联系人:先生/女士
宽带地址:潍坊
工单紧急程度:非常紧急
是否投诉倾向:否
是否重复投诉:否
是否携转意向:否
是否有升级投诉倾向:否
*业务名称:业务融合开机流程宽带
投诉内容:手机号码：17865669773，【问题描述】客户已办理宽带业务，有开通单，要求装维尽快联系上门，请处理，谢谢。联系电话：17865669773，联系人：先生/女士，录音流水号：2025010809374768420891796。
在途开通单信息：536250108791249918，17865669773，2025-01-08 08:44:10，业务融合开机流程宽带，处理中，施工预约
是否到厅:否
业务名称:业务融合开机流程宽带
;宽带小区$[桂花丽舍]$</t>
  </si>
  <si>
    <t>2025-01-08 10:39:08</t>
  </si>
  <si>
    <t>SD-057-250108-178359-748</t>
  </si>
  <si>
    <t>2025-01-08 09:39:35</t>
  </si>
  <si>
    <t>【调研】-80+普通-普通区域-诸城市-枳沟村-13780874380-500M-宽带上网投诉-次数0-202501080000156492</t>
  </si>
  <si>
    <t>202501080000156492</t>
  </si>
  <si>
    <t xml:space="preserve">202501080000156492#客户来电反映宽带无法使用光猫不亮灯上排障不认可，要求维修人员上门维修，请尽快协助处理，谢谢  联系人：女士 联系电话：本机 </t>
  </si>
  <si>
    <t>2025-01-08 09:44:39</t>
  </si>
  <si>
    <t>张祚春</t>
  </si>
  <si>
    <t>15706307984</t>
  </si>
  <si>
    <t>dw3_jk_zhangzuochun</t>
  </si>
  <si>
    <t>2025-01-08 09:45:00</t>
  </si>
  <si>
    <t>SD-851-294511-539-14147</t>
  </si>
  <si>
    <t>SD-057-250108-793512-490</t>
  </si>
  <si>
    <t>2025-01-08 09:09:56</t>
  </si>
  <si>
    <t>普通区域-昌乐县-西湖花园-18705442746-100M-宽带上网投诉-次数0-202501080000126687</t>
  </si>
  <si>
    <t>2025-01-09 10:10:00</t>
  </si>
  <si>
    <t>202501080000126687</t>
  </si>
  <si>
    <t>202501080000126687#流程受理流水号：20250108090858187054427461012066
客户号码:18705442746
客户姓名:秦**
投诉地市:潍坊
来话流水:2025010809063296320862083
宽带账号:18705442746
宽带账号归属地市:潍坊
宽带账号归属区县:昌乐县
故障地址:潍坊昌乐县城关街道昌盛街西湖花园18号楼*********
联系电话:15095281194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故障细类:网速慢/上网掉线(专席)
携转原因:
故障时间:2025-01-08 09:05:57
具体故障现象:网速慢卡顿，
客户其他诉求:网速慢，客户要求师傅上门看一下
;宽带小区$[西湖花园]$</t>
  </si>
  <si>
    <t>2025-01-08 09:13:14</t>
  </si>
  <si>
    <t>2025-01-08 09:13:46</t>
  </si>
  <si>
    <t>SD-057-250108-632854-793</t>
  </si>
  <si>
    <t>2025-01-08 09:45:05</t>
  </si>
  <si>
    <t>【调研】-普通区域-奎文区-天润清源-15053655641-200M-宽带上网投诉-次数0-202501080000162142</t>
  </si>
  <si>
    <t>2025-01-09 10:46:00</t>
  </si>
  <si>
    <t>202501080000162142</t>
  </si>
  <si>
    <t>202501080000162142#15053655641客户来电反映电视无法观看，经查询是质差机顶盒，线上排障不认可，要求师傅上门，请处理
联系电话：本机 联系人：先生 受理流水号
2025010809423664520860665</t>
  </si>
  <si>
    <t>2025-01-08 10:01:02</t>
  </si>
  <si>
    <t>2025-01-08 10:01:32</t>
  </si>
  <si>
    <t>SD-851-251534-122137-6897</t>
  </si>
  <si>
    <t>SD-057-250108-172058-784</t>
  </si>
  <si>
    <t>2025-01-08 09:44:09</t>
  </si>
  <si>
    <t>【调研】-80+银卡-普通区域-寿光市-洛西小区-18765790555-500M-宽带上网投诉-次数0-20250108094251X571161108</t>
  </si>
  <si>
    <t>20250108094251X571161108</t>
  </si>
  <si>
    <t xml:space="preserve">流程受理流水号：20250108094146187657905551023141
客户号码:18765790555
客户姓名:常**
投诉地市:潍坊
来话流水:2025010809364359420876731
宽带账号:18765790555
宽带账号归属地市:潍坊
宽带账号归属区县:寿光市
故障地址:潍坊寿光市洛城街道洛城街洛西小区6号楼*********
联系电话:18765790555
联系人:女士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故障时间:2025-01-08 09:46:28
具体故障现象:不让派师傅但要求处理宽带问题:
客户来电反映本机办理的宽带，现在上网很慢卡顿，前期反映过此问题师傅已上门维修过仍未解决此问题师傅告知此问题师傅也维修不了，但是客户宽带上网慢问题已经严重影响了客户的使用，非常不认可，强烈不让师傅上门但要求处理网络慢问题，请地市老师尽快处理此问题，谢谢
流水号：2025010809364359420876731
联系人：女士，联系电话：18765790555。
客户其他诉求:
</t>
  </si>
  <si>
    <t>2025-01-08 09:53:50</t>
  </si>
  <si>
    <t>2025-01-08 09:54:06</t>
  </si>
  <si>
    <t>SD-851-320769-6922-29014</t>
  </si>
  <si>
    <t>SD-057-250108-406327-457</t>
  </si>
  <si>
    <t>2025-01-08 09:06:48</t>
  </si>
  <si>
    <t>【重投】-普通区域-奎文区-金宝片区-18363602927-300M-业务受理宽带-次数0-202501080000122513</t>
  </si>
  <si>
    <t>202501080000122513</t>
  </si>
  <si>
    <t>202501080000122513# 宽带账号:18363602927; 联系电话：18363602927，问题类型：此工单为群障修复工单，根据群障全量闭环修复管理要求，为确保客户网络通畅，请装维人员跟进修复网络问题，谢谢！ 
 群障标题：公告。故障描述：金宝片区主叫号码：18363602927.0;该号码仅供参考，请优先联系宽带账号。</t>
  </si>
  <si>
    <t>2025-01-08 09:28:57</t>
  </si>
  <si>
    <t>SD-057-250108-216059-401</t>
  </si>
  <si>
    <t>2025-01-08 09:01:01</t>
  </si>
  <si>
    <t>80+普通-普通区域-昌邑市-逄家家庄自然村-13386460618-1000M-宽带延伸服务-次数0-202501080000116748</t>
  </si>
  <si>
    <t>202501080000116748</t>
  </si>
  <si>
    <t xml:space="preserve">202501080000116748#流程受理流水号：20250108085944133864606181008977
客户号码:13386460618
客户姓名:逄**
投诉地市:潍坊
来话流水:2025010808583793020869818
宽带账号:13386460618
宽带账号归属地市:潍坊
宽带账号归属区县:昌邑市
故障地址:潍坊昌邑市仓街镇逄家庄村逄家家庄自然村逄家庄4号箱庞全亮*********
联系电话:13386460618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故障时间:2025-01-08 08:58:15
具体故障现象:光信号红灯 插紧捋顺光纤线，重启未恢复 谢谢
</t>
  </si>
  <si>
    <t>2025-01-08 09:11:05</t>
  </si>
  <si>
    <t>2025-01-08 09:11:34</t>
  </si>
  <si>
    <t>SD-851-304981-30348-8529</t>
  </si>
  <si>
    <t>SD-057-250108-780514-756</t>
  </si>
  <si>
    <t>2025-01-08 09:41:02</t>
  </si>
  <si>
    <t>【调研】-普通区域-寿光市-阳光温泉花园北区-13345240363-1000M-宽带上网投诉-次数0-20250108093843X323729460</t>
  </si>
  <si>
    <t>20250108093843X323729460</t>
  </si>
  <si>
    <t xml:space="preserve">流程受理流水号：20250108093728133452403631021725
客户号码:13345240363
客户姓名:周**
投诉地市:潍坊
来话流水:2025010809362577820872415
宽带账号:13345240363
宽带账号归属地市:潍坊
宽带账号归属区县:寿光市
故障地址:潍坊寿光市圣城街道北海路阳光温泉花园北区4号楼*********
联系电话:13345240363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故障时间:2025-01-08 09:35:17
具体故障现象:提示网络无法连接，重启光猫
客户其他诉求:解释不认可，已经十天了
</t>
  </si>
  <si>
    <t>2025-01-08 09:43:10</t>
  </si>
  <si>
    <t>2025-01-08 09:44:05</t>
  </si>
  <si>
    <t>SD-057-250108-917248-770</t>
  </si>
  <si>
    <t>2025-01-08 09:42:26</t>
  </si>
  <si>
    <t>普通区域-临朐县-石河店自然村-15053648137-100M-宽带上网投诉-次数0-202501080000159371</t>
  </si>
  <si>
    <t>2025-01-09 10:43:00</t>
  </si>
  <si>
    <t>202501080000159371</t>
  </si>
  <si>
    <t>202501080000159371#流程受理流水号：20250108094100150536481371022883
客户号码:15053648137
客户姓名:沈**
投诉地市:潍坊
来话流水:2025010809403865920832389
宽带账号:15053648137
账号归属区县:临朐星讯通讯器材经营部（南天）
联系电话:15053648137
联系人:先生/女士
宽带地址:潍坊
工单紧急程度:一般
是否投诉倾向:否
是否重复投诉:否
是否携转意向:否
是否有升级投诉倾向:否
*业务名称:业务融合开机流程宽带
投诉内容:手机号码：15053648137，【问题描述】客户已办理宽带业务，有开通单，要求装维尽快联系上门，请处理，谢谢。联系电话：15053648137，联系人：先生/女士，录音流水号：2025010809403865920832389。受理明细：531920062399999999。
在途开通单信息：536250104143061026，15053648137，2025-01-04 11:47:14，业务融合开机流程宽带，处理中，装维选址
是否到厅:否
业务名称:业务融合开机流程宽带
;宽带小区$[石河店自然村]$</t>
  </si>
  <si>
    <t>2025-01-08 09:46:14</t>
  </si>
  <si>
    <t>2025-01-08 09:46:46</t>
  </si>
  <si>
    <t>SD-851-270316-5896-20067</t>
  </si>
  <si>
    <t>SD-057-250108-423816-799</t>
  </si>
  <si>
    <t>2025-01-08 09:46:44</t>
  </si>
  <si>
    <t>普通区域-临朐县-朐山国际二期-13455655436-300M-业务受理宽带-次数0-202501080000165616</t>
  </si>
  <si>
    <t>202501080000165616</t>
  </si>
  <si>
    <t>202501080000165616# 宽带账号:13455655436; 联系电话：13455655436，问题类型：此工单为群障修复工单，根据群障全量闭环修复管理要求，为确保客户网络通畅，请装维人员跟进修复网络问题，谢谢！ 
 群障标题：公告。故障描述：朐山国际二期主叫号码：100860536.0;该号码仅供参考，请优先联系宽带账号。</t>
  </si>
  <si>
    <t>2025-01-08 09:48:49</t>
  </si>
  <si>
    <t>2025-01-08 09:50:35</t>
  </si>
  <si>
    <t>SD-851-241214-29971-13179</t>
  </si>
  <si>
    <t>SD-057-250108-436715-797</t>
  </si>
  <si>
    <t>2025-01-08 09:45:29</t>
  </si>
  <si>
    <t>普通区域-潍城区-豪德市场J-13953609258-200M-宽带延伸服务-次数0-202501080000161690</t>
  </si>
  <si>
    <t>2025-01-09 09:46:00</t>
  </si>
  <si>
    <t>202501080000161690</t>
  </si>
  <si>
    <t xml:space="preserve">202501080000161690#【已关注中国移动10086微信公众号】流程受理流水号：20250108094453139536092581024182
客户号码:13953609258
客户姓名:李**
投诉地市:潍坊
来话流水:2025010809390671520810388
宽带账号:13953609258
宽带账号归属地市:潍坊
宽带账号归属区县:潍城区
故障地址:潍坊潍城区经济开发区管理委员会东风西街豪德市场J豪德市场新增3-13号箱中心街3号好线缆金猫造楼顶*********
联系电话:15806498271
联系人:先生/女士
工单紧急程度:一般
是否有升级投诉倾向:否
是否重复投诉:否
是否携转意向:否
是否投诉倾向:否
是否智能网关:智能网关
当前是否在线:是
接入方式:FTTH
是否质差终端:无质差信息
光功率:-18.41
故障大类:宽带/电视
故障细类:宽带延伸服务
携转原因:
故障时间:2025-01-08 09:43:21
具体故障现象:电视无法观看  操作未恢复 需要检查网线 谢谢
</t>
  </si>
  <si>
    <t>2025-01-08 09:46:58</t>
  </si>
  <si>
    <t>SD-057-250108-376241-753</t>
  </si>
  <si>
    <t>2025-01-08 09:40:14</t>
  </si>
  <si>
    <t>普通区域-诸城市-帝邦.风度国际-13793675882-300M-宽带延伸服务-次数0-202501080000158343</t>
  </si>
  <si>
    <t>202501080000158343</t>
  </si>
  <si>
    <t xml:space="preserve">202501080000158343#流程受理流水号：20250108093706137936758821021604
客户号码:13793675882
客户姓名:王**
投诉地市:潍坊
来话流水:2025010809344403720848330
宽带账号:13793675882
宽带账号归属地市:潍坊
宽带账号归属区县:诸城市
故障地址:潍坊诸城市龙都街道潍徐街帝邦.风度国际17号楼*********
联系电话:13793675882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故障时间:2025-01-08 09:40:35
具体故障现象:注册闪  光纤问题     捋直插紧光纤线  
重启设备
</t>
  </si>
  <si>
    <t>2025-01-08 09:43:22</t>
  </si>
  <si>
    <t>2025-01-08 09:44:21</t>
  </si>
  <si>
    <t>SD-852-329254-678-15685</t>
  </si>
  <si>
    <t>SD-057-250108-580326-451</t>
  </si>
  <si>
    <t>2025-01-08 09:06:08</t>
  </si>
  <si>
    <t>【调研】-FTTR-普通区域-奎文区-隆基花园（怡景嘉园物价局宿舍）-13963600686-1000M-业务受理宽带-次数0-202501080000121085</t>
  </si>
  <si>
    <t>202501080000121085</t>
  </si>
  <si>
    <t xml:space="preserve">202501080000121085#流程受理流水号：20250108090251139636006861009986
客户号码:13963600686
客户姓名:张**
投诉地市:潍坊
来话流水:2025010808504381320890964
宽带账号:13963600686
宽带账号归属地市:潍坊
宽带账号归属区县:高新
故障地址:潍坊高新高新城区福寿街隆基花园怡景15号楼*********
联系电话:13963600686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故障大类:线上义诊(宽带外呼排障)
故障细类:网速慢/上网掉线
携转原因:
故障时间:2025-01-08 09:05:30
具体故障现象:客户反映电视机提示“无信号”要求上门处理，请受理，谢谢
客户其他诉求:
</t>
  </si>
  <si>
    <t>2025-01-08 09:10:19</t>
  </si>
  <si>
    <t>2025-01-08 09:12:13</t>
  </si>
  <si>
    <t>SD-851-282970-22938-5797</t>
  </si>
  <si>
    <t>SD-057-250108-263519-443</t>
  </si>
  <si>
    <t>2025-01-08 09:05:41</t>
  </si>
  <si>
    <t>普通区域-临朐县-柳山村-15095281224-300M-宽带上网投诉-次数0-202501080000120944</t>
  </si>
  <si>
    <t>202501080000120944</t>
  </si>
  <si>
    <t>202501080000120944#宽带账号：15095281224；联系电话：15095281224宽带地址：潍坊临朐县柳山镇人民政府柳山寨村柳山村柳山村（柳山寨村-扩容）45号箱李俊成（外墙）/GF客户来电反映宽带不能用，线上指导无法配合操作，要求上门处理, 来电流水：2025010809015270520806390</t>
  </si>
  <si>
    <t>2025-01-08 09:12:40</t>
  </si>
  <si>
    <t>2025-01-08 09:13:07</t>
  </si>
  <si>
    <t>SD-851-294733-15904-5848</t>
  </si>
  <si>
    <t>SD-057-250108-751403-449</t>
  </si>
  <si>
    <t>2025-01-08 09:06:02</t>
  </si>
  <si>
    <t>普通区域-奎文区-游麟大院-15863683308-1000M-宽带上网投诉-次数0-202501080000119012</t>
  </si>
  <si>
    <t>202501080000119012</t>
  </si>
  <si>
    <t>202501080000119012#宽带账号：15863683308；宽带地址：潍坊奎文区东关街道四平路游麟大院2号楼*********；客户来电反映移动高清无法观看，客户要求师傅上门，请协助处理，谢谢！联系电话：15863683308；联系人：先生/女士；来电流水：2025010809004453420893128</t>
  </si>
  <si>
    <t>2025-01-08 09:07:49</t>
  </si>
  <si>
    <t>2025-01-08 09:08:10</t>
  </si>
  <si>
    <t>SD-851-251233-3476-20969</t>
  </si>
  <si>
    <t>SD-057-250108-305178-467</t>
  </si>
  <si>
    <t>2025-01-08 09:07:07</t>
  </si>
  <si>
    <t>普通区域-奎文区-十甲花园东区-15169454658-200M-宽带上网投诉-次数0-202501080000123578</t>
  </si>
  <si>
    <t>202501080000123578</t>
  </si>
  <si>
    <t xml:space="preserve">202501080000123578#流程受理流水号：20250108090507151694546581010742
客户号码:15169454658
客户姓名:张**
投诉地市:潍坊
来话流水:2025010809033631720826550
宽带账号:15169454658
宽带账号归属地市:潍坊
宽带账号归属区县:高新
故障地址:潍坊高新高新城区金马路十甲花园东区29号楼*********
联系电话:15169454658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光功率:-20.40
故障大类:宽带/电视
故障细类:宽带无法上网
携转原因:
故障时间:2025-01-08 09:05:22
具体故障现象:网速慢卡顿，
客户其他诉求:客户侧为质差终端，要求上门更换终端并一并处理故障问题。
</t>
  </si>
  <si>
    <t>2025-01-08 09:13:25</t>
  </si>
  <si>
    <t>SD-057-250108-604931-310</t>
  </si>
  <si>
    <t>2025-01-08 08:50:49</t>
  </si>
  <si>
    <t>【调研】-80+白金-普通区域-奎文区-恒易熙园-13863668558-1000M-宽带上网投诉-次数0-202501080000107538</t>
  </si>
  <si>
    <t>202501080000107538</t>
  </si>
  <si>
    <t>202501080000107538#流程受理流水号：20250108084919138636685581005901
客户号码:13863668558
客户姓名:叶**
投诉地市:潍坊
来话流水:2025010808460207520847002
宽带账号:13863668558
宽带账号归属地市:潍坊
宽带账号归属区县:奎文区
故障地址:潍坊奎文区潍州路街道民生街恒易熙园3号楼*********
联系电话:13863668558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故障细类:宽带网速慢/卡顿
携转原因:
故障时间:2025-01-08 08:49:30
具体故障现象:提示网络无法连接，请师傅前去维修，请在10点半之前到谢谢
客户其他诉求:
;宽带小区$[恒易熙园]$</t>
  </si>
  <si>
    <t>2025-01-08 08:54:32</t>
  </si>
  <si>
    <t>2025-01-08 08:55:18</t>
  </si>
  <si>
    <t>SD-057-250108-839126-1524</t>
  </si>
  <si>
    <t>2025-01-08 11:18:14</t>
  </si>
  <si>
    <t>80+普通-普通区域-安丘市-前屯村自然村-15866194660-300M-宽带上网投诉-次数0-202501080000266899</t>
  </si>
  <si>
    <t>202501080000266899</t>
  </si>
  <si>
    <t>202501080000266899#流程受理流水号：20250108111749158661946601056017
客户号码:15866194660
客户姓名:王**
投诉地市:潍坊
来话流水:2025010811162802220886435
宽带账号:15866194660
账号归属区县:安丘
联系电话:15866194660
联系人:先生/女士
宽带地址:潍坊
工单紧急程度:紧急
是否投诉倾向:否
是否重复投诉:否
是否携转意向:否
是否有升级投诉倾向:否
*业务名称:业务融合开机流程宽带+OTT
投诉内容:手机号码：15866194660，【问题描述】客户已办理宽带业务，有开通单，要求装维尽快联系上门，请处理，谢谢。联系电话：15866194660，联系人：先生/女士，录音流水号：2025010811162802220886435。受理明细：531920062399999999。
在途开通单信息：536250105672936246，15866194660，2025-01-05 11:54:42，业务融合开机流程宽带+OTT，处理中，装维选址
是否到厅:否
业务名称:业务融合开机流程宽带+OTT
;宽带小区$[前屯村自然村]$</t>
  </si>
  <si>
    <t>2025-01-08 11:28:29</t>
  </si>
  <si>
    <t>2025-01-08 11:28:51</t>
  </si>
  <si>
    <t>SD-851-270433-4497-20622</t>
  </si>
  <si>
    <t>SD-057-250108-902784-2678</t>
  </si>
  <si>
    <t>2025-01-08 13:44:20</t>
  </si>
  <si>
    <t>【调研】-80+普通-普通区域-安丘市-洛岗村自然村-13864631982-500M-宽带上网投诉-次数0-20250108134236X956270129</t>
  </si>
  <si>
    <t>20250108134236X956270129</t>
  </si>
  <si>
    <t xml:space="preserve">【农村网络投诉】流程受理流水号：20250108134208138646319821089507
客户号码:13864631982
客户姓名:李**
投诉地市:潍坊
来话流水:2025010813413495520811641
宽带账号:13864631982
宽带账号归属地市:潍坊
宽带账号归属区县:安丘市
故障地址:潍坊安丘市景芝镇洛岗村洛岗村自然村李暮暮西山5号箱*********
联系电话:13864631982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13:43:10
具体故障现象:提示网络无法连接，
客户其他诉求:
</t>
  </si>
  <si>
    <t>2025-01-08 13:45:37</t>
  </si>
  <si>
    <t>2025-01-08 13:45:58</t>
  </si>
  <si>
    <t>SD-851-252958-5213-4574</t>
  </si>
  <si>
    <t>2025-01-08 13:49:05</t>
  </si>
  <si>
    <t>【调研】-80+普通-普通区域-寿光市-顶盖-15964566204-1000M-宽带上网投诉-次数0-202501080000374392 一级督办</t>
  </si>
  <si>
    <t>202501080000374392</t>
  </si>
  <si>
    <t>2025-01-08 13:51:26</t>
  </si>
  <si>
    <t>2025-01-08 13:51:52</t>
  </si>
  <si>
    <t>SD-851-308538-21107-26498</t>
  </si>
  <si>
    <t>SD-057-250108-109476-2700</t>
  </si>
  <si>
    <t>2025-01-08 13:47:05</t>
  </si>
  <si>
    <t>80+普通-普通区域-临朐县-上洋河-13780862677-1000M-宽带上网投诉-次数0-20250108134427X677838140</t>
  </si>
  <si>
    <t>20250108134427X677838140</t>
  </si>
  <si>
    <t xml:space="preserve">【农村网络投诉】流程受理流水号：20250108134401137808626771089834
客户号码:13780862677
客户姓名:李**
投诉地市:潍坊
来话流水:2025010813410592620806800
宽带账号:13780862677
宽带账号归属地市:潍坊
宽带账号归属区县:临朐县
故障地址:潍坊临朐县寺头镇人民政府上洋河村上洋河上洋河1号箱申小磊（外墙）*********
联系电话:13780862677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13:35:28
具体故障现象:注册灯闪烁：引导客户将光纤线插紧，将弯折的位置捋直后重启无效，请协助处理，谢谢。
客户其他诉求:
</t>
  </si>
  <si>
    <t>2025-01-08 13:52:46</t>
  </si>
  <si>
    <t>2025-01-08 13:57:41</t>
  </si>
  <si>
    <t>SD-851-281841-4518-9149</t>
  </si>
  <si>
    <t>SD-057-250108-913546-2671</t>
  </si>
  <si>
    <t>2025-01-08 13:43:08</t>
  </si>
  <si>
    <t>【调研】-80+普通-普通区域-奎文区-紫金花园（丁家）-15105442583-1000M-魔百和投诉-次数0-202501080000372128</t>
  </si>
  <si>
    <t>202501080000372128</t>
  </si>
  <si>
    <t>202501080000372128#流程受理流水号：20250108134153151054425831089458
客户号码:15105442583
客户姓名:刘*
投诉地市:潍坊
来话流水:2025010813390422420886637
宽带账号:15105442583
宽带账号归属地市:潍坊
宽带账号归属区县:奎文区
故障地址:潍坊奎文区北苑街道玄武街紫金花园（丁家）31号楼东单元703室*********
联系电话:15762581463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故障细类:移动高清电视故障(专席)
携转原因:
故障时间:2025-01-08 13:45:40
魔百和单播/组播:组播
具体故障现象:电视机提示无信号，
客户其他诉求:
魔百和单/组播：组播;宽带小区$[紫金花园（丁家）]$</t>
  </si>
  <si>
    <t>2025-01-08 13:46:54</t>
  </si>
  <si>
    <t>2025-01-08 13:47:18</t>
  </si>
  <si>
    <t>SD-851-243097-20870-12777</t>
  </si>
  <si>
    <t>2025-01-08 08:56:58</t>
  </si>
  <si>
    <t>普通区域-潍城区-油坊社区-15054404275-300M-业务受理宽带-次数0-202501080000112888 一级督办</t>
  </si>
  <si>
    <t>202501080000112888</t>
  </si>
  <si>
    <t>2025-01-08 09:02:59</t>
  </si>
  <si>
    <t>2025-01-08 09:12:58</t>
  </si>
  <si>
    <t>SD-057-250108-967842-1587</t>
  </si>
  <si>
    <t>2025-01-08 11:26:00</t>
  </si>
  <si>
    <t>【调研】-普通区域-寿光市-寿光文苑小区二-13053691078-100M-业务受理宽带-次数0-202501080000273009</t>
  </si>
  <si>
    <t>2025-01-09 11:27:00</t>
  </si>
  <si>
    <t>202501080000273009</t>
  </si>
  <si>
    <t>202501080000273009# 宽带账号:13053691078; 联系电话：13053691078，问题类型：此工单为群障修复工单，根据群障全量闭环修复管理要求，为确保客户网络通畅，请装维人员跟进修复网络问题，谢谢！ 
 群障标题：公告。故障描述：主干光纤断或OLT检测不到预期的光信号（LOS）主叫号码：13053691078.0;该号码仅供参考，请优先联系宽带账号。</t>
  </si>
  <si>
    <t>2025-01-08 11:31:34</t>
  </si>
  <si>
    <t>2025-01-08 11:31:59</t>
  </si>
  <si>
    <t>SD-057-250108-598721-360</t>
  </si>
  <si>
    <t>2025-01-08 08:56:51</t>
  </si>
  <si>
    <t>(目标)普通区域-潍城区-巴塞小镇二期-18863652790-300M-魔百和投诉-次数0-202501080000110385</t>
  </si>
  <si>
    <t>202501080000110385</t>
  </si>
  <si>
    <t>202501080000110385#客户来电反映家里机顶盒指示灯熄灭状态，不亮灯，要求师傅上门，请协助谢谢
录音2025010808533263920818440</t>
  </si>
  <si>
    <t>2025-01-08 08:58:49</t>
  </si>
  <si>
    <t>2025-01-08 08:59:16</t>
  </si>
  <si>
    <t>SD-057-250108-623419-2277</t>
  </si>
  <si>
    <t>2025-01-08 12:45:49</t>
  </si>
  <si>
    <t>80+金卡-普通区域-高密市-前宋戈庄自然村-15064497959-300M-业务受理宽带-次数0-202501080000337838</t>
  </si>
  <si>
    <t>202501080000337838</t>
  </si>
  <si>
    <t>202501080000337838# 宽带账号:15064497959; 联系电话：15064497959，问题类型：此工单为群障修复工单，根据群障全量闭环修复管理要求，为确保客户网络通畅，请装维人员跟进修复网络问题，谢谢！ 
 群障标题：公告。故障描述：前宋戈庄自然村主叫号码：15064497959.0;该号码仅供参考，请优先联系宽带账号。</t>
  </si>
  <si>
    <t>2025-01-08 12:49:09</t>
  </si>
  <si>
    <t>2025-01-08 12:49:28</t>
  </si>
  <si>
    <t>SD-057-250108-876431-2258</t>
  </si>
  <si>
    <t>2025-01-08 12:43:23</t>
  </si>
  <si>
    <t>【调研】-普通区域--null-13884827628-宽带上网投诉-次数0-202501080000336598</t>
  </si>
  <si>
    <t>202501080000336598</t>
  </si>
  <si>
    <t>202501080000336598#流程受理流水号：20250108124252138848276281078024
客户号码:13884827628
客户姓名:孙**
投诉地市:潍坊
来话流水:2025010812291980520851681
宽带账号:13884827628
账号归属区县:寒亭-南孙-片区
联系电话:13884827628
联系人:先生/女士
宽带地址:潍坊
工单紧急程度:一般
是否投诉倾向:否
是否重复投诉:否
是否携转意向:否
是否有升级投诉倾向:否
*业务名称:业务融合开机流程宽带
投诉内容:手机号码：13884827628，【问题描述】客户已办理宽带业务，有开通单，要求装维尽快联系上门，请处理，谢谢。联系电话：13884827628，联系人：先生/女士，录音流水号：2025010812291980520851681。受理明细：531920062399999999。
在途开通单信息：536250107719940190，13884827628，2025-01-07 19:43:41，业务融合开机流程宽带，处理中，黄单扩容
是否到厅:否
业务名称:业务融合开机流程宽带
;宽带小区$[null]$</t>
  </si>
  <si>
    <t>2025-01-08 16:30:31</t>
  </si>
  <si>
    <t>SD-057-250108-154283-2299</t>
  </si>
  <si>
    <t>2025-01-08 12:47:06</t>
  </si>
  <si>
    <t>普通区域-奎文区-华府一品-15095176260-300M-宽带延伸服务-次数0-202501080000339524</t>
  </si>
  <si>
    <t>202501080000339524</t>
  </si>
  <si>
    <t xml:space="preserve">202501080000339524#流程受理流水号：20250108124629150951762601078735
客户号码:15095176260
客户姓名:王*
投诉地市:潍坊
来话流水:2025010812450892220876514
宽带账号:15095176260
宽带账号归属地市:潍坊
宽带账号归属区县:奎文区
故障地址:潍坊奎文区广文街道健康街华府一品12号楼*********
联系电话:15266618911
联系人:先生/女士
工单紧急程度:紧急
是否有升级投诉倾向:否
是否重复投诉:否
是否携转意向:否
是否投诉倾向:否
是否智能网关:智能网关
当前是否在线:是
接入方式:FTTH
是否质差终端:无质差信息
光功率:-21.42
故障大类:宽带/电视
故障细类:宽带延伸服务
携转原因:
故障时间:2025-01-08 12:46:35
具体故障现象:调测路由器，
</t>
  </si>
  <si>
    <t>2025-01-08 12:51:21</t>
  </si>
  <si>
    <t>2025-01-08 12:51:59</t>
  </si>
  <si>
    <t>SD-057-250108-402387-2719</t>
  </si>
  <si>
    <t>2025-01-08 13:50:25</t>
  </si>
  <si>
    <t>【调研】-80+白金-普通区域-奎文区-鲁伟荣昌花园（代理商洽谈小区，联系电话5177216）-15763047786-300M-宽带上网投诉-次数0-20250108134937X377494670</t>
  </si>
  <si>
    <t>20250108134937X377494670</t>
  </si>
  <si>
    <t xml:space="preserve">流程受理流水号：20250108134203157630477861089489
客户号码:15763047786
客户姓名:郭**
投诉地市:潍坊
来话流水:2025010813414955820814063
宽带账号:15763047786
宽带账号归属地市:潍坊
宽带账号归属区县:高新
故障地址:潍坊高新高新城区金玉豪府1号楼1单元1601*********
联系电话:15763047786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故障细类:电脑上网出现故障(专席)
携转原因:
故障时间:2025-01-08 13:52:37
具体故障现象:电脑无法上网，
客户其他诉求:
</t>
  </si>
  <si>
    <t>2025-01-08 13:52:13</t>
  </si>
  <si>
    <t>2025-01-08 13:52:45</t>
  </si>
  <si>
    <t>SD-851-320504-17990-29626</t>
  </si>
  <si>
    <t>SD-057-250108-183605-2730</t>
  </si>
  <si>
    <t>2025-01-08 13:53:16</t>
  </si>
  <si>
    <t>普通区域-寿光市-西道口-13853652392-300M-宽带上网投诉-次数0-20250108135251X571325444</t>
  </si>
  <si>
    <t>20250108135251X571325444</t>
  </si>
  <si>
    <t xml:space="preserve">【农村网络投诉】流程受理流水号：20250108135118138536523921091402
客户号码:13853652392
客户姓名:孙**
投诉地市:潍坊
来话流水:2025010813504484620808009
宽带账号:13853652392
宽带账号归属地市:潍坊
宽带账号归属区县:寿光市
故障地址:潍坊寿光市道口西道口村西道口西道口1号箱*********
联系电话:13780856002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13:52:12
具体故障现象:光猫亮红灯，
客户其他诉求:
</t>
  </si>
  <si>
    <t>2025-01-08 14:08:46</t>
  </si>
  <si>
    <t>2025-01-08 14:09:05</t>
  </si>
  <si>
    <t>SD-057-250108-508276-1589</t>
  </si>
  <si>
    <t>2025-01-08 11:26:05</t>
  </si>
  <si>
    <t>普通区域-诸城市-世家豪情-18365645899-300M-宽带上网投诉-次数0-202501080000274690</t>
  </si>
  <si>
    <t>202501080000274690</t>
  </si>
  <si>
    <t xml:space="preserve">202501080000274690#【已关注中国移动10086微信公众号】流程受理流水号：20250108112446183656458991058243
客户号码:18365645899
客户姓名:牛**
投诉地市:潍坊
来话流水:2025010811242847520806932
宽带账号:18365645899
宽带账号归属地市:潍坊
宽带账号归属区县:诸城市
故障地址:潍坊诸城市密州街道繁荣路世家豪情6号楼*********
联系电话:18365645899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光功率:-19.62
故障大类:宽带/电视
故障细类:移动高清电视故障
携转原因:
故障时间:2025-01-08 11:25:40
魔百和单播/组播:组播
具体故障现象:机顶盒无法开机，
客户其他诉求:客户侧为质差终端，要求上门更换终端并一并处理故障问题。
</t>
  </si>
  <si>
    <t>2025-01-08 11:38:41</t>
  </si>
  <si>
    <t>2025-01-08 11:39:07</t>
  </si>
  <si>
    <t>SD-057-250108-675412-1613</t>
  </si>
  <si>
    <t>2025-01-08 11:27:53</t>
  </si>
  <si>
    <t>【重投】-【调研】-80+普通-普通区域-昌邑市-采邑新新家园B区-13276366890-1000M-宽带上网投诉-次数1-202501070000538329</t>
  </si>
  <si>
    <t>2025-01-08 11:49:26</t>
  </si>
  <si>
    <t>SD-057-250108-269318-2861</t>
  </si>
  <si>
    <t>2025-01-08 14:11:09</t>
  </si>
  <si>
    <t>【调研】-80+金卡-FTTR-普通区域-寿光市-啤酒厂家属院-15653635475-1000M-宽带上网投诉-次数0-20250108141041X641384252</t>
  </si>
  <si>
    <t>20250108141041X641384252</t>
  </si>
  <si>
    <t xml:space="preserve">流程受理流水号：20250108140926156536354751095990
客户号码:15653635475
客户姓名:熊**
投诉地市:潍坊
来话流水:2025010814085630920823194
宽带账号:15653635475
宽带账号归属地市:潍坊
宽带账号归属区县:寿光市
故障地址:潍坊寿光市圣城街道渤海路啤酒厂家属院7号楼*********
联系电话:15653635475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14:10:09
具体故障现象:光猫亮红灯，
客户其他诉求:
</t>
  </si>
  <si>
    <t>2025-01-08 14:17:19</t>
  </si>
  <si>
    <t>2025-01-08 14:17:39</t>
  </si>
  <si>
    <t>SD-851-266381-6044-1095</t>
  </si>
  <si>
    <t>SD-057-250108-065429-2912</t>
  </si>
  <si>
    <t>2025-01-08 14:17:18</t>
  </si>
  <si>
    <t>普通区域-高密市-道乡自然村-13406679238-200M-宽带上网投诉-次数0-20250108141632X992502152</t>
  </si>
  <si>
    <t>2025-01-09 15:18:00</t>
  </si>
  <si>
    <t>20250108141632X992502152</t>
  </si>
  <si>
    <t xml:space="preserve">【农村网络投诉】流程受理流水号：20250108141534134066792381097599
客户号码:13406679238
客户姓名:闫**
投诉地市:潍坊
来话流水:2025010814151020620804522
宽带账号:13406679238
宽带账号归属地市:潍坊
宽带账号归属区县:高密市
故障地址:潍坊高密市密水街道道乡道乡自然村高密道乡扩容严方友4号箱*********
联系电话:13406679238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故障细类:宽带无法上网
携转原因:
故障时间:2025-01-08 14:16:21
具体故障现象:光猫亮红灯，
客户其他诉求:
</t>
  </si>
  <si>
    <t>2025-01-08 14:21:50</t>
  </si>
  <si>
    <t>2025-01-08 14:22:11</t>
  </si>
  <si>
    <t>SD-057-250108-089265-383</t>
  </si>
  <si>
    <t>2025-01-08 08:57:36</t>
  </si>
  <si>
    <t>80+银卡-普通区域-奎文区-仁和家园-13405363446-1000M-宽带延伸服务-次数0-202501080000114855</t>
  </si>
  <si>
    <t>202501080000114855</t>
  </si>
  <si>
    <t xml:space="preserve">202501080000114855#【已关注中国移动10086微信公众号】流程受理流水号：20250108085634134053634461008045
客户号码:13405363446
客户姓名:刘**
投诉地市:潍坊
来话流水:2025010808542791020827649
宽带账号:13405363446
宽带账号归属地市:潍坊
宽带账号归属区县:高新
故障地址:潍坊高新高新城区志远路仁和家园25号楼*********
联系电话:13405363446
联系人:先生/女士
工单紧急程度:一般
是否有升级投诉倾向:否
是否重复投诉:否
是否携转意向:否
是否投诉倾向:否
是否智能网关:智能网关
当前是否在线:是
接入方式:FTTH
是否质差终端:无质差信息
光功率:-20.04
故障大类:宽带/电视
故障细类:宽带延伸服务
携转原因:
故障时间:2025-01-08 08:54:53
具体故障现象:需要更改密码，调测路由器，要求马上处理
</t>
  </si>
  <si>
    <t>2025-01-08 09:00:59</t>
  </si>
  <si>
    <t>2025-01-08 09:01:21</t>
  </si>
  <si>
    <t>SD-057-250108-387052-307</t>
  </si>
  <si>
    <t>2025-01-08 08:50:42</t>
  </si>
  <si>
    <t>普通区域-安丘市-安丘华阳小区-13468479396-300M-宽带上网投诉-次数0-20250108084910X350509206</t>
  </si>
  <si>
    <t>20250108084910X350509206</t>
  </si>
  <si>
    <t xml:space="preserve">流程受理流水号：20250108084817134684793961005594
客户号码:13468479396
客户姓名:周**
投诉地市:潍坊
来话流水:2025010808452762320841880
宽带账号:13468479396
宽带账号归属地市:潍坊
宽带账号归属区县:安丘市
故障地址:潍坊安丘市关王镇安阳路华阳小区3号楼501
联系电话:13468479396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08:48:16
具体故障现象:打不开网页，
客户其他诉求:
</t>
  </si>
  <si>
    <t>2025-01-08 09:08:19</t>
  </si>
  <si>
    <t>2025-01-08 09:09:01</t>
  </si>
  <si>
    <t>SD-057-250108-813047-1501</t>
  </si>
  <si>
    <t>2025-01-08 11:15:57</t>
  </si>
  <si>
    <t>【调研】-普通区域-奎文区-中海大观天下二期-18765713130-200M-业务受理宽带-次数0-202501080000262567</t>
  </si>
  <si>
    <t>2025-01-09 11:16:00</t>
  </si>
  <si>
    <t>202501080000262567</t>
  </si>
  <si>
    <t>202501080000262567#【已关注中国移动10086微信公众号】 宽带账号:18765713130; 联系电话：18765713130，问题类型：此工单为群障修复工单，根据群障全量闭环修复管理要求，为确保客户网络通畅，请装维人员跟进修复网络问题，谢谢！ 
 群障标题：公告。故障描述：中海大观天下二期主叫号码：100860536.0;该号码仅供参考，请优先联系宽带账号。</t>
  </si>
  <si>
    <t>2025-01-08 11:17:32</t>
  </si>
  <si>
    <t>2025-01-08 11:17:52</t>
  </si>
  <si>
    <t>SD-852-332016-64-14868</t>
  </si>
  <si>
    <t>SD-057-250108-045687-1540</t>
  </si>
  <si>
    <t>2025-01-08 11:20:38</t>
  </si>
  <si>
    <t>普通区域-奎文区-金都时代新城-13780898222-300M-宽带上网投诉-次数0-20250108111923X363467216</t>
  </si>
  <si>
    <t>20250108111923X363467216</t>
  </si>
  <si>
    <t xml:space="preserve">流程受理流水号：20250108111858137808982221056352
客户号码:13780898222
客户姓名:王**
投诉地市:潍坊
来话流水:2025010811160401420880541
宽带账号:13780898222
账号归属区县:奎文
联系电话:13780898222
联系人:先生/女士
宽带地址:潍坊
工单紧急程度:一般
是否投诉倾向:否
是否重复投诉:否
是否携转意向:否
是否有升级投诉倾向:是
*业务名称:业务融合开机流程FTTR组网
投诉内容:手机号码：13780898222，【问题描述】客户已办理宽带业务，有开通单，要求装维尽快联系上门，请处理，谢谢。联系电话：13780898222，联系人：先生/女士，录音流水号：2025010811160401420880541。
在途开通单信息：536250105786996808，13780898222，2025-01-05 16:48:16，业务融合开机流程FTTR组网，处理中，施工预约
是否到厅:否
业务名称:业务融合开机流程FTTR组网
</t>
  </si>
  <si>
    <t>2025-01-08 11:28:24</t>
  </si>
  <si>
    <t>2025-01-08 11:28:47</t>
  </si>
  <si>
    <t>SD-851-314944-10433-29360</t>
  </si>
  <si>
    <t>SD-057-250108-029873-2825</t>
  </si>
  <si>
    <t>2025-01-08 14:06:21</t>
  </si>
  <si>
    <t>普通区域-昌乐县-常家庄自然村-13863629521-1000M-业务受理宽带-次数0-202501080000388804</t>
  </si>
  <si>
    <t>202501080000388804</t>
  </si>
  <si>
    <t>202501080000388804#【已关注中国移动10086微信公众号】 宽带账号:13863629521; 联系电话：13863629521，问题类型：此工单为群障修复工单，根据群障全量闭环修复管理要求，为确保客户网络通畅，请装维人员跟进修复网络问题，谢谢！ 
 群障标题：公告。故障描述：潍坊昌乐县常家庄自然村光缆故障，预估24小时恢复，请帮忙拦截,如有需要请联系片区装维师傅岳作涛15706307176主叫号码：13863629521.0;该号码仅供参考，请优先联系宽带账号。</t>
  </si>
  <si>
    <t>2025-01-08 14:32:11</t>
  </si>
  <si>
    <t>2025-01-08 14:35:03</t>
  </si>
  <si>
    <t>SD-851-255839-6008-7261</t>
  </si>
  <si>
    <t>SD-057-250108-587213-2821</t>
  </si>
  <si>
    <t>2025-01-08 14:06:09</t>
  </si>
  <si>
    <t>FTTR-普通区域-青州市-大益华府二期-16652834667-1000M-业务受理宽带-次数0-202501080000388514</t>
  </si>
  <si>
    <t>202501080000388514</t>
  </si>
  <si>
    <t>202501080000388514# 宽带账号:16652834667; 联系电话：16652834667，问题类型：此工单为群障修复工单，根据群障全量闭环修复管理要求，为确保客户网络通畅，请装维人员跟进修复网络问题，谢谢！ 
 群障标题：公告。故障描述：大益华府二期主叫号码：15753573757.0;该号码仅供参考，请优先联系宽带账号。</t>
  </si>
  <si>
    <t>2025-01-08 14:14:38</t>
  </si>
  <si>
    <t>SD-851-247130-725-18292</t>
  </si>
  <si>
    <t>SD-057-250108-724853-1103</t>
  </si>
  <si>
    <t>2025-01-08 10:23:12</t>
  </si>
  <si>
    <t>80+普通-普通区域-昌乐县-刘家营自然村-15953622299-300M-宽带上网投诉-次数0-20250108102148X908169296</t>
  </si>
  <si>
    <t>20250108102148X908169296</t>
  </si>
  <si>
    <t xml:space="preserve">【农村网络投诉】流程受理流水号：20250108102103159536222991036623
客户号码:15953622299
客户姓名:高**
投诉地市:潍坊
来话流水:2025010810202074520828554
宽带账号:15953622299
宽带账号归属地市:潍坊
宽带账号归属区县:昌乐县
故障地址:潍坊昌乐县营丘镇刘家营刘家营自然村刘家营村K10#*********
联系电话:15953622299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10:21:14
具体故障现象:注册灯闪：屡直插紧光纤线，重启未恢复
客户其他诉求:
</t>
  </si>
  <si>
    <t>2025-01-08 10:28:26</t>
  </si>
  <si>
    <t>2025-01-08 10:28:53</t>
  </si>
  <si>
    <t>SD-057-250108-950137-1592</t>
  </si>
  <si>
    <t>2025-01-08 11:26:06</t>
  </si>
  <si>
    <t>普通区域-高密市-韩伍屯自然村-17864413678-300M-业务受理宽带-次数0-202501080000274785</t>
  </si>
  <si>
    <t>202501080000274785</t>
  </si>
  <si>
    <t>202501080000274785# 宽带账号:17864413678; 联系电话：17864413678，问题类型：此工单为群障修复工单，根据群障全量闭环修复管理要求，为确保客户网络通畅，请装维人员跟进修复网络问题，谢谢！ 
 群障标题：公告。故障描述：潍坊高密市韩伍屯自然村美丽乡村建设，预计一周修复，请帮忙拦截主叫号码：17864413678.0;该号码仅供参考，请优先联系宽带账号。</t>
  </si>
  <si>
    <t>2025-01-08 11:34:46</t>
  </si>
  <si>
    <t>2025-01-08 11:40:23</t>
  </si>
  <si>
    <t>SD-851-282536-15102-13543</t>
  </si>
  <si>
    <t>SD-057-250108-874259-2774</t>
  </si>
  <si>
    <t>2025-01-08 13:59:10</t>
  </si>
  <si>
    <t>【调研】-80+银卡-普通区域-临朐县-石河头自然村-13668662277-1000M-宽带上网投诉-次数0-20250108135709X829568152 三级督办</t>
  </si>
  <si>
    <t>20250108135709X829568152</t>
  </si>
  <si>
    <t xml:space="preserve">【农村网络投诉】流程受理流水号：20250108135338136686622771091966
客户号码:13668662277
客户姓名:王**
投诉地市:潍坊
来话流水:2025010813523575920827863
宽带账号:13668662277
宽带账号归属地市:潍坊
宽带账号归属区县:临朐县
故障地址:潍坊临朐县寺头镇人民政府石河头石河头自然村石河头村东2号箱（王宗群）*********
联系电话:13668662277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13:50:47
具体故障现象:PON灯闪，光纤线两头插紧，将弯折的位置捋直，断电重启，重新连接未恢复
客户其他诉求:
</t>
  </si>
  <si>
    <t>2025-01-08 14:00:15</t>
  </si>
  <si>
    <t>2025-01-08 14:04:13</t>
  </si>
  <si>
    <t>SD-851-301660-2335-26481</t>
  </si>
  <si>
    <t>SD-057-250108-201865-42</t>
  </si>
  <si>
    <t>2025-01-08 07:54:35</t>
  </si>
  <si>
    <t>80+银卡-普通区域-潍城区-望留华都颐年园-15949859735-1000M-宽带上网投诉-次数0-202501080000090235</t>
  </si>
  <si>
    <t>202501080000090235</t>
  </si>
  <si>
    <t>202501080000090235#【已关注中国移动10086微信公众号】流程受理流水号：20250108075403159498597351000197
客户号码:15949859735
客户姓名:王*
投诉地市:潍坊
来话流水:2025010807523058820836398
宽带账号:15949859735
宽带账号归属地市:潍坊
宽带账号归属区县:潍城区
故障地址:潍坊潍城区望留街道福源街望留华都颐年园1号楼*********
联系电话:13853636779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光功率:-16.73
故障大类:宽带/电视
故障细类:宽带无法上网
携转原因:
故障时间:2025-01-08 07:54:10
具体故障现象:光猫亮红灯，
客户其他诉求:
;宽带小区$[望留华都颐年园]$</t>
  </si>
  <si>
    <t>2025-01-08 08:00:39</t>
  </si>
  <si>
    <t>2025-01-08 08:02:16</t>
  </si>
  <si>
    <t>SD-851-289120-18921-29624</t>
  </si>
  <si>
    <t>SD-057-250108-405187-40</t>
  </si>
  <si>
    <t>2025-01-08 07:51:40</t>
  </si>
  <si>
    <t>【调研】-80+金卡-普通区域-奎文区-世纪花苑-13869628377-300M-宽带上网投诉-次数0-202501080000091449</t>
  </si>
  <si>
    <t>202501080000091449</t>
  </si>
  <si>
    <t>202501080000091449#【已关注中国移动10086微信公众号】流程受理流水号：20250108075011138696283771000176
客户号码:13869628377
客户姓名:刘*
投诉地市:潍坊
来话流水:2025010807494590120835557
宽带账号:13869628377
宽带账号归属地市:潍坊
宽带账号归属区县:奎文区
故障地址:潍坊奎文区东关街道福寿街四平路世纪花苑9号楼*********
联系电话:13869628377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07:51:14
具体故障现象:光猫亮红灯，
客户其他诉求:
;宽带小区$[世纪花苑]$</t>
  </si>
  <si>
    <t>2025-01-08 07:58:34</t>
  </si>
  <si>
    <t>2025-01-08 07:58:55</t>
  </si>
  <si>
    <t>2025-01-08 10:26:54</t>
  </si>
  <si>
    <t>普通区域-奎文区-恒大名都-13791896837-300M-业务受理宽带-次数0-202501080000209413 一级督办</t>
  </si>
  <si>
    <t>202501080000209413</t>
  </si>
  <si>
    <t>2025-01-08 10:29:19</t>
  </si>
  <si>
    <t>2025-01-08 10:31:05</t>
  </si>
  <si>
    <t>SD-057-250108-975241-1517</t>
  </si>
  <si>
    <t>2025-01-08 11:17:14</t>
  </si>
  <si>
    <t>【追1】【调研】-80+金卡-(目标)普通区域-奎文区-爱丽舍-15169541100-1000M-宽带上网投诉-次数0-20250108111632X192548377</t>
  </si>
  <si>
    <t>20250108111632X192548377</t>
  </si>
  <si>
    <t xml:space="preserve">流程受理流水号：20250108111224151695411001054109
客户号码:15169541100
客户姓名:解**
投诉地市:潍坊
来话流水:2025010811113221320813498
宽带账号:15169541100
宽带账号归属地市:潍坊
宽带账号归属区县:奎文区
故障地址:潍坊奎文区北苑街道鸢飞路爱丽舍1号楼*********
联系电话:15169541100
联系人:女士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故障时间:2025-01-08 11:14:32
具体故障现象:光猫灯正常但电脑手机无法上网
客户其他诉求:
</t>
  </si>
  <si>
    <t>2025-01-08 11:32:41</t>
  </si>
  <si>
    <t>SD-852-251108-96-12384</t>
  </si>
  <si>
    <t>SD-057-250108-087245-1541</t>
  </si>
  <si>
    <t>2025-01-08 11:20:39</t>
  </si>
  <si>
    <t>【调研】-普通区域-诸城市-名门世家-15006678688-300M-宽带上网投诉-次数0-202501080000264070</t>
  </si>
  <si>
    <t>202501080000264070</t>
  </si>
  <si>
    <t xml:space="preserve">202501080000264070#宽带账号：15006678688；宽带地址：潍坊诸城市龙都街道兴华路名门世家名门世家1号楼；客户来电反馈移动高清无法观看，遥控器无法正常使用，客户无法配合线上指导，要求师傅上门，请协助处理，谢谢！联系电话：15006678688；联系人：先生；来电流水：2025010811055674920828926。 
</t>
  </si>
  <si>
    <t>2025-01-08 11:34:19</t>
  </si>
  <si>
    <t>2025-01-08 11:34:42</t>
  </si>
  <si>
    <t>SD-851-330238-4640-4568</t>
  </si>
  <si>
    <t>SD-057-250108-790241-1538</t>
  </si>
  <si>
    <t>2025-01-08 11:20:34</t>
  </si>
  <si>
    <t>【调研】-80+银卡-普通区域-潍城区-柳北村自然村-18953694666-500M-宽带上网投诉-次数0-20250108111818X298015746</t>
  </si>
  <si>
    <t>20250108111818X298015746</t>
  </si>
  <si>
    <t xml:space="preserve">【农村网络投诉】流程受理流水号：20250108111751189536946661056026
客户号码:18953694666
客户姓名:刘**
投诉地市:潍坊
来话流水:2025010811171147320897300
宽带账号:18953694666
宽带账号归属地市:潍坊
宽带账号归属区县:潍城区
故障地址:潍坊潍城区望留街道柳北村柳北村自然村18#西数第4条胡同北数第8排东户*********
联系电话:18953694666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11:17:58
具体故障现象:光猫亮红灯，
客户其他诉求:请处理，谢谢！
</t>
  </si>
  <si>
    <t>2025-01-08 11:21:24</t>
  </si>
  <si>
    <t>2025-01-08 11:21:41</t>
  </si>
  <si>
    <t>SD-057-250108-560932-1575</t>
  </si>
  <si>
    <t>2025-01-08 11:25:11</t>
  </si>
  <si>
    <t>【调研】-80+银卡-普通区域-寿光市-弥河玉城瑞苑（含弥河玉城玉苑）-15006697117-1000M-宽带上网投诉-次数0-202501080000272358</t>
  </si>
  <si>
    <t>202501080000272358</t>
  </si>
  <si>
    <t>202501080000272358#宽带账号：15006697117；宽带地址：潍坊寿光市圣城街道圣阳街弥河玉城瑞苑11号楼*********；客户来电反映宽带卡顿，客户要求师傅上门，请协助处理，谢谢！联系电话：15006697117；联系人：先生/女士；来电流水：2025010811230183720885357</t>
  </si>
  <si>
    <t>2025-01-08 11:39:50</t>
  </si>
  <si>
    <t>2025-01-08 11:40:24</t>
  </si>
  <si>
    <t>SD-851-240883-6323-27161</t>
  </si>
  <si>
    <t>SD-057-250108-216584-2293</t>
  </si>
  <si>
    <t>2025-01-08 12:46:19</t>
  </si>
  <si>
    <t>普通区域-青州市-前黄马村-15953611725-300M-业务受理宽带-次数0-202501080000336729</t>
  </si>
  <si>
    <t>202501080000336729</t>
  </si>
  <si>
    <t>202501080000336729# 宽带账号:15953611725; 联系电话：15953611725，问题类型：此工单为群障修复工单，根据群障全量闭环修复管理要求，为确保客户网络通畅，请装维人员跟进修复网络问题，谢谢！ 
 群障标题：公告。故障描述：潍坊青州市前黄马村主缆故障，预估24小时恢复，请帮忙拦截。主叫号码：15953611725.0;该号码仅供参考，请优先联系宽带账号。</t>
  </si>
  <si>
    <t>2025-01-08 12:58:38</t>
  </si>
  <si>
    <t>2025-01-08 12:58:58</t>
  </si>
  <si>
    <t>SD-057-250108-659143-2833</t>
  </si>
  <si>
    <t>2025-01-08 14:07:50</t>
  </si>
  <si>
    <t>(目标)普通区域-高密市-市委1号宿舍-13475651827-200M-宽带上网投诉-次数0-202501080000388179</t>
  </si>
  <si>
    <t>2025-01-09 15:08:00</t>
  </si>
  <si>
    <t>202501080000388179</t>
  </si>
  <si>
    <t>202501080000388179#宽带账号：13475651827；宽带地址：潍坊高密市醴泉街道顺河路市委1号宿舍1号楼*********
；客户来电反映宽带无法上网/，客户不配合排障，要求上门，请协助处理，谢谢！联系电话：18765686525来电流水2025010814045588820870912</t>
  </si>
  <si>
    <t>2025-01-08 14:11:26</t>
  </si>
  <si>
    <t>2025-01-08 14:12:13</t>
  </si>
  <si>
    <t>SD-057-250108-072531-352</t>
  </si>
  <si>
    <t>2025-01-08 08:56:14</t>
  </si>
  <si>
    <t>【调研】-普通区域-寿光市-浮桥社区-13854490030-300M-宽带上网投诉-次数0-202501080000114048</t>
  </si>
  <si>
    <t>202501080000114048</t>
  </si>
  <si>
    <t xml:space="preserve">202501080000114048#流程受理流水号：20250108085415138544900301007362
客户号码:13854490030
客户姓名:王**
投诉地市:潍坊
来话流水:2025010808533752920819211
宽带账号:13854490030
宽带账号归属地市:潍坊
宽带账号归属区县:寿光市
故障地址:潍坊寿光市寒桥镇浮桥村三友圣锦花园20号楼*********
联系电话:15095111718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光功率:-20.65
故障大类:宽带/电视
故障细类:宽带无法上网
携转原因:
故障时间:2025-01-08 08:54:19
具体故障现象:打不开网页，
客户其他诉求:客户侧为质差终端，要求上门更换终端并一并处理故障问题。
</t>
  </si>
  <si>
    <t>2025-01-08 09:00:12</t>
  </si>
  <si>
    <t>2025-01-08 09:00:36</t>
  </si>
  <si>
    <t>SD-057-250108-865479-1570</t>
  </si>
  <si>
    <t>2025-01-08 11:24:26</t>
  </si>
  <si>
    <t>80+普通-普通区域-青州市-高庙村-15963640386-200M-宽带延伸服务-次数0-202501080000271486</t>
  </si>
  <si>
    <t>2025-01-09 11:25:00</t>
  </si>
  <si>
    <t>202501080000271486</t>
  </si>
  <si>
    <t xml:space="preserve">202501080000271486#流程受理流水号：20250108112403159636403861057995
客户号码:15963640386
客户姓名:高**
投诉地市:潍坊
来话流水:2025010811230064420885056
宽带账号:15963640386
宽带账号归属地市:潍坊
宽带账号归属区县:青州市
故障地址:潍坊青州市邵庄镇高庙村高庙村6号箱（庞威）*********
联系电话:15966172386
联系人:先生/女士
工单紧急程度:一般
是否有升级投诉倾向:否
是否重复投诉:否
是否携转意向:否
是否投诉倾向:否
是否智能网关:智能网关
当前是否在线:是
接入方式:FTTH
是否质差终端:无质差信息
光功率:-22.83
故障大类:宽带/电视
故障细类:宽带延伸服务
携转原因:
故障时间:2025-01-08 11:22:33
具体故障现象:重新布置网线，
</t>
  </si>
  <si>
    <t>2025-01-08 11:28:36</t>
  </si>
  <si>
    <t>2025-01-08 11:33:16</t>
  </si>
  <si>
    <t>SD-851-276173-12134-18909</t>
  </si>
  <si>
    <t>SD-057-250108-598617-1615</t>
  </si>
  <si>
    <t>2025-01-08 11:28:13</t>
  </si>
  <si>
    <t>80+普通-普通区域-寿光市-西黑冢子前-18263657273-1000M-宽带上网投诉-次数0-202501080000275994</t>
  </si>
  <si>
    <t>202501080000275994</t>
  </si>
  <si>
    <t>202501080000275994#18263657273客户来电反映宽带和 电视无法正常使用，家中老人，无法提供具体情况，请尽快协助处理，谢谢  联系人：女士先生 联系电话：18263657273   流水2025010811234357920895792</t>
  </si>
  <si>
    <t>2025-01-08 11:48:14</t>
  </si>
  <si>
    <t>2025-01-08 11:48:42</t>
  </si>
  <si>
    <t>SD-851-298356-6539-7883</t>
  </si>
  <si>
    <t>SD-057-250108-471620-1580</t>
  </si>
  <si>
    <t>2025-01-08 11:25:45</t>
  </si>
  <si>
    <t>80+普通-普通区域-寿光市-寿光文苑小区二-15165699570-300M-业务受理宽带-次数0-202501080000274197</t>
  </si>
  <si>
    <t>202501080000274197</t>
  </si>
  <si>
    <t>202501080000274197# 宽带账号:15165699570; 联系电话：15165699570，问题类型：此工单为群障修复工单，根据群障全量闭环修复管理要求，为确保客户网络通畅，请装维人员跟进修复网络问题，谢谢！ 
 群障标题：公告。故障描述：主干光纤断或OLT检测不到预期的光信号（LOS）主叫号码：15165699570.0;该号码仅供参考，请优先联系宽带账号。</t>
  </si>
  <si>
    <t>2025-01-08 11:33:56</t>
  </si>
  <si>
    <t>SD-852-340025-1383-7435</t>
  </si>
  <si>
    <t>SD-057-250108-863921-2882</t>
  </si>
  <si>
    <t>2025-01-08 14:14:51</t>
  </si>
  <si>
    <t>【调研】-(目标)普通区域-滨海-寿春园北区-15095162765-1000M-宽带上网投诉-次数0-202501080000396309</t>
  </si>
  <si>
    <t>202501080000396309</t>
  </si>
  <si>
    <t xml:space="preserve">202501080000396309#【已关注中国移动10086微信公众号】流程受理流水号：20250108141341150951627651097100
客户号码:15095162765
客户姓名:李*
投诉地市:潍坊
来话流水:2025010814131545520879419
宽带账号:15095162765
宽带账号归属地市:潍坊
宽带账号归属区县:滨海
故障地址:潍坊滨海大家洼街道华安路寿春园北区19号箱（6号楼2单元）*********
联系电话:15095162765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故障细类:移动高清电视故障
携转原因:
故障时间:2025-01-08 14:14:19
魔百和单播/组播:单播
具体故障现象:电视机提示无信号，
客户其他诉求:客户侧为质差终端，要求上门更换终端并一并处理故障问题。
</t>
  </si>
  <si>
    <t>2025-01-08 14:17:08</t>
  </si>
  <si>
    <t>2025-01-08 14:19:10</t>
  </si>
  <si>
    <t>SD-851-253262-9596-4740</t>
  </si>
  <si>
    <t>SD-057-250108-185742-2901</t>
  </si>
  <si>
    <t>2025-01-08 14:16:20</t>
  </si>
  <si>
    <t>普通区域--null--宽带上网投诉-次数1-202501070000194417</t>
  </si>
  <si>
    <t>2025-01-09 15:17:00</t>
  </si>
  <si>
    <t>2025-01-08 15:45:48</t>
  </si>
  <si>
    <t>SD-057-250108-976143-2922</t>
  </si>
  <si>
    <t>2025-01-08 14:19:49</t>
  </si>
  <si>
    <t>【重投】-(目标)普通区域-青州市-杨姑桥商业街-18364605603-300M-宽带上网投诉-次数0-202501080000398828</t>
  </si>
  <si>
    <t>202501080000398828</t>
  </si>
  <si>
    <t xml:space="preserve">202501080000398828#宽带账号：18364605603；宽带地址：潍坊青州市黄楼街道杨姑桥村杨姑桥商业街扩容8号箱；客户来电反映移动高清无法观看，客户无法配合线上指导/客户不配合排障，要求去家里，请协助处理，谢谢！联系电话：18364605603；联系人：女士；来电流水：2025010814132841320882209。
</t>
  </si>
  <si>
    <t>2025-01-08 14:35:53</t>
  </si>
  <si>
    <t>2025-01-08 14:36:22</t>
  </si>
  <si>
    <t>SD-057-250108-497521-2896</t>
  </si>
  <si>
    <t>2025-01-08 14:16:13</t>
  </si>
  <si>
    <t>【重投】-普通区域-高密市-前宋戈庄自然村-15953658485-300M-宽带上网投诉-次数0-202501080000396189</t>
  </si>
  <si>
    <t>202501080000396189</t>
  </si>
  <si>
    <t>202501080000396189#宽带账号：15953658485；联系电话：15953658485宽带地址：潍坊高密市井沟镇；客户来电反映网络不能用，线上指导无法配合操作，要求上门处理, 来电流水：2025010814124382720872437</t>
  </si>
  <si>
    <t>2025-01-08 14:21:48</t>
  </si>
  <si>
    <t>2025-01-08 14:22:10</t>
  </si>
  <si>
    <t>SD-057-250108-683251-390</t>
  </si>
  <si>
    <t>2025-01-08 08:58:19</t>
  </si>
  <si>
    <t>80+银卡-普通区域-高密市-安河村自然村-15863422567-200M-宽带上网投诉-次数0-202501080000114205</t>
  </si>
  <si>
    <t>2025-01-09 09:59:00</t>
  </si>
  <si>
    <t>202501080000114205</t>
  </si>
  <si>
    <t xml:space="preserve">202501080000114205#15863422567客户来电反映电视信号不好，系统显示质差路由器，经线上排障未恢复，要求维修人员上门维修，请尽快协助处理，谢谢  联系人：先生 联系电话：本机     流水：2025010808561262720844857
</t>
  </si>
  <si>
    <t>2025-01-08 09:01:27</t>
  </si>
  <si>
    <t>2025-01-08 09:04:05</t>
  </si>
  <si>
    <t>SD-057-250108-892671-354</t>
  </si>
  <si>
    <t>2025-01-08 08:56:22</t>
  </si>
  <si>
    <t>(目标)普通区域-临朐县-颐轩学府-13853643213-100M-宽带上网投诉-次数0-202501080000111190</t>
  </si>
  <si>
    <t>2025-01-09 09:57:00</t>
  </si>
  <si>
    <t>202501080000111190</t>
  </si>
  <si>
    <t>202501080000111190#宽带账号：13853643213；
宽带地址：潍坊临朐县城关街道朐山路颐轩学府6号楼*********；
客户来电反映移动高清无法观看，客户不配合排障，要求师傅上门，请协助处理，谢谢！
联系电话：15854882456；联系人：先生；来电流水：2025010808542669720827436。</t>
  </si>
  <si>
    <t>2025-01-08 09:00:07</t>
  </si>
  <si>
    <t>2025-01-08 09:00:23</t>
  </si>
  <si>
    <t>SD-057-250108-061329-1561</t>
  </si>
  <si>
    <t>2025-01-08 11:23:17</t>
  </si>
  <si>
    <t>【调研】-80+普通-普通区域-寿光市-国土花园-18764629234-500M-宽带上网投诉-次数0-20250108112223X543340384</t>
  </si>
  <si>
    <t>20250108112223X543340384</t>
  </si>
  <si>
    <t xml:space="preserve">流程受理流水号：20250108112128187646292341057189
客户号码:18764629234
客户姓名:张**
投诉地市:潍坊
来话流水:2025010811211668420859143
宽带账号:18764629234
宽带账号归属地市:潍坊
宽带账号归属区县:寿光市
故障地址:潍坊寿光市圣城街道银海路国土花园5号楼*********
联系电话:18764629234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11:22:02
具体故障现象:PON灯闪，
客户其他诉求:
</t>
  </si>
  <si>
    <t>2025-01-08 11:31:01</t>
  </si>
  <si>
    <t>2025-01-08 11:31:23</t>
  </si>
  <si>
    <t>SD-851-276629-40899-2135</t>
  </si>
  <si>
    <t>SD-057-250108-189736-2305</t>
  </si>
  <si>
    <t>2025-01-08 12:48:53</t>
  </si>
  <si>
    <t>80+银卡-普通区域-昌邑市-蔺家庄自然村-13606467670-200M-魔百和投诉-次数0-202501080000339952</t>
  </si>
  <si>
    <t>202501080000339952</t>
  </si>
  <si>
    <t>202501080000339952#流程受理流水号：20250108124757136064676701079043
客户号码:13606467670
客户姓名:蔺**
投诉地市:潍坊
来话流水:2025010812460332520883416
宽带账号:13606467670
宽带账号归属地市:潍坊
宽带账号归属区县:昌邑市
故障地址:潍坊昌邑市李家埠镇蔺家庄村蔺家庄自然村2号箱张志华*********
联系电话:13606467670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故障大类:电视
故障细类:移动高清电视故障(专席)
携转原因:
故障时间:2025-01-08 12:48:11
魔百和单播/组播:单播
具体故障现象:电视机提示无信号，机顶盒不亮灯，换插座检查插排未恢复，电源线插紧，请处理，谢谢
客户其他诉求:
魔百和单/组播：单播;宽带小区$[蔺家庄自然村]$</t>
  </si>
  <si>
    <t>2025-01-08 12:54:53</t>
  </si>
  <si>
    <t>2025-01-08 12:55:10</t>
  </si>
  <si>
    <t>SD-851-266614-22042-27768</t>
  </si>
  <si>
    <t>SD-057-250108-380764-2794</t>
  </si>
  <si>
    <t>2025-01-08 14:03:24</t>
  </si>
  <si>
    <t>【调研】-80+普通-普通区域-青州市-大益华府-15963455646-200M-宽带上网投诉-次数0-202501080000387549</t>
  </si>
  <si>
    <t>2025-01-09 15:04:00</t>
  </si>
  <si>
    <t>202501080000387549</t>
  </si>
  <si>
    <t>202501080000387549#流程受理流水号：20250108140247159634556461094187
客户号码:15963455646
客户姓名:陶**
投诉地市:潍坊
来话流水:2025010814021943020838423
宽带账号:15963455646
宽带账号归属地市:潍坊
宽带账号归属区县:青州市
故障地址:潍坊青州市云门山街道昭德南路大益华府33号楼*********
联系电话:15963455646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故障时间:2025-01-08 13:59:51
具体故障现象:网线断开
客户其他诉求:
;宽带小区$[大益华府]$</t>
  </si>
  <si>
    <t>2025-01-08 14:19:35</t>
  </si>
  <si>
    <t>2025-01-08 14:21:24</t>
  </si>
  <si>
    <t>SD-851-250592-4085-16636</t>
  </si>
  <si>
    <t>SD-057-250108-104627-1143</t>
  </si>
  <si>
    <t>2025-01-08 10:27:31</t>
  </si>
  <si>
    <t>普通区域-青州市-世纪星城-18866798595-300M-业务受理宽带-次数0-202501080000208168</t>
  </si>
  <si>
    <t>202501080000208168</t>
  </si>
  <si>
    <t>202501080000208168#【已关注中国移动10086微信公众号】 宽带账号:18866798595; 联系电话：18866798595，问题类型：此工单为群障修复工单，根据群障全量闭环修复管理要求，为确保客户网络通畅，请装维人员跟进修复网络问题，谢谢！ 
 群障标题：公告。故障描述：潍坊青州市世纪星城光缆故障，预估24小时恢复，请帮忙拦截,如有需要请联系片区装维师傅魏守波15706307630主叫号码：18866798595.0;该号码仅供参考，请优先联系宽带账号。</t>
  </si>
  <si>
    <t>2025-01-08 10:32:58</t>
  </si>
  <si>
    <t>2025-01-08 10:33:26</t>
  </si>
  <si>
    <t>SD-851-324426-2257-11504</t>
  </si>
  <si>
    <t>SD-057-250108-261874-1078</t>
  </si>
  <si>
    <t>2025-01-08 10:20:02</t>
  </si>
  <si>
    <t>普通区域-寒亭区-南港涘村自然村-13869688701-300M-宽带上网投诉-次数0-20250108101711X631187356</t>
  </si>
  <si>
    <t>20250108101711X631187356</t>
  </si>
  <si>
    <t xml:space="preserve">【农村网络投诉】流程受理流水号：20250108101606138696887011034919
客户号码:13869688701
客户姓名:孙**
投诉地市:潍坊
来话流水:2025010810145054820842094
宽带账号:13869688701
宽带账号归属地市:潍坊
宽带账号归属区县:寒亭区
故障地址:潍坊寒亭区朱里镇北港涘村北港涘村自然村北港涘村村委西南北街北二18号箱李克亮*********
联系电话:13475762678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10:16:35
具体故障现象:光猫亮红灯，
客户其他诉求:
</t>
  </si>
  <si>
    <t>2025-01-08 10:22:11</t>
  </si>
  <si>
    <t>2025-01-08 10:23:08</t>
  </si>
  <si>
    <t>SD-057-250108-032485-309</t>
  </si>
  <si>
    <t>2025-01-08 08:50:47</t>
  </si>
  <si>
    <t>普通区域-奎文区-鑫叶小区-15094953543-300M-魔百和投诉-次数0-20250108084921X361018931</t>
  </si>
  <si>
    <t>20250108084921X361018931</t>
  </si>
  <si>
    <t>流程受理流水号：20250108084337150949535431004214
客户号码:15094953543
客户姓名:王**
投诉地市:潍坊
来话流水:2025010808483393420870398
宽带账号:15094953543
宽带账号归属地市:潍坊
宽带账号归属区县:奎文区
故障地址:潍坊奎文区廿里堡街道文化路鑫叶小区10号楼*********
联系电话:15094953543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故障细类:移动高清电视故障(专席)
携转原因:
故障时间:2025-01-08 08:50:48
魔百和单播/组播:组播
具体故障现象:电视机提示无信号，
客户其他诉求:
魔百和单/组播：组播</t>
  </si>
  <si>
    <t>2025-01-08 08:52:22</t>
  </si>
  <si>
    <t>2025-01-08 08:53:00</t>
  </si>
  <si>
    <t>SD-057-250108-730819-392</t>
  </si>
  <si>
    <t>2025-01-08 08:58:32</t>
  </si>
  <si>
    <t>普通区域-奎文区-公交车站宿舍-13280782218-1000M-业务受理宽带-次数0-202501080000113825</t>
  </si>
  <si>
    <t>202501080000113825</t>
  </si>
  <si>
    <t xml:space="preserve">202501080000113825#流程受理流水号：20250108085707132807822181008192
客户号码:13280782218
客户姓名:刘**
投诉地市:潍坊
来话流水:2025010808553370520838534
宽带账号:13280782218
宽带账号归属地市:潍坊
宽带账号归属区县:奎文区
故障地址:潍坊奎文区潍州路街道道口路丁家道口小区铁路宿舍2号楼*********
联系电话:13280782218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故障大类:线上义诊(宽带外呼排障)
故障细类:网速慢/上网掉线
携转原因:
故障时间:2025-01-08 08:58:42
具体故障现象:提示网络无法连接，
客户其他诉求:
</t>
  </si>
  <si>
    <t>2025-01-08 09:03:17</t>
  </si>
  <si>
    <t>2025-01-08 09:03:55</t>
  </si>
  <si>
    <t>SD-852-319816-201-19586</t>
  </si>
  <si>
    <t>SD-057-250108-342865-1504</t>
  </si>
  <si>
    <t>2025-01-08 11:16:09</t>
  </si>
  <si>
    <t>普通区域-寿光市-寿光文苑小区二-13516389744-300M-业务受理宽带-次数0-202501080000265243</t>
  </si>
  <si>
    <t>202501080000265243</t>
  </si>
  <si>
    <t>202501080000265243# 宽带账号:13516389744; 联系电话：13516389744，问题类型：此工单为群障修复工单，根据群障全量闭环修复管理要求，为确保客户网络通畅，请装维人员跟进修复网络问题，谢谢！ 
 群障标题：告警。故障标题：主干光纤断或OLT检测不到预期的光信号（LOS）主叫号码：15553605444.0;该号码仅供参考，请优先联系宽带账号。</t>
  </si>
  <si>
    <t>2025-01-08 11:35:22</t>
  </si>
  <si>
    <t>2025-01-08 11:35:43</t>
  </si>
  <si>
    <t>SD-851-340138-10530-7607</t>
  </si>
  <si>
    <t>SD-057-250108-145239-1460</t>
  </si>
  <si>
    <t>2025-01-08 11:10:27</t>
  </si>
  <si>
    <t>【调研】-80+银卡-普通区域-诸城市-岚上自然村-15069673933-300M-宽带上网投诉-次数0-202501080000248982</t>
  </si>
  <si>
    <t>202501080000248982</t>
  </si>
  <si>
    <t>202501080000248982#宽带账号15069673933；宽带地址潍坊诸城市贾悦镇岚上岚上自然村岚上村东路北；客户来电反映电视机无法观看，经查询客户侧为质差机顶盒，请协助上门更换终端并一并处理故障问题，谢谢！联系电话15069673933；联系人：先生；来电流水：。 2025010811001880920843858</t>
  </si>
  <si>
    <t>2025-01-08 11:22:07</t>
  </si>
  <si>
    <t>2025-01-08 11:22:34</t>
  </si>
  <si>
    <t>SD-851-249148-27398-22451</t>
  </si>
  <si>
    <t>SD-057-250108-274391-1591</t>
  </si>
  <si>
    <t>80+银卡-普通区域-寿光市-领世郡小区-15564636478-1000M-宽带上网投诉-次数0-20250108112400X640252469</t>
  </si>
  <si>
    <t>20250108112400X640252469</t>
  </si>
  <si>
    <t xml:space="preserve">流程受理流水号：20250108112159155646364781057358
客户号码:15564636478
客户姓名:杨**
投诉地市:潍坊
来话流水:2025010811210956320857404
宽带账号:15564636478
宽带账号归属地市:潍坊
宽带账号归属区县:寿光市
故障地址:潍坊寿光市圣城街道农圣街领世郡小区A4号楼*********
联系电话:15564636478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光功率:-16.59
故障大类:宽带/电视
故障细类:网速慢/上网掉线(专席)
携转原因:
故障时间:2025-01-08 11:22:08
具体故障现象:网速慢卡顿，千兆路由器，已重启
客户其他诉求:
</t>
  </si>
  <si>
    <t>2025-01-08 11:45:04</t>
  </si>
  <si>
    <t>2025-01-08 11:45:29</t>
  </si>
  <si>
    <t>SD-851-297410-14354-4059</t>
  </si>
  <si>
    <t>SD-057-250108-269413-2838</t>
  </si>
  <si>
    <t>2025-01-08 14:08:05</t>
  </si>
  <si>
    <t>普通区域-潍城区-汇轩名城-18366372541-1000M-宽带上网投诉-次数0-20250108140643X403164345</t>
  </si>
  <si>
    <t>20250108140643X403164345</t>
  </si>
  <si>
    <t xml:space="preserve">流程受理流水号：20250108140603183663725411095115
客户号码:18366372541
客户姓名:刘**
投诉地市:潍坊
来话流水:2025010814041360920861878
宽带账号:18366372541
宽带账号归属地市:潍坊
宽带账号归属区县:潍城区
故障地址:潍坊潍城区南关街道安顺路汇轩名城11号楼*********
联系电话:18366372541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光功率:-17.64
故障大类:宽带/电视
故障细类:网速慢/上网掉线(专席)
携转原因:
故障时间:2025-01-08 14:06:24
具体故障现象:网速慢卡顿，
客户其他诉求:请审核谢谢
</t>
  </si>
  <si>
    <t>2025-01-08 14:25:05</t>
  </si>
  <si>
    <t>2025-01-08 14:25:21</t>
  </si>
  <si>
    <t>SD-851-284208-2922-23440</t>
  </si>
  <si>
    <t>SD-057-250108-308147-2300</t>
  </si>
  <si>
    <t>2025-01-08 12:47:08</t>
  </si>
  <si>
    <t>80+银卡-普通区域-寿光市-西赵庙村自然村-15064450502-200M-宽带上网投诉-次数0-20250108124545X545220172</t>
  </si>
  <si>
    <t>20250108124545X545220172</t>
  </si>
  <si>
    <t xml:space="preserve">【农村网络投诉】流程受理流水号：20250108124501150644505021078463
客户号码:15064450502
客户姓名:赵**
投诉地市:潍坊
来话流水:2025010812420122320852530
宽带账号:15064450502
宽带账号归属地市:潍坊
宽带账号归属区县:寿光市
故障地址:潍坊寿光市赵庙西赵庙村
联系电话:15064450502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故障细类:宽带无法上网(专席)
携转原因:
故障时间:2025-01-08 12:45:04
具体故障现象:打不开网页，
客户其他诉求:
</t>
  </si>
  <si>
    <t>2025-01-08 12:50:24</t>
  </si>
  <si>
    <t>2025-01-08 12:50:42</t>
  </si>
  <si>
    <t>SD-851-257698-8084-18528</t>
  </si>
  <si>
    <t>SD-057-250108-986430-2231</t>
  </si>
  <si>
    <t>2025-01-08 12:40:11</t>
  </si>
  <si>
    <t>普通区域-寿光市-西黑冢子前-13964765337-300M-宽带上网投诉-次数0-202501080000333254</t>
  </si>
  <si>
    <t>202501080000333254</t>
  </si>
  <si>
    <t>202501080000333254#13964765337客户来电反映宽带无法使用，网速慢，线上排障不认可，要求维修人员上门维修，请尽快协助处理，谢谢  联系人：先生 联系电话：本机 流水：2025010812373959220818210</t>
  </si>
  <si>
    <t>2025-01-08 12:58:51</t>
  </si>
  <si>
    <t>SD-057-250108-326781-2918</t>
  </si>
  <si>
    <t>2025-01-08 14:19:32</t>
  </si>
  <si>
    <t>【重投】-80+普通-普通区域-寒亭区-翡翠郡（含锦江公馆）-15864595766-1000M-宽带上网投诉-次数0-202501080000399056</t>
  </si>
  <si>
    <t>202501080000399056</t>
  </si>
  <si>
    <t>202501080000399056#【已关注中国移动10086微信公众号】流程受理流水号：20250108141743158645957661098152
客户号码:15864595766
客户姓名:徐*
投诉地市:潍坊
来话流水:2025010814091273520826815
宽带账号:15864595766
宽带账号归属地市:潍坊
宽带账号归属区县:寒亭区
故障地址:潍坊寒亭区寒亭街道通亭街翡翠郡（含锦江公馆）锦江公馆高层1号楼*********
联系电话:15864595066
联系人:先生/女士
工单紧急程度:紧急
是否有升级投诉倾向:否
是否重复投诉:否
是否携转意向:否
是否投诉倾向:否
是否智能网关:智能网关
当前是否在线:
接入方式:
端到端诊断结果:客户侧设备问题（新增）
是否质差终端:无质差信息
光功率:-19.95
故障大类:宽带/电视
故障细类:网速慢/上网掉线(专席)
携转原因:
故障时间:2025-01-08 14:18:51
具体故障现象:网速慢：路由器连接光猫1口，位置开阔，重启未恢复，光猫自带WIFI未开启，网线支持
客户其他诉求:
;宽带小区$[翡翠郡（含锦江公馆）]$</t>
  </si>
  <si>
    <t>2025-01-08 14:23:11</t>
  </si>
  <si>
    <t>2025-01-08 14:23:48</t>
  </si>
  <si>
    <t>SD-851-313072-12524-609</t>
  </si>
  <si>
    <t>SD-057-250108-406912-1157</t>
  </si>
  <si>
    <t>2025-01-08 10:29:40</t>
  </si>
  <si>
    <t>【调研】-80+金卡-普通区域-潍城区-鲁发公园道1号-15853637700-1000M-宽带上网投诉-次数0-202501080000209057</t>
  </si>
  <si>
    <t>202501080000209057</t>
  </si>
  <si>
    <t xml:space="preserve">202501080000209057#宽带账号：15853637700；宽带地址：潍坊潍城区西关街道长松路鲁发公园道1号3号楼*；客户来电反映宽带网速很慢，要求师傅上门，请协助处理，谢谢！联系电话：15853637700*；联系人：先生；来电流水：2025010810281450620851761。 </t>
  </si>
  <si>
    <t>2025-01-08 10:31:22</t>
  </si>
  <si>
    <t>2025-01-08 10:31:55</t>
  </si>
  <si>
    <t>SD-851-319097-4287-3951</t>
  </si>
  <si>
    <t>2025-01-08 11:15:46</t>
  </si>
  <si>
    <t>80+银卡-普通区域-寿光市-前浊北村自然村-13854485385-1000M-宽带上网投诉-次数0-202501080000262500 一级督办</t>
  </si>
  <si>
    <t>202501080000262500</t>
  </si>
  <si>
    <t>2025-01-08 11:24:57</t>
  </si>
  <si>
    <t>2025-01-08 11:25:29</t>
  </si>
  <si>
    <t>SD-851-260231-7141-11076</t>
  </si>
  <si>
    <t>SD-057-250108-195237-353</t>
  </si>
  <si>
    <t>2025-01-08 08:56:18</t>
  </si>
  <si>
    <t>【调研】-80+银卡-(目标)普通区域-奎文区-九龙宫小区-18754410167-300M-宽带上网投诉-次数0-20250108085426X666382396</t>
  </si>
  <si>
    <t>20250108085426X666382396</t>
  </si>
  <si>
    <t xml:space="preserve">流程受理流水号：20250108085348187544101671007227
客户号码:18754410167
客户姓名:高**
投诉地市:潍坊
来话流水:2025010808514663220800926
宽带账号:18754410167
宽带账号归属地市:潍坊
宽带账号归属区县:高新
故障地址:潍坊高新高新城区福寿街九龙宫小区4号楼*********
联系电话:18754410167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故障细类:宽带无法上网(专席)
携转原因:
故障时间:2025-01-08 08:56:36
具体故障现象:宽带在线无法使用：网口指示灯正常，网线连接正确，外接路由器未操作恢复出厂或者换新，指导断电重启设备无效，请处理，谢谢。
客户其他诉求:
</t>
  </si>
  <si>
    <t>2025-01-08 09:03:02</t>
  </si>
  <si>
    <t>2025-01-08 09:03:27</t>
  </si>
  <si>
    <t>SD-057-250108-153640-398</t>
  </si>
  <si>
    <t>2025-01-08 08:59:12</t>
  </si>
  <si>
    <t>【调研】-普通区域-寒亭区-庆鹏国际大厦-13626369777-200M-宽带上网投诉-次数0-202501080000115926</t>
  </si>
  <si>
    <t>2025-01-09 10:00:00</t>
  </si>
  <si>
    <t>202501080000115926</t>
  </si>
  <si>
    <t xml:space="preserve">202501080000115926#流程受理流水号：20250108085834136263697771000139
客户号码:13626369777
客户姓名:徐**
投诉地市:潍坊
来话流水:2025010808581119320865185
宽带账号:13626369777
宽带账号归属地市:潍坊
宽带账号归属区县:寒亭区
故障地址:潍坊寒亭区寒亭街道幸福路庆鹏国际大厦庆鹏学府3号楼*********
联系电话:13626369777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光功率:-17.49
故障大类:宽带/电视
故障细类:宽带无法上网
携转原因:
故障时间:2025-01-08 08:59:39
具体故障现象:提示网络无法连接，
客户其他诉求:客户侧为质差终端，要求上门更换终端并一并处理故障问题。
</t>
  </si>
  <si>
    <t>2025-01-08 09:07:13</t>
  </si>
  <si>
    <t>2025-01-08 09:08:00</t>
  </si>
  <si>
    <t>SD-057-250108-027389-2761</t>
  </si>
  <si>
    <t>2025-01-08 13:56:32</t>
  </si>
  <si>
    <t>【调研】-80+银卡-普通区域-滨海-七里村西自然村（扩容5-8，5-10，5-11）-13780898517-1000M-宽带上网投诉-次数0-20250108135538X738434304</t>
  </si>
  <si>
    <t>20250108135538X738434304</t>
  </si>
  <si>
    <t xml:space="preserve">【农村网络投诉】流程受理流水号：20250108135315137808985171091872
客户号码:13780898517
客户姓名:王**
投诉地市:潍坊
来话流水:2025010813522864720826634
宽带账号:13780898517
宽带账号归属地市:潍坊
宽带账号归属区县:滨海
故障地址:潍坊滨海大家洼街道七里村西七里村西自然村新增2号箱*********
联系电话:13780898517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14:00:39
具体故障现象:PON不亮，
客户其他诉求:
</t>
  </si>
  <si>
    <t>2025-01-08 13:58:01</t>
  </si>
  <si>
    <t>2025-01-08 13:58:19</t>
  </si>
  <si>
    <t>SD-851-253129-36932-17411</t>
  </si>
  <si>
    <t>SD-057-250108-843150-2763</t>
  </si>
  <si>
    <t>2025-01-08 13:56:53</t>
  </si>
  <si>
    <t>普通区域-昌乐县-王疃-13280100087-200M-宽带延伸服务-次数0-202501080000381519</t>
  </si>
  <si>
    <t>202501080000381519</t>
  </si>
  <si>
    <t xml:space="preserve">202501080000381519#流程受理流水号：20250108135155132801000871091553
客户号码:13280100087
客户姓名:丁**
投诉地市:潍坊
来话流水:2025010813494203320896546
宽带账号:13280100087
宽带账号归属地市:潍坊
宽带账号归属区县:昌乐县
故障地址:潍坊昌乐县营丘镇王疃王疃K2号箱*********
联系电话:13280100087
联系人:先生/女士
工单紧急程度:非常紧急
是否有升级投诉倾向:否
是否重复投诉:否
是否携转意向:否
是否投诉倾向:否
是否智能网关:智能网关
当前是否在线:是
接入方式:FTTH
是否质差终端:无质差信息
光功率:-22.29
故障大类:宽带/电视
故障细类:宽带延伸服务
携转原因:
故障时间:2025-01-08 13:50:29
具体故障现象:重新布置网线，【客户要求 挪一下设备  4点要求从处理完】
</t>
  </si>
  <si>
    <t>2025-01-08 14:03:33</t>
  </si>
  <si>
    <t>SD-057-250108-812465-2739</t>
  </si>
  <si>
    <t>2025-01-08 13:55:57</t>
  </si>
  <si>
    <t>普通区域-青州市-烟厂东宿舍-15689141230-300M-业务受理宽带-次数0-202501080000379241</t>
  </si>
  <si>
    <t>202501080000379241</t>
  </si>
  <si>
    <t>202501080000379241# 宽带账号:15689141230; 联系电话：15689141230，问题类型：此工单为群障修复工单，根据群障全量闭环修复管理要求，为确保客户网络通畅，请装维人员跟进修复网络问题，谢谢！ 
 群障标题：公告。故障描述：潍坊青州市烟厂东宿舍光缆故障，预估24小时恢复，请帮忙拦截,如有需要请联系片区装维师傅魏守波15706307630主叫号码：15689141230.0;该号码仅供参考，请优先联系宽带账号。</t>
  </si>
  <si>
    <t>2025-01-08 13:58:39</t>
  </si>
  <si>
    <t>SD-851-270694-5606-5103</t>
  </si>
  <si>
    <t>SD-057-250108-592683-2753</t>
  </si>
  <si>
    <t>2025-01-08 13:56:12</t>
  </si>
  <si>
    <t>普通区域-青州市-耿文家-15165655322-100M-业务受理宽带-次数0-202501080000380070</t>
  </si>
  <si>
    <t>202501080000380070</t>
  </si>
  <si>
    <t>202501080000380070# 宽带账号:15165655322; 联系电话：15165655322，问题类型：此工单为群障修复工单，根据群障全量闭环修复管理要求，为确保客户网络通畅，请装维人员跟进修复网络问题，谢谢！ 
 群障标题：公告。故障描述：潍坊青州市耿文家光缆故障，预估24小时恢复，请帮忙拦截,如有需要请联系片区装维师傅张照明15706307670主叫号码：15165655322.0;该号码仅供参考，请优先联系宽带账号。</t>
  </si>
  <si>
    <t>2025-01-08 13:57:30</t>
  </si>
  <si>
    <t>2025-01-08 13:57:48</t>
  </si>
  <si>
    <t>SD-057-250108-907325-1131</t>
  </si>
  <si>
    <t>【重投】-80+金卡-普通区域-潍城区-杨家庄子自然村-18764633722-1000M-业务受理宽带-次数0-202501080000209746</t>
  </si>
  <si>
    <t>202501080000209746</t>
  </si>
  <si>
    <t>202501080000209746#【已关注中国移动10086微信公众号】 宽带账号:18764633722; 联系电话：18764633722，问题类型：此工单为群障修复工单，根据群障全量闭环修复管理要求，为确保客户网络通畅，请装维人员跟进修复网络问题，谢谢！ 
 群障标题：公告。故障描述：潍坊潍城区杨家庄子自然村光缆故障，预估24小时恢复，请帮忙拦截,如有需要请联系片区装维师傅刘建元15963616136主叫号码：18764633722.0;该号码仅供参考，请优先联系宽带账号。</t>
  </si>
  <si>
    <t>2025-01-08 10:28:01</t>
  </si>
  <si>
    <t>2025-01-08 10:28:24</t>
  </si>
  <si>
    <t>SD-851-247779-5808-23968</t>
  </si>
  <si>
    <t>SD-057-250108-245897-1472</t>
  </si>
  <si>
    <t>2025-01-08 11:11:55</t>
  </si>
  <si>
    <t>80+普通-普通区域-诸城市-聚金园小区-15169616569-200M-宽带上网投诉-次数0-202501080000254629</t>
  </si>
  <si>
    <t>2025-01-09 12:12:00</t>
  </si>
  <si>
    <t>202501080000254629</t>
  </si>
  <si>
    <t xml:space="preserve">202501080000254629#宽带账号：15169616569；宽带地址：潍坊诸城市密州街道东关大街聚金园小区4号楼；客户来电反映移动高清电视无法观看，要求师傅上门，请协助处理，谢谢！联系电话：15169616569；联系人：女士；来电流水：2025010811070165620845202。 
</t>
  </si>
  <si>
    <t>2025-01-08 11:24:45</t>
  </si>
  <si>
    <t>2025-01-08 11:25:01</t>
  </si>
  <si>
    <t>SD-057-250108-163582-1563</t>
  </si>
  <si>
    <t>2025-01-08 11:23:21</t>
  </si>
  <si>
    <t>普通区域-诸城市-杨家岭自然村-13964676059-100M-魔百和投诉-次数0-20250108112224X544154982</t>
  </si>
  <si>
    <t>2025-01-09 12:24:00</t>
  </si>
  <si>
    <t>20250108112224X544154982</t>
  </si>
  <si>
    <t>【农村网络投诉】检测结果：1、宽带是否在线：宽带在线；2、电视账号状态检测：电视账号状态正常；3、电视片源检测：电视片源正常；4、机顶盒性能检测：机顶盒性能正常；5、机顶盒设备检测：机顶盒设备正常；6、电视播放流畅度检测：电视播放流畅；7、电视连接方式检测：未检测到；故障类型：电视无法观看。故障描述：家里电视看不了了，我们认为是宽带光猫坏了，。联系人：杨润江。联系电话：13964676059。</t>
  </si>
  <si>
    <t>2025-01-08 11:33:26</t>
  </si>
  <si>
    <t>SD-057-250108-271490-1593</t>
  </si>
  <si>
    <t>普通区域-高密市-韩伍屯自然村-17864413678-300M-业务受理宽带-次数0-202501080000275804 一级督办</t>
  </si>
  <si>
    <t>202501080000275804</t>
  </si>
  <si>
    <t>202501080000275804# 宽带账号:17864413678; 联系电话：17864413678，问题类型：此工单为群障修复工单，根据群障全量闭环修复管理要求，为确保客户网络通畅，请装维人员跟进修复网络问题，谢谢！ 
 群障标题：公告。故障描述：潍坊高密市韩伍屯自然村美丽乡村建设，预计一周修复，请帮忙拦截主叫号码：17864413678.0;该号码仅供参考，请优先联系宽带账号。</t>
  </si>
  <si>
    <t>2025-01-08 11:34:34</t>
  </si>
  <si>
    <t>2025-01-08 11:37:22</t>
  </si>
  <si>
    <t>SD-057-250108-619857-2778</t>
  </si>
  <si>
    <t>2025-01-08 14:00:41</t>
  </si>
  <si>
    <t>【调研】-80+银卡-(目标)普通区域-滨海-职工家园二期-13793663829-300M-业务受理宽带-次数0-202501080000383191</t>
  </si>
  <si>
    <t>202501080000383191</t>
  </si>
  <si>
    <t>202501080000383191#【已关注中国移动10086微信公众号】 导航立单,用户所在位置有群障,已向客户播报,客户要求装维回访.此工单为群障修复工单,根据群障全量闭环管理要求,为确保客户网络通畅,请装维人员跟进修复网络问题,谢谢.联系电话：13793663829</t>
  </si>
  <si>
    <t>2025-01-08 14:42:22</t>
  </si>
  <si>
    <t>SD-851-243831-13603-29518</t>
  </si>
  <si>
    <t>SD-057-250108-716802-2241</t>
  </si>
  <si>
    <t>2025-01-08 12:41:11</t>
  </si>
  <si>
    <t>80+普通-普通区域-临朐县-纸坊村自然村-15254411015-300M-宽带延伸服务-次数0-202501080000335193</t>
  </si>
  <si>
    <t>202501080000335193</t>
  </si>
  <si>
    <t xml:space="preserve">202501080000335193#流程受理流水号：20250108123814152544110151077100
客户号码:15254411015
客户姓名:白**
投诉地市:潍坊
来话流水:2025010812335252920888495
宽带账号:15254411015
宽带账号归属地市:潍坊
宽带账号归属区县:临朐县
故障地址:潍坊临朐县城关街道纸坊村纸坊村自然村纸坊村19号白利江*********
联系电话:15254411015
联系人:先生/女士
工单紧急程度:一般
是否有升级投诉倾向:否
是否重复投诉:否
是否携转意向:否
是否投诉倾向:否
是否智能网关:智能网关
当前是否在线:是
接入方式:FTTH
是否质差终端:无质差信息
光功率:-20.75
故障大类:宽带/电视
故障细类:宽带延伸服务
携转原因:
故障时间:2025-01-08 12:38:46
具体故障现象:客户进线表示，电视换不了台，要求上门查看，辛苦协助处理。调测其它设备，
</t>
  </si>
  <si>
    <t>2025-01-08 12:48:29</t>
  </si>
  <si>
    <t>2025-01-08 12:48:59</t>
  </si>
  <si>
    <t>SD-057-250108-391648-2264</t>
  </si>
  <si>
    <t>2025-01-08 12:43:43</t>
  </si>
  <si>
    <t>80+金卡-普通区域-昌邑市-昌邑市柳疃镇初中宿舍（小微）-13863628555-1000M-宽带延伸服务-次数0-202501080000337527</t>
  </si>
  <si>
    <t>202501080000337527</t>
  </si>
  <si>
    <t xml:space="preserve">202501080000337527#流程受理流水号：20250108124124138636285551077732
客户号码:13863628555
客户姓名:张*
投诉地市:潍坊
来话流水:2025010812385361620827770
宽带账号:13863628555
宽带账号归属地市:潍坊
宽带账号归属区县:昌邑市
故障地址:潍坊昌邑市柳疃镇柳疃镇委昌邑市柳疃镇初中宿舍（小微）1号楼*********
联系电话:13863628555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故障时间:2025-01-08 12:44:52
具体故障现象:注册闪    光纤问题  捋直插紧光纤线  
重启设备
</t>
  </si>
  <si>
    <t>2025-01-08 12:46:43</t>
  </si>
  <si>
    <t>2025-01-08 12:47:24</t>
  </si>
  <si>
    <t>SD-057-250108-642153-2801</t>
  </si>
  <si>
    <t>2025-01-08 14:04:45</t>
  </si>
  <si>
    <t>80+银卡-普通区域-寿光市-何家村自然村-15169630803-1000M-宽带上网投诉-次数0-202501080000386579 二级督办</t>
  </si>
  <si>
    <t>202501080000386579</t>
  </si>
  <si>
    <t>202501080000386579#流程受理流水号：20250108135607151696308031092572
客户号码:15169630803
客户姓名:孙**
投诉地市:潍坊
来话流水:2025010813552366620858324
宽带账号:15169630803
宽带账号归属地市:潍坊
宽带账号归属区县:寿光市
故障地址:潍坊寿光市稻田镇何家村何家村自然村何家村扩容25号箱*********
联系电话:15169630803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故障时间:2025-01-08 13:58:59
具体故障现象:提示网络无法连接，
客户其他诉求:要求赔偿上网损失，请尽快处理，要求今天18点之前处理谢谢！
;宽带小区$[何家村自然村]$</t>
  </si>
  <si>
    <t>2025-01-08 14:22:01</t>
  </si>
  <si>
    <t>2025-01-08 14:23:28</t>
  </si>
  <si>
    <t>SD-057-250108-149327-1152</t>
  </si>
  <si>
    <t>2025-01-08 10:29:17</t>
  </si>
  <si>
    <t>普通区域-潍城区-水清木华市场（小微）-18764707162-100M-宽带上网投诉-次数0-20250108102816X296510973</t>
  </si>
  <si>
    <t>2025-01-09 11:30:00</t>
  </si>
  <si>
    <t>20250108102816X296510973</t>
  </si>
  <si>
    <t xml:space="preserve">流程受理流水号：20250108102653187647071621038690
客户号码:18764707162
客户姓名:高**
投诉地市:潍坊
来话流水:2025010810262235620822647
宽带账号:18764707162
宽带账号归属地市:潍坊
宽带账号归属区县:潍城区
故障地址:潍坊潍城区北关街道北宫西街水清木华市场（小微）1号箱*********
联系电话:18763620617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10:27:38
具体故障现象:光猫亮红灯，
客户其他诉求:
</t>
  </si>
  <si>
    <t>2025-01-08 10:31:41</t>
  </si>
  <si>
    <t>SD-851-257546-21352-17798</t>
  </si>
  <si>
    <t>SD-057-250108-135796-2958</t>
  </si>
  <si>
    <t>2025-01-08 14:25:57</t>
  </si>
  <si>
    <t>普通区域-寒亭区-朱谭村自然村-15095224808-300M-业务受理宽带-次数0-202501080000406305</t>
  </si>
  <si>
    <t>202501080000406305</t>
  </si>
  <si>
    <t>202501080000406305#【已关注中国移动10086微信公众号】 宽带账号:15095224808; 联系电话：15095224808，问题类型：此工单为群障修复工单，根据群障全量闭环修复管理要求，为确保客户网络通畅，请装维人员跟进修复网络问题，谢谢！ 
 群障标题：公告。故障描述：潍坊寒亭区朱谭村自然村光缆故障，预估24小时恢复，请帮忙拦截,如有需要请联系片区装维师傅韩明辉15706307440主叫号码：18706693630.0;该号码仅供参考，请优先联系宽带账号。</t>
  </si>
  <si>
    <t>2025-01-08 14:33:43</t>
  </si>
  <si>
    <t>2025-01-08 14:35:12</t>
  </si>
  <si>
    <t>SD-057-250108-941762-5850</t>
  </si>
  <si>
    <t>2025-01-08 19:55:06</t>
  </si>
  <si>
    <t>普通区域-高密市-湖滨花园-15054445201-200M-宽带上网投诉-次数0-202501080000360438</t>
  </si>
  <si>
    <t>2025-01-09 19:00:00</t>
  </si>
  <si>
    <t>202501080000360438</t>
  </si>
  <si>
    <t>202501080000360438#流程受理流水号：20250108132231150544452011085700
客户号码:15054445201
客户姓名:赵**
投诉地市:潍坊
来话流水:2025010813192872820827526
宽带账号:15054445201
宽带账号归属地市:潍坊
宽带账号归属区县:高密市
故障地址:潍坊高密市密水街道密水大街湖滨花园湖滨花园（扩）16号楼*********
联系电话:15054445201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故障细类:移动高清电视故障(专席)
携转原因:
故障时间:2025-01-08 13:22:52
魔百和单播/组播:组播
具体故障现象:客户来电反映办理宽带赠送的芒世界会员不是所有的VIP内容都能观看，已向客户解释，客户对此不认可，提及投诉工信部，要求今天下午两点之前回电，请协助处理
客户其他诉求:谢谢
魔百和单/组播：组播;宽带小区$[湖滨花园]$</t>
  </si>
  <si>
    <t>2025-01-08 19:59:01</t>
  </si>
  <si>
    <t>2025-01-08 20:01:37</t>
  </si>
  <si>
    <t>SD-851-259317-4676-4523</t>
  </si>
  <si>
    <t>SD-057-250108-328415-5826</t>
  </si>
  <si>
    <t>2025-01-08 19:50:29</t>
  </si>
  <si>
    <t>普通区域-诸城市-大龙湾-15965048750-200M-宽带上网投诉-次数0-20250108194932X972514945</t>
  </si>
  <si>
    <t>2025-01-09 18:00:00</t>
  </si>
  <si>
    <t>20250108194932X972514945</t>
  </si>
  <si>
    <t xml:space="preserve">【农村网络投诉】流程受理流水号：20250108194622159650487501176638
客户号码:15965048750
客户姓名:王**
投诉地市:潍坊
来话流水:2025010819460505820837950
宽带账号:15965048750
宽带账号归属地市:潍坊
宽带账号归属区县:诸城市
故障地址:潍坊诸城市林家村镇大龙湾村大龙湾大龙湾村北16#箱*********
联系电话:15965048750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19:50:26
具体故障现象:光猫亮红灯，
客户其他诉求:
</t>
  </si>
  <si>
    <t>2025-01-08 19:52:40</t>
  </si>
  <si>
    <t>2025-01-08 19:53:17</t>
  </si>
  <si>
    <t>SD-851-307543-810-28267</t>
  </si>
  <si>
    <t>SD-057-250108-915207-3544</t>
  </si>
  <si>
    <t>2025-01-08 15:38:39</t>
  </si>
  <si>
    <t>【调研】-普通区域-寿光市-张家庄-15963684131-300M-宽带上网投诉-次数0-202501080000472304</t>
  </si>
  <si>
    <t>202501080000472304</t>
  </si>
  <si>
    <t xml:space="preserve">202501080000472304#15963684131   客户反映电视无法观看，提示无信号，线上排障未恢复，请协助处理。谢谢  联系人：先生 联系电话：本机 流水：2025010815364868420877332
</t>
  </si>
  <si>
    <t>2025-01-08 15:41:55</t>
  </si>
  <si>
    <t>2025-01-08 15:42:41</t>
  </si>
  <si>
    <t>SD-057-250108-517896-3875</t>
  </si>
  <si>
    <t>2025-01-08 16:17:13</t>
  </si>
  <si>
    <t>【调研】-普通区域-诸城市-大潘旺自然村-13646366683-300M-宽带上网投诉-次数0-20250108161452X924734920</t>
  </si>
  <si>
    <t>2025-01-09 17:18:00</t>
  </si>
  <si>
    <t>20250108161452X924734920</t>
  </si>
  <si>
    <t xml:space="preserve">【农村网络投诉】流程受理流水号：20250108152842136463666831117395
客户号码:13646366683
客户姓名:刘*
投诉地市:潍坊
来话流水:2025010815255725620820549
宽带账号:13646366683
宽带账号归属地市:潍坊
宽带账号归属区县:诸城市
故障地址:潍坊诸城市密州街道朱解大潘旺大潘旺自然村大潘旺村15号箱*********
联系电话:15615761382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故障细类:宽带无法上网
携转原因:
故障时间:2025-01-08 15:29:00
具体故障现象:客户表示网线断裂，要求上门查看，请协助处理谢谢
客户其他诉求:
</t>
  </si>
  <si>
    <t>2025-01-08 16:19:02</t>
  </si>
  <si>
    <t>2025-01-08 16:19:25</t>
  </si>
  <si>
    <t>SD-851-313901-11141-7862</t>
  </si>
  <si>
    <t>SD-057-250108-180952-5457</t>
  </si>
  <si>
    <t>2025-01-08 19:04:53</t>
  </si>
  <si>
    <t>80+银卡-普通区域-坊子区-尚庄自然村-15898930780-200M-宽带上网投诉-次数0-202501080000643523</t>
  </si>
  <si>
    <t>202501080000643523</t>
  </si>
  <si>
    <t xml:space="preserve">202501080000643523#客户来电上门维修电视请处理谢谢
联系人：先生，联系电话：15898930780，录音流水2025010819003296220871274
</t>
  </si>
  <si>
    <t>2025-01-08 19:07:15</t>
  </si>
  <si>
    <t>2025-01-08 19:07:37</t>
  </si>
  <si>
    <t>SD-057-250108-710482-5989</t>
  </si>
  <si>
    <t>2025-01-08 20:08:05</t>
  </si>
  <si>
    <t>80+普通-普通区域-安丘市-万家庄村自然村-15863418045-300M-宽带上网投诉-次数0-20250108200605X965531135</t>
  </si>
  <si>
    <t>20250108200605X965531135</t>
  </si>
  <si>
    <t xml:space="preserve">【农村网络投诉】流程受理流水号：20250108200342158634180451179198
客户号码:15863418045
客户姓名:丁*
投诉地市:潍坊
来话流水:2025010820012636520818734
宽带账号:15863418045
宽带账号归属地市:潍坊
宽带账号归属区县:安丘市
故障地址:潍坊安丘市景芝镇万家庄村万家庄村自然村万家庄村1号箱村东北李文平*********
联系电话:15006677520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20:08:38
具体故障现象:光猫亮红灯，
客户其他诉求:
</t>
  </si>
  <si>
    <t>2025-01-08 20:34:11</t>
  </si>
  <si>
    <t>2025-01-08 20:35:10</t>
  </si>
  <si>
    <t>SD-057-250108-695180-6300</t>
  </si>
  <si>
    <t>2025-01-08 20:42:47</t>
  </si>
  <si>
    <t>80+普通-普通区域-奎文区-祥基花园-15064690909-500M-魔百和投诉-次数0-202501080000687258</t>
  </si>
  <si>
    <t>202501080000687258</t>
  </si>
  <si>
    <t>202501080000687258#流程受理流水号：20250108204201150646909091184036
客户号码:15064690909
客户姓名:王**
投诉地市:潍坊
来话流水:2025010820383073720885479
宽带账号:15064690909
宽带账号归属地市:潍坊
宽带账号归属区县:奎文区
故障地址:潍坊奎文区大虞街道北宫街祥基花园3号楼*********
联系电话:13793664713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故障细类:移动高清电视故障(专席)
携转原因:
故障时间:2025-01-08 20:40:12
魔百和单播/组播:单播
具体故障现象:电视机提示无信号，
客户其他诉求:
魔百和单/组播：单播;宽带小区$[祥基花园]$</t>
  </si>
  <si>
    <t>2025-01-08 20:47:44</t>
  </si>
  <si>
    <t>2025-01-08 20:48:09</t>
  </si>
  <si>
    <t>SD-057-250108-502791-4480</t>
  </si>
  <si>
    <t>2025-01-08 17:23:09</t>
  </si>
  <si>
    <t>【调研】-(目标)普通区域-寿光市-清华名园-17616891933-1000M-宽带上网投诉-次数0-20250108172258X178877623</t>
  </si>
  <si>
    <t>2025-01-09 18:24:00</t>
  </si>
  <si>
    <t>20250108172258X178877623</t>
  </si>
  <si>
    <t xml:space="preserve">流程受理流水号：20250108172038176168919331148604
客户号码:17616891933
客户姓名:杨**
投诉地市:潍坊
来话流水:2025010817144516120869928
宽带账号:17616891933
宽带账号归属地市:潍坊
宽带账号归属区县:寿光市
故障地址:潍坊寿光市圣城街道金海路清华名园12号楼*********
联系电话:17616891933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光功率:-13.56
故障大类:宽带/电视
故障细类:宽带无法上网
携转原因:
故障时间:2025-01-08 17:20:49
具体故障现象:电视不清晰 出现花纹
客户其他诉求:客户要求维修师傅上门处理一下并表示强烈不满 请协助处理
</t>
  </si>
  <si>
    <t>2025-01-08 17:39:26</t>
  </si>
  <si>
    <t>2025-01-08 17:40:09</t>
  </si>
  <si>
    <t>SD-851-309435-22338-4738</t>
  </si>
  <si>
    <t>SD-057-250108-960713-4679</t>
  </si>
  <si>
    <t>2025-01-08 17:44:37</t>
  </si>
  <si>
    <t>普通区域-诸城市-龙海文苑-1558969007702-300M-魔百和投诉-次数0-20250108174353X433873196</t>
  </si>
  <si>
    <t>2025-01-09 18:45:00</t>
  </si>
  <si>
    <t>20250108174353X433873196</t>
  </si>
  <si>
    <t>流程受理流水号：2025010817421315589690077021153952
客户号码:1558969007702
客户姓名:刘**
投诉地市:潍坊
来话流水:2025010817405464720896054
宽带账号:1558969007702
宽带账号归属地市:潍坊
宽带账号归属区县:诸城市
故障地址:潍坊诸城市密州街道兴贸路龙海文苑10号楼2单元10楼东户
联系电话:15589690077
联系人:先生
工单紧急程度:一般
是否有升级投诉倾向:否
是否重复投诉:否
是否携转意向:否
是否投诉倾向:否
是否智能网关:智能网关
当前是否在线:是
接入方式:FTTH
端到端诊断结果:客户侧设备问题
是否质差终端:无质差信息
光功率:-18.53
故障大类:电视
故障细类:移动高清电视故障(专席)
携转原因:
故障时间:2025-01-08 17:42:37
魔百和单播/组播:组播
具体故障现象:客户来电反映电视无法看，排障后，未恢复请协助谢谢
客户其他诉求:
魔百和单/组播：组播</t>
  </si>
  <si>
    <t>2025-01-08 17:52:19</t>
  </si>
  <si>
    <t>2025-01-08 17:52:44</t>
  </si>
  <si>
    <t>SD-851-298203-5150-23406</t>
  </si>
  <si>
    <t>SD-057-250108-068142-5821</t>
  </si>
  <si>
    <t>2025-01-08 19:50:02</t>
  </si>
  <si>
    <t>80+普通-普通区域-高密市-东范家庄自然村-18265662806-300M-宽带上网投诉-次数0-20250108194702X822459242</t>
  </si>
  <si>
    <t>20250108194702X822459242</t>
  </si>
  <si>
    <t xml:space="preserve">【农村网络投诉】流程受理流水号：20250108194623182656628061176641
客户号码:18265662806
客户姓名:高**
投诉地市:潍坊
来话流水:2025010819435940020826802
宽带账号:18265662806
宽带账号归属地市:潍坊
宽带账号归属区县:高密市
故障地址:潍坊高密市姜庄镇东范家庄东范家庄自然村刘少伟西屋山K8号*********
联系电话:18265662806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光功率:-17.85
故障大类:宽带/电视
故障细类:网速慢/上网掉线(专席)
携转原因:
故障时间:2025-01-08 19:43:19
具体故障现象:网速慢卡顿，
客户其他诉求:
</t>
  </si>
  <si>
    <t>2025-01-08 19:52:53</t>
  </si>
  <si>
    <t>王延亮</t>
  </si>
  <si>
    <t>15706307311</t>
  </si>
  <si>
    <t>dw3_jk_wangyanliang</t>
  </si>
  <si>
    <t>2025-01-08 19:53:30</t>
  </si>
  <si>
    <t>SD-057-250108-195780-3515</t>
  </si>
  <si>
    <t>2025-01-08 15:36:14</t>
  </si>
  <si>
    <t>80+普通-普通区域-寒亭区-苏杭花园小区-13791655225-300M-业务受理宽带-次数0-202501080000470885</t>
  </si>
  <si>
    <t>202501080000470885</t>
  </si>
  <si>
    <t>202501080000470885# 宽带账号:13791655225; 联系电话：13791655225，问题类型：此工单为群障修复工单，根据群障全量闭环修复管理要求，为确保客户网络通畅，请装维人员跟进修复网络问题，谢谢！ 
 群障标题：公告。故障描述：潍坊寒亭区苏杭花园小区光缆故障，预估24小时恢复，请帮忙拦截,如有需要请联系片区装维师傅李兴祺18754496229主叫号码：13791655225.0;该号码仅供参考，请优先联系宽带账号。</t>
  </si>
  <si>
    <t>2025-01-08 16:04:06</t>
  </si>
  <si>
    <t>2025-01-08 16:04:50</t>
  </si>
  <si>
    <t>SD-851-306008-20842-3330</t>
  </si>
  <si>
    <t>SD-057-250108-156783-6480</t>
  </si>
  <si>
    <t>2025-01-08 21:19:02</t>
  </si>
  <si>
    <t>普通区域-安丘市-张解村自然村-15206990863-200M-宽带上网投诉-次数0-202501080000695782</t>
  </si>
  <si>
    <t>202501080000695782</t>
  </si>
  <si>
    <t>202501080000695782#流程受理流水号：20250108211552152069908631187113
客户号码:15206990863
客户姓名:王**
投诉地市:潍坊
来话流水:2025010821082654120800939
宽带账号:15206990863
账号归属区县:诸城-马庄-片区
联系电话:15206990863
联系人:先生
宽带地址:潍坊
工单紧急程度:一般
是否投诉倾向:否
是否重复投诉:否
是否携转意向:否
是否有升级投诉倾向:否
*业务名称:业务融合开机流程宽带+OTT
投诉内容:手机号码：15206990863，【问题描述】客户已办理宽带业务，有开通单，要求装维尽快联系上门，请处理，谢谢。联系电话：15206990863，联系人：先生，录音流水号：2025010821082654120800939。
在途开通单信息：536250107663996708，15206990863，2025-01-07 17:11:44，业务融合开机流程宽带+OTT，处理中，待装池    客户来电表示今天安装师傅上门安装的时候发现附近的盒子都满了，客户要求重新加一个宽带盒子，并提议简化宽带安装流程
是否到厅:否
业务名称:业务融合开机流程宽带+OTT
;宽带小区$[张解村自然村]$</t>
  </si>
  <si>
    <t>2025-01-08 21:21:54</t>
  </si>
  <si>
    <t>2025-01-08 21:22:11</t>
  </si>
  <si>
    <t>SD-851-329916-16663-1942</t>
  </si>
  <si>
    <t>SD-057-250108-073548-4516</t>
  </si>
  <si>
    <t>2025-01-08 17:26:37</t>
  </si>
  <si>
    <t>【重投】-【调研】-普通区域-临朐县-武家夏庄自然村-18765735651-200M-业务受理宽带-次数0-202501080000576645</t>
  </si>
  <si>
    <t>2025-01-09 17:27:00</t>
  </si>
  <si>
    <t>202501080000576645</t>
  </si>
  <si>
    <t>202501080000576645#【已关注中国移动10086微信公众号】 宽带账号:18765735651; 联系电话：18765735651，问题类型：此工单为群障修复工单，根据群障全量闭环修复管理要求，为确保客户网络通畅，请装维人员跟进修复网络问题，谢谢！ 
 群障标题：公告。故障描述：主干光纤断或OLT检测不到预期的光信号（LOS）主叫号码：18765735651.0;该号码仅供参考，请优先联系宽带账号。</t>
  </si>
  <si>
    <t>2025-01-08 17:42:33</t>
  </si>
  <si>
    <t>2025-01-08 17:43:09</t>
  </si>
  <si>
    <t>SD-057-250108-732506-6590</t>
  </si>
  <si>
    <t>2025-01-08 22:36:37</t>
  </si>
  <si>
    <t>普通区域-奎文区-泰和上筑-15169661819-1000M-业务受理宽带-次数0-202501080000702876</t>
  </si>
  <si>
    <t>202501080000702876</t>
  </si>
  <si>
    <t>202501080000702876# 宽带账号:15169661819; 联系电话：15169661819，问题类型：此工单为群障修复工单，根据群障全量闭环修复管理要求，为确保客户网络通畅，请装维人员跟进修复网络问题，谢谢！ 
 群障标题：公告。故障描述：潍坊奎文区泰和上筑光缆故障，预估24小时恢复，请帮忙拦截,如有需要请联系片区装维师傅李中阳15706307421主叫号码：15165600661.0;该号码仅供参考，请优先联系宽带账号。</t>
  </si>
  <si>
    <t>2025-01-09 07:08:01</t>
  </si>
  <si>
    <t>SD-851-280312-10019-43</t>
  </si>
  <si>
    <t>SD-057-250108-514782-5501</t>
  </si>
  <si>
    <t>2025-01-08 19:08:15</t>
  </si>
  <si>
    <t>80+普通-普通区域-潍城区-大成章东村自然村-13605362781-200M-宽带上网投诉-次数0-202501080000647340</t>
  </si>
  <si>
    <t>202501080000647340</t>
  </si>
  <si>
    <t>202501080000647340#宽带账号：*13605362781；宽带地址：潍坊潍城区乐埠山生态经济发展区大成章东村大成章东村自然村大成章东中心街南起十一排4号；客户来电反映宽带/移动高清无法使用，要求师傅帮忙尽快处理，请协助处理，谢谢！联系电话：13605362781；联系人：***；来电流水：2025010819051978320801561</t>
  </si>
  <si>
    <t>2025-01-08 19:09:55</t>
  </si>
  <si>
    <t>2025-01-08 19:10:16</t>
  </si>
  <si>
    <t>SD-851-330307-16650-2451</t>
  </si>
  <si>
    <t>SD-057-250108-618729-4224</t>
  </si>
  <si>
    <t>2025-01-08 16:55:54</t>
  </si>
  <si>
    <t>80+银卡-普通区域-昌邑市-后张戈庄村自然村-13563620007-200M-宽带上网投诉-次数0-202501080000544901</t>
  </si>
  <si>
    <t>2025-01-09 17:56:00</t>
  </si>
  <si>
    <t>202501080000544901</t>
  </si>
  <si>
    <t xml:space="preserve">202501080000544901#流程受理流水号：20250108165417135636200071141326
客户号码:13563620007
客户姓名:李**
投诉地市:潍坊
来话流水:2025010816534644720886679
宽带账号:13563620007
宽带账号归属地市:潍坊
宽带账号归属区县:昌邑市
故障地址:潍坊昌邑市东冢镇后张戈庄村后张戈庄村自然村后张戈庄村委东南4号箱*********
联系电话:13563620007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故障时间:2025-01-08 16:54:50
具体故障现象:家庭WiFi信号弱，客户要求维修师傅回电联系电话13563620007
客户其他诉求:客户侧为质差终端，要求上门更换终端并一并处理故障问题。
</t>
  </si>
  <si>
    <t>2025-01-08 17:01:54</t>
  </si>
  <si>
    <t>2025-01-08 17:02:31</t>
  </si>
  <si>
    <t>SD-057-250108-891026-6331</t>
  </si>
  <si>
    <t>2025-01-08 20:46:43</t>
  </si>
  <si>
    <t>【调研】-80+银卡-普通区域-奎文区-十甲花园B区-15762578317-1000M-魔百和投诉-次数0-202501080000690045</t>
  </si>
  <si>
    <t>202501080000690045</t>
  </si>
  <si>
    <t>202501080000690045#流程受理流水号：20250108204603157625783171184480
客户号码:15762578317
客户姓名:刘*
投诉地市:潍坊
来话流水:2025010820452961920814511
宽带账号:15762578317
宽带账号归属地市:潍坊
宽带账号归属区县:高新
故障地址:潍坊高新高新城区金马路十甲花园B区10号楼*********
联系电话:15762578317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光功率:-18.60
故障大类:宽带/电视
故障细类:移动高清电视故障
携转原因:
故障时间:2025-01-08 20:46:22
魔百和单播/组播:单播
具体故障现象:机顶盒无法开机，
客户其他诉求:
魔百和单/组播：单播;宽带小区$[十甲花园B区]$</t>
  </si>
  <si>
    <t>2025-01-08 20:49:29</t>
  </si>
  <si>
    <t>2025-01-08 20:51:17</t>
  </si>
  <si>
    <t>SD-851-332658-3293-21369</t>
  </si>
  <si>
    <t>SD-057-250108-936104-3862</t>
  </si>
  <si>
    <t>2025-01-08 16:16:23</t>
  </si>
  <si>
    <t>80+金卡-普通区域-奎文区-健康八号-13583629060-100M-业务受理宽带-次数0-202501080000507986</t>
  </si>
  <si>
    <t>2025-01-09 16:17:00</t>
  </si>
  <si>
    <t>202501080000507986</t>
  </si>
  <si>
    <t>202501080000507986# 宽带账号:13583629060; 联系电话：13583629060，问题类型：此工单为群障修复工单，根据群障全量闭环修复管理要求，为确保客户网络通畅，请装维人员跟进修复网络问题，谢谢！ 
 群障标题：公告。故障描述：健康八号主叫号码：13583629060.0;该号码仅供参考，请优先联系宽带账号。</t>
  </si>
  <si>
    <t>2025-01-08 16:20:26</t>
  </si>
  <si>
    <t>2025-01-08 16:21:21</t>
  </si>
  <si>
    <t>2025-01-08 16:13:27</t>
  </si>
  <si>
    <t>80+普通-FTTR-普通区域-奎文区-盛福园小区-17865679733-1000M-宽带上网投诉-次数0-202501080000506332 一级督办</t>
  </si>
  <si>
    <t>2025-01-09 17:14:00</t>
  </si>
  <si>
    <t>202501080000506332</t>
  </si>
  <si>
    <t>2025-01-08 16:18:59</t>
  </si>
  <si>
    <t>SD-057-250108-573091-4166</t>
  </si>
  <si>
    <t>2025-01-08 16:47:22</t>
  </si>
  <si>
    <t>80+银卡-普通区域--null--宽带上网投诉-次数0-202501080000126638</t>
  </si>
  <si>
    <t>2025-01-09 17:48:00</t>
  </si>
  <si>
    <t>202501080000126638</t>
  </si>
  <si>
    <t>202501080000126638#10080转回：受理号码 : 13793612065客户姓名 : 慈**号码归属地 : 潍坊寿光 － 寿光-寿光玉兰通讯用户品牌 : 全球通，客户反映潍坊寿光洛城街道留吕金河苑安装移动宽带，由于三网合一需要客户支付主线费用150元，客户不认可，联系电话：本机  流水：2025010809064399020864344</t>
  </si>
  <si>
    <t>2025-01-08 17:46:55</t>
  </si>
  <si>
    <t>SD-057-250108-487603-4114</t>
  </si>
  <si>
    <t>2025-01-08 16:41:45</t>
  </si>
  <si>
    <t>【调研】-80+银卡-普通区域-昌乐县-博业宝都华府-15853626867-1000M-宽带上网投诉-次数0-20250108164030X630092172</t>
  </si>
  <si>
    <t>2025-01-09 17:42:00</t>
  </si>
  <si>
    <t>20250108164030X630092172</t>
  </si>
  <si>
    <t xml:space="preserve">流程受理流水号：20250108163936158536268671137143
客户号码:15853626867
客户姓名:张**
投诉地市:潍坊
来话流水:2025010816373107420857108
宽带账号:15853626867
宽带账号归属地市:潍坊
宽带账号归属区县:昌乐县
故障地址:潍坊昌乐县城关街道新昌路博业宝都华府8号楼*
联系电话:15853626867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故障细类:网速慢/上网掉线(专席)
携转原因:
故障时间:2025-01-08 16:39:47
具体故障现象:网速慢卡顿，请协助，谢谢
客户其他诉求:
</t>
  </si>
  <si>
    <t>2025-01-08 16:43:45</t>
  </si>
  <si>
    <t>2025-01-08 16:49:00</t>
  </si>
  <si>
    <t>SD-851-242058-37182-14968</t>
  </si>
  <si>
    <t>SD-057-250108-962481-4245</t>
  </si>
  <si>
    <t>2025-01-08 16:56:43</t>
  </si>
  <si>
    <t>80+银卡-普通区域-潍城区-金都庄园-15069651992-1000M-业务受理宽带-次数0-202501080000545296</t>
  </si>
  <si>
    <t>2025-01-09 16:57:00</t>
  </si>
  <si>
    <t>202501080000545296</t>
  </si>
  <si>
    <t>202501080000545296# 宽带账号:15069651992; 联系电话：15069651992，问题类型：此工单为群障修复工单，根据群障全量闭环修复管理要求，为确保客户网络通畅，请装维人员跟进修复网络问题，谢谢！ 
 群障标题：公告。故障描述：潍坊潍城区金都庄园光缆故障，预估24小时恢复，请帮忙拦截,如有需要请联系片区装维师傅张乐华15706307858主叫号码：15069651992.0;该号码仅供参考，请优先联系宽带账号。</t>
  </si>
  <si>
    <t>2025-01-08 16:57:43</t>
  </si>
  <si>
    <t>2025-01-08 17:06:38</t>
  </si>
  <si>
    <t>SD-852-325933-809-28239</t>
  </si>
  <si>
    <t>SD-057-250108-687495-3183</t>
  </si>
  <si>
    <t>2025-01-08 14:56:02</t>
  </si>
  <si>
    <t>普通区域-诸城市-诸城东方佳苑-15763666226-1000M-宽带上网投诉-次数0-20250108145302X182540773</t>
  </si>
  <si>
    <t>20250108145302X182540773</t>
  </si>
  <si>
    <t xml:space="preserve">流程受理流水号：20250108145218157636662261107300
客户号码:15763666226
客户姓名:刘**
投诉地市:潍坊
来话流水:2025010814512831220811668
宽带账号:15763666226
宽带账号归属地市:潍坊
宽带账号归属区县:诸城市
故障地址:潍坊诸城市密州街道密州路诸城东方佳苑11号楼*********
联系电话:15763666226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光功率:-14.19
故障大类:宽带/电视
故障细类:网速慢/上网掉线(专席)
携转原因:
故障时间:2025-01-08 14:51:50
具体故障现象:频繁掉线，
客户其他诉求:
</t>
  </si>
  <si>
    <t>2025-01-08 14:58:26</t>
  </si>
  <si>
    <t>2025-01-08 14:58:57</t>
  </si>
  <si>
    <t>SD-851-313350-15243-14326</t>
  </si>
  <si>
    <t>SD-057-250108-781534-6290</t>
  </si>
  <si>
    <t>2025-01-08 20:41:08</t>
  </si>
  <si>
    <t>【调研】-(目标)普通区域-寿光市-韩家庄-18764590999-300M-宽带上网投诉-次数0-20250108203948X988577353</t>
  </si>
  <si>
    <t>20250108203948X988577353</t>
  </si>
  <si>
    <t xml:space="preserve">【农村网络投诉】流程受理流水号：20250108203803187645909991183555
客户号码:18764590999
客户姓名:任**
投诉地市:东营
来话流水:2025010820372446120880983
宽带账号:18764590999
宽带账号归属地市:东营
宽带账号归属区县:寿光市
故障地址:潍坊寿光市台头镇韩家庄村韩家庄36号箱
联系电话:18764590999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20:39:08
具体故障现象:光猫灯正常但电脑手机无法上网，
客户其他诉求:
</t>
  </si>
  <si>
    <t>2025-01-08 20:47:05</t>
  </si>
  <si>
    <t>2025-01-08 20:47:33</t>
  </si>
  <si>
    <t>SD-851-310537-6001-13768</t>
  </si>
  <si>
    <t>SD-057-250108-853426-6320</t>
  </si>
  <si>
    <t>2025-01-08 20:45:33</t>
  </si>
  <si>
    <t>【调研】-普通区域-寿光市-南邵二村自然村-15253645968-100M-宽带上网投诉-次数0-202501080000687952</t>
  </si>
  <si>
    <t>202501080000687952</t>
  </si>
  <si>
    <t>202501080000687952#受理号码 : 15253645968客户姓名 : 李**号码归属地 : 潍坊寿光 － 寿光-上口代理商管理中心用户品牌 : 全球通
客户来电反映，电视出现无信号，不方便配合排查，请协助处理，谢谢！
联系人：先生  联系电话：15253645968  宽带地址：潍坊寿光市上口镇南邵二村南邵二村自然村南邵二村扩容4号箱李永安外墙*********  电话流水：2025010820420858520800831</t>
  </si>
  <si>
    <t>2025-01-08 20:49:00</t>
  </si>
  <si>
    <t>2025-01-08 20:49:22</t>
  </si>
  <si>
    <t>SD-057-250108-032587-4523</t>
  </si>
  <si>
    <t>2025-01-08 17:26:48</t>
  </si>
  <si>
    <t>普通区域-青州市-四海馨城-13853672870-300M-业务受理宽带-次数0-202501080000576765</t>
  </si>
  <si>
    <t>202501080000576765</t>
  </si>
  <si>
    <t>202501080000576765# 宽带账号:13853672870; 联系电话：13853672870，问题类型：此工单为群障修复工单，根据群障全量闭环修复管理要求，为确保客户网络通畅，请装维人员跟进修复网络问题，谢谢！ 
 群障标题：公告。故障描述：潍坊青州市四海馨城光缆故障，预估24小时恢复，请帮忙拦截,如有需要请联系片区装维师傅魏守波15706307630主叫号码：13853672870.0;该号码仅供参考，请优先联系宽带账号。</t>
  </si>
  <si>
    <t>2025-01-08 17:38:40</t>
  </si>
  <si>
    <t>2025-01-08 17:38:59</t>
  </si>
  <si>
    <t>SD-057-250108-738016-4731</t>
  </si>
  <si>
    <t>2025-01-08 17:48:10</t>
  </si>
  <si>
    <t>【调研】-80+银卡-普通区域-奎文区-浞水苑-15163642948-300M-宽带上网投诉-次数0-202501080000591741</t>
  </si>
  <si>
    <t>2025-01-09 18:49:00</t>
  </si>
  <si>
    <t>202501080000591741</t>
  </si>
  <si>
    <t xml:space="preserve">202501080000591741#15163642948客户反映电视无法观看，提示网络未连接，线上排障客户是老人不会操作，请协助处理。谢谢  联系人：先生 联系电话：本机 流水：2025010817435757920831492
</t>
  </si>
  <si>
    <t>2025-01-08 17:56:39</t>
  </si>
  <si>
    <t>2025-01-08 17:57:02</t>
  </si>
  <si>
    <t>SD-057-250108-967354-3853</t>
  </si>
  <si>
    <t>2025-01-08 16:16:02</t>
  </si>
  <si>
    <t>80+普通-普通区域-安丘市-小辛庄-18763616019-200M-宽带上网投诉-次数0-202501080000507965</t>
  </si>
  <si>
    <t>2025-01-09 17:17:00</t>
  </si>
  <si>
    <t>202501080000507965</t>
  </si>
  <si>
    <t>202501080000507965#【已关注中国移动10086微信公众号】流程受理流水号：20250108161404187636160191129787
客户号码:18763616019
客户姓名:王**
投诉地市:潍坊
来话流水:2025010816130623920804881
宽带账号:18763616019
宽带账号归属地市:潍坊
宽带账号归属区县:安丘市
故障地址:潍坊安丘市大城埠小辛庄村小辛庄小辛庄村西北1#邹子华*********
联系电话:13793604327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16:14:56
具体故障现象:光猫亮红灯，
客户其他诉求:
;宽带小区$[小辛庄]$</t>
  </si>
  <si>
    <t>2025-01-08 16:20:04</t>
  </si>
  <si>
    <t>SD-057-250108-305417-5490</t>
  </si>
  <si>
    <t>2025-01-08 19:07:01</t>
  </si>
  <si>
    <t>普通区域-寿光市-南范村-15266363616-200M-业务受理宽带-次数0-202501080000646444</t>
  </si>
  <si>
    <t>202501080000646444</t>
  </si>
  <si>
    <t>202501080000646444#【已关注中国移动10086微信公众号】 宽带账号:15266363616; 联系电话：15266363616，问题类型：此工单为群障修复工单，根据群障全量闭环修复管理要求，为确保客户网络通畅，请装维人员跟进修复网络问题，谢谢！ 
 群障标题：公告。故障描述：潍坊寿光市南范村光缆故障，预估24小时恢复，请帮忙拦截,如有需要请联系片区装维师傅刘彬15706307765主叫号码：15266363616.0;该号码仅供参考，请优先联系宽带账号。</t>
  </si>
  <si>
    <t>2025-01-08 19:24:20</t>
  </si>
  <si>
    <t>2025-01-08 19:24:42</t>
  </si>
  <si>
    <t>2025-01-08 19:05:52</t>
  </si>
  <si>
    <t>【重投】-80+普通-普通区域-安丘市-永贞村自然村-15866401853-300M-宽带上网投诉-次数0-202501080000644462 一级督办</t>
  </si>
  <si>
    <t>202501080000644462</t>
  </si>
  <si>
    <t>2025-01-08 19:19:22</t>
  </si>
  <si>
    <t>2025-01-08 19:19:46</t>
  </si>
  <si>
    <t>SD-057-250108-941037-5962</t>
  </si>
  <si>
    <t>2025-01-08 20:06:37</t>
  </si>
  <si>
    <t>【调研】-80+普通-普通区域-潍城区-潍城劳动局片区-17852062588-300M-业务受理宽带-次数0-202501080000674116</t>
  </si>
  <si>
    <t>202501080000674116</t>
  </si>
  <si>
    <t>202501080000674116# 宽带账号:17852062588; 联系电话：17852062588，问题类型：此工单为群障修复工单，根据群障全量闭环修复管理要求，为确保客户网络通畅，请装维人员跟进修复网络问题，谢谢！ 
 群障标题：公告。故障描述：潍坊潍城区潍城劳动局片区光缆故障，预估24小时恢复，请帮忙拦截,如有需要请联系片区装维师傅张乐华15706307858主叫号码：17852062588.0;该号码仅供参考，请优先联系宽带账号。</t>
  </si>
  <si>
    <t>2025-01-08 20:23:45</t>
  </si>
  <si>
    <t>2025-01-08 20:24:21</t>
  </si>
  <si>
    <t>SD-057-250108-581094-4691</t>
  </si>
  <si>
    <t>2025-01-08 17:46:33</t>
  </si>
  <si>
    <t>【调研】-80+银卡-普通区域-寿光市-圣和居-13953640985-300M-业务受理宽带-次数0-202501080000593428</t>
  </si>
  <si>
    <t>2025-01-09 17:47:00</t>
  </si>
  <si>
    <t>202501080000593428</t>
  </si>
  <si>
    <t>202501080000593428# 宽带账号:13953640985; 联系电话：13953640985，问题类型：此工单为群障修复工单，根据群障全量闭环修复管理要求，为确保客户网络通畅，请装维人员跟进修复网络问题，谢谢！ 
 群障标题：公告。故障描述：潍坊寿光市圣和居光缆故障，预估24小时恢复，请帮忙拦截,如有需要请联系片区装维师傅王晓宁15053691091主叫号码：13953640985.0;该号码仅供参考，请优先联系宽带账号。</t>
  </si>
  <si>
    <t>2025-01-08 17:52:56</t>
  </si>
  <si>
    <t>2025-01-08 17:53:17</t>
  </si>
  <si>
    <t>SD-851-303112-17478-3814</t>
  </si>
  <si>
    <t>SD-057-250108-209731-4648</t>
  </si>
  <si>
    <t>2025-01-08 17:40:16</t>
  </si>
  <si>
    <t>普通区域--null--宽带上网投诉-次数0-202501070000673046</t>
  </si>
  <si>
    <t>2025-01-09 17:41:00</t>
  </si>
  <si>
    <t>202501070000673046</t>
  </si>
  <si>
    <t>202501070000673046#客户反映家里的这个号码不能正常使用家里的老人不方便去营业厅请协助出理谢谢联系人;先生联系电话;13953648096流水号：2025010718231010020851898</t>
  </si>
  <si>
    <t>家庭咨询-&gt;产品质量-&gt;商客融合套餐-&gt;固话业务-&gt;功能使用-&gt;话机损坏-&gt;全局流转</t>
  </si>
  <si>
    <t>SD-057-250108-783164-3871</t>
  </si>
  <si>
    <t>2025-01-08 16:16:51</t>
  </si>
  <si>
    <t>【重投】-80+普通-普通区域-潍城区-官路村-13964621448-1000M-魔百和投诉-次数0-202501080000509119</t>
  </si>
  <si>
    <t>202501080000509119</t>
  </si>
  <si>
    <t>202501080000509119#流程受理流水号：20250108161503139646214481130081
客户号码:13964621448
客户姓名:周**
投诉地市:潍坊
来话流水:2025010816121665420892981
宽带账号:13964621448
宽带账号归属地市:潍坊
宽带账号归属区县:潍城区
故障地址:潍坊潍城区乐埠山生态经济发展区官路村官路村12#西数第3条胡同北数第6排东户*********
联系电话:18253606535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故障细类:移动高清电视故障(专席)
携转原因:
故障时间:2025-01-08 16:08:58
魔百和单播/组播:组播
具体故障现象:电视机提示无信号，
客户其他诉求:
魔百和单/组播：组播;宽带小区$[官路村]$</t>
  </si>
  <si>
    <t>2025-01-08 16:34:34</t>
  </si>
  <si>
    <t>2025-01-08 16:34:55</t>
  </si>
  <si>
    <t>SD-851-272013-612-29087</t>
  </si>
  <si>
    <t>SD-057-250108-745126-3828</t>
  </si>
  <si>
    <t>2025-01-08 16:12:20</t>
  </si>
  <si>
    <t>(目标)普通区域-诸城市-世家豪情-18764604689-100M-宽带上网投诉-次数0-202501080000505635 二级督办</t>
  </si>
  <si>
    <t>2025-01-09 17:13:00</t>
  </si>
  <si>
    <t>202501080000505635</t>
  </si>
  <si>
    <t xml:space="preserve">202501080000505635#流程受理流水号：20250108161143187646046891129093
客户号码:18764604689
客户姓名:管**
投诉地市:潍坊
来话流水:2025010816113113120882019
宽带账号:18764604689
宽带账号归属地市:潍坊
宽带账号归属区县:诸城市
故障地址:潍坊诸城市密州街道繁荣路世家豪情2号楼*********
联系电话:18764604689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故障时间:2025-01-08 16:12:00
具体故障现象:PON灯闪，
客户其他诉求:客户侧为质差终端，要求上门更换终端并一并处理故障问题。
</t>
  </si>
  <si>
    <t>2025-01-08 16:18:48</t>
  </si>
  <si>
    <t>2025-01-08 16:19:19</t>
  </si>
  <si>
    <t>SD-057-250108-086241-4178</t>
  </si>
  <si>
    <t>【调研】-80+金卡-普通区域-潍城区-华景新城-13791884899-1000M-宽带上网投诉-次数0-202501080000538681</t>
  </si>
  <si>
    <t>2025-01-09 17:50:00</t>
  </si>
  <si>
    <t>202501080000538681</t>
  </si>
  <si>
    <t>202501080000538681#流程受理流水号：20250108164440137918848991138556
客户号码:13791884899
客户姓名:李**
投诉地市:潍坊
来话流水:2025010816441064820852543
宽带账号:13791884899
宽带账号归属地市:潍坊
宽带账号归属区县:潍城区
故障地址:潍坊潍城区北关街道怡园路华景新城5号楼*********
联系电话:13791884899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16:40:42
具体故障现象:Pon闪烁：引导客户将光纤线插紧，将弯折的位置捋直后重启无效，请协助，谢谢
客户其他诉求:
;宽带小区$[华景新城]$</t>
  </si>
  <si>
    <t>2025-01-08 16:53:32</t>
  </si>
  <si>
    <t>2025-01-08 16:53:47</t>
  </si>
  <si>
    <t>SD-057-250108-418976-4124</t>
  </si>
  <si>
    <t>2025-01-08 16:43:44</t>
  </si>
  <si>
    <t>【调研】-80+银卡-普通区域-寿光市-屯西新村-13869690900-300M-宽带上网投诉-次数0-202501080000533778</t>
  </si>
  <si>
    <t>2025-01-09 17:44:00</t>
  </si>
  <si>
    <t>202501080000533778</t>
  </si>
  <si>
    <t>202501080000533778#流程受理流水号：20250108164252138696909001138047
客户号码:13869690900
客户姓名:王*
投诉地市:潍坊
来话流水:2025010816423634820830521
宽带账号:13869690900
账号归属区县:寿光-寿光社会直销
联系电话:13869690900
联系人:先生/女士
宽带地址:潍坊
工单紧急程度:一般
是否投诉倾向:否
是否重复投诉:否
是否携转意向:否
是否有升级投诉倾向:否
*业务名称:业务融合移机流程宽带+OTT
投诉内容:手机号码：13869690900，【问题描述】客户已办理宽带业务，有开通单，要求装维尽快联系上门，请处理，谢谢。联系电话：13869690900，联系人：先生/女士，录音流水号：2025010816423634820830521。受理明细：531920062399999999。
在途开通单信息：536250108935713160，13869690900，2025-01-08 16:06:13，业务融合移机流程宽带+OTT，处理中，手写判断和地址录入
是否到厅:否
业务名称:业务融合移机流程宽带+OTT
;宽带小区$[屯西新村]$</t>
  </si>
  <si>
    <t>2025-01-08 16:48:52</t>
  </si>
  <si>
    <t>2025-01-08 16:49:24</t>
  </si>
  <si>
    <t>SD-852-333597-1484-27219</t>
  </si>
  <si>
    <t>SD-057-250108-869730-5487</t>
  </si>
  <si>
    <t>2025-01-08 19:06:54</t>
  </si>
  <si>
    <t>【调研】-(目标)普通区域-寿光市-寿光长运公司家属院-13963670298-500M-魔百和投诉-次数0-202501080000645364</t>
  </si>
  <si>
    <t>202501080000645364</t>
  </si>
  <si>
    <t>202501080000645364#【已关注中国移动10086微信公众号】流程受理流水号：20250108185929139636702981169127
客户号码:13963670298
客户姓名:桑**
投诉地市:潍坊
来话流水:2025010818590479420862097
宽带账号:13963670298
宽带账号归属地市:潍坊
宽带账号归属区县:寿光市
故障地址:潍坊寿光市圣城街道建新街长运公司家属院3号楼*********
联系电话:13963670298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光功率:-16.57
故障大类:宽带/电视
故障细类:移动高清电视故障(专席)
携转原因:
故障时间:2025-01-08 18:56:53
魔百和单播/组播:组播
具体故障现象:语音遥控功能用不了
客户其他诉求:
魔百和单/组播：组播;宽带小区$[寿光长运公司家属院]$</t>
  </si>
  <si>
    <t>2025-01-08 19:11:13</t>
  </si>
  <si>
    <t>2025-01-08 19:11:44</t>
  </si>
  <si>
    <t>SD-851-254513-34312-6890</t>
  </si>
  <si>
    <t>SD-057-250108-356217-4247</t>
  </si>
  <si>
    <t>2025-01-08 16:56:45</t>
  </si>
  <si>
    <t>【调研】-普通区域-昌邑市-中央御景-18863610867-300M-业务受理宽带-次数0-202501080000547782</t>
  </si>
  <si>
    <t>202501080000547782</t>
  </si>
  <si>
    <t>202501080000547782# 宽带账号:18863610867; 联系电话：18863610867，问题类型：此工单为群障修复工单，根据群障全量闭环修复管理要求，为确保客户网络通畅，请装维人员跟进修复网络问题，谢谢！ 
 群障标题：公告。故障描述：潍坊昌邑市中央御景光缆故障，预估24小时恢复，请帮忙拦截,如有需要请联系片区装维师傅于百奇15706307208主叫号码：18863610867.0;该号码仅供参考，请优先联系宽带账号。</t>
  </si>
  <si>
    <t>2025-01-08 16:58:24</t>
  </si>
  <si>
    <t>2025-01-08 17:00:10</t>
  </si>
  <si>
    <t>SD-851-279768-9649-10322</t>
  </si>
  <si>
    <t>SD-057-250108-018754-3169</t>
  </si>
  <si>
    <t>2025-01-08 14:54:22</t>
  </si>
  <si>
    <t>普通区域-青州市-养鸡场宿舍-13563688717-300M-宽带上网投诉-次数0-202501080000430063</t>
  </si>
  <si>
    <t>202501080000430063</t>
  </si>
  <si>
    <t>202501080000430063#流程受理流水号：20250108145318135636887171107573
客户号码:13563688717
客户姓名:李**
投诉地市:潍坊
来话流水:2025010814495311120888245
宽带账号:13563688717
宽带账号归属地市:潍坊
宽带账号归属区县:青州市
故障地址:潍坊青州市云门山街道水果街养鸡场宿舍K1东燕妮国际外墙*********
联系电话:18553603210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光功率:-14.31
故障大类:宽带/电视
故障细类:宽带无法上网
携转原因:
故障时间:2025-01-08 14:57:54
具体故障现象:打不开网页，
客户其他诉求:
;宽带小区$[养鸡场宿舍]$</t>
  </si>
  <si>
    <t>2025-01-08 14:57:38</t>
  </si>
  <si>
    <t>2025-01-08 14:57:52</t>
  </si>
  <si>
    <t>SD-851-335742-3751-9298</t>
  </si>
  <si>
    <t>SD-057-250108-301482-3191</t>
  </si>
  <si>
    <t>2025-01-08 14:56:13</t>
  </si>
  <si>
    <t>80+银卡-普通区域-昌邑市-实验小区北区-15169698869-300M-业务受理宽带-次数0-202501080000433837</t>
  </si>
  <si>
    <t>202501080000433837</t>
  </si>
  <si>
    <t>202501080000433837#【已关注中国移动10086微信公众号】 宽带账号:15169698869; 联系电话：15169698869，问题类型：此工单为群障修复工单，根据群障全量闭环修复管理要求，为确保客户网络通畅，请装维人员跟进修复网络问题，谢谢！ 
 群障标题：公告。故障描述：实验小区北区主叫号码：15169698869.0;该号码仅供参考，请优先联系宽带账号。</t>
  </si>
  <si>
    <t>2025-01-08 14:59:56</t>
  </si>
  <si>
    <t>2025-01-08 15:00:20</t>
  </si>
  <si>
    <t>SD-851-303698-22892-9966</t>
  </si>
  <si>
    <t>SD-057-250108-580912-6341</t>
  </si>
  <si>
    <t>2025-01-08 20:47:09</t>
  </si>
  <si>
    <t>普通区域-潍城区-梧桐语小区-18253632672-300M-宽带上网投诉-次数0-20250108204517X317717666</t>
  </si>
  <si>
    <t>20250108204517X317717666</t>
  </si>
  <si>
    <t xml:space="preserve">流程受理流水号：20250108204421182536326721184300
客户号码:18253632672
客户姓名:于*
投诉地市:潍坊
来话流水:2025010820344388420869758
宽带账号:18253632672
宽带账号归属地市:潍坊
宽带账号归属区县:潍城区
故障地址:潍坊潍城区北关街道永安路梧桐语小区1号楼*********
联系电话:18253632728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故障细类:宽带无法上网(专席)
携转原因:
故障时间:2025-01-08 20:37:58
具体故障现象:提示网络无法连接，重启未恢复
客户其他诉求:
</t>
  </si>
  <si>
    <t>2025-01-08 20:50:28</t>
  </si>
  <si>
    <t>SD-851-309708-12384-5509</t>
  </si>
  <si>
    <t>SD-057-250108-978406-3478</t>
  </si>
  <si>
    <t>2025-01-08 15:31:11</t>
  </si>
  <si>
    <t>【调研】-80+银卡-普通区域-安丘市-青云郡-13406673160-200M-宽带上网投诉-次数0-202501080000464867</t>
  </si>
  <si>
    <t>2025-01-09 16:32:00</t>
  </si>
  <si>
    <t>202501080000464867</t>
  </si>
  <si>
    <t>202501080000464867#【已关注中国移动10086微信公众号】流程受理流水号：20250108152955134066731601117723
客户号码:13406673160
客户姓名:徐*
投诉地市:潍坊
来话流水:2025010815273770720844636
宽带账号:13406673160
宽带账号归属地市:潍坊
宽带账号归属区县:安丘市
故障地址:潍坊安丘市兴安街道顺安路青云郡B5号楼3-601*********
联系电话:15653605768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故障细类:网速慢/上网掉线(专席)
携转原因:
故障时间:2025-01-08 15:35:35
具体故障现象:不稳定
客户其他诉求:
;宽带小区$[青云郡]$</t>
  </si>
  <si>
    <t>2025-01-08 15:34:20</t>
  </si>
  <si>
    <t>2025-01-08 15:36:27</t>
  </si>
  <si>
    <t>SD-057-250108-359271-3511</t>
  </si>
  <si>
    <t>2025-01-08 15:36:06</t>
  </si>
  <si>
    <t>普通区域-奎文区-健康八号-15965364455-100M-业务受理宽带-次数0-202501080000470785</t>
  </si>
  <si>
    <t>2025-01-09 15:37:00</t>
  </si>
  <si>
    <t>202501080000470785</t>
  </si>
  <si>
    <t>202501080000470785# 宽带账号:15965364455; 联系电话：15965364455，问题类型：此工单为群障修复工单，根据群障全量闭环修复管理要求，为确保客户网络通畅，请装维人员跟进修复网络问题，谢谢！ 
 群障标题：公告。故障描述：潍坊奎文区健康八号光缆故障，预估24小时恢复，请帮忙拦截,如有需要请联系片区装维师傅郝林朋15706307422主叫号码：15965364455.0;该号码仅供参考，请优先联系宽带账号。</t>
  </si>
  <si>
    <t>2025-01-08 15:40:16</t>
  </si>
  <si>
    <t>2025-01-08 15:47:09</t>
  </si>
  <si>
    <t>SD-057-250108-745923-3851</t>
  </si>
  <si>
    <t>2025-01-08 16:15:52</t>
  </si>
  <si>
    <t>普通区域-青州市-弥河佳苑-13656462103-200M-宽带上网投诉-次数0-202501080000508177</t>
  </si>
  <si>
    <t>2025-01-09 17:16:00</t>
  </si>
  <si>
    <t>202501080000508177</t>
  </si>
  <si>
    <t>202501080000508177#【已关注中国移动10086微信公众号】流程受理流水号：20250108161423136564621031129890
客户号码:13656462103
客户姓名:韩**
投诉地市:潍坊
来话流水:2025010816141112320820726
宽带账号:13656462103
账号归属区县:青州-弥河代理商管理中心
联系电话:13656462103
联系人:先生/女士
宽带地址:潍坊
工单紧急程度:一般
是否投诉倾向:否
是否重复投诉:否
是否携转意向:否
是否有升级投诉倾向:否
*业务名称:业务融合移机流程宽带
投诉内容:手机号码：13656462103，【问题描述】客户已办理宽带业务，有开通单，要求取消宽带移机，请处理，谢谢。联系电话：13656462103，联系人：先生/女士，录音流水号：2025010816141112320820726。受理明细：531920062399999999。
在途开通单信息：536250107533818982，13656462103，2025-01-07 12:12:30，业务融合移机流程宽带，处理中，手写判断和地址录入
是否到厅:否
业务名称:业务融合移机流程宽带
;宽带小区$[弥河佳苑]$</t>
  </si>
  <si>
    <t>2025-01-08 16:19:20</t>
  </si>
  <si>
    <t>2025-01-08 16:19:42</t>
  </si>
  <si>
    <t>SD-852-263588-776-18849</t>
  </si>
  <si>
    <t>SD-057-250108-706935-3845</t>
  </si>
  <si>
    <t>2025-01-08 16:15:24</t>
  </si>
  <si>
    <t>普通区域-青州市-孙旺村-15866160349-500M-宽带上网投诉-次数0-202501080000506339</t>
  </si>
  <si>
    <t>202501080000506339</t>
  </si>
  <si>
    <t>202501080000506339#宽带账号：15866160349；宽带地址：潍坊青州市王坟镇孙旺村孙旺村8号箱；客户来电反映移动高清故障，客户老人，无法配合线上指导/客户不配合排障，要求上门，请协助处理，谢谢！联系电话：15866160349；联系人：先生；来电流水：2025010815545293020841769。</t>
  </si>
  <si>
    <t>2025-01-08 16:18:08</t>
  </si>
  <si>
    <t>2025-01-08 16:18:35</t>
  </si>
  <si>
    <t>SD-057-250108-364290-4096</t>
  </si>
  <si>
    <t>2025-01-08 16:40:27</t>
  </si>
  <si>
    <t>【调研】-普通区域-坊子区-凤凰水岸名郡-15966177215-300M-宽带上网投诉-次数0-202501080000532308</t>
  </si>
  <si>
    <t>202501080000532308</t>
  </si>
  <si>
    <t xml:space="preserve">202501080000532308#【已关注中国移动10086微信公众号】流程受理流水号：20250108163759159661772151136684
客户号码:15966177215
客户姓名:郭**
投诉地市:潍坊
来话流水:2025010816365134320847584
宽带账号:15966177215
宽带账号归属地市:潍坊
宽带账号归属区县:坊子区
故障地址:潍坊坊子区坊子新区凤凰街凤凰水岸名郡31号楼*********
联系电话:15762567211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光功率:-16.05
故障大类:宽带/电视
故障细类:移动高清电视故障
携转原因:
故障时间:2025-01-08 16:38:25
魔百和单播/组播:单播
具体故障现象:电视机提示无信号，
客户其他诉求:客户侧为质差终端，要求上门更换终端并一并处理故障问题。要求带一个新的遥控器，请协助处理谢谢
</t>
  </si>
  <si>
    <t>2025-01-08 16:44:44</t>
  </si>
  <si>
    <t>2025-01-08 16:45:05</t>
  </si>
  <si>
    <t>SD-057-250108-410526-4228</t>
  </si>
  <si>
    <t>2025-01-08 16:56:08</t>
  </si>
  <si>
    <t>(目标)普通区域-高密市-凯宇凤城尚品-15165675296-200M-魔百和投诉-次数0-20250108165419X459109343 二级督办</t>
  </si>
  <si>
    <t>2025-01-09 17:57:00</t>
  </si>
  <si>
    <t>20250108165419X459109343</t>
  </si>
  <si>
    <t>流程受理流水号：20250108165312151656752961141040
客户号码:15165675296
客户姓名:周**
投诉地市:潍坊
来话流水:2025010816505661220847296
宽带账号:15165675296
宽带账号归属地市:潍坊
宽带账号归属区县:高密市
故障地址:潍坊高密市朝阳街道凤凰大街凯宇凤城尚品69号楼*********
联系电话:15165675296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光功率:-32.21
故障大类:宽带/电视
故障细类:移动高清电视故障(专席)
携转原因:
故障时间:2025-01-08 16:57:39
魔百和单播/组播:单播
具体故障现象:机顶盒无法开机，
客户其他诉求:
魔百和单/组播：单播</t>
  </si>
  <si>
    <t>2025-01-08 17:00:57</t>
  </si>
  <si>
    <t>2025-01-08 17:03:29</t>
  </si>
  <si>
    <t>SD-851-315386-12943-5712</t>
  </si>
  <si>
    <t>SD-057-250108-102754-4254</t>
  </si>
  <si>
    <t>2025-01-08 16:57:42</t>
  </si>
  <si>
    <t>【调研】-普通区域-高密市-绿苑小区四期-13705360208-500M-宽带上网投诉-次数0-202501080000539285</t>
  </si>
  <si>
    <t>2025-01-09 17:58:00</t>
  </si>
  <si>
    <t>202501080000539285</t>
  </si>
  <si>
    <t>202501080000539285#宽带账号：13705360208；联系电话：13705360208；宽带地址：潍坊高密市朝阳街道镇府街绿苑小区四期24号楼3单元301；客户来电反映：无法连接网络，线上指导无法配合操作，要求上门处理, 来电流水：2025010816462935020884902</t>
  </si>
  <si>
    <t>2025-01-08 17:01:59</t>
  </si>
  <si>
    <t>2025-01-08 17:02:19</t>
  </si>
  <si>
    <t>SD-851-295725-7048-8096</t>
  </si>
  <si>
    <t>SD-057-250108-520839-3198</t>
  </si>
  <si>
    <t>2025-01-08 14:56:20</t>
  </si>
  <si>
    <t>普通区域-潍城区-新城花园-13516389183-300M-宽带上网投诉-次数0-202501080000433931</t>
  </si>
  <si>
    <t>202501080000433931</t>
  </si>
  <si>
    <t>202501080000433931#流程受理流水号：20250108145528135163891831108136
客户号码:13516389183
客户姓名:董**
投诉地市:潍坊
来话流水:2025010814542577320855022
宽带账号:13516389183
账号归属区县:奎文
联系电话:13516381598
联系人:先生/女士
宽带地址:潍坊
工单紧急程度:一般
是否投诉倾向:否
是否重复投诉:否
是否携转意向:否
是否有升级投诉倾向:否
*业务名称:业务融合开机流程宽带+OTT
投诉内容:手机号码：13516389183，【问题描述】客户已办理宽带业务，有开通单，要求装维尽快联系上门，请处理，谢谢。联系电话：13516381598，联系人：先生/女士，录音流水号：2025010814542577320855022。受理明细：531920062399999999。
在途开通单信息：536241209662282272，13516389183，2024-12-09 13:19:47，业务融合开机流程宽带+OTT，处理中，装维选址
是否到厅:否
业务名称:业务融合开机流程宽带+OTT
;宽带小区$[新城花园]$</t>
  </si>
  <si>
    <t>2025-01-08 14:58:29</t>
  </si>
  <si>
    <t>2025-01-08 14:58:49</t>
  </si>
  <si>
    <t>SD-851-340863-7147-7668</t>
  </si>
  <si>
    <t>SD-057-250108-964031-6331</t>
  </si>
  <si>
    <t>普通区域-潍城区-(铁通)杨家庄村-15806490583-300M-业务受理宽带-次数0-202501080000690445</t>
  </si>
  <si>
    <t>202501080000690445</t>
  </si>
  <si>
    <t>202501080000690445# 宽带账号:15806490583; 联系电话：15806490583，问题类型：此工单为群障修复工单，根据群障全量闭环修复管理要求，为确保客户网络通畅，请装维人员跟进修复网络问题，谢谢！ 
 群障标题：公告。故障描述：潍坊潍城区(铁通)杨家庄村光缆故障，预估24小时恢复，请帮忙拦截,如有需要请联系片区装维师傅慈文宇15706307906主叫号码：15806490583.0;该号码仅供参考，请优先联系宽带账号。</t>
  </si>
  <si>
    <t>2025-01-08 20:51:32</t>
  </si>
  <si>
    <t>2025-01-08 20:51:57</t>
  </si>
  <si>
    <t>SD-057-250108-701268-3517</t>
  </si>
  <si>
    <t>2025-01-08 15:36:17</t>
  </si>
  <si>
    <t>【调研】-80+金卡-普通区域-潍城区-华府名城新区-15095164873-1000M-业务受理宽带-次数0-202501080000468932</t>
  </si>
  <si>
    <t>202501080000468932</t>
  </si>
  <si>
    <t>202501080000468932# 宽带账号:15095164873; 联系电话：15095164873，问题类型：此工单为群障修复工单，根据群障全量闭环修复管理要求，为确保客户网络通畅，请装维人员跟进修复网络问题，谢谢！ 
 群障标题：公告。故障描述：华府名城新区主叫号码：15095164873.0;该号码仅供参考，请优先联系宽带账号。</t>
  </si>
  <si>
    <t>2025-01-08 15:44:14</t>
  </si>
  <si>
    <t>SD-851-288528-29382-28257</t>
  </si>
  <si>
    <t>SD-057-250108-758941-4135</t>
  </si>
  <si>
    <t>2025-01-08 16:45:16</t>
  </si>
  <si>
    <t>80+金卡-普通区域-高密市-小南曲自然村-15253697648-1000M-宽带上网投诉-次数0-202501080000535695</t>
  </si>
  <si>
    <t>2025-01-09 17:46:00</t>
  </si>
  <si>
    <t>202501080000535695</t>
  </si>
  <si>
    <t>202501080000535695#流程受理流水号：20250108164426152536976481138496
客户号码:15253697648
客户姓名:孙*
投诉地市:潍坊
来话流水:2025010816441568620853748
宽带账号:15253697648
账号归属区县:高密-呼家庄-片区
联系电话:15253697648
联系人:先生/女士
宽带地址:潍坊
工单紧急程度:非常紧急
是否投诉倾向:否
是否重复投诉:否
是否携转意向:否
是否有升级投诉倾向:否
*业务名称:业务融合开机流程宽带
投诉内容:手机号码：15253697648，【问题描述】客户已办理宽带业务，有开通单，要求装维尽快联系上门，请处理，谢谢。联系电话：15253697648，联系人：先生/女士，录音流水号：2025010816441568620853748。受理明细：531920062399999999。
在途开通单信息：536250107508823732，15253697648，2025-01-07 11:16:14，业务融合开机流程宽带，处理中，手写判断和地址录入
是否到厅:否
业务名称:业务融合开机流程宽带
;宽带小区$[小南曲自然村]$</t>
  </si>
  <si>
    <t>2025-01-08 16:49:08</t>
  </si>
  <si>
    <t>2025-01-08 16:49:32</t>
  </si>
  <si>
    <t>SD-851-336045-5248-16036</t>
  </si>
  <si>
    <t>2025-01-08 16:48:32</t>
  </si>
  <si>
    <t>80+普通-普通区域-寿光市-西黑冢子前-18263657273-1000M-宽带上网投诉-次数0-202501080000536421 一级督办</t>
  </si>
  <si>
    <t>2025-01-09 17:49:00</t>
  </si>
  <si>
    <t>202501080000536421</t>
  </si>
  <si>
    <t>2025-01-08 17:02:43</t>
  </si>
  <si>
    <t>2025-01-08 17:05:00</t>
  </si>
  <si>
    <t>2025-01-08 16:55:56</t>
  </si>
  <si>
    <t>【重投】-80+银卡-普通区域-坊子区-华丽世家-13964779601-1000M-魔百和投诉-次数0-202501080000545865 一级督办</t>
  </si>
  <si>
    <t>202501080000545865</t>
  </si>
  <si>
    <t>2025-01-08 17:00:07</t>
  </si>
  <si>
    <t>2025-01-08 17:00:27</t>
  </si>
  <si>
    <t>SD-851-291609-10796-12542</t>
  </si>
  <si>
    <t>SD-057-250108-493871-4202</t>
  </si>
  <si>
    <t>2025-01-08 16:53:12</t>
  </si>
  <si>
    <t>普通区域-临朐县-蒿科-13854484358-300M-宽带上网投诉-次数0-20250108165129X289208491</t>
  </si>
  <si>
    <t>2025-01-09 17:54:00</t>
  </si>
  <si>
    <t>20250108165129X289208491</t>
  </si>
  <si>
    <t xml:space="preserve">【农村网络投诉】流程受理流水号：20250108165028138544843581140267
客户号码:13854484358
客户姓名:毕**
投诉地市:潍坊
来话流水:2025010816501578420837659
宽带账号:13854484358
宽带账号归属地市:潍坊
宽带账号归属区县:临朐县
故障地址:潍坊临朐县山旺镇人民政府蒿科村蒿科蒿科7号箱蒿科东岭王好祥外墙*********
联系电话:13854484358
联系人:先生/女士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故障时间:2025-01-08 16:50:59
具体故障现象:光猫亮红灯，
客户其他诉求:
</t>
  </si>
  <si>
    <t>2025-01-08 17:01:01</t>
  </si>
  <si>
    <t>2025-01-08 17:01:26</t>
  </si>
  <si>
    <t>SD-851-340026-5432-3605</t>
  </si>
  <si>
    <t>SD-057-250108-630527-5996</t>
  </si>
  <si>
    <t>2025-01-08 20:08:33</t>
  </si>
  <si>
    <t>80+银卡-普通区域-奎文区-春景花园-18353637202-500M-宽带上网投诉-次数0-202501080000676015</t>
  </si>
  <si>
    <t>202501080000676015</t>
  </si>
  <si>
    <t>202501080000676015#流程受理流水号：20250108200716183536372021179663
客户号码:18353637202
客户姓名:冯**
投诉地市:潍坊
来话流水:2025010820005376920816116
宽带账号:18353637202
宽带账号归属地市:潍坊
宽带账号归属区县:高新
故障地址:潍坊高新高新城区福寿街春景花园34号楼*********
联系电话:18353637202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故障细类:网速慢/上网掉线(专席)
携转原因:
故障时间:2025-01-08 20:04:22
具体故障现象:网速慢卡顿，
客户其他诉求:要求退还无法使用期间的宽带费用，
;宽带小区$[春景花园]$</t>
  </si>
  <si>
    <t>2025-01-08 20:19:25</t>
  </si>
  <si>
    <t>2025-01-08 20:21:53</t>
  </si>
  <si>
    <t>SD-057-250108-692741-3150</t>
  </si>
  <si>
    <t>2025-01-08 14:51:30</t>
  </si>
  <si>
    <t>普通区域-昌乐县-东枣林自然村-18764638660-300M-业务受理宽带-次数0-202501080000426086</t>
  </si>
  <si>
    <t>202501080000426086</t>
  </si>
  <si>
    <t>202501080000426086#18764638660客户来电反映家里宽带无法正常使用，要求上门维修，查看是否设备老化，请尽快处理，谢谢。</t>
  </si>
  <si>
    <t>2025-01-08 14:59:01</t>
  </si>
  <si>
    <t>2025-01-08 14:59:26</t>
  </si>
  <si>
    <t>SD-057-250108-829561-5044</t>
  </si>
  <si>
    <t>2025-01-08 18:17:02</t>
  </si>
  <si>
    <t>【调研】-普通区域-高密市-北关村委北平房-13864677681-300M-宽带上网投诉-次数0-20250108181454X294198766</t>
  </si>
  <si>
    <t>20250108181454X294198766</t>
  </si>
  <si>
    <t xml:space="preserve">【农村网络投诉】流程受理流水号：20250108181214138646776811160763
客户号码:13864677681
客户姓名:李**
投诉地市:潍坊
来话流水:2025010818112046120813026
宽带账号:13864677681
宽带账号归属地市:潍坊
宽带账号归属区县:高密市
故障地址:潍坊高密市醴泉街道0北关村委北平房0*********
联系电话:13780812980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光功率:-19.31
故障大类:宽带/电视
故障细类:宽带无法上网
携转原因:
故障时间:2025-01-08 18:13:36
具体故障现象:网速慢卡顿，
客户其他诉求:
</t>
  </si>
  <si>
    <t>2025-01-08 18:22:11</t>
  </si>
  <si>
    <t>2025-01-08 18:22:29</t>
  </si>
  <si>
    <t>SD-851-284227-3886-18516</t>
  </si>
  <si>
    <t>SD-057-250108-046739-4727</t>
  </si>
  <si>
    <t>普通区域-临朐县-东城大观园小区-18765102529-300M-业务受理宽带-次数0-202501080000595308</t>
  </si>
  <si>
    <t>202501080000595308</t>
  </si>
  <si>
    <t>202501080000595308# 宽带账号:18765102529; 联系电话：18765102529，问题类型：此工单为群障修复工单，根据群障全量闭环修复管理要求，为确保客户网络通畅，请装维人员跟进修复网络问题，谢谢！ 
 群障标题：公告。故障描述：潍坊临朐县东城大观园小区光缆故障，预估24小时恢复，请帮忙拦截,如有需要请联系片区装维师傅张继凯15253652824主叫号码：18765102529.0;该号码仅供参考，请优先联系宽带账号。</t>
  </si>
  <si>
    <t>2025-01-08 17:58:12</t>
  </si>
  <si>
    <t>2025-01-08 17:58:32</t>
  </si>
  <si>
    <t>SD-057-250108-491756-5482</t>
  </si>
  <si>
    <t>2025-01-08 19:06:45</t>
  </si>
  <si>
    <t>【调研】-80+银卡-普通区域-安丘市-景芝永贞新村-13573662233-300M-业务受理宽带-次数0-202501080000647015</t>
  </si>
  <si>
    <t>202501080000647015</t>
  </si>
  <si>
    <t>202501080000647015# 宽带账号:13573662233; 联系电话：13573662233，问题类型：此工单为群障修复工单，根据群障全量闭环修复管理要求，为确保客户网络通畅，请装维人员跟进修复网络问题，谢谢！ 
 群障标题：公告。故障描述：主干光纤断或OLT检测不到预期的光信号（LOS）主叫号码：13573662233.0;该号码仅供参考，请优先联系宽带账号。</t>
  </si>
  <si>
    <t>2025-01-08 19:07:13</t>
  </si>
  <si>
    <t>2025-01-08 19:07:28</t>
  </si>
  <si>
    <t>SD-057-250108-751832-4223</t>
  </si>
  <si>
    <t>2025-01-08 16:55:39</t>
  </si>
  <si>
    <t>【调研】-普通区域-奎文区-大观天下一期-13563633523-300M-魔百和投诉-次数0-202501080000545597</t>
  </si>
  <si>
    <t>202501080000545597</t>
  </si>
  <si>
    <t>202501080000545597#流程受理流水号：20250108165512135636335231141580
客户号码:13563633523
客户姓名:姚**
投诉地市:潍坊
来话流水:2025010816541015320892132
宽带账号:13563633523
宽带账号归属地市:潍坊
宽带账号归属区县:高新
故障地址:潍坊高新高新城区东方路大观天下二期4号楼*********
联系电话:13563633523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光功率:-20.86
故障大类:宽带/电视
故障细类:移动高清电视故障
携转原因:
故障时间:2025-01-08 16:55:20
魔百和单播/组播:单播
具体故障现象:机顶盒无法开机，
客户其他诉求:
魔百和单/组播：单播;宽带小区$[大观天下一期]$</t>
  </si>
  <si>
    <t>2025-01-08 16:58:11</t>
  </si>
  <si>
    <t>2025-01-08 16:58:31</t>
  </si>
  <si>
    <t>SD-057-250108-971568-6004</t>
  </si>
  <si>
    <t>2025-01-08 20:09:37</t>
  </si>
  <si>
    <t>【调研】-普通区域-奎文区-乐源小区-13791693289-300M-魔百和投诉-次数0-202501080000675831</t>
  </si>
  <si>
    <t>202501080000675831</t>
  </si>
  <si>
    <t>202501080000675831#流程受理流水号：20250108200749137916932891179734
客户号码:13791693289
客户姓名:张**
投诉地市:潍坊
来话流水:2025010819594859920810495
宽带账号:13791693289
宽带账号归属地市:潍坊
宽带账号归属区县:高新
故障地址:潍坊高新高新城区新华路乐源小区3号楼*********
联系电话:13853640954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光功率:-26.57
故障大类:宽带/电视
故障细类:移动高清电视故障(专席)
携转原因:
故障时间:2025-01-08 20:08:07
魔百和单播/组播:单播
具体故障现象:电视直播或点播无法观看，客户来电反映电视机无法观看，请协助处理谢谢
客户其他诉求:
魔百和单/组播：单播;宽带小区$[乐源小区]$</t>
  </si>
  <si>
    <t>2025-01-08 20:29:10</t>
  </si>
  <si>
    <t>2025-01-08 20:29:32</t>
  </si>
  <si>
    <t>SD-057-250108-785402-6333</t>
  </si>
  <si>
    <t>2025-01-08 20:46:56</t>
  </si>
  <si>
    <t>【重投】-80+白金-普通区域-寿光市-北单-18765746238-1000M-业务受理宽带-次数0-202501080000690349</t>
  </si>
  <si>
    <t>202501080000690349</t>
  </si>
  <si>
    <t>202501080000690349# 宽带账号:18765746238; 联系电话：18765746238，问题类型：此工单为群障修复工单，根据群障全量闭环修复管理要求，为确保客户网络通畅，请装维人员跟进修复网络问题，谢谢！ 
 群障标题：公告。故障描述：潍坊寿光市北单光缆故障，预估24小时恢复，请帮忙拦截,如有需要请联系片区装维师傅吴炳祥15706307759主叫号码：18765746238.0;该号码仅供参考，请优先联系宽带账号。</t>
  </si>
  <si>
    <t>2025-01-08 21:04:23</t>
  </si>
  <si>
    <t>2025-01-08 21:04:47</t>
  </si>
  <si>
    <t>SD-851-239842-1249-29231</t>
  </si>
  <si>
    <t>SD-057-250108-647521-3868</t>
  </si>
  <si>
    <t>2025-01-08 16:16:34</t>
  </si>
  <si>
    <t>80+普通-普通区域-安丘市-贾戈新城-15866578295-300M-业务受理宽带-次数0-202501080000507723</t>
  </si>
  <si>
    <t>202501080000507723</t>
  </si>
  <si>
    <t>202501080000507723# 宽带账号:15866578295; 联系电话：15866578295，问题类型：此工单为群障修复工单，根据群障全量闭环修复管理要求，为确保客户网络通畅，请装维人员跟进修复网络问题，谢谢！ 
 群障标题：公告。故障描述：潍坊安丘市贾戈新城光缆故障，预估24小时恢复，请帮忙拦截,如有需要请联系片区装维师傅董策策15706307059主叫号码：15905360805.0;该号码仅供参考，请优先联系宽带账号。</t>
  </si>
  <si>
    <t>2025-01-08 16:46:37</t>
  </si>
  <si>
    <t>2025-01-08 16:46:59</t>
  </si>
  <si>
    <t>SD-851-326454-6413-22709</t>
  </si>
  <si>
    <t>SD-057-250108-396502-4111</t>
  </si>
  <si>
    <t>2025-01-08 16:41:34</t>
  </si>
  <si>
    <t>普通区域-昌邑市-新华大厦-18706572018-300M-宽带上网投诉-次数0-202501080000530182</t>
  </si>
  <si>
    <t>202501080000530182</t>
  </si>
  <si>
    <t xml:space="preserve">202501080000530182#宽带账号：18706572018；宽带地址：潍坊昌邑市奎聚街道天水路新华大厦1楼箱；客户来电反映宽带无法上网，客户无法配合线上指导，要求师傅上门，请协助处理，谢谢！联系电话：18706572018；联系人：女士；来电流水：2025010816300070420849394。 
</t>
  </si>
  <si>
    <t>2025-01-08 16:43:32</t>
  </si>
  <si>
    <t>2025-01-08 16:43:51</t>
  </si>
  <si>
    <t>SD-851-320286-32000-17970</t>
  </si>
  <si>
    <t>SD-057-250108-271506-5469</t>
  </si>
  <si>
    <t>2025-01-08 19:05:39</t>
  </si>
  <si>
    <t>【调研】-普通区域-昌乐县-曹家庙村自然村-15065637916-300M-宽带上网投诉-次数0-202501080000645209</t>
  </si>
  <si>
    <t>202501080000645209</t>
  </si>
  <si>
    <t>202501080000645209#受理号码 : 15065637916客户姓名 : 刘**号码归属地 : 潍坊昌乐 － 昌乐县机会难得通讯部（社区）用户品牌 : 全球通
客户来电反映，宽带无法上网，光信号红灯，按流程排查未恢复，请协助处理，谢谢！
联系人：先生  联系电话：15065637916  宽带地址：潍坊昌乐县五图街道曹家庙村曹家庙村自然村曹家庙村7#（村西北曹庆玉家东墙）*********   电话流水：2025010818581540720856771</t>
  </si>
  <si>
    <t>2025-01-08 19:09:04</t>
  </si>
  <si>
    <t>2025-01-08 19:09:29</t>
  </si>
  <si>
    <t>SD-851-270582-30368-18709</t>
  </si>
  <si>
    <t>SD-057-250108-392657-4190</t>
  </si>
  <si>
    <t>2025-01-08 16:50:40</t>
  </si>
  <si>
    <t>普通区域-青州市-张李-15053643028-300M-宽带上网投诉-次数0-20250108164926X166339829</t>
  </si>
  <si>
    <t>2025-01-09 17:51:00</t>
  </si>
  <si>
    <t>20250108164926X166339829</t>
  </si>
  <si>
    <t xml:space="preserve">流程受理流水号：20250108164847150536430281139771
客户号码:15053643028
客户姓名:王**
投诉地市:潍坊
来话流水:2025010816482180620811048
宽带账号:15053643028
宽带账号归属地市:潍坊
宽带账号归属区县:青州市
故障地址:潍坊青州市王府街道张李张李1号箱（张礼海）*********
联系电话:15053643028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16:45:36
具体故障现象:光猫亮红灯，插紧捋直光钎线未恢复
客户其他诉求:
</t>
  </si>
  <si>
    <t>2025-01-08 16:51:05</t>
  </si>
  <si>
    <t>2025-01-08 16:51:33</t>
  </si>
  <si>
    <t>SD-057-250108-163927-4211</t>
  </si>
  <si>
    <t>2025-01-08 16:53:44</t>
  </si>
  <si>
    <t>普通区域-寒亭区-扈家村自然村-15866587040-300M-魔百和投诉-次数0-20250108164744X645494710</t>
  </si>
  <si>
    <t>20250108164744X645494710</t>
  </si>
  <si>
    <t xml:space="preserve">【农村网络投诉】流程受理流水号：20250108164718158665870401139330
客户号码:15866587040
客户姓名:扈**
投诉地市:潍坊
来话流水:2025010816461790820882227
宽带账号:15866587040
宽带账号归属地市:潍坊
宽带账号归属区县:寒亭区
故障地址:潍坊寒亭区双杨镇扈家村扈家村自然村扈家村15号箱*********
联系电话:15866587040
联系人:先生/女士
工单紧急程度:一般
是否有升级投诉倾向:否
是否重复投诉:否
是否携转意向:否
是否投诉倾向:否
携转原因:
提单模板:客户来电反映观看移动高清电视时，【1】无法观看或回看，客户不认可，请协助处理，谢谢。
</t>
  </si>
  <si>
    <t>2025-01-08 16:58:26</t>
  </si>
  <si>
    <t>2025-01-08 16:58:47</t>
  </si>
  <si>
    <t>SD-057-250108-543978-3159</t>
  </si>
  <si>
    <t>2025-01-08 14:53:05</t>
  </si>
  <si>
    <t>【调研】-80+银卡-FTTR-普通区域-昌乐县-洛村自然村-15963677681-1000M-宽带上网投诉-次数0-20250108145004X455678300</t>
  </si>
  <si>
    <t>20250108145004X455678300</t>
  </si>
  <si>
    <t xml:space="preserve">【农村网络投诉】流程受理流水号：20250108144918159636776811106484
客户号码:15963677681
客户姓名:王**
投诉地市:潍坊
来话流水:2025010814460900920833579
宽带账号:15963677681
宽带账号归属地市:潍坊
宽带账号归属区县:昌乐县
故障地址:潍坊昌乐县白塔镇洛村洛村自然村洛村2-6#*********
联系电话:15963677681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故障细类:宽带无法上网(专席)
携转原因:
故障时间:2025-01-08 14:49:34
具体故障现象:光猫灯正常但电脑手机无法上网，以重启
客户其他诉求:
</t>
  </si>
  <si>
    <t>2025-01-08 14:55:16</t>
  </si>
  <si>
    <t>SD-851-279178-7422-17556</t>
  </si>
  <si>
    <t>SD-057-250108-926871-4544</t>
  </si>
  <si>
    <t>2025-01-08 17:27:45</t>
  </si>
  <si>
    <t>80+普通-普通区域-潍城区-城市印象-15966090559-1000M-宽带上网投诉-次数0-202501080000576204</t>
  </si>
  <si>
    <t>2025-01-09 18:28:00</t>
  </si>
  <si>
    <t>202501080000576204</t>
  </si>
  <si>
    <t>202501080000576204#流程受理流水号：20250108172545159660905591149907
客户号码:15966090559
客户姓名:解**
投诉地市:潍坊
来话流水:2025010817253465420811027
宽带账号:15966090559
宽带账号归属地市:潍坊
宽带账号归属区县:潍城区
故障地址:潍坊潍城区北关街道北宫西街城市印象5号楼*********
联系电话:15953311023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17:27:07
具体故障现象:光猫亮红灯，
客户其他诉求:
;宽带小区$[城市印象]$</t>
  </si>
  <si>
    <t>2025-01-08 17:31:56</t>
  </si>
  <si>
    <t>2025-01-08 17:32:45</t>
  </si>
  <si>
    <t>SD-057-250108-269581-4491</t>
  </si>
  <si>
    <t>2025-01-08 17:25:12</t>
  </si>
  <si>
    <t>80+普通-普通区域-奎文区-金玉豪庭-13356732391-1000M-宽带延伸服务-次数0-202501080000573988</t>
  </si>
  <si>
    <t>2025-01-09 17:26:00</t>
  </si>
  <si>
    <t>202501080000573988</t>
  </si>
  <si>
    <t xml:space="preserve">202501080000573988#流程受理流水号：20250108172449133567323911149639
客户号码:13356732391
客户姓名:刘**
投诉地市:潍坊
来话流水:2025010817204667920848742
宽带账号:13356732391
宽带账号归属地市:潍坊
宽带账号归属区县:高新
故障地址:潍坊高新高新城区玉清街金玉豪庭3号楼*********
联系电话:13356732391
联系人:先生/女士
工单紧急程度:紧急
是否有升级投诉倾向:否
是否重复投诉:否
是否携转意向:否
是否投诉倾向:否
是否智能网关:智能网关
当前是否在线:是
接入方式:FTTH
是否质差终端:无质差信息
光功率:-15.21
故障大类:宽带/电视
故障细类:宽带延伸服务
携转原因:
故障时间:2025-01-08 17:24:54
具体故障现象:调测路由器，
</t>
  </si>
  <si>
    <t>2025-01-08 17:32:25</t>
  </si>
  <si>
    <t>2025-01-08 17:35:21</t>
  </si>
  <si>
    <t>SD-057-250108-163594-5441</t>
  </si>
  <si>
    <t>2025-01-08 19:02:20</t>
  </si>
  <si>
    <t>普通区域-昌邑市-黄家辛庄村-15854438382-300M-宽带上网投诉-次数0-20250108190130X907078470</t>
  </si>
  <si>
    <t>20250108190130X907078470</t>
  </si>
  <si>
    <t xml:space="preserve">【农村网络投诉】流程受理流水号：20250108190104158544383821169373
客户号码:15854438382
客户姓名:宋**
投诉地市:潍坊
来话流水:2025010818593283220865098
宽带账号:15854438382
宽带账号归属地市:潍坊
宽带账号归属区县:昌邑市
故障地址:潍坊昌邑市李家埠镇黄家辛庄黄家辛庄村2号箱黄同强*********
联系电话:13468498251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19:01:11
具体故障现象:光猫亮红灯，
客户其他诉求:
</t>
  </si>
  <si>
    <t>2025-01-08 19:18:56</t>
  </si>
  <si>
    <t>2025-01-08 19:19:13</t>
  </si>
  <si>
    <t>SD-057-250108-461978-5992</t>
  </si>
  <si>
    <t>2025-01-08 20:08:15</t>
  </si>
  <si>
    <t>80+银卡-普通区域-坊子区-锦道华府一期-13869662777-1000M-宽带上网投诉-次数0-202501080000674139</t>
  </si>
  <si>
    <t>202501080000674139</t>
  </si>
  <si>
    <t xml:space="preserve">202501080000674139#宽带账号：13869662777*；宽带地址：潍坊坊子区坊子老区公安街锦道华府一期14号楼***；客户来电反映宽带网速慢卡顿，客户不在现场，无法配合线上指导/客户不配合排障，请协助处理，谢谢！联系电话：13869662777；联系人：王****；来电流水：2025010820050472420835874*。
</t>
  </si>
  <si>
    <t>2025-01-08 20:11:35</t>
  </si>
  <si>
    <t>2025-01-08 20:12:33</t>
  </si>
  <si>
    <t>SD-851-273038-2835-18670</t>
  </si>
  <si>
    <t>SD-057-250108-510248-4468</t>
  </si>
  <si>
    <t>2025-01-08 17:21:24</t>
  </si>
  <si>
    <t>80+金卡-普通区域-奎文区-十中街宿舍-18765360555-1000M-宽带延伸服务-次数0-202501080000571130</t>
  </si>
  <si>
    <t>2025-01-09 17:22:00</t>
  </si>
  <si>
    <t>202501080000571130</t>
  </si>
  <si>
    <t xml:space="preserve">202501080000571130#流程受理流水号：20250108172040187653605551148617
客户号码:18765360555
客户姓名:施**
投诉地市:潍坊
来话流水:2025010817190570220826899
宽带账号:18765360555
宽带账号归属地市:潍坊
宽带账号归属区县:奎文区
故障地址:潍坊奎文区大虞街道鸢飞路十中街宿舍6号楼*********
联系电话:18765360555
联系人:先生/女士
工单紧急程度:一般
是否有升级投诉倾向:否
是否重复投诉:否
是否携转意向:否
是否投诉倾向:否
是否智能网关:智能网关
当前是否在线:是
接入方式:FTTH
是否质差终端:无质差信息
光功率:-16.38
故障大类:宽带/电视
故障细类:宽带延伸服务
携转原因:
故障时间:2025-01-08 17:12:28
具体故障现象:网速慢
</t>
  </si>
  <si>
    <t>2025-01-08 17:25:14</t>
  </si>
  <si>
    <t>2025-01-08 17:25:32</t>
  </si>
  <si>
    <t>SD-851-263199-4299-14476</t>
  </si>
  <si>
    <t>SD-057-250108-807643-4713</t>
  </si>
  <si>
    <t>2025-01-08 17:47:30</t>
  </si>
  <si>
    <t>普通区域-奎文区-美丽华小区-15963670359-1000M-业务受理宽带-次数0-202501080000594326</t>
  </si>
  <si>
    <t>202501080000594326</t>
  </si>
  <si>
    <t>202501080000594326# 宽带账号:15963670359; 联系电话：15963670359，问题类型：此工单为群障修复工单，根据群障全量闭环修复管理要求，为确保客户网络通畅，请装维人员跟进修复网络问题，谢谢！ 
 群障标题：公告。故障描述：美丽华小区主叫号码：15963670359.0;该号码仅供参考，请优先联系宽带账号。</t>
  </si>
  <si>
    <t>2025-01-08 17:54:39</t>
  </si>
  <si>
    <t>2025-01-08 17:55:32</t>
  </si>
  <si>
    <t>SD-057-250108-520739-5873</t>
  </si>
  <si>
    <t>2025-01-08 19:56:35</t>
  </si>
  <si>
    <t>【调研】-80+银卡-普通区域-青州市-老山村-18453605556-300M-业务受理宽带-次数0-202501080000669167</t>
  </si>
  <si>
    <t>202501080000669167</t>
  </si>
  <si>
    <t>202501080000669167# 宽带账号:18453605556; 联系电话：18453605556，问题类型：此工单为群障修复工单，根据群障全量闭环修复管理要求，为确保客户网络通畅，请装维人员跟进修复网络问题，谢谢！ 
 群障标题：公告。故障描述：潍坊青州市老山村光缆故障，预估24小时恢复，请帮忙拦截,如有需要请联系片区装维师傅王牧15706307644主叫号码：18453605556.0;该号码仅供参考，请优先联系宽带账号。</t>
  </si>
  <si>
    <t>2025-01-08 20:08:26</t>
  </si>
  <si>
    <t>2025-01-08 20:08:56</t>
  </si>
  <si>
    <t>SD-057-250108-480937-5861</t>
  </si>
  <si>
    <t>2025-01-08 19:56:08</t>
  </si>
  <si>
    <t>80+金卡-普通区域-安丘市-温家坡子村自然村-15265456956-300M-宽带上网投诉-次数0-20250108195337X217892568</t>
  </si>
  <si>
    <t>20250108195337X217892568</t>
  </si>
  <si>
    <t xml:space="preserve">【农村网络投诉】流程受理流水号：20250108195251152654569561177608
客户号码:15265456956
客户姓名:毕**
投诉地市:潍坊
来话流水:2025010819522466320871838
宽带账号:15265456956
宽带账号归属地市:潍坊
宽带账号归属区县:安丘市
故障地址:潍坊安丘市刘家尧镇温家坡子村温家坡子村自然村温家坡子村东北*********
联系电话:15265456956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故障细类:宽带无法上网
携转原因:
故障时间:2025-01-08 19:52:56
具体故障现象:视频无法播放，
客户其他诉求:
</t>
  </si>
  <si>
    <t>2025-01-08 19:58:17</t>
  </si>
  <si>
    <t>2025-01-08 19:58:50</t>
  </si>
  <si>
    <t>SD-057-250108-853946-5958</t>
  </si>
  <si>
    <t>2025-01-08 20:06:28</t>
  </si>
  <si>
    <t>普通区域-潍城区-金都世家一期-13791887391-500M-业务受理宽带-次数0-202501080000672755</t>
  </si>
  <si>
    <t>202501080000672755</t>
  </si>
  <si>
    <t>202501080000672755# 宽带账号:13791887391; 联系电话：13791887391，问题类型：此工单为群障修复工单，根据群障全量闭环修复管理要求，为确保客户网络通畅，请装维人员跟进修复网络问题，谢谢！ 
 群障标题：公告。故障描述：金都世家一期主叫号码：13791887391.0;该号码仅供参考，请优先联系宽带账号。</t>
  </si>
  <si>
    <t>2025-01-08 20:25:27</t>
  </si>
  <si>
    <t>SD-057-250108-431586-6308</t>
  </si>
  <si>
    <t>2025-01-08 20:43:47</t>
  </si>
  <si>
    <t>普通区域-诸城市-魅力城-13562664443-200M-宽带延伸服务-次数0-202501080000688201</t>
  </si>
  <si>
    <t>202501080000688201</t>
  </si>
  <si>
    <t xml:space="preserve">202501080000688201#流程受理流水号：20250108204237135626644431184115
客户号码:13562664443
客户姓名:韩**
投诉地市:潍坊
来话流水:2025010820405466020895717
宽带账号:13562664443
宽带账号归属地市:潍坊
宽带账号归属区县:诸城市
故障地址:潍坊诸城市密州街道密州路魅力城1号楼*********
联系电话:18853681019
联系人:先生/女士
工单紧急程度:紧急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故障时间:2025-01-08 20:40:55
具体故障现象:频繁掉线,位置宽阔，重启未恢复要求马上处理
</t>
  </si>
  <si>
    <t>2025-01-08 20:47:08</t>
  </si>
  <si>
    <t>2025-01-08 20:49:13</t>
  </si>
  <si>
    <t>SD-057-250108-397584-4488</t>
  </si>
  <si>
    <t>2025-01-08 17:24:50</t>
  </si>
  <si>
    <t>80+普通-(目标)普通区域-坊子区-后邓-19819634938-200M-宽带延伸服务-次数0-202501080000573079</t>
  </si>
  <si>
    <t>2025-01-09 17:25:00</t>
  </si>
  <si>
    <t>202501080000573079</t>
  </si>
  <si>
    <t xml:space="preserve">202501080000573079#流程受理流水号：20250108172412198196349381149481
客户号码:19819634938
客户姓名:梁*
投诉地市:潍坊
来话流水:2025010817224874420875165
宽带账号:19819634938
宽带账号归属地市:潍坊
宽带账号归属区县:坊子区
故障地址:潍坊坊子区九龙街办（穆村）后邓行政村后邓坊子区后邓扩容5号箱*********
联系电话:19819634938
联系人:先生
工单紧急程度:一般
是否有升级投诉倾向:否
是否重复投诉:否
是否携转意向:否
是否投诉倾向:否
是否智能网关:智能网关
当前是否在线:是
接入方式:FTTH
是否质差终端:无质差信息
光功率:-18.26
故障大类:宽带/电视
故障细类:宽带延伸服务
携转原因:
故障时间:2025-01-08 17:24:29
具体故障现象:调测其它设备，
</t>
  </si>
  <si>
    <t>2025-01-08 17:27:42</t>
  </si>
  <si>
    <t>2025-01-08 17:28:03</t>
  </si>
  <si>
    <t>SD-057-250108-264853-4693</t>
  </si>
  <si>
    <t>2025-01-08 17:46:52</t>
  </si>
  <si>
    <t>【调研】-80+银卡-普通区域-寒亭区-前杭埠村自然村-18764738887-300M-业务受理宽带-次数0-202501080000593908</t>
  </si>
  <si>
    <t>202501080000593908</t>
  </si>
  <si>
    <t>202501080000593908#【已关注中国移动10086微信公众号】 宽带账号:18764738887; 联系电话：18764738887，问题类型：此工单为群障修复工单，根据群障全量闭环修复管理要求，为确保客户网络通畅，请装维人员跟进修复网络问题，谢谢！ 
 群障标题：公告。故障描述：潍坊寒亭区前杭埠村自然村光缆故障，预估24小时恢复，请帮忙拦截,如有需要请联系片区装维师傅李兴祺18754496229主叫号码：18764738887.0;该号码仅供参考，请优先联系宽带账号。</t>
  </si>
  <si>
    <t>2025-01-08 17:57:31</t>
  </si>
  <si>
    <t>2025-01-08 17:57:48</t>
  </si>
  <si>
    <t>SD-057-250108-938524-5827</t>
  </si>
  <si>
    <t>普通区域--null--宽带上网投诉-次数0-202501070000103421</t>
  </si>
  <si>
    <t>202501070000103421</t>
  </si>
  <si>
    <t>202501070000103421#客户来电反应潍坊市寒亭区蒋峪镇营业厅师傅在安装宽带的时候表示单元宽带接口需要扩容，已经申请多日没有结果回复问题，已按口径解释客户不满，要求记录上报，请审核，电话：15689896690联系人：女士，流水号：2025010708372688120833592</t>
  </si>
  <si>
    <t>SD-057-250108-873064-3832</t>
  </si>
  <si>
    <t>2025-01-08 16:13:47</t>
  </si>
  <si>
    <t>【调研】-普通区域-安丘市-逄家庄村自然村-15006635645-100M-宽带上网投诉-次数0-20250108111042X842984974</t>
  </si>
  <si>
    <t>20250108111042X842984974</t>
  </si>
  <si>
    <t>*YWDZ01
服务号码：15006635645，
号码归属地：潍坊安丘 ，
请查原因；
用户品牌：全球通；
是否外呼开通：否；
客户质疑：家庭宽带权益包10元/月，协议24个月，
有升级投诉倾向，升级投诉渠道：10080；接触录音流水号：2025010811043455820808333；联系电话：15006635645；
受理明细：536230713152297114，争议业务名称：家庭宽带权益包10元/月，协议24个月，逄**，15006635645，促销奖励活动，2023-07-13 20:30:35,李德全(f8255168)，安丘市景达通讯(SD.LF.08.02.66.01.z1)；
备注：要求处理</t>
  </si>
  <si>
    <t>2025-01-08 16:17:52</t>
  </si>
  <si>
    <t>家庭业务-&gt;产品质量-&gt;家庭宽带-&gt;全局流转-&gt;售后服务-&gt;路由器死机/损坏/设置错误-&gt;全局流转</t>
  </si>
  <si>
    <t>2025-01-08 16:18:14</t>
  </si>
  <si>
    <t>SD-057-250108-916287-5474</t>
  </si>
  <si>
    <t>2025-01-08 19:06:08</t>
  </si>
  <si>
    <t>普通区域-高密市-芝兰三村自然村-18753604416-300M-宽带上网投诉-次数0-202501080000643770</t>
  </si>
  <si>
    <t>202501080000643770</t>
  </si>
  <si>
    <t>202501080000643770#宽带账号：18753604416；宽带地址：潍坊高密市朝阳街道芝兰三村芝兰三村自然村芝兰三26#冷小春屋山*********；客户来电反映宽带/网速慢 电视无法观看 /客户不配合排障，要求上门，请协助处理，谢谢！来电流水：2025010819005200620873389，联系电话：18753604416</t>
  </si>
  <si>
    <t>2025-01-08 19:09:46</t>
  </si>
  <si>
    <t>2025-01-08 19:10:04</t>
  </si>
  <si>
    <t>SD-057-250108-241568-6337</t>
  </si>
  <si>
    <t>2025-01-08 20:47:02</t>
  </si>
  <si>
    <t>普通区域-寿光市-北洋头小区五期-1386466136902-300M-宽带上网投诉-次数0-20250108204449X289550473</t>
  </si>
  <si>
    <t>20250108204449X289550473</t>
  </si>
  <si>
    <t xml:space="preserve">【农村网络投诉】流程受理流水号：2025010820420413864661369021184044
客户号码:1386466136902
客户姓名:侯**
投诉地市:潍坊
来话流水:2025010820395427620891403
宽带账号:1386466136902
宽带账号归属地市:潍坊
宽带账号归属区县:寿光市
故障地址:潍坊寿光市台头镇北洋头村北洋头小区五期12号楼*********
联系电话:15169625509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20:41:45
具体故障现象:PON灯闪，缕直插紧重启
客户其他诉求:
</t>
  </si>
  <si>
    <t>2025-01-08 20:51:54</t>
  </si>
  <si>
    <t>2025-01-08 20:54:15</t>
  </si>
  <si>
    <t>SD-851-254866-15906-24166</t>
  </si>
  <si>
    <t>SD-057-250108-071594-4499</t>
  </si>
  <si>
    <t>2025-01-08 17:26:09</t>
  </si>
  <si>
    <t>80+金卡-普通区域-诸城市-和平小区-15069647788-500M-宽带上网投诉-次数0-20250108172334X214616331</t>
  </si>
  <si>
    <t>2025-01-09 18:27:00</t>
  </si>
  <si>
    <t>20250108172334X214616331</t>
  </si>
  <si>
    <t xml:space="preserve">流程受理流水号：20250108172201150696477881148924
客户号码:15069647788
客户姓名:孙*
投诉地市:潍坊
来话流水:2025010817211854520855496
宽带账号:15069647788
宽带账号归属地市:潍坊
宽带账号归属区县:诸城市
故障地址:潍坊诸城市密州街道和平街和平小区1号楼*********
联系电话:15095269650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17:23:15
具体故障现象:光猫亮红灯，
客户其他诉求:
</t>
  </si>
  <si>
    <t>2025-01-08 17:36:25</t>
  </si>
  <si>
    <t>2025-01-08 17:36:45</t>
  </si>
  <si>
    <t>SD-851-321000-6110-27142</t>
  </si>
  <si>
    <t>SD-057-250108-710423-5887</t>
  </si>
  <si>
    <t>2025-01-08 19:57:15</t>
  </si>
  <si>
    <t>【调研】-80+普通-普通区域-安丘市-尚水名邸-13853603530-1000M-业务受理宽带-次数0-202501080000668518</t>
  </si>
  <si>
    <t>202501080000668518</t>
  </si>
  <si>
    <t>202501080000668518# 宽带账号:13853603530; 联系电话：13853603530，问题类型：此工单为群障修复工单，根据群障全量闭环修复管理要求，为确保客户网络通畅，请装维人员跟进修复网络问题，谢谢！ 
 群障标题：公告。故障描述：潍坊安丘市尚水名邸光缆故障，预估24小时恢复，请帮忙拦截,如有需要请联系片区装维师傅董策策15706307059主叫号码：13853603530.0;该号码仅供参考，请优先联系宽带账号。</t>
  </si>
  <si>
    <t>2025-01-08 20:11:15</t>
  </si>
  <si>
    <t>SD-851-285208-8723-15643</t>
  </si>
  <si>
    <t>SD-057-250108-625043-6009</t>
  </si>
  <si>
    <t>2025-01-08 20:09:59</t>
  </si>
  <si>
    <t>普通区域--null-13605368068-宽带延伸服务-次数0-202501080000675345</t>
  </si>
  <si>
    <t>202501080000675345</t>
  </si>
  <si>
    <t xml:space="preserve">202501080000675345#流程受理流水号：20250108200622136053680681179556
客户号码:13605368068
客户姓名:唐*
投诉地市:潍坊
来话流水:2025010820005385820816125
宽带账号:13605368068
宽带账号归属地市:潍坊
宽带账号归属区县:潍坊
故障地址:
联系电话:15550770018
联系人:先生
工单紧急程度:一般
是否有升级投诉倾向:否
是否重复投诉:否
是否携转意向:否
是否投诉倾向:否
工单内容:客户来电反映移动光猫线路短线，导致家里客厅的灯都坏了，要进行投诉。
</t>
  </si>
  <si>
    <t>SD-057-250108-765431-6305</t>
  </si>
  <si>
    <t>2025-01-08 20:43:31</t>
  </si>
  <si>
    <t>普通区域-寒亭区-高里沿街（小微）-18863699562-300M-宽带上网投诉-次数0-202501080000686196</t>
  </si>
  <si>
    <t>202501080000686196</t>
  </si>
  <si>
    <t>202501080000686196#【已关注中国移动10086微信公众号】流程受理流水号：20250108204238188636995621184118
客户号码:18863699562
客户姓名:王**
投诉地市:潍坊
来话流水:2025010820420842320800825
宽带账号:18863699562
账号归属区县:潍坊市寒亭区中天通讯商店二部
联系电话:18863699562
联系人:先生/女士
宽带地址:潍坊
工单紧急程度:非常紧急
是否投诉倾向:否
是否重复投诉:否
是否携转意向:否
是否有升级投诉倾向:否
*业务名称:业务融合开机流程OTT+小微宽带
投诉内容:手机号码：18863699562，【问题描述】客户已办理宽带业务，有开通单，要求装维尽快联系上门，请处理，谢谢。联系电话：18863699562，联系人：先生/女士，录音流水号：2025010820420842320800825。受理明细：531920062399999999。
在途开通单信息：536241231132895988，18863699562，2024-12-31 11:49:43，业务融合开机流程OTT+小微宽带，处理中，装维选址
是否到厅:否
业务名称:业务融合开机流程OTT+小微宽带
;宽带小区$[高里沿街（小微）]$</t>
  </si>
  <si>
    <t>2025-01-08 20:48:37</t>
  </si>
  <si>
    <t>2025-01-08 20:49:20</t>
  </si>
  <si>
    <t>SD-851-297085-5160-9064</t>
  </si>
  <si>
    <t>SD-057-250108-837496-6456</t>
  </si>
  <si>
    <t>2025-01-08 21:14:24</t>
  </si>
  <si>
    <t>【调研】-80+普通-普通区域-奎文区-弘润金茂府-15269611666-200M-宽带上网投诉-次数0-202501080000696619</t>
  </si>
  <si>
    <t>202501080000696619</t>
  </si>
  <si>
    <t>202501080000696619#宽带账号：15269611666；宽带地址：潍坊高新高新城区潍县中路弘润金茂府21号楼；客户来电反映宽带上网慢，我处正常排查，客户不配合排障，要求上门，请协助处理，谢谢！联系电话：15653631112；联系人：先生；来电流水：2025010821111362720810130</t>
  </si>
  <si>
    <t>2025-01-08 21:16:19</t>
  </si>
  <si>
    <t>2025-01-08 21:16:38</t>
  </si>
  <si>
    <t>SD-057-250108-597631-4520</t>
  </si>
  <si>
    <t>2025-01-08 17:26:45</t>
  </si>
  <si>
    <t>80+银卡-普通区域-寒亭区-苏杭花园小区-15269645017-1000M-业务受理宽带-次数0-202501080000576163</t>
  </si>
  <si>
    <t>202501080000576163</t>
  </si>
  <si>
    <t>202501080000576163# 宽带账号:15269645017; 联系电话：15269645017，问题类型：此工单为群障修复工单，根据群障全量闭环修复管理要求，为确保客户网络通畅，请装维人员跟进修复网络问题，谢谢！ 
 群障标题：公告。故障描述：潍坊寒亭区苏杭花园小区光缆故障，预估24小时恢复，请帮忙拦截,如有需要请联系片区装维师傅李兴祺18754496229主叫号码：13791616124.0;该号码仅供参考，请优先联系宽带账号。</t>
  </si>
  <si>
    <t>2025-01-08 17:36:05</t>
  </si>
  <si>
    <t>2025-01-08 17:36:39</t>
  </si>
  <si>
    <t>SD-851-255749-10201-27290</t>
  </si>
  <si>
    <t>SD-057-250108-381702-5883</t>
  </si>
  <si>
    <t>2025-01-08 19:57:03</t>
  </si>
  <si>
    <t>普通区域-青州市-世纪星城-15863267848-100M-业务受理宽带-次数0-202501080000670755</t>
  </si>
  <si>
    <t>202501080000670755</t>
  </si>
  <si>
    <t>202501080000670755#【已关注中国移动10086微信公众号】 宽带账号:15863267848; 联系电话：15863267848，问题类型：此工单为群障修复工单，根据群障全量闭环修复管理要求，为确保客户网络通畅，请装维人员跟进修复网络问题，谢谢！ 
 群障标题：公告。故障描述：潍坊青州市世纪星城光缆故障，预估24小时恢复，请帮忙拦截,如有需要请联系片区装维师傅魏守波15706307630主叫号码：15863267848.0;该号码仅供参考，请优先联系宽带账号。</t>
  </si>
  <si>
    <t>2025-01-08 20:00:52</t>
  </si>
  <si>
    <t>2025-01-08 20:01:11</t>
  </si>
  <si>
    <t>2025-01-08 19:03:13</t>
  </si>
  <si>
    <t>【调研】-普通区域-潍城区-恒信永祥苑-18353652379-1000M-宽带上网投诉-次数0-202501080000642708 一级督办</t>
  </si>
  <si>
    <t>202501080000642708</t>
  </si>
  <si>
    <t>2025-01-08 19:08:04</t>
  </si>
  <si>
    <t>SD-851-303775-1005-14536</t>
  </si>
  <si>
    <t>SD-057-250108-718405-4265</t>
  </si>
  <si>
    <t>2025-01-08 16:59:12</t>
  </si>
  <si>
    <t>【调研】-80+银卡-普通区域-昌邑市-南苑小区自然村-18765777591-300M-宽带上网投诉-次数0-202501080000548656</t>
  </si>
  <si>
    <t>202501080000548656</t>
  </si>
  <si>
    <t>202501080000548656#宽带账号：18765777591；宽带地址：潍坊昌邑市南逄镇南苑小区南苑小区自然村27号箱；客户来电反映移动高清看不了，客户无法配合线上指导，要求上门，请协助处理，谢谢！联系电话：15964304229；联系人：先生；</t>
  </si>
  <si>
    <t>2025-01-08 17:04:06</t>
  </si>
  <si>
    <t>2025-01-08 17:04:31</t>
  </si>
  <si>
    <t>SD-852-323469-28-24761</t>
  </si>
  <si>
    <t>SD-057-250108-948325-3230</t>
  </si>
  <si>
    <t>2025-01-08 14:59:38</t>
  </si>
  <si>
    <t>【调研】-80+普通-普通区域-青州市-东台头村自然村-15165616999-200M-宽带上网投诉-次数0-202501080000430975</t>
  </si>
  <si>
    <t>2025-01-09 16:00:00</t>
  </si>
  <si>
    <t>202501080000430975</t>
  </si>
  <si>
    <t>202501080000430975#宽带账号：15165616999宽带地址：潍坊青州市邵庄镇东台头村东台头村自然村加4号箱（北大街西贾化四-图1；客户来电反映电视无法观看，经查询客户侧为质差机顶盒，请协助上门更换终端并一并处理故障问题，谢谢！联系电话：15165616999联系人：先生；来电流水：2025010814543570920857472</t>
  </si>
  <si>
    <t>2025-01-08 15:01:32</t>
  </si>
  <si>
    <t>2025-01-08 15:01:58</t>
  </si>
  <si>
    <t>SD-057-250108-136748-5698</t>
  </si>
  <si>
    <t>2025-01-08 19:35:30</t>
  </si>
  <si>
    <t>【调研】-普通区域-滨海-科赛机农宿舍楼-18365672555-300M-魔百和投诉-次数0-20250108193350X307725710</t>
  </si>
  <si>
    <t>20250108193350X307725710</t>
  </si>
  <si>
    <t>流程受理流水号：20250108193150183656725551174422
客户号码:18365672555
客户姓名:何*
投诉地市:潍坊
来话流水:2025010819292269020845590
宽带账号:18365672555
宽带账号归属地市:潍坊
宽带账号归属区县:滨海
故障地址:潍坊滨海大家洼街道海源街科赛机农宿舍楼科赛机农宿舍*********
联系电话:18365672555
联系人:先生/女士
工单紧急程度:紧急
是否有升级投诉倾向:否
是否重复投诉:否
是否携转意向:否
是否投诉倾向:否
是否智能网关:智能网关
当前是否在线:否
接入方式:FTTH
端到端诊断结果:光猫掉电
是否质差终端:是
光功率:无
故障大类:宽带/电视
故障细类:移动高清电视故障(专席)
携转原因:
故障时间:2025-01-08 19:32:04
魔百和单播/组播:单播
具体故障现象:客户来电表示家里电视机出现22002，我处检查网线换口测试，进行网络配置，重启设备，请协助谢谢
客户其他诉求:
魔百和单/组播：单播</t>
  </si>
  <si>
    <t>2025-01-08 19:37:34</t>
  </si>
  <si>
    <t>2025-01-08 19:37:55</t>
  </si>
  <si>
    <t>SD-057-250108-735849-6106</t>
  </si>
  <si>
    <t>2025-01-08 20:17:13</t>
  </si>
  <si>
    <t>普通区域-奎文区-南屯新村-13869698706-300M-宽带上网投诉-次数0-20250108201503X503791741</t>
  </si>
  <si>
    <t>20250108201503X503791741</t>
  </si>
  <si>
    <t xml:space="preserve">【农村网络投诉】流程受理流水号：20250108201234138696987061180354
客户号码:13869698706
客户姓名:刘**
投诉地市:潍坊
来话流水:2025010820120052920868018
宽带账号:13869698706
宽带账号归属地市:潍坊
宽带账号归属区县:奎文区
故障地址:潍坊奎文区廿里堡街道潍州路南屯新村（代理商独家，办理联系电话18866760550）16号楼*********
联系电话:13869698706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20:12:56
具体故障现象: 宽带不在线，光信号亮红灯/，已指导插紧捋直光纤线，重启光猫未恢复，请协助处理  
客户其他诉求:谢谢
</t>
  </si>
  <si>
    <t>2025-01-08 20:43:06</t>
  </si>
  <si>
    <t>2025-01-08 20:43:28</t>
  </si>
  <si>
    <t>SD-057-250108-206853-6128</t>
  </si>
  <si>
    <t>2025-01-08 20:19:19</t>
  </si>
  <si>
    <t>普通区域-奎文区-则尔庄社区-13863680703-500M-宽带上网投诉-次数0-202501080000680146</t>
  </si>
  <si>
    <t>202501080000680146</t>
  </si>
  <si>
    <t>202501080000680146#宽带账号：13863680703；宽带地址：潍坊奎文区北苑街道四平路则尔庄社区则尔庄东区26号楼；客户来电反映宽带网速慢卡顿，要求师傅上门，请协助处理，谢谢！联系电话：13508960122；联系人：先生；来电流水：2025010820122209920869747</t>
  </si>
  <si>
    <t>2025-01-08 20:22:30</t>
  </si>
  <si>
    <t>2025-01-08 20:22:52</t>
  </si>
  <si>
    <t>SD-057-250108-620437-5526</t>
  </si>
  <si>
    <t>2025-01-08 19:15:05</t>
  </si>
  <si>
    <t>普通区域-奎文区-北海花园B区-13793664433-300M-宽带上网投诉-次数0-202501080000648569</t>
  </si>
  <si>
    <t>202501080000648569</t>
  </si>
  <si>
    <t>202501080000648569#13793664433客户来电反映把家里机顶盒语音遥控器换成普通的遥控器，家里老人不会用，请协助处理，谢谢，联系人：先生  联系电话：13793664433  流水：2025010819095158020829713</t>
  </si>
  <si>
    <t>2025-01-08 19:19:07</t>
  </si>
  <si>
    <t>2025-01-08 19:19:41</t>
  </si>
  <si>
    <t>SD-851-285875-1666-19546</t>
  </si>
  <si>
    <t>SD-057-250108-043568-5688</t>
  </si>
  <si>
    <t>2025-01-08 19:34:37</t>
  </si>
  <si>
    <t>普通区域-奎文区-北海花园B区-13863614511-100M-魔百和投诉-次数0-202501080000660047</t>
  </si>
  <si>
    <t>202501080000660047</t>
  </si>
  <si>
    <t>202501080000660047#【已关注中国移动10086微信公众号】流程受理流水号：20250108192639138636145111173611
客户号码:13863614511
客户姓名:郭*
投诉地市:潍坊
来话流水:2025010819262668220828574
宽带账号:13863614511
宽带账号归属地市:潍坊
宽带账号归属区县:高新
故障地址:潍坊高新高新城区胜利街北海花园B区37号楼*********
联系电话:13615362909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光功率:-17.79
故障大类:电视
故障细类:移动高清电视故障(专席)
携转原因:
故障时间:2025-01-08 19:32:32
魔百和单播/组播:组播
具体故障现象:电视直播或点播无法观看，
客户其他诉求:宽带正常使用，帐号排查正确，网口灯正常，网线无问题，指导网线换口，对应指导网络配置无效，请协助处理，谢谢。
魔百和单/组播：组播;宽带小区$[北海花园B区]$</t>
  </si>
  <si>
    <t>2025-01-08 19:37:09</t>
  </si>
  <si>
    <t>2025-01-08 19:43:19</t>
  </si>
  <si>
    <t>SD-057-250108-175640-5718</t>
  </si>
  <si>
    <t>2025-01-08 19:36:52</t>
  </si>
  <si>
    <t>普通区域-寿光市-现代小区-19862602757-300M-业务受理宽带-次数0-202501080000660862</t>
  </si>
  <si>
    <t>202501080000660862</t>
  </si>
  <si>
    <t>202501080000660862# 宽带账号:19862602757; 联系电话：19862602757，问题类型：此工单为群障修复工单，根据群障全量闭环修复管理要求，为确保客户网络通畅，请装维人员跟进修复网络问题，谢谢！ 
 群障标题：公告。故障描述：潍坊寿光市现代小区美丽乡村建设，预计一周修复，请帮忙拦截，如有需要请联系片区装维师傅常怀远15706307726主叫号码：13562632686.0;该号码仅供参考，请优先联系宽带账号。</t>
  </si>
  <si>
    <t>2025-01-08 19:54:37</t>
  </si>
  <si>
    <t>2025-01-08 19:54:54</t>
  </si>
  <si>
    <t>SD-851-339497-6925-3969</t>
  </si>
  <si>
    <t>SD-057-250108-958016-5666</t>
  </si>
  <si>
    <t>2025-01-08 19:30:21</t>
  </si>
  <si>
    <t>普通区域-青州市-玫瑰公馆小区-15095101317-200M-宽带延伸服务-次数0-202501080000657761</t>
  </si>
  <si>
    <t>202501080000657761</t>
  </si>
  <si>
    <t xml:space="preserve">202501080000657761#流程受理流水号：20250108192904150951013171173981
客户号码:15095101317
客户姓名:冯**
投诉地市:潍坊
来话流水:2025010819282194720839655
宽带账号:15095101317
宽带账号归属地市:潍坊
宽带账号归属区县:青州市
故障地址:潍坊青州市东夏镇乐活街玫瑰公馆小区2号楼*********
联系电话:15095101317
联系人:先生/女士
工单紧急程度:一般
是否有升级投诉倾向:否
是否重复投诉:否
是否携转意向:否
是否投诉倾向:否
是否智能网关:智能网关
当前是否在线:是
接入方式:FTTH
是否质差终端:无质差信息
光功率:-19.50
故障大类:宽带/电视
故障细类:宽带延伸服务
携转原因:
故障时间:2025-01-08 19:29:36
具体故障现象:新增加一根网线，
</t>
  </si>
  <si>
    <t>2025-01-08 19:33:34</t>
  </si>
  <si>
    <t>2025-01-08 19:33:59</t>
  </si>
  <si>
    <t>SD-851-316747-19882-5407</t>
  </si>
  <si>
    <t>SD-057-250108-153428-5748</t>
  </si>
  <si>
    <t>2025-01-08 19:39:58</t>
  </si>
  <si>
    <t>【调研】-80+银卡-(目标)普通区域-高密市-卞家庄自然村-13884818828-200M-魔百和投诉-次数0-202501080000660142</t>
  </si>
  <si>
    <t>202501080000660142</t>
  </si>
  <si>
    <t>202501080000660142#流程受理流水号：20250108193902138848188281175500
客户号码:13884818828
客户姓名:王*
投诉地市:潍坊
来话流水:2025010819351463520878238
宽带账号:13884818828
宽带账号归属地市:潍坊
宽带账号归属区县:高密市
故障地址:潍坊高密市密水街道卞家庄卞家庄自然村卞家庄16#许伟伟*********
联系电话:13884818828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光功率:-18.79
故障大类:宽带/电视
故障细类:移动高清电视故障(专席)
携转原因:
故障时间:2025-01-08 19:36:14
魔百和单播/组播:组播
具体故障现象:点播和直播观看都出现卡顿缓冲，
客户其他诉求:
魔百和单/组播：组播;宽带小区$[卞家庄自然村]$</t>
  </si>
  <si>
    <t>2025-01-08 19:43:04</t>
  </si>
  <si>
    <t>2025-01-08 19:47:27</t>
  </si>
  <si>
    <t>SD-851-279904-6545-24876</t>
  </si>
  <si>
    <t>SD-057-250108-854069-6160</t>
  </si>
  <si>
    <t>2025-01-08 20:23:17</t>
  </si>
  <si>
    <t>普通区域-诸城市-大凤凰-15953661150-300M-宽带上网投诉-次数0-202501080000680275</t>
  </si>
  <si>
    <t>202501080000680275</t>
  </si>
  <si>
    <t>202501080000680275#【网络电视】宽带账号：15953661150；宽带地址：潍坊诸城市舜王街道大凤凰村；客户来电反映移动高清无法观看，客户已正常办理宽带/移动高清业务，按相关口径解释不认可，要求反馈，请协助处理，谢谢！联系电话：15953661150；联系人：女士；来电流水：2025010820210262920810019</t>
  </si>
  <si>
    <t>2025-01-08 20:27:12</t>
  </si>
  <si>
    <t>2025-01-08 20:27:36</t>
  </si>
  <si>
    <t>SD-057-250108-017359-6097</t>
  </si>
  <si>
    <t>2025-01-08 20:16:57</t>
  </si>
  <si>
    <t>80+银卡-普通区域-寿光市-美林花园-18706680345-300M-宽带上网投诉-次数0-202501080000677109</t>
  </si>
  <si>
    <t>202501080000677109</t>
  </si>
  <si>
    <t xml:space="preserve">202501080000677109#宽带账号：18706680345宽带地址：潍坊寿光市圣城街道金海路美林花园
客户来电反映宽带机顶盒无法使用，客户不会操作，无法配合线上指导，要求上门服务，请协助处理，谢谢！联系电话本机
联系人：女士来电流水：2025010820152669620884202
</t>
  </si>
  <si>
    <t>2025-01-08 20:42:00</t>
  </si>
  <si>
    <t>2025-01-08 20:42:30</t>
  </si>
  <si>
    <t>SD-057-250108-476053-5691</t>
  </si>
  <si>
    <t>2025-01-08 19:35:02</t>
  </si>
  <si>
    <t>普通区域-诸城市-古城社区居民楼-15163605698-200M-宽带上网投诉-次数0-202501080000659860</t>
  </si>
  <si>
    <t>202501080000659860</t>
  </si>
  <si>
    <t>202501080000659860#【已关注中国移动10086微信公众号】流程受理流水号：20250108193257151636056981174599
客户号码:15163605698
客户姓名:李*
投诉地市:潍坊
来话流水:2025010819315021820859312
宽带账号:15163605698
宽带账号归属地市:潍坊
宽带账号归属区县:诸城市
故障地址:潍坊诸城市密州街道东关大街古城社区居民楼棉麻公司住宅楼西26#箱*********
联系电话:17353681878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19:37:53
具体故障现象:LOS闪烁
客户其他诉求:
;宽带小区$[古城社区居民楼]$</t>
  </si>
  <si>
    <t>2025-01-08 19:36:46</t>
  </si>
  <si>
    <t>2025-01-08 19:37:06</t>
  </si>
  <si>
    <t>SD-057-250108-069182-5723</t>
  </si>
  <si>
    <t>2025-01-08 19:37:05</t>
  </si>
  <si>
    <t>【调研】-(目标)普通区域-高密市-密水商场-15065651357-300M-业务受理宽带-次数0-202501080000661174</t>
  </si>
  <si>
    <t>202501080000661174</t>
  </si>
  <si>
    <t>202501080000661174#【已关注中国移动10086微信公众号】 宽带账号:15065651357; 联系电话：15065651357，问题类型：此工单为群障修复工单，根据群障全量闭环修复管理要求，为确保客户网络通畅，请装维人员跟进修复网络问题，谢谢！ 
 群障标题：公告。故障描述：潍坊高密市密水商场光缆故障，预估24小时恢复，请帮忙拦截,如有需要请联系片区装维师傅楚石磊15706307373主叫号码：15065651357.0;该号码仅供参考，请优先联系宽带账号。</t>
  </si>
  <si>
    <t>2025-01-08 19:56:05</t>
  </si>
  <si>
    <t>2025-01-08 19:57:14</t>
  </si>
  <si>
    <t>SD-057-250108-408267-6186</t>
  </si>
  <si>
    <t>2025-01-08 20:28:27</t>
  </si>
  <si>
    <t>FTTR-普通区域-潍城区-潍城华阳小区-15163657111-1000M-宽带上网投诉-次数0-202501080000680227</t>
  </si>
  <si>
    <t>202501080000680227</t>
  </si>
  <si>
    <t>202501080000680227#宽带账号：15163657111；宽带地址：潍坊潍城区北关街道向阳路华阳小区1#楼楼东沿街；客户来电反映宽带维修不好，每天晚上都出现断网情况，要求师傅上门检测，请协助处理，谢谢！联系电话：15863699788；联系人：先生；来电流水：2025010820234154620821827</t>
  </si>
  <si>
    <t>2025-01-08 20:31:39</t>
  </si>
  <si>
    <t>2025-01-08 20:32:02</t>
  </si>
  <si>
    <t>SD-851-262903-3636-10853</t>
  </si>
  <si>
    <t>SD-057-250108-745163-6141</t>
  </si>
  <si>
    <t>2025-01-08 20:20:18</t>
  </si>
  <si>
    <t>80+普通-普通区域-临朐县-新龙花园二期-15169486991-500M-宽带上网投诉-次数0-20250108201823X703910731</t>
  </si>
  <si>
    <t>20250108201823X703910731</t>
  </si>
  <si>
    <t xml:space="preserve">流程受理流水号：20250108201649151694869911180910
客户号码:15169486991
客户姓名:张**
投诉地市:潍坊
来话流水:2025010820154464620885619
宽带账号:15169486991
宽带账号归属地市:潍坊
宽带账号归属区县:临朐县
故障地址:潍坊临朐县辛寨街道横滨路新龙花园二期5号楼2单元301
联系电话:15169486991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20:17:00
具体故障现象:客户来电表示宽带上不了网，我处检查网线，光猫情况，重启设备都未恢复，请协助处理谢谢
客户其他诉求:
</t>
  </si>
  <si>
    <t>2025-01-08 20:27:26</t>
  </si>
  <si>
    <t>2025-01-08 20:36:15</t>
  </si>
  <si>
    <t>SD-851-238884-3550-22539</t>
  </si>
  <si>
    <t>SD-057-250108-376458-6170</t>
  </si>
  <si>
    <t>2025-01-08 20:25:02</t>
  </si>
  <si>
    <t>【调研】-80+金卡-普通区域-潍城区-鸢都新城-13963604668-1000M-宽带上网投诉-次数0-202501080000680724</t>
  </si>
  <si>
    <t>202501080000680724</t>
  </si>
  <si>
    <t xml:space="preserve">202501080000680724#流程受理流水号：20250108202408139636046681001921
客户号码:13963604668
客户姓名:张**
投诉地市:潍坊
来话流水:2025010820234743320822259
宽带账号:13963604668
宽带账号归属地市:潍坊
宽带账号归属区县:潍城区
故障地址:潍坊潍城区北关街道北宫西街鸢都新城58号楼*********
联系电话:13963604668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光功率:-18.50
故障大类:宽带/电视
故障细类:移动高清电视故障
携转原因:
故障时间:2025-01-08 20:25:04
魔百和单播/组播:单播
具体故障现象:电视直播或点播无法观看，
客户其他诉求:客户侧为质差终端，要求上门更换终端并一并处理故障问题。
</t>
  </si>
  <si>
    <t>2025-01-08 20:32:12</t>
  </si>
  <si>
    <t>2025-01-08 20:32:31</t>
  </si>
  <si>
    <t>SD-851-283183-7759-10124</t>
  </si>
  <si>
    <t>SD-057-250108-146059-6110</t>
  </si>
  <si>
    <t>2025-01-08 20:17:25</t>
  </si>
  <si>
    <t>普通区域-诸城市-前曹阵村自然村-18263616230-500M-宽带上网投诉-次数0-20250108201617X577847318</t>
  </si>
  <si>
    <t>20250108201617X577847318</t>
  </si>
  <si>
    <t xml:space="preserve">【农村网络投诉】流程受理流水号：20250108201420182636162301180598
客户号码:18263616230
客户姓名:毛**
投诉地市:潍坊
来话流水:2025010820140386820877593
宽带账号:18263616230
宽带账号归属地市:潍坊
宽带账号归属区县:诸城市
故障地址:潍坊诸城市密州街道前曹阵村前曹阵村自然村前曹阵村中心北侧7#箱*********
联系电话:18263616230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20:15:43
具体故障现象:打不开网页，
客户其他诉求:
</t>
  </si>
  <si>
    <t>2025-01-08 20:25:41</t>
  </si>
  <si>
    <t>2025-01-08 20:26:03</t>
  </si>
  <si>
    <t>SD-057-250108-874310-6176</t>
  </si>
  <si>
    <t>2025-01-08 20:26:08</t>
  </si>
  <si>
    <t>普通区域-潍城区-枫叶国际人才社区一期-13964600541-200M-宽带上网投诉-次数0-202501080000680291</t>
  </si>
  <si>
    <t>202501080000680291</t>
  </si>
  <si>
    <t>202501080000680291#宽带账号：13964600541；宽带地址：潍坊潍城区北关街道卧龙西街枫叶国际人才社区一期7号楼；客户来电反映宽带网速慢，经查询客户侧为质差路由器导致宽带使用不畅，请参考处理，谢谢！联系电话：15065660292；联系人：15065660292；来电流水：2025010820210980820810524</t>
  </si>
  <si>
    <t>2025-01-08 20:32:53</t>
  </si>
  <si>
    <t>2025-01-08 20:33:18</t>
  </si>
  <si>
    <t>2025-01-08 20:10:56</t>
  </si>
  <si>
    <t>80+银卡-普通区域-奎文区-书香铭郡-18263678003-300M-宽带上网投诉-次数0-202501080000671945 一级督办</t>
  </si>
  <si>
    <t>202501080000671945</t>
  </si>
  <si>
    <t>2025-01-08 20:20:58</t>
  </si>
  <si>
    <t>2025-01-08 20:21:20</t>
  </si>
  <si>
    <t>SD-057-250108-391604-6085</t>
  </si>
  <si>
    <t>2025-01-08 20:16:32</t>
  </si>
  <si>
    <t>普通区域-安丘市-尚水名邸-15553603728-1000M-业务受理宽带-次数0-202501080000677903</t>
  </si>
  <si>
    <t>202501080000677903</t>
  </si>
  <si>
    <t>202501080000677903# 宽带账号:15553603728; 联系电话：15553603728，问题类型：此工单为群障修复工单，根据群障全量闭环修复管理要求，为确保客户网络通畅，请装维人员跟进修复网络问题，谢谢！ 
 群障标题：公告。故障描述：潍坊安丘市尚水名邸光缆故障，预估24小时恢复，请帮忙拦截,如有需要请联系片区装维师傅董策策15706307059主叫号码：15553603728.0;该号码仅供参考，请优先联系宽带账号。</t>
  </si>
  <si>
    <t>2025-01-08 20:16:53</t>
  </si>
  <si>
    <t>2025-01-08 20:17:07</t>
  </si>
  <si>
    <t>SD-851-252116-15694-584</t>
  </si>
  <si>
    <t>SD-057-250108-435796-6184</t>
  </si>
  <si>
    <t>2025-01-08 20:28:07</t>
  </si>
  <si>
    <t>普通区域--null--宽带上网投诉-次数0-202501080000379990</t>
  </si>
  <si>
    <t>202501080000379990</t>
  </si>
  <si>
    <t>202501080000379990#151536971客户来电反映本机摄像头掉线连接失败，重启设备登录也无恢复，宽带正常使用，要求我司处理，谢谢。联系号码：本机，接触流水：2025010813494893120897794</t>
  </si>
  <si>
    <t>家庭咨询-&gt;产品质量-&gt;家庭安防-&gt;全局流转-&gt;售后服务-&gt;产品缺损-&gt;全局流转</t>
  </si>
  <si>
    <t>SD-057-250108-345109-5744</t>
  </si>
  <si>
    <t>2025-01-08 19:39:13</t>
  </si>
  <si>
    <t>80+普通-普通区域-安丘市-拥翠园小区-15006622671-200M-宽带上网投诉-次数0-202501080000660021</t>
  </si>
  <si>
    <t>202501080000660021</t>
  </si>
  <si>
    <t xml:space="preserve">202501080000660021#【网络电视】宽带账号：15006622671；宽带地址：潍坊安丘市凌河镇拥翠路拥翠园小区11号楼；客户来电反映观看的是网络电视/“电视家”无法观看，客户已正常办理宽带/移动高清业务，按相关口径解释不认可，要求反馈，请协助处理，谢谢！联系电话：15169694990；联系人：先生；来电流水：2025010819335744920871106 </t>
  </si>
  <si>
    <t>2025-01-08 19:41:32</t>
  </si>
  <si>
    <t>2025-01-08 19:43:13</t>
  </si>
  <si>
    <t>SD-057-250108-375186-5517</t>
  </si>
  <si>
    <t>2025-01-08 19:12:21</t>
  </si>
  <si>
    <t>80+银卡-普通区域-奎文区-（铁通）乐民园保护小区（联系15063636111）-15866504610-100M-魔百和投诉-次数0-202501080000648020</t>
  </si>
  <si>
    <t>202501080000648020</t>
  </si>
  <si>
    <t>202501080000648020#流程受理流水号：20250108185856158665046101169044
客户号码:15866504610
客户姓名:吕**
投诉地市:潍坊
来话流水:2025010818581001720856187
宽带账号:15866504610
宽带账号归属地市:潍坊
宽带账号归属区县:奎文区
故障地址:潍坊奎文区梨园街道文化路（铁通）乐民园小区乐民园小区9号楼-3-401*********
联系电话:15866504810
联系人:先生/女士
工单紧急程度:一般
是否有升级投诉倾向:否
是否重复投诉:否
是否携转意向:否
是否投诉倾向:否
是否智能网关:非智能网关
当前是否在线:是
接入方式:FTTH
端到端诊断结果:客户侧设备问题（新增）
是否质差终端:无质差信息
光功率:无
故障大类:宽带/电视
故障细类:移动高清电视故障(专席)
携转原因:
故障时间:2025-01-08 19:12:44
魔百和单播/组播:单播
具体故障现象:直播频道可以观看，点播无法观看
客户其他诉求:尽快处理
魔百和单/组播：单播;宽带小区$[（铁通）乐民园保护小区（联系15063636111）]$</t>
  </si>
  <si>
    <t>2025-01-08 19:16:01</t>
  </si>
  <si>
    <t>2025-01-08 19:16:25</t>
  </si>
  <si>
    <t>SD-057-250108-928453-5510</t>
  </si>
  <si>
    <t>2025-01-08 19:10:36</t>
  </si>
  <si>
    <t>80+普通-普通区域-寒亭区-名门新筑小区-18764628710-500M-宽带上网投诉-次数0-202501080000647480</t>
  </si>
  <si>
    <t>202501080000647480</t>
  </si>
  <si>
    <t>202501080000647480#18764628710客户来电反映宽带无法连接，线上排障未恢复，系统显示质差路由器，要求装维上门，请协助处理谢谢
联系电话：18764628710
来话流水：2025010819065960520811821</t>
  </si>
  <si>
    <t>2025-01-08 19:24:39</t>
  </si>
  <si>
    <t>2025-01-08 19:24:57</t>
  </si>
  <si>
    <t>SD-851-252008-428-15343</t>
  </si>
  <si>
    <t>SD-057-250108-654921-4304</t>
  </si>
  <si>
    <t>2025-01-08 17:05:27</t>
  </si>
  <si>
    <t>普通区域-安丘市-富家庄子村自然村-15254416296-300M-宽带上网投诉-次数0-20250108170242X962762207</t>
  </si>
  <si>
    <t>2025-01-09 18:06:00</t>
  </si>
  <si>
    <t>20250108170242X962762207</t>
  </si>
  <si>
    <t xml:space="preserve">【农村网络投诉】流程受理流水号：20250108165951152544162961142897
客户号码:15254416296
客户姓名:莫**
投诉地市:潍坊
来话流水:2025010816585816120858596
宽带账号:15254416296
宽带账号归属地市:潍坊
宽带账号归属区县:安丘市
故障地址:潍坊安丘市凌河街道富家庄子村富家庄子村自然村4号箱张继礼*********
联系电话:15254416296
联系人:先生/女士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故障时间:2025-01-08 17:01:59
具体故障现象:光猫亮红灯，
客户其他诉求:
</t>
  </si>
  <si>
    <t>2025-01-08 17:11:49</t>
  </si>
  <si>
    <t>2025-01-08 17:12:09</t>
  </si>
  <si>
    <t>SD-851-278348-13444-2861</t>
  </si>
  <si>
    <t>SD-057-250108-895601-3678</t>
  </si>
  <si>
    <t>2025-01-08 15:56:27</t>
  </si>
  <si>
    <t>普通区域-潍城区-茂华紫苑公馆-13905369206-100M-业务受理宽带-次数0-202501080000487509</t>
  </si>
  <si>
    <t>2025-01-09 15:57:00</t>
  </si>
  <si>
    <t>202501080000487509</t>
  </si>
  <si>
    <t>202501080000487509# 宽带账号:13905369206; 联系电话：13905369206，问题类型：此工单为群障修复工单，根据群障全量闭环修复管理要求，为确保客户网络通畅，请装维人员跟进修复网络问题，谢谢！ 
 群障标题：公告。故障描述：潍坊潍城区茂华紫苑公馆光缆故障，预估24小时恢复，请帮忙拦截,如有需要请联系片区装维师傅郎琨15706307845主叫号码：13905369206.0;该号码仅供参考，请优先联系宽带账号。</t>
  </si>
  <si>
    <t>2025-01-08 15:58:31</t>
  </si>
  <si>
    <t>2025-01-08 15:58:49</t>
  </si>
  <si>
    <t>SD-057-250108-246570-4325</t>
  </si>
  <si>
    <t>【调研】-80+金卡-FTTR-普通区域-安丘市-朱家埠村自然村-13793641416-1000M-业务受理宽带-次数0-202501080000556909</t>
  </si>
  <si>
    <t>2025-01-09 17:07:00</t>
  </si>
  <si>
    <t>202501080000556909</t>
  </si>
  <si>
    <t>202501080000556909# 宽带账号:13793641416; 联系电话：13793641416，问题类型：此工单为群障修复工单，根据群障全量闭环修复管理要求，为确保客户网络通畅，请装维人员跟进修复网络问题，谢谢！ 
 群障标题：公告。故障描述：朱家埠村自然村主叫号码：13793641416.0;该号码仅供参考，请优先联系宽带账号。</t>
  </si>
  <si>
    <t>2025-01-08 17:13:44</t>
  </si>
  <si>
    <t>2025-01-08 17:14:06</t>
  </si>
  <si>
    <t>SD-851-317838-13541-19702</t>
  </si>
  <si>
    <t>SD-057-250108-756182-3689</t>
  </si>
  <si>
    <t>2025-01-08 15:59:02</t>
  </si>
  <si>
    <t>普通区域-昌邑市-黄家辛庄村-18453667890-300M-宽带上网投诉-次数0-20250108155624X984718948</t>
  </si>
  <si>
    <t>20250108155624X984718948</t>
  </si>
  <si>
    <t xml:space="preserve">【农村网络投诉】流程受理流水号：20250108155534184536678901124838
客户号码:18453667890
客户姓名:郝**
投诉地市:潍坊
来话流水:2025010815544875220840768
宽带账号:18453667890
宽带账号归属地市:潍坊
宽带账号归属区县:昌邑市
故障地址:潍坊昌邑市李家埠镇黄家辛庄黄家辛庄村7号箱曹洪柱*********
联系电话:13287689173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光功率:-33.97
故障大类:宽带/电视
故障细类:网速慢/上网掉线(专席)
携转原因:
故障时间:2025-01-08 15:55:38
具体故障现象:网关光功率
-33.97
客户其他诉求:
</t>
  </si>
  <si>
    <t>2025-01-08 16:01:17</t>
  </si>
  <si>
    <t>2025-01-08 16:01:32</t>
  </si>
  <si>
    <t>80+金卡-普通区域-高密市-鹿家营村-18706509981-200M-宽带上网投诉-次数0-202501080000551429 一级督办</t>
  </si>
  <si>
    <t>2025-01-09 18:02:00</t>
  </si>
  <si>
    <t>202501080000551429</t>
  </si>
  <si>
    <t>2025-01-08 17:08:44</t>
  </si>
  <si>
    <t>2025-01-08 17:09:36</t>
  </si>
  <si>
    <t>SD-057-250108-074136-4352</t>
  </si>
  <si>
    <t>2025-01-08 17:09:29</t>
  </si>
  <si>
    <t>普通区域-坊子区-胜棠水岸-18553643039-300M-宽带上网投诉-次数0-202501080000558806</t>
  </si>
  <si>
    <t>2025-01-09 18:10:00</t>
  </si>
  <si>
    <t>202501080000558806</t>
  </si>
  <si>
    <t>202501080000558806#宽带账号：18553643039；宽带地址：潍坊峡山区太堡庄街道（太堡庄）兴峡路胜棠水岸胜棠水岸20号楼；客户来电反映移动高清无法观看，客户不配合排障，要求上门，请协助处理，谢谢！联系电话：本机；联系人：先生；来电流水：2025010817030774520815200</t>
  </si>
  <si>
    <t>2025-01-08 17:27:01</t>
  </si>
  <si>
    <t>2025-01-08 17:27:43</t>
  </si>
  <si>
    <t>SD-057-250108-105624-3696</t>
  </si>
  <si>
    <t>2025-01-08 15:59:38</t>
  </si>
  <si>
    <t>【调研】-80+银卡-(目标)普通区域-寿光市-四合社区-18706685120-300M-宽带上网投诉-次数0-202501080000493097</t>
  </si>
  <si>
    <t>202501080000493097</t>
  </si>
  <si>
    <t xml:space="preserve">202501080000493097#流程受理流水号：20250108155856187066851201125765
客户号码:18706685120
客户姓名:苏**
投诉地市:潍坊
来话流水:2025010815583623520896685
宽带账号:18706685120
宽带账号归属地市:潍坊
宽带账号归属区县:寿光市
故障地址:潍坊寿光市文家街道四合村德临苑8#楼*********
联系电话:18706685120
联系人:先生/女士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故障时间:2025-01-08 15:59:14
具体故障现象:用户无法提供具体故障现象，
客户其他诉求:客户侧为质差终端，要求上门更换终端并一并处理故障问题。
</t>
  </si>
  <si>
    <t>2025-01-08 16:01:37</t>
  </si>
  <si>
    <t>2025-01-08 16:03:37</t>
  </si>
  <si>
    <t>SD-057-250108-438209-4311</t>
  </si>
  <si>
    <t>2025-01-08 17:05:52</t>
  </si>
  <si>
    <t>【调研】-普通区域-临朐县-华府兰郡小区-18866199688-300M-宽带上网投诉-次数0-202501080000556129</t>
  </si>
  <si>
    <t>202501080000556129</t>
  </si>
  <si>
    <t>202501080000556129# 宽带账号：18866199688；联系电话：18866199688宽带地址：潍坊临朐县东城街道沂山路华府兰郡小区；客户来电反映宽带在线但是无法上网线上无法配合操作，要求上门处理, 来电流水：2025010817025081220811446</t>
  </si>
  <si>
    <t>2025-01-08 17:06:31</t>
  </si>
  <si>
    <t>2025-01-08 17:06:50</t>
  </si>
  <si>
    <t>SD-057-250108-037652-3657</t>
  </si>
  <si>
    <t>2025-01-08 15:55:57</t>
  </si>
  <si>
    <t>【调研】-(目标)普通区域-诸城市-古城社区居民楼-17866677759-100M-宽带上网投诉-次数0-202501080000486998</t>
  </si>
  <si>
    <t>2025-01-09 16:56:00</t>
  </si>
  <si>
    <t>202501080000486998</t>
  </si>
  <si>
    <t xml:space="preserve">202501080000486998#宽带账号：17866677759；宽带地址：潍坊诸城市密州街道东关大街古城社区居民楼农行家属楼1号楼东16#箱；客户来电反映宽带上网慢，客户不配合排障，要求上门，请协助处理，谢谢！联系电话：本机；联系人：先生；来电流水：2025010815513322620893556
</t>
  </si>
  <si>
    <t>2025-01-08 16:03:05</t>
  </si>
  <si>
    <t>2025-01-08 16:03:25</t>
  </si>
  <si>
    <t>SD-057-250108-367980-3648</t>
  </si>
  <si>
    <t>2025-01-08 15:53:16</t>
  </si>
  <si>
    <t>普通区域-临朐县-窦家洼自然村-13884815908-200M-宽带上网投诉-次数0-202501080000483463</t>
  </si>
  <si>
    <t>2025-01-09 16:54:00</t>
  </si>
  <si>
    <t>202501080000483463</t>
  </si>
  <si>
    <t xml:space="preserve">202501080000483463# 宽带账号13884815908；联系电话：15169558298宽带地址：潍坊临朐县东城街道窦家洼窦家洼自然村窦家洼5#窦成昌*********；客户来电反映宽带用不了，线上指导无法配合操作，要求上门处理, 来电流水：2025010815494901720868300
</t>
  </si>
  <si>
    <t>2025-01-08 15:57:37</t>
  </si>
  <si>
    <t>2025-01-08 15:58:00</t>
  </si>
  <si>
    <t>SD-057-250108-294518-4320</t>
  </si>
  <si>
    <t>2025-01-08 17:06:24</t>
  </si>
  <si>
    <t>80+银卡-普通区域-寿光市-道口新社区-15063690679-1000M-业务受理宽带-次数0-202501080000557270</t>
  </si>
  <si>
    <t>202501080000557270</t>
  </si>
  <si>
    <t>202501080000557270# 宽带账号:15063690679; 联系电话：15063690679，问题类型：此工单为群障修复工单，根据群障全量闭环修复管理要求，为确保客户网络通畅，请装维人员跟进修复网络问题，谢谢！ 
 群障标题：公告。故障描述：道口新社区主叫号码：15763592696.0;该号码仅供参考，请优先联系宽带账号。</t>
  </si>
  <si>
    <t>2025-01-08 17:29:37</t>
  </si>
  <si>
    <t>SD-851-265763-23074-5886</t>
  </si>
  <si>
    <t>SD-057-250108-871425-4342</t>
  </si>
  <si>
    <t>2025-01-08 17:08:13</t>
  </si>
  <si>
    <t>普通区域-奎文区-工商银行宿舍-13573603138-200M-宽带上网投诉-次数0-20250108170652X212600961</t>
  </si>
  <si>
    <t>2025-01-09 18:09:00</t>
  </si>
  <si>
    <t>20250108170652X212600961</t>
  </si>
  <si>
    <t xml:space="preserve">流程受理流水号：20250108170615135736031381144660
客户号码:13573603138
客户姓名:李**
投诉地市:潍坊
来话流水:2025010817042770020833241
宽带账号:13573603138
宽带账号归属地市:潍坊
宽带账号归属区县:高新
故障地址:潍坊高新高新城区福寿街工商银行宿舍13号楼*********
联系电话:13573603138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光功率:-18.01
故障大类:宽带/电视
故障细类:网速慢/上网掉线(专席)
携转原因:
故障时间:2025-01-08 17:06:17
具体故障现象:客户来电反映网速慢卡顿，我处正常排障未恢复请协助处理谢谢。
客户其他诉求:
</t>
  </si>
  <si>
    <t>2025-01-08 17:25:27</t>
  </si>
  <si>
    <t>2025-01-08 17:25:46</t>
  </si>
  <si>
    <t>SD-057-250108-721049-3628</t>
  </si>
  <si>
    <t>2025-01-08 15:50:07</t>
  </si>
  <si>
    <t>普通区域-寒亭区-环宇五金市场-18763619093-300M-宽带上网投诉-次数0-20250108154939X579976814</t>
  </si>
  <si>
    <t>20250108154939X579976814</t>
  </si>
  <si>
    <t xml:space="preserve">流程受理流水号：20250108154704187636190931122570
客户号码:18763619093
客户姓名:段**
投诉地市:潍坊
来话流水:2025010815455034720809352
宽带账号:18763619093
宽带账号归属地市:潍坊
宽带账号归属区县:寒亭区
故障地址:潍坊寒亭区开元街道霞飞路泰祥街交叉路口环宇美尔公寓20号楼902
联系电话:15854896373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光功率:-16.49
故障大类:宽带/电视
故障细类:宽带无法上网
携转原因:
故障时间:2025-01-08 15:47:14
具体故障现象:光猫亮红灯，重启设备未恢复，
客户其他诉求:
</t>
  </si>
  <si>
    <t>2025-01-08 15:57:13</t>
  </si>
  <si>
    <t>2025-01-08 15:57:35</t>
  </si>
  <si>
    <t>SD-057-250108-359182-4338</t>
  </si>
  <si>
    <t>2025-01-08 17:07:42</t>
  </si>
  <si>
    <t>普通区域-高密市-盛世嘉华-15866575525-300M-宽带上网投诉-次数0-202501080000557881</t>
  </si>
  <si>
    <t>2025-01-09 18:08:00</t>
  </si>
  <si>
    <t>202501080000557881</t>
  </si>
  <si>
    <t xml:space="preserve">202501080000557881#流程受理流水号：20250108170642158665755251001452
客户号码:15866575525
客户姓名:薛**
投诉地市:潍坊
来话流水:2025010817062375320859305
宽带账号:15866575525
宽带账号归属地市:潍坊
宽带账号归属区县:高密市
故障地址:潍坊高密市朝阳街道夷安大道盛世嘉华盛世嘉华9号楼*********
联系电话:15866575525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故障时间:2025-01-08 17:04:01
具体故障现象:网速慢卡顿，
客户其他诉求:客户侧为质差终端，要求上门更换终端并一并处理故障问题。
</t>
  </si>
  <si>
    <t>2025-01-08 17:18:04</t>
  </si>
  <si>
    <t>2025-01-08 17:18:20</t>
  </si>
  <si>
    <t>SD-057-250108-905813-4305</t>
  </si>
  <si>
    <t>2025-01-08 17:05:32</t>
  </si>
  <si>
    <t>【重投】-80+普通-普通区域-寿光市-洛城全福元综合体-18653683338-500M-宽带上网投诉-次数0-20250108170302X982819206</t>
  </si>
  <si>
    <t>20250108170302X982819206</t>
  </si>
  <si>
    <t xml:space="preserve">流程受理流水号：20250108170036186536833381143116
客户号码:18653683338
客户姓名:崔*
投诉地市:潍坊
来话流水:2025010816594175120868636
宽带账号:18653683338
宽带账号归属地市:潍坊
宽带账号归属区县:寿光市
故障地址:潍坊寿光市洛城街道潍高路洛城全福元综合体A1号楼*********
联系电话:18653601382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17:00:45
具体故障现象:PON灯闪，插紧捋顺光纤线，重启设备
客户其他诉求:
</t>
  </si>
  <si>
    <t>2025-01-08 17:09:54</t>
  </si>
  <si>
    <t>2025-01-08 17:10:19</t>
  </si>
  <si>
    <t>SD-057-250108-918653-4062</t>
  </si>
  <si>
    <t>2025-01-08 16:36:35</t>
  </si>
  <si>
    <t>普通区域-奎文区-书林苑-15763090120-300M-业务受理宽带-次数0-202501080000527486</t>
  </si>
  <si>
    <t>2025-01-09 16:37:00</t>
  </si>
  <si>
    <t>202501080000527486</t>
  </si>
  <si>
    <t>202501080000527486# 宽带账号:15763090120; 联系电话：15763090120，问题类型：此工单为群障修复工单，根据群障全量闭环修复管理要求，为确保客户网络通畅，请装维人员跟进修复网络问题，谢谢！ 
 群障标题：公告。故障描述：潍坊奎文区书林苑光缆故障，预估24小时恢复，请帮忙拦截,如有需要请联系片区装维师傅李春龙15706366503主叫号码：15763090120.0;该号码仅供参考，请优先联系宽带账号。</t>
  </si>
  <si>
    <t>2025-01-08 16:41:28</t>
  </si>
  <si>
    <t>2025-01-08 16:42:44</t>
  </si>
  <si>
    <t>SD-851-259964-1775-16767</t>
  </si>
  <si>
    <t>SD-057-250108-401627-3391</t>
  </si>
  <si>
    <t>2025-01-08 15:20:02</t>
  </si>
  <si>
    <t>80+普通-普通区域-寿光市-张家庄-13031671021-1000M-宽带上网投诉-次数0-20250108151756X676802829</t>
  </si>
  <si>
    <t>20250108151756X676802829</t>
  </si>
  <si>
    <t xml:space="preserve">【农村网络投诉】流程受理流水号：20250108151623130316710211113930
客户号码:13031671021
客户姓名:李**
投诉地市:潍坊
来话流水:2025010815153656820865894
宽带账号:13031671021
宽带账号归属地市:潍坊
宽带账号归属区县:寿光市
故障地址:潍坊寿光市台头镇张家庄村张家庄张家庄村39号箱*********
联系电话:13290150164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15:17:15
具体故障现象:用户无法提供具体故障现象，
客户其他诉求:
</t>
  </si>
  <si>
    <t>2025-01-08 15:27:44</t>
  </si>
  <si>
    <t>2025-01-08 15:29:54</t>
  </si>
  <si>
    <t>SD-851-288498-18049-5976</t>
  </si>
  <si>
    <t>SD-057-250108-196302-3789</t>
  </si>
  <si>
    <t>2025-01-08 16:08:05</t>
  </si>
  <si>
    <t>80+银卡-普通区域-寿光市-清河垄塬四期-15763045005-1000M-宽带上网投诉-次数0-202501080000492628</t>
  </si>
  <si>
    <t>2025-01-09 17:09:00</t>
  </si>
  <si>
    <t>202501080000492628</t>
  </si>
  <si>
    <t>202501080000492628#宽带账号：15763045005 ；宽带地址：潍坊寿光市洛城街道洛兴街清河垄塬四期31号楼** ；客户来电反映家里电视看不了 ，经查询客户侧为质差机顶盒，请协助上门更换终端并一并处理故障问题，谢谢！联系电话：15163655351 ；联系人： ；来电流水： 2025010815582233320893164</t>
  </si>
  <si>
    <t>2025-01-08 16:14:06</t>
  </si>
  <si>
    <t>2025-01-08 16:14:23</t>
  </si>
  <si>
    <t>SD-851-325578-2342-1755</t>
  </si>
  <si>
    <t>2025-01-08 21:48:43</t>
  </si>
  <si>
    <t>80+金卡-普通区域-昌邑市-昌邑金域华府-18863047367-100M-宽带上网投诉-次数0-202501080000700872 一级督办</t>
  </si>
  <si>
    <t>202501080000700872</t>
  </si>
  <si>
    <t>2025-01-08 21:54:41</t>
  </si>
  <si>
    <t>2025-01-08 21:57:01</t>
  </si>
  <si>
    <t>SD-057-250108-160534-5391</t>
  </si>
  <si>
    <t>2025-01-08 18:56:25</t>
  </si>
  <si>
    <t>FTTR-普通区域-安丘市-景芝信用社家属楼-15684235216-1000M-业务受理宽带-次数0-202501080000638924</t>
  </si>
  <si>
    <t>202501080000638924</t>
  </si>
  <si>
    <t>202501080000638924# 宽带账号:15684235216; 联系电话：15684235216，问题类型：此工单为群障修复工单，根据群障全量闭环修复管理要求，为确保客户网络通畅，请装维人员跟进修复网络问题，谢谢！ 
 群障标题：公告。故障描述：主干光纤断或OLT检测不到预期的光信号（LOS）主叫号码：15684237176.0;该号码仅供参考，请优先联系宽带账号。</t>
  </si>
  <si>
    <t>2025-01-08 19:00:15</t>
  </si>
  <si>
    <t>SD-851-275368-7782-22193</t>
  </si>
  <si>
    <t>SD-057-250108-247809-3041</t>
  </si>
  <si>
    <t>2025-01-08 14:36:24</t>
  </si>
  <si>
    <t>【调研】-普通区域-临朐县-营子自然村-13792630340-300M-宽带上网投诉-次数0-202501080000413735</t>
  </si>
  <si>
    <t>202501080000413735</t>
  </si>
  <si>
    <t>202501080000413735#宽带账号：13792630340；宽带地址：潍坊临朐县东城街道营子营子自然村营子（扩容）5号箱王斌（外墙）*********；客户来电反映移动高清故障，客户不配合排障，要求上门，请协助处理，谢谢！联系电话：本机；联系人：先生女士；来电流水：2025010814315565720831397</t>
  </si>
  <si>
    <t>2025-01-08 14:47:38</t>
  </si>
  <si>
    <t>2025-01-08 14:52:50</t>
  </si>
  <si>
    <t>SD-057-250108-201698-4040</t>
  </si>
  <si>
    <t>2025-01-08 16:35:06</t>
  </si>
  <si>
    <t>80+金卡-普通区域-奎文区-大元华府-15866587555-1000M-宽带上网投诉-次数0-20250108163257X177261672</t>
  </si>
  <si>
    <t>2025-01-09 17:36:00</t>
  </si>
  <si>
    <t>20250108163257X177261672</t>
  </si>
  <si>
    <t xml:space="preserve">流程受理流水号：20250108162950158665875551134320
客户号码:15866587555
客户姓名:王**
投诉地市:潍坊
来话流水:2025010816291577420838828
宽带账号:15866587555
宽带账号归属地市:潍坊
宽带账号归属区县:奎文区
故障地址:潍坊奎文区清池街道高新二路大元华府8号楼*********
联系电话:15866587555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16:32:12
具体故障现象:提示网络无法连接，
客户其他诉求:
</t>
  </si>
  <si>
    <t>2025-01-08 16:37:40</t>
  </si>
  <si>
    <t>2025-01-08 16:38:49</t>
  </si>
  <si>
    <t>SD-851-335079-4541-14210</t>
  </si>
  <si>
    <t>SD-057-250108-283097-6545</t>
  </si>
  <si>
    <t>2025-01-08 21:46:40</t>
  </si>
  <si>
    <t>【调研】-80+银卡-普通区域-昌乐县-金都世纪城-18706696226-300M-业务受理宽带-次数0-202501080000700745</t>
  </si>
  <si>
    <t>202501080000700745</t>
  </si>
  <si>
    <t>202501080000700745# 宽带账号:18706696226; 联系电话：18706696226，问题类型：此工单为群障修复工单，根据群障全量闭环修复管理要求，为确保客户网络通畅，请装维人员跟进修复网络问题，谢谢！ 
 群障标题：公告。故障描述：潍坊昌乐县金都世纪城光缆故障，预估24小时恢复，请帮忙拦截,如有需要请联系片区装维师傅刘胜民15706307132主叫号码：18706696226.0;该号码仅供参考，请优先联系宽带账号。</t>
  </si>
  <si>
    <t>2025-01-08 21:49:30</t>
  </si>
  <si>
    <t>刘胜民</t>
  </si>
  <si>
    <t>15706307132</t>
  </si>
  <si>
    <t>dw3_jk_liushengmin</t>
  </si>
  <si>
    <t>2025-01-08 21:49:51</t>
  </si>
  <si>
    <t>SD-851-248921-11314-5665</t>
  </si>
  <si>
    <t>SD-057-250108-914605-3446</t>
  </si>
  <si>
    <t>2025-01-08 15:26:32</t>
  </si>
  <si>
    <t>【调研】-80+银卡-普通区域-坊子区-辛庄村自然村-17564009964-1000M-宽带上网投诉-次数0-20250108152449X895615660</t>
  </si>
  <si>
    <t>20250108152449X895615660</t>
  </si>
  <si>
    <t xml:space="preserve">【农村网络投诉】流程受理流水号：20250108152311175640099641115783
客户号码:17564009964
客户姓名:陈*
投诉地市:潍坊
来话流水:2025010815225265620874373
宽带账号:17564009964
宽带账号归属地市:潍坊
宽带账号归属区县:坊子区
故障地址:潍坊坊子区荆山洼经济发展区辛庄村辛庄村自然村坊子区辛庄扩容6号箱*********
联系电话:17564009964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15:24:21
具体故障现象:提示网络无法连接，
客户其他诉求:
</t>
  </si>
  <si>
    <t>2025-01-08 15:28:54</t>
  </si>
  <si>
    <t>2025-01-08 15:29:09</t>
  </si>
  <si>
    <t>SD-851-269904-9548-5808</t>
  </si>
  <si>
    <t>SD-057-250108-975132-5390</t>
  </si>
  <si>
    <t>2025-01-08 18:56:22</t>
  </si>
  <si>
    <t>80+普通-普通区域-安丘市-许营村自然村-13853693565-300M-业务受理宽带-次数0-202501080000639411</t>
  </si>
  <si>
    <t>202501080000639411</t>
  </si>
  <si>
    <t>202501080000639411# 宽带账号:13853693565; 联系电话：13853693565，问题类型：此工单为群障修复工单，根据群障全量闭环修复管理要求，为确保客户网络通畅，请装维人员跟进修复网络问题，谢谢！ 
 群障标题：公告。故障描述：潍坊安丘市许营村自然村光缆故障，预估24小时恢复，请帮忙拦截,如有需要请联系片区装维师傅苏凯明15706307021主叫号码：13853693565.0;该号码仅供参考，请优先联系宽带账号。</t>
  </si>
  <si>
    <t>2025-01-08 18:58:20</t>
  </si>
  <si>
    <t>2025-01-08 18:58:49</t>
  </si>
  <si>
    <t>SD-057-250108-069251-4064</t>
  </si>
  <si>
    <t>2025-01-08 16:36:38</t>
  </si>
  <si>
    <t>普通区域-青州市-平章府三期-15006643501-300M-业务受理宽带-次数0-202501080000527408</t>
  </si>
  <si>
    <t>202501080000527408</t>
  </si>
  <si>
    <t>202501080000527408# 宽带账号:15006643501; 联系电话：15006643501，问题类型：此工单为群障修复工单，根据群障全量闭环修复管理要求，为确保客户网络通畅，请装维人员跟进修复网络问题，谢谢！ 
 群障标题：公告。故障描述：潍坊青州市平章府三期光缆故障，预估24小时恢复，请帮忙拦截,如有需要请联系片区装维师傅张泰铭15706307674主叫号码：15253626225.0;该号码仅供参考，请优先联系宽带账号。</t>
  </si>
  <si>
    <t>2025-01-08 16:39:19</t>
  </si>
  <si>
    <t>2025-01-08 16:39:39</t>
  </si>
  <si>
    <t>SD-852-321228-71-4805</t>
  </si>
  <si>
    <t>SD-057-250108-937428-3411</t>
  </si>
  <si>
    <t>2025-01-08 15:23:06</t>
  </si>
  <si>
    <t>【调研】-FTTR-(目标)普通区域-寿光市-美林景苑-18366556565-1000M-宽带上网投诉-次数0-20250108152010X810870382</t>
  </si>
  <si>
    <t>20250108152010X810870382</t>
  </si>
  <si>
    <t xml:space="preserve">流程受理流水号：20250108151908183665565651114658
客户号码:18366556565
客户姓名:丁*
投诉地市:潍坊
来话流水:2025010815160177320872090
宽带账号:18366556565
宽带账号归属地市:潍坊
宽带账号归属区县:寿光市
故障地址:潍坊寿光市圣城街道建新街美林景苑3号楼*********
联系电话:18366556565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15:18:00
具体故障现象:PON灯闪，
客户其他诉求:
</t>
  </si>
  <si>
    <t>2025-01-08 15:39:13</t>
  </si>
  <si>
    <t>2025-01-08 15:39:31</t>
  </si>
  <si>
    <t>SD-851-331625-5640-4065</t>
  </si>
  <si>
    <t>SD-057-250108-236850-3442</t>
  </si>
  <si>
    <t>2025-01-08 15:26:25</t>
  </si>
  <si>
    <t>【调研】-80+银卡-普通区域-奎文区-金都时代新城-18765362455-1000M-业务受理宽带-次数0-202501080000459149</t>
  </si>
  <si>
    <t>202501080000459149</t>
  </si>
  <si>
    <t>202501080000459149# 宽带账号:18765362455; 联系电话：18765362455，问题类型：此工单为群障修复工单，根据群障全量闭环修复管理要求，为确保客户网络通畅，请装维人员跟进修复网络问题，谢谢！ 
 群障标题：公告。故障描述：潍坊奎文区金都时代新城光缆故障，预估24小时恢复，请帮忙拦截,如有需要请联系片区装维师傅张越15706307483主叫号码：18765362455.0;该号码仅供参考，请优先联系宽带账号。</t>
  </si>
  <si>
    <t>2025-01-08 15:32:36</t>
  </si>
  <si>
    <t>2025-01-08 15:32:54</t>
  </si>
  <si>
    <t>SD-851-313542-26076-10212</t>
  </si>
  <si>
    <t>2025-01-08 18:56:36</t>
  </si>
  <si>
    <t>【重投】-【调研】-80+银卡-普通区域-安丘市-景芝永贞新村-15006618780-1000M-业务受理宽带-次数0-202501080000639687 一级督办</t>
  </si>
  <si>
    <t>202501080000639687</t>
  </si>
  <si>
    <t>2025-01-08 18:58:18</t>
  </si>
  <si>
    <t>2025-01-08 18:58:57</t>
  </si>
  <si>
    <t>SD-851-264330-7285-21451</t>
  </si>
  <si>
    <t>SD-057-250108-096583-5380</t>
  </si>
  <si>
    <t>2025-01-08 18:55:40</t>
  </si>
  <si>
    <t>80+银卡-普通区域-临朐县-三里庄安置楼-15966138298-300M-宽带上网投诉-次数0-202501080000638795</t>
  </si>
  <si>
    <t>202501080000638795</t>
  </si>
  <si>
    <t>202501080000638795#宽带账号：15966138298；宽带地址：潍坊临朐县城关街道龙泉路南关新村；客户来电反映移动高清无法观看，客户不配合排障，要求上门，请协助处理，谢谢！联系电话：本机；联系人：先生；来电流水：2025010818522877220818487</t>
  </si>
  <si>
    <t>2025-01-08 18:59:28</t>
  </si>
  <si>
    <t>2025-01-08 18:59:48</t>
  </si>
  <si>
    <t>SD-851-249103-2108-6499</t>
  </si>
  <si>
    <t>SD-057-250108-306514-4630</t>
  </si>
  <si>
    <t>2025-01-08 17:37:22</t>
  </si>
  <si>
    <t>80+银卡-普通区域-昌乐县-蓝宝石花园-15854415798-1000M-业务受理宽带-次数0-202501080000584369</t>
  </si>
  <si>
    <t>2025-01-09 17:38:00</t>
  </si>
  <si>
    <t>202501080000584369</t>
  </si>
  <si>
    <t>202501080000584369# 宽带账号:15854415798; 联系电话：15854415798，问题类型：此工单为群障修复工单，根据群障全量闭环修复管理要求，为确保客户网络通畅，请装维人员跟进修复网络问题，谢谢！ 
 群障标题：公告。故障描述：潍坊昌乐县蓝宝石花园光缆故障，预估24小时恢复，请帮忙拦截,如有需要请联系片区装维师傅许增峰15706307155主叫号码：15762661512.0;该号码仅供参考，请优先联系宽带账号。</t>
  </si>
  <si>
    <t>2025-01-08 17:44:54</t>
  </si>
  <si>
    <t>2025-01-08 17:46:21</t>
  </si>
  <si>
    <t>SD-851-329956-1011-28625</t>
  </si>
  <si>
    <t>SD-057-250108-682035-3795</t>
  </si>
  <si>
    <t>2025-01-08 16:08:26</t>
  </si>
  <si>
    <t>80+普通-FTTR-普通区域-寿光市-杭州嘉园-15069641300-1000M-宽带上网投诉-次数0-202501080000500644</t>
  </si>
  <si>
    <t>202501080000500644</t>
  </si>
  <si>
    <t>202501080000500644#流程受理流水号：20250108160748150696413001128052
客户号码:15069641300
客户姓名:杨**
投诉地市:潍坊
来话流水:2025010816065973820816865
宽带账号:15069641300
宽带账号归属地市:潍坊
宽带账号归属区县:寿光市
故障地址:潍坊寿光市文家街道黄海路杭州嘉园35号楼*********
联系电话:15069641300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光功率:-16.42
故障大类:宽带/电视
故障细类:网速慢/上网掉线(专席)
携转原因:
故障时间:2025-01-08 16:14:27
具体故障现象:网速慢卡顿，
客户其他诉求:
;宽带小区$[杭州嘉园]$</t>
  </si>
  <si>
    <t>2025-01-08 16:09:59</t>
  </si>
  <si>
    <t>2025-01-08 16:11:52</t>
  </si>
  <si>
    <t>SD-851-281968-13653-28040</t>
  </si>
  <si>
    <t>SD-057-250108-701953-4079</t>
  </si>
  <si>
    <t>2025-01-08 16:38:02</t>
  </si>
  <si>
    <t>普通区域-奎文区-樱园西区-13562658375-300M-魔百和投诉-次数0-20250108163503X303138665</t>
  </si>
  <si>
    <t>2025-01-09 17:39:00</t>
  </si>
  <si>
    <t>20250108163503X303138665</t>
  </si>
  <si>
    <t>流程受理流水号：20250108163413135626583751135567
客户号码:13562658375
客户姓名:高**
投诉地市:潍坊
来话流水:2025010816315656720877028
宽带账号:13562658375
宽带账号归属地市:潍坊
宽带账号归属区县:奎文区
故障地址:潍坊奎文区梨园街道文化路樱园西区34号楼
联系电话:13562658375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故障细类:移动高清电视故障(专席)
携转原因:
故障时间:2025-01-08 16:36:08
魔百和单播/组播:组播
具体故障现象:电视直播或点播无法观看，
客户其他诉求:
魔百和单/组播：组播</t>
  </si>
  <si>
    <t>2025-01-08 16:40:13</t>
  </si>
  <si>
    <t>2025-01-08 16:40:33</t>
  </si>
  <si>
    <t>SD-057-250108-082594-4622</t>
  </si>
  <si>
    <t>2025-01-08 17:37:06</t>
  </si>
  <si>
    <t>普通区域-安丘市-景芝永贞新村-18763619989-1000M-业务受理宽带-次数0-202501080000585777</t>
  </si>
  <si>
    <t>202501080000585777</t>
  </si>
  <si>
    <t>202501080000585777# 宽带账号:18763619989; 联系电话：18763619989，问题类型：此工单为群障修复工单，根据群障全量闭环修复管理要求，为确保客户网络通畅，请装维人员跟进修复网络问题，谢谢！ 
 群障标题：告警。故障标题：主干光纤断或OLT检测不到预期的光信号（LOS）主叫号码：18763619989.0;该号码仅供参考，请优先联系宽带账号。</t>
  </si>
  <si>
    <t>2025-01-08 17:54:13</t>
  </si>
  <si>
    <t>2025-01-08 17:54:36</t>
  </si>
  <si>
    <t>SD-851-247962-7036-25598</t>
  </si>
  <si>
    <t>SD-057-250108-815924-4638</t>
  </si>
  <si>
    <t>2025-01-08 17:38:46</t>
  </si>
  <si>
    <t>普通区域-奎文区-凤怡山庄-15095288800-300M-宽带上网投诉-次数0-202501080000585454</t>
  </si>
  <si>
    <t>2025-01-09 18:39:00</t>
  </si>
  <si>
    <t>202501080000585454</t>
  </si>
  <si>
    <t>202501080000585454#15095288800客户来电反映本机号码办理的宽带只有两部手机可以连接 其他设备故障 路由器重启未恢复 客户表示家里老人在家 不会操作 要求师傅上门处理 谢谢  联系电话15753670360 联系人先生 来电流水2025010817342663720820068</t>
  </si>
  <si>
    <t>2025-01-08 17:50:58</t>
  </si>
  <si>
    <t>2025-01-08 17:51:48</t>
  </si>
  <si>
    <t>SD-851-308339-20410-13181</t>
  </si>
  <si>
    <t>SD-057-250108-186723-4055</t>
  </si>
  <si>
    <t>2025-01-08 16:36:16</t>
  </si>
  <si>
    <t>80+普通-普通区域-安丘市-天虹花园E区-15266465545-200M-业务受理宽带-次数0-202501080000527300</t>
  </si>
  <si>
    <t>202501080000527300</t>
  </si>
  <si>
    <t>202501080000527300# 宽带账号:15266465545; 联系电话：15266465545，问题类型：此工单为群障修复工单，根据群障全量闭环修复管理要求，为确保客户网络通畅，请装维人员跟进修复网络问题，谢谢！ 
 群障标题：公告。故障描述：主干光纤断或OLT检测不到预期的光信号（LOS）主叫号码：15266465545.0;该号码仅供参考，请优先联系宽带账号。</t>
  </si>
  <si>
    <t>2025-01-08 16:40:58</t>
  </si>
  <si>
    <t>2025-01-08 16:51:58</t>
  </si>
  <si>
    <t>SD-851-270325-22315-1799</t>
  </si>
  <si>
    <t>SD-057-250108-250394-3427</t>
  </si>
  <si>
    <t>2025-01-08 15:26:03</t>
  </si>
  <si>
    <t>【调研】-(目标)普通区域-寿光市-西道口-13721958236-300M-业务受理宽带-次数0-202501080000459425</t>
  </si>
  <si>
    <t>202501080000459425</t>
  </si>
  <si>
    <t>202501080000459425# 宽带账号:13721958236; 联系电话：13721958236，问题类型：此工单为群障修复工单，根据群障全量闭环修复管理要求，为确保客户网络通畅，请装维人员跟进修复网络问题，谢谢！ 
 群障标题：公告。故障描述：潍坊寿光市西道口主缆故障，预估24小时恢复，请帮忙拦截。主叫号码：19506411050.0;该号码仅供参考，请优先联系宽带账号。</t>
  </si>
  <si>
    <t>2025-01-08 15:44:02</t>
  </si>
  <si>
    <t>SD-057-250108-064135-3747</t>
  </si>
  <si>
    <t>2025-01-08 16:05:23</t>
  </si>
  <si>
    <t>普通区域-寿光市-曹辛-18463667743-300M-宽带上网投诉-次数0-20250108160330X410757682</t>
  </si>
  <si>
    <t>2025-01-09 17:06:00</t>
  </si>
  <si>
    <t>20250108160330X410757682</t>
  </si>
  <si>
    <t xml:space="preserve">【农村网络投诉】流程受理流水号：20250108160103184636677431126284
客户号码:18463667743
客户姓名:曹**
投诉地市:潍坊
来话流水:2025010815594836320814287
宽带账号:18463667743
宽带账号归属地市:潍坊
宽带账号归属区县:寿光市
故障地址:潍坊寿光市羊口镇曹辛村曹辛35号箱*********
联系电话:18463667743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16:02:46
具体故障现象:光猫亮红灯，
客户其他诉求:
</t>
  </si>
  <si>
    <t>2025-01-08 16:07:13</t>
  </si>
  <si>
    <t>2025-01-08 16:07:32</t>
  </si>
  <si>
    <t>SD-057-250108-139628-3020</t>
  </si>
  <si>
    <t>2025-01-08 14:35:14</t>
  </si>
  <si>
    <t>80+普通-普通区域-奎文区-奎文区公安局宿舍北区J-13406693332-1000M-宽带上网投诉-次数0-202501080000413977</t>
  </si>
  <si>
    <t>202501080000413977</t>
  </si>
  <si>
    <t>202501080000413977#【已关注中国移动10086微信公众号】流程受理流水号：20250108140743134066933321095555
客户号码:13406693332
客户姓名:刘**
投诉地市:潍坊
来话流水:2025010814073082120804337
宽带账号:13406693332
账号归属区县:昌邑市饮马镇鑫鑫手机卖场
联系电话:13406693332
联系人:先生/女士
宽带地址:潍坊
工单紧急程度:非常紧急
是否投诉倾向:否
是否重复投诉:否
是否携转意向:否
是否有升级投诉倾向:否
*业务名称:业务融合移机流程宽带
投诉内容:手机号码：13406693332，【问题描述】客户已办理宽带业务，有开通单，要求装维尽快联系上门，请处理，谢谢。联系电话：13406693332，联系人：先生/女士，录音流水号：2025010814073082120804337。受理明细：531920062399999999。
在途开通单信息：536250107526647216，13406693332，2025-01-07 11:54:26，业务融合移机流程宽带，处理中，黄单扩容
是否到厅:否
业务名称:业务融合移机流程宽带
;宽带小区$[奎文区公安局宿舍北区J]$</t>
  </si>
  <si>
    <t>2025-01-08 14:47:28</t>
  </si>
  <si>
    <t>2025-01-08 14:47:49</t>
  </si>
  <si>
    <t>SD-852-277587-719-18100</t>
  </si>
  <si>
    <t>SD-057-250108-571324-3434</t>
  </si>
  <si>
    <t>2025-01-08 15:26:12</t>
  </si>
  <si>
    <t>普通区域-昌邑市-民丰村自然村-15264453627-100M-业务受理宽带-次数0-202501080000461789</t>
  </si>
  <si>
    <t>2025-01-09 15:27:00</t>
  </si>
  <si>
    <t>202501080000461789</t>
  </si>
  <si>
    <t>202501080000461789# 宽带账号:15264453627; 联系电话：15264453627，问题类型：此工单为群障修复工单，根据群障全量闭环修复管理要求，为确保客户网络通畅，请装维人员跟进修复网络问题，谢谢！ 
 群障标题：公告。故障描述：潍坊昌邑市民丰村自然村光缆故障，预估24小时恢复，请帮忙拦截,如有需要请联系片区装维师傅董文琦15706307226主叫号码：15264453627.0;该号码仅供参考，请优先联系宽带账号。</t>
  </si>
  <si>
    <t>2025-01-08 15:56:38</t>
  </si>
  <si>
    <t>SD-851-252877-20415-29255</t>
  </si>
  <si>
    <t>SD-057-250108-384910-4581</t>
  </si>
  <si>
    <t>2025-01-08 17:34:17</t>
  </si>
  <si>
    <t>80+银卡-普通区域-诸城市-孔戈庄二村自然村-18265608220-200M-宽带上网投诉-次数0-202501080000577803</t>
  </si>
  <si>
    <t>2025-01-09 18:35:00</t>
  </si>
  <si>
    <t>202501080000577803</t>
  </si>
  <si>
    <t>202501080000577803#18265608220客户来电反映电视机无法观看，设备无法通电，系统显示质差机顶盒，请师傅上门查看，。谢谢  联系人 女士  联系电话15908008075    流水号2025010817283157220848168</t>
  </si>
  <si>
    <t>2025-01-08 17:38:07</t>
  </si>
  <si>
    <t>2025-01-08 17:38:37</t>
  </si>
  <si>
    <t>SD-057-250108-795362-5170</t>
  </si>
  <si>
    <t>2025-01-08 18:29:18</t>
  </si>
  <si>
    <t>【调研】-80+普通-普通区域--null--魔百和投诉-次数0-202501080000209935</t>
  </si>
  <si>
    <t>202501080000209935</t>
  </si>
  <si>
    <t>202501080000209935#15854492169客户来电表示对前期工单处理不满，要求重新处理，我处正常解释，客户强烈不认可，请协助处理，谢谢
前期工单流水号：202412250000213698
联系人：女士  联系电话：15615266416  流水号：2025010810182140620897313</t>
  </si>
  <si>
    <t>家庭咨询-&gt;咨询营销-&gt;互联网电视(移动高清)-&gt;全局流转-&gt;售后服务-&gt;机顶盒没有送到-&gt;全局流转</t>
  </si>
  <si>
    <t>SD-057-250108-579318-4066</t>
  </si>
  <si>
    <t>2025-01-08 16:36:42</t>
  </si>
  <si>
    <t>普通区域-寒亭区-帝景国际小区-13676366405-100M-业务受理宽带-次数0-202501080000527814</t>
  </si>
  <si>
    <t>202501080000527814</t>
  </si>
  <si>
    <t>202501080000527814# 宽带账号:13676366405; 联系电话：13676366405，问题类型：此工单为群障修复工单，根据群障全量闭环修复管理要求，为确保客户网络通畅，请装维人员跟进修复网络问题，谢谢！ 
 群障标题：公告。故障描述：潍坊寒亭区帝景国际小区光缆故障，预估24小时恢复，请帮忙拦截,如有需要请联系片区装维师傅李兴祺18754496229主叫号码：13676366405.0;该号码仅供参考，请优先联系宽带账号。</t>
  </si>
  <si>
    <t>2025-01-08 16:48:48</t>
  </si>
  <si>
    <t>2025-01-08 16:49:20</t>
  </si>
  <si>
    <t>SD-057-250108-039758-4089</t>
  </si>
  <si>
    <t>2025-01-08 16:39:10</t>
  </si>
  <si>
    <t>普通区域-昌邑市-市府家属院宿舍区-15066707668-300M-魔百和投诉-次数0-202501080000374297</t>
  </si>
  <si>
    <t>2025-01-09 17:40:00</t>
  </si>
  <si>
    <t>202501080000374297</t>
  </si>
  <si>
    <t>202501080000374297#【已关注中国移动10086微信公众号】流程受理流水号：20250108134811150667076681090752
客户号码:15066707668
客户姓名:夏**
投诉地市:潍坊
来话流水:2025010813470187120868356
宽带账号:15066707668
宽带账号归属地市:潍坊
宽带账号归属区县:昌邑市
故障地址:潍坊昌邑市城区富昌街市府家属院宿舍区6号楼*********
联系电话:15066707668
联系人:女士
工单紧急程度:一般
是否有升级投诉倾向:否
是否重复投诉:否
是否携转意向:否
是否投诉倾向:否
携转原因:
提单模板:客户来电反映观看移动高清电视时，【频道】无法观看或回看，客户不认可，请协助处理，谢谢。
;宽带小区$[市府家属院宿舍区]$</t>
  </si>
  <si>
    <t>2025-01-08 16:50:13</t>
  </si>
  <si>
    <t>2025-01-08 16:50:42</t>
  </si>
  <si>
    <t>SD-851-265558-3920-28182</t>
  </si>
  <si>
    <t>SD-057-250108-367982-4090</t>
  </si>
  <si>
    <t>2025-01-08 16:39:21</t>
  </si>
  <si>
    <t>普通区域-奎文区-纺织小区四区（潍棉）-13863690330-200M-宽带上网投诉-次数0-202501080000531585</t>
  </si>
  <si>
    <t>202501080000531585</t>
  </si>
  <si>
    <t>202501080000531585#流程受理流水号：20250108163844138636903301136887
客户号码:13863690330
客户姓名:马**
投诉地市:潍坊
来话流水:2025010816363072320842500
宽带账号:13863690330
宽带账号归属地市:潍坊
宽带账号归属区县:奎文区
故障地址:潍坊奎文区潍州路街道前进街纺织小区四区（潍棉）纺织小区44号楼*********
联系电话:13863690330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光功率:-8.04
故障大类:宽带
故障细类:网速慢/上网掉线(专席)
携转原因:
故障时间:2025-01-08 16:42:04
具体故障现象:打不开网页，
客户其他诉求:
;宽带小区$[纺织小区四区（潍棉）]$</t>
  </si>
  <si>
    <t>2025-01-08 16:46:05</t>
  </si>
  <si>
    <t>2025-01-08 16:46:51</t>
  </si>
  <si>
    <t>SD-057-250108-879521-4607</t>
  </si>
  <si>
    <t>2025-01-08 17:36:31</t>
  </si>
  <si>
    <t>普通区域-安丘市-景芝永贞新村-18353675716-200M-业务受理宽带-次数0-202501080000583258</t>
  </si>
  <si>
    <t>2025-01-09 17:37:00</t>
  </si>
  <si>
    <t>202501080000583258</t>
  </si>
  <si>
    <t>202501080000583258#【已关注中国移动10086微信公众号】 宽带账号:18353675716; 联系电话：18353675716，问题类型：此工单为群障修复工单，根据群障全量闭环修复管理要求，为确保客户网络通畅，请装维人员跟进修复网络问题，谢谢！ 
 群障标题：公告。故障描述：[GPON告警]PON信号丢失主叫号码：18353675716.0;该号码仅供参考，请优先联系宽带账号。</t>
  </si>
  <si>
    <t>2025-01-08 17:53:35</t>
  </si>
  <si>
    <t>SD-057-250108-648215-4617</t>
  </si>
  <si>
    <t>2025-01-08 17:36:54</t>
  </si>
  <si>
    <t>80+银卡-普通区域-潍城区-前张友自然村-13406639236-300M-业务受理宽带-次数0-202501080000584755</t>
  </si>
  <si>
    <t>202501080000584755</t>
  </si>
  <si>
    <t>202501080000584755#【已关注中国移动10086微信公众号】 宽带账号:13406639236; 联系电话：13406639236，问题类型：此工单为群障修复工单，根据群障全量闭环修复管理要求，为确保客户网络通畅，请装维人员跟进修复网络问题，谢谢！ 
 群障标题：公告。故障描述：潍坊潍城区前张友自然村光缆故障，预估24小时恢复，请帮忙拦截,如有需要请联系片区装维师傅刘建元15963616136主叫号码：18764717752.0;该号码仅供参考，请优先联系宽带账号。</t>
  </si>
  <si>
    <t>2025-01-08 18:08:08</t>
  </si>
  <si>
    <t>2025-01-08 18:08:37</t>
  </si>
  <si>
    <t>SD-851-329694-20362-11342</t>
  </si>
  <si>
    <t>SD-057-250108-017235-5123</t>
  </si>
  <si>
    <t>2025-01-08 18:26:05</t>
  </si>
  <si>
    <t>普通区域-安丘市-七里沟村自然村-15949853803-300M-宽带上网投诉-次数0-20250108182454X894667274</t>
  </si>
  <si>
    <t>20250108182454X894667274</t>
  </si>
  <si>
    <t xml:space="preserve">【农村网络投诉】流程受理流水号：20250108182223159498538031162633
客户号码:15949853803
客户姓名:任**
投诉地市:潍坊
来话流水:2025010818214387420898325
宽带账号:15949853803
宽带账号归属地市:潍坊
宽带账号归属区县:安丘市
故障地址:潍坊安丘市大城埠七里沟村七里沟村自然村前七里沟二次追加11号箱任陈华西山*********
联系电话:15169498119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18:25:13
具体故障现象:光猫亮红灯，
客户其他诉求:客户来电要求尽快处理，请协助，谢谢
</t>
  </si>
  <si>
    <t>2025-01-08 18:31:32</t>
  </si>
  <si>
    <t>2025-01-08 18:32:11</t>
  </si>
  <si>
    <t>SD-057-250108-285946-5089</t>
  </si>
  <si>
    <t>2025-01-08 18:23:05</t>
  </si>
  <si>
    <t>80+普通-普通区域-临朐县-黄山自然村-15064632563-300M-宽带上网投诉-次数0-20250108182024X624866186</t>
  </si>
  <si>
    <t>20250108182024X624866186</t>
  </si>
  <si>
    <t xml:space="preserve">【农村网络投诉】流程受理流水号：20250108181922150646325631162053
客户号码:15064632563
客户姓名:高**
投诉地市:潍坊
来话流水:2025010818182559720872366
宽带账号:15064632563
宽带账号归属地市:潍坊
宽带账号归属区县:临朐县
故障地址:潍坊临朐县寺头镇人民政府黄山黄山自然村黄山（扩容2次）17号箱杨成香（外墙）*********
联系电话:18206363063
联系人:先生
工单紧急程度:一般
是否有升级投诉倾向:否
是否重复投诉:否
是否携转意向:否
是否投诉倾向:否
是否智能网关:智能网关
当前是否在线:否
接入方式:FTTH
端到端诊断结果:客户侧设备问题
是否质差终端:无质差信息
光功率:无
故障大类:宽带
故障细类:宽带无法上网(专席)
携转原因:
故障时间:2025-01-08 18:20:24
具体故障现象:提示网络无法连接，
客户其他诉求:
</t>
  </si>
  <si>
    <t>2025-01-08 18:29:23</t>
  </si>
  <si>
    <t>2025-01-08 18:29:56</t>
  </si>
  <si>
    <t>SD-057-250108-051796-3029</t>
  </si>
  <si>
    <t>2025-01-08 14:35:59</t>
  </si>
  <si>
    <t>80+普通-普通区域-临朐县-西安自然村-15964333730-500M-宽带上网投诉-次数0-202501080000414255</t>
  </si>
  <si>
    <t>202501080000414255</t>
  </si>
  <si>
    <t xml:space="preserve">202501080000414255#流程受理流水号：20250108143402159643337301102464
客户号码:15964333730
客户姓名:谭**
投诉地市:潍坊
来话流水:2025010814303371620812118
宽带账号:15964333730
宽带账号归属地市:潍坊
宽带账号归属区县:临朐县
故障地址:潍坊临朐县城关街道西安西安自然村杨善西安51号箱李作福（外墙）*********
联系电话:15624123725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光功率:-21.61
故障大类:宽带/电视
故障细类:宽带无法上网
携转原因:
故障时间:2025-01-08 14:34:22
具体故障现象:频繁掉线，
客户其他诉求:客户侧为质差终端，要求上门更换终端并一并处理故障问题。
</t>
  </si>
  <si>
    <t>2025-01-08 14:44:12</t>
  </si>
  <si>
    <t>2025-01-08 14:44:43</t>
  </si>
  <si>
    <t>SD-057-250108-280641-4010</t>
  </si>
  <si>
    <t>2025-01-08 16:31:13</t>
  </si>
  <si>
    <t>【调研】-普通区域-寿光市-甄北楼村自然村-15650271037-1000M-宽带上网投诉-次数0-202501080000521116</t>
  </si>
  <si>
    <t>2025-01-09 17:32:00</t>
  </si>
  <si>
    <t>202501080000521116</t>
  </si>
  <si>
    <t xml:space="preserve">202501080000521116#宽带账号：15650271037；宽带地址：潍坊寿光市上口镇甄北楼村甄北楼村自然村扩7号；客户来电反映移动高清无法观看，无法配合线上指导，请协助处理，谢谢！联系电话15621635829；联系人：；来电流水：2025010816284175120830802。
</t>
  </si>
  <si>
    <t>2025-01-08 16:42:40</t>
  </si>
  <si>
    <t>2025-01-08 16:43:03</t>
  </si>
  <si>
    <t>SD-851-318357-462-20207</t>
  </si>
  <si>
    <t>SD-057-250108-271093-4054</t>
  </si>
  <si>
    <t>2025-01-08 16:36:13</t>
  </si>
  <si>
    <t>普通区域-滨海-湖光山舍-15053679033-1000M-业务受理宽带-次数0-202501080000528768</t>
  </si>
  <si>
    <t>202501080000528768</t>
  </si>
  <si>
    <t>202501080000528768# 宽带账号:15053679033; 联系电话：15053679033，问题类型：此工单为群障修复工单，根据群障全量闭环修复管理要求，为确保客户网络通畅，请装维人员跟进修复网络问题，谢谢！ 
 群障标题：公告。故障描述：潍坊滨海湖光山舍光缆故障，预估24小时恢复，请帮忙拦截,如有需要请联系片区装维师傅肖其耀15706307110主叫号码：15053679033.0;该号码仅供参考，请优先联系宽带账号。</t>
  </si>
  <si>
    <t>2025-01-08 17:02:28</t>
  </si>
  <si>
    <t>SD-851-267657-11985-4947</t>
  </si>
  <si>
    <t>SD-057-250108-218967-3406</t>
  </si>
  <si>
    <t>2025-01-08 15:22:36</t>
  </si>
  <si>
    <t>普通区域-诸城市-繁华新城-15064414731-300M-宽带上网投诉-次数0-202501080000456865</t>
  </si>
  <si>
    <t>202501080000456865</t>
  </si>
  <si>
    <t>202501080000456865#宽带账号15064414731；宽带地址：潍坊诸城市密州街道凤凰路繁华新城西区客户来电反映移动高清无信号*，客户不在现场，客户不配合排障，要求师傅上门，请协助处理，谢谢！联系电话：15689837330；联系人先生；来电流水2025010815201333820834568</t>
  </si>
  <si>
    <t>2025-01-08 15:25:35</t>
  </si>
  <si>
    <t>2025-01-08 15:26:44</t>
  </si>
  <si>
    <t>SD-057-250108-740956-5426</t>
  </si>
  <si>
    <t>2025-01-08 18:59:22</t>
  </si>
  <si>
    <t>普通区域-昌邑市-刘家巷自然村-18764667772-300M-魔百和投诉-次数0-202501080000642012</t>
  </si>
  <si>
    <t>202501080000642012</t>
  </si>
  <si>
    <t>202501080000642012#【已关注中国移动10086微信公众号】流程受理流水号：20250108185803187646677721168894
客户号码:18764667772
客户姓名:刘**
投诉地市:潍坊
来话流水:2025010818575018120853982
宽带账号:18764667772
宽带账号归属地市:潍坊
宽带账号归属区县:昌邑市
故障地址:潍坊昌邑市围子镇刘家巷村刘家巷自然村2号箱刘述啥*********
联系电话:18764667772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故障细类:移动高清电视故障(专席)
携转原因:
故障时间:2025-01-08 18:58:27
魔百和单播/组播:组播
具体故障现象:电视直播或点播无法观看，指导操作未恢复，请协助处理
客户其他诉求:谢谢in
魔百和单/组播：组播;宽带小区$[刘家巷自然村]$</t>
  </si>
  <si>
    <t>2025-01-08 19:04:36</t>
  </si>
  <si>
    <t>2025-01-08 19:04:59</t>
  </si>
  <si>
    <t>SD-851-307175-1498-15224</t>
  </si>
  <si>
    <t>SD-057-250108-937041-4612</t>
  </si>
  <si>
    <t>2025-01-08 17:36:43</t>
  </si>
  <si>
    <t>普通区域-高密市-唐家自然村-13953610400-100M-宽带上网投诉-次数0-202501080000581644</t>
  </si>
  <si>
    <t>2025-01-09 18:37:00</t>
  </si>
  <si>
    <t>202501080000581644</t>
  </si>
  <si>
    <t xml:space="preserve">202501080000581644#宽带账号：13953610400 ；宽带地址： 潍坊高密市咸家管委会唐家唐家自然村咸家唐家刘开明15号箱1芯*********；客户来电反映电视不能看    ，客户异机来电报修，线上指导无法配合操作不在现场，老人在家不会操作，要求上门处理
联系电话：13953610400
 ；联系人：女士  ；来电流水： 2025010817332782320808431
</t>
  </si>
  <si>
    <t>2025-01-08 17:45:54</t>
  </si>
  <si>
    <t>2025-01-08 17:46:25</t>
  </si>
  <si>
    <t>SD-057-250108-928745-5156</t>
  </si>
  <si>
    <t>2025-01-08 18:27:24</t>
  </si>
  <si>
    <t>【调研】-80+银卡-普通区域-奎文区-锦绣苑-13869625616-200M-业务受理宽带-次数0-202501080000623446</t>
  </si>
  <si>
    <t>202501080000623446</t>
  </si>
  <si>
    <t>202501080000623446#【已关注中国移动10086微信公众号】 宽带账号:13869625616; 联系电话：13869625616，问题类型：此工单为群障修复工单，根据群障全量闭环修复管理要求，为确保客户网络通畅，请装维人员跟进修复网络问题，谢谢！ 
 群障标题：公告。故障描述：锦绣苑主叫号码：100860536.0;该号码仅供参考，请优先联系宽带账号。</t>
  </si>
  <si>
    <t>2025-01-08 18:33:08</t>
  </si>
  <si>
    <t>2025-01-08 18:33:30</t>
  </si>
  <si>
    <t>SD-057-250108-915673-5148</t>
  </si>
  <si>
    <t>2025-01-08 18:27:04</t>
  </si>
  <si>
    <t>80+普通-普通区域-寿光市-营里西黑社区-18754494789-200M-业务受理宽带-次数0-202501080000624428</t>
  </si>
  <si>
    <t>202501080000624428</t>
  </si>
  <si>
    <t>202501080000624428# 宽带账号:18754494789; 联系电话：18754494789，问题类型：此工单为群障修复工单，根据群障全量闭环修复管理要求，为确保客户网络通畅，请装维人员跟进修复网络问题，谢谢！ 
 群障标题：公告。故障描述：潍坊寿光市营里西黑社区主缆故障，预估24小时恢复，请帮忙拦截。主叫号码：18754494789.0;该号码仅供参考，请优先联系宽带账号。</t>
  </si>
  <si>
    <t>2025-01-08 18:33:54</t>
  </si>
  <si>
    <t>2025-01-08 18:34:29</t>
  </si>
  <si>
    <t>SD-851-242678-3780-7000</t>
  </si>
  <si>
    <t>SD-057-250108-891753-3040</t>
  </si>
  <si>
    <t>普通区域-寿光市-弥河玉城-13953608081-1000M-业务受理宽带-次数0-202501080000416739</t>
  </si>
  <si>
    <t>202501080000416739</t>
  </si>
  <si>
    <t>202501080000416739# 宽带账号:13953608081; 联系电话：13953608081，问题类型：此工单为群障修复工单，根据群障全量闭环修复管理要求，为确保客户网络通畅，请装维人员跟进修复网络问题，谢谢！ 
 群障标题：公告。故障描述：潍坊寿光市弥河玉城光缆故障，预估24小时恢复，请帮忙拦截,如有需要请联系片区装维师傅韩海岩15244421603主叫号码：13953608081.0;该号码仅供参考，请优先联系宽带账号。</t>
  </si>
  <si>
    <t>2025-01-08 14:52:36</t>
  </si>
  <si>
    <t>2025-01-08 14:53:00</t>
  </si>
  <si>
    <t>SD-057-250108-806452-5360</t>
  </si>
  <si>
    <t>2025-01-08 18:52:19</t>
  </si>
  <si>
    <t>【调研】-80+普通-普通区域-潍城区-恒信玫瑰公馆-15966081165-50M-宽带上网投诉-次数0-202501080000637904</t>
  </si>
  <si>
    <t>202501080000637904</t>
  </si>
  <si>
    <t xml:space="preserve">202501080000637904#流程受理流水号：20250108185014159660811651167575
客户号码:15966081165
客户姓名:赵*
投诉地市:潍坊
来话流水:2025010818494919720800675
宽带账号:15966081165
宽带账号归属地市:潍坊
宽带账号归属区县:潍城区
故障地址:潍坊潍城区北关街道永安路恒信玫瑰公馆15号楼*********
联系电话:15966081165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故障时间:2025-01-08 18:51:19
具体故障现象:网速慢卡顿，
客户其他诉求:客户侧为质差终端，要求上门更换终端并一并处理故障问题。
</t>
  </si>
  <si>
    <t>2025-01-08 19:05:40</t>
  </si>
  <si>
    <t>SD-057-250108-572136-5160</t>
  </si>
  <si>
    <t>2025-01-08 18:27:53</t>
  </si>
  <si>
    <t>80+银卡-普通区域-坊子区-蓝盾水岸家园-18266608377-1000M-宽带上网投诉-次数0-202501080000623930</t>
  </si>
  <si>
    <t>202501080000623930</t>
  </si>
  <si>
    <t>202501080000623930# 宽带账号：18266608377*；联系电话：18266608377宽带地址：潍坊坊子区坊子老区长宁街蓝盾水岸家园水岸家园；客户来电反映电视无信号，要求上门处理, 来电流水：2025010818025678820836827</t>
  </si>
  <si>
    <t>2025-01-08 18:31:29</t>
  </si>
  <si>
    <t>2025-01-08 18:32:17</t>
  </si>
  <si>
    <t>SD-851-312256-32057-265</t>
  </si>
  <si>
    <t>SD-057-250108-153206-3037</t>
  </si>
  <si>
    <t>2025-01-08 14:36:16</t>
  </si>
  <si>
    <t>【调研】-80+银卡-普通区域-昌乐县-福乐苑-15853697680-200M-宽带上网投诉-次数0-202501080000415176</t>
  </si>
  <si>
    <t>202501080000415176</t>
  </si>
  <si>
    <t>202501080000415176#宽带账号：15853697680；宽带地址：潍坊昌乐县城关街道孤山街福乐苑10号楼；客户来电反映电视不能看，无法配合线上指导，，请协助处理，谢谢！联系电话；15853697680联系人通话流水：。2025010814335371220858901</t>
  </si>
  <si>
    <t>2025-01-08 14:41:36</t>
  </si>
  <si>
    <t>2025-01-08 14:49:50</t>
  </si>
  <si>
    <t>SD-057-250108-231965-5386</t>
  </si>
  <si>
    <t>2025-01-08 18:56:05</t>
  </si>
  <si>
    <t>【调研】-普通区域-昌邑市-南营村自然村-13964669915-300M-宽带上网投诉-次数0-20250108185333X613821687</t>
  </si>
  <si>
    <t>20250108185333X613821687</t>
  </si>
  <si>
    <t xml:space="preserve">【农村网络投诉】流程受理流水号：20250108185314139646699151168067
客户号码:13964669915
客户姓名:胡**
投诉地市:潍坊
来话流水:2025010818504475620806964
宽带账号:13964669915
宽带账号归属地市:潍坊
宽带账号归属区县:昌邑市
故障地址:潍坊昌邑市宋庄镇南营村南营村自然村南营村1号箱胡红林*********
联系电话:13964669915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故障细类:网速慢/上网掉线(专席)
携转原因:
故障时间:2025-01-08 18:56:22
具体故障现象:网速慢卡顿，线上无法操作
客户其他诉求:
</t>
  </si>
  <si>
    <t>2025-01-08 18:58:06</t>
  </si>
  <si>
    <t>2025-01-08 18:58:40</t>
  </si>
  <si>
    <t>SD-057-250108-428305-5140</t>
  </si>
  <si>
    <t>2025-01-08 18:26:44</t>
  </si>
  <si>
    <t>【调研】-(目标)普通区域-高密市-芝兰二村自然村-15853648101-300M-宽带上网投诉-次数0-202501080000620998 二级督办</t>
  </si>
  <si>
    <t>202501080000620998</t>
  </si>
  <si>
    <t>202501080000620998#受理号码 : 15853648101客户姓名 : 冷**号码归属地 : 潍坊高密 － 姚哥庄-片区用户品牌 : 全球通
客户来电反映，宽带无法上网，光信号红灯，按流程排查未恢复，请协助处理，谢谢！
联系人：先生  联系电话：15853648101  宽带地址：潍坊高密市朝阳街道芝兰二村芝兰二村自然村高密芝兰二村冷纪强2号箱*********  电话流水：2025010818221457220802433</t>
  </si>
  <si>
    <t>2025-01-08 18:28:26</t>
  </si>
  <si>
    <t>2025-01-08 18:28:52</t>
  </si>
  <si>
    <t>SD-057-250108-357614-5133</t>
  </si>
  <si>
    <t>2025-01-08 18:26:29</t>
  </si>
  <si>
    <t>普通区域-安丘市-景芝永贞新村-18206470036-300M-业务受理宽带-次数0-202501080000624706</t>
  </si>
  <si>
    <t>202501080000624706</t>
  </si>
  <si>
    <t>202501080000624706# 宽带账号:18206470036; 联系电话：18206470036，问题类型：此工单为群障修复工单，根据群障全量闭环修复管理要求，为确保客户网络通畅，请装维人员跟进修复网络问题，谢谢！ 
 群障标题：公告。故障描述：主干光纤断或OLT检测不到预期的光信号（LOS）主叫号码：18364666559.0;该号码仅供参考，请优先联系宽带账号。</t>
  </si>
  <si>
    <t>2025-01-08 18:29:24</t>
  </si>
  <si>
    <t>2025-01-08 18:29:45</t>
  </si>
  <si>
    <t>SD-057-250108-386491-4044</t>
  </si>
  <si>
    <t>2025-01-08 16:35:18</t>
  </si>
  <si>
    <t>【调研】-80+金卡-普通区域-青州市-南石塔村自然村-13864601656-300M-宽带上网投诉-次数0-202501080000523340</t>
  </si>
  <si>
    <t>202501080000523340</t>
  </si>
  <si>
    <t>202501080000523340#宽带账号：13864601656；宽带地址：潍坊青州市高柳镇南石塔村南石塔村自然村高柳镇南石塔村5号箱；客户来电反映宽带网络无法连接，要求师傅上门，请协助处理，谢谢！联系电话：13864601656；联系人：先生；来电流水：2025010816295956120849145</t>
  </si>
  <si>
    <t>2025-01-08 16:45:09</t>
  </si>
  <si>
    <t>2025-01-08 16:45:40</t>
  </si>
  <si>
    <t>2025-01-08 15:26:17</t>
  </si>
  <si>
    <t>普通区域-安丘市-如意园-13589199277-300M-业务受理宽带-次数0-202501080000460343 一级督办</t>
  </si>
  <si>
    <t>202501080000460343</t>
  </si>
  <si>
    <t>2025-01-08 15:36:32</t>
  </si>
  <si>
    <t>2025-01-08 15:36:54</t>
  </si>
  <si>
    <t>SD-851-214212-3905-939</t>
  </si>
  <si>
    <t>SD-057-250108-501674-3767</t>
  </si>
  <si>
    <t>2025-01-08 16:06:18</t>
  </si>
  <si>
    <t>【调研】-80+银卡-普通区域-奎文区-后门街社区-15169679051-500M-业务受理宽带-次数0-202501080000499762</t>
  </si>
  <si>
    <t>2025-01-09 16:07:00</t>
  </si>
  <si>
    <t>202501080000499762</t>
  </si>
  <si>
    <t>202501080000499762# 宽带账号:15169679051; 联系电话：15169679051，问题类型：此工单为群障修复工单，根据群障全量闭环修复管理要求，为确保客户网络通畅，请装维人员跟进修复网络问题，谢谢！ 
 群障标题：公告。故障描述：潍坊奎文区后门街社区光缆故障，预估24小时恢复，请帮忙拦截,如有需要请联系片区装维师傅张万里15706307485主叫号码：15169679051.0;该号码仅供参考，请优先联系宽带账号。</t>
  </si>
  <si>
    <t>2025-01-08 16:15:18</t>
  </si>
  <si>
    <t>2025-01-08 16:15:39</t>
  </si>
  <si>
    <t>SD-057-250108-409658-4594</t>
  </si>
  <si>
    <t>2025-01-08 17:35:33</t>
  </si>
  <si>
    <t>普通区域-青州市-禄禧新城高层-15853680828-300M-宽带上网投诉-次数0-20250108173414X854207187</t>
  </si>
  <si>
    <t>2025-01-09 18:36:00</t>
  </si>
  <si>
    <t>20250108173414X854207187</t>
  </si>
  <si>
    <t xml:space="preserve">流程受理流水号：20250108173308158536808281151796
客户号码:15853680828
客户姓名:贾**
投诉地市:潍坊
来话流水:2025010817304966120876599
宽带账号:15853680828
宽带账号归属地市:潍坊
宽带账号归属区县:青州市
故障地址:潍坊青州市云门山街道海岱路禄禧新城高层西苑11号楼2单元601
联系电话:15853680828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17:33:19
具体故障现象:提示网络无法连接，客户表示指示灯正常，请协助处理，谢谢
客户其他诉求:
</t>
  </si>
  <si>
    <t>2025-01-08 17:47:03</t>
  </si>
  <si>
    <t>2025-01-08 17:49:00</t>
  </si>
  <si>
    <t>SD-851-244974-11407-12529</t>
  </si>
  <si>
    <t>SD-057-250108-419520-5073</t>
  </si>
  <si>
    <t>2025-01-08 18:20:02</t>
  </si>
  <si>
    <t>普通区域-寿光市-北洋头老年公寓-15725067632-300M-宽带上网投诉-次数0-20250108181832X512755297</t>
  </si>
  <si>
    <t>20250108181832X512755297</t>
  </si>
  <si>
    <t xml:space="preserve">流程受理流水号：20250108181058157250676321160511
客户号码:15725067632
客户姓名:侯**
投诉地市:潍坊
来话流水:2025010818152452820847718
宽带账号:15725067632
宽带账号归属地市:潍坊
宽带账号归属区县:寿光市
故障地址:潍坊寿光市台头镇顺府街潍坊寿光市台头镇顺府街北洋头老年公寓老年公寓*********
联系电话:15725067632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故障时间:2025-01-08 18:16:35
具体故障现象:宽带无法上网
客户其他诉求:
</t>
  </si>
  <si>
    <t>2025-01-08 18:28:13</t>
  </si>
  <si>
    <t>2025-01-08 18:28:37</t>
  </si>
  <si>
    <t>SD-057-250108-027381-5168</t>
  </si>
  <si>
    <t>2025-01-08 18:29:09</t>
  </si>
  <si>
    <t>80+银卡-普通区域-青州市-南李商业街-13583617187-200M-魔百和投诉-次数0-20250108182705X251226640</t>
  </si>
  <si>
    <t>20250108182705X251226640</t>
  </si>
  <si>
    <t>【农村网络投诉】流程受理流水号：20250108182536135836171871163270
客户号码:13583617187
客户姓名:李**
投诉地市:潍坊
来话流水:2025010818244865720822234
宽带账号:13583617187
宽带账号归属地市:潍坊
宽带账号归属区县:青州市
故障地址:潍坊青州市弥河镇南李村南李商业街南李商业街1号箱（村东南部李延营）*********
联系电话:13583617187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故障细类:移动高清电视故障(专席)
携转原因:
故障时间:2025-01-08 18:25:49
魔百和单播/组播:组播
具体故障现象:电视机提示无信号，客户来电反映移动高清电视无法观看， 我处正常排查未恢复，请协助处理谢谢
客户其他诉求:
魔百和单/组播：组播</t>
  </si>
  <si>
    <t>2025-01-08 18:32:01</t>
  </si>
  <si>
    <t>2025-01-08 18:32:19</t>
  </si>
  <si>
    <t>SD-851-272273-34693-1171</t>
  </si>
  <si>
    <t>SD-057-250108-508762-3750</t>
  </si>
  <si>
    <t>2025-01-08 16:05:34</t>
  </si>
  <si>
    <t>80+金卡-普通区域-奎文区-健康八号-13583629060-100M-宽带延伸服务-次数0-202501080000498663</t>
  </si>
  <si>
    <t>2025-01-09 16:06:00</t>
  </si>
  <si>
    <t>202501080000498663</t>
  </si>
  <si>
    <t xml:space="preserve">202501080000498663#流程受理流水号：20250108160449135836290601127251
客户号码:13583629060
客户姓名:傅**
投诉地市:潍坊
来话流水:2025010815581217320890621
宽带账号:13583629060
宽带账号归属地市:潍坊
宽带账号归属区县:高新
故障地址:潍坊高新高新城区健康街健康八号32号楼*********
联系电话:13583629060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故障时间:2025-01-08 16:04:23
具体故障现象:魔百盒遥控器无法使用
</t>
  </si>
  <si>
    <t>2025-01-08 16:09:01</t>
  </si>
  <si>
    <t>2025-01-08 16:09:46</t>
  </si>
  <si>
    <t>SD-057-250108-849532-5153</t>
  </si>
  <si>
    <t>2025-01-08 18:27:16</t>
  </si>
  <si>
    <t>普通区域-安丘市-秦戈庄村自然村-18265672846-200M-业务受理宽带-次数0-202501080000625303</t>
  </si>
  <si>
    <t>202501080000625303</t>
  </si>
  <si>
    <t>202501080000625303# 宽带账号:18265672846; 联系电话：18265672846，问题类型：此工单为群障修复工单，根据群障全量闭环修复管理要求，为确保客户网络通畅，请装维人员跟进修复网络问题，谢谢！ 
 群障标题：公告。故障描述：秦戈庄村自然村主叫号码：18265672846.0;该号码仅供参考，请优先联系宽带账号。</t>
  </si>
  <si>
    <t>2025-01-08 18:28:41</t>
  </si>
  <si>
    <t>2025-01-08 18:29:54</t>
  </si>
  <si>
    <t>SD-851-231020-17947-25846</t>
  </si>
  <si>
    <t>SD-057-250108-921704-5101</t>
  </si>
  <si>
    <t>2025-01-08 18:23:52</t>
  </si>
  <si>
    <t>普通区域-诸城市-张柳-13964770732-200M-宽带上网投诉-次数0-202501080000620303</t>
  </si>
  <si>
    <t>202501080000620303</t>
  </si>
  <si>
    <t>202501080000620303#13964770732客户反映电视无法观看，老人在家不会配合，请协助处理。谢谢  联系人：女士联系电话：13964770732本机 流水：2025010818194458720882657</t>
  </si>
  <si>
    <t>2025-01-08 18:28:02</t>
  </si>
  <si>
    <t>2025-01-08 18:28:59</t>
  </si>
  <si>
    <t>SD-851-316307-949-26502</t>
  </si>
  <si>
    <t>SD-057-250108-562347-3749</t>
  </si>
  <si>
    <t>2025-01-08 16:05:30</t>
  </si>
  <si>
    <t>【调研】-80+普通-FTTR-普通区域-青州市-钓鱼台村-13853621456-1000M-宽带上网投诉-次数0-20250108160340X420727633</t>
  </si>
  <si>
    <t>20250108160340X420727633</t>
  </si>
  <si>
    <t xml:space="preserve">【农村网络投诉】流程受理流水号：20250108160223138536214561126601
客户号码:13853621456
客户姓名:王**
投诉地市:潍坊
来话流水:2025010816020869620847652
宽带账号:13853621456
宽带账号归属地市:潍坊
宽带账号归属区县:青州市
故障地址:潍坊青州市王坟镇钓鱼台村钓鱼台村K3号箱（小车峰红楼北邻院墙）*********
联系电话:13853621456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16:02:14
具体故障现象:提示网络无法连接，
客户其他诉求:
</t>
  </si>
  <si>
    <t>2025-01-08 16:10:37</t>
  </si>
  <si>
    <t>2025-01-08 16:15:03</t>
  </si>
  <si>
    <t>SD-851-334904-16580-17581</t>
  </si>
  <si>
    <t>SD-057-250108-341956-3762</t>
  </si>
  <si>
    <t>2025-01-08 16:06:09</t>
  </si>
  <si>
    <t>【调研】-普通区域-临朐县-全福元高层-18265362727-300M-业务受理宽带-次数0-202501080000496813</t>
  </si>
  <si>
    <t>202501080000496813</t>
  </si>
  <si>
    <t>202501080000496813# 宽带账号:18265362727; 联系电话：18265362727，问题类型：此工单为群障修复工单，根据群障全量闭环修复管理要求，为确保客户网络通畅，请装维人员跟进修复网络问题，谢谢！ 
 群障标题：公告。故障描述：潍坊临朐县全福元高层光缆故障，预估24小时恢复，请帮忙拦截,如有需要请联系片区装维师傅韩崇15706307608主叫号码：15865364476.0;该号码仅供参考，请优先联系宽带账号。</t>
  </si>
  <si>
    <t>2025-01-08 16:09:03</t>
  </si>
  <si>
    <t>SD-851-332553-11545-6781</t>
  </si>
  <si>
    <t>SD-057-250108-054823-3058</t>
  </si>
  <si>
    <t>2025-01-08 14:38:13</t>
  </si>
  <si>
    <t>80+普通-普通区域-潍城区-范家自然村-15963615128-200M-宽带上网投诉-次数0-20250108143724X244641166</t>
  </si>
  <si>
    <t>2025-01-09 15:39:00</t>
  </si>
  <si>
    <t>20250108143724X244641166</t>
  </si>
  <si>
    <t xml:space="preserve">【农村网络投诉】流程受理流水号：20250108143526159636151281102810
客户号码:15963615128
客户姓名:李**
投诉地市:潍坊
来话流水:2025010814335200520858508
宽带账号:15963615128
宽带账号归属地市:潍坊
宽带账号归属区县:潍城区
故障地址:潍坊潍城区乐埠山生态经济发展区范家范家自然村25号箱在周梦房子东墙*********
联系电话:13465702710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故障细类:宽带无法上网
携转原因:
故障时间:2025-01-08 14:36:55
具体故障现象:打不开网页，
客户其他诉求:
</t>
  </si>
  <si>
    <t>2025-01-08 14:45:27</t>
  </si>
  <si>
    <t>2025-01-08 14:46:58</t>
  </si>
  <si>
    <t>SD-057-250108-763954-4052</t>
  </si>
  <si>
    <t>2025-01-08 16:36:04</t>
  </si>
  <si>
    <t>普通区域-昌乐县-西钟-15963694552-300M-魔百和投诉-次数0-202501080000526313</t>
  </si>
  <si>
    <t>202501080000526313</t>
  </si>
  <si>
    <t>202501080000526313#【已关注中国移动10086微信公众号】流程受理流水号：20250108163431159636945521135658
客户号码:15963694552
客户姓名:钟**
投诉地市:潍坊
来话流水:2025010816314277320873826
宽带账号:15963694552
宽带账号归属地市:潍坊
宽带账号归属区县:昌乐县
故障地址:潍坊昌乐县鄌郚镇西钟西钟西钟村8#*********
联系电话:13721959727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故障细类:移动高清电视故障(专席)
携转原因:
故障时间:2025-01-08 16:34:53
魔百和单播/组播:单播
具体故障现象:宽带正常使用，帐号排查正确，网口灯正常，网线无问题，指导网线换口，对应指导网络配置无效
客户其他诉求:
魔百和单/组播：单播;宽带小区$[西钟]$</t>
  </si>
  <si>
    <t>2025-01-08 16:52:52</t>
  </si>
  <si>
    <t>2025-01-08 16:53:20</t>
  </si>
  <si>
    <t>SD-057-250108-701836-4572</t>
  </si>
  <si>
    <t>2025-01-08 17:32:21</t>
  </si>
  <si>
    <t>普通区域--null--宽带上网投诉-次数0-20250108173032X632399127</t>
  </si>
  <si>
    <t>2025-01-09 18:33:00</t>
  </si>
  <si>
    <t>20250108173032X632399127</t>
  </si>
  <si>
    <t xml:space="preserve">流程受理流水号：20250108171330133710669551146658
客户号码:13371066955
客户姓名:王**
投诉地市:潍坊
来话流水:2025010817114162220829573
宽带账号:13371066955
账号归属区县:临朐大拇指电子商店
联系电话:13371066955
联系人:先生
宽带地址:潍坊
工单紧急程度:非常紧急
是否投诉倾向:是
是否重复投诉:是
是否携转意向:否
是否有升级投诉倾向:是
*业务名称:业务融合移机流程宽带
投诉内容:手机号码：13371066955，【问题描述】客户表示宽带移机业务一个月内无工作人员上门办理，要求装维2天内尽快联系上门。客户提及工信部投诉渠道，有升级投诉倾向，非常紧急，请立即处理，谢谢！联系电话：13371066955，联系人：先生，录音流水号：2025010817114162220829573。受理明细：531920062399999999。
在途开通单信息：536241207067091718，13371066955，2024-12-07 12:04:00，业务融合移机流程宽带，处理中，装维选址
是否到厅:否
业务名称:业务融合移机流程宽带
</t>
  </si>
  <si>
    <t>2025-01-08 17:49:53</t>
  </si>
  <si>
    <t>SD-057-250108-841360-5174</t>
  </si>
  <si>
    <t>2025-01-08 18:29:28</t>
  </si>
  <si>
    <t>80+银卡-普通区域-坊子区-澳博莱-18765181056-200M-宽带上网投诉-次数0-20250108182842X122353717</t>
  </si>
  <si>
    <t>20250108182842X122353717</t>
  </si>
  <si>
    <t xml:space="preserve">流程受理流水号：20250108182659187651810561163532
客户号码:18765181056
客户姓名:晋**
投诉地市:潍坊
来话流水:2025010818262078920834170
宽带账号:18765181056
宽带账号归属地市:潍坊
宽带账号归属区县:坊子区
故障地址:潍坊坊子区坊子新区澳博莱澳博莱21号楼*********
联系电话:15863633377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故障时间:2025-01-08 18:28:16
具体故障现象:提示网络无法连接，
客户其他诉求:
</t>
  </si>
  <si>
    <t>2025-01-08 18:32:53</t>
  </si>
  <si>
    <t>SD-057-250108-978536-3799</t>
  </si>
  <si>
    <t>2025-01-08 16:08:57</t>
  </si>
  <si>
    <t>【调研】-普通区域-昌邑市-潍水蓝湾-15265446206-500M-宽带上网投诉-次数0-202501080000499402</t>
  </si>
  <si>
    <t>202501080000499402</t>
  </si>
  <si>
    <t>202501080000499402#宽带账号：15265446206；宽带地址：潍坊昌邑市城区交通街潍水蓝湾30号楼；联系电话：18264602228客户来电反映宽带无法连接上网 请核实处理 谢谢 ..线上指导无法操作 来电流水.. 2025010816052457920894297</t>
  </si>
  <si>
    <t>2025-01-08 16:15:36</t>
  </si>
  <si>
    <t>SD-057-250108-487392-3042</t>
  </si>
  <si>
    <t>2025-01-08 14:36:25</t>
  </si>
  <si>
    <t>【调研】-普通区域-寿光市-南范村-15953685258-300M-业务受理宽带-次数0-202501080000415269</t>
  </si>
  <si>
    <t>202501080000415269</t>
  </si>
  <si>
    <t>202501080000415269#【已关注中国移动10086微信公众号】 宽带账号:15953685258; 联系电话：15953685258，问题类型：此工单为群障修复工单，根据群障全量闭环修复管理要求，为确保客户网络通畅，请装维人员跟进修复网络问题，谢谢！ 
 群障标题：公告。故障描述：潍坊寿光市南范村光缆故障，预估24小时恢复，请帮忙拦截,如有需要请联系片区装维师傅刘彬15706307765主叫号码：15953685258.0;该号码仅供参考，请优先联系宽带账号。</t>
  </si>
  <si>
    <t>2025-01-08 14:45:01</t>
  </si>
  <si>
    <t>2025-01-08 14:46:13</t>
  </si>
  <si>
    <t>SD-852-252743-297-17896</t>
  </si>
  <si>
    <t>SD-057-250108-793651-6581</t>
  </si>
  <si>
    <t>2025-01-08 22:26:37</t>
  </si>
  <si>
    <t>FTTR-普通区域-安丘市-青云瑞景园(含锦绣上河园)-13561446634-1000M-业务受理宽带-次数0-202501080000701248</t>
  </si>
  <si>
    <t>202501080000701248</t>
  </si>
  <si>
    <t>202501080000701248# 宽带账号:13561446634; 联系电话：13561446634，问题类型：此工单为群障修复工单，根据群障全量闭环修复管理要求，为确保客户网络通畅，请装维人员跟进修复网络问题，谢谢！ 
 群障标题：公告。故障描述：潍坊安丘市青云瑞景园(含锦绣上河园)光缆故障，预估24小时恢复，请帮忙拦截,如有需要请联系片区装维师傅刘彤彤15706307065主叫号码：15264626390.0;该号码仅供参考，请优先联系宽带账号。</t>
  </si>
  <si>
    <t>2025-01-09 07:20:16</t>
  </si>
  <si>
    <t>2025-01-09 07:21:47</t>
  </si>
  <si>
    <t>SD-852-299415-772-13495</t>
  </si>
  <si>
    <t>SD-057-250108-482371-3606</t>
  </si>
  <si>
    <t>2025-01-08 15:47:06</t>
  </si>
  <si>
    <t>80+银卡-普通区域-诸城市-东庄-13506494445-1000M-魔百和投诉-次数0-20250108154410X250208555</t>
  </si>
  <si>
    <t>20250108154410X250208555</t>
  </si>
  <si>
    <t>【农村网络投诉】流程受理流水号：20250108153759135064944451120026
客户号码:13506494445
客户姓名:王**
投诉地市:潍坊
来话流水:2025010815373972220889604
宽带账号:13506494445
宽带账号归属地市:潍坊
宽带账号归属区县:诸城市
故障地址:潍坊诸城市舜王街道东庄东庄东庄村12号箱*********
联系电话:13506494445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光功率:-18.44
故障大类:/电视
故障细类:移动高清电视故障(专席)
携转原因:
故障时间:2025-01-08 15:41:13
魔百和单播/组播:组播
具体故障现象:电视机提示无信号，
客户其他诉求:宽带正常使用，电视“无信号”，机顶盒亮绿灯，尝试切换信号源无效，指导拔插高清线，未恢复，请协助处理，谢谢。
魔百和单/组播：组播</t>
  </si>
  <si>
    <t>2025-01-08 15:52:11</t>
  </si>
  <si>
    <t>2025-01-08 15:52:33</t>
  </si>
  <si>
    <t>SD-851-291792-12861-5609</t>
  </si>
  <si>
    <t>SD-057-250108-145982-3551</t>
  </si>
  <si>
    <t>2025-01-08 15:40:28</t>
  </si>
  <si>
    <t>普通区域-潍城区-万锦国际公寓-13280714663-300M-宽带上网投诉-次数0-202501080000473220</t>
  </si>
  <si>
    <t>202501080000473220</t>
  </si>
  <si>
    <t>202501080000473220#13280714663 客户来电反映家里宽带不能用，客户拒绝配合操作，线上排障客户表示不认可，要求师傅上门调测，请尽快协助处理,谢谢
联系电话：18266603437  联系人：女士 流水号:2025010815352363020857084</t>
  </si>
  <si>
    <t>2025-01-08 15:47:38</t>
  </si>
  <si>
    <t>2025-01-08 15:51:17</t>
  </si>
  <si>
    <t>SD-851-297769-18389-3624</t>
  </si>
  <si>
    <t>SD-057-250108-167543-5237</t>
  </si>
  <si>
    <t>2025-01-08 18:36:49</t>
  </si>
  <si>
    <t>普通区域-诸城市-孔戈庄一村自然村-15953650781-300M-业务受理宽带-次数0-202501080000629674</t>
  </si>
  <si>
    <t>202501080000629674</t>
  </si>
  <si>
    <t>202501080000629674#【已关注中国移动10086微信公众号】 宽带账号:15953650781; 联系电话：15953650781，问题类型：此工单为群障修复工单，根据群障全量闭环修复管理要求，为确保客户网络通畅，请装维人员跟进修复网络问题，谢谢！ 
 群障标题：公告。故障描述：潍坊诸城市孔戈庄一村自然村光缆故障，预估24小时恢复，请帮忙拦截,如有需要请联系片区装维师傅李伟15706307960主叫号码：15953650781.0;该号码仅供参考，请优先联系宽带账号。</t>
  </si>
  <si>
    <t>2025-01-08 18:57:12</t>
  </si>
  <si>
    <t>SD-057-250108-578432-5223</t>
  </si>
  <si>
    <t>2025-01-08 18:36:22</t>
  </si>
  <si>
    <t>【调研】-80+普通-普通区域-青州市-冢子庄村-15963686587-300M-业务受理宽带-次数0-202501080000629489</t>
  </si>
  <si>
    <t>202501080000629489</t>
  </si>
  <si>
    <t>202501080000629489# 宽带账号:15963686587; 联系电话：15963686587，问题类型：此工单为群障修复工单，根据群障全量闭环修复管理要求，为确保客户网络通畅，请装维人员跟进修复网络问题，谢谢！ 
 群障标题：公告。故障描述：潍坊青州市冢子庄村光缆故障，预估24小时恢复，请帮忙拦截,如有需要请联系片区装维师傅武振东15706307639主叫号码：15963686587.0;该号码仅供参考，请优先联系宽带账号。</t>
  </si>
  <si>
    <t>2025-01-08 18:40:48</t>
  </si>
  <si>
    <t>2025-01-08 18:41:07</t>
  </si>
  <si>
    <t>SD-057-250108-716403-5249</t>
  </si>
  <si>
    <t>2025-01-08 18:37:24</t>
  </si>
  <si>
    <t>普通区域-潍城区-油坊社区-13864675002-100M-业务受理宽带-次数0-202501080000631058</t>
  </si>
  <si>
    <t>202501080000631058</t>
  </si>
  <si>
    <t>202501080000631058# 宽带账号:13864675002; 联系电话：13864675002，问题类型：此工单为群障修复工单，根据群障全量闭环修复管理要求，为确保客户网络通畅，请装维人员跟进修复网络问题，谢谢！ 
 群障标题：公告。故障描述：油坊社区主叫号码：13864675002.0;该号码仅供参考，请优先联系宽带账号。</t>
  </si>
  <si>
    <t>2025-01-08 18:40:29</t>
  </si>
  <si>
    <t>2025-01-08 18:44:04</t>
  </si>
  <si>
    <t>SD-057-250108-421678-5190</t>
  </si>
  <si>
    <t>2025-01-08 18:32:16</t>
  </si>
  <si>
    <t>FTTR-普通区域-寿光市-西刘营社区别墅区-18369633111-1000M-宽带上网投诉-次数0-20250108183136X296635545</t>
  </si>
  <si>
    <t>20250108183136X296635545</t>
  </si>
  <si>
    <t xml:space="preserve">【农村网络投诉】流程受理流水号：20250108183114183696331111164275
客户号码:18369633111
客户姓名:刘**
投诉地市:潍坊
来话流水:2025010818284072620851848
宽带账号:18369633111
宽带账号归属地市:潍坊
宽带账号归属区县:寿光市
故障地址:潍坊寿光市稻田镇西刘营村西刘营社区别墅区别墅区3号箱*********
联系电话:18369633111
联系人:先生/女士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故障细类:宽带无法上网(专席)
携转原因:
故障时间:2025-01-08 18:31:26
具体故障现象:光猫亮红灯，
客户其他诉求:
</t>
  </si>
  <si>
    <t>2025-01-08 18:34:18</t>
  </si>
  <si>
    <t>2025-01-08 18:34:33</t>
  </si>
  <si>
    <t>SD-851-326399-11901-3792</t>
  </si>
  <si>
    <t>SD-057-250108-615972-5206</t>
  </si>
  <si>
    <t>2025-01-08 18:34:50</t>
  </si>
  <si>
    <t>【调研】-80+金卡-普通区域-潍城区-浮新阁-18706671626-1000M-宽带上网投诉-次数0-202501080000624562</t>
  </si>
  <si>
    <t>202501080000624562</t>
  </si>
  <si>
    <t>202501080000624562#宽带账号：18706671626；宽带地址：潍坊潍城区望留街道行政街浮新阁1号楼*；客户来电反映宽带慢，无法配合线上指导/客户不配合排障，要求上门，请协助处理，谢谢！联系电话：18706671626；联系人：先生；来电流水：2025010818324019620881983。</t>
  </si>
  <si>
    <t>2025-01-08 18:37:46</t>
  </si>
  <si>
    <t>2025-01-08 18:38:19</t>
  </si>
  <si>
    <t>SD-851-256760-13029-29448</t>
  </si>
  <si>
    <t>SD-057-250108-740321-3575</t>
  </si>
  <si>
    <t>2025-01-08 15:44:05</t>
  </si>
  <si>
    <t>【调研】-80+普通-普通区域-青州市-衡王府大集-13562678336-300M-宽带上网投诉-次数0-202501080000477473</t>
  </si>
  <si>
    <t>202501080000477473</t>
  </si>
  <si>
    <t>202501080000477473#13562678336客户来电反映本机办理的宽带无法使用，设备亮灯情况客户不清楚老人在家不配合不会看，直接要求维修人员上门维修，请尽快协助处理，谢谢 
 联系人：女士 联系电话13793652858 流水2025010815411942320843445</t>
  </si>
  <si>
    <t>2025-01-08 15:48:15</t>
  </si>
  <si>
    <t>2025-01-08 15:49:30</t>
  </si>
  <si>
    <t>SD-852-245295-1110-1368</t>
  </si>
  <si>
    <t>SD-057-250108-154620-5222</t>
  </si>
  <si>
    <t>2025-01-08 18:36:20</t>
  </si>
  <si>
    <t>【调研】-80+金卡-普通区域-安丘市-景芝永贞新村-15064640166-1000M-业务受理宽带-次数0-202501080000630656</t>
  </si>
  <si>
    <t>202501080000630656</t>
  </si>
  <si>
    <t>202501080000630656#【已关注中国移动10086微信公众号】 宽带账号:15064640166; 联系电话：15064640166，问题类型：此工单为群障修复工单，根据群障全量闭环修复管理要求，为确保客户网络通畅，请装维人员跟进修复网络问题，谢谢！ 
 群障标题：公告。故障描述：[GPON告警]PON信号丢失主叫号码：15064640166.0;该号码仅供参考，请优先联系宽带账号。</t>
  </si>
  <si>
    <t>2025-01-08 18:44:26</t>
  </si>
  <si>
    <t>2025-01-08 18:44:44</t>
  </si>
  <si>
    <t>SD-057-250108-175490-3605</t>
  </si>
  <si>
    <t>2025-01-08 15:47:02</t>
  </si>
  <si>
    <t>普通区域-安丘市-东刘家庄村-13465701463-300M-宽带上网投诉-次数0-20250108154400X240751812</t>
  </si>
  <si>
    <t>20250108154400X240751812</t>
  </si>
  <si>
    <t xml:space="preserve">【农村网络投诉】流程受理流水号：20250108154308134657014631121484
客户号码:13465701463
客户姓名:刘**
投诉地市:潍坊
来话流水:2025010815425253320866116
宽带账号:13465701463
宽带账号归属地市:潍坊
宽带账号归属区县:安丘市
故障地址:潍坊安丘市石埠子镇东刘家庄东刘家庄村东刘家庄1号箱刘光照*********
联系电话:13465701463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15:43:36
具体故障现象:视频无法播放，
客户其他诉求:
</t>
  </si>
  <si>
    <t>2025-01-08 15:52:09</t>
  </si>
  <si>
    <t>2025-01-08 15:52:37</t>
  </si>
  <si>
    <t>SD-057-250108-596410-5251</t>
  </si>
  <si>
    <t>2025-01-08 18:37:30</t>
  </si>
  <si>
    <t>【调研】-普通区域-昌乐县-昌盛花园一期-15853689707-1000M-业务受理宽带-次数0-202501080000630281</t>
  </si>
  <si>
    <t>202501080000630281</t>
  </si>
  <si>
    <t>202501080000630281# 宽带账号:15853689707; 联系电话：15853689707，问题类型：此工单为群障修复工单，根据群障全量闭环修复管理要求，为确保客户网络通畅，请装维人员跟进修复网络问题，谢谢！ 
 群障标题：公告。故障描述：潍坊昌乐县昌盛花园一期光缆故障，预估24小时恢复，请帮忙拦截,如有需要请联系片区装维师傅赵延明15706307130主叫号码：15853689707.0;该号码仅供参考，请优先联系宽带账号。</t>
  </si>
  <si>
    <t>2025-01-08 18:40:19</t>
  </si>
  <si>
    <t>SD-851-323453-20106-29419</t>
  </si>
  <si>
    <t>SD-057-250108-561843-3593</t>
  </si>
  <si>
    <t>2025-01-08 15:45:39</t>
  </si>
  <si>
    <t>【调研】-(目标)普通区域-诸城市-小高疃村自然村-13562623928-1000M-宽带上网投诉-次数0-202501080000478520</t>
  </si>
  <si>
    <t>202501080000478520</t>
  </si>
  <si>
    <t xml:space="preserve">202501080000478520#流程受理流水号：20250108154437135626239281121941
客户号码:13562623928
客户姓名:黄**
投诉地市:潍坊
来话流水:2025010815434738020879423
宽带账号:13562623928
宽带账号归属地市:潍坊
宽带账号归属区县:诸城市
故障地址:潍坊诸城市密州街道新安新安自然村新安村东南10#箱*********
联系电话:13562623928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光功率:-24.20
故障大类:宽带/电视
故障细类:宽带无法上网
携转原因:
故障时间:2025-01-08 15:45:15
具体故障现象:网速慢卡顿，
客户其他诉求:客户侧为质差终端，要求上门更换终端并一并处理故障问题。
</t>
  </si>
  <si>
    <t>2025-01-08 15:49:39</t>
  </si>
  <si>
    <t>2025-01-08 16:02:26</t>
  </si>
  <si>
    <t>SD-851-259655-15185-1863</t>
  </si>
  <si>
    <t>SD-057-250108-265084-5200</t>
  </si>
  <si>
    <t>2025-01-08 18:34:09</t>
  </si>
  <si>
    <t>80+银卡-FTTR-普通区域-诸城市-舜华园-13562680926-1000M-宽带上网投诉-次数0-202501080000625953</t>
  </si>
  <si>
    <t>202501080000625953</t>
  </si>
  <si>
    <t xml:space="preserve">202501080000625953#宽带账号：13562680926；宽带地址：潍坊诸城市密州街道府前街舜华园4号楼；客户来电反映宽带上网慢，客户不在现场，无法配合线上指导，要求师傅上门，请协助处理，谢谢！联系电话：13562680926；联系人：女士；来电流水：2025010818204365420890452。 </t>
  </si>
  <si>
    <t>2025-01-08 18:37:09</t>
  </si>
  <si>
    <t>2025-01-08 18:37:39</t>
  </si>
  <si>
    <t>SD-851-250146-17238-26008</t>
  </si>
  <si>
    <t>SD-057-250108-879432-5244</t>
  </si>
  <si>
    <t>2025-01-08 18:37:12</t>
  </si>
  <si>
    <t>【调研】-80+普通-普通区域-安丘市-景芝小学家属院-18765725598-300M-业务受理宽带-次数0-202501080000629991</t>
  </si>
  <si>
    <t>202501080000629991</t>
  </si>
  <si>
    <t>202501080000629991#【已关注中国移动10086微信公众号】 宽带账号:18765725598; 联系电话：18765725598，问题类型：此工单为群障修复工单，根据群障全量闭环修复管理要求，为确保客户网络通畅，请装维人员跟进修复网络问题，谢谢！ 
 群障标题：公告。故障描述：主干光纤断或OLT检测不到预期的光信号（LOS）主叫号码：18765725598.0;该号码仅供参考，请优先联系宽带账号。</t>
  </si>
  <si>
    <t>2025-01-08 18:39:49</t>
  </si>
  <si>
    <t>2025-01-08 18:42:34</t>
  </si>
  <si>
    <t>SD-851-299457-1312-5610</t>
  </si>
  <si>
    <t>SD-057-250108-302681-3597</t>
  </si>
  <si>
    <t>2025-01-08 15:46:05</t>
  </si>
  <si>
    <t>FTTR-普通区域-滨海-大家洼怡居园小区-19862693222-1000M-业务受理宽带-次数0-202501080000478824</t>
  </si>
  <si>
    <t>202501080000478824</t>
  </si>
  <si>
    <t>202501080000478824# 宽带账号:19862693222; 联系电话：19862693222，问题类型：此工单为群障修复工单，根据群障全量闭环修复管理要求，为确保客户网络通畅，请装维人员跟进修复网络问题，谢谢！ 
 群障标题：公告。故障描述：潍坊滨海大家洼怡居园小区光缆故障，预估24小时恢复，请帮忙拦截,如有需要请联系片区装维师傅孙希勇15706307095主叫号码：18765169987.0;该号码仅供参考，请优先联系宽带账号。</t>
  </si>
  <si>
    <t>2025-01-08 15:49:47</t>
  </si>
  <si>
    <t>SD-851-245911-12073-16546</t>
  </si>
  <si>
    <t>SD-057-250108-829016-3601</t>
  </si>
  <si>
    <t>2025-01-08 15:46:12</t>
  </si>
  <si>
    <t>普通区域-诸城市-枫香湖畔-13791676940-300M-业务受理宽带-次数0-202501080000477726</t>
  </si>
  <si>
    <t>202501080000477726</t>
  </si>
  <si>
    <t>202501080000477726# 宽带账号:13791676940; 联系电话：13791676940，问题类型：此工单为群障修复工单，根据群障全量闭环修复管理要求，为确保客户网络通畅，请装维人员跟进修复网络问题，谢谢！ 
 群障标题：公告。故障描述：潍坊诸城市枫香湖畔光缆故障，预估24小时恢复，请帮忙拦截,如有需要请联系片区装维师傅范洪伟15706307961主叫号码：13791676940.0;该号码仅供参考，请优先联系宽带账号。</t>
  </si>
  <si>
    <t>2025-01-08 15:50:02</t>
  </si>
  <si>
    <t>2025-01-08 15:50:26</t>
  </si>
  <si>
    <t>SD-057-250108-083124-4429</t>
  </si>
  <si>
    <t>2025-01-08 17:17:12</t>
  </si>
  <si>
    <t>普通区域-诸城市-帝邦.风度国际-15963431019-200M-业务受理宽带-次数0-202501080000566591</t>
  </si>
  <si>
    <t>202501080000566591</t>
  </si>
  <si>
    <t>202501080000566591# 宽带账号:15963431019; 联系电话：15963431019，问题类型：此工单为群障修复工单，根据群障全量闭环修复管理要求，为确保客户网络通畅，请装维人员跟进修复网络问题，谢谢！ 
 群障标题：公告。故障描述：潍坊诸城市帝邦.风度国际光缆故障，预估24小时恢复，请帮忙拦截,如有需要请联系片区装维师傅丁正15706307374主叫号码：15963431019.0;该号码仅供参考，请优先联系宽带账号。</t>
  </si>
  <si>
    <t>2025-01-08 17:41:10</t>
  </si>
  <si>
    <t>2025-01-08 17:41:34</t>
  </si>
  <si>
    <t>SD-057-250108-583219-3944</t>
  </si>
  <si>
    <t>2025-01-08 16:26:12</t>
  </si>
  <si>
    <t>80+金卡-普通区域-昌邑市-西金台西北村-15966145345-300M-业务受理宽带-次数0-202501080000519152</t>
  </si>
  <si>
    <t>2025-01-09 16:27:00</t>
  </si>
  <si>
    <t>202501080000519152</t>
  </si>
  <si>
    <t>202501080000519152# 宽带账号:15966145345; 联系电话：15966145345，问题类型：此工单为群障修复工单，根据群障全量闭环修复管理要求，为确保客户网络通畅，请装维人员跟进修复网络问题，谢谢！ 
 群障标题：公告。故障描述：潍坊昌邑市西金台西北村光缆故障，预估24小时恢复，请帮忙拦截,如有需要请联系片区装维师傅翟旭辉15706307193主叫号码：15966145345.0;该号码仅供参考，请优先联系宽带账号。</t>
  </si>
  <si>
    <t>2025-01-08 16:31:29</t>
  </si>
  <si>
    <t>2025-01-08 16:32:30</t>
  </si>
  <si>
    <t>SD-851-233509-15097-9083</t>
  </si>
  <si>
    <t>SD-057-250108-486219-4401</t>
  </si>
  <si>
    <t>2025-01-08 17:16:18</t>
  </si>
  <si>
    <t>【调研】-普通区域-奎文区-兰溪学府-15153680781-1000M-业务受理宽带-次数0-202501080000565888</t>
  </si>
  <si>
    <t>202501080000565888</t>
  </si>
  <si>
    <t>202501080000565888# 宽带账号:15153680781; 联系电话：15153680781，问题类型：此工单为群障修复工单，根据群障全量闭环修复管理要求，为确保客户网络通畅，请装维人员跟进修复网络问题，谢谢！ 
 群障标题：公告。故障描述：潍坊奎文区兰溪学府光缆故障，预估24小时恢复，请帮忙拦截,如有需要请联系片区装维师傅徐永强15706307385主叫号码：15153680859.0;该号码仅供参考，请优先联系宽带账号。</t>
  </si>
  <si>
    <t>2025-01-08 17:24:56</t>
  </si>
  <si>
    <t>2025-01-08 17:25:15</t>
  </si>
  <si>
    <t>SD-851-262130-18231-5244</t>
  </si>
  <si>
    <t>SD-057-250108-406138-3945</t>
  </si>
  <si>
    <t>2025-01-08 16:26:14</t>
  </si>
  <si>
    <t>普通区域-寒亭区-张金杨孟村自然村-15953632028-300M-业务受理宽带-次数0-202501080000517076</t>
  </si>
  <si>
    <t>202501080000517076</t>
  </si>
  <si>
    <t>202501080000517076# 宽带账号:15953632028; 联系电话：15953632028，问题类型：此工单为群障修复工单，根据群障全量闭环修复管理要求，为确保客户网络通畅，请装维人员跟进修复网络问题，谢谢！ 
 群障标题：公告。故障描述：潍坊寒亭区张金杨孟村自然村光缆故障，预估24小时恢复，请帮忙拦截,如有需要请联系片区装维师傅封安祥15706307452主叫号码：15953632028.0;该号码仅供参考，请优先联系宽带账号。</t>
  </si>
  <si>
    <t>2025-01-08 16:28:26</t>
  </si>
  <si>
    <t>2025-01-08 16:28:45</t>
  </si>
  <si>
    <t>SD-057-250108-163059-6196</t>
  </si>
  <si>
    <t>2025-01-08 20:30:03</t>
  </si>
  <si>
    <t>【调研】-普通区域-寿光市-李王庄-13793621056-300M-宽带上网投诉-次数0-202501080000683023</t>
  </si>
  <si>
    <t>202501080000683023</t>
  </si>
  <si>
    <t>202501080000683023#【已关注中国移动10086微信公众号】流程受理流水号：20250108202729137936210561182228
客户号码:13793621056
客户姓名:郑**
投诉地市:潍坊
来话流水:2025010820260774920832509
宽带账号:13793621056
宽带账号归属地市:潍坊
宽带账号归属区县:寿光市
故障地址:潍坊寿光市台头镇李王庄村李王庄14号箱*********
联系电话:13793621056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故障细类:宽带无法上网
携转原因:
故障时间:2025-01-08 20:29:15
具体故障现象:网速慢卡顿，
客户其他诉求:客户反映摄像头无法连接无线，手机可以连接，已告知如果网络可以连接，如只是摄像头无法连接，需要联系厂家，客户不认可，请处理，谢谢
;宽带小区$[李王庄]$</t>
  </si>
  <si>
    <t>2025-01-08 20:37:44</t>
  </si>
  <si>
    <t>2025-01-08 20:38:05</t>
  </si>
  <si>
    <t>SD-852-255067-305-2598</t>
  </si>
  <si>
    <t>SD-057-250108-718302-3372</t>
  </si>
  <si>
    <t>2025-01-08 15:17:16</t>
  </si>
  <si>
    <t>普通区域-寿光市-益隆道口-15864306552-300M-宽带上网投诉-次数0-20250108151541X541344643</t>
  </si>
  <si>
    <t>20250108151541X541344643</t>
  </si>
  <si>
    <t xml:space="preserve">【农村网络投诉】流程受理流水号：20250108151433158643065521001196
客户号码:15864306552
客户姓名:李**
投诉地市:潍坊
来话流水:2025010815140273320842824
宽带账号:15864306552
宽带账号归属地市:潍坊
宽带账号归属区县:寿光市
故障地址:潍坊寿光市道口益隆道口村益隆道口36号箱*********
联系电话:15864306552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15:15:31
具体故障现象:光猫亮红灯，
客户其他诉求:
</t>
  </si>
  <si>
    <t>2025-01-08 15:32:49</t>
  </si>
  <si>
    <t>2025-01-08 15:33:15</t>
  </si>
  <si>
    <t>SD-851-321187-22665-27472</t>
  </si>
  <si>
    <t>SD-057-250108-614385-6503</t>
  </si>
  <si>
    <t>2025-01-08 21:26:48</t>
  </si>
  <si>
    <t>80+银卡-普通区域-坊子区-乐港花园-18353655545-1000M-业务受理宽带-次数0-202501080000698665</t>
  </si>
  <si>
    <t>202501080000698665</t>
  </si>
  <si>
    <t>202501080000698665# 宽带账号:18353655545; 联系电话：18353655545，问题类型：此工单为群障修复工单，根据群障全量闭环修复管理要求，为确保客户网络通畅，请装维人员跟进修复网络问题，谢谢！ 
 群障标题：公告。故障描述：潍坊坊子区乐港花园光缆故障，预估24小时恢复，请帮忙拦截,如有需要请联系片区装维师傅钟子龙15706307275主叫号码：18353655545.0;该号码仅供参考，请优先联系宽带账号。</t>
  </si>
  <si>
    <t>2025-01-08 21:27:45</t>
  </si>
  <si>
    <t>2025-01-08 21:29:15</t>
  </si>
  <si>
    <t>SD-851-289675-6595-16874</t>
  </si>
  <si>
    <t>SD-057-250108-572601-4430</t>
  </si>
  <si>
    <t>2025-01-08 17:17:13</t>
  </si>
  <si>
    <t>80+普通-普通区域-寿光市-宋四村自然村-18853693266-300M-宽带上网投诉-次数0-20250108171629X789363139</t>
  </si>
  <si>
    <t>2025-01-09 18:18:00</t>
  </si>
  <si>
    <t>20250108171629X789363139</t>
  </si>
  <si>
    <t xml:space="preserve">【农村网络投诉】流程受理流水号：20250108171435188536932661146977
客户号码:18853693266
客户姓名:董**
投诉地市:潍坊
来话流水:2025010817141461620863214
宽带账号:18853693266
宽带账号归属地市:潍坊
宽带账号归属区县:寿光市
故障地址:潍坊寿光市稻田镇董二村农业商业银行
联系电话:18853693266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17:14:45
具体故障现象:光猫亮红灯，我处正常排障未恢复，请协助处理谢谢
客户其他诉求:
</t>
  </si>
  <si>
    <t>2025-01-08 17:31:13</t>
  </si>
  <si>
    <t>2025-01-08 19:05:33</t>
  </si>
  <si>
    <t>SD-057-250108-945138-3920</t>
  </si>
  <si>
    <t>2025-01-08 16:23:10</t>
  </si>
  <si>
    <t>普通区域-寿光市-怡景大厦（扩容）-13853601558-300M-宽带上网投诉-次数0-20250108162029X429393516</t>
  </si>
  <si>
    <t>2025-01-09 17:24:00</t>
  </si>
  <si>
    <t>20250108162029X429393516</t>
  </si>
  <si>
    <t xml:space="preserve">流程受理流水号：20250108161754138536015581130908
客户号码:13853601558
客户姓名:王**
投诉地市:潍坊
来话流水:2025010816160817920849351
宽带账号:13853601558
宽带账号归属地市:潍坊
宽带账号归属区县:寿光市
故障地址:潍坊寿光市洛城街道潍高路洛城全福元综合体A1号楼*********
联系电话:13853601558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故障细类:宽带无法上网(专席)
携转原因:
故障时间:2025-01-08 16:18:08
具体故障现象:PON灯闪，插紧捋顺光纤线，重启设备
客户其他诉求:
</t>
  </si>
  <si>
    <t>2025-01-08 16:25:23</t>
  </si>
  <si>
    <t>2025-01-08 16:25:40</t>
  </si>
  <si>
    <t>SD-851-244043-31180-503</t>
  </si>
  <si>
    <t>SD-057-250108-452689-6242</t>
  </si>
  <si>
    <t>2025-01-08 20:36:45</t>
  </si>
  <si>
    <t>80+金卡-普通区域-潍城区-华泰小区-15863699788-200M-业务受理宽带-次数0-202501080000685570</t>
  </si>
  <si>
    <t>202501080000685570</t>
  </si>
  <si>
    <t>202501080000685570#【已关注中国移动10086微信公众号】 宽带账号:15863699788; 联系电话：15863699788，问题类型：此工单为群障修复工单，根据群障全量闭环修复管理要求，为确保客户网络通畅，请装维人员跟进修复网络问题，谢谢！ 
 群障标题：公告。故障描述：华泰小区主叫号码：15863699788.0;该号码仅供参考，请优先联系宽带账号。</t>
  </si>
  <si>
    <t>2025-01-08 20:38:57</t>
  </si>
  <si>
    <t>2025-01-08 20:39:22</t>
  </si>
  <si>
    <t>SD-852-332357-587-21351</t>
  </si>
  <si>
    <t>SD-057-250108-048361-6575</t>
  </si>
  <si>
    <t>2025-01-08 22:18:13</t>
  </si>
  <si>
    <t>【调研】-普通区域-寒亭区-金润世家-18265616883-300M-宽带上网投诉-次数0-202501080000700007</t>
  </si>
  <si>
    <t>202501080000700007</t>
  </si>
  <si>
    <t>202501080000700007#【已关注中国移动10086微信公众号】流程受理流水号：20250108221518182656168831188633
客户号码:18265616883
客户姓名:石**
投诉地市:潍坊
来话流水:2025010822145257220839212
宽带账号:18265616883
宽带账号归属地市:潍坊
宽带账号归属区县:寒亭区
故障地址:潍坊寒亭区开元街道海龙路金润世家14号楼*********
联系电话:18265616883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故障细类:宽带无法上网
携转原因:
故障时间:2025-01-08 22:15:26
具体故障现象:频繁掉线，
客户其他诉求:
;宽带小区$[金润世家]$</t>
  </si>
  <si>
    <t>2025-01-09 07:18:02</t>
  </si>
  <si>
    <t>2025-01-09 07:18:29</t>
  </si>
  <si>
    <t>SD-057-250108-726150-4392</t>
  </si>
  <si>
    <t>2025-01-08 17:14:38</t>
  </si>
  <si>
    <t>80+白金-普通区域-昌乐县-老民政局家属院-13869684185-1000M-宽带上网投诉-次数0-202501080000563096</t>
  </si>
  <si>
    <t>2025-01-09 18:15:00</t>
  </si>
  <si>
    <t>202501080000563096</t>
  </si>
  <si>
    <t>202501080000563096#13869684185客户来电反映电视无法观看，电视什么都不显示，只显示黑屏，客户不配合线上操作，请协助处理谢谢
联系人：先生 联系电话：本机 流水：2025010817102589320812873</t>
  </si>
  <si>
    <t>2025-01-08 17:18:52</t>
  </si>
  <si>
    <t>SD-057-250108-978651-5794</t>
  </si>
  <si>
    <t>2025-01-08 19:46:45</t>
  </si>
  <si>
    <t>【调研】-80+银卡-普通区域-潍城区-油坊社区-18265652105-1000M-业务受理宽带-次数0-202501080000665418</t>
  </si>
  <si>
    <t>202501080000665418</t>
  </si>
  <si>
    <t>202501080000665418# 宽带账号:18265652105; 联系电话：18265652105，问题类型：此工单为群障修复工单，根据群障全量闭环修复管理要求，为确保客户网络通畅，请装维人员跟进修复网络问题，谢谢！ 
 群障标题：公告。故障描述：潍坊潍城区油坊社区光缆故障，预估24小时恢复，请帮忙拦截,如有需要请联系片区装维师傅杜德生15706307862主叫号码：18265652105.0;该号码仅供参考，请优先联系宽带账号。</t>
  </si>
  <si>
    <t>2025-01-08 19:48:55</t>
  </si>
  <si>
    <t>2025-01-08 19:49:25</t>
  </si>
  <si>
    <t>SD-852-286960-1908-4006</t>
  </si>
  <si>
    <t>SD-057-250108-942067-6490</t>
  </si>
  <si>
    <t>2025-01-08 21:23:01</t>
  </si>
  <si>
    <t>80+普通-普通区域-奎文区-紫瑞园-15065660006-1000M-宽带上网投诉-次数0-20250108212007X407175418</t>
  </si>
  <si>
    <t>20250108212007X407175418</t>
  </si>
  <si>
    <t xml:space="preserve">流程受理流水号：20250108211908150656600061187383
客户号码:15065660006
客户姓名:黄**
投诉地市:潍坊
来话流水:2025010821065365020895727
宽带账号:15065660006
宽带账号归属地市:潍坊
宽带账号归属区县:奎文区
故障地址:潍坊奎文区高新城区东方路紫瑞园13号楼1-201*********
联系电话:15065660006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故障细类:网速慢/上网掉线(专席)
携转原因:
故障时间:2025-01-08 21:19:24
具体故障现象:网速慢卡顿，
客户其他诉求:
</t>
  </si>
  <si>
    <t>2025-01-08 21:24:41</t>
  </si>
  <si>
    <t>2025-01-08 21:25:50</t>
  </si>
  <si>
    <t>SD-851-315857-13706-15469</t>
  </si>
  <si>
    <t>SD-057-250108-064975-4390</t>
  </si>
  <si>
    <t>2025-01-08 17:14:09</t>
  </si>
  <si>
    <t>80+银卡-普通区域-寿光市-洛城全福元综合体-18853692835-1000M-宽带上网投诉-次数0-20250108171323X603358771</t>
  </si>
  <si>
    <t>20250108171323X603358771</t>
  </si>
  <si>
    <t xml:space="preserve">流程受理流水号：20250108171044188536928351145873
客户号码:18853692835
客户姓名:周*
投诉地市:潍坊
来话流水:2025010817094088220802830
宽带账号:18853692835
宽带账号归属地市:潍坊
宽带账号归属区县:寿光市
故障地址:潍坊寿光市洛城街道潍高路洛城全福元综合体A1号楼1511*********
联系电话:13963665078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17:11:51
具体故障现象:注册灯闪烁：拔插捋直光纤线重启未恢复 
客户其他诉求:
</t>
  </si>
  <si>
    <t>2025-01-08 17:15:39</t>
  </si>
  <si>
    <t>2025-01-08 17:17:46</t>
  </si>
  <si>
    <t>SD-851-318178-5010-14092</t>
  </si>
  <si>
    <t>2025-01-08 19:43:34</t>
  </si>
  <si>
    <t>普通区域-安丘市-郭岗村自然村-13964742313-10M-宽带上网投诉-次数0-202501080000664033 一级督办</t>
  </si>
  <si>
    <t>202501080000664033</t>
  </si>
  <si>
    <t>2025-01-08 19:46:28</t>
  </si>
  <si>
    <t>2025-01-08 19:46:48</t>
  </si>
  <si>
    <t>2025-01-08 19:48:27</t>
  </si>
  <si>
    <t>【调研】-普通区域-奎文区-龙景佳苑-15908017952-200M-业务受理宽带-次数0-202501080000664617 一级督办</t>
  </si>
  <si>
    <t>202501080000664617</t>
  </si>
  <si>
    <t>2025-01-08 19:52:44</t>
  </si>
  <si>
    <t>2025-01-08 19:54:03</t>
  </si>
  <si>
    <t>SD-057-250108-372106-5774</t>
  </si>
  <si>
    <t>2025-01-08 19:44:09</t>
  </si>
  <si>
    <t>80+普通-普通区域-安丘市-羊埠村-13406605264-1000M-宽带上网投诉-次数0-20250108194145X505397952</t>
  </si>
  <si>
    <t>20250108194145X505397952</t>
  </si>
  <si>
    <t xml:space="preserve">【农村网络投诉】流程受理流水号：20250108194014134066052641175691
客户号码:13406605264
客户姓名:李**
投诉地市:潍坊
来话流水:2025010819393926920802626
宽带账号:13406605264
宽带账号归属地市:潍坊
宽带账号归属区县:安丘市
故障地址:潍坊安丘市白芬子镇羊埠羊埠村羊埠村东羊埠2号箱张震*********
联系电话:13406605264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故障时间:2025-01-08 19:40:43
具体故障现象:光信号红灯
客户其他诉求:
</t>
  </si>
  <si>
    <t>2025-01-08 19:47:18</t>
  </si>
  <si>
    <t>2025-01-08 19:47:37</t>
  </si>
  <si>
    <t>SD-851-291243-4711-17227</t>
  </si>
  <si>
    <t>SD-057-250108-290536-2880</t>
  </si>
  <si>
    <t>2025-01-08 14:14:19</t>
  </si>
  <si>
    <t>【调研】-80+金卡-FTTR-普通区域-寿光市-田柳镇商圈-15169602444-1000M-宽带上网投诉-次数0-20250108141358X838483401</t>
  </si>
  <si>
    <t>20250108141358X838483401</t>
  </si>
  <si>
    <t xml:space="preserve">流程受理流水号：20250108141321151696024441097012
客户号码:15169602444
客户姓名:李**
投诉地市:潍坊
来话流水:2025010814125830820875615
宽带账号:15169602444
宽带账号归属地市:潍坊
宽带账号归属区县:寿光市
故障地址:潍坊寿光市田柳田柳中心街田柳镇商圈田柳镇商圈4#箱*********
联系电话:15169602444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14:13:55
具体故障现象:用户无法提供具体故障现象，
客户其他诉求:
</t>
  </si>
  <si>
    <t>2025-01-08 14:30:04</t>
  </si>
  <si>
    <t>2025-01-08 14:30:39</t>
  </si>
  <si>
    <t>SD-851-319863-9437-27605</t>
  </si>
  <si>
    <t>SD-057-250108-814793-3895</t>
  </si>
  <si>
    <t>2025-01-08 16:20:21</t>
  </si>
  <si>
    <t>普通区域-寿光市-洛城全福元综合体-1526567566302-100M-宽带上网投诉-次数0-202501080000505001</t>
  </si>
  <si>
    <t>2025-01-09 17:21:00</t>
  </si>
  <si>
    <t>202501080000505001</t>
  </si>
  <si>
    <t>202501080000505001#宽带账号：1526567566302；宽带地址：潍坊寿光市洛城街道潍高路洛城全福元综合体A1号楼；客户来电反映宽带无法上网，客户不配合排障，要求上门，请协助处理，谢谢！联系电话：本机；联系人：先生；来电流水：2025010816130248820803916</t>
  </si>
  <si>
    <t>2025-01-08 16:25:47</t>
  </si>
  <si>
    <t>SD-851-293487-14161-13733</t>
  </si>
  <si>
    <t>SD-057-250108-765980-6250</t>
  </si>
  <si>
    <t>2025-01-08 20:37:01</t>
  </si>
  <si>
    <t>普通区域-青州市-朱李王-13853677371-300M-业务受理宽带-次数0-202501080000685577</t>
  </si>
  <si>
    <t>202501080000685577</t>
  </si>
  <si>
    <t>202501080000685577# 宽带账号:13853677371; 联系电话：13853677371，问题类型：此工单为群障修复工单，根据群障全量闭环修复管理要求，为确保客户网络通畅，请装维人员跟进修复网络问题，谢谢！ 
 群障标题：公告。故障描述：潍坊青州市朱李王光缆故障，预估24小时恢复，请帮忙拦截,如有需要请联系片区装维师傅李玉明15706307634主叫号码：13853677371.0;该号码仅供参考，请优先联系宽带账号。</t>
  </si>
  <si>
    <t>2025-01-08 20:46:37</t>
  </si>
  <si>
    <t>SD-057-250108-589073-3351</t>
  </si>
  <si>
    <t>2025-01-08 15:14:51</t>
  </si>
  <si>
    <t>普通区域-青州市-（铁通）乾元福居-13869638751-300M-宽带上网投诉-次数0-202501080000451177</t>
  </si>
  <si>
    <t>202501080000451177</t>
  </si>
  <si>
    <t>202501080000451177#【已关注中国移动10086微信公众号】流程受理流水号：20250108151046138696387511112398
客户号码:13869638751
客户姓名:尚**
投诉地市:潍坊
来话流水:2025010815082548120859711
宽带账号:13869638751
账号归属区县:青州云门路营业厅
联系电话:13869638751
联系人:先生/女士
宽带地址:潍坊
工单紧急程度:一般
是否投诉倾向:否
是否重复投诉:否
是否携转意向:否
是否有升级投诉倾向:否
*业务名称:业务融合移机流程宽带
投诉内容:【在线客服受理-智能】手机号码：13869638751，【问题描述】客户已办理宽带业务，有开通单，要求装维尽快联系上门，请处理，谢谢。联系电话：13869638751，联系人：先生/女士，录音流水号：2025010815082548120859711。受理明细：531920062399999999。
在途开通单信息：536250108902675694，13869638751，2025-01-08 14:31:13，业务融合移机流程宽带，处理中，手写判断和地址录入
是否到厅:否
业务名称:业务融合移机流程宽带
;宽带小区$[（铁通）乾元福居]$</t>
  </si>
  <si>
    <t>2025-01-08 15:22:08</t>
  </si>
  <si>
    <t>SD-057-250108-291685-3329</t>
  </si>
  <si>
    <t>2025-01-08 15:12:03</t>
  </si>
  <si>
    <t>80+普通-普通区域-高密市-烟草公司宿舍-15065614717-300M-宽带上网投诉-次数0-20250108084017X817543291</t>
  </si>
  <si>
    <t>20250108084017X817543291</t>
  </si>
  <si>
    <t>*YWDZ01
服务号码：15065614717，
号码归属地：潍坊高密 ，
请查原因；
用户品牌：全球通；
是否外呼开通：否；
客户质疑：移动高清10元/户套餐包月（协议期12个月），不到期离网需补收180元初装费，
接触录音流水号：2025010808321387420843212；联系电话：15065614717；
受理明细：536220227646663366，争议业务名称：移动高清10元/户套餐包月（协议期12个月），不到期离网需补收180元初装费，曲**，15065614717，产品变更，2022-02-27 09:33:38,(f7f00005)，高密-镇府街经营部(SD.LF.07.ZFJ)；
备注：15065614717客户来电反映宽带一直没有安装，要求尽快安排师傅上门安装，请加急处理，谢谢</t>
  </si>
  <si>
    <t>2025-01-08 15:16:08</t>
  </si>
  <si>
    <t>2025-01-08 15:16:34</t>
  </si>
  <si>
    <t>SD-057-250108-590741-4360</t>
  </si>
  <si>
    <t>2025-01-08 17:10:41</t>
  </si>
  <si>
    <t>【调研】-80+金卡-普通区域-寒亭区-东王-13573654849-1000M-宽带上网投诉-次数0-202501080000559093</t>
  </si>
  <si>
    <t>2025-01-09 18:11:00</t>
  </si>
  <si>
    <t>202501080000559093</t>
  </si>
  <si>
    <t>202501080000559093#13573654849电视直播看不了，显示无网络，引导查找网线，用户不认识设备，请处理，谢谢
联系人先生，电话本机，流水号  2025010817034775920824226</t>
  </si>
  <si>
    <t>2025-01-08 17:27:49</t>
  </si>
  <si>
    <t>2025-01-08 17:28:09</t>
  </si>
  <si>
    <t>SD-057-250108-952418-3906</t>
  </si>
  <si>
    <t>2025-01-08 16:21:33</t>
  </si>
  <si>
    <t>80+银卡-普通区域-昌邑市-城市金典-13863657319-100M-宽带上网投诉-次数0-202501080000511945</t>
  </si>
  <si>
    <t>202501080000511945</t>
  </si>
  <si>
    <t>202501080000511945#宽带账号：13863657319；宽带地址：潍坊昌邑市城区交通街城市金典27号楼；客户来电反映移动高清无法观看，要求师傅上门，请协助处理，谢谢！联系电话：13863657319；联系人：女士；来电流水：2025010816150961720835232</t>
  </si>
  <si>
    <t>2025-01-08 16:25:10</t>
  </si>
  <si>
    <t>2025-01-08 16:25:41</t>
  </si>
  <si>
    <t>SD-852-287779-1476-19890</t>
  </si>
  <si>
    <t>SD-057-250108-213648-5787</t>
  </si>
  <si>
    <t>2025-01-08 19:46:31</t>
  </si>
  <si>
    <t>普通区域-寿光市-袁桥村自然村-15854412158-100M-业务受理宽带-次数0-202501080000665812</t>
  </si>
  <si>
    <t>202501080000665812</t>
  </si>
  <si>
    <t>202501080000665812# 宽带账号:15854412158; 联系电话：15854412158，问题类型：此工单为群障修复工单，根据群障全量闭环修复管理要求，为确保客户网络通畅，请装维人员跟进修复网络问题，谢谢！ 
 群障标题：公告。故障描述：潍坊寿光市袁桥村自然村光缆故障，预估24小时恢复，请帮忙拦截,如有需要请联系片区装维师傅李志浩15706307750主叫号码：15265629372.0;该号码仅供参考，请优先联系宽带账号。</t>
  </si>
  <si>
    <t>2025-01-08 20:02:04</t>
  </si>
  <si>
    <t>2025-01-08 20:02:56</t>
  </si>
  <si>
    <t>SD-057-250108-617538-5814</t>
  </si>
  <si>
    <t>2025-01-08 19:49:06</t>
  </si>
  <si>
    <t>普通区域-诸城市-东苑名邸-15965044617-300M-宽带上网投诉-次数0-202501080000663648</t>
  </si>
  <si>
    <t>202501080000663648</t>
  </si>
  <si>
    <t xml:space="preserve">202501080000663648#宽带账号：15965044617；宽带地址：潍坊诸城市密州街道东坡街东苑名邸30号楼；客户来电反映移动高清没有声音，客户无法配合线上指导，要求师傅上门，请协助处理，谢谢！联系电话：15965044617；联系人：先生；来电流水：2025010819322031220862163。 </t>
  </si>
  <si>
    <t>2025-01-08 20:05:53</t>
  </si>
  <si>
    <t>2025-01-08 20:06:11</t>
  </si>
  <si>
    <t>SD-057-250108-217469-3387</t>
  </si>
  <si>
    <t>2025-01-08 15:19:26</t>
  </si>
  <si>
    <t>【调研】-普通区域-临朐县-莱茵名都二期-15288818587-1000M-宽带上网投诉-次数0-202501080000453881</t>
  </si>
  <si>
    <t>202501080000453881</t>
  </si>
  <si>
    <t>202501080000453881#流程受理流水号：20250108151715152888185871114149
客户号码:15288818587
客户姓名:吕*
投诉地市:潍坊
来话流水:2025010815164132420882125
宽带账号:15288818587
账号归属区县:临朐新华路营业厅
联系电话:15288818587
联系人:先生/女士
宽带地址:潍坊
工单紧急程度:非常紧急
是否投诉倾向:否
是否重复投诉:否
是否携转意向:否
是否有升级投诉倾向:否
*业务名称:业务融合开机流程千兆提速
投诉内容:手机号码：15288818587，【问题描述】客户已办理宽带业务，有开通单，要求装维尽快联系上门，请处理，谢谢。联系电话：15288818587，联系人：先生/女士，录音流水号：2025010815164132420882125。
在途开通单信息：53692459802749574，15288818587，2025-01-08 09:15:19，业务融合开机流程千兆提速，处理中，预约池
是否到厅:否
业务名称:业务融合开机流程千兆提速
;宽带小区$[莱茵名都二期]$</t>
  </si>
  <si>
    <t>2025-01-08 15:21:47</t>
  </si>
  <si>
    <t>2025-01-08 15:22:05</t>
  </si>
  <si>
    <t>SD-851-287622-889-8593</t>
  </si>
  <si>
    <t>SD-057-250108-187365-3389</t>
  </si>
  <si>
    <t>2025-01-08 15:19:50</t>
  </si>
  <si>
    <t>【调研】-(目标)普通区域-寿光市-河头小区-15964039823-100M-宽带上网投诉-次数0-202501080000451419</t>
  </si>
  <si>
    <t>2025-01-09 16:20:00</t>
  </si>
  <si>
    <t>202501080000451419</t>
  </si>
  <si>
    <t xml:space="preserve">202501080000451419#宽带账号：15964039823；宽带地址：潍坊寿光市马店张家河头村河头小区别墅区1号箱；客户来电反映移动高清无法正常观看，客户要求师傅上门，请协助处理，谢谢！联系电话：13608959944；来电流水：2025010815095873920882825。 </t>
  </si>
  <si>
    <t>2025-01-08 15:23:20</t>
  </si>
  <si>
    <t>2025-01-08 15:24:13</t>
  </si>
  <si>
    <t>SD-057-250108-217368-6221</t>
  </si>
  <si>
    <t>2025-01-08 20:34:14</t>
  </si>
  <si>
    <t>普通区域-安丘市-老帘子布家属院、副食品厂家属院-15054446676-300M-宽带上网投诉-次数0-202501080000685600</t>
  </si>
  <si>
    <t>202501080000685600</t>
  </si>
  <si>
    <t xml:space="preserve">202501080000685600#【已关注中国移动10086微信公众号】流程受理流水号：20250108203300150544466761182927
客户号码:15054446676
客户姓名:徐*
投诉地市:潍坊
来话流水:2025010820322549220859868
宽带账号:15054446676
宽带账号归属地市:潍坊
宽带账号归属区县:安丘市
故障地址:潍坊安丘市兴安街道潍徐路汇一企业小区老帘子布4号楼*********
联系电话:15054446676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故障时间:2025-01-08 20:33:19
具体故障现象:用户来电称宽带无法使用要求上门维修请处理谢谢
客户其他诉求:客户侧为质差终端，要求上门更换终端并一并处理故障问题。
</t>
  </si>
  <si>
    <t>2025-01-08 20:38:12</t>
  </si>
  <si>
    <t>2025-01-08 17:16:36</t>
  </si>
  <si>
    <t>【调研】-普通区域-昌邑市-潍水蓝湾-15966136064-300M-业务受理宽带-次数0-202501080000566564 一级督办</t>
  </si>
  <si>
    <t>202501080000566564</t>
  </si>
  <si>
    <t>2025-01-08 17:21:13</t>
  </si>
  <si>
    <t>2025-01-08 17:21:29</t>
  </si>
  <si>
    <t>SD-852-325541-261-12116</t>
  </si>
  <si>
    <t>SD-057-250108-685734-5762</t>
  </si>
  <si>
    <t>80+金卡-普通区域-诸城市-吉祥花园-13561447657-1000M-宽带延伸服务-次数0-202501080000662115</t>
  </si>
  <si>
    <t>202501080000662115</t>
  </si>
  <si>
    <t xml:space="preserve">202501080000662115#流程受理流水号：20250108194253135614476571176060
客户号码:13561447657
客户姓名:郑**
投诉地市:潍坊
来话流水:2025010819384699920897800
宽带账号:13561447657
宽带账号归属地市:潍坊
宽带账号归属区县:诸城市
故障地址:潍坊诸城市密州街道东坡街吉祥花园老3号楼*********
联系电话:13561447657
联系人:先生/女士
工单紧急程度:非常紧急
是否有升级投诉倾向:否
是否重复投诉:否
是否携转意向:否
是否投诉倾向:否
是否智能网关:智能网关
当前是否在线:是
接入方式:FTTH
是否质差终端:无质差信息
光功率:-16.34
故障大类:宽带/电视
故障细类:宽带延伸服务
携转原因:
故障时间:2025-01-08 19:42:58
具体故障现象:调测其它设备，
</t>
  </si>
  <si>
    <t>2025-01-08 19:47:44</t>
  </si>
  <si>
    <t>SD-851-239458-41293-29099</t>
  </si>
  <si>
    <t>SD-057-250108-078149-3319</t>
  </si>
  <si>
    <t>2025-01-08 15:11:01</t>
  </si>
  <si>
    <t>普通区域-青州市-佳华景园-13371097772-1000M-宽带上网投诉-次数0-202501080000444214</t>
  </si>
  <si>
    <t>202501080000444214</t>
  </si>
  <si>
    <t>202501080000444214#宽带账号：13371097772；宽带地址：潍坊青州市云门山街道范公亭东路佳华景园6号楼；客户来电反映宽带网络无法使用，客户不在现场，无法配合线上指导，客户表示前期反映过该问题但一直未修好，要求更换师傅协助处理，表示不要让姓卫的装维协助处理，要求上门，请协助处理，谢谢！联系电话：15315240867；联系人：先生；来电流水：2025010815064495820835047</t>
  </si>
  <si>
    <t>2025-01-08 15:12:51</t>
  </si>
  <si>
    <t>2025-01-08 15:13:17</t>
  </si>
  <si>
    <t>SD-851-287309-4000-3344</t>
  </si>
  <si>
    <t>SD-057-250108-376420-6511</t>
  </si>
  <si>
    <t>2025-01-08 21:29:02</t>
  </si>
  <si>
    <t>【调研】-80+银卡-普通区域-奎文区-领秀华城片区-13563677739-300M-宽带上网投诉-次数0-20250108212613X773957576</t>
  </si>
  <si>
    <t>20250108212613X773957576</t>
  </si>
  <si>
    <t xml:space="preserve">流程受理流水号：20250108212522135636777391187809
客户号码:13563677739
客户姓名:张*
投诉地市:潍坊
来话流水:2025010821233269420848737
宽带账号:13563677739
宽带账号归属地市:潍坊
宽带账号归属区县:奎文区
故障地址:潍坊奎文区潍州路街道光明街领秀华城片区瑞泰南郡19号楼*********
联系电话:13563677739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故障时间:2025-01-08 21:26:00
具体故障现象:光猫灯正常但电脑手机无法上网，重启未恢复，对大面积故障不认可
客户其他诉求:
</t>
  </si>
  <si>
    <t>2025-01-08 21:53:16</t>
  </si>
  <si>
    <t>2025-01-08 21:53:56</t>
  </si>
  <si>
    <t>SD-057-250108-760519-4418</t>
  </si>
  <si>
    <t>2025-01-08 17:16:55</t>
  </si>
  <si>
    <t>普通区域-诸城市-诸城丽都花园-15621742471-200M-业务受理宽带-次数0-202501080000566400</t>
  </si>
  <si>
    <t>202501080000566400</t>
  </si>
  <si>
    <t>202501080000566400#【已关注中国移动10086微信公众号】 宽带账号:15621742471; 联系电话：15621742471，问题类型：此工单为群障修复工单，根据群障全量闭环修复管理要求，为确保客户网络通畅，请装维人员跟进修复网络问题，谢谢！ 
 群障标题：公告。故障描述：潍坊诸城市诸城丽都花园光缆故障，预估24小时恢复，请帮忙拦截,如有需要请联系片区装维师傅李伟15706307960主叫号码：15621742471.0;该号码仅供参考，请优先联系宽带账号。</t>
  </si>
  <si>
    <t>2025-01-08 17:39:14</t>
  </si>
  <si>
    <t>2025-01-08 17:39:37</t>
  </si>
  <si>
    <t>SD-057-250108-187643-3903</t>
  </si>
  <si>
    <t>2025-01-08 16:21:11</t>
  </si>
  <si>
    <t>【调研】-80+普通-普通区域-青州市-张高-18705362827-1000M-宽带上网投诉-次数0-202501080000510339</t>
  </si>
  <si>
    <t>202501080000510339</t>
  </si>
  <si>
    <t>202501080000510339#宽带账号：18705362827；宽带地址：潍坊青州市何官镇张高村张高何官镇张高村扩容2号箱（西南孙玉明）：
客户来电反映宽带网速慢：经查询客户侧为质差路由器导致宽带使用不畅，请处理，谢谢！联系电话：13280729896联系人：先生；来电流水：2025010816182074720881558</t>
  </si>
  <si>
    <t>2025-01-08 16:35:54</t>
  </si>
  <si>
    <t>赵金伟</t>
  </si>
  <si>
    <t>15706307708</t>
  </si>
  <si>
    <t>dw3_jk_zhaojinwei</t>
  </si>
  <si>
    <t>2025-01-08 16:36:18</t>
  </si>
  <si>
    <t>SD-851-242402-15240-12788</t>
  </si>
  <si>
    <t>SD-057-250108-067934-6202</t>
  </si>
  <si>
    <t>2025-01-08 20:30:51</t>
  </si>
  <si>
    <t>普通区域-寿光市-华星花园（含金隆家园、金丰家园、文翰苑）-1347566922702-300M-宽带上网投诉-次数0-202501080000685294</t>
  </si>
  <si>
    <t>202501080000685294</t>
  </si>
  <si>
    <t>202501080000685294#流程受理流水号：2025010820281613475669227021182337
客户号码:1347566922702
客户姓名:王*
投诉地市:潍坊
来话流水:2025010820255964320831907
宽带账号:1347566922702
宽带账号归属地市:潍坊
宽带账号归属区县:寿光市
故障地址:潍坊寿光市化龙镇府右路华星花园（含金隆家园、金丰家园、文翰苑）金隆家园B1号楼*********
联系电话:13475669227
联系人:先生/女士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光功率:-16.67
故障大类:宽带/电视
故障细类:宽带无法上网(专席)
携转原因:
故障时间:2025-01-08 20:29:39
具体故障现象:光猫灯正常但电脑手机无法上网，
客户其他诉求:
;宽带小区$[华星花园（含金隆家园、金丰家园、文翰苑）]$</t>
  </si>
  <si>
    <t>2025-01-08 20:37:22</t>
  </si>
  <si>
    <t>2025-01-08 20:38:06</t>
  </si>
  <si>
    <t>SD-851-284837-12691-18218</t>
  </si>
  <si>
    <t>SD-057-250108-460931-5755</t>
  </si>
  <si>
    <t>2025-01-08 19:41:08</t>
  </si>
  <si>
    <t>【调研】-80+普通-普通区域-寿光市-海德公馆A区-15006468225-200M-魔百和投诉-次数0-20250108194056X456098514</t>
  </si>
  <si>
    <t>20250108194056X456098514</t>
  </si>
  <si>
    <t>流程受理流水号：20250108193858150064682251175492
客户号码:15006468225
客户姓名:桑**
投诉地市:潍坊
来话流水:2025010819383858420897015
宽带账号:15006468225
宽带账号归属地市:潍坊
宽带账号归属区县:寿光市
故障地址:潍坊寿光市文家街道北环路海德公馆8-1-203
联系电话:15006468225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光功率:-17.69
故障大类:宽带/电视
故障细类:移动高清电视故障(专席)
携转原因:
故障时间:2025-01-08 19:44:42
魔百和单播/组播:单播
具体故障现象:电视提示网络类错误，
客户其他诉求:
魔百和单/组播：单播</t>
  </si>
  <si>
    <t>2025-01-08 19:43:06</t>
  </si>
  <si>
    <t>2025-01-08 19:43:24</t>
  </si>
  <si>
    <t>SD-057-250108-315748-3390</t>
  </si>
  <si>
    <t>2025-01-08 15:19:58</t>
  </si>
  <si>
    <t>【调研】-80+银卡-普通区域-诸城市-华都富林北区-15065624933-100M-宽带上网投诉-次数0-202501080000453276</t>
  </si>
  <si>
    <t>202501080000453276</t>
  </si>
  <si>
    <t xml:space="preserve">202501080000453276#流程受理流水号：20250108151926150656249331114747
客户号码:15065624933
客户姓名:郭**
投诉地市:潍坊
来话流水:2025010815184994820813864
宽带账号:15065624933
宽带账号归属地市:潍坊
宽带账号归属区县:诸城市
故障地址:潍坊诸城市密州街道人民东路华都富林北区8号楼*********
联系电话:15063623595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故障时间:2025-01-08 15:19:32
具体故障现象:提示网络无法连接，
客户其他诉求:客户侧为质差终端，要求上门更换终端并一并处理故障问题。
</t>
  </si>
  <si>
    <t>2025-01-08 15:22:26</t>
  </si>
  <si>
    <t>2025-01-08 15:22:46</t>
  </si>
  <si>
    <t>SD-057-250108-125064-4412</t>
  </si>
  <si>
    <t>2025-01-08 17:16:45</t>
  </si>
  <si>
    <t>80+白金-普通区域-潍城区-前张友自然村-13583650493-500M-业务受理宽带-次数0-202501080000567066</t>
  </si>
  <si>
    <t>202501080000567066</t>
  </si>
  <si>
    <t>202501080000567066# 宽带账号:13583650493; 联系电话：13583650493，问题类型：此工单为群障修复工单，根据群障全量闭环修复管理要求，为确保客户网络通畅，请装维人员跟进修复网络问题，谢谢！ 
 群障标题：公告。故障描述：前张友自然村主叫号码：18765693600.0;该号码仅供参考，请优先联系宽带账号。</t>
  </si>
  <si>
    <t>2025-01-08 17:24:18</t>
  </si>
  <si>
    <t>SD-057-250108-291405-3959</t>
  </si>
  <si>
    <t>2025-01-08 16:26:43</t>
  </si>
  <si>
    <t>普通区域-坊子区-柏丽花园-18253617165-500M-业务受理宽带-次数0-202501080000518093</t>
  </si>
  <si>
    <t>202501080000518093</t>
  </si>
  <si>
    <t>202501080000518093#【已关注中国移动10086微信公众号】 宽带账号:18253617165; 联系电话：18253617165，问题类型：此工单为群障修复工单，根据群障全量闭环修复管理要求，为确保客户网络通畅，请装维人员跟进修复网络问题，谢谢！ 
 群障标题：公告。故障描述：潍坊坊子区柏丽花园光缆故障，预估24小时恢复，请帮忙拦截,如有需要请联系片区装维师傅王富峰15706307267主叫号码：18253617165.0;该号码仅供参考，请优先联系宽带账号。</t>
  </si>
  <si>
    <t>2025-01-08 16:29:08</t>
  </si>
  <si>
    <t>2025-01-08 16:29:23</t>
  </si>
  <si>
    <t>SD-852-287948-1248-26236</t>
  </si>
  <si>
    <t>SD-057-250108-682134-6251</t>
  </si>
  <si>
    <t>2025-01-08 20:37:09</t>
  </si>
  <si>
    <t>80+金卡-普通区域-诸城市-六和小区-13791890852-300M-宽带上网投诉-次数0-202501080000684781</t>
  </si>
  <si>
    <t>202501080000684781</t>
  </si>
  <si>
    <t>202501080000684781#流程受理流水号：20250108203632137918908521183370
客户号码:13791890852
客户姓名:杨**
投诉地市:潍坊
来话流水:2025010820342759020868625
宽带账号:13791890852
宽带账号归属地市:潍坊
宽带账号归属区县:诸城市
故障地址:潍坊诸城市密州街道东武街六和小区北区13号楼*********
联系电话:18265608378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故障细类:宽带无法上网(专席)
携转原因:
故障时间:2025-01-08 20:34:36
具体故障现象:提示网络无法连接，
客户其他诉求:
;宽带小区$[六和小区]$</t>
  </si>
  <si>
    <t>2025-01-08 20:46:39</t>
  </si>
  <si>
    <t>2025-01-08 20:46:58</t>
  </si>
  <si>
    <t>SD-057-250108-398704-5781</t>
  </si>
  <si>
    <t>2025-01-08 19:44:58</t>
  </si>
  <si>
    <t>普通区域-安丘市-尚水名邸-18753693959-300M-业务受理宽带-次数0-202501080000664413</t>
  </si>
  <si>
    <t>202501080000664413</t>
  </si>
  <si>
    <t>202501080000664413# 导航立单,用户所在位置有群障,已向客户播报,客户要求装维回访.此工单为群障修复工单,根据群障全量闭环管理要求,为确保客户网络通畅,请装维人员跟进修复网络问题,谢谢.联系电话：13863670663</t>
  </si>
  <si>
    <t>2025-01-08 20:10:48</t>
  </si>
  <si>
    <t>2025-01-08 20:19:46</t>
  </si>
  <si>
    <t>SD-851-257502-4676-20845</t>
  </si>
  <si>
    <t>SD-057-250108-085426-3345</t>
  </si>
  <si>
    <t>2025-01-08 15:14:13</t>
  </si>
  <si>
    <t>80+银卡-普通区域-安丘市-青云绿园-15165449971-500M-宽带上网投诉-次数0-20250108151215X335437661</t>
  </si>
  <si>
    <t>20250108151215X335437661</t>
  </si>
  <si>
    <t xml:space="preserve">流程受理流水号：20250108151027151654499711112319
客户号码:15165449971
客户姓名:王**
投诉地市:潍坊
来话流水:2025010815073500920847363
宽带账号:15165449971
宽带账号归属地市:潍坊
宽带账号归属区县:安丘市
故障地址:潍坊安丘市兴安街道青云山路青云绿园5-8号楼*********
联系电话:13964776673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光功率:-15.63
故障大类:宽带/电视
故障细类:宽带无法上网(专席)
携转原因:
故障时间:2025-01-08 15:06:02
具体故障现象:提示网络无法连接， 重启设备 拨叉网线未恢复
客户其他诉求:
</t>
  </si>
  <si>
    <t>2025-01-08 15:17:43</t>
  </si>
  <si>
    <t>2025-01-08 15:19:34</t>
  </si>
  <si>
    <t>SD-851-236933-23188-25144</t>
  </si>
  <si>
    <t>SD-057-250108-847632-4454</t>
  </si>
  <si>
    <t>2025-01-08 17:19:57</t>
  </si>
  <si>
    <t>【调研】-普通区域-潍城区-朱家文庄自然村-19819650536-1000M-宽带上网投诉-次数0-202501080000567588</t>
  </si>
  <si>
    <t>2025-01-09 18:20:00</t>
  </si>
  <si>
    <t>202501080000567588</t>
  </si>
  <si>
    <t xml:space="preserve">202501080000567588#宽带账号：19819650536；宽带地址：潍坊潍城区军埠口镇综合项目区朱家文庄朱家文庄自然村18号箱*********
；客户来电反映宽带网速慢，客户不配合排障，要求上门，请协助处理，谢谢！联系电话：19819650536，联系人：先生；来电流水：2025010817152891020879458 
</t>
  </si>
  <si>
    <t>2025-01-08 17:21:27</t>
  </si>
  <si>
    <t>2025-01-08 17:22:02</t>
  </si>
  <si>
    <t>SD-851-333822-565-18910</t>
  </si>
  <si>
    <t>SD-057-250108-469203-4389</t>
  </si>
  <si>
    <t>2025-01-08 17:14:07</t>
  </si>
  <si>
    <t>普通区域-昌邑市-南店村自然村-18364636455-200M-宽带上网投诉-次数0-202501080000565318</t>
  </si>
  <si>
    <t>202501080000565318</t>
  </si>
  <si>
    <t xml:space="preserve">202501080000565318#宽带帐号：18364636455宽带地址；潍坊昌邑市南逄镇南店村南店村自然村6号箱李志波*******，客户来电反映表示宽带网络无法使用，客户不配合线上指导，要求尽快上门，谢谢！联系电话：18364636455联系人：男士；来电流水：2025010817114880520831227
</t>
  </si>
  <si>
    <t>2025-01-08 17:28:00</t>
  </si>
  <si>
    <t>2025-01-08 17:28:49</t>
  </si>
  <si>
    <t>SD-057-250108-783025-3990</t>
  </si>
  <si>
    <t>2025-01-08 16:29:06</t>
  </si>
  <si>
    <t>【调研】-普通区域-寿光市-洛城全福元综合体-18453610515-500M-宽带上网投诉-次数0-20250108162707X827177487</t>
  </si>
  <si>
    <t>2025-01-09 17:30:00</t>
  </si>
  <si>
    <t>20250108162707X827177487</t>
  </si>
  <si>
    <t xml:space="preserve">流程受理流水号：20250108161034184536105151128764
客户号码:18453610515
客户姓名:李*
投诉地市:潍坊
来话流水:2025010816085827420845259
宽带账号:18453610515
宽带账号归属地市:潍坊
宽带账号归属区县:寿光市
故障地址:潍坊寿光市洛城街道潍高路洛城全福元综合体A1号楼*********
联系电话:18453610515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16:13:42
具体故障现象:不能上网，灯光熄灭不亮
客户其他诉求:
</t>
  </si>
  <si>
    <t>2025-01-08 16:31:32</t>
  </si>
  <si>
    <t>2025-01-08 16:32:09</t>
  </si>
  <si>
    <t>SD-852-297735-1343-3252</t>
  </si>
  <si>
    <t>SD-057-250108-576208-5807</t>
  </si>
  <si>
    <t>2025-01-08 19:47:45</t>
  </si>
  <si>
    <t>【调研】-普通区域-安丘市-鞠家庄子村自然村-15966098812-300M-宽带上网投诉-次数0-202501080000666326</t>
  </si>
  <si>
    <t>202501080000666326</t>
  </si>
  <si>
    <t xml:space="preserve">202501080000666326#流程受理流水号：20250108194659159660988121176732
客户号码:15966098812
客户姓名:韩**
投诉地市:潍坊
来话流水:2025010819452470520834352
宽带账号:15966098812
宽带账号归属地市:潍坊
宽带账号归属区县:安丘市
故障地址:潍坊安丘市景芝镇鞠家庄子村鞠家庄子村自然村鞠家庄子追加11号箱鞠华*********
联系电话:15265688052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故障时间:2025-01-08 19:42:27
具体故障现象:打不开网页，
客户其他诉求:客户侧为质差终端，要求上门更换终端并一并处理故障问题。
</t>
  </si>
  <si>
    <t>2025-01-08 19:49:19</t>
  </si>
  <si>
    <t>2025-01-08 19:54:39</t>
  </si>
  <si>
    <t>SD-057-250108-405913-3926</t>
  </si>
  <si>
    <t>2025-01-08 16:23:44</t>
  </si>
  <si>
    <t>【调研】-80+银卡-普通区域-青州市-富贵牡丹园-15165688080-300M-宽带上网投诉-次数0-202501080000514656</t>
  </si>
  <si>
    <t>202501080000514656</t>
  </si>
  <si>
    <t>202501080000514656#流程受理流水号：20250108162239151656880801132239
客户号码:15165688080
客户姓名:孙**
投诉地市:潍坊
来话流水:2025010816125089420801127
宽带账号:15165688080
宽带账号归属地市:潍坊
宽带账号归属区县:青州市
故障地址:潍坊青州市云门山街道益王府路富贵牡丹园27号楼*********
联系电话:15165688080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故障细类:宽带无法上网(专席)
携转原因:
故障时间:2025-01-08 16:23:07
具体故障现象:宽带在线，但是无线网络无法连接，重启光猫、路由器未恢复，要求维修人员尽快联系处理
客户其他诉求:
;宽带小区$[富贵牡丹园]$</t>
  </si>
  <si>
    <t>2025-01-08 16:28:34</t>
  </si>
  <si>
    <t>2025-01-08 16:28:59</t>
  </si>
  <si>
    <t>SD-851-297604-27480-22141</t>
  </si>
  <si>
    <t>SD-057-250108-935812-5796</t>
  </si>
  <si>
    <t>2025-01-08 19:46:49</t>
  </si>
  <si>
    <t>【调研】-普通区域-青州市-老山村-18463672122-300M-业务受理宽带-次数0-202501080000663776</t>
  </si>
  <si>
    <t>202501080000663776</t>
  </si>
  <si>
    <t>202501080000663776# 宽带账号:18463672122; 联系电话：18463672122，问题类型：此工单为群障修复工单，根据群障全量闭环修复管理要求，为确保客户网络通畅，请装维人员跟进修复网络问题，谢谢！ 
 群障标题：公告。故障描述：老山村主叫号码：18463672122.0;该号码仅供参考，请优先联系宽带账号。</t>
  </si>
  <si>
    <t>2025-01-08 20:10:24</t>
  </si>
  <si>
    <t>2025-01-08 20:11:08</t>
  </si>
  <si>
    <t>SD-057-250108-861753-4811</t>
  </si>
  <si>
    <t>2025-01-08 17:56:33</t>
  </si>
  <si>
    <t>普通区域-安丘市-景芝永贞新村-13964758489-300M-业务受理宽带-次数0-202501080000602386</t>
  </si>
  <si>
    <t>202501080000602386</t>
  </si>
  <si>
    <t>202501080000602386#【已关注中国移动10086微信公众号】 宽带账号:13964758489; 联系电话：13964758489，问题类型：此工单为群障修复工单，根据群障全量闭环修复管理要求，为确保客户网络通畅，请装维人员跟进修复网络问题，谢谢！ 
 群障标题：公告。故障描述：主干光纤断或OLT检测不到预期的光信号（LOS）主叫号码：15006659730.0;该号码仅供参考，请优先联系宽带账号。</t>
  </si>
  <si>
    <t>2025-01-08 17:56:53</t>
  </si>
  <si>
    <t>2025-01-08 17:57:19</t>
  </si>
  <si>
    <t>SD-057-250108-983024-6425</t>
  </si>
  <si>
    <t>2025-01-08 21:06:34</t>
  </si>
  <si>
    <t>80+普通-普通区域-安丘市-景芝酒厂宿舍(含景芝国税局家属院)-15264441426-200M-宽带上网投诉-次数0-202501080000692243</t>
  </si>
  <si>
    <t>202501080000692243</t>
  </si>
  <si>
    <t>202501080000692243#15264441426客户来电表示电视无法观看 客户是老年人 无法进行线上排障 要求师傅上门 请尽快处理 谢谢
联系人：先生 联系电话：13706461567 来电流水：2025010821022755020880165</t>
  </si>
  <si>
    <t>2025-01-08 21:17:07</t>
  </si>
  <si>
    <t>2025-01-08 21:17:36</t>
  </si>
  <si>
    <t>SD-057-250108-386712-6426</t>
  </si>
  <si>
    <t>2025-01-08 21:06:35</t>
  </si>
  <si>
    <t>FTTR-普通区域-寒亭区-泰祥社区二期（华为）-13562620731-1000M-业务受理宽带-次数0-202501080000693650</t>
  </si>
  <si>
    <t>202501080000693650</t>
  </si>
  <si>
    <t>202501080000693650# 宽带账号:13562620731; 联系电话：13562620731，问题类型：此工单为群障修复工单，根据群障全量闭环修复管理要求，为确保客户网络通畅，请装维人员跟进修复网络问题，谢谢！ 
 群障标题：公告。故障描述：潍坊寒亭区泰祥社区二期（华为）光缆故障，预估24小时恢复，请帮忙拦截,如有需要请联系片区装维师傅韩明辉15706307440主叫号码：13455609419.0;该号码仅供参考，请优先联系宽带账号。</t>
  </si>
  <si>
    <t>2025-01-08 21:23:59</t>
  </si>
  <si>
    <t>2025-01-08 21:24:35</t>
  </si>
  <si>
    <t>SD-851-256578-8518-3570</t>
  </si>
  <si>
    <t>SD-057-250108-710592-5589</t>
  </si>
  <si>
    <t>2025-01-08 19:21:21</t>
  </si>
  <si>
    <t>80+银卡-普通区域-寿光市-四里村自然村-13721985007-1000M-宽带延伸服务-次数0-202501080000653357</t>
  </si>
  <si>
    <t>202501080000653357</t>
  </si>
  <si>
    <t xml:space="preserve">202501080000653357#流程受理流水号：20250108192033137219850071172678
客户号码:13721985007
客户姓名:董**
投诉地市:潍坊
来话流水:2025010819200236720890355
宽带账号:13721985007
宽带账号归属地市:潍坊
宽带账号归属区县:寿光市
故障地址:潍坊寿光市洛城街道四里村四里村东南0号楼*********
联系电话:13721985007
联系人:先生/女士
工单紧急程度:一般
是否有升级投诉倾向:否
是否重复投诉:否
是否携转意向:否
是否投诉倾向:否
是否智能网关:智能网关
当前是否在线:是
接入方式:FTTH
是否质差终端:无质差信息
光功率:-22.07
故障大类:宽带/电视
故障细类:宽带延伸服务
携转原因:
故障时间:2025-01-08 19:21:02
具体故障现象:新增加一根网线，
</t>
  </si>
  <si>
    <t>2025-01-08 19:26:08</t>
  </si>
  <si>
    <t>2025-01-08 19:28:03</t>
  </si>
  <si>
    <t>SD-851-280690-12144-172</t>
  </si>
  <si>
    <t>SD-057-250108-209857-5597</t>
  </si>
  <si>
    <t>2025-01-08 19:22:55</t>
  </si>
  <si>
    <t>80+金卡-普通区域-寿光市-刘家庄子自然村-15205365456-1000M-宽带延伸服务-次数0-202501080000651848</t>
  </si>
  <si>
    <t>202501080000651848</t>
  </si>
  <si>
    <t xml:space="preserve">202501080000651848#【已关注中国移动10086微信公众号】流程受理流水号：20250108192216152053654561172904
客户号码:15205365456
客户姓名:马**
投诉地市:潍坊
来话流水:2025010819212452620898521
宽带账号:15205365456
宽带账号归属地市:潍坊
宽带账号归属区县:寿光市
故障地址:潍坊寿光市田柳刘家庄子刘家庄子自然村54号箱*********
联系电话:15205365456
联系人:先生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故障时间:2025-01-08 19:22:20
具体故障现象:重新布置网线，
</t>
  </si>
  <si>
    <t>2025-01-08 19:30:50</t>
  </si>
  <si>
    <t>2025-01-08 19:31:36</t>
  </si>
  <si>
    <t>SD-851-269122-28409-26627</t>
  </si>
  <si>
    <t>SD-057-250108-610784-4840</t>
  </si>
  <si>
    <t>2025-01-08 17:57:27</t>
  </si>
  <si>
    <t>(目标)普通区域-寿光市-文盛家园-13964772935-1000M-宽带延伸服务-次数0-202501080000601717</t>
  </si>
  <si>
    <t>202501080000601717</t>
  </si>
  <si>
    <t xml:space="preserve">202501080000601717#【已关注中国移动10086微信公众号】流程受理流水号：20250108175643139647729351157317
客户号码:13964772935
客户姓名:桑**
投诉地市:潍坊
来话流水:2025010817553461020862080
宽带账号:13964772935
宽带账号归属地市:潍坊
宽带账号归属区县:寿光市
故障地址:潍坊寿光市文家街道黄海路文盛家园14号楼*********
联系电话:13884811678
联系人:先生/女士
工单紧急程度:一般
是否有升级投诉倾向:否
是否重复投诉:否
是否携转意向:否
是否投诉倾向:否
是否智能网关:智能网关
当前是否在线:是
接入方式:FTTH
是否质差终端:是
光功率:-15.65
故障大类:宽带/电视
故障细类:宽带延伸服务
携转原因:
故障时间:2025-01-08 17:56:50
具体故障现象:要求更换一个机顶盒
</t>
  </si>
  <si>
    <t>2025-01-08 18:02:01</t>
  </si>
  <si>
    <t>2025-01-08 18:02:21</t>
  </si>
  <si>
    <t>SD-851-320513-9204-21967</t>
  </si>
  <si>
    <t>SD-057-250108-624873-4825</t>
  </si>
  <si>
    <t>2025-01-08 17:56:54</t>
  </si>
  <si>
    <t>FTTR-普通区域-安丘市-华悦购物中心-15853649220-1000M-业务受理宽带-次数0-202501080000601896</t>
  </si>
  <si>
    <t>202501080000601896</t>
  </si>
  <si>
    <t>202501080000601896# 宽带账号:15853649220; 联系电话：15853649220，问题类型：此工单为群障修复工单，根据群障全量闭环修复管理要求，为确保客户网络通畅，请装维人员跟进修复网络问题，谢谢！ 
 群障标题：公告。故障描述：主干光纤断或OLT检测不到预期的光信号（LOS）主叫号码：15853649220.0;该号码仅供参考，请优先联系宽带账号。</t>
  </si>
  <si>
    <t>2025-01-08 18:05:14</t>
  </si>
  <si>
    <t>2025-01-08 18:05:30</t>
  </si>
  <si>
    <t>SD-851-297614-20157-5308</t>
  </si>
  <si>
    <t>SD-057-250108-850619-4861</t>
  </si>
  <si>
    <t>2025-01-08 17:59:17</t>
  </si>
  <si>
    <t>80+银卡-普通区域-昌邑市-土产公司-13792651123-200M-宽带上网投诉-次数0-20250108175615X175973513</t>
  </si>
  <si>
    <t>20250108175615X175973513</t>
  </si>
  <si>
    <t xml:space="preserve">流程受理流水号：20250108175438137926511231001550
客户号码:13792651123
客户姓名:李**
投诉地市:潍坊
来话流水:2025010817530379220834181
宽带账号:13792651123
宽带账号归属地市:潍坊
宽带账号归属区县:昌邑市
故障地址:潍坊昌邑市城区新兴街土产公司西分线箱*********
联系电话:18765777766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故障时间:2025-01-08 17:55:20
具体故障现象:提示网络无法连接，
客户其他诉求:客户要求维修宽带
</t>
  </si>
  <si>
    <t>2025-01-08 18:01:53</t>
  </si>
  <si>
    <t>2025-01-08 18:02:15</t>
  </si>
  <si>
    <t>SD-057-250108-289165-4777</t>
  </si>
  <si>
    <t>2025-01-08 17:54:15</t>
  </si>
  <si>
    <t>【调研】-普通区域-坊子区-阳光新城-15169563699-300M-魔百和投诉-次数0-202501080000599611</t>
  </si>
  <si>
    <t>2025-01-09 18:55:00</t>
  </si>
  <si>
    <t>202501080000599611</t>
  </si>
  <si>
    <t>202501080000599611#流程受理流水号：20250108175216151695636991156305
客户号码:15169563699
客户姓名:李**
投诉地市:潍坊
来话流水:2025010817470287420866798
宽带账号:15169563699
宽带账号归属地市:潍坊
宽带账号归属区县:坊子区
故障地址:潍坊坊子区坊子新区崇文街阳光新城20号楼*********
联系电话:15169563699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光功率:-27.69
故障大类:宽带/电视
故障细类:移动高清电视故障
携转原因:
故障时间:2025-01-08 17:51:39
魔百和单播/组播:组播
具体故障现象:15169563699来电对本机开通的移动高清影视黄金会员无法观看VIP不认可，要求查证处理
客户其他诉求:无
;宽带小区$[阳光新城]$</t>
  </si>
  <si>
    <t>2025-01-08 17:57:47</t>
  </si>
  <si>
    <t>2025-01-08 18:22:50</t>
  </si>
  <si>
    <t>SD-057-250108-975801-6402</t>
  </si>
  <si>
    <t>2025-01-08 21:01:18</t>
  </si>
  <si>
    <t>普通区域-寒亭区-恒信首府小区-13666362008-1000M-宽带上网投诉-次数0-202501080000692226</t>
  </si>
  <si>
    <t>202501080000692226</t>
  </si>
  <si>
    <t>202501080000692226#【已关注中国移动10086微信公众号】流程受理流水号：20250108205833136663620081185689
客户号码:13666362008
客户姓名:孙**
投诉地市:潍坊
来话流水:2025010820553780120854886
宽带账号:13666362008
宽带账号归属地市:潍坊
宽带账号归属区县:寒亭区
故障地址:潍坊寒亭区开元街道祥亭街恒信首府小区32号楼*********
联系电话:13666362008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故障时间:2025-01-08 21:00:18
具体故障现象:宽带不在线，指导操作未恢复，请协助处理 
客户其他诉求:谢谢
;宽带小区$[恒信首府小区]$</t>
  </si>
  <si>
    <t>2025-01-08 21:03:56</t>
  </si>
  <si>
    <t>2025-01-08 21:04:16</t>
  </si>
  <si>
    <t>SD-851-261283-27152-15152</t>
  </si>
  <si>
    <t>SD-057-250108-129073-4748</t>
  </si>
  <si>
    <t>2025-01-08 17:50:27</t>
  </si>
  <si>
    <t>普通区域-安丘市-景芝永贞新村-18206470759-300M-宽带上网投诉-次数0-20250108174818X698957896</t>
  </si>
  <si>
    <t>2025-01-09 18:51:00</t>
  </si>
  <si>
    <t>20250108174818X698957896</t>
  </si>
  <si>
    <t xml:space="preserve">【农村网络投诉】流程受理流水号：20250108174644182064707591154991
客户号码:18206470759
客户姓名:赵**
投诉地市:潍坊
来话流水:2025010817453344320849574
宽带账号:18206470759
宽带账号归属地市:潍坊
宽带账号归属区县:安丘市
故障地址:潍坊安丘市景芝镇律南路景芝永贞新村1号楼*********
联系电话:18206470759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故障时间:2025-01-08 17:47:20
具体故障现象:打不开网页，
客户其他诉求:18206470759客户来电反映对宽带无法使用不满 要求记录反馈 请尽快处理 谢谢 联系人· 女士 联系电话  13616365141   流水2025010817453344320849574
</t>
  </si>
  <si>
    <t>2025-01-08 17:55:01</t>
  </si>
  <si>
    <t>SD-057-250108-564032-4870</t>
  </si>
  <si>
    <t>2025-01-08 17:59:32</t>
  </si>
  <si>
    <t>普通区域-寿光市-北洋头小区五期-18866780266-300M-宽带上网投诉-次数0-20250108175734X254620399</t>
  </si>
  <si>
    <t>20250108175734X254620399</t>
  </si>
  <si>
    <t xml:space="preserve">【农村网络投诉】流程受理流水号：20250108175621188667802661157228
客户号码:18866780266
客户姓名:侯**
投诉地市:潍坊
来话流水:2025010817554284320863552
宽带账号:18866780266
宽带账号归属地市:潍坊
宽带账号归属区县:寿光市
故障地址:潍坊寿光市台头镇北洋头村北洋头小区五期12号楼*********
联系电话:18765158613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17:57:20
具体故障现象:提示网络无法连接，
客户其他诉求:
</t>
  </si>
  <si>
    <t>2025-01-08 18:01:54</t>
  </si>
  <si>
    <t>2025-01-08 18:02:25</t>
  </si>
  <si>
    <t>SD-057-250108-372658-5607</t>
  </si>
  <si>
    <t>2025-01-08 19:25:31</t>
  </si>
  <si>
    <t>80+普通-普通区域-诸城市-杨春家园-13465729307-300M-宽带上网投诉-次数0-202501080000653560</t>
  </si>
  <si>
    <t>202501080000653560</t>
  </si>
  <si>
    <t>202501080000653560#流程受理流水号：20250108192338134657293071173105
客户号码:13465729307
客户姓名:李*
投诉地市:潍坊
来话流水:2025010819223837420805993
宽带账号:13465729307
宽带账号归属地市:潍坊
宽带账号归属区县:诸城市
故障地址:潍坊诸城市龙都街道人民路杨春家园6号楼*********
联系电话:15006563911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光功率:-17.67
故障大类:宽带/电视
故障细类:网速慢/上网掉线(专席)
携转原因:
故障时间:2025-01-08 19:20:28
具体故障现象:速慢  千兆路由器  摆在开阔的位置 未测速 已按顺序重启未恢复
客户其他诉求:
;宽带小区$[杨春家园]$</t>
  </si>
  <si>
    <t>2025-01-08 19:33:21</t>
  </si>
  <si>
    <t>2025-01-08 19:33:37</t>
  </si>
  <si>
    <t>SD-057-250108-253671-4839</t>
  </si>
  <si>
    <t>2025-01-08 17:57:25</t>
  </si>
  <si>
    <t>80+银卡-普通区域-昌邑市-潍水蓝湾-15953662288-100M-业务受理宽带-次数0-202501080000601630</t>
  </si>
  <si>
    <t>202501080000601630</t>
  </si>
  <si>
    <t>202501080000601630# 宽带账号:15953662288; 联系电话：15953662288，问题类型：此工单为群障修复工单，根据群障全量闭环修复管理要求，为确保客户网络通畅，请装维人员跟进修复网络问题，谢谢！ 
 群障标题：公告。故障描述：潍坊昌邑市潍水蓝湾美丽乡村建设，预计一周修复，请帮忙拦截主叫号码：15953662288.0;该号码仅供参考，请优先联系宽带账号。</t>
  </si>
  <si>
    <t>2025-01-08 18:01:10</t>
  </si>
  <si>
    <t>2025-01-08 18:01:26</t>
  </si>
  <si>
    <t>SD-057-250108-954280-4877</t>
  </si>
  <si>
    <t>2025-01-08 17:59:48</t>
  </si>
  <si>
    <t>普通区域-奎文区-盛世豪庭豪景苑-1886362037102-300M-宽带上网投诉-次数0-20250108175828X308628914</t>
  </si>
  <si>
    <t>20250108175828X308628914</t>
  </si>
  <si>
    <t xml:space="preserve">流程受理流水号：2025010817555118863620371021157117
客户号码:1886362037102
客户姓名:甄*
投诉地市:潍坊
来话流水:2025010817525564720832667
宽带账号:1886362037102
宽带账号归属地市:潍坊
宽带账号归属区县:奎文区
故障地址:潍坊奎文区广文街道民生东街盛世豪庭豪景苑8号楼*********
联系电话:18863620371
联系人:先生
工单紧急程度:非常紧急
是否有升级投诉倾向:否
是否重复投诉:否
是否携转意向:否
是否投诉倾向:否
是否智能网关:智能网关
当前是否在线:是
接入方式:FTTH
端到端诊断结果:客户侧设备问题
是否质差终端:无质差信息
光功率:-18.29
故障大类:宽带/电视
故障细类:网速慢/上网掉线(专席)
携转原因:
故障时间:2025-01-08 17:56:35
具体故障现象:网速慢卡顿，
客户其他诉求:客户要求工作人员的态度不号，要求工作人员作为改正，还要工作人员尽快处理客户的问题，请协助处理，谢谢
</t>
  </si>
  <si>
    <t>2025-01-08 18:04:10</t>
  </si>
  <si>
    <t>2025-01-08 18:04:28</t>
  </si>
  <si>
    <t>SD-851-339115-8080-6194</t>
  </si>
  <si>
    <t>SD-057-250108-783162-4810</t>
  </si>
  <si>
    <t>2025-01-08 17:56:32</t>
  </si>
  <si>
    <t>普通区域-诸城市-中天万家花园-18953632764-1000M-宽带上网投诉-次数0-20250108175551X151346544</t>
  </si>
  <si>
    <t>2025-01-09 18:57:00</t>
  </si>
  <si>
    <t>20250108175551X151346544</t>
  </si>
  <si>
    <t xml:space="preserve">流程受理流水号：20250108175410189536327641156731
客户号码:18953632764
客户姓名:王**
投诉地市:潍坊
来话流水:2025010817535569520843769
宽带账号:18953632764
宽带账号归属地市:潍坊
宽带账号归属区县:诸城市
故障地址:潍坊诸城市舜王街道万兴路中天万家花园A区1号楼*********
联系电话:18953632764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故障时间:2025-01-08 17:55:01
具体故障现象:提示网络无法连接，
客户其他诉求:
</t>
  </si>
  <si>
    <t>2025-01-08 18:00:14</t>
  </si>
  <si>
    <t>2025-01-08 18:00:30</t>
  </si>
  <si>
    <t>SD-851-251147-13590-21543</t>
  </si>
  <si>
    <t>SD-057-250108-876235-5583</t>
  </si>
  <si>
    <t>2025-01-08 19:20:17</t>
  </si>
  <si>
    <t>80+普通-FTTR-普通区域-寿光市-韩家庄-15853663399-1000M-宽带上网投诉-次数0-20250108191738X584731780</t>
  </si>
  <si>
    <t>20250108191738X584731780</t>
  </si>
  <si>
    <t xml:space="preserve">【农村网络投诉】流程受理流水号：20250108191405158536633991171651
客户号码:15853663399
客户姓名:董**
投诉地市:潍坊
来话流水:2025010819133817920852686
宽带账号:15853663399
宽带账号归属地市:潍坊
宽带账号归属区县:寿光市
故障地址:潍坊寿光市台头镇韩家庄村韩家庄36号箱*********
联系电话:17852212888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19:17:01
具体故障现象:光猫亮红灯，
客户其他诉求:
</t>
  </si>
  <si>
    <t>2025-01-08 19:24:29</t>
  </si>
  <si>
    <t>2025-01-08 19:32:28</t>
  </si>
  <si>
    <t>SD-851-338447-10862-3894</t>
  </si>
  <si>
    <t>SD-057-250108-871530-5643</t>
  </si>
  <si>
    <t>2025-01-08 19:27:41</t>
  </si>
  <si>
    <t>80+金卡-普通区域-青州市-颐德花园-15095212456-300M-宽带上网投诉-次数0-202501080000656622</t>
  </si>
  <si>
    <t>202501080000656622</t>
  </si>
  <si>
    <t>202501080000656622#流程受理流水号：20250108192329150952124561173079
客户号码:15095212456
客户姓名:张**
投诉地市:潍坊
来话流水:2025010819224352220806542
宽带账号:15095212456
宽带账号归属地市:潍坊
宽带账号归属区县:青州市
故障地址:潍坊青州市东夏镇海岱北路颐德花园26号楼*********
联系电话:15095212456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故障大类:宽带/电视
故障细类:宽带无法上网(专席)
携转原因:
故障时间:2025-01-08 19:27:21
具体故障现象:无法上网
客户其他诉求:
;宽带小区$[颐德花园]$</t>
  </si>
  <si>
    <t>2025-01-08 19:31:19</t>
  </si>
  <si>
    <t>2025-01-08 19:31:37</t>
  </si>
  <si>
    <t>SD-851-226759-47065-1786</t>
  </si>
  <si>
    <t>SD-057-250108-065843-4832</t>
  </si>
  <si>
    <t>2025-01-08 17:57:09</t>
  </si>
  <si>
    <t>80+银卡-普通区域-奎文区-董家小区-13573602117-500M-业务受理宽带-次数0-202501080000600940</t>
  </si>
  <si>
    <t>202501080000600940</t>
  </si>
  <si>
    <t>202501080000600940# 宽带账号:13573602117; 联系电话：13573602117，问题类型：此工单为群障修复工单，根据群障全量闭环修复管理要求，为确保客户网络通畅，请装维人员跟进修复网络问题，谢谢！ 
 群障标题：公告。故障描述：潍坊奎文区董家小区光缆故障，预估24小时恢复，请帮忙拦截,如有需要请联系片区装维师傅凌富强15706366521主叫号码：13573602117.0;该号码仅供参考，请优先联系宽带账号。</t>
  </si>
  <si>
    <t>2025-01-08 18:45:47</t>
  </si>
  <si>
    <t>2025-01-08 18:46:10</t>
  </si>
  <si>
    <t>SD-057-250108-354867-4805</t>
  </si>
  <si>
    <t>2025-01-08 17:56:25</t>
  </si>
  <si>
    <t>【调研】-普通区域-青州市-冢子庄村-13465659898-200M-业务受理宽带-次数0-202501080000600325</t>
  </si>
  <si>
    <t>202501080000600325</t>
  </si>
  <si>
    <t>202501080000600325# 宽带账号:13465659898; 联系电话：13465659898，问题类型：此工单为群障修复工单，根据群障全量闭环修复管理要求，为确保客户网络通畅，请装维人员跟进修复网络问题，谢谢！ 
 群障标题：公告。故障描述：潍坊青州市冢子庄村光缆故障，预估24小时恢复，请帮忙拦截,如有需要请联系片区装维师傅武振东15706307639主叫号码：13465659898.0;该号码仅供参考，请优先联系宽带账号。</t>
  </si>
  <si>
    <t>2025-01-08 17:58:04</t>
  </si>
  <si>
    <t>SD-057-250108-471086-4838</t>
  </si>
  <si>
    <t>2025-01-08 17:57:20</t>
  </si>
  <si>
    <t>【调研】-(目标)普通区域-青州市-颐德花园-13854412619-300M-业务受理宽带-次数0-202501080000602632</t>
  </si>
  <si>
    <t>202501080000602632</t>
  </si>
  <si>
    <t>202501080000602632# 宽带账号:13854412619; 联系电话：13854412619，问题类型：此工单为群障修复工单，根据群障全量闭环修复管理要求，为确保客户网络通畅，请装维人员跟进修复网络问题，谢谢！ 
 群障标题：公告。故障描述：颐德花园主叫号码：13854412619.0;该号码仅供参考，请优先联系宽带账号。</t>
  </si>
  <si>
    <t>2025-01-08 18:14:43</t>
  </si>
  <si>
    <t>2025-01-08 18:15:06</t>
  </si>
  <si>
    <t>SD-057-250108-134970-4785</t>
  </si>
  <si>
    <t>2025-01-08 17:55:11</t>
  </si>
  <si>
    <t>【调研】-80+普通-(目标)普通区域-诸城市-刘家黑龙沟自然村-15169642471-1000M-宽带上网投诉-次数0-202501080000598889</t>
  </si>
  <si>
    <t>2025-01-09 18:56:00</t>
  </si>
  <si>
    <t>202501080000598889</t>
  </si>
  <si>
    <t>202501080000598889#宽带账号：15169642471；宽带地址：潍坊诸城市龙都街道刘家黑龙沟刘家黑龙沟自然村刘家黑龙沟村南4号箱***；客户来电反映电视看不了，经查询客户侧为质差机顶盒，请协助上门更换终端并一并处理故障问题，谢谢！联系电话：15169642471；联系人：***；来电流水：2025010817513498120817973</t>
  </si>
  <si>
    <t>2025-01-08 18:03:06</t>
  </si>
  <si>
    <t>2025-01-08 18:03:23</t>
  </si>
  <si>
    <t>SD-057-250108-142539-4761</t>
  </si>
  <si>
    <t>2025-01-08 17:52:40</t>
  </si>
  <si>
    <t>【调研】-80+金卡-普通区域-诸城市-华都富林-13863670481-1000M-宽带上网投诉-次数0-202501080000594789</t>
  </si>
  <si>
    <t>2025-01-09 18:53:00</t>
  </si>
  <si>
    <t>202501080000594789</t>
  </si>
  <si>
    <t>202501080000594789#13863670481客户来电反映宽带无法上网，路由器不亮，客户拒绝线上操作，要求派师傅上门看一下，请协助处理谢谢
联系人：女士 联系电话：13853619863流水：2025010817493765620896117</t>
  </si>
  <si>
    <t>2025-01-08 17:59:34</t>
  </si>
  <si>
    <t>SD-851-301063-3906-337</t>
  </si>
  <si>
    <t>SD-057-250108-825164-5645</t>
  </si>
  <si>
    <t>2025-01-08 19:28:27</t>
  </si>
  <si>
    <t>普通区域-安丘市-代家庄村自然村-15063677216-300M-宽带上网投诉-次数0-202501080000654472</t>
  </si>
  <si>
    <t>202501080000654472</t>
  </si>
  <si>
    <t xml:space="preserve">202501080000654472#15063677216  客户来电反映本机办理的宽带无法使用，设备亮灯情况客户不清楚老人在家不配合不会看，直接要求维修人员上门维修，请尽快协助处理，谢谢 
 联系人：先生 联系电话： 15063677216 流水202501080000654472  </t>
  </si>
  <si>
    <t>2025-01-08 19:33:20</t>
  </si>
  <si>
    <t>2025-01-08 19:33:51</t>
  </si>
  <si>
    <t>SD-057-250108-962031-5625</t>
  </si>
  <si>
    <t>2025-01-08 19:26:32</t>
  </si>
  <si>
    <t>80+普通-普通区域-昌乐县-昌乐南苑小区-13864627303-1000M-业务受理宽带-次数0-202501080000651954</t>
  </si>
  <si>
    <t>202501080000651954</t>
  </si>
  <si>
    <t>202501080000651954#【已关注中国移动10086微信公众号】 宽带账号:13864627303; 联系电话：13864627303，问题类型：此工单为群障修复工单，根据群障全量闭环修复管理要求，为确保客户网络通畅，请装维人员跟进修复网络问题，谢谢！ 
 群障标题：公告。故障描述：潍坊昌乐县昌乐南苑小区光缆故障，预估24小时恢复，请帮忙拦截,如有需要请联系片区装维师傅胡斌15706307113主叫号码：13864627303.0;该号码仅供参考，请优先联系宽带账号。</t>
  </si>
  <si>
    <t>2025-01-08 19:28:42</t>
  </si>
  <si>
    <t>2025-01-08 19:29:23</t>
  </si>
  <si>
    <t>SD-851-307088-2439-25672</t>
  </si>
  <si>
    <t>SD-057-250108-379154-6440</t>
  </si>
  <si>
    <t>2025-01-08 21:09:51</t>
  </si>
  <si>
    <t>(目标)普通区域-奎文区-王侯嘉苑西区-15263609290-500M-宽带延伸服务-次数0-202501080000696312</t>
  </si>
  <si>
    <t>202501080000696312</t>
  </si>
  <si>
    <t xml:space="preserve">202501080000696312#流程受理流水号：20250108210707152636092901186492
客户号码:15263609290
客户姓名:王**
投诉地市:潍坊
来话流水:2025010821033506620884160
宽带账号:15263609290
宽带账号归属地市:潍坊
宽带账号归属区县:高新
故障地址:潍坊高新清池府清街福东社区7号楼*********
联系电话:18765307767
联系人:先生
工单紧急程度:一般
是否有升级投诉倾向:否
是否重复投诉:否
是否携转意向:否
是否投诉倾向:否
是否智能网关:智能网关
当前是否在线:是
接入方式:FTTH
是否质差终端:无质差信息
光功率:-20.91
故障大类:宽带
故障细类:宽带延伸服务
携转原因:
故障时间:2025-01-08 21:07:25
具体故障现象:调测路由器，
</t>
  </si>
  <si>
    <t>2025-01-08 21:11:42</t>
  </si>
  <si>
    <t>2025-01-08 21:12:09</t>
  </si>
  <si>
    <t>2025-01-08 17:54:05</t>
  </si>
  <si>
    <t>【调研】-普通区域-坊子区-阳光新城-15169563699-300M-魔百和投诉-次数0-202501080000597309 一级督办</t>
  </si>
  <si>
    <t>202501080000597309</t>
  </si>
  <si>
    <t>2025-01-08 18:19:59</t>
  </si>
  <si>
    <t>SD-057-250108-736094-4853</t>
  </si>
  <si>
    <t>2025-01-08 17:58:37</t>
  </si>
  <si>
    <t>普通区域-昌邑市-实验小区-13963680712-500M-魔百和投诉-次数0-202501080000543489</t>
  </si>
  <si>
    <t>2025-01-09 18:59:00</t>
  </si>
  <si>
    <t>202501080000543489</t>
  </si>
  <si>
    <t>202501080000543489#流程受理流水号：20250108165234139636807121140848
客户号码:13963680712
客户姓名:初**
投诉地市:潍坊
来话流水:2025010816505345520846588
宽带账号:13963680712
宽带账号归属地市:潍坊
宽带账号归属区县:昌邑市
故障地址:潍坊昌邑市城区山前街实验小区20号楼*********
联系电话:13963680712
联系人:先生
工单紧急程度:一般
是否有升级投诉倾向:否
是否重复投诉:否
是否携转意向:否
是否投诉倾向:否
携转原因:
提单模板:客户来电反映观看移动高清电视时，【1】无法观看或回看，客户不认可，请协助处理，谢谢。
;宽带小区$[实验小区]$</t>
  </si>
  <si>
    <t>2025-01-08 18:01:21</t>
  </si>
  <si>
    <t>2025-01-08 18:01:49</t>
  </si>
  <si>
    <t>2025-01-08 19:29:02</t>
  </si>
  <si>
    <t>普通区域-安丘市-安丘市福满园(含太阳城18、25、28号楼)-15964570670-300M-宽带上网投诉-次数0-20250108192712X632161289 一级督办</t>
  </si>
  <si>
    <t>20250108192712X632161289</t>
  </si>
  <si>
    <t>2025-01-08 19:32:11</t>
  </si>
  <si>
    <t>2025-01-08 19:32:35</t>
  </si>
  <si>
    <t>SD-851-286842-892-2455</t>
  </si>
  <si>
    <t>SD-057-250108-103254-4813</t>
  </si>
  <si>
    <t>2025-01-08 17:56:37</t>
  </si>
  <si>
    <t>普通区域-临朐县-武家夏庄自然村-15866126694-100M-业务受理宽带-次数0-202501080000601223</t>
  </si>
  <si>
    <t>202501080000601223</t>
  </si>
  <si>
    <t>202501080000601223# 宽带账号:15866126694; 联系电话：15866126694，问题类型：此工单为群障修复工单，根据群障全量闭环修复管理要求，为确保客户网络通畅，请装维人员跟进修复网络问题，谢谢！ 
 群障标题：公告。故障描述：潍坊临朐县武家夏庄自然村主缆故障，预估24小时恢复，请帮忙拦截。主叫号码：15866126694.0;该号码仅供参考，请优先联系宽带账号。</t>
  </si>
  <si>
    <t>2025-01-08 17:58:49</t>
  </si>
  <si>
    <t>SD-057-250108-089641-4746</t>
  </si>
  <si>
    <t>2025-01-08 17:50:17</t>
  </si>
  <si>
    <t>80+金卡-普通区域-潍城区-望留镇兴旺花园（北院）-15244478000-1000M-宽带延伸服务-次数0-202501080000595572</t>
  </si>
  <si>
    <t>202501080000595572</t>
  </si>
  <si>
    <t xml:space="preserve">202501080000595572#流程受理流水号：20250108174651152444780001155017
客户号码:15244478000
客户姓名:徐**
投诉地市:潍坊
来话流水:2025010817283575920848993
宽带账号:15244478000
宽带账号归属地市:潍坊
宽带账号归属区县:潍城区
故障地址:潍坊潍城区望留街道利民路望留镇兴旺花园（北院）11号楼*********
联系电话:15244478000
联系人:先生/女士
工单紧急程度:一般
是否有升级投诉倾向:否
是否重复投诉:否
是否携转意向:否
是否投诉倾向:否
是否智能网关:智能网关
当前是否在线:是
接入方式:FTTH
是否质差终端:无质差信息
光功率:-19.82
故障大类:宽带/电视
故障细类:宽带延伸服务
携转原因:
故障时间:2025-01-08 17:48:50
具体故障现象:客户拒绝提供地址，对于更换机顶盒收费不认可，提起到升级投诉，请协助处理谢谢
</t>
  </si>
  <si>
    <t>2025-01-08 18:01:58</t>
  </si>
  <si>
    <t>2025-01-08 18:03:21</t>
  </si>
  <si>
    <t>SD-057-250108-796042-3302</t>
  </si>
  <si>
    <t>2025-01-08 15:08:37</t>
  </si>
  <si>
    <t>普通区域-潍城区-祥和苑西区-13964627839-1000M-宽带上网投诉-次数0-202501070000558715</t>
  </si>
  <si>
    <t>202501070000558715</t>
  </si>
  <si>
    <t>202501070000558715#【已关注中国移动10086微信公众号】*YWDZ01
服务号码：13964627839，
号码归属地：潍坊奎文 ，
请查原因；
用户品牌：全球通；
是否外呼开通：否；
客户质疑：移动高清（智能版）13元/月、移动高清套餐协议2年，
接触录音流水号：2025010716235565420806894；联系电话：13964627839；
受理明细：536220101255635618，争议业务名称：移动高清（智能版）13元/月，王**，13964627839，产品变更，2022-01-01 17:32:36,(f152d004)，潍城-政企铁通直销-中移铁通6(SD.LF.01.15.02.LD)；
受理明细：536220101255635618，争议业务名称：移动高清套餐协议2年，王**，13964627839，产品变更，2022-01-01 17:32:36,(f152d004)，潍城-政企铁通直销-中移铁通6(SD.LF.01.15.02.LD)；
备注：客户对办理此业务不认可，要求查证处理;宽带小区$[祥和苑西区]$</t>
  </si>
  <si>
    <t>2025-01-08 15:15:42</t>
  </si>
  <si>
    <t>2025-01-08 15:16:24</t>
  </si>
  <si>
    <t>SD-851-280075-27771-11702</t>
  </si>
  <si>
    <t>SD-057-250108-290645-5326</t>
  </si>
  <si>
    <t>2025-01-08 18:47:13</t>
  </si>
  <si>
    <t>80+银卡-普通区域-寿光市-郞家南邵村自然村-13805365507-1000M-宽带上网投诉-次数0-20250108184521X121179746</t>
  </si>
  <si>
    <t>20250108184521X121179746</t>
  </si>
  <si>
    <t xml:space="preserve">【农村网络投诉】流程受理流水号：20250108184444138053655071166621
客户号码:13805365507
客户姓名:赵**
投诉地市:潍坊
来话流水:2025010818435864620861221
宽带账号:13805365507
宽带账号归属地市:潍坊
宽带账号归属区县:寿光市
故障地址:潍坊寿光市上口镇郞家南邵村郎家南邵村东北2号箱（赵德坤）0号楼*********
联系电话:13805365507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18:44:51
具体故障现象:光猫亮红灯，客户来电反映宽带无法上网， 我处正常排查未恢复，请协助处理谢谢    
客户其他诉求:
</t>
  </si>
  <si>
    <t>2025-01-08 18:49:13</t>
  </si>
  <si>
    <t>2025-01-08 18:50:30</t>
  </si>
  <si>
    <t>SD-851-245073-878-27546</t>
  </si>
  <si>
    <t>SD-057-250108-391564-6600</t>
  </si>
  <si>
    <t>2025-01-08 23:09:02</t>
  </si>
  <si>
    <t>80+金卡-普通区域-寿光市-正阳花园二期-13563608111-500M-宽带上网投诉-次数0-202501080000701425</t>
  </si>
  <si>
    <t>202501080000701425</t>
  </si>
  <si>
    <t>202501080000701425#流程受理流水号：20250108230154135636081111188822
客户号码:13563608111
客户姓名:苗**
投诉地市:潍坊
来话流水:2025010822594664520849959
宽带账号:13563608111
宽带账号归属地市:潍坊
宽带账号归属区县:寿光市
故障地址:潍坊寿光市圣城街道农圣街正阳花园二期23号楼*********
联系电话:13563608111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23:03:16
具体故障现象:光猫亮红灯，
客户其他诉求:
;宽带小区$[正阳花园二期]$</t>
  </si>
  <si>
    <t>2025-01-09 07:04:48</t>
  </si>
  <si>
    <t>2025-01-09 07:05:15</t>
  </si>
  <si>
    <t>SD-851-296865-10221-2108</t>
  </si>
  <si>
    <t>SD-057-250108-426175-4925</t>
  </si>
  <si>
    <t>2025-01-08 18:05:02</t>
  </si>
  <si>
    <t>80+普通-普通区域-安丘市-高家营村自然村-13605362903-500M-宽带上网投诉-次数0-20250108180230X550207648</t>
  </si>
  <si>
    <t>20250108180230X550207648</t>
  </si>
  <si>
    <t xml:space="preserve">【农村网络投诉】流程受理流水号：20250108180058136053629031158308
客户号码:13605362903
客户姓名:李**
投诉地市:潍坊
来话流水:2025010818000677620809015
宽带账号:13605362903
宽带账号归属地市:潍坊
宽带账号归属区县:安丘市
故障地址:潍坊安丘市官庄镇高家营村高家营村自然村高家营村1号箱刘启华*********
联系电话:15864319923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18:01:46
具体故障现象:提示网络无法连接，
客户其他诉求:
</t>
  </si>
  <si>
    <t>2025-01-08 18:14:44</t>
  </si>
  <si>
    <t>2025-01-08 18:15:20</t>
  </si>
  <si>
    <t>SD-057-250108-285643-3296</t>
  </si>
  <si>
    <t>2025-01-08 15:07:53</t>
  </si>
  <si>
    <t>80+普通-普通区域-青州市-平章府-15865367967-500M-宽带上网投诉-次数0-202501080000431506</t>
  </si>
  <si>
    <t>202501080000431506</t>
  </si>
  <si>
    <t xml:space="preserve">202501080000431506#宽带账号：15865367967 宽带地址：潍坊青州市云门山街道益王府平章府西区36号楼*********   客户来电反映移动高清无法观看，客户配合未解决，要求上门，请协助处理，谢谢！联系电话：本机；联系人：先生；来电流水：2025010815005972220850851  </t>
  </si>
  <si>
    <t>2025-01-08 15:18:38</t>
  </si>
  <si>
    <t>SD-851-277285-3997-8465</t>
  </si>
  <si>
    <t>SD-057-250108-975142-5334</t>
  </si>
  <si>
    <t>2025-01-08 18:49:28</t>
  </si>
  <si>
    <t>【调研】-普通区域-高密市-化山屯自然村-15806490233-100M-魔百和投诉-次数0-202501080000635778</t>
  </si>
  <si>
    <t>202501080000635778</t>
  </si>
  <si>
    <t>202501080000635778#流程受理流水号：20250108184840158064902331167286
客户号码:15806490233
客户姓名:刘**
投诉地市:潍坊
来话流水:2025010818464266120879801
宽带账号:15806490233
宽带账号归属地市:潍坊
宽带账号归属区县:高密市
故障地址:潍坊高密市胶河生态园化山屯化山屯自然村高密化山屯郭云成3号箱*********
联系电话:15806490233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光功率:-20.45
故障大类:宽带/电视
故障细类:移动高清电视故障(专席)
携转原因:
故障时间:2025-01-08 18:52:40
魔百和单播/组播:组播
具体故障现象:机顶盒无法开机，
客户其他诉求:
魔百和单/组播：组播;宽带小区$[化山屯自然村]$</t>
  </si>
  <si>
    <t>2025-01-08 18:52:35</t>
  </si>
  <si>
    <t>2025-01-08 18:53:13</t>
  </si>
  <si>
    <t>SD-851-316582-2607-15336</t>
  </si>
  <si>
    <t>SD-057-250108-720456-6395</t>
  </si>
  <si>
    <t>2025-01-08 20:56:52</t>
  </si>
  <si>
    <t>【重投】-普通区域-安丘市-尚水名邸-18365663328-1000M-业务受理宽带-次数0-202501080000689532</t>
  </si>
  <si>
    <t>202501080000689532</t>
  </si>
  <si>
    <t>202501080000689532# 宽带账号:18365663328; 联系电话：18365663328，问题类型：此工单为群障修复工单，根据群障全量闭环修复管理要求，为确保客户网络通畅，请装维人员跟进修复网络问题，谢谢！ 
 群障标题：公告。故障描述：潍坊安丘市尚水名邸光缆故障，预估24小时恢复，请帮忙拦截,如有需要请联系片区装维师傅董策策15706307059主叫号码：18365663328.0;该号码仅供参考，请优先联系宽带账号。</t>
  </si>
  <si>
    <t>2025-01-08 20:58:39</t>
  </si>
  <si>
    <t>2025-01-08 20:59:01</t>
  </si>
  <si>
    <t>SD-851-241461-5614-19546</t>
  </si>
  <si>
    <t>SD-057-250108-784651-6538</t>
  </si>
  <si>
    <t>2025-01-08 21:38:14</t>
  </si>
  <si>
    <t>普通区域-昌邑市-岞埠村自然村-15205361226-1000M-宽带延伸服务-次数0-202501080000699108</t>
  </si>
  <si>
    <t>202501080000699108</t>
  </si>
  <si>
    <t xml:space="preserve">202501080000699108#流程受理流水号：20250108213725152053612261188305
客户号码:15205361226
客户姓名:李**
投诉地市:潍坊
来话流水:2025010821340675320878098
宽带账号:15205361226
宽带账号归属地市:潍坊
宽带账号归属区县:昌邑市
故障地址:潍坊昌邑市双台镇岞埠村岞埠村自然村岞埠村浩浩*********
联系电话:15205361226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故障时间:2025-01-08 21:37:33
具体故障现象:咨询更换千兆光猫 请协助处理谢谢
</t>
  </si>
  <si>
    <t>2025-01-08 21:40:04</t>
  </si>
  <si>
    <t>2025-01-08 21:40:33</t>
  </si>
  <si>
    <t>SD-851-263386-8465-178</t>
  </si>
  <si>
    <t>SD-057-250108-294675-4914</t>
  </si>
  <si>
    <t>2025-01-08 18:03:24</t>
  </si>
  <si>
    <t>普通区域-临朐县-郝家庄-18366383023-300M-宽带延伸服务-次数0-202501080000606210</t>
  </si>
  <si>
    <t>202501080000606210</t>
  </si>
  <si>
    <t xml:space="preserve">202501080000606210#流程受理流水号：20250108180227183663830231158648
客户号码:18366383023
客户姓名:宋*
投诉地市:潍坊
来话流水:2025010818010752320819244
宽带账号:18366383023
宽带账号归属地市:潍坊
宽带账号归属区县:临朐县
故障地址:潍坊临朐县东城街道郝家庄村郝家庄郝家庄（扩容2）23号箱郝三江（外墙）*********
联系电话:18366383023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故障时间:2025-01-08 18:02:48
具体故障现象:安装网线水晶头，
</t>
  </si>
  <si>
    <t>2025-01-08 18:12:47</t>
  </si>
  <si>
    <t>2025-01-08 18:14:03</t>
  </si>
  <si>
    <t>SD-851-247380-6306-7674</t>
  </si>
  <si>
    <t>SD-057-250108-618350-4931</t>
  </si>
  <si>
    <t>2025-01-08 18:05:24</t>
  </si>
  <si>
    <t>普通区域-诸城市-南解留自然村-13963661843-100M-宽带上网投诉-次数0-20250108180344X624690923</t>
  </si>
  <si>
    <t>20250108180344X624690923</t>
  </si>
  <si>
    <t xml:space="preserve">【农村网络投诉】流程受理流水号：20250108180258139636618431158770
客户号码:13963661843
客户姓名:谭**
投诉地市:潍坊
来话流水:2025010818013860020824287
宽带账号:13963661843
宽带账号归属地市:潍坊
宽带账号归属区县:诸城市
故障地址:潍坊诸城市舜王街道南解留南解留自然村南解留村8#箱*********
联系电话:13963661843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18:03:19
具体故障现象:光猫亮红灯，
客户其他诉求:
</t>
  </si>
  <si>
    <t>2025-01-08 18:06:55</t>
  </si>
  <si>
    <t>2025-01-08 18:07:18</t>
  </si>
  <si>
    <t>SD-057-250108-835160-5332</t>
  </si>
  <si>
    <t>2025-01-08 18:48:33</t>
  </si>
  <si>
    <t>【调研】-(目标)普通区域-寿光市-铁匠村自然村-13854428714-300M-宽带上网投诉-次数0-202501080000637523</t>
  </si>
  <si>
    <t>202501080000637523</t>
  </si>
  <si>
    <t xml:space="preserve">202501080000637523#流程受理流水号：20250108184806138544287141167191
客户号码:13854428714
客户姓名:孟**
投诉地市:潍坊
来话流水:2025010818474166720886442
宽带账号:13854428714
宽带账号归属地市:潍坊
宽带账号归属区县:寿光市
故障地址:潍坊寿光市东埠铁匠村铁匠村自然村铁匠村1号箱（孟凡静家外墙）*********
联系电话:13854428714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光功率:-23.46
故障大类:宽带/电视
故障细类:移动高清电视故障
携转原因:
故障时间:2025-01-08 18:48:13
魔百和单播/组播:组播
具体故障现象:电视提示网络类错误，
客户其他诉求:客户侧为质差终端，要求上门更换终端并一并处理故障问题。
</t>
  </si>
  <si>
    <t>2025-01-08 18:51:45</t>
  </si>
  <si>
    <t>2025-01-08 18:52:05</t>
  </si>
  <si>
    <t>SD-057-250108-701425-6370</t>
  </si>
  <si>
    <t>2025-01-08 20:53:56</t>
  </si>
  <si>
    <t>普通区域-高密市-盛世大院-13853662488-1000M-宽带上网投诉-次数0-202501080000689903</t>
  </si>
  <si>
    <t>202501080000689903</t>
  </si>
  <si>
    <t xml:space="preserve">202501080000689903#宽带账号：13853662488；宽带地址：潍坊高密市密水街道凤凰大街盛世大院扩容高层2号楼***；客户来电反映宽带网速慢千兆路由器，客户不配合排障，要求师傅上门，请协助处理，谢谢！联系电话：18263631221；来电流水：2025010820501767820833905。 </t>
  </si>
  <si>
    <t>2025-01-08 20:54:37</t>
  </si>
  <si>
    <t>2025-01-08 20:55:01</t>
  </si>
  <si>
    <t>SD-851-310857-5225-4661</t>
  </si>
  <si>
    <t>SD-057-250108-879613-3283</t>
  </si>
  <si>
    <t>2025-01-08 15:06:30</t>
  </si>
  <si>
    <t>80+金卡-普通区域-安丘市-天虹花园E区-15163667557-200M-业务受理宽带-次数0-202501080000440160</t>
  </si>
  <si>
    <t>2025-01-09 15:07:00</t>
  </si>
  <si>
    <t>202501080000440160</t>
  </si>
  <si>
    <t>202501080000440160# 宽带账号:15163667557; 联系电话：15163667557，问题类型：此工单为群障修复工单，根据群障全量闭环修复管理要求，为确保客户网络通畅，请装维人员跟进修复网络问题，谢谢！ 
 群障标题：公告。故障描述：主干光纤断或OLT检测不到预期的光信号（LOS）主叫号码：15265674079.0;该号码仅供参考，请优先联系宽带账号。</t>
  </si>
  <si>
    <t>2025-01-08 15:09:48</t>
  </si>
  <si>
    <t>2025-01-08 15:11:32</t>
  </si>
  <si>
    <t>SD-057-250108-107429-4967</t>
  </si>
  <si>
    <t>2025-01-08 18:08:05</t>
  </si>
  <si>
    <t>【调研】-80+金卡-普通区域-潍城区-望留镇兴旺花园（北院）-15244478000-1000M-魔百和投诉-次数0-20250108180553X753899172</t>
  </si>
  <si>
    <t>20250108180553X753899172</t>
  </si>
  <si>
    <t>流程受理流水号：20250108180525152444780001159348
客户号码:15244478000
客户姓名:徐**
投诉地市:潍坊
来话流水:2025010817483255920883854
宽带账号:15244478000
宽带账号归属地市:潍坊
宽带账号归属区县:潍城区
故障地址:潍坊潍城区望留街道利民路望留镇兴旺花园（北院）11号楼*********
联系电话:15244478000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故障细类:移动高清电视故障
携转原因:
故障时间:2025-01-08 18:05:02
魔百和单播/组播:单播
具体故障现象:机顶盒无法开机，
客户其他诉求:
魔百和单/组播：单播</t>
  </si>
  <si>
    <t>2025-01-08 18:09:59</t>
  </si>
  <si>
    <t>2025-01-08 18:21:02</t>
  </si>
  <si>
    <t>SD-057-250108-048573-3264</t>
  </si>
  <si>
    <t>2025-01-08 15:05:06</t>
  </si>
  <si>
    <t>普通区域-寿光市-营里西黑社区-15165446110-300M-宽带上网投诉-次数0-20250108150237X757427642</t>
  </si>
  <si>
    <t>20250108150237X757427642</t>
  </si>
  <si>
    <t xml:space="preserve">【农村网络投诉】流程受理流水号：20250108150033151654461101001174
客户号码:15165446110
客户姓名:王**
投诉地市:潍坊
来话流水:2025010815001610920840294
宽带账号:15165446110
宽带账号归属地市:潍坊
宽带账号归属区县:寿光市
故障地址:潍坊寿光市道口西黑冢子后村营里西黑社区2号楼*********
联系电话:15165446110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15:02:11
具体故障现象:光猫亮红灯，
客户其他诉求:
</t>
  </si>
  <si>
    <t>2025-01-08 15:06:38</t>
  </si>
  <si>
    <t>2025-01-08 15:06:57</t>
  </si>
  <si>
    <t>SD-057-250108-037215-6366</t>
  </si>
  <si>
    <t>2025-01-08 20:53:27</t>
  </si>
  <si>
    <t>【调研】-80+金卡-普通区域-潍城区-卧龙社区（老区）-17616367687-300M-魔百和投诉-次数0-202501080000689904</t>
  </si>
  <si>
    <t>202501080000689904</t>
  </si>
  <si>
    <t>202501080000689904#流程受理流水号：20250108205140176163676871185043
客户号码:17616367687
客户姓名:董**
投诉地市:潍坊
来话流水:2025010820463769020819084
宽带账号:17616367687
宽带账号归属地市:潍坊
宽带账号归属区县:潍城区
故障地址:潍坊潍城区城关街道和平路十笏园小区2号楼*********
联系电话:17616367687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故障细类:移动高清电视故障(专席)
携转原因:
故障时间:2025-01-08 20:51:41
魔百和单播/组播:单播
具体故障现象:电视直播或点播无法观看，
客户其他诉求:
魔百和单/组播：单播;宽带小区$[卧龙社区（老区）]$</t>
  </si>
  <si>
    <t>2025-01-08 20:59:17</t>
  </si>
  <si>
    <t>SD-057-250108-346801-6364</t>
  </si>
  <si>
    <t>2025-01-08 20:53:05</t>
  </si>
  <si>
    <t>80+普通-普通区域-滨海-裕源花园（消防队后临）-15166363081-500M-宽带上网投诉-次数0-20250108205126X686492196</t>
  </si>
  <si>
    <t>20250108205126X686492196</t>
  </si>
  <si>
    <t xml:space="preserve">流程受理流水号：20250108204923151663630811184822
客户号码:15166363081
客户姓名:姜**
投诉地市:潍坊
来话流水:2025010820480464020825017
宽带账号:15166363081
宽带账号归属地市:潍坊
宽带账号归属区县:滨海
故障地址:潍坊滨海大家洼街道海化街裕源花园21号楼*********
联系电话:15166363081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20:50:44
具体故障现象:光猫亮红灯，
客户其他诉求:
</t>
  </si>
  <si>
    <t>2025-01-08 20:54:55</t>
  </si>
  <si>
    <t>2025-01-08 20:55:16</t>
  </si>
  <si>
    <t>SD-851-325953-22396-15894</t>
  </si>
  <si>
    <t>SD-057-250108-604823-3309</t>
  </si>
  <si>
    <t>2025-01-08 15:09:22</t>
  </si>
  <si>
    <t>普通区域--null--宽带上网投诉-次数0-202501070000587176</t>
  </si>
  <si>
    <t>2025-01-09 15:10:00</t>
  </si>
  <si>
    <t>202501070000587176</t>
  </si>
  <si>
    <t>202501070000587176#手机号18253609500 客户来电反映前期工单流水：202412040000697375一直未处理，要求继续处理，尽快安装宽带 ，请协助核实处理，谢谢。
联系人：先生     联系电话： 18253609500    受理流水：2025010716494379520873963</t>
  </si>
  <si>
    <t>2025-01-08 17:22:03</t>
  </si>
  <si>
    <t>SD-057-250108-180462-3292</t>
  </si>
  <si>
    <t>2025-01-08 15:07:11</t>
  </si>
  <si>
    <t>普通区域-奎文区-福海花园-18363637727-300M-宽带上网投诉-次数0-202501080000440146</t>
  </si>
  <si>
    <t>202501080000440146</t>
  </si>
  <si>
    <t>202501080000440146#18363637727：客户表示网络电视卡，客户没有使用手机和电脑上网，客户表示是移动的宽带，要求移动公司处理，客户要求上门测试网速，地址：潍坊高新高新城区福寿街福海花园4-6号楼4-102*********联系人先生，联系13963603888，
2025010815033560920888538</t>
  </si>
  <si>
    <t>2025-01-08 15:10:40</t>
  </si>
  <si>
    <t>2025-01-08 15:11:19</t>
  </si>
  <si>
    <t>SD-057-250108-104285-5321</t>
  </si>
  <si>
    <t>2025-01-08 18:47:06</t>
  </si>
  <si>
    <t>【重投】-80+普通-普通区域-寿光市-鲍家楼村自然村-15244422991-100M-魔百和投诉-次数0-20250108184412X527883150</t>
  </si>
  <si>
    <t>20250108184412X527883150</t>
  </si>
  <si>
    <t>【农村网络投诉】流程受理流水号：20250108183914152444229911165678
客户号码:15244422991
客户姓名:李**
投诉地市:潍坊
来话流水:2025010818372372720815537
宽带账号:15244422991
宽带账号归属地市:潍坊
宽带账号归属区县:寿光市
故障地址:潍坊寿光市孙家集街道鲍家楼村鲍家楼村自然村17号箱*********
联系电话:15244422991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光功率:-15.68
故障大类:宽带/电视
故障细类:移动高清电视故障(专席)
携转原因:
故障时间:2025-01-08 18:43:46
魔百和单播/组播:组播
具体故障现象:电视机提示无信号，请协助，谢谢
客户其他诉求:
魔百和单/组播：组播</t>
  </si>
  <si>
    <t>2025-01-08 18:49:19</t>
  </si>
  <si>
    <t>2025-01-08 18:49:45</t>
  </si>
  <si>
    <t>SD-851-312864-6144-20800</t>
  </si>
  <si>
    <t>SD-057-250108-584163-4952</t>
  </si>
  <si>
    <t>2025-01-08 18:07:02</t>
  </si>
  <si>
    <t>【调研】-80+普通-普通区域-奎文区-【潍柴】潍柴东区-13793627887-500M-业务受理宽带-次数0-202501080000609990</t>
  </si>
  <si>
    <t>202501080000609990</t>
  </si>
  <si>
    <t>202501080000609990# 宽带账号:13793627887; 联系电话：13793627887，问题类型：此工单为群障修复工单，根据群障全量闭环修复管理要求，为确保客户网络通畅，请装维人员跟进修复网络问题，谢谢！ 
 群障标题：公告。故障描述：潍坊奎文区【潍柴】潍柴东区光缆故障，预估24小时恢复，请帮忙拦截,如有需要请联系片区装维师傅祝建振15706366522主叫号码：13793627887.0;该号码仅供参考，请优先联系宽带账号。</t>
  </si>
  <si>
    <t>2025-01-08 18:34:27</t>
  </si>
  <si>
    <t>2025-01-08 18:34:53</t>
  </si>
  <si>
    <t>SD-851-235875-30915-5773</t>
  </si>
  <si>
    <t>SD-057-250108-013492-6533</t>
  </si>
  <si>
    <t>2025-01-08 21:36:35</t>
  </si>
  <si>
    <t>80+普通-普通区域-寿光市-尧水社区-15866121221-300M-业务受理宽带-次数0-202501080000699976</t>
  </si>
  <si>
    <t>202501080000699976</t>
  </si>
  <si>
    <t>202501080000699976# 宽带账号:15866121221; 联系电话：15866121221，问题类型：此工单为群障修复工单，根据群障全量闭环修复管理要求，为确保客户网络通畅，请装维人员跟进修复网络问题，谢谢！ 
 群障标题：公告。故障描述：潍坊寿光市尧水社区光缆故障，预估24小时恢复，请帮忙拦截,如有需要请联系片区装维师傅吕祥15706307795主叫号码：15866121221.0;该号码仅供参考，请优先联系宽带账号。</t>
  </si>
  <si>
    <t>2025-01-09 07:01:01</t>
  </si>
  <si>
    <t>2025-01-09 07:01:24</t>
  </si>
  <si>
    <t>SD-057-250108-047631-4902</t>
  </si>
  <si>
    <t>2025-01-08 18:02:33</t>
  </si>
  <si>
    <t>普通区域-寿光市-营里西黑社区-15263699793-300M-宽带上网投诉-次数0-20250108180115X475309587</t>
  </si>
  <si>
    <t>20250108180115X475309587</t>
  </si>
  <si>
    <t xml:space="preserve">【农村网络投诉】流程受理流水号：20250108180000152636997931158072
客户号码:15263699793
客户姓名:孙*
投诉地市:潍坊
来话流水:2025010817594687120805719
宽带账号:15263699793
宽带账号归属地市:潍坊
宽带账号归属区县:寿光市
故障地址:潍坊寿光市道口西黑冢子后村营里西黑社区2号楼*********
联系电话:15263699793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18:00:52
具体故障现象:光猫亮红灯，
客户其他诉求:
</t>
  </si>
  <si>
    <t>2025-01-08 18:17:40</t>
  </si>
  <si>
    <t>2025-01-08 18:17:56</t>
  </si>
  <si>
    <t>SD-851-252851-4584-10439</t>
  </si>
  <si>
    <t>SD-057-250108-781536-4940</t>
  </si>
  <si>
    <t>2025-01-08 18:06:26</t>
  </si>
  <si>
    <t>普通区域-安丘市-景芝永贞新村-15244481864-300M-业务受理宽带-次数0-202501080000610481</t>
  </si>
  <si>
    <t>202501080000610481</t>
  </si>
  <si>
    <t>202501080000610481# 宽带账号:15244481864; 联系电话：15244481864，问题类型：此工单为群障修复工单，根据群障全量闭环修复管理要求，为确保客户网络通畅，请装维人员跟进修复网络问题，谢谢！ 
 群障标题：公告。故障描述：[GPON告警]PON信号丢失主叫号码：15244481864.0;该号码仅供参考，请优先联系宽带账号。</t>
  </si>
  <si>
    <t>2025-01-08 18:09:43</t>
  </si>
  <si>
    <t>2025-01-08 18:10:36</t>
  </si>
  <si>
    <t>SD-851-302941-1603-3870</t>
  </si>
  <si>
    <t>SD-057-250108-602894-4960</t>
  </si>
  <si>
    <t>2025-01-08 18:07:23</t>
  </si>
  <si>
    <t>80+银卡-普通区域-诸城市-北三里庄东区-15863278610-300M-宽带上网投诉-次数0-202501080000610161</t>
  </si>
  <si>
    <t>202501080000610161</t>
  </si>
  <si>
    <t>202501080000610161#宽带账号：15863278610；宽带地址：
潍坊诸城市密州街道外贸北三里庄东区北三里庄东区北三里庄东区25号箱（张在岭）***；客户来电反映机顶盒连接，请协助处理，谢谢！联系电话：15863278610；联系人：***；来电流水：2025010818033694120843235</t>
  </si>
  <si>
    <t>2025-01-08 18:11:04</t>
  </si>
  <si>
    <t>2025-01-08 18:11:26</t>
  </si>
  <si>
    <t>SD-057-250108-495730-3272</t>
  </si>
  <si>
    <t>2025-01-08 15:05:32</t>
  </si>
  <si>
    <t>普通区域-临朐县-三阳山-13854431432-100M-宽带上网投诉-次数0-20250108150402X842800442</t>
  </si>
  <si>
    <t>20250108150402X842800442</t>
  </si>
  <si>
    <t xml:space="preserve">【农村网络投诉】流程受理流水号：20250108150248138544314321110221
客户号码:13854431432
客户姓名:陈**
投诉地市:潍坊
来话流水:2025010814582281120813046
宽带账号:13854431432
宽带账号归属地市:潍坊
宽带账号归属区县:临朐县
故障地址:潍坊临朐县冶源镇人民政府三阳山村三阳山三阳山（扩容2）16号箱冯彦成（外墙）*********
联系电话:13854431432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故障时间:2025-01-08 15:01:47
具体故障现象:已排查客户设备指示灯，查询注册灯闪烁，已指导重启设备捋顺插紧光纤线未恢复，记录反馈
客户其他诉求:
</t>
  </si>
  <si>
    <t>2025-01-08 15:07:02</t>
  </si>
  <si>
    <t>2025-01-08 15:09:36</t>
  </si>
  <si>
    <t>SD-057-250108-318249-5307</t>
  </si>
  <si>
    <t>2025-01-08 18:46:29</t>
  </si>
  <si>
    <t>普通区域-奎文区-东方春天小区-13884815696-100M-宽带延伸服务-次数0-202501080000634853</t>
  </si>
  <si>
    <t>202501080000634853</t>
  </si>
  <si>
    <t xml:space="preserve">202501080000634853#流程受理流水号：20250108184601138848156961166839
客户号码:13884815696
客户姓名:陶**
投诉地市:潍坊
来话流水:2025010818420773220848528
宽带账号:13884815696
宽带账号归属地市:潍坊
宽带账号归属区县:高新
故障地址:潍坊高新高新城区东风街东方春天小区4号楼*********
联系电话:13884815696
联系人:先生/女士
工单紧急程度:一般
是否有升级投诉倾向:否
是否重复投诉:否
是否携转意向:否
是否投诉倾向:否
是否智能网关:智能网关
当前是否在线:是
接入方式:FTTH
是否质差终端:无质差信息
光功率:-22.44
故障大类:宽带/电视
故障细类:宽带延伸服务
携转原因:
故障时间:2025-01-08 18:49:02
具体故障现象:电视网络未连接：宽带正常使用，帐号排查正确，网口灯正常检测线路
</t>
  </si>
  <si>
    <t>2025-01-08 18:49:05</t>
  </si>
  <si>
    <t>SD-057-250108-902451-5286</t>
  </si>
  <si>
    <t>2025-01-08 18:43:57</t>
  </si>
  <si>
    <t>80+银卡-普通区域-寿光市-梁武赵村自然村-18363668238-1000M-宽带上网投诉-次数0-202501080000634503</t>
  </si>
  <si>
    <t>202501080000634503</t>
  </si>
  <si>
    <t>202501080000634503#宽带账号：18363668238；宽带地址：潍坊寿光市稻田镇梁武赵村梁武赵村自然村梁武赵村扩容11号箱*********；接入方式：FTTH，当前是否在线：在线，端到端诊断结果：客户侧设备问题，是否智能网关：，客户反映电视无法观看，客户不在家，要求尽快处理回复！联系电话：18363668238</t>
  </si>
  <si>
    <t>2025-01-08 18:46:25</t>
  </si>
  <si>
    <t>2025-01-08 18:48:35</t>
  </si>
  <si>
    <t>SD-851-248185-11653-23502</t>
  </si>
  <si>
    <t>SD-057-250108-417598-4941</t>
  </si>
  <si>
    <t>2025-01-08 18:06:30</t>
  </si>
  <si>
    <t>80+普通-普通区域-寿光市-南慈村自然村-15762468268-1000M-业务受理宽带-次数0-202501080000609768</t>
  </si>
  <si>
    <t>202501080000609768</t>
  </si>
  <si>
    <t>202501080000609768# 宽带账号:15762468268; 联系电话：15762468268，问题类型：此工单为群障修复工单，根据群障全量闭环修复管理要求，为确保客户网络通畅，请装维人员跟进修复网络问题，谢谢！ 
 群障标题：公告。故障描述：南慈村自然村主叫号码：100860536.0;该号码仅供参考，请优先联系宽带账号。</t>
  </si>
  <si>
    <t>2025-01-08 18:18:11</t>
  </si>
  <si>
    <t>2025-01-08 18:18:52</t>
  </si>
  <si>
    <t>SD-851-321177-26910-20055</t>
  </si>
  <si>
    <t>SD-057-250108-598407-4938</t>
  </si>
  <si>
    <t>2025-01-08 18:06:24</t>
  </si>
  <si>
    <t>80+普通-普通区域-潍城区-润扬新城二期-18365689559-200M-业务受理宽带-次数0-202501080000610779</t>
  </si>
  <si>
    <t>202501080000610779</t>
  </si>
  <si>
    <t>202501080000610779# 宽带账号:18365689559; 联系电话：18365689559，问题类型：此工单为群障修复工单，根据群障全量闭环修复管理要求，为确保客户网络通畅，请装维人员跟进修复网络问题，谢谢！ 
 群障标题：公告。故障描述：潍坊潍城区润扬新城二期光缆故障，预估24小时恢复，请帮忙拦截,如有需要请联系片区装维师傅张传阳15706307885主叫号码：18365689559.0;该号码仅供参考，请优先联系宽带账号。</t>
  </si>
  <si>
    <t>2025-01-08 18:28:54</t>
  </si>
  <si>
    <t>2025-01-08 18:29:20</t>
  </si>
  <si>
    <t>SD-057-250108-425679-5305</t>
  </si>
  <si>
    <t>2025-01-08 18:46:26</t>
  </si>
  <si>
    <t>80+金卡-普通区域-寿光市-营里西黑社区-13791658084-1000M-业务受理宽带-次数0-202501080000636229</t>
  </si>
  <si>
    <t>202501080000636229</t>
  </si>
  <si>
    <t>202501080000636229# 宽带账号:13791658084; 联系电话：13791658084，问题类型：此工单为群障修复工单，根据群障全量闭环修复管理要求，为确保客户网络通畅，请装维人员跟进修复网络问题，谢谢！ 
 群障标题：公告。故障描述：潍坊寿光市营里西黑社区主缆故障，预估24小时恢复，请帮忙拦截。主叫号码：18366388858.0;该号码仅供参考，请优先联系宽带账号。</t>
  </si>
  <si>
    <t>2025-01-08 18:50:13</t>
  </si>
  <si>
    <t>2025-01-08 18:50:47</t>
  </si>
  <si>
    <t>SD-851-265161-19846-7431</t>
  </si>
  <si>
    <t>SD-057-250108-245701-4955</t>
  </si>
  <si>
    <t>2025-01-08 18:07:09</t>
  </si>
  <si>
    <t>80+普通-FTTR-普通区域-诸城市-红星家园B区-13561431627-1000M-业务受理宽带-次数0-202501080000611167</t>
  </si>
  <si>
    <t>202501080000611167</t>
  </si>
  <si>
    <t>202501080000611167# 宽带账号:13561431627; 联系电话：13561431627，问题类型：此工单为群障修复工单，根据群障全量闭环修复管理要求，为确保客户网络通畅，请装维人员跟进修复网络问题，谢谢！ 
 群障标题：公告。故障描述：潍坊诸城市红星家园B区光缆故障，预估24小时恢复，请帮忙拦截,如有需要请联系片区装维师傅于东升15706307980主叫号码：13791633139.0;该号码仅供参考，请优先联系宽带账号。</t>
  </si>
  <si>
    <t>2025-01-08 18:10:11</t>
  </si>
  <si>
    <t>2025-01-08 18:10:51</t>
  </si>
  <si>
    <t>SD-851-308968-307-13347</t>
  </si>
  <si>
    <t>SD-057-250108-760318-4928</t>
  </si>
  <si>
    <t>2025-01-08 18:05:10</t>
  </si>
  <si>
    <t>普通区域-坊子区-南流小庄子-18764679761-100M-宽带上网投诉-次数0-20250108180311X591300923</t>
  </si>
  <si>
    <t>20250108180311X591300923</t>
  </si>
  <si>
    <t xml:space="preserve">【农村网络投诉】流程受理流水号：20250108180148187646797611158505
客户号码:18764679761
客户姓名:宋**
投诉地市:潍坊
来话流水:2025010818013082720823047
宽带账号:18764679761
宽带账号归属地市:潍坊
宽带账号归属区县:坊子区
故障地址:潍坊坊子区坊安街办小庄子村小庄子村自然村南流小庄子村西北角6号箱（宋钦斌）*********
联系电话:18764679761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故障时间:2025-01-08 18:02:21
具体故障现象:光猫亮红灯，
客户其他诉求:
</t>
  </si>
  <si>
    <t>2025-01-08 18:08:46</t>
  </si>
  <si>
    <t>2025-01-08 18:09:12</t>
  </si>
  <si>
    <t>SD-851-269417-2209-17683</t>
  </si>
  <si>
    <t>SD-057-250108-105628-4975</t>
  </si>
  <si>
    <t>2025-01-08 18:09:16</t>
  </si>
  <si>
    <t>80+银卡-普通区域-奎文区-【潍柴】潍柴同乐园-13854497253-1000M-宽带延伸服务-次数0-202501080000611627</t>
  </si>
  <si>
    <t>202501080000611627</t>
  </si>
  <si>
    <t xml:space="preserve">202501080000611627#【已关注中国移动10086微信公众号】流程受理流水号：20250108180837138544972531160032
客户号码:13854497253
客户姓名:刘**
投诉地市:潍坊
来话流水:2025010818075274820882657
宽带账号:13854497253
宽带账号归属地市:潍坊
宽带账号归属区县:奎文区
故障地址:潍坊奎文区北苑街道潍州路【潍柴】潍柴同乐园新3#楼*********
联系电话:13854497253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故障时间:2025-01-08 18:07:04
具体故障现象:光信号红灯 插紧捋顺光纤线，重启未恢复 谢谢
</t>
  </si>
  <si>
    <t>2025-01-08 18:20:21</t>
  </si>
  <si>
    <t>2025-01-08 18:20:58</t>
  </si>
  <si>
    <t>SD-852-313485-1040-17402</t>
  </si>
  <si>
    <t>SD-057-250108-425638-3307</t>
  </si>
  <si>
    <t>2025-01-08 15:09:15</t>
  </si>
  <si>
    <t>FTTR-普通区域-寒亭区-欧洲小镇小区-18866722982-1000M-宽带上网投诉-次数0-202501080000445142</t>
  </si>
  <si>
    <t>202501080000445142</t>
  </si>
  <si>
    <t>202501080000445142#流程受理流水号：20250108150813188667229821111703
客户号码:18866722982
客户姓名:夏*
投诉地市:潍坊
来话流水:2025010815061559920827547
宽带账号:18866722982
宽带账号归属地市:潍坊
宽带账号归属区县:寒亭区
故障地址:潍坊寒亭区开元街道通亭街欧洲小镇小区东区11号楼*********
联系电话:18866722982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光功率:-6.42
故障大类:宽带/电视
故障细类:网速慢/上网掉线(专席)
携转原因:
故障时间:2025-01-08 15:08:27
具体故障现象:网速慢卡顿，
客户其他诉求:请协助处理，谢谢
;宽带小区$[欧洲小镇小区]$</t>
  </si>
  <si>
    <t>2025-01-08 15:11:45</t>
  </si>
  <si>
    <t>2025-01-08 15:13:31</t>
  </si>
  <si>
    <t>SD-851-340156-6896-3267</t>
  </si>
  <si>
    <t>SD-057-250108-437028-4937</t>
  </si>
  <si>
    <t>2025-01-08 18:06:20</t>
  </si>
  <si>
    <t>普通区域-高密市-立新嘉园-15966178899-200M-业务受理宽带-次数0-202501080000608605</t>
  </si>
  <si>
    <t>202501080000608605</t>
  </si>
  <si>
    <t>202501080000608605#【已关注中国移动10086微信公众号】 宽带账号:15966178899; 联系电话：15966178899，问题类型：此工单为群障修复工单，根据群障全量闭环修复管理要求，为确保客户网络通畅，请装维人员跟进修复网络问题，谢谢！ 
 群障标题：公告。故障描述：潍坊高密市立新嘉园光缆故障，预估24小时恢复，请帮忙拦截,如有需要请联系片区装维师傅贾鑫15706307327主叫号码：15966178899.0;该号码仅供参考，请优先联系宽带账号。</t>
  </si>
  <si>
    <t>2025-01-08 18:09:54</t>
  </si>
  <si>
    <t>2025-01-08 18:10:33</t>
  </si>
  <si>
    <t>SD-057-250109-123790-3325</t>
  </si>
  <si>
    <t>2025-01-09 14:48:24</t>
  </si>
  <si>
    <t>普通区域-诸城市-永和家园-15063621006-300M-宽带上网投诉-次数0-202501090000394471</t>
  </si>
  <si>
    <t>2025-01-10 08:00:00</t>
  </si>
  <si>
    <t>202501090000394471</t>
  </si>
  <si>
    <t xml:space="preserve">202501090000394471#流程受理流水号：20250109144715150636210061093912
客户号码:15063621006
客户姓名:鞠**
投诉地市:潍坊
来话流水:2025010914460810120807909
宽带账号:15063621006
宽带账号归属地市:潍坊
宽带账号归属区县:诸城市
故障地址:潍坊诸城市龙都街道大水泊村永和家园2号楼*********
联系电话:15063649678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光功率:-24.55
故障大类:宽带/电视
故障细类:宽带无法上网
携转原因:
故障时间:2025-01-09 14:48:00
具体故障现象:光猫亮红灯，
客户其他诉求:客户侧为质差终端，要求上门更换终端并一并处理故障问题。
</t>
  </si>
  <si>
    <t>2025-01-09 14:55:20</t>
  </si>
  <si>
    <t>2025-01-09 14:55:41</t>
  </si>
  <si>
    <t>SD-057-250109-058726-4260</t>
  </si>
  <si>
    <t>2025-01-09 16:45:48</t>
  </si>
  <si>
    <t>普通区域-高密市-小迟家自然村-15725642849-100M-魔百和投诉-次数0-202501090000493988</t>
  </si>
  <si>
    <t>2025-01-10 17:46:00</t>
  </si>
  <si>
    <t>202501090000493988</t>
  </si>
  <si>
    <t>202501090000493988#受理号码 : 15725642849客户姓名 : 张**号码归属地 : 潍坊高密 － 大牟家-片区用户品牌 : 神州行
客户来电反映之前在高密市大牟家营业厅花费150元购买中国移动禹路由器，购买时工作人员告知终生免费更换，现在路由器出现问题需要更换，建议客户到厅咨询，客户反映营业厅工作人员都更换了，要求查证回复处理，请协助处理，谢谢
联系人：先生，联系电话：15854464780，录音流水：2025010916354174720868652详见前工单202412100000311758</t>
  </si>
  <si>
    <t>2025-01-09 16:49:20</t>
  </si>
  <si>
    <t>家庭咨询-&gt;产品质量-&gt;互联网电视(移动高清)-&gt;全局流转-&gt;售后服务-&gt;路由器死机/损坏/设置错误-&gt;全局流转</t>
  </si>
  <si>
    <t>2025-01-09 16:49:49</t>
  </si>
  <si>
    <t>SD-057-250109-108594-4329</t>
  </si>
  <si>
    <t>2025-01-09 16:52:50</t>
  </si>
  <si>
    <t>【调研】-80+白金-普通区域-奎文区-博悦世家-13696365155-1000M-宽带上网投诉-次数0-202501090000497503</t>
  </si>
  <si>
    <t>2025-01-10 17:53:00</t>
  </si>
  <si>
    <t>202501090000497503</t>
  </si>
  <si>
    <t xml:space="preserve">202501090000497503#宽带账号：13696365155；宽带地址：潍坊奎文区北苑街道乐川街博悦世家6号楼******；客户来电反映移动高清无法观看，经查询客户侧为质差机顶盒，请协助上门更换设备并一并处理故障问题，谢谢！联系电话18866779566；联系人：***；来电流水：2025010916461380520813108 </t>
  </si>
  <si>
    <t>2025-01-09 17:06:52</t>
  </si>
  <si>
    <t>2025-01-09 17:07:17</t>
  </si>
  <si>
    <t>SD-851-294551-15372-25179</t>
  </si>
  <si>
    <t>SD-057-250109-167450-4387</t>
  </si>
  <si>
    <t>2025-01-09 16:59:10</t>
  </si>
  <si>
    <t>【重投】-【调研】-80+银卡-普通区域-奎文区-晨晟世纪城东区-18365610819-1000M-魔百和投诉-次数0-20250109165646X612560500</t>
  </si>
  <si>
    <t>2025-01-10 18:00:00</t>
  </si>
  <si>
    <t>20250109165646X612560500</t>
  </si>
  <si>
    <t>流程受理流水号：20250109165502183656108191126719
客户号码:18365610819
客户姓名:张*
投诉地市:潍坊
来话流水:2025010916542860420825135
宽带账号:18365610819
宽带账号归属地市:潍坊
宽带账号归属区县:奎文区
故障地址:潍坊奎文区北苑街道虞河路晨晟世纪城东区9号楼
联系电话:18653667558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光功率:-16.28
故障大类:宽带/电视
故障细类:移动高清电视故障(专席)
携转原因:
故障时间:2025-01-09 16:55:48
魔百和单播/组播:单播
具体故障现象:客户来电反映电视网络未连接，我处正常排障未恢复，请协助处理谢谢·
客户其他诉求:
魔百和单/组播：单播</t>
  </si>
  <si>
    <t>2025-01-09 17:09:17</t>
  </si>
  <si>
    <t>SD-851-326648-3108-19265</t>
  </si>
  <si>
    <t>2025-01-09 09:56:52</t>
  </si>
  <si>
    <t>普通区域-奎文区-李家社区-15053645530-200M-业务受理宽带-次数0-202501090000169318 一级督办</t>
  </si>
  <si>
    <t>2025-01-10 09:57:00</t>
  </si>
  <si>
    <t>202501090000169318</t>
  </si>
  <si>
    <t>2025-01-09 09:58:29</t>
  </si>
  <si>
    <t>2025-01-09 10:00:03</t>
  </si>
  <si>
    <t>SD-057-250109-908143-878</t>
  </si>
  <si>
    <t>2025-01-09 09:56:24</t>
  </si>
  <si>
    <t>普通区域-安丘市-青云瑞景园(含锦绣上河园)-15954436205-200M-业务受理宽带-次数0-202501090000169892</t>
  </si>
  <si>
    <t>202501090000169892</t>
  </si>
  <si>
    <t>202501090000169892#【已关注中国移动10086微信公众号】 宽带账号:15954436205; 联系电话：15954436205，问题类型：此工单为群障修复工单，根据群障全量闭环修复管理要求，为确保客户网络通畅，请装维人员跟进修复网络问题，谢谢！ 
 群障标题：公告。故障描述：潍坊安丘市青云瑞景园(含锦绣上河园)光缆故障，预估24小时恢复，请帮忙拦截,如有需要请联系片区装维师傅刘彤彤15706307065主叫号码：15954436205.0;该号码仅供参考，请优先联系宽带账号。</t>
  </si>
  <si>
    <t>2025-01-09 10:05:59</t>
  </si>
  <si>
    <t>2025-01-09 10:06:40</t>
  </si>
  <si>
    <t>SD-057-250109-910654-761</t>
  </si>
  <si>
    <t>2025-01-09 09:44:17</t>
  </si>
  <si>
    <t>普通区域-寿光市-顶盖-13793656499-300M-宽带上网投诉-次数0-20250109094231X951890328</t>
  </si>
  <si>
    <t>20250109094231X951890328</t>
  </si>
  <si>
    <t xml:space="preserve">【农村网络投诉】流程受理流水号：20250109093850137936564991019554
客户号码:13793656499
客户姓名:刘**
投诉地市:潍坊
来话流水:2025010909381020220822399
宽带账号:13793656499
宽带账号归属地市:潍坊
宽带账号归属区县:寿光市
故障地址:潍坊寿光市古城顶盖村顶盖顶盖村3号箱*********
联系电话:13793656499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故障时间:2025-01-09 09:41:53
具体故障现象:光猫亮红灯，
客户其他诉求:
</t>
  </si>
  <si>
    <t>2025-01-09 09:46:30</t>
  </si>
  <si>
    <t>2025-01-09 09:47:01</t>
  </si>
  <si>
    <t>SD-057-250109-659072-3254</t>
  </si>
  <si>
    <t>2025-01-09 14:40:19</t>
  </si>
  <si>
    <t>80+普通-普通区域-安丘市-大盛村自然村-13573672263-300M-宽带延伸服务-次数0-202501090000386408</t>
  </si>
  <si>
    <t>2025-01-10 00:00:00</t>
  </si>
  <si>
    <t>202501090000386408</t>
  </si>
  <si>
    <t xml:space="preserve">202501090000386408#【已关注中国移动10086微信公众号】流程受理流水号：20250109143840135736722631091814
客户号码:13573672263
客户姓名:张**
投诉地市:潍坊
来话流水:2025010914345136520845693
宽带账号:13573672263
宽带账号归属地市:潍坊
宽带账号归属区县:安丘市
故障地址:潍坊安丘市大盛镇大盛村大盛沿街1号箱光军建材0号楼*********
联系电话:13573672263
联系人:先生/女士
工单紧急程度:一般
是否有升级投诉倾向:否
是否重复投诉:否
是否携转意向:否
是否投诉倾向:否
是否智能网关:智能网关
当前是否在线:是
接入方式:FTTH
是否质差终端:无质差信息
光功率:-16.03
故障大类:宽带/电视
故障细类:宽带延伸服务
携转原因:
故障时间:2025-01-09 14:38:58
具体故障现象:调测其它设备，客户称3个月前有营业厅人员上门给其免费更换了机顶盒并承诺赠送一个遥控器，至今没有赠送，现在遥控机已损坏。
</t>
  </si>
  <si>
    <t>2025-01-09 14:47:19</t>
  </si>
  <si>
    <t>2025-01-09 14:48:54</t>
  </si>
  <si>
    <t>SD-057-250109-324856-2936</t>
  </si>
  <si>
    <t>2025-01-09 14:00:50</t>
  </si>
  <si>
    <t>普通区域-青州市-博慧园小区-17852468771-200M-宽带上网投诉-次数0-202501090000356470</t>
  </si>
  <si>
    <t>2025-01-10 13:00:00</t>
  </si>
  <si>
    <t>202501090000356470</t>
  </si>
  <si>
    <t>202501090000356470#客户来电反映宽带无法上网，无法配合线上排障，要求上门服务，请协助处理，谢谢！联系电话：17852468771；联系人：先生；来电流水：2025010913590850120874487</t>
  </si>
  <si>
    <t>2025-01-09 14:10:54</t>
  </si>
  <si>
    <t>2025-01-09 14:11:32</t>
  </si>
  <si>
    <t>SD-057-250109-843796-3000</t>
  </si>
  <si>
    <t>2025-01-09 14:07:22</t>
  </si>
  <si>
    <t>普通区域-昌邑市-前谢家营自然村-15762579826-500M-宽带上网投诉-次数0-202501090000360592</t>
  </si>
  <si>
    <t>202501090000360592</t>
  </si>
  <si>
    <t>202501090000360592#宽带账号：15762579826；宽带地址：潍坊昌邑市流河镇谢家营村前谢家营自然村11号箱*********；客户来电反映宽带/移动高清无法连网/客户不配合排障，要求上门，请协助处理，谢谢！！来电流水2025010914014981120805946，联系电话18863680102</t>
  </si>
  <si>
    <t>2025-01-09 14:11:23</t>
  </si>
  <si>
    <t>2025-01-09 14:12:06</t>
  </si>
  <si>
    <t>2025-01-09 11:36:26</t>
  </si>
  <si>
    <t>普通区域-高密市-西李家苓芝-13854437718-100M-宽带上网投诉-次数0-202501090000268379 一级督办</t>
  </si>
  <si>
    <t>2025-01-10 12:37:00</t>
  </si>
  <si>
    <t>202501090000268379</t>
  </si>
  <si>
    <t>2025-01-09 11:42:31</t>
  </si>
  <si>
    <t>2025-01-09 11:42:58</t>
  </si>
  <si>
    <t>SD-057-250109-815029-2512</t>
  </si>
  <si>
    <t>2025-01-09 13:06:59</t>
  </si>
  <si>
    <t>普通区域-高密市-兰亭御墅-15063602128-100M-业务受理宽带-次数0-202501090000326049</t>
  </si>
  <si>
    <t>2025-01-10 12:00:00</t>
  </si>
  <si>
    <t>202501090000326049</t>
  </si>
  <si>
    <t>202501090000326049# 宽带账号:15063602128; 联系电话：15063602128，问题类型：此工单为群障修复工单，根据群障全量闭环修复管理要求，为确保客户网络通畅，请装维人员跟进修复网络问题，谢谢！ 
 群障标题：公告。故障描述：潍坊高密市兰亭御墅主缆故障，预估24小时恢复，请帮忙拦截。主叫号码：15053686818.0;该号码仅供参考，请优先联系宽带账号。</t>
  </si>
  <si>
    <t>2025-01-09 13:16:32</t>
  </si>
  <si>
    <t>SD-057-250109-029146-2588</t>
  </si>
  <si>
    <t>2025-01-09 13:18:23</t>
  </si>
  <si>
    <t>【追1】普通区域--null--宽带上网投诉-次数0-20250109110213X733818934</t>
  </si>
  <si>
    <t>20250109110213X733818934</t>
  </si>
  <si>
    <t xml:space="preserve">手机号码：15762491768，【问题描述】客户来电对于 预约的宽带，安装师傅上门告知没有端口 表示不满流程（规定）表示不满。已向客户分析解释，客户不认可，要求给予查询处理。联系人：先生/女士，联系电话：15762491768，流水号：2025010910561406020881402。
流程受理流水号：20250109105513157624917681042001
受理明细:531920062399999999
4G套餐名称:预付费山东骑士卡69
是否下发过短信提醒:否
前期有无退费记录:否
是否解释无法退费:否
是否到厅:否
</t>
  </si>
  <si>
    <t>2025-01-09 15:26:02</t>
  </si>
  <si>
    <t>家庭业务-&gt;业务营销-&gt;家庭宽带-&gt;全局流转-&gt;办理规范-&gt;办理不成功-&gt;全局流转</t>
  </si>
  <si>
    <t>SD-057-250109-469702-2543</t>
  </si>
  <si>
    <t>2025-01-09 13:11:32</t>
  </si>
  <si>
    <t>【调研】-普通区域-坊子区-鲁商首府-13953605730-1000M-魔百和投诉-次数0-20250109131051X451904311</t>
  </si>
  <si>
    <t>20250109131051X451904311</t>
  </si>
  <si>
    <t>流程受理流水号：20250109130933139536057301073238
客户号码:13953605730
客户姓名:董*
投诉地市:潍坊
来话流水:2025010913080951820822863
宽带账号:13953605730
宽带账号归属地市:潍坊
宽带账号归属区县:坊子区
故障地址:潍坊坊子区坊子新区凤凰街鲁商首府3号楼*********
联系电话:13953605730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故障细类:移动高清电视故障
携转原因:
故障时间:2025-01-09 13:09:45
魔百和单播/组播:组播
具体故障现象:13953605730用户来电反映本机号码移动高清总是自动断电，要求维修，联系本机
潍坊市坊子区坊子新区凤凰街鲁商首府*号楼*********
客户其他诉求:
魔百和单/组播：组播</t>
  </si>
  <si>
    <t>2025-01-09 13:13:10</t>
  </si>
  <si>
    <t>2025-01-09 13:18:19</t>
  </si>
  <si>
    <t>SD-851-312571-10599-13758</t>
  </si>
  <si>
    <t>SD-057-250109-270963-2528</t>
  </si>
  <si>
    <t>2025-01-09 13:10:12</t>
  </si>
  <si>
    <t>【重投】-【调研】-普通区域-寿光市-东付社区-15964909688-1000M-宽带上网投诉-次数0-202501090000325892</t>
  </si>
  <si>
    <t>202501090000325892</t>
  </si>
  <si>
    <t xml:space="preserve">202501090000325892#客户来电反映宽带/网速慢，要求维修师傅上门测速要求维修人员上门维修，请尽快协助处理，谢谢  联系人：女士 联系电话：本机 流水：2025010913065466420813783
</t>
  </si>
  <si>
    <t>2025-01-09 13:13:31</t>
  </si>
  <si>
    <t>2025-01-09 13:13:47</t>
  </si>
  <si>
    <t>SD-851-272300-2249-18889</t>
  </si>
  <si>
    <t>SD-057-250109-924157-3326</t>
  </si>
  <si>
    <t>2025-01-09 14:48:27</t>
  </si>
  <si>
    <t>80+金卡-普通区域-高密市-西隅自然村-13455682123-200M-宽带上网投诉-次数0-202501090000391354</t>
  </si>
  <si>
    <t>2025-01-10 15:49:00</t>
  </si>
  <si>
    <t>202501090000391354</t>
  </si>
  <si>
    <t xml:space="preserve">202501090000391354#13455682123客户反映电视无法观看，提示无信号，线上排障客户不会操作，请协助处理。谢谢  联系人：先生 联系电话：本机 流水：2025010914424663320859387
</t>
  </si>
  <si>
    <t>2025-01-09 14:51:33</t>
  </si>
  <si>
    <t>2025-01-09 14:55:34</t>
  </si>
  <si>
    <t>SD-057-250109-692754-4220</t>
  </si>
  <si>
    <t>2025-01-09 16:41:24</t>
  </si>
  <si>
    <t>【调研】-(目标)普通区域-奎文区-大有公馆三期-13606361828-200M-魔百和投诉-次数0-20250109163910X950534680</t>
  </si>
  <si>
    <t>2025-01-10 17:42:00</t>
  </si>
  <si>
    <t>20250109163910X950534680</t>
  </si>
  <si>
    <t>流程受理流水号：20250109163826136063618281122343
客户号码:13606361828
客户姓名:林**
投诉地市:潍坊
来话流水:2025010916371674120890493
宽带账号:13606361828
宽带账号归属地市:潍坊
宽带账号归属区县:奎文区
故障地址:潍坊奎文区广文街道虞河路大有公馆三期36号楼*********
联系电话:13606361828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光功率:-7.90
故障大类:宽带/电视
故障细类:移动高清电视故障(专席)
携转原因:
故障时间:2025-01-09 16:38:38
魔百和单播/组播:组播
具体故障现象:电视提示网络类错误，客户来电反映移动高清电视无法观看， 我处正常排查未恢复，请协助处理谢谢
客户其他诉求:
魔百和单/组播：组播</t>
  </si>
  <si>
    <t>2025-01-09 16:42:52</t>
  </si>
  <si>
    <t>2025-01-09 16:43:08</t>
  </si>
  <si>
    <t>SD-057-250109-257340-4345</t>
  </si>
  <si>
    <t>2025-01-09 16:55:04</t>
  </si>
  <si>
    <t>80+银卡-普通区域--null-18363684678-宽带上网投诉-次数0-202501090000505047</t>
  </si>
  <si>
    <t>2025-01-10 16:56:00</t>
  </si>
  <si>
    <t>202501090000505047</t>
  </si>
  <si>
    <t>202501090000505047#流程受理流水号：20250109165420183636846781126545
客户号码:18363684678
客户姓名:赵*
投诉地市:潍坊
来话流水:2025010916534258120814612
宽带账号:18363684678
账号归属区县:高密交通营业厅
联系电话:18363684678
联系人:先生/女士
宽带地址:潍坊
工单紧急程度:一般
是否投诉倾向:否
是否重复投诉:否
是否携转意向:否
是否有升级投诉倾向:否
*业务名称:业务融合开机流程宽带
投诉内容:手机号码：18363684678，【问题描述】客户已办理宽带业务，有开通单，要求装维尽快联系上门，请处理，谢谢。联系电话：18363684678，联系人：先生/女士，录音流水号：2025010916534258120814612。受理明细：531920062399999999。
在途开通单信息：536250109194148890，18363684678，2025-01-09 16:49:16，业务融合开机流程宽带，处理中，手写判断和地址录入
是否到厅:否
业务名称:业务融合开机流程宽带
;宽带小区$[null]$</t>
  </si>
  <si>
    <t>SD-057-250109-985743-4379</t>
  </si>
  <si>
    <t>2025-01-09 16:57:35</t>
  </si>
  <si>
    <t>普通区域-寿光市-安家-15095135161-300M-宽带上网投诉-次数0-202501090000506153</t>
  </si>
  <si>
    <t>2025-01-10 17:58:00</t>
  </si>
  <si>
    <t>202501090000506153</t>
  </si>
  <si>
    <t>202501090000506153#受理号码 : 15095135161客户姓名 : 安**号码归属地 : 潍坊寿光 － 寿光-纪台-片区用户品牌 : 全球通
客户来电反映，宽带无法使用，不方便配合排查，请协助处理，谢谢！
联系人：先生  联系电话：15095135161   宽带地址：潍坊寿光市纪台镇安家村安家安家村26号箱*********  电话流水：2025010916542359920823982</t>
  </si>
  <si>
    <t>2025-01-09 17:01:25</t>
  </si>
  <si>
    <t>2025-01-09 17:24:15</t>
  </si>
  <si>
    <t>SD-057-250109-596724-838</t>
  </si>
  <si>
    <t>2025-01-09 09:50:40</t>
  </si>
  <si>
    <t>普通区域-潍城区-望留孙家楼区-15288994156-100M-宽带上网投诉-次数0-20250109094951X391824762</t>
  </si>
  <si>
    <t>2025-01-10 10:51:00</t>
  </si>
  <si>
    <t>20250109094951X391824762</t>
  </si>
  <si>
    <t xml:space="preserve">【农村网络投诉】流程受理流水号：20250109094913152889941561022517
客户号码:15288994156
客户姓名:孙**
投诉地市:潍坊
来话流水:2025010909453612520827284
宽带账号:15288994156
宽带账号归属地市:潍坊
宽带账号归属区县:潍城区
故障地址:潍坊潍城区望留街道孙家村望留孙家楼区3号楼*********
联系电话:15288994156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故障细类:宽带无法上网(专席)
携转原因:
故障时间:2025-01-09 09:49:02
具体故障现象:光猫灯正常但电脑手机无法上网，
客户其他诉求:
</t>
  </si>
  <si>
    <t>2025-01-09 09:58:53</t>
  </si>
  <si>
    <t>2025-01-09 09:59:41</t>
  </si>
  <si>
    <t>SD-057-250109-694837-3272</t>
  </si>
  <si>
    <t>2025-01-09 14:43:17</t>
  </si>
  <si>
    <t>80+金卡-普通区域-潍城区-文家自然村-15866157781-1000M-宽带上网投诉-次数0-202501090000388448</t>
  </si>
  <si>
    <t>202501090000388448</t>
  </si>
  <si>
    <t xml:space="preserve">202501090000388448#【已关注中国移动10086微信公众号】流程受理流水号：20250109144212158661577811092644
客户号码:15866157781
客户姓名:杨*
投诉地市:潍坊
来话流水:2025010914415958620848047
宽带账号:15866157781
宽带账号归属地市:潍坊
宽带账号归属区县:潍城区
故障地址:潍坊潍城区于河街道文家文家自然村潍城于河文家村2017年7月扩容11#文勇柱房屋东墙pos001-1:8*********
联系电话:15866157781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故障时间:2025-01-09 14:42:30
具体故障现象:提示网络无法连接，
客户其他诉求:客户侧为质差终端，要求上门更换终端并一并处理故障问题。
</t>
  </si>
  <si>
    <t>2025-01-09 14:49:13</t>
  </si>
  <si>
    <t>SD-851-240514-26039-4855</t>
  </si>
  <si>
    <t>SD-057-250109-037259-3960</t>
  </si>
  <si>
    <t>2025-01-09 16:11:24</t>
  </si>
  <si>
    <t>普通区域-寿光市-北关沿街-17560695557-300M-宽带上网投诉-次数0-202501090000468148</t>
  </si>
  <si>
    <t>2025-01-10 17:12:00</t>
  </si>
  <si>
    <t>202501090000468148</t>
  </si>
  <si>
    <t>202501090000468148#流程受理流水号：20250109160850175606955571114628
客户号码:17560695557
客户姓名:刘*
投诉地市:潍坊
来话流水:2025010915584136620851983
宽带账号:17560695557
账号归属区县:寿光-台头网格-铁通大众直销
联系电话:18863675550
联系人:先生/女士
宽带地址:潍坊
工单紧急程度:非常紧急
是否投诉倾向:否
是否重复投诉:否
是否携转意向:否
是否有升级投诉倾向:否
*业务名称:业务融合开机流程小微宽带
投诉内容:手机号码：17560695557，【问题描述】客户已办理宽带业务，有开通单，现一直未安装，要求装维尽快联系上门，请处理，谢谢。联系电话：18863675550，联系人：先生/女士，录音流水号：2025010915584136620851983。
在途开通单信息：536250106232020086，17560695557，2025-01-06 17:21:01，业务融合开机流程小微宽带，处理中，施工预约
是否到厅:否
业务名称:业务融合开机流程小微宽带
;宽带小区$[北关沿街]$</t>
  </si>
  <si>
    <t>2025-01-09 16:12:58</t>
  </si>
  <si>
    <t>2025-01-09 16:13:19</t>
  </si>
  <si>
    <t>SD-851-252101-15680-2512</t>
  </si>
  <si>
    <t>SD-057-250109-904126-4366</t>
  </si>
  <si>
    <t>2025-01-09 16:56:23</t>
  </si>
  <si>
    <t>普通区域-坊子区-龙凤花园-13780822500-10M-业务受理宽带-次数0-202501090000507542</t>
  </si>
  <si>
    <t>2025-01-10 16:57:00</t>
  </si>
  <si>
    <t>202501090000507542</t>
  </si>
  <si>
    <t>202501090000507542#【已关注中国移动10086微信公众号】 宽带账号:13780822500; 联系电话：13780822500，问题类型：此工单为群障修复工单，根据群障全量闭环修复管理要求，为确保客户网络通畅，请装维人员跟进修复网络问题，谢谢！ 
 群障标题：公告。故障描述：潍坊坊子区龙凤花园光缆故障，预估24小时恢复，请帮忙拦截,如有需要请联系片区装维师傅张严15706307264主叫号码：13780822500.0;该号码仅供参考，请优先联系宽带账号。</t>
  </si>
  <si>
    <t>2025-01-09 16:59:46</t>
  </si>
  <si>
    <t>2025-01-09 17:00:10</t>
  </si>
  <si>
    <t>SD-057-250109-581934-4378</t>
  </si>
  <si>
    <t>2025-01-09 16:57:24</t>
  </si>
  <si>
    <t>普通区域-寿光市-广二村自然村-15615862995-500M-宽带上网投诉-次数0-202501090000504134</t>
  </si>
  <si>
    <t>202501090000504134</t>
  </si>
  <si>
    <t xml:space="preserve">202501090000504134#宽带账号：15615862995；宽带地址：潍坊寿光市上口镇广二村广二村自然村；客户来电反映宽带无法上网移动高清电视无法观看，客户无法配合线上指导，要求师傅上门，请协助处理，谢谢！联系电话：15615862995（13280148479）；联系人：先生；来电流水：2025010916512383820883659。 
</t>
  </si>
  <si>
    <t>2025-01-09 17:01:04</t>
  </si>
  <si>
    <t>2025-01-09 17:01:35</t>
  </si>
  <si>
    <t>SD-851-270240-17690-29363</t>
  </si>
  <si>
    <t>SD-057-250109-247380-4320</t>
  </si>
  <si>
    <t>2025-01-09 16:51:48</t>
  </si>
  <si>
    <t>80+白金-FTTR-普通区域-昌乐县-幸福小区-18264645533-1000M-宽带上网投诉-次数0-202501090000500561</t>
  </si>
  <si>
    <t>2025-01-10 17:52:00</t>
  </si>
  <si>
    <t>202501090000500561</t>
  </si>
  <si>
    <t>202501090000500561#流程受理流水号：20250109164738182646455331124799
客户号码:18264645533
客户姓名:刘*
投诉地市:潍坊
来话流水:2025010916464576020820558
宽带账号:18264645533
宽带账号归属地市:潍坊
宽带账号归属区县:昌乐县
故障地址:潍坊昌乐县宝城街道宝昌路幸福小区车站村3#*********
联系电话:18264645533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光功率:-18.26
故障大类:宽带/电视
故障细类:宽带无法上网(专席)
携转原因:
故障时间:2025-01-09 16:44:43
具体故障现象:无法上网
客户其他诉求:
;宽带小区$[幸福小区]$</t>
  </si>
  <si>
    <t>2025-01-09 16:54:41</t>
  </si>
  <si>
    <t>2025-01-09 16:55:39</t>
  </si>
  <si>
    <t>SD-851-248739-9144-15167</t>
  </si>
  <si>
    <t>SD-057-250109-932605-2981</t>
  </si>
  <si>
    <t>2025-01-09 14:06:22</t>
  </si>
  <si>
    <t>【调研】-普通区域-高密市-刘家苓芝-13361577811-1000M-宽带上网投诉-次数0-202501090000362301</t>
  </si>
  <si>
    <t>202501090000362301</t>
  </si>
  <si>
    <t>202501090000362301#流程受理流水号：20250109140526133615778111083883
客户号码:13361577811
客户姓名:王**
投诉地市:潍坊
来话流水:2025010914014104220804166
宽带账号:13361577811
账号归属区县:高密-专卖店014-高密市新诺通讯经营部（社区）
联系电话:13361577811
联系人:先生/女士
宽带地址:潍坊
工单紧急程度:非常紧急
是否投诉倾向:否
是否重复投诉:否
是否携转意向:否
是否有升级投诉倾向:否
*业务名称:业务融合开机流程宽带
投诉内容:手机号码：13361577811，【问题描述】客户已办理宽带业务，有开通单，要求装维尽快联系上门，请处理，谢谢。联系电话：13361577811，联系人：先生/女士，录音流水号：2025010914014104220804166。受理明细：531920062399999999。
在途开通单信息：536250105660129718，13361577811，2025-01-05 11:23:48，业务融合开机流程宽带，处理中，装维选址
是否到厅:否
业务名称:业务融合开机流程宽带
;宽带小区$[刘家苓芝]$</t>
  </si>
  <si>
    <t>2025-01-09 14:11:39</t>
  </si>
  <si>
    <t>2025-01-09 14:12:01</t>
  </si>
  <si>
    <t>SD-851-269897-3682-19440</t>
  </si>
  <si>
    <t>SD-057-250109-714928-1170</t>
  </si>
  <si>
    <t>2025-01-09 10:28:34</t>
  </si>
  <si>
    <t>【调研】-普通区域-奎文区-潍京小区二期-17660728888-300M-宽带上网投诉-次数0-202501090000198054</t>
  </si>
  <si>
    <t>202501090000198054</t>
  </si>
  <si>
    <t>202501090000198054#受理号码 : 17660728888客户姓名 : 张**号码归属地 : 潍坊奎文 － 奎文四平路营业厅用户品牌 : 全球通
客户来电反映：电视无法观看，按口径排障未恢复，请协助处理，谢谢！
联系电话：17660728888 联系人：先生 宽带地址：潍坊奎文区广文街道院校街潍京小区二期9号楼 来电流水：2025010910205658420849692</t>
  </si>
  <si>
    <t>2025-01-09 10:41:00</t>
  </si>
  <si>
    <t>2025-01-09 10:41:48</t>
  </si>
  <si>
    <t>2025-01-09 09:06:57</t>
  </si>
  <si>
    <t>【调研】-80+普通-普通区域-潍城区-瑞景嘉苑-13792686083-300M-业务受理宽带-次数0-202501090000121747 一级督办</t>
  </si>
  <si>
    <t>202501090000121747</t>
  </si>
  <si>
    <t>2025-01-09 09:09:59</t>
  </si>
  <si>
    <t>SD-057-250109-173089-775</t>
  </si>
  <si>
    <t>2025-01-09 09:45:09</t>
  </si>
  <si>
    <t>FTTR-普通区域-昌邑市-刘家道照自然村-13583641617-1000M-宽带上网投诉-次数0-202501090000155121</t>
  </si>
  <si>
    <t>202501090000155121</t>
  </si>
  <si>
    <t>202501090000155121#客户来电反映宽带网络机顶盒无法观看，线上排障未恢复，请协助处理，谢谢, 
联系电话：本机，联系人：先生，流水： 2025010909421362720879264</t>
  </si>
  <si>
    <t>2025-01-09 09:50:51</t>
  </si>
  <si>
    <t>2025-01-09 09:51:14</t>
  </si>
  <si>
    <t>SD-851-269376-1912-23138</t>
  </si>
  <si>
    <t>SD-057-250109-217439-3978</t>
  </si>
  <si>
    <t>2025-01-09 16:14:15</t>
  </si>
  <si>
    <t>80+金卡-普通区域-安丘市-大近戈便民市场-13869643282-1000M-宽带上网投诉-次数0-20250109161300X380752455</t>
  </si>
  <si>
    <t>2025-01-10 17:15:00</t>
  </si>
  <si>
    <t>20250109161300X380752455</t>
  </si>
  <si>
    <t xml:space="preserve">流程受理流水号：20250109160743138696432821114338
客户号码:13869643282
客户姓名:梁**
投诉地市:潍坊
来话流水:2025010916042663220833133
宽带账号:13869643282
宽带账号归属地市:潍坊
宽带账号归属区县:安丘市
故障地址:潍坊安丘市兴安街道大近戈西城公馆小区北门沿街商铺聚缘堂
联系电话:13869643282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光功率:-10.06
故障大类:宽带/电视
故障细类:网速慢/上网掉线(专席)
携转原因:
故障时间:2025-01-09 16:08:04
具体故障现象:家庭WiFi信号弱，要求把路由器在弱电箱内移出来，客户要求记录反馈，请尽快给其联系，谢谢;
客户其他诉求:
</t>
  </si>
  <si>
    <t>2025-01-09 16:16:18</t>
  </si>
  <si>
    <t>2025-01-09 16:16:31</t>
  </si>
  <si>
    <t>SD-852-250602-656-691</t>
  </si>
  <si>
    <t>SD-057-250109-921076-4023</t>
  </si>
  <si>
    <t>2025-01-09 16:19:41</t>
  </si>
  <si>
    <t>【调研】-80+银卡-普通区域-奎文区-金都时代新城-18853609931-300M-宽带上网投诉-次数0-202501090000475834</t>
  </si>
  <si>
    <t>2025-01-10 17:20:00</t>
  </si>
  <si>
    <t>202501090000475834</t>
  </si>
  <si>
    <t>202501090000475834#流程受理流水号：20250109161914188536099311117389
客户号码:18853609931
客户姓名:刘**
投诉地市:潍坊
来话流水:2025010916184240820833779
宽带账号:18853609931
宽带账号归属地市:潍坊
宽带账号归属区县:奎文区
故障地址:潍坊奎文区北苑街道北宫街金都时代新城58号楼*********
联系电话:18853609931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故障时间:2025-01-09 16:19:26
具体故障现象:打不开网页，
客户其他诉求:
;宽带小区$[金都时代新城]$</t>
  </si>
  <si>
    <t>2025-01-09 16:23:04</t>
  </si>
  <si>
    <t>2025-01-09 16:25:27</t>
  </si>
  <si>
    <t>SD-851-286165-17417-9825</t>
  </si>
  <si>
    <t>SD-057-250109-650497-4390</t>
  </si>
  <si>
    <t>2025-01-09 16:59:28</t>
  </si>
  <si>
    <t>【调研】-(目标)普通区域-潍城区-金碧广场二期-15965089753-300M-宽带上网投诉-次数0-202501090000510061</t>
  </si>
  <si>
    <t>202501090000510061</t>
  </si>
  <si>
    <t>202501090000510061#流程受理流水号：20250109165818159650897531127559
客户号码:15965089753
客户姓名:于**
投诉地市:潍坊
来话流水:2025010916525865920804738
宽带账号:15965089753
宽带账号归属地市:潍坊
宽带账号归属区县:潍城区
故障地址:潍坊潍城区北关街道月河路庄家片区盛基金碧广场20号楼*********
联系电话:13863688643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光功率:-17.95
故障大类:宽带/电视
故障细类:宽带无法上网(专席)
携转原因:
故障时间:2025-01-09 17:05:06
具体故障现象:提示网络无法连接，路由器连接光猫指示灯不亮，换网口未解决，请处理，谢谢
客户其他诉求:
;宽带小区$[金碧广场二期]$</t>
  </si>
  <si>
    <t>2025-01-09 17:01:12</t>
  </si>
  <si>
    <t>2025-01-09 17:01:42</t>
  </si>
  <si>
    <t>SD-057-250109-062791-3666</t>
  </si>
  <si>
    <t>2025-01-09 15:36:05</t>
  </si>
  <si>
    <t>80+普通-普通区域-临朐县-颜家洼泥沟安置区-15965078444-500M-业务受理宽带-次数0-202501090000435105</t>
  </si>
  <si>
    <t>202501090000435105</t>
  </si>
  <si>
    <t>202501090000435105#【已关注中国移动10086微信公众号】 宽带账号:15965078444; 联系电话：15965078444，问题类型：此工单为群障修复工单，根据群障全量闭环修复管理要求，为确保客户网络通畅，请装维人员跟进修复网络问题，谢谢！ 
 群障标题：公告。故障描述：潍坊临朐县颜家洼泥沟安置区光缆故障，预估24小时恢复，请帮忙拦截,如有需要请联系片区装维师傅张继凯15253652824主叫号码：15169465588.0;该号码仅供参考，请优先联系宽带账号。</t>
  </si>
  <si>
    <t>2025-01-09 15:41:43</t>
  </si>
  <si>
    <t>SD-057-250109-695870-482</t>
  </si>
  <si>
    <t>2025-01-09 09:09:53</t>
  </si>
  <si>
    <t>80+白金-普通区域-诸城市-家和花园-15965043085-1000M-宽带上网投诉-次数0-202501090000124258</t>
  </si>
  <si>
    <t>202501090000124258</t>
  </si>
  <si>
    <t xml:space="preserve">202501090000124258#宽带账号：15965043085 ；宽带地址：潍坊诸城市密州街道东武街家和花园5号楼********* ；客户来电反映  网速慢  ，线上指导无法配合操作要求上门处理
联系电话：15965043085  ；联系人：先生  ；来电流水： 2025010909070395920895668
2025010909070395920895668
</t>
  </si>
  <si>
    <t>2025-01-09 09:13:01</t>
  </si>
  <si>
    <t>2025-01-09 09:14:45</t>
  </si>
  <si>
    <t>SD-851-327880-20912-7383</t>
  </si>
  <si>
    <t>SD-057-250109-064523-402</t>
  </si>
  <si>
    <t>2025-01-09 09:02:09</t>
  </si>
  <si>
    <t>普通区域-诸城市-东坡小区.环翠区-19577758130-300M-宽带上网投诉-次数0-202501090000116231</t>
  </si>
  <si>
    <t>202501090000116231</t>
  </si>
  <si>
    <t>202501090000116231#19577758130客户来电反映电视无法正常使用，家中老人，无法提供具体情况，请尽快协助处理，谢谢  联系人：先生 联系电话： 19577758130  流水：2025010908585781920899413</t>
  </si>
  <si>
    <t>2025-01-09 09:03:57</t>
  </si>
  <si>
    <t>2025-01-09 09:04:23</t>
  </si>
  <si>
    <t>SD-057-250109-651974-1511</t>
  </si>
  <si>
    <t>2025-01-09 11:04:44</t>
  </si>
  <si>
    <t>【调研】-80+普通-普通区域-诸城市-枫香小镇-13290158817-1000M-魔百和投诉-次数0-202501090000237771</t>
  </si>
  <si>
    <t>202501090000237771</t>
  </si>
  <si>
    <t>202501090000237771#流程受理流水号：20250109110257132901588171044245
客户号码:13290158817
客户姓名:韩*
投诉地市:潍坊
来话流水:2025010911005066220851182
宽带账号:13290158817
宽带账号归属地市:潍坊
宽带账号归属区县:诸城市
故障地址:潍坊诸城市密州街道南外环枫香小镇二期25号楼*********
联系电话:13290158817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光功率:-17.39
故障大类:宽带/电视
故障细类:移动高清电视故障(专席)
携转原因:
故障时间:2025-01-09 11:05:20
魔百和单播/组播:组播
具体故障现象:电视提示网络类错误，
客户其他诉求:
魔百和单/组播：组播;宽带小区$[枫香小镇]$</t>
  </si>
  <si>
    <t>2025-01-09 11:07:31</t>
  </si>
  <si>
    <t>2025-01-09 11:08:10</t>
  </si>
  <si>
    <t>SD-057-250109-647385-777</t>
  </si>
  <si>
    <t>2025-01-09 09:45:54</t>
  </si>
  <si>
    <t>【调研】-(目标)普通区域-诸城市-龙都现代城二期-13583670107-100M-宽带上网投诉-次数0-202501090000158705</t>
  </si>
  <si>
    <t>2025-01-10 10:46:00</t>
  </si>
  <si>
    <t>202501090000158705</t>
  </si>
  <si>
    <t>202501090000158705#【已关注中国移动10086微信公众号】流程受理流水号：20250109094354135836701071021055
客户号码:13583670107
客户姓名:刘**
投诉地市:潍坊
来话流水:2025010909431761920894635
宽带账号:13583670107
宽带账号归属地市:潍坊
宽带账号归属区县:诸城市
故障地址:潍坊诸城市龙都街道龙都街龙都现代城
联系电话:13583670107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光功率:-16.05
故障大类:宽带/电视
故障细类:网速慢/上网掉线(专席)
携转原因:
故障时间:2025-01-09 09:44:14
具体故障现象:频繁掉线，客户来电反映宽带无法上网，我处正常排障未恢复，请协助处理，谢谢
客户其他诉求:
;宽带小区$[龙都现代城二期]$</t>
  </si>
  <si>
    <t>2025-01-09 09:49:21</t>
  </si>
  <si>
    <t>2025-01-09 09:49:45</t>
  </si>
  <si>
    <t>SD-057-250109-259168-1808</t>
  </si>
  <si>
    <t>2025-01-09 11:36:47</t>
  </si>
  <si>
    <t>普通区域-奎文区-紫金花园-13869628703-200M-业务受理宽带-次数0-202501090000268276</t>
  </si>
  <si>
    <t>2025-01-10 11:37:00</t>
  </si>
  <si>
    <t>202501090000268276</t>
  </si>
  <si>
    <t>202501090000268276#【已关注中国移动10086微信公众号】 宽带账号:13869628703; 联系电话：13869628703，问题类型：此工单为群障修复工单，根据群障全量闭环修复管理要求，为确保客户网络通畅，请装维人员跟进修复网络问题，谢谢！ 
 群障标题：公告。故障描述：潍坊奎文区紫金花园光缆故障，预估24小时恢复，请帮忙拦截,如有需要请联系片区装维师傅任峰15706366504主叫号码：13869628703.0;该号码仅供参考，请优先联系宽带账号。</t>
  </si>
  <si>
    <t>2025-01-09 11:47:56</t>
  </si>
  <si>
    <t>2025-01-09 11:48:23</t>
  </si>
  <si>
    <t>SD-057-250109-781635-1778</t>
  </si>
  <si>
    <t>2025-01-09 11:34:45</t>
  </si>
  <si>
    <t>普通区域-潍城区-南三里老区-15853616039-300M-宽带延伸服务-次数0-202501090000265496</t>
  </si>
  <si>
    <t>202501090000265496</t>
  </si>
  <si>
    <t xml:space="preserve">202501090000265496#流程受理流水号：20250109113412158536160391053413
客户号码:15853616039
客户姓名:吴**
投诉地市:潍坊
来话流水:2025010911271569720843209
宽带账号:15853616039
宽带账号归属地市:潍坊
宽带账号归属区县:潍城区
故障地址:潍坊潍城区西关街道东风西街南三里老区2号楼*********
联系电话:15853616039
联系人:先生/女士
工单紧急程度:一般
是否有升级投诉倾向:否
是否重复投诉:否
是否携转意向:否
是否投诉倾向:否
是否智能网关:智能网关
当前是否在线:是
接入方式:FTTH
是否质差终端:无质差信息
光功率:-23.27
故障大类:宽带/电视
故障细类:宽带延伸服务
携转原因:
故障时间:2025-01-09 11:25:56
具体故障现象:宽带上不去网
</t>
  </si>
  <si>
    <t>2025-01-09 11:46:45</t>
  </si>
  <si>
    <t>SD-057-250109-069835-2523</t>
  </si>
  <si>
    <t>2025-01-09 13:08:53</t>
  </si>
  <si>
    <t>80+普通-普通区域-青州市-东西坡村-13665364897-300M-宽带延伸服务-次数0-202501090000326953</t>
  </si>
  <si>
    <t>202501090000326953</t>
  </si>
  <si>
    <t xml:space="preserve">202501090000326953#流程受理流水号：20250109130734136653648971072925
客户号码:13665364897
客户姓名:王**
投诉地市:潍坊
来话流水:2025010913035680220892352
宽带账号:13665364897
宽带账号归属地市:潍坊
宽带账号归属区县:青州市
故障地址:潍坊青州市黄楼街道东西坡村东西坡村西坡6号箱(王友思)*********
联系电话:13665364897
联系人:先生/女士
工单紧急程度:一般
是否有升级投诉倾向:否
是否重复投诉:否
是否携转意向:否
是否投诉倾向:否
是否智能网关:智能网关
当前是否在线:是
接入方式:FTTH
是否质差终端:无质差信息
光功率:-21.02
故障大类:宽带/电视
故障细类:宽带延伸服务
携转原因:
故障时间:2025-01-09 13:06:00
具体故障现象:光猫正常  机顶盒连接光猫灯口不亮  拔插网线 换网口位子 重启设备  未恢复 请协助 谢谢
</t>
  </si>
  <si>
    <t>2025-01-09 13:33:38</t>
  </si>
  <si>
    <t>2025-01-09 13:34:14</t>
  </si>
  <si>
    <t>SD-057-250109-812064-3648</t>
  </si>
  <si>
    <t>2025-01-09 15:34:44</t>
  </si>
  <si>
    <t>【调研】-80+普通-普通区域-坊子区-天同双羊新城-15376683343-1000M-宽带上网投诉-次数0-202501090000433978</t>
  </si>
  <si>
    <t>202501090000433978</t>
  </si>
  <si>
    <t>202501090000433978#流程受理流水号：20250109153207153766833431105432
客户号码:15376683343
客户姓名:王**
投诉地市:潍坊
来话流水:2025010915302466020853524
宽带账号:15376683343
宽带账号归属地市:潍坊
宽带账号归属区县:坊子区
故障地址:潍坊坊子区坊子新区双羊街坊子双羊新城8号楼*********
联系电话:15253637277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光功率:-16.51
故障大类:宽带
故障细类:网速慢/上网掉线(专席)
携转原因:
故障时间:2025-01-09 15:33:23
具体故障现象:网速慢卡顿，
客户其他诉求:路由器年限未超过，位置开阔，重启未恢复，光猫自带WIFI未开启，网线支持，排查未恢复，请协助处理，谢谢。
;宽带小区$[天同双羊新城]$</t>
  </si>
  <si>
    <t>2025-01-09 15:40:51</t>
  </si>
  <si>
    <t>2025-01-09 15:42:22</t>
  </si>
  <si>
    <t>SD-852-292696-910-2275</t>
  </si>
  <si>
    <t>SD-057-250109-928451-897</t>
  </si>
  <si>
    <t>2025-01-09 09:57:16</t>
  </si>
  <si>
    <t>(目标)普通区域-坊子区-涌泉村自然村-13465723134-300M-宽带上网投诉-次数0-202501090000167034</t>
  </si>
  <si>
    <t>202501090000167034</t>
  </si>
  <si>
    <t>202501090000167034#宽带账号：13465723134；宽带地址：潍坊坊子区坊子工业发展区（眉村）涌泉村涌泉村自然村坊子区涌，客户反映电视无法观看要求上门，要求尽快处理回复！来电流水：2025010909550588220865404，联系电话：13646366205</t>
  </si>
  <si>
    <t>2025-01-09 10:06:46</t>
  </si>
  <si>
    <t>2025-01-09 10:13:10</t>
  </si>
  <si>
    <t>SD-057-250109-682794-792</t>
  </si>
  <si>
    <t>2025-01-09 09:46:42</t>
  </si>
  <si>
    <t>普通区域-青州市-马氏富贵苑-18863622571-100M-宽带上网投诉-次数0-202501090000159608</t>
  </si>
  <si>
    <t>2025-01-10 10:47:00</t>
  </si>
  <si>
    <t>202501090000159608</t>
  </si>
  <si>
    <t>202501090000159608#【已关注中国移动10086微信公众号】导航立单,客户通过语音导航反馈宽带故障问题,经诊断光猫设备性能不佳,要求装维回访处理,请协助.联系电话：15763042227</t>
  </si>
  <si>
    <t>2025-01-09 09:50:20</t>
  </si>
  <si>
    <t>2025-01-09 09:50:47</t>
  </si>
  <si>
    <t>SD-057-250109-541769-2063</t>
  </si>
  <si>
    <t>2025-01-09 12:05:10</t>
  </si>
  <si>
    <t>80+普通-普通区域-潍城区-交运贸易广场-13563664598-100M-宽带上网投诉-次数0-20250109120450X490532713</t>
  </si>
  <si>
    <t>20250109120450X490532713</t>
  </si>
  <si>
    <t xml:space="preserve">流程受理流水号：20250109120132135636645981060764
客户号码:13563664598
客户姓名:王**
投诉地市:潍坊
来话流水:2025010912010257220883797
宽带账号:13563664598
宽带账号归属地市:潍坊
宽带账号归属区县:潍城区
故障地址:潍坊潍城区南关街道青年路交运贸易广场2层6街78号
联系电话:13563664598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12:06:18
具体故障现象:注册灯闪，光纤插紧捋顺后重启光猫2分钟后注册灯还是闪，请处理
客户其他诉求:
</t>
  </si>
  <si>
    <t>2025-01-09 12:11:47</t>
  </si>
  <si>
    <t>2025-01-09 12:12:12</t>
  </si>
  <si>
    <t>SD-057-250109-784251-2538</t>
  </si>
  <si>
    <t>2025-01-09 13:11:16</t>
  </si>
  <si>
    <t>【重投】-【调研】-80+银卡-普通区域-寿光市-中阳铁路花园-18263673532-100M-宽带上网投诉-次数0-20250109130851X331799587</t>
  </si>
  <si>
    <t>20250109130851X331799587</t>
  </si>
  <si>
    <t xml:space="preserve">流程受理流水号：20250109130646182636735321072787
客户号码:18263673532
客户姓名:马**
投诉地市:潍坊
来话流水:2025010913061170520808534
宽带账号:18263673532
宽带账号归属地市:潍坊
宽带账号归属区县:寿光市
故障地址:潍坊寿光市圣城街道农圣街中阳铁路花园11号楼*********
联系电话:18263673532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12:54:42
具体故障现象:光猫亮红灯：引导客户将光纤线插紧，将弯折的位置捋直后重启无效
客户其他诉求:
</t>
  </si>
  <si>
    <t>2025-01-09 13:12:55</t>
  </si>
  <si>
    <t>SD-057-250109-538216-3958</t>
  </si>
  <si>
    <t>2025-01-09 16:11:18</t>
  </si>
  <si>
    <t>普通区域-青州市-王府花园-13806473330-1000M-魔百和投诉-次数0-20250109160834X114184327</t>
  </si>
  <si>
    <t>20250109160834X114184327</t>
  </si>
  <si>
    <t>流程受理流水号：20250109160755138064733301114392
客户号码:13806473330
客户姓名:翟**
投诉地市:潍坊
来话流水:2025010916072264620874836
宽带账号:13806473330
宽带账号归属地市:潍坊
宽带账号归属区县:青州市
故障地址:潍坊青州市王府街道玲珑山中路王府花园14号楼*********
联系电话:13806473330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故障细类:移动高清电视故障(专席)
携转原因:
故障时间:2025-01-09 16:08:07
魔百和单播/组播:组播
具体故障现象:提示用户不存在，客户来电反映移动高清电视无法观看， 我处正常排查未恢复，请协助处理谢谢
客户其他诉求:
魔百和单/组播：组播</t>
  </si>
  <si>
    <t>2025-01-09 16:13:01</t>
  </si>
  <si>
    <t>2025-01-09 16:13:17</t>
  </si>
  <si>
    <t>SD-851-242217-15163-19001</t>
  </si>
  <si>
    <t>SD-057-250109-593168-4225</t>
  </si>
  <si>
    <t>2025-01-09 16:41:39</t>
  </si>
  <si>
    <t>普通区域-昌乐县-东太平官庄-15154466416-300M-宽带上网投诉-次数0-202501090000493147</t>
  </si>
  <si>
    <t>202501090000493147</t>
  </si>
  <si>
    <t>202501090000493147#宽带帐号：15154466416宽带地址；潍坊昌乐县营丘镇东太平官庄东太平官庄扩10号箱*********，客户来电反映表示移动高清无法观看，客户不配合线上指导，要求尽快上门，谢谢！联系电话：15154466416联系人：男士；来电流水：2025010916384972920811259</t>
  </si>
  <si>
    <t>2025-01-09 16:44:12</t>
  </si>
  <si>
    <t>2025-01-09 16:44:44</t>
  </si>
  <si>
    <t>SD-851-314381-322-5673</t>
  </si>
  <si>
    <t>SD-057-250109-307649-1168</t>
  </si>
  <si>
    <t>2025-01-09 10:28:24</t>
  </si>
  <si>
    <t>【调研】-普通区域-诸城市-帝邦.风度国际-13792626704-1000M-宽带上网投诉-次数0-202501090000200923</t>
  </si>
  <si>
    <t>202501090000200923</t>
  </si>
  <si>
    <t>202501090000200923#流程受理流水号：20250109102727137926267041033849
客户号码:13792626704
客户姓名:王**
投诉地市:潍坊
来话流水:2025010910271916820845376
宽带账号:13792626704
宽带账号归属地市:潍坊
宽带账号归属区县:诸城市
故障地址:潍坊诸城市龙都街道潍徐街帝邦.风度国际17号楼*********
联系电话:13792626704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故障时间:2025-01-09 10:28:12
具体故障现象:光猫亮红灯，
客户其他诉求:
;宽带小区$[帝邦.风度国际]$</t>
  </si>
  <si>
    <t>2025-01-09 10:48:07</t>
  </si>
  <si>
    <t>2025-01-09 10:48:30</t>
  </si>
  <si>
    <t>SD-851-286347-28494-11413</t>
  </si>
  <si>
    <t>SD-057-250109-132479-910</t>
  </si>
  <si>
    <t>2025-01-09 09:59:02</t>
  </si>
  <si>
    <t>【重投】-【调研】-80+银卡-(目标)普通区域-坊子区-雷沃花园（保护小区）-18853606761-500M-宽带上网投诉-次数0-20250109095603X763356574</t>
  </si>
  <si>
    <t>20250109095603X763356574</t>
  </si>
  <si>
    <t xml:space="preserve">流程受理流水号：20250109095506188536067611024269
客户号码:18853606761
客户姓名:张**
投诉地市:潍坊
来话流水:2025010909515655420819550
宽带账号:18853606761
宽带账号归属地市:潍坊
宽带账号归属区县:坊子区
故障地址:潍坊坊子区坊子新区龙泉街雷沃花园坊子凤凰街道雷沃花园28号楼*********
联系电话:18853606761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光功率:-18.09
故障大类:宽带/电视
故障细类:网速慢/上网掉线(专席)
携转原因:
故障时间:2025-01-09 09:55:17
具体故障现象:网速慢卡顿，千兆路由器，已重启 ，师傅多次检测问题未解决
客户其他诉求:
</t>
  </si>
  <si>
    <t>2025-01-09 10:02:19</t>
  </si>
  <si>
    <t>2025-01-09 10:04:27</t>
  </si>
  <si>
    <t>SD-057-250109-671054-445</t>
  </si>
  <si>
    <t>2025-01-09 09:05:50</t>
  </si>
  <si>
    <t>普通区域-坊子区-柳沟社区（保护小区）-17865614979-300M-魔百和投诉-次数0-20250109090418X658239143</t>
  </si>
  <si>
    <t>20250109090418X658239143</t>
  </si>
  <si>
    <t>流程受理流水号：20250109090256178656149791009027
客户号码:17865614979
客户姓名:张**
投诉地市:潍坊
来话流水:2025010909010518620823273
宽带账号:17865614979
宽带账号归属地市:潍坊
宽带账号归属区县:坊子区
故障地址:潍坊坊子区坊子老区行政街柳沟社区（保护小区）14号楼**2-101*******
联系电话:17865614979
联系人: 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光功率:-12.78
故障大类:宽带/电视
故障细类:移动高清电视故障(专席)
携转原因:
故障时间:2025-01-09 09:09:15
魔百和单播/组播:组播
具体故障现象:电视机提示无信号，
客户其他诉求:
魔百和单/组播：组播</t>
  </si>
  <si>
    <t>2025-01-09 09:11:24</t>
  </si>
  <si>
    <t>2025-01-09 09:12:12</t>
  </si>
  <si>
    <t>SD-851-240829-12772-10770</t>
  </si>
  <si>
    <t>SD-057-250109-073561-2090</t>
  </si>
  <si>
    <t>2025-01-09 12:08:01</t>
  </si>
  <si>
    <t>【调研】-80+白金-普通区域-高密市-龙都花园-15963400327-1000M-宽带上网投诉-次数0-20250109120525X525833860</t>
  </si>
  <si>
    <t>20250109120525X525833860</t>
  </si>
  <si>
    <t xml:space="preserve">流程受理流水号：20250109120457159634003271061528
客户号码:15963400327
客户姓名:薛**
投诉地市:潍坊
来话流水:2025010912014624020890739
宽带账号:15963400327
宽带账号归属地市:潍坊
宽带账号归属区县:高密市
故障地址:潍坊高密市朝阳街道月潭路龙都花园高密龙都花园16号楼*********
联系电话:15963400327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故障时间:2025-01-09 12:02:18
具体故障现象:光猫亮红灯，引导客户将光纤线插紧，将弯折的位置捋直后重启无效，请协助处理，谢谢
客户其他诉求:
</t>
  </si>
  <si>
    <t>2025-01-09 12:10:06</t>
  </si>
  <si>
    <t>2025-01-09 12:10:30</t>
  </si>
  <si>
    <t>SD-851-280503-11192-16144</t>
  </si>
  <si>
    <t>SD-057-250109-481673-2092</t>
  </si>
  <si>
    <t>2025-01-09 12:08:09</t>
  </si>
  <si>
    <t>【调研】-普通区域-奎文区-欣嘉苑-15963637813-500M-宽带上网投诉-次数0-20250109120613X573227798</t>
  </si>
  <si>
    <t>20250109120613X573227798</t>
  </si>
  <si>
    <t xml:space="preserve">流程受理流水号：20250109120513159636378131061592
客户号码:15963637813
客户姓名:邓**
投诉地市:潍坊
来话流水:2025010912035349020811125
宽带账号:15963637813
宽带账号归属地市:潍坊
宽带账号归属区县:奎文区
故障地址:潍坊奎文区梨园街道虞河路欣嘉苑北楼*********
联系电话:15963637813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故障时间:2025-01-09 12:03:55
具体故障现象:光猫亮红灯，插紧捋顺光纤线重启未恢复
客户其他诉求:
</t>
  </si>
  <si>
    <t>2025-01-09 12:14:01</t>
  </si>
  <si>
    <t>2025-01-09 12:23:44</t>
  </si>
  <si>
    <t>SD-057-250109-623078-3265</t>
  </si>
  <si>
    <t>2025-01-09 14:41:51</t>
  </si>
  <si>
    <t>80+银卡-普通区域-奎文区-财富鼎园-13806461326-200M-宽带上网投诉-次数0-202501090000386026</t>
  </si>
  <si>
    <t>2025-01-10 15:42:00</t>
  </si>
  <si>
    <t>202501090000386026</t>
  </si>
  <si>
    <t xml:space="preserve">202501090000386026#宽带账号：13806461326；宽带地址：潍坊高新高新城区北海路财富鼎园1号楼*；客户来电反映机顶盒的电源线损坏，导致移动高清无法观看，要求上门，请协助处理，谢谢！联系电话：本机；联系人：先生；来电流水：2025010914363964620871664
</t>
  </si>
  <si>
    <t>2025-01-09 14:47:28</t>
  </si>
  <si>
    <t>2025-01-09 14:48:56</t>
  </si>
  <si>
    <t>SD-057-250109-748530-4351</t>
  </si>
  <si>
    <t>【调研】-80+普通-(目标)普通区域-奎文区-江南怡景-13605362206-1000M-业务受理宽带-次数0-202501090000507137</t>
  </si>
  <si>
    <t>202501090000507137</t>
  </si>
  <si>
    <t>202501090000507137# 宽带账号:13605362206; 联系电话：13605362206，问题类型：此工单为群障修复工单，根据群障全量闭环修复管理要求，为确保客户网络通畅，请装维人员跟进修复网络问题，谢谢！ 
 群障标题：公告。故障描述：潍坊奎文区江南怡景光缆故障，预估24小时恢复，请帮忙拦截,如有需要请联系片区装维师傅闫晗15706366534主叫号码：13605362206.0;该号码仅供参考，请优先联系宽带账号。</t>
  </si>
  <si>
    <t>2025-01-09 16:59:53</t>
  </si>
  <si>
    <t>2025-01-09 17:00:39</t>
  </si>
  <si>
    <t>SD-851-314617-12032-5859</t>
  </si>
  <si>
    <t>SD-057-250109-941378-3015</t>
  </si>
  <si>
    <t>2025-01-09 14:08:16</t>
  </si>
  <si>
    <t>80+普通-FTTR-普通区域-寒亭区-金润世家-15965094857-1000M-宽带上网投诉-次数0-20250109140639X799616557</t>
  </si>
  <si>
    <t>20250109140639X799616557</t>
  </si>
  <si>
    <t xml:space="preserve">流程受理流水号：20250109140536159650948571083908
客户号码:15965094857
客户姓名:杜**
投诉地市:潍坊
来话流水:2025010914011947720899926
宽带账号:15965094857
宽带账号归属地市:潍坊
宽带账号归属区县:寒亭区
故障地址:潍坊寒亭区开元街道海龙路金润世家14号楼2-402*********
联系电话:13863652207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光功率:-14.64
故障大类:宽带/电视
故障细类:网速慢/上网掉线(专席)
携转原因:
故障时间:2025-01-09 14:05:52
具体故障现象:网速慢卡顿，
客户其他诉求:
</t>
  </si>
  <si>
    <t>2025-01-09 14:22:24</t>
  </si>
  <si>
    <t>2025-01-09 14:22:44</t>
  </si>
  <si>
    <t>SD-851-280097-8544-6464</t>
  </si>
  <si>
    <t>SD-057-250109-375948-1135</t>
  </si>
  <si>
    <t>2025-01-09 10:26:01</t>
  </si>
  <si>
    <t>80+普通-普通区域-寿光市-纪西-15166362486-100M-宽带上网投诉-次数0-20250109102316X396143491</t>
  </si>
  <si>
    <t>2025-01-10 11:27:00</t>
  </si>
  <si>
    <t>20250109102316X396143491</t>
  </si>
  <si>
    <t xml:space="preserve">【农村网络投诉】流程受理流水号：20250109102221151663624861032301
客户号码:15166362486
客户姓名:孟**
投诉地市:潍坊
来话流水:2025010910175148020803367
宽带账号:15166362486
宽带账号归属地市:潍坊
宽带账号归属区县:寿光市
故障地址:潍坊寿光市纪台镇纪台西村纪西纪西村7号箱*********
联系电话:18866462597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故障时间:2025-01-09 10:22:30
具体故障现象:光猫灯正常但电脑手机无法上网，光猫自带WiFi，重插重启未恢复，请处理，谢谢
客户其他诉求:
</t>
  </si>
  <si>
    <t>2025-01-09 10:28:04</t>
  </si>
  <si>
    <t>2025-01-09 10:29:12</t>
  </si>
  <si>
    <t>SD-057-250109-089756-900</t>
  </si>
  <si>
    <t>2025-01-09 09:57:32</t>
  </si>
  <si>
    <t>(目标)普通区域-诸城市-赵古庄东-13573695295-1000M-宽带上网投诉-次数0-202501090000170925</t>
  </si>
  <si>
    <t>202501090000170925</t>
  </si>
  <si>
    <t>202501090000170925#流程受理流水号：20250109095706135736952951024894
客户号码:13573695295
客户姓名:李**
投诉地市:潍坊
来话流水:2025010909563751120887852
宽带账号:13573695295
账号归属区县:诸城-舜王网格-铁通大众直销
联系电话:13573695295
联系人:先生/女士
宽带地址:潍坊
工单紧急程度:非常紧急
是否投诉倾向:否
是否重复投诉:否
是否携转意向:否
是否有升级投诉倾向:否
*业务名称:业务融合开机流程宽带+全光WiFi+OTT+FTTR组网
投诉内容:手机号码：13573695295，【问题描述】客户已办理宽带业务，有开通单，要求装维尽快联系上门，请处理，谢谢。联系电话：13573695295，联系人：先生/女士，录音流水号：2025010909563751120887852。受理明细：531920062399999999。
在途开通单信息：536241221610237226，13573695295，2024-12-21 14:38:45，业务融合开机流程宽带+全光WiFi+OTT+FTTR组网，处理中，装维选址
是否到厅:否
业务名称:业务融合开机流程宽带+全光WiFi+OTT+FTTR组网
;宽带小区$[赵古庄东]$</t>
  </si>
  <si>
    <t>2025-01-09 10:01:10</t>
  </si>
  <si>
    <t>2025-01-09 10:01:40</t>
  </si>
  <si>
    <t>SD-851-290643-8213-22373</t>
  </si>
  <si>
    <t>SD-057-250109-103954-1548</t>
  </si>
  <si>
    <t>2025-01-09 11:07:09</t>
  </si>
  <si>
    <t>80+普通-普通区域-奎文区-卧龙社区北区-13863652545-500M-业务受理宽带-次数0-202501090000240096</t>
  </si>
  <si>
    <t>202501090000240096</t>
  </si>
  <si>
    <t>202501090000240096#【已关注中国移动10086微信公众号】 宽带账号:13863652545; 联系电话：13863652545，问题类型：此工单为群障修复工单，根据群障全量闭环修复管理要求，为确保客户网络通畅，请装维人员跟进修复网络问题，谢谢！ 
 群障标题：公告。故障描述：潍坊奎文区卧龙社区北区光缆故障，预估24小时恢复，请帮忙拦截,如有需要请联系片区装维师傅王玉升15706366509主叫号码：13863652545.0;该号码仅供参考，请优先联系宽带账号。</t>
  </si>
  <si>
    <t>2025-01-09 11:27:52</t>
  </si>
  <si>
    <t>2025-01-09 11:36:53</t>
  </si>
  <si>
    <t>SD-057-250109-624530-1798</t>
  </si>
  <si>
    <t>2025-01-09 11:36:19</t>
  </si>
  <si>
    <t>普通区域-寿光市-董前社区-13606463566-100M-魔百和投诉-次数0-202501090000267300</t>
  </si>
  <si>
    <t>202501090000267300</t>
  </si>
  <si>
    <t>202501090000267300#流程受理流水号：20250109113457136064635661053632
客户号码:13606463566
客户姓名:王**
投诉地市:潍坊
来话流水:2025010911324253920820065
宽带账号:13606463566
宽带账号归属地市:潍坊
宽带账号归属区县:寿光市
故障地址:潍坊寿光市洛城街道尧河路董前社区12号楼
联系电话:13863618889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故障细类:移动高清电视故障(专席)
携转原因:
故障时间:2025-01-09 11:35:24
魔百和单播/组播:单播
具体故障现象:电视直播或点播无法观看，请协助，谢谢
客户其他诉求:
魔百和单/组播：单播;宽带小区$[董前社区]$</t>
  </si>
  <si>
    <t>2025-01-09 11:51:39</t>
  </si>
  <si>
    <t>2025-01-09 11:52:03</t>
  </si>
  <si>
    <t>SD-057-250109-386174-2470</t>
  </si>
  <si>
    <t>2025-01-09 13:01:49</t>
  </si>
  <si>
    <t>普通区域-寿光市-宋四村自然村-17205448899-300M-宽带上网投诉-次数0-202501090000321342</t>
  </si>
  <si>
    <t>202501090000321342</t>
  </si>
  <si>
    <t xml:space="preserve">202501090000321342#17205448899客户来电反映宽带无法使用，客户拒绝线上排障，老人在家,要求维修人员上门维修，请尽快协助处理，谢谢  联系人：女士 联系电话：  本机   流水：2025010912595250720863357
</t>
  </si>
  <si>
    <t>2025-01-09 13:10:58</t>
  </si>
  <si>
    <t>2025-01-09 13:11:24</t>
  </si>
  <si>
    <t>SD-851-274712-2928-7505</t>
  </si>
  <si>
    <t>2025-01-09 14:41:05</t>
  </si>
  <si>
    <t>【调研】-80+白金-普通区域-寿光市-魏家-13806477559-300M-宽带上网投诉-次数0-202501090000388512 一级督办</t>
  </si>
  <si>
    <t>202501090000388512</t>
  </si>
  <si>
    <t>2025-01-09 14:47:46</t>
  </si>
  <si>
    <t>2025-01-09 14:48:01</t>
  </si>
  <si>
    <t>SD-851-253357-5605-27955</t>
  </si>
  <si>
    <t>SD-057-250109-561978-3997</t>
  </si>
  <si>
    <t>80+银卡-普通区域-诸城市-星汇家园-13258067379-1000M-宽带延伸服务-次数0-202501090000472298</t>
  </si>
  <si>
    <t>2025-01-10 16:17:00</t>
  </si>
  <si>
    <t>202501090000472298</t>
  </si>
  <si>
    <t xml:space="preserve">202501090000472298#流程受理流水号：20250109161454132580673791116205
客户号码:13258067379
客户姓名:胡**
投诉地市:潍坊
来话流水:2025010916130923520856275
宽带账号:13258067379
宽带账号归属地市:潍坊
宽带账号归属区县:诸城市
故障地址:潍坊诸城市密州街道大高疃星汇家园7号楼2单元401
联系电话:13258067379
联系人:先生
工单紧急程度:一般
是否有升级投诉倾向:否
是否重复投诉:否
是否携转意向:否
是否投诉倾向:否
是否智能网关:智能网关
当前是否在线:是
接入方式:FTTH
是否质差终端:无质差信息
光功率:-21.07
故障大类:宽带/电视
故障细类:宽带延伸服务
携转原因:
故障时间:2025-01-09 16:15:02
具体故障现象:安装网线水晶头，请协助处理谢谢
</t>
  </si>
  <si>
    <t>2025-01-09 16:18:56</t>
  </si>
  <si>
    <t>2025-01-09 16:19:13</t>
  </si>
  <si>
    <t>SD-851-252238-470-12682</t>
  </si>
  <si>
    <t>SD-057-250109-176590-4354</t>
  </si>
  <si>
    <t>2025-01-09 16:56:06</t>
  </si>
  <si>
    <t>80+普通-普通区域-寿光市-圣地茶博城光耀大厦-13406641004-300M-宽带上网投诉-次数0-20250109165339X819302865</t>
  </si>
  <si>
    <t>2025-01-10 17:57:00</t>
  </si>
  <si>
    <t>20250109165339X819302865</t>
  </si>
  <si>
    <t xml:space="preserve">流程受理流水号：20250109165113134066410041125775
客户号码:13406641004
客户姓名:张*
投诉地市:潍坊
来话流水:2025010916470660820825357
宽带账号:13406641004
宽带账号归属地市:潍坊
宽带账号归属区县:寿光市
故障地址:潍坊寿光市圣城街道文圣街圣地茶博城光耀大厦主楼1703*********
联系电话:13406699996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光功率:-22.07
故障大类:宽带/电视
故障细类:网速慢/上网掉线(专席)
携转原因:
故障时间:2025-01-09 16:52:46
具体故障现象:网速慢卡顿，
客户其他诉求:客户反映当时第一条宽带安装后网速很好，现在安装第二条宽带以后，第一条和第二条宽带网速都有影响，网速很慢，客户也联系过师傅，但是师傅态度非常不好，说没有问题，但是客户现在确实网速慢体验感较差，要求经验丰富的师傅上门检查处理
</t>
  </si>
  <si>
    <t>2025-01-09 17:10:14</t>
  </si>
  <si>
    <t>2025-01-09 17:15:18</t>
  </si>
  <si>
    <t>SD-851-317207-15863-3942</t>
  </si>
  <si>
    <t>SD-057-250109-841506-4370</t>
  </si>
  <si>
    <t>2025-01-09 16:56:36</t>
  </si>
  <si>
    <t>【调研】-80+普通-普通区域-高密市-水岸东方二期小区-13884829083-300M-业务受理宽带-次数0-202501090000506654</t>
  </si>
  <si>
    <t>202501090000506654</t>
  </si>
  <si>
    <t>202501090000506654# 宽带账号:13884829083; 联系电话：13884829083，问题类型：此工单为群障修复工单，根据群障全量闭环修复管理要求，为确保客户网络通畅，请装维人员跟进修复网络问题，谢谢！ 
 群障标题：公告。故障描述：潍坊高密市水岸东方二期小区主缆故障，预估24小时恢复，请帮忙拦截。主叫号码：13884829083.0;该号码仅供参考，请优先联系宽带账号。</t>
  </si>
  <si>
    <t>2025-01-09 16:58:15</t>
  </si>
  <si>
    <t>2025-01-09 17:02:22</t>
  </si>
  <si>
    <t>2025-01-09 09:06:13</t>
  </si>
  <si>
    <t>80+金卡-普通区域-奎文区-凤怡山庄-13869663719-1000M-宽带上网投诉-次数0-202501090000118489 一级督办</t>
  </si>
  <si>
    <t>202501090000118489</t>
  </si>
  <si>
    <t>2025-01-09 09:10:39</t>
  </si>
  <si>
    <t>2025-01-09 09:19:50</t>
  </si>
  <si>
    <t>SD-851-293733-2644-15217</t>
  </si>
  <si>
    <t>SD-057-250109-015843-765</t>
  </si>
  <si>
    <t>2025-01-09 09:44:30</t>
  </si>
  <si>
    <t>普通区域-坊子区-辛冬安置区-15336369900-500M-宽带上网投诉-次数0-202501090000156805</t>
  </si>
  <si>
    <t>202501090000156805</t>
  </si>
  <si>
    <t>202501090000156805#流程受理流水号：20250109094308153363699001020830
客户号码:15336369900
客户姓名:王**
投诉地市:潍坊
来话流水:2025010909423526320884413
宽带账号:15336369900
账号归属区县:潍坊高新区鑫佰盛通讯器材中心
联系电话:15336369900
联系人:先生/女士
宽带地址:潍坊
工单紧急程度:一般
是否投诉倾向:否
是否重复投诉:否
是否携转意向:否
是否有升级投诉倾向:否
*业务名称:业务融合移机流程宽带
投诉内容:手机号码：15336369900，【问题描述】客户已办理宽带业务，有开通单，要求装维尽快联系上门，请处理，谢谢。联系电话：15336369900，联系人：先生/女士，录音流水号：2025010909423526320884413。受理明细：531920062399999999。
在途开通单信息：536250108878975206，15336369900，2025-01-08 12:48:51，业务融合移机流程宽带，处理中，装维选址
是否到厅:否
业务名称:业务融合移机流程宽带
;宽带小区$[辛冬安置区]$</t>
  </si>
  <si>
    <t>2025-01-09 09:47:22</t>
  </si>
  <si>
    <t>2025-01-09 09:47:39</t>
  </si>
  <si>
    <t>SD-852-309968-851-18675</t>
  </si>
  <si>
    <t>SD-057-250109-043521-758</t>
  </si>
  <si>
    <t>2025-01-09 09:44:09</t>
  </si>
  <si>
    <t>80+银卡-FTTR-普通区域-寿光市-文腾社区-15684293143-1000M-宽带上网投诉-次数0-20250109094205X925788481</t>
  </si>
  <si>
    <t>20250109094205X925788481</t>
  </si>
  <si>
    <t xml:space="preserve">流程受理流水号：20250109094100156842931431020231
客户号码:15684293143
客户姓名:苗**
投诉地市:潍坊
来话流水:2025010909401660820851975
宽带账号:15684293143
宽带账号归属地市:潍坊
宽带账号归属区县:寿光市
故障地址:潍坊寿光市文家街道黄海路文腾社区33号楼1单元3层302
联系电话:15684293143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光功率:-17.32
故障大类:宽带/电视
故障细类:网速慢/上网掉线(专席)
携转原因:
故障时间:2025-01-09 09:45:18
具体故障现象:频繁掉线，FTTR，断电重启还是掉线，请处理
客户其他诉求:
</t>
  </si>
  <si>
    <t>2025-01-09 09:48:44</t>
  </si>
  <si>
    <t>2025-01-09 10:00:56</t>
  </si>
  <si>
    <t>SD-851-274551-3404-14068</t>
  </si>
  <si>
    <t>SD-057-250109-462970-2039</t>
  </si>
  <si>
    <t>2025-01-09 12:02:09</t>
  </si>
  <si>
    <t>80+银卡-普通区域-青州市-九州名座东区-13589185098-500M-魔百和投诉-次数0-20250109120027X227730292</t>
  </si>
  <si>
    <t>20250109120027X227730292</t>
  </si>
  <si>
    <t>流程受理流水号：20250109115318135891850981058655
客户号码:13589185098
客户姓名:崇**
投诉地市:潍坊
来话流水:2025010911502269120855573
宽带账号:13589185098
宽带账号归属地市:潍坊
宽带账号归属区县:青州市
故障地址:潍坊青州市云门山街道云门山路九州名座东区2号楼*********
联系电话:13589185098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故障大类:宽带/电视
故障细类:移动高清电视故障(专席)
携转原因:
故障时间:2025-01-09 11:51:06
魔百和单播/组播:组播
具体故障现象:客户反映机顶盒遥控器只能开关机，更换频道、调节音量均无反映。
客户其他诉求:请协助处理，谢谢
魔百和单/组播：组播</t>
  </si>
  <si>
    <t>2025-01-09 12:03:55</t>
  </si>
  <si>
    <t>2025-01-09 12:04:20</t>
  </si>
  <si>
    <t>SD-852-287440-1667-17119</t>
  </si>
  <si>
    <t>SD-057-250109-957826-2071</t>
  </si>
  <si>
    <t>2025-01-09 12:06:43</t>
  </si>
  <si>
    <t>【重投】-【调研】-80+普通-(目标)普通区域-寿光市-杭州嘉园-13780809928-200M-业务受理宽带-次数0-202501090000292924</t>
  </si>
  <si>
    <t>202501090000292924</t>
  </si>
  <si>
    <t>202501090000292924# 宽带账号:13780809928; 联系电话：13780809928，问题类型：此工单为群障修复工单，根据群障全量闭环修复管理要求，为确保客户网络通畅，请装维人员跟进修复网络问题，谢谢！ 
 群障标题：公告。故障描述：杭州嘉园主叫号码：13780809928.0;该号码仅供参考，请优先联系宽带账号。</t>
  </si>
  <si>
    <t>2025-01-09 12:15:48</t>
  </si>
  <si>
    <t>2025-01-09 12:16:42</t>
  </si>
  <si>
    <t>SD-057-250109-628347-2029</t>
  </si>
  <si>
    <t>2025-01-09 12:01:08</t>
  </si>
  <si>
    <t>80+普通-普通区域-奎文区-财富鼎园-13793600835-500M-宽带上网投诉-次数0-202501090000286421</t>
  </si>
  <si>
    <t>202501090000286421</t>
  </si>
  <si>
    <t>202501090000286421#宽带账号：13793600835宽带地址：潍坊高新高新城区北海路财富鼎园2号楼*********客户来电反映/移动高清看不了，客户不在现场，无法配合线上指导/客户不配合排障，要求师傅上门，请协助处理，谢谢！联系电话：13793600835联系人：***；来电流水：2025010911593577020868328</t>
  </si>
  <si>
    <t>2025-01-09 12:04:28</t>
  </si>
  <si>
    <t>2025-01-09 12:12:58</t>
  </si>
  <si>
    <t>SD-851-310587-2369-26723</t>
  </si>
  <si>
    <t>SD-057-250109-273198-1828</t>
  </si>
  <si>
    <t>2025-01-09 11:38:02</t>
  </si>
  <si>
    <t>80+普通-普通区域-寿光市-黄桥魏家村自然村-15806482054-200M-魔百和投诉-次数0-20250109113505X705128712</t>
  </si>
  <si>
    <t>2025-01-10 12:39:00</t>
  </si>
  <si>
    <t>20250109113505X705128712</t>
  </si>
  <si>
    <t>【农村网络投诉】流程受理流水号：20250109113242158064820541052977
客户号码:15806482054
客户姓名:魏**
投诉地市:潍坊
来话流水:2025010911255867620824428
宽带账号:15806482054
宽带账号归属地市:潍坊
宽带账号归属区县:寿光市
故障地址:潍坊寿光市侯镇黄桥魏家村黄桥魏家村自然村黄桥魏家村扩容10号箱*********
联系电话:15806482054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故障细类:移动高清电视故障(专席)
携转原因:
故障时间:2025-01-09 11:32:34
魔百和单播/组播:组播
具体故障现象:电视机提示无信号，切换信号源拔插高清线谢谢
客户其他诉求:
魔百和单/组播：组播</t>
  </si>
  <si>
    <t>2025-01-09 12:02:24</t>
  </si>
  <si>
    <t>2025-01-09 12:03:52</t>
  </si>
  <si>
    <t>SD-057-250109-216034-2576</t>
  </si>
  <si>
    <t>2025-01-09 13:16:53</t>
  </si>
  <si>
    <t>【调研】-80+普通-普通区域-青州市-偶园商场-15054458883-300M-业务受理宽带-次数0-202501090000330619</t>
  </si>
  <si>
    <t>202501090000330619</t>
  </si>
  <si>
    <t>202501090000330619# 宽带账号:15054458883; 联系电话：15054458883，问题类型：此工单为群障修复工单，根据群障全量闭环修复管理要求，为确保客户网络通畅，请装维人员跟进修复网络问题，谢谢！ 
 群障标题：公告。故障描述：偶园商场主叫号码：15054458883.0;该号码仅供参考，请优先联系宽带账号。</t>
  </si>
  <si>
    <t>2025-01-09 13:18:49</t>
  </si>
  <si>
    <t>2025-01-09 13:19:24</t>
  </si>
  <si>
    <t>SD-852-296461-2282-22526</t>
  </si>
  <si>
    <t>SD-057-250109-560184-2582</t>
  </si>
  <si>
    <t>2025-01-09 13:17:13</t>
  </si>
  <si>
    <t>【调研】-80+普通-普通区域-寒亭区-邵吕店村自然村-15762533589-100M-宽带上网投诉-次数0-20250109131521X721183395</t>
  </si>
  <si>
    <t>20250109131521X721183395</t>
  </si>
  <si>
    <t xml:space="preserve">【农村网络投诉】流程受理流水号：20250109131345157625335891073968
客户号码:15762533589
客户姓名:肖*
投诉地市:潍坊
来话流水:2025010913130724520857882
宽带账号:15762533589
宽带账号归属地市:潍坊
宽带账号归属区县:寒亭区
故障地址:潍坊寒亭区南孙镇邵吕店村邵吕店村自然村邵吕店村19号箱扩容肖云*********
联系电话:15762533589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13:14:48
具体故障现象:PON灯闪，
客户其他诉求:
</t>
  </si>
  <si>
    <t>2025-01-09 13:20:48</t>
  </si>
  <si>
    <t>2025-01-09 13:22:40</t>
  </si>
  <si>
    <t>SD-851-309363-1608-26635</t>
  </si>
  <si>
    <t>SD-057-250109-065927-4344</t>
  </si>
  <si>
    <t>2025-01-09 16:54:59</t>
  </si>
  <si>
    <t>【调研】-(目标)普通区域-奎文区-恒信金色阳光-17852570228-1000M-宽带上网投诉-次数0-202501090000505629</t>
  </si>
  <si>
    <t>2025-01-10 17:55:00</t>
  </si>
  <si>
    <t>202501090000505629</t>
  </si>
  <si>
    <t xml:space="preserve">202501090000505629#【已关注中国移动10086微信公众号】流程受理流水号：20250109165250178525702281126165
客户号码:17852570228
客户姓名:杨**
投诉地市:潍坊
来话流水:2025010916523401620899251
宽带账号:17852570228
宽带账号归属地市:潍坊
宽带账号归属区县:奎文区
故障地址:潍坊奎文区北苑街道潍州路恒信金色阳光3号楼*********
联系电话:17852570228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故障时间:2025-01-09 17:57:45
具体故障现象:打不开网页，
客户其他诉求:客户侧为质差终端，要求上门更换终端并一并处理故障问题。
</t>
  </si>
  <si>
    <t>2025-01-09 16:58:28</t>
  </si>
  <si>
    <t>2025-01-09 16:58:44</t>
  </si>
  <si>
    <t>SD-851-277517-1642-7193</t>
  </si>
  <si>
    <t>2025-01-09 14:09:29</t>
  </si>
  <si>
    <t>80+普通-普通区域-安丘市-东辛庄村自然村-15906366086-200M-宽带上网投诉-次数0-202501090000361660 一级督办</t>
  </si>
  <si>
    <t>2025-01-10 15:10:00</t>
  </si>
  <si>
    <t>202501090000361660</t>
  </si>
  <si>
    <t>2025-01-09 14:11:56</t>
  </si>
  <si>
    <t>2025-01-09 14:12:17</t>
  </si>
  <si>
    <t>SD-057-250109-935804-3628</t>
  </si>
  <si>
    <t>2025-01-09 15:31:15</t>
  </si>
  <si>
    <t>普通区域-寒亭区-金色嘉园-13561439352-1000M-魔百和投诉-次数0-202501090000431917</t>
  </si>
  <si>
    <t>202501090000431917</t>
  </si>
  <si>
    <t>202501090000431917#流程受理流水号：20250109152913135614393521104677
客户号码:13561439352
客户姓名:郭**
投诉地市:潍坊
来话流水:2025010915280664820820724
宽带账号:13561439352
宽带账号归属地市:潍坊
宽带账号归属区县:寒亭区
故障地址:潍坊寒亭区经济开发区民主街金色嘉园29号楼*********
联系电话:13561439352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光功率:-17.82
故障大类:宽带/电视
故障细类:移动高清电视故障(专席)
携转原因:
故障时间:2025-01-09 15:35:45
魔百和单播/组播:组播
具体故障现象:点播和直播观看都出现卡顿缓冲，
客户其他诉求:请协助处理，谢谢
魔百和单/组播：组播;宽带小区$[金色嘉园]$</t>
  </si>
  <si>
    <t>2025-01-09 15:36:49</t>
  </si>
  <si>
    <t>2025-01-09 15:37:12</t>
  </si>
  <si>
    <t>SD-851-307900-3542-2574</t>
  </si>
  <si>
    <t>SD-057-250109-521760-1540</t>
  </si>
  <si>
    <t>2025-01-09 11:06:45</t>
  </si>
  <si>
    <t>普通区域-寿光市-桂三村自然村-1356261290302-500M-业务受理宽带-次数0-202501090000238912</t>
  </si>
  <si>
    <t>202501090000238912</t>
  </si>
  <si>
    <t>202501090000238912# 宽带账号:1356261290302; 联系电话：1356261290302，问题类型：此工单为群障修复工单，根据群障全量闭环修复管理要求，为确保客户网络通畅，请装维人员跟进修复网络问题，谢谢！ 
 群障标题：公告。故障描述：潍坊寿光市桂三村自然村光缆故障，预估24小时恢复，请帮忙拦截,如有需要请联系片区装维师傅王兵15706307817主叫号码：13562612903.0;该号码仅供参考，请优先联系宽带账号。</t>
  </si>
  <si>
    <t>2025-01-09 11:27:49</t>
  </si>
  <si>
    <t>2025-01-09 11:28:17</t>
  </si>
  <si>
    <t>SD-851-252449-6578-14054</t>
  </si>
  <si>
    <t>SD-057-250109-863259-744</t>
  </si>
  <si>
    <t>2025-01-09 09:42:05</t>
  </si>
  <si>
    <t>【调研】-普通区域-潍城区-恒信永祥苑-18353652379-1000M-宽带上网投诉-次数1-202501080000642708</t>
  </si>
  <si>
    <t>2025-01-09 09:48:58</t>
  </si>
  <si>
    <t>SD-057-250109-984761-789</t>
  </si>
  <si>
    <t>2025-01-09 09:46:37</t>
  </si>
  <si>
    <t>【重投】-普通区域-高密市-齐鲁纺织服装城-13626461110-300M-宽带上网投诉-次数0-202501090000159711</t>
  </si>
  <si>
    <t>202501090000159711</t>
  </si>
  <si>
    <t xml:space="preserve">202501090000159711#【已关注中国移动10086微信公众号】流程受理流水号：20250109094558136264611101021615
客户号码:13626461110
客户姓名:孙**
投诉地市:潍坊
来话流水:2025010909453507920827059
宽带账号:13626461110
宽带账号归属地市:潍坊
宽带账号归属区县:高密市
故障地址:潍坊高密市朝阳街道夷安大道齐鲁纺织服装城齐鲁纺织服装城C10*********
联系电话:13626461110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光功率:-22.00
故障大类:宽带/电视
故障细类:移动高清电视故障
携转原因:
故障时间:2025-01-09 09:46:15
魔百和单播/组播:组播
具体故障现象:电视提示网络类错误，
客户其他诉求:客户侧为质差终端，要求上门更换终端并一并处理故障问题。
</t>
  </si>
  <si>
    <t>2025-01-09 09:51:02</t>
  </si>
  <si>
    <t>2025-01-09 09:51:26</t>
  </si>
  <si>
    <t>SD-057-250109-963185-4368</t>
  </si>
  <si>
    <t>2025-01-09 16:56:29</t>
  </si>
  <si>
    <t>普通区域-青州市-山工家属院-13793665280-100M-业务受理宽带-次数0-202501090000507156</t>
  </si>
  <si>
    <t>202501090000507156</t>
  </si>
  <si>
    <t>202501090000507156# 宽带账号:13793665280; 联系电话：13793665280，问题类型：此工单为群障修复工单，根据群障全量闭环修复管理要求，为确保客户网络通畅，请装维人员跟进修复网络问题，谢谢！ 
 群障标题：公告。故障描述：潍坊青州市山工家属院光缆故障，预估24小时恢复，请帮忙拦截,如有需要请联系片区装维师傅李明辉15706307632主叫号码：13806467015.0;该号码仅供参考，请优先联系宽带账号。</t>
  </si>
  <si>
    <t>2025-01-09 17:02:16</t>
  </si>
  <si>
    <t>2025-01-09 17:02:30</t>
  </si>
  <si>
    <t>SD-057-250109-512764-1555</t>
  </si>
  <si>
    <t>2025-01-09 11:08:02</t>
  </si>
  <si>
    <t>普通区域-青州市-普通安置区-13583625859-100M-魔百和投诉-次数0-20250109110540X940206169</t>
  </si>
  <si>
    <t>2025-01-10 12:09:00</t>
  </si>
  <si>
    <t>20250109110540X940206169</t>
  </si>
  <si>
    <t>流程受理流水号：20250109110418135836258591044638
客户号码:13583625859
客户姓名:贾**
投诉地市:潍坊
来话流水:2025010911032372620888799
宽带账号:13583625859
宽带账号归属地市:潍坊
宽带账号归属区县:青州市
故障地址:潍坊青州市邵庄镇南辛店普通安置区D区4号楼*********
联系电话:13583625859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故障细类:移动高清电视故障(专席)
携转原因:
故障时间:2025-01-09 11:01:14
魔百和单播/组播:单播
具体故障现象:22002  靶场网线配置网络未恢复
客户其他诉求:
魔百和单/组播：单播</t>
  </si>
  <si>
    <t>2025-01-09 11:22:41</t>
  </si>
  <si>
    <t>2025-01-09 11:23:55</t>
  </si>
  <si>
    <t>SD-851-262762-26612-5529</t>
  </si>
  <si>
    <t>SD-057-250109-187293-2110</t>
  </si>
  <si>
    <t>2025-01-09 12:11:02</t>
  </si>
  <si>
    <t>【调研】-80+银卡-普通区域-潍城区-东寺村自然村-13780876885-300M-宽带上网投诉-次数0-20250109120853X733767923</t>
  </si>
  <si>
    <t>20250109120853X733767923</t>
  </si>
  <si>
    <t xml:space="preserve">【农村网络投诉】流程受理流水号：20250109120802137808768851062191
客户号码:13780876885
客户姓名:胡**
投诉地市:潍坊
来话流水:2025010912075454320848414
宽带账号:13780876885
宽带账号归属地市:潍坊
宽带账号归属区县:潍城区
故障地址:潍坊潍城区望留街道东寺村东寺村自然村4#东四胡同南数5排房子西户东山*********
联系电话:13780876885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12:02:04
具体故障现象:光猫亮红灯，
客户其他诉求:
</t>
  </si>
  <si>
    <t>2025-01-09 12:30:35</t>
  </si>
  <si>
    <t>2025-01-09 12:30:53</t>
  </si>
  <si>
    <t>SD-057-250109-071395-4271</t>
  </si>
  <si>
    <t>2025-01-09 16:46:11</t>
  </si>
  <si>
    <t>80+金卡-普通区域-奎文区-恒信沁园（枫丹壹号院）-13583621555-1000M-业务受理宽带-次数0-202501090000497283</t>
  </si>
  <si>
    <t>2025-01-10 16:47:00</t>
  </si>
  <si>
    <t>202501090000497283</t>
  </si>
  <si>
    <t>202501090000497283# 宽带账号:13583621555; 联系电话：13583621555，问题类型：此工单为群障修复工单，根据群障全量闭环修复管理要求，为确保客户网络通畅，请装维人员跟进修复网络问题，谢谢！ 
 群障标题：公告。故障描述：潍坊奎文区恒信沁园（枫丹壹号院）光缆故障，预估24小时恢复，请帮忙拦截,如有需要请联系片区装维师傅高智勇15706307408主叫号码：13583621555.0;该号码仅供参考，请优先联系宽带账号。</t>
  </si>
  <si>
    <t>2025-01-09 16:48:53</t>
  </si>
  <si>
    <t>2025-01-09 16:51:26</t>
  </si>
  <si>
    <t>SD-057-250109-623754-1520</t>
  </si>
  <si>
    <t>2025-01-09 11:05:13</t>
  </si>
  <si>
    <t>【调研】-80+银卡-FTTR-普通区域-青州市-青云紫府小区-18463686688-1000M-宽带上网投诉-次数0-202501090000234483</t>
  </si>
  <si>
    <t>202501090000234483</t>
  </si>
  <si>
    <t>202501090000234483#18463686688客户来电反映家里宽带不能用，客户本人不在家，老人在家不会操作，线上排障客户表示不认可，要求师傅上门，请处理,谢谢
联系电话：本机 联系人：先生 流水号:2025010911011280920856562</t>
  </si>
  <si>
    <t>2025-01-09 11:16:31</t>
  </si>
  <si>
    <t>2025-01-09 11:17:08</t>
  </si>
  <si>
    <t>SD-851-260931-3670-22899</t>
  </si>
  <si>
    <t>SD-057-250109-610435-741</t>
  </si>
  <si>
    <t>2025-01-09 09:41:24</t>
  </si>
  <si>
    <t>【追2】普通区域-寿光市-洛城全福元综合体-13963621129-300M-宽带上网投诉-次数0-20250109094052X852806998</t>
  </si>
  <si>
    <t>20250109094052X852806998</t>
  </si>
  <si>
    <t xml:space="preserve">流程受理流水号：20250109093552139636211291018657
客户号码:13963621129
客户姓名:李**
投诉地市:潍坊
来话流水:2025010909323576920843012
宽带账号:13963621129
宽带账号归属地市:潍坊
宽带账号归属区县:寿光市
故障地址:潍坊寿光市洛城街道潍高路洛城全福元综合体A1号楼*********
联系电话:15244441495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09:44:05
具体故障现象:提示网络无法连接，显示光猫不在线，无故障信息，用户自己联系过装维人员，告知是系统升级出现的问题，用户不认可，表示昨天下午就出现问题了，现在电脑着急使用网络，用户不需要反馈，表示给装维一个小时的时间，如果修不好，就直接投诉，因提及投诉，为提升用户感知，故提交此工单，请尽快处理，谢谢
客户其他诉求:
</t>
  </si>
  <si>
    <t>2025-01-09 09:43:11</t>
  </si>
  <si>
    <t>2025-01-09 09:43:37</t>
  </si>
  <si>
    <t>SD-851-267123-5052-23552</t>
  </si>
  <si>
    <t>SD-057-250109-450263-2044</t>
  </si>
  <si>
    <t>2025-01-09 12:03:03</t>
  </si>
  <si>
    <t>【调研】-80+银卡-普通区域-坊子区-北王皋村自然村-18753631090-1000M-宽带上网投诉-次数0-202501090000289281</t>
  </si>
  <si>
    <t>202501090000289281</t>
  </si>
  <si>
    <t>202501090000289281#宽带账号：18753631090；联系电话：18753631090*宽带地址：潍坊坊子区坊安街办北王皋村北王皋村；客户来电反映电视不能看，线上指导无法配合操作，要求上门处理, 来电流水：2025010912010075720883483</t>
  </si>
  <si>
    <t>2025-01-09 12:06:51</t>
  </si>
  <si>
    <t>2025-01-09 12:07:09</t>
  </si>
  <si>
    <t>SD-057-250109-387024-2051</t>
  </si>
  <si>
    <t>80+银卡-普通区域-寒亭区-温莎公馆-18753625661-500M-业务受理宽带-次数0-202501090000288536</t>
  </si>
  <si>
    <t>202501090000288536</t>
  </si>
  <si>
    <t xml:space="preserve">202501090000288536#流程受理流水号：20250109115848187536256611060099
客户号码:18753625661
客户姓名:杜**
投诉地市:潍坊
来话流水:2025010911545862120813671
宽带账号:18753625661
宽带账号归属地市:潍坊
宽带账号归属区县:寒亭区
故障地址:潍坊寒亭区开元街道富亭街温莎公馆12号楼*********
联系电话:18753625661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光功率:-13.51
故障大类:线上义诊(宽带外呼排障)
故障细类:网速慢/上网掉线
携转原因:
故障时间:2025-01-09 11:59:58
具体故障现象:网络卡顿掉线网速慢卡顿，
客户其他诉求:无
</t>
  </si>
  <si>
    <t>2025-01-09 12:07:11</t>
  </si>
  <si>
    <t>SD-851-302256-26086-3050</t>
  </si>
  <si>
    <t>SD-057-250109-907842-1766</t>
  </si>
  <si>
    <t>2025-01-09 11:32:01</t>
  </si>
  <si>
    <t>80+银卡-FTTR-普通区域-青州市-青州黄楼新花厅置换厅（小微）-13964785196-1000M-宽带上网投诉-次数0-20250109112938X378657963</t>
  </si>
  <si>
    <t>20250109112938X378657963</t>
  </si>
  <si>
    <t xml:space="preserve">【农村网络投诉】流程受理流水号：20250109112756139647851961051616
客户号码:13964785196
客户姓名:国**
投诉地市:潍坊
来话流水:2025010911272346820845109
宽带账号:13964785196
宽带账号归属地市:潍坊
宽带账号归属区县:青州市
故障地址:潍坊青州市黄楼街道迟家村青州黄楼新花厅置换厅（小微）H4号箱北排线杆*********
联系电话:15095130367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11:28:42
具体故障现象:提示网络无法连接，
客户其他诉求:
</t>
  </si>
  <si>
    <t>2025-01-09 11:36:29</t>
  </si>
  <si>
    <t>2025-01-09 11:36:56</t>
  </si>
  <si>
    <t>SD-851-275764-13142-26093</t>
  </si>
  <si>
    <t>SD-057-250109-743581-2563</t>
  </si>
  <si>
    <t>2025-01-09 13:15:00</t>
  </si>
  <si>
    <t>普通区域-高密市-西张戈庄自然村-18369679654-200M-宽带上网投诉-次数0-202501090000329374</t>
  </si>
  <si>
    <t>202501090000329374</t>
  </si>
  <si>
    <t xml:space="preserve">202501090000329374#18369679654客户来电反映本机办理的电视无法观看，错误代码不清楚老人在家不配合线上排障，直接要求维修人员上门维修，请尽快协助处理，谢谢 
 联系人：先生 联系电话：15863436714 流水：2025010913114671020848369
</t>
  </si>
  <si>
    <t>2025-01-09 13:16:42</t>
  </si>
  <si>
    <t>2025-01-09 13:17:57</t>
  </si>
  <si>
    <t>SD-057-250109-145729-3327</t>
  </si>
  <si>
    <t>2025-01-09 14:48:30</t>
  </si>
  <si>
    <t>80+银卡-普通区域-昌邑市-吴沟村自然村-15165666256-500M-宽带上网投诉-次数0-202501090000392047</t>
  </si>
  <si>
    <t>202501090000392047</t>
  </si>
  <si>
    <t>202501090000392047#宽带账号：15165666256 宽带地址：潍坊昌邑市饮马镇吴沟村吴沟村自然村11号箱于钦华*********   客户来电反映宽带上网慢，客户配合未解决，要求上门，请协助处理，谢谢！联系电话：本机；联系人：先生；来电流水：2025010914454637720802649</t>
  </si>
  <si>
    <t>2025-01-09 14:51:48</t>
  </si>
  <si>
    <t>2025-01-09 14:54:21</t>
  </si>
  <si>
    <t>SD-057-250109-157840-466</t>
  </si>
  <si>
    <t>80+普通-FTTR-普通区域-诸城市-正道园小区-18053679967-1000M-宽带上网投诉-次数0-202501090000122634</t>
  </si>
  <si>
    <t>202501090000122634</t>
  </si>
  <si>
    <t>202501090000122634#【已关注中国移动10086微信公众号】流程受理流水号：20250109090432180536799671009524
客户号码:18053679967
客户姓名:马**
投诉地市:潍坊
来话流水:2025010909021883520837434
宽带账号:18053679967
宽带账号归属地市:潍坊
宽带账号归属区县:诸城市
故障地址:潍坊诸城市龙都街道潍徐街正道园小区2号楼*********
联系电话:15965044731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光功率:-17.95
故障大类:宽带/电视
故障细类:网速慢/上网掉线(专席)
携转原因:
故障时间:2025-01-09 09:04:02
具体故障现象:网速慢，客户表示师傅多次维修还是未解决问题，客户表示测速，后台显示受限
客户其他诉求:
;宽带小区$[正道园小区]$</t>
  </si>
  <si>
    <t>2025-01-09 09:24:30</t>
  </si>
  <si>
    <t>2025-01-09 09:25:22</t>
  </si>
  <si>
    <t>SD-851-290011-218-15267</t>
  </si>
  <si>
    <t>SD-057-250109-906753-1561</t>
  </si>
  <si>
    <t>2025-01-09 11:08:15</t>
  </si>
  <si>
    <t>普通区域-奎文区-阳光美苑-13780876088-300M-宽带上网投诉-次数0-20250109110708X282599710</t>
  </si>
  <si>
    <t>20250109110708X282599710</t>
  </si>
  <si>
    <t xml:space="preserve">流程受理流水号：20250109110600137808760881045149
客户号码:13780876088
客户姓名:柴**
投诉地市:潍坊
来话流水:2025010911042374620803284
宽带账号:13780876088
宽带账号归属地市:潍坊
宽带账号归属区县:奎文区
故障地址:潍坊奎文区北苑街道虞河路阳光美苑高层*********
联系电话:13011671507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
故障细类:网速慢(专席)
携转原因:
故障时间:2025-01-09 11:06:07
具体故障现象:网速慢卡顿，测速不达标，重插重启未恢复，请处理，谢谢
客户其他诉求:
</t>
  </si>
  <si>
    <t>2025-01-09 11:24:31</t>
  </si>
  <si>
    <t>2025-01-09 11:25:10</t>
  </si>
  <si>
    <t>SD-852-326956-1074-16556</t>
  </si>
  <si>
    <t>2025-01-09 12:00:33</t>
  </si>
  <si>
    <t>【调研】-80+金卡-普通区域-高密市-金榜世家-15095111086-1000M-宽带上网投诉-次数0-202501090000285729 一级督办</t>
  </si>
  <si>
    <t>202501090000285729</t>
  </si>
  <si>
    <t>2025-01-09 12:09:57</t>
  </si>
  <si>
    <t>2025-01-09 12:10:55</t>
  </si>
  <si>
    <t>SD-851-266970-5879-29908</t>
  </si>
  <si>
    <t>SD-057-250109-560734-4228</t>
  </si>
  <si>
    <t>2025-01-09 16:41:58</t>
  </si>
  <si>
    <t>80+普通-普通区域-青州市-中所公寓（公安局）-15964905958-200M-宽带上网投诉-次数0-202501090000493111</t>
  </si>
  <si>
    <t>202501090000493111</t>
  </si>
  <si>
    <t>202501090000493111#宽带账号：15964905958；宽带地址：潍坊青州市王府街道衡王府路中所安置区7号楼；客户来电反映移动高清无法观看，经查询客户侧为质差机顶盒，请协助上门更换终端并一并处理故障问题，谢谢！联系电话：15964905958；联系人：先生 ；来电流水：2025010916393150820820881</t>
  </si>
  <si>
    <t>2025-01-09 16:50:55</t>
  </si>
  <si>
    <t>2025-01-09 16:51:18</t>
  </si>
  <si>
    <t>SD-851-279528-10044-26415</t>
  </si>
  <si>
    <t>2025-01-09 14:06:30</t>
  </si>
  <si>
    <t>普通区域-青州市-口埠村-15216463133-300M-宽带上网投诉-次数0-202501090000357751 一级督办</t>
  </si>
  <si>
    <t>202501090000357751</t>
  </si>
  <si>
    <t>2025-01-09 14:11:55</t>
  </si>
  <si>
    <t>2025-01-09 14:12:18</t>
  </si>
  <si>
    <t>SD-057-250109-910264-424</t>
  </si>
  <si>
    <t>2025-01-09 09:03:47</t>
  </si>
  <si>
    <t>80+金卡-普通区域-寿光市-百丽澜庭-15263699222-300M-宽带延伸服务-次数0-202501090000117461</t>
  </si>
  <si>
    <t>202501090000117461</t>
  </si>
  <si>
    <t xml:space="preserve">202501090000117461#流程受理流水号：20250109090212152636992221008792
客户号码:15263699222
客户姓名:王*
投诉地市:潍坊
来话流水:2025010908565814420878163
宽带账号:15263699222
宽带账号归属地市:潍坊
宽带账号归属区县:寿光市
故障地址:潍坊寿光市圣城街道圣阳街百丽澜庭65号楼*********
联系电话:15263699222
联系人:先生/女士
工单紧急程度:紧急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故障时间:2025-01-09 08:53:28
具体故障现象:有机顶盒设备，当时没有装上。
</t>
  </si>
  <si>
    <t>2025-01-09 09:06:52</t>
  </si>
  <si>
    <t>2025-01-09 09:07:21</t>
  </si>
  <si>
    <t>SD-851-243893-7496-5623</t>
  </si>
  <si>
    <t>SD-057-250109-701239-1483</t>
  </si>
  <si>
    <t>2025-01-09 11:01:51</t>
  </si>
  <si>
    <t>FTTR-普通区域-高密市-石庙子自然村-13792629456-1000M-宽带上网投诉-次数0-202501090000234127</t>
  </si>
  <si>
    <t>202501090000234127</t>
  </si>
  <si>
    <t>202501090000234127#宽带账号：13792629456；宽带地址：潍坊高密市柏城镇石庙子石庙子自然村高密石庙子王世军屋山4号箱*********；客户来电反映移动高清无法观看，网速慢，客户不在现场，无法配合线上指导/客户不配合排障，要求上门，请协助处理，谢谢！！来电流水：2025010910592246620829120，联系电话：13792629456</t>
  </si>
  <si>
    <t>2025-01-09 11:07:41</t>
  </si>
  <si>
    <t>2025-01-09 11:08:07</t>
  </si>
  <si>
    <t>SD-851-278592-574-23187</t>
  </si>
  <si>
    <t>SD-057-250109-801742-778</t>
  </si>
  <si>
    <t>2025-01-09 09:46:06</t>
  </si>
  <si>
    <t>普通区域-临朐县-辛寨小山村-18706465355-200M-宽带上网投诉-次数0-202501090000157559</t>
  </si>
  <si>
    <t>202501090000157559</t>
  </si>
  <si>
    <t xml:space="preserve">202501090000157559#流程受理流水号：20250109094507187064653551021387
客户号码:18706465355
客户姓名:傅**
投诉地市:潍坊
来话流水:2025010909442455820810190
宽带账号:18706465355
宽带账号归属地市:潍坊
宽带账号归属区县:临朐县
故障地址:潍坊临朐县辛寨镇人民政府辛寨小山村辛寨小山村辛寨小山村2号箱王权（外墙）*********
联系电话:18706465355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光功率:-19.58
故障大类:宽带/电视
故障细类:宽带网速慢/卡顿
携转原因:
故障时间:2025-01-09 09:45:20
具体故障现象:家庭WiFi信号弱，
客户其他诉求:客户侧为质差终端，要求上门更换终端并一并处理故障问题。
</t>
  </si>
  <si>
    <t>2025-01-09 09:49:22</t>
  </si>
  <si>
    <t>2025-01-09 09:49:51</t>
  </si>
  <si>
    <t>SD-057-250109-714093-1759</t>
  </si>
  <si>
    <t>2025-01-09 11:30:17</t>
  </si>
  <si>
    <t>普通区域-诸城市-紫檀文苑-15095133293-300M-宽带上网投诉-次数0-202501090000260317</t>
  </si>
  <si>
    <t>202501090000260317</t>
  </si>
  <si>
    <t xml:space="preserve">202501090000260317#15095133293客户来电反映宽带上网信号不好，经查询光功率弱，请协助处理谢谢
联系人：女士 联系电话：本机 流水：2025010911271161620842172
</t>
  </si>
  <si>
    <t>2025-01-09 11:48:44</t>
  </si>
  <si>
    <t>2025-01-09 11:49:08</t>
  </si>
  <si>
    <t>SD-851-330739-8445-2641</t>
  </si>
  <si>
    <t>SD-057-250109-837405-1159</t>
  </si>
  <si>
    <t>2025-01-09 10:27:02</t>
  </si>
  <si>
    <t>【调研】-80+银卡-普通区域-潍城区-金科华府（含建委宿舍、福祥居、北关中心小学教师楼、银泰大厦等）-13780860573-100M-业务受理宽带-次数0-202501090000199910</t>
  </si>
  <si>
    <t>2025-01-10 10:28:00</t>
  </si>
  <si>
    <t>202501090000199910</t>
  </si>
  <si>
    <t>202501090000199910# 宽带账号:13780860573; 联系电话：13780860573，问题类型：此工单为群障修复工单，根据群障全量闭环修复管理要求，为确保客户网络通畅，请装维人员跟进修复网络问题，谢谢！ 
 群障标题：公告。故障描述：金科华府（含建委宿舍、福祥居、北关中心小学教师楼、银泰大厦等）主叫号码：13780860573.0;该号码仅供参考，请优先联系宽带账号。</t>
  </si>
  <si>
    <t>2025-01-09 10:44:02</t>
  </si>
  <si>
    <t>2025-01-09 10:44:34</t>
  </si>
  <si>
    <t>2025-01-09 09:02:36</t>
  </si>
  <si>
    <t>【调研】-80+银卡-普通区域-青州市-大高村自然村-13854408884-500M-宽带上网投诉-次数0-202501090000116870 一级督办</t>
  </si>
  <si>
    <t>202501090000116870</t>
  </si>
  <si>
    <t>2025-01-09 09:03:59</t>
  </si>
  <si>
    <t>2025-01-09 09:04:39</t>
  </si>
  <si>
    <t>SD-851-318744-11077-2081</t>
  </si>
  <si>
    <t>SD-057-250109-014738-913</t>
  </si>
  <si>
    <t>2025-01-09 09:59:17</t>
  </si>
  <si>
    <t>普通区域-诸城市-格林文化公馆二期-18663637470-300M-宽带上网投诉-次数0-20250109095715X835984833</t>
  </si>
  <si>
    <t>20250109095715X835984833</t>
  </si>
  <si>
    <t xml:space="preserve">流程受理流水号：20250109095638186636374701024740
客户号码:18663637470
客户姓名:杨**
投诉地市:潍坊
来话流水:2025010909542670520855767
宽带账号:18663637470
宽带账号归属地市:潍坊
宽带账号归属区县:诸城市
故障地址:潍坊诸城市舜王街道和平北街格林文化公馆二期1号楼-1-701*********
联系电话:18663637470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光功率:-18.01
故障大类:宽带/电视
故障细类:网速慢/上网掉线(专席)
携转原因:
故障时间:2025-01-09 09:58:13
具体故障现象:网速慢卡顿，
客户其他诉求:尽快处理
</t>
  </si>
  <si>
    <t>2025-01-09 10:01:46</t>
  </si>
  <si>
    <t>2025-01-09 10:03:07</t>
  </si>
  <si>
    <t>SD-851-248888-26452-15798</t>
  </si>
  <si>
    <t>SD-057-250109-416853-2094</t>
  </si>
  <si>
    <t>2025-01-09 12:08:16</t>
  </si>
  <si>
    <t>普通区域-青州市-中都财富广场-18266602226-300M-宽带上网投诉-次数0-20250109120738X658043299</t>
  </si>
  <si>
    <t>20250109120738X658043299</t>
  </si>
  <si>
    <t xml:space="preserve">流程受理流水号：20250109120522182666022261061622
客户号码:18266602226
客户姓名:刘*
投诉地市:潍坊
来话流水:2025010912020914120894511
宽带账号:18266602226
宽带账号归属地市:潍坊
宽带账号归属区县:青州市
故障地址:潍坊青州市益都街道尧王山中路中都财富广场6号楼*********
联系电话:13561416835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光功率:-29.20
故障大类:宽带/电视
故障细类:宽带无法上网(专席)
携转原因:
故障时间:2025-01-09 11:53:21
具体故障现象:网络无法连接，客户不会操作，无法进行线上指导，请协助，谢谢
客户其他诉求:
</t>
  </si>
  <si>
    <t>2025-01-09 12:16:17</t>
  </si>
  <si>
    <t>2025-01-09 12:16:53</t>
  </si>
  <si>
    <t>SD-851-268003-15706-15737</t>
  </si>
  <si>
    <t>SD-057-250109-205147-2125</t>
  </si>
  <si>
    <t>2025-01-09 12:13:57</t>
  </si>
  <si>
    <t>(目标)普通区域-昌邑市-西马埠自然村-15753699939-100M-宽带上网投诉-次数0-202501090000294402</t>
  </si>
  <si>
    <t>202501090000294402</t>
  </si>
  <si>
    <t>202501090000294402#15753699939客户反映电视无法观看，机顶盒红灯，线上排障未恢复，要求师傅上门 请协助处理。谢谢  联系人：先生 联系电话：本机 流水：2025010912094389020865107</t>
  </si>
  <si>
    <t>2025-01-09 12:16:07</t>
  </si>
  <si>
    <t>2025-01-09 12:17:02</t>
  </si>
  <si>
    <t>SD-057-250109-618092-2511</t>
  </si>
  <si>
    <t>2025-01-09 13:06:58</t>
  </si>
  <si>
    <t>80+白金-普通区域-寿光市-石门董村自然村-15908026000-1000M-业务受理宽带-次数0-202501090000324670</t>
  </si>
  <si>
    <t>202501090000324670</t>
  </si>
  <si>
    <t>202501090000324670# 宽带账号:15908026000; 联系电话：15908026000，问题类型：此工单为群障修复工单，根据群障全量闭环修复管理要求，为确保客户网络通畅，请装维人员跟进修复网络问题，谢谢！ 
 群障标题：公告。故障描述：潍坊寿光市石门董村自然村光缆故障，预估24小时恢复，请帮忙拦截,如有需要请联系片区装维师傅黄昊15706307745主叫号码：15908026000.0;该号码仅供参考，请优先联系宽带账号。</t>
  </si>
  <si>
    <t>2025-01-09 13:23:07</t>
  </si>
  <si>
    <t>2025-01-09 13:23:32</t>
  </si>
  <si>
    <t>SD-851-277306-28469-29870</t>
  </si>
  <si>
    <t>SD-057-250109-632457-2581</t>
  </si>
  <si>
    <t>2025-01-09 13:17:09</t>
  </si>
  <si>
    <t>80+普通-普通区域-安丘市-石埠子晏峪社区-13563641862-200M-宽带上网投诉-次数0-20250109131506X706693387</t>
  </si>
  <si>
    <t>20250109131506X706693387</t>
  </si>
  <si>
    <t xml:space="preserve">【农村网络投诉】流程受理流水号：20250109131255135636418621073834
客户号码:13563641862
客户姓名:鞠**
投诉地市:潍坊
来话流水:2025010913112793720846148
宽带账号:13563641862
宽带账号归属地市:潍坊
宽带账号归属区县:安丘市
故障地址:潍坊安丘市石埠子镇晏峪村石埠子晏峪社区晏峪社区4号箱朱志科*********
联系电话:13563641862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13:13:32
具体故障现象:光猫亮红灯，
客户其他诉求:
</t>
  </si>
  <si>
    <t>2025-01-09 13:18:31</t>
  </si>
  <si>
    <t>SD-057-250109-745918-3298</t>
  </si>
  <si>
    <t>2025-01-09 14:45:46</t>
  </si>
  <si>
    <t>80+银卡-普通区域-安丘市-汶阳世家小区-13706461907-100M-宽带上网投诉-次数0-202501090000392817</t>
  </si>
  <si>
    <t>2025-01-10 15:46:00</t>
  </si>
  <si>
    <t>202501090000392817</t>
  </si>
  <si>
    <t>202501090000392817#宽带账号：13706461907；联系电话13706461907：宽带地址：潍坊安丘市兴安街道潍徐北路汶阳世家小区34号楼；客户来电反映宽带无法使用，客户异机来电报修，线上指导无法配合操作，要求上门处理，来电流水：2025010914431477420866056</t>
  </si>
  <si>
    <t>2025-01-09 14:53:21</t>
  </si>
  <si>
    <t>2025-01-09 14:53:47</t>
  </si>
  <si>
    <t>SD-852-276772-257-18691</t>
  </si>
  <si>
    <t>SD-057-250109-542863-3980</t>
  </si>
  <si>
    <t>2025-01-09 16:14:57</t>
  </si>
  <si>
    <t>80+银卡-普通区域-奎文区-金宝片区-13964653630-1000M-宽带上网投诉-次数0-202501090000468619</t>
  </si>
  <si>
    <t>202501090000468619</t>
  </si>
  <si>
    <t>202501090000468619#宽带账号：13964653630；宽带地址：潍坊奎文区廿里堡街道潍州路金宝片区南苑康城7号楼*********；客户来电反映移动高清无法观看，客户不在现场，无法配合线上指导/客户不配合排障，要求上门，请协助处理，谢谢！！来电流水：2025010916103968420821186，联系电话：13964653630</t>
  </si>
  <si>
    <t>2025-01-09 16:26:46</t>
  </si>
  <si>
    <t>2025-01-09 16:27:18</t>
  </si>
  <si>
    <t>SD-851-253017-9537-18590</t>
  </si>
  <si>
    <t>SD-057-250109-794152-2974</t>
  </si>
  <si>
    <t>2025-01-09 14:05:32</t>
  </si>
  <si>
    <t>【调研】-80+普通-普通区域-奎文区-清河家园小区-1866060182802-300M-宽带上网投诉-次数0-202501090000359349</t>
  </si>
  <si>
    <t>202501090000359349</t>
  </si>
  <si>
    <t xml:space="preserve">202501090000359349# 宽带账号：1866060182802；联系电话：18660601828宽带地址：潍坊高新清池街道高新二路清河家园小区6号楼；客户来电反映网络不能用，线上指导无法配合操作，要求上门处理, 来电流水：2025010913584971520871078
 </t>
  </si>
  <si>
    <t>2025-01-09 14:10:36</t>
  </si>
  <si>
    <t>2025-01-09 14:18:46</t>
  </si>
  <si>
    <t>SD-851-267654-10582-1366</t>
  </si>
  <si>
    <t>SD-057-250109-495361-3657</t>
  </si>
  <si>
    <t>2025-01-09 15:35:32</t>
  </si>
  <si>
    <t>普通区域-寿光市-阳光春天厚覆盖（扩容）-18763696355-1000M-宽带上网投诉-次数0-20250109153435X751976980</t>
  </si>
  <si>
    <t>20250109153435X751976980</t>
  </si>
  <si>
    <t xml:space="preserve">流程受理流水号：20250109153351187636963551105922
客户号码:18763696355
客户姓名:刘**
投诉地市:潍坊
来话流水:2025010915315265820873966
宽带账号:18763696355
宽带账号归属地市:潍坊
宽带账号归属区县:寿光市
故障地址:潍坊寿光市圣城街道渤海路阳光春天厚覆盖（扩容）二次扩容4号箱备*********
联系电话:18763696355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光功率:-15.22
故障大类:宽带/电视
故障细类:网速慢/上网掉线(专席)
携转原因:
故障时间:2025-01-09 15:34:08
具体故障现象:频繁掉线，
客户其他诉求:
</t>
  </si>
  <si>
    <t>2025-01-09 15:37:31</t>
  </si>
  <si>
    <t>2025-01-09 15:37:53</t>
  </si>
  <si>
    <t>SD-851-301286-13609-2030</t>
  </si>
  <si>
    <t>SD-057-250109-591238-1532</t>
  </si>
  <si>
    <t>2025-01-09 11:06:28</t>
  </si>
  <si>
    <t>普通区域-寿光市-王高三村自然村-15866561556-300M-业务受理宽带-次数0-202501090000238896</t>
  </si>
  <si>
    <t>202501090000238896</t>
  </si>
  <si>
    <t>202501090000238896# 宽带账号:15866561556; 联系电话：15866561556，问题类型：此工单为群障修复工单，根据群障全量闭环修复管理要求，为确保客户网络通畅，请装维人员跟进修复网络问题，谢谢！ 
 群障标题：公告。故障描述：潍坊寿光市王高三村自然村光缆故障，预估24小时恢复，请帮忙拦截,如有需要请联系片区装维师傅李志浩15706307750主叫号码：15610220994.0;该号码仅供参考，请优先联系宽带账号。</t>
  </si>
  <si>
    <t>2025-01-09 11:29:02</t>
  </si>
  <si>
    <t>2025-01-09 11:29:25</t>
  </si>
  <si>
    <t>SD-057-250109-503182-1471</t>
  </si>
  <si>
    <t>2025-01-09 11:00:35</t>
  </si>
  <si>
    <t>【调研】-80+银卡-普通区域-诸城市-王家庄子自然村-15726069666-200M-魔百和投诉-次数0-202501090000230933</t>
  </si>
  <si>
    <t>2025-01-10 12:01:00</t>
  </si>
  <si>
    <t>202501090000230933</t>
  </si>
  <si>
    <t>202501090000230933#受理号码 : 15726069666客户姓名 : 石**号码归属地 : 潍坊诸城 － 诸城用户品牌 : 全球通
客户反映机顶盒找不到了，但是师傅移机无法移，核实处理，谢谢
联系人：先生/女士，联系电话： 15726069666来话流水2025010910533232420840641</t>
  </si>
  <si>
    <t>2025-01-09 11:17:46</t>
  </si>
  <si>
    <t>2025-01-09 11:18:35</t>
  </si>
  <si>
    <t>SD-852-338241-318-10606</t>
  </si>
  <si>
    <t>2025-01-09 11:03:00</t>
  </si>
  <si>
    <t>普通区域-潍城区-岳王庙小区-15806364913-100M-宽带上网投诉-次数0-202501090000235171 一级督办</t>
  </si>
  <si>
    <t>2025-01-10 12:04:00</t>
  </si>
  <si>
    <t>202501090000235171</t>
  </si>
  <si>
    <t>2025-01-09 11:06:13</t>
  </si>
  <si>
    <t>2025-01-09 11:13:24</t>
  </si>
  <si>
    <t>SD-057-250109-201574-737</t>
  </si>
  <si>
    <t>2025-01-09 09:41:13</t>
  </si>
  <si>
    <t>【重投】-普通区域-安丘市-安丘华阳小区-13793604503-200M-宽带上网投诉-次数0-202501090000140961</t>
  </si>
  <si>
    <t>2025-01-10 10:42:00</t>
  </si>
  <si>
    <t>202501090000140961</t>
  </si>
  <si>
    <t xml:space="preserve">202501090000140961#13793604503客户来电反映宽带上网掉线断网，线上排障不认可，客户要求师傅上门并更换光猫设备，请协助处理，谢谢
宽带地址：潍坊安丘市关王镇安阳路华阳小区3号楼
联系人：先生 联系电话：15006673456来电流水：2025010909362515720897521
</t>
  </si>
  <si>
    <t>2025-01-09 09:50:18</t>
  </si>
  <si>
    <t>2025-01-09 09:50:45</t>
  </si>
  <si>
    <t>SD-851-267050-2959-24144</t>
  </si>
  <si>
    <t>SD-057-250109-829401-2073</t>
  </si>
  <si>
    <t>2025-01-09 12:06:47</t>
  </si>
  <si>
    <t>普通区域-青州市-富盈家园小区-15095239120-100M-业务受理宽带-次数0-202501090000292149</t>
  </si>
  <si>
    <t>202501090000292149</t>
  </si>
  <si>
    <t>202501090000292149# 宽带账号:15095239120; 联系电话：15095239120，问题类型：此工单为群障修复工单，根据群障全量闭环修复管理要求，为确保客户网络通畅，请装维人员跟进修复网络问题，谢谢！ 
 群障标题：公告。故障描述：富盈家园小区主叫号码：15863273522.0;该号码仅供参考，请优先联系宽带账号。</t>
  </si>
  <si>
    <t>2025-01-09 12:10:16</t>
  </si>
  <si>
    <t>SD-057-250109-042395-1838</t>
  </si>
  <si>
    <t>2025-01-09 11:39:05</t>
  </si>
  <si>
    <t>普通区域-寒亭区-龙文商务楼-15806364020-100M-宽带延伸服务-次数0-202501090000268839</t>
  </si>
  <si>
    <t>2025-01-10 11:40:00</t>
  </si>
  <si>
    <t>202501090000268839</t>
  </si>
  <si>
    <t xml:space="preserve">202501090000268839#流程受理流水号：20250109113802158063640201054490
客户号码:15806364020
客户姓名:赵*
投诉地市:潍坊
来话流水:2025010911313168520803763
宽带账号:15806364020
宽带账号归属地市:潍坊
宽带账号归属区县:寒亭区
故障地址:潍坊寒亭区寒亭街道泰祥街龙文商务楼2号楼*********
联系电话:15806364020
联系人:先生/女士
工单紧急程度:一般
是否有升级投诉倾向:否
是否重复投诉:否
是否携转意向:否
是否投诉倾向:否
是否智能网关:智能网关
当前是否在线:是
接入方式:FTTH
是否质差终端:无质差信息
光功率:-18.53
故障大类:宽带/电视
故障细类:宽带延伸服务
携转原因:
故障时间:2025-01-09 11:38:10
具体故障现象:延长网线，
</t>
  </si>
  <si>
    <t>2025-01-09 11:42:57</t>
  </si>
  <si>
    <t>SD-852-307577-3071-12158</t>
  </si>
  <si>
    <t>SD-057-250109-836904-1805</t>
  </si>
  <si>
    <t>2025-01-09 11:36:41</t>
  </si>
  <si>
    <t>【调研】-普通区域-潍城区-大崖头自然村-13385362891-300M-业务受理宽带-次数0-202501090000267093</t>
  </si>
  <si>
    <t>202501090000267093</t>
  </si>
  <si>
    <t>202501090000267093# 宽带账号:13385362891; 联系电话：13385362891，问题类型：此工单为群障修复工单，根据群障全量闭环修复管理要求，为确保客户网络通畅，请装维人员跟进修复网络问题，谢谢！ 
 群障标题：公告。故障描述：潍坊潍城区大崖头自然村光缆故障，预估24小时恢复，请帮忙拦截,如有需要请联系片区装维师傅张翔宇15706307859主叫号码：13516387161.0;该号码仅供参考，请优先联系宽带账号。</t>
  </si>
  <si>
    <t>2025-01-09 11:39:37</t>
  </si>
  <si>
    <t>2025-01-09 11:40:02</t>
  </si>
  <si>
    <t>SD-057-250109-291648-5608</t>
  </si>
  <si>
    <t>2025-01-09 19:09:52</t>
  </si>
  <si>
    <t>80+普通-普通区域-寒亭区-渤海路沿街商铺-13695365127-1000M-宽带上网投诉-次数0-202501090000594284</t>
  </si>
  <si>
    <t>202501090000594284</t>
  </si>
  <si>
    <t xml:space="preserve">202501090000594284#流程受理流水号：20250109190732136953651271153674
客户号码:13695365127
客户姓名:高**
投诉地市:潍坊
来话流水:2025010919064963220811742
宽带账号:13695365127
宽带账号归属地市:潍坊
宽带账号归属区县:寒亭区
故障地址:潍坊寒亭区寒亭街道渤海路渤海路沿街商铺益新街渤海路沿街润发不锈钢2号箱*********
联系电话:15662596613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光功率:-16.75
故障大类:宽带/电视
故障细类:宽带无法上网
携转原因:
故障时间:2025-01-09 19:08:21
具体故障现象:打不开网页，
客户其他诉求:客户侧为质差终端，要求上门更换终端并一并处理故障问题。要求师傅尽快上门处理，请协助，谢谢
</t>
  </si>
  <si>
    <t>2025-01-09 19:11:52</t>
  </si>
  <si>
    <t>2025-01-09 19:12:31</t>
  </si>
  <si>
    <t>SD-851-313935-3077-22373</t>
  </si>
  <si>
    <t>SD-057-250109-786431-202</t>
  </si>
  <si>
    <t>2025-01-09 08:42:12</t>
  </si>
  <si>
    <t>普通区域-诸城市-高戈庄自然村-13906460480-200M-宽带上网投诉-次数0-202501090000099147</t>
  </si>
  <si>
    <t>2025-01-10 09:43:00</t>
  </si>
  <si>
    <t>202501090000099147</t>
  </si>
  <si>
    <t xml:space="preserve">202501090000099147#宽带账号：13906460480；宽带地址：潍坊诸城市相州镇高戈庄高戈庄自然村高戈庄村西南1号箱*********；客户来电反映移动高清无法观看，经查询客户侧为质差机顶盒，请协助上门更换终端并一并处理故障问题，谢谢！联系电话：19853651993；联系人：先生；来电流水：2025010908361478020897259
</t>
  </si>
  <si>
    <t>2025-01-09 08:51:43</t>
  </si>
  <si>
    <t>2025-01-09 08:52:26</t>
  </si>
  <si>
    <t>SD-851-314482-5392-4806</t>
  </si>
  <si>
    <t>SD-057-250109-346985-4801</t>
  </si>
  <si>
    <t>2025-01-09 17:44:50</t>
  </si>
  <si>
    <t>80+银卡-普通区域-寿光市-常家-15965088522-300M-宽带上网投诉-次数0-202501090000544586</t>
  </si>
  <si>
    <t>2025-01-10 18:45:00</t>
  </si>
  <si>
    <t>202501090000544586</t>
  </si>
  <si>
    <t>202501090000544586#【已关注中国移动10086微信公众号】流程受理流水号：20250109174313159650885221138319
客户号码:15965088522
客户姓名:刘**
投诉地市:潍坊
来话流水:2025010917423471020829362
宽带账号:15965088522
宽带账号归属地市:潍坊
宽带账号归属区县:寿光市
故障地址:潍坊寿光市田柳常家村常家常家村29号箱*********
联系电话:15953699216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17:44:21
具体故障现象:光猫亮红灯，
客户其他诉求:
;宽带小区$[常家]$</t>
  </si>
  <si>
    <t>2025-01-09 17:58:27</t>
  </si>
  <si>
    <t>2025-01-09 17:58:49</t>
  </si>
  <si>
    <t>SD-057-250109-071362-6730</t>
  </si>
  <si>
    <t>2025-01-09 22:06:16</t>
  </si>
  <si>
    <t>80+金卡-普通区域-寿光市-东岔河自然村-15095225494-300M-业务受理宽带-次数0-202501090000650701</t>
  </si>
  <si>
    <t>202501090000650701</t>
  </si>
  <si>
    <t>202501090000650701#【已关注中国移动10086微信公众号】 宽带账号:15095225494; 联系电话：15095225494，问题类型：此工单为群障修复工单，根据群障全量闭环修复管理要求，为确保客户网络通畅，请装维人员跟进修复网络问题，谢谢！ 
 群障标题：公告。故障描述：潍坊寿光市东岔河自然村光缆故障，预估24小时恢复，请帮忙拦截,如有需要请联系片区装维师傅王艳庆15706307761主叫号码：15095225494.0;该号码仅供参考，请优先联系宽带账号。</t>
  </si>
  <si>
    <t>2025-01-09 22:19:59</t>
  </si>
  <si>
    <t>2025-01-09 22:21:49</t>
  </si>
  <si>
    <t>SD-057-250109-019472-2441</t>
  </si>
  <si>
    <t>2025-01-09 12:57:03</t>
  </si>
  <si>
    <t>【调研】-普通区域-青州市-东滴水张庄-18366356617-300M-业务受理宽带-次数0-202501090000318920</t>
  </si>
  <si>
    <t>202501090000318920</t>
  </si>
  <si>
    <t>202501090000318920# 宽带账号:18366356617; 联系电话：18366356617，问题类型：此工单为群障修复工单，根据群障全量闭环修复管理要求，为确保客户网络通畅，请装维人员跟进修复网络问题，谢谢！ 
 群障标题：公告。故障描述：LINK_LOSS主叫号码：18366356617.0;该号码仅供参考，请优先联系宽带账号。</t>
  </si>
  <si>
    <t>2025-01-09 13:00:47</t>
  </si>
  <si>
    <t>2025-01-09 13:05:59</t>
  </si>
  <si>
    <t>SD-851-232804-26619-11597</t>
  </si>
  <si>
    <t>SD-057-250109-198372-4634</t>
  </si>
  <si>
    <t>2025-01-09 17:26:37</t>
  </si>
  <si>
    <t>【调研】-80+普通-普通区域-寿光市-中南世纪星城-15244411144-1000M-宽带上网投诉-次数0-202501090000530464</t>
  </si>
  <si>
    <t>2025-01-10 18:27:00</t>
  </si>
  <si>
    <t>202501090000530464</t>
  </si>
  <si>
    <t xml:space="preserve">202501090000530464#宽带账号 15244411144（不记得宽带手机号码了）；宽带地址：潍坊寿光市洛城街道于家尧河村于家尧河村自然村于家尧河村东北********* ；客户来电反映    魔百和遥控器损坏了，线上指导无法配合操作，要求上门处理
联系电话： 15244411144 ；联系人：先生  ；来电流水： 2025010917210577320875446
</t>
  </si>
  <si>
    <t>2025-01-09 17:38:05</t>
  </si>
  <si>
    <t>2025-01-09 17:38:22</t>
  </si>
  <si>
    <t>SD-057-250109-108542-5599</t>
  </si>
  <si>
    <t>2025-01-09 19:08:34</t>
  </si>
  <si>
    <t>80+银卡-普通区域-诸城市-邰家沟村-15954470080-1000M-宽带上网投诉-次数0-202501090000595720</t>
  </si>
  <si>
    <t>202501090000595720</t>
  </si>
  <si>
    <t xml:space="preserve">202501090000595720#宽带账号：15954470080；宽带地址：潍坊诸城市皇华镇邰家沟邰家沟村邰家沟村东南角（李志国）10#箱*********
；客户来电反映宽带无网络，客户不在现场，无法配合线上指导，要求师傅上门，请协助处理，谢谢！联系电话：13562683407；联系人：先生；来电流水：2025010919052262420802984。
</t>
  </si>
  <si>
    <t>2025-01-09 19:10:04</t>
  </si>
  <si>
    <t>2025-01-09 19:10:55</t>
  </si>
  <si>
    <t>SD-851-316080-5249-8088</t>
  </si>
  <si>
    <t>SD-057-250109-205846-5578</t>
  </si>
  <si>
    <t>2025-01-09 19:06:22</t>
  </si>
  <si>
    <t>【调研】-80+银卡-FTTR-普通区域-滨海-湖光山舍-18853652587-200M-业务受理宽带-次数0-202501090000593769</t>
  </si>
  <si>
    <t>202501090000593769</t>
  </si>
  <si>
    <t>202501090000593769# 宽带账号:18853652587; 联系电话：18853652587，问题类型：此工单为群障修复工单，根据群障全量闭环修复管理要求，为确保客户网络通畅，请装维人员跟进修复网络问题，谢谢！ 
 群障标题：公告。故障描述：潍坊滨海湖光山舍光缆故障，预估24小时恢复，请帮忙拦截,如有需要请联系片区装维师傅肖其耀15706307110主叫号码：18853652587.0;该号码仅供参考，请优先联系宽带账号。</t>
  </si>
  <si>
    <t>2025-01-09 19:50:00</t>
  </si>
  <si>
    <t>SD-851-308349-26667-19829</t>
  </si>
  <si>
    <t>SD-057-250109-265309-5606</t>
  </si>
  <si>
    <t>2025-01-09 19:09:41</t>
  </si>
  <si>
    <t>(目标)普通区域-安丘市-大杨戈村自然村-13656365112-100M-业务受理宽带-次数0-202501090000595571</t>
  </si>
  <si>
    <t>202501090000595571</t>
  </si>
  <si>
    <t>202501090000595571#【已关注中国移动10086微信公众号】 导航立单,用户所在位置有群障,已向客户播报,客户要求装维回访.此工单为群障修复工单,根据群障全量闭环管理要求,为确保客户网络通畅,请装维人员跟进修复网络问题,谢谢.联系电话：13656365112</t>
  </si>
  <si>
    <t>2025-01-09 19:30:28</t>
  </si>
  <si>
    <t>2025-01-09 19:31:29</t>
  </si>
  <si>
    <t>SD-057-250109-605293-1723</t>
  </si>
  <si>
    <t>2025-01-09 11:27:05</t>
  </si>
  <si>
    <t>普通区域-临朐县-null--宽带上网投诉-次数0-20250109095134X494554598</t>
  </si>
  <si>
    <t>2025-01-10 12:28:00</t>
  </si>
  <si>
    <t>20250109095134X494554598</t>
  </si>
  <si>
    <t xml:space="preserve">手机号码：15963476044，【问题描述】客户来电表示宽带不能安装表示不满。已向客户分析解释，客户不认可，要求给予反馈落实尽快安装。联系人：先生/女士，联系电话：15963476044，流水号：2025010909412661320868260
流程受理流水号：20250109095022159634760441022863
受理明细:531920062399999999
4G套餐名称:预付费新飞享+套餐
是否下发过短信提醒:否
前期有无退费记录:否
是否解释无法退费:否
是否到厅:否
</t>
  </si>
  <si>
    <t>2025-01-09 13:36:39</t>
  </si>
  <si>
    <t>SD-057-250109-831502-2889</t>
  </si>
  <si>
    <t>2025-01-09 13:57:07</t>
  </si>
  <si>
    <t>80+普通-普通区域-青州市-东阳城安置区-13070719086-1000M-业务受理宽带-次数0-202501090000352183</t>
  </si>
  <si>
    <t>202501090000352183</t>
  </si>
  <si>
    <t>202501090000352183# 宽带账号:13070719086; 联系电话：13070719086，问题类型：此工单为群障修复工单，根据群障全量闭环修复管理要求，为确保客户网络通畅，请装维人员跟进修复网络问题，谢谢！ 
 群障标题：公告。故障描述：潍坊青州市东阳城安置区光缆故障，预估24小时恢复，请帮忙拦截,如有需要请联系片区装维师傅许振山15706307646主叫号码：18753612718.0;该号码仅供参考，请优先联系宽带账号。</t>
  </si>
  <si>
    <t>2025-01-09 14:18:20</t>
  </si>
  <si>
    <t>SD-057-250109-546270-6725</t>
  </si>
  <si>
    <t>2025-01-09 22:04:35</t>
  </si>
  <si>
    <t>80+普通-普通区域-诸城市-鑫园小区-15094940331-300M-宽带上网投诉-次数0-202501090000648386</t>
  </si>
  <si>
    <t>202501090000648386</t>
  </si>
  <si>
    <t>202501090000648386#【已关注中国移动10086微信公众号】流程受理流水号：20250109220203150949403311171279
客户号码:15094940331
客户姓名:邱**
投诉地市:潍坊
来话流水:2025010922014967920815496
宽带账号:15094940331
宽带账号归属地市:潍坊
宽带账号归属区县:诸城市
故障地址:潍坊诸城市龙都街道人民路鑫园小区1号楼（高层）*********
联系电话:15094940331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22:04:23
具体故障现象:电脑无法上网，
客户其他诉求:
;宽带小区$[鑫园小区]$</t>
  </si>
  <si>
    <t>2025-01-09 22:26:26</t>
  </si>
  <si>
    <t>2025-01-09 22:26:59</t>
  </si>
  <si>
    <t>SD-057-250109-586042-6731</t>
  </si>
  <si>
    <t>2025-01-09 22:06:22</t>
  </si>
  <si>
    <t>【调研】-80+银卡-普通区域-青州市-国泰家园二期-18053668805-500M-业务受理宽带-次数0-202501090000650771</t>
  </si>
  <si>
    <t>202501090000650771</t>
  </si>
  <si>
    <t>202501090000650771# 宽带账号:18053668805; 联系电话：18053668805，问题类型：此工单为群障修复工单，根据群障全量闭环修复管理要求，为确保客户网络通畅，请装维人员跟进修复网络问题，谢谢！ 
 群障标题：公告。故障描述：潍坊青州市国泰家园二期光缆故障，预估24小时恢复，请帮忙拦截,如有需要请联系片区装维师傅李国军15706307631主叫号码：18053668805.0;该号码仅供参考，请优先联系宽带账号。</t>
  </si>
  <si>
    <t>2025-01-09 22:36:04</t>
  </si>
  <si>
    <t>SD-852-336709-1941-4442</t>
  </si>
  <si>
    <t>SD-057-250109-098143-1</t>
  </si>
  <si>
    <t>2025-01-09 00:00:22</t>
  </si>
  <si>
    <t>普通区域-潍城区-万锦国际公寓-15762606679-1000M-业务受理宽带-次数0-202501080000703830</t>
  </si>
  <si>
    <t>202501080000703830</t>
  </si>
  <si>
    <t>202501080000703830# 导航立单,用户所在位置有群障,已向客户播报,客户要求装维回访.此工单为群障修复工单,根据群障全量闭环管理要求,为确保客户网络通畅,请装维人员跟进修复网络问题,谢谢.联系电话：15762606679</t>
  </si>
  <si>
    <t>2025-01-09 00:41:22</t>
  </si>
  <si>
    <t>SD-852-339694-2428-26637</t>
  </si>
  <si>
    <t>SD-057-250109-853096-5540</t>
  </si>
  <si>
    <t>2025-01-09 19:00:42</t>
  </si>
  <si>
    <t>【调研】-80+白金-普通区域-寿光市-春江花月-13506499218-1000M-宽带上网投诉-次数0-202501090000592297</t>
  </si>
  <si>
    <t>2025-01-10 19:00:00</t>
  </si>
  <si>
    <t>202501090000592297</t>
  </si>
  <si>
    <t xml:space="preserve">202501090000592297#宽带账号：13506499218；宽带地址：潍坊寿光市洛城街道富士街春江花月23号楼*********！客户来电反映宽带/无法连接，/客户不配合排障，要求上门，请协助处理，谢谢！来电流水：2025010918584876320862511，联系电话：13665360777
</t>
  </si>
  <si>
    <t>2025-01-09 19:04:47</t>
  </si>
  <si>
    <t>2025-01-09 19:05:06</t>
  </si>
  <si>
    <t>SD-851-288303-1054-18040</t>
  </si>
  <si>
    <t>SD-057-250109-582793-5598</t>
  </si>
  <si>
    <t>2025-01-09 19:08:31</t>
  </si>
  <si>
    <t>【调研】-80+银卡-普通区域-奎文区-时代丽景苑-15069690617-1000M-宽带上网投诉-次数0-202501090000593372</t>
  </si>
  <si>
    <t>202501090000593372</t>
  </si>
  <si>
    <t>202501090000593372#宽带账号：15069690617；宽带地址：潍坊高新高新城区金马路时代丽景苑8号楼***；客户来电反映魔百和掉地上摔坏了，要求师傅处理，，请协助处理，谢谢！联系电话：18865368739；联系人：女士；来电流水：2025010919032672320891417。</t>
  </si>
  <si>
    <t>2025-01-09 19:10:09</t>
  </si>
  <si>
    <t>2025-01-09 19:10:42</t>
  </si>
  <si>
    <t>SD-851-258037-7081-2883</t>
  </si>
  <si>
    <t>SD-057-250109-680345-266</t>
  </si>
  <si>
    <t>2025-01-09 08:47:02</t>
  </si>
  <si>
    <t>普通区域-寿光市-韩家庄-13864665019-300M-宽带上网投诉-次数0-20250109084413X453505686</t>
  </si>
  <si>
    <t>20250109084413X453505686</t>
  </si>
  <si>
    <t xml:space="preserve">【农村网络投诉】流程受理流水号：20250109084229138646650191003368
客户号码:13864665019
客户姓名:任**
投诉地市:潍坊
来话流水:2025010908421544320840438
宽带账号:13864665019
宽带账号归属地市:潍坊
宽带账号归属区县:寿光市
故障地址:潍坊寿光市台头镇韩家庄村韩家庄40号箱*********
联系电话:13864665019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08:43:23
具体故障现象:网络无信号
客户其他诉求:
</t>
  </si>
  <si>
    <t>2025-01-09 08:49:40</t>
  </si>
  <si>
    <t>2025-01-09 08:50:02</t>
  </si>
  <si>
    <t>SD-057-250109-269031-2439</t>
  </si>
  <si>
    <t>2025-01-09 12:56:58</t>
  </si>
  <si>
    <t>【重投】-普通区域-昌邑市-大章自然村-13562695441-100M-业务受理宽带-次数0-202501090000318843</t>
  </si>
  <si>
    <t>202501090000318843</t>
  </si>
  <si>
    <t>202501090000318843# 宽带账号:13562695441; 联系电话：13562695441，问题类型：此工单为群障修复工单，根据群障全量闭环修复管理要求，为确保客户网络通畅，请装维人员跟进修复网络问题，谢谢！ 
 群障标题：公告。故障描述：潍坊昌邑市大章自然村光缆故障，预估24小时恢复，请帮忙拦截,如有需要请联系片区装维师傅于勇15706307202主叫号码：13562695441.0;该号码仅供参考，请优先联系宽带账号。</t>
  </si>
  <si>
    <t>2025-01-09 12:59:04</t>
  </si>
  <si>
    <t>2025-01-09 12:59:28</t>
  </si>
  <si>
    <t>SD-057-250109-182643-2440</t>
  </si>
  <si>
    <t>2025-01-09 12:57:00</t>
  </si>
  <si>
    <t>80+普通-普通区域-奎文区-奎文阳光嘉园-15763079613-300M-业务受理宽带-次数0-202501090000319708</t>
  </si>
  <si>
    <t>202501090000319708</t>
  </si>
  <si>
    <t>202501090000319708# 宽带账号:15763079613; 联系电话：15763079613，问题类型：此工单为群障修复工单，根据群障全量闭环修复管理要求，为确保客户网络通畅，请装维人员跟进修复网络问题，谢谢！ 
 群障标题：公告。故障描述：潍坊奎文区奎文阳光嘉园光缆故障，预估24小时恢复，请帮忙拦截,如有需要请联系片区装维师傅张松15706366505主叫号码：15763079613.0;该号码仅供参考，请优先联系宽带账号。</t>
  </si>
  <si>
    <t>2025-01-09 13:11:30</t>
  </si>
  <si>
    <t>2025-01-09 13:12:01</t>
  </si>
  <si>
    <t>SD-851-236981-14983-5055</t>
  </si>
  <si>
    <t>SD-057-250109-754901-3076</t>
  </si>
  <si>
    <t>2025-01-09 14:16:49</t>
  </si>
  <si>
    <t>普通区域-诸城市-聚类-诸城华宝酒店-1591011726202-300M-业务受理宽带-次数0-202501090000370075</t>
  </si>
  <si>
    <t>202501090000370075</t>
  </si>
  <si>
    <t>202501090000370075# 宽带账号:1591011726202; 联系电话：1591011726202，问题类型：此工单为群障修复工单，根据群障全量闭环修复管理要求，为确保客户网络通畅，请装维人员跟进修复网络问题，谢谢！ 
 群障标题：公告。故障描述：大源橡树湾主叫号码：15910117262.0;该号码仅供参考，请优先联系宽带账号。</t>
  </si>
  <si>
    <t>2025-01-09 14:32:12</t>
  </si>
  <si>
    <t>2025-01-09 14:33:06</t>
  </si>
  <si>
    <t>SD-851-301852-4155-7557</t>
  </si>
  <si>
    <t>SD-057-250109-376210-1679</t>
  </si>
  <si>
    <t>2025-01-09 11:23:02</t>
  </si>
  <si>
    <t>【调研】-80+银卡-普通区域-昌乐县-刘家庄（北圈）-13806368997-1000M-宽带上网投诉-次数0-20250109112017X817196385</t>
  </si>
  <si>
    <t>20250109112017X817196385</t>
  </si>
  <si>
    <t xml:space="preserve">【农村网络投诉】流程受理流水号：20250109111935138063689971049261
客户号码:13806368997
客户姓名:刘**
投诉地市:潍坊
来话流水:2025010911185365120819090
宽带账号:13806368997
宽带账号归属地市:潍坊
宽带账号归属区县:昌乐县
故障地址:潍坊昌乐县朱刘街道刘家庄村刘家庄（北圈）刘家庄村2#（门牌号26号住户）*********
联系电话:15621665656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11:19:50
具体故障现象:光猫亮红灯，
客户其他诉求:
</t>
  </si>
  <si>
    <t>2025-01-09 11:29:09</t>
  </si>
  <si>
    <t>2025-01-09 11:29:53</t>
  </si>
  <si>
    <t>SD-057-250109-568429-281</t>
  </si>
  <si>
    <t>2025-01-09 08:49:13</t>
  </si>
  <si>
    <t>80+普通-普通区域-临朐县-烟冢铺小区安置楼-15165648031-300M-业务受理宽带-次数0-202501090000106470</t>
  </si>
  <si>
    <t>202501090000106470</t>
  </si>
  <si>
    <t>202501090000106470#受理号码 : 15165648031客户姓名 : 徐**号码归属地 : 潍坊临朐 － 临朐朐山营业厅用户品牌 : 全球通用户来电称自己宽带无法使用，用户要求尽快上门修复请处理谢谢。联系电话15165648031</t>
  </si>
  <si>
    <t>2025-01-09 08:54:07</t>
  </si>
  <si>
    <t>王金刚</t>
  </si>
  <si>
    <t>15706307609</t>
  </si>
  <si>
    <t>dw3_jk_wangjingang</t>
  </si>
  <si>
    <t>2025-01-09 08:55:02</t>
  </si>
  <si>
    <t>SD-057-250109-982673-4757</t>
  </si>
  <si>
    <t>2025-01-09 17:39:34</t>
  </si>
  <si>
    <t>80+普通-普通区域-昌邑市-永清织造-15689285590-1000M-宽带上网投诉-次数0-202501090000540997</t>
  </si>
  <si>
    <t>2025-01-10 18:40:00</t>
  </si>
  <si>
    <t>202501090000540997</t>
  </si>
  <si>
    <t>202501090000540997#宽带账号：15689285590；宽带地址：潍坊昌邑市北孟镇北孟街永清织造7号箱；客户来电反映宽带网络无法连接，要求师傅上门，请协助处理，谢谢！联系电话：13280122762；联系人：先生；来电流水：2025010917202861320867600</t>
  </si>
  <si>
    <t>2025-01-09 17:42:32</t>
  </si>
  <si>
    <t>2025-01-09 17:42:55</t>
  </si>
  <si>
    <t>SD-851-231314-14058-10689</t>
  </si>
  <si>
    <t>SD-057-250109-871642-1677</t>
  </si>
  <si>
    <t>2025-01-09 11:22:42</t>
  </si>
  <si>
    <t>80+普通-普通区域-寒亭区-朱里一村自然村-15063657877-300M-宽带延伸服务-次数0-202501090000252697</t>
  </si>
  <si>
    <t>202501090000252697</t>
  </si>
  <si>
    <t xml:space="preserve">202501090000252697#流程受理流水号：20250109111946150636578771049320
客户号码:15063657877
客户姓名:马*
投诉地市:潍坊
来话流水:2025010911153168620869541
宽带账号:15063657877
宽带账号归属地市:潍坊
宽带账号归属区县:寒亭区
故障地址:潍坊寒亭区朱里街道朱里一村朱里一村自然村46#*********
联系电话:15069670887
联系人:先生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故障时间:2025-01-09 11:19:50
具体故障现象:客户来电反映电视看不了，查询网络不在线，光猫亮红灯，引导客户将光纤线插紧捋直未恢复，请协助处理，谢谢！
</t>
  </si>
  <si>
    <t>2025-01-09 11:43:17</t>
  </si>
  <si>
    <t>2025-01-09 11:43:54</t>
  </si>
  <si>
    <t>SD-851-292170-5979-2408</t>
  </si>
  <si>
    <t>SD-057-250109-790821-1624</t>
  </si>
  <si>
    <t>2025-01-09 11:16:34</t>
  </si>
  <si>
    <t>【调研】-80+普通-普通区域-奎文区-世嘉铭园-15275368868-500M-业务受理宽带-次数0-202501090000249016</t>
  </si>
  <si>
    <t>202501090000249016</t>
  </si>
  <si>
    <t>202501090000249016# 宽带账号:15275368868; 联系电话：15275368868，问题类型：此工单为群障修复工单，根据群障全量闭环修复管理要求，为确保客户网络通畅，请装维人员跟进修复网络问题，谢谢！ 
 群障标题：公告。故障描述：分支光纤断或OLT检测不到ONT的预期的光信号(LOSi/LOBi)主叫号码：15275368868.0;该号码仅供参考，请优先联系宽带账号。</t>
  </si>
  <si>
    <t>2025-01-09 11:17:39</t>
  </si>
  <si>
    <t>2025-01-09 11:18:08</t>
  </si>
  <si>
    <t>SD-851-326696-470-7300</t>
  </si>
  <si>
    <t>SD-057-250109-934012-1636</t>
  </si>
  <si>
    <t>2025-01-09 11:17:02</t>
  </si>
  <si>
    <t>80+银卡-普通区域-寿光市-弥景苑-15269669003-300M-魔百和投诉-次数0-20250109111402X442243967</t>
  </si>
  <si>
    <t>20250109111402X442243967</t>
  </si>
  <si>
    <t>【农村网络投诉】流程受理流水号：20250109111321152696690031047364
客户号码:15269669003
客户姓名:毕**
投诉地市:潍坊
来话流水:2025010911110956620803197
宽带账号:15269669003
宽带账号归属地市:潍坊
宽带账号归属区县:寿光市
故障地址:潍坊寿光市北洛镇垒村弥景苑北孙弥景苑21号楼*********
联系电话:15949862588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故障细类:移动高清电视故障(专席)
携转原因:
故障时间:2025-01-09 12:08:49
魔百和单播/组播:单播
具体故障现象:电视机提示无信号，
客户其他诉求:
魔百和单/组播：单播</t>
  </si>
  <si>
    <t>2025-01-09 11:17:20</t>
  </si>
  <si>
    <t>2025-01-09 11:19:24</t>
  </si>
  <si>
    <t>SD-057-250109-617483-2459</t>
  </si>
  <si>
    <t>2025-01-09 12:59:17</t>
  </si>
  <si>
    <t>【调研】-(目标)普通区域-安丘市-牛沐-13854429290-1000M-宽带上网投诉-次数0-20250109125845X725534622</t>
  </si>
  <si>
    <t>20250109125845X725534622</t>
  </si>
  <si>
    <t xml:space="preserve">【农村网络投诉】流程受理流水号：20250109125810138544292901071354
客户号码:13854429290
客户姓名:罗**
投诉地市:潍坊
来话流水:2025010912563425520840986
宽带账号:13854429290
宽带账号归属地市:潍坊
宽带账号归属区县:安丘市
故障地址:潍坊安丘市大盛镇牛沐村牛沐牛沐1#张超郡*********
联系电话:13854429290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光功率:-27.69
故障大类:宽带/电视
故障细类:宽带无法上网(专席)
携转原因:
故障时间:2025-01-09 13:00:33
具体故障现象:提示网络无法连接，
客户其他诉求:
</t>
  </si>
  <si>
    <t>2025-01-09 13:00:55</t>
  </si>
  <si>
    <t>2025-01-09 13:01:24</t>
  </si>
  <si>
    <t>SD-851-311549-32073-16024</t>
  </si>
  <si>
    <t>SD-057-250109-756293-1720</t>
  </si>
  <si>
    <t>2025-01-09 11:26:58</t>
  </si>
  <si>
    <t>普通区域-临朐县-东峪自然村-15949783229-1000M-业务受理宽带-次数0-202501090000257641</t>
  </si>
  <si>
    <t>202501090000257641</t>
  </si>
  <si>
    <t>202501090000257641# 宽带账号:15949783229; 联系电话：15949783229，问题类型：此工单为群障修复工单，根据群障全量闭环修复管理要求，为确保客户网络通畅，请装维人员跟进修复网络问题，谢谢！ 
 群障标题：公告。故障描述：分支光纤断或OLT检测不到ONT的预期的光信号(LOSi/LOBi)主叫号码：15949783229.0;该号码仅供参考，请优先联系宽带账号。</t>
  </si>
  <si>
    <t>2025-01-09 11:46:01</t>
  </si>
  <si>
    <t>2025-01-09 11:47:25</t>
  </si>
  <si>
    <t>SD-851-312403-18899-19469</t>
  </si>
  <si>
    <t>SD-057-250109-524673-1653</t>
  </si>
  <si>
    <t>2025-01-09 11:19:53</t>
  </si>
  <si>
    <t>(目标)普通区域-昌邑市-土产公司-13406477823-100M-宽带上网投诉-次数0-202501090000110416</t>
  </si>
  <si>
    <t>2025-01-10 12:20:00</t>
  </si>
  <si>
    <t>202501090000110416</t>
  </si>
  <si>
    <t>202501090000110416#受理号码 : 13406477823客户姓名 : 韩**号码归属地 : 潍坊昌邑 － 昌邑用户品牌 : 全球通
客户来电反映固话无法拨通，已使用解释口径，客户不认可
联系电话：13406477823联系人：女士 来电流水：2025010908415281520837332</t>
  </si>
  <si>
    <t>2025-01-09 11:36:34</t>
  </si>
  <si>
    <t>家庭咨询-&gt;网络质量-&gt;商客融合套餐-&gt;固话业务-&gt;功能使用-&gt;被叫不能接通-&gt;全局流转</t>
  </si>
  <si>
    <t>2025-01-09 11:36:57</t>
  </si>
  <si>
    <t>SD-057-250109-470586-1647</t>
  </si>
  <si>
    <t>2025-01-09 11:18:23</t>
  </si>
  <si>
    <t>【调研】-普通区域-青州市-御景隆城-13953606653-1000M-宽带上网投诉-次数0-202501090000248246</t>
  </si>
  <si>
    <t>202501090000248246</t>
  </si>
  <si>
    <t>202501090000248246#宽带账号：13953606653；宽带地址：潍坊青州市王府街道后营子街御景隆城10号楼江南坊；客户来电反映宽带不能使用，客户不在现场，无法配合线上指导/客户不配合排障，要求上门，请协助处理，谢谢！联系电话：13953606653；联系人：女士；来电流水：2025010911122071220820894</t>
  </si>
  <si>
    <t>2025-01-09 11:29:18</t>
  </si>
  <si>
    <t>2025-01-09 11:34:30</t>
  </si>
  <si>
    <t>SD-851-324921-11731-4367</t>
  </si>
  <si>
    <t>SD-057-250109-065294-4714</t>
  </si>
  <si>
    <t>2025-01-09 17:35:58</t>
  </si>
  <si>
    <t>80+普通-普通区域-昌邑市-永清织造-15689285590-1000M-业务受理宽带-次数0-202501090000540288</t>
  </si>
  <si>
    <t>2025-01-10 17:36:00</t>
  </si>
  <si>
    <t>202501090000540288</t>
  </si>
  <si>
    <t>202501090000540288# 宽带账号:15689285590; 联系电话：15689285590，问题类型：此工单为群障修复工单，根据群障全量闭环修复管理要求，为确保客户网络通畅，请装维人员跟进修复网络问题，谢谢！ 
 群障标题：告警。故障标题：分支光纤断或OLT检测不到ONT的预期的光信号(LOSi/LOBi)主叫号码：13280122762.0;该号码仅供参考，请优先联系宽带账号。</t>
  </si>
  <si>
    <t>2025-01-09 17:41:25</t>
  </si>
  <si>
    <t>2025-01-09 17:41:46</t>
  </si>
  <si>
    <t>SD-057-250109-468917-5574</t>
  </si>
  <si>
    <t>2025-01-09 19:06:09</t>
  </si>
  <si>
    <t>普通区域-奎文区-奎文自来水宿舍一-15963416479-1000M-宽带上网投诉-次数0-202501090000592781</t>
  </si>
  <si>
    <t>202501090000592781</t>
  </si>
  <si>
    <t xml:space="preserve">202501090000592781#宽带账号：15963416479宽带地址：潍坊奎文区广文街道院校街自来水宿舍5号楼；客户来电反映宽带网络无法连接，客户不配合排障，要求上门，请协助处理，谢谢！联系电话：15963416479；来电流水：2025010918575782920857051
</t>
  </si>
  <si>
    <t>2025-01-09 19:16:57</t>
  </si>
  <si>
    <t>2025-01-09 19:17:23</t>
  </si>
  <si>
    <t>SD-057-250109-976583-2370</t>
  </si>
  <si>
    <t>2025-01-09 12:47:12</t>
  </si>
  <si>
    <t>80+银卡-普通区域-高密市-杨戈庄-15964306698-300M-宽带上网投诉-次数0-20250109124502X902707837</t>
  </si>
  <si>
    <t>20250109124502X902707837</t>
  </si>
  <si>
    <t xml:space="preserve">流程受理流水号：20250109124401159643066981068814
客户号码:15964306698
客户姓名:姜**
投诉地市:潍坊
来话流水:2025010912422950020840188
宽带账号:15964306698
宽带账号归属地市:潍坊
宽带账号归属区县:高密市
故障地址:潍坊高密市密水街道杨戈庄杨戈庄高密杨戈庄468号K17号箱*********
联系电话:18063273946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12:44:28
具体故障现象:宽带无法上网
客户其他诉求:
</t>
  </si>
  <si>
    <t>2025-01-09 12:47:36</t>
  </si>
  <si>
    <t>2025-01-09 12:48:03</t>
  </si>
  <si>
    <t>SD-057-250109-965723-203</t>
  </si>
  <si>
    <t>2025-01-09 08:42:19</t>
  </si>
  <si>
    <t>【重投】-80+银卡-普通区域-寒亭区-瑞都广场-18263667129-300M-宽带上网投诉-次数0-202501090000095855</t>
  </si>
  <si>
    <t>202501090000095855</t>
  </si>
  <si>
    <t>202501090000095855#客户来电反映宽带无法上网，无法配合线上排障，要求上门服务，请协助处理，谢谢！联系电话：15064486537；联系人：女士；来电流水：2025010908404469620828748</t>
  </si>
  <si>
    <t>2025-01-09 08:46:14</t>
  </si>
  <si>
    <t>2025-01-09 08:46:45</t>
  </si>
  <si>
    <t>SD-851-304193-14867-8612</t>
  </si>
  <si>
    <t>SD-057-250109-164705-2830</t>
  </si>
  <si>
    <t>2025-01-09 13:51:10</t>
  </si>
  <si>
    <t>80+银卡-普通区域-诸城市-哨头自然村-15263654776-200M-宽带上网投诉-次数0-202501090000349613</t>
  </si>
  <si>
    <t>202501090000349613</t>
  </si>
  <si>
    <t xml:space="preserve">202501090000349613#【已关注中国移动10086微信公众号】流程受理流水号：20250109135036152636547761080424
客户号码:15263654776
客户姓名:姜*
投诉地市:潍坊
来话流水:2025010913500470320875120
宽带账号:15263654776
宽带账号归属地市:潍坊
宽带账号归属区县:诸城市
故障地址:潍坊诸城市密州街道哨头哨头村3号箱（卢士法）0号楼*********
联系电话:15263654776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故障时间:2025-01-09 13:50:54
具体故障现象:打不开网页，
客户其他诉求:客户侧为质差终端，要求上门更换终端并一并处理故障问题。
</t>
  </si>
  <si>
    <t>2025-01-09 13:55:07</t>
  </si>
  <si>
    <t>2025-01-09 13:55:27</t>
  </si>
  <si>
    <t>SD-057-250109-796432-5558</t>
  </si>
  <si>
    <t>2025-01-09 19:03:30</t>
  </si>
  <si>
    <t>【调研】-普通区域-奎文区-樱园东区-13869623181-100M-业务受理宽带-次数0-202501090000593030</t>
  </si>
  <si>
    <t>202501090000593030</t>
  </si>
  <si>
    <t>202501090000593030# 导航立单,用户所在位置有群障,已向客户播报,客户要求装维回访.此工单为群障修复工单,根据群障全量闭环管理要求,为确保客户网络通畅,请装维人员跟进修复网络问题,谢谢.联系电话：13869623181</t>
  </si>
  <si>
    <t>2025-01-09 19:18:27</t>
  </si>
  <si>
    <t>2025-01-09 19:24:50</t>
  </si>
  <si>
    <t>SD-057-250109-075241-1577</t>
  </si>
  <si>
    <t>2025-01-09 11:10:10</t>
  </si>
  <si>
    <t>80+银卡-普通区域-潍城区-华泰小区-15095140984-1000M-宽带上网投诉-次数0-202501090000240038</t>
  </si>
  <si>
    <t>202501090000240038</t>
  </si>
  <si>
    <t>202501090000240038#15095140984 客户来电反映家里宽带网速慢 网络卡顿，客户表示自己已重启设备测试无改善，线上排障客户表示不认可，要求师傅上门，请处理,谢谢
联系电话：本机 联系人：女士 流水号:2025010911044360320807974</t>
  </si>
  <si>
    <t>2025-01-09 11:20:17</t>
  </si>
  <si>
    <t>SD-851-293298-3577-20347</t>
  </si>
  <si>
    <t>SD-057-250109-815940-1609</t>
  </si>
  <si>
    <t>2025-01-09 11:14:16</t>
  </si>
  <si>
    <t>普通区域-奎文区-银通社区-13793699685-200M-宽带上网投诉-次数0-20250109111355X435955276</t>
  </si>
  <si>
    <t>2025-01-10 12:15:00</t>
  </si>
  <si>
    <t>20250109111355X435955276</t>
  </si>
  <si>
    <t xml:space="preserve">流程受理流水号：20250109111326137936996851047389
客户号码:13793699685
客户姓名:蔡**
投诉地市:潍坊
来话流水:2025010911121182220818603
宽带账号:13793699685
宽带账号归属地市:潍坊
宽带账号归属区县:高新
故障地址:潍坊高新清池高新二路银通社区43号楼*********
联系电话:13793699685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光功率:-17.82
故障大类:宽带/电视
故障细类:网速慢/上网掉线(专席)
携转原因:
故障时间:2025-01-09 11:13:34
具体故障现象:频繁掉线，客户来电反映宽带无法上网， 我处正常排查未恢复，请协助处理谢谢    
客户其他诉求:
</t>
  </si>
  <si>
    <t>2025-01-09 11:27:21</t>
  </si>
  <si>
    <t>2025-01-09 11:27:41</t>
  </si>
  <si>
    <t>SD-057-250109-501389-4089</t>
  </si>
  <si>
    <t>2025-01-09 16:26:28</t>
  </si>
  <si>
    <t>(目标)普通区域-安丘市-大杨戈村自然村-18866773069-100M-业务受理宽带-次数0-202501090000479702</t>
  </si>
  <si>
    <t>2025-01-10 16:27:00</t>
  </si>
  <si>
    <t>202501090000479702</t>
  </si>
  <si>
    <t>202501090000479702#【已关注中国移动10086微信公众号】 宽带账号:18866773069; 联系电话：18866773069，问题类型：此工单为群障修复工单，根据群障全量闭环修复管理要求，为确保客户网络通畅，请装维人员跟进修复网络问题，谢谢！ 
 群障标题：公告。故障描述：潍坊安丘市大杨戈村自然村光缆故障，预估24小时恢复，请帮忙拦截,如有需要请联系片区装维师傅王永琳15706307091主叫号码：18866773069.0;该号码仅供参考，请优先联系宽带账号。</t>
  </si>
  <si>
    <t>2025-01-09 17:18:32</t>
  </si>
  <si>
    <t>2025-01-09 17:19:07</t>
  </si>
  <si>
    <t>SD-057-250109-906724-6550</t>
  </si>
  <si>
    <t>2025-01-09 21:16:28</t>
  </si>
  <si>
    <t>【调研】-(目标)普通区域-诸城市-华昌文苑-15065693696-300M-业务受理宽带-次数0-202501090000645000</t>
  </si>
  <si>
    <t>202501090000645000</t>
  </si>
  <si>
    <t>202501090000645000# 宽带账号:15065693696; 联系电话：15065693696，问题类型：此工单为群障修复工单，根据群障全量闭环修复管理要求，为确保客户网络通畅，请装维人员跟进修复网络问题，谢谢！ 
 群障标题：公告。故障描述：潍坊诸城市华昌文苑光缆故障，预估24小时恢复，请帮忙拦截,如有需要请联系片区装维师傅姜健15706307954主叫号码：15705366588.0;该号码仅供参考，请优先联系宽带账号。</t>
  </si>
  <si>
    <t>2025-01-09 21:20:02</t>
  </si>
  <si>
    <t>2025-01-09 21:20:29</t>
  </si>
  <si>
    <t>SD-057-250109-178369-1680</t>
  </si>
  <si>
    <t>2025-01-09 11:23:06</t>
  </si>
  <si>
    <t>【调研】-80+银卡-(目标)普通区域-寿光市-前尹小区-15244449919-1000M-宽带上网投诉-次数0-20250109112100X860207604</t>
  </si>
  <si>
    <t>20250109112100X860207604</t>
  </si>
  <si>
    <t xml:space="preserve">【农村网络投诉】流程受理流水号：20250109111626152444499191048271
客户号码:15244449919
客户姓名:籍**
投诉地市:潍坊
来话流水:2025010911170365620892111
宽带账号:15244449919
宽带账号归属地市:潍坊
宽带账号归属区县:寿光市
故障地址:潍坊寿光市留吕前尹村前尹小区6号楼*********
联系电话:15244449919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11:18:57
具体故障现象:光猫灯正常但电脑手机无法上网，
客户其他诉求:要求尽快处理宽带无法上网问题，说有人去了修不了，说不是自己业务，我处解释无效，烦请处理，谢谢
</t>
  </si>
  <si>
    <t>2025-01-09 11:27:43</t>
  </si>
  <si>
    <t>2025-01-09 11:38:30</t>
  </si>
  <si>
    <t>SD-851-308131-5528-5220</t>
  </si>
  <si>
    <t>SD-057-250109-038495-1728</t>
  </si>
  <si>
    <t>2025-01-09 11:27:33</t>
  </si>
  <si>
    <t>普通区域-青州市-高柳小区沿街商铺-1506567761902-300M-宽带上网投诉-次数0-202501090000256109</t>
  </si>
  <si>
    <t>202501090000256109</t>
  </si>
  <si>
    <t>202501090000256109#1506567761902 客户宽带连不上,显示质差路由，请协助处理，谢谢  联系电话：本机 联系人：先生 流水号  2025010911230570720882133</t>
  </si>
  <si>
    <t>2025-01-09 11:47:28</t>
  </si>
  <si>
    <t>2025-01-09 11:48:14</t>
  </si>
  <si>
    <t>SD-851-285865-1805-7444</t>
  </si>
  <si>
    <t>SD-057-250109-043792-240</t>
  </si>
  <si>
    <t>2025-01-09 08:46:01</t>
  </si>
  <si>
    <t>普通区域-寿光市-仙霞公寓-13793635859-300M-宽带上网投诉-次数0-202501090000104660</t>
  </si>
  <si>
    <t>202501090000104660</t>
  </si>
  <si>
    <t>202501090000104660#流程受理流水号：20250109084435137936358591003856
客户号码:13793635859
客户姓名:崔**
投诉地市:潍坊
来话流水:2025010908434976220852884
宽带账号:13793635859
账号归属区县:寿光
联系电话:13793635859
联系人:先生/女士
宽带地址:潍坊
工单紧急程度:非常紧急
是否投诉倾向:否
是否重复投诉:否
是否携转意向:否
是否有升级投诉倾向:否
*业务名称:业务融合开机流程OTT
投诉内容:手机号码：13793635859，【问题描述】客户已办理宽带业务，有开通单，要求装维尽快联系上门，请处理，谢谢。联系电话：13793635859，联系人：先生/女士，录音流水号：2025010908434976220852884。受理明细：531920062399999999。
在途开通单信息：536250105829742882，13793635859，2025-01-05 18:12:30，业务融合开机流程OTT，处理中，异常处理
是否到厅:否
业务名称:业务融合开机流程OTT
;宽带小区$[仙霞公寓]$</t>
  </si>
  <si>
    <t>2025-01-09 08:52:05</t>
  </si>
  <si>
    <t>2025-01-09 08:58:19</t>
  </si>
  <si>
    <t>SD-851-267771-12019-1538</t>
  </si>
  <si>
    <t>SD-057-250109-620593-4091</t>
  </si>
  <si>
    <t>2025-01-09 16:26:33</t>
  </si>
  <si>
    <t>80+银卡-普通区域-潍城区-固冢村自然村-15169500750-300M-业务受理宽带-次数0-202501090000480039</t>
  </si>
  <si>
    <t>202501090000480039</t>
  </si>
  <si>
    <t>202501090000480039# 宽带账号:15169500750; 联系电话：15169500750，问题类型：此工单为群障修复工单，根据群障全量闭环修复管理要求，为确保客户网络通畅，请装维人员跟进修复网络问题，谢谢！ 
 群障标题：公告。故障描述：主干光纤断或OLT检测不到预期的光信号（LOS）主叫号码：15169500750.0;该号码仅供参考，请优先联系宽带账号。</t>
  </si>
  <si>
    <t>2025-01-09 16:34:11</t>
  </si>
  <si>
    <t>2025-01-09 16:34:38</t>
  </si>
  <si>
    <t>SD-057-250109-024365-2858</t>
  </si>
  <si>
    <t>2025-01-09 13:54:42</t>
  </si>
  <si>
    <t>80+银卡-普通区域-青州市-五里村-15963407407-200M-宽带延伸服务-次数0-202501090000351637</t>
  </si>
  <si>
    <t>202501090000351637</t>
  </si>
  <si>
    <t xml:space="preserve">202501090000351637#流程受理流水号：20250109135339159634074071081142
客户号码:15963407407
客户姓名:杨**
投诉地市:潍坊
来话流水:2025010913520043920896171
宽带账号:15963407407
宽带账号归属地市:潍坊
宽带账号归属区县:青州市
故障地址:潍坊青州市王府街道五里村五里村王府街道五里村11号箱（五里五街刘海霞）*********
联系电话:15064635082
联系人:先生/女士
工单紧急程度:一般
是否有升级投诉倾向:否
是否重复投诉:否
是否携转意向:否
是否投诉倾向:否
是否智能网关:智能网关
当前是否在线:是
接入方式:FTTH
是否质差终端:无质差信息
光功率:-22.36
故障大类:宽带/电视
故障细类:宽带延伸服务
携转原因:
故障时间:2025-01-09 13:53:59
具体故障现象:新买路由器装维上门安装，
</t>
  </si>
  <si>
    <t>2025-01-09 14:10:42</t>
  </si>
  <si>
    <t>2025-01-09 14:11:27</t>
  </si>
  <si>
    <t>SD-057-250109-652984-4581</t>
  </si>
  <si>
    <t>2025-01-09 17:23:06</t>
  </si>
  <si>
    <t>【调研】-普通区域-寿光市-孟桥村自然村-15854423777-300M-宽带上网投诉-次数0-20250109172031X431671212</t>
  </si>
  <si>
    <t>2025-01-10 18:24:00</t>
  </si>
  <si>
    <t>20250109172031X431671212</t>
  </si>
  <si>
    <t xml:space="preserve">【农村网络投诉】流程受理流水号：20250109171847158544237771132714
客户号码:15854423777
客户姓名:孙**
投诉地市:潍坊
来话流水:2025010917165278220821184
宽带账号:15854423777
宽带账号归属地市:潍坊
宽带账号归属区县:寿光市
故障地址:潍坊寿光市田马孟桥村孟桥村自然村20号箱*********
联系电话:15854423777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17:18:59
具体故障现象:光猫亮红灯，客户来电反映光信号亮红灯，引导插紧光纤线，捋直未恢复，请协助处理
客户其他诉求:
</t>
  </si>
  <si>
    <t>2025-01-09 17:27:01</t>
  </si>
  <si>
    <t>2025-01-09 17:27:43</t>
  </si>
  <si>
    <t>SD-057-250109-627193-5597</t>
  </si>
  <si>
    <t>2025-01-09 19:08:16</t>
  </si>
  <si>
    <t>【调研】-80+银卡-普通区域-安丘市-吾山镇徐家沟-13406660065-200M-宽带上网投诉-次数0-20250109190611X771101814</t>
  </si>
  <si>
    <t>20250109190611X771101814</t>
  </si>
  <si>
    <t xml:space="preserve">【农村网络投诉】流程受理流水号：20250109190309134066600651153001
客户号码:13406660065
客户姓名:刘**
投诉地市:潍坊
来话流水:2025010919022254120884826
宽带账号:13406660065
宽带账号归属地市:潍坊
宽带账号归属区县:安丘市
故障地址:潍坊安丘市吾山镇徐家沟村吾山镇徐家沟徐家沟村6号箱何庆德*********
联系电话:15169421615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19:06:58
具体故障现象:光猫光信号红灯，捋直重启未恢复
客户其他诉求:请协助，谢谢
</t>
  </si>
  <si>
    <t>2025-01-09 19:11:13</t>
  </si>
  <si>
    <t>2025-01-09 19:11:33</t>
  </si>
  <si>
    <t>SD-851-298879-25029-18976</t>
  </si>
  <si>
    <t>SD-057-250109-980136-2373</t>
  </si>
  <si>
    <t>2025-01-09 12:47:16</t>
  </si>
  <si>
    <t>普通区域-诸城市-王家柏戈庄自然村-13563631783-300M-魔百和投诉-次数0-20250109124504X904516623</t>
  </si>
  <si>
    <t>20250109124504X904516623</t>
  </si>
  <si>
    <t>【农村网络投诉】流程受理流水号：20250109124334135636317831068727
客户号码:13563631783
客户姓名:王**
投诉地市:潍坊
来话流水:2025010912374076320804058
宽带账号:13563631783
宽带账号归属地市:潍坊
宽带账号归属区县:诸城市
故障地址:潍坊诸城市皇华镇王家柏戈庄王家柏戈庄自然村王家柏戈庄村南13#箱*********
联系电话:13563631783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故障细类:移动高清电视故障(专席)
携转原因:
故障时间:2025-01-09 12:43:46
魔百和单播/组播:组播
具体故障现象:电视机提示无信号，请协助处理
客户其他诉求:
魔百和单/组播：组播</t>
  </si>
  <si>
    <t>2025-01-09 12:52:05</t>
  </si>
  <si>
    <t>2025-01-09 12:52:50</t>
  </si>
  <si>
    <t>SD-057-250109-451289-4798</t>
  </si>
  <si>
    <t>2025-01-09 17:44:19</t>
  </si>
  <si>
    <t>【调研】-普通区域-寿光市-弥景苑-13695360862-1000M-魔百和投诉-次数0-202501090000545386</t>
  </si>
  <si>
    <t>202501090000545386</t>
  </si>
  <si>
    <t>202501090000545386#流程受理流水号：20250109174158136953608621138034
客户号码:13695360862
客户姓名:武**
投诉地市:潍坊
来话流水:2025010917384764720886373
宽带账号:13695360862
宽带账号归属地市:潍坊
宽带账号归属区县:寿光市
故障地址:潍坊寿光市北洛镇垒村弥景苑北孙弥景苑7号楼*********
联系电话:13695360862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故障细类:移动高清电视故障(专席)
携转原因:
故障时间:2025-01-09 17:49:12
魔百和单播/组播:单播
具体故障现象:电视直播无网络，机顶盒连接光猫指示灯不亮，重新拔插网线未恢复，请处理，谢谢
客户其他诉求:
魔百和单/组播：单播;宽带小区$[弥景苑]$</t>
  </si>
  <si>
    <t>2025-01-09 17:50:44</t>
  </si>
  <si>
    <t>2025-01-09 17:51:22</t>
  </si>
  <si>
    <t>SD-851-251688-32656-12141</t>
  </si>
  <si>
    <t>SD-057-250109-120647-4030</t>
  </si>
  <si>
    <t>2025-01-09 16:20:32</t>
  </si>
  <si>
    <t>普通区域-青州市-北城村（南）-15206302220-500M-宽带上网投诉-次数0-20250109161842X722371896</t>
  </si>
  <si>
    <t>2025-01-10 17:21:00</t>
  </si>
  <si>
    <t>20250109161842X722371896</t>
  </si>
  <si>
    <t xml:space="preserve">【农村网络投诉】流程受理流水号：20250109161737152063022201116950
客户号码:15206302220
客户姓名:季**
投诉地市:潍坊
来话流水:2025010916162738120802738
宽带账号:15206302220
宽带账号归属地市:潍坊
宽带账号归属区县:奎文区
故障地址:潍坊奎文区高新城区北海路北城村（南）北城村南8号箱（东三街前一巷西头）*********
联系电话:13853600242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故障细类:网速慢/上网掉线(专席)
携转原因:
故障时间:2025-01-09 16:17:44
具体故障现象:频繁掉线，客户来电反映宽带无法上网， 我处正常排查未恢复，请协助处理谢谢    
客户其他诉求:
</t>
  </si>
  <si>
    <t>2025-01-09 16:22:12</t>
  </si>
  <si>
    <t>2025-01-09 16:22:43</t>
  </si>
  <si>
    <t>SD-851-301859-13384-13364</t>
  </si>
  <si>
    <t>SD-057-250109-135986-4084</t>
  </si>
  <si>
    <t>【调研】-80+金卡-普通区域-寿光市-南范村-15954469309-1000M-业务受理宽带-次数0-202501090000480518</t>
  </si>
  <si>
    <t>202501090000480518</t>
  </si>
  <si>
    <t>202501090000480518# 宽带账号:15954469309; 联系电话：15954469309，问题类型：此工单为群障修复工单，根据群障全量闭环修复管理要求，为确保客户网络通畅，请装维人员跟进修复网络问题，谢谢！ 
 群障标题：公告。故障描述：潍坊寿光市南范村光缆故障，预估24小时恢复，请帮忙拦截,如有需要请联系片区装维师傅刘彬15706307765主叫号码：15954469309.0;该号码仅供参考，请优先联系宽带账号。</t>
  </si>
  <si>
    <t>2025-01-09 16:31:45</t>
  </si>
  <si>
    <t>SD-851-292529-4229-23145</t>
  </si>
  <si>
    <t>SD-057-250109-410356-2390</t>
  </si>
  <si>
    <t>2025-01-09 12:50:05</t>
  </si>
  <si>
    <t>【调研】-80+银卡-(目标)普通区域-坊子区-荆山洼镇区沿街-18765182789-200M-宽带上网投诉-次数0-20250109124930X170941865</t>
  </si>
  <si>
    <t>20250109124930X170941865</t>
  </si>
  <si>
    <t xml:space="preserve">流程受理流水号：20250109124845187651827891069674
客户号码:18765182789
客户姓名:曹**
投诉地市:潍坊
来话流水:2025010912461375020867596
宽带账号:18765182789
宽带账号归属地市:潍坊
宽带账号归属区县:坊子区
故障地址:潍坊坊子区荆山洼经济发展区荆山洼镇区沿街荆山洼镇区沿街荆山洼镇区沿街南北大街东4号箱(书友车业)*********
联系电话:19954469644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故障细类:网速慢/上网掉线(专席)
携转原因:
故障时间:2025-01-09 12:50:57
具体故障现象:网速慢卡顿，
客户其他诉求:
</t>
  </si>
  <si>
    <t>2025-01-09 12:52:31</t>
  </si>
  <si>
    <t>2025-01-09 12:52:48</t>
  </si>
  <si>
    <t>SD-057-250109-847960-4779</t>
  </si>
  <si>
    <t>2025-01-09 17:41:30</t>
  </si>
  <si>
    <t>普通区域-青州市-老宫院小区-13863697861-1000M-魔百和投诉-次数0-20250109174042X642005515</t>
  </si>
  <si>
    <t>2025-01-10 18:42:00</t>
  </si>
  <si>
    <t>20250109174042X642005515</t>
  </si>
  <si>
    <t xml:space="preserve">流程受理流水号：20250109173851138636978611137316
客户号码:13863697861
客户姓名:高**
投诉地市:潍坊
来话流水:2025010917372174320870006
宽带账号:13863697861
宽带账号归属地市:潍坊
宽带账号归属区县:青州市
故障地址:潍坊青州市王府街道青都街老宫院小区扩容1号箱（卜凡贵）*********
联系电话:13863697861
联系人:先生/女士
工单紧急程度:非常紧急
是否有升级投诉倾向:否
是否重复投诉:否
是否携转意向:否
是否投诉倾向:否
携转原因:
提单模板:客户来电对于【山东体育频道】更新不及时突然没了、无影片/电视剧资源不认可，指导恢复出厂设置  客户未操作已解释，但客户不满意，请协助处理，谢谢。
</t>
  </si>
  <si>
    <t>2025-01-09 17:50:58</t>
  </si>
  <si>
    <t>2025-01-09 17:51:27</t>
  </si>
  <si>
    <t>SD-851-311467-16814-6674</t>
  </si>
  <si>
    <t>SD-057-250109-108497-4024</t>
  </si>
  <si>
    <t>2025-01-09 16:20:02</t>
  </si>
  <si>
    <t>【调研】-普通区域-临朐县-衡里炉自然村-15269620078-500M-宽带上网投诉-次数0-20250109161720X640456116</t>
  </si>
  <si>
    <t>20250109161720X640456116</t>
  </si>
  <si>
    <t xml:space="preserve">【农村网络投诉】流程受理流水号：20250109161631152696200781116639
客户号码:15269620078
客户姓名:魏**
投诉地市:潍坊
来话流水:2025010916131277420857100
宽带账号:15269620078
宽带账号归属地市:潍坊
宽带账号归属区县:临朐县
故障地址:潍坊临朐县城关街道衡里炉衡里炉自然村衡里炉（扩容4次）47号箱赵明华（外墙）*********
联系电话:13721972503
联系人:先生/女士
工单紧急程度:一般
是否有升级投诉倾向:否
是否重复投诉:否
是否携转意向:否
是否投诉倾向:否
是否智能网关:智能网关
当前是否在线:否
接入方式:FTTH
端到端诊断结果:网络不在线
是否质差终端:无质差信息
光功率:无
故障大类:宽带/电视
故障细类:宽带无法上网(专席)
携转原因:
故障时间:2025-01-09 16:10:37
具体故障现象:PON闪烁，把光纤线捋直重新插紧，重启光猫未恢复
客户其他诉求:
</t>
  </si>
  <si>
    <t>2025-01-09 16:22:07</t>
  </si>
  <si>
    <t>2025-01-09 16:22:34</t>
  </si>
  <si>
    <t>SD-851-336808-902-27131</t>
  </si>
  <si>
    <t>SD-057-250109-790634-1650</t>
  </si>
  <si>
    <t>2025-01-09 11:19:29</t>
  </si>
  <si>
    <t>【调研】-80+普通-普通区域-寿光市-留吕村自然村-18754404126-300M-宽带上网投诉-次数0-202501090000249970</t>
  </si>
  <si>
    <t>202501090000249970</t>
  </si>
  <si>
    <t>202501090000249970#流程受理流水号：20250109111852187544041261049051
客户号码:18754404126
客户姓名:杨**
投诉地市:潍坊
来话流水:2025010911174141020801477
宽带账号:18754404126
账号归属区县:寿光-留吕-片区[SD.LF.02.02.66.18]
联系电话:18754404126
联系人:先生/女士
宽带地址:潍坊
工单紧急程度:一般
是否投诉倾向:否
是否重复投诉:否
是否携转意向:否
是否有升级投诉倾向:否
*业务名称:业务融合移机流程宽带+OTT
投诉内容:手机号码：18754404126，【问题描述】客户已办理宽带业务，有开通单，要求装维尽快联系上门，请处理，谢谢。联系电话：18754404126，联系人：先生/女士，录音流水号：2025010911174141020801477。受理明细：531920062399999999。
在途开通单信息：536241229436447550，18754404126，2024-12-29 10:14:36，业务融合移机流程宽带+OTT，处理中，装维选址
是否到厅:否
业务名称:业务融合移机流程宽带+OTT
;宽带小区$[留吕村自然村]$</t>
  </si>
  <si>
    <t>2025-01-09 11:21:32</t>
  </si>
  <si>
    <t>2025-01-09 11:35:16</t>
  </si>
  <si>
    <t>SD-852-303133-345-18750</t>
  </si>
  <si>
    <t>SD-057-250109-632950-4056</t>
  </si>
  <si>
    <t>2025-01-09 16:24:45</t>
  </si>
  <si>
    <t>【调研】-80+普通-(目标)普通区域-寒亭区-河东于村自然村-15763022102-1000M-宽带上网投诉-次数0-202501090000475199</t>
  </si>
  <si>
    <t>2025-01-10 17:25:00</t>
  </si>
  <si>
    <t>202501090000475199</t>
  </si>
  <si>
    <t xml:space="preserve">202501090000475199#宽带账号：15763022102；宽带地址：潍坊寒亭区河滩镇河东于村；客户来电反映宽带无法使用，要求师傅上门，请协助处理，谢谢！联系电话：18660651626；联系人：先生；来电流水：2025010916204183020861646。 </t>
  </si>
  <si>
    <t>2025-01-09 16:31:06</t>
  </si>
  <si>
    <t>2025-01-09 16:31:32</t>
  </si>
  <si>
    <t>SD-851-237713-23540-27470</t>
  </si>
  <si>
    <t>SD-057-250109-407892-2882</t>
  </si>
  <si>
    <t>2025-01-09 13:56:51</t>
  </si>
  <si>
    <t>普通区域-青州市-刘潘-13964799863-100M-业务受理宽带-次数0-202501090000352074</t>
  </si>
  <si>
    <t>202501090000352074</t>
  </si>
  <si>
    <t>202501090000352074# 宽带账号:13964799863; 联系电话：13964799863，问题类型：此工单为群障修复工单，根据群障全量闭环修复管理要求，为确保客户网络通畅，请装维人员跟进修复网络问题，谢谢！ 
 群障标题：公告。故障描述：潍坊青州市刘潘光缆故障，预估24小时恢复，请帮忙拦截,如有需要请联系片区装维师傅王牧15706307644主叫号码：13964799863.0;该号码仅供参考，请优先联系宽带账号。</t>
  </si>
  <si>
    <t>2025-01-09 13:58:43</t>
  </si>
  <si>
    <t>2025-01-09 14:00:10</t>
  </si>
  <si>
    <t>SD-851-282093-10444-2441</t>
  </si>
  <si>
    <t>SD-057-250109-602371-2461</t>
  </si>
  <si>
    <t>2025-01-09 12:59:58</t>
  </si>
  <si>
    <t>普通区域-安丘市-安丘百福园一-18763618429-300M-宽带上网投诉-次数0-202501090000319740</t>
  </si>
  <si>
    <t>202501090000319740</t>
  </si>
  <si>
    <t>202501090000319740#【已关注中国移动10086微信公众号】流程受理流水号：20250109125858187636184291071499
客户号码:18763618429
客户姓名:孙*
投诉地市:潍坊
来话流水:2025010912574320920848780
宽带账号:18763618429
宽带账号归属地市:潍坊
宽带账号归属区县:安丘市
故障地址:潍坊安丘市兴安街道潍安路百福园3号楼5单元1009*********
联系电话:18763618429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故障细类:宽带无法上网(专席)
携转原因:
故障时间:2025-01-09 12:53:47
具体故障现象:打不开网页，
客户其他诉求:请审核
;宽带小区$[安丘百福园一]$</t>
  </si>
  <si>
    <t>2025-01-09 13:22:47</t>
  </si>
  <si>
    <t>2025-01-09 13:39:48</t>
  </si>
  <si>
    <t>SD-057-250109-047238-2450</t>
  </si>
  <si>
    <t>2025-01-09 12:57:25</t>
  </si>
  <si>
    <t>普通区域-安丘市-盛世名门-1836651270702-100M-业务受理宽带-次数0-202501090000319428</t>
  </si>
  <si>
    <t>202501090000319428</t>
  </si>
  <si>
    <t>202501090000319428# 宽带账号:1836651270702; 联系电话：1836651270702，问题类型：此工单为群障修复工单，根据群障全量闭环修复管理要求，为确保客户网络通畅，请装维人员跟进修复网络问题，谢谢！ 
 群障标题：公告。故障描述：潍坊安丘市盛世名门光缆故障，预估24小时恢复，请帮忙拦截,如有需要请联系片区装维师傅杨晓龙15706307058主叫号码：18366512707.0;该号码仅供参考，请优先联系宽带账号。</t>
  </si>
  <si>
    <t>2025-01-09 13:00:48</t>
  </si>
  <si>
    <t>2025-01-09 13:03:31</t>
  </si>
  <si>
    <t>SD-851-249670-13399-27941</t>
  </si>
  <si>
    <t>SD-057-250109-048176-3036</t>
  </si>
  <si>
    <t>2025-01-09 14:11:33</t>
  </si>
  <si>
    <t>80+银卡-普通区域-寿光市-巨能翡翠城-13793605602-300M-宽带上网投诉-次数0-202501090000360847</t>
  </si>
  <si>
    <t>202501090000360847</t>
  </si>
  <si>
    <t>202501090000360847#宽带账号：13793605602；宽带地址：潍坊寿光市圣城街道广场街巨能翡翠城6号楼*；客户来电反映宽带连接不了，客户不配合线上指导，要求上门，请协助处理，谢谢！联系电话：13793605602；联系人：先生；来电流水：2025010914045075020842812</t>
  </si>
  <si>
    <t>2025-01-09 14:26:05</t>
  </si>
  <si>
    <t>2025-01-09 14:26:29</t>
  </si>
  <si>
    <t>SD-057-250109-658973-4617</t>
  </si>
  <si>
    <t>2025-01-09 17:26:05</t>
  </si>
  <si>
    <t>【调研】-80+普通-普通区域-奎文区-庄家裕园-19861340320-500M-业务受理宽带-次数0-202501090000530950</t>
  </si>
  <si>
    <t>2025-01-10 17:27:00</t>
  </si>
  <si>
    <t>202501090000530950</t>
  </si>
  <si>
    <t>202501090000530950# 宽带账号:19861340320; 联系电话：19861340320，问题类型：此工单为群障修复工单，根据群障全量闭环修复管理要求，为确保客户网络通畅，请装维人员跟进修复网络问题，谢谢！ 
 群障标题：公告。故障描述：潍坊奎文区庄家裕园光缆故障，预估24小时恢复，请帮忙拦截,如有需要请联系片区装维师傅祝建振15706366522主叫号码：15065617622.0;该号码仅供参考，请优先联系宽带账号。</t>
  </si>
  <si>
    <t>2025-01-09 18:02:16</t>
  </si>
  <si>
    <t>SD-851-257452-3902-3108</t>
  </si>
  <si>
    <t>SD-057-250109-105892-5567</t>
  </si>
  <si>
    <t>2025-01-09 19:05:56</t>
  </si>
  <si>
    <t>【调研】-80+普通-普通区域-潍城区-陈家油坊-17865651762-100M-宽带上网投诉-次数0-202501090000594063</t>
  </si>
  <si>
    <t>202501090000594063</t>
  </si>
  <si>
    <t>202501090000594063#流程受理流水号：20250109190447178656517621153250
客户号码:17865651762
客户姓名:贾**
投诉地市:潍坊
来话流水:2025010919041773420896625
宽带账号:17865651762
账号归属区县:市区-潍坊和泰通讯设备有限公司
联系电话:17865651762
联系人:先生/女士
宽带地址:潍坊
工单紧急程度:一般
是否投诉倾向:否
是否重复投诉:否
是否携转意向:否
是否有升级投诉倾向:否
*业务名称:业务融合移机流程宽带
投诉内容:手机号码：17865651762，【问题描述】客户已办理宽带业务，有开通单，要求装维尽快联系上门，请处理，谢谢。联系电话：17865651762，联系人：先生/女士，录音流水号：2025010919041773420896625。受理明细：531920062399999999。
在途开通单信息：536250109064471818，17865651762，2025-01-09 09:24:17，业务融合移机流程宽带，处理中，手写判断和地址录入
是否到厅:否
业务名称:业务融合移机流程宽带
;宽带小区$[陈家油坊]$</t>
  </si>
  <si>
    <t>2025-01-09 19:07:23</t>
  </si>
  <si>
    <t>2025-01-09 19:07:49</t>
  </si>
  <si>
    <t>SD-852-291748-140-8083</t>
  </si>
  <si>
    <t>2025-01-09 11:27:08</t>
  </si>
  <si>
    <t>普通区域-潍城区-大崖头自然村-15953675523-1000M-业务受理宽带-次数0-202501090000258013 一级督办</t>
  </si>
  <si>
    <t>202501090000258013</t>
  </si>
  <si>
    <t>2025-01-09 11:38:51</t>
  </si>
  <si>
    <t>SD-851-257039-175-14714</t>
  </si>
  <si>
    <t>SD-057-250109-042135-4804</t>
  </si>
  <si>
    <t>2025-01-09 17:45:42</t>
  </si>
  <si>
    <t>普通区域-奎文区-加州世纪尊品三期-18763682522-300M-宽带上网投诉-次数0-202501090000546448</t>
  </si>
  <si>
    <t>2025-01-10 18:46:00</t>
  </si>
  <si>
    <t>202501090000546448</t>
  </si>
  <si>
    <t>202501090000546448#宽带账号：18763682522；宽带地址：潍坊高新高新城区北海路加州世纪尊品；客户来电反映移动高清无法观看，客户不在现场，无法配合线上指导/客户不配合排障，要求上门，请协助处理，谢谢！联系电话：18763682522；联系人：女士；来电流水：2025010917435966020844841。</t>
  </si>
  <si>
    <t>2025-01-09 17:51:29</t>
  </si>
  <si>
    <t>2025-01-09 17:52:02</t>
  </si>
  <si>
    <t>SD-851-255100-1197-24298</t>
  </si>
  <si>
    <t>SD-057-250109-364081-4857</t>
  </si>
  <si>
    <t>2025-01-09 17:48:06</t>
  </si>
  <si>
    <t>【调研】-普通区域-诸城市-南郊教师公寓-13583670126-300M-魔百和投诉-次数0-202501090000549156</t>
  </si>
  <si>
    <t>2025-01-10 18:49:00</t>
  </si>
  <si>
    <t>202501090000549156</t>
  </si>
  <si>
    <t>202501090000549156#流程受理流水号：20250109174711135836701261139204
客户号码:13583670126
客户姓名:刘**
投诉地市:潍坊
来话流水:2025010917344556920840117
宽带账号:13583670126
宽带账号归属地市:潍坊
宽带账号归属区县:诸城市
故障地址:潍坊诸城市密州街道文化路南郊教师公寓6号楼*********
联系电话:13583670126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故障细类:移动高清电视故障(专席)
携转原因:
故障时间:2025-01-09 17:47:23
魔百和单播/组播:组播
具体故障现象:视频播放出现黑屏，请 尽快联系处理
客户其他诉求:
魔百和单/组播：组播;宽带小区$[南郊教师公寓]$</t>
  </si>
  <si>
    <t>2025-01-09 17:51:58</t>
  </si>
  <si>
    <t>2025-01-09 17:52:21</t>
  </si>
  <si>
    <t>SD-057-250109-731482-2921</t>
  </si>
  <si>
    <t>2025-01-09 13:59:18</t>
  </si>
  <si>
    <t>普通区域-奎文区-清河家园小区-1866060182802-300M-宽带上网投诉-次数0-20250109135818X298335200</t>
  </si>
  <si>
    <t>20250109135818X298335200</t>
  </si>
  <si>
    <t xml:space="preserve">流程受理流水号：2025010913565118660601828021081930
客户号码:1866060182802
客户姓名:牟**
投诉地市:潍坊
来话流水:2025010913561976120843623
宽带账号:1866060182802
宽带账号归属地市:潍坊
宽带账号归属区县:高新
故障地址:潍坊高新清池街道高新二路清河家园小区6号楼*********
联系电话:18660601828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13:57:16
具体故障现象:光猫亮红灯，
客户其他诉求:
</t>
  </si>
  <si>
    <t>2025-01-09 14:01:48</t>
  </si>
  <si>
    <t>2025-01-09 14:05:45</t>
  </si>
  <si>
    <t>SD-057-250109-578062-2817</t>
  </si>
  <si>
    <t>2025-01-09 13:50:03</t>
  </si>
  <si>
    <t>80+白金-普通区域-诸城市-高戈庄自然村-13562604445-1000M-宽带延伸服务-次数0-202501090000347907</t>
  </si>
  <si>
    <t>202501090000347907</t>
  </si>
  <si>
    <t xml:space="preserve">202501090000347907#流程受理流水号：20250109134902135626044451080066
客户号码:13562604445
客户姓名:王**
投诉地市:潍坊
来话流水:2025010913475883720853209
宽带账号:13562604445
宽带账号归属地市:潍坊
宽带账号归属区县:诸城市
故障地址:潍坊诸城市相州镇高戈庄高戈庄自然村高戈庄村5号箱*********
联系电话:13562604445
联系人:先生/女士
工单紧急程度:非常紧急
是否有升级投诉倾向:否
是否重复投诉:否
是否携转意向:否
是否投诉倾向:否
是否智能网关:智能网关
当前是否在线:是
接入方式:FTTH
是否质差终端:无质差信息
光功率:-21.93
故障大类:宽带/电视
故障细类:宽带延伸服务
携转原因:
故障时间:2025-01-09 13:47:49
具体故障现象:网线接触不好，请协助处理，谢谢
</t>
  </si>
  <si>
    <t>2025-01-09 13:51:58</t>
  </si>
  <si>
    <t>2025-01-09 13:52:27</t>
  </si>
  <si>
    <t>SD-851-305681-4442-1744</t>
  </si>
  <si>
    <t>SD-057-250109-164723-2460</t>
  </si>
  <si>
    <t>2025-01-09 12:59:41</t>
  </si>
  <si>
    <t>【调研】-80+普通-(目标)普通区域-青州市-苏闻-18766466935-200M-宽带上网投诉-次数0-202501090000321224 二级督办</t>
  </si>
  <si>
    <t>202501090000321224</t>
  </si>
  <si>
    <t>202501090000321224#18766466935客户来电反映电视无法观看，客户不配合排障，请协助处理谢谢
联系电话：18766466935
来话流水：2025010912572955520847252</t>
  </si>
  <si>
    <t>2025-01-09 13:32:54</t>
  </si>
  <si>
    <t>2025-01-09 13:33:21</t>
  </si>
  <si>
    <t>SD-057-250109-695840-5601</t>
  </si>
  <si>
    <t>2025-01-09 19:09:05</t>
  </si>
  <si>
    <t>普通区域-安丘市-许营村自然村-15864400200-300M-宽带上网投诉-次数0-202501090000596825</t>
  </si>
  <si>
    <t>202501090000596825</t>
  </si>
  <si>
    <t>202501090000596825#流程受理流水号：20250109190738158644002001153692
客户号码:15864400200
客户姓名:徐*
投诉地市:潍坊
来话流水:2025010919050131120800841
宽带账号:15864400200
宽带账号归属地市:潍坊
宽带账号归属区县:安丘市
故障地址:潍坊安丘市刘家尧镇许营村许营村自然村许营追加2号箱李传海后墙*********
联系电话:18366392123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故障时间:2025-01-09 19:08:38
具体故障现象:打不开网页，
客户其他诉求:
;宽带小区$[许营村自然村]$</t>
  </si>
  <si>
    <t>2025-01-09 19:12:55</t>
  </si>
  <si>
    <t>2025-01-09 19:13:22</t>
  </si>
  <si>
    <t>SD-057-250109-806973-5607</t>
  </si>
  <si>
    <t>2025-01-09 19:09:49</t>
  </si>
  <si>
    <t>普通区域-诸城市-孟家屋子自然村-15263676518-300M-宽带延伸服务-次数0-202501090000595987</t>
  </si>
  <si>
    <t>202501090000595987</t>
  </si>
  <si>
    <t xml:space="preserve">202501090000595987#【已关注中国移动10086微信公众号】流程受理流水号：20250109190752152636765181153736
客户号码:15263676518
客户姓名:张**
投诉地市:潍坊
来话流水:2025010919034562220893384
宽带账号:15263676518
宽带账号归属地市:潍坊
宽带账号归属区县:诸城市
故障地址:潍坊诸城市贾悦镇孟家屋子孟家屋子自然村孟家屋子村3#箱*********
联系电话:13792650133
联系人:先生/女士
工单紧急程度:一般
是否有升级投诉倾向:否
是否重复投诉:否
是否携转意向:否
是否投诉倾向:否
是否智能网关:智能网关
当前是否在线:是
接入方式:FTTH
是否质差终端:无质差信息
光功率:-23.27
故障大类:宽带/电视
故障细类:宽带延伸服务
携转原因:
故障时间:2025-01-09 19:07:57
具体故障现象:新增加一根网线，客户来电反映要求再延长一下，请协助处理谢谢
</t>
  </si>
  <si>
    <t>2025-01-09 19:13:19</t>
  </si>
  <si>
    <t>2025-01-09 19:13:47</t>
  </si>
  <si>
    <t>SD-057-250109-641978-2369</t>
  </si>
  <si>
    <t>2025-01-09 12:47:05</t>
  </si>
  <si>
    <t>【重投】-80+银卡-普通区域-滨海-中央郡-15954452393-300M-宽带上网投诉-次数0-20250109124451X891781508</t>
  </si>
  <si>
    <t>20250109124451X891781508</t>
  </si>
  <si>
    <t xml:space="preserve">流程受理流水号：20250109124135159544523931068385
客户号码:15954452393
客户姓名:肖**
投诉地市:潍坊
来话流水:2025010912394524320819774
宽带账号:15954452393
宽带账号归属地市:潍坊
宽带账号归属区县:滨海
故障地址:潍坊滨海央子街道北海路中央郡中央郡1号楼*********
联系电话:15954452393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光功率:-18.04
故障大类:宽带/电视
故障细类:宽带无法上网
携转原因:
故障时间:2025-01-09 12:41:30
具体故障现象:频繁掉线，
客户其他诉求:要求退还无法使用期间的宽带费用，
</t>
  </si>
  <si>
    <t>2025-01-09 12:53:39</t>
  </si>
  <si>
    <t>2025-01-09 12:54:21</t>
  </si>
  <si>
    <t>SD-057-250109-321569-1678</t>
  </si>
  <si>
    <t>2025-01-09 11:22:45</t>
  </si>
  <si>
    <t>普通区域-奎文区-金都时代新城-13780898222-300M-宽带上网投诉-次数1-20250108111923X363467216</t>
  </si>
  <si>
    <t>2025-01-09 11:44:00</t>
  </si>
  <si>
    <t>2025-01-09 11:44:30</t>
  </si>
  <si>
    <t>SD-057-250109-125368-1662</t>
  </si>
  <si>
    <t>2025-01-09 11:20:40</t>
  </si>
  <si>
    <t>普通区域-寿光市-田柳邢姚沿街-15165681611-300M-宽带上网投诉-次数0-20250109111927X767996800</t>
  </si>
  <si>
    <t>20250109111927X767996800</t>
  </si>
  <si>
    <t xml:space="preserve">【农村网络投诉】流程受理流水号：20250109111848151656816111049037
客户号码:15165681611
客户姓名:王**
投诉地市:潍坊
来话流水:2025010911183538420814619
宽带账号:15165681611
宽带账号归属地市:潍坊
宽带账号归属区县:寿光市
故障地址:潍坊寿光市田柳邢姚村田柳邢姚沿街沿街东西沿街12号箱*********
联系电话:15165681611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11:19:05
具体故障现象:光猫亮红灯，
客户其他诉求:
</t>
  </si>
  <si>
    <t>2025-01-09 11:28:25</t>
  </si>
  <si>
    <t>2025-01-09 11:31:44</t>
  </si>
  <si>
    <t>SD-851-332211-11519-28332</t>
  </si>
  <si>
    <t>SD-057-250109-683924-184</t>
  </si>
  <si>
    <t>2025-01-09 08:41:21</t>
  </si>
  <si>
    <t>普通区域-奎文区-世嘉铭园-13854497517-300M-魔百和投诉-次数0-20250109083941X181435437</t>
  </si>
  <si>
    <t>20250109083941X181435437</t>
  </si>
  <si>
    <t>流程受理流水号：20250109083539138544975171001842
客户号码:13854497517
客户姓名:逯**
投诉地市:潍坊
来话流水:2025010908344559320887644
宽带账号:13854497517
宽带账号归属地市:潍坊
宽带账号归属区县:高新
故障地址:潍坊高新高新城区金马路世嘉铭园10号楼*********
联系电话:13854497517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光功率:-17.61
故障大类:宽带/电视
故障细类:移动高清电视故障(专席)
携转原因:
故障时间:2025-01-09 08:37:13
魔百和单播/组播:单播
具体故障现象:电视直播或点播无法观看，
客户其他诉求:
魔百和单/组播：单播</t>
  </si>
  <si>
    <t>2025-01-09 08:44:31</t>
  </si>
  <si>
    <t>2025-01-09 08:46:28</t>
  </si>
  <si>
    <t>普通区域--null-13026556766-宽带上网投诉-次数0-202501090000317819 一级督办</t>
  </si>
  <si>
    <t>202501090000317819</t>
  </si>
  <si>
    <t>SD-057-250109-635092-3063</t>
  </si>
  <si>
    <t>2025-01-09 14:16:05</t>
  </si>
  <si>
    <t>普通区域-安丘市-青云瑞景园(含锦绣上河园)-13505368232-500M-宽带上网投诉-次数0-202501090000367004</t>
  </si>
  <si>
    <t>202501090000367004</t>
  </si>
  <si>
    <t>202501090000367004#13505368232 网络信号不好，卧室里无信号，要求师傅上门，请处理，谢谢
联系人先生，电话本机，流水号 2025010914121571320839123</t>
  </si>
  <si>
    <t>2025-01-09 14:34:18</t>
  </si>
  <si>
    <t>2025-01-09 14:34:34</t>
  </si>
  <si>
    <t>SD-851-274145-12707-3443</t>
  </si>
  <si>
    <t>SD-057-250109-825941-3033</t>
  </si>
  <si>
    <t>80+银卡-普通区域-坊子区-张家石埠村自然村-15095132901-200M-宽带上网投诉-次数0-202501090000363696</t>
  </si>
  <si>
    <t>2025-01-10 15:12:00</t>
  </si>
  <si>
    <t>202501090000363696</t>
  </si>
  <si>
    <t>202501090000363696#流程受理流水号：20250109140955150951329011084907
客户号码:15095132901
客户姓名:郎**
投诉地市:潍坊
来话流水:2025010914070337620870859
宽带账号:15095132901
宽带账号归属地市:潍坊
宽带账号归属区县:坊子区
故障地址:潍坊坊子区坊安街办张家石埠村张家石埠村自然村张家石埠村中3号箱（张殿丽）*********
联系电话:15965073281
联系人:女士
工单紧急程度:非常紧急
是否有升级投诉倾向:否
是否重复投诉:否
是否携转意向:否
是否投诉倾向:否
工单内容:
;宽带小区$[张家石埠村自然村]$</t>
  </si>
  <si>
    <t>2025-01-09 14:17:32</t>
  </si>
  <si>
    <t>2025-01-09 14:17:56</t>
  </si>
  <si>
    <t>SD-851-319838-27611-12097</t>
  </si>
  <si>
    <t>SD-057-250109-432681-6538</t>
  </si>
  <si>
    <t>2025-01-09 21:14:10</t>
  </si>
  <si>
    <t>普通区域-昌邑市-null-13562684747-宽带上网投诉-次数0-202501090000643313</t>
  </si>
  <si>
    <t>202501090000643313</t>
  </si>
  <si>
    <t>202501090000643313#13562684747
客户来点反映家里的宽带无法上网，客户暂时无法提供宽带账号，本着客户满意的原则提交此工单，谢谢，请协助处理，谢谢
联系人先生   联系电话本机   来话流水2025010921064973920878976</t>
  </si>
  <si>
    <t>SD-057-250109-759182-2334</t>
  </si>
  <si>
    <t>2025-01-09 12:41:24</t>
  </si>
  <si>
    <t>普通区域-高密市-镇府街福泰城市花园-16652852297-1000M-宽带上网投诉-次数0-20250109124024X624505716</t>
  </si>
  <si>
    <t>20250109124024X624505716</t>
  </si>
  <si>
    <t xml:space="preserve">流程受理流水号：20250109123925166528522971067998
客户号码:16652852297
客户姓名:郑*
投诉地市:潍坊
来话流水:2025010912362756920894718
宽带账号:16652852297
宽带账号归属地市:潍坊
宽带账号归属区县:高密市
故障地址:潍坊高密市朝阳街道镇府街镇府街福泰城市花园10号楼1单元302*********
联系电话:18265605699
联系人:先生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故障时间:2025-01-09 12:34:14
具体故障现象:打不开网页，
客户其他诉求:请审核
</t>
  </si>
  <si>
    <t>2025-01-09 13:01:21</t>
  </si>
  <si>
    <t>2025-01-09 13:03:24</t>
  </si>
  <si>
    <t>SD-851-279544-8244-14590</t>
  </si>
  <si>
    <t>SD-057-250109-679231-1701</t>
  </si>
  <si>
    <t>2025-01-09 11:26:02</t>
  </si>
  <si>
    <t>普通区域-潍城区-交运贸易广场-1586658255402-300M-宽带上网投诉-次数0-20250109112305X985761656</t>
  </si>
  <si>
    <t>20250109112305X985761656</t>
  </si>
  <si>
    <t xml:space="preserve">流程受理流水号：2025010911214315866582554021049865
客户号码:1586658255402
客户姓名:季**
投诉地市:潍坊
来话流水:2025010911210427420851917
宽带账号:1586658255402
宽带账号归属地市:潍坊
宽带账号归属区县:潍城区
故障地址:潍坊潍城区南关街道青年路交运贸易广场2F东三合一综合箱*********
联系电话:15866582554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11:22:37
具体故障现象:提示网络无法连接，
客户其他诉求:
</t>
  </si>
  <si>
    <t>2025-01-09 11:36:43</t>
  </si>
  <si>
    <t>2025-01-09 11:37:19</t>
  </si>
  <si>
    <t>SD-851-254810-13524-5918</t>
  </si>
  <si>
    <t>SD-057-250109-784251-1697</t>
  </si>
  <si>
    <t>2025-01-09 11:25:33</t>
  </si>
  <si>
    <t>【调研】-普通区域-青州市-下院村-15863267493-100M-魔百和投诉-次数0-202501090000255907</t>
  </si>
  <si>
    <t>2025-01-10 12:26:00</t>
  </si>
  <si>
    <t>202501090000255907</t>
  </si>
  <si>
    <t>202501090000255907#流程受理流水号：20250109112423158632674931050663
客户号码:15863267493
客户姓名:马**
投诉地市:潍坊
来话流水:2025010911145776120860762
宽带账号:15863267493
宽带账号归属地市:潍坊
宽带账号归属区县:青州市
故障地址:潍坊青州市弥河镇下院下院村2号箱第4排中间褚学彬*********
联系电话:15863267493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故障细类:移动高清电视故障(专席)
携转原因:
故障时间:2025-01-09 11:24:38
魔百和单播/组播:组播
具体故障现象:电视直播或点播无法观看，客户来电反映电视机无法观看，请协助处理谢谢
客户其他诉求:
魔百和单/组播：组播;宽带小区$[下院村]$</t>
  </si>
  <si>
    <t>2025-01-09 11:31:56</t>
  </si>
  <si>
    <t>2025-01-09 11:32:44</t>
  </si>
  <si>
    <t>SD-851-297031-7600-28496</t>
  </si>
  <si>
    <t>SD-057-250109-106394-261</t>
  </si>
  <si>
    <t>2025-01-09 08:46:53</t>
  </si>
  <si>
    <t>80+金卡-普通区域-寿光市-馨园小区-15963696971-1000M-宽带上网投诉-次数0-202501090000104812</t>
  </si>
  <si>
    <t>202501090000104812</t>
  </si>
  <si>
    <t>202501090000104812#流程受理流水号：20250109084537159636969711004128
客户号码:15963696971
客户姓名:罗**
投诉地市:潍坊
来话流水:2025010908452297620865584
宽带账号:15963696971
账号归属区县:寿光-西城-片区
联系电话:15963696971
联系人:先生/女士
宽带地址:潍坊
工单紧急程度:非常紧急
是否投诉倾向:否
是否重复投诉:否
是否携转意向:否
是否有升级投诉倾向:否
*业务名称:延伸服务流程安装光猫
投诉内容:手机号码：15963696971，客户已办理延伸服务流程安装光猫业务，有开通单，要求装维尽快联系上门，请处理，谢谢。联系电话：15963696971，联系人：先生/女士，录音流水号：2025010908452297620865584。
在途开通单信息：536230813712070590，15963696971，2023-08-13 10:28:49，延伸服务流程安装光猫，处理中，施工预约
是否到厅:否
业务名称:延伸服务流程安装光猫
;宽带小区$[馨园小区]$</t>
  </si>
  <si>
    <t>2025-01-09 08:55:20</t>
  </si>
  <si>
    <t>2025-01-09 08:55:53</t>
  </si>
  <si>
    <t>2025-01-09 08:41:37</t>
  </si>
  <si>
    <t>普通区域-坊子区-西下湾一村自然村-15953619178-200M-宽带上网投诉-次数0-20250109084024X224487405 一级督办</t>
  </si>
  <si>
    <t>2025-01-10 09:42:00</t>
  </si>
  <si>
    <t>20250109084024X224487405</t>
  </si>
  <si>
    <t>2025-01-09 08:45:28</t>
  </si>
  <si>
    <t>2025-01-09 08:45:51</t>
  </si>
  <si>
    <t>SD-057-250109-750126-4058</t>
  </si>
  <si>
    <t>2025-01-09 16:24:49</t>
  </si>
  <si>
    <t>普通区域-奎文区-玫瑰园（德润）-13869652333-1000M-魔百和投诉-次数0-202501090000477736</t>
  </si>
  <si>
    <t>202501090000477736</t>
  </si>
  <si>
    <t>202501090000477736#流程受理流水号：20250109162413138696523331118635
客户号码:13869652333
客户姓名:赵*
投诉地市:潍坊
来话流水:2025010916220575720881270
宽带账号:13869652333
宽带账号归属地市:潍坊
宽带账号归属区县:奎文区
故障地址:潍坊奎文区北苑街道北宫街玫瑰园（德润）2号楼*********
联系电话:13869652333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光功率:-23.87
故障大类:宽带/电视
故障细类:移动高清电视故障(专席)
携转原因:
故障时间:2025-01-09 16:24:26
魔百和单播/组播:单播
具体故障现象:电视机提示无信号，无线正常，切换信号源， 拔插高清线，原装设备，重启未恢复
客户其他诉求:
魔百和单/组播：单播;宽带小区$[玫瑰园（德润）]$</t>
  </si>
  <si>
    <t>2025-01-09 16:27:51</t>
  </si>
  <si>
    <t>2025-01-09 16:28:26</t>
  </si>
  <si>
    <t>SD-851-318368-10562-15139</t>
  </si>
  <si>
    <t>SD-057-250109-413576-1627</t>
  </si>
  <si>
    <t>2025-01-09 11:16:41</t>
  </si>
  <si>
    <t>【调研】-普通区域-临朐县-恒信大都会-15264674800-300M-业务受理宽带-次数0-202501090000248822</t>
  </si>
  <si>
    <t>202501090000248822</t>
  </si>
  <si>
    <t>202501090000248822#【已关注中国移动10086微信公众号】 宽带账号:15264674800; 联系电话：15264674800，问题类型：此工单为群障修复工单，根据群障全量闭环修复管理要求，为确保客户网络通畅，请装维人员跟进修复网络问题，谢谢！ 
 群障标题：公告。故障描述：潍坊临朐县恒信大都会光缆故障，预估24小时恢复，请帮忙拦截,如有需要请联系片区装维师傅张继凯15253652824主叫号码：15264674800.0;该号码仅供参考，请优先联系宽带账号。</t>
  </si>
  <si>
    <t>2025-01-09 11:42:21</t>
  </si>
  <si>
    <t>2025-01-09 11:42:50</t>
  </si>
  <si>
    <t>SD-057-250109-079265-1613</t>
  </si>
  <si>
    <t>2025-01-09 11:15:13</t>
  </si>
  <si>
    <t>【调研】-FTTR-普通区域-寿光市-王口-15263612369-300M-宽带上网投诉-次数0-202501090000244515</t>
  </si>
  <si>
    <t>202501090000244515</t>
  </si>
  <si>
    <t>202501090000244515#宽带账号：15263612369；宽带地址：潍坊寿光市圣城街道东升路王口49号箱*********；客户来电反映宽带卡顿，客户要求师傅上门，请协助处理，谢谢！联系电话：15621688892；联系人：先生/女士；来电流水：2025010911111375820804255</t>
  </si>
  <si>
    <t>2025-01-09 11:33:33</t>
  </si>
  <si>
    <t>2025-01-09 11:33:48</t>
  </si>
  <si>
    <t>SD-851-335089-6522-23172</t>
  </si>
  <si>
    <t>SD-057-250109-295716-4095</t>
  </si>
  <si>
    <t>2025-01-09 16:26:40</t>
  </si>
  <si>
    <t>80+金卡-普通区域-寿光市-南范村-15954469309-1000M-宽带延伸服务-次数0-202501090000478344</t>
  </si>
  <si>
    <t>202501090000478344</t>
  </si>
  <si>
    <t xml:space="preserve">202501090000478344#流程受理流水号：20250109161739159544693091116960
客户号码:15954469309
客户姓名:范**
投诉地市:潍坊
来话流水:2025010916130401420855042
宽带账号:15954469309
宽带账号归属地市:潍坊
宽带账号归属区县:寿光市
故障地址:潍坊寿光市洛城街道南范村253号
联系电话:15954469309
联系人:女士
工单紧急程度:一般
是否有升级投诉倾向:否
是否重复投诉:否
是否携转意向:否
是否投诉倾向:否
工单内容:客户来电表示要重新安装室内宽带线路
</t>
  </si>
  <si>
    <t>2025-01-09 16:29:54</t>
  </si>
  <si>
    <t>2025-01-09 16:30:12</t>
  </si>
  <si>
    <t>SD-057-250109-168753-3044</t>
  </si>
  <si>
    <t>2025-01-09 14:13:47</t>
  </si>
  <si>
    <t>【调研】-普通区域-临朐县-东城王家楼自然村-15963652728-500M-宽带上网投诉-次数0-202501090000365987</t>
  </si>
  <si>
    <t>202501090000365987</t>
  </si>
  <si>
    <t>202501090000365987#宽带账号：15963652728；联系电话：13963668978宽带地址：潍坊临朐县东城街道东城王家楼东城王家楼自然村王家楼；客户来电反映宽带机顶盒无法使用，客户异机来电报修，线上指导无法配合操作，要求上门处理，来电流水：2025010914081873420887118</t>
  </si>
  <si>
    <t>2025-01-09 14:18:29</t>
  </si>
  <si>
    <t>2025-01-09 14:19:38</t>
  </si>
  <si>
    <t>SD-057-250109-594372-4575</t>
  </si>
  <si>
    <t>2025-01-09 17:22:51</t>
  </si>
  <si>
    <t>【调研】-80+白金-普通区域-诸城市-枫香小镇-13854487082-200M-宽带上网投诉-次数0-202501090000434759</t>
  </si>
  <si>
    <t>2025-01-10 18:23:00</t>
  </si>
  <si>
    <t>202501090000434759</t>
  </si>
  <si>
    <t>202501090000434759#宽带账号：13854487082  宽带地址：潍坊诸城市密州街道南外环枫香小镇二期26号楼*********   客户来电反映宽带无法使用  配合线上指导，要求上门，请协助处理，谢谢！联系电话：本机；联系人：先生；来电流水：2025010916111555820829559</t>
  </si>
  <si>
    <t>2025-01-09 17:27:40</t>
  </si>
  <si>
    <t>2025-01-09 17:28:08</t>
  </si>
  <si>
    <t>SD-057-250109-970538-2382</t>
  </si>
  <si>
    <t>2025-01-09 12:48:38</t>
  </si>
  <si>
    <t>普通区域-寒亭区-潍北小区-15288996647-300M-宽带上网投诉-次数0-202501090000314656</t>
  </si>
  <si>
    <t>202501090000314656</t>
  </si>
  <si>
    <t>202501090000314656#宽带账号：15288996647；宽带地址：潍坊寒亭区泊子镇潍北小区后街潍北小区28号楼客户来电反映电视无法观看，经查询客户侧为质差机顶盒，请协助上门更换终端并一并处理故障问题，谢谢！联系电话：15288996647；联系人先生；来电流水：2025010912435766420851079</t>
  </si>
  <si>
    <t>2025-01-09 12:52:06</t>
  </si>
  <si>
    <t>2025-01-09 17:46:41</t>
  </si>
  <si>
    <t>80+普通-普通区域-安丘市-桑家尧村自然村-13455635311-200M-业务受理宽带-次数0-202501090000546704 一级督办</t>
  </si>
  <si>
    <t>2025-01-10 17:47:00</t>
  </si>
  <si>
    <t>202501090000546704</t>
  </si>
  <si>
    <t>2025-01-09 17:52:10</t>
  </si>
  <si>
    <t>SD-851-304682-9239-21703</t>
  </si>
  <si>
    <t>SD-057-250109-875093-270</t>
  </si>
  <si>
    <t>2025-01-09 08:47:20</t>
  </si>
  <si>
    <t>80+普通-普通区域-诸城市-辛兴沿街商贸城-13371088299-1000M-魔百和投诉-次数0-20250109084522X522154465</t>
  </si>
  <si>
    <t>20250109084522X522154465</t>
  </si>
  <si>
    <t>流程受理流水号：20250109084040133710882991002978
客户号码:13371088299
客户姓名:刘**
投诉地市:潍坊
来话流水:2025010908395862420823152
宽带账号:13371088299
宽带账号归属地市:潍坊
宽带账号归属区县:诸城市
故障地址:潍坊诸城市辛兴镇辛兴沿街辛兴沿街商贸城滨河仁居小区沿街扩容4号箱（液化气站屋顶）*********
联系电话:13371088299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故障细类:移动高清电视故障
携转原因:
故障时间:2025-01-09 08:44:52
魔百和单播/组播:组播
具体故障现象:电视直播或点播无法观看，
客户其他诉求:
魔百和单/组播：组播</t>
  </si>
  <si>
    <t>2025-01-09 08:48:48</t>
  </si>
  <si>
    <t>2025-01-09 08:49:11</t>
  </si>
  <si>
    <t>SD-057-250109-364015-4794</t>
  </si>
  <si>
    <t>2025-01-09 17:44:08</t>
  </si>
  <si>
    <t>普通区域-高密市-康城福地-15269643977-300M-业务受理宽带-次数0-202501090000544285</t>
  </si>
  <si>
    <t>2025-01-10 17:45:00</t>
  </si>
  <si>
    <t>202501090000544285</t>
  </si>
  <si>
    <t xml:space="preserve">202501090000544285#流程受理流水号：20250109174309152696439771138304
客户号码:15269643977
客户姓名:吴*
投诉地市:潍坊
来话流水:2025010917421303220825362
宽带账号:15269643977
宽带账号归属地市:潍坊
宽带账号归属区县:高密市
故障地址:潍坊高密市密水街道康成大街康城福地11号楼1单元*********
联系电话:15269643977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光功率:-19.43
故障大类:线上义诊(宽带外呼排障)
故障细类:网速慢/上网掉线
携转原因:
故障时间:2025-01-09 17:41:39
具体故障现象:网速慢卡顿，尽快联系，谢谢
客户其他诉求:
</t>
  </si>
  <si>
    <t>2025-01-09 17:50:39</t>
  </si>
  <si>
    <t>2025-01-09 17:51:38</t>
  </si>
  <si>
    <t>SD-851-330975-2639-18374</t>
  </si>
  <si>
    <t>2025-01-09 16:26:18</t>
  </si>
  <si>
    <t>【调研】-80+普通-普通区域-寿光市-牛头-13854485828-1000M-业务受理宽带-次数0-202501090000478524 一级督办</t>
  </si>
  <si>
    <t>202501090000478524</t>
  </si>
  <si>
    <t>2025-01-09 16:28:36</t>
  </si>
  <si>
    <t>2025-01-09 16:30:51</t>
  </si>
  <si>
    <t>SD-057-250109-302618-4821</t>
  </si>
  <si>
    <t>2025-01-09 17:46:36</t>
  </si>
  <si>
    <t>80+银卡-(目标)普通区域-昌乐县-爱伦堡小区-13583630780-1000M-业务受理宽带-次数0-202501090000546569</t>
  </si>
  <si>
    <t>202501090000546569</t>
  </si>
  <si>
    <t>202501090000546569# 宽带账号:13583630780; 联系电话：13583630780，问题类型：此工单为群障修复工单，根据群障全量闭环修复管理要求，为确保客户网络通畅，请装维人员跟进修复网络问题，谢谢！ 
 群障标题：公告。故障描述：爱伦堡小区主叫号码：13583630780.0;该号码仅供参考，请优先联系宽带账号。</t>
  </si>
  <si>
    <t>2025-01-09 17:51:59</t>
  </si>
  <si>
    <t>2025-01-09 17:52:18</t>
  </si>
  <si>
    <t>SD-851-264176-33670-7375</t>
  </si>
  <si>
    <t>SD-057-250109-614853-4679</t>
  </si>
  <si>
    <t>2025-01-09 17:32:06</t>
  </si>
  <si>
    <t>80+银卡-普通区域-寿光市-紫桂园-13863649457-500M-宽带上网投诉-次数0-20250109172946X986112230</t>
  </si>
  <si>
    <t>2025-01-10 18:33:00</t>
  </si>
  <si>
    <t>20250109172946X986112230</t>
  </si>
  <si>
    <t xml:space="preserve">流程受理流水号：20250109172740138636494571134804
客户号码:13863649457
客户姓名:韩*
投诉地市:潍坊
来话流水:2025010917235538120811369
宽带账号:13863649457
宽带账号归属地市:潍坊
宽带账号归属区县:寿光市
故障地址:潍坊寿光市洛城街道农圣街紫桂园14号楼*********
联系电话:15163627601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光功率:-19.17
故障大类:宽带/电视
故障细类:宽带无法上网(专席)
携转原因:
故障时间:2025-01-09 17:27:52
具体故障现象:打不开网页，引导 重启  光猫 路由器
客户其他诉求:谢谢
</t>
  </si>
  <si>
    <t>2025-01-09 17:32:24</t>
  </si>
  <si>
    <t>2025-01-09 17:32:42</t>
  </si>
  <si>
    <t>SD-851-241790-23642-18581</t>
  </si>
  <si>
    <t>2025-01-09 12:57:14</t>
  </si>
  <si>
    <t>普通区域-昌邑市-潍水蓝湾-15165666265-300M-业务受理宽带-次数0-202501090000320047 一级督办</t>
  </si>
  <si>
    <t>202501090000320047</t>
  </si>
  <si>
    <t>SD-057-250109-824359-2446</t>
  </si>
  <si>
    <t>2025-01-09 12:57:16</t>
  </si>
  <si>
    <t>【调研】-普通区域-滨海-时代花园-13854400239-200M-宽带上网投诉-次数0-202501090000317752</t>
  </si>
  <si>
    <t>202501090000317752</t>
  </si>
  <si>
    <t xml:space="preserve">202501090000317752#宽带账号13854400239；联系电话：13854400239宽带地址：潍坊滨海大家洼街道寿海路时代花园5号楼*********；客户来电反映宽带用不了，线上指导无法配合操作，要求上门处理, 来电流水：2025010912521899320811449
</t>
  </si>
  <si>
    <t>2025-01-09 13:01:18</t>
  </si>
  <si>
    <t>2025-01-09 13:02:50</t>
  </si>
  <si>
    <t>SD-057-250109-207631-4629</t>
  </si>
  <si>
    <t>2025-01-09 17:26:24</t>
  </si>
  <si>
    <t>【调研】-80+银卡-普通区域-奎文区-翡翠苑-15966090266-500M-宽带上网投诉-次数0-20250109172508X708185219</t>
  </si>
  <si>
    <t>20250109172508X708185219</t>
  </si>
  <si>
    <t xml:space="preserve">流程受理流水号：20250109172308159660902661133701
客户号码:15966090266
客户姓名:王**
投诉地市:潍坊
来话流水:2025010917210172720874629
宽带账号:15966090266
宽带账号归属地市:潍坊
宽带账号归属区县:高新
故障地址:潍坊高新高新城区银枫路翡翠苑
联系电话:15153619570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17:24:42
具体故障现象:
客户来电表示宽带上不了网，我处核实到注册灯闪硕，将光纤线插紧捋直后重启未恢复，请协助谢谢
客户其他诉求:
</t>
  </si>
  <si>
    <t>2025-01-09 17:32:28</t>
  </si>
  <si>
    <t>2025-01-09 17:37:24</t>
  </si>
  <si>
    <t>SD-057-250109-963174-4576</t>
  </si>
  <si>
    <t>2025-01-09 17:22:52</t>
  </si>
  <si>
    <t>普通区域-寿光市-郎家营村-18763696513-1000M-宽带延伸服务-次数0-202501090000526314</t>
  </si>
  <si>
    <t>2025-01-10 17:23:00</t>
  </si>
  <si>
    <t>202501090000526314</t>
  </si>
  <si>
    <t xml:space="preserve">202501090000526314#流程受理流水号：20250109172105187636965131133237
客户号码:18763696513
客户姓名:马**
投诉地市:潍坊
来话流水:2025010917185167720847108
宽带账号:18763696513
宽带账号归属地市:潍坊
宽带账号归属区县:寿光市
故障地址:潍坊寿光市田柳郎家营村郎家营村郎营15号箱*********
联系电话:13606461955
联系人:先生
工单紧急程度:非常紧急
是否有升级投诉倾向:否
是否重复投诉:否
是否携转意向:否
是否投诉倾向:否
是否智能网关:智能网关
当前是否在线:是
接入方式:FTTH
是否质差终端:无质差信息
光功率:-18.53
故障大类:宽带/电视
故障细类:宽带延伸服务
携转原因:
故障时间:2025-01-09 17:21:48
具体故障现象:客户要求更换光猫设备，请相关部门人员协助处理，谢谢
</t>
  </si>
  <si>
    <t>2025-01-09 17:38:27</t>
  </si>
  <si>
    <t>2025-01-09 17:38:46</t>
  </si>
  <si>
    <t>SD-851-313254-3001-22502</t>
  </si>
  <si>
    <t>SD-057-250109-143589-1665</t>
  </si>
  <si>
    <t>2025-01-09 11:20:48</t>
  </si>
  <si>
    <t>80+金卡-普通区域-青州市-东店聚福苑-15689218712-1000M-魔百和投诉-次数0-20250109111958X798452710</t>
  </si>
  <si>
    <t>20250109111958X798452710</t>
  </si>
  <si>
    <t>流程受理流水号：20250109111917156892187121049178
客户号码:15689218712
客户姓名:刁**
投诉地市:潍坊
来话流水:2025010911145772720860751
宽带账号:15689218712
宽带账号归属地市:潍坊
宽带账号归属区县:青州市
故障地址:潍坊青州市益都街道衡王府路东店聚福苑17号楼*********
联系电话:15689218712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光功率:-18.41
故障大类:宽带/电视
故障细类:移动高清电视故障(专席)
携转原因:
故障时间:2025-01-09 11:23:23
魔百和单播/组播:单播
具体故障现象:机顶盒无法开机，
客户其他诉求:
魔百和单/组播：单播</t>
  </si>
  <si>
    <t>2025-01-09 11:31:07</t>
  </si>
  <si>
    <t>2025-01-09 11:32:22</t>
  </si>
  <si>
    <t>SD-851-284471-260-919</t>
  </si>
  <si>
    <t>SD-057-250109-302576-217</t>
  </si>
  <si>
    <t>2025-01-09 08:43:43</t>
  </si>
  <si>
    <t>普通区域-安丘市-韩家王封村自然村-18753696249-300M-宽带延伸服务-次数0-202501090000101901</t>
  </si>
  <si>
    <t>202501090000101901</t>
  </si>
  <si>
    <t xml:space="preserve">202501090000101901#【已关注中国移动10086微信公众号】流程受理流水号：20250109084252187536962491003468
客户号码:18753696249
客户姓名:李**
投诉地市:潍坊
来话流水:2025010908395672720822942
宽带账号:18753696249
宽带账号归属地市:潍坊
宽带账号归属区县:安丘市
故障地址:潍坊安丘市贾戈街道韩家王封村韩家王封村自然村韩家王封二次追加6号箱韩建明*********
联系电话:15169421700
联系人:先生/女士
工单紧急程度:一般
是否有升级投诉倾向:否
是否重复投诉:否
是否携转意向:否
是否投诉倾向:否
是否智能网关:智能网关
当前是否在线:是
接入方式:FTTH
是否质差终端:无质差信息
光功率:-19.39
故障大类:宽带/电视
故障细类:宽带延伸服务
携转原因:
故障时间:2025-01-09 08:45:57
具体故障现象:电视无信号：宽带正常使用，电视“无信号”客户为老人，无法进行线上指导，不会操作，请协助检测线路
</t>
  </si>
  <si>
    <t>2025-01-09 08:54:44</t>
  </si>
  <si>
    <t>2025-01-09 08:55:14</t>
  </si>
  <si>
    <t>SD-057-250109-159648-200</t>
  </si>
  <si>
    <t>2025-01-09 08:42:09</t>
  </si>
  <si>
    <t>80+普通-普通区域-奎文区-金福苑水利局宿舍-13853610981-1000M-宽带上网投诉-次数0-202501090000100840</t>
  </si>
  <si>
    <t>202501090000100840</t>
  </si>
  <si>
    <t>202501090000100840#宽带账号：13853610981；宽带地址：潍坊高新高新城区胜利街金福苑小区C区*********；客户来电反映宽带/无法连接，客户不在现场，要求上门，请协助处理，谢谢来电流水：2025010820070872520845402，联系电话：18866361681</t>
  </si>
  <si>
    <t>2025-01-09 08:44:45</t>
  </si>
  <si>
    <t>2025-01-09 08:50:17</t>
  </si>
  <si>
    <t>SD-851-297251-8627-23909</t>
  </si>
  <si>
    <t>SD-057-250109-753914-4839</t>
  </si>
  <si>
    <t>2025-01-09 17:47:17</t>
  </si>
  <si>
    <t>普通区域-青州市-大涧堡村-15610287728-300M-宽带上网投诉-次数0-202501090000548363</t>
  </si>
  <si>
    <t>2025-01-10 18:48:00</t>
  </si>
  <si>
    <t>202501090000548363</t>
  </si>
  <si>
    <t>202501090000548363#流程受理流水号：20250109174637156102877281139073
客户号码:15610287728
客户姓名:刘**
投诉地市:潍坊
来话流水:2025010917451578920858672
宽带账号:15610287728
账号归属区县:青州青云桥营业厅
联系电话:18765761180
联系人:先生/女士
宽带地址:潍坊
工单紧急程度:一般
是否投诉倾向:否
是否重复投诉:否
是否携转意向:否
是否有升级投诉倾向:否
*业务名称:业务融合移机流程宽带
投诉内容:手机号码：15610287728，【问题描述】客户已办理宽带业务，有开通单，要求装维尽快联系上门，请处理，谢谢。联系电话：18765761180，联系人：先生/女士，录音流水号：2025010917451578920858672。受理明细：531920062399999999。
在途开通单信息：536250109134683246，15610287728，2025-01-09 13:33:35，业务融合移机流程宽带，处理中，手写判断和地址录入
是否到厅:否
业务名称:业务融合移机流程宽带
;宽带小区$[大涧堡村]$</t>
  </si>
  <si>
    <t>2025-01-09 17:51:50</t>
  </si>
  <si>
    <t>2025-01-09 17:52:16</t>
  </si>
  <si>
    <t>SD-852-298938-849-18360</t>
  </si>
  <si>
    <t>SD-057-250109-968473-4847</t>
  </si>
  <si>
    <t>2025-01-09 17:47:40</t>
  </si>
  <si>
    <t>普通区域-诸城市-君临公寓-15854419975-300M-宽带上网投诉-次数0-20250109174619X979974406</t>
  </si>
  <si>
    <t>20250109174619X979974406</t>
  </si>
  <si>
    <t xml:space="preserve">流程受理流水号：20250109174421158544199751138564
客户号码:15854419975
客户姓名:王**
投诉地市:潍坊
来话流水:2025010917433990920841163
宽带账号:15854419975
宽带账号归属地市:潍坊
宽带账号归属区县:诸城市
故障地址:潍坊诸城市龙都街道人民路君临公寓4号楼（多层）*********
联系电话:13854416657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光功率:-18.53
故障大类:宽带/电视
故障细类:网速慢/上网掉线(专席)
携转原因:
故障时间:2025-01-09 17:47:41
具体故障现象:网速慢卡顿，
客户其他诉求:
</t>
  </si>
  <si>
    <t>2025-01-09 18:00:33</t>
  </si>
  <si>
    <t>2025-01-09 18:01:40</t>
  </si>
  <si>
    <t>SD-057-250109-619342-4828</t>
  </si>
  <si>
    <t>2025-01-09 17:47:02</t>
  </si>
  <si>
    <t>【调研】-普通区域-寿光市-姚屯-15908026858-100M-魔百和投诉-次数0-202501090000546879</t>
  </si>
  <si>
    <t>202501090000546879</t>
  </si>
  <si>
    <t>202501090000546879#【已关注中国移动10086微信公众号】流程受理流水号：20250109174531159080268581138816
客户号码:15908026858
客户姓名:姚**
投诉地市:潍坊
来话流水:2025010917432491920838530
宽带账号:15908026858
宽带账号归属地市:潍坊
宽带账号归属区县:寿光市
故障地址:潍坊寿光市化龙镇姚屯村姚屯姚屯村4号箱姚佃文外墙*********
联系电话:15908026858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故障细类:移动高清电视故障
携转原因:
故障时间:2025-01-09 17:45:48
魔百和单播/组播:单播
具体故障现象:15908026858客户反映机顶盒安装时告知可以无线链接，一直未安装成功，请协助处理，谢谢
客户其他诉求:
魔百和单/组播：单播;宽带小区$[姚屯]$</t>
  </si>
  <si>
    <t>2025-01-09 17:51:46</t>
  </si>
  <si>
    <t>15706307780</t>
  </si>
  <si>
    <t>2025-01-09 17:52:36</t>
  </si>
  <si>
    <t>SD-057-250109-896052-4715</t>
  </si>
  <si>
    <t>普通区域-寿光市-于家尧河村自然村-1524441114402-500M-业务受理宽带-次数0-202501090000538006</t>
  </si>
  <si>
    <t>2025-01-10 17:37:00</t>
  </si>
  <si>
    <t>202501090000538006</t>
  </si>
  <si>
    <t>202501090000538006# 宽带账号:1524441114402; 联系电话：1524441114402，问题类型：此工单为群障修复工单，根据群障全量闭环修复管理要求，为确保客户网络通畅，请装维人员跟进修复网络问题，谢谢！ 
 群障标题：公告。故障描述：中南世纪星城主叫号码：15244411144.0;该号码仅供参考，请优先联系宽带账号。</t>
  </si>
  <si>
    <t>2025-01-09 17:36:17</t>
  </si>
  <si>
    <t>2025-01-09 17:36:55</t>
  </si>
  <si>
    <t>SD-851-275250-28711-3792</t>
  </si>
  <si>
    <t>SD-057-250109-243916-2923</t>
  </si>
  <si>
    <t>2025-01-09 13:59:28</t>
  </si>
  <si>
    <t>80+银卡-普通区域-寿光市-北郭村-18706545617-300M-宽带上网投诉-次数0-202501090000353859</t>
  </si>
  <si>
    <t>202501090000353859</t>
  </si>
  <si>
    <t>202501090000353859#？ 宽带账号：18706545617；联系电话：18706545617宽带地址：潍坊寿光市圣城街道英雄路北郭沿街北郭1号箱客户来电反映宽带不能用，线上指导无法配合操作，要求上门处理, 来电流水：2025010913573180920856797</t>
  </si>
  <si>
    <t>2025-01-09 14:03:50</t>
  </si>
  <si>
    <t>2025-01-09 14:04:15</t>
  </si>
  <si>
    <t>SD-852-323055-2987-11194</t>
  </si>
  <si>
    <t>SD-057-250109-897014-3245</t>
  </si>
  <si>
    <t>2025-01-09 14:38:32</t>
  </si>
  <si>
    <t>(目标)普通区域-临朐县-太平安置楼（西村）-15763649755-300M-宽带上网投诉-次数0-202501090000385146</t>
  </si>
  <si>
    <t>202501090000385146</t>
  </si>
  <si>
    <t xml:space="preserve">202501090000385146#宽带账号：15763649755；宽带地址：潍坊临朐县城关街道民主路太平安置楼（西村）21号楼*；客户来电反映移动高清无法观看，无法配合线上指导，请协助处理，谢谢！联系电话；17861105351联系人：；来电流水：2025010914350988220850230。
</t>
  </si>
  <si>
    <t>2025-01-09 14:41:46</t>
  </si>
  <si>
    <t>2025-01-09 14:42:06</t>
  </si>
  <si>
    <t>SD-852-260273-1517-4754</t>
  </si>
  <si>
    <t>SD-057-250109-865423-1392</t>
  </si>
  <si>
    <t>2025-01-09 10:53:09</t>
  </si>
  <si>
    <t>【重投】-(目标)普通区域-奎文区-和扬尚城-18369693769-1000M-宽带上网投诉-次数0-20250109105020X205298290</t>
  </si>
  <si>
    <t>20250109105020X205298290</t>
  </si>
  <si>
    <t xml:space="preserve">流程受理流水号：20250109104950183696937691040490
客户号码:18369693769
客户姓名:肖**
投诉地市:潍坊
来话流水:2025010910472269820847366
宽带账号:18369693769
宽带账号归属地市:潍坊
宽带账号归属区县:奎文区
故障地址:潍坊奎文区潍州路街道光明街和扬尚城12号楼*********
联系电话:18369693769
联系人:先生/女士
工单紧急程度:非常紧急
是否有升级投诉倾向:否
是否重复投诉:否
是否携转意向:否
是否投诉倾向:是
是否智能网关:智能网关
当前是否在线:是
接入方式:FTTH
端到端诊断结果:客户侧设备问题（新增）
是否质差终端:无质差信息
光功率:-20.26
故障大类:宽带/电视
故障细类:网速慢/上网掉线(专席)
携转原因:
故障时间:2025-01-09 10:51:21
具体故障现象:频繁掉线，
客户其他诉求:尽快处理
</t>
  </si>
  <si>
    <t>2025-01-09 11:08:51</t>
  </si>
  <si>
    <t>2025-01-09 11:09:20</t>
  </si>
  <si>
    <t>SD-851-302693-9956-18287</t>
  </si>
  <si>
    <t>SD-057-250109-853190-314</t>
  </si>
  <si>
    <t>2025-01-09 08:53:06</t>
  </si>
  <si>
    <t>80+银卡-普通区域-临朐县-西竹寺沟自然村-15264618456-1000M-宽带上网投诉-次数0-202501090000107337</t>
  </si>
  <si>
    <t>202501090000107337</t>
  </si>
  <si>
    <t>202501090000107337#宽带账号：15264618456；宽带地址潍坊临朐县东城街道西竹寺沟西竹寺沟自然村；客户来电反映宽带无法上网，客户不在现场，无法配合线上指导/客户不配合排障，要求上门，请协助处理，谢谢！联系电话：13562634234；联系人：先生；来电流水：2025010908483664820894976</t>
  </si>
  <si>
    <t>2025-01-09 08:54:23</t>
  </si>
  <si>
    <t>2025-01-09 08:56:55</t>
  </si>
  <si>
    <t>SD-851-256078-23223-1004</t>
  </si>
  <si>
    <t>SD-057-250109-049267-1317</t>
  </si>
  <si>
    <t>2025-01-09 10:46:33</t>
  </si>
  <si>
    <t>普通区域-奎文区-健康街华电宿舍-13583679187-100M-宽带上网投诉-次数0-202501090000215073</t>
  </si>
  <si>
    <t>2025-01-10 11:47:00</t>
  </si>
  <si>
    <t>202501090000215073</t>
  </si>
  <si>
    <t xml:space="preserve">202501090000215073#宽带账号：13583679187；宽带地址：潍坊奎文区梨园街道虞河路健康街华电宿舍1号楼；客户来电反映移动高清无法观看无信号，客户不在现场，无法配合线上指导，要求师傅上门，请协助处理，谢谢！联系电话：13583679187；联系人：女士；来电流水：2025010910373066620897603。 
</t>
  </si>
  <si>
    <t>2025-01-09 10:51:16</t>
  </si>
  <si>
    <t>2025-01-09 10:51:51</t>
  </si>
  <si>
    <t>SD-057-250109-359862-3190</t>
  </si>
  <si>
    <t>2025-01-09 14:32:08</t>
  </si>
  <si>
    <t>FTTR-普通区域-临朐县-弥水名著-15964571122-1000M-宽带上网投诉-次数0-20250109143020X220532396</t>
  </si>
  <si>
    <t>20250109143020X220532396</t>
  </si>
  <si>
    <t xml:space="preserve">流程受理流水号：20250109142904159645711221089435
客户号码:15964571122
客户姓名:马**
投诉地市:潍坊
来话流水:2025010914281164320852995
宽带账号:15964571122
宽带账号归属地市:潍坊
宽带账号归属区县:临朐县
故障地址:潍坊临朐县城关街道秦池路弥水名著9号楼*********
联系电话:15762466155
联系人:先生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
故障细类:宽带无法上网(专席)
携转原因:
故障时间:2025-01-09 14:28:48
具体故障现象:PON灯闪，
客户其他诉求:引导客户将光纤线插紧，将弯折的位置捋直后重启无效，请协助处理，谢谢。
</t>
  </si>
  <si>
    <t>2025-01-09 14:39:07</t>
  </si>
  <si>
    <t>2025-01-09 14:39:29</t>
  </si>
  <si>
    <t>SD-851-338988-11638-6720</t>
  </si>
  <si>
    <t>SD-057-250109-501936-1329</t>
  </si>
  <si>
    <t>2025-01-09 10:46:57</t>
  </si>
  <si>
    <t>普通区域-寿光市-巨能嘉园-15065613801-300M-业务受理宽带-次数0-202501090000219386</t>
  </si>
  <si>
    <t>202501090000219386</t>
  </si>
  <si>
    <t>202501090000219386#【已关注中国移动10086微信公众号】 宽带账号:15065613801; 联系电话：15065613801，问题类型：此工单为群障修复工单，根据群障全量闭环修复管理要求，为确保客户网络通畅，请装维人员跟进修复网络问题，谢谢！ 
 群障标题：公告。故障描述：潍坊寿光市巨能嘉园光缆故障，预估24小时恢复，请帮忙拦截,如有需要请联系片区装维师傅李洪劲15706307740主叫号码：15065613801.0;该号码仅供参考，请优先联系宽带账号。</t>
  </si>
  <si>
    <t>2025-01-09 11:01:08</t>
  </si>
  <si>
    <t>2025-01-09 11:01:36</t>
  </si>
  <si>
    <t>SD-851-302442-12604-1886</t>
  </si>
  <si>
    <t>SD-057-250109-385924-5902</t>
  </si>
  <si>
    <t>2025-01-09 19:41:35</t>
  </si>
  <si>
    <t>普通区域-昌邑市-北范村自然村-15169619638-300M-宽带上网投诉-次数0-202501090000609837</t>
  </si>
  <si>
    <t>202501090000609837</t>
  </si>
  <si>
    <t>202501090000609837#宽带账号：15169619638；宽带地址：潍坊昌邑市青乡镇北范村；客户来电反映宽带网速慢，，客户不配合排障，要求上门，请协助处理，谢谢！联系电话：15169619638；联系人：先生；来电流水：2025010919363544520882322</t>
  </si>
  <si>
    <t>2025-01-09 19:46:29</t>
  </si>
  <si>
    <t>2025-01-09 19:55:29</t>
  </si>
  <si>
    <t>SD-851-248083-4257-3973</t>
  </si>
  <si>
    <t>SD-057-250109-078412-3863</t>
  </si>
  <si>
    <t>2025-01-09 15:59:10</t>
  </si>
  <si>
    <t>80+普通-普通区域-寿光市-三元孙-13615365576-300M-魔百和投诉-次数0-20250109155638X398200405</t>
  </si>
  <si>
    <t>20250109155638X398200405</t>
  </si>
  <si>
    <t>【农村网络投诉】流程受理流水号：20250109155549136153655761111416
客户号码:13615365576
客户姓名:蒋**
投诉地市:潍坊
来话流水:2025010915545258020898586
宽带账号:13615365576
宽带账号归属地市:潍坊
宽带账号归属区县:寿光市
故障地址:潍坊寿光市孙家集街道三元孙村三元孙三元孙村4号箱
联系电话:13615365576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故障大类:宽带/电视
故障细类:移动高清电视故障(专席)
携转原因:
故障时间:2025-01-09 15:59:17
魔百和单播/组播:组播
具体故障现象:机顶盒无法开机，
客户其他诉求:
魔百和单/组播：组播</t>
  </si>
  <si>
    <t>2025-01-09 16:03:48</t>
  </si>
  <si>
    <t>2025-01-09 16:04:16</t>
  </si>
  <si>
    <t>SD-851-248584-25299-26743</t>
  </si>
  <si>
    <t>SD-057-250109-214075-297</t>
  </si>
  <si>
    <t>2025-01-09 08:51:10</t>
  </si>
  <si>
    <t>普通区域-潍城区-陈家官庄自然村-13863652738-100M-宽带上网投诉-次数0-202501090000108096</t>
  </si>
  <si>
    <t>2025-01-10 09:52:00</t>
  </si>
  <si>
    <t>202501090000108096</t>
  </si>
  <si>
    <t>202501090000108096#13863652738：客户表示机顶盒损坏，地址：潍坊潍城区军埠口综合项目区陈家官庄陈家官庄自然村9#西数第4条胡同南数第3排西户*********联系人先生，联系本机，
2025010908493574020804515</t>
  </si>
  <si>
    <t>2025-01-09 08:54:43</t>
  </si>
  <si>
    <t>2025-01-09 08:55:08</t>
  </si>
  <si>
    <t>SD-057-250109-817526-334</t>
  </si>
  <si>
    <t>2025-01-09 08:54:42</t>
  </si>
  <si>
    <t>【重投】-80+普通-FTTR-普通区域-诸城市-岔道口小区及沿街-18863667778-1000M-宽带上网投诉-次数0-202501090000109744</t>
  </si>
  <si>
    <t>202501090000109744</t>
  </si>
  <si>
    <t>202501090000109744#客户来电反映宽带无法使用要求维修人员上门维修，请尽快协助处理，谢谢  联系人：女士 联系电话：本机 流水2025010908524080520834981</t>
  </si>
  <si>
    <t>2025-01-09 09:02:59</t>
  </si>
  <si>
    <t>2025-01-09 09:08:53</t>
  </si>
  <si>
    <t>SD-851-288606-24600-29358</t>
  </si>
  <si>
    <t>SD-057-250109-079581-3207</t>
  </si>
  <si>
    <t>2025-01-09 14:34:26</t>
  </si>
  <si>
    <t>【调研】-普通区域-寒亭区-怡海花园小区-13562686379-1000M-宽带上网投诉-次数0-202501090000383225</t>
  </si>
  <si>
    <t>202501090000383225</t>
  </si>
  <si>
    <t>202501090000383225#流程受理流水号：20250109143339135626863791090541
客户号码:13562686379
客户姓名:郑**
投诉地市:潍坊
来话流水:2025010914324480120815845
宽带账号:13562686379
宽带账号归属地市:潍坊
宽带账号归属区县:寒亭区
故障地址:潍坊寒亭区开元街道白云路怡海花园小区18号楼*********
联系电话:13562686379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光功率:-18.92
故障大类:宽带/电视
故障细类:网速慢/上网掉线(专席)
携转原因:
故障时间:2025-01-09 14:30:42
具体故障现象:网速慢卡顿，
客户其他诉求:
;宽带小区$[怡海花园小区]$</t>
  </si>
  <si>
    <t>2025-01-09 14:45:37</t>
  </si>
  <si>
    <t>2025-01-09 14:45:59</t>
  </si>
  <si>
    <t>SD-851-291004-5554-18451</t>
  </si>
  <si>
    <t>SD-057-250109-741329-5914</t>
  </si>
  <si>
    <t>2025-01-09 19:42:27</t>
  </si>
  <si>
    <t>80+银卡-普通区域-潍城区-曹家巷社区-15949780638-200M-宽带上网投诉-次数0-202501090000611182</t>
  </si>
  <si>
    <t>202501090000611182</t>
  </si>
  <si>
    <t>202501090000611182#宽带账号：15949780638；宽带地址：潍坊潍城区城关街道和平路曹家巷社区27号楼**；客户来电反映移动高清提示无信号，经查询客户侧为质差机顶盒，请协助更换终端并一并处理故障问题，谢谢！联系电话：*15949780638*；联系人：赵***；来电流水：2025010919345440420873133。</t>
  </si>
  <si>
    <t>2025-01-09 19:45:46</t>
  </si>
  <si>
    <t>2025-01-09 19:46:15</t>
  </si>
  <si>
    <t>SD-057-250109-569483-3381</t>
  </si>
  <si>
    <t>2025-01-09 14:56:22</t>
  </si>
  <si>
    <t>【调研】-80+普通-普通区域-坊子区-凤栖桃源-15762523335-200M-宽带上网投诉-次数0-20250109145533X733666337</t>
  </si>
  <si>
    <t>2025-01-10 15:57:00</t>
  </si>
  <si>
    <t>20250109145533X733666337</t>
  </si>
  <si>
    <t xml:space="preserve">流程受理流水号：20250109145431157625233351095780
客户号码:15762523335
客户姓名:朱**
投诉地市:潍坊
来话流水:2025010914515355620891156
宽带账号:15762523335
宽带账号归属地市:潍坊
宽带账号归属区县:坊子区
故障地址:潍坊坊子区坊子新区凤凰街凤栖桃源9号楼2单元601
联系电话:15762523335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故障细类:网速慢/上网掉线(专席)
携转原因:
故障时间:2025-01-09 14:54:39
具体故障现象:频繁掉线，在线指导客户操作，但是未恢复！请尽快给其联系，谢谢; 
客户其他诉求:
</t>
  </si>
  <si>
    <t>2025-01-09 15:01:28</t>
  </si>
  <si>
    <t>2025-01-09 15:01:42</t>
  </si>
  <si>
    <t>SD-852-303977-1772-8651</t>
  </si>
  <si>
    <t>2025-01-09 14:56:35</t>
  </si>
  <si>
    <t>普通区域-寒亭区-交界村自然村-17865998808-100M-宽带上网投诉-次数0-202501090000400418 一级督办</t>
  </si>
  <si>
    <t>202501090000400418</t>
  </si>
  <si>
    <t>2025-01-09 15:01:07</t>
  </si>
  <si>
    <t>2025-01-09 15:01:41</t>
  </si>
  <si>
    <t>SD-057-250109-830571-1441</t>
  </si>
  <si>
    <t>2025-01-09 10:58:05</t>
  </si>
  <si>
    <t>【调研】-80+银卡-(目标)普通区域-潍城区-金都世家一期-15094966133-1000M-业务受理宽带-次数0-202501090000230213</t>
  </si>
  <si>
    <t>202501090000230213</t>
  </si>
  <si>
    <t>202501090000230213#【已关注中国移动10086微信公众号】 导航立单,用户所在位置有群障,已向客户播报,客户要求装维回访.此工单为群障修复工单,根据群障全量闭环管理要求,为确保客户网络通畅,请装维人员跟进修复网络问题,谢谢.联系电话：15094966133</t>
  </si>
  <si>
    <t>2025-01-09 11:01:02</t>
  </si>
  <si>
    <t>2025-01-09 11:04:06</t>
  </si>
  <si>
    <t>SD-851-314183-10225-7834</t>
  </si>
  <si>
    <t>SD-057-250109-940358-1415</t>
  </si>
  <si>
    <t>2025-01-09 10:56:18</t>
  </si>
  <si>
    <t>普通区域-青州市-凤凰台-19811771928-200M-宽带延伸服务-次数0-202501090000226826</t>
  </si>
  <si>
    <t>2025-01-10 10:57:00</t>
  </si>
  <si>
    <t>202501090000226826</t>
  </si>
  <si>
    <t xml:space="preserve">202501090000226826#【已关注中国移动10086微信公众号】流程受理流水号：20250109105542198117719281042122
客户号码:19811771928
客户姓名:赵**
投诉地市:潍坊
来话流水:2025010910540977420850003
宽带账号:19811771928
宽带账号归属地市:潍坊
宽带账号归属区县:青州市
故障地址:潍坊青州市王府街道凤凰台村凤凰台10号箱（村北张兴利）*********
联系电话:19811771928
联系人:先生/女士
工单紧急程度:一般
是否有升级投诉倾向:否
是否重复投诉:否
是否携转意向:否
是否投诉倾向:否
是否智能网关:智能网关
当前是否在线:是
接入方式:FTTH
是否质差终端:无质差信息
光功率:-17.47
故障大类:宽带/电视
故障细类:宽带延伸服务
携转原因:
故障时间:2025-01-09 11:51:07
具体故障现象:调测其它设备，
</t>
  </si>
  <si>
    <t>2025-01-09 11:02:36</t>
  </si>
  <si>
    <t>2025-01-09 11:06:04</t>
  </si>
  <si>
    <t>SD-057-250109-568730-1373</t>
  </si>
  <si>
    <t>2025-01-09 10:50:46</t>
  </si>
  <si>
    <t>【调研】-普通区域-寿光市-寿光李家村自然村二-17863622939-300M-宽带上网投诉-次数0-202501090000213913</t>
  </si>
  <si>
    <t>202501090000213913</t>
  </si>
  <si>
    <t>202501090000213913#受理号码 : 17863622939客户姓名 : 尹**号码归属地 : 潍坊寿光 － 寿光-田柳代理商管理中心用户品牌 : 全球通
客户来电反映：宽带无法使用，路由器亮红灯，按口径排障未恢复，请协助处理，谢谢！
联系电话：17863622939 联系人：先生 宽带地址：潍坊寿光市田柳镇尹家村来电流水：2025010910425467320879324</t>
  </si>
  <si>
    <t>2025-01-09 11:01:16</t>
  </si>
  <si>
    <t>2025-01-09 11:01:37</t>
  </si>
  <si>
    <t>SD-057-250109-602351-3816</t>
  </si>
  <si>
    <t>2025-01-09 15:53:05</t>
  </si>
  <si>
    <t>普通区域-临朐县-郭家砚峪-18763095926-300M-宽带上网投诉-次数0-20250109155026X265165110</t>
  </si>
  <si>
    <t>20250109155026X265165110</t>
  </si>
  <si>
    <t xml:space="preserve">【农村网络投诉】流程受理流水号：20250109154713187630959261109259
客户号码:18763095926
客户姓名:张**
投诉地市:滨州
来话流水:2025010915461533520876239
宽带账号:18763095926
宽带账号归属地市:滨州
宽带账号归属区县:临朐县
故障地址:潍坊临朐县沂山管理委员会郭家砚峪村郭家砚峪郭家砚峪2号箱郎丰良（外墙）*********
联系电话:18763095926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15:49:38
具体故障现象:频繁掉线，
客户其他诉求:
</t>
  </si>
  <si>
    <t>2025-01-09 15:57:50</t>
  </si>
  <si>
    <t>2025-01-09 15:59:55</t>
  </si>
  <si>
    <t>SD-851-263054-18410-10301</t>
  </si>
  <si>
    <t>SD-057-250109-074592-3857</t>
  </si>
  <si>
    <t>2025-01-09 15:58:15</t>
  </si>
  <si>
    <t>【调研】-80+银卡-普通区域-奎文区-华星小区-15094959996-100M-宽带上网投诉-次数0-202501090000456032</t>
  </si>
  <si>
    <t>2025-01-10 16:59:00</t>
  </si>
  <si>
    <t>202501090000456032</t>
  </si>
  <si>
    <t xml:space="preserve">202501090000456032#【已关注中国移动10086微信公众号】流程受理流水号：20250109155454150949599961111174
客户号码:15094959996
客户姓名:胥**
投诉地市:潍坊
来话流水:2025010915502005620834760
宽带账号:15094959996
宽带账号归属地市:潍坊
宽带账号归属区县:奎文区
故障地址:潍坊奎文区北苑街道四平路卧龙街华星小区6号楼*********
联系电话:13605369797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故障时间:2025-01-09 15:53:24
具体故障现象:客户表示宽带故障，可能机顶盒有故障希望装维师傅明天中午上门去看一下。
客户其他诉求:客户侧为质差终端，要求上门更换终端并一并处理故障问题。客户表示明天中午有时间，希望装维师傅明天中午上门查看。
</t>
  </si>
  <si>
    <t>2025-01-09 16:01:58</t>
  </si>
  <si>
    <t>2025-01-09 16:03:16</t>
  </si>
  <si>
    <t>SD-057-250109-569382-1328</t>
  </si>
  <si>
    <t>2025-01-09 10:46:56</t>
  </si>
  <si>
    <t>FTTR-普通区域-昌邑市-（铁通）昌邑沁园春小区-15053630523-1000M-宽带上网投诉-次数0-202501090000217560</t>
  </si>
  <si>
    <t>202501090000217560</t>
  </si>
  <si>
    <t>202501090000217560#流程受理流水号：20250109104554150536305231039389
客户号码:15053630523
客户姓名:刘**
投诉地市:潍坊
来话流水:2025010910442939620803224
宽带账号:15053630523
账号归属区县:昌邑市康越通讯服务店
联系电话:15053630523
联系人:先生
宽带地址:潍坊
工单紧急程度:非常紧急
是否投诉倾向:否
是否重复投诉:否
是否携转意向:否
是否有升级投诉倾向:否
*业务名称:业务融合移机流程宽带
投诉内容:手机号码：15053630523，【问题描述】客户已办理宽带业务，有开通单，要求装维尽快联系上门，请处理，谢谢。联系电话：15053630523，联系人：先生，录音流水号：2025010910442939620803224。受理明细：531920062399999999。
在途开通单信息：536250109072805346，15053630523，2025-01-09 09:47:05，业务融合移机流程宽带，处理中，手写判断和地址录入
是否到厅:否
业务名称:业务融合移机流程宽带
;宽带小区$[（铁通）昌邑沁园春小区]$</t>
  </si>
  <si>
    <t>2025-01-09 10:49:19</t>
  </si>
  <si>
    <t>2025-01-09 10:49:38</t>
  </si>
  <si>
    <t>SD-852-301742-216-9047</t>
  </si>
  <si>
    <t>SD-057-250109-564827-1323</t>
  </si>
  <si>
    <t>2025-01-09 10:46:47</t>
  </si>
  <si>
    <t>【调研】-80+白金-普通区域-寿光市-百合嘉苑-13853663902-200M-业务受理宽带-次数0-202501090000217245</t>
  </si>
  <si>
    <t>202501090000217245</t>
  </si>
  <si>
    <t>202501090000217245# 宽带账号:13853663902; 联系电话：13853663902，问题类型：此工单为群障修复工单，根据群障全量闭环修复管理要求，为确保客户网络通畅，请装维人员跟进修复网络问题，谢谢！ 
 群障标题：公告。故障描述：潍坊寿光市百合嘉苑光缆故障，预估24小时恢复，请帮忙拦截,如有需要请联系片区装维师傅张宝庆15706307734主叫号码：13853663902.0;该号码仅供参考，请优先联系宽带账号。</t>
  </si>
  <si>
    <t>2025-01-09 10:49:43</t>
  </si>
  <si>
    <t>2025-01-09 10:51:17</t>
  </si>
  <si>
    <t>SD-852-294520-414-11963</t>
  </si>
  <si>
    <t>SD-057-250109-275093-3359</t>
  </si>
  <si>
    <t>2025-01-09 14:54:53</t>
  </si>
  <si>
    <t>普通区域--null-15253648311-宽带上网投诉-次数0-202501090000399397</t>
  </si>
  <si>
    <t>2025-01-10 14:55:00</t>
  </si>
  <si>
    <t>202501090000399397</t>
  </si>
  <si>
    <t>202501090000399397#流程受理流水号：20250109145426152536483111095759
客户号码:15253648311
客户姓名:赵**
投诉地市:潍坊
来话流水:2025010914535841120821862
宽带账号:15253648311
账号归属区县:寒亭-朱里代理商管理中心
联系电话:15253648311
联系人:先生
宽带地址:潍坊
工单紧急程度:一般
是否投诉倾向:否
是否重复投诉:否
是否携转意向:否
是否有升级投诉倾向:否
*业务名称:业务融合开机流程宽带
投诉内容:手机号码：15253648311，【问题描述】客户已办理宽带业务，有开通单，要求装维尽快联系上门，请处理，谢谢。联系电话：15253648311，联系人：先生，录音流水号：2025010914535841120821862。受理明细：531920062399999999。
在途开通单信息：536250109051659186，15253648311，2025-01-09 08:42:42，业务融合开机流程宽带，处理中，黄单扩容
是否到厅:否
业务名称:业务融合开机流程宽带
;宽带小区$[null]$</t>
  </si>
  <si>
    <t>SD-057-250109-093126-3847</t>
  </si>
  <si>
    <t>2025-01-09 15:56:27</t>
  </si>
  <si>
    <t>(目标)普通区域-诸城市-富泰花园-13561409931-300M-宽带上网投诉-次数0-202501090000453552</t>
  </si>
  <si>
    <t>202501090000453552</t>
  </si>
  <si>
    <t>202501090000453552#【已关注中国移动10086微信公众号】流程受理流水号：20250109155519135614099311111284
客户号码:13561409931
客户姓名:臧**
投诉地市:潍坊
来话流水:2025010915534573620882963
宽带账号:13561409931
宽带账号归属地市:潍坊
宽带账号归属区县:诸城市
故障地址:潍坊诸城市密州街道密州路富泰花园1号楼*********
联系电话:17863665311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故障细类:宽带网速慢/卡顿
携转原因:
故障时间:2025-01-09 15:55:30
具体故障现象:打不开网页，
客户其他诉求:
;宽带小区$[富泰花园]$</t>
  </si>
  <si>
    <t>2025-01-09 16:01:38</t>
  </si>
  <si>
    <t>2025-01-09 16:01:56</t>
  </si>
  <si>
    <t>SD-057-250109-489765-308</t>
  </si>
  <si>
    <t>2025-01-09 08:52:48</t>
  </si>
  <si>
    <t>普通区域-安丘市-后院村自然村-15263671859-300M-宽带上网投诉-次数0-202501090000107948</t>
  </si>
  <si>
    <t>202501090000107948</t>
  </si>
  <si>
    <t>202501090000107948#流程受理流水号：20250109085123152636718591005666
客户号码:15263671859
客户姓名:李**
投诉地市:潍坊
来话流水:2025010908463568420876068
宽带账号:15263671859
账号归属区县:安丘市李振堂移动业务服务部（社区）
联系电话:15263671859
联系人:先生/女士
宽带地址:潍坊
工单紧急程度:非常紧急
是否投诉倾向:是
是否重复投诉:否
是否携转意向:否
是否有升级投诉倾向:否
*业务名称:业务融合开机流程移动看家
投诉内容:手机号码：15263671859，【问题描述】客户已办理宽带业务，有开通单，要求装维尽快联系上门，请处理，谢谢。联系电话：15263671859，联系人：先生/女士，录音流水号：2025010908463568420876068。客户有投诉倾向，提到工信部.
在途开通单信息：536250103747161522，15263671859，2025-01-03 15:29:05，业务融合开机流程移动看家，处理中，施工预约
是否到厅:否
业务名称:业务融合开机流程移动看家
;宽带小区$[后院村自然村]$</t>
  </si>
  <si>
    <t>2025-01-09 08:55:51</t>
  </si>
  <si>
    <t>SD-851-304115-12001-22600</t>
  </si>
  <si>
    <t>SD-057-250109-598264-375</t>
  </si>
  <si>
    <t>2025-01-09 08:58:03</t>
  </si>
  <si>
    <t>(目标)普通区域-高密市-幸福村自然村-13863653768-300M-宽带上网投诉-次数0-202501090000114363</t>
  </si>
  <si>
    <t>202501090000114363</t>
  </si>
  <si>
    <t xml:space="preserve">202501090000114363#【已关注中国移动10086微信公众号】流程受理流水号：20250109085717138636537681007368
客户号码:13863653768
客户姓名:王**
投诉地市:潍坊
来话流水:2025010908570033720878568
宽带账号:13863653768
宽带账号归属地市:潍坊
宽带账号归属区县:高密市
故障地址:潍坊高密市密水街道幸福村幸福村自然村高密幸福村孟力友屋西山21号箱*********
联系电话:13863653768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光功率:-25.85
故障大类:宽带/电视
故障细类:宽带无法上网
携转原因:
故障时间:2025-01-09 08:57:31
具体故障现象:PON灯闪，
客户其他诉求:客户侧为质差终端，要求上门更换终端并一并处理故障问题。
</t>
  </si>
  <si>
    <t>2025-01-09 09:01:40</t>
  </si>
  <si>
    <t>2025-01-09 09:02:08</t>
  </si>
  <si>
    <t>SD-057-250109-397025-5954</t>
  </si>
  <si>
    <t>2025-01-09 19:46:23</t>
  </si>
  <si>
    <t>普通区域-昌邑市-世纪华城-15215367234-100M-业务受理宽带-次数0-202501090000612546</t>
  </si>
  <si>
    <t>202501090000612546</t>
  </si>
  <si>
    <t>202501090000612546# 宽带账号:15215367234; 联系电话：15215367234，问题类型：此工单为群障修复工单，根据群障全量闭环修复管理要求，为确保客户网络通畅，请装维人员跟进修复网络问题，谢谢！ 
 群障标题：公告。故障描述：世纪华城主叫号码：100860536.0;该号码仅供参考，请优先联系宽带账号。</t>
  </si>
  <si>
    <t>2025-01-09 19:48:53</t>
  </si>
  <si>
    <t>2025-01-09 19:49:14</t>
  </si>
  <si>
    <t>SD-851-281504-558-18903</t>
  </si>
  <si>
    <t>SD-057-250109-469512-3844</t>
  </si>
  <si>
    <t>2025-01-09 15:56:17</t>
  </si>
  <si>
    <t>80+普通-普通区域-寿光市-赵家社区-15966083231-1000M-宽带上网投诉-次数0-202501090000449027</t>
  </si>
  <si>
    <t>202501090000449027</t>
  </si>
  <si>
    <t xml:space="preserve">202501090000449027#宽带账号：15966083231；联系电话：13563676911宽带地址：潍坊寿光市孙家集街道小赵家村赵家社区南楼*********；客户来电反映宽带用不了*，线上指导无法配合操作，要求上门处理, 来电流水：2025010915493944020824858
</t>
  </si>
  <si>
    <t>2025-01-09 16:04:42</t>
  </si>
  <si>
    <t>2025-01-09 16:05:33</t>
  </si>
  <si>
    <t>SD-851-317940-953-9706</t>
  </si>
  <si>
    <t>SD-057-250109-810495-3201</t>
  </si>
  <si>
    <t>2025-01-09 14:33:24</t>
  </si>
  <si>
    <t>80+银卡-普通区域-青州市-小崔村-13964729832-1000M-业务受理宽带-次数0-202501090000383011</t>
  </si>
  <si>
    <t>202501090000383011</t>
  </si>
  <si>
    <t xml:space="preserve">202501090000383011#流程受理流水号：20250109143115139647298321089950
客户号码:13964729832
客户姓名:孙**
投诉地市:潍坊
来话流水:2025010914265676020835842
宽带账号:13964729832
宽带账号归属地市:潍坊
宽带账号归属区县:青州市
故障地址:潍坊青州市黄楼街道小崔小崔村扩容K1号箱（村东南崔华堂后墙）*********
联系电话:13964729832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故障大类:线上义诊(宽带外呼排障)
故障细类:网速慢/上网掉线
携转原因:
故障时间:2025-01-09 14:31:11
具体故障现象:提示网络无法连接，
客户其他诉求:客户表示上不去网，要求上门处理，谢谢
</t>
  </si>
  <si>
    <t>2025-01-09 14:48:32</t>
  </si>
  <si>
    <t>2025-01-09 14:48:52</t>
  </si>
  <si>
    <t>SD-851-231347-5317-29166</t>
  </si>
  <si>
    <t>SD-057-250109-398452-3226</t>
  </si>
  <si>
    <t>2025-01-09 14:36:51</t>
  </si>
  <si>
    <t>(目标)普通区域-昌邑市-潍水蓝湾-13625360502-300M-业务受理宽带-次数0-202501090000383396</t>
  </si>
  <si>
    <t>202501090000383396</t>
  </si>
  <si>
    <t>202501090000383396# 宽带账号:13625360502; 联系电话：13625360502，问题类型：此工单为群障修复工单，根据群障全量闭环修复管理要求，为确保客户网络通畅，请装维人员跟进修复网络问题，谢谢！ 
 群障标题：公告。故障描述：潍坊昌邑市潍水蓝湾光缆故障，预估24小时恢复，请帮忙拦截,如有需要请联系片区装维师傅陈建超15706307114主叫号码：13625360502.0;该号码仅供参考，请优先联系宽带账号。</t>
  </si>
  <si>
    <t>2025-01-09 14:46:14</t>
  </si>
  <si>
    <t>2025-01-09 14:46:38</t>
  </si>
  <si>
    <t>SD-057-250109-256734-286</t>
  </si>
  <si>
    <t>2025-01-09 08:50:07</t>
  </si>
  <si>
    <t>【调研】-80+银卡-普通区域-坊子区-于家村自然村-18369696687-300M-宽带上网投诉-次数0-202501090000104723</t>
  </si>
  <si>
    <t>202501090000104723</t>
  </si>
  <si>
    <t>202501090000104723#受理号码 : 18369696687客户姓名 : 于**号码归属地 : 潍坊坊子 － 潍坊市坊子区冠通手机大卖场用户品牌 : 全球通
客户来电反映：电视无法观看，要求上门解决，请协助处理，谢谢！
联系电话：18369696687 联系人：先生 宽带地址：潍坊坊子区坊安街道于家村 来电流水：2025010908471477120881991</t>
  </si>
  <si>
    <t>2025-01-09 08:52:13</t>
  </si>
  <si>
    <t>2025-01-09 08:52:32</t>
  </si>
  <si>
    <t>SD-852-328168-409-4151</t>
  </si>
  <si>
    <t>SD-057-250109-078495-1296</t>
  </si>
  <si>
    <t>2025-01-09 10:44:21</t>
  </si>
  <si>
    <t>80+金卡-(目标)普通区域-昌乐县-温泉公寓-18706530929-200M-宽带上网投诉-次数0-202501090000215641</t>
  </si>
  <si>
    <t>2025-01-10 11:45:00</t>
  </si>
  <si>
    <t>202501090000215641</t>
  </si>
  <si>
    <t>202501090000215641#流程受理流水号：20250109104320187065309291038610
客户号码:18706530929
客户姓名:李**
投诉地市:潍坊
来话流水:2025010910420428720866149
宽带账号:18706530929
宽带账号归属地市:潍坊
宽带账号归属区县:昌乐县
故障地址:潍坊昌乐县宝城街道新昌路温泉公寓
联系电话:18706530929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光功率:-18.09
故障大类:宽带/电视
故障细类:网速慢/上网掉线(专席)
携转原因:
故障时间:2025-01-09 10:48:42
具体故障现象:网速慢卡顿，
客户其他诉求:要求师傅带一个遥控器 
;宽带小区$[温泉公寓]$</t>
  </si>
  <si>
    <t>2025-01-09 10:45:45</t>
  </si>
  <si>
    <t>2025-01-09 10:46:50</t>
  </si>
  <si>
    <t>SD-851-295513-3365-22742</t>
  </si>
  <si>
    <t>SD-057-250109-453167-3189</t>
  </si>
  <si>
    <t>2025-01-09 14:32:06</t>
  </si>
  <si>
    <t>80+银卡-普通区域-潍城区-(铁通)润泽苑小区-15966081987-1000M-宽带上网投诉-次数0-20250109142943X183477421</t>
  </si>
  <si>
    <t>20250109142943X183477421</t>
  </si>
  <si>
    <t xml:space="preserve">流程受理流水号：20250109142914159660819871089478
客户号码:15966081987
客户姓名:李*
投诉地市:潍坊
来话流水:2025010914271617620840362
宽带账号:15966081987
宽带账号归属地市:潍坊
宽带账号归属区县:潍城区
故障地址:潍坊潍城区西关街道安顺路（铁通）润泽苑小区润泽苑小区7号楼*********
联系电话:13563644643
联系人:先生
工单紧急程度:非常紧急
是否有升级投诉倾向:否
是否重复投诉:否
是否携转意向:否
是否投诉倾向:否
是否智能网关:非智能网关
当前是否在线:是
接入方式:FTTH
端到端诊断结果:客户侧设备问题（新增）
是否质差终端:无质差信息
光功率:无
故障大类:宽带/电视
故障细类:网速慢/上网掉线(专席)
携转原因:
故障时间:2025-01-09 14:27:12
具体故障现象:网速慢卡顿，
客户其他诉求:
</t>
  </si>
  <si>
    <t>2025-01-09 14:47:04</t>
  </si>
  <si>
    <t>2025-01-09 14:47:26</t>
  </si>
  <si>
    <t>SD-057-250109-740139-1356</t>
  </si>
  <si>
    <t>2025-01-09 10:48:58</t>
  </si>
  <si>
    <t>80+白金-普通区域-奎文区-阳光100二期-15965023323-1000M-宽带上网投诉-次数0-202501090000221544</t>
  </si>
  <si>
    <t>202501090000221544</t>
  </si>
  <si>
    <t>202501090000221544#流程受理流水号：20250109104722159650233231039793
客户号码:15965023323
客户姓名:张*
投诉地市:潍坊
来话流水:2025010910450718920812728
宽带账号:15965023323
账号归属区县:潍城
联系电话:15965023323
联系人:先生
宽带地址:潍坊
工单紧急程度:非常紧急
是否投诉倾向:否
是否重复投诉:否
是否携转意向:否
是否有升级投诉倾向:否
*业务名称:业务融合移机流程宽带
投诉内容:手机号码：15965023323，【问题描述】客户已办理宽带业务，有开通单，要求装维尽快联系上门，请处理，谢谢。联系电话：15965023323，联系人：先生，录音流水号：2025010910450718920812728。受理明细：531920062399999999。
在途开通单信息：536250109094002662，15965023323，2025-01-09 10:45:04，业务融合移机流程宽带，处理中，手写判断和地址录入
是否到厅:否
业务名称:业务融合移机流程宽带
;宽带小区$[阳光100二期]$</t>
  </si>
  <si>
    <t>2025-01-09 10:52:42</t>
  </si>
  <si>
    <t>2025-01-09 10:52:58</t>
  </si>
  <si>
    <t>SD-852-289081-425-12173</t>
  </si>
  <si>
    <t>SD-057-250109-342957-3338</t>
  </si>
  <si>
    <t>2025-01-09 14:50:32</t>
  </si>
  <si>
    <t>普通区域-诸城市-龙都新苑-19811790082-500M-魔百和投诉-次数0-202501090000394843</t>
  </si>
  <si>
    <t>202501090000394843</t>
  </si>
  <si>
    <t>202501090000394843#客户来电表示打开电视后会弹出广告，表示家里老人不会操作，要求处理，请协助处理，谢谢。联系电话：本机；联系人：先生；来电流水：2025010914472857820827387。</t>
  </si>
  <si>
    <t>2025-01-09 14:57:47</t>
  </si>
  <si>
    <t>2025-01-09 14:58:33</t>
  </si>
  <si>
    <t>SD-057-250109-639125-3401</t>
  </si>
  <si>
    <t>2025-01-09 14:59:35</t>
  </si>
  <si>
    <t>【调研】-80+银卡-普通区域-寿光市-后游小区-15165665722-200M-宽带上网投诉-次数0-202501090000403462</t>
  </si>
  <si>
    <t>2025-01-10 16:00:00</t>
  </si>
  <si>
    <t>202501090000403462</t>
  </si>
  <si>
    <t xml:space="preserve">202501090000403462# 宽带账号：15165665722；联系电话：15165665722宽带地址：潍坊寿光市文家街道北环路后游小区15号楼；客户来电反映网速慢，线上指导无法配合操作，要求上门处理, 来电流水：2025010914573672720875155
 </t>
  </si>
  <si>
    <t>2025-01-09 15:04:13</t>
  </si>
  <si>
    <t>2025-01-09 15:05:42</t>
  </si>
  <si>
    <t>SD-851-310461-10169-17437</t>
  </si>
  <si>
    <t>SD-057-250109-583096-1391</t>
  </si>
  <si>
    <t>2025-01-09 10:53:05</t>
  </si>
  <si>
    <t>80+普通-FTTR-普通区域-寿光市-夏店村自然村-18364681198-1000M-魔百和投诉-次数0-20250109105012X126034090</t>
  </si>
  <si>
    <t>20250109105012X126034090</t>
  </si>
  <si>
    <t>【农村网络投诉】流程受理流水号：20250109104910183646811981040300
客户号码:18364681198
客户姓名:夏**
投诉地市:潍坊
来话流水:2025010910450923420813209
宽带账号:18364681198
宽带账号归属地市:潍坊
宽带账号归属区县:寿光市
故障地址:潍坊寿光市丰城镇夏店村夏店村自然村夏店村4号箱（夏培祥家外墙）*
联系电话:18364681198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光功率:-17.52
故障大类:宽带/电视
故障细类:移动高清电视故障(专席)
携转原因:
故障时间:2025-01-09 10:46:03
魔百和单播/组播:单播
具体故障现象:电视直播或点播无法观看，拔插网线配置网络未恢复
客户其他诉求:
魔百和单/组播：单播</t>
  </si>
  <si>
    <t>2025-01-09 10:58:11</t>
  </si>
  <si>
    <t>2025-01-09 10:58:34</t>
  </si>
  <si>
    <t>SD-851-278942-16127-15909</t>
  </si>
  <si>
    <t>SD-057-250109-126537-3829</t>
  </si>
  <si>
    <t>2025-01-09 15:55:40</t>
  </si>
  <si>
    <t>普通区域-寿光市-现代建材市场-18853690877-100M-宽带上网投诉-次数0-202501090000450041</t>
  </si>
  <si>
    <t>202501090000450041</t>
  </si>
  <si>
    <t>202501090000450041#18853690877客户反映电视无法观看，线上拒绝排障，要求维修人员上门维修，请协助处理。谢谢  联系人：先生联系电话：本机 流水：2025010915503568320838514</t>
  </si>
  <si>
    <t>2025-01-09 16:02:31</t>
  </si>
  <si>
    <t>2025-01-09 16:02:50</t>
  </si>
  <si>
    <t>SD-057-250109-426035-380</t>
  </si>
  <si>
    <t>2025-01-09 08:59:05</t>
  </si>
  <si>
    <t>【调研】-80+银卡-普通区域-高密市-郭家台子自然村-15965030606-1000M-宽带上网投诉-次数0-202501090000113568</t>
  </si>
  <si>
    <t>202501090000113568</t>
  </si>
  <si>
    <t>202501090000113568#宽带账号：15965030606；宽带地址：潍坊高密市夏庄镇郭家台子郭家台子自然村高密郭家台子5号箱李林；客户来电反映移动高清电视无观看，，客户不在现场，无法配合线上指导，要求上门，请协助处理，谢谢！联系电话：15965030606来电流水：2025010908561273520870343</t>
  </si>
  <si>
    <t>2025-01-09 09:01:15</t>
  </si>
  <si>
    <t>2025-01-09 09:01:34</t>
  </si>
  <si>
    <t>SD-057-250109-823594-3199</t>
  </si>
  <si>
    <t>2025-01-09 14:33:12</t>
  </si>
  <si>
    <t>80+普通-普通区域-奎文区-（铁通）则尔庄东区-13792635284-1000M-宽带上网投诉-次数0-202501090000380799</t>
  </si>
  <si>
    <t>202501090000380799</t>
  </si>
  <si>
    <t>202501090000380799#13792635284 网络无法使用，显示不在线，用户不在家，要求师傅上门，请处理，谢谢
联系人先生，电话 18553685183 流水号 2025010914300359220878060</t>
  </si>
  <si>
    <t>2025-01-09 14:38:23</t>
  </si>
  <si>
    <t>2025-01-09 14:38:43</t>
  </si>
  <si>
    <t>SD-851-278819-474-21115</t>
  </si>
  <si>
    <t>SD-057-250109-794023-1327</t>
  </si>
  <si>
    <t>普通区域-奎文区-东方太阳城-18853665290-100M-业务受理宽带-次数0-202501090000219197</t>
  </si>
  <si>
    <t>202501090000219197</t>
  </si>
  <si>
    <t>202501090000219197# 宽带账号:18853665290; 联系电话：18853665290，问题类型：此工单为群障修复工单，根据群障全量闭环修复管理要求，为确保客户网络通畅，请装维人员跟进修复网络问题，谢谢！ 
 群障标题：公告。故障描述：潍坊奎文区东方太阳城光缆故障，预估24小时恢复，请帮忙拦截,如有需要请联系片区装维师傅任峰15706366504主叫号码：18853665290.0;该号码仅供参考，请优先联系宽带账号。</t>
  </si>
  <si>
    <t>2025-01-09 10:52:20</t>
  </si>
  <si>
    <t>2025-01-09 10:52:45</t>
  </si>
  <si>
    <t>SD-852-307847-2379-14046</t>
  </si>
  <si>
    <t>SD-057-250109-835906-3362</t>
  </si>
  <si>
    <t>2025-01-09 14:55:04</t>
  </si>
  <si>
    <t>【调研】-80+金卡-普通区域-青州市-海天辰韵-13562650359-1000M-宽带上网投诉-次数0-202501090000400926</t>
  </si>
  <si>
    <t>202501090000400926</t>
  </si>
  <si>
    <t>202501090000400926#【已关注中国移动10086微信公众号】流程受理流水号：20250109145320135626503591095473
客户号码:13562650359
客户姓名:张*
投诉地市:潍坊
来话流水:2025010914524143420802926
宽带账号:13562650359
宽带账号归属地市:潍坊
宽带账号归属区县:青州市
故障地址:潍坊青州市云门山街道范公亭东路海天辰韵16号楼*********
联系电话:13406462077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故障细类:宽带无法上网(专席)
携转原因:
故障时间:2025-01-09 14:51:08
具体故障现象:提示网络无法连接，
客户其他诉求:
;宽带小区$[海天辰韵]$</t>
  </si>
  <si>
    <t>2025-01-09 14:59:28</t>
  </si>
  <si>
    <t>2025-01-09 15:03:03</t>
  </si>
  <si>
    <t>SD-851-231131-4897-27929</t>
  </si>
  <si>
    <t>SD-057-250109-720469-3404</t>
  </si>
  <si>
    <t>2025-01-09 14:59:46</t>
  </si>
  <si>
    <t>普通区域-高密市-双羊店自然村-13792604758-1000M-宽带上网投诉-次数0-202501090000403355</t>
  </si>
  <si>
    <t>202501090000403355</t>
  </si>
  <si>
    <t>202501090000403355#流程受理流水号：20250109145912137926047581096983
客户号码:13792604758
客户姓名:张**
投诉地市:潍坊
来话流水:2025010914582507320886847
宽带账号:13792604758
账号归属区县:高密
联系电话:13792604758
联系人:先生/女士
宽带地址:潍坊
工单紧急程度:非常紧急
是否投诉倾向:否
是否重复投诉:否
是否携转意向:否
是否有升级投诉倾向:否
*业务名称:业务融合开机流程宽带+全光WiFi+FTTR组网
投诉内容:手机号码：13792604758，【问题描述】客户已办理宽带业务，有开通单，要求装维尽快联系上门，请处理，谢谢。联系电话：13792604758，联系人：先生/女士，录音流水号：2025010914582507320886847。受理明细：531920062399999999。
在途开通单信息：536241221572690472，13792604758，2024-12-21 11:39:37，业务融合开机流程宽带+全光WiFi+FTTR组网，处理中，装维选址
是否到厅:否
业务名称:业务融合开机流程宽带+全光WiFi+FTTR组网
;宽带小区$[双羊店自然村]$</t>
  </si>
  <si>
    <t>2025-01-09 15:01:39</t>
  </si>
  <si>
    <t>2025-01-09 15:01:59</t>
  </si>
  <si>
    <t>SD-851-249992-4953-17617</t>
  </si>
  <si>
    <t>2025-01-09 10:50:32</t>
  </si>
  <si>
    <t>80+普通-普通区域-寿光市-数码港-15153610395-300M-宽带上网投诉-次数0-20250109104844X924868979 一级督办</t>
  </si>
  <si>
    <t>20250109104844X924868979</t>
  </si>
  <si>
    <t>2025-01-09 10:53:29</t>
  </si>
  <si>
    <t>2025-01-09 10:53:44</t>
  </si>
  <si>
    <t>SD-851-313566-17464-11180</t>
  </si>
  <si>
    <t>SD-057-250109-168047-283</t>
  </si>
  <si>
    <t>2025-01-09 08:50:01</t>
  </si>
  <si>
    <t>普通区域-昌邑市-恒鼎新都汇-18763656288-300M-宽带上网投诉-次数0-20250109084705X625182139</t>
  </si>
  <si>
    <t>20250109084705X625182139</t>
  </si>
  <si>
    <t xml:space="preserve">流程受理流水号：20250109084448187636562881003921
客户号码:18763656288
客户姓名:王*
投诉地市:潍坊
来话流水:2025010908432771520850002
宽带账号:18763656288
宽带账号归属地市:潍坊
宽带账号归属区县:昌邑市
故障地址:潍坊昌邑市城区利民街恒鼎新都汇3号楼*********
联系电话:19153690246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08:47:15
具体故障现象:光猫亮红灯，
客户其他诉求:
</t>
  </si>
  <si>
    <t>2025-01-09 08:51:47</t>
  </si>
  <si>
    <t>2025-01-09 08:52:14</t>
  </si>
  <si>
    <t>SD-851-245088-22346-28921</t>
  </si>
  <si>
    <t>SD-057-250109-025467-1312</t>
  </si>
  <si>
    <t>2025-01-09 10:46:25</t>
  </si>
  <si>
    <t>80+银卡-普通区域-潍城区-豪德市场J-15806367299-200M-业务受理宽带-次数0-202501090000218300</t>
  </si>
  <si>
    <t>202501090000218300</t>
  </si>
  <si>
    <t>202501090000218300# 宽带账号:15806367299; 联系电话：15806367299，问题类型：此工单为群障修复工单，根据群障全量闭环修复管理要求，为确保客户网络通畅，请装维人员跟进修复网络问题，谢谢！ 
 群障标题：公告。故障描述：潍坊潍城区豪德市场J光缆故障，预估24小时恢复，请帮忙拦截,如有需要请联系片区装维师傅张磊15706307861主叫号码：15806367299.0;该号码仅供参考，请优先联系宽带账号。</t>
  </si>
  <si>
    <t>2025-01-09 10:49:13</t>
  </si>
  <si>
    <t>2025-01-09 10:49:30</t>
  </si>
  <si>
    <t>SD-057-250109-276491-1462</t>
  </si>
  <si>
    <t>2025-01-09 10:59:29</t>
  </si>
  <si>
    <t>【重投】-80+金卡-普通区域-潍城区-殷赫庄-15065629980-1000M-宽带上网投诉-次数0-20250109105853X533566383</t>
  </si>
  <si>
    <t>20250109105853X533566383</t>
  </si>
  <si>
    <t xml:space="preserve">流程受理流水号：20250109105716150656299801042625
客户号码:15065629980
客户姓名:胡**
投诉地市:潍坊
来话流水:2025010910474502720852839
宽带账号:15065629980
宽带账号归属地市:潍坊
宽带账号归属区县:潍城区
故障地址:潍坊潍城区于河街道  人庄  
联系电话:15065629980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光功率:-18.79
故障大类:宽带/电视
故障细类:宽带无法上网(专席)
携转原因:
故障时间:2025-01-09 10:57:58
具体故障现象:光猫灯正常但电脑手机无法上网，重启未恢复
客户其他诉求:
</t>
  </si>
  <si>
    <t>2025-01-09 11:06:48</t>
  </si>
  <si>
    <t>SD-851-244844-14311-25839</t>
  </si>
  <si>
    <t>SD-057-250109-943158-1438</t>
  </si>
  <si>
    <t>2025-01-09 10:57:21</t>
  </si>
  <si>
    <t>80+普通-普通区域-高密市-殷家屋子村-15166462465-300M-宽带上网投诉-次数0-202501090000224692</t>
  </si>
  <si>
    <t>202501090000224692</t>
  </si>
  <si>
    <t>202501090000224692#15166462465客户来电反映宽带故障，客户告知昨天有来电重启设备均未改善，强烈要求维修人员上门维修，请尽快协助处理，谢谢  联系人：先生 联系电话：15589644493本机 流水：2025010910520358120818148</t>
  </si>
  <si>
    <t>2025-01-09 11:02:56</t>
  </si>
  <si>
    <t>2025-01-09 11:03:36</t>
  </si>
  <si>
    <t>SD-851-275621-10827-24811</t>
  </si>
  <si>
    <t>SD-057-250109-796854-3859</t>
  </si>
  <si>
    <t>2025-01-09 15:58:35</t>
  </si>
  <si>
    <t>80+金卡-普通区域-诸城市-龙苑尚城三期-15264634666-1000M-宽带上网投诉-次数0-202501090000456051</t>
  </si>
  <si>
    <t>202501090000456051</t>
  </si>
  <si>
    <t>202501090000456051#【已关注中国移动10086微信公众号】流程受理流水号：20250109155503152646346661111213
客户号码:15264634666
客户姓名:柳*
投诉地市:潍坊
来话流水:2025010915533219820879799
宽带账号:15264634666
宽带账号归属地市:潍坊
宽带账号归属区县:诸城市
故障地址:潍坊诸城市龙都街道兴华路龙苑尚城三期龙苑尚城5号楼*********
联系电话:15264634666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故障细类:宽带无法上网
携转原因:
故障时间:2025-01-09 15:55:30
具体故障现象:家庭WiFi信号弱，
客户其他诉求:用户来电表示网络正常，但在卧室连接信号弱，拒绝转接宽带排障专席，要求师傅尽快联系上门，并拒绝留下有效联系方式，辛苦查证处理。
;宽带小区$[龙苑尚城三期]$</t>
  </si>
  <si>
    <t>2025-01-09 16:02:39</t>
  </si>
  <si>
    <t>2025-01-09 16:02:54</t>
  </si>
  <si>
    <t>SD-852-335767-1131-4337</t>
  </si>
  <si>
    <t>SD-057-250109-562731-358</t>
  </si>
  <si>
    <t>2025-01-09 08:56:38</t>
  </si>
  <si>
    <t>80+普通-普通区域-坊子区-坊子恒信领海-18765785781-300M-业务受理宽带-次数0-202501090000113250</t>
  </si>
  <si>
    <t>202501090000113250</t>
  </si>
  <si>
    <t>202501090000113250# 宽带账号:18765785781; 联系电话：18765785781，问题类型：此工单为群障修复工单，根据群障全量闭环修复管理要求，为确保客户网络通畅，请装维人员跟进修复网络问题，谢谢！ 
 群障标题：公告。故障描述：潍坊坊子区坊子恒信领海光缆故障，预估24小时恢复，请帮忙拦截,如有需要请联系片区装维师傅王春宁15706307258主叫号码：18765785781.0;该号码仅供参考，请优先联系宽带账号。</t>
  </si>
  <si>
    <t>2025-01-09 08:58:26</t>
  </si>
  <si>
    <t>2025-01-09 08:59:00</t>
  </si>
  <si>
    <t>SD-057-250109-317895-1444</t>
  </si>
  <si>
    <t>2025-01-09 10:58:36</t>
  </si>
  <si>
    <t>普通区域-寿光市-正阳花园二期-15053612663-300M-宽带上网投诉-次数0-202501090000230699</t>
  </si>
  <si>
    <t>202501090000230699</t>
  </si>
  <si>
    <t>202501090000230699#宽带账号：15053612663；宽带地址：潍坊寿光市圣城街道农圣街正阳花园二期22号楼*********；客户来电反映宽带/无法连网 客户不配合排障，要求上门，请协助处理，谢谢！！来电流水：2025010910522984220824849联系电话：15053612663</t>
  </si>
  <si>
    <t>2025-01-09 11:02:43</t>
  </si>
  <si>
    <t>2025-01-09 11:03:08</t>
  </si>
  <si>
    <t>SD-057-250109-024617-3854</t>
  </si>
  <si>
    <t>2025-01-09 15:58:03</t>
  </si>
  <si>
    <t>【调研】-普通区域-昌乐县-营丘村自然村-13853682633-300M-宽带上网投诉-次数0-202501090000456227</t>
  </si>
  <si>
    <t>202501090000456227</t>
  </si>
  <si>
    <t xml:space="preserve">202501090000456227#流程受理流水号：20250109155609138536826331111504
客户号码:13853682633
客户姓名:刘*
投诉地市:潍坊
来话流水:2025010915553332420808482
宽带账号:13853682633
宽带账号归属地市:潍坊
宽带账号归属区县:昌乐县
故障地址:潍坊昌乐县营丘镇营丘村营丘村自然村营丘村三期10#*********
联系电话:15965788050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光功率:-22.29
故障大类:宽带/电视
故障细类:宽带无法上网
携转原因:
故障时间:2025-01-09 15:56:51
具体故障现象:频繁掉线，
客户其他诉求:客户侧为质差终端，要求上门更换终端并一并处理故障问题。
</t>
  </si>
  <si>
    <t>2025-01-09 16:02:26</t>
  </si>
  <si>
    <t>2025-01-09 16:02:56</t>
  </si>
  <si>
    <t>SD-057-250109-275896-3241</t>
  </si>
  <si>
    <t>2025-01-09 14:38:09</t>
  </si>
  <si>
    <t>【调研】-普通区域-高密市-张家大村自然村-13869620606-300M-宽带上网投诉-次数0-20250109143553X553260113</t>
  </si>
  <si>
    <t>20250109143553X553260113</t>
  </si>
  <si>
    <t xml:space="preserve">【农村网络投诉】流程受理流水号：20250109143530138696206061090995
客户号码:13869620606
客户姓名:王*
投诉地市:潍坊
来话流水:2025010914334070820828669
宽带账号:13869620606
宽带账号归属地市:潍坊
宽带账号归属区县:高密市
故障地址:潍坊高密市密水街道张家村高密张家村1号箱王有进家0号楼*********
联系电话:13678662166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故障细类:网速慢/上网掉线(专席)
携转原因:
故障时间:2025-01-09 14:33:28
具体故障现象:网速慢卡顿，
客户其他诉求:
</t>
  </si>
  <si>
    <t>2025-01-09 14:40:51</t>
  </si>
  <si>
    <t>2025-01-09 14:42:46</t>
  </si>
  <si>
    <t>SD-057-250109-352819-318</t>
  </si>
  <si>
    <t>2025-01-09 08:53:11</t>
  </si>
  <si>
    <t>【调研】-(目标)普通区域-高密市-双羊社区自然村-13864686928-300M-宽带上网投诉-次数0-202501090000109255</t>
  </si>
  <si>
    <t>202501090000109255</t>
  </si>
  <si>
    <t>202501090000109255#流程受理流水号：20250109085122138646869281000109
客户号码:13864686928
客户姓名:赵**
投诉地市:潍坊
来话流水:2025010908510616320819220
宽带账号:13864686928
宽带账号归属地市:潍坊
宽带账号归属区县:高密市
故障地址:潍坊高密市阚家镇双羊社区双羊社区自然村高密双羊社区王金山42号箱*********
联系电话:13864686928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08:52:27
具体故障现象:光猫亮红灯，
客户其他诉求:
;宽带小区$[双羊社区自然村]$</t>
  </si>
  <si>
    <t>2025-01-09 08:55:13</t>
  </si>
  <si>
    <t>2025-01-09 08:56:36</t>
  </si>
  <si>
    <t>SD-057-250109-523640-3373</t>
  </si>
  <si>
    <t>2025-01-09 14:55:50</t>
  </si>
  <si>
    <t>【调研】-80+银卡-普通区域-安丘市-大华中央城-18364671239-300M-业务受理宽带-次数0-202501090000401599</t>
  </si>
  <si>
    <t>202501090000401599</t>
  </si>
  <si>
    <t>202501090000401599# 宽带账号:18364671239; 联系电话：18364671239，问题类型：此工单为群障修复工单，根据群障全量闭环修复管理要求，为确保客户网络通畅，请装维人员跟进修复网络问题，谢谢！ 
 群障标题：公告。故障描述：潍坊安丘市大华中央城光缆故障，预估24小时恢复，请帮忙拦截,如有需要请联系片区装维师傅周龙涛15706307025主叫号码：18364671239.0;该号码仅供参考，请优先联系宽带账号。</t>
  </si>
  <si>
    <t>2025-01-09 14:57:51</t>
  </si>
  <si>
    <t>2025-01-09 14:59:01</t>
  </si>
  <si>
    <t>SD-851-257602-11315-22009</t>
  </si>
  <si>
    <t>SD-057-250109-629410-1405</t>
  </si>
  <si>
    <t>2025-01-09 10:54:27</t>
  </si>
  <si>
    <t>【调研】-80+银卡-普通区域-诸城市-汉唐商务酒店-18753677909-300M-宽带上网投诉-次数0-202501090000224582</t>
  </si>
  <si>
    <t>202501090000224582</t>
  </si>
  <si>
    <t>202501090000224582#客户来电称家里摄像头 链接不上  要求师傅上门查看 请处理 谢谢</t>
  </si>
  <si>
    <t>2025-01-09 10:57:42</t>
  </si>
  <si>
    <t>2025-01-09 10:58:02</t>
  </si>
  <si>
    <t>SD-851-276994-6423-19039</t>
  </si>
  <si>
    <t>SD-057-250109-609871-3807</t>
  </si>
  <si>
    <t>2025-01-09 15:51:25</t>
  </si>
  <si>
    <t>普通区域-昌乐县-李家营子-15863677586-200M-宽带延伸服务-次数0-202501090000449811</t>
  </si>
  <si>
    <t>2025-01-10 15:52:00</t>
  </si>
  <si>
    <t>202501090000449811</t>
  </si>
  <si>
    <t xml:space="preserve">202501090000449811#流程受理流水号：20250109154852158636775861109664
客户号码:15863677586
客户姓名:张**
投诉地市:潍坊
来话流水:2025010915474725420898028
宽带账号:15863677586
宽带账号归属地市:潍坊
宽带账号归属区县:昌乐县
故障地址:潍坊昌乐县乔官镇李家营子李家营子李家营子村6#*********
联系电话:15863677586
联系人:先生
工单紧急程度:一般
是否有升级投诉倾向:否
是否重复投诉:否
是否携转意向:否
是否投诉倾向:否
是否智能网关:智能网关
当前是否在线:是
接入方式:FTTH
是否质差终端:无质差信息
光功率:-14.03
故障大类:宽带/电视
故障细类:宽带延伸服务
携转原因:
故障时间:2025-01-09 15:52:17
具体故障现象:更换普通机顶盒遥控器
</t>
  </si>
  <si>
    <t>2025-01-09 16:03:46</t>
  </si>
  <si>
    <t>SD-057-250109-374598-4393</t>
  </si>
  <si>
    <t>2025-01-09 17:00:20</t>
  </si>
  <si>
    <t>普通区域-潍城区-军埠口村自然村-13780820135-100M-魔百和投诉-次数0-202501090000509886</t>
  </si>
  <si>
    <t>2025-01-10 18:01:00</t>
  </si>
  <si>
    <t>202501090000509886</t>
  </si>
  <si>
    <t>202501090000509886#【已关注中国移动10086微信公众号】流程受理流水号：20250109165931137808201351127854
客户号码:13780820135
客户姓名:王**
投诉地市:潍坊
来话流水:2025010916562663820852175
宽带账号:13780820135
宽带账号归属地市:潍坊
宽带账号归属区县:潍城区
故障地址:潍坊潍城区军埠口综合项目区军埠口村军埠口村自然村32号箱在村西第一个电杆*********
联系电话:13780820135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光功率:-17.69
故障大类:宽带/电视
故障细类:移动高清电视故障(专席)
携转原因:
故障时间:2025-01-09 16:57:39
魔百和单播/组播:组播
具体故障现象:电视提示网络类错误，
客户其他诉求:
魔百和单/组播：组播;宽带小区$[军埠口村自然村]$</t>
  </si>
  <si>
    <t>2025-01-09 17:10:31</t>
  </si>
  <si>
    <t>2025-01-09 17:10:51</t>
  </si>
  <si>
    <t>SD-057-250109-738461-5144</t>
  </si>
  <si>
    <t>2025-01-09 18:17:21</t>
  </si>
  <si>
    <t>【重投】-80+普通-普通区域-安丘市-闫家管公村自然村-13853637309-1000M-宽带上网投诉-次数0-20250109181553X753350524</t>
  </si>
  <si>
    <t>20250109181553X753350524</t>
  </si>
  <si>
    <t xml:space="preserve">【农村网络投诉】流程受理流水号：20250109181520138536373091145001
客户号码:13853637309
客户姓名:王**
投诉地市:潍坊
来话流水:2025010918122480520824528
宽带账号:13853637309
宽带账号归属地市:潍坊
宽带账号归属区县:安丘市
故障地址:潍坊安丘市管公镇闫家管公村闫家管公村自然村闫家管公追加1号箱常静娜*********
联系电话:13853637309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18:12:25
具体故障现象:提示网络无法连接，
客户其他诉求:
</t>
  </si>
  <si>
    <t>2025-01-09 18:22:18</t>
  </si>
  <si>
    <t>2025-01-09 18:22:45</t>
  </si>
  <si>
    <t>SD-851-313424-38077-11366</t>
  </si>
  <si>
    <t>SD-057-250109-068423-3462</t>
  </si>
  <si>
    <t>2025-01-09 15:06:21</t>
  </si>
  <si>
    <t>80+银卡-(目标)普通区域-奎文区-工商银行宿舍-15763071763-300M-宽带上网投诉-次数0-202501090000408445</t>
  </si>
  <si>
    <t>202501090000408445</t>
  </si>
  <si>
    <t xml:space="preserve">202501090000408445#流程受理流水号：20250109150438157630717631098407
客户号码:15763071763
客户姓名:盛**
投诉地市:潍坊
来话流水:2025010915034992220866225
宽带账号:15763071763
宽带账号归属地市:潍坊
宽带账号归属区县:高新
故障地址:潍坊高新高新城区福寿街圣荣广场东区11号楼*********
联系电话:15763071763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光功率:-19.10
故障大类:宽带/电视
故障细类:移动高清电视故障
携转原因:
故障时间:2025-01-09 15:06:46
魔百和单播/组播:单播
具体故障现象:电视提示网络类错误，
客户其他诉求:客户侧为质差终端，要求上门更换终端并一并处理故障问题。
</t>
  </si>
  <si>
    <t>2025-01-09 15:11:46</t>
  </si>
  <si>
    <t>2025-01-09 15:12:07</t>
  </si>
  <si>
    <t>SD-057-250109-814536-6372</t>
  </si>
  <si>
    <t>2025-01-09 20:45:04</t>
  </si>
  <si>
    <t>普通区域-安丘市-御景天城-18264688668-300M-宽带上网投诉-次数0-202501090000635604</t>
  </si>
  <si>
    <t>202501090000635604</t>
  </si>
  <si>
    <t>202501090000635604#18264688668 客户来电反映家里宽带网络信号弱，客户在其他房间无宽带网络信号，建议客户在其他房间安装路由器设备，客户表示不认可，线上排障客户表示不认可，要求师傅上门，请处理,谢谢
联系电话：本机 联系人：女士 流水号:2025010920365666120869717</t>
  </si>
  <si>
    <t>2025-01-09 20:52:06</t>
  </si>
  <si>
    <t>2025-01-09 20:52:30</t>
  </si>
  <si>
    <t>SD-851-332074-8820-18562</t>
  </si>
  <si>
    <t>SD-057-250109-485729-5073</t>
  </si>
  <si>
    <t>2025-01-09 18:10:11</t>
  </si>
  <si>
    <t>普通区域-诸城市-逄家芦水-15965041180-500M-宽带上网投诉-次数0-202501090000563269</t>
  </si>
  <si>
    <t>202501090000563269</t>
  </si>
  <si>
    <t xml:space="preserve">202501090000563269#流程受理流水号：20250109180831159650411801143677
客户号码:15965041180
客户姓名:刘**
投诉地市:潍坊
来话流水:2025010918081402620888657
宽带账号:15965041180
宽带账号归属地市:潍坊
宽带账号归属区县:诸城市
故障地址:潍坊诸城市辛兴镇逄家芦水村逄家芦水逄家芦水村西北角6号箱*********
联系电话:15965041180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故障时间:2025-01-09 18:09:42
具体故障现象:宽带无法上网
客户其他诉求:客户侧为质差终端，要求上门更换终端并一并处理故障问题。
</t>
  </si>
  <si>
    <t>2025-01-09 18:15:51</t>
  </si>
  <si>
    <t>2025-01-09 18:16:22</t>
  </si>
  <si>
    <t>SD-057-250109-925781-6227</t>
  </si>
  <si>
    <t>2025-01-09 20:23:16</t>
  </si>
  <si>
    <t>普通区域-昌乐县-秦家淳于-15054421029-200M-宽带上网投诉-次数0-20250109202109X269355924</t>
  </si>
  <si>
    <t>20250109202109X269355924</t>
  </si>
  <si>
    <t xml:space="preserve">流程受理流水号：20250109201625150544210291163537
客户号码:15054421029
客户姓名:王*
投诉地市:潍坊
来话流水:2025010920143954720872735
宽带账号:15054421029
宽带账号归属地市:潍坊
宽带账号归属区县:昌乐县
故障地址:潍坊昌乐县乔官镇秦家淳于秦家淳于6号箱*********
联系电话:15054421029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故障细类:网速慢/上网掉线(专席)
携转原因:
故障时间:2025-01-09 20:16:40
具体故障现象:客户来电反映家中宽带上网卡顿、慢，客户情绪不好，要求去看看，请协助处理，谢谢
客户其他诉求:
</t>
  </si>
  <si>
    <t>2025-01-09 20:41:37</t>
  </si>
  <si>
    <t>2025-01-09 20:42:00</t>
  </si>
  <si>
    <t>SD-057-250109-654082-3439</t>
  </si>
  <si>
    <t>2025-01-09 15:05:23</t>
  </si>
  <si>
    <t>【调研】-普通区域-坊子区-金线自然村-15263670976-1000M-宽带上网投诉-次数0-20250109150351X231063449</t>
  </si>
  <si>
    <t>20250109150351X231063449</t>
  </si>
  <si>
    <t xml:space="preserve">【农村网络投诉】流程受理流水号：20250109150317152636709761098069
客户号码:15263670976
客户姓名:寇**
投诉地市:潍坊
来话流水:2025010915020639020840833
宽带账号:15263670976
宽带账号归属地市:潍坊
宽带账号归属区县:峡山区
故障地址:潍坊峡山区王家庄街道（王家庄）金线村金线自然村金线村扩容7号箱*********
联系电话:19550936920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故障时间:2025-01-09 15:04:09
具体故障现象:打不开网页，
客户其他诉求:
</t>
  </si>
  <si>
    <t>2025-01-09 15:08:21</t>
  </si>
  <si>
    <t>2025-01-09 15:15:14</t>
  </si>
  <si>
    <t>SD-851-248746-15818-9709</t>
  </si>
  <si>
    <t>2025-01-09 17:08:42</t>
  </si>
  <si>
    <t>80+白金-普通区域-潍城区-金元观悦府-13455668308-1000M-宽带上网投诉-次数0-202501090000516558 一级督办</t>
  </si>
  <si>
    <t>2025-01-10 18:09:00</t>
  </si>
  <si>
    <t>202501090000516558</t>
  </si>
  <si>
    <t>2025-01-09 17:26:54</t>
  </si>
  <si>
    <t>2025-01-09 17:27:21</t>
  </si>
  <si>
    <t>SD-852-324678-1978-11111</t>
  </si>
  <si>
    <t>SD-057-250109-470531-6127</t>
  </si>
  <si>
    <t>2025-01-09 20:08:39</t>
  </si>
  <si>
    <t>【调研】-80+银卡-普通区域-奎文区-玫瑰园（德润）-15763676505-1000M-宽带上网投诉-次数0-202501090000622890</t>
  </si>
  <si>
    <t>202501090000622890</t>
  </si>
  <si>
    <t>202501090000622890#宽带账号：15763676505；宽带地址：潍坊奎文区北苑街道北宫街玫瑰园（德润）11号楼；客户来电反映宽带网速慢，经查询客户侧为质差路由器，请协助上门更换终端并一并处理故障问题，谢谢！联系电话：15763676505；联系人：刘*；来电流水：2025010920045903120828030</t>
  </si>
  <si>
    <t>2025-01-09 20:23:41</t>
  </si>
  <si>
    <t>2025-01-09 20:24:00</t>
  </si>
  <si>
    <t>SD-851-270763-15309-5411</t>
  </si>
  <si>
    <t>SD-057-250109-193527-6396</t>
  </si>
  <si>
    <t>2025-01-09 20:47:13</t>
  </si>
  <si>
    <t>【调研】-80+银卡-普通区域-寿光市-郝屯-13964730283-1000M-宽带上网投诉-次数0-20250109204547X747577851</t>
  </si>
  <si>
    <t>20250109204547X747577851</t>
  </si>
  <si>
    <t xml:space="preserve">流程受理流水号：20250109204454139647302831166998
客户号码:13964730283
客户姓名:韩**
投诉地市:潍坊
来话流水:2025010920443997220800343
宽带账号:13964730283
宽带账号归属地市:潍坊
宽带账号归属区县:寿光市
故障地址:潍坊寿光市化龙镇郝屯郝屯郝屯7箱（隋玉堂外墙）*********
联系电话:13964730283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故障时间:2025-01-09 20:45:37
具体故障现象:提示网络无法连接，
客户其他诉求:
</t>
  </si>
  <si>
    <t>2025-01-09 20:48:33</t>
  </si>
  <si>
    <t>2025-01-09 20:49:07</t>
  </si>
  <si>
    <t>SD-851-248014-8050-1462</t>
  </si>
  <si>
    <t>SD-057-250109-380176-6088</t>
  </si>
  <si>
    <t>2025-01-09 20:05:06</t>
  </si>
  <si>
    <t>普通区域-寿光市-玉德园-18753662030-300M-宽带上网投诉-次数0-20250109200358X238235225</t>
  </si>
  <si>
    <t>20250109200358X238235225</t>
  </si>
  <si>
    <t xml:space="preserve">流程受理流水号：20250109200158187536620301161569
客户号码:18753662030
客户姓名:王**
投诉地市:潍坊
来话流水:2025010920012566220810618
宽带账号:18753662030
宽带账号归属地市:潍坊
宽带账号归属区县:寿光市
故障地址:潍坊寿光市圣城街道建新街玉德园13号楼*********
联系电话:13573680070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故障时间:2025-01-09 20:03:10
具体故障现象:用户无法提供具体故障现象，
客户其他诉求:
</t>
  </si>
  <si>
    <t>2025-01-09 20:23:53</t>
  </si>
  <si>
    <t>2025-01-09 20:24:24</t>
  </si>
  <si>
    <t>SD-851-274620-19557-7079</t>
  </si>
  <si>
    <t>SD-057-250109-350128-1255</t>
  </si>
  <si>
    <t>2025-01-09 10:38:58</t>
  </si>
  <si>
    <t>80+银卡-普通区域-奎文区-香榭丽舍-13864685896-100M-宽带上网投诉-次数0-202501090000210751</t>
  </si>
  <si>
    <t>2025-01-10 11:39:00</t>
  </si>
  <si>
    <t>202501090000210751</t>
  </si>
  <si>
    <t xml:space="preserve">202501090000210751#流程受理流水号：20250109103821138646858961037123
客户号码:13864685896
客户姓名:张**
投诉地市:潍坊
来话流水:2025010910370216220890632
宽带账号:13864685896
宽带账号归属地市:潍坊
宽带账号归属区县:奎文区
故障地址:潍坊奎文区潍洲路街道环湖路香榭丽舍2号楼*********
联系电话:13864685896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故障时间:2025-01-09 10:38:35
具体故障现象:打不开网页，
客户其他诉求:客户侧为质差终端，要求上门更换终端并一并处理故障问题。
</t>
  </si>
  <si>
    <t>2025-01-09 10:54:45</t>
  </si>
  <si>
    <t>2025-01-09 10:55:26</t>
  </si>
  <si>
    <t>SD-057-250109-107692-6264</t>
  </si>
  <si>
    <t>2025-01-09 20:26:51</t>
  </si>
  <si>
    <t>普通区域-昌邑市-陶埠自然村-13853662215-1000M-宽带上网投诉-次数0-202501090000628067</t>
  </si>
  <si>
    <t>202501090000628067</t>
  </si>
  <si>
    <t xml:space="preserve">202501090000628067#宽带账号：13853662215；联系电话：15263609696宽带地址：潍坊昌邑市李家埠镇陶埠村陶埠自然村16号箱王奉送*********；客户来电反映宽带用不了，线上指导无法配合操作，要求马上上门处理, 来电流水：2025010920203706120899820
</t>
  </si>
  <si>
    <t>2025-01-09 20:31:37</t>
  </si>
  <si>
    <t>2025-01-09 20:32:30</t>
  </si>
  <si>
    <t>SD-851-269397-6156-9821</t>
  </si>
  <si>
    <t>SD-057-250109-865134-4460</t>
  </si>
  <si>
    <t>2025-01-09 17:08:13</t>
  </si>
  <si>
    <t>【调研】-(目标)普通区域-昌乐县-周家沟-18753636097-1000M-宽带上网投诉-次数0-20250109170647X607849836</t>
  </si>
  <si>
    <t>20250109170647X607849836</t>
  </si>
  <si>
    <t xml:space="preserve">流程受理流水号：20250109170602187536360971129515
客户号码:18753636097
客户姓名:杜**
投诉地市:潍坊
来话流水:2025010917054918720878351
宽带账号:18753636097
宽带账号归属地市:潍坊
宽带账号归属区县:昌乐县
故障地址:潍坊昌乐县鄌郚镇周家沟周家沟2号十字路口向东60米路北房屋外墙*********
联系电话:18753636097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17:06:32
具体故障现象:光猫亮红灯，
客户其他诉求:
</t>
  </si>
  <si>
    <t>2025-01-09 17:11:07</t>
  </si>
  <si>
    <t>2025-01-09 17:12:01</t>
  </si>
  <si>
    <t>SD-851-309991-18513-2479</t>
  </si>
  <si>
    <t>SD-057-250109-842753-4440</t>
  </si>
  <si>
    <t>2025-01-09 17:06:19</t>
  </si>
  <si>
    <t>80+金卡-普通区域-高密市-兰亭御墅-15163657129-1000M-业务受理宽带-次数0-202501090000516231</t>
  </si>
  <si>
    <t>2025-01-10 17:07:00</t>
  </si>
  <si>
    <t>202501090000516231</t>
  </si>
  <si>
    <t>202501090000516231#【已关注中国移动10086微信公众号】 宽带账号:15163657129; 联系电话：15163657129，问题类型：此工单为群障修复工单，根据群障全量闭环修复管理要求，为确保客户网络通畅，请装维人员跟进修复网络问题，谢谢！ 
 群障标题：公告。故障描述：潍坊高密市兰亭御墅主缆故障，预估24小时恢复，请帮忙拦截。主叫号码：15163657129.0;该号码仅供参考，请优先联系宽带账号。</t>
  </si>
  <si>
    <t>2025-01-09 17:09:10</t>
  </si>
  <si>
    <t>2025-01-09 17:09:25</t>
  </si>
  <si>
    <t>SD-851-290126-23415-4805</t>
  </si>
  <si>
    <t>SD-057-250109-359704-6389</t>
  </si>
  <si>
    <t>2025-01-09 20:46:30</t>
  </si>
  <si>
    <t>【调研】-普通区域-坊子区-天同九龙湾-15253639962-500M-业务受理宽带-次数0-202501090000636750</t>
  </si>
  <si>
    <t>202501090000636750</t>
  </si>
  <si>
    <t>202501090000636750#【已关注中国移动10086微信公众号】 宽带账号:15253639962; 联系电话：15253639962，问题类型：此工单为群障修复工单，根据群障全量闭环修复管理要求，为确保客户网络通畅，请装维人员跟进修复网络问题，谢谢！ 
 群障标题：公告。故障描述：天同九龙湾主叫号码：15253639962.0;该号码仅供参考，请优先联系宽带账号。</t>
  </si>
  <si>
    <t>2025-01-09 21:04:37</t>
  </si>
  <si>
    <t>2025-01-09 21:06:57</t>
  </si>
  <si>
    <t>SD-057-250109-985412-6348</t>
  </si>
  <si>
    <t>2025-01-09 20:40:17</t>
  </si>
  <si>
    <t>普通区域-诸城市-山东省潍坊市诸城市大埠屯养殖小区-18366502121-1000M-宽带上网投诉-次数0-202501090000633646</t>
  </si>
  <si>
    <t>202501090000633646</t>
  </si>
  <si>
    <t>202501090000633646#宽带账号：18366502121；联系电话：18366520017宽带地址：潍坊诸城市舜王街道大埠屯山东省潍坊市诸城市大埠屯养殖小区37号箱；客户来电反映机顶盒不能看，线上指导无法配合操作，要求上门处理, 来电流水：2025010920333483420855883</t>
  </si>
  <si>
    <t>2025-01-09 20:48:32</t>
  </si>
  <si>
    <t>2025-01-09 20:48:59</t>
  </si>
  <si>
    <t>SD-851-278950-14770-9647</t>
  </si>
  <si>
    <t>SD-057-250109-071536-5098</t>
  </si>
  <si>
    <t>80+普通-普通区域-安丘市-西外环蔬菜批发市场-18366369288-500M-宽带上网投诉-次数0-202501090000563573</t>
  </si>
  <si>
    <t>202501090000563573</t>
  </si>
  <si>
    <t>202501090000563573#流程受理流水号：20250109181218183663692881144416
客户号码:18366369288
客户姓名:孙**
投诉地市:潍坊
来话流水:2025010918103846920809448
宽带账号:18366369288
账号归属区县:高密-加盟店016-高密市李晓通讯营业厅(社区）
联系电话:18366369288
联系人:先生/女士
宽带地址:潍坊
工单紧急程度:一般
是否投诉倾向:否
是否重复投诉:否
是否携转意向:否
是否有升级投诉倾向:否
*业务名称:业务融合开机流程智能组网
投诉内容:手机号码：18366369288，【问题描述】客户已办理宽带业务，有开通单，要求装维尽快联系上门，请处理，谢谢。联系电话：18366369288，联系人：先生/女士，录音流水号：2025010918103846920809448。
在途开通单信息：536250107561061708，18366369288，2025-01-07 13:41:53，业务融合开机流程智能组网，处理中，施工预约
是否到厅:否
业务名称:业务融合开机流程智能组网
;宽带小区$[西外环蔬菜批发市场]$</t>
  </si>
  <si>
    <t>2025-01-09 18:17:38</t>
  </si>
  <si>
    <t>2025-01-09 18:17:51</t>
  </si>
  <si>
    <t>SD-851-256816-8934-21241</t>
  </si>
  <si>
    <t>SD-057-250109-915478-6096</t>
  </si>
  <si>
    <t>2025-01-09 20:06:04</t>
  </si>
  <si>
    <t>普通区域-坊子区-凤凰水岸名郡-19539390151-300M-业务受理宽带-次数0-202501090000622574</t>
  </si>
  <si>
    <t>202501090000622574</t>
  </si>
  <si>
    <t>202501090000622574#【已关注中国移动10086微信公众号】 宽带账号:19539390151; 联系电话：19539390151，问题类型：此工单为群障修复工单，根据群障全量闭环修复管理要求，为确保客户网络通畅，请装维人员跟进修复网络问题，谢谢！ 
 群障标题：公告。故障描述：凤凰水岸名郡主叫号码：19539390151.0;该号码仅供参考，请优先联系宽带账号。</t>
  </si>
  <si>
    <t>2025-01-09 20:10:07</t>
  </si>
  <si>
    <t>2025-01-09 20:11:58</t>
  </si>
  <si>
    <t>SD-851-310313-443-11916</t>
  </si>
  <si>
    <t>SD-057-250109-834216-6213</t>
  </si>
  <si>
    <t>2025-01-09 20:21:01</t>
  </si>
  <si>
    <t>普通区域-潍城区-枫叶国际人才社区一期-13181693877-1000M-魔百和投诉-次数0-202501090000625286</t>
  </si>
  <si>
    <t>202501090000625286</t>
  </si>
  <si>
    <t xml:space="preserve">202501090000625286#
18763645858客户来电反应13181693877安装的移动宽带和高清业务，从安装之日起到昨天都能看带VIP的内容，比如猎罪图鉴2，但是今天就看不了了，提示需要购买，客户对此不满，要求尽快处理回复，谢谢。联系电话：18763645858联系人：先生来电流水号：2025010920041066920824244
</t>
  </si>
  <si>
    <t>2025-01-09 20:32:15</t>
  </si>
  <si>
    <t>家庭咨询-&gt;产品质量-&gt;互联网电视(移动高清)-&gt;全局流转-&gt;功能使用-&gt;部分节目内容链接打不开-&gt;全局流转</t>
  </si>
  <si>
    <t>2025-01-09 20:32:45</t>
  </si>
  <si>
    <t>SD-851-316698-12041-13807</t>
  </si>
  <si>
    <t>SD-057-250109-286451-1243</t>
  </si>
  <si>
    <t>2025-01-09 10:37:51</t>
  </si>
  <si>
    <t>80+银卡-普通区域-坊子区-大双沟头村自然村-13869616088-500M-宽带上网投诉-次数0-202501090000204786</t>
  </si>
  <si>
    <t>202501090000204786</t>
  </si>
  <si>
    <t xml:space="preserve">202501090000204786#宽带账号：13869616088；宽带地址：潍坊坊子区王家庄街道（赵戈）大双沟头村大双沟头村自然村大双沟头2号箱；客户来电反映宽带网速慢，电脑网速卡顿，客户要求师傅上门，请协助处理，谢谢！联系电话：13869616088；联系人：先生；来电流水：2025010910284564220866828。 
</t>
  </si>
  <si>
    <t>2025-01-09 10:44:10</t>
  </si>
  <si>
    <t>2025-01-09 10:47:05</t>
  </si>
  <si>
    <t>SD-851-303923-178-11805</t>
  </si>
  <si>
    <t>SD-057-250109-523196-5091</t>
  </si>
  <si>
    <t>2025-01-09 18:12:15</t>
  </si>
  <si>
    <t>【调研】-普通区域-奎文区-东泰花园-13563610006-500M-魔百和投诉-次数0-202501090000563361</t>
  </si>
  <si>
    <t>202501090000563361</t>
  </si>
  <si>
    <t>202501090000563361#受理号码：13563610006；  内容：客户表示机顶盒上面一个灯都不亮，电源插排也有电，都未恢复，请协助谢谢    联系电话：13563610006；联系人：女士；来电流水：2025010918091549320897612；</t>
  </si>
  <si>
    <t>2025-01-09 18:14:44</t>
  </si>
  <si>
    <t>2025-01-09 18:15:06</t>
  </si>
  <si>
    <t>SD-057-250109-367801-5156</t>
  </si>
  <si>
    <t>2025-01-09 18:18:21</t>
  </si>
  <si>
    <t>【调研】-80+普通-普通区域-潍城区-冠宇花园-18753687887-1000M-宽带上网投诉-次数0-202501090000568084</t>
  </si>
  <si>
    <t>202501090000568084</t>
  </si>
  <si>
    <t>202501090000568084#宽带账号：18753687887 ；宽带地址： 潍坊潍城区南关街道青年路冠宇花园公寓楼***；客户来电反映家里没网  ，线上指导无法配合操作，请协助处理，来电流水：2025010918145069720844860  联系电话：18753687887</t>
  </si>
  <si>
    <t>2025-01-09 18:28:16</t>
  </si>
  <si>
    <t>2025-01-09 18:28:36</t>
  </si>
  <si>
    <t>SD-851-233906-9655-24294</t>
  </si>
  <si>
    <t>SD-057-250109-243651-6116</t>
  </si>
  <si>
    <t>2025-01-09 20:07:36</t>
  </si>
  <si>
    <t>80+普通-普通区域-寿光市-前疃小区-18866649922-1000M-宽带上网投诉-次数0-202501090000622209</t>
  </si>
  <si>
    <t>202501090000622209</t>
  </si>
  <si>
    <t>202501090000622209#【已关注中国移动10086微信公众号】流程受理流水号：20250109200403188666499221161878
客户号码:18866649922
客户姓名:张**
投诉地市:潍坊
来话流水:2025010920015975720813474
宽带账号:18866649922
账号归属区县:寿光-古城-片区
联系电话:18866649922
联系人:女士
宽带地址:潍坊
工单紧急程度:非常紧急
是否投诉倾向:否
是否重复投诉:否
是否携转意向:否
是否有升级投诉倾向:否
*业务名称:业务融合开机流程智能组网
投诉内容:手机号码：18866649922，【问题描述】客户已办理宽带业务，有开通单，要求装维尽快联系上门，但是安装的时候装错房间，也答应再来处理，但是今天客户联系又不给办理了，要求核实处理，请处理，谢谢。联系电话：18866649922，联系人：女士，录音流水号：2025010920015975720813474。
在途开通单信息：536230626652414340，18866649922，2023-06-26 21:00:12，业务融合开机流程智能组网，处理中，施工预约
是否到厅:否
业务名称:业务融合开机流程智能组网
;宽带小区$[前疃小区]$</t>
  </si>
  <si>
    <t>2025-01-09 20:11:51</t>
  </si>
  <si>
    <t>2025-01-09 20:12:16</t>
  </si>
  <si>
    <t>SD-851-265074-9684-9102</t>
  </si>
  <si>
    <t>SD-057-250109-189672-6651</t>
  </si>
  <si>
    <t>2025-01-09 21:36:34</t>
  </si>
  <si>
    <t>【调研】-80+普通-普通区域-寒亭区-新泰世纪城小区-15098187870-300M-业务受理宽带-次数0-202501090000646698</t>
  </si>
  <si>
    <t>202501090000646698</t>
  </si>
  <si>
    <t>202501090000646698# 宽带账号:15098187870; 联系电话：15098187870，问题类型：此工单为群障修复工单，根据群障全量闭环修复管理要求，为确保客户网络通畅，请装维人员跟进修复网络问题，谢谢！ 
 群障标题：公告。故障描述：潍坊寒亭区新泰世纪城小区光缆故障，预估24小时恢复，请帮忙拦截,如有需要请联系片区装维师傅马永全15706307426主叫号码：15095111299.0;该号码仅供参考，请优先联系宽带账号。</t>
  </si>
  <si>
    <t>2025-01-09 21:57:25</t>
  </si>
  <si>
    <t>SD-057-250109-013492-1245</t>
  </si>
  <si>
    <t>2025-01-09 10:38:02</t>
  </si>
  <si>
    <t>80+银卡-普通区域-潍城区-华府名城新区-13721970673-100M-宽带上网投诉-次数0-20250109103527X127819942</t>
  </si>
  <si>
    <t>20250109103527X127819942</t>
  </si>
  <si>
    <t xml:space="preserve">流程受理流水号：20250109103405137219706731035854
客户号码:13721970673
客户姓名:孙*
投诉地市:潍坊
来话流水:2025010910321455420819037
宽带账号:13721970673
宽带账号归属地市:潍坊
宽带账号归属区县:潍城区
故障地址:潍坊潍城区南关街道春鸢路华府名城新区61号楼2-202
联系电话:13721970673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故障细类:网速慢/上网掉线(专席)
携转原因:
故障时间:2025-01-09 10:26:36
具体故障现象:网速慢卡顿，线上排障后未恢复，
客户其他诉求:请协助处理，谢谢
</t>
  </si>
  <si>
    <t>2025-01-09 10:39:47</t>
  </si>
  <si>
    <t>2025-01-09 10:40:32</t>
  </si>
  <si>
    <t>SD-057-250109-708691-1242</t>
  </si>
  <si>
    <t>2025-01-09 10:37:46</t>
  </si>
  <si>
    <t>普通区域-高密市-密水商场-1509527667502-100M-宽带上网投诉-次数0-202501090000207859</t>
  </si>
  <si>
    <t>2025-01-10 11:38:00</t>
  </si>
  <si>
    <t>202501090000207859</t>
  </si>
  <si>
    <t>202501090000207859#流程受理流水号：2025010910370515095276675021036715
客户号码:1509527667502
客户姓名:
投诉地市:潍坊
来话流水:2025010910361366620878593
宽带账号:1509527667502
账号归属区县:高密醴泉营业厅
联系电话:15095276675
联系人:先生/女士
宽带地址:潍坊
工单紧急程度:非常紧急
是否投诉倾向:否
是否重复投诉:否
是否携转意向:否
是否有升级投诉倾向:否
*业务名称:业务融合开机流程宽带
投诉内容:手机号码：1509527667502，【问题描述】客户已办理宽带业务，有开通单，要求装维尽快联系上门，请处理，谢谢。联系电话：15095276675，联系人：先生/女士，录音流水号：2025010910361366620878593。受理明细：531920062399999999。
在途开通单信息：536241226288269554，1509527667502，2024-12-26 15:55:21，业务融合开机流程宽带，处理中，装维选址
是否到厅:否
业务名称:业务融合开机流程宽带
;宽带小区$[密水商场]$</t>
  </si>
  <si>
    <t>2025-01-09 10:42:47</t>
  </si>
  <si>
    <t>2025-01-09 10:43:06</t>
  </si>
  <si>
    <t>SD-851-261566-11940-3781</t>
  </si>
  <si>
    <t>SD-057-250109-283796-6748</t>
  </si>
  <si>
    <t>2025-01-09 22:11:02</t>
  </si>
  <si>
    <t>普通区域-奎文区-中建大观天下四期-1735369259102-100M-宽带上网投诉-次数0-20250109220838X718740500</t>
  </si>
  <si>
    <t>20250109220838X718740500</t>
  </si>
  <si>
    <t>检测结果：1、手机账号余额检测：手机账户余额正常；2、宽带账号登录状态检测：账号登录异常；3、宽带速率检测：宽带速率正常；4、宽带状态检测：宽带状态正常；5、群体故障检测：无大面积群障；6、线路检测：线路状态正常；7、光猫在线检测：光猫在线；故障类型：频繁出现故障、网速慢。故障描述：白天晚上都会断网，特别是晚上非常严重。联系人：韩。联系电话：18369695032。。</t>
  </si>
  <si>
    <t>2025-01-09 22:42:25</t>
  </si>
  <si>
    <t>2025-01-09 22:51:08</t>
  </si>
  <si>
    <t>SD-851-295130-9777-19684</t>
  </si>
  <si>
    <t>SD-057-250109-136894-5133</t>
  </si>
  <si>
    <t>2025-01-09 18:16:31</t>
  </si>
  <si>
    <t>80+普通-普通区域-坊子区-西华昌小区-18853606093-1000M-业务受理宽带-次数0-202501090000569077</t>
  </si>
  <si>
    <t>202501090000569077</t>
  </si>
  <si>
    <t>202501090000569077# 宽带账号:18853606093; 联系电话：18853606093，问题类型：此工单为群障修复工单，根据群障全量闭环修复管理要求，为确保客户网络通畅，请装维人员跟进修复网络问题，谢谢！ 
 群障标题：公告。故障描述：潍坊坊子区西华昌小区光缆故障，预估24小时恢复，请帮忙拦截,如有需要请联系片区装维师傅陈文龙15762648022主叫号码：18853606093.0;该号码仅供参考，请优先联系宽带账号。</t>
  </si>
  <si>
    <t>2025-01-09 18:19:12</t>
  </si>
  <si>
    <t>2025-01-09 18:19:50</t>
  </si>
  <si>
    <t>SD-851-294323-5569-26136</t>
  </si>
  <si>
    <t>SD-057-250109-963247-5142</t>
  </si>
  <si>
    <t>2025-01-09 18:17:15</t>
  </si>
  <si>
    <t>普通区域-昌乐县-太阳城-18263682127-300M-宽带上网投诉-次数0-202501090000568468</t>
  </si>
  <si>
    <t>202501090000568468</t>
  </si>
  <si>
    <t>202501090000568468#宽带账号：18263682127；宽带地址：潍坊昌乐县城关街道利民街太阳城4号楼*********；客户来电反映宽带/卡顿导/客户不配合排障，要求上门，请协助处理，谢谢！
来电流水：2025010918111387520814458，联系电话：15866598156</t>
  </si>
  <si>
    <t>2025-01-09 18:21:19</t>
  </si>
  <si>
    <t>2025-01-09 18:21:42</t>
  </si>
  <si>
    <t>SD-851-252172-4873-13863</t>
  </si>
  <si>
    <t>SD-057-250109-329784-1200</t>
  </si>
  <si>
    <t>2025-01-09 10:33:38</t>
  </si>
  <si>
    <t>80+普通-普通区域-高密市-城里新村-15863630920-500M-宽带上网投诉-次数0-202501090000204021</t>
  </si>
  <si>
    <t>202501090000204021</t>
  </si>
  <si>
    <t>202501090000204021#【已关注中国移动10086微信公众号】流程受理流水号：20250109103231158636309201035379
客户号码:15863630920
客户姓名:吕**
投诉地市:潍坊
来话流水:2025010910313570820809253
宽带账号:15863630920
宽带账号归属地市:潍坊
宽带账号归属区县:高密市
故障地址:潍坊高密市醴泉街道永吉路城里新村25号住户西屋山3号箱*********
联系电话:13884719840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光功率:-11.80
故障大类:宽带/电视
故障细类:宽带无法上网
携转原因:
故障时间:2025-01-09 10:33:46
具体故障现象:光猫亮红灯，
客户其他诉求:客户要求师傅上门
;宽带小区$[城里新村]$</t>
  </si>
  <si>
    <t>2025-01-09 10:37:26</t>
  </si>
  <si>
    <t>2025-01-09 10:37:56</t>
  </si>
  <si>
    <t>SD-851-308919-5906-20059</t>
  </si>
  <si>
    <t>SD-057-250109-340621-5104</t>
  </si>
  <si>
    <t>2025-01-09 18:14:04</t>
  </si>
  <si>
    <t>【调研】-80+银卡-普通区域-昌邑市-韩家村自然村-15064642286-300M-魔百和投诉-次数0-202501090000566774</t>
  </si>
  <si>
    <t>202501090000566774</t>
  </si>
  <si>
    <t>202501090000566774#流程受理流水号：20250109180804150646422861143591
客户号码:15064642286
客户姓名:韩**
投诉地市:潍坊
来话流水:2025010918071454820880070
宽带账号:15064642286
宽带账号归属地市:潍坊
宽带账号归属区县:昌邑市
故障地址:潍坊昌邑市仓街镇韩家村韩家村自然村9号箱韩启芳*********
联系电话:15064642286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光功率:-18.69
故障大类:宽带/电视
故障细类:移动高清电视故障(专席)
携转原因:
故障时间:2025-01-09 18:14:51
魔百和单播/组播:单播
具体故障现象:电视提示网络类错误，亲情网
客户其他诉求:
魔百和单/组播：单播;宽带小区$[韩家村自然村]$</t>
  </si>
  <si>
    <t>2025-01-09 18:20:33</t>
  </si>
  <si>
    <t>2025-01-09 18:37:19</t>
  </si>
  <si>
    <t>2025-01-09 18:12:53</t>
  </si>
  <si>
    <t>80+普通-普通区域-寿光市-胡营沿街-15154463386-1000M-宽带上网投诉-次数0-202501090000565085 一级督办</t>
  </si>
  <si>
    <t>202501090000565085</t>
  </si>
  <si>
    <t>2025-01-09 18:16:37</t>
  </si>
  <si>
    <t>2025-01-09 18:17:11</t>
  </si>
  <si>
    <t>SD-057-250109-670293-6622</t>
  </si>
  <si>
    <t>2025-01-09 21:31:42</t>
  </si>
  <si>
    <t>80+白金-普通区域-安丘市-天熙苑一期-15065636577-300M-宽带上网投诉-次数0-202501090000647563</t>
  </si>
  <si>
    <t>202501090000647563</t>
  </si>
  <si>
    <t>202501090000647563#流程受理流水号：20250109213103150656365771170747
客户号码:15065636577
客户姓名:高**
投诉地市:潍坊
来话流水:2025010921301273120850044
宽带账号:15065636577
宽带账号归属地市:潍坊
宽带账号归属区县:安丘市
故障地址:潍坊安丘市兴安街道青云山路天熙苑一期11号楼*********
联系电话:15069651999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故障细类:宽带网速慢/卡顿
携转原因:
故障时间:2025-01-09 21:31:21
具体故障现象:频繁掉线，
客户其他诉求:
;宽带小区$[天熙苑一期]$</t>
  </si>
  <si>
    <t>2025-01-09 21:33:34</t>
  </si>
  <si>
    <t>2025-01-09 21:48:33</t>
  </si>
  <si>
    <t>SD-851-264333-13770-20324</t>
  </si>
  <si>
    <t>SD-057-250109-809352-6647</t>
  </si>
  <si>
    <t>2025-01-09 21:36:24</t>
  </si>
  <si>
    <t>【调研】-(目标)普通区域-高密市-前埠口-15253675755-300M-业务受理宽带-次数0-202501090000647770</t>
  </si>
  <si>
    <t>202501090000647770</t>
  </si>
  <si>
    <t>202501090000647770#【已关注中国移动10086微信公众号】 宽带账号:15253675755; 联系电话：15253675755，问题类型：此工单为群障修复工单，根据群障全量闭环修复管理要求，为确保客户网络通畅，请装维人员跟进修复网络问题，谢谢！ 
 群障标题：公告。故障描述：潍坊高密市前埠口光缆故障，预估24小时恢复，请帮忙拦截,如有需要请联系片区装维师傅隋昊宸15706307334主叫号码：15253675755.0;该号码仅供参考，请优先联系宽带账号。</t>
  </si>
  <si>
    <t>2025-01-09 22:22:00</t>
  </si>
  <si>
    <t>2025-01-09 22:22:28</t>
  </si>
  <si>
    <t>SD-057-250109-805961-1203</t>
  </si>
  <si>
    <t>2025-01-09 10:34:11</t>
  </si>
  <si>
    <t>【调研】-80+普通-普通区域-奎文区-世嘉铭园-13791891010-300M-宽带上网投诉-次数0-202501090000205665</t>
  </si>
  <si>
    <t>202501090000205665</t>
  </si>
  <si>
    <t>202501090000205665#【已关注中国移动10086微信公众号】流程受理流水号：20250109103343137918910101035747
客户号码:13791891010
客户姓名:丁*
投诉地市:潍坊
来话流水:2025010910332556120836951
宽带账号:13791891010
账号归属区县:青州-青州代理商管理中心
联系电话:13791891010
联系人:先生/女士
宽带地址:潍坊
工单紧急程度:一般
是否投诉倾向:否
是否重复投诉:否
是否携转意向:否
是否有升级投诉倾向:否
*业务名称:业务融合移机流程宽带+OTT
投诉内容:手机号码：13791891010，【问题描述】客户已办理宽带业务，有开通单，要求装维尽快联系上门，请处理，谢谢。联系电话：13791891010，联系人：先生/女士，录音流水号：2025010910332556120836951。受理明细：531920062399999999。
在途开通单信息：536240321619324944，13791891010，2024-03-21 12:45:07，业务融合移机流程宽带+OTT，处理中，手写判断和地址录入
是否到厅:否
业务名称:业务融合移机流程宽带+OTT
;宽带小区$[世嘉铭园]$</t>
  </si>
  <si>
    <t>2025-01-09 10:36:59</t>
  </si>
  <si>
    <t>2025-01-09 10:37:14</t>
  </si>
  <si>
    <t>SD-852-284123-1221-23947</t>
  </si>
  <si>
    <t>SD-057-250109-798516-6351</t>
  </si>
  <si>
    <t>2025-01-09 20:40:50</t>
  </si>
  <si>
    <t>【调研】-80+普通-普通区域-潍城区-华安怡园雅居-13791872480-300M-魔百和投诉-次数0-202501090000633875</t>
  </si>
  <si>
    <t>202501090000633875</t>
  </si>
  <si>
    <t>202501090000633875#流程受理流水号：20250109203348137918724801165813
客户号码:13791872480
客户姓名:杨*
投诉地市:潍坊
来话流水:2025010920285888920836574
宽带账号:13791872480
宽带账号归属地市:潍坊
宽带账号归属区县:潍城区
故障地址:潍坊潍城区西关街道安顺路华安怡园雅居3号楼*********
联系电话:13791872480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光功率:-20.13
故障大类:宽带/电视
故障细类:移动高清电视故障(专席)
携转原因:
故障时间:2025-01-09 20:41:49
魔百和单播/组播:组播
具体故障现象:点播和直播观看都出现卡顿缓冲，
客户其他诉求:
魔百和单/组播：组播;宽带小区$[华安怡园雅居]$</t>
  </si>
  <si>
    <t>2025-01-09 21:00:49</t>
  </si>
  <si>
    <t>2025-01-09 21:01:46</t>
  </si>
  <si>
    <t>SD-057-250109-953768-5094</t>
  </si>
  <si>
    <t>2025-01-09 18:12:25</t>
  </si>
  <si>
    <t>普通区域-诸城市-位井子自然村-13864618637-1000M-宽带上网投诉-次数0-202501090000566424</t>
  </si>
  <si>
    <t>202501090000566424</t>
  </si>
  <si>
    <t>202501090000566424#流程受理流水号：20250109181014138646186371144029
客户号码:13864618637
客户姓名:皎**
投诉地市:潍坊
来话流水:2025010918091265020897217
宽带账号:13864618637
账号归属区县:诸城-密州路营业厅
联系电话:13864618637
联系人:先生/女士
宽带地址:潍坊
工单紧急程度:非常紧急
是否投诉倾向:否
是否重复投诉:否
是否携转意向:否
是否有升级投诉倾向:否
*业务名称:业务融合开机流程宽带+全光WiFi+OTT+FTTR组网
投诉内容:手机号码：13864618637，【问题描述】客户已办理宽带业务，有开通单，要求装维尽快联系上门安装，客户表示今天去安装没安装成功表示得7天后，客户不认可，请处理，谢谢。联系电话：13864618637，联系人：先生/女士，录音流水号：2025010918091265020897217。受理明细：531920062399999999。
在途开通单信息：536250108929485078，13864618637，2025-01-08 15:48:35，业务融合开机流程宽带+全光WiFi+OTT+FTTR组网，处理中，装维选址
是否到厅:否
业务名称:业务融合开机流程宽带+全光WiFi+OTT+FTTR组网
;宽带小区$[位井子自然村]$</t>
  </si>
  <si>
    <t>2025-01-09 18:18:12</t>
  </si>
  <si>
    <t>2025-01-09 18:18:39</t>
  </si>
  <si>
    <t>SD-851-296398-13573-26227</t>
  </si>
  <si>
    <t>SD-057-250109-082547-6095</t>
  </si>
  <si>
    <t>2025-01-09 20:06:03</t>
  </si>
  <si>
    <t>【调研】-普通区域-青州市-益王府政法小区-13721959817-500M-业务受理宽带-次数0-202501090000619018</t>
  </si>
  <si>
    <t>202501090000619018</t>
  </si>
  <si>
    <t>202501090000619018# 宽带账号:13721959817; 联系电话：13721959817，问题类型：此工单为群障修复工单，根据群障全量闭环修复管理要求，为确保客户网络通畅，请装维人员跟进修复网络问题，谢谢！ 
 群障标题：公告。故障描述：潍坊青州市益王府政法小区光缆故障，预估24小时恢复，请帮忙拦截,如有需要请联系片区装维师傅张泰铭15706307674主叫号码：13721959817.0;该号码仅供参考，请优先联系宽带账号。</t>
  </si>
  <si>
    <t>2025-01-09 20:32:48</t>
  </si>
  <si>
    <t>SD-057-250109-068213-5140</t>
  </si>
  <si>
    <t>2025-01-09 18:17:06</t>
  </si>
  <si>
    <t>【调研】-80+银卡-普通区域-青州市-傲于店村自然村-18266366186-300M-宽带上网投诉-次数0-20250109181415X655078644</t>
  </si>
  <si>
    <t>20250109181415X655078644</t>
  </si>
  <si>
    <t xml:space="preserve">【农村网络投诉】流程受理流水号：20250109181328182663661861144637
客户号码:18266366186
客户姓名:冀**
投诉地市:潍坊
来话流水:2025010918131379420831541
宽带账号:18266366186
宽带账号归属地市:潍坊
宽带账号归属区县:青州市
故障地址:潍坊青州市黄楼街道傲于店村傲于店村自然村扩容6号箱（冀风顺）*********
联系电话:18266366186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
携转原因:
故障时间:2025-01-09 18:13:53
具体故障现象:打不开网页，客户表示网线刮断了
客户其他诉求:
</t>
  </si>
  <si>
    <t>2025-01-09 18:19:20</t>
  </si>
  <si>
    <t>2025-01-09 18:19:36</t>
  </si>
  <si>
    <t>SD-057-250109-035679-5120</t>
  </si>
  <si>
    <t>2025-01-09 18:16:00</t>
  </si>
  <si>
    <t>80+普通-普通区域-安丘市-灵山社区-15866570358-300M-业务受理宽带-次数0-202501090000566282</t>
  </si>
  <si>
    <t>202501090000566282</t>
  </si>
  <si>
    <t>202501090000566282# 宽带账号:15866570358; 联系电话：15866570358，问题类型：此工单为群障修复工单，根据群障全量闭环修复管理要求，为确保客户网络通畅，请装维人员跟进修复网络问题，谢谢！ 
 群障标题：公告。故障描述：潍坊安丘市灵山社区主缆故障，预估24小时恢复，请帮忙拦截。主叫号码：15866570358.0;该号码仅供参考，请优先联系宽带账号。</t>
  </si>
  <si>
    <t>2025-01-09 18:22:32</t>
  </si>
  <si>
    <t>SD-851-343836-17528-288</t>
  </si>
  <si>
    <t>SD-057-250109-123675-5158</t>
  </si>
  <si>
    <t>2025-01-09 18:18:25</t>
  </si>
  <si>
    <t>普通区域-昌邑市-灶户自然村-13793636275-1000M-宽带上网投诉-次数0-202501090000565808</t>
  </si>
  <si>
    <t>202501090000565808</t>
  </si>
  <si>
    <t>202501090000565808#宽带账号13793636275：；宽带地址：潍坊昌邑市青乡镇灶户村灶户自然村24号箱徐相轮**；客户来电反映22002，客户老年人无法配合线上指导/客户不-配合排障，，请协助处理，谢谢！联系电话：13793636275；联系人：先生；来电流水2025010918105438520811691</t>
  </si>
  <si>
    <t>2025-01-09 18:21:43</t>
  </si>
  <si>
    <t>2025-01-09 18:22:27</t>
  </si>
  <si>
    <t>SD-851-289063-1818-12603</t>
  </si>
  <si>
    <t>SD-057-250109-459867-5135</t>
  </si>
  <si>
    <t>2025-01-09 18:16:39</t>
  </si>
  <si>
    <t>80+银卡-普通区域-青州市-化肥街-15854485234-300M-业务受理宽带-次数0-202501090000568680</t>
  </si>
  <si>
    <t>202501090000568680</t>
  </si>
  <si>
    <t>202501090000568680# 宽带账号:15854485234; 联系电话：15854485234，问题类型：此工单为群障修复工单，根据群障全量闭环修复管理要求，为确保客户网络通畅，请装维人员跟进修复网络问题，谢谢！ 
 群障标题：公告。故障描述：潍坊青州市化肥街光缆故障，预估24小时恢复，请帮忙拦截,如有需要请联系片区装维师傅关松15706307680主叫号码：15854485234.0;该号码仅供参考，请优先联系宽带账号。</t>
  </si>
  <si>
    <t>2025-01-09 19:43:19</t>
  </si>
  <si>
    <t>2025-01-09 18:20:43</t>
  </si>
  <si>
    <t>SD-057-250109-193075-6132</t>
  </si>
  <si>
    <t>2025-01-09 20:09:25</t>
  </si>
  <si>
    <t>【调研】-80+普通-普通区域-寿光市-南范村-15169626491-300M-宽带上网投诉-次数0-202501090000620640</t>
  </si>
  <si>
    <t>202501090000620640</t>
  </si>
  <si>
    <t>202501090000620640#流程受理流水号：20250109200836151696264911162489
客户号码:15169626491
客户姓名:方**
投诉地市:潍坊
来话流水:2025010920082164920843947
宽带账号:15169626491
宽带账号归属地市:潍坊
宽带账号归属区县:寿光市
故障地址:潍坊寿光市孙家集街道南范村南范村南范村5号箱(林廷光外墙）*********
联系电话:15169626491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故障时间:2025-01-09 20:09:03
具体故障现象:提示网络无法连接，
客户其他诉求:
;宽带小区$[南范村]$</t>
  </si>
  <si>
    <t>2025-01-09 20:12:06</t>
  </si>
  <si>
    <t>2025-01-09 20:12:27</t>
  </si>
  <si>
    <t>SD-057-250109-408532-6124</t>
  </si>
  <si>
    <t>2025-01-09 20:08:12</t>
  </si>
  <si>
    <t>普通区域-潍城区-刘家园片区（钢厂宿舍、医疗器械宿舍、党支部宿舍）-15064666632-200M-魔百和投诉-次数0-20250109200735X455142852</t>
  </si>
  <si>
    <t>20250109200735X455142852</t>
  </si>
  <si>
    <t>流程受理流水号：20250109200528150646666321162082
客户号码:15064666632
客户姓名:郎**
投诉地市:潍坊
来话流水:2025010919573862520891835
宽带账号:15064666632
宽带账号归属地市:潍坊
宽带账号归属区县:潍城区
故障地址:潍坊潍城区北关街道卧龙西街刘家园片区（钢厂宿舍、医疗器械宿舍、党支部宿舍）龙居佳苑一期6号楼
联系电话:15064666632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光功率:-16.81
故障大类:宽带/电视
故障细类:移动高清电视故障(专席)
携转原因:
故障时间:2025-01-09 20:08:54
魔百和单播/组播:组播
具体故障现象:电视机提示无信号，
客户其他诉求:
魔百和单/组播：组播</t>
  </si>
  <si>
    <t>2025-01-09 20:11:29</t>
  </si>
  <si>
    <t>2025-01-09 20:11:49</t>
  </si>
  <si>
    <t>SD-057-250109-129385-6107</t>
  </si>
  <si>
    <t>2025-01-09 20:06:35</t>
  </si>
  <si>
    <t>【调研】-普通区域-高密市-盛世御景小区-15163687177-300M-业务受理宽带-次数0-202501090000622189</t>
  </si>
  <si>
    <t>202501090000622189</t>
  </si>
  <si>
    <t>202501090000622189#【已关注中国移动10086微信公众号】 宽带账号:15163687177; 联系电话：15163687177，问题类型：此工单为群障修复工单，根据群障全量闭环修复管理要求，为确保客户网络通畅，请装维人员跟进修复网络问题，谢谢！ 
 群障标题：公告。故障描述：潍坊高密市盛世御景小区光缆故障，预估24小时恢复，请帮忙拦截,如有需要请联系片区装维师傅王鹏15706307289主叫号码：18366507789.0;该号码仅供参考，请优先联系宽带账号。</t>
  </si>
  <si>
    <t>2025-01-09 20:38:55</t>
  </si>
  <si>
    <t>2025-01-09 20:47:16</t>
  </si>
  <si>
    <t>SD-851-262988-16891-46</t>
  </si>
  <si>
    <t>SD-057-250109-429136-6742</t>
  </si>
  <si>
    <t>2025-01-09 22:10:04</t>
  </si>
  <si>
    <t>【调研】-80+银卡-普通区域-青州市-国泰家园二期-18053668805-500M-宽带上网投诉-次数0-202501090000648098</t>
  </si>
  <si>
    <t>202501090000648098</t>
  </si>
  <si>
    <t>202501090000648098#流程受理流水号：20250109215902180536688051171249
客户号码:18053668805
客户姓名:柳**
投诉地市:潍坊
来话流水:2025010921584029420811773
宽带账号:18053668805
账号归属区县:青州市金博源通讯器材经营部
联系电话:18953616636
联系人:先生
宽带地址:潍坊
工单紧急程度:一般
是否投诉倾向:否
是否重复投诉:否
是否携转意向:否
是否有升级投诉倾向:否
*业务名称:业务融合移机流程宽带
投诉内容:手机号码：18053668805，【问题描述】客户已办理宽带业务，有开通单，要求装维尽快联系上门，请处理，谢谢。联系电话：18953616636，联系人：先生，录音流水号：2025010921584029420811773。受理明细：531920062399999999。
在途开通单信息：536250108001699542，18053668805，2025-01-08 20:42:17，业务融合移机流程宽带，处理中，装维选址
是否到厅:否
业务名称:业务融合移机流程宽带
;宽带小区$[国泰家园二期]$</t>
  </si>
  <si>
    <t>2025-01-09 22:36:28</t>
  </si>
  <si>
    <t>2025-01-09 22:37:36</t>
  </si>
  <si>
    <t>SD-057-250109-153842-5132</t>
  </si>
  <si>
    <t>2025-01-09 18:16:28</t>
  </si>
  <si>
    <t>80+金卡-普通区域-安丘市-马家庄子-15953619976-1000M-业务受理宽带-次数0-202501090000567621</t>
  </si>
  <si>
    <t>202501090000567621</t>
  </si>
  <si>
    <t>202501090000567621#【已关注中国移动10086微信公众号】 宽带账号:15953619976; 联系电话：15953619976，问题类型：此工单为群障修复工单，根据群障全量闭环修复管理要求，为确保客户网络通畅，请装维人员跟进修复网络问题，谢谢！ 
 群障标题：公告。故障描述：潍坊安丘市马家庄子光缆故障，预估24小时恢复，请帮忙拦截,如有需要请联系片区装维师傅王永琳15706307091主叫号码：15953619976.0;该号码仅供参考，请优先联系宽带账号。</t>
  </si>
  <si>
    <t>2025-01-09 18:31:04</t>
  </si>
  <si>
    <t>2025-01-09 18:32:48</t>
  </si>
  <si>
    <t>SD-851-229683-12378-15259</t>
  </si>
  <si>
    <t>SD-057-250109-012864-6100</t>
  </si>
  <si>
    <t>2025-01-09 20:06:14</t>
  </si>
  <si>
    <t>普通区域-坊子区-新方新怡园（保护小区）-13287699591-300M-业务受理宽带-次数0-202501090000622384</t>
  </si>
  <si>
    <t>202501090000622384</t>
  </si>
  <si>
    <t>202501090000622384# 宽带账号:13287699591; 联系电话：13287699591，问题类型：此工单为群障修复工单，根据群障全量闭环修复管理要求，为确保客户网络通畅，请装维人员跟进修复网络问题，谢谢！ 
 群障标题：公告。故障描述：潍坊坊子区新方新怡园（保护小区）光缆故障，预估24小时恢复，请帮忙拦截,如有需要请联系片区装维师傅高明文15706307270主叫号码：13287699591.0;该号码仅供参考，请优先联系宽带账号。</t>
  </si>
  <si>
    <t>2025-01-09 20:08:48</t>
  </si>
  <si>
    <t>2025-01-09 20:09:11</t>
  </si>
  <si>
    <t>SD-851-251963-3355-7318</t>
  </si>
  <si>
    <t>SD-057-250109-728934-4438</t>
  </si>
  <si>
    <t>2025-01-09 17:06:14</t>
  </si>
  <si>
    <t>普通区域-奎文区-渭水苑-18765602973-300M-业务受理宽带-次数0-202501090000515823</t>
  </si>
  <si>
    <t>202501090000515823</t>
  </si>
  <si>
    <t>202501090000515823# 宽带账号:18765602973; 联系电话：18765602973，问题类型：此工单为群障修复工单，根据群障全量闭环修复管理要求，为确保客户网络通畅，请装维人员跟进修复网络问题，谢谢！ 
 群障标题：公告。故障描述：渭水苑主叫号码：18765602973.0;该号码仅供参考，请优先联系宽带账号。</t>
  </si>
  <si>
    <t>2025-01-09 17:34:43</t>
  </si>
  <si>
    <t>2025-01-09 17:35:10</t>
  </si>
  <si>
    <t>SD-851-254666-6326-18955</t>
  </si>
  <si>
    <t>SD-057-250109-401683-4395</t>
  </si>
  <si>
    <t>2025-01-09 17:00:33</t>
  </si>
  <si>
    <t>普通区域-青州市-刘胡同村自然村-18353671220-300M-宽带上网投诉-次数0-202501090000509623</t>
  </si>
  <si>
    <t>202501090000509623</t>
  </si>
  <si>
    <t>202501090000509623#流程受理流水号：20250109165955183536712201127948
客户号码:18353671220
客户姓名:石**
投诉地市:潍坊
来话流水:2025010916591896920890988
宽带账号:18353671220
账号归属区县:青州-青州代理商管理中心
联系电话:18353671220
联系人:先生/女士
宽带地址:潍坊
工单紧急程度:一般
是否投诉倾向:否
是否重复投诉:否
是否携转意向:否
是否有升级投诉倾向:否
*业务名称:业务融合开机流程宽带
投诉内容:手机号码：18353671220，【问题描述】客户已办理宽带业务，有开通单，要求装维尽快联系上门，请处理，谢谢。联系电话：18353671220，联系人：先生/女士，录音流水号：2025010916591896920890988。受理明细：531920062399999999。
在途开通单信息：536241222893643034，18353671220，2024-12-22 20:49:58，业务融合开机流程宽带，处理中，装维选址
是否到厅:否
业务名称:业务融合开机流程宽带
;宽带小区$[刘胡同村自然村]$</t>
  </si>
  <si>
    <t>2025-01-09 17:11:48</t>
  </si>
  <si>
    <t>2025-01-09 17:12:07</t>
  </si>
  <si>
    <t>SD-851-339952-10049-17803</t>
  </si>
  <si>
    <t>SD-057-250109-902731-6778</t>
  </si>
  <si>
    <t>2025-01-09 22:36:16</t>
  </si>
  <si>
    <t>80+金卡-FTTR-(目标)普通区域-奎文区-金华苑小区-13791667100-1000M-业务受理宽带-次数0-202501090000649519</t>
  </si>
  <si>
    <t>202501090000649519</t>
  </si>
  <si>
    <t>202501090000649519#【已关注中国移动10086微信公众号】 宽带账号:13791667100; 联系电话：13791667100，问题类型：此工单为群障修复工单，根据群障全量闭环修复管理要求，为确保客户网络通畅，请装维人员跟进修复网络问题，谢谢！ 
 群障标题：公告。故障描述：潍坊奎文区金华苑小区光缆故障，预估24小时恢复，请帮忙拦截,如有需要请联系片区装维师傅王新刚15706307389主叫号码：13791667100.0;该号码仅供参考，请优先联系宽带账号。</t>
  </si>
  <si>
    <t>2025-01-09 22:49:52</t>
  </si>
  <si>
    <t>SD-851-246022-30124-27333</t>
  </si>
  <si>
    <t>SD-057-250109-378542-6117</t>
  </si>
  <si>
    <t>【调研】-80+普通-普通区域-寒亭区-信佳花园小区-15053666682-1000M-宽带上网投诉-次数0-202501090000622990</t>
  </si>
  <si>
    <t>202501090000622990</t>
  </si>
  <si>
    <t xml:space="preserve">202501090000622990#流程受理流水号：20250109200625150536666821162203
客户号码:15053666682
客户姓名:刘**
投诉地市:潍坊
来话流水:2025010920052917120830373
宽带账号:15053666682
宽带账号归属地市:潍坊
宽带账号归属区县:寒亭区
故障地址:潍坊寒亭区经济开发区民主街信佳花园小区3号楼*********
联系电话:15053666682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光功率:-17.64
故障大类:宽带/电视
故障细类:移动高清电视故障
携转原因:
故障时间:2025-01-09 20:06:58
魔百和单播/组播:单播
具体故障现象:电视直播或点播无法观看，
客户其他诉求:客户侧为质差终端，要求上门更换终端并一并处理故障问题。
</t>
  </si>
  <si>
    <t>2025-01-09 20:35:17</t>
  </si>
  <si>
    <t>2025-01-09 20:35:36</t>
  </si>
  <si>
    <t>SD-851-289071-25656-26861</t>
  </si>
  <si>
    <t>SD-057-250109-974012-6073</t>
  </si>
  <si>
    <t>2025-01-09 20:02:48</t>
  </si>
  <si>
    <t>普通区域-寿光市-前张小区-13465724133-200M-宽带上网投诉-次数0-202501090000619584</t>
  </si>
  <si>
    <t>202501090000619584</t>
  </si>
  <si>
    <t xml:space="preserve">202501090000619584#宽带账号：13465724133；宽带地址：潍坊寿光市圣城街道农圣街前张小区4号楼；客户来电反映宽带/移动高清*****，客户不在现场，无法配合线上指导/客户不配合排障，要求上门，请协助处理，谢谢！联系电话：13465724133；联系人：先生；来电流水：2025010919585366420898165
</t>
  </si>
  <si>
    <t>2025-01-09 20:08:34</t>
  </si>
  <si>
    <t>2025-01-09 20:09:07</t>
  </si>
  <si>
    <t>SD-057-250109-918573-6130</t>
  </si>
  <si>
    <t>2025-01-09 20:09:04</t>
  </si>
  <si>
    <t>80+银卡-普通区域-诸城市-利群小区-13561431406-300M-宽带上网投诉-次数0-202501090000621034</t>
  </si>
  <si>
    <t>202501090000621034</t>
  </si>
  <si>
    <t xml:space="preserve">202501090000621034#宽带账号：13561431406宽带地址：潍坊诸城市密州街道兴华路利群小区21号楼*********；客户来电反映电视看不了，经查询客户侧为质差机顶盒，请协助上门更换终端并一并处理故障问题，谢谢！联系电话：13561431406；联系人张*；来电流水2025010919570571620889118。
</t>
  </si>
  <si>
    <t>2025-01-09 20:42:07</t>
  </si>
  <si>
    <t>2025-01-09 20:42:36</t>
  </si>
  <si>
    <t>SD-057-250109-748392-6242</t>
  </si>
  <si>
    <t>2025-01-09 20:25:18</t>
  </si>
  <si>
    <t>【调研】-80+金卡-普通区域-奎文区-华府一品-15963698396-1000M-宽带上网投诉-次数0-202501090000627778</t>
  </si>
  <si>
    <t>202501090000627778</t>
  </si>
  <si>
    <t>202501090000627778#宽带账号：15963698396；宽带地址：潍坊奎文区华府一品16号楼2单元602；客户来电反映宽带连接不了，无法配合线上指导，要求上门，请协助处理，谢谢！联系电话：13721975031；联系人：先生；</t>
  </si>
  <si>
    <t>2025-01-09 20:30:38</t>
  </si>
  <si>
    <t>2025-01-09 20:31:15</t>
  </si>
  <si>
    <t>SD-057-250109-270354-6258</t>
  </si>
  <si>
    <t>2025-01-09 20:26:28</t>
  </si>
  <si>
    <t>普通区域-奎文区-亚星小区-13515369531-300M-宽带上网投诉-次数0-202501090000629654</t>
  </si>
  <si>
    <t>202501090000629654</t>
  </si>
  <si>
    <t>202501090000629654#宽带账号：13515369531；宽带地址：潍坊奎文区东关街道福寿街亚星小区3号楼*********；客户来电表示要求师傅上门把机顶盒改成有线连接，客户要求免费，此处已经按相关口径解释客户不认可，请协助处理，谢谢，联系人：先生，联系电话本机，录音流水2025010920212433420803335</t>
  </si>
  <si>
    <t>2025-01-09 20:35:23</t>
  </si>
  <si>
    <t>2025-01-09 20:35:42</t>
  </si>
  <si>
    <t>SD-851-272910-20904-9636</t>
  </si>
  <si>
    <t>SD-057-250109-107234-4402</t>
  </si>
  <si>
    <t>2025-01-09 17:01:58</t>
  </si>
  <si>
    <t>80+普通-普通区域-诸城市-龙源小区-13606465500-1000M-宽带上网投诉-次数0-202501090000508380</t>
  </si>
  <si>
    <t>2025-01-10 18:02:00</t>
  </si>
  <si>
    <t>202501090000508380</t>
  </si>
  <si>
    <t xml:space="preserve">202501090000508380#宽带账号：13606465500；宽带地址：潍坊诸城市龙都街道龙都街龙源小区食品厂1号楼*；客户来电反映移动高清看不了，客户无法配合线上指导，要求上门，请协助处理，谢谢！联系电话：13606465500；联系人：先生；
</t>
  </si>
  <si>
    <t>2025-01-09 17:11:09</t>
  </si>
  <si>
    <t>2025-01-09 17:11:30</t>
  </si>
  <si>
    <t>SD-057-250109-650731-6206</t>
  </si>
  <si>
    <t>2025-01-09 20:20:13</t>
  </si>
  <si>
    <t>普通区域-坊子区-岞山前村扩容自然村-13455633174-500M-魔百和投诉-次数0-202501090000625499</t>
  </si>
  <si>
    <t>202501090000625499</t>
  </si>
  <si>
    <t>202501090000625499#流程受理流水号：20250109201851134556331741163895
客户号码:13455633174
客户姓名:王**
投诉地市:潍坊
来话流水:2025010920165560920883084
宽带账号:13455633174
宽带账号归属地市:潍坊
宽带账号归属区县:坊子区
故障地址:潍坊坊子区岞山街道岞山前村扩容岞山前村扩容自然村岞山前村扩容市场东一条路南头（王新科）5号箱*********
联系电话:13455633174
联系人:先生
工单紧急程度:非常紧急
是否有升级投诉倾向:否
是否重复投诉:否
是否携转意向:否
是否投诉倾向:是
是否智能网关:智能网关
当前是否在线:是
接入方式:FTTH
端到端诊断结果:客户侧设备问题（新增）
是否质差终端:无质差信息
光功率:-19.62
故障大类:宽带/电视
故障细类:移动高清电视故障(专席)
携转原因:
故障时间:2025-01-09 20:17:43
魔百和单播/组播:组播
具体故障现象:电视提示网络类错误，线上不接受指导有投诉意向因此提单不核对地址
客户其他诉求:
魔百和单/组播：组播;宽带小区$[岞山前村扩容自然村]$</t>
  </si>
  <si>
    <t>2025-01-09 20:28:00</t>
  </si>
  <si>
    <t>2025-01-09 20:28:29</t>
  </si>
  <si>
    <t>SD-057-250109-278041-4442</t>
  </si>
  <si>
    <t>2025-01-09 17:06:26</t>
  </si>
  <si>
    <t>【调研】-80+银卡-普通区域-奎文区-车站社区-13562686820-500M-业务受理宽带-次数0-202501090000514256</t>
  </si>
  <si>
    <t>202501090000514256</t>
  </si>
  <si>
    <t>202501090000514256# 宽带账号:13562686820; 联系电话：13562686820，问题类型：此工单为群障修复工单，根据群障全量闭环修复管理要求，为确保客户网络通畅，请装维人员跟进修复网络问题，谢谢！ 
 群障标题：公告。故障描述：潍坊奎文区车站社区光缆故障，预估24小时恢复，请帮忙拦截,如有需要请联系片区装维师傅高胜书15706307481主叫号码：13562686820.0;该号码仅供参考，请优先联系宽带账号。</t>
  </si>
  <si>
    <t>2025-01-09 17:36:19</t>
  </si>
  <si>
    <t>2025-01-09 17:36:52</t>
  </si>
  <si>
    <t>SD-851-310888-20636-13079</t>
  </si>
  <si>
    <t>SD-057-250109-417698-1206</t>
  </si>
  <si>
    <t>2025-01-09 10:34:31</t>
  </si>
  <si>
    <t>普通区域-潍城区-长胜社区-15064473563-200M-宽带上网投诉-次数0-202501090000201525</t>
  </si>
  <si>
    <t>2025-01-10 11:35:00</t>
  </si>
  <si>
    <t>202501090000201525</t>
  </si>
  <si>
    <t xml:space="preserve">202501090000201525#宽带账号：15064473563；宽带地址：潍坊潍城区城关街道福寿西街长胜社区南4号楼；客户来电反映宽带网速慢，请求免费更换光猫，要求师傅上门，请协助处理，谢谢！联系电话：13863651108；联系人：先生；来电流水：2025010910270473320841729。 
</t>
  </si>
  <si>
    <t>2025-01-09 10:35:18</t>
  </si>
  <si>
    <t>2025-01-09 10:37:35</t>
  </si>
  <si>
    <t>SD-057-250109-850492-1225</t>
  </si>
  <si>
    <t>2025-01-09 10:36:33</t>
  </si>
  <si>
    <t>【重投】-【调研】-(目标)普通区域-寿光市-西稻田村自然村-13402263789-1000M-业务受理宽带-次数0-202501090000207442</t>
  </si>
  <si>
    <t>202501090000207442</t>
  </si>
  <si>
    <t>202501090000207442# 宽带账号:13402263789; 联系电话：13402263789，问题类型：此工单为群障修复工单，根据群障全量闭环修复管理要求，为确保客户网络通畅，请装维人员跟进修复网络问题，谢谢！ 
 群障标题：公告。故障描述：西稻田村自然村主叫号码：100860536.0;该号码仅供参考，请优先联系宽带账号。</t>
  </si>
  <si>
    <t>2025-01-09 10:51:08</t>
  </si>
  <si>
    <t>SD-851-284483-6254-9716</t>
  </si>
  <si>
    <t>SD-057-250109-198634-3480</t>
  </si>
  <si>
    <t>2025-01-09 15:09:06</t>
  </si>
  <si>
    <t>【重投】-【调研】-普通区域-奎文区-九龙山庄-15153617777-300M-宽带上网投诉-次数0-202501090000412009 二级督办</t>
  </si>
  <si>
    <t>202501090000412009</t>
  </si>
  <si>
    <t>202501090000412009#宽带账号：15153617777；宽带地址：潍坊高新高新城区樱前街九龙山庄紫云苑11号楼*********；客户来电反映移动高清无法观看，客户不在现场，无法配合线上指导/客户不配合排障，要求上门，请协助处理，谢谢！来电流水：2025010915051559520887268，联系电话：15153617777</t>
  </si>
  <si>
    <t>2025-01-09 15:13:08</t>
  </si>
  <si>
    <t>2025-01-09 15:14:20</t>
  </si>
  <si>
    <t>SD-851-279515-14324-11693</t>
  </si>
  <si>
    <t>SD-057-250109-506374-3412</t>
  </si>
  <si>
    <t>2025-01-09 15:01:10</t>
  </si>
  <si>
    <t>普通区域-青州市-海岱苑-13173163779-1000M-宽带上网投诉-次数0-202501090000403398</t>
  </si>
  <si>
    <t>202501090000403398</t>
  </si>
  <si>
    <t>202501090000403398#流程受理流水号：20250109150006131731637791097248
客户号码:13173163779
客户姓名:张**
投诉地市:潍坊
来话流水:2025010914590606320896840
宽带账号:13173163779
宽带账号归属地市:潍坊
宽带账号归属区县:青州市
故障地址:潍坊青州市云门山街道海岱路海岱苑南阳河17号楼*********
联系电话:13173163779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光功率:-15.08
故障大类:宽带/电视
故障细类:网速慢/上网掉线(专席)
携转原因:
故障时间:2025-01-09 15:00:25
具体故障现象:网速慢卡顿，请协助谢谢
客户其他诉求:谢谢
;宽带小区$[海岱苑]$</t>
  </si>
  <si>
    <t>2025-01-09 15:06:15</t>
  </si>
  <si>
    <t>2025-01-09 15:06:33</t>
  </si>
  <si>
    <t>SD-851-306423-214-26782</t>
  </si>
  <si>
    <t>2025-01-09 20:46:35</t>
  </si>
  <si>
    <t>【调研】-80+普通-普通区域-安丘市-山东头村自然村-15762408444-1000M-业务受理宽带-次数0-202501090000636360 一级督办</t>
  </si>
  <si>
    <t>202501090000636360</t>
  </si>
  <si>
    <t>2025-01-09 20:48:41</t>
  </si>
  <si>
    <t>2025-01-09 20:51:50</t>
  </si>
  <si>
    <t>SD-852-265021-2544-21871</t>
  </si>
  <si>
    <t>SD-057-250109-958704-6776</t>
  </si>
  <si>
    <t>2025-01-09 22:35:29</t>
  </si>
  <si>
    <t>【重投】-80+普通-普通区域-昌乐县-艺轩明都-15064621592-500M-宽带上网投诉-次数0-202501090000648913</t>
  </si>
  <si>
    <t>202501090000648913</t>
  </si>
  <si>
    <t>202501090000648913#流程受理流水号：20250109223248150646215921171501
客户号码:15064621592
客户姓名:张**
投诉地市:潍坊
来话流水:2025010922313859920826233
宽带账号:15064621592
宽带账号归属地市:潍坊
宽带账号归属区县:昌乐县
故障地址:潍坊昌乐县城关街道昌盛街艺轩明都8号楼*********
联系电话:15064621592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故障细类:宽带网速慢/卡顿
携转原因:
故障时间:2025-01-09 22:33:03
具体故障现象:网速慢卡顿，
客户其他诉求:
;宽带小区$[艺轩明都]$</t>
  </si>
  <si>
    <t>2025-01-10 06:55:02</t>
  </si>
  <si>
    <t>2025-01-10 07:00:01</t>
  </si>
  <si>
    <t>SD-057-250109-816953-5078</t>
  </si>
  <si>
    <t>2025-01-09 18:10:42</t>
  </si>
  <si>
    <t>80+普通-普通区域-青州市-卢坊村花卉园区-15910059572-300M-宽带上网投诉-次数0-202501090000564447</t>
  </si>
  <si>
    <t>202501090000564447</t>
  </si>
  <si>
    <t xml:space="preserve">202501090000564447#流程受理流水号：20250109181016159100595721144034
客户号码:15910059572
客户姓名:石**
投诉地市:潍坊
来话流水:2025010918084987520893986
宽带账号:15910059572
宽带账号归属地市:潍坊
宽带账号归属区县:青州市
故障地址:潍坊青州市黄楼街道卢坊村卢坊村花卉园区10号箱（春勤花卉）*********
联系电话:15910059572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故障时间:2025-01-09 18:09:05
具体故障现象:打不开网页，
客户其他诉求:客户侧为质差终端，要求上门更换终端并一并处理故障问题。
</t>
  </si>
  <si>
    <t>2025-01-09 18:13:25</t>
  </si>
  <si>
    <t>2025-01-09 18:13:44</t>
  </si>
  <si>
    <t>SD-057-250109-469173-6085</t>
  </si>
  <si>
    <t>2025-01-09 20:04:50</t>
  </si>
  <si>
    <t>【调研】-普通区域-昌乐县-矿机花园-13165369538-1000M-宽带上网投诉-次数0-202501090000618532</t>
  </si>
  <si>
    <t>202501090000618532</t>
  </si>
  <si>
    <t>202501090000618532#流程受理流水号：20250109200334131653695381161815
客户号码:13165369538
客户姓名:王**
投诉地市:潍坊
来话流水:2025010919554222720882132
宽带账号:13165369538
宽带账号归属地市:潍坊
宽带账号归属区县:昌乐县
故障地址:潍坊昌乐县城关街道孤山街矿机花园16号楼*********
联系电话:13793610590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故障时间:2025-01-09 20:04:41
具体故障现象:光猫亮红灯，
客户其他诉求:
;宽带小区$[矿机花园]$</t>
  </si>
  <si>
    <t>2025-01-09 20:08:28</t>
  </si>
  <si>
    <t>2025-01-09 20:08:43</t>
  </si>
  <si>
    <t>SD-851-268881-26437-11789</t>
  </si>
  <si>
    <t>SD-057-250109-784605-6222</t>
  </si>
  <si>
    <t>2025-01-09 20:23:05</t>
  </si>
  <si>
    <t>80+普通-普通区域-寿光市-后游小区-13468480095-1000M-宽带上网投诉-次数0-20250109202014X214311463</t>
  </si>
  <si>
    <t>20250109202014X214311463</t>
  </si>
  <si>
    <t xml:space="preserve">流程受理流水号：20250109201817134684800951163807
客户号码:13468480095
客户姓名:于**
投诉地市:潍坊
来话流水:2025010920163689120881684
宽带账号:13468480095
宽带账号归属地市:潍坊
宽带账号归属区县:寿光市
故障地址:潍坊寿光市文家街道北环路后游小区7号楼*********
联系电话:13468480095
联系人:女士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故障时间:2025-01-09 20:23:20
具体故障现象:PON熄灭
客户其他诉求:
</t>
  </si>
  <si>
    <t>2025-01-09 20:39:55</t>
  </si>
  <si>
    <t>SD-852-272144-45-9271</t>
  </si>
  <si>
    <t>SD-057-250109-240896-1217</t>
  </si>
  <si>
    <t>2025-01-09 10:35:35</t>
  </si>
  <si>
    <t>普通区域--null-13863626263-宽带上网投诉-次数0-202501090000206744</t>
  </si>
  <si>
    <t>2025-01-10 11:36:00</t>
  </si>
  <si>
    <t>202501090000206744</t>
  </si>
  <si>
    <t>202501090000206744#流程受理流水号：20250109103446138636262631036037
客户号码:13863626263
客户姓名:褚**
投诉地市:潍坊
来话流水:2025010910342293420851156
宽带账号:13863626263
账号归属区县:潍坊-寒亭-开发区-涵瑜手机专卖店
联系电话:13863626263
联系人:先生/女士
宽带地址:潍坊
工单紧急程度:一般
是否投诉倾向:否
是否重复投诉:否
是否携转意向:否
是否有升级投诉倾向:否
*业务名称:业务融合开机流程小微宽带
投诉内容:手机号码：13863626263，【问题描述】客户已办理宽带业务，有开通单，要求装维尽快联系上门，请处理，谢谢。联系电话：13863626263，联系人：先生/女士，录音流水号：2025010910342293420851156。受理明细：531920062399999999。
在途开通单信息：536250108952021508，13863626263，2025-01-08 16:55:31，业务融合开机流程小微宽带，处理中，黄单扩容
是否到厅:否
业务名称:业务融合开机流程小微宽带
;宽带小区$[null]$</t>
  </si>
  <si>
    <t>2025-01-09 15:22:55</t>
  </si>
  <si>
    <t>SD-057-250109-430157-4447</t>
  </si>
  <si>
    <t>2025-01-09 17:06:40</t>
  </si>
  <si>
    <t>普通区域-寒亭区-保利海棠-13406649398-300M-业务受理宽带-次数0-202501090000513963</t>
  </si>
  <si>
    <t>202501090000513963</t>
  </si>
  <si>
    <t>202501090000513963#受理号码 : 13406649398客户姓名 : 崔**号码归属地 : 潍坊寒亭 － 寒亭用户品牌 : 神州行
用户反映宽带故障，无法上网，要求上门维修，谢谢 练习本机无二连</t>
  </si>
  <si>
    <t>2025-01-09 17:32:22</t>
  </si>
  <si>
    <t>2025-01-09 17:32:43</t>
  </si>
  <si>
    <t>SD-057-250109-576103-4409</t>
  </si>
  <si>
    <t>2025-01-09 17:02:27</t>
  </si>
  <si>
    <t>【调研】-普通区域-寒亭区-杨家营子村自然村-13606462162-300M-宽带上网投诉-次数0-202501090000509718</t>
  </si>
  <si>
    <t>2025-01-10 18:03:00</t>
  </si>
  <si>
    <t>202501090000509718</t>
  </si>
  <si>
    <t xml:space="preserve">202501090000509718#要求装维上门服务：宽带账号：13606462162；宽带地址：潍坊寒亭区高里镇杨家营子村杨家营子村自然村高里镇杨家营子村17号箱；客户来电反映宽带/无法上网，客户不在现场，客户不配合排障，要求上门，请协助处理，谢谢！联系电话：13606462162；联系人：***；来电流水：2025010917003776320808692。 </t>
  </si>
  <si>
    <t>2025-01-09 17:18:19</t>
  </si>
  <si>
    <t>SD-851-264083-4582-6409</t>
  </si>
  <si>
    <t>SD-057-250109-752431-4445</t>
  </si>
  <si>
    <t>2025-01-09 17:06:33</t>
  </si>
  <si>
    <t>80+白金-普通区域-奎文区-恒信沁园（枫丹壹号院）-15965029526-1000M-业务受理宽带-次数0-202501090000515166</t>
  </si>
  <si>
    <t>202501090000515166</t>
  </si>
  <si>
    <t>202501090000515166# 宽带账号:15965029526; 联系电话：15965029526，问题类型：此工单为群障修复工单，根据群障全量闭环修复管理要求，为确保客户网络通畅，请装维人员跟进修复网络问题，谢谢！ 
 群障标题：公告。故障描述：潍坊奎文区恒信沁园（枫丹壹号院）光缆故障，预估24小时恢复，请帮忙拦截,如有需要请联系片区装维师傅高智勇15706307408主叫号码：13863601085.0;该号码仅供参考，请优先联系宽带账号。</t>
  </si>
  <si>
    <t>2025-01-09 17:14:31</t>
  </si>
  <si>
    <t>2025-01-09 17:17:22</t>
  </si>
  <si>
    <t>SD-057-250109-718504-6244</t>
  </si>
  <si>
    <t>2025-01-09 20:25:30</t>
  </si>
  <si>
    <t>80+银卡-普通区域-昌邑市-中央御景-13953683179-1000M-宽带上网投诉-次数0-202501090000628546</t>
  </si>
  <si>
    <t>202501090000628546</t>
  </si>
  <si>
    <t>202501090000628546#宽带账号：13953683179；联系电话：13953683179；宽带地址：潍坊昌邑市城区市府街中央御景中央华府14号楼；客户来电反映：电视无法观看，线上指导无法配合操作，要求上门处理, 来电流水：2025010920132492920867124</t>
  </si>
  <si>
    <t>2025-01-09 20:31:20</t>
  </si>
  <si>
    <t>2025-01-09 20:31:39</t>
  </si>
  <si>
    <t>SD-851-292976-18724-20507</t>
  </si>
  <si>
    <t>SD-057-250109-816402-6202</t>
  </si>
  <si>
    <t>2025-01-09 20:20:01</t>
  </si>
  <si>
    <t>【调研】-80+银卡-普通区域-寒亭区-沈家营村自然村-15853618985-1000M-宽带上网投诉-次数0-20250109201749X699035820</t>
  </si>
  <si>
    <t>20250109201749X699035820</t>
  </si>
  <si>
    <t xml:space="preserve">【农村网络投诉】流程受理流水号：20250109201703158536189851163626
客户号码:15853618985
客户姓名:沈**
投诉地市:潍坊
来话流水:2025010920153676720877082
宽带账号:15853618985
宽带账号归属地市:潍坊
宽带账号归属区县:寒亭区
故障地址:潍坊寒亭区南孙镇沈家营村沈家营村自然村60#*********
联系电话:15853618985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光功率:-23.09
故障大类:宽带/电视
故障细类:网速慢/上网掉线(专席)
携转原因:
故障时间:2025-01-09 20:17:10
具体故障现象:网速慢卡顿，客户是千兆宽带千兆路由器， 重启光猫、路由器未恢复，要求维修人员尽快联系处理
客户其他诉求:
</t>
  </si>
  <si>
    <t>2025-01-09 20:33:54</t>
  </si>
  <si>
    <t>2025-01-09 20:34:25</t>
  </si>
  <si>
    <t>SD-851-258820-18870-10775</t>
  </si>
  <si>
    <t>SD-057-250109-902684-6225</t>
  </si>
  <si>
    <t>2025-01-09 20:23:09</t>
  </si>
  <si>
    <t>普通区域-奎文区-东青花园-15963419536-1000M-宽带上网投诉-次数0-20250109202016X216010469</t>
  </si>
  <si>
    <t>20250109202016X216010469</t>
  </si>
  <si>
    <t xml:space="preserve">流程受理流水号：20250109201827159634195361163837
客户号码:15963419536
客户姓名:于*
投诉地市:潍坊
来话流水:2025010920175864820887792
宽带账号:15963419536
宽带账号归属地市:潍坊
宽带账号归属区县:奎文区
故障地址:潍坊奎文区清池高新二路东青花园4号楼*********
联系电话:15269659539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20:19:53
具体故障现象:光猫亮红灯，
客户其他诉求:
</t>
  </si>
  <si>
    <t>2025-01-09 20:44:31</t>
  </si>
  <si>
    <t>2025-01-09 20:48:50</t>
  </si>
  <si>
    <t>SD-851-311419-14292-25605</t>
  </si>
  <si>
    <t>SD-057-250109-398475-6209</t>
  </si>
  <si>
    <t>2025-01-09 20:20:19</t>
  </si>
  <si>
    <t>【调研】-80+普通-普通区域-高密市-今日星城-15762462450-200M-宽带上网投诉-次数0-202501090000625916</t>
  </si>
  <si>
    <t>202501090000625916</t>
  </si>
  <si>
    <t>202501090000625916#宽带账号：15762462450；宽带地址：潍坊高密市朝阳街道百脉湖大街今日星城49号楼*********；客户来电反映宽带/频繁掉线/客户不配合排障，要求上门，请协助处理，谢谢！！来电流水：2025010920114670420859522联系电话：15762462450，客户要求专业师傅上门实地检测，客户有投诉，卡要求赔偿</t>
  </si>
  <si>
    <t>2025-01-09 20:27:31</t>
  </si>
  <si>
    <t>2025-01-09 20:27:48</t>
  </si>
  <si>
    <t>SD-057-250109-062178-6214</t>
  </si>
  <si>
    <t>2025-01-09 20:21:09</t>
  </si>
  <si>
    <t>【调研】-80+银卡-普通区域-奎文区-华安东方明珠-13402260979-200M-宽带上网投诉-次数0-202501090000627229</t>
  </si>
  <si>
    <t>202501090000627229</t>
  </si>
  <si>
    <t>202501090000627229#宽带账号：13402260979；联系电话13656369093宽带地址：*潍坊高新高新城区玉清街东方明珠；客户来电反映宽带不在线，要求上门处理, 来电流水：2025010920154902020878062</t>
  </si>
  <si>
    <t>2025-01-09 20:44:40</t>
  </si>
  <si>
    <t>2025-01-09 20:45:07</t>
  </si>
  <si>
    <t>SD-057-250109-075218-5759</t>
  </si>
  <si>
    <t>2025-01-09 19:26:37</t>
  </si>
  <si>
    <t>普通区域-寿光市-清河社区-15866128522-300M-业务受理宽带-次数0-202501090000605707</t>
  </si>
  <si>
    <t>202501090000605707</t>
  </si>
  <si>
    <t>202501090000605707# 宽带账号:15866128522; 联系电话：15866128522，问题类型：此工单为群障修复工单，根据群障全量闭环修复管理要求，为确保客户网络通畅，请装维人员跟进修复网络问题，谢谢！ 
 群障标题：公告。故障描述：清河社区主叫号码：15866128522.0;该号码仅供参考，请优先联系宽带账号。</t>
  </si>
  <si>
    <t>2025-01-09 19:44:19</t>
  </si>
  <si>
    <t>2025-01-09 19:44:48</t>
  </si>
  <si>
    <t>SD-057-250109-259014-5758</t>
  </si>
  <si>
    <t>2025-01-09 19:26:35</t>
  </si>
  <si>
    <t>【调研】-80+银卡-普通区域-潍城区-颐园社区-15963657526-1000M-业务受理宽带-次数0-202501090000603253</t>
  </si>
  <si>
    <t>202501090000603253</t>
  </si>
  <si>
    <t>202501090000603253# 宽带账号:15963657526; 联系电话：15963657526，问题类型：此工单为群障修复工单，根据群障全量闭环修复管理要求，为确保客户网络通畅，请装维人员跟进修复网络问题，谢谢！ 
 群障标题：公告。故障描述：潍坊潍城区颐园社区光缆故障，预估24小时恢复，请帮忙拦截,如有需要请联系片区装维师傅高德玉15706307910主叫号码：15963657526.0;该号码仅供参考，请优先联系宽带账号。</t>
  </si>
  <si>
    <t>2025-01-09 19:31:43</t>
  </si>
  <si>
    <t>2025-01-09 19:32:11</t>
  </si>
  <si>
    <t>SD-851-260986-25845-14526</t>
  </si>
  <si>
    <t>SD-057-250109-178239-4517</t>
  </si>
  <si>
    <t>2025-01-09 17:16:17</t>
  </si>
  <si>
    <t>80+银卡-普通区域-寿光市-盛和居小区（商贸城）-18353657299-500M-业务受理宽带-次数0-202501090000522569</t>
  </si>
  <si>
    <t>2025-01-10 17:17:00</t>
  </si>
  <si>
    <t>202501090000522569</t>
  </si>
  <si>
    <t>202501090000522569# 宽带账号:18353657299; 联系电话：18353657299，问题类型：此工单为群障修复工单，根据群障全量闭环修复管理要求，为确保客户网络通畅，请装维人员跟进修复网络问题，谢谢！ 
 群障标题：公告。故障描述：分支光纤断或OLT检测不到ONT的预期的光信号(LOSi/LOBi)主叫号码：18353657299.0;该号码仅供参考，请优先联系宽带账号。</t>
  </si>
  <si>
    <t>2025-01-09 17:32:46</t>
  </si>
  <si>
    <t>2025-01-09 17:36:36</t>
  </si>
  <si>
    <t>SD-851-328595-22996-28773</t>
  </si>
  <si>
    <t>SD-057-250109-967038-3505</t>
  </si>
  <si>
    <t>2025-01-09 15:14:01</t>
  </si>
  <si>
    <t>普通区域-寿光市-春蕾组团-15154460038-1000M-宽带上网投诉-次数0-20250109151121X681829442</t>
  </si>
  <si>
    <t>20250109151121X681829442</t>
  </si>
  <si>
    <t xml:space="preserve">流程受理流水号：20250109151021151544600381099796
客户号码:15154460038
客户姓名:孟**
投诉地市:潍坊
来话流水:2025010915002667120816095
宽带账号:15154460038
宽带账号归属地市:潍坊
宽带账号归属区县:寿光市
故障地址:潍坊寿光市圣城街道渤海路春蕾组团4号楼
联系电话:15154460038
联系人:先生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光功率:-22.67
故障大类:宽带/电视
故障细类:网速慢/上网掉线(专席)
携转原因:
故障时间:2025-01-09 15:10:32
具体故障现象:网速慢卡顿，自测网速不达标，指导客户重启光猫，未恢复，请协助处理谢谢。
客户其他诉求:
</t>
  </si>
  <si>
    <t>2025-01-09 15:17:27</t>
  </si>
  <si>
    <t>2025-01-09 15:19:19</t>
  </si>
  <si>
    <t>SD-851-261563-6412-26690</t>
  </si>
  <si>
    <t>SD-057-250109-426397-37</t>
  </si>
  <si>
    <t>2025-01-09 07:29:41</t>
  </si>
  <si>
    <t>80+普通-普通区域-青州市-大益华府-18853622007-500M-宽带上网投诉-次数0-202501090000092443</t>
  </si>
  <si>
    <t>202501090000092443</t>
  </si>
  <si>
    <t xml:space="preserve">202501090000092443#流程受理流水号：20250109072821188536220071000005
客户号码:18853622007
客户姓名:董**
投诉地市:潍坊
来话流水:2025010907273556420860906
宽带账号:18853622007
宽带账号归属地市:潍坊
宽带账号归属区县:青州市
故障地址:潍坊青州市云门山街道昭德南路大益华府西苑32号楼1单元203
联系电话:15954420977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故障时间:2025-01-09 07:28:42
具体故障现象:打不开网页，
客户其他诉求:客户侧为质差终端，要求上门更换终端并一并处理故障问题。
</t>
  </si>
  <si>
    <t>2025-01-09 07:31:17</t>
  </si>
  <si>
    <t>2025-01-09 07:32:33</t>
  </si>
  <si>
    <t>SD-057-250109-594321-4523</t>
  </si>
  <si>
    <t>2025-01-09 17:16:29</t>
  </si>
  <si>
    <t>【调研】-80+金卡-普通区域-寿光市-国际商贸城-13646468682-1000M-业务受理宽带-次数0-202501090000522431</t>
  </si>
  <si>
    <t>202501090000522431</t>
  </si>
  <si>
    <t>202501090000522431# 宽带账号:13646468682; 联系电话：13646468682，问题类型：此工单为群障修复工单，根据群障全量闭环修复管理要求，为确保客户网络通畅，请装维人员跟进修复网络问题，谢谢！ 
 群障标题：公告。故障描述：分支光纤断或OLT检测不到ONT的预期的光信号(LOSi/LOBi)主叫号码：13646468682.0;该号码仅供参考，请优先联系宽带账号。</t>
  </si>
  <si>
    <t>2025-01-09 17:32:29</t>
  </si>
  <si>
    <t>2025-01-09 17:34:23</t>
  </si>
  <si>
    <t>SD-851-320074-15912-7819</t>
  </si>
  <si>
    <t>SD-057-250109-083945-4484</t>
  </si>
  <si>
    <t>2025-01-09 17:11:18</t>
  </si>
  <si>
    <t>80+金卡-普通区域-奎文区-锦绣樱园-13905366500-1000M-宽带上网投诉-次数0-20250109171019X819411204</t>
  </si>
  <si>
    <t>2025-01-10 18:12:00</t>
  </si>
  <si>
    <t>20250109171019X819411204</t>
  </si>
  <si>
    <t xml:space="preserve">流程受理流水号：20250109170402139053665001128994
客户号码:13905366500
客户姓名:周**
投诉地市:潍坊
来话流水:2025010916551954920836584
宽带账号:13905366500
宽带账号归属地市:潍坊
宽带账号归属区县:奎文区
故障地址:潍坊奎文区梨园街道虞河路鼎正城市花园13号楼4-302
联系电话:13905366500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故障细类:宽带无法上网(专席)
携转原因:
故障时间:2025-01-09 17:04:18
具体故障现象:提示网络无法连接，
客户其他诉求:
</t>
  </si>
  <si>
    <t>2025-01-09 17:28:04</t>
  </si>
  <si>
    <t>SD-851-313204-9858-9004</t>
  </si>
  <si>
    <t>SD-057-250109-403958-5992</t>
  </si>
  <si>
    <t>2025-01-09 19:52:48</t>
  </si>
  <si>
    <t>【调研】-80+白金-普通区域-寒亭区-荔水湾小区-15006657870-1000M-宽带上网投诉-次数0-202501090000615734</t>
  </si>
  <si>
    <t>202501090000615734</t>
  </si>
  <si>
    <t xml:space="preserve">202501090000615734#宽带账号：15006657870；宽带地址：潍坊寒亭区经济开发区民主街荔水湾小区13号楼2-804；客户来电反映宽带网络无法连接，经查询客户侧为质差路由器，请协助上门更换终端并一并处理故障问题，谢谢！联系电话：17852329700；来电流水：2025010919405340720805386。 </t>
  </si>
  <si>
    <t>2025-01-09 19:55:04</t>
  </si>
  <si>
    <t>2025-01-09 19:55:27</t>
  </si>
  <si>
    <t>SD-851-257622-25798-15635</t>
  </si>
  <si>
    <t>SD-057-250109-513476-5326</t>
  </si>
  <si>
    <t>2025-01-09 18:36:01</t>
  </si>
  <si>
    <t>【调研】-80+金卡-普通区域-高密市-兰亭御墅-18765681816-300M-业务受理宽带-次数0-202501090000578497</t>
  </si>
  <si>
    <t>202501090000578497</t>
  </si>
  <si>
    <t>202501090000578497# 宽带账号:18765681816; 联系电话：18765681816，问题类型：此工单为群障修复工单，根据群障全量闭环修复管理要求，为确保客户网络通畅，请装维人员跟进修复网络问题，谢谢！ 
 群障标题：公告。故障描述：潍坊高密市兰亭御墅主缆故障，预估24小时恢复，请帮忙拦截。主叫号码：18765681816.0;该号码仅供参考，请优先联系宽带账号。</t>
  </si>
  <si>
    <t>2025-01-09 18:40:34</t>
  </si>
  <si>
    <t>2025-01-09 18:41:06</t>
  </si>
  <si>
    <t>SD-851-229883-1470-24459</t>
  </si>
  <si>
    <t>SD-057-250109-086439-6333</t>
  </si>
  <si>
    <t>2025-01-09 20:38:10</t>
  </si>
  <si>
    <t>【重投】-80+银卡-普通区域-寿光市-房管局沿街-13356732206-500M-宽带上网投诉-次数0-20250109203720X240439256</t>
  </si>
  <si>
    <t>20250109203720X240439256</t>
  </si>
  <si>
    <t xml:space="preserve">流程受理流水号：20250109203510133567322061165967
客户号码:13356732206
客户姓名:常**
投诉地市:潍坊
来话流水:2025010920340528620857985
宽带账号:13356732206
宽带账号归属地市:潍坊
宽带账号归属区县:寿光市
故障地址:潍坊寿光市圣城街道光明路房管局沿街光明小区11号楼*********
联系电话:13356732206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20:35:18
具体故障现象:光猫亮红灯，已指导捋顺插紧光纤线未恢复，请协助处理，谢谢。
客户其他诉求:
</t>
  </si>
  <si>
    <t>2025-01-09 20:51:57</t>
  </si>
  <si>
    <t>2025-01-09 20:52:14</t>
  </si>
  <si>
    <t>SD-851-272732-22632-15098</t>
  </si>
  <si>
    <t>SD-057-250109-428615-6317</t>
  </si>
  <si>
    <t>2025-01-09 20:36:25</t>
  </si>
  <si>
    <t>普通区域-高密市-今日星城-15965781524-300M-业务受理宽带-次数0-202501090000632839</t>
  </si>
  <si>
    <t>202501090000632839</t>
  </si>
  <si>
    <t>202501090000632839# 宽带账号:15965781524; 联系电话：15965781524，问题类型：此工单为群障修复工单，根据群障全量闭环修复管理要求，为确保客户网络通畅，请装维人员跟进修复网络问题，谢谢！ 
 群障标题：公告。故障描述：潍坊高密市今日星城光缆故障，预估24小时恢复，请帮忙拦截,如有需要请联系片区装维师傅隋昊宸15706307334主叫号码：13515363032.0;该号码仅供参考，请优先联系宽带账号。</t>
  </si>
  <si>
    <t>2025-01-09 20:58:17</t>
  </si>
  <si>
    <t>SD-852-242644-931-22919</t>
  </si>
  <si>
    <t>SD-057-250109-692481-5732</t>
  </si>
  <si>
    <t>2025-01-09 19:24:54</t>
  </si>
  <si>
    <t>80+普通-普通区域-寿光市-南宅科村自然村-13573610652-300M-宽带延伸服务-次数0-202501090000603230</t>
  </si>
  <si>
    <t>202501090000603230</t>
  </si>
  <si>
    <t xml:space="preserve">202501090000603230#【已关注中国移动10086微信公众号】流程受理流水号：20250109192402135736106521156194
客户号码:13573610652
客户姓名:赵**
投诉地市:潍坊
来话流水:2025010919150274020860031
宽带账号:13573610652
宽带账号归属地市:潍坊
宽带账号归属区县:寿光市
故障地址:潍坊寿光市羊口镇南宅科村南宅科村自然村10箱(沿街10号箱王金鑫号外墙）*********
联系电话:15866128522
联系人:先生/女士
工单紧急程度:非常紧急
是否有升级投诉倾向:否
是否重复投诉:否
是否携转意向:否
是否投诉倾向:否
是否智能网关:智能网关
当前是否在线:是
接入方式:FTTH
是否质差终端:无质差信息
光功率:-22.14
故障大类:宽带/电视
故障细类:宽带延伸服务
携转原因:
故障时间:2025-01-09 19:21:36
具体故障现象:机顶盒语音遥控器无法使用，引导操作未恢复，请核实处理谢谢
</t>
  </si>
  <si>
    <t>2025-01-09 19:43:45</t>
  </si>
  <si>
    <t>2025-01-09 19:44:11</t>
  </si>
  <si>
    <t>SD-057-250109-503789-4485</t>
  </si>
  <si>
    <t>2025-01-09 17:12:10</t>
  </si>
  <si>
    <t>【调研】-普通区域-安丘市-银华小区-13805367766-1000M-宽带上网投诉-次数0-202501090000519964</t>
  </si>
  <si>
    <t>2025-01-10 18:13:00</t>
  </si>
  <si>
    <t>202501090000519964</t>
  </si>
  <si>
    <t>202501090000519964#客户来电反映宽带网络慢，线上排障未恢复，要求师傅上门测速，请协助处理，谢谢, 
联系电话：本机，联系人：先生，流水： 2025010917091121120821905</t>
  </si>
  <si>
    <t>2025-01-09 17:26:12</t>
  </si>
  <si>
    <t>2025-01-09 17:26:49</t>
  </si>
  <si>
    <t>SD-851-323047-3875-23866</t>
  </si>
  <si>
    <t>SD-057-250109-960345-3489</t>
  </si>
  <si>
    <t>2025-01-09 15:11:14</t>
  </si>
  <si>
    <t>普通区域-高密市-北关新村自然村-18364613441-500M-宽带上网投诉-次数0-20250109150922X562175179</t>
  </si>
  <si>
    <t>20250109150922X562175179</t>
  </si>
  <si>
    <t xml:space="preserve">【农村网络投诉】流程受理流水号：20250109150857183646134411099470
客户号码:18364613441
客户姓名:袁**
投诉地市:潍坊
来话流水:2025010915034308920864544
宽带账号:18364613441
宽带账号归属地市:潍坊
宽带账号归属区县:高密市
故障地址:潍坊高密市醴泉街道北关新村北关新村自然村高密北关新村王春玲16号箱*********
联系电话:18364613441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故障细类:宽带无法上网
携转原因:
故障时间:2025-01-09 15:09:11
具体故障现象:打不开网页，
客户其他诉求:1
</t>
  </si>
  <si>
    <t>2025-01-09 15:12:58</t>
  </si>
  <si>
    <t>2025-01-09 15:13:17</t>
  </si>
  <si>
    <t>SD-851-335582-11904-9074</t>
  </si>
  <si>
    <t>SD-057-250109-326740-6690</t>
  </si>
  <si>
    <t>2025-01-09 21:50:11</t>
  </si>
  <si>
    <t>80+普通-普通区域-寒亭区-孙家杨孟村自然村-15095111299-200M-宽带上网投诉-次数0-202501090000647091</t>
  </si>
  <si>
    <t>202501090000647091</t>
  </si>
  <si>
    <t>202501090000647091#流程受理流水号：20250109214418150951112991171066
客户号码:15095111299
客户姓名:徐**
投诉地市:潍坊
来话流水:2025010921440312720883486
宽带账号:15095111299
宽带账号归属地市:潍坊
宽带账号归属区县:寒亭区
故障地址:潍坊寒亭区张氏镇孙家杨孟村孙家杨孟村自然村养殖区9号箱*********
联系电话:15095111299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故障细类:宽带无法上网
携转原因:
故障时间:2025-01-09 21:45:08
具体故障现象:提示网络无法连接，
客户其他诉求:
;宽带小区$[孙家杨孟村自然村]$</t>
  </si>
  <si>
    <t>2025-01-10 07:01:50</t>
  </si>
  <si>
    <t>2025-01-10 07:19:08</t>
  </si>
  <si>
    <t>SD-057-250109-790265-6316</t>
  </si>
  <si>
    <t>2025-01-09 20:36:23</t>
  </si>
  <si>
    <t>【调研】-普通区域-奎文区-富华新村-13563698935-300M-业务受理宽带-次数0-202501090000632832 二级督办</t>
  </si>
  <si>
    <t>202501090000632832</t>
  </si>
  <si>
    <t>202501090000632832# 宽带账号:13563698935; 联系电话：13563698935，问题类型：此工单为群障修复工单，根据群障全量闭环修复管理要求，为确保客户网络通畅，请装维人员跟进修复网络问题，谢谢！ 
 群障标题：公告。故障描述：潍坊奎文区富华新村光缆故障，预估24小时恢复，请帮忙拦截,如有需要请联系片区装维师傅乔会斌15706307416主叫号码：13563698935.0;该号码仅供参考，请优先联系宽带账号。</t>
  </si>
  <si>
    <t>2025-01-09 20:47:38</t>
  </si>
  <si>
    <t>2025-01-09 20:49:29</t>
  </si>
  <si>
    <t>2025-01-09 12:23:09</t>
  </si>
  <si>
    <t>80+金卡-普通区域-奎文区-金福苑A区-15065616628-1000M-宽带上网投诉-次数0-20250109122059X459607574 一级督办</t>
  </si>
  <si>
    <t>20250109122059X459607574</t>
  </si>
  <si>
    <t>2025-01-09 12:24:59</t>
  </si>
  <si>
    <t>2025-01-09 12:29:01</t>
  </si>
  <si>
    <t>SD-057-250109-698032-5720</t>
  </si>
  <si>
    <t>2025-01-09 19:23:09</t>
  </si>
  <si>
    <t>80+银卡-普通区域-潍城区-桂花苑小区-13869652957-300M-宽带延伸服务-次数0-202501090000600756</t>
  </si>
  <si>
    <t>202501090000600756</t>
  </si>
  <si>
    <t xml:space="preserve">202501090000600756#流程受理流水号：20250109192157138696529571155893
客户号码:13869652957
客户姓名:武**
投诉地市:潍坊
来话流水:2025010919021140220883719
宽带账号:13869652957
宽带账号归属地市:潍坊
宽带账号归属区县:潍城区
故障地址:潍坊潍城区南关街道青年路桂花苑小区1号楼*********
联系电话:13869652957
联系人:先生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故障时间:2025-01-09 19:22:24
具体故障现象:延长网线，
</t>
  </si>
  <si>
    <t>2025-01-09 19:31:04</t>
  </si>
  <si>
    <t>2025-01-09 19:31:22</t>
  </si>
  <si>
    <t>SD-851-323666-18550-1676</t>
  </si>
  <si>
    <t>SD-057-250109-796235-4528</t>
  </si>
  <si>
    <t>2025-01-09 17:16:36</t>
  </si>
  <si>
    <t>【调研】-普通区域-潍城区-新城花园-13853626832-1000M-业务受理宽带-次数0-202501090000524640</t>
  </si>
  <si>
    <t>202501090000524640</t>
  </si>
  <si>
    <t>202501090000524640# 宽带账号:13853626832; 联系电话：13853626832，问题类型：此工单为群障修复工单，根据群障全量闭环修复管理要求，为确保客户网络通畅，请装维人员跟进修复网络问题，谢谢！ 
 群障标题：公告。故障描述：潍坊潍城区新城花园光缆故障，预估24小时恢复，请帮忙拦截,如有需要请联系片区装维师傅曹会武15706307908主叫号码：13853626832.0;该号码仅供参考，请优先联系宽带账号。</t>
  </si>
  <si>
    <t>2025-01-09 17:29:32</t>
  </si>
  <si>
    <t>2025-01-09 17:29:55</t>
  </si>
  <si>
    <t>SD-851-268477-14011-25259</t>
  </si>
  <si>
    <t>SD-057-250109-620741-5311</t>
  </si>
  <si>
    <t>2025-01-09 18:34:52</t>
  </si>
  <si>
    <t>80+金卡-普通区域-寿光市-跃龙小区-13455630677-1000M-宽带上网投诉-次数0-202501090000578955</t>
  </si>
  <si>
    <t>202501090000578955</t>
  </si>
  <si>
    <t xml:space="preserve">202501090000578955#宽带账号：13455630677；宽带地址：潍坊寿光市台头镇刘家河头村跃龙小区4号楼；客户来电反映宽带上网慢，我处正常排查，客户不配合排障，要求上门，请协助处理，谢谢！联系电话：13455630677；联系人：先生；来电流水：2025010918312866520875790
</t>
  </si>
  <si>
    <t>2025-01-09 18:42:41</t>
  </si>
  <si>
    <t>2025-01-09 18:43:05</t>
  </si>
  <si>
    <t>SD-851-290308-30591-12735</t>
  </si>
  <si>
    <t>普通区域-高密市-振兴街东段聚类-13287679966-100M-宽带上网投诉-次数0-20250109203641X201691857 一级督办</t>
  </si>
  <si>
    <t>20250109203641X201691857</t>
  </si>
  <si>
    <t>2025-01-09 20:42:16</t>
  </si>
  <si>
    <t>2025-01-09 20:42:48</t>
  </si>
  <si>
    <t>2025-01-09 12:22:32</t>
  </si>
  <si>
    <t>80+普通-普通区域-高密市-律家村自然村-13953618581-300M-宽带上网投诉-次数0-202501090000301222 一级督办</t>
  </si>
  <si>
    <t>202501090000301222</t>
  </si>
  <si>
    <t>2025-01-09 12:28:06</t>
  </si>
  <si>
    <t>2025-01-09 12:28:41</t>
  </si>
  <si>
    <t>SD-057-250109-701243-4536</t>
  </si>
  <si>
    <t>2025-01-09 17:17:12</t>
  </si>
  <si>
    <t>80+银卡-普通区域-寿光市-鲍家村自然村-15863618204-300M-宽带上网投诉-次数0-20250109171655X215357548</t>
  </si>
  <si>
    <t>2025-01-10 18:18:00</t>
  </si>
  <si>
    <t>20250109171655X215357548</t>
  </si>
  <si>
    <t xml:space="preserve">【农村网络投诉】流程受理流水号：20250109171319158636182041131351
客户号码:15863618204
客户姓名:鲍**
投诉地市:潍坊
来话流水:2025010917065023620891505
宽带账号:15863618204
宽带账号归属地市:潍坊
宽带账号归属区县:寿光市
故障地址:潍坊寿光市化龙镇鲍家村鲍家村自然村鲍家村33号箱*********
联系电话:15863618204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光功率:-17.95
故障大类:宽带
故障细类:宽带无法上网(专席)
携转原因:
故障时间:2025-01-09 17:16:49
具体故障现象:光猫灯正常但电脑手机无法上网，
客户其他诉求:
</t>
  </si>
  <si>
    <t>2025-01-09 17:19:46</t>
  </si>
  <si>
    <t>2025-01-09 17:20:24</t>
  </si>
  <si>
    <t>SD-851-251870-30715-26613</t>
  </si>
  <si>
    <t>SD-057-250109-069581-6051</t>
  </si>
  <si>
    <t>2025-01-09 19:59:09</t>
  </si>
  <si>
    <t>【调研】-80+普通-普通区域-临朐县-辰鸿嘉园-15288828537-300M-宽带上网投诉-次数0-20250109195633X793843292</t>
  </si>
  <si>
    <t>20250109195633X793843292</t>
  </si>
  <si>
    <t xml:space="preserve">流程受理流水号：20250109195552152888285371160733
客户号码:15288828537
客户姓名:陈**
投诉地市:潍坊
来话流水:2025010919512661820860572
宽带账号:15288828537
宽带账号归属地市:潍坊
宽带账号归属区县:临朐县
故障地址:潍坊临朐县辛寨镇人民政府府前路辰鸿嘉园19号-3-401
联系电话:15288828537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故障细类:网速慢/上网掉线(专席)
携转原因:
故障时间:2025-01-09 19:55:55
具体故障现象:网速慢卡顿，
客户其他诉求:
</t>
  </si>
  <si>
    <t>2025-01-09 20:01:15</t>
  </si>
  <si>
    <t>2025-01-09 20:01:49</t>
  </si>
  <si>
    <t>SD-057-250109-071392-6288</t>
  </si>
  <si>
    <t>2025-01-09 20:32:02</t>
  </si>
  <si>
    <t>【重投】-80+银卡-普通区域-高密市-律家村自然村-15866161333-1000M-宽带上网投诉-次数0-20250109202907X747566408</t>
  </si>
  <si>
    <t>20250109202907X747566408</t>
  </si>
  <si>
    <t xml:space="preserve">【农村网络投诉】流程受理流水号：20250109202652158661613331164925
客户号码:15866161333
客户姓名:王**
投诉地市:潍坊
来话流水:2025010920240153920815016
宽带账号:15866161333
宽带账号归属地市:潍坊
宽带账号归属区县:高密市
故障地址:潍坊高密市密水街道律家村律家村自然村高密律家村66号1号箱*********
联系电话:15866161333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光功率:-25.08
故障大类:宽带/电视
故障细类:网速慢/上网掉线(专席)
携转原因:
故障时间:2025-01-09 20:25:14
具体故障现象:网速慢卡顿，，,位置宽阔，重启未恢复要求马上处理
客户其他诉求:
</t>
  </si>
  <si>
    <t>2025-01-09 20:48:13</t>
  </si>
  <si>
    <t>SD-851-244351-649-24530</t>
  </si>
  <si>
    <t>SD-057-250109-359178-6308</t>
  </si>
  <si>
    <t>2025-01-09 20:35:19</t>
  </si>
  <si>
    <t>【调研】-80+普通-普通区域-高密市-学府庭院-15963617190-300M-魔百和投诉-次数0-20250109203324X401329900</t>
  </si>
  <si>
    <t>20250109203324X401329900</t>
  </si>
  <si>
    <t>流程受理流水号：20250109203159159636171901165599
客户号码:15963617190
客户姓名:杨*
投诉地市:潍坊
来话流水:2025010920251402920820314
宽带账号:15963617190
宽带账号归属地市:潍坊
宽带账号归属区县:高密市
故障地址:潍坊高密市密水街道昌安大道学府庭院学府庭院南楼
联系电话:13793643878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光功率:-15.91
故障大类:宽带/电视
故障细类:移动高清电视故障(专席)
携转原因:
故障时间:2025-01-09 20:32:25
魔百和单播/组播:组播
具体故障现象:电视提示网络类错误，客户表示电视无法观看，请协助处理，谢谢
客户其他诉求:
魔百和单/组播：组播</t>
  </si>
  <si>
    <t>2025-01-09 20:41:38</t>
  </si>
  <si>
    <t>2025-01-09 20:42:11</t>
  </si>
  <si>
    <t>SD-851-298096-34115-26420</t>
  </si>
  <si>
    <t>SD-057-250109-367940-3160</t>
  </si>
  <si>
    <t>2025-01-09 14:27:24</t>
  </si>
  <si>
    <t>普通区域-诸城市-null-17860287252-宽带上网投诉-次数0-202501090000374902</t>
  </si>
  <si>
    <t>2025-01-10 15:28:00</t>
  </si>
  <si>
    <t>202501090000374902</t>
  </si>
  <si>
    <t>202501090000374902#*YWDZ01
服务号码：17860287252，
号码归属地：潍坊奎文 ，
请查原因；
用户品牌：全球通；
是否外呼开通：否；
客户质疑：跨省1000M宽带产品，功能费100元/月，
接触录音流水号：2025010914223590520877036；联系电话：17860287252；
受理明细：536250107526850706，争议业务名称：跨省1000M宽带产品，功能费100元/月，梅**，17860287252，产品变更，2025-01-07 11:54:10,在线公司新一代客服系统平台虚拟工号(0bsacNGKF01)，(SD)；
备注：17860287252客户表示办理的异地宽带，但是现在只有500M，网速达不到，要求更改宽带网速</t>
  </si>
  <si>
    <t>2025-01-09 14:30:16</t>
  </si>
  <si>
    <t>家庭咨询-&gt;网络质量-&gt;家庭宽带-&gt;全局流转-&gt;功能使用-&gt;上行网速慢-&gt;全局流转</t>
  </si>
  <si>
    <t>SD-057-250109-659148-3159</t>
  </si>
  <si>
    <t>2025-01-09 14:27:16</t>
  </si>
  <si>
    <t>普通区域--null--宽带上网投诉-次数1-202501070000587176</t>
  </si>
  <si>
    <t>2025-01-10 14:28:00</t>
  </si>
  <si>
    <t>SD-057-250109-935768-4534</t>
  </si>
  <si>
    <t>2025-01-09 17:17:04</t>
  </si>
  <si>
    <t>【调研】-80+银卡-(目标)普通区域-高密市-博园世家-13645360093-300M-魔百和投诉-次数0-20250109171624X184453963</t>
  </si>
  <si>
    <t>20250109171624X184453963</t>
  </si>
  <si>
    <t>流程受理流水号：20250109171526136453600931131894
客户号码:13645360093
客户姓名:吴**
投诉地市:潍坊
来话流水:2025010917125601920869951
宽带账号:13645360093
宽带账号归属地市:潍坊
宽带账号归属区县:高密市
故障地址:潍坊高密市咸家管委会咸家中心街博园世家10号楼*********
联系电话:13645360093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故障细类:移动高清电视故障(专席)
携转原因:
故障时间:2025-01-09 17:15:38
魔百和单播/组播:单播
具体故障现象:电视机提示无信号，拔插高清线切换信号源未恢复请协助谢谢
客户其他诉求:
魔百和单/组播：单播</t>
  </si>
  <si>
    <t>2025-01-09 17:32:51</t>
  </si>
  <si>
    <t>2025-01-09 17:34:11</t>
  </si>
  <si>
    <t>SD-057-250109-385412-3520</t>
  </si>
  <si>
    <t>2025-01-09 15:15:50</t>
  </si>
  <si>
    <t>普通区域-潍城区-瑞景嘉苑-13953679603-100M-业务受理宽带-次数0-202501090000418075</t>
  </si>
  <si>
    <t>2025-01-10 15:16:00</t>
  </si>
  <si>
    <t>202501090000418075</t>
  </si>
  <si>
    <t>202501090000418075# 宽带账号:13953679603; 联系电话：13953679603，问题类型：此工单为群障修复工单，根据群障全量闭环修复管理要求，为确保客户网络通畅，请装维人员跟进修复网络问题，谢谢！ 
 群障标题：公告。故障描述：潍坊潍城区瑞景嘉苑光缆故障，预估24小时恢复，请帮忙拦截,如有需要请联系片区装维师傅邹杰15706307873主叫号码：13953679603.0;该号码仅供参考，请优先联系宽带账号。</t>
  </si>
  <si>
    <t>2025-01-09 15:20:17</t>
  </si>
  <si>
    <t>2025-01-09 15:20:51</t>
  </si>
  <si>
    <t>SD-851-253387-27642-17560</t>
  </si>
  <si>
    <t>SD-057-250109-410639-5692</t>
  </si>
  <si>
    <t>2025-01-09 19:20:02</t>
  </si>
  <si>
    <t>【调研】-80+银卡-普通区域-安丘市-姜家尧安置楼-13405365166-200M-宽带上网投诉-次数0-202501090000598712</t>
  </si>
  <si>
    <t>202501090000598712</t>
  </si>
  <si>
    <t xml:space="preserve">202501090000598712#宽带账号：13405365166；宽带地址：潍坊安丘市刘家尧镇姜家尧村姜家尧村自然村姜家尧村2号箱姜传财；客户来电反映电视无法观看，客户不在现场，无法配合线上指导/客户不配合排障，要求上门，请协助处理，谢谢！联系电话：13276364413；联系人：姜*；来电流水：2025010919162930320868625。 </t>
  </si>
  <si>
    <t>2025-01-09 19:24:30</t>
  </si>
  <si>
    <t>2025-01-09 19:24:47</t>
  </si>
  <si>
    <t>SD-057-250109-063175-91</t>
  </si>
  <si>
    <t>2025-01-09 08:23:27</t>
  </si>
  <si>
    <t>普通区域-高密市-高密文苑小区-13953656606-300M-宽带上网投诉-次数0-202501090000094674</t>
  </si>
  <si>
    <t>202501090000094674</t>
  </si>
  <si>
    <t xml:space="preserve">202501090000094674#流程受理流水号：20250109082257139536566061000742
客户号码:13953656606
客户姓名:辛**
投诉地市:潍坊
来话流水:2025010908213619620828978
宽带账号:13953656606
宽带账号归属地市:潍坊
宽带账号归属区县:高密市
故障地址:潍坊高密市密水街道康成大街文苑小区1号楼*********
联系电话:13953656606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
故障大类:宽带/电视
故障细类:宽带网速慢/卡顿
携转原因:
故障时间:2025-01-09 08:23:07
具体故障现象:光猫亮红灯，
客户其他诉求:客户侧为质差终端，要求上门更换终端并一并处理故障问题。
</t>
  </si>
  <si>
    <t>2025-01-09 08:27:30</t>
  </si>
  <si>
    <t>2025-01-09 08:29:31</t>
  </si>
  <si>
    <t>SD-057-250109-438195-4550</t>
  </si>
  <si>
    <t>2025-01-09 17:19:10</t>
  </si>
  <si>
    <t>80+普通-普通区域-临朐县-小陡沟安置楼-13963669179-300M-宽带上网投诉-次数0-202501090000527332</t>
  </si>
  <si>
    <t>2025-01-10 18:20:00</t>
  </si>
  <si>
    <t>202501090000527332</t>
  </si>
  <si>
    <t>202501090000527332#流程受理流水号：20250109171700139636691791132292
客户号码:13963669179
客户姓名:王**
投诉地市:潍坊
来话流水:2025010917163018320816548
宽带账号:13963669179
宽带账号归属地市:潍坊
宽带账号归属区县:临朐县
故障地址:潍坊临朐县城关街道秦池路小陡沟安置楼1号楼*********
联系电话:18366363850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17:18:37
具体故障现象:光猫亮红灯，
客户其他诉求:
;宽带小区$[小陡沟安置楼]$</t>
  </si>
  <si>
    <t>2025-01-09 17:21:29</t>
  </si>
  <si>
    <t>2025-01-09 17:22:12</t>
  </si>
  <si>
    <t>SD-057-250109-865324-4514</t>
  </si>
  <si>
    <t>2025-01-09 17:16:09</t>
  </si>
  <si>
    <t>80+普通-普通区域-奎文区-金河园-15269647368-300M-宽带上网投诉-次数0-202501090000518328</t>
  </si>
  <si>
    <t>2025-01-10 18:17:00</t>
  </si>
  <si>
    <t>202501090000518328</t>
  </si>
  <si>
    <t xml:space="preserve">202501090000518328#宽带账号：15269647368，宽带地址：潍坊奎文区广文街道文化路金河园1号楼；客户来电反映移动高清无法观看，客户无法配合线上指导要求师傅上门，请协助处理，谢谢！联系电话：13791633040；联系人：先生；来电流水：2025010917120361320858744。 
</t>
  </si>
  <si>
    <t>2025-01-09 17:21:02</t>
  </si>
  <si>
    <t>2025-01-09 17:21:43</t>
  </si>
  <si>
    <t>SD-057-250109-324671-6294</t>
  </si>
  <si>
    <t>2025-01-09 20:33:09</t>
  </si>
  <si>
    <t>【调研】-80+金卡-普通区域-寒亭区-三建公司家属院小区-18706699399-1000M-宽带上网投诉-次数0-202501090000632379</t>
  </si>
  <si>
    <t>202501090000632379</t>
  </si>
  <si>
    <t xml:space="preserve">202501090000632379#【已关注中国移动10086微信公众号】流程受理流水号：20250109203233187066993991165670
客户号码:18706699399
客户姓名:王**
投诉地市:潍坊
来话流水:2025010920321470120850222
宽带账号:18706699399
宽带账号归属地市:潍坊
宽带账号归属区县:寒亭区
故障地址:潍坊寒亭区寒亭街道益新街三建公司家属院小区5号楼*********
联系电话:18706699399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故障时间:2025-01-09 20:32:52
具体故障现象:提示网络无法连接，
客户其他诉求:客户侧为质差终端，要求上门更换终端并一并处理故障问题。
</t>
  </si>
  <si>
    <t>2025-01-09 20:38:15</t>
  </si>
  <si>
    <t>2025-01-09 20:38:36</t>
  </si>
  <si>
    <t>SD-851-227716-10834-18950</t>
  </si>
  <si>
    <t>SD-057-250109-702819-3175</t>
  </si>
  <si>
    <t>2025-01-09 14:29:07</t>
  </si>
  <si>
    <t>80+金卡-普通区域-潍城区-东夏庄片区-15163613621-1000M-魔百和投诉-次数0-202501090000379579</t>
  </si>
  <si>
    <t>202501090000379579</t>
  </si>
  <si>
    <t>202501090000379579#【已关注中国移动10086微信公众号】流程受理流水号：20250109142701151636136211088974
客户号码:15163613621
客户姓名:高**
投诉地市:潍坊
来话流水:2025010914223567820876989
宽带账号:15163613621
宽带账号归属地市:潍坊
宽带账号归属区县:潍城区
故障地址:潍坊潍城区北关街道向阳路东夏庄片区东夏庄22#村中路南北街北属第13排房子*********
联系电话:15163613621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故障细类:移动高清电视故障(专席)
携转原因:
故障时间:2025-01-09 14:14:55
魔百和单播/组播:组播
具体故障现象:网络无法连接，客户不会操作，无法进行线上指导，请协助，谢谢
客户其他诉求:
魔百和单/组播：组播;宽带小区$[东夏庄片区]$</t>
  </si>
  <si>
    <t>2025-01-09 14:35:37</t>
  </si>
  <si>
    <t>谭文平</t>
  </si>
  <si>
    <t>15269617774</t>
  </si>
  <si>
    <t>dw3_jk_tanwenpingwc</t>
  </si>
  <si>
    <t>2025-01-09 14:36:24</t>
  </si>
  <si>
    <t>SD-851-235688-2522-213</t>
  </si>
  <si>
    <t>SD-057-250109-170429-5697</t>
  </si>
  <si>
    <t>2025-01-09 19:20:12</t>
  </si>
  <si>
    <t>普通区域-寿光市-北洛北外环沿街-18263607367-200M-宽带延伸服务-次数0-202501090000602114</t>
  </si>
  <si>
    <t>202501090000602114</t>
  </si>
  <si>
    <t xml:space="preserve">202501090000602114#【已关注中国移动10086微信公众号】流程受理流水号：20250109191812182636073671155306
客户号码:18263607367
客户姓名:武**
投诉地市:潍坊
来话流水:2025010919172310820873749
宽带账号:18263607367
宽带账号归属地市:潍坊
宽带账号归属区县:寿光市
故障地址:潍坊寿光市北洛镇特钢路北洛北外环沿街1号箱*********
联系电话:18263607367
联系人:先生/女士
工单紧急程度:一般
是否有升级投诉倾向:否
是否重复投诉:否
是否携转意向:否
是否投诉倾向:否
是否智能网关:智能网关
当前是否在线:是
接入方式:FTTH
是否质差终端:是
光功率:-16.38
故障大类:宽带/电视
故障细类:宽带延伸服务
携转原因:
故障时间:2025-01-09 19:19:50
具体故障现象:重新布置网线，
</t>
  </si>
  <si>
    <t>2025-01-09 19:22:21</t>
  </si>
  <si>
    <t>2025-01-09 19:22:55</t>
  </si>
  <si>
    <t>SD-851-316056-3532-5325</t>
  </si>
  <si>
    <t>SD-057-250109-502741-5995</t>
  </si>
  <si>
    <t>2025-01-09 19:53:02</t>
  </si>
  <si>
    <t>80+白金-普通区域-奎文区-【潍柴】华丰小区-15864595666-200M-宽带上网投诉-次数0-20250109195015X415826332</t>
  </si>
  <si>
    <t>20250109195015X415826332</t>
  </si>
  <si>
    <t xml:space="preserve">流程受理流水号：20250109194916158645956661159805
客户号码:15864595666
客户姓名:马**
投诉地市:潍坊
来话流水:2025010919485836120848142
宽带账号:15864595666
宽带账号归属地市:潍坊
宽带账号归属区县:奎文区
故障地址:潍坊奎文区北苑街道北宫街【潍柴】华丰小区（代理商独家，办理联系电话17853601088）23#楼*********
联系电话:15864595666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19:50:01
具体故障现象:光猫亮红灯，
客户其他诉求:
</t>
  </si>
  <si>
    <t>2025-01-09 19:54:57</t>
  </si>
  <si>
    <t>2025-01-09 19:55:43</t>
  </si>
  <si>
    <t>SD-057-250109-386251-6015</t>
  </si>
  <si>
    <t>2025-01-09 19:56:02</t>
  </si>
  <si>
    <t>【调研】-普通区域-高密市-许家庄自然村-13953645063-300M-宽带上网投诉-次数0-20250109195403X643783943</t>
  </si>
  <si>
    <t>20250109195403X643783943</t>
  </si>
  <si>
    <t xml:space="preserve">【农村网络投诉】流程受理流水号：20250109195307139536450631160336
客户号码:13953645063
客户姓名:王**
投诉地市:潍坊
来话流水:2025010919483611020846247
宽带账号:13953645063
宽带账号归属地市:潍坊
宽带账号归属区县:高密市
故障地址:潍坊高密市朝阳街道许家庄许家庄自然村高密许家庄王宝军屋山27号*********
联系电话:13953645063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故障细类:宽带无法上网(专席)
携转原因:
故障时间:2025-01-09 19:59:15
具体故障现象:光猫灯正常但电脑手机无法上网，
客户其他诉求:
</t>
  </si>
  <si>
    <t>2025-01-09 19:58:47</t>
  </si>
  <si>
    <t>2025-01-09 19:59:10</t>
  </si>
  <si>
    <t>SD-057-250109-762809-6036</t>
  </si>
  <si>
    <t>2025-01-09 19:56:33</t>
  </si>
  <si>
    <t>【调研】-80+银卡-普通区域-潍城区-名都百盛园-15949765853-100M-业务受理宽带-次数0-202501090000616860</t>
  </si>
  <si>
    <t>202501090000616860</t>
  </si>
  <si>
    <t>202501090000616860#【已关注中国移动10086微信公众号】 宽带账号:15949765853; 联系电话：15949765853，问题类型：此工单为群障修复工单，根据群障全量闭环修复管理要求，为确保客户网络通畅，请装维人员跟进修复网络问题，谢谢！ 
 群障标题：公告。故障描述：潍坊潍城区名都百盛园光缆故障，预估24小时恢复，请帮忙拦截,如有需要请联系片区装维师傅王晓虎15706307870主叫号码：15949765853.0;该号码仅供参考，请优先联系宽带账号。</t>
  </si>
  <si>
    <t>2025-01-09 19:57:51</t>
  </si>
  <si>
    <t>2025-01-09 19:58:17</t>
  </si>
  <si>
    <t>SD-057-250109-894071-5328</t>
  </si>
  <si>
    <t>2025-01-09 18:36:05</t>
  </si>
  <si>
    <t>【调研】-普通区域-奎文区-丁家道口小区-13791880007-200M-业务受理宽带-次数0-202501090000578779</t>
  </si>
  <si>
    <t>202501090000578779</t>
  </si>
  <si>
    <t>202501090000578779# 宽带账号:13791880007; 联系电话：13791880007，问题类型：此工单为群障修复工单，根据群障全量闭环修复管理要求，为确保客户网络通畅，请装维人员跟进修复网络问题，谢谢！ 
 群障标题：公告。故障描述：潍坊奎文区丁家道口小区光缆故障，预估24小时恢复，请帮忙拦截,如有需要请联系片区装维师傅朱文杰15706366520主叫号码：13791880007.0;该号码仅供参考，请优先联系宽带账号。</t>
  </si>
  <si>
    <t>2025-01-09 18:39:47</t>
  </si>
  <si>
    <t>SD-851-310051-10373-11369</t>
  </si>
  <si>
    <t>SD-057-250109-429735-2227</t>
  </si>
  <si>
    <t>2025-01-09 12:27:15</t>
  </si>
  <si>
    <t>普通区域-青州市-郝家庄村自然村-15098186119-300M-宽带延伸服务-次数0-202501090000304651</t>
  </si>
  <si>
    <t>202501090000304651</t>
  </si>
  <si>
    <t xml:space="preserve">202501090000304651#流程受理流水号：20250109122247150981861191064934
客户号码:15098186119
客户姓名:郝**
投诉地市:潍坊
来话流水:2025010912163973120828494
宽带账号:15098186119
宽带账号归属地市:潍坊
宽带账号归属区县:青州市
故障地址:潍坊青州市黄楼街道郝家庄村郝家庄村自然村扩容5号箱#郝玉忠#*********
联系电话:15098186119
联系人:先生/女士
工单紧急程度:一般
是否有升级投诉倾向:否
是否重复投诉:否
是否携转意向:否
是否投诉倾向:否
是否智能网关:智能网关
当前是否在线:是
接入方式:FTTH
是否质差终端:无质差信息
光功率:-16.23
故障大类:宽带/电视
故障细类:宽带延伸服务
携转原因:
故障时间:2025-01-09 12:22:26
具体故障现象:调测路由器，
</t>
  </si>
  <si>
    <t>2025-01-09 12:35:23</t>
  </si>
  <si>
    <t>2025-01-09 12:36:42</t>
  </si>
  <si>
    <t>SD-057-250109-590763-2219</t>
  </si>
  <si>
    <t>2025-01-09 12:26:55</t>
  </si>
  <si>
    <t>80+普通-普通区域-寿光市-兆祥小区-13406699255-1000M-业务受理宽带-次数0-202501090000302098</t>
  </si>
  <si>
    <t>202501090000302098</t>
  </si>
  <si>
    <t>202501090000302098# 宽带账号:13406699255; 联系电话：13406699255，问题类型：此工单为群障修复工单，根据群障全量闭环修复管理要求，为确保客户网络通畅，请装维人员跟进修复网络问题，谢谢！ 
 群障标题：公告。故障描述：潍坊寿光市兆祥小区光缆故障，预估24小时恢复，请帮忙拦截,如有需要请联系片区装维师傅董鑫涛15706307743主叫号码：13963634470.0;该号码仅供参考，请优先联系宽带账号。</t>
  </si>
  <si>
    <t>2025-01-09 12:42:36</t>
  </si>
  <si>
    <t>SD-851-284207-10545-21206</t>
  </si>
  <si>
    <t>SD-057-250109-840217-2203</t>
  </si>
  <si>
    <t>2025-01-09 12:25:40</t>
  </si>
  <si>
    <t>80+普通-普通区域-青州市-西店安置区-18366349725-200M-宽带上网投诉-次数0-202501090000304027</t>
  </si>
  <si>
    <t>202501090000304027</t>
  </si>
  <si>
    <t xml:space="preserve">202501090000304027#流程受理流水号：20250109122508183663497251065367
客户号码:18366349725
客户姓名:刘**
投诉地市:潍坊
来话流水:2025010912245178520801338
宽带账号:18366349725
宽带账号归属地市:潍坊
宽带账号归属区县:青州市
故障地址:潍坊青州市益都街道尧王山路西店安置区20号楼*********
联系电话:18366349725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故障时间:2025-01-09 12:25:19
魔百和单播/组播:组播
具体故障现象:电视直播或点播无法观看，
客户其他诉求:客户侧为质差终端，要求上门更换终端并一并处理故障问题。
</t>
  </si>
  <si>
    <t>2025-01-09 12:28:02</t>
  </si>
  <si>
    <t>2025-01-09 12:28:30</t>
  </si>
  <si>
    <t>SD-057-250109-267045-3167</t>
  </si>
  <si>
    <t>2025-01-09 14:28:40</t>
  </si>
  <si>
    <t>普通区域-诸城市-华强小区-15376696117-1000M-宽带上网投诉-次数0-202501090000377413</t>
  </si>
  <si>
    <t>202501090000377413</t>
  </si>
  <si>
    <t>202501090000377413#徐**15376696117  
号码归属地潍坊诸城 － 诸城市云尚通讯服务部
客户来电反映
潍坊诸城市龙都街道纺织街华强小区
宽带无法上网，电视无法观看，监控无法观看。自己不会操作，请协助处理，谢谢联系电话15376696117  
2025010914254658920820028</t>
  </si>
  <si>
    <t>2025-01-09 14:42:42</t>
  </si>
  <si>
    <t>2025-01-09 14:43:00</t>
  </si>
  <si>
    <t>SD-851-284449-8843-29228</t>
  </si>
  <si>
    <t>SD-057-250109-043619-5745</t>
  </si>
  <si>
    <t>2025-01-09 19:26:09</t>
  </si>
  <si>
    <t>普通区域-寿光市-海德公馆A区-15908004028-300M-业务受理宽带-次数0-202501090000603852</t>
  </si>
  <si>
    <t>202501090000603852</t>
  </si>
  <si>
    <t>202501090000603852#【已关注中国移动10086微信公众号】 宽带账号:15908004028; 联系电话：15908004028，问题类型：此工单为群障修复工单，根据群障全量闭环修复管理要求，为确保客户网络通畅，请装维人员跟进修复网络问题，谢谢！ 
 群障标题：公告。故障描述：海德公馆A区主叫号码：15908004028.0;该号码仅供参考，请优先联系宽带账号。</t>
  </si>
  <si>
    <t>2025-01-09 19:29:13</t>
  </si>
  <si>
    <t>2025-01-09 19:29:40</t>
  </si>
  <si>
    <t>SD-057-250109-732504-6344</t>
  </si>
  <si>
    <t>2025-01-09 20:39:54</t>
  </si>
  <si>
    <t>80+金卡-普通区域-潍城区-大崖头自然村-15216461333-500M-魔百和投诉-次数0-202501090000633726</t>
  </si>
  <si>
    <t>202501090000633726</t>
  </si>
  <si>
    <t>202501090000633726#【已关注中国移动10086微信公众号】流程受理流水号：20250109203722152164613331166204
客户号码:15216461333
客户姓名:王**
投诉地市:潍坊
来话流水:2025010920291949420838046
宽带账号:15216461333
宽带账号归属地市:潍坊
宽带账号归属区县:潍城区
故障地址:潍坊潍城区军埠口综合项目区大崖头大崖头自然村K48号箱在村东第二列房子自北向南数第六排房子东墙*********
联系电话:15098630935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故障细类:移动高清电视故障(专席)
携转原因:
故障时间:2025-01-09 20:37:54
魔百和单播/组播:单播
具体故障现象:电视直播或点播无法观看，客户来电反映电视机无法观看，我处正常排查未恢复，请协助处理谢谢
客户其他诉求:
魔百和单/组播：单播;宽带小区$[大崖头自然村]$</t>
  </si>
  <si>
    <t>2025-01-09 20:51:40</t>
  </si>
  <si>
    <t>SD-851-266843-14761-10599</t>
  </si>
  <si>
    <t>SD-057-250109-096482-2217</t>
  </si>
  <si>
    <t>2025-01-09 12:26:50</t>
  </si>
  <si>
    <t>【调研】-普通区域-安丘市-韩吉村自然村-15864302444-1000M-业务受理宽带-次数0-202501090000303334</t>
  </si>
  <si>
    <t>202501090000303334</t>
  </si>
  <si>
    <t>202501090000303334#【已关注中国移动10086微信公众号】 宽带账号:15864302444; 联系电话：15864302444，问题类型：此工单为群障修复工单，根据群障全量闭环修复管理要求，为确保客户网络通畅，请装维人员跟进修复网络问题，谢谢！ 
 群障标题：公告。故障描述：潍坊安丘市韩吉村自然村光缆故障，预估24小时恢复，请帮忙拦截,如有需要请联系片区装维师傅王永琳15706307091主叫号码：15864302444.0;该号码仅供参考，请优先联系宽带账号。</t>
  </si>
  <si>
    <t>2025-01-09 12:31:53</t>
  </si>
  <si>
    <t>2025-01-09 12:32:32</t>
  </si>
  <si>
    <t>SD-057-250109-794803-4490</t>
  </si>
  <si>
    <t>2025-01-09 17:13:43</t>
  </si>
  <si>
    <t>80+金卡-(目标)普通区域-潍城区-辛庄村自然村-13626460081-1000M-宽带延伸服务-次数0-202501090000520240</t>
  </si>
  <si>
    <t>2025-01-10 17:14:00</t>
  </si>
  <si>
    <t>202501090000520240</t>
  </si>
  <si>
    <t xml:space="preserve">202501090000520240#流程受理流水号：20250109171226136264600811131125
客户号码:13626460081
客户姓名:刘**
投诉地市:潍坊
来话流水:2025010917103941420840794
宽带账号:13626460081
宽带账号归属地市:潍坊
宽带账号归属区县:潍城区
故障地址:潍坊潍城区军埠口综合项目区辛庄村辛庄村自然村辛庄4号箱代办点东450米王喜国房子东山*********
联系电话:13626460081
联系人:先生/女士
工单紧急程度:一般
是否有升级投诉倾向:否
是否重复投诉:否
是否携转意向:否
是否投诉倾向:否
是否智能网关:智能网关
当前是否在线:是
接入方式:FTTH
是否质差终端:无质差信息
光功率:-21.02
故障大类:宽带/电视
故障细类:宽带延伸服务
携转原因:
故障时间:2025-01-09 17:13:01
具体故障现象:调测路由器，
</t>
  </si>
  <si>
    <t>2025-01-09 17:28:34</t>
  </si>
  <si>
    <t>2025-01-09 17:28:59</t>
  </si>
  <si>
    <t>SD-851-325236-3434-13517</t>
  </si>
  <si>
    <t>SD-057-250109-516409-3511</t>
  </si>
  <si>
    <t>2025-01-09 15:14:19</t>
  </si>
  <si>
    <t>80+普通-普通区域-奎文区-泰华领域三期-15762509873-300M-宽带上网投诉-次数0-202501090000415216</t>
  </si>
  <si>
    <t>202501090000415216</t>
  </si>
  <si>
    <t>202501090000415216#宽带账号：15762509873；宽带地址：潍坊奎文区广文街道胜利街泰华领域三期泰华领域西南区；客户来电反映宽带网速慢卡顿，客户不配合排障，要求师傅上门，请协助处理，谢谢！联系电话：15762509873；联系人：女士；来电流水：2025010915071367720816445</t>
  </si>
  <si>
    <t>2025-01-09 15:17:19</t>
  </si>
  <si>
    <t>2025-01-09 15:18:32</t>
  </si>
  <si>
    <t>SD-851-283944-709-12649</t>
  </si>
  <si>
    <t>2025-01-09 18:35:06</t>
  </si>
  <si>
    <t>【调研】-80+银卡-普通区域-滨海-职工家园-13666361207-200M-宽带上网投诉-次数0-20250109183225X745750328 一级督办</t>
  </si>
  <si>
    <t>20250109183225X745750328</t>
  </si>
  <si>
    <t>2025-01-09 18:42:46</t>
  </si>
  <si>
    <t>2025-01-09 18:43:02</t>
  </si>
  <si>
    <t>SD-852-311695-248-27525</t>
  </si>
  <si>
    <t>SD-057-250109-103549-6329</t>
  </si>
  <si>
    <t>2025-01-09 20:38:01</t>
  </si>
  <si>
    <t>普通区域-青州市-杨家窝-15908002635-200M-宽带上网投诉-次数0-20250109203609X169108587</t>
  </si>
  <si>
    <t>20250109203609X169108587</t>
  </si>
  <si>
    <t xml:space="preserve">【农村网络投诉】流程受理流水号：20250109203503159080026351165956
客户号码:15908002635
客户姓名:宋**
投诉地市:潍坊
来话流水:2025010920340867520858182
宽带账号:15908002635
宽带账号归属地市:潍坊
宽带账号归属区县:青州市
故障地址:潍坊青州市王坟镇杨家窝村杨家窝扩容4号箱（陈富田南拐弯电线杆）*********
联系电话:17615852146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光功率:-15.62
故障大类:宽带/电视
故障细类:宽带无法上网
携转原因:
故障时间:2025-01-09 20:34:55
具体故障现象:打不开网页，
客户其他诉求:
</t>
  </si>
  <si>
    <t>2025-01-09 20:41:06</t>
  </si>
  <si>
    <t>2025-01-09 20:42:28</t>
  </si>
  <si>
    <t>SD-057-250109-769842-5359</t>
  </si>
  <si>
    <t>2025-01-09 18:38:16</t>
  </si>
  <si>
    <t>80+银卡-普通区域-寿光市-中阳文圣苑-18765125257-200M-魔百和投诉-次数0-20250109183723X431006310</t>
  </si>
  <si>
    <t>20250109183723X431006310</t>
  </si>
  <si>
    <t>流程受理流水号：20250109183103187651252571147892
客户号码:18765125257
客户姓名:王**
投诉地市:潍坊
来话流水:2025010918305428220871312
宽带账号:18765125257
宽带账号归属地市:潍坊
宽带账号归属区县:寿光市
故障地址:潍坊寿光市圣城街道健康街中阳文圣苑5号楼*********
联系电话:18765125257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故障细类:移动高清电视故障(专席)
携转原因:
故障时间:2025-01-09 18:35:23
魔百和单播/组播:单播
具体故障现象:电视机提示无信号，
客户其他诉求:客户来电反映家里电视无法观看了，显示无信号，线上排障不认可，请协助处理，谢谢
魔百和单/组播：单播</t>
  </si>
  <si>
    <t>2025-01-09 18:40:38</t>
  </si>
  <si>
    <t>2025-01-09 18:41:15</t>
  </si>
  <si>
    <t>SD-057-250109-293580-5334</t>
  </si>
  <si>
    <t>2025-01-09 18:36:25</t>
  </si>
  <si>
    <t>普通区域-寿光市-曹家村-13963605354-200M-业务受理宽带-次数0-202501090000578290</t>
  </si>
  <si>
    <t>202501090000578290</t>
  </si>
  <si>
    <t>202501090000578290# 宽带账号:13963605354; 联系电话：13963605354，问题类型：此工单为群障修复工单，根据群障全量闭环修复管理要求，为确保客户网络通畅，请装维人员跟进修复网络问题，谢谢！ 
 群障标题：公告。故障描述：潍坊寿光市曹家村光缆故障，预估24小时恢复，请帮忙拦截,如有需要请联系片区装维师傅张明哲15266615922主叫号码：13963605354.0;该号码仅供参考，请优先联系宽带账号。</t>
  </si>
  <si>
    <t>2025-01-09 18:41:12</t>
  </si>
  <si>
    <t>2025-01-09 18:41:35</t>
  </si>
  <si>
    <t>SD-057-250109-584603-5317</t>
  </si>
  <si>
    <t>2025-01-09 18:35:22</t>
  </si>
  <si>
    <t>普通区域-寿光市-东城全福元商圈-15753621314-200M-宽带上网投诉-次数0-20250109183438X878551836</t>
  </si>
  <si>
    <t>20250109183438X878551836</t>
  </si>
  <si>
    <t xml:space="preserve">流程受理流水号：20250109183353157536213141148414
客户号码:15753621314
客户姓名:李**
投诉地市:潍坊
来话流水:2025010918293202420861043
宽带账号:15753621314
宽带账号归属地市:潍坊
宽带账号归属区县:寿光市
故障地址:潍坊寿光市圣城街道圣城街东城全福元商圈全福元商圈2#箱*********
联系电话:15965088777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18:34:08
具体故障现象:提示网络无法连接，
客户其他诉求:请协助处理，谢谢
</t>
  </si>
  <si>
    <t>2025-01-09 18:39:34</t>
  </si>
  <si>
    <t>2025-01-09 18:41:39</t>
  </si>
  <si>
    <t>SD-057-250109-839465-5767</t>
  </si>
  <si>
    <t>2025-01-09 19:27:04</t>
  </si>
  <si>
    <t>【调研】-80+银卡-(目标)普通区域-青州市-海岱苑-15805362798-1000M-业务受理宽带-次数0-202501090000604743</t>
  </si>
  <si>
    <t>202501090000604743</t>
  </si>
  <si>
    <t>202501090000604743#【已关注中国移动10086微信公众号】 宽带账号:15805362798; 联系电话：15805362798，问题类型：此工单为群障修复工单，根据群障全量闭环修复管理要求，为确保客户网络通畅，请装维人员跟进修复网络问题，谢谢！ 
 群障标题：公告。故障描述：海岱苑主叫号码：100860536.0;该号码仅供参考，请优先联系宽带账号。</t>
  </si>
  <si>
    <t>2025-01-09 19:30:52</t>
  </si>
  <si>
    <t>2025-01-09 19:42:38</t>
  </si>
  <si>
    <t>SD-851-232353-5848-26008</t>
  </si>
  <si>
    <t>SD-057-250109-236081-5982</t>
  </si>
  <si>
    <t>2025-01-09 19:50:15</t>
  </si>
  <si>
    <t>普通区域-诸城市-尚沟河村自然村-15854457611-200M-魔百和投诉-次数0-20250109194935X375653431</t>
  </si>
  <si>
    <t>20250109194935X375653431</t>
  </si>
  <si>
    <t>【农村网络投诉】流程受理流水号：20250109194013158544576111158519
客户号码:15854457611
客户姓名:刘**
投诉地市:潍坊
来话流水:2025010919380724520890469
宽带账号:15854457611
宽带账号归属地市:潍坊
宽带账号归属区县:诸城市
故障地址:潍坊诸城市舜王街道尚沟河村尚沟河村自然村尚沟河村3号箱*********
联系电话:18706508589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光功率:-16.96
故障大类:电视
故障细类:移动高清电视故障(专席)
携转原因:
故障时间:2025-01-09 19:52:23
魔百和单播/组播:单播
具体故障现象:电视直播或点播无法观看，
客户其他诉求:
魔百和单/组播：单播</t>
  </si>
  <si>
    <t>2025-01-09 20:01:53</t>
  </si>
  <si>
    <t>2025-01-09 20:02:24</t>
  </si>
  <si>
    <t>SD-851-330128-34597-14669</t>
  </si>
  <si>
    <t>2025-01-09 18:35:18</t>
  </si>
  <si>
    <t>80+银卡-普通区域-寿光市-丰一-13573644545-300M-宽带上网投诉-次数0-20250109183331X811281197 一级督办</t>
  </si>
  <si>
    <t>20250109183331X811281197</t>
  </si>
  <si>
    <t>2025-01-09 18:39:41</t>
  </si>
  <si>
    <t>2025-01-09 18:40:05</t>
  </si>
  <si>
    <t>SD-057-250109-631089-5355</t>
  </si>
  <si>
    <t>2025-01-09 18:38:05</t>
  </si>
  <si>
    <t>80+银卡-普通区域-诸城市-龙都小水泊-15698253668-200M-魔百和投诉-次数0-20250109183547X947098404</t>
  </si>
  <si>
    <t>20250109183547X947098404</t>
  </si>
  <si>
    <t>【农村网络投诉】流程受理流水号：20250109182748156982536681147300
客户号码:15698253668
客户姓名:金**
投诉地市:潍坊
来话流水:2025010918273630220846259
宽带账号:15698253668
宽带账号归属地市:潍坊
宽带账号归属区县:诸城市
故障地址:潍坊诸城市龙都街道小水泊村
联系电话:15698253668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故障细类:移动高清电视故障(专席)
携转原因:
故障时间:2025-01-09 18:34:33
魔百和单播/组播:组播
具体故障现象:无网络连接
客户其他诉求:请审核谢谢
魔百和单/组播：组播</t>
  </si>
  <si>
    <t>2025-01-09 18:39:37</t>
  </si>
  <si>
    <t>2025-01-09 18:40:02</t>
  </si>
  <si>
    <t>SD-851-251693-13281-14337</t>
  </si>
  <si>
    <t>2025-01-09 18:36:12</t>
  </si>
  <si>
    <t>80+银卡-普通区域-潍城区-金都庄园-15069651992-1000M-业务受理宽带-次数0-202501090000580170 一级督办</t>
  </si>
  <si>
    <t>202501090000580170</t>
  </si>
  <si>
    <t>2025-01-09 18:48:24</t>
  </si>
  <si>
    <t>2025-01-09 19:06:16</t>
  </si>
  <si>
    <t>SD-057-250109-768931-5751</t>
  </si>
  <si>
    <t>2025-01-09 19:26:20</t>
  </si>
  <si>
    <t>普通区域-临朐县-东庄子村-15335363785-300M-宽带上网投诉-次数0-202501090000603045</t>
  </si>
  <si>
    <t>202501090000603045</t>
  </si>
  <si>
    <t>202501090000603045#宽带账号：15335363785；宽带地址：潍坊临朐县城关街道东庄子东庄子村东庄子村（扩容）13号箱刘贵芹（外墙）*********；客户来电反映移动高清故障，客户不配合排障，要求上门，请协助处理，谢谢！联系电话：本机；联系人：女士；来电流水：2025010919184001020881271</t>
  </si>
  <si>
    <t>2025-01-09 19:29:21</t>
  </si>
  <si>
    <t>2025-01-09 19:29:52</t>
  </si>
  <si>
    <t>SD-057-250109-285613-4489</t>
  </si>
  <si>
    <t>FTTR-普通区域-寿光市-管村-13606365552-1000M-宽带上网投诉-次数0-202501090000518835</t>
  </si>
  <si>
    <t>2025-01-10 18:14:00</t>
  </si>
  <si>
    <t>202501090000518835</t>
  </si>
  <si>
    <t>202501090000518835#宽带账号：13606365552；联系电话13606365552宽带地址：潍坊寿光市稻田镇管村村管村管村客户来电反映宽带在线电视连接不上网络，要求上门处理, 来电流水：2025010917033282220848309</t>
  </si>
  <si>
    <t>2025-01-09 17:24:51</t>
  </si>
  <si>
    <t>2025-01-09 17:25:10</t>
  </si>
  <si>
    <t>SD-851-338236-3501-25733</t>
  </si>
  <si>
    <t>SD-057-250109-325497-5989</t>
  </si>
  <si>
    <t>2025-01-09 19:51:40</t>
  </si>
  <si>
    <t>普通区域-诸城市-龙都现代城三期-15064403893-200M-宽带上网投诉-次数0-202501090000614148</t>
  </si>
  <si>
    <t>202501090000614148</t>
  </si>
  <si>
    <t>202501090000614148#15064403893客户来电反映家里宽带无法连接网络，光猫设备状态正常，客户表示自己已重启设备测试无改善，线上排障客户表示不认可，要求师傅上门，请处理,谢谢
联系电话： 13792673935  联系人：女士 流水号:2025010919441630620823614</t>
  </si>
  <si>
    <t>2025-01-09 20:00:22</t>
  </si>
  <si>
    <t>2025-01-09 20:00:42</t>
  </si>
  <si>
    <t>SD-057-250109-860531-5327</t>
  </si>
  <si>
    <t>2025-01-09 18:36:03</t>
  </si>
  <si>
    <t>【调研】-普通区域-奎文区-领秀华城-18660602678-500M-业务受理宽带-次数0-202501090000578277</t>
  </si>
  <si>
    <t>202501090000578277</t>
  </si>
  <si>
    <t>202501090000578277# 宽带账号:18660602678; 联系电话：18660602678，问题类型：此工单为群障修复工单，根据群障全量闭环修复管理要求，为确保客户网络通畅，请装维人员跟进修复网络问题，谢谢！ 
 群障标题：公告。故障描述：潍坊奎文区领秀华城光缆故障，预估24小时恢复，请帮忙拦截,如有需要请联系片区装维师傅祝建振15706366522主叫号码：18660602678.0;该号码仅供参考，请优先联系宽带账号。</t>
  </si>
  <si>
    <t>2025-01-09 18:43:41</t>
  </si>
  <si>
    <t>2025-01-09 18:59:54</t>
  </si>
  <si>
    <t>SD-851-269440-35306-28879</t>
  </si>
  <si>
    <t>SD-057-250109-851409-5291</t>
  </si>
  <si>
    <t>2025-01-09 18:32:05</t>
  </si>
  <si>
    <t>普通区域-潍城区-(铁通)豪德北街商住楼-15963692719-300M-宽带上网投诉-次数0-20250109182948X588629451</t>
  </si>
  <si>
    <t>20250109182948X588629451</t>
  </si>
  <si>
    <t xml:space="preserve">流程受理流水号：20250109182708159636927191147172
客户号码:15963692719
客户姓名:闫**
投诉地市:潍坊
来话流水:2025010918263822620838943
宽带账号:15963692719
宽带账号归属地市:潍坊
宽带账号归属区县:潍城区
故障地址:潍坊潍城区经济开发区管理委员会东风西街（铁通）豪德北街商住楼豪德北街商住楼6号楼*********
联系电话:13793634789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18:28:46
具体故障现象:光猫亮红灯，
客户其他诉求:
</t>
  </si>
  <si>
    <t>2025-01-09 18:32:52</t>
  </si>
  <si>
    <t>2025-01-09 18:33:13</t>
  </si>
  <si>
    <t>SD-057-250109-046375-5777</t>
  </si>
  <si>
    <t>2025-01-09 19:28:04</t>
  </si>
  <si>
    <t>【调研】-80+银卡-普通区域-青州市-雍和府-18365689689-1000M-宽带上网投诉-次数0-202501090000603736</t>
  </si>
  <si>
    <t>202501090000603736</t>
  </si>
  <si>
    <t>202501090000603736#宽带账号：18365689689；宽带地址潍坊青州市益都街道海岱北路雍和府南区85号楼**：；客户来电反映宽带正常，电脑无法连接网络，拔插网线，对应指导网络配置无效   ，请协助处理，谢谢！联系电话15854893556：；联系人：先生；来电流水：2025010919220990920801669。</t>
  </si>
  <si>
    <t>2025-01-09 19:29:57</t>
  </si>
  <si>
    <t>2025-01-09 19:30:15</t>
  </si>
  <si>
    <t>SD-851-275710-1700-11666</t>
  </si>
  <si>
    <t>SD-057-250109-061532-3492</t>
  </si>
  <si>
    <t>2025-01-09 15:11:22</t>
  </si>
  <si>
    <t>80+普通-普通区域-青州市-东段家庄村自然村-15153642077-100M-宽带上网投诉-次数0-202501090000412789</t>
  </si>
  <si>
    <t>2025-01-10 16:12:00</t>
  </si>
  <si>
    <t>202501090000412789</t>
  </si>
  <si>
    <t xml:space="preserve">202501090000412789#流程受理流水号：20250109151035151536420771099846
客户号码:15153642077
客户姓名:段**
投诉地市:潍坊
来话流水:2025010915100547520858772
宽带账号:15153642077
宽带账号归属地市:潍坊
宽带账号归属区县:青州市
故障地址:潍坊青州市东夏镇东段家庄村东段家庄村自然村东夏镇东段家庄村6号箱（村西向东第6条街段法岭家）*********
联系电话:18364615789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故障时间:2025-01-09 15:10:56
具体故障现象:用户无法提供具体故障现象，
客户其他诉求:客户侧为质差终端，要求上门更换终端并一并处理故障问题。
</t>
  </si>
  <si>
    <t>2025-01-09 15:14:08</t>
  </si>
  <si>
    <t>2025-01-09 15:14:26</t>
  </si>
  <si>
    <t>SD-057-250109-379641-3549</t>
  </si>
  <si>
    <t>2025-01-09 15:19:32</t>
  </si>
  <si>
    <t>【调研】-普通区域-高密市-小迟家自然村-15169690269-300M-宽带上网投诉-次数0-202501090000420800</t>
  </si>
  <si>
    <t>202501090000420800</t>
  </si>
  <si>
    <t xml:space="preserve">202501090000420800#
客户来电反映宽带无法上网/电视无法观看， 老人在家不会操作   客户不在现场，客户要求师傅上门，请协助处理，谢谢
宽带地址：潍坊高密市大牟家镇小迟家小迟家自然村高密小迟家迟守林
联系人：先生 联系电话：13864633090 来电流水：2025010915154762420842100
</t>
  </si>
  <si>
    <t>2025-01-09 15:22:18</t>
  </si>
  <si>
    <t>2025-01-09 15:22:46</t>
  </si>
  <si>
    <t>SD-851-256400-52783-19310</t>
  </si>
  <si>
    <t>SD-057-250109-561743-1898</t>
  </si>
  <si>
    <t>2025-01-09 11:46:34</t>
  </si>
  <si>
    <t>普通区域-安丘市-马家楼小区-15963429907-300M-业务受理宽带-次数0-202501090000275125</t>
  </si>
  <si>
    <t>202501090000275125</t>
  </si>
  <si>
    <t>202501090000275125# 宽带账号:15963429907; 联系电话：15963429907，问题类型：此工单为群障修复工单，根据群障全量闭环修复管理要求，为确保客户网络通畅，请装维人员跟进修复网络问题，谢谢！ 
 群障标题：公告。故障描述：潍坊安丘市马家楼小区光缆故障，预估24小时恢复，请帮忙拦截,如有需要请联系片区装维师傅刘树强15706307030主叫号码：15963429907.0;该号码仅供参考，请优先联系宽带账号。</t>
  </si>
  <si>
    <t>2025-01-09 11:49:27</t>
  </si>
  <si>
    <t>2025-01-09 11:50:01</t>
  </si>
  <si>
    <t>SD-852-298133-84-7982</t>
  </si>
  <si>
    <t>SD-057-250109-705169-1038</t>
  </si>
  <si>
    <t>2025-01-09 10:14:10</t>
  </si>
  <si>
    <t>普通区域-高密市-东尤村自然村-13791610513-300M-宽带上网投诉-次数0-20250109101251X771426619</t>
  </si>
  <si>
    <t>20250109101251X771426619</t>
  </si>
  <si>
    <t xml:space="preserve">【农村网络投诉】流程受理流水号：20250109101050137916105131028930
客户号码:13791610513
客户姓名:沈**
投诉地市:潍坊
来话流水:2025010910101746820889396
宽带账号:13791610513
宽带账号归属地市:潍坊
宽带账号归属区县:高密市
故障地址:潍坊高密市醴泉街道东尤村东尤村自然村高密东尤村25号14号箱*********
联系电话:13791610513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故障时间:2025-01-09 10:12:38
具体故障现象:光猫亮红灯，
客户其他诉求:
</t>
  </si>
  <si>
    <t>2025-01-09 10:15:30</t>
  </si>
  <si>
    <t>2025-01-09 10:15:56</t>
  </si>
  <si>
    <t>SD-851-239755-4562-21664</t>
  </si>
  <si>
    <t>SD-057-250109-209617-2640</t>
  </si>
  <si>
    <t>2025-01-09 13:26:41</t>
  </si>
  <si>
    <t>普通区域-诸城市-孟疃西村自然村-15063686185-100M-业务受理宽带-次数0-202501090000335133</t>
  </si>
  <si>
    <t>202501090000335133</t>
  </si>
  <si>
    <t>202501090000335133#【已关注中国移动10086微信公众号】 宽带账号:15063686185; 联系电话：15063686185，问题类型：此工单为群障修复工单，根据群障全量闭环修复管理要求，为确保客户网络通畅，请装维人员跟进修复网络问题，谢谢！ 
 群障标题：公告。故障描述：潍坊诸城市孟疃西村自然村主缆故障，预估24小时恢复，请帮忙拦截。主叫号码：15063686185.0;该号码仅供参考，请优先联系宽带账号。</t>
  </si>
  <si>
    <t>2025-01-09 13:31:46</t>
  </si>
  <si>
    <t>2025-01-09 13:32:29</t>
  </si>
  <si>
    <t>SD-057-250109-284937-947</t>
  </si>
  <si>
    <t>2025-01-09 10:02:53</t>
  </si>
  <si>
    <t>普通区域-坊子区-朱子村自然村-13964600382-300M-宽带上网投诉-次数0-202501090000173495</t>
  </si>
  <si>
    <t>202501090000173495</t>
  </si>
  <si>
    <t>202501090000173495#宽带账号：13964600382；宽带地址：潍坊峡山区王家庄街道（王家庄）朱子村朱子村自然村朱子村扩容5号箱；客户来电反映宽带/移动高清*****，客户不在现场，无法配合线上指导/客户不配合排障，要求上门，请协助处理，谢谢！联系电话：13625364914；联系人：先生；来电流水：2025010909571566820896652</t>
  </si>
  <si>
    <t>2025-01-09 10:09:48</t>
  </si>
  <si>
    <t>2025-01-09 10:11:34</t>
  </si>
  <si>
    <t>SD-057-250109-387569-5391</t>
  </si>
  <si>
    <t>2025-01-09 18:42:59</t>
  </si>
  <si>
    <t>80+普通-普通区域-诸城市-陈家林自然村-15064638708-300M-宽带上网投诉-次数0-202501090000581284</t>
  </si>
  <si>
    <t>202501090000581284</t>
  </si>
  <si>
    <t>202501090000581284#宽带账号：15064638708；宽带地址：潍坊诸城市密州街道陈家林陈家林自然村陈家林村正西3号箱（马俊）*********；接入方式：FTTH，当前是否在线：在线，端到端诊断结果：客户侧设备问题，是否智能网关：，客户反映找不到管理员密码，上网慢，要求尽快处理回复！联系电话：18369662370</t>
  </si>
  <si>
    <t>2025-01-09 18:46:14</t>
  </si>
  <si>
    <t>2025-01-09 18:46:35</t>
  </si>
  <si>
    <t>SD-057-250109-542607-5417</t>
  </si>
  <si>
    <t>2025-01-09 18:46:08</t>
  </si>
  <si>
    <t>80+银卡-普通区域-坊子区-新方新璟园（保护小区）-13791608893-1000M-宽带上网投诉-次数0-202501090000582976</t>
  </si>
  <si>
    <t>202501090000582976</t>
  </si>
  <si>
    <t>202501090000582976#【已关注中国移动10086微信公众号】流程受理流水号：20250109184459137916088931150234
客户号码:13791608893
客户姓名:赵**
投诉地市:潍坊
来话流水:2025010918424297720855397
宽带账号:13791608893
宽带账号归属地市:潍坊
宽带账号归属区县:坊子区
故障地址:潍坊坊子区坊子新区双羊街新方新璟园（保护小区）新方新璟园（北区）21号楼*********
联系电话:13791608893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光功率:-18.89
故障大类:宽带/电视
故障细类:网速慢/上网掉线(专席)
携转原因:
故障时间:2025-01-09 18:42:02
具体故障现象:网速慢卡顿，
客户其他诉求:
;宽带小区$[新方新璟园（保护小区）]$</t>
  </si>
  <si>
    <t>2025-01-09 18:51:52</t>
  </si>
  <si>
    <t>2025-01-09 18:53:19</t>
  </si>
  <si>
    <t>SD-851-334417-2454-12779</t>
  </si>
  <si>
    <t>SD-057-250109-583617-4881</t>
  </si>
  <si>
    <t>2025-01-09 17:51:05</t>
  </si>
  <si>
    <t>80+普通-普通区域-安丘市-大杨戈村自然村-15169646559-300M-宽带上网投诉-次数0-202501090000550407</t>
  </si>
  <si>
    <t>2025-01-10 18:52:00</t>
  </si>
  <si>
    <t>202501090000550407</t>
  </si>
  <si>
    <t xml:space="preserve">202501090000550407#15169646559客户来电反映宽带无法使用，客户拒绝线上排障，老人在家,要求维修人员上门维修，请尽快协助处理，谢谢  联系人：先生 联系电话： 15169646559    流水：2025010917484162520896231
</t>
  </si>
  <si>
    <t>2025-01-09 17:57:25</t>
  </si>
  <si>
    <t>2025-01-09 17:58:09</t>
  </si>
  <si>
    <t>SD-851-260530-11530-7362</t>
  </si>
  <si>
    <t>SD-057-250109-158792-5370</t>
  </si>
  <si>
    <t>2025-01-09 18:41:02</t>
  </si>
  <si>
    <t>80+银卡-普通区域-潍城区-金都庄园-15069651992-1000M-宽带上网投诉-次数0-202501090000580728</t>
  </si>
  <si>
    <t>202501090000580728</t>
  </si>
  <si>
    <t xml:space="preserve">202501090000580728#流程受理流水号：20250109182223150696519921146294
客户号码:15069651992
客户姓名:陈**
投诉地市:潍坊
来话流水:2025010918220779320804111
宽带账号:15069651992
宽带账号归属地市:潍坊
宽带账号归属区县:潍城区
故障地址:潍坊潍城区城关街道胜利西街金都庄园21号楼*********
联系电话:15069651992
联系人:先生/女士
工单紧急程度:非常紧急
是否有升级投诉倾向:否
是否重复投诉:否
是否携转意向:否
是否投诉倾向:否
是否智能网关:智能网关
当前是否在线:否
接入方式:FTTH
端到端诊断结果:大面积故障
是否质差终端:是
光功率:无
故障大类:宽带/电视
故障细类:宽带无法上网
携转原因:
故障时间:2025-01-09 18:36:56
具体故障现象:打不开网页，
客户其他诉求:客户来电反馈上不去网，要求尽快回电处理，反馈昨天也反馈了问题，师傅上门维修提到路由器故障，客户不认可要求下次维修直接更换路由器，要求尽快回电处理，要求9点之前必须回复处理，请尽快回电处理
</t>
  </si>
  <si>
    <t>2025-01-09 18:44:52</t>
  </si>
  <si>
    <t>2025-01-09 18:45:18</t>
  </si>
  <si>
    <t>SD-057-250109-215946-4199</t>
  </si>
  <si>
    <t>2025-01-09 16:38:44</t>
  </si>
  <si>
    <t>80+金卡-普通区域-寿光市-东庞陈村自然村-15165672439-200M-宽带上网投诉-次数0-202501090000489507</t>
  </si>
  <si>
    <t>2025-01-10 17:39:00</t>
  </si>
  <si>
    <t>202501090000489507</t>
  </si>
  <si>
    <t xml:space="preserve">202501090000489507#【已关注中国移动10086微信公众号】流程受理流水号：20250109163432151656724391121283
客户号码:15165672439
客户姓名:陈**
投诉地市:潍坊
来话流水:2025010916341696720849218
宽带账号:15165672439
宽带账号归属地市:潍坊
宽带账号归属区县:寿光市
故障地址:潍坊寿光市稻田镇东庞陈村东庞陈村西南0号楼*********
联系电话:15165672439
联系人:先生
工单紧急程度:一般
是否有升级投诉倾向:否
是否重复投诉:否
是否携转意向:否
是否投诉倾向:否
是否智能网关:非智能网关
当前是否在线:否
接入方式:FTTH
端到端诊断结果:大面积故障
是否质差终端:是
光功率:无
故障大类:宽带/电视
故障细类:宽带无法上网
携转原因:
故障时间:2025-01-09 16:37:27
具体故障现象:提示网络无法连接，
客户其他诉求:
</t>
  </si>
  <si>
    <t>2025-01-09 16:45:05</t>
  </si>
  <si>
    <t>2025-01-09 16:45:29</t>
  </si>
  <si>
    <t>SD-057-250109-250934-5855</t>
  </si>
  <si>
    <t>2025-01-09 19:36:35</t>
  </si>
  <si>
    <t>【调研】-普通区域-安丘市-安丘北徐家庄村自然村二-15095120119-100M-宽带上网投诉-次数0-202501090000606937</t>
  </si>
  <si>
    <t>202501090000606937</t>
  </si>
  <si>
    <t>202501090000606937#宽带账号：15095120119 ；宽带地址： 潍坊安丘市大盛镇北徐家庄村北徐家庄村自然村北徐家庄二次追加5号箱孙喜增；客户来电反映宽带上网网速慢/卡顿，经查询客户侧为质差终端，请协助上门更换终端并一并处理故障问题，谢谢！联系电话：  15095120119；来电流水：2025010919291542720842014</t>
  </si>
  <si>
    <t>2025-01-09 19:40:06</t>
  </si>
  <si>
    <t>2025-01-09 19:40:28</t>
  </si>
  <si>
    <t>SD-057-250109-126348-5863</t>
  </si>
  <si>
    <t>2025-01-09 19:37:33</t>
  </si>
  <si>
    <t>普通区域-奎文区-亚星小区-13963664119-100M-宽带上网投诉-次数0-202501090000609074</t>
  </si>
  <si>
    <t>202501090000609074</t>
  </si>
  <si>
    <t>202501090000609074#【网络电视】宽带账号：13963664119；宽带地址：潍坊奎文区东关街道福寿街亚星小区7号楼；客户来电反映观看的是网络电视/“电视家”无法观看，客户已正常办理宽带/移动高清业务，按相关口径解释不认可，要求反馈，请协助处理，谢谢！联系电话：13963664119；联系人：女士；来电流水：2025010919322987920859983</t>
  </si>
  <si>
    <t>2025-01-09 19:41:30</t>
  </si>
  <si>
    <t>2025-01-09 19:41:52</t>
  </si>
  <si>
    <t>SD-057-250109-942763-1903</t>
  </si>
  <si>
    <t>2025-01-09 11:46:49</t>
  </si>
  <si>
    <t>【调研】-80+普通-普通区域-寿光市-中南世纪城-18363663788-300M-宽带上网投诉-次数0-202501090000274372</t>
  </si>
  <si>
    <t>202501090000274372</t>
  </si>
  <si>
    <t>202501090000274372#受理号码 : 18363663788客户姓名 : 任**号码归属地 : 潍坊寿光 － 寿光圣城东街营业厅用户品牌 : 全球通
客户来电反映：质差路由器，客户要求上门，请协助处理，谢谢！
联系电话：18363663788 联系人：先生 宽带地址：潍坊寿光市圣城街道圣城街中南世纪城A区4号楼 来电流水：2025010911422360820850542</t>
  </si>
  <si>
    <t>2025-01-09 12:01:02</t>
  </si>
  <si>
    <t>2025-01-09 12:02:38</t>
  </si>
  <si>
    <t>SD-851-309690-110-28820</t>
  </si>
  <si>
    <t>SD-057-250109-310582-5042</t>
  </si>
  <si>
    <t>2025-01-09 18:06:25</t>
  </si>
  <si>
    <t>普通区域-青州市-黄楼街道新花卉市场-18663633569-1000M-业务受理宽带-次数0-202501090000560144</t>
  </si>
  <si>
    <t>202501090000560144</t>
  </si>
  <si>
    <t>202501090000560144# 宽带账号:18663633569; 联系电话：18663633569，问题类型：此工单为群障修复工单，根据群障全量闭环修复管理要求，为确保客户网络通畅，请装维人员跟进修复网络问题，谢谢！ 
 群障标题：公告。故障描述：潍坊青州市黄楼街道新花卉市场光缆故障，预估24小时恢复，请帮忙拦截,如有需要请联系片区装维师傅迟亨海15706307618主叫号码：18663633569.0;该号码仅供参考，请优先联系宽带账号。</t>
  </si>
  <si>
    <t>2025-01-09 18:10:31</t>
  </si>
  <si>
    <t>2025-01-09 18:11:20</t>
  </si>
  <si>
    <t>SD-851-321718-12256-10837</t>
  </si>
  <si>
    <t>SD-057-250109-937612-2596</t>
  </si>
  <si>
    <t>2025-01-09 13:20:02</t>
  </si>
  <si>
    <t>【调研】-普通区域-寿光市-德润绿城-金桂园-13864625369-300M-魔百和投诉-次数0-20250109131721X841799925</t>
  </si>
  <si>
    <t>20250109131721X841799925</t>
  </si>
  <si>
    <t>流程受理流水号：20250109131219138646253691073728
客户号码:13864625369
客户姓名:蒋**
投诉地市:潍坊
来话流水:2025010913115472820849281
宽带账号:13864625369
宽带账号归属地市:潍坊
宽带账号归属区县:寿光市
故障地址:潍坊寿光市洛城街道富士街德润绿城-金桂园22号楼
联系电话:13864625369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光功率:-21.67
故障大类:宽带/电视
故障细类:移动高清电视故障(专席)
携转原因:
故障时间:2025-01-09 13:20:43
魔百和单播/组播:组播
具体故障现象:点播和直播观看都出现卡顿缓冲，
客户其他诉求:
魔百和单/组播：组播</t>
  </si>
  <si>
    <t>2025-01-09 13:21:31</t>
  </si>
  <si>
    <t>2025-01-09 13:21:45</t>
  </si>
  <si>
    <t>SD-057-250109-614785-1047</t>
  </si>
  <si>
    <t>2025-01-09 10:14:58</t>
  </si>
  <si>
    <t>普通区域-诸城市-小潘庄自然村-15169528197-500M-宽带上网投诉-次数0-202501090000184590</t>
  </si>
  <si>
    <t>202501090000184590</t>
  </si>
  <si>
    <t xml:space="preserve">202501090000184590#宽带账号：15169528197；宽带地址：潍坊诸城市舜王街道小潘庄小潘庄自然村小潘庄村东北9号箱；客户来电反映宽带无法上网，客户不在现场，无法配合线上指导要求师傅上门，请协助处理，谢谢！联系电话：15069676992；联系人：先生；来电流水：2025010910090565620871424。 </t>
  </si>
  <si>
    <t>2025-01-09 10:15:49</t>
  </si>
  <si>
    <t>2025-01-09 10:18:13</t>
  </si>
  <si>
    <t>SD-057-250109-012748-2647</t>
  </si>
  <si>
    <t>2025-01-09 13:27:07</t>
  </si>
  <si>
    <t>普通区域-诸城市-李二庄自然村-15762665983-300M-宽带上网投诉-次数0-202501090000335361</t>
  </si>
  <si>
    <t>202501090000335361</t>
  </si>
  <si>
    <t>202501090000335361#流程受理流水号：20250109132133157626659831075251
客户号码:15762665983
客户姓名:常**
投诉地市:潍坊
来话流水:2025010913201165720808952
宽带账号:15762665983
账号归属区县:诸城市天源电讯经营部（社区）
联系电话:15762665983
联系人:先生
宽带地址:潍坊
工单紧急程度:非常紧急
是否投诉倾向:否
是否重复投诉:否
是否携转意向:否
是否有升级投诉倾向:否
*业务名称:业务融合开机流程宽带+OTT
投诉内容:手机号码：15762665983，【问题描述】客户已办理宽带业务，有开通单，要求装维尽快联系上门，请处理，谢谢。联系电话：15762665983，联系人：先生，录音流水号：2025010913201165720808952。受理明细：531920062399999999。
在途开通单信息：536241219139779518，15762665983，2024-12-19 15:43:12，业务融合开机流程宽带+OTT，处理中，装维选址
是否到厅:否
业务名称:业务融合开机流程宽带+OTT
;宽带小区$[李二庄自然村]$</t>
  </si>
  <si>
    <t>2025-01-09 13:30:48</t>
  </si>
  <si>
    <t>2025-01-09 13:31:26</t>
  </si>
  <si>
    <t>SD-851-314693-11144-5202</t>
  </si>
  <si>
    <t>SD-057-250109-690547-521</t>
  </si>
  <si>
    <t>2025-01-09 09:15:50</t>
  </si>
  <si>
    <t>普通区域--null--宽带上网投诉-次数1-20250108173032X632399127</t>
  </si>
  <si>
    <t>2025-01-10 10:16:00</t>
  </si>
  <si>
    <t>2025-01-09 09:18:34</t>
  </si>
  <si>
    <t>SD-057-250109-236901-500</t>
  </si>
  <si>
    <t>普通区域-寿光市-温泉新村-14768611586-100M-宽带上网投诉-次数0-202501090000122520</t>
  </si>
  <si>
    <t>2025-01-10 10:14:00</t>
  </si>
  <si>
    <t>202501090000122520</t>
  </si>
  <si>
    <t xml:space="preserve">202501090000122520#宽带账号：14768611586；宽带地址：潍坊寿光市圣城街道公园街温泉新村2号箱；客户来电反映移动高清电视无法观看，客户无法配合线上指导，要求师傅上门，请协助处理，谢谢！联系电话：14768611586；联系人：女士；来电流水：2025010909033171120851769。 
</t>
  </si>
  <si>
    <t>2025-01-09 09:20:43</t>
  </si>
  <si>
    <t>2025-01-09 09:20:54</t>
  </si>
  <si>
    <t>SD-057-250109-943765-1097</t>
  </si>
  <si>
    <t>2025-01-09 10:19:57</t>
  </si>
  <si>
    <t>80+普通-普通区域-奎文区-恒大名都-13864661314-200M-宽带上网投诉-次数0-202501090000185517</t>
  </si>
  <si>
    <t>2025-01-10 11:20:00</t>
  </si>
  <si>
    <t>202501090000185517</t>
  </si>
  <si>
    <t xml:space="preserve">202501090000185517#13864661314客户来电反映宽带无法正常使用，后台显示质差终端，需师傅上门检测或更换终端并处理问题。要求尽快联系，请尽快协助处理，谢谢    联系人：女士  联系电话：13864661314来话流水2025010910125169420828118
</t>
  </si>
  <si>
    <t>2025-01-09 10:21:53</t>
  </si>
  <si>
    <t>2025-01-09 10:22:25</t>
  </si>
  <si>
    <t>SD-852-299455-1285-5213</t>
  </si>
  <si>
    <t>SD-057-250109-672531-1094</t>
  </si>
  <si>
    <t>2025-01-09 10:19:47</t>
  </si>
  <si>
    <t>普通区域-奎文区-和扬英郡-15063611362-100M-宽带上网投诉-次数0-202501090000191130</t>
  </si>
  <si>
    <t>202501090000191130</t>
  </si>
  <si>
    <t>202501090000191130#要求装维上门服务：宽带账号：15063611362；宽带地址：潍坊奎文区潍州路街道光明街和杨英郡（和扬英郡）5号楼；客户来电反映宽带无法上网，客户不在现场，无法配合线上指导/客户不配合排障，要求上门，请协助处理，谢谢！联系电话：13616361264
；联系人：***；来电流水：2025010910170475620891579</t>
  </si>
  <si>
    <t>2025-01-09 10:20:24</t>
  </si>
  <si>
    <t>2025-01-09 10:36:09</t>
  </si>
  <si>
    <t>SD-057-250109-873614-597</t>
  </si>
  <si>
    <t>2025-01-09 09:23:58</t>
  </si>
  <si>
    <t>【调研】-普通区域-安丘市-桑家尧村自然村-15954496520-200M-宽带上网投诉-次数0-202501090000134131</t>
  </si>
  <si>
    <t>2025-01-10 10:24:00</t>
  </si>
  <si>
    <t>202501090000134131</t>
  </si>
  <si>
    <t xml:space="preserve">202501090000134131#宽带账号：15954496520；宽带地址：潍坊安丘市刘家尧镇桑家尧村桑家尧村；客户来电反映宽带无法使用，要求师傅上门，请协助处理，谢谢！联系电话：15954496520；联系人：先生；来电流水：2025010909214664220893004。 </t>
  </si>
  <si>
    <t>2025-01-09 09:26:38</t>
  </si>
  <si>
    <t>2025-01-09 09:28:39</t>
  </si>
  <si>
    <t>SD-851-230966-28593-7790</t>
  </si>
  <si>
    <t>SD-057-250109-175032-4162</t>
  </si>
  <si>
    <t>2025-01-09 16:35:14</t>
  </si>
  <si>
    <t>80+普通-普通区域-寒亭区-王固庄村自然村-13573698501-1000M-宽带上网投诉-次数0-20250109163411X651567683</t>
  </si>
  <si>
    <t>20250109163411X651567683</t>
  </si>
  <si>
    <t xml:space="preserve">【农村网络投诉】流程受理流水号：20250109163308135736985011120898
客户号码:13573698501
客户姓名:胡**
投诉地市:潍坊
来话流水:2025010916322991120824748
宽带账号:13573698501
宽带账号归属地市:潍坊
宽带账号归属区县:寒亭区
故障地址:潍坊寒亭区双杨镇王固庄村王固庄村自然村寒亭区双杨镇王固庄村正北5号箱徐珊*********
联系电话:13573698501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16:33:21
具体故障现象:提示网络无法连接，
客户其他诉求:
</t>
  </si>
  <si>
    <t>2025-01-09 16:41:51</t>
  </si>
  <si>
    <t>2025-01-09 16:42:19</t>
  </si>
  <si>
    <t>SD-851-260355-11536-24226</t>
  </si>
  <si>
    <t>SD-057-250109-518609-1930</t>
  </si>
  <si>
    <t>2025-01-09 11:48:36</t>
  </si>
  <si>
    <t>80+银卡-FTTR-普通区域-寿光市-农行家属院（东城）-13791612211-1000M-宽带上网投诉-次数0-202501090000273514</t>
  </si>
  <si>
    <t>202501090000273514</t>
  </si>
  <si>
    <t>202501090000273514#13791612211 客户来电反映本机号码办理的宽带上网网速慢，经系统查询为质差光猫，重启设备，线上排障未恢复，请处理 谢谢
联系电话13791612211 联系人先生 来电流水2025010911455372220896845</t>
  </si>
  <si>
    <t>2025-01-09 11:53:41</t>
  </si>
  <si>
    <t>2025-01-09 11:53:57</t>
  </si>
  <si>
    <t>SD-851-258925-8517-15</t>
  </si>
  <si>
    <t>SD-057-250109-943160-5048</t>
  </si>
  <si>
    <t>2025-01-09 18:06:36</t>
  </si>
  <si>
    <t>80+普通-普通区域-昌乐县-名仕豪庭-18663678601-300M-业务受理宽带-次数0-202501090000561922</t>
  </si>
  <si>
    <t>202501090000561922</t>
  </si>
  <si>
    <t>202501090000561922# 宽带账号:18663678601; 联系电话：18663678601，问题类型：此工单为群障修复工单，根据群障全量闭环修复管理要求，为确保客户网络通畅，请装维人员跟进修复网络问题，谢谢！ 
 群障标题：公告。故障描述：名仕豪庭主叫号码：13506491967.0;该号码仅供参考，请优先联系宽带账号。</t>
  </si>
  <si>
    <t>2025-01-09 18:09:40</t>
  </si>
  <si>
    <t>2025-01-09 18:10:02</t>
  </si>
  <si>
    <t>SD-057-250109-892764-610</t>
  </si>
  <si>
    <t>2025-01-09 09:26:06</t>
  </si>
  <si>
    <t>【重投】-普通区域-潍城区-梧桐语小区-13563667001-300M-宽带上网投诉-次数0-202501090000139215</t>
  </si>
  <si>
    <t>202501090000139215</t>
  </si>
  <si>
    <t>202501090000139215#流程受理流水号：20250109092501135636670011015446
客户号码:13563667001
客户姓名:崔**
投诉地市:潍坊
来话流水:2025010909240302320824046
宽带账号:13563667001
账号归属区县:蒋七-孟七原材料城-玉红劳保
联系电话:13563667001
联系人:先生/女士
宽带地址:潍坊
工单紧急程度:一般
是否投诉倾向:否
是否重复投诉:否
是否携转意向:否
是否有升级投诉倾向:否
*业务名称:业务融合移机流程宽带+OTT
投诉内容:手机号码：13563667001，【问题描述】客户已办理宽带业务，有开通单，要求装维尽快联系上门，请处理，谢谢。联系电话：13563667001，联系人：先生/女士，录音流水号：2025010909240302320824046。受理明细：531920062399999999。
在途开通单信息：536250109059862528，13563667001，2025-01-09 09:08:52，业务融合移机流程宽带+OTT，处理中，手写判断和地址录入
是否到厅:否
业务名称:业务融合移机流程宽带+OTT
;宽带小区$[梧桐语小区]$</t>
  </si>
  <si>
    <t>2025-01-09 09:29:07</t>
  </si>
  <si>
    <t>2025-01-09 09:40:37</t>
  </si>
  <si>
    <t>SD-852-348685-90-7531</t>
  </si>
  <si>
    <t>SD-057-250109-487152-573</t>
  </si>
  <si>
    <t>2025-01-09 09:20:59</t>
  </si>
  <si>
    <t>80+银卡-普通区域-潍城区-安顺西区（海化安顺）-13869625250-500M-宽带上网投诉-次数0-202501090000132812</t>
  </si>
  <si>
    <t>202501090000132812</t>
  </si>
  <si>
    <t>202501090000132812#流程受理流水号：20250109092001138696252501013974
客户号码:13869625250
客户姓名:牟**
投诉地市:潍坊
来话流水:2025010908572388920882813
宽带账号:13869625250
宽带账号归属地市:潍坊
宽带账号归属区县:潍城区
故障地址:潍坊潍城区北关街道安顺路安顺西区（海化安顺）6号楼*********
联系电话:13869660137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光功率:-23.18
故障大类:宽带/电视
故障细类:宽带无法上网(专席)
携转原因:
故障时间:2025-01-09 09:21:07
具体故障现象:网速慢卡顿，
客户其他诉求:
;宽带小区$[安顺西区（海化安顺）]$</t>
  </si>
  <si>
    <t>2025-01-09 09:21:13</t>
  </si>
  <si>
    <t>2025-01-09 09:21:55</t>
  </si>
  <si>
    <t>SD-851-297336-3686-24435</t>
  </si>
  <si>
    <t>SD-057-250109-275831-2624</t>
  </si>
  <si>
    <t>2025-01-09 13:24:17</t>
  </si>
  <si>
    <t>80+银卡-普通区域-潍城区-刘家园小区-13655366906-1000M-宽带上网投诉-次数0-202501090000332677</t>
  </si>
  <si>
    <t>202501090000332677</t>
  </si>
  <si>
    <t xml:space="preserve">202501090000332677#宽带账号：13655366906，宽带地址：潍坊潍城区刘家园小区8号楼2-202，客户办理移动宽带业务，宽带无法上网，客户拒接线上排障要求上门维修，请处理，联系电话：15866139339，联系人：本人，谢谢，来电流水：2025010913191757420802136
</t>
  </si>
  <si>
    <t>2025-01-09 13:33:24</t>
  </si>
  <si>
    <t>2025-01-09 13:33:44</t>
  </si>
  <si>
    <t>SD-851-297306-206-15627</t>
  </si>
  <si>
    <t>SD-057-250109-723845-4122</t>
  </si>
  <si>
    <t>2025-01-09 16:31:14</t>
  </si>
  <si>
    <t>【调研】-80+金卡-普通区域-潍城区-后王村自然村-15163648999-100M-宽带上网投诉-次数0-202501090000483897</t>
  </si>
  <si>
    <t>2025-01-10 17:32:00</t>
  </si>
  <si>
    <t>202501090000483897</t>
  </si>
  <si>
    <t xml:space="preserve">202501090000483897#【已关注中国移动10086微信公众号】流程受理流水号：20250109163022151636489991120178
客户号码:15163648999
客户姓名:王**
投诉地市:潍坊
来话流水:2025010916294160820885904
宽带账号:15163648999
宽带账号归属地市:潍坊
宽带账号归属区县:潍城区
故障地址:潍坊潍城区于河街道后王村后王村村北街北2排西起5排东户扩容6#*********
联系电话:15964337651
联系人:先生/女士
工单紧急程度:一般
是否有升级投诉倾向:否
是否重复投诉:否
是否携转意向:否
是否投诉倾向:否
是否智能网关:非智能网关
当前是否在线:
接入方式:
端到端诊断结果:客户侧设备问题
是否质差终端:是
光功率:无
故障大类:宽带/电视
故障细类:宽带网速慢/卡顿
携转原因:
故障时间:2025-01-09 16:30:38
具体故障现象:网速慢卡顿，
客户其他诉求:客户侧为质差终端，要求上门更换终端并一并处理故障问题。
</t>
  </si>
  <si>
    <t>2025-01-09 16:38:27</t>
  </si>
  <si>
    <t>2025-01-09 16:39:01</t>
  </si>
  <si>
    <t>SD-057-250109-247691-5028</t>
  </si>
  <si>
    <t>2025-01-09 18:05:54</t>
  </si>
  <si>
    <t>普通区域-安丘市-泰山石膏（潍坊）有限公司宿舍（小微）-15264653309-200M-宽带上网投诉-次数0-202501090000560599</t>
  </si>
  <si>
    <t>202501090000560599</t>
  </si>
  <si>
    <t>202501090000560599#流程受理流水号：20250109180323152646533091142670
客户号码:15264653309
客户姓名:王*
投诉地市:潍坊
来话流水:2025010918022254720836346
宽带账号:15264653309
宽带账号归属地市:潍坊
宽带账号归属区县:安丘市
故障地址:潍坊安丘市北区莲花山西路泰山石膏（潍坊）公司宿舍（小微）4号楼
联系电话:15264653309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故障细类:宽带网速慢/卡顿
携转原因:
故障时间:2025-01-09 18:07:39
具体故障现象:提示网络无法连接，重启设备未恢复，
客户其他诉求:
;宽带小区$[泰山石膏（潍坊）有限公司宿舍（小微）]$</t>
  </si>
  <si>
    <t>2025-01-09 18:06:58</t>
  </si>
  <si>
    <t>2025-01-09 18:07:20</t>
  </si>
  <si>
    <t>SD-057-250109-641038-5055</t>
  </si>
  <si>
    <t>2025-01-09 18:07:16</t>
  </si>
  <si>
    <t>80+普通-普通区域-寿光市-弥香苑小区-19561416678-1000M-宽带上网投诉-次数0-202501090000561957</t>
  </si>
  <si>
    <t>202501090000561957</t>
  </si>
  <si>
    <t>202501090000561957#流程受理流水号：20250109180635195614166781143299
客户号码:19561416678
客户姓名:张**
投诉地市:潍坊
来话流水:2025010918051219120861994
宽带账号:19561416678
账号归属区县:寿光永兴通讯手机家电大卖场
联系电话:13905345344
联系人:先生/女士
宽带地址:潍坊
工单紧急程度:非常紧急
是否投诉倾向:否
是否重复投诉:否
是否携转意向:否
是否有升级投诉倾向:否
*业务名称:业务融合开机流程宽带
投诉内容:手机号码：19561416678，【问题描述】客户已办理宽带业务，有开通单，要求装维尽快联系上门，请处理，谢谢。联系电话：13905345344，联系人：先生/女士，录音流水号：2025010918051219120861994。
在途开通单信息：536250104246293960，19561416678，2025-01-04 15:51:35，业务融合开机流程宽带，处理中，施工预约
是否到厅:否
业务名称:业务融合开机流程宽带
;宽带小区$[弥香苑小区]$</t>
  </si>
  <si>
    <t>2025-01-09 18:10:43</t>
  </si>
  <si>
    <t>2025-01-09 18:22:34</t>
  </si>
  <si>
    <t>SD-851-281617-12158-28978</t>
  </si>
  <si>
    <t>SD-057-250109-815046-1031</t>
  </si>
  <si>
    <t>2025-01-09 10:13:34</t>
  </si>
  <si>
    <t>普通区域-寒亭区-寒亭云景国际-15063673556-200M-宽带延伸服务-次数0-202501090000184003</t>
  </si>
  <si>
    <t>202501090000184003</t>
  </si>
  <si>
    <t xml:space="preserve">202501090000184003#流程受理流水号：20250109101247150636735561029549
客户号码:15063673556
客户姓名:刘**
投诉地市:潍坊
来话流水:2025010910090475820871199
宽带账号:15063673556
宽带账号归属地市:潍坊
宽带账号归属区县:寒亭区
故障地址:潍坊寒亭区寒亭街道民主街与友谊路口寒亭云景国际住宅楼1单元*********
联系电话:15866145045
联系人:先生/女士
工单紧急程度:一般
是否有升级投诉倾向:否
是否重复投诉:否
是否携转意向:否
是否投诉倾向:否
是否智能网关:非智能网关
当前是否在线:是
接入方式:FTTH
是否质差终端:是
光功率:无
故障大类:宽带/电视
故障细类:宽带延伸服务
携转原因:
故障时间:2025-01-09 10:09:32
具体故障现象:电视不能开机，建议联系电视售后不认可
</t>
  </si>
  <si>
    <t>2025-01-09 10:18:32</t>
  </si>
  <si>
    <t>2025-01-09 10:31:54</t>
  </si>
  <si>
    <t>SD-057-250109-239485-634</t>
  </si>
  <si>
    <t>2025-01-09 09:29:48</t>
  </si>
  <si>
    <t>80+金卡-普通区域-临朐县-西王家沟-15264657546-1000M-宽带上网投诉-次数0-202501090000141002</t>
  </si>
  <si>
    <t>202501090000141002</t>
  </si>
  <si>
    <t xml:space="preserve">202501090000141002#流程受理流水号：20250109092721152646575461016137
客户号码:15264657546
客户姓名:王**
投诉地市:潍坊
来话流水:2025010909260179920851147
宽带账号:15264657546
宽带账号归属地市:潍坊
宽带账号归属区县:临朐县
故障地址:潍坊临朐县山旺镇人民政府西王家沟村西王家沟西王家沟8号箱王新山（外墙）*********
联系电话:15169524822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光功率:-21.61
故障大类:宽带/电视
故障细类:移动高清电视故障
携转原因:
故障时间:2025-01-09 09:28:41
魔百和单播/组播:组播
具体故障现象:机顶盒无法开机，
客户其他诉求:客户侧为质差终端，要求上门更换终端并一并处理故障问题。
</t>
  </si>
  <si>
    <t>2025-01-09 09:31:37</t>
  </si>
  <si>
    <t>2025-01-09 09:32:09</t>
  </si>
  <si>
    <t>SD-851-251931-11005-21772</t>
  </si>
  <si>
    <t>SD-057-250109-549012-4916</t>
  </si>
  <si>
    <t>2025-01-09 17:56:09</t>
  </si>
  <si>
    <t>80+普通-普通区域-潍城区-兴旺花园南院-15205369596-300M-宽带上网投诉-次数0-20250109175335X415517304</t>
  </si>
  <si>
    <t>2025-01-10 18:57:00</t>
  </si>
  <si>
    <t>20250109175335X415517304</t>
  </si>
  <si>
    <t xml:space="preserve">流程受理流水号：20250109175244152053695961140394
客户号码:15205369596
客户姓名:王**
投诉地市:潍坊
来话流水:2025010917513527420827298
宽带账号:15205369596
宽带账号归属地市:潍坊
宽带账号归属区县:潍城区
故障地址:潍坊潍城区望留街道行政街兴旺花园南院2号楼*********
联系电话:13455656186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故障细类:网速慢/上网掉线(专席)
携转原因:
故障时间:2025-01-09 17:51:13
具体故障现象:频繁掉线，光猫又掉线情况  请协助 谢谢
客户其他诉求:
</t>
  </si>
  <si>
    <t>2025-01-09 18:00:47</t>
  </si>
  <si>
    <t>2025-01-09 18:01:35</t>
  </si>
  <si>
    <t>SD-851-293611-32483-14028</t>
  </si>
  <si>
    <t>SD-057-250109-803941-4138</t>
  </si>
  <si>
    <t>2025-01-09 16:32:29</t>
  </si>
  <si>
    <t>普通区域-寒亭区-欣海花园小区-15163674556-200M-宽带上网投诉-次数0-202501090000485032</t>
  </si>
  <si>
    <t>2025-01-10 17:33:00</t>
  </si>
  <si>
    <t>202501090000485032</t>
  </si>
  <si>
    <t xml:space="preserve">202501090000485032#宽带账号：15163674556；宽带地址：潍坊寒亭区寒亭街道民主东街欣海花园小区15号楼1单元*；客户来电反映宽带无法上网，客户不配合排障，要求上门，请协助处理，谢谢！联系电话：本机；联系人：先生；来电流水：2025010916260439420836060
</t>
  </si>
  <si>
    <t>2025-01-09 16:37:19</t>
  </si>
  <si>
    <t>2025-01-09 16:37:41</t>
  </si>
  <si>
    <t>SD-851-252584-5357-18801</t>
  </si>
  <si>
    <t>SD-057-250109-467518-4172</t>
  </si>
  <si>
    <t>2025-01-09 16:36:03</t>
  </si>
  <si>
    <t>80+银卡-普通区域-滨海-大家洼自然村-13563685669-1000M-业务受理宽带-次数0-202501090000489184</t>
  </si>
  <si>
    <t>2025-01-10 16:37:00</t>
  </si>
  <si>
    <t>202501090000489184</t>
  </si>
  <si>
    <t>202501090000489184#【已关注中国移动10086微信公众号】 宽带账号:13563685669; 联系电话：13563685669，问题类型：此工单为群障修复工单，根据群障全量闭环修复管理要求，为确保客户网络通畅，请装维人员跟进修复网络问题，谢谢！ 
 群障标题：公告。故障描述：潍坊滨海大家洼自然村光缆故障，预估24小时恢复，请帮忙拦截,如有需要请联系片区装维师傅孙希勇15706307095主叫号码：13563685669.0;该号码仅供参考，请优先联系宽带账号。</t>
  </si>
  <si>
    <t>2025-01-09 16:40:58</t>
  </si>
  <si>
    <t>2025-01-09 16:41:18</t>
  </si>
  <si>
    <t>SD-851-276694-9976-22909</t>
  </si>
  <si>
    <t>SD-057-250109-591348-5879</t>
  </si>
  <si>
    <t>2025-01-09 19:39:12</t>
  </si>
  <si>
    <t>普通区域-高密市-东凤城小区-1509510659602-300M-宽带上网投诉-次数0-202501090000609299</t>
  </si>
  <si>
    <t>202501090000609299</t>
  </si>
  <si>
    <t>202501090000609299#流程受理流水号：2025010919372115095106596021158125
客户号码:1509510659602
客户姓名:
投诉地市:潍坊
来话流水:2025010919364787820883385
宽带账号:1509510659602
宽带账号归属地市:潍坊
宽带账号归属区县:高密市
故障地址:潍坊高密市密水街道人民大街东凤城小区9号楼*********
联系电话:15095106596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故障时间:2025-01-09 19:31:30
具体故障现象:光猫亮红灯，
客户其他诉求:
;宽带小区$[东凤城小区]$</t>
  </si>
  <si>
    <t>2025-01-09 19:41:42</t>
  </si>
  <si>
    <t>2025-01-09 19:42:52</t>
  </si>
  <si>
    <t>SD-851-321523-23313-9292</t>
  </si>
  <si>
    <t>SD-057-250109-057132-5787</t>
  </si>
  <si>
    <t>2025-01-09 19:30:07</t>
  </si>
  <si>
    <t>80+普通-普通区域-安丘市-南仕居园村-15866409183-300M-宽带上网投诉-次数0-202501090000601845</t>
  </si>
  <si>
    <t>202501090000601845</t>
  </si>
  <si>
    <t xml:space="preserve">202501090000601845#宽带账号：15866409183；宽带地址：潍坊安丘市石埠子镇西柿子园村西柿子园村自然村西柿子园村7号箱徐世平；客户来电反映移动高清无法观看， 自去年2024年4月份就不能使用了，客户无法配合线上指导/客户不配合排障，建议去家里看看，请协助处理，谢谢！联系电话：15094971739；联系人：先生；来电流水：2025010919194203820887226。
</t>
  </si>
  <si>
    <t>2025-01-09 19:47:58</t>
  </si>
  <si>
    <t>2025-01-09 19:48:28</t>
  </si>
  <si>
    <t>SD-057-250109-813502-126</t>
  </si>
  <si>
    <t>2025-01-09 08:35:42</t>
  </si>
  <si>
    <t>80+银卡-普通区域-寿光市-福祥居（含汇祥居）-13964775001-200M-宽带上网投诉-次数0-202501090000099092</t>
  </si>
  <si>
    <t>2025-01-10 09:36:00</t>
  </si>
  <si>
    <t>202501090000099092</t>
  </si>
  <si>
    <t>202501090000099092#流程受理流水号：20250109083416139647750011001521
客户号码:13964775001
客户姓名:袁**
投诉地市:潍坊
来话流水:2025010908324136820874949
宽带账号:13964775001
宽带账号归属地市:潍坊
宽带账号归属区县:寿光市
故障地址:潍坊寿光市古城古城中心街福祥居沿街2号箱*********
联系电话:13964775001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08:35:06
具体故障现象:光猫亮红灯，
客户其他诉求:
;宽带小区$[福祥居（含汇祥居）]$</t>
  </si>
  <si>
    <t>2025-01-09 08:41:14</t>
  </si>
  <si>
    <t>2025-01-09 08:41:55</t>
  </si>
  <si>
    <t>SD-057-250109-506934-5049</t>
  </si>
  <si>
    <t>2025-01-09 18:06:38</t>
  </si>
  <si>
    <t>【调研】-80+普通-普通区域-安丘市-天虹花园E区-15689800444-1000M-业务受理宽带-次数0-202501090000561928</t>
  </si>
  <si>
    <t>202501090000561928</t>
  </si>
  <si>
    <t>202501090000561928# 宽带账号:15689800444; 联系电话：15689800444，问题类型：此工单为群障修复工单，根据群障全量闭环修复管理要求，为确保客户网络通畅，请装维人员跟进修复网络问题，谢谢！ 
 群障标题：公告。故障描述：主干光纤断或OLT检测不到预期的光信号（LOS）主叫号码：15689800444.0;该号码仅供参考，请优先联系宽带账号。</t>
  </si>
  <si>
    <t>2025-01-09 18:18:42</t>
  </si>
  <si>
    <t>2025-01-09 18:19:09</t>
  </si>
  <si>
    <t>SD-851-275556-22934-29370</t>
  </si>
  <si>
    <t>SD-057-250109-967285-618</t>
  </si>
  <si>
    <t>2025-01-09 09:26:42</t>
  </si>
  <si>
    <t>【调研】-普通区域-潍城区-金都家园-15965782739-100M-业务受理宽带-次数0-202501090000138659</t>
  </si>
  <si>
    <t>2025-01-10 09:27:00</t>
  </si>
  <si>
    <t>202501090000138659</t>
  </si>
  <si>
    <t>202501090000138659# 宽带账号:15965782739; 联系电话：15965782739，问题类型：此工单为群障修复工单，根据群障全量闭环修复管理要求，为确保客户网络通畅，请装维人员跟进修复网络问题，谢谢！ 
 群障标题：公告。故障描述：金都家园主叫号码：15965782739.0;该号码仅供参考，请优先联系宽带账号。</t>
  </si>
  <si>
    <t>2025-01-09 09:28:40</t>
  </si>
  <si>
    <t>2025-01-09 09:29:47</t>
  </si>
  <si>
    <t>SD-057-250109-812597-613</t>
  </si>
  <si>
    <t>2025-01-09 09:26:29</t>
  </si>
  <si>
    <t>80+普通-普通区域-寿光市-海化牡丹园-18863623603-100M-业务受理宽带-次数0-202501090000140019</t>
  </si>
  <si>
    <t>202501090000140019</t>
  </si>
  <si>
    <t>202501090000140019# 宽带账号:18863623603; 联系电话：18863623603，问题类型：此工单为群障修复工单，根据群障全量闭环修复管理要求，为确保客户网络通畅，请装维人员跟进修复网络问题，谢谢！ 
 群障标题：公告。故障描述：潍坊寿光市海化牡丹园光缆故障，预估24小时恢复，请帮忙拦截,如有需要请联系片区装维师傅刘彬15706307765主叫号码：18863623603.0;该号码仅供参考，请优先联系宽带账号。</t>
  </si>
  <si>
    <t>2025-01-09 09:32:29</t>
  </si>
  <si>
    <t>2025-01-09 09:33:12</t>
  </si>
  <si>
    <t>SD-057-250109-109376-602</t>
  </si>
  <si>
    <t>2025-01-09 09:25:00</t>
  </si>
  <si>
    <t>普通区域-临朐县-西翠飞-15095286560-200M-宽带上网投诉-次数0-202501090000135072</t>
  </si>
  <si>
    <t>2025-01-10 10:25:00</t>
  </si>
  <si>
    <t>202501090000135072</t>
  </si>
  <si>
    <t xml:space="preserve">202501090000135072#15095286560客户来电反映手机无法上网和电视无法观看，线上排障不认可，客户不会操作，客户要求师傅上门，请协助处理，谢谢
宽带地址：潍坊临朐县柳山镇人民政府西翠飞村192号
联系人：先生 联系电话：本机 来电流水：2025010909185969020855110
</t>
  </si>
  <si>
    <t>2025-01-09 09:44:13</t>
  </si>
  <si>
    <t>2025-01-09 09:44:34</t>
  </si>
  <si>
    <t>SD-851-320750-10389-26809</t>
  </si>
  <si>
    <t>SD-057-250109-618453-4198</t>
  </si>
  <si>
    <t>2025-01-09 16:38:42</t>
  </si>
  <si>
    <t>80+普通-普通区域-安丘市-安丘大城埠东小关-15269600876-300M-业务受理宽带-次数0-202501090000492388</t>
  </si>
  <si>
    <t>2025-01-10 16:39:00</t>
  </si>
  <si>
    <t>202501090000492388</t>
  </si>
  <si>
    <t>202501090000492388# 导航立单,用户所在位置有群障,已向客户播报,客户要求装维回访.此工单为群障修复工单,根据群障全量闭环管理要求,为确保客户网络通畅,请装维人员跟进修复网络问题,谢谢.联系电话：15269600876</t>
  </si>
  <si>
    <t>2025-01-09 16:39:53</t>
  </si>
  <si>
    <t>2025-01-09 16:40:14</t>
  </si>
  <si>
    <t>SD-057-250109-861249-148</t>
  </si>
  <si>
    <t>2025-01-09 08:38:01</t>
  </si>
  <si>
    <t>【调研】-80+银卡-普通区域-寿光市-圣城槐香园-15964318110-1000M-宽带上网投诉-次数0-20250109083509X909337612</t>
  </si>
  <si>
    <t>20250109083509X909337612</t>
  </si>
  <si>
    <t xml:space="preserve">流程受理流水号：20250109083354159643181101001437
客户号码:15964318110
客户姓名:刘**
投诉地市:潍坊
来话流水:2025010908330952220877755
宽带账号:15964318110
宽带账号归属地市:潍坊
宽带账号归属区县:寿光市
故障地址:潍坊寿光市圣城街道文庙街圣城槐香园6号楼*********
联系电话:15964318110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光功率:-23.09
故障大类:宽带/电视
故障细类:网速慢/上网掉线(专席)
携转原因:
故障时间:2025-01-09 08:34:05
具体故障现象:网速慢卡顿，请协助谢谢
客户其他诉求:谢谢
</t>
  </si>
  <si>
    <t>2025-01-09 08:45:32</t>
  </si>
  <si>
    <t>2025-01-09 08:45:59</t>
  </si>
  <si>
    <t>SD-851-257300-5869-19691</t>
  </si>
  <si>
    <t>SD-057-250109-510236-561</t>
  </si>
  <si>
    <t>2025-01-09 09:19:57</t>
  </si>
  <si>
    <t>【调研】-(目标)普通区域-临朐县-朐山国际二期-18363693826-200M-业务受理宽带-次数0-202501090000131194</t>
  </si>
  <si>
    <t>2025-01-10 09:20:00</t>
  </si>
  <si>
    <t>202501090000131194</t>
  </si>
  <si>
    <t>202501090000131194# 导航立单,用户所在位置有群障,已向客户播报,客户要求装维回访.此工单为群障修复工单,根据群障全量闭环管理要求,为确保客户网络通畅,请装维人员跟进修复网络问题,谢谢.联系电话：18363693826</t>
  </si>
  <si>
    <t>2025-01-09 09:22:46</t>
  </si>
  <si>
    <t>2025-01-09 09:24:39</t>
  </si>
  <si>
    <t>SD-057-250109-581647-1904</t>
  </si>
  <si>
    <t>2025-01-09 11:46:51</t>
  </si>
  <si>
    <t>普通区域-奎文区-东方天韵-15866572272-200M-业务受理宽带-次数0-202501090000276101</t>
  </si>
  <si>
    <t>202501090000276101</t>
  </si>
  <si>
    <t>202501090000276101#【已关注中国移动10086微信公众号】 宽带账号:15866572272; 联系电话：15866572272，问题类型：此工单为群障修复工单，根据群障全量闭环修复管理要求，为确保客户网络通畅，请装维人员跟进修复网络问题，谢谢！ 
 群障标题：公告。故障描述：潍坊奎文区东方天韵光缆故障，预估24小时恢复，请帮忙拦截,如有需要请联系片区装维师傅贺同辉15706307423主叫号码：15866572272.0;该号码仅供参考，请优先联系宽带账号。</t>
  </si>
  <si>
    <t>2025-01-09 12:00:54</t>
  </si>
  <si>
    <t>2025-01-09 12:01:31</t>
  </si>
  <si>
    <t>SD-057-250109-953018-1055</t>
  </si>
  <si>
    <t>2025-01-09 10:16:14</t>
  </si>
  <si>
    <t>【调研】-80+银卡-普通区域-奎文区-东金一号-18705366812-1000M-宽带上网投诉-次数0-202501090000183117</t>
  </si>
  <si>
    <t>202501090000183117</t>
  </si>
  <si>
    <t xml:space="preserve">202501090000183117#宽带账号：18705366812；宽带地址：潍坊市高新区蓝郡小区25号2单元401；客户来电反映移动高清无法观看，无法配合线上指导，要求师傅上门，请协助处理，谢谢！联系电话：18705366812；联系人：先生；来电流水：2025010910064506520836438。 
</t>
  </si>
  <si>
    <t>2025-01-09 10:20:54</t>
  </si>
  <si>
    <t>2025-01-09 10:21:15</t>
  </si>
  <si>
    <t>SD-851-293403-22484-6119</t>
  </si>
  <si>
    <t>SD-057-250109-789465-583</t>
  </si>
  <si>
    <t>2025-01-09 09:22:05</t>
  </si>
  <si>
    <t>80+普通-普通区域-寿光市-文腾社区-18763698670-1000M-宽带上网投诉-次数0-202501090000133776</t>
  </si>
  <si>
    <t>202501090000133776</t>
  </si>
  <si>
    <t>202501090000133776#18763698670 电视看不了直播，机顶盒红灯，引导开关机顶盒，用户拒绝操作，请处理，谢谢
联系人先生，电话本机，流水号 2025010909174366420837951</t>
  </si>
  <si>
    <t>2025-01-09 09:25:03</t>
  </si>
  <si>
    <t>2025-01-09 09:34:57</t>
  </si>
  <si>
    <t>SD-852-325220-1911-29960</t>
  </si>
  <si>
    <t>SD-057-250109-908652-987</t>
  </si>
  <si>
    <t>2025-01-09 10:06:49</t>
  </si>
  <si>
    <t>普通区域-奎文区-华府一品-13181679933-300M-业务受理宽带-次数0-202501090000178737</t>
  </si>
  <si>
    <t>202501090000178737</t>
  </si>
  <si>
    <t>202501090000178737# 宽带账号:13181679933; 联系电话：13181679933，问题类型：此工单为群障修复工单，根据群障全量闭环修复管理要求，为确保客户网络通畅，请装维人员跟进修复网络问题，谢谢！ 
 群障标题：公告。故障描述：华府一品主叫号码：13181679933.0;该号码仅供参考，请优先联系宽带账号。</t>
  </si>
  <si>
    <t>2025-01-09 10:17:16</t>
  </si>
  <si>
    <t>2025-01-09 10:17:35</t>
  </si>
  <si>
    <t>SD-057-250109-763582-995</t>
  </si>
  <si>
    <t>2025-01-09 10:08:14</t>
  </si>
  <si>
    <t>普通区域-奎文区-兴源国际-13053690728-1000M-宽带上网投诉-次数0-202501090000176216</t>
  </si>
  <si>
    <t>202501090000176216</t>
  </si>
  <si>
    <t>202501090000176216#宽带账号：13053690728；宽带地址：潍坊奎文区潍州路街道道口南街齐荣家园黄家社区卫生室 具体现象：客户反映宽带不能上网，要求尽快处理回复！来电流水： 2025010910031075220883415，联系电话 13053690728</t>
  </si>
  <si>
    <t>2025-01-09 10:16:09</t>
  </si>
  <si>
    <t>2025-01-09 10:16:28</t>
  </si>
  <si>
    <t>SD-851-333872-10137-20771</t>
  </si>
  <si>
    <t>SD-057-250109-630178-4872</t>
  </si>
  <si>
    <t>2025-01-09 17:50:23</t>
  </si>
  <si>
    <t>80+金卡-普通区域-青州市-新南环商业街-18765659001-1000M-宽带上网投诉-次数0-20250109174740X607027300</t>
  </si>
  <si>
    <t>2025-01-10 18:51:00</t>
  </si>
  <si>
    <t>20250109174740X607027300</t>
  </si>
  <si>
    <t xml:space="preserve">【农村网络投诉】流程受理流水号：20250109174649187656590011139119
客户号码:18765659001
客户姓名:郭*
投诉地市:潍坊
来话流水:2025010917461571120869997
宽带账号:18765659001
宽带账号归属地市:潍坊
宽带账号归属区县:青州市
故障地址:潍坊青州市黄楼街道迟家村新南环商业街24H3号箱外墙*********
联系电话:15165362726
联系人:先生/女士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故障时间:2025-01-09 17:47:09
具体故障现象:光猫亮红灯，
客户其他诉求:客户要求尽快处理，谢谢
</t>
  </si>
  <si>
    <t>2025-01-09 17:55:28</t>
  </si>
  <si>
    <t>2025-01-09 17:55:45</t>
  </si>
  <si>
    <t>SD-851-315210-13088-22381</t>
  </si>
  <si>
    <t>SD-057-250109-746380-115</t>
  </si>
  <si>
    <t>2025-01-09 08:35:06</t>
  </si>
  <si>
    <t>FTTR-普通区域-昌邑市-孟育小区-13105368585-1000M-宽带上网投诉-次数0-20250109083414X854486572</t>
  </si>
  <si>
    <t>20250109083414X854486572</t>
  </si>
  <si>
    <t xml:space="preserve">流程受理流水号：20250109083306131053685851001284
客户号码:13105368585
客户姓名:褚**
投诉地市:潍坊
来话流水:2025010908324396220875216
宽带账号:13105368585
宽带账号归属地市:潍坊
宽带账号归属区县:昌邑市
故障地址:潍坊昌邑市北孟镇潍胶路孟育小区13号楼*********
联系电话:13105368585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故障细类:宽带无法上网
携转原因:
故障时间:2025-01-09 08:33:33
具体故障现象:提示网络无法连接，
客户其他诉求:
</t>
  </si>
  <si>
    <t>2025-01-09 08:43:33</t>
  </si>
  <si>
    <t>2025-01-09 08:54:13</t>
  </si>
  <si>
    <t>SD-851-266149-5185-6712</t>
  </si>
  <si>
    <t>SD-057-250109-365972-1858</t>
  </si>
  <si>
    <t>2025-01-09 11:41:18</t>
  </si>
  <si>
    <t>80+银卡-普通区域-青州市-陈仁马村-15169522224-500M-宽带上网投诉-次数0-20250109114052X522358520</t>
  </si>
  <si>
    <t>20250109114052X522358520</t>
  </si>
  <si>
    <t xml:space="preserve">【农村网络投诉】流程受理流水号：20250109113730151695222241054336
客户号码:15169522224
客户姓名:陈**
投诉地市:潍坊
来话流水:2025010911364950220876059
宽带账号:15169522224
宽带账号归属地市:潍坊
宽带账号归属区县:青州市
故障地址:潍坊青州市邵庄镇陈仁马陈仁马村2号箱（陈清春家）*********
联系电话:15169522224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11:39:20
具体故障现象:客户来电反映光猫亮红灯，插紧捋直未恢复请协助处理谢谢。
客户其他诉求:
</t>
  </si>
  <si>
    <t>2025-01-09 11:44:16</t>
  </si>
  <si>
    <t>2025-01-09 11:45:31</t>
  </si>
  <si>
    <t>SD-851-288914-10685-7734</t>
  </si>
  <si>
    <t>SD-057-250109-579841-5062</t>
  </si>
  <si>
    <t>2025-01-09 18:08:08</t>
  </si>
  <si>
    <t>【调研】-80+银卡-普通区域-高密市-金孚隆小区-15153654000-1000M-业务受理宽带-次数0-202501090000558225</t>
  </si>
  <si>
    <t>202501090000558225</t>
  </si>
  <si>
    <t>202501090000558225#受理号码 : 15153654000客户姓名 : 方**号码归属地 : 潍坊坊子 － 坊子用户品牌 : 全球通
客户来电称，宽带无法使用，网速慢 卡请处理，谢谢
潍坊高密市朝阳街道家纺路金孚隆小区高密金孚隆小区7号楼*********</t>
  </si>
  <si>
    <t>2025-01-09 18:13:06</t>
  </si>
  <si>
    <t>2025-01-09 18:13:31</t>
  </si>
  <si>
    <t>SD-851-253705-17535-316</t>
  </si>
  <si>
    <t>SD-057-250109-597463-1075</t>
  </si>
  <si>
    <t>2025-01-09 10:17:14</t>
  </si>
  <si>
    <t>【调研】-80+金卡-普通区域-安丘市-福海家园-13605367064-500M-业务受理宽带-次数0-202501090000189269</t>
  </si>
  <si>
    <t>202501090000189269</t>
  </si>
  <si>
    <t>202501090000189269# 宽带账号:13605367064; 联系电话：13605367064，问题类型：此工单为群障修复工单，根据群障全量闭环修复管理要求，为确保客户网络通畅，请装维人员跟进修复网络问题，谢谢！ 
 群障标题：公告。故障描述：潍坊安丘市福海家园光缆故障，预估24小时恢复，请帮忙拦截,如有需要请联系片区装维师傅郑绪朋15706307027主叫号码：13605367064.0;该号码仅供参考，请优先联系宽带账号。</t>
  </si>
  <si>
    <t>2025-01-09 10:18:58</t>
  </si>
  <si>
    <t>2025-01-09 10:19:21</t>
  </si>
  <si>
    <t>SD-851-241209-22640-26038</t>
  </si>
  <si>
    <t>SD-057-250109-241539-4880</t>
  </si>
  <si>
    <t>2025-01-09 17:50:55</t>
  </si>
  <si>
    <t>普通区域-安丘市-西殷民-13573640139-300M-宽带上网投诉-次数0-202501090000550432</t>
  </si>
  <si>
    <t>202501090000550432</t>
  </si>
  <si>
    <t>202501090000550432#殷**13573640139  
号码归属地潍坊安丘 － 安丘市柘山镇顺捷通讯（社区）
客户来电反映
潍坊安丘市石埠子镇西殷民村西殷民8号箱殷西玉（西北）**
宽带无法上网，电视无法观看，自己不会操作，请协助处理，谢谢联系电话13573640139 
2025010917454908320864902</t>
  </si>
  <si>
    <t>2025-01-09 18:01:23</t>
  </si>
  <si>
    <t>2025-01-09 18:02:27</t>
  </si>
  <si>
    <t>SD-057-250109-736059-1922</t>
  </si>
  <si>
    <t>2025-01-09 11:47:33</t>
  </si>
  <si>
    <t>FTTR-普通区域-寿光市-城投五星大厦-19506567222-1000M-宽带上网投诉-次数0-202501090000275394</t>
  </si>
  <si>
    <t>202501090000275394</t>
  </si>
  <si>
    <t>202501090000275394#宽带账号：19506567222；宽带地址：潍坊寿光市圣城街道兴隆路城投五星大厦；客户来电反映宽带无法上网，客户不在现场，无法配合线上指导/客户不配合排障，要求上门，请协助处理，谢谢！联系电话：13864682621；联系人：女士；来电流水：2025010911443972020880166</t>
  </si>
  <si>
    <t>2025-01-09 11:51:47</t>
  </si>
  <si>
    <t>2025-01-09 11:52:43</t>
  </si>
  <si>
    <t>SD-851-255814-4005-28052</t>
  </si>
  <si>
    <t>SD-057-250109-108367-4993</t>
  </si>
  <si>
    <t>2025-01-09 18:02:18</t>
  </si>
  <si>
    <t>【调研】-(目标)普通区域-坊子区-坊子祥和家园-15265687753-1000M-宽带上网投诉-次数0-20250109180100X860410995</t>
  </si>
  <si>
    <t>20250109180100X860410995</t>
  </si>
  <si>
    <t xml:space="preserve">【农村网络投诉】流程受理流水号：20250109175944152656877531141891
客户号码:15265687753
客户姓名:郭*
投诉地市:潍坊
来话流水:2025010917563468820879500
宽带账号:15265687753
宽带账号归属地市:潍坊
宽带账号归属区县:坊子区
故障地址:潍坊坊子区九龙街办（穆村）九龙大道坊子祥和家园18号楼*********
联系电话:15265687753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18:55:12
具体故障现象:打不开网页，
客户其他诉求:
</t>
  </si>
  <si>
    <t>2025-01-09 18:08:19</t>
  </si>
  <si>
    <t>2025-01-09 18:13:03</t>
  </si>
  <si>
    <t>SD-851-241128-24099-22217</t>
  </si>
  <si>
    <t>SD-057-250109-581347-1018</t>
  </si>
  <si>
    <t>2025-01-09 10:11:26</t>
  </si>
  <si>
    <t>【调研】-80+银卡-普通区域-寿光市-学府书香苑-13465685680-1000M-宽带上网投诉-次数0-202501090000183853</t>
  </si>
  <si>
    <t>202501090000183853</t>
  </si>
  <si>
    <t xml:space="preserve">202501090000183853#流程受理流水号：20250109092449134656856801015393
客户号码:13465685680
客户姓名:张*
投诉地市:潍坊
来话流水:2025010909241234320826196
宽带账号:13465685680
宽带账号归属地市:潍坊
宽带账号归属区县:寿光市
故障地址:潍坊寿光市圣城街道兴安路学府书香苑南楼*********
联系电话:13465685680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光功率:-19.82
故障大类:宽带/电视
故障细类:移动高清电视故障
携转原因:
故障时间:2025-01-09 09:27:00
魔百和单播/组播:组播
具体故障现象:机顶盒无法开机，
客户其他诉求:客户侧为质差终端，要求上门更换终端并一并处理故障问题。
</t>
  </si>
  <si>
    <t>2025-01-09 10:34:54</t>
  </si>
  <si>
    <t>SD-057-250109-746318-1079</t>
  </si>
  <si>
    <t>2025-01-09 10:17:22</t>
  </si>
  <si>
    <t>普通区域-高密市-华安凤城丽景-15762633313-1000M-业务受理宽带-次数0-202501090000190013</t>
  </si>
  <si>
    <t>202501090000190013</t>
  </si>
  <si>
    <t>202501090000190013# 宽带账号:15762633313; 联系电话：15762633313，问题类型：此工单为群障修复工单，根据群障全量闭环修复管理要求，为确保客户网络通畅，请装维人员跟进修复网络问题，谢谢！ 
 群障标题：公告。故障描述：潍坊高密市华安凤城丽景光缆故障，预估24小时恢复，请帮忙拦截,如有需要请联系片区装维师傅郭涛15706307290主叫号码：15863274567.0;该号码仅供参考，请优先联系宽带账号。</t>
  </si>
  <si>
    <t>2025-01-09 10:20:19</t>
  </si>
  <si>
    <t>SD-851-272409-10840-14353</t>
  </si>
  <si>
    <t>SD-057-250109-517246-570</t>
  </si>
  <si>
    <t>2025-01-09 09:20:37</t>
  </si>
  <si>
    <t>【调研】-80+普通-普通区域-高密市-柿子园自然村-13792691202-300M-宽带上网投诉-次数0-202501090000125963</t>
  </si>
  <si>
    <t>202501090000125963</t>
  </si>
  <si>
    <t xml:space="preserve">202501090000125963#宽带账号：13792691202；宽带地址：潍坊高密市胶河生态园柿子园柿子园自然村高密柿子园11号箱单纪元；客户反映移动高清无法观看，客户不在现场，无法配合线上指导，要求师傅上门，请协助处理，谢谢！联系电话：13792691202；联系人：先生；来电流水：2025010909091360620823505。 
</t>
  </si>
  <si>
    <t>2025-01-09 09:23:26</t>
  </si>
  <si>
    <t>2025-01-09 09:24:53</t>
  </si>
  <si>
    <t>SD-057-250109-894673-976</t>
  </si>
  <si>
    <t>2025-01-09 10:06:22</t>
  </si>
  <si>
    <t>普通区域--null-19709601290-宽带上网投诉-次数0-202501090000180197</t>
  </si>
  <si>
    <t>2025-01-10 11:07:00</t>
  </si>
  <si>
    <t>202501090000180197</t>
  </si>
  <si>
    <t>202501090000180197#流程受理流水号：20250109100559197096012901027514
客户号码:19709601290
客户姓名:孟**
投诉地市:潍坊
来话流水:2025010910053640320819177
宽带账号:19709601290
账号归属区县:高密-专卖店-高密市金芝通讯经营部二店
联系电话:19709601290
联系人:先生/女士
宽带地址:潍坊
工单紧急程度:非常紧急
是否投诉倾向:否
是否重复投诉:否
是否携转意向:否
是否有升级投诉倾向:否
*业务名称:业务融合开机流程宽带+OTT
投诉内容:手机号码：19709601290，【问题描述】客户已办理宽带业务，有开通单，要求装维尽快联系上门，请处理，谢谢。联系电话：19709601290，联系人：先生/女士，录音流水号：2025010910053640320819177。受理明细：531920062399999999。
在途开通单信息：536250106134961180，19709601290，2025-01-06 14:34:18，业务融合开机流程宽带+OTT，处理中，手写判断和地址录入
是否到厅:否
业务名称:业务融合开机流程宽带+OTT
;宽带小区$[null]$</t>
  </si>
  <si>
    <t>2025-01-09 11:34:00</t>
  </si>
  <si>
    <t>SD-057-250109-195374-4902</t>
  </si>
  <si>
    <t>2025-01-09 17:54:24</t>
  </si>
  <si>
    <t>普通区域-临朐县-辛庄自然村-13863664245-300M-宽带延伸服务-次数0-202501090000550861</t>
  </si>
  <si>
    <t>202501090000550861</t>
  </si>
  <si>
    <t xml:space="preserve">202501090000550861#流程受理流水号：20250109175234138636642451140363
客户号码:13863664245
客户姓名:纪**
投诉地市:潍坊
来话流水:2025010917484032620896005
宽带账号:13863664245
宽带账号归属地市:潍坊
宽带账号归属区县:临朐县
故障地址:潍坊临朐县柳山镇人民政府辛庄辛庄自然村辛庄2号纪银友*********
联系电话:13863664245
联系人:先生/女士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故障时间:2025-01-09 17:51:23
具体故障现象:光信号闪红灯插紧捋顺光纤线重启未恢复检查网线
</t>
  </si>
  <si>
    <t>2025-01-09 17:58:54</t>
  </si>
  <si>
    <t>2025-01-09 17:59:59</t>
  </si>
  <si>
    <t>SD-057-250109-925437-5007</t>
  </si>
  <si>
    <t>2025-01-09 18:03:34</t>
  </si>
  <si>
    <t>普通区域-安丘市-天顺世家-13176744567-1000M-宽带上网投诉-次数0-202501090000560376</t>
  </si>
  <si>
    <t>202501090000560376</t>
  </si>
  <si>
    <t>202501090000560376#流程受理流水号：20250109180221131767445671142471
客户号码:13176744567
客户姓名:刘**
投诉地市:潍坊
来话流水:2025010918012257520827059
宽带账号:13176744567
账号归属区县:安丘市谕泽手机店
联系电话:13176744567
联系人:先生/女士
宽带地址:潍坊
工单紧急程度:非常紧急
是否投诉倾向:否
是否重复投诉:否
是否携转意向:否
是否有升级投诉倾向:否
*业务名称:业务融合开机流程宽带+全光WiFi+OTT+FTTR组网
投诉内容:手机号码：13176744567，【问题描述】客户已办理宽带业务，有开通单，要求装维尽快联系上门，请处理，谢谢。联系电话：13176744567，联系人：先生/女士，录音流水号：2025010918012257520827059。受理明细：531920062399999999。
在途开通单信息：536250108862398450，13176744567，2025-01-08 11:45:34，业务融合开机流程宽带+全光WiFi+OTT+FTTR组网，处理中，异常处理
是否到厅:否
业务名称:业务融合开机流程宽带+全光WiFi+OTT+FTTR组网
;宽带小区$[天顺世家]$</t>
  </si>
  <si>
    <t>2025-01-09 18:07:40</t>
  </si>
  <si>
    <t>2025-01-09 18:07:56</t>
  </si>
  <si>
    <t>SD-851-348781-6597-16523</t>
  </si>
  <si>
    <t>SD-057-250109-962407-5022</t>
  </si>
  <si>
    <t>2025-01-09 18:05:30</t>
  </si>
  <si>
    <t>普通区域-奎文区-奎文东方家园-18763675918-100M-魔百和投诉-次数0-20250109180335X156073450</t>
  </si>
  <si>
    <t>20250109180335X156073450</t>
  </si>
  <si>
    <t>流程受理流水号：20250109175957187636759181141949
客户号码:18763675918
客户姓名:陈*
投诉地市:潍坊
来话流水:2025010917593885020810262
宽带账号:18763675918
宽带账号归属地市:潍坊
宽带账号归属区县:高新
故障地址:潍坊高新高新城区健康街东方家园10号楼*********
联系电话:18763675918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光功率:-15.24
故障大类:宽带/电视
故障细类:移动高清电视故障(专席)
携转原因:
故障时间:2025-01-09 18:01:43
魔百和单播/组播:组播
具体故障现象:电视直播或点播无法观看，
客户其他诉求:
魔百和单/组播：组播</t>
  </si>
  <si>
    <t>2025-01-09 18:06:46</t>
  </si>
  <si>
    <t>2025-01-09 18:07:47</t>
  </si>
  <si>
    <t>SD-057-250109-714059-1030</t>
  </si>
  <si>
    <t>2025-01-09 10:13:00</t>
  </si>
  <si>
    <t>【调研】-80+普通-普通区域-安丘市-启文村自然村-15965084214-100M-宽带上网投诉-次数0-202501090000185368</t>
  </si>
  <si>
    <t>2025-01-10 11:14:00</t>
  </si>
  <si>
    <t>202501090000185368</t>
  </si>
  <si>
    <t>202501090000185368#流程受理流水号：20250109101228159650842141029451
客户号码:15965084214
客户姓名:李**
投诉地市:潍坊
来话流水:2025010910120122220815362
宽带账号:15965084214
账号归属区县:安丘
联系电话:15965084214
联系人:先生/女士
宽带地址:潍坊
工单紧急程度:非常紧急
是否投诉倾向:否
是否重复投诉:否
是否携转意向:否
是否有升级投诉倾向:否
*业务名称:业务融合移机流程宽带+OTT
投诉内容:手机号码：15965084214，【问题描述】客户已办理宽带业务，有开通单，要求装维尽快联系上门，请处理，谢谢。联系电话：15965084214，联系人：先生/女士，录音流水号：2025010910120122220815362。受理明细：531920062399999999。
在途开通单信息：536250105730091498，15965084214，2025-01-05 14:55:08，业务融合移机流程宽带+OTT，处理中，黄单扩容
是否到厅:否
业务名称:业务融合移机流程宽带+OTT
;宽带小区$[启文村自然村]$</t>
  </si>
  <si>
    <t>2025-01-09 10:15:35</t>
  </si>
  <si>
    <t>迁移光交箱</t>
  </si>
  <si>
    <t>2025-01-09 10:16:30</t>
  </si>
  <si>
    <t>SD-852-331116-1007-25352</t>
  </si>
  <si>
    <t>SD-057-250109-156230-574</t>
  </si>
  <si>
    <t>2025-01-09 09:21:08</t>
  </si>
  <si>
    <t>【调研】-(目标)普通区域-奎文区-德润康城-13792686102-1000M-宽带上网投诉-次数0-202501090000132955</t>
  </si>
  <si>
    <t>202501090000132955</t>
  </si>
  <si>
    <t>202501090000132955#13792686102 客户反映电视无法观看，提示无信号，线上排障客户不配合操作，请协助处理。谢谢联系人：先生 联系电话：13562632165 流水：2025010909173868020836823</t>
  </si>
  <si>
    <t>2025-01-09 09:25:18</t>
  </si>
  <si>
    <t>2025-01-09 09:25:37</t>
  </si>
  <si>
    <t>SD-851-257815-59526-20182</t>
  </si>
  <si>
    <t>SD-057-250109-176432-5382</t>
  </si>
  <si>
    <t>2025-01-09 18:41:33</t>
  </si>
  <si>
    <t>80+普通-普通区域-寿光市-金海花园-15966114747-300M-宽带上网投诉-次数0-202501090000582124</t>
  </si>
  <si>
    <t>202501090000582124</t>
  </si>
  <si>
    <t>202501090000582124#宽带账号：15966114747；宽带地址：潍坊寿光市圣城街道金海路金海花园3号楼；客户来电反映机顶盒故障指导配置网络未恢复，经查询客户侧为质差机顶盒，请协助上门更换终端并一并处理故障问题，谢谢！联系电话：13475691495；联系人：女生；来电流水：2025010918330963420888157</t>
  </si>
  <si>
    <t>2025-01-09 18:50:41</t>
  </si>
  <si>
    <t>2025-01-09 18:51:05</t>
  </si>
  <si>
    <t>SD-057-250109-708312-5789</t>
  </si>
  <si>
    <t>2025-01-09 19:30:41</t>
  </si>
  <si>
    <t>【调研】-普通区域-潍城区-福星嘉园-15966163059-1000M-魔百和投诉-次数0-202501090000606851</t>
  </si>
  <si>
    <t>202501090000606851</t>
  </si>
  <si>
    <t>202501090000606851#流程受理流水号：20250109192847159661630591156848
客户号码:15966163059
客户姓名:贺**
投诉地市:潍坊
来话流水:2025010919280387720835287
宽带账号:15966163059
宽带账号归属地市:潍坊
宽带账号归属区县:潍城区
故障地址:潍坊潍城区城关街道福寿西街福星嘉园
联系电话:15726075125
联系人:先生
工单紧急程度:一般
是否有升级投诉倾向:否
是否重复投诉:否
是否携转意向:否
是否投诉倾向:否
是否智能网关:智能网关
当前是否在线:
接入方式:
端到端诊断结果:客户侧设备问题（新增）
是否质差终端:无质差信息
光功率:-21.73
故障大类:宽带/电视
故障细类:移动高清电视故障(专席)
携转原因:
故障时间:2025-01-09 19:33:32
魔百和单播/组播:单播
具体故障现象:电视机提示无信号，
客户其他诉求:
魔百和单/组播：单播;宽带小区$[福星嘉园]$</t>
  </si>
  <si>
    <t>2025-01-09 19:45:05</t>
  </si>
  <si>
    <t>2025-01-09 19:45:45</t>
  </si>
  <si>
    <t>SD-851-274546-27790-5592</t>
  </si>
  <si>
    <t>SD-057-250109-965243-5828</t>
  </si>
  <si>
    <t>2025-01-09 19:35:06</t>
  </si>
  <si>
    <t>普通区域-寿光市-马家庄村自然村-13863611073-300M-宽带上网投诉-次数0-20250109193301X381019981</t>
  </si>
  <si>
    <t>20250109193301X381019981</t>
  </si>
  <si>
    <t xml:space="preserve">【农村网络投诉】流程受理流水号：20250109193129138636110731157267
客户号码:13863611073
客户姓名:于**
投诉地市:潍坊
来话流水:2025010919304513220850238
宽带账号:13863611073
宽带账号归属地市:潍坊
宽带账号归属区县:寿光市
故障地址:潍坊寿光市台头镇马家庄村
联系电话:13863611073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故障细类:宽带无法上网(专席)
携转原因:
故障时间:2025-01-09 19:36:03
具体故障现象:用户无法提供具体故障现象，
客户其他诉求:
</t>
  </si>
  <si>
    <t>2025-01-09 19:37:05</t>
  </si>
  <si>
    <t>2025-01-09 19:37:34</t>
  </si>
  <si>
    <t>SD-057-250109-325406-485</t>
  </si>
  <si>
    <t>2025-01-09 09:10:25</t>
  </si>
  <si>
    <t>【调研】-80+金卡-普通区域-诸城市-邱家七吉自然村-13563665503-1000M-业务受理宽带-次数0-202501090000122864</t>
  </si>
  <si>
    <t>202501090000122864</t>
  </si>
  <si>
    <t>202501090000122864#客户来电反映宽带网络慢，线上排障未恢复，请协助处理，谢谢, 
联系电话：15264676552，联系人：先生，流水：2025010909080358820808229</t>
  </si>
  <si>
    <t>2025-01-09 09:15:23</t>
  </si>
  <si>
    <t>2025-01-09 09:24:32</t>
  </si>
  <si>
    <t>SD-851-282183-22568-18988</t>
  </si>
  <si>
    <t>SD-057-250109-125867-1851</t>
  </si>
  <si>
    <t>2025-01-09 11:41:02</t>
  </si>
  <si>
    <t>(目标)普通区域-青州市-边线店子-18866753567-300M-宽带上网投诉-次数0-20250109113817X897819488 二级督办</t>
  </si>
  <si>
    <t>20250109113817X897819488</t>
  </si>
  <si>
    <t xml:space="preserve">流程受理流水号：20250109113723188667535671054302
客户号码:18866753567
客户姓名:王**
投诉地市:潍坊
来话流水:2025010911362160220869736
宽带账号:18866753567
宽带账号归属地市:潍坊
宽带账号归属区县:青州市
故障地址:潍坊青州市东夏镇边线店子边线店子4号箱 (西南方向四号)
联系电话:18866753567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故障大类:宽带/电视
故障细类:宽带无法上网(专席)
携转原因:
故障时间:2025-01-09 11:37:21
具体故障现象:提示网络无法连接，
客户其他诉求:
</t>
  </si>
  <si>
    <t>2025-01-09 11:47:49</t>
  </si>
  <si>
    <t>SD-851-311162-20705-9806</t>
  </si>
  <si>
    <t>SD-057-250109-758361-1934</t>
  </si>
  <si>
    <t>2025-01-09 11:49:12</t>
  </si>
  <si>
    <t>80+白金-普通区域-寿光市-韩家庄-18866754999-1000M-宽带上网投诉-次数0-202501090000275586</t>
  </si>
  <si>
    <t>202501090000275586</t>
  </si>
  <si>
    <t xml:space="preserve">202501090000275586#宽带账号：18866754999；宽带地址：潍坊寿光市台头镇韩家庄村韩家庄韩家庄村10号箱；客户来电反映宽带无法上网，客户无法配合线上指导，要求师傅上门，请协助处理，谢谢！联系电话：18866754999；联系人：先生；来电流水：2025010911433282120865441。 </t>
  </si>
  <si>
    <t>2025-01-09 11:57:21</t>
  </si>
  <si>
    <t>SD-057-250109-712584-2664</t>
  </si>
  <si>
    <t>2025-01-09 13:29:26</t>
  </si>
  <si>
    <t>80+银卡-普通区域-临朐县-张家亭村-15244405477-1000M-宽带上网投诉-次数0-20250109132849X529435977</t>
  </si>
  <si>
    <t>20250109132849X529435977</t>
  </si>
  <si>
    <t>【农村网络投诉】检测结果：1、手机账号余额检测：手机账号余额不足；2、宽带速率检测：宽带速率正常；3、宽带状态检测：宽带状态正常；4、宽带账号登录状态检测：账号登录状态正常；5、群体故障检测：无大面积群障；6、线路检测：线路状态正常；7、光猫在线检测：光猫在线；故障类型：网络无法连接。故障描述：搬家需要连接网络，麻烦今天下午找人来按装上。联系人：吴刚三。联系电话：15244405477。。</t>
  </si>
  <si>
    <t>2025-01-09 13:36:17</t>
  </si>
  <si>
    <t>2025-01-09 13:36:33</t>
  </si>
  <si>
    <t>SD-851-317041-14164-2378</t>
  </si>
  <si>
    <t>2025-01-09 10:02:01</t>
  </si>
  <si>
    <t>【调研】-普通区域-青州市-刘镇村-15069636051-200M-业务受理宽带-次数0-202501090000174886 一级督办</t>
  </si>
  <si>
    <t>2025-01-10 10:03:00</t>
  </si>
  <si>
    <t>202501090000174886</t>
  </si>
  <si>
    <t>2025-01-09 10:22:39</t>
  </si>
  <si>
    <t>2025-01-09 10:22:54</t>
  </si>
  <si>
    <t>SD-057-250109-510372-970</t>
  </si>
  <si>
    <t>2025-01-09 10:05:37</t>
  </si>
  <si>
    <t>【调研】-普通区域-诸城市-西饮马泉-18660641667-300M-宽带上网投诉-次数0-20250109100331X211888721</t>
  </si>
  <si>
    <t>20250109100331X211888721</t>
  </si>
  <si>
    <t xml:space="preserve">【农村网络投诉】流程受理流水号：20250109100244186606416671026539
客户号码:18660641667
客户姓名:王**
投诉地市:潍坊
来话流水:2025010910014862220862963
宽带账号:18660641667
宽带账号归属地市:潍坊
宽带账号归属区县:诸城市
故障地址:潍坊诸城市辛兴镇西饮马泉村西饮马泉西饮马泉村东北6号箱*********
联系电话:18660641667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10:02:52
具体故障现象:打不开网页，客户来电反映宽带无法上网，我处正常排障未恢复，请协助处理，谢谢
客户其他诉求:
</t>
  </si>
  <si>
    <t>2025-01-09 10:07:20</t>
  </si>
  <si>
    <t>2025-01-09 10:07:35</t>
  </si>
  <si>
    <t>SD-057-250109-186720-5373</t>
  </si>
  <si>
    <t>80+金卡-普通区域-青州市-朱李王-15753622565-300M-宽带上网投诉-次数0-20250109183935X175950920</t>
  </si>
  <si>
    <t>20250109183935X175950920</t>
  </si>
  <si>
    <t xml:space="preserve">【农村网络投诉】流程受理流水号：20250109183844157536225651149225
客户号码:15753622565
客户姓名:李**
投诉地市:潍坊
来话流水:2025010918371078320816745
宽带账号:15753622565
宽带账号归属地市:潍坊
宽带账号归属区县:青州市
故障地址:潍坊青州市邵庄镇李王孔村朱李王4号#李乐风家#*********
联系电话:15063437883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故障细类:网速慢/上网掉线(专席)
携转原因:
故障时间:2025-01-09 18:40:48
具体故障现象:提示网络无法连接，
客户其他诉求:
</t>
  </si>
  <si>
    <t>2025-01-09 18:43:19</t>
  </si>
  <si>
    <t>SD-851-327574-25336-22289</t>
  </si>
  <si>
    <t>SD-057-250109-493620-4952</t>
  </si>
  <si>
    <t>2025-01-09 17:58:50</t>
  </si>
  <si>
    <t>【调研】-80+银卡-普通区域-奎文区-于家涝洼小区-13863633754-1000M-宽带上网投诉-次数0-202501090000553749</t>
  </si>
  <si>
    <t>2025-01-10 18:59:00</t>
  </si>
  <si>
    <t>202501090000553749</t>
  </si>
  <si>
    <t xml:space="preserve">202501090000553749#宽带账号：13863633754；宽带地址：潍坊高新高新城区东方路于家涝洼小区5号楼*********客户来电反 移动高清 不能看，客户 老人不会要求上门，请协助处理，谢谢！联系电话：***；联系人：13869628611；来电流水2025010917554499220870999
</t>
  </si>
  <si>
    <t>2025-01-09 18:01:11</t>
  </si>
  <si>
    <t>2025-01-09 18:01:39</t>
  </si>
  <si>
    <t>SD-851-265463-21982-24544</t>
  </si>
  <si>
    <t>SD-057-250109-241835-4934</t>
  </si>
  <si>
    <t>2025-01-09 17:56:30</t>
  </si>
  <si>
    <t>80+银卡-普通区域-诸城市-王家朱村自然村-13455633139-300M-宽带延伸服务-次数0-202501090000554349</t>
  </si>
  <si>
    <t>202501090000554349</t>
  </si>
  <si>
    <t xml:space="preserve">202501090000554349#【已关注中国移动10086微信公众号】流程受理流水号：20250109175251134556331391140421
客户号码:13455633139
客户姓名:王**
投诉地市:潍坊
来话流水:2025010917510720920822337
宽带账号:13455633139
宽带账号归属地市:潍坊
宽带账号归属区县:诸城市
故障地址:潍坊诸城市龙都街道纺织街化肥厂家属院2-3-202
联系电话:13455633139
联系人:先生/女士
工单紧急程度:一般
是否有升级投诉倾向:否
是否重复投诉:否
是否携转意向:否
是否投诉倾向:否
是否智能网关:智能网关
当前是否在线:是
接入方式:FTTH
是否质差终端:无质差信息
光功率:-18.04
故障大类:宽带/电视
故障细类:宽带延伸服务
携转原因:
故障时间:2025-01-09 17:52:59
具体故障现象:调测其它设备，摄像头打不开网络，其它手机电视都正常。
</t>
  </si>
  <si>
    <t>2025-01-09 17:59:04</t>
  </si>
  <si>
    <t>2025-01-09 17:59:40</t>
  </si>
  <si>
    <t>SD-851-293736-12842-21041</t>
  </si>
  <si>
    <t>SD-057-250109-947835-4148</t>
  </si>
  <si>
    <t>2025-01-09 16:33:13</t>
  </si>
  <si>
    <t>【调研】-80+金卡-(目标)普通区域-青州市-郑母东赵-15095190081-300M-宽带上网投诉-次数0-202501090000483834</t>
  </si>
  <si>
    <t>2025-01-10 17:34:00</t>
  </si>
  <si>
    <t>202501090000483834</t>
  </si>
  <si>
    <t xml:space="preserve">202501090000483834#宽带账号：15095190081；宽带地址：潍坊青州市谭坊镇东赵村；客户来电反映电视观看时出现无信号，前期更换机顶盒，一直未更换，要求师傅上门，请协助处理，谢谢！联系电话：15244442165；联系人：先生；来电流水：2025010916225857820893293。 </t>
  </si>
  <si>
    <t>2025-01-09 16:37:07</t>
  </si>
  <si>
    <t>2025-01-09 16:38:53</t>
  </si>
  <si>
    <t>SD-851-255774-2471-13632</t>
  </si>
  <si>
    <t>SD-057-250109-957042-5796</t>
  </si>
  <si>
    <t>2025-01-09 19:31:59</t>
  </si>
  <si>
    <t>80+银卡-普通区域-奎文区-书香铭郡-18853661088-300M-业务受理宽带-次数0-202501090000605853</t>
  </si>
  <si>
    <t>202501090000605853</t>
  </si>
  <si>
    <t>202501090000605853# 导航立单,用户所在位置有群障,已向客户播报,客户要求装维回访.此工单为群障修复工单,根据群障全量闭环管理要求,为确保客户网络通畅,请装维人员跟进修复网络问题,谢谢.联系电话：18853661088</t>
  </si>
  <si>
    <t>2025-01-09 19:35:08</t>
  </si>
  <si>
    <t>2025-01-09 19:36:58</t>
  </si>
  <si>
    <t>SD-057-250109-412836-492</t>
  </si>
  <si>
    <t>2025-01-09 09:11:09</t>
  </si>
  <si>
    <t>FTTR-普通区域-奎文区-东方名郡-15621680873-1000M-宽带上网投诉-次数0-20250109090955X995768742</t>
  </si>
  <si>
    <t>20250109090955X995768742</t>
  </si>
  <si>
    <t xml:space="preserve">流程受理流水号：20250109090803156216808731010484
客户号码:15621680873
客户姓名:王**
投诉地市:潍坊
来话流水:2025010909014753520831338
宽带账号:15621680873
宽带账号归属地市:潍坊
宽带账号归属区县:奎文区
故障地址:潍坊奎文区清池街道金光路东方名郡12号楼*********
联系电话:17865656266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光功率:-21.02
故障大类:宽带/电视
故障细类:网速慢/上网掉线(专席)
携转原因:
故障时间:2025-01-09 09:08:22
具体故障现象:客户使用的FTTR全光wifi，但是家庭无线信号弱，有的房间无法连接无线网络， 重启FTTR设备未恢复，要求维修人员尽快联系处理
客户其他诉求:
</t>
  </si>
  <si>
    <t>2025-01-09 09:12:38</t>
  </si>
  <si>
    <t>2025-01-09 09:16:23</t>
  </si>
  <si>
    <t>SD-851-246962-178-4851</t>
  </si>
  <si>
    <t>SD-057-250109-763014-534</t>
  </si>
  <si>
    <t>2025-01-09 09:16:38</t>
  </si>
  <si>
    <t>【调研】-(目标)普通区域-昌邑市-闫家庵自然村-13583641434-200M-宽带上网投诉-次数0-202501090000128770 二级督办</t>
  </si>
  <si>
    <t>2025-01-10 10:17:00</t>
  </si>
  <si>
    <t>202501090000128770</t>
  </si>
  <si>
    <t xml:space="preserve">202501090000128770#【已关注中国移动10086微信公众号】流程受理流水号：20250109091609135836414341012820
客户号码:13583641434
客户姓名:王**
投诉地市:潍坊
来话流水:2025010909152394520806183
宽带账号:13583641434
宽带账号归属地市:潍坊
宽带账号归属区县:昌邑市
故障地址:潍坊昌邑市柳疃镇闫家庵村闫家庵自然村闫家庵扩容1号箱*********
联系电话:15053679198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故障时间:2025-01-09 09:23:32
具体故障现象:光猫亮红灯，
客户其他诉求:客户侧为质差终端，要求上门更换终端并一并处理故障问题。
</t>
  </si>
  <si>
    <t>2025-01-09 09:18:52</t>
  </si>
  <si>
    <t>2025-01-09 09:19:33</t>
  </si>
  <si>
    <t>SD-057-250109-501374-1008</t>
  </si>
  <si>
    <t>2025-01-09 10:10:43</t>
  </si>
  <si>
    <t>【调研】-普通区域-奎文区-宏伟南区-15264671926-1000M-魔百和投诉-次数0-202501090000182583</t>
  </si>
  <si>
    <t>202501090000182583</t>
  </si>
  <si>
    <t>202501090000182583#流程受理流水号：20250109100847152646719261028324
客户号码:15264671926
客户姓名:马**
投诉地市:潍坊
来话流水:2025010910075049120852773
宽带账号:15264671926
宽带账号归属地市:潍坊
宽带账号归属区县:潍城区
故障地址:潍坊潍城区南关街道青年路宏伟南区11号楼2单元201
联系电话:15264671926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光功率:-23.76
故障大类:电视
故障细类:移动高清电视故障(专席)
携转原因:
故障时间:2025-01-09 10:09:25
魔百和单播/组播:组播
具体故障现象:客户来电反映电视无法看，排障后，未恢复请协助谢谢
客户其他诉求:
魔百和单/组播：组播;宽带小区$[宏伟南区]$</t>
  </si>
  <si>
    <t>2025-01-09 10:13:23</t>
  </si>
  <si>
    <t>2025-01-09 10:13:42</t>
  </si>
  <si>
    <t>SD-851-252496-18615-18724</t>
  </si>
  <si>
    <t>SD-057-250109-831724-4151</t>
  </si>
  <si>
    <t>2025-01-09 16:33:18</t>
  </si>
  <si>
    <t>普通区域-安丘市-西夹埠村自然村-18463602201-300M-宽带上网投诉-次数0-202501090000485308</t>
  </si>
  <si>
    <t>202501090000485308</t>
  </si>
  <si>
    <t>202501090000485308#流程受理流水号：20250109163241184636022011120787
客户号码:18463602201
客户姓名:王**
投诉地市:潍坊
来话流水:2025010916320955120820034
宽带账号:18463602201
账号归属区县:管公镇都家寨庄村综合门市
联系电话:18463602201
联系人:先生/女士
宽带地址:潍坊
工单紧急程度:一般
是否投诉倾向:否
是否重复投诉:否
是否携转意向:否
是否有升级投诉倾向:否
*业务名称:业务融合移机流程宽带
投诉内容:手机号码：18463602201，【问题描述】客户已办理宽带业务，有开通单，要求装维尽快联系上门，请处理，谢谢。联系电话：18463602201，联系人：先生/女士，录音流水号：2025010916320955120820034。
在途开通单信息：536250101578973494，18463602201，2025-01-01 14:46:38，业务融合移机流程宽带，处理中，施工预约
是否到厅:否
业务名称:业务融合移机流程宽带
;宽带小区$[西夹埠村自然村]$</t>
  </si>
  <si>
    <t>2025-01-09 16:40:46</t>
  </si>
  <si>
    <t>2025-01-09 16:41:04</t>
  </si>
  <si>
    <t>SD-852-254696-1041-6255</t>
  </si>
  <si>
    <t>SD-057-250109-859236-1886</t>
  </si>
  <si>
    <t>2025-01-09 11:44:54</t>
  </si>
  <si>
    <t>【调研】-80+银卡-普通区域-潍城区-城隍庙小区-13666363533-1000M-宽带上网投诉-次数0-202501090000272908</t>
  </si>
  <si>
    <t>202501090000272908</t>
  </si>
  <si>
    <t>202501090000272908#【已关注中国移动10086微信公众号】流程受理流水号：20250109114332136663635331056036
客户号码:13666363533
客户姓名:毕**
投诉地市:潍坊
来话流水:2025010911424107920854478
宽带账号:13666363533
宽带账号归属地市:潍坊
宽带账号归属区县:潍城区
故障地址:潍坊潍城区望留街道胡家城隍庙北区14号楼2单元502
联系电话:13666363533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故障时间:2025-01-09 11:43:39
具体故障现象:客户来电表示家里网速慢卡，我处排查路由器摆放位置，在线时长，使用年限以及网线未恢复，请协助处理谢谢
客户其他诉求:
;宽带小区$[城隍庙小区]$</t>
  </si>
  <si>
    <t>2025-01-09 11:49:01</t>
  </si>
  <si>
    <t>2025-01-09 11:49:16</t>
  </si>
  <si>
    <t>SD-851-317103-463-497</t>
  </si>
  <si>
    <t>SD-057-250109-751986-980</t>
  </si>
  <si>
    <t>2025-01-09 10:06:32</t>
  </si>
  <si>
    <t>普通区域-潍城区-前张友自然村-13573606853-300M-业务受理宽带-次数0-202501090000178260</t>
  </si>
  <si>
    <t>202501090000178260</t>
  </si>
  <si>
    <t>202501090000178260# 宽带账号:13573606853; 联系电话：13573606853，问题类型：此工单为群障修复工单，根据群障全量闭环修复管理要求，为确保客户网络通畅，请装维人员跟进修复网络问题，谢谢！ 
 群障标题：公告。故障描述：潍坊潍城区前张友自然村光缆故障，预估24小时恢复，请帮忙拦截,如有需要请联系片区装维师傅刘建元15963616136主叫号码：100860536.0;该号码仅供参考，请优先联系宽带账号。</t>
  </si>
  <si>
    <t>2025-01-09 10:27:28</t>
  </si>
  <si>
    <t>2025-01-09 10:27:54</t>
  </si>
  <si>
    <t>SD-057-250109-896543-4943</t>
  </si>
  <si>
    <t>2025-01-09 17:56:55</t>
  </si>
  <si>
    <t>(目标)普通区域-诸城市-林家村-15094994918-100M-宽带延伸服务-次数0-202501090000555617</t>
  </si>
  <si>
    <t>202501090000555617</t>
  </si>
  <si>
    <t xml:space="preserve">202501090000555617#流程受理流水号：20250109175514150949949181140927
客户号码:15094994918
客户姓名:刘**
投诉地市:潍坊
来话流水:2025010917543678920859044
宽带账号:15094994918
宽带账号归属地市:潍坊
宽带账号归属区县:诸城市
故障地址:潍坊诸城市林家村镇林家村林家村林家村59号箱*********
联系电话:15094994918
联系人:先生/女士
工单紧急程度:紧急
是否有升级投诉倾向:否
是否重复投诉:否
是否携转意向:否
是否投诉倾向:否
工单内容:客户来电反馈宽带线断了，要求尽快上门维修
</t>
  </si>
  <si>
    <t>2025-01-09 17:58:57</t>
  </si>
  <si>
    <t>2025-01-09 17:59:22</t>
  </si>
  <si>
    <t>SD-851-230588-128-926</t>
  </si>
  <si>
    <t>SD-057-250109-186593-4908</t>
  </si>
  <si>
    <t>2025-01-09 17:55:42</t>
  </si>
  <si>
    <t>普通区域-安丘市-老中阿村自然村-15069672136-300M-宽带上网投诉-次数0-202501090000550732</t>
  </si>
  <si>
    <t>2025-01-10 18:56:00</t>
  </si>
  <si>
    <t>202501090000550732</t>
  </si>
  <si>
    <t xml:space="preserve">202501090000550732#15069672136客户来电反映电视无法观看，提示22002，线上排障客户不会操作，客户要求派师傅上门看一下，请协助处理谢谢
联系人：先生联系电话：18263651343 流水：2025010917541837520855913
</t>
  </si>
  <si>
    <t>2025-01-09 17:58:46</t>
  </si>
  <si>
    <t>SD-057-250109-658019-5447</t>
  </si>
  <si>
    <t>2025-01-09 18:47:48</t>
  </si>
  <si>
    <t>80+银卡-普通区域-寿光市-洛东社区-15169530144-1000M-宽带上网投诉-次数0-202501090000585837</t>
  </si>
  <si>
    <t>202501090000585837</t>
  </si>
  <si>
    <t xml:space="preserve">202501090000585837#【已关注中国移动10086微信公众号】流程受理流水号：20250109184655151695301441150519
客户号码:15169530144
客户姓名:付**
投诉地市:潍坊
来话流水:2025010918464131320883017
宽带账号:15169530144
宽带账号归属地市:潍坊
宽带账号归属区县:寿光市
故障地址:潍坊寿光市洛城街道洛兴街洛东社区14号楼*********
联系电话:15169530144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光功率:-20.36
故障大类:宽带/电视
故障细类:移动高清电视故障
携转原因:
故障时间:2025-01-09 18:47:15
魔百和单播/组播:组播
具体故障现象:电视直播或点播无法观看，
客户其他诉求:客户侧为质差终端，要求上门更换终端并一并处理故障问题。
</t>
  </si>
  <si>
    <t>2025-01-09 18:56:44</t>
  </si>
  <si>
    <t>2025-01-09 18:57:13</t>
  </si>
  <si>
    <t>SD-851-234437-25465-7074</t>
  </si>
  <si>
    <t>SD-057-250109-905348-1866</t>
  </si>
  <si>
    <t>2025-01-09 11:42:29</t>
  </si>
  <si>
    <t>普通区域-寿光市-西景明一-15069620381-200M-魔百和投诉-次数0-202501090000092517</t>
  </si>
  <si>
    <t>2025-01-10 12:43:00</t>
  </si>
  <si>
    <t>202501090000092517</t>
  </si>
  <si>
    <t>202501090000092517#流程受理流水号：20250109082551150696203811000802
客户号码:15069620381
客户姓名:范**
投诉地市:潍坊
来话流水:2025010908252180020842524
宽带账号:15069620381
宽带账号归属地市:潍坊
宽带账号归属区县:寿光市
故障地址:潍坊寿光市上口镇西景明一村西景明一扩7号箱*********
联系电话:15069620381
联系人:先生/女士
工单紧急程度:一般
是否有升级投诉倾向:否
是否重复投诉:否
是否携转意向:否
是否投诉倾向:否
携转原因:
提单模板:客户来电反映观看移动高清电视时，【所有频道】无法观看或回看，提示：版权限制，客户不认可，请协助处理，谢谢。
;宽带小区$[西景明一]$</t>
  </si>
  <si>
    <t>2025-01-09 11:59:20</t>
  </si>
  <si>
    <t>2025-01-09 11:59:39</t>
  </si>
  <si>
    <t>SD-851-227493-4187-5624</t>
  </si>
  <si>
    <t>SD-057-250109-391524-1910</t>
  </si>
  <si>
    <t>2025-01-09 11:47:01</t>
  </si>
  <si>
    <t>FTTR-普通区域-奎文区-歌尔绿城桃园里-15288832122-1000M-业务受理宽带-次数0-202501090000274576</t>
  </si>
  <si>
    <t>202501090000274576</t>
  </si>
  <si>
    <t>202501090000274576# 宽带账号:15288832122; 联系电话：15288832122，问题类型：此工单为群障修复工单，根据群障全量闭环修复管理要求，为确保客户网络通畅，请装维人员跟进修复网络问题，谢谢！ 
 群障标题：公告。故障描述：潍坊奎文区歌尔绿城桃园里光缆故障，预估24小时恢复，请帮忙拦截,如有需要请联系片区装维师傅徐永强15706307385主叫号码：15288832122.0;该号码仅供参考，请优先联系宽带账号。</t>
  </si>
  <si>
    <t>2025-01-09 11:49:13</t>
  </si>
  <si>
    <t>2025-01-09 11:53:36</t>
  </si>
  <si>
    <t>SD-851-287750-4442-12636</t>
  </si>
  <si>
    <t>SD-057-250109-985073-1015</t>
  </si>
  <si>
    <t>2025-01-09 10:11:18</t>
  </si>
  <si>
    <t>【调研】-80+金卡-普通区域-青州市-青州市王府街道办事处五里王府家园-15069667787-1000M-魔百和投诉-次数0-20250109101009X609447373</t>
  </si>
  <si>
    <t>20250109101009X609447373</t>
  </si>
  <si>
    <t>【农村网络投诉】流程受理流水号：20250109100936150696677871028570
客户号码:15069667787
客户姓名:吴**
投诉地市:潍坊
来话流水:2025010910083665820864261
宽带账号:15069667787
宽带账号归属地市:潍坊
宽带账号归属区县:青州市
故障地址:潍坊青州市王府街道五里村青州市王府街道办事处五里王府家园29号楼*********
联系电话:15069667787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光功率:-16.40
故障大类:/电视
故障细类:移动高清电视故障(专席)
携转原因:
故障时间:2025-01-09 10:15:13
魔百和单播/组播:单播
具体故障现象:电视机提示无信号，
客户其他诉求:
魔百和单/组播：单播</t>
  </si>
  <si>
    <t>2025-01-09 10:22:18</t>
  </si>
  <si>
    <t>2025-01-09 10:28:46</t>
  </si>
  <si>
    <t>SD-851-322086-18043-11355</t>
  </si>
  <si>
    <t>SD-057-250109-378150-928</t>
  </si>
  <si>
    <t>2025-01-09 10:01:12</t>
  </si>
  <si>
    <t>普通区域-潍城区-陈家油坊-18765694541-300M-宽带上网投诉-次数0-202501090000172265</t>
  </si>
  <si>
    <t>202501090000172265</t>
  </si>
  <si>
    <t>202501090000172265#宽带账号：18765694541；宽带地址：潍坊潍城区城关街道向阳路陈家油坊北区37号楼24排5号；客户来电反映宽带可以使用，移动高清不能看，客户不配合排障，要求上门，请协助处理，谢谢！联系电话：13406460296；联系人：女士；来电流水：2025010909462344220838893</t>
  </si>
  <si>
    <t>2025-01-09 10:04:35</t>
  </si>
  <si>
    <t>2025-01-09 10:04:59</t>
  </si>
  <si>
    <t>SD-851-272009-3262-14639</t>
  </si>
  <si>
    <t>SD-057-250109-958621-4921</t>
  </si>
  <si>
    <t>2025-01-09 17:56:14</t>
  </si>
  <si>
    <t>普通区域-临朐县-北马家庄-15863413129-300M-宽带上网投诉-次数0-202501090000550945</t>
  </si>
  <si>
    <t>202501090000550945</t>
  </si>
  <si>
    <t xml:space="preserve">202501090000550945#宽带账号：15863413129；宽带地址：潍坊临朐县城关街道北马家庄村北马家庄；客户来电反映移动高清无法观看，无法配合线上指导，要求师傅上门，请协助处理，谢谢！联系电话：15863413129；联系人：先生；来电流水：2025010917482062620892537。 
</t>
  </si>
  <si>
    <t>2025-01-09 18:00:35</t>
  </si>
  <si>
    <t>2025-01-09 18:01:10</t>
  </si>
  <si>
    <t>SD-057-250109-057829-5881</t>
  </si>
  <si>
    <t>2025-01-09 19:39:31</t>
  </si>
  <si>
    <t>普通区域-昌邑市-世纪华城-15215367234-100M-宽带延伸服务-次数0-202501090000608311</t>
  </si>
  <si>
    <t>202501090000608311</t>
  </si>
  <si>
    <t xml:space="preserve">202501090000608311#流程受理流水号：20250109193901152153672341158365
客户号码:15215367234
客户姓名:谢**
投诉地市:潍坊
来话流水:2025010919364331120882998
宽带账号:15215367234
宽带账号归属地市:潍坊
宽带账号归属区县:昌邑市
故障地址:潍坊昌邑市城区都昌路世纪华城15号楼*********
联系电话:15689156521
联系人:先生/女士
工单紧急程度:一般
是否有升级投诉倾向:否
是否重复投诉:否
是否携转意向:否
是否投诉倾向:否
是否智能网关:智能网关
当前是否在线:否
接入方式:--
是否质差终端:无质差信息
光功率:无
故障大类:宽带/电视
故障细类:宽带延伸服务
携转原因:
故障时间:2025-01-09 19:42:09
具体故障现象:网速慢：路由器年限未超过，位置开阔，重启未恢复，光猫自带WIFI未开启
</t>
  </si>
  <si>
    <t>2025-01-09 19:46:30</t>
  </si>
  <si>
    <t>2025-01-09 19:46:53</t>
  </si>
  <si>
    <t>SD-057-250109-706459-150</t>
  </si>
  <si>
    <t>2025-01-09 08:38:05</t>
  </si>
  <si>
    <t>80+银卡-普通区域-奎文区-德润铂悦-13405369792-1000M-宽带上网投诉-次数0-20250109083627X987047261</t>
  </si>
  <si>
    <t>20250109083627X987047261</t>
  </si>
  <si>
    <t xml:space="preserve">流程受理流水号：20250109083246134053697921001222
客户号码:13405369792
客户姓名:张**
投诉地市:潍坊
来话流水:2025010908311654520866534
宽带账号:13405369792
宽带账号归属地市:潍坊
宽带账号归属区县:奎文区
故障地址:潍坊奎文区北苑街道玉清街德润铂悦3号楼*********
联系电话:13405369792
联系人:先生
工单紧急程度:非常紧急
是否有升级投诉倾向:是
是否重复投诉:否
是否携转意向:否
是否投诉倾向:是
是否智能网关:智能网关
当前是否在线:否
接入方式:FTTH
端到端诊断结果:状态正常
是否质差终端:无质差信息
光功率:无
故障大类:宽带/电视
故障细类:宽带无法上网(专席)
携转原因:
故障时间:2025-01-09 08:32:58
具体故障现象:提示网络无法连接，客户表示昨天晚上就不能用了，要求尽快处理，恢复正常使用，谢谢。客户表示影响自己很多事情，要求赔偿，客户提及投诉，起诉
客户其他诉求:请处理，谢谢
</t>
  </si>
  <si>
    <t>2025-01-09 08:44:17</t>
  </si>
  <si>
    <t>SD-851-307203-4600-28387</t>
  </si>
  <si>
    <t>SD-057-250109-915634-496</t>
  </si>
  <si>
    <t>2025-01-09 09:11:47</t>
  </si>
  <si>
    <t>【调研】-普通区域-奎文区-恒大名都-19819650988-300M-宽带上网投诉-次数0-202501090000126569</t>
  </si>
  <si>
    <t>202501090000126569</t>
  </si>
  <si>
    <t>202501090000126569#流程受理流水号：20250109090930198196509881010918
客户号码:19819650988
客户姓名:常**
投诉地市:潍坊
来话流水:2025010909084644320817568
宽带账号:19819650988
宽带账号归属地市:潍坊
宽带账号归属区县:高新
故障地址:潍坊高新高新城区潍县中路恒大名都10号楼*********
联系电话:19819650988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光功率:-18.38
故障大类:宽带/电视
故障细类:网速慢/上网掉线(专席)
携转原因:
故障时间:2025-01-09 09:08:00
具体故障现象:频繁掉线光猫有掉线的情况  请协助谢谢  有转网意向  谢谢
客户其他诉求:
;宽带小区$[恒大名都]$</t>
  </si>
  <si>
    <t>2025-01-09 09:20:24</t>
  </si>
  <si>
    <t>2025-01-09 09:21:35</t>
  </si>
  <si>
    <t>SD-057-250109-047235-4989</t>
  </si>
  <si>
    <t>2025-01-09 18:02:02</t>
  </si>
  <si>
    <t>80+普通-普通区域-诸城市-西百尺河村自然村-18765174617-300M-宽带上网投诉-次数0-20250109175921X761720904</t>
  </si>
  <si>
    <t>20250109175921X761720904</t>
  </si>
  <si>
    <t xml:space="preserve">【农村网络投诉】流程受理流水号：20250109175757187651746171141504
客户号码:18765174617
客户姓名:刘**
投诉地市:潍坊
来话流水:2025010917572305920887724
宽带账号:18765174617
宽带账号归属地市:潍坊
宽带账号归属区县:诸城市
故障地址:潍坊诸城市百尺河镇西百尺河村西百尺河村自然村西百尺河村中心2号箱（王峰）*********
联系电话:18765174617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17:59:20
具体故障现象:打不开网页，
客户其他诉求:
</t>
  </si>
  <si>
    <t>2025-01-09 18:04:51</t>
  </si>
  <si>
    <t>2025-01-09 18:05:09</t>
  </si>
  <si>
    <t>SD-057-250109-816304-1071</t>
  </si>
  <si>
    <t>2025-01-09 10:17:06</t>
  </si>
  <si>
    <t>【调研】-普通区域-昌乐县-碧水龙庭-18953683703-1000M-业务受理宽带-次数0-202501090000190504</t>
  </si>
  <si>
    <t>202501090000190504</t>
  </si>
  <si>
    <t>202501090000190504# 宽带账号:18953683703; 联系电话：18953683703，问题类型：此工单为群障修复工单，根据群障全量闭环修复管理要求，为确保客户网络通畅，请装维人员跟进修复网络问题，谢谢！ 
 群障标题：公告。故障描述：潍坊昌乐县碧水龙庭光缆故障，预估24小时恢复，请帮忙拦截,如有需要请联系片区装维师傅李瑞清15706307156主叫号码：18953683703.0;该号码仅供参考，请优先联系宽带账号。</t>
  </si>
  <si>
    <t>2025-01-09 10:21:05</t>
  </si>
  <si>
    <t>2025-01-09 10:33:20</t>
  </si>
  <si>
    <t>SD-851-301338-33096-3757</t>
  </si>
  <si>
    <t>SD-057-250109-968342-5445</t>
  </si>
  <si>
    <t>2025-01-09 18:47:24</t>
  </si>
  <si>
    <t>普通区域-寒亭区-锦程中学宿舍-15053616881-300M-宽带上网投诉-次数0-20250109184623X583272750</t>
  </si>
  <si>
    <t>20250109184623X583272750</t>
  </si>
  <si>
    <t xml:space="preserve">流程受理流水号：20250109184435150536168811150172
客户号码:15053616881
客户姓名:张**
投诉地市:潍坊
来话流水:2025010918382486020825344
宽带账号:15053616881
宽带账号归属地市:潍坊
宽带账号归属区县:寒亭区
故障地址:潍坊寒亭区经济开发区月河路锦程中学宿舍2号楼*********
联系电话:15053616881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故障细类:宽带无法上网(专席)
携转原因:
故障时间:2025-01-09 18:44:49
具体故障现象:打不开网页，引导  重启  光猫  路由器
客户其他诉求:谢谢
</t>
  </si>
  <si>
    <t>2025-01-09 18:52:04</t>
  </si>
  <si>
    <t>2025-01-09 18:52:37</t>
  </si>
  <si>
    <t>SD-851-247645-2555-7133</t>
  </si>
  <si>
    <t>SD-057-250109-416920-5532</t>
  </si>
  <si>
    <t>2025-01-09 18:59:16</t>
  </si>
  <si>
    <t>【调研】-80+银卡-普通区域-安丘市-建安花园-18365652969-200M-宽带上网投诉-次数0-20250109185827X307137335</t>
  </si>
  <si>
    <t>20250109185827X307137335</t>
  </si>
  <si>
    <t xml:space="preserve">流程受理流水号：20250109185706183656529691152071
客户号码:18365652969
客户姓名:李**
投诉地市:潍坊
来话流水:2025010918545991920838102
宽带账号:18365652969
宽带账号归属地市:潍坊
宽带账号归属区县:安丘市
故障地址:潍坊安丘市兴安街道长安路建安花园2号楼*********
联系电话:18365652969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18:55:59
具体故障现象:宽带不能用 光猫通电不亮 
客户其他诉求:
</t>
  </si>
  <si>
    <t>2025-01-09 19:01:27</t>
  </si>
  <si>
    <t>2025-01-09 19:04:24</t>
  </si>
  <si>
    <t>SD-851-270884-24603-24906</t>
  </si>
  <si>
    <t>SD-057-250109-735498-2016</t>
  </si>
  <si>
    <t>2025-01-09 11:58:54</t>
  </si>
  <si>
    <t>普通区域-奎文区-金箔家园二期-15966194707-50M-宽带上网投诉-次数0-202501090000286179</t>
  </si>
  <si>
    <t>2025-01-10 12:59:00</t>
  </si>
  <si>
    <t>202501090000286179</t>
  </si>
  <si>
    <t>202501090000286179#流程受理流水号：20250109115801159661947071059905
客户号码:15966194707
客户姓名:刘**
投诉地市:潍坊
来话流水:2025010911572535720843185
宽带账号:15966194707
账号归属区县:奎文
联系电话:13355368531
联系人:先生/女士
宽带地址:潍坊
工单紧急程度:一般
是否投诉倾向:否
是否重复投诉:否
是否携转意向:否
是否有升级投诉倾向:否
*业务名称:业务融合开机流程宽带+OTT
投诉内容:手机号码：15966194707，【问题描述】客户已办理宽带业务，有开通单，要求装维尽快联系上门，请处理，谢谢。联系电话：13355368531，联系人：先生/女士，录音流水号：2025010911572535720843185。受理明细：531920062399999999。
在途开通单信息：536250108925164972，15966194707，2025-01-08 15:39:52，业务融合开机流程宽带+OTT，处理中，手写判断和地址录入
是否到厅:否
业务名称:业务融合开机流程宽带+OTT
;宽带小区$[金箔家园二期]$</t>
  </si>
  <si>
    <t>2025-01-09 12:04:45</t>
  </si>
  <si>
    <t>2025-01-09 12:07:52</t>
  </si>
  <si>
    <t>SD-851-322869-13193-25712</t>
  </si>
  <si>
    <t>SD-057-250109-230689-6769</t>
  </si>
  <si>
    <t>2025-01-09 22:27:14</t>
  </si>
  <si>
    <t>普通区域-潍城区-西城名邸-15762666809-300M-宽带延伸服务-次数0-202501090000650794</t>
  </si>
  <si>
    <t>202501090000650794</t>
  </si>
  <si>
    <t xml:space="preserve">202501090000650794#流程受理流水号：20250109222633157626668091171467
客户号码:15762666809
客户姓名:崔**
投诉地市:潍坊
来话流水:2025010922253883320824659
宽带账号:15762666809
宽带账号归属地市:潍坊
宽带账号归属区县:潍城区
故障地址:潍坊潍城区北关街道安顺路西城名邸12号楼*********
联系电话:15762666809
联系人:先生/女士
工单紧急程度:一般
是否有升级投诉倾向:否
是否重复投诉:否
是否携转意向:否
是否投诉倾向:否
是否智能网关:智能网关
当前是否在线:是
接入方式:FTTH
是否质差终端:无质差信息
光功率:-20.13
故障大类:宽带/电视
故障细类:宽带延伸服务
携转原因:
故障时间:2025-01-09 22:26:56
具体故障现象:重新布置网线，
</t>
  </si>
  <si>
    <t>2025-01-10 07:00:56</t>
  </si>
  <si>
    <t>2025-01-10 07:01:25</t>
  </si>
  <si>
    <t>SD-851-330673-7457-1045</t>
  </si>
  <si>
    <t>SD-057-250109-572039-4</t>
  </si>
  <si>
    <t>2025-01-09 00:16:35</t>
  </si>
  <si>
    <t>普通区域-临朐县-太平安置楼（西村）-1396473357002-300M-宽带上网投诉-次数0-202501090000091114</t>
  </si>
  <si>
    <t>202501090000091114</t>
  </si>
  <si>
    <t>202501090000091114#流程受理流水号：2025010900152713964733570021000024
客户号码:1396473357002
客户姓名:张**
投诉地市:潍坊
来话流水:2025010900094193020852548
宽带账号:1396473357002
宽带账号归属地市:潍坊
宽带账号归属区县:临朐县
故障地址:潍坊临朐县城关街道民主路太平安置楼（西村）14号楼*********
联系电话:13964733570
联系人:先生/女士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光功率:-15.36
故障大类:宽带/电视
故障细类:宽带无法上网
携转原因:
故障时间:2025-01-09 00:23:26
具体故障现象:打不开网页，
客户其他诉求:
;宽带小区$[太平安置楼（西村）]$</t>
  </si>
  <si>
    <t>2025-01-09 01:09:07</t>
  </si>
  <si>
    <t>2025-01-09 07:09:28</t>
  </si>
  <si>
    <t>SD-851-330207-8054-4068</t>
  </si>
  <si>
    <t>SD-057-250109-073126-12</t>
  </si>
  <si>
    <t>2025-01-09 03:35:02</t>
  </si>
  <si>
    <t>【追1】普通区域-青州市-青州市云门山南路商业街-13774940978-1000M-宽带上网投诉-次数0-20250109032954X594868816</t>
  </si>
  <si>
    <t>20250109032954X594868816</t>
  </si>
  <si>
    <t>（1）问题描述：13774940978客户反映：宽带无法上网，宽带光猫亮红灯，插拔路由器均尝试还是无法连接网络，周围人使用情况客户表示不清楚，宽带账号：宽带页面刷新不出来，因宽带帐号非11位，故受理号码输入为来电号码，地址：山东坊,青州潍市,云门山街道,云门山南路,青州市云门山南路商业街,南段1号箱（世泰园售楼处后墙）,0单元,0层,108号
（2）客服查证：无故障公告与升级割接口径
（3）客户要求：尽快查询处理并回复
（4）备注：联系电话13774940978</t>
  </si>
  <si>
    <t>2025-01-09 04:31:26</t>
  </si>
  <si>
    <t>2025-01-09 07:16:26</t>
  </si>
  <si>
    <t>SD-851-276434-9279-1898</t>
  </si>
  <si>
    <t>SD-057-250109-392784-6765</t>
  </si>
  <si>
    <t>2025-01-09 22:26:14</t>
  </si>
  <si>
    <t>普通区域-奎文区-玫瑰园（德润）-15806472611-300M-业务受理宽带-次数0-202501090000648714</t>
  </si>
  <si>
    <t>202501090000648714</t>
  </si>
  <si>
    <t>202501090000648714# 宽带账号:15806472611; 联系电话：15806472611，问题类型：此工单为群障修复工单，根据群障全量闭环修复管理要求，为确保客户网络通畅，请装维人员跟进修复网络问题，谢谢！ 
 群障标题：公告。故障描述：潍坊奎文区玫瑰园（德润）光缆故障，预估24小时恢复，请帮忙拦截,如有需要请联系片区装维师傅李春龙15706366503主叫号码：15806472611.0;该号码仅供参考，请优先联系宽带账号。</t>
  </si>
  <si>
    <t>2025-01-10 07:15:04</t>
  </si>
  <si>
    <t>2025-01-10 07:15:29</t>
  </si>
  <si>
    <t>SD-851-234731-11555-14289</t>
  </si>
  <si>
    <t>SD-057-250109-761538-2266</t>
  </si>
  <si>
    <t>2025-01-09 12:32:14</t>
  </si>
  <si>
    <t>80+普通-普通区域-寿光市-寿光福源居-15163601698-200M-魔百和投诉-次数0-20250109123110X704276100</t>
  </si>
  <si>
    <t>20250109123110X704276100</t>
  </si>
  <si>
    <t>流程受理流水号：20250109122954151636016981066302
客户号码:15163601698
客户姓名:朱**
投诉地市:潍坊
来话流水:2025010912274964220827005
宽带账号:15163601698
宽带账号归属地市:潍坊
宽带账号归属区县:寿光市
故障地址:潍坊寿光市洛城街道洛城街福源居27号楼*********
联系电话:15163601698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故障细类:移动高清电视故障(专席)
携转原因:
故障时间:2025-01-09 12:32:19
具体故障现象:视频无法播放，
客户其他诉求:
魔百和单/组播：组播</t>
  </si>
  <si>
    <t>2025-01-09 12:39:47</t>
  </si>
  <si>
    <t>2025-01-09 12:40:18</t>
  </si>
  <si>
    <t>SD-057-250109-735269-5234</t>
  </si>
  <si>
    <t>2025-01-09 18:26:22</t>
  </si>
  <si>
    <t>【调研】-普通区域-昌邑市-高家道照村-13792655646-500M-业务受理宽带-次数0-202501090000574413</t>
  </si>
  <si>
    <t>202501090000574413</t>
  </si>
  <si>
    <t>202501090000574413# 宽带账号:13792655646; 联系电话：13792655646，问题类型：此工单为群障修复工单，根据群障全量闭环修复管理要求，为确保客户网络通畅，请装维人员跟进修复网络问题，谢谢！ 
 群障标题：公告。故障描述：潍坊昌邑市高家道照村主缆故障，预估24小时恢复，请帮忙拦截。主叫号码：13792655646.0;该号码仅供参考，请优先联系宽带账号。</t>
  </si>
  <si>
    <t>2025-01-09 18:30:03</t>
  </si>
  <si>
    <t>2025-01-09 18:30:38</t>
  </si>
  <si>
    <t>SD-057-250109-548062-6191</t>
  </si>
  <si>
    <t>2025-01-09 20:17:15</t>
  </si>
  <si>
    <t>【调研】-普通区域-潍城区-贵和苑三组团-15169695612-300M-宽带上网投诉-次数0-20250109201605X965648174</t>
  </si>
  <si>
    <t>20250109201605X965648174</t>
  </si>
  <si>
    <t xml:space="preserve">流程受理流水号：20250109201431151696956121163301
客户号码:15169695612
客户姓名:王*
投诉地市:潍坊
来话流水:2025010920141603720870948
宽带账号:15169695612
宽带账号归属地市:潍坊
宽带账号归属区县:潍城区
故障地址:潍坊潍城区经济开发区管理委员会东风西街贵和苑三组团21号楼*********
联系电话:15169695612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故障时间:2025-01-09 20:14:41
具体故障现象:表示光猫坏了，现在宽带不能用，要求核实能否维修设备
客户其他诉求:
</t>
  </si>
  <si>
    <t>2025-01-09 20:44:24</t>
  </si>
  <si>
    <t>2025-01-09 20:44:56</t>
  </si>
  <si>
    <t>SD-057-250109-865943-2269</t>
  </si>
  <si>
    <t>2025-01-09 12:32:59</t>
  </si>
  <si>
    <t>80+普通-普通区域-青州市-禄禧新城高层-15853674885-1000M-宽带上网投诉-次数0-202501090000305465</t>
  </si>
  <si>
    <t>202501090000305465</t>
  </si>
  <si>
    <t>202501090000305465#宽带账号：15853674885；联系电话：15006692236宽带地址：潍坊青州市云门山街道海岱路禄禧新城高层西苑；客户来电反映宽带在线但是无法上网，要求上门处理, 来电流水：2025010912230404920885938</t>
  </si>
  <si>
    <t>2025-01-09 12:34:00</t>
  </si>
  <si>
    <t>2025-01-09 12:34:53</t>
  </si>
  <si>
    <t>SD-851-248295-33565-1329</t>
  </si>
  <si>
    <t>SD-057-250109-834102-2251</t>
  </si>
  <si>
    <t>2025-01-09 12:30:07</t>
  </si>
  <si>
    <t>【调研】-(目标)普通区域-青州市-口埠村-13475657696-200M-宽带上网投诉-次数0-202501090000302495</t>
  </si>
  <si>
    <t>202501090000302495</t>
  </si>
  <si>
    <t>202501090000302495#宽带账号：13475657696；联系电话：13475657696宽带地址：潍坊青州市何官镇口埠村口埠村9号箱（村正北刘伟昌)*；客户来电反映宽带网络不好用，客户异机来电报修，线上指导无法配合操作，要求上门处理，来电流水：2025010912282697920832370</t>
  </si>
  <si>
    <t>2025-01-09 12:36:58</t>
  </si>
  <si>
    <t>2025-01-09 12:37:32</t>
  </si>
  <si>
    <t>SD-057-250109-218743-6492</t>
  </si>
  <si>
    <t>2025-01-09 21:02:12</t>
  </si>
  <si>
    <t>(目标)普通区域-寿光市-阳光四季花园-15964909571-300M-宽带上网投诉-次数0-20250109210113X673443513</t>
  </si>
  <si>
    <t>20250109210113X673443513</t>
  </si>
  <si>
    <t xml:space="preserve">流程受理流水号：20250109205812159649095711168341
客户号码:15964909571
客户姓名:李*
投诉地市:潍坊
来话流水:2025010920572460820846836
宽带账号:15964909571
宽带账号归属地市:潍坊
宽带账号归属区县:寿光市
故障地址:潍坊寿光市圣城街道建新街阳光四季花园6号楼*********
联系电话:15964909571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故障时间:2025-01-09 20:59:58
具体故障现象:客户来电反映网络慢卡顿，重启设备未恢复，请协助处理，谢谢！
客户其他诉求:
</t>
  </si>
  <si>
    <t>2025-01-09 21:03:57</t>
  </si>
  <si>
    <t>2025-01-09 21:04:30</t>
  </si>
  <si>
    <t>SD-057-250109-560479-5273</t>
  </si>
  <si>
    <t>2025-01-09 18:29:09</t>
  </si>
  <si>
    <t>【调研】-普通区域-奎文区-东青花园-15153617627-500M-宽带上网投诉-次数0-20250109182651X411460415</t>
  </si>
  <si>
    <t>20250109182651X411460415</t>
  </si>
  <si>
    <t xml:space="preserve">流程受理流水号：20250109182506151536176271146783
客户号码:15153617627
客户姓名:李**
投诉地市:潍坊
来话流水:2025010918242371320821877
宽带账号:15153617627
宽带账号归属地市:潍坊
宽带账号归属区县:潍城区
故障地址:潍坊潍城区城关街道福寿西街清河家园
联系电话:15153617627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18:25:13
具体故障现象:PON灯闪，客户来电反映宽带无法上网， 我处正常排查未恢复，请协助处理谢谢    
客户其他诉求:
</t>
  </si>
  <si>
    <t>2025-01-09 18:31:57</t>
  </si>
  <si>
    <t>2025-01-09 18:32:25</t>
  </si>
  <si>
    <t>SD-852-287270-1020-29521</t>
  </si>
  <si>
    <t>SD-057-250109-701596-1980</t>
  </si>
  <si>
    <t>2025-01-09 11:54:11</t>
  </si>
  <si>
    <t>普通区域-安丘市-尧沟村自然村-15263674058-500M-宽带上网投诉-次数0-202501090000283417</t>
  </si>
  <si>
    <t>202501090000283417</t>
  </si>
  <si>
    <t>202501090000283417#流程受理流水号：20250109114650152636740581056904
客户号码:15263674058
客户姓名:王**
投诉地市:潍坊
来话流水:2025010911422868420851685
宽带账号:15263674058
宽带账号归属地市:潍坊
宽带账号归属区县:安丘市
故障地址:潍坊安丘市金冢子镇尧沟村尧沟村自然村尧沟村二次追加2号箱张国红*********
联系电话:15206305201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11:48:10
具体故障现象:光猫亮红灯，
客户其他诉求:受理号码 : 15263674058客户姓名 : 王**号码归属地 : 潍坊安丘 － 安丘市金国通讯用户品牌 : 全球通，客户来电反映之前多次反映网络问题都是同一个人处理，称装维人员各种问题未给处理好对此不满要求投诉装维人员，并且要求装维人员的上一级工作人员回电解决请处理谢谢，联系电话：15206305201，录音流水：2025010610095871520890153  客户要求换专人处理  提到12345
;宽带小区$[尧沟村自然村]$</t>
  </si>
  <si>
    <t>2025-01-09 11:58:13</t>
  </si>
  <si>
    <t>2025-01-09 11:58:50</t>
  </si>
  <si>
    <t>SD-057-250109-602341-6505</t>
  </si>
  <si>
    <t>2025-01-09 21:06:07</t>
  </si>
  <si>
    <t>普通区域-奎文区-银泉广场-19853657311-300M-业务受理宽带-次数0-202501090000639736</t>
  </si>
  <si>
    <t>202501090000639736</t>
  </si>
  <si>
    <t>202501090000639736# 宽带账号:19853657311; 联系电话：19853657311，问题类型：此工单为群障修复工单，根据群障全量闭环修复管理要求，为确保客户网络通畅，请装维人员跟进修复网络问题，谢谢！ 
 群障标题：公告。故障描述：潍坊奎文区银泉广场光缆故障，预估24小时恢复，请帮忙拦截,如有需要请联系片区装维师傅闫晗15706366534主叫号码：19853657311.0;该号码仅供参考，请优先联系宽带账号。</t>
  </si>
  <si>
    <t>2025-01-09 21:10:16</t>
  </si>
  <si>
    <t>2025-01-09 21:10:39</t>
  </si>
  <si>
    <t>SD-852-255810-1688-776</t>
  </si>
  <si>
    <t>SD-057-250109-735648-1987</t>
  </si>
  <si>
    <t>2025-01-09 11:55:14</t>
  </si>
  <si>
    <t>普通区域-潍城区-颜家村自然村-13854466532-100M-宽带上网投诉-次数0-202501090000283743</t>
  </si>
  <si>
    <t>2025-01-10 12:56:00</t>
  </si>
  <si>
    <t>202501090000283743</t>
  </si>
  <si>
    <t xml:space="preserve">202501090000283743#流程受理流水号：20250109115236138544665321058469
客户号码:13854466532
客户姓名:刘**
投诉地市:潍坊
来话流水:2025010911501563620854094
宽带账号:13854466532
宽带账号归属地市:潍坊
宽带账号归属区县:潍城区
故障地址:潍坊潍城区于河街道颜家村颜家村自然村13号箱在村北大十字路口南数第五排路东第一家房子墙上*********
联系电话:13854466532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故障时间:2025-01-09 11:56:40
具体故障现象:提示网络无法连接，
客户其他诉求:客户侧为质差终端，要求上门更换终端并一并处理故障问题。
</t>
  </si>
  <si>
    <t>2025-01-09 11:58:30</t>
  </si>
  <si>
    <t>2025-01-09 11:59:17</t>
  </si>
  <si>
    <t>SD-057-250109-831946-6177</t>
  </si>
  <si>
    <t>2025-01-09 20:16:23</t>
  </si>
  <si>
    <t>【调研】-普通区域-青州市-南山豪庭-13573677589-1000M-业务受理宽带-次数0-202501090000626152</t>
  </si>
  <si>
    <t>202501090000626152</t>
  </si>
  <si>
    <t>202501090000626152# 宽带账号:13573677589; 联系电话：13573677589，问题类型：此工单为群障修复工单，根据群障全量闭环修复管理要求，为确保客户网络通畅，请装维人员跟进修复网络问题，谢谢！ 
 群障标题：公告。故障描述：潍坊青州市南山豪庭光缆故障，预估24小时恢复，请帮忙拦截,如有需要请联系片区装维师傅李明辉15706307632主叫号码：13573677589.0;该号码仅供参考，请优先联系宽带账号。</t>
  </si>
  <si>
    <t>2025-01-09 20:33:48</t>
  </si>
  <si>
    <t>2025-01-09 20:34:11</t>
  </si>
  <si>
    <t>SD-851-337511-6261-10263</t>
  </si>
  <si>
    <t>SD-057-250109-104386-6179</t>
  </si>
  <si>
    <t>2025-01-09 20:16:30</t>
  </si>
  <si>
    <t>80+普通-普通区域-昌邑市-一品苑-13963621855-200M-业务受理宽带-次数0-202501090000625360</t>
  </si>
  <si>
    <t>202501090000625360</t>
  </si>
  <si>
    <t>202501090000625360# 宽带账号:13963621855; 联系电话：13963621855，问题类型：此工单为群障修复工单，根据群障全量闭环修复管理要求，为确保客户网络通畅，请装维人员跟进修复网络问题，谢谢！ 
 群障标题：公告。故障描述：潍坊昌邑市一品苑光缆故障，预估24小时恢复，请帮忙拦截,如有需要请联系片区装维师傅邓艺浩15706307216主叫号码：15953669073.0;该号码仅供参考，请优先联系宽带账号。</t>
  </si>
  <si>
    <t>2025-01-09 20:43:51</t>
  </si>
  <si>
    <t>2025-01-09 20:44:14</t>
  </si>
  <si>
    <t>SD-852-297957-970-23061</t>
  </si>
  <si>
    <t>SD-057-250109-496135-5516</t>
  </si>
  <si>
    <t>2025-01-09 18:56:53</t>
  </si>
  <si>
    <t>【重投】-普通区域-奎文区-金宝片区-18363602927-300M-业务受理宽带-次数0-202501090000589513</t>
  </si>
  <si>
    <t>202501090000589513</t>
  </si>
  <si>
    <t>202501090000589513# 宽带账号:18363602927; 联系电话：18363602927，问题类型：此工单为群障修复工单，根据群障全量闭环修复管理要求，为确保客户网络通畅，请装维人员跟进修复网络问题，谢谢！ 
 群障标题：公告。故障描述：金宝片区主叫号码：18363602927.0;该号码仅供参考，请优先联系宽带账号。</t>
  </si>
  <si>
    <t>2025-01-09 19:07:25</t>
  </si>
  <si>
    <t>SD-057-250109-258406-6503</t>
  </si>
  <si>
    <t>2025-01-09 21:05:37</t>
  </si>
  <si>
    <t>普通区域-诸城市-金汇园小区-15753617871-1000M-宽带上网投诉-次数0-202501090000640823</t>
  </si>
  <si>
    <t>202501090000640823</t>
  </si>
  <si>
    <t xml:space="preserve">202501090000640823#【已关注中国移动10086微信公众号】流程受理流水号：20250109210434157536178711168915
客户号码:15753617871
客户姓名:杜*
投诉地市:潍坊
来话流水:2025010921041325420870251
宽带账号:15753617871
宽带账号归属地市:潍坊
宽带账号归属区县:诸城市
故障地址:潍坊诸城市密州街道东外环金汇园小区10号楼*********
联系电话:15753617871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故障时间:2025-01-09 21:04:56
具体故障现象:宽带故障无法使用，提示无网络连接，宽带和电视都不能用
客户其他诉求:客户侧为质差终端，要求上门更换终端并一并处理故障问题。
</t>
  </si>
  <si>
    <t>2025-01-09 21:13:11</t>
  </si>
  <si>
    <t>2025-01-09 21:13:39</t>
  </si>
  <si>
    <t>SD-057-250109-258473-5238</t>
  </si>
  <si>
    <t>2025-01-09 18:26:29</t>
  </si>
  <si>
    <t>普通区域-青州市-千汇小区-13561430058-200M-宽带上网投诉-次数0-20250109182501X301900910</t>
  </si>
  <si>
    <t>20250109182501X301900910</t>
  </si>
  <si>
    <t xml:space="preserve">流程受理流水号：20250109182426135614300581146674
客户号码:13561430058
客户姓名:黄**
投诉地市:潍坊
来话流水:2025010918235013420817535
宽带账号:13561430058
宽带账号归属地市:潍坊
宽带账号归属区县:青州市
故障地址:潍坊青州市黄楼街道万红大道路北千汇小区1号楼*********
联系电话:13561430058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故障时间:2025-01-09 18:24:07
具体故障现象:频繁掉线，谢谢
客户其他诉求:
</t>
  </si>
  <si>
    <t>2025-01-09 18:27:52</t>
  </si>
  <si>
    <t>2025-01-09 18:28:13</t>
  </si>
  <si>
    <t>SD-057-250109-916347-1992</t>
  </si>
  <si>
    <t>2025-01-09 11:56:10</t>
  </si>
  <si>
    <t>80+金卡-普通区域-安丘市-河北张排村自然村-18764659731-300M-宽带上网投诉-次数0-20250109115454X894178237</t>
  </si>
  <si>
    <t>20250109115454X894178237</t>
  </si>
  <si>
    <t xml:space="preserve">【农村网络投诉】流程受理流水号：20250109115317187646597311058652
客户号码:18764659731
客户姓名:王**
投诉地市:潍坊
来话流水:2025010911520760520877675
宽带账号:18764659731
宽带账号归属地市:潍坊
宽带账号归属区县:安丘市
故障地址:潍坊安丘市刘家尧镇河北张排村河北张排村自然村河北张排村18号箱王光钦*********
联系电话:18764659731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光功率:-18.44
故障大类:宽带/电视
故障细类:网速慢/上网掉线(专席)
携转原因:
故障时间:2025-01-09 11:53:58
具体故障现象:网速慢卡顿，
客户其他诉求:
</t>
  </si>
  <si>
    <t>2025-01-09 11:58:05</t>
  </si>
  <si>
    <t>2025-01-09 12:01:48</t>
  </si>
  <si>
    <t>SD-057-250109-397064-6507</t>
  </si>
  <si>
    <t>2025-01-09 21:06:12</t>
  </si>
  <si>
    <t>普通区域-寒亭区-苏杭花园小区-18953609619-200M-业务受理宽带-次数0-202501090000640335</t>
  </si>
  <si>
    <t>202501090000640335</t>
  </si>
  <si>
    <t>202501090000640335# 宽带账号:18953609619; 联系电话：18953609619，问题类型：此工单为群障修复工单，根据群障全量闭环修复管理要求，为确保客户网络通畅，请装维人员跟进修复网络问题，谢谢！ 
 群障标题：公告。故障描述：苏杭花园小区主叫号码：15006658767.0;该号码仅供参考，请优先联系宽带账号。</t>
  </si>
  <si>
    <t>2025-01-09 21:11:44</t>
  </si>
  <si>
    <t>2025-01-09 21:12:21</t>
  </si>
  <si>
    <t>SD-057-250109-582601-5456</t>
  </si>
  <si>
    <t>2025-01-09 18:50:05</t>
  </si>
  <si>
    <t>普通区域-寒亭区-浩然上海城小区-15966140968-300M-宽带上网投诉-次数0-20250109184931X771648578</t>
  </si>
  <si>
    <t>20250109184931X771648578</t>
  </si>
  <si>
    <t xml:space="preserve">流程受理流水号：20250109184719159661409681150574
客户号码:15966140968
客户姓名:韩**
投诉地市:潍坊
来话流水:2025010918461940920880429
宽带账号:15966140968
宽带账号归属地市:潍坊
宽带账号归属区县:寒亭区
故障地址:潍坊寒亭区寒亭街道渤海路浩然上海城小区6号楼*********
联系电话:15863679002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18:47:54
具体故障现象:备注：客户来电要求明天8点到9点之间联系上门查看维修，请协助处理
客户其他诉求:
</t>
  </si>
  <si>
    <t>2025-01-09 18:51:54</t>
  </si>
  <si>
    <t>SD-057-250109-690718-5283</t>
  </si>
  <si>
    <t>2025-01-09 18:29:46</t>
  </si>
  <si>
    <t>【调研】-80+普通-(目标)普通区域-安丘市-步步高小区-15684221109-200M-宽带上网投诉-次数0-202501090000576658</t>
  </si>
  <si>
    <t>202501090000576658</t>
  </si>
  <si>
    <t>202501090000576658#流程受理流水号：20250109182841156842211091147509
客户号码:15684221109
客户姓名:楚**
投诉地市:潍坊
来话流水:2025010918233943820816199
宽带账号:15684221109
宽带账号归属地市:潍坊
宽带账号归属区县:安丘市
故障地址:潍坊安丘市兴安街道潍安路步步高小区迁1号楼*********
联系电话:15684221109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故障时间:2025-01-09 18:28:22
具体故障现象:打不开网页，
客户其他诉求:光猫电源灯来回跳 ，指导拔插适配器重启无效
;宽带小区$[步步高小区]$</t>
  </si>
  <si>
    <t>2025-01-09 18:36:50</t>
  </si>
  <si>
    <t>2025-01-09 18:37:17</t>
  </si>
  <si>
    <t>SD-057-250109-035619-5226</t>
  </si>
  <si>
    <t>2025-01-09 18:26:09</t>
  </si>
  <si>
    <t>80+金卡-FTTR-普通区域-诸城市-君临公寓-14763479777-200M-业务受理宽带-次数0-202501090000574215</t>
  </si>
  <si>
    <t>202501090000574215</t>
  </si>
  <si>
    <t>202501090000574215# 宽带账号:14763479777; 联系电话：14763479777，问题类型：此工单为群障修复工单，根据群障全量闭环修复管理要求，为确保客户网络通畅，请装维人员跟进修复网络问题，谢谢！ 
 群障标题：公告。故障描述：君临公寓主叫号码：14763479777.0;该号码仅供参考，请优先联系宽带账号。</t>
  </si>
  <si>
    <t>2025-01-09 18:27:20</t>
  </si>
  <si>
    <t>2025-01-09 18:27:41</t>
  </si>
  <si>
    <t>SD-851-269426-23761-25293</t>
  </si>
  <si>
    <t>SD-057-250109-039784-5510</t>
  </si>
  <si>
    <t>2025-01-09 18:56:39</t>
  </si>
  <si>
    <t>普通区域-潍城区-安顺东区-15966090198-200M-业务受理宽带-次数0-202501090000589683</t>
  </si>
  <si>
    <t>202501090000589683</t>
  </si>
  <si>
    <t>202501090000589683# 宽带账号:15966090198; 联系电话：15966090198，问题类型：此工单为群障修复工单，根据群障全量闭环修复管理要求，为确保客户网络通畅，请装维人员跟进修复网络问题，谢谢！ 
 群障标题：公告。故障描述：安顺东区主叫号码：15966090198.0;该号码仅供参考，请优先联系宽带账号。</t>
  </si>
  <si>
    <t>2025-01-09 18:57:26</t>
  </si>
  <si>
    <t>2025-01-09 18:57:49</t>
  </si>
  <si>
    <t>SD-851-321927-2446-29885</t>
  </si>
  <si>
    <t>SD-057-250109-263951-5274</t>
  </si>
  <si>
    <t>2025-01-09 18:29:13</t>
  </si>
  <si>
    <t>80+金卡-普通区域-昌乐县-棉麻小区-15006650128-100M-宽带上网投诉-次数0-20250109182739X459267921</t>
  </si>
  <si>
    <t>20250109182739X459267921</t>
  </si>
  <si>
    <t xml:space="preserve">流程受理流水号：20250109182530150066501281146872
客户号码:15006650128
客户姓名:李**
投诉地市:潍坊
来话流水:2025010918240566320819522
宽带账号:15006650128
宽带账号归属地市:潍坊
宽带账号归属区县:昌乐县
故障地址:潍坊昌乐县城关街道利民街棉麻小区二期1号楼*********
联系电话:15006650128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故障时间:2025-01-09 18:24:06
具体故障现象:打不开网页，
客户其他诉求:客户要求礼拜天联系处理
</t>
  </si>
  <si>
    <t>2025-01-09 18:31:20</t>
  </si>
  <si>
    <t>SD-057-250109-274936-2013</t>
  </si>
  <si>
    <t>2025-01-09 11:58:01</t>
  </si>
  <si>
    <t>普通区域-青州市-盛世东方南区-18366530613-1000M-宽带延伸服务-次数0-202501090000284785</t>
  </si>
  <si>
    <t>202501090000284785</t>
  </si>
  <si>
    <t xml:space="preserve">202501090000284785#【已关注中国移动10086微信公众号】流程受理流水号：20250109115704183665306131059637
客户号码:18366530613
客户姓名:杨*
投诉地市:潍坊
来话流水:2025010911562094320830435
宽带账号:18366530613
宽带账号归属地市:潍坊
宽带账号归属区县:青州市
故障地址:潍坊青州市王府街道青都街盛世东方南区7号楼*********
联系电话:18366530613
联系人:先生/女士
工单紧急程度:一般
是否有升级投诉倾向:否
是否重复投诉:否
是否携转意向:否
是否投诉倾向:否
是否智能网关:智能网关
当前是否在线:是
接入方式:FTTH
是否质差终端:无质差信息
光功率:-16.36
故障大类:宽带/电视
故障细类:宽带延伸服务
携转原因:
故障时间:2025-01-09 11:54:07
具体故障现象:调测其它设备，
</t>
  </si>
  <si>
    <t>2025-01-09 12:00:57</t>
  </si>
  <si>
    <t>2025-01-09 12:01:22</t>
  </si>
  <si>
    <t>SD-851-270353-13852-25594</t>
  </si>
  <si>
    <t>SD-057-250109-825901-6197</t>
  </si>
  <si>
    <t>2025-01-09 20:18:31</t>
  </si>
  <si>
    <t>80+普通-(目标)普通区域-寿光市-怡景花园E区-18264478750-500M-宽带延伸服务-次数0-202501090000625271</t>
  </si>
  <si>
    <t>202501090000625271</t>
  </si>
  <si>
    <t xml:space="preserve">202501090000625271#流程受理流水号：20250109201710182644787501163651
客户号码:18264478750
客户姓名:张**
投诉地市:潍坊
来话流水:2025010920152175420875945
宽带账号:18264478750
宽带账号归属地市:潍坊
宽带账号归属区县:寿光市
故障地址:潍坊寿光市圣城街道广场街怡景花园E区37号楼*********
联系电话:15610223400
联系人:先生/女士
工单紧急程度:一般
是否有升级投诉倾向:否
是否重复投诉:否
是否携转意向:否
是否投诉倾向:否
是否智能网关:智能网关
当前是否在线:是
接入方式:FTTH
是否质差终端:无质差信息
光功率:-19.43
故障大类:宽带/电视
故障细类:宽带延伸服务
携转原因:
故障时间:2025-01-09 20:09:00
具体故障现象:魔百合无法观看
</t>
  </si>
  <si>
    <t>2025-01-09 20:37:13</t>
  </si>
  <si>
    <t>2025-01-09 20:37:40</t>
  </si>
  <si>
    <t>SD-057-250109-165784-2293</t>
  </si>
  <si>
    <t>2025-01-09 12:36:38</t>
  </si>
  <si>
    <t>普通区域-寿光市-河头小区-13371443648-1000M-宽带延伸服务-次数0-202501090000310095</t>
  </si>
  <si>
    <t>202501090000310095</t>
  </si>
  <si>
    <t xml:space="preserve">202501090000310095#流程受理流水号：20250109123551133714436481067364
客户号码:13371443648
客户姓名:张**
投诉地市:潍坊
来话流水:2025010912350441720884133
宽带账号:13371443648
宽带账号归属地市:潍坊
宽带账号归属区县:寿光市
故障地址:潍坊寿光市马店张家河头村河头小区4号楼*********
联系电话:15318979065
联系人:先生
工单紧急程度:非常紧急
是否有升级投诉倾向:否
是否重复投诉:否
是否携转意向:否
是否投诉倾向:否
是否智能网关:智能网关
当前是否在线:是
接入方式:FTTH
是否质差终端:无质差信息
光功率:-17.09
故障大类:宽带/电视
故障细类:宽带延伸服务
携转原因:
故障时间:2025-01-09 12:36:09
具体故障现象:调测其它设备，
</t>
  </si>
  <si>
    <t>2025-01-09 12:39:54</t>
  </si>
  <si>
    <t>2025-01-09 12:40:19</t>
  </si>
  <si>
    <t>SD-057-250109-429781-5258</t>
  </si>
  <si>
    <t>2025-01-09 18:27:45</t>
  </si>
  <si>
    <t>80+银卡-FTTR-普通区域-昌邑市-北孟镇文化二路北段-15006626398-1000M-宽带上网投诉-次数0-202501090000574260</t>
  </si>
  <si>
    <t>202501090000574260</t>
  </si>
  <si>
    <t xml:space="preserve">202501090000574260#流程受理流水号：20250109182701150066263981147151
客户号码:15006626398
客户姓名:刘**
投诉地市:潍坊
来话流水:2025010918224275420808694
宽带账号:15006626398
宽带账号归属地市:潍坊
宽带账号归属区县:昌邑市
故障地址:潍坊昌邑市北孟镇文化二路北孟镇文化二路北段3号箱*********
联系电话:15006626398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光功率:-16.19
故障大类:宽带/电视
故障细类:宽带网速慢/卡顿
携转原因:
故障时间:2025-01-09 18:27:21
具体故障现象:网速慢卡顿，
客户其他诉求:客户侧为质差终端，要求上门更换终端并一并处理故障问题。
</t>
  </si>
  <si>
    <t>2025-01-09 18:31:06</t>
  </si>
  <si>
    <t>2025-01-09 18:31:24</t>
  </si>
  <si>
    <t>SD-851-324749-23129-11082</t>
  </si>
  <si>
    <t>SD-057-250109-796230-6508</t>
  </si>
  <si>
    <t>2025-01-09 21:06:21</t>
  </si>
  <si>
    <t>【调研】-80+银卡-普通区域-奎文区-兰溪学府-13561420680-300M-业务受理宽带-次数0-202501090000642193</t>
  </si>
  <si>
    <t>202501090000642193</t>
  </si>
  <si>
    <t>202501090000642193# 宽带账号:13561420680; 联系电话：13561420680，问题类型：此工单为群障修复工单，根据群障全量闭环修复管理要求，为确保客户网络通畅，请装维人员跟进修复网络问题，谢谢！ 
 群障标题：公告。故障描述：潍坊奎文区兰溪学府光缆故障，预估24小时恢复，请帮忙拦截,如有需要请联系片区装维师傅徐永强15706307385主叫号码：13561420680.0;该号码仅供参考，请优先联系宽带账号。</t>
  </si>
  <si>
    <t>2025-01-09 21:09:51</t>
  </si>
  <si>
    <t>2025-01-09 21:10:11</t>
  </si>
  <si>
    <t>SD-852-320319-2825-22013</t>
  </si>
  <si>
    <t>SD-057-250109-916237-5509</t>
  </si>
  <si>
    <t>2025-01-09 18:56:36</t>
  </si>
  <si>
    <t>80+银卡-普通区域-寿光市-东庄村自然村-13854460434-300M-业务受理宽带-次数0-202501090000588918</t>
  </si>
  <si>
    <t>202501090000588918</t>
  </si>
  <si>
    <t>202501090000588918# 宽带账号:13854460434; 联系电话：13854460434，问题类型：此工单为群障修复工单，根据群障全量闭环修复管理要求，为确保客户网络通畅，请装维人员跟进修复网络问题，谢谢！ 
 群障标题：公告。故障描述：潍坊寿光市东庄村自然村光缆故障，预估24小时恢复，请帮忙拦截,如有需要请联系片区装维师傅陈锦旭15706307751主叫号码：15805361779.0;该号码仅供参考，请优先联系宽带账号。</t>
  </si>
  <si>
    <t>2025-01-09 19:08:58</t>
  </si>
  <si>
    <t>2025-01-09 19:09:25</t>
  </si>
  <si>
    <t>2025-01-09 18:55:55</t>
  </si>
  <si>
    <t>【调研】-普通区域-寒亭区-怡海花园小区-13562686379-1000M-宽带上网投诉-次数0-202501090000589239 一级督办</t>
  </si>
  <si>
    <t>202501090000589239</t>
  </si>
  <si>
    <t>2025-01-09 19:01:54</t>
  </si>
  <si>
    <t>2025-01-09 19:02:31</t>
  </si>
  <si>
    <t>SD-057-250109-013529-5196</t>
  </si>
  <si>
    <t>2025-01-09 18:23:13</t>
  </si>
  <si>
    <t>普通区域-临朐县-瞿家圈自然村-18765662901-200M-宽带上网投诉-次数0-20250109182152X112412330</t>
  </si>
  <si>
    <t>20250109182152X112412330</t>
  </si>
  <si>
    <t xml:space="preserve">【农村网络投诉】流程受理流水号：20250109181908187656629011145673
客户号码:18765662901
客户姓名:陈**
投诉地市:潍坊
来话流水:2025010918185515420878178
宽带账号:18765662901
宽带账号归属地市:潍坊
宽带账号归属区县:临朐县
故障地址:潍坊临朐县辛寨街道瞿家圈瞿家圈自然村瞿家圈（扩容2）36号箱陈佃成（外墙）*********
联系电话:18765662901
联系人:先生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故障时间:2025-01-09 18:20:04
具体故障现象:光猫灯正常但电脑手机无法上网，
客户其他诉求:
</t>
  </si>
  <si>
    <t>2025-01-09 18:26:00</t>
  </si>
  <si>
    <t>2025-01-09 18:26:37</t>
  </si>
  <si>
    <t>SD-851-270289-12569-25236</t>
  </si>
  <si>
    <t>SD-057-250109-195647-5265</t>
  </si>
  <si>
    <t>80+白金-普通区域-奎文区-新富公寓-18866361993-200M-魔百和投诉-次数0-202501090000575056</t>
  </si>
  <si>
    <t>202501090000575056</t>
  </si>
  <si>
    <t>202501090000575056#流程受理流水号：20250109182647188663619931147108
客户号码:18866361993
客户姓名:张**
投诉地市:潍坊
来话流水:2025010918250991820827792
宽带账号:18866361993
宽带账号归属地市:潍坊
宽带账号归属区县:高新
故障地址:潍坊高新高新城区东方路新富公寓9号楼*********
联系电话:18866361993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光功率:-22.51
故障大类:宽带/电视
故障细类:移动高清电视故障(专席)
携转原因:
故障时间:2025-01-09 18:30:12
魔百和单播/组播:单播
具体故障现象:电视提示网络类错误，
客户其他诉求:
魔百和单/组播：单播;宽带小区$[新富公寓]$</t>
  </si>
  <si>
    <t>2025-01-09 18:31:41</t>
  </si>
  <si>
    <t>2025-01-09 18:32:04</t>
  </si>
  <si>
    <t>SD-851-225720-7151-25517</t>
  </si>
  <si>
    <t>SD-057-250109-178962-5465</t>
  </si>
  <si>
    <t>2025-01-09 18:51:50</t>
  </si>
  <si>
    <t>【调研】-80+金卡-普通区域-寿光市-弥景苑-15866130456-500M-宽带上网投诉-次数0-202501090000585798</t>
  </si>
  <si>
    <t>202501090000585798</t>
  </si>
  <si>
    <t>202501090000585798#宽带账号：15866130456；宽带地址：
潍坊寿光市北洛镇垒村弥景苑垒村16号楼**；客户来电反映宽带无法使用网速慢，客户要求师傅上门，请协助处理，谢谢！联系电话：15866130456；联系人：***；来电流水：2025010918492073920800847</t>
  </si>
  <si>
    <t>2025-01-09 18:55:03</t>
  </si>
  <si>
    <t>2025-01-09 18:56:08</t>
  </si>
  <si>
    <t>SD-851-325340-2521-20016</t>
  </si>
  <si>
    <t>2025-01-09 18:56:19</t>
  </si>
  <si>
    <t>80+普通-普通区域-昌乐县-昌乐南苑小区-13864627303-1000M-业务受理宽带-次数0-202501090000589123 一级督办</t>
  </si>
  <si>
    <t>202501090000589123</t>
  </si>
  <si>
    <t>2025-01-09 18:58:37</t>
  </si>
  <si>
    <t>2025-01-09 18:59:30</t>
  </si>
  <si>
    <t>SD-852-308249-1713-1262</t>
  </si>
  <si>
    <t>SD-057-250109-978062-5528</t>
  </si>
  <si>
    <t>2025-01-09 18:58:44</t>
  </si>
  <si>
    <t>普通区域-昌乐县-温泉公寓-15725365419-1000M-宽带上网投诉-次数0-202501090000591373</t>
  </si>
  <si>
    <t>202501090000591373</t>
  </si>
  <si>
    <t>202501090000591373#流程受理流水号：20250109185757157253654191152202
客户号码:15725365419
客户姓名:冯**
投诉地市:潍坊
来话流水:2025010918560076720844450
宽带账号:15725365419
宽带账号归属地市:潍坊
宽带账号归属区县:昌乐县
故障地址:潍坊昌乐县宝城街道新昌路温泉公寓4号楼*********
联系电话:15725365419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光功率:-17.23
故障大类:宽带/电视
故障细类:宽带无法上网(专席)
携转原因:
故障时间:2025-01-09 19:02:03
具体故障现象:网络无法连接，
客户其他诉求:
;宽带小区$[温泉公寓]$</t>
  </si>
  <si>
    <t>2025-01-09 19:01:36</t>
  </si>
  <si>
    <t>2025-01-09 19:01:57</t>
  </si>
  <si>
    <t>SD-851-284484-28644-23781</t>
  </si>
  <si>
    <t>SD-057-250109-308795-5497</t>
  </si>
  <si>
    <t>2025-01-09 18:56:11</t>
  </si>
  <si>
    <t>普通区域-安丘市-青云湖小区-15165679069-100M-业务受理宽带-次数0-202501090000589595</t>
  </si>
  <si>
    <t>202501090000589595</t>
  </si>
  <si>
    <t>202501090000589595# 宽带账号:15165679069; 联系电话：15165679069，问题类型：此工单为群障修复工单，根据群障全量闭环修复管理要求，为确保客户网络通畅，请装维人员跟进修复网络问题，谢谢！ 
 群障标题：公告。故障描述：潍坊安丘市青云湖小区光缆故障，预估24小时恢复，请帮忙拦截,如有需要请联系片区装维师傅苏凯明15706307021主叫号码：17866843373.0;该号码仅供参考，请优先联系宽带账号。</t>
  </si>
  <si>
    <t>2025-01-09 18:57:59</t>
  </si>
  <si>
    <t>SD-057-250109-856130-2017</t>
  </si>
  <si>
    <t>2025-01-09 11:59:02</t>
  </si>
  <si>
    <t>普通区域-奎文区-潍坊市级机关干休所-13964696041-300M-魔百和投诉-次数0-20250109115650X102613980</t>
  </si>
  <si>
    <t>20250109115650X102613980</t>
  </si>
  <si>
    <t>流程受理流水号：20250109115044139646960411057983
客户号码:13964696041
客户姓名:姜**
投诉地市:潍坊
来话流水:2025010911500349820851582
宽带账号:13964696041
宽带账号归属地市:潍坊
宽带账号归属区县:奎文区
故障地址:潍坊奎文区潍州路街道行政街潍坊市级机关干休所办公楼北侧第三栋楼*********
联系电话:13964696041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光功率:-16.07
故障大类:宽带/电视
故障细类:移动高清电视故障(专席)
携转原因:
故障时间:2025-01-09 12:01:28
魔百和单播/组播:组播
具体故障现象:电视机提示无信号，
客户其他诉求:请协助处理，谢谢
魔百和单/组播：组播</t>
  </si>
  <si>
    <t>2025-01-09 12:01:06</t>
  </si>
  <si>
    <t>2025-01-09 12:01:36</t>
  </si>
  <si>
    <t>SD-851-291641-13454-725</t>
  </si>
  <si>
    <t>SD-057-250109-829631-6185</t>
  </si>
  <si>
    <t>2025-01-09 20:16:50</t>
  </si>
  <si>
    <t>80+普通-普通区域-奎文区-世纪樱园-15910050626-1000M-宽带上网投诉-次数0-202501090000626051</t>
  </si>
  <si>
    <t>202501090000626051</t>
  </si>
  <si>
    <t>202501090000626051#宽带账号：15910050626；宽带地址：潍坊奎文区梨园街道虞河路世纪樱园12号楼*********
客户来电反映宽带宽带网速慢，经查询客户侧为质差终端，请协助上门更换终端并一并处理故障问题，谢谢！联系电话：15910050626；联系人：丁**来电流水：2025010920151795720875648</t>
  </si>
  <si>
    <t>2025-01-09 20:21:20</t>
  </si>
  <si>
    <t>2025-01-09 20:21:41</t>
  </si>
  <si>
    <t>SD-851-266528-14203-11948</t>
  </si>
  <si>
    <t>SD-057-250109-712840-3911</t>
  </si>
  <si>
    <t>2025-01-09 16:05:52</t>
  </si>
  <si>
    <t>【调研】-(目标)普通区域-昌邑市-辛隅村-15763602758-300M-业务受理宽带-次数0-202501090000461032</t>
  </si>
  <si>
    <t>2025-01-10 16:06:00</t>
  </si>
  <si>
    <t>202501090000461032</t>
  </si>
  <si>
    <t>202501090000461032# 宽带账号:15763602758; 联系电话：15763602758，问题类型：此工单为群障修复工单，根据群障全量闭环修复管理要求，为确保客户网络通畅，请装维人员跟进修复网络问题，谢谢！ 
 群障标题：公告。故障描述：辛隅村主叫号码：15763602758.0;该号码仅供参考，请优先联系宽带账号。</t>
  </si>
  <si>
    <t>2025-01-09 16:31:41</t>
  </si>
  <si>
    <t>2025-01-09 16:34:50</t>
  </si>
  <si>
    <t>SD-057-250109-564921-3917</t>
  </si>
  <si>
    <t>2025-01-09 16:06:03</t>
  </si>
  <si>
    <t>普通区域--null-13605368068-宽带延伸服务-次数1-202501080000675345</t>
  </si>
  <si>
    <t>2025-01-10 16:07:00</t>
  </si>
  <si>
    <t>SD-057-250109-523948-5623</t>
  </si>
  <si>
    <t>2025-01-09 19:11:54</t>
  </si>
  <si>
    <t>【重投】-80+银卡-(目标)普通区域-寿光市-西丹河村-13791660909-300M-宽带上网投诉-次数0-202501090000598351 二级督办</t>
  </si>
  <si>
    <t>202501090000598351</t>
  </si>
  <si>
    <t>202501090000598351#流程受理流水号：20250109191111137916609091154250
客户号码:13791660909
客户姓名:董**
投诉地市:潍坊
来话流水:2025010919102985820833318
宽带账号:13791660909
宽带账号归属地市:潍坊
宽带账号归属区县:寿光市
故障地址:潍坊寿光市稻田镇西丹河村西丹河村西丹河15箱（董书艺外墙）*********
联系电话:13791660909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故障细类:宽带无法上网
携转原因:
故障时间:2025-01-09 19:11:20
具体故障现象:光猫亮红灯，
客户其他诉求:要求尽快上门维修
;宽带小区$[西丹河村]$</t>
  </si>
  <si>
    <t>2025-01-09 19:14:23</t>
  </si>
  <si>
    <t>2025-01-09 19:14:41</t>
  </si>
  <si>
    <t>SD-057-250109-512674-2803</t>
  </si>
  <si>
    <t>2025-01-09 13:47:29</t>
  </si>
  <si>
    <t>【调研】-普通区域-高密市-孙家窎庄-15064668242-300M-宽带上网投诉-次数0-20250109134629X589646994</t>
  </si>
  <si>
    <t>20250109134629X589646994</t>
  </si>
  <si>
    <t xml:space="preserve">流程受理流水号：20250109134601150646682421079441
客户号码:15064668242
客户姓名:杜**
投诉地市:潍坊
来话流水:2025010913454964720830566
宽带账号:15064668242
宽带账号归属地市:潍坊
宽带账号归属区县:高密市
故障地址:潍坊高密市柏城镇孙家窎庄孙家窎庄高密孙家窎庄杨忠诚6号箱*********
联系电话:15064668242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13:46:20
具体故障现象:光猫亮红灯，
客户其他诉求:
</t>
  </si>
  <si>
    <t>2025-01-09 13:56:02</t>
  </si>
  <si>
    <t>2025-01-09 13:56:21</t>
  </si>
  <si>
    <t>SD-851-238183-20177-8976</t>
  </si>
  <si>
    <t>SD-057-250109-951678-6568</t>
  </si>
  <si>
    <t>2025-01-09 21:20:16</t>
  </si>
  <si>
    <t>普通区域-高密市-康庄新村小区-13953687015-100M-宽带上网投诉-次数0-20250109211904X744015919</t>
  </si>
  <si>
    <t>20250109211904X744015919</t>
  </si>
  <si>
    <t xml:space="preserve">【农村网络投诉】流程受理流水号：20250109211617139536870151169756
客户号码:13953687015
客户姓名:李*
投诉地市:潍坊
来话流水:2025010921114642020895285
宽带账号:13953687015
宽带账号归属地市:潍坊
宽带账号归属区县:高密市
故障地址:潍坊高密市醴泉街道康庄新村小区康庄新村小区康庄新村6号楼10号箱*********
联系电话:13953687015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光功率:-22.07
故障大类:宽带/电视
故障细类:宽带无法上网(专席)
携转原因:
故障时间:2025-01-09 21:17:23
具体故障现象:打不开网页，
客户其他诉求:
</t>
  </si>
  <si>
    <t>2025-01-09 21:21:41</t>
  </si>
  <si>
    <t>2025-01-09 21:22:03</t>
  </si>
  <si>
    <t>SD-057-250109-076124-6589</t>
  </si>
  <si>
    <t>2025-01-09 21:26:09</t>
  </si>
  <si>
    <t>【调研】-80+金卡-FTTR-(目标)普通区域-青州市-黄楼-15006671397-500M-业务受理宽带-次数0-202501090000646932</t>
  </si>
  <si>
    <t>202501090000646932</t>
  </si>
  <si>
    <t>202501090000646932# 宽带账号:15006671397; 联系电话：15006671397，问题类型：此工单为群障修复工单，根据群障全量闭环修复管理要求，为确保客户网络通畅，请装维人员跟进修复网络问题，谢谢！ 
 群障标题：公告。故障描述：潍坊青州市黄楼光缆故障，预估24小时恢复，请帮忙拦截,如有需要请联系片区装维师傅赵修磊18053687520主叫号码：13792698310.0;该号码仅供参考，请优先联系宽带账号。</t>
  </si>
  <si>
    <t>2025-01-09 21:44:51</t>
  </si>
  <si>
    <t>SD-851-266188-11381-28669</t>
  </si>
  <si>
    <t>SD-057-250109-465190-75</t>
  </si>
  <si>
    <t>2025-01-09 08:16:16</t>
  </si>
  <si>
    <t>普通区域-奎文区-虞河苑-15269648279-200M-业务受理宽带-次数0-202501090000090185</t>
  </si>
  <si>
    <t>2025-01-10 08:17:00</t>
  </si>
  <si>
    <t>202501090000090185</t>
  </si>
  <si>
    <t>202501090000090185# 宽带账号:15269648279; 联系电话：15269648279，问题类型：此工单为群障修复工单，根据群障全量闭环修复管理要求，为确保客户网络通畅，请装维人员跟进修复网络问题，谢谢！ 
 群障标题：公告。故障描述：虞河苑主叫号码：15505368253.0;该号码仅供参考，请优先联系宽带账号。</t>
  </si>
  <si>
    <t>2025-01-09 08:29:20</t>
  </si>
  <si>
    <t>2025-01-09 08:29:40</t>
  </si>
  <si>
    <t>SD-851-283181-3212-22492</t>
  </si>
  <si>
    <t>SD-057-250109-031789-2706</t>
  </si>
  <si>
    <t>2025-01-09 13:36:19</t>
  </si>
  <si>
    <t>80+普通-普通区域-青州市-圣水花园-13791622144-300M-宽带上网投诉-次数0-202501090000337527</t>
  </si>
  <si>
    <t>202501090000337527</t>
  </si>
  <si>
    <t xml:space="preserve">202501090000337527#宽带账号：13791622144；宽带地址：潍坊青州市云门山街道圣水路圣水花园西院17号楼；客户来电反映宽移动高清机顶盒通电后指示灯不亮，客户不在现场，无法配合线上指导，要求师傅上门，请协助处理，谢谢！联系电话：13791622144；联系人：先生；来电流水：2025010913304263820887328。 
</t>
  </si>
  <si>
    <t>2025-01-09 13:50:28</t>
  </si>
  <si>
    <t>2025-01-09 13:50:40</t>
  </si>
  <si>
    <t>SD-057-250109-417856-2724</t>
  </si>
  <si>
    <t>2025-01-09 13:37:11</t>
  </si>
  <si>
    <t>80+普通-普通区域-奎文区-樱园西区-13792601295-200M-业务受理宽带-次数0-202501090000341012</t>
  </si>
  <si>
    <t>202501090000341012</t>
  </si>
  <si>
    <t>202501090000341012# 宽带账号:13792601295; 联系电话：13792601295，问题类型：此工单为群障修复工单，根据群障全量闭环修复管理要求，为确保客户网络通畅，请装维人员跟进修复网络问题，谢谢！ 
 群障标题：公告。故障描述：潍坊奎文区樱园西区光缆故障，预估24小时恢复，请帮忙拦截,如有需要请联系片区装维师傅李三志15706366501主叫号码：15866577102.0;该号码仅供参考，请优先联系宽带账号。</t>
  </si>
  <si>
    <t>2025-01-09 13:41:14</t>
  </si>
  <si>
    <t>2025-01-09 13:42:29</t>
  </si>
  <si>
    <t>SD-057-250109-871456-78</t>
  </si>
  <si>
    <t>2025-01-09 08:16:45</t>
  </si>
  <si>
    <t>【调研】-80+普通-普通区域-临朐县-冯家营-15169555653-200M-魔百和投诉-次数0-202501090000091815</t>
  </si>
  <si>
    <t>2025-01-10 09:17:00</t>
  </si>
  <si>
    <t>202501090000091815</t>
  </si>
  <si>
    <t>202501090000091815#流程受理流水号：20250109081536151695556531000592
客户号码:15169555653
客户姓名:冯**
投诉地市:潍坊
来话流水:2025010908152263820807860
宽带账号:15169555653
宽带账号归属地市:潍坊
宽带账号归属区县:临朐县
故障地址:潍坊临朐县东城街道冯家营村冯家营冯家营4号箱冯金涛（外墙）*********
联系电话:15805363490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故障细类:移动高清电视故障
携转原因:
故障时间:2025-01-09 08:15:57
魔百和单播/组播:单播
具体故障现象:机顶盒无法开机，
客户其他诉求:
魔百和单/组播：单播;宽带小区$[冯家营]$</t>
  </si>
  <si>
    <t>2025-01-09 08:19:41</t>
  </si>
  <si>
    <t>2025-01-09 08:20:08</t>
  </si>
  <si>
    <t>SD-057-250109-260497-3787</t>
  </si>
  <si>
    <t>2025-01-09 15:48:20</t>
  </si>
  <si>
    <t>80+银卡-普通区域-寿光市-金鑫组团-15053626398-300M-宽带上网投诉-次数0-202501090000446475</t>
  </si>
  <si>
    <t>202501090000446475</t>
  </si>
  <si>
    <t>202501090000446475#流程受理流水号：20250109154749150536263981109404
客户号码:15053626398
客户姓名:李**
投诉地市:潍坊
来话流水:2025010915432526520836503
宽带账号:15053626398
账号归属区县:寿光-寿光代理商管理中心
联系电话:13953636440
联系人:先生/女士
宽带地址:潍坊
工单紧急程度:非常紧急
是否投诉倾向:否
是否重复投诉:否
是否携转意向:否
是否有升级投诉倾向:否
*业务名称:业务融合开机流程宽带+OTT
投诉内容:手机号码：15053626398，【问题描述】客户已办理宽带业务，有开通单，要求装维尽快联系上门，请处理，谢谢。联系电话：13953636440，联系人：先生/女士，录音流水号：2025010915432526520836503。
在途开通单信息：536250109072069688，15053626398，2025-01-09 09:50:19，业务融合开机流程宽带+OTT，处理中，施工预约
是否到厅:否
业务名称:业务融合开机流程宽带+OTT
;宽带小区$[金鑫组团]$</t>
  </si>
  <si>
    <t>2025-01-09 15:58:25</t>
  </si>
  <si>
    <t>2025-01-09 15:59:01</t>
  </si>
  <si>
    <t>SD-851-322556-1859-9227</t>
  </si>
  <si>
    <t>SD-057-250109-135067-6447</t>
  </si>
  <si>
    <t>2025-01-09 20:56:08</t>
  </si>
  <si>
    <t>普通区域-高密市-兰亭御墅-13953639009-100M-业务受理宽带-次数0-202501090000637217</t>
  </si>
  <si>
    <t>202501090000637217</t>
  </si>
  <si>
    <t>202501090000637217# 宽带账号:13953639009; 联系电话：13953639009，问题类型：此工单为群障修复工单，根据群障全量闭环修复管理要求，为确保客户网络通畅，请装维人员跟进修复网络问题，谢谢！ 
 群障标题：公告。故障描述：潍坊高密市兰亭御墅主缆故障，预估24小时恢复，请帮忙拦截。主叫号码：13953639009.0;该号码仅供参考，请优先联系宽带账号。</t>
  </si>
  <si>
    <t>2025-01-09 20:59:59</t>
  </si>
  <si>
    <t>2025-01-09 21:00:17</t>
  </si>
  <si>
    <t>SD-851-254205-822-89</t>
  </si>
  <si>
    <t>SD-057-250109-943812-77</t>
  </si>
  <si>
    <t>2025-01-09 08:16:23</t>
  </si>
  <si>
    <t>普通区域-滨海-华润世家-18754499064-300M-业务受理宽带-次数0-202501090000090585</t>
  </si>
  <si>
    <t>202501090000090585</t>
  </si>
  <si>
    <t>202501090000090585# 宽带账号:18754499064; 联系电话：18754499064，问题类型：此工单为群障修复工单，根据群障全量闭环修复管理要求，为确保客户网络通畅，请装维人员跟进修复网络问题，谢谢！ 
 群障标题：公告。故障描述：潍坊滨海华润世家光缆故障，预估24小时恢复，请帮忙拦截,如有需要请联系片区装维师傅肖其耀15706307110主叫号码：17560652231.0;该号码仅供参考，请优先联系宽带账号。</t>
  </si>
  <si>
    <t>2025-01-09 08:52:38</t>
  </si>
  <si>
    <t>SD-851-297249-11741-9773</t>
  </si>
  <si>
    <t>SD-057-250109-928175-3937</t>
  </si>
  <si>
    <t>2025-01-09 16:08:13</t>
  </si>
  <si>
    <t>80+普通-普通区域-青州市-谭南商业街-13964658477-300M-宽带上网投诉-次数0-20250109160632X992932994</t>
  </si>
  <si>
    <t>2025-01-10 17:09:00</t>
  </si>
  <si>
    <t>20250109160632X992932994</t>
  </si>
  <si>
    <t xml:space="preserve">流程受理流水号：20250109160547139646584771113848
客户号码:13964658477
客户姓名:董**
投诉地市:潍坊
来话流水:2025010916005450220883012
宽带账号:13964658477
宽带账号归属地市:潍坊
宽带账号归属区县:青州市
故障地址:潍坊青州市谭坊镇谭坊东路东方佳苑3号楼*********
联系电话:13780812688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16:05:59
具体故障现象:PON灯闪，客户来电反映宽带无法上网， 我处正常排查未恢复，请协助处理谢谢    
客户其他诉求:
</t>
  </si>
  <si>
    <t>2025-01-10 08:00:49</t>
  </si>
  <si>
    <t>2025-01-09 16:09:56</t>
  </si>
  <si>
    <t>SD-057-250109-294518-3578</t>
  </si>
  <si>
    <t>2025-01-09 15:24:11</t>
  </si>
  <si>
    <t>【调研】-80+银卡-普通区域-寿光市-寿光潘家村自然村-13863615432-500M-宽带上网投诉-次数0-202501090000424635</t>
  </si>
  <si>
    <t>202501090000424635</t>
  </si>
  <si>
    <t>202501090000424635#宽带账号：13863615432；宽带地址：潍坊寿光市孙家集街道潘家村潘家村自然村潘家村7箱（潘可启外墙）****；客户来电反映宽带卡顿，请协助处理，谢谢！联系电话：13863615432；联系人：***；来电流水：2025010915213178820825674</t>
  </si>
  <si>
    <t>2025-01-09 15:43:39</t>
  </si>
  <si>
    <t>2025-01-09 15:44:00</t>
  </si>
  <si>
    <t>SD-851-312782-35144-799</t>
  </si>
  <si>
    <t>SD-057-250109-953084-80</t>
  </si>
  <si>
    <t>2025-01-09 08:18:20</t>
  </si>
  <si>
    <t>【调研】-80+金卡-FTTR-普通区域-昌乐县-县委县府家属院-15064441521-500M-魔百和投诉-次数0-20250108193815X295408711</t>
  </si>
  <si>
    <t>20250108193815X295408711</t>
  </si>
  <si>
    <t xml:space="preserve">流程受理流水号：20250108193727150644415211175263
客户号码:15064441521
客户姓名:李*
投诉地市:潍坊
来话流水:2025010819341226920872467
宽带账号:15064441521
宽带账号归属地市:潍坊
宽带账号归属区县:昌乐县
故障地址:潍坊昌乐县城关街道利民街县委县府家属院10号楼*********
联系电话:15064441521
联系人:先生/女士
工单紧急程度:非常紧急
是否有升级投诉倾向:否
是否重复投诉:否
是否携转意向:否
是否投诉倾向:否
携转原因:
提单模板:客户来电对于【动漫会员】下线，导致无法使用移动高清电视会员观看不认可，要求处理，请协助，谢谢。
</t>
  </si>
  <si>
    <t>2025-01-09 08:21:28</t>
  </si>
  <si>
    <t>2025-01-09 08:22:10</t>
  </si>
  <si>
    <t>SD-851-278549-19046-500</t>
  </si>
  <si>
    <t>SD-057-250109-687503-6677</t>
  </si>
  <si>
    <t>2025-01-09 21:46:17</t>
  </si>
  <si>
    <t>普通区域-安丘市-为善村自然村-13406471623-200M-业务受理宽带-次数0-202501090000649173</t>
  </si>
  <si>
    <t>202501090000649173</t>
  </si>
  <si>
    <t>202501090000649173# 宽带账号:13406471623; 联系电话：13406471623，问题类型：此工单为群障修复工单，根据群障全量闭环修复管理要求，为确保客户网络通畅，请装维人员跟进修复网络问题，谢谢！ 
 群障标题：公告。故障描述：潍坊安丘市为善村自然村光缆故障，预估24小时恢复，请帮忙拦截,如有需要请联系片区装维师傅刘彤彤15706307065主叫号码：13406471623.0;该号码仅供参考，请优先联系宽带账号。</t>
  </si>
  <si>
    <t>2025-01-09 21:49:02</t>
  </si>
  <si>
    <t>2025-01-09 21:49:44</t>
  </si>
  <si>
    <t>SD-851-314061-6952-20909</t>
  </si>
  <si>
    <t>SD-057-250109-197462-2798</t>
  </si>
  <si>
    <t>2025-01-09 13:47:13</t>
  </si>
  <si>
    <t>80+银卡-普通区域-临朐县-中白沙子自然村-19558563525-1000M-宽带上网投诉-次数0-20250109134449X489532681</t>
  </si>
  <si>
    <t>20250109134449X489532681</t>
  </si>
  <si>
    <t xml:space="preserve">【农村网络投诉】流程受理流水号：20250109133823195585635251078026
客户号码:19558563525
客户姓名:彭**
投诉地市:潍坊
来话流水:2025010913380676220853134
宽带账号:19558563525
宽带账号归属地市:潍坊
宽带账号归属区县:临朐县
故障地址:潍坊临朐县辛寨镇人民政府中白沙子中白沙子自然村中白沙（扩容3次）31号箱吕学堂（外墙）*********
联系电话:3765724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故障时间:2025-01-09 13:39:39
具体故障现象:光猫亮红灯，
客户其他诉求:客户表示要求座机号码3765724
</t>
  </si>
  <si>
    <t>2025-01-09 13:49:24</t>
  </si>
  <si>
    <t>2025-01-09 13:52:19</t>
  </si>
  <si>
    <t>SD-851-295030-13908-2220</t>
  </si>
  <si>
    <t>SD-057-250109-840376-659</t>
  </si>
  <si>
    <t>2025-01-09 09:33:18</t>
  </si>
  <si>
    <t>80+普通-普通区域-奎文区-和扬英郡-13863608208-100M-宽带上网投诉-次数0-202501090000143963</t>
  </si>
  <si>
    <t>2025-01-10 10:34:00</t>
  </si>
  <si>
    <t>202501090000143963</t>
  </si>
  <si>
    <t xml:space="preserve">202501090000143963#要求装维上门服务：宽带账号：13863608208；宽带地址：潍坊奎文区潍洲路街道光明街和杨英郡6号楼**客户来电反映移动高清电视不能看 ，客户不在现场，无法配合线上指导，要求上门，请协助处理，谢谢！联系电话：13863608208；联系人：先生；来电流水：2025010909301676520810380
</t>
  </si>
  <si>
    <t>2025-01-09 09:35:38</t>
  </si>
  <si>
    <t>2025-01-09 09:35:58</t>
  </si>
  <si>
    <t>SD-057-250109-702953-724</t>
  </si>
  <si>
    <t>2025-01-09 09:39:19</t>
  </si>
  <si>
    <t>【调研】-(目标)普通区域-坊子区-鲁光矿业宿舍-15066366912-300M-宽带上网投诉-次数0-202501090000152524</t>
  </si>
  <si>
    <t>202501090000152524</t>
  </si>
  <si>
    <t xml:space="preserve">202501090000152524#流程受理流水号：20250109093745150663669121019230
客户号码:15066366912
客户姓名:朱**
投诉地市:潍坊
来话流水:2025010909373264720813576
宽带账号:15066366912
宽带账号归属地市:潍坊
宽带账号归属区县:坊子区
故障地址:潍坊坊子区荆山洼经济发展区鲁光矿业宿舍鲁光矿业宿舍鲁光矿业1号楼*********
联系电话:15066366912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光功率:-20.13
故障大类:宽带/电视
故障细类:移动高清电视故障
携转原因:
故障时间:2025-01-09 09:38:17
魔百和单播/组播:组播
具体故障现象:电视直播或点播无法观看，
客户其他诉求:客户侧为质差终端，要求上门更换终端并一并处理故障问题。
</t>
  </si>
  <si>
    <t>2025-01-09 09:43:09</t>
  </si>
  <si>
    <t>2025-01-09 09:43:49</t>
  </si>
  <si>
    <t>SD-057-250109-730124-3924</t>
  </si>
  <si>
    <t>2025-01-09 16:06:28</t>
  </si>
  <si>
    <t>普通区域-寿光市-洛东社区-13561438886-1000M-宽带上网投诉-次数0-202501090000463604</t>
  </si>
  <si>
    <t>202501090000463604</t>
  </si>
  <si>
    <t>202501090000463604#【已关注中国移动10086微信公众号】流程受理流水号：20250109160548135614388861113857
客户号码:13561438886
客户姓名:于**
投诉地市:潍坊
来话流水:2025010916051260020844025
宽带账号:13561438886
账号归属区县:寿光
联系电话:13561438886
联系人:先生/女士
宽带地址:潍坊
工单紧急程度:非常紧急
是否投诉倾向:否
是否重复投诉:否
是否携转意向:否
是否有升级投诉倾向:否
*业务名称:业务融合开机流程FTTR组网
投诉内容:手机号码：13561438886，【问题描述】客户已办理宽带业务，有开通单，要求装维尽快联系上门，请处理，谢谢。联系电话：13561438886，联系人：先生/女士，录音流水号：2025010916051260020844025。
在途开通单信息：536241019902108388，13561438886，2024-10-19 09:46:08，业务融合开机流程FTTR组网，处理中，施工预约
是否到厅:否
业务名称:业务融合开机流程FTTR组网
;宽带小区$[洛东社区]$</t>
  </si>
  <si>
    <t>2025-01-09 16:15:37</t>
  </si>
  <si>
    <t>2025-01-09 16:16:13</t>
  </si>
  <si>
    <t>SD-851-278084-1266-8934</t>
  </si>
  <si>
    <t>SD-057-250109-691784-2688</t>
  </si>
  <si>
    <t>2025-01-09 13:34:49</t>
  </si>
  <si>
    <t>普通区域-坊子区-东章-13864689801-500M-宽带上网投诉-次数0-202501090000339291</t>
  </si>
  <si>
    <t>202501090000339291</t>
  </si>
  <si>
    <t>202501090000339291#宽带账号：13864689801；宽带地址：潍坊坊子区岞山街道东章行政村；客户来电反映宽带不能用，客户不在现场，无法配合线上指导，，要求师傅上门，请协助处理，谢谢！联系电话：本机；联系人：先生；来电流水：2025010913315639020897163</t>
  </si>
  <si>
    <t>2025-01-09 13:37:26</t>
  </si>
  <si>
    <t>2025-01-09 13:38:03</t>
  </si>
  <si>
    <t>SD-851-257218-2283-4289</t>
  </si>
  <si>
    <t>SD-057-250109-073926-6586</t>
  </si>
  <si>
    <t>2025-01-09 21:25:53</t>
  </si>
  <si>
    <t>普通区域-奎文区-（铁通）康桥水岸-18265650368-200M-宽带上网投诉-次数0-202501090000643647</t>
  </si>
  <si>
    <t>202501090000643647</t>
  </si>
  <si>
    <t>202501090000643647#宽带账号： 18265650368；宽带地址：潍坊奎文区广文街道东风街（铁通）康桥水岸康桥水岸6号楼 ；客户来电反映  机顶盒所有台没有声音 ，客户本机来电报修，线上指导无法配合操作，要求上门处理来电流水：2025010921183277220816227  联系电话：18265650368</t>
  </si>
  <si>
    <t>2025-01-09 21:31:27</t>
  </si>
  <si>
    <t>2025-01-09 21:31:49</t>
  </si>
  <si>
    <t>SD-057-250109-384165-704</t>
  </si>
  <si>
    <t>2025-01-09 09:36:55</t>
  </si>
  <si>
    <t>80+银卡-FTTR-普通区域-坊子区-天同双羊新城-13616366121-1000M-业务受理宽带-次数0-202501090000149912</t>
  </si>
  <si>
    <t>202501090000149912</t>
  </si>
  <si>
    <t>202501090000149912# 宽带账号:13616366121; 联系电话：13616366121，问题类型：此工单为群障修复工单，根据群障全量闭环修复管理要求，为确保客户网络通畅，请装维人员跟进修复网络问题，谢谢！ 
 群障标题：公告。故障描述：潍坊坊子区天同双羊新城光缆故障，预估24小时恢复，请帮忙拦截,如有需要请联系片区装维师傅周成斌15706307256主叫号码：13616366121.0;该号码仅供参考，请优先联系宽带账号。</t>
  </si>
  <si>
    <t>2025-01-09 09:40:44</t>
  </si>
  <si>
    <t>2025-01-09 09:41:17</t>
  </si>
  <si>
    <t>SD-851-253564-20296-18613</t>
  </si>
  <si>
    <t>SD-057-250109-735804-3880</t>
  </si>
  <si>
    <t>2025-01-09 16:02:11</t>
  </si>
  <si>
    <t>普通区域-奎文区-恒大名都四期-15753669907-300M-宽带上网投诉-次数0-20250109155936X576454108</t>
  </si>
  <si>
    <t>2025-01-10 17:03:00</t>
  </si>
  <si>
    <t>20250109155936X576454108</t>
  </si>
  <si>
    <t xml:space="preserve">流程受理流水号：20250109155804157536699071111960
客户号码:15753669907
客户姓名:殷**
投诉地市:潍坊
来话流水:2025010915574336520838334
宽带账号:15753669907
宽带账号归属地市:潍坊
宽带账号归属区县:奎文区
故障地址:潍坊奎文区新城街道潍县中路恒大名都四期恒大名都四期7号楼*********
联系电话:15753669907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15:59:10
具体故障现象:无法上网
客户其他诉求:
</t>
  </si>
  <si>
    <t>2025-01-09 16:05:25</t>
  </si>
  <si>
    <t>2025-01-09 16:05:45</t>
  </si>
  <si>
    <t>SD-851-270445-4123-18818</t>
  </si>
  <si>
    <t>SD-057-250109-927368-6452</t>
  </si>
  <si>
    <t>2025-01-09 20:56:16</t>
  </si>
  <si>
    <t>【调研】-普通区域-奎文区-恒信沁园（枫丹壹号院）-15963611267-200M-业务受理宽带-次数0-202501090000639453</t>
  </si>
  <si>
    <t>202501090000639453</t>
  </si>
  <si>
    <t>202501090000639453# 宽带账号:15963611267; 联系电话：15963611267，问题类型：此工单为群障修复工单，根据群障全量闭环修复管理要求，为确保客户网络通畅，请装维人员跟进修复网络问题，谢谢！ 
 群障标题：公告。故障描述：潍坊奎文区恒信沁园（枫丹壹号院）光缆故障，预估24小时恢复，请帮忙拦截,如有需要请联系片区装维师傅高智勇15706307408主叫号码：15963611260.0;该号码仅供参考，请优先联系宽带账号。</t>
  </si>
  <si>
    <t>2025-01-09 20:57:48</t>
  </si>
  <si>
    <t>2025-01-09 21:01:22</t>
  </si>
  <si>
    <t>SD-057-250109-278514-2683</t>
  </si>
  <si>
    <t>2025-01-09 13:33:51</t>
  </si>
  <si>
    <t>【调研】-普通区域-安丘市-建安花园-18005364687-1000M-宽带上网投诉-次数0-202501090000338777</t>
  </si>
  <si>
    <t>202501090000338777</t>
  </si>
  <si>
    <t xml:space="preserve">202501090000338777#18005364687客户来电反映机顶盒电视不能观看，客户拒绝线上排障，老人在家,请协助，谢谢。联系电话：13406605255 联系人：先生  来话流水：2025010913320415720898230
</t>
  </si>
  <si>
    <t>2025-01-09 13:37:18</t>
  </si>
  <si>
    <t>2025-01-09 13:37:38</t>
  </si>
  <si>
    <t>SD-851-304550-3460-11610</t>
  </si>
  <si>
    <t>SD-057-250109-136897-5664</t>
  </si>
  <si>
    <t>2025-01-09 19:16:24</t>
  </si>
  <si>
    <t>【调研】-80+银卡-普通区域-临朐县-纸坊村自然村-15963408873-1000M-业务受理宽带-次数0-202501090000599112</t>
  </si>
  <si>
    <t>202501090000599112</t>
  </si>
  <si>
    <t>202501090000599112# 宽带账号:15963408873; 联系电话：15963408873，问题类型：此工单为群障修复工单，根据群障全量闭环修复管理要求，为确保客户网络通畅，请装维人员跟进修复网络问题，谢谢！ 
 群障标题：公告。故障描述：潍坊临朐县纸坊村自然村光缆故障，预估24小时恢复，请帮忙拦截,如有需要请联系片区装维师傅高明月15706307570主叫号码：15762615833.0;该号码仅供参考，请优先联系宽带账号。</t>
  </si>
  <si>
    <t>2025-01-09 19:33:18</t>
  </si>
  <si>
    <t>2025-01-09 19:33:50</t>
  </si>
  <si>
    <t>SD-851-308108-23733-14804</t>
  </si>
  <si>
    <t>2025-01-09 13:44:05</t>
  </si>
  <si>
    <t>【调研】-80+白金-普通区域-寿光市-经委家属院-18815365857-1000M-宽带上网投诉-次数0-20250109134123X283965744 一级督办</t>
  </si>
  <si>
    <t>20250109134123X283965744</t>
  </si>
  <si>
    <t>2025-01-09 13:47:38</t>
  </si>
  <si>
    <t>2025-01-09 13:48:20</t>
  </si>
  <si>
    <t>SD-851-307268-26905-5438</t>
  </si>
  <si>
    <t>SD-057-250109-806512-6587</t>
  </si>
  <si>
    <t>2025-01-09 21:26:01</t>
  </si>
  <si>
    <t>【调研】-(目标)普通区域-诸城市-东城名苑-18654873889-1000M-宽带上网投诉-次数0-20250109212406X467952760</t>
  </si>
  <si>
    <t>20250109212406X467952760</t>
  </si>
  <si>
    <t xml:space="preserve">流程受理流水号：20250109212342186548738891170268
客户号码:18654873889
客户姓名:管**
投诉地市:潍坊
来话流水:2025010921213513220825425
宽带账号:18654873889
宽带账号归属地市:潍坊
宽带账号归属区县:诸城市
故障地址:潍坊诸城市密州街道东坡街东城名苑1号楼（高层）*********
联系电话:18654873889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故障细类:网速慢/上网掉线(专席)
携转原因:
故障时间:2025-01-09 21:18:39
具体故障现象:网速慢卡顿，路由器年限未超过，位置开阔，重启未恢复，光猫自带WIFI未开启，网线支持
客户其他诉求:
</t>
  </si>
  <si>
    <t>2025-01-09 21:28:36</t>
  </si>
  <si>
    <t>2025-01-09 21:28:55</t>
  </si>
  <si>
    <t>SD-851-318337-10672-3758</t>
  </si>
  <si>
    <t>SD-057-250109-369724-6784</t>
  </si>
  <si>
    <t>2025-01-09 22:43:52</t>
  </si>
  <si>
    <t>【调研】-80+金卡-普通区域-临朐县-下峪自然村-15953619330-1000M-宽带上网投诉-次数0-202501090000648418</t>
  </si>
  <si>
    <t>202501090000648418</t>
  </si>
  <si>
    <t>202501090000648418#流程受理流水号：20250109224212159536193301171546
客户号码:15953619330
客户姓名:徐**
投诉地市:潍坊
来话流水:2025010922315870120826306
宽带账号:15953619330
宽带账号归属地市:潍坊
宽带账号归属区县:临朐县
故障地址:潍坊临朐县辛寨镇人民政府下峪下峪自然村下峪4号周存永*********
联系电话:15953619330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故障细类:宽带网速慢/卡顿
携转原因:
故障时间:2025-01-09 22:42:28
具体故障现象:网速慢卡顿，家庭WiFi信号弱，频繁掉线
客户其他诉求:
;宽带小区$[下峪自然村]$</t>
  </si>
  <si>
    <t>2025-01-09 23:16:14</t>
  </si>
  <si>
    <t>SD-851-259472-22213-16067</t>
  </si>
  <si>
    <t>SD-057-250109-041569-3616</t>
  </si>
  <si>
    <t>2025-01-09 15:28:11</t>
  </si>
  <si>
    <t>【调研】-普通区域-诸城市-当代地中海-15169402165-200M-宽带上网投诉-次数0-202501090000427308</t>
  </si>
  <si>
    <t>2025-01-10 16:29:00</t>
  </si>
  <si>
    <t>202501090000427308</t>
  </si>
  <si>
    <t>202501090000427308#流程受理流水号：20250109152737151694021651104273
客户号码:15169402165
客户姓名:宫**
投诉地市:潍坊
来话流水:2025010915264350420801067
宽带账号:15169402165
宽带账号归属地市:潍坊
宽带账号归属区县:诸城市
故障地址:潍坊诸城市舜王街道舜都路当代地中海B6号楼*********
联系电话:15169402165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光功率:-18.89
故障大类:宽带/电视
故障细类:宽带无法上网
携转原因:
故障时间:2025-01-09 15:27:47
具体故障现象:光猫亮红灯，
客户其他诉求:
;宽带小区$[当代地中海]$</t>
  </si>
  <si>
    <t>2025-01-09 15:31:38</t>
  </si>
  <si>
    <t>2025-01-09 15:31:55</t>
  </si>
  <si>
    <t>SD-851-312660-204-2561</t>
  </si>
  <si>
    <t>SD-057-250109-743621-3914</t>
  </si>
  <si>
    <t>2025-01-09 16:05:57</t>
  </si>
  <si>
    <t>【调研】-普通区域-高密市-盛世御景小区-18364686230-300M-业务受理宽带-次数0-202501090000462794</t>
  </si>
  <si>
    <t>202501090000462794</t>
  </si>
  <si>
    <t>202501090000462794# 宽带账号:18364686230; 联系电话：18364686230，问题类型：此工单为群障修复工单，根据群障全量闭环修复管理要求，为确保客户网络通畅，请装维人员跟进修复网络问题，谢谢！ 
 群障标题：公告。故障描述：潍坊高密市盛世御景小区光缆故障，预估24小时恢复，请帮忙拦截,如有需要请联系片区装维师傅王鹏15706307289主叫号码：18364686230.0;该号码仅供参考，请优先联系宽带账号。</t>
  </si>
  <si>
    <t>2025-01-09 16:11:08</t>
  </si>
  <si>
    <t>2025-01-09 16:14:36</t>
  </si>
  <si>
    <t>SD-057-250109-069517-2705</t>
  </si>
  <si>
    <t>2025-01-09 13:35:50</t>
  </si>
  <si>
    <t>80+金卡-普通区域-寿光市-吕四村自然村-15264644002-500M-宽带上网投诉-次数0-20250109133425X865995793</t>
  </si>
  <si>
    <t>20250109133425X865995793</t>
  </si>
  <si>
    <t xml:space="preserve">【农村网络投诉】流程受理流水号：20250109133007152646440021076661
客户号码:15264644002
客户姓名:马**
投诉地市:潍坊
来话流水:2025010913292895120877909
宽带账号:15264644002
宽带账号归属地市:潍坊
宽带账号归属区县:寿光市
故障地址:潍坊寿光市纪台镇吕四村吕四村自然村吕四村沿街3箱(吕龙友）*********
联系电话:18853601774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13:33:25
具体故障现象:光猫亮红灯，客户称宽带无法使用，要求师傅上门解决
客户其他诉求:
</t>
  </si>
  <si>
    <t>2025-01-09 13:37:01</t>
  </si>
  <si>
    <t>2025-01-09 13:37:23</t>
  </si>
  <si>
    <t>SD-851-260184-6294-3380</t>
  </si>
  <si>
    <t>SD-057-250109-831762-2791</t>
  </si>
  <si>
    <t>2025-01-09 13:46:48</t>
  </si>
  <si>
    <t>【调研】-普通区域-潍城区-奥文国际-13356716260-200M-业务受理宽带-次数0-202501090000347465</t>
  </si>
  <si>
    <t>202501090000347465</t>
  </si>
  <si>
    <t>202501090000347465# 宽带账号:13356716260; 联系电话：13356716260，问题类型：此工单为群障修复工单，根据群障全量闭环修复管理要求，为确保客户网络通畅，请装维人员跟进修复网络问题，谢谢！ 
 群障标题：公告。故障描述：奥文国际主叫号码：15306462492.0;该号码仅供参考，请优先联系宽带账号。</t>
  </si>
  <si>
    <t>2025-01-09 14:13:49</t>
  </si>
  <si>
    <t>2025-01-09 21:20:06</t>
  </si>
  <si>
    <t>80+金卡-普通区域-高密市-盛天名苑-13791607216-1000M-宽带上网投诉-次数0-20250109211821X701581596 一级督办</t>
  </si>
  <si>
    <t>20250109211821X701581596</t>
  </si>
  <si>
    <t>2025-01-09 21:22:18</t>
  </si>
  <si>
    <t>2025-01-09 21:22:39</t>
  </si>
  <si>
    <t>SD-057-250109-062437-6616</t>
  </si>
  <si>
    <t>2025-01-09 21:29:53</t>
  </si>
  <si>
    <t>80+普通-FTTR-普通区域-诸城市-繁华新城-13853626319-1000M-宽带延伸服务-次数0-202501090000647149</t>
  </si>
  <si>
    <t>202501090000647149</t>
  </si>
  <si>
    <t xml:space="preserve">202501090000647149#流程受理流水号：20250109212805138536263191170556
客户号码:13853626319
客户姓名:王*
投诉地市:潍坊
来话流水:2025010921272485920842415
宽带账号:13853626319
宽带账号归属地市:潍坊
宽带账号归属区县:诸城市
故障地址:潍坊诸城市密州街道凤凰路繁华新城西区14号楼*********
联系电话:13853626319
联系人:女士
工单紧急程度:紧急
是否有升级投诉倾向:否
是否重复投诉:否
是否携转意向:否
是否投诉倾向:否
是否智能网关:智能网关
当前是否在线:是
接入方式:FTTH
是否质差终端:无质差信息
光功率:-16.45
故障大类:宽带/电视
故障细类:宽带延伸服务
携转原因:
故障时间:2025-01-09 21:28:17
具体故障现象:调测其它设备，
</t>
  </si>
  <si>
    <t>2025-01-09 21:34:47</t>
  </si>
  <si>
    <t>2025-01-09 21:35:04</t>
  </si>
  <si>
    <t>SD-851-295239-7376-23161</t>
  </si>
  <si>
    <t>SD-057-250109-780162-3741</t>
  </si>
  <si>
    <t>2025-01-09 15:45:01</t>
  </si>
  <si>
    <t>80+银卡-普通区域-昌邑市-中医院宿舍区-13516385868-300M-宽带上网投诉-次数0-202501090000444132</t>
  </si>
  <si>
    <t>202501090000444132</t>
  </si>
  <si>
    <t>202501090000444132#【已关注中国移动10086微信公众号】流程受理流水号：20250109154408135163858681108510
客户号码:13516385868
客户姓名:马**
投诉地市:潍坊
来话流水:2025010915432151320835579
宽带账号:13516385868
宽带账号归属地市:潍坊
宽带账号归属区县:昌邑市
故障地址:潍坊昌邑市城区利民街中医院宿舍区1号箱东方家园南沿街自东往西1单元*********
联系电话:13516385868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故障时间:2025-01-09 15:44:34
具体故障现象:光猫亮红灯，
客户其他诉求:
;宽带小区$[中医院宿舍区]$</t>
  </si>
  <si>
    <t>2025-01-09 15:49:23</t>
  </si>
  <si>
    <t>2025-01-09 15:50:21</t>
  </si>
  <si>
    <t>SD-057-250109-674281-2667</t>
  </si>
  <si>
    <t>2025-01-09 13:30:46</t>
  </si>
  <si>
    <t>80+金卡-普通区域-奎文区-栋盛苑小区-18353662188-1000M-宽带上网投诉-次数0-202501090000337175</t>
  </si>
  <si>
    <t>202501090000337175</t>
  </si>
  <si>
    <t>202501090000337175#宽带账号：18353662188，宽带地址：潍坊高新高新城区胜利街栋盛苑小区1号楼*********，客户来电表示移动宽带网速慢，客户拒绝配合操作，要求师傅上门，请协助处理，谢谢，联系人：女士，联系号码：18353662188，来电流水：2025010913290650820875116</t>
  </si>
  <si>
    <t>2025-01-09 13:36:58</t>
  </si>
  <si>
    <t>2025-01-09 13:37:40</t>
  </si>
  <si>
    <t>SD-851-281343-21750-14536</t>
  </si>
  <si>
    <t>SD-057-250109-083169-6591</t>
  </si>
  <si>
    <t>2025-01-09 21:26:14</t>
  </si>
  <si>
    <t>普通区域-潍城区-长胜社区-15963699488-100M-业务受理宽带-次数0-202501090000646539</t>
  </si>
  <si>
    <t>202501090000646539</t>
  </si>
  <si>
    <t>202501090000646539# 宽带账号:15963699488; 联系电话：15963699488，问题类型：此工单为群障修复工单，根据群障全量闭环修复管理要求，为确保客户网络通畅，请装维人员跟进修复网络问题，谢谢！ 
 群障标题：公告。故障描述：潍坊潍城区长胜社区光缆故障，预估24小时恢复，请帮忙拦截,如有需要请联系片区装维师傅杜王峰15706307881主叫号码：15963699488.0;该号码仅供参考，请优先联系宽带账号。</t>
  </si>
  <si>
    <t>2025-01-09 21:28:20</t>
  </si>
  <si>
    <t>SD-057-250109-950416-3597</t>
  </si>
  <si>
    <t>2025-01-09 15:26:04</t>
  </si>
  <si>
    <t>普通区域-寿光市-张中村自然村-15763669001-300M-宽带上网投诉-次数0-20250109152307X387421264</t>
  </si>
  <si>
    <t>20250109152307X387421264</t>
  </si>
  <si>
    <t xml:space="preserve">【农村网络投诉】流程受理流水号：20250109152044157636690011102399
客户号码:15763669001
客户姓名:李**
投诉地市:潍坊
来话流水:2025010915182280620879497
宽带账号:15763669001
宽带账号归属地市:潍坊
宽带账号归属区县:寿光市
故障地址:潍坊寿光市稻田镇张中村张中村自然村张中村扩容20号箱*********
联系电话:13696360116
联系人:女士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故障时间:2025-01-09 15:13:09
具体故障现象:客户网络无法连接，有大面积故障，但客户表示家门口的网线掉落无人维修，要求师傅上门处理
客户其他诉求:请协助处理，谢谢
</t>
  </si>
  <si>
    <t>2025-01-09 15:32:55</t>
  </si>
  <si>
    <t>2025-01-09 15:33:12</t>
  </si>
  <si>
    <t>SD-057-250109-760835-675</t>
  </si>
  <si>
    <t>2025-01-09 09:35:22</t>
  </si>
  <si>
    <t>普通区域-青州市-牡丹社区A区-18364656283-200M-宽带上网投诉-次数0-20250109093419X459973555</t>
  </si>
  <si>
    <t>2025-01-10 10:36:00</t>
  </si>
  <si>
    <t>20250109093419X459973555</t>
  </si>
  <si>
    <t xml:space="preserve">流程受理流水号：20250109093237183646562831017671
客户号码:18364656283
客户姓名:张**
投诉地市:潍坊
来话流水:2025010909303702820815257
宽带账号:18364656283
宽带账号归属地市:潍坊
宽带账号归属区县:青州市
故障地址:潍坊青州市黄楼街道牡丹路牡丹社区A区3号楼*********
联系电话:18615659404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
故障细类:网速慢/上网掉线(专席)
携转原因:
故障时间:2025-01-09 09:36:45
具体故障现象:频繁掉线，
客户其他诉求:
</t>
  </si>
  <si>
    <t>2025-01-09 09:37:03</t>
  </si>
  <si>
    <t>2025-01-09 09:37:23</t>
  </si>
  <si>
    <t>SD-851-243550-23708-24946</t>
  </si>
  <si>
    <t>SD-057-250109-879132-3907</t>
  </si>
  <si>
    <t>2025-01-09 16:05:24</t>
  </si>
  <si>
    <t>80+金卡-普通区域-奎文区-十中街宿舍-18765360555-1000M-宽带上网投诉-次数0-20250109160446X886478370</t>
  </si>
  <si>
    <t>2025-01-10 17:06:00</t>
  </si>
  <si>
    <t>20250109160446X886478370</t>
  </si>
  <si>
    <t xml:space="preserve">流程受理流水号：20250109160410187653605551113418
客户号码:18765360555
客户姓名:施**
投诉地市:潍坊
来话流水:2025010916012365220889881
宽带账号:18765360555
宽带账号归属地市:潍坊
宽带账号归属区县:奎文区
故障地址:潍坊奎文区大虞街道鸢飞路十中街宿舍6号楼*********
联系电话:18765360555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光功率:-16.38
故障大类:宽带/电视
故障细类:网速慢/上网掉线(专席)
携转原因:
故障时间:2025-01-09 16:04:24
具体故障现象:网速慢卡顿，，
客户其他诉求:
</t>
  </si>
  <si>
    <t>2025-01-09 16:08:57</t>
  </si>
  <si>
    <t>SD-057-250109-934061-5610</t>
  </si>
  <si>
    <t>2025-01-09 19:10:19</t>
  </si>
  <si>
    <t>80+银卡-(目标)普通区域-诸城市-诸城华兴小区一-15805368091-200M-宽带上网投诉-次数0-202501090000594948</t>
  </si>
  <si>
    <t>202501090000594948</t>
  </si>
  <si>
    <t xml:space="preserve">202501090000594948#宽带账号：15805368091；宽带地址：潍坊诸城市密州街道兴华路华兴小区；客户来电反映宽带******/*****，经查询客户侧为质差机顶盒，请协助上门更换终端并一并处理故障问题，谢谢！联系电话：15805368091；联系人：先生；来电流水：2025010919000747820870782 </t>
  </si>
  <si>
    <t>2025-01-09 19:12:59</t>
  </si>
  <si>
    <t>2025-01-09 19:13:15</t>
  </si>
  <si>
    <t>SD-057-250109-946812-2766</t>
  </si>
  <si>
    <t>2025-01-09 13:42:40</t>
  </si>
  <si>
    <t>普通区域-昌邑市-一品苑-13031687183-100M-宽带上网投诉-次数0-202501090000345138</t>
  </si>
  <si>
    <t>202501090000345138</t>
  </si>
  <si>
    <t>202501090000345138#流程受理流水号：20250109133702130316871831077808
客户号码:13031687183
客户姓名:齐**
投诉地市:潍坊
来话流水:2025010913364588720840299
宽带账号:13031687183
宽带账号归属地市:潍坊
宽带账号归属区县:昌邑市
故障地址:潍坊昌邑市城区都昌路一品苑A5号楼*********
联系电话:13031687183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故障细类:宽带无法上网
携转原因:
故障时间:2025-01-09 13:42:12
具体故障现象:提示网络无法连接，
客户其他诉求:
;宽带小区$[一品苑]$</t>
  </si>
  <si>
    <t>2025-01-09 13:48:02</t>
  </si>
  <si>
    <t>SD-057-250109-947108-3874</t>
  </si>
  <si>
    <t>2025-01-09 16:01:00</t>
  </si>
  <si>
    <t>80+普通-普通区域-临朐县-锦绣园-13805361171-300M-魔百和投诉-次数0-202501090000456709</t>
  </si>
  <si>
    <t>2025-01-10 17:01:00</t>
  </si>
  <si>
    <t>202501090000456709</t>
  </si>
  <si>
    <t>202501090000456709#流程受理流水号：20250109155832138053611711112076
客户号码:13805361171
客户姓名:刘*
投诉地市:潍坊
来话流水:2025010915565383020826968
宽带账号:13805361171
宽带账号归属地市:潍坊
宽带账号归属区县:临朐县
故障地址:潍坊临朐县城关街道站前路锦绣园安置1号楼*********
联系电话:13780862591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故障细类:移动高清电视故障
携转原因:
故障时间:2025-01-09 15:59:17
魔百和单播/组播:组播
具体故障现象:机顶盒无法开机，
客户其他诉求:表示线掉了装不回去要求尽快联系，谢谢
魔百和单/组播：组播;宽带小区$[锦绣园]$</t>
  </si>
  <si>
    <t>2025-01-09 16:04:11</t>
  </si>
  <si>
    <t>SD-851-292378-2720-9695</t>
  </si>
  <si>
    <t>SD-057-250109-278135-5677</t>
  </si>
  <si>
    <t>2025-01-09 19:17:05</t>
  </si>
  <si>
    <t>普通区域-诸城市-谭家庄自然村-15863293309-300M-宽带上网投诉-次数0-20250109191507X307725223</t>
  </si>
  <si>
    <t>20250109191507X307725223</t>
  </si>
  <si>
    <t xml:space="preserve">【农村网络投诉】流程受理流水号：20250109191241158632933091154483
客户号码:15863293309
客户姓名:窦**
投诉地市:潍坊
来话流水:2025010919114072820840247
宽带账号:15863293309
宽带账号归属地市:潍坊
宽带账号归属区县:诸城市
故障地址:潍坊诸城市龙都街道谭家庄谭家庄自然村谭家庄41#箱*********
联系电话:18366561637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故障时间:2025-01-09 19:14:15
具体故障现象:打不开网页，
客户其他诉求:
</t>
  </si>
  <si>
    <t>2025-01-09 19:19:00</t>
  </si>
  <si>
    <t>2025-01-09 19:19:30</t>
  </si>
  <si>
    <t>SD-851-301508-4676-7127</t>
  </si>
  <si>
    <t>SD-057-250109-986372-658</t>
  </si>
  <si>
    <t>2025-01-09 09:33:17</t>
  </si>
  <si>
    <t>【调研】-(目标)普通区域-诸城市-大焦家庄子村自然村-15065624091-200M-宽带上网投诉-次数0-202501090000143558</t>
  </si>
  <si>
    <t>202501090000143558</t>
  </si>
  <si>
    <t>202501090000143558#受理号码 : 15065624091客户姓名 : 王*号码归属地 : 潍坊诸城 － 诸城市辉腾电讯经营部(社区)用户品牌 : 神州行
客户来电反映：电视无法观看，按口径排障未恢复，请协助处理，谢谢！
联系电话：15853644115 联系人：先生 宽带地址：潍坊诸城市舜王街道大焦家庄子村 来电流水：2025010909243031520830290</t>
  </si>
  <si>
    <t>2025-01-09 09:36:32</t>
  </si>
  <si>
    <t>2025-01-09 09:37:17</t>
  </si>
  <si>
    <t>SD-057-250109-624579-713</t>
  </si>
  <si>
    <t>2025-01-09 09:37:38</t>
  </si>
  <si>
    <t>普通区域-安丘市-安丘市增宇包装（小微）-18663682430-500M-宽带上网投诉-次数0-202501090000145433</t>
  </si>
  <si>
    <t>202501090000145433</t>
  </si>
  <si>
    <t>202501090000145433#宽带账号：18663682430；宽带地址：潍坊安丘市景芝镇南甘泉村；客户来电反映宽带频繁掉线，客户不在现场，无法配合线上指导/客户不配合排障，要求上门，请协助处理，谢谢！联系电话：17852188951；联系人：先生；来电流水：2025010909324758120845837。</t>
  </si>
  <si>
    <t>2025-01-09 09:40:08</t>
  </si>
  <si>
    <t>2025-01-09 09:40:28</t>
  </si>
  <si>
    <t>SD-851-297218-40077-18273</t>
  </si>
  <si>
    <t>SD-057-250109-490385-3618</t>
  </si>
  <si>
    <t>2025-01-09 15:28:50</t>
  </si>
  <si>
    <t>80+普通-普通区域-安丘市-温家坡子村自然村-13869643519-100M-宽带上网投诉-次数0-202501090000430376</t>
  </si>
  <si>
    <t>202501090000430376</t>
  </si>
  <si>
    <t xml:space="preserve">202501090000430376#流程受理流水号：20250109152753138696435191104348
客户号码:13869643519
客户姓名:周**
投诉地市:潍坊
来话流水:2025010915273153320812505
宽带账号:13869643519
宽带账号归属地市:潍坊
宽带账号归属区县:安丘市
故障地址:潍坊安丘市刘家尧镇温家坡子村温家坡子村自然村温家坡子追加7#李文勇*********
联系电话:13869643519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故障时间:2025-01-09 15:28:32
具体故障现象:打不开网页，
客户其他诉求:客户侧为质差终端，要求上门更换终端并一并处理故障问题。
</t>
  </si>
  <si>
    <t>2025-01-09 15:31:28</t>
  </si>
  <si>
    <t>2025-01-09 15:32:28</t>
  </si>
  <si>
    <t>SD-057-250109-269537-3923</t>
  </si>
  <si>
    <t>2025-01-09 16:06:24</t>
  </si>
  <si>
    <t>普通区域-青州市-河北杨-15063608750-1000M-宽带上网投诉-次数0-202501090000460971</t>
  </si>
  <si>
    <t>202501090000460971</t>
  </si>
  <si>
    <t>202501090000460971#流程受理流水号：20250109160519150636087501113733
客户号码:15063608750
客户姓名:杨**
投诉地市:潍坊
来话流水:2025010916045283520839217
宽带账号:15063608750
账号归属区县:青州-高柳-片区
联系电话:15063608750
联系人:先生/女士
宽带地址:潍坊
工单紧急程度:非常紧急
是否投诉倾向:否
是否重复投诉:否
是否携转意向:否
是否有升级投诉倾向:否
*业务名称:业务融合开机流程宽带+全光WiFi+FTTR组网
投诉内容:手机号码：15063608750，【问题描述】客户已办理宽带业务，有开通单，要求装维尽快联系上门，请处理，谢谢。联系电话：15063608750，联系人：先生/女士，录音流水号：2025010916045283520839217。受理明细：531920062399999999。
在途开通单信息：536250101646627472，15063608750，2025-01-01 17:13:56，业务融合开机流程宽带+全光WiFi+FTTR组网，处理中，装维选址
是否到厅:否
业务名称:业务融合开机流程宽带+全光WiFi+FTTR组网
;宽带小区$[河北杨]$</t>
  </si>
  <si>
    <t>2025-01-09 16:14:33</t>
  </si>
  <si>
    <t>2025-01-09 16:14:59</t>
  </si>
  <si>
    <t>SD-851-303711-16260-12773</t>
  </si>
  <si>
    <t>SD-057-250109-851496-3704</t>
  </si>
  <si>
    <t>2025-01-09 15:40:24</t>
  </si>
  <si>
    <t>【调研】-80+银卡-普通区域-寿光市-张屯村自然村-13953636373-200M-宽带上网投诉-次数0-202501090000439170</t>
  </si>
  <si>
    <t>2025-01-10 16:41:00</t>
  </si>
  <si>
    <t>202501090000439170</t>
  </si>
  <si>
    <t xml:space="preserve">202501090000439170#宽带账号：13953636373；
宽带地址：潍坊寿光市化龙镇张屯村张屯村自然村51号箱*******；
客户来电反映机顶盒不亮灯，请协助处理，谢谢！
联系电话：13953636373；联系人：先生；来电流水：2025010915383071020867342。
</t>
  </si>
  <si>
    <t>2025-01-09 15:46:06</t>
  </si>
  <si>
    <t>2025-01-09 15:46:26</t>
  </si>
  <si>
    <t>SD-057-250109-639481-3794</t>
  </si>
  <si>
    <t>2025-01-09 15:49:24</t>
  </si>
  <si>
    <t>普通区域--null-15095106663-宽带上网投诉-次数0-202501090000447468</t>
  </si>
  <si>
    <t>2025-01-10 15:50:00</t>
  </si>
  <si>
    <t>202501090000447468</t>
  </si>
  <si>
    <t>202501090000447468#流程受理流水号：20250109154652150951066631109177
客户号码:15095106663
客户姓名:王**
投诉地市:潍坊
来话流水:2025010915465894320886632
宽带账号:15095106663
账号归属区县:青州-古城网格-铁通大众直销3
联系电话:15095106663
联系人:先生/女士
宽带地址:潍坊
工单紧急程度:一般
是否投诉倾向:否
是否重复投诉:否
是否携转意向:否
是否有升级投诉倾向:否
*业务名称:业务融合开机流程宽带
投诉内容:手机号码：15095106663，【问题描述】客户已办理宽带业务，有开通单，要求装维尽快联系上门，请处理，谢谢。联系电话：15095106663，联系人：先生/女士，录音流水号：2025010915465894320886632。受理明细：531920062399999999。
在途开通单信息：536250109056226070，15095106663，2025-01-09 09:01:06，业务融合开机流程宽带，处理中，手写判断和地址录入
是否到厅:否
业务名称:业务融合开机流程宽带
;宽带小区$[null]$</t>
  </si>
  <si>
    <t>2025-01-09 17:40:48</t>
  </si>
  <si>
    <t>SD-057-250109-397452-3715</t>
  </si>
  <si>
    <t>2025-01-09 15:41:17</t>
  </si>
  <si>
    <t>【调研】-普通区域-寿光市-兴业家园-13863681456-300M-宽带上网投诉-次数0-20250109154006X406902435</t>
  </si>
  <si>
    <t>20250109154006X406902435</t>
  </si>
  <si>
    <t xml:space="preserve">流程受理流水号：20250109153756138636814561106956
客户号码:13863681456
客户姓名:林**
投诉地市:潍坊
来话流水:2025010915373321820853836
宽带账号:13863681456
宽带账号归属地市:潍坊
宽带账号归属区县:寿光市
故障地址:潍坊寿光市上口镇东风大街兴业家园15号楼*********
联系电话:13863681456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故障时间:2025-01-09 15:38:32
具体故障现象:光信号红灯:屡直插紧光纤线,重启，未恢复  
客户其他诉求:
</t>
  </si>
  <si>
    <t>2025-01-09 15:57:54</t>
  </si>
  <si>
    <t>2025-01-09 15:59:16</t>
  </si>
  <si>
    <t>SD-057-250109-734859-5635</t>
  </si>
  <si>
    <t>2025-01-09 19:14:01</t>
  </si>
  <si>
    <t>【调研】-80+普通-普通区域-奎文区-巨龙纺织-15095090050-1000M-魔百和投诉-次数0-20250109191110X704815730</t>
  </si>
  <si>
    <t>20250109191110X704815730</t>
  </si>
  <si>
    <t>流程受理流水号：20250109190942150950900501154011
客户号码:15095090050
客户姓名:王*
投诉地市:潍坊
来话流水:2025010919061430120808192
宽带账号:15095090050
宽带账号归属地市:潍坊
宽带账号归属区县:奎文区
故障地址:潍坊奎文区梨园街道清溪街巨龙纺织15号楼*********
联系电话:15095090050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故障细类:移动高清电视故障(专席)
携转原因:
故障时间:2025-01-09 19:12:30
魔百和单播/组播:组播
具体故障现象:客户来电表示机顶盒开机进入页面时会卡顿很久，拔插网线刷新重启无效，请处理，谢谢。
客户其他诉求:
魔百和单/组播：组播</t>
  </si>
  <si>
    <t>2025-01-09 19:17:31</t>
  </si>
  <si>
    <t>2025-01-09 19:17:49</t>
  </si>
  <si>
    <t>SD-851-259909-13157-13652</t>
  </si>
  <si>
    <t>SD-057-250109-541790-2777</t>
  </si>
  <si>
    <t>2025-01-09 13:44:57</t>
  </si>
  <si>
    <t>【重投】-普通区域-坊子区-穆村朱家营-15898930283-300M-宽带上网投诉-次数0-202501090000345482</t>
  </si>
  <si>
    <t>202501090000345482</t>
  </si>
  <si>
    <t>202501090000345482#流程受理流水号：20250109134005158989302831078344
客户号码:15898930283
客户姓名:赵**
投诉地市:潍坊
来话流水:2025010913391271320863766
宽带账号:15898930283
宽带账号归属地市:潍坊
宽带账号归属区县:坊子区
故障地址:潍坊坊子区九龙街办（穆村）穆村朱家营穆村朱家营坊子区穆村朱家营第一次扩容3号箱*********
联系电话:15898930283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故障细类:宽带无法上网
携转原因:
故障时间:2025-01-09 13:43:41
具体故障现象:打不开网页，
客户其他诉求:要求尽快回电处理
;宽带小区$[穆村朱家营]$</t>
  </si>
  <si>
    <t>2025-01-09 13:50:56</t>
  </si>
  <si>
    <t>2025-01-09 13:53:51</t>
  </si>
  <si>
    <t>SD-057-250109-803421-2749</t>
  </si>
  <si>
    <t>2025-01-09 13:40:18</t>
  </si>
  <si>
    <t>普通区域-奎文区-凤鸣郡-13864615333-300M-宽带延伸服务-次数0-202501090000341656</t>
  </si>
  <si>
    <t>202501090000341656</t>
  </si>
  <si>
    <t xml:space="preserve">202501090000341656#流程受理流水号：20250109133930138646153331078230
客户号码:13864615333
客户姓名:黄**
投诉地市:潍坊
来话流水:2025010913305074520888410
宽带账号:13864615333
宽带账号归属地市:潍坊
宽带账号归属区县:高新
故障地址:潍坊高新高新城区宝通街凤鸣郡1号楼*********
联系电话:13864615333
联系人:先生/女士
工单紧急程度:紧急
是否有升级投诉倾向:否
是否重复投诉:否
是否携转意向:否
是否投诉倾向:否
是否智能网关:智能网关
当前是否在线:是
接入方式:FTTH
是否质差终端:无质差信息
光功率:-18.12
故障大类:宽带/电视
故障细类:宽带延伸服务
携转原因:
故障时间:2025-01-09 13:39:35
具体故障现象:调测路由器，
</t>
  </si>
  <si>
    <t>2025-01-09 13:42:45</t>
  </si>
  <si>
    <t>2025-01-09 13:48:28</t>
  </si>
  <si>
    <t>SD-057-250109-480526-6615</t>
  </si>
  <si>
    <t>2025-01-09 21:29:45</t>
  </si>
  <si>
    <t>【调研】-80+普通-普通区域-奎文区-大有公馆二期-13465672466-300M-宽带上网投诉-次数0-202501090000645654</t>
  </si>
  <si>
    <t>202501090000645654</t>
  </si>
  <si>
    <t xml:space="preserve">202501090000645654#流程受理流水号：20250109212749134656724661170539
客户号码:13465672466
客户姓名:栾**
投诉地市:潍坊
来话流水:2025010921273053520842700
宽带账号:13465672466
宽带账号归属地市:潍坊
宽带账号归属区县:奎文区
故障地址:潍坊奎文区广文街道虞河路大有公馆二期18号楼*********
联系电话:13791699261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故障时间:2025-01-09 21:28:05
具体故障现象:打不开网页，
客户其他诉求:客户侧为质差终端，要求上门更换终端并一并处理故障问题。
</t>
  </si>
  <si>
    <t>2025-01-09 22:33:06</t>
  </si>
  <si>
    <t>2025-01-09 22:33:30</t>
  </si>
  <si>
    <t>SD-057-250109-014937-3714</t>
  </si>
  <si>
    <t>2025-01-09 15:41:14</t>
  </si>
  <si>
    <t>【调研】-普通区域-潍城区-(铁通)顺通花园-18369665944-500M-宽带上网投诉-次数0-20250109154001X401178480</t>
  </si>
  <si>
    <t>20250109154001X401178480</t>
  </si>
  <si>
    <t xml:space="preserve">流程受理流水号：20250109153905183696659441107237
客户号码:18369665944
客户姓名:秦**
投诉地市:潍坊
来话流水:2025010915373300620853786
宽带账号:18369665944
宽带账号归属地市:潍坊
宽带账号归属区县:潍城区
故障地址:潍坊潍城区南关街道健康街(铁通)顺通花园顺通花园沿街北一楼*********
联系电话:18369665944
联系人:先生/女士
工单紧急程度:紧急
是否有升级投诉倾向:否
是否重复投诉:否
是否携转意向:否
是否投诉倾向:否
是否智能网关:智能网关
当前是否在线:否
接入方式:
端到端诊断结果:客户侧设备问题
是否质差终端:无质差信息
光功率:无
故障大类:宽带/电视
故障细类:网速慢/上网掉线(专席)
携转原因:
故障时间:2025-01-09 15:36:01
具体故障现象:频繁掉线，电脑有线连接也掉线，插紧线路重启未恢复，请协助，谢谢！
客户其他诉求:
</t>
  </si>
  <si>
    <t>2025-01-09 15:43:44</t>
  </si>
  <si>
    <t>2025-01-09 15:56:38</t>
  </si>
  <si>
    <t>SD-851-288242-14887-1372</t>
  </si>
  <si>
    <t>SD-057-250109-765480-6449</t>
  </si>
  <si>
    <t>2025-01-09 20:56:11</t>
  </si>
  <si>
    <t>80+普通-普通区域-寿光市-裴岭村自然村-13506499289-300M-业务受理宽带-次数0-202501090000639960</t>
  </si>
  <si>
    <t>202501090000639960</t>
  </si>
  <si>
    <t>202501090000639960# 宽带账号:13506499289; 联系电话：13506499289，问题类型：此工单为群障修复工单，根据群障全量闭环修复管理要求，为确保客户网络通畅，请装维人员跟进修复网络问题，谢谢！ 
 群障标题：公告。故障描述：潍坊寿光市裴岭村自然村光缆故障，预估24小时恢复，请帮忙拦截,如有需要请联系片区装维师傅刘天宇17860239633主叫号码：13506499289.0;该号码仅供参考，请优先联系宽带账号。</t>
  </si>
  <si>
    <t>2025-01-09 21:10:08</t>
  </si>
  <si>
    <t>2025-01-09 21:12:31</t>
  </si>
  <si>
    <t>SD-057-250109-263457-5648</t>
  </si>
  <si>
    <t>2025-01-09 19:14:54</t>
  </si>
  <si>
    <t>【调研】-80+金卡-FTTR-普通区域-寒亭区-龙文商务楼-13791616060-1000M-宽带上网投诉-次数0-202501090000599271</t>
  </si>
  <si>
    <t>202501090000599271</t>
  </si>
  <si>
    <t xml:space="preserve">202501090000599271#流程受理流水号：20250109191428137916160601154747
客户号码:13791616060
客户姓名:陈**
投诉地市:潍坊
来话流水:2025010919100930320831279
宽带账号:13791616060
宽带账号归属地市:潍坊
宽带账号归属区县:寒亭区
故障地址:潍坊寒亭区寒亭街道泰祥街龙文商务楼3号楼*********
联系电话:15863275280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光功率:-15.22
故障大类:宽带/电视
故障细类:宽带网速慢/卡顿
携转原因:
故障时间:2025-01-09 19:13:24
具体故障现象:宽带出现故障，客户表示下午5点之后家里有人，提前联系客户15863275280这个手机号，请协助处理，谢谢
客户其他诉求:客户侧为质差终端，要求上门更换终端并一并处理故障问题。
</t>
  </si>
  <si>
    <t>2025-01-09 19:16:39</t>
  </si>
  <si>
    <t>2025-01-09 19:19:04</t>
  </si>
  <si>
    <t>SD-851-301281-22801-10095</t>
  </si>
  <si>
    <t>SD-057-250109-964203-6595</t>
  </si>
  <si>
    <t>2025-01-09 21:26:21</t>
  </si>
  <si>
    <t>80+普通-普通区域-诸城市-六和小区-13791613950-1000M-宽带延伸服务-次数0-202501090000647017</t>
  </si>
  <si>
    <t>202501090000647017</t>
  </si>
  <si>
    <t xml:space="preserve">202501090000647017#流程受理流水号：20250109212434137916139501170327
客户号码:13791613950
客户姓名:赵**
投诉地市:潍坊
来话流水:2025010921232379520830802
宽带账号:13791613950
宽带账号归属地市:潍坊
宽带账号归属区县:诸城市
故障地址:潍坊诸城市密州街道东武街丽都公寓6号楼*********
联系电话:15169406288
联系人:先生
工单紧急程度:紧急
是否有升级投诉倾向:否
是否重复投诉:否
是否携转意向:否
是否投诉倾向:否
是否智能网关:智能网关
当前是否在线:是
接入方式:FTTH
是否质差终端:无质差信息
光功率:-15.68
故障大类:宽带/电视
故障细类:宽带延伸服务
携转原因:
故障时间:2025-01-09 21:24:52
具体故障现象:新买路由器装维上门安装，
</t>
  </si>
  <si>
    <t>2025-01-09 21:28:49</t>
  </si>
  <si>
    <t>2025-01-09 21:29:10</t>
  </si>
  <si>
    <t>SD-851-232831-9230-13567</t>
  </si>
  <si>
    <t>SD-057-250109-751982-6431</t>
  </si>
  <si>
    <t>2025-01-09 20:53:06</t>
  </si>
  <si>
    <t>【调研】-80+银卡-普通区域-奎文区-华安凤凰嘉苑-15006652092-500M-魔百和投诉-次数0-20250109205115X759696880</t>
  </si>
  <si>
    <t>20250109205115X759696880</t>
  </si>
  <si>
    <t>流程受理流水号：20250109204317150066520921166827
客户号码:15006652092
客户姓名:肖**
投诉地市:潍坊
来话流水:2025010920421651220890984
宽带账号:15006652092
宽带账号归属地市:潍坊
宽带账号归属区县:奎文区
故障地址:潍坊奎文区高新城区北海路华安凤凰嘉苑23号楼*********
联系电话:15006652092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光功率:-19.31
故障大类:宽带/电视
故障细类:移动高清电视故障(专席)
携转原因:
故障时间:2025-01-09 20:40:47
魔百和单播/组播:组播
具体故障现象:客户来电反映机顶盒遥控器无法使用，跟电池无关，已确定为中国iptv频道
要求上门维修，联系电话：15006652092  来电流水号：2025010920421651220890984
客户其他诉求:
魔百和单/组播：组播</t>
  </si>
  <si>
    <t>2025-01-09 20:55:01</t>
  </si>
  <si>
    <t>家庭业务-&gt;产品质量-&gt;互联网电视(移动高清)-&gt;全局流转-&gt;售后服务-&gt;机顶盒配件损坏-&gt;全局流转</t>
  </si>
  <si>
    <t>2025-01-09 21:05:27</t>
  </si>
  <si>
    <t>SD-852-243936-2629-25564</t>
  </si>
  <si>
    <t>2025-01-10 10:06:08</t>
  </si>
  <si>
    <t>【调研】-80+普通-FTTR-普通区域-潍城区-贵和苑三组团-15288815030-1000M-业务受理宽带-次数0-202501100000169143 一级督办</t>
  </si>
  <si>
    <t>2025-01-11 00:00:00</t>
  </si>
  <si>
    <t>202501100000169143</t>
  </si>
  <si>
    <t>2025-01-10 10:10:09</t>
  </si>
  <si>
    <t>2025-01-10 10:10:40</t>
  </si>
  <si>
    <t>SD-852-343684-1757-19455</t>
  </si>
  <si>
    <t>SD-057-250110-263094-4383</t>
  </si>
  <si>
    <t>2025-01-10 16:56:37</t>
  </si>
  <si>
    <t>【调研】-普通区域-青州市-普通安置区三期-15964580868-300M-业务受理宽带-次数0-202501100000478215</t>
  </si>
  <si>
    <t>2025-01-11 16:57:00</t>
  </si>
  <si>
    <t>202501100000478215</t>
  </si>
  <si>
    <t>202501100000478215#【已关注中国移动10086微信公众号】 宽带账号:15964580868; 联系电话：15964580868，问题类型：此工单为群障修复工单，根据群障全量闭环修复管理要求，为确保客户网络通畅，请装维人员跟进修复网络问题，谢谢！ 
 群障标题：公告。故障描述：潍坊青州市普通安置区三期光缆故障，预估24小时恢复，请帮忙拦截,如有需要请联系片区装维师傅郭强18363687444主叫号码：15964580868.0;该号码仅供参考，请优先联系宽带账号。</t>
  </si>
  <si>
    <t>2025-01-10 17:02:04</t>
  </si>
  <si>
    <t>2025-01-10 17:03:22</t>
  </si>
  <si>
    <t>SD-057-250110-957238-4375</t>
  </si>
  <si>
    <t>2025-01-10 16:56:05</t>
  </si>
  <si>
    <t>普通区域-青州市-宾乐小区-13793665255-200M-魔百和投诉-次数0-20250110165329X209293438</t>
  </si>
  <si>
    <t>2025-01-11 17:57:00</t>
  </si>
  <si>
    <t>20250110165329X209293438</t>
  </si>
  <si>
    <t>流程受理流水号：20250110165101137936652551124372
客户号码:13793665255
客户姓名:刘**
投诉地市:潍坊
来话流水:2025011016505065320876936
宽带账号:13793665255
宽带账号归属地市:潍坊
宽带账号归属区县:青州市
故障地址:潍坊青州市云门山街道凤凰山路宾乐小区
联系电话:13793665255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故障细类:移动高清电视故障(专席)
携转原因:
故障时间:2025-01-10 16:51:30
魔百和单播/组播:组播
具体故障现象:客户来电反映电视出现雪花屏，我处正常排障未恢复，请协助处理谢谢
客户其他诉求:
魔百和单/组播：组播</t>
  </si>
  <si>
    <t>2025-01-10 16:57:44</t>
  </si>
  <si>
    <t>2025-01-10 16:58:03</t>
  </si>
  <si>
    <t>SD-057-250110-160538-459</t>
  </si>
  <si>
    <t>2025-01-10 08:58:28</t>
  </si>
  <si>
    <t>普通区域-安丘市-下马疃-15653622477-300M-宽带上网投诉-次数0-202501100000108566</t>
  </si>
  <si>
    <t>2025-01-11 08:00:00</t>
  </si>
  <si>
    <t>202501100000108566</t>
  </si>
  <si>
    <t xml:space="preserve">202501100000108566#15653622477
客户反映电视无法观看，提示无信号，线上不认可，请协助处理。谢谢  联系人：先生 联系电话：本机 流水：2025011008550577120830702
</t>
  </si>
  <si>
    <t>2025-01-10 09:02:07</t>
  </si>
  <si>
    <t>2025-01-10 09:02:35</t>
  </si>
  <si>
    <t>SD-851-336635-2133-12135</t>
  </si>
  <si>
    <t>SD-057-250110-438702-2083</t>
  </si>
  <si>
    <t>2025-01-10 11:57:43</t>
  </si>
  <si>
    <t>80+金卡-普通区域-高密市-孙家官庄自然村-15095193562-300M-宽带上网投诉-次数0-202501100000270077</t>
  </si>
  <si>
    <t>202501100000270077</t>
  </si>
  <si>
    <t>202501100000270077#宽带账号：15095193562；宽带地址：潍坊高密市井沟镇孙家官庄孙家官庄；客户来电反映移动高清无法观看，客户不在现场，无法配合线上指导/客户不配合排障，要求上门，请协助处理，谢谢！联系电话：15095193562；联系人：先生；来电流水：2025011011512870120885645。</t>
  </si>
  <si>
    <t>2025-01-10 12:01:01</t>
  </si>
  <si>
    <t>2025-01-10 12:01:22</t>
  </si>
  <si>
    <t>SD-851-297508-3297-7453</t>
  </si>
  <si>
    <t>SD-057-250110-241608-5431</t>
  </si>
  <si>
    <t>2025-01-10 18:48:09</t>
  </si>
  <si>
    <t>【调研】-普通区域-高密市-娘娘庙村（金孚隆北小区）-15094983222-300M-宽带上网投诉-次数0-202501100000554278</t>
  </si>
  <si>
    <t>2025-01-11 19:00:00</t>
  </si>
  <si>
    <t>202501100000554278</t>
  </si>
  <si>
    <t>202501100000554278#流程受理流水号：20250110184657150949832221148104
客户号码:15094983222
客户姓名:周*
投诉地市:潍坊
来话流水:2025011018462368520890651
宽带账号:15094983222
账号归属区县:高密
联系电话:15094983222
联系人:先生/女士
宽带地址:潍坊
工单紧急程度:紧急
是否投诉倾向:否
是否重复投诉:否
是否携转意向:否
是否有升级投诉倾向:否
*业务名称:业务融合移机流程宽带
投诉内容:手机号码：15094983222，【问题描述】客户已办理宽带业务，有开通单，要求装维尽快联系上门，请处理，谢谢。联系电话：15094983222，联系人：先生/女士，录音流水号：2025011018462368520890651。受理明细：531920062399999999。
在途开通单信息：536250110336894920，15094983222，2025-01-10 10:42:44，业务融合移机流程宽带，处理中，手写判断和地址录入
是否到厅:否
业务名称:业务融合移机流程宽带
;宽带小区$[娘娘庙村（金孚隆北小区）]$</t>
  </si>
  <si>
    <t>2025-01-10 18:54:31</t>
  </si>
  <si>
    <t>2025-01-10 18:54:55</t>
  </si>
  <si>
    <t>SD-852-347663-432-9960</t>
  </si>
  <si>
    <t>SD-057-250110-401685-5411</t>
  </si>
  <si>
    <t>2025-01-10 18:46:54</t>
  </si>
  <si>
    <t>普通区域-奎文区-纺织小区四区（潍棉）-15165697071-300M-业务受理宽带-次数0-202501100000555618</t>
  </si>
  <si>
    <t>2025-01-11 18:00:00</t>
  </si>
  <si>
    <t>202501100000555618</t>
  </si>
  <si>
    <t>202501100000555618# 宽带账号:15165697071; 联系电话：15165697071，问题类型：此工单为群障修复工单，根据群障全量闭环修复管理要求，为确保客户网络通畅，请装维人员跟进修复网络问题，谢谢！ 
 群障标题：公告。故障描述：潍坊奎文区纺织小区四区（潍棉）光缆故障，预估24小时恢复，请帮忙拦截,如有需要请联系片区装维师傅祝建振15706366522主叫号码：15165697071.0;该号码仅供参考，请优先联系宽带账号。</t>
  </si>
  <si>
    <t>2025-01-10 18:49:23</t>
  </si>
  <si>
    <t>2025-01-10 18:49:58</t>
  </si>
  <si>
    <t>SD-852-283589-313-16938</t>
  </si>
  <si>
    <t>SD-057-250110-528634-5417</t>
  </si>
  <si>
    <t>2025-01-10 18:47:05</t>
  </si>
  <si>
    <t>80+普通-普通区域-昌乐县-北村沿街自然村-13589167711-1000M-魔百和投诉-次数0-20250110184528X928504792</t>
  </si>
  <si>
    <t>20250110184528X928504792</t>
  </si>
  <si>
    <t>【农村网络投诉】流程受理流水号：20250110184227135891677111147387
客户号码:13589167711
客户姓名:刘**
投诉地市:潍坊
来话流水:2025011018383246020836244
宽带账号:13589167711
宽带账号归属地市:潍坊
宽带账号归属区县:昌乐县
故障地址:潍坊昌乐县鄌郚镇北村北村沿街自然村北村K25#*********
联系电话:13589167711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故障细类:移动高清电视故障(专席)
携转原因:
故障时间:2025-01-10 18:45:24
魔百和单播/组播:单播
具体故障现象:电视无信号：宽带正常使用，电视“无信号”，机顶盒亮绿灯，尝试切换信号源无效，指导拔插高清线，未恢复，请处理，谢谢。
客户其他诉求:
魔百和单/组播：单播</t>
  </si>
  <si>
    <t>2025-01-10 19:15:39</t>
  </si>
  <si>
    <t>SD-851-254242-30449-27172</t>
  </si>
  <si>
    <t>SD-057-250110-863059-5425</t>
  </si>
  <si>
    <t>2025-01-10 18:47:21</t>
  </si>
  <si>
    <t>【调研】-80+银卡-普通区域-寿光市-现代小区-15065367077-300M-魔百和投诉-次数0-202501100000554920</t>
  </si>
  <si>
    <t>202501100000554920</t>
  </si>
  <si>
    <t>202501100000554920#【已关注中国移动10086微信公众号】流程受理流水号：20250110184158150653670771147312
客户号码:15065367077
客户姓名:张**
投诉地市:潍坊
来话流水:2025011018394224920844404
宽带账号:15065367077
宽带账号归属地市:潍坊
宽带账号归属区县:寿光市
故障地址:潍坊寿光市圣城街道公园街现代小区14号楼-西单元-202*********
联系电话:15065367077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光功率:-23.09
故障大类:宽带/电视
故障细类:移动高清电视故障(专席)
携转原因:
故障时间:2025-01-10 19:38:32
魔百和单播/组播:组播
具体故障现象:电视机提示无信号，
客户其他诉求:
魔百和单/组播：组播;宽带小区$[现代小区]$</t>
  </si>
  <si>
    <t>2025-01-10 18:48:44</t>
  </si>
  <si>
    <t>SD-057-250110-781263-3341</t>
  </si>
  <si>
    <t>2025-01-10 14:36:33</t>
  </si>
  <si>
    <t>80+普通-普通区域-奎文区-华都花园-17865617970-300M-宽带上网投诉-次数0-202501100000362790</t>
  </si>
  <si>
    <t>202501100000362790</t>
  </si>
  <si>
    <t>202501100000362790#17865617970客户来电反映本机办理的宽带无法使用，系统显示质差路由器，设备亮灯情况客户不清楚老人在家不配合不会看，直接要求维修人员上门维修，请尽快协助处理，谢谢 
 联系人：女士 联系电话：本机 流水：
2025011014340371120849192</t>
  </si>
  <si>
    <t>2025-01-10 14:45:29</t>
  </si>
  <si>
    <t>2025-01-10 14:45:58</t>
  </si>
  <si>
    <t>SD-851-255780-9305-26326</t>
  </si>
  <si>
    <t>SD-057-250110-347658-5380</t>
  </si>
  <si>
    <t>2025-01-10 18:42:30</t>
  </si>
  <si>
    <t>80+金卡-普通区域-寿光市-老人设局宿舍楼-13792661426-300M-魔百和投诉-次数0-202501100000552697</t>
  </si>
  <si>
    <t>202501100000552697</t>
  </si>
  <si>
    <t>202501100000552697#流程受理流水号：20250110183845137926614261146815
客户号码:13792661426
客户姓名:单**
投诉地市:潍坊
来话流水:2025011018373376220829447
宽带账号:13792661426
宽带账号归属地市:潍坊
宽带账号归属区县:寿光市
故障地址:潍坊寿光市圣城街道圣城街老人设局宿舍楼北楼
联系电话:13792661426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故障时间:2025-01-10 18:42:58
魔百和单播/组播:组播
具体故障现象:电视直播或点播无法观看，
客户其他诉求:
魔百和单/组播：组播;宽带小区$[老人设局宿舍楼]$</t>
  </si>
  <si>
    <t>2025-01-10 18:46:27</t>
  </si>
  <si>
    <t>2025-01-10 18:46:59</t>
  </si>
  <si>
    <t>2025-01-10 19:06:48</t>
  </si>
  <si>
    <t>80+金卡-普通区域-安丘市-马家庄子-15953619976-1000M-业务受理宽带-次数0-202501100000562157 一级督办</t>
  </si>
  <si>
    <t>202501100000562157</t>
  </si>
  <si>
    <t>2025-01-10 19:17:54</t>
  </si>
  <si>
    <t>2025-01-10 19:18:11</t>
  </si>
  <si>
    <t>SD-057-250110-490768-5569</t>
  </si>
  <si>
    <t>2025-01-10 19:06:59</t>
  </si>
  <si>
    <t>80+银卡-普通区域-诸城市-繁华新城-15053642030-1000M-宽带延伸服务-次数0-202501100000562946</t>
  </si>
  <si>
    <t>202501100000562946</t>
  </si>
  <si>
    <t>202501100000562946#宽带账号：15053642030；宽带地址：潍坊诸城市密州街道凤凰路繁华新城东区17号楼 ，具体现象：客户反映网口灯不亮，拔插网线，更换网口未恢复，要求尽快处理回复！来电流水： 2025011018595819020879832，联系电话： 15053642030</t>
  </si>
  <si>
    <t>2025-01-10 19:12:12</t>
  </si>
  <si>
    <t>2025-01-10 19:13:04</t>
  </si>
  <si>
    <t>SD-851-242512-10648-25032</t>
  </si>
  <si>
    <t>SD-057-250110-183269-6047</t>
  </si>
  <si>
    <t>2025-01-10 19:54:48</t>
  </si>
  <si>
    <t>80+普通-普通区域-诸城市-百合花园-13515364896-1000M-宽带上网投诉-次数0-202501100000585307</t>
  </si>
  <si>
    <t>202501100000585307</t>
  </si>
  <si>
    <t>202501100000585307#流程受理流水号：20250110195350135153648961158254
客户号码:13515364896
客户姓名:窦**
投诉地市:潍坊
来话流水:2025011019524558820880272
宽带账号:13515364896
宽带账号归属地市:潍坊
宽带账号归属区县:诸城市
故障地址:潍坊诸城市龙都街道繁荣路百合花园7号楼*********
联系电话:13515364896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19:54:27
具体故障现象:光猫亮红灯，
客户其他诉求:
;宽带小区$[百合花园]$</t>
  </si>
  <si>
    <t>2025-01-10 20:23:24</t>
  </si>
  <si>
    <t>2025-01-10 20:24:19</t>
  </si>
  <si>
    <t>SD-851-329310-1585-13227</t>
  </si>
  <si>
    <t>SD-057-250110-914867-2743</t>
  </si>
  <si>
    <t>2025-01-10 13:16:24</t>
  </si>
  <si>
    <t>80+银卡-普通区域-潍城区-苗圃三路社区-13573684940-200M-宽带上网投诉-次数0-202501100000314462</t>
  </si>
  <si>
    <t>2025-01-11 13:00:00</t>
  </si>
  <si>
    <t>202501100000314462</t>
  </si>
  <si>
    <t xml:space="preserve">202501100000314462#【已关注中国移动10086微信公众号】流程受理流水号：20250110131425135736849401073575
客户号码:13573684940
客户姓名:陈**
投诉地市:潍坊
来话流水:2025011013135173820886415
宽带账号:13573684940
宽带账号归属地市:潍坊
宽带账号归属区县:潍城区
故障地址:潍坊潍城区北关街道苗圃三路苗圃三路社区13号楼*********
联系电话:13205360520
联系人:先生/女士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故障时间:2025-01-10 13:19:18
具体故障现象:光猫亮红灯，
客户其他诉求:客户侧为质差终端，要求上门更换终端并一并处理故障问题。
</t>
  </si>
  <si>
    <t>2025-01-10 13:19:46</t>
  </si>
  <si>
    <t>2025-01-10 13:20:09</t>
  </si>
  <si>
    <t>SD-057-250110-720316-3337</t>
  </si>
  <si>
    <t>2025-01-10 14:36:30</t>
  </si>
  <si>
    <t>【调研】-80+普通-(目标)普通区域-昌邑市-昌邑北苑小区-15762406799-300M-业务受理宽带-次数0-202501100000363958</t>
  </si>
  <si>
    <t>202501100000363958</t>
  </si>
  <si>
    <t>202501100000363958# 宽带账号:15762406799; 联系电话：15762406799，问题类型：此工单为群障修复工单，根据群障全量闭环修复管理要求，为确保客户网络通畅，请装维人员跟进修复网络问题，谢谢！ 
 群障标题：公告。故障描述：昌邑北苑小区主叫号码：15762406799.0;该号码仅供参考，请优先联系宽带账号。</t>
  </si>
  <si>
    <t>2025-01-10 14:53:42</t>
  </si>
  <si>
    <t>2025-01-10 14:54:02</t>
  </si>
  <si>
    <t>SD-057-250110-807531-3355</t>
  </si>
  <si>
    <t>2025-01-10 14:38:01</t>
  </si>
  <si>
    <t>【调研】-80+金卡-普通区域-奎文区-华安紫宸公馆（新华北保护董13792642359）-13506493969-500M-宽带上网投诉-次数0-20250110143552X952278196</t>
  </si>
  <si>
    <t>20250110143552X952278196</t>
  </si>
  <si>
    <t xml:space="preserve">流程受理流水号：20250110143522135064939691090306
客户号码:13506493969
客户姓名:王**
投诉地市:潍坊
来话流水:2025011014345800920861361
宽带账号:13506493969
宽带账号归属地市:潍坊
宽带账号归属区县:奎文区
故障地址:潍坊奎文区大虞街道文化路华安紫宸公馆（新华北保护董13792642359）7号楼*********
联系电话:13506493969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14:35:34
具体故障现象:提示网络无法连接，
客户其他诉求:要求维修
</t>
  </si>
  <si>
    <t>2025-01-10 14:55:09</t>
  </si>
  <si>
    <t>2025-01-10 14:56:48</t>
  </si>
  <si>
    <t>SD-851-256848-600-10625</t>
  </si>
  <si>
    <t>SD-057-250110-465291-4354</t>
  </si>
  <si>
    <t>2025-01-10 16:53:14</t>
  </si>
  <si>
    <t>普通区域-昌邑市-杜卢-19862699927-300M-宽带上网投诉-次数0-20250110165053X536197120</t>
  </si>
  <si>
    <t>2025-01-11 17:54:00</t>
  </si>
  <si>
    <t>20250110165053X536197120</t>
  </si>
  <si>
    <t xml:space="preserve">【农村网络投诉】流程受理流水号：20250110162012198626999271116753
客户号码:19862699927
客户姓名:王**
投诉地市:潍坊
来话流水:2025011016221106920881403
宽带账号:19862699927
宽带账号归属地市:潍坊
宽带账号归属区县:昌邑市
故障地址:潍坊昌邑市北孟镇杜卢村杜卢10号箱杜寿昌*********
联系电话:19862699927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16:50:16
具体故障现象:光猫亮红灯，
客户其他诉求:
</t>
  </si>
  <si>
    <t>2025-01-10 16:55:03</t>
  </si>
  <si>
    <t>2025-01-10 16:55:27</t>
  </si>
  <si>
    <t>SD-851-255101-15567-23570</t>
  </si>
  <si>
    <t>普通区域-寿光市-怡和苑（西北特钢小区）-13721961363-1000M-宽带上网投诉-次数0-202501100000551390 一级督办</t>
  </si>
  <si>
    <t>202501100000551390</t>
  </si>
  <si>
    <t>2025-01-10 18:43:00</t>
  </si>
  <si>
    <t>2025-01-10 18:45:27</t>
  </si>
  <si>
    <t>SD-851-326872-8513-19212</t>
  </si>
  <si>
    <t>SD-057-250110-349107-5398</t>
  </si>
  <si>
    <t>2025-01-10 18:45:42</t>
  </si>
  <si>
    <t>80+金卡-普通区域-奎文区-樱园东区-15169545002-200M-宽带延伸服务-次数0-202501100000552045</t>
  </si>
  <si>
    <t>202501100000552045</t>
  </si>
  <si>
    <t xml:space="preserve">202501100000552045#流程受理流水号：20250110184458151695450021147788
客户号码:15169545002
客户姓名:牟**
投诉地市:潍坊
来话流水:2025011018442820420877489
宽带账号:15169545002
宽带账号归属地市:潍坊
宽带账号归属区县:奎文区
故障地址:潍坊奎文区梨园街道樱前街樱园东区11号楼*********
联系电话:15169545002
联系人:先生/女士
工单紧急程度:一般
是否有升级投诉倾向:否
是否重复投诉:否
是否携转意向:否
是否投诉倾向:否
是否智能网关:智能网关
当前是否在线:是
接入方式:FTTH
是否质差终端:无质差信息
光功率:-16.55
故障大类:宽带/电视
故障细类:宽带延伸服务
携转原因:
故障时间:2025-01-10 18:45:18
具体故障现象:调测其它设备，
</t>
  </si>
  <si>
    <t>2025-01-10 18:48:51</t>
  </si>
  <si>
    <t>2025-01-10 14:27:18</t>
  </si>
  <si>
    <t>【调研】-普通区域-昌乐县-锦绣前城-15066703330-300M-宽带上网投诉-次数0-202501100000355802 一级督办</t>
  </si>
  <si>
    <t>202501100000355802</t>
  </si>
  <si>
    <t>2025-01-10 14:31:29</t>
  </si>
  <si>
    <t>2025-01-10 14:31:55</t>
  </si>
  <si>
    <t>SD-057-250110-710658-4351</t>
  </si>
  <si>
    <t>2025-01-10 16:53:03</t>
  </si>
  <si>
    <t>【调研】-80+普通-普通区域-寿光市-西城首府-18369622811-300M-宽带上网投诉-次数0-202501100000476588</t>
  </si>
  <si>
    <t>202501100000476588</t>
  </si>
  <si>
    <t>202501100000476588#流程受理流水号：20250110165132183696228111124519
客户号码:18369622811
客户姓名:吴*
投诉地市:潍坊
来话流水:2025011016455883320810733
宽带账号:18369622811
宽带账号归属地市:潍坊
宽带账号归属区县:寿光市
故障地址:潍坊寿光市文家街道菜都路西城首府15号楼*********
联系电话:18369622811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故障细类:网速慢/上网掉线(专席)
携转原因:
故障时间:2025-01-10 16:53:47
具体故障现象:网速慢卡顿，不想更换路由器
客户其他诉求:
;宽带小区$[西城首府]$</t>
  </si>
  <si>
    <t>2025-01-10 16:55:21</t>
  </si>
  <si>
    <t>2025-01-10 16:55:37</t>
  </si>
  <si>
    <t>SD-852-258108-155-2009</t>
  </si>
  <si>
    <t>SD-057-250110-684957-4372</t>
  </si>
  <si>
    <t>2025-01-10 16:55:20</t>
  </si>
  <si>
    <t>【调研】-80+银卡-(目标)普通区域-诸城市-人民家园-18753673939-300M-宽带上网投诉-次数0-202501100000478095</t>
  </si>
  <si>
    <t>2025-01-11 17:56:00</t>
  </si>
  <si>
    <t>202501100000478095</t>
  </si>
  <si>
    <t>202501100000478095#【已关注中国移动10086微信公众号】流程受理流水号：20250110165455187536739391125337
客户号码:18753673939
客户姓名:马**
投诉地市:潍坊
来话流水:2025011016513862220888118
宽带账号:18753673939
宽带账号归属地市:潍坊
宽带账号归属区县:诸城市
故障地址:潍坊诸城市龙都街道潍徐街人民家园福居园3号楼*********
联系电话:18753673939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16:54:28
具体故障现象:打不开网页，
客户其他诉求:
;宽带小区$[人民家园]$</t>
  </si>
  <si>
    <t>2025-01-10 17:04:59</t>
  </si>
  <si>
    <t>2025-01-10 17:05:24</t>
  </si>
  <si>
    <t>SD-057-250110-376294-5409</t>
  </si>
  <si>
    <t>2025-01-10 18:46:47</t>
  </si>
  <si>
    <t>【重投】-普通区域-诸城市-南朱解自然村-15610627128-100M-业务受理宽带-次数0-202501100000554910</t>
  </si>
  <si>
    <t>202501100000554910</t>
  </si>
  <si>
    <t>202501100000554910# 宽带账号:15610627128; 联系电话：15610627128，问题类型：此工单为群障修复工单，根据群障全量闭环修复管理要求，为确保客户网络通畅，请装维人员跟进修复网络问题，谢谢！ 
 群障标题：公告。故障描述：潍坊诸城市南朱解自然村主缆故障，预估24小时恢复，请帮忙拦截。主叫号码：15610627128.0;该号码仅供参考，请优先联系宽带账号。</t>
  </si>
  <si>
    <t>2025-01-10 18:49:11</t>
  </si>
  <si>
    <t>SD-057-250110-390425-5366</t>
  </si>
  <si>
    <t>2025-01-10 18:40:35</t>
  </si>
  <si>
    <t>(目标)普通区域-高密市-新民官庄-13645361392-100M-宽带上网投诉-次数0-202501100000550645 二级督办</t>
  </si>
  <si>
    <t>202501100000550645</t>
  </si>
  <si>
    <t>202501100000550645#【已关注中国移动10086微信公众号】流程受理流水号：20250110183944136453613921146947
客户号码:13645361392
客户姓名:崔**
投诉地市:潍坊
来话流水:2025011018390940320840451
宽带账号:13645361392
宽带账号归属地市:潍坊
宽带账号归属区县:高密市
故障地址:潍坊高密市阚家镇新民官庄新民官庄新民官庄42号1号箱*********
联系电话:15054457720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18:40:00
具体故障现象:提示网络无法连接，
客户其他诉求:
;宽带小区$[新民官庄]$</t>
  </si>
  <si>
    <t>2025-01-10 18:45:05</t>
  </si>
  <si>
    <t>2025-01-10 18:45:26</t>
  </si>
  <si>
    <t>SD-851-314295-18952-19040</t>
  </si>
  <si>
    <t>SD-057-250110-793516-5576</t>
  </si>
  <si>
    <t>2025-01-10 19:07:20</t>
  </si>
  <si>
    <t>普通区域-潍城区-润扬五金城-19853631017-300M-业务受理宽带-次数0-202501100000562877</t>
  </si>
  <si>
    <t>202501100000562877</t>
  </si>
  <si>
    <t>202501100000562877# 宽带账号:19853631017; 联系电话：19853631017，问题类型：此工单为群障修复工单，根据群障全量闭环修复管理要求，为确保客户网络通畅，请装维人员跟进修复网络问题，谢谢！ 
 群障标题：公告。故障描述：潍坊潍城区润扬五金城光缆故障，预估24小时恢复，请帮忙拦截,如有需要请联系片区装维师傅张传阳15706307885主叫号码：19853631017.0;该号码仅供参考，请优先联系宽带账号。</t>
  </si>
  <si>
    <t>2025-01-10 19:36:22</t>
  </si>
  <si>
    <t>2025-01-10 19:40:25</t>
  </si>
  <si>
    <t>SD-852-246695-1768-21631</t>
  </si>
  <si>
    <t>SD-057-250110-598623-6058</t>
  </si>
  <si>
    <t>2025-01-10 19:55:54</t>
  </si>
  <si>
    <t>普通区域-寿光市-南范村-15866559879-100M-业务受理宽带-次数0-202501100000583950</t>
  </si>
  <si>
    <t>202501100000583950</t>
  </si>
  <si>
    <t>202501100000583950# 宽带账号:15866559879; 联系电话：15866559879，问题类型：此工单为群障修复工单，根据群障全量闭环修复管理要求，为确保客户网络通畅，请装维人员跟进修复网络问题，谢谢！ 
 群障标题：公告。故障描述：潍坊寿光市南范村光缆故障，预估24小时恢复，请帮忙拦截,如有需要请联系片区装维师傅刘彬15706307765主叫号码：15866559879.0;该号码仅供参考，请优先联系宽带账号。</t>
  </si>
  <si>
    <t>2025-01-10 19:57:14</t>
  </si>
  <si>
    <t>SD-057-250110-785602-6060</t>
  </si>
  <si>
    <t>2025-01-10 19:55:55</t>
  </si>
  <si>
    <t>普通区域-青州市-市府二食堂-15153636006-100M-业务受理宽带-次数0-202501100000585127</t>
  </si>
  <si>
    <t>202501100000585127</t>
  </si>
  <si>
    <t>202501100000585127# 宽带账号:15153636006; 联系电话：15153636006，问题类型：此工单为群障修复工单，根据群障全量闭环修复管理要求，为确保客户网络通畅，请装维人员跟进修复网络问题，谢谢！ 
 群障标题：公告。故障描述：潍坊青州市市府二食堂光缆故障，预估24小时恢复，请帮忙拦截,如有需要请联系片区装维师傅刘福浩18263669636主叫号码：13465683785.0;该号码仅供参考，请优先联系宽带账号。</t>
  </si>
  <si>
    <t>2025-01-10 19:57:47</t>
  </si>
  <si>
    <t>SD-057-250110-746513-1108</t>
  </si>
  <si>
    <t>2025-01-10 10:08:13</t>
  </si>
  <si>
    <t>普通区域-昌邑市-东方家园南区-13573655955-200M-宽带上网投诉-次数0-20250110100543X743082479</t>
  </si>
  <si>
    <t>2025-01-11 11:09:00</t>
  </si>
  <si>
    <t>20250110100543X743082479</t>
  </si>
  <si>
    <t xml:space="preserve">流程受理流水号：20250110100103135736559551025529
客户号码:13573655955
客户姓名:李**
投诉地市:潍坊
来话流水:2025011010001070620868628
宽带账号:13573655955
宽带账号归属地市:潍坊
宽带账号归属区县:昌邑市
故障地址:潍坊昌邑市城区城里街东方家园南区7号楼*********
联系电话:13573655955
联系人:先生
工单紧急程度:非常紧急
是否有升级投诉倾向:是
是否重复投诉:否
是否携转意向:否
是否投诉倾向:否
是否智能网关:智能网关
当前是否在线:是
接入方式:FTTH
端到端诊断结果:客户侧设备问题（新增）
是否质差终端:无质差信息
光功率:-17.59
故障大类:宽带
故障细类:宽带无法上网(专席)
携转原因:
故障时间:2025-01-10 10:00:42
具体故障现象:网速慢卡顿，
客户其他诉求:提及升级投诉，路由器年限未超过，位置开阔，重启未恢复，光猫自带WIFI未开启，网线支持，排查未恢复，请协助处理，谢谢
</t>
  </si>
  <si>
    <t>2025-01-10 10:10:21</t>
  </si>
  <si>
    <t>2025-01-10 10:11:02</t>
  </si>
  <si>
    <t>SD-057-250110-162493-3311</t>
  </si>
  <si>
    <t>2025-01-10 14:33:11</t>
  </si>
  <si>
    <t>(目标)普通区域-潍城区-军埠口村自然村-18369697570-300M-宽带延伸服务-次数0-202501100000361274</t>
  </si>
  <si>
    <t>202501100000361274</t>
  </si>
  <si>
    <t xml:space="preserve">202501100000361274#流程受理流水号：20250110143211183696975701089556
客户号码:18369697570
客户姓名:傅**
投诉地市:潍坊
来话流水:2025011014303572620801697
宽带账号:18369697570
宽带账号归属地市:潍坊
宽带账号归属区县:潍城区
故障地址:潍坊潍城区军埠口综合项目区军埠口村军埠口村自然村23#东数第2条胡同南数第4排西户*********
联系电话:18369697570
联系人:先生/女士
工单紧急程度:一般
是否有升级投诉倾向:否
是否重复投诉:否
是否携转意向:否
是否投诉倾向:否
是否智能网关:智能网关
当前是否在线:否
接入方式:FTTH
是否质差终端:是
光功率:无
故障大类:宽带/电视
故障细类:宽带延伸服务
携转原因:
故障时间:2025-01-10 14:35:22
具体故障现象:Pon闪烁：引导客户将光纤线插紧，将弯折的位置捋直后重启无效检测线路
</t>
  </si>
  <si>
    <t>2025-01-10 14:42:16</t>
  </si>
  <si>
    <t>2025-01-10 14:42:37</t>
  </si>
  <si>
    <t>SD-851-276458-6081-14874</t>
  </si>
  <si>
    <t>SD-057-250110-920836-5534</t>
  </si>
  <si>
    <t>2025-01-10 19:02:02</t>
  </si>
  <si>
    <t>普通区域-安丘市-凤凰官庄村自然村-13583609597-300M-魔百和投诉-次数0-20250110185947X787610570</t>
  </si>
  <si>
    <t>20250110185947X787610570</t>
  </si>
  <si>
    <t>【农村网络投诉】流程受理流水号：20250110185716135836095971149671
客户号码:13583609597
客户姓名:张**
投诉地市:潍坊
来话流水:2025011018543615920845832
宽带账号:13583609597
宽带账号归属地市:潍坊
宽带账号归属区县:安丘市
故障地址:潍坊安丘市慈埠镇凤凰官庄村凤凰官庄村自然村凤凰官庄村1号箱村中刘国百*********
联系电话:13583609597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光功率:-25.68
故障大类:宽带/电视
故障细类:移动高清电视故障(专席)
携转原因:
故障时间:2025-01-10 18:55:11
魔百和单播/组播:组播
具体故障现象:电视提示网络类错误，检查网线，配置网络
客户其他诉求:
魔百和单/组播：组播</t>
  </si>
  <si>
    <t>2025-01-10 19:04:49</t>
  </si>
  <si>
    <t>2025-01-10 19:05:45</t>
  </si>
  <si>
    <t>SD-057-250110-890614-6117</t>
  </si>
  <si>
    <t>2025-01-10 19:59:25</t>
  </si>
  <si>
    <t>80+金卡-普通区域-诸城市-大龙湾-15069623426-1000M-宽带上网投诉-次数0-20250110195827X307223808</t>
  </si>
  <si>
    <t>20250110195827X307223808</t>
  </si>
  <si>
    <t xml:space="preserve">【农村网络投诉】流程受理流水号：20250110195616150696234261158591
客户号码:15069623426
客户姓名:王**
投诉地市:潍坊
来话流水:2025011019553890220894889
宽带账号:15069623426
宽带账号归属地市:潍坊
宽带账号归属区县:诸城市
故障地址:潍坊诸城市林家村镇大龙湾村大龙湾大龙湾村南北中心街北头4#箱*********
联系电话:17863658707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19:57:32
具体故障现象:宽带无法上网
客户其他诉求:
</t>
  </si>
  <si>
    <t>2025-01-10 20:02:43</t>
  </si>
  <si>
    <t>2025-01-10 20:03:10</t>
  </si>
  <si>
    <t>SD-851-250065-940-24268</t>
  </si>
  <si>
    <t>SD-057-250110-057264-379</t>
  </si>
  <si>
    <t>2025-01-10 08:52:55</t>
  </si>
  <si>
    <t>【调研】-(目标)普通区域-坊子区-水榭春天一期-18753622217-300M-宽带上网投诉-次数0-202501100000106407</t>
  </si>
  <si>
    <t>202501100000106407</t>
  </si>
  <si>
    <t>202501100000106407#宽带账号：18753622217；宽带地址：潍坊坊子区坊子新区郑营路水榭春天一期32号楼*********；接入方式：FTTH，当前是否在线：在线，端到端诊断结果：客户侧设备问题，是否智能网关：，客户反映无法上网，要求尽快处理回复！联系电话：18753622217</t>
  </si>
  <si>
    <t>2025-01-10 08:57:26</t>
  </si>
  <si>
    <t>2025-01-10 08:58:09</t>
  </si>
  <si>
    <t>SD-057-250110-518326-122</t>
  </si>
  <si>
    <t>2025-01-10 08:26:08</t>
  </si>
  <si>
    <t>普通区域-坊子区-王一自然村-13853618468-1000M-业务受理宽带-次数0-202501100000094562</t>
  </si>
  <si>
    <t>202501100000094562</t>
  </si>
  <si>
    <t>202501100000094562#【已关注中国移动10086微信公众号】 宽带账号:13853618468; 联系电话：13853618468，问题类型：此工单为群障修复工单，根据群障全量闭环修复管理要求，为确保客户网络通畅，请装维人员跟进修复网络问题，谢谢！ 
 群障标题：公告。故障描述：潍坊坊子区王一自然村光缆故障，预估24小时恢复，请帮忙拦截,如有需要请联系片区装维师傅王晓伟15706307269主叫号码：13853618468.0;该号码仅供参考，请优先联系宽带账号。</t>
  </si>
  <si>
    <t>2025-01-10 08:41:44</t>
  </si>
  <si>
    <t>2025-01-10 08:42:41</t>
  </si>
  <si>
    <t>SD-851-309302-1154-18957</t>
  </si>
  <si>
    <t>SD-057-250110-098256-422</t>
  </si>
  <si>
    <t>2025-01-10 08:56:17</t>
  </si>
  <si>
    <t>普通区域-青州市-东阳城安置区-13573669786-300M-业务受理宽带-次数0-202501100000108763</t>
  </si>
  <si>
    <t>202501100000108763</t>
  </si>
  <si>
    <t>202501100000108763# 宽带账号:13573669786; 联系电话：13573669786，问题类型：此工单为群障修复工单，根据群障全量闭环修复管理要求，为确保客户网络通畅，请装维人员跟进修复网络问题，谢谢！ 
 群障标题：公告。故障描述：潍坊青州市东阳城安置区光缆故障，预估24小时恢复，请帮忙拦截,如有需要请联系片区装维师傅许振山15706307646主叫号码：13573669786.0;该号码仅供参考，请优先联系宽带账号。</t>
  </si>
  <si>
    <t>2025-01-10 09:10:33</t>
  </si>
  <si>
    <t>2025-01-10 09:10:53</t>
  </si>
  <si>
    <t>SD-057-250110-980672-2756</t>
  </si>
  <si>
    <t>2025-01-10 13:17:16</t>
  </si>
  <si>
    <t>80+普通-普通区域-昌邑市-石桥自然村-15966145229-1000M-宽带上网投诉-次数0-20250110131658X218662515</t>
  </si>
  <si>
    <t>20250110131658X218662515</t>
  </si>
  <si>
    <t xml:space="preserve">【农村网络投诉】流程受理流水号：20250110131608159661452291073871
客户号码:15966145229
客户姓名:黄**
投诉地市:潍坊
来话流水:2025011013153432320898531
宽带账号:15966145229
宽带账号归属地市:潍坊
宽带账号归属区县:昌邑市
故障地址:潍坊昌邑市龙池镇石桥村石桥自然村1号箱*********
联系电话:15966145229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13:17:21
具体故障现象:光猫亮红灯，
客户其他诉求:
</t>
  </si>
  <si>
    <t>2025-01-10 13:20:20</t>
  </si>
  <si>
    <t>魏信贤</t>
  </si>
  <si>
    <t>15706307225</t>
  </si>
  <si>
    <t>dw3_jk_weixinxian</t>
  </si>
  <si>
    <t>2025-01-10 13:21:18</t>
  </si>
  <si>
    <t>SD-852-330432-1730-22103</t>
  </si>
  <si>
    <t>SD-057-250110-835742-3285</t>
  </si>
  <si>
    <t>2025-01-10 14:26:40</t>
  </si>
  <si>
    <t>FTTR-普通区域-坊子区-下小路沿街-15726054555-1000M-宽带上网投诉-次数0-202501100000358660</t>
  </si>
  <si>
    <t>202501100000358660</t>
  </si>
  <si>
    <t>202501100000358660#流程受理流水号：20250110142326157260545551087565
客户号码:15726054555
客户姓名:郭**
投诉地市:潍坊
来话流水:2025011014230575320801808
宽带账号:15726054555
宽带账号归属地市:潍坊
宽带账号归属区县:坊子区
故障地址:潍坊坊子区岞山街道岞山大街下小路沿街神州姜窖2号箱李鑫灏外墙*********
联系电话:15726054555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光功率:-15.24
故障大类:宽带/电视
故障细类:网速慢/上网掉线(专席)
携转原因:
故障时间:2025-01-10 14:20:52
具体故障现象:网速慢卡顿，客户表示都操作过了，客户表示师傅解决不了，不需要安排师傅，要求尽快解决此问题，请协助处理，谢谢
客户其他诉求:
;宽带小区$[下小路沿街]$</t>
  </si>
  <si>
    <t>2025-01-10 14:31:51</t>
  </si>
  <si>
    <t>2025-01-10 14:55:47</t>
  </si>
  <si>
    <t>SD-851-320940-17145-7584</t>
  </si>
  <si>
    <t>SD-057-250110-897036-4390</t>
  </si>
  <si>
    <t>2025-01-10 16:56:55</t>
  </si>
  <si>
    <t>普通区域-青州市-前营小区-18353659629-500M-业务受理宽带-次数0-202501100000480132</t>
  </si>
  <si>
    <t>202501100000480132</t>
  </si>
  <si>
    <t>202501100000480132#【已关注中国移动10086微信公众号】 宽带账号:18353659629; 联系电话：18353659629，问题类型：此工单为群障修复工单，根据群障全量闭环修复管理要求，为确保客户网络通畅，请装维人员跟进修复网络问题，谢谢！ 
 群障标题：公告。故障描述：潍坊青州市前营小区光缆故障，预估24小时恢复，请帮忙拦截,如有需要请联系片区装维师傅孙玉垒15706307655主叫号码：18353659619.0;该号码仅供参考，请优先联系宽带账号。</t>
  </si>
  <si>
    <t>2025-01-10 17:02:29</t>
  </si>
  <si>
    <t>2025-01-10 17:02:50</t>
  </si>
  <si>
    <t>SD-057-250110-508763-442</t>
  </si>
  <si>
    <t>2025-01-10 08:56:53</t>
  </si>
  <si>
    <t>【重投】-普通区域-安丘市-沈十里社区-13589181579-300M-宽带上网投诉-次数0-202501100000108569</t>
  </si>
  <si>
    <t>202501100000108569</t>
  </si>
  <si>
    <t>202501100000108569#宽带账号：13589181579；联系电话：13589181579宽带地址：潍坊安丘市大城埠沈家十里河沈十里社区1号箱杨立江*；客户来电反映宽带无法使用，客户异机来电报修，线上指导无法配合操作，要求上门处理，来电流水：2025011008492974320879001</t>
  </si>
  <si>
    <t>2025-01-10 08:59:00</t>
  </si>
  <si>
    <t>2025-01-10 08:59:42</t>
  </si>
  <si>
    <t>SD-851-316110-15884-25742</t>
  </si>
  <si>
    <t>SD-057-250110-419253-425</t>
  </si>
  <si>
    <t>2025-01-10 08:56:21</t>
  </si>
  <si>
    <t>【调研】-普通区域-临朐县-豹伏岭村自然村-13455699123-500M-宽带上网投诉-次数0-20250110085515X515846724</t>
  </si>
  <si>
    <t>20250110085515X515846724</t>
  </si>
  <si>
    <t xml:space="preserve">【农村网络投诉】流程受理流水号：20250110085422134556991231006465
客户号码:13455699123
客户姓名:于**
投诉地市:潍坊
来话流水:2025011008535910020820081
宽带账号:13455699123
宽带账号归属地市:潍坊
宽带账号归属区县:临朐县
故障地址:潍坊临朐县冶源镇豹伏岭村豹伏岭村自然村豹伏岭（扩容）扩8#于风彪*********
联系电话:13455699123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08:55:57
具体故障现象:光猫亮红灯，
客户其他诉求:
</t>
  </si>
  <si>
    <t>2025-01-10 09:03:38</t>
  </si>
  <si>
    <t>2025-01-10 09:04:36</t>
  </si>
  <si>
    <t>SD-057-250110-517320-3342</t>
  </si>
  <si>
    <t>2025-01-10 14:36:36</t>
  </si>
  <si>
    <t>普通区域-坊子区-山东交通职业学院-17263222001-100M-业务受理宽带-次数0-202501100000363585</t>
  </si>
  <si>
    <t>2025-01-11 14:37:00</t>
  </si>
  <si>
    <t>202501100000363585</t>
  </si>
  <si>
    <t>202501100000363585# 宽带账号:17263222001; 联系电话：17263222001，问题类型：此工单为群障修复工单，根据群障全量闭环修复管理要求，为确保客户网络通畅，请装维人员跟进修复网络问题，谢谢！ 
 群障标题：公告。故障描述：山东交通职业学院主叫号码：17263222001.0;该号码仅供参考，请优先联系宽带账号。</t>
  </si>
  <si>
    <t>2025-01-10 14:53:11</t>
  </si>
  <si>
    <t>2025-01-10 14:53:38</t>
  </si>
  <si>
    <t>SD-057-250110-271435-4395</t>
  </si>
  <si>
    <t>2025-01-10 16:57:11</t>
  </si>
  <si>
    <t>普通区域-青州市-八户庄村自然村-15275369120-100M-宽带上网投诉-次数0-202501100000479811</t>
  </si>
  <si>
    <t>2025-01-11 17:58:00</t>
  </si>
  <si>
    <t>202501100000479811</t>
  </si>
  <si>
    <t xml:space="preserve">202501100000479811#流程受理流水号：20250110165603152753691201125621
客户号码:15275369120
客户姓名:史**
投诉地市:潍坊
来话流水:2025011016553182220840801
宽带账号:15275369120
宽带账号归属地市:潍坊
宽带账号归属区县:青州市
故障地址:潍坊青州市高柳镇八户庄村八户庄村自然村扩容1号箱（王英荣)*********
联系电话:15066043089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故障时间:2025-01-10 16:56:36
具体故障现象:光猫亮红灯，
客户其他诉求:客户侧为质差终端，要求上门更换终端并一并处理故障问题。要求退还无法使用期间的宽带费用，
</t>
  </si>
  <si>
    <t>2025-01-10 17:02:24</t>
  </si>
  <si>
    <t>2025-01-10 17:02:48</t>
  </si>
  <si>
    <t>SD-057-250110-817593-5430</t>
  </si>
  <si>
    <t>2025-01-10 18:47:59</t>
  </si>
  <si>
    <t>80+普通-普通区域-奎文区-书香铭郡-18763657972-300M-魔百和投诉-次数0-202501100000555830</t>
  </si>
  <si>
    <t>202501100000555830</t>
  </si>
  <si>
    <t>202501100000555830#流程受理流水号：20250110184714187636579721148145
客户号码:18763657972
客户姓名:张**
投诉地市:潍坊
来话流水:2025011018400637220847258
宽带账号:18763657972
宽带账号归属地市:潍坊
宽带账号归属区县:高新
故障地址:潍坊高新高新城区宝通街书香铭郡17号楼*********
联系电话:18763657972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光功率:-21.42
故障大类:宽带/电视
故障细类:移动高清电视故障(专席)
携转原因:
故障时间:2025-01-10 18:47:28
魔百和单播/组播:单播
具体故障现象:卡在开机页面
客户其他诉求:
魔百和单/组播：单播;宽带小区$[书香铭郡]$</t>
  </si>
  <si>
    <t>2025-01-10 18:54:33</t>
  </si>
  <si>
    <t>2025-01-10 18:54:48</t>
  </si>
  <si>
    <t>SD-057-250110-083215-5392</t>
  </si>
  <si>
    <t>2025-01-10 18:44:18</t>
  </si>
  <si>
    <t>80+银卡-普通区域-临朐县-黑山-13853615331-1000M-宽带延伸服务-次数0-202501100000552618</t>
  </si>
  <si>
    <t>202501100000552618</t>
  </si>
  <si>
    <t>202501100000552618#13853615331客户说家里的电视不能看了   说机顶盒有个内存卡没了   要求师傅上面看看   联系电话 本机</t>
  </si>
  <si>
    <t>2025-01-10 18:46:17</t>
  </si>
  <si>
    <t>2025-01-10 18:46:53</t>
  </si>
  <si>
    <t>SD-851-270975-6154-462</t>
  </si>
  <si>
    <t>SD-057-250110-531460-410</t>
  </si>
  <si>
    <t>2025-01-10 08:55:55</t>
  </si>
  <si>
    <t>80+白金-普通区域-奎文区-大观天下一期-18365662000-200M-业务受理宽带-次数0-202501100000109246</t>
  </si>
  <si>
    <t>2025-01-11 08:56:00</t>
  </si>
  <si>
    <t>202501100000109246</t>
  </si>
  <si>
    <t>202501100000109246# 宽带账号:18365662000; 联系电话：18365662000，问题类型：此工单为群障修复工单，根据群障全量闭环修复管理要求，为确保客户网络通畅，请装维人员跟进修复网络问题，谢谢！ 
 群障标题：公告。故障描述：潍坊奎文区大观天下一期光缆故障，预估24小时恢复，请帮忙拦截,如有需要请联系片区装维师傅王庆友15706307405主叫号码：13863205099.0;该号码仅供参考，请优先联系宽带账号。</t>
  </si>
  <si>
    <t>2025-01-10 09:00:03</t>
  </si>
  <si>
    <t>2025-01-10 09:00:26</t>
  </si>
  <si>
    <t>SD-057-250110-138794-3322</t>
  </si>
  <si>
    <t>2025-01-10 14:35:01</t>
  </si>
  <si>
    <t>80+白金-普通区域-昌乐县-碧泽园-13806362189-1000M-宽带上网投诉-次数0-202501100000362566</t>
  </si>
  <si>
    <t>202501100000362566</t>
  </si>
  <si>
    <t>202501100000362566#受理号码 : 13806362189客户姓名 : 吴*号码归属地 : 潍坊昌乐 － 昌乐用户品牌 : 全球通，宽带账号：13806362189；宽带地址：潍坊昌乐县城关街道新昌路碧泽园11号楼1单元102室；客户来电反映宽带无法上网，客户不配合排障，要求上门，请协助处理，谢谢！联系电话：本机；联系人：先生；来电流水：2025011014312559420813217</t>
  </si>
  <si>
    <t>2025-01-10 14:46:31</t>
  </si>
  <si>
    <t>2025-01-10 14:47:24</t>
  </si>
  <si>
    <t>SD-851-315174-24020-20720</t>
  </si>
  <si>
    <t>SD-057-250110-870634-6003</t>
  </si>
  <si>
    <t>2025-01-10 19:49:44</t>
  </si>
  <si>
    <t>80+普通-普通区域-寿光市-韩家庄-15953638011-300M-宽带上网投诉-次数0-202501100000582138</t>
  </si>
  <si>
    <t>202501100000582138</t>
  </si>
  <si>
    <t>202501100000582138#宽带账号：15953638011宽带地址：潍坊寿光市台头镇韩家庄村韩家庄40号箱；客户来电反映宽带/无法上网***，注册灯闪，要求师傅上门，请协助处理，谢谢！联系电话：本机；联系人先生；来电流水：2025011019480072120855122</t>
  </si>
  <si>
    <t>2025-01-10 19:52:29</t>
  </si>
  <si>
    <t>2025-01-10 19:52:47</t>
  </si>
  <si>
    <t>SD-057-250110-023185-5905</t>
  </si>
  <si>
    <t>2025-01-10 19:40:18</t>
  </si>
  <si>
    <t>普通区域-潍城区-尧里王村-1346847237002-100M-宽带延伸服务-次数0-202501100000578376</t>
  </si>
  <si>
    <t>202501100000578376</t>
  </si>
  <si>
    <t xml:space="preserve">202501100000578376#流程受理流水号：2025011019391613468472370021156193
客户号码:1346847237002
客户姓名:
投诉地市:潍坊
来话流水:2025011019380078420801394
宽带账号:1346847237002
宽带账号归属地市:潍坊
宽带账号归属区县:潍城区
故障地址:潍坊潍城区于河街道尧里王村尧里王村潍城于河尧里王紧急扩容31#村西200米果园内*********
联系电话:13468472370
联系人:先生/女士
工单紧急程度:一般
是否有升级投诉倾向:否
是否重复投诉:否
是否携转意向:否
是否投诉倾向:否
是否智能网关:智能网关
当前是否在线:是
接入方式:--
是否质差终端:无质差信息
光功率:-15.48
故障大类:宽带/电视
故障细类:宽带延伸服务
携转原因:
故障时间:2025-01-10 19:36:56
具体故障现象:调测路由器，
</t>
  </si>
  <si>
    <t>2025-01-10 19:42:48</t>
  </si>
  <si>
    <t>2025-01-10 19:43:18</t>
  </si>
  <si>
    <t>SD-851-251844-10058-24640</t>
  </si>
  <si>
    <t>SD-057-250110-195273-5935</t>
  </si>
  <si>
    <t>2025-01-10 19:45:08</t>
  </si>
  <si>
    <t>【调研】-普通区域-奎文区-金庆名仁府-18706592909-300M-魔百和投诉-次数0-202501100000579528</t>
  </si>
  <si>
    <t>202501100000579528</t>
  </si>
  <si>
    <t>202501100000579528#流程受理流水号：20250110194322187065929091156778
客户号码:18706592909
客户姓名:玄**
投诉地市:潍坊
来话流水:2025011019424981820827311
宽带账号:18706592909
宽带账号归属地市:潍坊
宽带账号归属区县:奎文区
故障地址:潍坊奎文区潍州路街道四平路轻纺城片区农机局宿舍1号楼*********
联系电话:18706592909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光功率:-14.05
故障大类:电视
故障细类:移动高清电视故障
携转原因:
故障时间:2025-01-10 19:44:05
魔百和单播/组播:组播
具体故障现象:电视直播或点播无法观看，
客户其他诉求:
魔百和单/组播：组播;宽带小区$[金庆名仁府]$</t>
  </si>
  <si>
    <t>2025-01-10 19:51:48</t>
  </si>
  <si>
    <t>2025-01-10 19:52:07</t>
  </si>
  <si>
    <t>SD-057-250110-294863-5986</t>
  </si>
  <si>
    <t>2025-01-10 19:47:58</t>
  </si>
  <si>
    <t>【调研】-普通区域-奎文区-锦绣樱园-15063639306-300M-魔百和投诉-次数0-202501100000580035</t>
  </si>
  <si>
    <t>202501100000580035</t>
  </si>
  <si>
    <t>202501100000580035#流程受理流水号：20250110194653150636393061157318
客户号码:15063639306
客户姓名:高**
投诉地市:潍坊
来话流水:2025011019453842720842361
宽带账号:15063639306
宽带账号归属地市:潍坊
宽带账号归属区县:奎文区
故障地址:潍坊奎文区梨园街道虞河路锦绣樱园鼎正城市花园13号楼*********
联系电话:15063639306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光功率:-17.67
故障大类:宽带/电视
故障细类:移动高清电视故障
携转原因:
故障时间:2025-01-10 19:47:13
魔百和单播/组播:组播
具体故障现象:电视直播或点播无法观看，
客户其他诉求:
魔百和单/组播：组播;宽带小区$[锦绣樱园]$</t>
  </si>
  <si>
    <t>2025-01-10 19:53:35</t>
  </si>
  <si>
    <t>2025-01-10 19:53:53</t>
  </si>
  <si>
    <t>SD-057-250110-725613-5375</t>
  </si>
  <si>
    <t>2025-01-10 18:41:33</t>
  </si>
  <si>
    <t>【调研】-80+银卡-FTTR-普通区域-寿光市-寿光大坨小区一-15854468341-1000M-宽带上网投诉-次数0-202501100000552107</t>
  </si>
  <si>
    <t>202501100000552107</t>
  </si>
  <si>
    <t>202501100000552107#流程受理流水号：20250110184050158544683411147116
客户号码:15854468341
客户姓名:贺**
投诉地市:潍坊
来话流水:2025011018394642120844923
宽带账号:15854468341
宽带账号归属地市:潍坊
宽带账号归属区县:寿光市
故障地址:潍坊寿光市台头镇大坨村寿光大坨小区二西区12号楼*********
联系电话:15854468341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光功率:-20.45
故障大类:宽带/电视
故障细类:网速慢/上网掉线(专席)
携转原因:
故障时间:2025-01-10 18:40:27
具体故障现象:网速慢卡顿，重启光猫路由器
客户其他诉求:
;宽带小区$[寿光大坨小区一]$</t>
  </si>
  <si>
    <t>2025-01-10 18:47:34</t>
  </si>
  <si>
    <t>2025-01-10 18:47:58</t>
  </si>
  <si>
    <t>SD-851-243578-13690-22360</t>
  </si>
  <si>
    <t>SD-057-250110-875213-5433</t>
  </si>
  <si>
    <t>2025-01-10 18:48:21</t>
  </si>
  <si>
    <t>普通区域-潍城区-军埠口村自然村-13475685126-300M-宽带上网投诉-次数0-202501100000553664</t>
  </si>
  <si>
    <t>202501100000553664</t>
  </si>
  <si>
    <t>202501100000553664#流程受理流水号：20250110184414134756851261147675
客户号码:13475685126
客户姓名:杨**
投诉地市:潍坊
来话流水:2025011018434715420872826
宽带账号:13475685126
宽带账号归属地市:潍坊
宽带账号归属区县:潍城区
故障地址:潍坊潍城区军埠口综合项目区军埠口村军埠口村自然村22#东数第2条胡同南数第7排西户*********
联系电话:13475685126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18:45:37
具体故障现象:光猫灯正常但电脑手机无法上网，
客户其他诉求:尽快联系 谢谢
;宽带小区$[军埠口村自然村]$</t>
  </si>
  <si>
    <t>2025-01-10 19:07:23</t>
  </si>
  <si>
    <t>2025-01-10 19:08:51</t>
  </si>
  <si>
    <t>SD-851-279452-3191-23567</t>
  </si>
  <si>
    <t>SD-057-250110-628417-5560</t>
  </si>
  <si>
    <t>2025-01-10 19:06:40</t>
  </si>
  <si>
    <t>【重投】-普通区域-临朐县-龙泉小区西区-18765193810-300M-魔百和投诉-次数0-202501100000560849</t>
  </si>
  <si>
    <t>202501100000560849</t>
  </si>
  <si>
    <t>202501100000560849#【已关注中国移动10086微信公众号】流程受理流水号：20250110190406187651938101150761
客户号码:18765193810
客户姓名:高**
投诉地市:潍坊
来话流水:2025011018585019120872993
宽带账号:18765193810
宽带账号归属地市:潍坊
宽带账号归属区县:临朐县
故障地址:潍坊临朐县城关街道站前街龙泉小区西区9号楼1单元402*********
联系电话:18765193810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光功率:-17.59
故障大类:宽带/电视
故障细类:移动高清电视故障(专席)
携转原因:
故障时间:2025-01-10 19:06:43
魔百和单播/组播:组播
具体故障现象:电视直播或点播无法观看，
客户其他诉求:请核实，谢谢
魔百和单/组播：组播;宽带小区$[龙泉小区西区]$</t>
  </si>
  <si>
    <t>2025-01-10 19:11:58</t>
  </si>
  <si>
    <t>2025-01-10 19:12:37</t>
  </si>
  <si>
    <t>SD-057-250110-081734-5598</t>
  </si>
  <si>
    <t>2025-01-10 19:09:40</t>
  </si>
  <si>
    <t>普通区域-青州市-世纪鸿基花苑-13793698156-200M-宽带上网投诉-次数0-202501100000564763</t>
  </si>
  <si>
    <t>202501100000564763</t>
  </si>
  <si>
    <t>202501100000564763#流程受理流水号：20250110190451137936981561150883
客户号码:13793698156
客户姓名:安**
投诉地市:潍坊
来话流水:2025011019045342320810060
宽带账号:13793698156
宽带账号归属地市:潍坊
宽带账号归属区县:青州市
故障地址:潍坊青州市云门山街道圣水路世纪鸿基花苑E2号楼*********
联系电话:15866550948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故障细类:宽带无法上网(专席)
携转原因:
故障时间:2025-01-10 18:53:15
具体故障现象:网络无法连接，客户不会操作，无法进行线上指导，请协助，谢谢
客户其他诉求:
;宽带小区$[世纪鸿基花苑]$</t>
  </si>
  <si>
    <t>2025-01-10 19:15:58</t>
  </si>
  <si>
    <t>2025-01-10 19:17:59</t>
  </si>
  <si>
    <t>2025-01-10 19:07:00</t>
  </si>
  <si>
    <t>普通区域-安丘市-尚水名邸-18753693959-300M-业务受理宽带-次数0-202501100000564905 一级督办</t>
  </si>
  <si>
    <t>202501100000564905</t>
  </si>
  <si>
    <t>2025-01-10 19:23:29</t>
  </si>
  <si>
    <t>SD-057-250110-518493-5918</t>
  </si>
  <si>
    <t>2025-01-10 19:42:35</t>
  </si>
  <si>
    <t>普通区域-昌邑市-政亨小区2-15864591418-100M-宽带上网投诉-次数0-202501100000579117</t>
  </si>
  <si>
    <t>202501100000579117</t>
  </si>
  <si>
    <t xml:space="preserve">202501100000579117#流程受理流水号：20250110194155158645914181156559
客户号码:15864591418
客户姓名:马**
投诉地市:潍坊
来话流水:2025011019411755520818912
宽带账号:15864591418
宽带账号归属地市:潍坊
宽带账号归属区县:昌邑市
故障地址:潍坊昌邑市柳疃镇柳疃街政亨小区23号楼*********
联系电话:15253602271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光功率:-22.29
故障大类:宽带/电视
故障细类:宽带无法上网
携转原因:
故障时间:2025-01-10 19:42:14
具体故障现象:用户无法提供具体故障现象，
客户其他诉求:客户侧为质差终端，要求上门更换终端并一并处理故障问题。
</t>
  </si>
  <si>
    <t>2025-01-10 19:46:09</t>
  </si>
  <si>
    <t>2025-01-10 19:46:39</t>
  </si>
  <si>
    <t>SD-057-250110-843279-6139</t>
  </si>
  <si>
    <t>2025-01-10 20:02:15</t>
  </si>
  <si>
    <t>【调研】-普通区域-奎文区-龙泽名都-18663611986-200M-宽带上网投诉-次数0-20250110200143X503010763</t>
  </si>
  <si>
    <t>20250110200143X503010763</t>
  </si>
  <si>
    <t xml:space="preserve">流程受理流水号：20250110200106186636119861159296
客户号码:18663611986
客户姓名:郭**
投诉地市:潍坊
来话流水:2025011019591793320813039
宽带账号:18663611986
宽带账号归属地市:潍坊
宽带账号归属区县:奎文区
故障地址:潍坊奎文区东关街道东风东街龙泽名都B座*********
联系电话:18663611986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光功率:-14.07
故障大类:宽带/电视
故障细类:网速慢/上网掉线(专席)
携转原因:
故障时间:2025-01-10 20:01:13
具体故障现象:频繁掉线，千兆路由器，以重启
客户其他诉求:
</t>
  </si>
  <si>
    <t>2025-01-10 20:10:46</t>
  </si>
  <si>
    <t>2025-01-10 20:11:08</t>
  </si>
  <si>
    <t>2025-01-10 11:51:19</t>
  </si>
  <si>
    <t>80+银卡-普通区域-寿光市-南岔河村自然村-15806466554-500M-宽带上网投诉-次数0-202501100000264805 一级督办</t>
  </si>
  <si>
    <t>202501100000264805</t>
  </si>
  <si>
    <t>2025-01-10 12:00:51</t>
  </si>
  <si>
    <t>2025-01-10 12:01:28</t>
  </si>
  <si>
    <t>SD-851-339701-12252-21057</t>
  </si>
  <si>
    <t>SD-057-250110-748213-2027</t>
  </si>
  <si>
    <t>2025-01-10 11:50:26</t>
  </si>
  <si>
    <t>普通区域-昌邑市-西小章自然村-15864305327-200M-魔百和投诉-次数0-20250110114928X968144405</t>
  </si>
  <si>
    <t>2025-01-11 12:51:00</t>
  </si>
  <si>
    <t>20250110114928X968144405</t>
  </si>
  <si>
    <t>【农村网络投诉】流程受理流水号：20250110114733158643053271056151
客户号码:15864305327
客户姓名:路**
投诉地市:潍坊
来话流水:2025011011462870620823655
宽带账号:15864305327
宽带账号归属地市:潍坊
宽带账号归属区县:昌邑市
故障地址:潍坊昌邑市宋庄镇西小章村西小章自然村西荒1号箱*********
联系电话:15864305327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光功率:-15.65
故障大类:宽带/电视
故障细类:移动高清电视故障(专席)
携转原因:
故障时间:2025-01-10 11:54:31
魔百和单播/组播:组播
具体故障现象:电视显示C000011,已经操作主账户向OTT平台开户并订购基础包指令，开关机顶盒未恢复
客户其他诉求:
魔百和单/组播：组播</t>
  </si>
  <si>
    <t>2025-01-10 11:58:49</t>
  </si>
  <si>
    <t>2025-01-10 11:59:09</t>
  </si>
  <si>
    <t>SD-851-286858-10697-23894</t>
  </si>
  <si>
    <t>SD-057-250110-208697-31</t>
  </si>
  <si>
    <t>2025-01-10 07:08:28</t>
  </si>
  <si>
    <t>普通区域-高密市-韩伍屯自然村-15621736247-200M-宽带上网投诉-次数0-202501100000091228</t>
  </si>
  <si>
    <t>202501100000091228</t>
  </si>
  <si>
    <t>202501100000091228#流程受理流水号：20250110070722156217362471000080
客户号码:15621736247
客户姓名:赵**
投诉地市:潍坊
来话流水:2025011007070517020838735
宽带账号:15621736247
宽带账号归属地市:潍坊
宽带账号归属区县:高密市
故障地址:潍坊高密市朝阳街道韩伍屯韩伍屯自然村高密韩伍屯7号箱李常勇*********
联系电话:15621736247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07:07:47
具体故障现象:光猫亮红灯，
客户其他诉求:
;宽带小区$[韩伍屯自然村]$</t>
  </si>
  <si>
    <t>2025-01-10 07:12:11</t>
  </si>
  <si>
    <t>2025-01-10 07:12:31</t>
  </si>
  <si>
    <t>SD-851-301016-13591-15474</t>
  </si>
  <si>
    <t>SD-057-250110-328975-3304</t>
  </si>
  <si>
    <t>2025-01-10 14:32:02</t>
  </si>
  <si>
    <t>【调研】-80+金卡-普通区域-潍城区-冠华小区-13963688300-500M-宽带上网投诉-次数0-202501100000360346</t>
  </si>
  <si>
    <t>202501100000360346</t>
  </si>
  <si>
    <t xml:space="preserve">202501100000360346#流程受理流水号：20250110143125139636883001089383
客户号码:13963688300
客户姓名:张**
投诉地市:潍坊
来话流水:2025011014304017620802799
宽带账号:13963688300
宽带账号归属地市:潍坊
宽带账号归属区县:潍城区
故障地址:潍坊潍城区城关街道向阳路冠华小区7号楼*********
联系电话:13963688300
联系人:先生/女士
工单紧急程度:一般
是否有升级投诉倾向:否
是否重复投诉:否
是否携转意向:否
是否投诉倾向:否
是否智能网关:智能网关
当前是否在线:否
接入方式:FTTH
端到端诊断结果:大面积故障
是否质差终端:是
光功率:无
故障大类:宽带/电视
故障细类:宽带无法上网
携转原因:
故障时间:2025-01-10 14:31:37
具体故障现象:质差终端，
客户其他诉求:质差终端，
</t>
  </si>
  <si>
    <t>2025-01-10 14:49:55</t>
  </si>
  <si>
    <t>2025-01-10 14:51:02</t>
  </si>
  <si>
    <t>SD-851-251738-19660-322</t>
  </si>
  <si>
    <t>SD-057-250110-172954-3312</t>
  </si>
  <si>
    <t>2025-01-10 14:33:17</t>
  </si>
  <si>
    <t>普通区域-坊子区-尚庄自然村-13573685078-300M-宽带延伸服务-次数0-202501100000362325</t>
  </si>
  <si>
    <t>202501100000362325</t>
  </si>
  <si>
    <t xml:space="preserve">202501100000362325#【已关注中国移动10086微信公众号】流程受理流水号：20250110143248135736850781089722
客户号码:13573685078
客户姓名:王**
投诉地市:潍坊
来话流水:2025011014305258520805698
宽带账号:13573685078
宽带账号归属地市:潍坊
宽带账号归属区县:坊子区
故障地址:潍坊坊子区九龙街办（穆村）尚庄尚庄自然村尚庄2次扩容*********
联系电话:13573685078
联系人:先生/女士
工单紧急程度:紧急
是否有升级投诉倾向:否
是否重复投诉:否
是否携转意向:否
是否投诉倾向:否
是否智能网关:智能网关
当前是否在线:是
接入方式:FTTH
是否质差终端:无质差信息
光功率:-18.69
故障大类:宽带/电视
故障细类:宽带延伸服务
携转原因:
故障时间:2025-01-10 14:33:30
具体故障现象:调测其它设备，
</t>
  </si>
  <si>
    <t>2025-01-10 14:37:47</t>
  </si>
  <si>
    <t>2025-01-10 14:38:24</t>
  </si>
  <si>
    <t>SD-057-250110-739462-5408</t>
  </si>
  <si>
    <t>2025-01-10 18:46:45</t>
  </si>
  <si>
    <t>普通区域-安丘市-大石戈村自然村-15169615217-300M-业务受理宽带-次数0-202501100000554142</t>
  </si>
  <si>
    <t>202501100000554142</t>
  </si>
  <si>
    <t>202501100000554142# 宽带账号:15169615217; 联系电话：15169615217，问题类型：此工单为群障修复工单，根据群障全量闭环修复管理要求，为确保客户网络通畅，请装维人员跟进修复网络问题，谢谢！ 
 群障标题：公告。故障描述：潍坊安丘市大石戈村自然村光缆故障，预估24小时恢复，请帮忙拦截,如有需要请联系片区装维师傅徐中华15706307040主叫号码：15169615217.0;该号码仅供参考，请优先联系宽带账号。</t>
  </si>
  <si>
    <t>2025-01-10 18:53:52</t>
  </si>
  <si>
    <t>2025-01-10 18:54:14</t>
  </si>
  <si>
    <t>SD-057-250110-295608-5370</t>
  </si>
  <si>
    <t>2025-01-10 18:41:02</t>
  </si>
  <si>
    <t>普通区域-安丘市-汶阳世家小区-13953669543-300M-宽带上网投诉-次数0-20250110183800X480802698</t>
  </si>
  <si>
    <t>20250110183800X480802698</t>
  </si>
  <si>
    <t xml:space="preserve">流程受理流水号：20250110183629139536695431146419
客户号码:13953669543
客户姓名:张**
投诉地市:潍坊
来话流水:2025011018314550120887862
宽带账号:13953669543
宽带账号归属地市:潍坊
宽带账号归属区县:安丘市
故障地址:潍坊安丘市兴安街道潍徐北路汶阳世家小区24号楼*********
联系电话:13953669543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故障时间:2025-01-10 18:37:00
具体故障现象:提示网络无法连接，要求尽快修复，赶紧落实成功，请协助处理，谢谢
客户其他诉求:
</t>
  </si>
  <si>
    <t>2025-01-10 18:42:49</t>
  </si>
  <si>
    <t>2025-01-10 18:43:09</t>
  </si>
  <si>
    <t>SD-851-261820-14195-8481</t>
  </si>
  <si>
    <t>SD-057-250110-417539-6046</t>
  </si>
  <si>
    <t>2025-01-10 19:54:42</t>
  </si>
  <si>
    <t>80+银卡-普通区域-寿光市-银海御苑-13964691777-1000M-宽带上网投诉-次数0-202501100000582747</t>
  </si>
  <si>
    <t>202501100000582747</t>
  </si>
  <si>
    <t xml:space="preserve">202501100000582747# 宽带账号：13964691777；联系电话：13964691777宽带地址：潍坊寿光市圣城街道新兴街银海御苑29号楼*********；客户来电反映电视看不了，线上指导无法配合操作，要求上门处理, 来电流水：2025011019512679220873293
</t>
  </si>
  <si>
    <t>2025-01-10 20:13:30</t>
  </si>
  <si>
    <t>2025-01-10 20:14:12</t>
  </si>
  <si>
    <t>SD-851-232480-17026-8063</t>
  </si>
  <si>
    <t>SD-057-250110-128536-6118</t>
  </si>
  <si>
    <t>2025-01-10 19:59:29</t>
  </si>
  <si>
    <t>80+银卡-普通区域-昌乐县-麻家河村自然村-15153607089-300M-宽带上网投诉-次数0-20250110195828X308608451</t>
  </si>
  <si>
    <t>20250110195828X308608451</t>
  </si>
  <si>
    <t xml:space="preserve">【农村网络投诉】流程受理流水号：20250110195543151536070891158513
客户号码:15153607089
客户姓名:李**
投诉地市:潍坊
来话流水:2025011019545774020891495
宽带账号:15153607089
宽带账号归属地市:潍坊
宽带账号归属区县:昌乐县
故障地址:潍坊昌乐县营丘镇麻家河村麻家河村自然村麻家河村1#（东街大队东边李金林屋头）*********
联系电话:15153607089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19:58:02
具体故障现象:光猫亮红灯，
客户其他诉求:
</t>
  </si>
  <si>
    <t>2025-01-10 20:02:31</t>
  </si>
  <si>
    <t>2025-01-10 20:02:53</t>
  </si>
  <si>
    <t>SD-851-259432-19364-11045</t>
  </si>
  <si>
    <t>SD-057-250110-619738-6009</t>
  </si>
  <si>
    <t>2025-01-10 19:50:06</t>
  </si>
  <si>
    <t>普通区域-坊子区-昊昌铸造有限公司-15866588127-300M-宽带上网投诉-次数0-20250110194859X739490664</t>
  </si>
  <si>
    <t>20250110194859X739490664</t>
  </si>
  <si>
    <t xml:space="preserve">流程受理流水号：20250110194538158665881271157117
客户号码:15866588127
客户姓名:李**
投诉地市:潍坊
来话流水:2025011019443161120836366
宽带账号:15866588127
宽带账号归属地市:潍坊
宽带账号归属区县:坊子区
故障地址:潍坊坊子区王家庄龙池街昊昌铸造有限公司昊昌铸造有限公司1号箱*********
联系电话:15866588127
联系人:先生/女士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故障细类:宽带无法上网(专席)
携转原因:
故障时间:2025-01-10 19:45:48
具体故障现象:PON灯闪，已指导重启设备捋顺插紧光纤线未恢复，请协助处理，谢谢。
客户其他诉求:
</t>
  </si>
  <si>
    <t>2025-01-10 20:00:13</t>
  </si>
  <si>
    <t>2025-01-10 20:00:36</t>
  </si>
  <si>
    <t>SD-851-327076-14628-3174</t>
  </si>
  <si>
    <t>SD-057-250110-584906-2095</t>
  </si>
  <si>
    <t>2025-01-10 11:59:36</t>
  </si>
  <si>
    <t>80+银卡-普通区域--null-15063631897-宽带上网投诉-次数0-202501100000272102</t>
  </si>
  <si>
    <t>202501100000272102</t>
  </si>
  <si>
    <t>202501100000272102#流程受理流水号：20250110115913150636318971059301
客户号码:15063631897
客户姓名:王**
投诉地市:潍坊
来话流水:2025011011584711020874763
宽带账号:15063631897
账号归属区县:诸城市联德通讯器材有限公司一分店（社区）
联系电话:15063631897
联系人:先生/女士
宽带地址:潍坊
工单紧急程度:一般
是否投诉倾向:否
是否重复投诉:否
是否携转意向:否
是否有升级投诉倾向:否
*业务名称:业务融合开机流程宽带
投诉内容:手机号码：15063631897，【问题描述】客户已办理宽带业务，有开通单，要求装维尽快联系上门，请处理，谢谢。联系电话：15063631897，联系人：先生/女士，录音流水号：2025011011584711020874763。受理明细：531920062399999999。
在途开通单信息：536250110293908536，15063631897，2025-01-10 08:45:29，业务融合开机流程宽带，处理中，黄单扩容
是否到厅:否
业务名称:业务融合开机流程宽带
;宽带小区$[null]$</t>
  </si>
  <si>
    <t>2025-01-10 17:09:22</t>
  </si>
  <si>
    <t>SD-057-250110-906142-1051</t>
  </si>
  <si>
    <t>2025-01-10 10:02:48</t>
  </si>
  <si>
    <t>【调研】-80+金卡-FTTR-普通区域-滨海-碱厂一区（安康小区）-13505365345-300M-宽带上网投诉-次数0-202501100000165404</t>
  </si>
  <si>
    <t>202501100000165404</t>
  </si>
  <si>
    <t>202501100000165404#受理号码 : 13505365345客户姓名 : 张**号码归属地 : 潍坊昌乐 － 昌乐-红河-片区用户品牌 : 全球通客户来电反应在
潍坊滨海大家洼街道海源街碱厂一区（安康小区）114号楼宽带网络慢，要求师傅上门调试，联系电话13505365345流水
2025011009511108220842311</t>
  </si>
  <si>
    <t>2025-01-10 10:11:37</t>
  </si>
  <si>
    <t>2025-01-10 10:12:16</t>
  </si>
  <si>
    <t>SD-851-313668-32093-5355</t>
  </si>
  <si>
    <t>2025-01-10 19:54:11</t>
  </si>
  <si>
    <t>普通区域-坊子区-前苏村自然村-15254416550-100M-宽带上网投诉-次数0-202501100000582919 一级督办</t>
  </si>
  <si>
    <t>202501100000582919</t>
  </si>
  <si>
    <t>2025-01-10 20:10:23</t>
  </si>
  <si>
    <t>2025-01-10 20:12:41</t>
  </si>
  <si>
    <t>SD-057-250110-748635-6149</t>
  </si>
  <si>
    <t>2025-01-10 20:04:34</t>
  </si>
  <si>
    <t>【调研】-80+银卡-普通区域-奎文区-金都花园-13792658028-1000M-魔百和投诉-次数0-202501100000586507</t>
  </si>
  <si>
    <t>202501100000586507</t>
  </si>
  <si>
    <t>202501100000586507#流程受理流水号：20250110200309137926580281159600
客户号码:13792658028
客户姓名:陈**
投诉地市:潍坊
来话流水:2025011020014199320825044
宽带账号:13792658028
宽带账号归属地市:潍坊
宽带账号归属区县:奎文区
故障地址:潍坊奎文区北苑街道玉清街金都花园7号楼*********
联系电话:13792658028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光功率:-15.37
故障大类:宽带/电视
故障细类:移动高清电视故障(专席)
携转原因:
故障时间:2025-01-10 20:04:04
魔百和单播/组播:组播
具体故障现象:提示TOKEN过期请重启机顶盒
客户其他诉求:
魔百和单/组播：组播;宽带小区$[金都花园]$</t>
  </si>
  <si>
    <t>2025-01-10 20:23:55</t>
  </si>
  <si>
    <t>2025-01-10 20:24:18</t>
  </si>
  <si>
    <t>SD-851-245307-7934-29399</t>
  </si>
  <si>
    <t>SD-057-250110-186934-3288</t>
  </si>
  <si>
    <t>2025-01-10 14:26:44</t>
  </si>
  <si>
    <t>普通区域-奎文区-金御皇庭二期-13666368207-300M-魔百和投诉-次数0-202501100000357483</t>
  </si>
  <si>
    <t>202501100000357483</t>
  </si>
  <si>
    <t>202501100000357483#流程受理流水号：20250110142604136663682071088149
客户号码:13666368207
客户姓名:翟**
投诉地市:潍坊
来话流水:2025011014253955220835868
宽带账号:13666368207
宽带账号归属地市:潍坊
宽带账号归属区县:奎文区
故障地址:潍坊奎文区潍州路街道健康街金御皇庭二期6号楼*********
联系电话:13666368207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光功率:-17.93
故障大类:宽带/电视
故障细类:移动高清电视故障
携转原因:
故障时间:2025-01-10 14:26:18
魔百和单播/组播:组播
具体故障现象:电视无法观看
客户其他诉求:
魔百和单/组播：组播;宽带小区$[金御皇庭二期]$</t>
  </si>
  <si>
    <t>2025-01-10 14:34:53</t>
  </si>
  <si>
    <t>2025-01-10 14:35:16</t>
  </si>
  <si>
    <t>SD-057-250110-491620-5376</t>
  </si>
  <si>
    <t>2025-01-10 18:41:43</t>
  </si>
  <si>
    <t>【调研】-80+银卡-普通区域-青州市-平章府-15069688669-200M-宽带上网投诉-次数0-202501100000550653</t>
  </si>
  <si>
    <t>202501100000550653</t>
  </si>
  <si>
    <t>202501100000550653#宽带账号：15069688669；宽带地址：潍坊青州市云门山街道益王府平章府东区50号；客户来电反映宽带连接不了，客户不配合线上指导，要求上门，请协助处理，谢谢！联系电话：15069688669；联系人：先生；来电流水：2025011018392579120842425</t>
  </si>
  <si>
    <t>2025-01-10 18:43:37</t>
  </si>
  <si>
    <t>2025-01-10 18:43:54</t>
  </si>
  <si>
    <t>SD-851-248824-14299-2070</t>
  </si>
  <si>
    <t>SD-057-250110-215983-6062</t>
  </si>
  <si>
    <t>2025-01-10 19:55:57</t>
  </si>
  <si>
    <t>普通区域-诸城市-新天地中央华府-17560615768-1000M-业务受理宽带-次数0-202501100000585815</t>
  </si>
  <si>
    <t>202501100000585815</t>
  </si>
  <si>
    <t>202501100000585815# 宽带账号:17560615768; 联系电话：17560615768，问题类型：此工单为群障修复工单，根据群障全量闭环修复管理要求，为确保客户网络通畅，请装维人员跟进修复网络问题，谢谢！ 
 群障标题：公告。故障描述：潍坊诸城市新天地中央华府光缆故障，预估24小时恢复，请帮忙拦截,如有需要请联系片区装维师傅周伟龙15706307926主叫号码：17560615768.0;该号码仅供参考，请优先联系宽带账号。</t>
  </si>
  <si>
    <t>2025-01-10 19:57:51</t>
  </si>
  <si>
    <t>2025-01-10 19:58:13</t>
  </si>
  <si>
    <t>SD-057-250110-794803-6138</t>
  </si>
  <si>
    <t>2025-01-10 20:02:12</t>
  </si>
  <si>
    <t>普通区域-寒亭区-燃料公司宿舍小区-18863668030-300M-宽带上网投诉-次数0-20250110200136X496959766</t>
  </si>
  <si>
    <t>20250110200136X496959766</t>
  </si>
  <si>
    <t xml:space="preserve">流程受理流水号：20250110200109188636680301159303
客户号码:18863668030
客户姓名:罗**
投诉地市:潍坊
来话流水:2025011019581593720808029
宽带账号:18863668030
宽带账号归属地市:潍坊
宽带账号归属区县:寒亭区
故障地址:潍坊寒亭区寒亭街道益新街燃料公司宿舍小区阳光新城1号楼*********
联系电话:18863668030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故障细类:宽带无法上网(专席)
携转原因:
故障时间:2025-01-10 20:02:40
具体故障现象:光猫灯正常但电脑手机无法上网，
客户其他诉求:
</t>
  </si>
  <si>
    <t>2025-01-10 20:18:05</t>
  </si>
  <si>
    <t>2025-01-10 20:19:10</t>
  </si>
  <si>
    <t>SD-057-250110-695801-6144</t>
  </si>
  <si>
    <t>2025-01-10 20:03:35</t>
  </si>
  <si>
    <t>普通区域-寿光市-丁香园-18863627184-500M-宽带上网投诉-次数0-202501100000588560</t>
  </si>
  <si>
    <t>202501100000588560</t>
  </si>
  <si>
    <t>202501100000588560#流程受理流水号：20250110200220188636271841159485
客户号码:18863627184
客户姓名:何**
投诉地市:潍坊
来话流水:2025011020010785620822183
宽带账号:18863627184
宽带账号归属地市:潍坊
宽带账号归属区县:寿光市
故障地址:潍坊寿光市洛城街道富士街丁香园3号楼*********
联系电话:15154485477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光功率:-26.02
故障大类:宽带/电视
故障细类:宽带网速慢/卡顿
携转原因:
故障时间:2025-01-10 20:02:51
具体故障现象:网速慢卡顿，
客户其他诉求:
;宽带小区$[丁香园]$</t>
  </si>
  <si>
    <t>2025-01-10 20:07:43</t>
  </si>
  <si>
    <t>2025-01-10 20:08:12</t>
  </si>
  <si>
    <t>SD-851-246664-14296-25202</t>
  </si>
  <si>
    <t>SD-057-250110-210695-449</t>
  </si>
  <si>
    <t>2025-01-10 08:57:19</t>
  </si>
  <si>
    <t>普通区域-寿光市-中心牟城-13864635598-300M-宽带上网投诉-次数0-202501100000111027</t>
  </si>
  <si>
    <t>202501100000111027</t>
  </si>
  <si>
    <t>202501100000111027#流程受理流水号：20250110085619138646355981006986
客户号码:13864635598
客户姓名:肖**
投诉地市:潍坊
来话流水:2025011008544374220827201
宽带账号:13864635598
账号归属区县:寿光
联系电话:13864635598
联系人:先生/女士
宽带地址:潍坊
工单紧急程度:一般
是否投诉倾向:否
是否重复投诉:否
是否携转意向:否
是否有升级投诉倾向:否
*业务名称:业务融合移机流程宽带+OTT
投诉内容:手机号码：13864635598，【问题描述】客户已办理宽带业务，有开通单，要求装维尽快联系上门，请处理，谢谢。联系电话：13864635598，联系人：先生/女士，录音流水号：2025011008544374220827201。受理明细：531920062399999999。
在途开通单信息：536250109172458844，13864635598，2025-01-09 15:41:13，业务融合移机流程宽带+OTT，处理中，手写判断和地址录入
是否到厅:否
业务名称:业务融合移机流程宽带+OTT
;宽带小区$[中心牟城]$</t>
  </si>
  <si>
    <t>2025-01-10 09:01:09</t>
  </si>
  <si>
    <t>2025-01-10 09:01:47</t>
  </si>
  <si>
    <t>SD-852-342453-1267-24441</t>
  </si>
  <si>
    <t>SD-057-250110-907843-2069</t>
  </si>
  <si>
    <t>2025-01-10 11:56:25</t>
  </si>
  <si>
    <t>80+银卡-普通区域-寿光市-南慈村自然村-15166365616-200M-宽带上网投诉-次数0-20250110115553X353818945</t>
  </si>
  <si>
    <t>2025-01-11 12:57:00</t>
  </si>
  <si>
    <t>20250110115553X353818945</t>
  </si>
  <si>
    <t xml:space="preserve">【农村网络投诉】流程受理流水号：20250110115445151663656161058083
客户号码:15166365616
客户姓名:慈**
投诉地市:潍坊
来话流水:2025011011481572020846236
宽带账号:15166365616
宽带账号归属地市:潍坊
宽带账号归属区县:寿光市
故障地址:潍坊寿光市稻田镇南慈村南慈村自然村南慈村扩容27号箱慈加兰外墙*********
联系电话:15166365616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光功率:-18.63
故障大类:宽带/电视
故障细类:宽带无法上网(专席)
携转原因:
故障时间:2025-01-10 11:48:18
具体故障现象:提示网络无法连接，重启未恢复
客户其他诉求:
</t>
  </si>
  <si>
    <t>2025-01-10 11:59:35</t>
  </si>
  <si>
    <t>2025-01-10 12:00:08</t>
  </si>
  <si>
    <t>2025-01-10 12:43:44</t>
  </si>
  <si>
    <t>普通区域-奎文区-金箔家园二期-15966194707-50M-宽带上网投诉-次数0-202501100000299175 一级督办</t>
  </si>
  <si>
    <t>202501100000299175</t>
  </si>
  <si>
    <t>2025-01-10 12:50:18</t>
  </si>
  <si>
    <t>2025-01-10 12:52:49</t>
  </si>
  <si>
    <t>SD-057-250110-592407-2734</t>
  </si>
  <si>
    <t>2025-01-10 13:14:31</t>
  </si>
  <si>
    <t>80+银卡-FTTR-普通区域-临朐县-碧桂园二期-13780862098-1000M-宽带上网投诉-次数0-20250110131334X140461940</t>
  </si>
  <si>
    <t>20250110131334X140461940</t>
  </si>
  <si>
    <t xml:space="preserve">流程受理流水号：20250110131202137808620981073149
客户号码:13780862098
客户姓名:李**
投诉地市:潍坊
来话流水:2025011013105748220865408
宽带账号:13780862098
宽带账号归属地市:潍坊
宽带账号归属区县:临朐县
故障地址:潍坊临朐县城关街道沂山路碧桂园二期碧桂园三期别墅区112号楼42号箱（112号楼南侧管道井内）*********
联系电话:15163671516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故障时间:2025-01-10 13:12:58
具体故障现象:提示网络无法连接，
客户其他诉求:
</t>
  </si>
  <si>
    <t>2025-01-10 13:16:51</t>
  </si>
  <si>
    <t>2025-01-10 13:17:23</t>
  </si>
  <si>
    <t>SD-851-290421-10059-17880</t>
  </si>
  <si>
    <t>SD-057-250110-137685-1078</t>
  </si>
  <si>
    <t>2025-01-10 10:06:11</t>
  </si>
  <si>
    <t>【调研】-80+银卡-普通区域-奎文区-奎文凤凰山庄-15165440553-1000M-业务受理宽带-次数0-202501100000169671</t>
  </si>
  <si>
    <t>202501100000169671</t>
  </si>
  <si>
    <t>202501100000169671#【已关注中国移动10086微信公众号】 宽带账号:15165440553; 联系电话：15165440553，问题类型：此工单为群障修复工单，根据群障全量闭环修复管理要求，为确保客户网络通畅，请装维人员跟进修复网络问题，谢谢！ 
 群障标题：公告。故障描述：潍坊奎文区奎文凤凰山庄光缆故障，预估24小时恢复，请帮忙拦截,如有需要请联系片区装维师傅张松15706366505主叫号码：15165440553.0;该号码仅供参考，请优先联系宽带账号。</t>
  </si>
  <si>
    <t>2025-01-10 10:10:04</t>
  </si>
  <si>
    <t>2025-01-10 10:10:29</t>
  </si>
  <si>
    <t>SD-851-267057-140-7274</t>
  </si>
  <si>
    <t>SD-057-250110-948715-1081</t>
  </si>
  <si>
    <t>2025-01-10 10:06:19</t>
  </si>
  <si>
    <t>普通区域-青州市-王小商业街-15954492577-200M-业务受理宽带-次数0-202501100000170438</t>
  </si>
  <si>
    <t>2025-01-11 10:07:00</t>
  </si>
  <si>
    <t>202501100000170438</t>
  </si>
  <si>
    <t>202501100000170438# 宽带账号:15954492577; 联系电话：15954492577，问题类型：此工单为群障修复工单，根据群障全量闭环修复管理要求，为确保客户网络通畅，请装维人员跟进修复网络问题，谢谢！ 
 群障标题：公告。故障描述：王小商业街主叫号码：15954492577.0;该号码仅供参考，请优先联系宽带账号。</t>
  </si>
  <si>
    <t>2025-01-10 10:25:18</t>
  </si>
  <si>
    <t>2025-01-10 10:26:50</t>
  </si>
  <si>
    <t>SD-057-250110-018675-6187</t>
  </si>
  <si>
    <t>2025-01-10 20:06:59</t>
  </si>
  <si>
    <t>普通区域-青州市-旭景园三期-18706576723-100M-宽带上网投诉-次数0-202501100000589652</t>
  </si>
  <si>
    <t>202501100000589652</t>
  </si>
  <si>
    <t>202501100000589652#宽带账号：18706576723 宽带地址：潍坊青州市益都街道驼山路旭景园三期93号楼*********  客户来电反映宽带上网慢，电视也无法观看，客户不配合，要求上门，请协助处理，谢谢！联系电话：本机；联系人：先生；来电流水：2025011019494445420864383</t>
  </si>
  <si>
    <t>2025-01-10 20:23:23</t>
  </si>
  <si>
    <t>2025-01-10 20:25:29</t>
  </si>
  <si>
    <t>SD-057-250110-341652-5963</t>
  </si>
  <si>
    <t>80+普通-普通区域-诸城市-求佳邻村自然村-15064446959-1000M-宽带延伸服务-次数0-202501100000581319</t>
  </si>
  <si>
    <t>202501100000581319</t>
  </si>
  <si>
    <t xml:space="preserve">202501100000581319#【已关注中国移动10086微信公众号】流程受理流水号：20250110194444150644469591156996
客户号码:15064446959
客户姓名:孙**
投诉地市:潍坊
来话流水:2025011019435249220832942
宽带账号:15064446959
宽带账号归属地市:潍坊
宽带账号归属区县:诸城市
故障地址:潍坊诸城市密州街道求佳邻村求佳邻村自然村求佳邻村北扩容8号箱*********
联系电话:15064446959
联系人:女士
工单紧急程度:非常紧急
是否有升级投诉倾向:否
是否重复投诉:否
是否携转意向:否
是否投诉倾向:否
是否智能网关:智能网关
当前是否在线:是
接入方式:--
是否质差终端:无质差信息
光功率:-18.32
故障大类:宽带/电视
故障细类:宽带延伸服务
携转原因:
故障时间:2025-01-10 19:45:00
具体故障现象:调测其它设备，客户要求上门安装连接电视
</t>
  </si>
  <si>
    <t>2025-01-10 19:49:17</t>
  </si>
  <si>
    <t>SD-851-311371-4159-2525</t>
  </si>
  <si>
    <t>SD-057-250110-496382-394</t>
  </si>
  <si>
    <t>2025-01-10 08:54:03</t>
  </si>
  <si>
    <t>80+银卡-普通区域-诸城市-石桥子-13561409282-200M-宽带上网投诉-次数0-202501100000107790</t>
  </si>
  <si>
    <t>2025-01-11 09:55:00</t>
  </si>
  <si>
    <t>202501100000107790</t>
  </si>
  <si>
    <t xml:space="preserve">202501100000107790#宽带账号：13561409282；宽带地址：潍坊诸城市石桥子镇相石路相石路自然村石桥子营业厅沿街商铺；客户来电反映宽带无法上网，客户不在现场，无法配合线上指导/客户不配合排障，要求上门，请协助处理，谢谢！联系电话：13561409282；联系人：宋*；来电流水：2025011008505161520891131。 </t>
  </si>
  <si>
    <t>2025-01-10 08:58:06</t>
  </si>
  <si>
    <t>2025-01-10 09:06:58</t>
  </si>
  <si>
    <t>SD-851-316476-5600-11616</t>
  </si>
  <si>
    <t>SD-057-250110-867012-427</t>
  </si>
  <si>
    <t>2025-01-10 08:56:23</t>
  </si>
  <si>
    <t>【调研】-80+银卡-普通区域-诸城市-东顺花园-15964563166-1000M-宽带上网投诉-次数0-202501100000109907</t>
  </si>
  <si>
    <t>202501100000109907</t>
  </si>
  <si>
    <t>202501100000109907#客户反映电视无法观看，线上不认可，请协助处理。谢谢  联系人：女士 联系电话：本机 流水：2025011008535967220820170</t>
  </si>
  <si>
    <t>2025-01-10 09:13:36</t>
  </si>
  <si>
    <t>2025-01-10 09:13:55</t>
  </si>
  <si>
    <t>SD-851-308092-11705-3719</t>
  </si>
  <si>
    <t>SD-057-250110-076239-2043</t>
  </si>
  <si>
    <t>2025-01-10 11:53:12</t>
  </si>
  <si>
    <t>80+普通-FTTR-普通区域-高密市-锦湖花园-13616465999-1000M-宽带上网投诉-次数0-20250110115251X171127702</t>
  </si>
  <si>
    <t>20250110115251X171127702</t>
  </si>
  <si>
    <t xml:space="preserve">流程受理流水号：20250110115202136164659991057355
客户号码:13616465999
客户姓名:董**
投诉地市:潍坊
来话流水:2025011011510861320881571
宽带账号:13616465999
宽带账号归属地市:潍坊
宽带账号归属区县:高密市
故障地址:潍坊高密市密水街道薛中路锦湖花园南楼1号楼1单元302*********
联系电话:13616465999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光功率:-12.70
故障大类:宽带/电视
故障细类:网速慢/上网掉线(专席)
携转原因:
故障时间:2025-01-10 11:52:54
具体故障现象:网速慢卡顿，
客户其他诉求:
</t>
  </si>
  <si>
    <t>2025-01-10 11:55:13</t>
  </si>
  <si>
    <t>2025-01-10 12:03:57</t>
  </si>
  <si>
    <t>SD-851-329106-34180-17533</t>
  </si>
  <si>
    <t>SD-057-250110-058793-2504</t>
  </si>
  <si>
    <t>2025-01-10 12:47:02</t>
  </si>
  <si>
    <t>【调研】-80+银卡-普通区域-奎文区-金隅园二期-13791690818-1000M-宽带上网投诉-次数0-20250110124406X246174825</t>
  </si>
  <si>
    <t>20250110124406X246174825</t>
  </si>
  <si>
    <t xml:space="preserve">流程受理流水号：20250110124127137916908181067727
客户号码:13791690818
客户姓名:郭**
投诉地市:潍坊
来话流水:2025011012404021920845803
宽带账号:13791690818
宽带账号归属地市:潍坊
宽带账号归属区县:高新
故障地址:潍坊高新高新城区樱前街金隅园二期44号楼*********
联系电话:15169691030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故障时间:2025-01-10 12:43:29
具体故障现象:光猫亮红灯，
客户其他诉求:
</t>
  </si>
  <si>
    <t>2025-01-10 12:49:01</t>
  </si>
  <si>
    <t>2025-01-10 12:49:57</t>
  </si>
  <si>
    <t>SD-851-255029-15176-2797</t>
  </si>
  <si>
    <t>SD-057-250110-497832-2481</t>
  </si>
  <si>
    <t>2025-01-10 12:45:56</t>
  </si>
  <si>
    <t>80+银卡-普通区域-寿光市-黄家尧水-15966077123-300M-魔百和投诉-次数0-202501100000297738</t>
  </si>
  <si>
    <t>202501100000297738</t>
  </si>
  <si>
    <t>202501100000297738#流程受理流水号：20250110124430159660771231068263
客户号码:15966077123
客户姓名:王**
投诉地市:潍坊
来话流水:2025011012434330520868808
宽带账号:15966077123
宽带账号归属地市:潍坊
宽带账号归属区县:寿光市
故障地址:潍坊寿光市寒桥镇黄家尧水村黄家尧水12号箱*********
联系电话:15966077123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故障细类:移动高清电视故障
携转原因:
故障时间:2025-01-10 12:44:46
魔百和单播/组播:组播
具体故障现象:电视直播或点播无法观看，
客户其他诉求:
魔百和单/组播：组播;宽带小区$[黄家尧水]$</t>
  </si>
  <si>
    <t>2025-01-10 13:00:32</t>
  </si>
  <si>
    <t>2025-01-10 13:00:51</t>
  </si>
  <si>
    <t>SD-057-250110-864051-2520</t>
  </si>
  <si>
    <t>2025-01-10 12:47:54</t>
  </si>
  <si>
    <t>80+普通-普通区域-寿光市-地沟-13792680178-500M-宽带上网投诉-次数0-202501100000299361</t>
  </si>
  <si>
    <t>202501100000299361</t>
  </si>
  <si>
    <t>202501100000299361#宽带账号：13792680178；宽带地址：潍坊寿光市侯镇地沟村地沟地沟村38号箱*********；客户来电表示要求上门调试路由器，请协助处理，谢谢，联系人：先生，联系电话本机，录音流水2025011012423121120859710</t>
  </si>
  <si>
    <t>2025-01-10 13:06:03</t>
  </si>
  <si>
    <t>2025-01-10 13:06:32</t>
  </si>
  <si>
    <t>SD-851-281870-8060-22610</t>
  </si>
  <si>
    <t>SD-057-250110-204893-2462</t>
  </si>
  <si>
    <t>2025-01-10 12:42:24</t>
  </si>
  <si>
    <t>普通区域-寿光市-怡园居-13563655625-100M-宽带上网投诉-次数0-202501100000296430</t>
  </si>
  <si>
    <t>202501100000296430</t>
  </si>
  <si>
    <t>202501100000296430#【已关注中国移动10086微信公众号】流程受理流水号：20250110124141135636556251067771
客户号码:13563655625
客户姓名:曹**
投诉地市:潍坊
来话流水:2025011012405725520847993
宽带账号:13563655625
账号归属区县:寿光市德信通讯设备有限公司圣城店
联系电话:13563655625
联系人:先生/女士
宽带地址:潍坊
工单紧急程度:非常紧急
是否投诉倾向:否
是否重复投诉:否
是否携转意向:否
是否有升级投诉倾向:否
*业务名称:业务融合移机流程宽带
投诉内容:手机号码：13563655625，【问题描述】客户已办理宽带业务，有开通单，要求装维尽快联系上门，请处理，谢谢。联系电话：13563655625，联系人：先生/女士，录音流水号：2025011012405725520847993。受理明细：531920062399999999。
在途开通单信息：536250104115740852，13563655625，2025-01-04 10:44:49，业务融合移机流程宽带，处理中，装维选址
是否到厅:否
业务名称:业务融合移机流程宽带
;宽带小区$[怡园居]$</t>
  </si>
  <si>
    <t>2025-01-10 12:48:18</t>
  </si>
  <si>
    <t>SD-852-271743-401-16698</t>
  </si>
  <si>
    <t>SD-057-250110-063579-1086</t>
  </si>
  <si>
    <t>2025-01-10 10:06:30</t>
  </si>
  <si>
    <t>普通区域-寿光市-圣和居-15965088993-300M-业务受理宽带-次数0-202501100000170656</t>
  </si>
  <si>
    <t>202501100000170656</t>
  </si>
  <si>
    <t>202501100000170656# 宽带账号:15965088993; 联系电话：15965088993，问题类型：此工单为群障修复工单，根据群障全量闭环修复管理要求，为确保客户网络通畅，请装维人员跟进修复网络问题，谢谢！ 
 群障标题：公告。故障描述：潍坊寿光市圣和居光缆故障，预估24小时恢复，请帮忙拦截,如有需要请联系片区装维师傅王晓宁15053691091主叫号码：15965088993.0;该号码仅供参考，请优先联系宽带账号。</t>
  </si>
  <si>
    <t>2025-01-10 10:10:32</t>
  </si>
  <si>
    <t>2025-01-10 10:10:49</t>
  </si>
  <si>
    <t>SD-057-250110-417562-1050</t>
  </si>
  <si>
    <t>2025-01-10 10:02:41</t>
  </si>
  <si>
    <t>【调研】-普通区域-安丘市-官庄村自然村-15253617110-500M-宽带上网投诉-次数0-202501100000160487</t>
  </si>
  <si>
    <t>202501100000160487</t>
  </si>
  <si>
    <t xml:space="preserve">202501100000160487#宽带账号15253617110；联系电话：15253617110宽带地址：潍坊安丘市官庄镇官庄村官庄村自然村官庄沿街追加4#沃尔特*********；客户来电反映宽带用不了，线上指导无法配合操作，要求上门处理, 来电流水：2025011009552553020802375
</t>
  </si>
  <si>
    <t>2025-01-10 10:18:28</t>
  </si>
  <si>
    <t>2025-01-10 10:18:51</t>
  </si>
  <si>
    <t>SD-057-250110-067319-6072</t>
  </si>
  <si>
    <t>2025-01-10 19:56:12</t>
  </si>
  <si>
    <t>普通区域-寿光市-华星花园（含金隆家园、金丰家园、文翰苑）-15762478216-300M-宽带上网投诉-次数0-20250110195532X132276481</t>
  </si>
  <si>
    <t>20250110195532X132276481</t>
  </si>
  <si>
    <t xml:space="preserve">流程受理流水号：20250110195455157624782161158407
客户号码:15762478216
客户姓名:付**
投诉地市:潍坊
来话流水:2025011019502223020867772
宽带账号:15762478216
宽带账号归属地市:潍坊
宽带账号归属区县:寿光市
故障地址:潍坊寿光市化龙镇府右路华星花园（含金隆家园、金丰家园、文翰苑）华星花园2号楼*********
联系电话:15866559082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光功率:-19.39
故障大类:宽带/电视
故障细类:宽带无法上网(专席)
携转原因:
故障时间:2025-01-10 19:52:57
具体故障现象:提示网络无法连接，
客户其他诉求:
</t>
  </si>
  <si>
    <t>2025-01-10 19:57:55</t>
  </si>
  <si>
    <t>2025-01-10 19:58:30</t>
  </si>
  <si>
    <t>SD-851-326000-7031-982</t>
  </si>
  <si>
    <t>SD-057-250110-508613-6132</t>
  </si>
  <si>
    <t>2025-01-10 20:01:22</t>
  </si>
  <si>
    <t>80+普通-普通区域-寿光市-卢家社区-15806468462-500M-宽带延伸服务-次数0-202501100000586935</t>
  </si>
  <si>
    <t>202501100000586935</t>
  </si>
  <si>
    <t xml:space="preserve">202501100000586935#流程受理流水号：20250110195940158064684621159076
客户号码:15806468462
客户姓名:梁**
投诉地市:潍坊
来话流水:2025011019575125320806050
宽带账号:15806468462
宽带账号归属地市:潍坊
宽带账号归属区县:寿光市
故障地址:潍坊寿光市孙家集街道卢家卢家社区9号楼*********
联系电话:15069608682
联系人:先生/女士
工单紧急程度:紧急
是否有升级投诉倾向:否
是否重复投诉:否
是否携转意向:否
是否投诉倾向:否
是否智能网关:智能网关
当前是否在线:是
接入方式:FTTH
是否质差终端:无质差信息
光功率:-21.36
故障大类:宽带/电视
故障细类:宽带延伸服务
携转原因:
故障时间:2025-01-10 20:00:36
具体故障现象:重新布置网线，
</t>
  </si>
  <si>
    <t>2025-01-10 20:19:33</t>
  </si>
  <si>
    <t>SD-851-292430-324-3530</t>
  </si>
  <si>
    <t>SD-057-250110-470569-6143</t>
  </si>
  <si>
    <t>2025-01-10 20:03:28</t>
  </si>
  <si>
    <t>【调研】-80+普通-(目标)普通区域-奎文区-晨晟世纪城-15269615297-1000M-宽带上网投诉-次数0-202501100000587039</t>
  </si>
  <si>
    <t>202501100000587039</t>
  </si>
  <si>
    <t>202501100000587039#宽带账号15269615297；宽带地址潍坊奎文区北苑街道虞河路晨晟世纪城1号楼：；客户来电反映宽带慢卡要求师傅上门测速，，请协助处理，谢谢！联系电话15269615297：；联系人：先生；来电流水2025011020003733420819812。</t>
  </si>
  <si>
    <t>2025-01-10 20:27:34</t>
  </si>
  <si>
    <t>2025-01-10 20:27:52</t>
  </si>
  <si>
    <t>SD-851-324824-2154-7033</t>
  </si>
  <si>
    <t>SD-057-250110-120763-6180</t>
  </si>
  <si>
    <t>2025-01-10 20:06:28</t>
  </si>
  <si>
    <t>80+普通-FTTR-普通区域-高密市-兰亭御墅-13563611909-1000M-业务受理宽带-次数0-202501100000588980</t>
  </si>
  <si>
    <t>202501100000588980</t>
  </si>
  <si>
    <t>202501100000588980#【已关注中国移动10086微信公众号】 宽带账号:13563611909; 联系电话：13563611909，问题类型：此工单为群障修复工单，根据群障全量闭环修复管理要求，为确保客户网络通畅，请装维人员跟进修复网络问题，谢谢！ 
 群障标题：公告。故障描述：兰亭御墅主叫号码：15263657819.0;该号码仅供参考，请优先联系宽带账号。</t>
  </si>
  <si>
    <t>2025-01-10 20:11:56</t>
  </si>
  <si>
    <t>SD-851-242120-1600-19440</t>
  </si>
  <si>
    <t>SD-057-250110-491720-5967</t>
  </si>
  <si>
    <t>2025-01-10 19:47:02</t>
  </si>
  <si>
    <t>普通区域-坊子区-荆山洼鲁光建材宿舍-18765187574-300M-宽带上网投诉-次数0-202501100000580722</t>
  </si>
  <si>
    <t>202501100000580722</t>
  </si>
  <si>
    <t>202501100000580722#流程受理流水号：20250110194413187651875741156908
客户号码:18765187574
客户姓名:吴**
投诉地市:潍坊
来话流水:2025011019425724120828002
宽带账号:18765187574
宽带账号归属地市:潍坊
宽带账号归属区县:坊子区
故障地址:潍坊坊子区荆山洼经济发展区荆辛路荆山洼鲁光建材宿舍3号楼
联系电话:18765187574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
故障细类:宽带无法上网(专席)
携转原因:
故障时间:2025-01-10 19:44:10
具体故障现象:提示网络无法连接，
客户其他诉求:
;宽带小区$[荆山洼鲁光建材宿舍]$</t>
  </si>
  <si>
    <t>2025-01-10 19:50:03</t>
  </si>
  <si>
    <t>2025-01-10 19:50:36</t>
  </si>
  <si>
    <t>SD-851-320000-3378-23443</t>
  </si>
  <si>
    <t>SD-057-250110-250831-411</t>
  </si>
  <si>
    <t>2025-01-10 08:55:58</t>
  </si>
  <si>
    <t>普通区域-寿光市-东关社区一期-18764672675-200M-业务受理宽带-次数0-202501100000109747</t>
  </si>
  <si>
    <t>202501100000109747</t>
  </si>
  <si>
    <t>202501100000109747# 宽带账号:18764672675; 联系电话：18764672675，问题类型：此工单为群障修复工单，根据群障全量闭环修复管理要求，为确保客户网络通畅，请装维人员跟进修复网络问题，谢谢！ 
 群障标题：公告。故障描述：潍坊寿光市东关社区一期光缆故障，预估24小时恢复，请帮忙拦截,如有需要请联系片区装维师傅王晓军15706307764主叫号码：18753664116.0;该号码仅供参考，请优先联系宽带账号。</t>
  </si>
  <si>
    <t>2025-01-10 08:58:36</t>
  </si>
  <si>
    <t>SD-057-250110-830174-2486</t>
  </si>
  <si>
    <t>2025-01-10 12:46:21</t>
  </si>
  <si>
    <t>【调研】-普通区域-诸城市-帝邦.风度国际-13793611931-200M-业务受理宽带-次数0-202501100000297526</t>
  </si>
  <si>
    <t>2025-01-11 12:00:00</t>
  </si>
  <si>
    <t>202501100000297526</t>
  </si>
  <si>
    <t>202501100000297526# 宽带账号:13793611931; 联系电话：13793611931，问题类型：此工单为群障修复工单，根据群障全量闭环修复管理要求，为确保客户网络通畅，请装维人员跟进修复网络问题，谢谢！ 
 群障标题：公告。故障描述：潍坊诸城市帝邦.风度国际主缆故障，预估24小时恢复，请帮忙拦截。主叫号码：13793611931.0;该号码仅供参考，请优先联系宽带账号。</t>
  </si>
  <si>
    <t>2025-01-10 12:54:51</t>
  </si>
  <si>
    <t>2025-01-10 12:55:10</t>
  </si>
  <si>
    <t>SD-851-231607-26541-15193</t>
  </si>
  <si>
    <t>SD-057-250110-780653-2510</t>
  </si>
  <si>
    <t>2025-01-10 12:47:08</t>
  </si>
  <si>
    <t>80+白金-普通区域-奎文区-帛方纺织东区-13563666570-1000M-业务受理宽带-次数0-202501100000300791</t>
  </si>
  <si>
    <t>202501100000300791</t>
  </si>
  <si>
    <t>202501100000300791#【已关注中国移动10086微信公众号】 宽带账号:13563666570; 联系电话：13563666570，问题类型：此工单为群障修复工单，根据群障全量闭环修复管理要求，为确保客户网络通畅，请装维人员跟进修复网络问题，谢谢！ 
 群障标题：公告。故障描述：潍坊奎文区帛方纺织东区光缆故障，预估24小时恢复，请帮忙拦截,如有需要请联系片区装维师傅闫晗15706366534主叫号码：13563666570.0;该号码仅供参考，请优先联系宽带账号。</t>
  </si>
  <si>
    <t>2025-01-10 12:53:21</t>
  </si>
  <si>
    <t>2025-01-10 12:53:38</t>
  </si>
  <si>
    <t>SD-851-291398-18820-26376</t>
  </si>
  <si>
    <t>SD-057-250110-792846-3281</t>
  </si>
  <si>
    <t>2025-01-10 14:26:32</t>
  </si>
  <si>
    <t>【调研】-80+银卡-普通区域-高密市-盛天名苑-19862626528-1000M-业务受理宽带-次数0-202501100000356523</t>
  </si>
  <si>
    <t>202501100000356523</t>
  </si>
  <si>
    <t>202501100000356523# 宽带账号:19862626528; 联系电话：19862626528，问题类型：此工单为群障修复工单，根据群障全量闭环修复管理要求，为确保客户网络通畅，请装维人员跟进修复网络问题，谢谢！ 
 群障标题：公告。故障描述：盛天名苑主叫号码：19862626528.0;该号码仅供参考，请优先联系宽带账号。</t>
  </si>
  <si>
    <t>2025-01-10 14:38:10</t>
  </si>
  <si>
    <t>杜晓洋</t>
  </si>
  <si>
    <t>15706307331</t>
  </si>
  <si>
    <t>dw3_jk_duxiaoyang</t>
  </si>
  <si>
    <t>2025-01-10 14:38:44</t>
  </si>
  <si>
    <t>SD-057-250110-745693-6022</t>
  </si>
  <si>
    <t>2025-01-10 19:51:23</t>
  </si>
  <si>
    <t>普通区域-奎文区-辛庄小区-15263666060-300M-宽带上网投诉-次数0-202501100000581055</t>
  </si>
  <si>
    <t>202501100000581055</t>
  </si>
  <si>
    <t>202501100000581055#流程受理流水号：20250110195052152636660601157870
客户号码:15263666060
客户姓名:王**
投诉地市:潍坊
来话流水:2025011019501205720866859
宽带账号:15263666060
账号归属区县:昌邑市邦盛通讯有限公司（饮马店）
联系电话:15263666060
联系人:先生/女士
宽带地址:潍坊
工单紧急程度:一般
是否投诉倾向:否
是否重复投诉:否
是否携转意向:否
是否有升级投诉倾向:否
*业务名称:业务融合开机流程宽带
投诉内容:手机号码：15263666060，【问题描述】客户已办理宽带业务，有开通单，要求装维尽快联系上门，请处理，谢谢。联系电话：15263666060，联系人：先生/女士，录音流水号：2025011019501205720866859。
在途开通单信息：536241108518263556，15263666060，2024-11-08 16:59:44，业务融合开机流程宽带，处理中，预约池
是否到厅:否
业务名称:业务融合开机流程宽带
;宽带小区$[辛庄小区]$</t>
  </si>
  <si>
    <t>2025-01-10 19:55:25</t>
  </si>
  <si>
    <t>2025-01-10 19:56:28</t>
  </si>
  <si>
    <t>SD-851-272578-13848-3467</t>
  </si>
  <si>
    <t>SD-057-250110-170426-5909</t>
  </si>
  <si>
    <t>2025-01-10 19:41:02</t>
  </si>
  <si>
    <t>普通区域-安丘市-城北花园-13853607582-200M-魔百和投诉-次数0-20250110193926X166050313</t>
  </si>
  <si>
    <t>20250110193926X166050313</t>
  </si>
  <si>
    <t>流程受理流水号：20250110193746138536075821155982
客户号码:13853607582
客户姓名:程**
投诉地市:潍坊
来话流水:2025011019320565720868727
宽带账号:13853607582
宽带账号归属地市:潍坊
宽带账号归属区县:安丘市
故障地址:潍坊安丘市兴安街道向阳路城北花园59号楼*********
联系电话:13853607582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故障时间:2025-01-10 19:45:03
魔百和单播/组播:组播
具体故障现象:电视显示登录超时，网线连接正确，设置网络未恢复，请处理，谢谢
客户其他诉求:
魔百和单/组播：组播</t>
  </si>
  <si>
    <t>2025-01-10 19:43:12</t>
  </si>
  <si>
    <t>2025-01-10 19:44:01</t>
  </si>
  <si>
    <t>SD-057-250110-391576-5965</t>
  </si>
  <si>
    <t>2025-01-10 19:46:58</t>
  </si>
  <si>
    <t>【调研】-80+银卡-普通区域-诸城市-正道园小区-15169675633-1000M-宽带上网投诉-次数0-202501100000578535</t>
  </si>
  <si>
    <t>202501100000578535</t>
  </si>
  <si>
    <t>202501100000578535#宽带账号：15169675633；联系电话：13505364251宽带地址：潍坊诸城市龙都街道潍徐街正道园小区正道园小区沿街13号箱；客户来电反映电视提示网络未连接，要求师傅带个机顶盒遥控器，线上指导无法配合操作，要求上门处理, 来电流水：2025011019423775220826189</t>
  </si>
  <si>
    <t>2025-01-10 19:51:19</t>
  </si>
  <si>
    <t>2025-01-10 19:51:46</t>
  </si>
  <si>
    <t>SD-851-323545-17709-1620</t>
  </si>
  <si>
    <t>SD-057-250110-058321-104</t>
  </si>
  <si>
    <t>2025-01-10 08:21:31</t>
  </si>
  <si>
    <t>普通区域-诸城市-小屯-15053663463-100M-宽带上网投诉-次数0-202501100000092107</t>
  </si>
  <si>
    <t>2025-01-11 09:22:00</t>
  </si>
  <si>
    <t>202501100000092107</t>
  </si>
  <si>
    <t xml:space="preserve">202501100000092107#流程受理流水号：20250110082047150536634631000700
客户号码:15053663463
客户姓名:徐**
投诉地市:潍坊
来话流水:2025011008202517020806955
宽带账号:15053663463
宽带账号归属地市:潍坊
宽带账号归属区县:诸城市
故障地址:潍坊诸城市林家村镇小屯小屯小屯村东北5#箱*********
联系电话:15053663463
联系人:先生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故障时间:2025-01-10 08:21:08
具体故障现象:频繁掉线，
客户其他诉求:客户侧为质差终端，要求上门更换终端并一并处理故障问题。
</t>
  </si>
  <si>
    <t>2025-01-10 08:36:48</t>
  </si>
  <si>
    <t>2025-01-10 08:37:11</t>
  </si>
  <si>
    <t>SD-057-250110-682934-464</t>
  </si>
  <si>
    <t>2025-01-10 08:59:05</t>
  </si>
  <si>
    <t>80+金卡-普通区域-寿光市-玫瑰园小区-18763649789-1000M-宽带上网投诉-次数0-20250110085640X600600457</t>
  </si>
  <si>
    <t>20250110085640X600600457</t>
  </si>
  <si>
    <t xml:space="preserve">流程受理流水号：20250110085244187636497891006008
客户号码:18763649789
客户姓名:王*
投诉地市:潍坊
来话流水:2025011008461070020850701
宽带账号:18763649789
宽带账号归属地市:潍坊
宽带账号归属区县:寿光市
故障地址:潍坊寿光市圣城街道圣城街玫瑰园小区5号楼*********
联系电话:18763649789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故障时间:2025-01-10 08:53:17
具体故障现象:提示网络无法连接，
客户其他诉求:客户称近期网络一直无法正常使用，要求装维人员上门查看，请协助处理，谢谢！
</t>
  </si>
  <si>
    <t>2025-01-10 09:02:08</t>
  </si>
  <si>
    <t>2025-01-10 09:02:24</t>
  </si>
  <si>
    <t>SD-851-289341-15684-9850</t>
  </si>
  <si>
    <t>SD-057-250110-280495-471</t>
  </si>
  <si>
    <t>2025-01-10 08:59:49</t>
  </si>
  <si>
    <t>普通区域-昌乐县-金景宝地小区-13863610829-300M-宽带上网投诉-次数0-202501100000109640</t>
  </si>
  <si>
    <t>202501100000109640</t>
  </si>
  <si>
    <t>202501100000109640#13863610829客户来电反映宽带无法使用，客户没在家，要求维修人员上门维修，请尽快协助处理，谢谢  联系人：先生 联系电话：13863610829本机 流水：2025011008542268520823860</t>
  </si>
  <si>
    <t>2025-01-10 09:01:10</t>
  </si>
  <si>
    <t>2025-01-10 09:01:34</t>
  </si>
  <si>
    <t>SD-852-326171-1707-10740</t>
  </si>
  <si>
    <t>SD-057-250110-397654-2451</t>
  </si>
  <si>
    <t>2025-01-10 12:41:11</t>
  </si>
  <si>
    <t>普通区域-诸城市-前水清-15908031542-100M-宽带上网投诉-次数0-202501100000297075</t>
  </si>
  <si>
    <t>202501100000297075</t>
  </si>
  <si>
    <t xml:space="preserve">202501100000297075#【已关注中国移动10086微信公众号】流程受理流水号：20250110124033159080315421067574
客户号码:15908031542
客户姓名:吕*
投诉地市:潍坊
来话流水:2025011012401958820843233
宽带账号:15908031542
宽带账号归属地市:潍坊
宽带账号归属区县:诸城市
故障地址:潍坊诸城市枳沟镇前水清村前水清前水清村2#箱*********
联系电话:15908031542
联系人:先生/女士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故障时间:2025-01-10 12:40:49
具体故障现象:电脑无法上网，
客户其他诉求:客户侧为质差终端，要求上门更换终端并一并处理故障问题。
</t>
  </si>
  <si>
    <t>2025-01-10 12:44:31</t>
  </si>
  <si>
    <t>2025-01-10 12:45:04</t>
  </si>
  <si>
    <t>SD-057-250110-348605-2488</t>
  </si>
  <si>
    <t>2025-01-10 12:46:26</t>
  </si>
  <si>
    <t>【调研】-80+普通-(目标)普通区域-奎文区-金都时代新城-15763651929-1000M-业务受理宽带-次数0-202501100000298313</t>
  </si>
  <si>
    <t>202501100000298313</t>
  </si>
  <si>
    <t>202501100000298313# 宽带账号:15763651929; 联系电话：15763651929，问题类型：此工单为群障修复工单，根据群障全量闭环修复管理要求，为确保客户网络通畅，请装维人员跟进修复网络问题，谢谢！ 
 群障标题：公告。故障描述：金都时代新城主叫号码：15763651929.0;该号码仅供参考，请优先联系宽带账号。</t>
  </si>
  <si>
    <t>2025-01-10 12:48:39</t>
  </si>
  <si>
    <t>2025-01-10 12:49:07</t>
  </si>
  <si>
    <t>SD-851-268135-11371-20018</t>
  </si>
  <si>
    <t>SD-057-250110-731249-6493</t>
  </si>
  <si>
    <t>2025-01-10 20:55:48</t>
  </si>
  <si>
    <t>80+白金-普通区域-诸城市-得利斯世纪城-13964692088-1000M-业务受理宽带-次数0-202501100000603634</t>
  </si>
  <si>
    <t>202501100000603634</t>
  </si>
  <si>
    <t>202501100000603634# 宽带账号:13964692088; 联系电话：13964692088，问题类型：此工单为群障修复工单，根据群障全量闭环修复管理要求，为确保客户网络通畅，请装维人员跟进修复网络问题，谢谢！ 
 群障标题：公告。故障描述：潍坊诸城市得利斯世纪城光缆故障，预估24小时恢复，请帮忙拦截,如有需要请联系片区装维师傅冯杰15706307952主叫号码：13964692088.0;该号码仅供参考，请优先联系宽带账号。</t>
  </si>
  <si>
    <t>2025-01-10 21:07:48</t>
  </si>
  <si>
    <t>2025-01-10 21:08:31</t>
  </si>
  <si>
    <t>SD-851-306952-27507-6259</t>
  </si>
  <si>
    <t>SD-057-250110-584972-6399</t>
  </si>
  <si>
    <t>2025-01-10 20:43:49</t>
  </si>
  <si>
    <t>80+银卡-普通区域-寿光市-美林花园-13853686503-1000M-宽带上网投诉-次数0-202501100000600776</t>
  </si>
  <si>
    <t>202501100000600776</t>
  </si>
  <si>
    <t>202501100000600776#宽带账号：13853686503；宽带地址：潍坊寿光市圣城街道金海路美林花园6区20号楼*********；客户来电反映宽带/卡顿/客户不配合排障，要求上门，请协助处理，谢谢！！来电流水：2025011020391562020895703，联系电话：13721945042，客户表示不许推销设备，</t>
  </si>
  <si>
    <t>2025-01-10 20:50:55</t>
  </si>
  <si>
    <t>2025-01-10 20:51:33</t>
  </si>
  <si>
    <t>SD-851-278286-8008-17040</t>
  </si>
  <si>
    <t>SD-057-250110-746905-2832</t>
  </si>
  <si>
    <t>2025-01-10 13:28:46</t>
  </si>
  <si>
    <t>【重投】-80+银卡-普通区域-奎文区-南胡东村南区-15753661087-1000M-宽带上网投诉-次数0-202501100000320393</t>
  </si>
  <si>
    <t>202501100000320393</t>
  </si>
  <si>
    <t>202501100000320393#【已关注中国移动10086微信公众号】流程受理流水号：20250110132807157536610871075926
客户号码:15753661087
客户姓名:刘**
投诉地市:潍坊
来话流水:2025011013265821620879855
宽带账号:15753661087
宽带账号归属地市:潍坊
宽带账号归属区县:高新
故障地址:潍坊高新高新城区胜利街南胡东村南区3号楼*********
联系电话:15753661087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故障细类:网速慢/上网掉线(专席)
携转原因:
故障时间:2025-01-10 13:28:14
具体故障现象:网络连接不稳定，经常掉线，重启光猫、路由器也未恢复，要求维修人员尽快联系处理
客户其他诉求:
;宽带小区$[南胡东村南区]$</t>
  </si>
  <si>
    <t>2025-01-10 13:32:08</t>
  </si>
  <si>
    <t>2025-01-10 13:33:23</t>
  </si>
  <si>
    <t>SD-851-321360-4282-27098</t>
  </si>
  <si>
    <t>SD-057-250110-830129-3843</t>
  </si>
  <si>
    <t>2025-01-10 15:42:51</t>
  </si>
  <si>
    <t>普通区域-安丘市-海泰绣品家属院-13884709052-1000M-宽带上网投诉-次数0-202501100000418260</t>
  </si>
  <si>
    <t>202501100000418260</t>
  </si>
  <si>
    <t>202501100000418260#
13884709052客户来电表示安装宽带时只安装了主设备从设备工作人员告知过2天再装，现一直未联系不认可，要求上报处理，电话：本机 流水：2025011015205741920814326</t>
  </si>
  <si>
    <t>2025-01-10 15:47:40</t>
  </si>
  <si>
    <t>2025-01-10 15:56:41</t>
  </si>
  <si>
    <t>SD-851-300325-824-15732</t>
  </si>
  <si>
    <t>SD-057-250110-675930-4518</t>
  </si>
  <si>
    <t>2025-01-10 17:10:02</t>
  </si>
  <si>
    <t>普通区域-寿光市-崔家小区-13964795958-300M-宽带上网投诉-次数0-202501100000489909</t>
  </si>
  <si>
    <t>2025-01-11 18:11:00</t>
  </si>
  <si>
    <t>202501100000489909</t>
  </si>
  <si>
    <t>202501100000489909#【网络电视】宽带账号13964795958；宽带地址：潍坊寿光市田柳崔家村崔家小区14号楼；客户来电反映观看的是网络电视/“电视家”无法观看，客户已正常办理宽带/移动高清业务，按相关口径解释不认可，要求反馈，请协助处理，谢谢！联系电话：13964795958；联系人：先生；来电流水：2025011017071843720897073</t>
  </si>
  <si>
    <t>2025-01-10 17:17:51</t>
  </si>
  <si>
    <t>2025-01-10 17:18:47</t>
  </si>
  <si>
    <t>SD-057-250110-716582-4547</t>
  </si>
  <si>
    <t>2025-01-10 17:14:02</t>
  </si>
  <si>
    <t>普通区域-昌邑市-中台村-15666230506-100M-宽带上网投诉-次数0-20250110171126X286645882</t>
  </si>
  <si>
    <t>2025-01-11 18:15:00</t>
  </si>
  <si>
    <t>20250110171126X286645882</t>
  </si>
  <si>
    <t xml:space="preserve">【农村网络投诉】流程受理流水号：20250110171043156662305061129013
客户号码:15666230506
客户姓名:高**
投诉地市:潍坊
来话流水:2025011017071893120897174
宽带账号:15666230506
宽带账号归属地市:潍坊
宽带账号归属区县:昌邑市
故障地址:潍坊昌邑市奎聚街道富昌路中台村11号箱*********
联系电话:15666230506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17:15:14
具体故障现象:PON灯闪，重启设备无效
客户其他诉求:
</t>
  </si>
  <si>
    <t>2025-01-10 17:23:23</t>
  </si>
  <si>
    <t>SD-851-243734-898-16798</t>
  </si>
  <si>
    <t>SD-057-250110-820643-5104</t>
  </si>
  <si>
    <t>2025-01-10 18:14:12</t>
  </si>
  <si>
    <t>【调研】-普通区域-寿光市-玫瑰园小区-18264606655-1000M-魔百和投诉-次数0-20250110181148X908932665</t>
  </si>
  <si>
    <t>20250110181148X908932665</t>
  </si>
  <si>
    <t>流程受理流水号：20250110180742182646066551141278
客户号码:18264606655
客户姓名:葛**
投诉地市:潍坊
来话流水:2025011018021473520842140
宽带账号:18264606655
宽带账号归属地市:潍坊
宽带账号归属区县:寿光市
故障地址:潍坊寿光市圣城街道圣城街玫瑰园小区3号楼*********
联系电话:13325241508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光功率:-17.90
故障大类:宽带/电视
故障细类:移动高清电视故障(专席)
携转原因:
故障时间:2025-01-10 18:08:49
魔百和单播/组播:组播
具体故障现象:电视机提示无信号，高清线拔插了，切换信号源了，魔百和绿灯，电源适配线也是原装未恢复请处理谢谢  
客户其他诉求:
魔百和单/组播：组播</t>
  </si>
  <si>
    <t>2025-01-10 18:24:19</t>
  </si>
  <si>
    <t>2025-01-10 18:24:43</t>
  </si>
  <si>
    <t>SD-851-246935-999-10651</t>
  </si>
  <si>
    <t>SD-057-250110-629843-2856</t>
  </si>
  <si>
    <t>2025-01-10 13:31:57</t>
  </si>
  <si>
    <t>普通区域-青州市-青州市玲珑路衡王府大集活禽市场（小微）-13676365288-300M-宽带上网投诉-次数0-202501100000321414</t>
  </si>
  <si>
    <t>202501100000321414</t>
  </si>
  <si>
    <t>202501100000321414#流程受理流水号：20250110132539136763652881075506
客户号码:13676365288
客户姓名:张**
投诉地市:潍坊
来话流水:2025011013250369120866287
宽带账号:13676365288
账号归属区县:青州青云桥营业厅
联系电话:18653631599
联系人:先生/女士
宽带地址:潍坊
工单紧急程度:一般
是否投诉倾向:否
是否重复投诉:否
是否携转意向:否
是否有升级投诉倾向:否
*业务名称:业务融合开机流程小微宽带
投诉内容:手机号码：13676365288，【问题描述】客户已办理宽带业务，有开通单，要求装维尽快联系上门，请处理，谢谢。联系电话：18653631599，联系人：先生/女士，录音流水号：2025011013250369120866287。
在途开通单信息：536250109179804070，13676365288，2025-01-09 16:02:32，业务融合开机流程小微宽带，处理中，预约池
是否到厅:否
业务名称:业务融合开机流程小微宽带
;宽带小区$[青州市玲珑路衡王府大集活禽市场（小微）]$</t>
  </si>
  <si>
    <t>2025-01-10 13:34:48</t>
  </si>
  <si>
    <t>2025-01-10 13:35:07</t>
  </si>
  <si>
    <t>SD-851-319065-13925-25518</t>
  </si>
  <si>
    <t>SD-057-250110-821436-5157</t>
  </si>
  <si>
    <t>2025-01-10 18:17:56</t>
  </si>
  <si>
    <t>【调研】-80+银卡-普通区域-高密市-蔡站驻地自然村-15963655478-300M-业务受理宽带-次数0-202501100000538395</t>
  </si>
  <si>
    <t>202501100000538395</t>
  </si>
  <si>
    <t>202501100000538395#【已关注中国移动10086微信公众号】 宽带账号:15963655478; 联系电话：15963655478，问题类型：此工单为群障修复工单，根据群障全量闭环修复管理要求，为确保客户网络通畅，请装维人员跟进修复网络问题，谢谢！ 
 群障标题：公告。故障描述：潍坊高密市蔡站驻地自然村主缆故障，预估24小时恢复，请帮忙拦截。主叫号码：15963655478.0;该号码仅供参考，请优先联系宽带账号。</t>
  </si>
  <si>
    <t>2025-01-10 18:18:39</t>
  </si>
  <si>
    <t>2025-01-10 18:19:13</t>
  </si>
  <si>
    <t>SD-057-250110-175690-6485</t>
  </si>
  <si>
    <t>2025-01-10 20:53:26</t>
  </si>
  <si>
    <t>普通区域-安丘市-景芝御景园-15254417716-300M-宽带上网投诉-次数0-20250110205235X555400532</t>
  </si>
  <si>
    <t>20250110205235X555400532</t>
  </si>
  <si>
    <t xml:space="preserve">流程受理流水号：20250110205110152544177161165523
客户号码:15254417716
客户姓名:高**
投诉地市:潍坊
来话流水:2025011020505469320842146
宽带账号:15254417716
宽带账号归属地市:潍坊
宽带账号归属区县:安丘市
故障地址:潍坊安丘市景芝镇景芝206国道景芝御景园8号楼*********
联系电话:15254417716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故障细类:宽带无法上网
携转原因:
故障时间:2025-01-10 20:51:52
具体故障现象:网速慢卡顿，
客户其他诉求:
</t>
  </si>
  <si>
    <t>2025-01-10 20:54:43</t>
  </si>
  <si>
    <t>2025-01-10 20:55:28</t>
  </si>
  <si>
    <t>SD-852-241209-1482-25114</t>
  </si>
  <si>
    <t>SD-057-250110-137654-2802</t>
  </si>
  <si>
    <t>2025-01-10 13:25:28</t>
  </si>
  <si>
    <t>80+普通-普通区域-坊子区-天同四季花园-15615562223-1000M-宽带延伸服务-次数0-202501100000318896</t>
  </si>
  <si>
    <t>202501100000318896</t>
  </si>
  <si>
    <t xml:space="preserve">202501100000318896#流程受理流水号：20250110132335156155622231075156
客户号码:15615562223
客户姓名:刘**
投诉地市:潍坊
来话流水:2025011013204779520835720
宽带账号:15615562223
宽带账号归属地市:潍坊
宽带账号归属区县:坊子区
故障地址:潍坊坊子区坊子新区凤凰大街天同四季花园17号楼*********
联系电话:15615562223
联系人:先生/女士
工单紧急程度:一般
是否有升级投诉倾向:否
是否重复投诉:否
是否携转意向:否
是否投诉倾向:否
是否智能网关:智能网关
当前是否在线:是
接入方式:FTTH
是否质差终端:无质差信息
光功率:-23.87
故障大类:宽带/电视
故障细类:宽带延伸服务
携转原因:
故障时间:2025-01-10 13:24:01
具体故障现象:魔百和后边网线头松动了
</t>
  </si>
  <si>
    <t>2025-01-10 13:29:59</t>
  </si>
  <si>
    <t>2025-01-10 13:32:34</t>
  </si>
  <si>
    <t>SD-057-250110-257013-3485</t>
  </si>
  <si>
    <t>2025-01-10 14:57:24</t>
  </si>
  <si>
    <t>80+银卡-普通区域-临朐县-丁家焦窦自然村-18365627858-1000M-宽带上网投诉-次数0-202501100000379549</t>
  </si>
  <si>
    <t>202501100000379549</t>
  </si>
  <si>
    <t>202501100000379549#流程受理流水号：20250110144022183656278581091525
客户号码:18365627858
客户姓名:丁**
投诉地市:潍坊
来话流水:2025011014393359520825495
宽带账号:18365627858
账号归属区县:临朐三维通讯器材销售有限公司（社区）
联系电话:18365627858
联系人:先生
宽带地址:潍坊
工单紧急程度:非常紧急
是否投诉倾向:否
是否重复投诉:否
是否携转意向:否
是否有升级投诉倾向:否
*业务名称:业务融合开机流程宽带
投诉内容:手机号码：18365627858，【问题描述】客户已办理宽带业务，有开通单，要求装维尽快联系上门，请处理，谢谢。联系电话：18365627858，联系人：先生，录音流水号：2025011014393359520825495。受理明细：531920062399999999。
在途开通单信息：536241213762089862，18365627858，2024-12-13 14:29:56，业务融合开机流程宽带，处理中，装维选址
是否到厅:否
业务名称:业务融合开机流程宽带
;宽带小区$[丁家焦窦自然村]$</t>
  </si>
  <si>
    <t>2025-01-10 15:02:42</t>
  </si>
  <si>
    <t>2025-01-10 15:03:06</t>
  </si>
  <si>
    <t>SD-851-289938-8322-21005</t>
  </si>
  <si>
    <t>SD-057-250110-658321-3855</t>
  </si>
  <si>
    <t>2025-01-10 15:44:58</t>
  </si>
  <si>
    <t>普通区域-坊子区-南游村自然村-15253665949-200M-宽带上网投诉-次数0-202501100000419207</t>
  </si>
  <si>
    <t>2025-01-11 16:45:00</t>
  </si>
  <si>
    <t>202501100000419207</t>
  </si>
  <si>
    <t xml:space="preserve">202501100000419207#【已关注中国移动10086微信公众号】流程受理流水号：20250110154318152536659491107747
客户号码:15253665949
客户姓名:陈**
投诉地市:潍坊
来话流水:2025011015430115420828067
宽带账号:15253665949
宽带账号归属地市:潍坊
宽带账号归属区县:坊子区
故障地址:潍坊坊子区太堡庄街道（太堡庄）南游村南游村自然村南游扩容2次*********
联系电话:15253665949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光功率:-22.59
故障大类:宽带/电视
故障细类:移动高清电视故障
携转原因:
故障时间:2025-01-10 15:33:25
魔百和单播/组播:组播
具体故障现象:电视直播或点播无法观看，
客户其他诉求:客户侧为质差终端，要求上门更换终端并一并处理故障问题。
</t>
  </si>
  <si>
    <t>2025-01-10 15:59:04</t>
  </si>
  <si>
    <t>2025-01-10 15:59:31</t>
  </si>
  <si>
    <t>SD-057-250110-136850-6514</t>
  </si>
  <si>
    <t>2025-01-10 20:57:31</t>
  </si>
  <si>
    <t>【调研】-80+普通-普通区域-坊子区-碧桂园天玺-13806363211-300M-宽带上网投诉-次数0-202501100000604328</t>
  </si>
  <si>
    <t>202501100000604328</t>
  </si>
  <si>
    <t xml:space="preserve">202501100000604328#宽带账号：13806363211；宽带地址：潍坊坊子区坊子新区崇文街碧桂园天玺坊子碧桂园天玺5号楼*********；客户来电反映魔百合节目卡，经查询客户侧为质差机顶盒，请协助上门更换终端并一并处理故障问题，谢谢！联系电话：13806363211；联系人：先生；来电流水：2025011020515778420846184
</t>
  </si>
  <si>
    <t>2025-01-10 21:01:43</t>
  </si>
  <si>
    <t>2025-01-10 21:02:08</t>
  </si>
  <si>
    <t>SD-057-250110-762891-3431</t>
  </si>
  <si>
    <t>2025-01-10 14:51:50</t>
  </si>
  <si>
    <t>【调研】-普通区域-潍城区-潍城明德花园-13963600362-300M-宽带上网投诉-次数0-202501100000376285</t>
  </si>
  <si>
    <t>202501100000376285</t>
  </si>
  <si>
    <t>202501100000376285#【已关注中国移动10086微信公众号】流程受理流水号：20250110144909139636003621093714
客户号码:13963600362
客户姓名:孙**
投诉地市:潍坊
来话流水:2025011014462728820822562
宽带账号:13963600362
账号归属区县:奎文
联系电话:13963600362
联系人:先生/女士
宽带地址:潍坊
工单紧急程度:一般
是否投诉倾向:否
是否重复投诉:否
是否携转意向:否
是否有升级投诉倾向:否
*业务名称:业务融合移机流程宽带+OTT
投诉内容:手机号码：13963600362，【问题描述】客户已办理宽带业务，有开通单，要求装维尽快联系上门，请处理，谢谢。联系电话：13963600362，联系人：先生/女士，录音流水号：2025011014462728820822562。受理明细：531920062399999999。
在途开通单信息：536250110340381466，13963600362，2025-01-10 10:51:30，业务融合移机流程宽带+OTT，处理中，装维选址
是否到厅:否
业务名称:业务融合移机流程宽带+OTT
;宽带小区$[潍城明德花园]$</t>
  </si>
  <si>
    <t>2025-01-10 14:58:16</t>
  </si>
  <si>
    <t>2025-01-10 14:58:44</t>
  </si>
  <si>
    <t>SD-852-326245-461-10610</t>
  </si>
  <si>
    <t>SD-057-250110-187249-6712</t>
  </si>
  <si>
    <t>2025-01-10 21:42:14</t>
  </si>
  <si>
    <t>【调研】-80+银卡-普通区域-坊子区-水韵华庭-13516360986-1000M-宽带上网投诉-次数0-202501100000612714</t>
  </si>
  <si>
    <t>202501100000612714</t>
  </si>
  <si>
    <t>202501100000612714#【已关注中国移动10086微信公众号】流程受理流水号：20250110214123135163609861169093
客户号码:13516360986
客户姓名:张**
投诉地市:潍坊
来话流水:2025011021405910220896239
宽带账号:13516360986
宽带账号归属地市:潍坊
宽带账号归属区县:坊子区
故障地址:潍坊坊子区坊子新区双羊街水韵华庭22号楼*********
联系电话:13516360986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故障细类:宽带网速慢/卡顿
携转原因:
故障时间:2025-01-10 21:41:52
具体故障现象:网速慢卡顿，
客户其他诉求:
;宽带小区$[水韵华庭]$</t>
  </si>
  <si>
    <t>2025-01-10 21:45:47</t>
  </si>
  <si>
    <t>2025-01-10 21:47:16</t>
  </si>
  <si>
    <t>SD-851-253367-12087-7588</t>
  </si>
  <si>
    <t>SD-057-250110-379456-6430</t>
  </si>
  <si>
    <t>2025-01-10 20:47:21</t>
  </si>
  <si>
    <t>80+银卡-普通区域-寒亭区-南柴埠营村自然村-18263606555-1000M-宽带延伸服务-次数0-202501100000602381</t>
  </si>
  <si>
    <t>202501100000602381</t>
  </si>
  <si>
    <t xml:space="preserve">202501100000602381#流程受理流水号：20250110204638182636065551165088
客户号码:18263606555
客户姓名:刘**
投诉地市:潍坊
来话流水:2025011020284967020851198
宽带账号:18263606555
宽带账号归属地市:潍坊
宽带账号归属区县:寒亭区
故障地址:潍坊寒亭区寒亭街道南柴埠营村南柴埠营村自然村南柴埠营（瀛春园小区）19号楼*********
联系电话:18263606555
联系人:先生/女士
工单紧急程度:一般
是否有升级投诉倾向:否
是否重复投诉:否
是否携转意向:否
是否投诉倾向:否
是否智能网关:智能网关
当前是否在线:是
接入方式:FTTH
是否质差终端:无质差信息
光功率:-20.91
故障大类:宽带/电视
故障细类:宽带延伸服务
携转原因:
故障时间:2025-01-10 20:46:45
具体故障现象:调测其它设备，
</t>
  </si>
  <si>
    <t>2025-01-10 20:51:44</t>
  </si>
  <si>
    <t>2025-01-10 20:52:06</t>
  </si>
  <si>
    <t>SD-057-250110-578064-4519</t>
  </si>
  <si>
    <t>2025-01-10 17:10:07</t>
  </si>
  <si>
    <t>80+金卡-普通区域-潍城区-玫瑰国际-15163642663-100M-宽带上网投诉-次数0-202501100000489499</t>
  </si>
  <si>
    <t>202501100000489499</t>
  </si>
  <si>
    <t xml:space="preserve">202501100000489499#流程受理流水号：20250110170849151636426631128588
客户号码:15163642663
客户姓名:王**
投诉地市:潍坊
来话流水:2025011017073728720801108
宽带账号:15163642663
宽带账号归属地市:潍坊
宽带账号归属区县:潍城区
故障地址:潍坊潍城区城关街道胜利西街玫瑰国际1号楼*********
联系电话:18953667918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故障时间:2025-01-10 17:19:16
魔百和单播/组播:单播
具体故障现象:点播和直播观看都出现卡顿缓冲，
客户其他诉求:客户侧为质差终端，要求上门更换终端并一并处理故障问题。
</t>
  </si>
  <si>
    <t>2025-01-10 17:17:52</t>
  </si>
  <si>
    <t>2025-01-10 17:18:11</t>
  </si>
  <si>
    <t>SD-057-250110-825467-4563</t>
  </si>
  <si>
    <t>2025-01-10 17:16:43</t>
  </si>
  <si>
    <t>【调研】-(目标)普通区域-寿光市-玉泉园-18253610066-300M-魔百和投诉-次数0-202501100000496434</t>
  </si>
  <si>
    <t>2025-01-11 18:17:00</t>
  </si>
  <si>
    <t>202501100000496434</t>
  </si>
  <si>
    <t>202501100000496434#流程受理流水号：20250110171540182536100661130145
客户号码:18253610066
客户姓名:杨**
投诉地市:潍坊
来话流水:2025011017105283720842951
宽带账号:18253610066
宽带账号归属地市:潍坊
宽带账号归属区县:寿光市
故障地址:潍坊寿光市圣城街道农圣街玉泉园2号楼西单元1101*********
联系电话:13665366832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光功率:-18.63
故障大类:宽带/电视
故障细类:移动高清电视故障(专席)
携转原因:
故障时间:2025-01-10 17:16:10
魔百和单播/组播:单播
具体故障现象:电视直播或点播无法观看，客户来电反映电视无法观看，我处正常排查未恢复，请协助处理
客户其他诉求:
魔百和单/组播：单播;宽带小区$[玉泉园]$</t>
  </si>
  <si>
    <t>2025-01-10 17:34:35</t>
  </si>
  <si>
    <t>2025-01-10 17:35:15</t>
  </si>
  <si>
    <t>SD-057-250110-054782-3645</t>
  </si>
  <si>
    <t>2025-01-10 15:16:53</t>
  </si>
  <si>
    <t>普通区域-安丘市-天顺世家-17853633987-1000M-业务受理宽带-次数0-202501100000396915</t>
  </si>
  <si>
    <t>202501100000396915</t>
  </si>
  <si>
    <t>202501100000396915#【已关注中国移动10086微信公众号】 宽带账号:17853633987; 联系电话：17853633987，问题类型：此工单为群障修复工单，根据群障全量闭环修复管理要求，为确保客户网络通畅，请装维人员跟进修复网络问题，谢谢！ 
 群障标题：公告。故障描述：潍坊安丘市天顺世家光缆故障，预估24小时恢复，请帮忙拦截,如有需要请联系片区装维师傅管家豪15706307024主叫号码：17853633987.0;该号码仅供参考，请优先联系宽带账号。</t>
  </si>
  <si>
    <t>2025-01-10 15:35:37</t>
  </si>
  <si>
    <t>2025-01-10 15:35:52</t>
  </si>
  <si>
    <t>SD-851-252525-1873-5969</t>
  </si>
  <si>
    <t>SD-057-250110-491368-6322</t>
  </si>
  <si>
    <t>2025-01-10 20:29:05</t>
  </si>
  <si>
    <t>【调研】-普通区域-昌乐县-宅科村及宅科社区自然村-18463658370-300M-宽带上网投诉-次数0-20250110202737X578138450</t>
  </si>
  <si>
    <t>20250110202737X578138450</t>
  </si>
  <si>
    <t xml:space="preserve">【农村网络投诉】流程受理流水号：20250110202632184636583701162681
客户号码:18463658370
客户姓名:张**
投诉地市:潍坊
来话流水:2025011020252641720836141
宽带账号:18463658370
宽带账号归属地市:潍坊
宽带账号归属区县:昌乐县
故障地址:潍坊昌乐县红河镇宅科村及宅科社区宅科村及宅科社区自然村宅科社区二期7#*********
联系电话:18953666886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光功率:-17.79
故障大类:宽带/电视
故障细类:宽带无法上网
携转原因:
故障时间:2025-01-10 20:27:46
具体故障现象:提示网络无法连接，
客户其他诉求:
</t>
  </si>
  <si>
    <t>2025-01-10 20:31:47</t>
  </si>
  <si>
    <t>2025-01-10 20:32:12</t>
  </si>
  <si>
    <t>SD-057-250110-078392-3870</t>
  </si>
  <si>
    <t>2025-01-10 15:46:32</t>
  </si>
  <si>
    <t>普通区域-安丘市-魏家花园-13563617297-300M-业务受理宽带-次数0-202501100000420932</t>
  </si>
  <si>
    <t>202501100000420932</t>
  </si>
  <si>
    <t>202501100000420932# 宽带账号:13563617297; 联系电话：13563617297，问题类型：此工单为群障修复工单，根据群障全量闭环修复管理要求，为确保客户网络通畅，请装维人员跟进修复网络问题，谢谢！ 
 群障标题：公告。故障描述：潍坊安丘市魏家花园光缆故障，预估24小时恢复，请帮忙拦截,如有需要请联系片区装维师傅杨晓龙15706307058主叫号码：13563617297.0;该号码仅供参考，请优先联系宽带账号。</t>
  </si>
  <si>
    <t>2025-01-10 15:48:36</t>
  </si>
  <si>
    <t>2025-01-10 15:49:11</t>
  </si>
  <si>
    <t>SD-057-250110-359742-5629</t>
  </si>
  <si>
    <t>2025-01-10 19:12:54</t>
  </si>
  <si>
    <t>(目标)普通区域-高密市-兴仁官庄自然村-15265633375-300M-宽带延伸服务-次数0-202501100000567731</t>
  </si>
  <si>
    <t>202501100000567731</t>
  </si>
  <si>
    <t xml:space="preserve">202501100000567731#流程受理流水号：20250110191144152656333751151913
客户号码:15265633375
客户姓名:李**
投诉地市:潍坊
来话流水:2025011019111035320848095
宽带账号:15265633375
宽带账号归属地市:潍坊
宽带账号归属区县:高密市
故障地址:潍坊高密市阚家镇兴仁官庄兴仁官庄自然村高密兴仁官庄吕熙堂西山3号箱*********
联系电话:15265633375
联系人:先生/女士
工单紧急程度:一般
是否有升级投诉倾向:否
是否重复投诉:否
是否携转意向:否
是否投诉倾向:否
是否智能网关:智能网关
当前是否在线:是
接入方式:FTTH
是否质差终端:无质差信息
光功率:-21.87
故障大类:宽带/电视
故障细类:宽带延伸服务
携转原因:
故障时间:2025-01-10 19:04:39
具体故障现象:客户来电要求安排师傅上门更换光猫
</t>
  </si>
  <si>
    <t>2025-01-10 19:15:51</t>
  </si>
  <si>
    <t>2025-01-10 19:16:11</t>
  </si>
  <si>
    <t>SD-057-250110-760281-3486</t>
  </si>
  <si>
    <t>2025-01-10 14:57:27</t>
  </si>
  <si>
    <t>普通区域-寿光市-福盛家园-15265669895-300M-业务受理宽带-次数0-202501100000381793</t>
  </si>
  <si>
    <t>202501100000381793</t>
  </si>
  <si>
    <t>202501100000381793# 宽带账号:15265669895; 联系电话：15265669895，问题类型：此工单为群障修复工单，根据群障全量闭环修复管理要求，为确保客户网络通畅，请装维人员跟进修复网络问题，谢谢！ 
 群障标题：公告。故障描述：潍坊寿光市福盛家园光缆故障，预估24小时恢复，请帮忙拦截,如有需要请联系片区装维师傅王晓宁15053691091主叫号码：15265669895.0;该号码仅供参考，请优先联系宽带账号。</t>
  </si>
  <si>
    <t>2025-01-10 15:13:58</t>
  </si>
  <si>
    <t>2025-01-10 15:14:06</t>
  </si>
  <si>
    <t>SD-852-308496-1350-28116</t>
  </si>
  <si>
    <t>SD-057-250110-341276-5120</t>
  </si>
  <si>
    <t>2025-01-10 18:16:35</t>
  </si>
  <si>
    <t>普通区域--null--宽带上网投诉-次数0-202501100000404266</t>
  </si>
  <si>
    <t>202501100000404266</t>
  </si>
  <si>
    <t>202501100000404266#13583686580客户反映自己在家光猫不带无线功能（潍坊诸城市密州街道范合头****范合头村中西13#箱0单元0层103号 ），要求安装带有2跟天线带无线功能光猫，已解释客户不认可，请处理，要求尽快处理，联系电话：15335425067，联系人：先生，录音：2025010815055979520823645（r16z0079_司景灿_SD02752）其他号码新问题202501080000448111</t>
  </si>
  <si>
    <t>SD-057-250110-892305-2921</t>
  </si>
  <si>
    <t>2025-01-10 13:38:12</t>
  </si>
  <si>
    <t>【重投】-普通区域-诸城市-乐都小区-15963693570-300M-宽带上网投诉-次数0-20250110133618X378217613</t>
  </si>
  <si>
    <t>20250110133618X378217613</t>
  </si>
  <si>
    <t xml:space="preserve">流程受理流水号：20250110133400159636935701076921
客户号码:15963693570
客户姓名:李**
投诉地市:潍坊
来话流水:2025011013332241520828840
宽带账号:15963693570
宽带账号归属地市:潍坊
宽带账号归属区县:诸城市
故障地址:潍坊诸城市密州街道基建巷乐都小区7号楼*********
联系电话:15963693570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13:34:45
具体故障现象:客户来电反映宽带无法上网。我处正常排查客户未恢复，请协助处理谢谢。
客户其他诉求:
</t>
  </si>
  <si>
    <t>2025-01-10 13:52:44</t>
  </si>
  <si>
    <t>2025-01-10 13:53:03</t>
  </si>
  <si>
    <t>SD-057-250110-278491-6710</t>
  </si>
  <si>
    <t>2025-01-10 21:40:39</t>
  </si>
  <si>
    <t>FTTR-普通区域-昌乐县-北村沿街自然村-15615561551-500M-宽带上网投诉-次数0-202501100000611340</t>
  </si>
  <si>
    <t>202501100000611340</t>
  </si>
  <si>
    <t>202501100000611340#流程受理流水号：20250110213919156155615511169057
客户号码:15615561551
客户姓名:李**
投诉地市:潍坊
来话流水:2025011021382626220890503
宽带账号:15615561551
宽带账号归属地市:潍坊
宽带账号归属区县:昌乐县
故障地址:潍坊昌乐县鄌郚镇北村北村沿街自然村北村K28#*********
联系电话:13705368557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光功率:-18.92
故障大类:宽带/电视
故障细类:宽带网速慢/卡顿
携转原因:
故障时间:2025-01-10 21:40:33
具体故障现象:网速慢卡顿，
客户其他诉求:
;宽带小区$[北村沿街自然村]$</t>
  </si>
  <si>
    <t>2025-01-10 21:47:36</t>
  </si>
  <si>
    <t>SD-851-318505-16372-28077</t>
  </si>
  <si>
    <t>SD-057-250110-547603-3880</t>
  </si>
  <si>
    <t>2025-01-10 15:46:50</t>
  </si>
  <si>
    <t>普通区域-诸城市-南朱解自然村-15863278552-300M-业务受理宽带-次数0-202501100000420053</t>
  </si>
  <si>
    <t>202501100000420053</t>
  </si>
  <si>
    <t>202501100000420053# 宽带账号:15863278552; 联系电话：15863278552，问题类型：此工单为群障修复工单，根据群障全量闭环修复管理要求，为确保客户网络通畅，请装维人员跟进修复网络问题，谢谢！ 
 群障标题：公告。故障描述：南朱解自然村主叫号码：15105444510.0;该号码仅供参考，请优先联系宽带账号。</t>
  </si>
  <si>
    <t>2025-01-10 15:51:10</t>
  </si>
  <si>
    <t>SD-057-250110-620375-3892</t>
  </si>
  <si>
    <t>2025-01-10 15:48:52</t>
  </si>
  <si>
    <t>【调研】-80+银卡-普通区域-安丘市-世纪新城-15866118198-500M-宽带上网投诉-次数0-202501100000423623</t>
  </si>
  <si>
    <t>202501100000423623</t>
  </si>
  <si>
    <t>202501100000423623#【已关注中国移动10086微信公众号】流程受理流水号：20250110154655158661181981108647
客户号码:15866118198
客户姓名:牟**
投诉地市:潍坊
来话流水:2025011015452964020863336
宽带账号:15866118198
宽带账号归属地市:潍坊
宽带账号归属区县:安丘市
故障地址:潍坊安丘市兴安街道潍安路世纪新城29A号楼4单元507
联系电话:15866118198
联系人:女士
工单紧急程度:一般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故障时间:2025-01-10 15:47:04
具体故障现象:PON灯闪，客户来电反映宽带无法上网， 我处正常排查未恢复，请协助处理谢谢    
客户其他诉求:
;宽带小区$[世纪新城]$</t>
  </si>
  <si>
    <t>2025-01-10 15:53:07</t>
  </si>
  <si>
    <t>2025-01-10 15:53:25</t>
  </si>
  <si>
    <t>SD-057-250110-256817-4543</t>
  </si>
  <si>
    <t>2025-01-10 17:12:59</t>
  </si>
  <si>
    <t>80+普通-普通区域-奎文区-【潍柴】潍柴同乐园-13853610201-100M-宽带上网投诉-次数0-202501100000490447</t>
  </si>
  <si>
    <t>2025-01-11 18:13:00</t>
  </si>
  <si>
    <t>202501100000490447</t>
  </si>
  <si>
    <t xml:space="preserve">202501100000490447#宽带账号：13853610201；宽带地址：潍坊奎文区北苑街道潍州路【潍柴】潍柴同乐园8#楼；客户来电反映电视无法观看，客户不在现场，无法配合线上指导/客户不配合排障，要求上门，请协助处理，谢谢！联系电话：13853610201；联系人：丁**；来电流水：2025011017100949520833844
。 
</t>
  </si>
  <si>
    <t>2025-01-10 17:28:37</t>
  </si>
  <si>
    <t>2025-01-10 17:29:32</t>
  </si>
  <si>
    <t>SD-057-250110-936201-2930</t>
  </si>
  <si>
    <t>2025-01-10 13:38:44</t>
  </si>
  <si>
    <t>【调研】-80+银卡-普通区域-寿光市-道口新社区-15154483204-1000M-宽带上网投诉-次数0-202501100000325659</t>
  </si>
  <si>
    <t>202501100000325659</t>
  </si>
  <si>
    <t>202501100000325659#流程受理流水号：20250110133413151544832041076959
客户号码:15154483204
客户姓名:赵**
投诉地市:潍坊
来话流水:2025011013331976720828440
宽带账号:15154483204
账号归属区县:寒亭
联系电话:15006632770
联系人:先生
宽带地址:潍坊
工单紧急程度:非常紧急
是否投诉倾向:否
是否重复投诉:否
是否携转意向:否
是否有升级投诉倾向:否
*业务名称:业务融合开机流程FTTR组网
投诉内容:手机号码：15154483204，【问题描述】客户已办理宽带业务，有开通单，要求装维尽快联系上门，要求更换装维人员，请处理，谢谢。联系电话：15006632770，联系人：先生，录音流水号：2025011013331976720828440。
在途开通单信息：536250108955719776，15154483204，2025-01-08 17:07:24，业务融合开机流程FTTR组网，处理中，施工预约
是否到厅:否
业务名称:业务融合开机流程FTTR组网
;宽带小区$[道口新社区]$</t>
  </si>
  <si>
    <t>2025-01-10 13:50:45</t>
  </si>
  <si>
    <t>2025-01-10 13:51:08</t>
  </si>
  <si>
    <t>SD-851-279246-16735-436</t>
  </si>
  <si>
    <t>SD-057-250110-134902-6302</t>
  </si>
  <si>
    <t>2025-01-10 20:24:57</t>
  </si>
  <si>
    <t>80+银卡-普通区域-滨海-大家洼怡居园小区-18264623855-300M-宽带上网投诉-次数0-202501100000595355</t>
  </si>
  <si>
    <t>202501100000595355</t>
  </si>
  <si>
    <t xml:space="preserve">202501100000595355#流程受理流水号：20250110202357182646238551162372
客户号码:18264623855
客户姓名:李**
投诉地市:潍坊
来话流水:2025011020232555220827100
宽带账号:18264623855
宽带账号归属地市:潍坊
宽带账号归属区县:滨海
故障地址:潍坊滨海大家洼街道禧源路大家洼怡居园小区12号楼*********
联系电话:18765752930
联系人:先生
工单紧急程度:非常紧急
是否有升级投诉倾向:否
是否重复投诉:否
是否携转意向:否
是否投诉倾向:否
是否智能网关:智能网关
当前是否在线:否
接入方式:FTTH
端到端诊断结果:大面积故障
是否质差终端:是
光功率:无
故障大类:宽带/电视
故障细类:宽带无法上网
携转原因:
故障时间:2025-01-10 20:24:18
具体故障现象:视频无法播放，
客户其他诉求:
</t>
  </si>
  <si>
    <t>2025-01-10 20:29:43</t>
  </si>
  <si>
    <t>2025-01-10 20:30:10</t>
  </si>
  <si>
    <t>SD-057-250110-497630-99</t>
  </si>
  <si>
    <t>2025-01-10 08:18:22</t>
  </si>
  <si>
    <t>【调研】-80+银卡-普通区域-安丘市-南杨庄-15965037848-300M-宽带上网投诉-次数0-202501100000091863</t>
  </si>
  <si>
    <t>202501100000091863</t>
  </si>
  <si>
    <t>202501100000091863#【已关注中国移动10086微信公众号】流程受理流水号：20250110081712159650378481000634
客户号码:15965037848
客户姓名:杨*
投诉地市:潍坊
来话流水:2025011008165759820895685
宽带账号:15965037848
宽带账号归属地市:潍坊
宽带账号归属区县:安丘市
故障地址:潍坊安丘市景芝镇南杨庄村南杨庄1号箱杨术民*********
联系电话:15965037848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08:17:40
具体故障现象:网线断了
客户其他诉求:
;宽带小区$[南杨庄]$</t>
  </si>
  <si>
    <t>2025-01-10 08:29:59</t>
  </si>
  <si>
    <t>2025-01-10 08:30:32</t>
  </si>
  <si>
    <t>SD-057-250110-091473-5638</t>
  </si>
  <si>
    <t>2025-01-10 19:14:25</t>
  </si>
  <si>
    <t>普通区域-昌乐县-宅科村及宅科社区自然村-19553625170-1000M-宽带上网投诉-次数0-20250110191251X571383492</t>
  </si>
  <si>
    <t>20250110191251X571383492</t>
  </si>
  <si>
    <t xml:space="preserve">【农村网络投诉】流程受理流水号：20250110191227195536251701152047
客户号码:19553625170
客户姓名:张**
投诉地市:潍坊
来话流水:2025011019090219020835100
宽带账号:19553625170
宽带账号归属地市:潍坊
宽带账号归属区县:昌乐县
故障地址:潍坊昌乐县红河镇宅科村及宅科社区宅科村及宅科社区自然村大宅科村2-15#*********
联系电话:19553625170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故障时间:2025-01-10 19:12:23
具体故障现象:提示网络无法连接，
客户其他诉求:
</t>
  </si>
  <si>
    <t>2025-01-10 19:18:44</t>
  </si>
  <si>
    <t>2025-01-10 19:19:09</t>
  </si>
  <si>
    <t>SD-851-313065-4376-9545</t>
  </si>
  <si>
    <t>SD-057-250110-975304-3444</t>
  </si>
  <si>
    <t>2025-01-10 14:53:45</t>
  </si>
  <si>
    <t>普通区域-诸城市-南朱解自然村-15966148858-300M-业务受理宽带-次数0-202501100000378684</t>
  </si>
  <si>
    <t>202501100000378684</t>
  </si>
  <si>
    <t>202501100000378684#【已关注中国移动10086微信公众号】 导航立单,用户所在位置有群障,已向客户播报,客户要求装维回访.此工单为群障修复工单,根据群障全量闭环管理要求,为确保客户网络通畅,请装维人员跟进修复网络问题,谢谢.联系电话：15966148858</t>
  </si>
  <si>
    <t>2025-01-10 14:55:52</t>
  </si>
  <si>
    <t>2025-01-10 14:56:12</t>
  </si>
  <si>
    <t>SD-057-250110-340127-6433</t>
  </si>
  <si>
    <t>2025-01-10 20:47:54</t>
  </si>
  <si>
    <t>【调研】-80+普通-普通区域-潍城区-普兰小区-13678663783-500M-宽带上网投诉-次数0-202501100000600446</t>
  </si>
  <si>
    <t>202501100000600446</t>
  </si>
  <si>
    <t>202501100000600446#流程受理流水号：20250110204615136786637831165051
客户号码:13678663783
客户姓名:杨**
投诉地市:潍坊
来话流水:2025011020455783020822914
宽带账号:13678663783
宽带账号归属地市:潍坊
宽带账号归属区县:潍城区
故障地址:潍坊潍城区乐埠山生态经济发展区符山街普兰小区2号楼
联系电话:13678663783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20:47:33
具体故障现象:光猫灯正常但电脑手机无法上网，
客户其他诉求:
;宽带小区$[普兰小区]$</t>
  </si>
  <si>
    <t>2025-01-10 20:53:36</t>
  </si>
  <si>
    <t>2025-01-10 20:58:33</t>
  </si>
  <si>
    <t>SD-851-294778-1422-17072</t>
  </si>
  <si>
    <t>SD-057-250110-672549-6421</t>
  </si>
  <si>
    <t>2025-01-10 20:46:20</t>
  </si>
  <si>
    <t>80+金卡-普通区域-高密市-阳光绿城-13792672258-1000M-业务受理宽带-次数0-202501100000602093</t>
  </si>
  <si>
    <t>202501100000602093</t>
  </si>
  <si>
    <t>202501100000602093# 宽带账号:13792672258; 联系电话：13792672258，问题类型：此工单为群障修复工单，根据群障全量闭环修复管理要求，为确保客户网络通畅，请装维人员跟进修复网络问题，谢谢！ 
 群障标题：公告。故障描述：潍坊高密市阳光绿城光缆故障，预估24小时恢复，请帮忙拦截,如有需要请联系片区装维师傅赵祉边15706307357主叫号码：15964306856.0;该号码仅供参考，请优先联系宽带账号。</t>
  </si>
  <si>
    <t>2025-01-10 20:50:23</t>
  </si>
  <si>
    <t>2025-01-10 20:50:44</t>
  </si>
  <si>
    <t>SD-851-245819-3755-22777</t>
  </si>
  <si>
    <t>SD-057-250110-867459-3868</t>
  </si>
  <si>
    <t>2025-01-10 15:46:27</t>
  </si>
  <si>
    <t>【调研】-80+金卡-(目标)普通区域-昌乐县-昌盛花园一期-15762661930-1000M-业务受理宽带-次数0-202501100000421131</t>
  </si>
  <si>
    <t>202501100000421131</t>
  </si>
  <si>
    <t>202501100000421131# 宽带账号:15762661930; 联系电话：15762661930，问题类型：此工单为群障修复工单，根据群障全量闭环修复管理要求，为确保客户网络通畅，请装维人员跟进修复网络问题，谢谢！ 
 群障标题：公告。故障描述：潍坊昌乐县昌盛花园一期光缆故障，预估24小时恢复，请帮忙拦截,如有需要请联系片区装维师傅赵延明15706307130主叫号码：18754101212.0;该号码仅供参考，请优先联系宽带账号。</t>
  </si>
  <si>
    <t>2025-01-10 15:49:03</t>
  </si>
  <si>
    <t>2025-01-10 15:50:16</t>
  </si>
  <si>
    <t>SD-851-299191-15279-13881</t>
  </si>
  <si>
    <t>SD-057-250110-196504-2888</t>
  </si>
  <si>
    <t>2025-01-10 13:36:06</t>
  </si>
  <si>
    <t>80+银卡-普通区域-寒亭区-苏杭花园小区-15053669962-500M-宽带上网投诉-次数0-202501100000322467</t>
  </si>
  <si>
    <t>202501100000322467</t>
  </si>
  <si>
    <t>202501100000322467#客户来电反映宽带无法使用，，线上排障不认可，客户没在家|客户不会操作，要求维修人员上门维修，请尽快协助处理，谢谢  联系人：女士 联系电话：本机 流水：2025011013335578320833777</t>
  </si>
  <si>
    <t>2025-01-10 13:44:29</t>
  </si>
  <si>
    <t>2025-01-10 13:44:55</t>
  </si>
  <si>
    <t>SD-057-250110-127345-6298</t>
  </si>
  <si>
    <t>2025-01-10 20:23:57</t>
  </si>
  <si>
    <t>【调研】-普通区域-寿光市-巨能嘉园-15064688611-1000M-业务受理宽带-次数0-202501100000594748</t>
  </si>
  <si>
    <t>202501100000594748</t>
  </si>
  <si>
    <t>202501100000594748#用户表示宽带不能正常使用，不配合操作，要求上门维修，请工作人员协助处理，谢谢！流水号2025011020174989020801271，联系人女士，联系电话15064688611！</t>
  </si>
  <si>
    <t>2025-01-10 20:48:26</t>
  </si>
  <si>
    <t>2025-01-10 20:49:03</t>
  </si>
  <si>
    <t>SD-851-253368-4650-25853</t>
  </si>
  <si>
    <t>SD-057-250110-215683-6308</t>
  </si>
  <si>
    <t>2025-01-10 20:26:06</t>
  </si>
  <si>
    <t>【调研】-80+普通-普通区域-潍城区-普兰小区-13678663783-500M-宽带上网投诉-次数0-20250110202351X831882256</t>
  </si>
  <si>
    <t>20250110202351X831882256</t>
  </si>
  <si>
    <t xml:space="preserve">流程受理流水号：20250110202031136786637831161896
客户号码:13678663783
客户姓名:杨**
投诉地市:潍坊
来话流水:2025011020195200420810625
宽带账号:13678663783
宽带账号归属地市:潍坊
宽带账号归属区县:潍城区
故障地址:潍坊潍城区乐埠山生态经济发展区符山街普兰小区2号楼
联系电话:13678663783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20:24:31
具体故障现象:光猫灯正常但电脑手机无法上网，
客户其他诉求:
</t>
  </si>
  <si>
    <t>2025-01-10 20:53:50</t>
  </si>
  <si>
    <t>SD-057-250110-065287-6400</t>
  </si>
  <si>
    <t>2025-01-10 20:44:02</t>
  </si>
  <si>
    <t>【重投】-【调研】-80+普通-普通区域-奎文区-辛庄小区-15853639990-1000M-魔百和投诉-次数0-20250110204126X886197796</t>
  </si>
  <si>
    <t>20250110204126X886197796</t>
  </si>
  <si>
    <t>流程受理流水号：20250110203821158536399901164164
客户号码:15853639990
客户姓名:徐*
投诉地市:潍坊
来话流水:2025011020352445020879558
宽带账号:15853639990
宽带账号归属地市:潍坊
宽带账号归属区县:高新
故障地址:潍坊高新高新城区福寿街辛庄小区5号楼*********
联系电话:18265600505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故障时间:2025-01-10 20:39:16
魔百和单播/组播:单播
具体故障现象:客户无法完成线上指导 
客户其他诉求:
魔百和单/组播：单播</t>
  </si>
  <si>
    <t>2025-01-10 20:47:36</t>
  </si>
  <si>
    <t>2025-01-10 20:48:07</t>
  </si>
  <si>
    <t>SD-851-286667-145-7255</t>
  </si>
  <si>
    <t>SD-057-250110-075329-2801</t>
  </si>
  <si>
    <t>2025-01-10 13:25:15</t>
  </si>
  <si>
    <t>80+银卡-普通区域-潍城区-上城国际-13863612710-1000M-宽带延伸服务-次数0-202501100000316424</t>
  </si>
  <si>
    <t>202501100000316424</t>
  </si>
  <si>
    <t xml:space="preserve">202501100000316424#流程受理流水号：20250110132443138636127101075356
客户号码:13863612710
客户姓名:李*
投诉地市:潍坊
来话流水:2025011013190873620823728
宽带账号:13863612710
宽带账号归属地市:潍坊
宽带账号归属区县:潍城区
故障地址:潍坊潍城区西关街道福寿西街上城国际57号楼*********
联系电话:18253169110
联系人:先生/女士
工单紧急程度:一般
是否有升级投诉倾向:否
是否重复投诉:否
是否携转意向:否
是否投诉倾向:否
是否智能网关:智能网关
当前是否在线:是
接入方式:FTTH
是否质差终端:无质差信息
光功率:-20.65
故障大类:宽带/电视
故障细类:宽带延伸服务
携转原因:
故障时间:2025-01-10 13:16:25
具体故障现象:电脑上不去网
</t>
  </si>
  <si>
    <t>2025-01-10 13:32:46</t>
  </si>
  <si>
    <t>2025-01-10 13:35:06</t>
  </si>
  <si>
    <t>SD-851-311608-18300-11113</t>
  </si>
  <si>
    <t>SD-057-250110-218706-2787</t>
  </si>
  <si>
    <t>2025-01-10 13:23:05</t>
  </si>
  <si>
    <t>【重投】-普通区域-安丘市-北新村-15906369387-100M-宽带上网投诉-次数0-20250110132011X411403438</t>
  </si>
  <si>
    <t>20250110132011X411403438</t>
  </si>
  <si>
    <t xml:space="preserve">【农村网络投诉】流程受理流水号：20250110131831159063693871074308
客户号码:15906369387
客户姓名:刘**
投诉地市:潍坊
来话流水:2025011013171671620810834
宽带账号:15906369387
宽带账号归属地市:潍坊
宽带账号归属区县:安丘市
故障地址:潍坊安丘市庵上镇北新北新村北新村5号箱张志涛*********
联系电话:15653604654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13:11:00
具体故障现象:光猫亮红灯，
客户其他诉求:请协助处理，谢谢
</t>
  </si>
  <si>
    <t>2025-01-10 13:25:51</t>
  </si>
  <si>
    <t>2025-01-10 13:26:15</t>
  </si>
  <si>
    <t>SD-057-250110-638129-4551</t>
  </si>
  <si>
    <t>2025-01-10 17:14:52</t>
  </si>
  <si>
    <t>【调研】-80+金卡-普通区域-寿光市-和平社区B区-13583682886-100M-宽带上网投诉-次数0-202501100000493725</t>
  </si>
  <si>
    <t>202501100000493725</t>
  </si>
  <si>
    <t xml:space="preserve">202501100000493725#13583682886客户来电反映宽带无法使用，线上正常排障，客户表示不会操作，要求维修人员上门维修，请尽快协助处理，谢谢  联系人：先生 联系电话：本机 来电流水：13583682886
</t>
  </si>
  <si>
    <t>2025-01-10 17:33:30</t>
  </si>
  <si>
    <t>SD-057-250110-293764-2860</t>
  </si>
  <si>
    <t>2025-01-10 13:32:10</t>
  </si>
  <si>
    <t>【调研】-80+普通-普通区域-青州市-上庄村自然村-15653692415-1000M-宽带上网投诉-次数0-20250110133023X231744740</t>
  </si>
  <si>
    <t>20250110133023X231744740</t>
  </si>
  <si>
    <t xml:space="preserve">【农村网络投诉】流程受理流水号：20250110132847156536924151076022
客户号码:15653692415
客户姓名:段**
投诉地市:潍坊
来话流水:2025011013281043020888386
宽带账号:15653692415
宽带账号归属地市:潍坊
宽带账号归属区县:青州市
故障地址:潍坊青州市庙子镇上庄上庄村自然村扩容7号箱（河口北段忠亮）*********
联系电话:13869612370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13:31:05
具体故障现象:光猫亮红灯，宽带无法使用，联系13869612370
客户其他诉求:
</t>
  </si>
  <si>
    <t>2025-01-10 13:45:18</t>
  </si>
  <si>
    <t>SD-057-250110-130587-5616</t>
  </si>
  <si>
    <t>2025-01-10 19:11:32</t>
  </si>
  <si>
    <t>普通区域-高密市-南洋河社区自然村-15763677558-500M-宽带上网投诉-次数0-20250110191031X431219995</t>
  </si>
  <si>
    <t>20250110191031X431219995</t>
  </si>
  <si>
    <t xml:space="preserve">【农村网络投诉】流程受理流水号：20250110190657157636775581151198
客户号码:15763677558
客户姓名:李**
投诉地市:潍坊
来话流水:2025011019063158120819889
宽带账号:15763677558
宽带账号归属地市:潍坊
宽带账号归属区县:高密市
故障地址:潍坊高密市密水街道南洋河社区南洋河社区自然村潍坊高密市密水街道南洋河社区40号楼*********
联系电话:15763677558
联系人:先生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故障时间:2025-01-10 19:09:42
具体故障现象:15763677558客户来电表示宽带无法上网，要求2025年1月12日上门维修，请协助，谢谢！
客户其他诉求:
</t>
  </si>
  <si>
    <t>2025-01-10 19:21:01</t>
  </si>
  <si>
    <t>2025-01-10 19:24:24</t>
  </si>
  <si>
    <t>SD-851-253188-4315-25560</t>
  </si>
  <si>
    <t>SD-057-250110-643709-3876</t>
  </si>
  <si>
    <t>2025-01-10 15:46:43</t>
  </si>
  <si>
    <t>【调研】-80+白金-普通区域-诸城市-樱花国际-15964300333-1000M-业务受理宽带-次数0-202501100000421727</t>
  </si>
  <si>
    <t>202501100000421727</t>
  </si>
  <si>
    <t>202501100000421727# 宽带账号:15964300333; 联系电话：15964300333，问题类型：此工单为群障修复工单，根据群障全量闭环修复管理要求，为确保客户网络通畅，请装维人员跟进修复网络问题，谢谢！ 
 群障标题：公告。故障描述：潍坊诸城市樱花国际光缆故障，预估24小时恢复，请帮忙拦截,如有需要请联系片区装维师傅李炳鑫15706307986主叫号码：15964300333.0;该号码仅供参考，请优先联系宽带账号。</t>
  </si>
  <si>
    <t>2025-01-10 15:51:00</t>
  </si>
  <si>
    <t>2025-01-10 15:51:24</t>
  </si>
  <si>
    <t>SD-057-250110-140637-5615</t>
  </si>
  <si>
    <t>2025-01-10 19:11:28</t>
  </si>
  <si>
    <t>普通区域-寿光市-官家庄村自然村-18706688762-300M-宽带上网投诉-次数0-20250110190940X380580260</t>
  </si>
  <si>
    <t>20250110190940X380580260</t>
  </si>
  <si>
    <t xml:space="preserve">【农村网络投诉】流程受理流水号：20250110190822187066887621151409
客户号码:18706688762
客户姓名:王**
投诉地市:潍坊
来话流水:2025011019080645520829583
宽带账号:18706688762
宽带账号归属地市:潍坊
宽带账号归属区县:寿光市
故障地址:潍坊寿光市田马官家庄村官家庄村自然村官家庄村9号箱（张法元外墙）*********
联系电话:18706688762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19:09:28
具体故障现象:光猫亮红灯，
客户其他诉求:
</t>
  </si>
  <si>
    <t>2025-01-10 19:28:09</t>
  </si>
  <si>
    <t>2025-01-10 19:28:46</t>
  </si>
  <si>
    <t>SD-057-250110-461807-5611</t>
  </si>
  <si>
    <t>2025-01-10 19:11:13</t>
  </si>
  <si>
    <t>80+银卡-普通区域-青州市-冢子庄村-15054490986-300M-宽带上网投诉-次数0-20250110190849X329151294</t>
  </si>
  <si>
    <t>20250110190849X329151294</t>
  </si>
  <si>
    <t xml:space="preserve">【农村网络投诉】流程受理流水号：20250110190640150544909861151147
客户号码:15054490986
客户姓名:刘**
投诉地市:潍坊
来话流水:2025011019054225420814941
宽带账号:15054490986
宽带账号归属地市:潍坊
宽带账号归属区县:青州市
故障地址:潍坊青州市弥河镇冢子庄村冢子庄村弥河镇冢子庄村6号箱（村中北秦亮）*********
联系电话:15269660209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19:08:01
具体故障现象:光猫亮红灯，
客户其他诉求:
</t>
  </si>
  <si>
    <t>2025-01-10 19:25:55</t>
  </si>
  <si>
    <t>2025-01-10 19:26:30</t>
  </si>
  <si>
    <t>SD-057-250110-547981-3471</t>
  </si>
  <si>
    <t>80+银卡-普通区域-青州市-东李村-18765716592-300M-业务受理宽带-次数0-202501100000379037</t>
  </si>
  <si>
    <t>202501100000379037</t>
  </si>
  <si>
    <t>202501100000379037# 宽带账号:18765716592; 联系电话：18765716592，问题类型：此工单为群障修复工单，根据群障全量闭环修复管理要求，为确保客户网络通畅，请装维人员跟进修复网络问题，谢谢！ 
 群障标题：公告。故障描述：潍坊青州市东李村光缆故障，预估24小时恢复，请帮忙拦截,如有需要请联系片区装维师傅杨建强15706307686主叫号码：18765715615.0;该号码仅供参考，请优先联系宽带账号。</t>
  </si>
  <si>
    <t>2025-01-10 15:00:10</t>
  </si>
  <si>
    <t>2025-01-10 15:00:31</t>
  </si>
  <si>
    <t>SD-057-250110-162890-6755</t>
  </si>
  <si>
    <t>2025-01-10 22:07:04</t>
  </si>
  <si>
    <t>FTTR-普通区域-寿光市-金穗大厦-18453652444-1000M-宽带上网投诉-次数0-202501100000611944</t>
  </si>
  <si>
    <t>202501100000611944</t>
  </si>
  <si>
    <t>202501100000611944#流程受理流水号：20250110220545184536524441169344
客户号码:18453652444
客户姓名:王*
投诉地市:潍坊
来话流水:2025011022033637620834191
宽带账号:18453652444
宽带账号归属地市:潍坊
宽带账号归属区县:寿光市
故障地址:潍坊寿光市圣城街道圣城街金穗大厦1号楼*********
联系电话:15063614735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故障大类:宽带/电视
故障细类:宽带无法上网
携转原因:
故障时间:2025-01-10 22:05:56
具体故障现象:光猫亮红灯，
客户其他诉求:要求退还无法使用期间的宽带费用，
;宽带小区$[金穗大厦]$</t>
  </si>
  <si>
    <t>2025-01-11 07:11:49</t>
  </si>
  <si>
    <t>2025-01-11 07:12:05</t>
  </si>
  <si>
    <t>SD-851-246172-13328-24302</t>
  </si>
  <si>
    <t>SD-057-250110-685142-3831</t>
  </si>
  <si>
    <t>2025-01-10 15:41:03</t>
  </si>
  <si>
    <t>【重投】-普通区域-诸城市-泰馨花园小区-15964315335-1000M-宽带上网投诉-次数0-202501100000415572</t>
  </si>
  <si>
    <t>202501100000415572</t>
  </si>
  <si>
    <t>202501100000415572#流程受理流水号：20250110154031159643153351107050
客户号码:15964315335
客户姓名:张**
投诉地市:潍坊
来话流水:2025011015381562820860762
宽带账号:15964315335
宽带账号归属地市:潍坊
宽带账号归属区县:诸城市
故障地址:潍坊诸城市密州街道人民东路泰馨花园小区1号楼*********
联系电话:15964315335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故障时间:2025-01-10 15:41:19
具体故障现象:打不开网页，
客户其他诉求:
;宽带小区$[泰馨花园小区]$</t>
  </si>
  <si>
    <t>2025-01-10 15:48:13</t>
  </si>
  <si>
    <t>2025-01-10 15:48:50</t>
  </si>
  <si>
    <t>SD-851-270655-2977-28331</t>
  </si>
  <si>
    <t>SD-057-250110-265803-3882</t>
  </si>
  <si>
    <t>2025-01-10 15:46:54</t>
  </si>
  <si>
    <t>【调研】-普通区域-奎文区-东方明珠-15963672709-200M-业务受理宽带-次数0-202501100000422803</t>
  </si>
  <si>
    <t>2025-01-11 15:47:00</t>
  </si>
  <si>
    <t>202501100000422803</t>
  </si>
  <si>
    <t>202501100000422803#【已关注中国移动10086微信公众号】 宽带账号:15963672709; 联系电话：15963672709，问题类型：此工单为群障修复工单，根据群障全量闭环修复管理要求，为确保客户网络通畅，请装维人员跟进修复网络问题，谢谢！ 
 群障标题：公告。故障描述：潍坊奎文区东方明珠光缆故障，预估24小时恢复，请帮忙拦截,如有需要请联系片区装维师傅吴铁柏15706307482主叫号码：15963672709.0;该号码仅供参考，请优先联系宽带账号。</t>
  </si>
  <si>
    <t>2025-01-10 15:50:30</t>
  </si>
  <si>
    <t>2025-01-10 15:51:28</t>
  </si>
  <si>
    <t>SD-057-250110-683409-3875</t>
  </si>
  <si>
    <t>2025-01-10 15:46:40</t>
  </si>
  <si>
    <t>【调研】-80+银卡-普通区域-安丘市-安丘明德花园-15163667001-1000M-宽带上网投诉-次数0-202501100000420619</t>
  </si>
  <si>
    <t>202501100000420619</t>
  </si>
  <si>
    <t>202501100000420619#【已关注中国移动10086微信公众号】流程受理流水号：20250110154312151636670011107721
客户号码:15163667001
客户姓名:刘**
投诉地市:潍坊
来话流水:2025011015390110620871277
宽带账号:15163667001
账号归属区县:安丘
联系电话:15163667001
联系人:先生/女士
宽带地址:潍坊
工单紧急程度:非常紧急
是否投诉倾向:否
是否重复投诉:否
是否携转意向:否
是否有升级投诉倾向:否
*业务名称:业务融合移机流程宽带+OTT
投诉内容:代OP2413016提单，手机号码：15163667001，【问题描述】客户已办理宽带业务，有开通单，要求装维尽快联系上门，请处理，谢谢。已有工作人员催单，联系电话：15163667001，联系人：先生/女士，录音流水号：2025011015390110620871277。要求4点半之前处理好，谢谢
在途开通单信息：536241229457195396，15163667001，2024-12-29 10:53:49，业务融合移机流程宽带+OTT，处理中，施工预约
是否到厅:否
业务名称:业务融合移机流程宽带+OTT
;宽带小区$[安丘明德花园]$</t>
  </si>
  <si>
    <t>2025-01-10 15:51:35</t>
  </si>
  <si>
    <t>2025-01-10 15:52:14</t>
  </si>
  <si>
    <t>SD-852-267893-485-20568</t>
  </si>
  <si>
    <t>SD-057-250110-876290-4549</t>
  </si>
  <si>
    <t>2025-01-10 17:14:07</t>
  </si>
  <si>
    <t>FTTR-普通区域-滨海-华润世家-13906361321-1000M-业务受理宽带-次数0-202501100000492835</t>
  </si>
  <si>
    <t>2025-01-11 17:15:00</t>
  </si>
  <si>
    <t>202501100000492835</t>
  </si>
  <si>
    <t>202501100000492835#【已关注中国移动10086微信公众号】 导航立单,用户所在位置有群障,已向客户播报,客户要求装维回访.此工单为群障修复工单,根据群障全量闭环管理要求,为确保客户网络通畅,请装维人员跟进修复网络问题,谢谢.联系电话：13721978185</t>
  </si>
  <si>
    <t>SD-851-277596-11237-5765</t>
  </si>
  <si>
    <t>SD-057-250110-314628-5159</t>
  </si>
  <si>
    <t>2025-01-10 18:17:58</t>
  </si>
  <si>
    <t>(目标)普通区域-潍城区-军埠口村自然村-15689841924-200M-业务受理宽带-次数0-202501100000539188</t>
  </si>
  <si>
    <t>202501100000539188</t>
  </si>
  <si>
    <t>202501100000539188# 宽带账号:15689841924; 联系电话：15689841924，问题类型：此工单为群障修复工单，根据群障全量闭环修复管理要求，为确保客户网络通畅，请装维人员跟进修复网络问题，谢谢！ 
 群障标题：公告。故障描述：潍坊潍城区军埠口村自然村主缆故障，预估24小时恢复，请帮忙拦截。主叫号码：15689841924.0;该号码仅供参考，请优先联系宽带账号。</t>
  </si>
  <si>
    <t>2025-01-10 19:10:37</t>
  </si>
  <si>
    <t>2025-01-10 19:10:56</t>
  </si>
  <si>
    <t>SD-057-250110-048563-5147</t>
  </si>
  <si>
    <t>2025-01-10 18:17:32</t>
  </si>
  <si>
    <t>【调研】-80+银卡-普通区域-昌邑市-前谢家营自然村-13780847431-200M-业务受理宽带-次数0-202501100000538668</t>
  </si>
  <si>
    <t>202501100000538668</t>
  </si>
  <si>
    <t>202501100000538668# 宽带账号:13780847431; 联系电话：13780847431，问题类型：此工单为群障修复工单，根据群障全量闭环修复管理要求，为确保客户网络通畅，请装维人员跟进修复网络问题，谢谢！ 
 群障标题：公告。故障描述：分支光纤断或OLT检测不到ONT的预期的光信号(LOSi/LOBi)主叫号码：13780847431.0;该号码仅供参考，请优先联系宽带账号。</t>
  </si>
  <si>
    <t>2025-01-10 18:18:47</t>
  </si>
  <si>
    <t>2025-01-10 18:19:10</t>
  </si>
  <si>
    <t>SD-057-250110-789102-3417</t>
  </si>
  <si>
    <t>2025-01-10 14:50:02</t>
  </si>
  <si>
    <t>80+普通-普通区域-青州市-南霍-13465712075-1000M-宽带上网投诉-次数0-20250110144747X667231600</t>
  </si>
  <si>
    <t>20250110144747X667231600</t>
  </si>
  <si>
    <t xml:space="preserve">流程受理流水号：20250110144436134657120751092611
客户号码:13465712075
客户姓名:王**
投诉地市:潍坊
来话流水:2025011014384665720814778
宽带账号:13465712075
宽带账号归属地市:潍坊
宽带账号归属区县:青州市
故障地址:潍坊青州市益都街道南霍南霍紧急扩容2号菜市场（李志亮）*********
联系电话:15153699023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光功率:-16.17
故障大类:宽带/电视
故障细类:宽带无法上网(专席)
携转原因:
故障时间:2025-01-10 14:50:55
具体故障现象:光猫灯正常但电脑手机无法上网，
客户其他诉求:请协助处理，谢谢
</t>
  </si>
  <si>
    <t>2025-01-10 15:02:08</t>
  </si>
  <si>
    <t>2025-01-10 15:02:33</t>
  </si>
  <si>
    <t>SD-851-231385-3683-3853</t>
  </si>
  <si>
    <t>SD-057-250110-576893-6393</t>
  </si>
  <si>
    <t>2025-01-10 20:41:08</t>
  </si>
  <si>
    <t>【调研】-80+白金-普通区域-青州市-荣兴国际城-15169491676-100M-宽带上网投诉-次数0-20250110204006X806020160</t>
  </si>
  <si>
    <t>20250110204006X806020160</t>
  </si>
  <si>
    <t xml:space="preserve">流程受理流水号：20250110203938151694916761164280
客户号码:15169491676
客户姓名:刘*
投诉地市:潍坊
来话流水:2025011020354449720880978
宽带账号:15169491676
宽带账号归属地市:潍坊
宽带账号归属区县:青州市
故障地址:潍坊青州市东夏镇益王府北路荣兴国际城2号楼*********
联系电话:15169491676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20:38:38
具体故障现象:光猫亮红灯，
客户其他诉求:
</t>
  </si>
  <si>
    <t>2025-01-10 20:47:26</t>
  </si>
  <si>
    <t>2025-01-10 20:47:43</t>
  </si>
  <si>
    <t>SD-057-250110-215068-2775</t>
  </si>
  <si>
    <t>2025-01-10 13:20:51</t>
  </si>
  <si>
    <t>普通区域-高密市-凤城国际-13791669663-1000M-宽带上网投诉-次数0-202501100000315670</t>
  </si>
  <si>
    <t>202501100000315670</t>
  </si>
  <si>
    <t xml:space="preserve">202501100000315670#流程受理流水号：20250110132027137916696631074642
客户号码:13791669663
客户姓名:张*
投诉地市:潍坊
来话流水:2025011013200875320831020
宽带账号:13791669663
宽带账号归属地市:潍坊
宽带账号归属区县:高密市
故障地址:潍坊高密市密水街道创业街凤城国际5号楼*********
联系电话:13791669663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光功率:-17.39
故障大类:宽带/电视
故障细类:宽带无法上网
携转原因:
故障时间:2025-01-10 13:20:34
具体故障现象:频繁掉线，
客户其他诉求:客户侧为质差终端，要求上门更换终端并一并处理故障问题。
</t>
  </si>
  <si>
    <t>2025-01-10 13:37:47</t>
  </si>
  <si>
    <t>2025-01-10 13:38:17</t>
  </si>
  <si>
    <t>SD-057-250110-985063-4575</t>
  </si>
  <si>
    <t>2025-01-10 17:17:06</t>
  </si>
  <si>
    <t>【调研】-80+银卡-普通区域-昌乐县-柴家庄-17865612871-1000M-宽带上网投诉-次数0-20250110171542X542088625</t>
  </si>
  <si>
    <t>2025-01-11 18:18:00</t>
  </si>
  <si>
    <t>20250110171542X542088625</t>
  </si>
  <si>
    <t xml:space="preserve">【农村网络投诉】流程受理流水号：20250110171434178656128711129896
客户号码:17865612871
客户姓名:柴**
投诉地市:潍坊
来话流水:2025011017141509320886254
宽带账号:17865612871
宽带账号归属地市:潍坊
宽带账号归属区县:昌乐县
故障地址:潍坊昌乐县朱刘街道柴家庄柴家庄柴家庄村2-1#*********
联系电话:17865612871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故障时间:2025-01-10 17:15:11
具体故障现象:光猫亮红灯，
客户其他诉求:
</t>
  </si>
  <si>
    <t>2025-01-10 17:35:17</t>
  </si>
  <si>
    <t>2025-01-10 17:40:40</t>
  </si>
  <si>
    <t>SD-851-269157-11844-4271</t>
  </si>
  <si>
    <t>SD-057-250110-059468-6283</t>
  </si>
  <si>
    <t>2025-01-10 20:20:14</t>
  </si>
  <si>
    <t>80+普通-(目标)普通区域-昌乐县-张家埠头新区沿街-18353647865-300M-宽带上网投诉-次数0-202501100000594597</t>
  </si>
  <si>
    <t>202501100000594597</t>
  </si>
  <si>
    <t xml:space="preserve">202501100000594597#流程受理流水号：20250110201938183536478651161764
客户号码:18353647865
客户姓名:张**
投诉地市:潍坊
来话流水:2025011020181962820803579
宽带账号:18353647865
宽带账号归属地市:潍坊
宽带账号归属区县:昌乐县
故障地址:潍坊昌乐县尧沟镇张家埠头张家埠头新区沿街张家埠头新区沿街2#*********
联系电话:18353647865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故障细类:移动高清电视故障
携转原因:
故障时间:2025-01-10 20:19:45
魔百和单播/组播:组播
具体故障现象:提示亲情网
客户其他诉求:客户侧为质差终端，要求上门更换终端并一并处理故障问题。
</t>
  </si>
  <si>
    <t>2025-01-10 20:27:41</t>
  </si>
  <si>
    <t>2025-01-10 20:28:20</t>
  </si>
  <si>
    <t>SD-057-250110-476051-5675</t>
  </si>
  <si>
    <t>2025-01-10 19:17:20</t>
  </si>
  <si>
    <t>普通区域-安丘市-汶阳世家小区-18365691713-300M-宽带上网投诉-次数0-20250110191626X786851338</t>
  </si>
  <si>
    <t>20250110191626X786851338</t>
  </si>
  <si>
    <t xml:space="preserve">流程受理流水号：20250110191437183656917131152384
客户号码:18365691713
客户姓名:秦**
投诉地市:潍坊
来话流水:2025011019141857720866979
宽带账号:18365691713
宽带账号归属地市:潍坊
宽带账号归属区县:安丘市
故障地址:潍坊安丘市兴安街道潍徐北路汶阳世家小区34号楼*********
联系电话:18365691713
联系人:先生/女士
工单紧急程度:一般
是否有升级投诉倾向:否
是否重复投诉:否
是否携转意向:否
是否投诉倾向:否
是否智能网关:智能网关
当前是否在线:否
接入方式:--
端到端诊断结果:大面积故障
是否质差终端:无质差信息
光功率:无
故障大类:宽带/电视
故障细类:宽带无法上网
携转原因:
故障时间:2025-01-10 19:15:46
具体故障现象:打不开网页，
客户其他诉求:要求尽快处理
</t>
  </si>
  <si>
    <t>2025-01-10 19:19:31</t>
  </si>
  <si>
    <t>2025-01-10 19:20:04</t>
  </si>
  <si>
    <t>SD-851-330037-652-18362</t>
  </si>
  <si>
    <t>SD-057-250110-780439-6525</t>
  </si>
  <si>
    <t>2025-01-10 20:59:33</t>
  </si>
  <si>
    <t>【重投】-普通区域-奎文区-樱园西区-13963679983-300M-宽带上网投诉-次数0-202501100000605019</t>
  </si>
  <si>
    <t>202501100000605019</t>
  </si>
  <si>
    <t xml:space="preserve">202501100000605019#【已关注中国移动10086微信公众号】流程受理流水号：20250110205749139636799831166225
客户号码:13963679983
客户姓名:王**
投诉地市:潍坊
来话流水:2025011020573182920866603
宽带账号:13963679983
宽带账号归属地市:潍坊
宽带账号归属区县:奎文区
故障地址:潍坊奎文区梨园街道文化路樱园西区32号楼*********
联系电话:13963679983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故障时间:2025-01-10 20:57:57
具体故障现象:打不开网页，
客户其他诉求:客户侧为质差终端，要求上门更换终端并一并处理故障问题。
</t>
  </si>
  <si>
    <t>2025-01-10 21:00:59</t>
  </si>
  <si>
    <t>2025-01-10 21:04:48</t>
  </si>
  <si>
    <t>SD-057-250110-516942-2805</t>
  </si>
  <si>
    <t>2025-01-10 13:26:06</t>
  </si>
  <si>
    <t>【调研】-80+普通-普通区域-诸城市-明诚园-15866573919-1000M-宽带上网投诉-次数0-20250110132437X677407372</t>
  </si>
  <si>
    <t>20250110132437X677407372</t>
  </si>
  <si>
    <t xml:space="preserve">流程受理流水号：20250110132231158665739191074986
客户号码:15866573919
客户姓名:宋**
投诉地市:潍坊
来话流水:2025011013182777620818946
宽带账号:15866573919
宽带账号归属地市:潍坊
宽带账号归属区县:诸城市
故障地址:潍坊诸城市龙都街道纺织街明诚园13号楼*********
联系电话:15866573919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光功率:-33.01
故障大类:宽带/电视
故障细类:宽带无法上网(专席)
携转原因:
故障时间:2025-01-10 13:22:42
具体故障现象:打不开网页，客户来电反映宽带无法上网我处正常排查未恢复，后台显示光功率，请协助处理谢谢
客户其他诉求:
</t>
  </si>
  <si>
    <t>2025-01-10 13:28:42</t>
  </si>
  <si>
    <t>2025-01-10 13:29:18</t>
  </si>
  <si>
    <t>SD-851-270922-3665-25082</t>
  </si>
  <si>
    <t>SD-057-250110-239754-3602</t>
  </si>
  <si>
    <t>2025-01-10 15:10:12</t>
  </si>
  <si>
    <t>(目标)普通区域-寿光市-李台-13806491160-300M-宽带延伸服务-次数0-202501100000390962</t>
  </si>
  <si>
    <t>202501100000390962</t>
  </si>
  <si>
    <t xml:space="preserve">202501100000390962#流程受理流水号：20250110150907138064911601098785
客户号码:13806491160
客户姓名:徐**
投诉地市:潍坊
来话流水:2025011015082331520834329
宽带账号:13806491160
宽带账号归属地市:潍坊
宽带账号归属区县:寿光市
故障地址:潍坊寿光市侯镇李家台村李台李台村12号箱徐效太外墙*********
联系电话:13806491160
联系人:先生/女士
工单紧急程度:紧急
是否有升级投诉倾向:否
是否重复投诉:否
是否携转意向:否
是否投诉倾向:否
是否智能网关:智能网关
当前是否在线:是
接入方式:FTTH
是否质差终端:无质差信息
光功率:-23.46
故障大类:宽带/电视
故障细类:宽带延伸服务
携转原因:
故障时间:2025-01-10 15:09:15
具体故障现象:客户来电表示光猫接口坏了
</t>
  </si>
  <si>
    <t>2025-01-10 15:17:11</t>
  </si>
  <si>
    <t>2025-01-10 15:17:34</t>
  </si>
  <si>
    <t>SD-057-250110-079824-3631</t>
  </si>
  <si>
    <t>2025-01-10 15:16:27</t>
  </si>
  <si>
    <t>普通区域-诸城市-华都富林-13455604841-300M-业务受理宽带-次数0-202501100000396874</t>
  </si>
  <si>
    <t>202501100000396874</t>
  </si>
  <si>
    <t>202501100000396874# 宽带账号:13455604841; 联系电话：13455604841，问题类型：此工单为群障修复工单，根据群障全量闭环修复管理要求，为确保客户网络通畅，请装维人员跟进修复网络问题，谢谢！ 
 群障标题：告警。故障标题：主干光纤断或OLT检测不到预期的光信号（LOS）主叫号码：13793653917.0;该号码仅供参考，请优先联系宽带账号。</t>
  </si>
  <si>
    <t>2025-01-10 15:19:24</t>
  </si>
  <si>
    <t>2025-01-10 15:19:52</t>
  </si>
  <si>
    <t>2025-01-10 15:49:43</t>
  </si>
  <si>
    <t>普通区域-安丘市-岔河子社区（壹号公馆、紫金公馆、水木菁华）-15725654133-300M-业务受理宽带-次数0-202501100000424522 一级督办</t>
  </si>
  <si>
    <t>202501100000424522</t>
  </si>
  <si>
    <t>2025-01-10 16:03:14</t>
  </si>
  <si>
    <t>2025-01-10 16:03:39</t>
  </si>
  <si>
    <t>SD-851-270447-7176-19160</t>
  </si>
  <si>
    <t>2025-01-10 18:16:45</t>
  </si>
  <si>
    <t>【重投】-80+金卡-普通区域-寿光市-静山小区-15953680619-1000M-魔百和投诉-次数0-202501100000537768 一级督办</t>
  </si>
  <si>
    <t>202501100000537768</t>
  </si>
  <si>
    <t>2025-01-10 18:19:29</t>
  </si>
  <si>
    <t>2025-01-10 18:20:41</t>
  </si>
  <si>
    <t>SD-851-241866-12754-7946</t>
  </si>
  <si>
    <t>SD-057-250110-804927-2887</t>
  </si>
  <si>
    <t>2025-01-10 13:35:48</t>
  </si>
  <si>
    <t>【调研】-80+普通-(目标)普通区域-诸城市-枫香小镇-15063656767-500M-宽带上网投诉-次数0-202501100000322582 二级督办</t>
  </si>
  <si>
    <t>202501100000322582</t>
  </si>
  <si>
    <t xml:space="preserve">202501100000322582#宽带账号：15063656767；宽带地址：潍坊诸城市密州街道南外环枫香小镇11号楼：客户来电反映：宽带网速慢，要求上门，请协助处理，谢谢！联系电话：17515239126；联系人：先生。来电流水：2025011013335755720834023
</t>
  </si>
  <si>
    <t>2025-01-10 13:41:35</t>
  </si>
  <si>
    <t>2025-01-10 13:42:03</t>
  </si>
  <si>
    <t>SD-852-276843-417-1415</t>
  </si>
  <si>
    <t>2025-01-10 13:37:14</t>
  </si>
  <si>
    <t>普通区域-高密市-红庙子-13645360064-200M-魔百和投诉-次数0-202501100000325155 一级督办</t>
  </si>
  <si>
    <t>202501100000325155</t>
  </si>
  <si>
    <t>2025-01-10 13:40:03</t>
  </si>
  <si>
    <t>2025-01-10 13:40:56</t>
  </si>
  <si>
    <t>SD-851-268471-11619-27634</t>
  </si>
  <si>
    <t>SD-057-250110-158642-5075</t>
  </si>
  <si>
    <t>2025-01-10 18:11:02</t>
  </si>
  <si>
    <t>【调研】-(目标)普通区域-潍城区-安顺西区（海化安顺）-15866583114-1000M-宽带上网投诉-次数0-202501100000534136</t>
  </si>
  <si>
    <t>202501100000534136</t>
  </si>
  <si>
    <t xml:space="preserve">202501100000534136#【已关注中国移动10086微信公众号】流程受理流水号：20250110180919158665831141141571
客户号码:15866583114
客户姓名:裴***********
投诉地市:潍坊
来话流水:2025011018084575820800949
宽带账号:15866583114
宽带账号归属地市:潍坊
宽带账号归属区县:潍城区
故障地址:潍坊潍城区北关街道安顺路安顺西区（海化安顺）9号楼*********
联系电话:15866583114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光功率:-22.44
故障大类:宽带/电视
故障细类:宽带无法上网
携转原因:
故障时间:2025-01-10 18:09:48
具体故障现象:打不开网页，
客户其他诉求:客户侧为质差终端，要求上门更换终端并一并处理故障问题。
</t>
  </si>
  <si>
    <t>2025-01-10 18:12:46</t>
  </si>
  <si>
    <t>2025-01-10 18:13:06</t>
  </si>
  <si>
    <t>SD-851-270972-54320-28283</t>
  </si>
  <si>
    <t>SD-057-250110-527148-3656</t>
  </si>
  <si>
    <t>2025-01-10 15:17:17</t>
  </si>
  <si>
    <t>【调研】-80+普通-(目标)普通区域-奎文区-早春园小区-13853666133-100M-宽带上网投诉-次数0-202501100000397971</t>
  </si>
  <si>
    <t>2025-01-11 16:18:00</t>
  </si>
  <si>
    <t>202501100000397971</t>
  </si>
  <si>
    <t>202501100000397971#【已关注中国移动10086微信公众号】流程受理流水号：20250110151609138536661331100646
客户号码:13853666133
客户姓名:宋**
投诉地市:潍坊
来话流水:2025011015151368720832554
宽带账号:13853666133
宽带账号归属地市:潍坊
宽带账号归属区县:奎文区
故障地址:潍坊奎文区大虞街道文化路早春园小区13号楼*********
联系电话:13853666133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光功率:-28.23
故障大类:宽带/电视
故障细类:网速慢/上网掉线(专席)
携转原因:
故障时间:2025-01-10 15:16:11
具体故障现象:光功率弱
客户其他诉求:
;宽带小区$[早春园小区]$</t>
  </si>
  <si>
    <t>2025-01-10 15:22:58</t>
  </si>
  <si>
    <t>2025-01-10 15:23:25</t>
  </si>
  <si>
    <t>SD-851-265675-9033-22598</t>
  </si>
  <si>
    <t>SD-057-250110-214573-6459</t>
  </si>
  <si>
    <t>2025-01-10 20:51:21</t>
  </si>
  <si>
    <t>【调研】-普通区域-青州市-前司村自然村-15069657810-300M-魔百和投诉-次数0-202501100000602338</t>
  </si>
  <si>
    <t>202501100000602338</t>
  </si>
  <si>
    <t>202501100000602338#【已关注中国移动10086微信公众号】流程受理流水号：20250110204918150696578101165339
客户号码:15069657810
客户姓名:司**
投诉地市:潍坊
来话流水:2025011020481800320832144
宽带账号:15069657810
宽带账号归属地市:潍坊
宽带账号归属区县:青州市
故障地址:潍坊青州市东夏镇前司村前司村自然村扩10号箱（郝家村中北曲守森）*********
联系电话:18364631512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光功率:-17.18
故障大类:宽带/电视
故障细类:移动高清电视故障(专席)
携转原因:
故障时间:2025-01-10 20:49:46
魔百和单播/组播:组播
具体故障现象:点播和直播观看都出现卡顿缓冲，遥控器也不好用
客户其他诉求:
魔百和单/组播：组播;宽带小区$[前司村自然村]$</t>
  </si>
  <si>
    <t>2025-01-10 20:57:50</t>
  </si>
  <si>
    <t>2025-01-10 20:59:00</t>
  </si>
  <si>
    <t>SD-851-294426-140-19316</t>
  </si>
  <si>
    <t>2025-01-10 20:59:38</t>
  </si>
  <si>
    <t>80+普通-普通区域-寒亭区-中房幸福名都-17362067251-1000M-宽带上网投诉-次数0-202501100000605409 一级督办</t>
  </si>
  <si>
    <t>202501100000605409</t>
  </si>
  <si>
    <t>2025-01-10 21:02:10</t>
  </si>
  <si>
    <t>2025-01-10 21:02:31</t>
  </si>
  <si>
    <t>SD-057-250110-756198-3845</t>
  </si>
  <si>
    <t>2025-01-10 15:43:13</t>
  </si>
  <si>
    <t>80+普通-(目标)普通区域-青州市-庙子村自然村-15963640926-200M-宽带上网投诉-次数0-202501100000417494</t>
  </si>
  <si>
    <t>2025-01-11 16:44:00</t>
  </si>
  <si>
    <t>202501100000417494</t>
  </si>
  <si>
    <t>202501100000417494#宽带账号：15963640926；宽带地址：潍坊青州市庙子镇庙子村庙子村自然村扩容1号箱（孙能富）*********；客户来电反映电视直播无法观看，经查询客户侧为质差机顶盒，请协助上门更换终端并一并处理故障问题，谢谢！联系电话：18363675703；联系人：先生/女士；来电流水：2025011015404675720896228</t>
  </si>
  <si>
    <t>2025-01-10 15:47:47</t>
  </si>
  <si>
    <t>2025-01-10 15:56:22</t>
  </si>
  <si>
    <t>SD-057-250110-681732-4550</t>
  </si>
  <si>
    <t>2025-01-10 17:14:09</t>
  </si>
  <si>
    <t>【调研】-普通区域-诸城市-哨头自然村-13792622125-300M-宽带上网投诉-次数0-20250110171320X400469582</t>
  </si>
  <si>
    <t>20250110171320X400469582</t>
  </si>
  <si>
    <t xml:space="preserve">【农村网络投诉】流程受理流水号：20250110171246137926221251129477
客户号码:13792622125
客户姓名:刘**
投诉地市:潍坊
来话流水:2025011017112953920850894
宽带账号:13792622125
宽带账号归属地市:潍坊
宽带账号归属区县:诸城市
故障地址:潍坊诸城市密州街道哨头哨头自然村哨头村委西96号箱*********
联系电话:13792622125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17:07:31
具体故障现象:打不开网页，
客户其他诉求:请审核
</t>
  </si>
  <si>
    <t>2025-01-10 17:35:16</t>
  </si>
  <si>
    <t>2025-01-10 17:35:43</t>
  </si>
  <si>
    <t>SD-057-250110-816073-5121</t>
  </si>
  <si>
    <t>2025-01-10 18:16:38</t>
  </si>
  <si>
    <t>【调研】-80+金卡-普通区域-奎文区-中海大观天下二期-15154499889-1000M-业务受理宽带-次数0-202501100000538646</t>
  </si>
  <si>
    <t>202501100000538646</t>
  </si>
  <si>
    <t>202501100000538646# 宽带账号:15154499889; 联系电话：15154499889，问题类型：此工单为群障修复工单，根据群障全量闭环修复管理要求，为确保客户网络通畅，请装维人员跟进修复网络问题，谢谢！ 
 群障标题：公告。故障描述：潍坊奎文区中海大观天下二期光缆故障，预估24小时恢复，请帮忙拦截,如有需要请联系片区装维师傅王子龙15706307413主叫号码：15154499889.0;该号码仅供参考，请优先联系宽带账号。</t>
  </si>
  <si>
    <t>2025-01-10 18:20:11</t>
  </si>
  <si>
    <t>2025-01-10 18:20:38</t>
  </si>
  <si>
    <t>SD-851-299647-10602-22962</t>
  </si>
  <si>
    <t>SD-057-250110-784603-3607</t>
  </si>
  <si>
    <t>2025-01-10 15:10:51</t>
  </si>
  <si>
    <t>80+金卡-FTTR-普通区域--null--宽带上网投诉-次数0-20250110102627X987682611</t>
  </si>
  <si>
    <t>2025-01-11 16:11:00</t>
  </si>
  <si>
    <t>20250110102627X987682611</t>
  </si>
  <si>
    <t xml:space="preserve">宽带账号15762633577：宽带地址潍坊高密市朝阳街道曙光路天福世纪城21号楼***，客户要求宽带开启IPV6连接方式，线上解释需要办理企业专线，客户不认可，请协助处理，联系电话：15762633577，联系人：先生，来电流水：2025011010223627220887036
</t>
  </si>
  <si>
    <t>2025-01-10 16:09:32</t>
  </si>
  <si>
    <t>家庭业务-&gt;业务营销-&gt;家庭宽带-&gt;全局流转-&gt;业务规则-&gt;仅限目标客户办理-&gt;全局流转</t>
  </si>
  <si>
    <t>SD-057-250110-964501-1837</t>
  </si>
  <si>
    <t>2025-01-10 11:29:05</t>
  </si>
  <si>
    <t>普通区域-寿光市-中李村自然村-18765747544-1000M-宽带上网投诉-次数0-20250110112635X595863197</t>
  </si>
  <si>
    <t>20250110112635X595863197</t>
  </si>
  <si>
    <t xml:space="preserve">【农村网络投诉】流程受理流水号：20250110112231187657475441049401
客户号码:18765747544
客户姓名:王**
投诉地市:潍坊
来话流水:2025011011214954220879726
宽带账号:18765747544
宽带账号归属地市:潍坊
宽带账号归属区县:寿光市
故障地址:潍坊寿光市丰城镇中李村自然村12号箱
联系电话:18765747544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11:22:43
具体故障现象:提示网络无法连接，客户称接到15706307780电话，告知外面的盒子坏了，修不了；需要转派其他负责人员维修，但是已经4天，一直未解决。现在联系不到维修人员，要求尽快上门处理，请协助处理谢谢
客户其他诉求:
</t>
  </si>
  <si>
    <t>2025-01-10 11:43:01</t>
  </si>
  <si>
    <t>2025-01-10 11:43:23</t>
  </si>
  <si>
    <t>SD-851-247305-28332-16548</t>
  </si>
  <si>
    <t>SD-057-250110-538672-1818</t>
  </si>
  <si>
    <t>2025-01-10 11:26:50</t>
  </si>
  <si>
    <t>80+金卡-FTTR-普通区域-坊子区-天同九龙湾-15265669295-1000M-业务受理宽带-次数0-202501100000246024</t>
  </si>
  <si>
    <t>202501100000246024</t>
  </si>
  <si>
    <t>202501100000246024# 宽带账号:15265669295; 联系电话：15265669295，问题类型：此工单为群障修复工单，根据群障全量闭环修复管理要求，为确保客户网络通畅，请装维人员跟进修复网络问题，谢谢！ 
 群障标题：公告。故障描述：潍坊坊子区天同九龙湾光缆故障，预估24小时恢复，请帮忙拦截,如有需要请联系片区装维师傅房体壮15706307919主叫号码：15265669295.0;该号码仅供参考，请优先联系宽带账号。</t>
  </si>
  <si>
    <t>2025-01-10 11:55:52</t>
  </si>
  <si>
    <t>2025-01-10 11:56:23</t>
  </si>
  <si>
    <t>SD-852-281457-158-5991</t>
  </si>
  <si>
    <t>SD-057-250110-483769-2540</t>
  </si>
  <si>
    <t>2025-01-10 12:50:47</t>
  </si>
  <si>
    <t>【调研】-普通区域-寿光市-城市金典沿街-18205362799-100M-宽带上网投诉-次数0-202501100000301930</t>
  </si>
  <si>
    <t>202501100000301930</t>
  </si>
  <si>
    <t>202501100000301930#受理号码 : 18205362799客户姓名 : 付**号码归属地 : 潍坊寿光 － 寿光圣城东街营业厅用户品牌 : 神州行，宽带账号：18205362799；宽带地址：潍坊寿光市圣城街道东升路城市金典沿街45号开心家政；客户来电反映宽带无法上网，客户不配合排障，要求上门，请协助处理，谢谢！联系电话：15763616969；联系人：女士；来电流水：2025011012472738220896396</t>
  </si>
  <si>
    <t>2025-01-10 12:52:33</t>
  </si>
  <si>
    <t>2025-01-10 12:52:59</t>
  </si>
  <si>
    <t>SD-057-250110-019824-3060</t>
  </si>
  <si>
    <t>2025-01-10 13:56:45</t>
  </si>
  <si>
    <t>普通区域-潍城区-中和街小区-13475678210-300M-业务受理宽带-次数0-202501100000334415</t>
  </si>
  <si>
    <t>202501100000334415</t>
  </si>
  <si>
    <t>202501100000334415# 宽带账号:13475678210; 联系电话：13475678210，问题类型：此工单为群障修复工单，根据群障全量闭环修复管理要求，为确保客户网络通畅，请装维人员跟进修复网络问题，谢谢！ 
 群障标题：公告。故障描述：中和街小区主叫号码：100860536.0;该号码仅供参考，请优先联系宽带账号。</t>
  </si>
  <si>
    <t>2025-01-10 13:58:51</t>
  </si>
  <si>
    <t>2025-01-10 14:00:07</t>
  </si>
  <si>
    <t>SD-057-250110-584621-3798</t>
  </si>
  <si>
    <t>2025-01-10 15:37:18</t>
  </si>
  <si>
    <t>80+金卡-普通区域-奎文区-九龙华府-13863610000-300M-宽带上网投诉-次数0-202501100000411831</t>
  </si>
  <si>
    <t>202501100000411831</t>
  </si>
  <si>
    <t>202501100000411831#宽带账号：13863610000；宽带地址：潍坊高新高新城区北海路九龙华府4号楼*********；客户来电反映宽带卡顿，客户要求师傅上门，请协助处理，谢谢！联系电话：13863610000；联系人：先生/女士；来电流水：2025011015334393720897484</t>
  </si>
  <si>
    <t>2025-01-10 15:40:12</t>
  </si>
  <si>
    <t>2025-01-10 15:42:47</t>
  </si>
  <si>
    <t>SD-057-250110-610954-6797</t>
  </si>
  <si>
    <t>2025-01-10 22:48:17</t>
  </si>
  <si>
    <t>【调研】-80+普通-普通区域-寿光市-寿光赵家村自然村1-18765765732-1000M-宽带上网投诉-次数0-202501100000615402</t>
  </si>
  <si>
    <t>202501100000615402</t>
  </si>
  <si>
    <t>202501100000615402#【已关注中国移动10086微信公众号】流程受理流水号：20250110224658187657657321169634
客户号码:18765765732
客户姓名:方**
投诉地市:潍坊
来话流水:2025011022464669720846945
宽带账号:18765765732
宽带账号归属地市:潍坊
宽带账号归属区县:寿光市
故障地址:潍坊寿光市稻田镇赵家村赵家村自然村赵家村西北*********
联系电话:18765765732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故障时间:2025-01-10 22:47:16
具体故障现象:光猫亮红灯，
客户其他诉求:客户要求明早之前上门维修，辛苦加急
;宽带小区$[寿光赵家村自然村1]$</t>
  </si>
  <si>
    <t>2025-01-11 07:02:07</t>
  </si>
  <si>
    <t>2025-01-11 07:02:31</t>
  </si>
  <si>
    <t>SD-851-248128-889-19377</t>
  </si>
  <si>
    <t>SD-057-250110-968734-2626</t>
  </si>
  <si>
    <t>2025-01-10 12:59:34</t>
  </si>
  <si>
    <t>普通区域-奎文区-书香铭郡-1886664171802-300M-宽带上网投诉-次数0-202501100000306097</t>
  </si>
  <si>
    <t>202501100000306097</t>
  </si>
  <si>
    <t>202501100000306097#流程受理流水号：2025011012585518866641718021070891
客户号码:1886664171802
客户姓名:张**
投诉地市:潍坊
来话流水:2025011012552567720854240
宽带账号:1886664171802
宽带账号归属地市:潍坊
宽带账号归属区县:奎文区
故障地址:潍坊奎文区高新城区宝通街书香铭郡13号楼*********
联系电话:18866641718
联系人:先生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
故障细类:宽带无法上网(专席)
携转原因:
故障时间:2025-01-10 12:58:57
具体故障现象:提示网络无法连接，
客户其他诉求:
;宽带小区$[书香铭郡]$</t>
  </si>
  <si>
    <t>2025-01-10 13:01:11</t>
  </si>
  <si>
    <t>2025-01-10 13:01:33</t>
  </si>
  <si>
    <t>SD-851-239080-1679-2418</t>
  </si>
  <si>
    <t>SD-057-250110-325704-6222</t>
  </si>
  <si>
    <t>2025-01-10 20:11:55</t>
  </si>
  <si>
    <t>普通区域-昌乐县-新城宸居小区-13356766779-1000M-宽带上网投诉-次数0-202501100000591411</t>
  </si>
  <si>
    <t>202501100000591411</t>
  </si>
  <si>
    <t>202501100000591411#流程受理流水号：20250110200223133567667791159496
客户号码:13356766779
客户姓名:许**
投诉地市:潍坊
来话流水:2025011020021070820827321
宽带账号:13356766779
宽带账号归属地市:潍坊
宽带账号归属区县:昌乐县
故障地址:潍坊昌乐县城关街道利民街新城宸居小区沿街门头2#*********
联系电话:13356766779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20:03:28
具体故障现象:光猫亮红灯，
客户其他诉求:客户反馈：要求装维师傅仔细检修设备线路，客户不认同上门产生的其他费用。
;宽带小区$[新城宸居小区]$</t>
  </si>
  <si>
    <t>2025-01-10 20:18:06</t>
  </si>
  <si>
    <t>2025-01-10 20:18:42</t>
  </si>
  <si>
    <t>SD-057-250110-082346-47</t>
  </si>
  <si>
    <t>2025-01-10 07:30:41</t>
  </si>
  <si>
    <t>【调研】-80+普通-普通区域-青州市-青州弥河上黄山村商业街（小微）-13563683974-100M-宽带上网投诉-次数0-202501100000092569</t>
  </si>
  <si>
    <t>202501100000092569</t>
  </si>
  <si>
    <t xml:space="preserve">202501100000092569#流程受理流水号：20250110072944135636839741000160
客户号码:13563683974
客户姓名:张**
投诉地市:潍坊
来话流水:2025011007292488820842258
宽带账号:13563683974
宽带账号归属地市:潍坊
宽带账号归属区县:青州市
故障地址:潍坊青州市弥河镇上黄山青州弥河上黄山村商业街（小微）H1号箱*********
联系电话:13563683974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故障时间:2025-01-10 07:30:02
具体故障现象:提示网络无法连接，
客户其他诉求:客户侧为质差终端，要求上门更换终端并一并处理故障问题。
</t>
  </si>
  <si>
    <t>2025-01-10 07:34:07</t>
  </si>
  <si>
    <t>2025-01-10 07:34:26</t>
  </si>
  <si>
    <t>SD-057-250110-829035-46</t>
  </si>
  <si>
    <t>2025-01-10 07:30:15</t>
  </si>
  <si>
    <t>普通区域-诸城市-前米沟养殖小区-17861235838-200M-宽带上网投诉-次数0-202501100000091358</t>
  </si>
  <si>
    <t>202501100000091358</t>
  </si>
  <si>
    <t>202501100000091358#流程受理流水号：20250110072659178612358381000145
客户号码:17861235838
客户姓名:杨*
投诉地市:潍坊
来话流水:2025011007264660920841832
宽带账号:17861235838
宽带账号归属地市:潍坊
宽带账号归属区县:诸城市
故障地址:潍坊诸城市辛兴镇前米沟前米沟养殖小区前米沟养殖小区西中5#箱*********
联系电话:17861235838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07:29:18
具体故障现象:打不开网页，
客户其他诉求:电源灯都不亮，要求处理
;宽带小区$[前米沟养殖小区]$</t>
  </si>
  <si>
    <t>2025-01-10 07:39:16</t>
  </si>
  <si>
    <t>2025-01-10 07:39:36</t>
  </si>
  <si>
    <t>SD-851-334969-17332-21071</t>
  </si>
  <si>
    <t>SD-057-250110-593614-1831</t>
  </si>
  <si>
    <t>2025-01-10 11:27:44</t>
  </si>
  <si>
    <t>80+金卡-普通区域-青州市-花都文苑小区-15253672000-500M-宽带上网投诉-次数0-202501100000247382</t>
  </si>
  <si>
    <t>202501100000247382</t>
  </si>
  <si>
    <t>202501100000247382#流程受理流水号：20250110112625152536720001050546
客户号码:15253672000
客户姓名:蒋**
投诉地市:潍坊
来话流水:2025011011253473620836392
宽带账号:15253672000
宽带账号归属地市:潍坊
宽带账号归属区县:青州市
故障地址:潍坊青州市益都街道驼山路花都文苑小区7号楼*********
联系电话:15253672000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故障时间:2025-01-10 11:27:01
具体故障现象:客户来电反馈宽带一个星期不能使用了，要求维修，请处理，谢谢
客户其他诉求:
;宽带小区$[花都文苑小区]$</t>
  </si>
  <si>
    <t>2025-01-10 11:42:20</t>
  </si>
  <si>
    <t>2025-01-10 11:42:41</t>
  </si>
  <si>
    <t>SD-057-250110-659413-957</t>
  </si>
  <si>
    <t>2025-01-10 09:51:36</t>
  </si>
  <si>
    <t>普通区域-安丘市-西王庄村自然村-15265605935-300M-宽带上网投诉-次数0-202501100000155841</t>
  </si>
  <si>
    <t>202501100000155841</t>
  </si>
  <si>
    <t>202501100000155841#【已关注中国移动10086微信公众号】流程受理流水号：20250110095036152656059351022565
客户号码:15265605935
客户姓名:郭**
投诉地市:潍坊
来话流水:2025011009501916420830762
宽带账号:15265605935
账号归属区县:临浯-宋官疃-鹏达电器
联系电话:15265605935
联系人:先生/女士
宽带地址:潍坊
工单紧急程度:一般
是否投诉倾向:否
是否重复投诉:否
是否携转意向:否
是否有升级投诉倾向:否
*业务名称:业务融合开机流程宽带
投诉内容:手机号码：15265605935，【问题描述】客户已办理宽带业务，有开通单，要求装维尽快联系上门，请处理，谢谢。联系电话：15265605935，联系人：先生/女士，录音流水号：2025011009501916420830762。受理明细：531920062399999999。
在途开通单信息：536241021333685674，15265605935，2024-10-21 10:35:54，业务融合开机流程宽带，处理中，装维选址
是否到厅:否
业务名称:业务融合开机流程宽带
;宽带小区$[西王庄村自然村]$</t>
  </si>
  <si>
    <t>2025-01-10 09:55:39</t>
  </si>
  <si>
    <t>2025-01-10 09:56:31</t>
  </si>
  <si>
    <t>SD-851-313635-2956-17090</t>
  </si>
  <si>
    <t>SD-057-250110-918573-2546</t>
  </si>
  <si>
    <t>2025-01-10 12:52:24</t>
  </si>
  <si>
    <t>【调研】-普通区域-昌乐县-乐港公寓-13583681930-300M-宽带上网投诉-次数0-202501100000301229</t>
  </si>
  <si>
    <t>202501100000301229</t>
  </si>
  <si>
    <t>202501100000301229#13583681930     辛苦上门排障   联系人女士   联系电话13583681930    流水号2025011012484219420805462</t>
  </si>
  <si>
    <t>2025-01-10 12:55:11</t>
  </si>
  <si>
    <t>2025-01-10 12:55:27</t>
  </si>
  <si>
    <t>SD-057-250110-279563-1003</t>
  </si>
  <si>
    <t>2025-01-10 09:56:17</t>
  </si>
  <si>
    <t>80+普通-普通区域-高密市-八里庄-13953653872-200M-业务受理宽带-次数0-202501100000160751</t>
  </si>
  <si>
    <t>2025-01-11 09:57:00</t>
  </si>
  <si>
    <t>202501100000160751</t>
  </si>
  <si>
    <t>202501100000160751#【已关注中国移动10086微信公众号】 宽带账号:13953653872; 联系电话：13953653872，问题类型：此工单为群障修复工单，根据群障全量闭环修复管理要求，为确保客户网络通畅，请装维人员跟进修复网络问题，谢谢！ 
 群障标题：公告。故障描述：八里庄主叫号码：100860536.0;该号码仅供参考，请优先联系宽带账号。</t>
  </si>
  <si>
    <t>2025-01-10 10:02:24</t>
  </si>
  <si>
    <t>2025-01-10 10:02:46</t>
  </si>
  <si>
    <t>SD-851-316569-3144-7104</t>
  </si>
  <si>
    <t>SD-057-250110-495361-950</t>
  </si>
  <si>
    <t>2025-01-10 09:50:39</t>
  </si>
  <si>
    <t>80+普通-普通区域-青州市-谭南商业街-18853610211-500M-宽带上网投诉-次数0-20250110094910X750793658</t>
  </si>
  <si>
    <t>20250110094910X750793658</t>
  </si>
  <si>
    <t xml:space="preserve">流程受理流水号：20250110094656188536102111021389
客户号码:18853610211
客户姓名:周*
投诉地市:潍坊
来话流水:2025011009461970720877379
宽带账号:18853610211
宽带账号归属地市:潍坊
宽带账号归属区县:青州市
故障地址:潍坊青州市云门山街道凤凰山东路谭南商业街3号箱（夏勇油饼）*********
联系电话:18853610211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故障时间:2025-01-10 09:48:04
具体故障现象:PON灯闪，
客户其他诉求:引导客户将光纤线插紧，将弯折的位置捋直后重启无效，请协助处理，谢谢。
</t>
  </si>
  <si>
    <t>2025-01-10 09:51:49</t>
  </si>
  <si>
    <t>2025-01-10 09:52:13</t>
  </si>
  <si>
    <t>SD-852-295871-426-21906</t>
  </si>
  <si>
    <t>SD-057-250110-793260-2559</t>
  </si>
  <si>
    <t>2025-01-10 12:53:52</t>
  </si>
  <si>
    <t>【调研】-80+白金-普通区域-临朐县-颐顺园-15864303888-100M-宽带上网投诉-次数0-202501100000302946</t>
  </si>
  <si>
    <t>202501100000302946</t>
  </si>
  <si>
    <t xml:space="preserve">202501100000302946#【已关注中国移动10086微信公众号】流程受理流水号：20250110125324158643038881069942
客户号码:15864303888
客户姓名:郭*
投诉地市:潍坊
来话流水:2025011012530303520836959
宽带账号:15864303888
宽带账号归属地市:潍坊
宽带账号归属区县:临朐县
故障地址:潍坊临朐县城关街道骈邑路颐顺园2号楼*********
联系电话:15864303888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故障时间:2025-01-10 12:53:39
具体故障现象:打不开网页，
客户其他诉求:客户侧为质差终端，要求上门更换终端并一并处理故障问题。
</t>
  </si>
  <si>
    <t>2025-01-10 12:54:48</t>
  </si>
  <si>
    <t>2025-01-10 12:55:14</t>
  </si>
  <si>
    <t>SD-851-319312-12171-98</t>
  </si>
  <si>
    <t>SD-057-250110-241703-2956</t>
  </si>
  <si>
    <t>2025-01-10 13:43:26</t>
  </si>
  <si>
    <t>【调研】-80+银卡-普通区域-奎文区-歌尔市场东、西侧沿街（小微）-13562656165-300M-宽带上网投诉-次数0-202501100000323799</t>
  </si>
  <si>
    <t>202501100000323799</t>
  </si>
  <si>
    <t>202501100000323799#13562656165   客户要求排障  需要尽快联系    联系人先生   联系电话13562656165    流水号2025011013393359020886137</t>
  </si>
  <si>
    <t>2025-01-10 13:46:01</t>
  </si>
  <si>
    <t>2025-01-10 13:46:17</t>
  </si>
  <si>
    <t>SD-851-292507-13240-22528</t>
  </si>
  <si>
    <t>SD-057-250110-683094-2573</t>
  </si>
  <si>
    <t>2025-01-10 12:56:10</t>
  </si>
  <si>
    <t>【调研】-80+普通-普通区域-青州市-政法街商业街-15753670953-300M-宽带上网投诉-次数0-20250110125351X831117263</t>
  </si>
  <si>
    <t>20250110125351X831117263</t>
  </si>
  <si>
    <t xml:space="preserve">流程受理流水号：20250110125216157536709531069739
客户号码:15753670953
客户姓名:陈*
投诉地市:潍坊
来话流水:2025011012513843420826678
宽带账号:15753670953
宽带账号归属地市:潍坊
宽带账号归属区县:青州市
故障地址:潍坊青州市云门山街道政法街政法街商业街扩容22号箱（粮食街伟凯超市）*********
联系电话:15753670953
联系人:先生/女士
工单紧急程度:紧急
是否有升级投诉倾向:否
是否重复投诉:否
是否携转意向:否
是否投诉倾向:否
是否智能网关:智能网关
当前是否在线:
接入方式:
端到端诊断结果:大面积故障
是否质差终端:无质差信息
光功率:无
故障大类:宽带/电视
故障细类:宽带无法上网
携转原因:
故障时间:2025-01-10 12:53:04
具体故障现象:光猫线断了
客户其他诉求:
</t>
  </si>
  <si>
    <t>2025-01-10 12:57:44</t>
  </si>
  <si>
    <t>2025-01-10 12:58:18</t>
  </si>
  <si>
    <t>SD-057-250110-769518-3061</t>
  </si>
  <si>
    <t>2025-01-10 13:56:47</t>
  </si>
  <si>
    <t>【重投】-【调研】-80+金卡-(目标)普通区域-诸城市-紫藤花园-13573651365-1000M-业务受理宽带-次数0-202501100000335617</t>
  </si>
  <si>
    <t>202501100000335617</t>
  </si>
  <si>
    <t>202501100000335617# 宽带账号:13573651365; 联系电话：13573651365，问题类型：此工单为群障修复工单，根据群障全量闭环修复管理要求，为确保客户网络通畅，请装维人员跟进修复网络问题，谢谢！ 
 群障标题：公告。故障描述：紫藤花园主叫号码：100860536.0;该号码仅供参考，请优先联系宽带账号。</t>
  </si>
  <si>
    <t>2025-01-10 13:58:24</t>
  </si>
  <si>
    <t>2025-01-10 14:01:21</t>
  </si>
  <si>
    <t>SD-057-250110-179480-1761</t>
  </si>
  <si>
    <t>2025-01-10 11:20:23</t>
  </si>
  <si>
    <t>【调研】-80+银卡-普通区域-寿光市-怡尚苑小区-18706580813-300M-魔百和投诉-次数0-20250110111737X578709090 二级督办</t>
  </si>
  <si>
    <t>20250110111737X578709090</t>
  </si>
  <si>
    <t>【农村网络投诉】流程受理流水号：20250110111352187065808131046912
客户号码:18706580813
客户姓名:徐*
投诉地市:潍坊
来话流水:2025011011124083420841045
宽带账号:18706580813
宽带账号归属地市:潍坊
宽带账号归属区县:寿光市
故障地址:潍坊寿光市北洛镇尚家村怡尚苑小区13号楼中单元
联系电话:18706580813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故障细类:移动高清电视故障(专席)
携转原因:
故障时间:2025-01-10 11:15:32
魔百和单播/组播:组播
具体故障现象:语音遥控器无法使用语音功能，前期问题一直未解决，请协助处理谢谢
客户其他诉求:表示宽带网速卡顿，电视卡顿，师傅上门调一下恢复，师傅走了就不行，请协助处理谢谢
魔百和单/组播：组播</t>
  </si>
  <si>
    <t>2025-01-10 11:29:53</t>
  </si>
  <si>
    <t>2025-01-10 11:30:34</t>
  </si>
  <si>
    <t>2025-01-10 20:19:58</t>
  </si>
  <si>
    <t>【调研】-普通区域-诸城市-妇幼保健院家属院-13406472197-300M-宽带上网投诉-次数0-202501100000593136 一级督办</t>
  </si>
  <si>
    <t>202501100000593136</t>
  </si>
  <si>
    <t>2025-01-10 20:47:44</t>
  </si>
  <si>
    <t>2025-01-10 20:48:56</t>
  </si>
  <si>
    <t>SD-851-262301-3535-21045</t>
  </si>
  <si>
    <t>SD-057-250110-709153-1798</t>
  </si>
  <si>
    <t>2025-01-10 11:26:15</t>
  </si>
  <si>
    <t>80+银卡-普通区域-潍城区-小李家村自然村-15963669238-1000M-宽带上网投诉-次数0-202501100000240769</t>
  </si>
  <si>
    <t>202501100000240769</t>
  </si>
  <si>
    <t xml:space="preserve">202501100000240769#宽带账号：15963669238；宽带地址：潍坊潍城区军埠口综合项目区小李家村小李家村自然村8#西数第1条胡同北数第5排东户*********；客户来电反映电视看不了，经查询客户侧为质差机顶盒，请协助上门更换终端并一并处理故障问题，谢谢！联系电话：15963669238；联系人：*武**；来电流水：2025011011152553520882712。
</t>
  </si>
  <si>
    <t>2025-01-10 11:40:08</t>
  </si>
  <si>
    <t>2025-01-10 11:40:26</t>
  </si>
  <si>
    <t>SD-851-337504-11487-17585</t>
  </si>
  <si>
    <t>SD-057-250110-815394-2550</t>
  </si>
  <si>
    <t>普通区域-奎文区-金鸾御景城-18363696605-200M-宽带上网投诉-次数0-202501100000301683</t>
  </si>
  <si>
    <t>202501100000301683</t>
  </si>
  <si>
    <t xml:space="preserve">202501100000301683#【已关注中国移动10086微信公众号】流程受理流水号：20250110125218183636966051069745
客户号码:18363696605
客户姓名:王**
投诉地市:潍坊
来话流水:2025011012514562620827559
宽带账号:18363696605
宽带账号归属地市:潍坊
宽带账号归属区县:奎文区
故障地址:潍坊奎文区梨园街道文化路后栾花园金鸾御景城6栋*********
联系电话:13455653867
联系人:先生/女士
工单紧急程度:一般
是否有升级投诉倾向:否
是否重复投诉:否
是否携转意向:否
是否投诉倾向:否
是否智能网关:非智能网关
当前是否在线:否
接入方式:FTTH
端到端诊断结果:光猫掉电
是否质差终端:是
光功率:无
故障大类:宽带/电视
故障细类:宽带无法上网
携转原因:
故障时间:2025-01-10 12:52:25
具体故障现象:光猫亮红灯，
客户其他诉求:客户侧为质差终端，要求上门更换终端并一并处理故障问题。
</t>
  </si>
  <si>
    <t>2025-01-10 12:57:17</t>
  </si>
  <si>
    <t>2025-01-10 12:58:54</t>
  </si>
  <si>
    <t>SD-057-250110-586390-2614</t>
  </si>
  <si>
    <t>2025-01-10 12:59:05</t>
  </si>
  <si>
    <t>【重投】-【调研】-普通区域-临朐县-三友丽锦园小区-15753697600-200M-宽带上网投诉-次数0-20250110125640X457696000</t>
  </si>
  <si>
    <t>20250110125640X457696000</t>
  </si>
  <si>
    <t xml:space="preserve">流程受理流水号：20250110125509157536976001070241
客户号码:15753697600
客户姓名:刘*
投诉地市:潍坊
来话流水:2025011012462749320888890
宽带账号:15753697600
宽带账号归属地市:潍坊
宽带账号归属区县:临朐县
故障地址:潍坊临朐县城关街道龙泉路三友丽锦园小区19号楼*********
联系电话:15753697600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故障大类:宽带/电视
故障细类:宽带无法上网
携转原因:
故障时间:2025-01-10 12:58:42
具体故障现象:网速慢卡顿，
客户其他诉求:
</t>
  </si>
  <si>
    <t>2025-01-10 13:06:46</t>
  </si>
  <si>
    <t>SD-057-250110-154937-3037</t>
  </si>
  <si>
    <t>2025-01-10 13:55:20</t>
  </si>
  <si>
    <t>【调研】-80+银卡-普通区域-寿光市-三座楼小区-13685361796-1000M-宽带上网投诉-次数0-202501100000332767</t>
  </si>
  <si>
    <t>202501100000332767</t>
  </si>
  <si>
    <t>202501100000332767#宽带账号：13685361796；宽带地址：潍坊寿光市台头镇三座楼村三座楼小区7号楼*********
；客户来电反映/移动高清无法观看，客户不配合排障，要求上门，请协助处理，谢谢！联系电话：13685361796来电流水，2025011013510762620805635</t>
  </si>
  <si>
    <t>2025-01-10 13:58:14</t>
  </si>
  <si>
    <t>2025-01-10 13:58:37</t>
  </si>
  <si>
    <t>SD-851-288009-2110-24268</t>
  </si>
  <si>
    <t>SD-057-250110-795216-1838</t>
  </si>
  <si>
    <t>2025-01-10 11:29:10</t>
  </si>
  <si>
    <t>【调研】-80+普通-普通区域-潍城区-巴塞小镇二期-15263696020-500M-宽带上网投诉-次数0-20250110112651X611736577</t>
  </si>
  <si>
    <t>20250110112651X611736577</t>
  </si>
  <si>
    <t xml:space="preserve">流程受理流水号：20250110112450152636960201050069
客户号码:15263696020
客户姓名:冯**
投诉地市:潍坊
来话流水:2025011011235482220811258
宽带账号:15263696020
宽带账号归属地市:潍坊
宽带账号归属区县:潍城区
故障地址:潍坊潍城区南关街道水库路巴塞小镇二期39号楼*2-601
联系电话:18765728728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光功率:-17.35
故障大类:宽带/电视
故障细类:网速慢/上网掉线(专席)
携转原因:
故障时间:2025-01-10 11:28:12
具体故障现象:网速慢卡顿，
客户其他诉求:客户来电反映要求解决网络问题。提及投诉，请尽快协助处理
</t>
  </si>
  <si>
    <t>2025-01-10 11:35:43</t>
  </si>
  <si>
    <t>2025-01-10 11:36:05</t>
  </si>
  <si>
    <t>SD-851-282998-7518-21987</t>
  </si>
  <si>
    <t>SD-057-250110-836094-1794</t>
  </si>
  <si>
    <t>2025-01-10 11:26:07</t>
  </si>
  <si>
    <t>【重投】-【调研】-普通区域-高密市-小胡-15910119792-200M-宽带上网投诉-次数0-202501100000214449</t>
  </si>
  <si>
    <t>2025-01-11 12:27:00</t>
  </si>
  <si>
    <t>202501100000214449</t>
  </si>
  <si>
    <t>202501100000214449#宽带账号：15910119792；宽带地址：潍坊高密市密水街道小胡行政村小胡高密小胡8#赵学屋山；客户来电反映移动高清无网络，客户不配合排障，要求师傅上门，请协助处理，谢谢！联系电话：18253660788；联系人：先生；来电流水：2025011011221408920885954。</t>
  </si>
  <si>
    <t>2025-01-10 11:31:20</t>
  </si>
  <si>
    <t>2025-01-10 11:31:36</t>
  </si>
  <si>
    <t>SD-057-250110-582647-2988</t>
  </si>
  <si>
    <t>2025-01-10 13:47:05</t>
  </si>
  <si>
    <t>【重投】-普通区域-寿光市-魏家村自然村-18763652068-300M-宽带上网投诉-次数0-20250110134424X864407569</t>
  </si>
  <si>
    <t>20250110134424X864407569</t>
  </si>
  <si>
    <t xml:space="preserve">【农村网络投诉】流程受理流水号：20250110134329187636520681078618
客户号码:18763652068
客户姓名:王**
投诉地市:潍坊
来话流水:2025011013422524720814545
宽带账号:18763652068
宽带账号归属地市:潍坊
宽带账号归属区县:寿光市
故障地址:潍坊寿光市化龙镇魏家村魏家村自然村魏家村33号箱*********
联系电话:18763652068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13:43:34
具体故障现象:客户来电表示宽带上不了网，我处核实到光信号亮红，将光纤线插紧弄直后未恢复，请协助谢谢
客户其他诉求:
</t>
  </si>
  <si>
    <t>2025-01-10 13:49:13</t>
  </si>
  <si>
    <t>2025-01-10 13:49:32</t>
  </si>
  <si>
    <t>SD-057-250110-196583-3810</t>
  </si>
  <si>
    <t>2025-01-10 15:38:09</t>
  </si>
  <si>
    <t>【重投】-普通区域-奎文区-海军干休所-13396368022-1000M-宽带上网投诉-次数0-20250110153542X542880970</t>
  </si>
  <si>
    <t>20250110153542X542880970</t>
  </si>
  <si>
    <t xml:space="preserve">流程受理流水号：20250110153417133963680221105424
客户号码:13396368022
客户姓名:隋**
投诉地市:潍坊
来话流水:2025011015184063020881932
宽带账号:13396368022
宽带账号归属地市:潍坊
宽带账号归属区县:奎文区
故障地址:潍坊奎文区广文街道鸢飞路海军干休所2号楼2-601*********
联系电话:13396368022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故障大类:宽带/电视
故障细类:网速慢/上网掉线(专席)
携转原因:
故障时间:2025-01-10 15:34:28
具体故障现象:网速慢卡顿，
客户其他诉求:
</t>
  </si>
  <si>
    <t>2025-01-10 15:42:59</t>
  </si>
  <si>
    <t>2025-01-10 15:44:08</t>
  </si>
  <si>
    <t>SD-851-253952-7221-22378</t>
  </si>
  <si>
    <t>SD-057-250110-284531-1756</t>
  </si>
  <si>
    <t>2025-01-10 11:20:09</t>
  </si>
  <si>
    <t>普通区域-奎文区-樱园东区-15006565833-200M-魔百和投诉-次数0-202501100000241022</t>
  </si>
  <si>
    <t>2025-01-11 12:21:00</t>
  </si>
  <si>
    <t>202501100000241022</t>
  </si>
  <si>
    <t>202501100000241022#流程受理流水号：20250110111851150065658331048328
客户号码:15006565833
客户姓名:崔**
投诉地市:潍坊
来话流水:2025011011155671620890805
宽带账号:15006565833
宽带账号归属地市:潍坊
宽带账号归属区县:奎文区
故障地址:潍坊奎文区梨园街道樱前街樱园东区30号楼5单元602*********
联系电话:13563699223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光功率:-18.09
故障大类:宽带/电视
故障细类:移动高清电视故障(专席)
携转原因:
故障时间:2025-01-10 11:19:20
魔百和单播/组播:组播
具体故障现象:电视直播或点播无法观看，客户来电反映电视无法观看，我处正常排查未恢复，请协助处理
客户其他诉求:
魔百和单/组播：组播;宽带小区$[樱园东区]$</t>
  </si>
  <si>
    <t>2025-01-10 11:30:46</t>
  </si>
  <si>
    <t>2025-01-10 11:31:29</t>
  </si>
  <si>
    <t>SD-057-250110-168504-1819</t>
  </si>
  <si>
    <t>2025-01-10 11:26:52</t>
  </si>
  <si>
    <t>【调研】-80+银卡-普通区域-昌乐县-营丘村自然村-15965362188-1000M-业务受理宽带-次数0-202501100000245018</t>
  </si>
  <si>
    <t>202501100000245018</t>
  </si>
  <si>
    <t>202501100000245018# 宽带账号:15965362188; 联系电话：15965362188，问题类型：此工单为群障修复工单，根据群障全量闭环修复管理要求，为确保客户网络通畅，请装维人员跟进修复网络问题，谢谢！ 
 群障标题：公告。故障描述：潍坊昌乐县营丘村自然村光缆故障，预估24小时恢复，请帮忙拦截,如有需要请联系片区装维师傅王喜庆15706307112主叫号码：15965362188.0;该号码仅供参考，请优先联系宽带账号。</t>
  </si>
  <si>
    <t>2025-01-10 11:50:37</t>
  </si>
  <si>
    <t>2025-01-10 11:50:59</t>
  </si>
  <si>
    <t>SD-851-277824-7088-28839</t>
  </si>
  <si>
    <t>SD-057-250110-401829-1017</t>
  </si>
  <si>
    <t>2025-01-10 09:56:47</t>
  </si>
  <si>
    <t>【调研】-(目标)普通区域-奎文区-赵疃小区西区-13953660913-100M-业务受理宽带-次数0-202501100000162022</t>
  </si>
  <si>
    <t>202501100000162022</t>
  </si>
  <si>
    <t>202501100000162022# 宽带账号:13953660913; 联系电话：13953660913，问题类型：此工单为群障修复工单，根据群障全量闭环修复管理要求，为确保客户网络通畅，请装维人员跟进修复网络问题，谢谢！ 
 群障标题：公告。故障描述：潍坊奎文区赵疃小区西区光缆故障，预估24小时恢复，请帮忙拦截,如有需要请联系片区装维师傅李春龙15706366503主叫号码：13953660913.0;该号码仅供参考，请优先联系宽带账号。</t>
  </si>
  <si>
    <t>2025-01-10 09:58:25</t>
  </si>
  <si>
    <t>2025-01-10 09:58:48</t>
  </si>
  <si>
    <t>SD-057-250110-598137-3035</t>
  </si>
  <si>
    <t>2025-01-10 13:55:12</t>
  </si>
  <si>
    <t>80+金卡-普通区域-坊子区-逄王东庄自然村-13853601444-300M-宽带上网投诉-次数0-202501100000335661</t>
  </si>
  <si>
    <t>202501100000335661</t>
  </si>
  <si>
    <t>202501100000335661#流程受理流水号：20250110135414138536014441080865
客户号码:13853601444
客户姓名:周**
投诉地市:潍坊
来话流水:2025011013535308820835091
宽带账号:13853601444
宽带账号归属地市:潍坊
宽带账号归属区县:坊子区
故障地址:潍坊坊子区黄旗堡街道逄王村逄王东庄自然村22号箱辛磊外墙*********
联系电话:13853601444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光功率:-16.38
故障大类:宽带/电视
故障细类:宽带无法上网(专席)
携转原因:
故障时间:2025-01-10 13:54:22
具体故障现象:打不开网页，客户来电反映宽带无法上网，我处正常排障未恢复，请协助处理，谢谢
客户其他诉求:
;宽带小区$[逄王东庄自然村]$</t>
  </si>
  <si>
    <t>2025-01-10 14:01:41</t>
  </si>
  <si>
    <t>2025-01-10 14:02:01</t>
  </si>
  <si>
    <t>2025-01-10 11:25:31</t>
  </si>
  <si>
    <t>80+普通-普通区域-潍城区-贵和苑王家小区-18353696267-300M-宽带上网投诉-次数0-202501100000243205 一级督办</t>
  </si>
  <si>
    <t>202501100000243205</t>
  </si>
  <si>
    <t>2025-01-10 11:40:35</t>
  </si>
  <si>
    <t>2025-01-10 11:40:56</t>
  </si>
  <si>
    <t>SD-851-330380-16317-19049</t>
  </si>
  <si>
    <t>SD-057-250110-763452-962</t>
  </si>
  <si>
    <t>2025-01-10 09:52:21</t>
  </si>
  <si>
    <t>80+银卡-FTTR-普通区域-寿光市-万兴园-15094957006-1000M-宽带上网投诉-次数0-202501100000158490</t>
  </si>
  <si>
    <t>202501100000158490</t>
  </si>
  <si>
    <t xml:space="preserve">202501100000158490#流程受理流水号：20250110095136150949570061022825
客户号码:15094957006
客户姓名:于**
投诉地市:潍坊
来话流水:2025011009503572720834496
宽带账号:15094957006
宽带账号归属地市:潍坊
宽带账号归属区县:寿光市
故障地址:潍坊寿光市文家街道文家路万兴园9号楼扩容*********
联系电话:15094957006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光功率:-15.96
故障大类:宽带/电视
故障细类:宽带无法上网
携转原因:
故障时间:2025-01-10 09:48:36
具体故障现象:网速慢卡顿，
客户其他诉求:客户侧为质差终端，要求上门更换终端并一并处理故障问题。
</t>
  </si>
  <si>
    <t>2025-01-10 09:56:05</t>
  </si>
  <si>
    <t>2025-01-10 09:56:27</t>
  </si>
  <si>
    <t>SD-851-233153-8205-21352</t>
  </si>
  <si>
    <t>SD-057-250110-603758-2601</t>
  </si>
  <si>
    <t>2025-01-10 12:57:01</t>
  </si>
  <si>
    <t>【调研】-普通区域-奎文区-领秀华城-18660606011-1000M-业务受理宽带-次数0-202501100000303098</t>
  </si>
  <si>
    <t>202501100000303098</t>
  </si>
  <si>
    <t>202501100000303098#【已关注中国移动10086微信公众号】 宽带账号:18660606011; 联系电话：18660606011，问题类型：此工单为群障修复工单，根据群障全量闭环修复管理要求，为确保客户网络通畅，请装维人员跟进修复网络问题，谢谢！ 
 群障标题：公告。故障描述：潍坊奎文区领秀华城光缆故障，预估24小时恢复，请帮忙拦截,如有需要请联系片区装维师傅祝建振15706366522主叫号码：18660606011.0;该号码仅供参考，请优先联系宽带账号。</t>
  </si>
  <si>
    <t>2025-01-10 13:01:53</t>
  </si>
  <si>
    <t>2025-01-10 13:02:46</t>
  </si>
  <si>
    <t>SD-851-316928-3849-657</t>
  </si>
  <si>
    <t>SD-057-250110-873612-2968</t>
  </si>
  <si>
    <t>2025-01-10 13:45:46</t>
  </si>
  <si>
    <t>【调研】-80+银卡-(目标)普通区域-奎文区-苇湾社区-15866555139-100M-宽带上网投诉-次数0-202501100000327642</t>
  </si>
  <si>
    <t>202501100000327642</t>
  </si>
  <si>
    <t>202501100000327642#【已关注中国移动10086微信公众号】流程受理流水号：20250110134424158665551391078779
客户号码:15866555139
客户姓名:王*
投诉地市:潍坊
来话流水:2025011013425522720819651
宽带账号:15866555139
宽带账号归属地市:潍坊
宽带账号归属区县:奎文区
故障地址:潍坊奎文区东关街道东风街四平路苇湾社区31号楼*********
联系电话:13153639588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故障细类:宽带无法上网(专席)
携转原因:
故障时间:2025-01-10 13:43:48
具体故障现象:要求获取IPV6IP地址，解释不认可，请处理，谢谢
客户其他诉求:
;宽带小区$[苇湾社区]$</t>
  </si>
  <si>
    <t>2025-01-10 13:51:28</t>
  </si>
  <si>
    <t>2025-01-10 13:52:22</t>
  </si>
  <si>
    <t>SD-057-250110-238096-3063</t>
  </si>
  <si>
    <t>2025-01-10 13:56:57</t>
  </si>
  <si>
    <t>普通区域--null--宽带上网投诉-次数0-202501090000464239</t>
  </si>
  <si>
    <t>202501090000464239</t>
  </si>
  <si>
    <t>202501090000464239#
13305368987潍坊客户来电要求投诉
山东 潍坊 临朐 山旺营业厅，客户表示自己是潍坊临朐锦绣前程小区，是回迁房，客户表示此小区，有很多业主都已经入住了，要求尽快安排移动入住宽带端口，客户表示自己是物业的，很多业主找到自己，说移动公司的人员告知业主，是山旺营业厅告知业主，是你们物业不让覆盖端口， 客户对此非常不认可，要求投诉，请协助处理后回电，谢谢！     联系电话：本机 联系人：先生，通话流水：2023112209445013620853089</t>
  </si>
  <si>
    <t>2025-01-10 14:53:51</t>
  </si>
  <si>
    <t>2025-01-10 20:16:35</t>
  </si>
  <si>
    <t>80+银卡-普通区域-青州市-普通安置区三期-13583668537-1000M-业务受理宽带-次数0-202501100000593208 一级督办</t>
  </si>
  <si>
    <t>202501100000593208</t>
  </si>
  <si>
    <t>2025-01-10 20:25:10</t>
  </si>
  <si>
    <t>SD-057-250110-902148-6770</t>
  </si>
  <si>
    <t>2025-01-10 22:20:35</t>
  </si>
  <si>
    <t>普通区域-临朐县-北京花园-15265694633-1000M-魔百和投诉-次数0-202501100000613492</t>
  </si>
  <si>
    <t>202501100000613492</t>
  </si>
  <si>
    <t>202501100000613492#【已关注中国移动10086微信公众号】流程受理流水号：20250110221935152656946331169458
客户号码:15265694633
客户姓名:谢**
投诉地市:潍坊
来话流水:2025011022192400620840349
宽带账号:15265694633
宽带账号归属地市:潍坊
宽带账号归属区县:临朐县
故障地址:潍坊临朐县城关街道弥河路北京花园4号楼*********
联系电话:15265694633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故障细类:移动高清电视故障
携转原因:
故障时间:2025-01-10 22:20:03
魔百和单播/组播:组播
具体故障现象:电视直播或点播无法观看，
客户其他诉求:
魔百和单/组播：组播;宽带小区$[北京花园]$</t>
  </si>
  <si>
    <t>2025-01-11 07:08:34</t>
  </si>
  <si>
    <t>2025-01-11 07:09:08</t>
  </si>
  <si>
    <t>SD-851-266846-21169-12475</t>
  </si>
  <si>
    <t>SD-057-250110-390814-2948</t>
  </si>
  <si>
    <t>2025-01-10 13:41:23</t>
  </si>
  <si>
    <t>【调研】-80+银卡-普通区域-奎文区-馨和苑（保护小区）-13780897111-300M-宽带上网投诉-次数0-20250110134000X600454339</t>
  </si>
  <si>
    <t>20250110134000X600454339</t>
  </si>
  <si>
    <t xml:space="preserve">流程受理流水号：20250110133915137808971111077847
客户号码:13780897111
客户姓名:王**
投诉地市:潍坊
来话流水:2025011013360701920853606
宽带账号:13780897111
宽带账号归属地市:潍坊
宽带账号归属区县:奎文区
故障地址:潍坊奎文区廿里堡街道潍州路馨和苑（保护小区）13号楼*********
联系电话:13780897111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故障时间:2025-01-10 13:40:20
具体故障现象:注册灯闪烁：拔插捋直光纤线重启未恢复 
客户其他诉求:
</t>
  </si>
  <si>
    <t>2025-01-10 14:02:28</t>
  </si>
  <si>
    <t>2025-01-10 14:02:52</t>
  </si>
  <si>
    <t>2025-01-10 13:42:06</t>
  </si>
  <si>
    <t>普通区域-寿光市-南宅科村自然村-18706686907-300M-宽带上网投诉-次数0-202501100000326788 一级督办</t>
  </si>
  <si>
    <t>202501100000326788</t>
  </si>
  <si>
    <t>2025-01-10 13:49:39</t>
  </si>
  <si>
    <t>2025-01-10 13:50:14</t>
  </si>
  <si>
    <t>SD-057-250110-213069-4734</t>
  </si>
  <si>
    <t>2025-01-10 17:36:40</t>
  </si>
  <si>
    <t>普通区域-昌邑市-柳家村自然村-15966171481-500M-业务受理宽带-次数0-202501100000510901</t>
  </si>
  <si>
    <t>2025-01-11 17:37:00</t>
  </si>
  <si>
    <t>202501100000510901</t>
  </si>
  <si>
    <t>202501100000510901# 宽带账号:15966171481; 联系电话：15966171481，问题类型：此工单为群障修复工单，根据群障全量闭环修复管理要求，为确保客户网络通畅，请装维人员跟进修复网络问题，谢谢！ 
 群障标题：公告。故障描述：主干光纤断或OLT检测不到预期的光信号（LOS）主叫号码：15966171481.0;该号码仅供参考，请优先联系宽带账号。</t>
  </si>
  <si>
    <t>2025-01-10 17:54:26</t>
  </si>
  <si>
    <t>2025-01-10 17:55:59</t>
  </si>
  <si>
    <t>SD-851-270173-110-25971</t>
  </si>
  <si>
    <t>2025-01-10 21:21:30</t>
  </si>
  <si>
    <t>【重投】-普通区域-安丘市-安丘华阳小区-13793604503-200M-宽带上网投诉-次数0-202501100000607906 一级督办</t>
  </si>
  <si>
    <t>202501100000607906</t>
  </si>
  <si>
    <t>2025-01-10 21:26:21</t>
  </si>
  <si>
    <t>2025-01-10 21:31:30</t>
  </si>
  <si>
    <t>SD-057-250110-476832-1349</t>
  </si>
  <si>
    <t>2025-01-10 10:36:22</t>
  </si>
  <si>
    <t>普通区域-诸城市-大源橡树湾-13356710522-500M-业务受理宽带-次数0-202501100000200701</t>
  </si>
  <si>
    <t>202501100000200701</t>
  </si>
  <si>
    <t>202501100000200701# 宽带账号:13356710522; 联系电话：13356710522，问题类型：此工单为群障修复工单，根据群障全量闭环修复管理要求，为确保客户网络通畅，请装维人员跟进修复网络问题，谢谢！ 
 群障标题：公告。故障描述：潍坊诸城市大源橡树湾光缆故障，预估24小时恢复，请帮忙拦截,如有需要请联系片区装维师傅夏锦涛15706307939主叫号码：15806363666.0;该号码仅供参考，请优先联系宽带账号。</t>
  </si>
  <si>
    <t>2025-01-10 11:00:28</t>
  </si>
  <si>
    <t>SD-852-246619-24-28141</t>
  </si>
  <si>
    <t>SD-057-250110-369084-1957</t>
  </si>
  <si>
    <t>2025-01-10 11:42:23</t>
  </si>
  <si>
    <t>普通区域-高密市-丰家庄自然村-18366538755-500M-宽带上网投诉-次数0-202501100000258221</t>
  </si>
  <si>
    <t>202501100000258221</t>
  </si>
  <si>
    <t>202501100000258221#【显示路由器质差】客户来电反映家里宽带上网网速慢断断续续，线上排障不配合，拒绝线上排障，请协助处理，谢谢
联系人：先生   联系电话：19819509190     流水号：2025011011383155820819170</t>
  </si>
  <si>
    <t>2025-01-10 11:50:52</t>
  </si>
  <si>
    <t>2025-01-10 11:51:09</t>
  </si>
  <si>
    <t>SD-057-250110-217356-4923</t>
  </si>
  <si>
    <t>2025-01-10 17:55:06</t>
  </si>
  <si>
    <t>普通区域--null-1886618359002-宽带上网投诉-次数0-202501100000523337</t>
  </si>
  <si>
    <t>202501100000523337</t>
  </si>
  <si>
    <t>202501100000523337#流程受理流水号：2025011017502818866183590021137724
客户号码:1886618359002
客户姓名:董**
投诉地市:潍坊
来话流水:2025011017484764720800909
宽带账号:1886618359002
账号归属区县:高密-大卖场-高密市田庄镇永盛通讯服务部(社区)
联系电话:18866183590
联系人:先生/女士
宽带地址:潍坊
工单紧急程度:一般
是否投诉倾向:否
是否重复投诉:否
是否携转意向:否
是否有升级投诉倾向:否
*业务名称:业务融合开机流程宽带
投诉内容:手机号码：1886618359002，【问题描述】客户已办理宽带业务，有开通单，要求装维尽快联系上门，请处理，谢谢。联系电话：18866183590，联系人：先生/女士，录音流水号：2025011017484764720800909。受理明细：531920062399999999。
在途开通单信息：536250108817467060，1886618359002，2025-01-08 09:53:54，业务融合开机流程宽带，处理中，装维选址
是否到厅:否
业务名称:业务融合开机流程宽带
;宽带小区$[null]$</t>
  </si>
  <si>
    <t>SD-057-250110-096374-1681</t>
  </si>
  <si>
    <t>2025-01-10 11:14:09</t>
  </si>
  <si>
    <t>普通区域-诸城市-南戈庄村-13656366353-300M-宽带上网投诉-次数0-20250110111342X822290772</t>
  </si>
  <si>
    <t>20250110111342X822290772</t>
  </si>
  <si>
    <t xml:space="preserve">【农村网络投诉】流程受理流水号：20250110111052136563663531046039
客户号码:13656366353
客户姓名:曹**
投诉地市:潍坊
来话流水:2025011011100454920800918
宽带账号:13656366353
宽带账号归属地市:潍坊
宽带账号归属区县:诸城市
故障地址:潍坊诸城市相州镇南戈庄南戈庄村南戈庄村7#箱*********
联系电话:13656366353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11:12:40
具体故障现象:提示网络无法连接，
客户其他诉求:
</t>
  </si>
  <si>
    <t>2025-01-10 11:17:44</t>
  </si>
  <si>
    <t>2025-01-10 11:18:08</t>
  </si>
  <si>
    <t>SD-851-296188-5530-25517</t>
  </si>
  <si>
    <t>SD-057-250110-902867-4890</t>
  </si>
  <si>
    <t>2025-01-10 17:51:56</t>
  </si>
  <si>
    <t>80+普通-普通区域-诸城市-正堂文苑-18765685739-100M-宽带上网投诉-次数0-202501100000520111</t>
  </si>
  <si>
    <t>2025-01-11 18:52:00</t>
  </si>
  <si>
    <t>202501100000520111</t>
  </si>
  <si>
    <t xml:space="preserve">202501100000520111#【已关注中国移动10086微信公众号】流程受理流水号：20250110175054187656857391137820
客户号码:18765685739
客户姓名:苏**
投诉地市:潍坊
来话流水:2025011017503575420821049
宽带账号:18765685739
宽带账号归属地市:潍坊
宽带账号归属区县:诸城市
故障地址:潍坊诸城市龙都街道龙昌路正堂文苑3号楼*********
联系电话:18765685739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故障时间:2025-01-10 17:51:02
魔百和单播/组播:单播
具体故障现象:机顶盒无法开机，
客户其他诉求:客户侧为质差终端，要求上门更换终端并一并处理故障问题。要求为其补偿gprs流量，
</t>
  </si>
  <si>
    <t>2025-01-10 18:00:21</t>
  </si>
  <si>
    <t>2025-01-10 18:06:23</t>
  </si>
  <si>
    <t>SD-057-250110-253760-1610</t>
  </si>
  <si>
    <t>2025-01-10 11:06:49</t>
  </si>
  <si>
    <t>80+普通-普通区域-昌邑市-东南村-15065645663-1000M-业务受理宽带-次数0-202501100000227582</t>
  </si>
  <si>
    <t>202501100000227582</t>
  </si>
  <si>
    <t>202501100000227582# 宽带账号:15065645663; 联系电话：15065645663，问题类型：此工单为群障修复工单，根据群障全量闭环修复管理要求，为确保客户网络通畅，请装维人员跟进修复网络问题，谢谢！ 
 群障标题：公告。故障描述：分支光纤断或OLT检测不到ONT的预期的光信号(LOSi/LOBi)主叫号码：15866591407.0;该号码仅供参考，请优先联系宽带账号。</t>
  </si>
  <si>
    <t>2025-01-10 11:23:32</t>
  </si>
  <si>
    <t>2025-01-10 11:24:05</t>
  </si>
  <si>
    <t>SD-851-279602-15675-17958</t>
  </si>
  <si>
    <t>SD-057-250110-843106-1517</t>
  </si>
  <si>
    <t>2025-01-10 10:56:30</t>
  </si>
  <si>
    <t>80+银卡-普通区域-昌乐县-泰和世家-15053676369-300M-业务受理宽带-次数0-202501100000218981</t>
  </si>
  <si>
    <t>202501100000218981</t>
  </si>
  <si>
    <t>202501100000218981#【已关注中国移动10086微信公众号】 宽带账号:15053676369; 联系电话：15053676369，问题类型：此工单为群障修复工单，根据群障全量闭环修复管理要求，为确保客户网络通畅，请装维人员跟进修复网络问题，谢谢！ 
 群障标题：公告。故障描述：潍坊昌乐县泰和世家光缆故障，预估24小时恢复，请帮忙拦截,如有需要请联系片区装维师傅赵海磊15706307129主叫号码：15053676369.0;该号码仅供参考，请优先联系宽带账号。</t>
  </si>
  <si>
    <t>2025-01-10 10:58:39</t>
  </si>
  <si>
    <t>2025-01-10 10:59:00</t>
  </si>
  <si>
    <t>SD-057-250110-901843-850</t>
  </si>
  <si>
    <t>2025-01-10 09:38:18</t>
  </si>
  <si>
    <t>80+银卡-普通区域-安丘市-北小沟村自然村-15206469002-200M-宽带上网投诉-次数0-20250110093731X518154350</t>
  </si>
  <si>
    <t>2025-01-11 10:39:00</t>
  </si>
  <si>
    <t>20250110093731X518154350</t>
  </si>
  <si>
    <t xml:space="preserve">【农村网络投诉】流程受理流水号：20250110093701152064690021018506
客户号码:15206469002
客户姓名:周**
投诉地市:潍坊
来话流水:2025011009364505620845990
宽带账号:15206469002
宽带账号归属地市:潍坊
宽带账号归属区县:安丘市
故障地址:潍坊安丘市凌河镇北小沟村北小沟村自然村北小沟追加新3号箱郑保民*********
联系电话:15206469002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09:37:20
具体故障现象:光猫亮红灯，
客户其他诉求:
</t>
  </si>
  <si>
    <t>2025-01-10 09:41:59</t>
  </si>
  <si>
    <t>2025-01-10 09:42:27</t>
  </si>
  <si>
    <t>2025-01-10 09:36:10</t>
  </si>
  <si>
    <t>80+普通-普通区域-奎文区-香榭丽舍-13780865374-300M-业务受理宽带-次数0-202501100000142374 一级督办</t>
  </si>
  <si>
    <t>202501100000142374</t>
  </si>
  <si>
    <t>2025-01-10 10:13:47</t>
  </si>
  <si>
    <t>2025-01-10 11:14:13</t>
  </si>
  <si>
    <t>SD-057-250110-837452-1541</t>
  </si>
  <si>
    <t>2025-01-10 10:59:56</t>
  </si>
  <si>
    <t>【调研】-80+银卡-普通区域-昌邑市-丰乐新村自然村-18263615017-200M-宽带上网投诉-次数0-202501100000219641</t>
  </si>
  <si>
    <t>202501100000219641</t>
  </si>
  <si>
    <t>202501100000219641#宽带账号：18263615017；宽带地址：
潍坊昌邑市饮马镇丰乐新村丰乐新村自然村张家庄子村1号箱李德山*客户来电反映宽带无法使用/移动高清无法观看，客户要求师傅上门，请协助处理，谢谢！联系电话;18263615017联系人：***；来电流水：2025011010580681220820724。</t>
  </si>
  <si>
    <t>2025-01-10 11:02:08</t>
  </si>
  <si>
    <t>2025-01-10 11:04:55</t>
  </si>
  <si>
    <t>2025-01-10 11:33:03</t>
  </si>
  <si>
    <t>【调研】-80+银卡-普通区域-潍城区-潍城华阳小区-15169544786-1000M-宽带上网投诉-次数0-202501100000252418 一级督办</t>
  </si>
  <si>
    <t>202501100000252418</t>
  </si>
  <si>
    <t>2025-01-10 11:39:25</t>
  </si>
  <si>
    <t>2025-01-10 11:39:50</t>
  </si>
  <si>
    <t>SD-057-250110-278043-6633</t>
  </si>
  <si>
    <t>2025-01-10 21:20:59</t>
  </si>
  <si>
    <t>【调研】-80+白金-普通区域-寿光市-西广陵村-13563668110-1000M-宽带上网投诉-次数0-202501100000609087</t>
  </si>
  <si>
    <t>202501100000609087</t>
  </si>
  <si>
    <t>202501100000609087#13563668110客户来电反映家里宽带不能用，客户本人不在家，客户表示家人在家已重启设备测试无改善异机来电，线上排障客户表示不认可，要求师傅上门，请处理,谢谢
联系电话： 18753661662  联系人：女士 流水号:2025011021162042220829876</t>
  </si>
  <si>
    <t>2025-01-10 21:36:01</t>
  </si>
  <si>
    <t>2025-01-10 21:36:25</t>
  </si>
  <si>
    <t>SD-057-250110-980731-1674</t>
  </si>
  <si>
    <t>2025-01-10 11:13:40</t>
  </si>
  <si>
    <t>普通区域-诸城市-南戈庄村-13656366353-300M-业务受理宽带-次数0-202501100000232624</t>
  </si>
  <si>
    <t>202501100000232624</t>
  </si>
  <si>
    <t>202501100000232624#受理号码 : 13656366353客户姓名 : 曹**号码归属地 : 潍坊诸城 － 诸城用户品牌 : 全球通
用户来电反映宽带不能用，电视不能使用，要求师傅上门维修，联系电话13656366353联系人姓名先生</t>
  </si>
  <si>
    <t>2025-01-10 11:16:05</t>
  </si>
  <si>
    <t>2025-01-10 11:16:31</t>
  </si>
  <si>
    <t>SD-057-250110-628375-1730</t>
  </si>
  <si>
    <t>2025-01-10 11:17:40</t>
  </si>
  <si>
    <t>80+普通-普通区域-坊子区-null-18866795012-宽带上网投诉-次数0-202501100000237596</t>
  </si>
  <si>
    <t>2025-01-11 12:18:00</t>
  </si>
  <si>
    <t>202501100000237596</t>
  </si>
  <si>
    <t>202501100000237596#流程受理流水号：20250110111718188667950121047925
客户号码:18866795012
客户姓名:王**
投诉地市:潍坊
来话流水:2025011011160143120892030
宽带账号:18866795012
账号归属区县:坊子
联系电话:18306463528
联系人:先生/女士
宽带地址:潍坊
工单紧急程度:一般
是否投诉倾向:否
是否重复投诉:否
是否携转意向:否
是否有升级投诉倾向:否
*业务名称:业务融合开机流程宽带
投诉内容:手机号码：18866795012，【问题描述】客户已办理宽带业务，有开通单，要求装维尽快联系上门，请处理，谢谢。联系电话：18306463528，联系人：先生/女士，录音流水号：2025011011160143120892030。受理明细：531920062399999999。
在途开通单信息：536250109138408576，18866795012，2025-01-09 13:47:29，业务融合开机流程宽带，处理中，黄单扩容
是否到厅:否
业务名称:业务融合开机流程宽带
;宽带小区$[null]$</t>
  </si>
  <si>
    <t>2025-01-10 15:06:58</t>
  </si>
  <si>
    <t>SD-057-250110-042796-1863</t>
  </si>
  <si>
    <t>2025-01-10 11:32:30</t>
  </si>
  <si>
    <t>【调研】-80+银卡-FTTR-普通区域-诸城市-审计局家属院-18764641333-500M-宽带上网投诉-次数0-20250110113146X906424546</t>
  </si>
  <si>
    <t>20250110113146X906424546</t>
  </si>
  <si>
    <t xml:space="preserve">流程受理流水号：20250110113022187646413331051606
客户号码:18764641333
客户姓名:王**
投诉地市:潍坊
来话流水:2025011011293764120896242
宽带账号:18764641333
宽带账号归属地市:潍坊
宽带账号归属区县:诸城市
故障地址:潍坊诸城市密州街道密州路审计局家属院1号楼
联系电话:13475672134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11:30:29
具体故障现象:光猫亮红灯，光信号闪烁红灯，插紧捋直之后还是闪烁红灯，请协助处理，谢谢
客户其他诉求:
</t>
  </si>
  <si>
    <t>2025-01-10 11:47:18</t>
  </si>
  <si>
    <t>2025-01-10 11:47:58</t>
  </si>
  <si>
    <t>SD-851-243164-13800-24620</t>
  </si>
  <si>
    <t>SD-057-250110-805246-4278</t>
  </si>
  <si>
    <t>2025-01-10 16:41:34</t>
  </si>
  <si>
    <t>80+银卡-FTTR-普通区域-青州市-益正佳苑-15095101502-1000M-宽带上网投诉-次数0-202501100000465376</t>
  </si>
  <si>
    <t>2025-01-11 17:42:00</t>
  </si>
  <si>
    <t>202501100000465376</t>
  </si>
  <si>
    <t>202501100000465376#【已关注中国移动10086微信公众号】流程受理流水号：20250110163846150951015021121422
客户号码:15095101502
客户姓名:李*
投诉地市:潍坊
来话流水:2025011016375326620801052
宽带账号:15095101502
宽带账号归属地市:潍坊
宽带账号归属区县:青州市
故障地址:潍坊青州市云门山街道圣水路益正佳苑7号楼*********
联系电话:15095101502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光功率:-17.05
故障大类:宽带/电视
故障细类:宽带无法上网(专席)
携转原因:
故障时间:2025-01-10 16:42:36
具体故障现象:客户来电表示只有飞飞一个游戏软件无法正常上网
客户其他诉求:
;宽带小区$[益正佳苑]$</t>
  </si>
  <si>
    <t>2025-01-10 16:43:29</t>
  </si>
  <si>
    <t>2025-01-10 16:43:52</t>
  </si>
  <si>
    <t>SD-851-275446-26-70</t>
  </si>
  <si>
    <t>SD-057-250110-746312-68</t>
  </si>
  <si>
    <t>2025-01-10 08:03:16</t>
  </si>
  <si>
    <t>普通区域-诸城市-吴家屯养殖区-18264637930-200M-宽带上网投诉-次数0-202501100000090262</t>
  </si>
  <si>
    <t>2025-01-11 09:04:00</t>
  </si>
  <si>
    <t>202501100000090262</t>
  </si>
  <si>
    <t>202501100000090262#流程受理流水号：20250110080236182646379301000343
客户号码:18264637930
客户姓名:耿**
投诉地市:潍坊
来话流水:2025011008022528820853765
宽带账号:18264637930
宽带账号归属地市:潍坊
宽带账号归属区县:诸城市
故障地址:潍坊诸城市舜王街道吴家屯吴家屯养殖区养殖区中10号箱*********
联系电话:18264637930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08:03:00
具体故障现象:光猫亮红灯，
客户其他诉求:
;宽带小区$[吴家屯养殖区]$</t>
  </si>
  <si>
    <t>2025-01-10 08:18:32</t>
  </si>
  <si>
    <t>2025-01-10 08:19:24</t>
  </si>
  <si>
    <t>SD-057-250110-915347-2697</t>
  </si>
  <si>
    <t>2025-01-10 13:09:55</t>
  </si>
  <si>
    <t>【调研】-80+普通-(目标)普通区域-奎文区-【潍柴】潍柴东区-15169420752-300M-魔百和投诉-次数0-202501100000310267</t>
  </si>
  <si>
    <t>202501100000310267</t>
  </si>
  <si>
    <t>202501100000310267#流程受理流水号：20250110130915151694207521072634
客户号码:15169420752
客户姓名:李**
投诉地市:潍坊
来话流水:2025011013084264420849188
宽带账号:15169420752
宽带账号归属地市:潍坊
宽带账号归属区县:奎文区
故障地址:潍坊奎文区潍州路街道民生街【潍柴】潍柴东区6路1号楼*********
联系电话:18663672604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光功率:-13.28
故障大类:电视
故障细类:移动高清电视故障(专席)
携转原因:
故障时间:2025-01-10 13:09:18
魔百和单播/组播:组播
具体故障现象:电视提示网络类错误，
客户其他诉求:
魔百和单/组播：组播;宽带小区$[【潍柴】潍柴东区]$</t>
  </si>
  <si>
    <t>2025-01-10 13:11:25</t>
  </si>
  <si>
    <t>2025-01-10 13:12:23</t>
  </si>
  <si>
    <t>SD-851-272392-13836-23081</t>
  </si>
  <si>
    <t>SD-057-250110-709285-811</t>
  </si>
  <si>
    <t>2025-01-10 09:34:59</t>
  </si>
  <si>
    <t>普通区域-潍城区-万特公馆-13806466182-100M-宽带上网投诉-次数0-202501100000141209</t>
  </si>
  <si>
    <t>2025-01-11 10:35:00</t>
  </si>
  <si>
    <t>202501100000141209</t>
  </si>
  <si>
    <t>202501100000141209#宽带账号：13806466182；联系电话：13806466182宽带地址：潍坊潍城区西关街道东风西街万特公馆A区10号楼；客户来电反映电视看直播卡顿，要求上门处理, 来电流水：2025011009324181720890970</t>
  </si>
  <si>
    <t>2025-01-10 09:45:34</t>
  </si>
  <si>
    <t>2025-01-10 09:46:09</t>
  </si>
  <si>
    <t>SD-852-309211-344-13694</t>
  </si>
  <si>
    <t>SD-057-250110-039476-1743</t>
  </si>
  <si>
    <t>2025-01-10 11:18:43</t>
  </si>
  <si>
    <t>80+普通-普通区域-寒亭区-祥和家园小区-13516369239-200M-宽带上网投诉-次数0-202501100000235635</t>
  </si>
  <si>
    <t>2025-01-11 12:19:00</t>
  </si>
  <si>
    <t>202501100000235635</t>
  </si>
  <si>
    <t>202501100000235635#宽带账号13516369239；宽带地址：潍坊寒亭区寒亭街道益新街祥和家园小区5号楼；客户来电反映宽带无法上网，客户不在现场，无法配合线上指导/客户不配合排障，要求上门，请协助处理，谢谢！联系电话：13516369239；联系人：先生；来电流水：
2025011011154864920888717</t>
  </si>
  <si>
    <t>2025-01-10 11:22:49</t>
  </si>
  <si>
    <t>2025-01-10 11:23:24</t>
  </si>
  <si>
    <t>SD-057-250110-762830-1927</t>
  </si>
  <si>
    <t>2025-01-10 11:38:02</t>
  </si>
  <si>
    <t>【追1】普通区域-高密市-高密银都花园-15905363703-100M-宽带上网投诉-次数0-20250110113510X110002296</t>
  </si>
  <si>
    <t>2025-01-11 12:39:00</t>
  </si>
  <si>
    <t>20250110113510X110002296</t>
  </si>
  <si>
    <t xml:space="preserve">流程受理流水号：20250110113350159053637031052552
客户号码:15905363703
客户姓名:王**
投诉地市:潍坊
来话流水:2025011011322707820836194
宽带账号:15905363703
宽带账号归属地市:潍坊
宽带账号归属区县:高密市
故障地址:潍坊高密市密水街道创业街银都花园5号楼*********
联系电话:15905363703
联系人:先生/女士
工单紧急程度:非常紧急
是否有升级投诉倾向:是
是否重复投诉:否
是否携转意向:否
是否投诉倾向:否
是否智能网关:智能网关
当前是否在线:是
接入方式:FTTH
端到端诊断结果:客户侧设备问题（新增）
是否质差终端:无质差信息
光功率:-21.61
故障大类:宽带/电视
故障细类:宽带无法上网
携转原因:
故障时间:2025-01-10 11:34:34
具体故障现象:10080转回：网速慢卡顿，客户表示维修师傅也承认线路故障 ，但是一直处理 。请协助处理 ，
客户其他诉求:
</t>
  </si>
  <si>
    <t>2025-01-10 11:46:13</t>
  </si>
  <si>
    <t>2025-01-10 11:46:49</t>
  </si>
  <si>
    <t>SD-057-250110-795318-1371</t>
  </si>
  <si>
    <t>2025-01-10 10:38:32</t>
  </si>
  <si>
    <t>【调研】-80+白金-普通区域-昌乐县-九龙湖社区-15288830749-1000M-宽带上网投诉-次数0-202501100000201518</t>
  </si>
  <si>
    <t>202501100000201518</t>
  </si>
  <si>
    <t>202501100000201518#宽带账号：15288830749；宽带地址：潍坊昌乐县城南街道九龙湖社区九龙湖社区22号楼；客户来电反映宽带/移动高清*****，客户不在现场，无法配合线上指导/客户不配合排障，要求上门，请协助处理，谢谢！联系电话：15169565618；联系人：先生；来电流水：2025011010351471920876805</t>
  </si>
  <si>
    <t>2025-01-10 10:41:53</t>
  </si>
  <si>
    <t>2025-01-10 10:42:37</t>
  </si>
  <si>
    <t>SD-851-311967-19124-19669</t>
  </si>
  <si>
    <t>SD-057-250110-836529-1962</t>
  </si>
  <si>
    <t>2025-01-10 11:43:30</t>
  </si>
  <si>
    <t>普通区域-寿光市-寿光申明亭-15163681791-200M-宽带上网投诉-次数0-202501100000258837</t>
  </si>
  <si>
    <t>2025-01-11 12:44:00</t>
  </si>
  <si>
    <t>202501100000258837</t>
  </si>
  <si>
    <t xml:space="preserve">202501100000258837#
宽带账号：15163681791；宽带地址：潍坊寿光市侯镇申明亭申明亭申明亭村；客户来电反映宽带无法使用，客户不在现场，无法配合线上指导，要求上门，请协助处理，谢谢！联系电话：15163681791；联系人：女士；来电流水：2025011011413387320858957。 </t>
  </si>
  <si>
    <t>2025-01-10 11:53:33</t>
  </si>
  <si>
    <t>2025-01-10 11:56:46</t>
  </si>
  <si>
    <t>SD-057-250110-675231-1875</t>
  </si>
  <si>
    <t>2025-01-10 11:34:48</t>
  </si>
  <si>
    <t>80+银卡-普通区域-高密市-沙窝自然村-13562627482-1000M-宽带上网投诉-次数0-202501100000250258</t>
  </si>
  <si>
    <t>202501100000250258</t>
  </si>
  <si>
    <t>202501100000250258#宽带账号：13562627482 ；宽带地址：潍坊高密市夏庄镇沙窝沙窝自然村高密沙窝48号箱* ；客户来电反映家里没网  ，不在家，请协助处理。来电流水：2025011011313245820823602  联系电话：15863651163</t>
  </si>
  <si>
    <t>2025-01-10 11:37:31</t>
  </si>
  <si>
    <t>SD-851-244660-13556-29682</t>
  </si>
  <si>
    <t>SD-057-250110-081957-4315</t>
  </si>
  <si>
    <t>2025-01-10 16:47:04</t>
  </si>
  <si>
    <t>80+金卡-普通区域-奎文区-渭水苑-13953662007-1000M-魔百和投诉-次数0-20250110164425X665023254</t>
  </si>
  <si>
    <t>2025-01-11 17:48:00</t>
  </si>
  <si>
    <t>20250110164425X665023254</t>
  </si>
  <si>
    <t>流程受理流水号：20250110164225139536620071122279
客户号码:13953662007
客户姓名:单**
投诉地市:潍坊
来话流水:2025011016335783720847150
宽带账号:13953662007
宽带账号归属地市:潍坊
宽带账号归属区县:高新
故障地址:潍坊高新清池潍安路渭水苑20号楼2单元1002********
联系电话:13280739919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故障细类:移动高清电视故障(专席)
携转原因:
故障时间:2025-01-10 16:42:36
魔百和单播/组播:单播
具体故障现象:无信号：切换信号源，拔插高清线，未恢复
客户其他诉求:请处理，谢谢
魔百和单/组播：单播</t>
  </si>
  <si>
    <t>2025-01-10 16:48:56</t>
  </si>
  <si>
    <t>2025-01-10 16:49:21</t>
  </si>
  <si>
    <t>SD-057-250110-319504-4272</t>
  </si>
  <si>
    <t>2025-01-10 16:40:47</t>
  </si>
  <si>
    <t>80+银卡-普通区域-青州市-苏峪-18363639288-200M-宽带上网投诉-次数0-202501100000466143</t>
  </si>
  <si>
    <t>2025-01-11 17:41:00</t>
  </si>
  <si>
    <t>202501100000466143</t>
  </si>
  <si>
    <t>202501100000466143#18363639288  潍坊     客户反映家里宽带电视无法观看，系统显示在线，老人在家不会操作，线上排障不认可，要求师傅上门，请协助处理，谢谢,联系人：先生，联系电话：18363639288，接触流水： 2025011016374290620898696</t>
  </si>
  <si>
    <t>2025-01-10 16:56:51</t>
  </si>
  <si>
    <t>2025-01-10 16:57:08</t>
  </si>
  <si>
    <t>SD-851-246047-5792-6751</t>
  </si>
  <si>
    <t>SD-057-250110-291348-4721</t>
  </si>
  <si>
    <t>2025-01-10 17:35:06</t>
  </si>
  <si>
    <t>【调研】-(目标)普通区域-昌乐县-麻家河村自然村-15006560756-300M-宽带上网投诉-次数0-20250110173245X565417541</t>
  </si>
  <si>
    <t>2025-01-11 18:36:00</t>
  </si>
  <si>
    <t>20250110173245X565417541</t>
  </si>
  <si>
    <t xml:space="preserve">【农村网络投诉】流程受理流水号：20250110172946150065607561133409
客户号码:15006560756
客户姓名:李**
投诉地市:潍坊
来话流水:2025011017292252920875944
宽带账号:15006560756
宽带账号归属地市:潍坊
宽带账号归属区县:昌乐县
故障地址:潍坊昌乐县营丘镇麻家河村麻家河村自然村麻家河村1#（东街大队东边李金林屋头）*********
联系电话:15006560756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17:32:19
具体故障现象:光猫亮红灯，
客户其他诉求:
</t>
  </si>
  <si>
    <t>2025-01-10 17:41:32</t>
  </si>
  <si>
    <t>2025-01-10 17:41:54</t>
  </si>
  <si>
    <t>SD-057-250110-035714-1578</t>
  </si>
  <si>
    <t>2025-01-10 11:05:16</t>
  </si>
  <si>
    <t>80+银卡-FTTR-普通区域-奎文区-广圣苑二期-15153682118-1000M-宽带上网投诉-次数0-20250110110423X263160819</t>
  </si>
  <si>
    <t>20250110110423X263160819</t>
  </si>
  <si>
    <t xml:space="preserve">流程受理流水号：20250110110317151536821181043777
客户号码:15153682118
客户姓名:庄**
投诉地市:潍坊
来话流水:2025011011021547220883017
宽带账号:15153682118
宽带账号归属地市:潍坊
宽带账号归属区县:奎文区
故障地址:潍坊奎文区廿里堡街道潍州路广圣苑二期10号楼*********
联系电话:15153682118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故障细类:网速慢/上网掉线(专席)
携转原因:
故障时间:2025-01-10 11:00:31
具体故障现象:家庭WiFi信号弱，全光wifi，在厨房厕所信号不好，客户要求尽快解决，请协助处理，谢谢
客户其他诉求:
</t>
  </si>
  <si>
    <t>2025-01-10 11:12:16</t>
  </si>
  <si>
    <t>2025-01-10 11:12:42</t>
  </si>
  <si>
    <t>SD-851-292809-3578-22415</t>
  </si>
  <si>
    <t>SD-057-250110-426195-1619</t>
  </si>
  <si>
    <t>2025-01-10 11:08:02</t>
  </si>
  <si>
    <t>普通区域-潍城区-南乐埠自然村-13953605780-300M-宽带上网投诉-次数0-20250110110502X302708212</t>
  </si>
  <si>
    <t>20250110110502X302708212</t>
  </si>
  <si>
    <t xml:space="preserve">【农村网络投诉】流程受理流水号：20250110110332139536057801043856
客户号码:13953605780
客户姓名:赵**
投诉地市:潍坊
来话流水:2025011011024269420890034
宽带账号:13953605780
宽带账号归属地市:潍坊
宽带账号归属区县:潍城区
故障地址:潍坊潍城区乐埠山生态经济发展区南乐埠南乐埠自然村南乐埠东4街中心街向南3排路东8#*********
联系电话:13953605780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故障时间:2025-01-10 11:05:38
具体故障现象:提示网络无法连接，
客户其他诉求:
</t>
  </si>
  <si>
    <t>2025-01-10 11:26:16</t>
  </si>
  <si>
    <t>2025-01-10 11:30:28</t>
  </si>
  <si>
    <t>SD-057-250110-346071-2696</t>
  </si>
  <si>
    <t>2025-01-10 13:09:33</t>
  </si>
  <si>
    <t>【调研】-普通区域-青州市-雍和府-13616460001-300M-魔百和投诉-次数0-202501100000308253</t>
  </si>
  <si>
    <t>202501100000308253</t>
  </si>
  <si>
    <t>202501100000308253#客户来电反映本机号码的机顶盒指示灯不亮了，电视无法观看，要求师傅上门，请协助谢谢
录音2025011013064077020834637</t>
  </si>
  <si>
    <t>2025-01-10 13:11:09</t>
  </si>
  <si>
    <t>2025-01-10 13:11:23</t>
  </si>
  <si>
    <t>SD-057-250110-789635-1851</t>
  </si>
  <si>
    <t>2025-01-10 11:31:14</t>
  </si>
  <si>
    <t>80+银卡-普通区域-寒亭区-神堂子村自然村-15953664481-1000M-宽带上网投诉-次数0-202501100000246240</t>
  </si>
  <si>
    <t>202501100000246240</t>
  </si>
  <si>
    <t>202501100000246240#宽带账号：15953664481；宽带地址：潍坊寒亭区泊子镇神堂子村神堂子村自然村泊子镇神堂子村扩；客户来电反映电视网络故障，经查询客户侧为机顶盒质差终端，请协助上门更换终端并一并处理故障问题，谢谢！联系电话：15953664481；联系人：先生；来电流水： 2025011011243122720820489。</t>
  </si>
  <si>
    <t>2025-01-10 11:41:59</t>
  </si>
  <si>
    <t>2025-01-10 11:42:58</t>
  </si>
  <si>
    <t>SD-851-275207-8640-16266</t>
  </si>
  <si>
    <t>SD-057-250110-271369-4296</t>
  </si>
  <si>
    <t>2025-01-10 16:44:58</t>
  </si>
  <si>
    <t>80+金卡-普通区域-寿光市-裴岭社区-13963636157-1000M-宽带上网投诉-次数0-202501100000466828</t>
  </si>
  <si>
    <t>2025-01-11 17:45:00</t>
  </si>
  <si>
    <t>202501100000466828</t>
  </si>
  <si>
    <t>202501100000466828#质差光猫： 宽带账号：13963636157；宽带地址：潍坊寿光市化龙镇裴岭村裴岭社区22号楼；客户来电反映宽带无法上网，经查询客户侧为质差终端，请协助上门更换终端并一并处理故障问题，谢谢！联系电话：13963636157；联系人：***；来电流水：2025011016430490320871739</t>
  </si>
  <si>
    <t>2025-01-10 16:46:16</t>
  </si>
  <si>
    <t>2025-01-10 16:46:37</t>
  </si>
  <si>
    <t>SD-851-286067-17194-7981</t>
  </si>
  <si>
    <t>SD-057-250110-429810-1978</t>
  </si>
  <si>
    <t>2025-01-10 11:45:03</t>
  </si>
  <si>
    <t>普通区域-奎文区-银枫小区-15264662208-300M-宽带上网投诉-次数0-202501100000261228</t>
  </si>
  <si>
    <t>202501100000261228</t>
  </si>
  <si>
    <t>202501100000261228#【已关注中国移动10086微信公众号】流程受理流水号：20250110114433152646622081055341
客户号码:15264662208
客户姓名:孙**
投诉地市:潍坊
来话流水:2025011011441104820893943
宽带账号:15264662208
宽带账号归属地市:潍坊
宽带账号归属区县:高新
故障地址:潍坊高新高新城区银枫路银枫小区4号楼*********
联系电话:15264662208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光功率:-14.57
故障大类:宽带/电视
故障细类:宽带无法上网
携转原因:
故障时间:2025-01-10 11:44:42
具体故障现象:提示网络无法连接，
客户其他诉求:要求维修
;宽带小区$[银枫小区]$</t>
  </si>
  <si>
    <t>2025-01-10 11:52:27</t>
  </si>
  <si>
    <t>2025-01-10 11:53:04</t>
  </si>
  <si>
    <t>SD-851-308486-13660-2579</t>
  </si>
  <si>
    <t>SD-057-250110-023861-4951</t>
  </si>
  <si>
    <t>2025-01-10 17:56:57</t>
  </si>
  <si>
    <t>【调研】-80+金卡-普通区域-寿光市-和平社区B区-18765705550-500M-宽带上网投诉-次数0-202501100000524436</t>
  </si>
  <si>
    <t>2025-01-11 18:57:00</t>
  </si>
  <si>
    <t>202501100000524436</t>
  </si>
  <si>
    <t xml:space="preserve">202501100000524436#流程受理流水号：20250110175623187657055501138957
客户号码:18765705550
客户姓名:单*
投诉地市:潍坊
来话流水:2025011017560459120880063
宽带账号:18765705550
宽带账号归属地市:潍坊
宽带账号归属区县:寿光市
故障地址:潍坊寿光市羊口镇和平街和平社区B区7号楼*********
联系电话:18765705550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光功率:-19.82
故障大类:宽带/电视
故障细类:宽带无法上网
携转原因:
故障时间:2025-01-10 17:56:40
具体故障现象:网速慢卡顿，
客户其他诉求:客户侧为质差终端，要求上门更换终端并一并处理故障问题。
</t>
  </si>
  <si>
    <t>2025-01-10 17:58:22</t>
  </si>
  <si>
    <t>2025-01-10 17:58:45</t>
  </si>
  <si>
    <t>SD-851-274469-28350-19474</t>
  </si>
  <si>
    <t>SD-057-250110-578960-777</t>
  </si>
  <si>
    <t>2025-01-10 09:30:46</t>
  </si>
  <si>
    <t>普通区域-潍城区-金科华府（含建委宿舍、福祥居、北关中心小学教师楼、银泰大厦等）-18765123866-300M-宽带延伸服务-次数0-202501100000137508</t>
  </si>
  <si>
    <t>202501100000137508</t>
  </si>
  <si>
    <t xml:space="preserve">202501100000137508#流程受理流水号：20250110093007187651238661016529
客户号码:18765123866
客户姓名:郭*
投诉地市:潍坊
来话流水:2025011009291975120844807
宽带账号:18765123866
宽带账号归属地市:潍坊
宽带账号归属区县:潍城区
故障地址:潍坊潍城区于河街道彩虹路北宫街金科华府北关中心小学教师楼1号*********
联系电话:18765123866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故障时间:2025-01-10 09:21:50
具体故障现象:宽带上不去网
</t>
  </si>
  <si>
    <t>2025-01-10 09:50:38</t>
  </si>
  <si>
    <t>2025-01-10 09:50:54</t>
  </si>
  <si>
    <t>SD-057-250110-913852-807</t>
  </si>
  <si>
    <t>2025-01-10 09:34:21</t>
  </si>
  <si>
    <t>普通区域-诸城市-舜邦商务酒店（小微）-13589178896-300M-宽带上网投诉-次数0-202501100000141756</t>
  </si>
  <si>
    <t>202501100000141756</t>
  </si>
  <si>
    <t>202501100000141756#流程受理流水号：20250110093217135891788961017201
客户号码:13589178896
客户姓名:王**
投诉地市:潍坊
来话流水:2025011009313064220874742
宽带账号:13589178896
宽带账号归属地市:潍坊
宽带账号归属区县:诸城市
故障地址:潍坊诸城市枳沟镇王岭村舜邦商务酒店（小微）舜邦商务酒店2号箱*********
联系电话:13589178896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故障细类:宽带网速慢/卡顿
携转原因:
故障时间:2025-01-10 09:34:03
具体故障现象:用户无法提供具体故障现象，
客户其他诉求:
;宽带小区$[舜邦商务酒店（小微）]$</t>
  </si>
  <si>
    <t>2025-01-10 09:38:24</t>
  </si>
  <si>
    <t>2025-01-10 09:38:41</t>
  </si>
  <si>
    <t>SD-852-319451-574-11875</t>
  </si>
  <si>
    <t>SD-057-250110-235804-790</t>
  </si>
  <si>
    <t>2025-01-10 09:32:25</t>
  </si>
  <si>
    <t>普通区域-奎文区-樱华园片区-18553697356-500M-宽带上网投诉-次数0-20250110093133X693374701</t>
  </si>
  <si>
    <t>20250110093133X693374701</t>
  </si>
  <si>
    <t>检测结果：1、手机账号余额检测：手机账户余额正常；2、宽带账号登录状态检测：账号登录状态正常；3、宽带速率检测：宽带速率正常；4、宽带状态检测：宽带状态正常；5、群体故障检测：无大面积群障；6、线路检测：线路状态正常；7、光猫在线检测：光猫在线；故障类型：网络无法连接。故障描述：连不上网络，没有信号，网络无法连接，。联系人：王宏。联系电话：18553697356。。</t>
  </si>
  <si>
    <t>2025-01-10 09:36:08</t>
  </si>
  <si>
    <t>2025-01-10 09:36:22</t>
  </si>
  <si>
    <t>SD-851-236043-298-13588</t>
  </si>
  <si>
    <t>SD-057-250110-047231-1723</t>
  </si>
  <si>
    <t>2025-01-10 11:17:13</t>
  </si>
  <si>
    <t>普通区域-安丘市-金山村自然村-15263604227-100M-宽带上网投诉-次数0-202501100000236568</t>
  </si>
  <si>
    <t>202501100000236568</t>
  </si>
  <si>
    <t xml:space="preserve">202501100000236568#流程受理流水号：20250110111607152636042271047576
客户号码:15263604227
客户姓名:罗**
投诉地市:潍坊
来话流水:2025011011154829820888624
宽带账号:15263604227
宽带账号归属地市:潍坊
宽带账号归属区县:安丘市
故障地址:潍坊安丘市白芬子镇金山村金山村3号箱邹子栋西山0号楼*********
联系电话:15263604227
联系人:先生/女士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故障时间:2025-01-10 11:18:26
具体故障现象:频繁掉线，
客户其他诉求:客户侧为质差终端，要求上门更换终端并一并处理故障问题。
</t>
  </si>
  <si>
    <t>2025-01-10 11:32:19</t>
  </si>
  <si>
    <t>2025-01-10 11:32:36</t>
  </si>
  <si>
    <t>SD-057-250110-945836-1916</t>
  </si>
  <si>
    <t>2025-01-10 11:36:54</t>
  </si>
  <si>
    <t>【调研】-80+银卡-普通区域-诸城市-人民家园-13506470407-500M-业务受理宽带-次数0-202501100000255598</t>
  </si>
  <si>
    <t>202501100000255598</t>
  </si>
  <si>
    <t>202501100000255598# 宽带账号:13506470407; 联系电话：13506470407，问题类型：此工单为群障修复工单，根据群障全量闭环修复管理要求，为确保客户网络通畅，请装维人员跟进修复网络问题，谢谢！ 
 群障标题：公告。故障描述：潍坊诸城市人民家园光缆故障，预估24小时恢复，请帮忙拦截,如有需要请联系片区装维师傅赵金涛15706307943主叫号码：13506470407.0;该号码仅供参考，请优先联系宽带账号。</t>
  </si>
  <si>
    <t>2025-01-10 11:52:30</t>
  </si>
  <si>
    <t>2025-01-10 11:52:56</t>
  </si>
  <si>
    <t>SD-057-250110-910837-2657</t>
  </si>
  <si>
    <t>2025-01-10 13:03:19</t>
  </si>
  <si>
    <t>普通区域-潍城区-鲁发名城东区-15605367123-300M-宽带上网投诉-次数0-202501100000308800</t>
  </si>
  <si>
    <t>202501100000308800</t>
  </si>
  <si>
    <t>202501100000308800#【已关注中国移动10086微信公众号】流程受理流水号：20250110125931156053671231070980
客户号码:15605367123
客户姓名:孙**
投诉地市:潍坊
来话流水:2025011012582840820875902
宽带账号:15605367123
宽带账号归属地市:潍坊
宽带账号归属区县:潍城区
故障地址:潍坊潍城区西关街道长松路鲁发名城东区B区12号楼*********
联系电话:15605367123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光功率:-18.09
故障大类:宽带/电视
故障细类:网速慢/上网掉线(专席)
携转原因:
故障时间:2025-01-10 12:59:44
具体故障现象:请协助谢网速慢卡顿，
客户其他诉求:客户来电反映本机号码的宽带网速慢，装维也上门检测过也不行，要求能免费提速，我处正常解释客户不认可，请协助处理，谢谢  
;宽带小区$[鲁发名城东区]$</t>
  </si>
  <si>
    <t>2025-01-10 13:08:13</t>
  </si>
  <si>
    <t>2025-01-10 13:08:56</t>
  </si>
  <si>
    <t>SD-057-250110-546731-1362</t>
  </si>
  <si>
    <t>2025-01-10 10:38:02</t>
  </si>
  <si>
    <t>80+普通-普通区域-奎文区-李家社区-13964673603-1000M-宽带上网投诉-次数0-20250110103540X540634497</t>
  </si>
  <si>
    <t>20250110103540X540634497</t>
  </si>
  <si>
    <t xml:space="preserve">流程受理流水号：20250110103351139646736031035135
客户号码:13964673603
客户姓名:李**
投诉地市:潍坊
来话流水:2025011010275521620866867
宽带账号:13964673603
宽带账号归属地市:潍坊
宽带账号归属区县:奎文区
故障地址:潍坊奎文区广文街道广文街李家社区11号楼*********
联系电话:13964673603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01:26:52
具体故障现象:提示网络无法连接，
客户其他诉求:
</t>
  </si>
  <si>
    <t>2025-01-10 10:40:37</t>
  </si>
  <si>
    <t>SD-851-284981-4837-3479</t>
  </si>
  <si>
    <t>SD-057-250110-842069-1505</t>
  </si>
  <si>
    <t>2025-01-10 10:56:09</t>
  </si>
  <si>
    <t>【调研】-80+普通-普通区域-潍城区-上城国际-18766361915-500M-业务受理宽带-次数0-202501100000216922</t>
  </si>
  <si>
    <t>202501100000216922</t>
  </si>
  <si>
    <t>202501100000216922#【已关注中国移动10086微信公众号】 宽带账号:18766361915; 联系电话：18766361915，问题类型：此工单为群障修复工单，根据群障全量闭环修复管理要求，为确保客户网络通畅，请装维人员跟进修复网络问题，谢谢！ 
 群障标题：公告。故障描述：潍坊潍城区上城国际光缆故障，预估24小时恢复，请帮忙拦截,如有需要请联系片区装维师傅刘培文15706307857主叫号码：18766361915.0;该号码仅供参考，请优先联系宽带账号。</t>
  </si>
  <si>
    <t>2025-01-10 11:02:43</t>
  </si>
  <si>
    <t>2025-01-10 11:03:01</t>
  </si>
  <si>
    <t>SD-851-280140-23066-18550</t>
  </si>
  <si>
    <t>SD-057-250110-163724-4316</t>
  </si>
  <si>
    <t>2025-01-10 16:47:06</t>
  </si>
  <si>
    <t>普通区域-青州市-东阳城安置区-13563692277-300M-业务受理宽带-次数0-202501100000470443</t>
  </si>
  <si>
    <t>2025-01-11 16:48:00</t>
  </si>
  <si>
    <t>202501100000470443</t>
  </si>
  <si>
    <t>202501100000470443#【已关注中国移动10086微信公众号】 宽带账号:13563692277; 联系电话：13563692277，问题类型：此工单为群障修复工单，根据群障全量闭环修复管理要求，为确保客户网络通畅，请装维人员跟进修复网络问题，谢谢！ 
 群障标题：公告。故障描述：潍坊青州市东阳城安置区主缆故障，预估24小时恢复，请帮忙拦截。主叫号码：13563692277.0;该号码仅供参考，请优先联系宽带账号。</t>
  </si>
  <si>
    <t>2025-01-10 16:49:05</t>
  </si>
  <si>
    <t>2025-01-10 16:49:27</t>
  </si>
  <si>
    <t>SD-851-310432-729-2298</t>
  </si>
  <si>
    <t>SD-057-250110-708419-4737</t>
  </si>
  <si>
    <t>2025-01-10 17:36:45</t>
  </si>
  <si>
    <t>【调研】-普通区域-昌邑市-后谢家营村-15753655650-500M-宽带上网投诉-次数0-202501100000508060</t>
  </si>
  <si>
    <t>2025-01-11 18:37:00</t>
  </si>
  <si>
    <t>202501100000508060</t>
  </si>
  <si>
    <t>202501100000508060#15753655650客户来电表示宽带无法正常使用 客户是老年人 无法进行线上排障 需要师傅上门 请尽快处理 谢谢
联系人：女士 联系电话：15753655650 来电流水：2025011017290648720872691</t>
  </si>
  <si>
    <t>2025-01-10 17:40:22</t>
  </si>
  <si>
    <t>SD-057-250110-258734-4910</t>
  </si>
  <si>
    <t>2025-01-10 17:53:17</t>
  </si>
  <si>
    <t>【调研】-80+普通-普通区域-寿光市-商业锦苑-15964329429-200M-魔百和投诉-次数0-20250110175205X725719665</t>
  </si>
  <si>
    <t>2025-01-11 18:54:00</t>
  </si>
  <si>
    <t>20250110175205X725719665</t>
  </si>
  <si>
    <t>流程受理流水号：20250110174724159643294291137129
客户号码:15964329429
客户姓名:郭*
投诉地市:潍坊
来话流水:2025011017465330120879553
宽带账号:15964329429
宽带账号归属地市:潍坊
宽带账号归属区县:寿光市
故障地址:潍坊寿光市圣城街道圣城街商业锦苑3号楼*********
联系电话:15964329429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光功率:-16.36
故障大类:宽带
故障细类:移动高清电视故障(专席)
携转原因:
故障时间:2025-01-10 17:54:34
魔百和单播/组播:单播
具体故障现象:电视直播或点播无法观看，
客户其他诉求:
魔百和单/组播：单播</t>
  </si>
  <si>
    <t>2025-01-10 18:00:54</t>
  </si>
  <si>
    <t>2025-01-10 18:01:18</t>
  </si>
  <si>
    <t>SD-057-250110-032746-4952</t>
  </si>
  <si>
    <t>【调研】-普通区域-奎文区-盛世中央御园-13869659882-1000M-业务受理宽带-次数0-202501100000524658</t>
  </si>
  <si>
    <t>202501100000524658</t>
  </si>
  <si>
    <t>202501100000524658# 宽带账号:13869659882; 联系电话：13869659882，问题类型：此工单为群障修复工单，根据群障全量闭环修复管理要求，为确保客户网络通畅，请装维人员跟进修复网络问题，谢谢！ 
 群障标题：公告。故障描述：潍坊奎文区盛世中央御园光缆故障，预估24小时恢复，请帮忙拦截,如有需要请联系片区装维师傅段孝冬15706366517主叫号码：13869659882.0;该号码仅供参考，请优先联系宽带账号。</t>
  </si>
  <si>
    <t>2025-01-10 17:59:39</t>
  </si>
  <si>
    <t>2025-01-10 18:01:27</t>
  </si>
  <si>
    <t>SD-851-304493-17605-21107</t>
  </si>
  <si>
    <t>SD-057-250110-912834-4887</t>
  </si>
  <si>
    <t>2025-01-10 17:51:08</t>
  </si>
  <si>
    <t>80+普通-普通区域-寿光市-蒋营小区-13963619579-100M-宽带延伸服务-次数0-202501100000517017</t>
  </si>
  <si>
    <t>2025-01-11 17:52:00</t>
  </si>
  <si>
    <t>202501100000517017</t>
  </si>
  <si>
    <t xml:space="preserve">202501100000517017#流程受理流水号：20250110174928139636195791137524
客户号码:13963619579
客户姓名:蒋*
投诉地市:潍坊
来话流水:2025011017474057720888384
宽带账号:13963619579
宽带账号归属地市:潍坊
宽带账号归属区县:寿光市
故障地址:潍坊寿光市稻田镇蒋营蒋营小区5号楼*********
联系电话:13963619579
联系人:先生/女士
工单紧急程度:紧急
是否有升级投诉倾向:否
是否重复投诉:否
是否携转意向:否
是否投诉倾向:否
是否智能网关:智能网关
当前是否在线:是
接入方式:FTTH
是否质差终端:无质差信息
光功率:-21.36
故障大类:宽带/电视
故障细类:宽带延伸服务
携转原因:
故障时间:2025-01-10 17:52:33
具体故障现象:.电视无信号：宽带正常使用，电视“无信号”，机顶盒亮绿灯，尝试切换信号源无效，指导拔插高清线，未恢复检测线路
</t>
  </si>
  <si>
    <t>2025-01-10 17:56:09</t>
  </si>
  <si>
    <t>2025-01-10 17:56:42</t>
  </si>
  <si>
    <t>SD-057-250110-379014-1581</t>
  </si>
  <si>
    <t>2025-01-10 11:05:22</t>
  </si>
  <si>
    <t>普通区域-高密市-高密市城嘉未来大厦（小微）-18660621311-300M-宽带上网投诉-次数0-20250110110439X279395394</t>
  </si>
  <si>
    <t>20250110110439X279395394</t>
  </si>
  <si>
    <t xml:space="preserve">流程受理流水号：20250110110306186606213111043716
客户号码:18660621311
客户姓名:焦**
投诉地市:潍坊
来话流水:2025011011021278020882348
宽带账号:18660621311
宽带账号归属地市:潍坊
宽带账号归属区县:高密市
故障地址:潍坊高密市朝阳街道凤凰大街高密市城嘉未来大厦（小微）高密城嘉未来大厦14层25号箱*********
联系电话:18660621311
联系人:先生
工单紧急程度:非常紧急
是否有升级投诉倾向:否
是否重复投诉:否
是否携转意向:否
是否投诉倾向:是
是否智能网关:智能网关
当前是否在线:是
接入方式:FTTH
端到端诊断结果:客户侧设备问题（新增）
是否质差终端:无质差信息
光功率:-13.16
故障大类:宽带/电视
故障细类:网速慢/上网掉线(专席)
携转原因:
故障时间:2025-01-10 11:01:51
具体故障现象:网速慢卡顿，掉线，有投诉工作人员意向请尽快联系谢谢客户表示联系工作人员很多次了没有去，请尽快联系谢谢
客户其他诉求:
</t>
  </si>
  <si>
    <t>2025-01-10 11:20:26</t>
  </si>
  <si>
    <t>2025-01-10 11:20:52</t>
  </si>
  <si>
    <t>SD-851-317792-17257-1943</t>
  </si>
  <si>
    <t>SD-057-250110-620135-1941</t>
  </si>
  <si>
    <t>2025-01-10 11:40:06</t>
  </si>
  <si>
    <t>80+金卡-FTTR-普通区域-坊子区-天同九龙湾-15265669295-1000M-宽带上网投诉-次数0-202501100000256101</t>
  </si>
  <si>
    <t>202501100000256101</t>
  </si>
  <si>
    <t>202501100000256101#流程受理流水号：20250110111805152656692951048133
客户号码:15265669295
客户姓名:刘*
投诉地市:潍坊
来话流水:2025011011174996420819390
宽带账号:15265669295
账号归属区县:安丘市宏博通讯器材经销中心
联系电话:15265669295
联系人:先生/女士
宽带地址:潍坊
工单紧急程度:非常紧急
是否投诉倾向:否
是否重复投诉:否
是否携转意向:否
是否有升级投诉倾向:否
*业务名称:业务融合移机流程宽带+OTT
投诉内容:手机号码：15265669295，【问题描述】客户已办理宽带业务，有开通单，要求装维尽快联系上门，要求今天下午上门移机，请处理，谢谢。联系电话：15265669295，联系人：先生/女士，录音流水号：2025011011174996420819390。受理明细：531920062399999999。
在途开通单信息：536250110307560790，15265669295，2025-01-10 09:33:02，业务融合移机流程宽带+OTT，处理中，装维选址
是否到厅:否
业务名称:业务融合移机流程宽带+OTT
;宽带小区$[天同九龙湾]$</t>
  </si>
  <si>
    <t>2025-01-10 11:56:21</t>
  </si>
  <si>
    <t>2025-01-10 11:58:24</t>
  </si>
  <si>
    <t>SD-057-250110-831905-4966</t>
  </si>
  <si>
    <t>2025-01-10 17:59:02</t>
  </si>
  <si>
    <t>80+普通-普通区域-昌乐县-恒信伯爵公馆-15684260677-500M-宽带上网投诉-次数0-20250110175604X964723156</t>
  </si>
  <si>
    <t>20250110175604X964723156</t>
  </si>
  <si>
    <t xml:space="preserve">流程受理流水号：20250110175505156842606771138682
客户号码:15684260677
客户姓名:李*
投诉地市:潍坊
来话流水:2025011017500358220815135
宽带账号:15684260677
宽带账号归属地市:潍坊
宽带账号归属区县:昌乐县
故障地址:潍坊昌乐县城关街道大沂路恒信伯爵公馆64号楼
联系电话:15253675720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17:58:45
具体故障现象:光猫亮红灯，
客户其他诉求:
</t>
  </si>
  <si>
    <t>2025-01-10 18:01:40</t>
  </si>
  <si>
    <t>2025-01-10 18:02:05</t>
  </si>
  <si>
    <t>SD-057-250110-426318-1527</t>
  </si>
  <si>
    <t>2025-01-10 10:58:12</t>
  </si>
  <si>
    <t>【调研】-普通区域-临朐县-谢家庄河北-15762581681-100M-宽带上网投诉-次数0-202501100000220392</t>
  </si>
  <si>
    <t>2025-01-11 11:59:00</t>
  </si>
  <si>
    <t>202501100000220392</t>
  </si>
  <si>
    <t>202501100000220392#流程受理流水号：20250110105621157625816811041696
客户号码:15762581681
客户姓名:谢**
投诉地市:潍坊
来话流水:2025011010554532620885174
宽带账号:15762581681
宽带账号归属地市:潍坊
宽带账号归属区县:临朐县
故障地址:潍坊临朐县九山镇人民政府石柜子谢家庄河北石柜子（谢家庄河北）3号箱谢文虎（外墙）*********
联系电话:13911033896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10:56:37
具体故障现象:提示网络无法连接，
客户其他诉求:
;宽带小区$[谢家庄河北]$</t>
  </si>
  <si>
    <t>2025-01-10 11:01:54</t>
  </si>
  <si>
    <t>2025-01-10 11:02:14</t>
  </si>
  <si>
    <t>SD-851-265900-3717-11885</t>
  </si>
  <si>
    <t>SD-057-250110-562841-1885</t>
  </si>
  <si>
    <t>2025-01-10 11:35:19</t>
  </si>
  <si>
    <t>80+普通-普通区域-潍城区-西月河小区-15863687089-500M-宽带延伸服务-次数0-202501100000254433</t>
  </si>
  <si>
    <t>202501100000254433</t>
  </si>
  <si>
    <t xml:space="preserve">202501100000254433#流程受理流水号：20250110113253158636870891052277
客户号码:15863687089
客户姓名:胡**
投诉地市:潍坊
来话流水:2025011011302789020808376
宽带账号:15863687089
宽带账号归属地市:潍坊
宽带账号归属区县:潍城区
故障地址:潍坊潍城区北关街道月河路西月河小区9号楼*********
联系电话:15953616132
联系人:先生/女士
工单紧急程度:非常紧急
是否有升级投诉倾向:否
是否重复投诉:否
是否携转意向:否
是否投诉倾向:否
是否智能网关:智能网关
当前是否在线:是
接入方式:FTTH
是否质差终端:无质差信息
光功率:-19.54
故障大类:宽带/电视
故障细类:宽带延伸服务
携转原因:
故障时间:2025-01-10 11:30:28
具体故障现象:调测路由器，
</t>
  </si>
  <si>
    <t>2025-01-10 11:58:27</t>
  </si>
  <si>
    <t>2025-01-10 11:58:41</t>
  </si>
  <si>
    <t>SD-851-278373-27952-25973</t>
  </si>
  <si>
    <t>SD-057-250110-195423-4302</t>
  </si>
  <si>
    <t>2025-01-10 16:46:31</t>
  </si>
  <si>
    <t>普通区域-诸城市-南朱解自然村-15105446269-300M-业务受理宽带-次数0-202501100000470728</t>
  </si>
  <si>
    <t>2025-01-11 16:47:00</t>
  </si>
  <si>
    <t>202501100000470728</t>
  </si>
  <si>
    <t>202501100000470728# 宽带账号:15105446269; 联系电话：15105446269，问题类型：此工单为群障修复工单，根据群障全量闭环修复管理要求，为确保客户网络通畅，请装维人员跟进修复网络问题，谢谢！ 
 群障标题：公告。故障描述：潍坊诸城市南朱解自然村主缆故障，预估24小时恢复，请帮忙拦截。主叫号码：15105446269.0;该号码仅供参考，请优先联系宽带账号。</t>
  </si>
  <si>
    <t>2025-01-10 16:52:39</t>
  </si>
  <si>
    <t>2025-01-10 16:53:01</t>
  </si>
  <si>
    <t>SD-851-237102-6207-1086</t>
  </si>
  <si>
    <t>SD-057-250110-796214-4313</t>
  </si>
  <si>
    <t>2025-01-10 16:47:01</t>
  </si>
  <si>
    <t>【调研】-80+普通-普通区域-青州市-普通安置区三期-15163622309-300M-业务受理宽带-次数0-202501100000471315</t>
  </si>
  <si>
    <t>202501100000471315</t>
  </si>
  <si>
    <t>202501100000471315#【已关注中国移动10086微信公众号】 宽带账号:15163622309; 联系电话：15163622309，问题类型：此工单为群障修复工单，根据群障全量闭环修复管理要求，为确保客户网络通畅，请装维人员跟进修复网络问题，谢谢！ 
 群障标题：公告。故障描述：潍坊青州市普通安置区三期光缆故障，预估24小时恢复，请帮忙拦截,如有需要请联系片区装维师傅郭强18363687444主叫号码：15163622309.0;该号码仅供参考，请优先联系宽带账号。</t>
  </si>
  <si>
    <t>2025-01-10 16:49:17</t>
  </si>
  <si>
    <t>2025-01-10 16:51:46</t>
  </si>
  <si>
    <t>SD-057-250110-154327-4301</t>
  </si>
  <si>
    <t>2025-01-10 16:46:06</t>
  </si>
  <si>
    <t>普通区域-青州市-旭景园东区-15206980546-300M-魔百和投诉-次数0-202501100000471881</t>
  </si>
  <si>
    <t>2025-01-11 17:47:00</t>
  </si>
  <si>
    <t>202501100000471881</t>
  </si>
  <si>
    <t>202501100000471881#流程受理流水号：20250110164500152069805461122907
客户号码:15206980546
客户姓名:公**
投诉地市:潍坊
来话流水:2025011016440060020884123
宽带账号:15206980546
宽带账号归属地市:潍坊
宽带账号归属区县:青州市
故障地址:潍坊青州市益都街道驼山路旭景园东区49号楼*********
联系电话:15206980546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故障时间:2025-01-10 16:45:11
魔百和单播/组播:组播
具体故障现象:电视直播或点播无法观看，客户来电反映电视无法观看，我处正常排障未恢复，请协助处理，谢谢
客户其他诉求:
魔百和单/组播：组播;宽带小区$[旭景园东区]$</t>
  </si>
  <si>
    <t>2025-01-10 16:48:50</t>
  </si>
  <si>
    <t>2025-01-10 16:49:08</t>
  </si>
  <si>
    <t>SD-851-254340-18024-3328</t>
  </si>
  <si>
    <t>SD-057-250110-973821-2666</t>
  </si>
  <si>
    <t>2025-01-10 13:05:19</t>
  </si>
  <si>
    <t>【调研】-普通区域-寒亭区-徐家村自然村-13325259133-300M-宽带上网投诉-次数0-20250110130328X408747752</t>
  </si>
  <si>
    <t>20250110130328X408747752</t>
  </si>
  <si>
    <t xml:space="preserve">【农村网络投诉】流程受理流水号：20250110130136133252591331071350
客户号码:13325259133
客户姓名:陈**
投诉地市:潍坊
来话流水:2025011012583359320876499
宽带账号:13325259133
宽带账号归属地市:潍坊
宽带账号归属区县:寒亭区
故障地址:潍坊寒亭区双杨镇徐家村徐家村自然村寒亭区双杨镇徐家村东二南北街北一9号箱扩容*********
联系电话:13325259133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光功率:-18.53
故障大类:宽带
故障细类:宽带无法上网(专席)
携转原因:
故障时间:2025-01-10 13:01:51
具体故障现象:提示网络无法连接，
客户其他诉求:
</t>
  </si>
  <si>
    <t>2025-01-10 13:17:41</t>
  </si>
  <si>
    <t>2025-01-10 13:18:17</t>
  </si>
  <si>
    <t>SD-057-250110-839612-2634</t>
  </si>
  <si>
    <t>2025-01-10 13:00:47</t>
  </si>
  <si>
    <t>【调研】-80+普通-普通区域-寿光市-寒桥永泰小区-15064467166-1000M-魔百和投诉-次数0-202501100000305009</t>
  </si>
  <si>
    <t>202501100000305009</t>
  </si>
  <si>
    <t>202501100000305009#【已关注中国移动10086微信公众号】流程受理流水号：20250110125902150644671661070912
客户号码:15064467166
客户姓名:朱**
投诉地市:潍坊
来话流水:2025011012563215720862222
宽带账号:15064467166
宽带账号归属地市:潍坊
宽带账号归属区县:寿光市
故障地址:潍坊寿光市寒桥镇永泰路寒桥永泰小区6号楼
联系电话:15963458098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光功率:-16.59
故障大类:宽带/电视
故障细类:移动高清电视故障(专席)
携转原因:
故障时间:2025-01-10 13:01:53
魔百和单播/组播:单播
具体故障现象:电视直播或点播无法观看，
客户其他诉求:
魔百和单/组播：单播;宽带小区$[寒桥永泰小区]$</t>
  </si>
  <si>
    <t>2025-01-10 13:04:28</t>
  </si>
  <si>
    <t>2025-01-10 13:04:48</t>
  </si>
  <si>
    <t>SD-057-250110-386074-785</t>
  </si>
  <si>
    <t>2025-01-10 09:32:16</t>
  </si>
  <si>
    <t>普通区域-昌邑市-岞埠村自然村-15205361226-1000M-宽带延伸服务-次数1-202501080000699108</t>
  </si>
  <si>
    <t>2025-01-10 09:34:31</t>
  </si>
  <si>
    <t>2025-01-10 09:35:24</t>
  </si>
  <si>
    <t>SD-057-250110-519430-845</t>
  </si>
  <si>
    <t>2025-01-10 09:38:03</t>
  </si>
  <si>
    <t>【调研】-80+银卡-普通区域-奎文区-南埠口-18853695703-300M-宽带上网投诉-次数0-20250110093519X919341577</t>
  </si>
  <si>
    <t>20250110093519X919341577</t>
  </si>
  <si>
    <t xml:space="preserve">流程受理流水号：20250110093302188536957031017403
客户号码:18853695703
客户姓名:潘**
投诉地市:潍坊
来话流水:2025011009320281020881950
宽带账号:18853695703
宽带账号归属地市:潍坊
宽带账号归属区县:奎文区
故障地址:潍坊奎文区清池潍安路南埠口2号楼*********
联系电话:15698261419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09:34:41
具体故障现象:频繁掉线，
客户其他诉求:
</t>
  </si>
  <si>
    <t>2025-01-10 09:39:34</t>
  </si>
  <si>
    <t>2025-01-10 09:40:16</t>
  </si>
  <si>
    <t>SD-057-250110-156439-4309</t>
  </si>
  <si>
    <t>2025-01-10 16:46:50</t>
  </si>
  <si>
    <t>【调研】-普通区域-潍城区-北乐埠自然村-15064624889-1000M-业务受理宽带-次数0-202501100000470434</t>
  </si>
  <si>
    <t>202501100000470434</t>
  </si>
  <si>
    <t>202501100000470434# 宽带账号:15064624889; 联系电话：15064624889，问题类型：此工单为群障修复工单，根据群障全量闭环修复管理要求，为确保客户网络通畅，请装维人员跟进修复网络问题，谢谢！ 
 群障标题：公告。故障描述：潍坊潍城区北乐埠自然村光缆故障，预估24小时恢复，请帮忙拦截,如有需要请联系片区装维师傅张磊15706307861主叫号码：15269613455.0;该号码仅供参考，请优先联系宽带账号。</t>
  </si>
  <si>
    <t>2025-01-10 16:53:47</t>
  </si>
  <si>
    <t>2025-01-10 16:54:00</t>
  </si>
  <si>
    <t>SD-851-318935-31113-6197</t>
  </si>
  <si>
    <t>SD-057-250110-862304-4710</t>
  </si>
  <si>
    <t>2025-01-10 17:33:05</t>
  </si>
  <si>
    <t>【调研】-80+白金-普通区域-安丘市-青云湖小区-13864631687-1000M-宽带上网投诉-次数0-202501100000508181</t>
  </si>
  <si>
    <t>2025-01-11 18:34:00</t>
  </si>
  <si>
    <t>202501100000508181</t>
  </si>
  <si>
    <t xml:space="preserve">202501100000508181#流程受理流水号：20250110173031138646316871133580
客户号码:13864631687
客户姓名:李**
投诉地市:潍坊
来话流水:2025011017301467920886087
宽带账号:13864631687
宽带账号归属地市:潍坊
宽带账号归属区县:安丘市
故障地址:潍坊安丘市新安街道拥翠街青云湖小区15号楼*********
联系电话:13864631687
联系人:先生/女士
工单紧急程度:一般
是否有升级投诉倾向:否
是否重复投诉:否
是否携转意向:否
是否投诉倾向:否
是否智能网关:非智能网关
当前是否在线:否
接入方式:FTTH
端到端诊断结果:大面积故障
是否质差终端:是
光功率:无
故障大类:宽带/电视
故障细类:宽带无法上网
携转原因:
故障时间:2025-01-10 17:31:43
具体故障现象:频繁掉线，
客户其他诉求:维修
</t>
  </si>
  <si>
    <t>2025-01-10 17:52:02</t>
  </si>
  <si>
    <t>赵云龙</t>
  </si>
  <si>
    <t>15706307070</t>
  </si>
  <si>
    <t>dw3_jk_zhaoyunlong</t>
  </si>
  <si>
    <t>2025-01-10 17:52:21</t>
  </si>
  <si>
    <t>SD-851-304096-23446-28142</t>
  </si>
  <si>
    <t>SD-057-250110-325948-4967</t>
  </si>
  <si>
    <t>2025-01-10 17:59:06</t>
  </si>
  <si>
    <t>普通区域-昌邑市-隆鑫家园-15263688273-300M-魔百和投诉-次数0-20250110175740X606553750</t>
  </si>
  <si>
    <t>20250110175740X606553750</t>
  </si>
  <si>
    <t>流程受理流水号：20250110175530152636882731138763
客户号码:15263688273
客户姓名:满**
投诉地市:潍坊
来话流水:2025011017542918320863251
宽带账号:15263688273
宽带账号归属地市:潍坊
宽带账号归属区县:昌邑市
故障地址:潍坊昌邑市城区和平大街隆鑫家园8号楼*********
联系电话:13953624007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故障细类:移动高清电视故障
携转原因:
故障时间:2025-01-10 17:55:48
魔百和单播/组播:组播
具体故障现象:15263688273 客户要求更换机顶盒设备，现在设备老旧 有时候卡，去的时候在带一个遥控器，表示之前都是免费的  拒绝收费  要求师傅联系。联系13953624007
客户其他诉求:
魔百和单/组播：组播</t>
  </si>
  <si>
    <t>2025-01-10 18:16:51</t>
  </si>
  <si>
    <t>2025-01-10 18:17:22</t>
  </si>
  <si>
    <t>SD-057-250110-596723-831</t>
  </si>
  <si>
    <t>2025-01-10 09:36:28</t>
  </si>
  <si>
    <t>普通区域-奎文区-工福街片区-15866525098-300M-宽带上网投诉-次数0-202501100000140124</t>
  </si>
  <si>
    <t>202501100000140124</t>
  </si>
  <si>
    <t>202501100000140124#15866525098客户反映电视无法观看，老人表达不清电视画面，老人不会操作，要求维修人员上门维修，请协助处理。谢谢  联系人：先生   联系电话： 15866525098 本机 流水：2025011009312565120873592</t>
  </si>
  <si>
    <t>2025-01-10 09:40:47</t>
  </si>
  <si>
    <t>2025-01-10 09:41:11</t>
  </si>
  <si>
    <t>SD-057-250110-629073-1934</t>
  </si>
  <si>
    <t>2025-01-10 11:38:18</t>
  </si>
  <si>
    <t>普通区域--null-18753664921-宽带上网投诉-次数0-202501100000255298</t>
  </si>
  <si>
    <t>202501100000255298</t>
  </si>
  <si>
    <t>202501100000255298#流程受理流水号：20250110113745187536649211053557
客户号码:18753664921
客户姓名:王**
投诉地市:潍坊
来话流水:2025011011370561320800018
宽带账号:18753664921
账号归属区县:寿光市德信通讯设备有限公司圣城店
联系电话:18753664921
联系人:先生/女士
宽带地址:潍坊
工单紧急程度:一般
是否投诉倾向:否
是否重复投诉:否
是否携转意向:否
是否有升级投诉倾向:否
*业务名称:业务融合开机流程宽带
投诉内容:手机号码：18753664921，【问题描述】客户已办理宽带业务，有开通单，要求装维尽快联系上门，请处理，谢谢。联系电话：18753664921，联系人：先生/女士，录音流水号：2025011011370561320800018。受理明细：531920062399999999。
在途开通单信息：536250108886112658，18753664921，2025-01-08 13:40:30，业务融合开机流程宽带，处理中，黄单扩容
是否到厅:否
业务名称:业务融合开机流程宽带
;宽带小区$[null]$</t>
  </si>
  <si>
    <t>2025-01-10 15:08:52</t>
  </si>
  <si>
    <t>2025-01-10 16:47:25</t>
  </si>
  <si>
    <t>80+白金-普通区域-青州市-前营小区-13506497222-500M-业务受理宽带-次数0-202501100000470355 一级督办</t>
  </si>
  <si>
    <t>202501100000470355</t>
  </si>
  <si>
    <t>2025-01-10 16:50:51</t>
  </si>
  <si>
    <t>2025-01-10 16:51:29</t>
  </si>
  <si>
    <t>SD-057-250110-803576-1612</t>
  </si>
  <si>
    <t>2025-01-10 11:06:55</t>
  </si>
  <si>
    <t>普通区域-昌邑市-李戈庄自然村-15762508978-100M-魔百和投诉-次数0-202501100000228088</t>
  </si>
  <si>
    <t>2025-01-11 12:07:00</t>
  </si>
  <si>
    <t>202501100000228088</t>
  </si>
  <si>
    <t>202501100000228088#流程受理流水号：20250110110506157625089781044329
客户号码:15762508978
客户姓名:刘**
投诉地市:潍坊
来话流水:2025011010584178420829339
宽带账号:15762508978
宽带账号归属地市:潍坊
宽带账号归属区县:昌邑市
故障地址:潍坊昌邑市北孟镇李戈庄村李戈庄自然村9号箱刘本先*********
联系电话:15762508978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故障细类:移动高清电视故障(专席)
携转原因:
故障时间:2025-01-10 11:05:30
魔百和单播/组播:组播
具体故障现象:电视直播或点播无法观看，引导 重启  机顶盒
客户其他诉求:谢谢
魔百和单/组播：组播;宽带小区$[李戈庄自然村]$</t>
  </si>
  <si>
    <t>2025-01-10 11:11:17</t>
  </si>
  <si>
    <t>2025-01-10 11:11:46</t>
  </si>
  <si>
    <t>SD-057-250110-157683-1343</t>
  </si>
  <si>
    <t>2025-01-10 10:36:08</t>
  </si>
  <si>
    <t>【调研】-普通区域-寿光市-王家营村自然村-18706585816-300M-业务受理宽带-次数0-202501100000199715</t>
  </si>
  <si>
    <t>202501100000199715</t>
  </si>
  <si>
    <t>202501100000199715# 宽带账号:18706585816; 联系电话：18706585816，问题类型：此工单为群障修复工单，根据群障全量闭环修复管理要求，为确保客户网络通畅，请装维人员跟进修复网络问题，谢谢！ 
 群障标题：公告。故障描述：王家营村自然村主叫号码：100860536.0;该号码仅供参考，请优先联系宽带账号。</t>
  </si>
  <si>
    <t>2025-01-10 10:39:46</t>
  </si>
  <si>
    <t>2025-01-10 10:40:07</t>
  </si>
  <si>
    <t>SD-057-250110-537461-1990</t>
  </si>
  <si>
    <t>2025-01-10 11:46:19</t>
  </si>
  <si>
    <t>【调研】-普通区域-临朐县-三元新村小区-15153677877-200M-业务受理宽带-次数0-202501100000262740</t>
  </si>
  <si>
    <t>2025-01-11 11:47:00</t>
  </si>
  <si>
    <t>202501100000262740</t>
  </si>
  <si>
    <t>202501100000262740#【已关注中国移动10086微信公众号】 宽带账号:15153677877; 联系电话：15153677877，问题类型：此工单为群障修复工单，根据群障全量闭环修复管理要求，为确保客户网络通畅，请装维人员跟进修复网络问题，谢谢！ 
 群障标题：公告。故障描述：潍坊临朐县三元新村小区光缆故障，预估24小时恢复，请帮忙拦截,如有需要请联系片区装维师傅韩崇15706307608主叫号码：15153677877.0;该号码仅供参考，请优先联系宽带账号。</t>
  </si>
  <si>
    <t>2025-01-10 11:58:59</t>
  </si>
  <si>
    <t>2025-01-10 11:59:29</t>
  </si>
  <si>
    <t>SD-852-323529-654-13701</t>
  </si>
  <si>
    <t>SD-057-250110-549602-4749</t>
  </si>
  <si>
    <t>2025-01-10 17:37:20</t>
  </si>
  <si>
    <t>(目标)普通区域-寿光市-杨庄保障房小区-13583611731-200M-宽带延伸服务-次数0-202501100000510812</t>
  </si>
  <si>
    <t>2025-01-11 17:38:00</t>
  </si>
  <si>
    <t>202501100000510812</t>
  </si>
  <si>
    <t xml:space="preserve">202501100000510812#流程受理流水号：20250110173645135836117311134900
客户号码:13583611731
客户姓名:李**
投诉地市:潍坊
来话流水:2025011017335698120830364
宽带账号:13583611731
宽带账号归属地市:潍坊
宽带账号归属区县:寿光市
故障地址:潍坊寿光市杨庄杨庄村杨庄保障房小区5号楼*********
联系电话:13583611731
联系人:先生/女士
工单紧急程度:非常紧急
是否有升级投诉倾向:否
是否重复投诉:否
是否携转意向:否
是否投诉倾向:否
是否智能网关:智能网关
当前是否在线:是
接入方式:FTTH
是否质差终端:无质差信息
光功率:-19.13
故障大类:宽带/电视
故障细类:宽带延伸服务
携转原因:
故障时间:2025-01-10 17:35:21
具体故障现象:机顶盒不亮灯，检查网线
</t>
  </si>
  <si>
    <t>2025-01-10 17:52:37</t>
  </si>
  <si>
    <t>2025-01-10 17:52:59</t>
  </si>
  <si>
    <t>SD-057-250110-905184-4915</t>
  </si>
  <si>
    <t>2025-01-10 17:53:33</t>
  </si>
  <si>
    <t>80+普通-普通区域-寿光市-蔬菜公司家属院-13854465723-300M-宽带上网投诉-次数0-20250110175250X770207788</t>
  </si>
  <si>
    <t>20250110175250X770207788</t>
  </si>
  <si>
    <t xml:space="preserve">流程受理流水号：20250110175149138544657231138026
客户号码:13854465723
客户姓名:张*
投诉地市:潍坊
来话流水:2025011017393113420895000
宽带账号:13854465723
宽带账号归属地市:潍坊
宽带账号归属区县:寿光市
故障地址:潍坊寿光市圣城街道迎宾路蔬菜公司家属院南楼*********
联系电话:15206360506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故障时间:2025-01-10 17:53:26
具体故障现象:提示网络无法连接，
客户其他诉求:尽快处理
</t>
  </si>
  <si>
    <t>2025-01-10 18:05:10</t>
  </si>
  <si>
    <t>2025-01-10 18:07:18</t>
  </si>
  <si>
    <t>SD-057-250110-532168-2638</t>
  </si>
  <si>
    <t>普通区域-昌乐县-埠南头村自然村-15763060518-100M-宽带上网投诉-次数0-202501100000306264</t>
  </si>
  <si>
    <t>202501100000306264</t>
  </si>
  <si>
    <t xml:space="preserve">202501100000306264#15763060518客户来电反映宽带无法使用，**灯异常/网速慢，线上排障不认可，要求维修人员上门维修，请尽快协助处理，谢谢  联系人：先生 联系电话：13583657168 流水：2025011012545772220850933
</t>
  </si>
  <si>
    <t>2025-01-10 13:04:58</t>
  </si>
  <si>
    <t>2025-01-10 13:06:47</t>
  </si>
  <si>
    <t>SD-057-250110-184326-1378</t>
  </si>
  <si>
    <t>2025-01-10 10:39:56</t>
  </si>
  <si>
    <t>普通区域-高密市-中石化宿舍-15169647287-300M-宽带上网投诉-次数0-202501100000202246</t>
  </si>
  <si>
    <t>202501100000202246</t>
  </si>
  <si>
    <t>202501100000202246#宽带账号：15169647287；宽带地址：潍坊高密市醴泉街道顺河路中石化宿舍王来可5号箱*********；接入方式：FTTH，当前是否在线：在线，端到端诊断结果：客户侧设备问题，是否智能网关：，客户反映无法上网，要求尽快处理回复！联系电话：15169647287</t>
  </si>
  <si>
    <t>2025-01-10 10:41:28</t>
  </si>
  <si>
    <t>2025-01-10 10:42:04</t>
  </si>
  <si>
    <t>SD-057-250110-014836-1943</t>
  </si>
  <si>
    <t>2025-01-10 11:40:19</t>
  </si>
  <si>
    <t>【调研】-(目标)普通区域-青州市-东阳城安置区-13869602096-300M-宽带上网投诉-次数0-202501100000256850</t>
  </si>
  <si>
    <t>202501100000256850</t>
  </si>
  <si>
    <t>202501100000256850#流程受理流水号：20250110113829138696020961053735
客户号码:13869602096
客户姓名:张**
投诉地市:潍坊
来话流水:2025011011372753220804908
宽带账号:13869602096
宽带账号归属地市:潍坊
宽带账号归属区县:青州市
故障地址:潍坊青州市王府街道北联街东阳城安置区北区7号楼*********
联系电话:13869602096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11:35:45
具体故障现象:PON灯闪，引导客户将光纤线插紧，将弯折的位置捋直后重启无效，请协助处理，谢谢
客户其他诉求:
;宽带小区$[东阳城安置区]$</t>
  </si>
  <si>
    <t>2025-01-10 11:58:14</t>
  </si>
  <si>
    <t>2025-01-10 11:58:39</t>
  </si>
  <si>
    <t>SD-057-250110-695017-1928</t>
  </si>
  <si>
    <t>2025-01-10 11:38:06</t>
  </si>
  <si>
    <t>80+金卡-普通区域-昌乐县-周家庄自然村-15154472222-1000M-宽带上网投诉-次数0-20250110113615X175768291</t>
  </si>
  <si>
    <t>20250110113615X175768291</t>
  </si>
  <si>
    <t xml:space="preserve">【农村网络投诉】流程受理流水号：20250110113523151544722221052960
客户号码:15154472222
客户姓名:刘*
投诉地市:潍坊
来话流水:2025011011350234320871850
宽带账号:15154472222
宽带账号归属地市:潍坊
宽带账号归属区县:昌乐县
故障地址:潍坊昌乐县城关街道周家庄周家庄自然村曲家庄13号楼*********
联系电话:13963090241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11:34:29
具体故障现象:光猫亮红灯，
客户其他诉求:
</t>
  </si>
  <si>
    <t>2025-01-10 11:41:34</t>
  </si>
  <si>
    <t>2025-01-10 11:42:02</t>
  </si>
  <si>
    <t>SD-851-280106-17861-18640</t>
  </si>
  <si>
    <t>SD-057-250110-285617-4935</t>
  </si>
  <si>
    <t>2025-01-10 17:56:19</t>
  </si>
  <si>
    <t>80+银卡-普通区域-诸城市-大观园烟草商住楼-18765798722-300M-魔百和投诉-次数0-20250110175447X887394203</t>
  </si>
  <si>
    <t>20250110175447X887394203</t>
  </si>
  <si>
    <t>流程受理流水号：20250110175208187657987221138089
客户号码:18765798722
客户姓名:刘**
投诉地市:潍坊
来话流水:2025011017514674020833676
宽带账号:18765798722
宽带账号归属地市:潍坊
宽带账号归属区县:诸城市
故障地址:潍坊诸城市密州街道西关大街金都小区45号楼
联系电话:17865608812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光功率:-11.52
故障大类:宽带/电视
故障细类:移动高清电视故障(专席)
携转原因:
故障时间:2025-01-10 17:53:06
魔百和单播/组播:组播
具体故障现象:客户来电反映电视卡在开机页面，我处正常排障未恢复，请协助处理谢谢·
客户其他诉求:
魔百和单/组播：组播</t>
  </si>
  <si>
    <t>2025-01-10 17:58:03</t>
  </si>
  <si>
    <t>2025-01-10 18:00:02</t>
  </si>
  <si>
    <t>SD-851-278584-9350-22047</t>
  </si>
  <si>
    <t>SD-057-250110-619083-4944</t>
  </si>
  <si>
    <t>2025-01-10 17:56:45</t>
  </si>
  <si>
    <t>80+银卡-普通区域-坊子区-学苑花园二期-13656362028-100M-业务受理宽带-次数0-202501100000524051</t>
  </si>
  <si>
    <t>202501100000524051</t>
  </si>
  <si>
    <t>202501100000524051# 宽带账号:13656362028; 联系电话：13656362028，问题类型：此工单为群障修复工单，根据群障全量闭环修复管理要求，为确保客户网络通畅，请装维人员跟进修复网络问题，谢谢！ 
 群障标题：公告。故障描述：学苑花园二期主叫号码：13656362028.0;该号码仅供参考，请优先联系宽带账号。</t>
  </si>
  <si>
    <t>2025-01-10 17:58:28</t>
  </si>
  <si>
    <t>2025-01-10 17:58:51</t>
  </si>
  <si>
    <t>SD-852-301076-317-3735</t>
  </si>
  <si>
    <t>SD-057-250110-715306-1920</t>
  </si>
  <si>
    <t>2025-01-10 11:37:19</t>
  </si>
  <si>
    <t>【调研】-普通区域-寒亭区-邵吕店村自然村-18615902086-1000M-魔百和投诉-次数0-202501100000255406</t>
  </si>
  <si>
    <t>202501100000255406</t>
  </si>
  <si>
    <t>202501100000255406#流程受理流水号：20250110113205186159020861052069
客户号码:18615902086
客户姓名:肖**
投诉地市:潍坊
来话流水:2025011011305359120814533
宽带账号:18615902086
宽带账号归属地市:潍坊
宽带账号归属区县:寒亭区
故障地址:潍坊寒亭区南孙镇邵吕店村邵吕店村自然村邵吕店村北*********
联系电话:18615908168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光功率:-17.52
故障大类:电视
故障细类:移动高清电视故障(专席)
携转原因:
故障时间:2025-01-10 11:39:31
魔百和单播/组播:组播
具体故障现象:电视直播或点播无法观看，
客户其他诉求:
魔百和单/组播：组播;宽带小区$[邵吕店村自然村]$</t>
  </si>
  <si>
    <t>2025-01-10 11:47:03</t>
  </si>
  <si>
    <t>2025-01-10 11:48:15</t>
  </si>
  <si>
    <t>SD-057-250110-437682-1876</t>
  </si>
  <si>
    <t>2025-01-10 11:35:02</t>
  </si>
  <si>
    <t>普通区域-青州市-孟七村-15263626996-1000M-宽带上网投诉-次数0-20250110113224X944365265</t>
  </si>
  <si>
    <t>20250110113224X944365265</t>
  </si>
  <si>
    <t xml:space="preserve">【农村网络投诉】流程受理流水号：20250110113152152636269961051988
客户号码:15263626996
客户姓名:张**
投诉地市:潍坊
来话流水:2025011011284881520884284
宽带账号:15263626996
宽带账号归属地市:潍坊
宽带账号归属区县:青州市
故障地址:潍坊青州市益都街道孟七村孟七村31号箱(孟七商城一街鑫钰筛网)*********
联系电话:15263626996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11:31:28
具体故障现象:提示网络无法连接，将光纤线两头插紧，将弯折的位置捋直后重启一下光猫
客户其他诉求:
</t>
  </si>
  <si>
    <t>2025-01-10 11:43:25</t>
  </si>
  <si>
    <t>2025-01-10 11:43:42</t>
  </si>
  <si>
    <t>SD-851-244355-21373-15567</t>
  </si>
  <si>
    <t>SD-057-250110-187349-4287</t>
  </si>
  <si>
    <t>2025-01-10 16:43:55</t>
  </si>
  <si>
    <t>【调研】-80+钻石-普通区域-青州市-东阳城安置区-13964701111-1000M-宽带上网投诉-次数0-202501100000469369</t>
  </si>
  <si>
    <t>2025-01-11 17:44:00</t>
  </si>
  <si>
    <t>202501100000469369</t>
  </si>
  <si>
    <t>202501100000469369#流程受理流水号：20250110164112139647011111121985
客户号码:13964701111
客户姓名:姚**
投诉地市:潍坊
来话流水:2025011016402285520834802
宽带账号:13964701111
宽带账号归属地市:潍坊
宽带账号归属区县:青州市
故障地址:潍坊青州市王府街道北联街东阳城安置区北区7号楼*********
联系电话:13964712608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16:43:25
具体故障现象:网速慢卡顿，
客户其他诉求:
;宽带小区$[东阳城安置区]$</t>
  </si>
  <si>
    <t>2025-01-10 16:46:08</t>
  </si>
  <si>
    <t>2025-01-10 16:46:29</t>
  </si>
  <si>
    <t>SD-057-250110-419037-4914</t>
  </si>
  <si>
    <t>2025-01-10 17:53:30</t>
  </si>
  <si>
    <t>【调研】-普通区域-潍城区-南曹自然村-15966097259-300M-宽带上网投诉-次数0-20250110175245X765753357</t>
  </si>
  <si>
    <t>20250110175245X765753357</t>
  </si>
  <si>
    <t xml:space="preserve">【农村网络投诉】流程受理流水号：20250110175110159660972591137887
客户号码:15966097259
客户姓名:曹**
投诉地市:潍坊
来话流水:2025011017504146920822105
宽带账号:15966097259
宽带账号归属地市:潍坊
宽带账号归属区县:潍城区
故障地址:潍坊潍城区于河街道南曹南曹自然村扩3号箱*********
联系电话:15966097259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17:52:14
具体故障现象:光猫亮红灯，
客户其他诉求:
</t>
  </si>
  <si>
    <t>2025-01-10 17:57:35</t>
  </si>
  <si>
    <t>2025-01-10 17:58:09</t>
  </si>
  <si>
    <t>SD-851-266200-9912-21</t>
  </si>
  <si>
    <t>SD-057-250110-527913-36</t>
  </si>
  <si>
    <t>2025-01-10 07:18:09</t>
  </si>
  <si>
    <t>普通区域-诸城市-永和家园-15063659517-1000M-宽带上网投诉-次数0-202501100000091235</t>
  </si>
  <si>
    <t>202501100000091235</t>
  </si>
  <si>
    <t>202501100000091235#【已关注中国移动10086微信公众号】流程受理流水号：20250110071703150636595171000117
客户号码:15063659517
客户姓名:张**
投诉地市:潍坊
来话流水:2025011007164650820840162
宽带账号:15063659517
宽带账号归属地市:潍坊
宽带账号归属区县:诸城市
故障地址:潍坊诸城市龙都街道大水泊村永和家园4号楼*********
联系电话:15063659517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故障细类:宽带无法上网
携转原因:
故障时间:2025-01-10 07:17:50
具体故障现象:光猫亮红灯，
客户其他诉求:
;宽带小区$[永和家园]$</t>
  </si>
  <si>
    <t>2025-01-10 07:23:03</t>
  </si>
  <si>
    <t>2025-01-10 07:23:27</t>
  </si>
  <si>
    <t>SD-851-277255-9652-13168</t>
  </si>
  <si>
    <t>SD-057-250110-250741-1656</t>
  </si>
  <si>
    <t>2025-01-10 11:11:39</t>
  </si>
  <si>
    <t>普通区域-潍城区-潍城向阳小区-13963629663-300M-宽带上网投诉-次数0-202501100000232208</t>
  </si>
  <si>
    <t>202501100000232208</t>
  </si>
  <si>
    <t>202501100000232208#【已关注中国移动10086微信公众号】流程受理流水号：20250110110942139636296631045696
客户号码:13963629663
客户姓名:李*
投诉地市:潍坊
来话流水:2025011011084960420882215
宽带账号:13963629663
宽带账号归属地市:潍坊
宽带账号归属区县:潍城区
故障地址:潍坊潍城区南关街道向阳路向阳小区双合7号楼*********
联系电话:13864666637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故障时间:2025-01-10 11:09:55
具体故障现象:大面积故障解释不认可，客户反映已经很多天了没有人修网线，要求合理解释
客户其他诉求:
;宽带小区$[潍城向阳小区]$</t>
  </si>
  <si>
    <t>2025-01-10 11:18:26</t>
  </si>
  <si>
    <t>SD-851-317703-12037-7735</t>
  </si>
  <si>
    <t>SD-057-250110-931408-1735</t>
  </si>
  <si>
    <t>2025-01-10 11:17:59</t>
  </si>
  <si>
    <t>普通区域-安丘市-葛家庄村自然村-17685938884-300M-业务受理宽带-次数0-202501100000237374</t>
  </si>
  <si>
    <t>202501100000237374</t>
  </si>
  <si>
    <t>202501100000237374#客户来电反映宽带网络慢，线上排障未恢复，请协助处理，谢谢, 
联系电话：本机，联系人：先生，流水：2025011011145655420875289</t>
  </si>
  <si>
    <t>2025-01-10 11:40:47</t>
  </si>
  <si>
    <t>2025-01-10 11:41:46</t>
  </si>
  <si>
    <t>SD-851-300899-31075-10082</t>
  </si>
  <si>
    <t>2025-01-10 11:33:27</t>
  </si>
  <si>
    <t>80+金卡-普通区域-青州市-北辛村自然村-15069680538-300M-宽带上网投诉-次数0-202501100000250357 一级督办</t>
  </si>
  <si>
    <t>202501100000250357</t>
  </si>
  <si>
    <t>2025-01-10 11:50:33</t>
  </si>
  <si>
    <t>2025-01-10 11:51:25</t>
  </si>
  <si>
    <t>SD-851-317392-8174-13677</t>
  </si>
  <si>
    <t>SD-057-250110-069238-3117</t>
  </si>
  <si>
    <t>2025-01-10 14:04:41</t>
  </si>
  <si>
    <t>80+银卡-普通区域-诸城市-电力七小区-15949788497-500M-宽带上网投诉-次数0-202501100000337832</t>
  </si>
  <si>
    <t>202501100000337832</t>
  </si>
  <si>
    <t>202501100000337832#15949788497客户来电反映本机办理的宽带无法使用，设备亮灯情况客户不清楚，系统显示质差路由器，老人在家不配合不会看，直接要求维修人员上门维修，请尽快协助处理，谢谢 
 联系人：女士 联系电话：13562609687 流水2025011014005464020812718</t>
  </si>
  <si>
    <t>2025-01-10 14:07:58</t>
  </si>
  <si>
    <t>2025-01-10 14:08:26</t>
  </si>
  <si>
    <t>SD-851-320087-11259-28146</t>
  </si>
  <si>
    <t>SD-057-250110-459672-3513</t>
  </si>
  <si>
    <t>2025-01-10 15:01:38</t>
  </si>
  <si>
    <t>80+普通-普通区域-潍城区-金都北苑-13963685788-300M-宽带上网投诉-次数0-202501100000383672</t>
  </si>
  <si>
    <t>202501100000383672</t>
  </si>
  <si>
    <t>202501100000383672#流程受理流水号：20250110150048139636857881096649
客户号码:13963685788
客户姓名:杨**
投诉地市:潍坊
来话流水:2025011015002646320821200
宽带账号:13963685788
账号归属区县:潍城-杨洪艳手机专卖店
联系电话:13963685788
联系人:先生/女士
宽带地址:潍坊
工单紧急程度:一般
是否投诉倾向:否
是否重复投诉:否
是否携转意向:否
是否有升级投诉倾向:否
*业务名称:业务融合开机流程宽带+OTT
投诉内容:手机号码：13963685788，【问题描述】客户已办理宽带业务，有开通单，要求装维尽快联系上门，请处理，谢谢。联系电话：13963685788，联系人：先生/女士，录音流水号：2025011015002646320821200。
在途开通单信息：536250110327122892，13963685788，2025-01-10 10:23:00，业务融合开机流程宽带+OTT，处理中，施工预约
是否到厅:否
业务名称:业务融合开机流程宽带+OTT
;宽带小区$[金都北苑]$</t>
  </si>
  <si>
    <t>2025-01-10 15:05:22</t>
  </si>
  <si>
    <t>2025-01-10 15:06:08</t>
  </si>
  <si>
    <t>SD-851-349741-3412-8717</t>
  </si>
  <si>
    <t>SD-057-250110-234087-3599</t>
  </si>
  <si>
    <t>2025-01-10 15:09:26</t>
  </si>
  <si>
    <t>【调研】-80+普通-普通区域-安丘市-十二户居民区-18053634722-100M-魔百和投诉-次数0-202501090000630225</t>
  </si>
  <si>
    <t>2025-01-11 16:10:00</t>
  </si>
  <si>
    <t>202501090000630225</t>
  </si>
  <si>
    <t>202501090000630225#受理号码 : 18053634722客户姓名 : 周*号码归属地 : 潍坊安丘 － 安丘市飞讯通信服务部用户品牌 : 全球通
客户来电对，移动高清电视业务10.00，不认可，表示家里面没有机顶盒，我处正常解释，客户不认可，要求上报反馈，请协助，谢谢。
联系人：先生 联系方式：本机 录音2025010919074101220816764</t>
  </si>
  <si>
    <t>2025-01-10 15:13:38</t>
  </si>
  <si>
    <t>2025-01-10 15:14:08</t>
  </si>
  <si>
    <t>SD-851-269585-9692-24995</t>
  </si>
  <si>
    <t>SD-057-250110-012347-620</t>
  </si>
  <si>
    <t>2025-01-10 09:14:13</t>
  </si>
  <si>
    <t>普通区域-青州市-李集村-18263648550-200M-魔百和投诉-次数0-20250110091131X491005463</t>
  </si>
  <si>
    <t>2025-01-11 10:15:00</t>
  </si>
  <si>
    <t>20250110091131X491005463</t>
  </si>
  <si>
    <t>【农村网络投诉】流程受理流水号：20250110090646182636485501009856
客户号码:18263648550
客户姓名:杨**
投诉地市:潍坊
来话流水:2025011009030583320812097
宽带账号:18263648550
宽带账号归属地市:潍坊
宽带账号归属区县:青州市
故障地址:潍坊青州市东夏镇李集村李集村扩容1号箱（村中南李传秦）*********
联系电话:15064819476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故障细类:移动高清电视故障(专席)
携转原因:
故障时间:2025-01-10 09:10:17
魔百和单播/组播:组播
具体故障现象:机顶盒无法开机，拔插网线，更换网口，设置账号， 配置网络未恢复 
客户其他诉求:
魔百和单/组播：组播</t>
  </si>
  <si>
    <t>2025-01-10 09:24:52</t>
  </si>
  <si>
    <t>2025-01-10 09:25:38</t>
  </si>
  <si>
    <t>2025-01-10 09:46:19</t>
  </si>
  <si>
    <t>80+钻石-FTTR-普通区域-潍城区-德润棠悦-13884712789-1000M-宽带上网投诉-次数0-202501100000151016 一级督办</t>
  </si>
  <si>
    <t>202501100000151016</t>
  </si>
  <si>
    <t>2025-01-10 09:50:26</t>
  </si>
  <si>
    <t>2025-01-10 09:51:34</t>
  </si>
  <si>
    <t>SD-852-328352-1448-6122</t>
  </si>
  <si>
    <t>SD-057-250110-576804-2380</t>
  </si>
  <si>
    <t>2025-01-10 12:32:20</t>
  </si>
  <si>
    <t>【调研】-(目标)普通区域-潍城区-许家村自然村-15269653210-300M-宽带上网投诉-次数0-202501100000291258</t>
  </si>
  <si>
    <t>202501100000291258</t>
  </si>
  <si>
    <t>202501100000291258#宽带账号：15269653210宽带地址：潍坊潍城区望留街道平寿村平寿村自然村27#西数第1条胡同北数第；客户来电反映宽带无法上网*****，客户不在现场，客户不配合排障，要求师傅上门，请协助处理，谢谢！联系电话：本机；联系人先生；来电流水：2025011012294768420861566</t>
  </si>
  <si>
    <t>2025-01-10 12:35:58</t>
  </si>
  <si>
    <t>2025-01-10 12:36:14</t>
  </si>
  <si>
    <t>SD-057-250110-809472-610</t>
  </si>
  <si>
    <t>2025-01-10 09:13:38</t>
  </si>
  <si>
    <t>【调研】-(目标)普通区域-潍城区-郭家庄社区北区（阳光花园）-15064665763-300M-宽带上网投诉-次数0-202501100000121876</t>
  </si>
  <si>
    <t>202501100000121876</t>
  </si>
  <si>
    <t>202501100000121876#宽带账号：15064665763；宽带地址：潍坊潍城区北关街道卧龙西街郭家庄社区北区（阳光花园）3号楼；客户来电反映移动高清无法观看，经查询客户侧为质差机顶盒，请协助上门更换设备并一并处理故障问题，谢谢！联系电话：15064665763；联系人：***；来电流水：2025011009112881320812162</t>
  </si>
  <si>
    <t>2025-01-10 09:17:32</t>
  </si>
  <si>
    <t>2025-01-10 09:17:57</t>
  </si>
  <si>
    <t>SD-851-286835-35113-9863</t>
  </si>
  <si>
    <t>SD-057-250110-794381-2395</t>
  </si>
  <si>
    <t>2025-01-10 12:35:20</t>
  </si>
  <si>
    <t>【调研】-80+银卡-FTTR-普通区域-安丘市-拥翠园小区-18363659345-1000M-宽带上网投诉-次数0-20250110123251X571062484</t>
  </si>
  <si>
    <t>20250110123251X571062484</t>
  </si>
  <si>
    <t xml:space="preserve">流程受理流水号：20250110123045183636593451065718
客户号码:18363659345
客户姓名:马*
投诉地市:潍坊
来话流水:2025011012294481420861161
宽带账号:18363659345
宽带账号归属地市:潍坊
宽带账号归属区县:安丘市
故障地址:潍坊安丘市凌河街道拥翠路拥翠园小区2号楼*********
联系电话:18363659345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
故障细类:网速慢/上网掉线(专席)
携转原因:
故障时间:2025-01-10 12:30:22
具体故障现象:网速慢卡顿，
客户其他诉求:路由器年限未超过，位置开阔，重启未恢复，光猫自带WIFI未开启，网线支持，排查未恢复，请协助处理，谢谢。
</t>
  </si>
  <si>
    <t>2025-01-10 12:42:14</t>
  </si>
  <si>
    <t>调整设备位置</t>
  </si>
  <si>
    <t>2025-01-10 12:42:28</t>
  </si>
  <si>
    <t>SD-851-322713-6325-29015</t>
  </si>
  <si>
    <t>SD-057-250110-176920-4228</t>
  </si>
  <si>
    <t>2025-01-10 16:35:09</t>
  </si>
  <si>
    <t>80+金卡-普通区域-安丘市-下洼村自然村-13806368950-1000M-宽带上网投诉-次数0-20250110163236X956524659</t>
  </si>
  <si>
    <t>2025-01-11 17:36:00</t>
  </si>
  <si>
    <t>20250110163236X956524659</t>
  </si>
  <si>
    <t xml:space="preserve">【农村网络投诉】流程受理流水号：20250110162956138063689501119245
客户号码:13806368950
客户姓名:曹**
投诉地市:潍坊
来话流水:2025011016291919520881267
宽带账号:13806368950
宽带账号归属地市:潍坊
宽带账号归属区县:安丘市
故障地址:潍坊安丘市担山镇下洼村下洼村自然村下洼村追加1号箱张志刚*********
联系电话:15264445703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16:31:17
具体故障现象:提示网络无法连接，
客户其他诉求:
</t>
  </si>
  <si>
    <t>2025-01-10 16:36:49</t>
  </si>
  <si>
    <t>2025-01-10 16:37:14</t>
  </si>
  <si>
    <t>SD-851-298601-25605-23388</t>
  </si>
  <si>
    <t>SD-057-250110-967840-550</t>
  </si>
  <si>
    <t>2025-01-10 09:06:59</t>
  </si>
  <si>
    <t>普通区域-潍城区-安顺东区-15866500858-1000M-业务受理宽带-次数0-202501100000117535</t>
  </si>
  <si>
    <t>202501100000117535</t>
  </si>
  <si>
    <t>202501100000117535# 宽带账号:15866500858; 联系电话：15866500858，问题类型：此工单为群障修复工单，根据群障全量闭环修复管理要求，为确保客户网络通畅，请装维人员跟进修复网络问题，谢谢！ 
 群障标题：公告。故障描述：潍坊潍城区安顺东区光缆故障，预估24小时恢复，请帮忙拦截,如有需要请联系片区装维师傅邹杰15706307873主叫号码：15866500858.0;该号码仅供参考，请优先联系宽带账号。</t>
  </si>
  <si>
    <t>2025-01-10 09:09:52</t>
  </si>
  <si>
    <t>SD-851-297969-1289-23934</t>
  </si>
  <si>
    <t>SD-057-250110-392814-3978</t>
  </si>
  <si>
    <t>2025-01-10 16:01:23</t>
  </si>
  <si>
    <t>80+钻石-普通区域-青州市-范公亭文苑-13563667128-1000M-宽带上网投诉-次数0-202501100000432286</t>
  </si>
  <si>
    <t>2025-01-11 17:02:00</t>
  </si>
  <si>
    <t>202501100000432286</t>
  </si>
  <si>
    <t>202501100000432286#流程受理流水号：20250110155934135636671281111801
客户号码:13563667128
客户姓名:吕**
投诉地市:潍坊
来话流水:2025011015590696620854179
宽带账号:13563667128
宽带账号归属地市:潍坊
宽带账号归属区县:青州市
故障地址:潍坊青州市王府街道范公亭东路范公亭文苑9号楼*********
联系电话:13563667128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16:00:10
具体故障现象:光猫灯正常但电脑手机无法上网，
客户其他诉求:宽带无法上网
;宽带小区$[范公亭文苑]$</t>
  </si>
  <si>
    <t>2025-01-10 16:08:50</t>
  </si>
  <si>
    <t>2025-01-10 16:10:15</t>
  </si>
  <si>
    <t>SD-851-264625-6276-19120</t>
  </si>
  <si>
    <t>SD-057-250110-173062-3096</t>
  </si>
  <si>
    <t>2025-01-10 14:01:05</t>
  </si>
  <si>
    <t>80+金卡-(目标)普通区域-安丘市-后庄-15963448800-1000M-宽带上网投诉-次数0-202501100000338206</t>
  </si>
  <si>
    <t>202501100000338206</t>
  </si>
  <si>
    <t xml:space="preserve">202501100000338206#宽带账号：15963448800；宽带地址：潍坊安丘市庵上镇王庄村；客户来电反映宽带无法上网，我处正常排查，客户不配合排障，要求上门，请协助处理，谢谢！联系电话：15963448800；联系人：先生；来电流水：2025011013570272020869777
</t>
  </si>
  <si>
    <t>2025-01-10 14:11:46</t>
  </si>
  <si>
    <t>2025-01-10 14:12:10</t>
  </si>
  <si>
    <t>SD-851-310334-51773-7847</t>
  </si>
  <si>
    <t>SD-057-250110-781532-1252</t>
  </si>
  <si>
    <t>2025-01-10 10:26:02</t>
  </si>
  <si>
    <t>普通区域-寿光市-寿光盛世华庭-13793690333-300M-业务受理宽带-次数0-202501100000188351</t>
  </si>
  <si>
    <t>202501100000188351</t>
  </si>
  <si>
    <t>202501100000188351# 宽带账号:13793690333; 联系电话：13793690333，问题类型：此工单为群障修复工单，根据群障全量闭环修复管理要求，为确保客户网络通畅，请装维人员跟进修复网络问题，谢谢！ 
 群障标题：公告。故障描述：PONLOS(所有ONUDyingGasp)主叫号码：13793690333.0;该号码仅供参考，请优先联系宽带账号。</t>
  </si>
  <si>
    <t>2025-01-10 10:28:33</t>
  </si>
  <si>
    <t>2025-01-10 10:28:47</t>
  </si>
  <si>
    <t>SD-851-308129-8854-18394</t>
  </si>
  <si>
    <t>SD-057-250110-375196-595</t>
  </si>
  <si>
    <t>2025-01-10 09:11:57</t>
  </si>
  <si>
    <t>80+银卡-普通区域-安丘市-市北区佳乐家沿街-15005369299-500M-宽带上网投诉-次数0-202501100000120685</t>
  </si>
  <si>
    <t>202501100000120685</t>
  </si>
  <si>
    <t>202501100000120685#流程受理流水号：20250110091112150053692991011186
客户号码:15005369299
客户姓名:刘**
投诉地市:潍坊
来话流水:2025011009104199920802432
宽带账号:15005369299
账号归属区县:安丘-刘家尧-片区
联系电话:15005369299
联系人:先生/女士
宽带地址:潍坊
工单紧急程度:一般
是否投诉倾向:否
是否重复投诉:否
是否携转意向:否
是否有升级投诉倾向:否
*业务名称:业务融合移机流程宽带+OTT
投诉内容:手机号码：15005369299，【问题描述】客户已办理宽带业务，有开通单，要求装维尽快联系上门，请处理，谢谢。联系电话：15005369299，联系人：先生/女士，录音流水号：2025011009104199920802432。受理明细：531920062399999999。
在途开通单信息：536250106004482300，15005369299，2025-01-06 09:36:49，业务融合移机流程宽带+OTT，处理中，手写判断和地址录入
是否到厅:否
业务名称:业务融合移机流程宽带+OTT
;宽带小区$[市北区佳乐家沿街]$</t>
  </si>
  <si>
    <t>2025-01-10 09:18:02</t>
  </si>
  <si>
    <t>2025-01-10 09:18:32</t>
  </si>
  <si>
    <t>SD-852-310587-212-11388</t>
  </si>
  <si>
    <t>SD-057-250110-458962-2384</t>
  </si>
  <si>
    <t>2025-01-10 12:32:49</t>
  </si>
  <si>
    <t>(目标)普通区域-诸城市-大龙湾-15965093215-100M-宽带上网投诉-次数0-202501100000293014</t>
  </si>
  <si>
    <t>202501100000293014</t>
  </si>
  <si>
    <t>202501100000293014#宽带账号：15965093215   宽带地址：潍坊诸城市林家村镇大龙湾村大龙湾大龙湾村东沿街9#箱*********  客户来电反映宽带无法使用  配合线上指导，要求上门，请协助处理，谢谢！联系电话：本机；联系人：先生；来电流水：2025011012295337120862363</t>
  </si>
  <si>
    <t>2025-01-10 12:34:07</t>
  </si>
  <si>
    <t>2025-01-10 12:34:36</t>
  </si>
  <si>
    <t>SD-057-250110-916374-3728</t>
  </si>
  <si>
    <t>2025-01-10 15:27:01</t>
  </si>
  <si>
    <t>【调研】-(目标)普通区域-奎文区-工福街片区-13854407754-100M-业务受理宽带-次数0-202501100000405662</t>
  </si>
  <si>
    <t>2025-01-11 15:28:00</t>
  </si>
  <si>
    <t>202501100000405662</t>
  </si>
  <si>
    <t>202501100000405662# 宽带账号:13854407754; 联系电话：13854407754，问题类型：此工单为群障修复工单，根据群障全量闭环修复管理要求，为确保客户网络通畅，请装维人员跟进修复网络问题，谢谢！ 
 群障标题：公告。故障描述：潍坊奎文区工福街片区光缆故障，预估24小时恢复，请帮忙拦截,如有需要请联系片区装维师傅李国磊15706366507主叫号码：13854407754.0;该号码仅供参考，请优先联系宽带账号。</t>
  </si>
  <si>
    <t>2025-01-10 15:32:05</t>
  </si>
  <si>
    <t>2025-01-10 15:32:29</t>
  </si>
  <si>
    <t>SD-057-250110-798156-3668</t>
  </si>
  <si>
    <t>2025-01-10 15:20:22</t>
  </si>
  <si>
    <t>【调研】-80+银卡-普通区域-奎文区-大陆盛景-13906362507-1000M-宽带上网投诉-次数0-20250110151837X517530864</t>
  </si>
  <si>
    <t>20250110151837X517530864</t>
  </si>
  <si>
    <t xml:space="preserve">流程受理流水号：20250110151736139063625071101041
客户号码:13906362507
客户姓名:房**
投诉地市:潍坊
来话流水:2025011015114407020882884
宽带账号:13906362507
宽带账号归属地市:潍坊
宽带账号归属区县:奎文区
故障地址:潍坊奎文区梨园街道樱前街大陆盛景嘉园18号楼*********
联系电话:13906362507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15:18:08
具体故障现象:光猫灯正常但电脑手机无法上网，
客户其他诉求:
</t>
  </si>
  <si>
    <t>2025-01-10 15:34:02</t>
  </si>
  <si>
    <t>2025-01-10 15:35:57</t>
  </si>
  <si>
    <t>SD-851-257009-1498-17124</t>
  </si>
  <si>
    <t>SD-057-250110-914352-4116</t>
  </si>
  <si>
    <t>2025-01-10 16:20:57</t>
  </si>
  <si>
    <t>80+银卡-普通区域-奎文区-卧龙社区南区-15898936027-300M-宽带延伸服务-次数0-202501100000447311</t>
  </si>
  <si>
    <t>2025-01-11 16:21:00</t>
  </si>
  <si>
    <t>202501100000447311</t>
  </si>
  <si>
    <t xml:space="preserve">202501100000447311#流程受理流水号：20250110162012158989360271116757
客户号码:15898936027
客户姓名:王*
投诉地市:潍坊
来话流水:2025011016192764720842713
宽带账号:15898936027
宽带账号归属地市:潍坊
宽带账号归属区县:奎文区
故障地址:潍坊奎文区北苑街道四平路卧龙街卧龙社区南区则尔庄13号楼*********
联系电话:15898936027
联系人:先生/女士
工单紧急程度:非常紧急
是否有升级投诉倾向:否
是否重复投诉:否
是否携转意向:否
是否投诉倾向:否
是否智能网关:智能网关
当前是否在线:是
接入方式:FTTH
是否质差终端:无质差信息
光功率:-17.12
故障大类:宽带/电视
故障细类:宽带延伸服务
携转原因:
故障时间:2025-01-10 16:20:32
具体故障现象:要求上门更换路由器，谢谢
</t>
  </si>
  <si>
    <t>2025-01-10 16:31:27</t>
  </si>
  <si>
    <t>2025-01-10 16:33:39</t>
  </si>
  <si>
    <t>SD-057-250110-186792-4266</t>
  </si>
  <si>
    <t>2025-01-10 16:39:34</t>
  </si>
  <si>
    <t>普通区域-临朐县-朱壁店子自然村-18765196630-200M-宽带上网投诉-次数0-202501100000464583</t>
  </si>
  <si>
    <t>2025-01-11 17:40:00</t>
  </si>
  <si>
    <t>202501100000464583</t>
  </si>
  <si>
    <t>202501100000464583#流程受理流水号：20250110163828187651966301121357
客户号码:18765196630
客户姓名:林**
投诉地市:潍坊
来话流水:2025011016375380120801173
宽带账号:18765196630
账号归属区县:临朐-临朐代理商管理中心
联系电话:18765196630
联系人:先生/女士
宽带地址:潍坊
工单紧急程度:一般
是否投诉倾向:否
是否重复投诉:否
是否携转意向:否
是否有升级投诉倾向:否
*业务名称:业务融合开机流程OTT
投诉内容:手机号码：18765196630，【问题描述】客户已办理宽带业务，有开通单，要求装维尽快联系上门，请处理，谢谢。联系电话：18765196630，联系人：先生/女士，录音流水号：2025011016375380120801173。
在途开通单信息：536221205198249970，18765196630，2022-12-05 10:00:08，业务融合开机流程OTT，处理中，施工预约
是否到厅:否
业务名称:业务融合开机流程OTT
;宽带小区$[朱壁店子自然村]$</t>
  </si>
  <si>
    <t>2025-01-10 16:42:51</t>
  </si>
  <si>
    <t>2025-01-10 16:45:13</t>
  </si>
  <si>
    <t>SD-851-287673-2374-5240</t>
  </si>
  <si>
    <t>SD-057-250110-962081-568</t>
  </si>
  <si>
    <t>2025-01-10 09:08:16</t>
  </si>
  <si>
    <t>普通区域-高密市-前疃自然村-1516365117802-300M-宽带上网投诉-次数0-20250110090734X254665812</t>
  </si>
  <si>
    <t>20250110090734X254665812</t>
  </si>
  <si>
    <t xml:space="preserve">【农村网络投诉】流程受理流水号：2025011009062615163651178021009766
客户号码:1516365117802
客户姓名:高**
投诉地市:潍坊
来话流水:2025011009045773020832969
宽带账号:1516365117802
宽带账号归属地市:潍坊
宽带账号归属区县:高密市
故障地址:潍坊高密市朝阳街道前疃前疃自然村高密前疃仪修任东山1号箱*********
联系电话:15163651178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09:06:46
具体故障现象:线断了
客户其他诉求:
</t>
  </si>
  <si>
    <t>2025-01-10 09:14:36</t>
  </si>
  <si>
    <t>2025-01-10 09:14:54</t>
  </si>
  <si>
    <t>SD-851-320921-2207-6770</t>
  </si>
  <si>
    <t>2025-01-10 15:06:11</t>
  </si>
  <si>
    <t>80+白金-普通区域-坊子区-阳光新城-13963618311-200M-宽带上网投诉-次数0-202501100000387518 一级督办</t>
  </si>
  <si>
    <t>2025-01-11 16:07:00</t>
  </si>
  <si>
    <t>202501100000387518</t>
  </si>
  <si>
    <t>2025-01-10 15:14:26</t>
  </si>
  <si>
    <t>2025-01-10 15:16:06</t>
  </si>
  <si>
    <t>SD-851-280823-7068-3300</t>
  </si>
  <si>
    <t>SD-057-250110-510832-3549</t>
  </si>
  <si>
    <t>2025-01-10 15:05:07</t>
  </si>
  <si>
    <t>【调研】-普通区域-寿光市-王疃-13465677121-1000M-宽带上网投诉-次数0-20250110150311X591561564</t>
  </si>
  <si>
    <t>20250110150311X591561564</t>
  </si>
  <si>
    <t xml:space="preserve">流程受理流水号：20250110150155134656771211096971
客户号码:13465677121
客户姓名:李**
投诉地市:潍坊
来话流水:2025011015010674720830693
宽带账号:13465677121
宽带账号归属地市:潍坊
宽带账号归属区县:寿光市
故障地址:潍坊寿光市留吕王疃王疃王疃7号箱*********
联系电话:13465677121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故障时间:2025-01-10 15:02:34
具体故障现象:打不开网页，我处正常排障未恢复，请协助处理谢谢
客户其他诉求:
</t>
  </si>
  <si>
    <t>2025-01-10 15:06:42</t>
  </si>
  <si>
    <t>2025-01-10 15:07:02</t>
  </si>
  <si>
    <t>SD-851-258177-11230-13417</t>
  </si>
  <si>
    <t>SD-057-250110-895603-4026</t>
  </si>
  <si>
    <t>2025-01-10 16:06:51</t>
  </si>
  <si>
    <t>【调研】-80+金卡-普通区域-寿光市-北洛怡泽苑新社区-15853682121-1000M-业务受理宽带-次数0-202501100000439176 二级督办</t>
  </si>
  <si>
    <t>202501100000439176</t>
  </si>
  <si>
    <t>202501100000439176# 宽带账号:15853682121; 联系电话：15853682121，问题类型：此工单为群障修复工单，根据群障全量闭环修复管理要求，为确保客户网络通畅，请装维人员跟进修复网络问题，谢谢！ 
 群障标题：公告。故障描述：潍坊寿光市北洛怡泽苑新社区光缆故障，预估24小时恢复，请帮忙拦截,如有需要请联系片区装维师傅赵坤15706307757主叫号码：15853682121.0;该号码仅供参考，请优先联系宽带账号。</t>
  </si>
  <si>
    <t>2025-01-10 16:22:54</t>
  </si>
  <si>
    <t>2025-01-10 16:26:26</t>
  </si>
  <si>
    <t>SD-851-290536-7863-19688</t>
  </si>
  <si>
    <t>2025-01-10 16:04:05</t>
  </si>
  <si>
    <t>【重投】-【调研】-普通区域-安丘市-步步高小区-13280136806-1000M-宽带上网投诉-次数0-202501100000435458 一级督办</t>
  </si>
  <si>
    <t>2025-01-11 17:05:00</t>
  </si>
  <si>
    <t>202501100000435458</t>
  </si>
  <si>
    <t>2025-01-10 16:13:02</t>
  </si>
  <si>
    <t>SD-057-250110-371829-3112</t>
  </si>
  <si>
    <t>2025-01-10 14:03:32</t>
  </si>
  <si>
    <t>普通区域--null-18265629689-宽带上网投诉-次数0-202501100000339155</t>
  </si>
  <si>
    <t>2025-01-11 15:04:00</t>
  </si>
  <si>
    <t>202501100000339155</t>
  </si>
  <si>
    <t>202501100000339155#流程受理流水号：20250110140045182656296891082359
客户号码:18265629689
客户姓名:杨**
投诉地市:潍坊
来话流水:2025011014002596320807015
宽带账号:18265629689
账号归属区县:高新-东方路营业厅
联系电话:18265629689
联系人:女士
宽带地址:潍坊
工单紧急程度:非常紧急
是否投诉倾向:否
是否重复投诉:否
是否携转意向:否
是否有升级投诉倾向:否
*业务名称:业务融合开机流程宽带+全光WiFi+OTT+FTTR组网
投诉内容:手机号码：18265629689，【问题描述】客户已办理宽带业务，有开通单，要求装维尽快联系，用户表示晚上六点之后上门安装，请处理，谢谢。联系电话：18265629689，联系人：女士，录音流水号：2025011014002596320807015。受理明细：531920062399999999。
在途开通单信息：536250101464123990，18265629689，2025-01-01 10:00:11，业务融合开机流程宽带+全光WiFi+OTT+FTTR组网，处理中，黄单扩容
是否到厅:否
业务名称:业务融合开机流程宽带+全光WiFi+OTT+FTTR组网
;宽带小区$[null]$</t>
  </si>
  <si>
    <t>2025-01-10 19:10:19</t>
  </si>
  <si>
    <t>SD-057-250110-647153-483</t>
  </si>
  <si>
    <t>2025-01-10 09:00:52</t>
  </si>
  <si>
    <t>FTTR-普通区域-安丘市-大盛村自然村-15763676766-1000M-宽带上网投诉-次数0-202501100000113348</t>
  </si>
  <si>
    <t>202501100000113348</t>
  </si>
  <si>
    <t>202501100000113348#宽带账号：15763676766；宽带地址：潍坊安丘市大盛镇大盛村大盛沿街6号箱加油站；客户来电反映宽带不能使用，客户不配合排障，要求上门，请协助处理，谢谢！联系电话：13562614706；联系人：先生，来电流水：2025011008530075320810917</t>
  </si>
  <si>
    <t>2025-01-10 09:03:32</t>
  </si>
  <si>
    <t>2025-01-10 09:03:56</t>
  </si>
  <si>
    <t>SD-851-272521-4420-3810</t>
  </si>
  <si>
    <t>SD-057-250110-294635-585</t>
  </si>
  <si>
    <t>2025-01-10 09:11:01</t>
  </si>
  <si>
    <t>【调研】-80+普通-普通区域-临朐县-杨善集村教师公寓沿街（小微）-18753655759-200M-宽带上网投诉-次数0-20250110090818X298175787</t>
  </si>
  <si>
    <t>2025-01-11 10:12:00</t>
  </si>
  <si>
    <t>20250110090818X298175787</t>
  </si>
  <si>
    <t xml:space="preserve">【农村网络投诉】流程受理流水号：20250110090728187536557591010061
客户号码:18753655759
客户姓名:谭**
投诉地市:潍坊
来话流水:2025011009065704520856518
宽带账号:18753655759
宽带账号归属地市:潍坊
宽带账号归属区县:临朐县
故障地址:潍坊临朐县冶源镇人民政府杨善村杨善集村教师公寓沿街（小微）2号箱5号楼2单元*********
联系电话:18753655759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故障时间:2025-01-10 09:04:56
具体故障现象:打不开网页，
客户其他诉求:
</t>
  </si>
  <si>
    <t>2025-01-10 09:18:15</t>
  </si>
  <si>
    <t>2025-01-10 09:18:34</t>
  </si>
  <si>
    <t>SD-057-250110-249513-2385</t>
  </si>
  <si>
    <t>2025-01-10 12:33:10</t>
  </si>
  <si>
    <t>普通区域-昌邑市-大窑自然村-15953662850-300M-宽带上网投诉-次数0-202501100000292339</t>
  </si>
  <si>
    <t>202501100000292339</t>
  </si>
  <si>
    <t>202501100000292339#流程受理流水号：20250110123235159536628501066061
客户号码:15953662850
客户姓名:杜**
投诉地市:潍坊
来话流水:2025011012322070220882102
宽带账号:15953662850
宽带账号归属地市:潍坊
宽带账号归属区县:昌邑市
故障地址:潍坊昌邑市东冢镇大窑村大窑自然村26号箱王亦胜*********
联系电话:15953662850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12:32:56
具体故障现象:光猫亮红灯，
客户其他诉求:
;宽带小区$[大窑自然村]$</t>
  </si>
  <si>
    <t>2025-01-10 12:37:05</t>
  </si>
  <si>
    <t>2025-01-10 12:37:37</t>
  </si>
  <si>
    <t>SD-057-250110-705342-2443</t>
  </si>
  <si>
    <t>2025-01-10 12:39:21</t>
  </si>
  <si>
    <t>80+银卡-普通区域-临朐县-五井医院家属楼-15265678620-100M-宽带上网投诉-次数0-202501100000294593</t>
  </si>
  <si>
    <t>202501100000294593</t>
  </si>
  <si>
    <t xml:space="preserve">202501100000294593#宽带账号：15265678620；宽带地址：潍坊临朐县五井镇人民政府仲临路五井医院家属楼1号楼*********；客户来电反映宽带故障，客户不配合排障，要求上门，请协助处理，谢谢！联系电话：本机；联系人：先生女士；来电流水：2025011012354318920808349
</t>
  </si>
  <si>
    <t>2025-01-10 12:41:41</t>
  </si>
  <si>
    <t>2025-01-10 12:42:07</t>
  </si>
  <si>
    <t>SD-057-250110-239561-482</t>
  </si>
  <si>
    <t>2025-01-10 09:00:49</t>
  </si>
  <si>
    <t>普通区域-昌邑市-高家庄子自然村-15263607147-100M-宽带上网投诉-次数0-202501100000109868</t>
  </si>
  <si>
    <t>2025-01-11 10:01:00</t>
  </si>
  <si>
    <t>202501100000109868</t>
  </si>
  <si>
    <t>202501100000109868#15263607147客户来电反映宽带无法使用，老人不会配合线上排障  要求维修人员上门维修，请尽快协助处理，谢谢  联系人： 先生 联系电话：本机 流水：
2025011008575259920857558</t>
  </si>
  <si>
    <t>2025-01-10 09:04:07</t>
  </si>
  <si>
    <t>2025-01-10 09:04:45</t>
  </si>
  <si>
    <t>SD-057-250110-098436-1233</t>
  </si>
  <si>
    <t>2025-01-10 10:23:06</t>
  </si>
  <si>
    <t>【调研】-(目标)普通区域-奎文区-建筑设计院小区-13685362939-100M-宽带上网投诉-次数0-20250110102045X645201646</t>
  </si>
  <si>
    <t>2025-01-11 11:24:00</t>
  </si>
  <si>
    <t>20250110102045X645201646</t>
  </si>
  <si>
    <t xml:space="preserve">流程受理流水号：20250110101920136853629391030927
客户号码:13685362939
客户姓名:王**
投诉地市:潍坊
来话流水:2025011010190675920836047
宽带账号:13685362939
宽带账号归属地市:潍坊
宽带账号归属区县:奎文区
故障地址:潍坊奎文区大虞街道文化路建筑设计院小区2号楼*********
联系电话:13685362939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10:20:02
具体故障现象:用户无法提供具体故障现象，
客户其他诉求:
</t>
  </si>
  <si>
    <t>2025-01-10 10:43:02</t>
  </si>
  <si>
    <t>SD-057-250110-659142-1249</t>
  </si>
  <si>
    <t>2025-01-10 10:26:00</t>
  </si>
  <si>
    <t>普通区域-昌乐县-三图村自然村-13793621769-200M-宽带上网投诉-次数0-202501100000188532</t>
  </si>
  <si>
    <t>2025-01-11 11:27:00</t>
  </si>
  <si>
    <t>202501100000188532</t>
  </si>
  <si>
    <t>202501100000188532#流程受理流水号：20250110102441137936217691032510
客户号码:13793621769
客户姓名:张**
投诉地市:潍坊
来话流水:2025011010214296420873946
宽带账号:13793621769
账号归属区县:昌乐县佳诚通讯器材销售中心
联系电话:13793621769
联系人:先生/女士
宽带地址:潍坊
工单紧急程度:一般
是否投诉倾向:否
是否重复投诉:否
是否携转意向:否
是否有升级投诉倾向:否
*业务名称:业务融合开机流程宽带
投诉内容:手机号码：13793621769，【问题描述】客户已办理宽带业务，有开通单，要求装维尽快联系上门，请处理，谢谢。联系电话：13793621769，联系人：先生/女士，录音流水号：2025011010214296420873946。受理明细：531920062399999999。
在途开通单信息：536241226246117850，13793621769，2024-12-26 14:20:17，业务融合开机流程宽带，处理中，装维选址
是否到厅:否
业务名称:业务融合开机流程宽带
;宽带小区$[三图村自然村]$</t>
  </si>
  <si>
    <t>2025-01-10 10:30:59</t>
  </si>
  <si>
    <t>2025-01-10 10:33:02</t>
  </si>
  <si>
    <t>SD-851-271054-8739-29093</t>
  </si>
  <si>
    <t>SD-057-250110-723984-644</t>
  </si>
  <si>
    <t>2025-01-10 09:16:14</t>
  </si>
  <si>
    <t>【调研】-80+普通-普通区域-寿光市-南范村-15864573123-300M-业务受理宽带-次数0-202501100000125682</t>
  </si>
  <si>
    <t>202501100000125682</t>
  </si>
  <si>
    <t>202501100000125682# 宽带账号:15864573123; 联系电话：15864573123，问题类型：此工单为群障修复工单，根据群障全量闭环修复管理要求，为确保客户网络通畅，请装维人员跟进修复网络问题，谢谢！ 
 群障标题：公告。故障描述：潍坊寿光市南范村光缆故障，预估24小时恢复，请帮忙拦截,如有需要请联系片区装维师傅刘彬15706307765主叫号码：13806366234.0;该号码仅供参考，请优先联系宽带账号。</t>
  </si>
  <si>
    <t>2025-01-10 09:18:53</t>
  </si>
  <si>
    <t>2025-01-10 09:19:10</t>
  </si>
  <si>
    <t>SD-057-250110-817253-3695</t>
  </si>
  <si>
    <t>2025-01-10 15:24:09</t>
  </si>
  <si>
    <t>【调研】-80+银卡-普通区域-潍城区-军埠口村自然村-13508966806-300M-宽带上网投诉-次数0-202501100000398956</t>
  </si>
  <si>
    <t>202501100000398956</t>
  </si>
  <si>
    <t>202501100000398956#流程受理流水号：20250110152043135089668061101856
客户号码:13508966806
客户姓名:王**
投诉地市:潍坊
来话流水:2025011015195941720800652
宽带账号:13508966806
宽带账号归属地市:潍坊
宽带账号归属区县:潍城区
故障地址:潍坊潍城区军埠口综合项目区军埠口村军埠口村自然村19#东数第3条胡同北数第3排东户*********
联系电话:13508966806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15:22:53
具体故障现象:注册灯闪烁：拔插捋直光纤线重启未恢复 
客户其他诉求:
;宽带小区$[军埠口村自然村]$</t>
  </si>
  <si>
    <t>2025-01-10 15:28:05</t>
  </si>
  <si>
    <t>2025-01-10 15:28:46</t>
  </si>
  <si>
    <t>SD-851-231513-3276-17174</t>
  </si>
  <si>
    <t>SD-057-250110-798456-4136</t>
  </si>
  <si>
    <t>2025-01-10 16:22:49</t>
  </si>
  <si>
    <t>普通区域-昌乐县-海利商城-15725620081-200M-宽带上网投诉-次数0-202501100000449297</t>
  </si>
  <si>
    <t>2025-01-11 17:23:00</t>
  </si>
  <si>
    <t>202501100000449297</t>
  </si>
  <si>
    <t xml:space="preserve">202501100000449297#宽带账号：15725620081；宽带地址：潍坊昌乐县城关街道站前街海利商城4号楼；客户来电反映宽带上网慢，客户不在现场，无法配合线上指导/客户不配合排障，要求上门，请协助处理，谢谢！联系电话：15725620081；联系人：女士；来电流水： 2025011016175304220820202
</t>
  </si>
  <si>
    <t>2025-01-10 16:26:15</t>
  </si>
  <si>
    <t>2025-01-10 16:27:37</t>
  </si>
  <si>
    <t>SD-057-250110-794316-1219</t>
  </si>
  <si>
    <t>2025-01-10 10:20:42</t>
  </si>
  <si>
    <t>80+银卡-普通区域-安丘市-汶阳世家小区-15953678551-1000M-宽带上网投诉-次数0-20250110101919X559774335</t>
  </si>
  <si>
    <t>20250110101919X559774335</t>
  </si>
  <si>
    <t xml:space="preserve">流程受理流水号：20250110101701159536785511030256
客户号码:15953678551
客户姓名:方**
投诉地市:潍坊
来话流水:2025011010161020020893476
宽带账号:15953678551
宽带账号归属地市:潍坊
宽带账号归属区县:安丘市
故障地址:潍坊安丘市兴安街道潍徐北路汶阳世家小区23号楼*********
联系电话:15953678551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10:17:54
具体故障现象:提示网络无法连接，客户表示此位置的线被剪短了，表示不满，解释不认可，请协助处理，谢谢。
客户其他诉求:
</t>
  </si>
  <si>
    <t>2025-01-10 10:22:30</t>
  </si>
  <si>
    <t>2025-01-10 10:24:15</t>
  </si>
  <si>
    <t>SD-851-266312-2174-3326</t>
  </si>
  <si>
    <t>SD-057-250110-672490-672</t>
  </si>
  <si>
    <t>2025-01-10 09:19:11</t>
  </si>
  <si>
    <t>FTTR-普通区域-诸城市-龙都新苑-13953600730-1000M-宽带上网投诉-次数0-202501100000126810</t>
  </si>
  <si>
    <t>202501100000126810</t>
  </si>
  <si>
    <t>202501100000126810#？ 宽带账号：13953600730；联系电话：13953600730宽带地址：潍坊诸城市龙都街道沿河路龙都新苑C1号楼客户来电反映咨询宽带问题 要求师傅回电话，线上指导无法配合操作，要求上门处理, 来电流水：2025011009175956120895582</t>
  </si>
  <si>
    <t>2025-01-10 09:25:42</t>
  </si>
  <si>
    <t>2025-01-10 09:26:15</t>
  </si>
  <si>
    <t>SD-851-289365-16999-21910</t>
  </si>
  <si>
    <t>SD-057-250110-468132-603</t>
  </si>
  <si>
    <t>2025-01-10 09:12:31</t>
  </si>
  <si>
    <t>普通区域-寒亭区-东小营小区-13573627075-300M-宽带延伸服务-次数0-202501100000122522</t>
  </si>
  <si>
    <t>202501100000122522</t>
  </si>
  <si>
    <t>202501100000122522#宽带账号：13573627075；宽带地址：潍坊寒亭区张氏镇民主西街东小营小区17号楼*，具体现象：客户来电要求维修师傅接网线到卧室，，要求尽快处理回复！来电流水：2025011009094996920891642，联系电话：15069615211</t>
  </si>
  <si>
    <t>2025-01-10 09:17:27</t>
  </si>
  <si>
    <t>15706307430</t>
  </si>
  <si>
    <t>2025-01-10 09:19:03</t>
  </si>
  <si>
    <t>SD-057-250110-475928-654</t>
  </si>
  <si>
    <t>2025-01-10 09:16:45</t>
  </si>
  <si>
    <t>普通区域-临朐县-上庄自然村-15169428457-200M-宽带上网投诉-次数0-202501100000123164</t>
  </si>
  <si>
    <t>2025-01-11 10:17:00</t>
  </si>
  <si>
    <t>202501100000123164</t>
  </si>
  <si>
    <t>202501100000123164#
宽带账号：15169428457；宽带地址：潍坊临朐县五井镇人民政府上庄上庄自然村上庄卫生室4号箱*********
；客户来电反映移动高清无法观看，客户不配合排障，要求上门，请协助处理，谢谢！联系电话：本机；联系人：先生；来电流水：2025011009104761720803619</t>
  </si>
  <si>
    <t>2025-01-10 09:19:05</t>
  </si>
  <si>
    <t>2025-01-10 09:27:45</t>
  </si>
  <si>
    <t>SD-851-271753-13067-22907</t>
  </si>
  <si>
    <t>SD-057-250110-274530-2371</t>
  </si>
  <si>
    <t>2025-01-10 12:32:01</t>
  </si>
  <si>
    <t>普通区域-昌邑市-山前村-1595366210902-100M-宽带上网投诉-次数0-20250110122955X395855102</t>
  </si>
  <si>
    <t>20250110122955X395855102</t>
  </si>
  <si>
    <t xml:space="preserve">【农村网络投诉】流程受理流水号：2025011012291715953662109021065442
客户号码:1595366210902
客户姓名:先生
投诉地市:潍坊
来话流水:2025011012271150020839404
宽带账号:1595366210902
宽带账号归属地市:潍坊
宽带账号归属区县:昌邑市
故障地址:潍坊昌邑市城区都昌路山前村11号箱刘伟*********
联系电话:13963607706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12:29:31
具体故障现象:光猫亮红灯，重启不行
客户其他诉求:
</t>
  </si>
  <si>
    <t>2025-01-10 12:37:24</t>
  </si>
  <si>
    <t>2025-01-10 12:37:47</t>
  </si>
  <si>
    <t>SD-851-244148-631-8639</t>
  </si>
  <si>
    <t>SD-057-250110-826439-3671</t>
  </si>
  <si>
    <t>2025-01-10 15:20:30</t>
  </si>
  <si>
    <t>普通区域-安丘市-大城汇丰园、西关花园-1981962658802-300M-宽带上网投诉-次数0-20250110151934X574087951</t>
  </si>
  <si>
    <t>20250110151934X574087951</t>
  </si>
  <si>
    <t xml:space="preserve">流程受理流水号：2025011015182219819626588021101237
客户号码:1981962658802
客户姓名:
投诉地市:潍坊
来话流水:2025011015152210620834504
宽带账号:1981962658802
宽带账号归属地市:潍坊
宽带账号归属区县:安丘市
故障地址:潍坊安丘市兴安街道人民路大城汇丰园、西关花园迁1号楼 沿街商铺 紫竹园
联系电话:19819626588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15:18:33
具体故障现象:提示网络无法连接，客户光猫注册灯闪烁，已指导客户将光纤线捋直插紧、重启光猫，注册灯还是闪烁。请协助处理谢谢。
客户其他诉求:
</t>
  </si>
  <si>
    <t>2025-01-10 15:21:58</t>
  </si>
  <si>
    <t>2025-01-10 15:22:15</t>
  </si>
  <si>
    <t>SD-851-323045-21476-13643</t>
  </si>
  <si>
    <t>SD-057-250110-732148-4025</t>
  </si>
  <si>
    <t>2025-01-10 16:06:48</t>
  </si>
  <si>
    <t>【调研】-80+普通-普通区域-青州市-益王府花园安置区-15908016328-300M-业务受理宽带-次数0-202501100000436503</t>
  </si>
  <si>
    <t>202501100000436503</t>
  </si>
  <si>
    <t>202501100000436503# 宽带账号:15908016328; 联系电话：15908016328，问题类型：此工单为群障修复工单，根据群障全量闭环修复管理要求，为确保客户网络通畅，请装维人员跟进修复网络问题，谢谢！ 
 群障标题：公告。故障描述：潍坊青州市益王府花园安置区光缆故障，预估24小时恢复，请帮忙拦截,如有需要请联系片区装维师傅姜立杰15706307662主叫号码：13583669788.0;该号码仅供参考，请优先联系宽带账号。</t>
  </si>
  <si>
    <t>2025-01-10 16:09:46</t>
  </si>
  <si>
    <t>2025-01-10 16:10:06</t>
  </si>
  <si>
    <t>SD-852-313892-667-13926</t>
  </si>
  <si>
    <t>SD-057-250110-214398-4144</t>
  </si>
  <si>
    <t>2025-01-10 16:23:22</t>
  </si>
  <si>
    <t>普通区域-安丘市-西村自然村-15006562533-100M-魔百和投诉-次数0-20250110162228X348262364</t>
  </si>
  <si>
    <t>2025-01-11 17:24:00</t>
  </si>
  <si>
    <t>20250110162228X348262364</t>
  </si>
  <si>
    <t>【农村网络投诉】流程受理流水号：20250110162127150065625331117105
客户号码:15006562533
客户姓名:苑**
投诉地市:潍坊
来话流水:2025011016152553020884783
宽带账号:15006562533
宽带账号归属地市:潍坊
宽带账号归属区县:安丘市
故障地址:潍坊安丘市临浯镇西村西村自然村西村南3号箱陈金龙*********
联系电话:15006562533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故障细类:移动高清电视故障(专席)
携转原因:
故障时间:2025-01-10 16:21:42
魔百和单播/组播:组播
具体故障现象:光信号红灯:屡直插紧光纤线,重启，未恢复  
客户其他诉求:
魔百和单/组播：组播</t>
  </si>
  <si>
    <t>2025-01-10 16:24:51</t>
  </si>
  <si>
    <t>2025-01-10 16:25:10</t>
  </si>
  <si>
    <t>SD-851-311919-2561-7789</t>
  </si>
  <si>
    <t>SD-057-250110-765923-4156</t>
  </si>
  <si>
    <t>2025-01-10 16:25:32</t>
  </si>
  <si>
    <t>【调研】-80+银卡-普通区域-青州市-夏庄小学-18364657363-1000M-宽带上网投诉-次数0-202501100000453298</t>
  </si>
  <si>
    <t>2025-01-11 17:26:00</t>
  </si>
  <si>
    <t>202501100000453298</t>
  </si>
  <si>
    <t>202501100000453298#宽带账号：18364657363；宽带地址：潍坊青州市云门山街道夏庄街夏庄小学夏庄街2号箱双军通讯*********客户来电表示宽带无法使用，线上不接受指导，要求尽快处理回复！来电流水：2025011016220913920880939，联系电话：13793688874</t>
  </si>
  <si>
    <t>2025-01-10 16:31:36</t>
  </si>
  <si>
    <t>2025-01-10 16:31:54</t>
  </si>
  <si>
    <t>SD-851-319039-13241-1501</t>
  </si>
  <si>
    <t>SD-057-250110-027381-4259</t>
  </si>
  <si>
    <t>2025-01-10 16:38:22</t>
  </si>
  <si>
    <t>普通区域-奎文区-北海花园B区沿街高层-13665368288-200M-魔百和投诉-次数0-20250110163652X212218489</t>
  </si>
  <si>
    <t>2025-01-11 17:39:00</t>
  </si>
  <si>
    <t>20250110163652X212218489</t>
  </si>
  <si>
    <t>流程受理流水号：20250110163530136653682881120607
客户号码:13665368288
客户姓名:褚**
投诉地市:潍坊
来话流水:2025011016340978420849880
宽带账号:13665368288
宽带账号归属地市:潍坊
宽带账号归属区县:高新
故障地址:潍坊高新高新城区胜利街北海花园B区沿街高层42号楼*********
联系电话:13665368288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光功率:-15.30
故障大类:宽带/电视
故障细类:移动高清电视故障(专席)
携转原因:
故障时间:2025-01-10 16:30:42
魔百和单播/组播:组播
具体故障现象:机顶盒无法开机，
客户其他诉求:
魔百和单/组播：组播</t>
  </si>
  <si>
    <t>2025-01-10 16:40:27</t>
  </si>
  <si>
    <t>2025-01-10 16:40:44</t>
  </si>
  <si>
    <t>SD-057-250110-925638-1245</t>
  </si>
  <si>
    <t>2025-01-10 10:25:02</t>
  </si>
  <si>
    <t>普通区域-安丘市-东关村-15169472486-300M-宽带上网投诉-次数0-20250110084155X715894156</t>
  </si>
  <si>
    <t>20250110084155X715894156</t>
  </si>
  <si>
    <t xml:space="preserve">手机号码：15169472486，【问题描述】：客户来电对于本机202412月产生0.38元的视频通话费、202412月产生23.18元的语音通话费有疑问，已解释不认可，要求查询处理。联系电话：15169472486，联系人：先生/女士，录音流水号：2025011008392435920898898。
流程受理流水号：20250110084044151694724861003070
受理明细:531920062399999999
4G套餐名称:预付费新飞享+套餐
是否下发过短信提醒:否
前期有无退费记录:否
是否解释无法退费:是
是否到厅:否
</t>
  </si>
  <si>
    <t>2025-01-10 10:27:54</t>
  </si>
  <si>
    <t>2025-01-10 10:28:15</t>
  </si>
  <si>
    <t>SD-851-269963-10862-2135</t>
  </si>
  <si>
    <t>2025-01-10 09:16:28</t>
  </si>
  <si>
    <t>普通区域-安丘市-法院家属院-18206475776-200M-业务受理宽带-次数0-202501100000126392 一级督办</t>
  </si>
  <si>
    <t>2025-01-11 09:17:00</t>
  </si>
  <si>
    <t>202501100000126392</t>
  </si>
  <si>
    <t>2025-01-10 09:20:29</t>
  </si>
  <si>
    <t>2025-01-10 09:20:59</t>
  </si>
  <si>
    <t>SD-057-250110-546370-2424</t>
  </si>
  <si>
    <t>2025-01-10 12:37:09</t>
  </si>
  <si>
    <t>80+银卡-普通区域-安丘市-磨埠（含马莲官庄）-15264616665-500M-宽带延伸服务-次数0-202501100000296042</t>
  </si>
  <si>
    <t>202501100000296042</t>
  </si>
  <si>
    <t xml:space="preserve">202501100000296042#流程受理流水号：20250110123555152646166651066712
客户号码:15264616665
客户姓名:于**
投诉地市:潍坊
来话流水:2025011012302044220866089
宽带账号:15264616665
宽带账号归属地市:潍坊
宽带账号归属区县:安丘市
故障地址:潍坊安丘市刘家尧镇磨埠村磨埠村自然村扩15号箱*********
联系电话:15206304565
联系人:先生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故障时间:2025-01-10 12:36:29
具体故障现象:重新布置网线，
</t>
  </si>
  <si>
    <t>2025-01-10 12:41:51</t>
  </si>
  <si>
    <t>2025-01-10 12:42:26</t>
  </si>
  <si>
    <t>SD-851-311303-18263-26515</t>
  </si>
  <si>
    <t>SD-057-250110-495231-2379</t>
  </si>
  <si>
    <t>2025-01-10 12:32:18</t>
  </si>
  <si>
    <t>【调研】-(目标)普通区域-临朐县-新友文鼎苑-15064436169-1000M-宽带上网投诉-次数0-202501100000292632</t>
  </si>
  <si>
    <t>202501100000292632</t>
  </si>
  <si>
    <t>202501100000292632#宽带账号：15064436169；宽带地址：潍坊临朐县城关街道工业街新友文鼎苑4号楼；客户来电反映宽带连接网速慢，客户不配合线上指导，要求上门，请协助处理，谢谢！联系电话：15064436169；联系人：先生；来电流水：2025011012302775920867174</t>
  </si>
  <si>
    <t>2025-01-10 12:34:57</t>
  </si>
  <si>
    <t>SD-851-331503-7004-19016</t>
  </si>
  <si>
    <t>SD-057-250110-328457-2420</t>
  </si>
  <si>
    <t>2025-01-10 12:36:59</t>
  </si>
  <si>
    <t>普通区域-诸城市-南朱解自然村-15753616973-200M-业务受理宽带-次数0-202501100000294970</t>
  </si>
  <si>
    <t>202501100000294970</t>
  </si>
  <si>
    <t>202501100000294970# 宽带账号:15753616973; 联系电话：15753616973，问题类型：此工单为群障修复工单，根据群障全量闭环修复管理要求，为确保客户网络通畅，请装维人员跟进修复网络问题，谢谢！ 
 群障标题：公告。故障描述：南朱解自然村主叫号码：18764645537.0;该号码仅供参考，请优先联系宽带账号。</t>
  </si>
  <si>
    <t>2025-01-10 12:40:18</t>
  </si>
  <si>
    <t>2025-01-10 12:40:44</t>
  </si>
  <si>
    <t>SD-057-250110-710432-3598</t>
  </si>
  <si>
    <t>2025-01-10 15:09:19</t>
  </si>
  <si>
    <t>80+银卡-普通区域-安丘市-市北区佳乐家沿街-15005369299-500M-宽带上网投诉-次数1-202501100000120685</t>
  </si>
  <si>
    <t>2025-01-10 15:19:44</t>
  </si>
  <si>
    <t>2025-01-10 15:20:12</t>
  </si>
  <si>
    <t>SD-057-250110-190734-3698</t>
  </si>
  <si>
    <t>2025-01-10 15:24:49</t>
  </si>
  <si>
    <t>普通区域-潍城区-颐园社区-18263650640-200M-宽带延伸服务-次数0-202501100000401377</t>
  </si>
  <si>
    <t>2025-01-11 15:25:00</t>
  </si>
  <si>
    <t>202501100000401377</t>
  </si>
  <si>
    <t xml:space="preserve">202501100000401377#【已关注中国移动10086微信公众号】流程受理流水号：20250110152359182636506401102751
客户号码:18263650640
客户姓名:陈**
投诉地市:潍坊
来话流水:2025011015212726020821458
宽带账号:18263650640
宽带账号归属地市:潍坊
宽带账号归属区县:潍城区
故障地址:潍坊潍城区城关街道东风西街颐园社区北2号楼*********
联系电话:18363626633
联系人:先生/女士
工单紧急程度:一般
是否有升级投诉倾向:否
是否重复投诉:否
是否携转意向:否
是否投诉倾向:否
是否智能网关:智能网关
当前是否在线:是
接入方式:FTTH
是否质差终端:无质差信息
光功率:-21.07
故障大类:宽带/电视
故障细类:宽带延伸服务
携转原因:
故障时间:2025-01-10 15:24:07
具体故障现象:延长网线，
</t>
  </si>
  <si>
    <t>2025-01-10 15:29:03</t>
  </si>
  <si>
    <t>2025-01-10 15:29:24</t>
  </si>
  <si>
    <t>SD-851-274684-13318-2374</t>
  </si>
  <si>
    <t>SD-057-250110-283691-4174</t>
  </si>
  <si>
    <t>2025-01-10 16:26:45</t>
  </si>
  <si>
    <t>【调研】-80+银卡-(目标)普通区域-青州市-东西荒村-18265621788-1000M-宽带上网投诉-次数0-202501100000454343</t>
  </si>
  <si>
    <t>2025-01-11 17:27:00</t>
  </si>
  <si>
    <t>202501100000454343</t>
  </si>
  <si>
    <t xml:space="preserve">202501100000454343#潍坊青州市东夏镇东西荒村东西荒村8号箱（东北安世兴）张季村 东北10号，  信号弱 </t>
  </si>
  <si>
    <t>2025-01-10 16:31:41</t>
  </si>
  <si>
    <t>2025-01-10 16:31:57</t>
  </si>
  <si>
    <t>SD-851-234538-1445-19100</t>
  </si>
  <si>
    <t>SD-057-250110-472815-656</t>
  </si>
  <si>
    <t>2025-01-10 09:17:02</t>
  </si>
  <si>
    <t>普通区域-寿光市-洛城全福元综合体-15065695431-1000M-宽带上网投诉-次数0-20250110091419X659356851</t>
  </si>
  <si>
    <t>20250110091419X659356851</t>
  </si>
  <si>
    <t xml:space="preserve">流程受理流水号：20250110091250150656954311011656
客户号码:15065695431
客户姓名:朱**
投诉地市:潍坊
来话流水:2025011009112380320811088
宽带账号:15065695431
宽带账号归属地市:潍坊
宽带账号归属区县:寿光市
故障地址:潍坊寿光市洛城街道潍高路洛城全福元综合体A1号楼*********
联系电话:18863044843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09:13:39
具体故障现象:客户来电反映宽带无法上网我处正常排障未恢复请协助处理谢谢。
客户其他诉求:
</t>
  </si>
  <si>
    <t>2025-01-10 09:19:43</t>
  </si>
  <si>
    <t>2025-01-10 09:19:58</t>
  </si>
  <si>
    <t>SD-851-269137-2632-4506</t>
  </si>
  <si>
    <t>SD-057-250110-670281-673</t>
  </si>
  <si>
    <t>2025-01-10 09:19:33</t>
  </si>
  <si>
    <t>80+金卡-普通区域-寿光市-口子村自然村-13792615173-500M-魔百和投诉-次数0-202501100000127613</t>
  </si>
  <si>
    <t>202501100000127613</t>
  </si>
  <si>
    <t xml:space="preserve">202501100000127613#客户表示移动高清影视黄金会员取消次月失效但那是本月已经扣费但是无法观看不满，已经解释不认可请处理谢谢
</t>
  </si>
  <si>
    <t>2025-01-10 09:24:08</t>
  </si>
  <si>
    <t>家庭咨询-&gt;产品质量-&gt;互联网电视(移动高清)-&gt;全局流转-&gt;功能使用-&gt;电视APP应用使用问题-&gt;全局流转</t>
  </si>
  <si>
    <t>平台重新同步VIP订购数据</t>
  </si>
  <si>
    <t>2025-01-10 09:24:27</t>
  </si>
  <si>
    <t>SD-057-250110-973612-912</t>
  </si>
  <si>
    <t>2025-01-10 09:47:02</t>
  </si>
  <si>
    <t>80+普通-普通区域-潍城区-永祥苑二期-15006607210-300M-宽带上网投诉-次数0-20250110094400X440295620</t>
  </si>
  <si>
    <t>20250110094400X440295620</t>
  </si>
  <si>
    <t xml:space="preserve">流程受理流水号：20250110094257150066072101020237
客户号码:15006607210
客户姓名:王**
投诉地市:潍坊
来话流水:2025011009422563520824060
宽带账号:15006607210
宽带账号归属地市:潍坊
宽带账号归属区县:潍城区
故障地址:潍坊潍城区北关街道永安路永祥苑二期11号楼*********
联系电话:15006607210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故障细类:网速慢/上网掉线(专席)
携转原因:
故障时间:2025-01-10 09:45:08
具体故障现象:网速慢卡顿，
客户其他诉求:质差路由器
</t>
  </si>
  <si>
    <t>2025-01-10 09:49:38</t>
  </si>
  <si>
    <t>2025-01-10 09:49:58</t>
  </si>
  <si>
    <t>SD-057-250110-605293-862</t>
  </si>
  <si>
    <t>2025-01-10 09:40:49</t>
  </si>
  <si>
    <t>普通区域-昌乐县-恒安小区-13616368522-100M-宽带上网投诉-次数0-202501100000144437</t>
  </si>
  <si>
    <t>2025-01-11 10:41:00</t>
  </si>
  <si>
    <t>202501100000144437</t>
  </si>
  <si>
    <t>202501100000144437#宽带账号：13616368522；宽带地址：潍坊昌乐县城关街道恒安街恒安小区1号楼2-302；客户来电反映宽带不稳定，客户不配合排障，要求师傅上门，请协助处理，谢谢！联系电话：本机；联系人：先生；来电流水：2025011009382769220869357</t>
  </si>
  <si>
    <t>2025-01-10 09:52:14</t>
  </si>
  <si>
    <t>2025-01-10 09:52:48</t>
  </si>
  <si>
    <t>SD-057-250110-290816-3727</t>
  </si>
  <si>
    <t>2025-01-10 15:26:58</t>
  </si>
  <si>
    <t>【调研】-80+钻石-FTTR-普通区域-诸城市-南郊教师公寓-18953697588-1000M-宽带上网投诉-次数0-202501100000395765</t>
  </si>
  <si>
    <t>202501100000395765</t>
  </si>
  <si>
    <t>202501100000395765#18953697588客户来电反映本机办理的宽带网速慢，查询质差终端，要求维修人员上门维修，请尽快协助处理，提及工信部，请尽快谢谢 
 联系人：先生   联系电话：本机 流水：2025011015200177620801172</t>
  </si>
  <si>
    <t>2025-01-10 15:28:26</t>
  </si>
  <si>
    <t>SD-851-281020-7226-29889</t>
  </si>
  <si>
    <t>SD-057-250110-179368-4195</t>
  </si>
  <si>
    <t>2025-01-10 16:29:05</t>
  </si>
  <si>
    <t>【调研】-80+银卡-普通区域-安丘市-山口村自然村-15964338619-300M-魔百和投诉-次数0-20250110162649X609812951</t>
  </si>
  <si>
    <t>2025-01-11 17:30:00</t>
  </si>
  <si>
    <t>20250110162649X609812951</t>
  </si>
  <si>
    <t>【农村网络投诉】流程受理流水号：20250110162144159643386191117171
客户号码:15964338619
客户姓名:贾*
投诉地市:潍坊
来话流水:2025011016201144020853050
宽带账号:15964338619
宽带账号归属地市:潍坊
宽带账号归属区县:安丘市
故障地址:潍坊安丘市担山镇山口村山口村自然村山口村4号箱张建勋*********
联系电话:15964338619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故障细类:移动高清电视故障(专席)
携转原因:
故障时间:2025-01-10 16:24:04
魔百和单播/组播:单播
具体故障现象:登录超时，拔插网线网络设置未恢复请协助
客户其他诉求:
魔百和单/组播：单播</t>
  </si>
  <si>
    <t>2025-01-10 16:31:38</t>
  </si>
  <si>
    <t>2025-01-10 16:35:00</t>
  </si>
  <si>
    <t>SD-851-234379-20039-25295</t>
  </si>
  <si>
    <t>SD-057-250110-791862-3118</t>
  </si>
  <si>
    <t>2025-01-10 14:05:02</t>
  </si>
  <si>
    <t>80+普通-普通区域-寒亭区-西官亭村自然村-15949850896-200M-宽带上网投诉-次数0-20250110140200X920966258</t>
  </si>
  <si>
    <t>2025-01-11 15:06:00</t>
  </si>
  <si>
    <t>20250110140200X920966258</t>
  </si>
  <si>
    <t xml:space="preserve">【农村网络投诉】流程受理流水号：20250110135750159498508961081689
客户号码:15949850896
客户姓名:程**
投诉地市:潍坊
来话流水:2025011013573535820875638
宽带账号:15949850896
宽带账号归属地市:潍坊
宽带账号归属区县:寒亭区
故障地址:潍坊寒亭区南孙镇西官亭村西官亭村自然村寒亭区南孙镇西官亭村19号箱*********
联系电话:15949850896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13:59:05
具体故障现象:光猫亮红灯，
客户其他诉求:
</t>
  </si>
  <si>
    <t>2025-01-10 14:12:54</t>
  </si>
  <si>
    <t>2025-01-10 14:13:15</t>
  </si>
  <si>
    <t>SD-057-250110-427835-543</t>
  </si>
  <si>
    <t>2025-01-10 09:06:39</t>
  </si>
  <si>
    <t>普通区域-诸城市-曹强村自然村-15098176864-100M-业务受理宽带-次数0-202501100000118901</t>
  </si>
  <si>
    <t>2025-01-11 09:07:00</t>
  </si>
  <si>
    <t>202501100000118901</t>
  </si>
  <si>
    <t>202501100000118901# 宽带账号:15098176864; 联系电话：15098176864，问题类型：此工单为群障修复工单，根据群障全量闭环修复管理要求，为确保客户网络通畅，请装维人员跟进修复网络问题，谢谢！ 
 群障标题：公告。故障描述：潍坊诸城市曹强村自然村光缆故障，预估24小时恢复，请帮忙拦截,如有需要请联系片区装维师傅王召宾15706307989主叫号码：15098176864.0;该号码仅供参考，请优先联系宽带账号。</t>
  </si>
  <si>
    <t>2025-01-10 09:21:40</t>
  </si>
  <si>
    <t>2025-01-10 09:22:06</t>
  </si>
  <si>
    <t>SD-057-250110-394872-3543</t>
  </si>
  <si>
    <t>2025-01-10 15:04:34</t>
  </si>
  <si>
    <t>【调研】-80+银卡-普通区域-安丘市-天虹花园C区-18853650559-100M-宽带上网投诉-次数0-202501100000385570</t>
  </si>
  <si>
    <t>2025-01-11 16:05:00</t>
  </si>
  <si>
    <t>202501100000385570</t>
  </si>
  <si>
    <t>202501100000385570#客户来电反映宽带不能用，经查询客户侧为质差终端，请协助上门更换终端并一并处理故障问题，谢谢！联系电话：15165699952；联系人：先生；来电流水：2025011015021213720846290。</t>
  </si>
  <si>
    <t>2025-01-10 15:06:52</t>
  </si>
  <si>
    <t>2025-01-10 15:07:27</t>
  </si>
  <si>
    <t>SD-057-250110-197432-657</t>
  </si>
  <si>
    <t>2025-01-10 09:17:06</t>
  </si>
  <si>
    <t>普通区域-诸城市-东升公园印象二期-13326363283-300M-宽带上网投诉-次数0-20250110091450X690252325</t>
  </si>
  <si>
    <t>20250110091450X690252325</t>
  </si>
  <si>
    <t xml:space="preserve">流程受理流水号：20250110091321133263632831011798
客户号码:13326363283
客户姓名:杨**
投诉地市:潍坊
来话流水:2025011009130516720832745
宽带账号:13326363283
宽带账号归属地市:潍坊
宽带账号归属区县:诸城市
故障地址:潍坊诸城市龙都街道龙都街东升公园印象二期3号楼*********
联系电话:13326363283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09:14:41
具体故障现象:光猫亮红灯，
客户其他诉求:
</t>
  </si>
  <si>
    <t>2025-01-10 09:19:44</t>
  </si>
  <si>
    <t>2025-01-10 09:20:23</t>
  </si>
  <si>
    <t>SD-057-250110-275894-3567</t>
  </si>
  <si>
    <t>2025-01-10 15:06:31</t>
  </si>
  <si>
    <t>80+银卡-普通区域-诸城市-华都富林-13780810606-1000M-业务受理宽带-次数0-202501100000388972</t>
  </si>
  <si>
    <t>202501100000388972</t>
  </si>
  <si>
    <t>202501100000388972# 宽带账号:13780810606; 联系电话：13780810606，问题类型：此工单为群障修复工单，根据群障全量闭环修复管理要求，为确保客户网络通畅，请装维人员跟进修复网络问题，谢谢！ 
 群障标题：公告。故障描述：潍坊诸城市华都富林光缆故障，预估24小时恢复，请帮忙拦截,如有需要请联系片区装维师傅李炳鑫15706307986主叫号码：13780810606.0;该号码仅供参考，请优先联系宽带账号。</t>
  </si>
  <si>
    <t>2025-01-10 15:11:29</t>
  </si>
  <si>
    <t>2025-01-10 15:11:47</t>
  </si>
  <si>
    <t>SD-057-250110-683175-3972</t>
  </si>
  <si>
    <t>2025-01-10 16:00:25</t>
  </si>
  <si>
    <t>普通区域-奎文区-中央生活城-13854497842-300M-宽带上网投诉-次数0-202501100000431410</t>
  </si>
  <si>
    <t>2025-01-11 17:01:00</t>
  </si>
  <si>
    <t>202501100000431410</t>
  </si>
  <si>
    <t>202501100000431410#显示机顶盒质差  要求维修人员上门维修，请尽快协助处理</t>
  </si>
  <si>
    <t>2025-01-10 16:03:47</t>
  </si>
  <si>
    <t>2025-01-10 16:04:08</t>
  </si>
  <si>
    <t>2025-01-10 16:05:06</t>
  </si>
  <si>
    <t>【调研】-普通区域-安丘市-小埠后村自然村-15063628919-300M-魔百和投诉-次数0-20250110160326X206827921 一级督办</t>
  </si>
  <si>
    <t>2025-01-11 17:06:00</t>
  </si>
  <si>
    <t>20250110160326X206827921</t>
  </si>
  <si>
    <t>2025-01-10 16:12:49</t>
  </si>
  <si>
    <t>2025-01-10 16:13:20</t>
  </si>
  <si>
    <t>SD-851-290228-22257-26168</t>
  </si>
  <si>
    <t>SD-057-250110-264381-631</t>
  </si>
  <si>
    <t>2025-01-10 09:15:30</t>
  </si>
  <si>
    <t>80+银卡-普通区域-昌乐县-矿机花园-13455675089-1000M-宽带上网投诉-次数0-202501100000124742</t>
  </si>
  <si>
    <t>202501100000124742</t>
  </si>
  <si>
    <t xml:space="preserve">202501100000124742#流程受理流水号：20250110091156134556750891011395
客户号码:13455675089
客户姓名:任**
投诉地市:潍坊
来话流水:2025011009110254620806672
宽带账号:13455675089
宽带账号归属地市:潍坊
宽带账号归属区县:昌乐县
故障地址:潍坊昌乐县城关街道孤山街矿机花园3号楼*********
联系电话:13455675089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光功率:-21.54
故障大类:宽带/电视
故障细类:宽带无法上网
携转原因:
故障时间:2025-01-10 09:12:07
具体故障现象:客户表示需要师傅上门维修，麻烦师傅在中午之前上门维修，请协助处理，谢谢。
客户其他诉求:客户侧为质差终端，要求上门更换终端并一并处理故障问题。
</t>
  </si>
  <si>
    <t>2025-01-10 09:19:18</t>
  </si>
  <si>
    <t>2025-01-10 09:19:55</t>
  </si>
  <si>
    <t>SD-851-232786-6336-15124</t>
  </si>
  <si>
    <t>SD-057-250110-160235-581</t>
  </si>
  <si>
    <t>2025-01-10 09:10:20</t>
  </si>
  <si>
    <t>普通区域-寒亭区-后阙村自然村-15053699899-500M-宽带上网投诉-次数0-202501100000119942</t>
  </si>
  <si>
    <t>202501100000119942</t>
  </si>
  <si>
    <t>202501100000119942#流程受理流水号：20250110090938150536998991010734
客户号码:15053699899
客户姓名:冯**
投诉地市:潍坊
来话流水:2025011009092266420886061
宽带账号:15053699899
账号归属区县:诸城市旭阳通讯器材经营部
联系电话:15053699899
联系人:先生/女士
宽带地址:潍坊
工单紧急程度:非常紧急
是否投诉倾向:否
是否重复投诉:否
是否携转意向:否
是否有升级投诉倾向:否
*业务名称:业务融合开机流程宽带
投诉内容:手机号码：15053699899，【问题描述】客户已办理宽带业务，有开通单，要求装维尽快联系上门，请处理，谢谢。联系电话：15053699899，联系人：先生/女士，录音流水号：2025011009092266420886061。受理明细：531920062399999999。
在途开通单信息：536250101597117606，15053699899，2025-01-01 15:25:23，业务融合开机流程宽带，处理中，装维选址
是否到厅:否
业务名称:业务融合开机流程宽带
;宽带小区$[后阙村自然村]$</t>
  </si>
  <si>
    <t>2025-01-10 09:15:29</t>
  </si>
  <si>
    <t>2025-01-10 09:16:08</t>
  </si>
  <si>
    <t>SD-851-289852-12909-8112</t>
  </si>
  <si>
    <t>SD-057-250110-350697-928</t>
  </si>
  <si>
    <t>2025-01-10 09:48:39</t>
  </si>
  <si>
    <t>普通区域-临朐县-水岸弘庭小区-15725763771-100M-宽带上网投诉-次数0-202501100000152729</t>
  </si>
  <si>
    <t>2025-01-11 10:49:00</t>
  </si>
  <si>
    <t>202501100000152729</t>
  </si>
  <si>
    <t>202501100000152729#宽带账号：15725763771；宽带地址：潍坊临朐县东城街道滨河东路水岸弘庭小区；客户来电反映宽带无法上网，客户要求增加一根网线，已跟客户说明上门服务中会收取一定费用，要求上门，请协助处理，谢谢！联系电话：本机；联系人：先生；来电流水：2025011009445698620858318</t>
  </si>
  <si>
    <t>2025-01-10 09:51:38</t>
  </si>
  <si>
    <t>2025-01-10 09:52:05</t>
  </si>
  <si>
    <t>SD-851-252387-19988-25363</t>
  </si>
  <si>
    <t>SD-057-250110-639150-2373</t>
  </si>
  <si>
    <t>2025-01-10 12:32:04</t>
  </si>
  <si>
    <t>普通区域-高密市-陈家庄自然村-15288835962-300M-宽带上网投诉-次数0-202501100000293038</t>
  </si>
  <si>
    <t>202501100000293038</t>
  </si>
  <si>
    <t xml:space="preserve">202501100000293038#流程受理流水号：20250110123116152888359621065810
客户号码:15288835962
客户姓名:任**
投诉地市:潍坊
来话流水:2025011012305952520871478
宽带账号:15288835962
宽带账号归属地市:潍坊
宽带账号归属区县:高密市
故障地址:潍坊高密市醴泉街道陈家庄陈家庄自然村高密陈家庄5号箱任成亮家*********
联系电话:15288835962
联系人:先生/女士
工单紧急程度:一般
是否有升级投诉倾向:否
是否重复投诉:否
是否携转意向:否
是否投诉倾向:否
是否智能网关:非智能网关
当前是否在线:否
接入方式:FTTH
端到端诊断结果:光猫掉电
是否质差终端:是
光功率:无
故障大类:宽带/电视
故障细类:宽带无法上网
携转原因:
故障时间:2025-01-10 12:31:27
具体故障现象:光猫亮红灯，
客户其他诉求:客户侧为质差终端，要求上门更换终端并一并处理故障问题。
</t>
  </si>
  <si>
    <t>2025-01-10 12:34:18</t>
  </si>
  <si>
    <t>SD-057-250110-214573-4016</t>
  </si>
  <si>
    <t>2025-01-10 16:05:55</t>
  </si>
  <si>
    <t>普通区域-高密市-初家庄自然村-15954477481-100M-魔百和投诉-次数0-202501100000435309</t>
  </si>
  <si>
    <t>202501100000435309</t>
  </si>
  <si>
    <t>202501100000435309#流程受理流水号：20250110160425159544774811112852
客户号码:15954477481
客户姓名:刘**
投诉地市:潍坊
来话流水:2025011016013358220888383
宽带账号:15954477481
宽带账号归属地市:潍坊
宽带账号归属区县:高密市
故障地址:潍坊高密市阚家镇初家庄初家庄自然村李斯琴7号箱（于庄）*********
联系电话:15963435049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光功率:-17.95
故障大类:宽带/电视
故障细类:移动高清电视故障(专席)
携转原因:
故障时间:2025-01-10 16:05:12
魔百和单播/组播:单播
具体故障现象:电视提示网络类错误，重启机顶盒、拔插网线未恢复，要求维修人员尽快联系处理
客户其他诉求:
魔百和单/组播：单播;宽带小区$[初家庄自然村]$</t>
  </si>
  <si>
    <t>2025-01-10 16:06:45</t>
  </si>
  <si>
    <t>2025-01-10 16:07:03</t>
  </si>
  <si>
    <t>SD-057-250110-164257-4154</t>
  </si>
  <si>
    <t>2025-01-10 16:25:11</t>
  </si>
  <si>
    <t>【调研】-80+银卡-普通区域-奎文区-高新城市广场三期-18265612198-1000M-宽带上网投诉-次数0-202501100000452758</t>
  </si>
  <si>
    <t>202501100000452758</t>
  </si>
  <si>
    <t>202501100000452758#流程受理流水号：20250110162324182656121981117642
客户号码:18265612198
客户姓名:孙**
投诉地市:潍坊
来话流水:2025011016185066620833979
宽带账号:18265612198
账号归属区县:奎文
联系电话:18265612198
联系人:先生
宽带地址:潍坊
工单紧急程度:紧急
是否投诉倾向:否
是否重复投诉:否
是否携转意向:否
是否有升级投诉倾向:否
*业务名称:业务融合开机流程FTTR组网
投诉内容:手机号码：18265612198，【问题描述】客户已办理宽带业务，有开通单，要求装维尽快联系上门，请处理，谢谢。联系电话：18265612198，联系人：先生，录音流水号：2025011016185066620833979。
在途开通单信息：536250108959067722，18265612198，2025-01-08 17:15:12，业务融合开机流程FTTR组网，处理中，现场开通
是否到厅:否
业务名称:业务融合开机流程FTTR组网
;宽带小区$[高新城市广场三期]$</t>
  </si>
  <si>
    <t>2025-01-10 16:29:25</t>
  </si>
  <si>
    <t>2025-01-10 16:29:49</t>
  </si>
  <si>
    <t>SD-851-291437-17006-792</t>
  </si>
  <si>
    <t>SD-057-250110-419806-3162</t>
  </si>
  <si>
    <t>2025-01-10 14:09:33</t>
  </si>
  <si>
    <t>80+银卡-普通区域-临朐县-半截楼自然村-13780858201-300M-宽带延伸服务-次数0-202501100000345450</t>
  </si>
  <si>
    <t>202501100000345450</t>
  </si>
  <si>
    <t xml:space="preserve">202501100000345450#流程受理流水号：20250110140651137808582011083748
客户号码:13780858201
客户姓名:刘**
投诉地市:潍坊
来话流水:2025011014051808820866432
宽带账号:13780858201
宽带账号归属地市:潍坊
宽带账号归属区县:临朐县
故障地址:潍坊临朐县冶源镇人民政府半截楼半截楼自然村半截楼村西（刘兴旭）*********
联系电话:13780858201
联系人:先生
工单紧急程度:非常紧急
是否有升级投诉倾向:否
是否重复投诉:否
是否携转意向:否
是否投诉倾向:否
是否智能网关:智能网关
当前是否在线:是
接入方式:FTTH
是否质差终端:无质差信息
光功率:-21.19
故障大类:宽带/电视
故障细类:宽带延伸服务
携转原因:
故障时间:2025-01-10 14:08:59
具体故障现象:调测其它设备，
</t>
  </si>
  <si>
    <t>2025-01-10 14:11:36</t>
  </si>
  <si>
    <t>SD-057-250110-796253-3143</t>
  </si>
  <si>
    <t>2025-01-10 14:07:21</t>
  </si>
  <si>
    <t>普通区域-诸城市-高直自然村-17853613659-200M-宽带上网投诉-次数0-202501100000343714</t>
  </si>
  <si>
    <t>2025-01-11 15:08:00</t>
  </si>
  <si>
    <t>202501100000343714</t>
  </si>
  <si>
    <t>202501100000343714#17853613659    客户要求上门排障   联系人先生   联系电话15244434475    流水号2025011014040665920851752</t>
  </si>
  <si>
    <t>2025-01-10 14:12:45</t>
  </si>
  <si>
    <t>2025-01-10 14:18:01</t>
  </si>
  <si>
    <t>SD-057-250110-714589-1238</t>
  </si>
  <si>
    <t>2025-01-10 10:23:22</t>
  </si>
  <si>
    <t>80+普通-普通区域-诸城市-龙石头河-15064614143-200M-宽带上网投诉-次数0-20250110102216X736428873</t>
  </si>
  <si>
    <t>20250110102216X736428873</t>
  </si>
  <si>
    <t xml:space="preserve">【农村网络投诉】流程受理流水号：20250110102004150646141431031130
客户号码:15064614143
客户姓名:李**
投诉地市:潍坊
来话流水:2025011010184369020830410
宽带账号:15064614143
宽带账号归属地市:潍坊
宽带账号归属区县:诸城市
故障地址:潍坊诸城市龙市头河村
联系电话:15064614143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故障时间:2025-01-10 10:20:29
具体故障现象:网速慢卡顿，客户来电反映宽带无法上网，我处正常排障未恢复，请协助处理，谢谢
客户其他诉求:
</t>
  </si>
  <si>
    <t>2025-01-10 10:27:51</t>
  </si>
  <si>
    <t>2025-01-10 10:34:22</t>
  </si>
  <si>
    <t>SD-057-250110-602748-3579</t>
  </si>
  <si>
    <t>80+金卡-普通区域-潍城区-圣基铭座-18306460555-200M-业务受理宽带-次数0-202501100000386818</t>
  </si>
  <si>
    <t>2025-01-11 15:07:00</t>
  </si>
  <si>
    <t>202501100000386818</t>
  </si>
  <si>
    <t>202501100000386818# 宽带账号:18306460555; 联系电话：18306460555，问题类型：此工单为群障修复工单，根据群障全量闭环修复管理要求，为确保客户网络通畅，请装维人员跟进修复网络问题，谢谢！ 
 群障标题：公告。故障描述：潍坊潍城区圣基铭座光缆故障，预估24小时恢复，请帮忙拦截,如有需要请联系片区装维师傅张乐华15706307858主叫号码：15253685599.0;该号码仅供参考，请优先联系宽带账号。</t>
  </si>
  <si>
    <t>2025-01-10 15:30:52</t>
  </si>
  <si>
    <t>2025-01-10 15:32:03</t>
  </si>
  <si>
    <t>SD-057-250110-205786-652</t>
  </si>
  <si>
    <t>2025-01-10 09:16:39</t>
  </si>
  <si>
    <t>【调研】-普通区域-安丘市-墨黑村（含李家庄）-18363607650-1000M-宽带上网投诉-次数0-202501100000126360</t>
  </si>
  <si>
    <t>202501100000126360</t>
  </si>
  <si>
    <t>202501100000126360#宽带账号：18363607650宽带地址：潍坊安丘市吾山镇墨黑村墨黑村自然村墨黑村范怡文****客户来电反映宽带无法使用，客户要求师傅上门，请协助处理，谢谢！联系电话：18363607650；联系人：***；来电流水：2025011009150886220858687</t>
  </si>
  <si>
    <t>2025-01-10 09:19:27</t>
  </si>
  <si>
    <t>2025-01-10 09:19:46</t>
  </si>
  <si>
    <t>SD-851-325998-5229-17664</t>
  </si>
  <si>
    <t>SD-057-250110-348021-588</t>
  </si>
  <si>
    <t>2025-01-10 09:11:11</t>
  </si>
  <si>
    <t>80+普通-普通区域-诸城市-赵家潘旺自然村-18753675557-1000M-宽带上网投诉-次数0-20250110090915X355970757</t>
  </si>
  <si>
    <t>20250110090915X355970757</t>
  </si>
  <si>
    <t xml:space="preserve">【农村网络投诉】流程受理流水号：20250110090846187536755571010431
客户号码:18753675557
客户姓名:刘**
投诉地市:潍坊
来话流水:2025011009053346120840028
宽带账号:18753675557
宽带账号归属地市:潍坊
宽带账号归属区县:诸城市
故障地址:潍坊诸城市密州街道赵家潘旺赵家潘旺自然村赵家潘旺村东南2号箱（刘家友）*********
联系电话:18753675557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
故障细类:宽带无法上网(专席)
携转原因:
故障时间:2025-01-10 09:08:44
具体故障现象:提示网络无法连接，
客户其他诉求:
</t>
  </si>
  <si>
    <t>2025-01-10 09:25:19</t>
  </si>
  <si>
    <t>SD-851-269023-3425-23077</t>
  </si>
  <si>
    <t>2025-01-10 09:44:10</t>
  </si>
  <si>
    <t>80+白金-普通区域-寿光市-美林花园-15964305333-1000M-宽带上网投诉-次数0-202501100000148239 一级督办</t>
  </si>
  <si>
    <t>202501100000148239</t>
  </si>
  <si>
    <t>2025-01-10 09:45:53</t>
  </si>
  <si>
    <t>2025-01-10 09:46:15</t>
  </si>
  <si>
    <t>SD-851-273454-122518-7290</t>
  </si>
  <si>
    <t>SD-057-250110-389045-899</t>
  </si>
  <si>
    <t>【调研】-80+银卡-FTTR-普通区域-高密市-韩伍屯自然村-18866736862-1000M-业务受理宽带-次数0-202501100000152636</t>
  </si>
  <si>
    <t>202501100000152636</t>
  </si>
  <si>
    <t>202501100000152636# 宽带账号:18866736862; 联系电话：18866736862，问题类型：此工单为群障修复工单，根据群障全量闭环修复管理要求，为确保客户网络通畅，请装维人员跟进修复网络问题，谢谢！ 
 群障标题：公告。故障描述：潍坊高密市韩伍屯自然村光缆故障，预估24小时恢复，请帮忙拦截,如有需要请联系片区装维师傅荆琦15706307368主叫号码：18866736862.0;该号码仅供参考，请优先联系宽带账号。</t>
  </si>
  <si>
    <t>2025-01-10 09:51:33</t>
  </si>
  <si>
    <t>SD-851-248881-28939-20615</t>
  </si>
  <si>
    <t>SD-057-250110-514839-2429</t>
  </si>
  <si>
    <t>2025-01-10 12:37:56</t>
  </si>
  <si>
    <t>80+普通-普通区域-寿光市-大泊头村自然村-13081430142-1000M-业务受理宽带-次数0-202501100000294955</t>
  </si>
  <si>
    <t>202501100000294955</t>
  </si>
  <si>
    <t>202501100000294955#受理号码 : 13081430142客户姓名 : 刘**号码归属地 : 潍坊寿光 － 寿光-侯镇网格-铁通大众直销用户品牌 : 全球通
客户对大面积故障不满，解释不认可，请协助处理谢谢
联系
13081430142，录音2025011012345931420802868</t>
  </si>
  <si>
    <t>2025-01-10 12:48:36</t>
  </si>
  <si>
    <t>2025-01-10 12:48:56</t>
  </si>
  <si>
    <t>SD-851-292728-22027-20025</t>
  </si>
  <si>
    <t>SD-057-250110-918723-4035</t>
  </si>
  <si>
    <t>2025-01-10 16:08:09</t>
  </si>
  <si>
    <t>普通区域-昌邑市-山前村-13573635851-300M-宽带上网投诉-次数0-20250110160636X396052121</t>
  </si>
  <si>
    <t>2025-01-11 17:09:00</t>
  </si>
  <si>
    <t>20250110160636X396052121</t>
  </si>
  <si>
    <t xml:space="preserve">【农村网络投诉】流程受理流水号：20250110160543135736358511113161
客户号码:13573635851
客户姓名:黄**
投诉地市:潍坊
来话流水:2025011016052660620843249
宽带账号:13573635851
宽带账号归属地市:潍坊
宽带账号归属区县:昌邑市
故障地址:潍坊昌邑市城区都昌路山前村18号箱王殿伟*********
联系电话:13573635851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16:16:10
具体故障现象:光猫亮红灯，
客户其他诉求:
</t>
  </si>
  <si>
    <t>2025-01-10 16:10:16</t>
  </si>
  <si>
    <t>2025-01-10 16:10:47</t>
  </si>
  <si>
    <t>SD-057-250110-216754-3138</t>
  </si>
  <si>
    <t>2025-01-10 14:06:57</t>
  </si>
  <si>
    <t>【调研】-80+普通-普通区域-奎文区-君尚花园-13606469959-300M-宽带上网投诉-次数0-202501100000344032</t>
  </si>
  <si>
    <t>202501100000344032</t>
  </si>
  <si>
    <t xml:space="preserve">202501100000344032#流程受理流水号：20250110140637136064699591083696
客户号码:13606469959
客户姓名:王**
投诉地市:潍坊
来话流水:2025011014055153720873344
宽带账号:13606469959
宽带账号归属地市:潍坊
宽带账号归属区县:奎文区
故障地址:潍坊奎文区北苑街道北宫街君尚花园老1号楼*********
联系电话:13606469959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光功率:-21.02
故障大类:宽带/电视
故障细类:移动高清电视故障
携转原因:
故障时间:2025-01-10 14:06:45
魔百和单播/组播:组播
具体故障现象:机顶盒无法开机，
客户其他诉求:客户侧为质差终端，要求上门更换终端并一并处理故障问题。
</t>
  </si>
  <si>
    <t>2025-01-10 14:21:09</t>
  </si>
  <si>
    <t>2025-01-10 14:21:36</t>
  </si>
  <si>
    <t>SD-851-236671-16274-10254</t>
  </si>
  <si>
    <t>SD-057-250110-761058-1258</t>
  </si>
  <si>
    <t>2025-01-10 10:26:12</t>
  </si>
  <si>
    <t>【调研】-80+普通-普通区域-青州市-赵家坡村自然村-15953665683-300M-宽带上网投诉-次数0-202501100000184921</t>
  </si>
  <si>
    <t>202501100000184921</t>
  </si>
  <si>
    <t>202501100000184921#15953665683客户来电表示电视经常掉线 线上排障不认可 需要师傅上门 请尽快处理 谢谢
联系人：先生 联系电话：15953665683 来电流水：2025011010202469720854880</t>
  </si>
  <si>
    <t>2025-01-10 10:40:20</t>
  </si>
  <si>
    <t>2025-01-10 10:41:13</t>
  </si>
  <si>
    <t>SD-057-250110-984516-645</t>
  </si>
  <si>
    <t>2025-01-10 09:16:17</t>
  </si>
  <si>
    <t>普通区域-诸城市-金栗福地小区-13506478617-500M-业务受理宽带-次数0-202501100000125864</t>
  </si>
  <si>
    <t>202501100000125864</t>
  </si>
  <si>
    <t>202501100000125864# 宽带账号:13506478617; 联系电话：13506478617，问题类型：此工单为群障修复工单，根据群障全量闭环修复管理要求，为确保客户网络通畅，请装维人员跟进修复网络问题，谢谢！ 
 群障标题：公告。故障描述：潍坊诸城市金栗福地小区光缆故障，预估24小时恢复，请帮忙拦截,如有需要请联系片区装维师傅王智伟15706307970主叫号码：13506478617.0;该号码仅供参考，请优先联系宽带账号。</t>
  </si>
  <si>
    <t>2025-01-10 09:18:40</t>
  </si>
  <si>
    <t>2025-01-10 09:19:02</t>
  </si>
  <si>
    <t>SD-851-332196-6399-10160</t>
  </si>
  <si>
    <t>SD-057-250110-178432-5788</t>
  </si>
  <si>
    <t>2025-01-10 19:29:19</t>
  </si>
  <si>
    <t>80+白金-普通区域-诸城市-酿造厂小区-13791666948-1000M-宽带上网投诉-次数0-20250110192752X472467901</t>
  </si>
  <si>
    <t>20250110192752X472467901</t>
  </si>
  <si>
    <t xml:space="preserve">流程受理流水号：20250110192456137916669481153977
客户号码:13791666948
客户姓名:于**
投诉地市:潍坊
来话流水:2025011019230965720818705
宽带账号:13791666948
宽带账号归属地市:潍坊
宽带账号归属区县:诸城市
故障地址:潍坊诸城市龙都街道人民路与西郊街酿造厂小区5号楼*********
联系电话:13791666948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故障时间:2025-01-10 19:25:04
具体故障现象:网速慢卡顿，以重启，千兆路由器，师傅检测没有检测出问题，客户怀疑是光猫路由器问题，要求更换，路由器是在师傅手里买的，用了2年左右了
客户其他诉求:
</t>
  </si>
  <si>
    <t>2025-01-10 19:31:11</t>
  </si>
  <si>
    <t>2025-01-10 19:31:29</t>
  </si>
  <si>
    <t>SD-851-327470-9825-24502</t>
  </si>
  <si>
    <t>SD-057-250110-961325-4081</t>
  </si>
  <si>
    <t>2025-01-10 16:15:06</t>
  </si>
  <si>
    <t>普通区域-寒亭区-北美风情-15165659606-100M-宽带上网投诉-次数0-202501100000442275</t>
  </si>
  <si>
    <t>2025-01-11 17:16:00</t>
  </si>
  <si>
    <t>202501100000442275</t>
  </si>
  <si>
    <t xml:space="preserve">202501100000442275#15165659606
客户反映电视无法观看，提示亲情网，线上不认可，客户不会操作，请协助处理。谢谢  联系人：女士 联系电话：本机 流水：2025011016124970320848377
</t>
  </si>
  <si>
    <t>2025-01-10 16:29:40</t>
  </si>
  <si>
    <t>2025-01-10 16:30:03</t>
  </si>
  <si>
    <t>SD-057-250110-167508-5247</t>
  </si>
  <si>
    <t>2025-01-10 18:27:08</t>
  </si>
  <si>
    <t>80+普通-普通区域-潍城区-东北董自然村-13562680093-1000M-业务受理宽带-次数0-202501100000544240</t>
  </si>
  <si>
    <t>202501100000544240</t>
  </si>
  <si>
    <t>202501100000544240# 宽带账号:13562680093; 联系电话：13562680093，问题类型：此工单为群障修复工单，根据群障全量闭环修复管理要求，为确保客户网络通畅，请装维人员跟进修复网络问题，谢谢！ 
 群障标题：公告。故障描述：潍坊潍城区东北董自然村光缆故障，预估24小时恢复，请帮忙拦截,如有需要请联系片区装维师傅刘建元15963616136主叫号码：15064612963.0;该号码仅供参考，请优先联系宽带账号。</t>
  </si>
  <si>
    <t>2025-01-10 18:28:31</t>
  </si>
  <si>
    <t>2025-01-10 18:32:30</t>
  </si>
  <si>
    <t>SD-851-243380-19774-10342</t>
  </si>
  <si>
    <t>SD-057-250110-964250-5176</t>
  </si>
  <si>
    <t>2025-01-10 18:20:06</t>
  </si>
  <si>
    <t>80+金卡-普通区域-寿光市-理想之城（刘旺社区）-15963419629-200M-宽带上网投诉-次数0-20250110181741X261574324</t>
  </si>
  <si>
    <t>20250110181741X261574324</t>
  </si>
  <si>
    <t xml:space="preserve">流程受理流水号：20250110181650159634196291143010
客户号码:15963419629
客户姓名:刘**
投诉地市:潍坊
来话流水:2025011018154965420861545
宽带账号:15963419629
宽带账号归属地市:潍坊
宽带账号归属区县:寿光市
故障地址:潍坊寿光市圣城街道银海路理想之城（刘旺社区）A1号楼*********
联系电话:15963419629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故障大类:宽带/电视
故障细类:宽带无法上网
携转原因:
故障时间:2025-01-10 18:17:11
具体故障现象:光猫亮红灯，
客户其他诉求:请处理，谢谢！
</t>
  </si>
  <si>
    <t>2025-01-10 18:21:47</t>
  </si>
  <si>
    <t>2025-01-10 18:22:12</t>
  </si>
  <si>
    <t>SD-057-250110-982061-5271</t>
  </si>
  <si>
    <t>2025-01-10 18:29:06</t>
  </si>
  <si>
    <t>80+银卡-普通区域-诸城市-陆吉庄子自然村-18678065286-500M-宽带上网投诉-次数0-20250110182657X817209973</t>
  </si>
  <si>
    <t>20250110182657X817209973</t>
  </si>
  <si>
    <t xml:space="preserve">【农村网络投诉】流程受理流水号：20250110182508186780652861144522
客户号码:18678065286
客户姓名:李**
投诉地市:潍坊
来话流水:2025011018245516820835314
宽带账号:18678065286
宽带账号归属地市:潍坊
宽带账号归属区县:诸城市
故障地址:潍坊诸城市密州街道陆吉庄子陆吉庄子自然村陆吉庄子村东南19#箱*********
联系电话:18678065286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故障时间:2025-01-10 18:25:58
具体故障现象:光猫亮红灯，
客户其他诉求:请尽快处理，谢谢。
</t>
  </si>
  <si>
    <t>2025-01-10 18:31:37</t>
  </si>
  <si>
    <t>2025-01-10 18:32:06</t>
  </si>
  <si>
    <t>SD-851-264995-27482-26152</t>
  </si>
  <si>
    <t>SD-057-250110-104965-5275</t>
  </si>
  <si>
    <t>2025-01-10 18:29:17</t>
  </si>
  <si>
    <t>80+银卡-普通区域-高密市-前沙沟-15069698993-1000M-魔百和投诉-次数0-20250110182718X838018846</t>
  </si>
  <si>
    <t>20250110182718X838018846</t>
  </si>
  <si>
    <t>【农村网络投诉】流程受理流水号：20250110182624150696989931144765
客户号码:15069698993
客户姓名:王**
投诉地市:潍坊
来话流水:2025011018215233120810788
宽带账号:15069698993
宽带账号归属地市:潍坊
宽带账号归属区县:高密市
故障地址:潍坊高密市柴沟镇东注沟行政村东注沟高密东注沟莺歌服饰20号箱*********
联系电话:18753603346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光功率:-25.22
故障大类:宽带/电视
故障细类:移动高清电视故障(专席)
携转原因:
故障时间:2025-01-10 18:21:24
魔百和单播/组播:组播
具体故障现象:电视直播或点播无法观看，账号校验失败 谢谢！
客户其他诉求:
魔百和单/组播：组播</t>
  </si>
  <si>
    <t>2025-01-10 18:31:23</t>
  </si>
  <si>
    <t>2025-01-10 18:31:43</t>
  </si>
  <si>
    <t>SD-851-255900-39776-13213</t>
  </si>
  <si>
    <t>SD-057-250110-784259-5295</t>
  </si>
  <si>
    <t>2025-01-10 18:31:57</t>
  </si>
  <si>
    <t>【调研】-(目标)普通区域-昌乐县-宝石山庄-13793602787-300M-宽带上网投诉-次数0-202501100000545284</t>
  </si>
  <si>
    <t>202501100000545284</t>
  </si>
  <si>
    <t xml:space="preserve">202501100000545284#流程受理流水号：20250110183037137936027871145456
客户号码:13793602787
客户姓名:李**
投诉地市:潍坊
来话流水:2025011018282690720863018
宽带账号:13793602787
宽带账号归属地市:潍坊
宽带账号归属区县:昌乐县
故障地址:潍坊昌乐县城关街道大沂路宝石山庄G区9号楼*********
联系电话:18365613708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光功率:-19.31
故障大类:宽带/电视
故障细类:宽带无法上网
携转原因:
故障时间:2025-01-10 18:30:49
具体故障现象:光猫亮红灯，
客户其他诉求:客户侧为质差终端，要求上门更换终端并一并处理故障问题。
</t>
  </si>
  <si>
    <t>2025-01-10 18:36:14</t>
  </si>
  <si>
    <t>2025-01-10 18:36:44</t>
  </si>
  <si>
    <t>SD-057-250110-128694-5792</t>
  </si>
  <si>
    <t>2025-01-10 19:29:32</t>
  </si>
  <si>
    <t>80+普通-(目标)普通区域-寿光市-化龙镇北柴东村-15853678066-500M-宽带上网投诉-次数0-20250110192846X526323511</t>
  </si>
  <si>
    <t>20250110192846X526323511</t>
  </si>
  <si>
    <t xml:space="preserve">【农村网络投诉】流程受理流水号：20250110192523158536780661154031
客户号码:15853678066
客户姓名:李**
投诉地市:潍坊
来话流水:2025011019232236020819850
宽带账号:15853678066
宽带账号归属地市:潍坊
宽带账号归属区县:寿光市
故障地址:潍坊寿光市化龙镇化龙镇北柴东村
联系电话:19508695061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光功率:-19.70
故障大类:宽带/电视
故障细类:网速慢/上网掉线(专席)
携转原因:
故障时间:2025-01-10 19:25:32
具体故障现象:网速慢卡顿，500M宽带测速不到10M，在线指导客户操作，客户不会配合操作！要求上门处理，请尽快给其联系，谢谢; 
客户其他诉求:客户要求2小时内处理，否则会通过10080投诉。24小时内未处理好，或以后在处理此类情况会通过工信部投诉。并永远不会撤销。
</t>
  </si>
  <si>
    <t>2025-01-10 19:31:25</t>
  </si>
  <si>
    <t>2025-01-10 19:32:10</t>
  </si>
  <si>
    <t>SD-851-299832-787-19096</t>
  </si>
  <si>
    <t>SD-057-250110-270856-5326</t>
  </si>
  <si>
    <t>2025-01-10 18:36:46</t>
  </si>
  <si>
    <t>【调研】-80+银卡-普通区域-潍城区-油坊社区-15753639957-1000M-业务受理宽带-次数0-202501100000550376</t>
  </si>
  <si>
    <t>202501100000550376</t>
  </si>
  <si>
    <t>202501100000550376# 宽带账号:15753639957; 联系电话：15753639957，问题类型：此工单为群障修复工单，根据群障全量闭环修复管理要求，为确保客户网络通畅，请装维人员跟进修复网络问题，谢谢！ 
 群障标题：公告。故障描述：潍坊潍城区油坊社区光缆故障，预估24小时恢复，请帮忙拦截,如有需要请联系片区装维师傅杜德生15706307862主叫号码：15753639957.0;该号码仅供参考，请优先联系宽带账号。</t>
  </si>
  <si>
    <t>2025-01-10 18:38:33</t>
  </si>
  <si>
    <t>2025-01-10 18:38:54</t>
  </si>
  <si>
    <t>SD-852-267326-747-15039</t>
  </si>
  <si>
    <t>SD-057-250110-319854-4056</t>
  </si>
  <si>
    <t>2025-01-10 16:10:57</t>
  </si>
  <si>
    <t>80+银卡-普通区域-青州市-代楼-15263649985-500M-宽带上网投诉-次数0-202501100000440391</t>
  </si>
  <si>
    <t>2025-01-11 17:11:00</t>
  </si>
  <si>
    <t>202501100000440391</t>
  </si>
  <si>
    <t>202501100000440391#宽带账号：15263649985；宽带地址：潍坊青州市何官镇代楼代楼40号箱；客户来电反映电视不能看，经查询客户侧为质差机顶盒，请协助上门更换终端并一并处理故障问题，谢谢！联系电话：15263649985；联系人：先生；来电流水：2025011016090289020894255。</t>
  </si>
  <si>
    <t>2025-01-10 16:13:15</t>
  </si>
  <si>
    <t>2025-01-10 16:13:47</t>
  </si>
  <si>
    <t>SD-057-250110-730258-5296</t>
  </si>
  <si>
    <t>2025-01-10 18:32:02</t>
  </si>
  <si>
    <t>【调研】-普通区域-寿光市-崔岭西村-15954432737-300M-宽带上网投诉-次数0-20250110182928X968414374</t>
  </si>
  <si>
    <t>20250110182928X968414374</t>
  </si>
  <si>
    <t xml:space="preserve">【农村网络投诉】流程受理流水号：20250110182716159544327371144905
客户号码:15954432737
客户姓名:崔**
投诉地市:潍坊
来话流水:2025011018264840920850201
宽带账号:15954432737
宽带账号归属地市:潍坊
宽带账号归属区县:寿光市
故障地址:潍坊寿光市稻田镇崔岭东村崔岭西村崔岭西村11号箱*********
联系电话:15954432737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18:27:59
具体故障现象:光猫亮红灯，要求师傅上门维修，请协助，谢谢
客户其他诉求:
</t>
  </si>
  <si>
    <t>2025-01-10 18:37:43</t>
  </si>
  <si>
    <t>2025-01-10 18:37:58</t>
  </si>
  <si>
    <t>SD-057-250110-193248-5291</t>
  </si>
  <si>
    <t>2025-01-10 18:31:28</t>
  </si>
  <si>
    <t>普通区域-青州市-怡佳园小区-13780898583-100M-宽带上网投诉-次数0-202501100000543763</t>
  </si>
  <si>
    <t>202501100000543763</t>
  </si>
  <si>
    <t>202501100000543763#13780898583客户来电反映宽带无法使用，不在线，线上排障不认可，要求维修人员上门维修，请尽快协助处理，谢谢  联系人：先生 联系电话：15854898087本机 流水：2025011018270705920852669</t>
  </si>
  <si>
    <t>2025-01-10 18:35:09</t>
  </si>
  <si>
    <t>2025-01-10 18:35:31</t>
  </si>
  <si>
    <t>SD-057-250110-627913-5707</t>
  </si>
  <si>
    <t>2025-01-10 19:20:51</t>
  </si>
  <si>
    <t>【调研】-80+普通-(目标)普通区域-奎文区-茂华爱琴海-13455640212-300M-魔百和投诉-次数0-202501100000569976</t>
  </si>
  <si>
    <t>202501100000569976</t>
  </si>
  <si>
    <t>202501100000569976#流程受理流水号：20250110191827134556402121152996
客户号码:13455640212
客户姓名:于**
投诉地市:潍坊
来话流水:2025011019133684320862819
宽带账号:13455640212
宽带账号归属地市:潍坊
宽带账号归属区县:奎文区
故障地址:潍坊奎文区北苑街道四平路茂华爱琴海11号楼2单元202*********
联系电话:13455640212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光功率:-20.13
故障大类:宽带/电视
故障细类:移动高清电视故障(专席)
携转原因:
故障时间:2025-01-10 19:21:08
魔百和单播/组播:单播
具体故障现象:电视机提示无信号，
客户其他诉求:请核实，谢谢
魔百和单/组播：单播;宽带小区$[茂华爱琴海]$</t>
  </si>
  <si>
    <t>2025-01-10 19:27:38</t>
  </si>
  <si>
    <t>2025-01-10 19:27:58</t>
  </si>
  <si>
    <t>SD-851-306535-16531-22852</t>
  </si>
  <si>
    <t>SD-057-250110-061384-744</t>
  </si>
  <si>
    <t>2025-01-10 09:26:24</t>
  </si>
  <si>
    <t>80+银卡-普通区域-奎文区-金都时代新城-13780876030-300M-业务受理宽带-次数0-202501100000133981</t>
  </si>
  <si>
    <t>202501100000133981</t>
  </si>
  <si>
    <t>202501100000133981# 宽带账号:13780876030; 联系电话：13780876030，问题类型：此工单为群障修复工单，根据群障全量闭环修复管理要求，为确保客户网络通畅，请装维人员跟进修复网络问题，谢谢！ 
 群障标题：公告。故障描述：潍坊奎文区金都时代新城光缆故障，预估24小时恢复，请帮忙拦截,如有需要请联系片区装维师傅张越15706307483主叫号码：13780876030.0;该号码仅供参考，请优先联系宽带账号。</t>
  </si>
  <si>
    <t>2025-01-10 09:28:10</t>
  </si>
  <si>
    <t>2025-01-10 09:28:30</t>
  </si>
  <si>
    <t>SD-057-250110-214865-3209</t>
  </si>
  <si>
    <t>2025-01-10 14:16:25</t>
  </si>
  <si>
    <t>【调研】-80+金卡-普通区域-昌邑市-一品苑-15954458885-500M-业务受理宽带-次数0-202501100000351193</t>
  </si>
  <si>
    <t>202501100000351193</t>
  </si>
  <si>
    <t>202501100000351193# 宽带账号:15954458885; 联系电话：15954458885，问题类型：此工单为群障修复工单，根据群障全量闭环修复管理要求，为确保客户网络通畅，请装维人员跟进修复网络问题，谢谢！ 
 群障标题：公告。故障描述：潍坊昌邑市一品苑光缆故障，预估24小时恢复，请帮忙拦截,如有需要请联系片区装维师傅邓艺浩15706307216主叫号码：15954458885.0;该号码仅供参考，请优先联系宽带账号。</t>
  </si>
  <si>
    <t>2025-01-10 14:33:52</t>
  </si>
  <si>
    <t>2025-01-10 14:34:10</t>
  </si>
  <si>
    <t>SD-851-325167-5744-18437</t>
  </si>
  <si>
    <t>SD-057-250110-234908-4102</t>
  </si>
  <si>
    <t>2025-01-10 16:17:18</t>
  </si>
  <si>
    <t>【调研】-80+银卡-普通区域-滨海-汇文小区-18264640008-200M-宽带上网投诉-次数0-202501100000445636</t>
  </si>
  <si>
    <t>2025-01-11 17:18:00</t>
  </si>
  <si>
    <t>202501100000445636</t>
  </si>
  <si>
    <t>202501100000445636#宽带账号：18264640008，宽带地址：潍坊滨海大家洼街道海化街汇文小区102号楼1-101；客户来电反映电视无法使用，客户不在现场，无法配合线上指导，要求上门，请协助处理，谢谢！联系电话：15653456624；来电流水：2025011016143592720873138</t>
  </si>
  <si>
    <t>2025-01-10 16:23:13</t>
  </si>
  <si>
    <t>2025-01-10 16:23:35</t>
  </si>
  <si>
    <t>SD-057-250110-598734-5231</t>
  </si>
  <si>
    <t>2025-01-10 18:26:37</t>
  </si>
  <si>
    <t>普通区域-青州市-山工家属院-13964682026-200M-宽带上网投诉-次数0-202501100000544421</t>
  </si>
  <si>
    <t>202501100000544421</t>
  </si>
  <si>
    <t>202501100000544421#【已关注中国移动10086微信公众号】流程受理流水号：20250110182545139646820261144651
客户号码:13964682026
客户姓名:李**
投诉地市:潍坊
来话流水:2025011018251035020837189
宽带账号:13964682026
宽带账号归属地市:潍坊
宽带账号归属区县:青州市
故障地址:潍坊青州市云门山街道海岱路山工家属院山工苑E11号楼*********
联系电话:13964682026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光功率:-17.56
故障大类:宽带/电视
故障细类:宽带无法上网
携转原因:
故障时间:2025-01-10 18:27:59
具体故障现象:光猫亮红灯，
客户其他诉求:
;宽带小区$[山工家属院]$</t>
  </si>
  <si>
    <t>2025-01-10 18:28:32</t>
  </si>
  <si>
    <t>2025-01-10 18:29:56</t>
  </si>
  <si>
    <t>SD-057-250110-195763-715</t>
  </si>
  <si>
    <t>2025-01-10 09:23:37</t>
  </si>
  <si>
    <t>【调研】-80+银卡-普通区域-诸城市-大荣-13405367228-1000M-宽带上网投诉-次数0-202501100000128972</t>
  </si>
  <si>
    <t>202501100000128972</t>
  </si>
  <si>
    <t>202501100000128972#受理号码 : 13405367228客户姓名 : 王**号码归属地 : 潍坊诸城 － 诸城用户品牌 : 全球通；宽带地址：潍坊诸城市舜王街道大荣村大荣大荣村西中3号箱；客户来电反映宽带不能正常使用，无法配合线上指导，要求师傅上门，请协助处理，谢谢！联系电话：13405367228；联系人：先生；来电流水：2025011009133381620838811</t>
  </si>
  <si>
    <t>2025-01-10 09:25:34</t>
  </si>
  <si>
    <t>2025-01-10 09:25:55</t>
  </si>
  <si>
    <t>SD-851-293278-6289-4767</t>
  </si>
  <si>
    <t>SD-057-250110-245678-705</t>
  </si>
  <si>
    <t>2025-01-10 09:23:10</t>
  </si>
  <si>
    <t>普通区域-安丘市-天顺世家-15662607666-500M-宽带上网投诉-次数0-20250110092057X571708630</t>
  </si>
  <si>
    <t>20250110092057X571708630</t>
  </si>
  <si>
    <t xml:space="preserve">流程受理流水号：20250110091940156626076661013562
客户号码:15662607666
客户姓名:张**
投诉地市:潍坊
来话流水:2025011009162775120875792
宽带账号:15662607666
宽带账号归属地市:潍坊
宽带账号归属区县:安丘市
故障地址:潍坊安丘市兴安街道和平路天顺世家天顺世家2号楼*********
联系电话:15095107011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故障细类:宽带无法上网(专席)
携转原因:
故障时间:2025-01-10 09:25:33
具体故障现象:光猫灯正常但电脑手机无法上网，
客户其他诉求:请协助处理，谢谢
</t>
  </si>
  <si>
    <t>2025-01-10 09:27:31</t>
  </si>
  <si>
    <t>2025-01-10 09:27:59</t>
  </si>
  <si>
    <t>SD-057-250110-907283-140</t>
  </si>
  <si>
    <t>2025-01-10 08:34:24</t>
  </si>
  <si>
    <t>普通区域-诸城市-小河北村-15066368945-300M-宽带上网投诉-次数0-202501100000096277</t>
  </si>
  <si>
    <t>202501100000096277</t>
  </si>
  <si>
    <t>202501100000096277#流程受理流水号：20250110083229150663689451001238
客户号码:15066368945
客户姓名:赵**
投诉地市:潍坊
来话流水:2025011008312954620848160
宽带账号:15066368945
宽带账号归属地市:潍坊
宽带账号归属区县:诸城市
故障地址:潍坊诸城市林家村镇小河北小河北村小河北村东南1#箱*********
联系电话:15066368945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故障细类:宽带网速慢/卡顿
携转原因:
故障时间:2025-01-10 08:31:31
具体故障现象:网速慢卡顿，
客户其他诉求:
;宽带小区$[小河北村]$</t>
  </si>
  <si>
    <t>2025-01-10 08:38:22</t>
  </si>
  <si>
    <t>2025-01-10 08:38:50</t>
  </si>
  <si>
    <t>SD-851-268899-10055-8651</t>
  </si>
  <si>
    <t>SD-057-250110-286093-5250</t>
  </si>
  <si>
    <t>2025-01-10 18:27:17</t>
  </si>
  <si>
    <t>普通区域-奎文区-聚类-雷士置业-13793691117-200M-业务受理宽带-次数0-202501100000545309</t>
  </si>
  <si>
    <t>202501100000545309</t>
  </si>
  <si>
    <t>202501100000545309#【已关注中国移动10086微信公众号】 宽带账号:13793691117; 联系电话：13793691117，问题类型：此工单为群障修复工单，根据群障全量闭环修复管理要求，为确保客户网络通畅，请装维人员跟进修复网络问题，谢谢！ 
 群障标题：公告。故障描述：潍坊奎文区聚类-雷士置业光缆故障，预估24小时恢复，请帮忙拦截,如有需要请联系片区装维师傅郝林朋15706307422主叫号码：13793691117.0;该号码仅供参考，请优先联系宽带账号。</t>
  </si>
  <si>
    <t>2025-01-10 18:31:02</t>
  </si>
  <si>
    <t>2025-01-10 18:31:29</t>
  </si>
  <si>
    <t>SD-851-290966-28499-2125</t>
  </si>
  <si>
    <t>SD-057-250110-068521-5208</t>
  </si>
  <si>
    <t>2025-01-10 18:23:38</t>
  </si>
  <si>
    <t>普通区域-诸城市-西丁家庄子-1379163957902-100M-宽带上网投诉-次数0-202501100000541722</t>
  </si>
  <si>
    <t>202501100000541722</t>
  </si>
  <si>
    <t>202501100000541722#流程受理流水号：2025011018221213791639579021143944
客户号码:1379163957902
客户姓名:武**
投诉地市:潍坊
来话流水:2025011018202912420899621
宽带账号:1379163957902
账号归属区县:潍坊-诸城-经开区网格-诸城市科兴电讯经营部
联系电话:15689828866
联系人:先生/女士
宽带地址:潍坊
工单紧急程度:一般
是否投诉倾向:否
是否重复投诉:否
是否携转意向:否
是否有升级投诉倾向:否
*业务名称:业务融合开机流程宽带+OTT
投诉内容:手机号码：1379163957902，【问题描述】客户已办理宽带业务，有开通单，要求装维尽快联系上门，请处理，谢谢。联系电话：15689828866，联系人：先生/女士，录音流水号：2025011018202912420899621。受理明细：531920062399999999。
在途开通单信息：536241221649508528，1379163957902，2024-12-21 16:47:07，业务融合开机流程宽带+OTT，处理中，装维选址
是否到厅:否
业务名称:业务融合开机流程宽带+OTT
;宽带小区$[西丁家庄子]$</t>
  </si>
  <si>
    <t>2025-01-10 18:31:36</t>
  </si>
  <si>
    <t>2025-01-10 18:33:45</t>
  </si>
  <si>
    <t>SD-851-339319-12005-28635</t>
  </si>
  <si>
    <t>SD-057-250110-513426-5297</t>
  </si>
  <si>
    <t>2025-01-10 18:32:03</t>
  </si>
  <si>
    <t>【调研】-普通区域-昌邑市-前刘家营子村自然村-13906467616-200M-魔百和投诉-次数0-202501100000398421</t>
  </si>
  <si>
    <t>202501100000398421</t>
  </si>
  <si>
    <t>202501100000398421#流程受理流水号：20250110151903139064676161101418
客户号码:13906467616
客户姓名:程**
投诉地市:潍坊
来话流水:2025011015175041220869890
宽带账号:13906467616
宽带账号归属地市:潍坊
宽带账号归属区县:昌邑市
故障地址:潍坊昌邑市北孟镇前刘家营子村前刘家营子村自然村20号箱*********
联系电话:13906467616
联系人:先生/女士
工单紧急程度:一般
是否有升级投诉倾向:否
是否重复投诉:否
是否携转意向:否
是否投诉倾向:否
是否智能网关:智能网关
当前是否在线:是
接入方式:FTTH
是否质差终端:无质差信息
光功率:-19.95
故障大类:宽带/电视
故障细类:宽带延伸服务
携转原因:
故障时间:2025-01-10 15:25:48
具体故障现象:客户说是电视看不了， 要求师傅上门</t>
  </si>
  <si>
    <t>2025-01-10 18:37:48</t>
  </si>
  <si>
    <t>2025-01-10 18:38:13</t>
  </si>
  <si>
    <t>SD-057-250110-014956-703</t>
  </si>
  <si>
    <t>2025-01-10 09:23:06</t>
  </si>
  <si>
    <t>普通区域-坊子区-张家埠村-15169420897-100M-魔百和投诉-次数0-20250110092044X446355570</t>
  </si>
  <si>
    <t>2025-01-11 10:24:00</t>
  </si>
  <si>
    <t>20250110092044X446355570</t>
  </si>
  <si>
    <t>【农村网络投诉】流程受理流水号：20250110091743151694208971012987
客户号码:15169420897
客户姓名:张**
投诉地市:潍坊
来话流水:2025011009172960620889030
宽带账号:15169420897
宽带账号归属地市:潍坊
宽带账号归属区县:峡山区
故障地址:潍坊峡山区王家庄街道（赵戈）张家埠村行政村张家埠村2号箱张萌良*********
联系电话:15169420897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光功率:-17.21
故障大类:宽带/电视
故障细类:移动高清电视故障(专席)
携转原因:
故障时间:2025-01-10 09:19:51
魔百和单播/组播:组播
具体故障现象:电视机提示无信号，
客户其他诉求:
魔百和单/组播：组播</t>
  </si>
  <si>
    <t>2025-01-10 09:28:13</t>
  </si>
  <si>
    <t>2025-01-10 09:29:13</t>
  </si>
  <si>
    <t>SD-057-250110-934258-6574</t>
  </si>
  <si>
    <t>2025-01-10 21:10:21</t>
  </si>
  <si>
    <t>普通区域-高密市-中骏璟峰-17860465850-300M-宽带延伸服务-次数0-202501100000607748</t>
  </si>
  <si>
    <t>202501100000607748</t>
  </si>
  <si>
    <t xml:space="preserve">202501100000607748#流程受理流水号：20250110210844178604658501167239
客户号码:17860465850
客户姓名:陈**
投诉地市:潍坊
来话流水:2025011021024861720885368
宽带账号:17860465850
宽带账号归属地市:潍坊
宽带账号归属区县:高密市
故障地址:潍坊高密市密水街道康成大街中骏璟峰3号楼
联系电话:17860465850
联系人:先生/女士
工单紧急程度:紧急
是否有升级投诉倾向:否
是否重复投诉:否
是否携转意向:否
是否投诉倾向:否
是否智能网关:智能网关
当前是否在线:是
接入方式:FTTH
是否质差终端:无质差信息
光功率:-19.58
故障大类:宽带/电视
故障细类:宽带延伸服务
携转原因:
故障时间:2025-01-10 21:10:44
具体故障现象:机顶盒位置更换房间需要加长网线，请协助处理谢谢
</t>
  </si>
  <si>
    <t>2025-01-10 21:13:38</t>
  </si>
  <si>
    <t>2025-01-10 21:14:12</t>
  </si>
  <si>
    <t>SD-851-261251-17339-9848</t>
  </si>
  <si>
    <t>SD-057-250110-210943-5258</t>
  </si>
  <si>
    <t>2025-01-10 18:27:32</t>
  </si>
  <si>
    <t>【调研】-80+金卡-普通区域-青州市-雍和府-18763660573-1000M-宽带上网投诉-次数0-202501100000542908</t>
  </si>
  <si>
    <t>202501100000542908</t>
  </si>
  <si>
    <t xml:space="preserve">202501100000542908#流程受理流水号：20250110182613187636605731144732
客户号码:18763660573
客户姓名:王**
投诉地市:潍坊
来话流水:2025011018252179120838738
宽带账号:18763660573
宽带账号归属地市:潍坊
宽带账号归属区县:青州市
故障地址:潍坊青州市益都街道海岱北路雍和府南区68号楼*********
联系电话:18763660573
联系人:先生/女士
工单紧急程度:一般
是否有升级投诉倾向:否
是否重复投诉:否
是否携转意向:否
是否投诉倾向:否
是否智能网关:智能网关
当前是否在线:否
接入方式:FTTH
端到端诊断结果:客户侧设备问题
是否质差终端:是
光功率:无
故障大类:宽带/电视
故障细类:宽带无法上网
携转原因:
故障时间:2025-01-10 18:25:54
具体故障现象:打不开网页，
客户其他诉求:客户侧为质差终端，要求上门更换终端并一并处理故障问题。要求退还无法使用期间的宽带费用，
</t>
  </si>
  <si>
    <t>2025-01-10 18:33:44</t>
  </si>
  <si>
    <t>SD-851-305983-173-29810</t>
  </si>
  <si>
    <t>SD-057-250110-189527-734</t>
  </si>
  <si>
    <t>2025-01-10 09:26:08</t>
  </si>
  <si>
    <t>普通区域-潍城区-金都庄园-15854493267-100M-业务受理宽带-次数0-202501100000132185</t>
  </si>
  <si>
    <t>2025-01-11 09:27:00</t>
  </si>
  <si>
    <t>202501100000132185</t>
  </si>
  <si>
    <t>202501100000132185# 宽带账号:15854493267; 联系电话：15854493267，问题类型：此工单为群障修复工单，根据群障全量闭环修复管理要求，为确保客户网络通畅，请装维人员跟进修复网络问题，谢谢！ 
 群障标题：公告。故障描述：潍坊潍城区金都庄园光缆故障，预估24小时恢复，请帮忙拦截,如有需要请联系片区装维师傅张乐华15706307858主叫号码：15854493267.0;该号码仅供参考，请优先联系宽带账号。</t>
  </si>
  <si>
    <t>2025-01-10 09:28:45</t>
  </si>
  <si>
    <t>SD-057-250110-782354-773</t>
  </si>
  <si>
    <t>2025-01-10 09:29:55</t>
  </si>
  <si>
    <t>【调研】-80+普通-(目标)普通区域-奎文区-奎文盛世华庭-15953686138-200M-宽带上网投诉-次数0-202501100000134333</t>
  </si>
  <si>
    <t>2025-01-11 10:30:00</t>
  </si>
  <si>
    <t>202501100000134333</t>
  </si>
  <si>
    <t>202501100000134333#宽带账号：15953686138；宽带地址：潍坊奎文区新城街道华海大厦
；客户来电反映宽带无法使用，客户要求师傅上门，请协助处理，谢谢！联系电话：15953686138；联系人：先生/女士；来电流水：2025011009244953920884523</t>
  </si>
  <si>
    <t>2025-01-10 09:31:03</t>
  </si>
  <si>
    <t>2025-01-10 09:31:44</t>
  </si>
  <si>
    <t>SD-852-233937-908-4509</t>
  </si>
  <si>
    <t>SD-057-250110-203561-4058</t>
  </si>
  <si>
    <t>2025-01-10 16:11:02</t>
  </si>
  <si>
    <t>普通区域-昌乐县-东山花园-13963646176-1000M-宽带上网投诉-次数0-202501100000441583</t>
  </si>
  <si>
    <t>2025-01-11 17:12:00</t>
  </si>
  <si>
    <t>202501100000441583</t>
  </si>
  <si>
    <t xml:space="preserve">202501100000441583#宽带账号：13963646176，宽带地址：潍坊昌乐县城关街道恒安街东山花园10号楼*********
；客户来电反映宽带网络无法连接，客户不在现场，无法配合线上指导，要求上门，请协助处理，谢谢！联系电话：13791688820；联系人：先生；来电流水：2025011016090286220894245。 </t>
  </si>
  <si>
    <t>2025-01-10 16:13:04</t>
  </si>
  <si>
    <t>2025-01-10 16:13:42</t>
  </si>
  <si>
    <t>SD-851-259189-20302-13820</t>
  </si>
  <si>
    <t>SD-057-250110-918476-5264</t>
  </si>
  <si>
    <t>2025-01-10 18:27:42</t>
  </si>
  <si>
    <t>【调研】-80+普通-普通区域-潍城区-金马熙园-15965096689-300M-宽带上网投诉-次数0-202501100000542661</t>
  </si>
  <si>
    <t>202501100000542661</t>
  </si>
  <si>
    <t xml:space="preserve">202501100000542661#流程受理流水号：20250110182650159650966891144838
客户号码:15965096689
客户姓名:何*
投诉地市:潍坊
来话流水:2025011018263559420848519
宽带账号:15965096689
宽带账号归属地市:潍坊
宽带账号归属区县:潍城区
故障地址:潍坊潍城区西关街道东风西街金马熙园5号楼*********
联系电话:15965096689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光功率:-16.94
故障大类:宽带/电视
故障细类:移动高清电视故障
携转原因:
故障时间:2025-01-10 18:27:12
魔百和单播/组播:组播
具体故障现象:机顶盒无法开机，
客户其他诉求:客户侧为质差终端，要求上门更换终端并一并处理故障问题。
</t>
  </si>
  <si>
    <t>2025-01-10 18:45:28</t>
  </si>
  <si>
    <t>2025-01-10 18:46:05</t>
  </si>
  <si>
    <t>SD-057-250110-031295-5762</t>
  </si>
  <si>
    <t>2025-01-10 19:26:51</t>
  </si>
  <si>
    <t>普通区域-高密市-天和凤凰城-13405366750-200M-业务受理宽带-次数0-202501100000571644</t>
  </si>
  <si>
    <t>202501100000571644</t>
  </si>
  <si>
    <t>202501100000571644#【已关注中国移动10086微信公众号】 宽带账号:13405366750; 联系电话：13405366750，问题类型：此工单为群障修复工单，根据群障全量闭环修复管理要求，为确保客户网络通畅，请装维人员跟进修复网络问题，谢谢！ 
 群障标题：公告。故障描述：潍坊高密市天和凤凰城光缆故障，预估24小时恢复，请帮忙拦截,如有需要请联系片区装维师傅李臣杰15706307313主叫号码：13405366750.0;该号码仅供参考，请优先联系宽带账号。</t>
  </si>
  <si>
    <t>2025-01-10 19:27:55</t>
  </si>
  <si>
    <t>2025-01-10 19:28:16</t>
  </si>
  <si>
    <t>SD-057-250110-792164-766</t>
  </si>
  <si>
    <t>2025-01-10 09:29:17</t>
  </si>
  <si>
    <t>普通区域-青州市-王桑-13791870869-1000M-宽带上网投诉-次数0-20250110092845X525238844</t>
  </si>
  <si>
    <t>20250110092845X525238844</t>
  </si>
  <si>
    <t xml:space="preserve">【农村网络投诉】流程受理流水号：20250110092801137918708691015968
客户号码:13791870869
客户姓名:郭**
投诉地市:潍坊
来话流水:2025011009254570020896851
宽带账号:13791870869
宽带账号归属地市:潍坊
宽带账号归属区县:青州市
故障地址:潍坊青州市云门山街道王桑村王桑紧急扩容1号箱（别墅区）*********
联系电话:13791870869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故障细类:网速慢/上网掉线(专席)
携转原因:
故障时间:2025-01-10 09:26:21
具体故障现象:频繁掉线,网速慢卡顿，千兆路由器使用，位置宽阔，重启未恢复要求马上处理
客户其他诉求:
</t>
  </si>
  <si>
    <t>2025-01-10 09:31:05</t>
  </si>
  <si>
    <t>2025-01-10 09:31:37</t>
  </si>
  <si>
    <t>SD-851-278594-1660-21869</t>
  </si>
  <si>
    <t>SD-057-250110-049285-6607</t>
  </si>
  <si>
    <t>2025-01-10 21:16:10</t>
  </si>
  <si>
    <t>普通区域-奎文区-纺织小区五区（潍棉）-15953691467-300M-宽带上网投诉-次数0-202501100000607572</t>
  </si>
  <si>
    <t>202501100000607572</t>
  </si>
  <si>
    <t xml:space="preserve">202501100000607572#宽带账号：15953691467；宽带地址：潍坊奎文区潍洲路街道前进街纺织小区五区（潍棉）60号楼；客户来电反映移动高清看不了，客户无法配合线上指导，要求上门，请协助处理，谢谢！联系电话：15953691467；联系人：先生；
</t>
  </si>
  <si>
    <t>2025-01-10 21:22:01</t>
  </si>
  <si>
    <t>2025-01-10 21:22:43</t>
  </si>
  <si>
    <t>SD-057-250110-143580-6701</t>
  </si>
  <si>
    <t>2025-01-10 21:36:48</t>
  </si>
  <si>
    <t>普通区域-寒亭区-苏杭花园小区-15265611007-300M-宽带延伸服务-次数0-202501100000612016</t>
  </si>
  <si>
    <t>202501100000612016</t>
  </si>
  <si>
    <t xml:space="preserve">202501100000612016#流程受理流水号：20250110213355152656110071168943
客户号码:15265611007
客户姓名:王**
投诉地市:潍坊
来话流水:2025011021272510520863338
宽带账号:15265611007
宽带账号归属地市:潍坊
宽带账号归属区县:寒亭区
故障地址:潍坊寒亭区经济开发区月河路苏杭花园小区众祥6号楼*********
联系电话:13406648728
联系人:女士
工单紧急程度:非常紧急
是否有升级投诉倾向:否
是否重复投诉:否
是否携转意向:否
是否投诉倾向:否
是否智能网关:智能网关
当前是否在线:是
接入方式:FTTH
是否质差终端:无质差信息
光功率:-16.55
故障大类:宽带/电视
故障细类:宽带延伸服务
携转原因:
故障时间:2025-01-10 21:34:39
具体故障现象:客户要求更换路由器，请相关部门人员协助处理，客户要求记录 不要手机尾号为07441的师傅上门处理，谢谢
</t>
  </si>
  <si>
    <t>2025-01-10 21:58:47</t>
  </si>
  <si>
    <t>SD-851-241250-5162-14453</t>
  </si>
  <si>
    <t>SD-057-250110-516802-3233</t>
  </si>
  <si>
    <t>2025-01-10 14:19:30</t>
  </si>
  <si>
    <t>80+普通-普通区域-昌邑市-一品苑-15964340552-200M-宽带上网投诉-次数0-202501100000352027</t>
  </si>
  <si>
    <t>2025-01-11 15:20:00</t>
  </si>
  <si>
    <t>202501100000352027</t>
  </si>
  <si>
    <t>202501100000352027#【已关注中国移动10086微信公众号】流程受理流水号：20250110141745159643405521086224
客户号码:15964340552
客户姓名:马**
投诉地市:潍坊
来话流水:2025011014172339720825090
宽带账号:15964340552
宽带账号归属地市:潍坊
宽带账号归属区县:昌邑市
故障地址:潍坊昌邑市城区都昌路一品苑南区A10*********
联系电话:15964340552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14:18:58
具体故障现象:光猫亮红灯，
客户其他诉求:
;宽带小区$[一品苑]$</t>
  </si>
  <si>
    <t>2025-01-10 14:34:45</t>
  </si>
  <si>
    <t>2025-01-10 14:35:23</t>
  </si>
  <si>
    <t>SD-851-297267-23710-27730</t>
  </si>
  <si>
    <t>SD-057-250110-807963-5187</t>
  </si>
  <si>
    <t>2025-01-10 18:21:13</t>
  </si>
  <si>
    <t>普通区域-坊子区-鲁光家园-13406604060-500M-业务受理宽带-次数0-202501100000538823</t>
  </si>
  <si>
    <t>202501100000538823</t>
  </si>
  <si>
    <t>202501100000538823# 导航立单,用户所在位置有群障,已向客户播报,客户要求装维回访.此工单为群障修复工单,根据群障全量闭环管理要求,为确保客户网络通畅,请装维人员跟进修复网络问题,谢谢.联系电话：13406604060</t>
  </si>
  <si>
    <t>2025-01-10 18:27:52</t>
  </si>
  <si>
    <t>2025-01-10 18:28:43</t>
  </si>
  <si>
    <t>SD-057-250110-694281-5757</t>
  </si>
  <si>
    <t>2025-01-10 19:26:39</t>
  </si>
  <si>
    <t>FTTR-普通区域-坊子区-凤凰太阳城A区-15684366513-1000M-宽带上网投诉-次数0-202501100000572357</t>
  </si>
  <si>
    <t>202501100000572357</t>
  </si>
  <si>
    <t>202501100000572357#【已关注中国移动10086微信公众号】流程受理流水号：20250110192346156843665131153810
客户号码:15684366513
客户姓名:张*
投诉地市:潍坊
来话流水:2025011019212585520808542
宽带账号:15684366513
宽带账号归属地市:潍坊
宽带账号归属区县:坊子区
故障地址:潍坊坊子区坊子新区龙泉街凤凰太阳城A区凤凰太阳城A区5号楼*********
联系电话:15684366513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故障细类:网速慢/上网掉线(专席)
携转原因:
故障时间:2025-01-10 19:18:44
具体故障现象:网速慢卡顿，客户表示已经多次维修  但是一直没有解决 客户表示不是投诉师傅  师傅也很尽职责  要求彻底处理问题  表示不要师傅回电了 
客户其他诉求:
;宽带小区$[凤凰太阳城A区]$</t>
  </si>
  <si>
    <t>2025-01-10 19:30:53</t>
  </si>
  <si>
    <t>2025-01-10 19:36:17</t>
  </si>
  <si>
    <t>SD-851-306683-5562-18733</t>
  </si>
  <si>
    <t>SD-057-250110-098521-6597</t>
  </si>
  <si>
    <t>2025-01-10 21:15:47</t>
  </si>
  <si>
    <t>普通区域-寒亭区-新嘉拾光悦-15762569155-300M-宽带上网投诉-次数0-202501100000607980</t>
  </si>
  <si>
    <t>202501100000607980</t>
  </si>
  <si>
    <t>202501100000607980#宽带账号：15762569155；宽带地址：潍坊高新高新城区玉清街新嘉拾光悦7号*；客户来电反映宽带/上网慢，客户不配合排障，要求师傅上门，请协助处理，谢谢！联系电话：13402260929；联系人先生；来电流水：2025011021130923820819274</t>
  </si>
  <si>
    <t>2025-01-10 21:21:38</t>
  </si>
  <si>
    <t>2025-01-10 21:22:09</t>
  </si>
  <si>
    <t>SD-852-297066-1218-7940</t>
  </si>
  <si>
    <t>SD-057-250110-914356-6677</t>
  </si>
  <si>
    <t>2025-01-10 21:32:17</t>
  </si>
  <si>
    <t>80+普通-普通区域-安丘市-文华悦府-13953651237-300M-宽带上网投诉-次数0-202501100000611587</t>
  </si>
  <si>
    <t>202501100000611587</t>
  </si>
  <si>
    <t>202501100000611587#【网络电视】13953651237客户来电反映本机办理的无线电视无法观看，线上排障未恢复，直接要求维修人员上门维修，请尽快协助处理，谢谢 
 联系人：先生 联系电话：本机 流水：2025011021230193820850751</t>
  </si>
  <si>
    <t>2025-01-10 21:34:49</t>
  </si>
  <si>
    <t>2025-01-10 21:37:22</t>
  </si>
  <si>
    <t>SD-057-250110-780435-206</t>
  </si>
  <si>
    <t>2025-01-10 08:38:40</t>
  </si>
  <si>
    <t>【调研】-普通区域-坊子区-穆村商业街-15964300841-300M-宽带上网投诉-次数0-20250110083742X462127804</t>
  </si>
  <si>
    <t>20250110083742X462127804</t>
  </si>
  <si>
    <t xml:space="preserve">【农村网络投诉】流程受理流水号：20250110083712159643008411002225
客户号码:15964300841
客户姓名:李**
投诉地市:潍坊
来话流水:2025011008331193620858056
宽带账号:15964300841
宽带账号归属地市:潍坊
宽带账号归属区县:坊子区
故障地址:潍坊坊子区九龙街办（穆村）穆三村穆三村自然村穆一村委1号箱*********
联系电话:15964300841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故障细类:网速慢/上网掉线(专席)
携转原因:
故障时间:2025-01-10 08:31:59
具体故障现象:网速慢卡顿，
客户其他诉求:请审核
</t>
  </si>
  <si>
    <t>2025-01-10 08:42:02</t>
  </si>
  <si>
    <t>2025-01-10 08:44:04</t>
  </si>
  <si>
    <t>SD-057-250110-756913-5269</t>
  </si>
  <si>
    <t>2025-01-10 18:28:46</t>
  </si>
  <si>
    <t>【调研】-普通区域-潍城区-刘家园片区（钢厂宿舍、医疗器械宿舍、党支部宿舍）-13685363656-500M-宽带上网投诉-次数0-202501100000544770</t>
  </si>
  <si>
    <t>202501100000544770</t>
  </si>
  <si>
    <t xml:space="preserve">202501100000544770#流程受理流水号：20250110182750136853636561144993
客户号码:13685363656
客户姓名:王**
投诉地市:潍坊
来话流水:2025011018260844820844887
宽带账号:13685363656
宽带账号归属地市:潍坊
宽带账号归属区县:潍城区
故障地址:潍坊潍城区北关街道永安路华实小区二期18号楼*********
联系电话:15165619908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光功率:-17.28
故障大类:宽带/电视
故障细类:宽带无法上网
携转原因:
故障时间:2025-01-10 18:28:15
具体故障现象:打不开网页，
客户其他诉求:客户侧为质差终端，要求上门更换终端并一并处理故障问题。
</t>
  </si>
  <si>
    <t>2025-01-10 18:32:31</t>
  </si>
  <si>
    <t>SD-057-250110-596204-5219</t>
  </si>
  <si>
    <t>2025-01-10 18:25:38</t>
  </si>
  <si>
    <t>【重投】-普通区域-潍城区-美国小镇二期-18369633893-1000M-宽带上网投诉-次数0-202501100000542211</t>
  </si>
  <si>
    <t>202501100000542211</t>
  </si>
  <si>
    <t>202501100000542211#流程受理流水号：20250110182251183696338931144091
客户号码:18369633893
客户姓名:马**
投诉地市:潍坊
来话流水:2025011018220667020812698
宽带账号:18369633893
宽带账号归属地市:潍坊
宽带账号归属区县:潍城区
故障地址:潍坊潍城区北关街道安顺路美国小镇二期28号楼
联系电话:18369633893
联系人:先生
工单紧急程度:非常紧急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故障时间:2025-01-10 18:25:05
具体故障现象:光猫亮红灯，
客户其他诉求:
;宽带小区$[美国小镇二期]$</t>
  </si>
  <si>
    <t>2025-01-10 18:32:36</t>
  </si>
  <si>
    <t>2025-01-10 18:32:55</t>
  </si>
  <si>
    <t>SD-057-250110-126843-5783</t>
  </si>
  <si>
    <t>2025-01-10 19:29:13</t>
  </si>
  <si>
    <t>80+普通-普通区域-安丘市-大儒林村自然村-13869698890-300M-宽带上网投诉-次数0-20250110192724X444932606</t>
  </si>
  <si>
    <t>20250110192724X444932606</t>
  </si>
  <si>
    <t xml:space="preserve">【农村网络投诉】流程受理流水号：20250110192538138696988901154074
客户号码:13869698890
客户姓名:宓**
投诉地市:潍坊
来话流水:2025011019250908520830221
宽带账号:13869698890
宽带账号归属地市:潍坊
宽带账号归属区县:安丘市
故障地址:潍坊安丘市凌河镇大儒林村大儒林村自然村大儒林村追加11号箱李刚*********
联系电话:13869698890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19:26:21
具体故障现象:光猫亮红灯，
客户其他诉求:客户来电要求师傅上门维修
</t>
  </si>
  <si>
    <t>2025-01-10 19:31:10</t>
  </si>
  <si>
    <t>2025-01-10 19:31:38</t>
  </si>
  <si>
    <t>SD-851-340652-8062-18276</t>
  </si>
  <si>
    <t>SD-057-250110-395602-143</t>
  </si>
  <si>
    <t>2025-01-10 08:34:56</t>
  </si>
  <si>
    <t>普通区域-诸城市-诸城盛世名城-17861236557-300M-宽带上网投诉-次数0-202501100000095580</t>
  </si>
  <si>
    <t>202501100000095580</t>
  </si>
  <si>
    <t>202501100000095580#流程受理流水号：20250110083342178612365571001504
客户号码:17861236557
客户姓名:李**
投诉地市:潍坊
来话流水:2025011008330577620857447
宽带账号:17861236557
账号归属区县:诸城市天源电讯经营部（社区）
联系电话:17861236557
联系人:先生/女士
宽带地址:潍坊
工单紧急程度:紧急
是否投诉倾向:否
是否重复投诉:否
是否携转意向:否
是否有升级投诉倾向:否
*业务名称:业务融合移机流程宽带
投诉内容:手机号码：17861236557，【问题描述】客户已办理宽带业务，有开通单，要求装维尽快联系上门，要求10点前上门移机，请处理，谢谢。联系电话：17861236557，联系人：先生/女士，录音流水号：2025011008330577620857447。受理明细：531920062399999999。
在途开通单信息：536250109128796554，17861236557，2025-01-09 12:52:43，业务融合移机流程宽带，处理中，装维选址
是否到厅:否
业务名称:业务融合移机流程宽带
;宽带小区$[诸城盛世名城]$</t>
  </si>
  <si>
    <t>2025-01-10 08:38:29</t>
  </si>
  <si>
    <t>SD-852-252456-782-17556</t>
  </si>
  <si>
    <t>SD-057-250110-231059-216</t>
  </si>
  <si>
    <t>2025-01-10 08:39:56</t>
  </si>
  <si>
    <t>80+银卡-普通区域-诸城市-大源橡树湾-18754415441-100M-宽带延伸服务-次数0-202501100000097355</t>
  </si>
  <si>
    <t>2025-01-11 08:40:00</t>
  </si>
  <si>
    <t>202501100000097355</t>
  </si>
  <si>
    <t xml:space="preserve">202501100000097355#流程受理流水号：20250110083913187544154411002709
客户号码:18754415441
客户姓名:王*
投诉地市:潍坊
来话流水:2025011008384529420894502
宽带账号:18754415441
宽带账号归属地市:潍坊
宽带账号归属区县:诸城市
故障地址:潍坊诸城市龙都街道龙都街大源橡树湾6号楼*********
联系电话:18754415441
联系人:先生/女士
工单紧急程度:一般
是否有升级投诉倾向:否
是否重复投诉:否
是否携转意向:否
是否投诉倾向:否
是否智能网关:智能网关
当前是否在线:是
接入方式:FTTH
是否质差终端:无质差信息
光功率:-13.21
故障大类:宽带/电视
故障细类:宽带延伸服务
携转原因:
故障时间:2025-01-10 08:40:49
具体故障现象:延长网线，
</t>
  </si>
  <si>
    <t>2025-01-10 08:55:09</t>
  </si>
  <si>
    <t>2025-01-10 08:55:54</t>
  </si>
  <si>
    <t>SD-057-250110-916874-159</t>
  </si>
  <si>
    <t>2025-01-10 08:35:53</t>
  </si>
  <si>
    <t>【调研】-80+普通-普通区域-诸城市-程戈庄自然村-13406472368-1000M-宽带上网投诉-次数0-202501100000096036</t>
  </si>
  <si>
    <t>202501100000096036</t>
  </si>
  <si>
    <t>202501100000096036#导航立单,客户通过语音导航反馈宽带故障问题,经诊断光猫设备性能不佳,要求装维回访处理,请协助.联系电话：13406472368</t>
  </si>
  <si>
    <t>2025-01-10 08:42:18</t>
  </si>
  <si>
    <t>SD-851-321303-18441-1096</t>
  </si>
  <si>
    <t>SD-057-250110-762590-5203</t>
  </si>
  <si>
    <t>2025-01-10 18:23:19</t>
  </si>
  <si>
    <t>普通区域-潍城区-梧桐语小区-18866363344-300M-宽带上网投诉-次数0-20250110182213X533910354</t>
  </si>
  <si>
    <t>20250110182213X533910354</t>
  </si>
  <si>
    <t xml:space="preserve">流程受理流水号：20250110181953188663633441143517
客户号码:18866363344
客户姓名:苏**
投诉地市:潍坊
来话流水:2025011018192042620890316
宽带账号:18866363344
宽带账号归属地市:潍坊
宽带账号归属区县:寒亭区
故障地址:潍坊寒亭区经济开发区民主街梧桐语小区1号楼*********
联系电话:18866363344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18:21:59
具体故障现象:光猫亮红灯，
客户其他诉求:上门维修
</t>
  </si>
  <si>
    <t>2025-01-10 20:47:51</t>
  </si>
  <si>
    <t>2025-01-10 18:27:01</t>
  </si>
  <si>
    <t>SD-852-298315-844-29275</t>
  </si>
  <si>
    <t>SD-057-250110-751482-5184</t>
  </si>
  <si>
    <t>2025-01-10 18:20:35</t>
  </si>
  <si>
    <t>【调研】-普通区域-昌邑市-刘辛新新家园C区-15263682856-1000M-宽带上网投诉-次数0-20250110181952X392888672</t>
  </si>
  <si>
    <t>20250110181952X392888672</t>
  </si>
  <si>
    <t xml:space="preserve">流程受理流水号：20250110181728152636828561143117
客户号码:15263682856
客户姓名:董**
投诉地市:潍坊
来话流水:2025011018164672520869401
宽带账号:15263682856
宽带账号归属地市:潍坊
宽带账号归属区县:昌邑市
故障地址:潍坊昌邑市城区建设路刘辛新新家园C区刘辛新家园南4号楼2单元201
联系电话:15263682856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18:17:38
具体故障现象:光猫亮红灯，
客户其他诉求:
</t>
  </si>
  <si>
    <t>2025-01-10 18:22:53</t>
  </si>
  <si>
    <t>2025-01-10 18:24:40</t>
  </si>
  <si>
    <t>SD-851-233623-1733-20608</t>
  </si>
  <si>
    <t>SD-057-250110-459106-5185</t>
  </si>
  <si>
    <t>2025-01-10 18:20:36</t>
  </si>
  <si>
    <t>【调研】-普通区域-青州市-瑞阳小区南、北区-13573667209-1000M-宽带上网投诉-次数0-202501100000539991</t>
  </si>
  <si>
    <t>202501100000539991</t>
  </si>
  <si>
    <t>202501100000539991#流程受理流水号：20250110181928135736672091143445
客户号码:13573667209
客户姓名:付**
投诉地市:潍坊
来话流水:2025011018175793620879234
宽带账号:13573667209
宽带账号归属地市:潍坊
宽带账号归属区县:青州市
故障地址:潍坊青州市七都家园
联系电话:13573667209
联系人:先生/女士
工单紧急程度:非常紧急
是否有升级投诉倾向:否
是否重复投诉:否
是否携转意向:否
是否投诉倾向:是
是否智能网关:智能网关
当前是否在线:否
接入方式:FTTH
端到端诊断结果:状态正常
是否质差终端:无质差信息
光功率:无
故障大类:宽带/电视
故障细类:宽带无法上网(专席)
携转原因:
故障时间:2025-01-10 18:15:17
具体故障现象:客户网络不在线，客户不配合排障，要求投诉
客户其他诉求:
;宽带小区$[瑞阳小区南、北区]$</t>
  </si>
  <si>
    <t>2025-01-10 18:23:15</t>
  </si>
  <si>
    <t>2025-01-10 18:26:01</t>
  </si>
  <si>
    <t>SD-851-306633-28024-3563</t>
  </si>
  <si>
    <t>SD-057-250110-862903-5352</t>
  </si>
  <si>
    <t>2025-01-10 18:38:28</t>
  </si>
  <si>
    <t>80+金卡-FTTR-普通区域-青州市-田庄-15965028334-1000M-魔百和投诉-次数0-20250110183654X414306589</t>
  </si>
  <si>
    <t>20250110183654X414306589</t>
  </si>
  <si>
    <t>【农村网络投诉】流程受理流水号：20250110183529159650283341146261
客户号码:15965028334
客户姓名:田**
投诉地市:潍坊
来话流水:2025011018340594420804842
宽带账号:15965028334
宽带账号归属地市:潍坊
宽带账号归属区县:青州市
故障地址:潍坊青州市王府街道田庄田庄1号箱（村东北田立刚）*********
联系电话:15965028334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光功率:-22.51
故障大类:宽带/电视
故障细类:移动高清电视故障(专席)
携转原因:
故障时间:2025-01-10 18:35:51
魔百和单播/组播:组播
具体故障现象:电视机提示无信号，客户来电表示电视机无法观看，请协助处理谢谢
客户其他诉求:
魔百和单/组播：组播</t>
  </si>
  <si>
    <t>2025-01-10 18:42:36</t>
  </si>
  <si>
    <t>2025-01-10 18:43:08</t>
  </si>
  <si>
    <t>SD-851-244448-23436-1177</t>
  </si>
  <si>
    <t>SD-057-250110-132705-5770</t>
  </si>
  <si>
    <t>2025-01-10 19:27:12</t>
  </si>
  <si>
    <t>【调研】-80+普通-普通区域-奎文区-江山帝景-13583641810-1000M-宽带上网投诉-次数0-202501100000571850</t>
  </si>
  <si>
    <t>202501100000571850</t>
  </si>
  <si>
    <t xml:space="preserve">202501100000571850#流程受理流水号：20250110192612135836418101154171
客户号码:13583641810
客户姓名:刘**
投诉地市:潍坊
来话流水:2025011019253176820832326
宽带账号:13583641810
宽带账号归属地市:潍坊
宽带账号归属区县:奎文区
故障地址:潍坊奎文区北苑街道玉清街江山帝景8号楼*********
联系电话:13583641810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故障细类:移动高清电视故障
携转原因:
故障时间:2025-01-10 19:25:38
魔百和单播/组播:单播
具体故障现象:机顶盒无法开机，
客户其他诉求:客户侧为质差终端，要求上门更换终端并一并处理故障问题。
</t>
  </si>
  <si>
    <t>2025-01-10 19:31:05</t>
  </si>
  <si>
    <t>2025-01-10 19:34:15</t>
  </si>
  <si>
    <t>SD-851-323098-18467-24294</t>
  </si>
  <si>
    <t>SD-057-250110-360825-677</t>
  </si>
  <si>
    <t>2025-01-10 09:20:07</t>
  </si>
  <si>
    <t>普通区域-奎文区-邵家村-15953647993-100M-宽带上网投诉-次数0-20250110091729X849365778</t>
  </si>
  <si>
    <t>2025-01-11 10:21:00</t>
  </si>
  <si>
    <t>20250110091729X849365778</t>
  </si>
  <si>
    <t xml:space="preserve">【农村网络投诉】流程受理流水号：20250110091653159536479931012768
客户号码:15953647993
客户姓名:张**
投诉地市:潍坊
来话流水:2025011009151264620859549
宽带账号:15953647993
宽带账号归属地市:潍坊
宽带账号归属区县:奎文区
故障地址:潍坊奎文区廿里堡街道邵家村邵家村12#箱东3街南9排东山*********
联系电话:15953647993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09:17:17
具体故障现象:打不开网页，
客户其他诉求:请审核谢谢
</t>
  </si>
  <si>
    <t>2025-01-10 09:28:36</t>
  </si>
  <si>
    <t>2025-01-10 09:28:53</t>
  </si>
  <si>
    <t>SD-851-330725-4528-4120</t>
  </si>
  <si>
    <t>SD-057-250110-607981-6593</t>
  </si>
  <si>
    <t>2025-01-10 21:13:58</t>
  </si>
  <si>
    <t>80+银卡-普通区域-诸城市-基建社区-15069628855-300M-宽带上网投诉-次数0-202501100000607107</t>
  </si>
  <si>
    <t>202501100000607107</t>
  </si>
  <si>
    <t>202501100000607107#15069628855 客户来电反映宽带网络无法使用，经系统检测查询客户端存在质差路由器故障隐患，线上排障客户表示不认可，请求师傅协助上门处理，谢谢
联系电话：本机 联系人：女士 流水号:2025011021104802820811557（客户要求明天上午九点之后联系，谢谢）</t>
  </si>
  <si>
    <t>2025-01-10 21:15:51</t>
  </si>
  <si>
    <t>2025-01-10 21:16:06</t>
  </si>
  <si>
    <t>SD-852-319458-996-2471</t>
  </si>
  <si>
    <t>SD-057-250110-932075-3201</t>
  </si>
  <si>
    <t>2025-01-10 14:15:30</t>
  </si>
  <si>
    <t>普通区域-高密市-碾头小区A区-15866551897-300M-宽带上网投诉-次数0-202501100000347825</t>
  </si>
  <si>
    <t>202501100000347825</t>
  </si>
  <si>
    <t>202501100000347825#宽带账号：15866551897；宽带地址：潍坊高密市密水街道顺河路碾头小区A区A区2号楼3单元扩容3；客户来电反映移动高清看不了，客户不配合线上指导，要求上门，请协助处理，谢谢！联系电话：13953610613；联系人：先生；来电流水；2025011014112873320845944</t>
  </si>
  <si>
    <t>2025-01-10 14:21:13</t>
  </si>
  <si>
    <t>2025-01-10 14:21:53</t>
  </si>
  <si>
    <t>SD-057-250110-260374-5759</t>
  </si>
  <si>
    <t>2025-01-10 19:26:45</t>
  </si>
  <si>
    <t>【调研】-80+普通-(目标)普通区域-奎文区-金玉豪庭-13791649561-300M-业务受理宽带-次数0-202501100000572236</t>
  </si>
  <si>
    <t>202501100000572236</t>
  </si>
  <si>
    <t>202501100000572236# 宽带账号:13791649561; 联系电话：13791649561，问题类型：此工单为群障修复工单，根据群障全量闭环修复管理要求，为确保客户网络通畅，请装维人员跟进修复网络问题，谢谢！ 
 群障标题：公告。故障描述：潍坊奎文区金玉豪庭光缆故障，预估24小时恢复，请帮忙拦截,如有需要请联系片区装维师傅马鸣泽15706307381主叫号码：13516386991.0;该号码仅供参考，请优先联系宽带账号。</t>
  </si>
  <si>
    <t>2025-01-10 19:28:31</t>
  </si>
  <si>
    <t>SD-851-247085-3758-8371</t>
  </si>
  <si>
    <t>SD-057-250110-591673-4074</t>
  </si>
  <si>
    <t>2025-01-10 16:14:09</t>
  </si>
  <si>
    <t>80+银卡-普通区域-寿光市-百合大厦（小微）-17863635737-1000M-宽带上网投诉-次数0-20250110161134X694610861</t>
  </si>
  <si>
    <t>20250110161134X694610861</t>
  </si>
  <si>
    <t xml:space="preserve">流程受理流水号：20250110161000178636357371114130
客户号码:17863635737
客户姓名:吴**
投诉地市:潍坊
来话流水:2025011016085254020891811
宽带账号:17863635737
宽带账号归属地市:潍坊
宽带账号归属区县:寿光市
故障地址:潍坊寿光市圣城街道广场街百合大厦（小微）12号楼*********
联系电话:17863635737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16:11:12
具体故障现象:光猫亮红灯，
客户其他诉求:
</t>
  </si>
  <si>
    <t>2025-01-10 16:16:07</t>
  </si>
  <si>
    <t>2025-01-10 16:18:19</t>
  </si>
  <si>
    <t>SD-851-316747-12602-17330</t>
  </si>
  <si>
    <t>SD-057-250110-602435-5212</t>
  </si>
  <si>
    <t>2025-01-10 18:24:16</t>
  </si>
  <si>
    <t>80+白金-FTTR-普通区域-奎文区-宝通御园-15095161501-300M-魔百和投诉-次数0-202501100000538532</t>
  </si>
  <si>
    <t>202501100000538532</t>
  </si>
  <si>
    <t>202501100000538532#受理号码：15095161501；  内容：机顶盒不亮灯，检查电源插排按钮都不亮灯，请协助谢谢    联系电话15095161501：；联系人：先生；来电流水2025011018195084520894514：；</t>
  </si>
  <si>
    <t>2025-01-10 18:32:58</t>
  </si>
  <si>
    <t>2025-01-10 18:33:43</t>
  </si>
  <si>
    <t>SD-851-311007-1930-2285</t>
  </si>
  <si>
    <t>SD-057-250110-087134-5777</t>
  </si>
  <si>
    <t>2025-01-10 19:28:38</t>
  </si>
  <si>
    <t>普通区域-寒亭区-温馨家园小区-15169693206-1000M-宽带上网投诉-次数0-202501100000573677</t>
  </si>
  <si>
    <t>202501100000573677</t>
  </si>
  <si>
    <t>202501100000573677#流程受理流水号：20250110192536151696932061154065
客户号码:15169693206
客户姓名:王*
投诉地市:潍坊
来话流水:2025011019224555520816337
宽带账号:15169693206
宽带账号归属地市:潍坊
宽带账号归属区县:寒亭区
故障地址:潍坊寒亭区寒亭街道运河街温馨家园小区13号楼*********
联系电话:15095246639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故障时间:2025-01-10 19:13:17
具体故障现象:网络无法连接，客户不会操作，无法进行线上指导，请协助，谢谢
客户其他诉求:
;宽带小区$[温馨家园小区]$</t>
  </si>
  <si>
    <t>2025-01-10 19:35:54</t>
  </si>
  <si>
    <t>2025-01-10 19:36:14</t>
  </si>
  <si>
    <t>SD-851-299749-8005-24563</t>
  </si>
  <si>
    <t>SD-057-250110-086752-130</t>
  </si>
  <si>
    <t>2025-01-10 08:32:29</t>
  </si>
  <si>
    <t>普通区域-寿光市-宋四村自然村-15169490637-300M-宽带上网投诉-次数0-202501100000093883</t>
  </si>
  <si>
    <t>202501100000093883</t>
  </si>
  <si>
    <t>202501100000093883#宽带账号：15169490637；宽带地址：潍坊寿光市稻田镇宋四村宋四村自然村宋四村8号箱(宋东北外墙）*********；接入方式：FTTH，当前是否在线：不在线，端到端诊断结果：状态正常，是否智能网关：，客户反映无法上网，要求尽快处理回复，联系电话15169490637</t>
  </si>
  <si>
    <t>2025-01-10 08:49:00</t>
  </si>
  <si>
    <t>2025-01-10 08:49:36</t>
  </si>
  <si>
    <t>SD-057-250110-235487-166</t>
  </si>
  <si>
    <t>2025-01-10 08:35:59</t>
  </si>
  <si>
    <t>【调研】-普通区域-昌邑市-李戈庄自然村-15610633739-300M-宽带上网投诉-次数0-202501100000094839</t>
  </si>
  <si>
    <t>202501100000094839</t>
  </si>
  <si>
    <t>202501100000094839#客户来电反映宽带无法使用，线上排障不认可，要求维修人员上门维修，请尽快协助处理，谢谢</t>
  </si>
  <si>
    <t>2025-01-10 08:36:37</t>
  </si>
  <si>
    <t>2025-01-10 08:37:04</t>
  </si>
  <si>
    <t>SD-851-270897-29941-29022</t>
  </si>
  <si>
    <t>SD-057-250110-137569-5775</t>
  </si>
  <si>
    <t>2025-01-10 19:28:07</t>
  </si>
  <si>
    <t>80+金卡-普通区域-潍城区-五道庙小区-13964712646-1000M-魔百和投诉-次数0-202501100000571058</t>
  </si>
  <si>
    <t>202501100000571058</t>
  </si>
  <si>
    <t>202501100000571058#流程受理流水号：20250110192645139647126461154260
客户号码:13964712646
客户姓名:王*
投诉地市:潍坊
来话流水:2025011019230521820818246
宽带账号:13964712646
宽带账号归属地市:潍坊
宽带账号归属区县:潍城区
故障地址:潍坊潍城区城关街道胜利西街五道庙小区10号楼1单元301
联系电话:13964712646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故障细类:移动高清电视故障(专席)
携转原因:
故障时间:2025-01-10 19:27:25
魔百和单播/组播:单播
具体故障现象:机顶盒无法开机，
客户其他诉求:
魔百和单/组播：单播;宽带小区$[五道庙小区]$</t>
  </si>
  <si>
    <t>2025-01-10 19:34:19</t>
  </si>
  <si>
    <t>2025-01-10 19:34:37</t>
  </si>
  <si>
    <t>SD-851-299963-8755-18200</t>
  </si>
  <si>
    <t>SD-057-250110-134685-6807</t>
  </si>
  <si>
    <t>2025-01-10 23:16:13</t>
  </si>
  <si>
    <t>【调研】-普通区域-坊子区-辛冬安置区-15762648208-500M-业务受理宽带-次数0-202501100000612637</t>
  </si>
  <si>
    <t>202501100000612637</t>
  </si>
  <si>
    <t>202501100000612637#【已关注中国移动10086微信公众号】 宽带账号:15762648208; 联系电话：15762648208，问题类型：此工单为群障修复工单，根据群障全量闭环修复管理要求，为确保客户网络通畅，请装维人员跟进修复网络问题，谢谢！ 
 群障标题：公告。故障描述：潍坊坊子区辛冬安置区光缆故障，预估24小时恢复，请帮忙拦截,如有需要请联系片区装维师傅高明文15706307270主叫号码：15264663838.0;该号码仅供参考，请优先联系宽带账号。</t>
  </si>
  <si>
    <t>2025-01-11 07:33:10</t>
  </si>
  <si>
    <t>2025-01-11 07:33:30</t>
  </si>
  <si>
    <t>SD-851-313569-8788-14091</t>
  </si>
  <si>
    <t>SD-057-250110-675139-709</t>
  </si>
  <si>
    <t>2025-01-10 09:23:18</t>
  </si>
  <si>
    <t>普通区域--null--宽带上网投诉-次数0-20250110092155X115155569</t>
  </si>
  <si>
    <t>20250110092155X115155569</t>
  </si>
  <si>
    <t xml:space="preserve">流程受理流水号：20250110091859187651670961013360
客户号码:18765167096
客户姓名:史**
投诉地市:潍坊
来话流水:2025011009172367920887739
宽带账号:18765167096
账号归属区县:潍坊-诸城-朱解网格-诸城市中泰电讯经营部
联系电话:18706503850
联系人:先生/女士
宽带地址:潍坊
工单紧急程度:非常紧急
是否投诉倾向:是
是否重复投诉:是
是否携转意向:否
是否有升级投诉倾向:是
*业务名称:业务融合开机流程宽带
投诉内容:（10080转回）手机号码：18765167096，【问题描述】客户已办理宽带业务，有开通单，之前有工单流水是：	202501060000152640	，没有端口无法安装的问题，客户表示一直mei有处理，对此不满，要求投诉，否则要求将18765167096销户，携号转网，请尽快核实处理，谢谢。联系电话：18706503850，联系人：先生/女士，录音流水号：2025011009172367920887739。受理明细：531920062399999999。
在途开通单信息：536241213728367460，18765167096，2024-12-13 11:41:59，业务融合开机流程宽带，处理中，装维选址
是否到厅:否
业务名称:业务融合开机流程宽带
</t>
  </si>
  <si>
    <t>2025-01-10 09:37:28</t>
  </si>
  <si>
    <t>SD-057-250110-914268-750</t>
  </si>
  <si>
    <t>2025-01-10 09:27:35</t>
  </si>
  <si>
    <t>【调研】-80+银卡-(目标)普通区域-坊子区-宋家村扩容自然村-18263654760-500M-魔百和投诉-次数0-202501100000135509 二级督办</t>
  </si>
  <si>
    <t>202501100000135509</t>
  </si>
  <si>
    <t>202501100000135509#流程受理流水号：20250110092556182636547601015360
客户号码:18263654760
客户姓名:宋**
投诉地市:潍坊
来话流水:2025011009183280320802767
宽带账号:18263654760
宽带账号归属地市:潍坊
宽带账号归属区县:坊子区
故障地址:潍坊坊子区坊安街办宋家村扩容宋家村扩容自然村宋家二次扩5号村西街北宋国友*********
联系电话:18263654760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故障细类:移动高清电视故障(专席)
携转原因:
故障时间:2025-01-10 09:26:15
魔百和单播/组播:组播
具体故障现象:电视直播或点播无法观看，客户来电反映电视机无法观看，前期有工作人员上门表示说没有机顶盒信息，请协助处理谢谢
客户其他诉求:
魔百和单/组播：组播;宽带小区$[宋家村扩容自然村]$</t>
  </si>
  <si>
    <t>2025-01-10 09:30:54</t>
  </si>
  <si>
    <t>2025-01-10 09:31:11</t>
  </si>
  <si>
    <t>SD-057-250110-037258-749</t>
  </si>
  <si>
    <t>2025-01-10 09:27:33</t>
  </si>
  <si>
    <t>普通区域-寒亭区-泰祥社区二期（华为）-15063691283-500M-宽带上网投诉-次数0-202501100000133205</t>
  </si>
  <si>
    <t>202501100000133205</t>
  </si>
  <si>
    <t>202501100000133205#宽带账号：*15063691283**；宽带地址：潍坊寒亭区寒亭街道幸福路泰祥社区*；客户来电反映宽带网速慢，要求上门，请协助处理，谢谢！联系电话：15063691283*；联系人：***；来电流水：2025011009245910720886560</t>
  </si>
  <si>
    <t>2025-01-10 09:32:06</t>
  </si>
  <si>
    <t>2025-01-10 09:32:34</t>
  </si>
  <si>
    <t>2025-01-10 14:17:00</t>
  </si>
  <si>
    <t>普通区域-临朐县-冢子河-13854409085-300M-宽带上网投诉-次数0-202501100000349708 一级督办</t>
  </si>
  <si>
    <t>202501100000349708</t>
  </si>
  <si>
    <t>2025-01-10 14:32:46</t>
  </si>
  <si>
    <t>2025-01-10 14:33:14</t>
  </si>
  <si>
    <t>SD-057-250110-103759-4087</t>
  </si>
  <si>
    <t>2025-01-10 16:16:33</t>
  </si>
  <si>
    <t>普通区域-安丘市-汶阳世家小区-13563696362-300M-业务受理宽带-次数0-202501100000446286</t>
  </si>
  <si>
    <t>2025-01-11 16:17:00</t>
  </si>
  <si>
    <t>202501100000446286</t>
  </si>
  <si>
    <t>202501100000446286# 宽带账号:13563696362; 联系电话：13563696362，问题类型：此工单为群障修复工单，根据群障全量闭环修复管理要求，为确保客户网络通畅，请装维人员跟进修复网络问题，谢谢！ 
 群障标题：公告。故障描述：潍坊安丘市汶阳世家小区主缆故障，预估24小时恢复，请帮忙拦截。主叫号码：13563696362.0;该号码仅供参考，请优先联系宽带账号。</t>
  </si>
  <si>
    <t>2025-01-10 16:19:04</t>
  </si>
  <si>
    <t>2025-01-10 16:19:23</t>
  </si>
  <si>
    <t>SD-851-253646-6479-6039</t>
  </si>
  <si>
    <t>SD-057-250110-483510-5221</t>
  </si>
  <si>
    <t>2025-01-10 18:26:04</t>
  </si>
  <si>
    <t>【调研】-80+金卡-普通区域-安丘市-百鹅疃-15163610178-1000M-宽带上网投诉-次数0-20250110182404X644264259</t>
  </si>
  <si>
    <t>20250110182404X644264259</t>
  </si>
  <si>
    <t xml:space="preserve">【农村网络投诉】流程受理流水号：20250110182218151636101781143973
客户号码:15163610178
客户姓名:孙**
投诉地市:潍坊
来话流水:2025011018201407820897566
宽带账号:15163610178
宽带账号归属地市:潍坊
宽带账号归属区县:安丘市
故障地址:潍坊安丘市凌河镇百鹅疃村
联系电话:15163610178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18:22:39
具体故障现象:光猫亮红灯
客户其他诉求:
</t>
  </si>
  <si>
    <t>2025-01-10 18:28:35</t>
  </si>
  <si>
    <t>2025-01-10 18:28:58</t>
  </si>
  <si>
    <t>SD-851-285389-3215-28990</t>
  </si>
  <si>
    <t>SD-057-250110-748632-5290</t>
  </si>
  <si>
    <t>2025-01-10 18:31:21</t>
  </si>
  <si>
    <t>【调研】-80+普通-普通区域-潍城区-金都庄园-15006659905-200M-宽带上网投诉-次数0-202501100000544693</t>
  </si>
  <si>
    <t>202501100000544693</t>
  </si>
  <si>
    <t>202501100000544693#宽带账号：15006659905；宽带地址：潍坊潍城区城关街道胜利西街金都庄园20号楼*********
****；客户来电反映移动高清无法用，经查询客户侧为质差机顶盒，请协助上门更换设备并一并处理故障问题，谢谢！联系电话：15264690714  ；联系人：***；来电流水：2025011018270744020852719</t>
  </si>
  <si>
    <t>2025-01-10 18:44:24</t>
  </si>
  <si>
    <t>2025-01-10 18:44:42</t>
  </si>
  <si>
    <t>SD-057-250110-854269-6691</t>
  </si>
  <si>
    <t>2025-01-10 21:36:00</t>
  </si>
  <si>
    <t>普通区域-潍城区-潍城明德花园-13563633629-200M-业务受理宽带-次数0-202501100000612590</t>
  </si>
  <si>
    <t>202501100000612590</t>
  </si>
  <si>
    <t>202501100000612590# 宽带账号:13563633629; 联系电话：13563633629，问题类型：此工单为群障修复工单，根据群障全量闭环修复管理要求，为确保客户网络通畅，请装维人员跟进修复网络问题，谢谢！ 
 群障标题：公告。故障描述：潍坊潍城区潍城明德花园光缆故障，预估24小时恢复，请帮忙拦截,如有需要请联系片区装维师傅刘培文15706307857主叫号码：13563633629.0;该号码仅供参考，请优先联系宽带账号。</t>
  </si>
  <si>
    <t>2025-01-11 07:05:02</t>
  </si>
  <si>
    <t>SD-057-250110-856037-4065</t>
  </si>
  <si>
    <t>2025-01-10 16:12:33</t>
  </si>
  <si>
    <t>80+白金-普通区域-安丘市-健康路沿街-15069672984-1000M-宽带延伸服务-次数0-202501100000440331</t>
  </si>
  <si>
    <t>2025-01-11 16:13:00</t>
  </si>
  <si>
    <t>202501100000440331</t>
  </si>
  <si>
    <t xml:space="preserve">202501100000440331#【已关注中国移动10086微信公众号】流程受理流水号：20250110161126150696729841114459
客户号码:15069672984
客户姓名:张**
投诉地市:潍坊
来话流水:2025011016104181620818000
宽带账号:15069672984
宽带账号归属地市:潍坊
宽带账号归属区县:安丘市
故障地址:潍坊安丘市兴安街道健康街健康路沿街3号箱星海钢琴学校楼顶*********
联系电话:15069672984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故障时间:2025-01-10 16:10:57
具体故障现象:重新布置网线，
</t>
  </si>
  <si>
    <t>2025-01-10 16:20:33</t>
  </si>
  <si>
    <t>2025-01-10 16:24:13</t>
  </si>
  <si>
    <t>SD-851-318504-27042-13145</t>
  </si>
  <si>
    <t>SD-057-250110-716249-5315</t>
  </si>
  <si>
    <t>2025-01-10 18:35:27</t>
  </si>
  <si>
    <t>80+白金-普通区域-奎文区-城建开发公司宿舍-13589194298-1000M-宽带上网投诉-次数0-202501100000547887</t>
  </si>
  <si>
    <t>202501100000547887</t>
  </si>
  <si>
    <t>202501100000547887#宽带账号：13589194298；联系电话：13589194298宽带地址：潍坊奎文区广文街道文化路城建开发公司宿舍西楼；客户来电反映宽带机顶盒无法使用，客户异机来电报修，线上指导无法配合操作，要求上门处理，来电流水：2025011018255029120842525</t>
  </si>
  <si>
    <t>2025-01-10 18:37:31</t>
  </si>
  <si>
    <t>2025-01-10 18:38:05</t>
  </si>
  <si>
    <t>SD-851-244730-3530-2798</t>
  </si>
  <si>
    <t>SD-057-250110-178549-5791</t>
  </si>
  <si>
    <t>2025-01-10 19:29:28</t>
  </si>
  <si>
    <t>80+普通-普通区域-昌邑市-西苑新区-15095192874-1000M-宽带上网投诉-次数0-20250110192840X520316836</t>
  </si>
  <si>
    <t>20250110192840X520316836</t>
  </si>
  <si>
    <t xml:space="preserve">流程受理流水号：20250110192752150951928741154414
客户号码:15095192874
客户姓名:徐**
投诉地市:潍坊
来话流水:2025011019194355420898526
宽带账号:15095192874
宽带账号归属地市:潍坊
宽带账号归属区县:昌邑市
故障地址:潍坊昌邑市城区富昌街西苑新区小区10号楼*********
联系电话:15095192874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故障细类:宽带无法上网(专席)
携转原因:
故障时间:2025-01-10 19:28:21
具体故障现象:光猫灯正常但电脑手机无法上网，
客户其他诉求:
</t>
  </si>
  <si>
    <t>2025-01-10 19:31:12</t>
  </si>
  <si>
    <t>2025-01-10 19:31:36</t>
  </si>
  <si>
    <t>SD-851-337213-1577-29314</t>
  </si>
  <si>
    <t>SD-057-250110-261097-3172</t>
  </si>
  <si>
    <t>2025-01-10 14:11:06</t>
  </si>
  <si>
    <t>【调研】-80+银卡-普通区域-高密市-豪迈之家新建宿舍楼宇（小微）【2022一批攻坚】-13563677192-500M-宽带上网投诉-次数0-20250110140833X313968900</t>
  </si>
  <si>
    <t>20250110140833X313968900</t>
  </si>
  <si>
    <t xml:space="preserve">流程受理流水号：20250110140730135636771921083912
客户号码:13563677192
客户姓名:于**
投诉地市:潍坊
来话流水:2025011014044069520858725
宽带账号:13563677192
宽带账号归属地市:潍坊
宽带账号归属区县:高密市
故障地址:潍坊高密市姚哥庄刘家庄豪迈产业园B区(2020园区攻坚)【2022一批攻坚】大王庄沿街门头房楼顶东北角4号箱*********
联系电话:13563677192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14:08:17
具体故障现象:打不开网页，
客户其他诉求:请审核谢谢
</t>
  </si>
  <si>
    <t>2025-01-10 14:31:32</t>
  </si>
  <si>
    <t>2025-01-10 14:32:16</t>
  </si>
  <si>
    <t>SD-057-250110-104786-4100</t>
  </si>
  <si>
    <t>2025-01-10 16:17:02</t>
  </si>
  <si>
    <t>80+金卡-(目标)普通区域-昌邑市-郝家屯村自然村-18765775915-1000M-宽带上网投诉-次数0-20250110161410X850424360</t>
  </si>
  <si>
    <t>20250110161410X850424360</t>
  </si>
  <si>
    <t xml:space="preserve">【农村网络投诉】流程受理流水号：20250110161332187657759151114998
客户号码:18765775915
客户姓名:葛**
投诉地市:潍坊
来话流水:2025011016095869420807488
宽带账号:18765775915
宽带账号归属地市:潍坊
宽带账号归属区县:昌邑市
故障地址:潍坊昌邑市流河镇郝家屯村郝家屯村自然村6号箱*********
联系电话:18765775915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16:15:52
具体故障现象:光猫亮红灯，
客户其他诉求:请核实，谢谢
</t>
  </si>
  <si>
    <t>2025-01-10 16:22:33</t>
  </si>
  <si>
    <t>SD-851-242810-8313-5085</t>
  </si>
  <si>
    <t>SD-057-250110-241365-6737</t>
  </si>
  <si>
    <t>2025-01-10 21:51:19</t>
  </si>
  <si>
    <t>普通区域-安丘市-文华悦府-15953690063-200M-宽带上网投诉-次数0-202501100000613409</t>
  </si>
  <si>
    <t>202501100000613409</t>
  </si>
  <si>
    <t>202501100000613409#流程受理流水号：20250110214702159536900631169161
客户号码:15953690063
客户姓名:黄**
投诉地市:潍坊
来话流水:2025011021463833920807786
宽带账号:15953690063
宽带账号归属地市:潍坊
宽带账号归属区县:安丘市
故障地址:潍坊安丘市兴安街道翠微路文华悦府文华悦府11号楼*********
联系电话:15953690063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21:50:30
具体故障现象:用户无法提供具体故障现象，
客户其他诉求:
;宽带小区$[文华悦府]$</t>
  </si>
  <si>
    <t>2025-01-10 22:00:35</t>
  </si>
  <si>
    <t>2025-01-10 22:02:14</t>
  </si>
  <si>
    <t>SD-057-250110-371502-278</t>
  </si>
  <si>
    <t>2025-01-10 08:44:41</t>
  </si>
  <si>
    <t>80+普通-FTTR-(目标)普通区域-寿光市-北陈家-15966088107-1000M-宽带延伸服务-次数0-202501100000098780</t>
  </si>
  <si>
    <t>202501100000098780</t>
  </si>
  <si>
    <t xml:space="preserve">202501100000098780#流程受理流水号：20250110084306159660881071003661
客户号码:15966088107
客户姓名:袁*
投诉地市:潍坊
来话流水:2025011008421281520819221
宽带账号:15966088107
宽带账号归属地市:潍坊
宽带账号归属区县:寿光市
故障地址:潍坊寿光市营里镇北陈家村北陈家北陈家村7号箱*********
联系电话:15966088107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故障时间:2025-01-10 08:34:51
具体故障现象:宽带上不去网光猫亮红灯：插紧捋顺光纤线、重启未恢复。
</t>
  </si>
  <si>
    <t>2025-01-10 08:54:01</t>
  </si>
  <si>
    <t>SD-851-241543-31917-17469</t>
  </si>
  <si>
    <t>SD-057-250110-862590-1437</t>
  </si>
  <si>
    <t>2025-01-10 10:46:30</t>
  </si>
  <si>
    <t>【调研】-普通区域-安丘市-西阡里村自然村-15753681688-1000M-宽带上网投诉-次数0-202501100000206503</t>
  </si>
  <si>
    <t>202501100000206503</t>
  </si>
  <si>
    <t>202501100000206503# 宽带账号：15753681688；宽带地址：潍坊安丘市景芝镇西阡里村西阡里村自然村西阡里追加1号箱李德峰***；客户来电反映宽带不好用 要求师傅上门，请协助处理，谢谢！联系电话：15753681688；联系人：；来电流水：。 2025011010425068720891126</t>
  </si>
  <si>
    <t>2025-01-10 10:53:42</t>
  </si>
  <si>
    <t>2025-01-10 10:54:42</t>
  </si>
  <si>
    <t>SD-057-250110-829413-1439</t>
  </si>
  <si>
    <t>2025-01-10 10:46:35</t>
  </si>
  <si>
    <t>普通区域-潍城区-潘里自然村-15269639013-300M-业务受理宽带-次数0-202501100000209411</t>
  </si>
  <si>
    <t>202501100000209411</t>
  </si>
  <si>
    <t>202501100000209411# 宽带账号:15269639013; 联系电话：15269639013，问题类型：此工单为群障修复工单，根据群障全量闭环修复管理要求，为确保客户网络通畅，请装维人员跟进修复网络问题，谢谢！ 
 群障标题：公告。故障描述：潘里自然村主叫号码：15269639013.0;该号码仅供参考，请优先联系宽带账号。</t>
  </si>
  <si>
    <t>2025-01-10 10:54:17</t>
  </si>
  <si>
    <t>2025-01-10 10:54:39</t>
  </si>
  <si>
    <t>SD-057-250110-697185-4449</t>
  </si>
  <si>
    <t>2025-01-10 17:04:03</t>
  </si>
  <si>
    <t>80+银卡-普通区域-昌邑市-邢家庄自然村-13805367388-1000M-宽带延伸服务-次数0-202501100000484402</t>
  </si>
  <si>
    <t>202501100000484402</t>
  </si>
  <si>
    <t xml:space="preserve">202501100000484402#流程受理流水号：20250110170251138053673881127304
客户号码:13805367388
客户姓名:邢**
投诉地市:潍坊
来话流水:2025011016565456920859588
宽带账号:13805367388
宽带账号归属地市:潍坊
宽带账号归属区县:昌邑市
故障地址:潍坊昌邑市围子镇邢家庄村邢家庄自然村14号箱*********
联系电话:13906361093
联系人:先生/女士
工单紧急程度:一般
是否有升级投诉倾向:否
是否重复投诉:否
是否携转意向:否
是否投诉倾向:否
是否智能网关:智能网关
当前是否在线:是
接入方式:FTTH
是否质差终端:无质差信息
光功率:-16.77
故障大类:宽带/电视
故障细类:宽带延伸服务
携转原因:
故障时间:2025-01-10 17:01:06
具体故障现象:机顶盒遥控器无法操作学习功能，操作未恢复要求马上联系处理
</t>
  </si>
  <si>
    <t>2025-01-10 17:10:37</t>
  </si>
  <si>
    <t>2025-01-10 17:17:39</t>
  </si>
  <si>
    <t>SD-057-250110-820346-4837</t>
  </si>
  <si>
    <t>2025-01-10 17:46:59</t>
  </si>
  <si>
    <t>普通区域-寿光市-大伦村自然村-15615262680-1000M-业务受理宽带-次数0-202501100000516802</t>
  </si>
  <si>
    <t>202501100000516802</t>
  </si>
  <si>
    <t>202501100000516802# 宽带账号:15615262680; 联系电话：15615262680，问题类型：此工单为群障修复工单，根据群障全量闭环修复管理要求，为确保客户网络通畅，请装维人员跟进修复网络问题，谢谢！ 
 群障标题：公告。故障描述：潍坊寿光市大伦村自然村光缆故障，预估24小时恢复，请帮忙拦截,如有需要请联系片区装维师傅宋玉杰15706307816主叫号码：15806470346.0;该号码仅供参考，请优先联系宽带账号。</t>
  </si>
  <si>
    <t>2025-01-10 18:00:45</t>
  </si>
  <si>
    <t>SD-057-250110-284653-2179</t>
  </si>
  <si>
    <t>2025-01-10 12:08:02</t>
  </si>
  <si>
    <t>80+金卡-普通区域-青州市-刘家坡村自然村-13656468076-1000M-魔百和投诉-次数0-20250110120510X910700475</t>
  </si>
  <si>
    <t>20250110120510X910700475</t>
  </si>
  <si>
    <t>【农村网络投诉】流程受理流水号：20250110120438136564680761060600
客户号码:13656468076
客户姓名:韩**
投诉地市:潍坊
来话流水:2025011012020336720809216
宽带账号:13656468076
宽带账号归属地市:潍坊
宽带账号归属区县:青州市
故障地址:潍坊青州市何官镇刘家坡村刘家坡村自然村何官镇刘家坡村3号箱（村中心街路北韩守中家）*********
联系电话:13656468076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故障细类:移动高清电视故障(专席)
携转原因:
故障时间:2025-01-10 11:57:47
魔百和单播/组播:组播
具体故障现象:电视机提示无信号，
客户其他诉求:
魔百和单/组播：组播</t>
  </si>
  <si>
    <t>2025-01-10 12:12:00</t>
  </si>
  <si>
    <t>2025-01-10 12:12:24</t>
  </si>
  <si>
    <t>SD-851-335926-4093-4595</t>
  </si>
  <si>
    <t>SD-057-250110-014356-2187</t>
  </si>
  <si>
    <t>2025-01-10 12:08:28</t>
  </si>
  <si>
    <t>80+银卡-普通区域-青州市-乐园建材市场-15954455777-200M-宽带上网投诉-次数0-20250110120637X997792649</t>
  </si>
  <si>
    <t>20250110120637X997792649</t>
  </si>
  <si>
    <t xml:space="preserve">流程受理流水号：20250110120612159544557771060905
客户号码:15954455777
客户姓名:马*
投诉地市:潍坊
来话流水:2025011012035761320826942
宽带账号:15954455777
宽带账号归属地市:潍坊
宽带账号归属区县:青州市
故障地址:潍坊青州市王府街道凤凰山东路乐园建材市场乐园建材市场3号箱（西第3栋楼）*********
联系电话:15954455777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12:01:07
具体故障现象:提示网络无法连接，线上排障不认可   谢谢！
客户其他诉求:
</t>
  </si>
  <si>
    <t>2025-01-10 12:09:41</t>
  </si>
  <si>
    <t>2025-01-10 12:10:11</t>
  </si>
  <si>
    <t>SD-851-246027-6114-29074</t>
  </si>
  <si>
    <t>SD-057-250110-104623-3377</t>
  </si>
  <si>
    <t>2025-01-10 14:41:30</t>
  </si>
  <si>
    <t>FTTR-普通区域-诸城市-东顺花园-13953622660-200M-宽带上网投诉-次数0-202501100000366399</t>
  </si>
  <si>
    <t>2025-01-11 15:42:00</t>
  </si>
  <si>
    <t>202501100000366399</t>
  </si>
  <si>
    <t>202501100000366399#13953622660 客户来电反映宽带无法使用，卡顿，掉线。线上排障不认可，客户表示多次来电修复，重启，客户表示未解决！要求维修人员上门维修，请尽快协助处理，谢谢  联系人：先生 联系电话：本机 来电流水：2025011014375971420803818</t>
  </si>
  <si>
    <t>2025-01-10 14:51:26</t>
  </si>
  <si>
    <t>2025-01-10 14:51:58</t>
  </si>
  <si>
    <t>SD-851-291148-27033-4131</t>
  </si>
  <si>
    <t>SD-057-250110-013894-3363</t>
  </si>
  <si>
    <t>2025-01-10 14:40:08</t>
  </si>
  <si>
    <t>【调研】-80+金卡-普通区域-寿光市-上口小商品商贸区沿街-15054848484-1000M-宽带上网投诉-次数0-202501100000366033</t>
  </si>
  <si>
    <t>202501100000366033</t>
  </si>
  <si>
    <t>202501100000366033#15054848484
客户来电反映宽带无法使用，网速慢，线上排障不认可。客户不会操作，要求维修人员上门维修，请尽快协助处理，谢谢  联系人：女士 联系电话：本机 流水：2025011014362963220882747</t>
  </si>
  <si>
    <t>2025-01-10 14:45:38</t>
  </si>
  <si>
    <t>2025-01-10 14:45:55</t>
  </si>
  <si>
    <t>SD-851-316040-1526-13018</t>
  </si>
  <si>
    <t>SD-057-250110-850431-330</t>
  </si>
  <si>
    <t>2025-01-10 08:47:25</t>
  </si>
  <si>
    <t>普通区域-青州市-青州豪庭-13280163679-1000M-魔百和投诉-次数0-20250110084519X919252122</t>
  </si>
  <si>
    <t>20250110084519X919252122</t>
  </si>
  <si>
    <t>流程受理流水号：20250110084433132801636791004009
客户号码:13280163679
客户姓名:冯**
投诉地市:潍坊
来话流水:2025011008421865320819905
宽带账号:13280163679
宽带账号归属地市:潍坊
宽带账号归属区县:青州市
故障地址:潍坊青州市王府街道尧王山西路青州豪庭1号楼802*********
联系电话:13280163679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故障细类:移动高清电视故障(专席)
携转原因:
故障时间:2025-01-10 08:45:32
魔百和单播/组播:组播
具体故障现象:内容页面无法载入图片，
客户其他诉求:
魔百和单/组播：组播</t>
  </si>
  <si>
    <t>2025-01-10 08:49:05</t>
  </si>
  <si>
    <t>2025-01-10 08:49:21</t>
  </si>
  <si>
    <t>SD-057-250110-190856-1413</t>
  </si>
  <si>
    <t>2025-01-10 10:45:03</t>
  </si>
  <si>
    <t>80+金卡-普通区域-奎文区-华府一品-13964680311-300M-宽带上网投诉-次数0-202501100000206202</t>
  </si>
  <si>
    <t>202501100000206202</t>
  </si>
  <si>
    <t>202501100000206202#宽带账号：13964680311；宽带地址潍坊奎文区广文街道健康街华府一品1号楼：；客户来电反映宽带慢卡客户不-配合排障，，请协助处理，谢谢！联系电话：13964680311；联系人：女士；来电流水2025011010423566020887641</t>
  </si>
  <si>
    <t>2025-01-10 10:45:25</t>
  </si>
  <si>
    <t>2025-01-10 10:45:48</t>
  </si>
  <si>
    <t>SD-057-250110-706259-1380</t>
  </si>
  <si>
    <t>2025-01-10 10:40:38</t>
  </si>
  <si>
    <t>80+金卡-普通区域-青州市-天泰壹号院-15265656226-1000M-宽带延伸服务-次数0-202501100000202482</t>
  </si>
  <si>
    <t>202501100000202482</t>
  </si>
  <si>
    <t xml:space="preserve">202501100000202482#【已关注中国移动10086微信公众号】流程受理流水号：20250110103903152656562261036621
客户号码:15265656226
客户姓名:张*
投诉地市:潍坊
来话流水:2025011010332869520849827
宽带账号:15265656226
宽带账号归属地市:潍坊
宽带账号归属区县:青州市
故障地址:潍坊青州市益都街道海岱北路天泰壹号院6号楼*********
联系电话:15265656226
联系人:先生/女士
工单紧急程度:一般
是否有升级投诉倾向:否
是否重复投诉:否
是否携转意向:否
是否投诉倾向:否
是否智能网关:智能网关
当前是否在线:是
接入方式:FTTH
是否质差终端:无质差信息
光功率:-17.12
故障大类:宽带/电视
故障细类:宽带延伸服务
携转原因:
故障时间:2025-01-10 10:39:53
具体故障现象:安装网线水晶头，
</t>
  </si>
  <si>
    <t>2025-01-10 11:45:41</t>
  </si>
  <si>
    <t>SD-851-281779-238-16276</t>
  </si>
  <si>
    <t>SD-057-250110-523870-2333</t>
  </si>
  <si>
    <t>2025-01-10 12:26:38</t>
  </si>
  <si>
    <t>【调研】-80+普通-普通区域-临朐县-全福元小区-15863289311-100M-业务受理宽带-次数0-202501100000290688</t>
  </si>
  <si>
    <t>202501100000290688</t>
  </si>
  <si>
    <t>202501100000290688#【已关注中国移动10086微信公众号】 宽带账号:15863289311; 联系电话：15863289311，问题类型：此工单为群障修复工单，根据群障全量闭环修复管理要求，为确保客户网络通畅，请装维人员跟进修复网络问题，谢谢！ 
 群障标题：公告。故障描述：全福元小区主叫号码：15863289311.0;该号码仅供参考，请优先联系宽带账号。</t>
  </si>
  <si>
    <t>2025-01-10 12:28:45</t>
  </si>
  <si>
    <t>2025-01-10 12:29:03</t>
  </si>
  <si>
    <t>SD-852-257408-765-15219</t>
  </si>
  <si>
    <t>SD-057-250110-895127-6372</t>
  </si>
  <si>
    <t>2025-01-10 20:36:21</t>
  </si>
  <si>
    <t>【调研】-80+普通-普通区域-寿光市-前王村自然村-18706685216-300M-业务受理宽带-次数0-202501100000599767 二级督办</t>
  </si>
  <si>
    <t>202501100000599767</t>
  </si>
  <si>
    <t>202501100000599767# 宽带账号:18706685216; 联系电话：18706685216，问题类型：此工单为群障修复工单，根据群障全量闭环修复管理要求，为确保客户网络通畅，请装维人员跟进修复网络问题，谢谢！ 
 群障标题：公告。故障描述：潍坊寿光市前王村自然村光缆故障，预估24小时恢复，请帮忙拦截,如有需要请联系片区装维师傅孙向鑫15064441236主叫号码：18706685216.0;该号码仅供参考，请优先联系宽带账号。</t>
  </si>
  <si>
    <t>2025-01-10 20:49:29</t>
  </si>
  <si>
    <t>2025-01-10 20:52:44</t>
  </si>
  <si>
    <t>SD-851-234465-23167-15557</t>
  </si>
  <si>
    <t>SD-057-250110-890275-6373</t>
  </si>
  <si>
    <t>2025-01-10 20:36:27</t>
  </si>
  <si>
    <t>【调研】-80+银卡-普通区域-安丘市-石堆村自然村-15763085333-1000M-宽带上网投诉-次数0-202501100000598582</t>
  </si>
  <si>
    <t>202501100000598582</t>
  </si>
  <si>
    <t>202501100000598582#宽带账号：15763085333*；宽带地址：潍坊安丘市石堆镇石堆村石堆村自然村金穗园1号楼*；客户来电反映宽带网速慢卡顿，客户不在现场，无法配合线上指导，请协助处理，谢谢！联系电话：*18366573755*；联系人：*杨**；来电流水：2025011020334163920872219*。</t>
  </si>
  <si>
    <t>2025-01-10 20:41:33</t>
  </si>
  <si>
    <t>2025-01-10 20:42:01</t>
  </si>
  <si>
    <t>SD-851-317866-10953-14008</t>
  </si>
  <si>
    <t>2025-01-10 12:21:56</t>
  </si>
  <si>
    <t>80+银卡-普通区域-潍城区-赵家文庄自然村-13573629751-100M-宽带上网投诉-次数0-202501100000286591 一级督办</t>
  </si>
  <si>
    <t>202501100000286591</t>
  </si>
  <si>
    <t>2025-01-10 12:28:36</t>
  </si>
  <si>
    <t>2025-01-10 12:29:02</t>
  </si>
  <si>
    <t>SD-057-250110-872935-4780</t>
  </si>
  <si>
    <t>2025-01-10 17:41:01</t>
  </si>
  <si>
    <t>【调研】-普通区域-奎文区-邦泰天瑜-18866369126-500M-宽带上网投诉-次数0-20250110173814X894276650</t>
  </si>
  <si>
    <t>20250110173814X894276650</t>
  </si>
  <si>
    <t xml:space="preserve">流程受理流水号：20250110173752188663691261135140
客户号码:18866369126
客户姓名:解**
投诉地市:潍坊
来话流水:2025011017335188520829388
宽带账号:18866369126
宽带账号归属地市:潍坊
宽带账号归属区县:奎文区
故障地址:潍坊奎文区潍州路街道潍州路邦泰天瑜3号楼*********
联系电话:18866369126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光功率:-13.63
故障大类:宽带/电视
故障细类:宽带无法上网
携转原因:
故障时间:2025-01-10 17:37:59
具体故障现象:光猫亮红灯，
客户其他诉求:
</t>
  </si>
  <si>
    <t>2025-01-10 17:58:30</t>
  </si>
  <si>
    <t>2025-01-10 18:04:52</t>
  </si>
  <si>
    <t>SD-852-277718-2519-18918</t>
  </si>
  <si>
    <t>SD-057-250110-076945-4817</t>
  </si>
  <si>
    <t>2025-01-10 17:44:49</t>
  </si>
  <si>
    <t>普通区域-寒亭区-吉祥家园（益新苑）-18206440023-1000M-宽带上网投诉-次数0-202501100000515079</t>
  </si>
  <si>
    <t>2025-01-11 18:45:00</t>
  </si>
  <si>
    <t>202501100000515079</t>
  </si>
  <si>
    <t>202501100000515079#宽带账号：18206440023；宽带地址：潍坊寒亭区开元街道海龙路吉祥家园（益新苑）吉祥家园高层东楼*********；客户来电反映宽带/频繁掉线/客户不配合排障，要求上门，请协助处理，谢谢！！来电流水：2025011017415283120822409，联系电话：18765755985</t>
  </si>
  <si>
    <t>2025-01-10 17:55:20</t>
  </si>
  <si>
    <t>2025-01-10 17:57:15</t>
  </si>
  <si>
    <t>SD-851-246295-15969-17347</t>
  </si>
  <si>
    <t>SD-057-250110-289135-3911</t>
  </si>
  <si>
    <t>2025-01-10 15:52:54</t>
  </si>
  <si>
    <t>普通区域-高密市-西王家苓芝-13792676051-100M-宽带上网投诉-次数0-202501100000426950</t>
  </si>
  <si>
    <t>2025-01-11 16:53:00</t>
  </si>
  <si>
    <t>202501100000426950</t>
  </si>
  <si>
    <t xml:space="preserve">202501100000426950#流程受理流水号：20250110155031137926760511109511
客户号码:13792676051
客户姓名:李**
投诉地市:潍坊
来话流水:2025011015500643920829075
宽带账号:13792676051
宽带账号归属地市:潍坊
宽带账号归属区县:高密市
故障地址:潍坊高密市夏庄镇西王家苓芝西王家苓芝西王家苓芝李平21号箱*********
联系电话:13792676051
联系人:先生
工单紧急程度:紧急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故障时间:2025-01-10 15:51:18
具体故障现象:家庭WiFi信号弱，
客户其他诉求:客户侧为质差终端，要求上门更换终端并一并处理故障问题。
</t>
  </si>
  <si>
    <t>2025-01-10 15:54:57</t>
  </si>
  <si>
    <t>2025-01-10 15:55:18</t>
  </si>
  <si>
    <t>SD-057-250110-763582-3953</t>
  </si>
  <si>
    <t>2025-01-10 15:56:52</t>
  </si>
  <si>
    <t>普通区域-高密市-西王家城子自然村-15854447244-300M-业务受理宽带-次数0-202501100000429115</t>
  </si>
  <si>
    <t>202501100000429115</t>
  </si>
  <si>
    <t>202501100000429115# 宽带账号:15854447244; 联系电话：15854447244，问题类型：此工单为群障修复工单，根据群障全量闭环修复管理要求，为确保客户网络通畅，请装维人员跟进修复网络问题，谢谢！ 
 群障标题：公告。故障描述：潍坊高密市西王家城子自然村主缆故障，预估24小时恢复，请帮忙拦截。主叫号码：15064645122.0;该号码仅供参考，请优先联系宽带账号。</t>
  </si>
  <si>
    <t>2025-01-10 15:58:49</t>
  </si>
  <si>
    <t>2025-01-10 15:59:21</t>
  </si>
  <si>
    <t>SD-057-250110-783659-5045</t>
  </si>
  <si>
    <t>2025-01-10 18:07:35</t>
  </si>
  <si>
    <t>【调研】-普通区域-潍城区-圣基铭座-18366386070-300M-业务受理宽带-次数0-202501100000529648</t>
  </si>
  <si>
    <t>202501100000529648</t>
  </si>
  <si>
    <t>202501100000529648#【已关注中国移动10086微信公众号】 宽带账号:18366386070; 联系电话：18366386070，问题类型：此工单为群障修复工单，根据群障全量闭环修复管理要求，为确保客户网络通畅，请装维人员跟进修复网络问题，谢谢！ 
 群障标题：公告。故障描述：潍坊潍城区圣基铭座光缆故障，预估24小时恢复，请帮忙拦截,如有需要请联系片区装维师傅张乐华15706307858主叫号码：18053696090.0;该号码仅供参考，请优先联系宽带账号。</t>
  </si>
  <si>
    <t>2025-01-10 18:10:14</t>
  </si>
  <si>
    <t>2025-01-10 18:10:36</t>
  </si>
  <si>
    <t>SD-057-250110-840139-5037</t>
  </si>
  <si>
    <t>2025-01-10 18:07:17</t>
  </si>
  <si>
    <t>【调研】-普通区域-昌邑市-后谢家营村-13953606461-300M-业务受理宽带-次数0-202501100000531818</t>
  </si>
  <si>
    <t>202501100000531818</t>
  </si>
  <si>
    <t>202501100000531818# 宽带账号:13953606461; 联系电话：13953606461，问题类型：此工单为群障修复工单，根据群障全量闭环修复管理要求，为确保客户网络通畅，请装维人员跟进修复网络问题，谢谢！ 
 群障标题：公告。故障描述：潍坊昌邑市后谢家营村主缆故障，预估24小时恢复，请帮忙拦截。主叫号码：13953606461.0;该号码仅供参考，请优先联系宽带账号。</t>
  </si>
  <si>
    <t>2025-01-10 18:10:15</t>
  </si>
  <si>
    <t>2025-01-10 18:10:41</t>
  </si>
  <si>
    <t>SD-057-250110-869423-329</t>
  </si>
  <si>
    <t>2025-01-10 08:47:21</t>
  </si>
  <si>
    <t>【调研】-普通区域-寒亭区-农业局西家属院小区-13006554777-500M-宽带上网投诉-次数0-20250110084500X900928209</t>
  </si>
  <si>
    <t>20250110084500X900928209</t>
  </si>
  <si>
    <t xml:space="preserve">流程受理流水号：20250110084305130065547771003657
客户号码:13006554777
客户姓名:李**
投诉地市:潍坊
来话流水:2025011008402340520805914
宽带账号:13006554777
宽带账号归属地市:潍坊
宽带账号归属区县:寒亭区
故障地址:潍坊寒亭区寒亭街道民主东街农业局西家属院小区1号楼*********
联系电话:13006554777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故障细类:宽带无法上网(专席)
携转原因:
故障时间:2025-01-10 08:46:37
具体故障现象:光猫灯正常但电脑手机无法上网
客户其他诉求:
</t>
  </si>
  <si>
    <t>2025-01-10 08:51:08</t>
  </si>
  <si>
    <t>2025-01-10 08:51:45</t>
  </si>
  <si>
    <t>SD-851-261685-17733-19419</t>
  </si>
  <si>
    <t>SD-057-250110-795836-2338</t>
  </si>
  <si>
    <t>2025-01-10 12:26:51</t>
  </si>
  <si>
    <t>普通区域-潍城区-军埠口村自然村-18353699983-300M-业务受理宽带-次数0-202501100000289340</t>
  </si>
  <si>
    <t>202501100000289340</t>
  </si>
  <si>
    <t>202501100000289340# 宽带账号:18353699983; 联系电话：18353699983，问题类型：此工单为群障修复工单，根据群障全量闭环修复管理要求，为确保客户网络通畅，请装维人员跟进修复网络问题，谢谢！ 
 群障标题：公告。故障描述：军埠口村自然村主叫号码：18706572229.0;该号码仅供参考，请优先联系宽带账号。</t>
  </si>
  <si>
    <t>2025-01-10 12:31:29</t>
  </si>
  <si>
    <t>2025-01-10 12:31:58</t>
  </si>
  <si>
    <t>SD-851-273331-1863-7803</t>
  </si>
  <si>
    <t>SD-057-250110-413970-2320</t>
  </si>
  <si>
    <t>2025-01-10 12:26:12</t>
  </si>
  <si>
    <t>普通区域-诸城市-南朱解自然村-15954497529-300M-业务受理宽带-次数0-202501100000288738</t>
  </si>
  <si>
    <t>202501100000288738</t>
  </si>
  <si>
    <t>202501100000288738#【已关注中国移动10086微信公众号】 宽带账号:15954497529; 联系电话：15954497529，问题类型：此工单为群障修复工单，根据群障全量闭环修复管理要求，为确保客户网络通畅，请装维人员跟进修复网络问题，谢谢！ 
 群障标题：公告。故障描述：南朱解自然村主叫号码：15954497529.0;该号码仅供参考，请优先联系宽带账号。</t>
  </si>
  <si>
    <t>2025-01-10 12:27:04</t>
  </si>
  <si>
    <t>2025-01-10 12:27:21</t>
  </si>
  <si>
    <t>SD-057-250110-839470-1119</t>
  </si>
  <si>
    <t>(目标)普通区域-安丘市-西营村自然村-15965026967-100M-宽带上网投诉-次数0-20250110100805X885544735</t>
  </si>
  <si>
    <t>2025-01-11 11:12:00</t>
  </si>
  <si>
    <t>20250110100805X885544735</t>
  </si>
  <si>
    <t xml:space="preserve">【农村网络投诉】流程受理流水号：20250110100626159650269671027123
客户号码:15965026967
客户姓名:李**
投诉地市:潍坊
来话流水:2025011010054631520847296
宽带账号:15965026967
宽带账号归属地市:潍坊
宽带账号归属区县:安丘市
故障地址:潍坊安丘市白芬子镇西营村西营村自然村西营村5号箱李成华*********
联系电话:15269608166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10:09:10
具体故障现象:提示网络无法连接，
客户其他诉求:
</t>
  </si>
  <si>
    <t>2025-01-10 10:17:45</t>
  </si>
  <si>
    <t>2025-01-10 10:18:22</t>
  </si>
  <si>
    <t>SD-057-250110-987361-2249</t>
  </si>
  <si>
    <t>2025-01-10 12:16:21</t>
  </si>
  <si>
    <t>(目标)普通区域-诸城市-孙家屯村-18706518662-300M-宽带上网投诉-次数0-202501100000283674</t>
  </si>
  <si>
    <t>202501100000283674</t>
  </si>
  <si>
    <t xml:space="preserve">202501100000283674#宽带账号：18706518662；宽带地址：潍坊诸城市辛兴镇孙家屯孙家屯村孙家屯村东北2#箱；客户来电反映移动高清无法观看，客户无法配合线上指导/客户不配合排障，要求去家里，请协助处理，谢谢！联系电话：18706518662；联系人：先生；来电流水：2025011012142694320823913。
</t>
  </si>
  <si>
    <t>2025-01-10 12:19:36</t>
  </si>
  <si>
    <t>2025-01-10 12:19:57</t>
  </si>
  <si>
    <t>SD-851-316859-14231-18424</t>
  </si>
  <si>
    <t>2025-01-10 18:07:51</t>
  </si>
  <si>
    <t>【调研】-80+普通-普通区域-奎文区-庄家裕园-19861340320-500M-业务受理宽带-次数0-202501100000530441 一级督办</t>
  </si>
  <si>
    <t>202501100000530441</t>
  </si>
  <si>
    <t>2025-01-10 18:31:54</t>
  </si>
  <si>
    <t>SD-057-250110-147659-5019</t>
  </si>
  <si>
    <t>2025-01-10 18:05:47</t>
  </si>
  <si>
    <t>80+金卡-FTTR-普通区域-青州市-上庄村自然村-15054432326-1000M-宽带上网投诉-次数0-202501100000529568</t>
  </si>
  <si>
    <t>202501100000529568</t>
  </si>
  <si>
    <t>202501100000529568#15054432326 网络无法使用，显示在线正常，拒绝排障，要求师傅上门，请处理，谢谢
联系人先生，电话本机，流水号 2025011018035261320857129</t>
  </si>
  <si>
    <t>2025-01-10 18:06:59</t>
  </si>
  <si>
    <t>2025-01-10 18:07:57</t>
  </si>
  <si>
    <t>SD-851-260627-5526-8511</t>
  </si>
  <si>
    <t>SD-057-250110-513472-260</t>
  </si>
  <si>
    <t>2025-01-10 08:43:17</t>
  </si>
  <si>
    <t>普通区域-昌乐县-昌盛花园三期-15095146063-500M-宽带延伸服务-次数0-202501100000100666</t>
  </si>
  <si>
    <t>202501100000100666</t>
  </si>
  <si>
    <t xml:space="preserve">202501100000100666#流程受理流水号：20250110084244150951460631003566
客户号码:15095146063
客户姓名:张**
投诉地市:潍坊
来话流水:2025011008404257120808224
宽带账号:15095146063
宽带账号归属地市:潍坊
宽带账号归属区县:昌乐县
故障地址:潍坊昌乐县城关街道永康路昌盛花园三期5号楼*********
联系电话:18365616363
联系人:先生/女士
工单紧急程度:紧急
是否有升级投诉倾向:否
是否重复投诉:否
是否携转意向:否
是否投诉倾向:否
是否智能网关:智能网关
当前是否在线:是
接入方式:FTTH
是否质差终端:无质差信息
光功率:-17.82
故障大类:宽带/电视
故障细类:宽带延伸服务
携转原因:
故障时间:2025-01-10 08:41:01
具体故障现象:网速慢卡顿，千兆路由器使用，自己测速达不到,位置宽阔，重启未恢复要求马上处理
</t>
  </si>
  <si>
    <t>2025-01-10 08:47:29</t>
  </si>
  <si>
    <t>2025-01-10 08:47:50</t>
  </si>
  <si>
    <t>SD-851-310289-8391-541</t>
  </si>
  <si>
    <t>SD-057-250110-602538-346</t>
  </si>
  <si>
    <t>2025-01-10 08:49:10</t>
  </si>
  <si>
    <t>80+金卡-普通区域-寒亭区-碱滩村自然村-13406620424-200M-宽带上网投诉-次数0-202501100000103725</t>
  </si>
  <si>
    <t>2025-01-11 09:50:00</t>
  </si>
  <si>
    <t>202501100000103725</t>
  </si>
  <si>
    <t xml:space="preserve">202501100000103725#流程受理流水号：20250110084648134066204241004547
客户号码:13406620424
客户姓名:郭**
投诉地市:潍坊
来话流水:2025011008454490420847079
宽带账号:13406620424
宽带账号归属地市:潍坊
宽带账号归属区县:寒亭区
故障地址:潍坊寒亭区高里镇碱滩村碱滩村自然村碱滩村东一南北街南二5号箱*********
联系电话:18764625905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故障时间:2025-01-10 08:48:44
具体故障现象:打不开网页，
客户其他诉求:客户侧为质差终端，要求上门更换终端并一并处理故障问题。
</t>
  </si>
  <si>
    <t>2025-01-10 08:51:12</t>
  </si>
  <si>
    <t>李法伟</t>
  </si>
  <si>
    <t>13793627741</t>
  </si>
  <si>
    <t>dw3_jk_lifawei</t>
  </si>
  <si>
    <t>2025-01-10 08:57:14</t>
  </si>
  <si>
    <t>SD-057-250110-786302-249</t>
  </si>
  <si>
    <t>2025-01-10 08:42:38</t>
  </si>
  <si>
    <t>80+金卡-普通区域-青州市-（铁通）裕丰家园-15154477323-1000M-宽带上网投诉-次数0-202501100000098467</t>
  </si>
  <si>
    <t>202501100000098467</t>
  </si>
  <si>
    <t>202501100000098467#宽带账号：15154477323*；宽带地址：潍坊青州市云门山街道范公亭东路（铁通）裕丰家园裕丰家园13号楼；客户来电反映宽带无法联网，客户不在现场，无法配合线上指导，请协助处理，谢谢！联系电话：15154477323；联系人：李***；来电流水：*2025011008381092220890619*。</t>
  </si>
  <si>
    <t>2025-01-10 08:47:13</t>
  </si>
  <si>
    <t>SD-851-258590-18340-7406</t>
  </si>
  <si>
    <t>SD-057-250110-481926-2344</t>
  </si>
  <si>
    <t>2025-01-10 12:27:03</t>
  </si>
  <si>
    <t>【调研】-80+普通-普通区域-安丘市-盛世名门-15866407818-300M-业务受理宽带-次数0-202501100000288540</t>
  </si>
  <si>
    <t>202501100000288540</t>
  </si>
  <si>
    <t>202501100000288540# 宽带账号:15866407818; 联系电话：15866407818，问题类型：此工单为群障修复工单，根据群障全量闭环修复管理要求，为确保客户网络通畅，请装维人员跟进修复网络问题，谢谢！ 
 群障标题：公告。故障描述：潍坊安丘市盛世名门光缆故障，预估24小时恢复，请帮忙拦截,如有需要请联系片区装维师傅杨晓龙15706307058主叫号码：13583686755.0;该号码仅供参考，请优先联系宽带账号。</t>
  </si>
  <si>
    <t>2025-01-10 12:32:15</t>
  </si>
  <si>
    <t>2025-01-10 12:32:30</t>
  </si>
  <si>
    <t>SD-057-250110-657103-4468</t>
  </si>
  <si>
    <t>2025-01-10 17:05:41</t>
  </si>
  <si>
    <t>80+银卡-普通区域-潍城区-步家村自然村-13793600740-1000M-宽带上网投诉-次数0-202501100000488456</t>
  </si>
  <si>
    <t>2025-01-11 18:06:00</t>
  </si>
  <si>
    <t>202501100000488456</t>
  </si>
  <si>
    <t xml:space="preserve">202501100000488456#流程受理流水号：20250110170408137936007401127598
客户号码:13793600740
客户姓名:步**
投诉地市:潍坊
来话流水:2025011016564881620858242
宽带账号:13793600740
宽带账号归属地市:潍坊
宽带账号归属区县:潍城区
故障地址:潍坊潍城区军埠口综合项目区步家村卫生所附近4号箱0号楼*********
联系电话:13793600740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光功率:-24.81
故障大类:宽带/电视
故障细类:宽带无法上网
携转原因:
故障时间:2025-01-10 17:05:05
具体故障现象:提示网络无法连接，
客户其他诉求:客户侧为质差终端，要求上门更换终端并一并处理故障问题。
</t>
  </si>
  <si>
    <t>2025-01-10 17:11:15</t>
  </si>
  <si>
    <t>2025-01-10 17:20:37</t>
  </si>
  <si>
    <t>SD-851-307584-10716-6682</t>
  </si>
  <si>
    <t>SD-057-250110-479260-3928</t>
  </si>
  <si>
    <t>2025-01-10 15:55:12</t>
  </si>
  <si>
    <t>80+银卡-普通区域-高密市-葛家庄-15864300113-1000M-宽带延伸服务-次数0-202501100000429062</t>
  </si>
  <si>
    <t>202501100000429062</t>
  </si>
  <si>
    <t xml:space="preserve">202501100000429062#流程受理流水号：20250110155342158643001131110328
客户号码:15864300113
客户姓名:栾**
投诉地市:潍坊
来话流水:2025011015484646720810182
宽带账号:15864300113
宽带账号归属地市:潍坊
宽带账号归属区县:高密市
故障地址:潍坊高密市朝阳街道人民大街锦远御庭东区1号楼*********
联系电话:15864300113
联系人:先生/女士
工单紧急程度:一般
是否有升级投诉倾向:否
是否重复投诉:否
是否携转意向:否
是否投诉倾向:否
是否智能网关:智能网关
当前是否在线:是
接入方式:FTTH
是否质差终端:无质差信息
光功率:-19.95
故障大类:宽带/电视
故障细类:宽带延伸服务
携转原因:
故障时间:2025-01-10 15:51:58
具体故障现象:网络无法连接，路由器网口等不亮操作为恢复要求马上处理
</t>
  </si>
  <si>
    <t>2025-01-10 16:10:28</t>
  </si>
  <si>
    <t>2025-01-10 16:10:46</t>
  </si>
  <si>
    <t>SD-851-263878-12433-404</t>
  </si>
  <si>
    <t>2025-01-10 17:26:56</t>
  </si>
  <si>
    <t>普通区域-奎文区-南屯新村-15165640538-300M-业务受理宽带-次数0-202501100000501231 一级督办</t>
  </si>
  <si>
    <t>202501100000501231</t>
  </si>
  <si>
    <t>2025-01-10 17:48:34</t>
  </si>
  <si>
    <t>SD-057-250110-862473-5491</t>
  </si>
  <si>
    <t>2025-01-10 18:57:02</t>
  </si>
  <si>
    <t>普通区域-潍城区-平寿村自然村-13455648839-100M-业务受理宽带-次数0-202501100000559458</t>
  </si>
  <si>
    <t>202501100000559458</t>
  </si>
  <si>
    <t>202501100000559458# 宽带账号:13455648839; 联系电话：13455648839，问题类型：此工单为群障修复工单，根据群障全量闭环修复管理要求，为确保客户网络通畅，请装维人员跟进修复网络问题，谢谢！ 
 群障标题：公告。故障描述：潍坊潍城区平寿村自然村光缆故障，预估24小时恢复，请帮忙拦截,如有需要请联系片区装维师傅杜文永15706307902主叫号码：13455648839.0;该号码仅供参考，请优先联系宽带账号。</t>
  </si>
  <si>
    <t>2025-01-10 19:07:44</t>
  </si>
  <si>
    <t>2025-01-10 19:08:30</t>
  </si>
  <si>
    <t>SD-057-250110-950476-5438</t>
  </si>
  <si>
    <t>2025-01-10 18:50:02</t>
  </si>
  <si>
    <t>普通区域-寒亭区-寒亭绿地城-15689862299-500M-魔百和投诉-次数0-20250110184703X233084190</t>
  </si>
  <si>
    <t>20250110184703X233084190</t>
  </si>
  <si>
    <t>流程受理流水号：20250110184548156898622991147917
客户号码:15689862299
客户姓名:郑**
投诉地市:潍坊
来话流水:2025011018410037920853568
宽带账号:15689862299
宽带账号归属地市:潍坊
宽带账号归属区县:寒亭区
故障地址:潍坊寒亭区开元街道北海路寒亭绿地城7号楼*********
联系电话:15689862299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光功率:-17.07
故障大类:宽带/电视
故障细类:移动高清电视故障(专席)
携转原因:
故障时间:2025-01-10 18:33:38
魔百和单播/组播:组播
具体故障现象:网络无法连接，客户不会操作，无法进行线上指导，请协助，谢谢
客户其他诉求:
魔百和单/组播：组播</t>
  </si>
  <si>
    <t>2025-01-10 19:08:19</t>
  </si>
  <si>
    <t>2025-01-10 19:08:50</t>
  </si>
  <si>
    <t>SD-851-311168-5871-8482</t>
  </si>
  <si>
    <t>SD-057-250110-258714-3390</t>
  </si>
  <si>
    <t>2025-01-10 14:44:58</t>
  </si>
  <si>
    <t>80+银卡-普通区域-奎文区-大观天下一期-13792621667-1000M-宽带上网投诉-次数0-202501100000370018</t>
  </si>
  <si>
    <t>202501100000370018</t>
  </si>
  <si>
    <t>202501100000370018#客户来电反映宽带/网速慢，线上排障不认可，客户没在家|客户不会操作，要求维修人员上门维修，请尽快协助处理，谢谢  联系人：女士 联系电话：本机 流水：2025011014413083820853491</t>
  </si>
  <si>
    <t>2025-01-10 14:52:36</t>
  </si>
  <si>
    <t>2025-01-10 14:53:01</t>
  </si>
  <si>
    <t>SD-851-292077-16603-28313</t>
  </si>
  <si>
    <t>SD-057-250110-765341-3947</t>
  </si>
  <si>
    <t>2025-01-10 15:56:42</t>
  </si>
  <si>
    <t>80+金卡-普通区域-高密市-（铁通）东凤城小区-18764685672-1000M-业务受理宽带-次数0-202501100000429593</t>
  </si>
  <si>
    <t>202501100000429593</t>
  </si>
  <si>
    <t>202501100000429593#【已关注中国移动10086微信公众号】 宽带账号:18764685672; 联系电话：18764685672，问题类型：此工单为群障修复工单，根据群障全量闭环修复管理要求，为确保客户网络通畅，请装维人员跟进修复网络问题，谢谢！ 
 群障标题：公告。故障描述：潍坊高密市（铁通）东凤城小区主缆故障，预估24小时恢复，请帮忙拦截。主叫号码：18764685672.0;该号码仅供参考，请优先联系宽带账号。</t>
  </si>
  <si>
    <t>2025-01-10 15:58:09</t>
  </si>
  <si>
    <t>2025-01-10 15:58:29</t>
  </si>
  <si>
    <t>SD-851-283787-15423-16206</t>
  </si>
  <si>
    <t>SD-057-250110-387509-3943</t>
  </si>
  <si>
    <t>2025-01-10 15:56:32</t>
  </si>
  <si>
    <t>普通区域-奎文区-铁路三局-15762587860-200M-业务受理宽带-次数0-202501100000428445</t>
  </si>
  <si>
    <t>2025-01-11 15:57:00</t>
  </si>
  <si>
    <t>202501100000428445</t>
  </si>
  <si>
    <t>202501100000428445# 宽带账号:15762587860; 联系电话：15762587860，问题类型：此工单为群障修复工单，根据群障全量闭环修复管理要求，为确保客户网络通畅，请装维人员跟进修复网络问题，谢谢！ 
 群障标题：公告。故障描述：潍坊奎文区铁路三局光缆故障，预估24小时恢复，请帮忙拦截,如有需要请联系片区装维师傅朱文杰15706366520主叫号码：18678059498.0;该号码仅供参考，请优先联系宽带账号。</t>
  </si>
  <si>
    <t>2025-01-10 16:06:11</t>
  </si>
  <si>
    <t>2025-01-10 16:06:53</t>
  </si>
  <si>
    <t>2025-01-10 15:56:23</t>
  </si>
  <si>
    <t>80+普通-普通区域-昌邑市-千戈庄自然村-15854438828-100M-宽带上网投诉-次数0-20250110155543X743189928 一级督办</t>
  </si>
  <si>
    <t>20250110155543X743189928</t>
  </si>
  <si>
    <t>2025-01-10 15:58:45</t>
  </si>
  <si>
    <t>SD-057-250110-845261-1178</t>
  </si>
  <si>
    <t>2025-01-10 10:16:21</t>
  </si>
  <si>
    <t>80+普通-普通区域-安丘市-伏戈庄社区-13686366602-1000M-业务受理宽带-次数0-202501100000180020</t>
  </si>
  <si>
    <t>202501100000180020</t>
  </si>
  <si>
    <t>202501100000180020#【已关注中国移动10086微信公众号】 宽带账号:13686366602; 联系电话：13686366602，问题类型：此工单为群障修复工单，根据群障全量闭环修复管理要求，为确保客户网络通畅，请装维人员跟进修复网络问题，谢谢！ 
 群障标题：公告。故障描述：潍坊安丘市伏戈庄社区主缆故障，预估24小时恢复，请帮忙拦截。主叫号码：13686366602.0;该号码仅供参考，请优先联系宽带账号。</t>
  </si>
  <si>
    <t>2025-01-10 10:21:56</t>
  </si>
  <si>
    <t>2025-01-10 10:22:14</t>
  </si>
  <si>
    <t>SD-851-269371-22931-14539</t>
  </si>
  <si>
    <t>SD-057-250110-027351-3951</t>
  </si>
  <si>
    <t>2025-01-10 15:56:49</t>
  </si>
  <si>
    <t>普通区域-高密市-印刷厂小区（东关小辛庄）-13792633328-300M-业务受理宽带-次数0-202501100000428139</t>
  </si>
  <si>
    <t>202501100000428139</t>
  </si>
  <si>
    <t>202501100000428139# 宽带账号:13792633328; 联系电话：13792633328，问题类型：此工单为群障修复工单，根据群障全量闭环修复管理要求，为确保客户网络通畅，请装维人员跟进修复网络问题，谢谢！ 
 群障标题：公告。故障描述：潍坊高密市印刷厂小区（东关小辛庄）主缆故障，预估24小时恢复，请帮忙拦截。主叫号码：13792633328.0;该号码仅供参考，请优先联系宽带账号。</t>
  </si>
  <si>
    <t>2025-01-10 15:57:48</t>
  </si>
  <si>
    <t>2025-01-10 15:58:54</t>
  </si>
  <si>
    <t>SD-851-264591-5096-7202</t>
  </si>
  <si>
    <t>SD-057-250110-817345-5808</t>
  </si>
  <si>
    <t>2025-01-10 19:32:01</t>
  </si>
  <si>
    <t>【调研】-80+金卡-普通区域-奎文区-金鼎华府二期-13081660642-1000M-宽带上网投诉-次数0-20250110192921X561795242</t>
  </si>
  <si>
    <t>20250110192921X561795242</t>
  </si>
  <si>
    <t xml:space="preserve">流程受理流水号：20250110192833130816606421154529
客户号码:13081660642
客户姓名:钟**
投诉地市:潍坊
来话流水:2025011019250420520829745
宽带账号:13081660642
宽带账号归属地市:潍坊
宽带账号归属区县:奎文区
故障地址:潍坊奎文区北苑街道鸢飞路金鼎华府二期14号楼*********
联系电话:13081660642
联系人:先生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故障时间:2025-01-10 19:31:01
具体故障现象:光猫亮红灯，已指导拔插捋直光纤线未恢复，要求维修，谢谢
客户其他诉求:
</t>
  </si>
  <si>
    <t>2025-01-10 19:34:17</t>
  </si>
  <si>
    <t>2025-01-10 19:34:43</t>
  </si>
  <si>
    <t>SD-851-299853-13387-11439</t>
  </si>
  <si>
    <t>SD-057-250110-196053-5851</t>
  </si>
  <si>
    <t>2025-01-10 19:35:02</t>
  </si>
  <si>
    <t>普通区域-寿光市-弥香苑小区-13964772379-300M-宽带上网投诉-次数0-20250110193245X765455394</t>
  </si>
  <si>
    <t>20250110193245X765455394</t>
  </si>
  <si>
    <t xml:space="preserve">【农村网络投诉】流程受理流水号：20250110193129139647723791155011
客户号码:13964772379
客户姓名:刘*
投诉地市:潍坊
来话流水:2025011019273888020844108
宽带账号:13964772379
宽带账号归属地市:潍坊
宽带账号归属区县:寿光市
故障地址:潍坊寿光市北洛镇垒村弥香苑小区10号楼*********
联系电话:13964772379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光功率:-17.42
故障大类:宽带/电视
故障细类:宽带无法上网(专席)
携转原因:
故障时间:2025-01-10 19:31:45
具体故障现象:宽带在线，手机无法联网，已指导重启路由器，重新连接无线网未恢复，请协助处理
客户其他诉求:谢谢
</t>
  </si>
  <si>
    <t>2025-01-10 19:41:21</t>
  </si>
  <si>
    <t>2025-01-10 19:43:51</t>
  </si>
  <si>
    <t>SD-057-250110-961243-1420</t>
  </si>
  <si>
    <t>2025-01-10 10:45:35</t>
  </si>
  <si>
    <t>【调研】-80+普通-FTTR-普通区域-高密市-盛世华府北院-15910119819-500M-宽带上网投诉-次数0-202501100000205702</t>
  </si>
  <si>
    <t>202501100000205702</t>
  </si>
  <si>
    <t>202501100000205702#宽带账号：15910119819；宽带地址：潍坊高密市朝阳街道月潭路盛世华府北院盛世华府北院13号楼*********；接入方式：FTTH，当前是否在线：在线，端到端诊断结果：客户侧设备问题，是否智能网关：，客户反映上网慢，客户要求一个小时就联系处理，要求尽快处理回复，联系电话：15910119819</t>
  </si>
  <si>
    <t>2025-01-10 10:46:20</t>
  </si>
  <si>
    <t>SD-851-269674-3335-10487</t>
  </si>
  <si>
    <t>SD-057-250110-815904-4498</t>
  </si>
  <si>
    <t>2025-01-10 17:08:02</t>
  </si>
  <si>
    <t>80+普通-普通区域-寿光市-八里庄村-13793686386-300M-宽带上网投诉-次数0-20250110170501X901713247</t>
  </si>
  <si>
    <t>2025-01-11 18:09:00</t>
  </si>
  <si>
    <t>20250110170501X901713247</t>
  </si>
  <si>
    <t xml:space="preserve">【农村网络投诉】流程受理流水号：20250110170349137936863861127531
客户号码:13793686386
客户姓名:王**
投诉地市:潍坊
来话流水:2025011017010792720815498
宽带账号:13793686386
宽带账号归属地市:潍坊
宽带账号归属区县:寿光市
故障地址:潍坊寿光市文家街道北环路八里庄村18号箱*********
联系电话:13468466355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故障细类:宽带无法上网(专席)
携转原因:
故障时间:2025-01-10 17:04:02
具体故障现象:客户来电反映宽带无法上网。我处正常排查客户未恢复，请协助处理谢谢。
客户其他诉求:
</t>
  </si>
  <si>
    <t>2025-01-10 17:15:18</t>
  </si>
  <si>
    <t>2025-01-10 17:15:51</t>
  </si>
  <si>
    <t>SD-057-250110-312967-5050</t>
  </si>
  <si>
    <t>2025-01-10 18:07:44</t>
  </si>
  <si>
    <t>【调研】-80+普通-(目标)普通区域-潍城区-军埠口村自然村-13963609764-300M-业务受理宽带-次数0-202501100000532809</t>
  </si>
  <si>
    <t>202501100000532809</t>
  </si>
  <si>
    <t>202501100000532809# 宽带账号:13963609764; 联系电话：13963609764，问题类型：此工单为群障修复工单，根据群障全量闭环修复管理要求，为确保客户网络通畅，请装维人员跟进修复网络问题，谢谢！ 
 群障标题：公告。故障描述：军埠口村自然村主叫号码：13963609764.0;该号码仅供参考，请优先联系宽带账号。</t>
  </si>
  <si>
    <t>2025-01-10 18:08:20</t>
  </si>
  <si>
    <t>2025-01-10 18:09:52</t>
  </si>
  <si>
    <t>SD-057-250110-312769-5870</t>
  </si>
  <si>
    <t>2025-01-10 19:36:52</t>
  </si>
  <si>
    <t>普通区域-潍城区-军埠口村自然村-13561437360-100M-业务受理宽带-次数0-202501100000576003</t>
  </si>
  <si>
    <t>202501100000576003</t>
  </si>
  <si>
    <t>202501100000576003# 宽带账号:13561437360; 联系电话：13561437360，问题类型：此工单为群障修复工单，根据群障全量闭环修复管理要求，为确保客户网络通畅，请装维人员跟进修复网络问题，谢谢！ 
 群障标题：公告。故障描述：潍坊潍城区军埠口村自然村主缆故障，预估24小时恢复，请帮忙拦截。主叫号码：13561437360.0;该号码仅供参考，请优先联系宽带账号。</t>
  </si>
  <si>
    <t>2025-01-10 19:40:11</t>
  </si>
  <si>
    <t>2025-01-10 19:40:35</t>
  </si>
  <si>
    <t>SD-057-250110-835764-244</t>
  </si>
  <si>
    <t>2025-01-10 08:41:58</t>
  </si>
  <si>
    <t>普通区域-诸城市-盛华国际二期-15006362048-100M-宽带上网投诉-次数0-202501100000097695</t>
  </si>
  <si>
    <t>2025-01-11 09:42:00</t>
  </si>
  <si>
    <t>202501100000097695</t>
  </si>
  <si>
    <t>202501100000097695#15006362048客户来电表示电视没有声音 家中只有老人 无法进行线上排障 要求师傅上门 请尽快处理 谢谢
联系人：先生 联系电话：15006362048 来电流水：2025011008370167320882681</t>
  </si>
  <si>
    <t>2025-01-10 08:43:08</t>
  </si>
  <si>
    <t>2025-01-10 08:43:44</t>
  </si>
  <si>
    <t>SD-057-250110-486731-2285</t>
  </si>
  <si>
    <t>2025-01-10 12:20:06</t>
  </si>
  <si>
    <t>80+普通-普通区域-安丘市-盛世名门-15866407818-300M-宽带延伸服务-次数0-202501100000286963</t>
  </si>
  <si>
    <t>202501100000286963</t>
  </si>
  <si>
    <t xml:space="preserve">202501100000286963#流程受理流水号：20250110121828158664078181063357
客户号码:15866407818
客户姓名:张*
投诉地市:潍坊
来话流水:2025011012174066120853629
宽带账号:15866407818
宽带账号归属地市:潍坊
宽带账号归属区县:安丘市
故障地址:潍坊安丘市兴安街道长安路盛世名门盛世名门16号楼*********
联系电话:13583686755
联系人:先生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故障时间:2025-01-10 12:19:10
具体故障现象:重新布置网线，
</t>
  </si>
  <si>
    <t>2025-01-10 12:30:22</t>
  </si>
  <si>
    <t>2025-01-10 12:30:56</t>
  </si>
  <si>
    <t>2025-01-10 17:02:18</t>
  </si>
  <si>
    <t>【调研】-80+银卡-普通区域-青州市-大贯店-15864339886-200M-宽带上网投诉-次数0-20250110170127X687769522 一级督办</t>
  </si>
  <si>
    <t>2025-01-11 18:03:00</t>
  </si>
  <si>
    <t>20250110170127X687769522</t>
  </si>
  <si>
    <t>2025-01-10 17:11:19</t>
  </si>
  <si>
    <t>2025-01-10 17:11:40</t>
  </si>
  <si>
    <t>SD-057-250110-597430-4839</t>
  </si>
  <si>
    <t>2025-01-10 17:47:02</t>
  </si>
  <si>
    <t>普通区域-临朐县-周家庄自然村-15006631969-100M-魔百和投诉-次数0-20250110174423X263618299</t>
  </si>
  <si>
    <t>2025-01-11 18:48:00</t>
  </si>
  <si>
    <t>20250110174423X263618299</t>
  </si>
  <si>
    <t>【农村网络投诉】流程受理流水号：20250110173511150066319691134604
客户号码:15006631969
客户姓名:周**
投诉地市:潍坊
来话流水:2025011017314450120804428
宽带账号:15006631969
宽带账号归属地市:潍坊
宽带账号归属区县:临朐县
故障地址:潍坊临朐县辛寨镇人民政府周家庄周家庄自然村周家庄（扩容）7号箱周世发（外墙）*********
联系电话:15065636387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故障细类:移动高清电视故障(专席)
携转原因:
故障时间:2025-01-10 17:44:05
魔百和单播/组播:组播
具体故障现象:电视直播或点播无法观看，
客户其他诉求:
魔百和单/组播：组播</t>
  </si>
  <si>
    <t>2025-01-10 17:52:13</t>
  </si>
  <si>
    <t>2025-01-10 17:52:33</t>
  </si>
  <si>
    <t>SD-057-250110-347158-5497</t>
  </si>
  <si>
    <t>2025-01-10 18:57:14</t>
  </si>
  <si>
    <t>80+银卡-普通区域-青州市-益王府花园安置区-13465674111-200M-业务受理宽带-次数0-202501100000559469</t>
  </si>
  <si>
    <t>202501100000559469</t>
  </si>
  <si>
    <t>202501100000559469#【已关注中国移动10086微信公众号】 宽带账号:13465674111; 联系电话：13465674111，问题类型：此工单为群障修复工单，根据群障全量闭环修复管理要求，为确保客户网络通畅，请装维人员跟进修复网络问题，谢谢！ 
 群障标题：公告。故障描述：潍坊青州市益王府花园安置区光缆故障，预估24小时恢复，请帮忙拦截,如有需要请联系片区装维师傅姜立杰15706307662主叫号码：13465674111.0;该号码仅供参考，请优先联系宽带账号。</t>
  </si>
  <si>
    <t>2025-01-10 19:00:59</t>
  </si>
  <si>
    <t>2025-01-10 19:01:34</t>
  </si>
  <si>
    <t>2025-01-10 12:16:46</t>
  </si>
  <si>
    <t>【调研】-80+普通-普通区域-寿光市-工商局银海路家属院-18815363687-1000M-业务受理宽带-次数0-202501100000284062 一级督办</t>
  </si>
  <si>
    <t>202501100000284062</t>
  </si>
  <si>
    <t>2025-01-10 12:21:45</t>
  </si>
  <si>
    <t>2025-01-10 12:22:00</t>
  </si>
  <si>
    <t>SD-851-334201-12134-3464</t>
  </si>
  <si>
    <t>SD-057-250110-752346-5013</t>
  </si>
  <si>
    <t>2025-01-10 18:05:18</t>
  </si>
  <si>
    <t>普通区域-临朐县-恒信浞河公馆-13792640632-200M-宽带上网投诉-次数0-20250110180337X417029196</t>
  </si>
  <si>
    <t>20250110180337X417029196</t>
  </si>
  <si>
    <t xml:space="preserve">流程受理流水号：20250110180117137926406321140013
客户号码:13792640632
客户姓名:王**
投诉地市:潍坊
来话流水:2025011018003175920825679
宽带账号:13792640632
宽带账号归属地市:潍坊
宽带账号归属区县:临朐县
故障地址:潍坊临朐县东城街道大都会南区1号楼1单元
联系电话:13792640632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18:07:59
具体故障现象:PON灯闪，
客户其他诉求:
</t>
  </si>
  <si>
    <t>2025-01-10 18:11:30</t>
  </si>
  <si>
    <t>2025-01-10 18:11:59</t>
  </si>
  <si>
    <t>SD-852-274130-1711-8604</t>
  </si>
  <si>
    <t>SD-057-250110-894253-5803</t>
  </si>
  <si>
    <t>【调研】-普通区域-奎文区-凤怡山庄-15662609901-300M-魔百和投诉-次数0-202501100000574356</t>
  </si>
  <si>
    <t>202501100000574356</t>
  </si>
  <si>
    <t>202501100000574356#流程受理流水号：20250110193003156626099011154785
客户号码:15662609901
客户姓名:杨**
投诉地市:潍坊
来话流水:2025011019295047620856249
宽带账号:15662609901
宽带账号归属地市:潍坊
宽带账号归属区县:高新
故障地址:潍坊高新高新城区宝通街凤怡山庄C11号楼*********
联系电话:15662609901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光功率:-23.46
故障大类:宽带/电视
故障细类:移动高清电视故障
携转原因:
故障时间:2025-01-10 19:30:40
魔百和单播/组播:组播
具体故障现象:电视直播或点播无法观看，
客户其他诉求:
魔百和单/组播：组播;宽带小区$[凤怡山庄]$</t>
  </si>
  <si>
    <t>2025-01-10 19:34:03</t>
  </si>
  <si>
    <t>2025-01-10 19:37:59</t>
  </si>
  <si>
    <t>SD-851-297613-14099-11371</t>
  </si>
  <si>
    <t>SD-057-250110-034961-5894</t>
  </si>
  <si>
    <t>2025-01-10 19:38:48</t>
  </si>
  <si>
    <t>普通区域-安丘市-锦国花园-18264461373-300M-宽带上网投诉-次数0-202501100000575381</t>
  </si>
  <si>
    <t>202501100000575381</t>
  </si>
  <si>
    <t>202501100000575381#宽带账号：18264461373；联系电话：18264461373宽带地址：潍坊安丘市兴安街道华安路锦国花园迁；客户来电反映宽带频繁掉线，要求上门处理, 来电流水：2025011019331337620875037</t>
  </si>
  <si>
    <t>2025-01-10 19:41:26</t>
  </si>
  <si>
    <t>2025-01-10 19:41:51</t>
  </si>
  <si>
    <t>SD-851-305983-25378-7691</t>
  </si>
  <si>
    <t>SD-057-250110-714962-16</t>
  </si>
  <si>
    <t>2025-01-10 06:26:02</t>
  </si>
  <si>
    <t>80+普通-普通区域-诸城市-南朱解自然村-18754465287-500M-宽带上网投诉-次数0-20250110062547X547268352</t>
  </si>
  <si>
    <t>20250110062547X547268352</t>
  </si>
  <si>
    <t>【农村网络投诉】【预处理派单】宽带账号：18754465287，宽带地址： 潍坊诸城市密州街道南朱解南朱解自然村南朱解村小学西16#箱*********，故障现象：无法连接，故障现象类型：LOS亮红灯，客户诉求：客户反映本机号码宽带无法使用，重启光猫和路由器也不管用，要求工作人员回电，联系电话本机，联系人先生。，联系电话：18754465287，通话流水：2025011006245954120837475。接入方式：FTTH，当前是否在线：不在线，端到端诊断结果：状态正常，是否智能网关：是，光功率。</t>
  </si>
  <si>
    <t>2025-01-10 07:10:59</t>
  </si>
  <si>
    <t>2025-01-10 07:29:54</t>
  </si>
  <si>
    <t>SD-851-313706-19525-17714</t>
  </si>
  <si>
    <t>SD-057-250110-598017-1448</t>
  </si>
  <si>
    <t>2025-01-10 10:48:15</t>
  </si>
  <si>
    <t>80+银卡-普通区域-昌邑市-南五甲村自然村-15854405158-100M-宽带上网投诉-次数0-202501100000208566</t>
  </si>
  <si>
    <t>2025-01-11 11:49:00</t>
  </si>
  <si>
    <t>202501100000208566</t>
  </si>
  <si>
    <t>202501100000208566#【已关注中国移动10086微信公众号】导航立单,客户通过语音导航反馈宽带故障问题,经诊断光猫设备性能不佳,要求装维回访处理,请协助.联系电话：15854405158</t>
  </si>
  <si>
    <t>2025-01-10 10:49:10</t>
  </si>
  <si>
    <t>2025-01-10 10:49:56</t>
  </si>
  <si>
    <t>SD-057-250110-836420-2355</t>
  </si>
  <si>
    <t>2025-01-10 12:29:37</t>
  </si>
  <si>
    <t>普通区域--null--宽带延伸服务-次数0-202501090000343263</t>
  </si>
  <si>
    <t>202501090000343263</t>
  </si>
  <si>
    <t>202501090000343263#15963600065  来电称自己申请的宽带师傅收费贵，具体多收什么费用也不说，就问村里如果安装宽带网线在多长的范围内免费，超出多少米需要加钱，联系电话：本机  流水号2025010913332631520810134</t>
  </si>
  <si>
    <t>2025-01-10 17:20:02</t>
  </si>
  <si>
    <t>省内个性化-&gt;基础服务-&gt;家宽延伸服务-&gt;全局流转-&gt;功能使用-&gt;收费争议-&gt;全局流转</t>
  </si>
  <si>
    <t>SD-057-250110-165790-1139</t>
  </si>
  <si>
    <t>2025-01-10 10:13:25</t>
  </si>
  <si>
    <t>普通区域-奎文区-华文苑(顺德居)-13188860675-300M-宽带延伸服务-次数0-202501100000176535</t>
  </si>
  <si>
    <t>202501100000176535</t>
  </si>
  <si>
    <t xml:space="preserve">202501100000176535#流程受理流水号：20250110101248131888606751029011
客户号码:13188860675
客户姓名:李**
投诉地市:潍坊
来话流水:2025011010102827720813108
宽带账号:13188860675
宽带账号归属地市:潍坊
宽带账号归属区县:奎文区
故障地址:潍坊奎文区北苑街道文化路华文苑2号楼*********
联系电话:13563682160
联系人:先生
工单紧急程度:一般
是否有升级投诉倾向:否
是否重复投诉:否
是否携转意向:否
是否投诉倾向:否
是否智能网关:智能网关
当前是否在线:是
接入方式:FTTH
是否质差终端:无质差信息
光功率:-19.03
故障大类:宽带/电视
故障细类:宽带延伸服务
携转原因:
故障时间:2025-01-10 10:12:54
具体故障现象:重新布置网线，
</t>
  </si>
  <si>
    <t>2025-01-10 10:16:19</t>
  </si>
  <si>
    <t>2025-01-10 10:19:21</t>
  </si>
  <si>
    <t>SD-057-250110-816295-2182</t>
  </si>
  <si>
    <t>2025-01-10 12:08:13</t>
  </si>
  <si>
    <t>普通区域-寿光市-北齐疃社区-13864645351-1000M-宽带上网投诉-次数0-20250110120558X958373537</t>
  </si>
  <si>
    <t>20250110120558X958373537</t>
  </si>
  <si>
    <t xml:space="preserve">【农村网络投诉】流程受理流水号：20250110120514138646453511060697
客户号码:13864645351
客户姓名:孙**
投诉地市:潍坊
来话流水:2025011012022569020812737
宽带账号:13864645351
宽带账号归属地市:潍坊
宽带账号归属区县:寿光市
故障地址:潍坊寿光市寒桥镇北齐疃村北齐疃社区12号楼*********
联系电话:13864645351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故障细类:网速慢/上网掉线(专席)
携转原因:
故障时间:2025-01-10 11:57:42
具体故障现象:网速慢卡顿，
客户其他诉求:请协助处理，谢谢
</t>
  </si>
  <si>
    <t>2025-01-10 12:10:47</t>
  </si>
  <si>
    <t>2025-01-10 12:11:19</t>
  </si>
  <si>
    <t>SD-851-262178-737-9640</t>
  </si>
  <si>
    <t>SD-057-250110-105967-2132</t>
  </si>
  <si>
    <t>2025-01-10 12:04:44</t>
  </si>
  <si>
    <t>FTTR-普通区域-青州市-平章府-13964658888-200M-宽带上网投诉-次数0-202501100000276911</t>
  </si>
  <si>
    <t>202501100000276911</t>
  </si>
  <si>
    <t>202501100000276911#流程受理流水号：20250110120321139646588881060322
客户号码:13964658888
客户姓名:魏**
投诉地市:潍坊
来话流水:2025011012025991520818023
宽带账号:13964658888
宽带账号归属地市:潍坊
宽带账号归属区县:青州市
故障地址:潍坊青州市云门山街道益王府平章府西区16号楼*********
联系电话:13964658888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12:04:09
具体故障现象:光猫亮红灯，
客户其他诉求:要求尽快上门维护
;宽带小区$[平章府]$</t>
  </si>
  <si>
    <t>2025-01-10 12:08:53</t>
  </si>
  <si>
    <t>2025-01-10 12:09:29</t>
  </si>
  <si>
    <t>SD-851-308704-24530-24165</t>
  </si>
  <si>
    <t>SD-057-250110-597248-2281</t>
  </si>
  <si>
    <t>2025-01-10 12:19:33</t>
  </si>
  <si>
    <t>【调研】-普通区域-奎文区-东方国际-13666360616-300M-宽带上网投诉-次数0-202501100000285592</t>
  </si>
  <si>
    <t>202501100000285592</t>
  </si>
  <si>
    <t xml:space="preserve">202501100000285592#流程受理流水号：20250110121852136663606161063429
客户号码:13666360616
客户姓名:陈**
投诉地市:潍坊
来话流水:2025011012174177220853810
宽带账号:13666360616
宽带账号归属地市:潍坊
宽带账号归属区县:高新
故障地址:潍坊高新高新城区东方路东方国际1号楼（北楼）*********
联系电话:13666360616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光功率:-25.52
故障大类:宽带/电视
故障细类:宽带无法上网
携转原因:
故障时间:2025-01-10 12:19:06
具体故障现象:游戏登录失败，
客户其他诉求:客户侧为质差终端，要求上门更换终端并一并处理故障问题。
</t>
  </si>
  <si>
    <t>2025-01-10 12:22:05</t>
  </si>
  <si>
    <t>2025-01-10 12:24:20</t>
  </si>
  <si>
    <t>SD-057-250110-489203-3944</t>
  </si>
  <si>
    <t>2025-01-10 15:56:33</t>
  </si>
  <si>
    <t>【调研】-(目标)普通区域-高密市-狮子口小区-19806246930-300M-宽带上网投诉-次数0-202501100000429317</t>
  </si>
  <si>
    <t>202501100000429317</t>
  </si>
  <si>
    <t>202501100000429317#流程受理流水号：20250110155543198062469301110849
客户号码:19806246930
客户姓名:王**
投诉地市:潍坊
来话流水:2025011015552281020802875
宽带账号:19806246930
宽带账号归属地市:潍坊
宽带账号归属区县:高密市
故障地址:潍坊高密市醴泉街道顺河路狮子口小区2号楼*********
联系电话:19806246930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故障时间:2025-01-10 16:02:06
具体故障现象:打不开网页，
客户其他诉求:
;宽带小区$[狮子口小区]$</t>
  </si>
  <si>
    <t>2025-01-10 16:00:21</t>
  </si>
  <si>
    <t>SD-057-250110-298074-5836</t>
  </si>
  <si>
    <t>2025-01-10 19:33:44</t>
  </si>
  <si>
    <t>80+普通-普通区域-坊子区-岔子官庄村自然村-18365601669-1000M-宽带上网投诉-次数0-202501100000574762</t>
  </si>
  <si>
    <t>202501100000574762</t>
  </si>
  <si>
    <t xml:space="preserve">202501100000574762#宽带账号：18365601669；宽带地址：潍坊坊子区荆山洼经济发展区岔子官庄村岔子官庄村自然村岔子官庄扩容4号箱*********
；客户来电反映宽带无网络，客户不配合排障，要求师傅上门，请协助处理，谢谢！联系电话：18365601669；联系人：先生；来电流水：2025011019293423120854693。
</t>
  </si>
  <si>
    <t>2025-01-10 19:38:09</t>
  </si>
  <si>
    <t>2025-01-10 19:38:29</t>
  </si>
  <si>
    <t>SD-057-250110-584972-294</t>
  </si>
  <si>
    <t>2025-01-10 08:45:52</t>
  </si>
  <si>
    <t>【调研】-普通区域-奎文区-中南熙悦-18805362927-500M-业务受理宽带-次数0-202501100000100799</t>
  </si>
  <si>
    <t>202501100000100799</t>
  </si>
  <si>
    <t>202501100000100799#【已关注中国移动10086微信公众号】 宽带账号:18805362927; 联系电话：18805362927，问题类型：此工单为群障修复工单，根据群障全量闭环修复管理要求，为确保客户网络通畅，请装维人员跟进修复网络问题，谢谢！ 
 群障标题：公告。故障描述：潍坊奎文区中南熙悦光缆故障，预估24小时恢复，请帮忙拦截,如有需要请联系片区装维师傅李中阳15706307421主叫号码：18805362927.0;该号码仅供参考，请优先联系宽带账号。</t>
  </si>
  <si>
    <t>2025-01-10 08:52:05</t>
  </si>
  <si>
    <t>2025-01-10 08:53:02</t>
  </si>
  <si>
    <t>SD-852-296390-1390-28890</t>
  </si>
  <si>
    <t>SD-057-250110-279531-2353</t>
  </si>
  <si>
    <t>2025-01-10 12:29:17</t>
  </si>
  <si>
    <t>普通区域-昌邑市-徐家庄村-18765134182-100M-宽带上网投诉-次数0-202501100000288533</t>
  </si>
  <si>
    <t>202501100000288533</t>
  </si>
  <si>
    <t>202501100000288533#宽带账号：18765134182 ；宽带地址：潍坊昌邑市夏店镇徐家庄村徐家庄村2号箱徐明喜 ；客户来电反映家里没网   ，线上指导无法配合操作，请协助处理。来电流水：2025011012250269320820113  联系电话：18765134182</t>
  </si>
  <si>
    <t>2025-01-10 12:31:48</t>
  </si>
  <si>
    <t>2025-01-10 12:32:11</t>
  </si>
  <si>
    <t>2025-01-10 18:56:53</t>
  </si>
  <si>
    <t>【调研】-80+银卡-普通区域-寿光市-南范村-13792615070-200M-业务受理宽带-次数0-202501100000560462 一级督办</t>
  </si>
  <si>
    <t>202501100000560462</t>
  </si>
  <si>
    <t>2025-01-10 18:58:14</t>
  </si>
  <si>
    <t>2025-01-10 18:58:32</t>
  </si>
  <si>
    <t>SD-057-250110-921340-2150</t>
  </si>
  <si>
    <t>2025-01-10 12:06:18</t>
  </si>
  <si>
    <t>普通区域-诸城市-南朱解自然村-13864639567-300M-业务受理宽带-次数0-202501100000278014</t>
  </si>
  <si>
    <t>202501100000278014</t>
  </si>
  <si>
    <t>202501100000278014# 宽带账号:13864639567; 联系电话：13864639567，问题类型：此工单为群障修复工单，根据群障全量闭环修复管理要求，为确保客户网络通畅，请装维人员跟进修复网络问题，谢谢！ 
 群障标题：公告。故障描述：潍坊诸城市南朱解自然村主缆故障，预估24小时恢复，请帮忙拦截。主叫号码：13864639567.0;该号码仅供参考，请优先联系宽带账号。</t>
  </si>
  <si>
    <t>2025-01-10 12:10:40</t>
  </si>
  <si>
    <t>2025-01-10 12:11:02</t>
  </si>
  <si>
    <t>SD-057-250110-913857-2142</t>
  </si>
  <si>
    <t>2025-01-10 12:05:52</t>
  </si>
  <si>
    <t>【调研】-(目标)普通区域-奎文区-圣荣广场东区-18853610115-300M-业务受理宽带-次数0-202501100000276130</t>
  </si>
  <si>
    <t>202501100000276130</t>
  </si>
  <si>
    <t>202501100000276130#客户来电称家里宽带无法使用要求师傅上门查看请处理，谢谢联系人： 女士  联系电话： 18763647790  流水：2025011012005619520898028</t>
  </si>
  <si>
    <t>2025-01-10 12:30:41</t>
  </si>
  <si>
    <t>2025-01-10 12:32:41</t>
  </si>
  <si>
    <t>SD-057-250110-142863-2214</t>
  </si>
  <si>
    <t>2025-01-10 12:11:42</t>
  </si>
  <si>
    <t>【重投】-普通区域-安丘市-石堆村自然村-17515207669-1000M-宽带上网投诉-次数0-202501100000281127</t>
  </si>
  <si>
    <t>202501100000281127</t>
  </si>
  <si>
    <t>202501100000281127#宽带账号：17515207669；宽带地址：潍坊安丘市石堆镇石堆村石堆村自然村石堆村韩善光******；客户来电反映宽带不能用  要求师傅上门，请协助处理，谢谢！联系电话：17515207669；联系人：；来电流水：。 2025011012091380020875888</t>
  </si>
  <si>
    <t>2025-01-10 12:18:14</t>
  </si>
  <si>
    <t>2025-01-10 12:20:21</t>
  </si>
  <si>
    <t>SD-057-250110-109854-3367</t>
  </si>
  <si>
    <t>2025-01-10 14:40:27</t>
  </si>
  <si>
    <t>【调研】-普通区域-潍城区-壹里阳光-15966094545-1000M-宽带上网投诉-次数0-20250110102647X719289700</t>
  </si>
  <si>
    <t>20250110102647X719289700</t>
  </si>
  <si>
    <t>平台流水号部转-20250100094634申诉信息流水号部-20250100096720刘联系电话13287673553申诉涉及号码15966094545潍坊2025-01-09 15:57:41 网络的问题我投诉过很多次，总是要不是路由器要不就是没办法，已经是千兆网了，路由器也换了好几个了，网络还是在屋里就是不好，上次投诉也一直没给处理，非要给这边投诉
此投诉为工信部自查单，请立即联系客户处理，做好沟通解释工作，并于第3个工作日的17：00前将投诉处理报告上传至工单附件中。</t>
  </si>
  <si>
    <t>2025-01-10 14:51:33</t>
  </si>
  <si>
    <t>SD-851-266563-33571-24564</t>
  </si>
  <si>
    <t>SD-057-250110-601934-4987</t>
  </si>
  <si>
    <t>2025-01-10 18:02:12</t>
  </si>
  <si>
    <t>80+普通-普通区域-安丘市-华夏天元-15725646696-200M-宽带上网投诉-次数0-20250110175956X196092423</t>
  </si>
  <si>
    <t>20250110175956X196092423</t>
  </si>
  <si>
    <t xml:space="preserve">流程受理流水号：20250110175833157256466961139438
客户号码:15725646696
客户姓名:张**
投诉地市:潍坊
来话流水:2025011017563967720886294
宽带账号:15725646696
宽带账号归属地市:潍坊
宽带账号归属区县:安丘市
故障地址:潍坊安丘市新安街道青云大街华夏天元华夏天元11-20A号楼*********
联系电话:15725646696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17:56:38
具体故障现象:光猫亮红灯，光信号亮红灯，
客户其他诉求:
</t>
  </si>
  <si>
    <t>2025-01-10 18:19:08</t>
  </si>
  <si>
    <t>2025-01-10 18:19:27</t>
  </si>
  <si>
    <t>SD-057-250110-760219-6328</t>
  </si>
  <si>
    <t>2025-01-10 20:30:02</t>
  </si>
  <si>
    <t>80+普通-普通区域-高密市-郭家南直自然村（夏庄南直家园）-15853606333-1000M-宽带上网投诉-次数0-202501100000597340</t>
  </si>
  <si>
    <t>202501100000597340</t>
  </si>
  <si>
    <t xml:space="preserve">202501100000597340#流程受理流水号：20250110202840158536063331162928
客户号码:15853606333
客户姓名:郭**
投诉地市:潍坊
来话流水:2025011020280104220847637
宽带账号:15853606333
宽带账号归属地市:潍坊
宽带账号归属区县:高密市
故障地址:潍坊高密市夏庄镇郭家南直郭家南直自然村高密郭家南直4号箱于海强家东*********
联系电话:1585360633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故障细类:宽带网速慢/卡顿
携转原因:
故障时间:2025-01-10 20:30:01
具体故障现象:网速慢卡顿，
客户其他诉求:客户侧为质差终端，要求上门更换终端并一并处理故障问题。
</t>
  </si>
  <si>
    <t>2025-01-10 20:37:37</t>
  </si>
  <si>
    <t>2025-01-10 20:38:12</t>
  </si>
  <si>
    <t>SD-851-305081-16727-20050</t>
  </si>
  <si>
    <t>2025-01-10 10:43:51</t>
  </si>
  <si>
    <t>普通区域-坊子区-保太官庄自然村-18764744879-100M-宽带上网投诉-次数0-202501100000200101 一级督办</t>
  </si>
  <si>
    <t>2025-01-11 11:44:00</t>
  </si>
  <si>
    <t>202501100000200101</t>
  </si>
  <si>
    <t>2025-01-10 10:46:49</t>
  </si>
  <si>
    <t>2025-01-10 10:47:27</t>
  </si>
  <si>
    <t>SD-851-310982-12399-11107</t>
  </si>
  <si>
    <t>SD-057-250110-096142-4790</t>
  </si>
  <si>
    <t>【重投】-普通区域-潍城区-十笏园小区-13606362849-300M-宽带上网投诉-次数0-202501100000513267</t>
  </si>
  <si>
    <t>2025-01-11 18:42:00</t>
  </si>
  <si>
    <t>202501100000513267</t>
  </si>
  <si>
    <t>202501100000513267#【已关注中国移动10086微信公众号】流程受理流水号：20250110174010136063628491135665
客户号码:13606362849
客户姓名:李*
投诉地市:潍坊
来话流水:2025011017381710720880929
宽带账号:13606362849
宽带账号归属地市:潍坊
宽带账号归属区县:潍城区
故障地址:潍坊潍城区城关街道和平路十笏园小区2号楼*********
联系电话:13606362849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故障细类:网速慢/上网掉线(专席)
携转原因:
故障时间:2025-01-10 17:40:07
具体故障现象:频繁掉线，
客户其他诉求:客户来电反映家里宽带上网网速慢频繁掉线，线上排障不认可，请协助处理，谢谢
;宽带小区$[十笏园小区]$</t>
  </si>
  <si>
    <t>2025-01-10 17:44:51</t>
  </si>
  <si>
    <t>2025-01-10 17:45:20</t>
  </si>
  <si>
    <t>SD-851-277252-12122-20354</t>
  </si>
  <si>
    <t>SD-057-250110-136075-4782</t>
  </si>
  <si>
    <t>2025-01-10 17:41:08</t>
  </si>
  <si>
    <t>【调研】-普通区域-寿光市-教师新村-15069601919-1000M-宽带上网投诉-次数0-202501100000512950</t>
  </si>
  <si>
    <t>202501100000512950</t>
  </si>
  <si>
    <t>202501100000512950#客户来电反映宽带无法使用，线上排障不认可，客户没在家|客户不会操作，要求维修人员上门维修，请尽快协助处理，谢谢  联系人：女士 联系电话：本机 流水：2025011017381995020881515</t>
  </si>
  <si>
    <t>2025-01-10 17:47:34</t>
  </si>
  <si>
    <t>2025-01-10 17:47:58</t>
  </si>
  <si>
    <t>SD-851-259590-5384-15720</t>
  </si>
  <si>
    <t>SD-057-250110-912853-5514</t>
  </si>
  <si>
    <t>2025-01-10 18:59:09</t>
  </si>
  <si>
    <t>80+银卡-普通区域-安丘市-大埠后村自然村-13583647005-200M-宽带上网投诉-次数0-20250110185705X625779351</t>
  </si>
  <si>
    <t>20250110185705X625779351</t>
  </si>
  <si>
    <t xml:space="preserve">【农村网络投诉】流程受理流水号：20250110185558135836470051149466
客户号码:13583647005
客户姓名:周**
投诉地市:潍坊
来话流水:2025011018551031720849552
宽带账号:13583647005
宽带账号归属地市:潍坊
宽带账号归属区县:安丘市
故障地址:潍坊安丘市贾戈街道大埠后村大埠后村自然村大埠后村路北13号箱村中周子政*********
联系电话:13583647005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故障时间:2025-01-10 18:56:07
具体故障现象:电脑无法上网，
客户其他诉求:
13583647005客户来电反映室外网线断 宽带无法上网   要求工作人员上门维修  请协助处理谢谢 联系电话  本机  录音流水2025011018551031720849552
</t>
  </si>
  <si>
    <t>2025-01-10 19:03:30</t>
  </si>
  <si>
    <t>2025-01-10 19:04:09</t>
  </si>
  <si>
    <t>SD-057-250110-832406-1177</t>
  </si>
  <si>
    <t>普通区域-昌乐县-世纪花园-18369654815-300M-业务受理宽带-次数0-202501100000180249</t>
  </si>
  <si>
    <t>202501100000180249</t>
  </si>
  <si>
    <t>202501100000180249# 宽带账号:18369654815; 联系电话：18369654815，问题类型：此工单为群障修复工单，根据群障全量闭环修复管理要求，为确保客户网络通畅，请装维人员跟进修复网络问题，谢谢！ 
 群障标题：公告。故障描述：潍坊昌乐县世纪花园光缆故障，预估24小时恢复，请帮忙拦截,如有需要请联系片区装维师傅张金龙15706307282主叫号码：15866196239.0;该号码仅供参考，请优先联系宽带账号。</t>
  </si>
  <si>
    <t>2025-01-10 10:19:13</t>
  </si>
  <si>
    <t>2025-01-10 10:21:25</t>
  </si>
  <si>
    <t>SD-057-250110-236594-2156</t>
  </si>
  <si>
    <t>2025-01-10 12:06:28</t>
  </si>
  <si>
    <t>80+银卡-普通区域-奎文区-丽水芳洲-13625367375-300M-业务受理宽带-次数0-202501100000278290</t>
  </si>
  <si>
    <t>202501100000278290</t>
  </si>
  <si>
    <t>202501100000278290#【已关注中国移动10086微信公众号】 宽带账号:13625367375; 联系电话：13625367375，问题类型：此工单为群障修复工单，根据群障全量闭环修复管理要求，为确保客户网络通畅，请装维人员跟进修复网络问题，谢谢！ 
 群障标题：公告。故障描述：潍坊奎文区丽水芳洲光缆故障，预估24小时恢复，请帮忙拦截,如有需要请联系片区装维师傅任峰15706366504主叫号码：13625367375.0;该号码仅供参考，请优先联系宽带账号。</t>
  </si>
  <si>
    <t>2025-01-10 12:10:08</t>
  </si>
  <si>
    <t>2025-01-10 12:10:34</t>
  </si>
  <si>
    <t>SD-852-317594-15-3960</t>
  </si>
  <si>
    <t>SD-057-250110-057394-2139</t>
  </si>
  <si>
    <t>2025-01-10 12:05:31</t>
  </si>
  <si>
    <t>【调研】-(目标)普通区域-寿光市-南邵一村自然村-15065615215-1000M-宽带上网投诉-次数0-20250110120350X830398784</t>
  </si>
  <si>
    <t>20250110120350X830398784</t>
  </si>
  <si>
    <t xml:space="preserve">【农村网络投诉】流程受理流水号：20250110120321150656152151060321
客户号码:15065615215
客户姓名:张**
投诉地市:潍坊
来话流水:2025011011580935720867255
宽带账号:15065615215
宽带账号归属地市:潍坊
宽带账号归属区县:寿光市
故障地址:潍坊寿光市上口镇南邵一村南邵一村自然村南邵一村西南箱（李同前家外墙）*********
联系电话:15610227089
联系人:先生/女士
工单紧急程度:非常紧急
是否有升级投诉倾向:否
是否重复投诉:否
是否携转意向:否
是否投诉倾向:否
是否智能网关:智能网关
当前是否在线:否
接入方式:FTTH
端到端诊断结果:频繁登录（光功率大于负27）
是否质差终端:无质差信息
光功率:无
故障大类:宽带/电视
故障细类:宽带无法上网(专席)
携转原因:
故障时间:2025-01-10 12:03:30
具体故障现象:光猫灯正常但电脑手机无法上网，
客户其他诉求:
</t>
  </si>
  <si>
    <t>2025-01-10 12:07:04</t>
  </si>
  <si>
    <t>2025-01-10 12:07:32</t>
  </si>
  <si>
    <t>SD-851-312061-2825-125</t>
  </si>
  <si>
    <t>SD-057-250110-681973-2097</t>
  </si>
  <si>
    <t>2025-01-10 12:00:21</t>
  </si>
  <si>
    <t>(目标)普通区域-临朐县-华茂家园小区-15253688751-1000M-宽带延伸服务-次数0-202501100000274039</t>
  </si>
  <si>
    <t>202501100000274039</t>
  </si>
  <si>
    <t xml:space="preserve">202501100000274039#流程受理流水号：20250110115925152536887511059366
客户号码:15253688751
客户姓名:马**
投诉地市:潍坊
来话流水:2025011011585362320875985
宽带账号:15253688751
宽带账号归属地市:潍坊
宽带账号归属区县:临朐县
故障地址:潍坊临朐县城关街道弥河路华茂家园小区华茂家园小区6号楼*********
联系电话:15253688751
联系人:先生/女士
工单紧急程度:非常紧急
是否有升级投诉倾向:否
是否重复投诉:否
是否携转意向:否
是否投诉倾向:否
是否智能网关:智能网关
当前是否在线:是
接入方式:FTTH
是否质差终端:无质差信息
光功率:-19.58
故障大类:宽带/电视
故障细类:宽带延伸服务
携转原因:
故障时间:2025-01-10 11:59:35
具体故障现象:新买路由器装维上门安装调试，请协助处理谢谢
</t>
  </si>
  <si>
    <t>2025-01-10 12:07:28</t>
  </si>
  <si>
    <t>2025-01-10 12:24:49</t>
  </si>
  <si>
    <t>SD-851-314563-2677-23936</t>
  </si>
  <si>
    <t>SD-057-250110-946203-3378</t>
  </si>
  <si>
    <t>2025-01-10 14:41:37</t>
  </si>
  <si>
    <t>普通区域--null--宽带上网投诉-次数0-202501100000229528</t>
  </si>
  <si>
    <t>202501100000229528</t>
  </si>
  <si>
    <t>202501100000229528#客户表示办理了企业宽带新装业务，所提供装机地址无端口无法安装，客户对此表示不满，要求上报反馈     客户装机地址：潍坊滨海央子街道观海路裕源集团办公楼13层</t>
  </si>
  <si>
    <t>2025-01-10 17:09:50</t>
  </si>
  <si>
    <t>SD-057-250110-497615-3376</t>
  </si>
  <si>
    <t>2025-01-10 14:41:21</t>
  </si>
  <si>
    <t>80+普通-普通区域-潍城区-怡馨家园-15054494645-500M-宽带上网投诉-次数0-202501100000368156</t>
  </si>
  <si>
    <t>202501100000368156</t>
  </si>
  <si>
    <t>202501100000368156#宽带账号：15054494645；宽带地址：潍坊潍城区城关街道胜利西街怡馨家园5号楼*********；客户来电反映宽带无法使用/，客户要求师傅上门，请协助处理，谢谢！联系电话：15054494645；联系人：先生/女士；来电流水：2025011014371855220894120</t>
  </si>
  <si>
    <t>2025-01-10 14:49:32</t>
  </si>
  <si>
    <t>2025-01-10 14:49:50</t>
  </si>
  <si>
    <t>SD-851-254364-35820-27513</t>
  </si>
  <si>
    <t>SD-057-250110-291408-4983</t>
  </si>
  <si>
    <t>2025-01-10 18:01:56</t>
  </si>
  <si>
    <t>80+金卡-普通区域-青州市-青州幸福家园-13964658339-300M-宽带上网投诉-次数0-202501100000527958</t>
  </si>
  <si>
    <t>202501100000527958</t>
  </si>
  <si>
    <t xml:space="preserve">202501100000527958#【已关注中国移动10086微信公众号】流程受理流水号：20250110180033139646583391139865
客户号码:13964658339
客户姓名:宿*
投诉地市:潍坊
来话流水:2025011018002330320824311
宽带账号:13964658339
宽带账号归属地市:潍坊
宽带账号归属区县:青州市
故障地址:潍坊青州市王府街道驼山南路衡王府花园小高层1号楼*********
联系电话:13964658339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光功率:-19.06
故障大类:宽带/电视
故障细类:移动高清电视故障
携转原因:
故障时间:2025-01-10 18:00:51
魔百和单播/组播:单播
具体故障现象:电视节目不全，
客户其他诉求:客户侧为质差终端，要求上门更换终端并一并处理故障问题。
</t>
  </si>
  <si>
    <t>2025-01-10 18:07:45</t>
  </si>
  <si>
    <t>2025-01-10 18:08:01</t>
  </si>
  <si>
    <t>SD-057-250110-189472-5010</t>
  </si>
  <si>
    <t>普通区域-临朐县-孙家庄自然村-15726065082-1000M-魔百和投诉-次数0-202501100000530480</t>
  </si>
  <si>
    <t>202501100000530480</t>
  </si>
  <si>
    <t>202501100000530480#流程受理流水号：20250110180230157260650821140265
客户号码:15726065082
客户姓名:刘*
投诉地市:潍坊
来话流水:2025011017583082420805478
宽带账号:15726065082
宽带账号归属地市:潍坊
宽带账号归属区县:临朐县
故障地址:潍坊临朐县龙山工业园孙家庄孙家庄自然村孙家庄（扩容3）17号箱张利涛（外墙）*********
联系电话:15063620048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故障细类:移动高清电视故障(专席)
携转原因:
故障时间:2025-01-10 18:03:54
魔百和单播/组播:组播
具体故障现象:电视无法观看：网口灯不亮，换口测试、重启设备未恢复
客户其他诉求:
魔百和单/组播：组播;宽带小区$[孙家庄自然村]$</t>
  </si>
  <si>
    <t>2025-01-10 18:07:31</t>
  </si>
  <si>
    <t>2025-01-10 18:08:38</t>
  </si>
  <si>
    <t>SD-057-250110-723469-5001</t>
  </si>
  <si>
    <t>2025-01-10 18:03:01</t>
  </si>
  <si>
    <t>【重投】-【调研】-80+金卡-(目标)普通区域-安丘市-景城花园（含景城桂园）-18764623888-300M-宽带上网投诉-次数0-202501100000524398</t>
  </si>
  <si>
    <t>202501100000524398</t>
  </si>
  <si>
    <t>202501100000524398#宽带账号：18764623888；宽带地址：潍坊安丘市景芝镇景芝206国道景城花园10号楼3-306；客户来电反映移动高清******，经查询客户侧为质差机顶盒，请协助上门更换设备并一并处理故障问题，谢谢！联系电话：18764623888；联系人：***；来电流水：2025011017573668320896253</t>
  </si>
  <si>
    <t>2025-01-10 18:07:08</t>
  </si>
  <si>
    <t>SD-057-250110-261389-5812</t>
  </si>
  <si>
    <t>2025-01-10 19:32:09</t>
  </si>
  <si>
    <t>80+银卡-普通区域-诸城市-明诚园-15006665621-300M-宽带上网投诉-次数0-20250110193006X606007849</t>
  </si>
  <si>
    <t>20250110193006X606007849</t>
  </si>
  <si>
    <t xml:space="preserve">流程受理流水号：20250110192901150066656211154610
客户号码:15006665621
客户姓名:苗**
投诉地市:潍坊
来话流水:2025011019272027320842365
宽带账号:15006665621
宽带账号归属地市:潍坊
宽带账号归属区县:诸城市
故障地址:潍坊诸城市龙都街道纺织街明诚园10号楼*********
联系电话:15866573006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19:16:41
具体故障现象:光猫亮红灯：引导客户将光纤线插紧，将弯折的位置捋直后重启无效
客户其他诉求:
</t>
  </si>
  <si>
    <t>2025-01-10 19:37:29</t>
  </si>
  <si>
    <t>2025-01-10 19:37:56</t>
  </si>
  <si>
    <t>SD-057-250110-506281-348</t>
  </si>
  <si>
    <t>2025-01-10 08:49:29</t>
  </si>
  <si>
    <t>【调研】-80+金卡-(目标)普通区域-昌邑市-潍水蓝湾-17861230100-1000M-宽带上网投诉-次数0-202501100000104481</t>
  </si>
  <si>
    <t>202501100000104481</t>
  </si>
  <si>
    <t xml:space="preserve">202501100000104481#17861230100客户反映电视无法观看，提示51024，客户不配合操作，要求维修人员上门维修，请协助处理。谢谢  联系人：女士 联系电话：本机 流水：2025011008430367020825574
</t>
  </si>
  <si>
    <t>2025-01-10 08:52:00</t>
  </si>
  <si>
    <t>2025-01-10 08:52:26</t>
  </si>
  <si>
    <t>SD-057-250110-463792-2356</t>
  </si>
  <si>
    <t>2025-01-10 12:29:47</t>
  </si>
  <si>
    <t>普通区域-临朐县-恒信首府二期-15653656656-300M-宽带延伸服务-次数0-202501100000292112</t>
  </si>
  <si>
    <t>202501100000292112</t>
  </si>
  <si>
    <t xml:space="preserve">202501100000292112#流程受理流水号：20250110122859156536566561065386
客户号码:15653656656
客户姓名:徐*
投诉地市:潍坊
来话流水:2025011012271463920839871
宽带账号:15653656656
宽带账号归属地市:潍坊
宽带账号归属区县:临朐县
故障地址:潍坊临朐县城关街道站前街恒信首府二期恒信首府二期1号楼*********
联系电话:15653656657
联系人:先生/女士
工单紧急程度:一般
是否有升级投诉倾向:否
是否重复投诉:否
是否携转意向:否
是否投诉倾向:否
是否智能网关:智能网关
当前是否在线:是
接入方式:FTTH
是否质差终端:无质差信息
光功率:-17.64
故障大类:宽带/电视
故障细类:宽带延伸服务
携转原因:
故障时间:2025-01-10 12:22:04
具体故障现象:要求调测遥控器
</t>
  </si>
  <si>
    <t>2025-01-10 12:31:41</t>
  </si>
  <si>
    <t>SD-851-257440-22428-29729</t>
  </si>
  <si>
    <t>SD-057-250110-513648-4847</t>
  </si>
  <si>
    <t>2025-01-10 17:47:12</t>
  </si>
  <si>
    <t>80+银卡-普通区域-寿光市-中央华府二期-15206360506-1000M-业务受理宽带-次数0-202501100000516197</t>
  </si>
  <si>
    <t>202501100000516197</t>
  </si>
  <si>
    <t>202501100000516197# 宽带账号:15206360506; 联系电话：15206360506，问题类型：此工单为群障修复工单，根据群障全量闭环修复管理要求，为确保客户网络通畅，请装维人员跟进修复网络问题，谢谢！ 
 群障标题：公告。故障描述：潍坊寿光市中央华府二期光缆故障，预估24小时恢复，请帮忙拦截,如有需要请联系片区装维师傅董鑫涛15706307743主叫号码：15206360506.0;该号码仅供参考，请优先联系宽带账号。</t>
  </si>
  <si>
    <t>2025-01-10 18:01:22</t>
  </si>
  <si>
    <t>2025-01-10 18:02:39</t>
  </si>
  <si>
    <t>SD-851-265545-25427-11830</t>
  </si>
  <si>
    <t>SD-057-250110-960415-5457</t>
  </si>
  <si>
    <t>2025-01-10 18:53:16</t>
  </si>
  <si>
    <t>普通区域-寿光市-美林景苑-13953685062-100M-魔百和投诉-次数0-20250110185218X338298710</t>
  </si>
  <si>
    <t>20250110185218X338298710</t>
  </si>
  <si>
    <t>流程受理流水号：20250110184859139536850621148407
客户号码:13953685062
客户姓名:张*
投诉地市:潍坊
来话流水:2025011018474113920899429
宽带账号:13953685062
宽带账号归属地市:潍坊
宽带账号归属区县:寿光市
故障地址:潍坊寿光市圣城街道建新街美林景苑6号楼*********
联系电话:15169600828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光功率:-17.14
故障大类:宽带/电视
故障细类:移动高清电视故障(专席)
携转原因:
故障时间:2025-01-10 18:52:00
魔百和单播/组播:单播
具体故障现象:电视网络未连接：宽带正常使用，帐号排查正确，网口灯正常，网线无问题，指导网线换口
客户其他诉求:
魔百和单/组播：单播</t>
  </si>
  <si>
    <t>2025-01-10 19:09:08</t>
  </si>
  <si>
    <t>2025-01-10 19:09:25</t>
  </si>
  <si>
    <t>SD-057-250110-302549-5466</t>
  </si>
  <si>
    <t>2025-01-10 18:54:35</t>
  </si>
  <si>
    <t>普通区域-奎文区-富丽世家-15266618606-1000M-宽带上网投诉-次数0-202501100000557695</t>
  </si>
  <si>
    <t>202501100000557695</t>
  </si>
  <si>
    <t>202501100000557695#【已关注中国移动10086微信公众号】流程受理流水号：20250110185343152666186061149123
客户号码:15266618606
客户姓名:王**
投诉地市:潍坊
来话流水:2025011018521983020830746
宽带账号:15266618606
宽带账号归属地市:潍坊
宽带账号归属区县:奎文区
故障地址:潍坊奎文区梨园街道虞河路富丽世家2号楼*********
联系电话:15266618606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光功率:-14.43
故障大类:宽带/电视
故障细类:网速慢/上网掉线(专席)
携转原因:
故障时间:2025-01-10 18:51:32
具体故障现象:网速慢卡顿，检查网线，所有网站都慢，超5类网线，千兆路由器，一号千兆口，重启设备,放在宽阔地方.
客户其他诉求:要求师傅测速
;宽带小区$[富丽世家]$</t>
  </si>
  <si>
    <t>2025-01-10 18:58:15</t>
  </si>
  <si>
    <t>2025-01-10 18:58:30</t>
  </si>
  <si>
    <t>SD-852-243417-31-10728</t>
  </si>
  <si>
    <t>SD-057-250110-952471-6542</t>
  </si>
  <si>
    <t>2025-01-10 21:02:20</t>
  </si>
  <si>
    <t>【调研】-(目标)普通区域-诸城市-郝戈庄宋家庄子自然村-15653455564-500M-宽带上网投诉-次数0-20250110210124X844207830</t>
  </si>
  <si>
    <t>20250110210124X844207830</t>
  </si>
  <si>
    <t xml:space="preserve">【农村网络投诉】流程受理流水号：20250110205958156534555641166428
客户号码:15653455564
客户姓名:陈**
投诉地市:潍坊
来话流水:2025011020582198720869658
宽带账号:15653455564
宽带账号归属地市:潍坊
宽带账号归属区县:诸城市
故障地址:潍坊诸城市皇华镇郝戈庄宋家庄子郝戈庄宋家庄子自然村宋家庄子村14号箱*********
联系电话:13884821125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故障时间:2025-01-10 20:59:03
具体故障现象:已排查客户设备指示灯，查询注册灯闪烁，已指导重启设备捋顺插紧光纤线未恢复，记录反馈
客户其他诉求:
</t>
  </si>
  <si>
    <t>2025-01-10 21:08:21</t>
  </si>
  <si>
    <t>2025-01-10 21:08:58</t>
  </si>
  <si>
    <t>SD-851-337148-13835-17054</t>
  </si>
  <si>
    <t>SD-057-250110-182593-6554</t>
  </si>
  <si>
    <t>2025-01-10 21:05:50</t>
  </si>
  <si>
    <t>80+银卡-普通区域-寿光市-三座楼小区-13964635110-300M-业务受理宽带-次数0-202501100000605285</t>
  </si>
  <si>
    <t>202501100000605285</t>
  </si>
  <si>
    <t>202501100000605285# 宽带账号:13964635110; 联系电话：13964635110，问题类型：此工单为群障修复工单，根据群障全量闭环修复管理要求，为确保客户网络通畅，请装维人员跟进修复网络问题，谢谢！ 
 群障标题：公告。故障描述：潍坊寿光市三座楼小区光缆故障，预估24小时恢复，请帮忙拦截,如有需要请联系片区装维师傅陈锦旭15706307751主叫号码：15263649973.0;该号码仅供参考，请优先联系宽带账号。</t>
  </si>
  <si>
    <t>2025-01-10 21:06:37</t>
  </si>
  <si>
    <t>2025-01-10 21:07:00</t>
  </si>
  <si>
    <t>SD-057-250110-836270-2210</t>
  </si>
  <si>
    <t>2025-01-10 12:11:31</t>
  </si>
  <si>
    <t>普通区域-坊子区-韩尔庄王家社区-15095109802-300M-宽带延伸服务-次数0-202501100000282818</t>
  </si>
  <si>
    <t>202501100000282818</t>
  </si>
  <si>
    <t xml:space="preserve">202501100000282818#【已关注中国移动10086微信公众号】流程受理流水号：20250110121031150951098021061782
客户号码:15095109802
客户姓名:王*
投诉地市:潍坊
来话流水:2025011012055566320845315
宽带账号:15095109802
宽带账号归属地市:潍坊
宽带账号归属区县:坊子区
故障地址:潍坊坊子区坊子新区龙泉街韩尔庄王家社区韩尔庄王家社区二期22号楼*********
联系电话:18006446777
联系人:先生
工单紧急程度:一般
是否有升级投诉倾向:否
是否重复投诉:否
是否携转意向:否
是否投诉倾向:否
是否智能网关:智能网关
当前是否在线:是
接入方式:FTTH
是否质差终端:无质差信息
光功率:-18.47
故障大类:宽带
故障细类:宽带延伸服务
携转原因:
故障时间:2025-01-10 12:13:49
具体故障现象:请装维师傅携带新的机顶盒，水晶头网线上门查看更换
</t>
  </si>
  <si>
    <t>2025-01-10 12:30:46</t>
  </si>
  <si>
    <t>2025-01-10 12:31:06</t>
  </si>
  <si>
    <t>SD-057-250110-748623-5861</t>
  </si>
  <si>
    <t>2025-01-10 19:35:47</t>
  </si>
  <si>
    <t>80+金卡-普通区域-寿光市-范于社区-13705361415-1000M-宽带上网投诉-次数0-202501100000576151</t>
  </si>
  <si>
    <t>202501100000576151</t>
  </si>
  <si>
    <t>202501100000576151#宽带账号：13705361415；宽带地址：潍坊寿光市孙家集街道范于村范于社区6号楼：客户来电反映：魔百合无法使用，经查询客户侧为质差机顶盒，请协助上门更换终端并一并处理故障问题，谢谢！联系电话：13705361415；联系人：先生；来电流水：2025011019321218120869371</t>
  </si>
  <si>
    <t>2025-01-10 19:52:08</t>
  </si>
  <si>
    <t>2025-01-10 19:52:30</t>
  </si>
  <si>
    <t>SD-851-253186-1944-1134</t>
  </si>
  <si>
    <t>SD-057-250110-706498-6341</t>
  </si>
  <si>
    <t>2025-01-10 20:33:33</t>
  </si>
  <si>
    <t>80+普通-普通区域-寿光市-侯二-13791856897-100M-宽带上网投诉-次数0-202501100000597179</t>
  </si>
  <si>
    <t>202501100000597179</t>
  </si>
  <si>
    <t xml:space="preserve">202501100000597179#【已关注中国移动10086微信公众号】流程受理流水号：20250110203252137918568971163456
客户号码:13791856897
客户姓名:宋**
投诉地市:潍坊
来话流水:2025011020323478020867465
宽带账号:13791856897
宽带账号归属地市:潍坊
宽带账号归属区县:寿光市
故障地址:潍坊寿光市侯镇侯二侯二侯二村37号箱*********
联系电话:13791856897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故障时间:2025-01-10 20:32:58
具体故障现象:打不开网页，
客户其他诉求:客户侧为质差终端，要求上门更换终端并一并处理故障问题。
</t>
  </si>
  <si>
    <t>2025-01-10 20:49:22</t>
  </si>
  <si>
    <t>2025-01-10 20:49:40</t>
  </si>
  <si>
    <t>SD-057-250110-165729-6741</t>
  </si>
  <si>
    <t>2025-01-10 21:55:00</t>
  </si>
  <si>
    <t>普通区域-滨海-榆园新村-15966123797-1000M-业务受理宽带-次数0-202501100000611249</t>
  </si>
  <si>
    <t>202501100000611249</t>
  </si>
  <si>
    <t>202501100000611249# 导航立单,用户所在位置有群障,已向客户播报,客户要求装维回访.此工单为群障修复工单,根据群障全量闭环管理要求,为确保客户网络通畅,请装维人员跟进修复网络问题,谢谢.联系电话：15966123797</t>
  </si>
  <si>
    <t>2025-01-10 21:58:13</t>
  </si>
  <si>
    <t>2025-01-10 21:58:30</t>
  </si>
  <si>
    <t>SD-851-326921-16183-13650</t>
  </si>
  <si>
    <t>SD-057-250110-942670-1423</t>
  </si>
  <si>
    <t>2025-01-10 10:45:42</t>
  </si>
  <si>
    <t>【调研】-80+银卡-普通区域-高密市-康佳大院-15265654555-1000M-宽带上网投诉-次数0-202501100000208013</t>
  </si>
  <si>
    <t>202501100000208013</t>
  </si>
  <si>
    <t>202501100000208013#流程受理流水号：20250110104415152656545551038120
客户号码:15265654555
客户姓名:田**
投诉地市:潍坊
来话流水:2025011010440144820808649
宽带账号:15265654555
宽带账号归属地市:潍坊
宽带账号归属区县:高密市
故障地址:潍坊高密市密水街道康成大街康佳大院康佳大院20号楼*********
联系电话:15265654555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故障时间:2025-01-10 10:46:08
具体故障现象:用户无法提供具体故障现象，
客户其他诉求:
;宽带小区$[康佳大院]$</t>
  </si>
  <si>
    <t>2025-01-10 10:49:01</t>
  </si>
  <si>
    <t>2025-01-10 10:49:21</t>
  </si>
  <si>
    <t>SD-851-285754-8480-26201</t>
  </si>
  <si>
    <t>SD-057-250110-019547-2298</t>
  </si>
  <si>
    <t>2025-01-10 12:23:08</t>
  </si>
  <si>
    <t>【调研】-80+金卡-普通区域-高密市-孙家官庄自然村-13791626012-100M-宽带上网投诉-次数0-20250110122124X884683918</t>
  </si>
  <si>
    <t>20250110122124X884683918</t>
  </si>
  <si>
    <t xml:space="preserve">流程受理流水号：20250110121939137916260121063567
客户号码:13791626012
客户姓名:孙**
投诉地市:潍坊
来话流水:2025011012190801220866813
宽带账号:13791626012
宽带账号归属地市:潍坊
宽带账号归属区县:高密市
故障地址:潍坊高密市井沟镇孙家官庄孙家官庄
联系电话:15706462410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故障细类:宽带无法上网(专席)
携转原因:
故障时间:2025-01-10 12:22:30
具体故障现象:光猫灯正常但电脑手机无法上网，
客户其他诉求:
</t>
  </si>
  <si>
    <t>2025-01-10 12:23:45</t>
  </si>
  <si>
    <t>2025-01-10 12:24:07</t>
  </si>
  <si>
    <t>SD-057-250110-846231-1154</t>
  </si>
  <si>
    <t>2025-01-10 10:14:35</t>
  </si>
  <si>
    <t>80+银卡-普通区域-寿光市-彭家道口村自然村-15753657988-1000M-宽带上网投诉-次数0-202501100000175767</t>
  </si>
  <si>
    <t>202501100000175767</t>
  </si>
  <si>
    <t xml:space="preserve">202501100000175767#15753657988客户来电反映宽带无法使用，用户不在家，老人在家，线上排障不认可，要求维修人员上门维修，请尽快协助处理，谢谢  联系人：先生 联系电话：15753657988流水：2025011010094071920801940
</t>
  </si>
  <si>
    <t>2025-01-10 10:16:04</t>
  </si>
  <si>
    <t>2025-01-10 10:16:26</t>
  </si>
  <si>
    <t>SD-851-302070-32495-25403</t>
  </si>
  <si>
    <t>SD-057-250110-408536-1126</t>
  </si>
  <si>
    <t>2025-01-10 10:11:18</t>
  </si>
  <si>
    <t>普通区域-奎文区-恒信沁园（枫丹壹号院）-18553685066-1000M-宽带上网投诉-次数0-20250110100849X929767180</t>
  </si>
  <si>
    <t>20250110100849X929767180</t>
  </si>
  <si>
    <t xml:space="preserve">流程受理流水号：20250110100741185536850661027514
客户号码:18553685066
客户姓名:王**
投诉地市:潍坊
来话流水:2025011010062012920855111
宽带账号:18553685066
宽带账号归属地市:潍坊
宽带账号归属区县:奎文区
故障地址:潍坊奎文区高新城区潍县中路恒信沁园（枫丹壹号院）1号楼*********
联系电话:18553685066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光功率:-6.92
故障大类:宽带/电视
故障细类:网速慢/上网掉线(专席)
携转原因:
故障时间:2025-01-10 10:07:16
具体故障现象:网关光功率
-6.92
客户其他诉求:
</t>
  </si>
  <si>
    <t>2025-01-10 10:13:15</t>
  </si>
  <si>
    <t>2025-01-10 10:13:31</t>
  </si>
  <si>
    <t>SD-851-337618-4944-21981</t>
  </si>
  <si>
    <t>SD-057-250110-287549-3380</t>
  </si>
  <si>
    <t>2025-01-10 14:42:21</t>
  </si>
  <si>
    <t>80+金卡-普通区域-奎文区-奎文北苑小区-18706692110-300M-宽带上网投诉-次数0-202501100000369091</t>
  </si>
  <si>
    <t>202501100000369091</t>
  </si>
  <si>
    <t xml:space="preserve">202501100000369091#流程受理流水号：20250110142822187066921101088685
客户号码:18706692110
客户姓名:刘**
投诉地市:潍坊
来话流水:2025011014274412620863548
宽带账号:18706692110
宽带账号归属地市:潍坊
宽带账号归属区县:高新
故障地址:潍坊高新高新城区北宫街北苑小区5号楼*********
联系电话:15725369296
联系人:女士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故障时间:2025-01-10 14:31:00
具体故障现象:提示网络无法连接，
客户其他诉求:客户侧为质差终端，要求上门更换终端并一并处理故障问题。
</t>
  </si>
  <si>
    <t>2025-01-10 14:56:26</t>
  </si>
  <si>
    <t>2025-01-10 14:56:53</t>
  </si>
  <si>
    <t>SD-057-250110-416935-3393</t>
  </si>
  <si>
    <t>2025-01-10 14:46:24</t>
  </si>
  <si>
    <t>普通区域-潍城区-金都南苑-15169589889-300M-业务受理宽带-次数0-202501100000370667</t>
  </si>
  <si>
    <t>202501100000370667</t>
  </si>
  <si>
    <t>202501100000370667# 宽带账号:15169589889; 联系电话：15169589889，问题类型：此工单为群障修复工单，根据群障全量闭环修复管理要求，为确保客户网络通畅，请装维人员跟进修复网络问题，谢谢！ 
 群障标题：公告。故障描述：潍坊潍城区金都南苑光缆故障，预估24小时恢复，请帮忙拦截,如有需要请联系片区装维师傅刘超15706307852主叫号码：15169589889.0;该号码仅供参考，请优先联系宽带账号。</t>
  </si>
  <si>
    <t>2025-01-10 14:53:02</t>
  </si>
  <si>
    <t>2025-01-10 14:53:19</t>
  </si>
  <si>
    <t>SD-852-260106-1588-8399</t>
  </si>
  <si>
    <t>SD-057-250110-846935-3927</t>
  </si>
  <si>
    <t>2025-01-10 15:54:56</t>
  </si>
  <si>
    <t>【重投】-普通区域-奎文区-金宝生态花园-15853691900-100M-宽带上网投诉-次数0-202501100000427484</t>
  </si>
  <si>
    <t>2025-01-11 16:55:00</t>
  </si>
  <si>
    <t>202501100000427484</t>
  </si>
  <si>
    <t>202501100000427484#宽带账号：15853691900；宽带地址：潍坊奎文区廿里堡街道潍州路金宝生态花园（代理商独家，办理；客户来电反映宽带移动电视不能看，黑屏无信号一会又有，要求师傅上门，请协助处理，谢谢！联系电话：18863631988；联系人：；来电流水：2025011015512779720848123。</t>
  </si>
  <si>
    <t>2025-01-10 15:59:02</t>
  </si>
  <si>
    <t>SD-851-238972-17657-19957</t>
  </si>
  <si>
    <t>SD-057-250110-719643-5059</t>
  </si>
  <si>
    <t>2025-01-10 18:08:05</t>
  </si>
  <si>
    <t>普通区域-奎文区-新天国际-14753693161-200M-宽带上网投诉-次数0-20250110180509X509239383</t>
  </si>
  <si>
    <t>20250110180509X509239383</t>
  </si>
  <si>
    <t xml:space="preserve">流程受理流水号：20250110180213147536931611140222
客户号码:14753693161
客户姓名:佟**
投诉地市:潍坊
来话流水:2025011017593870020816898
宽带账号:14753693161
宽带账号归属地市:潍坊
宽带账号归属区县:高新
故障地址:潍坊高新清池潍安路新天国际5号楼
联系电话:15866556576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光功率:-17.72
故障大类:宽带
故障细类:宽带无法上网(专席)
携转原因:
故障时间:2025-01-10 18:05:58
具体故障现象:光猫灯正常但电脑手机无法上网，
客户其他诉求:
</t>
  </si>
  <si>
    <t>2025-01-10 18:12:40</t>
  </si>
  <si>
    <t>2025-01-10 18:24:29</t>
  </si>
  <si>
    <t>SD-851-257966-23550-1825</t>
  </si>
  <si>
    <t>SD-057-250110-192754-6739</t>
  </si>
  <si>
    <t>2025-01-10 21:54:22</t>
  </si>
  <si>
    <t>【调研】-80+金卡-普通区域-滨海-大家洼郝呈小区-15095160519-1000M-宽带上网投诉-次数0-202501100000612434</t>
  </si>
  <si>
    <t>202501100000612434</t>
  </si>
  <si>
    <t>202501100000612434#流程受理流水号：20250110215318150951605191169237
客户号码:15095160519
客户姓名:刘**
投诉地市:潍坊
来话流水:2025011021525912220820461
宽带账号:15095160519
宽带账号归属地市:潍坊
宽带账号归属区县:滨海
故障地址:潍坊滨海大家洼街道禧源路大家洼郝呈小区3号楼*********
联系电话:15095160519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光功率:-19.74
故障大类:宽带/电视
故障细类:宽带无法上网
携转原因:
故障时间:2025-01-10 21:53:58
具体故障现象:网速慢卡顿，
客户其他诉求:
;宽带小区$[大家洼郝呈小区]$</t>
  </si>
  <si>
    <t>2025-01-10 21:57:44</t>
  </si>
  <si>
    <t>SD-851-228146-14023-24226</t>
  </si>
  <si>
    <t>SD-057-250110-962718-230</t>
  </si>
  <si>
    <t>2025-01-10 08:41:06</t>
  </si>
  <si>
    <t>普通区域-青州市-安顺府-15866112728-300M-宽带上网投诉-次数0-20250110083838X518203839</t>
  </si>
  <si>
    <t>20250110083838X518203839</t>
  </si>
  <si>
    <t xml:space="preserve">流程受理流水号：20250110083410158661127281001592
客户号码:15866112728
客户姓名:段**
投诉地市:潍坊
来话流水:2025011008331112820857982
宽带账号:15866112728
宽带账号归属地市:潍坊
宽带账号归属区县:青州市
故障地址:潍坊青州市云门山街道昭德南路安顺府甲箱门口弱电间*********
联系电话:15866112728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光功率:-25.08
故障大类:宽带
故障细类:宽带无法上网(专席)
携转原因:
故障时间:2025-01-10 08:40:59
具体故障现象:光猫灯正常但电脑手机无法上网，
客户其他诉求:
</t>
  </si>
  <si>
    <t>2025-01-10 08:47:12</t>
  </si>
  <si>
    <t>SD-851-282775-12398-18722</t>
  </si>
  <si>
    <t>SD-057-250110-169507-4866</t>
  </si>
  <si>
    <t>2025-01-10 17:49:43</t>
  </si>
  <si>
    <t>【调研】-普通区域-青州市-潘村-13465677478-300M-宽带上网投诉-次数0-202501100000518233</t>
  </si>
  <si>
    <t>2025-01-11 18:50:00</t>
  </si>
  <si>
    <t>202501100000518233</t>
  </si>
  <si>
    <t xml:space="preserve">202501100000518233#宽带账号：13465677478；宽带地址：潍坊青州市黄楼街道潘村潘村26号箱，客户来电反映魔百和无法使用，经查询客户侧为质差机顶盒，请协助上门更换终端并一并处理故障问题，谢谢！联系电话：13465677478；联系人：；来电流水：2025011017472667020885792。
</t>
  </si>
  <si>
    <t>2025-01-10 17:57:09</t>
  </si>
  <si>
    <t>2025-01-10 17:57:38</t>
  </si>
  <si>
    <t>SD-851-256705-5883-326</t>
  </si>
  <si>
    <t>SD-057-250110-285407-3416</t>
  </si>
  <si>
    <t>2025-01-10 14:49:47</t>
  </si>
  <si>
    <t>【调研】-普通区域-寒亭区-吴官庄村-13863626226-1000M-宽带上网投诉-次数0-202501100000375632</t>
  </si>
  <si>
    <t>202501100000375632</t>
  </si>
  <si>
    <t>202501100000375632#【已关注中国移动10086微信公众号】流程受理流水号：20250110144842138636262261093614
客户号码:13863626226
客户姓名:曹**
投诉地市:潍坊
来话流水:2025011014465056620828150
宽带账号:13863626226
宽带账号归属地市:潍坊
宽带账号归属区县:寒亭区
故障地址:潍坊寒亭区寒亭街道吴官庄村行政村吴官庄村吴官庄村26号箱*********
联系电话:13863626226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故障细类:宽带无法上网(专席)
携转原因:
故障时间:2025-01-10 14:49:16
具体故障现象:打不开网页，
客户其他诉求:请审核谢谢
;宽带小区$[吴官庄村]$</t>
  </si>
  <si>
    <t>2025-01-10 14:53:27</t>
  </si>
  <si>
    <t>2025-01-10 14:53:57</t>
  </si>
  <si>
    <t>SD-851-234502-42517-18793</t>
  </si>
  <si>
    <t>SD-057-250110-671834-5070</t>
  </si>
  <si>
    <t>2025-01-10 18:09:51</t>
  </si>
  <si>
    <t>普通区域-潍城区-油坊社区-18663632018-300M-宽带上网投诉-次数0-202501100000533424</t>
  </si>
  <si>
    <t>202501100000533424</t>
  </si>
  <si>
    <t>202501100000533424#流程受理流水号：20250110180730186636320181141247
客户号码:18663632018
客户姓名:路**
投诉地市:潍坊
来话流水:2025011018062761720880447
宽带账号:18663632018
宽带账号归属地市:潍坊
宽带账号归属区县:潍城区
故障地址:潍坊潍城区城关街道向阳路油坊社区东14号楼
联系电话:18663632018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光功率:-19.74
故障大类:宽带/电视
故障细类:网速慢/上网掉线(专席)
携转原因:
故障时间:2025-01-10 18:11:02
具体故障现象:网速慢卡顿，
客户其他诉求:
;宽带小区$[油坊社区]$</t>
  </si>
  <si>
    <t>2025-01-10 18:16:02</t>
  </si>
  <si>
    <t>2025-01-10 18:16:22</t>
  </si>
  <si>
    <t>SD-057-250110-201764-5891</t>
  </si>
  <si>
    <t>2025-01-10 19:38:38</t>
  </si>
  <si>
    <t>普通区域-潍城区-百货大楼片区-14753607690-100M-宽带上网投诉-次数0-202501100000578561</t>
  </si>
  <si>
    <t>202501100000578561</t>
  </si>
  <si>
    <t xml:space="preserve">202501100000578561#流程受理流水号：20250110193601147536076901155716
客户号码:14753607690
客户姓名:刘**
投诉地市:潍坊
来话流水:2025011019344958020883969
宽带账号:14753607690
宽带账号归属地市:潍坊
宽带账号归属区县:潍城区
故障地址:潍坊潍城区城关街道胜利西街百货大楼片区中百西区2楼2#箱*********
联系电话:15169455282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故障时间:2025-01-10 19:36:52
具体故障现象:宽带上网卡顿
客户其他诉求:客户侧为质差终端，要求上门更换终端并一并处理故障问题。   备注：客户要求尽快上门处理 上午十点至下午八点之间
</t>
  </si>
  <si>
    <t>2025-01-10 19:48:57</t>
  </si>
  <si>
    <t>2025-01-10 19:49:13</t>
  </si>
  <si>
    <t>SD-057-250111-481065-5981</t>
  </si>
  <si>
    <t>2025-01-11 18:12:17</t>
  </si>
  <si>
    <t>【调研】-80+银卡-普通区域-昌乐县-昌盛花园二期-15949856681-100M-宽带上网投诉-次数0-202501110000505024</t>
  </si>
  <si>
    <t>2025-01-12 19:00:00</t>
  </si>
  <si>
    <t>202501110000505024</t>
  </si>
  <si>
    <t xml:space="preserve">202501110000505024#流程受理流水号：20250111181051159498566811136110
客户号码:15949856681
客户姓名:周**
投诉地市:潍坊
来话流水:2025011118093268220807692
宽带账号:15949856681
宽带账号归属地市:潍坊
宽带账号归属区县:昌乐县
故障地址:潍坊昌乐县城关街道昌盛街昌盛花园二期22号楼*********
联系电话:15949756822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故障时间:2025-01-11 18:10:58
魔百和单播/组播:单播
具体故障现象:客户来电反映本机宽带可以用，电视卡顿，要求处理，联系电话：15949756822
客户其他诉求:客户侧为质差终端，要求上门更换终端并一并处理故障问题。
</t>
  </si>
  <si>
    <t>2025-01-11 18:15:43</t>
  </si>
  <si>
    <t>2025-01-11 18:16:08</t>
  </si>
  <si>
    <t>SD-057-250111-234815-6039</t>
  </si>
  <si>
    <t>2025-01-11 18:17:07</t>
  </si>
  <si>
    <t>普通区域-奎文区-金箔家园二期-15244415393-300M-宽带延伸服务-次数0-202501110000507261</t>
  </si>
  <si>
    <t>2025-01-12 18:00:00</t>
  </si>
  <si>
    <t>202501110000507261</t>
  </si>
  <si>
    <t xml:space="preserve">202501110000507261#流程受理流水号：20250111181604152444153931137020
客户号码:15244415393
客户姓名:程**
投诉地市:潍坊
来话流水:2025011118135670820842399
宽带账号:15244415393
宽带账号归属地市:潍坊
宽带账号归属区县:高新
故障地址:潍坊高新高新城区潍县中路金箔家园二期10号楼*********
联系电话:18253676507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故障时间:2025-01-11 18:16:42
具体故障现象:调测路由器，
</t>
  </si>
  <si>
    <t>2025-01-11 18:35:33</t>
  </si>
  <si>
    <t>刘武军</t>
  </si>
  <si>
    <t>13386362338</t>
  </si>
  <si>
    <t>dw3_jk_liuwujunkw</t>
  </si>
  <si>
    <t>2025-01-11 18:35:58</t>
  </si>
  <si>
    <t>SD-057-250111-862714-6974</t>
  </si>
  <si>
    <t>2025-01-11 20:06:56</t>
  </si>
  <si>
    <t>普通区域-安丘市-湖景龙湾-13562657006-300M-业务受理宽带-次数0-202501110000552577</t>
  </si>
  <si>
    <t>202501110000552577</t>
  </si>
  <si>
    <t>202501110000552577# 宽带账号:13562657006; 联系电话：13562657006，问题类型：此工单为群障修复工单，根据群障全量闭环修复管理要求，为确保客户网络通畅，请装维人员跟进修复网络问题，谢谢！ 
 群障标题：公告。故障描述：湖景龙湾主叫号码：13562657006.0;该号码仅供参考，请优先联系宽带账号。</t>
  </si>
  <si>
    <t>2025-01-11 20:36:02</t>
  </si>
  <si>
    <t>2025-01-11 20:37:03</t>
  </si>
  <si>
    <t>SD-057-250111-169572-3707</t>
  </si>
  <si>
    <t>2025-01-11 14:14:21</t>
  </si>
  <si>
    <t>80+白金-普通区域-奎文区-德润左岸绿洲-18706690369-1000M-宽带上网投诉-次数0-20250111141310X990867301</t>
  </si>
  <si>
    <t>2025-01-12 08:00:00</t>
  </si>
  <si>
    <t>20250111141310X990867301</t>
  </si>
  <si>
    <t xml:space="preserve">流程受理流水号：20250111141112187066903691080711
客户号码:18706690369
客户姓名:王**
投诉地市:潍坊
来话流水:2025011114104192220848115
宽带账号:18706690369
宽带账号归属地市:潍坊
宽带账号归属区县:奎文区
故障地址:潍坊奎文区北苑街道虞河路德润左岸绿洲2号楼2单元703
联系电话:13792641161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光功率:-15.08
故障大类:宽带/电视
故障细类:宽带无法上网(专席)
携转原因:
故障时间:2025-01-11 14:11:23
具体故障现象:客户反映部分软件不能使用，比如苹果商店，喜马拉雅
客户其他诉求:请处理，谢谢
</t>
  </si>
  <si>
    <t>2025-01-11 14:22:14</t>
  </si>
  <si>
    <t>重新升级</t>
  </si>
  <si>
    <t>2025-01-11 14:22:39</t>
  </si>
  <si>
    <t>SD-057-250111-768034-6274</t>
  </si>
  <si>
    <t>2025-01-11 18:44:05</t>
  </si>
  <si>
    <t>80+普通-普通区域-奎文区-盛世中央御园-13402261736-300M-宽带上网投诉-次数0-20250111184155X115272368</t>
  </si>
  <si>
    <t>20250111184155X115272368</t>
  </si>
  <si>
    <t xml:space="preserve">流程受理流水号：20250111184001134022617361140832
客户号码:13402261736
客户姓名:张**
投诉地市:潍坊
来话流水:2025011118342900420893008
宽带账号:13402261736
宽带账号归属地市:潍坊
宽带账号归属区县:高新
故障地址:潍坊高新高新城区宝通街盛世中央御园20号楼*********
联系电话:13402261736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光功率:-17.37
故障大类:宽带/电视
故障细类:宽带无法上网
携转原因:
故障时间:2025-01-11 18:40:48
具体故障现象:用户无法提供具体故障现象，
客户其他诉求:对每天晚上网络用不了，电视开不了不认可。
</t>
  </si>
  <si>
    <t>2025-01-11 18:46:06</t>
  </si>
  <si>
    <t>2025-01-11 18:46:45</t>
  </si>
  <si>
    <t>SD-851-231879-29332-4373</t>
  </si>
  <si>
    <t>SD-057-250111-287054-4377</t>
  </si>
  <si>
    <t>2025-01-11 15:26:25</t>
  </si>
  <si>
    <t>【调研】-80+银卡-(目标)普通区域-临朐县-城关王家楼小区-15963462095-300M-魔百和投诉-次数0-20250111152500X300300550</t>
  </si>
  <si>
    <t>20250111152500X300300550</t>
  </si>
  <si>
    <t>流程受理流水号：20250111152214159634620951097402
客户号码:15963462095
客户姓名:刘**
投诉地市:潍坊
来话流水:2025011115192561220864847
宽带账号:15963462095
宽带账号归属地市:潍坊
宽带账号归属区县:临朐县
故障地址:潍坊临朐县城关街道站前路城关王家楼小区G1号楼*********
联系电话:15963685273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光功率:-15.46
故障大类:宽带/电视
故障细类:移动高清电视故障(专席)
携转原因:
故障时间:2025-01-11 15:22:45
魔百和单播/组播:组播
具体故障现象:机顶盒无法开机，
客户其他诉求:谢谢
魔百和单/组播：组播</t>
  </si>
  <si>
    <t>2025-01-11 15:34:33</t>
  </si>
  <si>
    <t>2025-01-11 15:36:04</t>
  </si>
  <si>
    <t>SD-057-250111-172590-5797</t>
  </si>
  <si>
    <t>2025-01-11 17:54:44</t>
  </si>
  <si>
    <t>80+普通-普通区域-诸城市-龙源学校家属院-18853634059-200M-宽带上网投诉-次数0-202501110000492430</t>
  </si>
  <si>
    <t>2025-01-12 18:55:00</t>
  </si>
  <si>
    <t>202501110000492430</t>
  </si>
  <si>
    <t>202501110000492430#宽带账号18853634059：；宽带地址：潍坊诸城市龙都街道邱家庄子巷龙源学校家属院4号楼；客户来电反映宽带无法上网，客户不会无法配合线上指导指导断电未恢复，请协助处理，谢谢！联系电话：18753648080；联系人：女士；来电流水：2025011117490827220827711。</t>
  </si>
  <si>
    <t>2025-01-11 17:59:38</t>
  </si>
  <si>
    <t>2025-01-11 18:01:15</t>
  </si>
  <si>
    <t>SD-057-250111-780291-6042</t>
  </si>
  <si>
    <t>2025-01-11 18:17:09</t>
  </si>
  <si>
    <t>80+普通-普通区域-寿光市-冯家庄子村自然村-15863669262-1000M-业务受理宽带-次数0-202501110000506701</t>
  </si>
  <si>
    <t>202501110000506701</t>
  </si>
  <si>
    <t>202501110000506701#【已关注中国移动10086微信公众号】 宽带账号:15863669262; 联系电话：15863669262，问题类型：此工单为群障修复工单，根据群障全量闭环修复管理要求，为确保客户网络通畅，请装维人员跟进修复网络问题，谢谢！ 
 群障标题：公告。故障描述：潍坊寿光市冯家庄子村自然村光缆故障，预估24小时恢复，请帮忙拦截,如有需要请联系片区装维师傅李垂冬15706307784主叫号码：19554116927.0;该号码仅供参考，请优先联系宽带账号。</t>
  </si>
  <si>
    <t>2025-01-11 18:24:13</t>
  </si>
  <si>
    <t>2025-01-11 18:24:32</t>
  </si>
  <si>
    <t>SD-057-250111-678234-5740</t>
  </si>
  <si>
    <t>2025-01-11 17:50:02</t>
  </si>
  <si>
    <t>普通区域-诸城市-东程家庄子自然村-13854430618-200M-宽带上网投诉-次数0-20250111174722X842954474</t>
  </si>
  <si>
    <t>2025-01-12 18:51:00</t>
  </si>
  <si>
    <t>20250111174722X842954474</t>
  </si>
  <si>
    <t xml:space="preserve">流程受理流水号：20250111174121138544306181130220
客户号码:13854430618
客户姓名:张**
投诉地市:潍坊
来话流水:2025011117391936420826630
宽带账号:13854430618
宽带账号归属地市:潍坊
宽带账号归属区县:诸城市
故障地址:潍坊诸城市百尺河镇东程家庄133号
联系电话:15863283765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故障细类:宽带无法上网(专席)
携转原因:
故障时间:2025-01-11 17:36:44
具体故障现象:网络无法连接，请协助处理 谢谢
客户其他诉求:
</t>
  </si>
  <si>
    <t>2025-01-11 17:59:54</t>
  </si>
  <si>
    <t>2025-01-11 18:00:22</t>
  </si>
  <si>
    <t>SD-057-250111-089374-5983</t>
  </si>
  <si>
    <t>2025-01-11 18:12:52</t>
  </si>
  <si>
    <t>FTTR-普通区域-奎文区-晨晟世纪城东区-18653660379-1000M-宽带上网投诉-次数0-202501110000501653</t>
  </si>
  <si>
    <t>202501110000501653</t>
  </si>
  <si>
    <t>202501110000501653#宽带账号：18653660379；宽带地址：潍坊奎文区北苑街道虞河路晨晟世纪城东区6号楼（代理商独家13583600088）；客户来电反映移动高清无法观看，客户无法配合进行线上指导，要求师傅上门，请协助处理，谢谢！联系电话：18653660379；联系人：女士；来电流水：2025011118062308120881650。</t>
  </si>
  <si>
    <t>2025-01-11 18:27:00</t>
  </si>
  <si>
    <t>2025-01-11 18:27:14</t>
  </si>
  <si>
    <t>SD-851-298702-17147-10924</t>
  </si>
  <si>
    <t>SD-057-250111-391647-5986</t>
  </si>
  <si>
    <t>2025-01-11 18:13:27</t>
  </si>
  <si>
    <t>【调研】-80+银卡-普通区域-寿光市-港苑新空间-15953693413-300M-宽带上网投诉-次数0-202501110000503884</t>
  </si>
  <si>
    <t>202501110000503884</t>
  </si>
  <si>
    <t xml:space="preserve">202501110000503884#宽带账号：15953693413；联系电话：15953693413宽带地址：潍坊寿光市圣城街道建新街港苑新空间12号楼*********；客户来电反映电视不能正常看机顶盒遥控器不好用，线上指导无法配合操作，要求上门处理, 来电流水：2025011118063598220883415
</t>
  </si>
  <si>
    <t>2025-01-11 18:15:45</t>
  </si>
  <si>
    <t>2025-01-11 18:16:27</t>
  </si>
  <si>
    <t>SD-057-250111-295476-6045</t>
  </si>
  <si>
    <t>2025-01-11 18:17:13</t>
  </si>
  <si>
    <t>普通区域-青州市-东阳河-13869631701-300M-宽带上网投诉-次数0-202501110000507464</t>
  </si>
  <si>
    <t>202501110000507464</t>
  </si>
  <si>
    <t>202501110000507464#流程受理流水号：20250111181637138696317011137127
客户号码:13869631701
客户姓名:孙**
投诉地市:潍坊
来话流水:2025011118133974620840305
宽带账号:13869631701
宽带账号归属地市:潍坊
宽带账号归属区县:青州市
故障地址:潍坊青州市黄楼街道东阳河村东阳河41号箱（孙培勤东墙）*********
联系电话:13964747070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故障时间:2025-01-11 18:16:46
具体故障现象:提示网络无法连接，
客户其他诉求:
;宽带小区$[东阳河]$</t>
  </si>
  <si>
    <t>2025-01-11 18:18:48</t>
  </si>
  <si>
    <t>2025-01-11 18:19:15</t>
  </si>
  <si>
    <t>SD-057-250111-198543-4546</t>
  </si>
  <si>
    <t>2025-01-11 15:46:06</t>
  </si>
  <si>
    <t>普通区域-安丘市-王家亭子村自然村-13953651093-300M-宽带上网投诉-次数0-202501110000392171</t>
  </si>
  <si>
    <t>202501110000392171</t>
  </si>
  <si>
    <t>202501110000392171#宽带账号：*13953651093*；宽带地址：*潍坊安丘市石堆镇王家亭子村王家亭子村**；客户来电反映宽带网速慢，客户要求免费换路由器，请协助处理，谢谢！联系电话：13953651093，联系人：***；来电流水：2025011115335043420838924</t>
  </si>
  <si>
    <t>2025-01-11 15:59:20</t>
  </si>
  <si>
    <t>2025-01-11 15:59:53</t>
  </si>
  <si>
    <t>SD-057-250111-263807-5712</t>
  </si>
  <si>
    <t>2025-01-11 17:47:28</t>
  </si>
  <si>
    <t>【调研】-80+银卡-普通区域-寿光市-化龙镇北柴东村-15763625886-1000M-业务受理宽带-次数0-202501110000488116</t>
  </si>
  <si>
    <t>2025-01-12 17:48:00</t>
  </si>
  <si>
    <t>202501110000488116</t>
  </si>
  <si>
    <t>202501110000488116# 宽带账号:15763625886; 联系电话：15763625886，问题类型：此工单为群障修复工单，根据群障全量闭环修复管理要求，为确保客户网络通畅，请装维人员跟进修复网络问题，谢谢！ 
 群障标题：公告。故障描述：分支光纤断或OLT检测不到ONT的预期的光信号(LOSi/LOBi)主叫号码：15763625886.0;该号码仅供参考，请优先联系宽带账号。</t>
  </si>
  <si>
    <t>2025-01-11 17:57:17</t>
  </si>
  <si>
    <t>2025-01-11 17:57:34</t>
  </si>
  <si>
    <t>SD-851-242662-23969-28663</t>
  </si>
  <si>
    <t>SD-057-250111-194580-5804</t>
  </si>
  <si>
    <t>2025-01-11 17:55:29</t>
  </si>
  <si>
    <t>普通区域-潍城区-翠竹园小区-13054733343-300M-宽带延伸服务-次数0-202501110000437391</t>
  </si>
  <si>
    <t>2025-01-12 17:56:00</t>
  </si>
  <si>
    <t>202501110000437391</t>
  </si>
  <si>
    <t>202501110000437391#受理号码 : 13054733343客户姓名 : 衣**号码归属地 : 潍坊临朐 － 临朐五井乡镇营业厅用户品牌 : 全球通用户表示自己套餐内的58+元爱家宽带300M未安装，要求取消本机号码的第二条宽带，并把第一条宽带安装好，强烈要求在线处理。解释不认可请核实。，联系人，本人，联系电话，本机，录音流水：2025011116290510220808583通话中6点之前不回电工信部投诉</t>
  </si>
  <si>
    <t>2025-01-11 17:58:42</t>
  </si>
  <si>
    <t>2025-01-11 17:58:56</t>
  </si>
  <si>
    <t>SD-057-250111-623871-5806</t>
  </si>
  <si>
    <t>2025-01-11 17:55:46</t>
  </si>
  <si>
    <t>80+银卡-普通区域-寿光市-李家屯村自然村-15288822620-1000M-宽带上网投诉-次数0-202501110000493766</t>
  </si>
  <si>
    <t>2025-01-12 18:56:00</t>
  </si>
  <si>
    <t>202501110000493766</t>
  </si>
  <si>
    <t>202501110000493766#宽带账号15288822620宽带地址：潍坊寿光市丰城镇李家屯村李家屯村自然村李家屯村沿街4箱；客户来电反映/移动高清无法上网*，客户不配合排障，要求师傅上门，请协助处理，谢谢！联系电话：本机；联系人先生；来电流水2025011117513762520852130</t>
  </si>
  <si>
    <t>2025-01-11 17:57:24</t>
  </si>
  <si>
    <t>2025-01-11 17:57:41</t>
  </si>
  <si>
    <t>SD-851-251982-30683-7266</t>
  </si>
  <si>
    <t>SD-057-250111-098147-6855</t>
  </si>
  <si>
    <t>2025-01-11 19:55:11</t>
  </si>
  <si>
    <t>普通区域-昌邑市-工人新村北区-13963622978-300M-宽带延伸服务-次数0-202501110000547278</t>
  </si>
  <si>
    <t>202501110000547278</t>
  </si>
  <si>
    <t xml:space="preserve">202501110000547278#【已关注中国移动10086微信公众号】流程受理流水号：20250111195252139636229781151766
客户号码:13963622978
客户姓名:潘**
投诉地市:潍坊
来话流水:2025011119503068620822096
宽带账号:13963622978
宽带账号归属地市:潍坊
宽带账号归属区县:昌邑市
故障地址:潍坊昌邑市城区利民街工人新村北区18号楼*********
联系电话:13963622978
联系人:先生/女士
工单紧急程度:一般
是否有升级投诉倾向:否
是否重复投诉:否
是否携转意向:否
是否投诉倾向:否
是否智能网关:智能网关
当前是否在线:是
接入方式:FTTH
是否质差终端:无质差信息
光功率:-20
故障大类:宽带/电视
故障细类:宽带延伸服务
携转原因:
故障时间:2025-01-11 19:53:56
具体故障现象:新增加一根网线，
</t>
  </si>
  <si>
    <t>2025-01-11 20:04:45</t>
  </si>
  <si>
    <t>2025-01-11 20:05:03</t>
  </si>
  <si>
    <t>SD-057-250111-178326-6282</t>
  </si>
  <si>
    <t>2025-01-11 18:44:28</t>
  </si>
  <si>
    <t>80+银卡-普通区域-寿光市-北孙村-13853622262-300M-宽带上网投诉-次数0-20250111184345X225061600</t>
  </si>
  <si>
    <t>20250111184345X225061600</t>
  </si>
  <si>
    <t xml:space="preserve">【农村网络投诉】流程受理流水号：20250111184129138536222621141044
客户号码:13853622262
客户姓名:孙**
投诉地市:潍坊
来话流水:2025011118394688020826894
宽带账号:13853622262
宽带账号归属地市:潍坊
宽带账号归属区县:寿光市
故障地址:潍坊寿光市台头镇北孙村北孙村北孙村9号箱*********
联系电话:13853622262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18:41:00
具体故障现象:打不开网页，要求10分钟内联系处理
客户其他诉求:
</t>
  </si>
  <si>
    <t>2025-01-11 18:59:00</t>
  </si>
  <si>
    <t>2025-01-11 18:59:33</t>
  </si>
  <si>
    <t>2025-01-11 19:24:30</t>
  </si>
  <si>
    <t>【调研】-80+银卡-普通区域-奎文区-华仕家园-18765784320-100M-宽带上网投诉-次数0-202501110000535468 一级督办</t>
  </si>
  <si>
    <t>202501110000535468</t>
  </si>
  <si>
    <t>2025-01-11 19:38:46</t>
  </si>
  <si>
    <t>2025-01-11 19:39:14</t>
  </si>
  <si>
    <t>SD-057-250111-581649-4329</t>
  </si>
  <si>
    <t>2025-01-11 15:20:12</t>
  </si>
  <si>
    <t>【调研】-普通区域-诸城市-书堂文苑-13780833086-1000M-宽带上网投诉-次数0-20250111151757X877674903</t>
  </si>
  <si>
    <t>20250111151757X877674903</t>
  </si>
  <si>
    <t xml:space="preserve">流程受理流水号：20250111151528137808330861095723
客户号码:13780833086
客户姓名:李*
投诉地市:潍坊
来话流水:2025011115093704420843883
宽带账号:13780833086
宽带账号归属地市:潍坊
宽带账号归属区县:诸城市
故障地址:潍坊诸城市密州街道北关路书堂文苑南姑娘楼*********
联系电话:13964679306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故障细类:宽带无法上网
携转原因:
故障时间:2025-01-11 15:16:30
具体故障现象:网速慢卡顿，视频的时候网速非常慢，要求上门处理
客户其他诉求:网速慢卡顿，视频的时候网速非常慢，要求上门处理
</t>
  </si>
  <si>
    <t>2025-01-11 15:22:01</t>
  </si>
  <si>
    <t>2025-01-11 15:23:44</t>
  </si>
  <si>
    <t>SD-851-254781-3737-17309</t>
  </si>
  <si>
    <t>SD-057-250111-126845-4388</t>
  </si>
  <si>
    <t>2025-01-11 15:26:42</t>
  </si>
  <si>
    <t>普通区域-潍城区-渤景湾-18363674431-100M-业务受理宽带-次数0-202501110000381487</t>
  </si>
  <si>
    <t>2025-01-12 15:27:00</t>
  </si>
  <si>
    <t>202501110000381487</t>
  </si>
  <si>
    <t>202501110000381487#【已关注中国移动10086微信公众号】 宽带账号:18363674431; 联系电话：18363674431，问题类型：此工单为群障修复工单，根据群障全量闭环修复管理要求，为确保客户网络通畅，请装维人员跟进修复网络问题，谢谢！ 
 群障标题：公告。故障描述：渤景湾主叫号码：18363674431.0;该号码仅供参考，请优先联系宽带账号。</t>
  </si>
  <si>
    <t>2025-01-11 15:30:19</t>
  </si>
  <si>
    <t>2025-01-11 15:30:42</t>
  </si>
  <si>
    <t>2025-01-11 14:53:59</t>
  </si>
  <si>
    <t>【调研】-80+银卡-普通区域-昌乐县-昌盛花园三期-17865656512-1000M-魔百和投诉-次数0-202501110000356598 一级督办</t>
  </si>
  <si>
    <t>202501110000356598</t>
  </si>
  <si>
    <t>2025-01-11 14:57:58</t>
  </si>
  <si>
    <t>2025-01-11 14:58:20</t>
  </si>
  <si>
    <t>SD-851-326528-38721-2704</t>
  </si>
  <si>
    <t>SD-057-250111-524187-4090</t>
  </si>
  <si>
    <t>2025-01-11 14:54:08</t>
  </si>
  <si>
    <t>80+普通-普通区域-高密市-盛天名城-15634678077-1000M-宽带上网投诉-次数0-202501110000357305</t>
  </si>
  <si>
    <t>202501110000357305</t>
  </si>
  <si>
    <t>202501110000357305#流程受理流水号：20250111145323156346780771090617
客户号码:15634678077
客户姓名:王**
投诉地市:潍坊
来话流水:2025011114501565420813323
宽带账号:15634678077
宽带账号归属地市:潍坊
宽带账号归属区县:高密市
故障地址:潍坊高密市朝阳街道花园街盛天名城高密市盛天名城二期10号楼*********
联系电话:15634678077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光功率:-18.29
故障大类:宽带/电视
故障细类:宽带无法上网(专席)
携转原因:
故障时间:2025-01-11 14:50:09
具体故障现象:光猫灯正常但电脑手机无法上网，不操作
客户其他诉求:
;宽带小区$[盛天名城]$</t>
  </si>
  <si>
    <t>2025-01-11 15:00:10</t>
  </si>
  <si>
    <t>2025-01-11 15:00:43</t>
  </si>
  <si>
    <t>SD-057-250111-953812-6053</t>
  </si>
  <si>
    <t>2025-01-11 18:18:01</t>
  </si>
  <si>
    <t>【调研】-80+白金-普通区域-诸城市-明诚花园-18264634798-100M-魔百和投诉-次数0-202501110000507082</t>
  </si>
  <si>
    <t>202501110000507082</t>
  </si>
  <si>
    <t>202501110000507082#流程受理流水号：20250111180917182646347981135867
客户号码:18264634798
客户姓名:李*
投诉地市:潍坊
来话流水:2025011118065782620886599
宽带账号:18264634798
宽带账号归属地市:潍坊
宽带账号归属区县:诸城市
故障地址:潍坊诸城市龙都街道纺织街明诚花园13号楼
联系电话:18264634798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故障细类:移动高清电视故障(专席)
携转原因:
故障时间:2025-01-11 18:17:06
魔百和单播/组播:组播
具体故障现象:电视直播或点播无法观看，
客户其他诉求:
魔百和单/组播：组播;宽带小区$[明诚花园]$</t>
  </si>
  <si>
    <t>2025-01-11 18:24:26</t>
  </si>
  <si>
    <t>2025-01-11 18:35:52</t>
  </si>
  <si>
    <t>SD-851-267032-11720-9710</t>
  </si>
  <si>
    <t>SD-057-250111-185724-6858</t>
  </si>
  <si>
    <t>2025-01-11 19:55:55</t>
  </si>
  <si>
    <t>普通区域-寒亭区-朱里一村自然村-15098186255-1000M-宽带上网投诉-次数0-202501110000548619</t>
  </si>
  <si>
    <t>202501110000548619</t>
  </si>
  <si>
    <t xml:space="preserve">202501110000548619#15098186255客户来电反映宽带无法正常使用，线上排障不认可，表示试过了，请尽快协助处理，谢谢  联系人：女士先生 联系电话：15098186255 流水：2025011119532214120836319
</t>
  </si>
  <si>
    <t>2025-01-11 19:57:55</t>
  </si>
  <si>
    <t>2025-01-11 19:58:17</t>
  </si>
  <si>
    <t>SD-851-322585-20490-14501</t>
  </si>
  <si>
    <t>SD-057-250111-850476-6859</t>
  </si>
  <si>
    <t>2025-01-11 19:56:01</t>
  </si>
  <si>
    <t>普通区域-寿光市-燃料公司家属院-15266369938-200M-宽带上网投诉-次数0-20250111195331X411670292</t>
  </si>
  <si>
    <t>20250111195331X411670292</t>
  </si>
  <si>
    <t xml:space="preserve">流程受理流水号：20250111195307152663699381151803
客户号码:15266369938
客户姓名:吕**
投诉地市:潍坊
来话流水:2025011119524875720833589
宽带账号:15266369938
宽带账号归属地市:潍坊
宽带账号归属区县:寿光市
故障地址:潍坊寿光市圣城街道建新街燃料公司家属院北楼*********
联系电话:15266369938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19:53:23
具体故障现象:打不开网页，
客户其他诉求:
</t>
  </si>
  <si>
    <t>2025-01-11 19:57:46</t>
  </si>
  <si>
    <t>2025-01-11 19:58:14</t>
  </si>
  <si>
    <t>SD-852-276589-52-13339</t>
  </si>
  <si>
    <t>SD-057-250111-074352-4195</t>
  </si>
  <si>
    <t>2025-01-11 15:06:23</t>
  </si>
  <si>
    <t>80+金卡-(目标)普通区域-诸城市-河畔花城-13371060766-1000M-宽带延伸服务-次数0-202501110000365682</t>
  </si>
  <si>
    <t>2025-01-12 00:00:00</t>
  </si>
  <si>
    <t>202501110000365682</t>
  </si>
  <si>
    <t xml:space="preserve">202501110000365682#【已关注中国移动10086微信公众号】流程受理流水号：20250111150552133710607661093543
客户号码:13371060766
客户姓名:刘**
投诉地市:潍坊
来话流水:2025011115052495620892712
宽带账号:13371060766
宽带账号归属地市:潍坊
宽带账号归属区县:诸城市
故障地址:潍坊诸城市龙都街道密州路河畔花城10号楼*********
联系电话:13371060766
联系人:先生/女士
工单紧急程度:一般
是否有升级投诉倾向:否
是否重复投诉:否
是否携转意向:否
是否投诉倾向:否
是否智能网关:智能网关
当前是否在线:是
接入方式:FTTH
是否质差终端:无质差信息
光功率:-21.19
故障大类:宽带/电视
故障细类:宽带延伸服务
携转原因:
故障时间:2025-01-11 15:06:05
具体故障现象:调测其它设备，
</t>
  </si>
  <si>
    <t>2025-01-11 15:10:13</t>
  </si>
  <si>
    <t>2025-01-11 15:10:40</t>
  </si>
  <si>
    <t>SD-851-327606-5986-7275</t>
  </si>
  <si>
    <t>SD-057-250111-890562-4199</t>
  </si>
  <si>
    <t>2025-01-11 15:06:32</t>
  </si>
  <si>
    <t>【调研】-(目标)普通区域-奎文区-郑家集自然村-18353628829-1000M-业务受理宽带-次数0-202501110000365596</t>
  </si>
  <si>
    <t>202501110000365596</t>
  </si>
  <si>
    <t>202501110000365596# 宽带账号:18353628829; 联系电话：18353628829，问题类型：此工单为群障修复工单，根据群障全量闭环修复管理要求，为确保客户网络通畅，请装维人员跟进修复网络问题，谢谢！ 
 群障标题：公告。故障描述：主干光纤断或OLT检测不到预期的光信号（LOS）主叫号码：18353628829.0;该号码仅供参考，请优先联系宽带账号。</t>
  </si>
  <si>
    <t>2025-01-11 15:09:53</t>
  </si>
  <si>
    <t>2025-01-11 15:12:14</t>
  </si>
  <si>
    <t>SD-851-311090-16291-22863</t>
  </si>
  <si>
    <t>SD-057-250111-617295-6994</t>
  </si>
  <si>
    <t>2025-01-11 20:08:23</t>
  </si>
  <si>
    <t>普通区域-昌乐县-朱刘东村自然村-15064441220-300M-宽带上网投诉-次数0-20250111200755X275751625</t>
  </si>
  <si>
    <t>20250111200755X275751625</t>
  </si>
  <si>
    <t xml:space="preserve">【农村网络投诉】流程受理流水号：20250111200642150644412201153644
客户号码:15064441220
客户姓名:刘**
投诉地市:潍坊
来话流水:2025011120033920320884636
宽带账号:15064441220
宽带账号归属地市:潍坊
宽带账号归属区县:昌乐县
故障地址:潍坊昌乐县朱刘街道朱刘东村朱刘东村自然村朱刘东村二期1#（村委西山）*********
联系电话:15064441220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故障大类:宽带/电视
故障细类:宽带无法上网(专席)
携转原因:
故障时间:2025-01-11 20:06:58
具体故障现象:光猫灯正常但电脑手机无法上网，重启未恢复
客户其他诉求:
</t>
  </si>
  <si>
    <t>2025-01-11 20:36:17</t>
  </si>
  <si>
    <t>2025-01-11 20:36:57</t>
  </si>
  <si>
    <t>SD-057-250111-810975-7508</t>
  </si>
  <si>
    <t>2025-01-11 21:36:44</t>
  </si>
  <si>
    <t>普通区域-奎文区-隆基花园（怡景嘉园物价局宿舍）-15053650635-300M-业务受理宽带-次数0-202501110000574167</t>
  </si>
  <si>
    <t>202501110000574167</t>
  </si>
  <si>
    <t>202501110000574167# 宽带账号:15053650635; 联系电话：15053650635，问题类型：此工单为群障修复工单，根据群障全量闭环修复管理要求，为确保客户网络通畅，请装维人员跟进修复网络问题，谢谢！ 
 群障标题：公告。故障描述：潍坊奎文区隆基花园（怡景嘉园物价局宿舍）光缆故障，预估24小时恢复，请帮忙拦截,如有需要请联系片区装维师傅王新刚15706307389主叫号码：15053650635.0;该号码仅供参考，请优先联系宽带账号。</t>
  </si>
  <si>
    <t>2025-01-11 21:39:58</t>
  </si>
  <si>
    <t>2025-01-11 21:41:50</t>
  </si>
  <si>
    <t>SD-057-250111-284905-4553</t>
  </si>
  <si>
    <t>2025-01-11 15:46:16</t>
  </si>
  <si>
    <t>【调研】-80+银卡-(目标)普通区域-潍城区-金都庄园-15953683933-100M-业务受理宽带-次数0-202501110000394764</t>
  </si>
  <si>
    <t>2025-01-12 15:47:00</t>
  </si>
  <si>
    <t>202501110000394764</t>
  </si>
  <si>
    <t>202501110000394764# 宽带账号:15953683933; 联系电话：15953683933，问题类型：此工单为群障修复工单，根据群障全量闭环修复管理要求，为确保客户网络通畅，请装维人员跟进修复网络问题，谢谢！ 
 群障标题：公告。故障描述：潍坊潍城区金都庄园光缆故障，预估24小时恢复，请帮忙拦截,如有需要请联系片区装维师傅张乐华15706307858主叫号码：15953683933.0;该号码仅供参考，请优先联系宽带账号。</t>
  </si>
  <si>
    <t>2025-01-11 15:59:17</t>
  </si>
  <si>
    <t>2025-01-11 15:59:35</t>
  </si>
  <si>
    <t>SD-851-240738-37767-1162</t>
  </si>
  <si>
    <t>SD-057-250111-159832-5752</t>
  </si>
  <si>
    <t>2025-01-11 17:51:12</t>
  </si>
  <si>
    <t>80+金卡-普通区域-潍城区-西季自然村-13869668662-1000M-宽带延伸服务-次数0-202501110000489430</t>
  </si>
  <si>
    <t>2025-01-12 17:52:00</t>
  </si>
  <si>
    <t>202501110000489430</t>
  </si>
  <si>
    <t xml:space="preserve">202501110000489430#流程受理流水号：20250111175027138696686621132242
客户号码:13869668662
客户姓名:季**
投诉地市:潍坊
来话流水:2025011117453605720891443
宽带账号:13869668662
宽带账号归属地市:潍坊
宽带账号归属区县:潍城区
故障地址:潍坊潍城区军埠口综合项目区西季西季自然村6#西数第1条胡同南数第3排东户*********
联系电话:13869668662
联系人:先生/女士
工单紧急程度:一般
是否有升级投诉倾向:否
是否重复投诉:否
是否携转意向:否
是否投诉倾向:否
是否智能网关:智能网关
当前是否在线:是
接入方式:FTTH
是否质差终端:无质差信息
光功率:-24.55
故障大类:宽带/电视
故障细类:宽带延伸服务
携转原因:
故障时间:2025-01-11 17:43:28
具体故障现象:换遥控器
</t>
  </si>
  <si>
    <t>2025-01-11 18:06:22</t>
  </si>
  <si>
    <t>2025-01-11 18:06:41</t>
  </si>
  <si>
    <t>SD-851-310379-21823-28899</t>
  </si>
  <si>
    <t>2025-01-11 17:59:17</t>
  </si>
  <si>
    <t>【调研】-普通区域-诸城市-小两河自然村-13864613364-300M-魔百和投诉-次数0-20250111175850X530716671 一级督办</t>
  </si>
  <si>
    <t>20250111175850X530716671</t>
  </si>
  <si>
    <t>2025-01-11 18:02:28</t>
  </si>
  <si>
    <t>2025-01-11 18:03:56</t>
  </si>
  <si>
    <t>SD-057-250111-183572-3729</t>
  </si>
  <si>
    <t>2025-01-11 14:16:19</t>
  </si>
  <si>
    <t>普通区域-昌邑市-顾仙村自然村-15763098198-300M-业务受理宽带-次数0-202501110000330389</t>
  </si>
  <si>
    <t>202501110000330389</t>
  </si>
  <si>
    <t>202501110000330389# 宽带账号:15763098198; 联系电话：15763098198，问题类型：此工单为群障修复工单，根据群障全量闭环修复管理要求，为确保客户网络通畅，请装维人员跟进修复网络问题，谢谢！ 
 群障标题：公告。故障描述：潍坊昌邑市顾仙村自然村主缆故障，预估24小时恢复，请帮忙拦截。主叫号码：19296080771.0;该号码仅供参考，请优先联系宽带账号。</t>
  </si>
  <si>
    <t>2025-01-11 14:16:42</t>
  </si>
  <si>
    <t>2025-01-11 14:38:24</t>
  </si>
  <si>
    <t>SD-851-256825-7879-1304</t>
  </si>
  <si>
    <t>SD-057-250111-021645-5660</t>
  </si>
  <si>
    <t>2025-01-11 17:44:09</t>
  </si>
  <si>
    <t>普通区域-诸城市-先进-15263677277-100M-魔百和投诉-次数0-20250111174131X491896693</t>
  </si>
  <si>
    <t>2025-01-12 18:45:00</t>
  </si>
  <si>
    <t>20250111174131X491896693</t>
  </si>
  <si>
    <t>【农村网络投诉】流程受理流水号：20250111173939152636772771129850
客户号码:15263677277
客户姓名:杨**
投诉地市:潍坊
来话流水:2025011117342566920875034
宽带账号:15263677277
宽带账号归属地市:潍坊
宽带账号归属区县:诸城市
故障地址:潍坊诸城市贾悦镇先进村先进先进村5#箱*********
联系电话:15254418391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光功率:-18.29
故障大类:宽带/电视
故障细类:移动高清电视故障(专席)
携转原因:
故障时间:2025-01-11 17:39:55
魔百和单播/组播:组播
具体故障现象:网络无法连接：已重启，拔插网线，配置网络，未恢复
客户其他诉求:
魔百和单/组播：组播</t>
  </si>
  <si>
    <t>2025-01-11 17:52:43</t>
  </si>
  <si>
    <t>张羽</t>
  </si>
  <si>
    <t>15706307972</t>
  </si>
  <si>
    <t>dw3_jk_zhangyuzc</t>
  </si>
  <si>
    <t>2025-01-11 17:53:57</t>
  </si>
  <si>
    <t>SD-057-250111-376415-6290</t>
  </si>
  <si>
    <t>2025-01-11 18:45:28</t>
  </si>
  <si>
    <t>80+银卡-普通区域-潍城区-龙熙园-13665362062-1000M-魔百和投诉-次数0-202501110000520487</t>
  </si>
  <si>
    <t>202501110000520487</t>
  </si>
  <si>
    <t>202501110000520487#流程受理流水号：20250111184443136653620621141548
客户号码:13665362062
客户姓名:李**
投诉地市:潍坊
来话流水:2025011118382162920817875
宽带账号:13665362062
宽带账号归属地市:潍坊
宽带账号归属区县:潍城区
故障地址:潍坊潍城区城关街道福寿西街龙熙园4号楼*********
联系电话:13665362062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光功率:-18.92
故障大类:宽带/电视
故障细类:移动高清电视故障(专席)
携转原因:
故障时间:2025-01-11 18:41:32
魔百和单播/组播:单播
具体故障现象:电视机提示无信号，切换信号源拔插高清线未恢复
客户其他诉求:
魔百和单/组播：单播;宽带小区$[龙熙园]$</t>
  </si>
  <si>
    <t>2025-01-11 18:48:45</t>
  </si>
  <si>
    <t>2025-01-11 18:49:08</t>
  </si>
  <si>
    <t>SD-851-330048-4171-11680</t>
  </si>
  <si>
    <t>SD-057-250111-859317-4335</t>
  </si>
  <si>
    <t>2025-01-11 15:21:22</t>
  </si>
  <si>
    <t>普通区域-昌邑市-韩家巷村-15053624187-100M-业务受理宽带-次数0-202501110000378156</t>
  </si>
  <si>
    <t>2025-01-12 15:22:00</t>
  </si>
  <si>
    <t>202501110000378156</t>
  </si>
  <si>
    <t>202501110000378156# 导航立单,用户所在位置有群障,已向客户播报,客户要求装维回访.此工单为群障修复工单,根据群障全量闭环管理要求,为确保客户网络通畅,请装维人员跟进修复网络问题,谢谢.联系电话：15053624187</t>
  </si>
  <si>
    <t>2025-01-11 15:30:13</t>
  </si>
  <si>
    <t>2025-01-11 15:31:25</t>
  </si>
  <si>
    <t>SD-057-250111-635418-5815</t>
  </si>
  <si>
    <t>2025-01-11 17:56:16</t>
  </si>
  <si>
    <t>【重投】-普通区域-寿光市-前赵埠（含三座楼扩容）-15966088946-100M-魔百和投诉-次数0-202501110000493154</t>
  </si>
  <si>
    <t>2025-01-12 18:57:00</t>
  </si>
  <si>
    <t>202501110000493154</t>
  </si>
  <si>
    <t>202501110000493154#【已关注中国移动10086微信公众号】流程受理流水号：20250111175518159660889461133217
客户号码:15966088946
客户姓名:聂**
投诉地市:潍坊
来话流水:2025011117533959420871115
宽带账号:15966088946
宽带账号归属地市:潍坊
宽带账号归属区县:寿光市
故障地址:潍坊寿光市台头镇三座楼村前赵埠3号箱*********
联系电话:15264628259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故障细类:移动高清电视故障(专席)
携转原因:
故障时间:2025-01-11 17:59:02
魔百和单播/组播:单播
具体故障现象:电视显示51001
客户其他诉求:
魔百和单/组播：单播;宽带小区$[前赵埠（含三座楼扩容）]$</t>
  </si>
  <si>
    <t>2025-01-11 18:01:50</t>
  </si>
  <si>
    <t>2025-01-11 18:02:03</t>
  </si>
  <si>
    <t>SD-057-250111-962715-5818</t>
  </si>
  <si>
    <t>2025-01-11 17:56:20</t>
  </si>
  <si>
    <t>80+普通-普通区域-寒亭区-吉祥家园（益新苑）-15169605855-300M-魔百和投诉-次数0-20250111175505X305809372</t>
  </si>
  <si>
    <t>20250111175505X305809372</t>
  </si>
  <si>
    <t>流程受理流水号：20250111175414151696058551133013
客户号码:15169605855
客户姓名:郭*
投诉地市:潍坊
来话流水:2025011117534630620872078
宽带账号:15169605855
宽带账号归属地市:潍坊
宽带账号归属区县:寒亭区
故障地址:潍坊寒亭区开元街道海龙路吉祥家园吉祥家园高层东楼*********
联系电话:15169605855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故障细类:移动高清电视故障
携转原因:
故障时间:2025-01-11 17:54:25
魔百和单播/组播:组播
具体故障现象:机顶盒无法开机，
客户其他诉求:
魔百和单/组播：组播</t>
  </si>
  <si>
    <t>2025-01-11 18:00:29</t>
  </si>
  <si>
    <t>2025-01-11 18:00:54</t>
  </si>
  <si>
    <t>SD-851-308435-12118-23320</t>
  </si>
  <si>
    <t>SD-057-250111-576492-4096</t>
  </si>
  <si>
    <t>2025-01-11 14:55:56</t>
  </si>
  <si>
    <t>80+钻石-普通区域-坊子区-辉村-13573655885-500M-宽带上网投诉-次数0-202501110000358813</t>
  </si>
  <si>
    <t>202501110000358813</t>
  </si>
  <si>
    <t xml:space="preserve">202501110000358813#流程受理流水号：20250111145456135736558851090975
客户号码:13573655885
客户姓名:张*
投诉地市:潍坊
来话流水:2025011114543427320864129
宽带账号:13573655885
宽带账号归属地市:潍坊
宽带账号归属区县:坊子区
故障地址:潍坊坊子区岞山街道辉村行政村辉村26号箱*********
联系电话:13573655885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光功率:-21.42
故障大类:宽带/电视
故障细类:宽带无法上网
携转原因:
故障时间:2025-01-11 14:55:03
具体故障现象:网速慢卡顿，
客户其他诉求:客户侧为质差终端，要求上门更换终端并一并处理故障问题。
</t>
  </si>
  <si>
    <t>2025-01-11 14:58:42</t>
  </si>
  <si>
    <t>2025-01-11 14:59:03</t>
  </si>
  <si>
    <t>SD-851-334879-16556-19635</t>
  </si>
  <si>
    <t>SD-057-250111-615423-6001</t>
  </si>
  <si>
    <t>2025-01-11 18:15:20</t>
  </si>
  <si>
    <t>普通区域-坊子区-潍坊实验学校宿舍-13070793435-1000M-魔百和投诉-次数0-20250111172122X282395774</t>
  </si>
  <si>
    <t>20250111172122X282395774</t>
  </si>
  <si>
    <t>*YWDZ01
服务号码：13070793435，
号码归属地：潍坊坊子 ，
请查原因；
用户品牌：全球通；
是否外呼开通：否；
客户质疑：移动高清（智能版）13元/月，
接触录音流水号：2025011117192241020806131；联系电话：13070793435；
受理明细：536211120557249618，争议业务名称：移动高清（智能版）13元/月，马**，13070793435，产品变更，2021-11-20 17:08:47,(fahl1002)，潍坊创达通讯设备有限公司(SD.LF.0A.FHJ.DLS.11)；
备注：13070793435本机来电反映当时未按照魔百盒现在无设备无法撤销不满，要求记录上报处理，已经按照应知应会解释不满，联系电话：本机</t>
  </si>
  <si>
    <t>2025-01-11 18:26:37</t>
  </si>
  <si>
    <t>家庭业务-&gt;业务营销-&gt;互联网电视(移动高清)-&gt;全局流转-&gt;售后服务-&gt;机顶盒没有送到-&gt;全局流转</t>
  </si>
  <si>
    <t>2025-01-11 18:27:02</t>
  </si>
  <si>
    <t>SD-057-250111-687095-6058</t>
  </si>
  <si>
    <t>2025-01-11 18:19:08</t>
  </si>
  <si>
    <t>80+白金-FTTR-普通区域-临朐县-滨河花园小区（二期）-13853698555-1000M-宽带上网投诉-次数0-202501110000509457</t>
  </si>
  <si>
    <t>202501110000509457</t>
  </si>
  <si>
    <t>202501110000509457#【已关注中国移动10086微信公众号】流程受理流水号：20250111181759138536985551137351
客户号码:13853698555
客户姓名:吴*
投诉地市:潍坊
来话流水:2025011118145151920849599
宽带账号:13853698555
宽带账号归属地市:潍坊
宽带账号归属区县:临朐县
故障地址:潍坊临朐县东城街道东镇路滨河花园小区（二期）12号楼*********
联系电话:13853698555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故障细类:宽带无法上网
携转原因:
故障时间:2025-01-11 18:18:16
具体故障现象:打不开网页， 表示之前装维师傅告知办理的全光WIFI设备坏了，一直meiyou去更换维修，请尽快处理
客户其他诉求:
;宽带小区$[滨河花园小区（二期）]$</t>
  </si>
  <si>
    <t>2025-01-11 18:22:09</t>
  </si>
  <si>
    <t>2025-01-11 18:22:28</t>
  </si>
  <si>
    <t>SD-851-224505-6496-28273</t>
  </si>
  <si>
    <t>SD-057-250111-704256-6865</t>
  </si>
  <si>
    <t>2025-01-11 19:56:26</t>
  </si>
  <si>
    <t>普通区域-诸城市-西郭家埠村自然村-15064432608-200M-业务受理宽带-次数0-202501110000549138</t>
  </si>
  <si>
    <t>202501110000549138</t>
  </si>
  <si>
    <t>202501110000549138# 宽带账号:15064432608; 联系电话：15064432608，问题类型：此工单为群障修复工单，根据群障全量闭环修复管理要求，为确保客户网络通畅，请装维人员跟进修复网络问题，谢谢！ 
 群障标题：公告。故障描述：潍坊诸城市西郭家埠村自然村光缆故障，预估24小时恢复，请帮忙拦截,如有需要请联系片区装维师傅李跃锋15706307973主叫号码：15064432608.0;该号码仅供参考，请优先联系宽带账号。</t>
  </si>
  <si>
    <t>2025-01-11 19:57:56</t>
  </si>
  <si>
    <t>2025-01-11 19:58:21</t>
  </si>
  <si>
    <t>SD-057-250111-328074-6866</t>
  </si>
  <si>
    <t>2025-01-11 19:56:33</t>
  </si>
  <si>
    <t>普通区域-奎文区-锦绣苑-13964652003-300M-业务受理宽带-次数0-202501110000549796</t>
  </si>
  <si>
    <t>202501110000549796</t>
  </si>
  <si>
    <t>202501110000549796# 宽带账号:13964652003; 联系电话：13964652003，问题类型：此工单为群障修复工单，根据群障全量闭环修复管理要求，为确保客户网络通畅，请装维人员跟进修复网络问题，谢谢！ 
 群障标题：公告。故障描述：潍坊奎文区锦绣苑光缆故障，预估24小时恢复，请帮忙拦截,如有需要请联系片区装维师傅张根涛15706307406主叫号码：18754554832.0;该号码仅供参考，请优先联系宽带账号。</t>
  </si>
  <si>
    <t>2025-01-11 20:05:18</t>
  </si>
  <si>
    <t>2025-01-11 20:05:33</t>
  </si>
  <si>
    <t>SD-851-327251-10731-23312</t>
  </si>
  <si>
    <t>SD-057-250111-169874-3734</t>
  </si>
  <si>
    <t>2025-01-11 14:16:28</t>
  </si>
  <si>
    <t>【调研】-80+银卡-普通区域-奎文区-四季园筑-18765121903-500M-业务受理宽带-次数0-202501110000329254</t>
  </si>
  <si>
    <t>202501110000329254</t>
  </si>
  <si>
    <t>202501110000329254#【已关注中国移动10086微信公众号】 宽带账号:18765121903; 联系电话：18765121903，问题类型：此工单为群障修复工单，根据群障全量闭环修复管理要求，为确保客户网络通畅，请装维人员跟进修复网络问题，谢谢！ 
 群障标题：公告。故障描述：潍坊奎文区四季园筑光缆故障，预估24小时恢复，请帮忙拦截,如有需要请联系片区装维师傅马鸣泽15706307381主叫号码：18765121903.0;该号码仅供参考，请优先联系宽带账号。</t>
  </si>
  <si>
    <t>2025-01-11 14:20:10</t>
  </si>
  <si>
    <t>2025-01-11 14:21:44</t>
  </si>
  <si>
    <t>SD-852-337126-1019-18416</t>
  </si>
  <si>
    <t>SD-057-250111-027356-5727</t>
  </si>
  <si>
    <t>2025-01-11 17:48:31</t>
  </si>
  <si>
    <t>普通区域-寿光市-老庄村自然村-13583645148-300M-宽带上网投诉-次数0-202501110000489465</t>
  </si>
  <si>
    <t>2025-01-12 18:49:00</t>
  </si>
  <si>
    <t>202501110000489465</t>
  </si>
  <si>
    <t xml:space="preserve">202501110000489465#流程受理流水号：20250111174741135836451481131655
客户号码:13583645148
客户姓名:王**
投诉地市:潍坊
来话流水:2025011117470857120807500
宽带账号:13583645148
宽带账号归属地市:潍坊
宽带账号归属区县:寿光市
故障地址:潍坊寿光市马店老庄村老庄村西北4号箱（李宪龙）0号楼*********
联系电话:13583645148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故障时间:2025-01-11 17:47:55
魔百和单播/组播:单播
具体故障现象:电视直播或点播无法观看，
客户其他诉求:客户侧为质差终端，要求上门更换终端并一并处理故障问题。
</t>
  </si>
  <si>
    <t>2025-01-11 17:57:30</t>
  </si>
  <si>
    <t>2025-01-11 17:58:16</t>
  </si>
  <si>
    <t>SD-057-250111-457629-6294</t>
  </si>
  <si>
    <t>2025-01-11 18:46:24</t>
  </si>
  <si>
    <t>80+金卡-普通区域-奎文区-万达广场片区-13854427928-200M-业务受理宽带-次数0-202501110000519820</t>
  </si>
  <si>
    <t>202501110000519820</t>
  </si>
  <si>
    <t>202501110000519820# 宽带账号:13854427928; 联系电话：13854427928，问题类型：此工单为群障修复工单，根据群障全量闭环修复管理要求，为确保客户网络通畅，请装维人员跟进修复网络问题，谢谢！ 
 群障标题：公告。故障描述：潍坊奎文区万达广场片区光缆故障，预估24小时恢复，请帮忙拦截,如有需要请联系片区装维师傅李国磊15706366507主叫号码：13854427928.0;该号码仅供参考，请优先联系宽带账号。</t>
  </si>
  <si>
    <t>2025-01-11 19:01:25</t>
  </si>
  <si>
    <t>2025-01-11 19:01:55</t>
  </si>
  <si>
    <t>SD-057-250111-761894-6297</t>
  </si>
  <si>
    <t>2025-01-11 18:46:33</t>
  </si>
  <si>
    <t>80+银卡-普通区域-昌邑市-史家洼子自然村-13176702806-500M-业务受理宽带-次数0-202501110000520041</t>
  </si>
  <si>
    <t>202501110000520041</t>
  </si>
  <si>
    <t>202501110000520041# 宽带账号:13176702806; 联系电话：13176702806，问题类型：此工单为群障修复工单，根据群障全量闭环修复管理要求，为确保客户网络通畅，请装维人员跟进修复网络问题，谢谢！ 
 群障标题：公告。故障描述：潍坊昌邑市史家洼子自然村光缆故障，预估24小时恢复，请帮忙拦截,如有需要请联系片区装维师傅闫相波15706307206主叫号码：15610288161.0;该号码仅供参考，请优先联系宽带账号。</t>
  </si>
  <si>
    <t>2025-01-11 19:06:24</t>
  </si>
  <si>
    <t>2025-01-11 19:15:35</t>
  </si>
  <si>
    <t>SD-057-250111-542761-6298</t>
  </si>
  <si>
    <t>2025-01-11 18:46:38</t>
  </si>
  <si>
    <t>80+银卡-普通区域-诸城市-东鲁家园-14768496624-200M-业务受理宽带-次数0-202501110000519840</t>
  </si>
  <si>
    <t>202501110000519840</t>
  </si>
  <si>
    <t>202501110000519840# 宽带账号:14768496624; 联系电话：14768496624，问题类型：此工单为群障修复工单，根据群障全量闭环修复管理要求，为确保客户网络通畅，请装维人员跟进修复网络问题，谢谢！ 
 群障标题：公告。故障描述：潍坊诸城市东鲁家园光缆故障，预估24小时恢复，请帮忙拦截,如有需要请联系片区装维师傅周伟龙15706307926主叫号码：14768496624.0;该号码仅供参考，请优先联系宽带账号。</t>
  </si>
  <si>
    <t>2025-01-11 18:59:07</t>
  </si>
  <si>
    <t>SD-057-250111-513467-4400</t>
  </si>
  <si>
    <t>2025-01-11 15:29:06</t>
  </si>
  <si>
    <t>普通区域-高密市-大孙家自然村-18264460337-300M-宽带上网投诉-次数0-20250111152715X435003230</t>
  </si>
  <si>
    <t>20250111152715X435003230</t>
  </si>
  <si>
    <t xml:space="preserve">【农村网络投诉】流程受理流水号：20250111152640182644603371098415
客户号码:18264460337
客户姓名:孙**
投诉地市:潍坊
来话流水:2025011115233750120816189
宽带账号:18264460337
宽带账号归属地市:潍坊
宽带账号归属区县:高密市
故障地址:潍坊高密市大牟家镇大孙家大孙家自然村高密大孙家孙光亮28号箱*********
联系电话:18264460337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16:21:59
具体故障现象:打不开网页，
客户其他诉求:
</t>
  </si>
  <si>
    <t>2025-01-11 15:31:59</t>
  </si>
  <si>
    <t>SD-057-250111-840653-4050</t>
  </si>
  <si>
    <t>2025-01-11 14:50:02</t>
  </si>
  <si>
    <t>普通区域-青州市-九龙居-17667417659-200M-宽带上网投诉-次数0-20250111144706X266097310</t>
  </si>
  <si>
    <t>2025-01-12 15:51:00</t>
  </si>
  <si>
    <t>20250111144706X266097310</t>
  </si>
  <si>
    <t xml:space="preserve">流程受理流水号：20250111144230176674176591088113
客户号码:17667417659
客户姓名:刘**
投诉地市:潍坊
来话流水:2025011114363662120847451
宽带账号:17667417659
宽带账号归属地市:潍坊
宽带账号归属区县:青州市
故障地址:潍坊青州市王府街道凤凰山路九龙居11号楼*********
联系电话:15953606686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故障细类:宽带无法上网(专席)
携转原因:
故障时间:2025-01-11 14:42:54
具体故障现象:打不开网页，
客户其他诉求:谢谢
</t>
  </si>
  <si>
    <t>2025-01-11 14:57:53</t>
  </si>
  <si>
    <t>2025-01-11 14:58:23</t>
  </si>
  <si>
    <t>SD-057-250111-561823-4052</t>
  </si>
  <si>
    <t>2025-01-11 14:50:15</t>
  </si>
  <si>
    <t>普通区域-青州市-苏桥新居-15169596373-300M-宽带上网投诉-次数0-20250111144836X116994482</t>
  </si>
  <si>
    <t>20250111144836X116994482</t>
  </si>
  <si>
    <t xml:space="preserve">流程受理流水号：20250111144638151695963731089066
客户号码:15169596373
客户姓名:宗**
投诉地市:潍坊
来话流水:2025011114451897620853026
宽带账号:15169596373
宽带账号归属地市:潍坊
宽带账号归属区县:青州市
故障地址:潍坊青州市云门山街道范公亭东路苏桥新居西区3号楼*********
联系电话:15169596373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故障细类:网速慢/上网掉线(专席)
携转原因:
故障时间:2025-01-11 14:47:07
具体故障现象:网速慢卡顿，
客户其他诉求:
</t>
  </si>
  <si>
    <t>2025-01-11 14:51:56</t>
  </si>
  <si>
    <t>2025-01-11 14:57:16</t>
  </si>
  <si>
    <t>SD-057-250111-241760-4103</t>
  </si>
  <si>
    <t>2025-01-11 14:56:10</t>
  </si>
  <si>
    <t>80+普通-(目标)普通区域-寿光市-北单-13869646759-1000M-宽带上网投诉-次数0-20250111145558X558614183</t>
  </si>
  <si>
    <t>20250111145558X558614183</t>
  </si>
  <si>
    <t xml:space="preserve">【农村网络投诉】流程受理流水号：20250111145451138696467591090956
客户号码:13869646759
客户姓名:王**
投诉地市:潍坊
来话流水:2025011114543945920865110
宽带账号:13869646759
宽带账号归属地市:潍坊
宽带账号归属区县:寿光市
故障地址:潍坊寿光市营里镇北单北单北单村扩容37号箱*********
联系电话:13869646759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14:57:06
具体故障现象:打不开网页，
客户其他诉求:
</t>
  </si>
  <si>
    <t>2025-01-11 15:04:57</t>
  </si>
  <si>
    <t>2025-01-11 15:05:15</t>
  </si>
  <si>
    <t>SD-851-252281-24327-22456</t>
  </si>
  <si>
    <t>SD-057-250111-967354-6816</t>
  </si>
  <si>
    <t>2025-01-11 19:50:17</t>
  </si>
  <si>
    <t>【调研】-普通区域-诸城市-金都南-东小区-13465729517-100M-宽带上网投诉-次数0-202501110000546095</t>
  </si>
  <si>
    <t>202501110000546095</t>
  </si>
  <si>
    <t>202501110000546095#蔡**13465729517  
号码归属地潍坊诸城 － 诸城
客户来电反映在
潍坊诸城市密州街道西关大街金都南-东小区3号楼*
宽带无法上网，电视无法观看，监控也无法观看 
要求上门查看一下，请协助处理，谢谢联系电话13465729517
2025011119461258620800221</t>
  </si>
  <si>
    <t>2025-01-11 19:58:22</t>
  </si>
  <si>
    <t>2025-01-11 19:58:56</t>
  </si>
  <si>
    <t>SD-851-305653-24058-28022</t>
  </si>
  <si>
    <t>SD-057-250111-460825-4209</t>
  </si>
  <si>
    <t>2025-01-11 15:07:46</t>
  </si>
  <si>
    <t>普通区域-诸城市-瓦店大涝沟自然村-18366365970-300M-宽带上网投诉-次数0-202501110000365264</t>
  </si>
  <si>
    <t>202501110000365264</t>
  </si>
  <si>
    <t>202501110000365264#宽带账号：18366365970；宽带地址：潍坊市诸城市林家村镇瓦店大涝沟瓦店大涝沟自然村大涝沟村西三街南7#箱*********；客户来电反映电视法正常观看，经查询客户侧为质差机顶盒，请协助处理！来电流水：2025011115021374620854258，联系电话：13793653669</t>
  </si>
  <si>
    <t>2025-01-11 15:09:59</t>
  </si>
  <si>
    <t>SD-057-250111-482105-4210</t>
  </si>
  <si>
    <t>2025-01-11 15:08:02</t>
  </si>
  <si>
    <t>(目标)普通区域-寿光市-李台-18853693112-200M-宽带上网投诉-次数0-20250111150530X130280989</t>
  </si>
  <si>
    <t>2025-01-12 16:09:00</t>
  </si>
  <si>
    <t>20250111150530X130280989</t>
  </si>
  <si>
    <t xml:space="preserve">【农村网络投诉】流程受理流水号：20250111145745188536931121091635
客户号码:18853693112
客户姓名:徐**
投诉地市:潍坊
来话流水:2025011114570851420893896
宽带账号:18853693112
宽带账号归属地市:潍坊
宽带账号归属区县:寿光市
故障地址:潍坊寿光市侯镇李家台村李台22号箱*********
联系电话:19506139662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15:05:11
具体故障现象:【在线客服受理-智能】宽带无法上网
客户其他诉求:
</t>
  </si>
  <si>
    <t>2025-01-11 15:11:17</t>
  </si>
  <si>
    <t>2025-01-11 15:11:36</t>
  </si>
  <si>
    <t>SD-057-250111-491257-4211</t>
  </si>
  <si>
    <t>2025-01-11 15:08:06</t>
  </si>
  <si>
    <t>FTTR-普通区域-安丘市-汶阳世家小区-15264624802-1000M-宽带上网投诉-次数0-20250111150618X178949655</t>
  </si>
  <si>
    <t>20250111150618X178949655</t>
  </si>
  <si>
    <t xml:space="preserve">流程受理流水号：20250111150038152646248021092283
客户号码:15264624802
客户姓名:周**
投诉地市:潍坊
来话流水:2025011115000173920827963
宽带账号:15264624802
宽带账号归属地市:潍坊
宽带账号归属区县:安丘市
故障地址:潍坊安丘市兴安街道潍徐北路汶阳世家小区34号楼*********
联系电话:15264624802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15:03:06
具体故障现象:光猫亮红灯，电源灯亮，宽带好几天无法上网，
客户其他诉求:
</t>
  </si>
  <si>
    <t>2025-01-11 15:11:53</t>
  </si>
  <si>
    <t>2025-01-11 15:12:32</t>
  </si>
  <si>
    <t>SD-852-284507-801-25760</t>
  </si>
  <si>
    <t>2025-01-11 14:16:35</t>
  </si>
  <si>
    <t>【调研】-80+银卡-普通区域-坊子区-盛世虞河湾-15263636338-1000M-业务受理宽带-次数0-202501110000328732 一级督办</t>
  </si>
  <si>
    <t>202501110000328732</t>
  </si>
  <si>
    <t>2025-01-11 14:29:33</t>
  </si>
  <si>
    <t>2025-01-11 14:30:12</t>
  </si>
  <si>
    <t>SD-851-250519-2911-4968</t>
  </si>
  <si>
    <t>SD-057-250111-167495-5729</t>
  </si>
  <si>
    <t>2025-01-11 17:48:48</t>
  </si>
  <si>
    <t>普通区域-高密市-刘戈庄自然村-13626465668-300M-魔百和投诉-次数0-202501110000488315</t>
  </si>
  <si>
    <t>202501110000488315</t>
  </si>
  <si>
    <t>202501110000488315#流程受理流水号：20250111174804136264656681131730
客户号码:13626465668
客户姓名:张*
投诉地市:潍坊
来话流水:2025011117420523420855268
宽带账号:13626465668
宽带账号归属地市:潍坊
宽带账号归属区县:高密市
故障地址:潍坊高密市密水街道刘戈庄刘戈庄自然村高密刘戈庄二期冯志会7号箱*********
联系电话:15866117218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光功率:-22.92
故障大类:电视
故障细类:移动高清电视故障(专席)
携转原因:
故障时间:2025-01-11 17:51:37
魔百和单播/组播:组播
具体故障现象:机顶盒无法开机，
客户其他诉求:
魔百和单/组播：组播;宽带小区$[刘戈庄自然村]$</t>
  </si>
  <si>
    <t>2025-01-11 17:58:03</t>
  </si>
  <si>
    <t>SD-057-250111-348576-4055</t>
  </si>
  <si>
    <t>2025-01-11 14:50:24</t>
  </si>
  <si>
    <t>80+银卡-FTTR-普通区域-青州市-赵家庄村-15244447155-1000M-宽带上网投诉-次数0-20250111144844X124257993</t>
  </si>
  <si>
    <t>20250111144844X124257993</t>
  </si>
  <si>
    <t xml:space="preserve">【农村网络投诉】流程受理流水号：20250111144807152444471551089418
客户号码:15244447155
客户姓名:潘**
投诉地市:潍坊
来话流水:2025011114473094020879847
宽带账号:15244447155
宽带账号归属地市:潍坊
宽带账号归属区县:青州市
故障地址:潍坊青州市王坟镇赵家庄村赵家庄村扩1号箱（中心街东南1号箱赵新生）*********
联系电话:15244447155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14:48:27
具体故障现象:打不开网页，
客户其他诉求:
</t>
  </si>
  <si>
    <t>2025-01-11 14:57:42</t>
  </si>
  <si>
    <t>2025-01-11 14:59:38</t>
  </si>
  <si>
    <t>SD-851-287287-2402-4849</t>
  </si>
  <si>
    <t>SD-057-250111-309285-6009</t>
  </si>
  <si>
    <t>2025-01-11 18:15:56</t>
  </si>
  <si>
    <t>80+普通-普通区域-坊子区-太保屯村自然村-18754422951-300M-宽带上网投诉-次数0-202501110000502983</t>
  </si>
  <si>
    <t>202501110000502983</t>
  </si>
  <si>
    <t xml:space="preserve">202501110000502983#宽带账号：18754422951；宽带地址：潍坊峡山区太堡庄街道（太堡庄）太保屯村太保屯村自然村坊子区太保屯村扩容5号箱；客户来电反映移动高清电视无法观看，客户无法配合线上指导，要求师傅上门，请协助处理，谢谢！联系电话：18754422951；联系人：先生；来电流水：2025011118065170520885722。 
</t>
  </si>
  <si>
    <t>2025-01-11 18:22:04</t>
  </si>
  <si>
    <t>2025-01-11 18:22:29</t>
  </si>
  <si>
    <t>SD-057-250111-352489-3743</t>
  </si>
  <si>
    <t>2025-01-11 14:16:47</t>
  </si>
  <si>
    <t>【调研】-普通区域-安丘市-天源新城-13964625478-300M-业务受理宽带-次数0-202501110000329930</t>
  </si>
  <si>
    <t>202501110000329930</t>
  </si>
  <si>
    <t>202501110000329930# 宽带账号:13964625478; 联系电话：13964625478，问题类型：此工单为群障修复工单，根据群障全量闭环修复管理要求，为确保客户网络通畅，请装维人员跟进修复网络问题，谢谢！ 
 群障标题：公告。故障描述：潍坊安丘市天源新城光缆故障，预估24小时恢复，请帮忙拦截,如有需要请联系片区装维师傅刘树强15706307030主叫号码：13964625478.0;该号码仅供参考，请优先联系宽带账号。</t>
  </si>
  <si>
    <t>2025-01-11 14:48:28</t>
  </si>
  <si>
    <t>2025-01-11 14:48:51</t>
  </si>
  <si>
    <t>SD-057-250111-310956-5670</t>
  </si>
  <si>
    <t>2025-01-11 17:44:33</t>
  </si>
  <si>
    <t>80+银卡-普通区域-诸城市-金东世纪城-13869693388-200M-业务受理宽带-次数0-202501110000483906</t>
  </si>
  <si>
    <t>2025-01-12 17:45:00</t>
  </si>
  <si>
    <t>202501110000483906</t>
  </si>
  <si>
    <t>202501110000483906#用户来电表示注册灯不亮导致网络无法使用对此不满，在线解释无效，用户仍不认可，坚持要求上报反馈，烦请回电处理，谢谢 
 联系人：,联系电话：13869693388,录音流水号： 2025011117375067620810883</t>
  </si>
  <si>
    <t>2025-01-11 17:56:21</t>
  </si>
  <si>
    <t>2025-01-11 17:56:51</t>
  </si>
  <si>
    <t>SD-057-250111-047216-6305</t>
  </si>
  <si>
    <t>2025-01-11 18:47:02</t>
  </si>
  <si>
    <t>【调研】-普通区域-奎文区-金鼎华府二期-17667453134-1000M-业务受理宽带-次数0-202501110000521116</t>
  </si>
  <si>
    <t>202501110000521116</t>
  </si>
  <si>
    <t>202501110000521116# 宽带账号:17667453134; 联系电话：17667453134，问题类型：此工单为群障修复工单，根据群障全量闭环修复管理要求，为确保客户网络通畅，请装维人员跟进修复网络问题，谢谢！ 
 群障标题：公告。故障描述：金鼎华府二期主叫号码：17667453134.0;该号码仅供参考，请优先联系宽带账号。</t>
  </si>
  <si>
    <t>2025-01-11 18:49:07</t>
  </si>
  <si>
    <t>2025-01-11 18:49:27</t>
  </si>
  <si>
    <t>SD-851-252749-18119-21982</t>
  </si>
  <si>
    <t>2025-01-11 15:29:30</t>
  </si>
  <si>
    <t>80+普通-普通区域-奎文区-加州世纪尊品二期-19819818585-1000M-宽带上网投诉-次数0-20250111151659X819320503 一级督办</t>
  </si>
  <si>
    <t>20250111151659X819320503</t>
  </si>
  <si>
    <t>2025-01-11 15:30:40</t>
  </si>
  <si>
    <t>2025-01-11 15:37:39</t>
  </si>
  <si>
    <t>SD-851-290622-3147-9678</t>
  </si>
  <si>
    <t>SD-057-250111-857310-5766</t>
  </si>
  <si>
    <t>80+银卡-普通区域-奎文区-九龙山庄-13606361585-1000M-宽带延伸服务-次数0-202501110000489730</t>
  </si>
  <si>
    <t>202501110000489730</t>
  </si>
  <si>
    <t xml:space="preserve">202501110000489730#流程受理流水号：20250111175120136063615851132426
客户号码:13606361585
客户姓名:袁**
投诉地市:潍坊
来话流水:2025011117504590420843952
宽带账号:13606361585
宽带账号归属地市:潍坊
宽带账号归属区县:高新
故障地址:潍坊高新高新城区樱前街九龙山庄紫云苑1号楼*********
联系电话:13606361585
联系人:先生/女士
工单紧急程度:一般
是否有升级投诉倾向:否
是否重复投诉:否
是否携转意向:否
是否投诉倾向:否
是否智能网关:智能网关
当前是否在线:否
接入方式:FTTH
是否质差终端:是
光功率:无
故障大类:宽带/电视
故障细类:宽带延伸服务
携转原因:
故障时间:2025-01-11 17:50:46
具体故障现象:装修后重新安装重新布置网线，
</t>
  </si>
  <si>
    <t>2025-01-11 17:57:51</t>
  </si>
  <si>
    <t>2025-01-11 17:58:23</t>
  </si>
  <si>
    <t>SD-057-250111-354076-4056</t>
  </si>
  <si>
    <t>2025-01-11 14:50:26</t>
  </si>
  <si>
    <t>【调研】-80+普通-(目标)普通区域-青州市-旗城家园-15165606565-200M-宽带上网投诉-次数0-202501110000351989 二级督办</t>
  </si>
  <si>
    <t>202501110000351989</t>
  </si>
  <si>
    <t xml:space="preserve">202501110000351989#宽带账号：15165606565；宽带地址：潍坊青州市益都街道旗城路旗城家园4号楼；客户来电反映宽带网速很慢，要求师傅上门，请协助处理，谢谢！联系电话：15165606565；联系人：先生；来电流水：2025011114483290120892482。 </t>
  </si>
  <si>
    <t>2025-01-11 14:57:46</t>
  </si>
  <si>
    <t>2025-01-11 14:58:04</t>
  </si>
  <si>
    <t>SD-057-250111-718095-4215</t>
  </si>
  <si>
    <t>2025-01-11 15:08:22</t>
  </si>
  <si>
    <t>普通区域-寿光市-玉德园-15908058893-1000M-魔百和投诉-次数0-20250111150710X230801963</t>
  </si>
  <si>
    <t>20250111150710X230801963</t>
  </si>
  <si>
    <t>流程受理流水号：20250111150358159080588931093109
客户号码:15908058893
客户姓名:郭**
投诉地市:潍坊
来话流水:2025011115015557620850680
宽带账号:15908058893
宽带账号归属地市:潍坊
宽带账号归属区县:寿光市
故障地址:潍坊寿光市圣城街道建新街玉德园11号楼*********
联系电话:15908058893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故障细类:移动高清电视故障(专席)
携转原因:
故障时间:2025-01-11 15:00:58
魔百和单播/组播:组播
具体故障现象:无信号，机顶盒绿灯，切换信号源HDMI，互换高清线未恢复
客户其他诉求:
魔百和单/组播：组播</t>
  </si>
  <si>
    <t>2025-01-11 15:11:24</t>
  </si>
  <si>
    <t>2025-01-11 15:11:49</t>
  </si>
  <si>
    <t>SD-851-242229-115-1756</t>
  </si>
  <si>
    <t>SD-057-250111-405371-5672</t>
  </si>
  <si>
    <t>2025-01-11 17:44:36</t>
  </si>
  <si>
    <t>【调研】-80+银卡-普通区域-安丘市-北杨家沟村-18363608585-1000M-宽带上网投诉-次数0-20250111174349X629170972</t>
  </si>
  <si>
    <t>20250111174349X629170972</t>
  </si>
  <si>
    <t xml:space="preserve">【农村网络投诉】流程受理流水号：20250111173903183636085851129725
客户号码:18363608585
客户姓名:韩**
投诉地市:潍坊
来话流水:2025011117363407620897543
宽带账号:18363608585
宽带账号归属地市:潍坊
宽带账号归属区县:安丘市
故障地址:潍坊安丘市大盛镇北杨家沟北杨家沟村北杨家沟追加7号箱杨学军*********
联系电话:18363608585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故障细类:宽带无法上网
携转原因:
故障时间:2025-01-11 17:41:08
具体故障现象:用户无法提供具体故障现象，客户来电表示家中路由器坏了，要求免费换新的，请协助，谢谢
客户其他诉求:
</t>
  </si>
  <si>
    <t>2025-01-11 17:47:52</t>
  </si>
  <si>
    <t>2025-01-11 17:48:12</t>
  </si>
  <si>
    <t>SD-851-279921-40918-26385</t>
  </si>
  <si>
    <t>SD-057-250111-283495-5674</t>
  </si>
  <si>
    <t>2025-01-11 17:45:13</t>
  </si>
  <si>
    <t>80+普通-普通区域-滨海-大成小区-13583642280-500M-宽带上网投诉-次数0-202501110000484950</t>
  </si>
  <si>
    <t>2025-01-12 18:46:00</t>
  </si>
  <si>
    <t>202501110000484950</t>
  </si>
  <si>
    <t xml:space="preserve">202501110000484950#【已关注中国移动10086微信公众号】流程受理流水号：20250111174339135836422801130736
客户号码:13583642280
客户姓名:王**
投诉地市:潍坊
来话流水:2025011117425252520863414
宽带账号:13583642280
宽带账号归属地市:潍坊
宽带账号归属区县:滨海
故障地址:潍坊滨海大家洼街道禧源路大成小区1号楼*********
联系电话:19806230065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光功率:-18.32
故障大类:宽带/电视
故障细类:宽带无法上网
携转原因:
故障时间:2025-01-11 17:44:03
具体故障现象:提示网络无法连接，
客户其他诉求:客户侧为质差终端，要求上门更换终端并一并处理故障问题。
</t>
  </si>
  <si>
    <t>2025-01-11 17:57:12</t>
  </si>
  <si>
    <t>2025-01-11 17:57:42</t>
  </si>
  <si>
    <t>SD-851-296139-8847-6066</t>
  </si>
  <si>
    <t>SD-057-250111-326481-4573</t>
  </si>
  <si>
    <t>2025-01-11 15:47:05</t>
  </si>
  <si>
    <t>80+银卡-普通区域-临朐县-谭家小崔自然村-13793671730-300M-业务受理宽带-次数0-202501110000396842</t>
  </si>
  <si>
    <t>202501110000396842</t>
  </si>
  <si>
    <t>202501110000396842#【已关注中国移动10086微信公众号】 宽带账号:13793671730; 联系电话：13793671730，问题类型：此工单为群障修复工单，根据群障全量闭环修复管理要求，为确保客户网络通畅，请装维人员跟进修复网络问题，谢谢！ 
 群障标题：公告。故障描述：谭家小崔自然村主叫号码：13793671730.0;该号码仅供参考，请优先联系宽带账号。</t>
  </si>
  <si>
    <t>2025-01-11 16:01:28</t>
  </si>
  <si>
    <t>2025-01-11 16:06:42</t>
  </si>
  <si>
    <t>SD-851-271717-18857-24931</t>
  </si>
  <si>
    <t>SD-057-250111-852714-5736</t>
  </si>
  <si>
    <t>2025-01-11 17:49:31</t>
  </si>
  <si>
    <t>普通区域-寒亭区-苏杭花园小区-15265611007-300M-宽带上网投诉-次数0-202501110000488429</t>
  </si>
  <si>
    <t>2025-01-12 18:50:00</t>
  </si>
  <si>
    <t>202501110000488429</t>
  </si>
  <si>
    <t>202501110000488429#流程受理流水号：20250111174628152656110071131368
客户号码:15265611007
客户姓名:王**
投诉地市:潍坊
来话流水:2025011117431153120866727
宽带账号:15265611007
宽带账号归属地市:潍坊
宽带账号归属区县:寒亭区
故障地址:潍坊寒亭区经济开发区月河路苏杭花园小区众祥6号楼*********
联系电话:15265611007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光功率:-16.55
故障大类:宽带/电视
故障细类:宽带无法上网(专席)
携转原因:
故障时间:2025-01-11 17:48:45
具体故障现象:提示网络无法连接，客户来电反映不要让前期师傅上门维修，请协助处理，谢谢
客户其他诉求:
;宽带小区$[苏杭花园小区]$</t>
  </si>
  <si>
    <t>2025-01-11 17:59:08</t>
  </si>
  <si>
    <t>2025-01-11 17:59:34</t>
  </si>
  <si>
    <t>SD-057-250111-506378-5738</t>
  </si>
  <si>
    <t>2025-01-11 17:49:41</t>
  </si>
  <si>
    <t>【调研】-普通区域-寿光市-西张-18366383120-100M-魔百和投诉-次数0-202501110000490877</t>
  </si>
  <si>
    <t>202501110000490877</t>
  </si>
  <si>
    <t>202501110000490877#流程受理流水号：20250111174753183663831201131698
客户号码:18366383120
客户姓名:梁**
投诉地市:潍坊
来话流水:2025011117473393620811837
宽带账号:18366383120
宽带账号归属地市:潍坊
宽带账号归属区县:寿光市
故障地址:潍坊寿光市孙家集街道西张西张西张村3号箱张德义外墙*********
联系电话:18366383120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
携转原因:
故障时间:2025-01-11 17:49:21
魔百和单播/组播:组播
具体故障现象:电视直播或点播无法观看，线插错了，要求上门
客户其他诉求:
魔百和单/组播：组播;宽带小区$[西张]$</t>
  </si>
  <si>
    <t>2025-01-11 17:57:29</t>
  </si>
  <si>
    <t>2025-01-11 18:00:32</t>
  </si>
  <si>
    <t>SD-057-250111-209673-4115</t>
  </si>
  <si>
    <t>2025-01-11 14:56:42</t>
  </si>
  <si>
    <t>普通区域--null-19506502576-宽带上网投诉-次数0-202501110000359392</t>
  </si>
  <si>
    <t>2025-01-12 15:57:00</t>
  </si>
  <si>
    <t>202501110000359392</t>
  </si>
  <si>
    <t xml:space="preserve">202501110000359392#流程受理流水号：20250111145529195065025761091114
客户号码:19506502576
客户姓名:周**
投诉地市:潍坊
来话流水:2025011114540914120859365
宽带账号:19506502576
账号归属区县:高密交通营业厅
联系电话:15726066888
联系人:女士
宽带地址:潍坊
工单紧急程度:紧急
是否投诉倾向:否
是否重复投诉:否
是否携转意向:否
是否有升级投诉倾向:否
*业务名称:业务融合开机流程宽带
投诉内容:手机号码：19506502576，【问题描述】客户已办理宽带业务，有开通单，要求装维尽快联系上门，请处理，谢谢。联系电话：15726066888，联系人：女士，录音流水号：2025011114540914120859365。受理明细：531920062399999999。
在途开通单信息：536250111551929936，19506502576，2025-01-11 09:54:01，业务融合开机流程宽带，处理中，黄单扩容
是否到厅:否
业务名称:业务融合开机流程宽带
</t>
  </si>
  <si>
    <t>2025-01-11 16:32:32</t>
  </si>
  <si>
    <t>SD-057-250111-275683-4117</t>
  </si>
  <si>
    <t>2025-01-11 14:56:45</t>
  </si>
  <si>
    <t>80+普通-普通区域-坊子区-小沼于家村自然村-13475362493-300M-宽带上网投诉-次数0-202501110000355895</t>
  </si>
  <si>
    <t>202501110000355895</t>
  </si>
  <si>
    <t>202501110000355895#宽带账号：13475362493；宽带地址：潍坊坊子区九龙街办（穆村）小沼于家村小沼于家村自然村小沼于家扩容2号箱*********客户来电反映宽带/LOS红灯插紧屡直光纤线 重启光猫 未恢复  ，要求上门，请协助处理，谢谢！！来电流水：2025011114523008920840441，联系电话13475362493</t>
  </si>
  <si>
    <t>2025-01-11 15:00:44</t>
  </si>
  <si>
    <t>2025-01-11 15:01:25</t>
  </si>
  <si>
    <t>SD-057-250111-148736-6018</t>
  </si>
  <si>
    <t>2025-01-11 18:16:38</t>
  </si>
  <si>
    <t>普通区域-奎文区-茂子庄小区-13589150325-200M-宽带上网投诉-次数0-202501110000505088</t>
  </si>
  <si>
    <t>202501110000505088</t>
  </si>
  <si>
    <t xml:space="preserve">202501110000505088#【已关注中国移动10086微信公众号】流程受理流水号：20250111181413135891503251136731
客户号码:13589150325
客户姓名:王**
投诉地市:潍坊
来话流水:2025011118132103820837823
宽带账号:13589150325
宽带账号归属地市:潍坊
宽带账号归属区县:奎文区
故障地址:潍坊奎文区廿里堡街道茂子庄茂子庄小区4号楼*********
联系电话:13589150325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光功率:-23.76
故障大类:电视
故障细类:移动高清电视故障
携转原因:
故障时间:2025-01-11 18:11:32
魔百和单播/组播:组播
具体故障现象:机顶盒无法开机，
客户其他诉求:客户侧为质差终端，要求上门更换终端并一并处理故障问题。备注：电视机顶盒，遥控器坏了，客户客户要求更换
</t>
  </si>
  <si>
    <t>2025-01-11 18:33:33</t>
  </si>
  <si>
    <t>2025-01-11 18:33:54</t>
  </si>
  <si>
    <t>SD-057-250111-281675-6019</t>
  </si>
  <si>
    <t>2025-01-11 18:16:41</t>
  </si>
  <si>
    <t>普通区域-青州市-凌云居-17866677602-200M-业务受理宽带-次数0-202501110000505796</t>
  </si>
  <si>
    <t>202501110000505796</t>
  </si>
  <si>
    <t>202501110000505796# 宽带账号:17866677602; 联系电话：17866677602，问题类型：此工单为群障修复工单，根据群障全量闭环修复管理要求，为确保客户网络通畅，请装维人员跟进修复网络问题，谢谢！ 
 群障标题：公告。故障描述：凌云居主叫号码：17866677602.0;该号码仅供参考，请优先联系宽带账号。</t>
  </si>
  <si>
    <t>2025-01-11 18:31:09</t>
  </si>
  <si>
    <t>2025-01-11 18:31:46</t>
  </si>
  <si>
    <t>SD-851-253361-17330-8072</t>
  </si>
  <si>
    <t>SD-057-250111-985623-6020</t>
  </si>
  <si>
    <t>2025-01-11 18:16:42</t>
  </si>
  <si>
    <t>【调研】-80+银卡-普通区域-青州市-西营-15864401659-100M-宽带上网投诉-次数0-202501110000505095</t>
  </si>
  <si>
    <t>202501110000505095</t>
  </si>
  <si>
    <t xml:space="preserve">202501110000505095#流程受理流水号：20250111181528158644016591136924
客户号码:15864401659
客户姓名:张**
投诉地市:潍坊
来话流水:2025011118142861220846666
宽带账号:15864401659
宽带账号归属地市:潍坊
宽带账号归属区县:青州市
故障地址:潍坊青州市何官镇西营村西营12号箱张子平*********
联系电话:15864401659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故障时间:2025-01-11 18:16:08
具体故障现象:用户无法提供具体故障现象
客户其他诉求:客户侧为质差终端，要求上门更换终端并一并处理故障问题。
</t>
  </si>
  <si>
    <t>2025-01-11 18:19:31</t>
  </si>
  <si>
    <t>2025-01-11 18:20:20</t>
  </si>
  <si>
    <t>SD-057-250111-268741-6825</t>
  </si>
  <si>
    <t>2025-01-11 19:50:41</t>
  </si>
  <si>
    <t>【调研】-普通区域-潍城区-丽景苑-13573611059-200M-宽带上网投诉-次数0-202501110000545057</t>
  </si>
  <si>
    <t>202501110000545057</t>
  </si>
  <si>
    <t>202501110000545057#宽带账号：13573611059；宽带地址：潍坊潍城区南关街道青年路丽景苑8号楼；客户来电反映移动高清无法观看，客户无法配合线上指导/客户不配合排障，要求去家里，请协助处理，谢谢！联系电话：13573611059；联系人：先生；来电流水：2025011119421528520879905。</t>
  </si>
  <si>
    <t>2025-01-11 19:52:20</t>
  </si>
  <si>
    <t>2025-01-11 19:52:37</t>
  </si>
  <si>
    <t>SD-851-321195-713-8307</t>
  </si>
  <si>
    <t>SD-057-250111-107934-6928</t>
  </si>
  <si>
    <t>2025-01-11 20:03:35</t>
  </si>
  <si>
    <t>【调研】-80+银卡-普通区域-潍城区-潍城明德花园-15705362277-300M-业务受理宽带-次数0-202501110000551728</t>
  </si>
  <si>
    <t>202501110000551728</t>
  </si>
  <si>
    <t>202501110000551728# 导航立单,用户所在位置有群障,已向客户播报,客户要求装维回访.此工单为群障修复工单,根据群障全量闭环管理要求,为确保客户网络通畅,请装维人员跟进修复网络问题,谢谢.联系电话：15705362277</t>
  </si>
  <si>
    <t>2025-01-11 20:19:39</t>
  </si>
  <si>
    <t>2025-01-11 20:20:03</t>
  </si>
  <si>
    <t>SD-852-308968-1322-22707</t>
  </si>
  <si>
    <t>SD-057-250111-137592-4517</t>
  </si>
  <si>
    <t>2025-01-11 15:41:09</t>
  </si>
  <si>
    <t>80+银卡-普通区域-青州市-李家庄村-15762580521-200M-宽带上网投诉-次数0-20250111154017X217976802</t>
  </si>
  <si>
    <t>2025-01-12 16:42:00</t>
  </si>
  <si>
    <t>20250111154017X217976802</t>
  </si>
  <si>
    <t xml:space="preserve">【农村网络投诉】流程受理流水号：20250111153930157625805211101516
客户号码:15762580521
客户姓名:刘*
投诉地市:潍坊
来话流水:2025011115353234520859037
宽带账号:15762580521
宽带账号归属地市:潍坊
宽带账号归属区县:青州市
故障地址:潍坊青州市王坟镇李家庄村李家庄村6号箱（中心街北邱安山）*********
联系电话:15762580521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15:36:35
具体故障现象:无法上网
客户其他诉求:
</t>
  </si>
  <si>
    <t>2025-01-11 15:45:20</t>
  </si>
  <si>
    <t>2025-01-11 15:46:47</t>
  </si>
  <si>
    <t>SD-057-250111-130689-4578</t>
  </si>
  <si>
    <t>2025-01-11 15:47:10</t>
  </si>
  <si>
    <t>【重投】-【调研】-80+金卡-普通区域-青州市-郑母村自然村-13668669656-1000M-宽带上网投诉-次数0-20250111154549X549862630</t>
  </si>
  <si>
    <t>20250111154549X549862630</t>
  </si>
  <si>
    <t xml:space="preserve">【农村网络投诉】流程受理流水号：20250111154433136686696561102664
客户号码:13668669656
客户姓名:孙**
投诉地市:潍坊
来话流水:2025011115425818220848213
宽带账号:13668669656
宽带账号归属地市:潍坊
宽带账号归属区县:青州市
故障地址:潍坊青州市谭坊镇中郑村中郑村9号箱（村东冀学明东墙）*********
联系电话:15153622082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故障细类:宽带无法上网(专席)
携转原因:
故障时间:2025-01-11 15:44:55
具体故障现象:光猫灯正常但手机无法上网，请协助谢谢
客户其他诉求:谢谢
</t>
  </si>
  <si>
    <t>2025-01-11 15:49:52</t>
  </si>
  <si>
    <t>2025-01-11 15:50:31</t>
  </si>
  <si>
    <t>SD-851-223768-20310-28260</t>
  </si>
  <si>
    <t>SD-057-250111-715309-6600</t>
  </si>
  <si>
    <t>2025-01-11 19:20:36</t>
  </si>
  <si>
    <t>【调研】-普通区域-昌邑市-（铁通）昌邑沁园春小区-15762662267-300M-宽带上网投诉-次数0-202501110000536442</t>
  </si>
  <si>
    <t>202501110000536442</t>
  </si>
  <si>
    <t xml:space="preserve">202501110000536442#流程受理流水号：20250111191925157626622671146848
客户号码:15762662267
客户姓名:黄**
投诉地市:潍坊
来话流水:2025011119171956820846535
宽带账号:15762662267
宽带账号归属地市:潍坊
宽带账号归属区县:昌邑市
故障地址:潍坊昌邑市都昌街道山前街（铁通）昌邑沁园春小区昌邑沁园春小区A19*********
联系电话:15762662267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故障时间:2025-01-11 19:20:00
具体故障现象:打不开网页，客户表示 从下午开始不好用，要求联系师傅看一下  
客户其他诉求:客户侧为质差终端，要求上门更换终端并一并处理故障问题。
</t>
  </si>
  <si>
    <t>2025-01-11 19:23:46</t>
  </si>
  <si>
    <t>2025-01-11 19:24:05</t>
  </si>
  <si>
    <t>SD-057-250111-903865-4352</t>
  </si>
  <si>
    <t>2025-01-11 15:24:16</t>
  </si>
  <si>
    <t>【调研】-80+普通-普通区域-诸城市-西邓戈庄自然村-15063667752-500M-宽带上网投诉-次数0-202501110000376482</t>
  </si>
  <si>
    <t>202501110000376482</t>
  </si>
  <si>
    <t>202501110000376482#15063667752客户来电反映宽带频繁掉线，线上客户之前操作过了未恢复，需要派师傅上门看一下，请协助处理谢谢
联系人：先生 联系电话：本机 流水：2025011115210409920884837</t>
  </si>
  <si>
    <t>2025-01-11 15:28:32</t>
  </si>
  <si>
    <t>2025-01-11 15:28:57</t>
  </si>
  <si>
    <t>SD-851-294463-626-834</t>
  </si>
  <si>
    <t>SD-057-250111-231645-3755</t>
  </si>
  <si>
    <t>2025-01-11 14:17:09</t>
  </si>
  <si>
    <t>80+金卡-普通区域-寿光市-西陈-15169626300-1000M-业务受理宽带-次数0-202501110000328946</t>
  </si>
  <si>
    <t>202501110000328946</t>
  </si>
  <si>
    <t>202501110000328946#【已关注中国移动10086微信公众号】 宽带账号:15169626300; 联系电话：15169626300，问题类型：此工单为群障修复工单，根据群障全量闭环修复管理要求，为确保客户网络通畅，请装维人员跟进修复网络问题，谢谢！ 
 群障标题：公告。故障描述：主干光纤断或OLT检测不到预期的光信号（LOS）主叫号码：15169626300.0;该号码仅供参考，请优先联系宽带账号。</t>
  </si>
  <si>
    <t>2025-01-11 14:36:07</t>
  </si>
  <si>
    <t>2025-01-11 14:36:41</t>
  </si>
  <si>
    <t>SD-851-312833-8091-10546</t>
  </si>
  <si>
    <t>SD-057-250111-409317-5841</t>
  </si>
  <si>
    <t>2025-01-11 17:57:03</t>
  </si>
  <si>
    <t>80+金卡-FTTR-普通区域--null--宽带上网投诉-次数0-202501100000576625</t>
  </si>
  <si>
    <t>2025-01-12 17:58:00</t>
  </si>
  <si>
    <t>202501100000576625</t>
  </si>
  <si>
    <t>202501100000576625#*YWDZ01
服务号码：15805368830，
号码归属地：潍坊坊子 ，
请查原因；
用户品牌：全球通；
是否外呼开通：否；
客户质疑：0元千兆提速包，协议6个月，到期后10元/月，
接触录音流水号：2025011019114764220851851；联系电话：15805368830；
受理明细：536231106984351294，争议业务名称：0元千兆提速包，协议6个月，到期后10元/月，史**，15805368830，产品变更，2023-11-06 19:10:30,(fe720008)，奎文-新华北-随销泛渠道-中移铁通(SD.LF.0E.07.02.I0)；
备注：客户来电反映办理的FTTR网速很慢，在营业厅办理的，客户表示工作人员只说可以使用设备并每个月有千兆提速，未说明千兆提速包是6个月，，客户表示自己交钱结果网速很慢，客户对此不满，客户提及投诉，请协助处理谢谢。
联系电话：本机；联系人：先生；来电流水：2025011019114764220851851;宽带小区$[丹桂里]$</t>
  </si>
  <si>
    <t>家庭咨询-&gt;业务营销-&gt;家庭宽带-&gt;全局流转-&gt;营销宣传-&gt;营销宣传有误/不明确-&gt;全局流转</t>
  </si>
  <si>
    <t>SD-057-250111-415836-5843</t>
  </si>
  <si>
    <t>2025-01-11 17:57:09</t>
  </si>
  <si>
    <t>【调研】-80+金卡-(目标)普通区域-寿光市-化龙镇北柴东村-18753662138-1000M-业务受理宽带-次数0-202501110000492863</t>
  </si>
  <si>
    <t>202501110000492863</t>
  </si>
  <si>
    <t>202501110000492863# 宽带账号:18753662138; 联系电话：18753662138，问题类型：此工单为群障修复工单，根据群障全量闭环修复管理要求，为确保客户网络通畅，请装维人员跟进修复网络问题，谢谢！ 
 群障标题：公告。故障描述：分支光纤断或OLT检测不到ONT的预期的光信号(LOSi/LOBi)主叫号码：18753662138.0;该号码仅供参考，请优先联系宽带账号。</t>
  </si>
  <si>
    <t>2025-01-11 17:58:21</t>
  </si>
  <si>
    <t>2025-01-11 17:58:45</t>
  </si>
  <si>
    <t>SD-851-262233-20994-8746</t>
  </si>
  <si>
    <t>SD-057-250111-974325-6830</t>
  </si>
  <si>
    <t>2025-01-11 19:51:46</t>
  </si>
  <si>
    <t>【调研】-普通区域-奎文区-金都时代新城-13964773805-200M-宽带上网投诉-次数0-202501110000546096</t>
  </si>
  <si>
    <t>202501110000546096</t>
  </si>
  <si>
    <t>202501110000546096#宽带账号：13964773805；联系电话：13964773805宽带地址：潍坊奎文区北苑街道北宫街金都时代新城62号楼；客户来电反映机顶盒电视网络未连接，线上指导无法配合操作，要求上门处理, 来电流水：2025011119343360920839359</t>
  </si>
  <si>
    <t>2025-01-11 19:57:28</t>
  </si>
  <si>
    <t>2025-01-11 19:57:49</t>
  </si>
  <si>
    <t>SD-057-250111-164825-6892</t>
  </si>
  <si>
    <t>2025-01-11 19:59:02</t>
  </si>
  <si>
    <t>FTTR-普通区域-寿光市-清河垄塬四期-17863665444-1000M-宽带上网投诉-次数0-20250111195739X659043300</t>
  </si>
  <si>
    <t>20250111195739X659043300</t>
  </si>
  <si>
    <t xml:space="preserve">流程受理流水号：20250111195540178636654441152139
客户号码:17863665444
客户姓名:肖*
投诉地市:潍坊
来话流水:2025011119543008820841545
宽带账号:17863665444
宽带账号归属地市:潍坊
宽带账号归属区县:寿光市
故障地址:潍坊寿光市洛城街道洛兴街清河垄塬四期42号楼1单元702*********
联系电话:17863665444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光功率:-16.65
故障大类:宽带/电视
故障细类:网速慢/上网掉线(专席)
携转原因:
故障时间:2025-01-11 19:55:51
具体故障现象:网速慢卡顿，客户表示安装全光wifi后卡顿，建议重启不认可，前期调试一直未解决，请尽快处理，谢谢
客户其他诉求:
</t>
  </si>
  <si>
    <t>2025-01-11 20:01:28</t>
  </si>
  <si>
    <t>范成强</t>
  </si>
  <si>
    <t>13806463334</t>
  </si>
  <si>
    <t>dw3_jk_fanchengqiangsg</t>
  </si>
  <si>
    <t>2025-01-11 20:02:56</t>
  </si>
  <si>
    <t>SD-851-247931-7841-2464</t>
  </si>
  <si>
    <t>SD-057-250111-869251-4169</t>
  </si>
  <si>
    <t>2025-01-11 15:02:54</t>
  </si>
  <si>
    <t>【调研】-80+金卡-普通区域-高密市-五龙庄自然村-13806466304-1000M-宽带上网投诉-次数0-202501110000313475</t>
  </si>
  <si>
    <t>202501110000313475</t>
  </si>
  <si>
    <t>202501110000313475#宽带账号：13806466304；宽带地址：客户拒绝提供地址，系统显示：潍坊高密市夏庄镇五龙庄高密五龙庄张启明家；客户来电反映宽带无法连接，客户不配合排障，要求上门，请协助处理，谢谢！联系电话：本机；联系人：先生；来电流水：2025011113500518720839554</t>
  </si>
  <si>
    <t>2025-01-11 15:05:02</t>
  </si>
  <si>
    <t>2025-01-11 15:05:58</t>
  </si>
  <si>
    <t>SD-851-265238-15059-20043</t>
  </si>
  <si>
    <t>SD-057-250111-657413-4360</t>
  </si>
  <si>
    <t>2025-01-11 15:25:19</t>
  </si>
  <si>
    <t>【调研】-80+普通-普通区域-安丘市-镇东南村自然村-13021548685-1000M-魔百和投诉-次数0-202501110000378851</t>
  </si>
  <si>
    <t>202501110000378851</t>
  </si>
  <si>
    <t>202501110000378851#流程受理流水号：20250111152337130215486851097708
客户号码:13021548685
客户姓名:李**
投诉地市:潍坊
来话流水:2025011115211117620886377
宽带账号:13021548685
宽带账号归属地市:潍坊
宽带账号归属区县:安丘市
故障地址:潍坊安丘市景芝镇景阳西村
联系电话:15762419832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故障细类:移动高清电视故障(专席)
携转原因:
故障时间:2025-01-11 15:30:41
魔百和单播/组播:单播
具体故障现象:电视提示网络无法连接
客户其他诉求:
魔百和单/组播：单播;宽带小区$[镇东南村自然村]$</t>
  </si>
  <si>
    <t>2025-01-11 15:35:02</t>
  </si>
  <si>
    <t>2025-01-11 15:36:44</t>
  </si>
  <si>
    <t>SD-057-250111-280579-4070</t>
  </si>
  <si>
    <t>2025-01-11 14:52:00</t>
  </si>
  <si>
    <t>【调研】-普通区域-坊子区-新方新璟园（保护小区）-18353625593-500M-宽带上网投诉-次数0-202501110000355570</t>
  </si>
  <si>
    <t>202501110000355570</t>
  </si>
  <si>
    <t>202501110000355570#流程受理流水号：20250111145000183536255931089840
客户号码:18353625593
客户姓名:李**
投诉地市:潍坊
来话流水:2025011114491679620801342
宽带账号:18353625593
宽带账号归属地市:潍坊
宽带账号归属区县:坊子区
故障地址:潍坊坊子区坊子新区双羊街新方新璟园（保护小区）14号楼*********
联系电话:18353625593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光功率:-17.82
故障大类:宽带/电视
故障细类:宽带无法上网
携转原因:
故障时间:2025-01-11 14:50:12
具体故障现象:用户无法提供具体故障现象，
客户其他诉求:
;宽带小区$[新方新璟园（保护小区）]$</t>
  </si>
  <si>
    <t>2025-01-11 14:58:05</t>
  </si>
  <si>
    <t>SD-851-312080-49656-6820</t>
  </si>
  <si>
    <t>SD-057-250111-391054-6894</t>
  </si>
  <si>
    <t>2025-01-11 19:59:25</t>
  </si>
  <si>
    <t>80+白金-普通区域-临朐县-清泉小区-18265368444-1000M-宽带上网投诉-次数0-202501110000551406</t>
  </si>
  <si>
    <t>202501110000551406</t>
  </si>
  <si>
    <t xml:space="preserve">202501110000551406#【已关注中国移动10086微信公众号】流程受理流水号：20250111195832182653684441152541
客户号码:18265368444
客户姓名:张*
投诉地市:潍坊
来话流水:2025011119581116620859639
宽带账号:18265368444
宽带账号归属地市:潍坊
宽带账号归属区县:临朐县
故障地址:潍坊临朐县东城街道东镇路清泉小区6号楼*********
联系电话:18265368444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光功率:-23.66
故障大类:宽带/电视
故障细类:宽带无法上网
携转原因:
故障时间:2025-01-11 19:59:07
具体故障现象:网速慢卡顿，
客户其他诉求:客户侧为质差终端，要求上门更换终端并一并处理故障问题。
</t>
  </si>
  <si>
    <t>2025-01-11 20:02:28</t>
  </si>
  <si>
    <t>2025-01-11 20:07:36</t>
  </si>
  <si>
    <t>SD-851-278717-21627-23778</t>
  </si>
  <si>
    <t>SD-057-250111-206438-6895</t>
  </si>
  <si>
    <t>2025-01-11 19:59:47</t>
  </si>
  <si>
    <t>【调研】-普通区域-青州市-普通安置区-13505364707-300M-魔百和投诉-次数0-202501110000549393</t>
  </si>
  <si>
    <t>202501110000549393</t>
  </si>
  <si>
    <t>202501110000549393#宽带账号：13505364707；宽带地址：潍坊青州市邵庄镇南辛店潍坊青州市邵庄镇南辛店普通安置区B区3号楼**；客户来电反映遥控器语音功能无法使用，请协助处理，谢谢！联系电话：本机；联系人：先生；来电流水：2025011119462138420800999。</t>
  </si>
  <si>
    <t>2025-01-11 20:00:42</t>
  </si>
  <si>
    <t>2025-01-11 20:05:41</t>
  </si>
  <si>
    <t>SD-851-326437-7585-29797</t>
  </si>
  <si>
    <t>SD-057-250111-268049-6942</t>
  </si>
  <si>
    <t>2025-01-11 20:04:58</t>
  </si>
  <si>
    <t>【调研】-80+银卡-普通区域-高密市-镇府街福泰城市花园-13853648455-1000M-宽带上网投诉-次数0-202501110000549928</t>
  </si>
  <si>
    <t>202501110000549928</t>
  </si>
  <si>
    <t>202501110000549928#受理号码 : 13853648455客户姓名 : 孙**号码归属地 : 潍坊高密 － 大牟家-片区用户品牌 : 全球通
客户来电反映，电视无法观看，按流程排查未恢复，请协助处理，谢谢！
联系人：女士  联系电话：13853648455  宽带地址：潍坊高密市朝阳街道镇府街镇府街福泰城市花园11号楼*********  电话流水：2025011119572466920855794</t>
  </si>
  <si>
    <t>2025-01-11 20:07:50</t>
  </si>
  <si>
    <t>2025-01-11 20:08:12</t>
  </si>
  <si>
    <t>SD-851-257491-26304-24575</t>
  </si>
  <si>
    <t>SD-057-250111-596431-4171</t>
  </si>
  <si>
    <t>2025-01-11 15:03:38</t>
  </si>
  <si>
    <t>【调研】-普通区域-奎文区-纺织小区六区（潍棉）-18660636698-500M-宽带上网投诉-次数0-202501110000361784</t>
  </si>
  <si>
    <t>202501110000361784</t>
  </si>
  <si>
    <t>202501110000361784#宽带账号：18660636698；宽带地址：潍坊奎文区潍州路街道前进街纺织小区六区（潍棉）62号楼*；客户来电反映宽带不好用，客户不在现场，客户不配合排障，要求上门，请协助处理，谢谢！联系电话：18660636698；联系人：张*；来电流水：2025011115003742120835235</t>
  </si>
  <si>
    <t>2025-01-11 15:06:07</t>
  </si>
  <si>
    <t>2025-01-11 15:07:01</t>
  </si>
  <si>
    <t>SD-851-292445-13849-13822</t>
  </si>
  <si>
    <t>SD-057-250111-867415-6960</t>
  </si>
  <si>
    <t>2025-01-11 20:06:29</t>
  </si>
  <si>
    <t>【调研】-普通区域-奎文区-前栾小区-15318999971-200M-业务受理宽带-次数0-202501110000553841</t>
  </si>
  <si>
    <t>202501110000553841</t>
  </si>
  <si>
    <t>202501110000553841#【已关注中国移动10086微信公众号】 宽带账号:15318999971; 联系电话：15318999971，问题类型：此工单为群障修复工单，根据群障全量闭环修复管理要求，为确保客户网络通畅，请装维人员跟进修复网络问题，谢谢！ 
 群障标题：公告。故障描述：前栾小区主叫号码：13963716084.0;该号码仅供参考，请优先联系宽带账号。</t>
  </si>
  <si>
    <t>2025-01-11 20:21:38</t>
  </si>
  <si>
    <t>2025-01-11 20:22:34</t>
  </si>
  <si>
    <t>SD-852-305123-2862-15632</t>
  </si>
  <si>
    <t>SD-057-250111-850624-4529</t>
  </si>
  <si>
    <t>2025-01-11 15:42:49</t>
  </si>
  <si>
    <t>普通区域-奎文区-奎文规划局宿舍-1836659089702-100M-宽带上网投诉-次数0-202501110000392465</t>
  </si>
  <si>
    <t>2025-01-12 16:43:00</t>
  </si>
  <si>
    <t>202501110000392465</t>
  </si>
  <si>
    <t>202501110000392465#流程受理流水号：2025011115420518366590897021102096
客户号码:1836659089702
客户姓名:李**
投诉地市:潍坊
来话流水:2025011115412705920829940
宽带账号:1836659089702
账号归属区县:奎文鸢飞路营业厅
联系电话:18366590897
联系人:先生/女士
宽带地址:潍坊
工单紧急程度:一般
是否投诉倾向:否
是否重复投诉:否
是否携转意向:否
是否有升级投诉倾向:否
*业务名称:业务融合开机流程宽带
投诉内容:手机号码：1836659089702，【问题描述】客户已办理宽带业务，有开通单，要求装维尽快联系上门，请处理，谢谢。联系电话：18366590897，联系人：先生/女士，录音流水号：2025011115412705920829940。
在途开通单信息：536250107495435602，1836659089702，2025-01-07 10:52:51，业务融合开机流程宽带，处理中，待装池
是否到厅:否
业务名称:业务融合开机流程宽带
;宽带小区$[奎文规划局宿舍]$</t>
  </si>
  <si>
    <t>2025-01-11 15:46:23</t>
  </si>
  <si>
    <t>2025-01-11 15:47:20</t>
  </si>
  <si>
    <t>SD-851-334014-4294-14707</t>
  </si>
  <si>
    <t>SD-057-250111-905267-4588</t>
  </si>
  <si>
    <t>2025-01-11 15:48:29</t>
  </si>
  <si>
    <t>普通区域-潍城区-银河花园E区-13011685068-1000M-魔百和投诉-次数0-202501110000396970</t>
  </si>
  <si>
    <t>202501110000396970</t>
  </si>
  <si>
    <t>202501110000396970#流程受理流水号：20250111154740130116850681103416
客户号码:13011685068
客户姓名:李*
投诉地市:潍坊
来话流水:2025011115371459920879504
宽带账号:13011685068
宽带账号归属地市:潍坊
宽带账号归属区县:潍城区
故障地址:潍坊潍城区经济开发区管理委员会卧龙西街银河花园E区普兰新城10号楼*********
联系电话:15966163655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故障细类:移动高清电视故障(专席)
携转原因:
故障时间:2025-01-11 15:50:00
魔百和单播/组播:组播
具体故障现象:电视提示网络类错误，
客户其他诉求:
魔百和单/组播：组播;宽带小区$[银河花园E区]$</t>
  </si>
  <si>
    <t>2025-01-11 15:52:01</t>
  </si>
  <si>
    <t>2025-01-11 15:52:22</t>
  </si>
  <si>
    <t>SD-851-267120-15517-5070</t>
  </si>
  <si>
    <t>SD-057-250111-524139-4589</t>
  </si>
  <si>
    <t>2025-01-11 15:48:46</t>
  </si>
  <si>
    <t>80+普通-普通区域-诸城市-盛元名苑沿街商铺-13953680408-300M-宽带上网投诉-次数0-202501110000397171</t>
  </si>
  <si>
    <t>202501110000397171</t>
  </si>
  <si>
    <t>202501110000397171#宽带账号：13953680408；宽带地址：潍坊诸城市密州街道北关路盛元名苑沿街商铺盛元名苑东沿街3号箱*********；客户来电反映宽带\无法连接，/客户不配合排障，要求上门，请协助处理，谢谢！！来电流水：2025011115465201020894650，联系电话：13953680408</t>
  </si>
  <si>
    <t>2025-01-11 15:51:28</t>
  </si>
  <si>
    <t>2025-01-11 15:54:10</t>
  </si>
  <si>
    <t>SD-851-277587-4615-29411</t>
  </si>
  <si>
    <t>SD-057-250111-580497-4365</t>
  </si>
  <si>
    <t>2025-01-11 15:26:05</t>
  </si>
  <si>
    <t>80+白金-普通区域-寿光市-吕二村自然村-15216466606-500M-业务受理宽带-次数0-202501110000378450</t>
  </si>
  <si>
    <t>202501110000378450</t>
  </si>
  <si>
    <t>202501110000378450# 宽带账号:15216466606; 联系电话：15216466606，问题类型：此工单为群障修复工单，根据群障全量闭环修复管理要求，为确保客户网络通畅，请装维人员跟进修复网络问题，谢谢！ 
 群障标题：公告。故障描述：潍坊寿光市吕二村自然村光缆故障，预估24小时恢复，请帮忙拦截,如有需要请联系片区装维师傅李垂冬15706307784主叫号码：15806482659.0;该号码仅供参考，请优先联系宽带账号。</t>
  </si>
  <si>
    <t>2025-01-11 15:28:29</t>
  </si>
  <si>
    <t>2025-01-11 15:28:59</t>
  </si>
  <si>
    <t>SD-851-326929-16046-24104</t>
  </si>
  <si>
    <t>SD-057-250111-192578-5852</t>
  </si>
  <si>
    <t>2025-01-11 17:57:36</t>
  </si>
  <si>
    <t>80+普通-普通区域-安丘市-景芝镇潍广国际小区-13791881235-500M-业务受理宽带-次数0-202501110000494477</t>
  </si>
  <si>
    <t>202501110000494477</t>
  </si>
  <si>
    <t>202501110000494477# 宽带账号:13791881235; 联系电话：13791881235，问题类型：此工单为群障修复工单，根据群障全量闭环修复管理要求，为确保客户网络通畅，请装维人员跟进修复网络问题，谢谢！ 
 群障标题：公告。故障描述：潍坊安丘市景芝镇潍广国际小区光缆故障，预估24小时恢复，请帮忙拦截,如有需要请联系片区装维师傅李佳涛15706307013主叫号码：13791881235.0;该号码仅供参考，请优先联系宽带账号。</t>
  </si>
  <si>
    <t>2025-01-11 18:02:07</t>
  </si>
  <si>
    <t>2025-01-11 18:04:05</t>
  </si>
  <si>
    <t>SD-057-250111-601934-4074</t>
  </si>
  <si>
    <t>2025-01-11 14:52:39</t>
  </si>
  <si>
    <t>普通区域-奎文区-苇湾社区-17861465789-1000M-宽带上网投诉-次数0-202501110000354100</t>
  </si>
  <si>
    <t>202501110000354100</t>
  </si>
  <si>
    <t xml:space="preserve">202501110000354100#姜*17861465789  
号码归属地潍坊潍城 － 潍城区珊海通讯服务中心
客户状态正常
客户来电反映在
潍坊奎文区东关街道东风街四平路苇湾社区74号楼*
宽带无法上网，电视无法观看，监控也无法观看 
要求上门查看一下，请协助处理，谢谢联系电话17861465789  
2025011114485454720896797
</t>
  </si>
  <si>
    <t>2025-01-11 15:02:38</t>
  </si>
  <si>
    <t>2025-01-11 15:03:00</t>
  </si>
  <si>
    <t>SD-851-296795-9963-6187</t>
  </si>
  <si>
    <t>2025-01-11 14:58:53</t>
  </si>
  <si>
    <t>80+银卡-普通区域-寿光市-中南世纪星城B7B8号楼-13964620021-200M-宽带上网投诉-次数0-202501110000359458 一级督办</t>
  </si>
  <si>
    <t>2025-01-12 15:59:00</t>
  </si>
  <si>
    <t>202501110000359458</t>
  </si>
  <si>
    <t>2025-01-11 15:11:04</t>
  </si>
  <si>
    <t>2025-01-11 15:12:31</t>
  </si>
  <si>
    <t>SD-852-312132-290-12791</t>
  </si>
  <si>
    <t>SD-057-250111-894135-5978</t>
  </si>
  <si>
    <t>2025-01-11 18:11:41</t>
  </si>
  <si>
    <t>80+普通-普通区域-青州市-东辛村自然村-18705443055-1000M-宽带上网投诉-次数0-202501110000504026</t>
  </si>
  <si>
    <t>202501110000504026</t>
  </si>
  <si>
    <t>202501110000504026#宽带账号：18705443055；宽带地址：潍坊青州市益都街道东辛村东辛村自然村扩容7号箱（王庆堂）*********
；客户来电反映宽带无法上网/移动高清无法观看，客户不配合排障，要求上门，请协助处理，谢谢！联系电话：18705443055来电流水2025011118093123420807466</t>
  </si>
  <si>
    <t>2025-01-11 18:12:53</t>
  </si>
  <si>
    <t>2025-01-11 18:13:07</t>
  </si>
  <si>
    <t>SD-851-263714-13804-10341</t>
  </si>
  <si>
    <t>SD-057-250111-273856-6034</t>
  </si>
  <si>
    <t>80+银卡-普通区域-寿光市-北官庄村自然村-15095118322-200M-业务受理宽带-次数0-202501110000505084</t>
  </si>
  <si>
    <t>202501110000505084</t>
  </si>
  <si>
    <t xml:space="preserve">202501110000505084#宽带无法上网
联系人：先生 联系电话：本机 录音流水：2025011118154245820856257
请协助处理，谢谢。
</t>
  </si>
  <si>
    <t>2025-01-11 18:27:39</t>
  </si>
  <si>
    <t>2025-01-11 18:31:24</t>
  </si>
  <si>
    <t>SD-057-250111-657348-6035</t>
  </si>
  <si>
    <t>2025-01-11 18:17:01</t>
  </si>
  <si>
    <t>普通区域-诸城市-新九台自然村-17753621830-500M-宽带上网投诉-次数0-202501110000503988</t>
  </si>
  <si>
    <t>202501110000503988</t>
  </si>
  <si>
    <t xml:space="preserve">202501110000503988#宽带账号：17753621830；宽带地址：潍坊诸城市舜王街道新九台新九台自然村新九台村13#箱*********；客户来电反映宽带无法上网，客户不在现场，老人在家无法配合线上排障，要求上门，请协助处理，谢谢！联系电话：本机；联系人：先生；来电流水：2025011118142181520845759。
</t>
  </si>
  <si>
    <t>2025-01-11 18:19:07</t>
  </si>
  <si>
    <t>2025-01-11 18:19:27</t>
  </si>
  <si>
    <t>SD-851-239760-14236-27615</t>
  </si>
  <si>
    <t>2025-01-11 20:06:37</t>
  </si>
  <si>
    <t>普通区域-安丘市-秦戈庄村自然村-13589199608-100M-业务受理宽带-次数0-202501110000554012 一级督办</t>
  </si>
  <si>
    <t>202501110000554012</t>
  </si>
  <si>
    <t>2025-01-11 20:37:33</t>
  </si>
  <si>
    <t>2025-01-11 20:38:01</t>
  </si>
  <si>
    <t>SD-057-250111-732654-3699</t>
  </si>
  <si>
    <t>2025-01-11 14:14:02</t>
  </si>
  <si>
    <t>【调研】-普通区域-高密市-孙家屋子自然村-15006611028-300M-宽带上网投诉-次数0-20250111141127X887481661</t>
  </si>
  <si>
    <t>20250111141127X887481661</t>
  </si>
  <si>
    <t xml:space="preserve">【农村网络投诉】流程受理流水号：20250111140949150066110281080380
客户号码:15006611028
客户姓名:崔**
投诉地市:潍坊
来话流水:2025011114092456220833623
宽带账号:15006611028
宽带账号归属地市:潍坊
宽带账号归属区县:高密市
故障地址:潍坊高密市大牟家镇孙家屋子孙家屋子自然村杨磊西墙2号*********
联系电话:15006611028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14:10:44
具体故障现象:客户来电反应本机账号的有线宽带无法使用，光猫亮红灯，要求回电处理，谢谢
客户其他诉求:
</t>
  </si>
  <si>
    <t>2025-01-11 14:20:52</t>
  </si>
  <si>
    <t>2025-01-11 14:21:15</t>
  </si>
  <si>
    <t>2025-01-11 15:43:04</t>
  </si>
  <si>
    <t>80+银卡-普通区域-安丘市-建安花园-15006653853-300M-业务受理宽带-次数0-202501110000391499 一级督办</t>
  </si>
  <si>
    <t>202501110000391499</t>
  </si>
  <si>
    <t>2025-01-11 15:48:57</t>
  </si>
  <si>
    <t>2025-01-11 15:51:29</t>
  </si>
  <si>
    <t>SD-057-250111-807436-4592</t>
  </si>
  <si>
    <t>2025-01-11 15:49:14</t>
  </si>
  <si>
    <t>80+普通-普通区域-青州市-香江大厦-13562669238-1000M-宽带上网投诉-次数0-202501110000398358</t>
  </si>
  <si>
    <t>202501110000398358</t>
  </si>
  <si>
    <t>202501110000398358#流程受理流水号：20250111154850135626692381103710
客户号码:13562669238
客户姓名:董**
投诉地市:潍坊
来话流水:2025011115471962420800216
宽带账号:13562669238
账号归属区县:青州市东夏金达通讯专营店
联系电话:13562669238
联系人:先生/女士
宽带地址:潍坊
工单紧急程度:非常紧急
是否投诉倾向:否
是否重复投诉:否
是否携转意向:否
是否有升级投诉倾向:否
*业务名称:业务融合移机流程宽带+OTT
投诉内容:手机号码：13562669238，【问题描述】客户已办理宽带业务，有开通单，要求装维尽快联系上门，请处理，谢谢。联系电话：13562669238，联系人：先生/女士，录音流水号：2025011115471962420800216。受理明细：531920062399999999。
在途开通单信息：536250111637367834，13562669238，2025-01-11 15:03:16，业务融合移机流程宽带+OTT，处理中，手写判断和地址录入
是否到厅:否
业务名称:业务融合移机流程宽带+OTT
;宽带小区$[香江大厦]$</t>
  </si>
  <si>
    <t>2025-01-11 15:52:00</t>
  </si>
  <si>
    <t>2025-01-11 15:52:19</t>
  </si>
  <si>
    <t>SD-852-279125-1201-20655</t>
  </si>
  <si>
    <t>SD-057-250111-471903-6616</t>
  </si>
  <si>
    <t>2025-01-11 19:23:05</t>
  </si>
  <si>
    <t>普通区域-高密市-柳沟崖自然村-18764686990-1000M-宽带上网投诉-次数0-20250111192044X444394505</t>
  </si>
  <si>
    <t>20250111192044X444394505</t>
  </si>
  <si>
    <t xml:space="preserve">【农村网络投诉】流程受理流水号：20250111191915187646869901146822
客户号码:18764686990
客户姓名:李**
投诉地市:潍坊
来话流水:2025011119110789020812561
宽带账号:18764686990
宽带账号归属地市:潍坊
宽带账号归属区县:高密市
故障地址:潍坊高密市朝阳街道柳沟崖柳沟崖自然村高密柳沟崖12号箱李玉军*********
联系电话:13864686990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故障细类:宽带无法上网(专席)
携转原因:
故障时间:2025-01-11 19:10:02
具体故障现象:提示网络无法连接，光猫正常，路由器亮红灯，拔插网线，重启设备
客户其他诉求:
</t>
  </si>
  <si>
    <t>2025-01-11 19:24:42</t>
  </si>
  <si>
    <t>2025-01-11 19:25:34</t>
  </si>
  <si>
    <t>SD-851-325330-9970-5327</t>
  </si>
  <si>
    <t>SD-057-250111-271435-4138</t>
  </si>
  <si>
    <t>2025-01-11 14:59:10</t>
  </si>
  <si>
    <t>普通区域-安丘市-安丘市凌河镇雄鹰大道（小微）-19862658158-300M-宽带上网投诉-次数0-20250111145629X589955960</t>
  </si>
  <si>
    <t>20250111145629X589955960</t>
  </si>
  <si>
    <t xml:space="preserve">流程受理流水号：20250111145504198626581581091008
客户号码:19862658158
客户姓名:张**
投诉地市:潍坊
来话流水:2025011114542363320862128
宽带账号:19862658158
宽带账号归属地市:潍坊
宽带账号归属区县:安丘市
故障地址:潍坊安丘市凌河街道雄鹰大道安丘市凌河镇雄鹰大道（小微）比亚迪新能源沿子1号箱*********
联系电话:19862658158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故障时间:2025-01-11 14:58:46
具体故障现象:光猫灯正常但电脑手机无法上网，
客户其他诉求:
</t>
  </si>
  <si>
    <t>2025-01-11 15:01:42</t>
  </si>
  <si>
    <t>2025-01-11 15:02:01</t>
  </si>
  <si>
    <t>SD-851-256950-2378-11060</t>
  </si>
  <si>
    <t>2025-01-11 14:06:31</t>
  </si>
  <si>
    <t>【调研】-80+银卡-普通区域-奎文区-和扬英郡-15866188687-1000M-业务受理宽带-次数0-202501110000321374 一级督办</t>
  </si>
  <si>
    <t>202501110000321374</t>
  </si>
  <si>
    <t>2025-01-11 14:27:12</t>
  </si>
  <si>
    <t>2025-01-11 14:28:26</t>
  </si>
  <si>
    <t>SD-851-289675-15670-16097</t>
  </si>
  <si>
    <t>SD-057-250111-694205-6509</t>
  </si>
  <si>
    <t>2025-01-11 19:09:59</t>
  </si>
  <si>
    <t>【调研】-普通区域-昌乐县-宅科村及宅科社区自然村-13964699394-200M-宽带上网投诉-次数0-202501110000529438</t>
  </si>
  <si>
    <t>202501110000529438</t>
  </si>
  <si>
    <t>202501110000529438#宽带账号：13964699394；宽带地址：潍坊昌乐县红河镇宅科村及宅科社区宅科村及宅科社区自然村大宅科村2-9；客户来电反宽带无法上网，客户无法配合进行线上指导，要求师傅上门，请协助处理，谢谢！联系电话：15265699906；联系人：先生；来电流水：2025011119015539920860462。</t>
  </si>
  <si>
    <t>2025-01-11 19:12:54</t>
  </si>
  <si>
    <t>2025-01-11 19:13:24</t>
  </si>
  <si>
    <t>SD-057-250111-795140-6570</t>
  </si>
  <si>
    <t>2025-01-11 19:17:04</t>
  </si>
  <si>
    <t>80+普通-普通区域-诸城市-鹁鸽崖自然村-15966186675-300M-宽带上网投诉-次数0-20250111191458X984805330</t>
  </si>
  <si>
    <t>20250111191458X984805330</t>
  </si>
  <si>
    <t xml:space="preserve">【农村网络投诉】流程受理流水号：20250111191357159661866751146034
客户号码:15966186675
客户姓名:赵**
投诉地市:潍坊
来话流水:2025011119131716220824406
宽带账号:15966186675
宽带账号归属地市:潍坊
宽带账号归属区县:诸城市
故障地址:潍坊诸城市皇华镇中杨家庄子鹁鸽崖自然村鹁鸽崖2号箱*********
联系电话:18764604917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19:14:21
具体故障现象:光猫亮红灯，
客户其他诉求:
</t>
  </si>
  <si>
    <t>2025-01-11 19:19:39</t>
  </si>
  <si>
    <t>2025-01-11 19:20:04</t>
  </si>
  <si>
    <t>SD-851-252693-21163-11126</t>
  </si>
  <si>
    <t>SD-057-250111-941087-6517</t>
  </si>
  <si>
    <t>2025-01-11 19:11:13</t>
  </si>
  <si>
    <t>【调研】-80+普通-FTTR-(目标)普通区域-寿光市-北陈家-15966088107-1000M-宽带上网投诉-次数0-20250111190834X714523975</t>
  </si>
  <si>
    <t>20250111190834X714523975</t>
  </si>
  <si>
    <t xml:space="preserve">【农村网络投诉】流程受理流水号：20250111190446159660881071144659
客户号码:15966088107
客户姓名:袁*
投诉地市:潍坊
来话流水:2025011119040877220873056
宽带账号:15966088107
宽带账号归属地市:潍坊
宽带账号归属区县:寿光市
故障地址:潍坊寿光市营里镇北陈家村北陈家北陈家村7号箱*********
联系电话:15966088107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故障时间:2025-01-11 19:04:20
具体故障现象:光猫亮红灯，
客户其他诉求:客户要求换个维修联系，来了骂出去
</t>
  </si>
  <si>
    <t>2025-01-11 19:28:47</t>
  </si>
  <si>
    <t>2025-01-11 19:32:58</t>
  </si>
  <si>
    <t>SD-057-250111-891542-6578</t>
  </si>
  <si>
    <t>2025-01-11 19:17:18</t>
  </si>
  <si>
    <t>80+普通-普通区域-青州市-赵家坡村自然村-13906462009-300M-业务受理宽带-次数0-202501110000534261</t>
  </si>
  <si>
    <t>202501110000534261</t>
  </si>
  <si>
    <t>202501110000534261# 宽带账号:13906462009; 联系电话：13906462009，问题类型：此工单为群障修复工单，根据群障全量闭环修复管理要求，为确保客户网络通畅，请装维人员跟进修复网络问题，谢谢！ 
 群障标题：公告。故障描述：潍坊青州市赵家坡村自然村光缆故障，预估24小时恢复，请帮忙拦截,如有需要请联系片区装维师傅魏晓亮15706307652主叫号码：15318915968.0;该号码仅供参考，请优先联系宽带账号。</t>
  </si>
  <si>
    <t>2025-01-11 19:34:57</t>
  </si>
  <si>
    <t>2025-01-11 19:35:27</t>
  </si>
  <si>
    <t>SD-057-250111-715942-6580</t>
  </si>
  <si>
    <t>2025-01-11 19:17:25</t>
  </si>
  <si>
    <t>【调研】-80+金卡-(目标)普通区域-诸城市-枫香小镇-13953632132-300M-魔百和投诉-次数0-202501110000533943</t>
  </si>
  <si>
    <t>202501110000533943</t>
  </si>
  <si>
    <t>202501110000533943#流程受理流水号：20250111191631139536321321146413
客户号码:13953632132
客户姓名:于**
投诉地市:潍坊
来话流水:2025011119150040020833909
宽带账号:13953632132
宽带账号归属地市:潍坊
宽带账号归属区县:诸城市
故障地址:潍坊诸城市密州街道南外环枫香小镇二期44号楼*********
联系电话:13465360687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故障细类:移动高清电视故障
携转原因:
故障时间:2025-01-11 19:15:21
魔百和单播/组播:组播
具体故障现象:电视直播或点播无法观看，
客户其他诉求:
魔百和单/组播：组播;宽带小区$[枫香小镇]$</t>
  </si>
  <si>
    <t>2025-01-11 19:21:33</t>
  </si>
  <si>
    <t>2025-01-11 19:22:00</t>
  </si>
  <si>
    <t>SD-057-250111-184726-3669</t>
  </si>
  <si>
    <t>2025-01-11 14:08:38</t>
  </si>
  <si>
    <t>【调研】-80+银卡-普通区域-诸城市-正大福香园-15054489819-300M-宽带上网投诉-次数0-202501110000322407</t>
  </si>
  <si>
    <t>202501110000322407</t>
  </si>
  <si>
    <t>202501110000322407#15054489819 用户自己把机顶盒线路拆除了，自己不会连接，要求师傅上门，请处理，谢谢
联系人女士，电话 18766368067 流水号  2025011114015882820853616</t>
  </si>
  <si>
    <t>2025-01-11 14:23:26</t>
  </si>
  <si>
    <t>2025-01-11 14:23:49</t>
  </si>
  <si>
    <t>SD-057-250111-309762-3670</t>
  </si>
  <si>
    <t>2025-01-11 14:08:59</t>
  </si>
  <si>
    <t>普通区域-诸城市-北马家庄子村-18765790390-100M-宽带上网投诉-次数0-202501110000323367</t>
  </si>
  <si>
    <t>2025-01-12 15:09:00</t>
  </si>
  <si>
    <t>202501110000323367</t>
  </si>
  <si>
    <t>202501110000323367#受理号码 : 18765790390客户姓名 : 王*号码归属地 : 潍坊诸城 － 诸城市凌科电讯经营部(联想）（社区）用户品牌 : 全球通；宽带地址：潍坊诸城市皇华镇北马家庄子北马家庄子村北马家庄子村南10#箱；客户来电反映移动高清不能观看节目，无法配合线上指导，要求师傅上门，请协助处理，谢谢！联系电话：15253680393；联系人：先生；来电流水：2025011114035664120874233</t>
  </si>
  <si>
    <t>2025-01-11 14:27:05</t>
  </si>
  <si>
    <t>2025-01-11 14:30:42</t>
  </si>
  <si>
    <t>SD-057-250111-394651-6523</t>
  </si>
  <si>
    <t>2025-01-11 19:11:31</t>
  </si>
  <si>
    <t>普通区域-安丘市-吾山镇云家庄子村-15762672122-300M-宽带上网投诉-次数0-20250111190952X792382692</t>
  </si>
  <si>
    <t>20250111190952X792382692</t>
  </si>
  <si>
    <t xml:space="preserve">【农村网络投诉】流程受理流水号：20250111190050157626721221144047
客户号码:15762672122
客户姓名:云**
投诉地市:潍坊
来话流水:2025011119003774320852946
宽带账号:15762672122
宽带账号归属地市:潍坊
宽带账号归属区县:安丘市
故障地址:潍坊安丘市吾山镇云家庄子村吾山镇云家庄子村李光大西墙4号*********
联系电话:15762672122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19:06:39
具体故障现象:打不开网页，用户拒接王海明师傅打电话处理
客户其他诉求:
</t>
  </si>
  <si>
    <t>2025-01-11 19:13:40</t>
  </si>
  <si>
    <t>2025-01-11 19:14:02</t>
  </si>
  <si>
    <t>SD-057-250111-026154-6584</t>
  </si>
  <si>
    <t>2025-01-11 19:18:21</t>
  </si>
  <si>
    <t>普通区域-潍城区-鸿禧花园片区（含中和街小区）-1596369948802-300M-宽带上网投诉-次数0-202501110000534164</t>
  </si>
  <si>
    <t>202501110000534164</t>
  </si>
  <si>
    <t>202501110000534164#流程受理流水号：2025011119164415963699488021146449
客户号码:1596369948802
客户姓名:高**
投诉地市:潍坊
来话流水:2025011119153713020837284
宽带账号:1596369948802
宽带账号归属地市:潍坊
宽带账号归属区县:潍城区
故障地址:潍坊潍城区西关街道永安路鸿禧花园片区（含中和街小区）中和街小区40号楼** 
联系电话:15963699488
联系人:先生 
工单紧急程度:一般
是否有升级投诉倾向:否
是否重复投诉:否
是否携转意向:否
是否投诉倾向:否
是否智能网关:智能网关
当前是否在线:是
接入方式:FTTH
端到端诊断结果:客户侧设备问题
是否质差终端:无质差信息
光功率:-20.26
故障大类:宽带/电视
故障细类:宽带网速慢/卡顿
携转原因:
故障时间:2025-01-11 19:17:42
具体故障现象:打不开网页，
客户其他诉求:
;宽带小区$[鸿禧花园片区（含中和街小区）]$</t>
  </si>
  <si>
    <t>2025-01-11 19:21:21</t>
  </si>
  <si>
    <t>SD-851-245118-15104-4577</t>
  </si>
  <si>
    <t>SD-057-250111-657492-3612</t>
  </si>
  <si>
    <t>2025-01-11 14:02:05</t>
  </si>
  <si>
    <t>【调研】-80+银卡-(目标)普通区域-潍城区-北大于河自然村-15054476138-300M-宽带上网投诉-次数0-20250111140010X210987764</t>
  </si>
  <si>
    <t>20250111140010X210987764</t>
  </si>
  <si>
    <t xml:space="preserve">【农村网络投诉】流程受理流水号：20250111135921150544761381078036
客户号码:15054476138
客户姓名:季**
投诉地市:潍坊
来话流水:2025011113590877220825299
宽带账号:15054476138
宽带账号归属地市:潍坊
宽带账号归属区县:潍城区
故障地址:潍坊潍城区乐埠山生态经济发展区官路村官路村10#西数第2条胡同南数第3排东户*********
联系电话:15054476138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故障细类:宽带无法上网
携转原因:
故障时间:2025-01-11 13:59:49
具体故障现象:光猫亮红灯，
客户其他诉求:
</t>
  </si>
  <si>
    <t>2025-01-11 14:13:33</t>
  </si>
  <si>
    <t>2025-01-11 14:13:58</t>
  </si>
  <si>
    <t>SD-057-250111-857143-6525</t>
  </si>
  <si>
    <t>2025-01-11 19:11:35</t>
  </si>
  <si>
    <t>80+金卡-普通区域-奎文区-刘家道小区-15863298799-100M-宽带上网投诉-次数0-20250111191020X820094366</t>
  </si>
  <si>
    <t>20250111191020X820094366</t>
  </si>
  <si>
    <t xml:space="preserve">【农村网络投诉】流程受理流水号：20250111190911158632987991145335
客户号码:15863298799
客户姓名:王**
投诉地市:潍坊
来话流水:2025011119084138720898870
宽带账号:15863298799
宽带账号归属地市:潍坊
宽带账号归属区县:高新
故障地址:潍坊高新清池刘家道村刘家道小区5号楼*********
联系电话:15863298799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19:09:50
具体故障现象:光猫亮红灯，
客户其他诉求:
</t>
  </si>
  <si>
    <t>2025-01-11 19:13:38</t>
  </si>
  <si>
    <t>2025-01-11 19:13:57</t>
  </si>
  <si>
    <t>SD-057-250111-278653-6528</t>
  </si>
  <si>
    <t>2025-01-11 19:12:01</t>
  </si>
  <si>
    <t>【调研】-80+普通-(目标)普通区域-昌邑市-育新苑小区-13792655295-300M-宽带上网投诉-次数0-202501110000531285</t>
  </si>
  <si>
    <t>202501110000531285</t>
  </si>
  <si>
    <t>202501110000531285#宽带账号：13792655295 宽带地址：潍坊昌邑市城区富昌街育新苑小区育新苑1号楼；客户来电反映宽带无法上网，客户不配合排障，要求上门，请协助处理，谢谢！联系电话：本机；联系人：先生；来电流水：2025011119054249120881760</t>
  </si>
  <si>
    <t>2025-01-11 19:15:51</t>
  </si>
  <si>
    <t>2025-01-11 19:16:57</t>
  </si>
  <si>
    <t>SD-851-321695-20343-21741</t>
  </si>
  <si>
    <t>SD-057-250111-495678-6531</t>
  </si>
  <si>
    <t>2025-01-11 19:12:44</t>
  </si>
  <si>
    <t>普通区域-青州市-心怡园小区-13583680177-300M-宽带上网投诉-次数0-202501110000531207</t>
  </si>
  <si>
    <t>202501110000531207</t>
  </si>
  <si>
    <t>202501110000531207#宽带账号：13583680177；宽带地址：潍坊青州市云门山街道云门山路心怡园小区；客户来电反映宽带无法上网，客户不配合排障，要求上门，请协助处理，谢谢！联系电话：17861251736；联系人：先生；来电流水：2025011119093811020804192</t>
  </si>
  <si>
    <t>2025-01-11 19:15:38</t>
  </si>
  <si>
    <t>2025-01-11 19:16:04</t>
  </si>
  <si>
    <t>SD-057-250111-798236-3618</t>
  </si>
  <si>
    <t>2025-01-11 14:02:52</t>
  </si>
  <si>
    <t>普通区域-诸城市-龙都南王庄自然村-15963607764-200M-宽带上网投诉-次数0-202501110000320645</t>
  </si>
  <si>
    <t>2025-01-12 15:03:00</t>
  </si>
  <si>
    <t>202501110000320645</t>
  </si>
  <si>
    <t>202501110000320645#【已关注中国移动10086微信公众号】流程受理流水号：20250111135835159636077641077878
客户号码:15963607764
客户姓名:王**
投诉地市:潍坊
来话流水:2025011113571454820807318
宽带账号:15963607764
账号归属区县:诸城繁荣路营业厅
联系电话:13465704671
联系人:先生
宽带地址:潍坊
工单紧急程度:紧急
是否投诉倾向:否
是否重复投诉:否
是否携转意向:否
是否有升级投诉倾向:否
*业务名称:业务融合开机流程宽带+OTT
投诉内容:手机号码：15963607764，【问题描述】13465704671客户来电，反映手机：15963607764预约安装宽带一直未安装，对一直未有端口。也未扩容不满意，客户已办理宽带业务，有开通单，要求装维尽快联系上门，请回电处理，谢谢。联系电话：13465704671，联系人：先生，录音流水号：2025011113571454820807318。受理明细：531920062399999999。
在途开通单信息：536250107459488180，15963607764，2025-01-07 09:45:03，业务融合开机流程宽带+OTT，处理中，装维选址
是否到厅:否
业务名称:业务融合开机流程宽带+OTT
;宽带小区$[龙都南王庄自然村]$</t>
  </si>
  <si>
    <t>2025-01-11 14:05:03</t>
  </si>
  <si>
    <t>2025-01-11 14:05:28</t>
  </si>
  <si>
    <t>SD-851-332023-1677-10984</t>
  </si>
  <si>
    <t>SD-057-250111-516908-3619</t>
  </si>
  <si>
    <t>2025-01-11 14:02:54</t>
  </si>
  <si>
    <t>普通区域-寿光市-杭州嘉园-13465670354-100M-宽带上网投诉-次数0-202501110000322003</t>
  </si>
  <si>
    <t>202501110000322003</t>
  </si>
  <si>
    <t>202501110000322003#流程受理流水号：20250111140047134656703541078334
客户号码:13465670354
客户姓名:杨**
投诉地市:潍坊
来话流水:2025011113575965720814416
宽带账号:13465670354
账号归属区县:寿光
联系电话:13465670354
联系人:先生/女士
宽带地址:潍坊
工单紧急程度:一般
是否投诉倾向:否
是否重复投诉:否
是否携转意向:否
是否有升级投诉倾向:否
*业务名称:业务融合开机流程FTTR组网
投诉内容:手机号码：13465670354，【问题描述】客户已办理宽带业务，有开通单，要求装维尽快联系上门，请处理，谢谢。联系电话：13465670354，联系人：先生/女士，录音流水号：2025011113575965720814416。
在途开通单信息：536250110417150914，13465670354，2025-01-10 15:17:03，业务融合开机流程FTTR组网，处理中，预约池
是否到厅:否
业务名称:业务融合开机流程FTTR组网
;宽带小区$[杭州嘉园]$</t>
  </si>
  <si>
    <t>2025-01-11 14:11:51</t>
  </si>
  <si>
    <t>2025-01-11 14:12:22</t>
  </si>
  <si>
    <t>SD-851-336777-13011-22017</t>
  </si>
  <si>
    <t>SD-057-250111-842619-6535</t>
  </si>
  <si>
    <t>2025-01-11 19:13:33</t>
  </si>
  <si>
    <t>80+金卡-普通区域-青州市-三新村-13655368288-1000M-宽带延伸服务-次数0-202501110000530761</t>
  </si>
  <si>
    <t>202501110000530761</t>
  </si>
  <si>
    <t xml:space="preserve">202501110000530761#【已关注中国移动10086微信公众号】流程受理流水号：20250111191308136553682881145917
客户号码:13655368288
客户姓名:王**
投诉地市:潍坊
来话流水:2025011119063644920886954
宽带账号:13655368288
宽带账号归属地市:潍坊
宽带账号归属区县:青州市
故障地址:潍坊青州市黄楼街道三新村三新村扩容1号箱（王奎吉)*********
联系电话:15263679599
联系人:先生/女士
工单紧急程度:一般
是否有升级投诉倾向:否
是否重复投诉:否
是否携转意向:否
是否投诉倾向:否
是否智能网关:智能网关
当前是否在线:是
接入方式:FTTH
是否质差终端:无质差信息
光功率:-18.79
故障大类:宽带/电视
故障细类:宽带延伸服务
携转原因:
故障时间:2025-01-11 19:11:33
具体故障现象:调测路由器，网络无法连接：光猫亮灯正常，路由器连接光猫1口，路由器未恢复出厂设置。网灯闪烁。重启未恢复。
</t>
  </si>
  <si>
    <t>2025-01-11 19:18:01</t>
  </si>
  <si>
    <t>2025-01-11 19:18:27</t>
  </si>
  <si>
    <t>SD-851-319962-7060-6150</t>
  </si>
  <si>
    <t>SD-057-250111-618325-3622</t>
  </si>
  <si>
    <t>2025-01-11 14:03:41</t>
  </si>
  <si>
    <t>【调研】-80+普通-普通区域-坊子区-碧桂园天玺-13806363211-300M-宽带上网投诉-次数1-202501100000604328</t>
  </si>
  <si>
    <t>2025-01-11 14:07:40</t>
  </si>
  <si>
    <t>2025-01-11 14:09:46</t>
  </si>
  <si>
    <t>SD-057-250111-658347-6543</t>
  </si>
  <si>
    <t>2025-01-11 19:14:20</t>
  </si>
  <si>
    <t>80+普通-普通区域-寒亭区-城北佳苑-18363638711-500M-魔百和投诉-次数0-20250111191256X976354341</t>
  </si>
  <si>
    <t>20250111191256X976354341</t>
  </si>
  <si>
    <t>流程受理流水号：20250111191204183636387111145763
客户号码:18363638711
客户姓名:孙**
投诉地市:潍坊
来话流水:2025011119073499520892440
宽带账号:18363638711
宽带账号归属地市:潍坊
宽带账号归属区县:寒亭区
故障地址:潍坊寒亭区寒亭街道渤海路城北佳苑1号楼*********
联系电话:13563680317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光功率:-21.36
故障大类:宽带/电视
故障细类:移动高清电视故障(专席)
携转原因:
故障时间:2025-01-11 19:15:41
魔百和单播/组播:组播
具体故障现象:电视机提示无信号，无线网正常，机顶盒红灯,已指导切换信号源，将高清线两头拔插未恢复。
客户其他诉求:
魔百和单/组播：组播</t>
  </si>
  <si>
    <t>2025-01-11 19:17:58</t>
  </si>
  <si>
    <t>2025-01-11 19:18:39</t>
  </si>
  <si>
    <t>SD-057-250111-659402-6546</t>
  </si>
  <si>
    <t>2025-01-11 19:15:23</t>
  </si>
  <si>
    <t>【调研】-80+银卡-普通区域-安丘市-锦绣华城-15953672794-200M-宽带上网投诉-次数0-202501110000533303</t>
  </si>
  <si>
    <t>202501110000533303</t>
  </si>
  <si>
    <t>202501110000533303#15953672794   辛苦上门排障  电视无法链接     联系人先生    联系电话15095136358      流水号2025011119090769220801386</t>
  </si>
  <si>
    <t>2025-01-11 19:21:28</t>
  </si>
  <si>
    <t>2025-01-11 19:21:50</t>
  </si>
  <si>
    <t>SD-851-270356-6287-26439</t>
  </si>
  <si>
    <t>SD-057-250111-562394-3634</t>
  </si>
  <si>
    <t>2025-01-11 14:06:00</t>
  </si>
  <si>
    <t>FTTR-普通区域-坊子区-南眉村-15263683190-1000M-业务受理宽带-次数0-202501110000323715</t>
  </si>
  <si>
    <t>202501110000323715</t>
  </si>
  <si>
    <t>202501110000323715# 宽带账号:15263683190; 联系电话：15263683190，问题类型：此工单为群障修复工单，根据群障全量闭环修复管理要求，为确保客户网络通畅，请装维人员跟进修复网络问题，谢谢！ 
 群障标题：公告。故障描述：潍坊坊子区南眉村光缆故障，预估24小时恢复，请帮忙拦截,如有需要请联系片区装维师傅王晓伟15706307269主叫号码：15263683190.0;该号码仅供参考，请优先联系宽带账号。</t>
  </si>
  <si>
    <t>2025-01-11 14:13:45</t>
  </si>
  <si>
    <t>2025-01-11 14:14:58</t>
  </si>
  <si>
    <t>SD-851-247728-2482-21491</t>
  </si>
  <si>
    <t>SD-057-250111-016932-6549</t>
  </si>
  <si>
    <t>2025-01-11 19:16:23</t>
  </si>
  <si>
    <t>80+普通-普通区域-奎文区-仁和盛廷扩容-13053698717-500M-业务受理宽带-次数0-202501110000534044</t>
  </si>
  <si>
    <t>202501110000534044</t>
  </si>
  <si>
    <t>202501110000534044# 宽带账号:13053698717; 联系电话：13053698717，问题类型：此工单为群障修复工单，根据群障全量闭环修复管理要求，为确保客户网络通畅，请装维人员跟进修复网络问题，谢谢！ 
 群障标题：公告。故障描述：潍坊奎文区仁和盛廷扩容光缆故障，预估24小时恢复，请帮忙拦截,如有需要请联系片区装维师傅贺同辉15706307423主叫号码：15063683089.0;该号码仅供参考，请优先联系宽带账号。</t>
  </si>
  <si>
    <t>2025-01-11 19:30:03</t>
  </si>
  <si>
    <t>SD-057-250111-298735-6551</t>
  </si>
  <si>
    <t>2025-01-11 19:16:28</t>
  </si>
  <si>
    <t>普通区域-潍城区-恒信御峰南区-15065632388-300M-业务受理宽带-次数0-202501110000533470</t>
  </si>
  <si>
    <t>202501110000533470</t>
  </si>
  <si>
    <t>202501110000533470# 宽带账号:15065632388; 联系电话：15065632388，问题类型：此工单为群障修复工单，根据群障全量闭环修复管理要求，为确保客户网络通畅，请装维人员跟进修复网络问题，谢谢！ 
 群障标题：公告。故障描述：潍坊潍城区恒信御峰南区光缆故障，预估24小时恢复，请帮忙拦截,如有需要请联系片区装维师傅周富超15706307864主叫号码：15153607287.0;该号码仅供参考，请优先联系宽带账号。</t>
  </si>
  <si>
    <t>2025-01-11 19:30:45</t>
  </si>
  <si>
    <t>2025-01-11 19:31:09</t>
  </si>
  <si>
    <t>SD-057-250111-968720-6555</t>
  </si>
  <si>
    <t>2025-01-11 19:16:36</t>
  </si>
  <si>
    <t>【调研】-普通区域-安丘市-伏戈庄社区-13573662389-300M-业务受理宽带-次数0-202501110000532782</t>
  </si>
  <si>
    <t>202501110000532782</t>
  </si>
  <si>
    <t>202501110000532782# 宽带账号:13573662389; 联系电话：13573662389，问题类型：此工单为群障修复工单，根据群障全量闭环修复管理要求，为确保客户网络通畅，请装维人员跟进修复网络问题，谢谢！ 
 群障标题：公告。故障描述：伏戈庄社区主叫号码：13573662389.0;该号码仅供参考，请优先联系宽带账号。</t>
  </si>
  <si>
    <t>2025-01-11 19:19:17</t>
  </si>
  <si>
    <t>2025-01-11 19:19:37</t>
  </si>
  <si>
    <t>SD-851-270599-5024-21054</t>
  </si>
  <si>
    <t>SD-057-250111-063289-6126</t>
  </si>
  <si>
    <t>2025-01-11 18:26:38</t>
  </si>
  <si>
    <t>【重投】-【调研】-普通区域-青州市-东阳河-13964747070-200M-业务受理宽带-次数0-202501110000510034</t>
  </si>
  <si>
    <t>202501110000510034</t>
  </si>
  <si>
    <t>202501110000510034#【已关注中国移动10086微信公众号】 宽带账号:13964747070; 联系电话：13964747070，问题类型：此工单为群障修复工单，根据群障全量闭环修复管理要求，为确保客户网络通畅，请装维人员跟进修复网络问题，谢谢！ 
 群障标题：公告。故障描述：潍坊青州市东阳河光缆故障，预估24小时恢复，请帮忙拦截,如有需要请联系片区装维师傅迟亨海15706307618主叫号码：13964747070.0;该号码仅供参考，请优先联系宽带账号。</t>
  </si>
  <si>
    <t>2025-01-11 18:29:12</t>
  </si>
  <si>
    <t>2025-01-11 18:29:36</t>
  </si>
  <si>
    <t>SD-057-250111-781243-5115</t>
  </si>
  <si>
    <t>2025-01-11 16:46:25</t>
  </si>
  <si>
    <t>普通区域-诸城市-西郊花园-15253659086-300M-宽带上网投诉-次数0-202501110000441093</t>
  </si>
  <si>
    <t>2025-01-12 17:47:00</t>
  </si>
  <si>
    <t>202501110000441093</t>
  </si>
  <si>
    <t>202501110000441093#15253659086客户反映电视无法观看，拒绝排障要求上门，线上排障未恢复，请协助处理。谢谢  联系人：先生  联系电话：本机 流水：2025011116443628720898107</t>
  </si>
  <si>
    <t>2025-01-11 17:01:37</t>
  </si>
  <si>
    <t>2025-01-11 17:02:11</t>
  </si>
  <si>
    <t>SD-851-244925-8151-12356</t>
  </si>
  <si>
    <t>SD-057-250111-981547-4714</t>
  </si>
  <si>
    <t>2025-01-11 16:04:52</t>
  </si>
  <si>
    <t>【调研】-80+普通-普通区域-奎文区-万福苑-17667183053-1000M-宽带上网投诉-次数0-202501110000409876</t>
  </si>
  <si>
    <t>2025-01-12 17:05:00</t>
  </si>
  <si>
    <t>202501110000409876</t>
  </si>
  <si>
    <t>202501110000409876#流程受理流水号：20250111160420176671830531107237
客户号码:17667183053
客户姓名:张**
投诉地市:潍坊
来话流水:2025011116034120320898250
宽带账号:17667183053
账号归属区县:坊子
联系电话:17667183053
联系人:先生/女士
宽带地址:潍坊
工单紧急程度:非常紧急
是否投诉倾向:否
是否重复投诉:否
是否携转意向:否
是否有升级投诉倾向:否
*业务名称:业务融合移机流程宽带+OTT
投诉内容:手机号码：17667183053，【问题描述】客户已办理宽带业务，有开通单，要求装维尽快联系上门，请处理，谢谢。联系电话：17667183053，联系人：先生/女士，录音流水号：2025011116034120320898250。受理明细：531920062399999999。
在途开通单信息：536250111550228194，17667183053，2025-01-11 09:46:25，业务融合移机流程宽带+OTT，处理中，黄单建设（楼宇）
是否到厅:否
业务名称:业务融合移机流程宽带+OTT
;宽带小区$[万福苑]$</t>
  </si>
  <si>
    <t>2025-01-11 16:07:20</t>
  </si>
  <si>
    <t>2025-01-11 16:10:14</t>
  </si>
  <si>
    <t>SD-852-259117-234-7554</t>
  </si>
  <si>
    <t>SD-057-250111-527130-7221</t>
  </si>
  <si>
    <t>2025-01-11 20:38:10</t>
  </si>
  <si>
    <t>80+银卡-(目标)普通区域-寿光市-怡景花园-18353617130-100M-宽带延伸服务-次数0-202501110000564135</t>
  </si>
  <si>
    <t>202501110000564135</t>
  </si>
  <si>
    <t xml:space="preserve">202501110000564135#流程受理流水号：20250111203707183536171301157319
客户号码:18353617130
客户姓名:王**
投诉地市:潍坊
来话流水:2025011120364636020824283
宽带账号:18353617130
宽带账号归属地市:潍坊
宽带账号归属区县:寿光市
故障地址:潍坊寿光市圣城街道金海路怡景花园C2号楼*********
联系电话:18353617130
联系人:先生/女士
工单紧急程度:一般
是否有升级投诉倾向:否
是否重复投诉:否
是否携转意向:否
是否投诉倾向:否
是否智能网关:智能网关
当前是否在线:是
接入方式:FTTH
是否质差终端:无质差信息
光功率:-23.87
故障大类:宽带/电视
故障细类:宽带延伸服务
携转原因:
故障时间:2025-01-11 20:37:37
具体故障现象:客户要求更换光猫设备。
</t>
  </si>
  <si>
    <t>2025-01-11 20:45:46</t>
  </si>
  <si>
    <t>2025-01-11 20:46:53</t>
  </si>
  <si>
    <t>SD-057-250111-915042-5250</t>
  </si>
  <si>
    <t>2025-01-11 17:00:04</t>
  </si>
  <si>
    <t>80+银卡-普通区域-寿光市-辛家-15866199125-300M-宽带上网投诉-次数0-202501110000452352</t>
  </si>
  <si>
    <t>2025-01-12 18:01:00</t>
  </si>
  <si>
    <t>202501110000452352</t>
  </si>
  <si>
    <t xml:space="preserve">202501110000452352#流程受理流水号：20250111165859158661991251120345
客户号码:15866199125
客户姓名:辛**
投诉地市:潍坊
来话流水:2025011116581759020861114
宽带账号:15866199125
宽带账号归属地市:潍坊
宽带账号归属区县:寿光市
故障地址:潍坊寿光市化龙镇辛家村辛家辛家5号箱*********
联系电话:15866192661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故障时间:2025-01-11 16:59:08
具体故障现象:打不开网页，
客户其他诉求:客户侧为质差终端，要求上门更换终端并一并处理故障问题。
</t>
  </si>
  <si>
    <t>2025-01-11 17:09:46</t>
  </si>
  <si>
    <t>2025-01-11 17:13:43</t>
  </si>
  <si>
    <t>SD-057-250111-917453-5487</t>
  </si>
  <si>
    <t>2025-01-11 17:26:22</t>
  </si>
  <si>
    <t>普通区域-高密市-青岛馨苑-17863613735-200M-业务受理宽带-次数0-202501110000472544</t>
  </si>
  <si>
    <t>2025-01-12 17:27:00</t>
  </si>
  <si>
    <t>202501110000472544</t>
  </si>
  <si>
    <t>202501110000472544#【已关注中国移动10086微信公众号】 宽带账号:17863613735; 联系电话：17863613735，问题类型：此工单为群障修复工单，根据群障全量闭环修复管理要求，为确保客户网络通畅，请装维人员跟进修复网络问题，谢谢！ 
 群障标题：公告。故障描述：青岛馨苑主叫号码：100860536.0;该号码仅供参考，请优先联系宽带账号。</t>
  </si>
  <si>
    <t>2025-01-11 17:46:35</t>
  </si>
  <si>
    <t>2025-01-11 17:47:09</t>
  </si>
  <si>
    <t>SD-057-250111-903174-6073</t>
  </si>
  <si>
    <t>2025-01-11 18:20:25</t>
  </si>
  <si>
    <t>【调研】-80+银卡-普通区域-昌邑市-高家北逄村自然村-13863628819-1000M-宽带上网投诉-次数0-202501110000508374</t>
  </si>
  <si>
    <t>202501110000508374</t>
  </si>
  <si>
    <t>202501110000508374#宽带账号：13863628819；宽带地址：潍坊昌邑市南逄镇高家北逄村昌邑市南逄高家北逄村王德东pos001-1:80号楼*********；客户来电反映电视提示51024-1，经查询客户侧为质差机顶盒，请协助上门更换终端并一并处理故障问题，谢谢！联系电话：本机；联系人：先生；来电流水：2025011118155880620858478</t>
  </si>
  <si>
    <t>2025-01-11 18:37:33</t>
  </si>
  <si>
    <t>2025-01-11 18:38:03</t>
  </si>
  <si>
    <t>SD-851-265829-12933-26288</t>
  </si>
  <si>
    <t>SD-057-250111-986751-4720</t>
  </si>
  <si>
    <t>2025-01-11 16:05:11</t>
  </si>
  <si>
    <t>普通区域-临朐县-高堰墙自然村-18366345331-300M-宽带延伸服务-次数0-202501110000409207</t>
  </si>
  <si>
    <t>2025-01-12 16:06:00</t>
  </si>
  <si>
    <t>202501110000409207</t>
  </si>
  <si>
    <t xml:space="preserve">202501110000409207#流程受理流水号：20250111160302183663453311106960
客户号码:18366345331
客户姓名:钟**
投诉地市:潍坊
来话流水:2025011116000589920854025
宽带账号:18366345331
宽带账号归属地市:潍坊
宽带账号归属区县:临朐县
故障地址:潍坊临朐县城关街道高堰墙高堰墙自然村高堰墙（扩容2次）23号箱金永华（外墙）*********
联系电话:14753696813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故障时间:2025-01-11 16:03:45
具体故障现象:具体故障现象:用户反映自己家线路需要连接监控设备。希望上门请协助谢谢！并且想购买新的路由器
</t>
  </si>
  <si>
    <t>2025-01-11 16:11:05</t>
  </si>
  <si>
    <t>2025-01-11 16:14:23</t>
  </si>
  <si>
    <t>SD-851-246254-13049-25012</t>
  </si>
  <si>
    <t>SD-057-250111-538264-7055</t>
  </si>
  <si>
    <t>2025-01-11 20:14:01</t>
  </si>
  <si>
    <t>【调研】-80+银卡-普通区域-昌邑市-凤凰村自然村-18866777827-1000M-宽带上网投诉-次数0-20250111201110X470558530</t>
  </si>
  <si>
    <t>20250111201110X470558530</t>
  </si>
  <si>
    <t xml:space="preserve">【农村网络投诉】流程受理流水号：20250111201030188667778271154167
客户号码:18866777827
客户姓名:王**
投诉地市:潍坊
来话流水:2025011120073401220802074
宽带账号:18866777827
宽带账号归属地市:潍坊
宽带账号归属区县:昌邑市
故障地址:潍坊昌邑市围子镇凤凰村凤凰村自然村凤凰村6号箱村东*********
联系电话:18866777827
联系人:先生/女士
工单紧急程度:非常紧急
是否有升级投诉倾向:否
是否重复投诉:否
是否携转意向:否
是否投诉倾向:是
是否智能网关:智能网关
当前是否在线:是
接入方式:FTTH
端到端诊断结果:客户侧设备问题（新增）
是否质差终端:无质差信息
光功率:-16.61
故障大类:宽带/电视
故障细类:宽带无法上网
携转原因:
故障时间:2025-01-11 20:10:38
具体故障现象:打不开网页，
客户其他诉求:
</t>
  </si>
  <si>
    <t>2025-01-11 20:19:17</t>
  </si>
  <si>
    <t>2025-01-11 20:19:42</t>
  </si>
  <si>
    <t>SD-851-335124-2737-26625</t>
  </si>
  <si>
    <t>SD-057-250111-795321-5071</t>
  </si>
  <si>
    <t>2025-01-11 16:40:46</t>
  </si>
  <si>
    <t>80+普通-普通区域-昌乐县-岳泉村自然村-13406658003-1000M-宽带上网投诉-次数0-202501110000431656</t>
  </si>
  <si>
    <t>2025-01-12 17:41:00</t>
  </si>
  <si>
    <t>202501110000431656</t>
  </si>
  <si>
    <t>202501110000431656#宽带账号：13406658003 宽带地址：潍坊昌乐县乔官镇岳泉村岳泉村自然村岳泉村1#（林子章东墙）*********客户来电反映移动高清无法观看，客户配合未解决，要求上门，请协助处理，谢谢！联系电话：本机；联系人：先生   ；来电流水：2025011116323436620851274</t>
  </si>
  <si>
    <t>2025-01-11 16:51:53</t>
  </si>
  <si>
    <t>2025-01-11 16:52:24</t>
  </si>
  <si>
    <t>SD-851-292894-3668-19145</t>
  </si>
  <si>
    <t>SD-057-250111-634890-7586</t>
  </si>
  <si>
    <t>2025-01-11 22:32:12</t>
  </si>
  <si>
    <t>【调研】-80+白金-FTTR-普通区域-安丘市-宋家园新华府-15854475888-1000M-宽带上网投诉-次数0-202501110000576265</t>
  </si>
  <si>
    <t>202501110000576265</t>
  </si>
  <si>
    <t xml:space="preserve">202501110000576265#流程受理流水号：20250111223058158544758881162100
客户号码:15854475888
客户姓名:邹**
投诉地市:潍坊
来话流水:2025011122304289320871880
宽带账号:15854475888
宽带账号归属地市:潍坊
宽带账号归属区县:安丘市
故障地址:潍坊安丘市兴安街道和平路宋家园新华府B1号楼*********
联系电话:15854475888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光功率:-19.66
故障大类:宽带/电视
故障细类:宽带网速慢/卡顿
携转原因:
故障时间:2025-01-11 22:31:21
具体故障现象:网速慢卡顿，
客户其他诉求:客户侧为质差终端，要求上门更换终端并一并处理故障问题。
</t>
  </si>
  <si>
    <t>2025-01-12 07:27:49</t>
  </si>
  <si>
    <t>2025-01-12 07:28:15</t>
  </si>
  <si>
    <t>SD-851-253450-2935-2092</t>
  </si>
  <si>
    <t>SD-057-250111-821537-5256</t>
  </si>
  <si>
    <t>2025-01-11 17:01:59</t>
  </si>
  <si>
    <t>【调研】-80+银卡-普通区域-潍城区-圣基铭座-13793601566-100M-宽带上网投诉-次数0-202501110000454937</t>
  </si>
  <si>
    <t>2025-01-12 18:02:00</t>
  </si>
  <si>
    <t>202501110000454937</t>
  </si>
  <si>
    <t xml:space="preserve">202501110000454937#【已关注中国移动10086微信公众号】流程受理流水号：20250111165808137936015661120166
客户号码:13793601566
客户姓名:杨**
投诉地市:潍坊
来话流水:2025011116574582020854792
宽带账号:13793601566
宽带账号归属地市:潍坊
宽带账号归属区县:潍城区
故障地址:潍坊潍城区城关街道福寿西街华电宿舍圣基铭座3号楼*********
联系电话:13793601566
联系人:先生/女士
工单紧急程度:一般
是否有升级投诉倾向:否
是否重复投诉:否
是否携转意向:否
是否投诉倾向:否
是否智能网关:非智能网关
当前是否在线:否
接入方式:FTTH
端到端诊断结果:大面积故障
是否质差终端:是
光功率:无
故障大类:宽带/电视
故障细类:宽带无法上网
携转原因:
故障时间:2025-01-11 17:00:21
具体故障现象:客户要求更换光猫，同时反映网速太低了，要求处理。
客户其他诉求:无
</t>
  </si>
  <si>
    <t>2025-01-11 17:27:42</t>
  </si>
  <si>
    <t>2025-01-11 17:28:02</t>
  </si>
  <si>
    <t>SD-057-250111-865421-5439</t>
  </si>
  <si>
    <t>2025-01-11 17:20:32</t>
  </si>
  <si>
    <t>普通区域-安丘市-景芝华艺公寓-15624225777-200M-宽带上网投诉-次数0-20250111171919X159519800</t>
  </si>
  <si>
    <t>2025-01-12 18:21:00</t>
  </si>
  <si>
    <t>20250111171919X159519800</t>
  </si>
  <si>
    <t xml:space="preserve">流程受理流水号：20250111171743156242257771124876
客户号码:15624225777
客户姓名:李**
投诉地市:潍坊
来话流水:2025011117124827820830013
宽带账号:15624225777
宽带账号归属地市:潍坊
宽带账号归属区县:安丘市
故障地址:潍坊安丘市景芝镇景中路景芝华艺公寓南楼1单元*********
联系电话:15624225777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故障细类:宽带无法上网(专席)
携转原因:
故障时间:2025-01-11 17:18:49
具体故障现象:提示网络无法连接，
客户其他诉求:
</t>
  </si>
  <si>
    <t>2025-01-11 17:32:58</t>
  </si>
  <si>
    <t>2025-01-11 17:33:15</t>
  </si>
  <si>
    <t>SD-057-250111-079231-5389</t>
  </si>
  <si>
    <t>2025-01-11 17:16:53</t>
  </si>
  <si>
    <t>80+银卡-普通区域-滨海-央子大社区(北海明珠）-13869628393-500M-业务受理宽带-次数0-202501110000465268</t>
  </si>
  <si>
    <t>2025-01-12 17:17:00</t>
  </si>
  <si>
    <t>202501110000465268</t>
  </si>
  <si>
    <t>202501110000465268#【已关注中国移动10086微信公众号】 宽带账号:13869628393; 联系电话：13869628393，问题类型：此工单为群障修复工单，根据群障全量闭环修复管理要求，为确保客户网络通畅，请装维人员跟进修复网络问题，谢谢！ 
 群障标题：公告。故障描述：潍坊滨海央子大社区(北海明珠）光缆故障，预估24小时恢复，请帮忙拦截,如有需要请联系片区装维师傅肖其耀15706307110主叫号码：13869628393.0;该号码仅供参考，请优先联系宽带账号。</t>
  </si>
  <si>
    <t>2025-01-11 17:54:42</t>
  </si>
  <si>
    <t>2025-01-11 19:18:45</t>
  </si>
  <si>
    <t>SD-057-250111-835914-4730</t>
  </si>
  <si>
    <t>2025-01-11 16:06:08</t>
  </si>
  <si>
    <t>【调研】-普通区域-高密市-城西花园-18706567969-300M-业务受理宽带-次数0-202501110000410297</t>
  </si>
  <si>
    <t>2025-01-12 16:07:00</t>
  </si>
  <si>
    <t>202501110000410297</t>
  </si>
  <si>
    <t>202501110000410297# 宽带账号:18706567969; 联系电话：18706567969，问题类型：此工单为群障修复工单，根据群障全量闭环修复管理要求，为确保客户网络通畅，请装维人员跟进修复网络问题，谢谢！ 
 群障标题：公告。故障描述：潍坊高密市城西花园光缆故障，预估24小时恢复，请帮忙拦截,如有需要请联系片区装维师傅刘晓东15706307298主叫号码：18706567969.0;该号码仅供参考，请优先联系宽带账号。</t>
  </si>
  <si>
    <t>2025-01-11 16:11:22</t>
  </si>
  <si>
    <t>2025-01-11 16:13:01</t>
  </si>
  <si>
    <t>SD-852-322335-1551-2668</t>
  </si>
  <si>
    <t>SD-057-250111-612375-3822</t>
  </si>
  <si>
    <t>2025-01-11 14:26:30</t>
  </si>
  <si>
    <t>【调研】-普通区域-寿光市-西陈-13793658448-300M-业务受理宽带-次数0-202501110000336916</t>
  </si>
  <si>
    <t>202501110000336916</t>
  </si>
  <si>
    <t>202501110000336916# 宽带账号:13793658448; 联系电话：13793658448，问题类型：此工单为群障修复工单，根据群障全量闭环修复管理要求，为确保客户网络通畅，请装维人员跟进修复网络问题，谢谢！ 
 群障标题：公告。故障描述：潍坊寿光市西陈主缆故障，预估24小时恢复，请帮忙拦截。主叫号码：19862605567.0;该号码仅供参考，请优先联系宽带账号。</t>
  </si>
  <si>
    <t>2025-01-11 14:32:20</t>
  </si>
  <si>
    <t>2025-01-11 14:34:13</t>
  </si>
  <si>
    <t>SD-851-322184-6916-6575</t>
  </si>
  <si>
    <t>SD-057-250111-812405-5499</t>
  </si>
  <si>
    <t>2025-01-11 17:26:45</t>
  </si>
  <si>
    <t>80+金卡-普通区域-临朐县-史家石河-18706529444-100M-业务受理宽带-次数0-202501110000469649</t>
  </si>
  <si>
    <t>202501110000469649</t>
  </si>
  <si>
    <t>202501110000469649# 宽带账号:18706529444; 联系电话：18706529444，问题类型：此工单为群障修复工单，根据群障全量闭环修复管理要求，为确保客户网络通畅，请装维人员跟进修复网络问题，谢谢！ 
 群障标题：公告。故障描述：潍坊临朐县史家石河光缆故障，预估24小时恢复，请帮忙拦截,如有需要请联系片区装维师傅吕学民15706307557主叫号码：18263670182.0;该号码仅供参考，请优先联系宽带账号。</t>
  </si>
  <si>
    <t>2025-01-11 17:28:40</t>
  </si>
  <si>
    <t>2025-01-11 17:29:01</t>
  </si>
  <si>
    <t>SD-057-250111-206384-6086</t>
  </si>
  <si>
    <t>2025-01-11 18:22:49</t>
  </si>
  <si>
    <t>【调研】-80+金卡-普通区域-寿光市-鲍家村自然村-18765744689-1000M-宽带上网投诉-次数0-202501110000509075</t>
  </si>
  <si>
    <t>202501110000509075</t>
  </si>
  <si>
    <t xml:space="preserve">202501110000509075#宽带账号：18765744689；宽带地址：潍坊寿光市化龙镇鲍家村鲍家村自然村鲍家村扩容5箱（宋圣泉外墙）；客户来电反映移动高清无法观看，客户要求师傅上门，请协助处理，谢谢！联系电话：18765744689；联系人：先生；来电流水：2025011118160695120859514。 
</t>
  </si>
  <si>
    <t>2025-01-11 18:25:30</t>
  </si>
  <si>
    <t>2025-01-11 18:25:57</t>
  </si>
  <si>
    <t>SD-851-302865-9057-28066</t>
  </si>
  <si>
    <t>SD-057-250111-308162-5080</t>
  </si>
  <si>
    <t>2025-01-11 16:41:25</t>
  </si>
  <si>
    <t>普通区域-昌邑市-北赵自然村-19862689711-300M-宽带延伸服务-次数0-202501110000437177</t>
  </si>
  <si>
    <t>202501110000437177</t>
  </si>
  <si>
    <t xml:space="preserve">202501110000437177#流程受理流水号：20250111164044198626897111115908
客户号码:19862689711
客户姓名:赵**
投诉地市:潍坊
来话流水:2025011116395860920841284
宽带账号:19862689711
宽带账号归属地市:潍坊
宽带账号归属区县:昌邑市
故障地址:潍坊昌邑市卜庄镇北赵村北赵自然村北赵8号箱赵大海北*********
联系电话:15063679071
联系人:先生/女士
工单紧急程度:紧急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故障时间:2025-01-11 16:40:50
具体故障现象:不在线，老人在家
</t>
  </si>
  <si>
    <t>2025-01-11 16:42:45</t>
  </si>
  <si>
    <t>2025-01-11 16:45:53</t>
  </si>
  <si>
    <t>SD-851-329265-5092-13778</t>
  </si>
  <si>
    <t>SD-057-250111-083754-5396</t>
  </si>
  <si>
    <t>2025-01-11 17:17:03</t>
  </si>
  <si>
    <t>【调研】-普通区域-奎文区-福海花园-15064666036-300M-业务受理宽带-次数0-202501110000466933</t>
  </si>
  <si>
    <t>2025-01-12 17:18:00</t>
  </si>
  <si>
    <t>202501110000466933</t>
  </si>
  <si>
    <t>202501110000466933# 宽带账号:15064666036; 联系电话：15064666036，问题类型：此工单为群障修复工单，根据群障全量闭环修复管理要求，为确保客户网络通畅，请装维人员跟进修复网络问题，谢谢！ 
 群障标题：公告。故障描述：潍坊奎文区福海花园光缆故障，预估24小时恢复，请帮忙拦截,如有需要请联系片区装维师傅乔会斌15706307416主叫号码：15064666036.0;该号码仅供参考，请优先联系宽带账号。</t>
  </si>
  <si>
    <t>2025-01-11 17:38:22</t>
  </si>
  <si>
    <t>2025-01-11 17:38:51</t>
  </si>
  <si>
    <t>SD-057-250111-723981-5397</t>
  </si>
  <si>
    <t>2025-01-11 17:17:04</t>
  </si>
  <si>
    <t>80+金卡-普通区域-寿光市-化龙镇北柴东村-13616462211-1000M-业务受理宽带-次数0-202501110000464644</t>
  </si>
  <si>
    <t>202501110000464644</t>
  </si>
  <si>
    <t>202501110000464644# 宽带账号:13616462211; 联系电话：13616462211，问题类型：此工单为群障修复工单，根据群障全量闭环修复管理要求，为确保客户网络通畅，请装维人员跟进修复网络问题，谢谢！ 
 群障标题：公告。故障描述：潍坊寿光市化龙镇北柴东村主缆故障，预估24小时恢复，请帮忙拦截。主叫号码：13616462211.0;该号码仅供参考，请优先联系宽带账号。</t>
  </si>
  <si>
    <t>2025-01-11 17:39:13</t>
  </si>
  <si>
    <t>2025-01-11 17:39:34</t>
  </si>
  <si>
    <t>SD-851-253197-17803-15235</t>
  </si>
  <si>
    <t>SD-057-250111-137482-4733</t>
  </si>
  <si>
    <t>2025-01-11 16:06:14</t>
  </si>
  <si>
    <t>普通区域-寿光市-化龙镇北柴东村-15169630612-100M-业务受理宽带-次数0-202501110000410307</t>
  </si>
  <si>
    <t>202501110000410307</t>
  </si>
  <si>
    <t>202501110000410307# 宽带账号:15169630612; 联系电话：15169630612，问题类型：此工单为群障修复工单，根据群障全量闭环修复管理要求，为确保客户网络通畅，请装维人员跟进修复网络问题，谢谢！ 
 群障标题：公告。故障描述：潍坊寿光市化龙镇北柴东村光缆故障，预估24小时恢复，请帮忙拦截,如有需要请联系片区装维师傅刘天宇17860239633主叫号码：17865600213.0;该号码仅供参考，请优先联系宽带账号。</t>
  </si>
  <si>
    <t>2025-01-11 16:10:32</t>
  </si>
  <si>
    <t>2025-01-11 16:11:04</t>
  </si>
  <si>
    <t>SD-057-250111-870691-4734</t>
  </si>
  <si>
    <t>2025-01-11 16:06:19</t>
  </si>
  <si>
    <t>80+普通-普通区域-安丘市-建安花园-13791611171-300M-业务受理宽带-次数0-202501110000410237</t>
  </si>
  <si>
    <t>202501110000410237</t>
  </si>
  <si>
    <t>202501110000410237# 宽带账号:13791611171; 联系电话：13791611171，问题类型：此工单为群障修复工单，根据群障全量闭环修复管理要求，为确保客户网络通畅，请装维人员跟进修复网络问题，谢谢！ 
 群障标题：公告。故障描述：潍坊安丘市建安花园光缆故障，预估24小时恢复，请帮忙拦截,如有需要请联系片区装维师傅刘鹏15706307019主叫号码：13963603737.0;该号码仅供参考，请优先联系宽带账号。</t>
  </si>
  <si>
    <t>2025-01-11 16:19:33</t>
  </si>
  <si>
    <t>SD-057-250111-714205-3771</t>
  </si>
  <si>
    <t>2025-01-11 14:20:39</t>
  </si>
  <si>
    <t>普通区域-昌邑市-孙岔村自然村-13853664032-200M-宽带上网投诉-次数0-20250111141938X378029556</t>
  </si>
  <si>
    <t>2025-01-12 15:21:00</t>
  </si>
  <si>
    <t>20250111141938X378029556</t>
  </si>
  <si>
    <t xml:space="preserve">【农村网络投诉】流程受理流水号：20250111141854138536640321082554
客户号码:13853664032
客户姓名:王*
投诉地市:潍坊
来话流水:2025011114153790220804049
宽带账号:13853664032
宽带账号归属地市:潍坊
宽带账号归属区县:昌邑市
故障地址:潍坊昌邑市李家埠镇孙岔村孙岔村自然村孙岔村3号箱杨明森*********
联系电话:13853664032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14:19:49
具体故障现象:光猫亮红灯，
客户其他诉求:请协助处理  谢谢
</t>
  </si>
  <si>
    <t>2025-01-11 14:27:30</t>
  </si>
  <si>
    <t>2025-01-11 14:27:51</t>
  </si>
  <si>
    <t>SD-057-250111-630248-3826</t>
  </si>
  <si>
    <t>2025-01-11 14:26:39</t>
  </si>
  <si>
    <t>普通区域-寿光市-西陈-15753620139-300M-业务受理宽带-次数0-202501110000335823</t>
  </si>
  <si>
    <t>202501110000335823</t>
  </si>
  <si>
    <t>202501110000335823# 宽带账号:15753620139; 联系电话：15753620139，问题类型：此工单为群障修复工单，根据群障全量闭环修复管理要求，为确保客户网络通畅，请装维人员跟进修复网络问题，谢谢！ 
 群障标题：公告。故障描述：潍坊寿光市西陈主缆故障，预估24小时恢复，请帮忙拦截。主叫号码：15753620139.0;该号码仅供参考，请优先联系宽带账号。</t>
  </si>
  <si>
    <t>2025-01-11 14:34:37</t>
  </si>
  <si>
    <t>2025-01-11 14:38:14</t>
  </si>
  <si>
    <t>SD-057-250111-987103-5505</t>
  </si>
  <si>
    <t>普通区域-坊子区-天同双羊新城-15965037686-300M-业务受理宽带-次数0-202501110000469657</t>
  </si>
  <si>
    <t>2025-01-12 17:28:00</t>
  </si>
  <si>
    <t>202501110000469657</t>
  </si>
  <si>
    <t>202501110000469657# 宽带账号:15965037686; 联系电话：15965037686，问题类型：此工单为群障修复工单，根据群障全量闭环修复管理要求，为确保客户网络通畅，请装维人员跟进修复网络问题，谢谢！ 
 群障标题：公告。故障描述：天同双羊新城主叫号码：15169557598.0;该号码仅供参考，请优先联系宽带账号。</t>
  </si>
  <si>
    <t>2025-01-11 20:50:19</t>
  </si>
  <si>
    <t>2025-01-11 17:37:50</t>
  </si>
  <si>
    <t>SD-851-248566-15790-18848</t>
  </si>
  <si>
    <t>2025-01-11 18:23:15</t>
  </si>
  <si>
    <t>普通区域-青州市-南马村-18264497215-300M-宽带上网投诉-次数0-20250111182125X885064666 一级督办</t>
  </si>
  <si>
    <t>20250111182125X885064666</t>
  </si>
  <si>
    <t>2025-01-11 18:27:56</t>
  </si>
  <si>
    <t>家庭业务-&gt;网络质量-&gt;家庭安防-&gt;全局流转-&gt;功能使用-&gt;频繁掉线-&gt;全局流转</t>
  </si>
  <si>
    <t>2025-01-11 18:28:21</t>
  </si>
  <si>
    <t>SD-057-250111-806312-5139</t>
  </si>
  <si>
    <t>2025-01-11 16:47:19</t>
  </si>
  <si>
    <t>80+银卡-普通区域-青州市-代楼-13465675556-300M-业务受理宽带-次数0-202501110000443301</t>
  </si>
  <si>
    <t>2025-01-12 16:48:00</t>
  </si>
  <si>
    <t>202501110000443301</t>
  </si>
  <si>
    <t>202501110000443301# 宽带账号:13465675556; 联系电话：13465675556，问题类型：此工单为群障修复工单，根据群障全量闭环修复管理要求，为确保客户网络通畅，请装维人员跟进修复网络问题，谢谢！ 
 群障标题：公告。故障描述：潍坊青州市代楼光缆故障，预估24小时恢复，请帮忙拦截,如有需要请联系片区装维师傅董宝泉15706307660主叫号码：13465675556.0;该号码仅供参考，请优先联系宽带账号。</t>
  </si>
  <si>
    <t>2025-01-11 16:52:18</t>
  </si>
  <si>
    <t>2025-01-11 16:52:38</t>
  </si>
  <si>
    <t>SD-057-250111-829643-5337</t>
  </si>
  <si>
    <t>2025-01-11 17:11:39</t>
  </si>
  <si>
    <t>【调研】-80+银卡-(目标)普通区域-高密市-农丰步行街（长丰一巷、二巷）-18866189567-300M-宽带上网投诉-次数0-202501110000460985</t>
  </si>
  <si>
    <t>2025-01-12 18:12:00</t>
  </si>
  <si>
    <t>202501110000460985</t>
  </si>
  <si>
    <t>202501110000460985#宽带账号：18866189567；联系电话：18866189567宽带地址：潍坊高密市密水街道长丰街农丰步行街5号楼；客户来电反映网络不能用，线上指导无法配合操作/不在家/不在现场，要求上门处理, 来电流水：2025011117080985620875700</t>
  </si>
  <si>
    <t>2025-01-11 17:17:27</t>
  </si>
  <si>
    <t>2025-01-11 17:18:37</t>
  </si>
  <si>
    <t>SD-851-282902-12114-13370</t>
  </si>
  <si>
    <t>SD-057-250111-156724-5399</t>
  </si>
  <si>
    <t>2025-01-11 17:17:08</t>
  </si>
  <si>
    <t>普通区域-寿光市-东浊北村自然村-15069640319-200M-业务受理宽带-次数0-202501110000466942</t>
  </si>
  <si>
    <t>202501110000466942</t>
  </si>
  <si>
    <t>202501110000466942# 宽带账号:15069640319; 联系电话：15069640319，问题类型：此工单为群障修复工单，根据群障全量闭环修复管理要求，为确保客户网络通畅，请装维人员跟进修复网络问题，谢谢！ 
 群障标题：公告。故障描述：潍坊寿光市东浊北村自然村光缆故障，预估24小时恢复，请帮忙拦截,如有需要请联系片区装维师傅刘同军15706307826主叫号码：15095189795.0;该号码仅供参考，请优先联系宽带账号。</t>
  </si>
  <si>
    <t>2025-01-11 17:22:06</t>
  </si>
  <si>
    <t>2025-01-11 17:23:07</t>
  </si>
  <si>
    <t>SD-057-250111-485732-7177</t>
  </si>
  <si>
    <t>2025-01-11 20:32:27</t>
  </si>
  <si>
    <t>普通区域-寒亭区-张金杨孟村自然村-19853606037-300M-宽带上网投诉-次数0-20250111203117X677164924</t>
  </si>
  <si>
    <t>20250111203117X677164924</t>
  </si>
  <si>
    <t xml:space="preserve">【农村网络投诉】流程受理流水号：20250111202908198536060371156525
客户号码:19853606037
客户姓名:董**
投诉地市:潍坊
来话流水:2025011120284922220892737
宽带账号:19853606037
宽带账号归属地市:潍坊
宽带账号归属区县:寒亭区
故障地址:潍坊寒亭区张氏镇张金杨孟村张金杨孟村自然村张金杨孟村8号箱（扩容烽火）*********
联系电话:19853606037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故障时间:2025-01-11 20:29:26
具体故障现象:提示网络无法连接，
客户其他诉求:要求10倍返还宽带费用，
</t>
  </si>
  <si>
    <t>2025-01-11 20:46:22</t>
  </si>
  <si>
    <t>2025-01-11 20:46:54</t>
  </si>
  <si>
    <t>SD-057-250111-980742-7179</t>
  </si>
  <si>
    <t>2025-01-11 20:32:35</t>
  </si>
  <si>
    <t>【调研】-普通区域-安丘市-学府家园-18463634466-300M-宽带上网投诉-次数0-202501110000560318</t>
  </si>
  <si>
    <t>202501110000560318</t>
  </si>
  <si>
    <t>202501110000560318#用户表示宽带不能正常使用，显示质差路由器，要求上门维修，请工作人员协助处理，谢谢！流水号2025011120302083120898703，联系人先生，联系电话18463634466！</t>
  </si>
  <si>
    <t>2025-01-11 20:47:51</t>
  </si>
  <si>
    <t>2025-01-11 20:48:25</t>
  </si>
  <si>
    <t>SD-851-267296-940-22180</t>
  </si>
  <si>
    <t>SD-057-250111-723965-5267</t>
  </si>
  <si>
    <t>2025-01-11 17:04:29</t>
  </si>
  <si>
    <t>【调研】-80+白金-普通区域-青州市-刘胡同村自然村-13869638389-1000M-宽带上网投诉-次数0-202501110000455768</t>
  </si>
  <si>
    <t>2025-01-12 18:05:00</t>
  </si>
  <si>
    <t>202501110000455768</t>
  </si>
  <si>
    <t>202501110000455768#宽带帐号：13869638389宽带地址；潍坊青州市东夏镇刘胡同村刘胡同村，客户来电反映表示宽带网络无法使用，客户不配合线上指导，要求尽快上门，谢谢！联系电话：13869638389联系人：男士；来电流水：2025011115010737420841065</t>
  </si>
  <si>
    <t>2025-01-11 17:07:25</t>
  </si>
  <si>
    <t>2025-01-11 17:07:44</t>
  </si>
  <si>
    <t>SD-057-250111-951837-6159</t>
  </si>
  <si>
    <t>2025-01-11 18:29:20</t>
  </si>
  <si>
    <t>【调研】-80+普通-普通区域-昌乐县-北村沿街自然村-18365613806-300M-宽带上网投诉-次数0-20250111182820X300600127</t>
  </si>
  <si>
    <t>20250111182820X300600127</t>
  </si>
  <si>
    <t xml:space="preserve">流程受理流水号：20250111182523183656138061138527
客户号码:18365613806
客户姓名:刘**
投诉地市:潍坊
来话流水:2025011118243809920824148
宽带账号:18365613806
宽带账号归属地市:潍坊
宽带账号归属区县:昌乐县
故障地址:潍坊昌乐县鄌郚镇盛唐花园
联系电话:18365613806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故障细类:网速慢/上网掉线(专席)
携转原因:
故障时间:2025-01-11 18:29:59
具体故障现象:网速慢：路由器连接光猫1口，位置开阔，重启未恢复，光猫自带WIFI未开启，网线支持，请处理，谢谢。
客户其他诉求:
</t>
  </si>
  <si>
    <t>2025-01-11 18:31:59</t>
  </si>
  <si>
    <t>2025-01-11 18:34:32</t>
  </si>
  <si>
    <t>SD-851-256350-14912-20829</t>
  </si>
  <si>
    <t>SD-057-250111-692457-5143</t>
  </si>
  <si>
    <t>2025-01-11 16:48:03</t>
  </si>
  <si>
    <t>【调研】-80+金卡-普通区域-潍城区-星都国际花园-13516381520-1000M-魔百和投诉-次数0-202501110000441172</t>
  </si>
  <si>
    <t>2025-01-12 17:49:00</t>
  </si>
  <si>
    <t>202501110000441172</t>
  </si>
  <si>
    <t>202501110000441172#流程受理流水号：20250111164710135163815201117516
客户号码:13516381520
客户姓名:田**
投诉地市:潍坊
来话流水:2025011116462126220819583
宽带账号:13516381520
宽带账号归属地市:潍坊
宽带账号归属区县:潍城区
故障地址:潍坊潍城区经济开发区管理委员会彩虹路星都国际花园1号楼*********
联系电话:13516381520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故障细类:移动高清电视故障(专席)
携转原因:
故障时间:2025-01-11 16:40:53
魔百和单播/组播:组播
具体故障现象:机顶盒无法开机，已线上指导未恢复，要求尽快处理
客户其他诉求:
魔百和单/组播：组播;宽带小区$[星都国际花园]$</t>
  </si>
  <si>
    <t>2025-01-11 16:51:47</t>
  </si>
  <si>
    <t>2025-01-11 16:52:15</t>
  </si>
  <si>
    <t>SD-851-311946-19887-16457</t>
  </si>
  <si>
    <t>SD-057-250111-802967-5404</t>
  </si>
  <si>
    <t>2025-01-11 17:17:17</t>
  </si>
  <si>
    <t>【调研】-普通区域-寿光市-东高湛东村自然村-18706585651-1000M-业务受理宽带-次数0-202501110000466565</t>
  </si>
  <si>
    <t>202501110000466565</t>
  </si>
  <si>
    <t>202501110000466565#【已关注中国移动10086微信公众号】 宽带账号:18706585651; 联系电话：18706585651，问题类型：此工单为群障修复工单，根据群障全量闭环修复管理要求，为确保客户网络通畅，请装维人员跟进修复网络问题，谢谢！ 
 群障标题：公告。故障描述：潍坊寿光市东高湛东村自然村光缆故障，预估24小时恢复，请帮忙拦截,如有需要请联系片区装维师傅吕会涛15706307819主叫号码：18706585651.0;该号码仅供参考，请优先联系宽带账号。</t>
  </si>
  <si>
    <t>2025-01-11 17:35:33</t>
  </si>
  <si>
    <t>2025-01-11 17:36:41</t>
  </si>
  <si>
    <t>SD-852-241845-1776-20058</t>
  </si>
  <si>
    <t>SD-057-250111-320975-4683</t>
  </si>
  <si>
    <t>2025-01-11 15:59:59</t>
  </si>
  <si>
    <t>普通区域-寒亭区-高庄村自然村-18753628033-300M-魔百和投诉-次数0-202501110000404177</t>
  </si>
  <si>
    <t>202501110000404177</t>
  </si>
  <si>
    <t>202501110000404177#流程受理流水号：20250111155748187536280331105781
客户号码:18753628033
客户姓名:王**
投诉地市:潍坊
来话流水:2025011115520974920858191
宽带账号:18753628033
宽带账号归属地市:潍坊
宽带账号归属区县:寒亭区
故障地址:潍坊寒亭区泊子镇高庄村高庄村自然村高庄村西5号箱王冬冬屋山*********
联系电话:18753628033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故障细类:移动高清电视故障(专席)
携转原因:
故障时间:2025-01-11 15:51:41
魔百和单播/组播:单播
具体故障现象:电视提示网络类错误，拔插网线设置网络未恢复
客户其他诉求:
魔百和单/组播：单播;宽带小区$[高庄村自然村]$</t>
  </si>
  <si>
    <t>2025-01-11 16:02:26</t>
  </si>
  <si>
    <t>2025-01-11 16:02:51</t>
  </si>
  <si>
    <t>SD-851-294443-2240-6669</t>
  </si>
  <si>
    <t>SD-057-250111-956302-7084</t>
  </si>
  <si>
    <t>2025-01-11 20:16:48</t>
  </si>
  <si>
    <t>普通区域-诸城市-马家双塘自然村-18765369800-1000M-业务受理宽带-次数0-202501110000556662</t>
  </si>
  <si>
    <t>202501110000556662</t>
  </si>
  <si>
    <t>202501110000556662# 宽带账号:18765369800; 联系电话：18765369800，问题类型：此工单为群障修复工单，根据群障全量闭环修复管理要求，为确保客户网络通畅，请装维人员跟进修复网络问题，谢谢！ 
 群障标题：公告。故障描述：主干光纤断或OLT检测不到预期的光信号（LOS）主叫号码：18765369800.0;该号码仅供参考，请优先联系宽带账号。</t>
  </si>
  <si>
    <t>2025-01-11 20:48:50</t>
  </si>
  <si>
    <t>SD-851-330731-3719-21304</t>
  </si>
  <si>
    <t>SD-057-250111-846203-5513</t>
  </si>
  <si>
    <t>2025-01-11 17:27:33</t>
  </si>
  <si>
    <t>【调研】-FTTR-普通区域-寿光市-中南花城二期-18363609630-1000M-宽带上网投诉-次数0-202501110000471841</t>
  </si>
  <si>
    <t>2025-01-12 18:28:00</t>
  </si>
  <si>
    <t>202501110000471841</t>
  </si>
  <si>
    <t xml:space="preserve">202501110000471841#宽带账号：18363609630*；宽带地址：***潍坊寿光市洛城街道洛兴街中南花城二期D6号楼***；客户来电反映宽带网速慢卡顿**，客户不在现场，无法配合线上指导，请协助处理，谢谢！联系电话：18363609630*；联系人：王**；来电流水：2025011117243441120866285*。
</t>
  </si>
  <si>
    <t>2025-01-11 17:35:56</t>
  </si>
  <si>
    <t>2025-01-11 17:37:21</t>
  </si>
  <si>
    <t>SD-851-295681-2018-16091</t>
  </si>
  <si>
    <t>SD-057-250111-867514-5088</t>
  </si>
  <si>
    <t>2025-01-11 16:43:39</t>
  </si>
  <si>
    <t>【调研】-80+银卡-普通区域-诸城市-帝邦.风度国际-13793611595-500M-宽带上网投诉-次数0-202501110000439690</t>
  </si>
  <si>
    <t>2025-01-12 17:44:00</t>
  </si>
  <si>
    <t>202501110000439690</t>
  </si>
  <si>
    <t>202501110000439690#流程受理流水号：20250111163559137936115951114741
客户号码:13793611595
客户姓名:王**
投诉地市:潍坊
来话流水:2025011116331779220860181
宽带账号:13793611595
宽带账号归属地市:潍坊
宽带账号归属区县:诸城市
故障地址:潍坊诸城市龙都街道潍徐街帝邦.风度国际16号楼*********
联系电话:13793611595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光功率:-18.76
故障大类:宽带/电视
故障细类:网速慢/上网掉线(专席)
携转原因:
故障时间:2025-01-11 16:33:43
具体故障现象:掉线 客户表示不需要上报师傅 但是自动断网的问题一直没解决  要求尽快排查问题回电  
客户其他诉求:
;宽带小区$[帝邦.风度国际]$</t>
  </si>
  <si>
    <t>2025-01-11 17:02:48</t>
  </si>
  <si>
    <t>2025-01-11 17:03:26</t>
  </si>
  <si>
    <t>SD-851-294444-19246-16821</t>
  </si>
  <si>
    <t>SD-057-250111-589312-4686</t>
  </si>
  <si>
    <t>2025-01-11 16:00:18</t>
  </si>
  <si>
    <t>普通区域-安丘市-海泰绣品家属院-13884709052-1000M-宽带上网投诉-次数1-202501100000418260</t>
  </si>
  <si>
    <t>2025-01-12 17:01:00</t>
  </si>
  <si>
    <t>2025-01-11 16:14:56</t>
  </si>
  <si>
    <t>2025-01-11 16:15:16</t>
  </si>
  <si>
    <t>SD-057-250111-496280-3841</t>
  </si>
  <si>
    <t>2025-01-11 14:29:02</t>
  </si>
  <si>
    <t>普通区域-奎文区-财富花园-18353665973-300M-宽带上网投诉-次数0-20250111142634X794974346</t>
  </si>
  <si>
    <t>20250111142634X794974346</t>
  </si>
  <si>
    <t xml:space="preserve">流程受理流水号：20250111142335183536659731083706
客户号码:18353665973
客户姓名:王**
投诉地市:潍坊
来话流水:2025011114232042020892229
宽带账号:18353665973
宽带账号归属地市:潍坊
宽带账号归属区县:奎文区
故障地址:潍坊奎文区高新城区新华路财富花园南楼【多层】*********
联系电话:18353665973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14:24:29
具体故障现象:用户无法提供具体故障现象，
客户其他诉求:
</t>
  </si>
  <si>
    <t>2025-01-11 14:45:05</t>
  </si>
  <si>
    <t>2025-01-11 14:45:25</t>
  </si>
  <si>
    <t>SD-851-279167-24714-14902</t>
  </si>
  <si>
    <t>SD-057-250111-796143-7086</t>
  </si>
  <si>
    <t>2025-01-11 20:16:54</t>
  </si>
  <si>
    <t>【调研】-80+银卡-普通区域-潍城区-奥文国际-15166364651-200M-业务受理宽带-次数0-202501110000558135</t>
  </si>
  <si>
    <t>202501110000558135</t>
  </si>
  <si>
    <t>202501110000558135#【已关注中国移动10086微信公众号】 宽带账号:15166364651; 联系电话：15166364651，问题类型：此工单为群障修复工单，根据群障全量闭环修复管理要求，为确保客户网络通畅，请装维人员跟进修复网络问题，谢谢！ 
 群障标题：公告。故障描述：潍坊潍城区奥文国际光缆故障，预估24小时恢复，请帮忙拦截,如有需要请联系片区装维师傅张乐华15706307858主叫号码：15166364651.0;该号码仅供参考，请优先联系宽带账号。</t>
  </si>
  <si>
    <t>2025-01-11 20:29:02</t>
  </si>
  <si>
    <t>2025-01-11 20:29:27</t>
  </si>
  <si>
    <t>SD-057-250111-402987-7088</t>
  </si>
  <si>
    <t>2025-01-11 20:16:57</t>
  </si>
  <si>
    <t>【调研】-80+银卡-普通区域-寒亭区-肖家营村自然村-17865995058-1000M-业务受理宽带-次数0-202501110000557369</t>
  </si>
  <si>
    <t>202501110000557369</t>
  </si>
  <si>
    <t>202501110000557369# 宽带账号:17865995058; 联系电话：17865995058，问题类型：此工单为群障修复工单，根据群障全量闭环修复管理要求，为确保客户网络通畅，请装维人员跟进修复网络问题，谢谢！ 
 群障标题：公告。故障描述：潍坊寒亭区肖家营村自然村光缆故障，预估24小时恢复，请帮忙拦截,如有需要请联系片区装维师傅孙朋华15706307448主叫号码：17865995058.0;该号码仅供参考，请优先联系宽带账号。</t>
  </si>
  <si>
    <t>2025-01-11 20:24:27</t>
  </si>
  <si>
    <t>2025-01-11 20:24:55</t>
  </si>
  <si>
    <t>SD-851-306769-16868-1925</t>
  </si>
  <si>
    <t>SD-057-250111-961054-5153</t>
  </si>
  <si>
    <t>2025-01-11 16:49:32</t>
  </si>
  <si>
    <t>普通区域-青州市-青州市云门山南路商业街-13774940978-1000M-宽带上网投诉-次数1-20250109032954X594868816</t>
  </si>
  <si>
    <t>2025-01-12 17:50:00</t>
  </si>
  <si>
    <t>2025-01-11 16:52:01</t>
  </si>
  <si>
    <t>2025-01-11 16:52:26</t>
  </si>
  <si>
    <t>SD-057-250111-492167-5411</t>
  </si>
  <si>
    <t>2025-01-11 17:17:58</t>
  </si>
  <si>
    <t>80+银卡-普通区域-昌乐县-宅科村及宅科社区自然村-13589182379-300M-宽带上网投诉-次数0-202501110000466853</t>
  </si>
  <si>
    <t>2025-01-12 18:18:00</t>
  </si>
  <si>
    <t>202501110000466853</t>
  </si>
  <si>
    <t xml:space="preserve">202501110000466853#流程受理流水号：20250111171701135891823791124683
客户号码:13589182379
客户姓名:张**
投诉地市:潍坊
来话流水:2025011117161126220869551
宽带账号:13589182379
宽带账号归属地市:潍坊
宽带账号归属区县:昌乐县
故障地址:潍坊昌乐县红河镇宅科村及宅科社区宅科村及宅科社区自然村大宅科村2-14#*********
联系电话:13589182379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故障时间:2025-01-11 17:17:08
具体故障现象:提示网络无法连接，
客户其他诉求:客户侧为质差终端，要求上门更换终端并一并处理故障问题。要求尽快上门维修宽带
</t>
  </si>
  <si>
    <t>2025-01-11 17:24:50</t>
  </si>
  <si>
    <t>2025-01-11 17:28:32</t>
  </si>
  <si>
    <t>SD-057-250111-763594-4753</t>
  </si>
  <si>
    <t>2025-01-11 16:07:07</t>
  </si>
  <si>
    <t>【调研】-80+普通-普通区域-青州市-张高-18766462726-300M-业务受理宽带-次数0-202501110000411525</t>
  </si>
  <si>
    <t>2025-01-12 16:08:00</t>
  </si>
  <si>
    <t>202501110000411525</t>
  </si>
  <si>
    <t>202501110000411525#【已关注中国移动10086微信公众号】 宽带账号:18766462726; 联系电话：18766462726，问题类型：此工单为群障修复工单，根据群障全量闭环修复管理要求，为确保客户网络通畅，请装维人员跟进修复网络问题，谢谢！ 
 群障标题：公告。故障描述：潍坊青州市张高光缆故障，预估24小时恢复，请帮忙拦截,如有需要请联系片区装维师傅赵金伟15706307708主叫号码：18766462726.0;该号码仅供参考，请优先联系宽带账号。</t>
  </si>
  <si>
    <t>2025-01-11 16:27:51</t>
  </si>
  <si>
    <t>2025-01-11 16:28:07</t>
  </si>
  <si>
    <t>SD-057-250111-764923-3783</t>
  </si>
  <si>
    <t>2025-01-11 14:23:14</t>
  </si>
  <si>
    <t>80+银卡-普通区域-青州市-小营村-13806460893-200M-魔百和投诉-次数0-20250111142040X440872327</t>
  </si>
  <si>
    <t>2025-01-12 15:24:00</t>
  </si>
  <si>
    <t>20250111142040X440872327</t>
  </si>
  <si>
    <t>【农村网络投诉】流程受理流水号：20250111142018138064608931082913
客户号码:13806460893
客户姓名:贾**
投诉地市:潍坊
来话流水:2025011114200301620854457
宽带账号:13806460893
宽带账号归属地市:潍坊
宽带账号归属区县:青州市
故障地址:潍坊青州市益都街道小营村小营村扩容8号箱（贾中文家）*********
联系电话:13806460893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光功率:-14.34
故障大类:宽带/电视
故障细类:移动高清电视故障
携转原因:
故障时间:2025-01-11 14:20:28
魔百和单播/组播:组播
具体故障现象:电视直播或点播无法观看，
客户其他诉求:
魔百和单/组播：组播</t>
  </si>
  <si>
    <t>2025-01-11 14:27:25</t>
  </si>
  <si>
    <t>2025-01-11 14:27:44</t>
  </si>
  <si>
    <t>SD-057-250111-621804-7093</t>
  </si>
  <si>
    <t>2025-01-11 20:17:08</t>
  </si>
  <si>
    <t>普通区域-寿光市-宅科四村自然村-13475369106-500M-业务受理宽带-次数0-202501110000557571</t>
  </si>
  <si>
    <t>202501110000557571</t>
  </si>
  <si>
    <t>202501110000557571#【已关注中国移动10086微信公众号】 宽带账号:13475369106; 联系电话：13475369106，问题类型：此工单为群障修复工单，根据群障全量闭环修复管理要求，为确保客户网络通畅，请装维人员跟进修复网络问题，谢谢！ 
 群障标题：公告。故障描述：宅科四村自然村主叫号码：13475369106.0;该号码仅供参考，请优先联系宽带账号。</t>
  </si>
  <si>
    <t>2025-01-11 20:18:20</t>
  </si>
  <si>
    <t>2025-01-11 20:20:45</t>
  </si>
  <si>
    <t>SD-057-250111-025674-7027</t>
  </si>
  <si>
    <t>2025-01-11 20:11:28</t>
  </si>
  <si>
    <t>普通区域-安丘市-尚水名邸-18753693959-300M-宽带上网投诉-次数0-20250111201056X456841844 二级督办</t>
  </si>
  <si>
    <t>20250111201056X456841844</t>
  </si>
  <si>
    <t xml:space="preserve">流程受理流水号：20250111200951187536939591154081
客户号码:18753693959
客户姓名:刘**
投诉地市:潍坊
来话流水:2025011120091404320809603
宽带账号:18753693959
宽带账号归属地市:潍坊
宽带账号归属区县:安丘市
故障地址:潍坊安丘市兴安街道世贸大街尚水名邸二期10号楼*********
联系电话:13863670663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故障时间:2025-01-11 20:10:06
具体故障现象:打不开网页，
客户其他诉求:
</t>
  </si>
  <si>
    <t>2025-01-11 20:29:01</t>
  </si>
  <si>
    <t>2025-01-11 20:29:19</t>
  </si>
  <si>
    <t>SD-057-250111-986754-7095</t>
  </si>
  <si>
    <t>2025-01-11 20:17:19</t>
  </si>
  <si>
    <t>80+金卡-普通区域-诸城市-紫檀文苑-13806366303-500M-宽带上网投诉-次数0-202501110000557066</t>
  </si>
  <si>
    <t>202501110000557066</t>
  </si>
  <si>
    <t>202501110000557066#宽带账号：13806366303；宽带地址：潍坊诸城市密州街道府前街紫檀文苑18号楼*********
；客户来电反映电视 无法观看   ，经查询客户侧为质差机顶盒，请协助上门更换终端并一并处理故障问题，谢谢！联系电话：13806366303；来电流水2025011120144811920834205</t>
  </si>
  <si>
    <t>2025-01-11 20:43:07</t>
  </si>
  <si>
    <t>2025-01-11 20:43:33</t>
  </si>
  <si>
    <t>SD-057-250111-721436-7096</t>
  </si>
  <si>
    <t>2025-01-11 20:17:24</t>
  </si>
  <si>
    <t>【调研】-普通区域-青州市-田佳园-15762615113-100M-宽带上网投诉-次数0-202501110000557561</t>
  </si>
  <si>
    <t>202501110000557561</t>
  </si>
  <si>
    <t>202501110000557561#15762615113客户来电反映宽带无法正常使用，后台显示质差路由器，请尽快协助处理，谢谢    联系人：女士 先生 联系电话：15762615113来话流水2025011120153483820837426</t>
  </si>
  <si>
    <t>2025-01-11 20:21:23</t>
  </si>
  <si>
    <t>2025-01-11 20:21:39</t>
  </si>
  <si>
    <t>SD-057-250111-136972-7099</t>
  </si>
  <si>
    <t>普通区域-寒亭区-李家沿村自然村-15854891666-200M-魔百和投诉-次数0-202501110000557341</t>
  </si>
  <si>
    <t>202501110000557341</t>
  </si>
  <si>
    <t>202501110000557341#15854891666潍坊客户要求关闭电视上所有付费的节目 全部取消，解释给客户开通保护机制，客户表示拒绝，需要收费产品全部关闭，客户咨询谁规定的，有没有文件，要求给与解答 联系电话本机</t>
  </si>
  <si>
    <t>2025-01-11 20:22:05</t>
  </si>
  <si>
    <t>2025-01-11 20:22:28</t>
  </si>
  <si>
    <t>SD-057-250111-713508-5524</t>
  </si>
  <si>
    <t>2025-01-11 17:29:09</t>
  </si>
  <si>
    <t>80+白金-普通区域-高密市-孚日庭院-18263631712-1000M-宽带上网投诉-次数0-20250111172736X656235249</t>
  </si>
  <si>
    <t>2025-01-12 18:30:00</t>
  </si>
  <si>
    <t>20250111172736X656235249</t>
  </si>
  <si>
    <t xml:space="preserve">流程受理流水号：20250111172507182636317121126637
客户号码:18263631712
客户姓名:施**
投诉地市:潍坊
来话流水:2025011117243172020865741
宽带账号:18263631712
宽带账号归属地市:潍坊
宽带账号归属区县:高密市
故障地址:潍坊高密市朝阳街道晏子路孚日庭院中楼*********
联系电话:18863733989
联系人:先生
工单紧急程度:非常紧急
是否有升级投诉倾向:是
是否重复投诉:否
是否携转意向:否
是否投诉倾向:否
是否智能网关:智能网关
当前是否在线:是
接入方式:FTTH
端到端诊断结果:客户侧设备问题（新增）
是否质差终端:无质差信息
光功率:-18.47
故障大类:宽带
故障细类:网速慢/上网掉线(专席)
携转原因:
故障时间:2025-01-11 17:24:55
具体故障现象:网速慢卡顿，
客户其他诉求:提及投诉市长热线，路由器年限未超过，位置开阔，重启未恢复，光猫自带WIFI未开启，网线支持，排查未恢复，请协助处理，谢谢。
</t>
  </si>
  <si>
    <t>2025-01-11 17:39:15</t>
  </si>
  <si>
    <t>2025-01-11 17:40:32</t>
  </si>
  <si>
    <t>SD-851-311278-38-3166</t>
  </si>
  <si>
    <t>2025-01-11 17:14:16</t>
  </si>
  <si>
    <t>80+普通-普通区域-安丘市-担山村自然村-19861349538-300M-宽带上网投诉-次数0-20250111171306X786889493 一级督办</t>
  </si>
  <si>
    <t>2025-01-12 18:15:00</t>
  </si>
  <si>
    <t>20250111171306X786889493</t>
  </si>
  <si>
    <t>2025-01-11 17:17:32</t>
  </si>
  <si>
    <t>2025-01-11 17:18:03</t>
  </si>
  <si>
    <t>SD-057-250111-465820-5419</t>
  </si>
  <si>
    <t>2025-01-11 17:18:44</t>
  </si>
  <si>
    <t>(目标)普通区域-奎文区-浪琴湾-14763808565-200M-宽带上网投诉-次数0-202501110000467455</t>
  </si>
  <si>
    <t>2025-01-12 18:19:00</t>
  </si>
  <si>
    <t>202501110000467455</t>
  </si>
  <si>
    <t>202501110000467455#流程受理流水号：20250111171807147638085651124971
客户号码:14763808565
客户姓名:刘**
投诉地市:潍坊
来话流水:2025011117155619920866728
宽带账号:14763808565
账号归属区县:高密
联系电话:14763808565
联系人:先生/女士
宽带地址:潍坊
工单紧急程度:一般
是否投诉倾向:否
是否重复投诉:否
是否携转意向:否
是否有升级投诉倾向:否
*业务名称:业务融合移机流程宽带
投诉内容:手机号码：14763808565，【问题描述】客户已办理宽带业务，有开通单，要求装维尽快联系上门，请处理，谢谢。联系电话：14763808565，联系人：先生/女士，录音流水号：2025011117155619920866728。受理明细：531920062399999999。
在途开通单信息：536250110501091652，14763808565，2025-01-10 21:47:45，业务融合移机流程宽带，处理中，手写判断和地址录入
是否到厅:否
业务名称:业务融合移机流程宽带
;宽带小区$[浪琴湾]$</t>
  </si>
  <si>
    <t>2025-01-11 17:40:04</t>
  </si>
  <si>
    <t>SD-852-252264-1959-3653</t>
  </si>
  <si>
    <t>SD-057-250111-629431-4696</t>
  </si>
  <si>
    <t>2025-01-11 16:02:02</t>
  </si>
  <si>
    <t>【调研】-80+银卡-普通区域-诸城市-龙泽祥园西区二期-18765683110-300M-宽带上网投诉-次数0-20250111155954X394022782</t>
  </si>
  <si>
    <t>2025-01-12 17:03:00</t>
  </si>
  <si>
    <t>20250111155954X394022782</t>
  </si>
  <si>
    <t xml:space="preserve">流程受理流水号：20250111155848187656831101106014
客户号码:18765683110
客户姓名:刘**
投诉地市:潍坊
来话流水:2025011115582080720832586
宽带账号:18765683110
宽带账号归属地市:潍坊
宽带账号归属区县:诸城市
故障地址:潍坊诸城市龙都街道土墙社区龙泽祥园西区二期13号楼*********
联系电话:15795325765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故障细类:宽带无法上网
携转原因:
故障时间:2025-01-11 15:59:06
具体故障现象:提示网络无法连接，
客户其他诉求:
</t>
  </si>
  <si>
    <t>2025-01-11 16:18:33</t>
  </si>
  <si>
    <t>2025-01-11 16:18:51</t>
  </si>
  <si>
    <t>SD-851-345888-2172-17219</t>
  </si>
  <si>
    <t>SD-057-250111-831725-4762</t>
  </si>
  <si>
    <t>2025-01-11 16:08:06</t>
  </si>
  <si>
    <t>普通区域-诸城市-陆吉庄子自然村-15963681551-300M-宽带上网投诉-次数0-20250111160541X741477639</t>
  </si>
  <si>
    <t>2025-01-12 17:09:00</t>
  </si>
  <si>
    <t>20250111160541X741477639</t>
  </si>
  <si>
    <t xml:space="preserve">【农村网络投诉】流程受理流水号：20250111160322159636815511107024
客户号码:15963681551
客户姓名:臧**
投诉地市:潍坊
来话流水:2025011116022228820882087
宽带账号:15963681551
宽带账号归属地市:潍坊
宽带账号归属区县:诸城市
故障地址:潍坊诸城市密州街道陆吉庄子陆吉庄子自然村陆吉庄子村西北7号箱（扩容）*********
联系电话:13666362415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16:05:26
具体故障现象:光猫亮红灯，
客户其他诉求:
</t>
  </si>
  <si>
    <t>2025-01-11 16:10:55</t>
  </si>
  <si>
    <t>2025-01-11 16:11:27</t>
  </si>
  <si>
    <t>SD-057-250111-930145-7199</t>
  </si>
  <si>
    <t>2025-01-11 20:36:42</t>
  </si>
  <si>
    <t>普通区域-寿光市-南范村-15266363616-200M-业务受理宽带-次数0-202501110000563223 三级督办</t>
  </si>
  <si>
    <t>202501110000563223</t>
  </si>
  <si>
    <t>202501110000563223#【已关注中国移动10086微信公众号】 宽带账号:15266363616; 联系电话：15266363616，问题类型：此工单为群障修复工单，根据群障全量闭环修复管理要求，为确保客户网络通畅，请装维人员跟进修复网络问题，谢谢！ 
 群障标题：公告。故障描述：南范村主叫号码：13853612269.0;该号码仅供参考，请优先联系宽带账号。</t>
  </si>
  <si>
    <t>2025-01-11 20:45:51</t>
  </si>
  <si>
    <t>2025-01-11 20:46:20</t>
  </si>
  <si>
    <t>SD-057-250111-259631-5289</t>
  </si>
  <si>
    <t>2025-01-11 17:06:44</t>
  </si>
  <si>
    <t>【调研】-80+普通-普通区域-奎文区-中建大观天下（含一三期）-18263676587-1000M-业务受理宽带-次数0-202501110000456714</t>
  </si>
  <si>
    <t>2025-01-12 17:07:00</t>
  </si>
  <si>
    <t>202501110000456714</t>
  </si>
  <si>
    <t>202501110000456714# 宽带账号:18263676587; 联系电话：18263676587，问题类型：此工单为群障修复工单，根据群障全量闭环修复管理要求，为确保客户网络通畅，请装维人员跟进修复网络问题，谢谢！ 
 群障标题：公告。故障描述：潍坊奎文区中建大观天下（含一三期）光缆故障，预估24小时恢复，请帮忙拦截,如有需要请联系片区装维师傅王庆友15706307405主叫号码：13953662297.0;该号码仅供参考，请优先联系宽带账号。</t>
  </si>
  <si>
    <t>2025-01-11 17:20:07</t>
  </si>
  <si>
    <t>2025-01-11 17:25:12</t>
  </si>
  <si>
    <t>SD-851-326539-24167-17775</t>
  </si>
  <si>
    <t>SD-057-250111-184973-7029</t>
  </si>
  <si>
    <t>2025-01-11 20:11:33</t>
  </si>
  <si>
    <t>80+金卡-FTTR-普通区域-临朐县-清华园-13589188535-1000M-宽带延伸服务-次数0-202501110000553983</t>
  </si>
  <si>
    <t>202501110000553983</t>
  </si>
  <si>
    <t xml:space="preserve">202501110000553983#流程受理流水号：20250111201049135891885351154200
客户号码:13589188535
客户姓名:张**
投诉地市:潍坊
来话流水:2025011120101090920813948
宽带账号:13589188535
宽带账号归属地市:潍坊
宽带账号归属区县:临朐县
故障地址:潍坊临朐县城关街道龙泉南路清华园6号楼*********
联系电话:13589188535
联系人:先生/女士
工单紧急程度:一般
是否有升级投诉倾向:否
是否重复投诉:否
是否携转意向:否
是否投诉倾向:否
是否智能网关:智能网关
当前是否在线:是
接入方式:FTTH
是否质差终端:无质差信息
光功率:-19.39
故障大类:宽带/电视
故障细类:宽带延伸服务
携转原因:
故障时间:2025-01-11 20:07:32
具体故障现象:网络电视不能联网，卡顿，请处理，谢谢
</t>
  </si>
  <si>
    <t>2025-01-11 20:32:01</t>
  </si>
  <si>
    <t>2025-01-11 20:33:10</t>
  </si>
  <si>
    <t>SD-851-317789-21820-9645</t>
  </si>
  <si>
    <t>SD-057-250111-582914-7101</t>
  </si>
  <si>
    <t>2025-01-11 20:18:50</t>
  </si>
  <si>
    <t>80+普通-普通区域-昌乐县-芙蓉庄-15095197609-300M-宽带上网投诉-次数0-202501110000555587</t>
  </si>
  <si>
    <t>202501110000555587</t>
  </si>
  <si>
    <t>202501110000555587#宽带账号：15095197609；宽带地址：潍坊昌乐县鄌郚镇芙蓉庄芙蓉庄芙蓉庄村；客户来电反映机顶盒不亮灯移动高清无法观看，客户不配合排障，要求上门，请协助处理，谢谢！联系电话：本机；联系人：先生；来电流水：2025011120153242020837243</t>
  </si>
  <si>
    <t>2025-01-11 20:44:05</t>
  </si>
  <si>
    <t>2025-01-11 20:44:35</t>
  </si>
  <si>
    <t>SD-057-250111-925174-5101</t>
  </si>
  <si>
    <t>2025-01-11 16:44:41</t>
  </si>
  <si>
    <t>80+银卡-普通区域-奎文区-帛方纺织片区-13963656316-100M-宽带延伸服务-次数0-202501110000438521</t>
  </si>
  <si>
    <t>2025-01-12 16:45:00</t>
  </si>
  <si>
    <t>202501110000438521</t>
  </si>
  <si>
    <t xml:space="preserve">202501110000438521#【已关注中国移动10086微信公众号】流程受理流水号：20250111164341139636563161116635
客户号码:13963656316
客户姓名:于**
投诉地市:潍坊
来话流水:2025011116422790420871871
宽带账号:13963656316
宽带账号归属地市:潍坊
宽带账号归属区县:奎文区
故障地址:潍坊奎文区广文街道虞河路帛方纺织片区轴承厂宿舍6号楼*********
联系电话:13963656316
联系人:先生/女士
工单紧急程度:非常紧急
是否有升级投诉倾向:否
是否重复投诉:否
是否携转意向:否
是否投诉倾向:否
是否智能网关:智能网关
当前是否在线:是
接入方式:FTTH
是否质差终端:无质差信息
光功率:-18.50
故障大类:宽带/电视
故障细类:宽带延伸服务
携转原因:
故障时间:2025-01-11 16:43:51
具体故障现象:用户表示机顶盒遥控器坏了，要求师傅给回个电话调测其它设备，
</t>
  </si>
  <si>
    <t>2025-01-11 16:48:41</t>
  </si>
  <si>
    <t>2025-01-11 16:49:11</t>
  </si>
  <si>
    <t>SD-057-250111-032594-5360</t>
  </si>
  <si>
    <t>FTTR-普通区域-安丘市-汶阳世家小区-15264624802-1000M-宽带上网投诉-次数1-20250111150618X178949655</t>
  </si>
  <si>
    <t>2025-01-11 17:28:59</t>
  </si>
  <si>
    <t>2025-01-11 17:29:25</t>
  </si>
  <si>
    <t>SD-057-250111-184029-4767</t>
  </si>
  <si>
    <t>2025-01-11 16:08:19</t>
  </si>
  <si>
    <t>(目标)普通区域-奎文区-铁路樱园-15065672852-200M-宽带上网投诉-次数0-202501110000410282</t>
  </si>
  <si>
    <t>202501110000410282</t>
  </si>
  <si>
    <t>202501110000410282#宽带账号：15065672852；宽带地址：潍坊奎文区梨园街道文化路铁路樱园9号楼4单元301*********；客户来电反映移动高清无法观看，客户不配合排障，要求上门，请协助处理，谢谢！联系电话：本机；联系人：先生；来电流水：2025011116034845520899621</t>
  </si>
  <si>
    <t>2025-01-11 16:11:38</t>
  </si>
  <si>
    <t>2025-01-11 16:11:58</t>
  </si>
  <si>
    <t>SD-057-250111-142597-3791</t>
  </si>
  <si>
    <t>2025-01-11 14:23:38</t>
  </si>
  <si>
    <t>(目标)普通区域-青州市-朱良沿街-13853644723-300M-宽带上网投诉-次数0-20250111142234X554871579</t>
  </si>
  <si>
    <t>20250111142234X554871579</t>
  </si>
  <si>
    <t xml:space="preserve">流程受理流水号：20250111142138138536447231083235
客户号码:13853644723
客户姓名:贾**
投诉地市:潍坊
来话流水:2025011114190380620843086
宽带账号:13853644723
宽带账号归属地市:潍坊
宽带账号归属区县:青州市
故障地址:潍坊青州市高柳镇朱良商业街朱良沿街北街扩容3号（政府小区北楼西）*********
联系电话:13853644723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光功率:-17.90
故障大类:宽带/电视
故障细类:网速慢/上网掉线(专席)
携转原因:
故障时间:2025-01-11 14:21:37
具体故障现象:频繁掉线，
客户其他诉求:
</t>
  </si>
  <si>
    <t>2025-01-11 14:31:04</t>
  </si>
  <si>
    <t>2025-01-11 14:31:46</t>
  </si>
  <si>
    <t>2025-01-11 14:23:43</t>
  </si>
  <si>
    <t>【调研】-80+银卡-普通区域-潍城区-油坊社区-15753639957-1000M-宽带上网投诉-次数0-202501100000542917 一级督办</t>
  </si>
  <si>
    <t>202501100000542917</t>
  </si>
  <si>
    <t>2025-01-11 14:27:55</t>
  </si>
  <si>
    <t>2025-01-11 14:33:10</t>
  </si>
  <si>
    <t>SD-852-275485-651-13463</t>
  </si>
  <si>
    <t>SD-057-250111-790354-5105</t>
  </si>
  <si>
    <t>2025-01-11 16:45:10</t>
  </si>
  <si>
    <t>(目标)普通区域-昌乐县-时马自然村-18753657622-500M-宽带上网投诉-次数0-202501110000439731</t>
  </si>
  <si>
    <t>2025-01-12 17:46:00</t>
  </si>
  <si>
    <t>202501110000439731</t>
  </si>
  <si>
    <t xml:space="preserve">202501110000439731#流程受理流水号：20250111164434187536576221116863
客户号码:18753657622
客户姓名:侯**
投诉地市:潍坊
来话流水:2025011116432503720883695
宽带账号:18753657622
宽带账号归属地市:潍坊
宽带账号归属区县:昌乐县
故障地址:潍坊昌乐县鄌郚镇时马时马自然村时马村二期6#*********
联系电话:13792642829
联系人:先生/
工单紧急程度:紧急
是否有升级投诉倾向:否
是否重复投诉:否
是否携转意向:否
是否投诉倾向:否
是否智能网关:智能网关
当前是否在线:是
接入方式:FTTH
端到端诊断结果:客户侧设备问题
是否质差终端:是
光功率:-25.22
故障大类:宽带/电视
故障细类:移动高清电视故障
携转原因:
故障时间:2025-01-11 16:44:48
魔百和单播/组播:组播
具体故障现象:点播和直播观看都出现卡顿缓冲，
客户其他诉求:客户侧为质差终端，要求上门更换终端并一并处理故障问题。
</t>
  </si>
  <si>
    <t>2025-01-11 16:57:30</t>
  </si>
  <si>
    <t>2025-01-11 16:58:05</t>
  </si>
  <si>
    <t>SD-057-250111-036457-6118</t>
  </si>
  <si>
    <t>2025-01-11 18:26:26</t>
  </si>
  <si>
    <t>【调研】-普通区域-寿光市-北马店村自然村-13854480012-300M-业务受理宽带-次数0-202501110000512512</t>
  </si>
  <si>
    <t>202501110000512512</t>
  </si>
  <si>
    <t>202501110000512512# 宽带账号:13854480012; 联系电话：13854480012，问题类型：此工单为群障修复工单，根据群障全量闭环修复管理要求，为确保客户网络通畅，请装维人员跟进修复网络问题，谢谢！ 
 群障标题：公告。故障描述：潍坊寿光市北马店村自然村光缆故障，预估24小时恢复，请帮忙拦截,如有需要请联系片区装维师傅白小明15706307731主叫号码：13854480012.0;该号码仅供参考，请优先联系宽带账号。</t>
  </si>
  <si>
    <t>2025-01-11 18:28:42</t>
  </si>
  <si>
    <t>2025-01-11 18:29:16</t>
  </si>
  <si>
    <t>SD-057-250111-276158-5429</t>
  </si>
  <si>
    <t>2025-01-11 17:19:50</t>
  </si>
  <si>
    <t>(目标)普通区域-昌邑市-null--宽带上网投诉-次数0-202501110000308636</t>
  </si>
  <si>
    <t>2025-01-12 18:20:00</t>
  </si>
  <si>
    <t>202501110000308636</t>
  </si>
  <si>
    <t>202501110000308636#客户来电表示对手机无信号不满，地址是后谢家营村，请处理</t>
  </si>
  <si>
    <t>2025-01-11 17:37:26</t>
  </si>
  <si>
    <t>SD-057-250111-648297-4774</t>
  </si>
  <si>
    <t>2025-01-11 16:09:55</t>
  </si>
  <si>
    <t>80+银卡-普通区域-奎文区-金宝生态花园-18866731439-200M-宽带延伸服务-次数0-202501110000414323</t>
  </si>
  <si>
    <t>2025-01-12 16:10:00</t>
  </si>
  <si>
    <t>202501110000414323</t>
  </si>
  <si>
    <t xml:space="preserve">202501110000414323#流程受理流水号：20250111160913188667314391108309
客户号码:18866731439
客户姓名:盖**
投诉地市:潍坊
来话流水:2025011116051311520816916
宽带账号:18866731439
宽带账号归属地市:潍坊
宽带账号归属区县:奎文区
故障地址:潍坊奎文区廿里堡街道潍州路金宝生态花园27号楼*********
联系电话:18866731439
联系人:先生/女士
工单紧急程度:一般
是否有升级投诉倾向:否
是否重复投诉:否
是否携转意向:否
是否投诉倾向:否
是否智能网关:智能网关
当前是否在线:是
接入方式:FTTH
是否质差终端:无质差信息
光功率:-23.97
故障大类:宽带/电视
故障细类:宽带延伸服务
携转原因:
故障时间:2025-01-11 16:07:43
具体故障现象:客户反映网线接口问题 请协助 谢谢
</t>
  </si>
  <si>
    <t>2025-01-11 16:14:14</t>
  </si>
  <si>
    <t>2025-01-11 16:14:41</t>
  </si>
  <si>
    <t>SD-057-250111-327654-5478</t>
  </si>
  <si>
    <t>2025-01-11 17:26:09</t>
  </si>
  <si>
    <t>(目标)普通区域-安丘市-尚水名邸-15265671312-300M-宽带上网投诉-次数0-20250111172336X416076765</t>
  </si>
  <si>
    <t>2025-01-12 18:27:00</t>
  </si>
  <si>
    <t>20250111172336X416076765</t>
  </si>
  <si>
    <t xml:space="preserve">流程受理流水号：20250111171524152656713121124288
客户号码:15265671312
客户姓名:秦**
投诉地市:潍坊
来话流水:2025011117151177720858039
宽带账号:15265671312
宽带账号归属地市:潍坊
宽带账号归属区县:安丘市
故障地址:潍坊安丘市兴安街道世贸大街尚水名邸二期15号楼*********
联系电话:15265671312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17:15:36
具体故障现象:提示网络无法连接，
客户其他诉求:
</t>
  </si>
  <si>
    <t>2025-01-11 17:40:51</t>
  </si>
  <si>
    <t>2025-01-11 17:42:23</t>
  </si>
  <si>
    <t>SD-851-265120-1251-29096</t>
  </si>
  <si>
    <t>SD-057-250111-174305-6122</t>
  </si>
  <si>
    <t>2025-01-11 18:26:32</t>
  </si>
  <si>
    <t>普通区域-滨海-尚书房小区-13583678980-300M-宽带上网投诉-次数0-20250111182531X131660362</t>
  </si>
  <si>
    <t>20250111182531X131660362</t>
  </si>
  <si>
    <t xml:space="preserve">流程受理流水号：20250111182453135836789801138444
客户号码:13583678980
客户姓名:潘**
投诉地市:潍坊
来话流水:2025011118235065820818390
宽带账号:13583678980
宽带账号归属地市:潍坊
宽带账号归属区县:滨海
故障地址:潍坊滨海央子街道北海路尚书房小区29号楼2单元14楼（74号箱）*********
联系电话:13583678980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光功率:-19.20
故障大类:宽带/电视
故障细类:网速慢/上网掉线(专席)
携转原因:
故障时间:2025-01-11 18:25:19
具体故障现象:网速慢卡顿，
客户其他诉求:请审核谢谢
</t>
  </si>
  <si>
    <t>2025-01-11 18:28:13</t>
  </si>
  <si>
    <t>2025-01-11 18:28:19</t>
  </si>
  <si>
    <t>SD-851-285086-10809-29092</t>
  </si>
  <si>
    <t>SD-057-250111-861075-4712</t>
  </si>
  <si>
    <t>2025-01-11 16:04:42</t>
  </si>
  <si>
    <t>普通区域-青州市-杜家庄村-15963640283-200M-宽带上网投诉-次数0-202501110000408982</t>
  </si>
  <si>
    <t>202501110000408982</t>
  </si>
  <si>
    <t>202501110000408982#宽带账号：15963640283宽带地址潍坊青州市邵庄镇杜家庄杜家庄村4号箱（郇庆磊东墙）****；客户来电反映移动高清无法上网，客户老人，客户不配合排障，要求师傅上门，请协助处理，谢谢！联系电话：本机；联系人先生；来电流水：2025011116015037220875511</t>
  </si>
  <si>
    <t>2025-01-11 16:07:04</t>
  </si>
  <si>
    <t>2025-01-11 16:07:52</t>
  </si>
  <si>
    <t>SD-057-250111-806597-4283</t>
  </si>
  <si>
    <t>2025-01-11 15:16:34</t>
  </si>
  <si>
    <t>【调研】-(目标)普通区域-昌邑市-顾仙村自然村-15853634152-300M-业务受理宽带-次数0-202501110000373256</t>
  </si>
  <si>
    <t>202501110000373256</t>
  </si>
  <si>
    <t>202501110000373256# 宽带账号:15853634152; 联系电话：15853634152，问题类型：此工单为群障修复工单，根据群障全量闭环修复管理要求，为确保客户网络通畅，请装维人员跟进修复网络问题，谢谢！ 
 群障标题：公告。故障描述：潍坊昌邑市顾仙村自然村主缆故障，预估24小时恢复，请帮忙拦截。主叫号码：15853634152.0;该号码仅供参考，请优先联系宽带账号。</t>
  </si>
  <si>
    <t>2025-01-11 15:20:35</t>
  </si>
  <si>
    <t>2025-01-11 15:22:05</t>
  </si>
  <si>
    <t>SD-057-250111-651243-4284</t>
  </si>
  <si>
    <t>2025-01-11 15:16:35</t>
  </si>
  <si>
    <t>80+普通-普通区域-潍城区-河东村自然村-13685365618-100M-宽带上网投诉-次数0-202501110000372065</t>
  </si>
  <si>
    <t>2025-01-12 16:17:00</t>
  </si>
  <si>
    <t>202501110000372065</t>
  </si>
  <si>
    <t xml:space="preserve">202501110000372065#流程受理流水号：20250111151417136853656181095462
客户号码:13685365618
客户姓名:王**
投诉地市:潍坊
来话流水:2025011115135237420895704
宽带账号:13685365618
宽带账号归属地市:潍坊
宽带账号归属区县:潍城区
故障地址:潍坊潍城区于河街道河东村河东村自然村8号箱村西狗肉馆北三排*********
联系电话:13685365618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故障时间:2025-01-11 15:15:03
具体故障现象:宽带连接的线断了需要装维师傅上门维修
客户其他诉求:客户侧为质差终端，要求上门更换终端并一并处理故障问题。
</t>
  </si>
  <si>
    <t>2025-01-11 15:21:44</t>
  </si>
  <si>
    <t>2025-01-11 15:22:18</t>
  </si>
  <si>
    <t>SD-851-327440-23690-21694</t>
  </si>
  <si>
    <t>SD-057-250111-914703-4813</t>
  </si>
  <si>
    <t>2025-01-11 16:15:23</t>
  </si>
  <si>
    <t>FTTR-普通区域-安丘市-江山一品-15908059355-1000M-宽带上网投诉-次数0-202501110000406350</t>
  </si>
  <si>
    <t>2025-01-12 17:16:00</t>
  </si>
  <si>
    <t>202501110000406350</t>
  </si>
  <si>
    <t>202501110000406350#宽带账号：15908059355；宽带地址：潍坊安丘市兴安街道金融街江山一品江山一品19号楼*；客户来电反映宽带网慢，客户不配合排障，提及投诉，要求师傅上门，请协助处理，谢谢！联系电话：15908059355；联系人：先生；来电流水：2025011116125018420811018。</t>
  </si>
  <si>
    <t>2025-01-11 16:19:53</t>
  </si>
  <si>
    <t>SD-851-310637-11112-18567</t>
  </si>
  <si>
    <t>SD-057-250111-407819-4289</t>
  </si>
  <si>
    <t>2025-01-11 15:16:43</t>
  </si>
  <si>
    <t>普通区域-高密市-东牟东-13854437506-500M-业务受理宽带-次数0-202501110000374238</t>
  </si>
  <si>
    <t>202501110000374238</t>
  </si>
  <si>
    <t>202501110000374238# 宽带账号:13854437506; 联系电话：13854437506，问题类型：此工单为群障修复工单，根据群障全量闭环修复管理要求，为确保客户网络通畅，请装维人员跟进修复网络问题，谢谢！ 
 群障标题：公告。故障描述：潍坊高密市东牟东光缆故障，预估24小时恢复，请帮忙拦截,如有需要请联系片区装维师傅荆琦15706307368主叫号码：13854437506.0;该号码仅供参考，请优先联系宽带账号。</t>
  </si>
  <si>
    <t>2025-01-11 15:19:42</t>
  </si>
  <si>
    <t>2025-01-11 15:20:05</t>
  </si>
  <si>
    <t>SD-851-289821-8737-25596</t>
  </si>
  <si>
    <t>SD-057-250111-374952-4818</t>
  </si>
  <si>
    <t>2025-01-11 16:15:45</t>
  </si>
  <si>
    <t>普通区域-高密市-苑家疃自然村-15753627345-500M-宽带上网投诉-次数0-202501110000418261</t>
  </si>
  <si>
    <t>202501110000418261</t>
  </si>
  <si>
    <t>202501110000418261#流程受理流水号：20250111161513157536273451109663
客户号码:15753627345
客户姓名:郭**
投诉地市:潍坊
来话流水:2025011116140045620825542
宽带账号:15753627345
账号归属区县:潍坊-高密-夏庄网格-丽诚通讯
联系电话:15953687234
联系人:先生/女士
宽带地址:潍坊
工单紧急程度:非常紧急
是否投诉倾向:否
是否重复投诉:否
是否携转意向:否
是否有升级投诉倾向:否
*业务名称:业务融合移机流程宽带
投诉内容:手机号码：15753627345，【问题描述】客户已办理宽带业务，有开通单，要求装维尽快联系上门，请处理，谢谢。联系电话：15953687234，联系人：先生/女士，录音流水号：2025011116140045620825542。受理明细：531920062399999999。
在途开通单信息：536250110469624146，15753627345，2025-01-10 18:17:44，业务融合移机流程宽带，处理中，手写判断和地址录入
是否到厅:否
业务名称:业务融合移机流程宽带
;宽带小区$[苑家疃自然村]$</t>
  </si>
  <si>
    <t>2025-01-11 16:18:58</t>
  </si>
  <si>
    <t>2025-01-11 16:20:07</t>
  </si>
  <si>
    <t>SD-852-266524-1830-841</t>
  </si>
  <si>
    <t>SD-057-250111-925408-4233</t>
  </si>
  <si>
    <t>2025-01-11 15:11:18</t>
  </si>
  <si>
    <t>【调研】-80+普通-(目标)普通区域-临朐县-陈家楼自然村-18265611821-1000M-宽带上网投诉-次数0-20250111150959X399284271</t>
  </si>
  <si>
    <t>20250111150959X399284271</t>
  </si>
  <si>
    <t xml:space="preserve">【农村网络投诉】流程受理流水号：20250111150720182656118211093869
客户号码:18265611821
客户姓名:窦**
投诉地市:潍坊
来话流水:2025011115070851720813851
宽带账号:18265611821
宽带账号归属地市:潍坊
宽带账号归属区县:临朐县
故障地址:潍坊临朐县龙山工业园陈家楼陈家楼自然村陈家楼（扩容）19号箱陈士骏（外墙）*********
联系电话:18265611821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15:09:02
具体故障现象:用户无法提供具体故障现象，
客户其他诉求:
</t>
  </si>
  <si>
    <t>2025-01-11 15:16:17</t>
  </si>
  <si>
    <t>2025-01-11 15:16:42</t>
  </si>
  <si>
    <t>SD-851-288972-12330-4816</t>
  </si>
  <si>
    <t>SD-057-250111-641239-4822</t>
  </si>
  <si>
    <t>2025-01-11 16:16:10</t>
  </si>
  <si>
    <t>【调研】-80+普通-普通区域-临朐县-岩头小区-15165617966-300M-业务受理宽带-次数0-202501110000417797</t>
  </si>
  <si>
    <t>202501110000417797</t>
  </si>
  <si>
    <t>202501110000417797# 宽带账号:15165617966; 联系电话：15165617966，问题类型：此工单为群障修复工单，根据群障全量闭环修复管理要求，为确保客户网络通畅，请装维人员跟进修复网络问题，谢谢！ 
 群障标题：公告。故障描述：主干光纤断或OLT检测不到预期的光信号（LOS）主叫号码：13563602827.0;该号码仅供参考，请优先联系宽带账号。</t>
  </si>
  <si>
    <t>2025-01-11 16:20:18</t>
  </si>
  <si>
    <t>2025-01-11 16:21:32</t>
  </si>
  <si>
    <t>SD-851-275175-1713-7312</t>
  </si>
  <si>
    <t>SD-057-250111-214708-4823</t>
  </si>
  <si>
    <t>2025-01-11 16:16:14</t>
  </si>
  <si>
    <t>【调研】-80+金卡-FTTR-普通区域-昌邑市-世纪华城-15949761913-1000M-业务受理宽带-次数0-202501110000417684</t>
  </si>
  <si>
    <t>202501110000417684</t>
  </si>
  <si>
    <t>202501110000417684#【已关注中国移动10086微信公众号】 宽带账号:15949761913; 联系电话：15949761913，问题类型：此工单为群障修复工单，根据群障全量闭环修复管理要求，为确保客户网络通畅，请装维人员跟进修复网络问题，谢谢！ 
 群障标题：公告。故障描述：潍坊昌邑市世纪华城光缆故障，预估24小时恢复，请帮忙拦截,如有需要请联系片区装维师傅邓艺浩15706307216主叫号码：13295361941.0;该号码仅供参考，请优先联系宽带账号。</t>
  </si>
  <si>
    <t>2025-01-11 16:18:57</t>
  </si>
  <si>
    <t>2025-01-11 16:19:20</t>
  </si>
  <si>
    <t>SD-851-248979-9783-14390</t>
  </si>
  <si>
    <t>SD-057-250111-936172-4826</t>
  </si>
  <si>
    <t>2025-01-11 16:16:25</t>
  </si>
  <si>
    <t>80+普通-普通区域-寿光市-化龙镇北柴东村-15866536510-300M-业务受理宽带-次数0-202501110000417811</t>
  </si>
  <si>
    <t>202501110000417811</t>
  </si>
  <si>
    <t>202501110000417811# 宽带账号:15866536510; 联系电话：15866536510，问题类型：此工单为群障修复工单，根据群障全量闭环修复管理要求，为确保客户网络通畅，请装维人员跟进修复网络问题，谢谢！ 
 群障标题：公告。故障描述：潍坊寿光市化龙镇北柴东村光缆故障，预估24小时恢复，请帮忙拦截,如有需要请联系片区装维师傅刘天宇17860239633主叫号码：15866536510.0;该号码仅供参考，请优先联系宽带账号。</t>
  </si>
  <si>
    <t>2025-01-11 16:18:46</t>
  </si>
  <si>
    <t>2025-01-11 16:19:06</t>
  </si>
  <si>
    <t>SD-057-250111-159482-4300</t>
  </si>
  <si>
    <t>2025-01-11 15:17:05</t>
  </si>
  <si>
    <t>【调研】-80+银卡-普通区域-诸城市-诸城西苑小区-13562615167-100M-业务受理宽带-次数0-202501110000371363</t>
  </si>
  <si>
    <t>2025-01-12 15:18:00</t>
  </si>
  <si>
    <t>202501110000371363</t>
  </si>
  <si>
    <t>202501110000371363# 宽带账号:13562615167; 联系电话：13562615167，问题类型：此工单为群障修复工单，根据群障全量闭环修复管理要求，为确保客户网络通畅，请装维人员跟进修复网络问题，谢谢！ 
 群障标题：公告。故障描述：潍坊诸城市诸城西苑小区光缆故障，预估24小时恢复，请帮忙拦截,如有需要请联系片区装维师傅李勇男15706307962主叫号码：15908050025.0;该号码仅供参考，请优先联系宽带账号。</t>
  </si>
  <si>
    <t>2025-01-11 15:24:15</t>
  </si>
  <si>
    <t>SD-057-250111-231954-4830</t>
  </si>
  <si>
    <t>2025-01-11 16:16:39</t>
  </si>
  <si>
    <t>80+普通-普通区域-奎文区-吉祥家园-15269615379-100M-业务受理宽带-次数0-202501110000418376</t>
  </si>
  <si>
    <t>202501110000418376</t>
  </si>
  <si>
    <t>202501110000418376#【已关注中国移动10086微信公众号】 宽带账号:15269615379; 联系电话：15269615379，问题类型：此工单为群障修复工单，根据群障全量闭环修复管理要求，为确保客户网络通畅，请装维人员跟进修复网络问题，谢谢！ 
 群障标题：公告。故障描述：潍坊奎文区吉祥家园光缆故障，预估24小时恢复，请帮忙拦截,如有需要请联系片区装维师傅张根涛15706307406主叫号码：15269615379.0;该号码仅供参考，请优先联系宽带账号。</t>
  </si>
  <si>
    <t>2025-01-11 16:24:56</t>
  </si>
  <si>
    <t>2025-01-11 16:25:19</t>
  </si>
  <si>
    <t>SD-057-250111-493872-3866</t>
  </si>
  <si>
    <t>2025-01-11 14:32:06</t>
  </si>
  <si>
    <t>【调研】-80+普通-普通区域-昌邑市-西北村自然村-18705361155-1000M-宽带上网投诉-次数0-20250111142923X963103839</t>
  </si>
  <si>
    <t>20250111142923X963103839</t>
  </si>
  <si>
    <t xml:space="preserve">【农村网络投诉】流程受理流水号：20250111142736187053611551084595
客户号码:18705361155
客户姓名:于*
投诉地市:潍坊
来话流水:2025011114271724820837680
宽带账号:18705361155
宽带账号归属地市:潍坊
宽带账号归属区县:昌邑市
故障地址:潍坊昌邑市饮马镇西北村西北村自然村西北村3号箱张俊杰*********
联系电话:18705361155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14:28:33
具体故障现象:光猫亮红灯，
客户其他诉求:
</t>
  </si>
  <si>
    <t>2025-01-11 14:36:45</t>
  </si>
  <si>
    <t>2025-01-11 14:41:50</t>
  </si>
  <si>
    <t>SD-851-239634-35035-12318</t>
  </si>
  <si>
    <t>SD-057-250111-342081-3870</t>
  </si>
  <si>
    <t>2025-01-11 14:32:13</t>
  </si>
  <si>
    <t>普通区域--null-15763628839-宽带上网投诉-次数0-202501110000341908</t>
  </si>
  <si>
    <t>2025-01-12 14:33:00</t>
  </si>
  <si>
    <t>202501110000341908</t>
  </si>
  <si>
    <t>202501110000341908#流程受理流水号：20250111143140157636288391085554
客户号码:15763628839
客户姓名:范**
投诉地市:潍坊
来话流水:2025011114311185120882828
宽带账号:15763628839
账号归属区县:奎文四平路营业厅
联系电话:15763628839
联系人:先生/女士
宽带地址:潍坊
工单紧急程度:一般
是否投诉倾向:否
是否重复投诉:否
是否携转意向:否
是否有升级投诉倾向:否
*业务名称:业务融合开机流程宽带
投诉内容:手机号码：15763628839，【问题描述】客户已办理宽带业务，有开通单，要求装维尽快联系上门，请处理，谢谢。联系电话：15763628839，联系人：先生/女士，录音流水号：2025011114311185120882828。受理明细：531920062399999999。
在途开通单信息：536250111543010256，15763628839，2025-01-11 09:17:30，业务融合开机流程宽带，处理中，手写判断和地址录入
是否到厅:否
业务名称:业务融合开机流程宽带
;宽带小区$[null]$</t>
  </si>
  <si>
    <t>SD-057-250111-297864-4784</t>
  </si>
  <si>
    <t>【调研】-80+银卡-普通区域-安丘市-贺戈庄村自然村-15725650866-300M-宽带上网投诉-次数0-20250111160844X924670589</t>
  </si>
  <si>
    <t>2025-01-12 17:12:00</t>
  </si>
  <si>
    <t>20250111160844X924670589</t>
  </si>
  <si>
    <t xml:space="preserve">【农村网络投诉】流程受理流水号：20250111160700157256508661107828
客户号码:15725650866
客户姓名:李**
投诉地市:潍坊
来话流水:2025011116043850620809909
宽带账号:15725650866
宽带账号归属地市:潍坊
宽带账号归属区县:安丘市
故障地址:潍坊安丘市担山镇贺戈庄村
联系电话:15725650866
联系人:女士
工单紧急程度:非常紧急
是否有升级投诉倾向:是
是否重复投诉:否
是否携转意向:否
是否投诉倾向:否
是否智能网关:智能网关
当前是否在线:是
接入方式:FTTH
端到端诊断结果:客户侧设备问题（新增）
是否质差终端:无质差信息
光功率:-19.78
故障大类:宽带/电视
故障细类:网速慢/上网掉线(专席)
携转原因:
故障时间:2025-01-11 16:07:07
具体故障现象:家庭WiFi信号弱，光猫路由器都是移动公司的，表示一直没有信号，修复重启无效。联系师傅，师傅告知直接投诉就行。
客户其他诉求:要求退还无法使用期间的宽带费用，
</t>
  </si>
  <si>
    <t>2025-01-11 16:22:00</t>
  </si>
  <si>
    <t>2025-01-11 16:22:37</t>
  </si>
  <si>
    <t>SD-057-250111-218435-4838</t>
  </si>
  <si>
    <t>2025-01-11 16:16:58</t>
  </si>
  <si>
    <t>普通区域-寒亭区-恒信首府小区-15615768898-300M-业务受理宽带-次数0-202501110000417907</t>
  </si>
  <si>
    <t>202501110000417907</t>
  </si>
  <si>
    <t>202501110000417907# 宽带账号:15615768898; 联系电话：15615768898，问题类型：此工单为群障修复工单，根据群障全量闭环修复管理要求，为确保客户网络通畅，请装维人员跟进修复网络问题，谢谢！ 
 群障标题：公告。故障描述：潍坊寒亭区恒信首府小区光缆故障，预估24小时恢复，请帮忙拦截,如有需要请联系片区装维师傅王新昌15706307463主叫号码：15615768898.0;该号码仅供参考，请优先联系宽带账号。</t>
  </si>
  <si>
    <t>2025-01-11 16:18:42</t>
  </si>
  <si>
    <t>2025-01-11 16:20:34</t>
  </si>
  <si>
    <t>SD-057-250111-385142-4841</t>
  </si>
  <si>
    <t>2025-01-11 16:17:02</t>
  </si>
  <si>
    <t>普通区域-寿光市-中南花城二期-13455660171-100M-业务受理宽带-次数0-202501110000419090</t>
  </si>
  <si>
    <t>2025-01-12 16:18:00</t>
  </si>
  <si>
    <t>202501110000419090</t>
  </si>
  <si>
    <t>202501110000419090# 宽带账号:13455660171; 联系电话：13455660171，问题类型：此工单为群障修复工单，根据群障全量闭环修复管理要求，为确保客户网络通畅，请装维人员跟进修复网络问题，谢谢！ 
 群障标题：公告。故障描述：中南花城二期主叫号码：13455660171.0;该号码仅供参考，请优先联系宽带账号。</t>
  </si>
  <si>
    <t>2025-01-11 16:31:09</t>
  </si>
  <si>
    <t>2025-01-11 16:33:09</t>
  </si>
  <si>
    <t>SD-057-250111-698430-4843</t>
  </si>
  <si>
    <t>2025-01-11 16:17:06</t>
  </si>
  <si>
    <t>80+金卡-普通区域-青州市-十八里村-15253668509-500M-宽带上网投诉-次数0-20250111161451X291428431</t>
  </si>
  <si>
    <t>20250111161451X291428431</t>
  </si>
  <si>
    <t xml:space="preserve">【农村网络投诉】流程受理流水号：20250111161404152536685091109369
客户号码:15253668509
客户姓名:杨*
投诉地市:潍坊
来话流水:2025011116112832620894039
宽带账号:15253668509
宽带账号归属地市:潍坊
宽带账号归属区县:青州市
故障地址:潍坊青州市东夏镇十八里村十八里村11号箱（吴里村中）*********
联系电话:15253668509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故障时间:2025-01-11 16:14:20
具体故障现象:提示网络无法连接，客户来电反映宽带无法上网，我处正常排查未恢复，请协助处理
客户其他诉求:
</t>
  </si>
  <si>
    <t>2025-01-11 16:30:01</t>
  </si>
  <si>
    <t>2025-01-11 16:30:24</t>
  </si>
  <si>
    <t>SD-851-286309-5587-21612</t>
  </si>
  <si>
    <t>SD-057-250111-042837-3953</t>
  </si>
  <si>
    <t>2025-01-11 14:39:20</t>
  </si>
  <si>
    <t>【调研】-80+银卡-普通区域-寿光市-玉馨苑西区-15762511988-1000M-宽带上网投诉-次数0-202501110000346762</t>
  </si>
  <si>
    <t>202501110000346762</t>
  </si>
  <si>
    <t xml:space="preserve">202501110000346762#张**15762511988  
号码归属地潍坊寿光 － 寿光-寿光代理商管理中心
客户状态正常
客户来电反映在
潍坊寿光市圣城街道光明路玉馨苑西区西区2号楼*
宽带无法上网，电视无法观看，监控也无法观看 
要求上门查看一下，请协助处理，谢谢联系电话15762511988
2025011114342664320821370
</t>
  </si>
  <si>
    <t>2025-01-11 14:44:01</t>
  </si>
  <si>
    <t>2025-01-11 14:44:23</t>
  </si>
  <si>
    <t>SD-851-327476-21363-7879</t>
  </si>
  <si>
    <t>SD-057-250111-803451-4847</t>
  </si>
  <si>
    <t>2025-01-11 16:17:13</t>
  </si>
  <si>
    <t>80+金卡-普通区域-寿光市-北慈村自然村-18753642712-1000M-宽带上网投诉-次数0-20250111161513X313166672</t>
  </si>
  <si>
    <t>20250111161513X313166672</t>
  </si>
  <si>
    <t xml:space="preserve">【农村网络投诉】流程受理流水号：20250111161425187536427121109459
客户号码:18753642712
客户姓名:伦**
投诉地市:潍坊
来话流水:2025011116140612120826779
宽带账号:18753642712
宽带账号归属地市:潍坊
宽带账号归属区县:寿光市
故障地址:潍坊寿光市王望北慈村北慈村自然村北慈村东南*********
联系电话:18753642712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故障时间:2025-01-11 16:14:51
具体故障现象:电脑无法上网，
客户其他诉求:
</t>
  </si>
  <si>
    <t>2025-01-11 16:23:14</t>
  </si>
  <si>
    <t>SD-851-284064-9735-23438</t>
  </si>
  <si>
    <t>SD-057-250111-584076-4259</t>
  </si>
  <si>
    <t>2025-01-11 15:14:17</t>
  </si>
  <si>
    <t>80+银卡-普通区域-昌乐县-贾陶村自然村-13561422679-300M-魔百和投诉-次数0-20250111151313X593780976</t>
  </si>
  <si>
    <t>20250111151313X593780976</t>
  </si>
  <si>
    <t>【农村网络投诉】流程受理流水号：20250111151007135614226791094533
客户号码:13561422679
客户姓名:李**
投诉地市:潍坊
来话流水:2025011115022904020857265
宽带账号:13561422679
宽带账号归属地市:潍坊
宽带账号归属区县:昌乐县
故障地址:潍坊昌乐县乔官镇贾陶村
联系电话:13561422679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光功率:-23.46
故障大类:宽带/电视
故障细类:移动高清电视故障(专席)
携转原因:
故障时间:2025-01-11 15:15:19
魔百和单播/组播:单播
具体故障现象:电视提示网络类错误，
客户其他诉求:
魔百和单/组播：单播</t>
  </si>
  <si>
    <t>2025-01-11 15:19:15</t>
  </si>
  <si>
    <t>2025-01-11 15:20:18</t>
  </si>
  <si>
    <t>SD-851-309912-2087-19461</t>
  </si>
  <si>
    <t>SD-057-250111-829014-4260</t>
  </si>
  <si>
    <t>2025-01-11 15:14:33</t>
  </si>
  <si>
    <t>普通区域-临朐县-巩家桥自然村-18366332997-300M-宽带上网投诉-次数0-202501110000370647</t>
  </si>
  <si>
    <t>202501110000370647</t>
  </si>
  <si>
    <t>202501110000370647#18366332997客户来电反映宽带无法上网 老人在家不会操作 要求师傅上门处理 谢谢
联系人 先生联系电话 13589157069流水2025011115102155420852671</t>
  </si>
  <si>
    <t>2025-01-11 15:17:53</t>
  </si>
  <si>
    <t>2025-01-11 15:18:37</t>
  </si>
  <si>
    <t>SD-851-278281-6082-3569</t>
  </si>
  <si>
    <t>SD-057-250111-974635-4262</t>
  </si>
  <si>
    <t>2025-01-11 15:15:05</t>
  </si>
  <si>
    <t>普通区域-安丘市-小尖子埠村自然村-15069689898-100M-宽带上网投诉-次数0-202501110000373116</t>
  </si>
  <si>
    <t>2025-01-12 16:16:00</t>
  </si>
  <si>
    <t>202501110000373116</t>
  </si>
  <si>
    <t xml:space="preserve">202501110000373116#流程受理流水号：20250111151332150696898981095304
客户号码:15069689898
客户姓名:李**
投诉地市:潍坊
来话流水:2025011115125665220884199
宽带账号:15069689898
宽带账号归属地市:潍坊
宽带账号归属区县:安丘市
故障地址:潍坊安丘市白芬子镇小尖子埠村小尖子埠村自然村小尖子埠村4号箱倪万吉西山*********
联系电话:15069689898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故障时间:2025-01-11 15:14:01
魔百和单播/组播:单播
具体故障现象:电视机提示无信号，要求师傅上门解决
客户其他诉求:客户侧为质差终端，要求上门更换终端并一并处理故障问题。
</t>
  </si>
  <si>
    <t>2025-01-11 15:18:57</t>
  </si>
  <si>
    <t>2025-01-11 15:20:16</t>
  </si>
  <si>
    <t>SD-057-250111-690218-4803</t>
  </si>
  <si>
    <t>2025-01-11 16:14:09</t>
  </si>
  <si>
    <t>普通区域-坊子区-东埠村自然村-13964748903-100M-魔百和投诉-次数0-20250111161147X107081435</t>
  </si>
  <si>
    <t>2025-01-12 17:15:00</t>
  </si>
  <si>
    <t>20250111161147X107081435</t>
  </si>
  <si>
    <t>【农村网络投诉】流程受理流水号：20250111161043139647489031108593
客户号码:13964748903
客户姓名:杨**
投诉地市:潍坊
来话流水:2025011116084249520860004
宽带账号:13964748903
宽带账号归属地市:潍坊
宽带账号归属区县:坊子区
故障地址:潍坊坊子区坊安街办东埠郎郡庄东埠村自然村东埠村扩容3号箱*********
联系电话:13964748903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故障细类:移动高清电视故障(专席)
携转原因:
故障时间:2025-01-11 16:11:02
魔百和单播/组播:组播
具体故障现象:电视直播或点播无法观看，指导操作未恢复，请协助处理
客户其他诉求:谢谢
魔百和单/组播：组播</t>
  </si>
  <si>
    <t>2025-01-11 16:17:48</t>
  </si>
  <si>
    <t>2025-01-11 16:18:10</t>
  </si>
  <si>
    <t>SD-851-256236-2403-9069</t>
  </si>
  <si>
    <t>SD-057-250111-897152-4864</t>
  </si>
  <si>
    <t>2025-01-11 16:18:22</t>
  </si>
  <si>
    <t>普通区域-高密市-豪庭家苑-15864321226-300M-宽带上网投诉-次数0-202501110000416063</t>
  </si>
  <si>
    <t>2025-01-12 17:19:00</t>
  </si>
  <si>
    <t>202501110000416063</t>
  </si>
  <si>
    <t xml:space="preserve">202501110000416063#15864321226客户来电反映电视显示无信号，线上排障未恢复，请协助处理。谢谢  联系人：男士 联系电话：本机 流水：2025011116072559920844183
</t>
  </si>
  <si>
    <t>2025-01-11 16:22:43</t>
  </si>
  <si>
    <t>2025-01-11 16:23:15</t>
  </si>
  <si>
    <t>SD-057-250111-619537-7598</t>
  </si>
  <si>
    <t>2025-01-11 22:47:51</t>
  </si>
  <si>
    <t>【调研】-80+银卡-普通区域-昌邑市-保障房宿舍-15288832361-1000M-业务受理宽带-次数0-202501110000576464</t>
  </si>
  <si>
    <t>202501110000576464</t>
  </si>
  <si>
    <t>202501110000576464#【已关注中国移动10086微信公众号】 宽带账号:15288832361; 联系电话：15288832361，问题类型：此工单为群障修复工单，根据群障全量闭环修复管理要求，为确保客户网络通畅，请装维人员跟进修复网络问题，谢谢！ 
 群障标题：公告。故障描述：潍坊昌邑市保障房宿舍光缆故障，预估24小时恢复，请帮忙拦截,如有需要请联系片区装维师傅邓艺浩15706307216主叫号码：18365613215.0;该号码仅供参考，请优先联系宽带账号。</t>
  </si>
  <si>
    <t>2025-01-12 06:42:50</t>
  </si>
  <si>
    <t>2025-01-12 07:15:39</t>
  </si>
  <si>
    <t>SD-851-298857-4389-6505</t>
  </si>
  <si>
    <t>2025-01-11 22:47:35</t>
  </si>
  <si>
    <t>普通区域-奎文区-苇湾社区-15253685271-100M-业务受理宽带-次数0-202501110000578439 一级督办</t>
  </si>
  <si>
    <t>202501110000578439</t>
  </si>
  <si>
    <t>2025-01-12 07:02:27</t>
  </si>
  <si>
    <t>2025-01-11 19:36:52</t>
  </si>
  <si>
    <t>普通区域-潍城区-潘里自然村-18853665223-500M-业务受理宽带-次数0-202501110000539439 一级督办</t>
  </si>
  <si>
    <t>202501110000539439</t>
  </si>
  <si>
    <t>2025-01-11 19:42:10</t>
  </si>
  <si>
    <t>SD-057-250111-713429-6675</t>
  </si>
  <si>
    <t>2025-01-11 19:32:16</t>
  </si>
  <si>
    <t>普通区域-青州市-金庆御花园二期-15063630937-300M-宽带上网投诉-次数0-20250111193132X924921500</t>
  </si>
  <si>
    <t>20250111193132X924921500</t>
  </si>
  <si>
    <t xml:space="preserve">流程受理流水号：20250111192638150636309371147941
客户号码:15063630937
客户姓名:刘**
投诉地市:潍坊
来话流水:2025011119255084420893306
宽带账号:15063630937
宽带账号归属地市:潍坊
宽带账号归属区县:青州市
故障地址:潍坊青州市益都街道北海路金庆御花园二期32号楼*********
联系电话:15063630937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故障细类:宽带无法上网
携转原因:
故障时间:2025-01-11 19:31:14
具体故障现象:网速慢卡顿，
客户其他诉求:
</t>
  </si>
  <si>
    <t>2025-01-11 19:47:32</t>
  </si>
  <si>
    <t>2025-01-11 19:50:21</t>
  </si>
  <si>
    <t>SD-851-332936-1447-11329</t>
  </si>
  <si>
    <t>SD-057-250111-698104-6687</t>
  </si>
  <si>
    <t>2025-01-11 19:34:22</t>
  </si>
  <si>
    <t>普通区域-寒亭区-帝景国际小区-15066369410-300M-魔百和投诉-次数0-202501110000540515</t>
  </si>
  <si>
    <t>202501110000540515</t>
  </si>
  <si>
    <t>202501110000540515#流程受理流水号：20250111193153150663694101148685
客户号码:15066369410
客户姓名:陈**
投诉地市:潍坊
来话流水:2025011119275727120804500
宽带账号:15066369410
宽带账号归属地市:潍坊
宽带账号归属区县:寒亭区
故障地址:潍坊寒亭区经济开发区月河路帝景国际小区17号楼2单元2801
联系电话:15265607287
联系人:先生
工单紧急程度:一般
是否有升级投诉倾向:否
是否重复投诉:否
是否携转意向:否
是否投诉倾向:否
携转原因:
提单模板:客户来电对于【免费的频道】更新不及时、或无影片/电视剧资源不认可，已解释，但客户不满意，请协助处理，谢谢。
;宽带小区$[帝景国际小区]$</t>
  </si>
  <si>
    <t>2025-01-11 19:56:32</t>
  </si>
  <si>
    <t>2025-01-11 19:56:53</t>
  </si>
  <si>
    <t>SD-057-250111-261347-6688</t>
  </si>
  <si>
    <t>2025-01-11 19:34:31</t>
  </si>
  <si>
    <t>普通区域-临朐县-颐泰小区（中泰小区）-13655368629-300M-宽带上网投诉-次数0-202501110000541585</t>
  </si>
  <si>
    <t>202501110000541585</t>
  </si>
  <si>
    <t>202501110000541585#宽带账号：13655368629  宽带地址：潍坊临朐县城关街道骈邑路颐泰小区（中泰小区）3号楼*********  客户来电反映宽带无法使用  配合线上指导，要求上门，请协助处理，谢谢！联系电话：本机；联系人：先生；来电流水：2025011119320381020826215</t>
  </si>
  <si>
    <t>2025-01-11 19:37:30</t>
  </si>
  <si>
    <t>2025-01-11 19:38:00</t>
  </si>
  <si>
    <t>SD-851-294474-8223-2287</t>
  </si>
  <si>
    <t>SD-057-250111-069172-5034</t>
  </si>
  <si>
    <t>2025-01-11 16:36:38</t>
  </si>
  <si>
    <t>普通区域-奎文区-恒联南苑小区-13455628258-100M-业务受理宽带-次数0-202501110000435036</t>
  </si>
  <si>
    <t>2025-01-12 16:37:00</t>
  </si>
  <si>
    <t>202501110000435036</t>
  </si>
  <si>
    <t>202501110000435036#【已关注中国移动10086微信公众号】 宽带账号:13455628258; 联系电话：13455628258，问题类型：此工单为群障修复工单，根据群障全量闭环修复管理要求，为确保客户网络通畅，请装维人员跟进修复网络问题，谢谢！ 
 群障标题：公告。故障描述：恒联南苑小区主叫号码：13455628258.0;该号码仅供参考，请优先联系宽带账号。</t>
  </si>
  <si>
    <t>2025-01-11 16:40:31</t>
  </si>
  <si>
    <t>2025-01-11 16:41:10</t>
  </si>
  <si>
    <t>SD-057-250111-764895-4983</t>
  </si>
  <si>
    <t>2025-01-11 16:30:17</t>
  </si>
  <si>
    <t>【重投】-【调研】-80+钻石-普通区域-寿光市-威尼斯小镇-18766898375-1000M-宽带上网投诉-次数0-202501110000427158</t>
  </si>
  <si>
    <t>2025-01-12 17:31:00</t>
  </si>
  <si>
    <t>202501110000427158</t>
  </si>
  <si>
    <t>202501110000427158#宽带账号：18766898375；宽带地址：潍坊寿光市洛城街道小尧村威尼斯小镇F7楼*********；客户来电反映移动高清看不了 ，要求师傅上门，请协助处理，谢谢！联系电话：18853693634；联系人：；来电流水：。 2025011116252700220864925</t>
  </si>
  <si>
    <t>2025-01-11 16:33:57</t>
  </si>
  <si>
    <t>2025-01-11 16:34:15</t>
  </si>
  <si>
    <t>SD-852-333327-2525-11763</t>
  </si>
  <si>
    <t>SD-057-250111-956130-7516</t>
  </si>
  <si>
    <t>2025-01-11 21:41:14</t>
  </si>
  <si>
    <t>80+金卡-普通区域-奎文区-樱园西区-13963694840-1000M-宽带上网投诉-次数0-202501110000576316</t>
  </si>
  <si>
    <t>202501110000576316</t>
  </si>
  <si>
    <t xml:space="preserve">202501110000576316#流程受理流水号：20250111214033139636948401161675
客户号码:13963694840
客户姓名:王**
投诉地市:潍坊
来话流水:2025011121355123720813372
宽带账号:13963694840
宽带账号归属地市:潍坊
宽带账号归属区县:奎文区
故障地址:潍坊奎文区梨园街道文化路樱园西区9号楼*********
联系电话:13963694840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光功率:-19.70
故障大类:宽带/电视
故障细类:移动高清电视故障
携转原因:
故障时间:2025-01-11 21:41:02
魔百和单播/组播:组播
具体故障现象:电视直播或点播无法观看，
客户其他诉求:客户侧为质差终端，要求上门更换终端并一并处理故障问题。
</t>
  </si>
  <si>
    <t>2025-01-11 21:42:48</t>
  </si>
  <si>
    <t>2025-01-11 21:43:23</t>
  </si>
  <si>
    <t>SD-057-250111-428195-4989</t>
  </si>
  <si>
    <t>2025-01-11 16:30:49</t>
  </si>
  <si>
    <t>80+金卡-普通区域-奎文区-秋月园-13563667668-1000M-宽带上网投诉-次数0-202501110000428171</t>
  </si>
  <si>
    <t>202501110000428171</t>
  </si>
  <si>
    <t>202501110000428171#宽带账号：13563667668；宽带地址：潍坊高新高新城区福寿街秋月园8号楼；客户来电反映电视不能看，经查询客户侧为质差机顶盒，请协助上门更换终端并一并处理故障问题，谢谢！联系电话：13563667668；联系人：先生；来电流水：2025011116264203820880005</t>
  </si>
  <si>
    <t>2025-01-11 16:33:53</t>
  </si>
  <si>
    <t>2025-01-11 16:34:29</t>
  </si>
  <si>
    <t>SD-851-242985-5260-1657</t>
  </si>
  <si>
    <t>SD-057-250111-015376-7403</t>
  </si>
  <si>
    <t>2025-01-11 21:11:01</t>
  </si>
  <si>
    <t>【调研】-(目标)普通区域-潍城区-银河花园C区-15610234500-500M-宽带上网投诉-次数0-20250111210814X894028279</t>
  </si>
  <si>
    <t>20250111210814X894028279</t>
  </si>
  <si>
    <t>检测结果：1、手机账号余额检测：手机账户余额正常；2、宽带速率检测：宽带速率正常；3、宽带账号登录状态检测：账号登录状态正常；4、宽带状态检测：宽带状态正常；5、群体故障检测：无大面积群障；6、线路检测：线路状态正常；7、光猫在线检测：光猫在线；故障类型：所有网页速度慢。故障描述：上网速度有点慢，很长时间了！需要来整一下。联系人：15610234500。联系电话：15610234500。。</t>
  </si>
  <si>
    <t>2025-01-11 21:45:31</t>
  </si>
  <si>
    <t>SD-057-250111-067538-5038</t>
  </si>
  <si>
    <t>2025-01-11 16:36:58</t>
  </si>
  <si>
    <t>80+金卡-普通区域-安丘市-逄家庄村自然村-19811790185-500M-业务受理宽带-次数0-202501110000434558</t>
  </si>
  <si>
    <t>202501110000434558</t>
  </si>
  <si>
    <t>202501110000434558# 宽带账号:19811790185; 联系电话：19811790185，问题类型：此工单为群障修复工单，根据群障全量闭环修复管理要求，为确保客户网络通畅，请装维人员跟进修复网络问题，谢谢！ 
 群障标题：公告。故障描述：潍坊安丘市逄家庄村自然村光缆故障，预估24小时恢复，请帮忙拦截,如有需要请联系片区装维师傅杨宇君15706307092主叫号码：19811790185.0;该号码仅供参考，请优先联系宽带账号。</t>
  </si>
  <si>
    <t>2025-01-11 16:39:58</t>
  </si>
  <si>
    <t>2025-01-11 16:40:20</t>
  </si>
  <si>
    <t>SD-057-250111-387162-7522</t>
  </si>
  <si>
    <t>2025-01-11 21:46:38</t>
  </si>
  <si>
    <t>普通区域-奎文区-祥瑞家园-15762666787-200M-业务受理宽带-次数0-202501110000574975</t>
  </si>
  <si>
    <t>202501110000574975</t>
  </si>
  <si>
    <t>202501110000574975# 宽带账号:15762666787; 联系电话：15762666787，问题类型：此工单为群障修复工单，根据群障全量闭环修复管理要求，为确保客户网络通畅，请装维人员跟进修复网络问题，谢谢！ 
 群障标题：公告。故障描述：潍坊奎文区祥瑞家园光缆故障，预估24小时恢复，请帮忙拦截,如有需要请联系片区装维师傅扈培富15706366508主叫号码：15762666787.0;该号码仅供参考，请优先联系宽带账号。</t>
  </si>
  <si>
    <t>2025-01-11 21:59:48</t>
  </si>
  <si>
    <t>2025-01-11 22:01:38</t>
  </si>
  <si>
    <t>SD-851-239594-16511-19784</t>
  </si>
  <si>
    <t>SD-057-250111-194356-4998</t>
  </si>
  <si>
    <t>2025-01-11 16:31:58</t>
  </si>
  <si>
    <t>【调研】-80+银卡-普通区域-寒亭区-偏凉子村自然村-15763697188-200M-业务受理宽带-次数0-202501110000430190</t>
  </si>
  <si>
    <t>2025-01-12 16:32:00</t>
  </si>
  <si>
    <t>202501110000430190</t>
  </si>
  <si>
    <t xml:space="preserve">202501110000430190#用户表示魔百合不能正常使用，不配合操作，请工作人员协助处理，谢谢！流水号2025011116272518020888655，联系电话15763697188，联系人先生！
</t>
  </si>
  <si>
    <t>2025-01-11 16:34:14</t>
  </si>
  <si>
    <t>2025-01-11 16:35:01</t>
  </si>
  <si>
    <t>SD-852-249236-2474-10901</t>
  </si>
  <si>
    <t>SD-057-250111-475031-5003</t>
  </si>
  <si>
    <t>2025-01-11 16:32:14</t>
  </si>
  <si>
    <t>普通区域-安丘市-金属材料家属院-13793651598-300M-宽带上网投诉-次数0-20250111163153X313017506</t>
  </si>
  <si>
    <t>2025-01-12 17:33:00</t>
  </si>
  <si>
    <t>20250111163153X313017506</t>
  </si>
  <si>
    <t xml:space="preserve">流程受理流水号：20250111162925137936515981113101
客户号码:13793651598
客户姓名:江*
投诉地市:潍坊
来话流水:2025011116285834920807213
宽带账号:13793651598
宽带账号归属地市:潍坊
宽带账号归属区县:安丘市
故障地址:潍坊安丘市兴安街道向阳路金属材料家属院迁1号楼*********
联系电话:13792671833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16:31:58
具体故障现象:光猫亮红灯，
客户其他诉求:
</t>
  </si>
  <si>
    <t>2025-01-11 16:34:36</t>
  </si>
  <si>
    <t>2025-01-11 16:35:16</t>
  </si>
  <si>
    <t>SD-851-250712-2692-1313</t>
  </si>
  <si>
    <t>SD-057-250111-740581-5052</t>
  </si>
  <si>
    <t>2025-01-11 16:38:02</t>
  </si>
  <si>
    <t>【调研】-普通区域-诸城市-王家朱村自然村-15866164655-200M-宽带上网投诉-次数0-20250111163513X513619231</t>
  </si>
  <si>
    <t>2025-01-12 17:39:00</t>
  </si>
  <si>
    <t>20250111163513X513619231</t>
  </si>
  <si>
    <t xml:space="preserve">【农村网络投诉】流程受理流水号：20250111163434158661646551114383
客户号码:15866164655
客户姓名:马**
投诉地市:潍坊
来话流水:2025011116331214720859012
宽带账号:15866164655
宽带账号归属地市:潍坊
宽带账号归属区县:诸城市
故障地址:潍坊诸城市百尺河镇王家朱村王家朱村自然村王家朱村北13#箱*********
联系电话:15866164655
联系人:先生
工单紧急程度:一般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
携转原因:
故障时间:2025-01-11 16:34:46
具体故障现象:打不开网页，
客户其他诉求:
</t>
  </si>
  <si>
    <t>2025-01-11 16:46:00</t>
  </si>
  <si>
    <t>2025-01-11 16:46:35</t>
  </si>
  <si>
    <t>SD-057-250111-936748-6757</t>
  </si>
  <si>
    <t>2025-01-11 19:43:39</t>
  </si>
  <si>
    <t>普通区域--null--魔百和投诉-次数0-202501100000543039</t>
  </si>
  <si>
    <t>202501100000543039</t>
  </si>
  <si>
    <t>202501100000543039#【已关注中国移动10086微信公众号】手机号码：13406672292，【问题描述】客户来电对于特色频道流程（规定）表示不满。已向客户分析解释，客户不认可，要求给予查询处理。联系人：先生，联系电话：13406672292，流水号：2025011018195889120895553。
流程受理流水号：20250110182220134066722921143978
受理明细:531920062399999999
4G套餐名称:预付费动感放心用套餐
是否下发过短信提醒:否
前期有无退费记录:否
是否解释无法退费:否
是否到厅:否
;宽带小区$[金宸公馆]$</t>
  </si>
  <si>
    <t>SD-057-250111-865743-6758</t>
  </si>
  <si>
    <t>2025-01-11 19:43:52</t>
  </si>
  <si>
    <t>普通区域-奎文区-奎文凤凰山庄-13562631289-500M-宽带上网投诉-次数0-202501110000544830</t>
  </si>
  <si>
    <t>202501110000544830</t>
  </si>
  <si>
    <t>202501110000544830#客户反映电视无法观看，提示黑屏，线上排障未恢复，请协助处理。谢谢  联系人：女士 联系电话：本机 流水：2025011119395527820867646</t>
  </si>
  <si>
    <t>2025-01-11 19:46:08</t>
  </si>
  <si>
    <t>2025-01-11 19:46:42</t>
  </si>
  <si>
    <t>SD-851-280020-2479-14651</t>
  </si>
  <si>
    <t>SD-057-250111-238470-7416</t>
  </si>
  <si>
    <t>2025-01-11 21:14:15</t>
  </si>
  <si>
    <t>普通区域-寿光市-侯辛庄-13563678404-1000M-宽带上网投诉-次数0-20250111211221X141769991</t>
  </si>
  <si>
    <t>20250111211221X141769991</t>
  </si>
  <si>
    <t xml:space="preserve">【农村网络投诉】流程受理流水号：20250111211144135636784041160322
客户号码:13563678404
客户姓名:侯**
投诉地市:潍坊
来话流水:2025011121073800820833840
宽带账号:13563678404
宽带账号归属地市:潍坊
宽带账号归属区县:寿光市
故障地址:潍坊寿光市羊口镇侯辛庄村侯辛庄扩容24号箱*********
联系电话:13563678404
联系人:先生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光功率:-16.92
故障大类:宽带
故障细类:网速慢/上网掉线(专席)
携转原因:
故障时间:2025-01-11 21:11:18
具体故障现象:打不开网页，
客户其他诉求:fttr,路由器年限未超过，位置开阔，重启未恢复，光猫自带WIFI未开启，网线支持，排查未恢复，请协助处理，谢谢。
</t>
  </si>
  <si>
    <t>2025-01-11 21:32:06</t>
  </si>
  <si>
    <t>2025-01-11 21:32:28</t>
  </si>
  <si>
    <t>SD-851-260175-4462-14947</t>
  </si>
  <si>
    <t>SD-057-250111-139645-5006</t>
  </si>
  <si>
    <t>2025-01-11 16:33:42</t>
  </si>
  <si>
    <t>80+普通-普通区域-奎文区-聚类-上东新邻里商业街-15165677671-1000M-宽带延伸服务-次数0-202501110000432126</t>
  </si>
  <si>
    <t>2025-01-12 16:34:00</t>
  </si>
  <si>
    <t>202501110000432126</t>
  </si>
  <si>
    <t xml:space="preserve">202501110000432126#流程受理流水号：20250111163254151656776711113996
客户号码:15165677671
客户姓名:李*
投诉地市:潍坊
来话流水:2025011116322691120849798
宽带账号:15165677671
宽带账号归属地市:潍坊
宽带账号归属区县:奎文区
故障地址:潍坊奎文区高新城区福寿街聚类-上东新邻里商业街6号分线箱*********
联系电话:15165677671
联系人:先生/女士
工单紧急程度:一般
是否有升级投诉倾向:否
是否重复投诉:否
是否携转意向:否
是否投诉倾向:否
是否智能网关:智能网关
当前是否在线:是
接入方式:--
是否质差终端:无质差信息
光功率:-16.86
故障大类:宽带/电视
故障细类:宽带延伸服务
携转原因:
故障时间:2025-01-11 16:33:02
具体故障现象:调测其它设备，
</t>
  </si>
  <si>
    <t>2025-01-11 16:37:22</t>
  </si>
  <si>
    <t>2025-01-11 16:37:47</t>
  </si>
  <si>
    <t>SD-851-242091-307-22795</t>
  </si>
  <si>
    <t>SD-057-250111-804219-5058</t>
  </si>
  <si>
    <t>2025-01-11 16:38:21</t>
  </si>
  <si>
    <t>【调研】-普通区域-诸城市-近枝子自然村-13863612731-300M-宽带上网投诉-次数0-202501110000432270</t>
  </si>
  <si>
    <t>202501110000432270</t>
  </si>
  <si>
    <t>202501110000432270#宽带账号：13863612731  宽带地址：潍坊诸城市林家村镇近枝子近枝子自然村近枝子村西南2号箱*********
****；客户来电反映/移动高清无法用*，客户不在现场，，要求师傅上门，请协助处理，谢谢！联系电话：13863612731  ；联系人：***；来电流水：2025011116350794120882786</t>
  </si>
  <si>
    <t>2025-01-11 16:40:15</t>
  </si>
  <si>
    <t>SD-057-250111-761954-6765</t>
  </si>
  <si>
    <t>2025-01-11 19:44:15</t>
  </si>
  <si>
    <t>【调研】-普通区域-坊子区-前苏村自然村-15966141517-200M-宽带上网投诉-次数0-20250111194319X799543354</t>
  </si>
  <si>
    <t>20250111194319X799543354</t>
  </si>
  <si>
    <t xml:space="preserve">【农村网络投诉】流程受理流水号：20250111194234159661415171150265
客户号码:15966141517
客户姓名:苏**
投诉地市:潍坊
来话流水:2025011119415162020877874
宽带账号:15966141517
宽带账号归属地市:潍坊
宽带账号归属区县:坊子区
故障地址:潍坊坊子区坊安街办前苏村前苏村自然村14中心街南苏良禾*********
联系电话:15966141517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19:49:24
具体故障现象:光猫亮红灯，
客户其他诉求:15966141517客户来电，对本机宽带无法正常使用，光猫亮红灯，强烈要求师傅尽快上门检修，谢谢
</t>
  </si>
  <si>
    <t>2025-01-11 19:46:56</t>
  </si>
  <si>
    <t>2025-01-11 19:47:16</t>
  </si>
  <si>
    <t>SD-851-279364-22407-9387</t>
  </si>
  <si>
    <t>SD-057-250111-349627-7425</t>
  </si>
  <si>
    <t>2025-01-11 21:16:39</t>
  </si>
  <si>
    <t>【调研】-普通区域-昌乐县-金景宝地小区-19953614147-1000M-业务受理宽带-次数0-202501110000570456</t>
  </si>
  <si>
    <t>202501110000570456</t>
  </si>
  <si>
    <t>202501110000570456# 宽带账号:19953614147; 联系电话：19953614147，问题类型：此工单为群障修复工单，根据群障全量闭环修复管理要求，为确保客户网络通畅，请装维人员跟进修复网络问题，谢谢！ 
 群障标题：公告。故障描述：金景宝地小区主叫号码：100860536.0;该号码仅供参考，请优先联系宽带账号。</t>
  </si>
  <si>
    <t>2025-01-11 21:18:57</t>
  </si>
  <si>
    <t>2025-01-11 21:19:27</t>
  </si>
  <si>
    <t>SD-851-267386-110637-25112</t>
  </si>
  <si>
    <t>SD-057-250111-709314-6774</t>
  </si>
  <si>
    <t>80+银卡-普通区域-奎文区-书香铭郡-18263678003-300M-宽带上网投诉-次数0-202501110000544309 二级督办</t>
  </si>
  <si>
    <t>202501110000544309</t>
  </si>
  <si>
    <t>202501110000544309#宽带账号：18263678003；宽带地址：潍坊高新高新城区宝通街书香铭郡13号楼*********；客户来电反映魔百盒无法使用，经查询客户侧为质差机顶盒，请协助上门更换终端并一并处理故障问题，谢谢！来电流水：2025011119373950820855695，联系电话：18263678003</t>
  </si>
  <si>
    <t>2025-01-11 19:49:34</t>
  </si>
  <si>
    <t>2025-01-11 19:50:00</t>
  </si>
  <si>
    <t>SD-057-250111-071945-7428</t>
  </si>
  <si>
    <t>2025-01-11 21:16:44</t>
  </si>
  <si>
    <t>【重投】-【调研】-普通区域-诸城市-纺织厂第一小区-15054489180-300M-业务受理宽带-次数0-202501110000569942</t>
  </si>
  <si>
    <t>202501110000569942</t>
  </si>
  <si>
    <t>202501110000569942# 宽带账号:15054489180; 联系电话：15054489180，问题类型：此工单为群障修复工单，根据群障全量闭环修复管理要求，为确保客户网络通畅，请装维人员跟进修复网络问题，谢谢！ 
 群障标题：公告。故障描述：潍坊诸城市纺织厂第一小区光缆故障，预估24小时恢复，请帮忙拦截,如有需要请联系片区装维师傅李浩迪15706307935主叫号码：15054489180.0;该号码仅供参考，请优先联系宽带账号。</t>
  </si>
  <si>
    <t>2025-01-11 21:19:32</t>
  </si>
  <si>
    <t>2025-01-11 21:20:08</t>
  </si>
  <si>
    <t>SD-057-250111-483671-7431</t>
  </si>
  <si>
    <t>2025-01-11 21:16:49</t>
  </si>
  <si>
    <t>普通区域-诸城市-西郭家埠村自然村-15964308062-300M-业务受理宽带-次数0-202501110000572530</t>
  </si>
  <si>
    <t>202501110000572530</t>
  </si>
  <si>
    <t>202501110000572530# 宽带账号:15964308062; 联系电话：15964308062，问题类型：此工单为群障修复工单，根据群障全量闭环修复管理要求，为确保客户网络通畅，请装维人员跟进修复网络问题，谢谢！ 
 群障标题：公告。故障描述：潍坊诸城市西郭家埠村自然村光缆故障，预估24小时恢复，请帮忙拦截,如有需要请联系片区装维师傅李跃锋15706307973主叫号码：15964308062.0;该号码仅供参考，请优先联系宽带账号。</t>
  </si>
  <si>
    <t>2025-01-12 07:20:05</t>
  </si>
  <si>
    <t>2025-01-12 07:20:37</t>
  </si>
  <si>
    <t>SD-057-250111-329671-7433</t>
  </si>
  <si>
    <t>2025-01-11 21:16:58</t>
  </si>
  <si>
    <t>普通区域-诸城市-阳光河畔-15169400612-100M-业务受理宽带-次数0-202501110000572024</t>
  </si>
  <si>
    <t>202501110000572024</t>
  </si>
  <si>
    <t>202501110000572024# 宽带账号:15169400612; 联系电话：15169400612，问题类型：此工单为群障修复工单，根据群障全量闭环修复管理要求，为确保客户网络通畅，请装维人员跟进修复网络问题，谢谢！ 
 群障标题：公告。故障描述：潍坊诸城市阳光河畔光缆故障，预估24小时恢复，请帮忙拦截,如有需要请联系片区装维师傅李浩迪15706307935主叫号码：15169400612.0;该号码仅供参考，请优先联系宽带账号。</t>
  </si>
  <si>
    <t>2025-01-11 21:22:43</t>
  </si>
  <si>
    <t>2025-01-11 21:23:04</t>
  </si>
  <si>
    <t>SD-057-250111-816325-6777</t>
  </si>
  <si>
    <t>2025-01-11 19:46:23</t>
  </si>
  <si>
    <t>80+普通-普通区域-寿光市-老棉厂家属院-13468466877-1000M-宽带上网投诉-次数0-202501110000544686</t>
  </si>
  <si>
    <t>202501110000544686</t>
  </si>
  <si>
    <t>202501110000544686#流程受理流水号：20250111194423134684668771150510
客户号码:13468466877
客户姓名:韩**
投诉地市:潍坊
来话流水:2025011119413183820876188
宽带账号:13468466877
宽带账号归属地市:潍坊
宽带账号归属区县:寿光市
故障地址:潍坊寿光市圣城街道晨鸣路老棉厂家属院中间楼*********
联系电话:13468466877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19:44:47
具体故障现象:PON灯闪，捋直插紧光纤线重启光猫未恢复
客户其他诉求:
;宽带小区$[老棉厂家属院]$</t>
  </si>
  <si>
    <t>2025-01-11 19:54:03</t>
  </si>
  <si>
    <t>2025-01-11 19:54:33</t>
  </si>
  <si>
    <t>SD-057-250111-581607-6779</t>
  </si>
  <si>
    <t>2025-01-11 19:46:32</t>
  </si>
  <si>
    <t>80+银卡-普通区域-寿光市-弥景苑-15853618641-200M-业务受理宽带-次数0-202501110000544065</t>
  </si>
  <si>
    <t>202501110000544065</t>
  </si>
  <si>
    <t>202501110000544065#【已关注中国移动10086微信公众号】 宽带账号:15853618641; 联系电话：15853618641，问题类型：此工单为群障修复工单，根据群障全量闭环修复管理要求，为确保客户网络通畅，请装维人员跟进修复网络问题，谢谢！ 
 群障标题：公告。故障描述：潍坊寿光市弥景苑光缆故障，预估24小时恢复，请帮忙拦截,如有需要请联系片区装维师傅赵坤15706307757主叫号码：15853618641.0;该号码仅供参考，请优先联系宽带账号。</t>
  </si>
  <si>
    <t>2025-01-11 20:00:32</t>
  </si>
  <si>
    <t>2025-01-11 20:00:56</t>
  </si>
  <si>
    <t>SD-057-250111-280947-6782</t>
  </si>
  <si>
    <t>2025-01-11 19:46:41</t>
  </si>
  <si>
    <t>普通区域-寒亭区-白鹭湾小区-15965368788-500M-业务受理宽带-次数0-202501110000544072</t>
  </si>
  <si>
    <t>202501110000544072</t>
  </si>
  <si>
    <t>202501110000544072# 宽带账号:15965368788; 联系电话：15965368788，问题类型：此工单为群障修复工单，根据群障全量闭环修复管理要求，为确保客户网络通畅，请装维人员跟进修复网络问题，谢谢！ 
 群障标题：公告。故障描述：白鹭湾小区主叫号码：15965368788.0;该号码仅供参考，请优先联系宽带账号。</t>
  </si>
  <si>
    <t>2025-01-11 19:58:16</t>
  </si>
  <si>
    <t>2025-01-11 20:00:16</t>
  </si>
  <si>
    <t>SD-851-280049-5551-16950</t>
  </si>
  <si>
    <t>SD-057-250111-473851-6783</t>
  </si>
  <si>
    <t>2025-01-11 19:46:43</t>
  </si>
  <si>
    <t>普通区域-高密市-星合国际二期-18264656106-300M-业务受理宽带-次数0-202501110000545769</t>
  </si>
  <si>
    <t>202501110000545769</t>
  </si>
  <si>
    <t>202501110000545769# 宽带账号:18264656106; 联系电话：18264656106，问题类型：此工单为群障修复工单，根据群障全量闭环修复管理要求，为确保客户网络通畅，请装维人员跟进修复网络问题，谢谢！ 
 群障标题：公告。故障描述：潍坊高密市星合国际二期光缆故障，预估24小时恢复，请帮忙拦截,如有需要请联系片区装维师傅郭涛15706307290主叫号码：18363675395.0;该号码仅供参考，请优先联系宽带账号。</t>
  </si>
  <si>
    <t>2025-01-11 19:48:38</t>
  </si>
  <si>
    <t>SD-851-287513-15198-23053</t>
  </si>
  <si>
    <t>SD-057-250111-615478-6785</t>
  </si>
  <si>
    <t>2025-01-11 19:46:49</t>
  </si>
  <si>
    <t>80+普通-普通区域-奎文区-海化小区-18363649838-300M-业务受理宽带-次数0-202501110000542982</t>
  </si>
  <si>
    <t>202501110000542982</t>
  </si>
  <si>
    <t>202501110000542982#【已关注中国移动10086微信公众号】 宽带账号:18363649838; 联系电话：18363649838，问题类型：此工单为群障修复工单，根据群障全量闭环修复管理要求，为确保客户网络通畅，请装维人员跟进修复网络问题，谢谢！ 
 群障标题：公告。故障描述：潍坊奎文区海化小区光缆故障，预估24小时恢复，请帮忙拦截,如有需要请联系片区装维师傅乔会斌15706307416主叫号码：18363649838.0;该号码仅供参考，请优先联系宽带账号。</t>
  </si>
  <si>
    <t>2025-01-11 19:48:49</t>
  </si>
  <si>
    <t>2025-01-11 19:49:14</t>
  </si>
  <si>
    <t>SD-057-250111-890137-6787</t>
  </si>
  <si>
    <t>2025-01-11 19:46:53</t>
  </si>
  <si>
    <t>【调研】-普通区域-奎文区-帝景苑-18866187887-500M-业务受理宽带-次数0-202501110000546840</t>
  </si>
  <si>
    <t>202501110000546840</t>
  </si>
  <si>
    <t>202501110000546840# 宽带账号:18866187887; 联系电话：18866187887，问题类型：此工单为群障修复工单，根据群障全量闭环修复管理要求，为确保客户网络通畅，请装维人员跟进修复网络问题，谢谢！ 
 群障标题：公告。故障描述：潍坊奎文区帝景苑光缆故障，预估24小时恢复，请帮忙拦截,如有需要请联系片区装维师傅吴铁柏15706307482主叫号码：18866187887.0;该号码仅供参考，请优先联系宽带账号。</t>
  </si>
  <si>
    <t>2025-01-11 19:51:43</t>
  </si>
  <si>
    <t>2025-01-11 19:59:28</t>
  </si>
  <si>
    <t>SD-852-289694-1939-29987</t>
  </si>
  <si>
    <t>SD-057-250111-105897-7308</t>
  </si>
  <si>
    <t>2025-01-11 20:50:06</t>
  </si>
  <si>
    <t>【调研】-80+银卡-普通区域-潍城区-天主教堂片区-13963604475-1000M-魔百和投诉-次数0-20250111204811X691457242</t>
  </si>
  <si>
    <t>20250111204811X691457242</t>
  </si>
  <si>
    <t>流程受理流水号：20250111204730139636044751158338
客户号码:13963604475
客户姓名:王*
投诉地市:潍坊
来话流水:2025011120452653520857286
宽带账号:13963604475
宽带账号归属地市:潍坊
宽带账号归属区县:潍城区
故障地址:潍坊潍城区西关街道福寿西街天主教堂片区富通花园1号楼*********
联系电话:13963604475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故障细类:移动高清电视故障(专席)
携转原因:
故障时间:2025-01-11 20:45:18
魔百和单播/组播:组播
具体故障现象:电视提示网络类错误，
客户其他诉求:客户要求今天必须解决问题
魔百和单/组播：组播</t>
  </si>
  <si>
    <t>2025-01-11 20:51:49</t>
  </si>
  <si>
    <t>2025-01-11 20:53:07</t>
  </si>
  <si>
    <t>SD-057-250111-157690-4651</t>
  </si>
  <si>
    <t>2025-01-11 15:56:42</t>
  </si>
  <si>
    <t>普通区域-昌乐县-碧水龙庭-15006661641-300M-业务受理宽带-次数0-202501110000402065</t>
  </si>
  <si>
    <t>202501110000402065</t>
  </si>
  <si>
    <t>202501110000402065#【已关注中国移动10086微信公众号】 宽带账号:15006661641; 联系电话：15006661641，问题类型：此工单为群障修复工单，根据群障全量闭环修复管理要求，为确保客户网络通畅，请装维人员跟进修复网络问题，谢谢！ 
 群障标题：公告。故障描述：潍坊昌乐县碧水龙庭光缆故障，预估24小时恢复，请帮忙拦截,如有需要请联系片区装维师傅李瑞清15706307156主叫号码：15006661641.0;该号码仅供参考，请优先联系宽带账号。</t>
  </si>
  <si>
    <t>2025-01-11 15:58:07</t>
  </si>
  <si>
    <t>2025-01-11 15:58:38</t>
  </si>
  <si>
    <t>SD-851-289553-13074-23301</t>
  </si>
  <si>
    <t>SD-057-250111-957038-3569</t>
  </si>
  <si>
    <t>2025-01-11 13:56:24</t>
  </si>
  <si>
    <t>80+银卡-普通区域-昌邑市-顾仙村自然村-18265665281-500M-业务受理宽带-次数0-202501110000316403</t>
  </si>
  <si>
    <t>202501110000316403</t>
  </si>
  <si>
    <t>202501110000316403# 宽带账号:18265665281; 联系电话：18265665281，问题类型：此工单为群障修复工单，根据群障全量闭环修复管理要求，为确保客户网络通畅，请装维人员跟进修复网络问题，谢谢！ 
 群障标题：公告。故障描述：潍坊昌邑市顾仙村自然村光缆故障，预估24小时恢复，请帮忙拦截,如有需要请联系片区装维师傅于子顺15706307201主叫号码：13318254547.0;该号码仅供参考，请优先联系宽带账号。</t>
  </si>
  <si>
    <t>2025-01-11 13:58:29</t>
  </si>
  <si>
    <t>2025-01-11 14:01:31</t>
  </si>
  <si>
    <t>SD-851-270808-19647-16426</t>
  </si>
  <si>
    <t>SD-057-250111-509682-4654</t>
  </si>
  <si>
    <t>2025-01-11 15:56:46</t>
  </si>
  <si>
    <t>【调研】-80+金卡-普通区域-寿光市-中南世纪星城B-15964030271-200M-业务受理宽带-次数0-202501110000403350</t>
  </si>
  <si>
    <t>202501110000403350</t>
  </si>
  <si>
    <t>202501110000403350#【已关注中国移动10086微信公众号】 宽带账号:15964030271; 联系电话：15964030271，问题类型：此工单为群障修复工单，根据群障全量闭环修复管理要求，为确保客户网络通畅，请装维人员跟进修复网络问题，谢谢！ 
 群障标题：公告。故障描述：潍坊寿光市中南世纪星城B光缆故障，预估24小时恢复，请帮忙拦截,如有需要请联系片区装维师傅王东彬13863695312主叫号码：15964030271.0;该号码仅供参考，请优先联系宽带账号。</t>
  </si>
  <si>
    <t>2025-01-11 16:05:24</t>
  </si>
  <si>
    <t>2025-01-11 16:06:40</t>
  </si>
  <si>
    <t>SD-852-318690-1413-23396</t>
  </si>
  <si>
    <t>SD-057-250111-709382-3574</t>
  </si>
  <si>
    <t>2025-01-11 13:56:35</t>
  </si>
  <si>
    <t>80+银卡-普通区域-青州市-东坝新村-13606367322-300M-业务受理宽带-次数0-202501110000315613</t>
  </si>
  <si>
    <t>202501110000315613</t>
  </si>
  <si>
    <t>202501110000315613# 宽带账号:13606367322; 联系电话：13606367322，问题类型：此工单为群障修复工单，根据群障全量闭环修复管理要求，为确保客户网络通畅，请装维人员跟进修复网络问题，谢谢！ 
 群障标题：公告。故障描述：潍坊青州市东坝新村光缆故障，预估24小时恢复，请帮忙拦截,如有需要请联系片区装维师傅王振海15706307675主叫号码：15265613323.0;该号码仅供参考，请优先联系宽带账号。</t>
  </si>
  <si>
    <t>2025-01-11 13:57:42</t>
  </si>
  <si>
    <t>2025-01-11 13:59:08</t>
  </si>
  <si>
    <t>SD-057-250111-065842-3576</t>
  </si>
  <si>
    <t>2025-01-11 13:56:42</t>
  </si>
  <si>
    <t>80+白金-普通区域-寿光市-西陈-13573610359-1000M-业务受理宽带-次数0-202501110000316416</t>
  </si>
  <si>
    <t>202501110000316416</t>
  </si>
  <si>
    <t>202501110000316416# 宽带账号:13573610359; 联系电话：13573610359，问题类型：此工单为群障修复工单，根据群障全量闭环修复管理要求，为确保客户网络通畅，请装维人员跟进修复网络问题，谢谢！ 
 群障标题：公告。故障描述：潍坊寿光市西陈美丽乡村故障，预估24小时恢复，请帮忙拦截。主叫号码：15153637383.0;该号码仅供参考，请优先联系宽带账号。</t>
  </si>
  <si>
    <t>2025-01-11 13:58:12</t>
  </si>
  <si>
    <t>2025-01-11 13:58:32</t>
  </si>
  <si>
    <t>SD-851-255972-28564-888</t>
  </si>
  <si>
    <t>SD-057-250111-270943-4661</t>
  </si>
  <si>
    <t>2025-01-11 15:57:34</t>
  </si>
  <si>
    <t>普通区域-诸城市-电力九小区-13792677553-200M-宽带上网投诉-次数0-202501110000403358</t>
  </si>
  <si>
    <t>2025-01-12 16:58:00</t>
  </si>
  <si>
    <t>202501110000403358</t>
  </si>
  <si>
    <t>202501110000403358#13792677553客户来电反映宽带无法使用，线上排障客户不配合，要求维修人员上门维修，请尽快协助处理，谢谢  联系人：女士联系电话：本机 来电流水：2025011115555831020803532</t>
  </si>
  <si>
    <t>2025-01-11 16:01:27</t>
  </si>
  <si>
    <t>2025-01-11 16:02:01</t>
  </si>
  <si>
    <t>SD-057-250111-569148-3578</t>
  </si>
  <si>
    <t>2025-01-11 13:56:47</t>
  </si>
  <si>
    <t>【调研】-80+普通-普通区域-安丘市-未来城-13791873616-300M-业务受理宽带-次数0-202501110000317597</t>
  </si>
  <si>
    <t>202501110000317597</t>
  </si>
  <si>
    <t>202501110000317597#【已关注中国移动10086微信公众号】 宽带账号:13791873616; 联系电话：13791873616，问题类型：此工单为群障修复工单，根据群障全量闭环修复管理要求，为确保客户网络通畅，请装维人员跟进修复网络问题，谢谢！ 
 群障标题：公告。故障描述：潍坊安丘市未来城光缆故障，预估24小时恢复，请帮忙拦截,如有需要请联系片区装维师傅董策策15706307059主叫号码：13791873616.0;该号码仅供参考，请优先联系宽带账号。</t>
  </si>
  <si>
    <t>2025-01-11 14:31:22</t>
  </si>
  <si>
    <t>2025-01-11 14:33:52</t>
  </si>
  <si>
    <t>SD-852-268293-199-7145</t>
  </si>
  <si>
    <t>SD-057-250111-786432-4895</t>
  </si>
  <si>
    <t>2025-01-11 16:22:06</t>
  </si>
  <si>
    <t>80+金卡-普通区域-寿光市-屯西新村-13561412636-200M-魔百和投诉-次数0-202501110000423809</t>
  </si>
  <si>
    <t>2025-01-12 17:23:00</t>
  </si>
  <si>
    <t>202501110000423809</t>
  </si>
  <si>
    <t>202501110000423809#流程受理流水号：20250111162139135614126361111254
客户号码:13561412636
客户姓名:葛*
投诉地市:潍坊
来话流水:2025011116204652020807912
宽带账号:13561412636
宽带账号归属地市:潍坊
宽带账号归属区县:寿光市
故障地址:潍坊寿光市洛城街道农圣街屯西新村北区1号楼*********
联系电话:13792602387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光功率:-15.96
故障大类:宽带/电视
故障细类:移动高清电视故障
携转原因:
故障时间:2025-01-11 16:27:35
魔百和单播/组播:单播
具体故障现象:电视提示网络类错误，
客户其他诉求:
魔百和单/组播：单播;宽带小区$[屯西新村]$</t>
  </si>
  <si>
    <t>2025-01-11 16:25:44</t>
  </si>
  <si>
    <t>2025-01-11 16:26:12</t>
  </si>
  <si>
    <t>SD-057-250111-364501-4896</t>
  </si>
  <si>
    <t>2025-01-11 16:22:32</t>
  </si>
  <si>
    <t>80+银卡-普通区域-奎文区-新华枫景-15965788699-1000M-宽带上网投诉-次数0-202501110000420827</t>
  </si>
  <si>
    <t>202501110000420827</t>
  </si>
  <si>
    <t>202501110000420827#15965788699客户来电反映宽带无法上网，线上排障客户不配合操作，客户要求派师傅上门看一下，请协助处理谢谢
联系人：先生 联系电话：本机 流水：2025011116182702020879552</t>
  </si>
  <si>
    <t>2025-01-11 16:24:49</t>
  </si>
  <si>
    <t>2025-01-11 16:25:12</t>
  </si>
  <si>
    <t>SD-851-251195-7490-20978</t>
  </si>
  <si>
    <t>SD-057-250111-547026-4897</t>
  </si>
  <si>
    <t>2025-01-11 16:22:33</t>
  </si>
  <si>
    <t>80+普通-普通区域-青州市-青州中央华府-18806365182-300M-宽带上网投诉-次数0-202501110000420857</t>
  </si>
  <si>
    <t>202501110000420857</t>
  </si>
  <si>
    <t>202501110000420857#流程受理流水号：20250111162138188063651821111250
客户号码:18806365182
客户姓名:周**
投诉地市:潍坊
来话流水:2025011116185172020884550
宽带账号:18806365182
宽带账号归属地市:潍坊
宽带账号归属区县:青州市
故障地址:潍坊青州市王府街道衡王府路中央华府3号楼*********
联系电话:18806365182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故障大类:宽带/电视
故障细类:宽带无法上网(专席)
携转原因:
故障时间:2025-01-11 16:21:48
具体故障现象:打不开网页，
客户其他诉求:谢谢
;宽带小区$[青州中央华府]$</t>
  </si>
  <si>
    <t>2025-01-11 16:25:08</t>
  </si>
  <si>
    <t>2025-01-11 16:25:27</t>
  </si>
  <si>
    <t>SD-057-250111-048597-4665</t>
  </si>
  <si>
    <t>2025-01-11 15:58:24</t>
  </si>
  <si>
    <t>【调研】-80+普通-普通区域-临朐县-壹号学府小区-13864695882-300M-宽带上网投诉-次数0-202501110000404022</t>
  </si>
  <si>
    <t>202501110000404022</t>
  </si>
  <si>
    <t xml:space="preserve">202501110000404022#13864695882客户来电反映本机办理的电视无法观看，错误代码不清楚老人在家不配合线上排障，直接要求维修人员上门维修，请尽快协助处理，谢谢 
 联系人：女士 联系电话：本机 流水：2025011115554451820800852
</t>
  </si>
  <si>
    <t>2025-01-11 16:10:35</t>
  </si>
  <si>
    <t>SD-057-250111-076815-7320</t>
  </si>
  <si>
    <t>2025-01-11 20:53:53</t>
  </si>
  <si>
    <t>80+普通-普通区域-临朐县-于家旺-15853688113-100M-宽带上网投诉-次数0-202501110000568185</t>
  </si>
  <si>
    <t>202501110000568185</t>
  </si>
  <si>
    <t>202501110000568185#用户表示宽带不能正常使用，显示质差路由器，要求上门维修，请工作人员协助处理，谢谢！流水号2025011120443208720853826，联系人先生，联系电话15853688113！</t>
  </si>
  <si>
    <t>2025-01-11 20:55:19</t>
  </si>
  <si>
    <t>2025-01-11 20:56:15</t>
  </si>
  <si>
    <t>SD-057-250111-467510-4671</t>
  </si>
  <si>
    <t>2025-01-11 15:59:13</t>
  </si>
  <si>
    <t>普通区域-临朐县-高堰墙自然村-18366345331-300M-宽带上网投诉-次数0-20250111155719X239603725</t>
  </si>
  <si>
    <t>20250111155719X239603725</t>
  </si>
  <si>
    <t xml:space="preserve">【农村网络投诉】流程受理流水号：20250111155147183663453311104452
客户号码:18366345331
客户姓名:钟**
投诉地市:潍坊
来话流水:2025011115500308720832664
宽带账号:18366345331
宽带账号归属地市:潍坊
宽带账号归属区县:临朐县
故障地址:潍坊临朐县城关街道高堰墙高堰墙自然村高堰墙（扩容2次）23号箱金永华（外墙）*********
联系电话:14753696813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故障时间:2025-01-11 15:52:12
具体故障现象:用户反映自己家线路需要重新连接。希望上门维修请协助谢谢！并且想购买新的路由器
客户其他诉求:
</t>
  </si>
  <si>
    <t>2025-01-11 16:01:34</t>
  </si>
  <si>
    <t>2025-01-11 16:01:54</t>
  </si>
  <si>
    <t>SD-057-250111-315492-4961</t>
  </si>
  <si>
    <t>2025-01-11 16:28:56</t>
  </si>
  <si>
    <t>普通区域-安丘市-大盛南黑山自然村-18765634755-300M-宽带上网投诉-次数0-202501110000428868</t>
  </si>
  <si>
    <t>2025-01-12 17:29:00</t>
  </si>
  <si>
    <t>202501110000428868</t>
  </si>
  <si>
    <t>202501110000428868#【已关注中国移动10086微信公众号】流程受理流水号：20250111162820187656347551112836
客户号码:18765634755
客户姓名:陈**
投诉地市:潍坊
来话流水:2025011116274713020892930
宽带账号:18765634755
账号归属区县:潍城
联系电话:18765634755
联系人:先生/女士
宽带地址:潍坊
工单紧急程度:一般
是否投诉倾向:否
是否重复投诉:否
是否携转意向:否
是否有升级投诉倾向:否
*业务名称:业务融合开机流程宽带+OTT
投诉内容:手机号码：18765634755，【问题描述】客户已办理宽带业务，有开通单，要求装维尽快联系上门，请处理，谢谢。联系电话：18765634755，联系人：先生/女士，录音流水号：2025011116274713020892930。受理明细：531920062399999999。
在途开通单信息：536241111118756568，18765634755，2024-11-11 11:31:58，业务融合开机流程宽带+OTT，处理中，装维选址
是否到厅:否
业务名称:业务融合开机流程宽带+OTT
;宽带小区$[大盛南黑山自然村]$</t>
  </si>
  <si>
    <t>2025-01-11 16:31:44</t>
  </si>
  <si>
    <t>2025-01-11 16:32:30</t>
  </si>
  <si>
    <t>SD-851-281981-5043-24195</t>
  </si>
  <si>
    <t>SD-057-250111-932861-4613</t>
  </si>
  <si>
    <t>2025-01-11 15:53:13</t>
  </si>
  <si>
    <t>普通区域-潍城区-尹家庄子自然村-18463681158-300M-宽带上网投诉-次数0-20250111155118X878253252</t>
  </si>
  <si>
    <t>20250111155118X878253252</t>
  </si>
  <si>
    <t xml:space="preserve">【农村网络投诉】流程受理流水号：20250111154938184636811581103919
客户号码:18463681158
客户姓名:潘**
投诉地市:潍坊
来话流水:2025011115492735820825663
宽带账号:18463681158
宽带账号归属地市:潍坊
宽带账号归属区县:潍城区
故障地址:潍坊潍城区望留街道尹家村尹家庄子自然村尹家村6号箱东南角尹刚成方西山*********
联系电话:18463681158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15:50:14
具体故障现象:宽带无法使用
客户其他诉求:
</t>
  </si>
  <si>
    <t>2025-01-11 15:55:19</t>
  </si>
  <si>
    <t>2025-01-11 15:55:57</t>
  </si>
  <si>
    <t>SD-057-250111-827603-3531</t>
  </si>
  <si>
    <t>2025-01-11 13:50:58</t>
  </si>
  <si>
    <t>普通区域-奎文区-河洼社区-15610580253-300M-宽带上网投诉-次数0-20250111134956X596195854</t>
  </si>
  <si>
    <t>20250111134956X596195854</t>
  </si>
  <si>
    <t xml:space="preserve">流程受理流水号：20250111131042156105802531069689
客户号码:15610580253
客户姓名:张**
投诉地市:潍坊
来话流水:2025011113095059520830260
宽带账号:15610580253
宽带账号归属地市:潍坊
宽带账号归属区县:奎文区
故障地址:潍坊奎文区清池街道高新二路河洼社区9号楼*********
联系电话:15963416428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13:12:45
具体故障现象:电脑无法上网，
客户其他诉求:
</t>
  </si>
  <si>
    <t>2025-01-11 13:52:30</t>
  </si>
  <si>
    <t>2025-01-11 13:55:07</t>
  </si>
  <si>
    <t>SD-851-322560-10620-14802</t>
  </si>
  <si>
    <t>SD-057-250111-689023-4910</t>
  </si>
  <si>
    <t>2025-01-11 16:25:22</t>
  </si>
  <si>
    <t>80+银卡-普通区域-青州市-1号路沿街-13869603739-1000M-宽带上网投诉-次数0-202501110000424730</t>
  </si>
  <si>
    <t>2025-01-12 17:26:00</t>
  </si>
  <si>
    <t>202501110000424730</t>
  </si>
  <si>
    <t>202501110000424730#宽带账号：13869603739；宽带地址：潍坊青州市高柳镇段村1号路沿街赵家营2号箱马晓伟*********；客户来电反映宽带不好用 要求师傅上门，请协助处理，谢谢！联系电话13869603739：；联系人：；来电流水：。 2025011116223962520831024</t>
  </si>
  <si>
    <t>2025-01-11 16:29:34</t>
  </si>
  <si>
    <t>2025-01-11 16:29:59</t>
  </si>
  <si>
    <t>SD-851-295706-23287-423</t>
  </si>
  <si>
    <t>SD-057-250111-096875-4617</t>
  </si>
  <si>
    <t>2025-01-11 15:53:51</t>
  </si>
  <si>
    <t>FTTR-普通区域-临朐县-宫家坡小区-18369611000-500M-宽带延伸服务-次数0-202501110000272787</t>
  </si>
  <si>
    <t>202501110000272787</t>
  </si>
  <si>
    <t>202501110000272787#受理号码 : 18369611000客户姓名 : 张**号码归属地 : 潍坊临朐 － 临朐民主路营业厅用户品牌 : 全球通
客户对于师傅上门更换路由器导致上网卡顿提出投诉，请协助处理，谢谢
联系人：先生，联系方式：18369611000，来电流水：2025011112244073720814982</t>
  </si>
  <si>
    <t>2025-01-11 15:56:25</t>
  </si>
  <si>
    <t>2025-01-11 15:56:56</t>
  </si>
  <si>
    <t>SD-851-326183-4737-15000</t>
  </si>
  <si>
    <t>SD-057-250111-243657-3599</t>
  </si>
  <si>
    <t>2025-01-11 13:59:53</t>
  </si>
  <si>
    <t>普通区域-潍城区-陈平村-13791692630-1000M-宽带上网投诉-次数0-202501110000319682</t>
  </si>
  <si>
    <t>202501110000319682</t>
  </si>
  <si>
    <t xml:space="preserve">202501110000319682#宽带账号：13791692630；宽带地址：潍坊潍城区于河街道陈平村陈平村金河家园7号楼；客户来电反映宽带网速慢，无法配合线上指导，请协助处理，谢谢！联系电话；13791692630联系人：；来电流水：2025011113565904320804872。
</t>
  </si>
  <si>
    <t>2025-01-11 14:03:25</t>
  </si>
  <si>
    <t>2025-01-11 14:03:47</t>
  </si>
  <si>
    <t>SD-851-339183-2015-12053</t>
  </si>
  <si>
    <t>SD-057-250111-501872-4914</t>
  </si>
  <si>
    <t>2025-01-11 16:25:48</t>
  </si>
  <si>
    <t>普通区域-坊子区-坊子欧美佳苑-13053605722-500M-宽带延伸服务-次数0-202501110000424681</t>
  </si>
  <si>
    <t>2025-01-12 16:26:00</t>
  </si>
  <si>
    <t>202501110000424681</t>
  </si>
  <si>
    <t xml:space="preserve">202501110000424681#流程受理流水号：20250111162416130536057221111872
客户号码:13053605722
客户姓名:赵**
投诉地市:潍坊
来话流水:2025011116205983620810592
宽带账号:13053605722
宽带账号归属地市:潍坊
宽带账号归属区县:坊子区
故障地址:潍坊坊子区坊子新区凤凰大街坊子欧美佳苑22号楼*********
联系电话:13053605722
联系人:先生/女士
工单紧急程度:紧急
是否有升级投诉倾向:否
是否重复投诉:否
是否携转意向:否
是否投诉倾向:否
是否智能网关:智能网关
当前是否在线:是
接入方式:FTTH
是否质差终端:无质差信息
光功率:-16.38
故障大类:宽带/电视
故障细类:宽带延伸服务
携转原因:
故障时间:2025-01-11 16:24:23
具体故障现象:调测其它设备，
</t>
  </si>
  <si>
    <t>2025-01-11 16:28:16</t>
  </si>
  <si>
    <t>2025-01-11 16:28:58</t>
  </si>
  <si>
    <t>SD-057-250111-879634-6479</t>
  </si>
  <si>
    <t>2025-01-11 19:06:30</t>
  </si>
  <si>
    <t>80+金卡-普通区域-安丘市-天顺世家-13964632196-300M-业务受理宽带-次数0-202501110000529899</t>
  </si>
  <si>
    <t>202501110000529899</t>
  </si>
  <si>
    <t>202501110000529899#【已关注中国移动10086微信公众号】 宽带账号:13964632196; 联系电话：13964632196，问题类型：此工单为群障修复工单，根据群障全量闭环修复管理要求，为确保客户网络通畅，请装维人员跟进修复网络问题，谢谢！ 
 群障标题：公告。故障描述：潍坊安丘市天顺世家光缆故障，预估24小时恢复，请帮忙拦截,如有需要请联系片区装维师傅管家豪15706307024主叫号码：15762558760.0;该号码仅供参考，请优先联系宽带账号。</t>
  </si>
  <si>
    <t>2025-01-11 19:31:33</t>
  </si>
  <si>
    <t>2025-01-11 19:31:56</t>
  </si>
  <si>
    <t>SD-851-317856-21465-11378</t>
  </si>
  <si>
    <t>SD-057-250111-712904-7332</t>
  </si>
  <si>
    <t>2025-01-11 20:56:18</t>
  </si>
  <si>
    <t>FTTR-普通区域-诸城市-香榭里二期-15965022333-300M-宽带上网投诉-次数0-202501110000566863</t>
  </si>
  <si>
    <t>202501110000566863</t>
  </si>
  <si>
    <t>202501110000566863#流程受理流水号：20250111205504159650223331159054
客户号码:15965022333
客户姓名:李**
投诉地市:潍坊
来话流水:2025011120542301320890130
宽带账号:15965022333
宽带账号归属地市:潍坊
宽带账号归属区县:诸城市
故障地址:潍坊诸城市龙都街道沿河路香榭里二期18号楼*********
联系电话:15965022333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光功率:-15.08
故障大类:宽带/电视
故障细类:宽带无法上网
携转原因:
故障时间:2025-01-11 20:55:35
具体故障现象:提示网络无法连接，
客户其他诉求:
;宽带小区$[香榭里二期]$</t>
  </si>
  <si>
    <t>2025-01-11 21:10:05</t>
  </si>
  <si>
    <t>2025-01-11 21:00:14</t>
  </si>
  <si>
    <t>SD-851-314830-13942-10390</t>
  </si>
  <si>
    <t>SD-057-250111-129576-4621</t>
  </si>
  <si>
    <t>2025-01-11 15:54:36</t>
  </si>
  <si>
    <t>80+普通-普通区域-安丘市-景芝鹿村社区（含小河北村）-15165698898-300M-宽带上网投诉-次数0-202501110000401552</t>
  </si>
  <si>
    <t>202501110000401552</t>
  </si>
  <si>
    <t>202501110000401552#流程受理流水号：20250111155148151656988981104458
客户号码:15165698898
客户姓名:杨**
投诉地市:潍坊
来话流水:2025011115513349620851022
宽带账号:15165698898
宽带账号归属地市:潍坊
宽带账号归属区县:安丘市
故障地址:潍坊安丘市景芝镇小河北景芝鹿村社区（含小河北村）4号楼*********
联系电话:15165698898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光功率:-13.78
故障大类:宽带/电视
故障细类:宽带无法上网
携转原因:
故障时间:2025-01-11 15:53:58
具体故障现象:用户无法提供具体故障现象，
客户其他诉求:
;宽带小区$[景芝鹿村社区（含小河北村）]$</t>
  </si>
  <si>
    <t>2025-01-11 15:57:12</t>
  </si>
  <si>
    <t>2025-01-11 15:57:29</t>
  </si>
  <si>
    <t>SD-851-322166-14607-27901</t>
  </si>
  <si>
    <t>SD-057-250111-362459-3539</t>
  </si>
  <si>
    <t>2025-01-11 13:53:17</t>
  </si>
  <si>
    <t>【调研】-80+银卡-普通区域-青州市-凤凰店-18866707076-1000M-魔百和投诉-次数0-20250111135221X741961904</t>
  </si>
  <si>
    <t>20250111135221X741961904</t>
  </si>
  <si>
    <t>【农村网络投诉】流程受理流水号：20250111133711188667070761073951
客户号码:18866707076
客户姓名:李**
投诉地市:潍坊
来话流水:2025011113370095720824187
宽带账号:18866707076
宽带账号归属地市:潍坊
宽带账号归属区县:青州市
故障地址:潍坊青州市黄楼街道凤凰店村
联系电话:18866707076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故障细类:移动高清电视故障(专席)
携转原因:
故障时间:2025-01-11 13:39:21
魔百和单播/组播:单播
具体故障现象:卡在正在为您准备桌面点播和直播观看都出现卡顿缓冲
客户其他诉求:请审核谢谢
魔百和单/组播：单播</t>
  </si>
  <si>
    <t>2025-01-11 13:58:20</t>
  </si>
  <si>
    <t>2025-01-11 14:01:38</t>
  </si>
  <si>
    <t>SD-851-315669-39796-3583</t>
  </si>
  <si>
    <t>SD-057-250111-732846-6484</t>
  </si>
  <si>
    <t>2025-01-11 19:06:45</t>
  </si>
  <si>
    <t>普通区域-寿光市-寿光鸿基花园-18863659027-300M-业务受理宽带-次数0-202501110000530767</t>
  </si>
  <si>
    <t>202501110000530767</t>
  </si>
  <si>
    <t>202501110000530767# 宽带账号:18863659027; 联系电话：18863659027，问题类型：此工单为群障修复工单，根据群障全量闭环修复管理要求，为确保客户网络通畅，请装维人员跟进修复网络问题，谢谢！ 
 群障标题：公告。故障描述：寿光鸿基花园主叫号码：13953600083.0;该号码仅供参考，请优先联系宽带账号。</t>
  </si>
  <si>
    <t>2025-01-11 19:10:11</t>
  </si>
  <si>
    <t>2025-01-11 19:10:36</t>
  </si>
  <si>
    <t>SD-057-250111-745320-7342</t>
  </si>
  <si>
    <t>2025-01-11 20:56:54</t>
  </si>
  <si>
    <t>【调研】-80+钻石-(目标)普通区域-奎文区-奎文门社区-13953632866-300M-业务受理宽带-次数0-202501110000568479</t>
  </si>
  <si>
    <t>202501110000568479</t>
  </si>
  <si>
    <t>202501110000568479# 宽带账号:13953632866; 联系电话：13953632866，问题类型：此工单为群障修复工单，根据群障全量闭环修复管理要求，为确保客户网络通畅，请装维人员跟进修复网络问题，谢谢！ 
 群障标题：公告。故障描述：潍坊奎文区奎文门社区光缆故障，预估24小时恢复，请帮忙拦截,如有需要请联系片区装维师傅张万里15706307485主叫号码：13953632866.0;该号码仅供参考，请优先联系宽带账号。</t>
  </si>
  <si>
    <t>2025-01-11 20:57:32</t>
  </si>
  <si>
    <t>2025-01-11 20:57:49</t>
  </si>
  <si>
    <t>SD-851-244257-8776-27549</t>
  </si>
  <si>
    <t>SD-057-250111-097423-4879</t>
  </si>
  <si>
    <t>2025-01-11 16:20:05</t>
  </si>
  <si>
    <t>【重投】-普通区域-坊子区-坊城邮政局宿舍-18453676130-300M-宽带上网投诉-次数0-20250111161752X472294364</t>
  </si>
  <si>
    <t>2025-01-12 17:21:00</t>
  </si>
  <si>
    <t>20250111161752X472294364</t>
  </si>
  <si>
    <t xml:space="preserve">流程受理流水号：20250111161721184536761301110170
客户号码:18453676130
客户姓名:李**
投诉地市:潍坊
来话流水:2025011116165552320861098
宽带账号:18453676130
宽带账号归属地市:潍坊
宽带账号归属区县:坊子区
故障地址:潍坊坊子区坊子老区长宁街坊城邮政局宿舍1号楼*********
联系电话:17852000617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光功率:-16.14
故障大类:宽带/电视
故障细类:宽带无法上网
携转原因:
故障时间:2025-01-11 16:17:29
具体故障现象:光猫亮红灯，
客户其他诉求:
</t>
  </si>
  <si>
    <t>2025-01-11 16:22:42</t>
  </si>
  <si>
    <t>2025-01-11 16:23:07</t>
  </si>
  <si>
    <t>SD-057-250111-480615-3551</t>
  </si>
  <si>
    <t>2025-01-11 13:55:49</t>
  </si>
  <si>
    <t>80+普通-普通区域-青州市-西马官村-13884828351-100M-宽带上网投诉-次数1-202501110000114574</t>
  </si>
  <si>
    <t>2025-01-12 13:00:00</t>
  </si>
  <si>
    <t>202501110000114574</t>
  </si>
  <si>
    <t>202501110000114574#宽带账号：13884828351；宽带地址：潍坊青州市益都街道西马官村西马官村益都街道西马官村4号箱（翟胜春东墙）；客户来电反映移动高清无法观看，客户不配合排障，要求师傅上门，请协助处理，谢谢！联系电话：13884828351；联系人：先生；来电流水：2025011109050225920887836</t>
  </si>
  <si>
    <t>2025-01-11 13:58:43</t>
  </si>
  <si>
    <t>2025-01-11 14:00:10</t>
  </si>
  <si>
    <t>SD-851-294658-16222-9789</t>
  </si>
  <si>
    <t>SD-057-250111-897213-3553</t>
  </si>
  <si>
    <t>2025-01-11 13:55:55</t>
  </si>
  <si>
    <t>普通区域-寿光市-南岔河村自然村-18366354989-500M-宽带延伸服务-次数0-202501110000315587</t>
  </si>
  <si>
    <t>202501110000315587</t>
  </si>
  <si>
    <t xml:space="preserve">202501110000315587#【已关注中国移动10086微信公众号】流程受理流水号：20250111135438183663549891077133
客户号码:18366354989
客户姓名:孙**
投诉地市:潍坊
来话流水:2025011113474630720818311
宽带账号:18366354989
宽带账号归属地市:潍坊
宽带账号归属区县:寿光市
故障地址:潍坊寿光市营里镇南岔河村南岔河村自然村南岔河村2号箱(吴才三外墙）*********
联系电话:15898940686
联系人:先生
工单紧急程度:非常紧急
是否有升级投诉倾向:否
是否重复投诉:否
是否携转意向:否
是否投诉倾向:否
是否智能网关:智能网关
当前是否在线:是
接入方式:FTTH
是否质差终端:无质差信息
光功率:-22.21
故障大类:宽带/电视
故障细类:宽带延伸服务
携转原因:
故障时间:2025-01-11 13:55:21
具体故障现象:客户要求更换机顶盒遥控器，请相关部门人员协助处理，谢谢
</t>
  </si>
  <si>
    <t>2025-01-11 13:57:46</t>
  </si>
  <si>
    <t>2025-01-11 13:58:11</t>
  </si>
  <si>
    <t>SD-057-250111-763490-6500</t>
  </si>
  <si>
    <t>2025-01-11 19:08:09</t>
  </si>
  <si>
    <t>【调研】-80+银卡-普通区域-昌邑市-龙源国际南区-15753667377-100M-宽带上网投诉-次数0-20250111190546X546426128</t>
  </si>
  <si>
    <t>20250111190546X546426128</t>
  </si>
  <si>
    <t xml:space="preserve">流程受理流水号：20250111190419157536673771144585
客户号码:15753667377
客户姓名:王**
投诉地市:潍坊
来话流水:2025011119035431020871772
宽带账号:15753667377
宽带账号归属地市:潍坊
宽带账号归属区县:昌邑市
故障地址:潍坊昌邑市城区院校街文山小区文山小区1号楼*********
联系电话:15753667377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19:05:23
具体故障现象:打不开网页，
客户其他诉求:
</t>
  </si>
  <si>
    <t>2025-01-11 19:10:00</t>
  </si>
  <si>
    <t>2025-01-11 19:10:37</t>
  </si>
  <si>
    <t>SD-057-250111-021563-6502</t>
  </si>
  <si>
    <t>2025-01-11 19:08:13</t>
  </si>
  <si>
    <t>【调研】-80+金卡-普通区域-奎文区-景泰园-13792609277-500M-魔百和投诉-次数0-20250111190710X630290654</t>
  </si>
  <si>
    <t>20250111190710X630290654</t>
  </si>
  <si>
    <t>流程受理流水号：20250111190459137926092771144687
客户号码:13792609277
客户姓名:王**
投诉地市:潍坊
来话流水:2025011119005364120854413
宽带账号:13792609277
宽带账号归属地市:潍坊
宽带账号归属区县:高新
故障地址:潍坊高新清池街道高新二路景泰园82号楼*********
联系电话:13792609277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故障细类:移动高清电视故障(专席)
携转原因:
故障时间:2025-01-11 19:02:11
魔百和单播/组播:单播
具体故障现象:客户表示用遥控器无法进入电视直播
客户其他诉求:
魔百和单/组播：单播</t>
  </si>
  <si>
    <t>2025-01-11 19:10:59</t>
  </si>
  <si>
    <t>2025-01-11 19:11:25</t>
  </si>
  <si>
    <t>SD-057-250111-264579-3555</t>
  </si>
  <si>
    <t>2025-01-11 13:55:59</t>
  </si>
  <si>
    <t>【调研】-80+银卡-普通区域-寿光市-文盛家园-13515366650-300M-业务受理宽带-次数0-202501110000316287</t>
  </si>
  <si>
    <t>202501110000316287</t>
  </si>
  <si>
    <t>202501110000316287# 导航立单,用户所在位置有群障,已向客户播报,客户要求装维回访.此工单为群障修复工单,根据群障全量闭环管理要求,为确保客户网络通畅,请装维人员跟进修复网络问题,谢谢.联系电话：13515366650</t>
  </si>
  <si>
    <t>2025-01-11 14:04:44</t>
  </si>
  <si>
    <t>2025-01-11 14:04:59</t>
  </si>
  <si>
    <t>SD-057-250111-365048-7445</t>
  </si>
  <si>
    <t>2025-01-11 21:20:32</t>
  </si>
  <si>
    <t>普通区域-奎文区-中海大观天下二期-13953631057-300M-宽带上网投诉-次数0-202501110000571141</t>
  </si>
  <si>
    <t>202501110000571141</t>
  </si>
  <si>
    <t xml:space="preserve">202501110000571141#流程受理流水号：20250111211915139536310571160791
客户号码:13953631057
客户姓名:王**
投诉地市:潍坊
来话流水:2025011121182040220866327
宽带账号:13953631057
宽带账号归属地市:潍坊
宽带账号归属区县:高新
故障地址:潍坊高新高新城区东方路中海大观天下二期77号楼*********
联系电话:15853659902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故障时间:2025-01-11 21:19:44
具体故障现象:用户无法提供具体故障现象，
客户其他诉求:客户侧为质差终端，要求上门更换终端并一并处理故障问题。
</t>
  </si>
  <si>
    <t>2025-01-11 21:21:47</t>
  </si>
  <si>
    <t>2025-01-11 21:22:21</t>
  </si>
  <si>
    <t>SD-057-250111-901583-7454</t>
  </si>
  <si>
    <t>2025-01-11 21:23:05</t>
  </si>
  <si>
    <t>普通区域-诸城市-名门世家-15098173013-1000M-宽带上网投诉-次数0-20250111212101X661677140</t>
  </si>
  <si>
    <t>20250111212101X661677140</t>
  </si>
  <si>
    <t xml:space="preserve">流程受理流水号：20250111211950150981730131160820
客户号码:15098173013
客户姓名:王**
投诉地市:潍坊
来话流水:2025011121181571020866077
宽带账号:15098173013
宽带账号归属地市:潍坊
宽带账号归属区县:诸城市
故障地址:潍坊诸城市龙都街道兴华路名门世家名门世家1号楼*********
联系电话:15206989990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故障细类:网速慢/上网掉线(专席)
携转原因:
故障时间:2025-01-11 21:17:32
具体故障现象:频繁掉线，检查网线，所有网站都慢，超5类网线，千兆路由器，一号千兆口，重启设备,放在宽阔地方.
客户其他诉求:
</t>
  </si>
  <si>
    <t>2025-01-11 21:26:12</t>
  </si>
  <si>
    <t>2025-01-11 21:26:34</t>
  </si>
  <si>
    <t>SD-851-309977-2998-16828</t>
  </si>
  <si>
    <t>SD-057-250111-462819-7456</t>
  </si>
  <si>
    <t>2025-01-11 21:23:16</t>
  </si>
  <si>
    <t>(目标)普通区域-昌邑市-晴埠村-18265628562-300M-宽带上网投诉-次数0-20250111212220X740376211</t>
  </si>
  <si>
    <t>20250111212220X740376211</t>
  </si>
  <si>
    <t xml:space="preserve">【农村网络投诉】流程受理流水号：20250111212132182656285621160941
客户号码:18265628562
客户姓名:王**
投诉地市:潍坊
来话流水:2025011121211180220874753
宽带账号:18265628562
宽带账号归属地市:潍坊
宽带账号归属区县:昌邑市
故障地址:潍坊昌邑市石埠镇晴埠村晴埠村31号箱*********
联系电话:18265628562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故障时间:2025-01-11 21:22:04
具体故障现象:光猫亮红灯，
客户其他诉求:
</t>
  </si>
  <si>
    <t>2025-01-11 21:24:43</t>
  </si>
  <si>
    <t>2025-01-11 21:25:52</t>
  </si>
  <si>
    <t>SD-057-250111-349871-7471</t>
  </si>
  <si>
    <t>2025-01-11 21:26:36</t>
  </si>
  <si>
    <t>普通区域-潍城区-华都颐年园二期-13506463452-100M-业务受理宽带-次数0-202501110000572449</t>
  </si>
  <si>
    <t>202501110000572449</t>
  </si>
  <si>
    <t>202501110000572449# 宽带账号:13506463452; 联系电话：13506463452，问题类型：此工单为群障修复工单，根据群障全量闭环修复管理要求，为确保客户网络通畅，请装维人员跟进修复网络问题，谢谢！ 
 群障标题：公告。故障描述：华都颐年园二期主叫号码：13506463452.0;该号码仅供参考，请优先联系宽带账号。</t>
  </si>
  <si>
    <t>2025-01-11 21:27:44</t>
  </si>
  <si>
    <t>2025-01-11 21:28:18</t>
  </si>
  <si>
    <t>SD-057-250111-201634-7480</t>
  </si>
  <si>
    <t>2025-01-11 21:26:57</t>
  </si>
  <si>
    <t>【调研】-普通区域-青州市-雍和府-15069693335-300M-业务受理宽带-次数0-202501110000574827</t>
  </si>
  <si>
    <t>202501110000574827</t>
  </si>
  <si>
    <t>202501110000574827# 宽带账号:15069693335; 联系电话：15069693335，问题类型：此工单为群障修复工单，根据群障全量闭环修复管理要求，为确保客户网络通畅，请装维人员跟进修复网络问题，谢谢！ 
 群障标题：公告。故障描述：雍和府主叫号码：15069693335.0;该号码仅供参考，请优先联系宽带账号。</t>
  </si>
  <si>
    <t>2025-01-11 21:57:43</t>
  </si>
  <si>
    <t>2025-01-11 21:58:03</t>
  </si>
  <si>
    <t>SD-057-250111-806359-7481</t>
  </si>
  <si>
    <t>2025-01-11 21:26:58</t>
  </si>
  <si>
    <t>普通区域-诸城市-尚清华-18264480531-300M-业务受理宽带-次数0-202501110000574926</t>
  </si>
  <si>
    <t>202501110000574926</t>
  </si>
  <si>
    <t>202501110000574926# 宽带账号:18264480531; 联系电话：18264480531，问题类型：此工单为群障修复工单，根据群障全量闭环修复管理要求，为确保客户网络通畅，请装维人员跟进修复网络问题，谢谢！ 
 群障标题：公告。故障描述：潍坊诸城市尚清华光缆故障，预估24小时恢复，请帮忙拦截,如有需要请联系片区装维师傅李文龙15706307981主叫号码：18265610565.0;该号码仅供参考，请优先联系宽带账号。</t>
  </si>
  <si>
    <t>2025-01-11 21:27:42</t>
  </si>
  <si>
    <t>SD-057-250111-962174-6377</t>
  </si>
  <si>
    <t>2025-01-11 18:55:11</t>
  </si>
  <si>
    <t>【调研】-80+银卡-普通区域-诸城市-东鲁家园-15763670788-100M-宽带上网投诉-次数0-202501110000525039</t>
  </si>
  <si>
    <t>202501110000525039</t>
  </si>
  <si>
    <t>202501110000525039#流程受理流水号：20250111185339157636707881142971
客户号码:15763670788
客户姓名:高**
投诉地市:潍坊
来话流水:2025011118484795620882766
宽带账号:15763670788
宽带账号归属地市:潍坊
宽带账号归属区县:诸城市
故障地址:潍坊诸城市密州街道东武街东鲁家园30号楼*********
联系电话:15763670788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故障细类:宽带无法上网(专席)
携转原因:
故障时间:2025-01-11 18:52:39
具体故障现象:提示网络无法连接，光猫自带WIFI 上网  重启设备 设置网络 未恢复 请协助 谢谢
客户其他诉求:
;宽带小区$[东鲁家园]$</t>
  </si>
  <si>
    <t>2025-01-11 19:01:12</t>
  </si>
  <si>
    <t>2025-01-11 19:01:42</t>
  </si>
  <si>
    <t>SD-851-231134-1657-29750</t>
  </si>
  <si>
    <t>SD-057-250111-428103-6216</t>
  </si>
  <si>
    <t>2025-01-11 18:36:33</t>
  </si>
  <si>
    <t>普通区域-寿光市-文盛家园-13668668076-300M-业务受理宽带-次数0-202501110000515699</t>
  </si>
  <si>
    <t>202501110000515699</t>
  </si>
  <si>
    <t>202501110000515699# 宽带账号:13668668076; 联系电话：13668668076，问题类型：此工单为群障修复工单，根据群障全量闭环修复管理要求，为确保客户网络通畅，请装维人员跟进修复网络问题，谢谢！ 
 群障标题：公告。故障描述：潍坊寿光市文盛家园光缆故障，预估24小时恢复，请帮忙拦截,如有需要请联系片区装维师傅王松强15706307773主叫号码：13668668076.0;该号码仅供参考，请优先联系宽带账号。</t>
  </si>
  <si>
    <t>2025-01-11 18:53:14</t>
  </si>
  <si>
    <t>2025-01-11 18:54:08</t>
  </si>
  <si>
    <t>SD-057-250111-295680-5944</t>
  </si>
  <si>
    <t>2025-01-11 18:08:04</t>
  </si>
  <si>
    <t>普通区域-潍城区-金碧广场-15966188505-200M-宽带上网投诉-次数0-202501110000503496</t>
  </si>
  <si>
    <t>202501110000503496</t>
  </si>
  <si>
    <t>202501110000503496#流程受理流水号：20250111175744159661885051133725
客户号码:15966188505
客户姓名:刘**
投诉地市:潍坊
来话流水:2025011117551977520886826
宽带账号:15966188505
宽带账号归属地市:潍坊
宽带账号归属区县:潍城区
故障地址:潍坊潍城区北关街道月河路金碧广场16号楼-1-602*********
联系电话:15064470608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故障细类:电脑上网出现故障(专席)
携转原因:
故障时间:2025-01-11 18:06:33
具体故障现象:电脑无法上网，
客户其他诉求:客户来电反映家里宽带无法连接电脑使用，线上排障不认可，请协助处理，谢谢
;宽带小区$[金碧广场]$</t>
  </si>
  <si>
    <t>2025-01-11 18:11:29</t>
  </si>
  <si>
    <t>2025-01-11 18:11:47</t>
  </si>
  <si>
    <t>SD-057-250111-386742-6170</t>
  </si>
  <si>
    <t>2025-01-11 18:30:31</t>
  </si>
  <si>
    <t>FTTR-普通区域-寒亭区-河东于村自然村-17865608282-1000M-业务受理宽带-次数0-202501110000511956</t>
  </si>
  <si>
    <t>202501110000511956</t>
  </si>
  <si>
    <t>202501110000511956# 导航立单,用户所在位置有群障,已向客户播报,客户要求装维回访.此工单为群障修复工单,根据群障全量闭环管理要求,为确保客户网络通畅,请装维人员跟进修复网络问题,谢谢.联系电话：17865608282</t>
  </si>
  <si>
    <t>2025-01-11 18:36:45</t>
  </si>
  <si>
    <t>2025-01-11 18:37:25</t>
  </si>
  <si>
    <t>SD-851-309634-4287-991</t>
  </si>
  <si>
    <t>SD-057-250111-541380-6224</t>
  </si>
  <si>
    <t>2025-01-11 18:36:50</t>
  </si>
  <si>
    <t>普通区域-潍城区-鲁发名城西区-13605363661-50M-业务受理宽带-次数0-202501110000516592</t>
  </si>
  <si>
    <t>202501110000516592</t>
  </si>
  <si>
    <t>202501110000516592# 宽带账号:13605363661; 联系电话：13605363661，问题类型：此工单为群障修复工单，根据群障全量闭环修复管理要求，为确保客户网络通畅，请装维人员跟进修复网络问题，谢谢！ 
 群障标题：公告。故障描述：鲁发名城西区主叫号码：13605363661.0;该号码仅供参考，请优先联系宽带账号。</t>
  </si>
  <si>
    <t>2025-01-11 18:46:14</t>
  </si>
  <si>
    <t>2025-01-11 18:46:35</t>
  </si>
  <si>
    <t>SD-057-250111-725631-6378</t>
  </si>
  <si>
    <t>2025-01-11 18:55:16</t>
  </si>
  <si>
    <t>【调研】-(目标)普通区域-青州市-国泰民居小区-13953654065-100M-宽带上网投诉-次数0-202501110000524146</t>
  </si>
  <si>
    <t>202501110000524146</t>
  </si>
  <si>
    <t>202501110000524146#【已关注中国移动10086微信公众号】流程受理流水号：20250111185409139536540651143036
客户号码:13953654065
客户姓名:赵*
投诉地市:潍坊
来话流水:2025011118532791520810928
宽带账号:13953654065
宽带账号归属地市:潍坊
宽带账号归属区县:青州市
故障地址:潍坊青州市东夏镇益王府北路国泰民居小区14号楼*********
联系电话:13953654065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故障细类:网速慢/上网掉线(专席)
携转原因:
故障时间:2025-01-11 18:51:12
具体故障现象:光猫频繁掉线，建议加装路由器不认可
客户其他诉求:
;宽带小区$[国泰民居小区]$</t>
  </si>
  <si>
    <t>2025-01-11 18:57:49</t>
  </si>
  <si>
    <t>2025-01-11 18:58:17</t>
  </si>
  <si>
    <t>SD-057-250111-706432-6380</t>
  </si>
  <si>
    <t>2025-01-11 18:55:19</t>
  </si>
  <si>
    <t>普通区域-安丘市-何家屯-13705361024-300M-宽带上网投诉-次数0-202501110000524383</t>
  </si>
  <si>
    <t>202501110000524383</t>
  </si>
  <si>
    <t>202501110000524383#流程受理流水号：20250111185304137053610241142878
客户号码:13705361024
客户姓名:王**
投诉地市:潍坊
来话流水:2025011118524451820806530
宽带账号:13705361024
账号归属区县:潍坊掌厅
联系电话:13705361024
联系人:先生/女士
宽带地址:潍坊
工单紧急程度:非常紧急
是否投诉倾向:否
是否重复投诉:否
是否携转意向:否
是否有升级投诉倾向:否
*业务名称:业务融合开机流程宽带+OTT
投诉内容:手机号码：13705361024，【问题描述】客户已办理宽带业务，有开通单，无法催单，要求装维尽快联系上门，请处理，谢谢。联系电话：13705361024，联系人：先生，录音流水号：2025011118524451820806530。受理明细：531920062399999999。
在途开通单信息：536250109102617786，13705361024，2025-01-09 11:09:46，业务融合开机流程宽带+OTT，处理中，手写判断和地址录入
是否到厅:否
业务名称:业务融合开机流程宽带+OTT
;宽带小区$[何家屯]$</t>
  </si>
  <si>
    <t>2025-01-11 18:58:55</t>
  </si>
  <si>
    <t>2025-01-11 18:59:21</t>
  </si>
  <si>
    <t>SD-851-322536-5128-13615</t>
  </si>
  <si>
    <t>SD-057-250111-314862-6230</t>
  </si>
  <si>
    <t>2025-01-11 18:37:07</t>
  </si>
  <si>
    <t>80+金卡-普通区域-临朐县-青崖头自然村-15006569201-300M-业务受理宽带-次数0-202501110000516069</t>
  </si>
  <si>
    <t>202501110000516069</t>
  </si>
  <si>
    <t>202501110000516069# 宽带账号:15006569201; 联系电话：15006569201，问题类型：此工单为群障修复工单，根据群障全量闭环修复管理要求，为确保客户网络通畅，请装维人员跟进修复网络问题，谢谢！ 
 群障标题：公告。故障描述：潍坊临朐县青崖头自然村光缆故障，预估24小时恢复，请帮忙拦截,如有需要请联系片区装维师傅张浩然13515408801主叫号码：15006569201.0;该号码仅供参考，请优先联系宽带账号。</t>
  </si>
  <si>
    <t>2025-01-11 18:40:11</t>
  </si>
  <si>
    <t>2025-01-11 18:42:34</t>
  </si>
  <si>
    <t>SD-851-257362-24502-893</t>
  </si>
  <si>
    <t>2025-01-11 18:50:06</t>
  </si>
  <si>
    <t>普通区域-诸城市-东龙湾-15908028197-300M-宽带上网投诉-次数0-20250111184755X475305657 一级督办</t>
  </si>
  <si>
    <t>20250111184755X475305657</t>
  </si>
  <si>
    <t>2025-01-11 18:51:53</t>
  </si>
  <si>
    <t>2025-01-11 18:52:32</t>
  </si>
  <si>
    <t>SD-057-250111-251684-6384</t>
  </si>
  <si>
    <t>2025-01-11 18:55:56</t>
  </si>
  <si>
    <t>80+金卡-普通区域-青州市-七公司宿舍-15265662220-300M-宽带上网投诉-次数0-202501110000525230</t>
  </si>
  <si>
    <t>202501110000525230</t>
  </si>
  <si>
    <t>202501110000525230#15265662220  客户来电反映宽带无法使用，**灯异常/网速慢，线上排障不认可，要求维修人员上门维修，请尽快协助处理，谢谢  联系人：女士 联系电话：本机 流水：2025011118524452320806532</t>
  </si>
  <si>
    <t>2025-01-11 18:57:55</t>
  </si>
  <si>
    <t>2025-01-11 18:58:08</t>
  </si>
  <si>
    <t>SD-851-261748-22182-14405</t>
  </si>
  <si>
    <t>SD-057-250111-408519-5950</t>
  </si>
  <si>
    <t>2025-01-11 18:08:17</t>
  </si>
  <si>
    <t>80+银卡-普通区域-高密市-綦家村自然村-13953617743-1000M-宽带上网投诉-次数0-20250111180736X569315970</t>
  </si>
  <si>
    <t>20250111180736X569315970</t>
  </si>
  <si>
    <t xml:space="preserve">【农村网络投诉】流程受理流水号：20250111180638139536177431135401
客户号码:13953617743
客户姓名:綦**
投诉地市:潍坊
来话流水:2025011118003243220833617
宽带账号:13953617743
宽带账号归属地市:潍坊
宽带账号归属区县:高密市
故障地址:潍坊高密市夏庄镇綦家村綦家村自然村高密綦家村478门牌号63号箱*********
联系电话:2025011118003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光功率:-16.92
故障大类:宽带
故障细类:宽带无法上网(专席)
携转原因:
故障时间:2025-01-11 18:06:34
具体故障现象:打不开网页，
客户其他诉求:网口指示灯正常，网线连接正确，外接路由器，未操作恢复出厂或者换新，指导断电重启设备无效，请协助处理，谢谢。
</t>
  </si>
  <si>
    <t>2025-01-11 18:10:14</t>
  </si>
  <si>
    <t>2025-01-11 18:10:51</t>
  </si>
  <si>
    <t>SD-851-320486-11365-2590</t>
  </si>
  <si>
    <t>SD-057-250111-793602-6176</t>
  </si>
  <si>
    <t>2025-01-11 18:31:53</t>
  </si>
  <si>
    <t>80+银卡-普通区域-潍城区-长胜社区-15863691272-300M-宽带上网投诉-次数0-202501110000513837</t>
  </si>
  <si>
    <t>202501110000513837</t>
  </si>
  <si>
    <t>202501110000513837#宽带账号：15863691272；宽带地址：潍坊潍城区城关街道福寿西街长胜社区19号楼***；客户来电反映电视连接不上网，经查询客户侧为质差机顶盒，请协助上门更换终端并一并处理故障问题，谢谢！联系电话：15863691272；联系人：***；来电流水：2025011118225982620811997</t>
  </si>
  <si>
    <t>2025-01-11 18:33:42</t>
  </si>
  <si>
    <t>2025-01-11 18:34:13</t>
  </si>
  <si>
    <t>SD-057-250111-690832-6337</t>
  </si>
  <si>
    <t>2025-01-11 18:50:29</t>
  </si>
  <si>
    <t>80+金卡-普通区域-青州市-高彭村-18366349123-1000M-宽带上网投诉-次数0-20250111184907X547312151</t>
  </si>
  <si>
    <t>20250111184907X547312151</t>
  </si>
  <si>
    <t xml:space="preserve">【农村网络投诉】流程受理流水号：20250111184709183663491231141906
客户号码:18366349123
客户姓名:张*
投诉地市:潍坊
来话流水:2025011118460773020866785
宽带账号:18366349123
宽带账号归属地市:潍坊
宽带账号归属区县:青州市
故障地址:潍坊青州市黄楼街道高彭高彭村2号箱（张蓝田））
联系电话:18366349123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18:47:30
具体故障现象:PON灯闪，
客户其他诉求:
</t>
  </si>
  <si>
    <t>2025-01-11 18:58:01</t>
  </si>
  <si>
    <t>2025-01-11 18:58:23</t>
  </si>
  <si>
    <t>SD-851-288852-12461-22731</t>
  </si>
  <si>
    <t>SD-057-250111-048673-5954</t>
  </si>
  <si>
    <t>2025-01-11 18:08:44</t>
  </si>
  <si>
    <t>80+银卡-普通区域-奎文区-香榭丽舍-13906469007-1000M-宽带延伸服务-次数0-202501110000501133</t>
  </si>
  <si>
    <t>202501110000501133</t>
  </si>
  <si>
    <t xml:space="preserve">202501110000501133#流程受理流水号：20250111180746139064690071135603
客户号码:13906469007
客户姓名:张**
投诉地市:潍坊
来话流水:2025011118043505020867023
宽带账号:13906469007
宽带账号归属地市:潍坊
宽带账号归属区县:奎文区
故障地址:潍坊奎文区潍洲路街道环湖路香榭丽舍1号楼*********
联系电话:13906469007
联系人:先生/女士
工单紧急程度:紧急
是否有升级投诉倾向:否
是否重复投诉:否
是否携转意向:否
是否投诉倾向:否
是否智能网关:智能网关
当前是否在线:是
接入方式:FTTH
是否质差终端:无质差信息
光功率:-19.31
故障大类:宽带/电视
故障细类:宽带延伸服务
携转原因:
故障时间:2025-01-11 18:07:51
具体故障现象:调测其它设备，
</t>
  </si>
  <si>
    <t>2025-01-11 18:09:50</t>
  </si>
  <si>
    <t>2025-01-11 18:10:05</t>
  </si>
  <si>
    <t>SD-851-243792-8891-21988</t>
  </si>
  <si>
    <t>SD-057-250111-194037-6340</t>
  </si>
  <si>
    <t>2025-01-11 18:50:37</t>
  </si>
  <si>
    <t>80+金卡-普通区域-诸城市-九台中九台自然村-15063672789-1000M-宽带延伸服务-次数0-202501110000522951</t>
  </si>
  <si>
    <t>202501110000522951</t>
  </si>
  <si>
    <t xml:space="preserve">202501110000522951#流程受理流水号：20250111184958150636727891142376
客户号码:15063672789
客户姓名:陆**
投诉地市:潍坊
来话流水:2025011118462303520868314
宽带账号:15063672789
宽带账号归属地市:潍坊
宽带账号归属区县:诸城市
故障地址:潍坊诸城市舜王街道九台中九台九台中九台自然村中九台村东北4号箱（陆金华）*********
联系电话:15063672789
联系人:先生/女士
工单紧急程度:一般
是否有升级投诉倾向:否
是否重复投诉:否
是否携转意向:否
是否投诉倾向:否
是否智能网关:智能网关
当前是否在线:是
接入方式:FTTH
是否质差终端:无质差信息
光功率:-17.90
故障大类:宽带/电视
故障细类:宽带延伸服务
携转原因:
故障时间:2025-01-11 18:49:25
具体故障现象:路由器连接网线问题
</t>
  </si>
  <si>
    <t>2025-01-11 18:51:55</t>
  </si>
  <si>
    <t>2025-01-11 18:52:11</t>
  </si>
  <si>
    <t>SD-057-250111-178453-6341</t>
  </si>
  <si>
    <t>2025-01-11 18:50:42</t>
  </si>
  <si>
    <t>普通区域-坊子区-西七戈庄-13306463326-300M-宽带上网投诉-次数0-202501110000519243</t>
  </si>
  <si>
    <t>202501110000519243</t>
  </si>
  <si>
    <t>202501110000519243#宽带账号：13306463326；宽带地址：潍坊峡山区太堡庄街道（太堡庄）西七戈庄行政村西七戈庄1号箱；客户来电反映移动高清无法观看，客户无法配合进行线上指导，要求师傅上门，请协助处理，谢谢！联系电话：15806486433；联系人：；来电流水：2025011118332293820885545。</t>
  </si>
  <si>
    <t>2025-01-11 18:57:43</t>
  </si>
  <si>
    <t>2025-01-11 18:58:14</t>
  </si>
  <si>
    <t>SD-057-250111-460891-6344</t>
  </si>
  <si>
    <t>2025-01-11 18:51:12</t>
  </si>
  <si>
    <t>80+银卡-普通区域-安丘市-彭家洼-15863670111-1000M-业务受理宽带-次数0-202501110000520456</t>
  </si>
  <si>
    <t>202501110000520456</t>
  </si>
  <si>
    <t>202501110000520456# 导航立单,用户所在位置有群障,已向客户播报,客户要求装维回访.此工单为群障修复工单,根据群障全量闭环管理要求,为确保客户网络通畅,请装维人员跟进修复网络问题,谢谢.联系电话：15863670111</t>
  </si>
  <si>
    <t>2025-01-11 18:55:12</t>
  </si>
  <si>
    <t>2025-01-11 18:55:31</t>
  </si>
  <si>
    <t>SD-851-312193-29076-21747</t>
  </si>
  <si>
    <t>SD-057-250111-570284-6401</t>
  </si>
  <si>
    <t>2025-01-11 18:56:39</t>
  </si>
  <si>
    <t>80+银卡-普通区域-寒亭区-前小河村-15263686663-1000M-宽带上网投诉-次数0-202501110000524744</t>
  </si>
  <si>
    <t>202501110000524744</t>
  </si>
  <si>
    <t xml:space="preserve">202501110000524744#宽带账号： 15263686663；宽带地址：潍坊寒亭区双杨镇前小河村行政村前小河村村中心3号箱********* ；客户来电反映直播不能看    ，客户异机来电报修，线上指导无法配合操作要求上门处理
联系电话： 15263686663 ；联系人： 先生 ；来电流水： 2025011118534378920812555
</t>
  </si>
  <si>
    <t>2025-01-11 19:01:53</t>
  </si>
  <si>
    <t>2025-01-11 19:08:47</t>
  </si>
  <si>
    <t>SD-057-250111-765984-6403</t>
  </si>
  <si>
    <t>2025-01-11 18:56:42</t>
  </si>
  <si>
    <t>80+银卡-普通区域-安丘市-彭家洼-15863670111-1000M-宽带上网投诉-次数0-202501110000524374</t>
  </si>
  <si>
    <t>202501110000524374</t>
  </si>
  <si>
    <t>202501110000524374#15863670111客户来电反映本机办理的宽带上网卡顿掉线，线上排障不认可，直接要求维修人员上门维修，请尽快协助处理，谢谢 
 联系人：先生 联系电话：本机 流水：2025011118513660220899576</t>
  </si>
  <si>
    <t>2025-01-11 18:58:26</t>
  </si>
  <si>
    <t>2025-01-11 18:58:49</t>
  </si>
  <si>
    <t>2025-01-11 18:38:45</t>
  </si>
  <si>
    <t>80+普通-普通区域-寿光市-宅科五村自然村-15253639444-100M-宽带上网投诉-次数0-202501110000517496 一级督办</t>
  </si>
  <si>
    <t>202501110000517496</t>
  </si>
  <si>
    <t>2025-01-11 18:40:14</t>
  </si>
  <si>
    <t>2025-01-11 18:40:33</t>
  </si>
  <si>
    <t>SD-057-250111-916438-6402</t>
  </si>
  <si>
    <t>普通区域-潍城区-金都世家一期-13963618702-300M-业务受理宽带-次数0-202501110000525052</t>
  </si>
  <si>
    <t>202501110000525052</t>
  </si>
  <si>
    <t>202501110000525052# 宽带账号:13963618702; 联系电话：13963618702，问题类型：此工单为群障修复工单，根据群障全量闭环修复管理要求，为确保客户网络通畅，请装维人员跟进修复网络问题，谢谢！ 
 群障标题：公告。故障描述：潍坊潍城区金都世家一期光缆故障，预估24小时恢复，请帮忙拦截,如有需要请联系片区装维师傅郎琨15706307845主叫号码：13963674417.0;该号码仅供参考，请优先联系宽带账号。</t>
  </si>
  <si>
    <t>2025-01-11 19:00:27</t>
  </si>
  <si>
    <t>2025-01-11 19:00:43</t>
  </si>
  <si>
    <t>SD-057-250111-269518-6192</t>
  </si>
  <si>
    <t>2025-01-11 18:33:47</t>
  </si>
  <si>
    <t>80+银卡-普通区域-青州市-东王车村-15253648156-200M-宽带延伸服务-次数0-202501110000516242</t>
  </si>
  <si>
    <t>202501110000516242</t>
  </si>
  <si>
    <t xml:space="preserve">202501110000516242#流程受理流水号：20250111183258152536481561139693
客户号码:15253648156
客户姓名:张**
投诉地市:潍坊
来话流水:2025011118292030020857778
宽带账号:15253648156
宽带账号归属地市:潍坊
宽带账号归属区县:青州市
故障地址:潍坊青州市高柳镇东王车村东王车村扩容3号（闫成明）*********
联系电话:15253648156
联系人:先生/女士
工单紧急程度:一般
是否有升级投诉倾向:否
是否重复投诉:否
是否携转意向:否
是否投诉倾向:否
是否智能网关:智能网关
当前是否在线:是
接入方式:FTTH
是否质差终端:无质差信息
光功率:-21.87
故障大类:宽带/电视
故障细类:宽带延伸服务
携转原因:
故障时间:2025-01-11 18:29:41
具体故障现象:机顶盒连接光猫网口等不亮
</t>
  </si>
  <si>
    <t>2025-01-11 18:37:32</t>
  </si>
  <si>
    <t>2025-01-11 18:38:31</t>
  </si>
  <si>
    <t>SD-057-250111-902147-6357</t>
  </si>
  <si>
    <t>2025-01-11 18:53:05</t>
  </si>
  <si>
    <t>【调研】-(目标)普通区域-诸城市-胡兰村自然村-15954443757-200M-魔百和投诉-次数0-20250111185011X611811244</t>
  </si>
  <si>
    <t>20250111185011X611811244</t>
  </si>
  <si>
    <t>【农村网络投诉】流程受理流水号：20250111184808159544437571142069
客户号码:15954443757
客户姓名:郑*
投诉地市:潍坊
来话流水:2025011118461600620867639
宽带账号:15954443757
宽带账号归属地市:潍坊
宽带账号归属区县:诸城市
故障地址:潍坊诸城市相州镇胡兰村胡兰村自然村胡兰村33#箱*********
联系电话:15153696580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光功率:-17.01
故障大类:宽带/电视
故障细类:移动高清电视故障(专席)
携转原因:
故障时间:2025-01-11 18:55:40
魔百和单播/组播:组播
具体故障现象:电视提示网络类错误，
客户其他诉求:
魔百和单/组播：组播</t>
  </si>
  <si>
    <t>2025-01-11 18:55:36</t>
  </si>
  <si>
    <t>2025-01-11 18:56:31</t>
  </si>
  <si>
    <t>SD-057-250111-872365-6358</t>
  </si>
  <si>
    <t>2025-01-11 18:53:09</t>
  </si>
  <si>
    <t>普通区域-安丘市-逄家庄村自然村-18765678677-300M-宽带上网投诉-次数0-20250111185049X649044452</t>
  </si>
  <si>
    <t>20250111185049X649044452</t>
  </si>
  <si>
    <t xml:space="preserve">【农村网络投诉】流程受理流水号：20250111184801187656786771142047
客户号码:18765678677
客户姓名:逄**
投诉地市:潍坊
来话流水:2025011118473973320875978
宽带账号:18765678677
宽带账号归属地市:潍坊
宽带账号归属区县:安丘市
故障地址:潍坊安丘市景芝镇逄家庄村逄家庄村自然村6号箱*********
联系电话:13562614130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故障细类:宽带无法上网
携转原因:
故障时间:2025-01-11 18:49:50
具体故障现象:提示网络无法连接，
客户其他诉求:
</t>
  </si>
  <si>
    <t>2025-01-11 18:56:17</t>
  </si>
  <si>
    <t>SD-851-292314-9550-13387</t>
  </si>
  <si>
    <t>SD-057-250111-816932-6412</t>
  </si>
  <si>
    <t>2025-01-11 18:57:04</t>
  </si>
  <si>
    <t>【调研】-80+普通-普通区域-寿光市-杭州嘉园-18866741815-300M-业务受理宽带-次数0-202501110000524153</t>
  </si>
  <si>
    <t>202501110000524153</t>
  </si>
  <si>
    <t>202501110000524153#【已关注中国移动10086微信公众号】 宽带账号:18866741815; 联系电话：18866741815，问题类型：此工单为群障修复工单，根据群障全量闭环修复管理要求，为确保客户网络通畅，请装维人员跟进修复网络问题，谢谢！ 
 群障标题：公告。故障描述：潍坊寿光市杭州嘉园光缆故障，预估24小时恢复，请帮忙拦截,如有需要请联系片区装维师傅白小明15706307731主叫号码：18866741815.0;该号码仅供参考，请优先联系宽带账号。</t>
  </si>
  <si>
    <t>2025-01-11 19:00:41</t>
  </si>
  <si>
    <t>2025-01-11 19:01:05</t>
  </si>
  <si>
    <t>SD-851-245867-19321-10740</t>
  </si>
  <si>
    <t>SD-057-250111-153749-6418</t>
  </si>
  <si>
    <t>2025-01-11 18:57:19</t>
  </si>
  <si>
    <t>普通区域-高密市-仪家村-13721976489-300M-业务受理宽带-次数0-202501110000526135</t>
  </si>
  <si>
    <t>202501110000526135</t>
  </si>
  <si>
    <t>202501110000526135# 宽带账号:13721976489; 联系电话：13721976489，问题类型：此工单为群障修复工单，根据群障全量闭环修复管理要求，为确保客户网络通畅，请装维人员跟进修复网络问题，谢谢！ 
 群障标题：公告。故障描述：单板通讯故障主叫号码：18753607974.0;该号码仅供参考，请优先联系宽带账号。</t>
  </si>
  <si>
    <t>2025-01-11 19:00:50</t>
  </si>
  <si>
    <t>2025-01-11 19:01:10</t>
  </si>
  <si>
    <t>SD-851-239924-1088-28765</t>
  </si>
  <si>
    <t>SD-057-250111-094682-6366</t>
  </si>
  <si>
    <t>2025-01-11 18:53:31</t>
  </si>
  <si>
    <t>【调研】-80+银卡-(目标)普通区域-临朐县-解家庄/穆家庄自然村-18253610091-1000M-宽带上网投诉-次数0-202501110000522163</t>
  </si>
  <si>
    <t>202501110000522163</t>
  </si>
  <si>
    <t xml:space="preserve">202501110000522163#宽带账号：18253610091；宽带地址：潍坊临朐县柳山镇人民政府解家庄；客户来电反映宽带无法使用，要求师傅上门，请协助处理，谢谢！联系电话：18253610091；联系人：先生；来电流水：2025011118514470520800336。 </t>
  </si>
  <si>
    <t>2025-01-11 18:58:09</t>
  </si>
  <si>
    <t>2025-01-11 18:58:40</t>
  </si>
  <si>
    <t>SD-851-291468-83020-27958</t>
  </si>
  <si>
    <t>SD-057-250111-194057-6421</t>
  </si>
  <si>
    <t>2025-01-11 18:57:26</t>
  </si>
  <si>
    <t>80+银卡-普通区域-寿光市-赵仕小区-15866527369-300M-业务受理宽带-次数0-202501110000524792</t>
  </si>
  <si>
    <t>202501110000524792</t>
  </si>
  <si>
    <t>202501110000524792# 宽带账号:15866527369; 联系电话：15866527369，问题类型：此工单为群障修复工单，根据群障全量闭环修复管理要求，为确保客户网络通畅，请装维人员跟进修复网络问题，谢谢！ 
 群障标题：公告。故障描述：赵仕小区主叫号码：15866527369.0;该号码仅供参考，请优先联系宽带账号。</t>
  </si>
  <si>
    <t>2025-01-11 19:00:38</t>
  </si>
  <si>
    <t>SD-057-250111-503178-5921</t>
  </si>
  <si>
    <t>2025-01-11 18:06:17</t>
  </si>
  <si>
    <t>普通区域-寿光市-清河社区-13953650550-300M-业务受理宽带-次数0-202501110000499317</t>
  </si>
  <si>
    <t>202501110000499317</t>
  </si>
  <si>
    <t>202501110000499317# 宽带账号:13953650550; 联系电话：13953650550，问题类型：此工单为群障修复工单，根据群障全量闭环修复管理要求，为确保客户网络通畅，请装维人员跟进修复网络问题，谢谢！ 
 群障标题：公告。故障描述：清河社区主叫号码：13953650550.0;该号码仅供参考，请优先联系宽带账号。</t>
  </si>
  <si>
    <t>2025-01-11 18:11:26</t>
  </si>
  <si>
    <t>2025-01-11 18:12:01</t>
  </si>
  <si>
    <t>SD-852-275957-1149-3988</t>
  </si>
  <si>
    <t>SD-057-250111-340567-6205</t>
  </si>
  <si>
    <t>2025-01-11 18:35:18</t>
  </si>
  <si>
    <t>【调研】-普通区域-安丘市-白石岭-13153601916-500M-宽带上网投诉-次数0-202501110000513767</t>
  </si>
  <si>
    <t>202501110000513767</t>
  </si>
  <si>
    <t>202501110000513767# 宽带账号：13153601916；联系电话：13153601916；宽带地址：潍坊安丘市大盛镇白石岭村白石岭白石岭2号箱张明东老屋；客户来电反映：电视无法观看，线上指导无法配合操作，要求上门处理, 来电流水：2025011118305708420869141</t>
  </si>
  <si>
    <t>2025-01-11 18:41:47</t>
  </si>
  <si>
    <t>2025-01-11 18:42:39</t>
  </si>
  <si>
    <t>SD-057-250111-702654-6207</t>
  </si>
  <si>
    <t>2025-01-11 18:35:23</t>
  </si>
  <si>
    <t>80+普通-普通区域-青州市-青州古城-13573664907-1000M-宽带上网投诉-次数0-20250111183349X629064724</t>
  </si>
  <si>
    <t>20250111183349X629064724</t>
  </si>
  <si>
    <t xml:space="preserve">流程受理流水号：20250111183252135736649071139675
客户号码:13573664907
客户姓名:王**
投诉地市:潍坊
来话流水:2025011118323161720879788
宽带账号:13573664907
宽带账号归属地市:潍坊
宽带账号归属区县:青州市
故障地址:潍坊青州市王府街道玲珑山南路青州古城87号（仓巷南三巷外墙）*********
联系电话:13573664907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18:33:28
具体故障现象:光猫亮红灯，
客户其他诉求:
</t>
  </si>
  <si>
    <t>SD-851-248225-9743-26379</t>
  </si>
  <si>
    <t>SD-057-250111-695840-6209</t>
  </si>
  <si>
    <t>2025-01-11 18:35:31</t>
  </si>
  <si>
    <t>【调研】-80+普通-普通区域-安丘市-吾山镇云家庄子村-18353612388-1000M-宽带上网投诉-次数0-20250111183458X698431565</t>
  </si>
  <si>
    <t>20250111183458X698431565</t>
  </si>
  <si>
    <t xml:space="preserve">【农村网络投诉】流程受理流水号：20250111183313183536123881139727
客户号码:18353612388
客户姓名:云**
投诉地市:潍坊
来话流水:2025011118321917320878330
宽带账号:18353612388
宽带账号归属地市:潍坊
宽带账号归属区县:安丘市
故障地址:潍坊安丘市吾山镇云家庄子村吾山镇云家庄子村刘庆文东墙3号*********
联系电话:18353612388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18:33:34
具体故障现象:PON灯闪，捋直插紧光纤线重启光猫未恢复
客户其他诉求:
</t>
  </si>
  <si>
    <t>2025-01-11 18:40:53</t>
  </si>
  <si>
    <t>2025-01-11 18:41:13</t>
  </si>
  <si>
    <t>SD-851-272697-7273-21380</t>
  </si>
  <si>
    <t>SD-057-250111-714806-5583</t>
  </si>
  <si>
    <t>2025-01-11 17:36:38</t>
  </si>
  <si>
    <t>80+钻石-普通区域-昌乐县-泰和世家-15095207535-1000M-业务受理宽带-次数0-202501110000478110</t>
  </si>
  <si>
    <t>2025-01-12 17:37:00</t>
  </si>
  <si>
    <t>202501110000478110</t>
  </si>
  <si>
    <t>202501110000478110# 宽带账号:15095207535; 联系电话：15095207535，问题类型：此工单为群障修复工单，根据群障全量闭环修复管理要求，为确保客户网络通畅，请装维人员跟进修复网络问题，谢谢！ 
 群障标题：公告。故障描述：潍坊昌乐县泰和世家光缆故障，预估24小时恢复，请帮忙拦截,如有需要请联系片区装维师傅赵海磊15706307129主叫号码：15095207535.0;该号码仅供参考，请优先联系宽带账号。</t>
  </si>
  <si>
    <t>2025-01-11 17:55:37</t>
  </si>
  <si>
    <t>2025-01-11 17:57:58</t>
  </si>
  <si>
    <t>SD-852-300288-1737-27676</t>
  </si>
  <si>
    <t>SD-057-250111-426350-7151</t>
  </si>
  <si>
    <t>2025-01-11 20:26:35</t>
  </si>
  <si>
    <t>80+银卡-普通区域-奎文区-宝通陆号（多层）-18866787328-500M-业务受理宽带-次数0-202501110000559339</t>
  </si>
  <si>
    <t>202501110000559339</t>
  </si>
  <si>
    <t>202501110000559339# 宽带账号:18866787328; 联系电话：18866787328，问题类型：此工单为群障修复工单，根据群障全量闭环修复管理要求，为确保客户网络通畅，请装维人员跟进修复网络问题，谢谢！ 
 群障标题：公告。故障描述：潍坊奎文区宝通陆号（多层）光缆故障，预估24小时恢复，请帮忙拦截,如有需要请联系片区装维师傅段孝冬15706366517主叫号码：13583600168.0;该号码仅供参考，请优先联系宽带账号。</t>
  </si>
  <si>
    <t>2025-01-11 20:45:28</t>
  </si>
  <si>
    <t>2025-01-11 14:45:40</t>
  </si>
  <si>
    <t>【调研】-普通区域-青州市-埠口村自然村-13583689658-100M-宽带上网投诉-次数0-202501110000351296 一级督办</t>
  </si>
  <si>
    <t>2025-01-12 15:46:00</t>
  </si>
  <si>
    <t>202501110000351296</t>
  </si>
  <si>
    <t>2025-01-11 15:00:35</t>
  </si>
  <si>
    <t>2025-01-11 15:02:05</t>
  </si>
  <si>
    <t>SD-057-250111-809235-3994</t>
  </si>
  <si>
    <t>2025-01-11 14:45:48</t>
  </si>
  <si>
    <t>普通区域-潍城区-小洼村自然村-15165360838-300M-宽带上网投诉-次数0-202501110000350121</t>
  </si>
  <si>
    <t>202501110000350121</t>
  </si>
  <si>
    <t xml:space="preserve">202501110000350121#流程受理流水号：20250111144401151653608381088453
客户号码:15165360838
客户姓名:陈**
投诉地市:潍坊
来话流水:2025011114433966320833212
宽带账号:15165360838
宽带账号归属地市:潍坊
宽带账号归属区县:潍城区
故障地址:潍坊潍城区军埠口综合项目区小洼村小洼村自然村6#箱村中心路东三南北路南七排路东*********
联系电话:18765787729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故障时间:2025-01-11 14:44:59
具体故障现象:网速慢卡顿，
客户其他诉求:客户侧为质差终端，要求上门并一并处理故障问题。
</t>
  </si>
  <si>
    <t>2025-01-11 14:57:18</t>
  </si>
  <si>
    <t>2025-01-11 14:57:38</t>
  </si>
  <si>
    <t>2025-01-11 17:36:52</t>
  </si>
  <si>
    <t>普通区域-昌邑市-张家车道村自然村-13791882039-300M-宽带上网投诉-次数0-202501110000478832 一级督办</t>
  </si>
  <si>
    <t>202501110000478832</t>
  </si>
  <si>
    <t>2025-01-11 17:41:20</t>
  </si>
  <si>
    <t>2025-01-11 17:41:38</t>
  </si>
  <si>
    <t>SD-057-250111-253769-5591</t>
  </si>
  <si>
    <t>2025-01-11 17:36:58</t>
  </si>
  <si>
    <t>【调研】-80+普通-普通区域-寿光市-港苑新空间-15866522817-1000M-业务受理宽带-次数0-202501110000478633</t>
  </si>
  <si>
    <t>202501110000478633</t>
  </si>
  <si>
    <t>202501110000478633# 宽带账号:15866522817; 联系电话：15866522817，问题类型：此工单为群障修复工单，根据群障全量闭环修复管理要求，为确保客户网络通畅，请装维人员跟进修复网络问题，谢谢！ 
 群障标题：公告。故障描述：潍坊寿光市港苑新空间光缆故障，预估24小时恢复，请帮忙拦截,如有需要请联系片区装维师傅常怀远15706307726主叫号码：15866522817.0;该号码仅供参考，请优先联系宽带账号。</t>
  </si>
  <si>
    <t>2025-01-11 17:51:46</t>
  </si>
  <si>
    <t>2025-01-11 17:52:42</t>
  </si>
  <si>
    <t>SD-851-257139-36051-27013</t>
  </si>
  <si>
    <t>SD-057-250111-107435-3954</t>
  </si>
  <si>
    <t>2025-01-11 14:40:01</t>
  </si>
  <si>
    <t>【调研】-80+普通-普通区域-昌邑市-金江园-13793677085-300M-宽带上网投诉-次数0-202501110000345399</t>
  </si>
  <si>
    <t>202501110000345399</t>
  </si>
  <si>
    <t xml:space="preserve">202501110000345399#【已关注中国移动10086微信公众号】流程受理流水号：20250111143916137936770851087314
客户号码:13793677085
客户姓名:史**
投诉地市:潍坊
来话流水:2025011114385958420876103
宽带账号:13793677085
宽带账号归属地市:潍坊
宽带账号归属区县:昌邑市
故障地址:潍坊昌邑市城区北海路金江园1号楼*********
联系电话:13793677085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故障时间:2025-01-11 14:34:28
具体故障现象:打不开网页，
客户其他诉求:客户侧为质差终端，要求上门更换终端并一并处理故障问题。
</t>
  </si>
  <si>
    <t>2025-01-11 14:54:59</t>
  </si>
  <si>
    <t>2025-01-11 14:55:25</t>
  </si>
  <si>
    <t>SD-851-310837-22639-370</t>
  </si>
  <si>
    <t>SD-057-250111-932081-7165</t>
  </si>
  <si>
    <t>2025-01-11 20:29:49</t>
  </si>
  <si>
    <t>【调研】-普通区域-青州市-西王村自然村-15954420587-100M-宽带上网投诉-次数0-202501110000561876</t>
  </si>
  <si>
    <t>202501110000561876</t>
  </si>
  <si>
    <t xml:space="preserve">202501110000561876#宽带账号：15954420587；宽带地址：潍坊青州市邵庄镇西王村西王村自然村邵庄镇西王村3号（乡村超市）*********
；客户来电反映宽带无法上网，客户不配合排障，要求上门，请协助处理，谢谢！联系电话：15006619482；联系人：先生；来电流水：2025011120272084520886673。
</t>
  </si>
  <si>
    <t>2025-01-11 20:31:32</t>
  </si>
  <si>
    <t>2025-01-11 20:32:00</t>
  </si>
  <si>
    <t>SD-057-250111-941063-4013</t>
  </si>
  <si>
    <t>2025-01-11 14:46:44</t>
  </si>
  <si>
    <t>普通区域-寿光市-西陈-13953659450-500M-业务受理宽带-次数0-202501110000351354</t>
  </si>
  <si>
    <t>202501110000351354</t>
  </si>
  <si>
    <t>202501110000351354# 宽带账号:13953659450; 联系电话：13953659450，问题类型：此工单为群障修复工单，根据群障全量闭环修复管理要求，为确保客户网络通畅，请装维人员跟进修复网络问题，谢谢！ 
 群障标题：公告。故障描述：潍坊寿光市西陈主缆故障，预估24小时恢复，请帮忙拦截。主叫号码：13953659450.0;该号码仅供参考，请优先联系宽带账号。</t>
  </si>
  <si>
    <t>2025-01-11 14:53:53</t>
  </si>
  <si>
    <t>2025-01-11 14:54:34</t>
  </si>
  <si>
    <t>SD-057-250111-291034-7121</t>
  </si>
  <si>
    <t>2025-01-11 20:22:27</t>
  </si>
  <si>
    <t>【调研】-80+银卡-普通区域-昌邑市-凤凰村自然村-18866777827-1000M-宽带上网投诉-次数0-202501110000558789</t>
  </si>
  <si>
    <t>202501110000558789</t>
  </si>
  <si>
    <t>202501110000558789#客户来电反馈装维人员安装质量差，前期客户更换网络设备位置，更换完之后出现连不上网的情况，客户要求投诉，请协助处理谢谢联系电话：18866777827；联系人：先生；来电流水：
2025011120123336820824539</t>
  </si>
  <si>
    <t>2025-01-11 20:31:22</t>
  </si>
  <si>
    <t>2025-01-11 20:31:46</t>
  </si>
  <si>
    <t>SD-057-250111-713842-3964</t>
  </si>
  <si>
    <t>2025-01-11 14:41:18</t>
  </si>
  <si>
    <t>【调研】-80+普通-(目标)普通区域-青州市-唐家院村-18754414919-300M-宽带上网投诉-次数0-20250111143831X511809888</t>
  </si>
  <si>
    <t>20250111143831X511809888</t>
  </si>
  <si>
    <t xml:space="preserve">【农村网络投诉】流程受理流水号：20250111143808187544149191087067
客户号码:18754414919
客户姓名:郭**
投诉地市:潍坊
来话流水:2025011114355633120839405
宽带账号:18754414919
宽带账号归属地市:潍坊
宽带账号归属区县:青州市
故障地址:潍坊青州市谭坊镇唐家院村唐家院村扩容9号箱（陈世忠）*********
联系电话:18754414919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14:39:11
具体故障现象:PON灯闪，
客户其他诉求:
</t>
  </si>
  <si>
    <t>2025-01-11 14:54:32</t>
  </si>
  <si>
    <t>2025-01-11 14:56:26</t>
  </si>
  <si>
    <t>SD-851-250734-4807-14777</t>
  </si>
  <si>
    <t>SD-057-250111-940185-4024</t>
  </si>
  <si>
    <t>2025-01-11 14:47:10</t>
  </si>
  <si>
    <t>【调研】-普通区域-奎文区-清平花园-15610267706-1000M-宽带上网投诉-次数0-20250111144514X914683176</t>
  </si>
  <si>
    <t>20250111144514X914683176</t>
  </si>
  <si>
    <t xml:space="preserve">流程受理流水号：20250111144202156102677061088000
客户号码:15610267706
客户姓名:韩**
投诉地市:潍坊
来话流水:2025011114393049520882484
宽带账号:15610267706
宽带账号归属地市:潍坊
宽带账号归属区县:高新
故障地址:潍坊高新高新城区健康街清平花园29号楼1单元802
联系电话:15610267706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故障细类:宽带无法上网(专席)
携转原因:
故障时间:2025-01-11 14:42:13
具体故障现象:苹果手机中的cydia无法更新，其他网站正常
客户其他诉求:
</t>
  </si>
  <si>
    <t>2025-01-11 14:56:30</t>
  </si>
  <si>
    <t>2025-01-11 14:56:48</t>
  </si>
  <si>
    <t>SD-851-276678-27510-19578</t>
  </si>
  <si>
    <t>SD-057-250111-742963-4027</t>
  </si>
  <si>
    <t>2025-01-11 14:47:17</t>
  </si>
  <si>
    <t>【调研】-80+银卡-普通区域-寒亭区-中房幸福家园小区-15863679513-1000M-业务受理宽带-次数0-202501110000352910</t>
  </si>
  <si>
    <t>202501110000352910</t>
  </si>
  <si>
    <t>202501110000352910#【已关注中国移动10086微信公众号】 宽带账号:15863679513; 联系电话：15863679513，问题类型：此工单为群障修复工单，根据群障全量闭环修复管理要求，为确保客户网络通畅，请装维人员跟进修复网络问题，谢谢！ 
 群障标题：公告。故障描述：潍坊寒亭区中房幸福家园小区光缆故障，预估24小时恢复，请帮忙拦截,如有需要请联系片区装维师傅刘兴涛15706307476主叫号码：15863679513.0;该号码仅供参考，请优先联系宽带账号。</t>
  </si>
  <si>
    <t>2025-01-11 14:57:26</t>
  </si>
  <si>
    <t>2025-01-11 14:57:44</t>
  </si>
  <si>
    <t>SD-851-276794-11750-1136</t>
  </si>
  <si>
    <t>SD-057-250111-839542-5549</t>
  </si>
  <si>
    <t>2025-01-11 17:32:55</t>
  </si>
  <si>
    <t>【调研】-普通区域-诸城市-人民家园-15615966566-1000M-宽带上网投诉-次数0-202501110000474198</t>
  </si>
  <si>
    <t>2025-01-12 18:33:00</t>
  </si>
  <si>
    <t>202501110000474198</t>
  </si>
  <si>
    <t>202501110000474198#流程受理流水号：20250111173210156159665661128195
客户号码:15615966566
客户姓名:臧**
投诉地市:潍坊
来话流水:2025011117310855820839551
宽带账号:15615966566
宽带账号归属地市:潍坊
宽带账号归属区县:诸城市
故障地址:潍坊诸城市龙都街道潍徐街人民家园福居园10号楼*********
联系电话:15615966566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故障细类:网速慢/上网掉线(专席)
携转原因:
故障时间:2025-01-11 17:29:55
具体故障现象:网速慢卡顿，检查网线，所有网站都慢，超5类网线，千兆路由器，一号千兆口，重启设备,放在宽阔地方
客户其他诉求:维修不好就退费，请处理， 谢谢
;宽带小区$[人民家园]$</t>
  </si>
  <si>
    <t>2025-01-11 17:37:58</t>
  </si>
  <si>
    <t>2025-01-11 17:38:16</t>
  </si>
  <si>
    <t>SD-851-260478-5909-7098</t>
  </si>
  <si>
    <t>SD-057-250111-703695-4030</t>
  </si>
  <si>
    <t>2025-01-11 14:47:21</t>
  </si>
  <si>
    <t>80+普通-普通区域-寿光市-西陈-15253632273-300M-业务受理宽带-次数0-202501110000353110</t>
  </si>
  <si>
    <t>202501110000353110</t>
  </si>
  <si>
    <t>202501110000353110# 宽带账号:15253632273; 联系电话：15253632273，问题类型：此工单为群障修复工单，根据群障全量闭环修复管理要求，为确保客户网络通畅，请装维人员跟进修复网络问题，谢谢！ 
 群障标题：公告。故障描述：潍坊寿光市西陈主缆故障，预估24小时恢复，请帮忙拦截。主叫号码：15564060908.0;该号码仅供参考，请优先联系宽带账号。</t>
  </si>
  <si>
    <t>2025-01-11 14:54:56</t>
  </si>
  <si>
    <t>2025-01-11 14:55:17</t>
  </si>
  <si>
    <t>SD-057-250111-206317-3973</t>
  </si>
  <si>
    <t>2025-01-11 14:42:09</t>
  </si>
  <si>
    <t>普通区域-昌邑市-李家埠村自然村-15853634590-200M-宽带上网投诉-次数0-202501110000344900</t>
  </si>
  <si>
    <t>2025-01-12 15:43:00</t>
  </si>
  <si>
    <t>202501110000344900</t>
  </si>
  <si>
    <t>202501110000344900#宽带账号：15853634590；宽带地址：潍坊昌邑市北孟镇李家埠村李家埠村自然村31号箱李继讯*********；客户来电反映宽带无法使用，无线不亮灯，经查询客户侧为质差终端，请协助上门更换终端并一并处理故障问题，谢谢！！来电流水：2025011114374695220861552，联系电话：13345253177</t>
  </si>
  <si>
    <t>2025-01-11 14:47:50</t>
  </si>
  <si>
    <t>2025-01-11 14:48:25</t>
  </si>
  <si>
    <t>SD-057-250111-478603-3975</t>
  </si>
  <si>
    <t>2025-01-11 14:42:23</t>
  </si>
  <si>
    <t>80+银卡-普通区域-高密市-芦家庄子自然村-18264417019-1000M-宽带上网投诉-次数0-202501110000347235</t>
  </si>
  <si>
    <t>202501110000347235</t>
  </si>
  <si>
    <t>202501110000347235#流程受理流水号：20250111144152182644170191087959
客户号码:18264417019
客户姓名:刘**
投诉地市:潍坊
来话流水:2025011114412635220806019
宽带账号:18264417019
账号归属区县:高密-周戈庄－片区
联系电话:18264417019
联系人:先生/女士
宽带地址:潍坊
工单紧急程度:非常紧急
是否投诉倾向:否
是否重复投诉:否
是否携转意向:否
是否有升级投诉倾向:否
*业务名称:业务融合开机流程宽带+OTT
投诉内容:手机号码：18264417019，【问题描述】客户已办理宽带业务，有开通单，要求装维尽快联系上门，请处理，谢谢。联系电话：18264417019，联系人：先生/女士，录音流水号：2025011114412635220806019。受理明细：531920062399999999。
在途开通单信息：536250105780429996，18264417019，2025-01-05 16:32:24，业务融合开机流程宽带+OTT，处理中，装维选址
是否到厅:否
业务名称:业务融合开机流程宽带+OTT
;宽带小区$[芦家庄子自然村]$</t>
  </si>
  <si>
    <t>2025-01-11 14:48:56</t>
  </si>
  <si>
    <t>2025-01-11 14:53:50</t>
  </si>
  <si>
    <t>SD-851-255950-10052-28818</t>
  </si>
  <si>
    <t>SD-057-250111-257836-7137</t>
  </si>
  <si>
    <t>2025-01-11 20:24:24</t>
  </si>
  <si>
    <t>80+普通-普通区域-寿光市-寒桥商业街-15763669988-1000M-宽带上网投诉-次数0-202501110000559677</t>
  </si>
  <si>
    <t>202501110000559677</t>
  </si>
  <si>
    <t xml:space="preserve">202501110000559677#客户来电反映宽带/网速慢，线上排障不认可，要求维修人员上门维修，请尽快协助处理，谢谢  联系人：女士 联系电话：本机 流水：2025011120222534520866469
</t>
  </si>
  <si>
    <t>2025-01-11 20:44:18</t>
  </si>
  <si>
    <t>2025-01-11 20:44:50</t>
  </si>
  <si>
    <t>SD-851-275065-4699-29777</t>
  </si>
  <si>
    <t>SD-057-250111-047932-5564</t>
  </si>
  <si>
    <t>2025-01-11 17:35:14</t>
  </si>
  <si>
    <t>80+银卡-(目标)普通区域-临朐县-程家宅自然村-13589179913-300M-业务受理宽带-次数0-202501110000478886</t>
  </si>
  <si>
    <t>2025-01-12 17:36:00</t>
  </si>
  <si>
    <t>202501110000478886</t>
  </si>
  <si>
    <t>202501110000478886#受理号码 : 13589179913客户姓名 : 徐**号码归属地 : 潍坊临朐 － 临朐-临朐县柳山镇新华书店用户品牌 : 神州行
客户来电称家里宽带不能用，电视不能看，要求报修，潍坊临朐县柳山镇人民政府程家宅程家宅自然村程家宅（扩容）5号箱徐明兴（外墙），请处理，谢谢
联系人:男士 联系电话:13589179913 通话流水:2025011117303691020833791</t>
  </si>
  <si>
    <t>2025-01-11 18:04:50</t>
  </si>
  <si>
    <t>2025-01-11 18:06:34</t>
  </si>
  <si>
    <t>SD-851-305975-4230-26947</t>
  </si>
  <si>
    <t>SD-057-250111-281507-5631</t>
  </si>
  <si>
    <t>2025-01-11 17:38:54</t>
  </si>
  <si>
    <t>普通区域-奎文区-香榭丽舍-13854418613-1000M-宽带延伸服务-次数0-202501110000481140</t>
  </si>
  <si>
    <t>202501110000481140</t>
  </si>
  <si>
    <t xml:space="preserve">202501110000481140#流程受理流水号：20250111173809138544186131129514
客户号码:13854418613
客户姓名:孟**
投诉地市:潍坊
来话流水:2025011117365279920800816
宽带账号:13854418613
宽带账号归属地市:潍坊
宽带账号归属区县:奎文区
故障地址:潍坊奎文区潍州路街道环湖路香榭丽舍5号楼*********
联系电话:13854418613
联系人:先生/女士
工单紧急程度:一般
是否有升级投诉倾向:否
是否重复投诉:否
是否携转意向:否
是否投诉倾向:否
是否智能网关:智能网关
当前是否在线:是
接入方式:FTTH
是否质差终端:无质差信息
光功率:-20.91
故障大类:宽带/电视
故障细类:宽带延伸服务
携转原因:
故障时间:2025-01-11 17:38:24
具体故障现象:调测其它设备，
</t>
  </si>
  <si>
    <t>2025-01-11 17:53:56</t>
  </si>
  <si>
    <t>SD-851-280917-24815-18525</t>
  </si>
  <si>
    <t>SD-057-250111-180752-5568</t>
  </si>
  <si>
    <t>2025-01-11 17:35:20</t>
  </si>
  <si>
    <t>80+银卡-普通区域-诸城市-安家铁沟村南-15244489990-1000M-宽带上网投诉-次数0-20250111173433X738019350</t>
  </si>
  <si>
    <t>2025-01-12 18:36:00</t>
  </si>
  <si>
    <t>20250111173433X738019350</t>
  </si>
  <si>
    <t xml:space="preserve">【农村网络投诉】流程受理流水号：20250111173237152444899901128287
客户号码:15244489990
客户姓名:王**
投诉地市:潍坊
来话流水:2025011117304408020835098
宽带账号:15244489990
宽带账号归属地市:潍坊
宽带账号归属区县:诸城市
故障地址:潍坊诸城市密州街道安家铁沟安家铁沟自然村安家铁沟村北14#箱*********
联系电话:15244489990
联系人:先生/女士
工单紧急程度:非常紧急
是否有升级投诉倾向:否
是否重复投诉:否
是否携转意向:否
是否投诉倾向:否
工单内容:客户来电表示室外宽带线路断裂，要求报工作人员上门维修，请协助处理。
</t>
  </si>
  <si>
    <t>2025-01-11 17:37:48</t>
  </si>
  <si>
    <t>2025-01-11 17:46:45</t>
  </si>
  <si>
    <t>SD-852-298214-753-10622</t>
  </si>
  <si>
    <t>SD-057-250111-147958-5635</t>
  </si>
  <si>
    <t>2025-01-11 17:39:54</t>
  </si>
  <si>
    <t>80+金卡-FTTR-普通区域-坊子区-天同九龙湾-15265669295-1000M-宽带延伸服务-次数0-202501110000484002</t>
  </si>
  <si>
    <t>2025-01-12 17:40:00</t>
  </si>
  <si>
    <t>202501110000484002</t>
  </si>
  <si>
    <t xml:space="preserve">202501110000484002#流程受理流水号：20250111173159152656692951128154
客户号码:15265669295
客户姓名:刘*
投诉地市:潍坊
来话流水:2025011117272472720898426
宽带账号:15265669295
宽带账号归属地市:潍坊
宽带账号归属区县:坊子区
故障地址:潍坊安丘市御景福邸沿街104伊利牛奶专卖店
联系电话:15265669295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故障时间:2025-01-11 17:32:06
具体故障现象:15265669295用户来电表示要办理移机，已有移机工单，师傅告知无法安装因需要从楼上扯线比较麻烦，在线解释用户不接受，要求我司安装处理，请协助，谢谢。移机地址：潍坊安丘市御景福邸沿街104伊利牛奶专卖店
</t>
  </si>
  <si>
    <t>2025-01-11 17:46:37</t>
  </si>
  <si>
    <t>2025-01-11 17:47:10</t>
  </si>
  <si>
    <t>SD-057-250111-567382-3984</t>
  </si>
  <si>
    <t>2025-01-11 14:44:14</t>
  </si>
  <si>
    <t>普通区域-青州市-王家辇村自然村-15964326812-300M-宽带上网投诉-次数0-20250111144229X749277305</t>
  </si>
  <si>
    <t>20250111144229X749277305</t>
  </si>
  <si>
    <t xml:space="preserve">【农村网络投诉】流程受理流水号：20250111144107159643268121087762
客户号码:15964326812
客户姓名:王**
投诉地市:潍坊
来话流水:2025011114360713420841640
宽带账号:15964326812
宽带账号归属地市:潍坊
宽带账号归属区县:青州市
故障地址:潍坊青州市邵庄镇王家辇村王家辇村自然村迁改东街K13号箱外墙*********
联系电话:15964326812
联系人:女士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光功率:-21.87
故障大类:宽带
故障细类:宽带无法上网(专席)
携转原因:
故障时间:2025-01-11 14:38:54
具体故障现象:光猫灯正常但电脑手机无法上网，重启设备无效  
客户其他诉求:
</t>
  </si>
  <si>
    <t>2025-01-11 14:56:38</t>
  </si>
  <si>
    <t>2025-01-11 14:57:07</t>
  </si>
  <si>
    <t>SD-851-336333-3616-6165</t>
  </si>
  <si>
    <t>SD-057-250111-036741-3989</t>
  </si>
  <si>
    <t>2025-01-11 14:44:42</t>
  </si>
  <si>
    <t>【调研】-80+白金-普通区域-青州市-亓村-18653649202-1000M-业务受理宽带-次数0-202501110000347734</t>
  </si>
  <si>
    <t>202501110000347734</t>
  </si>
  <si>
    <t>202501110000347734#受理号码 : 18653649202客户姓名 : 魏**号码归属地 : 潍坊青州 － 青州市恒达手机经营部用户品牌 : 全球通
客户来电称，宽带因密码错无法登陆，客户不会改密码，请处理，谢谢
潍坊青州市云门西亓村</t>
  </si>
  <si>
    <t>2025-01-11 14:47:24</t>
  </si>
  <si>
    <t>2025-01-11 14:51:18</t>
  </si>
  <si>
    <t>SD-851-311840-38282-11601</t>
  </si>
  <si>
    <t>SD-057-250111-870695-3990</t>
  </si>
  <si>
    <t>2025-01-11 14:44:47</t>
  </si>
  <si>
    <t>80+银卡-普通区域-寿光市-四合社区-13515405672-1000M-宽带上网投诉-次数0-202501110000350800</t>
  </si>
  <si>
    <t>202501110000350800</t>
  </si>
  <si>
    <t xml:space="preserve">202501110000350800#【已关注中国移动10086微信公众号】流程受理流水号：20250111143219135154056721085684
客户号码:13515405672
客户姓名:董**
投诉地市:潍坊
来话流水:2025011114320380820893087
宽带账号:13515405672
宽带账号归属地市:潍坊
宽带账号归属区县:寿光市
故障地址:潍坊寿光市文家街道四合村德临苑3#楼*********
联系电话:13515405672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光功率:-15.65
故障大类:宽带/电视
故障细类:宽带无法上网
携转原因:
故障时间:2025-01-11 14:32:47
具体故障现象:家庭WiFi信号弱，
客户其他诉求:客户要求尽快上门查看
</t>
  </si>
  <si>
    <t>2025-01-11 14:52:30</t>
  </si>
  <si>
    <t>2025-01-11 14:53:00</t>
  </si>
  <si>
    <t>SD-851-327005-2651-90</t>
  </si>
  <si>
    <t>SD-057-250111-728493-5197</t>
  </si>
  <si>
    <t>2025-01-11 16:55:59</t>
  </si>
  <si>
    <t>普通区域-青州市-佳华景园-15763099997-200M-宽带上网投诉-次数0-202501110000448557</t>
  </si>
  <si>
    <t>202501110000448557</t>
  </si>
  <si>
    <t>202501110000448557#宽带账号：15763099997；宽带地址：潍坊青州市云门山街道范公亭东路佳华景园7号楼**；客户来电反映电视无法观看，经查询客户侧为质差机顶盒，请协助上门更换终端并一并处理故障问题，谢谢！联系电话女士；联系人：15069688808；来电流水：2025011116524094520895205</t>
  </si>
  <si>
    <t>2025-01-11 17:01:19</t>
  </si>
  <si>
    <t>2025-01-11 17:01:39</t>
  </si>
  <si>
    <t>SD-057-250111-038462-4468</t>
  </si>
  <si>
    <t>2025-01-11 15:36:33</t>
  </si>
  <si>
    <t>【调研】-80+银卡-(目标)普通区域-寿光市-春风江南-18764673927-300M-业务受理宽带-次数0-202501110000387033</t>
  </si>
  <si>
    <t>202501110000387033</t>
  </si>
  <si>
    <t>202501110000387033# 宽带账号:18764673927; 联系电话：18764673927，问题类型：此工单为群障修复工单，根据群障全量闭环修复管理要求，为确保客户网络通畅，请装维人员跟进修复网络问题，谢谢！ 
 群障标题：公告。故障描述：潍坊寿光市春风江南光缆故障，预估24小时恢复，请帮忙拦截,如有需要请联系片区装维师傅丁海宁15165445165主叫号码：18764673927.0;该号码仅供参考，请优先联系宽带账号。</t>
  </si>
  <si>
    <t>2025-01-11 15:42:44</t>
  </si>
  <si>
    <t>2025-01-11 15:44:23</t>
  </si>
  <si>
    <t>SD-852-273297-828-7035</t>
  </si>
  <si>
    <t>SD-057-250111-582364-4414</t>
  </si>
  <si>
    <t>2025-01-11 15:30:45</t>
  </si>
  <si>
    <t>普通区域-青州市-东十里村-15054840134-100M-宽带上网投诉-次数0-202501110000383920</t>
  </si>
  <si>
    <t>2025-01-12 16:31:00</t>
  </si>
  <si>
    <t>202501110000383920</t>
  </si>
  <si>
    <t xml:space="preserve">202501110000383920#流程受理流水号：20250111152915150548401341099047
客户号码:15054840134
客户姓名:袁*
投诉地市:潍坊
来话流水:2025011115281332320871885
宽带账号:15054840134
宽带账号归属地市:潍坊
宽带账号归属区县:青州市
故障地址:潍坊青州市黄楼街道东十里村东十里村东十里村15号箱（村东南刘继玉）*********
联系电话:15244445944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故障时间:2025-01-11 15:28:25
具体故障现象:打不开网页，
客户其他诉求:客户侧为质差终端，要求上门更换终端并一并处理故障问题。
</t>
  </si>
  <si>
    <t>2025-01-11 15:34:49</t>
  </si>
  <si>
    <t>2025-01-11 15:37:21</t>
  </si>
  <si>
    <t>SD-057-250111-863279-4470</t>
  </si>
  <si>
    <t>2025-01-11 15:36:40</t>
  </si>
  <si>
    <t>普通区域-昌乐县-相府锦苑-15806497598-300M-业务受理宽带-次数0-202501110000387422</t>
  </si>
  <si>
    <t>202501110000387422</t>
  </si>
  <si>
    <t>202501110000387422# 宽带账号:15806497598; 联系电话：15806497598，问题类型：此工单为群障修复工单，根据群障全量闭环修复管理要求，为确保客户网络通畅，请装维人员跟进修复网络问题，谢谢！ 
 群障标题：公告。故障描述：潍坊昌乐县相府锦苑光缆故障，预估24小时恢复，请帮忙拦截,如有需要请联系片区装维师傅刘子义15706307120主叫号码：15806497598.0;该号码仅供参考，请优先联系宽带账号。</t>
  </si>
  <si>
    <t>2025-01-11 15:42:15</t>
  </si>
  <si>
    <t>2025-01-11 15:42:34</t>
  </si>
  <si>
    <t>SD-057-250111-483210-7286</t>
  </si>
  <si>
    <t>80+普通-普通区域-诸城市-金东世纪城-13468475336-300M-业务受理宽带-次数0-202501110000566426</t>
  </si>
  <si>
    <t>202501110000566426</t>
  </si>
  <si>
    <t>202501110000566426#【已关注中国移动10086微信公众号】 宽带账号:13468475336; 联系电话：13468475336，问题类型：此工单为群障修复工单，根据群障全量闭环修复管理要求，为确保客户网络通畅，请装维人员跟进修复网络问题，谢谢！ 
 群障标题：公告。故障描述：潍坊诸城市金东世纪城光缆故障，预估24小时恢复，请帮忙拦截,如有需要请联系片区装维师傅隋栋伟15706307940主叫号码：13468475336.0;该号码仅供参考，请优先联系宽带账号。</t>
  </si>
  <si>
    <t>2025-01-11 20:49:49</t>
  </si>
  <si>
    <t>2025-01-11 20:50:21</t>
  </si>
  <si>
    <t>SD-057-250111-326814-7288</t>
  </si>
  <si>
    <t>2025-01-11 20:46:57</t>
  </si>
  <si>
    <t>FTTR-普通区域-潍城区-油坊社区-15763617781-1000M-业务受理宽带-次数0-202501110000564591</t>
  </si>
  <si>
    <t>202501110000564591</t>
  </si>
  <si>
    <t>202501110000564591# 宽带账号:15763617781; 联系电话：15763617781，问题类型：此工单为群障修复工单，根据群障全量闭环修复管理要求，为确保客户网络通畅，请装维人员跟进修复网络问题，谢谢！ 
 群障标题：公告。故障描述：潍坊潍城区油坊社区光缆故障，预估24小时恢复，请帮忙拦截,如有需要请联系片区装维师傅杜德生15706307862主叫号码：15305366017.0;该号码仅供参考，请优先联系宽带账号。</t>
  </si>
  <si>
    <t>2025-01-11 20:49:10</t>
  </si>
  <si>
    <t>2025-01-11 20:49:34</t>
  </si>
  <si>
    <t>SD-851-311412-8851-19821</t>
  </si>
  <si>
    <t>SD-057-250111-605724-5204</t>
  </si>
  <si>
    <t>2025-01-11 16:56:13</t>
  </si>
  <si>
    <t>80+银卡-普通区域-寿光市-化龙镇北柴东村-13953681312-1000M-业务受理宽带-次数0-202501110000449670</t>
  </si>
  <si>
    <t>2025-01-12 16:57:00</t>
  </si>
  <si>
    <t>202501110000449670</t>
  </si>
  <si>
    <t>202501110000449670#【已关注中国移动10086微信公众号】 宽带账号:13953681312; 联系电话：13953681312，问题类型：此工单为群障修复工单，根据群障全量闭环修复管理要求，为确保客户网络通畅，请装维人员跟进修复网络问题，谢谢！ 
 群障标题：公告。故障描述：潍坊寿光市化龙镇北柴东村主缆故障，预估24小时恢复，请帮忙拦截。主叫号码：15762669903.0;该号码仅供参考，请优先联系宽带账号。</t>
  </si>
  <si>
    <t>2025-01-11 17:08:51</t>
  </si>
  <si>
    <t>2025-01-11 17:09:18</t>
  </si>
  <si>
    <t>SD-851-307258-24903-18182</t>
  </si>
  <si>
    <t>SD-057-250111-436589-4477</t>
  </si>
  <si>
    <t>2025-01-11 15:37:25</t>
  </si>
  <si>
    <t>(目标)普通区域-寒亭区-西院-18953676767-300M-宽带上网投诉-次数0-202501110000388385</t>
  </si>
  <si>
    <t>202501110000388385</t>
  </si>
  <si>
    <t>202501110000388385#客户来电反映宽带无法使用 老人在家  要求维修人员上门维修，请尽快协助处理，谢谢</t>
  </si>
  <si>
    <t>2025-01-11 15:47:43</t>
  </si>
  <si>
    <t>2025-01-11 15:48:09</t>
  </si>
  <si>
    <t>SD-852-312235-254-13321</t>
  </si>
  <si>
    <t>SD-057-250111-314725-5156</t>
  </si>
  <si>
    <t>2025-01-11 16:49:59</t>
  </si>
  <si>
    <t>普通区域-安丘市-河北张排村自然村-15264450780-300M-宽带延伸服务-次数0-202501110000445252</t>
  </si>
  <si>
    <t>2025-01-12 16:50:00</t>
  </si>
  <si>
    <t>202501110000445252</t>
  </si>
  <si>
    <t xml:space="preserve">202501110000445252#流程受理流水号：20250111164854152644507801117930
客户号码:15264450780
客户姓名:于**
投诉地市:潍坊
来话流水:2025011116482796120844980
宽带账号:15264450780
宽带账号归属地市:潍坊
宽带账号归属区县:安丘市
故障地址:潍坊安丘市刘家尧镇河北张排村河北张排村自然村河北张排村45号箱刘世金*********
联系电话:15264450780
联系人:先生/女士
工单紧急程度:一般
是否有升级投诉倾向:否
是否重复投诉:否
是否携转意向:否
是否投诉倾向:否
是否智能网关:智能网关
当前是否在线:是
接入方式:FTTH
是否质差终端:无质差信息
光功率:-21.19
故障大类:宽带/电视
故障细类:宽带延伸服务
携转原因:
故障时间:2025-01-11 16:49:21
具体故障现象:重新布置网线，
</t>
  </si>
  <si>
    <t>2025-01-11 16:51:49</t>
  </si>
  <si>
    <t>2025-01-11 16:52:20</t>
  </si>
  <si>
    <t>SD-057-250111-069325-5207</t>
  </si>
  <si>
    <t>2025-01-11 16:56:21</t>
  </si>
  <si>
    <t>【调研】-80+银卡-普通区域-安丘市-null-15966093444-宽带上网投诉-次数0-20250111165554X754465529</t>
  </si>
  <si>
    <t>2025-01-12 17:57:00</t>
  </si>
  <si>
    <t>20250111165554X754465529</t>
  </si>
  <si>
    <t xml:space="preserve">流程受理流水号：20250111165458159660934441119444
客户号码:15966093444
客户姓名:张**
投诉地市:潍坊
来话流水:2025011116535978620810711
宽带账号:15966093444
宽带账号归属地市:潍坊
宽带账号归属区县:安丘市
故障地址:潍坊安丘市兴安街道华安路锦国花园11号楼
联系电话:15966093444
联系人:先生
工单紧急程度:一般
是否有升级投诉倾向:否
是否重复投诉:否
是否携转意向:否
是否投诉倾向:否
是否智能网关:非智能网关
当前是否在线:否
接入方式:--
端到端诊断结果:状态正常
是否质差终端:无质差信息
光功率:无
故障大类:宽带/电视
故障细类:宽带无法上网(专席)
携转原因:
故障时间:2025-01-11 16:55:02
具体故障现象:网速慢卡顿，
客户其他诉求:
</t>
  </si>
  <si>
    <t>2025-01-11 19:46:04</t>
  </si>
  <si>
    <t>SD-057-250111-146927-5212</t>
  </si>
  <si>
    <t>2025-01-11 16:56:38</t>
  </si>
  <si>
    <t>【重投】-80+金卡-普通区域-奎文区-金都时代新城-18366566611-200M-业务受理宽带-次数0-202501110000450908</t>
  </si>
  <si>
    <t>202501110000450908</t>
  </si>
  <si>
    <t>202501110000450908# 宽带账号:18366566611; 联系电话：18366566611，问题类型：此工单为群障修复工单，根据群障全量闭环修复管理要求，为确保客户网络通畅，请装维人员跟进修复网络问题，谢谢！ 
 群障标题：公告。故障描述：潍坊奎文区金都时代新城光缆故障，预估24小时恢复，请帮忙拦截,如有需要请联系片区装维师傅张越15706307483主叫号码：18366566611.0;该号码仅供参考，请优先联系宽带账号。</t>
  </si>
  <si>
    <t>2025-01-11 17:03:13</t>
  </si>
  <si>
    <t>2025-01-11 17:03:36</t>
  </si>
  <si>
    <t>2025-01-11 16:56:40</t>
  </si>
  <si>
    <t>普通区域-寒亭区-张金杨孟村自然村-19853606037-300M-业务受理宽带-次数0-202501110000448840 一级督办</t>
  </si>
  <si>
    <t>202501110000448840</t>
  </si>
  <si>
    <t>2025-01-11 17:00:01</t>
  </si>
  <si>
    <t>2025-01-11 17:00:32</t>
  </si>
  <si>
    <t>SD-057-250111-524793-4421</t>
  </si>
  <si>
    <t>2025-01-11 15:32:02</t>
  </si>
  <si>
    <t>普通区域-奎文区-枫颂林居-13665368293-300M-魔百和投诉-次数0-202501110000383590</t>
  </si>
  <si>
    <t>202501110000383590</t>
  </si>
  <si>
    <t>202501110000383590#流程受理流水号：20250111153003136653682931099213
客户号码:13665368293
客户姓名:郝**
投诉地市:潍坊
来话流水:2025011115280310820869878
宽带账号:13665368293
宽带账号归属地市:潍坊
宽带账号归属区县:高新
故障地址:潍坊高新高新城区东方路枫颂林居1号楼*********
联系电话:15006624211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光功率:-20.45
故障大类:宽带/电视
故障细类:移动高清电视故障(专席)
携转原因:
故障时间:2025-01-11 15:30:16
魔百和单播/组播:单播
具体故障现象:电视机提示无信号，切换信号源，拔插高清线未恢复，请协助处理
客户其他诉求:谢谢
魔百和单/组播：单播;宽带小区$[枫颂林居]$</t>
  </si>
  <si>
    <t>2025-01-11 15:34:01</t>
  </si>
  <si>
    <t>2025-01-11 15:34:23</t>
  </si>
  <si>
    <t>SD-851-279599-25892-1613</t>
  </si>
  <si>
    <t>SD-057-250111-658097-7292</t>
  </si>
  <si>
    <t>2025-01-11 20:47:06</t>
  </si>
  <si>
    <t>80+金卡-普通区域-奎文区-恒信沁园（枫丹壹号院）-13563605988-300M-业务受理宽带-次数0-202501110000565957</t>
  </si>
  <si>
    <t>202501110000565957</t>
  </si>
  <si>
    <t>202501110000565957# 宽带账号:13563605988; 联系电话：13563605988，问题类型：此工单为群障修复工单，根据群障全量闭环修复管理要求，为确保客户网络通畅，请装维人员跟进修复网络问题，谢谢！ 
 群障标题：公告。故障描述：潍坊奎文区恒信沁园（枫丹壹号院）光缆故障，预估24小时恢复，请帮忙拦截,如有需要请联系片区装维师傅高智勇15706307408主叫号码：13563605988.0;该号码仅供参考，请优先联系宽带账号。</t>
  </si>
  <si>
    <t>2025-01-11 20:48:51</t>
  </si>
  <si>
    <t>2025-01-11 20:50:40</t>
  </si>
  <si>
    <t>SD-057-250111-235764-7293</t>
  </si>
  <si>
    <t>2025-01-11 20:47:08</t>
  </si>
  <si>
    <t>80+银卡-普通区域-奎文区-凯旋国际小区-18265603339-100M-宽带上网投诉-次数0-20250111204510X510594317</t>
  </si>
  <si>
    <t>20250111204510X510594317</t>
  </si>
  <si>
    <t xml:space="preserve">流程受理流水号：20250111204229182656033391157856
客户号码:18265603339
客户姓名:张**
投诉地市:潍坊
来话流水:2025011120414919520843631
宽带账号:18265603339
宽带账号归属地市:潍坊
宽带账号归属区县:高新
故障地址:潍坊高新高新城区东方路凯旋国际小区2号楼*********
联系电话:18265603339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光功率:-28.23
故障大类:宽带/电视
故障细类:网速慢/上网掉线(专席)
携转原因:
故障时间:2025-01-11 20:44:45
具体故障现象:光功率弱
客户其他诉求:
</t>
  </si>
  <si>
    <t>2025-01-11 20:49:01</t>
  </si>
  <si>
    <t>2025-01-11 20:50:10</t>
  </si>
  <si>
    <t>SD-057-250111-793120-5161</t>
  </si>
  <si>
    <t>2025-01-11 16:50:25</t>
  </si>
  <si>
    <t>80+普通-普通区域-奎文区-锦绣苑-15169628021-300M-魔百和投诉-次数0-202501110000445643</t>
  </si>
  <si>
    <t>2025-01-12 17:51:00</t>
  </si>
  <si>
    <t>202501110000445643</t>
  </si>
  <si>
    <t>202501110000445643#流程受理流水号：20250111164900151696280211117949
客户号码:15169628021
客户姓名:夏**
投诉地市:潍坊
来话流水:2025011116475716720838848
宽带账号:15169628021
宽带账号归属地市:潍坊
宽带账号归属区县:奎文区
故障地址:潍坊奎文区北苑街道玉清街锦绣苑36号楼*********
联系电话:15169628021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光功率:-18.92
故障大类:宽带/电视
故障细类:移动高清电视故障(专席)
携转原因:
故障时间:2025-01-11 16:47:35
魔百和单播/组播:组播
具体故障现象:客户反映机顶盒开关损坏  请协助 谢谢
客户其他诉求:
魔百和单/组播：组播;宽带小区$[锦绣苑]$</t>
  </si>
  <si>
    <t>2025-01-11 16:53:49</t>
  </si>
  <si>
    <t>2025-01-11 16:54:06</t>
  </si>
  <si>
    <t>SD-057-250111-840735-7237</t>
  </si>
  <si>
    <t>2025-01-11 20:42:05</t>
  </si>
  <si>
    <t>【调研】-(目标)普通区域-诸城市-东武古城北区-18765622910-200M-宽带上网投诉-次数0-202501110000564620</t>
  </si>
  <si>
    <t>202501110000564620</t>
  </si>
  <si>
    <t>202501110000564620#客户反映电视无法观看，提示2001，线上排障未恢复，请协助处理。谢谢  联系人：女士 联系电话：本机 流水：2025011120363240820823366</t>
  </si>
  <si>
    <t>2025-01-11 20:44:52</t>
  </si>
  <si>
    <t>2025-01-11 20:52:04</t>
  </si>
  <si>
    <t>SD-057-250111-816523-5164</t>
  </si>
  <si>
    <t>2025-01-11 16:50:58</t>
  </si>
  <si>
    <t>【调研】-普通区域-奎文区-世纪花苑-13780855879-300M-魔百和投诉-次数0-202501110000445496</t>
  </si>
  <si>
    <t>202501110000445496</t>
  </si>
  <si>
    <t>202501110000445496#【已关注中国移动10086微信公众号】流程受理流水号：20250111164920137808558791118028
客户号码:13780855879
客户姓名:陈**
投诉地市:潍坊
来话流水:2025011116465866420827219
宽带账号:13780855879
宽带账号归属地市:潍坊
宽带账号归属区县:奎文区
故障地址:潍坊奎文区东关街道福寿街四平路世纪花苑10号楼*********
联系电话:13780855879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光功率:-25.22
故障大类:宽带/电视
故障细类:移动高清电视故障(专席)
携转原因:
故障时间:2025-01-11 16:46:10
魔百和单播/组播:组播
具体故障现象:电视机提示无信号  电视一会无信号  一会出节目       频繁出现无信号
客户其他诉求:
魔百和单/组播：组播;宽带小区$[世纪花苑]$</t>
  </si>
  <si>
    <t>2025-01-11 17:01:10</t>
  </si>
  <si>
    <t>2025-01-11 17:01:28</t>
  </si>
  <si>
    <t>SD-851-308928-19811-7324</t>
  </si>
  <si>
    <t>SD-057-250111-953804-4426</t>
  </si>
  <si>
    <t>2025-01-11 15:32:20</t>
  </si>
  <si>
    <t>80+银卡-普通区域-安丘市-河涯村自然村-15253602588-500M-宽带上网投诉-次数0-20250111153037X637047982</t>
  </si>
  <si>
    <t>20250111153037X637047982</t>
  </si>
  <si>
    <t xml:space="preserve">【农村网络投诉】流程受理流水号：20250111152733152536025881098597
客户号码:15253602588
客户姓名:王**
投诉地市:潍坊
来话流水:2025011115271313620859828
宽带账号:15253602588
宽带账号归属地市:潍坊
宽带账号归属区县:安丘市
故障地址:潍坊安丘市景芝镇河涯村河涯村自然村河涯村4号箱曹沛树*********
联系电话:15253602588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15:28:30
具体故障现象:提示网络无法连接，
客户其他诉求:
</t>
  </si>
  <si>
    <t>2025-01-11 15:34:24</t>
  </si>
  <si>
    <t>SD-851-267352-1543-24810</t>
  </si>
  <si>
    <t>SD-057-250111-601924-4492</t>
  </si>
  <si>
    <t>2025-01-11 15:39:00</t>
  </si>
  <si>
    <t>普通区域-寿光市-吴庙村自然村-13655367104-300M-宽带上网投诉-次数0-202501110000388248</t>
  </si>
  <si>
    <t>202501110000388248</t>
  </si>
  <si>
    <t>202501110000388248#
*YWDZ01
服务号码：13655367104，
号码归属地：潍坊寿光 ，
用户品牌：全球通；
是否外呼开通：*；
客户质疑：0元300M/月宽带、减免有线宽带初装接入费用，协议期内退网补交180元、宽带接入费用180元、有线宽带融合套餐免预存协议在网2年，2年内取消需补交180元初装费、宽带调测费预存费用100元、移动高清套餐协议2年、电视调测费预存费用100元、移动高清（智能控制版），15元/月，
接触录音流水号：2025011115340721920842300；联系电话：13287682951；
受理明细：536250110380113774，争议业务名称：0元300M/月宽带，赵**，13655367104，产品变更，2025-01-10 13:07:33,巨晓利(f2160028)，寿光圣城东街营业厅(SD.LF.02.01.06)；
受理明细：536250110380113774，争议业务名称：减免有线宽带初装接入费用，协议期内退网补交180元，赵**，13655367104，产品变更，2025-01-10 13:07:33,巨晓利(f2160028)，寿光圣城东街营业厅(SD.LF.02.01.06)；
受理明细：536250110380113774，争议业务名称：宽带接入费用180元，赵**，13655367104，产品变更，2025-01-10 13:07:33,巨晓利(f2160028)，寿光圣城东街营业厅(SD.LF.02.01.06)；
受理明细：536250110380113774，争议业务名称：有线宽带融合套餐免预存协议在网2年，2年内取消需补交180元初装费，赵**，13655367104，产品变更，2025-01-10 13:07:33,巨晓利(f2160028)，寿光圣城东街营业厅(SD.LF.02.01.06)；
受理明细：536250110380113774，争议业务名称：宽带调测费预存费用100元，赵**，13655367104，产品变更，2025-01-10 13:07:33,巨晓利(f2160028)，寿光圣城东街营业厅(SD.LF.02.01.06)；
受理明细：536250110380113774，争议业务名称：移动高清套餐协议2年，赵**，13655367104，产品变更，2025-01-10 13:07:33,巨晓利(f2160028)，寿光圣城东街营业厅(SD.LF.02.01.06)；
受理明细：536250110380113774，争议业务名称：电视调测费预存费用100元，赵**，13655367104，产品变更，2025-01-10 13:07:33,巨晓利(f2160028)，寿光圣城东街营业厅(SD.LF.02.01.06)；
受理明细：536250110380113774，争议业务名称：移动高清（智能控制版），15元/月，赵**，13655367104，产品变更，2025-01-10 13:07:33,巨晓利(f2160028)，寿光圣城东街营业厅(SD.LF.02.01.06)；
 客户表示今天上门的装维师傅态度非常恶劣，要求撤销宽带，请协助处理后回电，谢谢！</t>
  </si>
  <si>
    <t>2025-01-11 15:41:49</t>
  </si>
  <si>
    <t>2025-01-11 15:42:08</t>
  </si>
  <si>
    <t>SD-851-316336-8986-16547</t>
  </si>
  <si>
    <t>SD-057-250111-135208-4437</t>
  </si>
  <si>
    <t>2025-01-11 15:33:36</t>
  </si>
  <si>
    <t>【调研】-80+银卡-普通区域-诸城市-吴家岭自然村-13475689163-200M-魔百和投诉-次数0-202501110000331090</t>
  </si>
  <si>
    <t>202501110000331090</t>
  </si>
  <si>
    <t>202501110000331090#流程受理流水号：20250111141535134756891631081760
客户号码:13475689163
客户姓名:王**
投诉地市:潍坊
来话流水:2025011114140553420886331
宽带账号:13475689163
宽带账号归属地市:潍坊
宽带账号归属区县:诸城市
故障地址:潍坊诸城市龙都街道吴家岭吴家岭自然村吴家岭村7号箱*********
联系电话:18266465689
联系人:先生/女士
工单紧急程度:一般
是否有升级投诉倾向:否
是否重复投诉:否
是否携转意向:否
是否投诉倾向:否
携转原因:
提单模板:客户来电反映观看移动高清电视时，【频道】无法观看或回看，提示：版权限制，客户不认可，请协助处理，谢谢。
;宽带小区$[吴家岭自然村]$</t>
  </si>
  <si>
    <t>2025-01-11 15:48:31</t>
  </si>
  <si>
    <t>2025-01-11 15:48:48</t>
  </si>
  <si>
    <t>SD-057-250111-271865-7251</t>
  </si>
  <si>
    <t>2025-01-11 20:44:13</t>
  </si>
  <si>
    <t>普通区域-寒亭区-沈家营村自然村-15853687045-300M-宽带上网投诉-次数0-20250111204333X413781829</t>
  </si>
  <si>
    <t>20250111204333X413781829</t>
  </si>
  <si>
    <t xml:space="preserve">【农村网络投诉】流程受理流水号：20250111204200158536870451157794
客户号码:15853687045
客户姓名:沈**
投诉地市:潍坊
来话流水:2025011120410460520840853
宽带账号:15853687045
宽带账号归属地市:潍坊
宽带账号归属区县:寒亭区
故障地址:潍坊寒亭区南孙镇沈家营村沈家营村自然村34#*********
联系电话:15853687045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20:39:21
具体故障现象:PON灯闪，引导客户将光纤线插紧，将弯折的位置捋直后重启无效，请协助处理，谢谢
客户其他诉求:
</t>
  </si>
  <si>
    <t>2025-01-11 20:48:40</t>
  </si>
  <si>
    <t>2025-01-11 20:49:26</t>
  </si>
  <si>
    <t>SD-851-306560-2898-22939</t>
  </si>
  <si>
    <t>SD-057-250111-834107-5180</t>
  </si>
  <si>
    <t>2025-01-11 16:53:21</t>
  </si>
  <si>
    <t>80+普通-普通区域-青州市-石佛寺-18366563616-200M-宽带上网投诉-次数0-20250111165152X512511693</t>
  </si>
  <si>
    <t>2025-01-12 17:54:00</t>
  </si>
  <si>
    <t>20250111165152X512511693</t>
  </si>
  <si>
    <t xml:space="preserve">【农村网络投诉】流程受理流水号：20250111164956183665636161118180
客户号码:18366563616
客户姓名:孙*
投诉地市:潍坊
来话流水:2025011116484220420847829
宽带账号:18366563616
宽带账号归属地市:潍坊
宽带账号归属区县:青州市
故障地址:潍坊青州市高柳镇石佛寺村石佛寺5号箱（孙广东）*********
联系电话:18366563616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16:49:08
具体故障现象:光猫亮红灯，
客户其他诉求:
</t>
  </si>
  <si>
    <t>2025-01-11 17:11:44</t>
  </si>
  <si>
    <t>2025-01-11 17:12:52</t>
  </si>
  <si>
    <t>SD-057-250111-731409-5246</t>
  </si>
  <si>
    <t>2025-01-11 16:59:38</t>
  </si>
  <si>
    <t>普通区域--null-18765669505-宽带上网投诉-次数0-202501110000452510</t>
  </si>
  <si>
    <t>2025-01-12 17:00:00</t>
  </si>
  <si>
    <t>202501110000452510</t>
  </si>
  <si>
    <t>202501110000452510#流程受理流水号：20250111165900187656695051120358
客户号码:18765669505
客户姓名:张*
投诉地市:潍坊
来话流水:2025011116582638420862760
宽带账号:18765669505
账号归属区县:临朐新华路营业厅
联系电话:18765669505
联系人:先生/女士
宽带地址:潍坊
工单紧急程度:非常紧急
是否投诉倾向:否
是否重复投诉:否
是否携转意向:否
是否有升级投诉倾向:否
*业务名称:业务融合开机流程宽带+全光WiFi+OTT+FTTR组网
投诉内容:手机号码：18765669505，【问题描述】客户已办理宽带业务，有开通单，要求装维尽快联系上门，请处理，谢谢。联系电话：18765669505，联系人：先生/女士，录音流水号：2025011116582638420862760。受理明细：531920062399999999。
在途开通单信息：536250111599949586，18765669505，2025-01-11 12:21:25，业务融合开机流程宽带+全光WiFi+OTT+FTTR组网，处理中，黄单建设（楼宇）
是否到厅:否
业务名称:业务融合开机流程宽带+全光WiFi+OTT+FTTR组网
;宽带小区$[null]$</t>
  </si>
  <si>
    <t>SD-057-250111-301852-7396</t>
  </si>
  <si>
    <t>2025-01-11 21:09:08</t>
  </si>
  <si>
    <t>【调研】-80+普通-普通区域-潍城区-新城达机械宿舍-15098195855-1000M-宽带上网投诉-次数0-202501110000571470</t>
  </si>
  <si>
    <t>202501110000571470</t>
  </si>
  <si>
    <t>202501110000571470#15098195855    客户反映家里宽带无法连接使用，线上排障不配合，客户要求师傅上门.要求派师傅,请协助处理，谢谢   
联系人：女士     联系电话：15610277459     流水号：2025011121043955920824481</t>
  </si>
  <si>
    <t>2025-01-11 21:31:58</t>
  </si>
  <si>
    <t>2025-01-11 21:32:39</t>
  </si>
  <si>
    <t>SD-851-239402-19677-9464</t>
  </si>
  <si>
    <t>SD-057-250111-539612-5249</t>
  </si>
  <si>
    <t>2025-01-11 16:59:56</t>
  </si>
  <si>
    <t>普通区域-寿光市-港苑新空间-18264629607-300M-宽带上网投诉-次数0-202501110000451647</t>
  </si>
  <si>
    <t>202501110000451647</t>
  </si>
  <si>
    <t xml:space="preserve">202501110000451647#流程受理流水号：20250111165850182646296071120312
客户号码:18264629607
客户姓名:张*
投诉地市:潍坊
来话流水:2025011116574602520854823
宽带账号:18264629607
宽带账号归属地市:潍坊
宽带账号归属区县:寿光市
故障地址:潍坊寿光市圣城街道建新街港苑新空间8号楼*********
联系电话:18264629607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光功率:-22.44
故障大类:宽带/电视
故障细类:宽带无法上网
携转原因:
故障时间:2025-01-11 16:59:12
具体故障现象:网速慢卡顿，
客户其他诉求:客户侧为质差终端，要求上门更换终端并一并处理故障问题。
</t>
  </si>
  <si>
    <t>2025-01-11 17:06:22</t>
  </si>
  <si>
    <t>2025-01-11 17:07:41</t>
  </si>
  <si>
    <t>SD-057-250111-896574-4454</t>
  </si>
  <si>
    <t>2025-01-11 15:35:33</t>
  </si>
  <si>
    <t>普通区域-奎文区-御景苑-1830536276802-300M-宽带上网投诉-次数0-20250111153303X783924391</t>
  </si>
  <si>
    <t>20250111153303X783924391</t>
  </si>
  <si>
    <t xml:space="preserve">流程受理流水号：2025011115322218305362768021099775
客户号码:1830536276802
客户姓名:
投诉地市:潍坊
来话流水:2025011115282466320874081
宽带账号:1830536276802
宽带账号归属地市:潍坊
宽带账号归属区县:--
故障地址:潍坊奎文区北苑街道潍州路御景苑3号楼*********
联系电话:18305362768
联系人:先生/女士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光功率:-18.18
故障大类:宽带/电视
故障细类:网速慢/上网掉线(专席)
携转原因:
故障时间:2025-01-11 15:29:08
具体故障现象:频繁掉线，千兆路由器无遮挡   插口无问题   重启 未恢复
客户其他诉求:
</t>
  </si>
  <si>
    <t>2025-01-11 15:45:07</t>
  </si>
  <si>
    <t>2025-01-11 15:47:15</t>
  </si>
  <si>
    <t>SD-851-258748-4021-4309</t>
  </si>
  <si>
    <t>2025-01-11 20:46:19</t>
  </si>
  <si>
    <t>【调研】-80+普通-普通区域-安丘市-涝洼子村自然村-15053656842-300M-宽带上网投诉-次数0-202501110000565345 一级督办</t>
  </si>
  <si>
    <t>202501110000565345</t>
  </si>
  <si>
    <t>2025-01-11 20:49:53</t>
  </si>
  <si>
    <t>2025-01-11 20:50:25</t>
  </si>
  <si>
    <t>SD-057-250111-215347-5189</t>
  </si>
  <si>
    <t>2025-01-11 16:54:44</t>
  </si>
  <si>
    <t>80+普通-普通区域-奎文区-中建大观天下（含一三期）-18263676587-1000M-宽带延伸服务-次数0-202501110000447609</t>
  </si>
  <si>
    <t>2025-01-12 16:55:00</t>
  </si>
  <si>
    <t>202501110000447609</t>
  </si>
  <si>
    <t xml:space="preserve">202501110000447609#流程受理流水号：20250111165412182636765871119255
客户号码:18263676587
客户姓名:张**
投诉地市:潍坊
来话流水:2025011116531471820802007
宽带账号:18263676587
宽带账号归属地市:潍坊
宽带账号归属区县:高新
故障地址:潍坊高新高新城区东方路中建大观天下（含一三期）5号楼（三期）*********
联系电话:13953662297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故障时间:2025-01-11 17:02:04
具体故障现象:重新布置网线，
</t>
  </si>
  <si>
    <t>2025-01-11 17:01:43</t>
  </si>
  <si>
    <t>2025-01-11 17:02:03</t>
  </si>
  <si>
    <t>SD-057-250111-895362-4457</t>
  </si>
  <si>
    <t>2025-01-11 15:36:01</t>
  </si>
  <si>
    <t>普通区域-奎文区-大有公馆三期-13615368798-300M-宽带上网投诉-次数0-202501110000386486</t>
  </si>
  <si>
    <t>202501110000386486</t>
  </si>
  <si>
    <t>202501110000386486#13615368798      开户要求带个不带语音遥控器上门       联系人先生    联系人13615368798    流水号2025011115322151320821282</t>
  </si>
  <si>
    <t>2025-01-11 15:55:06</t>
  </si>
  <si>
    <t>2025-01-11 15:55:36</t>
  </si>
  <si>
    <t>SD-851-245723-19294-9315</t>
  </si>
  <si>
    <t>SD-057-250111-426710-7273</t>
  </si>
  <si>
    <t>2025-01-11 20:46:29</t>
  </si>
  <si>
    <t>【重投】-80+普通-普通区域-奎文区-西虞天城-15863673369-300M-业务受理宽带-次数0-202501110000566135</t>
  </si>
  <si>
    <t>202501110000566135</t>
  </si>
  <si>
    <t>202501110000566135#【已关注中国移动10086微信公众号】 宽带账号:15863673369; 联系电话：15863673369，问题类型：此工单为群障修复工单，根据群障全量闭环修复管理要求，为确保客户网络通畅，请装维人员跟进修复网络问题，谢谢！ 
 群障标题：公告。故障描述：潍坊奎文区西虞天城光缆故障，预估24小时恢复，请帮忙拦截,如有需要请联系片区装维师傅姚克胜15706307480主叫号码：15863673369.0;该号码仅供参考，请优先联系宽带账号。</t>
  </si>
  <si>
    <t>2025-01-11 20:48:34</t>
  </si>
  <si>
    <t>2025-01-11 20:49:06</t>
  </si>
  <si>
    <t>SD-851-338230-10034-6838</t>
  </si>
  <si>
    <t>SD-057-250111-940215-7531</t>
  </si>
  <si>
    <t>2025-01-11 21:50:06</t>
  </si>
  <si>
    <t>普通区域-寿光市-美林花园-18866727725-300M-宽带上网投诉-次数0-202501110000573669</t>
  </si>
  <si>
    <t>202501110000573669</t>
  </si>
  <si>
    <t>202501110000573669#流程受理流水号：20250111214418188667277251161724
客户号码:18866727725
客户姓名:张**
投诉地市:潍坊
来话流水:2025011121433680720830320
宽带账号:18866727725
宽带账号归属地市:潍坊
宽带账号归属区县:寿光市
故障地址:潍坊寿光市圣城街道金海路美林花园4区2号楼*********
联系电话:18866727725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故障细类:宽带网速慢/卡顿
携转原因:
故障时间:2025-01-11 21:46:24
具体故障现象:网络一阵一阵卡顿
客户其他诉求:客户要求安装师傅上门维修，请尽快回电处理，谢谢。
;宽带小区$[美林花园]$</t>
  </si>
  <si>
    <t>2025-01-12 07:07:35</t>
  </si>
  <si>
    <t>SD-057-250111-467512-7545</t>
  </si>
  <si>
    <t>2025-01-11 21:54:38</t>
  </si>
  <si>
    <t>普通区域-寿光市-百合大厦（小微）-18753663232-500M-宽带上网投诉-次数0-202501110000576236 三级督办</t>
  </si>
  <si>
    <t>202501110000576236</t>
  </si>
  <si>
    <t xml:space="preserve">202501110000576236#【已关注中国移动10086微信公众号】流程受理流水号：20250111215402187536632321161861
客户号码:18753663232
客户姓名:马**
投诉地市:潍坊
来话流水:2025011121534176620850624
宽带账号:18753663232
宽带账号归属地市:潍坊
宽带账号归属区县:寿光市
故障地址:潍坊寿光市圣城街道广场街百合大厦（小微）11号楼*********
联系电话:18753663232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光功率:-22.07
故障大类:宽带/电视
故障细类:宽带无法上网
携转原因:
故障时间:2025-01-11 21:54:10
具体故障现象:打不开网页，
客户其他诉求:客户侧为质差终端，要求上门更换终端并一并处理故障问题。
</t>
  </si>
  <si>
    <t>2025-01-12 07:09:28</t>
  </si>
  <si>
    <t>2025-01-12 07:10:05</t>
  </si>
  <si>
    <t>SD-851-332411-60-18071</t>
  </si>
  <si>
    <t>SD-057-250111-142639-7547</t>
  </si>
  <si>
    <t>2025-01-11 21:55:24</t>
  </si>
  <si>
    <t>普通区域-青州市-四公里商业街-18253693518-1000M-宽带上网投诉-次数0-202501110000576652</t>
  </si>
  <si>
    <t>202501110000576652</t>
  </si>
  <si>
    <t>202501110000576652#流程受理流水号：20250111215347182536935181161856
客户号码:18253693518
客户姓名:杨*
投诉地市:潍坊
来话流水:2025011121531426820849819
宽带账号:18253693518
账号归属区县:潍坊-青州-商企组
联系电话:18253693518
联系人:先生/女士
宽带地址:潍坊
工单紧急程度:非常紧急
是否投诉倾向:否
是否重复投诉:否
是否携转意向:否
是否有升级投诉倾向:否
*业务名称:业务融合开机流程小微宽带+全光WiFi+FTTR组网
投诉内容:手机号码：18253693518，【问题描述】客户已办理宽带业务，有开通单，要求装维尽快联系上门，请处理，谢谢。联系电话：18253693518，联系人：先生/女士，录音流水号：2025011121531426820849819。
在途开通单信息：536250109079267158，18253693518，2025-01-09 10:13:44，业务融合开机流程小微宽带+全光WiFi+FTTR组网，处理中，待装池
是否到厅:否
业务名称:业务融合开机流程小微宽带+全光WiFi+FTTR组网
;宽带小区$[四公里商业街]$</t>
  </si>
  <si>
    <t>2025-01-11 21:57:58</t>
  </si>
  <si>
    <t>2025-01-11 21:59:34</t>
  </si>
  <si>
    <t>SD-851-313796-2744-10454</t>
  </si>
  <si>
    <t>SD-057-250111-510249-7575</t>
  </si>
  <si>
    <t>2025-01-11 22:11:23</t>
  </si>
  <si>
    <t>80+金卡-普通区域-寿光市-东里新村沿街（小微）-13516369273-1000M-宽带上网投诉-次数0-202501110000575061</t>
  </si>
  <si>
    <t>202501110000575061</t>
  </si>
  <si>
    <t>202501110000575061#【已关注中国移动10086微信公众号】流程受理流水号：20250111221002135163692731162014
客户号码:13516369273
客户姓名:李**
投诉地市:潍坊
来话流水:2025011122072556520864836
宽带账号:13516369273
宽带账号归属地市:潍坊
宽带账号归属区县:寿光市
故障地址:潍坊寿光市田马东里村东里新村沿街（小微）3号箱*********
联系电话:13516369273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故障细类:宽带网速慢/卡顿
携转原因:
故障时间:2025-01-11 22:10:31
具体故障现象:家庭WiFi信号弱，
客户其他诉求:
;宽带小区$[东里新村沿街（小微）]$</t>
  </si>
  <si>
    <t>2025-01-12 07:12:09</t>
  </si>
  <si>
    <t>SD-851-302645-2686-21512</t>
  </si>
  <si>
    <t>SD-057-250111-135870-7581</t>
  </si>
  <si>
    <t>2025-01-11 22:23:57</t>
  </si>
  <si>
    <t>80+普通-普通区域-寒亭区-博裕壹号-17863669560-1000M-宽带上网投诉-次数0-202501110000578045</t>
  </si>
  <si>
    <t>202501110000578045</t>
  </si>
  <si>
    <t>202501110000578045#流程受理流水号：20250111222149178636695601162064
客户号码:17863669560
客户姓名:刘**
投诉地市:潍坊
来话流水:2025011122210271320869292
宽带账号:17863669560
宽带账号归属地市:潍坊
宽带账号归属区县:寒亭区
故障地址:潍坊寒亭区经济开发区古亭街博裕壹号3号楼*********
联系电话:19506588226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光功率:-15.11
故障大类:宽带/电视
故障细类:宽带无法上网
携转原因:
故障时间:2025-01-11 22:22:01
具体故障现象:网速慢卡顿，
客户其他诉求:
;宽带小区$[博裕壹号]$</t>
  </si>
  <si>
    <t>2025-01-12 07:20:20</t>
  </si>
  <si>
    <t>2025-01-12 07:20:51</t>
  </si>
  <si>
    <t>SD-851-284057-15660-6838</t>
  </si>
  <si>
    <t>SD-057-250111-208651-752</t>
  </si>
  <si>
    <t>2025-01-11 09:25:36</t>
  </si>
  <si>
    <t>【调研】-80+普通-普通区域-寒亭区-慧馨园小区-15966193166-300M-宽带上网投诉-次数0-202501110000126429</t>
  </si>
  <si>
    <t>202501110000126429</t>
  </si>
  <si>
    <t xml:space="preserve">202501110000126429# 宽带账号15966193166；联系电话：15689286930
宽带地址：潍坊寒亭区开元街道祥亭街慧馨园小区2号楼*********；客户来电反映宽带频繁掉线电视看不了，线上指导无法配合操作，要求上门处理, 来电流水：2025011109223269720870016
</t>
  </si>
  <si>
    <t>2025-01-11 09:31:15</t>
  </si>
  <si>
    <t>2025-01-11 09:31:41</t>
  </si>
  <si>
    <t>SD-057-250111-543081-1374</t>
  </si>
  <si>
    <t>2025-01-11 10:20:21</t>
  </si>
  <si>
    <t>普通区域-临朐县-李家沟自然村-15006672239-300M-宽带上网投诉-次数0-20250111101801X881214253</t>
  </si>
  <si>
    <t>20250111101801X881214253</t>
  </si>
  <si>
    <t xml:space="preserve">【农村网络投诉】流程受理流水号：20250111101658150066722391027648
客户号码:15006672239
客户姓名:李**
投诉地市:潍坊
来话流水:2025011110143560820892203
宽带账号:15006672239
宽带账号归属地市:潍坊
宽带账号归属区县:临朐县
故障地址:潍坊临朐县辛寨镇人民政府李家沟李家沟自然村李家沟村（扩容）10号箱李军（外墙）*********
联系电话:15006672239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10:17:54
具体故障现象:光猫亮红灯，
客户其他诉求:请协助处理 谢谢
</t>
  </si>
  <si>
    <t>2025-01-11 10:31:17</t>
  </si>
  <si>
    <t>2025-01-11 10:31:49</t>
  </si>
  <si>
    <t>SD-057-250111-518762-1375</t>
  </si>
  <si>
    <t>2025-01-11 10:20:25</t>
  </si>
  <si>
    <t>普通区域-诸城市-玉山名流-15098175586-200M-宽带上网投诉-次数0-20250111101815X895726750</t>
  </si>
  <si>
    <t>2025-01-12 11:21:00</t>
  </si>
  <si>
    <t>20250111101815X895726750</t>
  </si>
  <si>
    <t xml:space="preserve">流程受理流水号：20250111101612150981755861027425
客户号码:15098175586
客户姓名:胡**
投诉地市:潍坊
来话流水:2025011110135949520884406
宽带账号:15098175586
宽带账号归属地市:潍坊
宽带账号归属区县:诸城市
故障地址:潍坊诸城市密州街道和平街玉山名流4号楼*********
联系电话:15098175586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故障时间:2025-01-11 10:18:05
具体故障现象:光猫亮红灯，
客户其他诉求:
</t>
  </si>
  <si>
    <t>2025-01-11 10:22:10</t>
  </si>
  <si>
    <t>2025-01-11 10:24:10</t>
  </si>
  <si>
    <t>SD-057-250111-857413-1173</t>
  </si>
  <si>
    <t>2025-01-11 10:04:12</t>
  </si>
  <si>
    <t>普通区域-寒亭区-刑石村自然村-18653658898-1000M-宽带延伸服务-次数0-202501110000160424</t>
  </si>
  <si>
    <t>202501110000160424</t>
  </si>
  <si>
    <t xml:space="preserve">202501110000160424#流程受理流水号：20250111100311186536588981023852
客户号码:18653658898
客户姓名:赵**
投诉地市:潍坊
来话流水:2025011110011672220825625
宽带账号:18653658898
宽带账号归属地市:潍坊
宽带账号归属区县:寒亭区
故障地址:潍坊寒亭区经济开发区鸢飞路香岸花园23号楼*********
联系电话:18653658898
联系人:先生/女士
工单紧急程度:非常紧急
是否有升级投诉倾向:是
是否重复投诉:否
是否携转意向:否
是否投诉倾向:否
是否智能网关:智能网关
当前是否在线:是
接入方式:FTTH
是否质差终端:无质差信息
光功率:-16.09
故障大类:宽带/电视
故障细类:宽带延伸服务
携转原因:
故障时间:2025-01-11 10:01:56
具体故障现象:客户办理了3条宽带，要求入户3个光猫
</t>
  </si>
  <si>
    <t>2025-01-11 10:04:41</t>
  </si>
  <si>
    <t>2025-01-11 10:04:58</t>
  </si>
  <si>
    <t>SD-851-255325-14212-29689</t>
  </si>
  <si>
    <t>SD-057-250111-745136-1528</t>
  </si>
  <si>
    <t>2025-01-11 10:33:18</t>
  </si>
  <si>
    <t>普通区域-昌邑市-刘辛新新家园C区-15153632598-200M-宽带上网投诉-次数0-202501110000183260</t>
  </si>
  <si>
    <t>2025-01-12 11:34:00</t>
  </si>
  <si>
    <t>202501110000183260</t>
  </si>
  <si>
    <t>202501110000183260#宽带账号：15153632598；宽带地址：潍坊昌邑市城区建设路刘辛新新家园C区刘辛新新家园C区3号*；客户来电反映宽带上网慢*****，客户不配合排障，要求师傅上门，请协助处理，谢谢！联系电话：本机；联系人先生；来电流水2025011110191669020851334</t>
  </si>
  <si>
    <t>2025-01-11 10:36:13</t>
  </si>
  <si>
    <t>2025-01-11 10:36:37</t>
  </si>
  <si>
    <t>SD-851-309418-3208-14790</t>
  </si>
  <si>
    <t>SD-057-250111-081695-1529</t>
  </si>
  <si>
    <t>2025-01-11 10:33:29</t>
  </si>
  <si>
    <t>80+普通-普通区域-临朐县-下五井西村自然村-15053689524-100M-宽带上网投诉-次数0-202501110000184777</t>
  </si>
  <si>
    <t>202501110000184777</t>
  </si>
  <si>
    <t xml:space="preserve">202501110000184777#流程受理流水号：20250111103223150536895241032056
客户号码:15053689524
客户姓名:赵*
投诉地市:潍坊
来话流水:2025011110313985320808374
宽带账号:15053689524
宽带账号归属地市:潍坊
宽带账号归属区县:临朐县
故障地址:潍坊临朐县五井镇人民政府下五井西村下五井西村自然村下五井西村（扩容4次）37号箱高洪宾（外墙）*********
联系电话:15053689524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光功率:-21.24
故障大类:宽带/电视
故障细类:移动高清电视故障
携转原因:
故障时间:2025-01-11 10:34:13
魔百和单播/组播:单播
具体故障现象:电视直播或点播无法观看，
客户其他诉求:客户侧为质差终端，要求上门更换终端并一并处理故障问题。
</t>
  </si>
  <si>
    <t>2025-01-11 10:36:57</t>
  </si>
  <si>
    <t>2025-01-11 10:37:22</t>
  </si>
  <si>
    <t>SD-057-250111-154602-134</t>
  </si>
  <si>
    <t>2025-01-11 08:36:27</t>
  </si>
  <si>
    <t>80+银卡-普通区域-寿光市-六股路小区（高层）-18706686555-300M-宽带上网投诉-次数0-202501110000094402</t>
  </si>
  <si>
    <t>202501110000094402</t>
  </si>
  <si>
    <t>202501110000094402#宽带账号：18706686555；宽带地址：潍坊寿光市洛城街道洛城街六股路小区（高层）高层；客户来电反映移动高清机顶盒电视卡在开机页面，客户不配合排障，要求上门，请协助处理，谢谢！联系电话：18706686555；联系人：先生；来电流水：2025011108311571020851050</t>
  </si>
  <si>
    <t>2025-01-11 08:42:01</t>
  </si>
  <si>
    <t>2025-01-11 08:42:22</t>
  </si>
  <si>
    <t>SD-057-250111-186305-6</t>
  </si>
  <si>
    <t>2025-01-11 03:17:02</t>
  </si>
  <si>
    <t>普通区域-奎文区-恒信御园三期-13780800923-100M-宽带上网投诉-次数0-20250111031627X587398182</t>
  </si>
  <si>
    <t>20250111031627X587398182</t>
  </si>
  <si>
    <t>【预处理派单】宽带账号：13780800923，宽带地址： 潍坊奎文区北苑街道文化路富贵田园片区富贵田园10号楼*********，故障现象：无法连接，故障现象类型：远程计算机无响应，客户诉求：网络无法连接，联系电话：13780800923，通话流水：2025011103093568920852327。接入方式：FTTH，当前是否在线：不在线，端到端诊断结果：光猫掉电，是否智能网关：是，光功率。</t>
  </si>
  <si>
    <t>2025-01-11 03:47:56</t>
  </si>
  <si>
    <t>2025-01-11 07:18:41</t>
  </si>
  <si>
    <t>SD-057-250111-964132-796</t>
  </si>
  <si>
    <t>2025-01-11 09:27:25</t>
  </si>
  <si>
    <t>【调研】-80+普通-普通区域-青州市-齐都家园-13791680071-500M-宽带上网投诉-次数0-202501110000130425 二级督办</t>
  </si>
  <si>
    <t>202501110000130425</t>
  </si>
  <si>
    <t xml:space="preserve">202501110000130425#【已关注中国移动10086微信公众号】流程受理流水号：20250111092636137916800711014315
客户号码:13791680071
客户姓名:刘**
投诉地市:潍坊
来话流水:2025011109254560520805170
宽带账号:13791680071
宽带账号归属地市:潍坊
宽带账号归属区县:青州市
故障地址:潍坊青州市王府街道尧王山西路齐都家园60号楼*********
联系电话:18353651286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故障细类:移动高清电视故障
携转原因:
故障时间:2025-01-11 09:25:48
魔百和单播/组播:组播
具体故障现象:电视直播或点播无法观看，
客户其他诉求:客户侧为质差终端，要求上门更换终端并一并处理故障问题。
</t>
  </si>
  <si>
    <t>2025-01-11 09:30:34</t>
  </si>
  <si>
    <t>2025-01-11 09:30:54</t>
  </si>
  <si>
    <t>SD-057-250111-802367-797</t>
  </si>
  <si>
    <t>2025-01-11 09:27:26</t>
  </si>
  <si>
    <t>【调研】-80+普通-普通区域-昌邑市-潍水龙城-18366589180-1000M-魔百和投诉-次数0-202501110000131038</t>
  </si>
  <si>
    <t>202501110000131038</t>
  </si>
  <si>
    <t>202501110000131038#流程受理流水号：20250111092602183665891801014174
客户号码:18366589180
客户姓名:张**
投诉地市:潍坊
来话流水:2025011109251365320899254
宽带账号:18366589180
宽带账号归属地市:潍坊
宽带账号归属区县:昌邑市
故障地址:潍坊昌邑市城区交通街潍水龙城西区3号楼*********
联系电话:18765166678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故障细类:移动高清电视故障
携转原因:
故障时间:2025-01-11 09:27:00
魔百和单播/组播:组播
具体故障现象:电视提示网络类错误，
客户其他诉求:
魔百和单/组播：组播;宽带小区$[潍水龙城]$</t>
  </si>
  <si>
    <t>2025-01-11 09:31:14</t>
  </si>
  <si>
    <t>2025-01-11 09:32:06</t>
  </si>
  <si>
    <t>SD-851-286044-5891-13331</t>
  </si>
  <si>
    <t>SD-057-250111-759364-1493</t>
  </si>
  <si>
    <t>2025-01-11 10:27:55</t>
  </si>
  <si>
    <t>80+普通-普通区域-高密市-顺河路聚类市场-15063684303-200M-宽带上网投诉-次数0-202501110000179521</t>
  </si>
  <si>
    <t>2025-01-12 11:28:00</t>
  </si>
  <si>
    <t>202501110000179521</t>
  </si>
  <si>
    <t>202501110000179521#宽带账号：15063684303**；宽带地址：*潍坊高密市密水街道顺河路顺河路聚类市场高密顺河路西聚类诚信粮油***；客户来电反映宽带不能用，要求上门，请协助处理，谢谢！联系电话：*15063684303*；联系人：***；来电流水：2025011110242281620816142</t>
  </si>
  <si>
    <t>2025-01-11 10:31:45</t>
  </si>
  <si>
    <t>2025-01-11 10:32:26</t>
  </si>
  <si>
    <t>2025-01-11 10:28:13</t>
  </si>
  <si>
    <t>80+白金-普通区域-安丘市-天熙苑一期-15065636577-300M-宽带上网投诉-次数0-202501110000177590 一级督办</t>
  </si>
  <si>
    <t>202501110000177590</t>
  </si>
  <si>
    <t>2025-01-11 10:30:59</t>
  </si>
  <si>
    <t>2025-01-11 10:31:30</t>
  </si>
  <si>
    <t>SD-057-250111-831506-1240</t>
  </si>
  <si>
    <t>2025-01-11 10:08:13</t>
  </si>
  <si>
    <t>80+银卡-普通区域-寿光市-数码港-15153637363-200M-宽带上网投诉-次数0-202501110000161359</t>
  </si>
  <si>
    <t>2025-01-12 11:09:00</t>
  </si>
  <si>
    <t>202501110000161359</t>
  </si>
  <si>
    <t xml:space="preserve">202501110000161359#宽带账号：15153637363；宽带地址：潍坊寿光市圣城街道学院路数码港5号楼；客户来电反映宽带上网慢，客户不配合排障，要求上门，请协助处理，谢谢！联系电话：本机；联系人：先生；来电流水：2025011110051730020875882
</t>
  </si>
  <si>
    <t>2025-01-11 10:12:27</t>
  </si>
  <si>
    <t>2025-01-11 10:20:08</t>
  </si>
  <si>
    <t>SD-057-250111-986370-1427</t>
  </si>
  <si>
    <t>2025-01-11 10:23:26</t>
  </si>
  <si>
    <t>普通区域-诸城市-电力七小区-18753678827-300M-魔百和投诉-次数0-202501110000176011</t>
  </si>
  <si>
    <t>202501110000176011</t>
  </si>
  <si>
    <t>202501110000176011#流程受理流水号：20250111102215187536788271029190
客户号码:18753678827
客户姓名:宋**
投诉地市:潍坊
来话流水:2025011110171617620825996
宽带账号:18753678827
宽带账号归属地市:潍坊
宽带账号归属区县:诸城市
故障地址:潍坊诸城市密州街道密州路电力七小区7号楼*********
联系电话:13953622823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光功率:-17.74
故障大类:宽带/电视
故障细类:移动高清电视故障(专席)
携转原因:
故障时间:2025-01-11 10:22:46
魔百和单播/组播:组播
具体故障现象:提示用户不存在，
客户其他诉求:
魔百和单/组播：组播;宽带小区$[电力七小区]$</t>
  </si>
  <si>
    <t>2025-01-11 10:27:21</t>
  </si>
  <si>
    <t>2025-01-11 10:27:49</t>
  </si>
  <si>
    <t>SD-057-250111-710423-15</t>
  </si>
  <si>
    <t>2025-01-11 07:07:00</t>
  </si>
  <si>
    <t>80+银卡-普通区域-昌乐县-昌乐阳光嘉园-18253667579-300M-业务受理宽带-次数0-202501110000092834</t>
  </si>
  <si>
    <t>202501110000092834</t>
  </si>
  <si>
    <t>202501110000092834# 宽带账号:18253667579; 联系电话：18253667579，问题类型：此工单为群障修复工单，根据群障全量闭环修复管理要求，为确保客户网络通畅，请装维人员跟进修复网络问题，谢谢！ 
 群障标题：公告。故障描述：上行以太端口连线故障或端口状态异常主叫号码：18253667579.0;该号码仅供参考，请优先联系宽带账号。</t>
  </si>
  <si>
    <t>2025-01-11 07:15:09</t>
  </si>
  <si>
    <t>2025-01-11 07:15:34</t>
  </si>
  <si>
    <t>SD-057-250111-362489-406</t>
  </si>
  <si>
    <t>2025-01-11 08:57:12</t>
  </si>
  <si>
    <t>【调研】-80+银卡-普通区域-高密市-御林华府一期-18253639319-1000M-业务受理宽带-次数0-202501110000108098</t>
  </si>
  <si>
    <t>202501110000108098</t>
  </si>
  <si>
    <t>202501110000108098#【已关注中国移动10086微信公众号】 宽带账号:18253639319; 联系电话：18253639319，问题类型：此工单为群障修复工单，根据群障全量闭环修复管理要求，为确保客户网络通畅，请装维人员跟进修复网络问题，谢谢！ 
 群障标题：公告。故障描述：御林华府一期主叫号码：18253639319.0;该号码仅供参考，请优先联系宽带账号。</t>
  </si>
  <si>
    <t>2025-01-11 09:00:18</t>
  </si>
  <si>
    <t>2025-01-11 09:00:52</t>
  </si>
  <si>
    <t>SD-851-259338-17004-26834</t>
  </si>
  <si>
    <t>SD-057-250111-103487-709</t>
  </si>
  <si>
    <t>2025-01-11 09:20:42</t>
  </si>
  <si>
    <t>【调研】-80+普通-普通区域-奎文区-景泰铭城（高层）-13963697559-300M-宽带上网投诉-次数0-20250111091934X374885980</t>
  </si>
  <si>
    <t>20250111091934X374885980</t>
  </si>
  <si>
    <t xml:space="preserve">流程受理流水号：20250111091845139636975591012180
客户号码:13963697559
客户姓名:宋**
投诉地市:潍坊
来话流水:2025011109180919520822780
宽带账号:13963697559
宽带账号归属地市:潍坊
宽带账号归属区县:高新
故障地址:潍坊高新高新城区宝通街景泰铭城（高层）14号楼*********
联系电话:13656361697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故障时间:2025-01-11 09:19:18
具体故障现象:提示网络无法连接，
客户其他诉求:
</t>
  </si>
  <si>
    <t>2025-01-11 09:22:24</t>
  </si>
  <si>
    <t>2025-01-11 09:22:46</t>
  </si>
  <si>
    <t>SD-057-250111-457063-1431</t>
  </si>
  <si>
    <t>2025-01-11 10:23:36</t>
  </si>
  <si>
    <t>80+银卡-普通区域-青州市-清华佳苑-13869627082-1000M-宽带上网投诉-次数0-20250111102241X161451461</t>
  </si>
  <si>
    <t>20250111102241X161451461</t>
  </si>
  <si>
    <t xml:space="preserve">流程受理流水号：20250111102214138696270821029185
客户号码:13869627082
客户姓名:李**
投诉地市:潍坊
来话流水:2025011110210286820873966
宽带账号:13869627082
宽带账号归属地市:潍坊
宽带账号归属区县:青州市
故障地址:潍坊市青州市云门山街道云门山南路清华佳苑13号楼*********
联系电话:13869627082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光功率:-15.49
故障大类:宽带
故障细类:网速慢/上网掉线(专席)
携转原因:
故障时间:2025-01-11 10:27:45
具体故障现象:提示网络无法连接，
客户其他诉求:
</t>
  </si>
  <si>
    <t>2025-01-11 10:32:55</t>
  </si>
  <si>
    <t>2025-01-11 10:33:15</t>
  </si>
  <si>
    <t>SD-851-258107-44150-5589</t>
  </si>
  <si>
    <t>SD-057-250111-364589-1249</t>
  </si>
  <si>
    <t>2025-01-11 10:09:31</t>
  </si>
  <si>
    <t>【调研】-(目标)普通区域-青州市-北星落村-15963407696-300M-宽带上网投诉-次数0-202501110000162575</t>
  </si>
  <si>
    <t>202501110000162575</t>
  </si>
  <si>
    <t>202501110000162575#18263622890客户来电反映本机办理的宽带无法使用，设备亮灯情况客户不清楚老人在家不配合不会看，直接要求维修人员上门维修，请尽快协助处理，谢谢 
 联系人：先生 联系电话：18263622890 流水：2025011110064663720894279</t>
  </si>
  <si>
    <t>2025-01-11 10:11:57</t>
  </si>
  <si>
    <t>2025-01-11 10:13:10</t>
  </si>
  <si>
    <t>SD-057-250111-248791-136</t>
  </si>
  <si>
    <t>2025-01-11 08:36:35</t>
  </si>
  <si>
    <t>80+银卡-普通区域-青州市-普通安置区三期-13583668537-1000M-业务受理宽带-次数0-202501110000095128 二级督办</t>
  </si>
  <si>
    <t>202501110000095128</t>
  </si>
  <si>
    <t>202501110000095128# 宽带账号:13583668537; 联系电话：13583668537，问题类型：此工单为群障修复工单，根据群障全量闭环修复管理要求，为确保客户网络通畅，请装维人员跟进修复网络问题，谢谢！ 
 群障标题：公告。故障描述：潍坊青州市普通安置区三期割接，预估24小时恢复，请帮忙拦截。主叫号码：15963638367.0;该号码仅供参考，请优先联系宽带账号。</t>
  </si>
  <si>
    <t>2025-01-11 08:37:02</t>
  </si>
  <si>
    <t>SD-057-250111-048916-86</t>
  </si>
  <si>
    <t>2025-01-11 08:23:28</t>
  </si>
  <si>
    <t>【调研】-80+金卡-普通区域-安丘市-水丽家园-13563647817-1000M-宽带上网投诉-次数0-202501110000092780</t>
  </si>
  <si>
    <t>202501110000092780</t>
  </si>
  <si>
    <t>202501110000092780#流程受理流水号：20250111082156135636478171000613
客户号码:13563647817
客户姓名:王*
投诉地市:潍坊
来话流水:2025011108214141520819114
宽带账号:13563647817
宽带账号归属地市:潍坊
宽带账号归属区县:安丘市
故障地址:潍坊安丘市兴安街道和平路水丽家园水利局2号楼*********
联系电话:13563647817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08:23:09
具体故障现象:打不开网页，
客户其他诉求:
;宽带小区$[水丽家园]$</t>
  </si>
  <si>
    <t>2025-01-11 08:27:19</t>
  </si>
  <si>
    <t>2025-01-11 08:27:39</t>
  </si>
  <si>
    <t>SD-851-280679-18051-12737</t>
  </si>
  <si>
    <t>SD-057-250111-067193-16</t>
  </si>
  <si>
    <t>2025-01-11 07:07:06</t>
  </si>
  <si>
    <t>【调研】-普通区域-昌乐县-爱伦堡小区-13964796231-1000M-业务受理宽带-次数0-202501110000092333</t>
  </si>
  <si>
    <t>202501110000092333</t>
  </si>
  <si>
    <t>202501110000092333#【已关注中国移动10086微信公众号】 宽带账号:13964796231; 联系电话：13964796231，问题类型：此工单为群障修复工单，根据群障全量闭环修复管理要求，为确保客户网络通畅，请装维人员跟进修复网络问题，谢谢！ 
 群障标题：公告。故障描述：主干光纤断或OLT检测不到预期的光信号（LOS）主叫号码：13964796231.0;该号码仅供参考，请优先联系宽带账号。</t>
  </si>
  <si>
    <t>2025-01-11 07:18:05</t>
  </si>
  <si>
    <t>2025-01-11 07:19:11</t>
  </si>
  <si>
    <t>SD-851-259029-21642-5882</t>
  </si>
  <si>
    <t>SD-057-250111-726519-1588</t>
  </si>
  <si>
    <t>2025-01-11 10:38:02</t>
  </si>
  <si>
    <t>普通区域-寿光市-巨能城海珀苑-18453612300-300M-宽带上网投诉-次数0-20250111103502X902388526</t>
  </si>
  <si>
    <t>20250111103502X902388526</t>
  </si>
  <si>
    <t xml:space="preserve">流程受理流水号：20250111103020184536123001031503
客户号码:18453612300
客户姓名:李*
投诉地市:潍坊
来话流水:2025011110313290520806936
宽带账号:18453612300
宽带账号归属地市:潍坊
宽带账号归属区县:寿光市
故障地址:潍坊寿光市圣城街道建新街巨能城海珀苑11号楼1单元1801
联系电话:18453612300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故障时间:2025-01-11 10:33:38
具体故障现象:客户来电反映宽带无法上网，排障后，未恢复，请协助谢谢
客户其他诉求:
</t>
  </si>
  <si>
    <t>2025-01-11 10:40:18</t>
  </si>
  <si>
    <t>2025-01-11 10:40:33</t>
  </si>
  <si>
    <t>SD-851-241333-3405-29788</t>
  </si>
  <si>
    <t>SD-057-250111-603472-91</t>
  </si>
  <si>
    <t>2025-01-11 08:26:34</t>
  </si>
  <si>
    <t>【调研】-80+金卡-普通区域-昌乐县-翡翠苑-13853682028-300M-业务受理宽带-次数0-202501110000093016</t>
  </si>
  <si>
    <t>202501110000093016</t>
  </si>
  <si>
    <t>202501110000093016# 宽带账号:13853682028; 联系电话：13853682028，问题类型：此工单为群障修复工单，根据群障全量闭环修复管理要求，为确保客户网络通畅，请装维人员跟进修复网络问题，谢谢！ 
 群障标题：公告。故障描述：潍坊昌乐县翡翠苑光缆故障，预估24小时恢复，请帮忙拦截,如有需要请联系片区装维师傅郑伟15706307147主叫号码：13616368360.0;该号码仅供参考，请优先联系宽带账号。</t>
  </si>
  <si>
    <t>2025-01-11 08:27:18</t>
  </si>
  <si>
    <t>2025-01-11 08:27:37</t>
  </si>
  <si>
    <t>SD-057-250111-127430-357</t>
  </si>
  <si>
    <t>2025-01-11 08:53:13</t>
  </si>
  <si>
    <t>80+银卡-普通区域-昌邑市-李家埠小区-15763078333-1000M-宽带上网投诉-次数0-202501110000104390</t>
  </si>
  <si>
    <t>202501110000104390</t>
  </si>
  <si>
    <t>202501110000104390# 宽带账号：15763078333；宽带地址：潍坊昌邑市李家埠镇李家埠小区李家埠小区4号楼*********；客户来电反映移动高清看不了  ，要求师傅上门，请协助处理，谢谢！联系电话：15763078333；联系人：；来电流水：。 2025011108494061520863824</t>
  </si>
  <si>
    <t>2025-01-11 09:02:49</t>
  </si>
  <si>
    <t>2025-01-11 09:03:08</t>
  </si>
  <si>
    <t>SD-851-251363-5049-10646</t>
  </si>
  <si>
    <t>SD-057-250111-548793-415</t>
  </si>
  <si>
    <t>2025-01-11 08:57:30</t>
  </si>
  <si>
    <t>80+普通-普通区域-昌乐县-昌乐阳光嘉园-13280730198-1000M-业务受理宽带-次数0-202501110000108239</t>
  </si>
  <si>
    <t>202501110000108239</t>
  </si>
  <si>
    <t>202501110000108239# 宽带账号:13280730198; 联系电话：13280730198，问题类型：此工单为群障修复工单，根据群障全量闭环修复管理要求，为确保客户网络通畅，请装维人员跟进修复网络问题，谢谢！ 
 群障标题：公告。故障描述：潍坊昌乐县昌乐阳光嘉园光缆故障，预估24小时恢复，请帮忙拦截,如有需要请联系片区装维师傅郑伟15706307147主叫号码：13280730198.0;该号码仅供参考，请优先联系宽带账号。</t>
  </si>
  <si>
    <t>2025-01-11 09:01:51</t>
  </si>
  <si>
    <t>2025-01-11 09:02:22</t>
  </si>
  <si>
    <t>SD-851-283638-30472-13498</t>
  </si>
  <si>
    <t>SD-057-250111-912378-1382</t>
  </si>
  <si>
    <t>2025-01-11 10:20:44</t>
  </si>
  <si>
    <t>普通区域-潍城区-夏家村自然村-13964731071-300M-宽带上网投诉-次数0-20250111101946X986100550</t>
  </si>
  <si>
    <t>20250111101946X986100550</t>
  </si>
  <si>
    <t xml:space="preserve">【农村网络投诉】流程受理流水号：20250111101804139647310711027950
客户号码:13964731071
客户姓名:郭**
投诉地市:潍坊
来话流水:2025011110175150520833322
宽带账号:13964731071
宽带账号归属地市:潍坊
宽带账号归属区县:潍城区
故障地址:潍坊潍城区望留街道夏家村夏家村自然村5#西数第4条胡同南数第2排东户*********
联系电话:13964731071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10:18:28
具体故障现象:用户无法提供具体故障现象，
客户其他诉求:
</t>
  </si>
  <si>
    <t>2025-01-11 10:28:07</t>
  </si>
  <si>
    <t>SD-851-242670-1013-16621</t>
  </si>
  <si>
    <t>SD-057-250111-260745-1442</t>
  </si>
  <si>
    <t>2025-01-11 10:25:09</t>
  </si>
  <si>
    <t>普通区域-寿光市-海景花园-13806494423-100M-魔百和投诉-次数0-202501110000176134</t>
  </si>
  <si>
    <t>2025-01-12 11:26:00</t>
  </si>
  <si>
    <t>202501110000176134</t>
  </si>
  <si>
    <t>202501110000176134#流程受理流水号：20250111102141138064944231029000
客户号码:13806494423
客户姓名:杨**
投诉地市:潍坊
来话流水:2025011110182021020839211
宽带账号:13806494423
宽带账号归属地市:潍坊
宽带账号归属区县:寿光市
故障地址:潍坊寿光市羊口镇胜利路海景花园6号楼*********
联系电话:13806494423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故障细类:移动高清电视故障(专席)
携转原因:
故障时间:2025-01-11 10:21:37
魔百和单播/组播:组播
具体故障现象:电视直播或点播无法观看，机顶盒电视自动重启，进入首页遥控器按键无反应，谢谢
客户其他诉求:
魔百和单/组播：组播;宽带小区$[海景花园]$</t>
  </si>
  <si>
    <t>2025-01-11 10:28:21</t>
  </si>
  <si>
    <t>2025-01-11 10:28:36</t>
  </si>
  <si>
    <t>SD-851-241020-7186-8639</t>
  </si>
  <si>
    <t>SD-057-250111-407816-1605</t>
  </si>
  <si>
    <t>2025-01-11 10:38:36</t>
  </si>
  <si>
    <t>【重投】-普通区域-寿光市-寿光稻田潍高路南北沿街-15854480359-300M-宽带上网投诉-次数0-20250111103719X398262500</t>
  </si>
  <si>
    <t>20250111103719X398262500</t>
  </si>
  <si>
    <t xml:space="preserve">流程受理流水号：20250111103632158544803591033219
客户号码:15854480359
客户姓名:董*
投诉地市:潍坊
来话流水:2025011110344906020848583
宽带账号:15854480359
宽带账号归属地市:潍坊
宽带账号归属区县:寿光市
故障地址:潍坊寿光市稻田镇潍高路寿光稻田潍高路南北沿街
联系电话:15853622833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光功率:-16.88
故障大类:宽带/电视
故障细类:网速慢/上网掉线(专席)
携转原因:
故障时间:2025-01-11 10:41:47
具体故障现象:网速慢卡顿，
客户其他诉求:
</t>
  </si>
  <si>
    <t>2025-01-11 10:43:00</t>
  </si>
  <si>
    <t>2025-01-11 10:43:28</t>
  </si>
  <si>
    <t>SD-057-250111-164257-96</t>
  </si>
  <si>
    <t>2025-01-11 08:26:45</t>
  </si>
  <si>
    <t>80+银卡-普通区域-昌乐县-翡翠苑-13583694859-300M-业务受理宽带-次数0-202501110000090372</t>
  </si>
  <si>
    <t>202501110000090372</t>
  </si>
  <si>
    <t>202501110000090372#【已关注中国移动10086微信公众号】 宽带账号:13583694859; 联系电话：13583694859，问题类型：此工单为群障修复工单，根据群障全量闭环修复管理要求，为确保客户网络通畅，请装维人员跟进修复网络问题，谢谢！ 
 群障标题：公告。故障描述：端口下存在非法入侵的流氓ONT主叫号码：13589164859.0;该号码仅供参考，请优先联系宽带账号。</t>
  </si>
  <si>
    <t>2025-01-11 08:29:44</t>
  </si>
  <si>
    <t>2025-01-11 08:30:46</t>
  </si>
  <si>
    <t>SD-852-305991-307-20822</t>
  </si>
  <si>
    <t>SD-057-250111-973561-358</t>
  </si>
  <si>
    <t>80+钻石-普通区域-临朐县-付家李召沿街-13863668666-300M-宽带上网投诉-次数0-20250111085141X701100915</t>
  </si>
  <si>
    <t>20250111085141X701100915</t>
  </si>
  <si>
    <t xml:space="preserve">流程受理流水号：20250111084934138636686661004965
客户号码:13863668666
客户姓名:张**
投诉地市:潍坊
来话流水:2025011108372250320884380
宽带账号:13863668666
宽带账号归属地市:潍坊
宽带账号归属区县:临朐县
故障地址:潍坊临朐县冶源镇人民政府临九路付家李召沿街付家李召沿街（临九路-扩容2次）21号箱付春光（付家李召养殖区外墙）*********
联系电话:18866196007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故障时间:2025-01-11 08:49:00
具体故障现象:注册红灯，麻烦尽快上门维修，谢谢
客户其他诉求:
</t>
  </si>
  <si>
    <t>2025-01-11 08:57:32</t>
  </si>
  <si>
    <t>2025-01-11 08:58:02</t>
  </si>
  <si>
    <t>SD-057-250111-231896-360</t>
  </si>
  <si>
    <t>2025-01-11 08:53:17</t>
  </si>
  <si>
    <t>【调研】-80+普通-普通区域-临朐县-大张家庄自然村-15763635956-1000M-宽带上网投诉-次数0-20250111085215X735602714</t>
  </si>
  <si>
    <t>20250111085215X735602714</t>
  </si>
  <si>
    <t xml:space="preserve">【农村网络投诉】流程受理流水号：20250111085024157636359561005177
客户号码:15763635956
客户姓名:曾**
投诉地市:潍坊
来话流水:2025011108500790420867125
宽带账号:15763635956
宽带账号归属地市:潍坊
宽带账号归属区县:临朐县
故障地址:潍坊临朐县东城街道大张家庄大张家庄自然村大张家庄（扩容2）22号箱张红裙（外墙）*********
联系电话:15763635956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08:51:24
具体故障现象:用户无法提供具体故障现象，
客户其他诉求:
</t>
  </si>
  <si>
    <t>2025-01-11 09:02:03</t>
  </si>
  <si>
    <t>2025-01-11 09:03:07</t>
  </si>
  <si>
    <t>SD-851-240412-51578-10555</t>
  </si>
  <si>
    <t>SD-057-250111-319786-716</t>
  </si>
  <si>
    <t>2025-01-11 09:22:32</t>
  </si>
  <si>
    <t>80+金卡-(目标)普通区域-临朐县-滨河花园小区（二期）-13780887821-1000M-魔百和投诉-次数0-202501110000125645</t>
  </si>
  <si>
    <t>202501110000125645</t>
  </si>
  <si>
    <t>202501110000125645#【已关注中国移动10086微信公众号】流程受理流水号：20250111091954137808878211012492
客户号码:13780887821
客户姓名:高*
投诉地市:潍坊
来话流水:2025011109172441620814959
宽带账号:13780887821
宽带账号归属地市:潍坊
宽带账号归属区县:临朐县
故障地址:潍坊临朐县东城街道东镇路滨河花园小区（二期）3号楼*********
联系电话:15154493926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光功率:-18.29
故障大类:宽带/电视
故障细类:移动高清电视故障(专席)
携转原因:
故障时间:2025-01-11 09:19:33
魔百和单播/组播:单播
具体故障现象:电视直播或点播无法观看，
客户其他诉求:请尽快协助处理
魔百和单/组播：单播;宽带小区$[滨河花园小区（二期）]$</t>
  </si>
  <si>
    <t>2025-01-11 09:25:07</t>
  </si>
  <si>
    <t>2025-01-11 09:25:31</t>
  </si>
  <si>
    <t>SD-057-250111-076354-1578</t>
  </si>
  <si>
    <t>2025-01-11 10:37:34</t>
  </si>
  <si>
    <t>普通区域-临朐县-卧龙沿街（聚类专线）-13465679997-200M-业务受理宽带-次数0-202501110000187356</t>
  </si>
  <si>
    <t>2025-01-12 10:38:00</t>
  </si>
  <si>
    <t>202501110000187356</t>
  </si>
  <si>
    <t>202501110000187356# 宽带账号:13465679997; 联系电话：13465679997，问题类型：此工单为群障修复工单，根据群障全量闭环修复管理要求，为确保客户网络通畅，请装维人员跟进修复网络问题，谢谢！ 
 群障标题：公告。故障描述：主干光纤断或OLT检测不到预期的光信号（LOS）主叫号码：13361548997.0;该号码仅供参考，请优先联系宽带账号。</t>
  </si>
  <si>
    <t>2025-01-11 10:41:20</t>
  </si>
  <si>
    <t>2025-01-11 10:41:46</t>
  </si>
  <si>
    <t>SD-057-250111-943067-148</t>
  </si>
  <si>
    <t>2025-01-11 08:38:05</t>
  </si>
  <si>
    <t>普通区域-安丘市-河涯村自然村-15169561674-200M-宽带上网投诉-次数0-20250111083510X710475886</t>
  </si>
  <si>
    <t>2025-01-12 09:39:00</t>
  </si>
  <si>
    <t>20250111083510X710475886</t>
  </si>
  <si>
    <t xml:space="preserve">【农村网络投诉】流程受理流水号：20250111083245151695616741001177
客户号码:15169561674
客户姓名:王**
投诉地市:潍坊
来话流水:2025011108311982620851395
宽带账号:15169561674
宽带账号归属地市:潍坊
宽带账号归属区县:安丘市
故障地址:潍坊安丘市景芝镇河涯村河涯村自然村河涯村4号箱曹沛树*********
联系电话:15318834913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08:33:37
具体故障现象:提示网络无法连接，
客户其他诉求:要求退还无法使用期间的宽带费用，
</t>
  </si>
  <si>
    <t>2025-01-11 08:45:08</t>
  </si>
  <si>
    <t>2025-01-11 08:47:21</t>
  </si>
  <si>
    <t>SD-057-250111-295704-151</t>
  </si>
  <si>
    <t>2025-01-11 08:38:16</t>
  </si>
  <si>
    <t>【调研】-80+金卡-(目标)普通区域-奎文区-世嘉名苑中行小区-13563610758-300M-魔百和投诉-次数0-20250111083622X782389907</t>
  </si>
  <si>
    <t>20250111083622X782389907</t>
  </si>
  <si>
    <t>流程受理流水号：20250111083530135636107581001805
客户号码:13563610758
客户姓名:高**
投诉地市:潍坊
来话流水:2025011108340043220865341
宽带账号:13563610758
宽带账号归属地市:潍坊
宽带账号归属区县:高新
故障地址:潍坊高新高新城区东风街世嘉名苑中行小区4号楼
联系电话:13563610758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故障细类:移动高清电视故障(专席)
携转原因:
故障时间:2025-01-11 08:36:33
魔百和单播/组播:单播
具体故障现象:机顶盒无法开机，
客户其他诉求:
魔百和单/组播：单播</t>
  </si>
  <si>
    <t>2025-01-11 08:48:42</t>
  </si>
  <si>
    <t>2025-01-11 08:49:01</t>
  </si>
  <si>
    <t>SD-057-250111-840936-97</t>
  </si>
  <si>
    <t>2025-01-11 08:28:16</t>
  </si>
  <si>
    <t>普通区域-青州市-葛家口村自然村-15054403822-1000M-宽带上网投诉-次数0-202501110000093554</t>
  </si>
  <si>
    <t>202501110000093554</t>
  </si>
  <si>
    <t>202501110000093554#流程受理流水号：20250111082640150544038221000726
客户号码:15054403822
客户姓名:刘**
投诉地市:潍坊
来话流水:2025011108250710120829608
宽带账号:15054403822
宽带账号归属地市:潍坊
宽带账号归属区县:青州市
故障地址:潍坊青州市高柳镇葛家口村葛家口村自然村K1号（家具城）*********
联系电话:15054403822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08:27:26
具体故障现象:客户表示本机宽带网线损坏，需上门进行维修
客户其他诉求:
;宽带小区$[葛家口村自然村]$</t>
  </si>
  <si>
    <t>2025-01-11 08:31:29</t>
  </si>
  <si>
    <t>2025-01-11 08:32:01</t>
  </si>
  <si>
    <t>SD-057-250111-785961-364</t>
  </si>
  <si>
    <t>2025-01-11 08:53:37</t>
  </si>
  <si>
    <t>普通区域-临朐县-西坦安置区小区沿街-19819615831-200M-宽带延伸服务-次数0-202501110000106362</t>
  </si>
  <si>
    <t>2025-01-12 08:54:00</t>
  </si>
  <si>
    <t>202501110000106362</t>
  </si>
  <si>
    <t xml:space="preserve">202501110000106362#流程受理流水号：20250111085009198196158311005115
客户号码:19819615831
客户姓名:孟**
投诉地市:潍坊
来话流水:2025011108422195120814981
宽带账号:19819615831
宽带账号归属地市:潍坊
宽带账号归属区县:临朐县
故障地址:潍坊临朐县城关街道弥河路西坦安置区小区沿街5号箱4号沿街南（外墙综合箱内）*********
联系电话:19819615832
联系人:先生/女士
工单紧急程度:一般
是否有升级投诉倾向:否
是否重复投诉:否
是否携转意向:否
是否投诉倾向:否
是否智能网关:智能网关
当前是否在线:是
接入方式:FTTH
是否质差终端:无质差信息
光功率:-17.35
故障大类:宽带/电视
故障细类:宽带延伸服务
携转原因:
故障时间:2025-01-11 08:47:19
具体故障现象:手机连wifi正常，电脑无法使用，不知道网线从哪里过来的，需要移动师傅为其处理，请协助处理，谢谢
</t>
  </si>
  <si>
    <t>2025-01-11 08:55:18</t>
  </si>
  <si>
    <t>2025-01-11 08:55:39</t>
  </si>
  <si>
    <t>SD-057-250111-794238-426</t>
  </si>
  <si>
    <t>2025-01-11 08:58:17</t>
  </si>
  <si>
    <t>80+银卡-FTTR-普通区域-奎文区-奎文自来水宿舍二-13583690909-1000M-宽带上网投诉-次数0-202501110000109011</t>
  </si>
  <si>
    <t>202501110000109011</t>
  </si>
  <si>
    <t>202501110000109011#流程受理流水号：20250111085742135836909091006982
客户号码:13583690909
客户姓名:卢*
投诉地市:潍坊
来话流水:2025011108520029420880935
宽带账号:13583690909
宽带账号归属地市:潍坊
宽带账号归属区县:高新
故障地址:潍坊高新高新城区东方路自来水宿舍1号楼*********
联系电话:13583690909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光功率:-23.87
故障大类:宽带/电视
故障细类:宽带无法上网(专席)
携转原因:
故障时间:2025-01-11 09:04:28
具体故障现象:提示网络无法连接，重启未恢复，请处理，谢谢
客户其他诉求:
;宽带小区$[奎文自来水宿舍二]$</t>
  </si>
  <si>
    <t>2025-01-11 09:02:24</t>
  </si>
  <si>
    <t>2025-01-11 09:03:17</t>
  </si>
  <si>
    <t>SD-851-330212-28049-27748</t>
  </si>
  <si>
    <t>SD-057-250111-715238-717</t>
  </si>
  <si>
    <t>2025-01-11 09:22:34</t>
  </si>
  <si>
    <t>80+银卡-普通区域-寿光市-水岸嘉园-15266362442-300M-宽带上网投诉-次数0-202501110000126297</t>
  </si>
  <si>
    <t>202501110000126297</t>
  </si>
  <si>
    <t xml:space="preserve">202501110000126297#宽带账号：15266362442；宽带地址：潍坊寿光市圣城街道农圣街水岸嘉园3号楼*********；客户来电反映宽带故障，客户不配合排障，要求上门，请协助处理，谢谢！联系电话：本机；联系人：先生女士；来电流水2025011109192213520835642
</t>
  </si>
  <si>
    <t>2025-01-11 09:32:04</t>
  </si>
  <si>
    <t>2025-01-11 09:32:34</t>
  </si>
  <si>
    <t>SD-057-250111-819457-810</t>
  </si>
  <si>
    <t>2025-01-11 09:28:32</t>
  </si>
  <si>
    <t>80+金卡-普通区域-奎文区-华宝小区-13605361227-1000M-宽带上网投诉-次数0-202501110000129283</t>
  </si>
  <si>
    <t>202501110000129283</t>
  </si>
  <si>
    <t>202501110000129283#流程受理流水号：20250111092630136053612271014292
客户号码:13605361227
客户姓名:郝*
投诉地市:潍坊
来话流水:2025011109252074720800574
宽带账号:13605361227
宽带账号归属地市:潍坊
宽带账号归属区县:高新
故障地址:潍坊奎文区北海路福寿街西南角华宝小区3号楼3-301
联系电话:13605361227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09:26:54
具体故障现象:光猫亮红灯，
客户其他诉求:
;宽带小区$[华宝小区]$</t>
  </si>
  <si>
    <t>2025-01-11 09:44:28</t>
  </si>
  <si>
    <t>2025-01-11 09:44:47</t>
  </si>
  <si>
    <t>SD-057-250111-298573-811</t>
  </si>
  <si>
    <t>2025-01-11 09:28:39</t>
  </si>
  <si>
    <t>【调研】-80+普通-普通区域-昌邑市-采邑新新家园B区-19806215008-1000M-宽带上网投诉-次数0-202501110000130452</t>
  </si>
  <si>
    <t>202501110000130452</t>
  </si>
  <si>
    <t xml:space="preserve">202501110000130452#流程受理流水号：20250111092650198062150081014373
客户号码:19806215008
客户姓名:刘**
投诉地市:潍坊
来话流水:2025011109245292720895434
宽带账号:19806215008
宽带账号归属地市:潍坊
宽带账号归属区县:昌邑市
故障地址:潍坊昌邑市城区建设路采邑新新家园B区采邑新新家园B区16号楼*********
联系电话:18764726638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光功率:-25.37
故障大类:宽带/电视
故障细类:宽带无法上网
携转原因:
故障时间:2025-01-11 09:27:30
具体故障现象:网速慢卡顿，
客户其他诉求:客户侧为质差终端，要求上门更换终端并一并处理故障问题。
</t>
  </si>
  <si>
    <t>2025-01-11 09:41:45</t>
  </si>
  <si>
    <t>2025-01-11 09:42:24</t>
  </si>
  <si>
    <t>SD-851-252303-15692-26887</t>
  </si>
  <si>
    <t>SD-057-250111-985430-1391</t>
  </si>
  <si>
    <t>2025-01-11 10:21:29</t>
  </si>
  <si>
    <t>普通区域-潍城区-宋家村-15269646856-300M-宽带上网投诉-次数0-202501110000174054</t>
  </si>
  <si>
    <t>202501110000174054</t>
  </si>
  <si>
    <t>202501110000174054#宽带账号：15269646856；宽带地址：潍坊潍城区望留街道宋家村宋家村中心街南2排路东；客户来电反映宽带无法上网，客户不配合排障，要求上门，请协助处理，谢谢！联系电话：本机；联系人：女士；来电流水：2025011110191281920850473</t>
  </si>
  <si>
    <t>2025-01-11 10:22:08</t>
  </si>
  <si>
    <t>2025-01-11 10:23:42</t>
  </si>
  <si>
    <t>SD-057-250111-829031-722</t>
  </si>
  <si>
    <t>2025-01-11 09:23:00</t>
  </si>
  <si>
    <t>普通区域-昌乐县-爱伦堡小区-17353661231-1000M-宽带上网投诉-次数0-202501110000124898</t>
  </si>
  <si>
    <t>202501110000124898</t>
  </si>
  <si>
    <t>202501110000124898#宽带账号：17353661231；宽带地址：潍坊昌乐县城关街道利民街爱伦堡小区20号楼；客户来电反映宽带无法上网，客户不配合排障，要求上门，请协助处理，谢谢！联系电话：本机；联系人：先生；来电流水：2025011109183771720827799</t>
  </si>
  <si>
    <t>2025-01-11 09:25:17</t>
  </si>
  <si>
    <t>2025-01-11 09:25:42</t>
  </si>
  <si>
    <t>SD-057-250111-318675-815</t>
  </si>
  <si>
    <t>2025-01-11 09:29:05</t>
  </si>
  <si>
    <t>【调研】-80+银卡-普通区域-安丘市-三台村自然村-15163621581-1000M-宽带上网投诉-次数0-20250111092641X801658902</t>
  </si>
  <si>
    <t>20250111092641X801658902</t>
  </si>
  <si>
    <t xml:space="preserve">【农村网络投诉】流程受理流水号：20250111092558151636215811014152
客户号码:15163621581
客户姓名:孙**
投诉地市:潍坊
来话流水:2025011109254338120804755
宽带账号:15163621581
宽带账号归属地市:潍坊
宽带账号归属区县:安丘市
故障地址:潍坊安丘市关王镇三台村三台村自然村凌凯东山1号箱*********
联系电话:15163621581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故障时间:2025-01-11 09:26:28
具体故障现象:打不开网页，
客户其他诉求:上门
</t>
  </si>
  <si>
    <t>2025-01-11 09:32:09</t>
  </si>
  <si>
    <t>2025-01-11 09:32:27</t>
  </si>
  <si>
    <t>SD-851-296668-15176-5847</t>
  </si>
  <si>
    <t>SD-057-250111-093854-1395</t>
  </si>
  <si>
    <t>2025-01-11 10:21:33</t>
  </si>
  <si>
    <t>普通区域-高密市-苗家村-18754462897-200M-宽带上网投诉-次数0-202501110000173526</t>
  </si>
  <si>
    <t>2025-01-12 11:22:00</t>
  </si>
  <si>
    <t>202501110000173526</t>
  </si>
  <si>
    <t xml:space="preserve">202501110000173526#流程受理流水号：20250111102104187544628971028843
客户号码:18754462897
客户姓名:崔**
投诉地市:潍坊
来话流水:2025011110204243520869565
宽带账号:18754462897
宽带账号归属地市:潍坊
宽带账号归属区县:高密市
故障地址:潍坊高密市醴泉街道苗家村苗家村李宝庆9号箱*********
联系电话:18754462897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光功率:-19.17
故障大类:宽带/电视
故障细类:宽带无法上网
携转原因:
故障时间:2025-01-11 10:21:11
具体故障现象:用户无法提供具体故障现象，
客户其他诉求:客户侧为质差终端，要求上门更换终端并一并处理故障问题。
</t>
  </si>
  <si>
    <t>2025-01-11 10:32:24</t>
  </si>
  <si>
    <t>2025-01-11 10:32:48</t>
  </si>
  <si>
    <t>SD-057-250111-875102-2236</t>
  </si>
  <si>
    <t>2025-01-11 11:31:04</t>
  </si>
  <si>
    <t>普通区域-奎文区-（铁通）江山帝景-13863659139-500M-宽带上网投诉-次数0-202501110000234750</t>
  </si>
  <si>
    <t>202501110000234750</t>
  </si>
  <si>
    <t>202501110000234750#宽带账号：13863659139；宽带地址：潍坊奎文区大虞街道玉清街（铁通）江山帝景江山帝景4号楼；客户来电反映宽带卡，无法配合线上指导，，请协助处理，谢谢！联系电话13863659139；联系人通话流水：。2025011111285733320841713</t>
  </si>
  <si>
    <t>2025-01-11 11:34:32</t>
  </si>
  <si>
    <t>2025-01-11 11:35:00</t>
  </si>
  <si>
    <t>SD-057-250111-637098-370</t>
  </si>
  <si>
    <t>2025-01-11 08:54:42</t>
  </si>
  <si>
    <t>80+普通-普通区域-安丘市-东城工业园（小微）-18765180799-1000M-宽带上网投诉-次数0-202501110000105975</t>
  </si>
  <si>
    <t>202501110000105975</t>
  </si>
  <si>
    <t>202501110000105975#18765180799客户来电对装维师傅不满，要求尽快联系安装工作等着着急用，我处无权限客户对此不满要求上报反馈，请协助处理。联系电话：18765180799，录音流水：2025011108390538020894648</t>
  </si>
  <si>
    <t>2025-01-11 08:58:20</t>
  </si>
  <si>
    <t>2025-01-11 08:59:39</t>
  </si>
  <si>
    <t>SD-851-262441-17227-29941</t>
  </si>
  <si>
    <t>2025-01-11 09:23:09</t>
  </si>
  <si>
    <t>80+金卡-普通区域-青州市-老刘-13686364022-1000M-魔百和投诉-次数0-20250111092050X450243376 一级督办</t>
  </si>
  <si>
    <t>20250111092050X450243376</t>
  </si>
  <si>
    <t>2025-01-11 09:27:16</t>
  </si>
  <si>
    <t>2025-01-11 09:28:40</t>
  </si>
  <si>
    <t>SD-851-213624-12230-12385</t>
  </si>
  <si>
    <t>SD-057-250111-369157-2250</t>
  </si>
  <si>
    <t>2025-01-11 11:32:28</t>
  </si>
  <si>
    <t>【调研】-普通区域-寿光市-李台-13780881276-300M-宽带上网投诉-次数0-20250111113005X205582290</t>
  </si>
  <si>
    <t>20250111113005X205582290</t>
  </si>
  <si>
    <t xml:space="preserve">【农村网络投诉】流程受理流水号：20250111112924137808812761048671
客户号码:13780881276
客户姓名:徐**
投诉地市:潍坊
来话流水:2025011111255097820803473
宽带账号:13780881276
宽带账号归属地市:潍坊
宽带账号归属区县:寿光市
故障地址:潍坊寿光市侯镇李家台村李台李台村6号箱徐庆吉外墙*********
联系电话:13780881276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11:31:47
具体故障现象:提示网络无法连接，
客户其他诉求:请核实，谢谢
</t>
  </si>
  <si>
    <t>2025-01-11 11:42:12</t>
  </si>
  <si>
    <t>2025-01-11 11:42:31</t>
  </si>
  <si>
    <t>SD-057-250111-715684-2251</t>
  </si>
  <si>
    <t>2025-01-11 11:32:30</t>
  </si>
  <si>
    <t>【重投】-普通区域-奎文区-东方名郡-13006569125-1000M-宽带上网投诉-次数0-202501110000235469</t>
  </si>
  <si>
    <t>202501110000235469</t>
  </si>
  <si>
    <t>202501110000235469#宽带账号：13006569125；宽带地址：潍坊高新区华安东方名郡；网速慢卡顿前期已经刷新未恢复，不--配--合排障，请协助处理，请协助处理，谢谢！联系电话13006569125：；联系人：先生；来电流水：2025011111283868320837895。</t>
  </si>
  <si>
    <t>2025-01-11 11:38:50</t>
  </si>
  <si>
    <t>2025-01-11 11:42:30</t>
  </si>
  <si>
    <t>SD-851-252893-30034-25214</t>
  </si>
  <si>
    <t>SD-057-250111-172806-2259</t>
  </si>
  <si>
    <t>2025-01-11 11:32:48</t>
  </si>
  <si>
    <t>80+普通-普通区域-临朐县-陈家上庄安置楼-15006620300-500M-宽带上网投诉-次数0-202501110000237497</t>
  </si>
  <si>
    <t>202501110000237497</t>
  </si>
  <si>
    <t>202501110000237497#流程受理流水号：20250111113150150066203001049315
客户号码:15006620300
客户姓名:傅**
投诉地市:潍坊
来话流水:2025011111220698520855470
宽带账号:15006620300
宽带账号归属地市:潍坊
宽带账号归属区县:临朐县
故障地址:潍坊临朐县东城街道南环路陈家上庄社区20号楼2单元1601
联系电话:15753690799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11:34:43
具体故障现象:提示网络无法连接，
客户其他诉求:
;宽带小区$[陈家上庄安置楼]$</t>
  </si>
  <si>
    <t>2025-01-11 11:47:01</t>
  </si>
  <si>
    <t>2025-01-11 11:47:36</t>
  </si>
  <si>
    <t>SD-851-337134-32243-28775</t>
  </si>
  <si>
    <t>SD-057-250111-502378-1154</t>
  </si>
  <si>
    <t>2025-01-11 10:01:02</t>
  </si>
  <si>
    <t>【调研】-80+银卡-普通区域-诸城市-大源橡树湾-13964707799-1000M-宽带上网投诉-次数0-202501110000156722</t>
  </si>
  <si>
    <t>202501110000156722</t>
  </si>
  <si>
    <t>202501110000156722#流程受理流水号：20250111100032139647077991023125
客户号码:13964707799
客户姓名:王*
投诉地市:潍坊
来话流水:2025011109563574920868153
宽带账号:13964707799
宽带账号归属地市:潍坊
宽带账号归属区县:诸城市
故障地址:潍坊诸城市龙都街道龙都街大源橡树湾22号楼*********
联系电话:13964707799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光功率:-17.07
故障大类:宽带/电视
故障细类:宽带无法上网(专席)
携转原因:
故障时间:2025-01-11 09:58:16
具体故障现象:提示网络无法连接，重启光猫，路由器
客户其他诉求:
;宽带小区$[大源橡树湾]$</t>
  </si>
  <si>
    <t>2025-01-11 10:05:14</t>
  </si>
  <si>
    <t>2025-01-11 10:05:31</t>
  </si>
  <si>
    <t>SD-851-316761-435-27154</t>
  </si>
  <si>
    <t>SD-057-250111-794625-2039</t>
  </si>
  <si>
    <t>2025-01-11 11:14:09</t>
  </si>
  <si>
    <t>【调研】-普通区域-寿光市-玉兰园多层-18369623293-1000M-宽带上网投诉-次数0-20250111111238X158846242</t>
  </si>
  <si>
    <t>20250111111238X158846242</t>
  </si>
  <si>
    <t xml:space="preserve">流程受理流水号：20250111111159183696232931043606
客户号码:18369623293
客户姓名:郭**
投诉地市:潍坊
来话流水:2025011111084413020882146
宽带账号:18369623293
宽带账号归属地市:潍坊
宽带账号归属区县:寿光市
故障地址:潍坊寿光市洛城街道富士街晨鸣三厂公寓玉兰园21号楼*********
联系电话:18369623293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光功率:-17.21
故障大类:宽带/电视
故障细类:宽带无法上网
携转原因:
故障时间:2025-01-11 11:12:08
具体故障现象:光猫亮红灯，
客户其他诉求:客户来电要求尽快处理，请协助，谢谢 
</t>
  </si>
  <si>
    <t>2025-01-11 11:19:26</t>
  </si>
  <si>
    <t>2025-01-11 11:19:49</t>
  </si>
  <si>
    <t>SD-851-250194-17388-1445</t>
  </si>
  <si>
    <t>SD-057-250111-402378-107</t>
  </si>
  <si>
    <t>2025-01-11 08:33:53</t>
  </si>
  <si>
    <t>80+金卡-普通区域-临朐县-三山峪自然村-13905365433-1000M-宽带上网投诉-次数0-202501110000094561</t>
  </si>
  <si>
    <t>202501110000094561</t>
  </si>
  <si>
    <t>202501110000094561#13905365433 电视无法观看，具体故障无法提供，家里只有老人，提示质差路由器，请处理，谢谢
联系人女士，电话 13455665320  流水号 2025011108312567020851936</t>
  </si>
  <si>
    <t>2025-01-11 08:37:46</t>
  </si>
  <si>
    <t>2025-01-11 08:38:10</t>
  </si>
  <si>
    <t>SD-851-314571-26651-19403</t>
  </si>
  <si>
    <t>SD-057-250111-519678-2059</t>
  </si>
  <si>
    <t>2025-01-11 11:15:48</t>
  </si>
  <si>
    <t>80+普通-普通区域-坊子区-辛冬安置区-13053697677-300M-业务受理宽带-次数0-202501110000222668</t>
  </si>
  <si>
    <t>202501110000222668</t>
  </si>
  <si>
    <t>202501110000222668# 宽带账号:13053697677; 联系电话：13053697677，问题类型：此工单为群障修复工单，根据群障全量闭环修复管理要求，为确保客户网络通畅，请装维人员跟进修复网络问题，谢谢！ 
 群障标题：公告。故障描述：潍坊坊子区辛冬安置区光缆故障，预估24小时恢复，请帮忙拦截,如有需要请联系片区装维师傅高明文15706307270主叫号码：15094956676.0;该号码仅供参考，请优先联系宽带账号。</t>
  </si>
  <si>
    <t>2025-01-11 11:21:09</t>
  </si>
  <si>
    <t>2025-01-11 11:21:29</t>
  </si>
  <si>
    <t>SD-851-333660-9589-2601</t>
  </si>
  <si>
    <t>SD-057-250111-082654-2084</t>
  </si>
  <si>
    <t>2025-01-11 11:16:51</t>
  </si>
  <si>
    <t>80+普通-普通区域-奎文区-御景苑-15095232866-300M-业务受理宽带-次数0-202501110000222394</t>
  </si>
  <si>
    <t>202501110000222394</t>
  </si>
  <si>
    <t>202501110000222394# 宽带账号:15095232866; 联系电话：15095232866，问题类型：此工单为群障修复工单，根据群障全量闭环修复管理要求，为确保客户网络通畅，请装维人员跟进修复网络问题，谢谢！ 
 群障标题：公告。故障描述：潍坊奎文区御景苑光缆故障，预估24小时恢复，请帮忙拦截,如有需要请联系片区装维师傅王玉升15706366509主叫号码：15095232866.0;该号码仅供参考，请优先联系宽带账号。</t>
  </si>
  <si>
    <t>2025-01-11 11:34:16</t>
  </si>
  <si>
    <t>2025-01-11 11:34:40</t>
  </si>
  <si>
    <t>SD-851-299617-25303-2757</t>
  </si>
  <si>
    <t>SD-057-250111-371468-770</t>
  </si>
  <si>
    <t>2025-01-11 09:26:32</t>
  </si>
  <si>
    <t>普通区域-寒亭区-后官庄村自然村-15763647689-300M-宽带上网投诉-次数0-20250111092423X663055204</t>
  </si>
  <si>
    <t>20250111092423X663055204</t>
  </si>
  <si>
    <t xml:space="preserve">【农村网络投诉】流程受理流水号：20250111092306157636476891013343
客户号码:15763647689
客户姓名:郭**
投诉地市:潍坊
来话流水:2025011109213467920859608
宽带账号:15763647689
宽带账号归属地市:潍坊
宽带账号归属区县:寒亭区
故障地址:潍坊寒亭区经济开发区后官庄村后官庄村自然村后官庄村西北4号箱*********
联系电话:13562634282
联系人:先生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故障时间:2025-01-11 09:23:57
具体故障现象:光猫亮红灯，
客户其他诉求:客户反映宽带无法上网，已告知故障，不认可，请核实，谢谢
</t>
  </si>
  <si>
    <t>2025-01-11 09:42:57</t>
  </si>
  <si>
    <t>2025-01-11 09:43:34</t>
  </si>
  <si>
    <t>SD-057-250111-293176-170</t>
  </si>
  <si>
    <t>2025-01-11 08:39:48</t>
  </si>
  <si>
    <t>【重投】-80+银卡-普通区域-昌乐县-爱伦堡小区-13863629006-1000M-宽带上网投诉-次数0-202501110000095816</t>
  </si>
  <si>
    <t>202501110000095816</t>
  </si>
  <si>
    <t xml:space="preserve">202501110000095816#宽带账号：13863629006 ；宽带地址：潍坊昌乐县城关街道利民街爱伦堡小区5号楼********* ；客户来电反映网速慢   ，线上指导无法配合操作老人在家不会操作，要求上门处理
联系电话： 13863629006 ；联系人：女士  ；来电流水： 2025011108352615020873238
</t>
  </si>
  <si>
    <t>2025-01-11 08:42:39</t>
  </si>
  <si>
    <t>2025-01-11 08:42:58</t>
  </si>
  <si>
    <t>SD-057-250111-581793-738</t>
  </si>
  <si>
    <t>2025-01-11 09:24:19</t>
  </si>
  <si>
    <t>80+银卡-普通区域-寿光市-毛家-15063678289-1000M-宽带上网投诉-次数0-202501110000126256</t>
  </si>
  <si>
    <t>202501110000126256</t>
  </si>
  <si>
    <t xml:space="preserve">202501110000126256#流程受理流水号：20250111092357150636782891013609
客户号码:15063678289
客户姓名:毛**
投诉地市:潍坊
来话流水:2025011109214540320861567
宽带账号:15063678289
宽带账号归属地市:潍坊
宽带账号归属区县:寿光市
故障地址:潍坊寿光市田柳毛家村毛家毛家10号箱*********
联系电话:15063678289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光功率:-24.20
故障大类:宽带/电视
故障细类:宽带无法上网
携转原因:
故障时间:2025-01-11 09:24:04
具体故障现象:光猫灯正常但电脑手机无法上网，
客户其他诉求:客户侧为质差终端，要求上门更换终端并一并处理故障问题。
</t>
  </si>
  <si>
    <t>2025-01-11 09:27:38</t>
  </si>
  <si>
    <t>2025-01-11 09:31:46</t>
  </si>
  <si>
    <t>SD-851-236180-11947-4504</t>
  </si>
  <si>
    <t>SD-057-250111-239071-775</t>
  </si>
  <si>
    <t>2025-01-11 09:26:42</t>
  </si>
  <si>
    <t>普通区域-潍城区-祥和苑西区-17853671183-1000M-业务受理宽带-次数0-202501110000130538</t>
  </si>
  <si>
    <t>202501110000130538</t>
  </si>
  <si>
    <t>202501110000130538#【已关注中国移动10086微信公众号】 宽带账号:17853671183; 联系电话：17853671183，问题类型：此工单为群障修复工单，根据群障全量闭环修复管理要求，为确保客户网络通畅，请装维人员跟进修复网络问题，谢谢！ 
 群障标题：公告。故障描述：潍坊潍城区祥和苑西区光缆故障，预估24小时恢复，请帮忙拦截,如有需要请联系片区装维师傅陈亮19558526100主叫号码：17853671183.0;该号码仅供参考，请优先联系宽带账号。</t>
  </si>
  <si>
    <t>2025-01-11 09:28:51</t>
  </si>
  <si>
    <t>2025-01-11 09:29:33</t>
  </si>
  <si>
    <t>SD-851-267557-13687-17318</t>
  </si>
  <si>
    <t>SD-057-250111-496372-1190</t>
  </si>
  <si>
    <t>2025-01-11 10:05:40</t>
  </si>
  <si>
    <t>【调研】-普通区域-寿光市-辛庄子-15853676913-300M-宽带上网投诉-次数0-202501110000160564</t>
  </si>
  <si>
    <t>202501110000160564</t>
  </si>
  <si>
    <t xml:space="preserve">202501110000160564#流程受理流水号：20250111100410158536769131024104
客户号码:15853676913
客户姓名:杨**
投诉地市:潍坊
来话流水:2025011110034982520857926
宽带账号:15853676913
宽带账号归属地市:潍坊
宽带账号归属区县:寿光市
故障地址:潍坊寿光市营里镇北辛庄子村辛庄子辛庄子村3号箱*********
联系电话:15853676913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故障时间:2025-01-11 10:04:23
魔百和单播/组播:单播
具体故障现象:电视直播或点播无法观看，
客户其他诉求:客户侧为质差终端，要求上门更换终端并一并处理故障问题。
</t>
  </si>
  <si>
    <t>2025-01-11 10:22:14</t>
  </si>
  <si>
    <t>SD-057-250111-985730-2231</t>
  </si>
  <si>
    <t>2025-01-11 11:30:47</t>
  </si>
  <si>
    <t>普通区域-寿光市-屯东社区-18563638985-500M-宽带延伸服务-次数0-202501110000234620</t>
  </si>
  <si>
    <t>202501110000234620</t>
  </si>
  <si>
    <t xml:space="preserve">202501110000234620#流程受理流水号：20250111113014185636389851048921
客户号码:18563638985
客户姓名:韩**
投诉地市:潍坊
来话流水:2025011111292862220848016
宽带账号:18563638985
宽带账号归属地市:潍坊
宽带账号归属区县:寿光市
故障地址:潍坊寿光市洛城街道农圣街屯东社区4号楼扩*********
联系电话:18563638985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故障时间:2025-01-11 11:30:24
具体故障现象:重新布置网线，
</t>
  </si>
  <si>
    <t>2025-01-11 11:40:59</t>
  </si>
  <si>
    <t>2025-01-11 11:41:13</t>
  </si>
  <si>
    <t>SD-851-275536-11329-29066</t>
  </si>
  <si>
    <t>SD-057-250111-308157-739</t>
  </si>
  <si>
    <t>2025-01-11 09:24:34</t>
  </si>
  <si>
    <t>普通区域--null--宽带上网投诉-次数2-202501070000587176</t>
  </si>
  <si>
    <t>2025-01-12 10:25:00</t>
  </si>
  <si>
    <t>2025-01-11 09:36:32</t>
  </si>
  <si>
    <t>2025-01-11 09:26:44</t>
  </si>
  <si>
    <t>80+普通-普通区域-寿光市-商业新村-18765168525-500M-业务受理宽带-次数0-202501110000128856 一级督办</t>
  </si>
  <si>
    <t>202501110000128856</t>
  </si>
  <si>
    <t>2025-01-11 09:28:54</t>
  </si>
  <si>
    <t>2025-01-11 09:29:14</t>
  </si>
  <si>
    <t>SD-057-250111-190726-1162</t>
  </si>
  <si>
    <t>2025-01-11 10:02:01</t>
  </si>
  <si>
    <t>80+银卡-普通区域-寒亭区-新嘉拾光悦-15253619277-1000M-宽带上网投诉-次数0-202501110000157802</t>
  </si>
  <si>
    <t>202501110000157802</t>
  </si>
  <si>
    <t>202501110000157802# 宽带账号：15253619277；联系电话：15253619277宽带地址：潍坊寒亭区寒亭街道幸福路新嘉拾光悦8号楼客户来电反映网络无法连接，线上指导不在家/不在现场，要求上门处理, 来电流水：2025011109594370020806524</t>
  </si>
  <si>
    <t>2025-01-11 10:10:55</t>
  </si>
  <si>
    <t>2025-01-11 10:13:08</t>
  </si>
  <si>
    <t>SD-851-312743-14903-27856</t>
  </si>
  <si>
    <t>SD-057-250111-349268-2255</t>
  </si>
  <si>
    <t>2025-01-11 11:32:40</t>
  </si>
  <si>
    <t>【调研】-80+金卡-普通区域-奎文区-中建大观天下（含一三期）-15762525111-1000M-业务受理宽带-次数0-202501110000226949</t>
  </si>
  <si>
    <t>202501110000226949</t>
  </si>
  <si>
    <t>202501110000226949#受理号码 : 15762525111客户姓名 : 刘*号码归属地 : 潍坊奎文 － 奎文四平路营业厅用户品牌 : 全球通
客户来电反映称宽带上网慢，称之前师傅告知其网线装反了，现要求师傅上门整改，请处理，谢谢
联系人：女士联系电话：15866517411录音流水：2025011111192674220821187</t>
  </si>
  <si>
    <t>2025-01-11 11:40:58</t>
  </si>
  <si>
    <t>2025-01-11 11:45:22</t>
  </si>
  <si>
    <t>SD-851-321238-9166-20235</t>
  </si>
  <si>
    <t>SD-057-250111-389615-2256</t>
  </si>
  <si>
    <t>80+普通-普通区域-寿光市-崔岭西村-15169530486-300M-宽带上网投诉-次数0-20250111113122X282578214</t>
  </si>
  <si>
    <t>20250111113122X282578214</t>
  </si>
  <si>
    <t xml:space="preserve">【农村网络投诉】流程受理流水号：20250111112844151695304861048492
客户号码:15169530486
客户姓名:崔**
投诉地市:潍坊
来话流水:2025011111280183520830259
宽带账号:15169530486
宽带账号归属地市:潍坊
宽带账号归属区县:寿光市
故障地址:潍坊寿光市稻田镇崔岭西村崔岭西村崔岭西村13号箱*********
联系电话:15169530486
联系人:先生/女士
工单紧急程度:一般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故障细类:宽带无法上网(专席)
携转原因:
故障时间:2025-01-11 11:22:35
具体故障现象:宽带在线无法使用：网口指示灯正常，网线连接正确，外接路由器未操作恢复出厂或者换新，指导断电重启设备无效，请协助，谢谢
客户其他诉求:
</t>
  </si>
  <si>
    <t>2025-01-11 11:45:25</t>
  </si>
  <si>
    <t>2025-01-11 11:45:46</t>
  </si>
  <si>
    <t>SD-057-250111-107826-54</t>
  </si>
  <si>
    <t>2025-01-11 08:06:52</t>
  </si>
  <si>
    <t>【调研】-80+金卡-普通区域-诸城市-杨家岭自然村-18206453777-1000M-宽带上网投诉-次数0-202501110000090037</t>
  </si>
  <si>
    <t>202501110000090037</t>
  </si>
  <si>
    <t>202501110000090037#流程受理流水号：20250111080533182064537771000310
客户号码:18206453777
客户姓名:刘*
投诉地市:潍坊
来话流水:2025011108033388620869903
宽带账号:18206453777
宽带账号归属地市:潍坊
宽带账号归属区县:诸城市
故障地址:潍坊诸城市密州街道杨家岭杨家岭自然村杨家岭村公路北21号箱*********
联系电话:18206453777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08:01:26
具体故障现象:光猫亮红灯，
客户其他诉求:客户要求尽快修好
;宽带小区$[杨家岭自然村]$</t>
  </si>
  <si>
    <t>2025-01-11 08:12:02</t>
  </si>
  <si>
    <t>2025-01-11 08:19:17</t>
  </si>
  <si>
    <t>SD-851-277093-33903-11042</t>
  </si>
  <si>
    <t>SD-057-250111-983517-55</t>
  </si>
  <si>
    <t>2025-01-11 08:07:32</t>
  </si>
  <si>
    <t>【调研】-普通区域-奎文区-九龙山电业局宿舍(FTTB)-15866139601-300M-宽带上网投诉-次数0-202501110000092073</t>
  </si>
  <si>
    <t>202501110000092073</t>
  </si>
  <si>
    <t>202501110000092073#流程受理流水号：20250111080454158661396011000295
客户号码:15866139601
客户姓名:杨**
投诉地市:潍坊
来话流水:2025011108042586220871876
宽带账号:15866139601
宽带账号归属地市:潍坊
宽带账号归属区县:高新
故障地址:潍坊高新高新城区新华路九龙山电业局宿舍#FTTB#6号楼*********
联系电话:15866139601
联系人:先生/女士
工单紧急程度:一般
是否有升级投诉倾向:否
是否重复投诉:否
是否携转意向:否
是否投诉倾向:否
是否智能网关:非智能网关
当前是否在线:否
接入方式:FTTB
端到端诊断结果:状态正常
是否质差终端:无质差信息
光功率:无
故障大类:宽带/电视
故障细类:宽带无法上网
携转原因:
故障时间:2025-01-11 08:05:18
具体故障现象:光猫亮红灯，
客户其他诉求:客户来电要求尽快处理，请协助，谢谢 
;宽带小区$[九龙山电业局宿舍(FTTB)]$</t>
  </si>
  <si>
    <t>2025-01-11 08:20:06</t>
  </si>
  <si>
    <t>2025-01-11 08:20:26</t>
  </si>
  <si>
    <t>SD-057-250111-275468-744</t>
  </si>
  <si>
    <t>2025-01-11 09:24:56</t>
  </si>
  <si>
    <t>普通区域-寒亭区-后官庄村自然村-15854458514-200M-宽带上网投诉-次数0-202501110000127496</t>
  </si>
  <si>
    <t>202501110000127496</t>
  </si>
  <si>
    <t>202501110000127496#15854458514客户来电反映宽带无法使用，老人不会操作，线上排障不认可，要求维修人员上门维修，请尽快协助处理，谢谢  联系人：先生 联系电话：15854458514本机 流水：2025011109193667820838277</t>
  </si>
  <si>
    <t>2025-01-11 09:46:05</t>
  </si>
  <si>
    <t>2025-01-11 09:49:20</t>
  </si>
  <si>
    <t>SD-851-321349-8452-22287</t>
  </si>
  <si>
    <t>SD-057-250111-876412-783</t>
  </si>
  <si>
    <t>2025-01-11 09:27:01</t>
  </si>
  <si>
    <t>80+银卡-普通区域-昌乐县-西湖花园-15064634755-1000M-业务受理宽带-次数0-202501110000131020</t>
  </si>
  <si>
    <t>202501110000131020</t>
  </si>
  <si>
    <t>202501110000131020# 宽带账号:15064634755; 联系电话：15064634755，问题类型：此工单为群障修复工单，根据群障全量闭环修复管理要求，为确保客户网络通畅，请装维人员跟进修复网络问题，谢谢！ 
 群障标题：公告。故障描述：潍坊昌乐县西湖花园光缆故障，预估24小时恢复，请帮忙拦截,如有需要请联系片区装维师傅李垂友15706307141主叫号码：15064634755.0;该号码仅供参考，请优先联系宽带账号。</t>
  </si>
  <si>
    <t>2025-01-11 09:31:18</t>
  </si>
  <si>
    <t>2025-01-11 09:32:08</t>
  </si>
  <si>
    <t>SD-057-250111-183054-1166</t>
  </si>
  <si>
    <t>2025-01-11 10:02:09</t>
  </si>
  <si>
    <t>普通区域-安丘市-天下客新贵名苑-15054412617-300M-宽带上网投诉-次数0-20250111100114X874640923</t>
  </si>
  <si>
    <t>20250111100114X874640923</t>
  </si>
  <si>
    <t xml:space="preserve">流程受理流水号：20250111095845150544126171022651
客户号码:15054412617
客户姓名:王**
投诉地市:潍坊
来话流水:2025011109563845320868758
宽带账号:15054412617
宽带账号归属地市:潍坊
宽带账号归属区县:安丘市
故障地址:潍坊安丘市兴安街道潍徐路天下客新贵名苑高层2号楼*********
联系电话:15054412617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10:00:13
具体故障现象:提示网络无法连接，
客户其他诉求:
</t>
  </si>
  <si>
    <t>2025-01-11 10:19:51</t>
  </si>
  <si>
    <t>2025-01-11 10:20:22</t>
  </si>
  <si>
    <t>SD-057-250111-685031-1228</t>
  </si>
  <si>
    <t>2025-01-11 10:07:31</t>
  </si>
  <si>
    <t>【调研】-80+普通-普通区域-青州市-大章庄村自然村-13864601288-300M-业务受理宽带-次数0-202501110000160184</t>
  </si>
  <si>
    <t>202501110000160184</t>
  </si>
  <si>
    <t>202501110000160184#【已关注中国移动10086微信公众号】 宽带账号:13864601288; 联系电话：13864601288，问题类型：此工单为群障修复工单，根据群障全量闭环修复管理要求，为确保客户网络通畅，请装维人员跟进修复网络问题，谢谢！ 
 群障标题：公告。故障描述：潍坊青州市大章庄村自然村光缆故障，预估24小时恢复，请帮忙拦截,如有需要请联系片区装维师傅刘霄15706307663主叫号码：13864601288.0;该号码仅供参考，请优先联系宽带账号。</t>
  </si>
  <si>
    <t>2025-01-11 10:17:55</t>
  </si>
  <si>
    <t>2025-01-11 10:20:00</t>
  </si>
  <si>
    <t>SD-851-309941-9432-22021</t>
  </si>
  <si>
    <t>SD-057-250111-837964-2054</t>
  </si>
  <si>
    <t>2025-01-11 11:15:22</t>
  </si>
  <si>
    <t>80+普通-普通区域-青州市-皂户村-15005365761-300M-宽带上网投诉-次数0-202501110000220994</t>
  </si>
  <si>
    <t>202501110000220994</t>
  </si>
  <si>
    <t xml:space="preserve">202501110000220994#【已关注中国移动10086微信公众号】流程受理流水号：20250111111234150053657611043766
客户号码:15005365761
客户姓名:刘**
投诉地市:潍坊
来话流水:2025011111121828120828623
宽带账号:15005365761
宽带账号归属地市:潍坊
宽带账号归属区县:青州市
故障地址:潍坊青州市东夏镇皂户村皂户村5号箱（西南张连顺）*********
联系电话:15005365761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故障时间:2025-01-11 11:15:36
具体故障现象:打不开网页，光猫信号不好，请提前联系。用户想今天办理完。
客户其他诉求:客户侧为质差终端，要求上门更换终端并一并处理故障问题。
</t>
  </si>
  <si>
    <t>2025-01-11 11:25:58</t>
  </si>
  <si>
    <t>2025-01-11 11:26:14</t>
  </si>
  <si>
    <t>2025-01-11 08:35:29</t>
  </si>
  <si>
    <t>【调研】-普通区域-潍城区-水库路两侧聚类-13793638533-300M-宽带上网投诉-次数0-20250111083401X641326709 一级督办</t>
  </si>
  <si>
    <t>20250111083401X641326709</t>
  </si>
  <si>
    <t>2025-01-11 08:51:07</t>
  </si>
  <si>
    <t>2025-01-11 08:59:38</t>
  </si>
  <si>
    <t>SD-851-277062-4754-24565</t>
  </si>
  <si>
    <t>SD-057-250111-839650-2004</t>
  </si>
  <si>
    <t>2025-01-11 11:10:16</t>
  </si>
  <si>
    <t>普通区域-昌乐县-小李家庄社区自然村-15610285634-1000M-宽带延伸服务-次数0-202501110000218784</t>
  </si>
  <si>
    <t>202501110000218784</t>
  </si>
  <si>
    <t xml:space="preserve">202501110000218784#流程受理流水号：20250111110830156102856341042622
客户号码:15610285634
客户姓名:王**
投诉地市:潍坊
来话流水:2025011111073083520866486
宽带账号:15610285634
宽带账号归属地市:潍坊
宽带账号归属区县:昌乐县
故障地址:潍坊昌乐县尧沟镇小李家庄社区小李家庄社区自然村小李家庄村2#*********
联系电话:15610285634
联系人:先生/女士
工单紧急程度:一般
是否有升级投诉倾向:否
是否重复投诉:否
是否携转意向:否
是否投诉倾向:否
是否智能网关:智能网关
当前是否在线:是
接入方式:FTTH
是否质差终端:无质差信息
光功率:-18.04
故障大类:宽带/电视
故障细类:宽带延伸服务
携转原因:
故障时间:2025-01-11 11:09:14
具体故障现象:新买路由器装维上门安装，
</t>
  </si>
  <si>
    <t>2025-01-11 11:21:35</t>
  </si>
  <si>
    <t>2025-01-11 11:21:55</t>
  </si>
  <si>
    <t>SD-851-259257-2241-12860</t>
  </si>
  <si>
    <t>SD-057-250111-456307-786</t>
  </si>
  <si>
    <t>2025-01-11 09:27:09</t>
  </si>
  <si>
    <t>【调研】-80+普通-普通区域-寒亭区-纳福馨城小区-15725672099-300M-业务受理宽带-次数0-202501110000131525</t>
  </si>
  <si>
    <t>202501110000131525</t>
  </si>
  <si>
    <t>202501110000131525# 宽带账号:15725672099; 联系电话：15725672099，问题类型：此工单为群障修复工单，根据群障全量闭环修复管理要求，为确保客户网络通畅，请装维人员跟进修复网络问题，谢谢！ 
 群障标题：公告。故障描述：潍坊寒亭区纳福馨城小区光缆故障，预估24小时恢复，请帮忙拦截,如有需要请联系片区装维师傅韩明辉15706307440主叫号码：15725672099.0;该号码仅供参考，请优先联系宽带账号。</t>
  </si>
  <si>
    <t>2025-01-11 09:42:48</t>
  </si>
  <si>
    <t>2025-01-11 09:48:53</t>
  </si>
  <si>
    <t>SD-057-250111-729410-1421</t>
  </si>
  <si>
    <t>2025-01-11 10:23:09</t>
  </si>
  <si>
    <t>【调研】-80+普通-普通区域-坊子区-学苑花园-13606477743-200M-魔百和投诉-次数0-20250111102044X448684090</t>
  </si>
  <si>
    <t>2025-01-12 11:24:00</t>
  </si>
  <si>
    <t>20250111102044X448684090</t>
  </si>
  <si>
    <t>流程受理流水号：20250111101708136064777431027687
客户号码:13606477743
客户姓名:段**
投诉地市:潍坊
来话流水:2025011110142473920889906
宽带账号:13606477743
宽带账号归属地市:潍坊
宽带账号归属区县:峡山区
故障地址:潍坊峡山区太堡庄街道（太堡庄）学苑花园学苑花园学苑花园一期 21号楼*********
联系电话:13606477743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光功率:-17.69
故障大类:宽带/电视
故障细类:移动高清电视故障(专席)
携转原因:
故障时间:2025-01-11 10:16:51
魔百和单播/组播:组播
具体故障现象:电视提示网络类错误，
客户其他诉求:
魔百和单/组播：组播</t>
  </si>
  <si>
    <t>2025-01-11 10:25:06</t>
  </si>
  <si>
    <t>2025-01-11 10:25:39</t>
  </si>
  <si>
    <t>SD-057-250111-673892-2078</t>
  </si>
  <si>
    <t>2025-01-11 11:16:32</t>
  </si>
  <si>
    <t>【重投】-80+普通-普通区域-临朐县-清泉小区-13853632723-1000M-宽带上网投诉-次数0-202501110000220775</t>
  </si>
  <si>
    <t>202501110000220775</t>
  </si>
  <si>
    <t>202501110000220775#宽带账号：13853632723；宽带地址：潍坊临朐县东城街道东镇路清泉小区4号楼*********；客户来电反映移动高清无法观看，客户不配合排障，要求上门，请协助处理，谢谢！联系电话：13721952746；联系人：先生；来电流水：2025011111112740420817630</t>
  </si>
  <si>
    <t>2025-01-11 11:24:59</t>
  </si>
  <si>
    <t>2025-01-11 11:25:23</t>
  </si>
  <si>
    <t>SD-851-288787-2705-23989</t>
  </si>
  <si>
    <t>SD-057-250111-194286-1204</t>
  </si>
  <si>
    <t>2025-01-11 10:06:52</t>
  </si>
  <si>
    <t>普通区域-坊子区-学苑花园-18105364967-500M-业务受理宽带-次数0-202501110000163434</t>
  </si>
  <si>
    <t>202501110000163434</t>
  </si>
  <si>
    <t>202501110000163434# 宽带账号:18105364967; 联系电话：18105364967，问题类型：此工单为群障修复工单，根据群障全量闭环修复管理要求，为确保客户网络通畅，请装维人员跟进修复网络问题，谢谢！ 
 群障标题：公告。故障描述：潍坊坊子区学苑花园光缆故障，预估24小时恢复，请帮忙拦截,如有需要请联系片区装维师傅钟子龙15706307275主叫号码：18105364967.0;该号码仅供参考，请优先联系宽带账号。</t>
  </si>
  <si>
    <t>2025-01-11 10:12:23</t>
  </si>
  <si>
    <t>2025-01-11 10:14:07</t>
  </si>
  <si>
    <t>SD-852-273491-3407-16040</t>
  </si>
  <si>
    <t>SD-057-250111-124078-1205</t>
  </si>
  <si>
    <t>2025-01-11 10:06:54</t>
  </si>
  <si>
    <t>普通区域-昌邑市-后谢家营村-18264697126-300M-业务受理宽带-次数0-202501110000162845</t>
  </si>
  <si>
    <t>202501110000162845</t>
  </si>
  <si>
    <t>202501110000162845# 宽带账号:18264697126; 联系电话：18264697126，问题类型：此工单为群障修复工单，根据群障全量闭环修复管理要求，为确保客户网络通畅，请装维人员跟进修复网络问题，谢谢！ 
 群障标题：公告。故障描述：潍坊昌邑市后谢家营村主缆故障，预估24小时恢复，请帮忙拦截。主叫号码：15965067988.0;该号码仅供参考，请优先联系宽带账号。</t>
  </si>
  <si>
    <t>2025-01-11 10:09:59</t>
  </si>
  <si>
    <t>2025-01-11 10:10:28</t>
  </si>
  <si>
    <t>SD-851-269009-13833-15793</t>
  </si>
  <si>
    <t>SD-057-250111-215873-1232</t>
  </si>
  <si>
    <t>2025-01-11 10:07:54</t>
  </si>
  <si>
    <t>80+银卡-普通区域-寿光市-侯河东-15053653277-500M-宽带延伸服务-次数0-202501110000163344</t>
  </si>
  <si>
    <t>202501110000163344</t>
  </si>
  <si>
    <t xml:space="preserve">202501110000163344#【已关注中国移动10086微信公众号】流程受理流水号：20250111100712150536532771024912
客户号码:15053653277
客户姓名:侯**
投诉地市:潍坊
来话流水:2025011110062911720890616
宽带账号:15053653277
宽带账号归属地市:潍坊
宽带账号归属区县:寿光市
故障地址:潍坊寿光市侯镇侯河东侯河东扩1号箱*********
联系电话:15053653277
联系人:先生/女士
工单紧急程度:一般
是否有升级投诉倾向:否
是否重复投诉:否
是否携转意向:否
是否投诉倾向:否
是否智能网关:智能网关
当前是否在线:是
接入方式:--
是否质差终端:无质差信息
光功率:-19.62
故障大类:宽带/电视
故障细类:宽带延伸服务
携转原因:
故障时间:2025-01-11 10:07:20
具体故障现象:重新布置网线，
</t>
  </si>
  <si>
    <t>2025-01-11 10:11:58</t>
  </si>
  <si>
    <t>2025-01-11 10:12:16</t>
  </si>
  <si>
    <t>SD-851-296145-1791-13512</t>
  </si>
  <si>
    <t>SD-057-250111-985712-129</t>
  </si>
  <si>
    <t>2025-01-11 08:35:56</t>
  </si>
  <si>
    <t>【调研】-80+金卡-普通区域-诸城市-陶家庄村-13562641867-300M-宽带上网投诉-次数0-202501110000094173</t>
  </si>
  <si>
    <t>202501110000094173</t>
  </si>
  <si>
    <t>202501110000094173#宽带账号：13562641867；宽带地址：潍坊诸城市辛兴镇陶家庄陶家庄村陶家庄村北4#箱*********；接入方式：FTTH，当前是否在线：不在线，端到端诊断结果：状态正常，是否智能网关：，客户反映无法上网看电视，要求尽快处理回复！联系电话：13562641867</t>
  </si>
  <si>
    <t>2025-01-11 08:47:39</t>
  </si>
  <si>
    <t>2025-01-11 08:48:01</t>
  </si>
  <si>
    <t>SD-851-271014-22828-19866</t>
  </si>
  <si>
    <t>SD-057-250111-876925-2017</t>
  </si>
  <si>
    <t>2025-01-11 11:11:14</t>
  </si>
  <si>
    <t>【调研】-80+银卡-(目标)普通区域-奎文区-西上虞小区-15863693139-1000M-宽带上网投诉-次数0-202501110000215435</t>
  </si>
  <si>
    <t>202501110000215435</t>
  </si>
  <si>
    <t>202501110000215435#宽带账号：15863693139；宽带地址：潍坊奎文区广文街道虞河路西上虞小区32号楼一单元602*********
；客户来电反映移动高清无法观看，客户不配合排障，要求上门，请协助处理，谢谢！联系电话：15863693129；联系人：先生；来电流水：2025011111065209020858253</t>
  </si>
  <si>
    <t>2025-01-11 11:25:14</t>
  </si>
  <si>
    <t>2025-01-11 11:25:42</t>
  </si>
  <si>
    <t>SD-851-322432-22050-25163</t>
  </si>
  <si>
    <t>SD-057-250111-067385-1635</t>
  </si>
  <si>
    <t>2025-01-11 10:41:12</t>
  </si>
  <si>
    <t>80+金卡-普通区域-安丘市-大付岗村自然村-18264673332-100M-魔百和投诉-次数0-202501110000191360</t>
  </si>
  <si>
    <t>2025-01-12 11:42:00</t>
  </si>
  <si>
    <t>202501110000191360</t>
  </si>
  <si>
    <t>202501110000191360#流程受理流水号：20250111104035182646733321034354
客户号码:18264673332
客户姓名:田*
投诉地市:潍坊
来话流水:2025011110385891920801537
宽带账号:18264673332
宽带账号归属地市:潍坊
宽带账号归属区县:安丘市
故障地址:潍坊安丘市景芝镇大付岗村大付岗村自然村大付岗村村南3号箱曹兆山*********
联系电话:13655366934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故障细类:移动高清电视故障(专席)
携转原因:
故障时间:2025-01-11 10:40:14
魔百和单播/组播:组播
具体故障现象:电视直播或点播无法观看，
客户其他诉求:
魔百和单/组播：组播;宽带小区$[大付岗村自然村]$</t>
  </si>
  <si>
    <t>2025-01-11 10:42:48</t>
  </si>
  <si>
    <t>2025-01-11 10:43:08</t>
  </si>
  <si>
    <t>2025-01-11 10:41:13</t>
  </si>
  <si>
    <t>普通区域-坊子区-南游村自然村-15253665949-200M-宽带上网投诉-次数0-202501110000191967 一级督办</t>
  </si>
  <si>
    <t>202501110000191967</t>
  </si>
  <si>
    <t>2025-01-11 10:45:00</t>
  </si>
  <si>
    <t>2025-01-11 10:45:26</t>
  </si>
  <si>
    <t>SD-057-250111-596734-2128</t>
  </si>
  <si>
    <t>2025-01-11 11:21:42</t>
  </si>
  <si>
    <t>普通区域-奎文区-五洲家苑-15762483191-300M-宽带上网投诉-次数0-202501110000228297</t>
  </si>
  <si>
    <t>202501110000228297</t>
  </si>
  <si>
    <t>202501110000228297#【已关注中国移动10086微信公众号】流程受理流水号：20250111112055157624831911046160
客户号码:15762483191
客户姓名:张*
投诉地市:潍坊
来话流水:2025011111195663020827320
宽带账号:15762483191
宽带账号归属地市:潍坊
宽带账号归属区县:高新
故障地址:潍坊高新高新城区蓉花路五洲家苑8号楼*********
联系电话:13325244941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故障细类:网速慢/上网掉线(专席)
携转原因:
故障时间:2025-01-11 11:23:45
具体故障现象:网速慢：路由器连接光猫1口，位置开阔，重启未恢复，光猫自带WIFI未开启，网线支持，请处理，谢谢。
客户其他诉求:
;宽带小区$[五洲家苑]$</t>
  </si>
  <si>
    <t>2025-01-11 11:27:58</t>
  </si>
  <si>
    <t>2025-01-11 11:30:17</t>
  </si>
  <si>
    <t>SD-057-250111-309862-2269</t>
  </si>
  <si>
    <t>2025-01-11 11:33:45</t>
  </si>
  <si>
    <t>【调研】-80+银卡-普通区域-昌邑市-姚家自然村-15265661059-1000M-魔百和投诉-次数0-202501110000237236</t>
  </si>
  <si>
    <t>202501110000237236</t>
  </si>
  <si>
    <t>202501110000237236#流程受理流水号：20250111113236152656610591049519
客户号码:15265661059
客户姓名:付*
投诉地市:潍坊
来话流水:2025011111312780920872809
宽带账号:15265661059
宽带账号归属地市:潍坊
宽带账号归属区县:昌邑市
故障地址:潍坊昌邑市卜庄镇姚家村姚家自然村16号箱付克照*********
联系电话:13173156582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光功率:-20.86
故障大类:宽带/电视
故障细类:移动高清电视故障
携转原因:
故障时间:2025-01-11 11:33:01
魔百和单播/组播:组播
具体故障现象:电视机提示无信号，
客户其他诉求:
魔百和单/组播：组播;宽带小区$[姚家自然村]$</t>
  </si>
  <si>
    <t>2025-01-11 11:37:56</t>
  </si>
  <si>
    <t>2025-01-11 11:39:16</t>
  </si>
  <si>
    <t>SD-851-311041-14817-8667</t>
  </si>
  <si>
    <t>SD-057-250111-705861-2120</t>
  </si>
  <si>
    <t>2025-01-11 11:20:37</t>
  </si>
  <si>
    <t>【调研】-普通区域-奎文区-新华印刷厂宿舍-15854445226-100M-宽带上网投诉-次数0-20250111111833X513803387</t>
  </si>
  <si>
    <t>2025-01-12 12:21:00</t>
  </si>
  <si>
    <t>20250111111833X513803387</t>
  </si>
  <si>
    <t xml:space="preserve">流程受理流水号：20250111111725158544452261045120
客户号码:15854445226
客户姓名:张*
投诉地市:潍坊
来话流水:2025011111164581020886735
宽带账号:15854445226
宽带账号归属地市:潍坊
宽带账号归属区县:奎文区
故障地址:潍坊奎文区东关街道福寿街新华印刷厂宿舍14号楼*********
联系电话:15854445226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故障时间:2025-01-11 11:18:14
具体故障现象:提示网络无法连接，
客户其他诉求:请尽快协助处理，谢谢！
</t>
  </si>
  <si>
    <t>2025-01-11 11:33:11</t>
  </si>
  <si>
    <t>2025-01-11 11:36:04</t>
  </si>
  <si>
    <t>SD-851-300358-4227-436</t>
  </si>
  <si>
    <t>SD-057-250111-605893-2206</t>
  </si>
  <si>
    <t>2025-01-11 11:27:50</t>
  </si>
  <si>
    <t>【调研】-80+银卡-普通区域-临朐县-沂山嘉苑-13884717985-1000M-宽带上网投诉-次数0-202501110000234049</t>
  </si>
  <si>
    <t>202501110000234049</t>
  </si>
  <si>
    <t>202501110000234049#流程受理流水号：20250111112422138847179851047222
客户号码:13884717985
客户姓名:孙**
投诉地市:潍坊
来话流水:2025011111240300120880435
宽带账号:13884717985
宽带账号归属地市:潍坊
宽带账号归属区县:临朐县
故障地址:潍坊临朐县城关街道沂山路沂山嘉苑8号楼*********
联系电话:13884717985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故障细类:宽带网速慢/卡顿
携转原因:
故障时间:2025-01-11 11:21:58
网站/APP/游戏名称:抖音
具体故障现象:视频无法播放，
客户其他诉求:
;宽带小区$[沂山嘉苑]$</t>
  </si>
  <si>
    <t>2025-01-11 11:33:06</t>
  </si>
  <si>
    <t>SD-057-250111-937645-2299</t>
  </si>
  <si>
    <t>2025-01-11 11:36:11</t>
  </si>
  <si>
    <t>【重投】-【调研】-普通区域-奎文区-恒大名都四期-18766365025-300M-宽带上网投诉-次数0-202501110000238700</t>
  </si>
  <si>
    <t>202501110000238700</t>
  </si>
  <si>
    <t xml:space="preserve">202501110000238700#客户来电反映家里电视无法观看  线上排障不认可 要求维修人员上门维修 请尽快协助处理
</t>
  </si>
  <si>
    <t>2025-01-11 11:37:37</t>
  </si>
  <si>
    <t>2025-01-11 11:38:40</t>
  </si>
  <si>
    <t>SD-851-289040-477-9419</t>
  </si>
  <si>
    <t>2025-01-11 10:41:33</t>
  </si>
  <si>
    <t>【调研】-80+银卡-普通区域-寿光市-阳光温泉花园北区-13606463966-300M-宽带上网投诉-次数0-202501110000189872 一级督办</t>
  </si>
  <si>
    <t>202501110000189872</t>
  </si>
  <si>
    <t>2025-01-11 10:51:35</t>
  </si>
  <si>
    <t>2025-01-11 10:51:53</t>
  </si>
  <si>
    <t>SD-057-250111-029467-1739</t>
  </si>
  <si>
    <t>2025-01-11 10:47:13</t>
  </si>
  <si>
    <t>【调研】-80+银卡-普通区域-寒亭区-经委宿舍小区-13561432271-1000M-宽带上网投诉-次数0-20250111104453X493161465</t>
  </si>
  <si>
    <t>20250111104453X493161465</t>
  </si>
  <si>
    <t xml:space="preserve">流程受理流水号：20250111104326135614322711035212
客户号码:13561432271
客户姓名:陈**
投诉地市:潍坊
来话流水:2025011110431396820855793
宽带账号:13561432271
宽带账号归属地市:潍坊
宽带账号归属区县:寒亭区
故障地址:潍坊寒亭区寒亭街道民主东街经委宿舍小区2号楼南楼*********
联系电话:13561432271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10:44:30
具体故障现象:光猫亮红灯，
客户其他诉求:
</t>
  </si>
  <si>
    <t>2025-01-11 11:00:04</t>
  </si>
  <si>
    <t>2025-01-11 11:00:30</t>
  </si>
  <si>
    <t>SD-851-236133-9484-25855</t>
  </si>
  <si>
    <t>SD-057-250111-910382-959</t>
  </si>
  <si>
    <t>2025-01-11 09:42:37</t>
  </si>
  <si>
    <t>普通区域-寒亭区-后周二村自然村-15163671260-1000M-宽带上网投诉-次数0-202501110000140279</t>
  </si>
  <si>
    <t>202501110000140279</t>
  </si>
  <si>
    <t>202501110000140279#宽带账号：15163671260；宽带地址：潍坊寒亭区朱里街道后周二村后周二村自然村后周二村9号箱*******；客户来电反映移动高清在看不了 ，要求师傅上门，请协助处理，谢谢！联系电话：15163671260；联系人：；来电流水：。 2025011109403463420874794</t>
  </si>
  <si>
    <t>2025-01-11 09:48:00</t>
  </si>
  <si>
    <t>2025-01-11 09:50:31</t>
  </si>
  <si>
    <t>SD-851-298777-2686-21217</t>
  </si>
  <si>
    <t>SD-057-250111-965418-2306</t>
  </si>
  <si>
    <t>2025-01-11 11:36:31</t>
  </si>
  <si>
    <t>【调研】-(目标)普通区域-寿光市-领世郡小区-18365648399-1000M-业务受理宽带-次数0-202501110000239905</t>
  </si>
  <si>
    <t>202501110000239905</t>
  </si>
  <si>
    <t>202501110000239905# 宽带账号:18365648399; 联系电话：18365648399，问题类型：此工单为群障修复工单，根据群障全量闭环修复管理要求，为确保客户网络通畅，请装维人员跟进修复网络问题，谢谢！ 
 群障标题：公告。故障描述：潍坊寿光市领世郡小区光缆故障，预估24小时恢复，请帮忙拦截,如有需要请联系片区装维师傅崔景强15706307810主叫号码：18365648399.0;该号码仅供参考，请优先联系宽带账号。</t>
  </si>
  <si>
    <t>2025-01-11 11:53:55</t>
  </si>
  <si>
    <t>SD-851-236022-23618-24904</t>
  </si>
  <si>
    <t>SD-057-250111-658047-2427</t>
  </si>
  <si>
    <t>2025-01-11 11:46:49</t>
  </si>
  <si>
    <t>普通区域-潍城区-茂华紫苑公馆-1826568008002-300M-业务受理宽带-次数0-202501110000246108</t>
  </si>
  <si>
    <t>202501110000246108</t>
  </si>
  <si>
    <t>202501110000246108# 宽带账号:1826568008002; 联系电话：1826568008002，问题类型：此工单为群障修复工单，根据群障全量闭环修复管理要求，为确保客户网络通畅，请装维人员跟进修复网络问题，谢谢！ 
 群障标题：公告。故障描述：潍坊潍城区茂华紫苑公馆光缆故障，预估24小时恢复，请帮忙拦截,如有需要请联系片区装维师傅郎琨15706307845主叫号码：18265680080.0;该号码仅供参考，请优先联系宽带账号。</t>
  </si>
  <si>
    <t>2025-01-11 12:11:42</t>
  </si>
  <si>
    <t>2025-01-11 12:13:49</t>
  </si>
  <si>
    <t>SD-851-285233-22778-14240</t>
  </si>
  <si>
    <t>SD-057-250111-596270-965</t>
  </si>
  <si>
    <t>2025-01-11 09:43:13</t>
  </si>
  <si>
    <t>普通区域-奎文区-二中宿舍-13516369040-300M-宽带上网投诉-次数0-202501110000138378</t>
  </si>
  <si>
    <t>202501110000138378</t>
  </si>
  <si>
    <t>202501110000138378#客户来电反映宽带无问题，想要在别的房间多穿一条网线，宽带帐号；13516369040 地址：潍坊奎文区梨园街道樱前街二中宿舍9号楼********* 
联系电话： 13793633562 来电流水号：2025011109392658120861329
要求上门，请协助谢谢！</t>
  </si>
  <si>
    <t>2025-01-11 09:50:19</t>
  </si>
  <si>
    <t>2025-01-11 09:52:37</t>
  </si>
  <si>
    <t>SD-851-285641-8703-6831</t>
  </si>
  <si>
    <t>SD-057-250111-956034-2309</t>
  </si>
  <si>
    <t>2025-01-11 11:36:40</t>
  </si>
  <si>
    <t>80+普通-普通区域-寿光市-荟仕名园-15153629299-500M-业务受理宽带-次数0-202501110000239850</t>
  </si>
  <si>
    <t>202501110000239850</t>
  </si>
  <si>
    <t>202501110000239850# 宽带账号:15153629299; 联系电话：15153629299，问题类型：此工单为群障修复工单，根据群障全量闭环修复管理要求，为确保客户网络通畅，请装维人员跟进修复网络问题，谢谢！ 
 群障标题：公告。故障描述：潍坊寿光市荟仕名园光缆故障，预估24小时恢复，请帮忙拦截,如有需要请联系片区装维师傅王建杰15706307735主叫号码：15169606611.0;该号码仅供参考，请优先联系宽带账号。</t>
  </si>
  <si>
    <t>2025-01-11 11:55:14</t>
  </si>
  <si>
    <t>2025-01-11 11:57:13</t>
  </si>
  <si>
    <t>SD-851-305257-24158-16625</t>
  </si>
  <si>
    <t>SD-057-250111-790321-2325</t>
  </si>
  <si>
    <t>2025-01-11 11:38:06</t>
  </si>
  <si>
    <t>【调研】-80+普通-普通区域-奎文区-恒信-金御园（风华上品）-13906368183-300M-宽带上网投诉-次数0-202501110000240563</t>
  </si>
  <si>
    <t>202501110000240563</t>
  </si>
  <si>
    <t>202501110000240563#？ 宽带账号：13906368183；联系电话：13906368183宽带地址：潍坊高新高新城区樱前街恒信-金御园（风华上品）39号楼客户来电反映宽带不能用，线上指导无法配合操作，要求上门处理, 来电流水2025011111334446320800828</t>
  </si>
  <si>
    <t>2025-01-11 11:46:35</t>
  </si>
  <si>
    <t>2025-01-11 11:47:11</t>
  </si>
  <si>
    <t>SD-057-250111-682514-2322</t>
  </si>
  <si>
    <t>2025-01-11 11:37:38</t>
  </si>
  <si>
    <t>普通区域-诸城市-沙河套村自然村-15908050717-500M-宽带上网投诉-次数0-202501110000241108</t>
  </si>
  <si>
    <t>202501110000241108</t>
  </si>
  <si>
    <t>202501110000241108#宽带账号：15908050717**；宽带地址：*潍坊诸城市相州镇沙河套村沙河套村自然村沙河套村*；客户来电反映移动高清不能用，要求上门，请协助处理，谢谢！联系电话：15908050717*；联系人：***；来电流水：2025011111360383120828785</t>
  </si>
  <si>
    <t>2025-01-11 11:42:05</t>
  </si>
  <si>
    <t>SD-057-250111-729510-2434</t>
  </si>
  <si>
    <t>2025-01-11 11:47:05</t>
  </si>
  <si>
    <t>80+普通-普通区域-青州市-温庄-15263696477-200M-宽带上网投诉-次数0-202501110000246300</t>
  </si>
  <si>
    <t>2025-01-12 12:48:00</t>
  </si>
  <si>
    <t>202501110000246300</t>
  </si>
  <si>
    <t>202501110000246300#15263696477  客户反映电视无法观看，提示无信号，线上排障未恢复，请协助处理。谢谢  联系人：先生 联系电话：本机 流水：2025011111441965720828138</t>
  </si>
  <si>
    <t>2025-01-11 11:52:27</t>
  </si>
  <si>
    <t>2025-01-11 11:52:58</t>
  </si>
  <si>
    <t>SD-057-250111-508629-972</t>
  </si>
  <si>
    <t>2025-01-11 09:44:01</t>
  </si>
  <si>
    <t>【调研】-80+普通-(目标)普通区域-高密市-海建宿舍-13864677769-300M-宽带上网投诉-次数0-202501110000141758</t>
  </si>
  <si>
    <t>202501110000141758</t>
  </si>
  <si>
    <t xml:space="preserve">202501110000141758#13864677769 客户反映电视无法观看，提示无信号，线上排障未恢复，请协助处理。谢谢  联系人：女士 联系电话：本机 流水：2025011109411084420881772
</t>
  </si>
  <si>
    <t>2025-01-11 09:44:43</t>
  </si>
  <si>
    <t>2025-01-11 09:45:11</t>
  </si>
  <si>
    <t>SD-851-306449-38458-17734</t>
  </si>
  <si>
    <t>SD-057-250111-591043-2184</t>
  </si>
  <si>
    <t>2025-01-11 11:26:10</t>
  </si>
  <si>
    <t>普通区域-诸城市-润东电商创业园-15318998096-200M-宽带上网投诉-次数0-20250111112412X852607993</t>
  </si>
  <si>
    <t>2025-01-12 12:27:00</t>
  </si>
  <si>
    <t>20250111112412X852607993</t>
  </si>
  <si>
    <t xml:space="preserve">流程受理流水号：20250111112255153189980961046749
客户号码:15318998096
客户姓名:郭**
投诉地市:潍坊
来话流水:2025011111222979120860416
宽带账号:15318998096
宽带账号归属地市:潍坊
宽带账号归属区县:诸城市
故障地址:潍坊诸城市密州街道密州路润东电商创业园1号楼*********
联系电话:15318998096
联系人:先生/女士
工单紧急程度:紧急
是否有升级投诉倾向:否
是否重复投诉:否
是否携转意向:否
是否投诉倾向:否
是否智能网关:智能网关
当前是否在线:否
接入方式:FTTB
端到端诊断结果:状态正常
是否质差终端:无质差信息
光功率:无
故障大类:宽带/电视
故障细类:宽带无法上网
携转原因:
故障时间:2025-01-11 11:23:33
具体故障现象:提示网络无法连接，
客户其他诉求:
</t>
  </si>
  <si>
    <t>2025-01-11 11:36:17</t>
  </si>
  <si>
    <t>2025-01-11 11:36:50</t>
  </si>
  <si>
    <t>SD-852-251251-2410-24248</t>
  </si>
  <si>
    <t>SD-057-250111-527146-1010</t>
  </si>
  <si>
    <t>2025-01-11 09:47:24</t>
  </si>
  <si>
    <t>普通区域-潍城区-潍城古德锦商业广场（小微）-18753683376-300M-宽带上网投诉-次数0-202501110000143615</t>
  </si>
  <si>
    <t>202501110000143615</t>
  </si>
  <si>
    <t xml:space="preserve">202501110000143615#宽带账号：18753683376；宽带地址：潍坊潍城区北关街道北宫街潍城古德锦商业广场（小微）古德锦商业广场；客户来电反映宽带无法上网，客户无法配合线上指导/客户不配合排障，要求去家里，请协助处理，谢谢！联系电话：15762658136；联系人：女士；来电流水：2025011109445272120824983。
</t>
  </si>
  <si>
    <t>2025-01-11 09:49:07</t>
  </si>
  <si>
    <t>SD-057-250111-361702-2350</t>
  </si>
  <si>
    <t>2025-01-11 11:40:37</t>
  </si>
  <si>
    <t>【调研】-80+银卡-(目标)普通区域-坊子区-鲁光家园-18263637912-1000M-宽带上网投诉-次数0-202501110000243235</t>
  </si>
  <si>
    <t>202501110000243235</t>
  </si>
  <si>
    <t>202501110000243235#宽带账号：18263637912宽带地址；潍坊坊子区坊子老区行政街鲁光家园鲁光家园西区13号楼******，客户来电反映移动高清无法观看，经查询客户侧为质差机顶盒，请协助上门更换终端并一并处理故障问题，谢谢！联系电话：18263637912联系人：男士；来电流水：2025011111350871720817766</t>
  </si>
  <si>
    <t>2025-01-11 11:48:19</t>
  </si>
  <si>
    <t>2025-01-11 11:49:03</t>
  </si>
  <si>
    <t>SD-851-250770-39384-8786</t>
  </si>
  <si>
    <t>SD-057-250111-673452-2407</t>
  </si>
  <si>
    <t>2025-01-11 11:45:57</t>
  </si>
  <si>
    <t>【调研】-普通区域-寿光市-屯东社区-18563638985-500M-业务受理宽带-次数0-202501110000248276</t>
  </si>
  <si>
    <t>202501110000248276</t>
  </si>
  <si>
    <t>202501110000248276# 宽带账号:18563638985; 联系电话：18563638985，问题类型：此工单为群障修复工单，根据群障全量闭环修复管理要求，为确保客户网络通畅，请装维人员跟进修复网络问题，谢谢！ 
 群障标题：公告。故障描述：潍坊寿光市屯东社区光缆故障，预估24小时恢复，请帮忙拦截,如有需要请联系片区装维师傅刘彬15706307765主叫号码：18563638985.0;该号码仅供参考，请优先联系宽带账号。</t>
  </si>
  <si>
    <t>2025-01-11 12:02:08</t>
  </si>
  <si>
    <t>2025-01-11 12:02:26</t>
  </si>
  <si>
    <t>SD-057-250111-395428-2509</t>
  </si>
  <si>
    <t>2025-01-11 11:55:58</t>
  </si>
  <si>
    <t>普通区域-高密市-仓上村自然村-18363621198-300M-宽带上网投诉-次数0-202501110000255465</t>
  </si>
  <si>
    <t>202501110000255465</t>
  </si>
  <si>
    <t xml:space="preserve">202501110000255465#流程受理流水号：20250111115438183636211981055403
客户号码:18363621198
客户姓名:张*
投诉地市:潍坊
来话流水:2025011111540374920840562
宽带账号:18363621198
宽带账号归属地市:潍坊
宽带账号归属区县:高密市
故障地址:潍坊高密市朝阳街道仓上村仓上村自然村高密仓上李正先屋山23号*********
联系电话:18363621198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光功率:-20.75
故障大类:宽带/电视
故障细类:宽带无法上网
携转原因:
故障时间:2025-01-11 11:55:15
具体故障现象:打不开网页，
客户其他诉求:客户侧为质差终端，要求上门更换终端并一并处理故障问题。
</t>
  </si>
  <si>
    <t>2025-01-11 11:57:46</t>
  </si>
  <si>
    <t>2025-01-11 12:03:17</t>
  </si>
  <si>
    <t>SD-057-250111-913084-2510</t>
  </si>
  <si>
    <t>2025-01-11 11:55:59</t>
  </si>
  <si>
    <t>80+白金-普通区域-坊子区-阳光新城-13963618311-200M-宽带上网投诉-次数1-202501100000387518 一级督办</t>
  </si>
  <si>
    <t>2025-01-12 12:56:00</t>
  </si>
  <si>
    <t>2025-01-11 12:01:17</t>
  </si>
  <si>
    <t>2025-01-11 12:01:32</t>
  </si>
  <si>
    <t>SD-057-250111-246305-979</t>
  </si>
  <si>
    <t>2025-01-11 09:44:22</t>
  </si>
  <si>
    <t>【调研】-普通区域-临朐县-上坪村-15053648537-200M-宽带上网投诉-次数0-20250111094335X815310569</t>
  </si>
  <si>
    <t>2025-01-12 10:45:00</t>
  </si>
  <si>
    <t>20250111094335X815310569</t>
  </si>
  <si>
    <t xml:space="preserve">【农村网络投诉】流程受理流水号：20250111094101150536485371017990
客户号码:15053648537
客户姓名:刘**
投诉地市:潍坊
来话流水:2025011109403182020874249
宽带账号:15053648537
宽带账号归属地市:潍坊
宽带账号归属区县:临朐县
故障地址:潍坊临朐县五井镇人民政府上坪上坪村上坪村1号箱刘昌竹*********
联系电话:15053648537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09:42:21
具体故障现象:打不开网页，
客户其他诉求:
</t>
  </si>
  <si>
    <t>2025-01-11 09:46:56</t>
  </si>
  <si>
    <t>2025-01-11 09:47:37</t>
  </si>
  <si>
    <t>SD-057-250111-507439-2352</t>
  </si>
  <si>
    <t>2025-01-11 11:40:43</t>
  </si>
  <si>
    <t>80+银卡-普通区域-奎文区-恒大名都-15165362276-200M-宽带上网投诉-次数0-202501110000241166</t>
  </si>
  <si>
    <t>2025-01-12 12:41:00</t>
  </si>
  <si>
    <t>202501110000241166</t>
  </si>
  <si>
    <t>202501110000241166#流程受理流水号：20250111113843151653622761051126
客户号码:15165362276
客户姓名:林*
投诉地市:潍坊
来话流水:2025011111380462620852705
宽带账号:15165362276
宽带账号归属地市:潍坊
宽带账号归属区县:高新
故障地址:潍坊高新高新城区潍县中路恒大名都35号楼*********
联系电话:15165362276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11:57:50
具体故障现象:提示网络无法连接，
客户其他诉求:
;宽带小区$[恒大名都]$</t>
  </si>
  <si>
    <t>2025-01-11 11:44:46</t>
  </si>
  <si>
    <t>2025-01-11 12:03:33</t>
  </si>
  <si>
    <t>SD-057-250111-186724-1667</t>
  </si>
  <si>
    <t>2025-01-11 10:44:09</t>
  </si>
  <si>
    <t>80+普通-普通区域-昌邑市-董家村自然村-13563678308-1000M-宽带上网投诉-次数0-20250111104145X305625795</t>
  </si>
  <si>
    <t>20250111104145X305625795</t>
  </si>
  <si>
    <t xml:space="preserve">【农村网络投诉】流程受理流水号：20250111104043135636783081034388
客户号码:13563678308
客户姓名:董**
投诉地市:潍坊
来话流水:2025011110391075820804077
宽带账号:13563678308
宽带账号归属地市:潍坊
宽带账号归属区县:昌邑市
故障地址:潍坊昌邑市围子镇董家村董家村自然村7号箱扩容*********
联系电话:13563678308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光功率:-20.26
故障大类:宽带
故障细类:网速慢/上网掉线(专席)
携转原因:
故障时间:2025-01-11 10:40:18
具体故障现象:网速慢卡顿，
客户其他诉求:路由器年限未超过，位置开阔，重启未恢复，光猫自带WIFI未开启，网线支持，排查未恢复，请协助处理，谢谢。
</t>
  </si>
  <si>
    <t>2025-01-11 10:48:12</t>
  </si>
  <si>
    <t>2025-01-11 10:50:38</t>
  </si>
  <si>
    <t>SD-851-323339-14964-4292</t>
  </si>
  <si>
    <t>SD-057-250111-762493-2220</t>
  </si>
  <si>
    <t>2025-01-11 11:29:26</t>
  </si>
  <si>
    <t>80+金卡-普通区域-寒亭区-供电（帝都街）-15898942752-300M-宽带上网投诉-次数0-20250111112739X591056800</t>
  </si>
  <si>
    <t>20250111112739X591056800</t>
  </si>
  <si>
    <t xml:space="preserve">流程受理流水号：20250111112549158989427521047638
客户号码:15898942752
客户姓名:徐**
投诉地市:潍坊
来话流水:2025011111250021320892761
宽带账号:15898942752
宽带账号归属地市:潍坊
宽带账号归属区县:寒亭区
故障地址:潍坊寒亭区寒亭街道帝都街供电（帝都街）农信宿舍
联系电话:15898942752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光功率:-15.70
故障大类:宽带/电视
故障细类:宽带无法上网(专席)
携转原因:
故障时间:2025-01-11 11:30:18
具体故障现象:用户无法提供具体故障现象，
客户其他诉求:
</t>
  </si>
  <si>
    <t>2025-01-11 11:48:14</t>
  </si>
  <si>
    <t>2025-01-11 11:49:57</t>
  </si>
  <si>
    <t>SD-057-250111-410935-2589</t>
  </si>
  <si>
    <t>2025-01-11 12:04:10</t>
  </si>
  <si>
    <t>80+普通-普通区域-青州市-青州市孙板商业街-18369676631-300M-宽带上网投诉-次数0-202501110000258961</t>
  </si>
  <si>
    <t>202501110000258961</t>
  </si>
  <si>
    <t>202501110000258961#流程受理流水号：20250111120244183696766311057455
客户号码:18369676631
客户姓名:王**
投诉地市:潍坊
来话流水:2025011111542188820844136
宽带账号:18369676631
宽带账号归属地市:潍坊
宽带账号归属区县:青州市
故障地址:潍坊青州市何官镇孙板村青州市孙板商业街扩4号箱舍合得*********
联系电话:18753615312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故障大类:宽带/电视
故障细类:宽带无法上网
携转原因:
故障时间:2025-01-11 12:03:01
具体故障现象:提示网络无法连接，客户有升级投诉意向（提及投诉电话）
客户其他诉求:要求退还宽带无法使用期间产生的流量费用问题，
;宽带小区$[青州市孙板商业街]$</t>
  </si>
  <si>
    <t>2025-01-11 12:07:18</t>
  </si>
  <si>
    <t>2025-01-11 12:07:35</t>
  </si>
  <si>
    <t>SD-057-250111-760321-1019</t>
  </si>
  <si>
    <t>2025-01-11 09:48:30</t>
  </si>
  <si>
    <t>80+银卡-普通区域-青州市-大高村自然村-13563679517-300M-宽带上网投诉-次数0-202501110000145586</t>
  </si>
  <si>
    <t>202501110000145586</t>
  </si>
  <si>
    <t>202501110000145586#宽带账号：13563679517；宽带地址：潍坊青州市何官镇大高村大高村自然村扩10号箱(桥东王金贵)；客户来电反映移动高清看不了，客户不配合线上指导，要求上门，请协助处理，谢谢！联系电话：13563679517；联系人：先生；来电流水：2025011109460073220838820</t>
  </si>
  <si>
    <t>2025-01-11 09:58:20</t>
  </si>
  <si>
    <t>2025-01-11 09:58:46</t>
  </si>
  <si>
    <t>SD-851-296362-21225-14575</t>
  </si>
  <si>
    <t>SD-057-250111-583760-2355</t>
  </si>
  <si>
    <t>2025-01-11 11:41:10</t>
  </si>
  <si>
    <t>【调研】-80+银卡-普通区域-寿光市-西赵庙沿街-13953610354-1000M-宽带上网投诉-次数0-20250111113841X721408263</t>
  </si>
  <si>
    <t>20250111113841X721408263</t>
  </si>
  <si>
    <t xml:space="preserve">【农村网络投诉】流程受理流水号：20250111113446139536103541050096
客户号码:13953610354
客户姓名:赵**
投诉地市:潍坊
来话流水:2025011111341681520807316
宽带账号:13953610354
宽带账号归属地市:潍坊
宽带账号归属区县:寿光市
故障地址:潍坊寿光市赵庙西赵庙村西赵庙沿街2号箱*********
联系电话:15153639727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11:35:23
具体故障现象:光猫亮红灯，
客户其他诉求:
</t>
  </si>
  <si>
    <t>2025-01-11 12:08:39</t>
  </si>
  <si>
    <t>2025-01-11 12:09:02</t>
  </si>
  <si>
    <t>SD-851-292907-12552-9698</t>
  </si>
  <si>
    <t>SD-057-250111-286495-1621</t>
  </si>
  <si>
    <t>普通区域-寿光市-寿光赵家村自然村1-13696368969-500M-宽带上网投诉-次数0-202501110000192020</t>
  </si>
  <si>
    <t>202501110000192020</t>
  </si>
  <si>
    <t>202501110000192020#流程受理流水号：20250111103950136963689691034143
客户号码:13696368969
客户姓名:赵**
投诉地市:潍坊
来话流水:2025011110383573620896559
宽带账号:13696368969
宽带账号归属地市:潍坊
宽带账号归属区县:寿光市
故障地址:潍坊寿光市稻田镇赵家村赵家村自然村赵家村7号箱（方志刚85号外墙）*********
联系电话:13053622749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光功率:-19.31
故障大类:宽带/电视
故障细类:宽带无法上网(专席)
携转原因:
故障时间:2025-01-11 10:42:09
具体故障现象:提示网络无法连接，
客户其他诉求:
;宽带小区$[寿光赵家村自然村1]$</t>
  </si>
  <si>
    <t>2025-01-11 10:44:37</t>
  </si>
  <si>
    <t>2025-01-11 10:44:57</t>
  </si>
  <si>
    <t>SD-851-236356-15760-1605</t>
  </si>
  <si>
    <t>SD-057-250111-927813-1708</t>
  </si>
  <si>
    <t>2025-01-11 10:46:07</t>
  </si>
  <si>
    <t>【调研】-80+银卡-普通区域-高密市-西周阳村自然村-13791671881-100M-业务受理宽带-次数0-202501110000194313</t>
  </si>
  <si>
    <t>2025-01-12 10:47:00</t>
  </si>
  <si>
    <t>202501110000194313</t>
  </si>
  <si>
    <t>202501110000194313# 宽带账号:13791671881; 联系电话：13791671881，问题类型：此工单为群障修复工单，根据群障全量闭环修复管理要求，为确保客户网络通畅，请装维人员跟进修复网络问题，谢谢！ 
 群障标题：公告。故障描述：潍坊高密市西周阳村自然村光缆故障，预估24小时恢复，请帮忙拦截,如有需要请联系片区装维师傅冷光朋15706307276主叫号码：15966129711.0;该号码仅供参考，请优先联系宽带账号。</t>
  </si>
  <si>
    <t>2025-01-11 10:49:59</t>
  </si>
  <si>
    <t>2025-01-11 10:51:50</t>
  </si>
  <si>
    <t>SD-057-250111-832617-2445</t>
  </si>
  <si>
    <t>2025-01-11 11:47:24</t>
  </si>
  <si>
    <t>普通区域-寿光市-北宋家庄子-15963449236-200M-宽带上网投诉-次数0-20250111114600X160416508</t>
  </si>
  <si>
    <t>20250111114600X160416508</t>
  </si>
  <si>
    <t xml:space="preserve">【农村网络投诉】流程受理流水号：20250111114532159634492361052945
客户号码:15963449236
客户姓名:李**
投诉地市:潍坊
来话流水:2025011111442421920829060
宽带账号:15963449236
宽带账号归属地市:潍坊
宽带账号归属区县:寿光市
故障地址:潍坊寿光市营里镇北宋家庄子村北宋家庄子35号箱*********
联系电话:13475691519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11:45:42
具体故障现象:光猫亮红灯，
客户其他诉求:
</t>
  </si>
  <si>
    <t>2025-01-11 12:09:25</t>
  </si>
  <si>
    <t>2025-01-11 12:09:50</t>
  </si>
  <si>
    <t>SD-057-250111-493517-1713</t>
  </si>
  <si>
    <t>2025-01-11 10:46:17</t>
  </si>
  <si>
    <t>【调研】-普通区域-寿光市-枫华丽园-18953661796-1000M-业务受理宽带-次数0-202501110000195336</t>
  </si>
  <si>
    <t>202501110000195336</t>
  </si>
  <si>
    <t>202501110000195336# 宽带账号:18953661796; 联系电话：18953661796，问题类型：此工单为群障修复工单，根据群障全量闭环修复管理要求，为确保客户网络通畅，请装维人员跟进修复网络问题，谢谢！ 
 群障标题：公告。故障描述：潍坊寿光市枫华丽园光缆故障，预估24小时恢复，请帮忙拦截,如有需要请联系片区装维师傅李永伟15706307736主叫号码：18953661796.0;该号码仅供参考，请优先联系宽带账号。</t>
  </si>
  <si>
    <t>2025-01-11 10:50:59</t>
  </si>
  <si>
    <t>2025-01-11 10:54:12</t>
  </si>
  <si>
    <t>SD-057-250111-390817-2452</t>
  </si>
  <si>
    <t>2025-01-11 11:48:04</t>
  </si>
  <si>
    <t>普通区域-坊子区-裴戈庄村-15705367158-1000M-宽带上网投诉-次数0-202501110000245421</t>
  </si>
  <si>
    <t>202501110000245421</t>
  </si>
  <si>
    <t>202501110000245421#宽带账号：15705367158；宽带地址：潍坊峡山区王家庄街道（赵戈）裴戈庄村行政村裴戈庄村裴戈庄村二次扩容5号箱**；客户来电反映移动高清看不了，，要求师傅上门，请协助处理，谢谢！联系电话：15705367158；联系人：；来电流水：。 2025011111425274520810718</t>
  </si>
  <si>
    <t>2025-01-11 11:51:55</t>
  </si>
  <si>
    <t>2025-01-11 11:58:11</t>
  </si>
  <si>
    <t>SD-851-329257-22797-18160</t>
  </si>
  <si>
    <t>SD-057-250111-063175-2490</t>
  </si>
  <si>
    <t>2025-01-11 11:53:18</t>
  </si>
  <si>
    <t>【调研】-80+白金-FTTR-(目标)普通区域-高密市-娘娘庙村（金孚隆北小区）-13606364107-1000M-宽带上网投诉-次数0-20250111115154X514811149</t>
  </si>
  <si>
    <t>20250111115154X514811149</t>
  </si>
  <si>
    <t xml:space="preserve">【农村网络投诉】流程受理流水号：20250111115028136063641071054300
客户号码:13606364107
客户姓名:周*
投诉地市:潍坊
来话流水:2025011111491173020885041
宽带账号:13606364107
宽带账号归属地市:潍坊
宽带账号归属区县:高密市
故障地址:潍坊高密市朝阳街道镇府街娘娘庙村（金孚隆北小区）娘娘庙村王家理疗馆27号箱*********
联系电话:18366315808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故障细类:宽带无法上网
携转原因:
故障时间:2025-01-11 11:52:06
具体故障现象:光猫亮红灯，
客户其他诉求:
</t>
  </si>
  <si>
    <t>2025-01-11 12:02:19</t>
  </si>
  <si>
    <t>2025-01-11 12:02:51</t>
  </si>
  <si>
    <t>SD-851-257089-1796-27621</t>
  </si>
  <si>
    <t>SD-057-250111-780349-2572</t>
  </si>
  <si>
    <t>2025-01-11 12:02:05</t>
  </si>
  <si>
    <t>80+白金-普通区域-昌邑市-孙家道照村-15264442890-200M-宽带上网投诉-次数0-202501110000258260</t>
  </si>
  <si>
    <t>202501110000258260</t>
  </si>
  <si>
    <t xml:space="preserve">202501110000258260#流程受理流水号：20250111120057152644428901057019
客户号码:15264442890
客户姓名:孙**
投诉地市:潍坊
来话流水:2025011112001125320807115
宽带账号:15264442890
宽带账号归属地市:潍坊
宽带账号归属区县:昌邑市
故障地址:潍坊昌邑市李家埠镇孙家道照村孙家道照村李家埠孙家道照村5号箱孙继武*********
联系电话:15054409926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故障时间:2025-01-11 12:01:07
魔百和单播/组播:单播
具体故障现象:机顶盒无法开机，
客户其他诉求:客户侧为质差终端，要求上门更换终端并一并处理故障问题。
</t>
  </si>
  <si>
    <t>2025-01-11 12:03:42</t>
  </si>
  <si>
    <t>2025-01-11 12:03:58</t>
  </si>
  <si>
    <t>SD-057-250111-720641-2582</t>
  </si>
  <si>
    <t>2025-01-11 12:03:29</t>
  </si>
  <si>
    <t>(目标)普通区域-昌邑市-坤福大姜批发市场-18706517821-100M-宽带上网投诉-次数0-202501110000259592</t>
  </si>
  <si>
    <t>202501110000259592</t>
  </si>
  <si>
    <t xml:space="preserve">202501110000259592#宽带账号：18706517821；宽带地址：潍坊昌邑市南逄镇南逄街坤福大姜批发市场东2号箱丽晶纺织*；客户来电反映宽带无法使用  ，/客户不配合排障，要求师傅上门，请协助处理，谢谢！
联系电话：13864651066；联系人：先生；来电流水：2025011111592365920899184。
</t>
  </si>
  <si>
    <t>2025-01-11 12:16:10</t>
  </si>
  <si>
    <t>2025-01-11 12:16:45</t>
  </si>
  <si>
    <t>SD-057-250111-895367-943</t>
  </si>
  <si>
    <t>2025-01-11 09:41:06</t>
  </si>
  <si>
    <t>普通区域-青州市-青州古城-15966168702-300M-宽带上网投诉-次数0-202501110000138666</t>
  </si>
  <si>
    <t>202501110000138666</t>
  </si>
  <si>
    <t>202501110000138666#客户来电家里宽带上不去网了，专家辅助系统故障流程走不下去，要求上门维修，请协助处理，联系人女士，联系电话本机，来话流水2025011109352233020830174</t>
  </si>
  <si>
    <t>2025-01-11 09:43:28</t>
  </si>
  <si>
    <t>2025-01-11 09:44:06</t>
  </si>
  <si>
    <t>SD-057-250111-371862-994</t>
  </si>
  <si>
    <t>2025-01-11 09:46:49</t>
  </si>
  <si>
    <t>【重投】-普通区域-寒亭区-刑石村自然村-18663619681-1000M-业务受理宽带-次数0-202501110000146661</t>
  </si>
  <si>
    <t>202501110000146661</t>
  </si>
  <si>
    <t>202501110000146661# 宽带账号:18663619681; 联系电话：18663619681，问题类型：此工单为群障修复工单，根据群障全量闭环修复管理要求，为确保客户网络通畅，请装维人员跟进修复网络问题，谢谢！ 
 群障标题：公告。故障描述：潍坊寒亭区刑石村自然村光缆故障，预估24小时恢复，请帮忙拦截,如有需要请联系片区装维师傅孙坤照15706307458主叫号码：18663619681.0;该号码仅供参考，请优先联系宽带账号。</t>
  </si>
  <si>
    <t>2025-01-11 09:48:51</t>
  </si>
  <si>
    <t>2025-01-11 09:49:31</t>
  </si>
  <si>
    <t>SD-851-242313-4072-18116</t>
  </si>
  <si>
    <t>SD-057-250111-029875-2493</t>
  </si>
  <si>
    <t>2025-01-11 11:53:29</t>
  </si>
  <si>
    <t>80+金卡-普通区域-昌乐县-天泰学府壹号-13561438915-100M-宽带延伸服务-次数0-202501110000252849</t>
  </si>
  <si>
    <t>2025-01-12 11:54:00</t>
  </si>
  <si>
    <t>202501110000252849</t>
  </si>
  <si>
    <t xml:space="preserve">202501110000252849#【已关注中国移动10086微信公众号】流程受理流水号：20250111114119135614389151051826
客户号码:13561438915
客户姓名:张**
投诉地市:潍坊
来话流水:2025011111404766820885636
宽带账号:13561438915
宽带账号归属地市:潍坊
宽带账号归属区县:昌乐县
故障地址:潍坊昌乐县城关街道寿阳山路天泰学府壹号4号楼*********
联系电话:13561438915
联系人:女士
工单紧急程度:紧急
是否有升级投诉倾向:否
是否重复投诉:否
是否携转意向:否
是否投诉倾向:否
是否智能网关:智能网关
当前是否在线:是
接入方式:FTTH
是否质差终端:无质差信息
光功率:-19.20
故障大类:宽带/电视
故障细类:宽带延伸服务
携转原因:
故障时间:2025-01-11 11:45:04
具体故障现象:客户来电表示家里路由器不能正常使用想使用之前购买的移动路由器装维师傅告知不能正常使用不认可，要求投诉，我处正常解释客户不认可，请协助处理
</t>
  </si>
  <si>
    <t>2025-01-11 11:56:09</t>
  </si>
  <si>
    <t>2025-01-11 11:57:03</t>
  </si>
  <si>
    <t>SD-852-316968-294-19898</t>
  </si>
  <si>
    <t>SD-057-250111-185732-2495</t>
  </si>
  <si>
    <t>2025-01-11 11:54:00</t>
  </si>
  <si>
    <t>【调研】-80+白金-普通区域-昌邑市-十二庭院-15169698555-1000M-宽带上网投诉-次数0-202501110000252115</t>
  </si>
  <si>
    <t>202501110000252115</t>
  </si>
  <si>
    <t xml:space="preserve">202501110000252115#代OP781836提单，受理号码 : 15169698555客户姓名 : 房**号码归属地 : 潍坊昌邑 － 昌邑-代理商管理中心用户品牌 : 全球通、客户来电反映家里的网速达不到千兆，维修人员上门测速600，要求核实处理。另外对于本机无法办理副卡不满，要求投诉。通话中提到拨打工信部投诉，联系人：先生，联系电话;本机，录音流水：2025011110560764420820678、
</t>
  </si>
  <si>
    <t>2025-01-11 11:58:50</t>
  </si>
  <si>
    <t>2025-01-11 12:01:38</t>
  </si>
  <si>
    <t>SD-851-289742-16625-11160</t>
  </si>
  <si>
    <t>SD-057-250111-235946-2634</t>
  </si>
  <si>
    <t>2025-01-11 12:08:20</t>
  </si>
  <si>
    <t>80+普通-普通区域-青州市-董庄-15854485448-300M-宽带上网投诉-次数0-20250111120652X412609172</t>
  </si>
  <si>
    <t>20250111120652X412609172</t>
  </si>
  <si>
    <t xml:space="preserve">流程受理流水号：20250111120526158544854481058050
客户号码:15854485448
客户姓名:徐**
投诉地市:潍坊
来话流水:2025011112051013820852458
宽带账号:15854485448
宽带账号归属地市:潍坊
宽带账号归属区县:青州市
故障地址:潍坊青州市邵庄镇董庄董庄21K10西街中杜庆银外墙*********
联系电话:15854485448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12:06:17
具体故障现象:提示网络无法连接，
客户其他诉求:
</t>
  </si>
  <si>
    <t>2025-01-11 12:10:17</t>
  </si>
  <si>
    <t>2025-01-11 12:11:20</t>
  </si>
  <si>
    <t>SD-852-279601-1137-29396</t>
  </si>
  <si>
    <t>SD-057-250111-518632-2638</t>
  </si>
  <si>
    <t>2025-01-11 12:08:34</t>
  </si>
  <si>
    <t>普通区域-寒亭区-西贾小区-13964607636-100M-宽带上网投诉-次数0-202501110000261967</t>
  </si>
  <si>
    <t>202501110000261967</t>
  </si>
  <si>
    <t xml:space="preserve">202501110000261967#流程受理流水号：20250111120804139646076361058549
客户号码:13964607636
客户姓名:李**
投诉地市:潍坊
来话流水:2025011112074633520875256
宽带账号:13964607636
宽带账号归属地市:潍坊
宽带账号归属区县:寒亭区
故障地址:潍坊寒亭区经济开发区民主街西贾小区10号楼*********
联系电话:13964607636
联系人:先生/女士
工单紧急程度:非常紧急
是否有升级投诉倾向:否
是否重复投诉:否
是否携转意向:否
是否投诉倾向:否
是否智能网关:智能网关
当前是否在线:否
接入方式:FTTH
端到端诊断结果:大面积故障
是否质差终端:是
光功率:无
故障大类:宽带/电视
故障细类:宽带无法上网
携转原因:
故障时间:2025-01-11 12:08:38
具体故障现象:频繁掉线，
客户其他诉求:要求双倍返还宽带费用，
</t>
  </si>
  <si>
    <t>2025-01-11 12:09:44</t>
  </si>
  <si>
    <t>2025-01-11 12:10:03</t>
  </si>
  <si>
    <t>SD-057-250111-076541-1721</t>
  </si>
  <si>
    <t>2025-01-11 10:46:31</t>
  </si>
  <si>
    <t>【调研】-普通区域-坊子区-天同九龙湾-13791691387-1000M-业务受理宽带-次数0-202501110000196308</t>
  </si>
  <si>
    <t>202501110000196308</t>
  </si>
  <si>
    <t>202501110000196308# 宽带账号:13791691387; 联系电话：13791691387，问题类型：此工单为群障修复工单，根据群障全量闭环修复管理要求，为确保客户网络通畅，请装维人员跟进修复网络问题，谢谢！ 
 群障标题：公告。故障描述：潍坊坊子区天同九龙湾光缆故障，预估24小时恢复，请帮忙拦截,如有需要请联系片区装维师傅房体壮15706307919主叫号码：18765105879.0;该号码仅供参考，请优先联系宽带账号。</t>
  </si>
  <si>
    <t>2025-01-11 10:59:26</t>
  </si>
  <si>
    <t>2025-01-11 10:59:49</t>
  </si>
  <si>
    <t>SD-851-291495-3124-26165</t>
  </si>
  <si>
    <t>SD-057-250111-268341-1722</t>
  </si>
  <si>
    <t>2025-01-11 10:46:32</t>
  </si>
  <si>
    <t>80+钻石-普通区域-寿光市-学府东郡二期-15163621231-1000M-宽带上网投诉-次数0-202501110000191581</t>
  </si>
  <si>
    <t>202501110000191581</t>
  </si>
  <si>
    <t>202501110000191581#受理号码 : 15163621231客户姓名 : 任**号码归属地 : 潍坊寿光 － 寿光上口乡镇营业厅用户品牌 : 全球通；宽带地址：潍坊寿光市洛城街道金光东街学府东郡二期31号楼；客户来电反映无线网络不好用，无法配合线上指导，要求师傅上门，请协助处理，谢谢！联系电话：15163621231；联系人：女士；来电流水：2025011110344341820847394</t>
  </si>
  <si>
    <t>2025-01-11 10:53:12</t>
  </si>
  <si>
    <t>15706307733</t>
  </si>
  <si>
    <t>2025-01-11 10:53:35</t>
  </si>
  <si>
    <t>SD-852-262318-293-22502</t>
  </si>
  <si>
    <t>SD-057-250111-851629-271</t>
  </si>
  <si>
    <t>2025-01-11 08:46:49</t>
  </si>
  <si>
    <t>80+普通-普通区域-奎文区-玫瑰园（德润）-17705360101-1000M-业务受理宽带-次数0-202501110000099791</t>
  </si>
  <si>
    <t>202501110000099791</t>
  </si>
  <si>
    <t>202501110000099791# 宽带账号:17705360101; 联系电话：17705360101，问题类型：此工单为群障修复工单，根据群障全量闭环修复管理要求，为确保客户网络通畅，请装维人员跟进修复网络问题，谢谢！ 
 群障标题：公告。故障描述：潍坊奎文区玫瑰园（德润）光缆故障，预估24小时恢复，请帮忙拦截,如有需要请联系片区装维师傅李春龙15706366503主叫号码：13869651550.0;该号码仅供参考，请优先联系宽带账号。</t>
  </si>
  <si>
    <t>2025-01-11 08:48:07</t>
  </si>
  <si>
    <t>SD-057-250111-091543-678</t>
  </si>
  <si>
    <t>2025-01-11 09:17:32</t>
  </si>
  <si>
    <t>普通区域-临朐县-大楼自然村-13589157206-100M-业务受理宽带-次数0-202501110000121980</t>
  </si>
  <si>
    <t>2025-01-12 09:18:00</t>
  </si>
  <si>
    <t>202501110000121980</t>
  </si>
  <si>
    <t>202501110000121980# 宽带账号:13589157206; 联系电话：13589157206，问题类型：此工单为群障修复工单，根据群障全量闭环修复管理要求，为确保客户网络通畅，请装维人员跟进修复网络问题，谢谢！ 
 群障标题：公告。故障描述：潍坊临朐县大楼自然村光缆故障，预估24小时恢复，请帮忙拦截,如有需要请联系片区装维师傅陈瑞来13583654450主叫号码：13792666299.0;该号码仅供参考，请优先联系宽带账号。</t>
  </si>
  <si>
    <t>2025-01-11 09:29:10</t>
  </si>
  <si>
    <t>2025-01-11 09:30:02</t>
  </si>
  <si>
    <t>SD-057-250111-923567-274</t>
  </si>
  <si>
    <t>2025-01-11 08:46:56</t>
  </si>
  <si>
    <t>80+银卡-普通区域-奎文区-华都金马小区-13863673198-1000M-业务受理宽带-次数0-202501110000100840</t>
  </si>
  <si>
    <t>202501110000100840</t>
  </si>
  <si>
    <t>202501110000100840# 宽带账号:13863673198; 联系电话：13863673198，问题类型：此工单为群障修复工单，根据群障全量闭环修复管理要求，为确保客户网络通畅，请装维人员跟进修复网络问题，谢谢！ 
 群障标题：公告。故障描述：华都金马小区主叫号码：100860531.0;该号码仅供参考，请优先联系宽带账号。</t>
  </si>
  <si>
    <t>2025-01-11 08:50:37</t>
  </si>
  <si>
    <t>2025-01-11 08:51:01</t>
  </si>
  <si>
    <t>SD-851-315655-31521-22063</t>
  </si>
  <si>
    <t>SD-057-250111-079514-309</t>
  </si>
  <si>
    <t>2025-01-11 08:47:54</t>
  </si>
  <si>
    <t>普通区域-奎文区-新华苑东区-18765155526-200M-业务受理宽带-次数0-202501110000103231</t>
  </si>
  <si>
    <t>2025-01-12 08:48:00</t>
  </si>
  <si>
    <t>202501110000103231</t>
  </si>
  <si>
    <t>202501110000103231# 宽带账号:18765155526; 联系电话：18765155526，问题类型：此工单为群障修复工单，根据群障全量闭环修复管理要求，为确保客户网络通畅，请装维人员跟进修复网络问题，谢谢！ 
 群障标题：公告。故障描述：潍坊奎文区新华苑东区光缆故障，预估24小时恢复，请帮忙拦截,如有需要请联系片区装维师傅倪苹伟15706366536主叫号码：18765155526.0;该号码仅供参考，请优先联系宽带账号。</t>
  </si>
  <si>
    <t>2025-01-11 08:50:00</t>
  </si>
  <si>
    <t>2025-01-11 08:50:24</t>
  </si>
  <si>
    <t>SD-057-250111-293054-310</t>
  </si>
  <si>
    <t>2025-01-11 08:47:57</t>
  </si>
  <si>
    <t>80+金卡-普通区域-潍城区-潍城妇幼保健院宿舍-13863631855-200M-宽带上网投诉-次数0-202501110000102008</t>
  </si>
  <si>
    <t>2025-01-12 09:48:00</t>
  </si>
  <si>
    <t>202501110000102008</t>
  </si>
  <si>
    <t>202501110000102008#【已关注中国移动10086微信公众号】流程受理流水号：20250111084100138636318551003112
客户号码:13863631855
客户姓名:陈**
投诉地市:潍坊
来话流水:2025011108380156720888236
宽带账号:13863631855
宽带账号归属地市:潍坊
宽带账号归属区县:潍城区
故障地址:潍坊潍城区南关街道青年路妇幼保健院宿舍2号楼*********
联系电话:15965099871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08:42:41
具体故障现象:提示网络无法连接，
客户其他诉求:
;宽带小区$[潍城妇幼保健院宿舍]$</t>
  </si>
  <si>
    <t>2025-01-11 08:50:22</t>
  </si>
  <si>
    <t>2025-01-11 08:50:54</t>
  </si>
  <si>
    <t>SD-057-250111-857146-594</t>
  </si>
  <si>
    <t>2025-01-11 09:12:15</t>
  </si>
  <si>
    <t>80+白金-FTTR-(目标)普通区域-奎文区-阳光100二期-13905367099-1000M-宽带上网投诉-次数0-202501110000117743</t>
  </si>
  <si>
    <t>202501110000117743</t>
  </si>
  <si>
    <t xml:space="preserve">202501110000117743#流程受理流水号：20250111091114139053670991010270
客户号码:13905367099
客户姓名:车**
投诉地市:潍坊
来话流水:2025011109104258220845257
宽带账号:13905367099
宽带账号归属地市:潍坊
宽带账号归属区县:奎文区
故障地址:潍坊奎文区广文街道胜利街阳光100二期2号楼*********
联系电话:13905367099
联系人:先生/女士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故障时间:2025-01-11 09:15:27
具体故障现象:光猫亮红灯，
客户其他诉求:客户侧为质差终端，要求上门更换终端并一并处理故障问题。
</t>
  </si>
  <si>
    <t>2025-01-11 09:17:55</t>
  </si>
  <si>
    <t>2025-01-11 09:18:19</t>
  </si>
  <si>
    <t>SD-852-300838-923-7917</t>
  </si>
  <si>
    <t>SD-057-250111-819435-2785</t>
  </si>
  <si>
    <t>2025-01-11 12:26:08</t>
  </si>
  <si>
    <t>普通区域-奎文区-怡和星国际-15963699078-100M-业务受理宽带-次数0-202501110000273033</t>
  </si>
  <si>
    <t>2025-01-12 12:00:00</t>
  </si>
  <si>
    <t>202501110000273033</t>
  </si>
  <si>
    <t>202501110000273033#【已关注中国移动10086微信公众号】 宽带账号:15963699078; 联系电话：15963699078，问题类型：此工单为群障修复工单，根据群障全量闭环修复管理要求，为确保客户网络通畅，请装维人员跟进修复网络问题，谢谢！ 
 群障标题：公告。故障描述：潍坊奎文区怡和星国际光缆故障，预估24小时恢复，请帮忙拦截,如有需要请联系片区装维师傅赵元春15706307415主叫号码：15963699078.0;该号码仅供参考，请优先联系宽带账号。</t>
  </si>
  <si>
    <t>2025-01-11 12:28:59</t>
  </si>
  <si>
    <t>2025-01-11 12:29:27</t>
  </si>
  <si>
    <t>SD-851-221905-13988-14437</t>
  </si>
  <si>
    <t>SD-057-250111-980763-230</t>
  </si>
  <si>
    <t>2025-01-11 08:44:09</t>
  </si>
  <si>
    <t>普通区域-高密市-东后芝兰村自然村-13562679600-300M-宽带上网投诉-次数0-20250111084207X127736325</t>
  </si>
  <si>
    <t>20250111084207X127736325</t>
  </si>
  <si>
    <t xml:space="preserve">【农村网络投诉】流程受理流水号：20250111084132135626796001003232
客户号码:13562679600
客户姓名:冷**
投诉地市:潍坊
来话流水:2025011108410376720806736
宽带账号:13562679600
宽带账号归属地市:潍坊
宽带账号归属区县:高密市
故障地址:潍坊高密市朝阳街道东后芝兰村东后芝兰村自然村东后芝兰庄62#冷晓飞屋山*********
联系电话:15924285897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故障细类:宽带无法上网
携转原因:
故障时间:2025-01-11 08:42:12
具体故障现象:打不开网页要求上门
客户其他诉求:
</t>
  </si>
  <si>
    <t>2025-01-11 08:52:39</t>
  </si>
  <si>
    <t>2025-01-11 08:54:49</t>
  </si>
  <si>
    <t>SD-851-273821-5919-28774</t>
  </si>
  <si>
    <t>2025-01-11 08:49:30</t>
  </si>
  <si>
    <t>普通区域-奎文区-贵隆华府（家宽）-13406653793-100M-宽带上网投诉-次数0-202501110000100182 一级督办</t>
  </si>
  <si>
    <t>2025-01-12 09:50:00</t>
  </si>
  <si>
    <t>202501110000100182</t>
  </si>
  <si>
    <t>2025-01-11 08:54:10</t>
  </si>
  <si>
    <t>2025-01-11 08:55:05</t>
  </si>
  <si>
    <t>SD-057-250111-985420-323</t>
  </si>
  <si>
    <t>2025-01-11 08:49:35</t>
  </si>
  <si>
    <t>80+普通-普通区域-青州市-朱崖村-13863677265-300M-魔百和投诉-次数0-202501110000103052</t>
  </si>
  <si>
    <t>202501110000103052</t>
  </si>
  <si>
    <t>202501110000103052#流程受理流水号：20250111084404138636772651003795
客户号码:13863677265
客户姓名:徐*
投诉地市:潍坊
来话流水:2025011108413735620810385
宽带账号:13863677265
宽带账号归属地市:潍坊
宽带账号归属区县:青州市
故障地址:潍坊青州市庙子镇朱崖村朱崖村青州市庙子镇朱崖村11号（石朱崖主街北线杆）*********
联系电话:13863677265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故障细类:移动高清电视故障(专席)
携转原因:
故障时间:2025-01-11 08:46:46
魔百和单播/组播:组播
具体故障现象:电视机提示无信号，
客户其他诉求:谢谢
魔百和单/组播：组播;宽带小区$[朱崖村]$</t>
  </si>
  <si>
    <t>2025-01-11 08:52:48</t>
  </si>
  <si>
    <t>2025-01-11 08:54:20</t>
  </si>
  <si>
    <t>SD-851-290326-37373-4071</t>
  </si>
  <si>
    <t>SD-057-250111-684951-2754</t>
  </si>
  <si>
    <t>2025-01-11 12:21:52</t>
  </si>
  <si>
    <t>普通区域-昌乐县-中行家属院-18765643473-100M-宽带上网投诉-次数0-202501110000270737</t>
  </si>
  <si>
    <t>202501110000270737</t>
  </si>
  <si>
    <t xml:space="preserve">202501110000270737#流程受理流水号：20250111121554187656434731060001
客户号码:18765643473
客户姓名:田**
投诉地市:潍坊
来话流水:2025011112153877520841408
宽带账号:18765643473
宽带账号归属地市:潍坊
宽带账号归属区县:昌乐县
故障地址:潍坊市昌乐站前街宝都馨园12号楼3单元201室
联系电话:18765643473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故障时间:2025-01-11 12:17:43
具体故障现象:打不开网页，
客户其他诉求:客户侧为质差终端，要求上门更换终端并一并处理故障问题。
</t>
  </si>
  <si>
    <t>2025-01-11 12:27:20</t>
  </si>
  <si>
    <t>2025-01-11 12:27:59</t>
  </si>
  <si>
    <t>SD-852-309952-1551-26378</t>
  </si>
  <si>
    <t>SD-057-250111-726514-2756</t>
  </si>
  <si>
    <t>2025-01-11 12:22:50</t>
  </si>
  <si>
    <t>【调研】-80+银卡-普通区域-昌乐县-歇头仓村自然村-15910116726-300M-魔百和投诉-次数0-20250111121637X997163959</t>
  </si>
  <si>
    <t>20250111121637X997163959</t>
  </si>
  <si>
    <t xml:space="preserve">【农村网络投诉】流程受理流水号：20250111121531159101167261059943
客户号码:15910116726
客户姓名:于*
投诉地市:潍坊
来话流水:2025011112150961820837181
宽带账号:15910116726
宽带账号归属地市:潍坊
宽带账号归属区县:昌乐县
故障地址:潍坊昌乐县乔官镇歇头仓村歇头仓村自然村歇头仓村7#（村西北张玉玲东墙）*********
联系电话:15910116726
联系人:先生/女士
工单紧急程度:一般
是否有升级投诉倾向:否
是否重复投诉:否
是否携转意向:否
是否投诉倾向:否
携转原因:
提单模板:客户来电反映观看移动高清电视时，【1】无法观看或回看，客户不认可，请协助处理，谢谢。
</t>
  </si>
  <si>
    <t>2025-01-11 12:24:53</t>
  </si>
  <si>
    <t>2025-01-11 12:25:15</t>
  </si>
  <si>
    <t>SD-057-250111-864730-2832</t>
  </si>
  <si>
    <t>2025-01-11 12:29:36</t>
  </si>
  <si>
    <t>【调研】-80+普通-普通区域-寿光市-美林花园-17753638377-1000M-宽带上网投诉-次数0-202501110000275550</t>
  </si>
  <si>
    <t>202501110000275550</t>
  </si>
  <si>
    <t>202501110000275550#流程受理流水号：20250111122419177536383771061554
客户号码:17753638377
客户姓名:彭**
投诉地市:潍坊
来话流水:2025011112232829120805494
宽带账号:17753638377
宽带账号归属地市:潍坊
宽带账号归属区县:寿光市
故障地址:潍坊寿光市北海路鑫源组团3号楼西2单元5楼西户********
联系电话:13695366345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12:25:18
具体故障现象:
光信号亮红灯：拔插捋直光纤线未恢复
客户其他诉求:
;宽带小区$[美林花园]$</t>
  </si>
  <si>
    <t>2025-01-11 12:31:17</t>
  </si>
  <si>
    <t>2025-01-11 12:31:59</t>
  </si>
  <si>
    <t>SD-851-236952-2856-7314</t>
  </si>
  <si>
    <t>SD-057-250111-390618-193</t>
  </si>
  <si>
    <t>2025-01-11 08:41:22</t>
  </si>
  <si>
    <t>普通区域-奎文区-清河家园小区-13326362191-500M-宽带上网投诉-次数0-20250111083921X961883825</t>
  </si>
  <si>
    <t>20250111083921X961883825</t>
  </si>
  <si>
    <t xml:space="preserve">流程受理流水号：20250111083706133263621911002172
客户号码:13326362191
客户姓名:高*
投诉地市:潍坊
来话流水:2025011108364762320880936
宽带账号:13326362191
宽带账号归属地市:潍坊
宽带账号归属区县:高新
故障地址:潍坊高新清池街道高新二路清河家园小区6号楼*********
联系电话:13326362191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08:37:42
具体故障现象:光猫亮红灯，
客户其他诉求:
</t>
  </si>
  <si>
    <t>2025-01-11 08:48:46</t>
  </si>
  <si>
    <t>2025-01-11 08:50:35</t>
  </si>
  <si>
    <t>SD-851-309981-11420-18377</t>
  </si>
  <si>
    <t>SD-057-250111-150734-237</t>
  </si>
  <si>
    <t>2025-01-11 08:44:23</t>
  </si>
  <si>
    <t>普通区域-昌邑市-金御官邸-13791693100-500M-宽带上网投诉-次数0-202501110000094941</t>
  </si>
  <si>
    <t>202501110000094941</t>
  </si>
  <si>
    <t xml:space="preserve">202501110000094941#宽带账号：13791693100 宽带地址：潍坊昌邑市城区利民街金御官邸1号楼*********  客户来电反映移动高清无法观看，客户配合未解决，要求上门，请协助处理，谢谢！联系电话：本机；联系人：先生；来电流水：2025011108362113420878355
</t>
  </si>
  <si>
    <t>2025-01-11 08:47:33</t>
  </si>
  <si>
    <t>2025-01-11 08:48:13</t>
  </si>
  <si>
    <t>SD-851-263249-16720-13357</t>
  </si>
  <si>
    <t>SD-057-250111-561029-617</t>
  </si>
  <si>
    <t>2025-01-11 09:14:15</t>
  </si>
  <si>
    <t>普通区域-坊子区-王家庄邮局东沿街-15165699940-1000M-宽带上网投诉-次数0-20250111091256X976662464</t>
  </si>
  <si>
    <t>20250111091256X976662464</t>
  </si>
  <si>
    <t xml:space="preserve">流程受理流水号：20250111091112151656999401010258
客户号码:15165699940
客户姓名:黄**
投诉地市:潍坊
来话流水:2025011109105562020847464
宽带账号:15165699940
宽带账号归属地市:潍坊
宽带账号归属区县:峡山区
故障地址:潍坊峡山区王家庄街道（王家庄）王家庄子社区王家庄邮局东沿街2号箱夏叶飞外墙*********
联系电话:15165699940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09:12:25
具体故障现象:光猫亮红灯，
客户其他诉求:要求维修
</t>
  </si>
  <si>
    <t>2025-01-11 09:16:15</t>
  </si>
  <si>
    <t>2025-01-11 09:16:40</t>
  </si>
  <si>
    <t>SD-057-250111-436278-2863</t>
  </si>
  <si>
    <t>2025-01-11 12:32:28</t>
  </si>
  <si>
    <t>80+金卡-普通区域-奎文区-孙吕家涧头自然村-13685361286-1000M-宽带上网投诉-次数0-20250111123154X914232758</t>
  </si>
  <si>
    <t>20250111123154X914232758</t>
  </si>
  <si>
    <t xml:space="preserve">【农村网络投诉】流程受理流水号：20250111122947136853612861062574
客户号码:13685361286
客户姓名:孙**
投诉地市:潍坊
来话流水:2025011112292887620853266
宽带账号:13685361286
宽带账号归属地市:潍坊
宽带账号归属区县:奎文区
故障地址:潍坊奎文区廿里堡街道孙吕家涧头孙吕家涧头自然村孙吕家涧头7#中心街西第二列广场北*********
联系电话:13685361286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故障时间:2025-01-11 12:31:04
具体故障现象:提示网络无法连接，客户要求带光猫和路由器
客户其他诉求:
</t>
  </si>
  <si>
    <t>2025-01-11 12:45:41</t>
  </si>
  <si>
    <t>2025-01-11 12:46:03</t>
  </si>
  <si>
    <t>SD-851-266806-6648-27497</t>
  </si>
  <si>
    <t>SD-057-250111-721539-2893</t>
  </si>
  <si>
    <t>2025-01-11 12:35:48</t>
  </si>
  <si>
    <t>普通区域-青州市-迟家村-13678662000-500M-宽带延伸服务-次数0-202501110000278880</t>
  </si>
  <si>
    <t>202501110000278880</t>
  </si>
  <si>
    <t xml:space="preserve">202501110000278880#流程受理流水号：20250111123443136786620001063482
客户号码:13678662000
客户姓名:刘**
投诉地市:潍坊
来话流水:2025011112314969820870705
宽带账号:13678662000
宽带账号归属地市:潍坊
宽带账号归属区县:青州市
故障地址:潍坊青州市黄楼街道迟家村迟家村DX10号箱外墙*********
联系电话:13678662000
联系人:先生/女士
工单紧急程度:一般
是否有升级投诉倾向:否
是否重复投诉:否
是否携转意向:否
是否投诉倾向:否
是否智能网关:智能网关
当前是否在线:是
接入方式:FTTH
是否质差终端:无质差信息
光功率:-19.24
故障大类:宽带/电视
故障细类:宽带延伸服务
携转原因:
故障时间:2025-01-11 12:38:16
具体故障现象:网口不亮灯
</t>
  </si>
  <si>
    <t>2025-01-11 12:41:20</t>
  </si>
  <si>
    <t>2025-01-11 12:41:37</t>
  </si>
  <si>
    <t>SD-057-250111-893140-2897</t>
  </si>
  <si>
    <t>2025-01-11 12:36:00</t>
  </si>
  <si>
    <t>普通区域-寿光市-西陈-13305367827-1000M-业务受理宽带-次数0-202501110000278098</t>
  </si>
  <si>
    <t>202501110000278098</t>
  </si>
  <si>
    <t>202501110000278098# 宽带账号:13305367827; 联系电话：13305367827，问题类型：此工单为群障修复工单，根据群障全量闭环修复管理要求，为确保客户网络通畅，请装维人员跟进修复网络问题，谢谢！ 
 群障标题：公告。故障描述：主干光纤断或OLT检测不到预期的光信号（LOS）主叫号码：13305367827.0;该号码仅供参考，请优先联系宽带账号。</t>
  </si>
  <si>
    <t>2025-01-11 12:40:58</t>
  </si>
  <si>
    <t>2025-01-11 12:41:27</t>
  </si>
  <si>
    <t>SD-851-299331-10920-6797</t>
  </si>
  <si>
    <t>2025-01-11 08:44:24</t>
  </si>
  <si>
    <t>80+金卡-普通区域-昌乐县-名仕豪庭-18765119593-300M-宽带上网投诉-次数0-20250111084303X183053397 一级督办</t>
  </si>
  <si>
    <t>20250111084303X183053397</t>
  </si>
  <si>
    <t>2025-01-11 08:48:11</t>
  </si>
  <si>
    <t>2025-01-11 08:48:31</t>
  </si>
  <si>
    <t>SD-057-250111-230185-2809</t>
  </si>
  <si>
    <t>2025-01-11 12:28:02</t>
  </si>
  <si>
    <t>80+普通-普通区域-临朐县-翠湖公馆-18765619720-300M-宽带上网投诉-次数0-202501110000266637</t>
  </si>
  <si>
    <t>202501110000266637</t>
  </si>
  <si>
    <t>202501110000266637#宽带账号：18765619720；宽带地址：潍坊临朐县东城街道兴隆路翠湖公馆2号楼；客户来电反映移动高清无法观看，客户无法配合进行线上指导，要求师傅上门，请协助处理，谢谢！联系电话：18765619720；联系人：女士；来电流水：2025011112134426720825102。</t>
  </si>
  <si>
    <t>2025-01-11 12:32:02</t>
  </si>
  <si>
    <t>SD-851-286831-11953-17013</t>
  </si>
  <si>
    <t>SD-057-250111-813569-2915</t>
  </si>
  <si>
    <t>2025-01-11 12:37:18</t>
  </si>
  <si>
    <t>80+银卡-普通区域-寿光市-李家官庄村自然村-13455660028-1000M-宽带上网投诉-次数0-202501110000279322 二级督办</t>
  </si>
  <si>
    <t>202501110000279322</t>
  </si>
  <si>
    <t xml:space="preserve">202501110000279322#流程受理流水号：20250111123604134556600281063731
客户号码:13455660028
客户姓名:李**
投诉地市:潍坊
来话流水:2025011112351236720894744
宽带账号:13455660028
宽带账号归属地市:潍坊
宽带账号归属区县:寿光市
故障地址:潍坊寿光市侯镇李家官庄村李家官庄村自然村李家官庄村扩容36号箱李志明外墙*********
联系电话:13455660028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光功率:-18.41
故障大类:宽带/电视
故障细类:移动高清电视故障
携转原因:
故障时间:2025-01-11 12:36:23
魔百和单播/组播:单播
具体故障现象:提示用户不存在，
客户其他诉求:客户侧为质差终端，要求上门更换终端并一并处理故障问题。
</t>
  </si>
  <si>
    <t>2025-01-11 12:43:05</t>
  </si>
  <si>
    <t>2025-01-11 12:43:30</t>
  </si>
  <si>
    <t>SD-851-279235-4617-22058</t>
  </si>
  <si>
    <t>SD-057-250111-714352-197</t>
  </si>
  <si>
    <t>2025-01-11 08:41:31</t>
  </si>
  <si>
    <t>普通区域-潍城区-军埠口村自然村-18054408178-300M-宽带上网投诉-次数0-202501110000098113</t>
  </si>
  <si>
    <t>202501110000098113</t>
  </si>
  <si>
    <t>202501110000098113#流程受理流水号：20250111083947180544081781002796
客户号码:18054408178
客户姓名:王**
投诉地市:潍坊
来话流水:2025011108390341620894443
宽带账号:18054408178
宽带账号归属地市:潍坊
宽带账号归属区县:潍城区
故障地址:潍坊潍城区军埠口综合项目区军埠口村军埠口村自然村22#东数第2条胡同南数第7排西户*********
联系电话:18953660714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08:40:45
具体故障现象:宽带无法上网，要求报修，烦请尽快联系，谢谢。联系18953660714
客户其他诉求:
;宽带小区$[军埠口村自然村]$</t>
  </si>
  <si>
    <t>2025-01-11 08:55:45</t>
  </si>
  <si>
    <t>2025-01-11 08:56:23</t>
  </si>
  <si>
    <t>SD-851-309451-23948-6350</t>
  </si>
  <si>
    <t>SD-057-250111-768295-242</t>
  </si>
  <si>
    <t>2025-01-11 08:44:29</t>
  </si>
  <si>
    <t>80+金卡-普通区域-潍城区-庄头楼区及别墅区-15762682227-1000M-宽带上网投诉-次数0-202501110000098634</t>
  </si>
  <si>
    <t>202501110000098634</t>
  </si>
  <si>
    <t xml:space="preserve">202501110000098634#宽带账号：15762682227；宽带地址：潍坊潍城区望留街道庄头庄头楼区及别墅区北区1号楼*********
；客户来电反映宽带电视不能看花屏，经查询客户侧为质差机顶盒，请协助上门更换终端并一并处理故障问题，谢谢！联系电话：15762682227；联系人：先生；来电流水：2025011108410778620807150 </t>
  </si>
  <si>
    <t>2025-01-11 08:51:10</t>
  </si>
  <si>
    <t>2025-01-11 08:51:29</t>
  </si>
  <si>
    <t>SD-851-244667-17256-20601</t>
  </si>
  <si>
    <t>SD-057-250111-742836-2648</t>
  </si>
  <si>
    <t>2025-01-11 12:10:04</t>
  </si>
  <si>
    <t>普通区域--null--宽带上网投诉-次数0-202501100000358867</t>
  </si>
  <si>
    <t>202501100000358867</t>
  </si>
  <si>
    <t>202501100000358867#客户来电反映15964596240办理宽带移机未成功，不满要求回复联系电话15064638430</t>
  </si>
  <si>
    <t>2025-01-11 18:10:09</t>
  </si>
  <si>
    <t>家庭咨询-&gt;基础服务-&gt;商客融合套餐-&gt;家庭宽带-&gt;售后服务-&gt;宽带未覆盖办理后无法装移机-&gt;全局流转</t>
  </si>
  <si>
    <t>SD-057-250111-598043-2726</t>
  </si>
  <si>
    <t>2025-01-11 12:19:29</t>
  </si>
  <si>
    <t>80+银卡-普通区域-寿光市-凤凰小区西区-18253608839-1000M-宽带上网投诉-次数0-202501110000228855</t>
  </si>
  <si>
    <t>202501110000228855</t>
  </si>
  <si>
    <t>202501110000228855#宽带账号：18253608839；联系电话：*18253608839宽带地址潍坊寿光市文家街道黄海路凤凰小区西区2号楼；客户来电反映网络卡顿，线上指导无法配合操作，要求上门处理, 来电流水：</t>
  </si>
  <si>
    <t>2025-01-11 12:22:10</t>
  </si>
  <si>
    <t>2025-01-11 12:22:27</t>
  </si>
  <si>
    <t>SD-851-328676-633-12554</t>
  </si>
  <si>
    <t>SD-057-250111-268579-2728</t>
  </si>
  <si>
    <t>2025-01-11 12:19:51</t>
  </si>
  <si>
    <t>普通区域-青州市-北城花园-13721955232-300M-宽带上网投诉-次数0-202501110000269698</t>
  </si>
  <si>
    <t>202501110000269698</t>
  </si>
  <si>
    <t xml:space="preserve">202501110000269698#【网络电视】宽带账号：13721955232；宽带地址：潍坊青州市益都街道北城大街北城花园；客户来电反映观看的是网络电视/“电视家”无法观看，客户已正常办理宽带/移动高清业务，按相关口径解释不认可，要求反馈，请协助处理，谢谢！联系电话：13721955232；联系人：先生；来电流水：2025011112173863120857747 </t>
  </si>
  <si>
    <t>2025-01-11 12:22:33</t>
  </si>
  <si>
    <t>2025-01-11 12:22:53</t>
  </si>
  <si>
    <t>SD-057-250111-612047-2866</t>
  </si>
  <si>
    <t>2025-01-11 12:33:00</t>
  </si>
  <si>
    <t>【调研】-80+银卡-(目标)普通区域-高密市-镇府街福泰城市花园-13854493933-300M-魔百和投诉-次数0-202501110000277863</t>
  </si>
  <si>
    <t>202501110000277863</t>
  </si>
  <si>
    <t>202501110000277863#流程受理流水号：20250111123215138544939331063040
客户号码:13854493933
客户姓名:娄**
投诉地市:潍坊
来话流水:2025011112233169120805993
宽带账号:13854493933
宽带账号归属地市:潍坊
宽带账号归属区县:高密市
故障地址:潍坊高密市朝阳街道镇府街镇府街福泰城市花园2号楼*********
联系电话:13854493933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光功率:-14.36
故障大类:电视
故障细类:移动高清电视故障(专席)
携转原因:
故障时间:2025-01-11 12:35:48
魔百和单播/组播:单播
具体故障现象:机顶盒无法开机，
客户其他诉求:
魔百和单/组播：单播;宽带小区$[镇府街福泰城市花园]$</t>
  </si>
  <si>
    <t>2025-01-11 12:37:29</t>
  </si>
  <si>
    <t>2025-01-11 12:37:50</t>
  </si>
  <si>
    <t>SD-057-250111-792634-1311</t>
  </si>
  <si>
    <t>2025-01-11 10:17:01</t>
  </si>
  <si>
    <t>【调研】-普通区域-昌邑市-中台村-13853618780-500M-业务受理宽带-次数0-202501110000170393</t>
  </si>
  <si>
    <t>202501110000170393</t>
  </si>
  <si>
    <t>202501110000170393# 宽带账号:13853618780; 联系电话：13853618780，问题类型：此工单为群障修复工单，根据群障全量闭环修复管理要求，为确保客户网络通畅，请装维人员跟进修复网络问题，谢谢！ 
 群障标题：公告。故障描述：潍坊昌邑市中台村主缆故障，预估24小时恢复，请帮忙拦截。主叫号码：13853618780.0;该号码仅供参考，请优先联系宽带账号。</t>
  </si>
  <si>
    <t>2025-01-11 10:21:50</t>
  </si>
  <si>
    <t>SD-851-307761-13910-8471</t>
  </si>
  <si>
    <t>SD-057-250111-165439-203</t>
  </si>
  <si>
    <t>2025-01-11 08:41:40</t>
  </si>
  <si>
    <t>80+银卡-普通区域-青州市-柳家坡-15965361268-300M-宽带上网投诉-次数0-20250111084013X135377310</t>
  </si>
  <si>
    <t>20250111084013X135377310</t>
  </si>
  <si>
    <t xml:space="preserve">流程受理流水号：20250111083748159653612681002325
客户号码:15965361268
客户姓名:李**
投诉地市:潍坊
来话流水:2025011108373107020885239
宽带账号:15965361268
宽带账号归属地市:潍坊
宽带账号归属区县:青州市
故障地址:潍坊青州市黄楼街道柳家坡柳家坡1号箱（王兵西墙*********
联系电话:15965361268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08:39:42
具体故障现象:提示网络无法连接，
客户其他诉求:
</t>
  </si>
  <si>
    <t>2025-01-11 08:55:26</t>
  </si>
  <si>
    <t>2025-01-11 08:55:44</t>
  </si>
  <si>
    <t>SD-851-252008-10295-8309</t>
  </si>
  <si>
    <t>2025-01-11 08:47:09</t>
  </si>
  <si>
    <t>普通区域-潍城区-安顺东区-15866500858-1000M-宽带上网投诉-次数0-202501110000101386 一级督办</t>
  </si>
  <si>
    <t>202501110000101386</t>
  </si>
  <si>
    <t>2025-01-11 08:51:15</t>
  </si>
  <si>
    <t>2025-01-11 08:51:45</t>
  </si>
  <si>
    <t>SD-057-250111-135947-2846</t>
  </si>
  <si>
    <t>2025-01-11 12:31:19</t>
  </si>
  <si>
    <t>普通区域-诸城市-山泉小区-15169679086-100M-宽带上网投诉-次数0-202501110000276765</t>
  </si>
  <si>
    <t>202501110000276765</t>
  </si>
  <si>
    <t xml:space="preserve">202501110000276765#流程受理流水号：20250111123011151696790861062636
客户号码:15169679086
客户姓名:陈*
投诉地市:潍坊
来话流水:2025011112293249820853768
宽带账号:15169679086
宽带账号归属地市:潍坊
宽带账号归属区县:诸城市
故障地址:潍坊诸城市舜王街道站前街山泉小区B3*********
联系电话:15098179086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光功率:-15.33
故障大类:宽带/电视
故障细类:移动高清电视故障
携转原因:
故障时间:2025-01-11 12:30:47
魔百和单播/组播:组播
具体故障现象:电视直播或点播无法观看，
客户其他诉求:客户侧为质差终端，要求上门更换终端并一并处理故障问题。
</t>
  </si>
  <si>
    <t>2025-01-11 12:44:31</t>
  </si>
  <si>
    <t>2025-01-11 12:44:43</t>
  </si>
  <si>
    <t>SD-057-250111-328965-249</t>
  </si>
  <si>
    <t>2025-01-11 08:44:59</t>
  </si>
  <si>
    <t>【调研】-80+金卡-普通区域-临朐县-三元新村小区-13853616706-1000M-宽带上网投诉-次数0-202501110000098340</t>
  </si>
  <si>
    <t>202501110000098340</t>
  </si>
  <si>
    <t>202501110000098340#宽带账号：13853616706；宽带地址：潍坊临朐县北园街道王福家园3号楼；客户来电反映宽带网络无法使用，客户不配合排障，要求上门，已咨询客户具体地址，客户提供的宽带地址跟系统登录的不一致，客户强烈确定已尾号6706办理的宽带业务，已按客户提供的具体地址上报反馈，请协助处理，谢谢！联系电话：13853616706；联系人：先生；来电流水：2025011108401995320802337</t>
  </si>
  <si>
    <t>2025-01-11 08:50:03</t>
  </si>
  <si>
    <t>SD-851-279153-12068-22752</t>
  </si>
  <si>
    <t>SD-057-250111-243810-658</t>
  </si>
  <si>
    <t>2025-01-11 09:17:01</t>
  </si>
  <si>
    <t>80+银卡-普通区域-安丘市-安丘中央世家-13589181296-200M-宽带上网投诉-次数0-202501110000122858 二级督办</t>
  </si>
  <si>
    <t>2025-01-12 10:18:00</t>
  </si>
  <si>
    <t>202501110000122858</t>
  </si>
  <si>
    <t>202501110000122858#【已关注中国移动10086微信公众号】流程受理流水号：20250111091630135891812961011604
客户号码:13589181296
客户姓名:刘**
投诉地市:潍坊
来话流水:2025011109145366520888556
宽带账号:13589181296
宽带账号归属地市:潍坊
宽带账号归属区县:安丘市
故障地址:潍坊安丘市新安街道拥翠街中央世家5号楼*********
联系电话:13589181296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故障细类:宽带无法上网(专席)
携转原因:
故障时间:2025-01-11 09:19:19
具体故障现象:宽带在线无法使用：网口指示灯正常，网线连接正确，外接路由器未操作恢复出厂或者换新，指导断电重启设备无效，请处理，谢谢。
客户其他诉求:
;宽带小区$[安丘中央世家]$</t>
  </si>
  <si>
    <t>2025-01-11 09:19:11</t>
  </si>
  <si>
    <t>2025-01-11 09:32:07</t>
  </si>
  <si>
    <t>SD-057-250111-765413-2904</t>
  </si>
  <si>
    <t>2025-01-11 12:36:21</t>
  </si>
  <si>
    <t>普通区域-寿光市-西陈-13561401283-100M-业务受理宽带-次数0-202501110000279389</t>
  </si>
  <si>
    <t>202501110000279389</t>
  </si>
  <si>
    <t>202501110000279389# 宽带账号:13561401283; 联系电话：13561401283，问题类型：此工单为群障修复工单，根据群障全量闭环修复管理要求，为确保客户网络通畅，请装维人员跟进修复网络问题，谢谢！ 
 群障标题：公告。故障描述：主干光纤断或OLT检测不到预期的光信号（LOS）主叫号码：13561401283.0;该号码仅供参考，请优先联系宽带账号。</t>
  </si>
  <si>
    <t>2025-01-11 12:41:51</t>
  </si>
  <si>
    <t>2025-01-11 12:42:18</t>
  </si>
  <si>
    <t>SD-057-250111-652803-1254</t>
  </si>
  <si>
    <t>2025-01-11 10:10:00</t>
  </si>
  <si>
    <t>80+普通-普通区域-青州市-闵家村-13589174706-300M-宽带上网投诉-次数0-202501110000163874</t>
  </si>
  <si>
    <t>202501110000163874</t>
  </si>
  <si>
    <t xml:space="preserve">202501110000163874#客户反映电视无法观看，提示黑屏，线上排障未恢复，请协助处理。谢谢  联系人：女士 联系电话：本机 流水：2025011110060318120885245
</t>
  </si>
  <si>
    <t>2025-01-11 10:18:13</t>
  </si>
  <si>
    <t>2025-01-11 10:18:48</t>
  </si>
  <si>
    <t>SD-851-296702-21609-17592</t>
  </si>
  <si>
    <t>SD-057-250111-730481-1271</t>
  </si>
  <si>
    <t>2025-01-11 10:11:47</t>
  </si>
  <si>
    <t>普通区域-奎文区-金马怡园-15953686683-300M-宽带延伸服务-次数0-202501110000166800</t>
  </si>
  <si>
    <t>202501110000166800</t>
  </si>
  <si>
    <t xml:space="preserve">202501110000166800#【已关注中国移动10086微信公众号】流程受理流水号：20250111101100159536866831025935
客户号码:15953686683
客户姓名:王*
投诉地市:潍坊
来话流水:2025011110094646420831685
宽带账号:15953686683
宽带账号归属地市:潍坊
宽带账号归属区县:高新
故障地址:潍坊高新高新城区东风街金马怡园14号楼*********
联系电话:13721989069
联系人:先生/女士
工单紧急程度:一般
是否有升级投诉倾向:否
是否重复投诉:否
是否携转意向:否
是否投诉倾向:否
是否智能网关:智能网关
当前是否在线:是
接入方式:FTTH
是否质差终端:无质差信息
光功率:-17.74
故障大类:宽带/电视
故障细类:宽带延伸服务
携转原因:
故障时间:2025-01-11 10:11:10
具体故障现象:路由器由书房移到客厅，请处理，谢谢！
</t>
  </si>
  <si>
    <t>2025-01-11 10:14:33</t>
  </si>
  <si>
    <t>SD-057-250111-730816-1338</t>
  </si>
  <si>
    <t>2025-01-11 10:17:45</t>
  </si>
  <si>
    <t>(目标)普通区域-奎文区-中和街社区-13853607342-300M-业务受理宽带-次数0-202501110000171349</t>
  </si>
  <si>
    <t>202501110000171349</t>
  </si>
  <si>
    <t>202501110000171349#【已关注中国移动10086微信公众号】 宽带账号:13853607342; 联系电话：13853607342，问题类型：此工单为群障修复工单，根据群障全量闭环修复管理要求，为确保客户网络通畅，请装维人员跟进修复网络问题，谢谢！ 
 群障标题：公告。故障描述：潍坊奎文区中和街社区光缆故障，预估24小时恢复，请帮忙拦截,如有需要请联系片区装维师傅张万里15706307485主叫号码：13853607342.0;该号码仅供参考，请优先联系宽带账号。</t>
  </si>
  <si>
    <t>2025-01-11 10:21:14</t>
  </si>
  <si>
    <t>2025-01-11 10:22:06</t>
  </si>
  <si>
    <t>SD-057-250111-943268-1339</t>
  </si>
  <si>
    <t>2025-01-11 10:17:47</t>
  </si>
  <si>
    <t>普通区域-安丘市-古槐小区-18306467799-300M-业务受理宽带-次数0-202501110000169953</t>
  </si>
  <si>
    <t>202501110000169953</t>
  </si>
  <si>
    <t>202501110000169953#【已关注中国移动10086微信公众号】 宽带账号:18306467799; 联系电话：18306467799，问题类型：此工单为群障修复工单，根据群障全量闭环修复管理要求，为确保客户网络通畅，请装维人员跟进修复网络问题，谢谢！ 
 群障标题：公告。故障描述：潍坊安丘市古槐小区光缆故障，预估24小时恢复，请帮忙拦截,如有需要请联系片区装维师傅周龙涛15706307025主叫号码：18306467799.0;该号码仅供参考，请优先联系宽带账号。</t>
  </si>
  <si>
    <t>2025-01-11 10:28:44</t>
  </si>
  <si>
    <t>2025-01-11 10:29:37</t>
  </si>
  <si>
    <t>SD-057-250111-754692-636</t>
  </si>
  <si>
    <t>2025-01-11 09:15:57</t>
  </si>
  <si>
    <t>【调研】-80+银卡-普通区域-青州市-北城村（南）-13964756052-300M-宽带上网投诉-次数0-202501110000120700</t>
  </si>
  <si>
    <t>202501110000120700</t>
  </si>
  <si>
    <t xml:space="preserve">202501110000120700#【已关注中国移动10086微信公众号】流程受理流水号：20250111091514139647560521011264
客户号码:13964756052
客户姓名:王**
投诉地市:潍坊
来话流水:2025011109143434220885177
宽带账号:13964756052
宽带账号归属地市:潍坊
宽带账号归属区县:青州市
故障地址:潍坊青州市益都街道北城村北城村（南）北城村南6号箱（西一街8号#3层小楼#*********
联系电话:13964756052
联系人:女士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故障时间:2025-01-11 09:15:24
具体故障现象:提示网络无法连接，
客户其他诉求:客户侧为质差终端，要求上门更换终端并一并处理故障问题。
</t>
  </si>
  <si>
    <t>2025-01-11 09:20:10</t>
  </si>
  <si>
    <t>2025-01-11 09:20:34</t>
  </si>
  <si>
    <t>SD-057-250111-893741-1257</t>
  </si>
  <si>
    <t>2025-01-11 10:11:03</t>
  </si>
  <si>
    <t>80+金卡-普通区域-青州市-扈家-15264630678-1000M-宽带上网投诉-次数0-20250111100819X299017630</t>
  </si>
  <si>
    <t>20250111100819X299017630</t>
  </si>
  <si>
    <t xml:space="preserve">【农村网络投诉】流程受理流水号：20250111100719152646306781024959
客户号码:15264630678
客户姓名:王*
投诉地市:潍坊
来话流水:2025011110065404420895854
宽带账号:15264630678
宽带账号归属地市:潍坊
宽带账号归属区县:青州市
故障地址:潍坊青州市何官镇扈家村扈家14号箱（孙广东家）*********
联系电话:15264630678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10:07:51
具体故障现象:光猫亮红灯，
客户其他诉求:
</t>
  </si>
  <si>
    <t>2025-01-11 10:13:57</t>
  </si>
  <si>
    <t>2025-01-11 10:16:09</t>
  </si>
  <si>
    <t>SD-851-228489-20393-12075</t>
  </si>
  <si>
    <t>SD-057-250111-309175-582</t>
  </si>
  <si>
    <t>2025-01-11 09:11:10</t>
  </si>
  <si>
    <t>【调研】-80+普通-普通区域-诸城市-鑫诚写字楼-13406690905-1000M-宽带上网投诉-次数0-20250111090934X774330562</t>
  </si>
  <si>
    <t>20250111090934X774330562</t>
  </si>
  <si>
    <t xml:space="preserve">流程受理流水号：20250111090730134066909051009378
客户号码:13406690905
客户姓名:臧**
投诉地市:潍坊
来话流水:2025011109071584520810087
宽带账号:13406690905
宽带账号归属地市:潍坊
宽带账号归属区县:诸城市
故障地址:潍坊诸城市密州街道东武街鑫诚写字楼1号楼*********
联系电话:13406690905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09:09:01
具体故障现象:提示网络无法连接，
客户其他诉求:
</t>
  </si>
  <si>
    <t>2025-01-11 09:13:00</t>
  </si>
  <si>
    <t>2025-01-11 09:21:06</t>
  </si>
  <si>
    <t>SD-851-290076-6681-25137</t>
  </si>
  <si>
    <t>SD-057-250111-532769-2888</t>
  </si>
  <si>
    <t>2025-01-11 12:35:29</t>
  </si>
  <si>
    <t>普通区域-青州市-大益华府-18706513002-300M-宽带上网投诉-次数0-202501110000278471</t>
  </si>
  <si>
    <t>202501110000278471</t>
  </si>
  <si>
    <t xml:space="preserve">202501110000278471#宽带账号18706513002；联系电话：18706513002宽带地址：潍坊青州市云门山街道昭德南路大益华府御园6号楼*********；客户来电反映宽带网速慢，线上指导无法配合操作，要求上门处理, 来电流水：2025011112314380420870011
</t>
  </si>
  <si>
    <t>2025-01-11 12:37:10</t>
  </si>
  <si>
    <t>2025-01-11 12:37:26</t>
  </si>
  <si>
    <t>SD-851-312241-3674-29020</t>
  </si>
  <si>
    <t>SD-057-250111-247605-1282</t>
  </si>
  <si>
    <t>2025-01-11 10:13:51</t>
  </si>
  <si>
    <t>【调研】-普通区域-临朐县-朐阳小区-13406600833-300M-宽带上网投诉-次数0-202501110000165944</t>
  </si>
  <si>
    <t>202501110000165944</t>
  </si>
  <si>
    <t xml:space="preserve">202501110000165944#流程受理流水号：20250111101244134066008331026391
客户号码:13406600833
客户姓名:吕**
投诉地市:潍坊
来话流水:2025011110123021920865591
宽带账号:13406600833
宽带账号归属地市:潍坊
宽带账号归属区县:临朐县
故障地址:潍坊临朐县东城街道朐阳路朐阳小区4号楼*********
联系电话:13406600833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故障时间:2025-01-11 10:12:20
具体故障现象:提示网络无法连接，
客户其他诉求:客户侧为质差终端，要求上门更换终端并一并处理故障问题。
</t>
  </si>
  <si>
    <t>2025-01-11 10:15:48</t>
  </si>
  <si>
    <t>2025-01-11 10:16:19</t>
  </si>
  <si>
    <t>SD-851-231689-30194-6814</t>
  </si>
  <si>
    <t>SD-057-250111-169408-2714</t>
  </si>
  <si>
    <t>2025-01-11 12:17:43</t>
  </si>
  <si>
    <t>80+金卡-普通区域-寿光市-红仙霞南侧沿街-13964655444-1000M-宽带上网投诉-次数0-202501110000269095</t>
  </si>
  <si>
    <t>202501110000269095</t>
  </si>
  <si>
    <t xml:space="preserve">202501110000269095#流程受理流水号：20250111121706139646554441060230
客户号码:13964655444
客户姓名:张**
投诉地市:潍坊
来话流水:2025011112163829920849499
宽带账号:13964655444
宽带账号归属地市:潍坊
宽带账号归属区县:寿光市
故障地址:潍坊寿光市化龙镇信老村信老信老村1号箱郝福林外墙*********
联系电话:13563658090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故障时间:2025-01-11 12:17:16
具体故障现象:光猫亮红灯，
客户其他诉求:客户侧为质差终端，要求上门更换终端并一并处理故障问题。
</t>
  </si>
  <si>
    <t>2025-01-11 12:19:04</t>
  </si>
  <si>
    <t>2025-01-11 12:19:35</t>
  </si>
  <si>
    <t>SD-851-278547-9409-24052</t>
  </si>
  <si>
    <t>SD-057-250111-041397-2853</t>
  </si>
  <si>
    <t>2025-01-11 12:32:05</t>
  </si>
  <si>
    <t>【调研】-80+普通-(目标)普通区域-青州市-埠后村自然村-15053634134-300M-宽带上网投诉-次数0-20250111122933X773784380</t>
  </si>
  <si>
    <t>20250111122933X773784380</t>
  </si>
  <si>
    <t xml:space="preserve">【农村网络投诉】流程受理流水号：20250111122759150536341341062210
客户号码:15053634134
客户姓名:赵**
投诉地市:潍坊
来话流水:2025011112272863920837533
宽带账号:15053634134
宽带账号归属地市:潍坊
宽带账号归属区县:青州市
故障地址:潍坊青州市王府街道埠后村埠后村自然村扩容3号箱（埠前老槐树旁）*********
联系电话:17861228312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12:25:21
具体故障现象:提示网络无法连接，
客户其他诉求:
</t>
  </si>
  <si>
    <t>2025-01-11 12:34:33</t>
  </si>
  <si>
    <t>2025-01-11 12:34:57</t>
  </si>
  <si>
    <t>SD-057-250111-067524-3162</t>
  </si>
  <si>
    <t>2025-01-11 13:06:06</t>
  </si>
  <si>
    <t>普通区域-寿光市-西陈-15265640510-300M-业务受理宽带-次数0-202501110000292094</t>
  </si>
  <si>
    <t>202501110000292094</t>
  </si>
  <si>
    <t>202501110000292094# 宽带账号:15265640510; 联系电话：15265640510，问题类型：此工单为群障修复工单，根据群障全量闭环修复管理要求，为确保客户网络通畅，请装维人员跟进修复网络问题，谢谢！ 
 群障标题：公告。故障描述：主干光纤断或OLT检测不到预期的光信号（LOS）主叫号码：15853607995.0;该号码仅供参考，请优先联系宽带账号。</t>
  </si>
  <si>
    <t>2025-01-11 13:09:53</t>
  </si>
  <si>
    <t>2025-01-11 13:10:34</t>
  </si>
  <si>
    <t>SD-057-250111-025934-3172</t>
  </si>
  <si>
    <t>2025-01-11 13:06:26</t>
  </si>
  <si>
    <t>普通区域-潍城区-军埠口村自然村-1516646867502-300M-业务受理宽带-次数0-202501110000293344</t>
  </si>
  <si>
    <t>202501110000293344</t>
  </si>
  <si>
    <t>202501110000293344# 宽带账号:1516646867502; 联系电话：1516646867502，问题类型：此工单为群障修复工单，根据群障全量闭环修复管理要求，为确保客户网络通畅，请装维人员跟进修复网络问题，谢谢！ 
 群障标题：公告。故障描述：潍坊潍城区军埠口村自然村美丽乡村故障，预估24小时恢复，请帮忙拦截。主叫号码：15166468675.0;该号码仅供参考，请优先联系宽带账号。</t>
  </si>
  <si>
    <t>2025-01-11 13:58:57</t>
  </si>
  <si>
    <t>2025-01-11 15:00:08</t>
  </si>
  <si>
    <t>SD-851-293410-10813-25931</t>
  </si>
  <si>
    <t>SD-057-250111-745093-1263</t>
  </si>
  <si>
    <t>2025-01-11 10:11:15</t>
  </si>
  <si>
    <t>80+普通-普通区域-安丘市-新凌花园-13793657590-1000M-宽带上网投诉-次数0-20250111100950X390198591</t>
  </si>
  <si>
    <t>20250111100950X390198591</t>
  </si>
  <si>
    <t xml:space="preserve">流程受理流水号：20250111100859137936575901025383
客户号码:13793657590
客户姓名:孙**
投诉地市:潍坊
来话流水:2025011110081963720813679
宽带账号:13793657590
宽带账号归属地市:潍坊
宽带账号归属区县:安丘市
故障地址:潍坊安丘市凌河街道凌通路新凌花园新凌花园二号楼*********
联系电话:13853607342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光功率:-28.86
故障大类:宽带/电视
故障细类:宽带无法上网
携转原因:
故障时间:2025-01-11 10:09:08
具体故障现象:频繁掉线，
客户其他诉求:
</t>
  </si>
  <si>
    <t>2025-01-11 10:12:46</t>
  </si>
  <si>
    <t>2025-01-11 10:13:05</t>
  </si>
  <si>
    <t>SD-851-318594-7243-13305</t>
  </si>
  <si>
    <t>SD-057-250111-857193-1285</t>
  </si>
  <si>
    <t>2025-01-11 10:14:06</t>
  </si>
  <si>
    <t>【调研】-80+普通-普通区域-潍城区-大崖头自然村-15963620688-300M-宽带上网投诉-次数0-20250111101230X550135236</t>
  </si>
  <si>
    <t>20250111101230X550135236</t>
  </si>
  <si>
    <t xml:space="preserve">【农村网络投诉】流程受理流水号：20250111101034159636206881025818
客户号码:15963620688
客户姓名:张**
投诉地市:潍坊
来话流水:2025011110094340820831038
宽带账号:15963620688
宽带账号归属地市:潍坊
宽带账号归属区县:潍城区
故障地址:潍坊潍城区军埠口综合项目区大崖头大崖头自然村大崖头扩容22#南环北西1路北2排*********
联系电话:15963620688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故障时间:2025-01-11 10:12:26
具体故障现象:光猫亮红灯，
客户其他诉求:
</t>
  </si>
  <si>
    <t>2025-01-11 10:17:40</t>
  </si>
  <si>
    <t>2025-01-11 10:18:06</t>
  </si>
  <si>
    <t>2025-01-11 08:41:12</t>
  </si>
  <si>
    <t>80+普通-普通区域-昌邑市-泰和花园-15898934249-300M-宽带上网投诉-次数0-202501110000096915 一级督办</t>
  </si>
  <si>
    <t>202501110000096915</t>
  </si>
  <si>
    <t>2025-01-11 08:48:48</t>
  </si>
  <si>
    <t>2025-01-11 08:49:12</t>
  </si>
  <si>
    <t>SD-057-250111-491280-300</t>
  </si>
  <si>
    <t>【调研】-80+普通-(目标)普通区域-昌邑市-前谢家营自然村-13465691378-100M-宽带上网投诉-次数0-20250111084604X364766587</t>
  </si>
  <si>
    <t>20250111084604X364766587</t>
  </si>
  <si>
    <t xml:space="preserve">【农村网络投诉】流程受理流水号：20250111084535134656913781004104
客户号码:13465691378
客户姓名:元**
投诉地市:潍坊
来话流水:2025011108444261720829696
宽带账号:13465691378
宽带账号归属地市:潍坊
宽带账号归属区县:昌邑市
故障地址:潍坊昌邑市流河镇谢家营村前谢家营自然村3号箱元吉连*********
联系电话:18866797176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故障时间:2025-01-11 08:51:07
具体故障现象:光猫亮红灯，
客户其他诉求:
</t>
  </si>
  <si>
    <t>2025-01-11 08:51:09</t>
  </si>
  <si>
    <t>2025-01-11 08:51:35</t>
  </si>
  <si>
    <t>SD-057-250111-594302-2890</t>
  </si>
  <si>
    <t>2025-01-11 12:35:37</t>
  </si>
  <si>
    <t>【调研】-80+金卡-普通区域-诸城市-鞠家村姑娘楼-15610292688-1000M-魔百和投诉-次数0-20250111123427X670732540</t>
  </si>
  <si>
    <t>20250111123427X670732540</t>
  </si>
  <si>
    <t>【农村网络投诉】流程受理流水号：20250111123116156102926881062859
客户号码:15610292688
客户姓名:赵**
投诉地市:潍坊
来话流水:2025011112242942920813460
宽带账号:15610292688
宽带账号归属地市:潍坊
宽带账号归属区县:诸城市
故障地址:潍坊诸城市密州街道东关大街鞠家村姑娘楼2号楼*********
联系电话:15610292688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故障大类:宽带/电视
故障细类:移动高清电视故障(专席)
携转原因:
故障时间:2025-01-11 12:31:15
魔百和单播/组播:组播
具体故障现象:电视提示网络类错误，拔插网线重启未恢复，设置网络已连接未恢复，谢谢
客户其他诉求:
魔百和单/组播：组播</t>
  </si>
  <si>
    <t>2025-01-11 12:37:09</t>
  </si>
  <si>
    <t>2025-01-11 12:37:27</t>
  </si>
  <si>
    <t>SD-851-281109-9986-6307</t>
  </si>
  <si>
    <t>SD-057-250111-342897-2909</t>
  </si>
  <si>
    <t>2025-01-11 12:36:31</t>
  </si>
  <si>
    <t>【调研】-80+银卡-普通区域-昌邑市-前谢家营自然村-13791871536-300M-业务受理宽带-次数0-202501110000277049</t>
  </si>
  <si>
    <t>202501110000277049</t>
  </si>
  <si>
    <t>202501110000277049#【已关注中国移动10086微信公众号】 宽带账号:13791871536; 联系电话：13791871536，问题类型：此工单为群障修复工单，根据群障全量闭环修复管理要求，为确保客户网络通畅，请装维人员跟进修复网络问题，谢谢！ 
 群障标题：公告。故障描述：潍坊昌邑市前谢家营自然村主缆故障，预估24小时恢复，请帮忙拦截。主叫号码：13791871536.0;该号码仅供参考，请优先联系宽带账号。</t>
  </si>
  <si>
    <t>2025-01-11 12:54:02</t>
  </si>
  <si>
    <t>2025-01-11 12:54:29</t>
  </si>
  <si>
    <t>SD-851-302797-6383-11583</t>
  </si>
  <si>
    <t>SD-057-250111-278594-3168</t>
  </si>
  <si>
    <t>2025-01-11 13:06:19</t>
  </si>
  <si>
    <t>【调研】-80+银卡-FTTR-普通区域-寿光市-西陈-15963458103-1000M-业务受理宽带-次数0-202501110000293835</t>
  </si>
  <si>
    <t>202501110000293835</t>
  </si>
  <si>
    <t>202501110000293835#【已关注中国移动10086微信公众号】 宽带账号:15963458103; 联系电话：15963458103，问题类型：此工单为群障修复工单，根据群障全量闭环修复管理要求，为确保客户网络通畅，请装维人员跟进修复网络问题，谢谢！ 
 群障标题：公告。故障描述：主干光纤断或OLT检测不到预期的光信号（LOS）主叫号码：15253638923.0;该号码仅供参考，请优先联系宽带账号。</t>
  </si>
  <si>
    <t>2025-01-11 13:11:07</t>
  </si>
  <si>
    <t>2025-01-11 13:11:29</t>
  </si>
  <si>
    <t>SD-851-314921-14236-8905</t>
  </si>
  <si>
    <t>SD-057-250111-167583-1349</t>
  </si>
  <si>
    <t>2025-01-11 10:18:24</t>
  </si>
  <si>
    <t>80+金卡-普通区域-寿光市-镇武庙村自然村-13506473147-1000M-宽带上网投诉-次数0-202501110000172729</t>
  </si>
  <si>
    <t>202501110000172729</t>
  </si>
  <si>
    <t>202501110000172729#【已关注中国移动10086微信公众号】流程受理流水号：20250111101743135064731471027862
客户号码:13506473147
客户姓名:王**
投诉地市:潍坊
来话流水:2025011110065474220896003
宽带账号:13506473147
宽带账号归属地市:潍坊
宽带账号归属区县:寿光市
故障地址:潍坊寿光市东埠镇武庙村镇武庙村自然村镇武庙村11号箱王洪训外墙*********
联系电话:13506473147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故障细类:宽带无法上网(专席)
携转原因:
故障时间:2025-01-11 10:17:56
具体故障现象:光猫灯正常但电脑手机无法上网，手机搜不到无线信号
客户其他诉求:
;宽带小区$[镇武庙村自然村]$</t>
  </si>
  <si>
    <t>2025-01-11 10:22:43</t>
  </si>
  <si>
    <t>2025-01-11 10:23:05</t>
  </si>
  <si>
    <t>SD-851-285063-38-9170</t>
  </si>
  <si>
    <t>SD-057-250111-173460-1834</t>
  </si>
  <si>
    <t>2025-01-11 10:56:01</t>
  </si>
  <si>
    <t>普通区域-昌邑市-百货公司宿舍区-17305363800-200M-业务受理宽带-次数0-202501110000205172</t>
  </si>
  <si>
    <t>2025-01-12 10:57:00</t>
  </si>
  <si>
    <t>202501110000205172</t>
  </si>
  <si>
    <t>202501110000205172# 宽带账号:17305363800; 联系电话：17305363800，问题类型：此工单为群障修复工单，根据群障全量闭环修复管理要求，为确保客户网络通畅，请装维人员跟进修复网络问题，谢谢！ 
 群障标题：公告。故障描述：潍坊昌邑市百货公司宿舍区光缆故障，预估24小时恢复，请帮忙拦截,如有需要请联系片区装维师傅董慧卿15263665110主叫号码：17305363800.0;该号码仅供参考，请优先联系宽带账号。</t>
  </si>
  <si>
    <t>2025-01-11 10:58:08</t>
  </si>
  <si>
    <t>2025-01-11 10:58:25</t>
  </si>
  <si>
    <t>SD-852-322724-2266-20488</t>
  </si>
  <si>
    <t>SD-057-250111-517429-2967</t>
  </si>
  <si>
    <t>2025-01-11 12:44:25</t>
  </si>
  <si>
    <t>【重投】-普通区域-青州市-东夹涧村自然村-13963681498-300M-宽带上网投诉-次数0-202501110000281845</t>
  </si>
  <si>
    <t>202501110000281845</t>
  </si>
  <si>
    <t>202501110000281845#宽带账号：13963681498；宽带地址：潍坊青州市益都街道东夹涧村东夹涧村自然村扩容14号箱（崔少堂）；客户来电反映宽带网络无法使用，客户不配合排障，要求上门，请协助处理，谢谢！联系电话：13963681498；联系人：先生；来电流水：2025011112353041220896955</t>
  </si>
  <si>
    <t>2025-01-11 12:47:21</t>
  </si>
  <si>
    <t>2025-01-11 12:47:45</t>
  </si>
  <si>
    <t>SD-057-250111-612539-3012</t>
  </si>
  <si>
    <t>2025-01-11 12:48:24</t>
  </si>
  <si>
    <t>80+银卡-普通区域-临朐县-王家营-18764693036-1000M-宽带上网投诉-次数0-202501110000284055</t>
  </si>
  <si>
    <t>202501110000284055</t>
  </si>
  <si>
    <t xml:space="preserve">202501110000284055#客户来电反映宽带无法使用，线上排障不认可，要求维修人员上门维修，请尽快协助处理，谢谢  联系人：女士 联系电话：本机 流水：2025011112463156520873542
</t>
  </si>
  <si>
    <t>2025-01-11 12:51:51</t>
  </si>
  <si>
    <t>2025-01-11 12:57:06</t>
  </si>
  <si>
    <t>SD-851-299418-11645-2000</t>
  </si>
  <si>
    <t>SD-057-250111-832907-1049</t>
  </si>
  <si>
    <t>2025-01-11 09:53:01</t>
  </si>
  <si>
    <t>80+银卡-普通区域-寿光市-圣海花园-13805365364-300M-宽带上网投诉-次数0-20250111095044X244053370</t>
  </si>
  <si>
    <t>20250111095044X244053370</t>
  </si>
  <si>
    <t xml:space="preserve">流程受理流水号：20250111094919138053653641020196
客户号码:13805365364
客户姓名:李**
投诉地市:潍坊
来话流水:2025011109485887520874929
宽带账号:13805365364
宽带账号归属地市:潍坊
宽带账号归属区县:寿光市
故障地址:潍坊寿光市圣城街道北海路圣海花园1号楼*********
联系电话:15263646483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09:49:53
具体故障现象:提示网络无法连接，
客户其他诉求:
</t>
  </si>
  <si>
    <t>2025-01-11 10:00:22</t>
  </si>
  <si>
    <t>2025-01-11 10:01:46</t>
  </si>
  <si>
    <t>SD-057-250111-927543-1142</t>
  </si>
  <si>
    <t>2025-01-11 09:59:45</t>
  </si>
  <si>
    <t>80+银卡-普通区域-寿光市-九巷公寓-15762639666-300M-宽带上网投诉-次数0-202501110000153903</t>
  </si>
  <si>
    <t>202501110000153903</t>
  </si>
  <si>
    <t>202501110000153903#宽带账号：15762639666；宽带地址：潍坊寿光市圣城街道晨鸣路九巷公寓2号楼*********
；客户来电反映宽带无法连接，客户不在现场，无法配合线上指导，要求上门，请协助处理，谢谢！联系电话：13573604444；联系人：先生；来电流水：2025011109575375520883990</t>
  </si>
  <si>
    <t>2025-01-11 10:17:52</t>
  </si>
  <si>
    <t>2025-01-11 10:18:10</t>
  </si>
  <si>
    <t>SD-057-250111-021783-567</t>
  </si>
  <si>
    <t>2025-01-11 09:09:31</t>
  </si>
  <si>
    <t>【调研】-普通区域-潍城区-贵和苑赵家村-15854446357-1000M-宽带上网投诉-次数0-202501110000117780</t>
  </si>
  <si>
    <t>202501110000117780</t>
  </si>
  <si>
    <t>202501110000117780#流程受理流水号：20250111090325158544463571008392
客户号码:15854446357
客户姓名:崔**
投诉地市:潍坊
来话流水:2025011109070524120808285
宽带账号:15854446357
宽带账号归属地市:潍坊
宽带账号归属区县:潍城区
故障地址:潍坊潍城区经济开发区管理委员会东风西街贵和苑赵家村9号楼*********
联系电话:15854446357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光功率:-16.75
故障大类:宽带/电视
故障细类:宽带网速慢/卡顿
携转原因:
故障时间:2025-01-11 09:08:41
具体故障现象:网速慢卡顿，
客户其他诉求:
;宽带小区$[贵和苑赵家村]$</t>
  </si>
  <si>
    <t>2025-01-11 09:13:43</t>
  </si>
  <si>
    <t>2025-01-11 09:14:09</t>
  </si>
  <si>
    <t>SD-851-241184-7749-13993</t>
  </si>
  <si>
    <t>SD-057-250111-265489-442</t>
  </si>
  <si>
    <t>2025-01-11 09:00:00</t>
  </si>
  <si>
    <t>普通区域-诸城市-林家村-15763033518-200M-宽带上网投诉-次数0-202501110000108928</t>
  </si>
  <si>
    <t>2025-01-12 10:01:00</t>
  </si>
  <si>
    <t>202501110000108928</t>
  </si>
  <si>
    <t xml:space="preserve">202501110000108928#宽带帐号：15763033518宽带地址；潍坊诸城市林家村镇彩虹路木子造型，客户来电反映表示宽带网络网速慢，客户不配合线上指导，要求尽快上门，谢谢！联系电话：15763033518联系人：男士；来电流水：2025011108561125720812724
</t>
  </si>
  <si>
    <t>2025-01-11 09:01:01</t>
  </si>
  <si>
    <t>2025-01-11 09:02:53</t>
  </si>
  <si>
    <t>SD-057-250111-149678-511</t>
  </si>
  <si>
    <t>2025-01-11 09:05:45</t>
  </si>
  <si>
    <t>80+银卡-普通区域-寿光市-田二村自然村-13863665372-1000M-宽带上网投诉-次数0-202501110000112709</t>
  </si>
  <si>
    <t>202501110000112709</t>
  </si>
  <si>
    <t xml:space="preserve">202501110000112709#流程受理流水号：20250111090352138636653721008510
客户号码:13863665372
客户姓名:李**
投诉地市:潍坊
来话流水:2025011108581246820828409
宽带账号:13863665372
宽带账号归属地市:潍坊
宽带账号归属区县:寿光市
故障地址:潍坊寿光市田马田二村田二村自然村田二村7号箱（桂志勇外墙）*********
联系电话:13863665372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光功率:-18.92
故障大类:宽带/电视
故障细类:移动高清电视故障
携转原因:
故障时间:2025-01-11 09:04:51
魔百和单播/组播:组播
具体故障现象:客户电视会员看不了，要求维修。谢谢
客户其他诉求:客户侧为质差终端，要求上门更换终端并一并处理故障问题。
</t>
  </si>
  <si>
    <t>2025-01-11 09:14:53</t>
  </si>
  <si>
    <t>2025-01-11 09:15:17</t>
  </si>
  <si>
    <t>SD-851-305387-420-15096</t>
  </si>
  <si>
    <t>SD-057-250111-524073-3015</t>
  </si>
  <si>
    <t>2025-01-11 12:48:38</t>
  </si>
  <si>
    <t>【调研】-普通区域-奎文区-奎文区公安局宿舍南区J-18678031970-500M-宽带上网投诉-次数0-202501110000283175</t>
  </si>
  <si>
    <t>202501110000283175</t>
  </si>
  <si>
    <t>202501110000283175#流程受理流水号：20250111124735186780319701065799
客户号码:18678031970
客户姓名:崔**
投诉地市:潍坊
来话流水:2025011112471352120878248
宽带账号:18678031970
账号归属区县:奎文城区-昱皓通讯店健康街店
联系电话:18678031970
联系人:先生/女士
宽带地址:潍坊
工单紧急程度:一般
是否投诉倾向:否
是否重复投诉:否
是否携转意向:否
是否有升级投诉倾向:否
*业务名称:业务融合移机流程宽带+OTT
投诉内容:手机号码：18678031970，【问题描述】客户已办理宽带业务，有开通单，要求装维尽快联系上门，请处理，谢谢。联系电话：18678031970，联系人：先生/女士，录音流水号：2025011112471352120878248。受理明细：531920062399999999。
在途开通单信息：536250111604581654，18678031970，2025-01-11 12:47:12，业务融合移机流程宽带+OTT，处理中，手写判断和地址录入
是否到厅:否
业务名称:业务融合移机流程宽带+OTT
;宽带小区$[奎文区公安局宿舍南区J]$</t>
  </si>
  <si>
    <t>2025-01-11 12:52:07</t>
  </si>
  <si>
    <t>2025-01-11 12:52:20</t>
  </si>
  <si>
    <t>SD-852-343333-847-15904</t>
  </si>
  <si>
    <t>SD-057-250111-718462-3018</t>
  </si>
  <si>
    <t>2025-01-11 12:49:26</t>
  </si>
  <si>
    <t>80+银卡-普通区域-奎文区-金马怡园-18765152615-300M-宽带上网投诉-次数0-202501110000282801</t>
  </si>
  <si>
    <t>202501110000282801</t>
  </si>
  <si>
    <t>202501110000282801# 宽带账号：18765152615；联系电话：18765152615宽带地址：
潍坊高新高新城区东风街金马怡园客户来电反映机顶盒开关不好用，要求上门处理, 来电流水：2025011112465807520876543</t>
  </si>
  <si>
    <t>2025-01-11 12:58:26</t>
  </si>
  <si>
    <t>2025-01-11 12:59:04</t>
  </si>
  <si>
    <t>SD-057-250111-820357-3204</t>
  </si>
  <si>
    <t>2025-01-11 13:11:01</t>
  </si>
  <si>
    <t>【调研】-80+银卡-普通区域-奎文区-南屯新村-13516368202-1000M-宽带上网投诉-次数0-202501110000295238</t>
  </si>
  <si>
    <t>202501110000295238</t>
  </si>
  <si>
    <t>202501110000295238#宽带账号：13516368202；宽带地址：潍坊奎文区廿里堡街道潍州路南屯新村（代理商独家，办理联系电话18866760550）6号楼***客户来电反映 移动高清 不能看，客户不在现场，无法配合线上指导/客户不配合排障，要求上门，请协助处理，谢谢！联系电话：***；联系人：15065630144；来电流水：2025011113085114220823735</t>
  </si>
  <si>
    <t>2025-01-11 13:26:42</t>
  </si>
  <si>
    <t>2025-01-11 13:27:26</t>
  </si>
  <si>
    <t>SD-851-257408-31991-22209</t>
  </si>
  <si>
    <t>SD-057-250111-745831-1939</t>
  </si>
  <si>
    <t>2025-01-11 11:05:28</t>
  </si>
  <si>
    <t>【调研】-普通区域-安丘市-东许戈村自然村-15095270058-500M-宽带上网投诉-次数0-20250111110405X645419759</t>
  </si>
  <si>
    <t>20250111110405X645419759</t>
  </si>
  <si>
    <t xml:space="preserve">【农村网络投诉】流程受理流水号：20250111110307150952700581041021
客户号码:15095270058
客户姓名:张**
投诉地市:潍坊
来话流水:2025011111021376620899013
宽带账号:15095270058
宽带账号归属地市:潍坊
宽带账号归属区县:安丘市
故障地址:潍坊安丘市贾戈街道东许戈村东许戈村自然村中许李文明东墙1号
联系电话:15095270058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11:04:18
具体故障现象:光猫亮红灯，
客户其他诉求:
</t>
  </si>
  <si>
    <t>2025-01-11 11:12:31</t>
  </si>
  <si>
    <t>2025-01-11 11:12:47</t>
  </si>
  <si>
    <t>SD-851-268444-2425-16519</t>
  </si>
  <si>
    <t>SD-057-250111-489253-886</t>
  </si>
  <si>
    <t>2025-01-11 09:36:57</t>
  </si>
  <si>
    <t>【重投】-普通区域-坊子区-新方新璟园（保护小区）-15966099796-500M-业务受理宽带-次数0-202501110000136249</t>
  </si>
  <si>
    <t>202501110000136249</t>
  </si>
  <si>
    <t>202501110000136249#【已关注中国移动10086微信公众号】 宽带账号:15966099796; 联系电话：15966099796，问题类型：此工单为群障修复工单，根据群障全量闭环修复管理要求，为确保客户网络通畅，请装维人员跟进修复网络问题，谢谢！ 
 群障标题：公告。故障描述：新方新璟园（保护小区）主叫号码：15966099796.0;该号码仅供参考，请优先联系宽带账号。</t>
  </si>
  <si>
    <t>2025-01-11 09:42:58</t>
  </si>
  <si>
    <t>SD-851-315943-83095-25946</t>
  </si>
  <si>
    <t>SD-057-250111-321670-519</t>
  </si>
  <si>
    <t>2025-01-11 09:06:43</t>
  </si>
  <si>
    <t>80+银卡-普通区域-昌邑市-香邑小区-13780861600-300M-业务受理宽带-次数0-202501110000113790</t>
  </si>
  <si>
    <t>202501110000113790</t>
  </si>
  <si>
    <t>202501110000113790# 宽带账号:13780861600; 联系电话：13780861600，问题类型：此工单为群障修复工单，根据群障全量闭环修复管理要求，为确保客户网络通畅，请装维人员跟进修复网络问题，谢谢！ 
 群障标题：公告。故障描述：潍坊昌邑市香邑小区光缆故障，预估24小时恢复，请帮忙拦截,如有需要请联系片区装维师傅邓艺浩15706307216主叫号码：13780861600.0;该号码仅供参考，请优先联系宽带账号。</t>
  </si>
  <si>
    <t>2025-01-11 09:14:14</t>
  </si>
  <si>
    <t>2025-01-11 09:14:43</t>
  </si>
  <si>
    <t>SD-057-250111-730452-521</t>
  </si>
  <si>
    <t>2025-01-11 09:06:49</t>
  </si>
  <si>
    <t>普通区域-青州市-徐家桥村自然村-15662591092-1000M-业务受理宽带-次数0-202501110000114209</t>
  </si>
  <si>
    <t>202501110000114209</t>
  </si>
  <si>
    <t>202501110000114209# 宽带账号:15662591092; 联系电话：15662591092，问题类型：此工单为群障修复工单，根据群障全量闭环修复管理要求，为确保客户网络通畅，请装维人员跟进修复网络问题，谢谢！ 
 群障标题：公告。故障描述：潍坊青州市徐家桥村自然村光缆故障，预估24小时恢复，请帮忙拦截,如有需要请联系片区装维师傅魏守波15706307630主叫号码：15662591092.0;该号码仅供参考，请优先联系宽带账号。</t>
  </si>
  <si>
    <t>2025-01-11 09:10:07</t>
  </si>
  <si>
    <t>2025-01-11 09:10:32</t>
  </si>
  <si>
    <t>SD-851-262238-5737-20691</t>
  </si>
  <si>
    <t>SD-057-250111-976081-523</t>
  </si>
  <si>
    <t>2025-01-11 09:06:58</t>
  </si>
  <si>
    <t>【调研】-80+银卡-普通区域-奎文区-美丽华小区-13706460665-300M-业务受理宽带-次数0-202501110000112921</t>
  </si>
  <si>
    <t>202501110000112921</t>
  </si>
  <si>
    <t>202501110000112921# 宽带账号:13706460665; 联系电话：13706460665，问题类型：此工单为群障修复工单，根据群障全量闭环修复管理要求，为确保客户网络通畅，请装维人员跟进修复网络问题，谢谢！ 
 群障标题：公告。故障描述：潍坊奎文区美丽华小区光缆故障，预估24小时恢复，请帮忙拦截,如有需要请联系片区装维师傅扈培富15706366508主叫号码：13706460665.0;该号码仅供参考，请优先联系宽带账号。</t>
  </si>
  <si>
    <t>2025-01-11 09:09:59</t>
  </si>
  <si>
    <t>2025-01-11 09:10:18</t>
  </si>
  <si>
    <t>SD-057-250111-425190-1944</t>
  </si>
  <si>
    <t>2025-01-11 11:05:51</t>
  </si>
  <si>
    <t>【调研】-80+金卡-普通区域-奎文区-加州世纪尊品-13963639029-1000M-业务受理宽带-次数0-202501110000213074</t>
  </si>
  <si>
    <t>202501110000213074</t>
  </si>
  <si>
    <t>202501110000213074#【已关注中国移动10086微信公众号】 宽带账号:13963639029; 联系电话：13963639029，问题类型：此工单为群障修复工单，根据群障全量闭环修复管理要求，为确保客户网络通畅，请装维人员跟进修复网络问题，谢谢！ 
 群障标题：公告。故障描述：潍坊奎文区加州世纪尊品光缆故障，预估24小时恢复，请帮忙拦截,如有需要请联系片区装维师傅曹明超15706307420主叫号码：13963639029.0;该号码仅供参考，请优先联系宽带账号。</t>
  </si>
  <si>
    <t>2025-01-11 11:25:01</t>
  </si>
  <si>
    <t>2025-01-11 11:26:25</t>
  </si>
  <si>
    <t>SD-851-260402-26813-23827</t>
  </si>
  <si>
    <t>SD-057-250111-194506-1945</t>
  </si>
  <si>
    <t>2025-01-11 11:05:53</t>
  </si>
  <si>
    <t>普通区域-安丘市-冢子坡村自然村-13869604083-100M-业务受理宽带-次数0-202501110000214096</t>
  </si>
  <si>
    <t>2025-01-12 11:06:00</t>
  </si>
  <si>
    <t>202501110000214096</t>
  </si>
  <si>
    <t>202501110000214096# 宽带账号:13869604083; 联系电话：13869604083，问题类型：此工单为群障修复工单，根据群障全量闭环修复管理要求，为确保客户网络通畅，请装维人员跟进修复网络问题，谢谢！ 
 群障标题：公告。故障描述：潍坊安丘市冢子坡村自然村光缆故障，预估24小时恢复，请帮忙拦截,如有需要请联系片区装维师傅孙浩15706307039主叫号码：18863682232.0;该号码仅供参考，请优先联系宽带账号。</t>
  </si>
  <si>
    <t>2025-01-11 11:33:29</t>
  </si>
  <si>
    <t>2025-01-11 11:33:56</t>
  </si>
  <si>
    <t>SD-057-250111-864537-3043</t>
  </si>
  <si>
    <t>2025-01-11 12:53:02</t>
  </si>
  <si>
    <t>普通区域-寿光市-西陈-18766891432-200M-宽带上网投诉-次数0-20250111125004X403481900</t>
  </si>
  <si>
    <t>20250111125004X403481900</t>
  </si>
  <si>
    <t xml:space="preserve">流程受理流水号：20250111124739187668914321065812
客户号码:18766891432
客户姓名:李*
投诉地市:潍坊
来话流水:2025011112463842320874397
宽带账号:18766891432
宽带账号归属地市:潍坊
宽带账号归属区县:寿光市
故障地址:潍坊寿光市文家街道西陈西陈西陈38号箱*********
联系电话:15853690784
联系人:先生/女士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故障时间:2025-01-11 12:49:37
具体故障现象:光猫亮红灯，
客户其他诉求:
</t>
  </si>
  <si>
    <t>2025-01-11 12:55:16</t>
  </si>
  <si>
    <t>2025-01-11 12:56:29</t>
  </si>
  <si>
    <t>SD-851-259729-7571-8325</t>
  </si>
  <si>
    <t>SD-057-250111-213695-3107</t>
  </si>
  <si>
    <t>2025-01-11 12:58:45</t>
  </si>
  <si>
    <t>80+银卡-普通区域-寿光市-北孙村-15265661862-1000M-宽带上网投诉-次数0-202501110000289299</t>
  </si>
  <si>
    <t>202501110000289299</t>
  </si>
  <si>
    <t>202501110000289299#客户来电反映宽带无法使用上排障不认可，要求维修人员上门维修，请尽快协助处理，谢谢  联系人：女士 联系电话：本机 流水：
2025011112551636120832253</t>
  </si>
  <si>
    <t>2025-01-11 13:01:42</t>
  </si>
  <si>
    <t>2025-01-11 13:02:11</t>
  </si>
  <si>
    <t>SD-851-246769-9206-29732</t>
  </si>
  <si>
    <t>SD-057-250111-057342-2957</t>
  </si>
  <si>
    <t>2025-01-11 12:43:34</t>
  </si>
  <si>
    <t>普通区域-诸城市-徐家沟自然村-17353673974-1000M-宽带上网投诉-次数0-202501110000279170</t>
  </si>
  <si>
    <t>202501110000279170</t>
  </si>
  <si>
    <t>202501110000279170#宽带账号：17353673974；宽带地址：潍坊诸城市枳沟镇徐家沟徐家沟自然村徐家沟村扩容7号箱*********；客户来电反映 移动高清 不能看，客户不在现场，无法配合线上指导/客户不配合排障，要求上门，请协助处理，谢谢！联系电话：***；联系人17353673974来电流水：2025011112413974620840295</t>
  </si>
  <si>
    <t>2025-01-11 12:47:54</t>
  </si>
  <si>
    <t>2025-01-11 12:48:14</t>
  </si>
  <si>
    <t>SD-851-256183-17142-15365</t>
  </si>
  <si>
    <t>SD-057-250111-345027-2973</t>
  </si>
  <si>
    <t>2025-01-11 12:45:54</t>
  </si>
  <si>
    <t>80+普通-普通区域-寿光市-西陈-18264629998-100M-业务受理宽带-次数0-202501110000280780</t>
  </si>
  <si>
    <t>202501110000280780</t>
  </si>
  <si>
    <t>202501110000280780# 宽带账号:18264629998; 联系电话：18264629998，问题类型：此工单为群障修复工单，根据群障全量闭环修复管理要求，为确保客户网络通畅，请装维人员跟进修复网络问题，谢谢！ 
 群障标题：公告。故障描述：主干光纤断或OLT检测不到预期的光信号（LOS）主叫号码：18264629998.0;该号码仅供参考，请优先联系宽带账号。</t>
  </si>
  <si>
    <t>2025-01-11 12:50:02</t>
  </si>
  <si>
    <t>2025-01-11 12:50:24</t>
  </si>
  <si>
    <t>SD-057-250111-436517-1894</t>
  </si>
  <si>
    <t>2025-01-11 11:00:12</t>
  </si>
  <si>
    <t>【调研】-FTTR-(目标)普通区域-潍城区-陈家官庄自然村-13805368821-1000M-宽带上网投诉-次数0-202501110000209599</t>
  </si>
  <si>
    <t>202501110000209599</t>
  </si>
  <si>
    <t>202501110000209599#宽带账号：13805368821；联系电话：13805368821宽带地址：潍坊潍城区军埠口综合项目区陈家官庄陈家官庄自然村11#东数第1条胡同北数第5排东户；客户来电反映宽带网络不好用，客户异机来电报修，线上指导无法配合操作，要求上门处理，来电流水：2025011110570301020832631</t>
  </si>
  <si>
    <t>2025-01-11 11:21:05</t>
  </si>
  <si>
    <t>2025-01-11 11:21:27</t>
  </si>
  <si>
    <t>SD-851-257723-6473-27496</t>
  </si>
  <si>
    <t>SD-057-250111-965281-1075</t>
  </si>
  <si>
    <t>2025-01-11 09:55:59</t>
  </si>
  <si>
    <t>普通区域-寿光市-寒桥沿街-18263690332-1000M-宽带上网投诉-次数0-202501110000152771</t>
  </si>
  <si>
    <t>202501110000152771</t>
  </si>
  <si>
    <t>202501110000152771#流程受理流水号：20250111095516182636903321021713
客户号码:18263690332
客户姓名:刘**
投诉地市:潍坊
来话流水:2025011109541832820840209
宽带账号:18263690332
宽带账号归属地市:潍坊
宽带账号归属区县:寿光市
故障地址:潍坊寿光市寒桥镇寒桥中心街寒桥沿街寒桥沿街新扩2号箱*********
联系电话:13806477569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09:55:42
具体故障现象:光猫亮红灯，
客户其他诉求:
;宽带小区$[寒桥沿街]$</t>
  </si>
  <si>
    <t>2025-01-11 09:58:24</t>
  </si>
  <si>
    <t>2025-01-11 09:58:41</t>
  </si>
  <si>
    <t>SD-851-252651-19109-27694</t>
  </si>
  <si>
    <t>SD-057-250111-601589-1795</t>
  </si>
  <si>
    <t>2025-01-11 10:52:14</t>
  </si>
  <si>
    <t>【调研】-80+普通-(目标)普通区域-奎文区-世嘉铭园-15264670977-300M-宽带上网投诉-次数0-202501110000198452</t>
  </si>
  <si>
    <t>202501110000198452</t>
  </si>
  <si>
    <t>202501110000198452#15264670977客户来电表示网络电视无法连接宽带 线上排障未恢复 需要师傅上门 请尽快处理 谢谢
联系人：女士 联系电话：13853642051 来电流水：2025011110352670820856703</t>
  </si>
  <si>
    <t>2025-01-11 10:55:03</t>
  </si>
  <si>
    <t>2025-01-11 10:55:24</t>
  </si>
  <si>
    <t>SD-057-250111-294085-1836</t>
  </si>
  <si>
    <t>2025-01-11 10:56:04</t>
  </si>
  <si>
    <t>【调研】-80+普通-普通区域-高密市-东栾庄2期-13046464936-1000M-业务受理宽带-次数0-202501110000206472</t>
  </si>
  <si>
    <t>202501110000206472</t>
  </si>
  <si>
    <t>202501110000206472# 宽带账号:13046464936; 联系电话：13046464936，问题类型：此工单为群障修复工单，根据群障全量闭环修复管理要求，为确保客户网络通畅，请装维人员跟进修复网络问题，谢谢！ 
 群障标题：公告。故障描述：LINK_LOSS主叫号码：13046464936.0;该号码仅供参考，请优先联系宽带账号。</t>
  </si>
  <si>
    <t>2025-01-11 10:58:46</t>
  </si>
  <si>
    <t>2025-01-11 10:59:04</t>
  </si>
  <si>
    <t>SD-852-274798-1015-1747</t>
  </si>
  <si>
    <t>SD-057-250111-170529-1839</t>
  </si>
  <si>
    <t>2025-01-11 10:56:10</t>
  </si>
  <si>
    <t>普通区域-诸城市-新营子-15163630519-300M-宽带上网投诉-次数0-20250111105434X742969950</t>
  </si>
  <si>
    <t>20250111105434X742969950</t>
  </si>
  <si>
    <t xml:space="preserve">【农村网络投诉】流程受理流水号：20250111105334151636305191038207
客户号码:15163630519
客户姓名:王**
投诉地市:潍坊
来话流水:2025011110521633320871593
宽带账号:15163630519
宽带账号归属地市:潍坊
宽带账号归属区县:诸城市
故障地址:潍坊诸城市贾悦镇新营子村新营子新营子村2#箱*********
联系电话:15163630519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10:53:52
具体故障现象:客户表示宽带无法使用，要求师傅上门尽快维修
客户其他诉求:
</t>
  </si>
  <si>
    <t>2025-01-11 10:58:02</t>
  </si>
  <si>
    <t>2025-01-11 10:58:31</t>
  </si>
  <si>
    <t>SD-057-250111-185936-2963</t>
  </si>
  <si>
    <t>2025-01-11 12:44:09</t>
  </si>
  <si>
    <t>80+金卡-普通区域-奎文区-聚类-华都家居-17852368555-1000M-宽带上网投诉-次数0-20250111124155X515209754</t>
  </si>
  <si>
    <t>20250111124155X515209754</t>
  </si>
  <si>
    <t xml:space="preserve">流程受理流水号：20250111123948178523685551064346
客户号码:17852368555
客户姓名:潘**
投诉地市:潍坊
来话流水:2025011112393617420825873
宽带账号:17852368555
宽带账号归属地市:潍坊
宽带账号归属区县:高新
故障地址:潍坊高新高新城区健康街聚类-华都家居主楼【圆形】*********
联系电话:17852368555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12:43:59
具体故障现象:光猫亮红灯，
客户其他诉求:客户来电反映宽带无法使用，不知道具体什么情况，要求装维师傅上门看一下 
</t>
  </si>
  <si>
    <t>2025-01-11 12:46:27</t>
  </si>
  <si>
    <t>2025-01-11 12:46:41</t>
  </si>
  <si>
    <t>SD-057-250111-632897-2974</t>
  </si>
  <si>
    <t>2025-01-11 12:45:58</t>
  </si>
  <si>
    <t>【调研】-80+普通-普通区域-青州市-桃行村-15065365651-300M-业务受理宽带-次数0-202501110000281485</t>
  </si>
  <si>
    <t>202501110000281485</t>
  </si>
  <si>
    <t>202501110000281485# 宽带账号:15065365651; 联系电话：15065365651，问题类型：此工单为群障修复工单，根据群障全量闭环修复管理要求，为确保客户网络通畅，请装维人员跟进修复网络问题，谢谢！ 
 群障标题：公告。故障描述：[GPON告警]PON信号丢失主叫号码：15065365651.0;该号码仅供参考，请优先联系宽带账号。</t>
  </si>
  <si>
    <t>2025-01-11 12:50:55</t>
  </si>
  <si>
    <t>2025-01-11 12:52:30</t>
  </si>
  <si>
    <t>SD-057-250111-403517-2977</t>
  </si>
  <si>
    <t>2025-01-11 12:46:07</t>
  </si>
  <si>
    <t>【调研】-80+普通-普通区域-寿光市-文盛家园-15154480455-300M-业务受理宽带-次数0-202501110000281897</t>
  </si>
  <si>
    <t>202501110000281897</t>
  </si>
  <si>
    <t>202501110000281897#【已关注中国移动10086微信公众号】 宽带账号:15154480455; 联系电话：15154480455，问题类型：此工单为群障修复工单，根据群障全量闭环修复管理要求，为确保客户网络通畅，请装维人员跟进修复网络问题，谢谢！ 
 群障标题：公告。故障描述：潍坊寿光市文盛家园光缆故障，预估24小时恢复，请帮忙拦截,如有需要请联系片区装维师傅王松强15706307773主叫号码：15154480455.0;该号码仅供参考，请优先联系宽带账号。</t>
  </si>
  <si>
    <t>2025-01-11 12:48:59</t>
  </si>
  <si>
    <t>2025-01-11 12:49:20</t>
  </si>
  <si>
    <t>SD-851-328477-14890-14449</t>
  </si>
  <si>
    <t>SD-057-250111-152436-3229</t>
  </si>
  <si>
    <t>2025-01-11 13:14:43</t>
  </si>
  <si>
    <t>普通区域--null--宽带上网投诉-次数0-20250111114549X149669359</t>
  </si>
  <si>
    <t>20250111114549X149669359</t>
  </si>
  <si>
    <t>*YWDZ01
服务号码：15910118185，
号码归属地：潍坊昌邑 ，
请查原因；
用户品牌：全球通；
是否外呼开通：否；
客户质疑：50元/月下行提速至1000M，上行提速至50M，
有升级投诉倾向，升级投诉渠道：工信部；接触录音流水号：2025011111413043620894218；联系电话：15910118185；
受理明细：536241125376179940，争议业务名称：50元/月下行提速至1000M，上行提速至50M，任**，15910118185，产品变更，2024-11-25 11:17:25,徐继芳(fqx0003g)，山东移动企业微信(SD.LF.DQ.QYWX)；
备注：客户来电反映办理千兆宽带提速时工作人员告知宽带网速达不到千兆免费更换路由器，客户已经找维修人员上门测速网速达不到，要求核实处理，客户通话中提到拨打工信部投诉。</t>
  </si>
  <si>
    <t>2025-01-11 16:36:35</t>
  </si>
  <si>
    <t>家庭业务-&gt;业务营销-&gt;家庭宽带-&gt;全局流转-&gt;营销宣传-&gt;营销宣传有误/不明确-&gt;全局流转</t>
  </si>
  <si>
    <t>SD-057-250111-083276-3292</t>
  </si>
  <si>
    <t>2025-01-11 13:22:58</t>
  </si>
  <si>
    <t>80+普通-普通区域--null-15264661737-宽带延伸服务-次数0-202501110000298847</t>
  </si>
  <si>
    <t>202501110000298847</t>
  </si>
  <si>
    <t xml:space="preserve">202501110000298847#流程受理流水号：20250111131909152646617371071013
客户号码:15264661737
客户姓名:王**
投诉地市:潍坊
来话流水:2025011113172294620880601
宽带账号:15264661737
宽带账号归属地市:潍坊
宽带账号归属区县:--
故障地址:潍坊市寒亭区开元街道恒信首府28楼1单元602
联系电话:15264661737
联系人:先生/女士
工单紧急程度:一般
是否有升级投诉倾向:否
是否重复投诉:否
是否携转意向:否
是否投诉倾向:否
是否智能网关:非智能网关
当前是否在线:否
接入方式:--
是否质差终端:无质差信息
光功率:无
故障大类:宽带/电视
故障细类:宽带延伸服务
携转原因:
故障时间:2025-01-11 13:20:19
具体故障现象:重新布置网线，
</t>
  </si>
  <si>
    <t>2025-01-11 16:33:08</t>
  </si>
  <si>
    <t>2025-01-11 13:25:55</t>
  </si>
  <si>
    <t>【调研】-普通区域-昌邑市-后谢家营村-13953606461-300M-业务受理宽带-次数0-202501110000301214 一级督办</t>
  </si>
  <si>
    <t>202501110000301214</t>
  </si>
  <si>
    <t>2025-01-11 13:27:53</t>
  </si>
  <si>
    <t>SD-057-250111-528469-459</t>
  </si>
  <si>
    <t>2025-01-11 09:01:20</t>
  </si>
  <si>
    <t>80+银卡-普通区域-奎文区-中和街社区-13853699251-300M-宽带上网投诉-次数0-202501110000106157</t>
  </si>
  <si>
    <t>202501110000106157</t>
  </si>
  <si>
    <t>202501110000106157#受理号码 : 13853699251客户姓名 : 李**号码归属地 : 潍坊奎文 － 奎文城区-展晖通讯用户品牌 : 全球通
客户来电要求投诉装维人员，表示本机号码宽带已通过电话告知安装师傅有需要时会主动联系安装，客户表示安装师傅不明白客户的意思并多次打电话骚扰，我处已多次安抚解释客户不认可，请协助处理谢谢。
联系电话13853699251</t>
  </si>
  <si>
    <t>2025-01-11 09:04:28</t>
  </si>
  <si>
    <t>SD-851-259730-4813-106</t>
  </si>
  <si>
    <t>SD-057-250111-721948-534</t>
  </si>
  <si>
    <t>2025-01-11 09:07:22</t>
  </si>
  <si>
    <t>【调研】-80+金卡-普通区域-奎文区-帝景苑-13573696903-1000M-业务受理宽带-次数0-202501110000113922</t>
  </si>
  <si>
    <t>202501110000113922</t>
  </si>
  <si>
    <t>202501110000113922# 宽带账号:13573696903; 联系电话：13573696903，问题类型：此工单为群障修复工单，根据群障全量闭环修复管理要求，为确保客户网络通畅，请装维人员跟进修复网络问题，谢谢！ 
 群障标题：公告。故障描述：潍坊奎文区帝景苑光缆故障，预估24小时恢复，请帮忙拦截,如有需要请联系片区装维师傅吴铁柏15706307482主叫号码：13573696903.0;该号码仅供参考，请优先联系宽带账号。</t>
  </si>
  <si>
    <t>2025-01-11 09:12:08</t>
  </si>
  <si>
    <t>2025-01-11 09:12:34</t>
  </si>
  <si>
    <t>SD-851-284305-736-1283</t>
  </si>
  <si>
    <t>SD-057-250111-832540-535</t>
  </si>
  <si>
    <t>2025-01-11 09:07:25</t>
  </si>
  <si>
    <t>【调研】-80+普通-普通区域-高密市-西门家苓芝-13656363436-300M-业务受理宽带-次数0-202501110000114103</t>
  </si>
  <si>
    <t>202501110000114103</t>
  </si>
  <si>
    <t>202501110000114103#【已关注中国移动10086微信公众号】 宽带账号:13656363436; 联系电话：13656363436，问题类型：此工单为群障修复工单，根据群障全量闭环修复管理要求，为确保客户网络通畅，请装维人员跟进修复网络问题，谢谢！ 
 群障标题：公告。故障描述：西门家苓芝主叫号码：15006681967.0;该号码仅供参考，请优先联系宽带账号。</t>
  </si>
  <si>
    <t>2025-01-11 09:09:44</t>
  </si>
  <si>
    <t>2025-01-11 09:17:29</t>
  </si>
  <si>
    <t>SD-057-250111-327694-1800</t>
  </si>
  <si>
    <t>2025-01-11 10:53:10</t>
  </si>
  <si>
    <t>80+银卡-(目标)普通区域-奎文区-华安紫宸公馆（新华北保护董13792642359）-13280760099-500M-宽带上网投诉-次数0-20250111105118X878915150</t>
  </si>
  <si>
    <t>20250111105118X878915150</t>
  </si>
  <si>
    <t xml:space="preserve">流程受理流水号：20250111105002132807600991037164
客户号码:13280760099
客户姓名:王*
投诉地市:潍坊
来话流水:2025011110480674120817998
宽带账号:13280760099
宽带账号归属地市:潍坊
宽带账号归属区县:寒亭区
故障地址:潍坊寒亭区寒亭街道民主东街华安紫宸公馆（新华北保护董13792642359）18号楼*********
联系电话:13280760099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故障细类:网速慢/上网掉线(专席)
携转原因:
故障时间:2025-01-11 10:49:33
具体故障现象:家庭WiFi信号弱，其他房间信号弱
客户其他诉求:
</t>
  </si>
  <si>
    <t>2025-01-11 10:58:09</t>
  </si>
  <si>
    <t>2025-01-11 10:59:08</t>
  </si>
  <si>
    <t>SD-851-292071-97611-12833</t>
  </si>
  <si>
    <t>SD-057-250111-624753-1840</t>
  </si>
  <si>
    <t>2025-01-11 10:56:11</t>
  </si>
  <si>
    <t>普通区域-高密市-移动文化里小区-18363681518-500M-业务受理宽带-次数0-202501110000206364</t>
  </si>
  <si>
    <t>202501110000206364</t>
  </si>
  <si>
    <t>202501110000206364# 宽带账号:18363681518; 联系电话：18363681518，问题类型：此工单为群障修复工单，根据群障全量闭环修复管理要求，为确保客户网络通畅，请装维人员跟进修复网络问题，谢谢！ 
 群障标题：公告。故障描述：潍坊高密市移动文化里小区光缆故障，预估24小时恢复，请帮忙拦截,如有需要请联系片区装维师傅满勇15706307340主叫号码：13963623611.0;该号码仅供参考，请优先联系宽带账号。</t>
  </si>
  <si>
    <t>2025-01-11 11:01:38</t>
  </si>
  <si>
    <t>2025-01-11 11:02:00</t>
  </si>
  <si>
    <t>SD-852-251432-1281-20083</t>
  </si>
  <si>
    <t>SD-057-250111-648710-2978</t>
  </si>
  <si>
    <t>2025-01-11 12:46:10</t>
  </si>
  <si>
    <t>【调研】-80+银卡-(目标)普通区域-奎文区-幸福街南区6路-13806461351-1000M-业务受理宽带-次数0-202501110000283925</t>
  </si>
  <si>
    <t>202501110000283925</t>
  </si>
  <si>
    <t>202501110000283925#【已关注中国移动10086微信公众号】 宽带账号:13806461351; 联系电话：13806461351，问题类型：此工单为群障修复工单，根据群障全量闭环修复管理要求，为确保客户网络通畅，请装维人员跟进修复网络问题，谢谢！ 
 群障标题：公告。故障描述：潍坊奎文区幸福街南区6路光缆故障，预估24小时恢复，请帮忙拦截,如有需要请联系片区装维师傅荆军15706366512主叫号码：13806461351.0;该号码仅供参考，请优先联系宽带账号。</t>
  </si>
  <si>
    <t>2025-01-11 12:52:14</t>
  </si>
  <si>
    <t>2025-01-11 12:52:31</t>
  </si>
  <si>
    <t>SD-851-253869-130528-16220</t>
  </si>
  <si>
    <t>SD-057-250111-075169-1899</t>
  </si>
  <si>
    <t>2025-01-11 11:02:02</t>
  </si>
  <si>
    <t>【调研】-80+普通-普通区域-潍城区-潍城劳动局片区-18365681995-300M-宽带上网投诉-次数0-20250111105901X341849737</t>
  </si>
  <si>
    <t>20250111105901X341849737</t>
  </si>
  <si>
    <t xml:space="preserve">流程受理流水号：20250111105713183656819951039305
客户号码:18365681995
客户姓名:褚**
投诉地市:潍坊
来话流水:2025011110561993420823228
宽带账号:18365681995
宽带账号归属地市:潍坊
宽带账号归属区县:潍城区
故障地址:潍坊潍城区西关街道福寿西街潍城劳动局片区上城国际16号楼*********
联系电话:18365681995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故障细类:网速慢/上网掉线(专席)
携转原因:
故障时间:2025-01-11 10:58:03
具体故障现象:网速慢卡顿，
客户其他诉求:
</t>
  </si>
  <si>
    <t>2025-01-11 11:25:20</t>
  </si>
  <si>
    <t>2025-01-11 11:25:34</t>
  </si>
  <si>
    <t>SD-851-267306-13563-9538</t>
  </si>
  <si>
    <t>SD-057-250111-827359-3223</t>
  </si>
  <si>
    <t>2025-01-11 13:14:15</t>
  </si>
  <si>
    <t>普通区域-潍城区-望留行政街（西二环至麓台村南北两侧）（小微）-13953618057-200M-宽带上网投诉-次数0-202501110000293571</t>
  </si>
  <si>
    <t>202501110000293571</t>
  </si>
  <si>
    <t>202501110000293571#宽带账号：13953618057；宽带地址：潍坊潍城区望留街道行政街望留行政街（西二环至麓台村南北两侧；客户来电反映宽带无法使用，要求师傅上门，请协助处理，谢谢！联系电话：15265669764；联系人：女士；来电流水：2025011113112619420840769</t>
  </si>
  <si>
    <t>2025-01-11 13:17:27</t>
  </si>
  <si>
    <t>2025-01-11 13:18:03</t>
  </si>
  <si>
    <t>SD-057-250111-940627-3249</t>
  </si>
  <si>
    <t>2025-01-11 13:16:17</t>
  </si>
  <si>
    <t>普通区域-安丘市-天源新城-15006618643-300M-业务受理宽带-次数0-202501110000297809</t>
  </si>
  <si>
    <t>202501110000297809</t>
  </si>
  <si>
    <t>202501110000297809# 宽带账号:15006618643; 联系电话：15006618643，问题类型：此工单为群障修复工单，根据群障全量闭环修复管理要求，为确保客户网络通畅，请装维人员跟进修复网络问题，谢谢！ 
 群障标题：公告。故障描述：潍坊安丘市天源新城光缆故障，预估24小时恢复，请帮忙拦截,如有需要请联系片区装维师傅刘树强15706307030主叫号码：18853653990.0;该号码仅供参考，请优先联系宽带账号。</t>
  </si>
  <si>
    <t>2025-01-11 13:19:01</t>
  </si>
  <si>
    <t>2025-01-11 13:19:26</t>
  </si>
  <si>
    <t>SD-057-250111-028135-3264</t>
  </si>
  <si>
    <t>2025-01-11 13:18:34</t>
  </si>
  <si>
    <t>80+钻石-FTTR-普通区域-寿光市-西陈-13583645443-1000M-业务受理宽带-次数0-202501110000297015</t>
  </si>
  <si>
    <t>202501110000297015</t>
  </si>
  <si>
    <t>202501110000297015# 导航立单,用户所在位置有群障,已向客户播报,客户要求装维回访.此工单为群障修复工单,根据群障全量闭环管理要求,为确保客户网络通畅,请装维人员跟进修复网络问题,谢谢.联系电话：13583645443</t>
  </si>
  <si>
    <t>2025-01-11 13:19:29</t>
  </si>
  <si>
    <t>2025-01-11 13:19:49</t>
  </si>
  <si>
    <t>SD-851-328452-11365-12751</t>
  </si>
  <si>
    <t>SD-057-250111-247159-902</t>
  </si>
  <si>
    <t>2025-01-11 09:37:33</t>
  </si>
  <si>
    <t>80+普通-普通区域-寒亭区-虞河小镇-18765671206-300M-业务受理宽带-次数0-202501110000137326</t>
  </si>
  <si>
    <t>202501110000137326</t>
  </si>
  <si>
    <t>202501110000137326# 宽带账号:18765671206; 联系电话：18765671206，问题类型：此工单为群障修复工单，根据群障全量闭环修复管理要求，为确保客户网络通畅，请装维人员跟进修复网络问题，谢谢！ 
 群障标题：公告。故障描述：潍坊寒亭区虞河小镇光缆故障，预估24小时恢复，请帮忙拦截,如有需要请联系片区装维师傅孙坤照15706307458主叫号码：15288997482.0;该号码仅供参考，请优先联系宽带账号。</t>
  </si>
  <si>
    <t>2025-01-11 09:40:28</t>
  </si>
  <si>
    <t>2025-01-11 09:41:03</t>
  </si>
  <si>
    <t>SD-057-250111-376541-904</t>
  </si>
  <si>
    <t>2025-01-11 09:37:35</t>
  </si>
  <si>
    <t>普通区域-寒亭区-后官庄村自然村-15154498056-300M-业务受理宽带-次数0-202501110000137551</t>
  </si>
  <si>
    <t>202501110000137551</t>
  </si>
  <si>
    <t>202501110000137551# 宽带账号:15154498056; 联系电话：15154498056，问题类型：此工单为群障修复工单，根据群障全量闭环修复管理要求，为确保客户网络通畅，请装维人员跟进修复网络问题，谢谢！ 
 群障标题：公告。故障描述：主干光纤断或OLT检测不到预期的光信号（LOS）主叫号码：15154498056.0;该号码仅供参考，请优先联系宽带账号。</t>
  </si>
  <si>
    <t>2025-01-11 09:52:58</t>
  </si>
  <si>
    <t>2025-01-11 09:53:14</t>
  </si>
  <si>
    <t>SD-851-297555-14685-21768</t>
  </si>
  <si>
    <t>SD-057-250111-520674-3415</t>
  </si>
  <si>
    <t>2025-01-11 13:37:22</t>
  </si>
  <si>
    <t>【调研】-80+银卡-FTTR-(目标)普通区域-青州市-潘村-13455652928-1000M-魔百和投诉-次数0-202501110000308167</t>
  </si>
  <si>
    <t>202501110000308167</t>
  </si>
  <si>
    <t>202501110000308167#流程受理流水号：20250111133647134556529281073887
客户号码:13455652928
客户姓名:杨**
投诉地市:潍坊
来话流水:2025011113343686520804267
宽带账号:13455652928
宽带账号归属地市:潍坊
宽带账号归属区县:青州市
故障地址:潍坊青州市黄楼街道潘村潘村31号箱（张好广）*********
联系电话:13455652928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光功率:-18.92
故障大类:宽带/电视
故障细类:移动高清电视故障
携转原因:
故障时间:2025-01-11 13:36:59
魔百和单播/组播:组播
具体故障现象:无设备，表示需要购买机顶盒
客户其他诉求:
魔百和单/组播：组播;宽带小区$[潘村]$</t>
  </si>
  <si>
    <t>2025-01-11 13:40:03</t>
  </si>
  <si>
    <t>2025-01-11 13:40:27</t>
  </si>
  <si>
    <t>SD-851-245832-7777-25810</t>
  </si>
  <si>
    <t>SD-057-250111-216940-3481</t>
  </si>
  <si>
    <t>2025-01-11 13:45:19</t>
  </si>
  <si>
    <t>80+银卡-FTTR-普通区域-奎文区-紫瑞园-15866190177-1000M-宽带上网投诉-次数0-202501110000309939</t>
  </si>
  <si>
    <t>202501110000309939</t>
  </si>
  <si>
    <t>202501110000309939#朱**15866190177  
号码归属地潍坊奎文 － 奎文
客户来电反映在
潍坊奎文区高新城区东方路紫瑞园9号楼
宽带无法上网，电视无法观看，
要求上门查看一下，请协助处理，谢谢联系电话15866190177  
2025011113420234820866941</t>
  </si>
  <si>
    <t>2025-01-11 13:48:58</t>
  </si>
  <si>
    <t>2025-01-11 13:50:20</t>
  </si>
  <si>
    <t>SD-851-230916-38596-14082</t>
  </si>
  <si>
    <t>SD-057-250111-580936-3482</t>
  </si>
  <si>
    <t>2025-01-11 13:45:36</t>
  </si>
  <si>
    <t>普通区域-奎文区-中海花园-13964614841-200M-宽带延伸服务-次数0-202501110000310271</t>
  </si>
  <si>
    <t>202501110000310271</t>
  </si>
  <si>
    <t xml:space="preserve">202501110000310271#流程受理流水号：20250111134427139646148411075194
客户号码:13964614841
客户姓名:陈**
投诉地市:潍坊
来话流水:2025011113412631420861694
宽带账号:13964614841
宽带账号归属地市:潍坊
宽带账号归属区县:奎文区
故障地址:潍坊奎文区高新城区东方路中海花园5号楼*********
联系电话:17865657719
联系人:先生/女士
工单紧急程度:非常紧急
是否有升级投诉倾向:否
是否重复投诉:否
是否携转意向:否
是否投诉倾向:否
是否智能网关:智能网关
当前是否在线:是
接入方式:--
是否质差终端:无质差信息
光功率:-6.46
故障大类:宽带/电视
故障细类:宽带延伸服务
携转原因:
故障时间:2025-01-11 13:44:38
具体故障现象:调测魔百和，另客户要求带一根长的网线，表示前期上门安装魔百和留的网线不够长 
</t>
  </si>
  <si>
    <t>2025-01-11 13:49:01</t>
  </si>
  <si>
    <t>2025-01-11 13:49:21</t>
  </si>
  <si>
    <t>SD-851-250683-14304-8068</t>
  </si>
  <si>
    <t>SD-057-250111-680437-3484</t>
  </si>
  <si>
    <t>2025-01-11 13:45:56</t>
  </si>
  <si>
    <t>FTTR-普通区域-青州市-桃行村-15265608907-1000M-业务受理宽带-次数0-202501110000311505</t>
  </si>
  <si>
    <t>202501110000311505</t>
  </si>
  <si>
    <t>202501110000311505# 宽带账号:15265608907; 联系电话：15265608907，问题类型：此工单为群障修复工单，根据群障全量闭环修复管理要求，为确保客户网络通畅，请装维人员跟进修复网络问题，谢谢！ 
 群障标题：公告。故障描述：[GPON告警]PON信号丢失主叫号码：15265608907.0;该号码仅供参考，请优先联系宽带账号。</t>
  </si>
  <si>
    <t>2025-01-11 13:49:22</t>
  </si>
  <si>
    <t>2025-01-11 13:50:42</t>
  </si>
  <si>
    <t>SD-851-320248-1251-6648</t>
  </si>
  <si>
    <t>SD-057-250111-645872-38</t>
  </si>
  <si>
    <t>2025-01-11 07:44:48</t>
  </si>
  <si>
    <t>普通区域-昌乐县-昌乐阳光嘉园-13964708787-500M-宽带上网投诉-次数0-202501110000092744</t>
  </si>
  <si>
    <t>202501110000092744</t>
  </si>
  <si>
    <t>202501110000092744#流程受理流水号：20250111074219139647087871000178
客户号码:13964708787
客户姓名:王**
投诉地市:潍坊
来话流水:2025011107420761420860082
宽带账号:13964708787
宽带账号归属地市:潍坊
宽带账号归属区县:昌乐县
故障地址:潍坊昌乐县城关街道站前街阳光嘉园10号楼*********
联系电话:13964708787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07:43:53
具体故障现象:光猫亮红灯，
客户其他诉求:
;宽带小区$[昌乐阳光嘉园]$</t>
  </si>
  <si>
    <t>2025-01-11 07:45:51</t>
  </si>
  <si>
    <t>2025-01-11 07:46:35</t>
  </si>
  <si>
    <t>SD-851-333526-1413-26644</t>
  </si>
  <si>
    <t>SD-057-250111-847916-41</t>
  </si>
  <si>
    <t>2025-01-11 07:47:15</t>
  </si>
  <si>
    <t>普通区域-昌乐县-爱伦堡小区-13964737997-200M-宽带上网投诉-次数0-202501110000091464</t>
  </si>
  <si>
    <t>202501110000091464</t>
  </si>
  <si>
    <t>202501110000091464#流程受理流水号：20250111074607139647379971000183
客户号码:13964737997
客户姓名:卞**
投诉地市:潍坊
来话流水:2025011107455254120860851
宽带账号:13964737997
宽带账号归属地市:潍坊
宽带账号归属区县:昌乐县
故障地址:潍坊昌乐县城关街道利民街爱伦堡小区9号楼*********
联系电话:13964737997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故障细类:宽带无法上网
携转原因:
故障时间:2025-01-11 07:46:39
具体故障现象:光猫亮红灯，
客户其他诉求:
;宽带小区$[爱伦堡小区]$</t>
  </si>
  <si>
    <t>2025-01-11 07:48:57</t>
  </si>
  <si>
    <t>2025-01-11 07:49:25</t>
  </si>
  <si>
    <t>SD-057-250111-572183-1084</t>
  </si>
  <si>
    <t>2025-01-11 09:56:16</t>
  </si>
  <si>
    <t>【调研】-80+银卡-普通区域-青州市-国泰民居小区-15864320818-1000M-宽带上网投诉-次数0-202501110000152795</t>
  </si>
  <si>
    <t>202501110000152795</t>
  </si>
  <si>
    <t>202501110000152795#【已关注中国移动10086微信公众号】流程受理流水号：20250111095533158643208181021791
客户号码:15864320818
客户姓名:张**
投诉地市:潍坊
来话流水:2025011109535777420836027
宽带账号:15864320818
宽带账号归属地市:潍坊
宽带账号归属区县:青州市
故障地址:潍坊青州市东夏镇益王府北路国泰民居小区34号楼*********
联系电话:15864320818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光功率:-14.23
故障大类:宽带/电视
故障细类:网速慢/上网掉线(专席)
携转原因:
故障时间:2025-01-11 09:55:41
具体故障现象:网络不稳定，已重启千兆路由器
客户其他诉求:
;宽带小区$[国泰民居小区]$</t>
  </si>
  <si>
    <t>2025-01-11 10:00:19</t>
  </si>
  <si>
    <t>SD-851-304130-3639-3307</t>
  </si>
  <si>
    <t>SD-057-250111-958134-539</t>
  </si>
  <si>
    <t>2025-01-11 09:07:36</t>
  </si>
  <si>
    <t>普通区域-寒亭区-翡翠园小区-13963677590-200M-宽带上网投诉-次数0-202501110000114080</t>
  </si>
  <si>
    <t>2025-01-12 10:08:00</t>
  </si>
  <si>
    <t>202501110000114080</t>
  </si>
  <si>
    <t>202501110000114080# 宽带账号：13963677590；联系电话：13963677590宽带地址：潍坊寒亭区寒亭街道民主东街翡翠园小区；客户来电反映宽带无法上网，线上指导无法配合操作，要求上门处理, 来电流水：2025011109053986320894139</t>
  </si>
  <si>
    <t>2025-01-11 09:12:55</t>
  </si>
  <si>
    <t>2025-01-11 09:13:16</t>
  </si>
  <si>
    <t>SD-057-250111-061524-2982</t>
  </si>
  <si>
    <t>2025-01-11 12:46:17</t>
  </si>
  <si>
    <t>【调研】-80+银卡-普通区域-寿光市-西陈-15263699610-300M-业务受理宽带-次数0-202501110000282580</t>
  </si>
  <si>
    <t>202501110000282580</t>
  </si>
  <si>
    <t>202501110000282580#【已关注中国移动10086微信公众号】 宽带账号:15263699610; 联系电话：15263699610，问题类型：此工单为群障修复工单，根据群障全量闭环修复管理要求，为确保客户网络通畅，请装维人员跟进修复网络问题，谢谢！ 
 群障标题：公告。故障描述：主干光纤断或OLT检测不到预期的光信号（LOS）主叫号码：15263699610.0;该号码仅供参考，请优先联系宽带账号。</t>
  </si>
  <si>
    <t>2025-01-11 12:49:05</t>
  </si>
  <si>
    <t>2025-01-11 12:52:02</t>
  </si>
  <si>
    <t>SD-057-250111-128675-2984</t>
  </si>
  <si>
    <t>2025-01-11 12:46:23</t>
  </si>
  <si>
    <t>普通区域-昌乐县-宝石山庄-18866642304-200M-业务受理宽带-次数0-202501110000283535 二级督办</t>
  </si>
  <si>
    <t>202501110000283535</t>
  </si>
  <si>
    <t>202501110000283535# 宽带账号:18866642304; 联系电话：18866642304，问题类型：此工单为群障修复工单，根据群障全量闭环修复管理要求，为确保客户网络通畅，请装维人员跟进修复网络问题，谢谢！ 
 群障标题：公告。故障描述：潍坊昌乐县宝石山庄光缆故障，预估24小时恢复，请帮忙拦截,如有需要请联系片区装维师傅许增峰15706307155主叫号码：18866642304.0;该号码仅供参考，请优先联系宽带账号。</t>
  </si>
  <si>
    <t>2025-01-11 12:50:57</t>
  </si>
  <si>
    <t>2025-01-11 12:51:27</t>
  </si>
  <si>
    <t>SD-852-280713-527-19412</t>
  </si>
  <si>
    <t>SD-057-250111-401539-3004</t>
  </si>
  <si>
    <t>2025-01-11 12:47:40</t>
  </si>
  <si>
    <t>普通区域-寒亭区-温亭花苑-13721978606-300M-宽带上网投诉-次数0-202501110000283373</t>
  </si>
  <si>
    <t>202501110000283373</t>
  </si>
  <si>
    <t>202501110000283373#受理号码 : 13721978606客户姓名 : 管**号码归属地 : 潍坊寒亭 － 寒亭用户品牌 : 全球通
客户来电反映：宽带无法使用，按口径排障未恢复，请协助处理，谢谢！
联系电话：13721978606 联系人：女士 宽带地址：潍坊寒亭区寒亭街道海天路温亭花苑3号楼 来电流水：2025011112450689620863859</t>
  </si>
  <si>
    <t>2025-01-11 12:52:06</t>
  </si>
  <si>
    <t>2025-01-11 12:52:40</t>
  </si>
  <si>
    <t>SD-057-250111-169072-1964</t>
  </si>
  <si>
    <t>2025-01-11 11:06:36</t>
  </si>
  <si>
    <t>【调研】-80+普通-普通区域-潍城区-瑞景嘉苑-15169697423-300M-业务受理宽带-次数0-202501110000214127</t>
  </si>
  <si>
    <t>202501110000214127</t>
  </si>
  <si>
    <t>202501110000214127# 宽带账号:15169697423; 联系电话：15169697423，问题类型：此工单为群障修复工单，根据群障全量闭环修复管理要求，为确保客户网络通畅，请装维人员跟进修复网络问题，谢谢！ 
 群障标题：公告。故障描述：潍坊潍城区瑞景嘉苑光缆故障，预估24小时恢复，请帮忙拦截,如有需要请联系片区装维师傅邹杰15706307873主叫号码：15169697423.0;该号码仅供参考，请优先联系宽带账号。</t>
  </si>
  <si>
    <t>2025-01-11 11:09:08</t>
  </si>
  <si>
    <t>2025-01-11 11:17:03</t>
  </si>
  <si>
    <t>SD-057-250111-967384-3235</t>
  </si>
  <si>
    <t>2025-01-11 13:15:48</t>
  </si>
  <si>
    <t>【调研】-80+普通-普通区域-寿光市-西陈-18764755585-500M-业务受理宽带-次数0-202501110000296826</t>
  </si>
  <si>
    <t>202501110000296826</t>
  </si>
  <si>
    <t>202501110000296826# 宽带账号:18764755585; 联系电话：18764755585，问题类型：此工单为群障修复工单，根据群障全量闭环修复管理要求，为确保客户网络通畅，请装维人员跟进修复网络问题，谢谢！ 
 群障标题：告警。故障标题：主干光纤断或OLT检测不到预期的光信号（LOS）主叫号码：18764755585.0;该号码仅供参考，请优先联系宽带账号。</t>
  </si>
  <si>
    <t>2025-01-11 13:18:38</t>
  </si>
  <si>
    <t>2025-01-11 13:19:08</t>
  </si>
  <si>
    <t>SD-057-250111-651327-3256</t>
  </si>
  <si>
    <t>2025-01-11 13:17:06</t>
  </si>
  <si>
    <t>【调研】-(目标)普通区域-寒亭区-瑞都广场-18753620087-200M-宽带上网投诉-次数0-20250111131423X463964573</t>
  </si>
  <si>
    <t>20250111131423X463964573</t>
  </si>
  <si>
    <t xml:space="preserve">流程受理流水号：20250111131305187536200871070093
客户号码:18753620087
客户姓名:刘**
投诉地市:潍坊
来话流水:2025011113114768320843161
宽带账号:18753620087
宽带账号归属地市:潍坊
宽带账号归属区县:寒亭区
故障地址:潍坊寒亭区寒亭街道通亭街瑞都广场4号楼（13层高层西楼）*********
联系电话:13676366421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故障细类:宽带无法上网
携转原因:
故障时间:2025-01-11 13:13:49
具体故障现象:打不开网页，
客户其他诉求:
</t>
  </si>
  <si>
    <t>2025-01-11 13:20:20</t>
  </si>
  <si>
    <t>2025-01-11 13:20:52</t>
  </si>
  <si>
    <t>SD-057-250111-687904-3276</t>
  </si>
  <si>
    <t>2025-01-11 13:20:19</t>
  </si>
  <si>
    <t>普通区域-奎文区-恒信-金御园（风华上品）-13563605478-200M-宽带上网投诉-次数0-20250111131745X665645571</t>
  </si>
  <si>
    <t>20250111131745X665645571</t>
  </si>
  <si>
    <t xml:space="preserve">流程受理流水号：20250111131245135636054781070034
客户号码:13563605478
客户姓名:许**
投诉地市:潍坊
来话流水:2025011113162994420874520
宽带账号:13563605478
宽带账号归属地市:潍坊
宽带账号归属区县:高新
故障地址:潍坊高新高新城区樱前街恒信-金御园（风华上品）20号楼*********
联系电话:19953697426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故障时间:2025-01-11 13:18:16
具体故障现象:光猫亮红灯，
客户其他诉求:
</t>
  </si>
  <si>
    <t>2025-01-11 13:21:42</t>
  </si>
  <si>
    <t>2025-01-11 13:22:35</t>
  </si>
  <si>
    <t>SD-057-250111-057186-3277</t>
  </si>
  <si>
    <t>2025-01-11 13:20:23</t>
  </si>
  <si>
    <t>【调研】-FTTR-(目标)普通区域-寿光市-南木桥村自然村-15065684919-1000M-宽带上网投诉-次数0-20250111131806X686751773</t>
  </si>
  <si>
    <t>20250111131806X686751773</t>
  </si>
  <si>
    <t xml:space="preserve">【农村网络投诉】流程受理流水号：20250111131624150656849191070566
客户号码:15065684919
客户姓名:张**
投诉地市:潍坊
来话流水:2025011113150287220864680
宽带账号:15065684919
宽带账号归属地市:潍坊
宽带账号归属区县:寿光市
故障地址:潍坊寿光市双王城南木桥村南木桥村自然村南木桥村扩容19号箱*********
联系电话:15065684919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13:10:14
具体故障现象:光猫亮红灯，重启未恢复
客户其他诉求:
</t>
  </si>
  <si>
    <t>2025-01-11 13:37:35</t>
  </si>
  <si>
    <t>2025-01-11 13:38:06</t>
  </si>
  <si>
    <t>SD-851-300489-75-10608</t>
  </si>
  <si>
    <t>SD-057-250111-069153-907</t>
  </si>
  <si>
    <t>2025-01-11 09:37:43</t>
  </si>
  <si>
    <t>【调研】-普通区域-寒亭区-后官庄村自然村-15169664812-300M-业务受理宽带-次数0-202501110000139509</t>
  </si>
  <si>
    <t>202501110000139509</t>
  </si>
  <si>
    <t>202501110000139509# 宽带账号:15169664812; 联系电话：15169664812，问题类型：此工单为群障修复工单，根据群障全量闭环修复管理要求，为确保客户网络通畅，请装维人员跟进修复网络问题，谢谢！ 
 群障标题：公告。故障描述：主干光纤断或OLT检测不到预期的光信号（LOS）主叫号码：15169664812.0;该号码仅供参考，请优先联系宽带账号。</t>
  </si>
  <si>
    <t>2025-01-11 09:50:54</t>
  </si>
  <si>
    <t>2025-01-11 09:51:14</t>
  </si>
  <si>
    <t>SD-851-237552-1357-18602</t>
  </si>
  <si>
    <t>SD-057-250111-012836-3009</t>
  </si>
  <si>
    <t>2025-01-11 12:48:12</t>
  </si>
  <si>
    <t>【调研】-80+普通-普通区域-寿光市-东高湛东村自然村-18353677916-1000M-魔百和投诉-次数0-202501110000284569</t>
  </si>
  <si>
    <t>202501110000284569</t>
  </si>
  <si>
    <t>202501110000284569#流程受理流水号：20250111124512183536779161065339
客户号码:18353677916
客户姓名:苏**
投诉地市:潍坊
来话流水:2025011112444449620861344
宽带账号:18353677916
宽带账号归属地市:潍坊
宽带账号归属区县:寿光市
故障地址:潍坊寿光市留吕东高湛东村东高湛东村自然村扩容1号箱*********
联系电话:18353677916
联系人:苏女士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光功率:-17.03
故障大类:宽带/电视
故障细类:移动高清电视故障(专席)
携转原因:
故障时间:2025-01-11 12:47:29
魔百和单播/组播:单播
具体故障现象:电视直播或点播无法观看，
客户其他诉求:
魔百和单/组播：单播;宽带小区$[东高湛东村自然村]$</t>
  </si>
  <si>
    <t>2025-01-11 12:52:34</t>
  </si>
  <si>
    <t>SD-851-290413-78297-23186</t>
  </si>
  <si>
    <t>SD-057-250111-018425-3026</t>
  </si>
  <si>
    <t>2025-01-11 12:50:19</t>
  </si>
  <si>
    <t>FTTR-普通区域-滨海-泰和郡商业街-19805363222-1000M-宽带上网投诉-次数0-20250111124910X950115921</t>
  </si>
  <si>
    <t>20250111124910X950115921</t>
  </si>
  <si>
    <t xml:space="preserve">流程受理流水号：20250111124828198053632221065969
客户号码:19805363222
客户姓名:张**
投诉地市:潍坊
来话流水:2025011112464274420874893
宽带账号:19805363222
宽带账号归属地市:潍坊
宽带账号归属区县:滨海
故障地址:潍坊滨海大家洼街道西海路泰和郡商业街2号楼1单元602*********
联系电话:19805363222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故障时间:2025-01-11 12:50:46
具体故障现象:光猫亮红灯，
客户其他诉求:请核实，谢谢
</t>
  </si>
  <si>
    <t>2025-01-11 12:59:48</t>
  </si>
  <si>
    <t>2025-01-11 13:01:14</t>
  </si>
  <si>
    <t>SD-851-324967-11793-6445</t>
  </si>
  <si>
    <t>SD-057-250111-862437-1968</t>
  </si>
  <si>
    <t>2025-01-11 11:07:11</t>
  </si>
  <si>
    <t>【调研】-80+银卡-普通区域-高密市-镇府街福泰城市花园-15863630659-1000M-宽带上网投诉-次数0-202501110000215053</t>
  </si>
  <si>
    <t>202501110000215053</t>
  </si>
  <si>
    <t xml:space="preserve">202501110000215053#宽带账号： 15863630659；宽带地址：潍坊高密市朝阳街道镇府街镇府街福泰城市花园17号楼********* ；客户来电反映  网络无法连接  ，客户异机来电报修，线上指导无法配合操作不在现场，老人在家不会操作，要求上门处理
联系电话： 15725641169 ；联系人： 女士 ；来电流水： 2025011111042577620826928
</t>
  </si>
  <si>
    <t>2025-01-11 11:15:02</t>
  </si>
  <si>
    <t>2025-01-11 11:15:18</t>
  </si>
  <si>
    <t>SD-851-237526-4033-16438</t>
  </si>
  <si>
    <t>SD-057-250111-867492-3280</t>
  </si>
  <si>
    <t>2025-01-11 13:20:35</t>
  </si>
  <si>
    <t>普通区域-诸城市-龙城中学家属院-15866177869-1000M-宽带上网投诉-次数0-20250111131925X765943977</t>
  </si>
  <si>
    <t>20250111131925X765943977</t>
  </si>
  <si>
    <t xml:space="preserve">流程受理流水号：20250111131711158661778691070684
客户号码:15866177869
客户姓名:赵**
投诉地市:潍坊
来话流水:2025011113162281720873675
宽带账号:15866177869
宽带账号归属地市:潍坊
宽带账号归属区县:诸城市
故障地址:潍坊诸城市舜王街道大舜街龙城中学家属院5号楼*********
联系电话:15610585620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13:19:07
具体故障现象:提示网络无法连接，  联系：15610585620
客户其他诉求:
</t>
  </si>
  <si>
    <t>2025-01-11 13:21:49</t>
  </si>
  <si>
    <t>2025-01-11 13:22:04</t>
  </si>
  <si>
    <t>SD-851-307241-868-16274</t>
  </si>
  <si>
    <t>SD-057-250111-718506-3377</t>
  </si>
  <si>
    <t>2025-01-11 13:34:18</t>
  </si>
  <si>
    <t>普通区域-临朐县-临朐万达广场商业区（小微）-18863690902-1000M-宽带上网投诉-次数0-202501110000303781</t>
  </si>
  <si>
    <t>202501110000303781</t>
  </si>
  <si>
    <t xml:space="preserve">202501110000303781#要求装维上门服务：宽带账号：18863690902；宽带地址：潍坊临朐县东城街道兴隆路临朐万达广场商业区（小微）4号箱****；客户来电反映宽带网速慢，客户不配合排障，要求上门测速，请协助处理，谢谢！联系电话：18863690902；联系人：先生；来电流水：2025011113313552320880764 
</t>
  </si>
  <si>
    <t>2025-01-11 13:38:19</t>
  </si>
  <si>
    <t>SD-851-248465-9936-29259</t>
  </si>
  <si>
    <t>SD-057-250111-096413-913</t>
  </si>
  <si>
    <t>2025-01-11 09:38:02</t>
  </si>
  <si>
    <t>80+银卡-普通区域-坊子区-坊子天润凤凰城-15169472019-300M-魔百和投诉-次数0-20250111093513X313219116</t>
  </si>
  <si>
    <t>20250111093513X313219116</t>
  </si>
  <si>
    <t>流程受理流水号：20250111093405151694720191016252
客户号码:15169472019
客户姓名:王**
投诉地市:潍坊
来话流水:2025011109291876220844860
宽带账号:15169472019
宽带账号归属地市:潍坊
宽带账号归属区县:坊子区
故障地址:潍坊坊子区坊子新区凤中街坊子天润凤凰城3号楼3单元502
联系电话:15169472019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故障细类:移动高清电视故障(专席)
携转原因:
故障时间:2025-01-11 09:34:27
魔百和单播/组播:单播
具体故障现象:电视直播或点播无法观看，
客户其他诉求:
魔百和单/组播：单播</t>
  </si>
  <si>
    <t>2025-01-11 09:40:34</t>
  </si>
  <si>
    <t>2025-01-11 09:41:28</t>
  </si>
  <si>
    <t>SD-851-249609-6807-12103</t>
  </si>
  <si>
    <t>SD-057-250111-781593-3031</t>
  </si>
  <si>
    <t>普通区域-高密市-阳光新城-15954414125-300M-宽带上网投诉-次数0-202501110000281491</t>
  </si>
  <si>
    <t>202501110000281491</t>
  </si>
  <si>
    <t xml:space="preserve">202501110000281491#宽带账号：15954414125；宽带地址：潍坊高密市朝阳街道家纺路阳光新城高密阳光新城13号楼；客户来电反映移动高清无法观看，无法配合线上指导，要求师傅上门，请协助处理，谢谢！联系电话：15954414125；联系人：先生；来电流水：2025011112444414020861293。 
</t>
  </si>
  <si>
    <t>2025-01-11 12:55:48</t>
  </si>
  <si>
    <t>2025-01-11 12:56:08</t>
  </si>
  <si>
    <t>SD-851-291192-24690-25872</t>
  </si>
  <si>
    <t>SD-057-250111-031926-3438</t>
  </si>
  <si>
    <t>2025-01-11 13:40:04</t>
  </si>
  <si>
    <t>【调研】-普通区域-坊子区-隆鑫盛景-18764630600-200M-魔百和投诉-次数0-202501110000309075</t>
  </si>
  <si>
    <t>202501110000309075</t>
  </si>
  <si>
    <t>202501110000309075#流程受理流水号：20250111133612187646306001073783
客户号码:18764630600
客户姓名:王**
投诉地市:潍坊
来话流水:2025011113350766520808436
宽带账号:18764630600
宽带账号归属地市:潍坊
宽带账号归属区县:坊子区
故障地址:潍坊坊子区坊子新区龙泉街隆鑫盛景隆鑫盛景18号楼*********
联系电话:13696364369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故障细类:移动高清电视故障(专席)
携转原因:
故障时间:2025-01-11 13:38:36
魔百和单播/组播:组播
具体故障现象:电视提示网络类错误，请协助谢谢
客户其他诉求:谢谢
魔百和单/组播：组播;宽带小区$[隆鑫盛景]$</t>
  </si>
  <si>
    <t>2025-01-11 13:42:40</t>
  </si>
  <si>
    <t>2025-01-11 13:43:21</t>
  </si>
  <si>
    <t>SD-851-302143-16000-13594</t>
  </si>
  <si>
    <t>SD-057-250111-157402-3443</t>
  </si>
  <si>
    <t>2025-01-11 13:41:15</t>
  </si>
  <si>
    <t>80+普通-普通区域-坊子区-宋家村自然村-18264499848-300M-宽带上网投诉-次数0-20250111133945X985454205</t>
  </si>
  <si>
    <t>20250111133945X985454205</t>
  </si>
  <si>
    <t xml:space="preserve">【农村网络投诉】流程受理流水号：20250111133828182644998481074170
客户号码:18264499848
客户姓名:宋**
投诉地市:潍坊
来话流水:2025011113381267720834033
宽带账号:18264499848
宽带账号归属地市:潍坊
宽带账号归属区县:坊子区
故障地址:潍坊坊子区坊安街办宋家村宋家村自然村潍坊坊子坊安街道宋家村02号分纤箱*********
联系电话:18264499848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13:39:23
具体故障现象:打不开网页，
客户其他诉求:
</t>
  </si>
  <si>
    <t>2025-01-11 13:42:32</t>
  </si>
  <si>
    <t>2025-01-11 13:42:45</t>
  </si>
  <si>
    <t>SD-057-250111-125907-3450</t>
  </si>
  <si>
    <t>2025-01-11 13:42:05</t>
  </si>
  <si>
    <t>普通区域-潍城区-盛安家园-18263637607-20M-宽带上网投诉-次数0-202501110000309826</t>
  </si>
  <si>
    <t>202501110000309826</t>
  </si>
  <si>
    <t xml:space="preserve">202501110000309826#流程受理流水号：20250111134106182636376071074604
客户号码:18263637607
客户姓名:邢*
投诉地市:潍坊
来话流水:2025011113341935720801943
宽带账号:18263637607
宽带账号归属地市:潍坊
宽带账号归属区县:潍城区
故障地址:潍坊潍城区北关街道永安路盛安家园1号楼*********
联系电话:18263637607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故障细类:宽带网速慢/卡顿
携转原因:
故障时间:2025-01-11 13:41:41
具体故障现象:频繁掉线，
客户其他诉求:客户侧为质差终端，要求上门更换终端并一并处理故障问题。
</t>
  </si>
  <si>
    <t>2025-01-11 13:47:55</t>
  </si>
  <si>
    <t>2025-01-11 14:07:38</t>
  </si>
  <si>
    <t>SD-057-250111-938640-3452</t>
  </si>
  <si>
    <t>2025-01-11 13:42:15</t>
  </si>
  <si>
    <t>【调研】-普通区域-昌邑市-昌邑市饮马镇老医院家属楼-13853618872-300M-宽带上网投诉-次数0-202501110000114716</t>
  </si>
  <si>
    <t>202501110000114716</t>
  </si>
  <si>
    <t>202501110000114716#13853618872客户来电对前期工单处理bu满，要求重新尽快处理，前期工单流水：202501010000178390我处已正常解释，客户强烈bu认可，请协助，谢谢。联系人：先生联系电话：本机录音流水：2025011109054218320894525</t>
  </si>
  <si>
    <t>2025-01-11 13:45:44</t>
  </si>
  <si>
    <t>2025-01-11 13:46:56</t>
  </si>
  <si>
    <t>SD-057-250111-984320-3466</t>
  </si>
  <si>
    <t>2025-01-11 13:44:02</t>
  </si>
  <si>
    <t>【调研】-80+普通-(目标)普通区域-潍城区-永安小区-17865641399-200M-宽带上网投诉-次数0-20250111134102X626584150</t>
  </si>
  <si>
    <t>20250111134102X626584150</t>
  </si>
  <si>
    <t xml:space="preserve">流程受理流水号：20250111133723178656413991073987
客户号码:17865641399
客户姓名:袁*
投诉地市:潍坊
来话流水:2025011113265913020847764
宽带账号:17865641399
宽带账号归属地市:潍坊
宽带账号归属区县:潍城区
故障地址:潍坊潍城区永安小区4号楼3单元402
联系电话:17865641399
联系人:先生
工单紧急程度:一般
是否有升级投诉倾向:否
是否重复投诉:否
是否携转意向:否
是否投诉倾向:否
是否智能网关:智能网关
当前是否在线:否
接入方式:FTTH
端到端诊断结果:光功率弱（光功率小于负27）
是否质差终端:无质差信息
光功率:无
故障大类:宽带/电视
故障细类:网速慢/上网掉线(专席)
携转原因:
故障时间:2025-01-11 13:29:59
具体故障现象:网速慢卡顿，请协助处理 谢谢
客户其他诉求:
</t>
  </si>
  <si>
    <t>2025-01-11 13:54:02</t>
  </si>
  <si>
    <t>2025-01-11 13:54:18</t>
  </si>
  <si>
    <t>SD-852-284422-466-119</t>
  </si>
  <si>
    <t>SD-057-250111-370615-1093</t>
  </si>
  <si>
    <t>2025-01-11 09:56:46</t>
  </si>
  <si>
    <t>80+普通-普通区域-寒亭区-后官庄村自然村-15069697089-200M-业务受理宽带-次数0-202501110000152091</t>
  </si>
  <si>
    <t>2025-01-12 09:57:00</t>
  </si>
  <si>
    <t>202501110000152091</t>
  </si>
  <si>
    <t>202501110000152091# 宽带账号:15069697089; 联系电话：15069697089，问题类型：此工单为群障修复工单，根据群障全量闭环修复管理要求，为确保客户网络通畅，请装维人员跟进修复网络问题，谢谢！ 
 群障标题：公告。故障描述：主干光纤断或OLT检测不到预期的光信号（LOS）主叫号码：15069697089.0;该号码仅供参考，请优先联系宽带账号。</t>
  </si>
  <si>
    <t>2025-01-11 09:58:13</t>
  </si>
  <si>
    <t>2025-01-11 09:58:29</t>
  </si>
  <si>
    <t>SD-851-286891-5003-27787</t>
  </si>
  <si>
    <t>SD-057-250111-197456-1095</t>
  </si>
  <si>
    <t>2025-01-11 09:56:52</t>
  </si>
  <si>
    <t>80+金卡-普通区域-潍城区-鸢都新城-15006680323-200M-业务受理宽带-次数0-202501110000154153</t>
  </si>
  <si>
    <t>202501110000154153</t>
  </si>
  <si>
    <t>202501110000154153#【已关注中国移动10086微信公众号】 宽带账号:15006680323; 联系电话：15006680323，问题类型：此工单为群障修复工单，根据群障全量闭环修复管理要求，为确保客户网络通畅，请装维人员跟进修复网络问题，谢谢！ 
 群障标题：公告。故障描述：鸢都新城主叫号码：15006680323.0;该号码仅供参考，请优先联系宽带账号。</t>
  </si>
  <si>
    <t>2025-01-11 09:58:00</t>
  </si>
  <si>
    <t>2025-01-11 09:58:54</t>
  </si>
  <si>
    <t>SD-852-297254-1515-10762</t>
  </si>
  <si>
    <t>SD-057-250111-924516-3085</t>
  </si>
  <si>
    <t>2025-01-11 12:56:17</t>
  </si>
  <si>
    <t>普通区域-寿光市-西陈-18353690535-200M-业务受理宽带-次数0-202501110000285509</t>
  </si>
  <si>
    <t>202501110000285509</t>
  </si>
  <si>
    <t>202501110000285509# 宽带账号:18353690535; 联系电话：18353690535，问题类型：此工单为群障修复工单，根据群障全量闭环修复管理要求，为确保客户网络通畅，请装维人员跟进修复网络问题，谢谢！ 
 群障标题：公告。故障描述：主干光纤断或OLT检测不到预期的光信号（LOS）主叫号码：18353690535.0;该号码仅供参考，请优先联系宽带账号。</t>
  </si>
  <si>
    <t>2025-01-11 12:57:13</t>
  </si>
  <si>
    <t>2025-01-11 12:57:48</t>
  </si>
  <si>
    <t>SD-851-302662-34949-24765</t>
  </si>
  <si>
    <t>SD-057-250111-982746-3272</t>
  </si>
  <si>
    <t>2025-01-11 13:20:02</t>
  </si>
  <si>
    <t>普通区域-寿光市-寿光潘家村自然村-18765654329-200M-宽带上网投诉-次数0-202501110000300286</t>
  </si>
  <si>
    <t>202501110000300286</t>
  </si>
  <si>
    <t>202501110000300286#流程受理流水号：20250111131840187656543291070929
客户号码:18765654329
客户姓名:宋**
投诉地市:潍坊
来话流水:2025011113181507220886468
宽带账号:18765654329
宽带账号归属地市:潍坊
宽带账号归属区县:寿光市
故障地址:潍坊寿光市孙家集街道潘家村潘家村自然村潘家村10箱（潘红学外墙）*********
联系电话:18765654329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故障时间:2025-01-11 13:19:26
具体故障现象:宽带无法上网
客户其他诉求:
;宽带小区$[寿光潘家村自然村]$</t>
  </si>
  <si>
    <t>2025-01-11 13:36:58</t>
  </si>
  <si>
    <t>2025-01-11 13:41:17</t>
  </si>
  <si>
    <t>SD-851-267799-14541-27201</t>
  </si>
  <si>
    <t>SD-057-250111-265184-1913</t>
  </si>
  <si>
    <t>2025-01-11 11:03:00</t>
  </si>
  <si>
    <t>80+银卡-普通区域-临朐县-焦化厂小区-15864597357-1000M-宽带上网投诉-次数0-202501110000207976</t>
  </si>
  <si>
    <t>202501110000207976</t>
  </si>
  <si>
    <t>202501110000207976#宽带账号：15864597357  宽带地址：潍坊临朐县城关街道站前街焦化厂小区1号楼*********  客户来电反映宽带无法使用  配合线上指导，要求上门，请协助处理，谢谢！联系电话：本机；联系人：先生；来电流水：2025011111001525820873236</t>
  </si>
  <si>
    <t>2025-01-11 11:14:26</t>
  </si>
  <si>
    <t>2025-01-11 11:16:57</t>
  </si>
  <si>
    <t>SD-851-260198-12389-12235</t>
  </si>
  <si>
    <t>SD-057-250111-816270-3367</t>
  </si>
  <si>
    <t>2025-01-11 13:32:26</t>
  </si>
  <si>
    <t>【调研】-80+银卡-(目标)普通区域-诸城市-相州一村自然村-13475667806-1000M-宽带上网投诉-次数0-20250111133147X507067602</t>
  </si>
  <si>
    <t>20250111133147X507067602</t>
  </si>
  <si>
    <t xml:space="preserve">【农村网络投诉】流程受理流水号：20250111132940134756678061072756
客户号码:13475667806
客户姓名:刘**
投诉地市:潍坊
来话流水:2025011113292055020864218
宽带账号:13475667806
宽带账号归属地市:潍坊
宽带账号归属区县:诸城市
故障地址:潍坊诸城市相州镇相州一村相州一村自然村相州一村39号箱*********
联系电话:13475667806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13:31:08
具体故障现象:光猫亮红灯，
客户其他诉求:
</t>
  </si>
  <si>
    <t>2025-01-11 13:37:44</t>
  </si>
  <si>
    <t>2025-01-11 13:38:09</t>
  </si>
  <si>
    <t>SD-851-310611-1167-14744</t>
  </si>
  <si>
    <t>SD-057-250111-632451-3370</t>
  </si>
  <si>
    <t>2025-01-11 13:32:30</t>
  </si>
  <si>
    <t>80+银卡-普通区域-坊子区-大桃村自然村-15762534123-1000M-宽带上网投诉-次数0-202501110000303499</t>
  </si>
  <si>
    <t>202501110000303499</t>
  </si>
  <si>
    <t>202501110000303499#流程受理流水号：20250111133155157625341231073083
客户号码:15762534123
客户姓名:周**
投诉地市:潍坊
来话流水:2025011113285183820860935
宽带账号:15762534123
宽带账号归属地市:潍坊
宽带账号归属区县:坊子区
故障地址:潍坊坊子区黄旗堡街道大桃村大桃村自然村17号箱*********
联系电话:15762534123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故障细类:网速慢/上网掉线(专席)
携转原因:
故障时间:2025-01-11 13:38:39
具体故障现象:网速慢卡顿，
客户其他诉求:
;宽带小区$[大桃村自然村]$</t>
  </si>
  <si>
    <t>2025-01-11 13:34:43</t>
  </si>
  <si>
    <t>2025-01-11 13:35:03</t>
  </si>
  <si>
    <t>SD-057-250111-649310-3386</t>
  </si>
  <si>
    <t>2025-01-11 13:35:02</t>
  </si>
  <si>
    <t>普通区域-昌乐县-西湖庭院-15288829014-100M-魔百和投诉-次数0-20250111133326X606786666</t>
  </si>
  <si>
    <t>20250111133326X606786666</t>
  </si>
  <si>
    <t>流程受理流水号：20250111133205152888290141073110
客户号码:15288829014
客户姓名:李*
投诉地市:潍坊
来话流水:2025011113272059520850302
宽带账号:15288829014
宽带账号归属地市:潍坊
宽带账号归属区县:昌乐县
故障地址:潍坊昌乐县城关街道宝昌路西湖庭院2号楼*********
联系电话:18706539590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光功率:-17.32
故障大类:宽带/电视
故障细类:移动高清电视故障(专席)
携转原因:
故障时间:2025-01-11 13:32:40
魔百和单播/组播:组播
具体故障现象:直播黑屏，指导操作未恢复，请协助处理
客户其他诉求:谢谢
魔百和单/组播：组播</t>
  </si>
  <si>
    <t>2025-01-11 13:40:13</t>
  </si>
  <si>
    <t>2025-01-11 13:40:31</t>
  </si>
  <si>
    <t>SD-057-250111-534902-1097</t>
  </si>
  <si>
    <t>2025-01-11 09:56:58</t>
  </si>
  <si>
    <t>80+普通-普通区域-潍城区-金都庄园-13589150026-300M-业务受理宽带-次数0-202501110000153216</t>
  </si>
  <si>
    <t>202501110000153216</t>
  </si>
  <si>
    <t>202501110000153216# 宽带账号:13589150026; 联系电话：13589150026，问题类型：此工单为群障修复工单，根据群障全量闭环修复管理要求，为确保客户网络通畅，请装维人员跟进修复网络问题，谢谢！ 
 群障标题：公告。故障描述：潍坊潍城区金都庄园光缆故障，预估24小时恢复，请帮忙拦截,如有需要请联系片区装维师傅张乐华15706307858主叫号码：13589150026.0;该号码仅供参考，请优先联系宽带账号。</t>
  </si>
  <si>
    <t>2025-01-11 10:00:53</t>
  </si>
  <si>
    <t>2025-01-11 10:01:17</t>
  </si>
  <si>
    <t>SD-057-250111-780342-1124</t>
  </si>
  <si>
    <t>2025-01-11 09:58:18</t>
  </si>
  <si>
    <t>普通区域-滨海-梧桐园小区-15908032989-300M-魔百和投诉-次数0-20250110203735X655321109</t>
  </si>
  <si>
    <t>20250110203735X655321109</t>
  </si>
  <si>
    <t>客户来电反映电视不能回看，已按口径解释，但客户不认可，请核实处理，客户要求赔偿，联系电话13953638790宽带帐号15908032989来电流水2025011020182662720804068
客户要求不联系，直接处理问题</t>
  </si>
  <si>
    <t>2025-01-11 10:03:31</t>
  </si>
  <si>
    <t>2025-01-11 10:03:56</t>
  </si>
  <si>
    <t>SD-057-250111-486291-1126</t>
  </si>
  <si>
    <t>80+金卡-普通区域-高密市-菲达中央花园-15069698190-1000M-宽带上网投诉-次数0-202501110000152612</t>
  </si>
  <si>
    <t>202501110000152612</t>
  </si>
  <si>
    <t>202501110000152612#宽带账号：15069698190；宽带地址：潍坊高密市朝阳街道人民大街菲达中央花园菲达中央花园2号楼；客户来电反映移动高清看不了，客户不配合线上指导，要求上门，请协助处理，谢谢！联系电话：15069698190；联系人：女士；来电流水：2025011109571463220876138。</t>
  </si>
  <si>
    <t>2025-01-11 10:01:28</t>
  </si>
  <si>
    <t>2025-01-11 10:03:02</t>
  </si>
  <si>
    <t>SD-057-250111-813649-553</t>
  </si>
  <si>
    <t>2025-01-11 09:08:26</t>
  </si>
  <si>
    <t>80+普通-普通区域-青州市-西马官村-13884828351-100M-宽带上网投诉-次数0-202501110000114574</t>
  </si>
  <si>
    <t>2025-01-12 10:09:00</t>
  </si>
  <si>
    <t>2025-01-11 09:12:31</t>
  </si>
  <si>
    <t>2025-01-11 09:15:47</t>
  </si>
  <si>
    <t>SD-057-250111-230467-1977</t>
  </si>
  <si>
    <t>2025-01-11 11:08:05</t>
  </si>
  <si>
    <t>FTTR-普通区域-安丘市-岔河子社区（壹号公馆、紫金公馆、水木菁华）-15169694129-1000M-魔百和投诉-次数0-20250111110514X714538347</t>
  </si>
  <si>
    <t>20250111110514X714538347</t>
  </si>
  <si>
    <t>【农村网络投诉】流程受理流水号：20250111110408151696941291041327
客户号码:15169694129
客户姓名:郝**
投诉地市:潍坊
来话流水:2025011111013239020890168
宽带账号:15169694129
宽带账号归属地市:潍坊
宽带账号归属区县:安丘市
故障地址:潍坊安丘市刘家尧镇岔河子村岔河子社区（壹号公馆、紫金公馆、水木菁华）紫金公馆12号楼*********
联系电话:15169694129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光功率:-13.34
故障大类:宽带/电视
故障细类:移动高清电视故障(专席)
携转原因:
故障时间:2025-01-11 10:55:36
魔百和单播/组播:单播
具体故障现象:机顶盒直播界面无声，拔插高清线重启未恢复，要求处理，谢谢
客户其他诉求:
魔百和单/组播：单播</t>
  </si>
  <si>
    <t>2025-01-11 11:15:04</t>
  </si>
  <si>
    <t>2025-01-11 11:15:21</t>
  </si>
  <si>
    <t>SD-851-306291-5208-27302</t>
  </si>
  <si>
    <t>SD-057-250111-640751-3339</t>
  </si>
  <si>
    <t>2025-01-11 13:28:08</t>
  </si>
  <si>
    <t>普通区域-坊子区-泊庄村自然村-13793629071-1000M-宽带延伸服务-次数0-202501110000300675</t>
  </si>
  <si>
    <t>202501110000300675</t>
  </si>
  <si>
    <t xml:space="preserve">202501110000300675#【已关注中国移动10086微信公众号】流程受理流水号：20250111132647137936290711072290
客户号码:13793629071
客户姓名:王**
投诉地市:潍坊
来话流水:2025011113250666120834454
宽带账号:13793629071
宽带账号归属地市:潍坊
宽带账号归属区县:坊子区
故障地址:潍坊坊子区九龙街办（穆村）泊庄村泊庄村自然村泊庄密度扩容1号箱*********
联系电话:13869659071
联系人:先生/女士
工单紧急程度:一般
是否有升级投诉倾向:否
是否重复投诉:否
是否携转意向:否
是否投诉倾向:否
是否智能网关:智能网关
当前是否在线:是
接入方式:FTTH
是否质差终端:无质差信息
光功率:-22.67
故障大类:宽带/电视
故障细类:宽带延伸服务
携转原因:
故障时间:2025-01-11 13:23:30
具体故障现象:机顶盒连接光猫网口灯不亮
</t>
  </si>
  <si>
    <t>2025-01-11 13:31:52</t>
  </si>
  <si>
    <t>2025-01-11 13:32:28</t>
  </si>
  <si>
    <t>SD-851-323733-6221-5654</t>
  </si>
  <si>
    <t>SD-057-250111-652184-3346</t>
  </si>
  <si>
    <t>2025-01-11 13:29:16</t>
  </si>
  <si>
    <t>普通区域-寿光市-王高五村自然村-15263615621-200M-宽带上网投诉-次数0-20250111132753X273529414</t>
  </si>
  <si>
    <t>20250111132753X273529414</t>
  </si>
  <si>
    <t xml:space="preserve">【农村网络投诉】流程受理流水号：20250111132408152636156211071835
客户号码:15263615621
客户姓名:王**
投诉地市:潍坊
来话流水:2025011113231061720820882
宽带账号:15263615621
宽带账号归属地市:潍坊
宽带账号归属区县:寿光市
故障地址:潍坊寿光市王高镇王高五村王高五村自然村王高五村扩容8号箱*********
联系电话:18366302072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故障细类:宽带无法上网
携转原因:
故障时间:2025-01-11 13:25:15
具体故障现象:提示网络无法连接，
客户其他诉求:客户表示如留的联系电话打不通可以联系13792696767
</t>
  </si>
  <si>
    <t>2025-01-11 13:39:12</t>
  </si>
  <si>
    <t>2025-01-11 13:39:49</t>
  </si>
  <si>
    <t>SD-057-250111-476329-1030</t>
  </si>
  <si>
    <t>2025-01-11 09:50:29</t>
  </si>
  <si>
    <t>【调研】-普通区域-寿光市-德润绿城-百合园-13953631969-300M-魔百和投诉-次数0-20250111094754X746595470</t>
  </si>
  <si>
    <t>20250111094754X746595470</t>
  </si>
  <si>
    <t>流程受理流水号：20250111094613139536319691019363
客户号码:13953631969
客户姓名:黄**
投诉地市:潍坊
来话流水:2025011109430570020803773
宽带账号:13953631969
宽带账号归属地市:潍坊
宽带账号归属区县:寿光市
故障地址:潍坊寿光市洛城街道农圣街德润绿城-百合园4号楼*********
联系电话:13953631969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故障大类:宽带/电视
故障细类:移动高清电视故障(专席)
携转原因:
故障时间:2025-01-11 09:49:10
魔百和单播/组播:组播
具体故障现象:电视网络未连接：宽带正常使用，帐号排查正确，网口灯正常，网线无问题，指导网线换口，对应指导网络配置无效，请处理，谢谢。
客户其他诉求:
魔百和单/组播：组播</t>
  </si>
  <si>
    <t>2025-01-11 09:57:45</t>
  </si>
  <si>
    <t>2025-01-11 09:58:14</t>
  </si>
  <si>
    <t>SD-057-250111-082461-1032</t>
  </si>
  <si>
    <t>2025-01-11 09:50:32</t>
  </si>
  <si>
    <t>普通区域-潍城区-西城名都-1562163071802-100M-宽带上网投诉-次数0-20250111094805X857514430</t>
  </si>
  <si>
    <t>2025-01-12 10:51:00</t>
  </si>
  <si>
    <t>20250111094805X857514430</t>
  </si>
  <si>
    <t xml:space="preserve">流程受理流水号：2025011109471715621630718021019641
客户号码:1562163071802
客户姓名:王**
投诉地市:潍坊
来话流水:2025011109464678720847924
宽带账号:1562163071802
宽带账号归属地市:潍坊
宽带账号归属区县:潍城区
故障地址:潍坊潍城区西关街道胜利西街西城名都16号楼*********
联系电话:15621630718
联系人:先生/女士
工单紧急程度:非常紧急
是否有升级投诉倾向:否
是否重复投诉:否
是否携转意向:否
是否投诉倾向:否
是否智能网关:智能网关
当前是否在线:否
接入方式:--
端到端诊断结果:大面积故障
是否质差终端:无质差信息
光功率:无
故障大类:宽带/电视
故障细类:宽带无法上网
携转原因:
故障时间:2025-01-11 09:47:40
具体故障现象:提示网络无法连接，
客户其他诉求:
</t>
  </si>
  <si>
    <t>2025-01-11 09:52:19</t>
  </si>
  <si>
    <t>2025-01-11 09:53:36</t>
  </si>
  <si>
    <t>SD-851-291206-950-26190</t>
  </si>
  <si>
    <t>SD-057-250111-421869-3094</t>
  </si>
  <si>
    <t>2025-01-11 12:56:36</t>
  </si>
  <si>
    <t>【调研】-普通区域-寒亭区-鑫堡佳园小区-13953675842-200M-宽带上网投诉-次数0-202501110000288991</t>
  </si>
  <si>
    <t>202501110000288991</t>
  </si>
  <si>
    <t xml:space="preserve">202501110000288991#流程受理流水号：20250111125412139536758421067017
客户号码:13953675842
客户姓名:张**
投诉地市:潍坊
来话流水:2025011112534761520822235
宽带账号:13953675842
宽带账号归属地市:潍坊
宽带账号归属区县:寒亭区
故障地址:潍坊寒亭区开元街道通亭街鑫堡佳园小区6号楼*********
联系电话:13953675842
联系人:女士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故障细类:移动高清电视故障
携转原因:
故障时间:2025-01-11 12:53:45
魔百和单播/组播:单播
具体故障现象:电视直播或点播无法观看，
客户其他诉求:客户侧为质差终端，要求上门更换终端并一并处理故障问题。
</t>
  </si>
  <si>
    <t>2025-01-11 12:58:59</t>
  </si>
  <si>
    <t>2025-01-11 12:59:32</t>
  </si>
  <si>
    <t>SD-057-250111-102689-3095</t>
  </si>
  <si>
    <t>2025-01-11 12:56:37</t>
  </si>
  <si>
    <t>80+白金-普通区域-寿光市-西陈-18363666186-1000M-业务受理宽带-次数0-202501110000288007</t>
  </si>
  <si>
    <t>202501110000288007</t>
  </si>
  <si>
    <t>202501110000288007#【已关注中国移动10086微信公众号】 宽带账号:18363666186; 联系电话：18363666186，问题类型：此工单为群障修复工单，根据群障全量闭环修复管理要求，为确保客户网络通畅，请装维人员跟进修复网络问题，谢谢！ 
 群障标题：公告。故障描述：主干光纤断或OLT检测不到预期的光信号（LOS）主叫号码：13573656186.0;该号码仅供参考，请优先联系宽带账号。</t>
  </si>
  <si>
    <t>SD-851-285177-20634-21250</t>
  </si>
  <si>
    <t>SD-057-250111-064382-3306</t>
  </si>
  <si>
    <t>2025-01-11 13:24:14</t>
  </si>
  <si>
    <t>普通区域-坊子区-碧水苑-13675368086-1000M-宽带延伸服务-次数0-202501110000299776</t>
  </si>
  <si>
    <t>202501110000299776</t>
  </si>
  <si>
    <t xml:space="preserve">202501110000299776#【已关注中国移动10086微信公众号】流程受理流水号：20250111132324136753680861071726
客户号码:13675368086
客户姓名:陈**
投诉地市:潍坊
来话流水:2025011113182460420887552
宽带账号:13675368086
宽带账号归属地市:潍坊
宽带账号归属区县:坊子区
故障地址:潍坊坊子区坊子老区长宁街碧水苑碧水苑8*********
联系电话:13675368086
联系人:先生/女士
工单紧急程度:一般
是否有升级投诉倾向:否
是否重复投诉:否
是否携转意向:否
是否投诉倾向:否
是否智能网关:智能网关
当前是否在线:是
接入方式:FTTH
是否质差终端:无质差信息
光功率:-15.40
故障大类:宽带/电视
故障细类:宽带延伸服务
携转原因:
故障时间:2025-01-11 13:26:55
具体故障现象:电脑无法连网  
</t>
  </si>
  <si>
    <t>2025-01-11 13:26:34</t>
  </si>
  <si>
    <t>2025-01-11 13:27:02</t>
  </si>
  <si>
    <t>SD-851-250969-22396-21028</t>
  </si>
  <si>
    <t>2025-01-11 13:30:49</t>
  </si>
  <si>
    <t>【调研】-80+白金-普通区域-奎文区-新华苑西区-15762696888-100M-宽带上网投诉-次数0-202501110000303095 一级督办</t>
  </si>
  <si>
    <t>202501110000303095</t>
  </si>
  <si>
    <t>2025-01-11 13:34:04</t>
  </si>
  <si>
    <t>2025-01-11 13:34:20</t>
  </si>
  <si>
    <t>SD-057-250111-754392-1981</t>
  </si>
  <si>
    <t>2025-01-11 11:08:17</t>
  </si>
  <si>
    <t>80+普通-普通区域-青州市-（铁通）裴桥村-15653446777-1000M-宽带上网投诉-次数0-20250111110644X804578455</t>
  </si>
  <si>
    <t>20250111110644X804578455</t>
  </si>
  <si>
    <t xml:space="preserve">【农村网络投诉】流程受理流水号：20250111110416156534467771041351
客户号码:15653446777
客户姓名:邱**
投诉地市:潍坊
来话流水:2025011111034650920818522
宽带账号:15653446777
宽带账号归属地市:潍坊
宽带账号归属区县:青州市
故障地址:潍坊青州市东夏镇青垦路（铁通）裴桥村裴桥村5号箱*********
联系电话:15653446777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11:06:31
具体故障现象:光猫亮红灯，
客户其他诉求:
</t>
  </si>
  <si>
    <t>2025-01-11 11:27:48</t>
  </si>
  <si>
    <t>2025-01-11 11:28:21</t>
  </si>
  <si>
    <t>SD-851-274579-15247-17414</t>
  </si>
  <si>
    <t>SD-057-250111-840263-925</t>
  </si>
  <si>
    <t>2025-01-11 09:38:36</t>
  </si>
  <si>
    <t>80+银卡-FTTR-普通区域-奎文区-虞景家园-15963449900-1000M-魔百和投诉-次数0-20250111093631X391922240</t>
  </si>
  <si>
    <t>20250111093631X391922240</t>
  </si>
  <si>
    <t>宽带账号：15963449900；宽带地址：潍坊奎文区广文街道民生东街虞景家园8号楼*********；具体现象：机顶盒不亮，电源线重插，插排有电，电源按钮也打开状态，请协助处理，谢谢，要求尽快处理回复！来电流水：潍坊奎文区广文街道民生东街虞景家园8号楼，联系电话：15963449900</t>
  </si>
  <si>
    <t>2025-01-11 09:42:20</t>
  </si>
  <si>
    <t>家庭业务-&gt;产品质量-&gt;互联网电视(移动高清)-&gt;全局流转-&gt;售后服务-&gt;机顶盒损坏-&gt;全局流转</t>
  </si>
  <si>
    <t>2025-01-11 09:42:43</t>
  </si>
  <si>
    <t>SD-852-274732-1442-23971</t>
  </si>
  <si>
    <t>SD-057-250111-579140-1060</t>
  </si>
  <si>
    <t>2025-01-11 09:54:02</t>
  </si>
  <si>
    <t>80+金卡-普通区域-青州市-西店安置区-15863617055-1000M-宽带上网投诉-次数0-202501110000150344</t>
  </si>
  <si>
    <t>202501110000150344</t>
  </si>
  <si>
    <t>202501110000150344#：宽带账号：15863617055 ；宽带地址：潍坊青州市益都街道尧王山路西店安置区5号 ；客户来电反映 光猫频繁自动重启，客户本机来电报修，线上指导无法配合操作，要求上门处理来电流水：2025011109511358820802461  联系电话：18706512807</t>
  </si>
  <si>
    <t>2025-01-11 09:57:54</t>
  </si>
  <si>
    <t>2025-01-11 09:58:16</t>
  </si>
  <si>
    <t>SD-851-302251-12029-16104</t>
  </si>
  <si>
    <t>SD-057-250111-398247-1132</t>
  </si>
  <si>
    <t>2025-01-11 09:59:09</t>
  </si>
  <si>
    <t>普通区域-奎文区-奎文区公安局西家属院（新富水岸佳苑）-15965369806-1000M-魔百和投诉-次数0-20250111095709X629602412</t>
  </si>
  <si>
    <t>20250111095709X629602412</t>
  </si>
  <si>
    <t>流程受理流水号：20250111095644159653698061022125
客户号码:15965369806
客户姓名:王**
投诉地市:潍坊
来话流水:2025011109510282020800294
宽带账号:15965369806
宽带账号归属地市:潍坊
宽带账号归属区县:奎文区
故障地址:潍坊市奎文区广文街道新华路奎文区公安局西家属院（新富水岸佳苑）4号楼*********
联系电话:15965369806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故障细类:移动高清电视故障(专席)
携转原因:
故障时间:2025-01-11 09:53:50
魔百和单播/组播:组播
具体故障现象:电视提示网络类错误，
客户其他诉求:
魔百和单/组播：组播</t>
  </si>
  <si>
    <t>2025-01-11 10:00:43</t>
  </si>
  <si>
    <t>2025-01-11 10:00:59</t>
  </si>
  <si>
    <t>SD-851-247239-8310-11587</t>
  </si>
  <si>
    <t>SD-057-250111-489602-1924</t>
  </si>
  <si>
    <t>2025-01-11 11:04:24</t>
  </si>
  <si>
    <t>普通区域-昌邑市-圣泽苑-13395365661-1000M-宽带上网投诉-次数0-202501110000211331</t>
  </si>
  <si>
    <t>202501110000211331</t>
  </si>
  <si>
    <t xml:space="preserve">202501110000211331#宽带账号：13395365661；宽带地址：潍坊昌邑市城区建设路圣泽苑3号楼4单元箱；客户来电反映宽带网络卡顿，要求上门，请协助处理，谢谢！联系电话：13395365661；来电流水：*2025011110580955220846650。
</t>
  </si>
  <si>
    <t>2025-01-11 11:23:32</t>
  </si>
  <si>
    <t>2025-01-11 11:23:49</t>
  </si>
  <si>
    <t>SD-852-328323-2402-5277</t>
  </si>
  <si>
    <t>SD-057-250111-403721-1925</t>
  </si>
  <si>
    <t>2025-01-11 11:04:30</t>
  </si>
  <si>
    <t>【调研】-80+普通-FTTR-(目标)普通区域-昌乐县-齐城国际-15053682479-1000M-宽带上网投诉-次数0-202501110000210280</t>
  </si>
  <si>
    <t>202501110000210280</t>
  </si>
  <si>
    <t>202501110000210280#宽带账号：1505368247902；宽带地址：潍坊昌乐县鄌郚镇郑家庄郑家庄郑家庄村7#*********；接入方式：，当前是否在线：在线，端到端诊断结果：客户侧设备问题，是否智能网关：，客户反映无法上网，要求尽快处理回复！来电流水：**，联系电话：15053682479</t>
  </si>
  <si>
    <t>2025-01-11 11:11:30</t>
  </si>
  <si>
    <t>2025-01-11 11:11:55</t>
  </si>
  <si>
    <t>SD-851-294338-10867-8218</t>
  </si>
  <si>
    <t>SD-057-250111-074359-3318</t>
  </si>
  <si>
    <t>2025-01-11 13:26:08</t>
  </si>
  <si>
    <t>(目标)普通区域-奎文区-宝通陆号（高层）-15095186826-100M-业务受理宽带-次数0-202501110000301630</t>
  </si>
  <si>
    <t>202501110000301630</t>
  </si>
  <si>
    <t>202501110000301630# 宽带账号:15095186826; 联系电话：15095186826，问题类型：此工单为群障修复工单，根据群障全量闭环修复管理要求，为确保客户网络通畅，请装维人员跟进修复网络问题，谢谢！ 
 群障标题：公告。故障描述：潍坊奎文区宝通陆号（高层）光缆故障，预估24小时恢复，请帮忙拦截,如有需要请联系片区装维师傅段孝冬15706366517主叫号码：18615578963.0;该号码仅供参考，请优先联系宽带账号。</t>
  </si>
  <si>
    <t>2025-01-11 13:29:05</t>
  </si>
  <si>
    <t>2025-01-11 09:39:10</t>
  </si>
  <si>
    <t>普通区域-坊子区-普利城市花园-13805365120-300M-宽带上网投诉-次数0-202501110000139049 一级督办</t>
  </si>
  <si>
    <t>202501110000139049</t>
  </si>
  <si>
    <t>2025-01-11 09:53:55</t>
  </si>
  <si>
    <t>2025-01-11 09:54:20</t>
  </si>
  <si>
    <t>SD-057-250111-240869-930</t>
  </si>
  <si>
    <t>2025-01-11 09:39:25</t>
  </si>
  <si>
    <t>【调研】-80+银卡-(目标)普通区域-寿光市-丁家庄村自然村-15866589406-300M-宽带上网投诉-次数0-202501110000137870</t>
  </si>
  <si>
    <t>202501110000137870</t>
  </si>
  <si>
    <t>202501110000137870#15866589406 客户来电反映号码办理的宽带上网慢，提示网络无法连接，不接受线上排障，要求安排个靠谱的师傅上门加急处理，请处理，谢谢联系人女士 联系电话15153675987 来电流水2025011109365408020832128</t>
  </si>
  <si>
    <t>2025-01-11 09:54:54</t>
  </si>
  <si>
    <t>2025-01-11 10:00:30</t>
  </si>
  <si>
    <t>SD-057-250111-284591-3460</t>
  </si>
  <si>
    <t>2025-01-11 13:43:23</t>
  </si>
  <si>
    <t>80+普通-普通区域--null--宽带上网投诉-次数0-202501110000115804</t>
  </si>
  <si>
    <t>202501110000115804</t>
  </si>
  <si>
    <t>202501110000115804#用户来电表示宽带 要求移机要 移到云山小镇，但是云山小镇没覆盖宽带不认可，请协助处理，谢谢</t>
  </si>
  <si>
    <t>2025-01-11 16:34:19</t>
  </si>
  <si>
    <t>SD-057-250111-459178-1109</t>
  </si>
  <si>
    <t>2025-01-11 09:57:20</t>
  </si>
  <si>
    <t>普通区域-昌乐县-爱伦堡小区-13335268507-300M-业务受理宽带-次数0-202501110000153582</t>
  </si>
  <si>
    <t>202501110000153582</t>
  </si>
  <si>
    <t>202501110000153582# 宽带账号:13335268507; 联系电话：13335268507，问题类型：此工单为群障修复工单，根据群障全量闭环修复管理要求，为确保客户网络通畅，请装维人员跟进修复网络问题，谢谢！ 
 群障标题：公告。故障描述：潍坊昌乐县爱伦堡小区光缆故障，预估24小时恢复，请帮忙拦截,如有需要请联系片区装维师傅郑伟15706307147主叫号码：13335268507.0;该号码仅供参考，请优先联系宽带账号。</t>
  </si>
  <si>
    <t>2025-01-11 10:02:42</t>
  </si>
  <si>
    <t>2025-01-11 10:03:47</t>
  </si>
  <si>
    <t>SD-851-248028-16783-2087</t>
  </si>
  <si>
    <t>SD-057-250111-127685-1112</t>
  </si>
  <si>
    <t>2025-01-11 09:57:25</t>
  </si>
  <si>
    <t>【调研】-普通区域-坊子区-龙凤花园-18660450543-1000M-业务受理宽带-次数0-202501110000154873</t>
  </si>
  <si>
    <t>202501110000154873</t>
  </si>
  <si>
    <t>202501110000154873#【已关注中国移动10086微信公众号】 宽带账号:18660450543; 联系电话：18660450543，问题类型：此工单为群障修复工单，根据群障全量闭环修复管理要求，为确保客户网络通畅，请装维人员跟进修复网络问题，谢谢！ 
 群障标题：公告。故障描述：龙凤花园主叫号码：100860536.0;该号码仅供参考，请优先联系宽带账号。</t>
  </si>
  <si>
    <t>2025-01-11 10:01:27</t>
  </si>
  <si>
    <t>SD-851-329108-22764-7712</t>
  </si>
  <si>
    <t>SD-057-250111-690175-1133</t>
  </si>
  <si>
    <t>2025-01-11 09:59:13</t>
  </si>
  <si>
    <t>【调研】-(目标)普通区域-奎文区-万达广场片区-15953697915-200M-魔百和投诉-次数0-202501110000155724</t>
  </si>
  <si>
    <t>2025-01-12 11:00:00</t>
  </si>
  <si>
    <t>202501110000155724</t>
  </si>
  <si>
    <t>202501110000155724#流程受理流水号：20250111095813159536979151022492
客户号码:15953697915
客户姓名:吴**
投诉地市:潍坊
来话流水:2025011109572473720878105
宽带账号:15953697915
宽带账号归属地市:潍坊
宽带账号归属区县:奎文区
故障地址:潍坊奎文区东关街道福寿街万达广场片区万达华府3号楼*********
联系电话:15953697915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光功率:-17.87
故障大类:宽带/电视
故障细类:移动高清电视故障(专席)
携转原因:
故障时间:2025-01-11 09:58:29
魔百和单播/组播:单播
具体故障现象:遥控器无反应，换电池，无损坏按钮，配置遥控器，未恢复        
客户其他诉求:
魔百和单/组播：单播;宽带小区$[万达广场片区]$</t>
  </si>
  <si>
    <t>2025-01-11 10:02:12</t>
  </si>
  <si>
    <t>2025-01-11 10:02:35</t>
  </si>
  <si>
    <t>SD-057-250111-862731-562</t>
  </si>
  <si>
    <t>2025-01-11 09:09:10</t>
  </si>
  <si>
    <t>80+银卡-普通区域-安丘市-盛世名门-13863607188-1000M-宽带上网投诉-次数0-202501110000114699</t>
  </si>
  <si>
    <t>202501110000114699</t>
  </si>
  <si>
    <t>202501110000114699#宽带账号：13863607188；宽带地址：潍坊安丘市兴安街道长安路盛世名门盛世名门4号楼；客户来电反映宽带无法上网，注册闪，客户无法配合线上指导/客户不配合排障，要求去家里，请协助处理，谢谢！联系电话：13863607188；联系人：先生；来电流水：2025011109062654020801861。</t>
  </si>
  <si>
    <t>2025-01-11 09:11:22</t>
  </si>
  <si>
    <t>2025-01-11 09:24:18</t>
  </si>
  <si>
    <t>SD-057-250111-670954-1828</t>
  </si>
  <si>
    <t>2025-01-11 10:55:46</t>
  </si>
  <si>
    <t>普通区域-临朐县-陈家上庄安置楼-13791621811-300M-业务受理宽带-次数0-202501110000206258</t>
  </si>
  <si>
    <t>202501110000206258</t>
  </si>
  <si>
    <t>202501110000206258# 宽带账号:13791621811; 联系电话：13791621811，问题类型：此工单为群障修复工单，根据群障全量闭环修复管理要求，为确保客户网络通畅，请装维人员跟进修复网络问题，谢谢！ 
 群障标题：公告。故障描述：陈家上庄安置楼主叫号码：13791621811.0;该号码仅供参考，请优先联系宽带账号。</t>
  </si>
  <si>
    <t>2025-01-11 10:58:54</t>
  </si>
  <si>
    <t>2025-01-11 10:59:17</t>
  </si>
  <si>
    <t>SD-851-239752-21163-2502</t>
  </si>
  <si>
    <t>SD-057-250111-045631-3336</t>
  </si>
  <si>
    <t>2025-01-11 13:27:31</t>
  </si>
  <si>
    <t>80+银卡-普通区域-临朐县-下峪自然村-18365666866-300M-宽带上网投诉-次数0-202501110000301530</t>
  </si>
  <si>
    <t>202501110000301530</t>
  </si>
  <si>
    <t>202501110000301530#流程受理流水号：20250111132557183656668661072147
客户号码:18365666866
客户姓名:史**
投诉地市:潍坊
来话流水:2025011113252911520837049
宽带账号:18365666866
账号归属区县:临朐-临朐代理商管理中心
联系电话:18365666866
联系人:先生/女士
宽带地址:潍坊
工单紧急程度:一般
是否投诉倾向:否
是否重复投诉:否
是否携转意向:否
是否有升级投诉倾向:否
*业务名称:业务融合开机流程宽带
投诉内容:手机号码：18365666866，【问题描述】客户已办理宽带业务，有开通单，要求装维尽快联系上门，请处理，谢谢。联系电话：18365666866，联系人：先生/女士，录音流水号：2025011113252911520837049。受理明细：531920062399999999。
在途开通单信息：536241223999314138，18365666866，2024-12-23 11:16:09，业务融合开机流程宽带，处理中，装维选址
是否到厅:否
业务名称:业务融合开机流程宽带
;宽带小区$[下峪自然村]$</t>
  </si>
  <si>
    <t>2025-01-11 13:31:11</t>
  </si>
  <si>
    <t>2025-01-11 13:31:30</t>
  </si>
  <si>
    <t>SD-851-246532-4676-28002</t>
  </si>
  <si>
    <t>SD-057-250111-946523-1928</t>
  </si>
  <si>
    <t>2025-01-11 11:04:44</t>
  </si>
  <si>
    <t>【调研】-80+普通-(目标)普通区域-潍城区-杨家庄子自然村-15069606162-1000M-宽带上网投诉-次数0-202501110000212423</t>
  </si>
  <si>
    <t>202501110000212423</t>
  </si>
  <si>
    <t>202501110000212423#宽带账号：15069606162；宽带地址：潍坊潍城区于河街道杨家庄子杨家庄子自然村紧急扩容K17号箱村东数第一排北数第二排房子墙头：客户来电反映宽带无法使用：经查询客户侧为质差路由器导致宽带使用不畅，请处理，谢谢！联系电话：15069606162联系人：先生；来电流水：2025011111022165520800693</t>
  </si>
  <si>
    <t>2025-01-11 11:23:53</t>
  </si>
  <si>
    <t>2025-01-11 11:27:04</t>
  </si>
  <si>
    <t>SD-851-290573-31476-3891</t>
  </si>
  <si>
    <t>SD-057-250111-418592-1990</t>
  </si>
  <si>
    <t>2025-01-11 11:08:41</t>
  </si>
  <si>
    <t>【调研】-80+金卡-普通区域-寿光市-现代小区-17853600586-300M-宽带上网投诉-次数0-202501110000216193</t>
  </si>
  <si>
    <t>202501110000216193</t>
  </si>
  <si>
    <t>202501110000216193#【已关注中国移动10086微信公众号】流程受理流水号：20250111110637178536005861042049
客户号码:17853600586
客户姓名:张**
投诉地市:潍坊
来话流水:2025011111010669220884476
宽带账号:17853600586
宽带账号归属地市:潍坊
宽带账号归属区县:寿光市
故障地址:潍坊寿光市圣城街道公园街现代小区14号楼*********
联系电话:13864665123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故障时间:2025-01-11 11:07:12
具体故障现象:打不开网页，引导 重启   光猫 路由器
客户其他诉求:谢谢
;宽带小区$[现代小区]$</t>
  </si>
  <si>
    <t>2025-01-11 11:28:04</t>
  </si>
  <si>
    <t>SD-057-250111-453187-3435</t>
  </si>
  <si>
    <t>2025-01-11 13:38:38</t>
  </si>
  <si>
    <t>普通区域-寿光市-大字刘-15244429591-300M-魔百和投诉-次数0-20250111133748X868872251</t>
  </si>
  <si>
    <t>20250111133748X868872251</t>
  </si>
  <si>
    <t>【农村网络投诉】流程受理流水号：20250111133332152444295911073363
客户号码:15244429591
客户姓名:马**
投诉地市:潍坊
来话流水:2025011113325107720890482
宽带账号:15244429591
宽带账号归属地市:潍坊
宽带账号归属区县:寿光市
故障地址:潍坊寿光市孙家集街道达字刘村
联系电话:15244429591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光功率:-22.59
故障大类:电视
故障细类:移动高清电视故障(专席)
携转原因:
故障时间:2025-01-11 13:34:53
魔百和单播/组播:单播
具体故障现象:客户来电反映电视无信号，排障后，未恢复请协助谢谢
客户其他诉求:
魔百和单/组播：单播</t>
  </si>
  <si>
    <t>2025-01-11 13:43:33</t>
  </si>
  <si>
    <t>2025-01-11 13:43:48</t>
  </si>
  <si>
    <t>SD-057-250111-209451-3497</t>
  </si>
  <si>
    <t>2025-01-11 13:46:30</t>
  </si>
  <si>
    <t>80+银卡-普通区域-诸城市-君临公寓-18754485700-300M-魔百和投诉-次数0-202501110000310569</t>
  </si>
  <si>
    <t>202501110000310569</t>
  </si>
  <si>
    <t>202501110000310569#流程受理流水号：20250111134538187544857001075396
客户号码:18754485700
客户姓名:鞠**
投诉地市:潍坊
来话流水:2025011113424894420873946
宽带账号:18754485700
宽带账号归属地市:潍坊
宽带账号归属区县:诸城市
故障地址:潍坊诸城市龙都街道人民路君临公寓3号楼（高层）
联系电话:18754485700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光功率:-17.77
故障大类:宽带/电视
故障细类:移动高清电视故障(专席)
携转原因:
故障时间:2025-01-11 13:45:51
魔百和单播/组播:组播
具体故障现象:机顶盒无法开机，请协助，谢谢
客户其他诉求:
魔百和单/组播：组播;宽带小区$[君临公寓]$</t>
  </si>
  <si>
    <t>2025-01-11 13:49:40</t>
  </si>
  <si>
    <t>SD-057-250111-725913-3503</t>
  </si>
  <si>
    <t>2025-01-11 13:47:06</t>
  </si>
  <si>
    <t>80+普通-普通区域-寿光市-袁刘村自然村-15154462861-300M-宽带上网投诉-次数0-20250111134638X398881277</t>
  </si>
  <si>
    <t>20250111134638X398881277</t>
  </si>
  <si>
    <t xml:space="preserve">【农村网络投诉】流程受理流水号：20250111134550151544628611075430
客户号码:15154462861
客户姓名:袁**
投诉地市:潍坊
来话流水:2025011113445979620893397
宽带账号:15154462861
宽带账号归属地市:潍坊
宽带账号归属区县:寿光市
故障地址:潍坊寿光市营里镇袁刘村袁刘村自然村袁刘村12号箱(刘庆珍外墙）*********
联系电话:15154462861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光功率:-29.20
故障大类:宽带/电视
故障细类:网速慢/上网掉线(专席)
携转原因:
故障时间:2025-01-11 13:45:38
具体故障现象:家庭WiFi信号弱，
客户其他诉求:
</t>
  </si>
  <si>
    <t>2025-01-11 13:49:00</t>
  </si>
  <si>
    <t>SD-057-250111-157834-1116</t>
  </si>
  <si>
    <t>2025-01-11 09:57:37</t>
  </si>
  <si>
    <t>80+普通-普通区域-潍城区-名都百盛园-18765786876-300M-魔百和投诉-次数0-20250110191531X731261832</t>
  </si>
  <si>
    <t>20250110191531X731261832</t>
  </si>
  <si>
    <t xml:space="preserve">流程受理流水号：20250110191427187657868761152362
客户号码:18765786876
客户姓名:辛**
投诉地市:潍坊
来话流水:2025011019132769620861910
宽带账号:18765786876
宽带账号归属地市:潍坊
宽带账号归属区县:潍城区
故障地址:潍坊潍城区南关街道安顺路名都百盛园3号楼*********
联系电话:18765786876
联系人:先生/女士
工单紧急程度:一般
是否有升级投诉倾向:否
是否重复投诉:否
是否携转意向:否
是否投诉倾向:否
携转原因:
提单模板:客户来电反映观看移动高清电视时，【电视直播】无法观看或回看，客户不认可，请协助处理，谢谢。
</t>
  </si>
  <si>
    <t>2025-01-11 10:01:32</t>
  </si>
  <si>
    <t>2025-01-11 10:15:52</t>
  </si>
  <si>
    <t>SD-057-250111-164732-1138</t>
  </si>
  <si>
    <t>2025-01-11 09:59:22</t>
  </si>
  <si>
    <t>80+普通-普通区域-青州市-大章庄村自然村-13864601288-300M-宽带延伸服务-次数0-202501110000155241</t>
  </si>
  <si>
    <t>202501110000155241</t>
  </si>
  <si>
    <t xml:space="preserve">202501110000155241#【已关注中国移动10086微信公众号】流程受理流水号：20250111095841138646012881022626
客户号码:13864601288
客户姓名:陈**
投诉地市:潍坊
来话流水:2025011109575266820883751
宽带账号:13864601288
宽带账号归属地市:潍坊
宽带账号归属区县:青州市
故障地址:潍坊青州市弥河镇大章庄村大章庄村自然村扩容34号箱（小章曾庆发）*********
联系电话:13864601288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故障时间:2025-01-11 09:58:48
具体故障现象:需要上门重新接线，前期线断了重新布置网线，
</t>
  </si>
  <si>
    <t>2025-01-11 10:02:10</t>
  </si>
  <si>
    <t>2025-01-11 10:02:33</t>
  </si>
  <si>
    <t>SD-057-250111-746052-11</t>
  </si>
  <si>
    <t>2025-01-11 06:51:47</t>
  </si>
  <si>
    <t>普通区域-奎文区-加州世纪尊品-18363660999-300M-宽带上网投诉-次数0-202501110000090511</t>
  </si>
  <si>
    <t>202501110000090511</t>
  </si>
  <si>
    <t xml:space="preserve">202501110000090511#【已关注中国移动10086微信公众号】流程受理流水号：20250111065021183636609991000074
客户号码:18363660999
客户姓名:马**
投诉地市:潍坊
来话流水:2025011106495964020853958
宽带账号:18363660999
宽带账号归属地市:潍坊
宽带账号归属区县:高新
故障地址:潍坊高新高新城区健康街加州世纪尊品6号楼*********
联系电话:18363660999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光功率:-23.37
故障大类:宽带/电视
故障细类:宽带无法上网
携转原因:
故障时间:2025-01-11 06:50:43
具体故障现象:打不开网页，
客户其他诉求:客户侧为质差终端，要求上门更换终端并一并处理故障问题。
</t>
  </si>
  <si>
    <t>2025-01-11 07:01:37</t>
  </si>
  <si>
    <t>2025-01-11 07:01:59</t>
  </si>
  <si>
    <t>SD-851-323351-10856-15714</t>
  </si>
  <si>
    <t>2025-01-11 07:26:50</t>
  </si>
  <si>
    <t>普通区域-昌乐县-昌乐阳光嘉园-15866123940-300M-业务受理宽带-次数0-202501110000090724 一级督办</t>
  </si>
  <si>
    <t>202501110000090724</t>
  </si>
  <si>
    <t>2025-01-11 07:29:36</t>
  </si>
  <si>
    <t>2025-01-11 07:30:44</t>
  </si>
  <si>
    <t>SD-057-250111-253864-27</t>
  </si>
  <si>
    <t>2025-01-11 07:27:26</t>
  </si>
  <si>
    <t>【调研】-80+银卡-普通区域-高密市-兰亭御墅-13780811860-1000M-宽带上网投诉-次数0-202501110000092353</t>
  </si>
  <si>
    <t>202501110000092353</t>
  </si>
  <si>
    <t>202501110000092353#【已关注中国移动10086微信公众号】流程受理流水号：20250111072436137808118601000131
客户号码:13780811860
客户姓名:孙**
投诉地市:潍坊
来话流水:2025011107241651820856991
宽带账号:13780811860
宽带账号归属地市:潍坊
宽带账号归属区县:高密市
故障地址:潍坊高密市朝阳街道凤凰大街兰亭御墅高密兰亭御墅69号楼1单元1层*********
联系电话:13780811860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07:27:03
具体故障现象:光猫亮红灯，
客户其他诉求:
;宽带小区$[兰亭御墅]$</t>
  </si>
  <si>
    <t>2025-01-11 07:31:55</t>
  </si>
  <si>
    <t>2025-01-11 07:32:22</t>
  </si>
  <si>
    <t>SD-851-300148-15107-29577</t>
  </si>
  <si>
    <t>SD-057-250111-254716-831</t>
  </si>
  <si>
    <t>2025-01-11 09:30:49</t>
  </si>
  <si>
    <t>80+普通-普通区域-寿光市-崔岭西村-15863620180-200M-宽带上网投诉-次数0-202501110000132687</t>
  </si>
  <si>
    <t>2025-01-12 10:31:00</t>
  </si>
  <si>
    <t>202501110000132687</t>
  </si>
  <si>
    <t>202501110000132687#宽带账号：15863620180；宽带地址：潍坊寿光市稻田镇崔岭西村崔岭西村崔岭西村13号箱*********；客户来电反映宽带不能用  要求师傅上门，请协助处理，谢谢！联系电话：15863620180；联系人：；来电流水：。 2025011109255264820806432</t>
  </si>
  <si>
    <t>2025-01-11 09:46:27</t>
  </si>
  <si>
    <t>SD-057-250111-597463-29</t>
  </si>
  <si>
    <t>2025-01-11 07:31:44</t>
  </si>
  <si>
    <t>80+银卡-普通区域-坊子区-刘家石桥-13583651127-1000M-宽带上网投诉-次数0-202501110000091139</t>
  </si>
  <si>
    <t>202501110000091139</t>
  </si>
  <si>
    <t>202501110000091139#流程受理流水号：20250111073033135836511271000146
客户号码:13583651127
客户姓名:刘**
投诉地市:潍坊
来话流水:2025011107302161720858017
宽带账号:13583651127
宽带账号归属地市:潍坊
宽带账号归属区县:坊子区
故障地址:潍坊坊子区黄旗堡街道刘家石桥行政村刘家石桥刘家石桥扩容1号*********
联系电话:13583651127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光功率:-18.79
故障大类:宽带/电视
故障细类:宽带无法上网
携转原因:
故障时间:2025-01-11 07:30:42
具体故障现象:频繁掉线，
客户其他诉求:
;宽带小区$[刘家石桥]$</t>
  </si>
  <si>
    <t>2025-01-11 07:54:12</t>
  </si>
  <si>
    <t>2025-01-11 07:57:01</t>
  </si>
  <si>
    <t>SD-851-280130-20171-218</t>
  </si>
  <si>
    <t>SD-057-250111-985137-835</t>
  </si>
  <si>
    <t>2025-01-11 09:31:43</t>
  </si>
  <si>
    <t>普通区域-青州市-旗城家园-15154477053-1000M-宽带上网投诉-次数0-202501110000133884</t>
  </si>
  <si>
    <t>202501110000133884</t>
  </si>
  <si>
    <t>202501110000133884#流程受理流水号：20250111093044151544770531015385
客户号码:15154477053
客户姓名:姜**
投诉地市:潍坊
来话流水:2025011109302925920858224
宽带账号:15154477053
宽带账号归属地市:潍坊
宽带账号归属区县:青州市
故障地址:潍坊青州市益都街道旗城路旗城家园22号楼*********
联系电话:15154477053
联系人:女士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故障时间:2025-01-11 09:30:54
具体故障现象:光猫亮红灯，
客户其他诉求:
;宽带小区$[旗城家园]$</t>
  </si>
  <si>
    <t>2025-01-11 09:36:36</t>
  </si>
  <si>
    <t>2025-01-11 09:36:53</t>
  </si>
  <si>
    <t>SD-851-237394-12970-4606</t>
  </si>
  <si>
    <t>SD-057-250111-160257-33</t>
  </si>
  <si>
    <t>2025-01-11 07:36:49</t>
  </si>
  <si>
    <t>普通区域-昌乐县-帝豪公馆-15725622521-200M-业务受理宽带-次数0-202501110000090824</t>
  </si>
  <si>
    <t>202501110000090824</t>
  </si>
  <si>
    <t>202501110000090824#【已关注中国移动10086微信公众号】 宽带账号:15725622521; 联系电话：15725622521，问题类型：此工单为群障修复工单，根据群障全量闭环修复管理要求，为确保客户网络通畅，请装维人员跟进修复网络问题，谢谢！ 
 群障标题：公告。故障描述：主干光纤断或OLT检测不到预期的光信号（LOS）主叫号码：15725622521.0;该号码仅供参考，请优先联系宽带账号。</t>
  </si>
  <si>
    <t>2025-01-11 07:43:55</t>
  </si>
  <si>
    <t>2025-01-11 07:44:40</t>
  </si>
  <si>
    <t>SD-851-272705-4275-25707</t>
  </si>
  <si>
    <t>SD-057-250111-953124-34</t>
  </si>
  <si>
    <t>2025-01-11 07:36:59</t>
  </si>
  <si>
    <t>【调研】-80+银卡-普通区域-昌乐县-爱伦堡小区-13793670071-1000M-业务受理宽带-次数0-202501110000092048</t>
  </si>
  <si>
    <t>202501110000092048</t>
  </si>
  <si>
    <t>202501110000092048# 宽带账号:13793670071; 联系电话：13793670071，问题类型：此工单为群障修复工单，根据群障全量闭环修复管理要求，为确保客户网络通畅，请装维人员跟进修复网络问题，谢谢！ 
 群障标题：公告。故障描述：主干光纤断或OLT检测不到预期的光信号（LOS）主叫号码：13793670071.0;该号码仅供参考，请优先联系宽带账号。</t>
  </si>
  <si>
    <t>2025-01-11 07:40:55</t>
  </si>
  <si>
    <t>2025-01-11 07:41:13</t>
  </si>
  <si>
    <t>SD-851-271452-15242-2082</t>
  </si>
  <si>
    <t>SD-057-250111-214795-35</t>
  </si>
  <si>
    <t>2025-01-11 07:38:38</t>
  </si>
  <si>
    <t>【调研】-普通区域-坊子区-天同九龙湾-15165619256-100M-宽带上网投诉-次数0-202501110000091549</t>
  </si>
  <si>
    <t>202501110000091549</t>
  </si>
  <si>
    <t>202501110000091549#流程受理流水号：20250111073724151656192561000161
客户号码:15165619256
客户姓名:刘**
投诉地市:潍坊
来话流水:2025011107370763220859141
宽带账号:15165619256
宽带账号归属地市:潍坊
宽带账号归属区县:坊子区
故障地址:潍坊坊子区坊子新区凤凰大街天同九龙湾九龙湾6号楼*********
联系电话:15165619256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07:38:34
具体故障现象:光猫亮红灯，
客户其他诉求:
;宽带小区$[天同九龙湾]$</t>
  </si>
  <si>
    <t>2025-01-11 07:51:39</t>
  </si>
  <si>
    <t>2025-01-11 07:52:09</t>
  </si>
  <si>
    <t>SD-057-250111-750629-65</t>
  </si>
  <si>
    <t>2025-01-11 08:12:12</t>
  </si>
  <si>
    <t>普通区域-高密市-东栾庄1期-15763659495-100M-宽带上网投诉-次数0-202501110000093064</t>
  </si>
  <si>
    <t>2025-01-12 09:13:00</t>
  </si>
  <si>
    <t>202501110000093064</t>
  </si>
  <si>
    <t>202501110000093064#【已关注中国移动10086微信公众号】流程受理流水号：20250111080847157636594951000367
客户号码:15763659495
客户姓名:崔**
投诉地市:潍坊
来话流水:2025011108074771320879963
宽带账号:15763659495
账号归属区县:高密-专卖店049-高密市新恒星手机店（社区）
联系电话:15763659495
联系人:先生/女士
宽带地址:潍坊
工单紧急程度:一般
是否投诉倾向:否
是否重复投诉:否
是否携转意向:否
是否有升级投诉倾向:否
*业务名称:业务融合开机流程宽带
投诉内容:手机号码：15763659495，【问题描述】客户已办理宽带业务，有开通单，要求装维尽快联系上门，请处理，谢谢。联系电话：15763659495，联系人：先生/女士，录音流水号：2025011108074771320879963。
在途开通单信息：536250108799078536，15763659495，2025-01-08 09:13:20，业务融合开机流程宽带，处理中，待装池
是否到厅:否
业务名称:业务融合开机流程宽带
;宽带小区$[东栾庄1期]$</t>
  </si>
  <si>
    <t>2025-01-11 08:32:28</t>
  </si>
  <si>
    <t>SD-851-309704-829-8494</t>
  </si>
  <si>
    <t>SD-057-250111-265834-68</t>
  </si>
  <si>
    <t>2025-01-11 08:12:52</t>
  </si>
  <si>
    <t>【调研】-80+普通-普通区域-昌邑市-初曲自然村-15095192946-300M-宽带上网投诉-次数0-202501110000091483</t>
  </si>
  <si>
    <t>202501110000091483</t>
  </si>
  <si>
    <t>202501110000091483#【已关注中国移动10086微信公众号】流程受理流水号：20250111080842150951929461000364
客户号码:15095192946
客户姓名:刘**
投诉地市:潍坊
来话流水:2025011108073099920879240
宽带账号:15095192946
宽带账号归属地市:潍坊
宽带账号归属区县:昌邑市
故障地址:潍坊昌邑市李家埠镇初曲村初曲自然村33号箱*********
联系电话:13853662177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故障时间:2025-01-11 08:10:09
具体故障现象:客户来电表示宽带无法上网，要求上午维修请加急处理谢谢
客户其他诉求:
;宽带小区$[初曲自然村]$</t>
  </si>
  <si>
    <t>2025-01-11 08:18:58</t>
  </si>
  <si>
    <t>2025-01-11 08:19:23</t>
  </si>
  <si>
    <t>SD-851-231815-15599-20059</t>
  </si>
  <si>
    <t>SD-057-250111-536709-71</t>
  </si>
  <si>
    <t>2025-01-11 08:14:23</t>
  </si>
  <si>
    <t>80+普通-FTTR-普通区域-寒亭区-环宇五金市场-18306367199-1000M-业务受理宽带-次数0-202501110000090440</t>
  </si>
  <si>
    <t>202501110000090440</t>
  </si>
  <si>
    <t>202501110000090440# 导航立单,用户所在位置有群障,已向客户播报,客户要求装维回访.此工单为群障修复工单,根据群障全量闭环管理要求,为确保客户网络通畅,请装维人员跟进修复网络问题,谢谢.联系电话：18306367199</t>
  </si>
  <si>
    <t>2025-01-11 08:16:25</t>
  </si>
  <si>
    <t>2025-01-11 08:21:38</t>
  </si>
  <si>
    <t>SD-851-264616-21798-9713</t>
  </si>
  <si>
    <t>SD-057-250111-197846-77</t>
  </si>
  <si>
    <t>2025-01-11 08:16:36</t>
  </si>
  <si>
    <t>普通区域-昌乐县-翡翠苑-13070702768-300M-业务受理宽带-次数0-202501110000091080</t>
  </si>
  <si>
    <t>202501110000091080</t>
  </si>
  <si>
    <t>202501110000091080# 宽带账号:13070702768; 联系电话：13070702768，问题类型：此工单为群障修复工单，根据群障全量闭环修复管理要求，为确保客户网络通畅，请装维人员跟进修复网络问题，谢谢！ 
 群障标题：公告。故障描述：主干光纤断或OLT检测不到预期的光信号（LOS）主叫号码：13070702768.0;该号码仅供参考，请优先联系宽带账号。</t>
  </si>
  <si>
    <t>2025-01-11 08:25:01</t>
  </si>
  <si>
    <t>2025-01-11 08:25:45</t>
  </si>
  <si>
    <t>SD-057-250111-637895-78</t>
  </si>
  <si>
    <t>2025-01-11 08:16:41</t>
  </si>
  <si>
    <t>普通区域-昌乐县-翡翠苑-15753666355-100M-业务受理宽带-次数0-202501110000090676</t>
  </si>
  <si>
    <t>2025-01-12 08:17:00</t>
  </si>
  <si>
    <t>202501110000090676</t>
  </si>
  <si>
    <t>202501110000090676# 宽带账号:15753666355; 联系电话：15753666355，问题类型：此工单为群障修复工单，根据群障全量闭环修复管理要求，为确保客户网络通畅，请装维人员跟进修复网络问题，谢谢！ 
 群障标题：公告。故障描述：潍坊昌乐县翡翠苑光缆故障，预估24小时恢复，请帮忙拦截,如有需要请联系片区装维师傅郑伟15706307147主叫号码：15753666355.0;该号码仅供参考，请优先联系宽带账号。</t>
  </si>
  <si>
    <t>2025-01-11 08:46:40</t>
  </si>
  <si>
    <t>SD-057-250111-317049-872</t>
  </si>
  <si>
    <t>2025-01-11 09:35:59</t>
  </si>
  <si>
    <t>(目标)普通区域-昌邑市-昌邑金域华府-18162079929-500M-宽带上网投诉-次数0-202501110000138195</t>
  </si>
  <si>
    <t>202501110000138195</t>
  </si>
  <si>
    <t>202501110000138195#流程受理流水号：20250111093450181620799291016430
客户号码:18162079929
客户姓名:贾*
投诉地市:潍坊
来话流水:2025011109320563820876357
宽带账号:18162079929
宽带账号归属地市:潍坊
宽带账号归属区县:昌邑市
故障地址:潍坊昌邑市城区奎聚路金域华府13号楼1单元701室*********
联系电话:18162079929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故障细类:网速慢/上网掉线(专席)
携转原因:
故障时间:2025-01-11 09:38:31
具体故障现象:频繁掉线，
客户其他诉求:
;宽带小区$[昌邑金域华府]$</t>
  </si>
  <si>
    <t>2025-01-11 09:37:06</t>
  </si>
  <si>
    <t>2025-01-11 09:37:27</t>
  </si>
  <si>
    <t>SD-851-223767-35992-520</t>
  </si>
  <si>
    <t>SD-057-250111-908617-865</t>
  </si>
  <si>
    <t>2025-01-11 09:35:20</t>
  </si>
  <si>
    <t>80+普通-普通区域-奎文区-东方家园（东方路玉泉街）-13854417183-1000M-宽带上网投诉-次数0-202501110000134007</t>
  </si>
  <si>
    <t>202501110000134007</t>
  </si>
  <si>
    <t>202501110000134007#【已关注中国移动10086微信公众号】流程受理流水号：20250111093449138544171831016424
客户号码:13854417183
客户姓名:马**
投诉地市:潍坊
来话流水:2025011109341489320801248
宽带账号:13854417183
账号归属区县:奎文
联系电话:13854417183
联系人:先生/女士
宽带地址:潍坊
工单紧急程度:非常紧急
是否投诉倾向:否
是否重复投诉:否
是否携转意向:否
是否有升级投诉倾向:否
*业务名称:业务融合开机流程宽带
投诉内容:手机号码：13854417183，【问题描述】客户已办理宽带业务，有开通单，要求装维尽快联系上门，请处理，谢谢。联系电话：13854417183，联系人：先生/女士，录音流水号：2025011109341489320801248。
在途开通单信息：536241130784108364，13854417183，2024-11-30 14:45:50，业务融合开机流程宽带，处理中，预约池
是否到厅:否
业务名称:业务融合开机流程宽带
;宽带小区$[东方家园（东方路玉泉街）]$</t>
  </si>
  <si>
    <t>2025-01-11 09:39:13</t>
  </si>
  <si>
    <t>2025-01-11 09:39:43</t>
  </si>
  <si>
    <t>SD-851-312602-8544-4772</t>
  </si>
  <si>
    <t>SD-057-250112-561348-181</t>
  </si>
  <si>
    <t>2025-01-12 08:40:50</t>
  </si>
  <si>
    <t>普通区域-青州市-东刘井村自然村-18053628098-200M-宽带上网投诉-次数0-202501120000095480</t>
  </si>
  <si>
    <t>2025-01-13 09:41:00</t>
  </si>
  <si>
    <t>202501120000095480</t>
  </si>
  <si>
    <t>202501120000095480#宽带账号：18053628098；宽带地址：潍坊青州市王府街道东刘井村东刘井村自然村扩容1号箱（李玉富）*********；客户来电反映宽带无网络，客户不配合排障，要求师傅上门，请协助处理，谢谢！联系电话：18053606213；联系人：先生；来电流水：2025011208353474020895246。</t>
  </si>
  <si>
    <t>2025-01-12 08:49:17</t>
  </si>
  <si>
    <t>2025-01-12 08:50:12</t>
  </si>
  <si>
    <t>SD-057-250112-257604-270</t>
  </si>
  <si>
    <t>2025-01-12 08:47:09</t>
  </si>
  <si>
    <t>80+普通-普通区域-寿光市-四岐仓村自然村-15163602009-300M-宽带上网投诉-次数0-20250112084546X746732506</t>
  </si>
  <si>
    <t>2025-01-13 08:00:00</t>
  </si>
  <si>
    <t>20250112084546X746732506</t>
  </si>
  <si>
    <t xml:space="preserve">【农村网络投诉】流程受理流水号：20250112084442151636020091003621
客户号码:15163602009
客户姓名:李**
投诉地市:潍坊
来话流水:2025011208440097920843345
宽带账号:15163602009
宽带账号归属地市:潍坊
宽带账号归属区县:寿光市
故障地址:潍坊寿光市侯镇四岐仓村四岐仓村自然村四岐仓村中南*********
联系电话:18754407679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08:44:58
具体故障现象:光猫亮红灯，
客户其他诉求:客户要求上门维修
</t>
  </si>
  <si>
    <t>2025-01-12 08:49:10</t>
  </si>
  <si>
    <t>2025-01-12 08:53:11</t>
  </si>
  <si>
    <t>SD-057-250112-108245-506</t>
  </si>
  <si>
    <t>2025-01-12 09:07:01</t>
  </si>
  <si>
    <t>【调研】-普通区域-青州市-南张楼村自然村-13792699773-200M-宽带上网投诉-次数0-202501120000113991</t>
  </si>
  <si>
    <t>2025-01-13 10:08:00</t>
  </si>
  <si>
    <t>202501120000113991</t>
  </si>
  <si>
    <t>202501120000113991#宽带帐号：13792699773宽带地址；潍坊青州市何官镇南张楼村南张楼村自然村扩容3号箱袁永武，客户来电反映表示宽带网络无法使用，客户不配合线上指导，要求尽快上门，谢谢！联系电话：13792699773联系人：男士；来电流水：2025011209010780820857422</t>
  </si>
  <si>
    <t>2025-01-12 09:09:09</t>
  </si>
  <si>
    <t>2025-01-12 09:09:37</t>
  </si>
  <si>
    <t>SD-057-250112-658023-508</t>
  </si>
  <si>
    <t>2025-01-12 09:07:05</t>
  </si>
  <si>
    <t>(目标)普通区域-青州市-衡王府花园小高层-13562637103-1000M-业务受理宽带-次数0-202501120000115251</t>
  </si>
  <si>
    <t>2025-01-13 00:00:00</t>
  </si>
  <si>
    <t>202501120000115251</t>
  </si>
  <si>
    <t>202501120000115251# 宽带账号:13562637103; 联系电话：13562637103，问题类型：此工单为群障修复工单，根据群障全量闭环修复管理要求，为确保客户网络通畅，请装维人员跟进修复网络问题，谢谢！ 
 群障标题：公告。故障描述：衡王府花园小高层主叫号码：18763638313.0;该号码仅供参考，请优先联系宽带账号。</t>
  </si>
  <si>
    <t>2025-01-12 09:13:22</t>
  </si>
  <si>
    <t>2025-01-12 09:13:38</t>
  </si>
  <si>
    <t>SD-057-250112-836251-4236</t>
  </si>
  <si>
    <t>2025-01-12 15:01:00</t>
  </si>
  <si>
    <t>【调研】-普通区域-安丘市-古槐小区-13964616803-500M-宽带上网投诉-次数0-202501120000352033</t>
  </si>
  <si>
    <t>202501120000352033</t>
  </si>
  <si>
    <t>202501120000352033#宽带账号：13964616803；宽带地址：潍坊安丘市兴安街道青云山路古槐小区B区19号楼*********；接入方式：FTTH，当前是否在线：在线，端到端诊断结果：客户侧设备问题，是否智能网关：，客户反映无法上网，要求尽快处理回复，联系电话17854612556</t>
  </si>
  <si>
    <t>2025-01-12 15:01:32</t>
  </si>
  <si>
    <t>2025-01-12 15:02:26</t>
  </si>
  <si>
    <t>SD-057-250112-569403-4311</t>
  </si>
  <si>
    <t>2025-01-12 15:08:01</t>
  </si>
  <si>
    <t>【调研】-普通区域-潍城区-华安庭岸风景-13516381887-300M-宽带上网投诉-次数0-20250112150530X530298211 一级督办</t>
  </si>
  <si>
    <t>20250112150530X530298211</t>
  </si>
  <si>
    <t xml:space="preserve">流程受理流水号：20250112150444135163818871091241
客户号码:13516381887
客户姓名:宫**
投诉地市:潍坊
来话流水:2025011214595270220873440
宽带账号:13516381887
宽带账号归属地市:潍坊
宽带账号归属区县:潍城区
故障地址:潍坊潍城区城关街道向阳路华安庭岸风景3号楼*********
联系电话:13516381887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故障细类:网速慢/上网掉线(专席)
携转原因:
故障时间:2025-01-12 15:09:19
具体故障现象:网速慢卡顿，重启设备无效
客户其他诉求:
</t>
  </si>
  <si>
    <t>2025-01-12 15:10:03</t>
  </si>
  <si>
    <t>2025-01-12 15:10:24</t>
  </si>
  <si>
    <t>SD-057-250112-657409-2044</t>
  </si>
  <si>
    <t>2025-01-12 11:22:54</t>
  </si>
  <si>
    <t>80+普通-普通区域-青州市-平章府-13964763116-200M-宽带上网投诉-次数0-202501120000223426</t>
  </si>
  <si>
    <t>2025-01-13 12:23:00</t>
  </si>
  <si>
    <t>202501120000223426</t>
  </si>
  <si>
    <t>202501120000223426#13964763116客户来电反映宽带无法上网，客户不会操作需要派师傅上门看一下，请协助处理谢谢  联系人：女士 联系电话：本机 流水：2025011211154304220843163</t>
  </si>
  <si>
    <t>2025-01-12 11:40:56</t>
  </si>
  <si>
    <t>2025-01-12 11:41:33</t>
  </si>
  <si>
    <t>SD-057-250112-697241-2086</t>
  </si>
  <si>
    <t>2025-01-12 11:26:28</t>
  </si>
  <si>
    <t>80+普通-普通区域-诸城市-小鹤现自然村-15963679184-500M-魔百和投诉-次数0-20250112112429X269182390</t>
  </si>
  <si>
    <t>20250112112429X269182390</t>
  </si>
  <si>
    <t>【农村网络投诉】流程受理流水号：20250112111420159636791841042874
客户号码:15963679184
客户姓名:刘**
投诉地市:潍坊
来话流水:2025011211140989820826249
宽带账号:15963679184
宽带账号归属地市:潍坊
宽带账号归属区县:诸城市
故障地址:潍坊诸城市桃林镇小鹤现小鹤现自然村小鹤现村北头4号箱*********
联系电话:15563260785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光功率:-20.80
故障大类:电视
故障细类:移动高清电视故障(专席)
携转原因:
故障时间:2025-01-12 11:21:47
魔百和单播/组播:组播
具体故障现象:电视直播或点播无法观看，
客户其他诉求:所以频道无法回看，恢复出厂无效，网口灯正常，网线无问题，指导网线换口，对应指导网络配置无效，请协助处理，谢谢。
魔百和单/组播：组播</t>
  </si>
  <si>
    <t>2025-01-12 11:42:37</t>
  </si>
  <si>
    <t>2025-01-12 11:42:59</t>
  </si>
  <si>
    <t>SD-057-250112-037486-6651</t>
  </si>
  <si>
    <t>2025-01-12 19:05:35</t>
  </si>
  <si>
    <t>80+普通-普通区域-诸城市-紫檀文苑-13864688622-100M-宽带上网投诉-次数0-202501120000507539</t>
  </si>
  <si>
    <t>2025-01-13 18:00:00</t>
  </si>
  <si>
    <t>202501120000507539</t>
  </si>
  <si>
    <t>202501120000507539#宽带账号：13864688622；宽带地址：潍坊诸城市密州街道府前街紫檀文苑1号楼******；客户来电反映宽带连接不上，请协助处理，谢谢！联系电话：13864688622；联系人：***；来电流水：2025011219025878520835938</t>
  </si>
  <si>
    <t>2025-01-12 19:25:22</t>
  </si>
  <si>
    <t>2025-01-12 19:25:40</t>
  </si>
  <si>
    <t>SD-851-231159-21283-8765</t>
  </si>
  <si>
    <t>SD-057-250112-935820-56</t>
  </si>
  <si>
    <t>2025-01-12 08:02:51</t>
  </si>
  <si>
    <t>【调研】-(目标)普通区域-寿光市-领世郡小区-18365648399-1000M-宽带上网投诉-次数0-202501120000092734 二级督办</t>
  </si>
  <si>
    <t>202501120000092734</t>
  </si>
  <si>
    <t>202501120000092734#流程受理流水号：20250112080118183656483991000275
客户号码:18365648399
客户姓名:张**
投诉地市:潍坊
来话流水:2025011208005971820892892
宽带账号:18365648399
宽带账号归属地市:潍坊
宽带账号归属区县:寿光市
故障地址:潍坊寿光市圣城街道农圣街领世郡小区E4号楼*********
联系电话:18365648399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08:01:27
具体故障现象:光猫亮红灯，
客户其他诉求:
;宽带小区$[领世郡小区]$</t>
  </si>
  <si>
    <t>2025-01-12 08:12:26</t>
  </si>
  <si>
    <t>2025-01-12 08:12:52</t>
  </si>
  <si>
    <t>SD-057-250112-927463-2048</t>
  </si>
  <si>
    <t>2025-01-12 11:23:06</t>
  </si>
  <si>
    <t>普通区域-寒亭区-西小营村自然村-13792670155-100M-宽带上网投诉-次数0-20250112112010X108457790</t>
  </si>
  <si>
    <t>2025-01-13 12:24:00</t>
  </si>
  <si>
    <t>20250112112010X108457790</t>
  </si>
  <si>
    <t xml:space="preserve">【农村网络投诉】流程受理流水号：20250112111938137926701551044283
客户号码:13792670155
客户姓名:曹**
投诉地市:潍坊
来话流水:2025011211180627020869366
宽带账号:13792670155
宽带账号归属地市:潍坊
宽带账号归属区县:寒亭区
故障地址:潍坊寒亭区张氏镇西小营村西小营村自然村西小营村16号箱*********
联系电话:13792670090
联系人:先生/女士
工单紧急程度:一般
是否有升级投诉倾向:否
是否重复投诉:否
是否携转意向:否
是否投诉倾向:否
是否智能网关:智能网关
当前是否在线:否
接入方式:FTTH
端到端诊断结果:网络不在线
是否质差终端:无质差信息
光功率:无
故障大类:宽带/电视
故障细类:宽带无法上网(专席)
携转原因:
故障时间:2025-01-12 11:13:29
具体故障现象:LOS 红灯  ，光纤线捋直重新插紧未恢复，重启光猫未恢复
客户其他诉求:
</t>
  </si>
  <si>
    <t>2025-01-12 11:40:48</t>
  </si>
  <si>
    <t>2025-01-12 11:41:46</t>
  </si>
  <si>
    <t>SD-057-250112-194823-275</t>
  </si>
  <si>
    <t>2025-01-12 08:47:26</t>
  </si>
  <si>
    <t>【调研】-80+银卡-普通区域-潍城区-潍城明德花园-15966149525-1000M-宽带上网投诉-次数0-202501120000094248</t>
  </si>
  <si>
    <t>202501120000094248</t>
  </si>
  <si>
    <t>202501120000094248#宽带账号：15966149525，宽带地址：潍坊潍城区西关街道清平路明德花园北；客户来电反映宽带不能用，/客户不配合排障，要求上门，请协助处理，谢谢！联系电话：15966149525；联系人：先生；来电流水2025011208454079120853410</t>
  </si>
  <si>
    <t>2025-01-12 08:49:14</t>
  </si>
  <si>
    <t>2025-01-12 08:49:42</t>
  </si>
  <si>
    <t>SD-851-271163-2512-22476</t>
  </si>
  <si>
    <t>SD-057-250112-243870-510</t>
  </si>
  <si>
    <t>2025-01-12 09:07:08</t>
  </si>
  <si>
    <t>【调研】-普通区域-高密市-密水商场-18764683850-300M-宽带上网投诉-次数0-202501120000104066</t>
  </si>
  <si>
    <t>202501120000104066</t>
  </si>
  <si>
    <t xml:space="preserve">202501120000104066#宽带账号：18764683850；宽带地址：潍坊高密市密水街道永安路密水小区；客户来电反映移动高清无法观看，经查询客户侧为质差机顶盒，请协助上门更换设备并一并处理故障问题，谢谢！联系电话：18764683850；联系人：先生；来电流水：2025011209043221620883467*。 </t>
  </si>
  <si>
    <t>2025-01-12 09:14:42</t>
  </si>
  <si>
    <t>2025-01-12 09:15:09</t>
  </si>
  <si>
    <t>SD-057-250112-186729-6673</t>
  </si>
  <si>
    <t>2025-01-12 19:08:03</t>
  </si>
  <si>
    <t>80+普通-FTTR-普通区域-诸城市-王富庄村-15216462163-500M-宽带延伸服务-次数0-202501120000508368</t>
  </si>
  <si>
    <t>202501120000508368</t>
  </si>
  <si>
    <t xml:space="preserve">202501120000508368#流程受理流水号：20250112190715152164621631141029
客户号码:15216462163
客户姓名:田**
投诉地市:潍坊
来话流水:2025011219053566620850309
宽带账号:15216462163
宽带账号归属地市:潍坊
宽带账号归属区县:诸城市
故障地址:潍坊诸城市相州镇王富庄王富庄村王富庄村11#箱*********
联系电话:15216462163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故障时间:2025-01-12 19:14:03
具体故障现象:客户说是电视看不了要求师傅上门
</t>
  </si>
  <si>
    <t>2025-01-12 19:10:48</t>
  </si>
  <si>
    <t>2025-01-12 19:11:00</t>
  </si>
  <si>
    <t>SD-851-290645-7679-2423</t>
  </si>
  <si>
    <t>SD-057-250112-863529-58</t>
  </si>
  <si>
    <t>2025-01-12 08:05:55</t>
  </si>
  <si>
    <t>普通区域-青州市-三里社区-13563601958-300M-宽带上网投诉-次数0-202501120000091457</t>
  </si>
  <si>
    <t>202501120000091457</t>
  </si>
  <si>
    <t>202501120000091457#【已关注中国移动10086微信公众号】流程受理流水号：20250112080356135636019581000296
客户号码:13563601958
客户姓名:张**
投诉地市:潍坊
来话流水:2025011208033985120897513
宽带账号:13563601958
宽带账号归属地市:潍坊
宽带账号归属区县:青州市
故障地址:潍坊青州市云门山街道三里庄村三里社区紧急扩容3号箱（小庄北老年房）*********
联系电话:18953609986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故障细类:宽带无法上网
携转原因:
故障时间:2025-01-12 08:05:34
具体故障现象:打不开网页，
客户其他诉求:
;宽带小区$[三里社区]$</t>
  </si>
  <si>
    <t>2025-01-12 08:19:29</t>
  </si>
  <si>
    <t>2025-01-12 08:24:25</t>
  </si>
  <si>
    <t>SD-057-250112-851403-625</t>
  </si>
  <si>
    <t>2025-01-12 09:17:10</t>
  </si>
  <si>
    <t>普通区域-安丘市-秦戈庄村自然村-13589199608-100M-业务受理宽带-次数0-202501120000121264 二级督办</t>
  </si>
  <si>
    <t>2025-01-13 09:18:00</t>
  </si>
  <si>
    <t>202501120000121264</t>
  </si>
  <si>
    <t>202501120000121264# 宽带账号:13589199608; 联系电话：13589199608，问题类型：此工单为群障修复工单，根据群障全量闭环修复管理要求，为确保客户网络通畅，请装维人员跟进修复网络问题，谢谢！ 
 群障标题：公告。故障描述：潍坊安丘市秦戈庄村自然村光缆故障，预估24小时恢复，请帮忙拦截,如有需要请联系片区装维师傅李宗扬15706307043主叫号码：15794371398.0;该号码仅供参考，请优先联系宽带账号。</t>
  </si>
  <si>
    <t>2025-01-12 09:30:11</t>
  </si>
  <si>
    <t>SD-057-250112-475936-628</t>
  </si>
  <si>
    <t>2025-01-12 09:17:15</t>
  </si>
  <si>
    <t>【调研】-80+普通-普通区域-青州市-山工家属院-15054430523-500M-业务受理宽带-次数0-202501120000121761</t>
  </si>
  <si>
    <t>202501120000121761</t>
  </si>
  <si>
    <t>202501120000121761# 宽带账号:15054430523; 联系电话：15054430523，问题类型：此工单为群障修复工单，根据群障全量闭环修复管理要求，为确保客户网络通畅，请装维人员跟进修复网络问题，谢谢！ 
 群障标题：公告。故障描述：山工家属院主叫号码：15054430523.0;该号码仅供参考，请优先联系宽带账号。</t>
  </si>
  <si>
    <t>2025-01-12 09:19:23</t>
  </si>
  <si>
    <t>SD-851-271103-26266-5654</t>
  </si>
  <si>
    <t>SD-057-250112-643972-514</t>
  </si>
  <si>
    <t>2025-01-12 09:07:22</t>
  </si>
  <si>
    <t>【调研】-(目标)普通区域-奎文区-宏臻太阳城高层-15953618041-500M-宽带上网投诉-次数0-202501120000114038</t>
  </si>
  <si>
    <t>202501120000114038</t>
  </si>
  <si>
    <t xml:space="preserve">202501120000114038#宽带账号：15953618041；宽带地址：潍坊高新高新城区健康街宏臻太阳城高层17号楼*********；客户来电反映宽带经常掉线，重启设备未恢复，要求上门，请协助处理，谢谢！联系电话：本机；联系人：先生/女士；来电流水：2025011209042262720882056。
</t>
  </si>
  <si>
    <t>2025-01-12 09:12:37</t>
  </si>
  <si>
    <t>2025-01-12 09:12:52</t>
  </si>
  <si>
    <t>SD-851-296847-3500-3365</t>
  </si>
  <si>
    <t>SD-057-250112-726830-517</t>
  </si>
  <si>
    <t>2025-01-12 09:07:48</t>
  </si>
  <si>
    <t>80+金卡-普通区域-安丘市-关王村自然村-13676360418-300M-宽带上网投诉-次数0-202501120000111713</t>
  </si>
  <si>
    <t>202501120000111713</t>
  </si>
  <si>
    <t>202501120000111713#宽带账号：13676360418；宽带地址：潍坊安丘市关王镇关王村关王村自然村关王沿街营业厅楼东*********；客户来电反映宽带无法上网，老人在家无法配合线上排障，要求上门，请协助处理，谢谢！联系电话：本机；联系人：先生；来电流水：2025011208595973820849068。</t>
  </si>
  <si>
    <t>2025-01-12 09:11:45</t>
  </si>
  <si>
    <t>2025-01-12 09:13:11</t>
  </si>
  <si>
    <t>SD-851-262459-37976-11244</t>
  </si>
  <si>
    <t>SD-057-250112-035879-6409</t>
  </si>
  <si>
    <t>2025-01-12 18:40:18</t>
  </si>
  <si>
    <t>【调研】-80+银卡-(目标)普通区域-青州市-黄家里双-15866133562-200M-业务受理宽带-次数0-202501120000496190</t>
  </si>
  <si>
    <t>202501120000496190</t>
  </si>
  <si>
    <t>202501120000496190#客户来电反映宽带网络机顶盒无法观看，线上排障未恢复，请协助处理，谢谢, 
联系电话：本机，联系人：先生，流水：2025011218371534120885952</t>
  </si>
  <si>
    <t>2025-01-12 18:42:49</t>
  </si>
  <si>
    <t>2025-01-12 18:45:01</t>
  </si>
  <si>
    <t>SD-057-250112-315674-225</t>
  </si>
  <si>
    <t>2025-01-12 08:44:24</t>
  </si>
  <si>
    <t>80+白金-普通区域-青州市-青州弥河苗圃种植区（（小微））-15253672667-1000M-宽带上网投诉-次数0-20250112084213X533401734</t>
  </si>
  <si>
    <t>20250112084213X533401734</t>
  </si>
  <si>
    <t xml:space="preserve">【农村网络投诉】流程受理流水号：20250112084131152536726671002915
客户号码:15253672667
客户姓名:韩**
投诉地市:潍坊
来话流水:2025011208404280720823906
宽带账号:15253672667
宽带账号归属地市:潍坊
宽带账号归属区县:青州市
故障地址:潍坊青州市弥河镇大关营村青州弥河苗圃种植区（（小微））H1号箱（七叶树北）*********
联系电话:13791619977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08:41:50
具体故障现象:提示网络无法连接，
客户其他诉求:
</t>
  </si>
  <si>
    <t>2025-01-12 08:59:20</t>
  </si>
  <si>
    <t>2025-01-12 09:00:25</t>
  </si>
  <si>
    <t>SD-851-300254-32606-25120</t>
  </si>
  <si>
    <t>SD-057-250112-325061-288</t>
  </si>
  <si>
    <t>2025-01-12 08:49:20</t>
  </si>
  <si>
    <t>【调研】-普通区域-青州市-（铁通）裕丰家园-15006640061-100M-宽带上网投诉-次数0-202501120000103253</t>
  </si>
  <si>
    <t>2025-01-13 09:50:00</t>
  </si>
  <si>
    <t>202501120000103253</t>
  </si>
  <si>
    <t xml:space="preserve">202501120000103253#流程受理流水号：20250112084612150066400611003933
客户号码:15006640061
客户姓名:鲁**
投诉地市:潍坊
来话流水:2025011208440736720843991
宽带账号:15006640061
宽带账号归属地市:潍坊
宽带账号归属区县:青州市
故障地址:潍坊青州市云门山街道范公亭东路（铁通）裕丰家园裕丰家园4号楼*********
联系电话:15006640061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故障时间:2025-01-12 08:46:42
魔百和单播/组播:--
具体故障现象:电视直播或点播无法观看，
客户其他诉求:客户侧为质差终端，要求上门更换终端并一并处理故障问题。
</t>
  </si>
  <si>
    <t>2025-01-12 08:52:00</t>
  </si>
  <si>
    <t>2025-01-12 08:52:25</t>
  </si>
  <si>
    <t>SD-057-250112-748325-460</t>
  </si>
  <si>
    <t>2025-01-12 09:03:56</t>
  </si>
  <si>
    <t>【调研】-普通区域-安丘市-新秀理想城-13863612883-300M-宽带上网投诉-次数0-202501120000110451</t>
  </si>
  <si>
    <t>202501120000110451</t>
  </si>
  <si>
    <t xml:space="preserve">202501120000110451#宽带账号：13863612883 ；宽带地址：潍坊安丘市新秀理想城 ；客户来电反映 网络无法连接   ，客户异机来电报修，线上指导无法配合操作要求上门处理
联系电话：15244474981  ；联系人： 女士 ；来电流水： 2025011208581782220837434
</t>
  </si>
  <si>
    <t>2025-01-12 09:04:53</t>
  </si>
  <si>
    <t>2025-01-12 09:05:13</t>
  </si>
  <si>
    <t>SD-851-296943-12608-20224</t>
  </si>
  <si>
    <t>SD-057-250112-173852-461</t>
  </si>
  <si>
    <t>2025-01-12 09:04:12</t>
  </si>
  <si>
    <t>【重投】-普通区域-奎文区-领秀华城-13869601948-100M-宽带上网投诉-次数0-202501120000112339</t>
  </si>
  <si>
    <t>2025-01-13 10:05:00</t>
  </si>
  <si>
    <t>202501120000112339</t>
  </si>
  <si>
    <t>202501120000112339#【已关注中国移动10086微信公众号】流程受理流水号：20250112090307138696019481007741
客户号码:13869601948
客户姓名:刘*
投诉地市:潍坊
来话流水:2025011209020202920864141
宽带账号:13869601948
宽带账号归属地市:潍坊
宽带账号归属区县:奎文区
故障地址:潍坊奎文区潍州路街道健康街领秀华城26号楼*********
联系电话:13869601948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光功率:-16.59
故障大类:宽带/电视
故障细类:网速慢/上网掉线(专席)
携转原因:
故障时间:2025-01-12 09:04:01
具体故障现象:网速慢卡顿，
客户其他诉求:
;宽带小区$[领秀华城]$</t>
  </si>
  <si>
    <t>2025-01-12 09:10:59</t>
  </si>
  <si>
    <t>2025-01-12 09:15:17</t>
  </si>
  <si>
    <t>SD-851-346579-2798-13774</t>
  </si>
  <si>
    <t>SD-057-250112-427869-462</t>
  </si>
  <si>
    <t>2025-01-12 09:04:16</t>
  </si>
  <si>
    <t>80+普通-(目标)普通区域-昌邑市-青阜自然村-13791670163-300M-宽带上网投诉-次数0-202501120000108832</t>
  </si>
  <si>
    <t>202501120000108832</t>
  </si>
  <si>
    <t>202501120000108832#13791670163  客户来电反映家里电视无法观看，家里老人不会操作，要求师傅上门处理，谢谢  联系人：先2025011208570412420829191生  联系电话：本机流水</t>
  </si>
  <si>
    <t>2025-01-12 09:06:41</t>
  </si>
  <si>
    <t>SD-057-250112-781095-2434</t>
  </si>
  <si>
    <t>2025-01-12 11:53:29</t>
  </si>
  <si>
    <t>80+金卡-普通区域-诸城市-香榭里二期-15053665981-1000M-魔百和投诉-次数0-20250112115205X925632206</t>
  </si>
  <si>
    <t>20250112115205X925632206</t>
  </si>
  <si>
    <t>流程受理流水号：20250112115006150536659811051973
客户号码:15053665981
客户姓名:郑*
投诉地市:潍坊
来话流水:2025011211473928120877867
宽带账号:15053665981
宽带账号归属地市:潍坊
宽带账号归属区县:诸城市
故障地址:潍坊诸城市龙都街道沿河路香榭里二期22号楼*********
联系电话:15965079610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光功率:-18.76
故障大类:宽带/电视
故障细类:移动高清电视故障
携转原因:
故障时间:2025-01-12 11:50:17
魔百和单播/组播:单播
具体故障现象:电视直播或点播无法观看，
客户其他诉求:
魔百和单/组播：单播</t>
  </si>
  <si>
    <t>2025-01-12 11:55:07</t>
  </si>
  <si>
    <t>2025-01-12 12:01:20</t>
  </si>
  <si>
    <t>SD-851-230707-33916-25248</t>
  </si>
  <si>
    <t>SD-057-250112-934165-2491</t>
  </si>
  <si>
    <t>2025-01-12 11:57:19</t>
  </si>
  <si>
    <t>80+普通-普通区域-寿光市-北台头-13805365963-300M-业务受理宽带-次数0-202501120000248560</t>
  </si>
  <si>
    <t>202501120000248560</t>
  </si>
  <si>
    <t>202501120000248560# 宽带账号:13805365963; 联系电话：13805365963，问题类型：此工单为群障修复工单，根据群障全量闭环修复管理要求，为确保客户网络通畅，请装维人员跟进修复网络问题，谢谢！ 
 群障标题：公告。故障描述：北台头主叫号码：13805365963.0;该号码仅供参考，请优先联系宽带账号。</t>
  </si>
  <si>
    <t>2025-01-12 12:19:41</t>
  </si>
  <si>
    <t>2025-01-12 12:20:00</t>
  </si>
  <si>
    <t>SD-057-250112-712469-579</t>
  </si>
  <si>
    <t>2025-01-12 09:14:36</t>
  </si>
  <si>
    <t>【调研】-80+金卡-(目标)普通区域-临朐县-百峰公馆-15069616733-100M-宽带上网投诉-次数0-202501120000119915</t>
  </si>
  <si>
    <t>2025-01-13 10:15:00</t>
  </si>
  <si>
    <t>202501120000119915</t>
  </si>
  <si>
    <t xml:space="preserve">202501120000119915#流程受理流水号：20250112091339150696167331010286
客户号码:15069616733
客户姓名:董**
投诉地市:潍坊
来话流水:2025011209115273020846719
宽带账号:15069616733
宽带账号归属地市:潍坊
宽带账号归属区县:临朐县
故障地址:潍坊临朐县城关街道黄山路百峰公馆6号楼*********
联系电话:13964602598
联系人:女士
工单紧急程度:紧急
是否有升级投诉倾向:否
是否重复投诉:否
是否携转意向:否
是否投诉倾向:否
是否智能网关:智能网关
当前是否在线:否
接入方式:FTTH
端到端诊断结果:光猫掉电
是否质差终端:是
光功率:无
故障大类:宽带/电视
故障细类:移动高清电视故障
携转原因:
故障时间:2025-01-12 09:14:03
魔百和单播/组播:组播
具体故障现象:机顶盒无法开机，
客户其他诉求:客户侧为质差终端，要求上门更换终端并一并处理故障问题。
</t>
  </si>
  <si>
    <t>2025-01-12 09:16:23</t>
  </si>
  <si>
    <t>2025-01-12 09:21:23</t>
  </si>
  <si>
    <t>SD-057-250112-835694-465</t>
  </si>
  <si>
    <t>2025-01-12 09:04:21</t>
  </si>
  <si>
    <t>普通区域-安丘市-农信家属楼-19163127456-500M-宽带上网投诉-次数0-202501120000111529</t>
  </si>
  <si>
    <t>202501120000111529</t>
  </si>
  <si>
    <t>202501120000111529#受理号码 : 19163127456客户姓名 : 李**号码归属地 : 潍坊安丘 － 安丘市柘山镇顺捷通讯（社区）用户品牌 : 全球通，宽带账号：19163127456，宽带地址：潍坊安丘市新安街道明湖南路农信家属楼1-3-506，客户来电反映宽带掉线不能用，我处多次建议客户重启设备但客户直接拒绝，直接要求师傅上门，请协助处理，谢谢！来电流水2025011209020427820864430</t>
  </si>
  <si>
    <t>2025-01-12 09:10:37</t>
  </si>
  <si>
    <t>2025-01-12 09:11:17</t>
  </si>
  <si>
    <t>SD-851-302766-87430-607</t>
  </si>
  <si>
    <t>SD-057-250112-718634-4717</t>
  </si>
  <si>
    <t>2025-01-12 15:52:21</t>
  </si>
  <si>
    <t>80+普通-普通区域-坊子区-东李村自然村-15006683190-1000M-业务受理宽带-次数0-202501120000387808</t>
  </si>
  <si>
    <t>202501120000387808</t>
  </si>
  <si>
    <t>202501120000387808#【已关注中国移动10086微信公众号】 导航立单,用户所在位置有群障,已向客户播报,客户要求装维回访.此工单为群障修复工单,根据群障全量闭环管理要求,为确保客户网络通畅,请装维人员跟进修复网络问题,谢谢.联系电话：15006683190</t>
  </si>
  <si>
    <t>2025-01-12 16:36:09</t>
  </si>
  <si>
    <t>2025-01-12 16:42:41</t>
  </si>
  <si>
    <t>SD-851-266077-596-24436</t>
  </si>
  <si>
    <t>SD-057-250112-152976-4753</t>
  </si>
  <si>
    <t>2025-01-12 15:56:20</t>
  </si>
  <si>
    <t>普通区域-高密市-升恒庄-1835365110502-300M-宽带上网投诉-次数0-20250112155527X527318190</t>
  </si>
  <si>
    <t>20250112155527X527318190</t>
  </si>
  <si>
    <t xml:space="preserve">【农村网络投诉】流程受理流水号：2025011215550418353651105021102973
客户号码:1835365110502
客户姓名:李**
投诉地市:潍坊
来话流水:2025011215513934820809750
宽带账号:1835365110502
宽带账号归属地市:潍坊
宽带账号归属区县:高密市
故障地址:潍坊高密市柏城镇升恒庄升恒庄升恒庄村委8号箱*********
联系电话:18353651105
联系人:先生/女士
工单紧急程度:一般
是否有升级投诉倾向:否
是否重复投诉:否
是否携转意向:否
是否投诉倾向:否
是否智能网关:智能网关
当前是否在线:是
接入方式:FTTH
端到端诊断结果:状态正常
是否质差终端:无质差信息
光功率:-21.13
故障大类:宽带/电视
故障细类:宽带无法上网(专席)
携转原因:
故障时间:2025-01-12 15:55:13
具体故障现象:提示网络无法连接，
客户其他诉求:
</t>
  </si>
  <si>
    <t>2025-01-12 15:58:08</t>
  </si>
  <si>
    <t>2025-01-12 15:58:34</t>
  </si>
  <si>
    <t>SD-851-295458-32-3517</t>
  </si>
  <si>
    <t>SD-057-250112-978642-6617</t>
  </si>
  <si>
    <t>2025-01-12 19:02:08</t>
  </si>
  <si>
    <t>普通区域-高密市-小河崖自然村-13869678063-300M-宽带上网投诉-次数0-20250112185922X562831255</t>
  </si>
  <si>
    <t>20250112185922X562831255</t>
  </si>
  <si>
    <t xml:space="preserve">【农村网络投诉】流程受理流水号：20250112185805138696780631139789
客户号码:13869678063
客户姓名:何**
投诉地市:潍坊
来话流水:2025011218575316120806983
宽带账号:13869678063
宽带账号归属地市:潍坊
宽带账号归属区县:高密市
故障地址:潍坊高密市柏城镇小河崖小河崖自然村小河崖29号箱何大套1芯*********
联系电话:13869678063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故障时间:2025-01-12 18:58:55
具体故障现象:光猫灯正常但电脑手机无法上网，
客户其他诉求:
</t>
  </si>
  <si>
    <t>2025-01-12 19:04:31</t>
  </si>
  <si>
    <t>2025-01-12 19:04:53</t>
  </si>
  <si>
    <t>SD-851-315140-6635-17403</t>
  </si>
  <si>
    <t>SD-057-250112-674501-7637</t>
  </si>
  <si>
    <t>2025-01-12 22:37:38</t>
  </si>
  <si>
    <t>【调研】-普通区域-寒亭区-神堂子村自然村-18663630433-1000M-宽带上网投诉-次数0-202501120000548748</t>
  </si>
  <si>
    <t>202501120000548748</t>
  </si>
  <si>
    <t>202501120000548748#【已关注中国移动10086微信公众号】流程受理流水号：20250112223510186636304331156311
客户号码:18663630433
客户姓名:邵**
投诉地市:潍坊
来话流水:2025011222344865220826703
宽带账号:18663630433
宽带账号归属地市:潍坊
宽带账号归属区县:寒亭区
故障地址:潍坊寒亭区泊子镇神堂子村神堂子村自然村神堂子村西5号箱王东华屋山*********
联系电话:18663630433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22:36:04
具体故障现象:用户无法提供具体故障现象，
客户其他诉求:
;宽带小区$[神堂子村自然村]$</t>
  </si>
  <si>
    <t>SD-057-250112-107564-3652</t>
  </si>
  <si>
    <t>2025-01-12 14:03:09</t>
  </si>
  <si>
    <t>普通区域-青州市-刘家庄村-13964629128-200M-宽带上网投诉-次数0-202501120000312089</t>
  </si>
  <si>
    <t>2025-01-13 15:04:00</t>
  </si>
  <si>
    <t>202501120000312089</t>
  </si>
  <si>
    <t xml:space="preserve">202501120000312089#流程受理流水号：20250112140151139646291281076763
客户号码:13964629128
客户姓名:刘**
投诉地市:潍坊
来话流水:2025011214012348420884746
宽带账号:13964629128
宽带账号归属地市:潍坊
宽带账号归属区县:青州市
故障地址:潍坊青州市谭坊镇刘家庄刘家庄村9号箱（刘明亭前邻西墙）*********
联系电话:13964629128
联系人:先生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故障时间:2025-01-12 14:02:12
具体故障现象:提示网络无法连接，
客户其他诉求:客户侧为质差终端，要求上门更换终端并一并处理故障问题。
</t>
  </si>
  <si>
    <t>2025-01-12 14:22:08</t>
  </si>
  <si>
    <t>2025-01-12 14:22:32</t>
  </si>
  <si>
    <t>SD-057-250112-103249-3654</t>
  </si>
  <si>
    <t>2025-01-12 14:03:16</t>
  </si>
  <si>
    <t>(目标)普通区域-寿光市-田柳-18753663820-300M-宽带延伸服务-次数0-202501120000313651</t>
  </si>
  <si>
    <t>202501120000313651</t>
  </si>
  <si>
    <t xml:space="preserve">202501120000313651#流程受理流水号：20250112140229187536638201076898
客户号码:18753663820
客户姓名:田**
投诉地市:潍坊
来话流水:2025011214010072720881237
宽带账号:18753663820
宽带账号归属地市:潍坊
宽带账号归属区县:寿光市
故障地址:潍坊寿光市田柳田柳田柳36号箱*********
联系电话:18753663820
联系人:先生/女士
工单紧急程度:一般
是否有升级投诉倾向:否
是否重复投诉:否
是否携转意向:否
是否投诉倾向:否
是否智能网关:智能网关
当前是否在线:是
接入方式:FTTH
是否质差终端:无质差信息
光功率:-21.93
故障大类:宽带/电视
故障细类:宽带延伸服务
携转原因:
故障时间:2025-01-12 14:02:43
具体故障现象:延长网线，
</t>
  </si>
  <si>
    <t>2025-01-12 14:23:08</t>
  </si>
  <si>
    <t>2025-01-12 14:23:47</t>
  </si>
  <si>
    <t>SD-851-270313-16498-25531</t>
  </si>
  <si>
    <t>SD-057-250112-481372-2494</t>
  </si>
  <si>
    <t>2025-01-12 11:57:26</t>
  </si>
  <si>
    <t>80+银卡-普通区域-诸城市-店子园-13606476038-1000M-业务受理宽带-次数0-202501120000249836</t>
  </si>
  <si>
    <t>202501120000249836</t>
  </si>
  <si>
    <t>202501120000249836#【已关注中国移动10086微信公众号】 宽带账号:13606476038; 联系电话：13606476038，问题类型：此工单为群障修复工单，根据群障全量闭环修复管理要求，为确保客户网络通畅，请装维人员跟进修复网络问题，谢谢！ 
 群障标题：公告。故障描述：潍坊诸城市店子园光缆故障，预估24小时恢复，请帮忙拦截,如有需要请联系片区装维师傅李勇男15706307962主叫号码：18866749596.0;该号码仅供参考，请优先联系宽带账号。</t>
  </si>
  <si>
    <t>2025-01-12 12:04:28</t>
  </si>
  <si>
    <t>2025-01-12 12:04:54</t>
  </si>
  <si>
    <t>SD-057-250112-301672-642</t>
  </si>
  <si>
    <t>2025-01-12 09:18:05</t>
  </si>
  <si>
    <t>80+普通-普通区域-寿光市-屯西新村-15063678899-1000M-宽带延伸服务-次数0-202501120000122488</t>
  </si>
  <si>
    <t>202501120000122488</t>
  </si>
  <si>
    <t xml:space="preserve">202501120000122488#流程受理流水号：20250112091733150636788991011238
客户号码:15063678899
客户姓名:任*
投诉地市:潍坊
来话流水:2025011209170748020895442
宽带账号:15063678899
宽带账号归属地市:潍坊
宽带账号归属区县:寿光市
故障地址:潍坊寿光市洛城街道农圣街屯西新村北区5号楼*********
联系电话:15063678899
联系人:先生/女士
工单紧急程度:一般
是否有升级投诉倾向:否
是否重复投诉:否
是否携转意向:否
是否投诉倾向:否
工单内容:
</t>
  </si>
  <si>
    <t>2025-01-12 09:24:00</t>
  </si>
  <si>
    <t>2025-01-12 09:24:19</t>
  </si>
  <si>
    <t>SD-851-279712-10907-26760</t>
  </si>
  <si>
    <t>SD-057-250112-581629-475</t>
  </si>
  <si>
    <t>2025-01-12 09:05:10</t>
  </si>
  <si>
    <t>普通区域-安丘市-白石岭-13562608601-100M-宽带上网投诉-次数0-20250112090301X781576314</t>
  </si>
  <si>
    <t>2025-01-13 10:06:00</t>
  </si>
  <si>
    <t>20250112090301X781576314</t>
  </si>
  <si>
    <t xml:space="preserve">【农村网络投诉】流程受理流水号：20250112090217135626086011007535
客户号码:13562608601
客户姓名:张**
投诉地市:潍坊
来话流水:2025011209014854720862504
宽带账号:13562608601
宽带账号归属地市:潍坊
宽带账号归属区县:安丘市
故障地址:潍坊安丘市大盛镇白石岭村白石岭白石岭7号箱张德福*********
联系电话:13562608601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09:03:11
具体故障现象:电脑无法上网，
客户其他诉求:
</t>
  </si>
  <si>
    <t>2025-01-12 09:11:31</t>
  </si>
  <si>
    <t>2025-01-12 09:12:02</t>
  </si>
  <si>
    <t>SD-057-250112-927583-4724</t>
  </si>
  <si>
    <t>2025-01-12 15:53:30</t>
  </si>
  <si>
    <t>普通区域-滨海-湖光山舍-18866778138-300M-宽带上网投诉-次数0-202501120000387606</t>
  </si>
  <si>
    <t>202501120000387606</t>
  </si>
  <si>
    <t>202501120000387606#流程受理流水号：20250112154933188667781381101712
客户号码:18866778138
客户姓名:张**
投诉地市:潍坊
来话流水:2025011215465468720861380
宽带账号:18866778138
宽带账号归属地市:潍坊
宽带账号归属区县:滨海
故障地址:潍坊滨海央子街道观海路湖光山舍8号楼3单元
联系电话:18866778138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光功率:-18.06
故障大类:宽带/电视
故障细类:宽带无法上网(专席)
携转原因:
故障时间:2025-01-12 15:42:39
具体故障现象:提示网络无法连接，请协助处理 谢谢  
客户其他诉求:
;宽带小区$[湖光山舍]$</t>
  </si>
  <si>
    <t>2025-01-12 15:55:56</t>
  </si>
  <si>
    <t>2025-01-12 15:57:02</t>
  </si>
  <si>
    <t>SD-851-265722-26945-2003</t>
  </si>
  <si>
    <t>SD-057-250112-743512-4759</t>
  </si>
  <si>
    <t>2025-01-12 15:56:27</t>
  </si>
  <si>
    <t>普通区域-寿光市-静山小区-18366302838-200M-业务受理宽带-次数0-202501120000390930</t>
  </si>
  <si>
    <t>2025-01-13 15:57:00</t>
  </si>
  <si>
    <t>202501120000390930</t>
  </si>
  <si>
    <t>202501120000390930# 宽带账号:18366302838; 联系电话：18366302838，问题类型：此工单为群障修复工单，根据群障全量闭环修复管理要求，为确保客户网络通畅，请装维人员跟进修复网络问题，谢谢！ 
 群障标题：公告。故障描述：潍坊寿光市静山小区光缆故障，预估24小时恢复，请帮忙拦截,如有需要请联系片区装维师傅白小明15706307731主叫号码：18366302838.0;该号码仅供参考，请优先联系宽带账号。</t>
  </si>
  <si>
    <t>2025-01-12 16:02:37</t>
  </si>
  <si>
    <t>2025-01-12 16:05:08</t>
  </si>
  <si>
    <t>SD-057-250112-869740-6640</t>
  </si>
  <si>
    <t>2025-01-12 19:03:47</t>
  </si>
  <si>
    <t>普通区域-寒亭区-舜和花园-15753636335-200M-宽带上网投诉-次数0-202501120000506449</t>
  </si>
  <si>
    <t>202501120000506449</t>
  </si>
  <si>
    <t>202501120000506449#流程受理流水号：20250112190250157536363351140430
客户号码:15753636335
客户姓名:陈**
投诉地市:潍坊
来话流水:2025011219014981120829336
宽带账号:15753636335
宽带账号归属地市:潍坊
宽带账号归属区县:寒亭区
故障地址:潍坊寒亭区寒亭街道益新街舜和花园D区21号楼*********
联系电话:15753636335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故障细类:网速慢/上网掉线(专席)
携转原因:
故障时间:2025-01-12 19:03:03
具体故障现象:频繁掉线，我处正常排障未恢复，请协助处理谢谢
客户其他诉求:
;宽带小区$[舜和花园]$</t>
  </si>
  <si>
    <t>2025-01-12 19:10:25</t>
  </si>
  <si>
    <t>2025-01-12 19:10:44</t>
  </si>
  <si>
    <t>SD-851-252472-15196-21239</t>
  </si>
  <si>
    <t>SD-057-250112-453760-6641</t>
  </si>
  <si>
    <t>2025-01-12 19:04:07</t>
  </si>
  <si>
    <t>80+普通-普通区域-高密市-邹家窎庄-15264427948-500M-宽带上网投诉-次数0-202501120000504170</t>
  </si>
  <si>
    <t>2025-01-13 19:00:00</t>
  </si>
  <si>
    <t>202501120000504170</t>
  </si>
  <si>
    <t xml:space="preserve">202501120000504170#15264427948客户反映电视无法观看，客服人员引导线上操作 ，客户称老年人不会操作，要求维修人员上门维修，请协助处理。谢谢  联系人：先生 联系电话：本机 流水：2025011219004075120822879
</t>
  </si>
  <si>
    <t>2025-01-12 19:09:26</t>
  </si>
  <si>
    <t>2025-01-12 19:10:13</t>
  </si>
  <si>
    <t>SD-851-339795-10184-17209</t>
  </si>
  <si>
    <t>SD-057-250112-386429-6477</t>
  </si>
  <si>
    <t>2025-01-12 18:47:37</t>
  </si>
  <si>
    <t>80+普通-普通区域-潍城区-后羊角埠村-15854447632-500M-宽带上网投诉-次数0-20250112184643X803937556</t>
  </si>
  <si>
    <t>20250112184643X803937556</t>
  </si>
  <si>
    <t xml:space="preserve">【农村网络投诉】流程受理流水号：20250112184440158544476321137874
客户号码:15854447632
客户姓名:卢**
投诉地市:潍坊
来话流水:2025011218431244220821926
宽带账号:15854447632
宽带账号归属地市:潍坊
宽带账号归属区县:潍城区
故障地址:潍坊潍城区北关街道友爱路后羊角埠村后羊角埠村8#李振瑜房子旁*********
联系电话:18365603610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18:46:26
具体故障现象:光猫亮红灯，
客户其他诉求:
</t>
  </si>
  <si>
    <t>2025-01-12 18:48:44</t>
  </si>
  <si>
    <t>2025-01-12 18:49:04</t>
  </si>
  <si>
    <t>SD-057-250112-396085-6982</t>
  </si>
  <si>
    <t>2025-01-12 19:43:44</t>
  </si>
  <si>
    <t>【调研】-80+普通-普通区域-安丘市-安丘市福满园(含太阳城18、25、28号楼)-13573645486-500M-宽带上网投诉-次数0-202501120000520307</t>
  </si>
  <si>
    <t>202501120000520307</t>
  </si>
  <si>
    <t xml:space="preserve">202501120000520307#流程受理流水号：20250112193843135736454861145319
客户号码:13573645486
客户姓名:李*
投诉地市:潍坊
来话流水:2025011219383259420823300
宽带账号:13573645486
宽带账号归属地市:潍坊
宽带账号归属区县:安丘市
故障地址:潍坊安丘市兴安街道双丰大道金水岸花园高层福满园5号楼*********
联系电话:13573645486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故障时间:2025-01-12 19:43:10
具体故障现象:用户无法提供具体故障现象，
客户其他诉求:客户侧为质差终端，要求上门更换终端并一并处理故障问题。要求装维师傅上门之前先联系
</t>
  </si>
  <si>
    <t>2025-01-12 19:45:36</t>
  </si>
  <si>
    <t>2025-01-12 19:45:51</t>
  </si>
  <si>
    <t>SD-057-250112-036192-477</t>
  </si>
  <si>
    <t>2025-01-12 09:05:18</t>
  </si>
  <si>
    <t>【调研】-80+普通-普通区域-高密市-陈家庄自然村-15288833308-300M-宽带上网投诉-次数0-202501120000112953</t>
  </si>
  <si>
    <t>202501120000112953</t>
  </si>
  <si>
    <t>202501120000112953#15288833308 客户来电反映号码办理的宽带无法上网，提示网络无法连接，不接受线上排障，要求师傅上门加急处理，请处理，谢谢联系电话15288833308 联系人先生 来电流水2025011209022761620867338</t>
  </si>
  <si>
    <t>2025-01-12 09:11:51</t>
  </si>
  <si>
    <t>2025-01-12 09:13:58</t>
  </si>
  <si>
    <t>SD-057-250112-352801-7011</t>
  </si>
  <si>
    <t>2025-01-12 19:46:17</t>
  </si>
  <si>
    <t>80+金卡-普通区域-潍城区-名都百盛园-13964673673-1000M-业务受理宽带-次数0-202501120000519927</t>
  </si>
  <si>
    <t>202501120000519927</t>
  </si>
  <si>
    <t>202501120000519927# 宽带账号:13964673673; 联系电话：13964673673，问题类型：此工单为群障修复工单，根据群障全量闭环修复管理要求，为确保客户网络通畅，请装维人员跟进修复网络问题，谢谢！ 
 群障标题：公告。故障描述：潍坊潍城区名都百盛园光缆故障，预估24小时恢复，请帮忙拦截,如有需要请联系片区装维师傅王晓虎15706307870主叫号码：13964673673.0;该号码仅供参考，请优先联系宽带账号。</t>
  </si>
  <si>
    <t>2025-01-12 19:51:49</t>
  </si>
  <si>
    <t>2025-01-12 19:52:07</t>
  </si>
  <si>
    <t>SD-851-296368-12484-20275</t>
  </si>
  <si>
    <t>SD-057-250112-913207-2090</t>
  </si>
  <si>
    <t>2025-01-12 11:26:35</t>
  </si>
  <si>
    <t>普通区域-诸城市-大舜街自然村-18866787575-200M-宽带上网投诉-次数0-20250112112514X314470701</t>
  </si>
  <si>
    <t>2025-01-13 12:27:00</t>
  </si>
  <si>
    <t>20250112112514X314470701</t>
  </si>
  <si>
    <t xml:space="preserve">流程受理流水号：20250112112146188667875751044815
客户号码:18866787575
客户姓名:王**
投诉地市:潍坊
来话流水:2025011211184654620876712
宽带账号:18866787575
宽带账号归属地市:潍坊
宽带账号归属区县:诸城市
故障地址:潍坊诸城市舜王街道四平路红星家园A区沿街4#箱*********
联系电话:19526952886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11:25:31
具体故障现象:Pon闪烁，已指导客户将光纤线插紧，将弯折的位置捋直后重启无效，要求处理，谢谢
客户其他诉求:
</t>
  </si>
  <si>
    <t>2025-01-12 11:36:06</t>
  </si>
  <si>
    <t>2025-01-12 11:36:34</t>
  </si>
  <si>
    <t>SD-057-250112-817935-2092</t>
  </si>
  <si>
    <t>2025-01-12 11:26:36</t>
  </si>
  <si>
    <t>80+银卡-普通区域-诸城市-吴家楼常吉疃村自然村-18706505595-1000M-宽带延伸服务-次数0-202501120000227773</t>
  </si>
  <si>
    <t>202501120000227773</t>
  </si>
  <si>
    <t xml:space="preserve">202501120000227773#流程受理流水号：20250112112547187065055951045864
客户号码:18706505595
客户姓名:曹**
投诉地市:潍坊
来话流水:2025011211253060720850291
宽带账号:18706505595
宽带账号归属地市:潍坊
宽带账号归属区县:诸城市
故障地址:潍坊诸城市石桥子镇吴家楼常吉疃村常吉疃基站墙上1号箱0号楼*********
联系电话:15624101651
联系人:先生/
工单紧急程度:一般
是否有升级投诉倾向:否
是否重复投诉:否
是否携转意向:否
是否投诉倾向:否
是否智能网关:智能网关
当前是否在线:是
接入方式:FTTH
是否质差终端:无质差信息
光功率:-22.21
故障大类:宽带/电视
故障细类:宽带延伸服务
携转原因:
故障时间:2025-01-12 11:31:21
具体故障现象:调测其它设备，
</t>
  </si>
  <si>
    <t>2025-01-12 11:30:36</t>
  </si>
  <si>
    <t>2025-01-12 11:31:32</t>
  </si>
  <si>
    <t>SD-851-303404-2372-27014</t>
  </si>
  <si>
    <t>SD-057-250112-647523-190</t>
  </si>
  <si>
    <t>2025-01-12 08:41:18</t>
  </si>
  <si>
    <t>普通区域-安丘市-友兰村-15963453014-200M-宽带上网投诉-次数0-20250112084020X420278927</t>
  </si>
  <si>
    <t>2025-01-13 09:42:00</t>
  </si>
  <si>
    <t>20250112084020X420278927</t>
  </si>
  <si>
    <t xml:space="preserve">【农村网络投诉】流程受理流水号：20250112083848159634530141002320
客户号码:15963453014
客户姓名:曹**
投诉地市:潍坊
来话流水:2025011208380966620809449
宽带账号:15963453014
宽带账号归属地市:潍坊
宽带账号归属区县:安丘市
故障地址:潍坊安丘市担山镇友兰友兰村友兰6号箱曹金池*********
联系电话:13884702982
联系人:先生/女士
工单紧急程度:一般
是否有升级投诉倾向:否
是否重复投诉:否
是否携转意向:否
是否投诉倾向:否
工单内容:客户来电反映外边宽带线被刮断了，导致家中宽带无法使用，请协助处理，谢谢
</t>
  </si>
  <si>
    <t>2025-01-12 08:47:06</t>
  </si>
  <si>
    <t>2025-01-12 08:47:40</t>
  </si>
  <si>
    <t>SD-851-327446-18245-16174</t>
  </si>
  <si>
    <t>SD-057-250112-217985-6430</t>
  </si>
  <si>
    <t>2025-01-12 18:44:02</t>
  </si>
  <si>
    <t>【调研】-80+银卡-(目标)普通区域-高密市-福润花园（酒厂宿舍、东关殷家屋子）-15264600754-300M-魔百和投诉-次数0-20250112184131X491336365</t>
  </si>
  <si>
    <t>20250112184131X491336365</t>
  </si>
  <si>
    <t>流程受理流水号：20250112183928152646007541137133
客户号码:15264600754
客户姓名:李*
投诉地市:潍坊
来话流水:2025011218384462520895065
宽带账号:15264600754
宽带账号归属地市:潍坊
宽带账号归属区县:高密市
故障地址:潍坊高密市密水街道立新街福润花园福润花园4号楼*********
联系电话:15264600591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故障大类:宽带/电视
故障细类:移动高清电视故障(专席)
携转原因:
故障时间:2025-01-12 18:42:23
魔百和单播/组播:组播
具体故障现象:电视网络未连接：宽带正常使用，帐号排查正确，网口灯正常，网线无问题，指导网线换口，对应指导网络配置无效，请处理，谢谢。
客户其他诉求:
魔百和单/组播：组播</t>
  </si>
  <si>
    <t>2025-01-12 18:46:33</t>
  </si>
  <si>
    <t>2025-01-12 18:48:58</t>
  </si>
  <si>
    <t>SD-851-253377-2750-26566</t>
  </si>
  <si>
    <t>SD-057-250112-618293-6965</t>
  </si>
  <si>
    <t>2025-01-12 19:40:18</t>
  </si>
  <si>
    <t>普通区域-奎文区-帛方纺织东区-15963666619-300M-业务受理宽带-次数0-202501120000517095</t>
  </si>
  <si>
    <t>202501120000517095</t>
  </si>
  <si>
    <t>202501120000517095# 导航立单,用户所在位置有群障,已向客户播报,客户要求装维回访.此工单为群障修复工单,根据群障全量闭环管理要求,为确保客户网络通畅,请装维人员跟进修复网络问题,谢谢.联系电话：15963666619</t>
  </si>
  <si>
    <t>2025-01-12 19:53:14</t>
  </si>
  <si>
    <t>2025-01-12 19:53:37</t>
  </si>
  <si>
    <t>SD-851-301378-10906-7837</t>
  </si>
  <si>
    <t>SD-057-250112-075832-7018</t>
  </si>
  <si>
    <t>2025-01-12 19:46:38</t>
  </si>
  <si>
    <t>普通区域-寿光市-张家河头-13864682545-300M-业务受理宽带-次数0-202501120000521807</t>
  </si>
  <si>
    <t>202501120000521807</t>
  </si>
  <si>
    <t>202501120000521807#【已关注中国移动10086微信公众号】 宽带账号:13864682545; 联系电话：13864682545，问题类型：此工单为群障修复工单，根据群障全量闭环修复管理要求，为确保客户网络通畅，请装维人员跟进修复网络问题，谢谢！ 
 群障标题：公告。故障描述：潍坊寿光市张家河头光缆故障，预估24小时恢复，请帮忙拦截,如有需要请联系片区装维师傅白小明15706307731主叫号码：19530047263.0;该号码仅供参考，请优先联系宽带账号。</t>
  </si>
  <si>
    <t>2025-01-12 19:48:55</t>
  </si>
  <si>
    <t>2025-01-12 19:49:16</t>
  </si>
  <si>
    <t>SD-851-274090-4005-8212</t>
  </si>
  <si>
    <t>SD-057-250112-815643-2065</t>
  </si>
  <si>
    <t>2025-01-12 11:24:02</t>
  </si>
  <si>
    <t>80+银卡-普通区域-昌乐县-钱塘府-15005369990-1000M-宽带上网投诉-次数0-202501120000222290</t>
  </si>
  <si>
    <t>202501120000222290</t>
  </si>
  <si>
    <t>202501120000222290#宽带账号：15005369990；宽带地址：潍坊昌乐县城关街道宝昌路钱塘府；客户来电反映宽带无法上网，客户表示已按照上一个话务员指导操作后仍未恢复，要求上门，请协助处理，谢谢！联系电话：本机；联系人：女士；来电流水：2025011211211885820804397</t>
  </si>
  <si>
    <t>2025-01-12 11:27:43</t>
  </si>
  <si>
    <t>2025-01-12 11:28:17</t>
  </si>
  <si>
    <t>2025-01-12 09:00:30</t>
  </si>
  <si>
    <t>普通区域-潍城区-渤景湾-18363674431-100M-宽带上网投诉-次数0-202501120000107365 一级督办</t>
  </si>
  <si>
    <t>2025-01-13 10:01:00</t>
  </si>
  <si>
    <t>202501120000107365</t>
  </si>
  <si>
    <t>2025-01-12 09:04:45</t>
  </si>
  <si>
    <t>2025-01-12 09:05:05</t>
  </si>
  <si>
    <t>SD-057-250112-293604-6487</t>
  </si>
  <si>
    <t>2025-01-12 18:48:28</t>
  </si>
  <si>
    <t>80+金卡-普通区域-寿光市-中南香堤雅苑-15263610102-1000M-宽带延伸服务-次数0-202501120000501078</t>
  </si>
  <si>
    <t>202501120000501078</t>
  </si>
  <si>
    <t xml:space="preserve">202501120000501078#【已关注中国移动10086微信公众号】流程受理流水号：20250112184752152636101021138342
客户号码:15263610102
客户姓名:董**
投诉地市:潍坊
来话流水:2025011218413256620812007
宽带账号:15263610102
宽带账号归属地市:潍坊
宽带账号归属区县:寿光市
故障地址:潍坊寿光市圣城街道兴安路中南香堤雅苑3号楼*********
联系电话:15263610102
联系人:先生/女士
工单紧急程度:一般
是否有升级投诉倾向:否
是否重复投诉:否
是否携转意向:否
是否投诉倾向:否
是否智能网关:智能网关
当前是否在线:是
接入方式:FTTH
是否质差终端:无质差信息
光功率:-18.09
故障大类:宽带/电视
故障细类:宽带延伸服务
携转原因:
故障时间:2025-01-12 18:51:23
具体故障现象:调测其它设备，
</t>
  </si>
  <si>
    <t>2025-01-12 18:51:53</t>
  </si>
  <si>
    <t>2025-01-12 19:00:10</t>
  </si>
  <si>
    <t>SD-851-248935-5459-25736</t>
  </si>
  <si>
    <t>2025-01-12 21:06:15</t>
  </si>
  <si>
    <t>80+银卡-普通区域-坊子区-南眉村-13853666941-200M-业务受理宽带-次数0-202501120000540855 一级督办</t>
  </si>
  <si>
    <t>202501120000540855</t>
  </si>
  <si>
    <t>2025-01-12 21:09:50</t>
  </si>
  <si>
    <t>2025-01-12 21:30:01</t>
  </si>
  <si>
    <t>SD-057-250112-819463-4316</t>
  </si>
  <si>
    <t>2025-01-12 15:08:34</t>
  </si>
  <si>
    <t>80+普通-普通区域-临朐县-东水泉自然村-18263699955-500M-宽带上网投诉-次数0-202501120000356185</t>
  </si>
  <si>
    <t>202501120000356185</t>
  </si>
  <si>
    <t>202501120000356185#宽带账号：18263699955；宽带地址：潍坊临朐县五井镇人民政府东水泉东水泉自然村东水泉；客户来电反映宽带无法使用 ，客户不在现场，无法配合线上指导/客户不配合排障，要求上门，请协助处理，谢谢！联系电话：18263699955；联系人：女士；来电流水：2025011215052573020831904。</t>
  </si>
  <si>
    <t>2025-01-12 15:11:00</t>
  </si>
  <si>
    <t>2025-01-12 15:11:37</t>
  </si>
  <si>
    <t>SD-851-232025-5713-24762</t>
  </si>
  <si>
    <t>2025-01-12 09:19:38</t>
  </si>
  <si>
    <t>80+普通-普通区域-坊子区-宋家村自然村-18264499848-300M-宽带上网投诉-次数0-202501120000122104 一级督办</t>
  </si>
  <si>
    <t>202501120000122104</t>
  </si>
  <si>
    <t>2025-01-12 09:21:20</t>
  </si>
  <si>
    <t>2025-01-12 09:22:26</t>
  </si>
  <si>
    <t>SD-057-250112-406891-194</t>
  </si>
  <si>
    <t>2025-01-12 08:41:26</t>
  </si>
  <si>
    <t>80+银卡-普通区域-潍城区-三友翡翠城三期-18764665075-1000M-宽带上网投诉-次数0-20250112084046X446459883</t>
  </si>
  <si>
    <t>20250112084046X446459883</t>
  </si>
  <si>
    <t xml:space="preserve">流程受理流水号：20250112083830187646650751002248
客户号码:18764665075
客户姓名:赵**
投诉地市:潍坊
来话流水:2025011208355548420897116
宽带账号:18764665075
宽带账号归属地市:潍坊
宽带账号归属区县:潍城区
故障地址:潍坊潍城区西关街道长松路三友翡翠城三期26号楼*********
联系电话:18764665075
联系人:先生/女士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故障细类:宽带无法上网(专席)
携转原因:
故障时间:2025-01-12 08:36:32
具体故障现象:PON灯闪，捋顺光钎线，重启g光猫
客户其他诉求:
</t>
  </si>
  <si>
    <t>2025-01-12 08:46:41</t>
  </si>
  <si>
    <t>2025-01-12 08:47:00</t>
  </si>
  <si>
    <t>SD-851-297513-2198-29738</t>
  </si>
  <si>
    <t>SD-057-250112-460923-251</t>
  </si>
  <si>
    <t>2025-01-12 08:46:24</t>
  </si>
  <si>
    <t>80+银卡-普通区域-寒亭区-塔寺庄村自然村-13791680593-1000M-业务受理宽带-次数0-202501120000099585</t>
  </si>
  <si>
    <t>202501120000099585</t>
  </si>
  <si>
    <t>202501120000099585#【已关注中国移动10086微信公众号】 宽带账号:13791680593; 联系电话：13791680593，问题类型：此工单为群障修复工单，根据群障全量闭环修复管理要求，为确保客户网络通畅，请装维人员跟进修复网络问题，谢谢！ 
 群障标题：公告。故障描述：潍坊寒亭区塔寺庄村自然村光缆故障，预估24小时恢复，请帮忙拦截,如有需要请联系片区装维师傅李兴祺18754496229主叫号码：13791680593.0;该号码仅供参考，请优先联系宽带账号。</t>
  </si>
  <si>
    <t>2025-01-12 09:28:06</t>
  </si>
  <si>
    <t>SD-851-249058-369-15821</t>
  </si>
  <si>
    <t>SD-057-250112-650142-4738</t>
  </si>
  <si>
    <t>2025-01-12 15:55:50</t>
  </si>
  <si>
    <t>【调研】-80+普通-普通区域-青州市-玲珑路沿街-13356739856-1000M-宽带上网投诉-次数0-202501120000389765</t>
  </si>
  <si>
    <t>202501120000389765</t>
  </si>
  <si>
    <t>202501120000389765#流程受理流水号：20250112155435133567398561102865
客户号码:13356739856
客户姓名:王**
投诉地市:潍坊
来话流水:2025011215533615420829259
宽带账号:13356739856
宽带账号归属地市:潍坊
宽带账号归属区县:青州市
故障地址:潍坊青州市何官镇口埠村口埠村扩容1号箱高速路口商业街（惠丰酒店）*********
联系电话:13820003305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15:56:48
具体故障现象:光猫亮红灯，
客户其他诉求:
;宽带小区$[玲珑路沿街]$</t>
  </si>
  <si>
    <t>2025-01-12 15:57:51</t>
  </si>
  <si>
    <t>2025-01-12 15:58:15</t>
  </si>
  <si>
    <t>SD-057-250112-975803-4772</t>
  </si>
  <si>
    <t>2025-01-12 15:56:53</t>
  </si>
  <si>
    <t>普通区域-安丘市-舜天花园-13869643468-500M-宽带上网投诉-次数0-202501120000390316</t>
  </si>
  <si>
    <t>202501120000390316</t>
  </si>
  <si>
    <t>202501120000390316#宽带账号： 13869643468  宽带地址：潍坊安丘市兴安街道兴安路舜天花园迁5号楼*********  客户来电反映宽带无法使用  配合线上指导，要求上门，请协助处理，谢谢！联系电话：本机；联系人：先生；来电流水：2025011215522435320817283</t>
  </si>
  <si>
    <t>2025-01-12 15:58:35</t>
  </si>
  <si>
    <t>2025-01-12 15:59:06</t>
  </si>
  <si>
    <t>SD-851-268014-29126-1138</t>
  </si>
  <si>
    <t>SD-057-250112-781940-6436</t>
  </si>
  <si>
    <t>2025-01-12 18:44:44</t>
  </si>
  <si>
    <t>80+银卡-普通区域-奎文区-昌大南区-18753682791-1000M-宽带上网投诉-次数0-202501120000497019</t>
  </si>
  <si>
    <t>202501120000497019</t>
  </si>
  <si>
    <t xml:space="preserve">202501120000497019#【已关注中国移动10086微信公众号】流程受理流水号：20250112184403187536827911137799
客户号码:18753682791
客户姓名:孙**
投诉地市:潍坊
来话流水:2025011218433374620824109
宽带账号:18753682791
宽带账号归属地市:潍坊
宽带账号归属区县:奎文区
故障地址:潍坊奎文区潍州路街道潍州路昌大南区19号楼*********
联系电话:18753682791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光功率:-24.81
故障大类:宽带/电视
故障细类:宽带无法上网
携转原因:
故障时间:2025-01-12 18:44:14
具体故障现象:打不开网页，
客户其他诉求:客户侧为质差终端，要求上门更换终端并一并处理故障问题。
</t>
  </si>
  <si>
    <t>2025-01-12 18:54:01</t>
  </si>
  <si>
    <t>2025-01-12 18:54:21</t>
  </si>
  <si>
    <t>SD-851-297178-279-10668</t>
  </si>
  <si>
    <t>SD-057-250112-568423-6490</t>
  </si>
  <si>
    <t>2025-01-12 18:49:46</t>
  </si>
  <si>
    <t>普通区域-潍城区-金都名苑-18763639673-300M-宽带上网投诉-次数0-202501120000500992</t>
  </si>
  <si>
    <t>202501120000500992</t>
  </si>
  <si>
    <t xml:space="preserve">202501120000500992#流程受理流水号：20250112184827187636396731138428
客户号码:18763639673
客户姓名:刘**
投诉地市:潍坊
来话流水:2025011218474327420848390
宽带账号:18763639673
宽带账号归属地市:潍坊
宽带账号归属区县:潍城区
故障地址:潍坊潍城区城关街道胜利西街金都名苑11号楼*********
联系电话:18763639672
联系人:先生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故障时间:2025-01-12 18:49:10
具体故障现象:打不开网页，
客户其他诉求:客户侧为质差终端，要求上门更换终端并一并处理故障问题。
</t>
  </si>
  <si>
    <t>2025-01-12 18:51:38</t>
  </si>
  <si>
    <t>2025-01-12 18:52:07</t>
  </si>
  <si>
    <t>SD-057-250112-493258-6971</t>
  </si>
  <si>
    <t>2025-01-12 19:41:10</t>
  </si>
  <si>
    <t>80+银卡-普通区域-临朐县-柞家庄子自然村-18765366885-1000M-魔百和投诉-次数0-202501120000518511</t>
  </si>
  <si>
    <t>202501120000518511</t>
  </si>
  <si>
    <t>202501120000518511#流程受理流水号：20250112193932187653668851145430
客户号码:18765366885
客户姓名:王**
投诉地市:潍坊
来话流水:2025011219383347520823363
宽带账号:18765366885
宽带账号归属地市:潍坊
宽带账号归属区县:临朐县
故障地址:潍坊临朐县辛寨镇人民政府柞家庄子柞家庄子自然村柞家庄子2#李元国*********
联系电话:18765366885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光功率:-16.63
故障大类:宽带/电视
故障细类:移动高清电视故障
携转原因:
故障时间:2025-01-12 19:39:51
魔百和单播/组播:组播
具体故障现象:客户来电反映遥控器无法使用，要求更换，请核实处理谢谢
客户其他诉求:
魔百和单/组播：组播;宽带小区$[柞家庄子自然村]$</t>
  </si>
  <si>
    <t>2025-01-12 19:42:37</t>
  </si>
  <si>
    <t>2025-01-12 19:43:11</t>
  </si>
  <si>
    <t>SD-851-316071-21926-27119</t>
  </si>
  <si>
    <t>2025-01-12 19:45:00</t>
  </si>
  <si>
    <t>普通区域-临朐县-吕家油坊-18753656749-100M-宽带上网投诉-次数0-202501120000519524 一级督办</t>
  </si>
  <si>
    <t>202501120000519524</t>
  </si>
  <si>
    <t>2025-01-12 20:03:09</t>
  </si>
  <si>
    <t>2025-01-12 20:04:15</t>
  </si>
  <si>
    <t>SD-851-300389-23613-10821</t>
  </si>
  <si>
    <t>SD-057-250112-795683-7025</t>
  </si>
  <si>
    <t>2025-01-12 19:47:05</t>
  </si>
  <si>
    <t>【重投】-80+银卡-普通区域-昌邑市-工人新村北区-18263630607-200M-宽带上网投诉-次数0-20250112194432X272291470</t>
  </si>
  <si>
    <t>20250112194432X272291470</t>
  </si>
  <si>
    <t xml:space="preserve">【农村网络投诉】流程受理流水号：20250112194145182636306071145725
客户号码:18263630607
客户姓名:李**
投诉地市:潍坊
来话流水:2025011219345330320804593
宽带账号:18263630607
宽带账号归属地市:潍坊
宽带账号归属区县:昌邑市
故障地址:潍坊昌邑市夏店镇东辛店村工人新村北区17号楼*********
联系电话:17853690607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光功率:-19.06
故障大类:宽带/电视
故障细类:宽带无法上网
携转原因:
故障时间:2025-01-12 19:41:54
具体故障现象:客户每天晚上7:00过后，网络都特别卡顿
客户其他诉求:客户称不解决此问题就工信部投诉，并要求24小时解决完毕
</t>
  </si>
  <si>
    <t>2025-01-12 19:51:04</t>
  </si>
  <si>
    <t>SD-852-242618-119-10604</t>
  </si>
  <si>
    <t>SD-057-250112-059768-7461</t>
  </si>
  <si>
    <t>2025-01-12 21:02:13</t>
  </si>
  <si>
    <t>【调研】-80+普通-普通区域-昌邑市-郝家城后社区-15069632686-500M-宽带上网投诉-次数0-20250112210043X843265484</t>
  </si>
  <si>
    <t>20250112210043X843265484</t>
  </si>
  <si>
    <t xml:space="preserve">流程受理流水号：20250112205833150696326861153807
客户号码:15069632686
客户姓名:孙**
投诉地市:潍坊
来话流水:2025011220521073020839879
宽带账号:15069632686
宽带账号归属地市:潍坊
宽带账号归属区县:昌邑市
故障地址:潍坊昌邑市城区富昌街郝家城后社区12号楼-4-401*********
联系电话:15069632686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光功率:-19.06
故障大类:宽带/电视
故障细类:网速慢/上网掉线(专席)
携转原因:
故障时间:2025-01-12 21:00:13
具体故障现象:网速慢卡顿，
客户其他诉求:尽快处理，客户反映路由器没有问题，从安装上就一直卡顿
</t>
  </si>
  <si>
    <t>2025-01-12 21:03:49</t>
  </si>
  <si>
    <t>2025-01-12 21:04:54</t>
  </si>
  <si>
    <t>SD-851-303674-3084-9834</t>
  </si>
  <si>
    <t>SD-057-250112-173250-4269</t>
  </si>
  <si>
    <t>2025-01-12 15:05:00</t>
  </si>
  <si>
    <t>【重投】-80+普通-普通区域-坊子区-大桃村自然村-18264499456-300M-宽带上网投诉-次数0-202501120000356444</t>
  </si>
  <si>
    <t>202501120000356444</t>
  </si>
  <si>
    <t>202501120000356444#流程受理流水号：20250112150014182644994561090189
客户号码:18264499456
客户姓名:宋**
投诉地市:潍坊
来话流水:2025011214524061320899080
宽带账号:18264499456
宽带账号归属地市:潍坊
宽带账号归属区县:坊子区
故障地址:潍坊坊子区黄旗堡街道大桃村大桃村自然村17号箱*********
联系电话:18264499456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光功率:-19.13
故障大类:宽带/电视
故障细类:宽带网速慢/卡顿
携转原因:
故障时间:2025-01-12 15:03:47
具体故障现象:频繁掉线，
客户其他诉求:客户来电对于宽带卡顿掉线不满已更换路由器
;宽带小区$[大桃村自然村]$</t>
  </si>
  <si>
    <t>2025-01-12 15:13:33</t>
  </si>
  <si>
    <t>2025-01-12 15:13:53</t>
  </si>
  <si>
    <t>SD-851-242717-18874-27413</t>
  </si>
  <si>
    <t>SD-057-250112-016574-4320</t>
  </si>
  <si>
    <t>2025-01-12 15:09:37</t>
  </si>
  <si>
    <t>【调研】-80+银卡-普通区域-诸城市-四季美林一期-15954416995-200M-业务受理宽带-次数0-202501120000359974</t>
  </si>
  <si>
    <t>2025-01-13 15:10:00</t>
  </si>
  <si>
    <t>202501120000359974</t>
  </si>
  <si>
    <t>202501120000359974# 导航立单,用户所在位置有群障,已向客户播报,客户要求装维回访.此工单为群障修复工单,根据群障全量闭环管理要求,为确保客户网络通畅,请装维人员跟进修复网络问题,谢谢.联系电话：18765790522</t>
  </si>
  <si>
    <t>2025-01-12 15:13:20</t>
  </si>
  <si>
    <t>2025-01-12 15:14:02</t>
  </si>
  <si>
    <t>SD-057-250112-268439-2123</t>
  </si>
  <si>
    <t>2025-01-12 11:29:02</t>
  </si>
  <si>
    <t>【追2】普通区域-寿光市-怡和苑（西北特钢小区）-13721961363-1000M-宽带上网投诉-次数0-20250112112617X377812908 二级督办</t>
  </si>
  <si>
    <t>20250112112617X377812908</t>
  </si>
  <si>
    <t xml:space="preserve">流程受理流水号：20250112112317137219613631045227
客户号码:13721961363
客户姓名:刘**
投诉地市:潍坊
来话流水:2025011211224373220819912
宽带账号:13721961363
宽带账号归属地市:潍坊
宽带账号归属区县:寿光市
故障地址:潍坊寿光市北洛镇特钢路怡和苑（西北特钢小区）1号楼*********
联系电话:13721961497
联系人:女士
工单紧急程度:紧急
是否有升级投诉倾向:否
是否重复投诉:否
是否携转意向:否
是否投诉倾向:否
是否智能网关:智能网关
当前是否在线:否
接入方式:--
端到端诊断结果:用户密码错误
是否质差终端:无质差信息
光功率:无
故障大类:宽带/电视
故障细类:宽带无法上网(专席)
携转原因:
故障时间:2025-01-12 11:21:17
具体故障现象:客户表示无法上网，客户表示师傅告知的更换的光猫无法解绑，三天无法上网了，请协助尽快处理 谢谢 
客户其他诉求:
</t>
  </si>
  <si>
    <t>2025-01-12 11:31:36</t>
  </si>
  <si>
    <t>2025-01-12 11:31:59</t>
  </si>
  <si>
    <t>SD-057-250112-938042-2034</t>
  </si>
  <si>
    <t>2025-01-12 11:21:38</t>
  </si>
  <si>
    <t>80+普通-普通区域-青州市-化工二宿舍楼-15662510718-300M-宽带延伸服务-次数0-202501120000223764</t>
  </si>
  <si>
    <t>202501120000223764</t>
  </si>
  <si>
    <t xml:space="preserve">202501120000223764#【已关注中国移动10086微信公众号】流程受理流水号：20250112112038156625107181044555
客户号码:15662510718
客户姓名:赵**
投诉地市:潍坊
来话流水:2025011211200465620890904
宽带账号:15662510718
宽带账号归属地市:潍坊
宽带账号归属区县:青州市
故障地址:潍坊青州市益都街道驼山路化工二宿舍楼1号楼*********
联系电话:15065613309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故障时间:2025-01-12 11:23:03
具体故障现象:重新布置网线，
</t>
  </si>
  <si>
    <t>2025-01-12 11:34:22</t>
  </si>
  <si>
    <t>2025-01-12 11:34:37</t>
  </si>
  <si>
    <t>SD-057-250112-607538-2071</t>
  </si>
  <si>
    <t>2025-01-12 11:25:22</t>
  </si>
  <si>
    <t>【调研】-80+普通-(目标)普通区域-坊子区-小庄科村自然村-15006601565-300M-宽带上网投诉-次数0-202501120000224307</t>
  </si>
  <si>
    <t>202501120000224307</t>
  </si>
  <si>
    <t>202501120000224307#流程受理流水号：20250112112410150066015651045451
客户号码:15006601565
客户姓名:周*
投诉地市:潍坊
来话流水:2025011211232527420827391
宽带账号:15006601565
账号归属区县:安丘
联系电话:15006601565
联系人:先生/女士
宽带地址:潍坊
工单紧急程度:紧急
是否投诉倾向:否
是否重复投诉:否
是否携转意向:否
是否有升级投诉倾向:否
*业务名称:业务融合移机流程宽带+OTT
投诉内容:手机号码：15006601565，【问题描述】客户已办理宽带业务，有开通单，要求装维尽快联系上门，请处理，谢谢。联系电话：15006601565，联系人：先生/女士，录音流水号：2025011211232527420827391。受理明细：531920062399999999。
在途开通单信息：536250103587519480，15006601565，2025-01-03 10:27:20，业务融合移机流程宽带+OTT，处理中，装维选址
是否到厅:否
业务名称:业务融合移机流程宽带+OTT
;宽带小区$[小庄科村自然村]$</t>
  </si>
  <si>
    <t>2025-01-12 11:41:37</t>
  </si>
  <si>
    <t>2025-01-12 11:42:05</t>
  </si>
  <si>
    <t>SD-852-251009-426-10004</t>
  </si>
  <si>
    <t>SD-057-250112-064728-2072</t>
  </si>
  <si>
    <t>2025-01-12 11:25:25</t>
  </si>
  <si>
    <t>普通区域-诸城市-华强小区-13863662879-300M-宽带上网投诉-次数0-202501120000225454</t>
  </si>
  <si>
    <t>202501120000225454</t>
  </si>
  <si>
    <t>202501120000225454#13863662879客户来电反映电视机顶盒不亮灯，要求派师傅上门检查，系统显示质差机顶盒，请协助处理谢谢
联系人：先生联系电话：本机 流水：2025011211225724020822421</t>
  </si>
  <si>
    <t>2025-01-12 11:36:20</t>
  </si>
  <si>
    <t>2025-01-12 11:36:47</t>
  </si>
  <si>
    <t>SD-057-250112-387129-257</t>
  </si>
  <si>
    <t>2025-01-12 08:46:43</t>
  </si>
  <si>
    <t>(目标)普通区域-奎文区-宝通陆号（高层）-15095186826-100M-业务受理宽带-次数0-202501120000097968 二级督办</t>
  </si>
  <si>
    <t>2025-01-13 08:47:00</t>
  </si>
  <si>
    <t>202501120000097968</t>
  </si>
  <si>
    <t>202501120000097968# 宽带账号:15095186826; 联系电话：15095186826，问题类型：此工单为群障修复工单，根据群障全量闭环修复管理要求，为确保客户网络通畅，请装维人员跟进修复网络问题，谢谢！ 
 群障标题：公告。故障描述：潍坊奎文区宝通陆号（高层）光缆故障，预估24小时恢复，请帮忙拦截,如有需要请联系片区装维师傅段孝冬15706366517主叫号码：18615578963.0;该号码仅供参考，请优先联系宽带账号。</t>
  </si>
  <si>
    <t>2025-01-12 09:02:27</t>
  </si>
  <si>
    <t>2025-01-12 08:46:49</t>
  </si>
  <si>
    <t>普通区域-奎文区-福寿街社区-15094969983-100M-业务受理宽带-次数0-202501120000100654 一级督办</t>
  </si>
  <si>
    <t>202501120000100654</t>
  </si>
  <si>
    <t>2025-01-12 08:50:48</t>
  </si>
  <si>
    <t>SD-057-250112-785092-494</t>
  </si>
  <si>
    <t>2025-01-12 09:06:37</t>
  </si>
  <si>
    <t>80+银卡-普通区域-诸城市-红星家园B区-15006642533-100M-业务受理宽带-次数0-202501120000112803</t>
  </si>
  <si>
    <t>2025-01-13 09:07:00</t>
  </si>
  <si>
    <t>202501120000112803</t>
  </si>
  <si>
    <t>202501120000112803#【已关注中国移动10086微信公众号】 宽带账号:15006642533; 联系电话：15006642533，问题类型：此工单为群障修复工单，根据群障全量闭环修复管理要求，为确保客户网络通畅，请装维人员跟进修复网络问题，谢谢！ 
 群障标题：公告。故障描述：潍坊诸城市红星家园B区光缆故障，预估24小时恢复，请帮忙拦截,如有需要请联系片区装维师傅于东升15706307980主叫号码：15006642533.0;该号码仅供参考，请优先联系宽带账号。</t>
  </si>
  <si>
    <t>2025-01-12 10:33:43</t>
  </si>
  <si>
    <t>SD-057-250112-916032-7466</t>
  </si>
  <si>
    <t>2025-01-12 21:03:53</t>
  </si>
  <si>
    <t>普通区域-诸城市-紫檀文苑-15169627020-300M-宽带延伸服务-次数0-202501120000542499</t>
  </si>
  <si>
    <t>202501120000542499</t>
  </si>
  <si>
    <t xml:space="preserve">202501120000542499#流程受理流水号：20250112210310151696270201154153
客户号码:15169627020
客户姓名:白*
投诉地市:潍坊
来话流水:2025011221013560820871432
宽带账号:15169627020
宽带账号归属地市:潍坊
宽带账号归属区县:诸城市
故障地址:潍坊诸城市密州街道府前街紫檀文苑8号楼*********
联系电话:15006465589
联系人:女士
工单紧急程度:一般
是否有升级投诉倾向:否
是否重复投诉:否
是否携转意向:否
是否投诉倾向:否
是否智能网关:智能网关
当前是否在线:是
接入方式:FTTH
是否质差终端:无质差信息
光功率:-15.70
故障大类:电视
故障细类:宽带延伸服务
携转原因:
故障时间:2025-01-12 21:06:34
具体故障现象:请装维师傅携带新的机顶盒上门更换
</t>
  </si>
  <si>
    <t>2025-01-12 21:06:54</t>
  </si>
  <si>
    <t>2025-01-12 21:07:29</t>
  </si>
  <si>
    <t>SD-057-250112-498650-2126</t>
  </si>
  <si>
    <t>2025-01-12 11:29:11</t>
  </si>
  <si>
    <t>普通区域-高密市-时代国际工程-13792691549-300M-宽带上网投诉-次数0-20250112112637X397920807</t>
  </si>
  <si>
    <t>20250112112637X397920807</t>
  </si>
  <si>
    <t xml:space="preserve">流程受理流水号：20250112112617137926915491045980
客户号码:13792691549
客户姓名:李**
投诉地市:潍坊
来话流水:2025011211250096720844674
宽带账号:13792691549
宽带账号归属地市:潍坊
宽带账号归属区县:高密市
故障地址:潍坊高密市密水街道凤凰大街时代国际工程时代国际*********
联系电话:18615946892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11:26:26
具体故障现象:打不开网页，
客户其他诉求:
</t>
  </si>
  <si>
    <t>2025-01-12 11:39:38</t>
  </si>
  <si>
    <t>2025-01-12 11:39:59</t>
  </si>
  <si>
    <t>SD-851-276651-12790-3690</t>
  </si>
  <si>
    <t>SD-057-250112-175480-2127</t>
  </si>
  <si>
    <t>2025-01-12 11:29:14</t>
  </si>
  <si>
    <t>80+金卡-(目标)普通区域-潍城区-金都家园-18253678137-1000M-宽带延伸服务-次数0-202501120000226947</t>
  </si>
  <si>
    <t>202501120000226947</t>
  </si>
  <si>
    <t xml:space="preserve">202501120000226947#流程受理流水号：20250112112729182536781371046292
客户号码:18253678137
客户姓名:马*
投诉地市:潍坊
来话流水:2025011211240910920835234
宽带账号:18253678137
宽带账号归属地市:潍坊
宽带账号归属区县:潍城区
故障地址:潍坊潍城区城关街道胜利西街金都家园21号楼4单元602
联系电话:15965033965
联系人:先生/女士
工单紧急程度:一般
是否有升级投诉倾向:否
是否重复投诉:否
是否携转意向:否
是否投诉倾向:否
是否智能网关:智能网关
当前是否在线:是
接入方式:FTTH
是否质差终端:无质差信息
光功率:-15.62
故障大类:宽带/电视
故障细类:宽带延伸服务
携转原因:
故障时间:2025-01-12 11:27:47
具体故障现象:要求师傅带个遥控器上门。请协助处理，谢谢
</t>
  </si>
  <si>
    <t>2025-01-12 11:34:44</t>
  </si>
  <si>
    <t>2025-01-12 11:35:10</t>
  </si>
  <si>
    <t>SD-851-257568-76-20923</t>
  </si>
  <si>
    <t>SD-057-250112-715908-2462</t>
  </si>
  <si>
    <t>2025-01-12 11:56:26</t>
  </si>
  <si>
    <t>【调研】-普通区域-临朐县-曾家林-18366337906-1000M-宽带上网投诉-次数0-20250112115515X115787892</t>
  </si>
  <si>
    <t>20250112115515X115787892</t>
  </si>
  <si>
    <t xml:space="preserve">【农村网络投诉】流程受理流水号：20250112115239183663379061052620
客户号码:18366337906
客户姓名:曾**
投诉地市:潍坊
来话流水:2025011211510378520810741
宽带账号:18366337906
宽带账号归属地市:潍坊
宽带账号归属区县:临朐县
故障地址:潍坊临朐县辛寨镇人民政府曾家林村曾家林曾家林（北庄）
联系电话:18366337906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11:51:22
具体故障现象:光信号亮红灯：拔插捋直光纤线未恢复，请协助处理，谢谢。
客户其他诉求:
</t>
  </si>
  <si>
    <t>2025-01-12 11:59:14</t>
  </si>
  <si>
    <t>2025-01-12 11:59:34</t>
  </si>
  <si>
    <t>SD-057-250112-785432-559</t>
  </si>
  <si>
    <t>2025-01-12 09:12:38</t>
  </si>
  <si>
    <t>普通区域-潍城区-中华茶博城高层-18863690029-100M-宽带上网投诉-次数0-202501120000116003</t>
  </si>
  <si>
    <t>2025-01-13 10:13:00</t>
  </si>
  <si>
    <t>202501120000116003</t>
  </si>
  <si>
    <t>202501120000116003#宽带账号：18863690029；宽带地址：潍坊潍城区南关街道青年路中华茶博城高层中华茶博城高层5号楼；客户来电反映移动高清机顶盒电视网络未连接，卡在开机页面，网口灯不亮，遥控器无反应，客户不配合排障，要求上门，请协助处理，谢谢！联系电话：15853696982；联系人：女士；来电流水：2025011209065475220803109</t>
  </si>
  <si>
    <t>2025-01-12 09:22:31</t>
  </si>
  <si>
    <t>2025-01-12 09:23:18</t>
  </si>
  <si>
    <t>SD-057-250112-490358-202</t>
  </si>
  <si>
    <t>2025-01-12 08:41:59</t>
  </si>
  <si>
    <t>普通区域-昌邑市-一品苑-18663619277-1000M-业务受理宽带-次数0-202501120000097736</t>
  </si>
  <si>
    <t>202501120000097736</t>
  </si>
  <si>
    <t>202501120000097736# 导航立单,用户所在位置有群障,已向客户播报,客户要求装维回访.此工单为群障修复工单,根据群障全量闭环管理要求,为确保客户网络通畅,请装维人员跟进修复网络问题,谢谢.联系电话：18663619277</t>
  </si>
  <si>
    <t>2025-01-12 08:46:55</t>
  </si>
  <si>
    <t>2025-01-12 08:47:24</t>
  </si>
  <si>
    <t>SD-851-250236-17890-29010</t>
  </si>
  <si>
    <t>SD-057-250112-635120-203</t>
  </si>
  <si>
    <t>2025-01-12 08:42:12</t>
  </si>
  <si>
    <t>普通区域-坊子区-黄家官庄-15898934518-500M-宽带上网投诉-次数0-202501120000098304</t>
  </si>
  <si>
    <t>202501120000098304</t>
  </si>
  <si>
    <t>202501120000098304#宽带账号：15898934518；宽带地址：潍坊坊子区岞山街道黄家官庄行政村黄家官庄14号箱***；客户来电反映移动高清提示无法观看，客户不在现场，无法配合线上指导，请协助处理，谢谢！联系电话：15898934518*；联系人：谭**；来电流水：*2025011208394332620818182*。</t>
  </si>
  <si>
    <t>2025-01-12 08:45:55</t>
  </si>
  <si>
    <t>2025-01-12 08:46:23</t>
  </si>
  <si>
    <t>SD-057-250112-516209-498</t>
  </si>
  <si>
    <t>2025-01-12 09:06:45</t>
  </si>
  <si>
    <t>【调研】-80+金卡-普通区域-高密市-翻身庄-13616364477-1000M-宽带上网投诉-次数0-202501120000112356</t>
  </si>
  <si>
    <t>202501120000112356</t>
  </si>
  <si>
    <t xml:space="preserve">202501120000112356#宽带账号：13616364477；宽带地址：潍坊高密市柴沟镇翻身庄翻身庄高密翻身庄7号箱；客户来电反映宽带网络无法连接，客户不在现场，无法配合线上指导，要求师傅上门，请协助处理，谢谢！联系电话：13616364477；联系人：先生；来电流水：2025011209040888920880255。 
</t>
  </si>
  <si>
    <t>SD-851-262451-3980-13746</t>
  </si>
  <si>
    <t>普通区域-寿光市-北官庄村自然村-13656466992-300M-宽带上网投诉-次数0-202501120000391965 一级督办</t>
  </si>
  <si>
    <t>202501120000391965</t>
  </si>
  <si>
    <t>2025-01-12 16:04:31</t>
  </si>
  <si>
    <t>2025-01-12 16:04:50</t>
  </si>
  <si>
    <t>SD-057-250112-067218-7033</t>
  </si>
  <si>
    <t>【调研】-80+银卡-FTTR-(目标)普通区域-滨海-裕源花园一区-13455696916-1000M-宽带上网投诉-次数0-202501120000521470</t>
  </si>
  <si>
    <t>202501120000521470</t>
  </si>
  <si>
    <t>202501120000521470#宽带账号：13455696916；宽带地址：潍坊滨海大家洼街道海源街裕源花园一区11号楼*********；客户来电反映移动高清无法观看，图像和声音不同步，客户不在现场，无法配合线上指导/客户不配合排障，要求上门，请协助处理，谢谢！来电流水：2025011219431656920846971，联系电话：13455696916</t>
  </si>
  <si>
    <t>2025-01-12 19:54:28</t>
  </si>
  <si>
    <t>2025-01-12 19:54:55</t>
  </si>
  <si>
    <t>SD-851-294008-15348-20198</t>
  </si>
  <si>
    <t>SD-057-250112-527463-4308</t>
  </si>
  <si>
    <t>2025-01-12 15:07:38</t>
  </si>
  <si>
    <t>普通区域-高密市-阚兴大道自然村-15624107444-1000M-宽带上网投诉-次数0-202501120000357659</t>
  </si>
  <si>
    <t>202501120000357659</t>
  </si>
  <si>
    <t>202501120000357659# 宽带账号：15624107444；联系电话：15624107444宽带地址：潍坊高密市阚家镇阚兴大道阚兴大道自然村阚家驻地李营403号48#箱**；客户来电反映网络卡顿，要求上门处理, 来电流水：2025011215061278520840219</t>
  </si>
  <si>
    <t>2025-01-12 15:10:22</t>
  </si>
  <si>
    <t>2025-01-12 15:10:38</t>
  </si>
  <si>
    <t>SD-057-250112-679081-615</t>
  </si>
  <si>
    <t>2025-01-12 09:16:54</t>
  </si>
  <si>
    <t>【调研】-普通区域-安丘市-贾岗村自然村-13964698682-100M-宽带上网投诉-次数0-202501120000120090</t>
  </si>
  <si>
    <t>2025-01-13 10:17:00</t>
  </si>
  <si>
    <t>202501120000120090</t>
  </si>
  <si>
    <t>202501120000120090#宽带账号：13964698682；宽带地址：潍坊安丘市临浯镇贾岗村贾岗村自然村贾岗村西北1号箱王顺友*********；客户来电反映宽带故障，客户不配合排障，要求上门，请协助处理，谢谢！联系电话：本机；联系人：先生女士；来电流水：2025011209142089920869749</t>
  </si>
  <si>
    <t>2025-01-12 09:18:54</t>
  </si>
  <si>
    <t>2025-01-12 09:19:14</t>
  </si>
  <si>
    <t>2025-01-12 08:42:30</t>
  </si>
  <si>
    <t>普通区域-诸城市-妇幼保健院家属院-18753600276-300M-业务受理宽带-次数0-202501120000097601 一级督办</t>
  </si>
  <si>
    <t>202501120000097601</t>
  </si>
  <si>
    <t>2025-01-12 08:46:10</t>
  </si>
  <si>
    <t>2025-01-12 08:47:43</t>
  </si>
  <si>
    <t>SD-057-250112-361785-500</t>
  </si>
  <si>
    <t>2025-01-12 09:06:51</t>
  </si>
  <si>
    <t>【调研】-80+普通-普通区域-昌邑市-王卢村自然村-13793623468-300M-业务受理宽带-次数0-202501120000113425</t>
  </si>
  <si>
    <t>202501120000113425</t>
  </si>
  <si>
    <t>202501120000113425# 宽带账号:13793623468; 联系电话：13793623468，问题类型：此工单为群障修复工单，根据群障全量闭环修复管理要求，为确保客户网络通畅，请装维人员跟进修复网络问题，谢谢！ 
 群障标题：公告。故障描述：潍坊昌邑市王卢村自然村光缆故障，预估24小时恢复，请帮忙拦截,如有需要请联系片区装维师傅闫相波15706307206主叫号码：13793623468.0;该号码仅供参考，请优先联系宽带账号。</t>
  </si>
  <si>
    <t>2025-01-12 09:10:16</t>
  </si>
  <si>
    <t>2025-01-12 09:10:49</t>
  </si>
  <si>
    <t>SD-057-250112-503186-501</t>
  </si>
  <si>
    <t>2025-01-12 09:06:53</t>
  </si>
  <si>
    <t>【调研】-80+金卡-普通区域-寿光市-文盛家园-18863648111-1000M-业务受理宽带-次数0-202501120000113591</t>
  </si>
  <si>
    <t>202501120000113591</t>
  </si>
  <si>
    <t>202501120000113591# 宽带账号:18863648111; 联系电话：18863648111，问题类型：此工单为群障修复工单，根据群障全量闭环修复管理要求，为确保客户网络通畅，请装维人员跟进修复网络问题，谢谢！ 
 群障标题：公告。故障描述：潍坊寿光市文盛家园光缆故障，预估24小时恢复，请帮忙拦截,如有需要请联系片区装维师傅王松强15706307773主叫号码：13455696697.0;该号码仅供参考，请优先联系宽带账号。</t>
  </si>
  <si>
    <t>2025-01-12 09:30:51</t>
  </si>
  <si>
    <t>2025-01-12 09:31:08</t>
  </si>
  <si>
    <t>SD-851-326776-7967-21848</t>
  </si>
  <si>
    <t>SD-057-250112-531907-7007</t>
  </si>
  <si>
    <t>2025-01-12 19:46:06</t>
  </si>
  <si>
    <t>普通区域-诸城市-陈家林自然村-15964322687-300M-业务受理宽带-次数0-202501120000521899</t>
  </si>
  <si>
    <t>202501120000521899</t>
  </si>
  <si>
    <t>202501120000521899#【已关注中国移动10086微信公众号】 宽带账号:15964322687; 联系电话：15964322687，问题类型：此工单为群障修复工单，根据群障全量闭环修复管理要求，为确保客户网络通畅，请装维人员跟进修复网络问题，谢谢！ 
 群障标题：公告。故障描述：潍坊诸城市陈家林自然村光缆故障，预估24小时恢复，请帮忙拦截,如有需要请联系片区装维师傅戚永亮15706307983主叫号码：13563652958.0;该号码仅供参考，请优先联系宽带账号。</t>
  </si>
  <si>
    <t>2025-01-12 19:49:26</t>
  </si>
  <si>
    <t>2025-01-12 19:49:48</t>
  </si>
  <si>
    <t>SD-851-270375-27583-14665</t>
  </si>
  <si>
    <t>SD-057-250112-691052-7474</t>
  </si>
  <si>
    <t>2025-01-12 21:06:08</t>
  </si>
  <si>
    <t>80+普通-普通区域-奎文区-吉祥家园-15006686183-200M-业务受理宽带-次数0-202501120000542600</t>
  </si>
  <si>
    <t>202501120000542600</t>
  </si>
  <si>
    <t>202501120000542600# 宽带账号:15006686183; 联系电话：15006686183，问题类型：此工单为群障修复工单，根据群障全量闭环修复管理要求，为确保客户网络通畅，请装维人员跟进修复网络问题，谢谢！ 
 群障标题：公告。故障描述：吉祥家园主叫号码：15006686183.0;该号码仅供参考，请优先联系宽带账号。</t>
  </si>
  <si>
    <t>2025-01-12 21:11:22</t>
  </si>
  <si>
    <t>2025-01-12 21:13:16</t>
  </si>
  <si>
    <t>SD-057-250112-526498-7492</t>
  </si>
  <si>
    <t>2025-01-12 21:09:11</t>
  </si>
  <si>
    <t>普通区域-昌乐县-宝都鑫园-18353647328-1000M-宽带上网投诉-次数0-202501120000542293</t>
  </si>
  <si>
    <t>202501120000542293</t>
  </si>
  <si>
    <t>202501120000542293#客户来电反映宽带无法使用，系统显示质差光猫，线上排障未恢复，要求维修人员上门维修，请尽快协助处理，谢谢  联系人：女士 联系电话：本机 流水：2025011221071265020889298</t>
  </si>
  <si>
    <t>2025-01-12 21:11:35</t>
  </si>
  <si>
    <t>2025-01-12 21:11:56</t>
  </si>
  <si>
    <t>SD-851-260360-15185-23546</t>
  </si>
  <si>
    <t>SD-057-250112-471253-3635</t>
  </si>
  <si>
    <t>2025-01-12 14:01:31</t>
  </si>
  <si>
    <t>普通区域-诸城市-永康家园二期-13964792020-300M-魔百和投诉-次数0-202501120000311933</t>
  </si>
  <si>
    <t>202501120000311933</t>
  </si>
  <si>
    <t>202501120000311933#流程受理流水号：20250112135730139647920201075905
客户号码:13964792020
客户姓名:赵**
投诉地市:潍坊
来话流水:2025011213541692020822644
宽带账号:13964792020
宽带账号归属地市:潍坊
宽带账号归属区县:诸城市
故障地址:潍坊诸城市龙都街道龙都街永康家园二期永康家园1号楼*********
联系电话:15864590234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光功率:-17.21
故障大类:宽带/电视
故障细类:移动高清电视故障(专席)
携转原因:
故障时间:2025-01-12 13:59:45
魔百和单播/组播:单播
具体故障现象:电视直播或点播无法观看，客户来电反映电视机无法观看，请协助处理谢谢
客户其他诉求:
魔百和单/组播：单播;宽带小区$[永康家园二期]$</t>
  </si>
  <si>
    <t>2025-01-12 14:16:30</t>
  </si>
  <si>
    <t>2025-01-12 14:17:00</t>
  </si>
  <si>
    <t>SD-057-250112-625473-2999</t>
  </si>
  <si>
    <t>2025-01-12 12:47:55</t>
  </si>
  <si>
    <t>【调研】-80+银卡-普通区域-诸城市-杨春家园-19862632789-300M-宽带上网投诉-次数0-202501120000275051</t>
  </si>
  <si>
    <t>202501120000275051</t>
  </si>
  <si>
    <t>202501120000275051#宽带账号：19862632789；宽带地址：潍坊诸城市龙都街道人民路杨春家园9号楼*********
；客户来电反映电视无法使用，要求上门处理，联系电话：13791877011，联系人：先生，录音：2025011212404539520803181</t>
  </si>
  <si>
    <t>2025-01-12 12:54:26</t>
  </si>
  <si>
    <t>2025-01-12 12:54:47</t>
  </si>
  <si>
    <t>2025-01-12 08:53:08</t>
  </si>
  <si>
    <t>80+银卡-普通区域-寿光市-梁武赵村自然村-18363668238-1000M-魔百和投诉-次数0-20250112085015X156822970 一级督办</t>
  </si>
  <si>
    <t>20250112085015X156822970</t>
  </si>
  <si>
    <t>2025-01-12 08:55:20</t>
  </si>
  <si>
    <t>2025-01-12 08:55:38</t>
  </si>
  <si>
    <t>SD-057-250112-258043-3053</t>
  </si>
  <si>
    <t>2025-01-12 12:55:56</t>
  </si>
  <si>
    <t>普通区域-寿光市-南韩村自然村-18363667252-100M-业务受理宽带-次数0-202501120000279351</t>
  </si>
  <si>
    <t>2025-01-13 12:00:00</t>
  </si>
  <si>
    <t>202501120000279351</t>
  </si>
  <si>
    <t>202501120000279351# 导航立单,用户所在位置有群障,已向客户播报,客户要求装维回访.此工单为群障修复工单,根据群障全量闭环管理要求,为确保客户网络通畅,请装维人员跟进修复网络问题,谢谢.联系电话：18363667252</t>
  </si>
  <si>
    <t>2025-01-12 13:20:36</t>
  </si>
  <si>
    <t>2025-01-12 13:21:25</t>
  </si>
  <si>
    <t>SD-057-250112-967815-5460</t>
  </si>
  <si>
    <t>2025-01-12 17:07:10</t>
  </si>
  <si>
    <t>【调研】-普通区域-临朐县-圆润文华园-18364632188-300M-业务受理宽带-次数0-202501120000443220</t>
  </si>
  <si>
    <t>2025-01-13 17:08:00</t>
  </si>
  <si>
    <t>202501120000443220</t>
  </si>
  <si>
    <t>202501120000443220# 宽带账号:18364632188; 联系电话：18364632188，问题类型：此工单为群障修复工单，根据群障全量闭环修复管理要求，为确保客户网络通畅，请装维人员跟进修复网络问题，谢谢！ 
 群障标题：公告。故障描述：圆润文华园主叫号码：18364632188.0;该号码仅供参考，请优先联系宽带账号。</t>
  </si>
  <si>
    <t>2025-01-12 17:30:15</t>
  </si>
  <si>
    <t>2025-01-12 17:30:49</t>
  </si>
  <si>
    <t>SD-057-250112-806259-5461</t>
  </si>
  <si>
    <t>2025-01-12 17:07:14</t>
  </si>
  <si>
    <t>80+白金-FTTR-普通区域-寿光市-石头屋-15866186358-1000M-宽带上网投诉-次数0-202501120000441998</t>
  </si>
  <si>
    <t>2025-01-13 18:08:00</t>
  </si>
  <si>
    <t>202501120000441998</t>
  </si>
  <si>
    <t>202501120000441998#宽带账号： 15866186358；宽带地址： 潍坊寿光市古城石头屋村石头屋石头屋村4号箱*；客户来电反映 网慢  ，客户异机来电报修，线上指导无法配合操作，要求上门处理来电流水：2025011217033790920833236  联系电话：。15866186358</t>
  </si>
  <si>
    <t>2025-01-12 17:11:13</t>
  </si>
  <si>
    <t>2025-01-12 17:11:46</t>
  </si>
  <si>
    <t>SD-851-235706-32324-7086</t>
  </si>
  <si>
    <t>SD-057-250112-903574-7659</t>
  </si>
  <si>
    <t>2025-01-12 23:30:45</t>
  </si>
  <si>
    <t>普通区域-安丘市-石埠子北孙社区-18753695326-100M-宽带上网投诉-次数0-202501120000549356</t>
  </si>
  <si>
    <t>202501120000549356</t>
  </si>
  <si>
    <t>202501120000549356#【已关注中国移动10086微信公众号】流程受理流水号：20250112232850187536953261156416
客户号码:18753695326
客户姓名:尚**
投诉地市:潍坊
来话流水:2025011223283381220831614
宽带账号:18753695326
宽带账号归属地市:潍坊
宽带账号归属区县:安丘市
故障地址:潍坊安丘市石埠子镇北孙家庄村石埠子北孙社区北孙社区4号箱孙洋*********
联系电话:18753695326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23:33:37
具体故障现象:光猫亮红灯，
客户其他诉求:要求尽快协助处理，谢谢
;宽带小区$[石埠子北孙社区]$</t>
  </si>
  <si>
    <t>2025-01-13 07:46:16</t>
  </si>
  <si>
    <t>2025-01-13 07:50:11</t>
  </si>
  <si>
    <t>SD-057-250112-519286-5403</t>
  </si>
  <si>
    <t>2025-01-12 17:02:31</t>
  </si>
  <si>
    <t>80+钻石-普通区域-昌邑市-新天地-13792670777-1000M-宽带上网投诉-次数0-20250112170153X513280531 一级督办</t>
  </si>
  <si>
    <t>2025-01-13 18:03:00</t>
  </si>
  <si>
    <t>20250112170153X513280531</t>
  </si>
  <si>
    <t xml:space="preserve">流程受理流水号：20250112170122137926707771118291
客户号码:13792670777
客户姓名:李**
投诉地市:潍坊
来话流水:2025011216583419720883883
宽带账号:13792670777
宽带账号归属地市:潍坊
宽带账号归属区县:昌邑市
故障地址:潍坊昌邑市城区奎聚路新天地8号楼*********
联系电话:15866190788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17:01:38
具体故障现象:光猫亮红灯，
客户其他诉求:
</t>
  </si>
  <si>
    <t>2025-01-12 17:11:42</t>
  </si>
  <si>
    <t>2025-01-12 17:14:20</t>
  </si>
  <si>
    <t>SD-057-250112-702814-5406</t>
  </si>
  <si>
    <t>2025-01-12 17:02:40</t>
  </si>
  <si>
    <t>普通区域-滨海-央子街道阳光海岸-19558503058-200M-业务受理宽带-次数0-202501120000439044</t>
  </si>
  <si>
    <t>2025-01-13 17:03:00</t>
  </si>
  <si>
    <t>202501120000439044</t>
  </si>
  <si>
    <t>202501120000439044#用户表示宽带不能正常使用，打开网址http：//Jwxt.sdm.net.cn：9010/Jsxsd/后不能正常使用，要求上门维修，请工作人员协助处理，谢谢！流水号，联系人，联系电话！</t>
  </si>
  <si>
    <t>2025-01-12 19:12:03</t>
  </si>
  <si>
    <t>SD-851-244997-10922-26275</t>
  </si>
  <si>
    <t>SD-057-250112-742936-5464</t>
  </si>
  <si>
    <t>2025-01-12 17:07:55</t>
  </si>
  <si>
    <t>80+普通-普通区域-高密市-匡家庄自然村-18853680135-200M-宽带上网投诉-次数0-202501120000441477</t>
  </si>
  <si>
    <t>202501120000441477</t>
  </si>
  <si>
    <t xml:space="preserve">202501120000441477#流程受理流水号：20250112170559188536801351119320
客户号码:18853680135
客户姓名:栾**
投诉地市:潍坊
来话流水:2025011217053073520851246
宽带账号:18853680135
宽带账号归属地市:潍坊
宽带账号归属区县:高密市
故障地址:潍坊高密市夏庄镇匡家庄匡家庄自然村匡家庄周志强15号箱*********
联系电话:18853680135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光功率:-17.59
故障大类:宽带/电视
故障细类:宽带无法上网
携转原因:
故障时间:2025-01-12 17:06:33
具体故障现象:打不开网页，无法使用没有信号急用要求尽快联系处理。
客户其他诉求:客户侧为质差终端，要求上门更换终端并一并处理故障问题。
</t>
  </si>
  <si>
    <t>2025-01-12 17:15:03</t>
  </si>
  <si>
    <t>2025-01-12 17:15:25</t>
  </si>
  <si>
    <t>SD-057-250112-267541-3549</t>
  </si>
  <si>
    <t>2025-01-12 13:52:00</t>
  </si>
  <si>
    <t>普通区域-奎文区-东方名苑-13336369738-200M-宽带上网投诉-次数0-202501120000305785</t>
  </si>
  <si>
    <t>2025-01-13 13:00:00</t>
  </si>
  <si>
    <t>202501120000305785</t>
  </si>
  <si>
    <t>202501120000305785# 宽带账号：13336369738；宽带地址：；潍坊奎文区广文街道虞河路东方名苑4号楼***客户来电反映宽带慢 要求师傅上门，请协助处理，谢谢！联系电话：13336369738；联系人：；来电流水：。 2025011213464964120860618</t>
  </si>
  <si>
    <t>2025-01-12 13:56:03</t>
  </si>
  <si>
    <t>2025-01-12 13:56:22</t>
  </si>
  <si>
    <t>SD-057-250112-380741-2921</t>
  </si>
  <si>
    <t>2025-01-12 12:41:13</t>
  </si>
  <si>
    <t>普通区域-寿光市-昌鸿新达城-17860696781-300M-宽带上网投诉-次数0-20250112123922X762610857</t>
  </si>
  <si>
    <t>20250112123922X762610857</t>
  </si>
  <si>
    <t xml:space="preserve">流程受理流水号：20250112123447178606967811061459
客户号码:17860696781
客户姓名:李**
投诉地市:潍坊
来话流水:2025011212343183120859292
宽带账号:17860696781
宽带账号归属地市:潍坊
宽带账号归属区县:寿光市
故障地址:潍坊寿光市圣城街道渤海路昌鸿新达城2号楼*********
联系电话:17860696781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故障细类:宽带无法上网
携转原因:
故障时间:2025-01-12 12:38:10
具体故障现象:光猫灯正常但电脑手机无法上网，
客户其他诉求:
</t>
  </si>
  <si>
    <t>2025-01-12 12:42:55</t>
  </si>
  <si>
    <t>2025-01-12 12:43:57</t>
  </si>
  <si>
    <t>SD-057-250112-841572-7301</t>
  </si>
  <si>
    <t>2025-01-12 20:35:02</t>
  </si>
  <si>
    <t>【调研】-(目标)普通区域-高密市-振兴街文昌书院-13791863819-1000M-宽带上网投诉-次数0-20250112203252X172501160</t>
  </si>
  <si>
    <t>20250112203252X172501160</t>
  </si>
  <si>
    <t xml:space="preserve">	#集团模板#家宽客户反映装机地址为!{宽带装机地址}，装机时间为xx，办理渠道为xx，在!{故障开始时间}!{宽带账号}出现xx问题，客户要求xx。#集团模板#
宽带账号：13791863819；宽带地址：潍坊高密市醴泉街道振兴街振兴街文昌书院6号楼，客户表示自己千兆网速，师傅来测速只有600-700M左右，与签约速率不符合，要求移动恢复到千兆状态，要求尽快处理回复！来电流水：2025011220290043520852780，联系电话：13791863819
</t>
  </si>
  <si>
    <t>2025-01-12 20:45:08</t>
  </si>
  <si>
    <t>2025-01-12 20:45:37</t>
  </si>
  <si>
    <t>SD-851-324227-27025-8660</t>
  </si>
  <si>
    <t>SD-057-250112-164925-3552</t>
  </si>
  <si>
    <t>2025-01-12 13:52:54</t>
  </si>
  <si>
    <t>【调研】-80+普通-普通区域-青州市-青云紫府小区-18706673689-200M-宽带上网投诉-次数0-202501120000305418</t>
  </si>
  <si>
    <t>202501120000305418</t>
  </si>
  <si>
    <t xml:space="preserve">202501120000305418#宽带账号：18706673689；宽带地址：潍坊青州市云门山街道益王府路青云紫府小区40号楼*********；客户来电反映电视看不了，经查询客户侧为质差机顶盒，请协助上门更换终端并一并处理故障问题，谢谢！联系电话：18706673689；联系人：李**；来电流水：2025011213492472420881663。
</t>
  </si>
  <si>
    <t>2025-01-12 13:54:55</t>
  </si>
  <si>
    <t>2025-01-12 13:55:25</t>
  </si>
  <si>
    <t>SD-057-250112-281073-2927</t>
  </si>
  <si>
    <t>2025-01-12 12:41:33</t>
  </si>
  <si>
    <t>普通区域-安丘市-三合小区(东)-13561418282-300M-宽带上网投诉-次数0-20250112124044X844595216</t>
  </si>
  <si>
    <t>20250112124044X844595216</t>
  </si>
  <si>
    <t xml:space="preserve">流程受理流水号：20250112123947135614182821062421
客户号码:13561418282
客户姓名:刘*
投诉地市:潍坊
来话流水:2025011212330406020849087
宽带账号:13561418282
宽带账号归属地市:潍坊
宽带账号归属区县:安丘市
故障地址:潍坊安丘市兴安街道青云山路三合小区#东#8号楼*********
联系电话:13561418282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光功率:-19.74
故障大类:宽带/电视
故障细类:宽带无法上网(专席)
携转原因:
故障时间:2025-01-12 12:39:18
具体故障现象:频繁掉线，重启光猫路由器
客户其他诉求:
</t>
  </si>
  <si>
    <t>2025-01-12 12:46:29</t>
  </si>
  <si>
    <t>2025-01-12 12:47:52</t>
  </si>
  <si>
    <t>SD-057-250112-139240-7309</t>
  </si>
  <si>
    <t>2025-01-12 20:36:13</t>
  </si>
  <si>
    <t>普通区域-临朐县-百合花园（1、2期）-15966119032-300M-业务受理宽带-次数0-202501120000535254</t>
  </si>
  <si>
    <t>202501120000535254</t>
  </si>
  <si>
    <t>202501120000535254# 宽带账号:15966119032; 联系电话：15966119032，问题类型：此工单为群障修复工单，根据群障全量闭环修复管理要求，为确保客户网络通畅，请装维人员跟进修复网络问题，谢谢！ 
 群障标题：公告。故障描述：百合花园（1、2期）主叫号码：15966119032.0;该号码仅供参考，请优先联系宽带账号。</t>
  </si>
  <si>
    <t>2025-01-12 20:45:23</t>
  </si>
  <si>
    <t>2025-01-12 20:45:57</t>
  </si>
  <si>
    <t>SD-057-250112-365841-402</t>
  </si>
  <si>
    <t>2025-01-12 08:57:44</t>
  </si>
  <si>
    <t>普通区域-坊子区-车埠村自然村-15965060771-100M-魔百和投诉-次数0-20250111195749X669022674</t>
  </si>
  <si>
    <t>2025-01-13 09:58:00</t>
  </si>
  <si>
    <t>20250111195749X669022674</t>
  </si>
  <si>
    <t xml:space="preserve">【农村网络投诉】流程受理流水号：20250111194914159650607711151198
客户号码:15965060771
客户姓名:周**
投诉地市:潍坊
来话流水:2025011119482046120811050
宽带账号:15965060771
宽带账号归属地市:潍坊
宽带账号归属区县:坊子区
故障地址:潍坊坊子区黄旗堡街道车埠村车埠村自然村车埠第四次扩容*********
联系电话:15965060771
联系人:先生/女士
工单紧急程度:一般
是否有升级投诉倾向:否
是否重复投诉:否
是否携转意向:否
是否投诉倾向:否
携转原因:
提单模板:客户来电反映观看移动高清电视时，【只能观看中央1】无法观看或回看，客户不认可，请协助处理，谢谢。
</t>
  </si>
  <si>
    <t>2025-01-12 09:02:43</t>
  </si>
  <si>
    <t>2025-01-12 09:03:16</t>
  </si>
  <si>
    <t>SD-057-250112-453162-3068</t>
  </si>
  <si>
    <t>2025-01-12 12:56:39</t>
  </si>
  <si>
    <t>80+银卡-普通区域-寿光市-孙家庄村自然村-15169532596-1000M-宽带上网投诉-次数0-202501120000280746</t>
  </si>
  <si>
    <t>202501120000280746</t>
  </si>
  <si>
    <t>202501120000280746#宽带账号：15169532596；宽带地址：潍坊寿光市营里镇孙家庄村；客户来电反映宽带网速慢，覆盖也不好，系统查询客户为质差路由器，已向客户解释说明，客户有路由器办理意向，请协助尽快核实处理，联系电话：18265670785；联系人：先生；来电流水：2025011212504962520871030</t>
  </si>
  <si>
    <t>2025-01-12 12:57:59</t>
  </si>
  <si>
    <t>2025-01-12 12:58:25</t>
  </si>
  <si>
    <t>SD-851-318885-5197-12891</t>
  </si>
  <si>
    <t>SD-057-250112-173824-7319</t>
  </si>
  <si>
    <t>2025-01-12 20:38:02</t>
  </si>
  <si>
    <t>【调研】-80+银卡-(目标)普通区域-奎文区-潍北花园-13625363755-1000M-宽带上网投诉-次数0-20250112203534X334205679</t>
  </si>
  <si>
    <t>20250112203534X334205679</t>
  </si>
  <si>
    <t xml:space="preserve">流程受理流水号：20250112203456136253637551151791
客户号码:13625363755
客户姓名:宁**
投诉地市:潍坊
来话流水:2025011220334764720872135
宽带账号:13625363755
宽带账号归属地市:潍坊
宽带账号归属区县:高新
故障地址:潍坊高新高新城区潍县中路潍北花园10号楼
联系电话:13625363755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光功率:-15.21
故障大类:宽带/电视
故障细类:网速慢/上网掉线(专席)
携转原因:
故障时间:2025-01-12 20:36:29
具体故障现象:网速慢卡顿
客户其他诉求:请审核谢谢
</t>
  </si>
  <si>
    <t>2025-01-12 20:43:13</t>
  </si>
  <si>
    <t>2025-01-12 20:48:01</t>
  </si>
  <si>
    <t>SD-851-286645-45082-15847</t>
  </si>
  <si>
    <t>SD-057-250112-165807-3565</t>
  </si>
  <si>
    <t>2025-01-12 13:54:28</t>
  </si>
  <si>
    <t>【调研】-80+银卡-(目标)普通区域-潍城区-流饭桥自然村-15854449687-200M-业务受理宽带-次数0-202501120000307113</t>
  </si>
  <si>
    <t>202501120000307113</t>
  </si>
  <si>
    <t>202501120000307113# 导航立单,用户所在位置有群障,已向客户播报,客户要求装维回访.此工单为群障修复工单,根据群障全量闭环管理要求,为确保客户网络通畅,请装维人员跟进修复网络问题,谢谢.联系电话：15854449687</t>
  </si>
  <si>
    <t>2025-01-12 14:01:54</t>
  </si>
  <si>
    <t>2025-01-12 14:03:02</t>
  </si>
  <si>
    <t>SD-057-250112-429138-3567</t>
  </si>
  <si>
    <t>2025-01-12 13:54:29</t>
  </si>
  <si>
    <t>普通区域--null-18866187395-宽带上网投诉-次数0-202501120000308913</t>
  </si>
  <si>
    <t>202501120000308913</t>
  </si>
  <si>
    <t>202501120000308913#流程受理流水号：20250112135334188661873951075126
客户号码:18866187395
客户姓名:于**
投诉地市:潍坊
来话流水:2025011213492078220881093
宽带账号:18866187395
账号归属区县:坊子王乃亮佳讯通讯（社区）
联系电话:18866187395
联系人:先生
宽带地址:潍坊
工单紧急程度:一般
是否投诉倾向:否
是否重复投诉:否
是否携转意向:否
是否有升级投诉倾向:否
*业务名称:业务融合开机流程宽带+OTT
投诉内容:手机号码：18866187395，【问题描述】客户已办理宽带业务，有开通单，要求装维尽快联系上门，请处理，谢谢。联系电话：18866187395，联系人：先生，录音流水号：2025011213492078220881093。
在途开通单信息：536250112824874370，18866187395，2025-01-12 13:48:32，业务融合开机流程宽带+OTT，处理中，预约池
是否到厅:否
业务名称:业务融合开机流程宽带+OTT
;宽带小区$[胡家庄]$</t>
  </si>
  <si>
    <t>2025-01-12 16:03:28</t>
  </si>
  <si>
    <t>SD-057-250112-805791-3074</t>
  </si>
  <si>
    <t>2025-01-12 12:56:52</t>
  </si>
  <si>
    <t>【调研】-80+普通-(目标)普通区域-潍城区-潍城河滨花园-13791880132-300M-业务受理宽带-次数0-202501120000282320</t>
  </si>
  <si>
    <t>202501120000282320</t>
  </si>
  <si>
    <t>202501120000282320# 宽带账号:13791880132; 联系电话：13791880132，问题类型：此工单为群障修复工单，根据群障全量闭环修复管理要求，为确保客户网络通畅，请装维人员跟进修复网络问题，谢谢！ 
 群障标题：公告。故障描述：潍坊潍城区潍城河滨花园光缆故障，预估24小时恢复，请帮忙拦截,如有需要请联系片区装维师傅杨勇15706307911主叫号码：15966121209.0;该号码仅供参考，请优先联系宽带账号。</t>
  </si>
  <si>
    <t>2025-01-12 13:03:28</t>
  </si>
  <si>
    <t>2025-01-12 13:03:55</t>
  </si>
  <si>
    <t>SD-057-250112-763128-5421</t>
  </si>
  <si>
    <t>2025-01-12 17:04:44</t>
  </si>
  <si>
    <t>【调研】-80+普通-普通区域-昌邑市-刘家道照自然村-15066702727-300M-宽带上网投诉-次数0-202501120000440586</t>
  </si>
  <si>
    <t>2025-01-13 18:05:00</t>
  </si>
  <si>
    <t>202501120000440586</t>
  </si>
  <si>
    <t xml:space="preserve">202501120000440586#宽带账号：15066702727；宽带地址：潍坊昌邑市李家埠镇刘家道照村自然村5号箱；客户来电反映宽带不能使用，客户不在现场，无法配合线上指导，要求上门，请协助处理，谢谢！联系电话：13791685198；联系人：女士；来电流水2025011216575940520878139
</t>
  </si>
  <si>
    <t>2025-01-12 17:07:19</t>
  </si>
  <si>
    <t>2025-01-12 17:07:58</t>
  </si>
  <si>
    <t>SD-057-250112-190634-414</t>
  </si>
  <si>
    <t>2025-01-12 08:59:07</t>
  </si>
  <si>
    <t>80+普通-普通区域-寿光市-北关沿街-15263615852-300M-宽带上网投诉-次数0-202501120000107256</t>
  </si>
  <si>
    <t>202501120000107256</t>
  </si>
  <si>
    <t>202501120000107256#流程受理流水号：20250112085814152636158521006638
客户号码:15263615852
客户姓名:解**
投诉地市:潍坊
来话流水:2025011208575277620834605
宽带账号:15263615852
宽带账号归属地市:潍坊
宽带账号归属区县:寿光市
故障地址:潍坊寿光市圣城街道渤海路北关沿街60号箱*********
联系电话:15263615852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故障细类:宽带网速慢/卡顿
携转原因:
故障时间:2025-01-12 08:58:40
具体故障现象:频繁掉线，
客户其他诉求:
;宽带小区$[北关沿街]$</t>
  </si>
  <si>
    <t>2025-01-12 09:01:43</t>
  </si>
  <si>
    <t>2025-01-12 09:02:15</t>
  </si>
  <si>
    <t>SD-057-250112-504278-3569</t>
  </si>
  <si>
    <t>2025-01-12 13:55:33</t>
  </si>
  <si>
    <t>普通区域-昌乐县-海利商城-15253609568-500M-宽带上网投诉-次数0-202501120000309186</t>
  </si>
  <si>
    <t>202501120000309186</t>
  </si>
  <si>
    <t>202501120000309186#流程受理流水号：20250112135434152536095681075305
客户号码:15253609568
客户姓名:朱**
投诉地市:潍坊
来话流水:2025011213540391620820708
宽带账号:15253609568
宽带账号归属地市:潍坊
宽带账号归属区县:昌乐县
故障地址:潍坊昌乐县城关街道站前街海利商城5号楼*********
联系电话:15064448036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光功率:-18.79
故障大类:宽带/电视
故障细类:网速慢/上网掉线(专席)
携转原因:
故障时间:2025-01-12 13:54:45
具体故障现象:网速慢卡顿，我处正常排障未恢复，请协助处理谢谢
客户其他诉求:
;宽带小区$[海利商城]$</t>
  </si>
  <si>
    <t>2025-01-12 13:59:15</t>
  </si>
  <si>
    <t>2025-01-12 14:00:40</t>
  </si>
  <si>
    <t>SD-057-250112-749526-3023</t>
  </si>
  <si>
    <t>2025-01-12 12:51:33</t>
  </si>
  <si>
    <t>【调研】-普通区域-奎文区-中颐和园-15653461809-1000M-宽带上网投诉-次数0-202501120000278336</t>
  </si>
  <si>
    <t>202501120000278336</t>
  </si>
  <si>
    <t>202501120000278336#【网络电视】宽带账号：15653461809；宽带地址：潍坊高新清池傅家村中颐和园34号楼；客户来电反映观看的是网络电视/“电视家”无法观看，客户已正常办理宽带/移动高清业务，按相关口径解释不认可，要求反馈，请协助处理，谢谢！联系电话：15653461809；联系人：先生；来电流水：2025011212460251320839001</t>
  </si>
  <si>
    <t>2025-01-12 12:57:37</t>
  </si>
  <si>
    <t>2025-01-12 12:58:01</t>
  </si>
  <si>
    <t>SD-057-250112-954186-3079</t>
  </si>
  <si>
    <t>2025-01-12 12:57:03</t>
  </si>
  <si>
    <t>【调研】-(目标)普通区域-安丘市-寺坡村自然村-15165658360-300M-业务受理宽带-次数0-202501120000281945</t>
  </si>
  <si>
    <t>202501120000281945</t>
  </si>
  <si>
    <t>202501120000281945# 宽带账号:15165658360; 联系电话：15165658360，问题类型：此工单为群障修复工单，根据群障全量闭环修复管理要求，为确保客户网络通畅，请装维人员跟进修复网络问题，谢谢！ 
 群障标题：公告。故障描述：潍坊安丘市寺坡村自然村光缆故障，预估24小时恢复，请帮忙拦截,如有需要请联系片区装维师傅崔祥坤15706307057主叫号码：13864628636.0;该号码仅供参考，请优先联系宽带账号。</t>
  </si>
  <si>
    <t>2025-01-12 13:40:47</t>
  </si>
  <si>
    <t>2025-01-12 14:11:08</t>
  </si>
  <si>
    <t>SD-057-250112-610425-3028</t>
  </si>
  <si>
    <t>2025-01-12 12:52:10</t>
  </si>
  <si>
    <t>【调研】-80+普通-普通区域-安丘市-魏家花园-15053617011-100M-宽带上网投诉-次数0-202501120000278215</t>
  </si>
  <si>
    <t>202501120000278215</t>
  </si>
  <si>
    <t xml:space="preserve">202501120000278215#流程受理流水号：20250112125108150536170111064429
客户号码:15053617011
客户姓名:刘*
投诉地市:潍坊
来话流水:2025011212503390820869221
宽带账号:15053617011
宽带账号归属地市:潍坊
宽带账号归属区县:安丘市
故障地址:潍坊安丘市兴安街道金融街魏家花园南区2号楼*********
联系电话:15153629600
联系人:先生/女士
工单紧急程度:非常紧急
是否有升级投诉倾向:否
是否重复投诉:否
是否携转意向:否
是否投诉倾向:否
是否智能网关:非智能网关
当前是否在线:否
接入方式:FTTH
端到端诊断结果:大面积故障
是否质差终端:是
光功率:无
故障大类:宽带/电视
故障细类:宽带无法上网
携转原因:
故障时间:2025-01-12 12:51:16
具体故障现象:光猫亮红灯，
客户其他诉求:要求补偿流量费，
</t>
  </si>
  <si>
    <t>2025-01-12 12:57:24</t>
  </si>
  <si>
    <t>2025-01-12 13:04:40</t>
  </si>
  <si>
    <t>SD-057-250112-568931-2975</t>
  </si>
  <si>
    <t>2025-01-12 12:47:10</t>
  </si>
  <si>
    <t>80+银卡-普通区域-寿光市-李家屯村自然村-15866559004-1000M-宽带延伸服务-次数0-202501120000275424</t>
  </si>
  <si>
    <t>202501120000275424</t>
  </si>
  <si>
    <t xml:space="preserve">202501120000275424#【已关注中国移动10086微信公众号】流程受理流水号：20250112124621158665590041063629
客户号码:15866559004
客户姓名:李**
投诉地市:潍坊
来话流水:2025011212414415620809830
宽带账号:15866559004
宽带账号归属地市:潍坊
宽带账号归属区县:寿光市
故障地址:潍坊寿光市丰城镇李家屯村李家屯村自然村李家屯村沿街7箱(李军玉外墙）*********
联系电话:15866559004
联系人:先生/女士
工单紧急程度:一般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故障时间:2025-01-12 12:46:27
具体故障现象:调测其它设备，客户表示电视无信号，已经更换高清口和拔插还是无信号
</t>
  </si>
  <si>
    <t>2025-01-12 12:49:29</t>
  </si>
  <si>
    <t>2025-01-12 12:51:00</t>
  </si>
  <si>
    <t>SD-851-291350-908-3064</t>
  </si>
  <si>
    <t>SD-057-250112-580674-7324</t>
  </si>
  <si>
    <t>2025-01-12 20:38:24</t>
  </si>
  <si>
    <t>【调研】-普通区域-临朐县-凤凰新城（清华园）-15063622262-100M-魔百和投诉-次数0-202501120000535202</t>
  </si>
  <si>
    <t>202501120000535202</t>
  </si>
  <si>
    <t>202501120000535202#流程受理流水号：20250112203542150636222621151866
客户号码:15063622262
客户姓名:王*
投诉地市:潍坊
来话流水:2025011220284389120851610
宽带账号:15063622262
宽带账号归属地市:潍坊
宽带账号归属区县:临朐县
故障地址:潍坊临朐县城关街道沂山路凤凰新城（清华园）5号楼*********
联系电话:15006617566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故障大类:宽带/电视
故障细类:移动高清电视故障(专席)
携转原因:
故障时间:2025-01-12 20:36:32
魔百和单播/组播:单播
具体故障现象:客户来电反映电视看不了，显示无信号，拔插高清线重启设备未恢复，请协助处理，谢谢！
客户其他诉求:
魔百和单/组播：单播;宽带小区$[凤凰新城（清华园）]$</t>
  </si>
  <si>
    <t>2025-01-12 20:46:13</t>
  </si>
  <si>
    <t>2025-01-12 20:47:17</t>
  </si>
  <si>
    <t>SD-057-250112-376194-313</t>
  </si>
  <si>
    <t>2025-01-12 08:51:28</t>
  </si>
  <si>
    <t>80+金卡-普通区域-奎文区-金叶樱海园-15269610665-1000M-宽带上网投诉-次数0-202501120000103205</t>
  </si>
  <si>
    <t>202501120000103205</t>
  </si>
  <si>
    <t>202501120000103205#流程受理流水号：20250112085102152696106651005006
客户号码:15269610665
客户姓名:刘**
投诉地市:潍坊
来话流水:2025011208504521920886097
宽带账号:15269610665
宽带账号归属地市:潍坊
宽带账号归属区县:高新
故障地址:潍坊高新高新城区北海路金叶樱海园2号楼*********
联系电话:15269610665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光功率:-16.17
故障大类:宽带/电视
故障细类:宽带网速慢/卡顿
携转原因:
故障时间:2025-01-12 08:51:13
具体故障现象:网速慢卡顿，
客户其他诉求:
;宽带小区$[金叶樱海园]$</t>
  </si>
  <si>
    <t>2025-01-12 09:00:52</t>
  </si>
  <si>
    <t>2025-01-12 09:01:30</t>
  </si>
  <si>
    <t>SD-851-276417-28186-22857</t>
  </si>
  <si>
    <t>SD-057-250112-561087-358</t>
  </si>
  <si>
    <t>2025-01-12 08:55:07</t>
  </si>
  <si>
    <t>【调研】-80+普通-普通区域-临朐县-弥水春风-15763093210-300M-魔百和投诉-次数0-202501120000105242</t>
  </si>
  <si>
    <t>202501120000105242</t>
  </si>
  <si>
    <t>202501120000105242#流程受理流水号：20250112085408157630932101005681
客户号码:15763093210
客户姓名:王*
投诉地市:潍坊
来话流水:2025011208535569420807600
宽带账号:15763093210
宽带账号归属地市:潍坊
宽带账号归属区县:临朐县
故障地址:潍坊临朐县东城街道南环路弥水春风东区8号楼*********
联系电话:15763093210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故障细类:移动高清电视故障
携转原因:
故障时间:2025-01-12 08:54:41
魔百和单播/组播:组播
具体故障现象:机顶盒无法开机，
客户其他诉求:
魔百和单/组播：组播;宽带小区$[弥水春风]$</t>
  </si>
  <si>
    <t>2025-01-12 08:58:38</t>
  </si>
  <si>
    <t>2025-01-12 08:59:54</t>
  </si>
  <si>
    <t>SD-852-258475-132-5383</t>
  </si>
  <si>
    <t>SD-057-250112-965482-7586</t>
  </si>
  <si>
    <t>2025-01-12 21:43:35</t>
  </si>
  <si>
    <t>普通区域-奎文区-御景苑-18363676657-300M-宽带上网投诉-次数0-202501120000545888</t>
  </si>
  <si>
    <t>202501120000545888</t>
  </si>
  <si>
    <t>202501120000545888#流程受理流水号：20250112214256183636766571155981
客户号码:18363676657
客户姓名:李**
投诉地市:潍坊
来话流水:2025011221423821520883167
宽带账号:18363676657
宽带账号归属地市:潍坊
宽带账号归属区县:奎文区
故障地址:潍坊奎文区北苑街道潍州路御景苑2号楼*********
联系电话:18363676657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光功率:-16.73
故障大类:宽带/电视
故障细类:宽带无法上网
携转原因:
故障时间:2025-01-12 21:43:12
具体故障现象:光猫亮红灯，
客户其他诉求:
;宽带小区$[御景苑]$</t>
  </si>
  <si>
    <t>2025-01-12 21:51:18</t>
  </si>
  <si>
    <t>2025-01-12 21:53:15</t>
  </si>
  <si>
    <t>SD-057-250112-587613-2947</t>
  </si>
  <si>
    <t>2025-01-12 12:45:06</t>
  </si>
  <si>
    <t>80+银卡-普通区域-昌邑市-三合苑B区-13964719462-300M-宽带上网投诉-次数0-202501120000273163</t>
  </si>
  <si>
    <t>202501120000273163</t>
  </si>
  <si>
    <t>202501120000273163#宽带账号：13964719462；宽带地址：潍坊昌邑市城区解放路三合苑A区三合苑二期9号楼；客户来电反映宽带无法上网，客户不在现场，无法配合线上指导/客户不配合排障，要求上门，请协助处理，谢谢！联系电话：13964719462；联系人：女士；来电流水： 2025011212372967720880047</t>
  </si>
  <si>
    <t>2025-01-12 12:49:11</t>
  </si>
  <si>
    <t>2025-01-12 12:49:36</t>
  </si>
  <si>
    <t>SD-057-250112-087691-363</t>
  </si>
  <si>
    <t>2025-01-12 08:55:53</t>
  </si>
  <si>
    <t>80+普通-普通区域-潍城区-潍城春天-18866774996-300M-业务受理宽带-次数0-202501120000105443</t>
  </si>
  <si>
    <t>202501120000105443</t>
  </si>
  <si>
    <t>202501120000105443# 导航立单,用户所在位置有群障,已向客户播报,客户要求装维回访.此工单为群障修复工单,根据群障全量闭环管理要求,为确保客户网络通畅,请装维人员跟进修复网络问题,谢谢.联系电话：18866774996</t>
  </si>
  <si>
    <t>2025-01-12 09:03:22</t>
  </si>
  <si>
    <t>2025-01-12 09:03:50</t>
  </si>
  <si>
    <t>SD-851-263578-8676-6643</t>
  </si>
  <si>
    <t>SD-057-250112-104352-367</t>
  </si>
  <si>
    <t>2025-01-12 08:56:12</t>
  </si>
  <si>
    <t>【调研】-80+银卡-普通区域-寒亭区-李家东庄村自然村-13864648884-300M-宽带上网投诉-次数0-20250112085416X256144403</t>
  </si>
  <si>
    <t>20250112085416X256144403</t>
  </si>
  <si>
    <t xml:space="preserve">【农村网络投诉】流程受理流水号：20250112085217138646488841005286
客户号码:13864648884
客户姓名:王**
投诉地市:潍坊
来话流水:2025011208512311820890331
宽带账号:13864648884
宽带账号归属地市:潍坊
宽带账号归属区县:寒亭区
故障地址:潍坊寒亭区寒亭街道李家东庄村李家东庄村自然村李家东庄村中心街南一（+5）号箱扩容*********
联系电话:15963688313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08:54:36
具体故障现象:光猫亮红灯，
客户其他诉求:
</t>
  </si>
  <si>
    <t>2025-01-12 08:58:49</t>
  </si>
  <si>
    <t>2025-01-12 08:59:11</t>
  </si>
  <si>
    <t>2025-01-12 21:49:45</t>
  </si>
  <si>
    <t>80+银卡-普通区域-诸城市-掘村自然村-13406690989-300M-宽带上网投诉-次数0-202501120000546600 一级督办</t>
  </si>
  <si>
    <t>202501120000546600</t>
  </si>
  <si>
    <t>2025-01-12 21:51:42</t>
  </si>
  <si>
    <t>2025-01-12 21:52:04</t>
  </si>
  <si>
    <t>SD-851-265392-732-22461</t>
  </si>
  <si>
    <t>2025-01-12 12:47:29</t>
  </si>
  <si>
    <t>【重投】-【调研】-80+普通-普通区域-奎文区-隆祥花园小区-13864651622-200M-业务受理宽带-次数0-202501120000276242 一级督办</t>
  </si>
  <si>
    <t>202501120000276242</t>
  </si>
  <si>
    <t>2025-01-12 12:48:21</t>
  </si>
  <si>
    <t>2025-01-12 12:57:58</t>
  </si>
  <si>
    <t>SD-057-250112-138705-368</t>
  </si>
  <si>
    <t>2025-01-12 08:56:19</t>
  </si>
  <si>
    <t>80+银卡-(目标)普通区域-青州市-时家村自然村-18364657936-200M-魔百和投诉-次数0-20250112085440X280766336</t>
  </si>
  <si>
    <t>2025-01-13 09:57:00</t>
  </si>
  <si>
    <t>20250112085440X280766336</t>
  </si>
  <si>
    <t>【农村网络投诉】流程受理流水号：20250112085343183646579361005600
客户号码:18364657936
客户姓名:时**
投诉地市:潍坊
来话流水:2025011208530549120801913
宽带账号:18364657936
宽带账号归属地市:潍坊
宽带账号归属区县:青州市
故障地址:潍坊青州市谭坊镇时家村时家村自然村k7(庄东头)*********
联系电话:13791603867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故障细类:移动高清电视故障
携转原因:
故障时间:2025-01-12 08:52:39
魔百和单播/组播:组播
具体故障现象:机顶盒无法开机，
客户其他诉求:
魔百和单/组播：组播</t>
  </si>
  <si>
    <t>2025-01-12 08:58:39</t>
  </si>
  <si>
    <t>2025-01-12 08:59:01</t>
  </si>
  <si>
    <t>SD-851-245415-42909-27010</t>
  </si>
  <si>
    <t>SD-057-250112-168539-3586</t>
  </si>
  <si>
    <t>2025-01-12 13:56:55</t>
  </si>
  <si>
    <t>普通区域-诸城市-六和小区-19577735315-200M-宽带上网投诉-次数0-202501120000307339</t>
  </si>
  <si>
    <t>202501120000307339</t>
  </si>
  <si>
    <t>202501120000307339#流程受理流水号：20250112135518195777353151075452
客户号码:19577735315
客户姓名:王*
投诉地市:潍坊
来话流水:2025011213531568820813819
宽带账号:19577735315
宽带账号归属地市:潍坊
宽带账号归属区县:诸城市
故障地址:潍坊诸城市密州街道东武街六和小区六和小区32号楼*********
联系电话:13475676307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光功率:-15.67
故障大类:宽带/电视
故障细类:宽带无法上网(专席)
携转原因:
故障时间:2025-01-12 13:58:25
具体故障现象:光猫不亮灯，
客户其他诉求:
;宽带小区$[六和小区]$</t>
  </si>
  <si>
    <t>2025-01-12 13:58:16</t>
  </si>
  <si>
    <t>2025-01-12 13:58:37</t>
  </si>
  <si>
    <t>SD-057-250112-417082-3591</t>
  </si>
  <si>
    <t>2025-01-12 13:57:15</t>
  </si>
  <si>
    <t>普通区域-诸城市-龙都东苑小区-13964692175-200M-宽带上网投诉-次数0-202501120000305714</t>
  </si>
  <si>
    <t>202501120000305714</t>
  </si>
  <si>
    <t xml:space="preserve">202501120000305714#13964692175客户反映电视直播的卫视频道无法观看，提示黑屏，客户不配合操作，要求维修人员上门维修，但客户拒绝提供宽带地址和联系电话，请协助处理。谢谢  联系人：先生 联系电话：本机 流水：2025011213265860520810146
</t>
  </si>
  <si>
    <t>2025-01-12 14:09:53</t>
  </si>
  <si>
    <t>2025-01-12 14:10:25</t>
  </si>
  <si>
    <t>SD-851-262625-9353-11063</t>
  </si>
  <si>
    <t>SD-057-250112-614320-3043</t>
  </si>
  <si>
    <t>2025-01-12 12:54:08</t>
  </si>
  <si>
    <t>【调研】-80+普通-普通区域-安丘市-锦国花园-15253615175-1000M-宽带上网投诉-次数0-202501120000278502</t>
  </si>
  <si>
    <t>202501120000278502</t>
  </si>
  <si>
    <t>202501120000278502#宽带账号：15253615175；宽带地址：潍坊安丘市兴安街道华安路锦国花园1号楼*********
；客户来电反映移动高清无法观看，客户不配合排障，要求上门，请协助处理，谢谢！联系电话：15853684428来电流水，2025011212491540820860446</t>
  </si>
  <si>
    <t>2025-01-12 12:57:34</t>
  </si>
  <si>
    <t>SD-851-273878-20990-2760</t>
  </si>
  <si>
    <t>SD-057-250112-854329-7294</t>
  </si>
  <si>
    <t>2025-01-12 20:33:13</t>
  </si>
  <si>
    <t>【调研】-普通区域-安丘市-安丘百福园二-19953340541-1000M-宽带上网投诉-次数0-202501120000534084</t>
  </si>
  <si>
    <t>202501120000534084</t>
  </si>
  <si>
    <t>202501120000534084#宽带账号：19953340541；宽带地址：潍坊安丘市兴安街道和平路百福园迁4号****；客户来电反映宽带网速慢卡顿，wifi信号弱，客户不配合排障，要求上门，请协助处理，谢谢！
联系电话：19953340541；联系人：先生；来电流水：2025011220294976820856122</t>
  </si>
  <si>
    <t>2025-01-12 20:42:10</t>
  </si>
  <si>
    <t>2025-01-12 20:42:40</t>
  </si>
  <si>
    <t>SD-057-250112-589620-7295</t>
  </si>
  <si>
    <t>2025-01-12 20:33:35</t>
  </si>
  <si>
    <t>【调研】-80+银卡-普通区域-安丘市-印台园小区-15753698233-200M-宽带上网投诉-次数0-202501120000533968 二级督办</t>
  </si>
  <si>
    <t>202501120000533968</t>
  </si>
  <si>
    <t xml:space="preserve">202501120000533968#流程受理流水号：20250112203307157536982331151588
客户号码:15753698233
客户姓名:张**
投诉地市:潍坊
来话流水:2025011220324864120868277
宽带账号:15753698233
宽带账号归属地市:潍坊
宽带账号归属区县:安丘市
故障地址:潍坊安丘市兴安街道兴安路印台园小区10号楼*********
联系电话:15753698233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光功率:-17.39
故障大类:宽带/电视
故障细类:宽带网速慢/卡顿
携转原因:
故障时间:2025-01-12 20:33:13
具体故障现象:光猫亮红灯，
客户其他诉求:客户侧为质差终端，要求上门更换终端并一并处理故障问题。
</t>
  </si>
  <si>
    <t>2025-01-12 21:00:43</t>
  </si>
  <si>
    <t>2025-01-12 21:01:08</t>
  </si>
  <si>
    <t>2025-01-12 08:56:31</t>
  </si>
  <si>
    <t>【调研】-80+银卡-普通区域-昌邑市-保障房宿舍-15288832361-1000M-业务受理宽带-次数0-202501120000106901 一级督办</t>
  </si>
  <si>
    <t>202501120000106901</t>
  </si>
  <si>
    <t>2025-01-12 09:02:11</t>
  </si>
  <si>
    <t>2025-01-12 09:02:41</t>
  </si>
  <si>
    <t>SD-057-250112-875943-3596</t>
  </si>
  <si>
    <t>2025-01-12 13:57:38</t>
  </si>
  <si>
    <t>【调研】-80+银卡-普通区域-寒亭区-尹家双庙村自然村-15853689230-1000M-宽带上网投诉-次数0-202501120000309693</t>
  </si>
  <si>
    <t>202501120000309693</t>
  </si>
  <si>
    <t>202501120000309693#15853689230   辛苦上门排障   联系人先生   联系电话15853689230    流水号2025011213510368520895598</t>
  </si>
  <si>
    <t>2025-01-12 14:01:46</t>
  </si>
  <si>
    <t>2025-01-12 14:02:24</t>
  </si>
  <si>
    <t>SD-851-256412-4276-688</t>
  </si>
  <si>
    <t>SD-057-250112-167208-5398</t>
  </si>
  <si>
    <t>2025-01-12 17:02:15</t>
  </si>
  <si>
    <t>【调研】-普通区域-青州市-青州弥河幸福花园（前后寺安置区）-18264497814-300M-宽带上网投诉-次数0-20250112170041X441251121</t>
  </si>
  <si>
    <t>20250112170041X441251121</t>
  </si>
  <si>
    <t xml:space="preserve">流程受理流水号：20250112165028182644978141115798
客户号码:18264497814
客户姓名:郭**
投诉地市:潍坊
来话流水:2025011216494849820897958
宽带账号:18264497814
宽带账号归属地市:潍坊
宽带账号归属区县:青州市
故障地址:潍坊青州市云门山街道新南环路青州弥河幸福花园（前后寺安置区）13号楼*********
联系电话:18264497814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故障细类:宽带无法上网(专席)
携转原因:
故障时间:2025-01-12 17:00:22
具体故障现象:宽带总掉网
客户其他诉求:
</t>
  </si>
  <si>
    <t>2025-01-12 17:14:48</t>
  </si>
  <si>
    <t>2025-01-12 17:15:12</t>
  </si>
  <si>
    <t>SD-851-233038-4774-65</t>
  </si>
  <si>
    <t>SD-057-250112-963218-3107</t>
  </si>
  <si>
    <t>2025-01-12 12:59:31</t>
  </si>
  <si>
    <t>80+普通-普通区域-安丘市-大儒林村自然村-15264446398-1000M-宽带上网投诉-次数0-20250112125858X938872415</t>
  </si>
  <si>
    <t>20250112125858X938872415</t>
  </si>
  <si>
    <t xml:space="preserve">【农村网络投诉】流程受理流水号：20250112125730152644463981065596
客户号码:15264446398
客户姓名:李**
投诉地市:潍坊
来话流水:2025011212571962620814645
宽带账号:15264446398
宽带账号归属地市:潍坊
宽带账号归属区县:安丘市
故障地址:潍坊安丘市凌河镇大儒林村大儒林村自然村大儒林村追加11号箱李刚*********
联系电话:15264446398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12:58:28
具体故障现象:光猫亮红灯，
客户其他诉求:
</t>
  </si>
  <si>
    <t>2025-01-12 13:01:31</t>
  </si>
  <si>
    <t>2025-01-12 13:01:59</t>
  </si>
  <si>
    <t>SD-851-241737-4908-10511</t>
  </si>
  <si>
    <t>SD-057-250112-874125-692</t>
  </si>
  <si>
    <t>2025-01-12 09:23:13</t>
  </si>
  <si>
    <t>【调研】-普通区域-奎文区-九龙花园（公路局宿舍）-15610619125-1000M-魔百和投诉-次数0-20250112092255X975131825</t>
  </si>
  <si>
    <t>20250112092255X975131825</t>
  </si>
  <si>
    <t>流程受理流水号：20250112091746156106191251011292
客户号码:15610619125
客户姓名:孙**
投诉地市:潍坊
来话流水:2025011209155161420883544
宽带账号:15610619125
宽带账号归属地市:潍坊
宽带账号归属区县:高新
故障地址:潍坊高新高新城区北海路九龙花园（公路局宿舍）九龙园31号楼#受理请联系15762526652#*********
联系电话:15624221568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光功率:-15.59
故障大类:宽带/电视
故障细类:移动高清电视故障(专席)
携转原因:
故障时间:2025-01-12 09:22:34
魔百和单播/组播:组播
具体故障现象:电视直播或点播无法观看，
客户其他诉求:请协助处理，谢谢
魔百和单/组播：组播</t>
  </si>
  <si>
    <t>2025-01-12 09:24:52</t>
  </si>
  <si>
    <t>2025-01-12 09:25:18</t>
  </si>
  <si>
    <t>SD-851-286180-15592-24388</t>
  </si>
  <si>
    <t>SD-057-250112-653412-716</t>
  </si>
  <si>
    <t>2025-01-12 09:26:04</t>
  </si>
  <si>
    <t>普通区域-昌乐县-相府锦苑-13573602307-300M-宽带上网投诉-次数0-202501120000128010</t>
  </si>
  <si>
    <t>202501120000128010</t>
  </si>
  <si>
    <t>202501120000128010#宽带账号：13573602307  宽带地址：潍坊昌乐县城关街道恒安街相府锦苑16号楼*********  客户来电反映宽带无法使用，不配合线上指导，不找光猫，要求上门，请协助处理，谢谢！联系电话：本机；联系人：先生；来电流水：2025011209225963120850058</t>
  </si>
  <si>
    <t>2025-01-12 09:28:07</t>
  </si>
  <si>
    <t>2025-01-12 09:28:26</t>
  </si>
  <si>
    <t>SD-851-280952-3501-27287</t>
  </si>
  <si>
    <t>SD-057-250112-843715-2730</t>
  </si>
  <si>
    <t>【调研】-80+金卡-普通区域-寿光市-弥香苑小区-15095100693-1000M-魔百和投诉-次数0-202501120000263598</t>
  </si>
  <si>
    <t>202501120000263598</t>
  </si>
  <si>
    <t>202501120000263598#【已关注中国移动10086微信公众号】流程受理流水号：20250112122029150951006931058840
客户号码:15095100693
客户姓名:张**
投诉地市:潍坊
来话流水:2025011212192661820848553
宽带账号:15095100693
宽带账号归属地市:潍坊
宽带账号归属区县:寿光市
故障地址:潍坊寿光市北洛镇垒村弥香苑小区10号楼*********
联系电话:15095100693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光功率:-19.39
故障大类:宽带/电视
故障细类:移动高清电视故障(专席)
携转原因:
故障时间:2025-01-12 12:21:16
魔百和单播/组播:单播
具体故障现象:电视直播或点播无法观看，
客户其他诉求:
魔百和单/组播：单播;宽带小区$[弥香苑小区]$</t>
  </si>
  <si>
    <t>2025-01-12 12:27:49</t>
  </si>
  <si>
    <t>2025-01-12 12:28:06</t>
  </si>
  <si>
    <t>SD-057-250112-708954-2798</t>
  </si>
  <si>
    <t>2025-01-12 12:27:03</t>
  </si>
  <si>
    <t>普通区域-寒亭区-戈翟村自然村-15264646785-300M-业务受理宽带-次数0-202501120000266703</t>
  </si>
  <si>
    <t>202501120000266703</t>
  </si>
  <si>
    <t>202501120000266703# 宽带账号:15264646785; 联系电话：15264646785，问题类型：此工单为群障修复工单，根据群障全量闭环修复管理要求，为确保客户网络通畅，请装维人员跟进修复网络问题，谢谢！ 
 群障标题：公告。故障描述：分支光纤断或OLT检测不到ONT的预期的光信号(LOSi/LOBi)主叫号码：15753634385.0;该号码仅供参考，请优先联系宽带账号。</t>
  </si>
  <si>
    <t>2025-01-12 12:44:51</t>
  </si>
  <si>
    <t>2025-01-12 12:45:36</t>
  </si>
  <si>
    <t>SD-851-276334-29762-21671</t>
  </si>
  <si>
    <t>SD-057-250112-735981-7077</t>
  </si>
  <si>
    <t>2025-01-12 19:56:05</t>
  </si>
  <si>
    <t>FTTR-普通区域-坊子区-荆山洼唐家村-19819630111-1000M-宽带上网投诉-次数0-20250112195413X853746307</t>
  </si>
  <si>
    <t>20250112195413X853746307</t>
  </si>
  <si>
    <t xml:space="preserve">【农村网络投诉】流程受理流水号：20250112195246198196301111147139
客户号码:19819630111
客户姓名:唐**
投诉地市:潍坊
来话流水:2025011219522729920892375
宽带账号:19819630111
宽带账号归属地市:潍坊
宽带账号归属区县:坊子区
故障地址:潍坊坊子区荆山洼经济发展区荆山洼唐家村荆山洼唐家村潍坊坊子区荆山洼唐家村扩容02号分纤箱*********
联系电话:19819630111
联系人:先生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故障时间:2025-01-12 11:53:52
具体故障现象:光猫亮红灯，
客户其他诉求:
</t>
  </si>
  <si>
    <t>2025-01-12 19:58:05</t>
  </si>
  <si>
    <t>2025-01-12 19:58:35</t>
  </si>
  <si>
    <t>SD-851-249500-32-18249</t>
  </si>
  <si>
    <t>SD-057-250112-360548-116</t>
  </si>
  <si>
    <t>2025-01-12 08:33:49</t>
  </si>
  <si>
    <t>【调研】-80+银卡-普通区域-坊子区-罗都屯村自然村-13515407480-1000M-业务受理宽带-次数0-202501120000092902</t>
  </si>
  <si>
    <t>202501120000092902</t>
  </si>
  <si>
    <t>202501120000092902# 导航立单,用户所在位置有群障,已向客户播报,客户要求装维回访.此工单为群障修复工单,根据群障全量闭环管理要求,为确保客户网络通畅,请装维人员跟进修复网络问题,谢谢.联系电话：13515407480</t>
  </si>
  <si>
    <t>2025-01-12 08:44:20</t>
  </si>
  <si>
    <t>2025-01-12 08:44:44</t>
  </si>
  <si>
    <t>SD-851-243411-5272-29576</t>
  </si>
  <si>
    <t>SD-057-250112-391487-7246</t>
  </si>
  <si>
    <t>2025-01-12 20:27:55</t>
  </si>
  <si>
    <t>普通区域-诸城市-吴家楼村自然村-15906365655-200M-宽带延伸服务-次数0-202501120000533613</t>
  </si>
  <si>
    <t>202501120000533613</t>
  </si>
  <si>
    <t xml:space="preserve">202501120000533613#流程受理流水号：20250112202714159063656551151034
客户号码:15906365655
客户姓名:王**
投诉地市:潍坊
来话流水:2025011220253219320838924
宽带账号:15906365655
宽带账号归属地市:潍坊
宽带账号归属区县:诸城市
故障地址:潍坊诸城市石桥子镇吴家楼村吴家楼村自然村吴家楼村2号箱*********
联系电话:15906365655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故障时间:2025-01-12 20:30:21
具体故障现象:光猫不亮灯1拔插电源未恢复检测设备
</t>
  </si>
  <si>
    <t>2025-01-12 20:42:02</t>
  </si>
  <si>
    <t>2025-01-12 20:42:32</t>
  </si>
  <si>
    <t>SD-851-301686-18567-12550</t>
  </si>
  <si>
    <t>SD-057-250112-267145-771</t>
  </si>
  <si>
    <t>2025-01-12 09:29:28</t>
  </si>
  <si>
    <t>【调研】-80+普通-普通区域-昌邑市-富润国际小区-15263682992-1000M-宽带上网投诉-次数0-20250112092809X289614540</t>
  </si>
  <si>
    <t>20250112092809X289614540</t>
  </si>
  <si>
    <t xml:space="preserve">流程受理流水号：20250112092709152636829921013573
客户号码:15263682992
客户姓名:王**
投诉地市:潍坊
来话流水:2025011209255293020877573
宽带账号:15263682992
宽带账号归属地市:潍坊
宽带账号归属区县:昌邑市
故障地址:潍坊昌邑市城区北海路富润国际小区高层北楼东单元*********
联系电话:17864417271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故障细类:网速慢/上网掉线(专席)
携转原因:
故障时间:2025-01-12 09:23:53
具体故障现象:游戏软件卡顿，已重启设备未恢复
客户其他诉求:
</t>
  </si>
  <si>
    <t>2025-01-12 09:30:35</t>
  </si>
  <si>
    <t>2025-01-12 09:32:43</t>
  </si>
  <si>
    <t>SD-851-238323-9341-4463</t>
  </si>
  <si>
    <t>SD-057-250112-078345-2810</t>
  </si>
  <si>
    <t>2025-01-12 12:27:26</t>
  </si>
  <si>
    <t>【调研】-80+银卡-普通区域-青州市-阳光花园A区-13583696897-200M-业务受理宽带-次数0-202501120000266717</t>
  </si>
  <si>
    <t>202501120000266717</t>
  </si>
  <si>
    <t>202501120000266717#【已关注中国移动10086微信公众号】 宽带账号:13583696897; 联系电话：13583696897，问题类型：此工单为群障修复工单，根据群障全量闭环修复管理要求，为确保客户网络通畅，请装维人员跟进修复网络问题，谢谢！ 
 群障标题：公告。故障描述：潍坊青州市阳光花园A区光缆故障，预估24小时恢复，请帮忙拦截,如有需要请联系片区装维师傅姜立杰15706307662主叫号码：13615368152.0;该号码仅供参考，请优先联系宽带账号。</t>
  </si>
  <si>
    <t>2025-01-12 12:30:42</t>
  </si>
  <si>
    <t>2025-01-12 12:31:03</t>
  </si>
  <si>
    <t>SD-851-276865-26887-21494</t>
  </si>
  <si>
    <t>SD-057-250112-759804-96</t>
  </si>
  <si>
    <t>2025-01-12 08:27:10</t>
  </si>
  <si>
    <t>普通区域-寒亭区-泰祥社区二期（华为）-18653688885-1000M-宽带上网投诉-次数0-202501120000092859</t>
  </si>
  <si>
    <t>202501120000092859</t>
  </si>
  <si>
    <t xml:space="preserve">202501120000092859#宽带账号：18653688885；宽带地址：潍坊寒亭区寒亭街道幸福路泰祥社区二期（华为）28号楼*********；客户来电反映宽带不好用 ，要求师傅上门，请协助处理，谢谢！联系电话：15953632227；联系人：；来电流水：。2025011121003577820811484 </t>
  </si>
  <si>
    <t>2025-01-12 08:35:35</t>
  </si>
  <si>
    <t>2025-01-12 08:38:45</t>
  </si>
  <si>
    <t>SD-851-274010-5347-25872</t>
  </si>
  <si>
    <t>SD-057-250112-753189-97</t>
  </si>
  <si>
    <t>2025-01-12 08:27:34</t>
  </si>
  <si>
    <t>【调研】-80+普通-普通区域-寿光市-西关中学家属院-15266463888-300M-宽带上网投诉-次数0-202501120000092501</t>
  </si>
  <si>
    <t>202501120000092501</t>
  </si>
  <si>
    <t>202501120000092501#流程受理流水号：20250112082630152664638881000601
客户号码:15266463888
客户姓名:李**
投诉地市:潍坊
来话流水:2025011208250217120853184
宽带账号:15266463888
宽带账号归属地市:潍坊
宽带账号归属区县:寿光市
故障地址:潍坊寿光市圣城街道石马路西关中学家属院北楼*********
联系电话:15266463888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08:27:09
具体故障现象:光猫亮红灯，
客户其他诉求:
;宽带小区$[西关中学家属院]$</t>
  </si>
  <si>
    <t>2025-01-12 08:44:05</t>
  </si>
  <si>
    <t>2025-01-12 08:44:49</t>
  </si>
  <si>
    <t>SD-057-250112-784362-98</t>
  </si>
  <si>
    <t>2025-01-12 08:28:47</t>
  </si>
  <si>
    <t>普通区域-奎文区-上河园小区-13562611129-300M-宽带上网投诉-次数0-202501120000093747</t>
  </si>
  <si>
    <t>202501120000093747</t>
  </si>
  <si>
    <t>202501120000093747#流程受理流水号：20250112082638135626111291000603
客户号码:13562611129
客户姓名:宋**
投诉地市:潍坊
来话流水:2025011208261851920856977
宽带账号:13562611129
宽带账号归属地市:潍坊
宽带账号归属区县:奎文区
故障地址:潍坊奎文区北苑街道则尔庄上河园小区15号楼*********
联系电话:13562611129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故障细类:宽带无法上网
携转原因:
故障时间:2025-01-12 08:27:55
具体故障现象:提示网络无法连接，
客户其他诉求:客户要求师傅上门查看
;宽带小区$[上河园小区]$</t>
  </si>
  <si>
    <t>2025-01-12 08:43:26</t>
  </si>
  <si>
    <t>2025-01-12 08:43:42</t>
  </si>
  <si>
    <t>SD-057-250112-079156-721</t>
  </si>
  <si>
    <t>2025-01-12 09:26:13</t>
  </si>
  <si>
    <t>普通区域-安丘市-大赵家埠村自然村-15095298001-100M-宽带上网投诉-次数0-202501120000129112</t>
  </si>
  <si>
    <t>2025-01-13 10:27:00</t>
  </si>
  <si>
    <t>202501120000129112</t>
  </si>
  <si>
    <t xml:space="preserve">202501120000129112#【已关注中国移动10086微信公众号】流程受理流水号：20250112092508150952980011013061
客户号码:15095298001
客户姓名:王**
投诉地市:潍坊
来话流水:2025011209244502420866569
宽带账号:15095298001
宽带账号归属地市:潍坊
宽带账号归属区县:安丘市
故障地址:潍坊安丘市慈埠镇大赵家埠村大赵家埠村自然村大赵家埠村1号箱村南赵国强*********
联系电话:15095298001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光功率:-25.08
故障大类:宽带/电视
故障细类:移动高清电视故障
携转原因:
故障时间:2025-01-12 09:25:54
魔百和单播/组播:组播
具体故障现象:电视直播或点播无法观看，
客户其他诉求:客户侧为质差终端，要求上门更换终端并一并处理故障问题。
</t>
  </si>
  <si>
    <t>2025-01-12 09:27:52</t>
  </si>
  <si>
    <t>2025-01-12 09:28:15</t>
  </si>
  <si>
    <t>SD-057-250112-039468-722</t>
  </si>
  <si>
    <t>2025-01-12 09:26:18</t>
  </si>
  <si>
    <t>(目标)普通区域-诸城市-华都富林-15965047393-1000M-宽带延伸服务-次数0-202501120000129898</t>
  </si>
  <si>
    <t>202501120000129898</t>
  </si>
  <si>
    <t xml:space="preserve">202501120000129898#【已关注中国移动10086微信公众号】流程受理流水号：20250112092438159650473931012931
客户号码:15965047393
客户姓名:王**
投诉地市:潍坊
来话流水:2025011209240069220859646
宽带账号:15965047393
宽带账号归属地市:潍坊
宽带账号归属区县:诸城市
故障地址:潍坊诸城市密州街道人民东路华都富林1号楼*********
联系电话:15666712131
联系人:先生/女士
工单紧急程度:紧急
是否有升级投诉倾向:否
是否重复投诉:否
是否携转意向:否
是否投诉倾向:否
是否智能网关:智能网关
当前是否在线:是
接入方式:FTTH
是否质差终端:无质差信息
光功率:-24.08
故障大类:宽带/电视
故障细类:宽带延伸服务
携转原因:
故障时间:2025-01-12 10:29:18
具体故障现象:重新布置网线，
</t>
  </si>
  <si>
    <t>2025-01-12 09:28:11</t>
  </si>
  <si>
    <t>2025-01-12 09:33:38</t>
  </si>
  <si>
    <t>SD-851-291217-17030-6066</t>
  </si>
  <si>
    <t>SD-057-250112-369804-137</t>
  </si>
  <si>
    <t>2025-01-12 08:36:06</t>
  </si>
  <si>
    <t>80+普通-普通区域-诸城市-枫香小镇-15064681131-300M-宽带上网投诉-次数0-202501120000095366</t>
  </si>
  <si>
    <t>202501120000095366</t>
  </si>
  <si>
    <t>202501120000095366#流程受理流水号：20250112083415150646811311001313
客户号码:15064681131
客户姓名:王**
投诉地市:潍坊
来话流水:2025011208335221720886473
宽带账号:15064681131
宽带账号归属地市:潍坊
宽带账号归属区县:诸城市
故障地址:潍坊诸城市密州街道枫香湖畔怡锦园西区11号楼1单元8楼
联系电话:15064681131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故障时间:2025-01-12 08:34:24
具体故障现象:光猫亮红灯，网线断了请尽快处理，谢谢
客户其他诉求:
;宽带小区$[枫香小镇]$</t>
  </si>
  <si>
    <t>2025-01-12 08:39:24</t>
  </si>
  <si>
    <t>2025-01-12 08:40:58</t>
  </si>
  <si>
    <t>SD-851-303251-65815-7569</t>
  </si>
  <si>
    <t>SD-057-250112-071268-4671</t>
  </si>
  <si>
    <t>2025-01-12 15:46:43</t>
  </si>
  <si>
    <t>【重投】-普通区域-奎文区-金宝片区-18363602927-300M-业务受理宽带-次数0-202501120000382585</t>
  </si>
  <si>
    <t>202501120000382585</t>
  </si>
  <si>
    <t>202501120000382585# 宽带账号:18363602927; 联系电话：18363602927，问题类型：此工单为群障修复工单，根据群障全量闭环修复管理要求，为确保客户网络通畅，请装维人员跟进修复网络问题，谢谢！ 
 群障标题：公告。故障描述：潍坊奎文区金宝片区光缆故障，预估24小时恢复，请帮忙拦截,如有需要请联系片区装维师傅高胜书15706307481主叫号码：18363602927.0;该号码仅供参考，请优先联系宽带账号。</t>
  </si>
  <si>
    <t>2025-01-12 16:21:43</t>
  </si>
  <si>
    <t>SD-057-250112-247158-7210</t>
  </si>
  <si>
    <t>2025-01-12 20:21:18</t>
  </si>
  <si>
    <t>【调研】-80+银卡-(目标)普通区域-青州市-东阳城安置区-13465683753-200M-业务受理宽带-次数0-202501120000532210</t>
  </si>
  <si>
    <t>202501120000532210</t>
  </si>
  <si>
    <t xml:space="preserve">202501120000532210#受理号码 : 13465683753客户姓名 : 邱**号码归属地 : 潍坊青州 － 青州市鸿翔通讯器材经营部用户品牌 : 全球通
用户来电对宽带故障，电视不能观看，要求给其尽快上门维修，请处理，谢谢
潍坊青州市王府街道北联街东阳城小区42号楼3单元501
联系电话：13465683753
联系人：先生
来话流水：2025011220164020320801842
</t>
  </si>
  <si>
    <t>2025-01-12 20:36:25</t>
  </si>
  <si>
    <t>2025-01-12 20:37:05</t>
  </si>
  <si>
    <t>SD-057-250112-307458-664</t>
  </si>
  <si>
    <t>2025-01-12 09:20:10</t>
  </si>
  <si>
    <t>普通区域-临朐县-恒信天悦-18853636381-300M-魔百和投诉-次数0-20250112091717X637369198</t>
  </si>
  <si>
    <t>20250112091717X637369198</t>
  </si>
  <si>
    <t>流程受理流水号：20250112091640188536363811011004
客户号码:18853636381
客户姓名:孙**
投诉地市:潍坊
来话流水:2025011209153879620881631
宽带账号:18853636381
宽带账号归属地市:潍坊
宽带账号归属区县:临朐县
故障地址:潍坊临朐县城关街道朐山路恒信天悦2号楼*********
联系电话:18853636381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故障大类:宽带/电视
故障细类:移动高清电视故障(专席)
携转原因:
故障时间:2025-01-12 09:20:50
魔百和单播/组播:组播
具体故障现象:机顶盒无法开机，
客户其他诉求:
魔百和单/组播：组播</t>
  </si>
  <si>
    <t>2025-01-12 09:29:25</t>
  </si>
  <si>
    <t>2025-01-12 09:40:02</t>
  </si>
  <si>
    <t>SD-851-262573-12822-28486</t>
  </si>
  <si>
    <t>SD-057-250112-891372-2755</t>
  </si>
  <si>
    <t>2025-01-12 12:23:39</t>
  </si>
  <si>
    <t>80+银卡-普通区域-滨海-林家央子-13583684706-1000M-宽带上网投诉-次数0-20250112122253X773620731</t>
  </si>
  <si>
    <t>20250112122253X773620731</t>
  </si>
  <si>
    <t xml:space="preserve">【农村网络投诉】流程受理流水号：20250112122209135836847061059163
客户号码:13583684706
客户姓名:徐**
投诉地市:潍坊
来话流水:2025011212215020620866844
宽带账号:13583684706
宽带账号归属地市:潍坊
宽带账号归属区县:滨海
故障地址:潍坊滨海央子街道蔡一村委东西街蔡一村委东西街自然村蔡一村委东西街2号箱（盛松店西）*********
联系电话:13583684706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故障时间:2025-01-12 12:22:37
具体故障现象:打不开网页，
客户其他诉求:
</t>
  </si>
  <si>
    <t>2025-01-12 12:29:30</t>
  </si>
  <si>
    <t>2025-01-12 12:29:52</t>
  </si>
  <si>
    <t>SD-851-298906-15086-13319</t>
  </si>
  <si>
    <t>SD-057-250112-257136-7046</t>
  </si>
  <si>
    <t>2025-01-12 19:50:40</t>
  </si>
  <si>
    <t>【调研】-80+普通-FTTR-普通区域-奎文区-刘西自然村-18106362966-1000M-宽带上网投诉-次数0-20250112194834X514990271</t>
  </si>
  <si>
    <t>20250112194834X514990271</t>
  </si>
  <si>
    <t xml:space="preserve">【农村网络投诉】流程受理流水号：20250112194449181063629661146143
客户号码:18106362966
客户姓名:刘**
投诉地市:潍坊
来话流水:2025011219463322420863497
宽带账号:18106362966
宽带账号归属地市:潍坊
宽带账号归属区县:奎文区
故障地址:潍坊奎文区廿里堡街道刘西刘西自然村刘西村扩容5#村东西街南边*********
联系电话:15998785884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故障细类:宽带无法上网
携转原因:
故障时间:2025-01-12 19:48:16
具体故障现象:光猫亮红灯，
客户其他诉求:
</t>
  </si>
  <si>
    <t>2025-01-12 19:57:53</t>
  </si>
  <si>
    <t>2025-01-12 19:58:20</t>
  </si>
  <si>
    <t>SD-851-273451-3004-28115</t>
  </si>
  <si>
    <t>SD-057-250112-802375-731</t>
  </si>
  <si>
    <t>2025-01-12 09:26:30</t>
  </si>
  <si>
    <t>80+银卡-普通区域-临朐县-龙苑新村南区-13964602598-200M-业务受理宽带-次数0-202501120000129795</t>
  </si>
  <si>
    <t>2025-01-13 09:27:00</t>
  </si>
  <si>
    <t>202501120000129795</t>
  </si>
  <si>
    <t>202501120000129795# 宽带账号:13964602598; 联系电话：13964602598，问题类型：此工单为群障修复工单，根据群障全量闭环修复管理要求，为确保客户网络通畅，请装维人员跟进修复网络问题，谢谢！ 
 群障标题：公告。故障描述：潍坊临朐县龙苑新村南区光缆故障，预估24小时恢复，请帮忙拦截,如有需要请联系片区装维师傅王兆兵15706307568主叫号码：13964602598.0;该号码仅供参考，请优先联系宽带账号。</t>
  </si>
  <si>
    <t>2025-01-12 09:28:45</t>
  </si>
  <si>
    <t>2025-01-12 09:29:10</t>
  </si>
  <si>
    <t>SD-057-250112-391452-673</t>
  </si>
  <si>
    <t>2025-01-12 09:20:44</t>
  </si>
  <si>
    <t>【调研】-80+普通-(目标)普通区域-寒亭区-翰香苑小区-13606469925-300M-魔百和投诉-次数0-20250112091906X746337157</t>
  </si>
  <si>
    <t>20250112091906X746337157</t>
  </si>
  <si>
    <t>流程受理流水号：20250112091745136064699251011288
客户号码:13606469925
客户姓名:陈**
投诉地市:潍坊
来话流水:2025011209163666120890609
宽带账号:13606469925
宽带账号归属地市:潍坊
宽带账号归属区县:寒亭区
故障地址:潍坊寒亭区经济开发区民主街翰香苑小区14号楼2-302
联系电话:13606469901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故障时间:2025-01-12 09:18:00
魔百和单播/组播:单播
具体故障现象:机顶盒无法开机，
客户其他诉求:
魔百和单/组播：单播</t>
  </si>
  <si>
    <t>2025-01-12 09:22:16</t>
  </si>
  <si>
    <t>2025-01-12 09:23:09</t>
  </si>
  <si>
    <t>SD-057-250112-564293-11</t>
  </si>
  <si>
    <t>2025-01-12 04:13:28</t>
  </si>
  <si>
    <t>80+金卡-普通区域-寒亭区-翡翠花园-15866599229-1000M-宽带延伸服务-次数0-202501120000090919</t>
  </si>
  <si>
    <t>202501120000090919</t>
  </si>
  <si>
    <t xml:space="preserve">202501120000090919#【已关注中国移动10086微信公众号】流程受理流水号：20250112041145158665992291000036
客户号码:15866599229
客户姓名:冯*
投诉地市:潍坊
来话流水:2025011203484867420881085
宽带账号:15866599229
宽带账号归属地市:潍坊
宽带账号归属区县:寒亭区
故障地址:潍坊寒亭区经济开发区鸢飞路翡翠花园1号楼*********
联系电话:15866599229
联系人:先生/女士
工单紧急程度:紧急
是否有升级投诉倾向:否
是否重复投诉:否
是否携转意向:否
是否投诉倾向:否
是否智能网关:智能网关
当前是否在线:是
接入方式:FTTH
是否质差终端:无质差信息
光功率:-19.50
故障大类:宽带/电视
故障细类:宽带延伸服务
携转原因:
故障时间:2025-01-12 04:11:52
具体故障现象:15866599229客户来电反应宽带无法使用，请处理。
</t>
  </si>
  <si>
    <t>2025-01-12 05:00:54</t>
  </si>
  <si>
    <t>SD-851-240183-21277-13290</t>
  </si>
  <si>
    <t>SD-057-250112-754102-156</t>
  </si>
  <si>
    <t>2025-01-12 08:38:05</t>
  </si>
  <si>
    <t>普通区域-诸城市-李家庄村-13780869284-100M-宽带上网投诉-次数0-20250112083541X141460110</t>
  </si>
  <si>
    <t>2025-01-13 09:39:00</t>
  </si>
  <si>
    <t>20250112083541X141460110</t>
  </si>
  <si>
    <t xml:space="preserve">【农村网络投诉】流程受理流水号：20250112083341137808692841001184
客户号码:13780869284
客户姓名:李**
投诉地市:潍坊
来话流水:2025011208321985420878854
宽带账号:13780869284
宽带账号归属地市:潍坊
宽带账号归属区县:诸城市
故障地址:潍坊诸城市相州镇李家庄李家庄村李家庄村西街北头1#箱
联系电话:13780869284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08:34:16
具体故障现象:光猫亮红灯，
客户其他诉求:
</t>
  </si>
  <si>
    <t>2025-01-12 08:41:22</t>
  </si>
  <si>
    <t>2025-01-12 08:41:47</t>
  </si>
  <si>
    <t>SD-057-250112-693581-740</t>
  </si>
  <si>
    <t>2025-01-12 09:26:44</t>
  </si>
  <si>
    <t>【调研】-80+普通-普通区域-昌乐县-上海花园-13853681917-100M-业务受理宽带-次数0-202501120000126352</t>
  </si>
  <si>
    <t>202501120000126352</t>
  </si>
  <si>
    <t>202501120000126352# 宽带账号:13853681917; 联系电话：13853681917，问题类型：此工单为群障修复工单，根据群障全量闭环修复管理要求，为确保客户网络通畅，请装维人员跟进修复网络问题，谢谢！ 
 群障标题：公告。故障描述：潍坊昌乐县上海花园光缆故障，预估24小时恢复，请帮忙拦截,如有需要请联系片区装维师傅赵延明15706307130主叫号码：13853681917.0;该号码仅供参考，请优先联系宽带账号。</t>
  </si>
  <si>
    <t>2025-01-12 09:29:34</t>
  </si>
  <si>
    <t>2025-01-12 09:29:50</t>
  </si>
  <si>
    <t>SD-057-250112-061728-160</t>
  </si>
  <si>
    <t>2025-01-12 08:38:17</t>
  </si>
  <si>
    <t>80+普通-普通区域-青州市-鞠家河-13665361122-100M-宽带上网投诉-次数0-202501120000094483</t>
  </si>
  <si>
    <t>202501120000094483</t>
  </si>
  <si>
    <t xml:space="preserve">202501120000094483#流程受理流水号：20250112083653136653611221001871
客户号码:13665361122
客户姓名:鞠**
投诉地市:潍坊
来话流水:2025011208361935720899333
宽带账号:13665361122
宽带账号归属地市:潍坊
宽带账号归属区县:青州市
故障地址:潍坊青州市王坟镇鞠家河村鞠家河4号箱（北大街前西鞠瑞宾）*********
联系电话:15288811699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故障时间:2025-01-12 08:37:32
具体故障现象:提示网络无法连接，
客户其他诉求:客户侧为质差终端，要求上门更换终端并一并处理故障问题。
</t>
  </si>
  <si>
    <t>2025-01-12 08:42:16</t>
  </si>
  <si>
    <t>2025-01-12 08:46:09</t>
  </si>
  <si>
    <t>SD-057-250112-319082-4644</t>
  </si>
  <si>
    <t>2025-01-12 15:44:02</t>
  </si>
  <si>
    <t>80+金卡-FTTR-普通区域-青州市-北城村（南）-15263625898-1000M-魔百和投诉-次数0-202501120000379362</t>
  </si>
  <si>
    <t>202501120000379362</t>
  </si>
  <si>
    <t>202501120000379362#流程受理流水号：20250112154231152636258981100032
客户号码:15263625898
客户姓名:陈*
投诉地市:潍坊
来话流水:2025011215392377420885669
宽带账号:15263625898
宽带账号归属地市:潍坊
宽带账号归属区县:青州市
故障地址:潍坊青州市益都街道北城村北城村（南）东区-东街小学东墙加4号箱*********
联系电话:15263625898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光功率:-15.73
故障大类:宽带/电视
故障细类:移动高清电视故障
携转原因:
故障时间:2025-01-12 15:43:06
魔百和单播/组播:组播
具体故障现象:客户来电表示移动高清电视服务没有连接宽带，对此不认可，要求核实，请协助处理，谢谢！
客户其他诉求:
魔百和单/组播：组播;宽带小区$[北城村（南）]$</t>
  </si>
  <si>
    <t>2025-01-12 15:47:26</t>
  </si>
  <si>
    <t>2025-01-12 15:48:49</t>
  </si>
  <si>
    <t>SD-851-278208-9216-1340</t>
  </si>
  <si>
    <t>SD-057-250112-415327-4689</t>
  </si>
  <si>
    <t>2025-01-12 15:48:56</t>
  </si>
  <si>
    <t>【调研】-普通区域-奎文区-紫御东郡-19862354182-1000M-宽带上网投诉-次数0-202501120000385251</t>
  </si>
  <si>
    <t>202501120000385251</t>
  </si>
  <si>
    <t>202501120000385251#受理号码 : 19862354182客户姓名 : 李**号码归属地 : 日照东港 － 东港用户品牌 : 全球通，宽带账号：19862354182；宽带地址：潍坊奎文区北苑街道玄武街紫御东郡1号楼2单元1003室；客户来电反映宽带网速慢，客户不配合排障，要求上门，请协助处理，谢谢！联系电话：本机；联系人：女士；来电流水：2025011215444354620839544</t>
  </si>
  <si>
    <t>2025-01-12 16:01:15</t>
  </si>
  <si>
    <t>2025-01-12 16:01:41</t>
  </si>
  <si>
    <t>SD-851-269560-1711-2947</t>
  </si>
  <si>
    <t>SD-057-250112-605487-2779</t>
  </si>
  <si>
    <t>2025-01-12 12:26:12</t>
  </si>
  <si>
    <t>80+金卡-普通区域-寿光市-十里小区-13615361277-1000M-魔百和投诉-次数0-20250112122546X946720727</t>
  </si>
  <si>
    <t>20250112122546X946720727</t>
  </si>
  <si>
    <t>流程受理流水号：20250112122306136153612771059357
客户号码:13615361277
客户姓名:游**
投诉地市:潍坊
来话流水:2025011212223868120872952
宽带账号:13615361277
宽带账号归属地市:潍坊
宽带账号归属区县:寿光市
故障地址:潍坊寿光市古城古城中心街十里小区4号楼*********
联系电话:13615361277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光功率:-18.69
故障大类:宽带/电视
故障细类:移动高清电视故障(专席)
携转原因:
故障时间:2025-01-12 12:25:05
魔百和单播/组播:组播
具体故障现象:客户来电反映电视提示网络类错误，我处正常排障未恢复请协助处理谢谢。
客户其他诉求:
魔百和单/组播：组播</t>
  </si>
  <si>
    <t>2025-01-12 12:28:47</t>
  </si>
  <si>
    <t>2025-01-12 12:29:02</t>
  </si>
  <si>
    <t>SD-057-250112-583204-7064</t>
  </si>
  <si>
    <t>2025-01-12 19:53:43</t>
  </si>
  <si>
    <t>【调研】-普通区域-青州市-世纪星城-18660609799-300M-魔百和投诉-次数0-202501120000524809</t>
  </si>
  <si>
    <t>202501120000524809</t>
  </si>
  <si>
    <t>202501120000524809#流程受理流水号：20250112195220186606097991147098
客户号码:18660609799
客户姓名:薛*
投诉地市:潍坊
来话流水:2025011219511760420886711
宽带账号:18660609799
宽带账号归属地市:潍坊
宽带账号归属区县:青州市
故障地址:潍坊青州市云门山街道海岱南路世纪星城3号楼*********
联系电话:18660609799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故障细类:移动高清电视故障(专席)
携转原因:
故障时间:2025-01-12 19:49:23
魔百和单播/组播:组播
具体故障现象:机顶盒无法开机，
客户其他诉求:
魔百和单/组播：组播;宽带小区$[世纪星城]$</t>
  </si>
  <si>
    <t>2025-01-12 19:54:48</t>
  </si>
  <si>
    <t>2025-01-12 19:55:08</t>
  </si>
  <si>
    <t>SD-057-250112-293587-7336</t>
  </si>
  <si>
    <t>2025-01-12 20:41:09</t>
  </si>
  <si>
    <t>80+普通-普通区域-安丘市-贺戈庄村自然村-18366563835-300M-宽带上网投诉-次数0-20250112203926X566344359</t>
  </si>
  <si>
    <t>20250112203926X566344359</t>
  </si>
  <si>
    <t xml:space="preserve">【农村网络投诉】流程受理流水号：20250112203846183665638351152169
客户号码:18366563835
客户姓名:王**
投诉地市:潍坊
来话流水:2025011220350970820877490
宽带账号:18366563835
宽带账号归属地市:潍坊
宽带账号归属区县:安丘市
故障地址:潍坊安丘市担山镇贺戈庄村贺戈庄村自然村贺戈庄二次追加2号箱褚连华西山*********
联系电话:18366563835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光功率:-19.17
故障大类:宽带/电视
故障细类:宽带无法上网(专席)
携转原因:
故障时间:2025-01-12 20:36:30
具体故障现象:提示网络无法连接，重启光猫
客户其他诉求:客户提到投诉，渠道未知，请处理，谢谢
</t>
  </si>
  <si>
    <t>2025-01-12 20:47:41</t>
  </si>
  <si>
    <t>2025-01-12 20:48:20</t>
  </si>
  <si>
    <t>SD-057-250112-794521-7390</t>
  </si>
  <si>
    <t>2025-01-12 20:47:02</t>
  </si>
  <si>
    <t>普通区域-潍城区-万锦国际公寓-18765155701-300M-宽带上网投诉-次数0-20250112204428X868607143</t>
  </si>
  <si>
    <t>20250112204428X868607143</t>
  </si>
  <si>
    <t xml:space="preserve">流程受理流水号：20250112204338187651557011152595
客户号码:18765155701
客户姓名:刘**
投诉地市:潍坊
来话流水:2025011220424965920806084
宽带账号:18765155701
宽带账号归属地市:潍坊
宽带账号归属区县:潍城区
故障地址:潍坊潍城区南关街道健康街万锦国际公寓万锦国际广场5单元1208
联系电话:18765155701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故障细类:网速慢/上网掉线(专席)
携转原因:
故障时间:2025-01-12 20:43:48
具体故障现象:客户来电表示家里网速慢卡，我处排查路由器摆放位置，在线时长，使用年限以及网线未恢复，请协助处理谢谢
客户其他诉求:
</t>
  </si>
  <si>
    <t>2025-01-12 20:49:06</t>
  </si>
  <si>
    <t>2025-01-12 20:49:32</t>
  </si>
  <si>
    <t>SD-851-282183-15395-25294</t>
  </si>
  <si>
    <t>SD-057-250112-873916-7393</t>
  </si>
  <si>
    <t>2025-01-12 20:47:06</t>
  </si>
  <si>
    <t>【调研】-80+普通-普通区域-安丘市-水岸阳光-15054479684-100M-宽带上网投诉-次数0-202501120000537219</t>
  </si>
  <si>
    <t>202501120000537219</t>
  </si>
  <si>
    <t xml:space="preserve">202501120000537219#【已关注中国移动10086微信公众号】流程受理流水号：20250112204615150544796841152813
客户号码:15054479684
客户姓名:刘**
投诉地市:潍坊
来话流水:2025011220453084220815745
宽带账号:15054479684
宽带账号归属地市:潍坊
宽带账号归属区县:安丘市
故障地址:潍坊安丘市兴安街道潍徐北路水岸阳光水岸阳光25号楼*********
联系电话:13589199861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故障时间:2025-01-12 20:46:22
具体故障现象:打不开网页，
客户其他诉求:客户侧为质差终端，要求上门更换终端并一并处理故障问题。
</t>
  </si>
  <si>
    <t>2025-01-12 20:48:58</t>
  </si>
  <si>
    <t>2025-01-12 20:49:34</t>
  </si>
  <si>
    <t>2025-01-12 20:26:02</t>
  </si>
  <si>
    <t>【追1】普通区域-寿光市-南徐村自然村-13964765770-300M-宽带上网投诉-次数0-20250112202302X582653956 一级督办</t>
  </si>
  <si>
    <t>20250112202302X582653956</t>
  </si>
  <si>
    <t>2025-01-12 20:48:11</t>
  </si>
  <si>
    <t>2025-01-12 20:49:31</t>
  </si>
  <si>
    <t>SD-851-284248-36924-24200</t>
  </si>
  <si>
    <t>SD-057-250112-487695-712</t>
  </si>
  <si>
    <t>2025-01-12 09:25:41</t>
  </si>
  <si>
    <t>【调研】-80+银卡-普通区域-安丘市-工商银行家属院(含龙泰家园)-13573672386-1000M-宽带上网投诉-次数0-202501120000127846</t>
  </si>
  <si>
    <t>202501120000127846</t>
  </si>
  <si>
    <t xml:space="preserve">202501120000127846#流程受理流水号：20250112092513135736723861013080
客户号码:13573672386
客户姓名:庄**
投诉地市:潍坊
来话流水:2025011209244048620865811
宽带账号:13573672386
宽带账号归属地市:潍坊
宽带账号归属区县:安丘市
故障地址:潍坊安丘市兴安街道潍安路工商银行家属院1号楼*********
联系电话:13573672386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故障时间:2025-01-12 09:25:28
具体故障现象:光猫亮红灯，
客户其他诉求:客户侧为质差终端，要求上门更换终端并一并处理故障问题。
</t>
  </si>
  <si>
    <t>2025-01-12 09:27:40</t>
  </si>
  <si>
    <t>2025-01-12 09:46:15</t>
  </si>
  <si>
    <t>SD-057-250112-917235-7080</t>
  </si>
  <si>
    <t>2025-01-12 19:56:08</t>
  </si>
  <si>
    <t>普通区域-高密市-益民村自然村-13475693790-100M-宽带上网投诉-次数0-20250112195420X860299224</t>
  </si>
  <si>
    <t>20250112195420X860299224</t>
  </si>
  <si>
    <t xml:space="preserve">【农村网络投诉】流程受理流水号：20250112195140134756937901147021
客户号码:13475693790
客户姓名:宋*
投诉地市:潍坊
来话流水:2025011219504061420883809
宽带账号:13475693790
宽带账号归属地市:潍坊
宽带账号归属区县:高密市
故障地址:潍坊高密市夏庄镇益民村益民村自然村益民村221号西屋山头12号箱*********
联系电话:18866791081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19:55:03
具体故障现象:宽带无法上网，亮红灯
客户其他诉求:
</t>
  </si>
  <si>
    <t>2025-01-12 19:58:15</t>
  </si>
  <si>
    <t>2025-01-12 19:58:45</t>
  </si>
  <si>
    <t>SD-057-250112-893620-107</t>
  </si>
  <si>
    <t>2025-01-12 08:32:05</t>
  </si>
  <si>
    <t>【调研】-普通区域-青州市-付家村-15169586981-200M-宽带上网投诉-次数0-20250112083137X897102117</t>
  </si>
  <si>
    <t>2025-01-13 09:33:00</t>
  </si>
  <si>
    <t>20250112083137X897102117</t>
  </si>
  <si>
    <t xml:space="preserve">【农村网络投诉】流程受理流水号：20250112083048151695869811000712
客户号码:15169586981
客户姓名:史**
投诉地市:潍坊
来话流水:2025011208303132320870558
宽带账号:15169586981
宽带账号归属地市:潍坊
宽带账号归属区县:青州市
故障地址:潍坊青州市王府街道付家付家村4号箱（史增海）*********
联系电话:15169586981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08:31:16
具体故障现象:电脑无法上网，
客户其他诉求:
</t>
  </si>
  <si>
    <t>2025-01-12 08:37:49</t>
  </si>
  <si>
    <t>2025-01-12 08:38:37</t>
  </si>
  <si>
    <t>SD-057-250112-738406-171</t>
  </si>
  <si>
    <t>2025-01-12 08:38:53</t>
  </si>
  <si>
    <t>普通区域-诸城市-东黄疃自然村-15689177298-1000M-宽带上网投诉-次数0-202501120000095606</t>
  </si>
  <si>
    <t>202501120000095606</t>
  </si>
  <si>
    <t>202501120000095606#宽带账号：15689177298；宽带地址：潍坊诸城市密州街道东黄疃东黄疃自然村东黄疃光明粮油仓库门口15#箱********；客户来电反映宽带不能用 ，要求师傅上门，请协助处理，谢谢！联系电话：15318936008；联系人：；来电流水：。 2025011208360646220898077</t>
  </si>
  <si>
    <t>2025-01-12 08:46:07</t>
  </si>
  <si>
    <t>2025-01-12 09:07:30</t>
  </si>
  <si>
    <t>SD-851-247799-2456-2043</t>
  </si>
  <si>
    <t>SD-057-250112-956473-4654</t>
  </si>
  <si>
    <t>2025-01-12 15:46:04</t>
  </si>
  <si>
    <t>普通区域-奎文区-道口二印宿舍（齐荣家园）-15063687778-200M-业务受理宽带-次数0-202501120000383074</t>
  </si>
  <si>
    <t>2025-01-13 15:47:00</t>
  </si>
  <si>
    <t>202501120000383074</t>
  </si>
  <si>
    <t>202501120000383074#【已关注中国移动10086微信公众号】 宽带账号:15063687778; 联系电话：15063687778，问题类型：此工单为群障修复工单，根据群障全量闭环修复管理要求，为确保客户网络通畅，请装维人员跟进修复网络问题，谢谢！ 
 群障标题：公告。故障描述：潍坊奎文区道口二印宿舍（齐荣家园）光缆故障，预估24小时恢复，请帮忙拦截,如有需要请联系片区装维师傅孟令刚15706307409主叫号码：15063687778.0;该号码仅供参考，请优先联系宽带账号。</t>
  </si>
  <si>
    <t>2025-01-12 15:49:24</t>
  </si>
  <si>
    <t>SD-057-250112-145023-7072</t>
  </si>
  <si>
    <t>2025-01-12 19:55:16</t>
  </si>
  <si>
    <t>80+金卡-普通区域-寿光市-万兴园-15063640000-1000M-宽带延伸服务-次数0-202501120000525512</t>
  </si>
  <si>
    <t>202501120000525512</t>
  </si>
  <si>
    <t xml:space="preserve">202501120000525512#【已关注中国移动10086微信公众号】流程受理流水号：20250112195435150636400001147402
客户号码:15063640000
客户姓名:周**
投诉地市:潍坊
来话流水:2025011219515256220889500
宽带账号:15063640000
宽带账号归属地市:潍坊
宽带账号归属区县:寿光市
故障地址:潍坊寿光市文家街道文家路万兴园8号楼*********
联系电话:15684241512
联系人:先生/女士
工单紧急程度:一般
是否有升级投诉倾向:否
是否重复投诉:否
是否携转意向:否
是否投诉倾向:否
是否智能网关:智能网关
当前是否在线:是
接入方式:FTTH
是否质差终端:无质差信息
光功率:-16.63
故障大类:宽带/电视
故障细类:宽带延伸服务
携转原因:
故障时间:2025-01-12 19:54:40
具体故障现象:路由器接到光猫1口1灯不亮
</t>
  </si>
  <si>
    <t>2025-01-12 19:57:56</t>
  </si>
  <si>
    <t>2025-01-12 19:58:51</t>
  </si>
  <si>
    <t>SD-851-256075-2079-4905</t>
  </si>
  <si>
    <t>SD-057-250112-428376-83</t>
  </si>
  <si>
    <t>2025-01-12 08:21:11</t>
  </si>
  <si>
    <t>【调研】-80+银卡-普通区域-潍城区-银河花园a区-15963416251-1000M-宽带上网投诉-次数0-202501120000093030</t>
  </si>
  <si>
    <t>202501120000093030</t>
  </si>
  <si>
    <t>202501120000093030#流程受理流水号：20250112082043159634162511000518
客户号码:15963416251
客户姓名:邱**
投诉地市:潍坊
来话流水:2025011208183676120835085
宽带账号:15963416251
账号归属区县:市区-潍城乐信手机销售中心
联系电话:15963416251
联系人:先生/女士
宽带地址:潍坊
工单紧急程度:非常紧急
是否投诉倾向:否
是否重复投诉:否
是否携转意向:否
是否有升级投诉倾向:否
*业务名称:业务融合开机流程OTT
投诉内容:手机号码：15963416251，【问题描述】客户已办理宽带业务，有开通单，要求装维尽快联系上门，请处理，谢谢。联系电话：15963416251，联系人：先生/女士，录音流水号：2025011208183676120835085。受理明细：531920062399999999。
在途开通单信息：536231124245813080，15963416251，2023-11-24 17:24:51，业务融合开机流程OTT，处理中，异常处理
是否到厅:否
业务名称:业务融合开机流程OTT
;宽带小区$[银河花园a区]$</t>
  </si>
  <si>
    <t>2025-01-12 08:36:36</t>
  </si>
  <si>
    <t>2025-01-12 08:36:52</t>
  </si>
  <si>
    <t>SD-851-240515-24829-4597</t>
  </si>
  <si>
    <t>SD-057-250112-580726-7085</t>
  </si>
  <si>
    <t>2025-01-12 19:56:16</t>
  </si>
  <si>
    <t>普通区域-滨海-梧桐园小区-1595447266802-100M-业务受理宽带-次数0-202501120000525819</t>
  </si>
  <si>
    <t>202501120000525819</t>
  </si>
  <si>
    <t>202501120000525819# 宽带账号:1595447266802; 联系电话：1595447266802，问题类型：此工单为群障修复工单，根据群障全量闭环修复管理要求，为确保客户网络通畅，请装维人员跟进修复网络问题，谢谢！ 
 群障标题：公告。故障描述：潍坊滨海梧桐园小区光缆故障，预估24小时恢复，请帮忙拦截,如有需要请联系片区装维师傅袁迎楷15706307104主叫号码：15954472668.0;该号码仅供参考，请优先联系宽带账号。</t>
  </si>
  <si>
    <t>2025-01-12 19:58:28</t>
  </si>
  <si>
    <t>2025-01-12 19:59:13</t>
  </si>
  <si>
    <t>SD-851-294797-220-17262</t>
  </si>
  <si>
    <t>SD-057-250112-708945-110</t>
  </si>
  <si>
    <t>2025-01-12 08:32:53</t>
  </si>
  <si>
    <t>80+金卡-普通区域-潍城区-贵和苑碧水新城-15153609598-1000M-业务受理宽带-次数0-202501120000090067</t>
  </si>
  <si>
    <t>202501120000090067</t>
  </si>
  <si>
    <t>202501120000090067# 导航立单,用户所在位置有群障,已向客户播报,客户要求装维回访.此工单为群障修复工单,根据群障全量闭环管理要求,为确保客户网络通畅,请装维人员跟进修复网络问题,谢谢.联系电话：15153609598</t>
  </si>
  <si>
    <t>2025-01-12 08:43:01</t>
  </si>
  <si>
    <t>2025-01-12 08:43:25</t>
  </si>
  <si>
    <t>SD-851-307261-20100-20573</t>
  </si>
  <si>
    <t>SD-057-250112-732069-3225</t>
  </si>
  <si>
    <t>2025-01-12 13:13:45</t>
  </si>
  <si>
    <t>普通区域-潍城区-东小河自然村-18353630221-300M-宽带上网投诉-次数0-202501120000288653</t>
  </si>
  <si>
    <t>202501120000288653</t>
  </si>
  <si>
    <t>202501120000288653#宽带账号：18353630221 宽带地址：潍坊潍城区于河街道东小河村西南角0号楼*********  客户来电反映移动高清无法观看，客户不配合未解决，要求带新的机顶盒上门，请协助处理，谢谢！联系电话：本机；联系人：先生   ；来电流水：2025011213115671920811048</t>
  </si>
  <si>
    <t>2025-01-12 13:17:03</t>
  </si>
  <si>
    <t>2025-01-12 13:17:25</t>
  </si>
  <si>
    <t>SD-057-250112-812504-3226</t>
  </si>
  <si>
    <t>2025-01-12 13:14:02</t>
  </si>
  <si>
    <t>普通区域-昌邑市-史家洼子自然村-17753694767-300M-宽带上网投诉-次数0-20250112131154X714467247</t>
  </si>
  <si>
    <t>20250112131154X714467247</t>
  </si>
  <si>
    <t xml:space="preserve">【农村网络投诉】流程受理流水号：20250112130943177536947671067647
客户号码:17753694767
客户姓名:毛**
投诉地市:潍坊
来话流水:2025011213090974020892558
宽带账号:17753694767
宽带账号归属地市:潍坊
宽带账号归属区县:昌邑市
故障地址:潍坊昌邑市南逄镇史家洼子村史家洼子
联系电话:13070736760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13:08:47
具体故障现象:Pon闪烁：引导客户将光纤线插紧，将弯折的位置捋直后重启无效
客户其他诉求:
</t>
  </si>
  <si>
    <t>2025-01-12 13:25:26</t>
  </si>
  <si>
    <t>2025-01-12 13:25:50</t>
  </si>
  <si>
    <t>SD-851-296909-10579-16477</t>
  </si>
  <si>
    <t>SD-057-250112-803725-6300</t>
  </si>
  <si>
    <t>2025-01-12 18:26:08</t>
  </si>
  <si>
    <t>80+银卡-普通区域-奎文区-中和街社区-13853699251-300M-宽带延伸服务-次数0-202501110000571315</t>
  </si>
  <si>
    <t>202501110000571315</t>
  </si>
  <si>
    <t>202501110000571315#13853699251客户来电反映要求投诉装维人员，表示本机号码宽带已通过电话告知安装师傅有需要时会主动联系安装，客户表示安装师傅不明白客户的意思并多次打电话骚扰，我处已多次安抚解释客户不认可，请协助处理谢谢。前期工单；202501110000106157.已归档但未给客户处理，客户要求10086给客户回访，不要求其他联系电话给客户回访，请协助处理谢谢
联系电话13853699251</t>
  </si>
  <si>
    <t>2025-01-12 18:28:40</t>
  </si>
  <si>
    <t>SD-057-250112-981430-6808</t>
  </si>
  <si>
    <t>2025-01-12 19:26:10</t>
  </si>
  <si>
    <t>普通区域-潍城区-北宫社区-13863686463-300M-业务受理宽带-次数0-202501120000515129</t>
  </si>
  <si>
    <t>202501120000515129</t>
  </si>
  <si>
    <t>202501120000515129# 宽带账号:13863686463; 联系电话：13863686463，问题类型：此工单为群障修复工单，根据群障全量闭环修复管理要求，为确保客户网络通畅，请装维人员跟进修复网络问题，谢谢！ 
 群障标题：公告。故障描述：潍坊潍城区北宫社区光缆故障，预估24小时恢复，请帮忙拦截,如有需要请联系片区装维师傅丁文龙15706307871主叫号码：13863686463.0;该号码仅供参考，请优先联系宽带账号。</t>
  </si>
  <si>
    <t>2025-01-12 19:28:02</t>
  </si>
  <si>
    <t>2025-01-12 19:28:28</t>
  </si>
  <si>
    <t>SD-057-250112-702614-5024</t>
  </si>
  <si>
    <t>2025-01-12 16:26:39</t>
  </si>
  <si>
    <t>普通区域-高密市-康庄新村小区-15953636598-300M-业务受理宽带-次数0-202501120000412287</t>
  </si>
  <si>
    <t>2025-01-13 16:27:00</t>
  </si>
  <si>
    <t>202501120000412287</t>
  </si>
  <si>
    <t>202501120000412287# 宽带账号:15953636598; 联系电话：15953636598，问题类型：此工单为群障修复工单，根据群障全量闭环修复管理要求，为确保客户网络通畅，请装维人员跟进修复网络问题，谢谢！ 
 群障标题：公告。故障描述：康庄新村小区主叫号码：13455635888.0;该号码仅供参考，请优先联系宽带账号。</t>
  </si>
  <si>
    <t>2025-01-12 16:30:04</t>
  </si>
  <si>
    <t>2025-01-12 16:30:43</t>
  </si>
  <si>
    <t>SD-057-250112-085769-5026</t>
  </si>
  <si>
    <t>2025-01-12 16:26:44</t>
  </si>
  <si>
    <t>80+金卡-普通区域-临朐县-天井-15854452112-1000M-业务受理宽带-次数0-202501120000414322</t>
  </si>
  <si>
    <t>202501120000414322</t>
  </si>
  <si>
    <t>202501120000414322# 宽带账号:15854452112; 联系电话：15854452112，问题类型：此工单为群障修复工单，根据群障全量闭环修复管理要求，为确保客户网络通畅，请装维人员跟进修复网络问题，谢谢！ 
 群障标题：公告。故障描述：天井主叫号码：15854452112.0;该号码仅供参考，请优先联系宽带账号。</t>
  </si>
  <si>
    <t>2025-01-12 16:30:47</t>
  </si>
  <si>
    <t>2025-01-12 16:31:25</t>
  </si>
  <si>
    <t>SD-057-250112-695830-5318</t>
  </si>
  <si>
    <t>2025-01-12 16:56:05</t>
  </si>
  <si>
    <t>80+银卡-FTTR-普通区域-青州市-李家村-13780803536-1000M-宽带上网投诉-次数0-20250112165350X308525310</t>
  </si>
  <si>
    <t>2025-01-13 17:57:00</t>
  </si>
  <si>
    <t>20250112165350X308525310</t>
  </si>
  <si>
    <t xml:space="preserve">【农村网络投诉】流程受理流水号：20250112165123137808035361116000
客户号码:13780803536
客户姓名:李**
投诉地市:潍坊
来话流水:2025011216413196520815426
宽带账号:13780803536
宽带账号归属地市:潍坊
宽带账号归属区县:青州市
故障地址:潍坊青州市黄楼街道李家村李家村13号箱（李在玲）*********
联系电话:15763057536
联系人:先生/女士
工单紧急程度:一般
是否有升级投诉倾向:否
是否重复投诉:否
是否携转意向:否
是否投诉倾向:否
是否智能网关:智能网关
当前是否在线:
接入方式:
端到端诊断结果:客户侧设备问题（新增）
是否质差终端:无质差信息
光功率:-10.99
故障大类:宽带/电视
故障细类:宽带无法上网(专席)
携转原因:
故障时间:2025-01-12 16:51:49
具体故障现象:宽带在线，但是无线网络无法连接，重启FTTR设备未恢复，要求维修人员尽快联系处理
客户其他诉求:
</t>
  </si>
  <si>
    <t>2025-01-12 17:02:39</t>
  </si>
  <si>
    <t>2025-01-12 17:06:01</t>
  </si>
  <si>
    <t>SD-851-224629-675-12378</t>
  </si>
  <si>
    <t>SD-057-250112-497251-6573</t>
  </si>
  <si>
    <t>2025-01-12 18:57:13</t>
  </si>
  <si>
    <t>【调研】-80+普通-普通区域-滨海-星域花园-13791649222-300M-宽带上网投诉-次数0-202501120000504911</t>
  </si>
  <si>
    <t>202501120000504911</t>
  </si>
  <si>
    <t>202501120000504911#流程受理流水号：20250112185601137916492221139508
客户号码:13791649222
客户姓名:袁**
投诉地市:潍坊
来话流水:2025011218532109820881233
宽带账号:13791649222
宽带账号归属地市:潍坊
宽带账号归属区县:滨海
故障地址:潍坊滨海大家洼街道禄海路星域花园19号楼*********
联系电话:13791649222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故障细类:网速慢/上网掉线(专席)
携转原因:
故障时间:2025-01-12 18:58:48
具体故障现象:网速慢卡顿，
客户其他诉求:
;宽带小区$[星域花园]$</t>
  </si>
  <si>
    <t>2025-01-12 19:01:54</t>
  </si>
  <si>
    <t>2025-01-12 19:02:22</t>
  </si>
  <si>
    <t>SD-057-250112-392415-6813</t>
  </si>
  <si>
    <t>2025-01-12 19:26:25</t>
  </si>
  <si>
    <t>80+金卡-FTTR-普通区域-寿光市-圣和居-15269669819-1000M-业务受理宽带-次数0-202501120000513829</t>
  </si>
  <si>
    <t>202501120000513829</t>
  </si>
  <si>
    <t>202501120000513829# 宽带账号:15269669819; 联系电话：15269669819，问题类型：此工单为群障修复工单，根据群障全量闭环修复管理要求，为确保客户网络通畅，请装维人员跟进修复网络问题，谢谢！ 
 群障标题：公告。故障描述：潍坊寿光市圣和居光缆故障，预估24小时恢复，请帮忙拦截,如有需要请联系片区装维师傅王晓宁15053691091主叫号码：15269669819.0;该号码仅供参考，请优先联系宽带账号。</t>
  </si>
  <si>
    <t>2025-01-12 19:41:00</t>
  </si>
  <si>
    <t>2025-01-12 19:41:23</t>
  </si>
  <si>
    <t>SD-851-239766-506-29102</t>
  </si>
  <si>
    <t>SD-057-250112-967045-4972</t>
  </si>
  <si>
    <t>2025-01-12 16:21:14</t>
  </si>
  <si>
    <t>80+普通-普通区域-寒亭区-西坡子村自然村-13854478609-1000M-宽带上网投诉-次数0-202501120000405701</t>
  </si>
  <si>
    <t>2025-01-13 17:22:00</t>
  </si>
  <si>
    <t>202501120000405701</t>
  </si>
  <si>
    <t xml:space="preserve">202501120000405701#宽带地址：潍坊寒亭区河滩镇西坡子村西坡子村自然村寒亭区河滩镇西坡子；客户来电反映电视无法正常观看，经查询客户侧为质差机顶盒终端，请协助上门更换终端并一并处理故障问题，谢谢！联系电话：本机；联系人：先生；来电流水： 
2025011216170259720867132   </t>
  </si>
  <si>
    <t>2025-01-12 16:22:33</t>
  </si>
  <si>
    <t>2025-01-12 16:25:12</t>
  </si>
  <si>
    <t>SD-851-277711-22811-27930</t>
  </si>
  <si>
    <t>SD-057-250112-153784-6257</t>
  </si>
  <si>
    <t>2025-01-12 18:20:07</t>
  </si>
  <si>
    <t>80+金卡-普通区域-坊子区-华丽山庄-15908009727-1000M-宽带延伸服务-次数0-202501120000488671</t>
  </si>
  <si>
    <t>202501120000488671</t>
  </si>
  <si>
    <t xml:space="preserve">202501120000488671#流程受理流水号：20250112181921159080097271134141
客户号码:15908009727
客户姓名:肖**
投诉地市:潍坊
来话流水:2025011218184523520867341
宽带账号:15908009727
宽带账号归属地市:潍坊
宽带账号归属区县:坊子区
故障地址:潍坊坊子区坊子新区龙泉街华丽山庄10号楼*********
联系电话:15854446990
联系人:先生/女士
工单紧急程度:紧急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故障时间:2025-01-12 18:19:29
具体故障现象:新装修，重新安装设备
</t>
  </si>
  <si>
    <t>2025-01-12 18:21:25</t>
  </si>
  <si>
    <t>2025-01-12 18:21:47</t>
  </si>
  <si>
    <t>SD-851-291234-8250-7033</t>
  </si>
  <si>
    <t>SD-057-250112-063482-6258</t>
  </si>
  <si>
    <t>2025-01-12 18:20:17</t>
  </si>
  <si>
    <t>【调研】-80+普通-普通区域-昌邑市-金御官邸-15253672355-500M-宽带上网投诉-次数1-202501120000177924</t>
  </si>
  <si>
    <t>202501120000177924</t>
  </si>
  <si>
    <t xml:space="preserve">202501120000177924#宽带账号：15253672355
 ；宽带地址：潍坊昌邑市城区利民街金御官邸5号楼********* ；客户来电反映  网络无法连接  ，线上指导无法配合操作不在现场，老人在家不会操作，要求上门处理
联系电话：15253672355
  ；联系人：15253672355  ；来电流水： 2025011210300680520846979
</t>
  </si>
  <si>
    <t>2025-01-12 18:23:55</t>
  </si>
  <si>
    <t>2025-01-12 18:24:23</t>
  </si>
  <si>
    <t>SD-851-286579-4229-4999</t>
  </si>
  <si>
    <t>SD-057-250112-967238-923</t>
  </si>
  <si>
    <t>2025-01-12 09:44:11</t>
  </si>
  <si>
    <t>普通区域-寿光市-上口二村-13791868849-300M-宽带上网投诉-次数0-202501120000141250</t>
  </si>
  <si>
    <t>202501120000141250</t>
  </si>
  <si>
    <t xml:space="preserve">202501120000141250#客户来电反馈电视无法正常观看，无法配合线上排障，要求上门服务，请协助处理谢谢！联系电话：13791868849；联系人：刘**；来电流水：2025011209414959520836121
</t>
  </si>
  <si>
    <t>2025-01-12 09:50:31</t>
  </si>
  <si>
    <t>2025-01-12 09:50:54</t>
  </si>
  <si>
    <t>SD-057-250112-816374-5279</t>
  </si>
  <si>
    <t>2025-01-12 16:50:17</t>
  </si>
  <si>
    <t>【调研】-80+银卡-普通区域-坊子区-黄旗堡二马路沿街-15908037705-300M-宽带上网投诉-次数0-202501120000429734</t>
  </si>
  <si>
    <t>2025-01-13 17:51:00</t>
  </si>
  <si>
    <t>202501120000429734</t>
  </si>
  <si>
    <t>202501120000429734#【已关注中国移动10086微信公众号】流程受理流水号：20250112164702159080377051115035
客户号码:15908037705
客户姓名:周**
投诉地市:潍坊
来话流水:2025011216443696720846419
宽带账号:15908037705
宽带账号归属地市:潍坊
宽带账号归属区县:坊子区
故障地址:潍坊坊子区黄旗堡街道路逄王四村
联系电话:15908037705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光功率:-12.66
故障大类:宽带/电视
故障细类:网速慢/上网掉线(专席)
携转原因:
故障时间:2025-01-12 16:51:26
具体故障现象:频繁掉线，路由器新的，按顺序重启不行，称师傅上门处理过多次，每次都未处理好就走了，对此不满意，要求上报能处理的部门给客户查询原因并处理
客户其他诉求:
;宽带小区$[黄旗堡二马路沿街]$</t>
  </si>
  <si>
    <t>2025-01-12 16:53:42</t>
  </si>
  <si>
    <t>2025-01-12 16:54:00</t>
  </si>
  <si>
    <t>SD-057-250112-567439-6524</t>
  </si>
  <si>
    <t>2025-01-12 18:53:13</t>
  </si>
  <si>
    <t>80+普通-普通区域-潍城区-后羊角埠村-15863285794-300M-宽带上网投诉-次数0-202501120000500661</t>
  </si>
  <si>
    <t>202501120000500661</t>
  </si>
  <si>
    <t xml:space="preserve">202501120000500661#宽带账号：15863285794；宽带地址：潍坊潍城区北关街道友爱路后羊角埠村后羊角埠村3#李长耕排房子东侧；客户来电反映宽带无法上网，客户不在现场，无法配合线上指导，要求师傅上门，请协助处理，谢谢！联系电话：13046473278；联系人：先生；来电流水：2025011218501249020863108。 
</t>
  </si>
  <si>
    <t>2025-01-12 18:54:48</t>
  </si>
  <si>
    <t>2025-01-12 18:55:18</t>
  </si>
  <si>
    <t>SD-057-250112-389562-6824</t>
  </si>
  <si>
    <t>2025-01-12 19:26:44</t>
  </si>
  <si>
    <t>【调研】-80+金卡-普通区域-青州市-东阳城安置区-18753619123-100M-业务受理宽带-次数0-202501120000513676</t>
  </si>
  <si>
    <t>202501120000513676</t>
  </si>
  <si>
    <t>202501120000513676# 宽带账号:18753619123; 联系电话：18753619123，问题类型：此工单为群障修复工单，根据群障全量闭环修复管理要求，为确保客户网络通畅，请装维人员跟进修复网络问题，谢谢！ 
 群障标题：公告。故障描述：潍坊青州市东阳城安置区光缆故障，预估24小时恢复，请帮忙拦截,如有需要请联系片区装维师傅许振山15706307646主叫号码：18753619123.0;该号码仅供参考，请优先联系宽带账号。</t>
  </si>
  <si>
    <t>2025-01-12 19:44:52</t>
  </si>
  <si>
    <t>2025-01-12 19:45:12</t>
  </si>
  <si>
    <t>SD-057-250112-167309-926</t>
  </si>
  <si>
    <t>2025-01-12 09:44:16</t>
  </si>
  <si>
    <t>普通区域-高密市-天润保翠园-15863436350-300M-宽带上网投诉-次数0-20250112094206X126143260</t>
  </si>
  <si>
    <t>20250112094206X126143260</t>
  </si>
  <si>
    <t xml:space="preserve">流程受理流水号：20250112094109158634363501016990
客户号码:15863436350
客户姓名:黄*
投诉地市:潍坊
来话流水:2025011209400130620817617
宽带账号:15863436350
宽带账号归属地市:潍坊
宽带账号归属区县:高密市
故障地址:潍坊高密市朝阳街道孚日街天润保翠园高密天润宝翠园5号楼*********
联系电话:15863436350
联系人:先生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故障时间:2025-01-12 09:41:22
具体故障现象:用户无法提供具体故障现象，
客户其他诉求:
</t>
  </si>
  <si>
    <t>2025-01-12 09:45:58</t>
  </si>
  <si>
    <t>SD-851-336454-2621-4134</t>
  </si>
  <si>
    <t>SD-057-250112-975482-990</t>
  </si>
  <si>
    <t>2025-01-12 09:47:55</t>
  </si>
  <si>
    <t>FTTR-普通区域-安丘市-汶阳世家小区-15264624802-1000M-宽带上网投诉-次数2-20250111150618X178949655</t>
  </si>
  <si>
    <t>2025-01-12 09:55:00</t>
  </si>
  <si>
    <t>2025-01-12 09:56:13</t>
  </si>
  <si>
    <t>SD-057-250112-754932-5042</t>
  </si>
  <si>
    <t>2025-01-12 16:27:19</t>
  </si>
  <si>
    <t>普通区域-奎文区-恒信宝通御园二期-15689891131-1000M-业务受理宽带-次数0-202501120000412885</t>
  </si>
  <si>
    <t>2025-01-13 16:28:00</t>
  </si>
  <si>
    <t>202501120000412885</t>
  </si>
  <si>
    <t>202501120000412885# 宽带账号:15689891131; 联系电话：15689891131，问题类型：此工单为群障修复工单，根据群障全量闭环修复管理要求，为确保客户网络通畅，请装维人员跟进修复网络问题，谢谢！ 
 群障标题：公告。故障描述：潍坊奎文区恒信宝通御园二期光缆故障，预估24小时恢复，请帮忙拦截,如有需要请联系片区装维师傅张松15706366505主叫号码：15689891131.0;该号码仅供参考，请优先联系宽带账号。</t>
  </si>
  <si>
    <t>2025-01-12 16:47:45</t>
  </si>
  <si>
    <t>2025-01-12 16:48:30</t>
  </si>
  <si>
    <t>SD-851-332285-10790-2050</t>
  </si>
  <si>
    <t>SD-057-250112-309645-5280</t>
  </si>
  <si>
    <t>2025-01-12 16:50:23</t>
  </si>
  <si>
    <t>【调研】-普通区域-昌邑市-中台村-13626369162-1000M-宽带上网投诉-次数0-20250112164946X786734651</t>
  </si>
  <si>
    <t>20250112164946X786734651</t>
  </si>
  <si>
    <t xml:space="preserve">【农村网络投诉】流程受理流水号：20250112164812136263691621115308
客户号码:13626369162
客户姓名:史**
投诉地市:潍坊
来话流水:2025011216475353820879210
宽带账号:13626369162
宽带账号归属地市:潍坊
宽带账号归属区县:昌邑市
故障地址:潍坊昌邑市奎聚街道富昌路中台村9号箱*********
联系电话:13626369162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16:49:37
具体故障现象:光猫亮红灯，
客户其他诉求:
</t>
  </si>
  <si>
    <t>2025-01-12 16:51:34</t>
  </si>
  <si>
    <t>2025-01-12 16:51:47</t>
  </si>
  <si>
    <t>SD-851-321816-13778-4611</t>
  </si>
  <si>
    <t>SD-057-250112-745236-6580</t>
  </si>
  <si>
    <t>2025-01-12 18:58:50</t>
  </si>
  <si>
    <t>80+白金-FTTR-普通区域-诸城市-东关交运小区-15244409111-1000M-宽带延伸服务-次数0-202501120000504944</t>
  </si>
  <si>
    <t>202501120000504944</t>
  </si>
  <si>
    <t xml:space="preserve">202501120000504944#【已关注中国移动10086微信公众号】流程受理流水号：20250112185820152444091111139830
客户号码:15244409111
客户姓名:李*
投诉地市:潍坊
来话流水:2025011218573943620805663
宽带账号:15244409111
宽带账号归属地市:潍坊
宽带账号归属区县:诸城市
故障地址:潍坊诸城市密州街道东关大街东关交运小区2号楼*********
联系电话:15244409111
联系人:先生/女士
工单紧急程度:一般
是否有升级投诉倾向:否
是否重复投诉:否
是否携转意向:否
是否投诉倾向:否
是否智能网关:智能网关
当前是否在线:是
接入方式:FTTH
是否质差终端:是
光功率:-18.38
故障大类:宽带/电视
故障细类:宽带延伸服务
携转原因:
故障时间:2025-01-12 18:58:29
具体故障现象:重新布置网线，
</t>
  </si>
  <si>
    <t>2025-01-12 19:01:44</t>
  </si>
  <si>
    <t>2025-01-12 19:02:10</t>
  </si>
  <si>
    <t>SD-852-232695-1015-6045</t>
  </si>
  <si>
    <t>SD-057-250112-961420-6264</t>
  </si>
  <si>
    <t>2025-01-12 18:21:19</t>
  </si>
  <si>
    <t>普通区域-高密市-阚兴大道自然村-15053686282-100M-宽带上网投诉-次数0-202501120000489889</t>
  </si>
  <si>
    <t>202501120000489889</t>
  </si>
  <si>
    <t xml:space="preserve">202501120000489889#流程受理流水号：20250112182003150536862821134252
客户号码:15053686282
客户姓名:孙**
投诉地市:潍坊
来话流水:2025011218191225120870335
宽带账号:15053686282
宽带账号归属地市:潍坊
宽带账号归属区县:高密市
故障地址:潍坊高密市阚家镇阚兴大道阚兴大道自然村阚家驻地郡王府41#箱*********
联系电话:13884814409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故障时间:2025-01-12 18:20:11
具体故障现象:光猫亮红灯，
客户其他诉求:客户侧为质差终端，要求上门更换终端并一并处理故障问题。
</t>
  </si>
  <si>
    <t>2025-01-12 18:27:40</t>
  </si>
  <si>
    <t>2025-01-12 18:28:20</t>
  </si>
  <si>
    <t>SD-057-250112-893125-6315</t>
  </si>
  <si>
    <t>2025-01-12 18:26:31</t>
  </si>
  <si>
    <t>80+普通-普通区域-寿光市-信桥-18753669842-100M-业务受理宽带-次数0-202501120000492593</t>
  </si>
  <si>
    <t>202501120000492593</t>
  </si>
  <si>
    <t>202501120000492593# 宽带账号:18753669842; 联系电话：18753669842，问题类型：此工单为群障修复工单，根据群障全量闭环修复管理要求，为确保客户网络通畅，请装维人员跟进修复网络问题，谢谢！ 
 群障标题：公告。故障描述：潍坊寿光市信桥光缆故障，预估24小时恢复，请帮忙拦截,如有需要请联系片区装维师傅孙向鑫15064441236主叫号码：18753669842.0;该号码仅供参考，请优先联系宽带账号。</t>
  </si>
  <si>
    <t>2025-01-12 18:27:59</t>
  </si>
  <si>
    <t>2025-01-12 18:30:04</t>
  </si>
  <si>
    <t>SD-057-250112-801237-930</t>
  </si>
  <si>
    <t>2025-01-12 09:44:24</t>
  </si>
  <si>
    <t>【调研】-80+银卡-普通区域-奎文区-置城世贸小区（光谷SOHO）-18366397777-1000M-宽带上网投诉-次数0-202501120000140379</t>
  </si>
  <si>
    <t>202501120000140379</t>
  </si>
  <si>
    <t xml:space="preserve">202501120000140379#流程受理流水号：20250112094251183663977771017478
客户号码:18366397777
客户姓名:孙**
投诉地市:潍坊
来话流水:2025011209421043320839774
宽带账号:18366397777
宽带账号归属地市:潍坊
宽带账号归属区县:高新
故障地址:潍坊高新高新城区潍县中路置城世贸小区西楼（光谷）*********
联系电话:18366397777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光功率:-15.18
故障大类:宽带/电视
故障细类:移动高清电视故障
携转原因:
故障时间:2025-01-12 09:43:41
魔百和单播/组播:组播
具体故障现象:客户表示安装宽带用的老设备，没有给客户换新设备，客户对此不认可，高清电视+遥控器，客户表示没有给装新设备，客户不认可，客户要求师父给换新设备+遥控器
客户其他诉求:客户侧为质差终端，要求上门更换终端并一并处理故障问题。
</t>
  </si>
  <si>
    <t>2025-01-12 09:51:02</t>
  </si>
  <si>
    <t>2025-01-12 09:51:19</t>
  </si>
  <si>
    <t>SD-851-311205-4694-27166</t>
  </si>
  <si>
    <t>SD-057-250112-086952-929</t>
  </si>
  <si>
    <t>80+金卡-普通区域-奎文区-潍柴佳苑-15095245695-1000M-宽带上网投诉-次数0-202501120000142839</t>
  </si>
  <si>
    <t>202501120000142839</t>
  </si>
  <si>
    <t xml:space="preserve">202501120000142839#宽带账号：15095245695；宽带地址：潍坊高新高新城区北宫街潍柴佳苑28号楼；客户来电反映宽带无法使用，要求师傅上门，请协助处理，谢谢！联系电话：15095245695；联系人：先生；来电流水：2025011209423162120843378。 </t>
  </si>
  <si>
    <t>2025-01-12 09:48:20</t>
  </si>
  <si>
    <t>2025-01-12 09:48:43</t>
  </si>
  <si>
    <t>SD-851-293611-25909-24328</t>
  </si>
  <si>
    <t>2025-01-12 13:16:47</t>
  </si>
  <si>
    <t>【调研】-80+普通-普通区域-诸城市-华润佳苑-18366595813-500M-业务受理宽带-次数0-202501120000288363 一级督办</t>
  </si>
  <si>
    <t>202501120000288363</t>
  </si>
  <si>
    <t>2025-01-12 13:17:30</t>
  </si>
  <si>
    <t>2025-01-12 13:18:10</t>
  </si>
  <si>
    <t>SD-851-215034-15490-927</t>
  </si>
  <si>
    <t>SD-057-250112-205694-5284</t>
  </si>
  <si>
    <t>2025-01-12 16:52:04</t>
  </si>
  <si>
    <t>【调研】-80+金卡-普通区域-奎文区-福寿街社区-13405369783-1000M-宽带上网投诉-次数0-202501120000430637</t>
  </si>
  <si>
    <t>2025-01-13 17:53:00</t>
  </si>
  <si>
    <t>202501120000430637</t>
  </si>
  <si>
    <t>202501120000430637#流程受理流水号：20250112165042134053697831115845
客户号码:13405369783
客户姓名:付**
投诉地市:潍坊
来话流水:2025011216494783320897858
宽带账号:13405369783
宽带账号归属地市:潍坊
宽带账号归属区县:奎文区
故障地址:潍坊奎文区北苑街道新华路福寿街社区9号楼*********
联系电话:13405369783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
故障细类:网速慢/上网掉线(专席)
携转原因:
故障时间:2025-01-12 16:50:15
具体故障现象:网速慢卡顿，
客户其他诉求:路由器年限未超过，位置开阔，重启未恢复，光猫自带WIFI未开启，网线支持，排查未恢复，请协助处理，谢谢。
;宽带小区$[福寿街社区]$</t>
  </si>
  <si>
    <t>2025-01-12 16:55:38</t>
  </si>
  <si>
    <t>2025-01-12 16:55:57</t>
  </si>
  <si>
    <t>SD-851-257286-29018-27637</t>
  </si>
  <si>
    <t>SD-057-250112-026734-6535</t>
  </si>
  <si>
    <t>2025-01-12 18:55:04</t>
  </si>
  <si>
    <t>普通区域-潍城区-新城达机械宿舍-13583606439-100M-宽带上网投诉-次数0-202501120000503911</t>
  </si>
  <si>
    <t>202501120000503911</t>
  </si>
  <si>
    <t xml:space="preserve">202501120000503911#【已关注中国移动10086微信公众号】流程受理流水号：20250112185337135836064391139146
客户号码:13583606439
客户姓名:武**
投诉地市:潍坊
来话流水:2025011218525517820878761
宽带账号:13583606439
宽带账号归属地市:潍坊
宽带账号归属区县:潍城区
故障地址:潍坊潍城区西关街道胜利西街高家庄社区一清宿舍西5#楼*********
联系电话:13280132118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故障时间:2025-01-12 18:54:21
具体故障现象:光猫灯正常但电脑手机无法上网，
客户其他诉求:客户侧为质差终端，要求上门更换终端并一并处理故障问题。
</t>
  </si>
  <si>
    <t>2025-01-12 19:06:28</t>
  </si>
  <si>
    <t>2025-01-12 19:06:52</t>
  </si>
  <si>
    <t>SD-851-241951-1372-673</t>
  </si>
  <si>
    <t>SD-057-250112-462183-6760</t>
  </si>
  <si>
    <t>2025-01-12 19:20:44</t>
  </si>
  <si>
    <t>普通区域-潍城区-润扬新城二期-18764692059-300M-宽带上网投诉-次数0-202501120000511039</t>
  </si>
  <si>
    <t>202501120000511039</t>
  </si>
  <si>
    <t>202501120000511039#流程受理流水号：20250112192005187646920591142816
客户号码:18764692059
客户姓名:陈**
投诉地市:潍坊
来话流水:2025011219193882720826567
宽带账号:18764692059
账号归属区县:潍城
联系电话:18764692059
联系人:女士
宽带地址:潍坊
工单紧急程度:一般
是否投诉倾向:否
是否重复投诉:否
是否携转意向:否
是否有升级投诉倾向:否
*业务名称:业务融合移机流程宽带
投诉内容:手机号码：18764692059，【问题描述】客户已办理宽带业务，有开通单，要求装维尽快联系上门，请处理，谢谢。联系电话：18764692059，联系人：女士，录音流水号：2025011219193882720826567。受理明细：531920062399999999。
在途开通单信息：536241219228139832，18764692059，2024-12-19 21:06:32，业务融合移机流程宽带，处理中，装维选址
是否到厅:否
业务名称:业务融合移机流程宽带
;宽带小区$[润扬新城二期]$</t>
  </si>
  <si>
    <t>2025-01-12 19:27:45</t>
  </si>
  <si>
    <t>2025-01-12 19:28:06</t>
  </si>
  <si>
    <t>SD-057-250112-205384-3249</t>
  </si>
  <si>
    <t>2025-01-12 13:16:52</t>
  </si>
  <si>
    <t>普通区域-安丘市-周家夏庄村自然村-15244474376-300M-业务受理宽带-次数0-202501120000291008</t>
  </si>
  <si>
    <t>202501120000291008</t>
  </si>
  <si>
    <t>202501120000291008# 宽带账号:15244474376; 联系电话：15244474376，问题类型：此工单为群障修复工单，根据群障全量闭环修复管理要求，为确保客户网络通畅，请装维人员跟进修复网络问题，谢谢！ 
 群障标题：公告。故障描述：潍坊安丘市周家夏庄村自然村光缆故障，预估24小时恢复，请帮忙拦截,如有需要请联系片区装维师傅徐中华15706307040主叫号码：15966078872.0;该号码仅供参考，请优先联系宽带账号。</t>
  </si>
  <si>
    <t>2025-01-12 13:21:47</t>
  </si>
  <si>
    <t>SD-057-250112-769504-6323</t>
  </si>
  <si>
    <t>2025-01-12 18:28:10</t>
  </si>
  <si>
    <t>80+普通-普通区域-奎文区-海信蓝郡-13869696375-300M-宽带上网投诉-次数0-202501120000492118</t>
  </si>
  <si>
    <t>202501120000492118</t>
  </si>
  <si>
    <t xml:space="preserve">202501120000492118#宽带账号：13869696375；宽带地址：潍坊高新高新城区新华路海信蓝郡15号楼2单元201；客户来电反映移动高清无法使用，客户不配合排障，要求上门，请协助处理，谢谢！联系电话：13792613595；联系人：先生；来电流水：2025011218230066720895546。 
</t>
  </si>
  <si>
    <t>2025-01-12 18:43:26</t>
  </si>
  <si>
    <t>2025-01-12 18:43:44</t>
  </si>
  <si>
    <t>SD-057-250112-107942-3200</t>
  </si>
  <si>
    <t>2025-01-12 13:10:22</t>
  </si>
  <si>
    <t>【调研】-普通区域-寿光市-城市之光-19862605811-300M-魔百和投诉-次数0-202501120000288590</t>
  </si>
  <si>
    <t>202501120000288590</t>
  </si>
  <si>
    <t>202501120000288590#【已关注中国移动10086微信公众号】流程受理流水号：20250112130921198626058111067578
客户号码:19862605811
客户姓名:孙**
投诉地市:潍坊
来话流水:2025011213054961320870477
宽带账号:19862605811
宽带账号归属地市:潍坊
宽带账号归属区县:寿光市
故障地址:潍坊寿光市圣城街道正阳路城市之光4-1-802
联系电话:19862605811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光功率:-14.40
故障大类:宽带/电视
故障细类:移动高清电视故障(专席)
携转原因:
故障时间:2025-01-12 13:09:34
魔百和单播/组播:单播
具体故障现象:点播和直播观看都出现卡顿缓冲，
客户其他诉求:
魔百和单/组播：单播;宽带小区$[城市之光]$</t>
  </si>
  <si>
    <t>2025-01-12 13:14:38</t>
  </si>
  <si>
    <t>2025-01-12 13:14:57</t>
  </si>
  <si>
    <t>SD-851-284582-12233-16336</t>
  </si>
  <si>
    <t>SD-057-250112-914075-3253</t>
  </si>
  <si>
    <t>2025-01-12 13:17:02</t>
  </si>
  <si>
    <t>普通区域-青州市-阳光华苑-18263684465-300M-业务受理宽带-次数0-202501120000289462</t>
  </si>
  <si>
    <t>202501120000289462</t>
  </si>
  <si>
    <t>202501120000289462# 宽带账号:18263684465; 联系电话：18263684465，问题类型：此工单为群障修复工单，根据群障全量闭环修复管理要求，为确保客户网络通畅，请装维人员跟进修复网络问题，谢谢！ 
 群障标题：公告。故障描述：潍坊青州市阳光华苑光缆故障，预估24小时恢复，请帮忙拦截,如有需要请联系片区装维师傅李鹏15706307650主叫号码：18263684465.0;该号码仅供参考，请优先联系宽带账号。</t>
  </si>
  <si>
    <t>2025-01-12 13:18:56</t>
  </si>
  <si>
    <t>2025-01-12 13:20:47</t>
  </si>
  <si>
    <t>SD-851-320386-11199-14286</t>
  </si>
  <si>
    <t>SD-057-250112-178093-6327</t>
  </si>
  <si>
    <t>2025-01-12 18:29:03</t>
  </si>
  <si>
    <t>普通区域-高密市-潍坊市高密市醴泉街道人民大街新视界-15866139546-200M-业务受理宽带-次数0-202501120000491755</t>
  </si>
  <si>
    <t>202501120000491755</t>
  </si>
  <si>
    <t>202501120000491755# 导航立单,用户所在位置有群障,已向客户播报,客户要求装维回访.此工单为群障修复工单,根据群障全量闭环管理要求,为确保客户网络通畅,请装维人员跟进修复网络问题,谢谢.联系电话：13280160568</t>
  </si>
  <si>
    <t>2025-01-12 18:31:16</t>
  </si>
  <si>
    <t>2025-01-12 18:31:57</t>
  </si>
  <si>
    <t>SD-057-250112-841962-6766</t>
  </si>
  <si>
    <t>2025-01-12 19:22:20</t>
  </si>
  <si>
    <t>普通区域-滨海-央子街道滨海花园-15762451444-300M-宽带延伸服务-次数0-202501120000513503</t>
  </si>
  <si>
    <t>202501120000513503</t>
  </si>
  <si>
    <t xml:space="preserve">202501120000513503#流程受理流水号：20250112192004157624514441142814
客户号码:15762451444
客户姓名:李*
投诉地市:潍坊
来话流水:2025011219152903120804374
宽带账号:15762451444
宽带账号归属地市:潍坊
宽带账号归属区县:滨海
故障地址:潍坊滨海央子街道北海路央子街道滨海花园9号楼4单元502室
联系电话:13555241666
联系人:先生/女士
工单紧急程度:一般
是否有升级投诉倾向:否
是否重复投诉:否
是否携转意向:否
是否投诉倾向:否
是否智能网关:智能网关
当前是否在线:是
接入方式:FTTH
是否质差终端:无质差信息
光功率:-18.63
故障大类:宽带/电视
故障细类:宽带延伸服务
携转原因:
故障时间:2025-01-12 19:20:28
具体故障现象:调测路由器，客户不会设置路由器，在线指导，客户也不会，请尽快给其联系处理，谢谢
</t>
  </si>
  <si>
    <t>2025-01-12 19:30:24</t>
  </si>
  <si>
    <t>2025-01-12 19:30:52</t>
  </si>
  <si>
    <t>SD-851-285562-1835-435</t>
  </si>
  <si>
    <t>SD-057-250112-764015-3202</t>
  </si>
  <si>
    <t>2025-01-12 13:10:41</t>
  </si>
  <si>
    <t>【调研】-(目标)普通区域-安丘市-磨山河村自然村-15854489768-200M-宽带上网投诉-次数0-202501120000287895</t>
  </si>
  <si>
    <t>202501120000287895</t>
  </si>
  <si>
    <t xml:space="preserve">202501120000287895#宽带账号15854489768：；宽带地址：潍坊安丘市柘山镇磨山河村磨山河村自然村磨山河村；拒绝提供问题情况，拒绝配合指导要求师傅处理，请协助处理，谢谢！联系电话15206996088：；联系人：先生；来电流水2025011213054567920870030。
</t>
  </si>
  <si>
    <t>2025-01-12 13:13:36</t>
  </si>
  <si>
    <t>2025-01-12 13:13:54</t>
  </si>
  <si>
    <t>SD-057-250112-629018-6850</t>
  </si>
  <si>
    <t>2025-01-12 19:29:01</t>
  </si>
  <si>
    <t>【重投】-普通区域-寿光市-丰顺王村自然村-15662519669-300M-魔百和投诉-次数0-20250112192855X335373974</t>
  </si>
  <si>
    <t>20250112192855X335373974</t>
  </si>
  <si>
    <t>【农村网络投诉】流程受理流水号：20250112192744156625196691143880
客户号码:15662519669
客户姓名:王**
投诉地市:潍坊
来话流水:2025011219255901520859380
宽带账号:15662519669
宽带账号归属地市:潍坊
宽带账号归属区县:寿光市
故障地址:潍坊寿光市胡营丰顺王村丰顺王村自然村丰顺王村17箱扩容（王德成家外墙）*********
联系电话:15662519669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光功率:-23.97
故障大类:宽带/电视
故障细类:移动高清电视故障(专席)
携转原因:
故障时间:2025-01-12 19:28:34
魔百和单播/组播:组播
具体故障现象:点播和直播观看都出现卡顿缓冲，
客户其他诉求:
魔百和单/组播：组播</t>
  </si>
  <si>
    <t>2025-01-12 19:46:10</t>
  </si>
  <si>
    <t>2025-01-12 19:47:41</t>
  </si>
  <si>
    <t>SD-851-283089-15118-9965</t>
  </si>
  <si>
    <t>SD-057-250112-364859-892</t>
  </si>
  <si>
    <t>2025-01-12 09:40:48</t>
  </si>
  <si>
    <t>普通区域-奎文区-广文苑-13506472978-1000M-宽带延伸服务-次数0-202501120000139635</t>
  </si>
  <si>
    <t>202501120000139635</t>
  </si>
  <si>
    <t xml:space="preserve">202501120000139635#流程受理流水号：20250112093833135064729781016329
客户号码:13506472978
客户姓名:常**
投诉地市:潍坊
来话流水:2025011209374328820894465
宽带账号:13506472978
宽带账号归属地市:潍坊
宽带账号归属区县:奎文区
故障地址:潍坊奎文区广文街道广文街广文苑9号楼*********
联系电话:13506472978
联系人:先生/女士
工单紧急程度:紧急
是否有升级投诉倾向:否
是否重复投诉:否
是否携转意向:否
是否投诉倾向:否
是否智能网关:智能网关
当前是否在线:是
接入方式:FTTH
是否质差终端:无质差信息
光功率:-19.70
故障大类:宽带/电视
故障细类:宽带延伸服务
携转原因:
故障时间:2025-01-12 09:39:05
具体故障现象:移动高清移机，客户要求从家里一个房间移到另一个房间。
</t>
  </si>
  <si>
    <t>2025-01-12 09:42:03</t>
  </si>
  <si>
    <t>2025-01-12 09:42:26</t>
  </si>
  <si>
    <t>SD-851-297520-729-1785</t>
  </si>
  <si>
    <t>SD-057-250112-792680-944</t>
  </si>
  <si>
    <t>2025-01-12 09:46:03</t>
  </si>
  <si>
    <t>普通区域-坊子区-建华村自然村-18365621708-100M-宽带上网投诉-次数0-202501120000144964</t>
  </si>
  <si>
    <t>2025-01-13 10:47:00</t>
  </si>
  <si>
    <t>202501120000144964</t>
  </si>
  <si>
    <t>202501120000144964#流程受理流水号：20250112094325183656217081017648
客户号码:18365621708
客户姓名:郎**
投诉地市:潍坊
来话流水:2025011209425462020847194
宽带账号:18365621708
宽带账号归属地市:潍坊
宽带账号归属区县:坊子区
故障地址:潍坊坊子区坊安街办建华村建华村自然村坊子坊安街道建华村自然村（扩容）12号分纤箱*********
联系电话:18365621708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09:44:30
具体故障现象:光猫亮红灯，
客户其他诉求:客户要求尽快处理
;宽带小区$[建华村自然村]$</t>
  </si>
  <si>
    <t>2025-01-12 10:01:16</t>
  </si>
  <si>
    <t>2025-01-12 10:01:52</t>
  </si>
  <si>
    <t>SD-057-250112-796201-946</t>
  </si>
  <si>
    <t>2025-01-12 09:46:11</t>
  </si>
  <si>
    <t>【调研】-80+银卡-普通区域-奎文区-聚类-高新城市综合广场（蓝色智谷）-18265612887-1000M-宽带上网投诉-次数0-202501120000142171</t>
  </si>
  <si>
    <t>202501120000142171</t>
  </si>
  <si>
    <t>202501120000142171#18265612887客户来电反映本机办理的宽带无法使用，线上排障不认可，经查询质差路由器，直接要求维修人员上门维修，请尽快协助处理，谢谢 
 联系人：女士 联系电话：本机 流水：2025011209415059120836285</t>
  </si>
  <si>
    <t>2025-01-12 09:49:15</t>
  </si>
  <si>
    <t>2025-01-12 09:49:47</t>
  </si>
  <si>
    <t>SD-851-328003-6430-839</t>
  </si>
  <si>
    <t>SD-057-250112-790531-5297</t>
  </si>
  <si>
    <t>2025-01-12 16:53:15</t>
  </si>
  <si>
    <t>普通区域-潍城区-西城名邸-13964668873-300M-宽带上网投诉-次数0-202501120000432110</t>
  </si>
  <si>
    <t>2025-01-13 17:54:00</t>
  </si>
  <si>
    <t>202501120000432110</t>
  </si>
  <si>
    <t>202501120000432110#宽带账号：13964668873；宽带地址：潍坊潍城区北关街道安顺路西城名邸15号楼******，客户反映宽带无法使用要求上门要求尽快处理回复！来电流水：2025011216482973420885093联系电话：13668668188</t>
  </si>
  <si>
    <t>2025-01-12 16:55:30</t>
  </si>
  <si>
    <t>2025-01-12 16:56:59</t>
  </si>
  <si>
    <t>SD-851-320962-16140-8344</t>
  </si>
  <si>
    <t>SD-057-250112-825406-6772</t>
  </si>
  <si>
    <t>2025-01-12 19:23:12</t>
  </si>
  <si>
    <t>普通区域-昌乐县-盛港嘉园-13675369750-300M-宽带上网投诉-次数0-20250112192057X857599757</t>
  </si>
  <si>
    <t>20250112192057X857599757</t>
  </si>
  <si>
    <t xml:space="preserve">流程受理流水号：20250112191829136753697501142587
客户号码:13675369750
客户姓名:孟**
投诉地市:潍坊
来话流水:2025011219181154720818886
宽带账号:13675369750
宽带账号归属地市:潍坊
宽带账号归属区县:昌乐县
故障地址:潍坊昌乐县城关街道新昌路盛港嘉园7号楼*********
联系电话:13675369750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故障细类:网速慢/上网掉线(专席)
携转原因:
故障时间:2025-01-12 19:18:38
具体故障现象:客户来电表示家里网速慢卡，我处排查路由器摆放位置，在线时长，使用年限以及网线未恢复，请协助处理谢谢
客户其他诉求:
</t>
  </si>
  <si>
    <t>2025-01-12 19:27:47</t>
  </si>
  <si>
    <t>2025-01-12 19:28:19</t>
  </si>
  <si>
    <t>SD-851-320250-1174-9381</t>
  </si>
  <si>
    <t>SD-057-250112-039127-3267</t>
  </si>
  <si>
    <t>2025-01-12 13:17:56</t>
  </si>
  <si>
    <t>普通区域-诸城市-石桥子妫家庄-13853626196-300M-宽带上网投诉-次数0-202501120000290510</t>
  </si>
  <si>
    <t>202501120000290510</t>
  </si>
  <si>
    <t>202501120000290510#13853626196客户反映电视无法观看，线上排障未恢复，请协助处理。谢谢  联系人：女士 联系电话：13853626196本机 流水：2025011213083962020889410</t>
  </si>
  <si>
    <t>2025-01-12 13:19:19</t>
  </si>
  <si>
    <t>SD-057-250112-079436-6336</t>
  </si>
  <si>
    <t>2025-01-12 18:29:52</t>
  </si>
  <si>
    <t>普通区域-昌邑市-大姜自然村-15065668716-100M-宽带上网投诉-次数0-202501120000492233</t>
  </si>
  <si>
    <t>202501120000492233</t>
  </si>
  <si>
    <t>202501120000492233#15065668716客户来电反映宽带无法使用，线上排障客户不配合，要求维修人员上门维修，请尽快协助处理，谢谢  联系人：先生  联系电话：本机 来电流水2025011218242155420804567</t>
  </si>
  <si>
    <t>2025-01-12 18:31:53</t>
  </si>
  <si>
    <t>2025-01-12 18:34:53</t>
  </si>
  <si>
    <t>SD-057-250112-012349-6859</t>
  </si>
  <si>
    <t>2025-01-12 19:29:54</t>
  </si>
  <si>
    <t>80+金卡-(目标)普通区域-诸城市-正大福香园-13863627137-1000M-宽带上网投诉-次数0-202501120000515033</t>
  </si>
  <si>
    <t>202501120000515033</t>
  </si>
  <si>
    <t>202501120000515033#13863627137    客户反映家里电视上面显示21901，线上排障不认可，要求师傅上门，请协助处理，谢谢！  联系电话：15753616513   联系人：先生  流水号：2025011219234414520847865</t>
  </si>
  <si>
    <t>2025-01-12 19:31:56</t>
  </si>
  <si>
    <t>2025-01-12 19:32:31</t>
  </si>
  <si>
    <t>SD-851-284260-26449-14330</t>
  </si>
  <si>
    <t>SD-057-250112-283614-953</t>
  </si>
  <si>
    <t>2025-01-12 09:46:25</t>
  </si>
  <si>
    <t>【调研】-80+普通-普通区域-诸城市-大裴村-15206363402-300M-业务受理宽带-次数0-202501120000144671</t>
  </si>
  <si>
    <t>202501120000144671</t>
  </si>
  <si>
    <t>202501120000144671# 宽带账号:15206363402; 联系电话：15206363402，问题类型：此工单为群障修复工单，根据群障全量闭环修复管理要求，为确保客户网络通畅，请装维人员跟进修复网络问题，谢谢！ 
 群障标题：公告。故障描述：主干光纤断或OLT检测不到预期的光信号（LOS）主叫号码：15206363402.0;该号码仅供参考，请优先联系宽带账号。</t>
  </si>
  <si>
    <t>2025-01-12 09:49:21</t>
  </si>
  <si>
    <t>2025-01-12 09:49:40</t>
  </si>
  <si>
    <t>SD-851-259635-13066-14769</t>
  </si>
  <si>
    <t>SD-057-250112-583609-955</t>
  </si>
  <si>
    <t>2025-01-12 09:46:32</t>
  </si>
  <si>
    <t>80+银卡-普通区域-寿光市-南范村-15863689798-300M-业务受理宽带-次数0-202501120000145260</t>
  </si>
  <si>
    <t>202501120000145260</t>
  </si>
  <si>
    <t>202501120000145260# 宽带账号:15863689798; 联系电话：15863689798，问题类型：此工单为群障修复工单，根据群障全量闭环修复管理要求，为确保客户网络通畅，请装维人员跟进修复网络问题，谢谢！ 
 群障标题：公告。故障描述：潍坊寿光市南范村光缆故障，预估24小时恢复，请帮忙拦截,如有需要请联系片区装维师傅刘彬15706307765主叫号码：15863689798.0;该号码仅供参考，请优先联系宽带账号。</t>
  </si>
  <si>
    <t>2025-01-12 09:56:36</t>
  </si>
  <si>
    <t>2025-01-12 09:56:59</t>
  </si>
  <si>
    <t>SD-851-315595-7410-4975</t>
  </si>
  <si>
    <t>SD-057-250112-184973-6496</t>
  </si>
  <si>
    <t>2025-01-12 18:50:05</t>
  </si>
  <si>
    <t>普通区域-潍城区-后羊角埠村-13563606017-1000M-宽带上网投诉-次数0-20250112184811X891990730</t>
  </si>
  <si>
    <t>20250112184811X891990730</t>
  </si>
  <si>
    <t xml:space="preserve">【农村网络投诉】流程受理流水号：20250112184607135636060171138084
客户号码:13563606017
客户姓名:刘**
投诉地市:潍坊
来话流水:2025011218453470120835774
宽带账号:13563606017
宽带账号归属地市:潍坊
宽带账号归属区县:潍城区
故障地址:潍坊潍城区北关街道友爱路后羊角埠村后羊角埠村6#李家航房子旁*********
联系电话:13964735981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18:46:27
具体故障现象:光猫亮红灯，
客户其他诉求:
</t>
  </si>
  <si>
    <t>2025-01-12 18:52:04</t>
  </si>
  <si>
    <t>2025-01-12 18:52:28</t>
  </si>
  <si>
    <t>SD-851-268112-15888-11004</t>
  </si>
  <si>
    <t>SD-057-250112-864732-6553</t>
  </si>
  <si>
    <t>2025-01-12 18:56:18</t>
  </si>
  <si>
    <t>【调研】-普通区域-寿光市-寿光鸿基花园-15163660006-200M-业务受理宽带-次数0-202501120000501543</t>
  </si>
  <si>
    <t>202501120000501543</t>
  </si>
  <si>
    <t>202501120000501543# 宽带账号:15163660006; 联系电话：15163660006，问题类型：此工单为群障修复工单，根据群障全量闭环修复管理要求，为确保客户网络通畅，请装维人员跟进修复网络问题，谢谢！ 
 群障标题：公告。故障描述：寿光鸿基花园主叫号码：15094967894.0;该号码仅供参考，请优先联系宽带账号。</t>
  </si>
  <si>
    <t>2025-01-12 19:02:24</t>
  </si>
  <si>
    <t>2025-01-12 19:04:28</t>
  </si>
  <si>
    <t>SD-852-280480-430-3930</t>
  </si>
  <si>
    <t>SD-057-250112-230674-3271</t>
  </si>
  <si>
    <t>2025-01-12 13:18:41</t>
  </si>
  <si>
    <t>普通区域-潍城区-鲁发公园道1号-13583683575-300M-宽带上网投诉-次数0-202501120000289945</t>
  </si>
  <si>
    <t>202501120000289945</t>
  </si>
  <si>
    <t>202501120000289945#宽带账号：13583683575；宽带地址：潍坊潍城区西关街道长松路鲁发公园道1号；客户来电反映宽带无法上网，客户不配合排障，要求上门，请协助处理，谢谢！联系电话：13791662929；联系人：先生；来电流水：2025011213154269520835739</t>
  </si>
  <si>
    <t>2025-01-12 13:21:56</t>
  </si>
  <si>
    <t>2025-01-12 13:22:13</t>
  </si>
  <si>
    <t>SD-057-250112-567423-5303</t>
  </si>
  <si>
    <t>2025-01-12 16:53:39</t>
  </si>
  <si>
    <t>【调研】-普通区域-坊子区-北戈庄自然村-13864658647-100M-魔百和投诉-次数0-202501120000432481</t>
  </si>
  <si>
    <t>202501120000432481</t>
  </si>
  <si>
    <t>202501120000432481#【已关注中国移动10086微信公众号】流程受理流水号：20250112164007138646586471113386
客户号码:13864658647
客户姓名:李**
投诉地市:潍坊
来话流水:2025011216271956220873099
宽带账号:13864658647
宽带账号归属地市:潍坊
宽带账号归属区县:峡山区
故障地址:潍坊峡山区重工街道（王家庄）北戈庄北戈庄自然村北戈庄村
联系电话:13864658647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故障细类:移动高清电视故障(专席)
携转原因:
故障时间:2025-01-12 16:50:38
魔百和单播/组播:组播
具体故障现象:点播和直播观看都出现闪退
客户其他诉求:
魔百和单/组播：组播;宽带小区$[北戈庄自然村]$</t>
  </si>
  <si>
    <t>2025-01-12 16:55:18</t>
  </si>
  <si>
    <t>2025-01-12 16:55:52</t>
  </si>
  <si>
    <t>SD-851-298714-25657-20480</t>
  </si>
  <si>
    <t>SD-057-250112-967413-3214</t>
  </si>
  <si>
    <t>2025-01-12 13:11:33</t>
  </si>
  <si>
    <t>普通区域-临朐县-吕家楼自然村-13905360391-300M-宽带上网投诉-次数0-202501120000286596</t>
  </si>
  <si>
    <t>202501120000286596</t>
  </si>
  <si>
    <t>202501120000286596#【网络电视】宽带账号：13905360391；宽带地址：潍坊临朐县冶源街道吕家楼吕家楼自然村吕家楼26号箱沿街他山艺术社外墙；客户来电反映观看的是网络电视/“电视家”无法观看，客户已正常办理宽带/移动高清业务，按相关口径解释不认可，要求反馈，请协助处理，谢谢！联系电话：13905360391；联系人：先生；来电流水：2025011213074481020883345</t>
  </si>
  <si>
    <t>2025-01-12 13:13:33</t>
  </si>
  <si>
    <t>2025-01-12 13:20:52</t>
  </si>
  <si>
    <t>SD-851-280724-14808-25622</t>
  </si>
  <si>
    <t>SD-057-250112-389671-3215</t>
  </si>
  <si>
    <t>2025-01-12 13:11:47</t>
  </si>
  <si>
    <t>80+银卡-普通区域-青州市-十八里村-13854446716-1000M-宽带上网投诉-次数0-202501120000287049</t>
  </si>
  <si>
    <t>202501120000287049</t>
  </si>
  <si>
    <t>202501120000287049#流程受理流水号：20250112131039138544467161067793
客户号码:13854446716
客户姓名:李*
投诉地市:潍坊
来话流水:2025011213101559020899813
宽带账号:13854446716
账号归属区县:青州
联系电话:13854446716
联系人:先生
宽带地址:潍坊
工单紧急程度:非常紧急
是否投诉倾向:否
是否重复投诉:否
是否携转意向:否
是否有升级投诉倾向:否
*业务名称:业务融合移机流程宽带
投诉内容:手机号码：13854446716，【问题描述】客户已办理宽带业务，有开通单，要求装维尽快联系上门，请处理，谢谢。联系电话：13854446716，联系人：先生，录音流水号：2025011213101559020899813。受理明细：531920062399999999。
在途开通单信息：536241223073652164，13854446716，2024-12-23 15:15:49，业务融合移机流程宽带，处理中，装维选址
是否到厅:否
业务名称:业务融合移机流程宽带
;宽带小区$[十八里村]$</t>
  </si>
  <si>
    <t>2025-01-12 13:14:24</t>
  </si>
  <si>
    <t>2025-01-12 13:14:59</t>
  </si>
  <si>
    <t>SD-852-300121-1386-12879</t>
  </si>
  <si>
    <t>SD-057-250112-450912-904</t>
  </si>
  <si>
    <t>2025-01-12 09:41:48</t>
  </si>
  <si>
    <t>【调研】-(目标)普通区域-寿光市-南邵三村自然村-13562661654-300M-宽带上网投诉-次数0-202501120000138413</t>
  </si>
  <si>
    <t>202501120000138413</t>
  </si>
  <si>
    <t xml:space="preserve">202501120000138413#13475364580  客户来电反映本机办理的电视无法观看   老人在家不配合线上排障，直接要求维修人员上门维修，请尽快协助处理，谢谢 
 联系人：先生  联系电话：13475364580   流水：202501120000138413
</t>
  </si>
  <si>
    <t>2025-01-12 10:02:53</t>
  </si>
  <si>
    <t>2025-01-12 10:03:25</t>
  </si>
  <si>
    <t>SD-057-250112-706512-6559</t>
  </si>
  <si>
    <t>2025-01-12 18:56:30</t>
  </si>
  <si>
    <t>【重投】-普通区域-潍城区-永信片区（邮电宿舍、建设街26号）-15315258409-500M-业务受理宽带-次数0-202501120000503568</t>
  </si>
  <si>
    <t>202501120000503568</t>
  </si>
  <si>
    <t>202501120000503568# 宽带账号:15315258409; 联系电话：15315258409，问题类型：此工单为群障修复工单，根据群障全量闭环修复管理要求，为确保客户网络通畅，请装维人员跟进修复网络问题，谢谢！ 
 群障标题：公告。故障描述：潍坊潍城区永信片区（邮电宿舍、建设街26号）光缆故障，预估24小时恢复，请帮忙拦截,如有需要请联系片区装维师傅王晓虎15706307870主叫号码：15315258409.0;该号码仅供参考，请优先联系宽带账号。</t>
  </si>
  <si>
    <t>2025-01-12 18:58:53</t>
  </si>
  <si>
    <t>SD-852-251285-1591-19980</t>
  </si>
  <si>
    <t>SD-057-250112-045213-6561</t>
  </si>
  <si>
    <t>2025-01-12 18:56:32</t>
  </si>
  <si>
    <t>【调研】-普通区域-寿光市-阳光四季花园-17753633040-1000M-业务受理宽带-次数0-202501120000504316</t>
  </si>
  <si>
    <t>202501120000504316</t>
  </si>
  <si>
    <t>202501120000504316#【已关注中国移动10086微信公众号】 宽带账号:17753633040; 联系电话：17753633040，问题类型：此工单为群障修复工单，根据群障全量闭环修复管理要求，为确保客户网络通畅，请装维人员跟进修复网络问题，谢谢！ 
 群障标题：公告。故障描述：潍坊寿光市阳光四季花园光缆故障，预估24小时恢复，请帮忙拦截,如有需要请联系片区装维师傅崔景强15706307810主叫号码：17753633040.0;该号码仅供参考，请优先联系宽带账号。</t>
  </si>
  <si>
    <t>2025-01-12 18:57:47</t>
  </si>
  <si>
    <t>2025-01-12 18:58:16</t>
  </si>
  <si>
    <t>SD-057-250112-375289-3216</t>
  </si>
  <si>
    <t>2025-01-12 13:12:14</t>
  </si>
  <si>
    <t>80+金卡-FTTR-普通区域-青州市-香格丽榭小区西区-13963662222-1000M-宽带延伸服务-次数0-202501120000287952</t>
  </si>
  <si>
    <t>202501120000287952</t>
  </si>
  <si>
    <t xml:space="preserve">202501120000287952#【已关注中国移动10086微信公众号】流程受理流水号：20250112131041139636622221067796
客户号码:13963662222
客户姓名:徐*
投诉地市:潍坊
来话流水:2025011213101165820899350
宽带账号:13963662222
宽带账号归属地市:潍坊
宽带账号归属区县:青州市
故障地址:潍坊青州市云门山街道云门山路香格丽榭小区西区东沿街*********
联系电话:13963662222
联系人:先生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故障时间:2025-01-12 13:11:25
具体故障现象:调测其它设备，请相关部门人员协助处理，谢谢
</t>
  </si>
  <si>
    <t>2025-01-12 13:16:26</t>
  </si>
  <si>
    <t>2025-01-12 13:16:53</t>
  </si>
  <si>
    <t>SD-851-279240-6644-6334</t>
  </si>
  <si>
    <t>SD-057-250112-784152-5016</t>
  </si>
  <si>
    <t>2025-01-12 16:26:25</t>
  </si>
  <si>
    <t>80+银卡-普通区域-临朐县-莱茵名都二期-13780837122-1000M-业务受理宽带-次数0-202501120000411845</t>
  </si>
  <si>
    <t>202501120000411845</t>
  </si>
  <si>
    <t>202501120000411845#【已关注中国移动10086微信公众号】 宽带账号:13780837122; 联系电话：13780837122，问题类型：此工单为群障修复工单，根据群障全量闭环修复管理要求，为确保客户网络通畅，请装维人员跟进修复网络问题，谢谢！ 
 群障标题：公告。故障描述：潍坊临朐县莱茵名都二期光缆故障，预估24小时恢复，请帮忙拦截,如有需要请联系片区装维师傅韩太永15706307573主叫号码：15266303379.0;该号码仅供参考，请优先联系宽带账号。</t>
  </si>
  <si>
    <t>2025-01-12 16:29:44</t>
  </si>
  <si>
    <t>2025-01-12 16:30:09</t>
  </si>
  <si>
    <t>SD-851-255309-13854-26778</t>
  </si>
  <si>
    <t>SD-057-250112-240697-6504</t>
  </si>
  <si>
    <t>2025-01-12 18:50:35</t>
  </si>
  <si>
    <t>(目标)普通区域-临朐县-上坪村-18706528803-300M-魔百和投诉-次数0-202501120000500640</t>
  </si>
  <si>
    <t>202501120000500640</t>
  </si>
  <si>
    <t>202501120000500640#流程受理流水号：20250112184607187065288031138088
客户号码:18706528803
客户姓名:张**
投诉地市:潍坊
来话流水:2025011218435816320826360
宽带账号:18706528803
宽带账号归属地市:潍坊
宽带账号归属区县:临朐县
故障地址:潍坊临朐县五井镇人民政府上坪上坪村上坪村3号箱聂光亮*********
联系电话:18706528803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故障细类:移动高清电视故障(专席)
携转原因:
故障时间:2025-01-12 18:48:12
魔百和单播/组播:组播
具体故障现象:电视直播或点播无法观看，
客户其他诉求:
魔百和单/组播：组播;宽带小区$[上坪村]$</t>
  </si>
  <si>
    <t>2025-01-12 18:52:01</t>
  </si>
  <si>
    <t>2025-01-12 18:53:02</t>
  </si>
  <si>
    <t>SD-057-250112-097514-6565</t>
  </si>
  <si>
    <t>2025-01-12 18:56:43</t>
  </si>
  <si>
    <t>80+普通-普通区域-青州市-青州齐家村自然村-15169522183-500M-业务受理宽带-次数0-202501120000503243</t>
  </si>
  <si>
    <t>202501120000503243</t>
  </si>
  <si>
    <t>202501120000503243# 宽带账号:15169522183; 联系电话：15169522183，问题类型：此工单为群障修复工单，根据群障全量闭环修复管理要求，为确保客户网络通畅，请装维人员跟进修复网络问题，谢谢！ 
 群障标题：公告。故障描述：潍坊青州市青州齐家村自然村光缆故障，预估24小时恢复，请帮忙拦截,如有需要请联系片区装维师傅张生辉15706307719主叫号码：15169522183.0;该号码仅供参考，请优先联系宽带账号。</t>
  </si>
  <si>
    <t>2025-01-12 18:58:42</t>
  </si>
  <si>
    <t>SD-057-250112-593821-6566</t>
  </si>
  <si>
    <t>2025-01-12 18:56:46</t>
  </si>
  <si>
    <t>80+银卡-普通区域-青州市-东店聚福苑-13606466971-200M-业务受理宽带-次数0-202501120000504031</t>
  </si>
  <si>
    <t>202501120000504031</t>
  </si>
  <si>
    <t>202501120000504031# 宽带账号:13606466971; 联系电话：13606466971，问题类型：此工单为群障修复工单，根据群障全量闭环修复管理要求，为确保客户网络通畅，请装维人员跟进修复网络问题，谢谢！ 
 群障标题：公告。故障描述：潍坊青州市东店聚福苑光缆故障，预估24小时恢复，请帮忙拦截,如有需要请联系片区装维师傅许振山15706307646主叫号码：13563635800.0;该号码仅供参考，请优先联系宽带账号。</t>
  </si>
  <si>
    <t>2025-01-12 19:13:04</t>
  </si>
  <si>
    <t>2025-01-12 19:19:00</t>
  </si>
  <si>
    <t>SD-057-250112-436817-3220</t>
  </si>
  <si>
    <t>2025-01-12 13:13:02</t>
  </si>
  <si>
    <t>普通区域-寿光市-前疃村自然村-13869665525-300M-宽带上网投诉-次数0-202501120000288639</t>
  </si>
  <si>
    <t>202501120000288639</t>
  </si>
  <si>
    <t>202501120000288639#宽带账号：13869665525；宽带地址：潍坊寿光市古城前疃村前疃村自然村前疃村扩容16号箱*********；接入方式：FTTH，当前是否在线：在线，端到端诊断结果：客户侧设备问题，是否智能网关：，客户反映电视无法观看，客户不会操作，要求尽快处理回复，联系电话13869665525</t>
  </si>
  <si>
    <t>2025-01-12 13:16:27</t>
  </si>
  <si>
    <t>SD-057-250112-543186-5315</t>
  </si>
  <si>
    <t>2025-01-12 16:55:56</t>
  </si>
  <si>
    <t>【调研】-80+银卡-(目标)普通区域-寿光市-静山小区-13508968754-200M-业务受理宽带-次数0-202501120000434088</t>
  </si>
  <si>
    <t>2025-01-13 16:56:00</t>
  </si>
  <si>
    <t>202501120000434088</t>
  </si>
  <si>
    <t>202501120000434088#【已关注中国移动10086微信公众号】 宽带账号:13508968754; 联系电话：13508968754，问题类型：此工单为群障修复工单，根据群障全量闭环修复管理要求，为确保客户网络通畅，请装维人员跟进修复网络问题，谢谢！ 
 群障标题：公告。故障描述：潍坊寿光市静山小区光缆故障，预估24小时恢复，请帮忙拦截,如有需要请联系片区装维师傅白小明15706307731主叫号码：13508968754.0;该号码仅供参考，请优先联系宽带账号。</t>
  </si>
  <si>
    <t>2025-01-12 16:58:30</t>
  </si>
  <si>
    <t>2025-01-12 16:59:04</t>
  </si>
  <si>
    <t>SD-057-250112-724136-6572</t>
  </si>
  <si>
    <t>2025-01-12 18:57:11</t>
  </si>
  <si>
    <t>80+金卡-普通区域-寿光市-寿光丹桂园-15265677363-200M-业务受理宽带-次数0-202501120000502584</t>
  </si>
  <si>
    <t>202501120000502584</t>
  </si>
  <si>
    <t>202501120000502584# 宽带账号:15265677363; 联系电话：15265677363，问题类型：此工单为群障修复工单，根据群障全量闭环修复管理要求，为确保客户网络通畅，请装维人员跟进修复网络问题，谢谢！ 
 群障标题：公告。故障描述：潍坊寿光市寿光丹桂园光缆故障，预估24小时恢复，请帮忙拦截,如有需要请联系片区装维师傅刘彬15706307765主叫号码：15265677363.0;该号码仅供参考，请优先联系宽带账号。</t>
  </si>
  <si>
    <t>2025-01-12 19:00:57</t>
  </si>
  <si>
    <t>2025-01-12 19:01:21</t>
  </si>
  <si>
    <t>SD-851-312613-25209-7418</t>
  </si>
  <si>
    <t>SD-057-250112-704629-4028</t>
  </si>
  <si>
    <t>2025-01-12 14:42:27</t>
  </si>
  <si>
    <t>80+银卡-普通区域-寿光市-东庄村自然村-15866522481-200M-宽带延伸服务-次数0-202501120000337843</t>
  </si>
  <si>
    <t>2025-01-13 14:43:00</t>
  </si>
  <si>
    <t>202501120000337843</t>
  </si>
  <si>
    <t xml:space="preserve">202501120000337843#【已关注中国移动10086微信公众号】流程受理流水号：20250112144100158665224811085826
客户号码:15866522481
客户姓名:隋**
投诉地市:潍坊
来话流水:2025011214271587720839537
宽带账号:15866522481
宽带账号归属地市:潍坊
宽带账号归属区县:寿光市
故障地址:潍坊寿光市台头镇东庄村东庄村自然村东庄村35号箱*********
联系电话:15866522481
联系人:先生
工单紧急程度:一般
是否有升级投诉倾向:否
是否重复投诉:否
是否携转意向:否
是否投诉倾向:否
是否智能网关:智能网关
当前是否在线:是
接入方式:FTTH
是否质差终端:无质差信息
光功率:-18.89
故障大类:宽带/电视
故障细类:宽带延伸服务
携转原因:
故障时间:2025-01-12 14:41:10
具体故障现象:新增加一根网线，请协助处理谢谢 
</t>
  </si>
  <si>
    <t>2025-01-12 14:50:23</t>
  </si>
  <si>
    <t>2025-01-12 14:50:45</t>
  </si>
  <si>
    <t>SD-057-250112-693478-4030</t>
  </si>
  <si>
    <t>2025-01-12 14:42:51</t>
  </si>
  <si>
    <t>普通区域--null--宽带上网投诉-次数0-202501120000318269</t>
  </si>
  <si>
    <t>2025-01-13 15:43:00</t>
  </si>
  <si>
    <t>202501120000318269</t>
  </si>
  <si>
    <t>202501120000318269#15253625350反映想把宽带移机到潍坊青州市309国道北边的创业大厦设备物流园 ，查询没有宽带覆盖，用户不认可，要求核实并回访。联系电话：15006671859，流水：   2025011214040895620810761</t>
  </si>
  <si>
    <t>2025-01-12 14:45:38</t>
  </si>
  <si>
    <t>SD-057-250112-382174-4503</t>
  </si>
  <si>
    <t>2025-01-12 15:26:27</t>
  </si>
  <si>
    <t>【调研】-80+银卡-普通区域-诸城市-紫藤花园-13616369678-1000M-业务受理宽带-次数0-202501120000370498</t>
  </si>
  <si>
    <t>202501120000370498</t>
  </si>
  <si>
    <t>202501120000370498# 宽带账号:13616369678; 联系电话：13616369678，问题类型：此工单为群障修复工单，根据群障全量闭环修复管理要求，为确保客户网络通畅，请装维人员跟进修复网络问题，谢谢！ 
 群障标题：公告。故障描述：潍坊诸城市紫藤花园光缆故障，预估24小时恢复，请帮忙拦截,如有需要请联系片区装维师傅张伟华15706307949主叫号码：13616369678.0;该号码仅供参考，请优先联系宽带账号。</t>
  </si>
  <si>
    <t>2025-01-12 15:28:06</t>
  </si>
  <si>
    <t>2025-01-12 15:29:06</t>
  </si>
  <si>
    <t>SD-057-250112-476802-6181</t>
  </si>
  <si>
    <t>2025-01-12 18:12:01</t>
  </si>
  <si>
    <t>普通区域--null--宽带上网投诉-次数0-202501110000537638</t>
  </si>
  <si>
    <t>202501110000537638</t>
  </si>
  <si>
    <t>202501110000537638#18765104019客户来电反映对在潍坊市奎文区高新三路与桃园街交叉路口南汶新佳苑宽带wei覆盖无法办理不认可，要求上报反馈，已按相关口径解释，客户不认可，坚持要求上报反馈，请协助处理，谢谢。联系人女士 联系电话本机 流水2025011119155182520838594</t>
  </si>
  <si>
    <t>2025-01-12 18:19:16</t>
  </si>
  <si>
    <t>SD-057-250112-075623-48</t>
  </si>
  <si>
    <t>2025-01-12 07:55:07</t>
  </si>
  <si>
    <t>【调研】-普通区域-奎文区-盛世中央御园-15069606811-200M-魔百和投诉-次数0-202501120000090748</t>
  </si>
  <si>
    <t>202501120000090748</t>
  </si>
  <si>
    <t>202501120000090748#【已关注中国移动10086微信公众号】流程受理流水号：20250112075330150696068111000235
客户号码:15069606811
客户姓名:殷**
投诉地市:潍坊
来话流水:2025011207531070020890123
宽带账号:15069606811
宽带账号归属地市:潍坊
宽带账号归属区县:奎文区
故障地址:潍坊奎文区高新城区宝通街盛世中央御园18号楼*********
联系电话:15069606811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故障细类:移动高清电视故障
携转原因:
故障时间:2025-01-12 07:54:42
魔百和单播/组播:组播
具体故障现象:机顶盒无法开机，
客户其他诉求:
魔百和单/组播：组播;宽带小区$[盛世中央御园]$</t>
  </si>
  <si>
    <t>2025-01-12 08:01:24</t>
  </si>
  <si>
    <t>2025-01-12 08:02:08</t>
  </si>
  <si>
    <t>SD-851-257151-1640-22733</t>
  </si>
  <si>
    <t>SD-057-250112-356742-4450</t>
  </si>
  <si>
    <t>2025-01-12 15:22:33</t>
  </si>
  <si>
    <t>80+银卡-普通区域-青州市-旗风居-15954442082-300M-宽带延伸服务-次数0-202501120000368070</t>
  </si>
  <si>
    <t>202501120000368070</t>
  </si>
  <si>
    <t xml:space="preserve">202501120000368070#【已关注中国移动10086微信公众号】流程受理流水号：20250112152144159544420821095261
客户号码:15954442082
客户姓名:陈**
投诉地市:潍坊
来话流水:2025011215210864820897623
宽带账号:15954442082
宽带账号归属地市:潍坊
宽带账号归属区县:青州市
故障地址:潍坊青州市益都街道旗城路旗风居3号楼4单元502
联系电话:15954442082
联系人:女士
工单紧急程度:非常紧急
是否有升级投诉倾向:否
是否重复投诉:否
是否携转意向:否
是否投诉倾向:否
是否智能网关:智能网关
当前是否在线:是
接入方式:FTTH
是否质差终端:无质差信息
光功率:-19.31
故障大类:宽带/电视
故障细类:宽带延伸服务
携转原因:
故障时间:2025-01-12 15:23:11
具体故障现象:重新布置网线
</t>
  </si>
  <si>
    <t>2025-01-12 15:26:37</t>
  </si>
  <si>
    <t>2025-01-12 15:26:59</t>
  </si>
  <si>
    <t>SD-851-282740-17001-29441</t>
  </si>
  <si>
    <t>SD-057-250112-209534-4451</t>
  </si>
  <si>
    <t>2025-01-12 15:22:38</t>
  </si>
  <si>
    <t>普通区域-诸城市-新会里养殖小区（小微）-13792603603-300M-宽带上网投诉-次数0-202501120000365874</t>
  </si>
  <si>
    <t>202501120000365874</t>
  </si>
  <si>
    <t xml:space="preserve">202501120000365874#10080转回流程受理流水号：20250106195752137926036031217911
客户号码:13792603603
客户姓名:王**
投诉地市:潍坊
来话流水:2025010619564558820890239
宽带账号:13792603603
账号归属区县:诸城林家村乡镇营业厅
联系电话:13792603603
联系人:先生/女士
宽带地址:潍坊
工单紧急程度:非常紧急
是否投诉倾向:是
是否重复投诉:否
是否携转意向:否
是否有升级投诉倾向:是
*业务名称:业务融合开机流程小微宽带
投诉内容:10080投诉意向：手机号码：13792603603，【问题描述】客户已办理宽带业务，有开通单，要求装维尽快联系上门，请处理，谢谢。联系电话：13792603603，联系人：先生/女士，录音流水号：2025010619564558820890239。受理明细：531920062399999999。
在途开通单信息：536241115125155024，13792603603，2024-11-15 14:16:45，业务融合开机流程小微宽带，处理中，装维选址
是否到厅:否
业务名称:业务融合开机流程小微宽带
</t>
  </si>
  <si>
    <t>2025-01-12 15:25:54</t>
  </si>
  <si>
    <t>2025-01-12 15:26:16</t>
  </si>
  <si>
    <t>SD-851-262236-8646-2485</t>
  </si>
  <si>
    <t>SD-057-250112-195023-4452</t>
  </si>
  <si>
    <t>2025-01-12 15:22:56</t>
  </si>
  <si>
    <t>80+银卡-普通区域-安丘市-世纪新城-13853625967-100M-魔百和投诉-次数0-202501120000366325</t>
  </si>
  <si>
    <t>2025-01-13 16:23:00</t>
  </si>
  <si>
    <t>202501120000366325</t>
  </si>
  <si>
    <t>202501120000366325#【已关注中国移动10086微信公众号】流程受理流水号：20250112152157138536259671095312
客户号码:13853625967
客户姓名:高*
投诉地市:潍坊
来话流水:2025011215204615120893614
宽带账号:13853625967
宽带账号归属地市:潍坊
宽带账号归属区县:安丘市
故障地址:潍坊安丘市兴安街道潍安路世纪新城18号楼*********
联系电话:13853625967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光功率:-14.59
故障大类:电视
故障细类:移动高清电视故障(专席)
携转原因:
故障时间:2025-01-12 15:27:40
魔百和单播/组播:单播
具体故障现象:电视机提示无信号，
客户其他诉求:
魔百和单/组播：单播;宽带小区$[世纪新城]$</t>
  </si>
  <si>
    <t>2025-01-12 15:30:54</t>
  </si>
  <si>
    <t>2025-01-12 15:33:38</t>
  </si>
  <si>
    <t>SD-057-250112-281736-6909</t>
  </si>
  <si>
    <t>2025-01-12 19:33:06</t>
  </si>
  <si>
    <t>普通区域-坊子区-后曹自然村-18853654897-1000M-宽带延伸服务-次数0-202501120000515772</t>
  </si>
  <si>
    <t>202501120000515772</t>
  </si>
  <si>
    <t xml:space="preserve">202501120000515772#流程受理流水号：20250112193028188536548971144261
客户号码:18853654897
客户姓名:刘**
投诉地市:潍坊
来话流水:2025011219255032720858674
宽带账号:18853654897
宽带账号归属地市:潍坊
宽带账号归属区县:坊子区
故障地址:潍坊坊子区坊安街办后曹村后曹自然村2号扩容西街中心刘忠福*********
联系电话:18853654897
联系人:先生/女士
工单紧急程度:一般
是否有升级投诉倾向:否
是否重复投诉:否
是否携转意向:否
是否投诉倾向:否
是否智能网关:智能网关
当前是否在线:是
接入方式:FTTH
是否质差终端:无质差信息
光功率:-17.52
故障大类:宽带/电视
故障细类:宽带延伸服务
携转原因:
故障时间:2025-01-12 19:35:26
具体故障现象:电视网络未连接：宽带正常使用，帐号排查正确网口灯不良检测线路
</t>
  </si>
  <si>
    <t>2025-01-12 19:36:32</t>
  </si>
  <si>
    <t>2025-01-12 19:36:48</t>
  </si>
  <si>
    <t>SD-851-317049-9792-13326</t>
  </si>
  <si>
    <t>SD-057-250112-712348-3288</t>
  </si>
  <si>
    <t>2025-01-12 13:20:27</t>
  </si>
  <si>
    <t>80+银卡-普通区域-昌乐县-宅科村及宅科社区自然村-13721944105-300M-宽带上网投诉-次数0-20250112131924X164364559</t>
  </si>
  <si>
    <t>20250112131924X164364559</t>
  </si>
  <si>
    <t xml:space="preserve">【农村网络投诉】流程受理流水号：20250112131752137219441051068964
客户号码:13721944105
客户姓名:张**
投诉地市:潍坊
来话流水:2025011213171961620846487
宽带账号:13721944105
宽带账号归属地市:潍坊
宽带账号归属区县:昌乐县
故障地址:潍坊昌乐县红河镇宅科村及宅科社区宅科村及宅科社区自然村宅科村
联系电话:13721944105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13:18:10
具体故障现象:光猫亮红灯，光信号闪烁红灯，插紧捋直之后还是闪烁红灯，请协助处理，谢谢
客户其他诉求:
</t>
  </si>
  <si>
    <t>2025-01-12 13:22:31</t>
  </si>
  <si>
    <t>2025-01-12 13:23:35</t>
  </si>
  <si>
    <t>SD-851-264326-21599-16018</t>
  </si>
  <si>
    <t>SD-057-250112-316954-6340</t>
  </si>
  <si>
    <t>2025-01-12 18:30:50</t>
  </si>
  <si>
    <t>80+普通-普通区域-坊子区-穆村朱家营-13583631039-300M-魔百和投诉-次数0-202501120000493123</t>
  </si>
  <si>
    <t>202501120000493123</t>
  </si>
  <si>
    <t>202501120000493123#流程受理流水号：20250112182923135836310391135623
客户号码:13583631039
客户姓名:徐**
投诉地市:潍坊
来话流水:2025011218264459020820178
宽带账号:13583631039
宽带账号归属地市:潍坊
宽带账号归属区县:坊子区
故障地址:潍坊坊子区九龙街办（穆村）穆村朱家营穆村朱家营坊子区穆村朱家营第一次扩容4号箱*********
联系电话:13583631039
联系人:先生/女士
工单紧急程度:非常紧急
是否有升级投诉倾向:否
是否重复投诉:否
是否携转意向:否
是否投诉倾向:是
是否智能网关:智能网关
当前是否在线:是
接入方式:FTTH
端到端诊断结果:客户侧设备问题（新增）
是否质差终端:无质差信息
光功率:-12.63
故障大类:宽带/电视
故障细类:移动高清电视故障(专席)
携转原因:
故障时间:2025-01-12 18:28:05
魔百和单播/组播:单播
具体故障现象:点播和直播观看都出现卡顿缓冲，要投诉因此提单不核对地址线上不接受指导
客户其他诉求:
魔百和单/组播：单播;宽带小区$[穆村朱家营]$</t>
  </si>
  <si>
    <t>2025-01-12 18:34:16</t>
  </si>
  <si>
    <t>2025-01-12 18:34:39</t>
  </si>
  <si>
    <t>SD-851-238771-22866-28120</t>
  </si>
  <si>
    <t>SD-057-250112-750842-4107</t>
  </si>
  <si>
    <t>2025-01-12 14:48:38</t>
  </si>
  <si>
    <t>普通区域-临朐县-三元新村小区-18763615688-300M-宽带延伸服务-次数0-202501120000344046</t>
  </si>
  <si>
    <t>202501120000344046</t>
  </si>
  <si>
    <t xml:space="preserve">202501120000344046#流程受理流水号：20250112143844187636156881085281
客户号码:18763615688
客户姓名:冯**
投诉地市:潍坊
来话流水:2025011214364880320836130
宽带账号:18763615688
宽带账号归属地市:潍坊
宽带账号归属区县:临朐县
故障地址:潍坊临朐县城关街道骈邑路三元新村小区2号楼*********
联系电话:18763615688
联系人:先生/女士
工单紧急程度:一般
是否有升级投诉倾向:否
是否重复投诉:否
是否携转意向:否
是否投诉倾向:否
是否智能网关:智能网关
当前是否在线:是
接入方式:FTTH
是否质差终端:无质差信息
光功率:-18.26
故障大类:宽带/电视
故障细类:宽带延伸服务
携转原因:
故障时间:2025-01-12 14:36:00
具体故障现象:客户表示将路由器恢复出厂了需要重新
</t>
  </si>
  <si>
    <t>2025-01-12 14:51:22</t>
  </si>
  <si>
    <t>2025-01-12 14:51:43</t>
  </si>
  <si>
    <t>SD-851-243914-15590-12385</t>
  </si>
  <si>
    <t>SD-057-250112-435817-4109</t>
  </si>
  <si>
    <t>2025-01-12 14:48:42</t>
  </si>
  <si>
    <t>【调研】-80+白金-普通区域-诸城市-潍水怡景园-15053698118-1000M-宽带上网投诉-次数0-202501120000344329</t>
  </si>
  <si>
    <t>202501120000344329</t>
  </si>
  <si>
    <t xml:space="preserve">202501120000344329#宽带账号：15053698118；宽带地址：潍坊诸城市舜王街道大舜街潍水怡景园（高层）1-2-1401；客户来电反映宽带网速慢，客户不在现场，无法配合线上指导，要求上门，请协助处理，谢谢！联系电话：15053698118；联系人：先生；来电流水：2025011214445724620820053
</t>
  </si>
  <si>
    <t>2025-01-12 14:50:21</t>
  </si>
  <si>
    <t>2025-01-12 14:50:42</t>
  </si>
  <si>
    <t>SD-851-280402-15075-15612</t>
  </si>
  <si>
    <t>SD-057-250112-639741-4454</t>
  </si>
  <si>
    <t>2025-01-12 15:22:58</t>
  </si>
  <si>
    <t>80+银卡-普通区域-安丘市-小官路村自然村-13465665382-300M-宽带上网投诉-次数0-202501120000366709</t>
  </si>
  <si>
    <t>202501120000366709</t>
  </si>
  <si>
    <t>202501120000366709#13465665382    客户要求上门排障   联系人先生   联系电话13465665382     流水号2025011215181342820867020</t>
  </si>
  <si>
    <t>2025-01-12 15:27:59</t>
  </si>
  <si>
    <t>2025-01-12 15:28:30</t>
  </si>
  <si>
    <t>SD-851-316812-14744-7319</t>
  </si>
  <si>
    <t>SD-057-250112-635921-4513</t>
  </si>
  <si>
    <t>2025-01-12 15:26:49</t>
  </si>
  <si>
    <t>【调研】-80+白金-普通区域-奎文区-华府一品-18363610888-1000M-业务受理宽带-次数0-202501120000370437</t>
  </si>
  <si>
    <t>202501120000370437</t>
  </si>
  <si>
    <t>202501120000370437# 宽带账号:18363610888; 联系电话：18363610888，问题类型：此工单为群障修复工单，根据群障全量闭环修复管理要求，为确保客户网络通畅，请装维人员跟进修复网络问题，谢谢！ 
 群障标题：公告。故障描述：潍坊奎文区华府一品光缆故障，预估24小时恢复，请帮忙拦截,如有需要请联系片区装维师傅荆军15706366512主叫号码：18363610888.0;该号码仅供参考，请优先联系宽带账号。</t>
  </si>
  <si>
    <t>2025-01-12 15:38:43</t>
  </si>
  <si>
    <t>2025-01-12 15:39:26</t>
  </si>
  <si>
    <t>SD-057-250112-251839-4514</t>
  </si>
  <si>
    <t>2025-01-12 15:26:55</t>
  </si>
  <si>
    <t>【调研】-80+金卡-普通区域-青州市-赵庄村-13465677457-200M-宽带上网投诉-次数0-202501120000370022</t>
  </si>
  <si>
    <t>202501120000370022</t>
  </si>
  <si>
    <t xml:space="preserve">202501120000370022#宽带账号：13465677457；宽带地址：潍坊青州市黄楼街道赵庄村赵庄村2号箱(黄立功；客户来电反映宽带上网慢显示质差光猫，经查询客户侧为质差终端，请协助上门更换终端并一并处理故障问题，谢谢！联系电话：13465677457；联系人：***；来电流水：2025011215250215120838341。 </t>
  </si>
  <si>
    <t>2025-01-12 15:29:13</t>
  </si>
  <si>
    <t>2025-01-12 15:29:32</t>
  </si>
  <si>
    <t>SD-057-250112-428139-4517</t>
  </si>
  <si>
    <t>2025-01-12 15:27:10</t>
  </si>
  <si>
    <t>80+普通-普通区域-奎文区-凤怡山庄-18369636303-500M-宽带延伸服务-次数0-202501120000371350</t>
  </si>
  <si>
    <t>202501120000371350</t>
  </si>
  <si>
    <t xml:space="preserve">202501120000371350#流程受理流水号：20250112152613183696363031096246
客户号码:18369636303
客户姓名:张**
投诉地市:潍坊
来话流水:2025011215201157920887489
宽带账号:18369636303
宽带账号归属地市:潍坊
宽带账号归属区县:高新
故障地址:潍坊高新高新城区宝通街凤怡山庄A7号楼*********
联系电话:18369636303
联系人:先生/女士
工单紧急程度:一般
是否有升级投诉倾向:否
是否重复投诉:否
是否携转意向:否
是否投诉倾向:否
是否智能网关:智能网关
当前是否在线:是
接入方式:FTTH
是否质差终端:无质差信息
光功率:-24.94
故障大类:宽带/电视
故障细类:宽带延伸服务
携转原因:
故障时间:2025-01-12 15:23:22
具体故障现象:电视无信号，家宽显示机顶盒在线，请协助处理，谢谢
</t>
  </si>
  <si>
    <t>2025-01-12 15:30:52</t>
  </si>
  <si>
    <t>2025-01-12 15:43:10</t>
  </si>
  <si>
    <t>SD-057-250112-385906-3118</t>
  </si>
  <si>
    <t>2025-01-12 13:02:08</t>
  </si>
  <si>
    <t>【调研】-(目标)普通区域-青州市-旗风居-18853618787-1000M-宽带上网投诉-次数0-202501120000269058</t>
  </si>
  <si>
    <t>202501120000269058</t>
  </si>
  <si>
    <t>202501120000269058#宽带账号：18853618787；宽带地址：潍坊青州市益都街道旗城路旗风居东区8号楼；客户来电反映宽带频繁掉线，客户不配合排障，要求师傅上门，请协助处理，谢谢！联系电话：18853618787；联系人：女士；来电流水：2025011212574595520817660</t>
  </si>
  <si>
    <t>2025-01-12 13:05:37</t>
  </si>
  <si>
    <t>2025-01-12 13:06:05</t>
  </si>
  <si>
    <t>SD-851-257232-30159-3558</t>
  </si>
  <si>
    <t>SD-057-250112-964253-54</t>
  </si>
  <si>
    <t>2025-01-12 07:56:44</t>
  </si>
  <si>
    <t>【调研】-80+金卡-普通区域-诸城市-吕兑村自然村-15069699256-1000M-宽带上网投诉-次数0-202501120000091450</t>
  </si>
  <si>
    <t>202501120000091450</t>
  </si>
  <si>
    <t>202501120000091450#流程受理流水号：20250112075600150696992561000249
客户号码:15069699256
客户姓名:胡**
投诉地市:潍坊
来话流水:2025011207554560320890818
宽带账号:15069699256
宽带账号归属地市:潍坊
宽带账号归属区县:诸城市
故障地址:潍坊诸城市舜王街道吕兑村吕兑村自然村吕兑2号箱（45号电力箱）*********
联系电话:15069699256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07:56:28
具体故障现象:光猫亮红灯，
客户其他诉求:
;宽带小区$[吕兑村自然村]$</t>
  </si>
  <si>
    <t>2025-01-12 08:14:30</t>
  </si>
  <si>
    <t>2025-01-12 08:14:49</t>
  </si>
  <si>
    <t>SD-851-250077-2646-15217</t>
  </si>
  <si>
    <t>SD-057-250112-620347-3295</t>
  </si>
  <si>
    <t>2025-01-12 13:21:31</t>
  </si>
  <si>
    <t>普通区域-潍城区-步家村自然村-15094951083-200M-宽带上网投诉-次数0-202501120000292607</t>
  </si>
  <si>
    <t>202501120000292607</t>
  </si>
  <si>
    <t>202501120000292607#宽带账号：15094951083*；宽带地址：*潍坊潍城区军埠口综合项目区步家村步家村自然村村西北养殖区3号箱**；客户来电反映宽带无法联网，客户不在现场，无法配合线上指导，请协助处理，谢谢！联系电话：*19106365511；联系人：王***；来电流水：2025011213153782220835200*。</t>
  </si>
  <si>
    <t>2025-01-12 13:28:37</t>
  </si>
  <si>
    <t>2025-01-12 13:29:08</t>
  </si>
  <si>
    <t>SD-057-250112-012376-3348</t>
  </si>
  <si>
    <t>2025-01-12 13:27:05</t>
  </si>
  <si>
    <t>【调研】-80+银卡-普通区域-潍城区-苗圃北区二路-15095177332-300M-业务受理宽带-次数0-202501120000294385</t>
  </si>
  <si>
    <t>202501120000294385</t>
  </si>
  <si>
    <t>202501120000294385# 宽带账号:15095177332; 联系电话：15095177332，问题类型：此工单为群障修复工单，根据群障全量闭环修复管理要求，为确保客户网络通畅，请装维人员跟进修复网络问题，谢谢！ 
 群障标题：公告。故障描述：潍坊潍城区苗圃北区二路光缆故障，预估24小时恢复，请帮忙拦截,如有需要请联系片区装维师傅赵雄15966182642主叫号码：15095177332.0;该号码仅供参考，请优先联系宽带账号。</t>
  </si>
  <si>
    <t>2025-01-12 13:39:49</t>
  </si>
  <si>
    <t>2025-01-12 13:40:02</t>
  </si>
  <si>
    <t>SD-057-250112-204578-4042</t>
  </si>
  <si>
    <t>2025-01-12 14:44:19</t>
  </si>
  <si>
    <t>80+银卡-普通区域-青州市-杨姑桥村自然村-13573694868-200M-宽带上网投诉-次数0-20250112144258X178019134 二级督办</t>
  </si>
  <si>
    <t>2025-01-13 15:45:00</t>
  </si>
  <si>
    <t>20250112144258X178019134</t>
  </si>
  <si>
    <t xml:space="preserve">【农村网络投诉】流程受理流水号：20250112144121135736948681085898
客户号码:13573694868
客户姓名:李**
投诉地市:潍坊
来话流水:2025011214402400920873162
宽带账号:13573694868
宽带账号归属地市:潍坊
宽带账号归属区县:青州市
故障地址:潍坊青州市黄楼街道杨姑桥村杨姑桥村自然村扩容28号箱(左希金）*********
联系电话:13573694868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故障细类:宽带无法上网
携转原因:
故障时间:2025-01-12 14:42:27
具体故障现象:光猫灯正常但电脑手机无法上网，
客户其他诉求:
</t>
  </si>
  <si>
    <t>2025-01-12 14:47:11</t>
  </si>
  <si>
    <t>2025-01-12 14:47:37</t>
  </si>
  <si>
    <t>SD-057-250112-253768-6916</t>
  </si>
  <si>
    <t>2025-01-12 19:34:30</t>
  </si>
  <si>
    <t>FTTR-普通区域-坊子区-水韵华庭-15269629895-500M-宽带上网投诉-次数0-202501120000514293</t>
  </si>
  <si>
    <t>202501120000514293</t>
  </si>
  <si>
    <t>202501120000514293#15269629895客户来电反映宽带掉线，线上无法排障，FTTR用户，要求维修人员上门维修，请尽快协助处理，谢谢  联系人：先生 联系电话：本机 流水   2025011219272530420866684</t>
  </si>
  <si>
    <t>2025-01-12 19:36:41</t>
  </si>
  <si>
    <t>2025-01-12 19:37:01</t>
  </si>
  <si>
    <t>SD-851-302152-8747-21366</t>
  </si>
  <si>
    <t>SD-057-250112-935246-4046</t>
  </si>
  <si>
    <t>2025-01-12 14:44:50</t>
  </si>
  <si>
    <t>【调研】-80+金卡-(目标)普通区域-奎文区-光明小区北区-13780876751-200M-魔百和投诉-次数0-202501120000340747</t>
  </si>
  <si>
    <t>202501120000340747</t>
  </si>
  <si>
    <t>202501120000340747#流程受理流水号：20250112143110137808767511083473
客户号码:13780876751
客户姓名:任**
投诉地市:潍坊
来话流水:2025011214303209520872104
宽带账号:13780876751
宽带账号归属地市:潍坊
宽带账号归属区县:奎文区
故障地址:潍坊奎文区潍洲路街道光明街光明小区北区光明北区5号楼*********
联系电话:18706674636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故障细类:移动高清电视故障(专席)
携转原因:
故障时间:2025-01-12 14:43:32
魔百和单播/组播:组播
具体故障现象:电视提示网络类错误，
客户其他诉求:
魔百和单/组播：组播;宽带小区$[光明小区北区]$</t>
  </si>
  <si>
    <t>2025-01-12 14:45:59</t>
  </si>
  <si>
    <t>2025-01-12 14:46:18</t>
  </si>
  <si>
    <t>SD-057-250112-089326-3190</t>
  </si>
  <si>
    <t>2025-01-12 13:08:02</t>
  </si>
  <si>
    <t>普通区域--null-17353802962-宽带上网投诉-次数0-20250112130407X247183313</t>
  </si>
  <si>
    <t>20250112130407X247183313</t>
  </si>
  <si>
    <t xml:space="preserve"> 10080转回：17353802962菏泽客户来电反映本机卡办理了跨省宽带，安装地址：河北市保定定州市北城区迎宾1号，客户说安装师傅给其打电话告知没有光猫无法安装，解释客户不认可，请核实处理，谢谢！联系电话：本机   联系人：先生 已经解释受理是时限是15个工作日</t>
  </si>
  <si>
    <t>2025-01-12 15:36:52</t>
  </si>
  <si>
    <t>家庭业务-&gt;服务触点-&gt;装维人员-&gt;全局流转-&gt;售后服务-&gt;装维人员未及时维修-&gt;全局流转</t>
  </si>
  <si>
    <t>SD-057-250112-716254-6919</t>
  </si>
  <si>
    <t>2025-01-12 19:34:40</t>
  </si>
  <si>
    <t>【调研】-80+金卡-普通区域-奎文区-【潍柴】潍柴东区-15269665619-300M-宽带上网投诉-次数0-202501120000518265</t>
  </si>
  <si>
    <t>202501120000518265</t>
  </si>
  <si>
    <t xml:space="preserve">202501120000518265#流程受理流水号：20250112193338152696656191144673
客户号码:15269665619
客户姓名:赵**
投诉地市:潍坊
来话流水:2025011219325759220894891
宽带账号:15269665619
宽带账号归属地市:潍坊
宽带账号归属区县:奎文区
故障地址:潍坊奎文区潍州路街道民生街潍柴东区4路2号楼*********
联系电话:15689891068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光功率:-21.42
故障大类:宽带/电视
故障细类:宽带无法上网
携转原因:
故障时间:2025-01-12 19:33:46
具体故障现象:打不开网页，
客户其他诉求:客户侧为质差终端，要求上门更换终端并一并处理故障问题。
</t>
  </si>
  <si>
    <t>2025-01-12 19:38:37</t>
  </si>
  <si>
    <t>2025-01-12 19:40:46</t>
  </si>
  <si>
    <t>SD-057-250112-250893-4118</t>
  </si>
  <si>
    <t>2025-01-12 14:49:42</t>
  </si>
  <si>
    <t>普通区域-寒亭区-温莎公馆-15169420068-300M-宽带延伸服务-次数0-202501120000345544</t>
  </si>
  <si>
    <t>202501120000345544</t>
  </si>
  <si>
    <t xml:space="preserve">202501120000345544#流程受理流水号：20250112144808151694200681087498
客户号码:15169420068
客户姓名:杨*
投诉地市:潍坊
来话流水:2025011214475745920851210
宽带账号:15169420068
宽带账号归属地市:潍坊
宽带账号归属区县:寒亭区
故障地址:潍坊寒亭区开元街道富亭街温莎公馆10号楼*********
联系电话:15169420068
联系人:先生/女士
工单紧急程度:紧急
是否有升级投诉倾向:否
是否重复投诉:否
是否携转意向:否
是否投诉倾向:否
是否智能网关:智能网关
当前是否在线:是
接入方式:FTTH
是否质差终端:无质差信息
光功率:-16.84
故障大类:宽带/电视
故障细类:宽带延伸服务
携转原因:
故障时间:2025-01-12 14:49:23
具体故障现象:新增加一根网线，
</t>
  </si>
  <si>
    <t>2025-01-12 14:51:33</t>
  </si>
  <si>
    <t>2025-01-12 14:51:47</t>
  </si>
  <si>
    <t>SD-852-240153-528-28139</t>
  </si>
  <si>
    <t>SD-057-250112-574182-3195</t>
  </si>
  <si>
    <t>2025-01-12 13:09:03</t>
  </si>
  <si>
    <t>【调研】-80+普通-普通区域-奎文区-丁家村-13793601081-1000M-宽带上网投诉-次数0-202501120000285737</t>
  </si>
  <si>
    <t>202501120000285737</t>
  </si>
  <si>
    <t>202501120000285737#尤**13793601081  
号码归属地潍坊奎文 － 奎文鸢飞北路营业厅
客户来电反映在
潍坊奎文区北苑街道玄武街盛德花园
宽带无法上网，电视无法观看，监控也无法观看 
要求上门查看一下，请协助处理，谢谢联系电话13793601081  
2025011212540776120893464</t>
  </si>
  <si>
    <t>2025-01-12 13:18:04</t>
  </si>
  <si>
    <t>2025-01-12 13:18:29</t>
  </si>
  <si>
    <t>SD-852-287801-1158-13412</t>
  </si>
  <si>
    <t>SD-057-250112-354627-3362</t>
  </si>
  <si>
    <t>2025-01-12 13:28:50</t>
  </si>
  <si>
    <t>80+银卡-普通区域-奎文区-世嘉名园【农行宿舍】-13853611008-1000M-宽带上网投诉-次数0-202501120000292688</t>
  </si>
  <si>
    <t>202501120000292688</t>
  </si>
  <si>
    <t>202501120000292688#宽带账号：13853611008；宽带地址：潍坊高新高新城区东风街金融小区；客户来电反映移动高清无法观看，客户表示已按照上一个话务员指导操作后仍未恢复，要求上门，请协助处理，谢谢！联系电话：本机；联系人：先生；来电流水：2025011213253909720801318。</t>
  </si>
  <si>
    <t>2025-01-12 13:31:22</t>
  </si>
  <si>
    <t>2025-01-12 13:31:46</t>
  </si>
  <si>
    <t>SD-851-305630-51473-24031</t>
  </si>
  <si>
    <t>SD-057-250112-904725-3364</t>
  </si>
  <si>
    <t>2025-01-12 13:29:00</t>
  </si>
  <si>
    <t>【调研】-普通区域-寿光市-城投悦动城-18660661761-1000M-宽带上网投诉-次数0-202501120000295365</t>
  </si>
  <si>
    <t>202501120000295365</t>
  </si>
  <si>
    <t>202501120000295365#18660661761客户来电反映宽带网速慢，线上排障不认可，要求维修人员上门维修，请尽快协助处理，谢谢  联系人： 先生 联系电话：本机 流水2025011213252762620899931  客户要求投诉宽带不好用，请尽快处理</t>
  </si>
  <si>
    <t>2025-01-12 13:31:33</t>
  </si>
  <si>
    <t>2025-01-12 13:32:12</t>
  </si>
  <si>
    <t>SD-852-292921-2292-8040</t>
  </si>
  <si>
    <t>SD-057-250112-578621-6356</t>
  </si>
  <si>
    <t>2025-01-12 18:34:08</t>
  </si>
  <si>
    <t>【调研】-普通区域-潍城区-荣复军人医院J-15053670489-300M-宽带上网投诉-次数0-202501120000494390</t>
  </si>
  <si>
    <t>202501120000494390</t>
  </si>
  <si>
    <t>202501120000494390#用户表示魔百合不能正常使用，不配合操作，要求上门维修，请工作人员协助处理，谢谢！流水号2025011218313303220851082，联系人先生，联系电话15053670489！</t>
  </si>
  <si>
    <t>2025-01-12 18:50:14</t>
  </si>
  <si>
    <t>2025-01-12 18:50:40</t>
  </si>
  <si>
    <t>SD-057-250112-129704-4530</t>
  </si>
  <si>
    <t>2025-01-12 15:29:17</t>
  </si>
  <si>
    <t>普通区域-寿光市-静山小区-15063648874-300M-宽带上网投诉-次数0-20250112152654X814281981</t>
  </si>
  <si>
    <t>20250112152654X814281981</t>
  </si>
  <si>
    <t xml:space="preserve">流程受理流水号：20250112152514150636488741096019
客户号码:15063648874
客户姓名:王**
投诉地市:潍坊
来话流水:2025011215243619120834009
宽带账号:15063648874
宽带账号归属地市:潍坊
宽带账号归属区县:寿光市
故障地址:潍坊寿光市孙家集街道孙家集中心街静山小区6号楼*********
联系电话:15264642097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15:25:20
具体故障现象:客户来电表示宽带上不了网，我处核实到注册灯闪硕，将光纤线插紧弄直后重启未恢复，请协助谢谢
客户其他诉求:
</t>
  </si>
  <si>
    <t>2025-01-12 15:35:57</t>
  </si>
  <si>
    <t>2025-01-12 15:37:48</t>
  </si>
  <si>
    <t>SD-057-250112-649750-6204</t>
  </si>
  <si>
    <t>2025-01-12 18:14:29</t>
  </si>
  <si>
    <t>普通区域-安丘市-葛家滩村自然村-15264622636-200M-宽带上网投诉-次数0-20250112181358X838119572</t>
  </si>
  <si>
    <t>20250112181358X838119572</t>
  </si>
  <si>
    <t xml:space="preserve">【农村网络投诉】流程受理流水号：20250112181306152646226361133076
客户号码:15264622636
客户姓名:王**
投诉地市:潍坊
来话流水:2025011218111791120816410
宽带账号:15264622636
宽带账号归属地市:潍坊
宽带账号归属区县:安丘市
故障地址:潍坊安丘市辉渠镇葛家滩葛家滩村自然村3#王宗开老屋*********
联系电话:15264622636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光功率:-20.45
故障大类:宽带/电视
故障细类:宽带无法上网
携转原因:
故障时间:2025-01-12 18:13:36
具体故障现象:打不开网页，
客户其他诉求:
</t>
  </si>
  <si>
    <t>2025-01-12 18:21:37</t>
  </si>
  <si>
    <t>2025-01-12 18:22:03</t>
  </si>
  <si>
    <t>SD-057-250112-593481-6357</t>
  </si>
  <si>
    <t>2025-01-12 18:34:20</t>
  </si>
  <si>
    <t>普通区域-寿光市-潘稻庄村自然村-13853695483-300M-宽带延伸服务-次数0-202501120000493486</t>
  </si>
  <si>
    <t>202501120000493486</t>
  </si>
  <si>
    <t xml:space="preserve">202501120000493486#【已关注中国移动10086微信公众号】流程受理流水号：20250112183039138536954831135821
客户号码:13853695483
客户姓名:潘**
投诉地市:潍坊
来话流水:2025011218292873220837798
宽带账号:13853695483
宽带账号归属地市:潍坊
宽带账号归属区县:寿光市
故障地址:潍坊寿光市稻田镇潘稻庄村潘稻庄村自然村潘稻庄村15号箱（潘同波外墙）*********
联系电话:13853695483
联系人:先生/女士
工单紧急程度:一般
是否有升级投诉倾向:否
是否重复投诉:否
是否携转意向:否
是否投诉倾向:否
是否智能网关:智能网关
当前是否在线:是
接入方式:FTTH
是否质差终端:无质差信息
光功率:-19.87
故障大类:宽带/电视
故障细类:宽带延伸服务
携转原因:
故障时间:2025-01-12 18:30:45
具体故障现象:调测路由器，
</t>
  </si>
  <si>
    <t>2025-01-12 18:42:12</t>
  </si>
  <si>
    <t>2025-01-12 18:44:04</t>
  </si>
  <si>
    <t>SD-057-250112-283756-4471</t>
  </si>
  <si>
    <t>2025-01-12 15:24:20</t>
  </si>
  <si>
    <t>【调研】-普通区域-高密市-咸家驻地自然村-13645368979-200M-宽带上网投诉-次数0-202501120000359382</t>
  </si>
  <si>
    <t>2025-01-13 16:25:00</t>
  </si>
  <si>
    <t>202501120000359382</t>
  </si>
  <si>
    <t>202501120000359382#宽带账号：13645368979；宽带地址：潍坊高密市咸家工业区路口门头房；客户来电反映宽带经常无法上网，客户不配合排障，要求师傅上门维修并要求彻底解决此问题，请协助处理，谢谢！联系电话：13645368979；联系人：先生；来电流水：2025011215061773820841097</t>
  </si>
  <si>
    <t>2025-01-12 15:27:17</t>
  </si>
  <si>
    <t>2025-01-12 15:27:39</t>
  </si>
  <si>
    <t>SD-057-250112-740512-6205</t>
  </si>
  <si>
    <t>2025-01-12 18:14:51</t>
  </si>
  <si>
    <t>【调研】-80+白金-普通区域-奎文区-金都时代新城-18866757144-300M-业务受理宽带-次数0-202501120000485705</t>
  </si>
  <si>
    <t>202501120000485705</t>
  </si>
  <si>
    <t>202501120000485705#【已关注中国移动10086微信公众号】 导航立单,用户所在位置有群障,已向客户播报,客户要求装维回访.此工单为群障修复工单,根据群障全量闭环管理要求,为确保客户网络通畅,请装维人员跟进修复网络问题,谢谢.联系电话：18866757144</t>
  </si>
  <si>
    <t>2025-01-12 18:30:40</t>
  </si>
  <si>
    <t>2025-01-12 18:33:14</t>
  </si>
  <si>
    <t>SD-851-263845-7864-21857</t>
  </si>
  <si>
    <t>SD-057-250112-261803-6207</t>
  </si>
  <si>
    <t>2025-01-12 18:15:09</t>
  </si>
  <si>
    <t>80+金卡-普通区域-坊子区-于家屯村自然村-15865369120-200M-宽带上网投诉-次数0-202501120000486238</t>
  </si>
  <si>
    <t>202501120000486238</t>
  </si>
  <si>
    <t>202501120000486238#：【网络电视】宽带账号：15865369120；宽带地址：潍坊坊子区王家庄街道（王家庄）于家屯村于家屯村自然村西南5号；客户来电反映观看的是网络电视/“电视家”无法观看，客户已正常办理宽带/移动高清业务，按相关口径解释不认可，要求反馈，请协助处理，谢谢！联系电话：13792683423；联系人：先生；来电流水：2025011218102963920810836</t>
  </si>
  <si>
    <t>2025-01-12 18:20:37</t>
  </si>
  <si>
    <t>2025-01-12 18:21:09</t>
  </si>
  <si>
    <t>SD-851-242295-10212-14134</t>
  </si>
  <si>
    <t>SD-057-250112-946153-6869</t>
  </si>
  <si>
    <t>2025-01-12 19:30:21</t>
  </si>
  <si>
    <t>普通区域-高密市-孙家屯自然村-18753609145-100M-宽带上网投诉-次数0-202501120000513385</t>
  </si>
  <si>
    <t>202501120000513385</t>
  </si>
  <si>
    <t xml:space="preserve">202501120000513385#【已关注中国移动10086微信公众号】流程受理流水号：20250112192853187536091451144033
客户号码:18753609145
客户姓名:赵**
投诉地市:潍坊
来话流水:2025011219270568320864982
宽带账号:18753609145
宽带账号归属地市:潍坊
宽带账号归属区县:高密市
故障地址:潍坊高密市朝阳街道孙家屯孙家屯自然村高密孙家屯村凯3号箱*********
联系电话:13780892624
联系人:先生/女士
工单紧急程度:一般
是否有升级投诉倾向:否
是否重复投诉:否
是否携转意向:否
是否投诉倾向:否
是否智能网关:非智能网关
当前是否在线:否
接入方式:FTTH
端到端诊断结果:光猫掉电
是否质差终端:是
光功率:无
故障大类:宽带/电视
故障细类:宽带无法上网
携转原因:
故障时间:2025-01-12 19:29:20
具体故障现象:打不开网页，
客户其他诉求:客户侧为质差终端，要求尽快处理
</t>
  </si>
  <si>
    <t>2025-01-12 19:38:26</t>
  </si>
  <si>
    <t>2025-01-12 19:39:04</t>
  </si>
  <si>
    <t>SD-057-250112-791452-3369</t>
  </si>
  <si>
    <t>2025-01-12 13:29:10</t>
  </si>
  <si>
    <t>【调研】-80+金卡-普通区域-潍城区-卧龙社区（老区）-13695361118-1000M-魔百和投诉-次数0-20250112132532X532931988</t>
  </si>
  <si>
    <t>20250112132532X532931988</t>
  </si>
  <si>
    <t>宽带账号：13695361118；宽带地址：潍坊潍城区城关街道向阳路城隍庙南区11号楼*********；，具体现象：机顶盒按键不管用，要求尽快处理回复！来电流水：2025011213194889020862928，联系电话：13695361118</t>
  </si>
  <si>
    <t>2025-01-12 13:33:42</t>
  </si>
  <si>
    <t>2025-01-12 13:34:01</t>
  </si>
  <si>
    <t>SD-851-247446-12930-11009</t>
  </si>
  <si>
    <t>SD-057-250112-192074-6216</t>
  </si>
  <si>
    <t>2025-01-12 18:16:11</t>
  </si>
  <si>
    <t>【重投】-普通区域-坊子区-颜家庄村自然村-18363655348-300M-业务受理宽带-次数0-202501120000484707</t>
  </si>
  <si>
    <t>202501120000484707</t>
  </si>
  <si>
    <t>202501120000484707#【已关注中国移动10086微信公众号】 宽带账号:18363655348; 联系电话：18363655348，问题类型：此工单为群障修复工单，根据群障全量闭环修复管理要求，为确保客户网络通畅，请装维人员跟进修复网络问题，谢谢！ 
 群障标题：公告。故障描述：潍坊坊子区颜家庄村自然村光缆故障，预估24小时恢复，请帮忙拦截,如有需要请联系片区装维师傅王其治15706307917主叫号码：13791871346.0;该号码仅供参考，请优先联系宽带账号。</t>
  </si>
  <si>
    <t>2025-01-12 18:19:31</t>
  </si>
  <si>
    <t>2025-01-12 18:19:56</t>
  </si>
  <si>
    <t>SD-057-250112-725604-6251</t>
  </si>
  <si>
    <t>2025-01-12 18:19:38</t>
  </si>
  <si>
    <t>80+银卡-普通区域-临朐县-牛山西自然村-15063672306-1000M-宽带上网投诉-次数0-202501120000488986</t>
  </si>
  <si>
    <t>202501120000488986</t>
  </si>
  <si>
    <t xml:space="preserve">202501120000488986#【已关注中国移动10086微信公众号】流程受理流水号：20250112181840150636723061134037
客户号码:15063672306
客户姓名:张**
投诉地市:潍坊
来话流水:2025011218182066820864497
宽带账号:15063672306
宽带账号归属地市:潍坊
宽带账号归属区县:临朐县
故障地址:潍坊临朐县东城街道牛山西牛山西自然村牛山西东南1号箱（韩向东）*********
联系电话:15063672306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故障时间:2025-01-12 18:23:55
具体故障现象:打不开网页，
客户其他诉求:客户侧为质差终端，要求上门更换终端并一并处理故障问题。
</t>
  </si>
  <si>
    <t>2025-01-12 18:24:30</t>
  </si>
  <si>
    <t>2025-01-12 18:26:51</t>
  </si>
  <si>
    <t>SD-851-281016-24267-2</t>
  </si>
  <si>
    <t>SD-057-250112-523068-6939</t>
  </si>
  <si>
    <t>2025-01-12 19:36:21</t>
  </si>
  <si>
    <t>【调研】-普通区域-青州市-老王府商场-15053643581-300M-业务受理宽带-次数0-202501120000517072</t>
  </si>
  <si>
    <t>202501120000517072</t>
  </si>
  <si>
    <t>202501120000517072# 宽带账号:15053643581; 联系电话：15053643581，问题类型：此工单为群障修复工单，根据群障全量闭环修复管理要求，为确保客户网络通畅，请装维人员跟进修复网络问题，谢谢！ 
 群障标题：公告。故障描述：潍坊青州市老王府商场光缆故障，预估24小时恢复，请帮忙拦截,如有需要请联系片区装维师傅鞠兵15706307642主叫号码：15053643581.0;该号码仅供参考，请优先联系宽带账号。</t>
  </si>
  <si>
    <t>2025-01-12 19:37:37</t>
  </si>
  <si>
    <t>2025-01-12 19:38:11</t>
  </si>
  <si>
    <t>SD-851-269124-18262-3485</t>
  </si>
  <si>
    <t>SD-057-250112-036751-6402</t>
  </si>
  <si>
    <t>2025-01-12 18:39:11</t>
  </si>
  <si>
    <t>普通区域-寿光市-北洋头小区三期-15763686432-300M-宽带延伸服务-次数0-202501120000497452</t>
  </si>
  <si>
    <t>202501120000497452</t>
  </si>
  <si>
    <t xml:space="preserve">202501120000497452#流程受理流水号：20250112183812157636864321136946
客户号码:15763686432
客户姓名:陈**
投诉地市:潍坊
来话流水:2025011218314775020852616
宽带账号:15763686432
宽带账号归属地市:潍坊
宽带账号归属区县:寿光市
故障地址:潍坊寿光市台头镇北洋头村北洋头小区三期20号楼*********
联系电话:13356771118
联系人:先生/女士
工单紧急程度:非常紧急
是否有升级投诉倾向:否
是否重复投诉:否
是否携转意向:否
是否投诉倾向:否
是否智能网关:智能网关
当前是否在线:是
接入方式:FTTH
是否质差终端:无质差信息
光功率:-18.56
故障大类:宽带/电视
故障细类:宽带延伸服务
携转原因:
故障时间:2025-01-12 18:35:44
具体故障现象:新增加一根网线，
</t>
  </si>
  <si>
    <t>2025-01-12 18:41:53</t>
  </si>
  <si>
    <t>2025-01-12 18:43:25</t>
  </si>
  <si>
    <t>SD-057-250112-418059-4484</t>
  </si>
  <si>
    <t>普通区域-寿光市-林场小区-13455660625-300M-业务受理宽带-次数0-202501120000368944</t>
  </si>
  <si>
    <t>202501120000368944</t>
  </si>
  <si>
    <t>202501120000368944# 宽带账号:13455660625; 联系电话：13455660625，问题类型：此工单为群障修复工单，根据群障全量闭环修复管理要求，为确保客户网络通畅，请装维人员跟进修复网络问题，谢谢！ 
 群障标题：公告。故障描述：潍坊寿光市林场小区光缆故障，预估24小时恢复，请帮忙拦截,如有需要请联系片区装维师傅刘冰15706307742主叫号码：13455660625.0;该号码仅供参考，请优先联系宽带账号。</t>
  </si>
  <si>
    <t>2025-01-12 15:30:59</t>
  </si>
  <si>
    <t>2025-01-12 15:31:42</t>
  </si>
  <si>
    <t>SD-057-250112-561734-6162</t>
  </si>
  <si>
    <t>2025-01-12 18:10:01</t>
  </si>
  <si>
    <t>普通区域-寿光市-东毕三村自然村-15063646068-500M-魔百和投诉-次数0-202501120000483654</t>
  </si>
  <si>
    <t>202501120000483654</t>
  </si>
  <si>
    <t>202501120000483654#流程受理流水号：20250112180853150636460681132366
客户号码:15063646068
客户姓名:郭**
投诉地市:潍坊
来话流水:2025011218074766120891557
宽带账号:15063646068
宽带账号归属地市:潍坊
宽带账号归属区县:寿光市
故障地址:潍坊寿光市侯镇东毕二村
联系电话:15063646068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光功率:-19.91
故障大类:宽带/电视
故障细类:移动高清电视故障(专席)
携转原因:
故障时间:2025-01-12 18:12:58
魔百和单播/组播:组播
具体故障现象:机顶盒无法开机，
客户其他诉求:
魔百和单/组播：组播;宽带小区$[东毕三村自然村]$</t>
  </si>
  <si>
    <t>2025-01-12 18:11:20</t>
  </si>
  <si>
    <t>2025-01-12 18:11:45</t>
  </si>
  <si>
    <t>SD-057-250112-924173-3145</t>
  </si>
  <si>
    <t>2025-01-12 13:05:22</t>
  </si>
  <si>
    <t>(目标)普通区域-安丘市-韩家王封村自然村-18754476096-300M-宽带上网投诉-次数0-202501120000285400</t>
  </si>
  <si>
    <t>202501120000285400</t>
  </si>
  <si>
    <t>202501120000285400#流程受理流水号：20250112130031187544760961066115
客户号码:18754476096
客户姓名:董*
投诉地市:潍坊
来话流水:2025011212591142320826882
宽带账号:18754476096
宽带账号归属地市:潍坊
宽带账号归属区县:安丘市
故障地址:潍坊安丘市贾戈街道韩家王封村韩家王封村自然村韩家王封二次追加6号箱韩建明*********
联系电话:18754476096
联系人:先生
工单紧急程度:紧急
是否有升级投诉倾向:否
是否重复投诉:否
是否携转意向:否
是否投诉倾向:否
是否智能网关:智能网关
当前是否在线:是
接入方式:--
端到端诊断结果:客户侧设备问题（新增）
是否质差终端:无质差信息
光功率:-21.73
故障大类:宽带/电视
故障细类:宽带无法上网(专席)
携转原因:
故障时间:2025-01-12 12:56:17
具体故障现象:提示网络无法连接，请协助处理  谢谢 
客户其他诉求:
;宽带小区$[韩家王封村自然村]$</t>
  </si>
  <si>
    <t>2025-01-12 13:23:45</t>
  </si>
  <si>
    <t>2025-01-12 13:24:02</t>
  </si>
  <si>
    <t>SD-057-250112-280174-6373</t>
  </si>
  <si>
    <t>2025-01-12 18:36:32</t>
  </si>
  <si>
    <t>【调研】-80+银卡-(目标)普通区域-临朐县-王村楼自然村-15964598790-300M-宽带上网投诉-次数0-202501120000496128</t>
  </si>
  <si>
    <t>202501120000496128</t>
  </si>
  <si>
    <t>202501120000496128#客户来电反映电视无法正常观看，经查询客户侧为质差机顶盒终端，请协助上门更换终端并一并处理故障问题，谢谢！联系电话：本机；联系人：女士；来电流水： 
2025011218345414320871653</t>
  </si>
  <si>
    <t>2025-01-12 18:40:24</t>
  </si>
  <si>
    <t>2025-01-12 18:40:56</t>
  </si>
  <si>
    <t>SD-057-250112-289346-4016</t>
  </si>
  <si>
    <t>2025-01-12 14:41:13</t>
  </si>
  <si>
    <t>【调研】-80+银卡-(目标)普通区域-安丘市-鲁丰家园-13516367928-300M-宽带上网投诉-次数0-20250112143851X931718372</t>
  </si>
  <si>
    <t>20250112143851X931718372</t>
  </si>
  <si>
    <t xml:space="preserve">流程受理流水号：20250112143634135163679281084753
客户号码:13516367928
客户姓名:李**
投诉地市:潍坊
来话流水:2025011214304270220873920
宽带账号:13516367928
宽带账号归属地市:潍坊
宽带账号归属区县:安丘市
故障地址:潍坊安丘市兴安街道华安路鲁丰家园迁9号楼*********
联系电话:17853667490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光功率:-13.28
故障大类:宽带/电视
故障细类:宽带无法上网(专席)
携转原因:
故障时间:2025-01-12 14:36:59
具体故障现象:打不开网页，客户来电反映宽带无法上网，我处正常排查未恢复，请协助处理谢谢
客户其他诉求:
</t>
  </si>
  <si>
    <t>2025-01-12 14:52:17</t>
  </si>
  <si>
    <t>2025-01-12 14:55:07</t>
  </si>
  <si>
    <t>SD-057-250112-906473-4077</t>
  </si>
  <si>
    <t>2025-01-12 14:46:33</t>
  </si>
  <si>
    <t>80+金卡-普通区域-安丘市-亓家庄村自然村-13562662459-1000M-宽带延伸服务-次数0-202501120000340367</t>
  </si>
  <si>
    <t>202501120000340367</t>
  </si>
  <si>
    <t xml:space="preserve">202501120000340367#流程受理流水号：20250112144608135626624591087040
客户号码:13562662459
客户姓名:程**
投诉地市:潍坊
来话流水:2025011214445482020819638
宽带账号:13562662459
宽带账号归属地市:潍坊
宽带账号归属区县:安丘市
故障地址:潍坊安丘市大城埠亓家庄村亓家庄村自然村亓家庄追加3号箱亓连云*********
联系电话:18765741513
联系人:先生/女士
工单紧急程度:一般
是否有升级投诉倾向:否
是否重复投诉:否
是否携转意向:否
是否投诉倾向:否
是否智能网关:智能网关
当前是否在线:是
接入方式:--
是否质差终端:无质差信息
光功率:-24.31
故障大类:宽带/电视
故障细类:宽带延伸服务
携转原因:
故障时间:2025-01-12 14:37:46
具体故障现象:魔百合无法观看
</t>
  </si>
  <si>
    <t>2025-01-12 14:50:57</t>
  </si>
  <si>
    <t>2025-01-12 14:57:49</t>
  </si>
  <si>
    <t>SD-851-280664-420-22943</t>
  </si>
  <si>
    <t>SD-057-250112-791024-6165</t>
  </si>
  <si>
    <t>2025-01-12 18:10:13</t>
  </si>
  <si>
    <t>80+银卡-普通区域-安丘市-东仓中仓村自然村-18763610870-500M-宽带上网投诉-次数0-202501120000482227</t>
  </si>
  <si>
    <t>202501120000482227</t>
  </si>
  <si>
    <t>202501120000482227#宽带账号：18763610870；宽带地址潍坊安丘市担山镇东仓中仓村东仓中仓村自然村东仓中仓村6号箱村东刘顺財*********；客户来电反映 移动高清 电视不能看，客户不在现场，老人在家无法配合线上指导/客户不配合排障，要求上门，请协助处理，谢谢！联系电话：***；联系人：18763610870；来电流水：2025011218071220320887329。</t>
  </si>
  <si>
    <t>2025-01-12 18:14:31</t>
  </si>
  <si>
    <t>2025-01-12 18:15:05</t>
  </si>
  <si>
    <t>SD-851-271942-32520-23238</t>
  </si>
  <si>
    <t>SD-057-250112-267831-6947</t>
  </si>
  <si>
    <t>2025-01-12 19:37:16</t>
  </si>
  <si>
    <t>【调研】-普通区域-寿光市-南范村-15762429789-1000M-宽带上网投诉-次数0-202501120000519059</t>
  </si>
  <si>
    <t>202501120000519059</t>
  </si>
  <si>
    <t>202501120000519059#流程受理流水号：20250112193557157624297891144947
客户号码:15762429789
客户姓名:范**
投诉地市:潍坊
来话流水:2025011219353792620808293
宽带账号:15762429789
宽带账号归属地市:潍坊
宽带账号归属区县:寿光市
故障地址:潍坊寿光市洛城街道南范村南范村南范村1号箱(范良德外墙）*********
联系电话:15762429789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19:36:15
具体故障现象:打不开网页，
客户其他诉求:15762429789客户来电反映对宽带无法使用不满 要求记录反馈 请尽快处理 谢谢 联系人· 女士 联系电话15762429789     流水
2025011219353792620808293
;宽带小区$[南范村]$</t>
  </si>
  <si>
    <t>2025-01-12 19:39:59</t>
  </si>
  <si>
    <t>SD-851-289339-16402-8454</t>
  </si>
  <si>
    <t>SD-057-250112-509247-3326</t>
  </si>
  <si>
    <t>2025-01-12 13:26:01</t>
  </si>
  <si>
    <t>【调研】-普通区域-寿光市-稻田七中家属院-15095279991-1000M-宽带上网投诉-次数0-20250112132325X405830380</t>
  </si>
  <si>
    <t>20250112132325X405830380</t>
  </si>
  <si>
    <t xml:space="preserve">流程受理流水号：20250112132153150952799911069643
客户号码:15095279991
客户姓名:张*
投诉地市:潍坊
来话流水:2025011213214327320875502
宽带账号:15095279991
宽带账号归属地市:潍坊
宽带账号归属区县:寿光市
故障地址:潍坊寿光市稻田镇大沂路稻田七中家属院北楼*********
联系电话:15095279991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13:22:16
具体故障现象:光猫灯正常但电脑手机无法上网，
客户其他诉求:
</t>
  </si>
  <si>
    <t>2025-01-12 13:31:32</t>
  </si>
  <si>
    <t>2025-01-12 13:32:01</t>
  </si>
  <si>
    <t>SD-851-301122-9048-26248</t>
  </si>
  <si>
    <t>SD-057-250112-982754-6171</t>
  </si>
  <si>
    <t>2025-01-12 18:11:09</t>
  </si>
  <si>
    <t>【调研】-普通区域-高密市-东毛家屯-18706566201-300M-宽带上网投诉-次数0-20250112180848X528855673</t>
  </si>
  <si>
    <t>20250112180848X528855673</t>
  </si>
  <si>
    <t xml:space="preserve">流程受理流水号：20250112180636187065662011131994
客户号码:18706566201
客户姓名:张**
投诉地市:潍坊
来话流水:2025011218052384520874115
宽带账号:18706566201
宽带账号归属地市:潍坊
宽带账号归属区县:高密市
故障地址:潍坊高密市朝阳街道东毛家屯东毛家屯东毛家屯毛世修屋山6号箱*********
联系电话:18706566201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18:08:25
具体故障现象:光猫亮红灯，
客户其他诉求:
</t>
  </si>
  <si>
    <t>2025-01-12 18:17:01</t>
  </si>
  <si>
    <t>2025-01-12 18:17:25</t>
  </si>
  <si>
    <t>SD-057-250112-982346-3331</t>
  </si>
  <si>
    <t>2025-01-12 13:26:12</t>
  </si>
  <si>
    <t>普通区域-临朐县-蔡家董庄-15206361545-200M-宽带上网投诉-次数0-20250112132403X443502256</t>
  </si>
  <si>
    <t>20250112132403X443502256</t>
  </si>
  <si>
    <t xml:space="preserve">【农村网络投诉】流程受理流水号：20250112132231152063615451069749
客户号码:15206361545
客户姓名:王**
投诉地市:潍坊
来话流水:2025011213221592020879106
宽带账号:15206361545
宽带账号归属地市:潍坊
宽带账号归属区县:临朐县
故障地址:潍坊临朐县东城街道蔡家董庄村蔡家董庄蔡家董庄10号箱张玉迎（外墙）*********
联系电话:15206361545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13:24:30
具体故障现象:用户无法提供具体故障现象，
客户其他诉求:
</t>
  </si>
  <si>
    <t>2025-01-12 13:28:05</t>
  </si>
  <si>
    <t>2025-01-12 13:33:23</t>
  </si>
  <si>
    <t>SD-057-250112-651342-4435</t>
  </si>
  <si>
    <t>2025-01-12 15:21:08</t>
  </si>
  <si>
    <t>80+金卡-普通区域-寒亭区-北寨里一村自然村-18765363333-100M-宽带上网投诉-次数0-202501120000365550</t>
  </si>
  <si>
    <t>2025-01-13 16:22:00</t>
  </si>
  <si>
    <t>202501120000365550</t>
  </si>
  <si>
    <t>202501120000365550#18765363333客户来电反映家里的宽带无法在使用，线上不配合操作排查，要求师傅上门，请相关部门协助处理谢谢，流水：2025011215164180020851106联系电话：18206476330联系人：先生</t>
  </si>
  <si>
    <t>2025-01-12 15:25:00</t>
  </si>
  <si>
    <t>2025-01-12 15:25:36</t>
  </si>
  <si>
    <t>SD-057-250112-756183-4493</t>
  </si>
  <si>
    <t>2025-01-12 15:26:10</t>
  </si>
  <si>
    <t>【调研】-80+银卡-普通区域-青州市-孟古村-15065688886-300M-业务受理宽带-次数0-202501120000368959</t>
  </si>
  <si>
    <t>202501120000368959</t>
  </si>
  <si>
    <t>202501120000368959# 宽带账号:15065688886; 联系电话：15065688886，问题类型：此工单为群障修复工单，根据群障全量闭环修复管理要求，为确保客户网络通畅，请装维人员跟进修复网络问题，谢谢！ 
 群障标题：公告。故障描述：潍坊青州市孟古村光缆故障，预估24小时恢复，请帮忙拦截,如有需要请联系片区装维师傅张昊15706307696主叫号码：15065688886.0;该号码仅供参考，请优先联系宽带账号。</t>
  </si>
  <si>
    <t>2025-01-12 15:31:07</t>
  </si>
  <si>
    <t>2025-01-12 15:31:33</t>
  </si>
  <si>
    <t>SD-057-250112-751928-6174</t>
  </si>
  <si>
    <t>普通区域-昌邑市-公园道壹号小区-13854439942-300M-宽带上网投诉-次数0-202501120000480156</t>
  </si>
  <si>
    <t>202501120000480156</t>
  </si>
  <si>
    <t>202501120000480156#13854439942 客户来电反映本机号码办理的宽带无法连接，老人不会操作，要求师傅上门，请尽快协助处理，谢谢  联系人：先生  联系电话：本机流水： 2025011218035259320863005</t>
  </si>
  <si>
    <t>2025-01-12 18:12:50</t>
  </si>
  <si>
    <t>2025-01-12 18:13:08</t>
  </si>
  <si>
    <t>SD-057-250112-936751-3155</t>
  </si>
  <si>
    <t>2025-01-12 13:06:26</t>
  </si>
  <si>
    <t>【调研】-普通区域-诸城市-皇家半岛小区-18366537345-1000M-宽带上网投诉-次数0-202501120000283794 二级督办</t>
  </si>
  <si>
    <t>202501120000283794</t>
  </si>
  <si>
    <t>202501120000283794#受理号码 : 18366537345客户姓名 : 伏**号码归属地 : 潍坊诸城 － 诸城市海滨电器经营部（社区）用户品牌 : 全球通
客户来电反映对于前期工单处理结果不满202501010000585538  要求继续处理 并要求投诉前期值班经理OP604984未上报客户问题（经核实已上报，但无人处理）有省级投诉意向 渠道工信部
联系人 先生  联系电话：本机 流水号：2025011212592875420828769</t>
  </si>
  <si>
    <t>2025-01-12 13:11:51</t>
  </si>
  <si>
    <t>2025-01-12 13:12:08</t>
  </si>
  <si>
    <t>2025-01-12 19:38:17</t>
  </si>
  <si>
    <t>【重投】-80+银卡-普通区域-高密市-谢家屯-15166464789-1000M-魔百和投诉-次数0-20250112193744X864934397 一级督办</t>
  </si>
  <si>
    <t>20250112193744X864934397</t>
  </si>
  <si>
    <t>2025-01-12 19:40:39</t>
  </si>
  <si>
    <t>2025-01-12 19:41:47</t>
  </si>
  <si>
    <t>SD-851-329697-2798-28125</t>
  </si>
  <si>
    <t>SD-057-250112-165947-3334</t>
  </si>
  <si>
    <t>2025-01-12 13:26:24</t>
  </si>
  <si>
    <t>【调研】-80+银卡-普通区域-奎文区-王侯嘉苑东区-13853618587-300M-宽带上网投诉-次数0-202501120000294559</t>
  </si>
  <si>
    <t>202501120000294559</t>
  </si>
  <si>
    <t xml:space="preserve">202501120000294559#流程受理流水号：20250112132458138536185871070111
客户号码:13853618587
客户姓名:韩**
投诉地市:潍坊
来话流水:2025011213243679420894366
宽带账号:13853618587
宽带账号归属地市:潍坊
宽带账号归属区县:高新
故障地址:潍坊高新清池潍安路王候嘉苑17号楼*********
联系电话:13853618587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故障时间:2025-01-12 13:25:48
魔百和单播/组播:单播
具体故障现象:机顶盒无法开机，
客户其他诉求:客户侧为质差终端，要求上门更换终端并一并处理故障问题。
</t>
  </si>
  <si>
    <t>2025-01-12 13:28:17</t>
  </si>
  <si>
    <t>2025-01-12 13:28:40</t>
  </si>
  <si>
    <t>SD-057-250112-865431-4499</t>
  </si>
  <si>
    <t>2025-01-12 15:26:20</t>
  </si>
  <si>
    <t>【调研】-80+银卡-普通区域-奎文区-博悦世家-15906360636-200M-业务受理宽带-次数0-202501120000370297</t>
  </si>
  <si>
    <t>2025-01-13 15:27:00</t>
  </si>
  <si>
    <t>202501120000370297</t>
  </si>
  <si>
    <t>202501120000370297# 宽带账号:15906360636; 联系电话：15906360636，问题类型：此工单为群障修复工单，根据群障全量闭环修复管理要求，为确保客户网络通畅，请装维人员跟进修复网络问题，谢谢！ 
 群障标题：公告。故障描述：潍坊奎文区博悦世家光缆故障，预估24小时恢复，请帮忙拦截,如有需要请联系片区装维师傅扈培富15706366508主叫号码：15906360636.0;该号码仅供参考，请优先联系宽带账号。</t>
  </si>
  <si>
    <t>2025-01-12 15:39:08</t>
  </si>
  <si>
    <t>2025-01-12 15:39:31</t>
  </si>
  <si>
    <t>SD-057-250112-654093-3163</t>
  </si>
  <si>
    <t>2025-01-12 13:06:44</t>
  </si>
  <si>
    <t>80+普通-FTTR-普通区域-坊子区-南流商业街-18765126615-500M-业务受理宽带-次数0-202501120000285993</t>
  </si>
  <si>
    <t>202501120000285993</t>
  </si>
  <si>
    <t>202501120000285993# 宽带账号:18765126615; 联系电话：18765126615，问题类型：此工单为群障修复工单，根据群障全量闭环修复管理要求，为确保客户网络通畅，请装维人员跟进修复网络问题，谢谢！ 
 群障标题：公告。故障描述：潍坊坊子区南流商业街光缆故障，预估24小时恢复，请帮忙拦截,如有需要请联系片区装维师傅杜小龙17260468848主叫号码：15269662833.0;该号码仅供参考，请优先联系宽带账号。</t>
  </si>
  <si>
    <t>2025-01-12 13:09:44</t>
  </si>
  <si>
    <t>2025-01-12 13:11:23</t>
  </si>
  <si>
    <t>SD-851-315737-13525-21204</t>
  </si>
  <si>
    <t>SD-057-250112-839457-6957</t>
  </si>
  <si>
    <t>2025-01-12 19:39:51</t>
  </si>
  <si>
    <t>【调研】-普通区域-寿光市-锦绣华城-18366380816-300M-宽带上网投诉-次数0-202501120000516910</t>
  </si>
  <si>
    <t>202501120000516910</t>
  </si>
  <si>
    <t>202501120000516910#客户来电反映宽带无法使用，设备亮灯正常，线上排障未恢复，要求维修人员上门维修，请尽快协助处理，谢谢  联系人：女士 联系电话：本机 流水：2025011219373207120818015</t>
  </si>
  <si>
    <t>2025-01-12 19:43:06</t>
  </si>
  <si>
    <t>2025-01-12 19:44:42</t>
  </si>
  <si>
    <t>SD-057-250112-760194-6959</t>
  </si>
  <si>
    <t>2025-01-12 19:39:57</t>
  </si>
  <si>
    <t>【重投】-80+普通-普通区域-坊子区-大桃村自然村-18264499456-300M-宽带上网投诉-次数0-202501120000518876</t>
  </si>
  <si>
    <t>202501120000518876</t>
  </si>
  <si>
    <t>202501120000518876#受理号码 : 18264499456客户姓名 : 宋**号码归属地 : 潍坊坊子 － 坊子用户品牌 : 全球通
用户来电反映历史工单宽带问题，历史工单流水202501120000356444，用户表示对处理结果不满意，要求重新安装宽带，请我方继续解决。联系人：本机，联系电话：18264499456，录音流水：2025011219293212720877345</t>
  </si>
  <si>
    <t>2025-01-12 19:44:51</t>
  </si>
  <si>
    <t>SD-057-250112-397124-1466</t>
  </si>
  <si>
    <t>2025-01-12 10:32:59</t>
  </si>
  <si>
    <t>【调研】-80+普通-普通区域-昌邑市-金御官邸-15253672355-500M-宽带上网投诉-次数0-202501120000177924</t>
  </si>
  <si>
    <t>2025-01-12 10:35:40</t>
  </si>
  <si>
    <t>SD-057-250112-865432-35</t>
  </si>
  <si>
    <t>2025-01-12 07:40:53</t>
  </si>
  <si>
    <t>80+金卡-普通区域-寿光市-北夏村自然村-13953648602-100M-宽带上网投诉-次数0-202501120000091732</t>
  </si>
  <si>
    <t>202501120000091732</t>
  </si>
  <si>
    <t xml:space="preserve">202501120000091732#流程受理流水号：20250112074009139536486021000162
客户号码:13953648602
客户姓名:夏**
投诉地市:潍坊
来话流水:2025011207394475220887427
宽带账号:13953648602
宽带账号归属地市:潍坊
宽带账号归属区县:寿光市
故障地址:潍坊寿光市田马北夏村北夏村自然村2号箱沿街*********
联系电话:13953648602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光功率:-18.50
故障大类:宽带/电视
故障细类:宽带无法上网
携转原因:
故障时间:2025-01-12 07:37:17
具体故障现象:打不开网页，
客户其他诉求:客户侧为质差终端，要求上门更换终端并一并处理故障问题。
</t>
  </si>
  <si>
    <t>2025-01-12 07:59:15</t>
  </si>
  <si>
    <t>2025-01-12 08:00:29</t>
  </si>
  <si>
    <t>SD-057-250112-617480-2833</t>
  </si>
  <si>
    <t>2025-01-12 12:31:01</t>
  </si>
  <si>
    <t>普通区域-昌邑市-西孙村自然村-15053696903-100M-宽带上网投诉-次数0-202501120000269186</t>
  </si>
  <si>
    <t>202501120000269186</t>
  </si>
  <si>
    <t>202501120000269186#宽带账号：15053696903；宽带地址：潍坊昌邑市石埠镇西孙村西孙村自然村；客户来电反映家里机顶盒看电视反映慢，希望能重新更换一个设备，客户不在现场，无法配合线上指导/客户不配合排障，要求上门，请协助处理，谢谢！联系电话15053696903；联系人：先生；来电流水：2025011212271980320807869</t>
  </si>
  <si>
    <t>2025-01-12 12:34:11</t>
  </si>
  <si>
    <t>2025-01-12 12:35:27</t>
  </si>
  <si>
    <t>SD-057-250112-206489-1533</t>
  </si>
  <si>
    <t>2025-01-12 10:38:17</t>
  </si>
  <si>
    <t>普通区域-安丘市-龙耀锦都-18764666021-200M-宽带上网投诉-次数0-20250112103730X450675810</t>
  </si>
  <si>
    <t>2025-01-13 11:39:00</t>
  </si>
  <si>
    <t>20250112103730X450675810</t>
  </si>
  <si>
    <t>检测结果：1、手机账号余额检测：手机账户余额正常；2、宽带速率检测：宽带速率正常；3、宽带账号登录状态检测：账号登录状态正常；4、宽带状态检测：宽带状态正常；5、群体故障检测：无大面积群障；6、线路检测：线路状态异常；7、光猫在线检测：光猫在线；故障类型：光猫LOS红灯，无法上网。故障描述：光猫注册灯不亮，重启无效，无法上网。联系人：陈本宗。联系电话：18764666021。。</t>
  </si>
  <si>
    <t>2025-01-12 10:39:59</t>
  </si>
  <si>
    <t>2025-01-12 10:40:18</t>
  </si>
  <si>
    <t>SD-851-255272-1950-28371</t>
  </si>
  <si>
    <t>SD-057-250112-605843-38</t>
  </si>
  <si>
    <t>2025-01-12 07:44:18</t>
  </si>
  <si>
    <t>80+银卡-普通区域-诸城市-邱家七吉自然村-18766369458-1000M-宽带上网投诉-次数0-202501120000092250</t>
  </si>
  <si>
    <t>202501120000092250</t>
  </si>
  <si>
    <t>202501120000092250#【已关注中国移动10086微信公众号】流程受理流水号：20250112074214187663694581000172
客户号码:18766369458
客户姓名:臧**
投诉地市:潍坊
来话流水:2025011207412463520887740
宽带账号:18766369458
宽带账号归属地市:潍坊
宽带账号归属区县:诸城市
故障地址:潍坊诸城市龙都街道邱家七吉邱家七吉自然村邱家七吉村西南18号箱*********
联系电话:15853647949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07:43:35
具体故障现象:光猫亮红灯，
客户其他诉求:要求尽快上门
;宽带小区$[邱家七吉自然村]$</t>
  </si>
  <si>
    <t>2025-01-12 07:47:12</t>
  </si>
  <si>
    <t>2025-01-12 07:55:42</t>
  </si>
  <si>
    <t>SD-851-298336-1318-15343</t>
  </si>
  <si>
    <t>SD-057-250112-905716-2834</t>
  </si>
  <si>
    <t>2025-01-12 12:31:08</t>
  </si>
  <si>
    <t>(目标)普通区域-高密市-西姜戈庄自然村-15966130939-100M-宽带上网投诉-次数0-202501120000268446</t>
  </si>
  <si>
    <t>202501120000268446</t>
  </si>
  <si>
    <t xml:space="preserve">202501120000268446#流程受理流水号：20250112122750159661309391060201
客户号码:15966130939
客户姓名:孙**
投诉地市:潍坊
来话流水:2025011212265862320805269
宽带账号:15966130939
宽带账号归属地市:潍坊
宽带账号归属区县:高密市
故障地址:潍坊高密市阚家镇西姜戈庄西姜戈庄自然村高密西姜戈庄孙连才3号箱*********
联系电话:18153214595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故障时间:2025-01-12 12:32:54
具体故障现象:提示网络无法连接，
客户其他诉求:客户侧为质差终端，要求上门更换终端并一并处理故障问题。
</t>
  </si>
  <si>
    <t>2025-01-12 12:33:50</t>
  </si>
  <si>
    <t>2025-01-12 12:34:12</t>
  </si>
  <si>
    <t>SD-057-250112-285430-1216</t>
  </si>
  <si>
    <t>2025-01-12 10:10:00</t>
  </si>
  <si>
    <t>【调研】-80+银卡-普通区域-潍城区-金碧广场-15153686123-300M-宽带上网投诉-次数0-202501120000160982</t>
  </si>
  <si>
    <t>202501120000160982</t>
  </si>
  <si>
    <t>202501120000160982#流程受理流水号：20250112100935151536861231024407
客户号码:15153686123
客户姓名:岳**
投诉地市:潍坊
来话流水:2025011210090165320816598
宽带账号:15153686123
宽带账号归属地市:潍坊
宽带账号归属区县:潍城区
故障地址:潍坊潍城区北关街道月河路金碧广场8号楼*********
联系电话:15153686123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故障细类:网速慢/上网掉线(专席)
携转原因:
故障时间:2025-01-12 10:07:16
具体故障现象:网速慢卡顿，检查网线，所有网站都慢，超5类网线，千兆路由器，一号千兆口，重启设备,放在宽阔地方. 
客户其他诉求:
;宽带小区$[金碧广场]$</t>
  </si>
  <si>
    <t>2025-01-12 10:13:26</t>
  </si>
  <si>
    <t>2025-01-12 10:13:47</t>
  </si>
  <si>
    <t>SD-851-329302-782-29925</t>
  </si>
  <si>
    <t>SD-057-250112-532164-4178</t>
  </si>
  <si>
    <t>2025-01-12 14:55:44</t>
  </si>
  <si>
    <t>普通区域-青州市-赵家坡村自然村-13583671017-200M-业务受理宽带-次数0-202501120000348413</t>
  </si>
  <si>
    <t>2025-01-13 14:56:00</t>
  </si>
  <si>
    <t>202501120000348413</t>
  </si>
  <si>
    <t>202501120000348413# 宽带账号:13583671017; 联系电话：13583671017，问题类型：此工单为群障修复工单，根据群障全量闭环修复管理要求，为确保客户网络通畅，请装维人员跟进修复网络问题，谢谢！ 
 群障标题：公告。故障描述：赵家坡村自然村主叫号码：13562654868.0;该号码仅供参考，请优先联系宽带账号。</t>
  </si>
  <si>
    <t>2025-01-12 15:22:21</t>
  </si>
  <si>
    <t>2025-01-12 15:22:59</t>
  </si>
  <si>
    <t>SD-057-250112-935164-42</t>
  </si>
  <si>
    <t>2025-01-12 07:48:48</t>
  </si>
  <si>
    <t>普通区域-诸城市-永胜花园-18866170084-100M-宽带上网投诉-次数0-202501120000090214</t>
  </si>
  <si>
    <t>202501120000090214</t>
  </si>
  <si>
    <t>202501120000090214#流程受理流水号：20250112074632188661700841000191
客户号码:18866170084
客户姓名:李**
投诉地市:潍坊
来话流水:2025011207455252620888612
宽带账号:18866170084
宽带账号归属地市:潍坊
宽带账号归属区县:诸城市
故障地址:潍坊诸城市龙都街道邱家庄子巷永胜花园永胜花园2号楼（宝龙庄园E区高层）*********
联系电话:15253677207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07:50:00
具体故障现象:光猫亮红灯，
客户其他诉求:客户要求上门
;宽带小区$[永胜花园]$</t>
  </si>
  <si>
    <t>2025-01-12 07:51:57</t>
  </si>
  <si>
    <t>2025-01-12 07:52:22</t>
  </si>
  <si>
    <t>SD-057-250112-061783-4131</t>
  </si>
  <si>
    <t>2025-01-12 14:50:19</t>
  </si>
  <si>
    <t>【调研】-80+普通-(目标)普通区域-寿光市-卡诺岛-15866530755-500M-宽带上网投诉-次数0-20250112144832X512600714</t>
  </si>
  <si>
    <t>20250112144832X512600714</t>
  </si>
  <si>
    <t xml:space="preserve">流程受理流水号：20250112144722158665307551087320
客户号码:15866530755
客户姓名:王**
投诉地市:潍坊
来话流水:2025011214432164320803918
宽带账号:15866530755
宽带账号归属地市:潍坊
宽带账号归属区县:寿光市
故障地址:潍坊寿光市圣城街道金光东街卡诺岛14号楼*********
联系电话:15954469350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光功率:-15.18
故障大类:宽带
故障细类:网速慢/上网掉线(专席)
携转原因:
故障时间:2025-01-12 14:46:55
具体故障现象:网速慢卡顿，
客户其他诉求:路由器年限未超过，位置开阔，重启未恢复，光猫自带WIFI未开启，网线支持，排查未恢复，请协助处理，谢谢。
</t>
  </si>
  <si>
    <t>2025-01-12 14:52:59</t>
  </si>
  <si>
    <t>2025-01-12 14:53:13</t>
  </si>
  <si>
    <t>SD-057-250112-713629-3778</t>
  </si>
  <si>
    <t>2025-01-12 14:16:43</t>
  </si>
  <si>
    <t>【调研】-80+普通-普通区域-寿光市-前王村自然村-18706685216-300M-业务受理宽带-次数0-202501120000321730 三级督办</t>
  </si>
  <si>
    <t>202501120000321730</t>
  </si>
  <si>
    <t>202501120000321730# 宽带账号:18706685216; 联系电话：18706685216，问题类型：此工单为群障修复工单，根据群障全量闭环修复管理要求，为确保客户网络通畅，请装维人员跟进修复网络问题，谢谢！ 
 群障标题：公告。故障描述：前王村自然村主叫号码：18706685216.0;该号码仅供参考，请优先联系宽带账号。</t>
  </si>
  <si>
    <t>2025-01-12 14:38:08</t>
  </si>
  <si>
    <t>2025-01-12 14:39:18</t>
  </si>
  <si>
    <t>SD-057-250112-769143-4584</t>
  </si>
  <si>
    <t>2025-01-12 15:36:04</t>
  </si>
  <si>
    <t>普通区域-坊子区-泉河头村自然村-13963644081-200M-业务受理宽带-次数0-202501120000375600</t>
  </si>
  <si>
    <t>2025-01-13 15:37:00</t>
  </si>
  <si>
    <t>202501120000375600</t>
  </si>
  <si>
    <t>202501120000375600# 宽带账号:13963644081; 联系电话：13963644081，问题类型：此工单为群障修复工单，根据群障全量闭环修复管理要求，为确保客户网络通畅，请装维人员跟进修复网络问题，谢谢！ 
 群障标题：公告。故障描述：泉河头村自然村主叫号码：18563615565.0;该号码仅供参考，请优先联系宽带账号。</t>
  </si>
  <si>
    <t>2025-01-12 15:39:46</t>
  </si>
  <si>
    <t>2025-01-12 15:40:25</t>
  </si>
  <si>
    <t>SD-057-250112-786934-4588</t>
  </si>
  <si>
    <t>2025-01-12 15:36:19</t>
  </si>
  <si>
    <t>【调研】-80+普通-普通区域-奎文区-张家庄园-17865667771-1000M-业务受理宽带-次数0-202501120000377103</t>
  </si>
  <si>
    <t>202501120000377103</t>
  </si>
  <si>
    <t>202501120000377103# 宽带账号:17865667771; 联系电话：17865667771，问题类型：此工单为群障修复工单，根据群障全量闭环修复管理要求，为确保客户网络通畅，请装维人员跟进修复网络问题，谢谢！ 
 群障标题：公告。故障描述：潍坊奎文区张家庄园光缆故障，预估24小时恢复，请帮忙拦截,如有需要请联系片区装维师傅曹明超15706307420主叫号码：17865667771.0;该号码仅供参考，请优先联系宽带账号。</t>
  </si>
  <si>
    <t>2025-01-12 15:43:06</t>
  </si>
  <si>
    <t>2025-01-12 15:43:31</t>
  </si>
  <si>
    <t>SD-057-250112-582941-2842</t>
  </si>
  <si>
    <t>2025-01-12 12:32:00</t>
  </si>
  <si>
    <t>80+银卡-普通区域-潍城区-茂华紫苑公馆-13791887870-100M-宽带延伸服务-次数0-202501120000270027</t>
  </si>
  <si>
    <t>202501120000270027</t>
  </si>
  <si>
    <t xml:space="preserve">202501120000270027#【已关注中国移动10086微信公众号】流程受理流水号：20250112123011137918878701060634
客户号码:13791887870
客户姓名:麻**
投诉地市:潍坊
来话流水:2025011212284278620818009
宽带账号:13791887870
宽带账号归属地市:潍坊
宽带账号归属区县:潍城区
故障地址:潍坊潍城区西关街道东风西街茂华紫苑公馆4号楼*********
联系电话:13791887870
联系人:先生/女士
工单紧急程度:一般
是否有升级投诉倾向:否
是否重复投诉:否
是否携转意向:否
是否投诉倾向:否
是否智能网关:智能网关
当前是否在线:是
接入方式:FTTH
是否质差终端:无质差信息
光功率:-15.75
故障大类:宽带/电视
故障细类:宽带延伸服务
携转原因:
故障时间:2025-01-12 12:23:01
具体故障现象:魔百合无法观看
</t>
  </si>
  <si>
    <t>2025-01-12 12:33:41</t>
  </si>
  <si>
    <t>2025-01-12 12:34:00</t>
  </si>
  <si>
    <t>SD-057-250112-659837-1223</t>
  </si>
  <si>
    <t>2025-01-12 10:11:01</t>
  </si>
  <si>
    <t>80+普通-FTTR-普通区域-寿光市-城投悦动城-15908004723-1000M-宽带上网投诉-次数0-20250112100809X689840291</t>
  </si>
  <si>
    <t>20250112100809X689840291</t>
  </si>
  <si>
    <t xml:space="preserve">流程受理流水号：20250112100735159080047231023901
客户号码:15908004723
客户姓名:尹**
投诉地市:潍坊
来话流水:2025011210071776420898173
宽带账号:15908004723
宽带账号归属地市:潍坊
宽带账号归属区县:寿光市
故障地址:潍坊寿光市洛城街道金光街城投悦动城14号楼*********
联系电话:15908004723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光功率:-15.46
故障大类:宽带/电视
故障细类:网速慢/上网掉线(专席)
携转原因:
故障时间:2025-01-12 10:04:46
具体故障现象:网速慢卡顿，客户表示都操作过了请协助处理，谢谢
客户其他诉求:
</t>
  </si>
  <si>
    <t>2025-01-12 10:15:15</t>
  </si>
  <si>
    <t>2025-01-12 10:15:39</t>
  </si>
  <si>
    <t>SD-851-247105-31008-3918</t>
  </si>
  <si>
    <t>SD-057-250112-095348-1225</t>
  </si>
  <si>
    <t>2025-01-12 10:11:06</t>
  </si>
  <si>
    <t>普通区域-寿光市-田柳商业街-18706567128-300M-宽带上网投诉-次数0-20250112100831X711596597</t>
  </si>
  <si>
    <t>20250112100831X711596597</t>
  </si>
  <si>
    <t xml:space="preserve">流程受理流水号：20250112100745187065671281023950
客户号码:18706567128
客户姓名:田**
投诉地市:潍坊
来话流水:2025011210060863620886089
宽带账号:18706567128
宽带账号归属地市:潍坊
宽带账号归属区县:寿光市
故障地址:潍坊寿光市田柳田柳中心街田柳商业街11号箱三国红对面沿街*********
联系电话:15966114275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光功率:-17.30
故障大类:宽带/电视
故障细类:宽带无法上网(专席)
携转原因:
故障时间:2025-01-12 10:10:44
具体故障现象:宽带在线无法使用：网口指示灯正常，网线连接正确，外接路由器未操作恢复出厂或者换新，指导断电重启设备无效，请处理，谢谢。
客户其他诉求:
</t>
  </si>
  <si>
    <t>2025-01-12 10:16:10</t>
  </si>
  <si>
    <t>2025-01-12 10:16:46</t>
  </si>
  <si>
    <t>SD-057-250112-428609-3724</t>
  </si>
  <si>
    <t>2025-01-12 14:10:05</t>
  </si>
  <si>
    <t>普通区域-诸城市-四季美林一期-15165651778-300M-宽带上网投诉-次数0-202501120000317796</t>
  </si>
  <si>
    <t>202501120000317796</t>
  </si>
  <si>
    <t>202501120000317796#【已关注中国移动10086微信公众号】流程受理流水号：20250112140720151656517781078031
客户号码:15165651778
客户姓名:周**
投诉地市:潍坊
来话流水:2025011214041581020811886
宽带账号:15165651778
宽带账号归属地市:潍坊
宽带账号归属区县:诸城市
故障地址:潍坊诸城市龙都街道张择端路四季美林一期1号楼（高层）*********
联系电话:15165651778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14:06:13
具体故障现象:已排查客户设备指示灯，查询光信号红灯，已指导重启设备捋顺插紧光纤线未恢复，记录反馈
客户其他诉求:
;宽带小区$[四季美林一期]$</t>
  </si>
  <si>
    <t>2025-01-12 14:26:49</t>
  </si>
  <si>
    <t>2025-01-12 14:27:17</t>
  </si>
  <si>
    <t>SD-057-250112-462895-3783</t>
  </si>
  <si>
    <t>2025-01-12 14:16:54</t>
  </si>
  <si>
    <t>80+银卡-普通区域-诸城市-枫香湖畔-13864688361-200M-业务受理宽带-次数0-202501120000322425</t>
  </si>
  <si>
    <t>2025-01-13 14:17:00</t>
  </si>
  <si>
    <t>202501120000322425</t>
  </si>
  <si>
    <t>202501120000322425# 宽带账号:13864688361; 联系电话：13864688361，问题类型：此工单为群障修复工单，根据群障全量闭环修复管理要求，为确保客户网络通畅，请装维人员跟进修复网络问题，谢谢！ 
 群障标题：公告。故障描述：枫香湖畔主叫号码：13864688361.0;该号码仅供参考，请优先联系宽带账号。</t>
  </si>
  <si>
    <t>2025-01-12 14:34:50</t>
  </si>
  <si>
    <t>2025-01-12 14:38:50</t>
  </si>
  <si>
    <t>2025-01-12 14:16:56</t>
  </si>
  <si>
    <t>80+金卡-普通区域-寿光市-洋桥世家-18353676032-1000M-宽带上网投诉-次数0-202501120000320277 一级督办</t>
  </si>
  <si>
    <t>202501120000320277</t>
  </si>
  <si>
    <t>2025-01-12 14:31:47</t>
  </si>
  <si>
    <t>2025-01-12 14:33:11</t>
  </si>
  <si>
    <t>SD-852-301284-84-28975</t>
  </si>
  <si>
    <t>SD-057-250112-104582-4539</t>
  </si>
  <si>
    <t>2025-01-12 15:30:35</t>
  </si>
  <si>
    <t>【调研】-80+银卡-普通区域-奎文区-虞河生活城-13863666358-1000M-业务受理宽带-次数0-202501120000373737</t>
  </si>
  <si>
    <t>202501120000373737</t>
  </si>
  <si>
    <t>202501120000373737# 导航立单,用户所在位置有群障,已向客户播报,客户要求装维回访.此工单为群障修复工单,根据群障全量闭环管理要求,为确保客户网络通畅,请装维人员跟进修复网络问题,谢谢.联系电话：13863666358</t>
  </si>
  <si>
    <t>2025-01-12 15:34:30</t>
  </si>
  <si>
    <t>2025-01-12 15:34:50</t>
  </si>
  <si>
    <t>SD-057-250112-430586-4137</t>
  </si>
  <si>
    <t>2025-01-12 14:50:48</t>
  </si>
  <si>
    <t>【调研】-普通区域-昌邑市-蔚蓝海岸-18953618090-500M-宽带上网投诉-次数0-202501120000346243</t>
  </si>
  <si>
    <t>202501120000346243</t>
  </si>
  <si>
    <t>202501120000346243#18953618090潍坊客户反映宽带无法用了，提示亮红灯，重启都不行，要求安排维修人员尽快处理，联系电话本机。</t>
  </si>
  <si>
    <t>2025-01-12 14:53:02</t>
  </si>
  <si>
    <t>2025-01-12 14:53:16</t>
  </si>
  <si>
    <t>SD-851-303122-20259-11973</t>
  </si>
  <si>
    <t>SD-057-250112-817042-4190</t>
  </si>
  <si>
    <t>2025-01-12 14:56:08</t>
  </si>
  <si>
    <t>【调研】-普通区域-安丘市-华盛园(含城里派出所家属楼)-13455609307-100M-宽带上网投诉-次数0-202501120000348989</t>
  </si>
  <si>
    <t>202501120000348989</t>
  </si>
  <si>
    <t>202501120000348989# 宽带账号：13455609307；宽带地址：潍坊安丘市北关村·117号·；客户来电反映宽带上网慢，经查询客户侧为质差光猫·，请协助上门更换终端并一并处理故障问题，谢谢！联系电话：13455609307*；联系人：女士；来电流水：2025011214514656120889721</t>
  </si>
  <si>
    <t>2025-01-12 14:58:05</t>
  </si>
  <si>
    <t>2025-01-12 14:58:25</t>
  </si>
  <si>
    <t>SD-057-250112-806473-3787</t>
  </si>
  <si>
    <t>普通区域-坊子区-穆村新庄-15953605098-500M-宽带延伸服务-次数0-202501120000321440</t>
  </si>
  <si>
    <t>202501120000321440</t>
  </si>
  <si>
    <t xml:space="preserve">202501120000321440#流程受理流水号：20250112141455159536050981079754
客户号码:15953605098
客户姓名:王**
投诉地市:潍坊
来话流水:2025011214065896520837951
宽带账号:15953605098
宽带账号归属地市:潍坊
宽带账号归属区县:坊子区
故障地址:潍坊坊子区坊子工业发展区（眉村）穆村新庄行政村穆村新庄12号箱*********
联系电话:15953605098
联系人:先生/女士
工单紧急程度:一般
是否有升级投诉倾向:否
是否重复投诉:否
是否携转意向:否
是否投诉倾向:否
是否智能网关:智能网关
当前是否在线:是
接入方式:--
是否质差终端:无质差信息
光功率:-19.50
故障大类:宽带/电视
故障细类:宽带延伸服务
携转原因:
故障时间:2025-01-12 14:15:47
具体故障现象:代装路由器，
</t>
  </si>
  <si>
    <t>2025-01-12 14:27:30</t>
  </si>
  <si>
    <t>2025-01-12 14:27:57</t>
  </si>
  <si>
    <t>SD-851-279910-11303-13189</t>
  </si>
  <si>
    <t>SD-057-250112-249571-3788</t>
  </si>
  <si>
    <t>【调研】-80+普通-普通区域-高密市-水岸东方二期小区-15753695708-300M-业务受理宽带-次数0-202501120000321442</t>
  </si>
  <si>
    <t>202501120000321442</t>
  </si>
  <si>
    <t>202501120000321442#【已关注中国移动10086微信公众号】 宽带账号:15753695708; 联系电话：15753695708，问题类型：此工单为群障修复工单，根据群障全量闭环修复管理要求，为确保客户网络通畅，请装维人员跟进修复网络问题，谢谢！ 
 群障标题：公告。故障描述：水岸东方二期小区主叫号码：15753695708.0;该号码仅供参考，请优先联系宽带账号。</t>
  </si>
  <si>
    <t>2025-01-12 14:47:25</t>
  </si>
  <si>
    <t>2025-01-12 14:47:43</t>
  </si>
  <si>
    <t>2025-01-12 15:31:39</t>
  </si>
  <si>
    <t>【调研】-80+银卡-普通区域-诸城市-正大福香园-15054489819-300M-魔百和投诉-次数0-202501120000373204 一级督办</t>
  </si>
  <si>
    <t>202501120000373204</t>
  </si>
  <si>
    <t>2025-01-12 15:36:41</t>
  </si>
  <si>
    <t>2025-01-12 15:37:18</t>
  </si>
  <si>
    <t>SD-057-250112-073942-2906</t>
  </si>
  <si>
    <t>2025-01-12 12:38:50</t>
  </si>
  <si>
    <t>80+普通-普通区域-高密市-天福世纪城-15762555050-1000M-宽带上网投诉-次数0-202501120000271943</t>
  </si>
  <si>
    <t>202501120000271943</t>
  </si>
  <si>
    <t>202501120000271943#流程受理流水号：20250112123747157625550501062056
客户号码:15762555050
客户姓名:王**
投诉地市:潍坊
来话流水:2025011212365483120876102
宽带账号:15762555050
宽带账号归属地市:潍坊
宽带账号归属区县:高密市
故障地址:潍坊高密市朝阳街道曙光路天福世纪城19号楼*
联系电话:15762555050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故障细类:网速慢/上网掉线(专席)
携转原因:
故障时间:2025-01-12 12:38:01
具体故障现象:网速慢卡顿，请协助，谢谢
客户其他诉求:
;宽带小区$[天福世纪城]$</t>
  </si>
  <si>
    <t>2025-01-12 12:39:39</t>
  </si>
  <si>
    <t>2025-01-12 12:40:11</t>
  </si>
  <si>
    <t>SD-851-265733-4280-26643</t>
  </si>
  <si>
    <t>SD-057-250112-541623-2909</t>
  </si>
  <si>
    <t>2025-01-12 12:39:07</t>
  </si>
  <si>
    <t>普通区域-诸城市-舜华园-15864403321-300M-宽带延伸服务-次数0-202501120000273671</t>
  </si>
  <si>
    <t>202501120000273671</t>
  </si>
  <si>
    <t xml:space="preserve">202501120000273671#【已关注中国移动10086微信公众号】流程受理流水号：20250112123806158644033211062120
客户号码:15864403321
客户姓名:邹**
投诉地市:潍坊
来话流水:2025011212373628920880810
宽带账号:15864403321
宽带账号归属地市:潍坊
宽带账号归属区县:诸城市
故障地址:潍坊诸城市密州街道府前街舜华园5号楼*********
联系电话:15864403321
联系人:先生/女士
工单紧急程度:一般
是否有升级投诉倾向:否
是否重复投诉:否
是否携转意向:否
是否投诉倾向:否
是否智能网关:智能网关
当前是否在线:是
接入方式:FTTH
是否质差终端:无质差信息
光功率:-17.67
故障大类:宽带/电视
故障细类:宽带延伸服务
携转原因:
故障时间:2025-01-12 12:43:34
具体故障现象:重新布置网线，
</t>
  </si>
  <si>
    <t>2025-01-12 12:43:14</t>
  </si>
  <si>
    <t>2025-01-12 12:43:43</t>
  </si>
  <si>
    <t>SD-057-250112-275431-1230</t>
  </si>
  <si>
    <t>2025-01-12 10:11:22</t>
  </si>
  <si>
    <t>【重投】-【调研】-80+普通-普通区域-坊子区-天同双羊新城-18006465125-1000M-宽带上网投诉-次数0-202501120000164573</t>
  </si>
  <si>
    <t>202501120000164573</t>
  </si>
  <si>
    <t>202501120000164573#流程受理流水号：20250112100911180064651251024318
客户号码:18006465125
客户姓名:张**
投诉地市:潍坊
来话流水:2025011210081978820808943
宽带账号:18006465125
宽带账号归属地市:潍坊
宽带账号归属区县:坊子区
故障地址:潍坊坊子区坊子新区双羊街天同双羊新城双羊新城55号楼*********
联系电话:18006465125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10:08:38
具体故障现象:光纤线插紧捋顺重启未恢复 
客户其他诉求:
;宽带小区$[天同双羊新城]$</t>
  </si>
  <si>
    <t>2025-01-12 10:14:54</t>
  </si>
  <si>
    <t>2025-01-12 10:22:14</t>
  </si>
  <si>
    <t>SD-851-297103-40380-4285</t>
  </si>
  <si>
    <t>SD-057-250112-592863-1279</t>
  </si>
  <si>
    <t>2025-01-12 10:17:01</t>
  </si>
  <si>
    <t>80+银卡-普通区域-寿光市-圣城槐香园-18754406888-200M-宽带上网投诉-次数0-20250112101407X472498990</t>
  </si>
  <si>
    <t>2025-01-13 11:18:00</t>
  </si>
  <si>
    <t>20250112101407X472498990</t>
  </si>
  <si>
    <t xml:space="preserve">流程受理流水号：20250112101020187544068881024572
客户号码:18754406888
客户姓名:丁**
投诉地市:潍坊
来话流水:2025011210084660320813861
宽带账号:18754406888
宽带账号归属地市:潍坊
宽带账号归属区县:寿光市
故障地址:潍坊寿光市圣城街道金光街圣城槐香园2号楼*********
联系电话:18754406888
联系人:先生
工单紧急程度:非常紧急
是否有升级投诉倾向:是
是否重复投诉:否
是否携转意向:否
是否投诉倾向:否
是否智能网关:智能网关
当前是否在线:是
接入方式:FTTH
端到端诊断结果:客户侧设备问题（新增）
是否质差终端:无质差信息
光功率:-20.91
故障大类:宽带/电视
故障细类:网速慢/上网掉线(专席)
携转原因:
故障时间:2025-01-12 10:13:10
具体故障现象:网速慢卡顿，
客户其他诉求:请审核谢谢
</t>
  </si>
  <si>
    <t>2025-01-12 10:21:57</t>
  </si>
  <si>
    <t>2025-01-12 10:22:20</t>
  </si>
  <si>
    <t>SD-852-270976-1727-7577</t>
  </si>
  <si>
    <t>SD-057-250112-874253-4141</t>
  </si>
  <si>
    <t>2025-01-12 14:51:59</t>
  </si>
  <si>
    <t>【调研】-普通区域-昌乐县-大上芙蓉苑-18765670880-200M-宽带上网投诉-次数0-202501120000346068</t>
  </si>
  <si>
    <t>2025-01-13 15:52:00</t>
  </si>
  <si>
    <t>202501120000346068</t>
  </si>
  <si>
    <t>202501120000346068#受理号码 : 18765670880客户姓名 : 王**号码归属地 : 潍坊昌乐 － 昌乐用户品牌 : 全球通，宽带账号：18765670880；宽带地址：潍坊昌乐县城关街道新昌路大上芙蓉苑北区2号楼1单元301室；客户来电反映宽带网速慢，客户不配合排障，要求上门，请协助处理，谢谢！联系电话：本机；联系人：先生；来电流水：2025011214493557020867544</t>
  </si>
  <si>
    <t>2025-01-12 14:57:41</t>
  </si>
  <si>
    <t>2025-01-12 14:58:03</t>
  </si>
  <si>
    <t>SD-057-250112-481673-4192</t>
  </si>
  <si>
    <t>2025-01-12 14:56:13</t>
  </si>
  <si>
    <t>普通区域-奎文区-金融街A座-15715367123-1000M-宽带上网投诉-次数0-202501120000348427</t>
  </si>
  <si>
    <t>202501120000348427</t>
  </si>
  <si>
    <t>202501120000348427#流程受理流水号：20250112145422157153671231088876
客户号码:15715367123
客户姓名:刘**
投诉地市:潍坊
来话流水:2025011214504382320878974
宽带账号:15715367123
账号归属区县:奎文四平路营业厅
联系电话:15715367123
联系人:先生/女士
宽带地址:潍坊
工单紧急程度:非常紧急
是否投诉倾向:是
是否重复投诉:否
是否携转意向:否
是否有升级投诉倾向:否
*业务名称:业务融合移机流程宽带
投诉内容:手机号码：15715367123，【问题描述】客户已办理宽带业务，有开通单，要求装维尽快联系上门，师傅电话 15706366530-投诉师傅一直不按照约定时间过去移机，要求投诉师傅服务态度。要求必须投诉移机师傅 。联系电话：15715367123，联系人：先生/女士，录音流水号：2025011214504382320878974。
在途开通单信息：536250112749878988，15715367123，2025-01-12 08:11:25，业务融合移机流程宽带，处理中，施工预约
是否到厅:否
业务名称:业务融合移机流程宽带
;宽带小区$[金融街A座]$</t>
  </si>
  <si>
    <t>2025-01-12 14:57:56</t>
  </si>
  <si>
    <t>2025-01-12 14:58:20</t>
  </si>
  <si>
    <t>SD-852-306095-14-1687</t>
  </si>
  <si>
    <t>SD-057-250112-106235-3732</t>
  </si>
  <si>
    <t>2025-01-12 14:11:03</t>
  </si>
  <si>
    <t>普通区域-安丘市-青云瑞景园(含锦绣上河园)-19806235795-300M-宽带上网投诉-次数0-202501110000487487</t>
  </si>
  <si>
    <t>202501110000487487</t>
  </si>
  <si>
    <t>202501110000487487#19806235795来电对于新装宽带今天不能安装不认可，今天打的10086除第一个之外的客服全部投诉，表示说的一小时回电没有回，对于前台解释不认可，表示态度不好，已按口径解释联系人：先生，联系19806235795录音流水2025011117183012820896225</t>
  </si>
  <si>
    <t>2025-01-12 14:29:29</t>
  </si>
  <si>
    <t>2025-01-12 14:29:46</t>
  </si>
  <si>
    <t>SD-851-339194-2330-8625</t>
  </si>
  <si>
    <t>SD-057-250112-809132-4599</t>
  </si>
  <si>
    <t>2025-01-12 15:37:23</t>
  </si>
  <si>
    <t>80+金卡-普通区域-潍城区-上城国际-18363626766-200M-魔百和投诉-次数0-202501120000334093</t>
  </si>
  <si>
    <t>2025-01-13 16:38:00</t>
  </si>
  <si>
    <t>202501120000334093</t>
  </si>
  <si>
    <t>202501120000334093#【已关注中国移动10086微信公众号】流程受理流水号：20250112143425183636267661084213
客户号码:18363626766
客户姓名:高**
投诉地市:潍坊
来话流水:2025011214320143520887220
宽带账号:18363626766
宽带账号归属地市:潍坊
宽带账号归属区县:潍城区
故障地址:潍坊潍城区西关街道福寿西街上城国际55号楼*********
联系电话:15949789646
联系人:女士
工单紧急程度:紧急
是否有升级投诉倾向:否
是否重复投诉:否
是否携转意向:否
是否投诉倾向:否
携转原因:
提单模板:客户来电反映观看移动高清电视时，【频道】无法观看或回看，客户不认可，请协助处理，谢谢。
;宽带小区$[上城国际]$</t>
  </si>
  <si>
    <t>2025-01-12 15:41:35</t>
  </si>
  <si>
    <t>2025-01-12 15:42:01</t>
  </si>
  <si>
    <t>SD-057-250112-874325-1486</t>
  </si>
  <si>
    <t>2025-01-12 10:35:45</t>
  </si>
  <si>
    <t>80+普通-普通区域-寿光市-王望商业街厚覆盖-13475691187-300M-宽带上网投诉-次数0-20250112103445X285059806</t>
  </si>
  <si>
    <t>20250112103445X285059806</t>
  </si>
  <si>
    <t xml:space="preserve">流程受理流水号：20250112103412134756911871031337
客户号码:13475691187
客户姓名:伦**
投诉地市:潍坊
来话流水:2025011210325330120877779
宽带账号:13475691187
宽带账号归属地市:潍坊
宽带账号归属区县:寿光市
故障地址:潍坊寿光市王望王望镇区王望商业街厚覆盖厚覆盖1#箱福田三轮车*********
联系电话:18265668936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10:34:24
具体故障现象:光猫注册灯一直闪烁，捋光纤线、重启光猫均未恢复，要求维修人员尽快联系处理
客户其他诉求:
</t>
  </si>
  <si>
    <t>2025-01-12 10:38:09</t>
  </si>
  <si>
    <t>2025-01-12 10:41:56</t>
  </si>
  <si>
    <t>SD-057-250112-235648-2912</t>
  </si>
  <si>
    <t>2025-01-12 12:39:35</t>
  </si>
  <si>
    <t>FTTR-普通区域-奎文区-奎文凤凰山庄-13606469062-300M-宽带上网投诉-次数0-202501120000272724</t>
  </si>
  <si>
    <t>202501120000272724</t>
  </si>
  <si>
    <t xml:space="preserve">202501120000272724#18863696356   客户来电反映本机办理的宽带无法使用，不配合排障，直接要求维修人员上门维修，请尽快协助处理，谢谢 
 联系人：先生   联系电话：18863696356  流水 202501120000272724
</t>
  </si>
  <si>
    <t>2025-01-12 12:43:09</t>
  </si>
  <si>
    <t>SD-851-304898-19126-14755</t>
  </si>
  <si>
    <t>SD-057-250112-710362-1240</t>
  </si>
  <si>
    <t>2025-01-12 10:12:52</t>
  </si>
  <si>
    <t>FTTR-普通区域-奎文区-茂华熙府-15163647127-1000M-宽带上网投诉-次数0-202501120000165156</t>
  </si>
  <si>
    <t>202501120000165156</t>
  </si>
  <si>
    <t xml:space="preserve">202501120000165156#宽带账号：15163647127；宽带地址：潍坊奎文区北苑街道四平路卧龙街茂华熙府62号楼；客户来电反映宽带网速慢，客户不配合排障，要求上门，请协助处理，谢谢！联系电话：15163647127；联系人：女士；来电流水：2025011210093056020821831
</t>
  </si>
  <si>
    <t>2025-01-12 10:18:32</t>
  </si>
  <si>
    <t>2025-01-12 10:19:01</t>
  </si>
  <si>
    <t>SD-851-319109-12366-14835</t>
  </si>
  <si>
    <t>SD-057-250112-867415-1287</t>
  </si>
  <si>
    <t>2025-01-12 10:17:11</t>
  </si>
  <si>
    <t>【调研】-80+白金-普通区域-寿光市-前老村自然村-13791683654-1000M-宽带上网投诉-次数0-202501120000166850</t>
  </si>
  <si>
    <t>202501120000166850</t>
  </si>
  <si>
    <t xml:space="preserve">202501120000166850#13791683654客户反映电视无法观看，老人在家，不会操作，线上不认可，请协助处理。谢谢  联系人：女士 联系电话：18366371605 流水：2025011210151170920883454
</t>
  </si>
  <si>
    <t>2025-01-12 10:22:48</t>
  </si>
  <si>
    <t>2025-01-12 10:23:12</t>
  </si>
  <si>
    <t>SD-057-250112-907842-4147</t>
  </si>
  <si>
    <t>【调研】-80+白金-FTTR-普通区域-青州市-段村-15169656959-1000M-宽带上网投诉-次数0-20250112145002X602778940</t>
  </si>
  <si>
    <t>20250112145002X602778940</t>
  </si>
  <si>
    <t xml:space="preserve">【农村网络投诉】流程受理流水号：20250112144920151696569591087742
客户号码:15169656959
客户姓名:刘**
投诉地市:潍坊
来话流水:2025011214454958720829142
宽带账号:15169656959
宽带账号归属地市:潍坊
宽带账号归属区县:青州市
故障地址:潍坊青州市高柳镇南段村段村13号箱（西段一刘福伟家）*********
联系电话:18463672210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故障细类:宽带无法上网(专席)
携转原因:
故障时间:2025-01-12 14:49:30
具体故障现象:用户无法提供具体故障现象，请协助谢谢
客户其他诉求:
</t>
  </si>
  <si>
    <t>2025-01-12 14:54:45</t>
  </si>
  <si>
    <t>2025-01-12 14:55:04</t>
  </si>
  <si>
    <t>SD-852-272428-2362-5167</t>
  </si>
  <si>
    <t>SD-057-250112-678413-4200</t>
  </si>
  <si>
    <t>2025-01-12 14:57:03</t>
  </si>
  <si>
    <t>【调研】-普通区域-昌邑市-东角兰村自然村-13869696642-1000M-业务受理宽带-次数0-202501120000349220</t>
  </si>
  <si>
    <t>202501120000349220</t>
  </si>
  <si>
    <t>202501120000349220# 导航立单,用户所在位置有群障,已向客户播报,客户要求装维回访.此工单为群障修复工单,根据群障全量闭环管理要求,为确保客户网络通畅,请装维人员跟进修复网络问题,谢谢.联系电话：13869696642</t>
  </si>
  <si>
    <t>2025-01-12 15:01:26</t>
  </si>
  <si>
    <t>2025-01-12 15:02:18</t>
  </si>
  <si>
    <t>SD-851-323167-16208-13047</t>
  </si>
  <si>
    <t>SD-057-250112-140932-3740</t>
  </si>
  <si>
    <t>2025-01-12 14:11:24</t>
  </si>
  <si>
    <t>【调研】-80+普通-普通区域-奎文区-幸福街南区6路-18765635713-1000M-宽带上网投诉-次数0-20250112141050X250222171</t>
  </si>
  <si>
    <t>20250112141050X250222171</t>
  </si>
  <si>
    <t xml:space="preserve">流程受理流水号：20250112140845187656357131078324
客户号码:18765635713
客户姓名:韩**
投诉地市:潍坊
来话流水:2025011214081284020850017
宽带账号:18765635713
宽带账号归属地市:潍坊
宽带账号归属区县:奎文区
故障地址:潍坊奎文区潍州路街道潍州路幸福街南区6路军埠口宿舍*********
联系电话:18765635713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14:10:27
具体故障现象:光猫亮红灯，
客户其他诉求:
</t>
  </si>
  <si>
    <t>2025-01-12 14:17:48</t>
  </si>
  <si>
    <t>2025-01-12 14:18:17</t>
  </si>
  <si>
    <t>SD-851-317240-11172-22292</t>
  </si>
  <si>
    <t>SD-057-250112-705294-4606</t>
  </si>
  <si>
    <t>2025-01-12 15:38:09</t>
  </si>
  <si>
    <t>80+银卡-普通区域-寿光市-商业锦苑-15053612000-200M-魔百和投诉-次数0-20250112153625X385717553</t>
  </si>
  <si>
    <t>2025-01-13 16:39:00</t>
  </si>
  <si>
    <t>20250112153625X385717553</t>
  </si>
  <si>
    <t>流程受理流水号：20250112153253150536120001097754
客户号码:15053612000
客户姓名:周*
投诉地市:潍坊
来话流水:2025011215313782020805884
宽带账号:15053612000
宽带账号归属地市:潍坊
宽带账号归属区县:寿光市
故障地址:潍坊寿光市圣城街道圣城街商业锦苑高层*********
联系电话:15053612000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光功率:-17.79
故障大类:宽带/电视
故障细类:移动高清电视故障(专席)
携转原因:
故障时间:2025-01-12 15:32:45
魔百和单播/组播:组播
具体故障现象:电视直播或点播无法观看，重启机顶盒无效客户表示都操作过了，请协助处理，谢谢
客户其他诉求:
魔百和单/组播：组播</t>
  </si>
  <si>
    <t>2025-01-12 15:39:53</t>
  </si>
  <si>
    <t>2025-01-12 15:40:06</t>
  </si>
  <si>
    <t>SD-057-250112-792834-1491</t>
  </si>
  <si>
    <t>2025-01-12 10:36:14</t>
  </si>
  <si>
    <t>80+金卡-FTTR-普通区域-坊子区-天同九龙湾-15265669295-1000M-宽带延伸服务-次数1-202501110000484002</t>
  </si>
  <si>
    <t>202501110000484002#流程受理流水号：20250111173159152656692951128154
客户号码:15265669295
客户姓名:刘*
投诉地市:潍坊
来话流水:2025011117272472720898426
宽带账号:15265669295
宽带账号归属地市:潍坊
宽带账号归属区县:坊子区
故障地址:潍坊安丘市御景福邸沿街104伊利牛奶专卖店
联系电话:15265669295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故障时间:2025-01-11 17:32:06
具体故障现象:15265669295用户来电表示要办理移机，已有移机工单，师傅告知无法安装因需要从楼上扯线比较麻烦，在线解释用户不接受，要求我司安装处理，请协助，谢谢。移机地址：潍坊安丘市御景福邸沿街104伊利牛奶专卖店</t>
  </si>
  <si>
    <t>2025-01-12 10:39:37</t>
  </si>
  <si>
    <t>2025-01-12 10:42:56</t>
  </si>
  <si>
    <t>SD-057-250112-130452-1290</t>
  </si>
  <si>
    <t>2025-01-12 10:17:12</t>
  </si>
  <si>
    <t>80+普通-普通区域-寿光市-玉馨苑西区-15706307743-200M-宽带上网投诉-次数0-20250112101435X759743920</t>
  </si>
  <si>
    <t>20250112101435X759743920</t>
  </si>
  <si>
    <t xml:space="preserve">流程受理流水号：20250112101255157063077431025250
客户号码:15706307743
客户姓名:董**
投诉地市:潍坊
来话流水:2025011210121215520851073
宽带账号:15706307743
宽带账号归属地市:潍坊
宽带账号归属区县:寿光市
故障地址:潍坊寿光市圣城街道光明路玉馨苑西区西区15号楼*********
联系电话:18706682526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故障细类:宽带无法上网
携转原因:
故障时间:2025-01-12 10:13:31
具体故障现象:网速慢卡顿，
客户其他诉求:请处理，谢谢
</t>
  </si>
  <si>
    <t>2025-01-12 10:19:48</t>
  </si>
  <si>
    <t>2025-01-12 10:20:09</t>
  </si>
  <si>
    <t>SD-851-277592-37661-25025</t>
  </si>
  <si>
    <t>SD-057-250112-312749-4151</t>
  </si>
  <si>
    <t>80+银卡-普通区域-临朐县-大高家庄自然村-13805362546-200M-宽带上网投诉-次数0-202501120000344308</t>
  </si>
  <si>
    <t>2025-01-13 15:54:00</t>
  </si>
  <si>
    <t>202501120000344308</t>
  </si>
  <si>
    <t xml:space="preserve">202501120000344308#流程受理流水号：20250112145155138053625461088289
客户号码:13805362546
客户姓名:高**
投诉地市:潍坊
来话流水:2025011214512966720886800
宽带账号:13805362546
宽带账号归属地市:潍坊
宽带账号归属区县:临朐县
故障地址:潍坊临朐县辛寨镇人民政府大高家庄大高家庄自然村大高家庄村（扩容2）14号箱崔孝安（外墙）*********
联系电话:13805362546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光功率:-22.67
故障大类:宽带/电视
故障细类:移动高清电视故障
携转原因:
故障时间:2025-01-12 06:52:10
魔百和单播/组播:组播
具体故障现象:机顶盒无法开机，
客户其他诉求:客户侧为质差终端，要求上门更换终端并一并处理故障问题。
</t>
  </si>
  <si>
    <t>2025-01-12 14:54:59</t>
  </si>
  <si>
    <t>2025-01-12 14:55:26</t>
  </si>
  <si>
    <t>SD-057-250112-820594-7516</t>
  </si>
  <si>
    <t>2025-01-12 21:16:18</t>
  </si>
  <si>
    <t>普通区域-潍城区-松园子社区-13455687131-300M-业务受理宽带-次数0-202501120000543231</t>
  </si>
  <si>
    <t>202501120000543231</t>
  </si>
  <si>
    <t>202501120000543231#【已关注中国移动10086微信公众号】 宽带账号:13455687131; 联系电话：13455687131，问题类型：此工单为群障修复工单，根据群障全量闭环修复管理要求，为确保客户网络通畅，请装维人员跟进修复网络问题，谢谢！ 
 群障标题：公告。故障描述：潍坊潍城区松园子社区光缆故障，预估24小时恢复，请帮忙拦截,如有需要请联系片区装维师傅高德玉15706307910主叫号码：13455687131.0;该号码仅供参考，请优先联系宽带账号。</t>
  </si>
  <si>
    <t>2025-01-12 21:35:16</t>
  </si>
  <si>
    <t>2025-01-12 21:36:37</t>
  </si>
  <si>
    <t>SD-057-250112-708365-3742</t>
  </si>
  <si>
    <t>2025-01-12 14:11:27</t>
  </si>
  <si>
    <t>普通区域-昌乐县-张庄-15966099953-100M-魔百和投诉-次数0-20250112141053X253247826</t>
  </si>
  <si>
    <t>2025-01-13 15:12:00</t>
  </si>
  <si>
    <t>20250112141053X253247826</t>
  </si>
  <si>
    <t>【农村网络投诉】流程受理流水号：20250112140939159660999531078524
客户号码:15966099953
客户姓名:张**
投诉地市:潍坊
来话流水:2025011214085456720856959
宽带账号:15966099953
宽带账号归属地市:潍坊
宽带账号归属区县:昌乐县
故障地址:潍坊昌乐县营丘镇张庄张庄张庄村3#*********
联系电话:15064435138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光功率:-21.42
故障大类:宽带/电视
故障细类:移动高清电视故障
携转原因:
故障时间:2025-01-12 14:09:51
魔百和单播/组播:组播
具体故障现象:机顶盒无法开机，
客户其他诉求:
魔百和单/组播：组播</t>
  </si>
  <si>
    <t>2025-01-12 14:17:22</t>
  </si>
  <si>
    <t>2025-01-12 14:17:46</t>
  </si>
  <si>
    <t>SD-057-250112-124058-4609</t>
  </si>
  <si>
    <t>2025-01-12 15:38:24</t>
  </si>
  <si>
    <t>80+普通-普通区域-奎文区-孙吕家涧头自然村-13863638798-200M-宽带延伸服务-次数0-202501120000378325</t>
  </si>
  <si>
    <t>2025-01-13 15:39:00</t>
  </si>
  <si>
    <t>202501120000378325</t>
  </si>
  <si>
    <t xml:space="preserve">202501120000378325#流程受理流水号：20250112153659138636387981098740
客户号码:13863638798
客户姓名:胡**
投诉地市:潍坊
来话流水:2025011215255077320846697
宽带账号:13863638798
宽带账号归属地市:潍坊
宽带账号归属区县:奎文区
故障地址:潍坊奎文区廿里堡街道孙吕家涧头孙吕家涧头自然村扩容24# 吕洪涛房子旁*********
联系电话:15866143339
联系人:先生/女士
工单紧急程度:非常紧急
是否有升级投诉倾向:否
是否重复投诉:否
是否携转意向:否
是否投诉倾向:否
是否智能网关:智能网关
当前是否在线:是
接入方式:FTTH
是否质差终端:无质差信息
光功率:-19.87
故障大类:宽带/电视
故障细类:宽带延伸服务
携转原因:
故障时间:2025-01-12 15:35:52
具体故障现象:手机上找不到2.4频段无线网，5g可以用，请协助处理，谢谢
</t>
  </si>
  <si>
    <t>2025-01-12 15:47:36</t>
  </si>
  <si>
    <t>2025-01-12 15:48:15</t>
  </si>
  <si>
    <t>SD-057-250112-812450-1445</t>
  </si>
  <si>
    <t>2025-01-12 10:30:38</t>
  </si>
  <si>
    <t>【调研】-80+银卡-(目标)普通区域-坊子区-农信街沿街-18863616567-300M-宽带上网投诉-次数0-202501120000179849</t>
  </si>
  <si>
    <t>202501120000179849</t>
  </si>
  <si>
    <t>202501120000179849#流程受理流水号：20250112102900188636165671029893
客户号码:18863616567
客户姓名:张**
投诉地市:潍坊
来话流水:2025011210264300520809969
宽带账号:18863616567
账号归属区县:昌邑市石埠涵瑜手机专卖店
联系电话:18863616567
联系人:先生/女士
宽带地址:潍坊
工单紧急程度:一般
是否投诉倾向:否
是否重复投诉:否
是否携转意向:否
是否有升级投诉倾向:否
*业务名称:业务融合开机流程小微宽带
投诉内容:手机号码：18863616567，【问题描述】客户已办理宽带业务，有开通单，要求装维尽快联系上门，请处理，谢谢。联系电话：18863616567，联系人：先生/女士，录音流水号：2025011210264300520809969。受理明细：531920062399999999。
在途开通单信息：536250103631631170，18863616567，2025-01-03 11:38:31，业务融合开机流程小微宽带，处理中，黄单扩容
是否到厅:否
业务名称:业务融合开机流程小微宽带
;宽带小区$[农信街沿街]$</t>
  </si>
  <si>
    <t>2025-01-12 10:34:23</t>
  </si>
  <si>
    <t>2025-01-12 10:34:41</t>
  </si>
  <si>
    <t>SD-851-333473-6005-13955</t>
  </si>
  <si>
    <t>SD-057-250112-986512-4210</t>
  </si>
  <si>
    <t>2025-01-12 14:58:59</t>
  </si>
  <si>
    <t>普通区域-寿光市-安乐屯-13280134792-300M-宽带上网投诉-次数0-202501120000351400</t>
  </si>
  <si>
    <t>202501120000351400</t>
  </si>
  <si>
    <t xml:space="preserve">202501120000351400#宽带账号：13280134792宽带地址：潍坊寿光市文家街道安乐村安乐屯扩3号箱*********；客户来电反映/移动高清看不了，客户不在现场，无法配合线上指导/客户不配合排障，要求师傅上门，请协助处理，谢谢！联系电话：*13280134792联系人：***；来电流水2025011214571563420846795。 </t>
  </si>
  <si>
    <t>2025-01-12 15:04:02</t>
  </si>
  <si>
    <t>2025-01-12 15:04:37</t>
  </si>
  <si>
    <t>SD-851-276951-23820-18496</t>
  </si>
  <si>
    <t>SD-057-250112-324795-4211</t>
  </si>
  <si>
    <t>2025-01-12 14:59:00</t>
  </si>
  <si>
    <t>【调研】-80+银卡-普通区域-诸城市-盛华国际二期-13793650549-300M-魔百和投诉-次数0-202501120000352305</t>
  </si>
  <si>
    <t>202501120000352305</t>
  </si>
  <si>
    <t>202501120000352305#流程受理流水号：20250112145635137936505491089344
客户号码:13793650549
客户姓名:申**
投诉地市:潍坊
来话流水:2025011214554458420830879
宽带账号:13793650549
宽带账号归属地市:潍坊
宽带账号归属区县:诸城市
故障地址:潍坊诸城市密州街道东坡街盛华国际二期7号楼*********
联系电话:15006563008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光功率:-16.03
故障大类:宽带/电视
故障细类:移动高清电视故障(专席)
携转原因:
故障时间:2025-01-12 14:52:32
魔百和单播/组播:组播
具体故障现象:机顶盒无法开机，请协助谢谢
客户其他诉求:
魔百和单/组播：组播;宽带小区$[盛华国际二期]$</t>
  </si>
  <si>
    <t>2025-01-12 15:01:13</t>
  </si>
  <si>
    <t>2025-01-12 15:01:36</t>
  </si>
  <si>
    <t>SD-057-250112-891572-7521</t>
  </si>
  <si>
    <t>2025-01-12 21:17:25</t>
  </si>
  <si>
    <t>80+银卡-普通区域-高密市-公路局宿舍-13791872650-300M-宽带延伸服务-次数0-202501120000543028</t>
  </si>
  <si>
    <t>202501120000543028</t>
  </si>
  <si>
    <t xml:space="preserve">202501120000543028#流程受理流水号：20250112211616137918726501154982
客户号码:13791872650
客户姓名:徐**
投诉地市:潍坊
来话流水:2025011221132897820808338
宽带账号:13791872650
宽带账号归属地市:潍坊
宽带账号归属区县:高密市
故障地址:潍坊高密市密水街道利群路公路局宿舍3号楼
联系电话:13791872650
联系人:先生/女士
工单紧急程度:一般
是否有升级投诉倾向:否
是否重复投诉:否
是否携转意向:否
是否投诉倾向:否
是否智能网关:智能网关
当前是否在线:是
接入方式:FTTH
是否质差终端:无质差信息
光功率:-22.67
故障大类:宽带/电视
故障细类:宽带延伸服务
携转原因:
故障时间:2025-01-12 21:15:51
具体故障现象:重新布置网线，电视不能看，年纪大不会操作信源
</t>
  </si>
  <si>
    <t>2025-01-12 21:18:41</t>
  </si>
  <si>
    <t>2025-01-12 21:19:23</t>
  </si>
  <si>
    <t>SD-057-250112-503841-7522</t>
  </si>
  <si>
    <t>2025-01-12 21:17:47</t>
  </si>
  <si>
    <t>80+银卡-普通区域-潍城区-鲁发名城西区-15288810520-1000M-宽带上网投诉-次数0-202501120000544706</t>
  </si>
  <si>
    <t>202501120000544706</t>
  </si>
  <si>
    <t>202501120000544706#【已关注中国移动10086微信公众号】流程受理流水号：20250112211713152888105201155035
客户号码:15288810520
客户姓名:刘*
投诉地市:潍坊
来话流水:2025011221143276820811483
宽带账号:15288810520
宽带账号归属地市:潍坊
宽带账号归属区县:潍城区
故障地址:潍坊潍城区西关街道长松路鲁发名城西区C区35号楼*********
联系电话:15288810520
联系人:先生/女士
工单紧急程度:非常紧急
是否有升级投诉倾向:否
是否重复投诉:否
是否携转意向:否
是否投诉倾向:否
是否智能网关:智能网关
当前是否在线:否
接入方式:FTTH
端到端诊断结果:客户侧设备问题
是否质差终端:无质差信息
光功率:-18.47
故障大类:宽带/电视
故障细类:网速慢/上网掉线(专席)
携转原因:
故障时间:2025-01-12 21:20:49
具体故障现象:光猫频繁掉线
客户其他诉求:
;宽带小区$[鲁发名城西区]$</t>
  </si>
  <si>
    <t>2025-01-12 21:21:54</t>
  </si>
  <si>
    <t>2025-01-12 21:22:24</t>
  </si>
  <si>
    <t>SD-851-308375-17121-12476</t>
  </si>
  <si>
    <t>SD-057-250112-417596-3808</t>
  </si>
  <si>
    <t>2025-01-12 14:17:25</t>
  </si>
  <si>
    <t>80+金卡-普通区域-昌邑市-孟家村自然村-13589183710-1000M-宽带上网投诉-次数0-20250112141644X604060103</t>
  </si>
  <si>
    <t>20250112141644X604060103</t>
  </si>
  <si>
    <t xml:space="preserve">【农村网络投诉】流程受理流水号：20250112141349135891837101079478
客户号码:13589183710
客户姓名:于**
投诉地市:潍坊
来话流水:2025011214133691920803864
宽带账号:13589183710
宽带账号归属地市:潍坊
宽带账号归属区县:昌邑市
故障地址:潍坊昌邑市围子镇孟家村孟家村自然村孟家村2号箱孟宪升*********
联系电话:13562684034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14:14:21
具体故障现象:用户无法提供具体故障现象，
客户其他诉求:客户要求装维人员尽快上门查看，请协助处理，谢谢！
</t>
  </si>
  <si>
    <t>2025-01-12 14:21:57</t>
  </si>
  <si>
    <t>2025-01-12 14:22:29</t>
  </si>
  <si>
    <t>SD-851-223521-9336-3466</t>
  </si>
  <si>
    <t>SD-057-250112-245891-3811</t>
  </si>
  <si>
    <t>2025-01-12 14:17:29</t>
  </si>
  <si>
    <t>【调研】-80+银卡-普通区域-寿光市-程北上口-13869630302-200M-宽带上网投诉-次数0-202501120000322917</t>
  </si>
  <si>
    <t>2025-01-13 15:18:00</t>
  </si>
  <si>
    <t>202501120000322917</t>
  </si>
  <si>
    <t>202501120000322917#13869630302客户来电反映宽带无法使用，/网速慢，线上排障不认可，要求维修人员上门维修，请尽快协助处理，谢谢  联系人：先生 联系电话：本机 流水：2025011214154157920824868</t>
  </si>
  <si>
    <t>2025-01-12 14:35:30</t>
  </si>
  <si>
    <t>2025-01-12 14:35:46</t>
  </si>
  <si>
    <t>SD-057-250112-697502-4560</t>
  </si>
  <si>
    <t>2025-01-12 15:33:44</t>
  </si>
  <si>
    <t>普通区域-安丘市-保国山-15263652476-300M-宽带上网投诉-次数0-202501120000374568</t>
  </si>
  <si>
    <t>202501120000374568</t>
  </si>
  <si>
    <t xml:space="preserve">202501120000374568#宽带账号：15263652476；宽带地址：潍坊安丘市庵上镇保国山村保国山孟家旺；客户来电反映宽带/移动高清*****，客户不在现场，无法配合线上指导/客户不配合排障，要求上门，请协助处理，谢谢！联系电话：15263652476；联系人：先生；来电流水：2025011215302060520892499
</t>
  </si>
  <si>
    <t>2025-01-12 15:38:22</t>
  </si>
  <si>
    <t>SD-851-266828-9135-27482</t>
  </si>
  <si>
    <t>SD-057-250112-189273-3751</t>
  </si>
  <si>
    <t>2025-01-12 14:13:49</t>
  </si>
  <si>
    <t>普通区域-潍城区-鲁发名城西区-13406612714-300M-宽带上网投诉-次数0-202501120000319701</t>
  </si>
  <si>
    <t>202501120000319701</t>
  </si>
  <si>
    <t>202501120000319701#13406612714     客户要求上门排障    联系人女士   联系电话13406612714    流水号2025011214114593820885450</t>
  </si>
  <si>
    <t>2025-01-12 14:17:21</t>
  </si>
  <si>
    <t>2025-01-12 14:17:59</t>
  </si>
  <si>
    <t>SD-057-250112-290437-4158</t>
  </si>
  <si>
    <t>2025-01-12 14:53:41</t>
  </si>
  <si>
    <t>普通区域-诸城市-高直养殖区（小微）-17853628108-300M-宽带上网投诉-次数0-202501120000346536</t>
  </si>
  <si>
    <t>202501120000346536</t>
  </si>
  <si>
    <t>202501120000346536#流程受理流水号：20250112145239178536281081088467
客户号码:17853628108
客户姓名:宋**
投诉地市:潍坊
来话流水:2025011214520606020893121
宽带账号:17853628108
宽带账号归属地市:潍坊
宽带账号归属区县:诸城市
故障地址:潍坊诸城市相州镇高直高直养殖区（小微）高直养殖区32号箱*********
联系电话:17853628108
联系人:先生
工单紧急程度:非常紧急
是否有升级投诉倾向:否
是否重复投诉:否
是否携转意向:否
是否投诉倾向:是
工单内容:室外移动光缆断了影响室内上网宽带，有投诉意向因此提单，要求今天下午解决问题
;宽带小区$[高直养殖区（小微）]$</t>
  </si>
  <si>
    <t>2025-01-12 14:57:48</t>
  </si>
  <si>
    <t>2025-01-12 14:58:14</t>
  </si>
  <si>
    <t>SD-851-242286-9157-4086</t>
  </si>
  <si>
    <t>SD-057-250112-760315-3753</t>
  </si>
  <si>
    <t>2025-01-12 14:13:52</t>
  </si>
  <si>
    <t>80+金卡-普通区域-诸城市-华诚悦府-15762523001-100M-宽带延伸服务-次数0-202501120000320718</t>
  </si>
  <si>
    <t>2025-01-13 14:14:00</t>
  </si>
  <si>
    <t>202501120000320718</t>
  </si>
  <si>
    <t xml:space="preserve">202501120000320718#流程受理流水号：20250112141233157625230011079169
客户号码:15762523001
客户姓名:宋**
投诉地市:潍坊
来话流水:2025011214071075320839944
宽带账号:15762523001
宽带账号归属地市:潍坊
宽带账号归属区县:诸城市
故障地址:潍坊诸城市密州街道繁荣路华诚悦府17号楼*********
联系电话:18753678780
联系人:先生/女士
工单紧急程度:一般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故障时间:2025-01-12 14:04:34
具体故障现象:宽带上不去网
</t>
  </si>
  <si>
    <t>2025-01-12 14:18:56</t>
  </si>
  <si>
    <t>2025-01-12 14:19:22</t>
  </si>
  <si>
    <t>SD-057-250112-841205-4220</t>
  </si>
  <si>
    <t>2025-01-12 14:59:19</t>
  </si>
  <si>
    <t>【追2】【调研】-80+银卡-(目标)普通区域-寿光市-柴家村自然村-15265684270-1000M-宽带上网投诉-次数0-20250112145814X941123130</t>
  </si>
  <si>
    <t>20250112145814X941123130</t>
  </si>
  <si>
    <t xml:space="preserve">【农村网络投诉】流程受理流水号：20250112145405152656842701088817
客户号码:15265684270
客户姓名:袁**
投诉地市:潍坊
来话流水:2025011214524459220899762
宽带账号:15265684270
宽带账号归属地市:潍坊
宽带账号归属区县:寿光市
故障地址:潍坊寿光市留吕柴家村
联系电话:15265684270
联系人:先生/女士
工单紧急程度:紧急
是否有升级投诉倾向:否
是否重复投诉:否
是否携转意向:否
是否投诉倾向:是
是否智能网关:智能网关
当前是否在线:是
接入方式:FTTH
端到端诊断结果:客户侧设备问题（新增）
是否质差终端:无质差信息
光功率:-20.45
故障大类:宽带/电视
故障细类:网速慢/上网掉线(专席)
携转原因:
故障时间:2025-01-12 14:47:08
具体故障现象:网速慢卡顿，请协助处理  谢谢 
客户其他诉求:
</t>
  </si>
  <si>
    <t>2025-01-12 15:02:51</t>
  </si>
  <si>
    <t>蒋春晖</t>
  </si>
  <si>
    <t>13280181750</t>
  </si>
  <si>
    <t>dw3_jk_jiangchunhui</t>
  </si>
  <si>
    <t>2025-01-12 15:05:13</t>
  </si>
  <si>
    <t>SD-057-250112-142759-3760</t>
  </si>
  <si>
    <t>2025-01-12 14:14:08</t>
  </si>
  <si>
    <t>普通区域-坊子区-南流小尚庄村-15963437006-500M-宽带上网投诉-次数0-202501120000316388</t>
  </si>
  <si>
    <t>202501120000316388</t>
  </si>
  <si>
    <t>202501120000316388#15963437006客户来电反映本机号码办理的宽带电视无法观看，提示 22002，手机网络正常，线上排障未恢复，请处理，谢谢 联系电话15963437006  联系人先生 来电流水2025011214043755820815400</t>
  </si>
  <si>
    <t>2025-01-12 14:17:41</t>
  </si>
  <si>
    <t>2025-01-12 14:18:29</t>
  </si>
  <si>
    <t>SD-057-250112-809457-4568</t>
  </si>
  <si>
    <t>2025-01-12 15:35:04</t>
  </si>
  <si>
    <t>普通区域-诸城市-皇华营业厅沿街-15949762889-300M-宽带上网投诉-次数0-202501120000374856</t>
  </si>
  <si>
    <t>202501120000374856</t>
  </si>
  <si>
    <t>202501120000374856#宽带账号：15949762889；宽带地址：潍坊诸城市皇华镇皇华营业厅沿街皇华营业厅沿街皇华沿街18号箱（立志家电）*******客户反映宽带网速慢要求上门，要求尽快处理回复！来电流水：2025011215330825020821531，联系电话：15949762889</t>
  </si>
  <si>
    <t>2025-01-12 15:37:07</t>
  </si>
  <si>
    <t>2025-01-12 15:37:26</t>
  </si>
  <si>
    <t>SD-057-250112-967318-1515</t>
  </si>
  <si>
    <t>2025-01-12 10:37:15</t>
  </si>
  <si>
    <t>(目标)普通区域-潍城区-西月河小区-15963634399-100M-业务受理宽带-次数0-202501120000186471</t>
  </si>
  <si>
    <t>2025-01-13 10:38:00</t>
  </si>
  <si>
    <t>202501120000186471</t>
  </si>
  <si>
    <t>202501120000186471# 宽带账号:15963634399; 联系电话：15963634399，问题类型：此工单为群障修复工单，根据群障全量闭环修复管理要求，为确保客户网络通畅，请装维人员跟进修复网络问题，谢谢！ 
 群障标题：公告。故障描述：西月河小区主叫号码：18369695991.0;该号码仅供参考，请优先联系宽带账号。</t>
  </si>
  <si>
    <t>2025-01-12 10:39:49</t>
  </si>
  <si>
    <t>2025-01-12 10:40:31</t>
  </si>
  <si>
    <t>SD-057-250112-357416-1518</t>
  </si>
  <si>
    <t>2025-01-12 10:37:19</t>
  </si>
  <si>
    <t>普通区域-寒亭区-一孔桥村自然村-18363621890-300M-业务受理宽带-次数0-202501120000183309</t>
  </si>
  <si>
    <t>202501120000183309</t>
  </si>
  <si>
    <t>202501120000183309# 宽带账号:18363621890; 联系电话：18363621890，问题类型：此工单为群障修复工单，根据群障全量闭环修复管理要求，为确保客户网络通畅，请装维人员跟进修复网络问题，谢谢！ 
 群障标题：公告。故障描述：一孔桥村自然村主叫号码：100860536.0;该号码仅供参考，请优先联系宽带账号。</t>
  </si>
  <si>
    <t>2025-01-12 10:44:36</t>
  </si>
  <si>
    <t>2025-01-12 10:48:10</t>
  </si>
  <si>
    <t>SD-057-250112-326548-2878</t>
  </si>
  <si>
    <t>2025-01-12 12:37:01</t>
  </si>
  <si>
    <t>普通区域-高密市-盛天名城-13287473186-300M-业务受理宽带-次数0-202501120000272641</t>
  </si>
  <si>
    <t>202501120000272641</t>
  </si>
  <si>
    <t>202501120000272641#【已关注中国移动10086微信公众号】 宽带账号:13287473186; 联系电话：13287473186，问题类型：此工单为群障修复工单，根据群障全量闭环修复管理要求，为确保客户网络通畅，请装维人员跟进修复网络问题，谢谢！ 
 群障标题：公告。故障描述：潍坊高密市盛天名城光缆故障，预估24小时恢复，请帮忙拦截,如有需要请联系片区装维师傅赵祉边15706307357主叫号码：13287473186.0;该号码仅供参考，请优先联系宽带账号。</t>
  </si>
  <si>
    <t>2025-01-12 12:47:38</t>
  </si>
  <si>
    <t>2025-01-12 12:49:20</t>
  </si>
  <si>
    <t>SD-851-320983-15447-26661</t>
  </si>
  <si>
    <t>SD-057-250112-642589-1261</t>
  </si>
  <si>
    <t>2025-01-12 10:16:00</t>
  </si>
  <si>
    <t>【调研】-普通区域-青州市-青州书香门第-13188857365-300M-宽带上网投诉-次数0-202501120000165938</t>
  </si>
  <si>
    <t>202501120000165938</t>
  </si>
  <si>
    <t>202501120000165938#13188857365客户来电反映本机办理的宽带无法使用，设备亮灯情况客户不清楚，老人在家不会看，直接要求维修人员上门维修，请尽快协助处理，谢谢 
 联系人：女士 联系电话：13964771335 流水：2025011210133854720866544</t>
  </si>
  <si>
    <t>2025-01-12 10:18:59</t>
  </si>
  <si>
    <t>2025-01-12 10:20:02</t>
  </si>
  <si>
    <t>SD-851-297083-4598-29904</t>
  </si>
  <si>
    <t>SD-057-250112-846073-3826</t>
  </si>
  <si>
    <t>2025-01-12 14:18:14</t>
  </si>
  <si>
    <t>【调研】-普通区域-昌邑市-翰庭家园-13176742555-1000M-宽带上网投诉-次数0-202501120000323345</t>
  </si>
  <si>
    <t>202501120000323345</t>
  </si>
  <si>
    <t>202501120000323345#宽带账号：13176742555；宽带地址：潍坊昌邑市城区北海路翰庭家园；客户来电反映宽带上网卡顿*，客户不在现场，无法配合线上指导/客户不配合排障，要求上门，请协助处理，谢谢！联系电话：13176742555；联系人：先生；来电流水：2025011214165169920836625。</t>
  </si>
  <si>
    <t>2025-01-12 14:33:35</t>
  </si>
  <si>
    <t>2025-01-12 14:33:52</t>
  </si>
  <si>
    <t>SD-851-257708-3782-5533</t>
  </si>
  <si>
    <t>SD-057-250112-053124-3827</t>
  </si>
  <si>
    <t>2025-01-12 14:18:21</t>
  </si>
  <si>
    <t>普通区域-安丘市-大成花园-13864641288-200M-宽带上网投诉-次数0-202501120000321359</t>
  </si>
  <si>
    <t>2025-01-13 15:19:00</t>
  </si>
  <si>
    <t>202501120000321359</t>
  </si>
  <si>
    <t xml:space="preserve">202501120000321359#13864641288客户反映电视无法观看，要求上门拒绝排障，线上排障未恢复，请协助处理。谢谢  联系人：先生   联系电话：本机 流水：2025011214154723120825809
</t>
  </si>
  <si>
    <t>2025-01-12 14:35:51</t>
  </si>
  <si>
    <t>2025-01-12 14:36:24</t>
  </si>
  <si>
    <t>SD-057-250112-578469-4228</t>
  </si>
  <si>
    <t>2025-01-12 14:59:49</t>
  </si>
  <si>
    <t>80+白金-普通区域-潍城区-永祥苑二期-13863668954-1000M-宽带上网投诉-次数0-202501120000350235</t>
  </si>
  <si>
    <t>202501120000350235</t>
  </si>
  <si>
    <t xml:space="preserve">202501120000350235#【已关注中国移动10086微信公众号】流程受理流水号：20250112145832138636689541089786
客户号码:13863668954
客户姓名:申**
投诉地市:潍坊
来话流水:2025011214581466620856893
宽带账号:13863668954
宽带账号归属地市:潍坊
宽带账号归属区县:潍城区
故障地址:潍坊潍城区北关街道永安路永祥苑2期3号楼*********
联系电话:18253146567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故障时间:2025-01-12 14:59:22
具体故障现象:提示网络无法连接，
客户其他诉求:客户侧为质差终端，要求上门更换终端并一并处理故障问题。
</t>
  </si>
  <si>
    <t>2025-01-12 15:02:10</t>
  </si>
  <si>
    <t>2025-01-12 15:03:02</t>
  </si>
  <si>
    <t>SD-057-250112-267183-3829</t>
  </si>
  <si>
    <t>2025-01-12 14:18:27</t>
  </si>
  <si>
    <t>80+银卡-普通区域-寿光市-桂三村自然村-18253629547-500M-宽带延伸服务-次数0-202501120000324236</t>
  </si>
  <si>
    <t>202501120000324236</t>
  </si>
  <si>
    <t xml:space="preserve">202501120000324236#流程受理流水号：20250112141640182536295471080193
客户号码:18253629547
客户姓名:董**
投诉地市:潍坊
来话流水:2025011214151359920820092
宽带账号:18253629547
宽带账号归属地市:潍坊
宽带账号归属区县:寿光市
故障地址:潍坊寿光市田马桂三村桂三村自然村桂三村三次扩容9号箱*********
联系电话:18253629547
联系人:先生/女士
工单紧急程度:一般
是否有升级投诉倾向:否
是否重复投诉:否
是否携转意向:否
是否投诉倾向:否
是否智能网关:智能网关
当前是否在线:是
接入方式:FTTH
是否质差终端:是
光功率:-23.97
故障大类:宽带/电视
故障细类:宽带延伸服务
携转原因:
故障时间:2025-01-12 14:17:30
具体故障现象:延长网线，
</t>
  </si>
  <si>
    <t>2025-01-12 14:24:54</t>
  </si>
  <si>
    <t>2025-01-12 14:25:38</t>
  </si>
  <si>
    <t>SD-057-250112-315069-5696</t>
  </si>
  <si>
    <t>2025-01-12 17:28:17</t>
  </si>
  <si>
    <t>【调研】-(目标)普通区域-奎文区-博悦世家-17865661820-1000M-宽带上网投诉-次数0-202501120000457587</t>
  </si>
  <si>
    <t>2025-01-13 18:29:00</t>
  </si>
  <si>
    <t>202501120000457587</t>
  </si>
  <si>
    <t>202501120000457587#【已关注中国移动10086微信公众号】流程受理流水号：20250112172752178656618201124236
客户号码:17865661820
客户姓名:舒*
投诉地市:潍坊
来话流水:2025011217254385120841295
宽带账号:17865661820
宽带账号归属地市:潍坊
宽带账号归属区县:奎文区
故障地址:潍坊奎文区北苑街道乐川街博悦世家7号楼*********
联系电话:17865661820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故障细类:网速慢/上网掉线(专席)
携转原因:
故障时间:2025-01-12 17:24:52
具体故障现象:网速慢卡顿，
客户其他诉求:
;宽带小区$[博悦世家]$</t>
  </si>
  <si>
    <t>2025-01-12 17:44:39</t>
  </si>
  <si>
    <t>2025-01-12 17:45:15</t>
  </si>
  <si>
    <t>SD-851-308444-10005-14899</t>
  </si>
  <si>
    <t>SD-057-250112-085247-4009</t>
  </si>
  <si>
    <t>2025-01-12 14:39:55</t>
  </si>
  <si>
    <t>FTTR-普通区域-奎文区-富民纺织片区-17853609555-1000M-宽带上网投诉-次数0-202501120000336280</t>
  </si>
  <si>
    <t>202501120000336280</t>
  </si>
  <si>
    <t>202501120000336280#17853609555：客户表示网速慢，设备都是千兆fttr设备，走的光纤线路，地址：潍坊奎文区大虞街道（具体地址客户未提供，），联系人先生，联系本机，
2025011214235851020806958</t>
  </si>
  <si>
    <t>2025-01-12 14:42:21</t>
  </si>
  <si>
    <t>2025-01-12 14:53:56</t>
  </si>
  <si>
    <t>SD-851-269689-15078-24085</t>
  </si>
  <si>
    <t>SD-057-250112-973258-2255</t>
  </si>
  <si>
    <t>2025-01-12 11:38:42</t>
  </si>
  <si>
    <t>【调研】-80+普通-普通区域-奎文区-阳光100二期-13863648731-1000M-业务受理宽带-次数0-202501120000236877</t>
  </si>
  <si>
    <t>202501120000236877</t>
  </si>
  <si>
    <t>202501120000236877# 导航立单,用户所在位置有群障,已向客户播报,客户要求装维回访.此工单为群障修复工单,根据群障全量闭环管理要求,为确保客户网络通畅,请装维人员跟进修复网络问题,谢谢.联系电话：13863648731</t>
  </si>
  <si>
    <t>2025-01-12 11:50:08</t>
  </si>
  <si>
    <t>2025-01-12 11:50:30</t>
  </si>
  <si>
    <t>SD-057-250112-384512-3954</t>
  </si>
  <si>
    <t>2025-01-12 14:35:23</t>
  </si>
  <si>
    <t>普通区域-潍城区-十笏园文化城-17860697525-200M-宽带上网投诉-次数0-20250112143433X673865784</t>
  </si>
  <si>
    <t>2025-01-13 15:36:00</t>
  </si>
  <si>
    <t>20250112143433X673865784</t>
  </si>
  <si>
    <t xml:space="preserve">流程受理流水号：20250112143256178606975251083872
客户号码:17860697525
客户姓名:王*
投诉地市:潍坊
来话流水:2025011214312861420881667
宽带账号:17860697525
宽带账号归属地市:潍坊
宽带账号归属区县:潍城区
故障地址:潍坊潍城区城关街道东风西街十笏园文化城地下一层古玩城区域*********
联系电话:13953663078
联系人:王先生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故障细类:宽带无法上网(专席)
携转原因:
故障时间:2025-01-10 14:33:12
具体故障现象:提示网络无法连接，
客户其他诉求:有网络信号，但提示无法连接，无法重启光猫，路由指示灯正常，客户非常着急，
</t>
  </si>
  <si>
    <t>2025-01-12 14:48:39</t>
  </si>
  <si>
    <t>2025-01-12 14:48:56</t>
  </si>
  <si>
    <t>SD-852-254744-1381-1490</t>
  </si>
  <si>
    <t>SD-057-250112-804193-5603</t>
  </si>
  <si>
    <t>2025-01-12 17:20:41</t>
  </si>
  <si>
    <t>普通区域-高密市-大赵家庄自然村-13468489722-500M-宽带上网投诉-次数0-202501120000450742</t>
  </si>
  <si>
    <t>2025-01-13 18:21:00</t>
  </si>
  <si>
    <t>202501120000450742</t>
  </si>
  <si>
    <t>202501120000450742#宽带账号：13468489722；联系电话：13468489722宽带地址：潍坊高密市夏庄镇大赵家庄；客户来电反映电视网络不能用，线上指导无法配合操作，要求上门处理, 来电流水：2025011217161033920851813</t>
  </si>
  <si>
    <t>2025-01-12 17:37:22</t>
  </si>
  <si>
    <t>2025-01-12 17:37:45</t>
  </si>
  <si>
    <t>SD-851-312114-14318-21005</t>
  </si>
  <si>
    <t>SD-057-250112-784210-2146</t>
  </si>
  <si>
    <t>2025-01-12 11:31:00</t>
  </si>
  <si>
    <t>80+金卡-普通区域-寿光市-屯西新村-17865994477-1000M-宽带延伸服务-次数0-202501120000228666</t>
  </si>
  <si>
    <t>202501120000228666</t>
  </si>
  <si>
    <t xml:space="preserve">202501120000228666#流程受理流水号：20250112112936178659944771046822
客户号码:17865994477
客户姓名:葛**
投诉地市:潍坊
来话流水:2025011211281564720880181
宽带账号:17865994477
宽带账号归属地市:潍坊
宽带账号归属区县:寿光市
故障地址:潍坊寿光市洛城街道农圣街屯西新村16号楼*********
联系电话:17865994477
联系人:先生/女士
工单紧急程度:一般
是否有升级投诉倾向:否
是否重复投诉:否
是否携转意向:否
是否投诉倾向:否
是否智能网关:智能网关
当前是否在线:是
接入方式:FTTH
是否质差终端:无质差信息
光功率:-18.76
故障大类:宽带/电视
故障细类:宽带延伸服务
携转原因:
故障时间:2025-01-12 11:29:46
具体故障现象:客户要求重新按机顶盒
</t>
  </si>
  <si>
    <t>2025-01-12 11:37:30</t>
  </si>
  <si>
    <t>2025-01-12 11:38:04</t>
  </si>
  <si>
    <t>SD-851-252188-3731-6999</t>
  </si>
  <si>
    <t>SD-057-250112-238561-2156</t>
  </si>
  <si>
    <t>2025-01-12 11:31:57</t>
  </si>
  <si>
    <t>80+普通-普通区域--null-19806258725-宽带上网投诉-次数0-202501120000231081</t>
  </si>
  <si>
    <t>2025-01-13 11:32:00</t>
  </si>
  <si>
    <t>202501120000231081</t>
  </si>
  <si>
    <t>202501120000231081#流程受理流水号：20250112113048198062587251047146
客户号码:19806258725
客户姓名:李**
投诉地市:潍坊
来话流水:2025011211303050420804051
宽带账号:19806258725
账号归属区县:青州市东门珊珊通讯服务部
联系电话:19806258725
联系人:先生
宽带地址:潍坊
工单紧急程度:紧急
是否投诉倾向:否
是否重复投诉:否
是否携转意向:否
是否有升级投诉倾向:否
*业务名称:业务融合开机流程宽带+OTT
投诉内容:手机号码：19806258725，【问题描述】客户已办理宽带业务，有开通单，要求装维尽快联系上门，请处理，谢谢。联系电话：19806258725，联系人：先生，录音流水号：2025011211303050420804051。受理明细：531920062399999999。
在途开通单信息：536250111640613440，19806258725，2025-01-11 15:15:36，业务融合开机流程宽带+OTT，处理中，手写判断和地址录入
是否到厅:否
业务名称:业务融合开机流程宽带+OTT
;宽带小区$[null]$</t>
  </si>
  <si>
    <t>SD-057-250112-275318-5616</t>
  </si>
  <si>
    <t>2025-01-12 17:22:58</t>
  </si>
  <si>
    <t>普通区域-临朐县-王家西圈自然村-15866564189-100M-宽带上网投诉-次数0-202501120000452244</t>
  </si>
  <si>
    <t>2025-01-13 18:23:00</t>
  </si>
  <si>
    <t>202501120000452244</t>
  </si>
  <si>
    <t>202501120000452244#宽带账号：15866564189；宽带地址：潍坊临朐县辛寨镇人民政府王家西圈王家西圈自然村王家西圈（扩容2次）32号箱王永阳（外墙）*********；客户来电反映移动高清故障，客户不配合排障，要求上门，请协助处理，谢谢！联系电话：本机；联系人：先生；来电流水：2025011217210431520897895</t>
  </si>
  <si>
    <t>2025-01-12 17:27:19</t>
  </si>
  <si>
    <t>2025-01-12 17:28:10</t>
  </si>
  <si>
    <t>SD-851-297939-40574-11727</t>
  </si>
  <si>
    <t>SD-057-250112-084192-5617</t>
  </si>
  <si>
    <t>2025-01-12 17:23:01</t>
  </si>
  <si>
    <t>普通区域-高密市-栾家店自然村-15806478536-1000M-宽带上网投诉-次数0-20250112172041X641310729</t>
  </si>
  <si>
    <t>2025-01-13 18:24:00</t>
  </si>
  <si>
    <t>20250112172041X641310729</t>
  </si>
  <si>
    <t xml:space="preserve">【农村网络投诉】流程受理流水号：20250112171605158064785361121623
客户号码:15806478536
客户姓名:栾*
投诉地市:潍坊
来话流水:2025011217151747620843395
宽带账号:15806478536
宽带账号归属地市:潍坊
宽带账号归属区县:高密市
故障地址:潍坊高密市夏庄镇栾家店栾家店自然村高密栾家店扩1号箱*********
联系电话:15806478536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17:19:52
具体故障现象:频繁掉线，
客户其他诉求:
</t>
  </si>
  <si>
    <t>2025-01-12 17:31:41</t>
  </si>
  <si>
    <t>2025-01-12 17:32:02</t>
  </si>
  <si>
    <t>SD-851-242981-709-27646</t>
  </si>
  <si>
    <t>SD-057-250112-523641-2204</t>
  </si>
  <si>
    <t>2025-01-12 11:36:00</t>
  </si>
  <si>
    <t>普通区域-青州市-五里商业街-13562649692-300M-魔百和投诉-次数0-202501120000234840</t>
  </si>
  <si>
    <t>202501120000234840</t>
  </si>
  <si>
    <t>202501120000234840#流程受理流水号：20250112113325135626496921047783
客户号码:13562649692
客户姓名:杨**
投诉地市:潍坊
来话流水:2025011211320666220821184
宽带账号:13562649692
宽带账号归属地市:潍坊
宽带账号归属区县:青州市
故障地址:潍坊青州市王府街道办事处五里村五里商业街五里商业街12号箱（永红建陶北200米）*********
联系电话:13562649692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光功率:-25.08
故障大类:宽带/电视
故障细类:移动高清电视故障(专席)
携转原因:
故障时间:2025-01-12 11:31:56
魔百和单播/组播:单播
具体故障现象:电视直播或点播无法观看，
客户其他诉求:
魔百和单/组播：单播;宽带小区$[五里商业街]$</t>
  </si>
  <si>
    <t>2025-01-12 11:48:07</t>
  </si>
  <si>
    <t>2025-01-12 12:01:16</t>
  </si>
  <si>
    <t>SD-057-250112-783592-2206</t>
  </si>
  <si>
    <t>2025-01-12 11:36:31</t>
  </si>
  <si>
    <t>80+银卡-普通区域-潍城区-美国小镇二期-15866143044-300M-业务受理宽带-次数0-202501120000234075</t>
  </si>
  <si>
    <t>202501120000234075</t>
  </si>
  <si>
    <t>202501120000234075#【已关注中国移动10086微信公众号】 宽带账号:15866143044; 联系电话：15866143044，问题类型：此工单为群障修复工单，根据群障全量闭环修复管理要求，为确保客户网络通畅，请装维人员跟进修复网络问题，谢谢！ 
 群障标题：公告。故障描述：潍坊潍城区美国小镇二期光缆故障，预估24小时恢复，请帮忙拦截,如有需要请联系片区装维师傅周富超15706307864主叫号码：15866143044.0;该号码仅供参考，请优先联系宽带账号。</t>
  </si>
  <si>
    <t>2025-01-12 12:13:35</t>
  </si>
  <si>
    <t>2025-01-12 12:13:57</t>
  </si>
  <si>
    <t>SD-057-250112-456702-3966</t>
  </si>
  <si>
    <t>2025-01-12 14:36:54</t>
  </si>
  <si>
    <t>【调研】-80+银卡-普通区域-寿光市-杨家仕庄村自然村-13869606189-200M-业务受理宽带-次数0-202501120000335106</t>
  </si>
  <si>
    <t>2025-01-13 14:37:00</t>
  </si>
  <si>
    <t>202501120000335106</t>
  </si>
  <si>
    <t>202501120000335106# 宽带账号:13869606189; 联系电话：13869606189，问题类型：此工单为群障修复工单，根据群障全量闭环修复管理要求，为确保客户网络通畅，请装维人员跟进修复网络问题，谢谢！ 
 群障标题：公告。故障描述：杨家仕庄村自然村主叫号码：13869606189.0;该号码仅供参考，请优先联系宽带账号。</t>
  </si>
  <si>
    <t>2025-01-12 14:58:56</t>
  </si>
  <si>
    <t>2025-01-12 14:59:18</t>
  </si>
  <si>
    <t>SD-057-250112-318750-5620</t>
  </si>
  <si>
    <t>2025-01-12 17:23:08</t>
  </si>
  <si>
    <t>普通区域-潍城区-丽景酒店片区-15953607566-200M-宽带上网投诉-次数0-20250112172103X663149899</t>
  </si>
  <si>
    <t>20250112172103X663149899</t>
  </si>
  <si>
    <t xml:space="preserve">流程受理流水号：20250112171902159536075661122338
客户号码:15953607566
客户姓名:李**
投诉地市:潍坊
来话流水:2025011217184779320876225
宽带账号:15953607566
宽带账号归属地市:潍坊
宽带账号归属区县:潍城区
故障地址:潍坊潍城区城关街道和平路丽景酒店片区万兴隆广场*********
联系电话:15953607566
联系人:先生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故障时间:2025-01-12 17:22:06
具体故障现象:提示网络无法连接，
客户其他诉求:
</t>
  </si>
  <si>
    <t>2025-01-12 17:29:42</t>
  </si>
  <si>
    <t>2025-01-12 17:30:03</t>
  </si>
  <si>
    <t>SD-852-279416-1027-6632</t>
  </si>
  <si>
    <t>SD-057-250112-832154-5622</t>
  </si>
  <si>
    <t>2025-01-12 17:23:12</t>
  </si>
  <si>
    <t>【调研】-80+银卡-普通区域-高密市-益民村自然村-13561433211-1000M-宽带上网投诉-次数0-20250112172112X672695480</t>
  </si>
  <si>
    <t>20250112172112X672695480</t>
  </si>
  <si>
    <t xml:space="preserve">【农村网络投诉】流程受理流水号：20250112172035135614332111122697
客户号码:13561433211
客户姓名:张**
投诉地市:潍坊
来话流水:2025011217180743720869827
宽带账号:13561433211
宽带账号归属地市:潍坊
宽带账号归属区县:高密市
故障地址:潍坊高密市夏庄镇益民村益民村自然村高密益民许三屋后4号箱*********
联系电话:13561433211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17:17:59
具体故障现象:注册灯闪烁：引导客户将光纤线插紧，将弯折的位置捋直后重启无效，请协助处理，谢谢
客户其他诉求:
</t>
  </si>
  <si>
    <t>2025-01-12 17:34:00</t>
  </si>
  <si>
    <t>2025-01-12 17:34:16</t>
  </si>
  <si>
    <t>SD-851-284187-608-20669</t>
  </si>
  <si>
    <t>2025-01-12 11:32:13</t>
  </si>
  <si>
    <t>普通区域-寒亭区-辛家朱马村自然村-18863637712-100M-宽带上网投诉-次数0-20250112112933X573672481 一级督办</t>
  </si>
  <si>
    <t>2025-01-13 12:33:00</t>
  </si>
  <si>
    <t>20250112112933X573672481</t>
  </si>
  <si>
    <t>2025-01-12 11:43:50</t>
  </si>
  <si>
    <t>2025-01-12 11:45:16</t>
  </si>
  <si>
    <t>SD-057-250112-754093-5623</t>
  </si>
  <si>
    <t>2025-01-12 17:23:14</t>
  </si>
  <si>
    <t>80+银卡-普通区域-潍城区-银河花园d区-15264605000-1000M-宽带上网投诉-次数0-202501120000454116</t>
  </si>
  <si>
    <t>202501120000454116</t>
  </si>
  <si>
    <t>202501120000454116#宽带账号：15264605000；宽带地址：潍坊潍城区经济开发区管理委员会北宫西街银河花园d区3号楼*****；客户来电反映移动高清提示网络波动*，客户不在现场，无法配合线上指导，请协助处理，谢谢！联系电话：15264605000*；联系人：都***；来电流水：2025011217202123220890990*。</t>
  </si>
  <si>
    <t>2025-01-12 17:40:54</t>
  </si>
  <si>
    <t>2025-01-12 17:41:21</t>
  </si>
  <si>
    <t>SD-851-313338-690-10849</t>
  </si>
  <si>
    <t>SD-057-250112-408139-5660</t>
  </si>
  <si>
    <t>2025-01-12 17:26:25</t>
  </si>
  <si>
    <t>80+金卡-普通区域-高密市-星河御园-13791631921-1000M-业务受理宽带-次数0-202501120000454088</t>
  </si>
  <si>
    <t>2025-01-13 17:27:00</t>
  </si>
  <si>
    <t>202501120000454088</t>
  </si>
  <si>
    <t>202501120000454088# 宽带账号:13791631921; 联系电话：13791631921，问题类型：此工单为群障修复工单，根据群障全量闭环修复管理要求，为确保客户网络通畅，请装维人员跟进修复网络问题，谢谢！ 
 群障标题：公告。故障描述：潍坊高密市星河御园光缆故障，预估24小时恢复，请帮忙拦截,如有需要请联系片区装维师傅满勇15706307340主叫号码：13791631921.0;该号码仅供参考，请优先联系宽带账号。</t>
  </si>
  <si>
    <t>2025-01-12 17:51:54</t>
  </si>
  <si>
    <t>2025-01-12 17:52:36</t>
  </si>
  <si>
    <t>SD-851-283161-7978-8241</t>
  </si>
  <si>
    <t>SD-057-250112-105863-3980</t>
  </si>
  <si>
    <t>2025-01-12 14:37:25</t>
  </si>
  <si>
    <t>普通区域-诸城市-人民家园-18766367886-1000M-业务受理宽带-次数0-202501120000335884</t>
  </si>
  <si>
    <t>202501120000335884</t>
  </si>
  <si>
    <t>202501120000335884#【已关注中国移动10086微信公众号】 宽带账号:18766367886; 联系电话：18766367886，问题类型：此工单为群障修复工单，根据群障全量闭环修复管理要求，为确保客户网络通畅，请装维人员跟进修复网络问题，谢谢！ 
 群障标题：公告。故障描述：人民家园主叫号码：18766367886.0;该号码仅供参考，请优先联系宽带账号。</t>
  </si>
  <si>
    <t>2025-01-12 14:42:48</t>
  </si>
  <si>
    <t>2025-01-12 14:43:04</t>
  </si>
  <si>
    <t>SD-852-330596-1029-25963</t>
  </si>
  <si>
    <t>SD-057-250112-957046-5629</t>
  </si>
  <si>
    <t>2025-01-12 17:23:44</t>
  </si>
  <si>
    <t>【调研】-普通区域-临朐县-null-13964639933-宽带上网投诉-次数0-20250112162644X404564299</t>
  </si>
  <si>
    <t>20250112162644X404564299</t>
  </si>
  <si>
    <t xml:space="preserve">手机号码：13964639933，【问题描述】客户来电对于对于现在新装宽带得自己买路由器不认可。已向客户分析解释，客户不认可，要求给予查询处理。联系人：先生/女士，联系电话：13964639933，流水号：2025011216230137320829079。
流程受理流水号：20250112162421139646399331109603
受理明细:531920062399999999
4G套餐名称:【仅限转入】预付费新飞享+套餐
是否下发过短信提醒:否
前期有无退费记录:否
是否解释无法退费:否
是否到厅:否
</t>
  </si>
  <si>
    <t>2025-01-12 17:57:39</t>
  </si>
  <si>
    <t>SD-057-250112-350972-2167</t>
  </si>
  <si>
    <t>2025-01-12 11:32:33</t>
  </si>
  <si>
    <t>80+金卡-普通区域-奎文区-胶东调水宿舍-15269609077-1000M-宽带上网投诉-次数0-20250112113123X683693895</t>
  </si>
  <si>
    <t>20250112113123X683693895</t>
  </si>
  <si>
    <t xml:space="preserve">流程受理流水号：20250112113039152696090771047118
客户号码:15269609077
客户姓名:麻**
投诉地市:潍坊
来话流水:2025011211301934120802050
宽带账号:15269609077
宽带账号归属地市:潍坊
宽带账号归属区县:高新
故障地址:潍坊高新高新城区北海路胶东调水宿舍3号楼*********
联系电话:15269609077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11:31:04
具体故障现象:打不开网页，
客户其他诉求:
</t>
  </si>
  <si>
    <t>2025-01-12 11:43:40</t>
  </si>
  <si>
    <t>2025-01-12 11:44:10</t>
  </si>
  <si>
    <t>SD-851-294439-16046-16046</t>
  </si>
  <si>
    <t>SD-057-250112-594281-5708</t>
  </si>
  <si>
    <t>2025-01-12 17:29:17</t>
  </si>
  <si>
    <t>【调研】-80+银卡-普通区域-坊子区-驸马营一村自然村-13953629193-300M-宽带上网投诉-次数0-20250112172744X648954920</t>
  </si>
  <si>
    <t>2025-01-13 18:30:00</t>
  </si>
  <si>
    <t>20250112172744X648954920</t>
  </si>
  <si>
    <t xml:space="preserve">【农村网络投诉】流程受理流水号：20250112172526139536291931123691
客户号码:13953629193
客户姓名:王**
投诉地市:潍坊
来话流水:2025011217234088920822226
宽带账号:13953629193
宽带账号归属地市:潍坊
宽带账号归属区县:坊子区
故障地址:潍坊坊子区坊子工业发展区（眉村）驸马营一村驸马营一村自然村驸马营一村扩容5号箱*********
联系电话:18365699851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故障时间:2025-01-12 17:26:04
具体故障现象:提示网络无法连接，
客户其他诉求:客户来电表示宽带无法使用，要求上门维修，请协助处理谢谢！联系人：先生，联系电话：18365699851，录音流水：2025011217234088920822226
</t>
  </si>
  <si>
    <t>2025-01-12 17:35:44</t>
  </si>
  <si>
    <t>2025-01-12 17:40:56</t>
  </si>
  <si>
    <t>SD-851-240707-7216-7405</t>
  </si>
  <si>
    <t>SD-057-250112-016437-5634</t>
  </si>
  <si>
    <t>2025-01-12 17:25:06</t>
  </si>
  <si>
    <t>80+金卡-普通区域-安丘市-汶阳世家小区-15864564433-1000M-宽带上网投诉-次数0-202501120000455019</t>
  </si>
  <si>
    <t>2025-01-13 18:26:00</t>
  </si>
  <si>
    <t>202501120000455019</t>
  </si>
  <si>
    <t>202501120000455019#宽带账号：15864564433 宽带地址：潍坊安丘市兴安街道潍徐北路汶阳世家小区；客户来电反映宽带无法使用，要求师傅上门，请协助处理，谢谢！联系电话：19538082662；联系人：先生；来电流水：2025011217223376220811734</t>
  </si>
  <si>
    <t>2025-01-12 17:32:53</t>
  </si>
  <si>
    <t>2025-01-12 17:33:24</t>
  </si>
  <si>
    <t>SD-851-230128-4874-6337</t>
  </si>
  <si>
    <t>SD-057-250112-382917-2170</t>
  </si>
  <si>
    <t>2025-01-12 11:32:45</t>
  </si>
  <si>
    <t>普通区域--null--宽带上网投诉-次数0-20250111210803X883482115</t>
  </si>
  <si>
    <t>20250111210803X883482115</t>
  </si>
  <si>
    <t xml:space="preserve">手机号码：13371443648，【问题描述】客户来电对于要求安装2.5G端口的光猫，师傅已经上门看过告诉客户不能安装，客户不让师傅联系了，让当地移动公司人员回电解决问题 流程（规定）表示不满。已向客户分析解释，客户不认可，要求给予查询处理。联系人：先生，联系电话：15318979065，流水号：2025011120532067420886489。
流程受理流水号：20250111210507133714436481159882
受理明细:531920062399999999
4G套餐名称:【新入网】预付费新飞享+套餐
是否下发过短信提醒:否
前期有无退费记录:否
是否解释无法退费:否
是否到厅:否
</t>
  </si>
  <si>
    <t>2025-01-12 14:23:46</t>
  </si>
  <si>
    <t>SD-057-250112-024651-3936</t>
  </si>
  <si>
    <t>2025-01-12 14:32:36</t>
  </si>
  <si>
    <t>80+普通-(目标)普通区域-昌邑市-青阜自然村-13791670163-300M-宽带上网投诉-次数1-202501120000108832</t>
  </si>
  <si>
    <t>2025-01-12 14:40:17</t>
  </si>
  <si>
    <t>2025-01-12 14:45:02</t>
  </si>
  <si>
    <t>SD-057-250112-972643-7598</t>
  </si>
  <si>
    <t>2025-01-12 21:51:30</t>
  </si>
  <si>
    <t>【调研】-(目标)普通区域-临朐县-太平安置楼（西村）-13953602799-500M-魔百和投诉-次数0-202501120000545769</t>
  </si>
  <si>
    <t>202501120000545769</t>
  </si>
  <si>
    <t>202501120000545769#流程受理流水号：20250112215034139536027991156057
客户号码:13953602799
客户姓名:朱**
投诉地市:潍坊
来话流水:2025011221495898920898091
宽带账号:13953602799
宽带账号归属地市:潍坊
宽带账号归属区县:临朐县
故障地址:潍坊临朐县城关街道民主路太平安置楼（西村）23号楼*********
联系电话:13953602799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光功率:-14.80
故障大类:宽带/电视
故障细类:移动高清电视故障
携转原因:
故障时间:2025-01-12 21:50:49
魔百和单播/组播:组播
具体故障现象:机顶盒无法开机，
客户其他诉求:
魔百和单/组播：组播;宽带小区$[太平安置楼（西村）]$</t>
  </si>
  <si>
    <t>2025-01-12 21:55:00</t>
  </si>
  <si>
    <t>2025-01-12 21:55:44</t>
  </si>
  <si>
    <t>SD-851-273636-50-3341</t>
  </si>
  <si>
    <t>SD-057-250112-436902-2236</t>
  </si>
  <si>
    <t>2025-01-12 11:37:32</t>
  </si>
  <si>
    <t>【调研】-80+普通-普通区域-奎文区-道口二印宿舍（齐荣家园）-13506470994-300M-宽带上网投诉-次数0-202501120000235000</t>
  </si>
  <si>
    <t>202501120000235000</t>
  </si>
  <si>
    <t>202501120000235000#流程受理流水号：20250112113509135064709941048198
客户号码:13506470994
客户姓名:张**
投诉地市:潍坊
来话流水:2025011211344658620848566
宽带账号:13506470994
宽带账号归属地市:潍坊
宽带账号归属区县:奎文区
故障地址:潍坊奎文区潍洲路街道潍洲路道口二印宿舍（齐荣家园）1号楼
联系电话:13506470994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故障时间:2025-01-12 11:37:41
具体故障现象:频繁掉线，
客户其他诉求:客户提起到投诉
;宽带小区$[道口二印宿舍（齐荣家园）]$</t>
  </si>
  <si>
    <t>2025-01-12 11:52:13</t>
  </si>
  <si>
    <t>2025-01-12 11:52:36</t>
  </si>
  <si>
    <t>SD-057-250112-468032-2240</t>
  </si>
  <si>
    <t>2025-01-12 11:37:56</t>
  </si>
  <si>
    <t>普通区域-奎文区-虞河生活城二期-15288816760-300M-宽带延伸服务-次数0-202501120000235477</t>
  </si>
  <si>
    <t>202501120000235477</t>
  </si>
  <si>
    <t xml:space="preserve">202501120000235477#【已关注中国移动10086微信公众号】流程受理流水号：20250112113606152888167601048451
客户号码:15288816760
客户姓名:梁**
投诉地市:潍坊
来话流水:2025011211352871520855664
宽带账号:15288816760
宽带账号归属地市:潍坊
宽带账号归属区县:奎文区
故障地址:潍坊奎文区北苑街道虞河路虞河生活城二期8号楼1502
联系电话:15288816760
联系人:先生/女士
工单紧急程度:一般
是否有升级投诉倾向:否
是否重复投诉:否
是否携转意向:否
是否投诉倾向:否
是否智能网关:智能网关
当前是否在线:是
接入方式:FTTH
是否质差终端:无质差信息
光功率:-23.46
故障大类:宽带/电视
故障细类:宽带延伸服务
携转原因:
故障时间:2025-01-12 11:36:23
具体故障现象:新买路由器装维上门安装，
</t>
  </si>
  <si>
    <t>2025-01-12 11:40:42</t>
  </si>
  <si>
    <t>2025-01-12 11:41:17</t>
  </si>
  <si>
    <t>SD-851-234644-8795-16324</t>
  </si>
  <si>
    <t>SD-057-250112-247936-7603</t>
  </si>
  <si>
    <t>2025-01-12 21:56:12</t>
  </si>
  <si>
    <t>【重投】-【调研】-80+普通-(目标)普通区域-诸城市-香榭里二期-15063668787-300M-业务受理宽带-次数0-202501120000546100</t>
  </si>
  <si>
    <t>202501120000546100</t>
  </si>
  <si>
    <t>202501120000546100# 宽带账号:15063668787; 联系电话：15063668787，问题类型：此工单为群障修复工单，根据群障全量闭环修复管理要求，为确保客户网络通畅，请装维人员跟进修复网络问题，谢谢！ 
 群障标题：公告。故障描述：潍坊诸城市香榭里二期光缆故障，预估24小时恢复，请帮忙拦截,如有需要请联系片区装维师傅李宇15706307948主叫号码：15063680336.0;该号码仅供参考，请优先联系宽带账号。</t>
  </si>
  <si>
    <t>2025-01-12 21:58:34</t>
  </si>
  <si>
    <t>2025-01-12 21:58:59</t>
  </si>
  <si>
    <t>SD-851-304525-2323-29098</t>
  </si>
  <si>
    <t>SD-057-250112-263845-5648</t>
  </si>
  <si>
    <t>2025-01-12 17:26:09</t>
  </si>
  <si>
    <t>【调研】-普通区域-高密市-顾家岭-15966189358-500M-魔百和投诉-次数0-20250112172409X849591740</t>
  </si>
  <si>
    <t>2025-01-13 18:27:00</t>
  </si>
  <si>
    <t>20250112172409X849591740</t>
  </si>
  <si>
    <t>【农村网络投诉】流程受理流水号：20250112172259159661893581123190
客户号码:15966189358
客户姓名:宿**
投诉地市:潍坊
来话流水:2025011217182160220872022
宽带账号:15966189358
宽带账号归属地市:潍坊
宽带账号归属区县:高密市
故障地址:潍坊高密市井沟镇顾家岭行政村顾家岭高密顾家岭沿街徐宝泉3号箱*********
联系电话:18365687133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故障细类:移动高清电视故障(专席)
携转原因:
故障时间:2025-01-12 17:20:27
魔百和单播/组播:组播
具体故障现象:客户表示家中没有高清线
客户其他诉求:
魔百和单/组播：组播</t>
  </si>
  <si>
    <t>2025-01-12 17:31:51</t>
  </si>
  <si>
    <t>2025-01-12 17:32:17</t>
  </si>
  <si>
    <t>SD-057-250112-798653-2245</t>
  </si>
  <si>
    <t>2025-01-12 11:38:09</t>
  </si>
  <si>
    <t>80+金卡-普通区域-安丘市-邮电局家属院-13791611646-300M-宽带上网投诉-次数0-20250112113508X908944462</t>
  </si>
  <si>
    <t>20250112113508X908944462</t>
  </si>
  <si>
    <t xml:space="preserve">流程受理流水号：20250112113330137916116461047808
客户号码:13791611646
客户姓名:马**
投诉地市:潍坊
来话流水:2025011211331131120832321
宽带账号:13791611646
宽带账号归属地市:潍坊
宽带账号归属区县:安丘市
故障地址:潍坊安丘市兴安街道兴安路邮电局家属院邮电家属院1号楼*********
联系电话:13791611646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11:34:55
具体故障现象:提示网络无法连接，
客户其他诉求:
</t>
  </si>
  <si>
    <t>2025-01-12 11:50:39</t>
  </si>
  <si>
    <t>2025-01-12 11:56:31</t>
  </si>
  <si>
    <t>SD-851-314542-24542-486</t>
  </si>
  <si>
    <t>SD-057-250112-165732-5689</t>
  </si>
  <si>
    <t>2025-01-12 17:27:33</t>
  </si>
  <si>
    <t>普通区域-青州市-大赵务-13355363136-1000M-宽带上网投诉-次数0-202501120000456553</t>
  </si>
  <si>
    <t>2025-01-13 18:28:00</t>
  </si>
  <si>
    <t>202501120000456553</t>
  </si>
  <si>
    <t xml:space="preserve">202501120000456553#宽带帐号：13355363136宽带地址；潍坊青州市黄楼街道大赵务大赵务二次扩容1号箱（刘丙义北邻）****，客户来电反映表示宽带网络无法使用，客户不配合线上指导，要求尽快上门，谢谢！联系电话：13355363136联系人：男士；来电流水：2025011217255695620843219
</t>
  </si>
  <si>
    <t>2025-01-12 17:43:14</t>
  </si>
  <si>
    <t>2025-01-12 17:43:37</t>
  </si>
  <si>
    <t>SD-851-252736-11645-24212</t>
  </si>
  <si>
    <t>SD-057-250112-762583-3945</t>
  </si>
  <si>
    <t>2025-01-12 14:34:35</t>
  </si>
  <si>
    <t>80+白金-FTTR-普通区域-潍城区-芳亭花园-18863630668-1000M-宽带上网投诉-次数0-202501120000334258</t>
  </si>
  <si>
    <t>202501120000334258</t>
  </si>
  <si>
    <t>202501120000334258#流程受理流水号：20250112143223188636306681083747
客户号码:18863630668
客户姓名:王**
投诉地市:潍坊
来话流水:2025011214315969020886927
宽带账号:18863630668
宽带账号归属地市:潍坊
宽带账号归属区县:潍城区
故障地址:潍坊潍城区军埠口综合项目区水库路芳亭花园扩1号箱*********
联系电话:18863630668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14:35:05
具体故障现象:光猫亮红灯，
客户其他诉求:
;宽带小区$[芳亭花园]$</t>
  </si>
  <si>
    <t>2025-01-12 14:49:05</t>
  </si>
  <si>
    <t>2025-01-12 14:49:35</t>
  </si>
  <si>
    <t>SD-851-278315-12132-24355</t>
  </si>
  <si>
    <t>SD-057-250112-536729-4000</t>
  </si>
  <si>
    <t>2025-01-12 14:38:31</t>
  </si>
  <si>
    <t>普通区域-高密市-泰和建筑东（小微）-13780880345-300M-宽带上网投诉-次数0-20250112143746X866230847</t>
  </si>
  <si>
    <t>20250112143746X866230847</t>
  </si>
  <si>
    <t xml:space="preserve">流程受理流水号：20250112143411137808803451084152
客户号码:13780880345
客户姓名:王**
投诉地市:潍坊
来话流水:2025011214340364420807856
宽带账号:13780880345
宽带账号归属地市:潍坊
宽带账号归属区县:高密市
故障地址:潍坊高密市密水街道豪迈路泰和建筑东（小微）高密泰和建筑东（小微）2号箱*********
联系电话:13780880345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14:33:32
具体故障现象:PON灯闪，引导客户将光纤线插紧，将弯折的位置捋直后重启无效，请协助处理，谢谢。
客户其他诉求:
</t>
  </si>
  <si>
    <t>2025-01-12 14:42:23</t>
  </si>
  <si>
    <t>SD-851-256978-2884-2231</t>
  </si>
  <si>
    <t>SD-057-250112-402563-2189</t>
  </si>
  <si>
    <t>2025-01-12 11:35:01</t>
  </si>
  <si>
    <t>【调研】-普通区域-临朐县-电业局龙泉院-15965097782-300M-宽带上网投诉-次数0-202501120000231594</t>
  </si>
  <si>
    <t>202501120000231594</t>
  </si>
  <si>
    <t xml:space="preserve">202501120000231594#
客户来电反映宽带上网网速慢     线上排障不认可/不配合   客户要求师傅上门，请协助处理，谢谢
宽带地址：潍坊临朐县城关街道朐山路电业局龙泉院馨合苑小区1号楼2-802
联系人：先生 联系电话：本机 来电流水：2025011211321861820823279
</t>
  </si>
  <si>
    <t>2025-01-12 11:42:30</t>
  </si>
  <si>
    <t>SD-057-250112-608475-3949</t>
  </si>
  <si>
    <t>2025-01-12 14:35:08</t>
  </si>
  <si>
    <t>80+银卡-(目标)普通区域-诸城市-四季美林一期-13573679926-1000M-宽带延伸服务-次数0-202501120000335182</t>
  </si>
  <si>
    <t>202501120000335182</t>
  </si>
  <si>
    <t xml:space="preserve">202501120000335182#【已关注中国移动10086微信公众号】流程受理流水号：20250112143335135736799261083997
客户号码:13573679926
客户姓名:吕*
投诉地市:潍坊
来话流水:2025011214323975320893725
宽带账号:13573679926
宽带账号归属地市:潍坊
宽带账号归属区县:诸城市
故障地址:潍坊诸城市龙都街道张择端路四季美林一期2号楼（高层）*********
联系电话:13573679926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故障时间:2025-01-12 14:32:02
具体故障现象:光信号红灯 插紧捋顺光纤线，重启未恢复 谢谢
</t>
  </si>
  <si>
    <t>2025-01-12 14:43:10</t>
  </si>
  <si>
    <t>2025-01-12 14:43:47</t>
  </si>
  <si>
    <t>SD-851-291287-2161-17223</t>
  </si>
  <si>
    <t>SD-057-250112-196547-4005</t>
  </si>
  <si>
    <t>2025-01-12 14:39:09</t>
  </si>
  <si>
    <t>【调研】-(目标)普通区域-昌邑市-后卜自然村-18563630921-300M-宽带上网投诉-次数0-202501120000336790</t>
  </si>
  <si>
    <t>202501120000336790</t>
  </si>
  <si>
    <t>202501120000336790#流程受理流水号：20250112143819185636309211085179
客户号码:18563630921
客户姓名:徐**
投诉地市:潍坊
来话流水:2025011214375942220848304
宽带账号:18563630921
账号归属区县:昌邑市天文移动通讯中心
联系电话:18563630921
联系人:先生/女士
宽带地址:潍坊
工单紧急程度:一般
是否投诉倾向:否
是否重复投诉:否
是否携转意向:否
是否有升级投诉倾向:否
*业务名称:业务融合开机流程宽带+OTT
投诉内容:手机号码：18563630921，【问题描述】客户已办理宽带业务，有开通单，要求装维尽快联系上门，请处理，谢谢。联系电话：18563630921，联系人：先生/女士，录音流水号：2025011214375942220848304。受理明细：531920062399999999。
在途开通单信息：536250107604656112，18563630921，2025-01-07 15:15:00，业务融合开机流程宽带+OTT，处理中，装维选址
是否到厅:否
业务名称:业务融合开机流程宽带+OTT
;宽带小区$[后卜自然村]$</t>
  </si>
  <si>
    <t>2025-01-12 14:41:45</t>
  </si>
  <si>
    <t>2025-01-12 14:42:39</t>
  </si>
  <si>
    <t>SD-851-347476-12090-25672</t>
  </si>
  <si>
    <t>2025-01-12 17:56:35</t>
  </si>
  <si>
    <t>普通区域-坊子区-大桃村自然村-17616832364-1000M-宽带上网投诉-次数0-202501120000474563 一级督办</t>
  </si>
  <si>
    <t>2025-01-13 18:57:00</t>
  </si>
  <si>
    <t>202501120000474563</t>
  </si>
  <si>
    <t>2025-01-12 17:59:25</t>
  </si>
  <si>
    <t>2025-01-12 17:59:48</t>
  </si>
  <si>
    <t>SD-057-250112-245368-1369</t>
  </si>
  <si>
    <t>2025-01-12 10:24:52</t>
  </si>
  <si>
    <t>普通区域-坊子区-梁家庄自然村-15054579953-200M-宽带上网投诉-次数0-202501120000173694</t>
  </si>
  <si>
    <t>2025-01-13 11:25:00</t>
  </si>
  <si>
    <t>202501120000173694</t>
  </si>
  <si>
    <t xml:space="preserve">202501120000173694#流程受理流水号：20250112102412150545799531028513
客户号码:15054579953
客户姓名:郭**
投诉地市:潍坊
来话流水:2025011210232952320874463
宽带账号:15054579953
宽带账号归属地市:潍坊
宽带账号归属区县:坊子区
故障地址:潍坊坊子区太堡庄街道（丈岭）梁家梁家自然村梁家6号箱（梁大华）*********
联系电话:15264663287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故障时间:2025-01-12 10:24:25
具体故障现象:打不开网页，
客户其他诉求:客户侧为质差终端，要求上门更换终端并一并处理故障问题。
</t>
  </si>
  <si>
    <t>2025-01-12 10:27:35</t>
  </si>
  <si>
    <t>2025-01-12 10:28:09</t>
  </si>
  <si>
    <t>2025-01-12 17:56:43</t>
  </si>
  <si>
    <t>普通区域-昌邑市-韩家巷村-15064482076-300M-业务受理宽带-次数0-202501120000474809 一级督办</t>
  </si>
  <si>
    <t>202501120000474809</t>
  </si>
  <si>
    <t>2025-01-12 17:58:16</t>
  </si>
  <si>
    <t>2025-01-12 17:59:33</t>
  </si>
  <si>
    <t>SD-851-272781-10213-17063</t>
  </si>
  <si>
    <t>SD-057-250112-047285-73</t>
  </si>
  <si>
    <t>2025-01-12 08:12:14</t>
  </si>
  <si>
    <t>普通区域-青州市-高彭村-13863691259-1000M-宽带上网投诉-次数0-202501120000090365</t>
  </si>
  <si>
    <t>202501120000090365</t>
  </si>
  <si>
    <t>202501120000090365#流程受理流水号：20250112081100138636912591000374
客户号码:13863691259
客户姓名:崔**
投诉地市:潍坊
来话流水:2025011208104765420814291
宽带账号:13863691259
宽带账号归属地市:潍坊
宽带账号归属区县:青州市
故障地址:潍坊青州市黄楼街道高彭高彭村2号箱（张蓝田））*********
联系电话:13863691259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08:11:38
具体故障现象:光信号灯一闪一闪的
客户其他诉求:
;宽带小区$[高彭村]$</t>
  </si>
  <si>
    <t>2025-01-12 08:20:35</t>
  </si>
  <si>
    <t>2025-01-12 08:21:05</t>
  </si>
  <si>
    <t>SD-057-250112-804253-6028</t>
  </si>
  <si>
    <t>2025-01-12 17:56:48</t>
  </si>
  <si>
    <t>80+普通-普通区域-寿光市-寿光李家村自然村三-15762642227-300M-业务受理宽带-次数0-202501120000474890</t>
  </si>
  <si>
    <t>202501120000474890</t>
  </si>
  <si>
    <t>202501120000474890#【已关注中国移动10086微信公众号】 宽带账号:15762642227; 联系电话：15762642227，问题类型：此工单为群障修复工单，根据群障全量闭环修复管理要求，为确保客户网络通畅，请装维人员跟进修复网络问题，谢谢！ 
 群障标题：公告。故障描述：潍坊寿光市寿光李家村自然村三光缆故障，预估24小时恢复，请帮忙拦截,如有需要请联系片区装维师傅孙向鑫15064441236主叫号码：13583699826.0;该号码仅供参考，请优先联系宽带账号。</t>
  </si>
  <si>
    <t>2025-01-12 17:58:10</t>
  </si>
  <si>
    <t>2025-01-12 18:05:40</t>
  </si>
  <si>
    <t>SD-057-250112-342980-6693</t>
  </si>
  <si>
    <t>2025-01-12 19:11:56</t>
  </si>
  <si>
    <t>80+金卡-普通区域-青州市-大推官村-18366375668-300M-宽带上网投诉-次数0-202501120000508593</t>
  </si>
  <si>
    <t>202501120000508593</t>
  </si>
  <si>
    <t xml:space="preserve">202501120000508593#
宽带账号：18366375668；宽带地址：潍坊青州市谭坊镇大推官村大推官村谭坊镇大推官村；客户来电反映移动高清无法使用，客户不配合排障，要求上门，请协助处理，谢谢！联系电话：18366375668；联系人：女士；来电流水：2025011219075071820862767。 
</t>
  </si>
  <si>
    <t>2025-01-12 19:17:37</t>
  </si>
  <si>
    <t>2025-01-12 19:18:03</t>
  </si>
  <si>
    <t>SD-851-272747-20943-17161</t>
  </si>
  <si>
    <t>SD-057-250112-596341-3379</t>
  </si>
  <si>
    <t>2025-01-12 13:30:45</t>
  </si>
  <si>
    <t>普通区域-坊子区-王家古城村自然村-18363655110-300M-宽带上网投诉-次数0-202501120000296655</t>
  </si>
  <si>
    <t>202501120000296655</t>
  </si>
  <si>
    <t xml:space="preserve">202501120000296655#18363655110客户来电反映宽带无法使用，线上正常排障，客户表示老人 不会操作，要求维修人员上门维修，请尽快协助处理，谢谢  联系人：女士 联系电话：15253697062   来电流水：2025011213282430220819795
</t>
  </si>
  <si>
    <t>2025-01-12 13:37:48</t>
  </si>
  <si>
    <t>2025-01-12 13:38:18</t>
  </si>
  <si>
    <t>SD-851-308015-6144-20450</t>
  </si>
  <si>
    <t>SD-057-250112-068792-1329</t>
  </si>
  <si>
    <t>2025-01-12 10:20:25</t>
  </si>
  <si>
    <t>80+金卡-普通区域-寿光市-阁上村自然村-15006670009-200M-宽带上网投诉-次数0-202501120000167966</t>
  </si>
  <si>
    <t>2025-01-13 11:21:00</t>
  </si>
  <si>
    <t>202501120000167966</t>
  </si>
  <si>
    <t>202501120000167966#宽带账号：15006670009；宽带地址潍坊寿光市田马阁上村阁上村自然村阁上村6号箱(王慧春外墙）；客户来电反映电视无法观看，经查询客户侧为质差机顶盒，延伸已告知，请协助上门更换终端并一并处理故障问题，谢谢！联系电话：15006670009联系人先生；来电流水：2025011210170883420804986</t>
  </si>
  <si>
    <t>2025-01-12 10:31:52</t>
  </si>
  <si>
    <t>2025-01-12 10:32:17</t>
  </si>
  <si>
    <t>SD-057-250112-361247-3442</t>
  </si>
  <si>
    <t>2025-01-12 13:38:09</t>
  </si>
  <si>
    <t>80+银卡-普通区域-寿光市-凡尔赛（含褚庄社区、凡尔赛花园）-13406668868-100M-魔百和投诉-次数0-20250112133656X216776827</t>
  </si>
  <si>
    <t>20250112133656X216776827</t>
  </si>
  <si>
    <t>流程受理流水号：20250112133325134066688681071498
客户号码:13406668868
客户姓名:王**
投诉地市:潍坊
来话流水:2025011213321936320846691
宽带账号:13406668868
宽带账号归属地市:潍坊
宽带账号归属区县:寿光市
故障地址:潍坊寿光市洛城街道弥河东坝凡尔赛12号楼
联系电话:13406668868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故障细类:移动高清电视故障(专席)
携转原因:
故障时间:2025-01-12 13:37:10
魔百和单播/组播:单播
具体故障现象:电视提示网络类错误，CDN000002
客户其他诉求:
魔百和单/组播：单播</t>
  </si>
  <si>
    <t>2025-01-12 13:40:03</t>
  </si>
  <si>
    <t>2025-01-12 13:40:51</t>
  </si>
  <si>
    <t>SD-057-250112-725418-1333</t>
  </si>
  <si>
    <t>2025-01-12 10:21:06</t>
  </si>
  <si>
    <t>普通区域-青州市-国王村-15954479238-500M-宽带上网投诉-次数0-202501120000172433</t>
  </si>
  <si>
    <t>202501120000172433</t>
  </si>
  <si>
    <t xml:space="preserve">202501120000172433#流程受理流水号：20250112101917159544792381027014
客户号码:15954479238
客户姓名:庄**
投诉地市:潍坊
来话流水:2025011210190297320825674
宽带账号:15954479238
宽带账号归属地市:潍坊
宽带账号归属区县:青州市
故障地址:潍坊青州市谭坊镇国王国7号箱（关帝庙庄宪收家）*********
联系电话:15954479238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光功率:-17.98
故障大类:宽带/电视
故障细类:移动高清电视故障
携转原因:
故障时间:2025-01-12 10:13:52
魔百和单播/组播:组播
具体故障现象:电视直播或点播无法观看，
客户其他诉求:客户侧为质差终端，要求上门更换终端并一并处理故障问题。
</t>
  </si>
  <si>
    <t>2025-01-12 10:24:42</t>
  </si>
  <si>
    <t>2025-01-12 10:25:05</t>
  </si>
  <si>
    <t>SD-851-270004-440-12307</t>
  </si>
  <si>
    <t>SD-057-250112-486157-3449</t>
  </si>
  <si>
    <t>2025-01-12 13:39:36</t>
  </si>
  <si>
    <t>【调研】-80+银卡-普通区域-安丘市-青云瑞景园(含锦绣上河园)-15063677288-1000M-宽带上网投诉-次数0-202501120000300042</t>
  </si>
  <si>
    <t>202501120000300042</t>
  </si>
  <si>
    <t xml:space="preserve">202501120000300042#流程受理流水号：20250112133721150636772881072204
客户号码:15063677288
客户姓名:马**
投诉地市:潍坊
来话流水:2025011213332056720854101
宽带账号:15063677288
宽带账号归属地市:潍坊
宽带账号归属区县:安丘市
故障地址:潍坊安丘市兴安街道翠微路青云瑞景园锦绣上河园北区10号楼*********
联系电话:15063677288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光功率:-21.67
故障大类:宽带/电视
故障细类:移动高清电视故障
携转原因:
故障时间:2025-01-12 13:37:41
魔百和单播/组播:--
具体故障现象:电视直播或点播无法观看，
客户其他诉求:客户表示机顶盒设备安装的时候就没有配置，现在机顶盒设备，一直没有人上门提供设备安装，要求提供设备安装，客户侧为质差终端，要求上门更换终端并一并处理故障问题。
</t>
  </si>
  <si>
    <t>2025-01-12 13:48:47</t>
  </si>
  <si>
    <t>2025-01-12 13:49:19</t>
  </si>
  <si>
    <t>SD-851-223993-25606-21487</t>
  </si>
  <si>
    <t>SD-057-250112-091234-5981</t>
  </si>
  <si>
    <t>2025-01-12 17:54:35</t>
  </si>
  <si>
    <t>普通区域-临朐县-夏家台子自然村-15684324662-300M-宽带上网投诉-次数0-202501120000474648</t>
  </si>
  <si>
    <t>2025-01-13 18:55:00</t>
  </si>
  <si>
    <t>202501120000474648</t>
  </si>
  <si>
    <t>202501120000474648#客户来电反映宽带网络慢，线上排障未恢复，请协助处理，谢谢, 
联系电话：本机，联系人：女士，流水：2025011217532015520881311</t>
  </si>
  <si>
    <t>2025-01-12 17:58:15</t>
  </si>
  <si>
    <t>2025-01-12 17:58:59</t>
  </si>
  <si>
    <t>SD-057-250112-071456-7414</t>
  </si>
  <si>
    <t>2025-01-12 20:52:14</t>
  </si>
  <si>
    <t>80+白金-普通区域-寒亭区-庆鹏国际-15963459502-1000M-宽带上网投诉-次数0-202501120000539185</t>
  </si>
  <si>
    <t>202501120000539185</t>
  </si>
  <si>
    <t xml:space="preserve">202501120000539185#宽带账号：15963459502；宽带地址：潍坊寒亭区寒亭街道益新街庆鹏国际4号楼（家属院；客户来电反映宽带网速慢千兆路由器新更换的重启未恢复，客户不配合排障，要求师傅上门，请协助处理，谢谢！联系电话：15063613786；来电流水：2025011220431887220807851。 </t>
  </si>
  <si>
    <t>2025-01-12 20:57:42</t>
  </si>
  <si>
    <t>2025-01-12 20:58:11</t>
  </si>
  <si>
    <t>SD-851-298365-9851-2280</t>
  </si>
  <si>
    <t>SD-057-250112-905867-5987</t>
  </si>
  <si>
    <t>2025-01-12 17:54:56</t>
  </si>
  <si>
    <t>普通区域-高密市-白家庄-13780808074-1000M-宽带上网投诉-次数0-202501120000471374</t>
  </si>
  <si>
    <t>202501120000471374</t>
  </si>
  <si>
    <t xml:space="preserve">202501120000471374#
客户来电反映电视无法观看，线上排障不认可/不配合，客户要求师傅上门，请协助处理，谢谢
宽带地址：潍坊高密市柴沟镇白家庄白家庄白家庄
联系人：先生 联系电话：本机 来电流水：
2025011217500269820853854
</t>
  </si>
  <si>
    <t>2025-01-12 17:58:02</t>
  </si>
  <si>
    <t>2025-01-12 17:58:30</t>
  </si>
  <si>
    <t>SD-851-276204-32741-15302</t>
  </si>
  <si>
    <t>SD-057-250112-794562-6054</t>
  </si>
  <si>
    <t>2025-01-12 17:59:17</t>
  </si>
  <si>
    <t>【调研】-80+银卡-(目标)普通区域-高密市-昌安居-15163629757-1000M-魔百和投诉-次数0-20250112175656X816303874</t>
  </si>
  <si>
    <t>20250112175656X816303874</t>
  </si>
  <si>
    <t>流程受理流水号：20250112175533151636297571129953
客户号码:15163629757
客户姓名:李**
投诉地市:潍坊
来话流水:2025011217510636720862671
宽带账号:15163629757
宽带账号归属地市:潍坊
宽带账号归属区县:高密市
故障地址:潍坊高密市醴泉街道昌安大道昌安居高密昌安居门头房2号*********
联系电话:15163629757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故障细类:移动高清电视故障(专席)
携转原因:
故障时间:2025-01-12 17:55:53
魔百和单播/组播:组播
具体故障现象:电视直播或点播无法观看，客户来电反映电视机无法观看，请协助处理谢谢 
客户其他诉求:
魔百和单/组播：组播</t>
  </si>
  <si>
    <t>2025-01-12 18:02:29</t>
  </si>
  <si>
    <t>2025-01-12 18:02:59</t>
  </si>
  <si>
    <t>2025-01-12 10:26:31</t>
  </si>
  <si>
    <t>80+银卡-普通区域-昌邑市-围子自然村-18863612611-100M-宽带上网投诉-次数0-202501120000174526 一级督办</t>
  </si>
  <si>
    <t>2025-01-13 11:27:00</t>
  </si>
  <si>
    <t>202501120000174526</t>
  </si>
  <si>
    <t>2025-01-12 10:29:29</t>
  </si>
  <si>
    <t>2025-01-12 10:35:14</t>
  </si>
  <si>
    <t>SD-057-250112-130746-5937</t>
  </si>
  <si>
    <t>2025-01-12 17:50:20</t>
  </si>
  <si>
    <t>普通区域-昌乐县-王俊村自然村-15064610801-300M-宽带上网投诉-次数0-20250112174919X359730635</t>
  </si>
  <si>
    <t>2025-01-13 18:51:00</t>
  </si>
  <si>
    <t>20250112174919X359730635</t>
  </si>
  <si>
    <t xml:space="preserve">【农村网络投诉】流程受理流水号：20250112174822150646108011128452
客户号码:15064610801
客户姓名:李**
投诉地市:潍坊
来话流水:2025011217471863320830799
宽带账号:15064610801
宽带账号归属地市:潍坊
宽带账号归属区县:昌乐县
故障地址:潍坊昌乐县营丘镇王俊村
联系电话:15064610801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光功率:-18.79
故障大类:宽带/电视
故障细类:网速慢/上网掉线(专席)
携转原因:
故障时间:2025-01-12 17:44:09
具体故障现象:频繁掉线，
客户其他诉求:
</t>
  </si>
  <si>
    <t>2025-01-12 17:57:50</t>
  </si>
  <si>
    <t>2025-01-12 17:58:13</t>
  </si>
  <si>
    <t>SD-057-250112-642108-6058</t>
  </si>
  <si>
    <t>2025-01-12 17:59:22</t>
  </si>
  <si>
    <t>普通区域-奎文区-春景花园-18866363958-1000M-宽带上网投诉-次数0-202501120000478158</t>
  </si>
  <si>
    <t>202501120000478158</t>
  </si>
  <si>
    <t>202501120000478158#流程受理流水号：20250112175844188663639581130572
客户号码:18866363958
客户姓名:张*
投诉地市:潍坊
来话流水:2025011217573454620815357
宽带账号:18866363958
宽带账号归属地市:潍坊
宽带账号归属区县:奎文区
故障地址:潍坊奎文区高新城区福寿街春景花园2号楼(高)*********
联系电话:18866363958
联系人:先生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光功率:-19.24
故障大类:宽带/电视
故障细类:网速慢/上网掉线(专席)
携转原因:
故障时间:2025-01-12 17:58:59
具体故障现象:网速慢卡顿，
客户其他诉求:请协助处理，谢谢
;宽带小区$[春景花园]$</t>
  </si>
  <si>
    <t>2025-01-12 18:12:02</t>
  </si>
  <si>
    <t>2025-01-12 18:16:39</t>
  </si>
  <si>
    <t>SD-851-248391-13658-22866</t>
  </si>
  <si>
    <t>SD-057-250112-542076-6715</t>
  </si>
  <si>
    <t>2025-01-12 19:14:41</t>
  </si>
  <si>
    <t>【调研】-80+金卡-FTTR-(目标)普通区域-昌乐县-上海花园-15866182933-1000M-宽带上网投诉-次数0-202501120000509592</t>
  </si>
  <si>
    <t>202501120000509592</t>
  </si>
  <si>
    <t>202501120000509592#宽带账号：15866182933；宽带地址：潍坊昌乐县城关街道方山路上海花园8号楼客户来电反映：魔百合无法使用，经查询客户侧为质差机顶盒，请协助上门更换终端并一并处理故障问题，谢谢！联系电话：15866182933；联系人：先生；来电流水：2025011219052350920849212</t>
  </si>
  <si>
    <t>2025-01-12 19:15:51</t>
  </si>
  <si>
    <t>2025-01-12 19:16:10</t>
  </si>
  <si>
    <t>SD-851-258279-4925-9428</t>
  </si>
  <si>
    <t>SD-057-250112-869542-7418</t>
  </si>
  <si>
    <t>2025-01-12 20:53:07</t>
  </si>
  <si>
    <t>80+金卡-普通区域-高密市-张家屋子-15169579847-300M-宽带上网投诉-次数0-202501120000537904</t>
  </si>
  <si>
    <t>202501120000537904</t>
  </si>
  <si>
    <t xml:space="preserve">202501120000537904#宽带账号：15169579847；宽带地址：潍坊高密市阚家镇张家屋子张家屋子张家屋子相波超市9号箱；客户来电反映宽带无法上网，客户无法配合进行线上指导，要求师傅上门，请协助处理，谢谢！联系电话：15169579847；联系人：先生；来电流水：2025011220431961320807897。
</t>
  </si>
  <si>
    <t>2025-01-12 20:56:08</t>
  </si>
  <si>
    <t>2025-01-12 20:56:30</t>
  </si>
  <si>
    <t>SD-057-250112-760351-7419</t>
  </si>
  <si>
    <t>2025-01-12 20:53:09</t>
  </si>
  <si>
    <t>【调研】-普通区域-临朐县-张勤家庄-15865360650-1000M-魔百和投诉-次数0-20250112205136X296798257</t>
  </si>
  <si>
    <t>20250112205136X296798257</t>
  </si>
  <si>
    <t>【农村网络投诉】流程受理流水号：20250112205009158653606501153142
客户号码:15865360650
客户姓名:张**
投诉地市:潍坊
来话流水:2025011220475149320824252
宽带账号:15865360650
宽带账号归属地市:潍坊
宽带账号归属区县:临朐县
故障地址:潍坊临朐县城关街道张勤家庄村张勤家庄张勤家庄1号箱张传雨（外墙）*********
联系电话:15865360650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故障细类:移动高清电视故障(专席)
携转原因:
故障时间:2025-01-12 20:51:24
魔百和单播/组播:单播
具体故障现象:电视提示网络类错误，
客户其他诉求:【在线客服受理-智能】 
魔百和单/组播：单播</t>
  </si>
  <si>
    <t>2025-01-12 20:55:06</t>
  </si>
  <si>
    <t>2025-01-12 20:57:41</t>
  </si>
  <si>
    <t>SD-851-306517-12577-23377</t>
  </si>
  <si>
    <t>SD-057-250112-836420-6060</t>
  </si>
  <si>
    <t>2025-01-12 17:59:28</t>
  </si>
  <si>
    <t>普通区域-寿光市-君悦世家-13326366155-500M-宽带上网投诉-次数0-20250112175818X898889348</t>
  </si>
  <si>
    <t>20250112175818X898889348</t>
  </si>
  <si>
    <t xml:space="preserve">流程受理流水号：20250112175759133263661551130426
客户号码:13326366155
客户姓名:王**
投诉地市:潍坊
来话流水:2025011217564701420809243
宽带账号:13326366155
宽带账号归属地市:潍坊
宽带账号归属区县:寿光市
故障地址:潍坊寿光市圣城街道兴安路君悦世家15号楼*********
联系电话:13326366155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故障细类:宽带无法上网
携转原因:
故障时间:2025-01-12 17:58:06
具体故障现象:光猫亮红灯，
客户其他诉求:
</t>
  </si>
  <si>
    <t>2025-01-12 18:15:34</t>
  </si>
  <si>
    <t>SD-852-274517-2803-23921</t>
  </si>
  <si>
    <t>SD-057-250112-028743-7425</t>
  </si>
  <si>
    <t>2025-01-12 20:54:58</t>
  </si>
  <si>
    <t>80+银卡-普通区域-寿光市-御景名都二期-13792648977-200M-宽带上网投诉-次数0-202501120000539091</t>
  </si>
  <si>
    <t>202501120000539091</t>
  </si>
  <si>
    <t>202501120000539091#13792648977客户来电反映宽带网速慢，线上拒绝排障，要求维修人员上门维修，请尽快协助处理，谢谢  联系人：先生联系电话：本机 流水：2025011220490760320828789</t>
  </si>
  <si>
    <t>2025-01-12 20:58:23</t>
  </si>
  <si>
    <t>2025-01-12 20:59:31</t>
  </si>
  <si>
    <t>SD-057-250112-217953-1350</t>
  </si>
  <si>
    <t>2025-01-12 10:23:04</t>
  </si>
  <si>
    <t>80+普通-FTTR-普通区域-诸城市-新郎商贸城-13255365506-300M-宽带上网投诉-次数0-202501120000173357</t>
  </si>
  <si>
    <t>202501120000173357</t>
  </si>
  <si>
    <t>202501120000173357#流程受理流水号：20250112100728132553655061023876
客户号码:13255365506
客户姓名:梁*
投诉地市:潍坊
来话流水:2025011210065758220894700
宽带账号:13255365506
账号归属区县:诸城市华跃电讯经营部
联系电话:13255365506
联系人:先生
宽带地址:潍坊
工单紧急程度:一般
是否投诉倾向:否
是否重复投诉:否
是否携转意向:是
是否有升级投诉倾向:否
*业务名称:业务融合移机流程宽带
投诉内容:手机号码：13255365506，【问题描述】客户来电表示已办理宽带业务，有开通单，但一直没有人联系上门安装，要求装维尽快联系上门，请处理，谢谢。联系电话：13255365506，联系人：先生，录音流水号：2025011210065758220894700。
在途开通单信息：536250109050431372，13255365506，2025-01-09 08:43:16，业务融合移机流程宽带，处理中，施工预约
是否到厅:否
业务名称:业务融合移机流程宽带
;宽带小区$[新郎商贸城]$</t>
  </si>
  <si>
    <t>2025-01-12 10:37:01</t>
  </si>
  <si>
    <t>2025-01-12 10:37:30</t>
  </si>
  <si>
    <t>SD-852-349231-40-6834</t>
  </si>
  <si>
    <t>SD-057-250112-701534-5946</t>
  </si>
  <si>
    <t>2025-01-12 17:51:44</t>
  </si>
  <si>
    <t>普通区域-高密市-高家沙岭子自然村-15662537689-100M-宽带上网投诉-次数0-202501120000470960</t>
  </si>
  <si>
    <t>2025-01-13 18:52:00</t>
  </si>
  <si>
    <t>202501120000470960</t>
  </si>
  <si>
    <t>202501120000470960#宽带账号：15662537689；宽带地址：潍坊高密市井沟镇高家沙岭子高家沙岭子自然村学校后墙西屋山头4号箱*********；客户来电反映宽带无法连接，客户不在现场，无法配合线上指导，要求上门，请协助处理，谢谢！联系电话：18277055551；联系人：先生；来电流水：2025011217483565320841669</t>
  </si>
  <si>
    <t>2025-01-12 17:55:15</t>
  </si>
  <si>
    <t>SD-057-250112-286713-7429</t>
  </si>
  <si>
    <t>2025-01-12 20:56:05</t>
  </si>
  <si>
    <t>80+普通-普通区域-寒亭区-锦程中学宿舍-13863671552-200M-宽带上网投诉-次数0-20250112205438X478492315</t>
  </si>
  <si>
    <t>20250112205438X478492315</t>
  </si>
  <si>
    <t xml:space="preserve">流程受理流水号：20250112205156138636715521153277
客户号码:13863671552
客户姓名:颜**
投诉地市:潍坊
来话流水:2025011220491979420829549
宽带账号:13863671552
宽带账号归属地市:潍坊
宽带账号归属区县:寒亭区
故障地址:潍坊寒亭区经济开发区月河路锦程中学宿舍2号楼*********
联系电话:13963616311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20:53:30
具体故障现象:提示网络无法连接，光猫不通电，谢谢
客户其他诉求:
</t>
  </si>
  <si>
    <t>2025-01-12 21:03:31</t>
  </si>
  <si>
    <t>2025-01-12 21:08:13</t>
  </si>
  <si>
    <t>SD-057-250112-192836-3408</t>
  </si>
  <si>
    <t>2025-01-12 13:35:23</t>
  </si>
  <si>
    <t>【调研】-80+金卡-普通区域-高密市-芦家庄子自然村-13869697530-300M-宽带上网投诉-次数0-20250112133251X971264617</t>
  </si>
  <si>
    <t>20250112133251X971264617</t>
  </si>
  <si>
    <t xml:space="preserve">【农村网络投诉】流程受理流水号：20250112133208138696975301071307
客户号码:13869697530
客户姓名:刘**
投诉地市:潍坊
来话流水:2025011213312796120840623
宽带账号:13869697530
宽带账号归属地市:潍坊
宽带账号归属区县:高密市
故障地址:潍坊高密市大牟家镇芦家庄子芦家庄子自然村高密芦家庄子村委东150米1号箱*********
联系电话:13806471083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13:30:53
具体故障现象:光猫亮红灯，
客户其他诉求:
</t>
  </si>
  <si>
    <t>2025-01-12 13:42:11</t>
  </si>
  <si>
    <t>2025-01-12 13:43:18</t>
  </si>
  <si>
    <t>SD-851-259638-1697-7232</t>
  </si>
  <si>
    <t>SD-057-250112-910482-6726</t>
  </si>
  <si>
    <t>2025-01-12 19:16:06</t>
  </si>
  <si>
    <t>80+普通-普通区域-青州市-徐集村-15965789211-200M-业务受理宽带-次数0-202501120000508716</t>
  </si>
  <si>
    <t>202501120000508716</t>
  </si>
  <si>
    <t>202501120000508716# 宽带账号:15965789211; 联系电话：15965789211，问题类型：此工单为群障修复工单，根据群障全量闭环修复管理要求，为确保客户网络通畅，请装维人员跟进修复网络问题，谢谢！ 
 群障标题：公告。故障描述：潍坊青州市徐集村光缆故障，预估24小时恢复，请帮忙拦截,如有需要请联系片区装维师傅董宝泉15706307660主叫号码：15965789211.0;该号码仅供参考，请优先联系宽带账号。</t>
  </si>
  <si>
    <t>2025-01-12 19:19:28</t>
  </si>
  <si>
    <t>2025-01-12 19:19:46</t>
  </si>
  <si>
    <t>SD-852-265404-2648-5830</t>
  </si>
  <si>
    <t>SD-057-250112-348165-1357</t>
  </si>
  <si>
    <t>2025-01-12 10:23:23</t>
  </si>
  <si>
    <t>普通区域-高密市-夏庄驻地自然村-13963684274-300M-宽带上网投诉-次数0-202501120000172158</t>
  </si>
  <si>
    <t>202501120000172158</t>
  </si>
  <si>
    <t xml:space="preserve">202501120000172158#宽带账号：13963684274；联系电话：13963684274宽带地址：潍坊高密市夏庄镇夏庄村夏庄村自然村高密夏庄村；客户来电反映电视无法观看，要求上门处理, 来电流水：2025011210164982220801496
 </t>
  </si>
  <si>
    <t>2025-01-12 10:25:15</t>
  </si>
  <si>
    <t>2025-01-12 10:25:32</t>
  </si>
  <si>
    <t>SD-057-250112-384760-1407</t>
  </si>
  <si>
    <t>2025-01-12 10:27:14</t>
  </si>
  <si>
    <t>80+普通-普通区域-坊子区-罗都屯村自然村-18706672018-300M-业务受理宽带-次数0-202501120000176148</t>
  </si>
  <si>
    <t>202501120000176148</t>
  </si>
  <si>
    <t>202501120000176148# 宽带账号:18706672018; 联系电话：18706672018，问题类型：此工单为群障修复工单，根据群障全量闭环修复管理要求，为确保客户网络通畅，请装维人员跟进修复网络问题，谢谢！ 
 群障标题：公告。故障描述：罗都屯村自然村主叫号码：15169436567.0;该号码仅供参考，请优先联系宽带账号。</t>
  </si>
  <si>
    <t>2025-01-12 10:31:57</t>
  </si>
  <si>
    <t>SD-057-250112-458932-4855</t>
  </si>
  <si>
    <t>2025-01-12 16:07:21</t>
  </si>
  <si>
    <t>80+银卡-普通区域-寒亭区-尹家双庙村自然村-15853689230-1000M-宽带延伸服务-次数0-202501120000399003</t>
  </si>
  <si>
    <t>2025-01-13 16:08:00</t>
  </si>
  <si>
    <t>202501120000399003</t>
  </si>
  <si>
    <t xml:space="preserve">202501120000399003#【已关注中国移动10086微信公众号】流程受理流水号：20250112155959158536892301104021
客户号码:15853689230
客户姓名:尹**
投诉地市:潍坊
来话流水:2025011215570968620865431
宽带账号:15853689230
宽带账号归属地市:潍坊
宽带账号归属区县:寒亭区
故障地址:潍坊寒亭区河滩镇尹家双庙村
联系电话:18764626362
联系人:先生/女士
工单紧急程度:一般
是否有升级投诉倾向:否
是否重复投诉:否
是否携转意向:否
是否投诉倾向:否
是否智能网关:智能网关
当前是否在线:是
接入方式:FTTH
是否质差终端:无质差信息
光功率:-18.89
故障大类:宽带/电视
故障细类:宽带延伸服务
携转原因:
故障时间:2025-01-12 15:59:36
具体故障现象:调测其它设备，客户表示安装了移动FTTR后导致电视不能投屏，已解释电视盒不支持投屏，要求移动尽快恢复成以前的样子
</t>
  </si>
  <si>
    <t>2025-01-12 16:21:45</t>
  </si>
  <si>
    <t>2025-01-12 16:24:08</t>
  </si>
  <si>
    <t>SD-057-250112-423016-7437</t>
  </si>
  <si>
    <t>2025-01-12 20:56:19</t>
  </si>
  <si>
    <t>80+普通-普通区域-寿光市-碧桂园-15169500322-300M-业务受理宽带-次数0-202501120000540574</t>
  </si>
  <si>
    <t>202501120000540574</t>
  </si>
  <si>
    <t>202501120000540574# 宽带账号:15169500322; 联系电话：15169500322，问题类型：此工单为群障修复工单，根据群障全量闭环修复管理要求，为确保客户网络通畅，请装维人员跟进修复网络问题，谢谢！ 
 群障标题：公告。故障描述：碧桂园主叫号码：15169500322.0;该号码仅供参考，请优先联系宽带账号。</t>
  </si>
  <si>
    <t>2025-01-12 21:07:48</t>
  </si>
  <si>
    <t>2025-01-12 21:08:09</t>
  </si>
  <si>
    <t>SD-852-269701-143-28291</t>
  </si>
  <si>
    <t>SD-057-250112-625198-5958</t>
  </si>
  <si>
    <t>2025-01-12 17:52:48</t>
  </si>
  <si>
    <t>80+银卡-普通区域-寒亭区-西常疃村自然村-15253635590-300M-业务受理宽带-次数0-202501120000473440</t>
  </si>
  <si>
    <t>202501120000473440</t>
  </si>
  <si>
    <t>202501120000473440#用户表示宽带不能正常使用，不配合操作，要求上门维修，请工作人员协助处理，谢谢！流水号2025011217511433220863795，联系人先生，联系电话15253635590！</t>
  </si>
  <si>
    <t>2025-01-12 17:55:33</t>
  </si>
  <si>
    <t>2025-01-12 17:56:57</t>
  </si>
  <si>
    <t>SD-057-250112-138206-6683</t>
  </si>
  <si>
    <t>2025-01-12 19:10:38</t>
  </si>
  <si>
    <t>普通区域-诸城市-南郊教师公寓-15863673450-300M-魔百和投诉-次数0-202501120000507067</t>
  </si>
  <si>
    <t>202501120000507067</t>
  </si>
  <si>
    <t>202501120000507067#客户来电反映说 对 自己家里每个月有 机顶盒 的 费用，  但不能观看VIP电视剧，  客户不 认可 ，  客户 说不想花钱买会员 ，  想 免费看 会员  ，  客户说想投诉员工工号：OP2295408
部门名称：KDZX希惠-5
员工姓名：马玲晓
员工岗位：--
原始班组：郑州希尔平台  让客服打 广电咨询问题 ，  我 处 正常解释不认可，  烦请协助，谢谢 流水号： 2025011218593843320816804</t>
  </si>
  <si>
    <t>2025-01-12 19:21:02</t>
  </si>
  <si>
    <t>家庭咨询-&gt;产品质量-&gt;互联网电视(移动高清)-&gt;全局流转-&gt;功能使用-&gt;内容页面无法载入、无图片-&gt;全局流转</t>
  </si>
  <si>
    <t>2025-01-12 19:21:43</t>
  </si>
  <si>
    <t>SD-057-250112-583741-6734</t>
  </si>
  <si>
    <t>2025-01-12 19:16:29</t>
  </si>
  <si>
    <t>【重投】-【调研】-普通区域-寿光市-李家官庄村自然村-15953600889-100M-业务受理宽带-次数0-202501120000511200</t>
  </si>
  <si>
    <t>202501120000511200</t>
  </si>
  <si>
    <t>202501120000511200#【已关注中国移动10086微信公众号】 宽带账号:15953600889; 联系电话：15953600889，问题类型：此工单为群障修复工单，根据群障全量闭环修复管理要求，为确保客户网络通畅，请装维人员跟进修复网络问题，谢谢！ 
 群障标题：公告。故障描述：潍坊寿光市李家官庄村自然村光缆故障，预估24小时恢复，请帮忙拦截,如有需要请联系片区装维师傅王艳庆15706307761主叫号码：17853661037.0;该号码仅供参考，请优先联系宽带账号。</t>
  </si>
  <si>
    <t>2025-01-12 19:21:34</t>
  </si>
  <si>
    <t>2025-01-12 19:22:34</t>
  </si>
  <si>
    <t>SD-057-250112-105697-7439</t>
  </si>
  <si>
    <t>2025-01-12 20:56:25</t>
  </si>
  <si>
    <t>普通区域-奎文区-华光苑-18866362618-200M-业务受理宽带-次数0-202501120000541075</t>
  </si>
  <si>
    <t>202501120000541075</t>
  </si>
  <si>
    <t>202501120000541075#【已关注中国移动10086微信公众号】 宽带账号:18866362618; 联系电话：18866362618，问题类型：此工单为群障修复工单，根据群障全量闭环修复管理要求，为确保客户网络通畅，请装维人员跟进修复网络问题，谢谢！ 
 群障标题：公告。故障描述：潍坊奎文区华光苑光缆故障，预估24小时恢复，请帮忙拦截,如有需要请联系片区装维师傅田永生15706307403主叫号码：15963620011.0;该号码仅供参考，请优先联系宽带账号。</t>
  </si>
  <si>
    <t>2025-01-12 21:02:25</t>
  </si>
  <si>
    <t>2025-01-12 21:02:45</t>
  </si>
  <si>
    <t>SD-057-250112-601294-3417</t>
  </si>
  <si>
    <t>2025-01-12 13:36:00</t>
  </si>
  <si>
    <t>普通区域-昌邑市-夏店村自然村-15169657436-300M-宽带延伸服务-次数0-202501120000299489</t>
  </si>
  <si>
    <t>202501120000299489</t>
  </si>
  <si>
    <t xml:space="preserve">202501120000299489#流程受理流水号：20250112133351151696574361071567
客户号码:15169657436
客户姓名:董**
投诉地市:潍坊
来话流水:2025011213232780320886964
宽带账号:15169657436
宽带账号归属地市:潍坊
宽带账号归属区县:昌邑市
故障地址:潍坊昌邑市夏店镇夏店村476号
联系电话:15065682075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故障时间:2025-01-12 13:33:36
具体故障现象:重新布置网线，客户需要把电视盒移位置，但是自己房间信号不好，已解释需要在房间外接路由
</t>
  </si>
  <si>
    <t>2025-01-12 13:40:48</t>
  </si>
  <si>
    <t>2025-01-12 13:43:55</t>
  </si>
  <si>
    <t>SD-057-250112-539807-6015</t>
  </si>
  <si>
    <t>2025-01-12 17:56:22</t>
  </si>
  <si>
    <t>普通区域-寿光市-老市委家属院-13906366278-300M-业务受理宽带-次数0-202501120000473179</t>
  </si>
  <si>
    <t>202501120000473179</t>
  </si>
  <si>
    <t>202501120000473179# 宽带账号:13906366278; 联系电话：13906366278，问题类型：此工单为群障修复工单，根据群障全量闭环修复管理要求，为确保客户网络通畅，请装维人员跟进修复网络问题，谢谢！ 
 群障标题：公告。故障描述：潍坊寿光市老市委家属院光缆故障，预估24小时恢复，请帮忙拦截,如有需要请联系片区装维师傅王晓宁15053691091主叫号码：13906366278.0;该号码仅供参考，请优先联系宽带账号。</t>
  </si>
  <si>
    <t>2025-01-12 18:11:33</t>
  </si>
  <si>
    <t>2025-01-12 18:12:12</t>
  </si>
  <si>
    <t>SD-057-250112-256187-1365</t>
  </si>
  <si>
    <t>2025-01-12 10:24:02</t>
  </si>
  <si>
    <t>普通区域-奎文区-国家应急产业园-15253602069-1000M-宽带上网投诉-次数0-202501120000174280</t>
  </si>
  <si>
    <t>202501120000174280</t>
  </si>
  <si>
    <t>202501120000174280#【已关注中国移动10086微信公众号】流程受理流水号：20250112102258152536020691028155
客户号码:15253602069
客户姓名:刘**
投诉地市:潍坊
来话流水:2025011210223905520865185
宽带账号:15253602069
账号归属区县:奎文城区-奎文经济开发区金瑞恒通讯服务中心
联系电话:15253602069
联系人:女士
宽带地址:潍坊
工单紧急程度:非常紧急
是否投诉倾向:否
是否重复投诉:否
是否携转意向:否
是否有升级投诉倾向:否
*业务名称:业务融合开机流程宽带
投诉内容:手机号码：15253602069，【问题描述】客户已办理宽带业务，有开通单，要求装维尽快联系上门，请处理，谢谢。联系电话：15253602069，联系人：女士，录音流水号：2025011210223905520865185。
在途开通单信息：536250110486892110，15253602069，2025-01-10 19:59:24，业务融合开机流程宽带，处理中，施工预约
是否到厅:否
业务名称:业务融合开机流程宽带
;宽带小区$[国家应急产业园]$</t>
  </si>
  <si>
    <t>2025-01-12 10:37:14</t>
  </si>
  <si>
    <t>2025-01-12 10:37:41</t>
  </si>
  <si>
    <t>SD-851-299495-20589-2284</t>
  </si>
  <si>
    <t>SD-057-250112-718692-1419</t>
  </si>
  <si>
    <t>2025-01-12 10:27:47</t>
  </si>
  <si>
    <t>(目标)普通区域-寿光市-前张社区-15253608824-300M-宽带上网投诉-次数0-202501120000176325</t>
  </si>
  <si>
    <t>202501120000176325</t>
  </si>
  <si>
    <t xml:space="preserve">202501120000176325#用户表示宽带不能正常使用，显示质差光猫，要求上门维修，请工作人员协助处理，谢谢！流水号2025011210251156120893178，联系人先生，联系电话15253608824！
</t>
  </si>
  <si>
    <t>2025-01-12 10:32:45</t>
  </si>
  <si>
    <t>SD-057-250112-569782-1693</t>
  </si>
  <si>
    <t>2025-01-12 10:55:56</t>
  </si>
  <si>
    <t>普通区域-寿光市-牟东-15069656544-500M-宽带上网投诉-次数0-202501120000198764</t>
  </si>
  <si>
    <t>202501120000198764</t>
  </si>
  <si>
    <t>202501120000198764#15069656544客户来电反映电视无法观看，显示无网络，线上正常排障，客户表示老人不会操作，要求维修人员上门维修，请尽快协助处理，谢谢  联系人：女士 联系电话：本机 来电流水：2025011210524675420894370</t>
  </si>
  <si>
    <t>2025-01-12 10:57:13</t>
  </si>
  <si>
    <t>2025-01-12 10:57:39</t>
  </si>
  <si>
    <t>SD-057-250112-639418-1696</t>
  </si>
  <si>
    <t>2025-01-12 10:56:02</t>
  </si>
  <si>
    <t>普通区域-诸城市-臧家潘旺自然村-15095262234-200M-魔百和投诉-次数0-20250112105319X399372921</t>
  </si>
  <si>
    <t>2025-01-13 11:57:00</t>
  </si>
  <si>
    <t>20250112105319X399372921</t>
  </si>
  <si>
    <t>【农村网络投诉】流程受理流水号：20250112105113150952622341036276
客户号码:15095262234
客户姓名:臧**
投诉地市:潍坊
来话流水:2025011210504666420872636
宽带账号:15095262234
宽带账号归属地市:潍坊
宽带账号归属区县:诸城市
故障地址:潍坊诸城市密州街道臧家潘旺臧家潘旺自然村臧家潘旺村东2号箱*********
联系电话:15095262234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光功率:-19.39
故障大类:宽带/电视
故障细类:移动高清电视故障(专席)
携转原因:
故障时间:2025-01-12 10:51:11
魔百和单播/组播:组播
具体故障现象:电视直播或点播无法观看，
客户其他诉求:
魔百和单/组播：组播</t>
  </si>
  <si>
    <t>2025-01-12 10:58:10</t>
  </si>
  <si>
    <t>2025-01-12 10:58:32</t>
  </si>
  <si>
    <t>SD-851-341694-2986-24931</t>
  </si>
  <si>
    <t>SD-057-250112-285037-1698</t>
  </si>
  <si>
    <t>2025-01-12 10:56:06</t>
  </si>
  <si>
    <t>【调研】-80+普通-普通区域-奎文区-（铁通）阳光美苑-15953670984-1000M-宽带上网投诉-次数0-202501120000198537</t>
  </si>
  <si>
    <t>202501120000198537</t>
  </si>
  <si>
    <t>202501120000198537#宽带账号：15953670984；宽带地址：潍坊奎文区北苑街道虞河路阳光美苑2号楼；客户来电反映电视提示无信号，机顶盒绿灯、调信号源、拔插高清线均未恢复，经查询客户侧为质差机顶盒，请协助上门更换终端并一并处理故障问题，谢谢！联系电话：本机；联系人：女士</t>
  </si>
  <si>
    <t>2025-01-12 11:05:28</t>
  </si>
  <si>
    <t>2025-01-12 11:05:58</t>
  </si>
  <si>
    <t>SD-851-297852-22018-27785</t>
  </si>
  <si>
    <t>SD-057-250112-624351-1651</t>
  </si>
  <si>
    <t>2025-01-12 10:50:16</t>
  </si>
  <si>
    <t>普通区域-奎文区-合众财富大厦（小微）-15863271627-200M-宽带上网投诉-次数0-202501120000194964</t>
  </si>
  <si>
    <t>2025-01-13 11:51:00</t>
  </si>
  <si>
    <t>202501120000194964</t>
  </si>
  <si>
    <t>202501120000194964#15863271627客户来电反映本机办理的宽带上网卡顿，线上排障不认可，经查询显示质差路由器，直接要求维修人员上门维修，请尽快协助处理，谢谢 
 联系人：先生 联系电话：13325264519  流水：2025011210461767820823905</t>
  </si>
  <si>
    <t>2025-01-12 11:07:17</t>
  </si>
  <si>
    <t>2025-01-12 11:07:49</t>
  </si>
  <si>
    <t>SD-851-283411-13786-3058</t>
  </si>
  <si>
    <t>SD-057-250112-809154-1658</t>
  </si>
  <si>
    <t>2025-01-12 10:51:21</t>
  </si>
  <si>
    <t>普通区域-潍城区-鲁发名城东区-13864666991-100M-宽带上网投诉-次数0-202501120000195346</t>
  </si>
  <si>
    <t>2025-01-13 11:52:00</t>
  </si>
  <si>
    <t>202501120000195346</t>
  </si>
  <si>
    <t>202501120000195346#宽带账号：13864666991；宽带地址：潍坊潍城区西关街道长松路鲁发名城东区A区22号楼*********；客户来电反映宽带机顶盒无法联网： 无线网正常使用。机顶盒绿灯（在机顶盒页面），已指导更换网线连接端口指导设置联网未恢复。，经查询客户侧为质差机顶盒，请协助上门更换终端并一并处理故障问题，谢谢！！来电流水：2025011210445181920807972，联系电话：13864666991</t>
  </si>
  <si>
    <t>2025-01-12 10:57:33</t>
  </si>
  <si>
    <t>2025-01-12 11:09:20</t>
  </si>
  <si>
    <t>SD-057-250112-271846-1660</t>
  </si>
  <si>
    <t>2025-01-12 10:51:28</t>
  </si>
  <si>
    <t>80+银卡-普通区域-寿光市-桑家老庄村自然村-13791602345-1000M-宽带上网投诉-次数0-202501120000193361</t>
  </si>
  <si>
    <t>202501120000193361</t>
  </si>
  <si>
    <t xml:space="preserve">202501120000193361#宽带账号：13791602345；宽带地址：潍坊寿光市文家街道桑家老庄村桑家老庄村；客户来电反映移动高清无法观看，客户不在现场，无法配合线上指导/客户不配合排障，要求去家里，请协助处理，谢谢！联系电话：13780805011；13791602345；联系人：先生；来电流水：。
</t>
  </si>
  <si>
    <t>2025-01-12 10:57:46</t>
  </si>
  <si>
    <t>SD-851-268627-11994-3299</t>
  </si>
  <si>
    <t>SD-057-250112-608713-1711</t>
  </si>
  <si>
    <t>2025-01-12 10:56:38</t>
  </si>
  <si>
    <t>80+普通-普通区域-寿光市-洛东社区-13508968678-300M-业务受理宽带-次数0-202501120000201752</t>
  </si>
  <si>
    <t>202501120000201752</t>
  </si>
  <si>
    <t>202501120000201752# 宽带账号:13508968678; 联系电话：13508968678，问题类型：此工单为群障修复工单，根据群障全量闭环修复管理要求，为确保客户网络通畅，请装维人员跟进修复网络问题，谢谢！ 
 群障标题：公告。故障描述：潍坊寿光市洛东社区光缆故障，预估24小时恢复，请帮忙拦截,如有需要请联系片区装维师傅丁海宁15165445165主叫号码：13508968678.0;该号码仅供参考，请优先联系宽带账号。</t>
  </si>
  <si>
    <t>2025-01-12 10:59:05</t>
  </si>
  <si>
    <t>2025-01-12 10:59:27</t>
  </si>
  <si>
    <t>SD-057-250112-813742-1714</t>
  </si>
  <si>
    <t>2025-01-12 10:56:43</t>
  </si>
  <si>
    <t>80+金卡-普通区域-奎文区-御景峰-15163649186-300M-宽带上网投诉-次数0-202501120000202256</t>
  </si>
  <si>
    <t>202501120000202256</t>
  </si>
  <si>
    <t>202501120000202256#流程受理流水号：20250112105607151636491861037691
客户号码:15163649186
客户姓名:徐**
投诉地市:潍坊
来话流水:2025011210513224820880845
宽带账号:15163649186
账号归属区县:奎文
联系电话:15163649186
联系人:先生/女士
宽带地址:潍坊
工单紧急程度:一般
是否投诉倾向:否
是否重复投诉:否
是否携转意向:否
是否有升级投诉倾向:否
*业务名称:业务融合移机流程宽带
投诉内容:手机号码：15163649186，【问题描述】客户已办理宽带业务，有开通单，要求装维尽快联系上门，请处理，谢谢。联系电话：15163649186，联系人：先生/女士，录音流水号：2025011210513224820880845。受理明细：531920062399999999。
在途开通单信息：536250105657701964，15163649186，2025-01-05 11:16:06，业务融合移机流程宽带，处理中，装维选址
是否到厅:否
业务名称:业务融合移机流程宽带
;宽带小区$[御景峰]$</t>
  </si>
  <si>
    <t>2025-01-12 11:00:07</t>
  </si>
  <si>
    <t>2025-01-12 11:00:32</t>
  </si>
  <si>
    <t>SD-852-286797-450-19106</t>
  </si>
  <si>
    <t>SD-057-250112-593182-1680</t>
  </si>
  <si>
    <t>2025-01-12 10:53:43</t>
  </si>
  <si>
    <t>【调研】-普通区域-寿光市-留吕村沿街-13863679037-200M-宽带上网投诉-次数0-202501120000197143</t>
  </si>
  <si>
    <t>2025-01-13 11:54:00</t>
  </si>
  <si>
    <t>202501120000197143</t>
  </si>
  <si>
    <t>202501120000197143#尹**13863679037  
号码归属地潍坊奎文 － 奎文
客户状态正常 
客户来电反映在
潍坊寿光市留吕留吕村留吕村沿街留吕村沿街扩容
宽带无法上网，电视无法观看，监控也无法观看 
要求上门查看一下，请协助处理，谢谢联系电话19853657809
2025011210511857520878315</t>
  </si>
  <si>
    <t>2025-01-12 11:01:12</t>
  </si>
  <si>
    <t>2025-01-12 11:04:04</t>
  </si>
  <si>
    <t>SD-057-250112-125760-1742</t>
  </si>
  <si>
    <t>2025-01-12 10:59:13</t>
  </si>
  <si>
    <t>80+普通-普通区域-寿光市-德胜苑小区-15153621403-200M-宽带上网投诉-次数0-20250112105731X651589594</t>
  </si>
  <si>
    <t>20250112105731X651589594</t>
  </si>
  <si>
    <t xml:space="preserve">流程受理流水号：20250112105435151536214031037242
客户号码:15153621403
客户姓名:夏**
投诉地市:潍坊
来话流水:2025011210530424220897572
宽带账号:15153621403
宽带账号归属地市:潍坊
宽带账号归属区县:寿光市
故障地址:潍坊寿光市稻田镇稻田路德胜苑小区东高层*********
联系电话:13780805497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故障时间:2025-01-12 10:56:18
具体故障现象:打不开网页，
客户其他诉求:
</t>
  </si>
  <si>
    <t>2025-01-12 11:01:19</t>
  </si>
  <si>
    <t>2025-01-12 11:01:40</t>
  </si>
  <si>
    <t>SD-057-250112-724506-7630</t>
  </si>
  <si>
    <t>2025-01-12 22:24:22</t>
  </si>
  <si>
    <t>普通区域-潍城区-新天地-15244444210-500M-宽带延伸服务-次数0-202501120000547750</t>
  </si>
  <si>
    <t>202501120000547750</t>
  </si>
  <si>
    <t xml:space="preserve">202501120000547750#流程受理流水号：20250112222252152444442101156263
客户号码:15244444210
客户姓名:张*
投诉地市:潍坊
来话流水:2025011222214062620823647
宽带账号:15244444210
宽带账号归属地市:潍坊
宽带账号归属区县:潍城区
故障地址:潍坊潍城区城关街道胜利西街新天地新天地*********
联系电话:15244444010
联系人:先生/女士
工单紧急程度:一般
是否有升级投诉倾向:否
是否重复投诉:否
是否携转意向:否
是否投诉倾向:否
是否智能网关:智能网关
当前是否在线:是
接入方式:FTTH
是否质差终端:无质差信息
光功率:-15.59
故障大类:宽带/电视
故障细类:宽带延伸服务
携转原因:
故障时间:2025-01-12 22:29:33
具体故障现象:客户说是宽带老是断网， 要求明天一早要求师傅上门
</t>
  </si>
  <si>
    <t>2025-01-13 07:18:10</t>
  </si>
  <si>
    <t>SD-851-245749-13336-24870</t>
  </si>
  <si>
    <t>SD-057-250112-209145-5118</t>
  </si>
  <si>
    <t>2025-01-12 16:35:33</t>
  </si>
  <si>
    <t>普通区域-奎文区-辰隆天玺城三期-1500666813902-100M-宽带上网投诉-次数0-20250112163336X816755681</t>
  </si>
  <si>
    <t>2025-01-13 17:36:00</t>
  </si>
  <si>
    <t>20250112163336X816755681</t>
  </si>
  <si>
    <t xml:space="preserve">流程受理流水号：2025011216325715006668139021111675
客户号码:1500666813902
客户姓名:王**
投诉地市:潍坊
来话流水:2025011216313280020815280
宽带账号:1500666813902
宽带账号归属地市:潍坊
宽带账号归属区县:奎文区
故障地址:潍坊奎文区高新城区健康街辰隆天玺城三期10号楼1单元502*********
联系电话:15853615110
联系人:先生
工单紧急程度:一般
是否有升级投诉倾向:否
是否重复投诉:否
是否携转意向:否
是否投诉倾向:否
是否智能网关:智能网关
当前是否在线:是
接入方式:FTTH
端到端诊断结果:客户侧设备问题
是否质差终端:无质差信息
光功率:-17.54
故障大类:宽带/电视
故障细类:网速慢/上网掉线(专席)
携转原因:
故障时间:2025-01-12 16:33:11
具体故障现象:频繁掉线，
客户其他诉求:请协助处理，谢谢
</t>
  </si>
  <si>
    <t>2025-01-12 16:36:53</t>
  </si>
  <si>
    <t>2025-01-12 16:38:44</t>
  </si>
  <si>
    <t>SD-851-246991-2297-16266</t>
  </si>
  <si>
    <t>SD-057-250112-035896-3502</t>
  </si>
  <si>
    <t>2025-01-12 13:46:36</t>
  </si>
  <si>
    <t>【调研】-普通区域-诸城市-观海花园-13864603955-300M-宽带上网投诉-次数0-202501120000304050</t>
  </si>
  <si>
    <t>202501120000304050</t>
  </si>
  <si>
    <t xml:space="preserve">202501120000304050#宽带账号：13864603955；联系电话13864603955宽带地址：潍坊诸城市密州街道薛馆路观海花园；客户来电反映宽带频繁掉线，要求上门处理, 来电流水：2025011213450365120845997
 </t>
  </si>
  <si>
    <t>2025-01-12 13:48:54</t>
  </si>
  <si>
    <t>SD-851-296605-1282-12446</t>
  </si>
  <si>
    <t>SD-057-250112-286714-3505</t>
  </si>
  <si>
    <t>2025-01-12 13:46:41</t>
  </si>
  <si>
    <t>普通区域-奎文区-阳光外滩-15269653253-100M-业务受理宽带-次数0-202501120000305137</t>
  </si>
  <si>
    <t>202501120000305137</t>
  </si>
  <si>
    <t>202501120000305137# 宽带账号:15269653253; 联系电话：15269653253，问题类型：此工单为群障修复工单，根据群障全量闭环修复管理要求，为确保客户网络通畅，请装维人员跟进修复网络问题，谢谢！ 
 群障标题：公告。故障描述：潍坊奎文区阳光外滩光缆故障，预估24小时恢复，请帮忙拦截,如有需要请联系片区装维师傅李国磊15706366507主叫号码：17863659395.0;该号码仅供参考，请优先联系宽带账号。</t>
  </si>
  <si>
    <t>2025-01-12 13:56:51</t>
  </si>
  <si>
    <t>2025-01-12 13:58:23</t>
  </si>
  <si>
    <t>SD-057-250112-612957-2337</t>
  </si>
  <si>
    <t>2025-01-12 11:45:06</t>
  </si>
  <si>
    <t>【重投】-普通区域-高密市-海建小区沿街（小微）-13791606756-300M-宽带上网投诉-次数0-202501120000240145</t>
  </si>
  <si>
    <t>202501120000240145</t>
  </si>
  <si>
    <t xml:space="preserve">202501120000240145#？ 宽带账号：13791606756；联系电话：18764690386宽带地址：潍坊高密市朝阳街道立新街海建小区沿街（小微）高密海建小区沿街（小微）1号箱客户来电反映宽带不能用，线上指导无法配合操作，要求上门处理, 来电流水：2025011211414883220819869
。
</t>
  </si>
  <si>
    <t>2025-01-12 11:51:30</t>
  </si>
  <si>
    <t>2025-01-12 11:51:56</t>
  </si>
  <si>
    <t>SD-057-250112-817249-3511</t>
  </si>
  <si>
    <t>2025-01-12 13:46:56</t>
  </si>
  <si>
    <t>普通区域-昌邑市-怡和花园-13606471808-1000M-业务受理宽带-次数0-202501120000305049</t>
  </si>
  <si>
    <t>202501120000305049</t>
  </si>
  <si>
    <t>202501120000305049# 宽带账号:13606471808; 联系电话：13606471808，问题类型：此工单为群障修复工单，根据群障全量闭环修复管理要求，为确保客户网络通畅，请装维人员跟进修复网络问题，谢谢！ 
 群障标题：公告。故障描述：潍坊昌邑市怡和花园光缆故障，预估24小时恢复，请帮忙拦截,如有需要请联系片区装维师傅董慧卿15263665110主叫号码：13606471808.0;该号码仅供参考，请优先联系宽带账号。</t>
  </si>
  <si>
    <t>2025-01-12 13:49:05</t>
  </si>
  <si>
    <t>2025-01-12 13:49:35</t>
  </si>
  <si>
    <t>SD-851-267114-7376-13645</t>
  </si>
  <si>
    <t>2025-01-12 11:47:17</t>
  </si>
  <si>
    <t>普通区域-坊子区-眉村商业街-18663605990-1000M-业务受理宽带-次数0-202501120000240185 一级督办</t>
  </si>
  <si>
    <t>202501120000240185</t>
  </si>
  <si>
    <t>2025-01-12 12:23:49</t>
  </si>
  <si>
    <t>2025-01-12 14:26:21</t>
  </si>
  <si>
    <t>SD-852-315680-1930-29949</t>
  </si>
  <si>
    <t>SD-057-250112-149863-2284</t>
  </si>
  <si>
    <t>2025-01-12 11:41:01</t>
  </si>
  <si>
    <t>普通区域-寿光市-高家埠-18266365593-300M-宽带延伸服务-次数0-202501120000238492</t>
  </si>
  <si>
    <t>202501120000238492</t>
  </si>
  <si>
    <t xml:space="preserve">202501120000238492#流程受理流水号：20250112113957182663655931049396
客户号码:18266365593
客户姓名:步**
投诉地市:潍坊
来话流水:2025011211393690320897128
宽带账号:18266365593
宽带账号归属地市:潍坊
宽带账号归属区县:寿光市
故障地址:潍坊寿光市田马高家埠村高家埠高家埠4号箱*********
联系电话:13053699103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故障时间:2025-01-12 11:38:56
具体故障现象:表示装修把宽带拆下来了 要求安装
</t>
  </si>
  <si>
    <t>2025-01-12 12:08:53</t>
  </si>
  <si>
    <t>2025-01-12 12:09:30</t>
  </si>
  <si>
    <t>SD-057-250112-159084-6158</t>
  </si>
  <si>
    <t>2025-01-12 18:09:00</t>
  </si>
  <si>
    <t>【调研】-普通区域-坊子区-新方新璟园（保护小区）-15762660882-500M-魔百和投诉-次数0-202501120000483116</t>
  </si>
  <si>
    <t>202501120000483116</t>
  </si>
  <si>
    <t>202501120000483116#【已关注中国移动10086微信公众号】流程受理流水号：20250112180742157626608821132181
客户号码:15762660882
客户姓名:薛**
投诉地市:潍坊
来话流水:2025011218065454220885229
宽带账号:15762660882
宽带账号归属地市:潍坊
宽带账号归属区县:坊子区
故障地址:潍坊坊子区坊子新区双羊街新方新璟园B区4号楼
联系电话:15762660882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故障细类:移动高清电视故障(专席)
携转原因:
故障时间:2025-01-12 18:07:55
魔百和单播/组播:组播
具体故障现象:客户来电表示电视机上面显示账号不存在，进行修复检查账号未恢复，请协助谢谢
客户其他诉求:
魔百和单/组播：组播;宽带小区$[新方新璟园（保护小区）]$</t>
  </si>
  <si>
    <t>2025-01-12 18:14:49</t>
  </si>
  <si>
    <t>2025-01-12 18:15:08</t>
  </si>
  <si>
    <t>SD-851-272649-1638-15656</t>
  </si>
  <si>
    <t>SD-057-250112-902345-2286</t>
  </si>
  <si>
    <t>2025-01-12 11:41:05</t>
  </si>
  <si>
    <t>FTTR-普通区域-高密市-莳戈庄南北主街东西主街（小微）-13806365647-1000M-宽带上网投诉-次数0-20250112113915X155659727</t>
  </si>
  <si>
    <t>20250112113915X155659727</t>
  </si>
  <si>
    <t xml:space="preserve">流程受理流水号：20250112113657138063656471048645
客户号码:13806365647
客户姓名:王**
投诉地市:潍坊
来话流水:2025011211365069520869522
宽带账号:13806365647
宽带账号归属地市:潍坊
宽带账号归属区县:高密市
故障地址:潍坊高密市密水街道莳戈庄莳戈庄南北主街东西主街（小微）高密莳戈庄南北主街东西主街（小微）5号箱*********
联系电话:13806365647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光功率:-17.47
故障大类:宽带/电视
故障细类:宽带无法上网(专席)
携转原因:
故障时间:2025-01-12 11:37:49
具体故障现象:提示网络无法连接，
客户其他诉求:客户来电反映家里宽带无法连接使用，电视也无法观看，线上排障不认可，请协助处理，谢谢
</t>
  </si>
  <si>
    <t>2025-01-12 11:47:32</t>
  </si>
  <si>
    <t>2025-01-12 11:47:52</t>
  </si>
  <si>
    <t>SD-851-297559-15170-20819</t>
  </si>
  <si>
    <t>SD-057-250112-904678-5505</t>
  </si>
  <si>
    <t>2025-01-12 17:13:02</t>
  </si>
  <si>
    <t>【重投】-【调研】-80+银卡-普通区域-安丘市-祥和家园-15053617654-1000M-魔百和投诉-次数0-202501120000447953</t>
  </si>
  <si>
    <t>2025-01-13 18:14:00</t>
  </si>
  <si>
    <t>202501120000447953</t>
  </si>
  <si>
    <t>202501120000447953#流程受理流水号：20250112171011150536176541120262
客户号码:15053617654
客户姓名:李**
投诉地市:潍坊
来话流水:2025011217095612220892933
宽带账号:15053617654
宽带账号归属地市:潍坊
宽带账号归属区县:安丘市
故障地址:潍坊安丘市兴安街道206国道祥和家园中楼*********
联系电话:15053617654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故障细类:移动高清电视故障(专席)
携转原因:
故障时间:2025-01-12 17:09:45
魔百和单播/组播:单播
具体故障现象:机顶盒无法开机，请协助处理，谢谢
客户其他诉求:
魔百和单/组播：单播;宽带小区$[祥和家园]$</t>
  </si>
  <si>
    <t>2025-01-12 17:18:22</t>
  </si>
  <si>
    <t>2025-01-12 17:18:44</t>
  </si>
  <si>
    <t>SD-851-226890-24063-1963</t>
  </si>
  <si>
    <t>SD-057-250112-179438-5508</t>
  </si>
  <si>
    <t>2025-01-12 17:13:28</t>
  </si>
  <si>
    <t>【调研】-80+金卡-普通区域-青州市-冢子庄村-15244445930-500M-宽带上网投诉-次数0-202501120000443888</t>
  </si>
  <si>
    <t>202501120000443888</t>
  </si>
  <si>
    <t>202501120000443888#宽带账号：15244445930；宽带地址：潍坊青州市弥河镇冢子庄村冢子庄村弥河镇冢子庄村12号箱；客户来电反映宽带上网慢，客户不配合排障，要求上门，请协助处理，谢谢！联系电话：13793661200；联系人：先生；来电流水：2025011217074833520872945</t>
  </si>
  <si>
    <t>2025-01-12 17:30:34</t>
  </si>
  <si>
    <t>2025-01-12 17:31:04</t>
  </si>
  <si>
    <t>SD-851-294349-2055-26461</t>
  </si>
  <si>
    <t>SD-057-250112-452937-5812</t>
  </si>
  <si>
    <t>2025-01-12 17:38:08</t>
  </si>
  <si>
    <t>【追1】80+普通-普通区域-寿光市-王望二村自然村-15169588306-100M-宽带上网投诉-次数0-20250112173617X577649944</t>
  </si>
  <si>
    <t>2025-01-13 18:39:00</t>
  </si>
  <si>
    <t>20250112173617X577649944</t>
  </si>
  <si>
    <t xml:space="preserve">【农村网络投诉】流程受理流水号：20250112173450151695883061125668
客户号码:15169588306
客户姓名:邓**
投诉地市:潍坊
来话流水:2025011217343662020821839
宽带账号:15169588306
宽带账号归属地市:潍坊
宽带账号归属区县:寿光市
故障地址:潍坊寿光市王望王望二村王望二村自然村王望二村31号箱*********
联系电话:15169588306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17:35:29
具体故障现象:提示网络无法连接，
客户其他诉求:
</t>
  </si>
  <si>
    <t>2025-01-12 17:53:32</t>
  </si>
  <si>
    <t>2025-01-12 17:54:13</t>
  </si>
  <si>
    <t>SD-057-250112-653041-6099</t>
  </si>
  <si>
    <t>2025-01-12 18:04:15</t>
  </si>
  <si>
    <t>【调研】-80+银卡-普通区域-寿光市-南半截河村自然村-13854415175-1000M-宽带上网投诉-次数0-202501120000481095</t>
  </si>
  <si>
    <t>202501120000481095</t>
  </si>
  <si>
    <t>202501120000481095#13854415175客户来电反映电视无法观看，线上排障不认可合，客户要求师傅上门，请协助处理，谢谢
宽带地址：潍坊寿光市上口镇南半截河村南半截河村自然村南半截河村沿街15箱(836号外墙）
联系人：先生 联系电话：本机 来电流水：2025011218010470720842291</t>
  </si>
  <si>
    <t>2025-01-12 18:07:08</t>
  </si>
  <si>
    <t>2025-01-12 18:07:26</t>
  </si>
  <si>
    <t>SD-851-248498-2145-26026</t>
  </si>
  <si>
    <t>SD-057-250112-698214-5130</t>
  </si>
  <si>
    <t>2025-01-12 16:36:01</t>
  </si>
  <si>
    <t>普通区域-昌乐县-中船壹号-18265622766-1000M-宽带上网投诉-次数0-202501120000418753</t>
  </si>
  <si>
    <t>2025-01-13 17:37:00</t>
  </si>
  <si>
    <t>202501120000418753</t>
  </si>
  <si>
    <t>202501120000418753#受理号码 : 18265622766客户姓名 : 肖**号码归属地 : 潍坊青州 － 青州-云门山网格-铁通大众直销用户品牌 : 全球通，宽带账号：18265622766；宽带地址：潍坊昌乐县朱刘街道宝通街中船壹号29号楼202室；客户来电反映宽带网速慢，客户不配合排障，要求上门，请协助处理，谢谢！联系电话：本机；联系人：先生；来电流水：2025011216315160020818373</t>
  </si>
  <si>
    <t>2025-01-12 16:41:37</t>
  </si>
  <si>
    <t>2025-01-12 16:42:08</t>
  </si>
  <si>
    <t>SD-851-326445-9527-19132</t>
  </si>
  <si>
    <t>SD-057-250112-307529-1911</t>
  </si>
  <si>
    <t>2025-01-12 11:13:53</t>
  </si>
  <si>
    <t>【调研】-80+银卡-普通区域-安丘市-东后孟戈村自然村-15169563658-1000M-魔百和投诉-次数0-202501120000216405</t>
  </si>
  <si>
    <t>202501120000216405</t>
  </si>
  <si>
    <t>202501120000216405#流程受理流水号：20250112111141151695636581042124
客户号码:15169563658
客户姓名:陈*
投诉地市:潍坊
来话流水:2025011211091644220872418
宽带账号:15169563658
宽带账号归属地市:潍坊
宽带账号归属区县:安丘市
故障地址:潍坊安丘市石堆镇东后孟戈村东后孟戈村自然村东后孟戈村南2号箱刘士柱*********
联系电话:15169563658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故障细类:移动高清电视故障(专席)
携转原因:
故障时间:2025-01-12 10:59:23
魔百和单播/组播:组播
具体故障现象:网络无法连接，客户不会操作，无法进行线上指导，请协助，谢谢
客户其他诉求:
魔百和单/组播：组播;宽带小区$[东后孟戈村自然村]$</t>
  </si>
  <si>
    <t>2025-01-12 11:28:54</t>
  </si>
  <si>
    <t>2025-01-12 11:29:20</t>
  </si>
  <si>
    <t>SD-851-231319-13620-21101</t>
  </si>
  <si>
    <t>SD-057-250112-160872-2291</t>
  </si>
  <si>
    <t>2025-01-12 11:41:21</t>
  </si>
  <si>
    <t>【调研】-80+普通-(目标)普通区域-寿光市-南官桥村自然村-18369653567-200M-魔百和投诉-次数0-20250112114055X255737984</t>
  </si>
  <si>
    <t>2025-01-13 12:42:00</t>
  </si>
  <si>
    <t>20250112114055X255737984</t>
  </si>
  <si>
    <t>【农村网络投诉】流程受理流水号：20250112113759183696535671048913
客户号码:18369653567
客户姓名:穆**
投诉地市:潍坊
来话流水:2025011211373393320876594
宽带账号:18369653567
宽带账号归属地市:潍坊
宽带账号归属区县:寿光市
故障地址:潍坊寿光市马店南官桥村南官桥村自然村扩6号箱*********
联系电话:18369653567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光功率:-17.42
故障大类:电视
故障细类:移动高清电视故障(专席)
携转原因:
故障时间:2025-01-12 11:39:24
魔百和单播/组播:组播
具体故障现象:电视提示网络类错误，
客户其他诉求:机顶盒网线断，已解释费用问题
魔百和单/组播：组播</t>
  </si>
  <si>
    <t>2025-01-12 11:53:01</t>
  </si>
  <si>
    <t>SD-057-250112-849657-2384</t>
  </si>
  <si>
    <t>2025-01-12 11:47:36</t>
  </si>
  <si>
    <t>【调研】-80+银卡-(目标)普通区域-高密市-菲达新公馆-18754464822-300M-业务受理宽带-次数0-202501120000243176</t>
  </si>
  <si>
    <t>202501120000243176</t>
  </si>
  <si>
    <t>202501120000243176# 宽带账号:18754464822; 联系电话：18754464822，问题类型：此工单为群障修复工单，根据群障全量闭环修复管理要求，为确保客户网络通畅，请装维人员跟进修复网络问题，谢谢！ 
 群障标题：公告。故障描述：潍坊高密市菲达新公馆光缆故障，预估24小时恢复，请帮忙拦截,如有需要请联系片区装维师傅李臣杰15706307313主叫号码：15953658152.0;该号码仅供参考，请优先联系宽带账号。</t>
  </si>
  <si>
    <t>2025-01-12 11:52:48</t>
  </si>
  <si>
    <t>2025-01-12 11:53:25</t>
  </si>
  <si>
    <t>SD-057-250112-803421-5509</t>
  </si>
  <si>
    <t>2025-01-12 17:13:29</t>
  </si>
  <si>
    <t>80+银卡-普通区域-奎文区-金马怡园F区-13864693319-1000M-宽带上网投诉-次数0-202501120000446194</t>
  </si>
  <si>
    <t>202501120000446194</t>
  </si>
  <si>
    <t xml:space="preserve">202501120000446194#宽带账号：13864693319；联系电话：13573604447宽带地址：潍坊高新新城街道福寿街金马怡园F区D2号楼*********；客户来电反映宽带网速慢，线上指导无法配合操作，要求上门处理, 来电流水：2025011217093538520889670
</t>
  </si>
  <si>
    <t>2025-01-12 17:32:31</t>
  </si>
  <si>
    <t>SD-851-250934-9888-20379</t>
  </si>
  <si>
    <t>SD-057-250112-792684-5724</t>
  </si>
  <si>
    <t>2025-01-12 17:31:28</t>
  </si>
  <si>
    <t>【调研】-80+银卡-普通区域-潍城区-苗圃北区三路-15053681469-1000M-宽带上网投诉-次数0-202501120000459797</t>
  </si>
  <si>
    <t>2025-01-13 18:32:00</t>
  </si>
  <si>
    <t>202501120000459797</t>
  </si>
  <si>
    <t>202501120000459797#流程受理流水号：20250112172942150536814691124608
客户号码:15053681469
客户姓名:徐**
投诉地市:潍坊
来话流水:2025011217270768620854082
宽带账号:15053681469
宽带账号归属地市:潍坊
宽带账号归属区县:潍城区
故障地址:潍坊潍城区北关街道永安路苗圃北区三路18号楼*********
联系电话:15006639767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光功率:-19.17
故障大类:宽带/电视
故障细类:网速慢/上网掉线(专席)
携转原因:
故障时间:2025-01-12 17:30:41
具体故障现象:网速慢卡顿，线上排障未能恢复正常使用，请相关部门人员协助处理，谢谢
客户其他诉求:
;宽带小区$[苗圃北区三路]$</t>
  </si>
  <si>
    <t>2025-01-12 17:46:53</t>
  </si>
  <si>
    <t>2025-01-12 17:47:07</t>
  </si>
  <si>
    <t>SD-851-309249-17783-11160</t>
  </si>
  <si>
    <t>SD-057-250112-475632-5816</t>
  </si>
  <si>
    <t>2025-01-12 17:38:40</t>
  </si>
  <si>
    <t>80+金卡-普通区域-高密市-卞家庄自然村-15069626558-1000M-魔百和投诉-次数0-202501120000462251</t>
  </si>
  <si>
    <t>202501120000462251</t>
  </si>
  <si>
    <t>202501120000462251#流程受理流水号：20250112173746150696265581126275
客户号码:15069626558
客户姓名:刘**
投诉地市:潍坊
来话流水:2025011217333865120813060
宽带账号:15069626558
宽带账号归属地市:潍坊
宽带账号归属区县:高密市
故障地址:潍坊高密市密水街道卞家庄卞家庄自然村卞家庄16#许伟伟*********
联系电话:15069626558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故障细类:移动高清电视故障(专席)
携转原因:
故障时间:2025-01-12 17:33:32
魔百和单播/组播:组播
具体故障现象:电视机提示无信号，
客户其他诉求:尽快处理  谢谢 
魔百和单/组播：组播;宽带小区$[卞家庄自然村]$</t>
  </si>
  <si>
    <t>2025-01-12 17:41:23</t>
  </si>
  <si>
    <t>2025-01-12 17:41:46</t>
  </si>
  <si>
    <t>SD-057-250112-316798-5817</t>
  </si>
  <si>
    <t>2025-01-12 17:38:42</t>
  </si>
  <si>
    <t>普通区域-青州市-何官镇朱家-13791678059-1000M-宽带上网投诉-次数0-202501120000437159</t>
  </si>
  <si>
    <t>202501120000437159</t>
  </si>
  <si>
    <t xml:space="preserve">202501120000437159#宽带账号：13791678059；宽带地址：潍坊青州市何官镇朱家何官镇朱家5号箱*********；客户来电反映网络电视无法观看，要求上门，请协助处理，谢谢！联系电话：13964782682；联系人：先生；来电流水：2025011217274900820860233。
</t>
  </si>
  <si>
    <t>2025-01-12 17:43:40</t>
  </si>
  <si>
    <t>2025-01-12 17:44:14</t>
  </si>
  <si>
    <t>SD-851-272285-10597-20801</t>
  </si>
  <si>
    <t>2025-01-12 13:41:17</t>
  </si>
  <si>
    <t>普通区域-青州市-坡子村-15610287728-300M-宽带上网投诉-次数0-202501120000299357 一级督办</t>
  </si>
  <si>
    <t>202501120000299357</t>
  </si>
  <si>
    <t>2025-01-12 13:46:45</t>
  </si>
  <si>
    <t>2025-01-12 13:47:09</t>
  </si>
  <si>
    <t>SD-057-250112-439126-1918</t>
  </si>
  <si>
    <t>2025-01-12 11:14:16</t>
  </si>
  <si>
    <t>【调研】-80+普通-普通区域-青州市-东玉竹商业街-15053669683-500M-宽带上网投诉-次数0-20250112111247X567674681</t>
  </si>
  <si>
    <t>20250112111247X567674681</t>
  </si>
  <si>
    <t xml:space="preserve">流程受理流水号：20250112111203150536696831042237
客户号码:15053669683
客户姓名:李**
投诉地市:潍坊
来话流水:2025011211113852620898367
宽带账号:15053669683
宽带账号归属地市:潍坊
宽带账号归属区县:青州市
故障地址:潍坊青州市云门山街道东玉竹东玉竹商业街5号箱（龙鑫瓜子后墙）*********
联系电话:15053669683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11:12:22
具体故障现象:光猫亮红灯，
客户其他诉求:
</t>
  </si>
  <si>
    <t>2025-01-12 11:31:10</t>
  </si>
  <si>
    <t>2025-01-12 11:31:34</t>
  </si>
  <si>
    <t>SD-851-237148-17206-20734</t>
  </si>
  <si>
    <t>SD-057-250112-862715-1985</t>
  </si>
  <si>
    <t>2025-01-12 11:17:25</t>
  </si>
  <si>
    <t>普通区域-坊子区-潍坊华通开关有限公司沿街-17865998997-1000M-宽带上网投诉-次数0-20250112111557X757018763</t>
  </si>
  <si>
    <t>20250112111557X757018763</t>
  </si>
  <si>
    <t xml:space="preserve">流程受理流水号：20250112111520178659989971043159
客户号码:17865998997
客户姓名:孙*
投诉地市:潍坊
来话流水:2025011211120365220803033
宽带账号:17865998997
宽带账号归属地市:潍坊
宽带账号归属区县:坊子区
故障地址:潍坊坊子区凤凰街办凤凰大街花溪美地小区东侧路北沿街（志远南路-坊泰路）3号箱回力轮胎外墙*********
联系电话:17865998997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光功率:-7.16
故障大类:宽带/电视
故障细类:网速慢/上网掉线(专席)
携转原因:
故障时间:2025-01-12 11:12:38
具体故障现象:频繁掉线，光功率异常，客户表示都操作过了，请协助处理，谢谢
客户其他诉求:
</t>
  </si>
  <si>
    <t>2025-01-12 11:22:02</t>
  </si>
  <si>
    <t>2025-01-12 11:23:10</t>
  </si>
  <si>
    <t>SD-851-241183-3939-24018</t>
  </si>
  <si>
    <t>SD-057-250112-274106-2386</t>
  </si>
  <si>
    <t>2025-01-12 11:47:42</t>
  </si>
  <si>
    <t>【调研】-80+银卡-(目标)普通区域-寿光市-邢西村自然村-13869690766-1000M-宽带上网投诉-次数0-202501120000242117</t>
  </si>
  <si>
    <t>202501120000242117</t>
  </si>
  <si>
    <t>202501120000242117#宽带账号：13869690766；宽带地址：潍坊寿光市台头镇邢西村邢西村自然村27号箱*；客户来电反映移动高清不好用，客户不会操作，无法配合线上指导，要求上门，请协助处理，谢谢！联系电话：13869690766；联系人：施**；来电流水：2025011211414176020818634</t>
  </si>
  <si>
    <t>2025-01-12 12:04:50</t>
  </si>
  <si>
    <t>2025-01-12 12:05:11</t>
  </si>
  <si>
    <t>SD-851-301338-6586-3919</t>
  </si>
  <si>
    <t>SD-057-250112-197603-5820</t>
  </si>
  <si>
    <t>2025-01-12 17:39:08</t>
  </si>
  <si>
    <t>普通区域-寿光市-寒桥东景花园-15954451323-200M-魔百和投诉-次数0-202501120000464066</t>
  </si>
  <si>
    <t>2025-01-13 18:40:00</t>
  </si>
  <si>
    <t>202501120000464066</t>
  </si>
  <si>
    <t>202501120000464066#流程受理流水号：20250112173804159544513231126330
客户号码:15954451323
客户姓名:张**
投诉地市:潍坊
来话流水:2025011217364361720840431
宽带账号:15954451323
宽带账号归属地市:潍坊
宽带账号归属区县:寿光市
故障地址:潍坊寿光市寒桥镇寒桥中心街寒桥东景花园9号楼*********
联系电话:13070720113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故障时间:2025-01-12 17:42:59
魔百和单播/组播:组播
具体故障现象:机顶盒无法开机，
客户其他诉求:
魔百和单/组播：组播;宽带小区$[寒桥东景花园]$</t>
  </si>
  <si>
    <t>2025-01-12 17:50:14</t>
  </si>
  <si>
    <t>2025-01-12 17:52:12</t>
  </si>
  <si>
    <t>SD-057-250112-276851-5142</t>
  </si>
  <si>
    <t>2025-01-12 16:36:36</t>
  </si>
  <si>
    <t>【调研】-普通区域-诸城市-繁荣尊府-13561420198-100M-业务受理宽带-次数0-202501120000421288</t>
  </si>
  <si>
    <t>2025-01-13 16:37:00</t>
  </si>
  <si>
    <t>202501120000421288</t>
  </si>
  <si>
    <t>202501120000421288# 宽带账号:13561420198; 联系电话：13561420198，问题类型：此工单为群障修复工单，根据群障全量闭环修复管理要求，为确保客户网络通畅，请装维人员跟进修复网络问题，谢谢！ 
 群障标题：公告。故障描述：繁荣尊府主叫号码：13508961502.0;该号码仅供参考，请优先联系宽带账号。</t>
  </si>
  <si>
    <t>2025-01-12 16:49:46</t>
  </si>
  <si>
    <t>2025-01-12 17:15:57</t>
  </si>
  <si>
    <t>SD-057-250112-147562-5518</t>
  </si>
  <si>
    <t>2025-01-12 17:14:11</t>
  </si>
  <si>
    <t>【调研】-80+普通-普通区域-潍城区-玲珑小区-18265699971-1000M-业务受理宽带-次数0-202501120000446496</t>
  </si>
  <si>
    <t>2025-01-13 17:15:00</t>
  </si>
  <si>
    <t>202501120000446496</t>
  </si>
  <si>
    <t>202501120000446496#客户来电反映宽带网络慢，线上排障未恢复，请协助处理，谢谢, 
联系电话：本机，联系人：先生，流水：2025011217094109020890624</t>
  </si>
  <si>
    <t>2025-01-12 17:46:40</t>
  </si>
  <si>
    <t>2025-01-12 17:47:13</t>
  </si>
  <si>
    <t>SD-851-291866-1755-595</t>
  </si>
  <si>
    <t>SD-057-250112-854706-5585</t>
  </si>
  <si>
    <t>2025-01-12 17:18:06</t>
  </si>
  <si>
    <t>80+普通-普通区域-奎文区-九龙山庄-15063668556-1000M-宽带上网投诉-次数0-202501120000448212</t>
  </si>
  <si>
    <t>2025-01-13 18:19:00</t>
  </si>
  <si>
    <t>202501120000448212</t>
  </si>
  <si>
    <t>202501120000448212#15063668556客户来电反映电视无法正常使用，后台显示质差机顶盒。请尽快协助处理，谢谢   
 联系人：女士 联系电话：15063668556 来话流水2025011217103960520899682</t>
  </si>
  <si>
    <t>2025-01-12 17:34:04</t>
  </si>
  <si>
    <t>2025-01-12 17:34:34</t>
  </si>
  <si>
    <t>SD-057-250112-324769-5730</t>
  </si>
  <si>
    <t>2025-01-12 17:32:04</t>
  </si>
  <si>
    <t>【重投】-【调研】-普通区域-高密市-范家自然村-13793690589-300M-魔百和投诉-次数0-202501120000460390</t>
  </si>
  <si>
    <t>2025-01-13 18:33:00</t>
  </si>
  <si>
    <t>202501120000460390</t>
  </si>
  <si>
    <t>202501120000460390#流程受理流水号：20250112173021137936905891124753
客户号码:13793690589
客户姓名:薛**
投诉地市:潍坊
来话流水:2025011217295583020879086
宽带账号:13793690589
宽带账号归属地市:潍坊
宽带账号归属区县:高密市
故障地址:潍坊高密市夏庄镇范家范家自然村高密范庄19号箱于波*********
联系电话:15244471885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光功率:-18.82
故障大类:宽带/电视
故障细类:移动高清电视故障(专席)
携转原因:
故障时间:2025-01-12 17:31:16
魔百和单播/组播:组播
具体故障现象:客户来电反映电视机提示无信号，我处正常排障未恢复请协助处理谢谢。
客户其他诉求:
魔百和单/组播：组播;宽带小区$[范家自然村]$</t>
  </si>
  <si>
    <t>2025-01-12 17:32:51</t>
  </si>
  <si>
    <t>2025-01-12 17:33:14</t>
  </si>
  <si>
    <t>SD-057-250112-738064-2611</t>
  </si>
  <si>
    <t>2025-01-12 12:07:29</t>
  </si>
  <si>
    <t>【调研】-FTTR-普通区域-奎文区-银通社区-18265615165-1000M-业务受理宽带-次数0-202501120000257270</t>
  </si>
  <si>
    <t>202501120000257270</t>
  </si>
  <si>
    <t>202501120000257270#【已关注中国移动10086微信公众号】 宽带账号:18265615165; 联系电话：18265615165，问题类型：此工单为群障修复工单，根据群障全量闭环修复管理要求，为确保客户网络通畅，请装维人员跟进修复网络问题，谢谢！ 
 群障标题：公告。故障描述：潍坊奎文区银通社区光缆故障，预估24小时恢复，请帮忙拦截,如有需要请联系片区装维师傅郑冬冬15706307392主叫号码：18265615165.0;该号码仅供参考，请优先联系宽带账号。</t>
  </si>
  <si>
    <t>2025-01-12 12:10:35</t>
  </si>
  <si>
    <t>2025-01-12 12:11:03</t>
  </si>
  <si>
    <t>SD-852-274005-614-8424</t>
  </si>
  <si>
    <t>2025-01-12 16:31:14</t>
  </si>
  <si>
    <t>80+银卡-普通区域-奎文区-大观天下一期-13792621667-1000M-宽带上网投诉-次数0-202501120000416549 一级督办</t>
  </si>
  <si>
    <t>2025-01-13 17:32:00</t>
  </si>
  <si>
    <t>202501120000416549</t>
  </si>
  <si>
    <t>2025-01-12 16:33:53</t>
  </si>
  <si>
    <t>2025-01-12 16:34:15</t>
  </si>
  <si>
    <t>SD-057-250112-972816-5085</t>
  </si>
  <si>
    <t>2025-01-12 16:31:44</t>
  </si>
  <si>
    <t>80+普通-普通区域-昌邑市-农机公司宿舍-13606460216-1000M-宽带上网投诉-次数0-202501120000414810</t>
  </si>
  <si>
    <t>202501120000414810</t>
  </si>
  <si>
    <t>202501120000414810#宽带账号：13606460216；宽带地址：潍坊昌邑市城区解放路农机公司宿舍农机公司宿舍2*；客户来电反映移动高清无信号*，客户老人，客户不配合排障，要求师傅上门，请协助处理，谢谢！联系电话：本机；联系人先生；来电流水：2025011216283261720885371</t>
  </si>
  <si>
    <t>2025-01-12 16:34:17</t>
  </si>
  <si>
    <t>SD-851-242939-24154-19777</t>
  </si>
  <si>
    <t>SD-057-250112-690473-5147</t>
  </si>
  <si>
    <t>2025-01-12 16:36:49</t>
  </si>
  <si>
    <t>80+白金-普通区域-奎文区-隆基花园（怡景嘉园物价局宿舍）-13583672777-1000M-魔百和投诉-次数0-202501120000418347</t>
  </si>
  <si>
    <t>202501120000418347</t>
  </si>
  <si>
    <t>202501120000418347#流程受理流水号：20250112163606135836727771112397
客户号码:13583672777
客户姓名:房**
投诉地市:潍坊
来话流水:2025011216283975220886605
宽带账号:13583672777
宽带账号归属地市:潍坊
宽带账号归属区县:高新
故障地址:潍坊高新高新城区福寿街隆基花园（怡景嘉园物价局宿舍）怡景16号楼*********
联系电话:13583672777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故障细类:移动高清电视故障(专席)
携转原因:
故障时间:2025-01-12 16:39:37
魔百和单播/组播:单播
具体故障现象:电视直播或点播无法观看，线上无法操作
客户其他诉求:
魔百和单/组播：单播;宽带小区$[隆基花园（怡景嘉园物价局宿舍）]$</t>
  </si>
  <si>
    <t>2025-01-12 16:40:13</t>
  </si>
  <si>
    <t>2025-01-12 16:40:39</t>
  </si>
  <si>
    <t>SD-851-263410-186-11808</t>
  </si>
  <si>
    <t>SD-057-250112-019532-5732</t>
  </si>
  <si>
    <t>2025-01-12 17:32:09</t>
  </si>
  <si>
    <t>普通区域-寿光市-董前社区-15065692869-1000M-宽带上网投诉-次数0-20250112172955X195025136</t>
  </si>
  <si>
    <t>20250112172955X195025136</t>
  </si>
  <si>
    <t xml:space="preserve">流程受理流水号：20250112172906150656928691124489
客户号码:15065692869
客户姓名:赵**
投诉地市:潍坊
来话流水:2025011217280160920862045
宽带账号:15065692869
宽带账号归属地市:潍坊
宽带账号归属区县:寿光市
故障地址:潍坊寿光市洛城街道御景名都
联系电话:18866179709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
故障细类:宽带无法上网(专席)
携转原因:
故障时间:2025-01-12 17:29:13
具体故障现象:电源灯熄灭，重插重启，检查插排未恢复，请处理，谢谢
客户其他诉求:
</t>
  </si>
  <si>
    <t>2025-01-12 17:37:43</t>
  </si>
  <si>
    <t>2025-01-12 17:38:09</t>
  </si>
  <si>
    <t>SD-851-338380-7488-4379</t>
  </si>
  <si>
    <t>SD-057-250112-879610-6120</t>
  </si>
  <si>
    <t>2025-01-12 18:06:29</t>
  </si>
  <si>
    <t>普通区域-潍城区-北方茶都-13964704687-300M-业务受理宽带-次数0-202501120000481949</t>
  </si>
  <si>
    <t>202501120000481949</t>
  </si>
  <si>
    <t>202501120000481949# 宽带账号:13964704687; 联系电话：13964704687，问题类型：此工单为群障修复工单，根据群障全量闭环修复管理要求，为确保客户网络通畅，请装维人员跟进修复网络问题，谢谢！ 
 群障标题：公告。故障描述：北方茶都主叫号码：13964704687.0;该号码仅供参考，请优先联系宽带账号。</t>
  </si>
  <si>
    <t>2025-01-12 18:57:04</t>
  </si>
  <si>
    <t>2025-01-12 18:57:58</t>
  </si>
  <si>
    <t>SD-057-250112-259871-2554</t>
  </si>
  <si>
    <t>2025-01-12 12:02:09</t>
  </si>
  <si>
    <t>【调研】-(目标)普通区域-奎文区-南胡住南社区-13406676143-500M-宽带上网投诉-次数0-20250112120012X412404334</t>
  </si>
  <si>
    <t>20250112120012X412404334</t>
  </si>
  <si>
    <t xml:space="preserve">流程受理流水号：20250112115908134066761431054246
客户号码:13406676143
客户姓名:潘**
投诉地市:潍坊
来话流水:2025011211580275320876839
宽带账号:13406676143
宽带账号归属地市:潍坊
宽带账号归属区县:奎文区
故障地址:潍坊奎文区高新城区胜利街南胡住南社区6号楼*********
联系电话:13406676143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光功率:-17.72
故障大类:宽带/电视
故障细类:宽带无法上网
携转原因:
故障时间:2025-01-12 11:59:42
具体故障现象:频繁掉线，
客户其他诉求:
</t>
  </si>
  <si>
    <t>2025-01-12 12:06:52</t>
  </si>
  <si>
    <t>2025-01-12 12:07:17</t>
  </si>
  <si>
    <t>SD-851-236215-14647-26755</t>
  </si>
  <si>
    <t>SD-057-250112-073591-5087</t>
  </si>
  <si>
    <t>2025-01-12 16:31:56</t>
  </si>
  <si>
    <t>【调研】-80+普通-普通区域-诸城市-丁家花园-18706503456-300M-业务受理宽带-次数0-202501120000417252</t>
  </si>
  <si>
    <t>2025-01-13 16:32:00</t>
  </si>
  <si>
    <t>202501120000417252</t>
  </si>
  <si>
    <t>202501120000417252#用户表示宽带不能正常使用，不配合操作，要求上门维修，请工作人员协助处理，谢谢！流水号2025011216294464520897355，联系人先生，联系电话18706503456！</t>
  </si>
  <si>
    <t>2025-01-12 16:33:35</t>
  </si>
  <si>
    <t>2025-01-12 16:34:11</t>
  </si>
  <si>
    <t>2025-01-12 11:14:38</t>
  </si>
  <si>
    <t>普通区域-寿光市-一中花园-13869666692-300M-宽带上网投诉-次数0-202501120000217610 一级督办</t>
  </si>
  <si>
    <t>202501120000217610</t>
  </si>
  <si>
    <t>2025-01-12 11:17:44</t>
  </si>
  <si>
    <t>2025-01-12 11:19:03</t>
  </si>
  <si>
    <t>SD-057-250112-260738-1997</t>
  </si>
  <si>
    <t>2025-01-12 11:17:59</t>
  </si>
  <si>
    <t>普通区域-诸城市-法院家属楼（利群）-18306362088-1000M-业务受理宽带-次数0-202501120000217255</t>
  </si>
  <si>
    <t>202501120000217255</t>
  </si>
  <si>
    <t>202501120000217255#客户来电反映宽带网络机顶盒无法观看，线上排障未恢复，请协助处理，谢谢, 
联系电话：18306362088，联系人：女士，流水：2025011211133953920820671</t>
  </si>
  <si>
    <t>2025-01-12 11:36:40</t>
  </si>
  <si>
    <t>2025-01-12 11:36:57</t>
  </si>
  <si>
    <t>SD-851-321704-1762-13355</t>
  </si>
  <si>
    <t>SD-057-250112-042396-2305</t>
  </si>
  <si>
    <t>2025-01-12 11:42:35</t>
  </si>
  <si>
    <t>80+银卡-普通区域-奎文区-中海大观天下二期-15908052299-200M-宽带上网投诉-次数0-202501120000235312</t>
  </si>
  <si>
    <t>2025-01-13 12:43:00</t>
  </si>
  <si>
    <t>202501120000235312</t>
  </si>
  <si>
    <t>202501120000235312#15908052299客户反映电视无法观看，客户反映可能是接触不良，线上排障不配合要求师傅上门维修，请协助处理。谢谢  联系人：先生联系电话：本机 流水：
2025011211394867020899028</t>
  </si>
  <si>
    <t>2025-01-12 11:45:36</t>
  </si>
  <si>
    <t>2025-01-12 11:46:06</t>
  </si>
  <si>
    <t>SD-057-250112-068573-2400</t>
  </si>
  <si>
    <t>2025-01-12 11:49:54</t>
  </si>
  <si>
    <t>【调研】-80+银卡-(目标)普通区域-奎文区-金宝片区-13869663755-1000M-宽带上网投诉-次数0-202501120000243774</t>
  </si>
  <si>
    <t>202501120000243774</t>
  </si>
  <si>
    <t>202501120000243774#宽带账号：13869663755；宽带地址：潍坊奎文区廿里堡街道潍州路金宝片区双裕世纪城5号楼*；客户来电反映无信号，客户不-配合排障，，请协助处理，谢谢！联系电话：15315258692；联系人：先生；来电流水：2025011211471174820873525。</t>
  </si>
  <si>
    <t>2025-01-12 12:18:35</t>
  </si>
  <si>
    <t>2025-01-12 12:18:58</t>
  </si>
  <si>
    <t>SD-851-271148-9400-6841</t>
  </si>
  <si>
    <t>SD-057-250112-517903-5591</t>
  </si>
  <si>
    <t>2025-01-12 17:19:24</t>
  </si>
  <si>
    <t>【重投】-80+普通-普通区域-诸城市-西九台自然村-13953609410-1000M-宽带上网投诉-次数0-202501120000451021</t>
  </si>
  <si>
    <t>2025-01-13 18:20:00</t>
  </si>
  <si>
    <t>202501120000451021</t>
  </si>
  <si>
    <t>202501120000451021#宽带账号：13953609410；宽带地址：潍坊诸城市舜王街道西九台西九台自然村西九台村东北老4号箱（华为）；客户来电反映宽带无法上网，客户不配合排障，要求上门，请协助处理，谢谢！联系电话：本机；联系人：先生；来电流水：2025011217140368120831736</t>
  </si>
  <si>
    <t>2025-01-12 17:34:27</t>
  </si>
  <si>
    <t>2025-01-12 17:34:42</t>
  </si>
  <si>
    <t>SD-851-304390-11848-11508</t>
  </si>
  <si>
    <t>SD-057-250112-205416-5736</t>
  </si>
  <si>
    <t>2025-01-12 17:32:20</t>
  </si>
  <si>
    <t>【调研】-普通区域-高密市-盛世大院-13806467481-200M-魔百和投诉-次数0-20250112173041X241617621</t>
  </si>
  <si>
    <t>20250112173041X241617621</t>
  </si>
  <si>
    <t>流程受理流水号：20250112172844138064674811124406
客户号码:13806467481
客户姓名:范**
投诉地市:潍坊
来话流水:2025011217282583020865733
宽带账号:13806467481
宽带账号归属地市:潍坊
宽带账号归属区县:高密市
故障地址:潍坊高密市密水街道凤凰大街盛世大院高密盛世大院多层3号楼3单元14号箱*********
联系电话:13806467481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故障细类:移动高清电视故障
携转原因:
故障时间:2025-01-12 17:30:19
魔百和单播/组播:组播
具体故障现象:电视直播或点播无法观看，
客户其他诉求:
魔百和单/组播：组播</t>
  </si>
  <si>
    <t>2025-01-12 17:38:30</t>
  </si>
  <si>
    <t>2025-01-12 17:38:55</t>
  </si>
  <si>
    <t>SD-057-250112-251706-6071</t>
  </si>
  <si>
    <t>2025-01-12 18:00:51</t>
  </si>
  <si>
    <t>80+白金-普通区域-寿光市-前王村自然村-15065615426-1000M-宽带延伸服务-次数0-202501120000478658</t>
  </si>
  <si>
    <t>202501120000478658</t>
  </si>
  <si>
    <t xml:space="preserve">202501120000478658#流程受理流水号：20250112175754150656154261130411
客户号码:15065615426
客户姓名:王**
投诉地市:潍坊
来话流水:2025011217524604520876579
宽带账号:15065615426
宽带账号归属地市:潍坊
宽带账号归属区县:寿光市
故障地址:潍坊寿光市上口镇前王村前王村自然村前王村扩容1号箱*********
联系电话:13863676787
联系人:先生
工单紧急程度:紧急
是否有升级投诉倾向:否
是否重复投诉:否
是否携转意向:否
是否投诉倾向:否
是否智能网关:智能网关
当前是否在线:是
接入方式:FTTH
是否质差终端:无质差信息
光功率:-23.18
故障大类:宽带/电视
故障细类:宽带延伸服务
携转原因:
故障时间:2025-01-12 18:00:15
具体故障现象:客户自己从网上购买的全光wifi要求更换，在线解释不认可，客户要求提供超级密码，参数，要求协助处理，谢谢
</t>
  </si>
  <si>
    <t>2025-01-12 18:19:03</t>
  </si>
  <si>
    <t>2025-01-12 18:19:44</t>
  </si>
  <si>
    <t>SD-851-284485-22929-18616</t>
  </si>
  <si>
    <t>2025-01-12 18:02:17</t>
  </si>
  <si>
    <t>普通区域-诸城市-清林园-18053692060-1000M-宽带上网投诉-次数0-20250112180122X824958440 一级督办</t>
  </si>
  <si>
    <t>20250112180122X824958440</t>
  </si>
  <si>
    <t>2025-01-12 18:04:26</t>
  </si>
  <si>
    <t>2025-01-12 18:04:43</t>
  </si>
  <si>
    <t>SD-851-267527-18491-10409</t>
  </si>
  <si>
    <t>SD-057-250112-903246-5090</t>
  </si>
  <si>
    <t>2025-01-12 16:32:08</t>
  </si>
  <si>
    <t>普通区域-安丘市-安丘市景芝镇葛家彭旺沿街（小微）-15905365019-300M-宽带上网投诉-次数0-20250112162959X599139606</t>
  </si>
  <si>
    <t>2025-01-13 17:33:00</t>
  </si>
  <si>
    <t>20250112162959X599139606</t>
  </si>
  <si>
    <t xml:space="preserve">流程受理流水号：20250112162759159053650191110514
客户号码:15905365019
客户姓名:魏**
投诉地市:潍坊
来话流水:2025011216270466420870550
宽带账号:15905365019
宽带账号归属地市:潍坊
宽带账号归属区县:安丘市
故障地址:潍坊安丘市景芝镇景芝206国道安丘市景芝镇葛家彭旺沿街（小微）1号箱宋艳林东山*********
联系电话:15905365019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光功率:-12.88
故障大类:宽带/电视
故障细类:网速慢/上网掉线(专席)
携转原因:
故障时间:2025-01-12 16:29:33
具体故障现象:网速慢卡顿，拒绝自己操作，要求派人协助处理！
客户其他诉求:
</t>
  </si>
  <si>
    <t>2025-01-12 16:52:14</t>
  </si>
  <si>
    <t>2025-01-12 16:52:52</t>
  </si>
  <si>
    <t>SD-851-288260-8019-14018</t>
  </si>
  <si>
    <t>SD-057-250112-265708-2004</t>
  </si>
  <si>
    <t>2025-01-12 11:18:22</t>
  </si>
  <si>
    <t>【调研】-普通区域-安丘市-安丘中央世家-15253602518-200M-宽带上网投诉-次数0-202501120000219728</t>
  </si>
  <si>
    <t>2025-01-13 12:19:00</t>
  </si>
  <si>
    <t>202501120000219728</t>
  </si>
  <si>
    <t>202501120000219728#宽带账号：15253602518；宽带地址：潍坊安丘市新安街道拥翠街中央世家4号楼；客户来电反映宽带网速慢卡顿，客户不配合排障，要求上门，请协助处理，谢谢！联系电话：15253602518；联系人：先生；来电流水：2025011211143264720830334</t>
  </si>
  <si>
    <t>2025-01-12 11:32:26</t>
  </si>
  <si>
    <t>2025-01-12 11:32:51</t>
  </si>
  <si>
    <t>SD-057-250112-546173-2315</t>
  </si>
  <si>
    <t>2025-01-12 11:43:28</t>
  </si>
  <si>
    <t>【调研】-80+银卡-普通区域-昌乐县-昌乐国际花园-15853674325-1000M-宽带上网投诉-次数0-202501120000237347</t>
  </si>
  <si>
    <t>202501120000237347</t>
  </si>
  <si>
    <t>202501120000237347#客户来电反映电视无法正常观看，经查询客户侧为质差机顶盒终端，请协助上门更换终端并一并处理故障问题，谢谢！联系电话：本机；联系人：，先生；来电流水： 
2025011211412762120816194</t>
  </si>
  <si>
    <t>2025-01-12 11:46:44</t>
  </si>
  <si>
    <t>用户实际观看和订购不一致导致VIP无法观看</t>
  </si>
  <si>
    <t>2025-01-12 11:47:26</t>
  </si>
  <si>
    <t>SD-851-312068-9383-1441</t>
  </si>
  <si>
    <t>SD-057-250112-147698-3483</t>
  </si>
  <si>
    <t>2025-01-12 13:44:01</t>
  </si>
  <si>
    <t>【调研】-(目标)普通区域-坊子区-辛庄村自然村-13562641090-200M-宽带上网投诉-次数0-20250112134121X481202447</t>
  </si>
  <si>
    <t>20250112134121X481202447</t>
  </si>
  <si>
    <t xml:space="preserve">【农村网络投诉】流程受理流水号：20250112133915135626410901072520
客户号码:13562641090
客户姓名:彭**
投诉地市:潍坊
来话流水:2025011213382495120892641
宽带账号:13562641090
宽带账号归属地市:潍坊
宽带账号归属区县:坊子区
故障地址:潍坊坊子区荆山洼经济发展区辛庄村辛庄村自然村坊子区辛庄扩容1号箱*********
联系电话:13562641090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13:40:19
具体故障现象:客户来电反映宽带无法上网。我处正常排查客户未恢复，请协助处理谢谢。
客户其他诉求:
</t>
  </si>
  <si>
    <t>2025-01-12 13:46:02</t>
  </si>
  <si>
    <t>2025-01-12 13:46:32</t>
  </si>
  <si>
    <t>SD-057-250112-562493-3485</t>
  </si>
  <si>
    <t>2025-01-12 13:44:05</t>
  </si>
  <si>
    <t>80+金卡-普通区域-诸城市-枫香小镇-18265619061-300M-宽带上网投诉-次数0-202501120000301470</t>
  </si>
  <si>
    <t>202501120000301470</t>
  </si>
  <si>
    <t xml:space="preserve">202501120000301470#宽带账号：18265619061；宽带地址：潍坊诸城市密州街道南外环枫香小镇二期32号楼；客户来电反映宽带无法连网，客户不在现场，无法配合线上指导要求师傅上门，请协助处理，谢谢！联系电话：18265619061；来电流水：2025011213412263420816087。 </t>
  </si>
  <si>
    <t>2025-01-12 13:47:46</t>
  </si>
  <si>
    <t>2025-01-12 13:48:29</t>
  </si>
  <si>
    <t>SD-851-264793-3211-9810</t>
  </si>
  <si>
    <t>SD-057-250112-487051-2345</t>
  </si>
  <si>
    <t>2025-01-12 11:46:00</t>
  </si>
  <si>
    <t>【调研】-普通区域-奎文区-中颐和园-13280176736-1000M-宽带上网投诉-次数0-202501120000241327</t>
  </si>
  <si>
    <t>202501120000241327</t>
  </si>
  <si>
    <t>202501120000241327#宽带账号：13280176736；宽带地址潍坊高新金马路大观天下1-1-1905；客户来电反映宽带网络无法连接，客户不在现场，无法配合线上指导，请协助处理，谢谢！联系电话：13465588321；来电流水：2025011211413154420816886</t>
  </si>
  <si>
    <t>2025-01-12 11:55:48</t>
  </si>
  <si>
    <t>2025-01-12 11:56:09</t>
  </si>
  <si>
    <t>SD-851-286388-9265-19456</t>
  </si>
  <si>
    <t>2025-01-12 17:36:35</t>
  </si>
  <si>
    <t>【调研】-80+银卡-FTTR-普通区域-高密市-韩伍屯自然村-18866736862-1000M-业务受理宽带-次数0-202501120000463637 一级督办</t>
  </si>
  <si>
    <t>202501120000463637</t>
  </si>
  <si>
    <t>2025-01-12 17:38:12</t>
  </si>
  <si>
    <t>2025-01-12 17:38:31</t>
  </si>
  <si>
    <t>SD-057-250112-361754-6080</t>
  </si>
  <si>
    <t>2025-01-12 18:02:01</t>
  </si>
  <si>
    <t>【调研】-普通区域-坊子区-南流西曹村自然村-15866525078-300M-魔百和投诉-次数0-20250112175928X968352565</t>
  </si>
  <si>
    <t>20250112175928X968352565</t>
  </si>
  <si>
    <t>【农村网络投诉】流程受理流水号：20250112175818158665250781130498
客户号码:15866525078
客户姓名:刘**
投诉地市:潍坊
来话流水:2025011217570482220811604
宽带账号:15866525078
宽带账号归属地市:潍坊
宽带账号归属区县:坊子区
故障地址:潍坊坊子区坊安街办南流西曹村南流西曹村自然村潍坊市坊子区南流西曹村中心村委屋后2号*********
联系电话:15866525078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光功率:-23.87
故障大类:宽带/电视
故障细类:移动高清电视故障
携转原因:
故障时间:2025-01-12 17:58:34
魔百和单播/组播:单播
具体故障现象:机顶盒无法开机，
客户其他诉求:
魔百和单/组播：单播</t>
  </si>
  <si>
    <t>2025-01-12 18:08:29</t>
  </si>
  <si>
    <t>2025-01-12 18:08:58</t>
  </si>
  <si>
    <t>SD-057-250112-245913-5167</t>
  </si>
  <si>
    <t>2025-01-12 16:39:38</t>
  </si>
  <si>
    <t>普通区域-坊子区-冷仓宿舍-18863689612-300M-宽带上网投诉-次数0-202501120000421378</t>
  </si>
  <si>
    <t>2025-01-13 17:40:00</t>
  </si>
  <si>
    <t>202501120000421378</t>
  </si>
  <si>
    <t>202501120000421378#流程受理流水号：20250112163750188636896121112785
客户号码:18863689612
客户姓名:张**
投诉地市:潍坊
来话流水:2025011216371913620873083
宽带账号:18863689612
账号归属区县:奎文
联系电话:18863689612
联系人:女士
宽带地址:潍坊
工单紧急程度:一般
是否投诉倾向:否
是否重复投诉:否
是否携转意向:否
是否有升级投诉倾向:否
*业务名称:业务融合开机流程OTT
投诉内容:手机号码：18863689612，【问题描述】客户已办理宽带业务，有开通单，要求装维尽快联系上门，请处理，谢谢。联系电话：18863689612，联系人：女士，录音流水号：2025011216371913620873083。受理明细：531920062399999999。
在途开通单信息：536250111565285054，18863689612，2025-01-11 10:30:52，业务融合开机流程OTT，处理中，异常处理
是否到厅:否
业务名称:业务融合开机流程OTT
;宽带小区$[冷仓宿舍]$</t>
  </si>
  <si>
    <t>2025-01-12 16:43:48</t>
  </si>
  <si>
    <t>2025-01-12 16:44:10</t>
  </si>
  <si>
    <t>SD-851-325508-3201-9734</t>
  </si>
  <si>
    <t>SD-057-250112-859621-5797</t>
  </si>
  <si>
    <t>2025-01-12 17:36:55</t>
  </si>
  <si>
    <t>【调研】-普通区域-临朐县-北京花园-13156462957-300M-业务受理宽带-次数0-202501120000464211</t>
  </si>
  <si>
    <t>202501120000464211</t>
  </si>
  <si>
    <t>202501120000464211# 宽带账号:13156462957; 联系电话：13156462957，问题类型：此工单为群障修复工单，根据群障全量闭环修复管理要求，为确保客户网络通畅，请装维人员跟进修复网络问题，谢谢！ 
 群障标题：公告。故障描述：潍坊临朐县北京花园光缆故障，预估24小时恢复，请帮忙拦截,如有需要请联系片区装维师傅韩崇15706307608主叫号码：13156462957.0;该号码仅供参考，请优先联系宽带账号。</t>
  </si>
  <si>
    <t>2025-01-12 17:40:09</t>
  </si>
  <si>
    <t>2025-01-12 17:40:45</t>
  </si>
  <si>
    <t>SD-057-250112-061742-2574</t>
  </si>
  <si>
    <t>2025-01-12 12:05:02</t>
  </si>
  <si>
    <t>普通区域-安丘市-景芝小付岗村-15650264981-500M-魔百和投诉-次数0-20250112120218X538282200</t>
  </si>
  <si>
    <t>20250112120218X538282200</t>
  </si>
  <si>
    <t>【农村网络投诉】流程受理流水号：20250112120056156502649811054715
客户号码:15650264981
客户姓名:付**
投诉地市:潍坊
来话流水:2025011211575464920875608
宽带账号:15650264981
宽带账号归属地市:潍坊
宽带账号归属区县:安丘市
故障地址:潍坊安丘市景芝镇东庄子村（小付岗）景芝小付岗村东庄子村（小付岗）4号箱李志国*********
联系电话:15650264981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故障细类:移动高清电视故障(专席)
携转原因:
故障时间:2025-01-12 12:01:42
魔百和单播/组播:组播
具体故障现象:电视机提示无信号，请协助谢谢
客户其他诉求:谢谢
魔百和单/组播：组播</t>
  </si>
  <si>
    <t>2025-01-12 12:12:02</t>
  </si>
  <si>
    <t>2025-01-12 12:12:31</t>
  </si>
  <si>
    <t>SD-851-265551-6435-23550</t>
  </si>
  <si>
    <t>SD-057-250112-759834-5107</t>
  </si>
  <si>
    <t>2025-01-12 16:34:58</t>
  </si>
  <si>
    <t>普通区域-昌邑市-前陈自然村-15966185867-100M-魔百和投诉-次数0-202501120000418827</t>
  </si>
  <si>
    <t>2025-01-13 17:35:00</t>
  </si>
  <si>
    <t>202501120000418827</t>
  </si>
  <si>
    <t>202501120000418827#流程受理流水号：20250112163414159661858671111952
客户号码:15966185867
客户姓名:郑**
投诉地市:潍坊
来话流水:2025011216332335520833811
宽带账号:15966185867
宽带账号归属地市:潍坊
宽带账号归属区县:昌邑市
故障地址:潍坊昌邑市仓街镇前陈村前陈自然村3-4号箱李增田*********
联系电话:15966185867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光功率:-16.43
故障大类:宽带/电视
故障细类:移动高清电视故障(专席)
携转原因:
故障时间:2025-01-12 16:31:38
魔百和单播/组播:组播
具体故障现象:机顶盒无法开机，机顶盒不亮灯，已排查线路开关，请协助处理
客户其他诉求:
魔百和单/组播：组播;宽带小区$[前陈自然村]$</t>
  </si>
  <si>
    <t>2025-01-12 16:39:21</t>
  </si>
  <si>
    <t>2025-01-12 16:39:41</t>
  </si>
  <si>
    <t>SD-851-320751-5867-23368</t>
  </si>
  <si>
    <t>SD-057-250112-289407-2354</t>
  </si>
  <si>
    <t>2025-01-12 11:46:42</t>
  </si>
  <si>
    <t>普通区域-奎文区-帛方纺织东区-13791601807-100M-业务受理宽带-次数0-202501120000242339</t>
  </si>
  <si>
    <t>2025-01-13 11:47:00</t>
  </si>
  <si>
    <t>202501120000242339</t>
  </si>
  <si>
    <t>202501120000242339#【已关注中国移动10086微信公众号】 宽带账号:13791601807; 联系电话：13791601807，问题类型：此工单为群障修复工单，根据群障全量闭环修复管理要求，为确保客户网络通畅，请装维人员跟进修复网络问题，谢谢！ 
 群障标题：公告。故障描述：帛方纺织东区主叫号码：13791601807.0;该号码仅供参考，请优先联系宽带账号。</t>
  </si>
  <si>
    <t>2025-01-12 11:59:55</t>
  </si>
  <si>
    <t>2025-01-12 12:00:47</t>
  </si>
  <si>
    <t>SD-851-232863-20612-24074</t>
  </si>
  <si>
    <t>SD-057-250112-806219-2356</t>
  </si>
  <si>
    <t>2025-01-12 11:46:47</t>
  </si>
  <si>
    <t>普通区域-潍城区-金都聚福园-15953614288-300M-业务受理宽带-次数0-202501120000243146</t>
  </si>
  <si>
    <t>202501120000243146</t>
  </si>
  <si>
    <t>202501120000243146# 宽带账号:15953614288; 联系电话：15953614288，问题类型：此工单为群障修复工单，根据群障全量闭环修复管理要求，为确保客户网络通畅，请装维人员跟进修复网络问题，谢谢！ 
 群障标题：公告。故障描述：潍坊潍城区金都聚福园光缆故障，预估24小时恢复，请帮忙拦截,如有需要请联系片区装维师傅邹杰15706307873主叫号码：15953614288.0;该号码仅供参考，请优先联系宽带账号。</t>
  </si>
  <si>
    <t>2025-01-12 11:48:21</t>
  </si>
  <si>
    <t>2025-01-12 11:48:45</t>
  </si>
  <si>
    <t>SD-851-334843-1758-21775</t>
  </si>
  <si>
    <t>SD-057-250112-748153-5485</t>
  </si>
  <si>
    <t>2025-01-12 17:11:16</t>
  </si>
  <si>
    <t>80+普通-普通区域-潍城区-贵和苑小区沿街商铺-18765685431-300M-宽带上网投诉-次数0-20250112171015X151237170</t>
  </si>
  <si>
    <t>2025-01-13 18:12:00</t>
  </si>
  <si>
    <t>20250112171015X151237170</t>
  </si>
  <si>
    <t xml:space="preserve">流程受理流水号：20250112170818187656854311119854
客户号码:18765685431
客户姓名:刘**
投诉地市:潍坊
来话流水:2025011217071210120867414
宽带账号:18765685431
宽带账号归属地市:潍坊
宽带账号归属区县:潍城区
故障地址:潍坊潍城区经济开发区管理委员东风西贵和苑小区沿街商铺沿街商铺H1号箱*********
联系电话:18765685431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故障细类:网速慢/上网掉线(专席)
携转原因:
故障时间:2025-01-12 17:05:07
具体故障现象:客户用电脑测速不达标
客户其他诉求:
</t>
  </si>
  <si>
    <t>2025-01-12 17:18:50</t>
  </si>
  <si>
    <t>2025-01-12 17:19:06</t>
  </si>
  <si>
    <t>SD-057-250112-254769-5754</t>
  </si>
  <si>
    <t>2025-01-12 17:33:49</t>
  </si>
  <si>
    <t>普通区域-潍城区-苗圃三路社区-15288834963-300M-宽带延伸服务-次数0-202501120000462108</t>
  </si>
  <si>
    <t>2025-01-13 17:34:00</t>
  </si>
  <si>
    <t>202501120000462108</t>
  </si>
  <si>
    <t xml:space="preserve">202501120000462108#【已关注中国移动10086微信公众号】流程受理流水号：20250112173319152888349631125371
客户号码:15288834963
客户姓名:韩**
投诉地市:潍坊
来话流水:2025011217304265120886386
宽带账号:15288834963
宽带账号归属地市:潍坊
宽带账号归属区县:潍城区
故障地址:潍坊潍城区北关街道苗圃三路苗圃三路社区11号楼*********
联系电话:15288834963
联系人:女士
工单紧急程度:一般
是否有升级投诉倾向:否
是否重复投诉:否
是否携转意向:否
是否投诉倾向:否
是否智能网关:智能网关
当前是否在线:是
接入方式:FTTH
是否质差终端:无质差信息
光功率:-18.79
故障大类:宽带/电视
故障细类:宽带延伸服务
携转原因:
故障时间:2025-01-12 17:32:43
具体故障现象:调测其它设备，
</t>
  </si>
  <si>
    <t>2025-01-12 17:43:46</t>
  </si>
  <si>
    <t>2025-01-12 17:45:30</t>
  </si>
  <si>
    <t>SD-057-250112-268937-2576</t>
  </si>
  <si>
    <t>2025-01-12 12:05:18</t>
  </si>
  <si>
    <t>【调研】-80+银卡-普通区域-青州市-西营-15864401659-100M-宽带上网投诉-次数1-202501110000505095</t>
  </si>
  <si>
    <t>2025-01-12 12:23:46</t>
  </si>
  <si>
    <t>2025-01-12 12:25:14</t>
  </si>
  <si>
    <t>SD-057-250112-072185-2331</t>
  </si>
  <si>
    <t>2025-01-12 11:44:29</t>
  </si>
  <si>
    <t>【调研】-80+金卡-普通区域-潍城区-奥文国际-15264667991-1000M-宽带上网投诉-次数0-202501120000238956</t>
  </si>
  <si>
    <t>202501120000238956</t>
  </si>
  <si>
    <t>202501120000238956#宽带账号：15264667991；宽带地址：潍坊潍城区西关街道东风西街奥文国际B区5-1-2701；客户来电反映移动宽带网速慢，客户不在现场，无法配合线上指导，要求师傅上门，请协助处理，谢谢！联系电话：15264667991；联系人：先生；来电流水：2025011211420582420822770</t>
  </si>
  <si>
    <t>2025-01-12 11:52:22</t>
  </si>
  <si>
    <t>2025-01-12 11:55:06</t>
  </si>
  <si>
    <t>SD-851-278217-13611-14807</t>
  </si>
  <si>
    <t>SD-057-250112-746293-2358</t>
  </si>
  <si>
    <t>2025-01-12 11:46:52</t>
  </si>
  <si>
    <t>80+银卡-普通区域-诸城市-西郭家埠村自然村-18853603212-500M-业务受理宽带-次数0-202501120000241567</t>
  </si>
  <si>
    <t>202501120000241567</t>
  </si>
  <si>
    <t>202501120000241567# 宽带账号:18853603212; 联系电话：18853603212，问题类型：此工单为群障修复工单，根据群障全量闭环修复管理要求，为确保客户网络通畅，请装维人员跟进修复网络问题，谢谢！ 
 群障标题：公告。故障描述：潍坊诸城市西郭家埠村自然村光缆故障，预估24小时恢复，请帮忙拦截,如有需要请联系片区装维师傅李跃锋15706307973主叫号码：18853603212.0;该号码仅供参考，请优先联系宽带账号。</t>
  </si>
  <si>
    <t>2025-01-12 12:02:58</t>
  </si>
  <si>
    <t>2025-01-12 12:03:20</t>
  </si>
  <si>
    <t>SD-851-264500-4241-7794</t>
  </si>
  <si>
    <t>SD-057-250112-863954-6145</t>
  </si>
  <si>
    <t>2025-01-12 18:08:05</t>
  </si>
  <si>
    <t>普通区域-诸城市-杨春商贸城-13863662826-200M-宽带上网投诉-次数0-20250112180629X389132531</t>
  </si>
  <si>
    <t>20250112180629X389132531</t>
  </si>
  <si>
    <t xml:space="preserve">流程受理流水号：20250112180527138636628261131794
客户号码:13863662826
客户姓名:王**
投诉地市:潍坊
来话流水:2025011218051370020872864
宽带账号:13863662826
宽带账号归属地市:潍坊
宽带账号归属区县:诸城市
故障地址:潍坊诸城市龙都街道人民路杨春商贸城24号箱*********
联系电话:13863662826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18:05:37
具体故障现象:光猫亮红灯，
客户其他诉求:客户反映宽带无法正常上网，提示光猫红灯，请核实，谢谢
</t>
  </si>
  <si>
    <t>2025-01-12 18:11:57</t>
  </si>
  <si>
    <t>2025-01-12 18:18:29</t>
  </si>
  <si>
    <t>SD-057-250112-738019-6146</t>
  </si>
  <si>
    <t>2025-01-12 18:08:09</t>
  </si>
  <si>
    <t>80+银卡-FTTR-普通区域-坊子区-西王家村-13563688330-1000M-魔百和投诉-次数0-20250112180635X395141301</t>
  </si>
  <si>
    <t>20250112180635X395141301</t>
  </si>
  <si>
    <t>【农村网络投诉】流程受理流水号：20250112180528135636883301131798
客户号码:13563688330
客户姓名:刘**
投诉地市:潍坊
来话流水:2025011218022468520852116
宽带账号:13563688330
宽带账号归属地市:潍坊
宽带账号归属区县:坊子区
故障地址:潍坊坊子区坊子老区行政街西王家村16号楼*********
联系电话:13791653197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故障细类:移动高清电视故障(专席)
携转原因:
故障时间:2025-01-12 17:58:28
魔百和单播/组播:组播
具体故障现象:电视机提示无信号，
客户其他诉求:
魔百和单/组播：组播</t>
  </si>
  <si>
    <t>2025-01-12 18:12:20</t>
  </si>
  <si>
    <t>SD-851-231579-29010-3980</t>
  </si>
  <si>
    <t>SD-057-250112-694032-1058</t>
  </si>
  <si>
    <t>2025-01-12 09:56:34</t>
  </si>
  <si>
    <t>80+钻石-普通区域-奎文区-北王汽配城-15763027777-1000M-业务受理宽带-次数0-202501120000150585</t>
  </si>
  <si>
    <t>202501120000150585</t>
  </si>
  <si>
    <t>202501120000150585#【已关注中国移动10086微信公众号】 宽带账号:15763027777; 联系电话：15763027777，问题类型：此工单为群障修复工单，根据群障全量闭环修复管理要求，为确保客户网络通畅，请装维人员跟进修复网络问题，谢谢！ 
 群障标题：公告。故障描述：潍坊奎文区北王汽配城光缆故障，预估24小时恢复，请帮忙拦截,如有需要请联系片区装维师傅孟令刚15706307409主叫号码：15763027777.0;该号码仅供参考，请优先联系宽带账号。</t>
  </si>
  <si>
    <t>2025-01-12 09:58:25</t>
  </si>
  <si>
    <t>2025-01-12 10:10:15</t>
  </si>
  <si>
    <t>SD-057-250112-201879-1060</t>
  </si>
  <si>
    <t>2025-01-12 09:56:38</t>
  </si>
  <si>
    <t>普通区域-青州市-大关营村-13176362729-1000M-业务受理宽带-次数0-202501120000151392</t>
  </si>
  <si>
    <t>202501120000151392</t>
  </si>
  <si>
    <t>202501120000151392# 宽带账号:13176362729; 联系电话：13176362729，问题类型：此工单为群障修复工单，根据群障全量闭环修复管理要求，为确保客户网络通畅，请装维人员跟进修复网络问题，谢谢！ 
 群障标题：公告。故障描述：潍坊青州市大关营村光缆故障，预估24小时恢复，请帮忙拦截,如有需要请联系片区装维师傅牛玉杰15706307645主叫号码：13176362729.0;该号码仅供参考，请优先联系宽带账号。</t>
  </si>
  <si>
    <t>2025-01-12 10:03:58</t>
  </si>
  <si>
    <t>2025-01-12 10:04:12</t>
  </si>
  <si>
    <t>SD-851-279209-7982-13958</t>
  </si>
  <si>
    <t>SD-057-250112-683705-1164</t>
  </si>
  <si>
    <t>2025-01-12 10:06:31</t>
  </si>
  <si>
    <t>普通区域-奎文区-御景苑-15065660523-200M-业务受理宽带-次数0-202501120000160711</t>
  </si>
  <si>
    <t>2025-01-13 10:07:00</t>
  </si>
  <si>
    <t>202501120000160711</t>
  </si>
  <si>
    <t>202501120000160711# 宽带账号:15065660523; 联系电话：15065660523，问题类型：此工单为群障修复工单，根据群障全量闭环修复管理要求，为确保客户网络通畅，请装维人员跟进修复网络问题，谢谢！ 
 群障标题：公告。故障描述：潍坊奎文区御景苑光缆故障，预估24小时恢复，请帮忙拦截,如有需要请联系片区装维师傅王玉升15706366509主叫号码：15065660523.0;该号码仅供参考，请优先联系宽带账号。</t>
  </si>
  <si>
    <t>2025-01-12 10:17:26</t>
  </si>
  <si>
    <t>2025-01-12 10:17:44</t>
  </si>
  <si>
    <t>SD-851-283279-19436-20837</t>
  </si>
  <si>
    <t>SD-057-250112-619072-1113</t>
  </si>
  <si>
    <t>2025-01-12 10:00:20</t>
  </si>
  <si>
    <t>【调研】-80+银卡-普通区域-寿光市-巨能小区-15866169218-1000M-宽带上网投诉-次数0-202501120000154356</t>
  </si>
  <si>
    <t>202501120000154356</t>
  </si>
  <si>
    <t xml:space="preserve">202501120000154356#宽带账号：15866169218；联系电话：15866169218宽带地址：潍坊寿光市圣城街道圣城街巨能小区4号楼*********；客户来电反映电视看不了，线上指导无法配合操作，要求上门处理, 来电流水：2025011209482685620803460
</t>
  </si>
  <si>
    <t>2025-01-12 10:05:53</t>
  </si>
  <si>
    <t>2025-01-12 10:06:39</t>
  </si>
  <si>
    <t>SD-851-284706-1387-9299</t>
  </si>
  <si>
    <t>SD-057-250112-678924-7572</t>
  </si>
  <si>
    <t>2025-01-12 21:34:11</t>
  </si>
  <si>
    <t>【调研】-(目标)普通区域-奎文区-奎文国税局宿舍-15264667929-100M-魔百和投诉-次数0-202501120000546926</t>
  </si>
  <si>
    <t>202501120000546926</t>
  </si>
  <si>
    <t>202501120000546926#流程受理流水号：20250112213212152646679291155803
客户号码:15264667929
客户姓名:王**
投诉地市:潍坊
来话流水:2025011221285562320851512
宽带账号:15264667929
宽带账号归属地市:潍坊
宽带账号归属区县:高新
故障地址:潍坊高新高新城区北海路奎文国税局宿舍4号楼*********
联系电话:15264667929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故障细类:移动高清电视故障(专席)
携转原因:
故障时间:2025-01-12 21:33:36
魔百和单播/组播:组播
具体故障现象:电视机提示无信号，我处正常排障未恢复，请协助处理谢谢
客户其他诉求:
魔百和单/组播：组播;宽带小区$[奎文国税局宿舍]$</t>
  </si>
  <si>
    <t>2025-01-13 08:02:04</t>
  </si>
  <si>
    <t>2025-01-12 21:43:19</t>
  </si>
  <si>
    <t>SD-057-250112-376415-7573</t>
  </si>
  <si>
    <t>2025-01-12 21:34:20</t>
  </si>
  <si>
    <t>(目标)普通区域-奎文区-东方明珠-13583606829-300M-魔百和投诉-次数0-202501120000545071</t>
  </si>
  <si>
    <t>202501120000545071</t>
  </si>
  <si>
    <t>202501120000545071#流程受理流水号：20250112213207135836068291155801
客户号码:13583606829
客户姓名:刘**
投诉地市:潍坊
来话流水:2025011221254577020843340
宽带账号:13583606829
宽带账号归属地市:潍坊
宽带账号归属区县:奎文区
故障地址:潍坊奎文区广文街道文化路东方明珠1号楼*********
联系电话:18905361062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光功率:-12.75
故障大类:宽带/电视
故障细类:移动高清电视故障
携转原因:
故障时间:2025-01-12 21:32:21
魔百和单播/组播:组播
具体故障现象:电视直播或点播无法观看，
客户其他诉求:用户表示在在2025年1月10日早上7点27分41秒通过微信缴费29元。
交易流水：4200002559202501107379053496
商户单号：05312025011007265292325175959092
充值了会员，但现在实际电视还是无法观看，要求线上核实处理。
魔百和单/组播：组播;宽带小区$[东方明珠]$</t>
  </si>
  <si>
    <t>2025-01-12 21:42:27</t>
  </si>
  <si>
    <t>2025-01-12 21:44:27</t>
  </si>
  <si>
    <t>SD-057-250112-548127-7575</t>
  </si>
  <si>
    <t>2025-01-12 21:35:47</t>
  </si>
  <si>
    <t>普通区域-潍城区-中金国际J-15965369289-200M-宽带上网投诉-次数0-202501120000545546</t>
  </si>
  <si>
    <t>202501120000545546</t>
  </si>
  <si>
    <t>202501120000545546#流程受理流水号：20250112212613159653692891155525
客户号码:15965369289
客户姓名:张**
投诉地市:潍坊
来话流水:2025011221225383520835459
宽带账号:15965369289
宽带账号归属地市:潍坊
宽带账号归属区县:潍城区
故障地址:潍坊潍城区南关街道青年路中金国际J中金国际5号楼沿街地下3#*********
联系电话:13280763518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故障细类:网速慢/上网掉线(专席)
携转原因:
故障时间:2025-01-12 21:30:26
具体故障现象:网速慢卡顿，
客户其他诉求:
;宽带小区$[中金国际J]$</t>
  </si>
  <si>
    <t>2025-01-12 21:44:55</t>
  </si>
  <si>
    <t>2025-01-12 21:45:36</t>
  </si>
  <si>
    <t>SD-851-281774-13340-26371</t>
  </si>
  <si>
    <t>SD-057-250112-870412-1009</t>
  </si>
  <si>
    <t>2025-01-12 09:51:15</t>
  </si>
  <si>
    <t>普通区域-坊子区-学苑花园-15624368276-500M-宽带上网投诉-次数0-202501120000147694</t>
  </si>
  <si>
    <t>202501120000147694</t>
  </si>
  <si>
    <t>202501120000147694#客户反映电视无法观看，提示网络未连接，线上排障未恢复，请协助处理。谢谢  联系人：女士 联系电话：本机 流水：2025011209470461520889641</t>
  </si>
  <si>
    <t>2025-01-12 09:54:04</t>
  </si>
  <si>
    <t>2025-01-12 09:54:31</t>
  </si>
  <si>
    <t>SD-057-250112-836954-7162</t>
  </si>
  <si>
    <t>2025-01-12 20:13:14</t>
  </si>
  <si>
    <t>【调研】-普通区域-奎文区-瑞龙湾-18866735865-500M-业务受理宽带-次数0-202501120000528526</t>
  </si>
  <si>
    <t>202501120000528526</t>
  </si>
  <si>
    <t>202501120000528526# 导航立单,用户所在位置有群障,已向客户播报,客户要求装维回访.此工单为群障修复工单,根据群障全量闭环管理要求,为确保客户网络通畅,请装维人员跟进修复网络问题,谢谢.联系电话：15905311296</t>
  </si>
  <si>
    <t>2025-01-12 20:26:47</t>
  </si>
  <si>
    <t>SD-852-268241-1396-15016</t>
  </si>
  <si>
    <t>SD-057-250112-325189-7580</t>
  </si>
  <si>
    <t>2025-01-12 21:38:34</t>
  </si>
  <si>
    <t>普通区域-奎文区-碧水蓝天4号写字楼-536000189302-100M-宽带上网投诉-次数0-202501120000546939</t>
  </si>
  <si>
    <t>202501120000546939</t>
  </si>
  <si>
    <t>202501120000546939#流程受理流水号：202501122137285360001893021155910
客户号码:536000189302
客户姓名:张**
投诉地市:潍坊
来话流水:2025011221314687520858868
宽带账号:536000189302
宽带账号归属地市:潍坊
宽带账号归属区县:奎文区
故障地址:潍坊市奎文区广文街道虞河路碧水蓝天4号楼2106
联系电话:18653256335
联系人:先生
工单紧急程度:紧急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故障时间:2025-01-12 21:35:26
具体故障现象:提示网络无法连接，
客户其他诉求:
;宽带小区$[碧水蓝天4号写字楼]$</t>
  </si>
  <si>
    <t>2025-01-12 21:39:57</t>
  </si>
  <si>
    <t>2025-01-12 21:41:07</t>
  </si>
  <si>
    <t>SD-851-234707-9962-19552</t>
  </si>
  <si>
    <t>SD-057-250112-913647-7581</t>
  </si>
  <si>
    <t>2025-01-12 21:39:44</t>
  </si>
  <si>
    <t>80+普通-普通区域-高密市-东牟西自然村-13854468264-1000M-宽带上网投诉-次数0-202501120000546257</t>
  </si>
  <si>
    <t>202501120000546257</t>
  </si>
  <si>
    <t>202501120000546257#【已关注中国移动10086微信公众号】流程受理流水号：20250112213719138544682641155907
客户号码:13854468264
客户姓名:泮**
投诉地市:潍坊
来话流水:2025011221370737220871164
宽带账号:13854468264
宽带账号归属地市:潍坊
宽带账号归属区县:高密市
故障地址:潍坊高密市朝阳街道东牟西东牟西自然村东牟西王德乐21号箱*********
联系电话:13854468264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21:39:02
具体故障现象:家庭WiFi信号弱，
客户其他诉求:客户要求尽快处理
;宽带小区$[东牟西自然村]$</t>
  </si>
  <si>
    <t>2025-01-13 07:16:20</t>
  </si>
  <si>
    <t>2025-01-13 07:17:51</t>
  </si>
  <si>
    <t>SD-851-248929-6442-15663</t>
  </si>
  <si>
    <t>SD-057-250112-063241-1093</t>
  </si>
  <si>
    <t>2025-01-12 09:59:02</t>
  </si>
  <si>
    <t>【调研】-80+普通-普通区域-高密市-德胜屯-13953688706-200M-宽带上网投诉-次数0-20250112095610X970520545</t>
  </si>
  <si>
    <t>2025-01-13 11:00:00</t>
  </si>
  <si>
    <t>20250112095610X970520545</t>
  </si>
  <si>
    <t xml:space="preserve">【农村网络投诉】流程受理流水号：20250112095443139536887061020554
客户号码:13953688706
客户姓名:单**
投诉地市:潍坊
来话流水:2025011209510972520831268
宽带账号:13953688706
宽带账号归属地市:潍坊
宽带账号归属区县:高密市
故障地址:潍坊高密市井沟镇德胜屯行政村德胜屯高密德盛屯15号箱*********
联系电话:13953688706
联系人:先生/女士
工单紧急程度:非常紧急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故障细类:网速慢/上网掉线(专席)
携转原因:
故障时间:2025-01-12 09:51:57
具体故障现象:网速慢卡顿，路由器年限超过3年，建议更换路由器不认可，要求解决问题，提及携转，请协助谢谢
客户其他诉求:
</t>
  </si>
  <si>
    <t>2025-01-12 10:01:12</t>
  </si>
  <si>
    <t>2025-01-12 10:01:38</t>
  </si>
  <si>
    <t>SD-057-250112-137049-1095</t>
  </si>
  <si>
    <t>2025-01-12 09:59:09</t>
  </si>
  <si>
    <t>普通区域-寒亭区-潍坊市消防救援支队（小微）-536000169030-100M-宽带上网投诉-次数0-20250112095710X303692530</t>
  </si>
  <si>
    <t>20250112095710X303692530</t>
  </si>
  <si>
    <t xml:space="preserve">流程受理流水号：202501120956315360001690301021048
客户号码:536000169030
客户姓名:丁**
投诉地市:潍坊
来话流水:2025011209542857420865207
宽带账号:536000169030
宽带账号归属地市:潍坊
宽带账号归属区县:寒亭区
故障地址:潍坊寒亭区经济开发区泰祥街潍坊市消防救援支队（小微）北门宿舍楼*********
联系电话:18853600770
联系人:先生
工单紧急程度:紧急
是否有升级投诉倾向:否
是否重复投诉:否
是否携转意向:否
是否投诉倾向:否
是否智能网关:非智能网关
当前是否在线:是
接入方式:FTTH
端到端诊断结果:客户侧设备问题
是否质差终端:无质差信息
光功率:无
故障大类:宽带/电视
故障细类:网速慢/上网掉线(专席)
携转原因:
故障时间:2025-01-12 09:54:27
具体故障现象:网速慢卡顿，
客户其他诉求:
</t>
  </si>
  <si>
    <t>2025-01-12 10:01:30</t>
  </si>
  <si>
    <t>2025-01-12 10:01:50</t>
  </si>
  <si>
    <t>SD-851-284119-10681-26176</t>
  </si>
  <si>
    <t>SD-057-250112-813957-1100</t>
  </si>
  <si>
    <t>2025-01-12 09:59:19</t>
  </si>
  <si>
    <t>普通区域-高密市-银座F区-18764689396-300M-宽带上网投诉-次数0-202501120000150867</t>
  </si>
  <si>
    <t>202501120000150867</t>
  </si>
  <si>
    <t>202501120000150867#宽带账号：18764689396；宽带地址：潍坊高密市密水街道密水大街银座F区高密银座F区5号楼2单元17楼；客户来电反映宽带网速慢，要求测网速，要求师傅上门，请协助处理，谢谢！联系电话：18764689396；联系人：先生；来电流水：2025011209524364520847346。</t>
  </si>
  <si>
    <t>2025-01-12 10:03:12</t>
  </si>
  <si>
    <t>SD-851-265290-2166-3012</t>
  </si>
  <si>
    <t>SD-057-250112-409381-7174</t>
  </si>
  <si>
    <t>2025-01-12 20:16:13</t>
  </si>
  <si>
    <t>80+银卡-普通区域-潍城区-军埠口村自然村-13964653238-200M-业务受理宽带-次数0-202501120000530798</t>
  </si>
  <si>
    <t>202501120000530798</t>
  </si>
  <si>
    <t>202501120000530798# 宽带账号:13964653238; 联系电话：13964653238，问题类型：此工单为群障修复工单，根据群障全量闭环修复管理要求，为确保客户网络通畅，请装维人员跟进修复网络问题，谢谢！ 
 群障标题：公告。故障描述：潍坊潍城区军埠口村自然村光缆故障，预估24小时恢复，请帮忙拦截,如有需要请联系片区装维师傅张翔宇15706307859主叫号码：13964653238.0;该号码仅供参考，请优先联系宽带账号。</t>
  </si>
  <si>
    <t>2025-01-12 20:20:49</t>
  </si>
  <si>
    <t>SD-057-250112-514396-7179</t>
  </si>
  <si>
    <t>2025-01-12 20:16:26</t>
  </si>
  <si>
    <t>【调研】-80+普通-(目标)普通区域-奎文区-吉祥家园-13793694392-1000M-业务受理宽带-次数0-202501120000530241</t>
  </si>
  <si>
    <t>202501120000530241</t>
  </si>
  <si>
    <t>202501120000530241# 宽带账号:13793694392; 联系电话：13793694392，问题类型：此工单为群障修复工单，根据群障全量闭环修复管理要求，为确保客户网络通畅，请装维人员跟进修复网络问题，谢谢！ 
 群障标题：公告。故障描述：吉祥家园主叫号码：13793694392.0;该号码仅供参考，请优先联系宽带账号。</t>
  </si>
  <si>
    <t>2025-01-12 20:46:06</t>
  </si>
  <si>
    <t>2025-01-12 20:50:54</t>
  </si>
  <si>
    <t>SD-851-304745-19694-14285</t>
  </si>
  <si>
    <t>SD-057-250112-094231-1141</t>
  </si>
  <si>
    <t>2025-01-12 10:03:44</t>
  </si>
  <si>
    <t>普通区域-临朐县-柳山村-15095281224-300M-宽带上网投诉-次数0-202501120000158627 三级督办</t>
  </si>
  <si>
    <t>202501120000158627</t>
  </si>
  <si>
    <t>202501120000158627#流程受理流水号：20250112100142150952812241022405
客户号码:15095281224
客户姓名:李**
投诉地市:潍坊
来话流水:2025011210000280720822914
宽带账号:15095281224
宽带账号归属地市:潍坊
宽带账号归属区县:临朐县
故障地址:潍坊临朐县柳山镇人民政府柳山寨村柳山村柳山村（柳山寨村-扩容）45号箱李俊成（外墙）/GF001*********
联系电话:15095281224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光功率:-17.42
故障大类:宽带/电视
故障细类:宽带无法上网(专席)
携转原因:
故障时间:2025-01-12 10:02:54
具体故障现象:提示网络无法连接，
客户其他诉求:
;宽带小区$[柳山村]$</t>
  </si>
  <si>
    <t>2025-01-12 10:09:44</t>
  </si>
  <si>
    <t>2025-01-12 10:10:10</t>
  </si>
  <si>
    <t>SD-057-250112-753104-1145</t>
  </si>
  <si>
    <t>2025-01-12 10:04:41</t>
  </si>
  <si>
    <t>FTTR-普通区域-奎文区-环球世纪中心-19558589929-1000M-宽带延伸服务-次数0-202501120000156149</t>
  </si>
  <si>
    <t>202501120000156149</t>
  </si>
  <si>
    <t xml:space="preserve">202501120000156149#流程受理流水号：20250112100418195585899291023023
客户号码:19558589929
客户姓名:闫**
投诉地市:潍坊
来话流水:2025011210035860720863802
宽带账号:19558589929
宽带账号归属地市:潍坊
宽带账号归属区县:奎文区
故障地址:潍坊奎文区广文街道新华路环球世纪中心环球世纪中心*********
联系电话:19558589929
联系人:先生/女士
工单紧急程度:一般
是否有升级投诉倾向:否
是否重复投诉:否
是否携转意向:否
是否投诉倾向:否
是否智能网关:智能网关
当前是否在线:是
接入方式:FTTH
是否质差终端:无质差信息
光功率:-9.87
故障大类:宽带/电视
故障细类:宽带延伸服务
携转原因:
故障时间:2025-01-12 10:09:14
具体故障现象:延长网线，
</t>
  </si>
  <si>
    <t>2025-01-12 10:08:24</t>
  </si>
  <si>
    <t>2025-01-12 10:11:02</t>
  </si>
  <si>
    <t>SD-851-334424-12477-720</t>
  </si>
  <si>
    <t>2025-01-12 10:05:02</t>
  </si>
  <si>
    <t>普通区域-临朐县-庙山自然村-13963672745-200M-宽带上网投诉-次数0-20250112100244X364860440 一级督办</t>
  </si>
  <si>
    <t>2025-01-13 11:06:00</t>
  </si>
  <si>
    <t>20250112100244X364860440</t>
  </si>
  <si>
    <t>2025-01-12 10:08:14</t>
  </si>
  <si>
    <t>2025-01-12 10:08:49</t>
  </si>
  <si>
    <t>SD-057-250112-675092-1053</t>
  </si>
  <si>
    <t>2025-01-12 09:56:25</t>
  </si>
  <si>
    <t>【调研】-80+普通-普通区域-青州市-龙苑-13606365860-200M-业务受理宽带-次数0-202501120000150893</t>
  </si>
  <si>
    <t>202501120000150893</t>
  </si>
  <si>
    <t>202501120000150893# 宽带账号:13606365860; 联系电话：13606365860，问题类型：此工单为群障修复工单，根据群障全量闭环修复管理要求，为确保客户网络通畅，请装维人员跟进修复网络问题，谢谢！ 
 群障标题：公告。故障描述：潍坊青州市龙苑光缆故障，预估24小时恢复，请帮忙拦截,如有需要请联系片区装维师傅张泰铭15706307674主叫号码：15095239500.0;该号码仅供参考，请优先联系宽带账号。</t>
  </si>
  <si>
    <t>2025-01-12 09:58:46</t>
  </si>
  <si>
    <t>2025-01-12 09:59:01</t>
  </si>
  <si>
    <t>SD-852-234186-2579-16747</t>
  </si>
  <si>
    <t>SD-057-250112-674023-4365</t>
  </si>
  <si>
    <t>2025-01-12 15:15:58</t>
  </si>
  <si>
    <t>80+普通-普通区域-奎文区-怡新苑-13562616158-200M-业务受理宽带-次数0-202501120000363441</t>
  </si>
  <si>
    <t>2025-01-13 15:16:00</t>
  </si>
  <si>
    <t>202501120000363441</t>
  </si>
  <si>
    <t>202501120000363441#【已关注中国移动10086微信公众号】 宽带账号:13562616158; 联系电话：13562616158，问题类型：此工单为群障修复工单，根据群障全量闭环修复管理要求，为确保客户网络通畅，请装维人员跟进修复网络问题，谢谢！ 
 群障标题：公告。故障描述：潍坊奎文区怡新苑光缆故障，预估24小时恢复，请帮忙拦截,如有需要请联系片区装维师傅凌顺良15706307404主叫号码：13562616158.0;该号码仅供参考，请优先联系宽带账号。</t>
  </si>
  <si>
    <t>2025-01-12 15:19:23</t>
  </si>
  <si>
    <t>2025-01-12 15:19:55</t>
  </si>
  <si>
    <t>SD-057-250112-874329-4354</t>
  </si>
  <si>
    <t>2025-01-12 15:14:13</t>
  </si>
  <si>
    <t>80+银卡-普通区域-潍城区-恒信玫瑰公馆二期-15105367176-200M-宽带上网投诉-次数0-20250112151200X920507715</t>
  </si>
  <si>
    <t>2025-01-13 16:15:00</t>
  </si>
  <si>
    <t>20250112151200X920507715</t>
  </si>
  <si>
    <t xml:space="preserve">流程受理流水号：20250112150726151053671761091875
客户号码:15105367176
客户姓名:刘**
投诉地市:潍坊
来话流水:2025011215031475020808848
宽带账号:15105367176
宽带账号归属地市:潍坊
宽带账号归属区县:潍城区
故障地址:潍坊潍城区北关街道永安路恒信玫瑰公馆二期1号楼（西区）*********
联系电话:13173128102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故障细类:网速慢/上网掉线(专席)
携转原因:
故障时间:2025-01-12 15:07:37
具体故障现象:客户来电反映宽带网络上网慢卡顿，重启设备未恢复，请协助处理，谢谢！
客户其他诉求:
</t>
  </si>
  <si>
    <t>2025-01-12 15:16:36</t>
  </si>
  <si>
    <t>2025-01-12 15:25:05</t>
  </si>
  <si>
    <t>SD-851-282915-22035-5030</t>
  </si>
  <si>
    <t>SD-057-250112-573264-1805</t>
  </si>
  <si>
    <t>2025-01-12 11:06:21</t>
  </si>
  <si>
    <t>普通区域-诸城市-吉鹏小区-13964770010-300M-宽带上网投诉-次数0-202501120000209798</t>
  </si>
  <si>
    <t>202501120000209798</t>
  </si>
  <si>
    <t>202501120000209798#13964770010  客户反映电视无法观看，客服人员引导线上操作 ，客户称老年人不会操作，要求维修人员上门维修，请协助处理。谢谢  联系人：女士 联系电话：本机 流水：2025011211010967220884516</t>
  </si>
  <si>
    <t>2025-01-12 11:11:36</t>
  </si>
  <si>
    <t>2025-01-12 11:19:29</t>
  </si>
  <si>
    <t>SD-057-250112-820346-2634</t>
  </si>
  <si>
    <t>2025-01-12 12:11:13</t>
  </si>
  <si>
    <t>【调研】-普通区域-寿光市-南单前村自然村-15263612082-300M-宽带上网投诉-次数0-20250112120948X988399530</t>
  </si>
  <si>
    <t>20250112120948X988399530</t>
  </si>
  <si>
    <t xml:space="preserve">【农村网络投诉】流程受理流水号：20250112120846152636120821056465
客户号码:15263612082
客户姓名:单**
投诉地市:潍坊
来话流水:2025011212082935920863854
宽带账号:15263612082
宽带账号归属地市:潍坊
宽带账号归属区县:寿光市
故障地址:潍坊寿光市道口南单前村南单前村自然村南单沿街24号箱(单月森外墙）*********
联系电话:15263612082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12:11:55
具体故障现象:用户无法提供具体故障现象，
客户其他诉求:
</t>
  </si>
  <si>
    <t>2025-01-12 12:14:17</t>
  </si>
  <si>
    <t>2025-01-12 12:14:32</t>
  </si>
  <si>
    <t>SD-057-250112-794258-1809</t>
  </si>
  <si>
    <t>2025-01-12 11:06:32</t>
  </si>
  <si>
    <t>【调研】-80+银卡-普通区域-昌乐县-高家庄子村自然村-15753611881-1000M-宽带上网投诉-次数0-202501120000211113</t>
  </si>
  <si>
    <t>202501120000211113</t>
  </si>
  <si>
    <t xml:space="preserve">202501120000211113#流程受理流水号：20250112110409157536118811039938
客户号码:15753611881
客户姓名:姚**
投诉地市:潍坊
来话流水:2025011211034595220812559
宽带账号:15753611881
宽带账号归属地市:潍坊
宽带账号归属区县:昌乐县
故障地址:潍坊昌乐县乔官镇高家庄子村高家庄子村自然村高家庄子村2#（村东中黄玉贵）*********
联系电话:15753611881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光功率:-20.22
故障大类:宽带/电视
故障细类:移动高清电视故障
携转原因:
故障时间:2025-01-12 11:04:21
魔百和单播/组播:组播
具体故障现象:电视机提示无信号，客户来电要求尽快处理，谢谢
客户其他诉求:客户侧为质差终端，要求上门更换终端并一并处理故障问题。
</t>
  </si>
  <si>
    <t>2025-01-12 11:14:35</t>
  </si>
  <si>
    <t>2025-01-12 11:17:15</t>
  </si>
  <si>
    <t>SD-851-300536-23848-11893</t>
  </si>
  <si>
    <t>SD-057-250112-814903-2637</t>
  </si>
  <si>
    <t>2025-01-12 12:11:22</t>
  </si>
  <si>
    <t>80+银卡-FTTR-普通区域-潍城区-华实小区二期-15954467773-1000M-宽带上网投诉-次数0-202501120000257642</t>
  </si>
  <si>
    <t>202501120000257642</t>
  </si>
  <si>
    <t xml:space="preserve">202501120000257642#流程受理流水号：20250112121049159544677731056891
客户号码:15954467773
客户姓名:刘**
投诉地市:潍坊
来话流水:2025011212095894920875411
宽带账号:15954467773
宽带账号归属地市:潍坊
宽带账号归属区县:潍城区
故障地址:潍坊潍城区北关街道永安路华实小区二期26号楼*********
联系电话:15095112821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光功率:-16.84
故障大类:宽带/电视
故障细类:宽带无法上网
携转原因:
故障时间:2025-01-12 12:12:54
具体故障现象:打不开网页，
客户其他诉求:客户侧为质差终端，要求上门更换终端并一并处理故障问题。
</t>
  </si>
  <si>
    <t>2025-01-12 12:12:59</t>
  </si>
  <si>
    <t>2025-01-12 12:14:04</t>
  </si>
  <si>
    <t>SD-851-300682-10072-6792</t>
  </si>
  <si>
    <t>SD-057-250112-389627-838</t>
  </si>
  <si>
    <t>2025-01-12 09:36:30</t>
  </si>
  <si>
    <t>【调研】-80+普通-普通区域-青州市-平章府-15165672386-300M-业务受理宽带-次数0-202501120000133832</t>
  </si>
  <si>
    <t>202501120000133832</t>
  </si>
  <si>
    <t>202501120000133832# 宽带账号:15165672386; 联系电话：15165672386，问题类型：此工单为群障修复工单，根据群障全量闭环修复管理要求，为确保客户网络通畅，请装维人员跟进修复网络问题，谢谢！ 
 群障标题：告警。故障标题：分支光纤断或OLT检测不到ONT的预期的光信号(LOSi/LOBi)主叫号码：100860536.0;该号码仅供参考，请优先联系宽带账号。</t>
  </si>
  <si>
    <t>2025-01-12 09:40:21</t>
  </si>
  <si>
    <t>2025-01-12 09:41:27</t>
  </si>
  <si>
    <t>SD-057-250112-052798-2640</t>
  </si>
  <si>
    <t>2025-01-12 12:11:46</t>
  </si>
  <si>
    <t>普通区域-寿光市-壹品世家-15054469712-300M-魔百和投诉-次数0-202501120000258638</t>
  </si>
  <si>
    <t>202501120000258638</t>
  </si>
  <si>
    <t>202501120000258638#【已关注中国移动10086微信公众号】流程受理流水号：20250112120907150544697121056540
客户号码:15054469712
客户姓名:李**
投诉地市:潍坊
来话流水:2025011212024358820817487
宽带账号:15054469712
宽带账号归属地市:潍坊
宽带账号归属区县:寿光市
故障地址:潍坊寿光市圣城街道新兴街壹品世家4号楼*********
联系电话:15054469712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故障时间:2025-01-12 12:09:56
魔百和单播/组播:组播
具体故障现象:电视机提示无信号，客户来电反映电视机无法观看，我处正常排查未恢复，请协助处理 谢谢
客户其他诉求:
魔百和单/组播：组播;宽带小区$[壹品世家]$</t>
  </si>
  <si>
    <t>2025-01-12 12:15:12</t>
  </si>
  <si>
    <t>2025-01-12 12:15:28</t>
  </si>
  <si>
    <t>SD-057-250112-738924-2695</t>
  </si>
  <si>
    <t>2025-01-12 12:17:05</t>
  </si>
  <si>
    <t>普通区域-诸城市-新营业厅对面沿街-18253639813-300M-宽带上网投诉-次数0-20250112121602X362980241</t>
  </si>
  <si>
    <t>20250112121602X362980241</t>
  </si>
  <si>
    <t xml:space="preserve">流程受理流水号：20250112121515182536398131057753
客户号码:18253639813
客户姓名:郭**
投诉地市:潍坊
来话流水:2025011212143498320810976
宽带账号:18253639813
宽带账号归属地市:潍坊
宽带账号归属区县:诸城市
故障地址:潍坊诸城市舜王街道206国道新营业厅对面沿街沿街中间8#箱*********
联系电话:19558576037
联系人:先生/女士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故障细类:宽带无法上网(专席)
携转原因:
故障时间:2025-01-12 12:15:33
具体故障现象:客户来电反映宽带无法上网。我处正常排查客户未恢复，请协助处理谢谢。
客户其他诉求:
</t>
  </si>
  <si>
    <t>2025-01-12 12:17:58</t>
  </si>
  <si>
    <t>2025-01-12 12:18:19</t>
  </si>
  <si>
    <t>SD-851-313450-9655-22859</t>
  </si>
  <si>
    <t>SD-057-250112-492076-1758</t>
  </si>
  <si>
    <t>2025-01-12 11:01:11</t>
  </si>
  <si>
    <t>80+银卡-普通区域-昌乐县-刘家埠村自然村-13583675969-1000M-宽带上网投诉-次数0-202501120000203599</t>
  </si>
  <si>
    <t>202501120000203599</t>
  </si>
  <si>
    <t>202501120000203599#13583675969客户来电反映家里宽带不能用，光猫设备状态正常，客户表示自己已重启设备测试无改善，异机来电，线上排障客户表示不认可，要求师傅上门，请处理,谢谢
联系电话： 18706592132  联系人：女士 流水号:2025011210535159320806070</t>
  </si>
  <si>
    <t>2025-01-12 11:17:54</t>
  </si>
  <si>
    <t>2025-01-12 11:18:32</t>
  </si>
  <si>
    <t>SD-851-308112-36673-13266</t>
  </si>
  <si>
    <t>SD-057-250112-419572-1760</t>
  </si>
  <si>
    <t>2025-01-12 11:01:38</t>
  </si>
  <si>
    <t>普通区域-诸城市-中杨家庄子自然村-13583670969-300M-宽带上网投诉-次数0-202501120000204120</t>
  </si>
  <si>
    <t>202501120000204120</t>
  </si>
  <si>
    <t>202501120000204120#宽带账号：13583670969；宽带地址：潍坊诸城市皇华镇中杨家庄子中杨家庄子自然村中杨家庄子村北6号箱客户来电反映：宽带掉线,，要求上门，请协助处理，谢谢！联系电话：18678085803；联系人：女士。来电流水：2025011210592077120864795</t>
  </si>
  <si>
    <t>2025-01-12 11:18:36</t>
  </si>
  <si>
    <t>2025-01-12 11:19:04</t>
  </si>
  <si>
    <t>SD-057-250112-012687-1823</t>
  </si>
  <si>
    <t>2025-01-12 11:07:00</t>
  </si>
  <si>
    <t>80+银卡-FTTR-普通区域-寿光市-纪台商圈-13869665099-1000M-宽带上网投诉-次数0-202501120000207552</t>
  </si>
  <si>
    <t>202501120000207552</t>
  </si>
  <si>
    <t>202501120000207552#宽带账号：13869665099；宽带地址：潍坊寿光市纪台镇纪台中心街纪台商圈祥瑞苑沿街3号箱*********；客户来电反映宽带不能用  要求师傅上门，请协助处理，谢谢！联系电话：13869665099；联系人：；来电流水：。 2025011211043571320821669</t>
  </si>
  <si>
    <t>2025-01-12 11:15:06</t>
  </si>
  <si>
    <t>2025-01-12 11:15:34</t>
  </si>
  <si>
    <t>SD-851-336607-8761-5126</t>
  </si>
  <si>
    <t>SD-057-250112-276048-790</t>
  </si>
  <si>
    <t>2025-01-12 09:31:39</t>
  </si>
  <si>
    <t>普通区域-青州市-边线店子-15064495871-300M-宽带上网投诉-次数0-202501120000131832</t>
  </si>
  <si>
    <t>202501120000131832</t>
  </si>
  <si>
    <t xml:space="preserve">202501120000131832#
客户来电反映 电视无法观看，21901故障代码线上排障不认可   不配合，客户要求师傅上门，请协助处理，谢谢
宽带地址：潍坊青州市东夏镇边线店子村边线店子村自然村东夏镇边线店子村
联系人：先生 联系电话：15169522477 来电流水：
2025011209271721920891088
</t>
  </si>
  <si>
    <t>2025-01-12 09:43:27</t>
  </si>
  <si>
    <t>2025-01-12 09:44:09</t>
  </si>
  <si>
    <t>SD-057-250112-874251-791</t>
  </si>
  <si>
    <t>2025-01-12 09:31:47</t>
  </si>
  <si>
    <t>80+普通-普通区域-安丘市-石家埠村自然村-15763026309-300M-宽带上网投诉-次数0-202501120000133442</t>
  </si>
  <si>
    <t>202501120000133442</t>
  </si>
  <si>
    <t xml:space="preserve">202501120000133442#？ 宽带账号：15763026309；联系电话：15763026309宽带地址：
潍坊安丘市临浯镇石家埠村石家埠村自然村石家埠二次追加4号箱*客户来电反映宽带不能用 要求今天处理，线上指导无法配合操作，要求上门处理, 来电流水：
。2025011209285474620806682
</t>
  </si>
  <si>
    <t>2025-01-12 09:35:17</t>
  </si>
  <si>
    <t>2025-01-12 09:35:45</t>
  </si>
  <si>
    <t>SD-057-250112-056938-4888</t>
  </si>
  <si>
    <t>2025-01-12 16:11:02</t>
  </si>
  <si>
    <t>普通区域-安丘市-东张相村自然村-15908035806-300M-魔百和投诉-次数0-20250112160822X302479495</t>
  </si>
  <si>
    <t>2025-01-13 17:12:00</t>
  </si>
  <si>
    <t>20250112160822X302479495</t>
  </si>
  <si>
    <t>【农村网络投诉】流程受理流水号：20250112160603159080358061105301
客户号码:15908035806
客户姓名:刘**
投诉地市:潍坊
来话流水:2025011216042563520839239
宽带账号:15908035806
宽带账号归属地市:潍坊
宽带账号归属区县:安丘市
故障地址:潍坊安丘市石埠子镇东张相村东张相村自然村东张相王超追加2号箱张明刚*********
联系电话:15908035806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故障细类:移动高清电视故障(专席)
携转原因:
故障时间:2025-01-12 16:02:42
魔百和单播/组播:组播
具体故障现象:客户来电反映电视无法观看，遥控器按键损坏，要求上门，联系电话：15908035806
宽带地址：潍坊安丘市石埠子镇东张相村东张相村自然村东张相王超追加2号箱张明刚***请协助处理，谢谢！
客户其他诉求:
魔百和单/组播：组播</t>
  </si>
  <si>
    <t>2025-01-12 16:18:32</t>
  </si>
  <si>
    <t>2025-01-12 16:18:58</t>
  </si>
  <si>
    <t>SD-851-246589-6116-22572</t>
  </si>
  <si>
    <t>SD-057-250112-843657-795</t>
  </si>
  <si>
    <t>2025-01-12 09:32:02</t>
  </si>
  <si>
    <t>【追2】【调研】-80+银卡-(目标)普通区域-奎文区-十中街片区-15963634292-100M-宽带上网投诉-次数0-20250112092920X360388243</t>
  </si>
  <si>
    <t>2025-01-13 10:33:00</t>
  </si>
  <si>
    <t>20250112092920X360388243</t>
  </si>
  <si>
    <t xml:space="preserve">流程受理流水号：20250112092747159636342921013726
客户号码:15963634292
客户姓名:管**
投诉地市:潍坊
来话流水:2025011209265065520886859
宽带账号:15963634292
宽带账号归属地市:潍坊
宽带账号归属区县:奎文区
故障地址:潍坊奎文区大虞街道鸢飞路十中街片区天府家园2号楼*********
联系电话:15244439466
联系人:女士
工单紧急程度:紧急
是否有升级投诉倾向:否
是否重复投诉:否
是否携转意向:否
是否投诉倾向:否
是否智能网关:智能网关
当前是否在线:是
接入方式:FTTH
端到端诊断结果:客户侧设备问题
是否质差终端:是
光功率:-16.75
故障大类:宽带/电视
故障细类:网速慢/上网掉线(专席)
携转原因:
故障时间:2025-01-12 09:28:24
具体故障现象:网速慢卡顿，请协助谢谢
客户其他诉求:谢谢
</t>
  </si>
  <si>
    <t>2025-01-12 09:37:16</t>
  </si>
  <si>
    <t>2025-01-12 09:37:50</t>
  </si>
  <si>
    <t>SD-057-250112-014286-853</t>
  </si>
  <si>
    <t>2025-01-12 09:37:14</t>
  </si>
  <si>
    <t>普通区域-临朐县-北黄谷自然村-15863612992-300M-魔百和投诉-次数0-202501110000553042</t>
  </si>
  <si>
    <t>202501110000553042</t>
  </si>
  <si>
    <t>202501110000553042#流程受理流水号：20250111200337158636129921153257
客户号码:15863612992
客户姓名:侯**
投诉地市:潍坊
来话流水:2025011120031225820882657
宽带账号:15863612992
宽带账号归属地市:潍坊
宽带账号归属区县:临朐县
故障地址:潍坊临朐县五井镇人民政府北黄谷北黄谷自然村北黄谷1#翟树立*********
联系电话:15863612992
联系人:先生/女士
工单紧急程度:非常紧急
是否有升级投诉倾向:否
是否重复投诉:否
是否携转意向:否
是否投诉倾向:否
携转原因:
提单模板:客户来电反映观看移动高清电视时，【除了中央1台其他所有】无法观看或回看，客户不认可，请协助处理，谢谢。
;宽带小区$[北黄谷自然村]$</t>
  </si>
  <si>
    <t>2025-01-12 09:40:12</t>
  </si>
  <si>
    <t>2025-01-12 09:53:12</t>
  </si>
  <si>
    <t>SD-057-250112-351490-2654</t>
  </si>
  <si>
    <t>2025-01-12 12:14:09</t>
  </si>
  <si>
    <t>普通区域-昌乐县-祝家庄村自然村-18863674529-300M-宽带上网投诉-次数0-20250112121149X109462692</t>
  </si>
  <si>
    <t>20250112121149X109462692</t>
  </si>
  <si>
    <t xml:space="preserve">【农村网络投诉】流程受理流水号：20250112121049188636745291056888
客户号码:18863674529
客户姓名:祝**
投诉地市:潍坊
来话流水:2025011212100180120875800
宽带账号:18863674529
宽带账号归属地市:潍坊
宽带账号归属区县:昌乐县
故障地址:潍坊昌乐县营丘镇祝家庄村祝家庄村自然村祝家庄村2#（村东南角石兰玉屋头）*********
联系电话:18863674529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12:07:48
具体故障现象:光猫灯正常但电脑手机无法上网，
客户其他诉求:
</t>
  </si>
  <si>
    <t>2025-01-12 12:17:42</t>
  </si>
  <si>
    <t>2025-01-12 12:18:00</t>
  </si>
  <si>
    <t>SD-851-312133-18814-11793</t>
  </si>
  <si>
    <t>SD-057-250112-206547-2655</t>
  </si>
  <si>
    <t>2025-01-12 12:14:15</t>
  </si>
  <si>
    <t>【重投】-【调研】-80+银卡-(目标)普通区域-寿光市-老棉厂家属院-15964336217-200M-宽带上网投诉-次数0-202501120000260715</t>
  </si>
  <si>
    <t>202501120000260715</t>
  </si>
  <si>
    <t>202501120000260715#宽带账号：15964336217；宽带地址：潍坊寿光市圣城街道晨鸣路老棉厂家属院北楼；客户来电反映移动宽带无法使用，客户不在现场，无法配合线上指导，要求师傅上门，请协助处理，谢谢！联系电话：15684222971；联系人：先生；来电流水：2025011212085634820867349</t>
  </si>
  <si>
    <t>2025-01-12 12:21:42</t>
  </si>
  <si>
    <t>2025-01-12 12:22:56</t>
  </si>
  <si>
    <t>SD-851-274762-7763-15061</t>
  </si>
  <si>
    <t>2025-01-12 09:32:21</t>
  </si>
  <si>
    <t>普通区域-高密市-和顺屯自然村-15169471859-200M-宽带上网投诉-次数0-20250112093123X483909256 一级督办</t>
  </si>
  <si>
    <t>20250112093123X483909256</t>
  </si>
  <si>
    <t>2025-01-12 09:34:26</t>
  </si>
  <si>
    <t>2025-01-12 09:35:12</t>
  </si>
  <si>
    <t>SD-851-270253-71048-26121</t>
  </si>
  <si>
    <t>SD-057-250112-827645-4951</t>
  </si>
  <si>
    <t>2025-01-12 16:17:19</t>
  </si>
  <si>
    <t>80+金卡-普通区域-临朐县-大张龙-18805367958-1000M-宽带上网投诉-次数0-202501120000405682</t>
  </si>
  <si>
    <t>2025-01-13 17:18:00</t>
  </si>
  <si>
    <t>202501120000405682</t>
  </si>
  <si>
    <t xml:space="preserve">202501120000405682#流程受理流水号：20250112161653188053679581107828
客户号码:18805367958
客户姓名:吴**
投诉地市:潍坊
来话流水:2025011216163842220863038
宽带账号:18805367958
宽带账号归属地市:潍坊
宽带账号归属区县:临朐县
故障地址:潍坊临朐县辛寨镇人民政府大张龙村大张龙大张龙6号箱吴建民*********
联系电话:18805367958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光功率:-20.86
故障大类:宽带/电视
故障细类:移动高清电视故障
携转原因:
故障时间:2025-01-12 16:17:00
魔百和单播/组播:--
具体故障现象:机顶盒无法开机，
客户其他诉求:客户侧为质差终端，要求上门更换终端并一并处理故障问题。
</t>
  </si>
  <si>
    <t>2025-01-12 16:18:59</t>
  </si>
  <si>
    <t>2025-01-12 16:19:18</t>
  </si>
  <si>
    <t>SD-057-250112-250487-4326</t>
  </si>
  <si>
    <t>【调研】-80+普通-普通区域-潍城区-卧龙社区（南区）-15963465382-300M-宽带上网投诉-次数0-202501120000359916</t>
  </si>
  <si>
    <t>202501120000359916</t>
  </si>
  <si>
    <t>202501120000359916#流程受理流水号：20250112150910159634653821092264
客户号码:15963465382
客户姓名:孙**
投诉地市:潍坊
来话流水:2025011215084681520867283
宽带账号:15963465382
宽带账号归属地市:潍坊
宽带账号归属区县:潍城区
故障地址:潍坊潍城区北关街道向阳路卧龙社区（南区）百货大楼1号*********
联系电话:15963465382
联系人:先生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故障时间:2025-01-12 15:09:51
具体故障现象:水晶头故障
客户其他诉求:
;宽带小区$[卧龙社区（南区）]$</t>
  </si>
  <si>
    <t>2025-01-12 15:15:08</t>
  </si>
  <si>
    <t>2025-01-12 15:16:24</t>
  </si>
  <si>
    <t>SD-851-233864-2406-2210</t>
  </si>
  <si>
    <t>SD-057-250112-432856-2719</t>
  </si>
  <si>
    <t>2025-01-12 12:19:42</t>
  </si>
  <si>
    <t>80+普通-普通区域-寒亭区-后埠下村自然村-18863636578-1000M-宽带上网投诉-次数0-202501120000261893</t>
  </si>
  <si>
    <t>202501120000261893</t>
  </si>
  <si>
    <t>202501120000261893#流程受理流水号：20250112121549188636365781057871
客户号码:18863636578
客户姓名:孙**
投诉地市:潍坊
来话流水:2025011212151749320816514
宽带账号:18863636578
宽带账号归属地市:潍坊
宽带账号归属区县:寒亭区
故障地址:潍坊寒亭区朱里镇后埠下村后埠下村自然村23号箱*********
联系电话:18863636578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故障细类:宽带网速慢/卡顿
携转原因:
故障时间:2025-01-12 12:19:10
具体故障现象:网速慢卡顿，
客户其他诉求:要求查询原因
;宽带小区$[后埠下村自然村]$</t>
  </si>
  <si>
    <t>2025-01-12 12:22:07</t>
  </si>
  <si>
    <t>2025-01-12 12:22:23</t>
  </si>
  <si>
    <t>SD-851-307595-298-3537</t>
  </si>
  <si>
    <t>SD-057-250112-598174-2720</t>
  </si>
  <si>
    <t>2025-01-12 12:19:58</t>
  </si>
  <si>
    <t>【调研】-(目标)普通区域-安丘市-河北张排村自然村-15762646119-200M-宽带上网投诉-次数0-202501120000263081</t>
  </si>
  <si>
    <t>202501120000263081</t>
  </si>
  <si>
    <t xml:space="preserve">202501120000263081#流程受理流水号：20250112121850157626461191058505
客户号码:15762646119
客户姓名:张**
投诉地市:潍坊
来话流水:2025011212180847020838526
宽带账号:15762646119
宽带账号归属地市:潍坊
宽带账号归属区县:安丘市
故障地址:潍坊安丘市刘家尧镇河北张排村河北张排村自然村河北张排村34号箱王建良*********
联系电话:18806467119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故障时间:2025-01-12 12:19:21
具体故障现象:网速慢卡顿，
客户其他诉求:客户侧为质差终端，要求上门更换终端并一并处理故障问题。
</t>
  </si>
  <si>
    <t>2025-01-12 12:22:05</t>
  </si>
  <si>
    <t>2025-01-12 12:22:40</t>
  </si>
  <si>
    <t>SD-057-250112-580721-1840</t>
  </si>
  <si>
    <t>2025-01-12 11:07:32</t>
  </si>
  <si>
    <t>80+银卡-普通区域-昌乐县-颐轩国际-13780829462-500M-宽带延伸服务-次数0-202501120000212021</t>
  </si>
  <si>
    <t>202501120000212021</t>
  </si>
  <si>
    <t xml:space="preserve">202501120000212021#流程受理流水号：20250112110311137808294621039660
客户号码:13780829462
客户姓名:曹**
投诉地市:潍坊
来话流水:2025011210163725620899046
宽带账号:13780829462
宽带账号归属地市:潍坊
宽带账号归属区县:昌乐县
故障地址:潍坊昌乐县城关街道方山路颐轩国际7号楼*********
联系电话:13780829462
联系人:先生
工单紧急程度:一般
是否有升级投诉倾向:否
是否重复投诉:否
是否携转意向:否
是否投诉倾向:否
是否智能网关:智能网关
当前是否在线:是
接入方式:FTTH
是否质差终端:无质差信息
光功率:-20.31
故障大类:宽带/电视
故障细类:宽带延伸服务
携转原因:
故障时间:2025-01-12 11:03:22
具体故障现象:13780829462客户来电反映称本机宽带好几年不使用了，要求师傅上门调试路由器设备，已向客户解释客户不认可，请协助处理，谢谢 联系人；先生 联系电话；本机 录音流水；2025011210163725620899046
</t>
  </si>
  <si>
    <t>2025-01-12 11:11:38</t>
  </si>
  <si>
    <t>2025-01-12 11:12:05</t>
  </si>
  <si>
    <t>SD-057-250112-193702-1843</t>
  </si>
  <si>
    <t>2025-01-12 11:08:01</t>
  </si>
  <si>
    <t>【调研】-80+银卡-普通区域-青州市-东青花园-13563613721-1000M-宽带上网投诉-次数0-20250112110511X111157355</t>
  </si>
  <si>
    <t>20250112110511X111157355</t>
  </si>
  <si>
    <t xml:space="preserve">流程受理流水号：20250112110329135636137211039735
客户号码:13563613721
客户姓名:谭**
投诉地市:潍坊
来话流水:2025011211030071820804402
宽带账号:13563613721
宽带账号归属地市:潍坊
宽带账号归属区县:青州市
故障地址:潍坊青州市云门山街道益王府路东青花园16号楼*********
联系电话:15253699389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10:54:21
具体故障现象:光猫亮红灯，插紧屡直光纤线 重启光猫 未恢复
客户其他诉求:
</t>
  </si>
  <si>
    <t>SD-851-282486-13450-16258</t>
  </si>
  <si>
    <t>SD-057-250112-869513-4909</t>
  </si>
  <si>
    <t>2025-01-12 16:13:18</t>
  </si>
  <si>
    <t>80+银卡-普通区域-寿光市-董家营子村自然村-13964619361-1000M-宽带上网投诉-次数0-202501120000403126</t>
  </si>
  <si>
    <t>2025-01-13 17:14:00</t>
  </si>
  <si>
    <t>202501120000403126</t>
  </si>
  <si>
    <t xml:space="preserve">202501120000403126#宽带账号：13964619361；宽带地址：潍坊寿光市寒桥镇董家营子村董家营子村自然村董家营子村22号箱；客户来电反映宽带无法上网，注册闪，客户要求去家里，请协助处理，谢谢！联系电话：15169691571；联系人：先生；来电流水：2025011216113769220812299。
</t>
  </si>
  <si>
    <t>2025-01-12 16:15:57</t>
  </si>
  <si>
    <t>2025-01-12 16:16:53</t>
  </si>
  <si>
    <t>SD-057-250112-071238-4409</t>
  </si>
  <si>
    <t>2025-01-12 15:19:46</t>
  </si>
  <si>
    <t>【调研】-普通区域-寿光市-寿光李家村自然村二-15863648888-300M-宽带上网投诉-次数0-202501120000364689</t>
  </si>
  <si>
    <t>202501120000364689</t>
  </si>
  <si>
    <t>202501120000364689#流程受理流水号：20250112151711158636488881094146
客户号码:15863648888
客户姓名:刘**
投诉地市:潍坊
来话流水:2025011215163634420850083
宽带账号:15863648888
宽带账号归属地市:潍坊
宽带账号归属区县:寿光市
故障地址:潍坊寿光市王高镇李家村李家村自然村李家村1箱（李茂之外墙）*********
联系电话:15863648888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光功率:-26.38
故障大类:宽带/电视
故障细类:宽带无法上网
携转原因:
故障时间:2025-01-12 15:18:37
具体故障现象:频繁掉线，
客户其他诉求:客户单独联系装维人员反馈宽带故障时，工作人员告知需要排队，对此客户不认可，要求立即上门维修
;宽带小区$[寿光李家村自然村二]$</t>
  </si>
  <si>
    <t>2025-01-12 15:23:45</t>
  </si>
  <si>
    <t>2025-01-12 15:24:33</t>
  </si>
  <si>
    <t>SD-057-250112-798054-1846</t>
  </si>
  <si>
    <t>2025-01-12 11:08:13</t>
  </si>
  <si>
    <t>80+银卡-普通区域-潍城区-润泽苑-15864565514-300M-宽带上网投诉-次数0-20250112110652X212183633</t>
  </si>
  <si>
    <t>20250112110652X212183633</t>
  </si>
  <si>
    <t xml:space="preserve">流程受理流水号：20250112110525158645655141040322
客户号码:15864565514
客户姓名:刘**
投诉地市:潍坊
来话流水:2025011211051532620828608
宽带账号:15864565514
宽带账号归属地市:潍坊
宽带账号归属区县:潍城区
故障地址:潍坊潍城区北关街道安顺路润泽苑8号楼*********
联系电话:15864565514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11:06:13
具体故障现象:提示网络无法连接，
客户其他诉求:
</t>
  </si>
  <si>
    <t>2025-01-12 11:33:44</t>
  </si>
  <si>
    <t>SD-057-250112-631742-809</t>
  </si>
  <si>
    <t>2025-01-12 09:33:39</t>
  </si>
  <si>
    <t>【调研】-80+普通-普通区域-临朐县-临朐盛世家园-15053654998-1000M-宽带上网投诉-次数0-202501120000133293</t>
  </si>
  <si>
    <t>202501120000133293</t>
  </si>
  <si>
    <t xml:space="preserve">202501120000133293#宽带账号：15053654998；宽带地址：潍坊临朐县城关街道沂山路盛世家园43号楼*********；客户来电反映移动高清电视无法观看，机顶盒电源开关不管用， 电源灯不亮，要求上门，请协助处理，谢谢！联系电话：本机；联系人：先生/女士；来电流水：2025011209304217820824155。
</t>
  </si>
  <si>
    <t>2025-01-12 09:36:52</t>
  </si>
  <si>
    <t>2025-01-12 09:42:51</t>
  </si>
  <si>
    <t>SD-851-276036-17351-6550</t>
  </si>
  <si>
    <t>SD-057-250112-872456-4338</t>
  </si>
  <si>
    <t>2025-01-12 15:12:14</t>
  </si>
  <si>
    <t>【调研】-普通区域-临朐县-杨家庄自然村-15054480739-300M-魔百和投诉-次数0-202501120000358247</t>
  </si>
  <si>
    <t>202501120000358247</t>
  </si>
  <si>
    <t>202501120000358247#流程受理流水号：20250112150435150544807391091211
客户号码:15054480739
客户姓名:王**
投诉地市:潍坊
来话流水:2025011215035155720815388
宽带账号:15054480739
宽带账号归属地市:潍坊
宽带账号归属区县:临朐县
故障地址:潍坊临朐县蒋峪镇人民政府杨家庄杨家庄自然村杨家庄4号王龙*********
联系电话:13964768596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故障细类:移动高清电视故障(专席)
携转原因:
故障时间:2025-01-12 15:11:02
魔百和单播/组播:组播
具体故障现象:电视直播或点播无法观看，无法观看电视直播
客户其他诉求:
魔百和单/组播：组播;宽带小区$[杨家庄自然村]$</t>
  </si>
  <si>
    <t>2025-01-12 15:16:19</t>
  </si>
  <si>
    <t>2025-01-12 15:16:49</t>
  </si>
  <si>
    <t>SD-057-250112-792051-4413</t>
  </si>
  <si>
    <t>【调研】-80+普通-普通区域-昌邑市-中央御景-15854405238-1000M-宽带上网投诉-次数0-202501120000365629</t>
  </si>
  <si>
    <t>202501120000365629</t>
  </si>
  <si>
    <t xml:space="preserve">202501120000365629#15854405238客户反映电视无法观看，提示用户不存在，线上不认可，客户不会操作，请协助处理。谢谢  联系人：先生 联系电话：本机 流水2025011215144659420830776
</t>
  </si>
  <si>
    <t>2025-01-12 15:21:15</t>
  </si>
  <si>
    <t>2025-01-12 15:22:47</t>
  </si>
  <si>
    <t>SD-851-247599-2830-26622</t>
  </si>
  <si>
    <t>SD-057-250112-273498-876</t>
  </si>
  <si>
    <t>2025-01-12 09:39:19</t>
  </si>
  <si>
    <t>普通区域-昌乐县-朱刘街道潍昌路沿街-13791648900-200M-宽带上网投诉-次数0-20250111165734X854080402</t>
  </si>
  <si>
    <t>2025-01-13 10:40:00</t>
  </si>
  <si>
    <t>20250111165734X854080402</t>
  </si>
  <si>
    <t xml:space="preserve">	受理号码 : 13791648900客户姓名 : 刘**号码归属地 : 潍坊昌乐 － 昌乐-朱刘乡镇经营部用户品牌 : 全球通 用户来电反映在潍坊昌乐朱流街道老工商所办公楼有线宽带不好用，上网提示：上网连接失， 以前好用周围用户使用情况不了解，帐号：本机，已解释不认可，而且对维修人员态度不好不认可，现要求相关人员查询处理谢谢！联系人：先生，联系电话；18265606799，流水号：2025011116523466320893940xx。 </t>
  </si>
  <si>
    <t>2025-01-12 09:43:09</t>
  </si>
  <si>
    <t>2025-01-12 09:43:34</t>
  </si>
  <si>
    <t>SD-057-250112-197354-819</t>
  </si>
  <si>
    <t>2025-01-12 09:34:45</t>
  </si>
  <si>
    <t>80+普通-普通区域-奎文区-华安凤凰嘉苑-13583675526-1000M-宽带上网投诉-次数0-202501120000131197</t>
  </si>
  <si>
    <t>202501120000131197</t>
  </si>
  <si>
    <t>202501120000131197#13583675526客户来电反映本机办理的宽带无法使用，设备亮灯情况客户不清楚，客户在家不配合不会看，直接要求维修人员上门维修，请尽快协助处理，谢谢 
 联系人：先生 联系电话：本机 流水2025011209315897620836821</t>
  </si>
  <si>
    <t>2025-01-12 09:36:39</t>
  </si>
  <si>
    <t>2025-01-12 09:42:29</t>
  </si>
  <si>
    <t>SD-851-327528-12025-1302</t>
  </si>
  <si>
    <t>SD-057-250112-483567-882</t>
  </si>
  <si>
    <t>2025-01-12 09:39:40</t>
  </si>
  <si>
    <t>80+银卡-普通区域--null--宽带延伸服务-次数0-202501110000546626</t>
  </si>
  <si>
    <t>2025-01-13 09:40:00</t>
  </si>
  <si>
    <t>202501110000546626</t>
  </si>
  <si>
    <t>202501110000546626#受理号码 : 18753620498客户姓名 : 韩*号码归属地 : 潍坊寒亭 － 寒亭用户品牌 : 全球通
【在线客服受理-智能】18753620498客户来电表示自己电视大屏无法观看，要求核实原因，请后台协助处理谢谢。
流水号：2025011119331173620832215
备注：联系本机谢谢</t>
  </si>
  <si>
    <t>2025-01-12 14:30:19</t>
  </si>
  <si>
    <t>SD-057-250112-506791-2672</t>
  </si>
  <si>
    <t>2025-01-12 12:15:48</t>
  </si>
  <si>
    <t>普通区域-青州市-旭景园东区-13562621511-300M-宽带上网投诉-次数0-202501120000261929</t>
  </si>
  <si>
    <t>202501120000261929</t>
  </si>
  <si>
    <t>202501120000261929#流程受理流水号：20250112121357135626215111057513
客户号码:13562621511
客户姓名:王**
投诉地市:潍坊
来话流水:2025011212131475520800753
宽带账号:13562621511
宽带账号归属地市:潍坊
宽带账号归属区县:青州市
故障地址:潍坊青州市益都街道驼山路旭景园东区36号楼*********
联系电话:13780886829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12:21:08
具体故障现象:光猫亮红灯，
客户其他诉求:
;宽带小区$[旭景园东区]$</t>
  </si>
  <si>
    <t>2025-01-12 12:19:38</t>
  </si>
  <si>
    <t>2025-01-12 12:19:55</t>
  </si>
  <si>
    <t>SD-851-309359-34-29899</t>
  </si>
  <si>
    <t>SD-057-250112-458731-4343</t>
  </si>
  <si>
    <t>2025-01-12 15:13:22</t>
  </si>
  <si>
    <t>80+金卡-普通区域-高密市-惠达公寓-15253661551-1000M-业务受理宽带-次数0-202501120000362114</t>
  </si>
  <si>
    <t>202501120000362114</t>
  </si>
  <si>
    <t>202501120000362114# 导航立单,用户所在位置有群障,已向客户播报,客户要求装维回访.此工单为群障修复工单,根据群障全量闭环管理要求,为确保客户网络通畅,请装维人员跟进修复网络问题,谢谢.联系电话：15253661551</t>
  </si>
  <si>
    <t>2025-01-12 15:16:22</t>
  </si>
  <si>
    <t>2025-01-12 15:16:38</t>
  </si>
  <si>
    <t>SD-852-293380-1873-29461</t>
  </si>
  <si>
    <t>2025-01-12 11:05:22</t>
  </si>
  <si>
    <t>80+银卡-普通区域-高密市-芝兰屯自然村-13864683340-500M-宽带上网投诉-次数0-20250112110331X116678510 一级督办</t>
  </si>
  <si>
    <t>20250112110331X116678510</t>
  </si>
  <si>
    <t>2025-01-12 11:20:35</t>
  </si>
  <si>
    <t>2025-01-12 11:21:03</t>
  </si>
  <si>
    <t>SD-851-265168-829-10614</t>
  </si>
  <si>
    <t>普通区域-寿光市-前游小区-15063692665-1000M-宽带上网投诉-次数0-202501120000361599 一级督办</t>
  </si>
  <si>
    <t>202501120000361599</t>
  </si>
  <si>
    <t>2025-01-12 15:17:16</t>
  </si>
  <si>
    <t>SD-851-265933-20599-26294</t>
  </si>
  <si>
    <t>SD-057-250112-695430-4927</t>
  </si>
  <si>
    <t>2025-01-12 16:15:24</t>
  </si>
  <si>
    <t>80+普通-普通区域-坊子区-大孙孟村-13964683806-1000M-宽带上网投诉-次数0-202501120000400918</t>
  </si>
  <si>
    <t>2025-01-13 17:16:00</t>
  </si>
  <si>
    <t>202501120000400918</t>
  </si>
  <si>
    <t>202501120000400918#宽带账号13964683806；宽带地址：潍坊峡山区王家庄街道（王家庄）大孙孟村行政村大孙孟村5号楼*****；客户来电反映移动高清看不了经查询客户侧为质差机顶盒，请协助上门更换设备并一并处理故障问题，谢谢！联系电话：*13964683806联系人：***；来电流水2025011216083075620880782</t>
  </si>
  <si>
    <t>2025-01-12 16:17:28</t>
  </si>
  <si>
    <t>2025-01-12 16:19:31</t>
  </si>
  <si>
    <t>SD-851-302012-10471-15715</t>
  </si>
  <si>
    <t>SD-057-250112-530219-5254</t>
  </si>
  <si>
    <t>2025-01-12 16:47:20</t>
  </si>
  <si>
    <t>普通区域-寒亭区-西杨家埠北沿街商铺（小微）-13153604475-500M-宽带上网投诉-次数0-20250112164651X611121210</t>
  </si>
  <si>
    <t>2025-01-13 17:48:00</t>
  </si>
  <si>
    <t>20250112164651X611121210</t>
  </si>
  <si>
    <t xml:space="preserve">流程受理流水号：20250112164553131536044751114751
客户号码:13153604475
客户姓名:李*
投诉地市:潍坊
来话流水:2025011216450865420851676
宽带账号:13153604475
宽带账号归属地市:潍坊
宽带账号归属区县:寒亭区
故障地址:潍坊寒亭区寒亭街道泰祥街西杨家埠北沿街商铺（小微）西杨家埠北沿街1号箱*********
联系电话:15666060406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16:46:20
具体故障现象:光猫亮红灯，
客户其他诉求:用户要求师傅上门维修，尽快处理谢谢
</t>
  </si>
  <si>
    <t>2025-01-12 16:56:19</t>
  </si>
  <si>
    <t>2025-01-12 16:56:51</t>
  </si>
  <si>
    <t>2025-01-12 10:45:55</t>
  </si>
  <si>
    <t>【调研】-80+普通-普通区域-临朐县-箕子山-15763078185-300M-宽带上网投诉-次数0-202501120000189870 一级督办</t>
  </si>
  <si>
    <t>202501120000189870</t>
  </si>
  <si>
    <t>2025-01-12 10:54:10</t>
  </si>
  <si>
    <t>2025-01-12 10:54:40</t>
  </si>
  <si>
    <t>SD-851-298179-13371-24418</t>
  </si>
  <si>
    <t>SD-057-250112-074592-1599</t>
  </si>
  <si>
    <t>2025-01-12 10:46:15</t>
  </si>
  <si>
    <t>普通区域-奎文区-清馨园-13780817672-300M-宽带上网投诉-次数0-202501120000193829</t>
  </si>
  <si>
    <t>202501120000193829</t>
  </si>
  <si>
    <t xml:space="preserve">202501120000193829#【已关注中国移动10086微信公众号】流程受理流水号：20250112104513137808176721034493
客户号码:13780817672
客户姓名:赵**
投诉地市:潍坊
来话流水:2025011210445176020807960
宽带账号:13780817672
宽带账号归属地市:潍坊
宽带账号归属区县:高新
故障地址:潍坊高新高新城区玉清街清馨园1号楼*********
联系电话:13780817672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光功率:-19.39
故障大类:宽带/电视
故障细类:移动高清电视故障
携转原因:
故障时间:2025-01-12 10:45:45
魔百和单播/组播:单播
具体故障现象:机顶盒无法开机，
客户其他诉求:客户侧为质差终端，要求上门更换终端并一并处理故障问题。
</t>
  </si>
  <si>
    <t>2025-01-12 10:49:13</t>
  </si>
  <si>
    <t>2025-01-12 10:49:36</t>
  </si>
  <si>
    <t>SD-057-250112-271530-3836</t>
  </si>
  <si>
    <t>2025-01-12 14:20:01</t>
  </si>
  <si>
    <t>【调研】-80+银卡-普通区域-诸城市-鑫园小区-18366531886-1000M-宽带上网投诉-次数0-202501120000323866</t>
  </si>
  <si>
    <t>202501120000323866</t>
  </si>
  <si>
    <t xml:space="preserve">202501120000323866#受理号码 : 18366531886客户姓名 : 韩**号码归属地 : 潍坊诸城 － 诸城-诸城代理商管理中心用户品牌 : 全球通，宽带账号：18366531886；宽带地址：潍坊诸城市龙都街道人民路鑫园小区10号楼；客户来电反映宽带网速慢，客户不配合排障，要求上门，请协助处理，谢谢！联系电话：本机；联系人：女士；来电流水：2025011214173960220844348
</t>
  </si>
  <si>
    <t>2025-01-12 14:41:46</t>
  </si>
  <si>
    <t>2025-01-12 14:42:07</t>
  </si>
  <si>
    <t>SD-851-246676-11107-26387</t>
  </si>
  <si>
    <t>SD-057-250112-384106-3837</t>
  </si>
  <si>
    <t>2025-01-12 14:20:02</t>
  </si>
  <si>
    <t>【调研】-普通区域-高密市-豪迈社区（小微）-15863630935-200M-魔百和投诉-次数0-20250112141820X700065931</t>
  </si>
  <si>
    <t>2025-01-13 15:21:00</t>
  </si>
  <si>
    <t>20250112141820X700065931</t>
  </si>
  <si>
    <t>流程受理流水号：20250112141552158636309351079983
客户号码:15863630935
客户姓名:刘*
投诉地市:潍坊
来话流水:2025011214133284120803149
宽带账号:15863630935
宽带账号归属地市:潍坊
宽带账号归属区县:高密市
故障地址:潍坊高密市密水街道薛中路豪迈社区（小微）27号楼*********
联系电话:15863630935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故障细类:移动高清电视故障(专席)
携转原因:
故障时间:2025-01-12 14:17:15
魔百和单播/组播:组播
具体故障现象:电视机提示无信号，切换信号源拔插高清线未恢复请协助
客户其他诉求:
魔百和单/组播：组播</t>
  </si>
  <si>
    <t>2025-01-12 14:40:44</t>
  </si>
  <si>
    <t>2025-01-12 14:41:01</t>
  </si>
  <si>
    <t>SD-057-250112-746259-3889</t>
  </si>
  <si>
    <t>2025-01-12 14:26:51</t>
  </si>
  <si>
    <t>80+普通-普通区域-奎文区-金玉豪庭-15163697706-1000M-业务受理宽带-次数0-202501120000330386</t>
  </si>
  <si>
    <t>202501120000330386</t>
  </si>
  <si>
    <t>202501120000330386#【已关注中国移动10086微信公众号】 宽带账号:15163697706; 联系电话：15163697706，问题类型：此工单为群障修复工单，根据群障全量闭环修复管理要求，为确保客户网络通畅，请装维人员跟进修复网络问题，谢谢！ 
 群障标题：公告。故障描述：潍坊奎文区金玉豪庭光缆故障，预估24小时恢复，请帮忙拦截,如有需要请联系片区装维师傅马鸣泽15706307381主叫号码：15163697706.0;该号码仅供参考，请优先联系宽带账号。</t>
  </si>
  <si>
    <t>2025-01-12 14:42:42</t>
  </si>
  <si>
    <t>2025-01-12 14:43:14</t>
  </si>
  <si>
    <t>SD-852-287784-942-12300</t>
  </si>
  <si>
    <t>SD-057-250112-843102-1545</t>
  </si>
  <si>
    <t>2025-01-12 10:41:05</t>
  </si>
  <si>
    <t>【调研】-80+银卡-普通区域-寿光市-玉德园-15806482211-1000M-宽带上网投诉-次数0-20250112103850X530941933</t>
  </si>
  <si>
    <t>20250112103850X530941933</t>
  </si>
  <si>
    <t xml:space="preserve">流程受理流水号：20250112103809158064822111032454
客户号码:15806482211
客户姓名:刘**
投诉地市:潍坊
来话流水:2025011210363014420817011
宽带账号:15806482211
宽带账号归属地市:潍坊
宽带账号归属区县:寿光市
故障地址:潍坊寿光市圣城街道建新街玉德园15号楼*********
联系电话:15953621431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光功率:-19.35
故障大类:宽带/电视
故障细类:宽带无法上网(专席)
携转原因:
故障时间:2025-01-12 10:42:43
具体故障现象:光猫灯正常但电脑手机无法上网，重启设备无效
客户其他诉求:
</t>
  </si>
  <si>
    <t>2025-01-12 10:43:05</t>
  </si>
  <si>
    <t>2025-01-12 10:43:34</t>
  </si>
  <si>
    <t>SD-851-266736-23527-14728</t>
  </si>
  <si>
    <t>SD-057-250112-534279-1546</t>
  </si>
  <si>
    <t>2025-01-12 10:41:09</t>
  </si>
  <si>
    <t>【调研】-80+普通-(目标)普通区域-临朐县-营子自然村-18264639092-300M-宽带上网投诉-次数0-20250112103932X572821298</t>
  </si>
  <si>
    <t>20250112103932X572821298</t>
  </si>
  <si>
    <t xml:space="preserve">【农村网络投诉】流程受理流水号：20250112103837182646390921032593
客户号码:18264639092
客户姓名:张**
投诉地市:潍坊
来话流水:2025011210374565220830600
宽带账号:18264639092
宽带账号归属地市:潍坊
宽带账号归属区县:临朐县
故障地址:潍坊临朐县东城街道营子营子自然村营子（扩容）15号箱王志成（外墙）*********
联系电话:18264639092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光功率:-27.44
故障大类:宽带/电视
故障细类:宽带无法上网(专席)
携转原因:
故障时间:2025-01-12 10:38:48
具体故障现象:打不开网页，客户来电反映宽带无法上网，我处排障未恢复，请协助处理谢谢
客户其他诉求:
</t>
  </si>
  <si>
    <t>2025-01-12 10:47:33</t>
  </si>
  <si>
    <t>2025-01-12 10:47:51</t>
  </si>
  <si>
    <t>SD-057-250112-362941-5261</t>
  </si>
  <si>
    <t>2025-01-12 16:48:25</t>
  </si>
  <si>
    <t>【调研】-(目标)普通区域-昌邑市-潍水蓝湾-13906361611-200M-魔百和投诉-次数0-202501120000429029</t>
  </si>
  <si>
    <t>2025-01-13 17:49:00</t>
  </si>
  <si>
    <t>202501120000429029</t>
  </si>
  <si>
    <t>202501120000429029#流程受理流水号：20250112164711139063616111115081
客户号码:13906361611
客户姓名:孙**
投诉地市:潍坊
来话流水:2025011216431720320833047
宽带账号:13906361611
宽带账号归属地市:潍坊
宽带账号归属区县:昌邑市
故障地址:潍坊昌邑市城区交通街潍水蓝湾67号楼1单元1601
联系电话:13906361611
联系人:先生/女士
工单紧急程度:紧急
是否有升级投诉倾向:否
是否重复投诉:否
是否携转意向:否
是否投诉倾向:否
是否智能网关:非智能网关
当前是否在线:否
接入方式:FTTH
端到端诊断结果:大面积故障
是否质差终端:是
光功率:无
故障大类:宽带/电视
故障细类:移动高清电视故障(专席)
携转原因:
故障时间:2025-01-12 16:39:42
具体故障现象:家庭WiFi信号弱，请协助处理 谢谢
客户其他诉求:
魔百和单/组播：单播;宽带小区$[潍水蓝湾]$</t>
  </si>
  <si>
    <t>2025-01-12 16:53:35</t>
  </si>
  <si>
    <t>2025-01-12 16:54:05</t>
  </si>
  <si>
    <t>SD-851-230900-37058-23214</t>
  </si>
  <si>
    <t>SD-057-250112-012594-7623</t>
  </si>
  <si>
    <t>2025-01-12 22:19:22</t>
  </si>
  <si>
    <t>80+银卡-普通区域-诸城市-格林学府-15169554111-1000M-宽带上网投诉-次数0-202501120000548346</t>
  </si>
  <si>
    <t>202501120000548346</t>
  </si>
  <si>
    <t>202501120000548346#流程受理流水号：20250112221651151695541111156233
客户号码:15169554111
客户姓名:刘*
投诉地市:潍坊
来话流水:2025011222141057920821402
宽带账号:15169554111
宽带账号归属地市:潍坊
宽带账号归属区县:诸城市
故障地址:潍坊诸城市龙都街道龙都街格林学府3号楼*********
联系电话:15169554111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故障细类:宽带无法上网
携转原因:
故障时间:2025-01-12 22:17:46
具体故障现象:光猫亮红灯，要求半小时之内联系
客户其他诉求:
;宽带小区$[格林学府]$</t>
  </si>
  <si>
    <t>2025-01-12 22:41:43</t>
  </si>
  <si>
    <t>2025-01-12 22:49:05</t>
  </si>
  <si>
    <t>SD-851-277964-10734-27508</t>
  </si>
  <si>
    <t>SD-057-250112-708913-7647</t>
  </si>
  <si>
    <t>2025-01-12 23:08:02</t>
  </si>
  <si>
    <t>普通区域-青州市-益王府政法小区-13964767396-200M-宽带上网投诉-次数0-20250112230733X453126974</t>
  </si>
  <si>
    <t>20250112230733X453126974</t>
  </si>
  <si>
    <t>检测结果：1、手机账号余额检测：手机账户余额正常；2、宽带速率检测：宽带速率正常；3、宽带状态检测：宽带状态正常；4、宽带账号登录状态检测：账号登录状态正常；5、群体故障检测：无大面积群障；6、线路检测：线路状态正常；7、光猫在线检测：光猫在线；故障类型：所有网页速度慢。故障描述：去年就上报过，网速太卡顿，工作人员说是光猫问题，但是没法更换，现在卡顿的更频繁了。手机网页都卡。。联系人：冯强。联系电话：18706510666。。</t>
  </si>
  <si>
    <t>2025-01-12 23:09:54</t>
  </si>
  <si>
    <t>2025-01-12 23:10:13</t>
  </si>
  <si>
    <t>SD-057-250112-097246-3907</t>
  </si>
  <si>
    <t>2025-01-12 14:28:04</t>
  </si>
  <si>
    <t>普通区域-昌乐县-上海花园-18363657602-100M-宽带上网投诉-次数0-202501120000329313</t>
  </si>
  <si>
    <t>2025-01-13 15:29:00</t>
  </si>
  <si>
    <t>202501120000329313</t>
  </si>
  <si>
    <t>202501120000329313#宽带账号：18363657602宽带地址：潍坊昌乐县城关街道方山路上海花园上海花园K2号箱   客户来电反映宽带/移动高清*****，客户不在现场，无法配合线上指导/客户不配合排障，要求上门，请协助处理，谢谢！联系电话：18363657602联系人：女生；来电流水2025011214235457620806308</t>
  </si>
  <si>
    <t>2025-01-12 14:32:01</t>
  </si>
  <si>
    <t>2025-01-12 14:32:16</t>
  </si>
  <si>
    <t>SD-057-250112-578603-5271</t>
  </si>
  <si>
    <t>2025-01-12 16:49:19</t>
  </si>
  <si>
    <t>普通区域-诸城市-繁荣家园-1886671998802-300M-宽带上网投诉-次数0-202501120000430090</t>
  </si>
  <si>
    <t>2025-01-13 17:50:00</t>
  </si>
  <si>
    <t>202501120000430090</t>
  </si>
  <si>
    <t>202501120000430090#流程受理流水号：2025011216481218866719988021115310
客户号码:1886671998802
客户姓名:郭**
投诉地市:潍坊
来话流水:2025011216444431720847646
宽带账号:1886671998802
宽带账号归属地市:潍坊
宽带账号归属区县:诸城市
故障地址:潍坊诸城市密州街道繁荣路繁荣家园二期5号楼*********
联系电话:18866719988
联系人:先生
工单紧急程度:一般
是否有升级投诉倾向:否
是否重复投诉:否
是否携转意向:否
是否投诉倾向:否
是否智能网关:智能网关
当前是否在线:是
接入方式:FTTH
端到端诊断结果:客户侧设备问题
是否质差终端:无质差信息
光功率:-17.87
故障大类:宽带/电视
故障细类:宽带无法上网(专席)
携转原因:
故障时间:2025-01-12 16:43:55
具体故障现象:提示网络无法连接，
客户其他诉求:尽快处理  谢谢 
;宽带小区$[繁荣家园]$</t>
  </si>
  <si>
    <t>2025-01-12 16:55:10</t>
  </si>
  <si>
    <t>2025-01-12 16:55:34</t>
  </si>
  <si>
    <t>SD-851-307374-17355-13912</t>
  </si>
  <si>
    <t>SD-057-250112-297451-1558</t>
  </si>
  <si>
    <t>2025-01-12 10:42:25</t>
  </si>
  <si>
    <t>普通区域-寿光市-西城首府三期-18369630685-300M-宽带上网投诉-次数0-202501120000188415</t>
  </si>
  <si>
    <t>202501120000188415</t>
  </si>
  <si>
    <t>202501120000188415#宽带账号：18369630685；宽带地址：潍坊寿光市圣城街道菜都路西城首府三期B8号楼*********；客户来电反映移动高清看不了，客户不在现场，要求师傅上门，请协助处理，谢谢！联系电话：18747845596联系人：；来电流水：。 2025011210392963920849442</t>
  </si>
  <si>
    <t>2025-01-12 10:47:28</t>
  </si>
  <si>
    <t>2025-01-12 10:47:49</t>
  </si>
  <si>
    <t>SD-851-241868-12565-13541</t>
  </si>
  <si>
    <t>2025-01-12 10:47:08</t>
  </si>
  <si>
    <t>普通区域-潍城区-冷藏厂片区-17853660295-1000M-业务受理宽带-次数0-202501120000193289 一级督办</t>
  </si>
  <si>
    <t>202501120000193289</t>
  </si>
  <si>
    <t>2025-01-12 10:55:44</t>
  </si>
  <si>
    <t>2025-01-12 10:56:05</t>
  </si>
  <si>
    <t>SD-851-252908-1205-2813</t>
  </si>
  <si>
    <t>SD-057-250112-210867-5219</t>
  </si>
  <si>
    <t>2025-01-12 16:46:15</t>
  </si>
  <si>
    <t>【重投】-普通区域-青州市-圣水花园-17865601209-500M-业务受理宽带-次数0-202501120000426584</t>
  </si>
  <si>
    <t>2025-01-13 16:47:00</t>
  </si>
  <si>
    <t>202501120000426584</t>
  </si>
  <si>
    <t>202501120000426584# 宽带账号:17865601209; 联系电话：17865601209，问题类型：此工单为群障修复工单，根据群障全量闭环修复管理要求，为确保客户网络通畅，请装维人员跟进修复网络问题，谢谢！ 
 群障标题：公告。故障描述：圣水花园主叫号码：17865601209.0;该号码仅供参考，请优先联系宽带账号。</t>
  </si>
  <si>
    <t>2025-01-12 16:53:44</t>
  </si>
  <si>
    <t>SD-057-250112-983152-5221</t>
  </si>
  <si>
    <t>2025-01-12 16:46:18</t>
  </si>
  <si>
    <t>普通区域-寿光市-南范村-15244429559-100M-业务受理宽带-次数0-202501120000427376</t>
  </si>
  <si>
    <t>202501120000427376</t>
  </si>
  <si>
    <t>202501120000427376# 宽带账号:15244429559; 联系电话：15244429559，问题类型：此工单为群障修复工单，根据群障全量闭环修复管理要求，为确保客户网络通畅，请装维人员跟进修复网络问题，谢谢！ 
 群障标题：公告。故障描述：潍坊寿光市南范村光缆故障，预估24小时恢复，请帮忙拦截,如有需要请联系片区装维师傅刘彬15706307765主叫号码：15244428860.0;该号码仅供参考，请优先联系宽带账号。</t>
  </si>
  <si>
    <t>2025-01-12 16:48:54</t>
  </si>
  <si>
    <t>2025-01-12 16:49:24</t>
  </si>
  <si>
    <t>SD-057-250112-816253-1633</t>
  </si>
  <si>
    <t>2025-01-12 10:47:37</t>
  </si>
  <si>
    <t>普通区域-潍城区-冷藏厂片区-17853660295-1000M-宽带上网投诉-次数0-202501120000194441</t>
  </si>
  <si>
    <t>202501120000194441</t>
  </si>
  <si>
    <t>202501120000194441#流程受理流水号：20250112104355178536602951034090
客户号码:17853660295
客户姓名:郑**
投诉地市:潍坊
来话流水:2025011210422405420880839
宽带账号:17853660295
宽带账号归属地市:潍坊
宽带账号归属区县:潍城区
故障地址:潍坊潍城区南关街道仓南街冷藏厂片区景谊苑14号楼*********
联系电话:17853660295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故障时间:2025-01-12 10:45:22
具体故障现象:打不开网页，
客户其他诉求:
;宽带小区$[冷藏厂片区]$</t>
  </si>
  <si>
    <t>2025-01-12 10:54:34</t>
  </si>
  <si>
    <t>2025-01-12 10:54:54</t>
  </si>
  <si>
    <t>SD-057-250112-681547-1571</t>
  </si>
  <si>
    <t>2025-01-12 10:44:05</t>
  </si>
  <si>
    <t>普通区域-坊子区-博裕七号-17853639190-300M-魔百和投诉-次数0-20250112104130X690404287</t>
  </si>
  <si>
    <t>20250112104130X690404287</t>
  </si>
  <si>
    <t>流程受理流水号：20250112104055178536391901033236
客户号码:17853639190
客户姓名:刘**
投诉地市:潍坊
来话流水:2025011210380639720834432
宽带账号:17853639190
宽带账号归属地市:潍坊
宽带账号归属区县:坊子区
故障地址:潍坊坊子区坊子新区凤凰街博裕七号8号楼*********
联系电话:17853639190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故障大类:宽带/电视
故障细类:移动高清电视故障(专席)
携转原因:
故障时间:2025-01-12 10:41:43
魔百和单播/组播:单播
具体故障现象:电视直播或点播无法观看，
客户其他诉求:
魔百和单/组播：单播</t>
  </si>
  <si>
    <t>2025-01-12 10:47:02</t>
  </si>
  <si>
    <t>2025-01-12 10:47:22</t>
  </si>
  <si>
    <t>SD-851-318641-16600-2819</t>
  </si>
  <si>
    <t>80+银卡-普通区域-诸城市-韩戈庄自然村-13964735199-300M-宽带上网投诉-次数0-202501120000326304 一级督办</t>
  </si>
  <si>
    <t>202501120000326304</t>
  </si>
  <si>
    <t>2025-01-12 14:49:47</t>
  </si>
  <si>
    <t>2025-01-12 14:50:05</t>
  </si>
  <si>
    <t>SD-057-250112-401853-5236</t>
  </si>
  <si>
    <t>2025-01-12 16:46:53</t>
  </si>
  <si>
    <t>80+金卡-FTTR-普通区域-诸城市-得利斯-15215368596-300M-业务受理宽带-次数0-202501120000426226</t>
  </si>
  <si>
    <t>202501120000426226</t>
  </si>
  <si>
    <t>202501120000426226# 宽带账号:15215368596; 联系电话：15215368596，问题类型：此工单为群障修复工单，根据群障全量闭环修复管理要求，为确保客户网络通畅，请装维人员跟进修复网络问题，谢谢！ 
 群障标题：公告。故障描述：潍坊诸城市得利斯光缆故障，预估24小时恢复，请帮忙拦截,如有需要请联系片区装维师傅姜勇15706307710主叫号码：15215368596.0;该号码仅供参考，请优先联系宽带账号。</t>
  </si>
  <si>
    <t>2025-01-12 17:02:46</t>
  </si>
  <si>
    <t>SD-851-301621-535-8753</t>
  </si>
  <si>
    <t>SD-057-250112-975163-5237</t>
  </si>
  <si>
    <t>2025-01-12 16:46:57</t>
  </si>
  <si>
    <t>(目标)普通区域-临朐县-高堰墙自然村-15965368927-300M-业务受理宽带-次数0-202501120000427976</t>
  </si>
  <si>
    <t>202501120000427976</t>
  </si>
  <si>
    <t>202501120000427976# 宽带账号:15965368927; 联系电话：15965368927，问题类型：此工单为群障修复工单，根据群障全量闭环修复管理要求，为确保客户网络通畅，请装维人员跟进修复网络问题，谢谢！ 
 群障标题：公告。故障描述：分支光纤断或OLT检测不到ONT的预期的光信号(LOSi/LOBi)主叫号码：18866198425.0;该号码仅供参考，请优先联系宽带账号。</t>
  </si>
  <si>
    <t>2025-01-12 16:48:53</t>
  </si>
  <si>
    <t>2025-01-12 16:57:40</t>
  </si>
  <si>
    <t>SD-057-250112-628791-5174</t>
  </si>
  <si>
    <t>2025-01-12 16:40:43</t>
  </si>
  <si>
    <t>普通区域-诸城市-和美苑-15949755606-100M-宽带上网投诉-次数0-202501120000424025</t>
  </si>
  <si>
    <t>2025-01-13 17:41:00</t>
  </si>
  <si>
    <t>202501120000424025</t>
  </si>
  <si>
    <t>202501120000424025#流程受理流水号：20250112163847159497556061113051
客户号码:15949755606
客户姓名:刘**
投诉地市:潍坊
来话流水:2025011216381511620882415
宽带账号:15949755606
宽带账号归属地市:潍坊
宽带账号归属区县:诸城市
故障地址:潍坊诸城市龙都街道兴华路和美苑400号楼*********
联系电话:18763636939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故障细类:宽带无法上网
携转原因:
故障时间:2025-01-12 16:37:26
具体故障现象:网速慢卡顿，
客户其他诉求:
;宽带小区$[和美苑]$</t>
  </si>
  <si>
    <t>2025-01-12 16:43:31</t>
  </si>
  <si>
    <t>2025-01-12 16:44:44</t>
  </si>
  <si>
    <t>2025-01-12 16:41:57</t>
  </si>
  <si>
    <t>普通区域-寿光市-崔家小区-13964795958-300M-宽带上网投诉-次数0-202501120000424541 一级督办</t>
  </si>
  <si>
    <t>2025-01-13 17:42:00</t>
  </si>
  <si>
    <t>202501120000424541</t>
  </si>
  <si>
    <t>2025-01-12 16:53:19</t>
  </si>
  <si>
    <t>2025-01-12 16:55:43</t>
  </si>
  <si>
    <t>SD-057-250112-145602-7116</t>
  </si>
  <si>
    <t>2025-01-12 20:02:23</t>
  </si>
  <si>
    <t>【调研】-80+普通-(目标)普通区域-昌乐县-东山李社区-17860690567-1000M-宽带上网投诉-次数0-20250112200133X293504158</t>
  </si>
  <si>
    <t>20250112200133X293504158</t>
  </si>
  <si>
    <t xml:space="preserve">流程受理流水号：20250112200052178606905671148141
客户号码:17860690567
客户姓名:李**
投诉地市:潍坊
来话流水:2025011219595934520828539
宽带账号:17860690567
宽带账号归属地市:潍坊
宽带账号归属区县:昌乐县
故障地址:潍坊昌乐县城关街道永康路东山李社区西区1号楼*********
联系电话:17860690567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故障时间:2025-01-12 20:01:03
具体故障现象:光猫亮红灯，
客户其他诉求:
</t>
  </si>
  <si>
    <t>2025-01-12 20:33:34</t>
  </si>
  <si>
    <t>2025-01-12 20:33:53</t>
  </si>
  <si>
    <t>SD-851-254432-13507-11564</t>
  </si>
  <si>
    <t>SD-057-250112-816059-7129</t>
  </si>
  <si>
    <t>2025-01-12 20:05:49</t>
  </si>
  <si>
    <t>普通区域-安丘市-前韩寺-15953674986-1000M-宽带延伸服务-次数0-202501120000524896</t>
  </si>
  <si>
    <t>202501120000524896</t>
  </si>
  <si>
    <t xml:space="preserve">202501120000524896#流程受理流水号：20250112200508159536749861148658
客户号码:15953674986
客户姓名:鞠**
投诉地市:潍坊
来话流水:2025011220033265720844965
宽带账号:15953674986
宽带账号归属地市:潍坊
宽带账号归属区县:安丘市
故障地址:潍坊安丘市石埠子镇前韩寺村前韩寺2号箱鞠金生（中）*********
联系电话:15953674986
联系人:先生/女士
工单紧急程度:紧急
是否有升级投诉倾向:否
是否重复投诉:否
是否携转意向:否
是否投诉倾向:否
是否智能网关:智能网关
当前是否在线:是
接入方式:FTTH
是否质差终端:无质差信息
光功率:-21.80
故障大类:宽带/电视
故障细类:宽带延伸服务
携转原因:
故障时间:2025-01-12 20:05:28
具体故障现象:新增加一根网线，
</t>
  </si>
  <si>
    <t>2025-01-12 20:14:10</t>
  </si>
  <si>
    <t>2025-01-12 20:14:53</t>
  </si>
  <si>
    <t>SD-851-300572-24325-17020</t>
  </si>
  <si>
    <t>SD-057-250112-917485-7139</t>
  </si>
  <si>
    <t>2025-01-12 20:07:03</t>
  </si>
  <si>
    <t>普通区域-安丘市-宋家园新华府-15964044798-1000M-宽带上网投诉-次数0-202501120000526691</t>
  </si>
  <si>
    <t>202501120000526691</t>
  </si>
  <si>
    <t>202501120000526691#流程受理流水号：20250112200538159640447981148717
客户号码:15964044798
客户姓名:张**
投诉地市:潍坊
来话流水:2025011220005064020832594
宽带账号:15964044798
宽带账号归属地市:潍坊
宽带账号归属区县:安丘市
故障地址:潍坊安丘市兴安街道向阳路老市委宿舍3号楼*********
联系电话:15964044798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故障时间:2025-01-12 20:04:24
具体故障现象:光猫亮红灯，
客户其他诉求:
;宽带小区$[宋家园新华府]$</t>
  </si>
  <si>
    <t>2025-01-12 20:11:43</t>
  </si>
  <si>
    <t>2025-01-12 20:12:20</t>
  </si>
  <si>
    <t>SD-851-253850-35930-15961</t>
  </si>
  <si>
    <t>SD-057-250112-596420-5922</t>
  </si>
  <si>
    <t>2025-01-12 17:48:53</t>
  </si>
  <si>
    <t>普通区域-高密市-狮子口小区-13573642629-300M-宽带上网投诉-次数0-202501120000469702</t>
  </si>
  <si>
    <t>2025-01-13 18:49:00</t>
  </si>
  <si>
    <t>202501120000469702</t>
  </si>
  <si>
    <t xml:space="preserve">202501120000469702#宽带账号：13573642629；宽带地址：潍坊高密市醴泉街道顺河路狮子口小区1号楼*********
；客户来电反映宽带无法使用，要求上门处理，联系电话：13573642629；联系人：女士；来电流水：2025011217434064720800063 </t>
  </si>
  <si>
    <t>2025-01-12 17:53:10</t>
  </si>
  <si>
    <t>2025-01-12 17:57:58</t>
  </si>
  <si>
    <t>SD-851-262516-1263-19128</t>
  </si>
  <si>
    <t>SD-057-250112-573421-5926</t>
  </si>
  <si>
    <t>2025-01-12 17:49:15</t>
  </si>
  <si>
    <t>【调研】-80+金卡-普通区域-青州市-丰家庄-15006640886-200M-宽带上网投诉-次数0-202501120000467914</t>
  </si>
  <si>
    <t>2025-01-13 18:50:00</t>
  </si>
  <si>
    <t>202501120000467914</t>
  </si>
  <si>
    <t xml:space="preserve">202501120000467914#宽带账号：15006640886；宽带地址：潍坊青州市王坟镇丰家庄村丰家庄1号箱（公路南边丰传和）*********；客户来电反映宽带 机顶盒无法连网 指导网线位置  客户未操作 *，经查询客户侧为质差机顶盒，请协助上门更换终端并一并处理故障问题，谢谢！来电流水：2025011217441180720804485，联系电话：18264477102
</t>
  </si>
  <si>
    <t>2025-01-12 17:57:40</t>
  </si>
  <si>
    <t>2025-01-12 17:58:08</t>
  </si>
  <si>
    <t>SD-057-250112-349185-5869</t>
  </si>
  <si>
    <t>2025-01-12 17:45:57</t>
  </si>
  <si>
    <t>普通区域-寿光市-挑沟村自然村-13854442892-100M-业务受理宽带-次数0-202501120000469073</t>
  </si>
  <si>
    <t>2025-01-13 17:46:00</t>
  </si>
  <si>
    <t>202501120000469073</t>
  </si>
  <si>
    <t>202501120000469073# 宽带账号:13854442892; 联系电话：13854442892，问题类型：此工单为群障修复工单，根据群障全量闭环修复管理要求，为确保客户网络通畅，请装维人员跟进修复网络问题，谢谢！ 
 群障标题：公告。故障描述：潍坊寿光市挑沟村自然村光缆故障，预估24小时恢复，请帮忙拦截,如有需要请联系片区装维师傅王剑15706307760主叫号码：13854442892.0;该号码仅供参考，请优先联系宽带账号。</t>
  </si>
  <si>
    <t>2025-01-12 17:53:11</t>
  </si>
  <si>
    <t>2025-01-12 17:53:30</t>
  </si>
  <si>
    <t>SD-851-309004-9066-24651</t>
  </si>
  <si>
    <t>SD-057-250112-782461-5928</t>
  </si>
  <si>
    <t>2025-01-12 17:49:23</t>
  </si>
  <si>
    <t>【调研】-普通区域-坊子区-坊子高家庄村自然村二-15094997288-300M-宽带上网投诉-次数0-202501120000469420</t>
  </si>
  <si>
    <t>202501120000469420</t>
  </si>
  <si>
    <t>202501120000469420#流程受理流水号：20250112174818150949972881128439
客户号码:15094997288
客户姓名:高**
投诉地市:潍坊
来话流水:2025011217474648820834788
宽带账号:15094997288
账号归属区县:奎文
联系电话:15094997288
联系人:先生/女士
宽带地址:潍坊
工单紧急程度:紧急
是否投诉倾向:否
是否重复投诉:否
是否携转意向:否
是否有升级投诉倾向:否
*业务名称:业务融合移机流程宽带
投诉内容:手机号码：15094997288，【问题描述】客户已办理宽带业务，有开通单，要求装维尽快联系上门，请处理，谢谢。联系电话：15094997288，联系人：先生/女士，录音流水号：2025011217474648820834788。受理明细：531920062399999999。
在途开通单信息：536241230837922022，15094997288，2024-12-30 11:32:44，业务融合移机流程宽带，处理中，装维选址
客户要求投诉装维师傅，没有及时上门安装
是否到厅:否
业务名称:业务融合移机流程宽带
;宽带小区$[坊子高家庄村自然村二]$</t>
  </si>
  <si>
    <t>2025-01-12 17:53:28</t>
  </si>
  <si>
    <t>2025-01-12 17:53:52</t>
  </si>
  <si>
    <t>SD-852-279071-803-17925</t>
  </si>
  <si>
    <t>SD-057-250112-319254-5930</t>
  </si>
  <si>
    <t>2025-01-12 17:49:52</t>
  </si>
  <si>
    <t>普通区域-寿光市-中南世纪星城B7B8号楼-13869635303-300M-宽带延伸服务-次数0-202501120000470354</t>
  </si>
  <si>
    <t>202501120000470354</t>
  </si>
  <si>
    <t xml:space="preserve">202501120000470354#流程受理流水号：20250112174753138696353031128345
客户号码:13869635303
客户姓名:史**
投诉地市:潍坊
来话流水:2025011217442203920805893
宽带账号:13869635303
宽带账号归属地市:潍坊
宽带账号归属区县:寿光市
故障地址:潍坊寿光市洛城街道世纪星城B8-2-403
联系电话:15953695353
联系人:先生
工单紧急程度:一般
是否有升级投诉倾向:否
是否重复投诉:否
是否携转意向:否
是否投诉倾向:否
是否智能网关:智能网关
当前是否在线:是
接入方式:FTTH
是否质差终端:无质差信息
光功率:-19.95
故障大类:宽带/电视
故障细类:宽带延伸服务
携转原因:
故障时间:2025-01-12 17:47:51
具体故障现象:上门安装高清线
</t>
  </si>
  <si>
    <t>2025-01-12 17:53:12</t>
  </si>
  <si>
    <t>2025-01-12 17:53:34</t>
  </si>
  <si>
    <t>SD-057-250112-503148-5876</t>
  </si>
  <si>
    <t>2025-01-12 17:46:15</t>
  </si>
  <si>
    <t>80+银卡-普通区域-安丘市-安丘领秀城-15908037706-500M-业务受理宽带-次数0-202501120000470082</t>
  </si>
  <si>
    <t>2025-01-13 17:47:00</t>
  </si>
  <si>
    <t>202501120000470082</t>
  </si>
  <si>
    <t>202501120000470082# 宽带账号:15908037706; 联系电话：15908037706，问题类型：此工单为群障修复工单，根据群障全量闭环修复管理要求，为确保客户网络通畅，请装维人员跟进修复网络问题，谢谢！ 
 群障标题：公告。故障描述：潍坊安丘市安丘领秀城光缆故障，预估24小时恢复，请帮忙拦截,如有需要请联系片区装维师傅辛成孝15706307075主叫号码：100860536.0;该号码仅供参考，请优先联系宽带账号。</t>
  </si>
  <si>
    <t>2025-01-12 18:01:09</t>
  </si>
  <si>
    <t>2025-01-12 18:02:08</t>
  </si>
  <si>
    <t>SD-057-250112-205746-5888</t>
  </si>
  <si>
    <t>2025-01-12 17:46:36</t>
  </si>
  <si>
    <t>【调研】-80+银卡-普通区域-奎文区-锦程公寓-18866775630-200M-业务受理宽带-次数0-202501120000467836</t>
  </si>
  <si>
    <t>202501120000467836</t>
  </si>
  <si>
    <t>202501120000467836#【已关注中国移动10086微信公众号】 宽带账号:18866775630; 联系电话：18866775630，问题类型：此工单为群障修复工单，根据群障全量闭环修复管理要求，为确保客户网络通畅，请装维人员跟进修复网络问题，谢谢！ 
 群障标题：公告。故障描述：潍坊奎文区锦程公寓光缆故障，预估24小时恢复，请帮忙拦截,如有需要请联系片区装维师傅郝林朋15706307422主叫号码：100860536.0;该号码仅供参考，请优先联系宽带账号。</t>
  </si>
  <si>
    <t>2025-01-12 17:56:09</t>
  </si>
  <si>
    <t>2025-01-12 17:56:29</t>
  </si>
  <si>
    <t>SD-057-250112-249153-5889</t>
  </si>
  <si>
    <t>2025-01-12 17:46:38</t>
  </si>
  <si>
    <t>普通区域-奎文区-雷士社区（雷士·书香宜家）-13665366679-50M-业务受理宽带-次数0-202501120000468010</t>
  </si>
  <si>
    <t>202501120000468010</t>
  </si>
  <si>
    <t>202501120000468010#【已关注中国移动10086微信公众号】 宽带账号:13665366679; 联系电话：13665366679，问题类型：此工单为群障修复工单，根据群障全量闭环修复管理要求，为确保客户网络通畅，请装维人员跟进修复网络问题，谢谢！ 
 群障标题：公告。故障描述：潍坊奎文区雷士社区（雷士·书香宜家）光缆故障，预估24小时恢复，请帮忙拦截,如有需要请联系片区装维师傅高胜书15706307481主叫号码：13665366679.0;该号码仅供参考，请优先联系宽带账号。</t>
  </si>
  <si>
    <t>2025-01-12 17:49:07</t>
  </si>
  <si>
    <t>2025-01-12 17:49:41</t>
  </si>
  <si>
    <t>SD-852-330540-1002-12926</t>
  </si>
  <si>
    <t>SD-057-250112-063589-7546</t>
  </si>
  <si>
    <t>2025-01-12 21:26:15</t>
  </si>
  <si>
    <t>【调研】-80+普通-普通区域-安丘市-李家埠村自然村-13668660466-1000M-业务受理宽带-次数0-202501120000545321</t>
  </si>
  <si>
    <t>202501120000545321</t>
  </si>
  <si>
    <t>202501120000545321#【已关注中国移动10086微信公众号】 宽带账号:13668660466; 联系电话：13668660466，问题类型：此工单为群障修复工单，根据群障全量闭环修复管理要求，为确保客户网络通畅，请装维人员跟进修复网络问题，谢谢！ 
 群障标题：公告。故障描述：潍坊安丘市李家埠村自然村光缆故障，预估24小时恢复，请帮忙拦截,如有需要请联系片区装维师傅刘彤彤15706307065主叫号码：13668660466.0;该号码仅供参考，请优先联系宽带账号。</t>
  </si>
  <si>
    <t>2025-01-12 21:27:53</t>
  </si>
  <si>
    <t>2025-01-12 21:28:46</t>
  </si>
  <si>
    <t>SD-057-250112-075436-5847</t>
  </si>
  <si>
    <t>2025-01-12 17:43:21</t>
  </si>
  <si>
    <t>80+钻石-普通区域-奎文区-世纪花苑-18866469999-1000M-宽带上网投诉-次数0-202501120000465910</t>
  </si>
  <si>
    <t>2025-01-13 18:44:00</t>
  </si>
  <si>
    <t>202501120000465910</t>
  </si>
  <si>
    <t>202501120000465910#客户来电称自己机顶盒不能使用，要求上门核实原因   请处理谢谢</t>
  </si>
  <si>
    <t>2025-01-12 17:57:49</t>
  </si>
  <si>
    <t>2025-01-12 17:58:07</t>
  </si>
  <si>
    <t>SD-057-250112-125967-5901</t>
  </si>
  <si>
    <t>2025-01-12 17:47:04</t>
  </si>
  <si>
    <t>80+银卡-FTTR-普通区域-寿光市-北洛医院沿街-18366562227-1000M-宽带上网投诉-次数0-202501120000467225</t>
  </si>
  <si>
    <t>2025-01-13 18:48:00</t>
  </si>
  <si>
    <t>202501120000467225</t>
  </si>
  <si>
    <t>202501120000467225#客户来电反映宽带无法使用，，要求维修人员上门维修，请尽快协助处理，谢谢  联系人：女士 联系电话：本机 流水2025011217450757320812354</t>
  </si>
  <si>
    <t>2025-01-12 17:51:36</t>
  </si>
  <si>
    <t>2025-01-12 17:52:13</t>
  </si>
  <si>
    <t>SD-852-304658-2435-1961</t>
  </si>
  <si>
    <t>SD-057-250112-983716-5905</t>
  </si>
  <si>
    <t>2025-01-12 17:47:10</t>
  </si>
  <si>
    <t>80+银卡-普通区域-潍城区-流饭桥自然村-15153600538-200M-业务受理宽带-次数0-202501120000470404</t>
  </si>
  <si>
    <t>202501120000470404</t>
  </si>
  <si>
    <t>202501120000470404# 宽带账号:15153600538; 联系电话：15153600538，问题类型：此工单为群障修复工单，根据群障全量闭环修复管理要求，为确保客户网络通畅，请装维人员跟进修复网络问题，谢谢！ 
 群障标题：公告。故障描述：潍坊潍城区流饭桥自然村光缆故障，预估24小时恢复，请帮忙拦截,如有需要请联系片区装维师傅慈文宇15706307906主叫号码：15153600538.0;该号码仅供参考，请优先联系宽带账号。</t>
  </si>
  <si>
    <t>2025-01-12 17:53:39</t>
  </si>
  <si>
    <t>2025-01-12 17:54:57</t>
  </si>
  <si>
    <t>SD-852-314015-508-16542</t>
  </si>
  <si>
    <t>SD-057-250112-927860-7561</t>
  </si>
  <si>
    <t>2025-01-12 21:29:06</t>
  </si>
  <si>
    <t>【调研】-普通区域-潍城区-中和街小区-18365680989-1000M-宽带上网投诉-次数0-202501120000543580</t>
  </si>
  <si>
    <t>202501120000543580</t>
  </si>
  <si>
    <t xml:space="preserve">202501120000543580#宽带账号：18365680989；宽带地址：潍坊潍城区城关街道东风西街中和街小区34号楼；客户来电反映宽带无法上网，客户无法配合线上指导，要求师傅上门，请协助处理，谢谢！联系电话：18365680989；联系人：先生；来电流水：2025011221090963520895264。 
</t>
  </si>
  <si>
    <t>2025-01-12 21:31:14</t>
  </si>
  <si>
    <t>SD-851-249724-19306-6188</t>
  </si>
  <si>
    <t>SD-057-250112-143857-7564</t>
  </si>
  <si>
    <t>2025-01-12 21:29:16</t>
  </si>
  <si>
    <t>【调研】-80+银卡-FTTR-普通区域-奎文区-江南怡景-13906469556-1000M-宽带上网投诉-次数0-20250112212813X493637218</t>
  </si>
  <si>
    <t>20250112212813X493637218</t>
  </si>
  <si>
    <t xml:space="preserve">流程受理流水号：20250112212733139064695561155601
客户号码:13906469556
客户姓名:王**
投诉地市:潍坊
来话流水:2025011221264166720845760
宽带账号:13906469556
宽带账号归属地市:潍坊
宽带账号归属区县:奎文区
故障地址:潍坊奎文区广文街道广文街江南怡景4号楼*********
联系电话:15165609191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故障时间:2025-01-12 21:28:00
具体故障现象:频繁掉线，
客户其他诉求:请审核谢谢
</t>
  </si>
  <si>
    <t>2025-01-12 21:32:54</t>
  </si>
  <si>
    <t>2025-01-12 21:33:15</t>
  </si>
  <si>
    <t>SD-851-311919-20554-27857</t>
  </si>
  <si>
    <t>SD-057-250113-892174-961</t>
  </si>
  <si>
    <t>2025-01-13 09:26:26</t>
  </si>
  <si>
    <t>【调研】-80+银卡-普通区域-寿光市-南范村-13792615070-200M-业务受理宽带-次数0-202501130000133293 二级督办</t>
  </si>
  <si>
    <t>2025-01-14 09:27:00</t>
  </si>
  <si>
    <t>202501130000133293</t>
  </si>
  <si>
    <t>202501130000133293# 宽带账号:13792615070; 联系电话：13792615070，问题类型：此工单为群障修复工单，根据群障全量闭环修复管理要求，为确保客户网络通畅，请装维人员跟进修复网络问题，谢谢！ 
 群障标题：公告。故障描述：南范村主叫号码：13792615070.0;该号码仅供参考，请优先联系宽带账号。</t>
  </si>
  <si>
    <t>2025-01-13 09:28:41</t>
  </si>
  <si>
    <t>2025-01-13 09:29:02</t>
  </si>
  <si>
    <t>SD-057-250113-791386-870</t>
  </si>
  <si>
    <t>2025-01-13 09:20:33</t>
  </si>
  <si>
    <t>普通区域-奎文区-null-13792693958-宽带上网投诉-次数0-202501130000128465</t>
  </si>
  <si>
    <t>2025-01-14 10:21:00</t>
  </si>
  <si>
    <t>202501130000128465</t>
  </si>
  <si>
    <t>202501130000128465#流程受理流水号：20250113091956137926939581012364
客户号码:13792693958
客户姓名:张**
投诉地市:潍坊
来话流水:2025011309192558520810193
宽带账号:13792693958
账号归属区县:奎文
联系电话:13792693958
联系人:先生/女士
宽带地址:潍坊
工单紧急程度:一般
是否投诉倾向:否
是否重复投诉:否
是否携转意向:否
是否有升级投诉倾向:否
*业务名称:业务融合开机流程宽带
投诉内容:手机号码：13792693958，【问题描述】客户已办理宽带业务，有开通单，要求装维尽快联系上门，请处理，谢谢。联系电话：13792693958，联系人：先生/女士，录音流水号：2025011309192558520810193。受理明细：531920062399999999。
在途开通单信息：536250112861971570，13792693958，2025-01-12 16:34:16，业务融合开机流程宽带，处理中，黄单扩容
是否到厅:否
业务名称:业务融合开机流程宽带
;宽带小区$[凤鸣郡]$</t>
  </si>
  <si>
    <t>2025-01-13 10:14:12</t>
  </si>
  <si>
    <t>SD-057-250113-849605-877</t>
  </si>
  <si>
    <t>2025-01-13 09:20:42</t>
  </si>
  <si>
    <t>普通区域-寒亭区-锦程中学宿舍-15064629397-300M-宽带延伸服务-次数0-202501130000129808</t>
  </si>
  <si>
    <t>2025-01-14 00:00:00</t>
  </si>
  <si>
    <t>202501130000129808</t>
  </si>
  <si>
    <t xml:space="preserve">202501130000129808#【已关注中国移动10086微信公众号】流程受理流水号：20250113091903150646293971012143
客户号码:15064629397
客户姓名:徐**
投诉地市:潍坊
来话流水:2025011309184682720801671
宽带账号:15064629397
宽带账号归属地市:潍坊
宽带账号归属区县:寒亭区
故障地址:潍坊寒亭区经济开发区月河路锦程中学宿舍2号楼*********
联系电话:15064629397
联系人:先生/女士
工单紧急程度:紧急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故障时间:2025-01-13 09:09:35
具体故障现象:地下室网线断了
</t>
  </si>
  <si>
    <t>2025-01-13 09:23:08</t>
  </si>
  <si>
    <t>2025-01-13 09:23:33</t>
  </si>
  <si>
    <t>SD-057-250113-173694-976</t>
  </si>
  <si>
    <t>2025-01-13 09:26:58</t>
  </si>
  <si>
    <t>普通区域-寒亭区-锦程中学宿舍-15064629397-300M-业务受理宽带-次数0-202501130000133975</t>
  </si>
  <si>
    <t>202501130000133975</t>
  </si>
  <si>
    <t>202501130000133975#【已关注中国移动10086微信公众号】 宽带账号:15064629397; 联系电话：15064629397，问题类型：此工单为群障修复工单，根据群障全量闭环修复管理要求，为确保客户网络通畅，请装维人员跟进修复网络问题，谢谢！ 
 群障标题：公告。故障描述：潍坊寒亭区锦程中学宿舍光缆故障，预估24小时恢复，请帮忙拦截,如有需要请联系片区装维师傅王刚刚18863639119主叫号码：15064629397.0;该号码仅供参考，请优先联系宽带账号。</t>
  </si>
  <si>
    <t>2025-01-13 09:29:08</t>
  </si>
  <si>
    <t>SD-057-250113-028597-964</t>
  </si>
  <si>
    <t>2025-01-13 09:26:31</t>
  </si>
  <si>
    <t>普通区域-潍城区-金都庄园-15006631753-500M-业务受理宽带-次数0-202501130000132822</t>
  </si>
  <si>
    <t>202501130000132822</t>
  </si>
  <si>
    <t>202501130000132822#【已关注中国移动10086微信公众号】 宽带账号:15006631753; 联系电话：15006631753，问题类型：此工单为群障修复工单，根据群障全量闭环修复管理要求，为确保客户网络通畅，请装维人员跟进修复网络问题，谢谢！ 
 群障标题：公告。故障描述：潍坊潍城区金都庄园光缆故障，预估24小时恢复，请帮忙拦截,如有需要请联系片区装维师傅张乐华15706307858主叫号码：15006631753.0;该号码仅供参考，请优先联系宽带账号。</t>
  </si>
  <si>
    <t>2025-01-13 09:36:19</t>
  </si>
  <si>
    <t>2025-01-13 09:36:34</t>
  </si>
  <si>
    <t>SD-852-277017-656-200</t>
  </si>
  <si>
    <t>SD-057-250113-420359-1007</t>
  </si>
  <si>
    <t>2025-01-13 09:29:49</t>
  </si>
  <si>
    <t>80+普通-普通区域-寒亭区-泰祥社区二期（华为）-13863601691-200M-宽带上网投诉-次数0-202501130000134125</t>
  </si>
  <si>
    <t>2025-01-14 10:30:00</t>
  </si>
  <si>
    <t>202501130000134125</t>
  </si>
  <si>
    <t>202501130000134125#宽带账号：13863601691；宽带地址：潍坊寒亭区寒亭街道幸福路泰祥社区二期（华为）6号楼（3单元）；客户来电反映移动高清电视无法使用，客户不在现场，无法配合线上指导，要求师傅上门，请协助处理，谢谢！联系电话：13863601691；联系人：先生；来电流水：2025011309264660320806951</t>
  </si>
  <si>
    <t>2025-01-13 09:35:24</t>
  </si>
  <si>
    <t>2025-01-13 09:36:31</t>
  </si>
  <si>
    <t>SD-057-250113-710539-914</t>
  </si>
  <si>
    <t>2025-01-13 09:23:49</t>
  </si>
  <si>
    <t>【调研】-普通区域-昌邑市-福润居小区-15564657795-1000M-宽带上网投诉-次数0-202501130000129869</t>
  </si>
  <si>
    <t>2025-01-14 08:00:00</t>
  </si>
  <si>
    <t>202501130000129869</t>
  </si>
  <si>
    <t>202501130000129869#宽带账号：15564657795；宽带地址：潍坊昌邑市城区建设路福润居小区2号楼1单元；客户来电反映家里电视无法观看，客户不在现场，无法配合线上指导/客户不配合排障，要求上门，请协助处理，谢谢！联系电话：13563677673；联系人先生；来电流水：2025011309184542120801378</t>
  </si>
  <si>
    <t>2025-01-13 09:26:45</t>
  </si>
  <si>
    <t>SD-851-304262-14968-12363</t>
  </si>
  <si>
    <t>SD-057-250113-064721-917</t>
  </si>
  <si>
    <t>2025-01-13 09:24:00</t>
  </si>
  <si>
    <t>普通区域-高密市-西沟头自然村-13583663618-100M-宽带上网投诉-次数0-202501130000129888</t>
  </si>
  <si>
    <t>2025-01-14 10:25:00</t>
  </si>
  <si>
    <t>202501130000129888</t>
  </si>
  <si>
    <t xml:space="preserve">202501130000129888#宽带账号：13583663618；宽带地址：潍坊高密市大牟家镇西沟头西沟头自然村高密市西沟头
；客户来电反映宽带电视无法使用，经查询客户侧为质差机顶盒，请协助上门更换终端并一并处理故障问题，谢谢！联系电话：13583663618；联系人：先生；来电流水：2025011309211870120835064。 
</t>
  </si>
  <si>
    <t>2025-01-13 09:29:13</t>
  </si>
  <si>
    <t>2025-01-13 09:29:39</t>
  </si>
  <si>
    <t>SD-057-250113-186390-2026</t>
  </si>
  <si>
    <t>2025-01-13 10:38:13</t>
  </si>
  <si>
    <t>【调研】-(目标)普通区域-安丘市-安丘丹桂园-13791697399-200M-魔百和投诉-次数0-20250113103619X779057114</t>
  </si>
  <si>
    <t>2025-01-14 11:39:00</t>
  </si>
  <si>
    <t>20250113103619X779057114</t>
  </si>
  <si>
    <t>流程受理流水号：20250113103252137916973991031918
客户号码:13791697399
客户姓名:孙**
投诉地市:潍坊
来话流水:2025011310302849920803808
宽带账号:13791697399
宽带账号归属地市:潍坊
宽带账号归属区县:安丘市
故障地址:潍坊安丘市兴安街道华安路安丘丹桂园2号楼*********
联系电话:13562696118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故障细类:移动高清电视故障(专席)
携转原因:
故障时间:2025-01-13 10:30:37
魔百和单播/组播:单播
具体故障现象:电视提示网络类错误，检查网线，重启机顶盒。设置网络
客户其他诉求:
魔百和单/组播：单播</t>
  </si>
  <si>
    <t>2025-01-13 10:42:47</t>
  </si>
  <si>
    <t>2025-01-13 10:43:53</t>
  </si>
  <si>
    <t>SD-852-285980-2085-13721</t>
  </si>
  <si>
    <t>SD-057-250113-981506-875</t>
  </si>
  <si>
    <t>2025-01-13 09:20:39</t>
  </si>
  <si>
    <t>普通区域-奎文区-纺织小区一区（潍棉）-15853643586-100M-魔百和投诉-次数0-20250113091856X136757782</t>
  </si>
  <si>
    <t>20250113091856X136757782</t>
  </si>
  <si>
    <t>流程受理流水号：20250113091808158536435861011898
客户号码:15853643586
客户姓名:叶*
投诉地市:潍坊
来话流水:2025011309022662520896045
宽带账号:15853643586
宽带账号归属地市:潍坊
宽带账号归属区县:奎文区
故障地址:潍坊奎文区潍洲路街道前进街纺织小区一区（潍棉）1号楼*********
联系电话:15853643586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故障大类:宽带/电视
故障细类:移动高清电视故障(专席)
携转原因:
故障时间:2025-01-13 09:20:35
魔百和单播/组播:组播
具体故障现象:电视提示网络类错误，
客户其他诉求:
魔百和单/组播：组播</t>
  </si>
  <si>
    <t>2025-01-13 09:29:26</t>
  </si>
  <si>
    <t>SD-057-250113-382795-920</t>
  </si>
  <si>
    <t>2025-01-13 09:24:18</t>
  </si>
  <si>
    <t>80+银卡-普通区域-诸城市-舜邦B座-13562693953-1000M-宽带延伸服务-次数0-202501130000132757</t>
  </si>
  <si>
    <t>202501130000132757</t>
  </si>
  <si>
    <t xml:space="preserve">202501130000132757#【已关注中国移动10086微信公众号】流程受理流水号：20250113092320135626939531013236
客户号码:13562693953
客户姓名:张*
投诉地市:潍坊
来话流水:2025011309214953020841953
宽带账号:13562693953
宽带账号归属地市:潍坊
宽带账号归属区县:诸城市
故障地址:潍坊诸城市密州街道人民东路舜邦B座1号楼*********
联系电话:13562693953
联系人:先生/女士
工单紧急程度:一般
是否有升级投诉倾向:否
是否重复投诉:否
是否携转意向:否
是否投诉倾向:否
是否智能网关:智能网关
当前是否在线:是
接入方式:FTTH
是否质差终端:无质差信息
光功率:-19.91
故障大类:宽带/电视
故障细类:宽带延伸服务
携转原因:
故障时间:2025-01-13 09:16:17
具体故障现象:新增加一根网线，
</t>
  </si>
  <si>
    <t>2025-01-13 09:27:54</t>
  </si>
  <si>
    <t>2025-01-13 09:29:37</t>
  </si>
  <si>
    <t>SD-851-275214-9343-928</t>
  </si>
  <si>
    <t>SD-057-250113-528903-866</t>
  </si>
  <si>
    <t>2025-01-13 09:20:22</t>
  </si>
  <si>
    <t>80+银卡-普通区域-寿光市-静山小区-13953615660-300M-宽带上网投诉-次数0-20250113091815X958323820</t>
  </si>
  <si>
    <t>20250113091815X958323820</t>
  </si>
  <si>
    <t xml:space="preserve">流程受理流水号：20250113091748139536156601011815
客户号码:13953615660
客户姓名:王**
投诉地市:潍坊
来话流水:2025011309155965920864885
宽带账号:13953615660
宽带账号归属地市:潍坊
宽带账号归属区县:寿光市
故障地址:潍坊寿光市孙家集街道孙家集中心街静山小区C号楼*********
联系电话:15263612718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光功率:-17.21
故障大类:宽带/电视
故障细类:网速慢/上网掉线(专席)
携转原因:
故障时间:2025-01-13 09:19:56
具体故障现象:提示网络无法连接，
客户其他诉求:
</t>
  </si>
  <si>
    <t>2025-01-13 09:27:48</t>
  </si>
  <si>
    <t>2025-01-13 09:28:20</t>
  </si>
  <si>
    <t>SD-851-243091-19043-11124</t>
  </si>
  <si>
    <t>SD-057-250113-218406-2288</t>
  </si>
  <si>
    <t>2025-01-13 10:57:01</t>
  </si>
  <si>
    <t>普通区域-安丘市-锦国花园-15063607295-300M-业务受理宽带-次数0-202501130000214284</t>
  </si>
  <si>
    <t>202501130000214284</t>
  </si>
  <si>
    <t>202501130000214284# 宽带账号:15063607295; 联系电话：15063607295，问题类型：此工单为群障修复工单，根据群障全量闭环修复管理要求，为确保客户网络通畅，请装维人员跟进修复网络问题，谢谢！ 
 群障标题：公告。故障描述：潍坊安丘市锦国花园光缆故障，预估24小时恢复，请帮忙拦截,如有需要请联系片区装维师傅管家豪15706307024主叫号码：15063607295.0;该号码仅供参考，请优先联系宽带账号。</t>
  </si>
  <si>
    <t>2025-01-13 11:21:58</t>
  </si>
  <si>
    <t>2025-01-13 11:22:28</t>
  </si>
  <si>
    <t>SD-851-295465-21805-6809</t>
  </si>
  <si>
    <t>SD-057-250113-186743-2404</t>
  </si>
  <si>
    <t>2025-01-13 11:06:45</t>
  </si>
  <si>
    <t>【调研】-80+普通-(目标)普通区域-寿光市-王高三村自然村-18765158762-200M-业务受理宽带-次数0-202501130000223082</t>
  </si>
  <si>
    <t>2025-01-14 11:07:00</t>
  </si>
  <si>
    <t>202501130000223082</t>
  </si>
  <si>
    <t>202501130000223082# 宽带账号:18765158762; 联系电话：18765158762，问题类型：此工单为群障修复工单，根据群障全量闭环修复管理要求，为确保客户网络通畅，请装维人员跟进修复网络问题，谢谢！ 
 群障标题：公告。故障描述：潍坊寿光市王高三村自然村光缆故障，预估24小时恢复，请帮忙拦截,如有需要请联系片区装维师傅李志浩15706307750主叫号码：18263686345.0;该号码仅供参考，请优先联系宽带账号。</t>
  </si>
  <si>
    <t>2025-01-13 11:35:37</t>
  </si>
  <si>
    <t>2025-01-13 11:36:14</t>
  </si>
  <si>
    <t>SD-057-250113-169257-922</t>
  </si>
  <si>
    <t>2025-01-13 09:24:19</t>
  </si>
  <si>
    <t>【重投】-普通区域-昌邑市-刘埠社区-15964567773-300M-宽带上网投诉-次数0-202501130000132056</t>
  </si>
  <si>
    <t>202501130000132056</t>
  </si>
  <si>
    <t xml:space="preserve">202501130000132056#15964567773：客户表示路由器损坏，要求购买一个路由器设备，地址：潍坊昌邑市城区都昌路刘埠社区景秀环城14号楼3-301***联系人先是，联系本机，2025011309221863920848376
</t>
  </si>
  <si>
    <t>2025-01-13 09:29:09</t>
  </si>
  <si>
    <t>2025-01-13 09:30:40</t>
  </si>
  <si>
    <t>SD-057-250113-529163-2237</t>
  </si>
  <si>
    <t>2025-01-13 10:54:10</t>
  </si>
  <si>
    <t>【调研】-80+普通-(目标)普通区域-临朐县-榆林店自然村-15964902799-300M-宽带上网投诉-次数0-202501130000210027</t>
  </si>
  <si>
    <t>202501130000210027</t>
  </si>
  <si>
    <t xml:space="preserve">202501130000210027#宽带账号：15964902799；宽带地址：潍坊临朐县东城街道榆林店榆林店自然村榆林店村（扩容4次）31号箱吴克民（外墙）；客户来电反映宽带无法上网显示质差光猫，经查询客户侧为质差终端，请协助上门更换终端并一并处理故障问题，谢谢！联系电话：13465908600；联系人：先生；来电流水：2025011310505768920807632。 
</t>
  </si>
  <si>
    <t>2025-01-13 11:01:53</t>
  </si>
  <si>
    <t>2025-01-13 11:03:48</t>
  </si>
  <si>
    <t>SD-057-250113-941603-993</t>
  </si>
  <si>
    <t>2025-01-13 09:28:59</t>
  </si>
  <si>
    <t>80+银卡-普通区域-奎文区-紫金花园（丁家）-13455609991-1000M-宽带上网投诉-次数0-202501130000136080</t>
  </si>
  <si>
    <t>202501130000136080</t>
  </si>
  <si>
    <t>202501130000136080#宽带账号：13455609991；宽带地址：潍坊奎文区北苑街道玄武街紫金花园（丁家）23号楼*********；客户来电反映宽带无法使用/，客户要求师傅上门，请协助处理，谢谢！联系电话：13455609991；联系人：先生/女士；来电流水：2025011309270175720810326</t>
  </si>
  <si>
    <t>2025-01-13 09:33:56</t>
  </si>
  <si>
    <t>2025-01-13 09:34:24</t>
  </si>
  <si>
    <t>SD-057-250113-084632-2344</t>
  </si>
  <si>
    <t>2025-01-13 11:02:13</t>
  </si>
  <si>
    <t>普通区域-高密市-毛家庄社区-1506966212602-100M-宽带上网投诉-次数0-202501130000219417</t>
  </si>
  <si>
    <t>2025-01-14 12:03:00</t>
  </si>
  <si>
    <t>202501130000219417</t>
  </si>
  <si>
    <t>202501130000219417#流程受理流水号：2025011311003515069662126021039704
客户号码:1506966212602
客户姓名:槐**
投诉地市:潍坊
来话流水:2025011310595010320838203
宽带账号:1506966212602
账号归属区县:高密交通营业厅
联系电话:15069662126
联系人:先生
宽带地址:潍坊
工单紧急程度:一般
是否投诉倾向:否
是否重复投诉:否
是否携转意向:否
是否有升级投诉倾向:否
*业务名称:业务融合开机流程宽带
投诉内容:手机号码：1506966212602，【问题描述】客户已办理宽带业务，有开通单，要求装维尽快联系上门，请处理，谢谢。联系电话：15069662126，联系人：先生，录音流水号：2025011310595010320838203。受理明细：531920062399999999。
在途开通单信息：536240821223873742，1506966212602，2024-08-21 14:17:56，业务融合开机流程宽带，处理中，装维选址。客户要求今天回电。
是否到厅:否
业务名称:业务融合开机流程宽带
;宽带小区$[毛家庄社区]$</t>
  </si>
  <si>
    <t>2025-01-13 11:13:35</t>
  </si>
  <si>
    <t>2025-01-13 11:14:43</t>
  </si>
  <si>
    <t>SD-851-268481-8691-15584</t>
  </si>
  <si>
    <t>SD-057-250113-197583-2248</t>
  </si>
  <si>
    <t>2025-01-13 10:55:19</t>
  </si>
  <si>
    <t>80+银卡-普通区域--null--宽带上网投诉-次数0-202501120000388312</t>
  </si>
  <si>
    <t>2025-01-14 11:56:00</t>
  </si>
  <si>
    <t>202501120000388312</t>
  </si>
  <si>
    <t>202501120000388312#*YWDZ01
服务号码：15153650188，
号码归属地：潍坊诸城 ，
请查原因；
用户品牌：全球通；
是否外呼开通：否；
客户质疑：移动高清（智能版）13元/月，
接触录音流水号：2025011215481299020874474；联系电话：15153650188；
受理明细：536200905977871031，争议业务名称：移动高清（智能版）13元/月，刘**，15153650188，产品变更，2020-09-05 10:02:22,(f91w000k)，诸城人民路营业厅(SD.LF.09.01.FW)；
备注：15153650188客户来电称本机预约了宽带移机，现在有电视机顶盒现在无法办理移机，客户称没有此设备，安装师傅无法办理移机，要求反馈处理。;宽带小区$[东坡小区.环翠区]$</t>
  </si>
  <si>
    <t>2025-01-13 15:20:46</t>
  </si>
  <si>
    <t>SD-057-250113-105483-2278</t>
  </si>
  <si>
    <t>2025-01-13 10:56:42</t>
  </si>
  <si>
    <t>【调研】-80+普通-普通区域-寒亭区-潍北小区-15065369944-300M-业务受理宽带-次数0-202501130000212777</t>
  </si>
  <si>
    <t>202501130000212777</t>
  </si>
  <si>
    <t>202501130000212777#【已关注中国移动10086微信公众号】 宽带账号:15065369944; 联系电话：15065369944，问题类型：此工单为群障修复工单，根据群障全量闭环修复管理要求，为确保客户网络通畅，请装维人员跟进修复网络问题，谢谢！ 
 群障标题：公告。故障描述：潍坊寒亭区潍北小区光缆故障，预估24小时恢复，请帮忙拦截,如有需要请联系片区装维师傅王伟伟15706307460主叫号码：15065369944.0;该号码仅供参考，请优先联系宽带账号。</t>
  </si>
  <si>
    <t>2025-01-13 11:10:41</t>
  </si>
  <si>
    <t>SD-057-250113-037514-2208</t>
  </si>
  <si>
    <t>2025-01-13 10:51:30</t>
  </si>
  <si>
    <t>普通区域-安丘市-阜康村自然村-15866408389-300M-宽带上网投诉-次数0-202501130000209906</t>
  </si>
  <si>
    <t>202501130000209906</t>
  </si>
  <si>
    <t>202501130000209906#流程受理流水号：20250113105100158664083891037050
客户号码:15866408389
客户姓名:孙**
投诉地市:潍坊
来话流水:2025011310500735920894939
宽带账号:15866408389
账号归属区县:安丘
联系电话:15866408389
联系人:先生/女士
宽带地址:潍坊
工单紧急程度:非常紧急
是否投诉倾向:否
是否重复投诉:否
是否携转意向:否
是否有升级投诉倾向:否
*业务名称:业务融合开机流程宽带+OTT
投诉内容:手机号码：15866408389，【问题描述】客户已办理宽带业务，有开通单，要求装维尽快联系上门，请处理，谢谢。联系电话：15866408389，联系人：先生/女士，录音流水号：2025011310500735920894939。受理明细：531920062399999999。
在途开通单信息：536250102016777938，15866408389，2025-01-02 10:29:26，业务融合开机流程宽带+OTT，处理中，装维选址
是否到厅:否
业务名称:业务融合开机流程宽带+OTT
;宽带小区$[阜康村自然村]$</t>
  </si>
  <si>
    <t>2025-01-13 10:59:44</t>
  </si>
  <si>
    <t>2025-01-13 11:00:58</t>
  </si>
  <si>
    <t>SD-851-306708-3363-1450</t>
  </si>
  <si>
    <t>SD-057-250113-268049-2213</t>
  </si>
  <si>
    <t>2025-01-13 10:52:13</t>
  </si>
  <si>
    <t>普通区域-青州市-徐家桥村自然村-13869685990-300M-魔百和投诉-次数0-202501130000209944</t>
  </si>
  <si>
    <t>202501130000209944</t>
  </si>
  <si>
    <t>202501130000209944#流程受理流水号：20250113105140138696859901037237
客户号码:13869685990
客户姓名:杨**
投诉地市:潍坊
来话流水:2025011310512386620814034
宽带账号:13869685990
宽带账号归属地市:潍坊
宽带账号归属区县:青州市
故障地址:潍坊青州市云门山街道徐家桥村徐家桥村自然村扩容2号（村西头中排后墙）*********
联系电话:13869685990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故障细类:移动高清电视故障
携转原因:
故障时间:2025-01-13 10:52:04
魔百和单播/组播:
具体故障现象:机顶盒无法开机，
客户其他诉求:要求退还无法使用期间的宽带费用，
;宽带小区$[徐家桥村自然村]$</t>
  </si>
  <si>
    <t>2025-01-13 10:54:53</t>
  </si>
  <si>
    <t>2025-01-13 10:55:21</t>
  </si>
  <si>
    <t>SD-057-250113-840572-2411</t>
  </si>
  <si>
    <t>2025-01-13 11:06:55</t>
  </si>
  <si>
    <t>80+银卡-普通区域-坊子区-佳元小区-18753679865-500M-业务受理宽带-次数0-202501130000224940</t>
  </si>
  <si>
    <t>202501130000224940</t>
  </si>
  <si>
    <t>202501130000224940# 宽带账号:18753679865; 联系电话：18753679865，问题类型：此工单为群障修复工单，根据群障全量闭环修复管理要求，为确保客户网络通畅，请装维人员跟进修复网络问题，谢谢！ 
 群障标题：公告。故障描述：主干光纤断或OLT检测不到预期的光信号（LOS）主叫号码：15054494281.0;该号码仅供参考，请优先联系宽带账号。</t>
  </si>
  <si>
    <t>2025-01-13 11:24:31</t>
  </si>
  <si>
    <t>2025-01-13 11:24:59</t>
  </si>
  <si>
    <t>SD-057-250113-317862-1998</t>
  </si>
  <si>
    <t>2025-01-13 10:36:29</t>
  </si>
  <si>
    <t>普通区域-临朐县-颜家洼泥沟安置区-1347568226502-300M-业务受理宽带-次数0-202501130000196470</t>
  </si>
  <si>
    <t>202501130000196470</t>
  </si>
  <si>
    <t>202501130000196470# 宽带账号:1347568226502; 联系电话：1347568226502，问题类型：此工单为群障修复工单，根据群障全量闭环修复管理要求，为确保客户网络通畅，请装维人员跟进修复网络问题，谢谢！ 
 群障标题：公告。故障描述：潍坊临朐县颜家洼泥沟安置区光缆故障，预估24小时恢复，请帮忙拦截,如有需要请联系片区装维师傅张继凯15253652824主叫号码：13475682265.0;该号码仅供参考，请优先联系宽带账号。</t>
  </si>
  <si>
    <t>2025-01-13 10:48:24</t>
  </si>
  <si>
    <t>2025-01-13 10:54:40</t>
  </si>
  <si>
    <t>SD-851-253395-7510-708</t>
  </si>
  <si>
    <t>SD-057-250113-915742-1996</t>
  </si>
  <si>
    <t>2025-01-13 10:36:27</t>
  </si>
  <si>
    <t>普通区域-临朐县-万福园北门沿街(小微）-15069681806-300M-宽带上网投诉-次数0-202501130000196133</t>
  </si>
  <si>
    <t>202501130000196133</t>
  </si>
  <si>
    <t>202501130000196133#流程受理流水号：20250113102903150696818061030858
客户号码:15069681806
客户姓名:赵**
投诉地市:潍坊
来话流水:2025011310283658820876656
宽带账号:15069681806
账号归属区县:潍坊-临朐-城关网格-临朐华瑞通讯
联系电话:15069681806
联系人:先生/女士
宽带地址:潍坊
工单紧急程度:非常紧急
是否投诉倾向:否
是否重复投诉:否
是否携转意向:否
是否有升级投诉倾向:否
*业务名称:业务融合开机流程小微宽带
投诉内容:手机号码：15069681806，【问题描述】客户已办理宽带业务，有开通单，要求装维尽快联系上门，请处理，谢谢。联系电话：15069681806，联系人：先生，录音流水号：2025011310283658820876656。受理明细：531920062399999999。
在途开通单信息：536250109120630354，15069681806，2025-01-09 12:11:04，业务融合开机流程小微宽带，处理中，黄单建设（楼宇）
是否到厅:否
业务名称:业务融合开机流程小微宽带
;宽带小区$[万福园北门沿街(小微）]$</t>
  </si>
  <si>
    <t>2025-01-13 10:40:25</t>
  </si>
  <si>
    <t>2025-01-13 10:40:45</t>
  </si>
  <si>
    <t>SD-851-339364-7364-16525</t>
  </si>
  <si>
    <t>SD-057-250113-543792-2341</t>
  </si>
  <si>
    <t>2025-01-13 11:02:05</t>
  </si>
  <si>
    <t>普通区域-青州市-赤涧村-13506497147-300M-宽带上网投诉-次数0-20250113105922X162168793</t>
  </si>
  <si>
    <t>20250113105922X162168793</t>
  </si>
  <si>
    <t xml:space="preserve">【农村网络投诉】流程受理流水号：20250113105614135064971471038531
客户号码:13506497147
客户姓名:刘**
投诉地市:潍坊
来话流水:2025011310551080320869851
宽带账号:13506497147
宽带账号归属地市:潍坊
宽带账号归属区县:青州市
故障地址:潍坊青州市弥河镇赤涧村赤涧村弥河镇赤涧村9号箱（村东北赵建民）*********
联系电话:13506497147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10:57:22
具体故障现象:光猫亮红灯，插紧捋顺光纤线，重启设备
客户其他诉求:
</t>
  </si>
  <si>
    <t>2025-01-13 11:21:54</t>
  </si>
  <si>
    <t>2025-01-13 11:22:13</t>
  </si>
  <si>
    <t>SD-057-250113-240513-2342</t>
  </si>
  <si>
    <t>2025-01-13 11:02:09</t>
  </si>
  <si>
    <t>普通区域-青州市-皂户村-13721959389-100M-宽带上网投诉-次数0-20250113110005X205702802</t>
  </si>
  <si>
    <t>20250113110005X205702802</t>
  </si>
  <si>
    <t xml:space="preserve">【农村网络投诉】流程受理流水号：20250113105731137219593891038843
客户号码:13721959389
客户姓名:李**
投诉地市:潍坊
来话流水:2025011310564173720892053
宽带账号:13721959389
宽带账号归属地市:潍坊
宽带账号归属区县:青州市
故障地址:潍坊青州市东夏镇王小村王小商业街扩容3号箱（翰霖美术馆）*********
联系电话:13721959389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10:53:13
具体故障现象:光猫亮红灯，请协助谢谢
客户其他诉求:
</t>
  </si>
  <si>
    <t>2025-01-13 11:14:46</t>
  </si>
  <si>
    <t>2025-01-13 11:15:08</t>
  </si>
  <si>
    <t>SD-057-250113-286731-2284</t>
  </si>
  <si>
    <t>2025-01-13 10:56:57</t>
  </si>
  <si>
    <t>【重投】-普通区域-安丘市-范家沟村自然村-19806230723-500M-业务受理宽带-次数0-202501130000214074</t>
  </si>
  <si>
    <t>202501130000214074</t>
  </si>
  <si>
    <t>202501130000214074#【已关注中国移动10086微信公众号】 宽带账号:19806230723; 联系电话：19806230723，问题类型：此工单为群障修复工单，根据群障全量闭环修复管理要求，为确保客户网络通畅，请装维人员跟进修复网络问题，谢谢！ 
 群障标题：公告。故障描述：潍坊安丘市范家沟村自然村光缆故障，预估24小时恢复，请帮忙拦截,如有需要请联系片区装维师傅乔培杰15706307031主叫号码：19806230723.0;该号码仅供参考，请优先联系宽带账号。</t>
  </si>
  <si>
    <t>2025-01-13 11:11:34</t>
  </si>
  <si>
    <t>2025-01-13 11:11:55</t>
  </si>
  <si>
    <t>SD-057-250113-972483-2257</t>
  </si>
  <si>
    <t>2025-01-13 10:56:09</t>
  </si>
  <si>
    <t>【调研】-80+普通-普通区域-青州市-王小安置区-13793688686-300M-宽带上网投诉-次数0-20250113105456X896187889</t>
  </si>
  <si>
    <t>20250113105456X896187889</t>
  </si>
  <si>
    <t xml:space="preserve">【农村网络投诉】流程受理流水号：20250113105436137936886861038078
客户号码:13793688686
客户姓名:曲**
投诉地市:潍坊
来话流水:2025011310463032120840805
宽带账号:13793688686
宽带账号归属地市:潍坊
宽带账号归属区县:青州市
故障地址:潍坊青州市东夏镇王小村王小安置区3号楼*********
联系电话:13793688686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光功率:-17.72
故障大类:宽带/电视
故障细类:宽带无法上网
携转原因:
故障时间:2025-01-13 10:54:43
具体故障现象:光猫亮红灯，
客户其他诉求:要求退还无法使用期间的宽带费用，
</t>
  </si>
  <si>
    <t>2025-01-13 11:01:24</t>
  </si>
  <si>
    <t>2025-01-13 11:24:02</t>
  </si>
  <si>
    <t>SD-057-250113-618075-2021</t>
  </si>
  <si>
    <t>2025-01-13 10:37:47</t>
  </si>
  <si>
    <t>普通区域--null-13026556766-宽带上网投诉-次数0-202501130000196510 二级督办</t>
  </si>
  <si>
    <t>2025-01-14 11:38:00</t>
  </si>
  <si>
    <t>202501130000196510</t>
  </si>
  <si>
    <t>202501130000196510#流程受理流水号：20250113103444130265567661032443
客户号码:13026556766
客户姓名:孙**
投诉地市:潍坊
来话流水:2025011310324017420835635
宽带账号:13026556766
账号归属区县:昌邑市北海路信达通讯服务部（社区）
联系电话:13793621967
联系人:先生/女士
宽带地址:潍坊
工单紧急程度:一般
是否投诉倾向:否
是否重复投诉:否
是否携转意向:否
是否有升级投诉倾向:否
*业务名称:业务融合开机流程宽带
投诉内容:手机号码：13026556766，【问题描述】客户已办理宽带业务，有开通单，要求装维尽快联系上门，请处理，谢谢。客户比较着急，请装维人员尽快联系，之前已经反馈了4天，一直未联系。客户让今天回复。联系电话：13793621967，联系人：先生/女士，录音流水号：2025011310324017420835635。受理明细：531920062399999999。
在途开通单信息：536250103792603030，13026556766，2025-01-03 16:31:13，业务融合开机流程宽带，处理中，黄单扩容
是否到厅:否
业务名称:业务融合开机流程宽带
;宽带小区$[null]$</t>
  </si>
  <si>
    <t>2025-01-13 10:47:43</t>
  </si>
  <si>
    <t>SD-057-250113-129375-1997</t>
  </si>
  <si>
    <t>【调研】-80+银卡-普通区域-安丘市-水码头村自然村-13589199369-200M-业务受理宽带-次数0-202501130000193724</t>
  </si>
  <si>
    <t>2025-01-14 10:37:00</t>
  </si>
  <si>
    <t>202501130000193724</t>
  </si>
  <si>
    <t>202501130000193724# 宽带账号:13589199369; 联系电话：13589199369，问题类型：此工单为群障修复工单，根据群障全量闭环修复管理要求，为确保客户网络通畅，请装维人员跟进修复网络问题，谢谢！ 
 群障标题：公告。故障描述：水码头村自然村主叫号码：13589199369.0;该号码仅供参考，请优先联系宽带账号。</t>
  </si>
  <si>
    <t>2025-01-13 10:58:49</t>
  </si>
  <si>
    <t>2025-01-13 10:59:48</t>
  </si>
  <si>
    <t>SD-851-230644-21900-26925</t>
  </si>
  <si>
    <t>SD-057-250113-631594-2043</t>
  </si>
  <si>
    <t>2025-01-13 10:39:45</t>
  </si>
  <si>
    <t>普通区域-奎文区-御景峰-13964725103-200M-宽带上网投诉-次数0-202501130000186333</t>
  </si>
  <si>
    <t>2025-01-14 11:40:00</t>
  </si>
  <si>
    <t>202501130000186333</t>
  </si>
  <si>
    <t>202501130000186333#受理号码 : 13964725103客户姓名 : 孙**号码归属地 : 潍坊奎文 － 奎文用户品牌 : 全球通，流水：2025011310005654320878218，联系人：先生，联系电话：13455687131 
宽带账号：13964725103，客户位置：潍坊奎文区北苑街道乐川街丽都苑（御景峰），客户表示此位置是此账号，但是看高清电视的时候，是13455687131 此账号（此号码是客户之前家里的，客户表示之前在营业厅暂停过）之前能登录，但是12号在登录的时候提示错误代码5开头的，客户要求奎文区工作人员回电，谢谢</t>
  </si>
  <si>
    <t>2025-01-13 10:57:07</t>
  </si>
  <si>
    <t>2025-01-13 10:57:25</t>
  </si>
  <si>
    <t>SD-851-290092-19425-14067</t>
  </si>
  <si>
    <t>SD-057-250113-138296-1943</t>
  </si>
  <si>
    <t>2025-01-13 10:32:36</t>
  </si>
  <si>
    <t>80+银卡-普通区域-诸城市-大顺河自然村-15863685760-1000M-宽带上网投诉-次数0-20250113103156X516222940</t>
  </si>
  <si>
    <t>20250113103156X516222940</t>
  </si>
  <si>
    <t xml:space="preserve">【农村网络投诉】流程受理流水号：20250113103057158636857601031384
客户号码:15863685760
客户姓名:李**
投诉地市:潍坊
来话流水:2025011310285759320881674
宽带账号:15863685760
宽带账号归属地市:潍坊
宽带账号归属区县:诸城市
故障地址:潍坊诸城市百尺河镇大顺河大顺河自然村大顺河村西北12号箱*********
联系电话:15863685760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故障细类:网速慢/上网掉线(专席)
携转原因:
故障时间:2025-01-13 10:31:07
具体故障现象:网速慢卡顿，请协助谢谢
客户其他诉求:谢谢
</t>
  </si>
  <si>
    <t>2025-01-13 10:33:48</t>
  </si>
  <si>
    <t>2025-01-13 10:35:09</t>
  </si>
  <si>
    <t>SD-851-257491-4463-24127</t>
  </si>
  <si>
    <t>SD-057-250113-652307-2011</t>
  </si>
  <si>
    <t>2025-01-13 10:36:54</t>
  </si>
  <si>
    <t>【调研】-80+金卡-FTTR-普通区域-寿光市-南范村-13963620444-1000M-宽带上网投诉-次数0-202501130000195627</t>
  </si>
  <si>
    <t>202501130000195627</t>
  </si>
  <si>
    <t>202501130000195627#流程受理流水号：20250113103530139636204441032651
客户号码:13963620444
客户姓名:翟**
投诉地市:潍坊
来话流水:2025011310335556020854429
宽带账号:13963620444
宽带账号归属地市:潍坊
宽带账号归属区县:寿光市
故障地址:潍坊寿光市洛城街道南范村南范村扩容25号箱*********
联系电话:13963620444
联系人:女士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故障时间:2025-01-13 10:36:37
具体故障现象:用户无法提供具体故障现象，
客户其他诉求:
;宽带小区$[南范村]$</t>
  </si>
  <si>
    <t>2025-01-13 10:41:31</t>
  </si>
  <si>
    <t>2025-01-13 10:42:36</t>
  </si>
  <si>
    <t>SD-851-299514-2702-8492</t>
  </si>
  <si>
    <t>SD-057-250113-147592-2013</t>
  </si>
  <si>
    <t>2025-01-13 10:37:04</t>
  </si>
  <si>
    <t>【调研】-80+白金-普通区域-寿光市-北王里村自然村-18863601613-1000M-宽带上网投诉-次数0-202501130000195614</t>
  </si>
  <si>
    <t>202501130000195614</t>
  </si>
  <si>
    <t>202501130000195614#宽带账号：18863601613；宽带地址：潍坊寿光市田柳北王里村自然村二次扩容13号箱；客户来电反映宽带不能使用，客户不配合排障，要求上门，请协助处理，谢谢！联系电话：18763698635；联系人：先生；来电流水：2025011310350962620872790</t>
  </si>
  <si>
    <t>2025-01-13 10:42:09</t>
  </si>
  <si>
    <t>2025-01-13 10:43:07</t>
  </si>
  <si>
    <t>SD-851-235105-23397-1223</t>
  </si>
  <si>
    <t>SD-057-250113-792456-1950</t>
  </si>
  <si>
    <t>2025-01-13 10:33:07</t>
  </si>
  <si>
    <t>【调研】-80+金卡-FTTR-(目标)普通区域-寿光市-五星大厦A座（扩容）-13583625916-1000M-宽带上网投诉-次数0-202501130000192389</t>
  </si>
  <si>
    <t>202501130000192389</t>
  </si>
  <si>
    <t xml:space="preserve">202501130000192389#流程受理流水号：20250113103158135836259161031665
客户号码:13583625916
客户姓名:盖**
投诉地市:潍坊
来话流水:2025011310300306720897513
宽带账号:13583625916
宽带账号归属地市:潍坊
宽带账号归属区县:寿光市
故障地址:潍坊寿光市圣城街道农圣街五星大厦A座（扩容）A座*********
联系电话:17861515583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光功率:-21.54
故障大类:宽带/电视
故障细类:宽带无法上网
携转原因:
故障时间:2025-01-13 10:32:39
具体故障现象:网速慢卡顿，
客户其他诉求:客户侧为质差终端，要求上门更换终端并一并处理故障问题。
</t>
  </si>
  <si>
    <t>2025-01-13 10:36:42</t>
  </si>
  <si>
    <t>2025-01-13 10:37:07</t>
  </si>
  <si>
    <t>SD-851-298882-15436-8323</t>
  </si>
  <si>
    <t>SD-057-250113-026498-3576</t>
  </si>
  <si>
    <t>2025-01-13 12:56:18</t>
  </si>
  <si>
    <t>普通区域-临朐县-宫家坡自然村-18765762356-200M-业务受理宽带-次数0-202501130000298320</t>
  </si>
  <si>
    <t>2025-01-14 12:00:00</t>
  </si>
  <si>
    <t>202501130000298320</t>
  </si>
  <si>
    <t>202501130000298320# 宽带账号:18765762356; 联系电话：18765762356，问题类型：此工单为群障修复工单，根据群障全量闭环修复管理要求，为确保客户网络通畅，请装维人员跟进修复网络问题，谢谢！ 
 群障标题：告警。故障标题：LINK_LOSS主叫号码：13793682224.0;该号码仅供参考，请优先联系宽带账号。</t>
  </si>
  <si>
    <t>2025-01-13 13:02:20</t>
  </si>
  <si>
    <t>2025-01-13 13:10:36</t>
  </si>
  <si>
    <t>SD-057-250113-603857-7243</t>
  </si>
  <si>
    <t>2025-01-13 20:35:52</t>
  </si>
  <si>
    <t>【调研】-80+金卡-普通区域-诸城市-枫香小镇-15165637126-1000M-业务受理宽带-次数0-202501130000579051</t>
  </si>
  <si>
    <t>2025-01-14 18:00:00</t>
  </si>
  <si>
    <t>202501130000579051</t>
  </si>
  <si>
    <t>202501130000579051# 宽带账号:15165637126; 联系电话：15165637126，问题类型：此工单为群障修复工单，根据群障全量闭环修复管理要求，为确保客户网络通畅，请装维人员跟进修复网络问题，谢谢！ 
 群障标题：公告。故障描述：潍坊诸城市枫香小镇光缆故障，预估24小时恢复，请帮忙拦截,如有需要请联系片区装维师傅范洪伟15706307961主叫号码：15165637126.0;该号码仅供参考，请优先联系宽带账号。</t>
  </si>
  <si>
    <t>2025-01-13 20:58:46</t>
  </si>
  <si>
    <t>2025-01-13 20:59:06</t>
  </si>
  <si>
    <t>SD-057-250113-829354-3702</t>
  </si>
  <si>
    <t>2025-01-13 13:11:01</t>
  </si>
  <si>
    <t>【调研】-80+普通-普通区域-奎文区-早春园小区-13583650612-300M-宽带上网投诉-次数0-202501130000303665</t>
  </si>
  <si>
    <t>202501130000303665</t>
  </si>
  <si>
    <t xml:space="preserve">202501130000303665#13583650612客户来电反映宽带无法上网，客户自己不会操作客户要求派师傅上门看一下，请协助处理谢谢
联系人：女士 联系电话：本机 流水：2025011313080870320869155
</t>
  </si>
  <si>
    <t>2025-01-13 13:24:56</t>
  </si>
  <si>
    <t>2025-01-13 13:25:14</t>
  </si>
  <si>
    <t>SD-851-302158-20018-11008</t>
  </si>
  <si>
    <t>SD-057-250113-213597-3548</t>
  </si>
  <si>
    <t>2025-01-13 12:51:49</t>
  </si>
  <si>
    <t>普通区域-昌邑市-李家庙自然村-15064484016-200M-宽带上网投诉-次数0-202501130000297153</t>
  </si>
  <si>
    <t>2025-01-14 13:00:00</t>
  </si>
  <si>
    <t>202501130000297153</t>
  </si>
  <si>
    <t xml:space="preserve">202501130000297153#流程受理流水号：20250113125031150644840161065295
客户号码:15064484016
客户姓名:邓**
投诉地市:潍坊
来话流水:2025011312501386920847727
宽带账号:15064484016
宽带账号归属地市:潍坊
宽带账号归属区县:昌邑市
故障地址:潍坊昌邑市柳疃镇李家庙村李家庙自然村6号箱*********
联系电话:15064484016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故障时间:2025-01-13 12:50:52
具体故障现象:提示网络无法连接，
客户其他诉求:客户侧为质差终端，要求上门更换终端并一并处理故障问题。
</t>
  </si>
  <si>
    <t>2025-01-13 12:55:39</t>
  </si>
  <si>
    <t>2025-01-13 12:56:09</t>
  </si>
  <si>
    <t>SD-057-250113-608395-3552</t>
  </si>
  <si>
    <t>2025-01-13 12:53:13</t>
  </si>
  <si>
    <t>【调研】-普通区域-诸城市-赵庄自然村-15866580681-500M-宽带上网投诉-次数0-20250113125106X866713216</t>
  </si>
  <si>
    <t>20250113125106X866713216</t>
  </si>
  <si>
    <t xml:space="preserve">【农村网络投诉】流程受理流水号：20250113125030158665806811065289
客户号码:15866580681
客户姓名:臧**
投诉地市:潍坊
来话流水:2025011312470465520826121
宽带账号:15866580681
宽带账号归属地市:潍坊
宽带账号归属区县:诸城市
故障地址:潍坊诸城市枳沟镇赵庄赵庄自然村赵庄路西村中8#箱*********
联系电话:19558763155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12:51:22
具体故障现象:光猫亮红灯，
客户其他诉求:
</t>
  </si>
  <si>
    <t>2025-01-13 12:58:39</t>
  </si>
  <si>
    <t>2025-01-13 12:59:01</t>
  </si>
  <si>
    <t>SD-851-329479-88094-1295</t>
  </si>
  <si>
    <t>SD-057-250113-901482-3578</t>
  </si>
  <si>
    <t>2025-01-13 12:56:22</t>
  </si>
  <si>
    <t>普通区域-昌邑市-马家村自然村-15966171178-300M-业务受理宽带-次数0-202501130000299101</t>
  </si>
  <si>
    <t>202501130000299101</t>
  </si>
  <si>
    <t>202501130000299101# 宽带账号:15966171178; 联系电话：15966171178，问题类型：此工单为群障修复工单，根据群障全量闭环修复管理要求，为确保客户网络通畅，请装维人员跟进修复网络问题，谢谢！ 
 群障标题：公告。故障描述：潍坊昌邑市马家村自然村光缆故障，预估24小时恢复，请帮忙拦截,如有需要请联系片区装维师傅董文琦15706307226主叫号码：15966171178.0;该号码仅供参考，请优先联系宽带账号。</t>
  </si>
  <si>
    <t>2025-01-13 13:01:52</t>
  </si>
  <si>
    <t>2025-01-13 13:02:13</t>
  </si>
  <si>
    <t>SD-851-252109-16784-19045</t>
  </si>
  <si>
    <t>SD-057-250113-108645-3746</t>
  </si>
  <si>
    <t>2025-01-13 13:16:58</t>
  </si>
  <si>
    <t>普通区域-寿光市-弥清苑-15953697755-1000M-宽带上网投诉-次数0-202501130000307188</t>
  </si>
  <si>
    <t>202501130000307188</t>
  </si>
  <si>
    <t>202501130000307188#流程受理流水号：20250113131516159536977551069143
客户号码:15953697755
客户姓名:刘**
投诉地市:潍坊
来话流水:2025011313143157020813482
宽带账号:15953697755
账号归属区县:寿光市金元通信器材经营部（社区）
联系电话:15953697755
联系人:先生
宽带地址:潍坊
工单紧急程度:非常紧急
是否投诉倾向:否
是否重复投诉:否
是否携转意向:否
是否有升级投诉倾向:否
*业务名称:业务融合开机流程OTT+小微宽带+全光WiFi+FTTR组网
投诉内容:手机号码：15953697755，【问题描述】客户已办理宽带业务，有开通单，要求装维尽快联系上门，请处理，谢谢。联系电话：15953697755，联系人：先生，录音流水号：2025011313143157020813482。
在途开通单信息：536250111670438522，15953697755，2025-01-11 16:53:55，业务融合开机流程OTT+小微宽带+全光WiFi+FTTR组网，处理中，施工预约
是否到厅:否
业务名称:业务融合开机流程OTT+小微宽带+全光WiFi+FTTR组网
;宽带小区$[弥清苑]$</t>
  </si>
  <si>
    <t>2025-01-13 13:28:13</t>
  </si>
  <si>
    <t>2025-01-13 13:29:01</t>
  </si>
  <si>
    <t>SD-851-323177-15269-26248</t>
  </si>
  <si>
    <t>SD-057-250113-148623-5390</t>
  </si>
  <si>
    <t>2025-01-13 16:52:51</t>
  </si>
  <si>
    <t>【调研】-80+银卡-普通区域-潍城区-奥博花园-13853680087-200M-宽带上网投诉-次数0-202501130000462468</t>
  </si>
  <si>
    <t>2025-01-14 17:53:00</t>
  </si>
  <si>
    <t>202501130000462468</t>
  </si>
  <si>
    <t xml:space="preserve">202501130000462468#宽带账号：13853680087；宽带地址：潍坊潍城区奥博花园6号楼2单元1101；客户来电反映线路不会连接，要求师傅上门，请协助处理，谢谢！联系电话：13853680087；联系人：先生；来电流水：2025011316495710920851507。 </t>
  </si>
  <si>
    <t>2025-01-13 16:55:21</t>
  </si>
  <si>
    <t>2025-01-13 16:55:35</t>
  </si>
  <si>
    <t>SD-851-313850-23377-13818</t>
  </si>
  <si>
    <t>SD-057-250113-073295-3584</t>
  </si>
  <si>
    <t>2025-01-13 12:56:34</t>
  </si>
  <si>
    <t>普通区域-临朐县-五井西村自然村-1985368678102-100M-业务受理宽带-次数0-202501130000299011</t>
  </si>
  <si>
    <t>202501130000299011</t>
  </si>
  <si>
    <t>202501130000299011# 宽带账号:1985368678102; 联系电话：1985368678102，问题类型：此工单为群障修复工单，根据群障全量闭环修复管理要求，为确保客户网络通畅，请装维人员跟进修复网络问题，谢谢！ 
 群障标题：公告。故障描述：潍坊临朐县五井西村自然村光缆故障，预估24小时恢复，请帮忙拦截,如有需要请联系片区装维师傅马全兴15706307552主叫号码：17616755335.0;该号码仅供参考，请优先联系宽带账号。</t>
  </si>
  <si>
    <t>2025-01-13 13:01:59</t>
  </si>
  <si>
    <t>SD-851-252386-5795-25813</t>
  </si>
  <si>
    <t>SD-057-250113-498721-3577</t>
  </si>
  <si>
    <t>2025-01-13 12:56:20</t>
  </si>
  <si>
    <t>【调研】-80+金卡-(目标)普通区域-奎文区-恒大名都-15263655752-300M-业务受理宽带-次数0-202501130000298896</t>
  </si>
  <si>
    <t>202501130000298896</t>
  </si>
  <si>
    <t>202501130000298896#【已关注中国移动10086微信公众号】 宽带账号:15263655752; 联系电话：15263655752，问题类型：此工单为群障修复工单，根据群障全量闭环修复管理要求，为确保客户网络通畅，请装维人员跟进修复网络问题，谢谢！ 
 群障标题：公告。故障描述：潍坊奎文区恒大名都光缆故障，预估24小时恢复，请帮忙拦截,如有需要请联系片区装维师傅王子龙15706307413主叫号码：15263655752.0;该号码仅供参考，请优先联系宽带账号。</t>
  </si>
  <si>
    <t>2025-01-13 13:15:23</t>
  </si>
  <si>
    <t>2025-01-13 13:15:53</t>
  </si>
  <si>
    <t>SD-851-252970-52203-27883</t>
  </si>
  <si>
    <t>SD-057-250113-031864-7237</t>
  </si>
  <si>
    <t>2025-01-13 20:35:24</t>
  </si>
  <si>
    <t>普通区域-潍城区-增福堂-15095144936-300M-宽带上网投诉-次数0-202501130000578376</t>
  </si>
  <si>
    <t>202501130000578376</t>
  </si>
  <si>
    <t>202501130000578376#流程受理流水号：20250113203358150951449361153491
客户号码:15095144936
客户姓名:郎**
投诉地市:潍坊
来话流水:2025011320315475720820137
宽带账号:15095144936
宽带账号归属地市:潍坊
宽带账号归属区县:潍城区
故障地址:潍坊潍城区城关街道东风西街颐园小区22号楼*******
联系电话:19539077807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故障细类:宽带无法上网(专席)
携转原因:
故障时间:2025-01-13 20:30:44
具体故障现象:光猫亮红灯，插紧捋直光钎线未恢复
客户其他诉求:
;宽带小区$[增福堂]$</t>
  </si>
  <si>
    <t>2025-01-13 20:49:17</t>
  </si>
  <si>
    <t>2025-01-13 20:49:41</t>
  </si>
  <si>
    <t>SD-851-325471-14078-5052</t>
  </si>
  <si>
    <t>SD-057-250113-837265-7241</t>
  </si>
  <si>
    <t>2025-01-13 20:35:50</t>
  </si>
  <si>
    <t>【调研】-80+金卡-普通区域-奎文区-领秀华城-13605360656-200M-业务受理宽带-次数0-202501130000578858</t>
  </si>
  <si>
    <t>202501130000578858</t>
  </si>
  <si>
    <t>202501130000578858# 宽带账号:13605360656; 联系电话：13605360656，问题类型：此工单为群障修复工单，根据群障全量闭环修复管理要求，为确保客户网络通畅，请装维人员跟进修复网络问题，谢谢！ 
 群障标题：公告。故障描述：潍坊奎文区领秀华城光缆故障，预估24小时恢复，请帮忙拦截,如有需要请联系片区装维师傅祝建振15706366522主叫号码：13605360656.0;该号码仅供参考，请优先联系宽带账号。</t>
  </si>
  <si>
    <t>2025-01-13 20:53:22</t>
  </si>
  <si>
    <t>2025-01-13 20:54:14</t>
  </si>
  <si>
    <t>SD-057-250113-710685-3730</t>
  </si>
  <si>
    <t>2025-01-13 13:16:11</t>
  </si>
  <si>
    <t>普通区域-诸城市-源博花园小区-18765798532-300M-宽带上网投诉-次数0-202501130000306268</t>
  </si>
  <si>
    <t>202501130000306268</t>
  </si>
  <si>
    <t xml:space="preserve">202501130000306268#宽带账号：18765798532；宽带地址：潍坊诸城市密州街道凤凰路源博花园小区6号楼*********；客户来电反映宽带网络连接异常，建议客户重启设备不认可，要求上门，请协助处理，谢谢！联系电话：13573655611；联系人：先生/女士；来电流水：2025011313132715520806266。
</t>
  </si>
  <si>
    <t>2025-01-13 13:19:07</t>
  </si>
  <si>
    <t>2025-01-13 13:19:45</t>
  </si>
  <si>
    <t>SD-057-250113-971845-5407</t>
  </si>
  <si>
    <t>2025-01-13 16:56:05</t>
  </si>
  <si>
    <t>普通区域-昌乐县-祝家庄村自然村-15662614577-1000M-宽带上网投诉-次数0-20250113165525X525014143</t>
  </si>
  <si>
    <t>2025-01-14 17:57:00</t>
  </si>
  <si>
    <t>20250113165525X525014143</t>
  </si>
  <si>
    <t xml:space="preserve">【农村网络投诉】流程受理流水号：20250113165132156626145771117811
客户号码:15662614577
客户姓名:李*
投诉地市:潍坊
来话流水:2025011316511190920867960
宽带账号:15662614577
宽带账号归属地市:潍坊
宽带账号归属区县:昌乐县
故障地址:潍坊昌乐县营丘镇祝家庄村祝家庄村自然村祝家庄村2#（村东南角石兰玉屋头）*********
联系电话:15662614577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16:51:46
具体故障现象:光猫亮红灯，
客户其他诉求:
</t>
  </si>
  <si>
    <t>2025-01-13 16:59:22</t>
  </si>
  <si>
    <t>2025-01-13 16:59:42</t>
  </si>
  <si>
    <t>SD-851-285669-6487-28279</t>
  </si>
  <si>
    <t>SD-057-250113-827153-5386</t>
  </si>
  <si>
    <t>2025-01-13 16:51:44</t>
  </si>
  <si>
    <t>80+银卡-普通区域-潍城区-万科城-18253617296-1000M-宽带延伸服务-次数0-202501130000464754</t>
  </si>
  <si>
    <t>2025-01-14 16:52:00</t>
  </si>
  <si>
    <t>202501130000464754</t>
  </si>
  <si>
    <t xml:space="preserve">202501130000464754#【已关注中国移动10086微信公众号】流程受理流水号：20250113165039182536172961117607
客户号码:18253617296
客户姓名:孙**
投诉地市:潍坊
来话流水:2025011316495888720851930
宽带账号:18253617296
宽带账号归属地市:潍坊
宽带账号归属区县:潍城区
故障地址:潍坊潍城区北关街道月河路万科城B区3号楼*********
联系电话:18253617296
联系人:先生/女士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故障时间:2025-01-13 16:51:45
具体故障现象:重新布置网线，
</t>
  </si>
  <si>
    <t>2025-01-13 16:57:17</t>
  </si>
  <si>
    <t>2025-01-13 16:57:38</t>
  </si>
  <si>
    <t>SD-851-293140-32306-9293</t>
  </si>
  <si>
    <t>SD-057-250113-185230-7272</t>
  </si>
  <si>
    <t>2025-01-13 20:38:08</t>
  </si>
  <si>
    <t>【调研】-(目标)普通区域-高密市-凤凰景苑-17852066793-500M-宽带上网投诉-次数0-20250113203521X721688288</t>
  </si>
  <si>
    <t>20250113203521X721688288</t>
  </si>
  <si>
    <t xml:space="preserve">流程受理流水号：20250113203343178520667931153458
客户号码:17852066793
客户姓名:赵*
投诉地市:潍坊
来话流水:2025011320325179920823821
宽带账号:17852066793
宽带账号归属地市:潍坊
宽带账号归属区县:高密市
故障地址:潍坊高密市朝阳街道月潭路龙都花园高密凤凰景苑A区2号楼4单元501*********
联系电话:17852066793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光功率:-29.58
故障大类:宽带
故障细类:网速慢/上网掉线(专席)
携转原因:
故障时间:2025-01-13 20:36:56
具体故障现象:网速慢卡顿，
客户其他诉求:
</t>
  </si>
  <si>
    <t>2025-01-13 20:40:07</t>
  </si>
  <si>
    <t>2025-01-13 20:40:27</t>
  </si>
  <si>
    <t>SD-057-250113-612435-5403</t>
  </si>
  <si>
    <t>2025-01-13 16:53:31</t>
  </si>
  <si>
    <t>80+金卡-普通区域-昌邑市-孙岔村自然村-13884718800-1000M-宽带上网投诉-次数0-20250113165223X343712446</t>
  </si>
  <si>
    <t>2025-01-14 17:54:00</t>
  </si>
  <si>
    <t>20250113165223X343712446</t>
  </si>
  <si>
    <t xml:space="preserve">【农村网络投诉】流程受理流水号：20250113165057138847188001117673
客户号码:13884718800
客户姓名:杨**
投诉地市:潍坊
来话流水:2025011316372794120884334
宽带账号:13884718800
宽带账号归属地市:潍坊
宽带账号归属区县:昌邑市
故障地址:潍坊昌邑市李家埠镇孙岔村孙岔村自然村孙岔村2号箱郭祥田*********
联系电话:13884718800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故障时间:2025-01-13 16:44:26
具体故障现象:提示网络无法连接，重启未恢复
客户其他诉求:
</t>
  </si>
  <si>
    <t>2025-01-13 16:54:39</t>
  </si>
  <si>
    <t>2025-01-13 16:54:55</t>
  </si>
  <si>
    <t>SD-851-225307-19824-28996</t>
  </si>
  <si>
    <t>SD-057-250113-165023-3729</t>
  </si>
  <si>
    <t>2025-01-13 13:15:59</t>
  </si>
  <si>
    <t>【调研】-(目标)普通区域-奎文区-香榭丽舍-15263671317-500M-宽带上网投诉-次数0-202501130000307668</t>
  </si>
  <si>
    <t>202501130000307668</t>
  </si>
  <si>
    <t xml:space="preserve">202501130000307668#流程受理流水号：20250113131506152636713171069127
客户号码:15263671317
客户姓名:黄**
投诉地市:潍坊
来话流水:2025011313142540620812751
宽带账号:15263671317
宽带账号归属地市:潍坊
宽带账号归属区县:奎文区
故障地址:潍坊奎文区潍州路街道环湖路香榭丽舍10号楼*********
联系电话:18366322756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光功率:-21.48
故障大类:宽带/电视
故障细类:移动高清电视故障
携转原因:
故障时间:2025-01-13 13:15:19
魔百和单播/组播:单播
具体故障现象:电视直播或点播无法观看，
客户其他诉求:客户侧为质差终端，要求上门更换终端并一并处理故障问题。
</t>
  </si>
  <si>
    <t>2025-01-13 13:18:48</t>
  </si>
  <si>
    <t>2025-01-13 13:19:24</t>
  </si>
  <si>
    <t>SD-057-250113-705236-3558</t>
  </si>
  <si>
    <t>2025-01-13 12:53:31</t>
  </si>
  <si>
    <t>【调研】-普通区域-昌邑市-小逄翟-13864689397-300M-宽带上网投诉-次数0-202501130000295911</t>
  </si>
  <si>
    <t>202501130000295911</t>
  </si>
  <si>
    <t>202501130000295911#导航立单,客户通过语音导航反馈宽带故障问题,经诊断光猫设备性能不佳,要求装维回访处理,请协助.联系电话：13864689397</t>
  </si>
  <si>
    <t>2025-01-13 12:55:11</t>
  </si>
  <si>
    <t>2025-01-13 12:55:28</t>
  </si>
  <si>
    <t>SD-057-250113-176982-3594</t>
  </si>
  <si>
    <t>2025-01-13 12:57:31</t>
  </si>
  <si>
    <t>普通区域-寿光市-弥景苑-15964345913-1000M-宽带上网投诉-次数0-202501130000299494</t>
  </si>
  <si>
    <t>202501130000299494</t>
  </si>
  <si>
    <t>202501130000299494#流程受理流水号：20250113125654159643459131066327
客户号码:15964345913
客户姓名:武**
投诉地市:潍坊
来话流水:2025011312563385820890510
宽带账号:15964345913
账号归属区县:寿光市泰昌手机经营部（社区）
联系电话:15966042936
联系人:女士
宽带地址:潍坊
工单紧急程度:非常紧急
是否投诉倾向:否
是否重复投诉:否
是否携转意向:否
是否有升级投诉倾向:否
*业务名称:业务融合开机流程OTT+小微宽带+全光WiFi+FTTR组网
投诉内容:手机号码：15964345913，【问题描述】客户已办理宽带业务，有开通单，要求装维尽快联系上门，请处理，谢谢。联系电话：15966042936，联系人：女士，录音流水号：2025011312563385820890510。受理明细：531920062399999999。
在途开通单信息：536241211229158316，15964345913，2024-12-11 18:39:53，业务融合开机流程OTT+小微宽带+全光WiFi+FTTR组网，处理中，装维选址
是否到厅:否
业务名称:业务融合开机流程OTT+小微宽带+全光WiFi+FTTR组网
;宽带小区$[弥景苑]$</t>
  </si>
  <si>
    <t>2025-01-13 13:26:55</t>
  </si>
  <si>
    <t>2025-01-13 13:27:14</t>
  </si>
  <si>
    <t>SD-851-324029-15809-11827</t>
  </si>
  <si>
    <t>SD-057-250113-201835-5457</t>
  </si>
  <si>
    <t>2025-01-13 16:59:38</t>
  </si>
  <si>
    <t>80+银卡-普通区域-诸城市-和美馨苑-15753696638-100M-宽带上网投诉-次数0-20250113165839X719114368</t>
  </si>
  <si>
    <t>20250113165839X719114368</t>
  </si>
  <si>
    <t xml:space="preserve">流程受理流水号：20250113165810157536966381119335
客户号码:15753696638
客户姓名:邱**
投诉地市:潍坊
来话流水:2025011316555184420830226
宽带账号:15753696638
宽带账号归属地市:潍坊
宽带账号归属区县:诸城市
故障地址:潍坊诸城市密州街道人民东路和美馨苑10号楼*********
联系电话:17861623037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光功率:-16.92
故障大类:宽带/电视
故障细类:宽带无法上网(专席)
携转原因:
故障时间:2025-01-13 16:58:57
具体故障现象:打不开网页，
客户其他诉求:
</t>
  </si>
  <si>
    <t>2025-01-13 17:02:53</t>
  </si>
  <si>
    <t>2025-01-13 17:04:14</t>
  </si>
  <si>
    <t>SD-057-250113-385721-7251</t>
  </si>
  <si>
    <t>2025-01-13 20:36:14</t>
  </si>
  <si>
    <t>【调研】-80+金卡-普通区域-青州市-云门山花园山水名苑、别墅-13869655882-300M-魔百和投诉-次数0-202501130000579279</t>
  </si>
  <si>
    <t>202501130000579279</t>
  </si>
  <si>
    <t>202501130000579279#【已关注中国移动10086微信公众号】流程受理流水号：20250113203126138696558821153216
客户号码:13869655882
客户姓名:冉**
投诉地市:潍坊
来话流水:2025011320305784520816306
宽带账号:13869655882
宽带账号归属地市:潍坊
宽带账号归属区县:青州市
故障地址:潍坊青州市云门山街道云门山南墅A区6号楼*********路云门山花园山水名苑、别
联系电话:13869655882
联系人:先生/女士
工单紧急程度:一般
是否有升级投诉倾向:否
是否重复投诉:否
是否携转意向:否
是否投诉倾向:否
是否智能网关:非智能网关
当前是否在线:是
接入方式:FTTH
端到端诊断结果:客户侧设备问题（新增）
是否质差终端:无质差信息
光功率:无
故障大类:宽带/电视
故障细类:移动高清电视故障(专席)
携转原因:
故障时间:2025-01-13 20:34:48
魔百和单播/组播:单播
具体故障现象:电视直播或点播无法观看，
客户其他诉求:
魔百和单/组播：单播;宽带小区$[云门山花园山水名苑、别墅]$</t>
  </si>
  <si>
    <t>2025-01-13 20:38:30</t>
  </si>
  <si>
    <t>2025-01-13 20:39:30</t>
  </si>
  <si>
    <t>SD-057-250113-524817-7242</t>
  </si>
  <si>
    <t>2025-01-13 20:35:51</t>
  </si>
  <si>
    <t>80+银卡-普通区域-寒亭区-学府嘉苑西区-13963663746-1000M-宽带上网投诉-次数0-202501130000577905</t>
  </si>
  <si>
    <t>202501130000577905</t>
  </si>
  <si>
    <t xml:space="preserve">202501130000577905#【已关注中国移动10086微信公众号】流程受理流水号：20250113202938139636637461153027
客户号码:13963663746
客户姓名:廖**
投诉地市:潍坊
来话流水:2025011320281492320805337
宽带账号:13963663746
宽带账号归属地市:潍坊
宽带账号归属区县:寒亭区
故障地址:潍坊寒亭区寒亭街道丰华路学府嘉苑西区西沿街楼*********
联系电话:13963663746
联系人:先生
工单紧急程度:紧急
是否有升级投诉倾向:否
是否重复投诉:否
是否携转意向:否
是否投诉倾向:否
是否智能网关:智能网关
当前是否在线:是
接入方式:FTTH
端到端诊断结果:客户侧设备问题
是否质差终端:是
光功率:-22.59
故障大类:宽带/电视
故障细类:宽带无法上网
携转原因:
故障时间:2025-01-13 20:30:07
具体故障现象:用户无法提供具体故障现象，另外客户称监控也不能使用，要求一起处理，谢谢
客户其他诉求:客户侧为质差终端，要求上门更换终端并一并处理故障问题。
</t>
  </si>
  <si>
    <t>2025-01-13 20:44:04</t>
  </si>
  <si>
    <t>2025-01-13 20:44:37</t>
  </si>
  <si>
    <t>SD-851-275944-20438-26731</t>
  </si>
  <si>
    <t>SD-057-250113-607324-5899</t>
  </si>
  <si>
    <t>2025-01-13 17:53:17</t>
  </si>
  <si>
    <t>【调研】-普通区域-昌邑市-博乐埠村-15095269964-500M-宽带上网投诉-次数0-20250113175143X903632498</t>
  </si>
  <si>
    <t>2025-01-14 18:54:00</t>
  </si>
  <si>
    <t>20250113175143X903632498</t>
  </si>
  <si>
    <t xml:space="preserve">【农村网络投诉】流程受理流水号：20250113174920150952699641130193
客户号码:15095269964
客户姓名:齐**
投诉地市:潍坊
来话流水:2025011317442281220842652
宽带账号:15095269964
宽带账号归属地市:潍坊
宽带账号归属区县:昌邑市
故障地址:潍坊昌邑市双台镇博乐埠村博乐埠村17号箱齐战心*********
联系电话:15095269964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故障细类:网速慢/上网掉线(专席)
携转原因:
故障时间:2025-01-13 17:50:28
具体故障现象:网速慢：路由器连接光猫1口，位置开阔，重启未恢复，
客户其他诉求:客户在家测速为100M，测速不达标，请协助处理，谢谢！
</t>
  </si>
  <si>
    <t>2025-01-13 17:54:42</t>
  </si>
  <si>
    <t>2025-01-13 17:54:59</t>
  </si>
  <si>
    <t>SD-057-250113-137204-5710</t>
  </si>
  <si>
    <t>2025-01-13 17:32:11</t>
  </si>
  <si>
    <t>80+银卡-普通区域-寿光市-南邵二村自然村-15953692772-1000M-宽带上网投诉-次数0-202501130000493343</t>
  </si>
  <si>
    <t>2025-01-14 18:33:00</t>
  </si>
  <si>
    <t>202501130000493343</t>
  </si>
  <si>
    <t>202501130000493343#宽带账号：15953692772；宽带地址：潍坊寿光市上口镇南邵二村南邵二村自然村南邵二村扩容12号箱李延安外墙*********；客户来电反映电视直播无法观看，经查询客户侧为质差机顶盒，请协助上门更换终端并一并处理故障问题，谢谢！联系电话：15953692772；联系人：先生/女士；来电流水：2025011317260479320823770</t>
  </si>
  <si>
    <t>2025-01-13 17:51:09</t>
  </si>
  <si>
    <t>2025-01-13 17:51:34</t>
  </si>
  <si>
    <t>SD-851-284611-4092-3496</t>
  </si>
  <si>
    <t>SD-057-250113-765982-5707</t>
  </si>
  <si>
    <t>2025-01-13 17:32:01</t>
  </si>
  <si>
    <t>普通区域-安丘市-南老庄子村-15954409618-200M-宽带上网投诉-次数0-20250113173033X633519181</t>
  </si>
  <si>
    <t>20250113173033X633519181</t>
  </si>
  <si>
    <t xml:space="preserve">【农村网络投诉】流程受理流水号：20250113172934159544096181126161
客户号码:15954409618
客户姓名:马**
投诉地市:潍坊
来话流水:2025011317290145720859707
宽带账号:15954409618
宽带账号归属地市:潍坊
宽带账号归属区县:安丘市
故障地址:潍坊安丘市白芬子镇南老庄子南老庄子村南老庄子村4号箱李超*********
联系电话:15954409618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17:30:20
具体故障现象:提示网络无法连接，
客户其他诉求:
</t>
  </si>
  <si>
    <t>2025-01-13 17:41:15</t>
  </si>
  <si>
    <t>2025-01-13 17:41:46</t>
  </si>
  <si>
    <t>SD-057-250113-295103-5978</t>
  </si>
  <si>
    <t>2025-01-13 18:01:05</t>
  </si>
  <si>
    <t>普通区域-高密市-尧头自然村-18366338594-300M-宽带上网投诉-次数0-20250113113541X341153585</t>
  </si>
  <si>
    <t>2025-01-14 19:00:00</t>
  </si>
  <si>
    <t>20250113113541X341153585</t>
  </si>
  <si>
    <t>#集团模板#18366338594客户反映大约在2018-19年时，负责当地维修的经理，未具体提供其它信息，客户表示免费进行更换了光猫设备并表示提升到500兆带宽，目前客户一直是300兆解释不认可，要求核实处理这些年带宽不到500兆的问题，联系电话：18366338594，来电流水；2025011311253498720810832”。宽带地址：潍坊高密市醴泉街道尧头尧头自然村高密尧头村殷富友30号箱**#集团模板#</t>
  </si>
  <si>
    <t>2025-01-13 18:05:21</t>
  </si>
  <si>
    <t>2025-01-13 18:05:46</t>
  </si>
  <si>
    <t>SD-851-282069-3289-26294</t>
  </si>
  <si>
    <t>SD-057-250113-706425-6041</t>
  </si>
  <si>
    <t>2025-01-13 18:08:24</t>
  </si>
  <si>
    <t>【调研】-普通区域-诸城市-北辛家庄自然村-18364618361-100M-魔百和投诉-次数0-20250113180752X872455933</t>
  </si>
  <si>
    <t>20250113180752X872455933</t>
  </si>
  <si>
    <t>【农村网络投诉】流程受理流水号：20250113180616183646183611133630
客户号码:18364618361
客户姓名:邱**
投诉地市:潍坊
来话流水:2025011318005470320821814
宽带账号:18364618361
宽带账号归属地市:潍坊
宽带账号归属区县:诸城市
故障地址:潍坊诸城市相州镇北辛家庄北辛家庄自然村北辛家庄村3号箱*
联系电话:19735681093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故障细类:移动高清电视故障(专席)
携转原因:
故障时间:2025-01-13 18:12:40
魔百和单播/组播:组播
具体故障现象:点播和直播观看都出现卡顿缓冲，
客户其他诉求:请协助处理，谢谢
魔百和单/组播：组播</t>
  </si>
  <si>
    <t>2025-01-13 18:11:26</t>
  </si>
  <si>
    <t>2025-01-13 18:12:38</t>
  </si>
  <si>
    <t>SD-057-250113-368459-6051</t>
  </si>
  <si>
    <t>2025-01-13 18:10:42</t>
  </si>
  <si>
    <t>80+银卡-FTTR-普通区域-寿光市-水木清华-15966086382-200M-宽带上网投诉-次数0-202501130000521646</t>
  </si>
  <si>
    <t>202501130000521646</t>
  </si>
  <si>
    <t xml:space="preserve">202501130000521646#【已关注中国移动10086微信公众号】流程受理流水号：20250113181001159660863821134247
客户号码:15966086382
客户姓名:张**
投诉地市:潍坊
来话流水:2025011318092074920898094
宽带账号:15966086382
宽带账号归属地市:潍坊
宽带账号归属区县:寿光市
故障地址:潍坊寿光市圣城街道金海路水木清华8号楼*********
联系电话:18863709269
联系人:女士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光功率:-16.17
故障大类:宽带/电视
故障细类:移动高清电视故障
携转原因:
故障时间:2025-01-13 18:10:17
魔百和单播/组播:组播
具体故障现象:电视直播或点播无法观看，
客户其他诉求:客户侧为质差终端，要求上门更换终端并一并处理故障问题。
</t>
  </si>
  <si>
    <t>2025-01-13 18:28:04</t>
  </si>
  <si>
    <t>2025-01-13 18:29:02</t>
  </si>
  <si>
    <t>SD-851-270735-5841-22617</t>
  </si>
  <si>
    <t>SD-057-250113-163057-5529</t>
  </si>
  <si>
    <t>2025-01-13 17:08:03</t>
  </si>
  <si>
    <t>80+普通-普通区域-奎文区-创智园-13608951188-200M-宽带延伸服务-次数0-202501130000476904</t>
  </si>
  <si>
    <t>2025-01-14 17:09:00</t>
  </si>
  <si>
    <t>202501130000476904</t>
  </si>
  <si>
    <t xml:space="preserve">202501130000476904#流程受理流水号：20250113170712136089511881121327
客户号码:13608951188
客户姓名:吴**
投诉地市:潍坊
来话流水:2025011317004176120894499
宽带账号:13608951188
宽带账号归属地市:潍坊
宽带账号归属区县:奎文区
故障地址:潍坊奎文区廿里堡街道庄检路创智园2号楼*********
联系电话:13964638158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故障时间:2025-01-13 17:05:40
具体故障现象:光猫网口灯不闪烁  路由器未恢复出厂  需要检查网线连接 谢谢  客户要求明天白天上门  谢谢
</t>
  </si>
  <si>
    <t>2025-01-13 17:24:01</t>
  </si>
  <si>
    <t>刘祖奇</t>
  </si>
  <si>
    <t>18453600616</t>
  </si>
  <si>
    <t>dw3_jk_liuzuqikw</t>
  </si>
  <si>
    <t>2025-01-13 17:37:24</t>
  </si>
  <si>
    <t>SD-057-250113-762850-4369</t>
  </si>
  <si>
    <t>2025-01-13 14:41:02</t>
  </si>
  <si>
    <t>80+普通-普通区域-青州市-王桑-15095203185-500M-宽带上网投诉-次数0-20250113143834X314512915</t>
  </si>
  <si>
    <t>20250113143834X314512915</t>
  </si>
  <si>
    <t xml:space="preserve">【农村网络投诉】流程受理流水号：20250113143722150952031851085160
客户号码:15095203185
客户姓名:董**
投诉地市:潍坊
来话流水:2025011314332518620842402
宽带账号:15095203185
宽带账号归属地市:潍坊
宽带账号归属区县:青州市
故障地址:潍坊青州市云门山街道王桑村王桑13号箱（王桑大街中北）*********
联系电话:15095203185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故障细类:宽带无法上网(专席)
携转原因:
故障时间:2025-01-13 15:33:24
具体故障现象:打不开网页，
客户其他诉求:
</t>
  </si>
  <si>
    <t>2025-01-13 14:47:24</t>
  </si>
  <si>
    <t>2025-01-13 14:51:01</t>
  </si>
  <si>
    <t>SD-851-326443-13146-20386</t>
  </si>
  <si>
    <t>SD-057-250113-270549-3893</t>
  </si>
  <si>
    <t>2025-01-13 13:41:02</t>
  </si>
  <si>
    <t>【调研】-(目标)普通区域-青州市-现代钢铁物流园-15095227136-300M-宽带上网投诉-次数0-20250113133827X707745344</t>
  </si>
  <si>
    <t>20250113133827X707745344</t>
  </si>
  <si>
    <t xml:space="preserve">流程受理流水号：20250113133648150952271361072392
客户号码:15095227136
客户姓名:王**
投诉地市:潍坊
来话流水:2025011313361655620872400
宽带账号:15095227136
宽带账号归属地市:潍坊
宽带账号归属区县:青州市
故障地址:潍坊青州市益都街道309国道现代钢铁物流园2号箱CD区1号楼*********
联系电话:13780850923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13:39:05
具体故障现象:提示网络无法连接，
客户其他诉求:
</t>
  </si>
  <si>
    <t>2025-01-13 13:46:23</t>
  </si>
  <si>
    <t>2025-01-13 13:46:42</t>
  </si>
  <si>
    <t>SD-851-294211-14212-22264</t>
  </si>
  <si>
    <t>SD-057-250113-913427-5491</t>
  </si>
  <si>
    <t>2025-01-13 17:05:02</t>
  </si>
  <si>
    <t>【调研】-80+普通-普通区域-潍城区-永信片区（邮电宿舍、建设街26号）-13953626583-300M-宽带上网投诉-次数0-202501130000475035</t>
  </si>
  <si>
    <t>2025-01-14 18:06:00</t>
  </si>
  <si>
    <t>202501130000475035</t>
  </si>
  <si>
    <t>202501130000475035#宽带账号：13953626583；宽带地址：潍坊潍城区南关街道建设街永信片区建设街26号院1号楼；客户来电反映宽带无法上网，客户不配合排障，要求上门，请协助处理，谢谢！联系电话：17852860711；联系人：先生；来电流水：2025011317005685120897818</t>
  </si>
  <si>
    <t>2025-01-13 17:11:13</t>
  </si>
  <si>
    <t>2025-01-13 17:11:30</t>
  </si>
  <si>
    <t>SD-851-290564-18174-7192</t>
  </si>
  <si>
    <t>SD-057-250113-216430-5924</t>
  </si>
  <si>
    <t>2025-01-13 17:56:09</t>
  </si>
  <si>
    <t>普通区域-昌乐县-坡子村自然村-18353626529-300M-宽带上网投诉-次数0-20250113175359X395788990</t>
  </si>
  <si>
    <t>2025-01-14 18:57:00</t>
  </si>
  <si>
    <t>20250113175359X395788990</t>
  </si>
  <si>
    <t xml:space="preserve">【农村网络投诉】流程受理流水号：20250113175255183536265291130948
客户号码:18353626529
客户姓名:刘**
投诉地市:潍坊
来话流水:2025011317520281020829333
宽带账号:18353626529
宽带账号归属地市:潍坊
宽带账号归属区县:昌乐县
故障地址:潍坊昌乐县尧沟镇坡子村坡子村自然村坡子村5#*********
联系电话:13792657153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17:53:23
具体故障现象:打不开网页，
客户其他诉求:
</t>
  </si>
  <si>
    <t>2025-01-13 17:58:24</t>
  </si>
  <si>
    <t>2025-01-13 18:02:56</t>
  </si>
  <si>
    <t>SD-057-250113-375128-5877</t>
  </si>
  <si>
    <t>2025-01-13 17:50:25</t>
  </si>
  <si>
    <t>【调研】-普通区域-诸城市-孔府家园-15964322984-500M-宽带上网投诉-次数0-20250113174912X752914891</t>
  </si>
  <si>
    <t>2025-01-14 18:51:00</t>
  </si>
  <si>
    <t>20250113174912X752914891</t>
  </si>
  <si>
    <t xml:space="preserve">流程受理流水号：20250113174805159643229841129917
客户号码:15964322984
客户姓名:窦**
投诉地市:潍坊
来话流水:2025011317475283720882527
宽带账号:15964322984
宽带账号归属地市:潍坊
宽带账号归属区县:诸城市
故障地址:潍坊诸城市龙都街道南外环孔府家园3号楼*********
联系电话:15964322984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光功率:-16.94
故障大类:宽带/电视
故障细类:宽带无法上网
携转原因:
故障时间:2025-01-13 17:49:43
具体故障现象:光猫亮红灯，
客户其他诉求:
</t>
  </si>
  <si>
    <t>2025-01-13 17:57:48</t>
  </si>
  <si>
    <t>2025-01-13 17:58:08</t>
  </si>
  <si>
    <t>SD-057-250113-653027-7573</t>
  </si>
  <si>
    <t>2025-01-13 21:43:22</t>
  </si>
  <si>
    <t>80+普通-普通区域-奎文区-金福苑水利局宿舍-13863659406-200M-宽带上网投诉-次数0-202501130000589034</t>
  </si>
  <si>
    <t>202501130000589034</t>
  </si>
  <si>
    <t xml:space="preserve">202501130000589034#流程受理流水号：20250113214248138636594061158095
客户号码:13863659406
客户姓名:韩*
投诉地市:潍坊
来话流水:2025011321423431820851738
宽带账号:13863659406
宽带账号归属地市:潍坊
宽带账号归属区县:高新
故障地址:潍坊高新高新城区福寿街金福苑水利局宿舍水利局12号楼*********
联系电话:13863659406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故障时间:2025-01-13 21:41:27
具体故障现象:光猫亮红灯，
客户其他诉求:客户侧为质差终端，要求上门更换终端并一并处理故障问题。要求退还无法使用期间的宽带费用，
</t>
  </si>
  <si>
    <t>2025-01-13 21:46:56</t>
  </si>
  <si>
    <t>2025-01-13 21:47:31</t>
  </si>
  <si>
    <t>SD-057-250113-253790-6060</t>
  </si>
  <si>
    <t>2025-01-13 18:11:13</t>
  </si>
  <si>
    <t>普通区域-高密市-盛天城-15589671071-500M-宽带上网投诉-次数0-20250113180935X975659616</t>
  </si>
  <si>
    <t>20250113180935X975659616</t>
  </si>
  <si>
    <t xml:space="preserve">流程受理流水号：20250113180801155896710711133913
客户号码:15589671071
客户姓名:李**
投诉地市:潍坊
来话流水:2025011318065576820876861
宽带账号:15589671071
宽带账号归属地市:潍坊
宽带账号归属区县:高密市
故障地址:潍坊高密市朝阳街道铁塔路盛天城8号楼*********
联系电话:15953696524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18:04:46
具体故障现象:光猫亮红灯，插紧捋直光钎线未恢复
客户其他诉求:
</t>
  </si>
  <si>
    <t>2025-01-13 18:12:36</t>
  </si>
  <si>
    <t>2025-01-13 18:12:52</t>
  </si>
  <si>
    <t>SD-851-300638-87064-194</t>
  </si>
  <si>
    <t>SD-057-250113-970651-5507</t>
  </si>
  <si>
    <t>2025-01-13 17:06:43</t>
  </si>
  <si>
    <t>80+银卡-普通区域-寿光市-芦营-13864665880-1000M-业务受理宽带-次数0-202501130000476762</t>
  </si>
  <si>
    <t>2025-01-14 17:07:00</t>
  </si>
  <si>
    <t>202501130000476762</t>
  </si>
  <si>
    <t>202501130000476762#【已关注中国移动10086微信公众号】 宽带账号:13864665880; 联系电话：13864665880，问题类型：此工单为群障修复工单，根据群障全量闭环修复管理要求，为确保客户网络通畅，请装维人员跟进修复网络问题，谢谢！ 
 群障标题：公告。故障描述：潍坊寿光市芦营光缆故障，预估24小时恢复，请帮忙拦截,如有需要请联系片区装维师傅孙向鑫15064441236主叫号码：13864665880.0;该号码仅供参考，请优先联系宽带账号。</t>
  </si>
  <si>
    <t>2025-01-13 17:34:53</t>
  </si>
  <si>
    <t>2025-01-13 17:35:12</t>
  </si>
  <si>
    <t>SD-851-261359-18489-15447</t>
  </si>
  <si>
    <t>SD-057-250113-180462-5496</t>
  </si>
  <si>
    <t>2025-01-13 17:05:30</t>
  </si>
  <si>
    <t>普通区域-高密市-徐家庙子自然村-13006552797-300M-宽带上网投诉-次数0-20250113170250X970054169</t>
  </si>
  <si>
    <t>20250113170250X970054169</t>
  </si>
  <si>
    <t xml:space="preserve">【农村网络投诉】流程受理流水号：20250113170155130065527971120200
客户号码:13006552797
客户姓名:徐**
投诉地市:潍坊
来话流水:2025011317013983420807495
宽带账号:13006552797
宽带账号归属地市:潍坊
宽带账号归属区县:高密市
故障地址:潍坊高密市咸家管委会徐家庙子徐家庙子自然村高密徐家庙子村楚淑梅屋山5号箱*********
联系电话:13006552797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17:02:23
具体故障现象:光猫亮红灯，
客户其他诉求:
</t>
  </si>
  <si>
    <t>2025-01-13 17:15:31</t>
  </si>
  <si>
    <t>2025-01-13 17:16:01</t>
  </si>
  <si>
    <t>SD-851-317491-7626-14475</t>
  </si>
  <si>
    <t>SD-057-250113-965273-4431</t>
  </si>
  <si>
    <t>2025-01-13 14:47:12</t>
  </si>
  <si>
    <t>普通区域-安丘市-李家沟-13181668565-200M-魔百和投诉-次数0-202501130000194689</t>
  </si>
  <si>
    <t>2025-01-14 15:48:00</t>
  </si>
  <si>
    <t>202501130000194689</t>
  </si>
  <si>
    <t>202501130000194689#受理号码 : 13181668565客户姓名 : 李**号码归属地 : 潍坊安丘 － 安丘市利达电子产品经营部（社区）用户品牌 : 全球通
客户来电表示对前期工单202501110000394482处理不认可 我处正常解释客户客户不认可要求上报反馈 请协助谢谢
联系人先生 联系电话本机 录音2025011310283417020876070</t>
  </si>
  <si>
    <t>2025-01-13 14:55:48</t>
  </si>
  <si>
    <t>2025-01-13 14:56:09</t>
  </si>
  <si>
    <t>SD-851-241786-12425-5908</t>
  </si>
  <si>
    <t>SD-057-250113-893176-5514</t>
  </si>
  <si>
    <t>2025-01-13 17:06:57</t>
  </si>
  <si>
    <t>【调研】-(目标)普通区域-青州市-政法街商业街-15966070082-200M-业务受理宽带-次数0-202501130000476084</t>
  </si>
  <si>
    <t>202501130000476084</t>
  </si>
  <si>
    <t>202501130000476084# 宽带账号:15966070082; 联系电话：15966070082，问题类型：此工单为群障修复工单，根据群障全量闭环修复管理要求，为确保客户网络通畅，请装维人员跟进修复网络问题，谢谢！ 
 群障标题：公告。故障描述：潍坊青州市政法街商业街光缆故障，预估24小时恢复，请帮忙拦截,如有需要请联系片区装维师傅魏守波15706307630主叫号码：15966070082.0;该号码仅供参考，请优先联系宽带账号。</t>
  </si>
  <si>
    <t>2025-01-13 17:23:57</t>
  </si>
  <si>
    <t>2025-01-13 17:27:37</t>
  </si>
  <si>
    <t>SD-057-250113-025183-5906</t>
  </si>
  <si>
    <t>2025-01-13 17:54:07</t>
  </si>
  <si>
    <t>普通区域-寒亭区-幸福花漫里-15965369646-1000M-宽带上网投诉-次数0-202501130000512417</t>
  </si>
  <si>
    <t>2025-01-14 18:55:00</t>
  </si>
  <si>
    <t>202501130000512417</t>
  </si>
  <si>
    <t>202501130000512417#【已关注中国移动10086微信公众号】流程受理流水号：20250113175249159653696461130923
客户号码:15965369646
客户姓名:薛*
投诉地市:潍坊
来话流水:2025011317494471720803845
宽带账号:15965369646
账号归属区县:奎文
联系电话:15965369646
联系人:先生/女士
宽带地址:潍坊
工单紧急程度:非常紧急
是否投诉倾向:否
是否重复投诉:否
是否携转意向:否
是否有升级投诉倾向:否
*业务名称:业务融合开机流程千兆提速
投诉内容:手机号码：15965369646，【问题描述】客户已办理宽带业务，有开通单，要求装维尽快联系上门进行测速，请处理，谢谢。联系电话：15965369646，联系人：先生/女士，录音流水号：2025011317494471720803845。
在途开通单信息：53692455461133246，15965369646，2024-12-29 11:02:53，业务融合开机流程千兆提速，处理中，施工预约
是否到厅:否
业务名称:业务融合开机流程千兆提速
;宽带小区$[幸福花漫里]$</t>
  </si>
  <si>
    <t>2025-01-13 18:07:50</t>
  </si>
  <si>
    <t>2025-01-13 18:08:20</t>
  </si>
  <si>
    <t>SD-851-275564-3014-20921</t>
  </si>
  <si>
    <t>SD-057-250113-074253-5868</t>
  </si>
  <si>
    <t>2025-01-13 17:50:02</t>
  </si>
  <si>
    <t>【调研】-80+银卡-(目标)普通区域-安丘市-新星合作营业厅-15253676796-500M-宽带上网投诉-次数0-20250113174817X697895545</t>
  </si>
  <si>
    <t>20250113174817X697895545</t>
  </si>
  <si>
    <t xml:space="preserve">流程受理流水号：20250113174648152536767961129684
客户号码:15253676796
客户姓名:张**
投诉地市:潍坊
来话流水:2025011317424767220824326
宽带账号:15253676796
宽带账号归属地市:潍坊
宽带账号归属区县:安丘市
故障地址:潍坊安丘市兴安街道兴安路新星合作营业厅新星合作营业厅沿街
联系电话:15253676796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光功率:-11.55
故障大类:宽带/电视
故障细类:宽带无法上网(专席)
携转原因:
故障时间:2025-01-13 17:42:44
具体故障现象:光猫灯正常但电脑手机无法上网，
客户其他诉求:
</t>
  </si>
  <si>
    <t>2025-01-13 17:52:00</t>
  </si>
  <si>
    <t>2025-01-13 17:52:17</t>
  </si>
  <si>
    <t>SD-057-250113-896271-6092</t>
  </si>
  <si>
    <t>2025-01-13 18:16:45</t>
  </si>
  <si>
    <t>80+普通-普通区域-奎文区-春景花园-18853666555-300M-业务受理宽带-次数0-202501130000526965</t>
  </si>
  <si>
    <t>202501130000526965</t>
  </si>
  <si>
    <t>202501130000526965# 宽带账号:18853666555; 联系电话：18853666555，问题类型：此工单为群障修复工单，根据群障全量闭环修复管理要求，为确保客户网络通畅，请装维人员跟进修复网络问题，谢谢！ 
 群障标题：公告。故障描述：潍坊奎文区春景花园光缆故障，预估24小时恢复，请帮忙拦截,如有需要请联系片区装维师傅李中阳15706307421主叫号码：18853666555.0;该号码仅供参考，请优先联系宽带账号。</t>
  </si>
  <si>
    <t>2025-01-13 18:22:46</t>
  </si>
  <si>
    <t>2025-01-13 18:23:26</t>
  </si>
  <si>
    <t>SD-851-261255-11888-7001</t>
  </si>
  <si>
    <t>SD-057-250113-095674-5952</t>
  </si>
  <si>
    <t>2025-01-13 17:57:34</t>
  </si>
  <si>
    <t>普通区域-诸城市-红星家园B区-13562647110-100M-业务受理宽带-次数0-202501130000514047</t>
  </si>
  <si>
    <t>2025-01-14 17:58:00</t>
  </si>
  <si>
    <t>202501130000514047</t>
  </si>
  <si>
    <t>202501130000514047#【已关注中国移动10086微信公众号】 宽带账号:13562647110; 联系电话：13562647110，问题类型：此工单为群障修复工单，根据群障全量闭环修复管理要求，为确保客户网络通畅，请装维人员跟进修复网络问题，谢谢！ 
 群障标题：公告。故障描述：潍坊诸城市红星家园B区光缆故障，预估24小时恢复，请帮忙拦截,如有需要请联系片区装维师傅于东升15706307980主叫号码：15064488606.0;该号码仅供参考，请优先联系宽带账号。</t>
  </si>
  <si>
    <t>2025-01-13 18:01:58</t>
  </si>
  <si>
    <t>2025-01-13 18:03:43</t>
  </si>
  <si>
    <t>SD-057-250113-975213-5981</t>
  </si>
  <si>
    <t>2025-01-13 18:01:12</t>
  </si>
  <si>
    <t>(目标)普通区域-昌邑市-周郜自然村-13606467103-200M-宽带上网投诉-次数0-202501130000516008</t>
  </si>
  <si>
    <t>202501130000516008</t>
  </si>
  <si>
    <t>202501130000516008#宽带账号：13606467103，宽带地址： 潍坊昌邑市宋庄镇周郜村周郜自然村8号箱刘兰香*********；客户来电表示移动高清无法观看，客户为老人不会操作，要求师傅上门，请协助处理，谢谢，联系人：先生，联系号码：13606467103，来电流水：2025011317580978520894679</t>
  </si>
  <si>
    <t>2025-01-13 18:05:10</t>
  </si>
  <si>
    <t>2025-01-13 18:05:29</t>
  </si>
  <si>
    <t>SD-057-250113-847562-1146</t>
  </si>
  <si>
    <t>2025-01-13 09:39:01</t>
  </si>
  <si>
    <t>FTTR-普通区域-昌邑市-一品苑-15169698156-1000M-宽带上网投诉-次数0-202501130000143969</t>
  </si>
  <si>
    <t>202501130000143969</t>
  </si>
  <si>
    <t xml:space="preserve">202501130000143969#宽带账号：15169698156；宽带地址：潍坊昌邑市城区都昌路一品苑中区B7楼****；客户来电反映宽带网速慢卡顿，wifi信号弱，每天晚上都会这样，白天正常，要求上门，请协助处理，谢谢！
联系电话：15169698156；联系人：先生；来电流水：2025011309361174320833535
</t>
  </si>
  <si>
    <t>2025-01-13 09:44:01</t>
  </si>
  <si>
    <t>2025-01-13 09:44:31</t>
  </si>
  <si>
    <t>SD-851-339478-4494-25509</t>
  </si>
  <si>
    <t>SD-057-250113-862475-6074</t>
  </si>
  <si>
    <t>2025-01-13 18:13:54</t>
  </si>
  <si>
    <t>【调研】-普通区域-寒亭区-名门新筑小区-15866122575-300M-宽带上网投诉-次数0-202501130000523776</t>
  </si>
  <si>
    <t>202501130000523776</t>
  </si>
  <si>
    <t xml:space="preserve">202501130000523776#【已关注中国移动10086微信公众号】流程受理流水号：20250113181317158661225751134767
客户号码:15866122575
客户姓名:徐**
投诉地市:潍坊
来话流水:2025011318120770420822335
宽带账号:15866122575
宽带账号归属地市:潍坊
宽带账号归属区县:寒亭区
故障地址:潍坊寒亭区寒亭街道丰华路名门新筑小区24号楼*********
联系电话:15854417451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光功率:-19.66
故障大类:宽带/电视
故障细类:宽带无法上网
携转原因:
故障时间:2025-01-13 18:13:31
具体故障现象:视频无法播放，
客户其他诉求:客户侧为质差终端，要求上门更换终端并一并处理故障问题。
</t>
  </si>
  <si>
    <t>2025-01-13 18:24:32</t>
  </si>
  <si>
    <t>2025-01-13 18:25:02</t>
  </si>
  <si>
    <t>SD-057-250113-718459-4378</t>
  </si>
  <si>
    <t>2025-01-13 14:41:22</t>
  </si>
  <si>
    <t>80+银卡-FTTR-普通区域-临朐县-张家庄安置楼-18765165276-200M-宽带上网投诉-次数0-202501130000356013</t>
  </si>
  <si>
    <t>2025-01-14 15:42:00</t>
  </si>
  <si>
    <t>202501130000356013</t>
  </si>
  <si>
    <t xml:space="preserve">202501130000356013#宽带账号：18765165276；宽带地址：潍坊临朐县城关街道新华路张家庄安置楼15号楼2-402；客户来电反映宽带网络卡顿，经查询客户侧为质差路由器，请协助上门更换终端并一并处理故障问题，谢谢！联系电话：13573680657；来电流水：2025011314312468120815120。 </t>
  </si>
  <si>
    <t>2025-01-13 14:47:25</t>
  </si>
  <si>
    <t>2025-01-13 14:47:56</t>
  </si>
  <si>
    <t>SD-851-298758-4224-729</t>
  </si>
  <si>
    <t>SD-057-250113-534672-3979</t>
  </si>
  <si>
    <t>2025-01-13 13:53:14</t>
  </si>
  <si>
    <t>80+普通-普通区域-寿光市-静山小区-18863033445-200M-宽带上网投诉-次数0-20250113135218X538027274</t>
  </si>
  <si>
    <t>20250113135218X538027274</t>
  </si>
  <si>
    <t xml:space="preserve">流程受理流水号：20250113135125188630334451075051
客户号码:18863033445
客户姓名:江**
投诉地市:潍坊
来话流水:2025011313504668920813297
宽带账号:18863033445
宽带账号归属地市:潍坊
宽带账号归属区县:寿光市
故障地址:潍坊寿光市文家街道金光西街静山小区14号楼*********
联系电话:18863033445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光功率:-26.77
故障大类:宽带/电视
故障细类:宽带无法上网(专席)
携转原因:
故障时间:2025-01-13 13:54:18
具体故障现象:宽带在线无法使用：网口指示灯正常，网线连接正确，外接路由器未操作恢复出厂或者换新，指导断电重启设备无效，请处理，谢谢。
客户其他诉求:
</t>
  </si>
  <si>
    <t>2025-01-13 13:55:10</t>
  </si>
  <si>
    <t>2025-01-13 13:55:31</t>
  </si>
  <si>
    <t>SD-057-250113-825419-7582</t>
  </si>
  <si>
    <t>2025-01-13 21:47:55</t>
  </si>
  <si>
    <t>80+金卡-普通区域-昌乐县-中央帝景-15910055520-1000M-魔百和投诉-次数0-202501130000590140</t>
  </si>
  <si>
    <t>202501130000590140</t>
  </si>
  <si>
    <t>202501130000590140#流程受理流水号：20250113214040159100555201158050
客户号码:15910055520
客户姓名:赵**
投诉地市:潍坊
来话流水:2025011321383397020842259
宽带账号:15910055520
宽带账号归属地市:潍坊
宽带账号归属区县:寿光市
故障地址:潍坊寿光市圣城街道幸福路中央帝景1号楼(最北边楼)*********
联系电话:15910055520
联系人:先生/女士
工单紧急程度:非常紧急
是否有升级投诉倾向:否
是否重复投诉:否
是否携转意向:否
是否投诉倾向:是
是否智能网关:智能网关
当前是否在线:是
接入方式:FTTH
端到端诊断结果:客户侧设备问题（新增）
是否质差终端:无质差信息
光功率:-22.14
故障大类:宽带/电视
故障细类:移动高清电视故障
携转原因:
故障时间:2025-01-13 21:41:51
魔百和单播/组播:组播
具体故障现象:电视直播或点播无法观看，
客户其他诉求:
魔百和单/组播：组播;宽带小区$[中央帝景]$</t>
  </si>
  <si>
    <t>2025-01-13 21:50:22</t>
  </si>
  <si>
    <t>2025-01-13 21:50:51</t>
  </si>
  <si>
    <t>SD-851-306096-14120-8525</t>
  </si>
  <si>
    <t>SD-057-250113-792031-6002</t>
  </si>
  <si>
    <t>2025-01-13 18:05:02</t>
  </si>
  <si>
    <t>普通区域-安丘市-电力局家属院-13791690808-300M-魔百和投诉-次数0-20250113180228X548256654</t>
  </si>
  <si>
    <t>20250113180228X548256654</t>
  </si>
  <si>
    <t>流程受理流水号：20250113180025137916908081132494
客户号码:13791690808
客户姓名:周**
投诉地市:潍坊
来话流水:2025011317594102120809969
宽带账号:13791690808
宽带账号归属地市:潍坊
宽带账号归属区县:安丘市
故障地址:潍坊安丘市兴安街道向阳路电力局家属院6号楼
联系电话:13791690808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故障时间:2025-01-13 18:05:15
魔百和单播/组播:组播
具体故障现象:电视直播或点播无法观看，
客户其他诉求:
魔百和单/组播：组播</t>
  </si>
  <si>
    <t>2025-01-13 18:06:56</t>
  </si>
  <si>
    <t>2025-01-13 18:07:28</t>
  </si>
  <si>
    <t>SD-851-318572-23710-28541</t>
  </si>
  <si>
    <t>SD-057-250113-234871-1020</t>
  </si>
  <si>
    <t>2025-01-13 09:31:07</t>
  </si>
  <si>
    <t>普通区域-寿光市-王高三村自然村-13562644390-500M-业务受理宽带-次数0-202501130000138382</t>
  </si>
  <si>
    <t>202501130000138382</t>
  </si>
  <si>
    <t>202501130000138382# 导航立单,用户所在位置有群障,已向客户播报,客户要求装维回访.此工单为群障修复工单,根据群障全量闭环管理要求,为确保客户网络通畅,请装维人员跟进修复网络问题,谢谢.联系电话：13562644390</t>
  </si>
  <si>
    <t>2025-01-13 09:59:27</t>
  </si>
  <si>
    <t>2025-01-13 10:00:07</t>
  </si>
  <si>
    <t>SD-057-250113-372159-1045</t>
  </si>
  <si>
    <t>2025-01-13 09:32:52</t>
  </si>
  <si>
    <t>80+金卡-普通区域-高密市-卣坊自然村-15054437347-300M-宽带上网投诉-次数0-202501130000140705</t>
  </si>
  <si>
    <t>202501130000140705</t>
  </si>
  <si>
    <t>202501130000140705#流程受理流水号：20250113093145150544373471015414
客户号码:15054437347
客户姓名:黄**
投诉地市:潍坊
来话流水:2025011309311956720868149
宽带账号:15054437347
宽带账号归属地市:潍坊
宽带账号归属区县:高密市
故障地址:潍坊高密市朝阳街道卣坊卣坊自然村2-5赵秀萍屋山*********
联系电话:15054437347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故障时间:2025-01-13 09:31:53
具体故障现象:无信号 光猫亮红灯，谢谢。
客户其他诉求:
;宽带小区$[卣坊自然村]$</t>
  </si>
  <si>
    <t>2025-01-13 09:47:07</t>
  </si>
  <si>
    <t>2025-01-13 09:48:33</t>
  </si>
  <si>
    <t>SD-057-250113-069123-1105</t>
  </si>
  <si>
    <t>2025-01-13 09:36:28</t>
  </si>
  <si>
    <t>(目标)普通区域-奎文区-樱园东区-13906368166-200M-业务受理宽带-次数0-202501130000141182</t>
  </si>
  <si>
    <t>2025-01-14 09:37:00</t>
  </si>
  <si>
    <t>202501130000141182</t>
  </si>
  <si>
    <t>202501130000141182# 宽带账号:13906368166; 联系电话：13906368166，问题类型：此工单为群障修复工单，根据群障全量闭环修复管理要求，为确保客户网络通畅，请装维人员跟进修复网络问题，谢谢！ 
 群障标题：公告。故障描述：樱园东区主叫号码：13906368166.0;该号码仅供参考，请优先联系宽带账号。</t>
  </si>
  <si>
    <t>2025-01-13 09:39:50</t>
  </si>
  <si>
    <t>SD-851-262288-2428-4381</t>
  </si>
  <si>
    <t>SD-057-250113-273165-5744</t>
  </si>
  <si>
    <t>2025-01-13 17:36:59</t>
  </si>
  <si>
    <t>【调研】-80+普通-普通区域-临朐县-夏家台子自然村-13791851681-300M-业务受理宽带-次数0-202501130000500893</t>
  </si>
  <si>
    <t>2025-01-14 17:37:00</t>
  </si>
  <si>
    <t>202501130000500893</t>
  </si>
  <si>
    <t>202501130000500893# 宽带账号:13791851681; 联系电话：13791851681，问题类型：此工单为群障修复工单，根据群障全量闭环修复管理要求，为确保客户网络通畅，请装维人员跟进修复网络问题，谢谢！ 
 群障标题：公告。故障描述：潍坊临朐县夏家台子自然村光缆故障，预估24小时恢复，请帮忙拦截,如有需要请联系片区装维师傅王月军15763064116主叫号码：15853664111.0;该号码仅供参考，请优先联系宽带账号。</t>
  </si>
  <si>
    <t>2025-01-13 17:47:35</t>
  </si>
  <si>
    <t>2025-01-13 17:48:02</t>
  </si>
  <si>
    <t>SD-057-250113-967183-6044</t>
  </si>
  <si>
    <t>2025-01-13 18:08:56</t>
  </si>
  <si>
    <t>【调研】-普通区域-临朐县-兴隆路一品世家片区-13863676586-200M-魔百和投诉-次数0-202501130000523593</t>
  </si>
  <si>
    <t>202501130000523593</t>
  </si>
  <si>
    <t>202501130000523593#流程受理流水号：20250113180815138636765861133952
客户号码:13863676586
客户姓名:郑**
投诉地市:潍坊
来话流水:2025011318060205920868973
宽带账号:13863676586
宽带账号归属地市:潍坊
宽带账号归属区县:临朐县
故障地址:潍坊临朐县城关街道兴隆路兴隆路一品世家片区2号楼*********
联系电话:18765155737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光功率:-18.41
故障大类:宽带/电视
故障细类:移动高清电视故障
携转原因:
故障时间:2025-01-13 18:08:25
魔百和单播/组播:组播
具体故障现象:遥控器不能使用，表示换了个新的配对不成功，请协助，谢谢
客户其他诉求:
魔百和单/组播：组播;宽带小区$[兴隆路一品世家片区]$</t>
  </si>
  <si>
    <t>2025-01-13 18:14:35</t>
  </si>
  <si>
    <t>2025-01-13 18:15:04</t>
  </si>
  <si>
    <t>SD-057-250113-506913-7495</t>
  </si>
  <si>
    <t>2025-01-13 21:21:44</t>
  </si>
  <si>
    <t>80+银卡-普通区域-潍城区-刘家园片区（钢厂宿舍、医疗器械宿舍、党支部宿舍）-13964725075-1000M-宽带上网投诉-次数0-202501130000586573</t>
  </si>
  <si>
    <t>202501130000586573</t>
  </si>
  <si>
    <t xml:space="preserve">202501130000586573#13964725075客户来电反映宽带无法使用，线上正常排障，客户表示不会操作，要求维修人员上门维修，请尽快协助处理，谢谢  联系人：先生 联系电话：13854417535  来电流水：2025011321145253920874993
</t>
  </si>
  <si>
    <t>2025-01-13 21:33:13</t>
  </si>
  <si>
    <t>2025-01-13 21:34:28</t>
  </si>
  <si>
    <t>SD-851-315509-1552-13596</t>
  </si>
  <si>
    <t>SD-057-250113-490163-7518</t>
  </si>
  <si>
    <t>2025-01-13 21:24:22</t>
  </si>
  <si>
    <t>【调研】-80+银卡-(目标)普通区域-青州市-庄庙村自然村-15265608752-500M-宽带上网投诉-次数0-202501130000588577</t>
  </si>
  <si>
    <t>202501130000588577</t>
  </si>
  <si>
    <t xml:space="preserve">202501130000588577#流程受理流水号：20250113212241152656087521157382
客户号码:15265608752
客户姓名:周**
投诉地市:潍坊
来话流水:2025011321200383220891656
宽带账号:15265608752
宽带账号归属地市:潍坊
宽带账号归属区县:青州市
故障地址:潍坊青州市谭坊镇庄庙村庄庙村自然村扩容6号箱(药材厂北邻)*********
联系电话:15265608752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光功率:-18.04
故障大类:宽带/电视
故障细类:宽带网速慢/卡顿
携转原因:
故障时间:2025-01-13 21:23:07
具体故障现象:网速慢卡顿，
客户其他诉求:客户侧为质差终端，要求上门更换终端并一并处理故障问题。
</t>
  </si>
  <si>
    <t>2025-01-13 21:27:54</t>
  </si>
  <si>
    <t>2025-01-13 21:28:25</t>
  </si>
  <si>
    <t>SD-057-250113-296475-1058</t>
  </si>
  <si>
    <t>2025-01-13 09:34:00</t>
  </si>
  <si>
    <t>【调研】-80+银卡-普通区域-潍城区-(铁通)杨家庄村-13791667837-300M-宽带上网投诉-次数0-202501130000140913</t>
  </si>
  <si>
    <t>202501130000140913</t>
  </si>
  <si>
    <t>202501130000140913#流程受理流水号：20250113093326137916678371015810
客户号码:13791667837
客户姓名:王**
投诉地市:潍坊
来话流水:2025011309330866220892231
宽带账号:13791667837
账号归属区县:潍城
联系电话:13791667837
联系人:先生/女士
宽带地址:潍坊
工单紧急程度:一般
是否投诉倾向:否
是否重复投诉:否
是否携转意向:否
是否有升级投诉倾向:否
*业务名称:业务融合移机流程宽带
投诉内容:手机号码：13791667837，【问题描述】客户已办理宽带业务，有开通单，要求装维尽快联系上门，请处理，谢谢。联系电话：13791667837，联系人：先生/女士，录音流水号：2025011309330866220892231。受理明细：531920062399999999。
在途开通单信息：536250104208799272，13791667837，2025-01-04 14:48:15，业务融合移机流程宽带，处理中，装维选址
是否到厅:否
业务名称:业务融合移机流程宽带
;宽带小区$[(铁通)杨家庄村]$</t>
  </si>
  <si>
    <t>2025-01-13 09:36:54</t>
  </si>
  <si>
    <t>2025-01-13 09:37:15</t>
  </si>
  <si>
    <t>SD-852-300401-1095-25922</t>
  </si>
  <si>
    <t>SD-057-250113-107983-1149</t>
  </si>
  <si>
    <t>2025-01-13 09:39:04</t>
  </si>
  <si>
    <t>【调研】-80+普通-普通区域-高密市-马龙屯自然村-13626364327-200M-宽带上网投诉-次数0-202501130000145564</t>
  </si>
  <si>
    <t>2025-01-14 10:40:00</t>
  </si>
  <si>
    <t>202501130000145564</t>
  </si>
  <si>
    <t xml:space="preserve">202501130000145564#流程受理流水号：20250113093751136263643271017001
客户号码:13626364327
客户姓名:杨**
投诉地市:潍坊
来话流水:2025011309371949620848989
宽带账号:13626364327
宽带账号归属地市:潍坊
宽带账号归属区县:高密市
故障地址:潍坊高密市大牟家镇马龙屯马龙屯自然村高密马龙屯杨诗韵3号箱*********
联系电话:13626364327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故障时间:2025-01-13 09:38:07
具体故障现象:提示网络无法连接，
客户其他诉求:客户侧为质差终端，要求上门更换终端并一并处理故障问题。
</t>
  </si>
  <si>
    <t>2025-01-13 09:43:22</t>
  </si>
  <si>
    <t>2025-01-13 09:43:40</t>
  </si>
  <si>
    <t>SD-057-250113-657109-1117</t>
  </si>
  <si>
    <t>2025-01-13 09:36:57</t>
  </si>
  <si>
    <t>【调研】-普通区域-滨海-华润世家-15165618988-200M-业务受理宽带-次数0-202501130000140968</t>
  </si>
  <si>
    <t>202501130000140968</t>
  </si>
  <si>
    <t>202501130000140968# 宽带账号:15165618988; 联系电话：15165618988，问题类型：此工单为群障修复工单，根据群障全量闭环修复管理要求，为确保客户网络通畅，请装维人员跟进修复网络问题，谢谢！ 
 群障标题：公告。故障描述：潍坊滨海华润世家光缆故障，预估24小时恢复，请帮忙拦截,如有需要请联系片区装维师傅肖其耀15706307110主叫号码：15165618988.0;该号码仅供参考，请优先联系宽带账号。</t>
  </si>
  <si>
    <t>2025-01-13 11:22:21</t>
  </si>
  <si>
    <t>SD-057-250113-347015-1017</t>
  </si>
  <si>
    <t>2025-01-13 09:30:41</t>
  </si>
  <si>
    <t>80+普通-(目标)普通区域-安丘市-西召忽村自然村-18754438826-300M-宽带上网投诉-次数0-202501130000134735</t>
  </si>
  <si>
    <t>202501130000134735</t>
  </si>
  <si>
    <t xml:space="preserve">202501130000134735#宽带账号：18754438826；宽带地址：潍坊安丘市石埠子镇西召忽村西召忽村自然村西召忽村
；客户来电反映宽带电视无法使用，经查询客户侧为质差机顶盒，请协助上门更换终端并一并处理故障问题，谢谢！联系电话：15169496865；联系人：先生；来电流水：2025011309282259220828015。 
</t>
  </si>
  <si>
    <t>2025-01-13 09:33:59</t>
  </si>
  <si>
    <t>2025-01-13 09:34:21</t>
  </si>
  <si>
    <t>SD-851-233889-17883-21775</t>
  </si>
  <si>
    <t>SD-057-250113-195238-91</t>
  </si>
  <si>
    <t>2025-01-13 08:21:39</t>
  </si>
  <si>
    <t>普通区域-诸城市-东涝戈庄自然村-15006600151-500M-宽带上网投诉-次数0-202501130000090568</t>
  </si>
  <si>
    <t>202501130000090568</t>
  </si>
  <si>
    <t>202501130000090568#流程受理流水号：20250113081945150066001511000536
客户号码:15006600151
客户姓名:薛**
投诉地市:潍坊
来话流水:2025011308192565220894380
宽带账号:15006600151
宽带账号归属地市:潍坊
宽带账号归属区县:诸城市
故障地址:潍坊诸城市舜王街道东涝戈庄东涝戈庄自然村东涝戈庄8#箱*********
联系电话:15006600151
联系人:先生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故障时间:2025-01-13 08:21:01
具体故障现象:电脑无法上网，
客户其他诉求:烦请核实处理，谢谢
;宽带小区$[东涝戈庄自然村]$</t>
  </si>
  <si>
    <t>2025-01-13 08:27:27</t>
  </si>
  <si>
    <t>2025-01-13 08:27:54</t>
  </si>
  <si>
    <t>SD-851-309974-18253-14270</t>
  </si>
  <si>
    <t>SD-057-250113-027154-3964</t>
  </si>
  <si>
    <t>2025-01-13 13:50:54</t>
  </si>
  <si>
    <t>普通区域-奎文区-新金商务中心-15966130009-1000M-宽带上网投诉-次数0-202501130000321742</t>
  </si>
  <si>
    <t>202501130000321742</t>
  </si>
  <si>
    <t>202501130000321742#流程受理流水号：20250113134928159661300091074684
客户号码:15966130009
客户姓名:孙**
投诉地市:潍坊
来话流水:2025011313474758820883106
宽带账号:15966130009
账号归属区县:奎文-健康街社区经营部
联系电话:15966130009
联系人:先生/女士
宽带地址:潍坊
工单紧急程度:非常紧急
是否投诉倾向:否
是否重复投诉:否
是否携转意向:否
是否有升级投诉倾向:否
*业务名称:业务融合开机流程小微宽带+全光WiFi+FTTR组网
投诉内容:手机号码：15966130009，【问题描述】客户已办理宽带业务，有开通单，要求装维尽快联系上门，请处理，谢谢。联系电话：15966130009，联系人：先生/女士，录音流水号：2025011313474758820883106。受理明细：531920062399999999。
在途开通单信息：536250105854805024，15966130009，2025-01-05 19:19:00，业务融合开机流程小微宽带+全光WiFi+FTTR组网，处理中，装维选址
是否到厅:否
业务名称:业务融合开机流程小微宽带+全光WiFi+FTTR组网
;宽带小区$[新金商务中心]$</t>
  </si>
  <si>
    <t>2025-01-13 13:52:59</t>
  </si>
  <si>
    <t>SD-851-314478-12459-2074</t>
  </si>
  <si>
    <t>SD-057-250113-687340-6040</t>
  </si>
  <si>
    <t>普通区域-潍城区-于家村自然村-13465679815-200M-宽带上网投诉-次数0-20250113180750X870849832</t>
  </si>
  <si>
    <t>20250113180750X870849832</t>
  </si>
  <si>
    <t xml:space="preserve">【农村网络投诉】流程受理流水号：20250113180538134656798151133509
客户号码:13465679815
客户姓名:尹**
投诉地市:潍坊
来话流水:2025011318043303820855696
宽带账号:13465679815
宽带账号归属地市:潍坊
宽带账号归属区县:潍城区
故障地址:潍坊潍城区望留街道于家村于家村自然村于家村委西第二条胡同中心街北3排东7#*********
联系电话:13465679815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18:06:34
具体故障现象:客户来电反映宽带无法上网。我处正常排查客户未恢复，请协助处理谢谢。
客户其他诉求:
</t>
  </si>
  <si>
    <t>2025-01-13 18:12:51</t>
  </si>
  <si>
    <t>2025-01-13 18:16:12</t>
  </si>
  <si>
    <t>SD-057-250113-865139-7526</t>
  </si>
  <si>
    <t>2025-01-13 21:26:02</t>
  </si>
  <si>
    <t>普通区域-寿光市-道口新社区-15169602110-200M-业务受理宽带-次数0-202501130000588893</t>
  </si>
  <si>
    <t>202501130000588893</t>
  </si>
  <si>
    <t>202501130000588893#【已关注中国移动10086微信公众号】 宽带账号:15169602110; 联系电话：15169602110，问题类型：此工单为群障修复工单，根据群障全量闭环修复管理要求，为确保客户网络通畅，请装维人员跟进修复网络问题，谢谢！ 
 群障标题：公告。故障描述：潍坊寿光市道口新社区光缆故障，预估24小时恢复，请帮忙拦截,如有需要请联系片区装维师傅吴炳祥15706307759主叫号码：15169602110.0;该号码仅供参考，请优先联系宽带账号。</t>
  </si>
  <si>
    <t>2025-01-14 07:52:39</t>
  </si>
  <si>
    <t>2025-01-14 07:52:59</t>
  </si>
  <si>
    <t>SD-851-243235-9452-7514</t>
  </si>
  <si>
    <t>SD-057-250113-501472-5941</t>
  </si>
  <si>
    <t>2025-01-13 17:57:08</t>
  </si>
  <si>
    <t>【调研】-80+银卡-普通区域-诸城市-臧家崖头自然村-15853652612-1000M-宽带上网投诉-次数0-202501130000513856</t>
  </si>
  <si>
    <t>2025-01-14 18:58:00</t>
  </si>
  <si>
    <t>202501130000513856</t>
  </si>
  <si>
    <t>202501130000513856#宽带账号：15853652612，宽带地址： 潍坊诸城市舜王街道臧家崖头臧家崖头自然村臧家崖头村北区南头5号箱*********；客户来电表示移动宽带无法上网，客户拒绝配合操作，要求师傅上门，请协助处理，谢谢，联系人：先生，联系号码：15853652612，来电流水：2025011317544172620858426</t>
  </si>
  <si>
    <t>2025-01-13 18:01:33</t>
  </si>
  <si>
    <t>2025-01-13 18:01:53</t>
  </si>
  <si>
    <t>SD-851-247000-6161-24626</t>
  </si>
  <si>
    <t>SD-057-250113-280546-3986</t>
  </si>
  <si>
    <t>2025-01-13 13:55:33</t>
  </si>
  <si>
    <t>【调研】-80+银卡-FTTR-普通区域-临朐县-百峰公馆-13070771777-500M-宽带上网投诉-次数0-202501130000323865</t>
  </si>
  <si>
    <t>202501130000323865</t>
  </si>
  <si>
    <t>202501130000323865#流程受理流水号：20250113135401130707717771075540
客户号码:13070771777
客户姓名:门**
投诉地市:潍坊
来话流水:2025011313492375120899311
宽带账号:13070771777
宽带账号归属地市:潍坊
宽带账号归属区县:临朐县
故障地址:潍坊临朐县城关街道黄山路百峰公馆5号楼*********
联系电话:13070771777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故障细类:宽带无法上网
携转原因:
故障时间:2025-01-13 13:54:16
具体故障现象:客户表示本机办理的宽带表示一直都不好用，客户表示一直都是提示密码不对，客户要求免费赠送本机号码流量，联系电话 13070771777 
客户其他诉求:要求退还无法使用期间的宽带费用，
;宽带小区$[百峰公馆]$</t>
  </si>
  <si>
    <t>2025-01-13 14:02:26</t>
  </si>
  <si>
    <t>2025-01-13 14:02:58</t>
  </si>
  <si>
    <t>SD-851-273996-7791-4293</t>
  </si>
  <si>
    <t>SD-057-250113-729135-6004</t>
  </si>
  <si>
    <t>2025-01-13 18:05:16</t>
  </si>
  <si>
    <t>80+普通-普通区域-寿光市-东庄村自然村-15863286623-1000M-宽带延伸服务-次数0-202501130000519828</t>
  </si>
  <si>
    <t>202501130000519828</t>
  </si>
  <si>
    <t xml:space="preserve">202501130000519828#【已关注中国移动10086微信公众号】流程受理流水号：20250113180310158632866231133025
客户号码:15863286623
客户姓名:郑**
投诉地市:潍坊
来话流水:2025011317592933920808093
宽带账号:15863286623
宽带账号归属地市:潍坊
宽带账号归属区县:寿光市
故障地址:潍坊寿光市台头镇东庄村东庄村自然村东庄村10箱（隋春田外墙）*********
联系电话:13173623092
联系人:先生/女士
工单紧急程度:紧急
是否有升级投诉倾向:否
是否重复投诉:否
是否携转意向:否
是否投诉倾向:否
是否智能网关:智能网关
当前是否在线:是
接入方式:--
是否质差终端:无质差信息
光功率:-16.07
故障大类:宽带/电视
故障细类:宽带延伸服务
携转原因:
故障时间:2025-01-13 18:04:17
具体故障现象:调测路由器，
</t>
  </si>
  <si>
    <t>2025-01-13 18:22:19</t>
  </si>
  <si>
    <t>2025-01-13 18:22:52</t>
  </si>
  <si>
    <t>SD-851-277083-9747-16449</t>
  </si>
  <si>
    <t>SD-057-250113-683495-6019</t>
  </si>
  <si>
    <t>2025-01-13 18:06:57</t>
  </si>
  <si>
    <t>80+金卡-普通区域-安丘市-韩吉村自然村-15169485007-300M-业务受理宽带-次数0-202501130000519932</t>
  </si>
  <si>
    <t>202501130000519932</t>
  </si>
  <si>
    <t>202501130000519932#【已关注中国移动10086微信公众号】 宽带账号:15169485007; 联系电话：15169485007，问题类型：此工单为群障修复工单，根据群障全量闭环修复管理要求，为确保客户网络通畅，请装维人员跟进修复网络问题，谢谢！ 
 群障标题：公告。故障描述：潍坊安丘市韩吉村自然村光缆故障，预估24小时恢复，请帮忙拦截,如有需要请联系片区装维师傅王永琳15706307091主叫号码：15169485007.0;该号码仅供参考，请优先联系宽带账号。</t>
  </si>
  <si>
    <t>2025-01-13 18:12:04</t>
  </si>
  <si>
    <t>2025-01-13 18:12:49</t>
  </si>
  <si>
    <t>SD-851-233503-22527-29182</t>
  </si>
  <si>
    <t>SD-057-250113-027864-6043</t>
  </si>
  <si>
    <t>2025-01-13 18:08:36</t>
  </si>
  <si>
    <t>普通区域-安丘市-青云郡-15264686112-100M-魔百和投诉-次数0-202501130000522819</t>
  </si>
  <si>
    <t>202501130000522819</t>
  </si>
  <si>
    <t>202501130000522819#【已关注中国移动10086微信公众号】流程受理流水号：20250113180649152646861121133727
客户号码:15264686112
客户姓名:孙**
投诉地市:潍坊
来话流水:2025011318000986320814537
宽带账号:15264686112
宽带账号归属地市:潍坊
宽带账号归属区县:安丘市
故障地址:潍坊安丘市兴安街道顺安路青云郡二期1号楼
联系电话:15264686112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故障细类:移动高清电视故障(专席)
携转原因:
故障时间:2025-01-13 18:03:37
魔百和单播/组播:组播
具体故障现象:电视直播或点播无法观看，拔插网线配置网络未恢复
客户其他诉求:
魔百和单/组播：组播;宽带小区$[青云郡]$</t>
  </si>
  <si>
    <t>2025-01-13 18:11:27</t>
  </si>
  <si>
    <t>2025-01-13 18:13:33</t>
  </si>
  <si>
    <t>SD-057-250113-726348-1049</t>
  </si>
  <si>
    <t>2025-01-13 09:33:23</t>
  </si>
  <si>
    <t>【调研】-80+银卡-普通区域-奎文区-瑞珂沁园-15864313721-1000M-宽带上网投诉-次数0-202501130000140308</t>
  </si>
  <si>
    <t>202501130000140308</t>
  </si>
  <si>
    <t>202501130000140308#15864313721
客户来电反映家里电视无法使用，老人在家要求师傅上门调试，麻烦处理</t>
  </si>
  <si>
    <t>2025-01-13 09:37:01</t>
  </si>
  <si>
    <t>2025-01-13 09:37:37</t>
  </si>
  <si>
    <t>SD-851-266819-4384-18768</t>
  </si>
  <si>
    <t>SD-057-250113-083261-4408</t>
  </si>
  <si>
    <t>2025-01-13 14:46:10</t>
  </si>
  <si>
    <t>80+银卡-普通区域-安丘市-于家官庄村自然村-15853627857-300M-宽带上网投诉-次数0-202501130000361085</t>
  </si>
  <si>
    <t>202501130000361085</t>
  </si>
  <si>
    <t>202501130000361085#流程受理流水号：20250113144412158536278571086824
客户号码:15853627857
客户姓名:李**
投诉地市:潍坊
来话流水:2025011314413458920854190
宽带账号:15853627857
宽带账号归属地市:潍坊
宽带账号归属区县:安丘市
故障地址:潍坊安丘市关王镇于家官庄村于家官庄村自然村于家官庄村刘成立*********
联系电话:15853627857
联系人:先生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故障时间:2025-01-13 14:45:34
具体故障现象:打不开网页，群障
客户其他诉求:
;宽带小区$[于家官庄村自然村]$</t>
  </si>
  <si>
    <t>2025-01-13 14:49:28</t>
  </si>
  <si>
    <t>2025-01-13 14:51:05</t>
  </si>
  <si>
    <t>SD-851-251652-13339-7317</t>
  </si>
  <si>
    <t>SD-057-250113-081534-5725</t>
  </si>
  <si>
    <t>2025-01-13 17:35:06</t>
  </si>
  <si>
    <t>80+银卡-普通区域-临朐县-三友丽锦园小区-13806360878-1000M-宽带上网投诉-次数0-20250113173312X792385703</t>
  </si>
  <si>
    <t>2025-01-14 18:36:00</t>
  </si>
  <si>
    <t>20250113173312X792385703</t>
  </si>
  <si>
    <t xml:space="preserve">流程受理流水号：20250113173109138063608781126479
客户号码:13806360878
客户姓名:刘**
投诉地市:潍坊
来话流水:2025011317301968120875639
宽带账号:13806360878
宽带账号归属地市:潍坊
宽带账号归属区县:临朐县
故障地址:潍坊临朐县城关街道龙泉路三友丽锦园小区13号楼*********
联系电话:19511696227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故障细类:网速慢/上网掉线(专席)
携转原因:
故障时间:2025-01-13 17:29:49
具体故障现象:网速慢卡顿，客户表示都操作过了，请协助处理，谢谢
客户其他诉求:
</t>
  </si>
  <si>
    <t>2025-01-13 17:41:19</t>
  </si>
  <si>
    <t>2025-01-13 17:41:33</t>
  </si>
  <si>
    <t>SD-851-248242-13938-1399</t>
  </si>
  <si>
    <t>SD-057-250113-167230-4429</t>
  </si>
  <si>
    <t>2025-01-13 14:47:11</t>
  </si>
  <si>
    <t>【调研】-80+普通-普通区域-高密市-西锅框自然村-15863698633-500M-业务受理宽带-次数0-202501130000360804</t>
  </si>
  <si>
    <t>202501130000360804</t>
  </si>
  <si>
    <t>202501130000360804# 宽带账号:15863698633; 联系电话：15863698633，问题类型：此工单为群障修复工单，根据群障全量闭环修复管理要求，为确保客户网络通畅，请装维人员跟进修复网络问题，谢谢！ 
 群障标题：公告。故障描述：潍坊高密市西锅框自然村光缆故障，预估24小时恢复，请帮忙拦截,如有需要请联系片区装维师傅冷光朋15706307276主叫号码：15863698633.0;该号码仅供参考，请优先联系宽带账号。</t>
  </si>
  <si>
    <t>2025-01-13 14:51:40</t>
  </si>
  <si>
    <t>2025-01-13 14:52:04</t>
  </si>
  <si>
    <t>SD-851-269706-112-14011</t>
  </si>
  <si>
    <t>SD-057-250113-810679-111</t>
  </si>
  <si>
    <t>2025-01-13 08:24:35</t>
  </si>
  <si>
    <t>80+银卡-普通区域-寿光市-杨家村自然村-18754402268-1000M-宽带上网投诉-次数0-202501130000091998</t>
  </si>
  <si>
    <t>202501130000091998</t>
  </si>
  <si>
    <t>202501130000091998#流程受理流水号：20250113082228187544022681000575
客户号码:18754402268
客户姓名:齐**
投诉地市:潍坊
来话流水:2025011308213214320800946
宽带账号:18754402268
宽带账号归属地市:潍坊
宽带账号归属区县:寿光市
故障地址:潍坊寿光市侯镇杨家村杨家村自然村杨家村扩容12号箱
联系电话:18754402268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08:23:27
具体故障现象:光猫亮红灯，
客户其他诉求:
;宽带小区$[杨家村自然村]$</t>
  </si>
  <si>
    <t>2025-01-13 08:39:25</t>
  </si>
  <si>
    <t>2025-01-13 11:28:55</t>
  </si>
  <si>
    <t>SD-851-285610-6683-11962</t>
  </si>
  <si>
    <t>SD-057-250113-218937-4017</t>
  </si>
  <si>
    <t>2025-01-13 13:59:24</t>
  </si>
  <si>
    <t>普通区域-安丘市-阜康村自然村-13792629248-1000M-宽带上网投诉-次数0-202501130000326957</t>
  </si>
  <si>
    <t>202501130000326957</t>
  </si>
  <si>
    <t>202501130000326957#受理号码 : 13792629248客户姓名 : 高**号码归属地 : 潍坊安丘 － 安丘-景芝-片区用户品牌 : 全球通  客户要求装维上门服务，请协助尽快答复，谢谢 联系：本机，流水：  2025011313572094520881751</t>
  </si>
  <si>
    <t>2025-01-13 14:01:18</t>
  </si>
  <si>
    <t>王文龙</t>
  </si>
  <si>
    <t>15706307061</t>
  </si>
  <si>
    <t>dw3_jk_wangwenlongaq</t>
  </si>
  <si>
    <t>2025-01-13 14:02:02</t>
  </si>
  <si>
    <t>SD-851-266624-1556-23286</t>
  </si>
  <si>
    <t>SD-057-250113-794256-5720</t>
  </si>
  <si>
    <t>2025-01-13 17:34:01</t>
  </si>
  <si>
    <t>【调研】-80+银卡-普通区域-临朐县-水岸弘庭小区-15006689501-300M-宽带上网投诉-次数0-202501130000497580</t>
  </si>
  <si>
    <t>2025-01-14 18:35:00</t>
  </si>
  <si>
    <t>202501130000497580</t>
  </si>
  <si>
    <t xml:space="preserve">202501130000497580#【已关注中国移动10086微信公众号】流程受理流水号：20250113173152150066895011126639
客户号码:15006689501
客户姓名:朱**
投诉地市:潍坊
来话流水:2025011317314171720892840
宽带账号:15006689501
宽带账号归属地市:潍坊
宽带账号归属区县:临朐县
故障地址:潍坊临朐县东城街道滨河东路水岸弘庭小区11号楼*********
联系电话:15006689501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故障时间:2025-01-13 17:32:11
具体故障现象:电脑无法上网，
客户其他诉求:客户侧为质差终端，要求上门更换终端并一并处理故障问题。
</t>
  </si>
  <si>
    <t>2025-01-13 17:39:36</t>
  </si>
  <si>
    <t>2025-01-13 17:39:59</t>
  </si>
  <si>
    <t>SD-057-250113-508274-5764</t>
  </si>
  <si>
    <t>2025-01-13 17:38:27</t>
  </si>
  <si>
    <t>普通区域-寿光市-西罗桥村自然村-1506444818802-300M-宽带上网投诉-次数0-20250113173658X186504780</t>
  </si>
  <si>
    <t>2025-01-14 18:39:00</t>
  </si>
  <si>
    <t>20250113173658X186504780</t>
  </si>
  <si>
    <t xml:space="preserve">【农村网络投诉】流程受理流水号：2025011317361215064448188021127509
客户号码:1506444818802
客户姓名:吴**
投诉地市:潍坊
来话流水:2025011317354353620841342
宽带账号:1506444818802
宽带账号归属地市:潍坊
宽带账号归属区县:寿光市
故障地址:潍坊寿光市古城西罗桥村西罗桥村自然村西罗桥村扩容4箱（吴学才外墙）*********
联系电话:15269622162
联系人:先生/女士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光功率:-22.92
故障大类:宽带/电视
故障细类:宽带无法上网
携转原因:
故障时间:2025-01-13 17:36:33
具体故障现象:提示网络无法连接，
客户其他诉求:
</t>
  </si>
  <si>
    <t>2025-01-13 17:44:43</t>
  </si>
  <si>
    <t>2025-01-13 17:45:12</t>
  </si>
  <si>
    <t>SD-851-327154-3846-28357</t>
  </si>
  <si>
    <t>SD-057-250113-287513-6103</t>
  </si>
  <si>
    <t>2025-01-13 18:17:09</t>
  </si>
  <si>
    <t>【调研】-(目标)普通区域-青州市-方台自然村-13465731930-200M-宽带上网投诉-次数0-20250113181540X340510894</t>
  </si>
  <si>
    <t>20250113181540X340510894</t>
  </si>
  <si>
    <t xml:space="preserve">【农村网络投诉】流程受理流水号：20250113181126134657319301134481
客户号码:13465731930
客户姓名:彭**
投诉地市:潍坊
来话流水:2025011318103880320809448
宽带账号:13465731930
宽带账号归属地市:潍坊
宽带账号归属区县:青州市
故障地址:潍坊青州市东夏镇方台方台自然村扩容2号箱（东南彭俊田）*********
联系电话:13465731930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故障时间:2025-01-13 18:12:47
具体故障现象:打不开网页，引导 重启  光猫   
客户其他诉求:谢谢 
</t>
  </si>
  <si>
    <t>2025-01-13 18:19:01</t>
  </si>
  <si>
    <t>2025-01-13 18:23:14</t>
  </si>
  <si>
    <t>SD-057-250113-786591-3926</t>
  </si>
  <si>
    <t>2025-01-13 13:46:30</t>
  </si>
  <si>
    <t>(目标)普通区域-寿光市-卡诺岛北岛-18765761370-500M-业务受理宽带-次数0-202501130000319125</t>
  </si>
  <si>
    <t>202501130000319125</t>
  </si>
  <si>
    <t>202501130000319125# 宽带账号:18765761370; 联系电话：18765761370，问题类型：此工单为群障修复工单，根据群障全量闭环修复管理要求，为确保客户网络通畅，请装维人员跟进修复网络问题，谢谢！ 
 群障标题：公告。故障描述：潍坊寿光市卡诺岛北岛光缆故障，预估24小时恢复，请帮忙拦截,如有需要请联系片区装维师傅李洪劲15706307740主叫号码：18765761370.0;该号码仅供参考，请优先联系宽带账号。</t>
  </si>
  <si>
    <t>2025-01-13 13:48:49</t>
  </si>
  <si>
    <t>2025-01-13 13:50:59</t>
  </si>
  <si>
    <t>SD-057-250113-374159-5510</t>
  </si>
  <si>
    <t>2025-01-13 17:06:46</t>
  </si>
  <si>
    <t>【调研】-80+普通-(目标)普通区域-昌邑市-隆鑫家园-15753696938-200M-业务受理宽带-次数0-202501130000476875</t>
  </si>
  <si>
    <t>202501130000476875</t>
  </si>
  <si>
    <t>202501130000476875#【已关注中国移动10086微信公众号】 宽带账号:15753696938; 联系电话：15753696938，问题类型：此工单为群障修复工单，根据群障全量闭环修复管理要求，为确保客户网络通畅，请装维人员跟进修复网络问题，谢谢！ 
 群障标题：公告。故障描述：潍坊昌邑市隆鑫家园光缆故障，预估24小时恢复，请帮忙拦截,如有需要请联系片区装维师傅邓艺浩15706307216主叫号码：17861623037.0;该号码仅供参考，请优先联系宽带账号。</t>
  </si>
  <si>
    <t>2025-01-13 17:13:41</t>
  </si>
  <si>
    <t>SD-057-250113-549863-5476</t>
  </si>
  <si>
    <t>2025-01-13 17:02:32</t>
  </si>
  <si>
    <t>普通区域-昌乐县-宝都鑫园-13792662595-300M-宽带延伸服务-次数0-202501130000472351</t>
  </si>
  <si>
    <t>2025-01-14 17:03:00</t>
  </si>
  <si>
    <t>202501130000472351</t>
  </si>
  <si>
    <t xml:space="preserve">202501130000472351#流程受理流水号：20250113170012137926625951119798
客户号码:13792662595
客户姓名:刘**
投诉地市:潍坊
来话流水:2025011316573780220853911
宽带账号:13792662595
宽带账号归属地市:潍坊
宽带账号归属区县:昌乐县
故障地址:潍坊昌乐县城关街道站前街宝都鑫园1号楼*********
联系电话:13780836580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故障时间:2025-01-13 17:03:44
具体故障现象:注册闪   光纤问题    捋直插紧光纤线  
重启设备
</t>
  </si>
  <si>
    <t>2025-01-13 17:08:53</t>
  </si>
  <si>
    <t>2025-01-13 17:09:13</t>
  </si>
  <si>
    <t>SD-057-250113-491507-6100</t>
  </si>
  <si>
    <t>2025-01-13 18:17:05</t>
  </si>
  <si>
    <t>80+普通-普通区域-潍城区-军埠口村自然村-13853697491-300M-业务受理宽带-次数0-202501130000526162</t>
  </si>
  <si>
    <t>202501130000526162</t>
  </si>
  <si>
    <t>202501130000526162# 宽带账号:13853697491; 联系电话：13853697491，问题类型：此工单为群障修复工单，根据群障全量闭环修复管理要求，为确保客户网络通畅，请装维人员跟进修复网络问题，谢谢！ 
 群障标题：公告。故障描述：潍坊潍城区军埠口村自然村美丽乡村建设，预计一周修复，请帮忙拦截主叫号码：18369668316.0;该号码仅供参考，请优先联系宽带账号。</t>
  </si>
  <si>
    <t>2025-01-13 18:19:57</t>
  </si>
  <si>
    <t>2025-01-13 18:20:20</t>
  </si>
  <si>
    <t>SD-851-315787-15049-2364</t>
  </si>
  <si>
    <t>SD-057-250113-283506-4427</t>
  </si>
  <si>
    <t>2025-01-13 14:47:08</t>
  </si>
  <si>
    <t>【调研】-80+银卡-普通区域-诸城市-万家庄老党委家属楼-15169635551-1000M-宽带上网投诉-次数0-20250113144621X781530788</t>
  </si>
  <si>
    <t>20250113144621X781530788</t>
  </si>
  <si>
    <t xml:space="preserve">流程受理流水号：20250113144457151696355511087005
客户号码:15169635551
客户姓名:王**
投诉地市:潍坊
来话流水:2025011314435375420886140
宽带账号:15169635551
宽带账号归属地市:潍坊
宽带账号归属区县:诸城市
故障地址:潍坊诸城市舜王街道万兴路万家庄老党委家属楼1号楼*********
联系电话:15169635551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光功率:-17.09
故障大类:宽带/电视
故障细类:网速慢/上网掉线(专席)
携转原因:
故障时间:2025-01-13 14:45:06
具体故障现象:网速慢卡顿，千兆路由器，已重启
客户其他诉求:
</t>
  </si>
  <si>
    <t>2025-01-13 14:51:20</t>
  </si>
  <si>
    <t>2025-01-13 14:51:39</t>
  </si>
  <si>
    <t>SD-851-284689-22624-29815</t>
  </si>
  <si>
    <t>SD-057-250113-945327-3917</t>
  </si>
  <si>
    <t>2025-01-13 13:44:42</t>
  </si>
  <si>
    <t>普通区域-寿光市-文盛家园-15963684706-300M-宽带上网投诉-次数0-202501130000318020</t>
  </si>
  <si>
    <t>202501130000318020</t>
  </si>
  <si>
    <t>202501130000318020#15963684706客户反映电视无法观看，提示无信号，线上排障客户不会操作，请协助处理。谢谢  联系人：女士 联系电话：13806471027来电流水：2025011313421461520827749</t>
  </si>
  <si>
    <t>2025-01-13 13:46:19</t>
  </si>
  <si>
    <t>2025-01-13 13:46:39</t>
  </si>
  <si>
    <t>SD-851-303201-20294-21672</t>
  </si>
  <si>
    <t>SD-057-250113-908157-5948</t>
  </si>
  <si>
    <t>2025-01-13 17:57:25</t>
  </si>
  <si>
    <t>80+银卡-普通区域-奎文区-孙吕家涧头自然村-13516380063-1000M-业务受理宽带-次数0-202501130000515346</t>
  </si>
  <si>
    <t>202501130000515346</t>
  </si>
  <si>
    <t>202501130000515346# 宽带账号:13516380063; 联系电话：13516380063，问题类型：此工单为群障修复工单，根据群障全量闭环修复管理要求，为确保客户网络通畅，请装维人员跟进修复网络问题，谢谢！ 
 群障标题：公告。故障描述：孙吕家涧头自然村主叫号码：13774944468.0;该号码仅供参考，请优先联系宽带账号。</t>
  </si>
  <si>
    <t>2025-01-13 18:16:21</t>
  </si>
  <si>
    <t>2025-01-13 18:18:54</t>
  </si>
  <si>
    <t>SD-851-273509-11280-10253</t>
  </si>
  <si>
    <t>SD-057-250113-897362-5762</t>
  </si>
  <si>
    <t>2025-01-13 17:38:18</t>
  </si>
  <si>
    <t>【调研】-80+银卡-普通区域--null--宽带上网投诉-次数0-202501120000486351</t>
  </si>
  <si>
    <t>202501120000486351</t>
  </si>
  <si>
    <t>202501120000486351#15169498023用户表示自己在山东省安丘市华夏天溪地方，要求再办理一条宽带，但是这个区域无移动宽带覆盖，用户要求处理此问题，流水号：2025011218141801020836809</t>
  </si>
  <si>
    <t>2025-01-13 20:36:28</t>
  </si>
  <si>
    <t>SD-057-250113-852617-7539</t>
  </si>
  <si>
    <t>2025-01-13 21:29:05</t>
  </si>
  <si>
    <t>80+普通-普通区域-青州市-朱良路口盛泰花园-15898936455-300M-宽带上网投诉-次数0-20250113212812X892019179</t>
  </si>
  <si>
    <t>20250113212812X892019179</t>
  </si>
  <si>
    <t xml:space="preserve">【农村网络投诉】流程受理流水号：20250113212318158989364551157423
客户号码:15898936455
客户姓名:李**
投诉地市:潍坊
来话流水:2025011321223095420899267
宽带账号:15898936455
宽带账号归属地市:潍坊
宽带账号归属区县:青州市
故障地址:潍坊青州市高柳镇西朱鹿村朱良路口盛泰花园3号楼*********
联系电话:15898936455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21:22:57
具体故障现象:PON灯闪，缕直插紧重启
客户其他诉求:
</t>
  </si>
  <si>
    <t>2025-01-13 21:31:07</t>
  </si>
  <si>
    <t>2025-01-13 21:32:07</t>
  </si>
  <si>
    <t>SD-851-243643-19813-10789</t>
  </si>
  <si>
    <t>SD-057-250113-967528-4440</t>
  </si>
  <si>
    <t>2025-01-13 14:48:08</t>
  </si>
  <si>
    <t>普通区域-昌邑市-韩家村自然村-13475698874-300M-宽带上网投诉-次数0-202501130000362608</t>
  </si>
  <si>
    <t>202501130000362608</t>
  </si>
  <si>
    <t xml:space="preserve">202501130000362608#流程受理流水号：20250113144730134756988741087687
客户号码:13475698874
客户姓名:赵**
投诉地市:潍坊
来话流水:2025011314464779120825905
宽带账号:13475698874
宽带账号归属地市:潍坊
宽带账号归属区县:昌邑市
故障地址:潍坊昌邑市仓街镇韩家村韩家村自然村昌邑市仓街韩家李云国pos001-1:8*********
联系电话:15069659532
联系人:先生/女士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故障时间:2025-01-13 14:47:46
具体故障现象:提示网络无法连接，
客户其他诉求:客户侧为质差终端，要求上门更换终端并一并处理故障问题。
</t>
  </si>
  <si>
    <t>2025-01-13 14:52:03</t>
  </si>
  <si>
    <t>2025-01-13 14:52:36</t>
  </si>
  <si>
    <t>SD-057-250113-917265-3927</t>
  </si>
  <si>
    <t>2025-01-13 13:46:32</t>
  </si>
  <si>
    <t>【调研】-80+普通-普通区域-奎文区-寨子社区-13792646309-100M-业务受理宽带-次数0-202501130000318240</t>
  </si>
  <si>
    <t>202501130000318240</t>
  </si>
  <si>
    <t>202501130000318240# 宽带账号:13792646309; 联系电话：13792646309，问题类型：此工单为群障修复工单，根据群障全量闭环修复管理要求，为确保客户网络通畅，请装维人员跟进修复网络问题，谢谢！ 
 群障标题：公告。故障描述：潍坊奎文区寨子社区光缆故障，预估24小时恢复，请帮忙拦截,如有需要请联系片区装维师傅郝林朋15706307422主叫号码：13792646309.0;该号码仅供参考，请优先联系宽带账号。</t>
  </si>
  <si>
    <t>2025-01-13 13:48:48</t>
  </si>
  <si>
    <t>2025-01-13 13:49:44</t>
  </si>
  <si>
    <t>SD-852-336282-1103-4253</t>
  </si>
  <si>
    <t>SD-057-250113-408962-5512</t>
  </si>
  <si>
    <t>2025-01-13 17:06:52</t>
  </si>
  <si>
    <t>【调研】-普通区域-潍城区-福寿街黄家社区-15163660965-300M-业务受理宽带-次数0-202501130000476983</t>
  </si>
  <si>
    <t>202501130000476983</t>
  </si>
  <si>
    <t>202501130000476983# 宽带账号:15163660965; 联系电话：15163660965，问题类型：此工单为群障修复工单，根据群障全量闭环修复管理要求，为确保客户网络通畅，请装维人员跟进修复网络问题，谢谢！ 
 群障标题：公告。故障描述：潍坊潍城区福寿街黄家社区光缆故障，预估24小时恢复，请帮忙拦截,如有需要请联系片区装维师傅张乐华15706307858主叫号码：15163660965.0;该号码仅供参考，请优先联系宽带账号。</t>
  </si>
  <si>
    <t>2025-01-13 17:29:49</t>
  </si>
  <si>
    <t>2025-01-13 17:30:06</t>
  </si>
  <si>
    <t>SD-057-250113-673854-5719</t>
  </si>
  <si>
    <t>2025-01-13 17:33:57</t>
  </si>
  <si>
    <t>普通区域-安丘市-天源新城-15966187609-300M-宽带延伸服务-次数3-202501130000248049</t>
  </si>
  <si>
    <t>2025-01-14 17:34:00</t>
  </si>
  <si>
    <t>202501130000248049</t>
  </si>
  <si>
    <t xml:space="preserve">202501130000248049#流程受理流水号：20250113113359159661876091048981
客户号码:15966187609
客户姓名:王**
投诉地市:潍坊
来话流水:2025011311330297920812990
宽带账号:15966187609
宽带账号归属地市:潍坊
宽带账号归属区县:安丘市
故障地址:潍坊安丘市兴安街道兴安路天源新城9-11号楼*********
联系电话:13562633890
联系人:先生/女士
工单紧急程度:一般
是否有升级投诉倾向:否
是否重复投诉:否
是否携转意向:否
是否投诉倾向:否
是否智能网关:智能网关
当前是否在线:是
接入方式:FTTH
是否质差终端:是
光功率:-12.56
故障大类:宽带/电视
故障细类:宽带延伸服务
携转原因:
故障时间:2025-01-13 11:34:24
具体故障现象:延长网线，
</t>
  </si>
  <si>
    <t>2025-01-13 17:38:45</t>
  </si>
  <si>
    <t>2025-01-13 17:39:17</t>
  </si>
  <si>
    <t>SD-851-280790-12627-5352</t>
  </si>
  <si>
    <t>SD-057-250113-958146-3953</t>
  </si>
  <si>
    <t>2025-01-13 13:48:44</t>
  </si>
  <si>
    <t>80+银卡-普通区域-安丘市-青云瑞景园(含锦绣上河园)-19862656786-1000M-宽带上网投诉-次数0-202501130000321312</t>
  </si>
  <si>
    <t>202501130000321312</t>
  </si>
  <si>
    <t>202501130000321312#流程受理流水号：20250113134801198626567861074429
客户号码:19862656786
客户姓名:刘**
投诉地市:潍坊
来话流水:2025011313473339820880667
宽带账号:19862656786
账号归属区县:安丘贾戈天一通讯
联系电话:19862656786
联系人:先生/女士
宽带地址:潍坊
工单紧急程度:非常紧急
是否投诉倾向:否
是否重复投诉:否
是否携转意向:否
是否有升级投诉倾向:否
*业务名称:业务融合开机流程宽带+全光WiFi+OTT+FTTR组网
投诉内容:手机号码：19862656786，【问题描述】客户已办理宽带业务，有开通单，要求装维尽快联系上门，请处理，谢谢。联系电话：19862656786，联系人：先生/女士，录音流水号：2025011313473339820880667。受理明细：531920062399999999。
在途开通单信息：536250111709637276，19862656786，2025-01-11 20:04:42，业务融合开机流程宽带+全光WiFi+OTT+FTTR组网，处理中，手写判断和地址录入
是否到厅:否
业务名称:业务融合开机流程宽带+全光WiFi+OTT+FTTR组网
;宽带小区$[青云瑞景园(含锦绣上河园)]$</t>
  </si>
  <si>
    <t>2025-01-13 13:55:37</t>
  </si>
  <si>
    <t>2025-01-13 13:56:08</t>
  </si>
  <si>
    <t>SD-851-347032-18200-112</t>
  </si>
  <si>
    <t>SD-057-250113-653704-5926</t>
  </si>
  <si>
    <t>2025-01-13 17:56:20</t>
  </si>
  <si>
    <t>80+银卡-FTTR-普通区域-奎文区-华都金马小区-15063662727-1000M-宽带上网投诉-次数0-20250113175519X119710433</t>
  </si>
  <si>
    <t>20250113175519X119710433</t>
  </si>
  <si>
    <t xml:space="preserve">流程受理流水号：20250113175156150636627271130737
客户号码:15063662727
客户姓名:邱*
投诉地市:潍坊
来话流水:2025011317510571620818855
宽带账号:15063662727
宽带账号归属地市:潍坊
宽带账号归属区县:高新
故障地址:潍坊高新高新城区金马路华都金马小区3号楼*********
联系电话:15689893073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17:42:28
具体故障现象:光猫亮红灯，插紧屡直光纤线 重启光猫 未恢复
客户其他诉求:
</t>
  </si>
  <si>
    <t>2025-01-13 17:57:38</t>
  </si>
  <si>
    <t>2025-01-13 17:58:00</t>
  </si>
  <si>
    <t>SD-851-308533-5862-29002</t>
  </si>
  <si>
    <t>SD-057-250113-079832-3975</t>
  </si>
  <si>
    <t>2025-01-13 13:53:02</t>
  </si>
  <si>
    <t>普通区域-青州市-山头店村商业街-13869692491-300M-宽带上网投诉-次数0-20250113135038X438497518</t>
  </si>
  <si>
    <t>20250113135038X438497518</t>
  </si>
  <si>
    <t xml:space="preserve">【农村网络投诉】流程受理流水号：20250113134228138696924911073356
客户号码:13869692491
客户姓名:孟**
投诉地市:潍坊
来话流水:2025011313420834920826700
宽带账号:13869692491
宽带账号归属地市:潍坊
宽带账号归属区县:青州市
故障地址:潍坊青州市谭坊镇山头店村山头店村自然村谭坊镇山头店村3号（庄兴伟西墙）*********
联系电话:13869692491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13:43:33
具体故障现象:电脑无法上网，
客户其他诉求:
</t>
  </si>
  <si>
    <t>2025-01-13 13:55:15</t>
  </si>
  <si>
    <t>2025-01-13 13:57:43</t>
  </si>
  <si>
    <t>SD-057-250113-037184-4413</t>
  </si>
  <si>
    <t>2025-01-13 14:46:36</t>
  </si>
  <si>
    <t>普通区域-寿光市-华茂贵宾公寓-18905369379-500M-业务受理宽带-次数0-202501130000359629</t>
  </si>
  <si>
    <t>202501130000359629</t>
  </si>
  <si>
    <t>202501130000359629# 宽带账号:18905369379; 联系电话：18905369379，问题类型：此工单为群障修复工单，根据群障全量闭环修复管理要求，为确保客户网络通畅，请装维人员跟进修复网络问题，谢谢！ 
 群障标题：公告。故障描述：潍坊寿光市华茂贵宾公寓光缆故障，预估24小时恢复，请帮忙拦截,如有需要请联系片区装维师傅董鑫涛15706307743主叫号码：18905369379.0;该号码仅供参考，请优先联系宽带账号。</t>
  </si>
  <si>
    <t>2025-01-13 14:51:56</t>
  </si>
  <si>
    <t>2025-01-13 14:55:05</t>
  </si>
  <si>
    <t>SD-851-313844-24999-5355</t>
  </si>
  <si>
    <t>SD-057-250113-735210-3958</t>
  </si>
  <si>
    <t>2025-01-13 13:50:14</t>
  </si>
  <si>
    <t>80+白金-普通区域-青州市-黄家店-15762615899-200M-宽带上网投诉-次数0-20250113134802X282239618</t>
  </si>
  <si>
    <t>20250113134802X282239618</t>
  </si>
  <si>
    <t xml:space="preserve">【农村网络投诉】流程受理流水号：20250113134650157626158991074190
客户号码:15762615899
客户姓名:张**
投诉地市:潍坊
来话流水:2025011313455057220863035
宽带账号:15762615899
宽带账号归属地市:潍坊
宽带账号归属区县:青州市
故障地址:潍坊青州市王府街道黄家店村黄家店2号箱（杨明海前邻）*********
联系电话:15762615899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13:47:53
具体故障现象:提示网络无法连接，
客户其他诉求:
</t>
  </si>
  <si>
    <t>2025-01-13 13:54:17</t>
  </si>
  <si>
    <t>2025-01-13 13:54:40</t>
  </si>
  <si>
    <t>SD-057-250113-305742-5758</t>
  </si>
  <si>
    <t>2025-01-13 17:38:07</t>
  </si>
  <si>
    <t>FTTR-普通区域-临朐县-育龙家园-15263619682-1000M-宽带上网投诉-次数0-202501130000499453</t>
  </si>
  <si>
    <t>202501130000499453</t>
  </si>
  <si>
    <t>202501130000499453#【已关注中国移动10086微信公众号】流程受理流水号：20250113173703152636196821127652
客户号码:15263619682
客户姓名:王*
投诉地市:潍坊
来话流水:2025011317355286720843206
宽带账号:15263619682
宽带账号归属地市:潍坊
宽带账号归属区县:临朐县
故障地址:潍坊临朐县城关街道华特路育龙家园6号楼*********
联系电话:15263619682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故障时间:2025-01-13 17:37:18
具体故障现象:电脑无法上网，
客户其他诉求:用户来电表示家里宽带无法上网，要求师傅上门维修，尽快处理谢谢
;宽带小区$[育龙家园]$</t>
  </si>
  <si>
    <t>2025-01-13 17:42:32</t>
  </si>
  <si>
    <t>2025-01-13 17:42:52</t>
  </si>
  <si>
    <t>SD-851-267048-10976-20143</t>
  </si>
  <si>
    <t>SD-057-250113-945238-5743</t>
  </si>
  <si>
    <t>2025-01-13 17:36:57</t>
  </si>
  <si>
    <t>【调研】-(目标)普通区域-潍城区-三甲村自然村-13953664518-200M-业务受理宽带-次数0-202501130000499746</t>
  </si>
  <si>
    <t>202501130000499746</t>
  </si>
  <si>
    <t>202501130000499746# 宽带账号:13953664518; 联系电话：13953664518，问题类型：此工单为群障修复工单，根据群障全量闭环修复管理要求，为确保客户网络通畅，请装维人员跟进修复网络问题，谢谢！ 
 群障标题：公告。故障描述：潍坊潍城区三甲村自然村光缆故障，预估24小时恢复，请帮忙拦截,如有需要请联系片区装维师傅杜文永15706307902主叫号码：15866122753.0;该号码仅供参考，请优先联系宽带账号。</t>
  </si>
  <si>
    <t>2025-01-13 17:47:18</t>
  </si>
  <si>
    <t>2025-01-13 17:47:40</t>
  </si>
  <si>
    <t>SD-057-250113-271698-6052</t>
  </si>
  <si>
    <t>2025-01-13 18:10:43</t>
  </si>
  <si>
    <t>【调研】-80+银卡-FTTR-普通区域-青州市-平章府三期-15762664695-1000M-宽带上网投诉-次数0-202501130000522460</t>
  </si>
  <si>
    <t>202501130000522460</t>
  </si>
  <si>
    <t>202501130000522460#流程受理流水号：20250113180850157626646951134056
客户号码:15762664695
客户姓名:宋**
投诉地市:潍坊
来话流水:2025011318080209020886607
宽带账号:15762664695
宽带账号归属地市:潍坊
宽带账号归属区县:青州市
故障地址:潍坊青州市云门山街道益王府路平章府三期63号楼*********
联系电话:15762664695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18:09:04
具体故障现象:光猫亮红灯，
客户其他诉求:频繁掉线不满意
;宽带小区$[平章府三期]$</t>
  </si>
  <si>
    <t>2025-01-13 18:14:57</t>
  </si>
  <si>
    <t>2025-01-13 18:15:14</t>
  </si>
  <si>
    <t>SD-851-260511-6042-24000</t>
  </si>
  <si>
    <t>2025-01-13 18:19:33</t>
  </si>
  <si>
    <t>【调研】-80+银卡-普通区域-寒亭区-书香世家-15853604772-1000M-宽带上网投诉-次数0-202501130000528153 一级督办</t>
  </si>
  <si>
    <t>202501130000528153</t>
  </si>
  <si>
    <t>2025-01-13 18:34:02</t>
  </si>
  <si>
    <t>2025-01-13 18:34:26</t>
  </si>
  <si>
    <t>SD-851-273807-930-27332</t>
  </si>
  <si>
    <t>SD-057-250113-504762-6050</t>
  </si>
  <si>
    <t>2025-01-13 18:10:36</t>
  </si>
  <si>
    <t>80+金卡-普通区域-潍城区-霞坡村自然村-13793601444-1000M-宽带延伸服务-次数0-202501130000522748</t>
  </si>
  <si>
    <t>202501130000522748</t>
  </si>
  <si>
    <t xml:space="preserve">202501130000522748#流程受理流水号：20250113180849137936014441134050
客户号码:13793601444
客户姓名:赵**
投诉地市:潍坊
来话流水:2025011318044274520857182
宽带账号:13793601444
宽带账号归属地市:潍坊
宽带账号归属区县:潍城区
故障地址:潍坊潍城区望留街道霞坡村霞坡村自然村霞坡村潍胶路南*********
联系电话:13793601444
联系人:先生/女士
工单紧急程度:非常紧急
是否有升级投诉倾向:否
是否重复投诉:否
是否携转意向:否
是否投诉倾向:否
是否智能网关:智能网关
当前是否在线:是
接入方式:FTTH
是否质差终端:无质差信息
光功率:-17.16
故障大类:宽带/电视
故障细类:宽带延伸服务
携转原因:
故障时间:2025-01-13 18:08:53
具体故障现象:调测其它设备，请协助谢谢
</t>
  </si>
  <si>
    <t>2025-01-13 18:13:13</t>
  </si>
  <si>
    <t>2025-01-13 18:13:35</t>
  </si>
  <si>
    <t>SD-851-312106-3475-5406</t>
  </si>
  <si>
    <t>SD-057-250113-168345-5509</t>
  </si>
  <si>
    <t>2025-01-13 17:06:44</t>
  </si>
  <si>
    <t>【调研】-80+银卡-普通区域-潍城区-万科城-18253617296-1000M-业务受理宽带-次数0-202501130000477870</t>
  </si>
  <si>
    <t>202501130000477870</t>
  </si>
  <si>
    <t>202501130000477870#【已关注中国移动10086微信公众号】 宽带账号:18253617296; 联系电话：18253617296，问题类型：此工单为群障修复工单，根据群障全量闭环修复管理要求，为确保客户网络通畅，请装维人员跟进修复网络问题，谢谢！ 
 群障标题：公告。故障描述：潍坊潍城区万科城光缆故障，预估24小时恢复，请帮忙拦截,如有需要请联系片区装维师傅付光杰15706307897主叫号码：18253617296.0;该号码仅供参考，请优先联系宽带账号。</t>
  </si>
  <si>
    <t>2025-01-13 17:20:54</t>
  </si>
  <si>
    <t>2025-01-13 17:22:42</t>
  </si>
  <si>
    <t>SD-057-250113-874129-4393</t>
  </si>
  <si>
    <t>2025-01-13 14:44:09</t>
  </si>
  <si>
    <t>【调研】-80+普通-普通区域-寿光市-教师新村-15853661668-1000M-宽带上网投诉-次数0-20250113144205X525495460</t>
  </si>
  <si>
    <t>20250113144205X525495460</t>
  </si>
  <si>
    <t xml:space="preserve">【农村网络投诉】流程受理流水号：20250113144127158536616681086166
客户号码:15853661668
客户姓名:朱**
投诉地市:潍坊
来话流水:2025011314393785620827261
宽带账号:15853661668
宽带账号归属地市:潍坊
宽带账号归属区县:寿光市
故障地址:潍坊寿光市圣城街道文庙街教师新村8号楼*********
联系电话:13563685526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故障细类:网速慢/上网掉线(专席)
携转原因:
故障时间:2025-01-13 14:35:18
具体故障现象:网速慢卡顿，千兆路由器，摆放在开阔的地方了，连接光猫的1口， 请协助处理，谢谢
客户其他诉求:
</t>
  </si>
  <si>
    <t>2025-01-13 14:47:45</t>
  </si>
  <si>
    <t>2025-01-13 14:50:11</t>
  </si>
  <si>
    <t>SD-851-304533-2523-26648</t>
  </si>
  <si>
    <t>SD-057-250113-689153-5964</t>
  </si>
  <si>
    <t>2025-01-13 17:59:09</t>
  </si>
  <si>
    <t>【调研】-80+普通-普通区域-诸城市-王家铁沟自然村-13616369656-1000M-宽带上网投诉-次数0-20250113175651X211970378</t>
  </si>
  <si>
    <t>20250113175651X211970378</t>
  </si>
  <si>
    <t xml:space="preserve">【农村网络投诉】流程受理流水号：20250113175523136163696561131469
客户号码:13616369656
客户姓名:王**
投诉地市:潍坊
来话流水:2025011317544375020858810
宽带账号:13616369656
宽带账号归属地市:潍坊
宽带账号归属区县:诸城市
故障地址:潍坊诸城市密州街道王家铁沟王家铁沟自然村王家铁沟村西15#箱*********
联系电话:13616369656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17:56:24
具体故障现象:打不开网页，
客户其他诉求:
</t>
  </si>
  <si>
    <t>2025-01-13 18:15:22</t>
  </si>
  <si>
    <t>2025-01-13 18:15:56</t>
  </si>
  <si>
    <t>SD-851-280249-2600-20325</t>
  </si>
  <si>
    <t>SD-057-250113-021897-369</t>
  </si>
  <si>
    <t>2025-01-13 08:46:43</t>
  </si>
  <si>
    <t>普通区域-高密市-菲达广场-15763038221-300M-业务受理宽带-次数0-202501130000104043</t>
  </si>
  <si>
    <t>202501130000104043</t>
  </si>
  <si>
    <t>202501130000104043#【已关注中国移动10086微信公众号】 宽带账号:15763038221; 联系电话：15763038221，问题类型：此工单为群障修复工单，根据群障全量闭环修复管理要求，为确保客户网络通畅，请装维人员跟进修复网络问题，谢谢！ 
 群障标题：公告。故障描述：潍坊高密市菲达广场光缆故障，预估24小时恢复，请帮忙拦截,如有需要请联系片区装维师傅李臣杰15706307313主叫号码：15763038221.0;该号码仅供参考，请优先联系宽带账号。</t>
  </si>
  <si>
    <t>2025-01-13 08:51:40</t>
  </si>
  <si>
    <t>2025-01-13 08:52:04</t>
  </si>
  <si>
    <t>SD-852-285256-1991-19448</t>
  </si>
  <si>
    <t>SD-057-250113-835764-2777</t>
  </si>
  <si>
    <t>2025-01-13 11:35:22</t>
  </si>
  <si>
    <t>【调研】-80+普通-普通区域-潍城区-陈家油坊-18253644622-1000M-宽带上网投诉-次数0-20250113113354X234652747</t>
  </si>
  <si>
    <t>20250113113354X234652747</t>
  </si>
  <si>
    <t xml:space="preserve">流程受理流水号：20250113113119182536446221048308
客户号码:18253644622
客户姓名:朱**
投诉地市:潍坊
来话流水:2025011311282174020849147
宽带账号:18253644622
宽带账号归属地市:潍坊
宽带账号归属区县:潍城区
故障地址:潍坊潍城区城关街道向阳路陈家油坊南区23号楼3单元101
联系电话:18253644622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11:31:34
具体故障现象:PON闪烁：插紧捋顺光钎线，重启未恢复
客户其他诉求:请处理，谢谢
</t>
  </si>
  <si>
    <t>2025-01-13 11:45:37</t>
  </si>
  <si>
    <t>2025-01-13 11:45:59</t>
  </si>
  <si>
    <t>SD-851-319303-2185-22436</t>
  </si>
  <si>
    <t>SD-057-250113-302875-2769</t>
  </si>
  <si>
    <t>2025-01-13 11:34:48</t>
  </si>
  <si>
    <t>普通区域-安丘市-天源新城-15966187609-300M-宽带延伸服务-次数0-202501130000248049</t>
  </si>
  <si>
    <t>2025-01-13 11:38:02</t>
  </si>
  <si>
    <t>2025-01-13 11:38:24</t>
  </si>
  <si>
    <t>SD-057-250113-064198-2784</t>
  </si>
  <si>
    <t>80+银卡-普通区域-潍城区-润扬五金城-13792620599-1000M-业务受理宽带-次数0-202501130000251305</t>
  </si>
  <si>
    <t>202501130000251305</t>
  </si>
  <si>
    <t>202501130000251305# 宽带账号:13792620599; 联系电话：13792620599，问题类型：此工单为群障修复工单，根据群障全量闭环修复管理要求，为确保客户网络通畅，请装维人员跟进修复网络问题，谢谢！ 
 群障标题：公告。故障描述：潍坊潍城区润扬五金城光缆故障，预估24小时恢复，请帮忙拦截,如有需要请联系片区装维师傅张传阳15706307885主叫号码：13792620599.0;该号码仅供参考，请优先联系宽带账号。</t>
  </si>
  <si>
    <t>2025-01-13 12:01:15</t>
  </si>
  <si>
    <t>2025-01-13 12:01:37</t>
  </si>
  <si>
    <t>SD-851-334376-14885-26864</t>
  </si>
  <si>
    <t>SD-057-250113-076452-5248</t>
  </si>
  <si>
    <t>2025-01-13 16:33:10</t>
  </si>
  <si>
    <t>普通区域-安丘市-天源新城-15966187609-300M-宽带延伸服务-次数2-202501130000248049</t>
  </si>
  <si>
    <t>2025-01-14 16:34:00</t>
  </si>
  <si>
    <t>2025-01-13 16:37:50</t>
  </si>
  <si>
    <t>SD-057-250113-276510-6780</t>
  </si>
  <si>
    <t>2025-01-13 19:35:05</t>
  </si>
  <si>
    <t>【调研】-80+金卡-普通区域-奎文区-宝鼎花园片区-19862660601-1000M-宽带上网投诉-次数0-20250113193333X138242120</t>
  </si>
  <si>
    <t>20250113193333X138242120</t>
  </si>
  <si>
    <t xml:space="preserve">流程受理流水号：20250113193122198626606011145982
客户号码:19862660601
客户姓名:宋*
投诉地市:潍坊
来话流水:2025011319221506620886522
宽带账号:19862660601
宽带账号归属地市:潍坊
宽带账号归属区县:奎文区
故障地址:潍坊奎文区西域天成1号楼1单元2202
联系电话:13011676172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故障细类:宽带无法上网(专席)
携转原因:
故障时间:2025-01-13 19:31:30
具体故障现象:光猫连接路由器网口灯闪烁，宽带无法上网，在线指导客户操作，但是未恢复！请尽快给其联系，谢谢; 
客户其他诉求:
</t>
  </si>
  <si>
    <t>2025-01-13 19:42:11</t>
  </si>
  <si>
    <t>2025-01-13 19:43:10</t>
  </si>
  <si>
    <t>SD-057-250113-014325-6838</t>
  </si>
  <si>
    <t>2025-01-13 19:39:32</t>
  </si>
  <si>
    <t>【调研】-80+银卡-普通区域-安丘市-江山一品-13561423135-100M-宽带上网投诉-次数0-202501130000562494</t>
  </si>
  <si>
    <t>202501130000562494</t>
  </si>
  <si>
    <t>202501130000562494#流程受理流水号：20250113193737135614231351146826
客户号码:13561423135
客户姓名:赵**
投诉地市:潍坊
来话流水:2025011319361116420861430
宽带账号:13561423135
宽带账号归属地市:潍坊
宽带账号归属区县:安丘市
故障地址:潍坊安丘市兴安街道金融街江山一品江山一品24号楼
联系电话:13561423135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光功率:-18.63
故障大类:宽带/电视
故障细类:宽带无法上网(专席)
携转原因:
故障时间:2025-01-13 19:40:24
具体故障现象:光猫灯正常但电脑手机无法上网，
客户其他诉求:
;宽带小区$[江山一品]$</t>
  </si>
  <si>
    <t>2025-01-13 19:41:55</t>
  </si>
  <si>
    <t>2025-01-13 19:42:26</t>
  </si>
  <si>
    <t>SD-057-250113-765048-1790</t>
  </si>
  <si>
    <t>2025-01-13 10:21:45</t>
  </si>
  <si>
    <t>【调研】-80+金卡-普通区域-潍城区-万科城-15964906485-1000M-宽带上网投诉-次数0-202501130000182633</t>
  </si>
  <si>
    <t>202501130000182633</t>
  </si>
  <si>
    <t>202501130000182633#15964906485客户来电反映宽带上网网速慢卡顿，线上排障不认可，客户要求师傅上门，请协助处理，谢谢
宽带地址：潍坊潍城区北关街道月河路万科城A区15号楼1单元1102
联系人：先生 联系电话：本机 来电流水：2025011310153464720887809</t>
  </si>
  <si>
    <t>2025-01-13 10:26:09</t>
  </si>
  <si>
    <t>SD-851-297280-27126-3395</t>
  </si>
  <si>
    <t>SD-057-250113-278406-1867</t>
  </si>
  <si>
    <t>2025-01-13 10:26:57</t>
  </si>
  <si>
    <t>80+白金-普通区域-安丘市-建安花园-15762572179-1000M-业务受理宽带-次数0-202501130000187051</t>
  </si>
  <si>
    <t>202501130000187051</t>
  </si>
  <si>
    <t>202501130000187051# 宽带账号:15762572179; 联系电话：15762572179，问题类型：此工单为群障修复工单，根据群障全量闭环修复管理要求，为确保客户网络通畅，请装维人员跟进修复网络问题，谢谢！ 
 群障标题：公告。故障描述：潍坊安丘市建安花园光缆故障，预估24小时恢复，请帮忙拦截,如有需要请联系片区装维师傅刘鹏15706307019主叫号码：15762572179.0;该号码仅供参考，请优先联系宽带账号。</t>
  </si>
  <si>
    <t>2025-01-13 10:27:59</t>
  </si>
  <si>
    <t>2025-01-13 10:33:14</t>
  </si>
  <si>
    <t>SD-851-259945-16126-26036</t>
  </si>
  <si>
    <t>SD-057-250113-042679-6816</t>
  </si>
  <si>
    <t>2025-01-13 19:37:21</t>
  </si>
  <si>
    <t>【调研】-80+金卡-(目标)普通区域-诸城市-王家铁沟自然村-15963428939-1000M-业务受理宽带-次数0-202501130000559540</t>
  </si>
  <si>
    <t>202501130000559540</t>
  </si>
  <si>
    <t>202501130000559540#【已关注中国移动10086微信公众号】 宽带账号:15963428939; 联系电话：15963428939，问题类型：此工单为群障修复工单，根据群障全量闭环修复管理要求，为确保客户网络通畅，请装维人员跟进修复网络问题，谢谢！ 
 群障标题：公告。故障描述：潍坊诸城市王家铁沟自然村光缆故障，预估24小时恢复，请帮忙拦截,如有需要请联系片区装维师傅刘永15706307953主叫号码：15963428939.0;该号码仅供参考，请优先联系宽带账号。</t>
  </si>
  <si>
    <t>2025-01-13 19:39:56</t>
  </si>
  <si>
    <t>2025-01-13 19:40:18</t>
  </si>
  <si>
    <t>SD-057-250113-048132-2561</t>
  </si>
  <si>
    <t>2025-01-13 11:18:38</t>
  </si>
  <si>
    <t>【调研】-80+银卡-普通区域-寒亭区-东杨家埠村自然村-15866545249-1000M-魔百和投诉-次数0-202501130000234756</t>
  </si>
  <si>
    <t>202501130000234756</t>
  </si>
  <si>
    <t>202501130000234756#流程受理流水号：20250113111747158665452491044552
客户号码:15866545249
客户姓名:杨**
投诉地市:潍坊
来话流水:2025011311134573720841244
宽带账号:15866545249
宽带账号归属地市:潍坊
宽带账号归属区县:寒亭区
故障地址:潍坊寒亭区寒亭街道东杨家埠东杨家埠村自然村东杨家埠村23号箱*********
联系电话:15866545249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光功率:-10.41
故障大类:宽带/电视
故障细类:移动高清电视故障(专席)
携转原因:
故障时间:2025-01-13 11:21:32
魔百和单播/组播:组播
具体故障现象:电视机提示无信号，
客户其他诉求:请协助处理，谢谢
魔百和单/组播：组播;宽带小区$[东杨家埠村自然村]$</t>
  </si>
  <si>
    <t>2025-01-13 11:22:18</t>
  </si>
  <si>
    <t>2025-01-13 11:22:40</t>
  </si>
  <si>
    <t>2025-01-13 08:45:55</t>
  </si>
  <si>
    <t>普通区域-潍城区-松园子社区-13455687131-300M-业务受理宽带-次数0-202501130000101172 一级督办</t>
  </si>
  <si>
    <t>202501130000101172</t>
  </si>
  <si>
    <t>2025-01-13 08:55:59</t>
  </si>
  <si>
    <t>2025-01-13 09:10:06</t>
  </si>
  <si>
    <t>SD-057-250113-085179-2756</t>
  </si>
  <si>
    <t>2025-01-13 11:33:37</t>
  </si>
  <si>
    <t>普通区域-奎文区-东三甲-13475363151-100M-宽带延伸服务-次数0-202501130000247557</t>
  </si>
  <si>
    <t>2025-01-14 11:34:00</t>
  </si>
  <si>
    <t>202501130000247557</t>
  </si>
  <si>
    <t xml:space="preserve">202501130000247557#流程受理流水号：20250113113307134753631511048775
客户号码:13475363151
客户姓名:张**
投诉地市:潍坊
来话流水:2025011311321572320802497
宽带账号:13475363151
宽带账号归属地市:潍坊
宽带账号归属区县:高新
故障地址:潍坊高新高新城区梨园街东三甲2号楼【南三】*********
联系电话:17305364390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故障时间:2025-01-13 11:37:01
具体故障现象:重新布置网线，
</t>
  </si>
  <si>
    <t>2025-01-13 12:02:24</t>
  </si>
  <si>
    <t>2025-01-13 12:02:42</t>
  </si>
  <si>
    <t>SD-852-328662-249-26375</t>
  </si>
  <si>
    <t>SD-057-250113-513682-2830</t>
  </si>
  <si>
    <t>2025-01-13 11:38:35</t>
  </si>
  <si>
    <t>80+银卡-普通区域-安丘市-北景芝村自然村-13869640185-300M-宽带上网投诉-次数0-202501130000250479</t>
  </si>
  <si>
    <t>202501130000250479</t>
  </si>
  <si>
    <t>202501130000250479#13869640185 客户来电反映本机号码办理的宽带电视无法使用，自己老人在家，不会操作，无法提供具体故障，要求师傅上门处理，请处理，谢谢 
联系电话13869640185 联系人先生 来电流水2025011311352565220844542</t>
  </si>
  <si>
    <t>2025-01-13 11:41:19</t>
  </si>
  <si>
    <t>2025-01-13 11:41:44</t>
  </si>
  <si>
    <t>SD-057-250113-156932-2493</t>
  </si>
  <si>
    <t>2025-01-13 11:13:50</t>
  </si>
  <si>
    <t>普通区域-安丘市-大成花园-13406661967-200M-宽带上网投诉-次数0-202501130000228057</t>
  </si>
  <si>
    <t>2025-01-14 12:14:00</t>
  </si>
  <si>
    <t>202501130000228057</t>
  </si>
  <si>
    <t xml:space="preserve">202501130000228057#流程受理流水号：20250113111330134066619671043385
客户号码:13406661967
客户姓名:戴**
投诉地市:潍坊
来话流水:2025011311123308820823645
宽带账号:13406661967
宽带账号归属地市:潍坊
宽带账号归属区县:安丘市
故障地址:潍坊安丘市兴安街道和平路大成花园4号楼*********
联系电话:15898949823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故障时间:2025-01-13 11:14:35
具体故障现象:用户无法提供具体故障现象，
客户其他诉求:客户侧为质差终端，要求上门更换终端并一并处理故障问题。
</t>
  </si>
  <si>
    <t>2025-01-13 11:21:35</t>
  </si>
  <si>
    <t>2025-01-13 11:22:00</t>
  </si>
  <si>
    <t>SD-057-250113-941753-297</t>
  </si>
  <si>
    <t>2025-01-13 08:42:07</t>
  </si>
  <si>
    <t>(目标)普通区域-诸城市-东尹家庄自然村-15264441828-300M-宽带上网投诉-次数0-202501130000099083</t>
  </si>
  <si>
    <t>202501130000099083</t>
  </si>
  <si>
    <t>202501130000099083#15264441828    客户要求上门排障   联系人女士   联系电话15264441828    流水号2025011308402664920893025</t>
  </si>
  <si>
    <t>2025-01-13 08:45:53</t>
  </si>
  <si>
    <t>2025-01-13 08:46:11</t>
  </si>
  <si>
    <t>SD-851-299051-24575-22694</t>
  </si>
  <si>
    <t>SD-057-250113-382954-2827</t>
  </si>
  <si>
    <t>2025-01-13 11:38:18</t>
  </si>
  <si>
    <t>【调研】-80+银卡-普通区域-寿光市-圣泰嘉园-13791602927-300M-宽带上网投诉-次数0-20250113113739X459769274</t>
  </si>
  <si>
    <t>20250113113739X459769274</t>
  </si>
  <si>
    <t xml:space="preserve">流程受理流水号：20250113113653137916029271049774
客户号码:13791602927
客户姓名:赵*
投诉地市:潍坊
来话流水:2025011311362730320857880
宽带账号:13791602927
宽带账号归属地市:潍坊
宽带账号归属区县:寿光市
故障地址:潍坊寿光市文家街道北环路圣泰嘉园10号楼*********
联系电话:13791602927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故障时间:2025-01-13 11:37:11
具体故障现象:打不开网页，
客户其他诉求:
</t>
  </si>
  <si>
    <t>2025-01-13 11:49:19</t>
  </si>
  <si>
    <t>2025-01-13 11:49:38</t>
  </si>
  <si>
    <t>SD-057-250113-051728-1763</t>
  </si>
  <si>
    <t>2025-01-13 10:20:06</t>
  </si>
  <si>
    <t>普通区域-安丘市-南营村-15269667273-300M-魔百和投诉-次数0-20250113101907X747732974</t>
  </si>
  <si>
    <t>20250113101907X747732974</t>
  </si>
  <si>
    <t>【农村网络投诉】流程受理流水号：20250113101744152696672731027764
客户号码:15269667273
客户姓名:李**
投诉地市:潍坊
来话流水:2025011310125061620848489
宽带账号:15269667273
宽带账号归属地市:潍坊
宽带账号归属区县:安丘市
故障地址:潍坊安丘市白芬子镇南营南营村南营村二次追加4号箱李卫明*********
联系电话:15269667273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故障细类:移动高清电视故障(专席)
携转原因:
故障时间:2025-01-13 10:15:12
魔百和单播/组播:单播
具体故障现象:51024-100，系统显示的单播状态，不会操作网络配置，重启机顶盒未恢复，请协助处理，谢谢。
客户其他诉求:
魔百和单/组播：单播</t>
  </si>
  <si>
    <t>2025-01-13 10:22:02</t>
  </si>
  <si>
    <t>2025-01-13 10:22:58</t>
  </si>
  <si>
    <t>普通区域-诸城市-李二庄自然村-15762665983-300M-宽带上网投诉-次数0-202501130000183354 一级督办</t>
  </si>
  <si>
    <t>202501130000183354</t>
  </si>
  <si>
    <t>2025-01-13 10:31:16</t>
  </si>
  <si>
    <t>2025-01-13 10:39:44</t>
  </si>
  <si>
    <t>SD-057-250113-928145-1854</t>
  </si>
  <si>
    <t>2025-01-13 10:26:27</t>
  </si>
  <si>
    <t>普通区域-临朐县-梨园沟自然村-1396468308202-100M-业务受理宽带-次数0-202501130000187671</t>
  </si>
  <si>
    <t>2025-01-14 10:27:00</t>
  </si>
  <si>
    <t>202501130000187671</t>
  </si>
  <si>
    <t>202501130000187671# 宽带账号:1396468308202; 联系电话：1396468308202，问题类型：此工单为群障修复工单，根据群障全量闭环修复管理要求，为确保客户网络通畅，请装维人员跟进修复网络问题，谢谢！ 
 群障标题：公告。故障描述：恒信沁园（枫丹壹号院）主叫号码：13964683082.0;该号码仅供参考，请优先联系宽带账号。</t>
  </si>
  <si>
    <t>2025-01-13 10:28:37</t>
  </si>
  <si>
    <t>2025-01-13 10:29:34</t>
  </si>
  <si>
    <t>SD-851-259312-9873-3004</t>
  </si>
  <si>
    <t>SD-057-250113-018642-2513</t>
  </si>
  <si>
    <t>2025-01-13 11:15:09</t>
  </si>
  <si>
    <t>普通区域-青州市-骏邦大厦-15165630619-300M-宽带上网投诉-次数0-202501130000229124</t>
  </si>
  <si>
    <t>202501130000229124</t>
  </si>
  <si>
    <t>202501130000229124#15165630619客户来电要求上门安装光猫，拒绝在线指导，请协助，谢谢
联系人：先生 联系电话：本机  流水：2025011311120160020815794</t>
  </si>
  <si>
    <t>2025-01-13 11:28:57</t>
  </si>
  <si>
    <t>2025-01-13 11:29:16</t>
  </si>
  <si>
    <t>SD-852-251865-2088-21112</t>
  </si>
  <si>
    <t>SD-057-250113-891753-1866</t>
  </si>
  <si>
    <t>2025-01-13 10:26:56</t>
  </si>
  <si>
    <t>【调研】-80+普通-普通区域-青州市-营子花园小区-18765195552-200M-业务受理宽带-次数0-202501130000187211</t>
  </si>
  <si>
    <t>202501130000187211</t>
  </si>
  <si>
    <t>202501130000187211# 宽带账号:18765195552; 联系电话：18765195552，问题类型：此工单为群障修复工单，根据群障全量闭环修复管理要求，为确保客户网络通畅，请装维人员跟进修复网络问题，谢谢！ 
 群障标题：公告。故障描述：潍坊青州市营子花园小区光缆故障，预估24小时恢复，请帮忙拦截,如有需要请联系片区装维师傅孙玉垒15706307655主叫号码：18765195552.0;该号码仅供参考，请优先联系宽带账号。</t>
  </si>
  <si>
    <t>2025-01-13 10:28:47</t>
  </si>
  <si>
    <t>SD-852-272239-1025-13128</t>
  </si>
  <si>
    <t>SD-057-250113-795431-5239</t>
  </si>
  <si>
    <t>2025-01-13 16:32:05</t>
  </si>
  <si>
    <t>普通区域-奎文区-栋盛苑小区-18364626029-300M-宽带上网投诉-次数0-20250113163012X129874920</t>
  </si>
  <si>
    <t>2025-01-14 17:33:00</t>
  </si>
  <si>
    <t>20250113163012X129874920</t>
  </si>
  <si>
    <t xml:space="preserve">流程受理流水号：20250113162942183646260291112535
客户号码:18364626029
客户姓名:徐**
投诉地市:潍坊
来话流水:2025011316243381620809235
宽带账号:18364626029
宽带账号归属地市:潍坊
宽带账号归属区县:高新
故障地址:潍坊高新高新城区胜利街栋盛苑小区1号楼*********
联系电话:18364626029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故障细类:网速慢/上网掉线(专席)
携转原因:
故障时间:2025-01-13 16:27:24
具体故障现象:网速慢卡顿，检查网线，所有网站都慢，超5类网线，千兆路由器，一号千兆口，重启设备,放在宽阔地方.
客户其他诉求:
</t>
  </si>
  <si>
    <t>2025-01-13 16:35:45</t>
  </si>
  <si>
    <t>2025-01-13 16:36:07</t>
  </si>
  <si>
    <t>SD-057-250113-847136-1901</t>
  </si>
  <si>
    <t>2025-01-13 10:29:54</t>
  </si>
  <si>
    <t>普通区域-青州市-火车站西街沿街-13791858058-300M-宽带延伸服务-次数0-202501130000189169</t>
  </si>
  <si>
    <t>202501130000189169</t>
  </si>
  <si>
    <t xml:space="preserve">202501130000189169#流程受理流水号：20250113102854137918580581030811
客户号码:13791858058
客户姓名:杲**
投诉地市:潍坊
来话流水:2025011310251587520827286
宽带账号:13791858058
宽带账号归属地市:潍坊
宽带账号归属区县:青州市
故障地址:潍坊青州市益都街道北城大街火车站西街沿街扩容1号箱*********
联系电话:15318953317
联系人:先生/女士
工单紧急程度:一般
是否有升级投诉倾向:否
是否重复投诉:否
是否携转意向:否
是否投诉倾向:否
是否智能网关:智能网关
当前是否在线:是
接入方式:FTTH
是否质差终端:无质差信息
光功率:-9.97
故障大类:宽带/电视
故障细类:宽带延伸服务
携转原因:
故障时间:2025-01-13 10:29:13
具体故障现象:延长网线，
</t>
  </si>
  <si>
    <t>2025-01-13 10:39:20</t>
  </si>
  <si>
    <t>2025-01-13 10:39:40</t>
  </si>
  <si>
    <t>2025-01-13 08:44:37</t>
  </si>
  <si>
    <t>【调研】-80+银卡-普通区域-昌乐县-金都世纪城-15866145554-1000M-宽带上网投诉-次数0-202501130000098170 一级督办</t>
  </si>
  <si>
    <t>202501130000098170</t>
  </si>
  <si>
    <t>2025-01-13 08:46:14</t>
  </si>
  <si>
    <t>2025-01-13 08:46:34</t>
  </si>
  <si>
    <t>2025-01-13 08:47:16</t>
  </si>
  <si>
    <t>普通区域-安丘市-白石岭-13562608601-100M-宽带上网投诉-次数0-202501130000100793 一级督办</t>
  </si>
  <si>
    <t>2025-01-14 09:48:00</t>
  </si>
  <si>
    <t>202501130000100793</t>
  </si>
  <si>
    <t>2025-01-13 08:52:18</t>
  </si>
  <si>
    <t>2025-01-13 08:52:52</t>
  </si>
  <si>
    <t>SD-057-250113-963415-405</t>
  </si>
  <si>
    <t>2025-01-13 08:48:10</t>
  </si>
  <si>
    <t>普通区域-青州市-南房安置区西区-18763635209-300M-宽带上网投诉-次数0-202501130000104382</t>
  </si>
  <si>
    <t>202501130000104382</t>
  </si>
  <si>
    <t>202501130000104382#流程受理流水号：20250113084617187636352091004064
客户号码:18763635209
客户姓名:李**
投诉地市:潍坊
来话流水:2025011308375447920875358
宽带账号:18763635209
宽带账号归属地市:潍坊
宽带账号归属区县:青州市
故障地址:潍坊青州市云门山街道云门山南路南房安置区
联系电话:15753679337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故障细类:网速慢/上网掉线(专席)
携转原因:
故障时间:2025-01-13 08:46:56
具体故障现象:网速慢卡顿，
客户其他诉求:
;宽带小区$[南房安置区西区]$</t>
  </si>
  <si>
    <t>2025-01-13 08:52:54</t>
  </si>
  <si>
    <t>2025-01-13 08:53:32</t>
  </si>
  <si>
    <t>SD-057-250113-152496-2746</t>
  </si>
  <si>
    <t>2025-01-13 11:32:42</t>
  </si>
  <si>
    <t>【调研】-80+银卡-普通区域-安丘市-刘家西郚村自然村-13964685785-1000M-宽带上网投诉-次数0-20250113113101X618133640</t>
  </si>
  <si>
    <t>20250113113101X618133640</t>
  </si>
  <si>
    <t xml:space="preserve">【农村网络投诉】流程受理流水号：20250113113020139646857851048060
客户号码:13964685785
客户姓名:郑**
投诉地市:潍坊
来话流水:2025011311212576720852290
宽带账号:13964685785
宽带账号归属地市:潍坊
宽带账号归属区县:安丘市
故障地址:潍坊安丘市红沙沟镇刘家西郚村刘家西郚村自然村7号箱村西南*********
联系电话:13964685785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11:30:45
具体故障现象:受理号码 : 13964685785客户姓名 : 郑**号码归属地 : 潍坊安丘 － 安丘-安丘市红沙沟东方通讯用户品牌 : 全球通
客户反映在潍坊市安丘市石埠子镇柳子河村，（村东）安装了移动的宽带无线信号接收器，因为离村比较远安装的，现在设备坏了，维修人员给其上门维修，索要60元的维修费用，但是没有修好，维修人员电话：15706307020，客户表示联系维修人员不给其处理了，现在要求投诉，请受理，谢谢！
2025011311212576720852290
客户其他诉求:
</t>
  </si>
  <si>
    <t>2025-01-13 11:38:00</t>
  </si>
  <si>
    <t>2025-01-13 11:38:32</t>
  </si>
  <si>
    <t>SD-851-305718-3132-23357</t>
  </si>
  <si>
    <t>SD-057-250113-815609-1861</t>
  </si>
  <si>
    <t>2025-01-13 10:26:43</t>
  </si>
  <si>
    <t>80+普通-普通区域-昌乐县-相府锦苑-13678664522-200M-业务受理宽带-次数0-202501130000188092</t>
  </si>
  <si>
    <t>202501130000188092</t>
  </si>
  <si>
    <t>202501130000188092#【已关注中国移动10086微信公众号】 宽带账号:13678664522; 联系电话：13678664522，问题类型：此工单为群障修复工单，根据群障全量闭环修复管理要求，为确保客户网络通畅，请装维人员跟进修复网络问题，谢谢！ 
 群障标题：公告。故障描述：潍坊昌乐县相府锦苑光缆故障，预估24小时恢复，请帮忙拦截,如有需要请联系片区装维师傅刘子义15706307120主叫号码：13678664522.0;该号码仅供参考，请优先联系宽带账号。</t>
  </si>
  <si>
    <t>2025-01-13 10:28:15</t>
  </si>
  <si>
    <t>2025-01-13 10:28:38</t>
  </si>
  <si>
    <t>SD-057-250113-137654-1871</t>
  </si>
  <si>
    <t>2025-01-13 10:27:03</t>
  </si>
  <si>
    <t>【调研】-80+银卡-普通区域-诸城市-天一城小区-19806222206-1000M-业务受理宽带-次数0-202501130000185746</t>
  </si>
  <si>
    <t>202501130000185746</t>
  </si>
  <si>
    <t>202501130000185746#【已关注中国移动10086微信公众号】 宽带账号:19806222206; 联系电话：19806222206，问题类型：此工单为群障修复工单，根据群障全量闭环修复管理要求，为确保客户网络通畅，请装维人员跟进修复网络问题，谢谢！ 
 群障标题：公告。故障描述：潍坊诸城市天一城小区光缆故障，预估24小时恢复，请帮忙拦截,如有需要请联系片区装维师傅封冠宇15706307941主叫号码：19806222206.0;该号码仅供参考，请优先联系宽带账号。</t>
  </si>
  <si>
    <t>2025-01-13 10:31:32</t>
  </si>
  <si>
    <t>2025-01-13 10:32:10</t>
  </si>
  <si>
    <t>SD-851-249459-4272-28768</t>
  </si>
  <si>
    <t>SD-057-250113-289561-2451</t>
  </si>
  <si>
    <t>2025-01-13 11:10:51</t>
  </si>
  <si>
    <t>【调研】-80+金卡-普通区域-高密市-基泰国贸-15725678678-1000M-业务受理宽带-次数0-202501130000226232</t>
  </si>
  <si>
    <t>202501130000226232</t>
  </si>
  <si>
    <t>202501130000226232# 导航立单,用户所在位置有群障,已向客户播报,客户要求装维回访.此工单为群障修复工单,根据群障全量闭环管理要求,为确保客户网络通畅,请装维人员跟进修复网络问题,谢谢.联系电话：15725678678</t>
  </si>
  <si>
    <t>2025-01-13 11:35:21</t>
  </si>
  <si>
    <t>2025-01-13 11:35:44</t>
  </si>
  <si>
    <t>SD-851-286418-4795-14649</t>
  </si>
  <si>
    <t>SD-057-250113-496538-2473</t>
  </si>
  <si>
    <t>2025-01-13 11:12:10</t>
  </si>
  <si>
    <t>80+普通-普通区域-诸城市-龙城龙府-13792645772-300M-宽带上网投诉-次数0-202501130000223722</t>
  </si>
  <si>
    <t>202501130000223722</t>
  </si>
  <si>
    <t xml:space="preserve">202501130000223722#宽带账号：13792645772；宽带地址：潍坊诸城市密州街道和平街龙城龙府5号楼；客户来电反映移动高清电视无法观看，客户不在现场，无法配合线上指导，要求师傅上门，请协助处理，谢谢！联系电话：18526335826；联系人：先生；来电流水：2025011311065457620842397。 
</t>
  </si>
  <si>
    <t>2025-01-13 11:19:18</t>
  </si>
  <si>
    <t>2025-01-13 11:19:42</t>
  </si>
  <si>
    <t>SD-851-272488-689-15967</t>
  </si>
  <si>
    <t>SD-057-250113-915764-2575</t>
  </si>
  <si>
    <t>2025-01-13 11:19:54</t>
  </si>
  <si>
    <t>普通区域-寒亭区-党家营村自然村-15763690358-500M-宽带延伸服务-次数0-202501130000233712</t>
  </si>
  <si>
    <t>202501130000233712</t>
  </si>
  <si>
    <t xml:space="preserve">202501130000233712#流程受理流水号：20250113111819157636903581044699
客户号码:15763690358
客户姓名:刘**
投诉地市:潍坊
来话流水:2025011311153776820868612
宽带账号:15763690358
宽带账号归属地市:潍坊
宽带账号归属区县:寒亭区
故障地址:潍坊寒亭区南孙镇党家营村党家营村自然村党家营村21号箱*********
联系电话:15763690358
联系人:先生/女士
工单紧急程度:一般
是否有升级投诉倾向:否
是否重复投诉:否
是否携转意向:否
是否投诉倾向:否
是否智能网关:智能网关
当前是否在线:是
接入方式:FTTH
是否质差终端:无质差信息
光功率:-22.36
故障大类:宽带/电视
故障细类:宽带延伸服务
携转原因:
故障时间:2025-01-13 11:16:54
具体故障现象:调测路由器，网络无法连接：光猫亮灯正常，路由器连接光猫1口改3口，路由器未恢复出厂设置。网灯不闪烁。重启未恢复。
</t>
  </si>
  <si>
    <t>2025-01-13 11:29:05</t>
  </si>
  <si>
    <t>2025-01-13 11:29:26</t>
  </si>
  <si>
    <t>SD-852-324045-171-4056</t>
  </si>
  <si>
    <t>2025-01-13 08:47:06</t>
  </si>
  <si>
    <t>普通区域-潍城区-鲁发名城西区-13605363661-50M-业务受理宽带-次数0-202501130000103963 一级督办</t>
  </si>
  <si>
    <t>2025-01-14 08:48:00</t>
  </si>
  <si>
    <t>202501130000103963</t>
  </si>
  <si>
    <t>2025-01-13 09:02:09</t>
  </si>
  <si>
    <t>2025-01-13 09:02:27</t>
  </si>
  <si>
    <t>SD-057-250113-685023-1830</t>
  </si>
  <si>
    <t>2025-01-13 10:25:23</t>
  </si>
  <si>
    <t>普通区域-高密市-邱家洼建材市场-15065618549-300M-宽带延伸服务-次数0-202501130000186676</t>
  </si>
  <si>
    <t>202501130000186676</t>
  </si>
  <si>
    <t xml:space="preserve">202501130000186676#【已关注中国移动10086微信公众号】流程受理流水号：20250113102359150656185491029442
客户号码:15065618549
客户姓名:张*
投诉地市:潍坊
来话流水:2025011310232418120899797
宽带账号:15065618549
宽带账号归属地市:潍坊
宽带账号归属区县:高密市
故障地址:潍坊高密市朝阳街道百脉湖大街邱家洼建材市场东7号楼2号箱*********
联系电话:15065618549
联系人:女士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故障时间:2025-01-13 10:24:39
具体故障现象:重新布置网线，
</t>
  </si>
  <si>
    <t>2025-01-13 10:38:15</t>
  </si>
  <si>
    <t>SD-851-282320-24491-22217</t>
  </si>
  <si>
    <t>2025-01-13 10:20:14</t>
  </si>
  <si>
    <t>【调研】-80+普通-普通区域-奎文区-恒信沁园（枫丹壹号院）-13964683082-300M-宽带上网投诉-次数0-202501130000178627 一级督办</t>
  </si>
  <si>
    <t>202501130000178627</t>
  </si>
  <si>
    <t>2025-01-13 10:26:53</t>
  </si>
  <si>
    <t>SD-057-250113-837649-2559</t>
  </si>
  <si>
    <t>2025-01-13 11:18:35</t>
  </si>
  <si>
    <t>普通区域--null--宽带上网投诉-次数0-202501130000129998</t>
  </si>
  <si>
    <t>2025-01-14 12:19:00</t>
  </si>
  <si>
    <t>202501130000129998</t>
  </si>
  <si>
    <t>202501130000129998#13655363622   潍坊
客户针对本机预约宽带位置：潍坊安丘市白芬子镇店东营村店东营店东营5号箱，装维人员告知距离太远无法安装，对此不认可，要求反馈合适并回复，谢谢！联系人：先生 电话：本机 录音2025011309123521920820668</t>
  </si>
  <si>
    <t>2025-01-13 20:38:11</t>
  </si>
  <si>
    <t>SD-057-250113-987135-6786</t>
  </si>
  <si>
    <t>2025-01-13 19:35:27</t>
  </si>
  <si>
    <t>FTTR-普通区域-临朐县-弥水春风-14768639341-1000M-宽带上网投诉-次数0-202501130000547846</t>
  </si>
  <si>
    <t>202501130000547846</t>
  </si>
  <si>
    <t>202501130000547846#宽带账号：14768639341；宽带地址：潍坊临朐县东城街道南环路弥水春风南区12号楼（用户不提供具体地址，此为系统自动带入信息），用户表示安装的全光WiFi光猫，型号：中兴G7611v2，光猫自带USB接口无法连接U盘，用户要求记录反映，要求尽快处理并回复电话，谢谢，联系电话14768671343，联系人先生，录音流水2025011318543180920825832</t>
  </si>
  <si>
    <t>2025-01-13 19:39:07</t>
  </si>
  <si>
    <t>2025-01-13 19:43:18</t>
  </si>
  <si>
    <t>SD-851-269073-10760-2711</t>
  </si>
  <si>
    <t>SD-057-250113-074952-1847</t>
  </si>
  <si>
    <t>2025-01-13 10:26:19</t>
  </si>
  <si>
    <t>普通区域-寿光市-名仕豪庭-15866556740-300M-宽带上网投诉-次数0-202501130000184980</t>
  </si>
  <si>
    <t>202501130000184980</t>
  </si>
  <si>
    <t xml:space="preserve">202501130000184980#宽带账号：15866556740；宽带地址：潍坊寿光市羊口镇向阳路名仕豪庭B2号楼；客户来电反映宽带上网慢，我处正常排查，客户不配合排障，要求上门，请协助处理，谢谢！联系电话：15866556740；联系人：先生；来电流水：2025011310225464420892674
</t>
  </si>
  <si>
    <t>2025-01-13 10:28:20</t>
  </si>
  <si>
    <t>2025-01-13 10:28:46</t>
  </si>
  <si>
    <t>SD-851-325491-3656-8396</t>
  </si>
  <si>
    <t>SD-057-250113-693207-1764</t>
  </si>
  <si>
    <t>2025-01-13 10:20:10</t>
  </si>
  <si>
    <t>普通区域-昌邑市-南西高村自然村-13780828904-300M-宽带上网投诉-次数0-20250113101941X781252100</t>
  </si>
  <si>
    <t>20250113101941X781252100</t>
  </si>
  <si>
    <t xml:space="preserve">【农村网络投诉】流程受理流水号：20250113101811137808289041027898
客户号码:13780828904
客户姓名:高**
投诉地市:潍坊
来话流水:2025011310175787620821227
宽带账号:13780828904
宽带账号归属地市:潍坊
宽带账号归属区县:昌邑市
故障地址:潍坊昌邑市柳疃镇南西高村南西高村自然村南西高扩容4#分线箱*********
联系电话:13780828904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10:19:03
具体故障现象:提示网络无法连接，
客户其他诉求:
</t>
  </si>
  <si>
    <t>2025-01-13 10:22:12</t>
  </si>
  <si>
    <t>2025-01-13 10:22:32</t>
  </si>
  <si>
    <t>SD-057-250113-754319-2787</t>
  </si>
  <si>
    <t>2025-01-13 11:36:18</t>
  </si>
  <si>
    <t>普通区域-坊子区-西李一村-15610264116-200M-业务受理宽带-次数0-202501130000250917</t>
  </si>
  <si>
    <t>2025-01-14 11:37:00</t>
  </si>
  <si>
    <t>202501130000250917</t>
  </si>
  <si>
    <t>202501130000250917# 宽带账号:15610264116; 联系电话：15610264116，问题类型：此工单为群障修复工单，根据群障全量闭环修复管理要求，为确保客户网络通畅，请装维人员跟进修复网络问题，谢谢！ 
 群障标题：公告。故障描述：潍坊坊子区西李一村光缆故障，预估24小时恢复，请帮忙拦截,如有需要请联系片区装维师傅王晓伟15706307269主叫号码：15095222756.0;该号码仅供参考，请优先联系宽带账号。</t>
  </si>
  <si>
    <t>2025-01-13 11:41:52</t>
  </si>
  <si>
    <t>2025-01-13 11:44:32</t>
  </si>
  <si>
    <t>SD-057-250113-958142-5241</t>
  </si>
  <si>
    <t>2025-01-13 16:32:08</t>
  </si>
  <si>
    <t>【调研】-(目标)普通区域-昌邑市-前张戈庄村自然村-18206363837-200M-宽带上网投诉-次数0-20250113163122X825087000</t>
  </si>
  <si>
    <t>20250113163122X825087000</t>
  </si>
  <si>
    <t xml:space="preserve">【农村网络投诉】流程受理流水号：20250113163052182063638371112819
客户号码:18206363837
客户姓名:李**
投诉地市:潍坊
来话流水:2025011316243258820808931
宽带账号:18206363837
宽带账号归属地市:潍坊
宽带账号归属区县:昌邑市
故障地址:潍坊昌邑市夏店镇前张戈庄村前张戈庄村自然村1号箱张邦华*********
联系电话:18206363837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故障时间:2025-01-13 16:31:06
具体故障现象:提示网络无法连接
客户其他诉求:
</t>
  </si>
  <si>
    <t>2025-01-13 16:34:01</t>
  </si>
  <si>
    <t>2025-01-13 16:34:24</t>
  </si>
  <si>
    <t>SD-851-287270-28161-18589</t>
  </si>
  <si>
    <t>SD-057-250113-841723-1893</t>
  </si>
  <si>
    <t>2025-01-13 10:29:09</t>
  </si>
  <si>
    <t>普通区域-诸城市-交通小区-17663658566-500M-宽带上网投诉-次数0-20250113102737X257330999</t>
  </si>
  <si>
    <t>20250113102737X257330999</t>
  </si>
  <si>
    <t xml:space="preserve">流程受理流水号：20250113102617176636585661030065
客户号码:17663658566
客户姓名:马**
投诉地市:潍坊
来话流水:2025011310223577120888119
宽带账号:17663658566
宽带账号归属地市:潍坊
宽带账号归属区县:诸城市
故障地址:潍坊市诸城市密州街道东关大街交通小区2号楼1-102*********
联系电话:17663658566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故障细类:宽带无法上网(专席)
携转原因:
故障时间:2025-01-13 10:28:55
具体故障现象:光猫亮红灯，
客户其他诉求:
</t>
  </si>
  <si>
    <t>2025-01-13 10:29:33</t>
  </si>
  <si>
    <t>2025-01-13 10:30:05</t>
  </si>
  <si>
    <t>SD-851-307920-17119-3989</t>
  </si>
  <si>
    <t>SD-057-250113-846157-2442</t>
  </si>
  <si>
    <t>2025-01-13 11:10:16</t>
  </si>
  <si>
    <t>80+普通-普通区域-坊子区-坊子李家村自然村-15053662500-300M-宽带上网投诉-次数0-202501130000227968</t>
  </si>
  <si>
    <t>202501130000227968</t>
  </si>
  <si>
    <t xml:space="preserve">202501130000227968#流程受理流水号：20250113110944150536625001042361
客户号码:15053662500
客户姓名:李**
投诉地市:潍坊
来话流水:2025011311090916420874568
宽带账号:15053662500
宽带账号归属地市:潍坊
宽带账号归属区县:坊子区
故障地址:潍坊坊子区坊安街办李家村李家村自然村李家村7号箱（李东庆）*********
联系电话:13792678785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光功率:-21.48
故障大类:宽带/电视
故障细类:宽带网速慢/卡顿
携转原因:
故障时间:2025-01-13 11:10:20
具体故障现象:提示网络无法连接，
客户其他诉求:客户侧为质差终端，要求上门更换终端并一并处理故障问题。
</t>
  </si>
  <si>
    <t>2025-01-13 11:17:32</t>
  </si>
  <si>
    <t>2025-01-13 11:17:56</t>
  </si>
  <si>
    <t>SD-057-250113-784531-2540</t>
  </si>
  <si>
    <t>2025-01-13 11:17:02</t>
  </si>
  <si>
    <t>普通区域-寿光市-宋二村自然村-19862605441-500M-宽带上网投诉-次数0-20250113111420X605833400</t>
  </si>
  <si>
    <t>20250113111420X605833400</t>
  </si>
  <si>
    <t xml:space="preserve">【农村网络投诉】流程受理流水号：20250113111255198626054411043218
客户号码:19862605441
客户姓名:宋*
投诉地市:潍坊
来话流水:2025011311104041320896489
宽带账号:19862605441
宽带账号归属地市:潍坊
宽带账号归属区县:寿光市
故障地址:潍坊寿光市稻田镇宋二村宋二村自然村宋二村
联系电话:19862605441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11:13:25
具体故障现象:客户来电表示宽带上不了网，我处核实到光信号灯亮红灯，，将光纤线插紧捋直后重启未恢复，请协助谢谢
客户其他诉求:
</t>
  </si>
  <si>
    <t>2025-01-13 11:19:01</t>
  </si>
  <si>
    <t>2025-01-13 11:19:34</t>
  </si>
  <si>
    <t>SD-057-250113-758931-307</t>
  </si>
  <si>
    <t>2025-01-13 08:42:58</t>
  </si>
  <si>
    <t>80+银卡-普通区域-青州市-南张楼小区-13562639660-200M-宽带上网投诉-次数0-202501130000100238</t>
  </si>
  <si>
    <t>2025-01-14 09:43:00</t>
  </si>
  <si>
    <t>202501130000100238</t>
  </si>
  <si>
    <t>202501130000100238#【已关注中国移动10086微信公众号】导航立单,客户通过语音导航反馈宽带故障问题,经诊断光猫设备性能不佳,要求装维回访处理,请协助.联系电话：13562639660</t>
  </si>
  <si>
    <t>2025-01-13 08:46:36</t>
  </si>
  <si>
    <t>SD-057-250113-671328-5237</t>
  </si>
  <si>
    <t>2025-01-13 16:31:12</t>
  </si>
  <si>
    <t>【调研】-(目标)普通区域-奎文区-福祥家园-15965021325-200M-宽带上网投诉-次数0-202501130000447765</t>
  </si>
  <si>
    <t>2025-01-14 17:32:00</t>
  </si>
  <si>
    <t>202501130000447765</t>
  </si>
  <si>
    <t xml:space="preserve">202501130000447765#流程受理流水号：20250113163018159650213251112674
客户号码:15965021325
客户姓名:周**
投诉地市:潍坊
来话流水:2025011316293767520879285
宽带账号:15965021325
宽带账号归属地市:潍坊
宽带账号归属区县:奎文区
故障地址:潍坊奎文区广文街道鸢飞路福祥家园9号楼*********
联系电话:15965021325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光功率:-20.31
故障大类:宽带/电视
故障细类:宽带网速慢/卡顿
携转原因:
故障时间:2025-01-13 16:30:49
具体故障现象:网速慢卡顿，
客户其他诉求:客户侧为质差终端，要求上门更换终端并一并处理故障问题。
</t>
  </si>
  <si>
    <t>2025-01-13 16:37:09</t>
  </si>
  <si>
    <t>2025-01-13 16:37:25</t>
  </si>
  <si>
    <t>SD-057-250113-582931-416</t>
  </si>
  <si>
    <t>2025-01-13 08:48:52</t>
  </si>
  <si>
    <t>80+银卡-普通区域-寒亭区-富郭庄一村自然村-13465682101-300M-宽带上网投诉-次数0-202501130000102277</t>
  </si>
  <si>
    <t>202501130000102277</t>
  </si>
  <si>
    <t>202501130000102277#宽带账号：13465682101；宽带地址：潍坊寒亭区朱里街道富郭庄三村村委附近；客户来电反映宽带电视机无法观看，客户不配合排障，要求上门，请协助处理，谢谢！联系电话：13465682101；联系人：女士；来电流水：2025011308440460220819921</t>
  </si>
  <si>
    <t>2025-01-13 08:54:38</t>
  </si>
  <si>
    <t>2025-01-13 08:54:58</t>
  </si>
  <si>
    <t>SD-851-240975-17093-1302</t>
  </si>
  <si>
    <t>SD-057-250113-805214-2727</t>
  </si>
  <si>
    <t>2025-01-13 11:31:28</t>
  </si>
  <si>
    <t>80+银卡-普通区域-青州市-青州翡翠园-15069691113-300M-宽带上网投诉-次数0-202501130000244688</t>
  </si>
  <si>
    <t>202501130000244688</t>
  </si>
  <si>
    <t xml:space="preserve">202501130000244688#15069691113客户反映电视无法观看，客户具体没说清楚什么故障，客户不在家家里老人在家不会操作，要求派师傅上门看一下，请协助处理。谢谢  联系人：女士 联系电话：本机 流水：2025011311290794420859614
</t>
  </si>
  <si>
    <t>2025-01-13 11:40:43</t>
  </si>
  <si>
    <t>2025-01-13 11:40:58</t>
  </si>
  <si>
    <t>SD-851-308502-22172-23632</t>
  </si>
  <si>
    <t>SD-057-250113-724095-2778</t>
  </si>
  <si>
    <t>2025-01-13 11:35:26</t>
  </si>
  <si>
    <t>80+金卡-普通区域-寿光市-碧桂园-13964741112-1000M-宽带上网投诉-次数0-20250113113457X297033482</t>
  </si>
  <si>
    <t>20250113113457X297033482</t>
  </si>
  <si>
    <t xml:space="preserve">流程受理流水号：20250113113342139647411121048910
客户号码:13964741112
客户姓名:孙**
投诉地市:潍坊
来话流水:2025011311305674720884600
宽带账号:13964741112
宽带账号归属地市:潍坊
宽带账号归属区县:寿光市
故障地址:潍坊寿光市洛城街道尧河路碧桂园1号楼*********
联系电话:13964741112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11:33:48
具体故障现象:光信号红灯:屡直插紧光纤线,重启，未恢复     室内光纤线断
客户其他诉求:
</t>
  </si>
  <si>
    <t>2025-01-13 11:41:36</t>
  </si>
  <si>
    <t>2025-01-13 11:41:54</t>
  </si>
  <si>
    <t>SD-057-250113-286547-5266</t>
  </si>
  <si>
    <t>2025-01-13 16:36:31</t>
  </si>
  <si>
    <t>【调研】-80+金卡-普通区域-安丘市-刘家庄-15963609429-500M-宽带上网投诉-次数0-202501130000449874</t>
  </si>
  <si>
    <t>202501130000449874</t>
  </si>
  <si>
    <t xml:space="preserve">202501130000449874#宽带账号：15963609429；宽带地址：潍坊安丘市关王镇刘家庄村刘家庄刘家庄3号箱刘丰元；客户来电反映宽带无法上网，客户无法配合线上指导，要求师傅上门，请协助处理，谢谢！联系电话：13964760819；联系人：先生；来电流水：2025011316233160620894861。 
</t>
  </si>
  <si>
    <t>2025-01-13 16:44:29</t>
  </si>
  <si>
    <t>2025-01-13 16:45:17</t>
  </si>
  <si>
    <t>SD-851-304000-28627-17450</t>
  </si>
  <si>
    <t>SD-057-250113-628709-6822</t>
  </si>
  <si>
    <t>2025-01-13 19:38:05</t>
  </si>
  <si>
    <t>80+普通-普通区域-青州市-铁家村-15964591245-100M-宽带上网投诉-次数0-20250113193752X272587725</t>
  </si>
  <si>
    <t>20250113193752X272587725</t>
  </si>
  <si>
    <t xml:space="preserve">【农村网络投诉】流程受理流水号：20250113193731159645912451146810
客户号码:15964591245
客户姓名:王**
投诉地市:潍坊
来话流水:2025011319371013920866507
宽带账号:15964591245
宽带账号归属地市:潍坊
宽带账号归属区县:青州市
故障地址:潍坊青州市东夏镇铁家村铁家村2号箱（三官中北李全材）*********
联系电话:15964591245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故障时间:2025-01-13 19:38:20
具体故障现象:打不开网页，
客户其他诉求:
</t>
  </si>
  <si>
    <t>2025-01-13 19:44:44</t>
  </si>
  <si>
    <t>2025-01-13 19:45:02</t>
  </si>
  <si>
    <t>SD-057-250113-708264-3</t>
  </si>
  <si>
    <t>2025-01-13 00:47:02</t>
  </si>
  <si>
    <t>【调研】-80+普通-普通区域-寿光市-迎客松小区-18263611165-300M-宽带上网投诉-次数0-20250113004359X239719717</t>
  </si>
  <si>
    <t>20250113004359X239719717</t>
  </si>
  <si>
    <t>检测结果：1、手机账号余额检测：手机账户余额正常；2、宽带账号登录状态检测：账号登录状态正常；3、宽带状态检测：宽带状态正常；4、宽带速率检测：宽带速率正常；5、群体故障检测：无大面积群障；6、线路检测：线路状态正常；7、光猫在线检测：光猫在线；故障类型：频繁出现故障、网速慢。故障描述：不能看直播视频.很卡联系电话18265681165。联系人：刘明。联系电话：18265681165。。</t>
  </si>
  <si>
    <t>2025-01-13 01:33:13</t>
  </si>
  <si>
    <t>2025-01-13 07:05:27</t>
  </si>
  <si>
    <t>SD-057-250113-391602-2488</t>
  </si>
  <si>
    <t>2025-01-13 11:13:24</t>
  </si>
  <si>
    <t>【调研】-普通区域-潍城区-北月河社区-13563600402-200M-宽带上网投诉-次数0-202501130000228654</t>
  </si>
  <si>
    <t>202501130000228654</t>
  </si>
  <si>
    <t xml:space="preserve">202501130000228654#【已关注中国移动10086微信公众号】流程受理流水号：20250113111222135636004021043070
客户号码:13563600402
客户姓名:徐**
投诉地市:潍坊
来话流水:2025011311100142120887125
宽带账号:13563600402
宽带账号归属地市:潍坊
宽带账号归属区县:潍城区
故障地址:潍坊潍城区北关街道月河路北月河社区2号楼*********
联系电话:13563600402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光功率:-17.25
故障大类:宽带/电视
故障细类:移动高清电视故障
携转原因:
故障时间:2025-01-13 10:58:51
魔百和单播/组播:单播
具体故障现象:电视直播或点播无法观看，
客户其他诉求:客户侧为质差终端，要求上门更换终端并一并处理故障问题。
</t>
  </si>
  <si>
    <t>2025-01-13 11:27:35</t>
  </si>
  <si>
    <t>2025-01-13 11:29:38</t>
  </si>
  <si>
    <t>SD-851-241545-30205-8017</t>
  </si>
  <si>
    <t>SD-057-250113-567942-2552</t>
  </si>
  <si>
    <t>2025-01-13 11:17:59</t>
  </si>
  <si>
    <t>80+银卡-FTTR-普通区域-滨海-禧源东区-17865999191-1000M-宽带上网投诉-次数0-202501130000234663</t>
  </si>
  <si>
    <t>202501130000234663</t>
  </si>
  <si>
    <t>202501130000234663#流程受理流水号：20250113111658178659991911044305
客户号码:17865999191
客户姓名:吴*
投诉地市:潍坊
来话流水:2025011311160473720874983
宽带账号:17865999191
宽带账号归属地市:潍坊
宽带账号归属区县:滨海
故障地址:潍坊滨海大家洼街道禧源路禧源东区7号楼*********
联系电话:17865999191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故障大类:宽带/电视
故障细类:网速慢/上网掉线(专席)
携转原因:
故障时间:2025-01-13 11:17:29
具体故障现象:网速慢卡顿，FTTR,已重启
客户其他诉求:
;宽带小区$[禧源东区]$</t>
  </si>
  <si>
    <t>2025-01-13 11:33:35</t>
  </si>
  <si>
    <t>2025-01-13 11:37:42</t>
  </si>
  <si>
    <t>SD-851-307736-2556-3990</t>
  </si>
  <si>
    <t>SD-057-250113-925406-218</t>
  </si>
  <si>
    <t>2025-01-13 08:37:00</t>
  </si>
  <si>
    <t>普通区域-临朐县-辛山自然村-13864663021-1000M-宽带上网投诉-次数0-202501130000095719</t>
  </si>
  <si>
    <t>202501130000095719</t>
  </si>
  <si>
    <t>202501130000095719#【已关注中国移动10086微信公众号】流程受理流水号：20250113083636138646630211001938
客户号码:13864663021
客户姓名:张**
投诉地市:潍坊
来话流水:2025011308344081520854366
宽带账号:13864663021
宽带账号归属地市:潍坊
宽带账号归属区县:临朐县
故障地址:潍坊临朐县柳山镇人民政府辛山辛山自然村辛山村（扩容2次）13号箱张培建（外墙）*********
联系电话:13864663021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故障细类:网速慢/上网掉线(专席)
携转原因:
故障时间:2025-01-13 08:38:52
具体故障现象:网速慢卡顿，
客户其他诉求:
;宽带小区$[辛山自然村]$</t>
  </si>
  <si>
    <t>2025-01-13 08:53:44</t>
  </si>
  <si>
    <t>2025-01-13 08:54:25</t>
  </si>
  <si>
    <t>SD-851-268531-15135-15468</t>
  </si>
  <si>
    <t>SD-057-250113-613498-2909</t>
  </si>
  <si>
    <t>2025-01-13 11:45:03</t>
  </si>
  <si>
    <t>【调研】-(目标)普通区域-寿光市-央子-15064410098-300M-宽带上网投诉-次数0-202501130000256630</t>
  </si>
  <si>
    <t>202501130000256630</t>
  </si>
  <si>
    <t xml:space="preserve">202501130000256630#流程受理流水号：20250113114437150644100981051745
客户号码:15064410098
客户姓名:张**
投诉地市:潍坊
来话流水:2025011311424206820839010
宽带账号:15064410098
宽带账号归属地市:潍坊
宽带账号归属区县:寿光市
故障地址:潍坊寿光市杨庄央子村央子央子11号箱*********
联系电话:15064410098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故障时间:2025-01-13 11:44:41
具体故障现象:打不开网页，
客户其他诉求:客户侧为质差终端，要求上门更换终端并一并处理故障问题。
</t>
  </si>
  <si>
    <t>2025-01-13 11:52:35</t>
  </si>
  <si>
    <t>2025-01-13 11:53:04</t>
  </si>
  <si>
    <t>SD-057-250113-495367-4882</t>
  </si>
  <si>
    <t>2025-01-13 15:46:38</t>
  </si>
  <si>
    <t>普通区域-临朐县-五井镇马庄村-15963415239-1000M-业务受理宽带-次数0-202501130000409615</t>
  </si>
  <si>
    <t>202501130000409615</t>
  </si>
  <si>
    <t>202501130000409615# 宽带账号:15963415239; 联系电话：15963415239，问题类型：此工单为群障修复工单，根据群障全量闭环修复管理要求，为确保客户网络通畅，请装维人员跟进修复网络问题，谢谢！ 
 群障标题：公告。故障描述：分支光纤断或OLT检测不到ONT的预期的光信号(LOSi/LOBi)主叫号码：15963415239.0;该号码仅供参考，请优先联系宽带账号。</t>
  </si>
  <si>
    <t>2025-01-13 15:55:21</t>
  </si>
  <si>
    <t>2025-01-13 15:55:49</t>
  </si>
  <si>
    <t>SD-851-266323-3328-29071</t>
  </si>
  <si>
    <t>SD-057-250113-619432-9</t>
  </si>
  <si>
    <t>2025-01-13 03:23:01</t>
  </si>
  <si>
    <t>普通区域-潍城区-坤泰城-13153658465-300M-宽带上网投诉-次数0-202501130000090925</t>
  </si>
  <si>
    <t>202501130000090925</t>
  </si>
  <si>
    <t>202501130000090925#流程受理流水号：20250113032114131536584651000042
客户号码:13153658465
客户姓名:杨**
投诉地市:潍坊
来话流水:2025011303193051320834090
宽带账号:13153658465
宽带账号归属地市:潍坊
宽带账号归属区县:潍城区
故障地址:潍坊潍城区南关街道青年路坤泰城3号楼*********
联系电话:13153658465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03:21:41
具体故障现象:光猫亮红灯，
客户其他诉求:
;宽带小区$[坤泰城]$</t>
  </si>
  <si>
    <t>2025-01-13 04:01:41</t>
  </si>
  <si>
    <t>2025-01-13 07:02:08</t>
  </si>
  <si>
    <t>SD-852-322781-41-2715</t>
  </si>
  <si>
    <t>SD-057-250113-280937-4864</t>
  </si>
  <si>
    <t>2025-01-13 15:42:43</t>
  </si>
  <si>
    <t>【调研】-80+金卡-普通区域-奎文区-【潍柴】潍柴东区-13563620161-1000M-宽带上网投诉-次数0-202501130000405358</t>
  </si>
  <si>
    <t>202501130000405358</t>
  </si>
  <si>
    <t>202501130000405358#流程受理流水号：20250113154203135636201611101102
客户号码:13563620161
客户姓名:丁**
投诉地市:潍坊
来话流水:2025011315405674420885666
宽带账号:13563620161
宽带账号归属地市:潍坊
宽带账号归属区县:奎文区
故障地址:潍坊奎文区潍州路街道民生街【潍柴】潍柴东区（代理商独家，办理联系电话17853601088）4路5号楼*********
联系电话:13563620161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15:39:24
具体故障现象:光猫亮红灯：拔插捋直光纤线未恢复，请协助处理，谢谢
客户其他诉求:
;宽带小区$[【潍柴】潍柴东区]$</t>
  </si>
  <si>
    <t>2025-01-13 15:48:01</t>
  </si>
  <si>
    <t>2025-01-13 15:48:24</t>
  </si>
  <si>
    <t>SD-057-250113-250317-2854</t>
  </si>
  <si>
    <t>2025-01-13 11:40:56</t>
  </si>
  <si>
    <t>【调研】-80+金卡-普通区域-寒亭区-海丰公寓-15095114002-1000M-宽带上网投诉-次数0-202501130000253076</t>
  </si>
  <si>
    <t>202501130000253076</t>
  </si>
  <si>
    <t xml:space="preserve">202501130000253076#宽带账号：15095114002；宽带地址：潍坊寒亭区寒亭街道通亭街海丰公寓1号楼北楼；客户来电反映宽带无法使用，要求师傅上门，请协助处理，谢谢！联系电话：15095114002；联系人：先生；来电流水：2025011311391268320894034。 </t>
  </si>
  <si>
    <t>2025-01-13 11:56:20</t>
  </si>
  <si>
    <t>2025-01-13 11:56:48</t>
  </si>
  <si>
    <t>SD-851-278012-9419-23819</t>
  </si>
  <si>
    <t>SD-057-250113-437562-4867</t>
  </si>
  <si>
    <t>2025-01-13 15:43:06</t>
  </si>
  <si>
    <t>普通区域-诸城市-李二庄自然村-15762665983-300M-宽带上网投诉-次数0-202501130000403035 二级督办</t>
  </si>
  <si>
    <t>202501130000403035</t>
  </si>
  <si>
    <t>202501130000403035#受理号码 : 15762665983客户姓名 : 常**号码归属地 : 潍坊诸城 － 诸城市天源电讯经营部（社区）用户品牌 : 全球通
联系电话：15762665983
录音流水：2025011315304459320841372
客户来电表示对前期处理结果不满意，前期工单流水：202501130000183354，客户表示当时预约宽带的时候办理了这个手机卡，当时交了130元话费，现在宽带无法安装，要求退还当时交的130元烦请协助处理。</t>
  </si>
  <si>
    <t>2025-01-13 15:46:23</t>
  </si>
  <si>
    <t>2025-01-13 15:51:59</t>
  </si>
  <si>
    <t>SD-057-250113-813904-224</t>
  </si>
  <si>
    <t>2025-01-13 08:37:25</t>
  </si>
  <si>
    <t>80+银卡-普通区域-安丘市-石庙子村自然村-13606473067-200M-宽带上网投诉-次数0-202501130000095542</t>
  </si>
  <si>
    <t>2025-01-14 09:38:00</t>
  </si>
  <si>
    <t>202501130000095542</t>
  </si>
  <si>
    <t xml:space="preserve">202501130000095542#流程受理流水号：20250113083623136064730671001890
客户号码:13606473067
客户姓名:王**
投诉地市:潍坊
来话流水:2025011308354998320861681
宽带账号:13606473067
宽带账号归属地市:潍坊
宽带账号归属区县:安丘市
故障地址:潍坊安丘市大城埠石庙子村石庙子村1号箱村委0号楼*********
联系电话:13606473067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故障时间:2025-01-13 08:31:08
具体故障现象:提示网络无法连接，
客户其他诉求:客户侧为质差终端，要求上门更换终端并一并处理故障问题。
</t>
  </si>
  <si>
    <t>2025-01-13 08:38:18</t>
  </si>
  <si>
    <t>【调研】-80+金卡-普通区域-昌乐县-都南都北自然村-13863619091-1000M-业务受理宽带-次数0-202501130000508964 一级督办</t>
  </si>
  <si>
    <t>2025-01-14 17:48:00</t>
  </si>
  <si>
    <t>202501130000508964</t>
  </si>
  <si>
    <t>2025-01-13 17:58:45</t>
  </si>
  <si>
    <t>2025-01-13 17:59:12</t>
  </si>
  <si>
    <t>SD-851-238495-10296-13239</t>
  </si>
  <si>
    <t>SD-057-250113-148652-4886</t>
  </si>
  <si>
    <t>2025-01-13 15:46:46</t>
  </si>
  <si>
    <t>普通区域-潍城区-上城国际-15269630061-300M-业务受理宽带-次数0-202501130000410390</t>
  </si>
  <si>
    <t>202501130000410390</t>
  </si>
  <si>
    <t>202501130000410390# 宽带账号:15269630061; 联系电话：15269630061，问题类型：此工单为群障修复工单，根据群障全量闭环修复管理要求，为确保客户网络通畅，请装维人员跟进修复网络问题，谢谢！ 
 群障标题：公告。故障描述：潍坊潍城区上城国际光缆故障，预估24小时恢复，请帮忙拦截,如有需要请联系片区装维师傅刘培文15706307857主叫号码：15269630061.0;该号码仅供参考，请优先联系宽带账号。</t>
  </si>
  <si>
    <t>2025-01-13 16:01:11</t>
  </si>
  <si>
    <t>2025-01-13 16:14:22</t>
  </si>
  <si>
    <t>SD-057-250113-654983-4895</t>
  </si>
  <si>
    <t>2025-01-13 15:47:09</t>
  </si>
  <si>
    <t>FTTR-普通区域-青州市-青州市何官镇新村商务楼宇（小微）-17863688998-1000M-宽带上网投诉-次数0-20250113154508X308531950</t>
  </si>
  <si>
    <t>20250113154508X308531950</t>
  </si>
  <si>
    <t xml:space="preserve">【农村网络投诉】流程受理流水号：20250113154246178636889981101273
客户号码:17863688998
客户姓名:杨**
投诉地市:潍坊
来话流水:2025011315400046420872431
宽带账号:17863688998
宽带账号归属地市:潍坊
宽带账号归属区县:青州市
故障地址:潍坊青州市何官镇新村青州市何官镇新村商务楼宇（小微）23H3号箱线杆*********
联系电话:17863688998
联系人:女士
工单紧急程度:非常紧急
是否有升级投诉倾向:否
是否重复投诉:否
是否携转意向:否
是否投诉倾向:否
是否智能网关:智能网关
当前是否在线:否
接入方式:FTTH
端到端诊断结果:用户状态错误
是否质差终端:无质差信息
光功率:无
故障大类:宽带/电视
故障细类:宽带无法上网
携转原因:
故障时间:2025-01-13 15:44:28
具体故障现象:提示网络无法连接，
客户其他诉求:
</t>
  </si>
  <si>
    <t>2025-01-13 15:51:05</t>
  </si>
  <si>
    <t>2025-01-13 15:51:54</t>
  </si>
  <si>
    <t>SD-851-252609-2028-25689</t>
  </si>
  <si>
    <t>SD-057-250113-869574-5858</t>
  </si>
  <si>
    <t>2025-01-13 17:49:14</t>
  </si>
  <si>
    <t>80+普通-普通区域-青州市-陈黍-13665364513-100M-魔百和投诉-次数0-202501130000509585</t>
  </si>
  <si>
    <t>2025-01-14 18:50:00</t>
  </si>
  <si>
    <t>202501130000509585</t>
  </si>
  <si>
    <t>202501130000509585#流程受理流水号：20250113174549136653645131129486
客户号码:13665364513
客户姓名:曹**
投诉地市:潍坊
来话流水:2025011317450293420850367
宽带账号:13665364513
宽带账号归属地市:潍坊
宽带账号归属区县:青州市
故障地址:潍坊青州市邵庄镇陈黍陈黍7号(曹仁康家)*********
联系电话:15562403038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光功率:-21.13
故障大类:宽带/电视
故障细类:移动高清电视故障(专席)
携转原因:
故障时间:2025-01-13 17:46:54
魔百和单播/组播:单播
具体故障现象:客户来电反映电视看不了，引导客户重新配置网络不认可，客户要求上报反馈，请协助处理，谢谢！
客户其他诉求:
魔百和单/组播：单播;宽带小区$[陈黍]$</t>
  </si>
  <si>
    <t>2025-01-13 17:58:01</t>
  </si>
  <si>
    <t>SD-851-316445-15151-24451</t>
  </si>
  <si>
    <t>SD-057-250113-862953-4023</t>
  </si>
  <si>
    <t>2025-01-13 14:00:11</t>
  </si>
  <si>
    <t>普通区域-青州市-海岱苑西苑-15263653998-500M-宽带上网投诉-次数0-202501130000327580</t>
  </si>
  <si>
    <t>202501130000327580</t>
  </si>
  <si>
    <t xml:space="preserve">202501130000327580#流程受理流水号：20250113135944152636539981076663
客户号码:15263653998
客户姓名:蔡**
投诉地市:潍坊
来话流水:2025011313592258020803138
宽带账号:15263653998
宽带账号归属地市:潍坊
宽带账号归属区县:青州市
故障地址:潍坊青州市云门山街道海岱路海岱苑西苑南苑58号楼*********
联系电话:15263653998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故障时间:2025-01-13 13:59:52
具体故障现象:打不开网页，
客户其他诉求:客户侧为质差终端，要求上门更换终端并一并处理故障问题。
</t>
  </si>
  <si>
    <t>2025-01-13 14:12:29</t>
  </si>
  <si>
    <t>2025-01-13 14:14:36</t>
  </si>
  <si>
    <t>SD-057-250113-083769-5804</t>
  </si>
  <si>
    <t>2025-01-13 17:44:09</t>
  </si>
  <si>
    <t>【调研】-80+普通-普通区域-奎文区-范家安置房-15966103855-500M-魔百和投诉-次数0-20250113174114X274846182</t>
  </si>
  <si>
    <t>2025-01-14 18:45:00</t>
  </si>
  <si>
    <t>20250113174114X274846182</t>
  </si>
  <si>
    <t>流程受理流水号：20250113173851159661038551128016
客户号码:15966103855
客户姓名:张**
投诉地市:潍坊
来话流水:2025011317375669620867566
宽带账号:15966103855
宽带账号归属地市:潍坊
宽带账号归属区县:奎文区
故障地址:潍坊奎文区廿里堡街道金宝街范家安置房北楼*********
联系电话:15966103855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光功率:-22.75
故障大类:宽带/电视
故障细类:移动高清电视故障(专席)
携转原因:
故障时间:2025-01-13 17:40:42
魔百和单播/组播:单播
具体故障现象:电视提示“系统登录超时”：拔插网线、进行网络配置、重启设备未恢复
客户其他诉求:
魔百和单/组播：单播</t>
  </si>
  <si>
    <t>2025-01-13 17:54:34</t>
  </si>
  <si>
    <t>2025-01-13 17:55:02</t>
  </si>
  <si>
    <t>SD-057-250113-459162-1239</t>
  </si>
  <si>
    <t>2025-01-13 09:45:33</t>
  </si>
  <si>
    <t>普通区域-昌乐县-朱汉村自然村（含朱汉村、后双沟、李钦官庄）-13869636202-500M-宽带上网投诉-次数0-202501130000147058</t>
  </si>
  <si>
    <t>202501130000147058</t>
  </si>
  <si>
    <t>202501130000147058#宽带账号13869636202；宽带地址：潍坊昌乐县红河镇朱汉村朱汉村自然村；客户来电反映宽带网速慢，客户不在现场，无法配合线上指导/客户不配合排障，要求上门，请协助处理，谢谢！联系电话：15263630949；联系人：***；来电流水：2025011309412860420806470</t>
  </si>
  <si>
    <t>2025-01-13 09:52:00</t>
  </si>
  <si>
    <t>2025-01-13 09:53:42</t>
  </si>
  <si>
    <t>SD-057-250113-436715-1224</t>
  </si>
  <si>
    <t>2025-01-13 09:44:36</t>
  </si>
  <si>
    <t>【调研】-80+银卡-普通区域-寒亭区-龙润花园小区-13792697107-300M-宽带上网投诉-次数0-20250113094351X631945869</t>
  </si>
  <si>
    <t>20250113094351X631945869</t>
  </si>
  <si>
    <t xml:space="preserve">流程受理流水号：20250113093955137926971071017551
客户号码:13792697107
客户姓名:李**
投诉地市:潍坊
来话流水:2025011309391262320874975
宽带账号:13792697107
宽带账号归属地市:潍坊
宽带账号归属区县:寒亭区
故障地址:潍坊寒亭区开元街道海龙路龙润花园小区5号楼*********
联系电话:13792697107
联系人:先生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故障时间:2025-01-13 09:42:12
具体故障现象:提示网络无法连接，解释不认可要求回电落实并处理
客户其他诉求:
</t>
  </si>
  <si>
    <t>2025-01-13 09:46:55</t>
  </si>
  <si>
    <t>2025-01-13 09:48:48</t>
  </si>
  <si>
    <t>SD-851-290120-23076-14688</t>
  </si>
  <si>
    <t>SD-057-250113-987263-2922</t>
  </si>
  <si>
    <t>2025-01-13 11:46:21</t>
  </si>
  <si>
    <t>80+银卡-普通区域-青州市-坡子村-15866158068-200M-业务受理宽带-次数0-202501130000258056</t>
  </si>
  <si>
    <t>2025-01-14 11:47:00</t>
  </si>
  <si>
    <t>202501130000258056</t>
  </si>
  <si>
    <t>202501130000258056# 宽带账号:15866158068; 联系电话：15866158068，问题类型：此工单为群障修复工单，根据群障全量闭环修复管理要求，为确保客户网络通畅，请装维人员跟进修复网络问题，谢谢！ 
 群障标题：公告。故障描述：潍坊青州市坡子村光缆故障，预估24小时恢复，请帮忙拦截,如有需要请联系片区装维师傅刘安平15706307635主叫号码：15806495558.0;该号码仅供参考，请优先联系宽带账号。</t>
  </si>
  <si>
    <t>2025-01-13 11:51:51</t>
  </si>
  <si>
    <t>2025-01-13 11:52:13</t>
  </si>
  <si>
    <t>SD-852-263999-1205-19427</t>
  </si>
  <si>
    <t>SD-057-250113-945167-248</t>
  </si>
  <si>
    <t>2025-01-13 08:38:33</t>
  </si>
  <si>
    <t>【调研】-80+金卡-普通区域-安丘市-天源新城-13780898887-500M-宽带上网投诉-次数0-202501130000094913</t>
  </si>
  <si>
    <t>202501130000094913</t>
  </si>
  <si>
    <t>202501130000094913#宽带账号：13780898887；宽带地址：潍坊安丘市兴安街道兴安路天源新城2-7号楼；客户来电反映宽带无法连接客户拒绝配合排障，要求师傅上门，请协助处理，谢谢！联系电话：15063679617；联系人：女士；来电流水：2025011308344970420855325</t>
  </si>
  <si>
    <t>2025-01-13 08:44:49</t>
  </si>
  <si>
    <t>SD-852-233201-361-10527</t>
  </si>
  <si>
    <t>SD-057-250113-037548-263</t>
  </si>
  <si>
    <t>2025-01-13 08:39:52</t>
  </si>
  <si>
    <t>【调研】-80+普通-普通区域-高密市-新岭自然村-15063698376-200M-宽带上网投诉-次数0-202501130000096805</t>
  </si>
  <si>
    <t>2025-01-14 09:40:00</t>
  </si>
  <si>
    <t>202501130000096805</t>
  </si>
  <si>
    <t>202501130000096805#：宽带账号15063698376；宽带地址：潍坊高密市夏庄镇新岭新岭自然村高密新岭；客户来电反映宽带无法上网，客户不在现场，无法配合线上指导/客户不配合排障，要求上门，请协助处理，谢谢！联系电话：15063698376；联系人：先生；来电流水： 
2025011308355053120861741</t>
  </si>
  <si>
    <t>2025-01-13 08:42:17</t>
  </si>
  <si>
    <t>2025-01-13 08:42:40</t>
  </si>
  <si>
    <t>2025-01-13 14:06:44</t>
  </si>
  <si>
    <t>普通区域-寿光市-怡园居-13563655625-100M-业务受理宽带-次数0-202501130000332206 一级督办</t>
  </si>
  <si>
    <t>2025-01-14 14:07:00</t>
  </si>
  <si>
    <t>202501130000332206</t>
  </si>
  <si>
    <t>2025-01-13 14:09:19</t>
  </si>
  <si>
    <t>2025-01-13 14:09:59</t>
  </si>
  <si>
    <t>SD-057-250113-893105-4092</t>
  </si>
  <si>
    <t>2025-01-13 14:06:31</t>
  </si>
  <si>
    <t>【调研】-80+普通-普通区域-奎文区-清馨园-15964035676-1000M-业务受理宽带-次数0-202501130000332400</t>
  </si>
  <si>
    <t>202501130000332400</t>
  </si>
  <si>
    <t>202501130000332400# 宽带账号:15964035676; 联系电话：15964035676，问题类型：此工单为群障修复工单，根据群障全量闭环修复管理要求，为确保客户网络通畅，请装维人员跟进修复网络问题，谢谢！ 
 群障标题：公告。故障描述：潍坊奎文区清馨园光缆故障，预估24小时恢复，请帮忙拦截,如有需要请联系片区装维师傅马鸣泽15706307381主叫号码：19854323304.0;该号码仅供参考，请优先联系宽带账号。</t>
  </si>
  <si>
    <t>2025-01-13 14:34:14</t>
  </si>
  <si>
    <t>2025-01-13 14:34:46</t>
  </si>
  <si>
    <t>SD-851-269221-23234-25679</t>
  </si>
  <si>
    <t>SD-057-250113-583421-5826</t>
  </si>
  <si>
    <t>2025-01-13 17:46:50</t>
  </si>
  <si>
    <t>【调研】-80+银卡-普通区域-寒亭区-西贾小区-15866171723-1000M-业务受理宽带-次数0-202501130000506406</t>
  </si>
  <si>
    <t>2025-01-14 17:47:00</t>
  </si>
  <si>
    <t>202501130000506406</t>
  </si>
  <si>
    <t>202501130000506406#【已关注中国移动10086微信公众号】 宽带账号:15866171723; 联系电话：15866171723，问题类型：此工单为群障修复工单，根据群障全量闭环修复管理要求，为确保客户网络通畅，请装维人员跟进修复网络问题，谢谢！ 
 群障标题：公告。故障描述：西贾小区主叫号码：100860536.0;该号码仅供参考，请优先联系宽带账号。</t>
  </si>
  <si>
    <t>2025-01-13 17:48:50</t>
  </si>
  <si>
    <t>2025-01-13 17:51:20</t>
  </si>
  <si>
    <t>SD-057-250113-807615-1206</t>
  </si>
  <si>
    <t>2025-01-13 09:43:54</t>
  </si>
  <si>
    <t>【调研】-80+金卡-(目标)普通区域-寿光市-洛东社区-13626360760-200M-魔百和投诉-次数0-202501130000150317</t>
  </si>
  <si>
    <t>2025-01-14 10:44:00</t>
  </si>
  <si>
    <t>202501130000150317</t>
  </si>
  <si>
    <t>202501130000150317#流程受理流水号：20250113094221136263607601018199
客户号码:13626360760
客户姓名:杨**
投诉地市:潍坊
来话流水:2025011309380286820858938
宽带账号:13626360760
宽带账号归属地市:潍坊
宽带账号归属区县:寿光市
故障地址:潍坊寿光市洛城街道洛兴街洛东社区5号楼
联系电话:15169600783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故障细类:移动高清电视故障(专席)
携转原因:
故障时间:2025-01-13 09:42:17
魔百和单播/组播:组播
具体故障现象:机顶盒无法开机，
客户其他诉求:
魔百和单/组播：组播;宽带小区$[洛东社区]$</t>
  </si>
  <si>
    <t>2025-01-13 10:02:58</t>
  </si>
  <si>
    <t>2025-01-13 10:11:29</t>
  </si>
  <si>
    <t>SD-057-250113-096472-1171</t>
  </si>
  <si>
    <t>2025-01-13 09:41:06</t>
  </si>
  <si>
    <t>普通区域-昌乐县-昌盛汽配城-15066706028-300M-宽带上网投诉-次数0-202501130000144880</t>
  </si>
  <si>
    <t>202501130000144880</t>
  </si>
  <si>
    <t>202501130000144880#宽带账号：15066706028；宽带地址：潍坊昌乐县天桥综合市场全城电器****；客户来电反映宽带无法上网，要求上门，请协助处理，谢谢！联系电话：13656461520；联系人：先生；来电流水：2025011309351172520819973</t>
  </si>
  <si>
    <t>2025-01-13 09:43:45</t>
  </si>
  <si>
    <t>2025-01-13 09:46:21</t>
  </si>
  <si>
    <t>SD-851-266120-6741-11626</t>
  </si>
  <si>
    <t>SD-057-250113-172369-2934</t>
  </si>
  <si>
    <t>2025-01-13 11:46:50</t>
  </si>
  <si>
    <t>普通区域-奎文区-北国之春-13964797809-1000M-业务受理宽带-次数0-202501130000259296</t>
  </si>
  <si>
    <t>202501130000259296</t>
  </si>
  <si>
    <t>202501130000259296#【已关注中国移动10086微信公众号】 宽带账号:13964797809; 联系电话：13964797809，问题类型：此工单为群障修复工单，根据群障全量闭环修复管理要求，为确保客户网络通畅，请装维人员跟进修复网络问题，谢谢！ 
 群障标题：公告。故障描述：潍坊奎文区北国之春光缆故障，预估24小时恢复，请帮忙拦截,如有需要请联系片区装维师傅李春龙15706366503主叫号码：13964797809.0;该号码仅供参考，请优先联系宽带账号。</t>
  </si>
  <si>
    <t>2025-01-13 11:54:59</t>
  </si>
  <si>
    <t>2025-01-13 11:55:58</t>
  </si>
  <si>
    <t>SD-851-233804-5592-8872</t>
  </si>
  <si>
    <t>SD-057-250113-715290-4027</t>
  </si>
  <si>
    <t>2025-01-13 14:00:30</t>
  </si>
  <si>
    <t>【重投】-普通区域-潍城区-中经世纪城-15066362429-500M-宽带上网投诉-次数0-202501130000326626</t>
  </si>
  <si>
    <t>202501130000326626</t>
  </si>
  <si>
    <t>202501130000326626#流程受理流水号：20250113135949150663624291076680
客户号码:15066362429
客户姓名:邱**
投诉地市:潍坊
来话流水:2025011313591692420802186
宽带账号:15066362429
账号归属区县:潍坊-奎文-广文-胜利东营业厅（中潍）
联系电话:15066362429
联系人:先生/女士
宽带地址:潍坊
工单紧急程度:非常紧急
是否投诉倾向:否
是否重复投诉:否
是否携转意向:否
是否有升级投诉倾向:否
*业务名称:业务融合移机流程宽带
投诉内容:手机号码：15066362429，【问题描述】客户已办理宽带业务，有开通单，要求装维尽快联系上门，请处理，谢谢。联系电话：15066362429，联系人：先生/女士，录音流水号：2025011313591692420802186。受理明细：531920062399999999。
在途开通单信息：536250113032491640，15066362429，2025-01-13 13:58:30，业务融合移机流程宽带，处理中，手写判断和地址录入
是否到厅:否
业务名称:业务融合移机流程宽带
;宽带小区$[中经世纪城]$</t>
  </si>
  <si>
    <t>2025-01-13 14:07:51</t>
  </si>
  <si>
    <t>2025-01-13 14:08:04</t>
  </si>
  <si>
    <t>SD-852-322539-1167-4928</t>
  </si>
  <si>
    <t>SD-057-250113-806251-5820</t>
  </si>
  <si>
    <t>2025-01-13 17:46:21</t>
  </si>
  <si>
    <t>普通区域-潍城区-东夏庄自然村-15910054541-100M-宽带上网投诉-次数0-202501130000507655</t>
  </si>
  <si>
    <t>2025-01-14 18:47:00</t>
  </si>
  <si>
    <t>202501130000507655</t>
  </si>
  <si>
    <t xml:space="preserve">202501130000507655#流程受理流水号：20250113174448159100545411129284
客户号码:15910054541
客户姓名:孙**
投诉地市:潍坊
来话流水:2025011317440751520839854
宽带账号:15910054541
宽带账号归属地市:潍坊
宽带账号归属区县:潍城区
故障地址:潍坊潍城区北关街道东夏庄东夏庄自然村村东南*********
联系电话:13210756069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故障时间:2025-01-13 17:45:38
具体故障现象:打不开网页，
客户其他诉求:客户侧为质差终端，要求上门更换终端并一并处理故障问题。
</t>
  </si>
  <si>
    <t>2025-01-13 17:51:29</t>
  </si>
  <si>
    <t>2025-01-13 17:52:12</t>
  </si>
  <si>
    <t>SD-057-250113-721638-1311</t>
  </si>
  <si>
    <t>2025-01-13 09:48:52</t>
  </si>
  <si>
    <t>普通区域-诸城市-张戈庄自然村-13854481546-100M-宽带上网投诉-次数0-202501130000153460</t>
  </si>
  <si>
    <t>2025-01-14 10:49:00</t>
  </si>
  <si>
    <t>202501130000153460</t>
  </si>
  <si>
    <t xml:space="preserve">202501130000153460#流程受理流水号：20250113094708138544815461019455
客户号码:13854481546
客户姓名:王**
投诉地市:潍坊
来话流水:2025011309464227720878503
宽带账号:13854481546
宽带账号归属地市:潍坊
宽带账号归属区县:诸城市
故障地址:潍坊诸城市百尺河镇张戈庄张戈庄自然村张戈庄村西小卖部6号箱*********
联系电话:13465360359
联系人:女士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故障时间:2025-01-13 09:47:17
具体故障现象:打不开网页，
客户其他诉求:客户侧为质差终端，要求上门更换终端并一并处理故障问题。要求下午上门
</t>
  </si>
  <si>
    <t>2025-01-13 09:52:03</t>
  </si>
  <si>
    <t>2025-01-13 09:53:35</t>
  </si>
  <si>
    <t>SD-057-250113-047861-4860</t>
  </si>
  <si>
    <t>2025-01-13 15:42:12</t>
  </si>
  <si>
    <t>普通区域-诸城市-管家河套村自然村-15863609260-100M-宽带上网投诉-次数0-202501130000403662</t>
  </si>
  <si>
    <t>2025-01-14 16:43:00</t>
  </si>
  <si>
    <t>202501130000403662</t>
  </si>
  <si>
    <t xml:space="preserve">202501130000403662#15863609260客户来电反映家里宽带无法使用，光猫亮红灯线上排障不认可，要求师傅上门调试，麻烦处理
</t>
  </si>
  <si>
    <t>2025-01-13 15:47:52</t>
  </si>
  <si>
    <t>2025-01-13 15:48:18</t>
  </si>
  <si>
    <t>SD-851-286846-6152-715</t>
  </si>
  <si>
    <t>SD-057-250113-579420-237</t>
  </si>
  <si>
    <t>2025-01-13 08:38:06</t>
  </si>
  <si>
    <t>普通区域-昌乐县-东山李社区-13906360982-100M-宽带上网投诉-次数0-202501130000096316</t>
  </si>
  <si>
    <t>2025-01-14 09:39:00</t>
  </si>
  <si>
    <t>202501130000096316</t>
  </si>
  <si>
    <t xml:space="preserve">202501130000096316#流程受理流水号：20250113083607139063609821001823
客户号码:13906360982
客户姓名:黄**
投诉地市:潍坊
来话流水:2025011308353893420860482
宽带账号:13906360982
宽带账号归属地市:潍坊
宽带账号归属区县:昌乐县
故障地址:潍坊昌乐县城关街道永康路东山李社区东区5号楼*********
联系电话:15763058339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光功率:-17.74
故障大类:宽带/电视
故障细类:宽带网速慢/卡顿
携转原因:
故障时间:2025-01-13 08:36:43
具体故障现象:网速慢卡顿，
客户其他诉求:客户侧为质差终端，要求上门更换终端并一并处理故障问题。
</t>
  </si>
  <si>
    <t>2025-01-13 08:42:15</t>
  </si>
  <si>
    <t>2025-01-13 08:42:52</t>
  </si>
  <si>
    <t>SD-057-250113-253891-1272</t>
  </si>
  <si>
    <t>2025-01-13 09:46:51</t>
  </si>
  <si>
    <t>80+银卡-普通区域-高密市-菲达广场-18763665123-1000M-业务受理宽带-次数0-202501130000151839</t>
  </si>
  <si>
    <t>202501130000151839</t>
  </si>
  <si>
    <t>202501130000151839#【已关注中国移动10086微信公众号】 宽带账号:18763665123; 联系电话：18763665123，问题类型：此工单为群障修复工单，根据群障全量闭环修复管理要求，为确保客户网络通畅，请装维人员跟进修复网络问题，谢谢！ 
 群障标题：公告。故障描述：潍坊高密市菲达广场光缆故障，预估24小时恢复，请帮忙拦截,如有需要请联系片区装维师傅李臣杰15706307313主叫号码：18763665123.0;该号码仅供参考，请优先联系宽带账号。</t>
  </si>
  <si>
    <t>2025-01-13 09:48:13</t>
  </si>
  <si>
    <t>2025-01-13 09:48:32</t>
  </si>
  <si>
    <t>SD-851-291766-17605-809</t>
  </si>
  <si>
    <t>SD-057-250113-820631-1274</t>
  </si>
  <si>
    <t>2025-01-13 09:46:53</t>
  </si>
  <si>
    <t>80+银卡-普通区域-诸城市-玉山广场-15264688222-1000M-宽带上网投诉-次数0-202501130000152039</t>
  </si>
  <si>
    <t>202501130000152039</t>
  </si>
  <si>
    <t>202501130000152039#【已关注中国移动10086微信公众号】流程受理流水号：20250113094548152646882221019116
客户号码:15264688222
客户姓名:王**
投诉地市:潍坊
来话流水:2025011309453295220862450
宽带账号:15264688222
宽带账号归属地市:潍坊
宽带账号归属区县:诸城市
故障地址:潍坊诸城市密州街道和平街玉山广场1号楼*********
联系电话:15264688222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09:46:34
具体故障现象:提示网络无法连接，
客户其他诉求:
;宽带小区$[玉山广场]$</t>
  </si>
  <si>
    <t>2025-01-13 09:49:37</t>
  </si>
  <si>
    <t>2025-01-13 09:55:42</t>
  </si>
  <si>
    <t>SD-851-318866-21023-4025</t>
  </si>
  <si>
    <t>SD-057-250113-516307-2923</t>
  </si>
  <si>
    <t>2025-01-13 11:46:22</t>
  </si>
  <si>
    <t>普通区域-潍城区-潍城东七社区-15908000838-200M-宽带上网投诉-次数0-202501130000260186</t>
  </si>
  <si>
    <t>2025-01-14 12:47:00</t>
  </si>
  <si>
    <t>202501130000260186</t>
  </si>
  <si>
    <t>202501130000260186#【已关注中国移动10086微信公众号】流程受理流水号：20250113114543159080008381052035
客户号码:15908000838
客户姓名:郭**
投诉地市:潍坊
来话流水:2025011311453384920875523
宽带账号:15908000838
宽带账号归属地市:潍坊
宽带账号归属区县:潍城区
故障地址:潍坊潍城区于河街道东七村东七社区34号楼*********
联系电话:15908000838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故障时间:2025-01-13 11:45:52
具体故障现象:光猫亮红灯，
客户其他诉求:尽快处理回复，
;宽带小区$[潍城东七社区]$</t>
  </si>
  <si>
    <t>2025-01-13 11:56:11</t>
  </si>
  <si>
    <t>2025-01-13 11:56:46</t>
  </si>
  <si>
    <t>SD-057-250113-031452-210</t>
  </si>
  <si>
    <t>2025-01-13 08:36:32</t>
  </si>
  <si>
    <t>普通区域-诸城市-永续顺合苑-18265684136-500M-宽带上网投诉-次数0-202501130000094894</t>
  </si>
  <si>
    <t>202501130000094894</t>
  </si>
  <si>
    <t>202501130000094894#18265684136  客户来电反映本机号码办理宽带机顶盒没有任何反应 重启也不行 指示灯不亮 顺便要求带一个遥控器 请处理 谢谢联系电话18265684136 联系人女士 来电流水2025011308341267820851590</t>
  </si>
  <si>
    <t>2025-01-13 08:42:22</t>
  </si>
  <si>
    <t>2025-01-13 08:44:48</t>
  </si>
  <si>
    <t>SD-057-250113-576802-4081</t>
  </si>
  <si>
    <t>2025-01-13 14:05:19</t>
  </si>
  <si>
    <t>普通区域-高密市-贵宾首府二期-17864475921-300M-宽带上网投诉-次数0-202501130000329839</t>
  </si>
  <si>
    <t>202501130000329839</t>
  </si>
  <si>
    <t>202501130000329839#【已关注中国移动10086微信公众号】流程受理流水号：20250113140435178644759211077710
客户号码:17864475921
客户姓名:孙**
投诉地市:潍坊
来话流水:2025011314041682620860374
宽带账号:17864475921
账号归属区县:高密
联系电话:17864475921
联系人:先生/女士
宽带地址:潍坊
工单紧急程度:一般
是否投诉倾向:否
是否重复投诉:否
是否携转意向:否
是否有升级投诉倾向:否
*业务名称:业务融合移机流程宽带
投诉内容:手机号码：17864475921，【问题描述】客户已办理宽带业务，有开通单，要求装维尽快联系上门，请处理，谢谢。联系电话：17864475921，联系人：先生/女士，录音流水号：2025011314041682620860374。受理明细：531920062399999999。
在途开通单信息：536250112910442510，17864475921，2025-01-12 23:54:42，业务融合移机流程宽带，处理中，黄单建设（楼宇）
是否到厅:否
业务名称:业务融合移机流程宽带
;宽带小区$[贵宾首府二期]$</t>
  </si>
  <si>
    <t>2025-01-13 14:11:32</t>
  </si>
  <si>
    <t>SD-852-285936-1666-21305</t>
  </si>
  <si>
    <t>SD-057-250113-968541-4087</t>
  </si>
  <si>
    <t>2025-01-13 14:06:12</t>
  </si>
  <si>
    <t>80+普通-普通区域-坊子区-翟家埠-18754426608-300M-宽带上网投诉-次数0-202501130000331216</t>
  </si>
  <si>
    <t>202501130000331216</t>
  </si>
  <si>
    <t>202501130000331216#流程受理流水号：20250113140141187544266081077067
客户号码:18754426608
客户姓名:吉**
投诉地市:潍坊
来话流水:2025011314002700220814825
宽带账号:18754426608
宽带账号归属地市:潍坊
宽带账号归属区县:坊子区
故障地址:潍坊坊子区坊子工业发展区（眉村）翟家埠行政村翟家埠翟家埠2号吉恩华*********
联系电话:17853691456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14:05:04
具体故障现象:光猫亮红灯，
客户其他诉求:
;宽带小区$[翟家埠]$</t>
  </si>
  <si>
    <t>2025-01-13 14:11:50</t>
  </si>
  <si>
    <t>2025-01-13 14:12:22</t>
  </si>
  <si>
    <t>SD-057-250113-903867-1225</t>
  </si>
  <si>
    <t>2025-01-13 09:44:37</t>
  </si>
  <si>
    <t>【调研】-80+银卡-普通区域-昌乐县-中心城-15963630718-1000M-宽带上网投诉-次数0-202501130000147767</t>
  </si>
  <si>
    <t>202501130000147767</t>
  </si>
  <si>
    <t xml:space="preserve">202501130000147767# 宽带账号：15963630718宽带地址；
潍坊昌乐县城关街道方山路中心城1号楼*****，经查询客户侧为质差终端，请协助上门更换终端并一并处理故障问题，谢谢！联系电话：15963630718联系人：男士；来电流水：2025011309423330720821335
</t>
  </si>
  <si>
    <t>2025-01-13 09:47:39</t>
  </si>
  <si>
    <t>2025-01-13 09:48:00</t>
  </si>
  <si>
    <t>SD-851-227855-4428-18039</t>
  </si>
  <si>
    <t>SD-057-250113-132497-2886</t>
  </si>
  <si>
    <t>2025-01-13 11:43:46</t>
  </si>
  <si>
    <t>80+银卡-普通区域-潍城区-金景家苑-15053605885-200M-宽带上网投诉-次数0-202501130000257680</t>
  </si>
  <si>
    <t>2025-01-14 12:44:00</t>
  </si>
  <si>
    <t>202501130000257680</t>
  </si>
  <si>
    <t>202501130000257680#流程受理流水号：20250113114316150536058851051398
客户号码:15053605885
客户姓名:罗*
投诉地市:潍坊
来话流水:2025011311424755320840338
宽带账号:15053605885
账号归属区县:寒亭
联系电话:15053605885
联系人:先生/女士
宽带地址:潍坊
工单紧急程度:一般
是否投诉倾向:否
是否重复投诉:否
是否携转意向:否
是否有升级投诉倾向:否
*业务名称:业务融合移机流程宽带+OTT
投诉内容:手机号码：15053605885，【问题描述】客户已办理宽带业务，有开通单，要求装维尽快联系上门，请处理，谢谢。联系电话：15053605885，联系人：先生/女士，录音流水号：2025011311424755320840338。受理明细：531920062399999999。
在途开通单信息：536250113965246980，15053605885，2025-01-13 09:51:43，业务融合移机流程宽带+OTT，处理中，黄单建设（楼宇）
是否到厅:否
业务名称:业务融合移机流程宽带+OTT
;宽带小区$[金景家苑]$</t>
  </si>
  <si>
    <t>2025-01-13 11:47:44</t>
  </si>
  <si>
    <t>2025-01-13 11:48:05</t>
  </si>
  <si>
    <t>SD-852-251450-310-24321</t>
  </si>
  <si>
    <t>SD-057-250113-786015-183</t>
  </si>
  <si>
    <t>2025-01-13 08:34:52</t>
  </si>
  <si>
    <t>80+银卡-普通区域-临朐县-滨河花园小区（二期）-13563657211-1000M-宽带上网投诉-次数0-202501130000093170</t>
  </si>
  <si>
    <t>202501130000093170</t>
  </si>
  <si>
    <t>202501130000093170#13563657211客户来电反映宽带 无法正常使用，线上排障不认可，表示有一个路由器不可以用，请尽快协助处理，谢谢  联系人：先生 联系电话：13563657211 流水：2025011308313594320836825</t>
  </si>
  <si>
    <t>2025-01-13 08:37:33</t>
  </si>
  <si>
    <t>2025-01-13 08:37:54</t>
  </si>
  <si>
    <t>SD-852-305929-259-162</t>
  </si>
  <si>
    <t>SD-057-250113-107542-1280</t>
  </si>
  <si>
    <t>2025-01-13 09:47:05</t>
  </si>
  <si>
    <t>80+普通-普通区域-高密市-牛氏庄-13573632730-1000M-宽带上网投诉-次数0-20250113094452X692380609</t>
  </si>
  <si>
    <t>20250113094452X692380609</t>
  </si>
  <si>
    <t xml:space="preserve">流程受理流水号：20250113094332135736327301018525
客户号码:13573632730
客户姓名:范**
投诉地市:潍坊
来话流水:2025011309401530820889474
宽带账号:13573632730
宽带账号归属地市:潍坊
宽带账号归属区县:高密市
故障地址:潍坊高密市柴沟镇牛氏庄牛氏庄牛氏庄1号箱袁绍兴*********
联系电话:13573632730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故障细类:网速慢/上网掉线(专席)
携转原因:
故障时间:2025-01-13 09:42:18
具体故障现象:网速慢卡顿，电脑网线直接连接光猫1千兆口，lan1端口1000M，测速500M左右
客户其他诉求:
</t>
  </si>
  <si>
    <t>2025-01-13 09:50:37</t>
  </si>
  <si>
    <t>2025-01-13 09:52:41</t>
  </si>
  <si>
    <t>SD-851-319969-29542-20786</t>
  </si>
  <si>
    <t>SD-057-250113-270851-1262</t>
  </si>
  <si>
    <t>2025-01-13 09:46:30</t>
  </si>
  <si>
    <t>【调研】-80+银卡-(目标)普通区域-奎文区-丁家道口小区-15253647935-1000M-业务受理宽带-次数0-202501130000152334</t>
  </si>
  <si>
    <t>202501130000152334</t>
  </si>
  <si>
    <t>202501130000152334# 宽带账号:15253647935; 联系电话：15253647935，问题类型：此工单为群障修复工单，根据群障全量闭环修复管理要求，为确保客户网络通畅，请装维人员跟进修复网络问题，谢谢！ 
 群障标题：公告。故障描述：潍坊奎文区丁家道口小区光缆故障，预估24小时恢复，请帮忙拦截,如有需要请联系片区装维师傅朱文杰15706366520主叫号码：15253647935.0;该号码仅供参考，请优先联系宽带账号。</t>
  </si>
  <si>
    <t>2025-01-13 09:54:28</t>
  </si>
  <si>
    <t>2025-01-13 09:54:50</t>
  </si>
  <si>
    <t>SD-851-248857-554-24804</t>
  </si>
  <si>
    <t>SD-057-250113-470632-4909</t>
  </si>
  <si>
    <t>2025-01-13 15:48:26</t>
  </si>
  <si>
    <t>普通区域-临朐县-吕家庙安置楼-15689809958-500M-魔百和投诉-次数0-20250113151350X430976633</t>
  </si>
  <si>
    <t>20250113151350X430976633</t>
  </si>
  <si>
    <t xml:space="preserve">流程受理流水号：20250113151320156898099581093848
客户号码:15689809958
客户姓名:刘**
投诉地市:潍坊
来话流水:2025011315101946020848836
宽带账号:15689809958
宽带账号归属地市:潍坊
宽带账号归属区县:临朐县
故障地址:潍坊临朐县东城街道南环路吕家庙安置楼北区5号楼*********
联系电话:18606363083
联系人:先生/女士
工单紧急程度:一般
是否有升级投诉倾向:否
是否重复投诉:否
是否携转意向:否
是否投诉倾向:否
携转原因:
提单模板:客户来电反映观看移动高清电视时，【CCTV1】无法观看或回看，客户不认可，请协助处理，谢谢。
</t>
  </si>
  <si>
    <t>2025-01-13 15:54:07</t>
  </si>
  <si>
    <t>2025-01-13 15:54:41</t>
  </si>
  <si>
    <t>SD-057-250113-325749-2970</t>
  </si>
  <si>
    <t>2025-01-13 11:49:54</t>
  </si>
  <si>
    <t>80+银卡-普通区域-临朐县-长沟自然村-13665369962-1000M-宽带上网投诉-次数0-202501130000207630</t>
  </si>
  <si>
    <t>202501130000207630</t>
  </si>
  <si>
    <t>202501130000207630#宽带账号：13665369962；宽带地址：潍坊临朐县东城街道长沟村9号；客户来电反映宽带无法上网，客户不配合排障，要求师傅上门，请协助处理，谢谢！联系电话：13665369962；联系人：先生；来电流水：2025011311470872720895688</t>
  </si>
  <si>
    <t>2025-01-13 11:52:11</t>
  </si>
  <si>
    <t>2025-01-13 11:52:40</t>
  </si>
  <si>
    <t>SD-057-250113-785906-221</t>
  </si>
  <si>
    <t>2025-01-13 08:37:18</t>
  </si>
  <si>
    <t>【调研】-普通区域-寿光市-马家齐前村自然村-18763630255-300M-宽带上网投诉-次数0-202501130000094498</t>
  </si>
  <si>
    <t>202501130000094498</t>
  </si>
  <si>
    <t xml:space="preserve">202501130000094498#宽带账号：18763630255；宽带地址：潍坊寿光市寒桥镇马家齐前村马家齐前村自然村马家齐前村3箱（刘学荣外墙）；客户来电反映宽带无法连网，客户不配合排障，要求师傅上门，请协助处理，谢谢！联系电话：18763630255；来电流水：2025011308344631520854976。 </t>
  </si>
  <si>
    <t>2025-01-13 08:55:33</t>
  </si>
  <si>
    <t>2025-01-13 08:55:55</t>
  </si>
  <si>
    <t>SD-851-326954-21784-24276</t>
  </si>
  <si>
    <t>SD-057-250113-078392-1255</t>
  </si>
  <si>
    <t>2025-01-13 09:46:16</t>
  </si>
  <si>
    <t>【调研】-(目标)普通区域-青州市-北城花园-13562677934-500M-业务受理宽带-次数0-202501130000150692</t>
  </si>
  <si>
    <t>202501130000150692</t>
  </si>
  <si>
    <t>202501130000150692# 宽带账号:13562677934; 联系电话：13562677934，问题类型：此工单为群障修复工单，根据群障全量闭环修复管理要求，为确保客户网络通畅，请装维人员跟进修复网络问题，谢谢！ 
 群障标题：公告。故障描述：潍坊青州市北城花园光缆故障，预估24小时恢复，请帮忙拦截,如有需要请联系片区装维师傅张伟15706307683主叫号码：13562677934.0;该号码仅供参考，请优先联系宽带账号。</t>
  </si>
  <si>
    <t>2025-01-13 09:49:59</t>
  </si>
  <si>
    <t>2025-01-13 09:51:11</t>
  </si>
  <si>
    <t>SD-851-303455-20894-15725</t>
  </si>
  <si>
    <t>SD-057-250113-741385-4076</t>
  </si>
  <si>
    <t>2025-01-13 14:05:02</t>
  </si>
  <si>
    <t>普通区域-奎文区-三友文锦苑-15053613890-200M-宽带上网投诉-次数0-20250113140241X161182210</t>
  </si>
  <si>
    <t>2025-01-14 15:06:00</t>
  </si>
  <si>
    <t>20250113140241X161182210</t>
  </si>
  <si>
    <t xml:space="preserve">流程受理流水号：20250113140045150536138901076853
客户号码:15053613890
客户姓名:单**
投诉地市:潍坊
来话流水:2025011314002902120815203
宽带账号:15053613890
宽带账号归属地市:潍坊
宽带账号归属区县:奎文区
故障地址:潍坊奎文区东关街道福寿街三友文锦苑10号楼*********
联系电话:19653658298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14:01:17
具体故障现象:提示网络无法连接，
客户其他诉求:
</t>
  </si>
  <si>
    <t>2025-01-13 14:11:23</t>
  </si>
  <si>
    <t>2025-01-13 14:11:44</t>
  </si>
  <si>
    <t>SD-057-250113-987512-5784</t>
  </si>
  <si>
    <t>2025-01-13 17:41:44</t>
  </si>
  <si>
    <t>普通区域-诸城市-得利斯-18053640790-300M-宽带延伸服务-次数0-202501130000503643</t>
  </si>
  <si>
    <t>2025-01-14 17:42:00</t>
  </si>
  <si>
    <t>202501130000503643</t>
  </si>
  <si>
    <t xml:space="preserve">202501130000503643#流程受理流水号：20250113174110180536407901128520
客户号码:18053640790
客户姓名:郑**
投诉地市:潍坊
来话流水:2025011317364376020853257
宽带账号:18053640790
宽带账号归属地市:潍坊
宽带账号归属区县:诸城市
故障地址:潍坊诸城市昌城镇得利斯村得利斯得利斯村41#箱*********
联系电话:18053640790
联系人:先生/女士
工单紧急程度:一般
是否有升级投诉倾向:否
是否重复投诉:否
是否携转意向:否
是否投诉倾向:否
是否智能网关:智能网关
当前是否在线:是
接入方式:FTTH
是否质差终端:无质差信息
光功率:-16.43
故障大类:宽带/电视
故障细类:宽带延伸服务
携转原因:
故障时间:2025-01-13 17:41:14
具体故障现象:网线传输问题
</t>
  </si>
  <si>
    <t>2025-01-13 17:47:29</t>
  </si>
  <si>
    <t>2025-01-13 17:48:22</t>
  </si>
  <si>
    <t>SD-057-250113-624753-1195</t>
  </si>
  <si>
    <t>2025-01-13 09:43:18</t>
  </si>
  <si>
    <t>普通区域-坊子区-颜家庄村自然村-15253665275-100M-宽带上网投诉-次数0-202501130000148910</t>
  </si>
  <si>
    <t>202501130000148910</t>
  </si>
  <si>
    <t xml:space="preserve">202501130000148910#流程受理流水号：20250113094241152536652751018297
客户号码:15253665275
客户姓名:陈**
投诉地市:潍坊
来话流水:2025011309413196620807248
宽带账号:15253665275
宽带账号归属地市:潍坊
宽带账号归属区县:坊子区
故障地址:潍坊坊子区岞山街道颜家庄村颜家庄村自然村颜家庄村中街路西第一胡同6号箱（黄建同）*********
联系电话:15253665275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故障时间:2025-01-13 09:42:53
魔百和单播/组播:组播
具体故障现象:机顶盒无法开机，
客户其他诉求:客户侧为质差终端，要求上门更换终端并一并处理故障问题。
</t>
  </si>
  <si>
    <t>2025-01-13 09:45:47</t>
  </si>
  <si>
    <t>2025-01-13 09:46:43</t>
  </si>
  <si>
    <t>SD-057-250113-571468-4888</t>
  </si>
  <si>
    <t>2025-01-13 15:46:55</t>
  </si>
  <si>
    <t>80+金卡-FTTR-普通区域-奎文区-赋海仁居-13869668123-1000M-业务受理宽带-次数0-202501130000408739</t>
  </si>
  <si>
    <t>202501130000408739</t>
  </si>
  <si>
    <t>202501130000408739# 宽带账号:13869668123; 联系电话：13869668123，问题类型：此工单为群障修复工单，根据群障全量闭环修复管理要求，为确保客户网络通畅，请装维人员跟进修复网络问题，谢谢！ 
 群障标题：公告。故障描述：潍坊奎文区赋海仁居光缆故障，预估24小时恢复，请帮忙拦截,如有需要请联系片区装维师傅王新刚15706307389主叫号码：15963438353.0;该号码仅供参考，请优先联系宽带账号。</t>
  </si>
  <si>
    <t>2025-01-13 15:49:49</t>
  </si>
  <si>
    <t>2025-01-13 15:55:09</t>
  </si>
  <si>
    <t>SD-851-248466-18422-15307</t>
  </si>
  <si>
    <t>SD-057-250113-063195-2891</t>
  </si>
  <si>
    <t>2025-01-13 11:44:05</t>
  </si>
  <si>
    <t>【调研】-80+金卡-普通区域-安丘市-南小庄-13188832332-300M-宽带上网投诉-次数0-20250113114113X673386435</t>
  </si>
  <si>
    <t>20250113114113X673386435</t>
  </si>
  <si>
    <t xml:space="preserve">【农村网络投诉】流程受理流水号：20250113114035131888323321050726
客户号码:13188832332
客户姓名:杨*
投诉地市:潍坊
来话流水:2025011311401999820808788
宽带账号:13188832332
宽带账号归属地市:潍坊
宽带账号归属区县:安丘市
故障地址:潍坊安丘市景芝镇南小庄村南小庄南小庄村3号箱张华珍*********
联系电话:13188832332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11:40:56
具体故障现象:提示网络无法连接，
客户其他诉求:
</t>
  </si>
  <si>
    <t>2025-01-13 11:54:09</t>
  </si>
  <si>
    <t>设备故障恢复</t>
  </si>
  <si>
    <t>2025-01-13 11:54:39</t>
  </si>
  <si>
    <t>2025-01-13 14:07:08</t>
  </si>
  <si>
    <t>【调研】-80+普通-普通区域-寿光市-南范村-15169626491-300M-业务受理宽带-次数0-202501130000332912 一级督办</t>
  </si>
  <si>
    <t>202501130000332912</t>
  </si>
  <si>
    <t>2025-01-13 14:17:07</t>
  </si>
  <si>
    <t>2025-01-13 14:17:34</t>
  </si>
  <si>
    <t>SD-057-250113-831672-5856</t>
  </si>
  <si>
    <t>2025-01-13 17:49:02</t>
  </si>
  <si>
    <t>【调研】-80+普通-普通区域-寿光市-美林花园-15063693001-200M-宽带上网投诉-次数0-202501130000508301</t>
  </si>
  <si>
    <t>202501130000508301</t>
  </si>
  <si>
    <t>202501130000508301#【已关注中国移动10086微信公众号】流程受理流水号：20250113174717150636930011129771
客户号码:15063693001
客户姓名:牟**
投诉地市:潍坊
来话流水:2025011317450674020851091
宽带账号:15063693001
宽带账号归属地市:潍坊
宽带账号归属区县:寿光市
故障地址:潍坊寿光市圣城街道金海路美林花园4区3号楼*********
联系电话:15269625310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光功率:-14.65
故障大类:宽带/电视
故障细类:宽带无法上网(专席)
携转原因:
故障时间:2025-01-13 17:47:29
具体故障现象:路由器年限未超过，位置开阔，重启未恢复
客户其他诉求:
;宽带小区$[美林花园]$</t>
  </si>
  <si>
    <t>2025-01-13 18:06:34</t>
  </si>
  <si>
    <t>2025-01-13 18:07:21</t>
  </si>
  <si>
    <t>SD-057-250113-875136-1199</t>
  </si>
  <si>
    <t>2025-01-13 09:43:36</t>
  </si>
  <si>
    <t>普通区域-寒亭区-蝶园广场北-15169578451-300M-宽带上网投诉-次数0-202501130000149089</t>
  </si>
  <si>
    <t>202501130000149089</t>
  </si>
  <si>
    <t>202501130000149089#宽带账号：15169578451；宽带地址：潍坊寒亭区寒亭街道民主东街步行街东；客户来电反映宽带频繁掉线，客户不在现场，无法配合线上指导/客户不配合排障，要求上门，请协助处理，谢谢！联系电话：15169578451；联系人：女士；来电流水：2025011309394580220882649。</t>
  </si>
  <si>
    <t>2025-01-13 09:53:09</t>
  </si>
  <si>
    <t>2025-01-13 09:53:30</t>
  </si>
  <si>
    <t>SD-057-250113-386170-4856</t>
  </si>
  <si>
    <t>2025-01-13 15:41:25</t>
  </si>
  <si>
    <t>【调研】-80+普通-(目标)普通区域-昌邑市-傅家庄自然村-13685368292-500M-宽带上网投诉-次数0-20250113154007X750259500</t>
  </si>
  <si>
    <t>20250113154007X750259500</t>
  </si>
  <si>
    <t xml:space="preserve">【农村网络投诉】流程受理流水号：20250113153736136853682921100021
客户号码:13685368292
客户姓名:赵**
投诉地市:潍坊
来话流水:2025011315355974820815761
宽带账号:13685368292
宽带账号归属地市:潍坊
宽带账号归属区县:昌邑市
故障地址:潍坊昌邑市石埠镇傅家庄村傅家庄自然村12号箱医院西墙*********
联系电话:13685368292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15:41:21
具体故障现象:光猫亮红灯
客户其他诉求:
</t>
  </si>
  <si>
    <t>2025-01-13 15:43:45</t>
  </si>
  <si>
    <t>2025-01-13 15:44:17</t>
  </si>
  <si>
    <t>SD-851-288795-19452-28209</t>
  </si>
  <si>
    <t>SD-057-250113-234518-5824</t>
  </si>
  <si>
    <t>2025-01-13 17:46:44</t>
  </si>
  <si>
    <t>【重投】-【调研】-80+银卡-普通区域-昌乐县-宝石山庄-13573625393-1000M-业务受理宽带-次数0-202501130000507954</t>
  </si>
  <si>
    <t>202501130000507954</t>
  </si>
  <si>
    <t>202501130000507954#【已关注中国移动10086微信公众号】 宽带账号:13573625393; 联系电话：13573625393，问题类型：此工单为群障修复工单，根据群障全量闭环修复管理要求，为确保客户网络通畅，请装维人员跟进修复网络问题，谢谢！ 
 群障标题：公告。故障描述：潍坊昌乐县宝石山庄光缆故障，预估24小时恢复，请帮忙拦截,如有需要请联系片区装维师傅许增峰15706307155主叫号码：19953683016.0;该号码仅供参考，请优先联系宽带账号。</t>
  </si>
  <si>
    <t>2025-01-13 17:51:32</t>
  </si>
  <si>
    <t>2025-01-13 17:52:08</t>
  </si>
  <si>
    <t>SD-851-269823-5778-11675</t>
  </si>
  <si>
    <t>2025-01-13 09:49:07</t>
  </si>
  <si>
    <t>80+银卡-普通区域-安丘市-锦绣华城-15763676999-1000M-魔百和投诉-次数0-202501130000151982 一级督办</t>
  </si>
  <si>
    <t>202501130000151982</t>
  </si>
  <si>
    <t>2025-01-13 09:52:04</t>
  </si>
  <si>
    <t>2025-01-13 09:52:26</t>
  </si>
  <si>
    <t>SD-851-322137-8114-52</t>
  </si>
  <si>
    <t>SD-057-250113-785413-2898</t>
  </si>
  <si>
    <t>2025-01-13 11:44:26</t>
  </si>
  <si>
    <t>80+银卡-普通区域-寿光市-菜央子宿舍区-13573610531-200M-宽带上网投诉-次数0-202501130000257098</t>
  </si>
  <si>
    <t>2025-01-14 12:45:00</t>
  </si>
  <si>
    <t>202501130000257098</t>
  </si>
  <si>
    <t>202501130000257098#宽带账号：13573610531；宽带地址：潍坊寿光市羊口镇渤海大道菜央子宿舍区6号楼*********
；客户来电反映移动高清无法观看，客户不配合排障，要求上门，请协助处理，谢谢！联系电话：13573610531来电流水2025011311410675920818946</t>
  </si>
  <si>
    <t>2025-01-13 12:06:56</t>
  </si>
  <si>
    <t>2025-01-13 12:07:15</t>
  </si>
  <si>
    <t>SD-057-250113-903467-5690</t>
  </si>
  <si>
    <t>2025-01-13 17:29:12</t>
  </si>
  <si>
    <t>80+银卡-普通区域-临朐县-新华路书画院片区-15053666625-300M-宽带上网投诉-次数0-20250113172808X488307604</t>
  </si>
  <si>
    <t>2025-01-14 18:30:00</t>
  </si>
  <si>
    <t>20250113172808X488307604</t>
  </si>
  <si>
    <t xml:space="preserve">流程受理流水号：20250113172732150536666251125741
客户号码:15053666625
客户姓名:石**
投诉地市:潍坊
来话流水:2025011317264252620831523
宽带账号:15053666625
宽带账号归属地市:潍坊
宽带账号归属区县:临朐县
故障地址:潍坊临朐县城关街道新华路新华路书画院片区2号箱翡翠园6号楼沿街（楼顶-路南）*********
联系电话:15053666625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故障细类:宽带无法上网
携转原因:
故障时间:2025-01-13 17:27:42
具体故障现象:提示网络无法连接，
客户其他诉求:
</t>
  </si>
  <si>
    <t>2025-01-13 17:33:01</t>
  </si>
  <si>
    <t>2025-01-13 17:33:30</t>
  </si>
  <si>
    <t>SD-057-250113-963548-5689</t>
  </si>
  <si>
    <t>2025-01-13 17:29:09</t>
  </si>
  <si>
    <t>普通区域-寿光市-朱家崖村自然村-13306361744-1000M-宽带上网投诉-次数0-20250113172731X451922462</t>
  </si>
  <si>
    <t>20250113172731X451922462</t>
  </si>
  <si>
    <t xml:space="preserve">【农村网络投诉】流程受理流水号：20250113172507133063617441125218
客户号码:13306361744
客户姓名:李*
投诉地市:潍坊
来话流水:2025011317225865420884576
宽带账号:13306361744
宽带账号归属地市:潍坊
宽带账号归属区县:寿光市
故障地址:潍坊寿光市田柳崔家村
联系电话:15553605444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17:25:21
具体故障现象:打不开网页，我处正常排障未恢复，请协助处理谢谢
客户其他诉求:
</t>
  </si>
  <si>
    <t>2025-01-13 17:40:18</t>
  </si>
  <si>
    <t>SD-057-250113-276591-5681</t>
  </si>
  <si>
    <t>2025-01-13 17:27:21</t>
  </si>
  <si>
    <t>【调研】-80+普通-(目标)普通区域-安丘市-大埠后村自然村-18766898825-300M-业务受理宽带-次数0-202501130000493437</t>
  </si>
  <si>
    <t>2025-01-14 17:28:00</t>
  </si>
  <si>
    <t>202501130000493437</t>
  </si>
  <si>
    <t>202501130000493437#【已关注中国移动10086微信公众号】 宽带账号:18766898825; 联系电话：18766898825，问题类型：此工单为群障修复工单，根据群障全量闭环修复管理要求，为确保客户网络通畅，请装维人员跟进修复网络问题，谢谢！ 
 群障标题：公告。故障描述：大埠后村自然村主叫号码：18766898825.0;该号码仅供参考，请优先联系宽带账号。</t>
  </si>
  <si>
    <t>2025-01-13 17:55:33</t>
  </si>
  <si>
    <t>2025-01-13 17:56:12</t>
  </si>
  <si>
    <t>SD-851-257641-9368-27646</t>
  </si>
  <si>
    <t>SD-057-250113-720651-1409</t>
  </si>
  <si>
    <t>2025-01-13 09:56:02</t>
  </si>
  <si>
    <t>普通区域-诸城市-繁华新城-18366521617-200M-业务受理宽带-次数0-202501130000159426</t>
  </si>
  <si>
    <t>2025-01-14 09:57:00</t>
  </si>
  <si>
    <t>202501130000159426</t>
  </si>
  <si>
    <t>202501130000159426# 宽带账号:18366521617; 联系电话：18366521617，问题类型：此工单为群障修复工单，根据群障全量闭环修复管理要求，为确保客户网络通畅，请装维人员跟进修复网络问题，谢谢！ 
 群障标题：公告。故障描述：潍坊诸城市繁华新城光缆故障，预估24小时恢复，请帮忙拦截,如有需要请联系片区装维师傅刘永15706307953主叫号码：15953618139.0;该号码仅供参考，请优先联系宽带账号。</t>
  </si>
  <si>
    <t>2025-01-13 09:58:08</t>
  </si>
  <si>
    <t>SD-057-250113-845301-5683</t>
  </si>
  <si>
    <t>2025-01-13 17:27:41</t>
  </si>
  <si>
    <t>普通区域-安丘市-辛家庄村自然村-15908007056-300M-宽带延伸服务-次数0-202501130000492071</t>
  </si>
  <si>
    <t>202501130000492071</t>
  </si>
  <si>
    <t xml:space="preserve">202501130000492071#流程受理流水号：20250113172626159080070561125513
客户号码:15908007056
客户姓名:曲**
投诉地市:潍坊
来话流水:2025011317214269220868384
宽带账号:15908007056
宽带账号归属地市:潍坊
宽带账号归属区县:安丘市
故障地址:潍坊市安丘市刘家尧镇辛家庄村辛家庄村自然村辛家庄追加6号箱辛学海*********
联系电话:15908007056
联系人:先生/女士
工单紧急程度:一般
是否有升级投诉倾向:否
是否重复投诉:否
是否携转意向:否
是否投诉倾向:否
是否智能网关:智能网关
当前是否在线:是
接入方式:FTTH
是否质差终端:无质差信息
光功率:-20.55
故障大类:宽带/电视
故障细类:宽带延伸服务
携转原因:
故障时间:2025-01-13 17:18:44
具体故障现象:宽带上不去网
</t>
  </si>
  <si>
    <t>2025-01-13 17:33:53</t>
  </si>
  <si>
    <t>2025-01-13 17:34:25</t>
  </si>
  <si>
    <t>SD-851-305697-6471-5618</t>
  </si>
  <si>
    <t>SD-057-250113-071528-5660</t>
  </si>
  <si>
    <t>2025-01-13 17:26:27</t>
  </si>
  <si>
    <t>【调研】-普通区域-诸城市-正道园小区-15863610899-300M-魔百和投诉-次数0-20250113172546X346811173</t>
  </si>
  <si>
    <t>2025-01-14 18:27:00</t>
  </si>
  <si>
    <t>20250113172546X346811173</t>
  </si>
  <si>
    <t>流程受理流水号：20250113172512158636108991125235
客户号码:15863610899
客户姓名:孙**
投诉地市:潍坊
来话流水:2025011317235681920896722
宽带账号:15863610899
宽带账号归属地市:潍坊
宽带账号归属区县:诸城市
故障地址:潍坊诸城市龙都街道潍徐街正道园小区5号楼*********
联系电话:15863610899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故障细类:移动高清电视故障(专席)
携转原因:
故障时间:2025-01-13 17:23:02
魔百和单播/组播:组播
具体故障现象:2002，销户在开户
客户其他诉求:
魔百和单/组播：组播</t>
  </si>
  <si>
    <t>2025-01-13 17:43:02</t>
  </si>
  <si>
    <t>2025-01-13 17:43:21</t>
  </si>
  <si>
    <t>SD-057-250113-691382-5633</t>
  </si>
  <si>
    <t>2025-01-13 17:23:06</t>
  </si>
  <si>
    <t>普通区域-临朐县-西城御苑-15253645713-200M-宽带上网投诉-次数0-20250113172153X113065556</t>
  </si>
  <si>
    <t>2025-01-14 18:24:00</t>
  </si>
  <si>
    <t>20250113172153X113065556</t>
  </si>
  <si>
    <t xml:space="preserve">【农村网络投诉】流程受理流水号：20250113172122152536457131124442
客户号码:15253645713
客户姓名:郑**
投诉地市:潍坊
来话流水:2025011317193063920840316
宽带账号:15253645713
宽带账号归属地市:潍坊
宽带账号归属区县:临朐县
故障地址:潍坊临朐县城关街道郑家庄郑家庄自然村郑家庄（扩容2）18号箱郑士叶（外墙）*********
联系电话:15253645713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故障时间:2025-01-13 17:14:19
具体故障现象:频繁掉线，
客户其他诉求:
</t>
  </si>
  <si>
    <t>2025-01-13 17:28:17</t>
  </si>
  <si>
    <t>2025-01-13 17:28:34</t>
  </si>
  <si>
    <t>SD-851-266991-3337-28322</t>
  </si>
  <si>
    <t>SD-057-250113-536412-1419</t>
  </si>
  <si>
    <t>2025-01-13 09:56:17</t>
  </si>
  <si>
    <t>【调研】-普通区域-安丘市-青云国际城-13793632889-300M-业务受理宽带-次数0-202501130000158262</t>
  </si>
  <si>
    <t>202501130000158262</t>
  </si>
  <si>
    <t>202501130000158262# 宽带账号:13793632889; 联系电话：13793632889，问题类型：此工单为群障修复工单，根据群障全量闭环修复管理要求，为确保客户网络通畅，请装维人员跟进修复网络问题，谢谢！ 
 群障标题：公告。故障描述：潍坊安丘市青云国际城光缆故障，预估24小时恢复，请帮忙拦截,如有需要请联系片区装维师傅刘鹏15706307019主叫号码：13793632889.0;该号码仅供参考，请优先联系宽带账号。</t>
  </si>
  <si>
    <t>2025-01-13 09:57:49</t>
  </si>
  <si>
    <t>2025-01-13 10:09:07</t>
  </si>
  <si>
    <t>SD-057-250113-926870-1377</t>
  </si>
  <si>
    <t>2025-01-13 09:53:27</t>
  </si>
  <si>
    <t>80+金卡-普通区域-坊子区-鲍家屯-13606471073-1000M-宽带上网投诉-次数0-202501130000154874</t>
  </si>
  <si>
    <t>202501130000154874</t>
  </si>
  <si>
    <t>202501130000154874#宽带账号：13606471073；宽带地址：潍坊坊子区太堡庄街道（丈岭）鲍家屯鲍家屯鲍家屯1号箱（钟庆国；客户来电反映网络不能使用，显示停用，建议查看设备重启不认可，经查询客户侧为质差路由器，请协助上门更换终端并一并处理故障问题，谢谢！联系电话：13606471073；联系人：；来电流水：2025011309481477520800297</t>
  </si>
  <si>
    <t>2025-01-13 09:55:06</t>
  </si>
  <si>
    <t>2025-01-13 09:59:52</t>
  </si>
  <si>
    <t>SD-851-287592-22464-2771</t>
  </si>
  <si>
    <t>SD-057-250113-935826-7669</t>
  </si>
  <si>
    <t>2025-01-13 22:49:14</t>
  </si>
  <si>
    <t>【调研】-(目标)普通区域-安丘市-曹家楼村自然村-13583619163-200M-宽带上网投诉-次数0-202501130000593514</t>
  </si>
  <si>
    <t>202501130000593514</t>
  </si>
  <si>
    <t>202501130000593514#流程受理流水号：20250113224818135836191631158627
客户号码:13583619163
客户姓名:曹**
投诉地市:潍坊
来话流水:2025011322454057620802523
宽带账号:13583619163
宽带账号归属地市:潍坊
宽带账号归属区县:安丘市
故障地址:潍坊安丘市大城埠曹家楼村曹家楼村自然村曹家楼村曹大忠*********
联系电话:15908002065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故障细类:宽带无法上网
携转原因:
故障时间:2025-01-13 22:48:36
具体故障现象:光猫亮红灯，
客户其他诉求:
;宽带小区$[曹家楼村自然村]$</t>
  </si>
  <si>
    <t>2025-01-13 22:51:40</t>
  </si>
  <si>
    <t>2025-01-13 22:52:00</t>
  </si>
  <si>
    <t>SD-057-250113-341950-5651</t>
  </si>
  <si>
    <t>2025-01-13 17:25:51</t>
  </si>
  <si>
    <t>普通区域-高密市-华安凤城丽景-13583663621-100M-宽带延伸服务-次数0-202501130000490332</t>
  </si>
  <si>
    <t>2025-01-14 17:26:00</t>
  </si>
  <si>
    <t>202501130000490332</t>
  </si>
  <si>
    <t xml:space="preserve">202501130000490332#流程受理流水号：20250113172154135836636211124561
客户号码:13583663621
客户姓名:牟**
投诉地市:潍坊
来话流水:2025011317165753520807302
宽带账号:13583663621
宽带账号归属地市:潍坊
宽带账号归属区县:高密市
故障地址:潍坊高密市朝阳街道密水大街华安凤城丽景高密凤城丽55号楼2单元6层分纤箱2号分光器*********
联系电话:13583663621
联系人:先生/女士
工单紧急程度:一般
是否有升级投诉倾向:否
是否重复投诉:否
是否携转意向:否
是否投诉倾向:否
是否智能网关:非智能网关
当前是否在线:是
接入方式:FTTH
是否质差终端:是
光功率:无
故障大类:宽带/电视
故障细类:宽带延伸服务
携转原因:
故障时间:2025-01-13 17:26:11
具体故障现象:【在线客服受理-智能】13583663621客户来电反映购买了路由器，但安上不能上网，要求尽快处理，谢谢。
</t>
  </si>
  <si>
    <t>2025-01-13 17:40:24</t>
  </si>
  <si>
    <t>2025-01-13 17:40:57</t>
  </si>
  <si>
    <t>SD-057-250113-314986-7661</t>
  </si>
  <si>
    <t>2025-01-13 22:40:12</t>
  </si>
  <si>
    <t>【调研】-80+普通-普通区域-寒亭区-帝景国际小区-15165625721-1000M-宽带上网投诉-次数0-202501130000592049</t>
  </si>
  <si>
    <t>202501130000592049</t>
  </si>
  <si>
    <t>202501130000592049#【已关注中国移动10086微信公众号】流程受理流水号：20250113223848151656257211158581
客户号码:15165625721
客户姓名:黄**
投诉地市:潍坊
来话流水:2025011322345777820800360
宽带账号:15165625721
宽带账号归属地市:潍坊
宽带账号归属区县:寒亭区
故障地址:潍坊寒亭区经济开发区月河路帝景国际小区8号楼*********
联系电话:15165625721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光功率:-17.67
故障大类:宽带/电视
故障细类:宽带无法上网
携转原因:
故障时间:2025-01-13 22:39:47
具体故障现象:频繁掉线，
客户其他诉求:
;宽带小区$[帝景国际小区]$</t>
  </si>
  <si>
    <t>SD-851-347759-3275-18816</t>
  </si>
  <si>
    <t>SD-057-250113-983654-5678</t>
  </si>
  <si>
    <t>2025-01-13 17:27:14</t>
  </si>
  <si>
    <t>【调研】-(目标)普通区域-昌邑市-昌邑翠峰御景一-13505367566-500M-业务受理宽带-次数0-202501130000493523</t>
  </si>
  <si>
    <t>202501130000493523</t>
  </si>
  <si>
    <t>202501130000493523# 宽带账号:13505367566; 联系电话：13505367566，问题类型：此工单为群障修复工单，根据群障全量闭环修复管理要求，为确保客户网络通畅，请装维人员跟进修复网络问题，谢谢！ 
 群障标题：公告。故障描述：主干光纤断或OLT检测不到预期的光信号（LOS）主叫号码：13505367566.0;该号码仅供参考，请优先联系宽带账号。</t>
  </si>
  <si>
    <t>2025-01-13 17:34:31</t>
  </si>
  <si>
    <t>2025-01-13 17:34:51</t>
  </si>
  <si>
    <t>SD-851-290163-5004-4034</t>
  </si>
  <si>
    <t>SD-057-250113-738264-1397</t>
  </si>
  <si>
    <t>2025-01-13 09:55:17</t>
  </si>
  <si>
    <t>80+金卡-普通区域-寒亭区-辛正小区-15966093382-300M-宽带延伸服务-次数0-202501130000157862</t>
  </si>
  <si>
    <t>202501130000157862</t>
  </si>
  <si>
    <t xml:space="preserve">202501130000157862#流程受理流水号：20250113095403159660933821021296
客户号码:15966093382
客户姓名:刘**
投诉地市:潍坊
来话流水:2025011309533268220874151
宽带账号:15966093382
宽带账号归属地市:潍坊
宽带账号归属区县:寒亭区
故障地址:潍坊寒亭区经济开发区长松路辛正小区2号楼（禁止受理）*********
联系电话:15966093382
联系人:先生/女士
工单紧急程度:一般
是否有升级投诉倾向:否
是否重复投诉:否
是否携转意向:否
是否投诉倾向:否
是否智能网关:智能网关
当前是否在线:是
接入方式:FTTH
是否质差终端:无质差信息
光功率:-20.26
故障大类:宽带/电视
故障细类:宽带延伸服务
携转原因:
故障时间:2025-01-13 09:54:46
具体故障现象:调测其它设备，客户要求跟换机顶盒，请尽快处理，客户要求今天中午11点半以后回电处理，谢谢
</t>
  </si>
  <si>
    <t>2025-01-13 10:00:12</t>
  </si>
  <si>
    <t>2025-01-13 10:17:22</t>
  </si>
  <si>
    <t>SD-851-339569-10439-5006</t>
  </si>
  <si>
    <t>SD-057-250113-926083-6695</t>
  </si>
  <si>
    <t>2025-01-13 19:24:06</t>
  </si>
  <si>
    <t>普通区域-奎文区-光明小区南区-13508966957-300M-宽带上网投诉-次数0-202501130000554487</t>
  </si>
  <si>
    <t>202501130000554487</t>
  </si>
  <si>
    <t>202501130000554487#【已关注中国移动10086微信公众号】流程受理流水号：20250113192245135089669571144771
客户号码:13508966957
客户姓名:马*
投诉地市:潍坊
来话流水:2025011319173051520859981
宽带账号:13508966957
宽带账号归属地市:潍坊
宽带账号归属区县:奎文区
故障地址:潍坊奎文区潍洲路街道光明街光明小区南区光明南区7号楼*********
联系电话:13508966957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故障时间:2025-01-13 19:22:59
具体故障现象:打不开网页，引导 重启  光猫  路由器
客户其他诉求:谢谢
;宽带小区$[光明小区南区]$</t>
  </si>
  <si>
    <t>2025-01-13 19:26:43</t>
  </si>
  <si>
    <t>2025-01-13 19:28:22</t>
  </si>
  <si>
    <t>SD-057-250113-643507-1548</t>
  </si>
  <si>
    <t>2025-01-13 10:05:56</t>
  </si>
  <si>
    <t>【调研】-80+金卡-(目标)普通区域-潍城区-辛庄村自然村-13626460081-1000M-宽带上网投诉-次数0-202501130000165124</t>
  </si>
  <si>
    <t>202501130000165124</t>
  </si>
  <si>
    <t xml:space="preserve">202501130000165124#宽带账号：13626460081；宽带地址：潍坊潍城区军埠口综合项目区辛庄村辛庄村自然村辛庄4号箱代办点东450米王喜国房子东山；客户来电反映宽带频繁掉线查看光猫确实有掉线情况，要求师傅上门，请协助处理，谢谢！联系电话：13626460081；来电流水：2025011310023179720800755。 </t>
  </si>
  <si>
    <t>2025-01-13 10:22:04</t>
  </si>
  <si>
    <t>2025-01-13 10:22:25</t>
  </si>
  <si>
    <t>SD-057-250113-946507-3078</t>
  </si>
  <si>
    <t>2025-01-13 11:57:05</t>
  </si>
  <si>
    <t>普通区域-安丘市-班家庄村自然村-15866407406-100M-宽带上网投诉-次数0-202501130000265675</t>
  </si>
  <si>
    <t>2025-01-14 12:58:00</t>
  </si>
  <si>
    <t>202501130000265675</t>
  </si>
  <si>
    <t>202501130000265675#宽带账号：15866407406；宽带地址：潍坊安丘市景芝镇班家庄村班家庄村自然村班家庄追加1号箱袁子秀；客户来电反映宽带/移动高清*****，客户不在现场，无法配合线上指导/客户不配合排障，要求上门，请协助处理，谢谢！联系电话：13864664620；联系人：女生；来电流水：2025011311523368520862748</t>
  </si>
  <si>
    <t>2025-01-13 12:01:20</t>
  </si>
  <si>
    <t>2025-01-13 12:02:35</t>
  </si>
  <si>
    <t>SD-057-250113-801954-6687</t>
  </si>
  <si>
    <t>2025-01-13 19:23:27</t>
  </si>
  <si>
    <t>80+银卡-普通区域-高密市-吴家村自然村-15098182440-300M-宽带上网投诉-次数0-20250113192242X362364851</t>
  </si>
  <si>
    <t>20250113192242X362364851</t>
  </si>
  <si>
    <t xml:space="preserve">【农村网络投诉】流程受理流水号：20250113192146150981824401144634
客户号码:15098182440
客户姓名:张**
投诉地市:潍坊
来话流水:2025011319213416120882729
宽带账号:15098182440
宽带账号归属地市:潍坊
宽带账号归属区县:高密市
故障地址:潍坊高密市朝阳街道吴家村吴家村自然村高密吴家村管秀敏2号箱*********
联系电话:15098182440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19:22:09
具体故障现象:光猫亮红灯，
客户其他诉求:
</t>
  </si>
  <si>
    <t>2025-01-13 19:25:26</t>
  </si>
  <si>
    <t>2025-01-13 19:25:56</t>
  </si>
  <si>
    <t>SD-057-250113-105237-4307</t>
  </si>
  <si>
    <t>2025-01-13 14:35:05</t>
  </si>
  <si>
    <t>【调研】-普通区域-临朐县-付家李召沿街(聚类专线)-18463682018-1000M-宽带上网投诉-次数0-20250113143415X556665010</t>
  </si>
  <si>
    <t>20250113143415X556665010</t>
  </si>
  <si>
    <t xml:space="preserve">流程受理流水号：20250113143327184636820181084251
客户号码:18463682018
客户姓名:滕**
投诉地市:潍坊
来话流水:2025011314311085720812007
宽带账号:18463682018
宽带账号归属地市:潍坊
宽带账号归属区县:临朐县
故障地址:潍坊临朐县冶源镇人民政府潍九路付家李召沿街(聚类专线)付家李召沿街(聚类专线)1号箱（良泉医药平康药店）*********
联系电话:18463682018
联系人:先生/女士
工单紧急程度:非常紧急
是否有升级投诉倾向:否
是否重复投诉:否
是否携转意向:否
是否投诉倾向:否
是否智能网关:智能网关
当前是否在线:否
接入方式:FTTH
端到端诊断结果:用户密码错误
是否质差终端:无质差信息
光功率:无
故障大类:宽带/电视
故障细类:宽带无法上网(专席)
携转原因:
故障时间:2025-01-13 14:33:53
具体故障现象:网络无法连接，指示灯正常，重启光猫路由器未恢复 
客户其他诉求:
</t>
  </si>
  <si>
    <t>2025-01-13 14:42:09</t>
  </si>
  <si>
    <t>2025-01-13 14:42:34</t>
  </si>
  <si>
    <t>SD-851-235016-2296-15707</t>
  </si>
  <si>
    <t>SD-057-250113-864935-4128</t>
  </si>
  <si>
    <t>2025-01-13 14:11:33</t>
  </si>
  <si>
    <t>【调研】-普通区域-坊子区-店西自然村-13583672159-300M-宽带上网投诉-次数0-202501130000334250</t>
  </si>
  <si>
    <t>202501130000334250</t>
  </si>
  <si>
    <t xml:space="preserve">202501130000334250#宽带账号：13583672159；宽带地址：潍坊坊子区郑公街道后店西村店西自然村1号箱********；客户来电反映宽带无法上网，要求上门，请协助处理，谢谢！联系电话：本机；联系人：先生；来电流水：2025011314075184720805464。
</t>
  </si>
  <si>
    <t>2025-01-13 14:17:20</t>
  </si>
  <si>
    <t>2025-01-13 14:18:13</t>
  </si>
  <si>
    <t>SD-851-289792-7096-1346</t>
  </si>
  <si>
    <t>SD-057-250113-468702-6682</t>
  </si>
  <si>
    <t>2025-01-13 19:23:06</t>
  </si>
  <si>
    <t>【调研】-80+银卡-(目标)普通区域-潍城区-南大于河-15753693762-300M-宽带上网投诉-次数0-20250113192046X246587941</t>
  </si>
  <si>
    <t>20250113192046X246587941</t>
  </si>
  <si>
    <t xml:space="preserve">【农村网络投诉】流程受理流水号：20250113191948157536937621144389
客户号码:15753693762
客户姓名:李**
投诉地市:潍坊
来话流水:2025011319190557620868903
宽带账号:15753693762
宽带账号归属地市:潍坊
宽带账号归属区县:潍城区
故障地址:潍坊市潍城区乐埠山生态经济发展区南大于河南大于河10#在村从东向西数第一条南北大街从南向北数第三排房屋西墙上*********
联系电话:15753693762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19:20:15
具体故障现象:光猫亮红灯，
客户其他诉求:
</t>
  </si>
  <si>
    <t>2025-01-13 19:25:38</t>
  </si>
  <si>
    <t>2025-01-13 19:25:55</t>
  </si>
  <si>
    <t>SD-057-250113-972815-1569</t>
  </si>
  <si>
    <t>2025-01-13 10:06:40</t>
  </si>
  <si>
    <t>80+普通-普通区域-昌邑市-一品苑-17616765118-500M-业务受理宽带-次数0-202501130000169139</t>
  </si>
  <si>
    <t>202501130000169139</t>
  </si>
  <si>
    <t>202501130000169139# 宽带账号:17616765118; 联系电话：17616765118，问题类型：此工单为群障修复工单，根据群障全量闭环修复管理要求，为确保客户网络通畅，请装维人员跟进修复网络问题，谢谢！ 
 群障标题：公告。故障描述：潍坊昌邑市一品苑光缆故障，预估24小时恢复，请帮忙拦截,如有需要请联系片区装维师傅邓艺浩15706307216主叫号码：13054777782.0;该号码仅供参考，请优先联系宽带账号。</t>
  </si>
  <si>
    <t>2025-01-13 10:12:04</t>
  </si>
  <si>
    <t>2025-01-13 10:19:24</t>
  </si>
  <si>
    <t>SD-851-245239-6132-27794</t>
  </si>
  <si>
    <t>SD-057-250113-621978-3024</t>
  </si>
  <si>
    <t>2025-01-13 11:54:20</t>
  </si>
  <si>
    <t>80+银卡-普通区域-寿光市-窝松台村自然村-13863642336-300M-宽带上网投诉-次数0-202501130000263731</t>
  </si>
  <si>
    <t>202501130000263731</t>
  </si>
  <si>
    <t>202501130000263731#宽带账号：13863642336；宽带地址：潍坊寿光市胡营窝松台村窝松台村自然村窝松台村；客户来电反映宽带无法上网，客户不在现场，无法配合线上指导/客户不配合排障，要求上门，请协助处理，谢谢！联系电话：13863642336；联系人：先生 ；来电流水： 2025011311505863820843595</t>
  </si>
  <si>
    <t>2025-01-13 11:58:18</t>
  </si>
  <si>
    <t>2025-01-13 11:58:41</t>
  </si>
  <si>
    <t>2025-01-13 11:53:24</t>
  </si>
  <si>
    <t>普通区域-坊子区-颜家庄村自然村-15053624779-300M-宽带上网投诉-次数0-20250113115125X285462902 一级督办</t>
  </si>
  <si>
    <t>20250113115125X285462902</t>
  </si>
  <si>
    <t>2025-01-13 11:55:11</t>
  </si>
  <si>
    <t>2025-01-13 11:55:43</t>
  </si>
  <si>
    <t>SD-851-273128-21277-26502</t>
  </si>
  <si>
    <t>SD-057-250113-103427-4130</t>
  </si>
  <si>
    <t>2025-01-13 14:11:34</t>
  </si>
  <si>
    <t>80+普通-普通区域-昌邑市-怡和花园-15964901081-1000M-业务受理宽带-次数0-202501130000334315</t>
  </si>
  <si>
    <t>202501130000334315</t>
  </si>
  <si>
    <t>202501130000334315# 导航立单,用户所在位置有群障,已向客户播报,客户要求装维回访.此工单为群障修复工单,根据群障全量闭环管理要求,为确保客户网络通畅,请装维人员跟进修复网络问题,谢谢.联系电话：15269620503</t>
  </si>
  <si>
    <t>2025-01-13 14:23:17</t>
  </si>
  <si>
    <t>2025-01-13 14:23:45</t>
  </si>
  <si>
    <t>SD-851-269245-2448-14915</t>
  </si>
  <si>
    <t>SD-057-250113-085246-4115</t>
  </si>
  <si>
    <t>2025-01-13 14:10:44</t>
  </si>
  <si>
    <t>【重投】-80+普通-普通区域-安丘市-东北庄子村自然村-15905366368-500M-宽带上网投诉-次数0-202501130000329157</t>
  </si>
  <si>
    <t>202501130000329157</t>
  </si>
  <si>
    <t xml:space="preserve">202501130000329157#宽带账号：15905366368；宽带地址：潍坊安丘市凌河镇东北庄子村东北庄子村自然村东北庄子追加12号箱张会*********；客户来电反映宽带无法使用，客户不方便操作，无法配合线上指导，要求上门，请协助处理，谢谢！联系电话：13964748868；联系人：先生/女士；来电流水：2025011314023309920839607。
</t>
  </si>
  <si>
    <t>2025-01-13 14:17:44</t>
  </si>
  <si>
    <t>2025-01-13 14:19:14</t>
  </si>
  <si>
    <t>SD-057-250113-367249-1617</t>
  </si>
  <si>
    <t>2025-01-13 10:09:06</t>
  </si>
  <si>
    <t>普通区域-临朐县-沂山路朐山国际南门沿街-18253686470-300M-宽带延伸服务-次数0-202501130000170653</t>
  </si>
  <si>
    <t>202501130000170653</t>
  </si>
  <si>
    <t xml:space="preserve">202501130000170653#流程受理流水号：20250113100751182536864701025054
客户号码:18253686470
客户姓名:杨**
投诉地市:潍坊
来话流水:2025011310043586020830343
宽带账号:18253686470
宽带账号归属地市:潍坊
宽带账号归属区县:临朐县
故障地址:潍坊临朐县东城街道沂山路沂山路朐山国际南门沿街3号箱沂山路北朐山国际幼儿园2楼楼顶平台*********
联系电话:18253686470
联系人:先生/女士
工单紧急程度:非常紧急
是否有升级投诉倾向:否
是否重复投诉:否
是否携转意向:否
是否投诉倾向:否
是否智能网关:智能网关
当前是否在线:否
接入方式:--
是否质差终端:无质差信息
光功率:无
故障大类:宽带/电视
故障细类:宽带延伸服务
携转原因:
故障时间:2025-01-13 10:05:24
具体故障现象:已排查客户设备指示灯，查询光信号红灯，已指导捋顺插紧光纤线，重启光猫未恢复，记录反馈
</t>
  </si>
  <si>
    <t>2025-01-13 10:12:09</t>
  </si>
  <si>
    <t>2025-01-13 10:13:06</t>
  </si>
  <si>
    <t>SD-851-309236-5990-4144</t>
  </si>
  <si>
    <t>SD-057-250113-863905-1526</t>
  </si>
  <si>
    <t>2025-01-13 10:04:02</t>
  </si>
  <si>
    <t>(目标)普通区域-寒亭区-鑫堡御园-13616464809-300M-宽带延伸服务-次数0-202501130000163722</t>
  </si>
  <si>
    <t>202501130000163722</t>
  </si>
  <si>
    <t xml:space="preserve">202501130000163722#流程受理流水号：20250113100330136164648091023855
客户号码:13616464809
客户姓名:张**
投诉地市:潍坊
来话流水:2025011310021833120897682
宽带账号:13616464809
宽带账号归属地市:潍坊
宽带账号归属区县:寒亭区
故障地址:潍坊寒亭区开元街道通亭街鑫堡御园1号楼*********
联系电话:13616464809
联系人:先生/女士
工单紧急程度:一般
是否有升级投诉倾向:否
是否重复投诉:否
是否携转意向:否
是否投诉倾向:否
是否智能网关:智能网关
当前是否在线:是
接入方式:FTTH
是否质差终端:是
光功率:-20.60
故障大类:宽带/电视
故障细类:宽带延伸服务
携转原因:
故障时间:2025-01-13 10:03:42
具体故障现象:调测路由器，
</t>
  </si>
  <si>
    <t>2025-01-13 10:07:26</t>
  </si>
  <si>
    <t>2025-01-13 10:12:27</t>
  </si>
  <si>
    <t>SD-057-250113-657230-4183</t>
  </si>
  <si>
    <t>2025-01-13 14:18:45</t>
  </si>
  <si>
    <t>普通区域-安丘市-贾戈新城-15169657820-300M-宽带上网投诉-次数0-202501130000340885</t>
  </si>
  <si>
    <t>202501130000340885</t>
  </si>
  <si>
    <t>202501130000340885#流程受理流水号：20250113141753151696578201080619
客户号码:15169657820
客户姓名:王**
投诉地市:潍坊
来话流水:2025011314171843320828682
宽带账号:15169657820
账号归属区县:安丘市飞讯通信服务部
联系电话:15169657820
联系人:先生/女士
宽带地址:潍坊
工单紧急程度:非常紧急
是否投诉倾向:否
是否重复投诉:否
是否携转意向:否
是否有升级投诉倾向:否
*业务名称:业务融合开机流程宽带
投诉内容:手机号码：15169657820，【问题描述】客户已办理宽带业务，有开通单，要求装维尽快联系上门，请处理，谢谢。联系电话：15169657820，联系人：先生/女士，录音流水号：2025011314171843320828682。受理明细：531920062399999999。
在途开通单信息：536250111662378022，15169657820，2025-01-11 16:26:48，业务融合开机流程宽带，处理中，手写判断和地址录入
是否到厅:否
业务名称:业务融合开机流程宽带
;宽带小区$[贾戈新城]$</t>
  </si>
  <si>
    <t>2025-01-13 14:28:17</t>
  </si>
  <si>
    <t>2025-01-13 14:28:47</t>
  </si>
  <si>
    <t>SD-851-263238-14291-24935</t>
  </si>
  <si>
    <t>SD-057-250113-521734-4280</t>
  </si>
  <si>
    <t>2025-01-13 14:31:25</t>
  </si>
  <si>
    <t>【调研】-80+普通-普通区域-坊子区-龙山坡村自然村-15065664793-300M-宽带上网投诉-次数0-202501130000347696</t>
  </si>
  <si>
    <t>202501130000347696</t>
  </si>
  <si>
    <t xml:space="preserve">202501130000347696#流程受理流水号：20250113143023150656647931083551
客户号码:15065664793
客户姓名:郝**
投诉地市:潍坊
来话流水:2025011314300663920897356
宽带账号:15065664793
宽带账号归属地市:潍坊
宽带账号归属区县:坊子区
故障地址:潍坊坊子区荆山洼经济发展区龙山坡村龙山坡村自然村坊子区荆山洼龙山坡基站北1号*********
联系电话:15065664793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故障时间:2025-01-13 14:30:34
具体故障现象:提示网络无法连接，
客户其他诉求:客户侧为质差终端，要求上门更换终端并一并处理故障问题。
</t>
  </si>
  <si>
    <t>2025-01-13 14:37:54</t>
  </si>
  <si>
    <t>2025-01-13 14:38:22</t>
  </si>
  <si>
    <t>SD-851-256572-25110-23692</t>
  </si>
  <si>
    <t>SD-057-250113-241368-6732</t>
  </si>
  <si>
    <t>2025-01-13 19:27:23</t>
  </si>
  <si>
    <t>【调研】-普通区域-寿光市-延庆寺村-18205362016-200M-业务受理宽带-次数0-202501130000557955</t>
  </si>
  <si>
    <t>202501130000557955</t>
  </si>
  <si>
    <t>202501130000557955#【已关注中国移动10086微信公众号】 宽带账号:18205362016; 联系电话：18205362016，问题类型：此工单为群障修复工单，根据群障全量闭环修复管理要求，为确保客户网络通畅，请装维人员跟进修复网络问题，谢谢！ 
 群障标题：公告。故障描述：潍坊寿光市延庆寺村光缆故障，预估24小时恢复，请帮忙拦截,如有需要请联系片区装维师傅李磊15706307727主叫号码：18205362016.0;该号码仅供参考，请优先联系宽带账号。</t>
  </si>
  <si>
    <t>2025-01-13 19:39:55</t>
  </si>
  <si>
    <t>2025-01-13 19:40:11</t>
  </si>
  <si>
    <t>SD-057-250113-502876-6696</t>
  </si>
  <si>
    <t>2025-01-13 19:24:14</t>
  </si>
  <si>
    <t>【调研】-80+银卡-普通区域-临朐县-华府兰庭二期-15854475301-1000M-宽带上网投诉-次数0-202501130000555862</t>
  </si>
  <si>
    <t>202501130000555862</t>
  </si>
  <si>
    <t>202501130000555862#宽带账号：15854475301；宽带地址：潍坊临朐县东城街道嵩山路华府兰庭二期6号楼6层602；客户来电反映宽带不能用，路由器是买移动的，电源线插紧了，插排通电了，换插排口了还是不亮灯，要求师傅上门，请协助处理，谢谢！联系电话：15854475301；联系人：先生；来电流水：2025011319174988120861750</t>
  </si>
  <si>
    <t>2025-01-13 19:27:59</t>
  </si>
  <si>
    <t>2025-01-13 19:28:38</t>
  </si>
  <si>
    <t>SD-851-318075-18640-13705</t>
  </si>
  <si>
    <t>SD-057-250113-218547-4156</t>
  </si>
  <si>
    <t>2025-01-13 14:16:28</t>
  </si>
  <si>
    <t>80+银卡-普通区域-昌邑市-（铁通）昌邑沁园春小区-13963680693-1000M-业务受理宽带-次数0-202501130000338787</t>
  </si>
  <si>
    <t>202501130000338787</t>
  </si>
  <si>
    <t>202501130000338787# 宽带账号:13963680693; 联系电话：13963680693，问题类型：此工单为群障修复工单，根据群障全量闭环修复管理要求，为确保客户网络通畅，请装维人员跟进修复网络问题，谢谢！ 
 群障标题：公告。故障描述：潍坊昌邑市（铁通）昌邑沁园春小区光缆故障，预估24小时恢复，请帮忙拦截,如有需要请联系片区装维师傅邓艺浩15706307216主叫号码：19710609252.0;该号码仅供参考，请优先联系宽带账号。</t>
  </si>
  <si>
    <t>2025-01-13 14:33:25</t>
  </si>
  <si>
    <t>2025-01-13 14:33:48</t>
  </si>
  <si>
    <t>2025-01-13 10:07:01</t>
  </si>
  <si>
    <t>【重投】-【调研】-普通区域-潍城区-华安庭岸风景-18253634389-1000M-业务受理宽带-次数0-202501130000169524 一级督办</t>
  </si>
  <si>
    <t>202501130000169524</t>
  </si>
  <si>
    <t>2025-01-13 10:16:18</t>
  </si>
  <si>
    <t>2025-01-13 10:17:03</t>
  </si>
  <si>
    <t>SD-851-324939-5981-10496</t>
  </si>
  <si>
    <t>SD-057-250113-895071-4159</t>
  </si>
  <si>
    <t>2025-01-13 14:16:37</t>
  </si>
  <si>
    <t>普通区域-寒亭区-恒信学府-13508960271-1000M-业务受理宽带-次数0-202501130000337044</t>
  </si>
  <si>
    <t>202501130000337044</t>
  </si>
  <si>
    <t>202501130000337044#【已关注中国移动10086微信公众号】 宽带账号:13508960271; 联系电话：13508960271，问题类型：此工单为群障修复工单，根据群障全量闭环修复管理要求，为确保客户网络通畅，请装维人员跟进修复网络问题，谢谢！ 
 群障标题：公告。故障描述：潍坊寒亭区恒信学府光缆故障，预估24小时恢复，请帮忙拦截,如有需要请联系片区装维师傅刘浩15706307459主叫号码：13508960271.0;该号码仅供参考，请优先联系宽带账号。</t>
  </si>
  <si>
    <t>2025-01-13 14:22:21</t>
  </si>
  <si>
    <t>2025-01-13 14:22:47</t>
  </si>
  <si>
    <t>SD-851-266001-708-10387</t>
  </si>
  <si>
    <t>SD-057-250113-210437-3025</t>
  </si>
  <si>
    <t>2025-01-13 11:54:21</t>
  </si>
  <si>
    <t>80+金卡-普通区域-安丘市-安丘领秀城-18863032478-1000M-魔百和投诉-次数0-202501130000264380</t>
  </si>
  <si>
    <t>202501130000264380</t>
  </si>
  <si>
    <t>202501130000264380#流程受理流水号：20250113115228188630324781053639
客户号码:18863032478
客户姓名:郑**
投诉地市:潍坊
来话流水:2025011311504861520841479
宽带账号:18863032478
宽带账号归属地市:潍坊
宽带账号归属区县:安丘市
故障地址:潍坊安丘市兴安街道青云山路领秀城领秀城34号楼*********
联系电话:18863032478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故障细类:移动高清电视故障(专席)
携转原因:
故障时间:2025-01-13 11:52:50
魔百和单播/组播:组播
具体故障现象:电视提示网络类错误，
客户其他诉求:
魔百和单/组播：组播;宽带小区$[安丘领秀城]$</t>
  </si>
  <si>
    <t>2025-01-13 11:58:51</t>
  </si>
  <si>
    <t>2025-01-13 11:59:22</t>
  </si>
  <si>
    <t>SD-851-287963-26154-13208</t>
  </si>
  <si>
    <t>SD-057-250113-016847-7589</t>
  </si>
  <si>
    <t>2025-01-13 21:51:27</t>
  </si>
  <si>
    <t>【调研】-80+银卡-普通区域-高密市-高密东方名都-18765683220-1000M-魔百和投诉-次数0-202501130000590828</t>
  </si>
  <si>
    <t>202501130000590828</t>
  </si>
  <si>
    <t>202501130000590828#【已关注中国移动10086微信公众号】流程受理流水号：20250113214611187656832201158151
客户号码:18765683220
客户姓名:王**
投诉地市:潍坊
来话流水:2025011321453594620858960
宽带账号:18765683220
宽带账号归属地市:潍坊
宽带账号归属区县:高密市
故障地址:潍坊高密市朝阳街道凤凰大街东方名都高密东方名都8号楼2单元101
联系电话:18765683220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故障细类:移动高清电视故障
携转原因:
故障时间:2025-01-13 21:47:17
魔百和单播/组播:组播
具体故障现象:电视机提示无信号
客户其他诉求:客户来电要求装维师傅上门检测，请尽快处理。
魔百和单/组播：组播;宽带小区$[高密东方名都]$</t>
  </si>
  <si>
    <t>2025-01-13 21:55:37</t>
  </si>
  <si>
    <t>2025-01-13 21:56:00</t>
  </si>
  <si>
    <t>SD-851-237279-1990-28115</t>
  </si>
  <si>
    <t>SD-057-250113-618403-6698</t>
  </si>
  <si>
    <t>2025-01-13 19:24:25</t>
  </si>
  <si>
    <t>普通区域-高密市-新星庄自然村-13721947176-1000M-宽带上网投诉-次数0-202501130000556725</t>
  </si>
  <si>
    <t>202501130000556725</t>
  </si>
  <si>
    <t>202501130000556725#宽带账号：13721947176；宽带地址：潍坊高密市井沟镇新星庄村新星庄自然村高密新星庄10号箱*********客户来电反映宽带/魔百盒卡顿，/客户不配合排障，要求上门，请协助处理，谢谢！
来电流水：2025011319220108120885191，联系电话：13721947176</t>
  </si>
  <si>
    <t>2025-01-13 19:27:44</t>
  </si>
  <si>
    <t>2025-01-13 19:28:12</t>
  </si>
  <si>
    <t>SD-851-251082-9007-21471</t>
  </si>
  <si>
    <t>SD-057-250113-584761-4164</t>
  </si>
  <si>
    <t>2025-01-13 14:16:49</t>
  </si>
  <si>
    <t>普通区域-安丘市-大埠后村自然村-15853627967-300M-业务受理宽带-次数0-202501130000337888 二级督办</t>
  </si>
  <si>
    <t>202501130000337888</t>
  </si>
  <si>
    <t>202501130000337888# 宽带账号:15853627967; 联系电话：15853627967，问题类型：此工单为群障修复工单，根据群障全量闭环修复管理要求，为确保客户网络通畅，请装维人员跟进修复网络问题，谢谢！ 
 群障标题：公告。故障描述：潍坊安丘市大埠后村自然村光缆故障，预估24小时恢复，请帮忙拦截,如有需要请联系片区装维师傅王永琳15706307091主叫号码：15853608286.0;该号码仅供参考，请优先联系宽带账号。</t>
  </si>
  <si>
    <t>2025-01-13 14:21:54</t>
  </si>
  <si>
    <t>2025-01-13 14:23:15</t>
  </si>
  <si>
    <t>2025-01-13 11:56:57</t>
  </si>
  <si>
    <t>80+银卡-普通区域-安丘市-汶阳世家小区-13706461907-100M-宽带上网投诉-次数0-202501130000262399 一级督办</t>
  </si>
  <si>
    <t>2025-01-14 12:57:00</t>
  </si>
  <si>
    <t>202501130000262399</t>
  </si>
  <si>
    <t>2025-01-13 11:58:43</t>
  </si>
  <si>
    <t>2025-01-13 11:59:05</t>
  </si>
  <si>
    <t>SD-057-250113-805742-4165</t>
  </si>
  <si>
    <t>2025-01-13 14:16:52</t>
  </si>
  <si>
    <t>【调研】-(目标)普通区域-诸城市-王家铁沟自然村-15965043880-300M-业务受理宽带-次数0-202501130000339393</t>
  </si>
  <si>
    <t>202501130000339393</t>
  </si>
  <si>
    <t>202501130000339393# 宽带账号:15965043880; 联系电话：15965043880，问题类型：此工单为群障修复工单，根据群障全量闭环修复管理要求，为确保客户网络通畅，请装维人员跟进修复网络问题，谢谢！ 
 群障标题：公告。故障描述：潍坊诸城市王家铁沟自然村光缆故障，预估24小时恢复，请帮忙拦截,如有需要请联系片区装维师傅刘永15706307953主叫号码：13792692409.0;该号码仅供参考，请优先联系宽带账号。</t>
  </si>
  <si>
    <t>2025-01-13 14:31:03</t>
  </si>
  <si>
    <t>2025-01-13 14:32:00</t>
  </si>
  <si>
    <t>SD-851-280930-14643-7378</t>
  </si>
  <si>
    <t>SD-057-250113-168402-3086</t>
  </si>
  <si>
    <t>2025-01-13 11:57:24</t>
  </si>
  <si>
    <t>【调研】-80+金卡-普通区域-青州市-盛世东方南区-15063630049-100M-宽带上网投诉-次数0-202501130000268066</t>
  </si>
  <si>
    <t>202501130000268066</t>
  </si>
  <si>
    <t xml:space="preserve">202501130000268066#流程受理流水号：20250113115616150636300491054588
客户号码:15063630049
客户姓名:马*
投诉地市:潍坊
来话流水:2025011311551911320895184
宽带账号:15063630049
宽带账号归属地市:潍坊
宽带账号归属区县:青州市
故障地址:潍坊青州市王府街道青都街盛世东方南区23号楼*********
联系电话:15966138131
联系人:女士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故障时间:2025-01-13 11:56:45
具体故障现象:客户侧为质差终端，要求上门更换终端并一并处理故障问题。
客户其他诉求:客户侧为质差终端，要求上门更换终端并一并处理故障问题。
</t>
  </si>
  <si>
    <t>2025-01-13 12:17:01</t>
  </si>
  <si>
    <t>2025-01-13 12:17:18</t>
  </si>
  <si>
    <t>SD-057-250113-896574-4349</t>
  </si>
  <si>
    <t>2025-01-13 14:38:13</t>
  </si>
  <si>
    <t>FTTR-普通区域-高密市-周阳四村自然村-18763699003-1000M-宽带上网投诉-次数0-20250113143655X215912566</t>
  </si>
  <si>
    <t>20250113143655X215912566</t>
  </si>
  <si>
    <t xml:space="preserve">【农村网络投诉】流程受理流水号：20250113143614187636990031084885
客户号码:18763699003
客户姓名:高*
投诉地市:潍坊
来话流水:2025011314350656620865195
宽带账号:18763699003
宽带账号归属地市:潍坊
宽带账号归属区县:高密市
故障地址:潍坊高密市密水街道周阳四村周阳四村自然村马永生东墙K1号*********
联系电话:18763699003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
故障细类:上网掉线(专席)
携转原因:
故障时间:2025-01-13 14:36:30
具体故障现象:频繁掉线
客户其他诉求:
</t>
  </si>
  <si>
    <t>2025-01-13 14:41:27</t>
  </si>
  <si>
    <t>2025-01-13 14:41:44</t>
  </si>
  <si>
    <t>SD-851-320495-15114-20975</t>
  </si>
  <si>
    <t>SD-057-250113-029673-2978</t>
  </si>
  <si>
    <t>2025-01-13 11:50:17</t>
  </si>
  <si>
    <t>【调研】-80+金卡-普通区域-潍城区-永信片区（邮电宿舍、建设街26号）-18366569200-500M-宽带上网投诉-次数0-202501130000260055</t>
  </si>
  <si>
    <t>202501130000260055</t>
  </si>
  <si>
    <t>202501130000260055#宽带账号：18366569200；宽带地址：潍坊潍城区南关街道建设街永信片区6#光明商店旁；客户来电反映宽带无法连接/客户不配合排障，要求上门，请协助处理，谢谢！联系电话：18366569200；联系人：庞**；来电流水：2025011311481970620810446</t>
  </si>
  <si>
    <t>2025-01-13 12:21:18</t>
  </si>
  <si>
    <t>2025-01-13 12:22:07</t>
  </si>
  <si>
    <t>SD-057-250113-856423-3097</t>
  </si>
  <si>
    <t>2025-01-13 11:58:34</t>
  </si>
  <si>
    <t>普通区域-寒亭区-泰祥社区二期（华为）-13105364990-500M-宽带上网投诉-次数0-202501130000265500</t>
  </si>
  <si>
    <t>202501130000265500</t>
  </si>
  <si>
    <t>202501130000265500#宽带账号：13105364990；宽带地址：潍坊寒亭区寒亭街道幸福路泰祥社区二期；客户来电反映宽带无法上网，我处正常排查未恢复，要求上门，请协助处理，谢谢！联系电话：15965029060；联系人：女士；来电流水：2025011311545278320890061</t>
  </si>
  <si>
    <t>2025-01-13 12:06:01</t>
  </si>
  <si>
    <t>2025-01-13 12:06:38</t>
  </si>
  <si>
    <t>SD-851-280134-823-13779</t>
  </si>
  <si>
    <t>SD-057-250113-267391-2973</t>
  </si>
  <si>
    <t>2025-01-13 11:50:04</t>
  </si>
  <si>
    <t>80+金卡-普通区域-诸城市-邰家沟村-13791633264-1000M-宽带上网投诉-次数0-202501130000259326</t>
  </si>
  <si>
    <t>202501130000259326</t>
  </si>
  <si>
    <t>202501130000259326#13791633264  电视经常显示错误码，具体多少忘记了，引导查看设备链接是否正常，用户不认识设备，请处理，谢谢
联系人先生，电话15169620195，流水号   2025011311430661720844524</t>
  </si>
  <si>
    <t>2025-01-13 11:52:10</t>
  </si>
  <si>
    <t>SD-851-327414-23703-749</t>
  </si>
  <si>
    <t>SD-057-250113-498613-4288</t>
  </si>
  <si>
    <t>2025-01-13 14:32:13</t>
  </si>
  <si>
    <t>80+普通-普通区域-奎文区-书香苑-15853691829-1000M-魔百和投诉-次数0-20250113142959X799247895</t>
  </si>
  <si>
    <t>20250113142959X799247895</t>
  </si>
  <si>
    <t>流程受理流水号：20250113142823158536918291083075
客户号码:15853691829
客户姓名:刘**
投诉地市:潍坊
来话流水:2025011314210086720877230
宽带账号:15853691829
宽带账号归属地市:潍坊
宽带账号归属区县:奎文区
故障地址:潍坊奎文区潍州路街道潍州路书香苑A座*********
联系电话:15853691829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故障细类:移动高清电视故障(专席)
携转原因:
故障时间:2025-01-13 14:22:28
魔百和单播/组播:组播
具体故障现象:电视提示网络类错误，拔插网线设置网络未恢复
客户其他诉求:
魔百和单/组播：组播</t>
  </si>
  <si>
    <t>2025-01-13 14:36:04</t>
  </si>
  <si>
    <t>2025-01-13 14:36:25</t>
  </si>
  <si>
    <t>SD-851-272522-1687-11292</t>
  </si>
  <si>
    <t>SD-057-250113-043691-6741</t>
  </si>
  <si>
    <t>2025-01-13 19:28:23</t>
  </si>
  <si>
    <t>80+金卡-FTTR-普通区域-奎文区-恒信丽都苑-15053602945-1000M-宽带延伸服务-次数0-202501130000556987</t>
  </si>
  <si>
    <t>202501130000556987</t>
  </si>
  <si>
    <t xml:space="preserve">202501130000556987#流程受理流水号：20250113192702150536029451145407
客户号码:15053602945
客户姓名:吕**
投诉地市:潍坊
来话流水:2025011319251082020802892
宽带账号:15053602945
宽带账号归属地市:潍坊
宽带账号归属区县:奎文区
故障地址:潍坊奎文区北苑街道四平路恒信丽都苑7号楼*********
联系电话:13455642217
联系人:先生/女士
工单紧急程度:一般
是否有升级投诉倾向:否
是否重复投诉:否
是否携转意向:否
是否投诉倾向:否
是否智能网关:智能网关
当前是否在线:是
接入方式:FTTH
是否质差终端:无质差信息
光功率:-18.09
故障大类:宽带/电视
故障细类:宽带延伸服务
携转原因:
故障时间:2025-01-13 19:25:26
具体故障现象:自己购买的机顶盒需要调测
</t>
  </si>
  <si>
    <t>2025-01-13 19:31:58</t>
  </si>
  <si>
    <t>2025-01-13 19:32:20</t>
  </si>
  <si>
    <t>SD-851-324157-5401-10054</t>
  </si>
  <si>
    <t>SD-057-250113-308162-1586</t>
  </si>
  <si>
    <t>2025-01-13 10:07:23</t>
  </si>
  <si>
    <t>80+银卡-普通区域-寒亭区-环宇五金市场-18253619977-300M-业务受理宽带-次数0-202501130000170032</t>
  </si>
  <si>
    <t>202501130000170032</t>
  </si>
  <si>
    <t>202501130000170032# 宽带账号:18253619977; 联系电话：18253619977，问题类型：此工单为群障修复工单，根据群障全量闭环修复管理要求，为确保客户网络通畅，请装维人员跟进修复网络问题，谢谢！ 
 群障标题：公告。故障描述：环宇五金市场主叫号码：18253619977.0;该号码仅供参考，请优先联系宽带账号。</t>
  </si>
  <si>
    <t>2025-01-13 10:09:32</t>
  </si>
  <si>
    <t>2025-01-13 10:10:37</t>
  </si>
  <si>
    <t>SD-057-250113-074682-1534</t>
  </si>
  <si>
    <t>2025-01-13 10:04:48</t>
  </si>
  <si>
    <t>【调研】-80+普通-(目标)普通区域-诸城市-人民家园-13780874295-300M-宽带上网投诉-次数0-202501130000165123</t>
  </si>
  <si>
    <t>202501130000165123</t>
  </si>
  <si>
    <t xml:space="preserve">202501130000165123#13780874295：客户表示网速慢，路由器年限长，地址”潍坊诸城市龙都街道潍徐街人民家园康居园8号楼1-502*********联系人先生，联系本机，2025011310012761220885730
</t>
  </si>
  <si>
    <t>2025-01-13 10:07:47</t>
  </si>
  <si>
    <t>SD-852-273839-1210-24882</t>
  </si>
  <si>
    <t>SD-057-250113-736049-4339</t>
  </si>
  <si>
    <t>2025-01-13 14:37:12</t>
  </si>
  <si>
    <t>普通区域-奎文区-虞景家园-13964621234-200M-宽带上网投诉-次数0-202501130000352804</t>
  </si>
  <si>
    <t>2025-01-14 15:38:00</t>
  </si>
  <si>
    <t>202501130000352804</t>
  </si>
  <si>
    <t>202501130000352804#13964621234电视显示网络未连接，设置网络显示没有连接网线，提示质差路由器，请处理，谢谢
联系人先生，电话本机，流水号  2025011314301670220899654</t>
  </si>
  <si>
    <t>2025-01-13 14:38:08</t>
  </si>
  <si>
    <t>2025-01-13 14:38:35</t>
  </si>
  <si>
    <t>SD-851-298242-7555-9884</t>
  </si>
  <si>
    <t>SD-057-250113-067485-6685</t>
  </si>
  <si>
    <t>2025-01-13 19:23:21</t>
  </si>
  <si>
    <t>80+普通-普通区域-寿光市-后寨子-13686361578-300M-宽带上网投诉-次数0-20250113192223X343250460</t>
  </si>
  <si>
    <t>20250113192223X343250460</t>
  </si>
  <si>
    <t xml:space="preserve">流程受理流水号：20250113192148136863615781144636
客户号码:13686361578
客户姓名:隋**
投诉地市:潍坊
来话流水:2025011319212535520881940
宽带账号:13686361578
宽带账号归属地市:潍坊
宽带账号归属区县:寿光市
故障地址:潍坊寿光市台头镇后寨子后寨子2号箱*********
联系电话:13686361578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19:22:12
具体故障现象:光猫亮红灯，
客户其他诉求:
</t>
  </si>
  <si>
    <t>2025-01-13 19:26:23</t>
  </si>
  <si>
    <t>2025-01-13 19:26:46</t>
  </si>
  <si>
    <t>SD-057-250113-273485-1543</t>
  </si>
  <si>
    <t>2025-01-13 10:05:44</t>
  </si>
  <si>
    <t>【调研】-80+金卡-普通区域-昌乐县-五里庄村自然村-15726058056-200M-宽带上网投诉-次数0-202501130000166029</t>
  </si>
  <si>
    <t>2025-01-14 11:06:00</t>
  </si>
  <si>
    <t>202501130000166029</t>
  </si>
  <si>
    <t>202501130000166029#宽带账号：15726058056；宽带地址：潍坊昌乐县城南街道五里庄村五里庄村自然村五里庄村4-5#；客户来电反映宽带/移动高清*****，客户不在现场，无法配合线上指导/客户不配合排障，要求上门，请协助处理，谢谢！联系电话：15726058056；联系人：先生；来电流水：2025011310005854820878706</t>
  </si>
  <si>
    <t>2025-01-13 10:07:22</t>
  </si>
  <si>
    <t>2025-01-13 10:07:51</t>
  </si>
  <si>
    <t>SD-057-250113-706952-3066</t>
  </si>
  <si>
    <t>2025-01-13 11:56:51</t>
  </si>
  <si>
    <t>普通区域-高密市-毛家庄社区-1506966212602-100M-宽带上网投诉-次数0-202501130000267259</t>
  </si>
  <si>
    <t>202501130000267259</t>
  </si>
  <si>
    <t>202501130000267259#流程受理流水号：2025011311535315069662126021053995
客户号码:1506966212602
客户姓名:槐**
投诉地市:潍坊
来话流水:2025011311503998520839708
宽带账号:1506966212602
账号归属区县:高密交通营业厅
联系电话:15069662126
联系人:先生/女士
宽带地址:潍坊
工单紧急程度:一般
是否投诉倾向:否
是否重复投诉:否
是否携转意向:否
是否有升级投诉倾向:否
*业务名称:业务融合开机流程宽带
投诉内容:手机号码：1506966212602，【问题描述】客户已办理宽带业务，有开通单，要求装维尽快联系上门，提及工信部投诉请处理，谢谢。联系电话：15069662126，联系人：先生/女士，录音流水号：2025011311503998520839708。受理明细：531920062399999999。
在途开通单信息：536240821223873742，1506966212602，2024-08-21 14:17:56，业务融合开机流程宽带，处理中，装维选址
是否到厅:否
业务名称:业务融合开机流程宽带
;宽带小区$[毛家庄社区]$</t>
  </si>
  <si>
    <t>2025-01-13 12:01:10</t>
  </si>
  <si>
    <t>2025-01-13 12:03:27</t>
  </si>
  <si>
    <t>2025-01-13 14:32:16</t>
  </si>
  <si>
    <t>普通区域-奎文区-晟景花园-13475696788-500M-宽带上网投诉-次数0-20250113143004X804013887 一级督办</t>
  </si>
  <si>
    <t>20250113143004X804013887</t>
  </si>
  <si>
    <t>2025-01-13 14:48:33</t>
  </si>
  <si>
    <t>2025-01-13 14:49:00</t>
  </si>
  <si>
    <t>SD-851-296773-20814-14426</t>
  </si>
  <si>
    <t>SD-057-250113-975208-4138</t>
  </si>
  <si>
    <t>2025-01-13 14:13:38</t>
  </si>
  <si>
    <t>【调研】-80+普通-普通区域-安丘市-董家王封-13806469819-1000M-宽带上网投诉-次数0-202501130000335438</t>
  </si>
  <si>
    <t>202501130000335438</t>
  </si>
  <si>
    <t>202501130000335438#13806469819 客户来电反映家里宽带不能用，客户本人不在家，客户表示家人在家不会操作，线上排障客户表示不认可，要求师傅上门，请尽快协助处理,谢谢
联系电话：本机 联系人：女士 流水号:2025011314095255020831886</t>
  </si>
  <si>
    <t>2025-01-13 14:23:24</t>
  </si>
  <si>
    <t>2025-01-13 14:23:46</t>
  </si>
  <si>
    <t>SD-851-328542-8035-20879</t>
  </si>
  <si>
    <t>SD-057-250113-470651-4179</t>
  </si>
  <si>
    <t>【调研】-80+普通-普通区域-坊子区-邢戈村-13465686886-300M-宽带上网投诉-次数0-202501130000339591</t>
  </si>
  <si>
    <t>202501130000339591</t>
  </si>
  <si>
    <t>202501130000339591#流程受理流水号：20250113141635134656868861080321
客户号码:13465686886
客户姓名:孙**
投诉地市:潍坊
来话流水:2025011314150170920899001
宽带账号:13465686886
宽带账号归属地市:潍坊
宽带账号归属区县:坊子区
故障地址:潍坊坊子区王家庄街道（赵戈）邢戈村行政村邢戈村19号箱*********
联系电话:13465686886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14:16:45
具体故障现象:打不开网页，用户称线路断了不能上网要求处理谢谢
客户其他诉求:
;宽带小区$[邢戈村]$</t>
  </si>
  <si>
    <t>2025-01-13 14:22:01</t>
  </si>
  <si>
    <t>2025-01-13 14:25:06</t>
  </si>
  <si>
    <t>SD-057-250113-437650-3056</t>
  </si>
  <si>
    <t>2025-01-13 11:56:30</t>
  </si>
  <si>
    <t>80+银卡-普通区域-寿光市-信桥-13791865004-1000M-业务受理宽带-次数0-202501130000265563</t>
  </si>
  <si>
    <t>202501130000265563</t>
  </si>
  <si>
    <t>202501130000265563# 宽带账号:13791865004; 联系电话：13791865004，问题类型：此工单为群障修复工单，根据群障全量闭环修复管理要求，为确保客户网络通畅，请装维人员跟进修复网络问题，谢谢！ 
 群障标题：公告。故障描述：潍坊寿光市信桥光缆故障，预估24小时恢复，请帮忙拦截,如有需要请联系片区装维师傅孙向鑫15064441236主叫号码：18264648801.0;该号码仅供参考，请优先联系宽带账号。</t>
  </si>
  <si>
    <t>2025-01-13 12:18:50</t>
  </si>
  <si>
    <t>2025-01-13 12:19:40</t>
  </si>
  <si>
    <t>SD-057-250113-408697-6665</t>
  </si>
  <si>
    <t>2025-01-13 19:20:14</t>
  </si>
  <si>
    <t>普通区域-坊子区-东扶村-15244498608-300M-宽带上网投诉-次数0-20250113191751X711061970</t>
  </si>
  <si>
    <t>20250113191751X711061970</t>
  </si>
  <si>
    <t xml:space="preserve">【农村网络投诉】流程受理流水号：20250113191636152444986081143902
客户号码:15244498608
客户姓名:卢**
投诉地市:潍坊
来话流水:2025011319150352720846134
宽带账号:15244498608
宽带账号归属地市:潍坊
宽带账号归属区县:坊子区
故障地址:潍坊坊子区太堡庄街道（丈岭）东扶村行政村东扶村1号箱*********
联系电话:15244498608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19:16:41
具体故障现象:光猫亮红灯，客户来电反映宽带无法上网，请协助处理谢谢
客户其他诉求:
</t>
  </si>
  <si>
    <t>2025-01-13 19:27:45</t>
  </si>
  <si>
    <t>2025-01-13 19:28:56</t>
  </si>
  <si>
    <t>SD-851-305822-20807-11139</t>
  </si>
  <si>
    <t>SD-057-250113-476891-1570</t>
  </si>
  <si>
    <t>普通区域-潍城区-十笏园文化城-15006669944-300M-宽带上网投诉-次数0-202501130000166855</t>
  </si>
  <si>
    <t>202501130000166855</t>
  </si>
  <si>
    <t xml:space="preserve">202501130000166855#宽带账号：15006669944；宽带地址：潍坊潍城区城关街道东风西街十笏园文化城刘大为、郭怡孮美术馆；客户来电反映宽带无法上网，客户不配合排障，要求上门，请协助处理，谢谢！联系电话：本机；联系人：先生；来电流水：2025011310032271320812973
</t>
  </si>
  <si>
    <t>2025-01-13 10:11:10</t>
  </si>
  <si>
    <t>2025-01-13 10:11:38</t>
  </si>
  <si>
    <t>SD-851-245225-11722-10156</t>
  </si>
  <si>
    <t>SD-057-250113-426387-4330</t>
  </si>
  <si>
    <t>2025-01-13 14:36:52</t>
  </si>
  <si>
    <t>普通区域--null-18753606625-宽带上网投诉-次数0-202501130000353240</t>
  </si>
  <si>
    <t>2025-01-14 15:37:00</t>
  </si>
  <si>
    <t>202501130000353240</t>
  </si>
  <si>
    <t>202501130000353240#流程受理流水号：20250113143611187536066251084872
客户号码:18753606625
客户姓名:陈**
投诉地市:潍坊
来话流水:2025011314355390320876047
宽带账号:18753606625
账号归属区县:高密-朝阳-六律科技
联系电话:18753606625
联系人:先生/女士
宽带地址:潍坊
工单紧急程度:非常紧急
是否投诉倾向:否
是否重复投诉:否
是否携转意向:否
是否有升级投诉倾向:否
*业务名称:业务融合开机流程宽带+OTT
投诉内容:手机号码：18753606625，【问题描述】客户已办理宽带业务，有开通单，要求装维尽快联系上门，请处理，谢谢。联系电话：18753606625，联系人：先生/女士，录音流水号：2025011314355390320876047。受理明细：531920062399999999。
在途开通单信息：536250112832793680，18753606625，2025-01-12 14:24:45，业务融合开机流程宽带+OTT，处理中，装维选址
是否到厅:否
业务名称:业务融合开机流程宽带+OTT
;宽带小区$[null]$</t>
  </si>
  <si>
    <t>2025-01-13 20:42:49</t>
  </si>
  <si>
    <t>SD-057-250113-576234-6725</t>
  </si>
  <si>
    <t>2025-01-13 19:27:07</t>
  </si>
  <si>
    <t>80+普通-普通区域-诸城市-西辛兴自然村-18265366523-300M-业务受理宽带-次数0-202501130000556959</t>
  </si>
  <si>
    <t>202501130000556959</t>
  </si>
  <si>
    <t>202501130000556959# 宽带账号:18265366523; 联系电话：18265366523，问题类型：此工单为群障修复工单，根据群障全量闭环修复管理要求，为确保客户网络通畅，请装维人员跟进修复网络问题，谢谢！ 
 群障标题：公告。故障描述：潍坊诸城市西辛兴自然村光缆故障，预估24小时恢复，请帮忙拦截,如有需要请联系片区装维师傅王伟18353641022主叫号码：18265366523.0;该号码仅供参考，请优先联系宽带账号。</t>
  </si>
  <si>
    <t>2025-01-13 19:34:06</t>
  </si>
  <si>
    <t>2025-01-13 19:34:43</t>
  </si>
  <si>
    <t>SD-057-250113-072435-1503</t>
  </si>
  <si>
    <t>2025-01-13 10:02:18</t>
  </si>
  <si>
    <t>普通区域-奎文区-恒信御园三期-18416633399-1000M-宽带上网投诉-次数0-20250112113244X764115993</t>
  </si>
  <si>
    <t>20250112113244X764115993</t>
  </si>
  <si>
    <t xml:space="preserve">流程受理流水号：20250112113050184166333991047163
客户号码:18416633399
客户姓名:窦**
投诉地市:潍坊
来话流水:2025011211301943220802065
宽带账号:18416633399
账号归属区县:潍坊-奎文-北苑网格-奎文区北苑英捷通讯店
联系电话:18416633399
联系人:先生
宽带地址:潍坊
工单紧急程度:一般
是否投诉倾向:否
是否重复投诉:否
是否携转意向:否
是否有升级投诉倾向:否
*业务名称:业务融合开机流程宽带+全光WiFi+OTT+FTTR组网
投诉内容:手机号码：18416633399，【问题描述】客户办理的宽带业务未生成开通单，已建议客户联系办理的地方处理，但客户不认可，请协助联系客户尽快处理。联系电话：18416633399，联系人：先生，录音流水号：2025011211301943220802065。受理明细：536241202721410450,窦**,18416633399,产品变更,2024-12-02 14:19:09,代理商,卢海龙(fe12j005),潍坊-奎文-北苑网格-奎文区北苑英捷通讯店(SD.LF.0E.11.02.YJ),699.00,1.00,订单执行中,否。
在途开通单信息：536241202721477104，18416633399，2024-12-02 14:21:33，业务融合开机流程宽带+全光WiFi+OTT+FTTR组网，处理中，驳回CRM
是否到厅:否
业务名称:业务融合开机流程宽带+全光WiFi+OTT+FTTR组网
</t>
  </si>
  <si>
    <t>2025-01-13 10:18:40</t>
  </si>
  <si>
    <t>2025-01-13 10:19:09</t>
  </si>
  <si>
    <t>SD-851-296868-8206-25249</t>
  </si>
  <si>
    <t>SD-057-250113-527436-3095</t>
  </si>
  <si>
    <t>2025-01-13 11:58:28</t>
  </si>
  <si>
    <t>普通区域-寿光市-赵家辛章村自然村-13953640349-300M-宽带上网投诉-次数0-202501130000267672</t>
  </si>
  <si>
    <t>202501130000267672</t>
  </si>
  <si>
    <t>202501130000267672#宽带账号：13953640349；宽带地址：潍坊寿光市侯镇赵家辛章村赵家辛章村自然村扩18号箱*********
；客户来电反映宽带无法上网，客户不配合排障，要求上门，请协助处理，谢谢！联系电话：本机；联系人：先生；来电流水：2025011311550243920891868</t>
  </si>
  <si>
    <t>2025-01-13 12:02:08</t>
  </si>
  <si>
    <t>SD-057-250113-069215-2992</t>
  </si>
  <si>
    <t>2025-01-13 11:51:43</t>
  </si>
  <si>
    <t>普通区域-高密市-高密崔家村自然村-15069694355-1000M-宽带上网投诉-次数0-202501130000258971</t>
  </si>
  <si>
    <t>202501130000258971</t>
  </si>
  <si>
    <t xml:space="preserve">202501130000258971#宽带账号：15069694355；宽带地址：潍坊高密市醴泉街道崔家村崔家村自然村高密崔家村6号箱陈茂友*；客户来电反映宽带网速慢，客户不配合排障，要求师傅上门，请协助处理，谢谢！联系电话13791692336；；来电流水：2025011311483672020813945。 </t>
  </si>
  <si>
    <t>2025-01-13 11:55:23</t>
  </si>
  <si>
    <t>2025-01-13 11:59:41</t>
  </si>
  <si>
    <t>SD-851-340233-3263-5045</t>
  </si>
  <si>
    <t>2025-01-13 14:31:48</t>
  </si>
  <si>
    <t>【调研】-80+普通-普通区域-诸城市-奥韵花园二期-13475689688-300M-业务受理宽带-次数0-202501130000348598 一级督办</t>
  </si>
  <si>
    <t>202501130000348598</t>
  </si>
  <si>
    <t>2025-01-13 15:00:33</t>
  </si>
  <si>
    <t>2025-01-13 15:01:50</t>
  </si>
  <si>
    <t>SD-851-273839-4003-4298</t>
  </si>
  <si>
    <t>SD-057-250113-892473-4290</t>
  </si>
  <si>
    <t>2025-01-13 14:32:21</t>
  </si>
  <si>
    <t>普通区域-寒亭区-獐羔埠村自然村-15053662800-300M-宽带上网投诉-次数0-20250113143041X841537210</t>
  </si>
  <si>
    <t>20250113143041X841537210</t>
  </si>
  <si>
    <t xml:space="preserve">【农村网络投诉】流程受理流水号：20250113142959150536628001083451
客户号码:15053662800
客户姓名:杨**
投诉地市:潍坊
来话流水:2025011314254268920839169
宽带账号:15053662800
宽带账号归属地市:潍坊
宽带账号归属区县:寒亭区
故障地址:潍坊寒亭区高里镇獐羔埠村獐羔埠村自然村獐羔埠村
联系电话:15169636865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故障时间:2025-01-13 14:30:11
具体故障现象:光猫亮红灯
客户其他诉求:
</t>
  </si>
  <si>
    <t>2025-01-13 14:38:15</t>
  </si>
  <si>
    <t>2025-01-13 14:38:44</t>
  </si>
  <si>
    <t>SD-057-250113-318569-4305</t>
  </si>
  <si>
    <t>2025-01-13 14:34:51</t>
  </si>
  <si>
    <t>80+银卡-普通区域-昌邑市-吴沟村自然村-18264602508-1000M-宽带上网投诉-次数0-202501130000350002</t>
  </si>
  <si>
    <t>202501130000350002</t>
  </si>
  <si>
    <t>202501130000350002#宽带账号：18264602508；宽带地址：潍坊昌邑市饮马镇吴沟村吴沟村自然村扩容2号分纤箱；客户来电反映移动高清看不了，客户不配合线上指导，要求上门，要求师傅半个小时后回电，请协助处理，谢谢！联系电话：15206369371；联系人：先生；来电流水：2025011314321012620825308</t>
  </si>
  <si>
    <t>2025-01-13 14:37:47</t>
  </si>
  <si>
    <t>2025-01-13 14:42:21</t>
  </si>
  <si>
    <t>SD-851-327023-12219-17886</t>
  </si>
  <si>
    <t>SD-057-250113-596284-2094</t>
  </si>
  <si>
    <t>2025-01-13 10:43:34</t>
  </si>
  <si>
    <t>【调研】-FTTR-普通区域-青州市-隆盛花园小区-15269636583-1000M-宽带上网投诉-次数0-202501130000201769</t>
  </si>
  <si>
    <t>202501130000201769</t>
  </si>
  <si>
    <t>202501130000201769#宽带账号：15269636583；宽带地址：潍坊青州市云门山街道凤凰山东路隆盛花园小区3号楼*********；客户来电反映宽带无法使用，要求上门测速，客户不在现场，无法配合线上指导/客户不配合排障，要求上门，请协助处理，谢谢！来电流水：2025011310385581820828010，联系电话：15269636583</t>
  </si>
  <si>
    <t>2025-01-13 10:46:05</t>
  </si>
  <si>
    <t>调整位置或增加设备</t>
  </si>
  <si>
    <t>2025-01-13 10:46:56</t>
  </si>
  <si>
    <t>SD-851-302926-4554-3719</t>
  </si>
  <si>
    <t>SD-057-250113-267458-4656</t>
  </si>
  <si>
    <t>2025-01-13 15:16:59</t>
  </si>
  <si>
    <t>普通区域-昌邑市-刘家巷自然村-13406670370-300M-宽带延伸服务-次数0-202501130000384136</t>
  </si>
  <si>
    <t>202501130000384136</t>
  </si>
  <si>
    <t xml:space="preserve">202501130000384136#流程受理流水号：20250113151439134066703701094171
客户号码:13406670370
客户姓名:刘**
投诉地市:潍坊
来话流水:2025011315083675820824532
宽带账号:13406670370
宽带账号归属地市:潍坊
宽带账号归属区县:昌邑市
故障地址:潍坊昌邑市宋庄镇刘家巷村刘家巷自然村12号箱刘元亮*********
联系电话:13791693493
联系人:先生/女士
工单紧急程度:紧急
是否有升级投诉倾向:否
是否重复投诉:否
是否携转意向:否
是否投诉倾向:否
是否智能网关:智能网关
当前是否在线:是
接入方式:--
是否质差终端:无质差信息
光功率:-19.91
故障大类:宽带/电视
故障细类:宽带延伸服务
携转原因:
故障时间:2025-01-13 15:15:00
具体故障现象:重新布置网线，
</t>
  </si>
  <si>
    <t>2025-01-13 15:21:58</t>
  </si>
  <si>
    <t>2025-01-13 15:22:21</t>
  </si>
  <si>
    <t>SD-851-298021-10113-16976</t>
  </si>
  <si>
    <t>SD-057-250113-398407-4712</t>
  </si>
  <si>
    <t>2025-01-13 15:25:02</t>
  </si>
  <si>
    <t>【调研】-普通区域-青州市-东十里村-15053640903-1000M-宽带上网投诉-次数0-202501130000389881</t>
  </si>
  <si>
    <t>202501130000389881</t>
  </si>
  <si>
    <t>202501130000389881#宽带账号：15053640903；宽带地址：潍坊青州市黄楼街道东十里村K23东SL东南；客户来电反映宽带可以使用，移动高清不能看，客户不在现场，无法配合线上指导，要求上门，请协助处理，谢谢！联系电话：13365425764；联系人：女士；来电流水：2025011315222657820822848</t>
  </si>
  <si>
    <t>2025-01-13 15:27:58</t>
  </si>
  <si>
    <t>2025-01-13 15:28:20</t>
  </si>
  <si>
    <t>SD-851-252648-4270-28219</t>
  </si>
  <si>
    <t>SD-057-250113-132967-5182</t>
  </si>
  <si>
    <t>2025-01-13 16:24:02</t>
  </si>
  <si>
    <t>【调研】-普通区域-奎文区-景苑小区-13506470716-1000M-宽带上网投诉-次数0-202501130000441324</t>
  </si>
  <si>
    <t>2025-01-14 17:25:00</t>
  </si>
  <si>
    <t>202501130000441324</t>
  </si>
  <si>
    <t>202501130000441324#流程受理流水号：20250113162300135064707161110753
客户号码:13506470716
客户姓名:郭*
投诉地市:潍坊
来话流水:2025011316224621720884398
宽带账号:13506470716
宽带账号归属地市:潍坊
宽带账号归属区县:奎文区
故障地址:潍坊奎文区廿里堡街道宝通街景苑小区10号楼*********
联系电话:13506470716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故障细类:宽带网速慢/卡顿
携转原因:
故障时间:2025-01-13 16:23:23
具体故障现象:用户要求宽带师傅上门测速 网速慢卡顿，
客户其他诉求:
;宽带小区$[景苑小区]$</t>
  </si>
  <si>
    <t>2025-01-13 16:26:12</t>
  </si>
  <si>
    <t>2025-01-13 16:26:47</t>
  </si>
  <si>
    <t>SD-851-302251-15827-17593</t>
  </si>
  <si>
    <t>SD-057-250113-146250-2170</t>
  </si>
  <si>
    <t>2025-01-13 10:48:43</t>
  </si>
  <si>
    <t>普通区域-潍城区-润扬新城二期-18764692059-300M-宽带上网投诉-次数1-202501120000511039</t>
  </si>
  <si>
    <t>2025-01-13 10:50:10</t>
  </si>
  <si>
    <t>SD-057-250113-213465-4699</t>
  </si>
  <si>
    <t>2025-01-13 15:22:59</t>
  </si>
  <si>
    <t>普通区域-昌邑市-郭疃村-15966136903-300M-宽带上网投诉-次数0-202501130000388865</t>
  </si>
  <si>
    <t>202501130000388865</t>
  </si>
  <si>
    <t>202501130000388865#流程受理流水号：20250113152148159661369031096007
客户号码:15966136903
客户姓名:赵**
投诉地市:潍坊
来话流水:2025011315213642320810823
宽带账号:15966136903
账号归属区县:昌邑
联系电话:15966136903
联系人:女士
宽带地址:潍坊
工单紧急程度:一般
是否投诉倾向:否
是否重复投诉:否
是否携转意向:否
是否有升级投诉倾向:否
*业务名称:业务融合开机流程宽带+OTT
投诉内容:手机号码：15966136903，【问题描述】客户已办理宽带业务，有开通单，要求装维尽快联系上门，请处理，谢谢。联系电话：15966136903，联系人：女士，录音流水号：2025011315213642320810823。受理明细：531920062399999999。
在途开通单信息：536250103801587642，15966136903，2025-01-03 16:45:45，业务融合开机流程宽带+OTT，处理中，黄单建设（楼宇）
是否到厅:否
业务名称:业务融合开机流程宽带+OTT
;宽带小区$[郭疃村]$</t>
  </si>
  <si>
    <t>2025-01-13 15:28:21</t>
  </si>
  <si>
    <t>2025-01-13 15:31:18</t>
  </si>
  <si>
    <t>SD-851-320731-15095-26837</t>
  </si>
  <si>
    <t>SD-057-250113-614389-4769</t>
  </si>
  <si>
    <t>2025-01-13 15:29:44</t>
  </si>
  <si>
    <t>【调研】-80+普通-普通区域-寿光市-杨营村自然村-18863677773-300M-宽带上网投诉-次数0-20250113152854X334850895</t>
  </si>
  <si>
    <t>20250113152854X334850895</t>
  </si>
  <si>
    <t xml:space="preserve">【农村网络投诉】流程受理流水号：20250113152825188636777731097666
客户号码:18863677773
客户姓名:袁**
投诉地市:潍坊
来话流水:2025011315261166320876487
宽带账号:18863677773
宽带账号归属地市:潍坊
宽带账号归属区县:寿光市
故障地址:潍坊寿光市稻田镇杨营村杨营村自然村杨营村12箱（杨寿伟外墙）*********
联系电话:18863677773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故障细类:宽带无法上网(专席)
携转原因:
故障时间:2025-01-13 15:30:45
具体故障现象:提示网络无法连接，
客户其他诉求:请核实，谢谢
</t>
  </si>
  <si>
    <t>2025-01-13 15:41:35</t>
  </si>
  <si>
    <t>2025-01-13 15:41:50</t>
  </si>
  <si>
    <t>SD-851-270148-16307-21392</t>
  </si>
  <si>
    <t>SD-057-250113-745389-2104</t>
  </si>
  <si>
    <t>2025-01-13 10:44:13</t>
  </si>
  <si>
    <t>普通区域-奎文区-null-18363604877-宽带上网投诉-次数0-202501130000203554</t>
  </si>
  <si>
    <t>2025-01-14 11:45:00</t>
  </si>
  <si>
    <t>202501130000203554</t>
  </si>
  <si>
    <t>202501130000203554#流程受理流水号：20250113104306183636048771034794
客户号码:18363604877
客户姓名:代**
投诉地市:潍坊
来话流水:2025011310424392020884800
宽带账号:18363604877
账号归属区县:奎文
联系电话:18363604877
联系人:先生/女士
宽带地址:潍坊
工单紧急程度:紧急
是否投诉倾向:否
是否重复投诉:否
是否携转意向:否
是否有升级投诉倾向:否
*业务名称:业务融合开机流程宽带
投诉内容:手机号码：18363604877，【问题描述】客户已办理宽带业务，有开通单，要求装维尽快联系上门，请处理，谢谢。联系电话：18363604877，联系人：先生/女士，录音流水号：2025011310424392020884800。受理明细：531920062399999999。
在途开通单信息：536250112875348626，18363604877，2025-01-12 17:37:50，业务融合开机流程宽带，处理中，黄单建设（楼宇）
是否到厅:否
业务名称:业务融合开机流程宽带
;宽带小区$[null]$</t>
  </si>
  <si>
    <t>2025-01-13 11:00:32</t>
  </si>
  <si>
    <t>SD-057-250113-932106-2118</t>
  </si>
  <si>
    <t>2025-01-13 10:45:25</t>
  </si>
  <si>
    <t>普通区域-高密市-康河嘉里-13465651046-300M-宽带上网投诉-次数0-202501130000202890</t>
  </si>
  <si>
    <t>202501130000202890</t>
  </si>
  <si>
    <t>202501130000202890#宽带账号：13465651046；联系电话：13465651046宽带地址：潍坊高密市姜庄镇晾甲埠晾甲埠自然村晾甲埠崔松林；客户来电反映宽带无法使用，要求上门处理, 来电流水：2025011310425424220887331</t>
  </si>
  <si>
    <t>2025-01-13 10:55:53</t>
  </si>
  <si>
    <t>2025-01-13 10:56:18</t>
  </si>
  <si>
    <t>2025-01-13 08:05:55</t>
  </si>
  <si>
    <t>【调研】-80+普通-普通区域-寿光市-迎客松小区-18263611165-300M-宽带上网投诉-次数0-202501130000091548 一级督办</t>
  </si>
  <si>
    <t>202501130000091548</t>
  </si>
  <si>
    <t>2025-01-13 08:07:19</t>
  </si>
  <si>
    <t>2025-01-13 08:13:04</t>
  </si>
  <si>
    <t>SD-057-250113-106873-5202</t>
  </si>
  <si>
    <t>2025-01-13 16:26:41</t>
  </si>
  <si>
    <t>80+银卡-普通区域-安丘市-大华中央城-15866527008-300M-业务受理宽带-次数0-202501130000443838</t>
  </si>
  <si>
    <t>2025-01-14 16:27:00</t>
  </si>
  <si>
    <t>202501130000443838</t>
  </si>
  <si>
    <t>202501130000443838# 宽带账号:15866527008; 联系电话：15866527008，问题类型：此工单为群障修复工单，根据群障全量闭环修复管理要求，为确保客户网络通畅，请装维人员跟进修复网络问题，谢谢！ 
 群障标题：公告。故障描述：潍坊安丘市大华中央城光缆故障，预估24小时恢复，请帮忙拦截,如有需要请联系片区装维师傅周龙涛15706307025主叫号码：15866527008.0;该号码仅供参考，请优先联系宽带账号。</t>
  </si>
  <si>
    <t>2025-01-13 16:28:12</t>
  </si>
  <si>
    <t>SD-851-313109-21192-28321</t>
  </si>
  <si>
    <t>SD-057-250113-764320-60</t>
  </si>
  <si>
    <t>2025-01-13 08:01:07</t>
  </si>
  <si>
    <t>普通区域-高密市-陈家庄自然村-15269638940-100M-宽带上网投诉-次数0-202501130000090167</t>
  </si>
  <si>
    <t>2025-01-14 09:02:00</t>
  </si>
  <si>
    <t>202501130000090167</t>
  </si>
  <si>
    <t>202501130000090167#流程受理流水号：20250113075727152696389401000243
客户号码:15269638940
客户姓名:任**
投诉地市:潍坊
来话流水:2025011307571369920845757
宽带账号:15269638940
宽带账号归属地市:潍坊
宽带账号归属区县:高密市
故障地址:潍坊高密市醴泉街道陈家庄陈家庄自然村高密陈家庄15号箱任成祥*********
联系电话:15269638940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08:00:16
具体故障现象:光猫亮红灯，
客户其他诉求:
;宽带小区$[陈家庄自然村]$</t>
  </si>
  <si>
    <t>2025-01-13 08:10:27</t>
  </si>
  <si>
    <t>2025-01-13 08:17:06</t>
  </si>
  <si>
    <t>SD-057-250113-875243-68</t>
  </si>
  <si>
    <t>2025-01-13 08:08:59</t>
  </si>
  <si>
    <t>80+金卡-普通区域-诸城市-埠口自然村-15153685500-300M-魔百和投诉-次数0-202501130000091035</t>
  </si>
  <si>
    <t>202501130000091035</t>
  </si>
  <si>
    <t>202501130000091035#流程受理流水号：20250113080720151536855001000328
客户号码:15153685500
客户姓名:陈**
投诉地市:潍坊
来话流水:2025011308064805620859741
宽带账号:15153685500
宽带账号归属地市:潍坊
宽带账号归属区县:诸城市
故障地址:潍坊诸城市昌城镇埠口埠口自然村埠口村南34#箱*********
联系电话:15153685500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故障细类:移动高清电视故障
携转原因:
故障时间:2025-01-13 08:07:35
魔百和单播/组播:组播
具体故障现象:机顶盒无法开机，
客户其他诉求:
魔百和单/组播：组播;宽带小区$[埠口自然村]$</t>
  </si>
  <si>
    <t>2025-01-13 08:11:44</t>
  </si>
  <si>
    <t>2025-01-13 08:12:06</t>
  </si>
  <si>
    <t>SD-057-250113-359084-4719</t>
  </si>
  <si>
    <t>2025-01-13 15:26:02</t>
  </si>
  <si>
    <t>80+银卡-普通区域-寒亭区-党家营村自然村-18366301556-1000M-宽带上网投诉-次数0-20250113152312X992858175</t>
  </si>
  <si>
    <t>20250113152312X992858175</t>
  </si>
  <si>
    <t xml:space="preserve">【农村网络投诉】流程受理流水号：20250113152123183663015561095902
客户号码:18366301556
客户姓名:党**
投诉地市:潍坊
来话流水:2025011315210524520803505
宽带账号:18366301556
宽带账号归属地市:潍坊
宽带账号归属区县:寒亭区
故障地址:潍坊寒亭区南孙镇党家营村党家营村自然村南孙镇党家营村15号箱15 号箱附近 来的时候打个电话*********
联系电话:18366301556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15:22:58
具体故障现象:频繁掉线，
客户其他诉求:
</t>
  </si>
  <si>
    <t>2025-01-13 15:27:44</t>
  </si>
  <si>
    <t>2025-01-13 15:36:26</t>
  </si>
  <si>
    <t>SD-851-265545-9722-687</t>
  </si>
  <si>
    <t>SD-057-250113-951064-4709</t>
  </si>
  <si>
    <t>2025-01-13 15:24:30</t>
  </si>
  <si>
    <t>普通区域-寒亭区-中小河村自然村-13225361213-200M-宽带上网投诉-次数0-202501130000385013</t>
  </si>
  <si>
    <t>2025-01-14 16:25:00</t>
  </si>
  <si>
    <t>202501130000385013</t>
  </si>
  <si>
    <t>202501130000385013#13225361213 客户来电反映家里宽带不能用，光猫PON灯闪烁，客户表示自己已重启设备测试无改善，线上排障客户表示不认可，要求师傅上门，请处理,谢谢
联系电话：本机 联系人：先生 流水号:2025011315194052420883333</t>
  </si>
  <si>
    <t>2025-01-13 15:27:47</t>
  </si>
  <si>
    <t>2025-01-13 15:28:16</t>
  </si>
  <si>
    <t>SD-057-250113-604513-2127</t>
  </si>
  <si>
    <t>2025-01-13 10:46:09</t>
  </si>
  <si>
    <t>【调研】-80+普通-普通区域-寿光市-文盛家园-13863625688-300M-业务受理宽带-次数0-202501130000203894</t>
  </si>
  <si>
    <t>202501130000203894</t>
  </si>
  <si>
    <t>202501130000203894# 宽带账号:13863625688; 联系电话：13863625688，问题类型：此工单为群障修复工单，根据群障全量闭环修复管理要求，为确保客户网络通畅，请装维人员跟进修复网络问题，谢谢！ 
 群障标题：公告。故障描述：潍坊寿光市文盛家园光缆故障，预估24小时恢复，请帮忙拦截,如有需要请联系片区装维师傅王松强15706307773主叫号码：13863625688.0;该号码仅供参考，请优先联系宽带账号。</t>
  </si>
  <si>
    <t>2025-01-13 11:08:55</t>
  </si>
  <si>
    <t>2025-01-13 11:09:22</t>
  </si>
  <si>
    <t>SD-851-335620-3266-26711</t>
  </si>
  <si>
    <t>SD-057-250113-140326-4629</t>
  </si>
  <si>
    <t>2025-01-13 15:14:08</t>
  </si>
  <si>
    <t>【调研】-80+银卡-普通区域-高密市-益民村自然村-15762553253-1000M-宽带上网投诉-次数0-20250113151340X420079851</t>
  </si>
  <si>
    <t>20250113151340X420079851</t>
  </si>
  <si>
    <t xml:space="preserve">【农村网络投诉】流程受理流水号：20250113151219157625532531093574
客户号码:15762553253
客户姓名:徐**
投诉地市:潍坊
来话流水:2025011315110370520859455
宽带账号:15762553253
宽带账号归属地市:潍坊
宽带账号归属区县:高密市
故障地址:潍坊高密市夏庄镇益民村益民村自然村李军东屋山K55号*********
联系电话:15762553253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15:05:50
具体故障现象:光猫亮红灯，拔插捋直光纤线未恢复
客户其他诉求:
</t>
  </si>
  <si>
    <t>2025-01-13 15:17:58</t>
  </si>
  <si>
    <t>2025-01-13 15:18:15</t>
  </si>
  <si>
    <t>SD-851-298703-29150-27820</t>
  </si>
  <si>
    <t>SD-057-250113-086591-4726</t>
  </si>
  <si>
    <t>2025-01-13 15:26:30</t>
  </si>
  <si>
    <t>80+普通-普通区域-奎文区-金鼎华府三期-15966091152-300M-宽带上网投诉-次数0-202501130000391512</t>
  </si>
  <si>
    <t>202501130000391512</t>
  </si>
  <si>
    <t xml:space="preserve">202501130000391512#【已关注中国移动10086微信公众号】流程受理流水号：20250113152500159660911521096794
客户号码:15966091152
客户姓名:冀**
投诉地市:潍坊
来话流水:2025011315242231920850231
宽带账号:15966091152
宽带账号归属地市:潍坊
宽带账号归属区县:奎文区
故障地址:潍坊奎文区北苑街道鸢飞路金鼎华府三期4号楼*********
联系电话:15966091152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光功率:-16.96
故障大类:宽带/电视
故障细类:移动高清电视故障
携转原因:
故障时间:2025-01-13 15:25:17
魔百和单播/组播:单播
具体故障现象:电视直播或点播无法观看，
客户其他诉求:客户侧为质差终端，要求上门更换终端并一并处理故障问题。
</t>
  </si>
  <si>
    <t>2025-01-13 15:28:46</t>
  </si>
  <si>
    <t>2025-01-13 15:29:18</t>
  </si>
  <si>
    <t>SD-057-250113-538629-4732</t>
  </si>
  <si>
    <t>2025-01-13 15:26:43</t>
  </si>
  <si>
    <t>普通区域-寿光市-南范村-15053653567-1000M-宽带上网投诉-次数0-202501130000391232</t>
  </si>
  <si>
    <t>202501130000391232</t>
  </si>
  <si>
    <t>202501130000391232#流程受理流水号：20250113152601150536535671097045
客户号码:15053653567
客户姓名:王**
投诉地市:潍坊
来话流水:2025011315250112120859462
宽带账号:15053653567
账号归属区县:寿光
联系电话:15053653567
联系人:先生
宽带地址:潍坊
工单紧急程度:非常紧急
是否投诉倾向:否
是否重复投诉:否
是否携转意向:否
是否有升级投诉倾向:否
*业务名称:业务融合开机流程宽带+全光WiFi+FTTR组网
投诉内容:手机号码：15053653567，【问题描述】客户已办理宽带业务，有开通单，要求装维尽快联系上门，请处理，谢谢。联系电话：15053653567，联系人：先生，录音流水号：2025011315250112120859462。受理明细：531920062399999999。
在途开通单信息：536250111537127302，15053653567，2025-01-11 09:05:28，业务融合开机流程宽带+全光WiFi+FTTR组网，处理中，装维选址
是否到厅:否
业务名称:业务融合开机流程宽带+全光WiFi+FTTR组网
;宽带小区$[南范村]$</t>
  </si>
  <si>
    <t>2025-01-13 15:31:46</t>
  </si>
  <si>
    <t>2025-01-13 15:32:22</t>
  </si>
  <si>
    <t>SD-851-322669-499-6107</t>
  </si>
  <si>
    <t>SD-057-250113-756491-4678</t>
  </si>
  <si>
    <t>2025-01-13 15:20:11</t>
  </si>
  <si>
    <t>(目标)普通区域-青州市-郭集-13562649764-300M-宽带上网投诉-次数0-202501130000384292 二级督办</t>
  </si>
  <si>
    <t>202501130000384292</t>
  </si>
  <si>
    <t>202501130000384292#宽带账号：13562649764；宽带地址：潍坊青州市何官镇郭集村郭集21号箱（村中王建增）；客户来电反映宽带无法上网，客户不配合排障，要求上门，请协助处理，谢谢！联系电话：本机；联系人：先生；来电流水：2025011315171265820847480</t>
  </si>
  <si>
    <t>2025-01-13 15:21:59</t>
  </si>
  <si>
    <t>2025-01-13 15:22:17</t>
  </si>
  <si>
    <t>SD-057-250113-387214-2133</t>
  </si>
  <si>
    <t>2025-01-13 10:46:20</t>
  </si>
  <si>
    <t>80+金卡-普通区域-青州市-普通安置区三期-13655368708-300M-业务受理宽带-次数0-202501130000203408</t>
  </si>
  <si>
    <t>202501130000203408</t>
  </si>
  <si>
    <t>202501130000203408# 宽带账号:13655368708; 联系电话：13655368708，问题类型：此工单为群障修复工单，根据群障全量闭环修复管理要求，为确保客户网络通畅，请装维人员跟进修复网络问题，谢谢！ 
 群障标题：公告。故障描述：潍坊青州市普通安置区三期光缆故障，预估24小时恢复，请帮忙拦截,如有需要请联系片区装维师傅郭强18363687444主叫号码：13655368708.0;该号码仅供参考，请优先联系宽带账号。</t>
  </si>
  <si>
    <t>2025-01-13 10:59:58</t>
  </si>
  <si>
    <t>2025-01-13 11:00:25</t>
  </si>
  <si>
    <t>SD-057-250113-019453-2154</t>
  </si>
  <si>
    <t>2025-01-13 10:47:13</t>
  </si>
  <si>
    <t>【调研】-80+白金-普通区域-寿光市-西道口-13188836360-300M-宽带上网投诉-次数0-20250113104555X355456998</t>
  </si>
  <si>
    <t>20250113104555X355456998</t>
  </si>
  <si>
    <t xml:space="preserve">【农村网络投诉】流程受理流水号：20250113104534131888363601035517
客户号码:13188836360
客户姓名:孙**
投诉地市:潍坊
来话流水:2025011310434659520800208
宽带账号:13188836360
宽带账号归属地市:潍坊
宽带账号归属区县:寿光市
故障地址:潍坊寿光市道口西道口村西道口西道口2号箱*********
联系电话:15064688962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10:45:43
具体故障现象:打不开网页，
客户其他诉求:
</t>
  </si>
  <si>
    <t>2025-01-13 11:08:05</t>
  </si>
  <si>
    <t>2025-01-13 11:08:22</t>
  </si>
  <si>
    <t>SD-057-250113-549782-4667</t>
  </si>
  <si>
    <t>2025-01-13 15:17:54</t>
  </si>
  <si>
    <t>【调研】-(目标)普通区域-寿光市-环翠花园-13475684098-100M-宽带上网投诉-次数0-202501130000379908</t>
  </si>
  <si>
    <t>2025-01-14 16:18:00</t>
  </si>
  <si>
    <t>202501130000379908</t>
  </si>
  <si>
    <t>202501130000379908#宽带账号：13475684098；宽带地址：潍坊寿光市圣城街道东升路环翠花园1号楼；客户来电反映移动高清无法观看，客户要求去家里，请协助处理，谢谢！联系电话：13583635801；联系人：先生；来电流水：2025011315133366020894646。</t>
  </si>
  <si>
    <t>2025-01-13 15:20:54</t>
  </si>
  <si>
    <t>2025-01-13 15:21:18</t>
  </si>
  <si>
    <t>SD-851-318663-27949-14668</t>
  </si>
  <si>
    <t>SD-057-250113-190457-4633</t>
  </si>
  <si>
    <t>2025-01-13 15:14:47</t>
  </si>
  <si>
    <t>【调研】-普通区域-潍城区-城市之星-15689211319-1000M-宽带上网投诉-次数0-202501130000379225 二级督办</t>
  </si>
  <si>
    <t>202501130000379225</t>
  </si>
  <si>
    <t>202501130000379225#流程受理流水号：20250113151331156892113191093891
客户号码:15689211319
客户姓名:张**
投诉地市:潍坊
来话流水:2025011315121025520875140
宽带账号:15689211319
宽带账号归属地市:潍坊
宽带账号归属区县:潍城区
故障地址:潍坊潍城区北关街道北宫西街城市之星新2号楼3-101
联系电话:15689211319
联系人:先生
工单紧急程度:非常紧急
是否有升级投诉倾向:否
是否重复投诉:否
是否携转意向:是
是否投诉倾向:否
是否智能网关:智能网关
当前是否在线:是
接入方式:FTTH
端到端诊断结果:客户侧设备问题（新增）
是否质差终端:无质差信息
光功率:-22.36
故障大类:宽带/电视
故障细类:网速慢/上网掉线(专席)
携转原因:
故障时间:2025-01-13 15:13:43
具体故障现象:客户表示上门多次无效，网速也是很卡，要求上级工作人员去处理。
客户其他诉求:
;宽带小区$[城市之星]$</t>
  </si>
  <si>
    <t>2025-01-13 15:17:23</t>
  </si>
  <si>
    <t>2025-01-13 15:17:41</t>
  </si>
  <si>
    <t>SD-851-337149-1835-26156</t>
  </si>
  <si>
    <t>SD-057-250113-549837-2128</t>
  </si>
  <si>
    <t>2025-01-13 10:46:12</t>
  </si>
  <si>
    <t>普通区域-寿光市-万兴园-13371082896-300M-业务受理宽带-次数0-202501130000204384</t>
  </si>
  <si>
    <t>202501130000204384</t>
  </si>
  <si>
    <t>202501130000204384# 宽带账号:13371082896; 联系电话：13371082896，问题类型：此工单为群障修复工单，根据群障全量闭环修复管理要求，为确保客户网络通畅，请装维人员跟进修复网络问题，谢谢！ 
 群障标题：公告。故障描述：潍坊寿光市万兴园光缆故障，预估24小时恢复，请帮忙拦截,如有需要请联系片区装维师傅白小明15706307731主叫号码：13371082896.0;该号码仅供参考，请优先联系宽带账号。</t>
  </si>
  <si>
    <t>2025-01-13 10:48:48</t>
  </si>
  <si>
    <t>2025-01-13 10:52:27</t>
  </si>
  <si>
    <t>SD-851-290644-5493-4041</t>
  </si>
  <si>
    <t>SD-057-250113-469152-4770</t>
  </si>
  <si>
    <t>2025-01-13 15:29:55</t>
  </si>
  <si>
    <t>普通区域-青州市-青州市水利宾馆（FTTH）（小微）-装机化-13791619580-300M-宽带上网投诉-次数0-202501130000394153</t>
  </si>
  <si>
    <t>202501130000394153</t>
  </si>
  <si>
    <t xml:space="preserve">202501130000394153#流程受理流水号：20250113152831137916195801097689
客户号码:13791619580
客户姓名:李**
投诉地市:潍坊
来话流水:2025011315281788920806368
宽带账号:13791619580
宽带账号归属地市:潍坊
宽带账号归属区县:青州市
故障地址:潍坊青州市何官镇大陈村青州口埠大陈商业街（小微）H3号箱大陈保温被厂*********
联系电话:13791619580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故障时间:2025-01-13 15:28:43
具体故障现象:光猫亮红灯，
客户其他诉求:客户侧为质差终端，要求上门更换终端并一并处理故障问题。
</t>
  </si>
  <si>
    <t>2025-01-13 15:35:15</t>
  </si>
  <si>
    <t>2025-01-13 15:35:51</t>
  </si>
  <si>
    <t>SD-057-250113-846032-4653</t>
  </si>
  <si>
    <t>2025-01-13 15:16:53</t>
  </si>
  <si>
    <t>80+银卡-普通区域-寿光市-中南花城二期-18765177846-1000M-业务受理宽带-次数0-202501130000383353</t>
  </si>
  <si>
    <t>202501130000383353</t>
  </si>
  <si>
    <t>202501130000383353#【已关注中国移动10086微信公众号】 宽带账号:18765177846; 联系电话：18765177846，问题类型：此工单为群障修复工单，根据群障全量闭环修复管理要求，为确保客户网络通畅，请装维人员跟进修复网络问题，谢谢！ 
 群障标题：公告。故障描述：潍坊寿光市中南花城二期光缆故障，预估24小时恢复，请帮忙拦截,如有需要请联系片区装维师傅王东彬13863695312主叫号码：18765177846.0;该号码仅供参考，请优先联系宽带账号。</t>
  </si>
  <si>
    <t>2025-01-13 15:19:22</t>
  </si>
  <si>
    <t>2025-01-13 15:19:39</t>
  </si>
  <si>
    <t>SD-851-271985-46137-21471</t>
  </si>
  <si>
    <t>SD-057-250113-460271-2123</t>
  </si>
  <si>
    <t>2025-01-13 10:46:02</t>
  </si>
  <si>
    <t>普通区域-临朐县-柳山村-15095281224-300M-宽带上网投诉-次数1-202501120000158627</t>
  </si>
  <si>
    <t>2025-01-13 10:59:17</t>
  </si>
  <si>
    <t>2025-01-13 11:04:10</t>
  </si>
  <si>
    <t>SD-057-250113-162803-4686</t>
  </si>
  <si>
    <t>2025-01-13 15:20:35</t>
  </si>
  <si>
    <t>普通区域-昌邑市-潍水蓝湾-15964593128-300M-宽带上网投诉-次数0-20250113151950X790537307</t>
  </si>
  <si>
    <t>20250113151950X790537307</t>
  </si>
  <si>
    <t xml:space="preserve">流程受理流水号：20250113151729159645931281094901
客户号码:15964593128
客户姓名:黄*
投诉地市:潍坊
来话流水:2025011315170102920844701
宽带账号:15964593128
宽带账号归属地市:潍坊
宽带账号归属区县:昌邑市
故障地址:潍坊昌邑市城区交通街潍水蓝湾36号楼*********
联系电话:15964593128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光功率:-19.54
故障大类:宽带/电视
故障细类:宽带无法上网
携转原因:
故障时间:2025-01-13 15:19:13
具体故障现象:提示网络无法连接，
客户其他诉求:烦请协助处理，谢谢
</t>
  </si>
  <si>
    <t>2025-01-13 15:23:43</t>
  </si>
  <si>
    <t>2025-01-13 15:24:02</t>
  </si>
  <si>
    <t>SD-057-250113-796314-2134</t>
  </si>
  <si>
    <t>2025-01-13 10:46:26</t>
  </si>
  <si>
    <t>80+普通-普通区域-寿光市-美林花园-13906366506-200M-业务受理宽带-次数0-202501130000205671</t>
  </si>
  <si>
    <t>2025-01-14 10:47:00</t>
  </si>
  <si>
    <t>202501130000205671</t>
  </si>
  <si>
    <t>202501130000205671# 宽带账号:13906366506; 联系电话：13906366506，问题类型：此工单为群障修复工单，根据群障全量闭环修复管理要求，为确保客户网络通畅，请装维人员跟进修复网络问题，谢谢！ 
 群障标题：公告。故障描述：潍坊寿光市美林花园光缆故障，预估24小时恢复，请帮忙拦截,如有需要请联系片区装维师傅韩海岩15244421603主叫号码：13906366506.0;该号码仅供参考，请优先联系宽带账号。</t>
  </si>
  <si>
    <t>2025-01-13 10:50:56</t>
  </si>
  <si>
    <t>2025-01-13 10:52:02</t>
  </si>
  <si>
    <t>SD-057-250113-543187-4668</t>
  </si>
  <si>
    <t>2025-01-13 15:18:43</t>
  </si>
  <si>
    <t>【调研】-80+银卡-FTTR-普通区域-寿光市-吕一村自然村-15154473888-1000M-宽带上网投诉-次数0-202501130000384944</t>
  </si>
  <si>
    <t>202501130000384944</t>
  </si>
  <si>
    <t>202501130000384944#【已关注中国移动10086微信公众号】流程受理流水号：20250113151734151544738881094920
客户号码:15154473888
客户姓名:吕**
投诉地市:潍坊
来话流水:2025011315153974020824799
宽带账号:15154473888
宽带账号归属地市:潍坊
宽带账号归属区县:寿光市
故障地址:潍坊寿光市纪台镇吕一村吕一村自然村吕一村扩容12号箱*********
联系电话:15154473888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光功率:-16.45
故障大类:宽带/电视
故障细类:网速慢/上网掉线(专席)
携转原因:
故障时间:2025-01-13 15:18:35
具体故障现象:网速慢、频繁掉线：重启设备未恢复
客户其他诉求:
;宽带小区$[吕一村自然村]$</t>
  </si>
  <si>
    <t>2025-01-13 15:25:09</t>
  </si>
  <si>
    <t>2025-01-13 15:25:35</t>
  </si>
  <si>
    <t>SD-851-260457-654-28023</t>
  </si>
  <si>
    <t>SD-057-250113-061985-5206</t>
  </si>
  <si>
    <t>【调研】-80+钻石-普通区域-寿光市-北洛怡泽苑新社区-18369615810-1000M-业务受理宽带-次数0-202501130000443939</t>
  </si>
  <si>
    <t>202501130000443939</t>
  </si>
  <si>
    <t>202501130000443939# 宽带账号:18369615810; 联系电话：18369615810，问题类型：此工单为群障修复工单，根据群障全量闭环修复管理要求，为确保客户网络通畅，请装维人员跟进修复网络问题，谢谢！ 
 群障标题：公告。故障描述：潍坊寿光市北洛怡泽苑新社区光缆故障，预估24小时恢复，请帮忙拦截,如有需要请联系片区装维师傅赵坤15706307757主叫号码：18369615810.0;该号码仅供参考，请优先联系宽带账号。</t>
  </si>
  <si>
    <t>2025-01-13 16:29:25</t>
  </si>
  <si>
    <t>2025-01-13 16:33:34</t>
  </si>
  <si>
    <t>SD-851-301558-15119-26050</t>
  </si>
  <si>
    <t>SD-057-250113-967132-5200</t>
  </si>
  <si>
    <t>2025-01-13 16:26:39</t>
  </si>
  <si>
    <t>【调研】-80+普通-普通区域-昌乐县-庵上湖村自然村-15954421988-200M-宽带上网投诉-次数0-202501130000444328</t>
  </si>
  <si>
    <t>2025-01-14 17:27:00</t>
  </si>
  <si>
    <t>202501130000444328</t>
  </si>
  <si>
    <t xml:space="preserve">202501130000444328#流程受理流水号：20250113162537159544219881111420
客户号码:15954421988
客户姓名:赵*
投诉地市:潍坊
来话流水:2025011316251360620818610
宽带账号:15954421988
宽带账号归属地市:潍坊
宽带账号归属区县:昌乐县
故障地址:潍坊昌乐县五图街道庵上湖村庵上湖村自然村庵上湖村4#（村正北）*********
联系电话:15954421988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光功率:-20.50
故障大类:宽带/电视
故障细类:宽带无法上网
携转原因:
故障时间:2025-01-13 16:26:14
具体故障现象:提示网络无法连接，
客户其他诉求:客户侧为质差终端，要求上门更换终端并一并处理故障问题。
</t>
  </si>
  <si>
    <t>2025-01-13 16:29:09</t>
  </si>
  <si>
    <t>2025-01-13 16:29:39</t>
  </si>
  <si>
    <t>SD-057-250113-301562-2105</t>
  </si>
  <si>
    <t>普通区域-潍城区-嘉禾市场-13589169763-300M-宽带上网投诉-次数0-202501130000200694</t>
  </si>
  <si>
    <t>202501130000200694</t>
  </si>
  <si>
    <t xml:space="preserve">202501130000200694#流程受理流水号：20250113103959135891697631033918
客户号码:13589169763
客户姓名:于**
投诉地市:潍坊
来话流水:2025011310392798720835878
宽带账号:13589169763
宽带账号归属地市:潍坊
宽带账号归属区县:潍城区
故障地址:潍坊潍城区经济开发区管理委员会东风西街嘉禾市场22#箱金昌商城1#*********
联系电话:13589169763
联系人:女士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故障时间:2025-01-13 10:45:18
具体故障现象:打不开网页，
客户其他诉求:客户侧为质差终端，要求上门更换终端并一并处理故障问题。
</t>
  </si>
  <si>
    <t>2025-01-13 10:51:18</t>
  </si>
  <si>
    <t>SD-057-250113-608457-4710</t>
  </si>
  <si>
    <t>2025-01-13 15:24:33</t>
  </si>
  <si>
    <t>80+金卡-普通区域-临朐县-刘家庄自然村-13562634474-500M-宽带上网投诉-次数0-202501130000388998</t>
  </si>
  <si>
    <t>202501130000388998</t>
  </si>
  <si>
    <t>202501130000388998#宽带账号：13562634474；宽带地址：潍坊临朐县辛寨镇人民政府刘家庄刘家庄自然村刘家庄；客户来电反映宽带上网慢，客户不配合排障，要求上门，请协助处理，谢谢！联系电话：本机；联系人：先生；来电流水：2025011315211282320805315</t>
  </si>
  <si>
    <t>2025-01-13 15:29:42</t>
  </si>
  <si>
    <t>2025-01-13 15:30:19</t>
  </si>
  <si>
    <t>SD-057-250113-475689-5224</t>
  </si>
  <si>
    <t>2025-01-13 16:27:37</t>
  </si>
  <si>
    <t>【调研】-80+普通-普通区域-寿光市-北付家-15095282256-1000M-宽带上网投诉-次数0-202501130000444234</t>
  </si>
  <si>
    <t>202501130000444234</t>
  </si>
  <si>
    <t>202501130000444234#潍坊寿光市古城北付家庄北付家3号箱张新泉外墙    卡顿   要求上门</t>
  </si>
  <si>
    <t>2025-01-13 16:31:51</t>
  </si>
  <si>
    <t>SD-851-307751-6283-9243</t>
  </si>
  <si>
    <t>SD-057-250113-956104-7415</t>
  </si>
  <si>
    <t>2025-01-13 21:00:03</t>
  </si>
  <si>
    <t>普通区域-寿光市-金马寨村自然村-18253692229-1000M-宽带上网投诉-次数0-202501130000583259</t>
  </si>
  <si>
    <t>202501130000583259</t>
  </si>
  <si>
    <t>202501130000583259#流程受理流水号：20250113205841182536922291155770
客户号码:18253692229
客户姓名:隋**
投诉地市:潍坊
来话流水:2025011320581568220820082
宽带账号:18253692229
宽带账号归属地市:潍坊
宽带账号归属区县:寿光市
故障地址:潍坊寿光市孙家集街道金马寨村金马寨村自然村2号楼*********
联系电话:18253692229
联系人:先生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光功率:-17.67
故障大类:宽带/电视
故障细类:宽带网速慢/卡顿
携转原因:
故障时间:2025-01-13 20:59:20
具体故障现象:网速慢卡顿，
客户其他诉求:
;宽带小区$[金马寨村自然村]$</t>
  </si>
  <si>
    <t>2025-01-13 21:16:36</t>
  </si>
  <si>
    <t>2025-01-13 21:16:58</t>
  </si>
  <si>
    <t>SD-851-270939-1147-15130</t>
  </si>
  <si>
    <t>SD-057-250113-961052-7416</t>
  </si>
  <si>
    <t>2025-01-13 21:00:15</t>
  </si>
  <si>
    <t>普通区域-青州市-青州曹家花卉园区（小微）-13646365888-300M-宽带延伸服务-次数0-202501130000582874</t>
  </si>
  <si>
    <t>202501130000582874</t>
  </si>
  <si>
    <t xml:space="preserve">202501130000582874#流程受理流水号：20250113205937136463658881155847
客户号码:13646365888
客户姓名:付**
投诉地市:潍坊
来话流水:2025011320550961720809179
宽带账号:13646365888
宽带账号归属地市:潍坊
宽带账号归属区县:青州市
故障地址:潍坊青州市黄楼街道万红大道青州曹家花卉园区（小微）H7号箱（冷藏厂）*********
联系电话:13646365888
联系人:先生/女士
工单紧急程度:一般
是否有升级投诉倾向:否
是否重复投诉:否
是否携转意向:否
是否投诉倾向:否
是否智能网关:智能网关
当前是否在线:是
接入方式:FTTH
是否质差终端:无质差信息
光功率:-13.65
故障大类:宽带/电视
故障细类:宽带延伸服务
携转原因:
故障时间:2025-01-13 20:57:46
具体故障现象:网络无法连接光猫指示灯正常重启未恢复，要求处理维修
</t>
  </si>
  <si>
    <t>2025-01-13 21:03:57</t>
  </si>
  <si>
    <t>2025-01-13 21:04:12</t>
  </si>
  <si>
    <t>SD-852-251214-592-1429</t>
  </si>
  <si>
    <t>SD-057-250113-362054-7634</t>
  </si>
  <si>
    <t>2025-01-13 22:14:53</t>
  </si>
  <si>
    <t>【调研】-80+银卡-普通区域-诸城市-舜王郭新庄-18866147992-200M-宽带上网投诉-次数0-202501130000592087</t>
  </si>
  <si>
    <t>202501130000592087</t>
  </si>
  <si>
    <t>202501130000592087#流程受理流水号：20250113221400188661479921158458
客户号码:18866147992
客户姓名:孙**
投诉地市:潍坊
来话流水:2025011322131662920894125
宽带账号:18866147992
宽带账号归属地市:潍坊
宽带账号归属区县:诸城市
故障地址:潍坊诸城市舜王街道郭新庄舜王郭新庄郭新庄村51#箱*********
联系电话:18866147992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
携转原因:
故障时间:2025-01-13 22:14:06
具体故障现象:网速慢卡顿，
客户其他诉求:
;宽带小区$[舜王郭新庄]$</t>
  </si>
  <si>
    <t>2025-01-14 07:01:57</t>
  </si>
  <si>
    <t>2025-01-14 07:05:35</t>
  </si>
  <si>
    <t>SD-852-269112-1254-15789</t>
  </si>
  <si>
    <t>SD-057-250113-805213-5188</t>
  </si>
  <si>
    <t>2025-01-13 16:25:09</t>
  </si>
  <si>
    <t>【调研】-80+银卡-(目标)普通区域-昌乐县-东后韩张家楼-13573613132-1000M-宽带上网投诉-次数0-202501130000439308</t>
  </si>
  <si>
    <t>202501130000439308</t>
  </si>
  <si>
    <t xml:space="preserve">202501130000439308#宽带账号：13573613132；宽带地址：潍坊昌乐县白塔镇张家楼东后韩张家楼11号楼**；客户来电反映宽带网络卡顿，另外需要连接线路到电脑上网，要求师傅上门，请协助处理，谢谢！联系电话：13573613132；联系人：；来电流水：2025011316211884720864561。 
</t>
  </si>
  <si>
    <t>2025-01-13 16:31:15</t>
  </si>
  <si>
    <t>2025-01-13 16:31:39</t>
  </si>
  <si>
    <t>SD-057-250113-291840-7417</t>
  </si>
  <si>
    <t>2025-01-13 21:00:42</t>
  </si>
  <si>
    <t>普通区域-奎文区-海化小区-13325266622-300M-宽带上网投诉-次数0-202501130000584721</t>
  </si>
  <si>
    <t>202501130000584721</t>
  </si>
  <si>
    <t>202501130000584721#【已关注中国移动10086微信公众号】流程受理流水号：20250113210014133252666221155902
客户号码:13325266622
客户姓名:李**
投诉地市:潍坊
来话流水:2025011320561013120812750
宽带账号:13325266622
宽带账号归属地市:潍坊
宽带账号归属区县:高新
故障地址:潍坊高新高新城区蓉花路海化小区东侧北楼*********
联系电话:13325266622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光功率:-14.42
故障大类:宽带/电视
故障细类:宽带无法上网
携转原因:
故障时间:2025-01-13 21:00:25
具体故障现象:光猫亮红灯，
客户其他诉求:
;宽带小区$[海化小区]$</t>
  </si>
  <si>
    <t>2025-01-13 21:03:41</t>
  </si>
  <si>
    <t>2025-01-13 21:04:44</t>
  </si>
  <si>
    <t>SD-851-331904-1780-18617</t>
  </si>
  <si>
    <t>2025-01-13 22:12:26</t>
  </si>
  <si>
    <t>FTTR-普通区域-奎文区-茂华熙府-15163647127-1000M-宽带上网投诉-次数0-202501130000591133 一级督办</t>
  </si>
  <si>
    <t>202501130000591133</t>
  </si>
  <si>
    <t>2025-01-13 22:19:00</t>
  </si>
  <si>
    <t>2025-01-13 22:19:24</t>
  </si>
  <si>
    <t>SD-057-250113-364581-7649</t>
  </si>
  <si>
    <t>2025-01-13 22:29:21</t>
  </si>
  <si>
    <t>FTTR-普通区域-奎文区-樱园西区-13563667981-1000M-业务受理宽带-次数0-202501130000592907</t>
  </si>
  <si>
    <t>202501130000592907</t>
  </si>
  <si>
    <t>202501130000592907# 导航立单,用户所在位置有群障,已向客户播报,客户要求装维回访.此工单为群障修复工单,根据群障全量闭环管理要求,为确保客户网络通畅,请装维人员跟进修复网络问题,谢谢.联系电话：13563667981</t>
  </si>
  <si>
    <t>2025-01-13 22:38:41</t>
  </si>
  <si>
    <t>2025-01-13 22:38:58</t>
  </si>
  <si>
    <t>SD-851-286140-12386-5710</t>
  </si>
  <si>
    <t>SD-057-250113-824739-676</t>
  </si>
  <si>
    <t>2025-01-13 09:06:50</t>
  </si>
  <si>
    <t>【调研】-80+普通-FTTR-普通区域-寿光市-巨能嘉园-15864562345-1000M-业务受理宽带-次数0-202501130000116562</t>
  </si>
  <si>
    <t>202501130000116562</t>
  </si>
  <si>
    <t>202501130000116562# 宽带账号:15864562345; 联系电话：15864562345，问题类型：此工单为群障修复工单，根据群障全量闭环修复管理要求，为确保客户网络通畅，请装维人员跟进修复网络问题，谢谢！ 
 群障标题：公告。故障描述：潍坊寿光市巨能嘉园光缆故障，预估24小时恢复，请帮忙拦截,如有需要请联系片区装维师傅李洪劲15706307740主叫号码：15864562345.0;该号码仅供参考，请优先联系宽带账号。</t>
  </si>
  <si>
    <t>2025-01-13 09:12:44</t>
  </si>
  <si>
    <t>2025-01-13 09:14:47</t>
  </si>
  <si>
    <t>SD-851-249592-15096-25622</t>
  </si>
  <si>
    <t>SD-057-250113-362809-32</t>
  </si>
  <si>
    <t>2025-01-13 07:36:29</t>
  </si>
  <si>
    <t>普通区域-青州市-青州老二中宿舍-15854893655-200M-业务受理宽带-次数0-202501130000090119</t>
  </si>
  <si>
    <t>202501130000090119</t>
  </si>
  <si>
    <t>202501130000090119# 宽带账号:15854893655; 联系电话：15854893655，问题类型：此工单为群障修复工单，根据群障全量闭环修复管理要求，为确保客户网络通畅，请装维人员跟进修复网络问题，谢谢！ 
 群障标题：公告。故障描述：分支光纤断或OLT检测不到ONT的预期的光信号(LOSi/LOBi)主叫号码：15854893655.0;该号码仅供参考，请优先联系宽带账号。</t>
  </si>
  <si>
    <t>2025-01-13 07:39:43</t>
  </si>
  <si>
    <t>2025-01-13 07:40:12</t>
  </si>
  <si>
    <t>SD-057-250113-920153-652</t>
  </si>
  <si>
    <t>2025-01-13 09:06:03</t>
  </si>
  <si>
    <t>80+金卡-普通区域-高密市-菲达广场-13780842594-1000M-业务受理宽带-次数0-202501130000117000</t>
  </si>
  <si>
    <t>202501130000117000</t>
  </si>
  <si>
    <t>202501130000117000# 宽带账号:13780842594; 联系电话：13780842594，问题类型：此工单为群障修复工单，根据群障全量闭环修复管理要求，为确保客户网络通畅，请装维人员跟进修复网络问题，谢谢！ 
 群障标题：公告。故障描述：潍坊高密市菲达广场光缆故障，预估24小时恢复，请帮忙拦截,如有需要请联系片区装维师傅李臣杰15706307313主叫号码：13780842594.0;该号码仅供参考，请优先联系宽带账号。</t>
  </si>
  <si>
    <t>2025-01-13 09:10:47</t>
  </si>
  <si>
    <t>2025-01-13 09:11:05</t>
  </si>
  <si>
    <t>SD-057-250113-631472-632</t>
  </si>
  <si>
    <t>2025-01-13 09:04:48</t>
  </si>
  <si>
    <t>【调研】-(目标)普通区域-昌邑市-前河滩东村自然村-15064462826-300M-宽带上网投诉-次数0-202501130000116675</t>
  </si>
  <si>
    <t>202501130000116675</t>
  </si>
  <si>
    <t xml:space="preserve">202501130000116675#【已关注中国移动10086微信公众号】流程受理流水号：20250113090404150644628261008296
客户号码:15064462826
客户姓名:付**
投诉地市:潍坊
来话流水:2025011309034141720810454
宽带账号:15064462826
宽带账号归属地市:潍坊
宽带账号归属区县:昌邑市
故障地址:潍坊昌邑市夏店镇前河滩东村前河滩东村自然村前河滩东1号箱付立诚*********
联系电话:15064462826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故障时间:2025-01-13 09:04:11
具体故障现象:提示网络无法连接，
客户其他诉求:客户侧为质差终端，要求上门更换终端并一并处理故障问题。
</t>
  </si>
  <si>
    <t>2025-01-13 09:06:57</t>
  </si>
  <si>
    <t>2025-01-13 09:07:32</t>
  </si>
  <si>
    <t>SD-057-250113-637419-691</t>
  </si>
  <si>
    <t>2025-01-13 09:08:01</t>
  </si>
  <si>
    <t>普通区域-昌乐县-西钟-13573608819-300M-宽带上网投诉-次数0-20250113090536X336764622</t>
  </si>
  <si>
    <t>20250113090536X336764622</t>
  </si>
  <si>
    <t xml:space="preserve">【农村网络投诉】流程受理流水号：20250113090346135736088191008215
客户号码:13573608819
客户姓名:钟**
投诉地市:潍坊
来话流水:2025011309033004720808226
宽带账号:13573608819
宽带账号归属地市:潍坊
宽带账号归属区县:昌乐县
故障地址:潍坊昌乐县鄌郚镇西钟西钟西钟村2#*********
联系电话:13573608819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09:05:13
具体故障现象:光猫亮红灯，
客户其他诉求:
</t>
  </si>
  <si>
    <t>2025-01-13 09:15:52</t>
  </si>
  <si>
    <t>2025-01-13 09:16:51</t>
  </si>
  <si>
    <t>SD-057-250113-476305-576</t>
  </si>
  <si>
    <t>2025-01-13 09:01:09</t>
  </si>
  <si>
    <t>普通区域-诸城市-刘家黑龙沟自然村-18264618615-300M-宽带上网投诉-次数0-202501130000110966</t>
  </si>
  <si>
    <t>202501130000110966</t>
  </si>
  <si>
    <t xml:space="preserve">202501130000110966#18264618615客户来电反映电视无法观看，线上客户不会操作，要求派师傅，请协助处理谢谢
联系人：女士 联系电话：13964707964 流水：2025011308544663520816174
</t>
  </si>
  <si>
    <t>2025-01-13 09:08:03</t>
  </si>
  <si>
    <t>2025-01-13 09:08:37</t>
  </si>
  <si>
    <t>SD-057-250113-362057-643</t>
  </si>
  <si>
    <t>2025-01-13 09:05:22</t>
  </si>
  <si>
    <t>普通区域-昌邑市-苏郜村自然村-18366516887-100M-宽带上网投诉-次数0-202501130000114124</t>
  </si>
  <si>
    <t>2025-01-14 10:06:00</t>
  </si>
  <si>
    <t>202501130000114124</t>
  </si>
  <si>
    <t>202501130000114124#【网络电视】宽带账号：18366516887；宽带地址：潍坊昌邑市仓街镇苏郜村苏郜村自然村；客户来电反映观看的是网络电视/“电视家”无法观看，客户已正常办理宽带/移动高清业务，按相关口径解释不认可，要求反馈，请协助处理，谢谢！联系电话18366516887；联系人：女士；来电流水：2025011309024686020899844</t>
  </si>
  <si>
    <t>2025-01-13 09:26:42</t>
  </si>
  <si>
    <t>2025-01-13 09:28:22</t>
  </si>
  <si>
    <t>SD-057-250113-452163-592</t>
  </si>
  <si>
    <t>2025-01-13 09:02:19</t>
  </si>
  <si>
    <t>普通区域-寿光市-寺西村自然村-15263680452-200M-魔百和投诉-次数0-20250113085958X998983116</t>
  </si>
  <si>
    <t>2025-01-14 10:03:00</t>
  </si>
  <si>
    <t>20250113085958X998983116</t>
  </si>
  <si>
    <t>【农村网络投诉】流程受理流水号：20250113085925152636804521007152
客户号码:15263680452
客户姓名:寇**
投诉地市:潍坊
来话流水:2025011308531655420801193
宽带账号:15263680452
宽带账号归属地市:潍坊
宽带账号归属区县:寿光市
故障地址:潍坊寿光市寒桥镇寺西村寺西村自然村南纸房村2箱(范学贵外墙）*********
联系电话:15263680452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光功率:-16.43
故障大类:宽带/电视
故障细类:移动高清电视故障(专席)
携转原因:
故障时间:2025-01-13 08:59:40
魔百和单播/组播:组播
具体故障现象:电视机提示无信号，客户来电反映移动高清电视无法观看， 我处正常排查未恢复，请协助处理谢谢
客户其他诉求:
魔百和单/组播：组播</t>
  </si>
  <si>
    <t>2025-01-13 09:03:47</t>
  </si>
  <si>
    <t>2025-01-13 09:04:08</t>
  </si>
  <si>
    <t>SD-851-301110-11543-29844</t>
  </si>
  <si>
    <t>SD-057-250113-628139-597</t>
  </si>
  <si>
    <t>2025-01-13 09:02:26</t>
  </si>
  <si>
    <t>【调研】-80+普通-普通区域-昌邑市-中央御景-15854405238-1000M-宽带上网投诉-次数1-202501120000365629</t>
  </si>
  <si>
    <t>202501120000365629#15854405238客户反映电视无法观看，提示用户不存在，线上不认可，客户不会操作，请协助处理。谢谢  联系人：先生 联系电话：本机 流水2025011215144659420830776</t>
  </si>
  <si>
    <t>2025-01-13 09:04:14</t>
  </si>
  <si>
    <t>2025-01-13 09:14:55</t>
  </si>
  <si>
    <t>SD-057-250113-817546-663</t>
  </si>
  <si>
    <t>2025-01-13 09:06:23</t>
  </si>
  <si>
    <t>普通区域-高密市-韩家庄自然村-15006648262-200M-业务受理宽带-次数0-202501130000117418</t>
  </si>
  <si>
    <t>2025-01-14 09:07:00</t>
  </si>
  <si>
    <t>202501130000117418</t>
  </si>
  <si>
    <t>202501130000117418# 宽带账号:15006648262; 联系电话：15006648262，问题类型：此工单为群障修复工单，根据群障全量闭环修复管理要求，为确保客户网络通畅，请装维人员跟进修复网络问题，谢谢！ 
 群障标题：公告。故障描述：潍坊高密市韩家庄自然村光缆故障，预估24小时恢复，请帮忙拦截,如有需要请联系片区装维师傅葛滨15706307286主叫号码：15006648262.0;该号码仅供参考，请优先联系宽带账号。</t>
  </si>
  <si>
    <t>2025-01-13 09:30:55</t>
  </si>
  <si>
    <t>2025-01-13 09:31:33</t>
  </si>
  <si>
    <t>SD-057-250113-713206-6372</t>
  </si>
  <si>
    <t>2025-01-13 18:47:19</t>
  </si>
  <si>
    <t>【调研】-普通区域-高密市-八里庄-18366343528-300M-业务受理宽带-次数0-202501130000539913</t>
  </si>
  <si>
    <t>202501130000539913</t>
  </si>
  <si>
    <t>202501130000539913# 宽带账号:18366343528; 联系电话：18366343528，问题类型：此工单为群障修复工单，根据群障全量闭环修复管理要求，为确保客户网络通畅，请装维人员跟进修复网络问题，谢谢！ 
 群障标题：公告。故障描述：潍坊高密市八里庄光缆故障，预估24小时恢复，请帮忙拦截,如有需要请联系片区装维师傅刘超15706307287主叫号码：18366343528.0;该号码仅供参考，请优先联系宽带账号。</t>
  </si>
  <si>
    <t>2025-01-13 18:49:03</t>
  </si>
  <si>
    <t>2025-01-13 18:50:24</t>
  </si>
  <si>
    <t>SD-851-323606-13622-4177</t>
  </si>
  <si>
    <t>SD-057-250113-125963-6537</t>
  </si>
  <si>
    <t>2025-01-13 19:05:45</t>
  </si>
  <si>
    <t>【调研】-普通区域-青州市-文登-18315443959-300M-宽带上网投诉-次数0-20250113190355X235749473</t>
  </si>
  <si>
    <t>20250113190355X235749473</t>
  </si>
  <si>
    <t xml:space="preserve">【农村网络投诉】流程受理流水号：20250113190319183154439591142036
客户号码:18315443959
客户姓名:蔡**
投诉地市:潍坊
来话流水:2025011319023015220873632
宽带账号:18315443959
宽带账号归属地市:潍坊
宽带账号归属区县:青州市
故障地址:潍坊青州市邵庄镇文登村文登4号(气锤处窦效山家)*********
联系电话:15169463403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19:03:29
具体故障现象:光猫亮红灯，
客户其他诉求:
</t>
  </si>
  <si>
    <t>2025-01-13 19:06:42</t>
  </si>
  <si>
    <t>2025-01-13 19:07:47</t>
  </si>
  <si>
    <t>SD-851-283226-12002-3710</t>
  </si>
  <si>
    <t>SD-057-250113-256743-3688</t>
  </si>
  <si>
    <t>2025-01-13 13:08:49</t>
  </si>
  <si>
    <t>【调研】-普通区域-昌邑市-梨园新居-15095248960-100M-宽带上网投诉-次数0-202501130000304829</t>
  </si>
  <si>
    <t>202501130000304829</t>
  </si>
  <si>
    <t xml:space="preserve">202501130000304829#【已关注中国移动10086微信公众号】流程受理流水号：20250113130429150952489601067437
客户号码:15095248960
客户姓名:李*
投诉地市:潍坊
来话流水:2025011313020777620827965
宽带账号:15095248960
宽带账号归属地市:潍坊
宽带账号归属区县:昌邑市
故障地址:潍坊昌邑市饮马镇山阳村梨园新居3号楼*********
联系电话:15095248960
联系人:女士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故障时间:2025-01-13 13:04:57
具体故障现象:宽带无法上网
客户其他诉求:客户侧为质差终端，要求上门更换终端并一并处理故障问题。
</t>
  </si>
  <si>
    <t>2025-01-13 13:10:23</t>
  </si>
  <si>
    <t>2025-01-13 13:13:04</t>
  </si>
  <si>
    <t>SD-057-250113-265043-6331</t>
  </si>
  <si>
    <t>2025-01-13 18:42:51</t>
  </si>
  <si>
    <t>【调研】-(目标)普通区域-奎文区-和扬万悦城-15169668397-100M-宽带上网投诉-次数0-202501130000540370</t>
  </si>
  <si>
    <t>202501130000540370</t>
  </si>
  <si>
    <t xml:space="preserve">202501130000540370#流程受理流水号：20250113184222151696683971139172
客户号码:15169668397
客户姓名:李**
投诉地市:潍坊
来话流水:2025011318420497520846843
宽带账号:15169668397
宽带账号归属地市:潍坊
宽带账号归属区县:奎文区
故障地址:潍坊奎文区廿里堡街道潍州路和扬万悦城10号楼*********
联系电话:15169668397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故障时间:2025-01-13 18:42:31
具体故障现象:提示网络无法连接，
客户其他诉求:客户侧为质差终端，要求上门更换终端并一并处理故障问题。
</t>
  </si>
  <si>
    <t>2025-01-13 18:45:38</t>
  </si>
  <si>
    <t>2025-01-13 18:45:54</t>
  </si>
  <si>
    <t>SD-057-250113-267385-2643</t>
  </si>
  <si>
    <t>2025-01-13 11:24:32</t>
  </si>
  <si>
    <t>【调研】-普通区域-寒亭区-金转城-18764652969-1000M-宽带上网投诉-次数0-202501130000238322</t>
  </si>
  <si>
    <t>202501130000238322</t>
  </si>
  <si>
    <t>202501130000238322#宽带账号：18764652969*；宽带地址：潍坊寒亭区寒亭街道丰华路金转城15号楼********；客户来电反映宽带卡顿，客户要求师傅上门，请协助处理，谢谢！联系电话：18764652969；联系人：先生/女士；来电流水：2025011311222106020865444</t>
  </si>
  <si>
    <t>2025-01-13 11:34:58</t>
  </si>
  <si>
    <t>2025-01-13 11:36:11</t>
  </si>
  <si>
    <t>SD-851-271265-19299-29241</t>
  </si>
  <si>
    <t>SD-057-250113-456871-7024</t>
  </si>
  <si>
    <t>2025-01-13 19:59:21</t>
  </si>
  <si>
    <t>普通区域-奎文区-北王社区-13406664598-200M-宽带上网投诉-次数0-20250113195857X537435293</t>
  </si>
  <si>
    <t>20250113195857X537435293</t>
  </si>
  <si>
    <t xml:space="preserve">流程受理流水号：20250113195729134066645981149348
客户号码:13406664598
客户姓名:刘**
投诉地市:潍坊
来话流水:2025011319552046120858147
宽带账号:13406664598
宽带账号归属地市:潍坊
宽带账号归属区县:奎文区
故障地址:潍坊奎文区潍洲路街道潍洲路北王社区南区原7号楼
联系电话:13395363875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故障细类:网速慢/上网掉线(专席)
携转原因:
故障时间:2025-01-13 19:57:35
具体故障现象:客户来电表示家里网速慢卡，我处排查路由器摆放位置，在线时长，使用年限以及网线未恢复，请协助处理谢谢
客户其他诉求:
</t>
  </si>
  <si>
    <t>2025-01-13 20:01:19</t>
  </si>
  <si>
    <t>2025-01-13 20:05:27</t>
  </si>
  <si>
    <t>SD-851-338848-187-8749</t>
  </si>
  <si>
    <t>SD-057-250113-472518-3684</t>
  </si>
  <si>
    <t>2025-01-13 13:08:31</t>
  </si>
  <si>
    <t>普通区域-潍城区-普兰小区-15963654598-200M-宽带上网投诉-次数0-202501130000304537</t>
  </si>
  <si>
    <t>202501130000304537</t>
  </si>
  <si>
    <t xml:space="preserve">202501130000304537#流程受理流水号：20250113130730159636545981067942
客户号码:15963654598
客户姓名:季**
投诉地市:潍坊
来话流水:2025011313070909020862437
宽带账号:15963654598
宽带账号归属地市:潍坊
宽带账号归属区县:潍城区
故障地址:潍坊潍城区乐埠山生态经济发展区符山街普兰小区1号楼*********
联系电话:15963654598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故障时间:2025-01-13 13:07:45
具体故障现象:网速慢卡顿，
客户其他诉求:客户侧为质差终端，要求上门更换终端并一并处理故障问题。
</t>
  </si>
  <si>
    <t>2025-01-13 13:33:01</t>
  </si>
  <si>
    <t>2025-01-13 13:33:21</t>
  </si>
  <si>
    <t>SD-057-250113-368104-3877</t>
  </si>
  <si>
    <t>2025-01-13 13:38:08</t>
  </si>
  <si>
    <t>普通区域-安丘市-安丘金水岸花园-18453630328-300M-宽带上网投诉-次数0-20250113133750X670125349</t>
  </si>
  <si>
    <t>20250113133750X670125349</t>
  </si>
  <si>
    <t xml:space="preserve">流程受理流水号：20250113133710184536303281072438
客户号码:18453630328
客户姓名:李**
投诉地市:潍坊
来话流水:2025011313364952920877278
宽带账号:18453630328
宽带账号归属地市:潍坊
宽带账号归属区县:安丘市
故障地址:潍坊安丘市兴安街道健康街安丘金水岸花园金水岸花园4号楼*********
联系电话:18453630328
联系人:/女士
工单紧急程度:紧急
是否有升级投诉倾向:否
是否重复投诉:否
是否携转意向:否
是否投诉倾向:否
是否智能网关:智能网关
当前是否在线:是
接入方式:--
端到端诊断结果:客户侧设备问题（新增）
是否质差终端:无质差信息
光功率:-21.48
故障大类:宽带/电视
故障细类:宽带无法上网
携转原因:
故障时间:2025-01-13 13:37:19
具体故障现象:频繁掉线，
客户其他诉求:
</t>
  </si>
  <si>
    <t>2025-01-13 13:39:06</t>
  </si>
  <si>
    <t>2025-01-13 13:39:27</t>
  </si>
  <si>
    <t>SD-851-318446-9882-10228</t>
  </si>
  <si>
    <t>SD-057-250113-856741-3862</t>
  </si>
  <si>
    <t>2025-01-13 13:36:34</t>
  </si>
  <si>
    <t>【调研】-普通区域-安丘市-大华中央城-15689864312-200M-业务受理宽带-次数0-202501130000315168</t>
  </si>
  <si>
    <t>202501130000315168</t>
  </si>
  <si>
    <t>202501130000315168# 宽带账号:15689864312; 联系电话：15689864312，问题类型：此工单为群障修复工单，根据群障全量闭环修复管理要求，为确保客户网络通畅，请装维人员跟进修复网络问题，谢谢！ 
 群障标题：公告。故障描述：潍坊安丘市大华中央城光缆故障，预估24小时恢复，请帮忙拦截,如有需要请联系片区装维师傅周龙涛15706307025主叫号码：15689864312.0;该号码仅供参考，请优先联系宽带账号。</t>
  </si>
  <si>
    <t>2025-01-13 13:39:54</t>
  </si>
  <si>
    <t>2025-01-13 13:50:03</t>
  </si>
  <si>
    <t>SD-852-305347-1226-15471</t>
  </si>
  <si>
    <t>SD-057-250113-150968-6342</t>
  </si>
  <si>
    <t>2025-01-13 18:44:16</t>
  </si>
  <si>
    <t>普通区域-昌乐县-大尹（含大尹、清泉官庄）-15054466769-100M-魔百和投诉-次数0-20250113184318X998347681</t>
  </si>
  <si>
    <t>20250113184318X998347681</t>
  </si>
  <si>
    <t>【农村网络投诉】流程受理流水号：20250113184252150544667691139255
客户号码:15054466769
客户姓名:尹**
投诉地市:潍坊
来话流水:2025011318402591520835804
宽带账号:15054466769
宽带账号归属地市:潍坊
宽带账号归属区县:昌乐县
故障地址:潍坊昌乐县营丘镇大尹大尹（含大尹、清泉官庄）大尹村7#*********
联系电话:15054466769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故障细类:移动高清电视故障
携转原因:
故障时间:2025-01-13 18:43:04
魔百和单播/组播:组播
具体故障现象:机顶盒无法开机，
客户其他诉求:
魔百和单/组播：组播</t>
  </si>
  <si>
    <t>2025-01-13 18:46:07</t>
  </si>
  <si>
    <t>2025-01-13 18:46:51</t>
  </si>
  <si>
    <t>SD-851-254116-2579-1842</t>
  </si>
  <si>
    <t>SD-057-250113-316804-2597</t>
  </si>
  <si>
    <t>普通区域-奎文区-卧龙社区南区-15244419965-100M-宽带上网投诉-次数0-202501130000235372</t>
  </si>
  <si>
    <t>2025-01-14 12:22:00</t>
  </si>
  <si>
    <t>202501130000235372</t>
  </si>
  <si>
    <t>202501130000235372#宽带账号：15244419965；宽带地址：潍坊奎文区北苑街道四平路卧龙街卧龙社区南区则尔庄10号楼*********
；客户来电反映宽带无法上网/，客户不配合排障，要求上门，请协助处理，谢谢！联系电话：15244419965来电流水2025011311155187620872058</t>
  </si>
  <si>
    <t>2025-01-13 11:33:24</t>
  </si>
  <si>
    <t>2025-01-13 11:33:57</t>
  </si>
  <si>
    <t>SD-057-250113-704698-3658</t>
  </si>
  <si>
    <t>2025-01-13 13:06:38</t>
  </si>
  <si>
    <t>(目标)普通区域-安丘市-大杨戈村自然村-13656365112-100M-业务受理宽带-次数0-202501130000302368</t>
  </si>
  <si>
    <t>202501130000302368</t>
  </si>
  <si>
    <t>202501130000302368#用户表示魔百合不能正常使用，不配合操作，要求上门维修，请工作人员协助处理，谢谢！流水号2025011313020566220827721，联系人先生，联系电话13656365112！</t>
  </si>
  <si>
    <t>2025-01-13 13:19:29</t>
  </si>
  <si>
    <t>2025-01-13 13:21:35</t>
  </si>
  <si>
    <t>SD-057-250113-150478-3847</t>
  </si>
  <si>
    <t>2025-01-13 13:34:36</t>
  </si>
  <si>
    <t>80+银卡-普通区域-安丘市-三里庄人才小区-13685363470-1000M-宽带延伸服务-次数0-202501130000314461</t>
  </si>
  <si>
    <t>202501130000314461</t>
  </si>
  <si>
    <t xml:space="preserve">202501130000314461#流程受理流水号：20250113133300136853634701071812
客户号码:13685363470
客户姓名:周**
投诉地市:潍坊
来话流水:2025011313323353920840737
宽带账号:13685363470
宽带账号归属地市:潍坊
宽带账号归属区县:安丘市
故障地址:潍坊安丘市兴安街道和平路三里庄村
联系电话:13685363470
联系人:先生
工单紧急程度:非常紧急
是否有升级投诉倾向:否
是否重复投诉:否
是否携转意向:否
是否投诉倾向:否
是否智能网关:智能网关
当前是否在线:是
接入方式:FTTH
是否质差终端:无质差信息
光功率:-19.87
故障大类:宽带/电视
故障细类:宽带延伸服务
携转原因:
故障时间:2025-01-13 13:32:44
具体故障现象:13685363470客户把机顶盒卸下来了，要求派师傅上门重新安装上，请协助处理谢谢
</t>
  </si>
  <si>
    <t>2025-01-13 13:37:42</t>
  </si>
  <si>
    <t>2025-01-13 13:38:02</t>
  </si>
  <si>
    <t>SD-851-268681-29998-22652</t>
  </si>
  <si>
    <t>SD-057-250113-480796-6464</t>
  </si>
  <si>
    <t>2025-01-13 18:57:02</t>
  </si>
  <si>
    <t>普通区域-寿光市-南范村-15266367156-300M-业务受理宽带-次数0-202501130000544051</t>
  </si>
  <si>
    <t>202501130000544051</t>
  </si>
  <si>
    <t>202501130000544051# 宽带账号:15266367156; 联系电话：15266367156，问题类型：此工单为群障修复工单，根据群障全量闭环修复管理要求，为确保客户网络通畅，请装维人员跟进修复网络问题，谢谢！ 
 群障标题：公告。故障描述：潍坊寿光市南范村光缆故障，预估24小时恢复，请帮忙拦截,如有需要请联系片区装维师傅刘彬15706307765主叫号码：19846978063.0;该号码仅供参考，请优先联系宽带账号。</t>
  </si>
  <si>
    <t>2025-01-13 19:10:46</t>
  </si>
  <si>
    <t>2025-01-13 19:11:17</t>
  </si>
  <si>
    <t>SD-057-250113-381740-6458</t>
  </si>
  <si>
    <t>2025-01-13 18:56:47</t>
  </si>
  <si>
    <t>普通区域-寿光市-盈湖小区-15966083389-1000M-业务受理宽带-次数0-202501130000545184</t>
  </si>
  <si>
    <t>202501130000545184</t>
  </si>
  <si>
    <t>202501130000545184# 宽带账号:15966083389; 联系电话：15966083389，问题类型：此工单为群障修复工单，根据群障全量闭环修复管理要求，为确保客户网络通畅，请装维人员跟进修复网络问题，谢谢！ 
 群障标题：公告。故障描述：LINK_LOSS主叫号码：15966083389.0;该号码仅供参考，请优先联系宽带账号。</t>
  </si>
  <si>
    <t>2025-01-13 18:58:01</t>
  </si>
  <si>
    <t>2025-01-13 18:58:34</t>
  </si>
  <si>
    <t>SD-851-323898-6747-29370</t>
  </si>
  <si>
    <t>SD-057-250113-125896-6377</t>
  </si>
  <si>
    <t>2025-01-13 18:47:29</t>
  </si>
  <si>
    <t>80+普通-普通区域-奎文区-天骄御园-19853605142-1000M-业务受理宽带-次数0-202501130000540333</t>
  </si>
  <si>
    <t>202501130000540333</t>
  </si>
  <si>
    <t>202501130000540333# 宽带账号:19853605142; 联系电话：19853605142，问题类型：此工单为群障修复工单，根据群障全量闭环修复管理要求，为确保客户网络通畅，请装维人员跟进修复网络问题，谢谢！ 
 群障标题：公告。故障描述：潍坊奎文区天骄御园光缆故障，预估24小时恢复，请帮忙拦截,如有需要请联系片区装维师傅王玉升15706366509主叫号码：19853605143.0;该号码仅供参考，请优先联系宽带账号。</t>
  </si>
  <si>
    <t>2025-01-13 20:29:17</t>
  </si>
  <si>
    <t>2025-01-13 19:01:52</t>
  </si>
  <si>
    <t>SD-852-248294-1867-29001</t>
  </si>
  <si>
    <t>SD-057-250113-724359-6576</t>
  </si>
  <si>
    <t>2025-01-13 19:08:02</t>
  </si>
  <si>
    <t>80+银卡-普通区域-临朐县-河疃自然村-15065685838-1000M-宽带上网投诉-次数0-20250113190502X302051648</t>
  </si>
  <si>
    <t>20250113190502X302051648</t>
  </si>
  <si>
    <t xml:space="preserve">【农村网络投诉】流程受理流水号：20250113185945150656858381141534
客户号码:15065685838
客户姓名:张**
投诉地市:潍坊
来话流水:2025011318592317420854868
宽带账号:15065685838
宽带账号归属地市:潍坊
宽带账号归属区县:临朐县
故障地址:潍坊临朐县柳山镇人民政府河疃河疃自然村河疃2#杜新明*********
联系电话:15065685838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19:02:33
具体故障现象:光猫亮红灯，
客户其他诉求:
</t>
  </si>
  <si>
    <t>2025-01-13 19:12:01</t>
  </si>
  <si>
    <t>2025-01-13 19:12:22</t>
  </si>
  <si>
    <t>SD-851-313385-14286-27085</t>
  </si>
  <si>
    <t>SD-057-250113-985674-3857</t>
  </si>
  <si>
    <t>2025-01-13 13:36:20</t>
  </si>
  <si>
    <t>【调研】-80+银卡-普通区域-潍城区-圣菲漫步A-15063634447-1000M-业务受理宽带-次数0-202501130000314308</t>
  </si>
  <si>
    <t>202501130000314308</t>
  </si>
  <si>
    <t>202501130000314308# 宽带账号:15063634447; 联系电话：15063634447，问题类型：此工单为群障修复工单，根据群障全量闭环修复管理要求，为确保客户网络通畅，请装维人员跟进修复网络问题，谢谢！ 
 群障标题：公告。故障描述：潍坊潍城区圣菲漫步A光缆故障，预估24小时恢复，请帮忙拦截,如有需要请联系片区装维师傅周富超15706307864主叫号码：15063634447.0;该号码仅供参考，请优先联系宽带账号。</t>
  </si>
  <si>
    <t>2025-01-13 13:43:43</t>
  </si>
  <si>
    <t>2025-01-13 13:44:45</t>
  </si>
  <si>
    <t>SD-851-239100-13376-2821</t>
  </si>
  <si>
    <t>SD-057-250113-287635-3839</t>
  </si>
  <si>
    <t>2025-01-13 13:32:21</t>
  </si>
  <si>
    <t>【调研】-80+普通-普通区域-奎文区-中央生活城-19853619893-300M-魔百和投诉-次数0-202501130000313928</t>
  </si>
  <si>
    <t>202501130000313928</t>
  </si>
  <si>
    <t>202501130000313928#流程受理流水号：20250113133010198536198931071360
客户号码:19853619893
客户姓名:韩**
投诉地市:潍坊
来话流水:2025011313285295120813077
宽带账号:19853619893
宽带账号归属地市:潍坊
宽带账号归属区县:奎文区
故障地址:潍坊奎文区广文街道胜利街中央生活城16号楼*********
联系电话:13516383091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故障细类:移动高清电视故障
携转原因:
故障时间:2025-01-13 13:28:33
魔百和单播/组播:单播
具体故障现象:视频播放出现花屏，画面反复消失
客户其他诉求:
魔百和单/组播：单播;宽带小区$[中央生活城]$</t>
  </si>
  <si>
    <t>2025-01-13 13:37:39</t>
  </si>
  <si>
    <t>2025-01-13 13:38:14</t>
  </si>
  <si>
    <t>SD-851-309972-2459-3651</t>
  </si>
  <si>
    <t>SD-057-250113-654392-3870</t>
  </si>
  <si>
    <t>2025-01-13 13:37:20</t>
  </si>
  <si>
    <t>【调研】-普通区域-寿光市-东岔河自然村-15662512014-1000M-宽带上网投诉-次数0-202501130000314409</t>
  </si>
  <si>
    <t>202501130000314409</t>
  </si>
  <si>
    <t>202501130000314409#流程受理流水号：20250113133654156625120141072403
客户号码:15662512014
客户姓名:程**
投诉地市:潍坊
来话流水:2025011313354372820867583
宽带账号:15662512014
账号归属区县:寿光市侯镇丽芹手机电脑超市
联系电话:15662512014
联系人:先生
宽带地址:潍坊
工单紧急程度:非常紧急
是否投诉倾向:否
是否重复投诉:否
是否携转意向:否
是否有升级投诉倾向:否
*业务名称:业务融合移机流程宽带
投诉内容:手机号码：15662512014，【问题描述】客户已办理宽带业务，有开通单，要求装维尽快联系上门，请处理，谢谢。联系电话：15662512014，联系人：先生，录音流水号：2025011313354372820867583。受理明细：531920062399999999。
在途开通单信息：536250113995296706，15662512014，2025-01-13 11:09:42，业务融合移机流程宽带，处理中，手写判断和地址录入
是否到厅:否
业务名称:业务融合移机流程宽带
;宽带小区$[东岔河自然村]$</t>
  </si>
  <si>
    <t>2025-01-13 13:46:05</t>
  </si>
  <si>
    <t>SD-852-308584-670-28894</t>
  </si>
  <si>
    <t>SD-057-250113-564308-6465</t>
  </si>
  <si>
    <t>2025-01-13 18:57:05</t>
  </si>
  <si>
    <t>80+金卡-普通区域-寿光市-中南花城二期-18364626075-1000M-业务受理宽带-次数0-202501130000544570</t>
  </si>
  <si>
    <t>202501130000544570</t>
  </si>
  <si>
    <t>202501130000544570#【已关注中国移动10086微信公众号】 宽带账号:18364626075; 联系电话：18364626075，问题类型：此工单为群障修复工单，根据群障全量闭环修复管理要求，为确保客户网络通畅，请装维人员跟进修复网络问题，谢谢！ 
 群障标题：公告。故障描述：潍坊寿光市中南花城二期光缆故障，预估24小时恢复，请帮忙拦截,如有需要请联系片区装维师傅王东彬13863695312主叫号码：18364626075.0;该号码仅供参考，请优先联系宽带账号。</t>
  </si>
  <si>
    <t>2025-01-13 19:03:21</t>
  </si>
  <si>
    <t>2025-01-13 19:03:39</t>
  </si>
  <si>
    <t>SD-851-327893-14473-3825</t>
  </si>
  <si>
    <t>SD-057-250113-765319-6425</t>
  </si>
  <si>
    <t>2025-01-13 18:53:13</t>
  </si>
  <si>
    <t>80+普通-(目标)普通区域-寿光市-寿光市昆泰宾馆-15063676913-500M-宽带延伸服务-次数0-202501130000542368</t>
  </si>
  <si>
    <t>202501130000542368</t>
  </si>
  <si>
    <t xml:space="preserve">202501130000542368#【已关注中国移动10086微信公众号】流程受理流水号：20250113185117150636769131140423
客户号码:15063676913
客户姓名:杨**
投诉地市:潍坊
来话流水:2025011318503533220800920
宽带账号:15063676913
宽带账号归属地市:潍坊
宽带账号归属区县:寿光市
故障地址:潍坊寿光市圣城街道晨鸣路工业组团2号楼*********
联系电话:15063676913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故障时间:2025-01-13 18:43:23
具体故障现象:宽带上不去网
</t>
  </si>
  <si>
    <t>2025-01-13 18:56:00</t>
  </si>
  <si>
    <t>2025-01-13 18:56:19</t>
  </si>
  <si>
    <t>SD-851-240880-6740-18579</t>
  </si>
  <si>
    <t>SD-057-250113-268943-6366</t>
  </si>
  <si>
    <t>2025-01-13 18:47:06</t>
  </si>
  <si>
    <t>80+银卡-普通区域-昌邑市-昌邑翠峰御景二-13515402558-300M-宽带上网投诉-次数0-202501130000538486</t>
  </si>
  <si>
    <t>202501130000538486</t>
  </si>
  <si>
    <t>202501130000538486#宽带账号：13515402558；宽带地址：潍坊昌邑市城区富昌街翠峰御景3号楼*********；客户来电反映宽带/移动高清无信号：无线网正常，机顶盒绿灯。已指导切换信号源，将高清线两头互换位置未恢复。
，要求上门，请协助处理，谢谢！！来电流水：2025011318385935620826313，联系电话：13515402558</t>
  </si>
  <si>
    <t>2025-01-13 18:49:26</t>
  </si>
  <si>
    <t>2025-01-13 18:49:56</t>
  </si>
  <si>
    <t>SD-851-282024-25273-29171</t>
  </si>
  <si>
    <t>SD-057-250113-708136-6361</t>
  </si>
  <si>
    <t>2025-01-13 18:46:58</t>
  </si>
  <si>
    <t>普通区域-诸城市-雷家岭自然村-15666066670-1000M-业务受理宽带-次数0-202501130000541918</t>
  </si>
  <si>
    <t>202501130000541918</t>
  </si>
  <si>
    <t>202501130000541918# 宽带账号:15666066670; 联系电话：15666066670，问题类型：此工单为群障修复工单，根据群障全量闭环修复管理要求，为确保客户网络通畅，请装维人员跟进修复网络问题，谢谢！ 
 群障标题：公告。故障描述：潍坊诸城市雷家岭自然村光缆故障，预估24小时恢复，请帮忙拦截,如有需要请联系片区装维师傅王聪睿15706307995主叫号码：15666066670.0;该号码仅供参考，请优先联系宽带账号。</t>
  </si>
  <si>
    <t>2025-01-13 18:50:37</t>
  </si>
  <si>
    <t>SD-851-322857-28879-15819</t>
  </si>
  <si>
    <t>SD-057-250113-982073-6544</t>
  </si>
  <si>
    <t>2025-01-13 19:06:50</t>
  </si>
  <si>
    <t>【调研】-普通区域-潍城区-巴塞小镇-13864668972-200M-业务受理宽带-次数0-202501130000549175</t>
  </si>
  <si>
    <t>202501130000549175</t>
  </si>
  <si>
    <t>202501130000549175# 宽带账号:13864668972; 联系电话：13864668972，问题类型：此工单为群障修复工单，根据群障全量闭环修复管理要求，为确保客户网络通畅，请装维人员跟进修复网络问题，谢谢！ 
 群障标题：公告。故障描述：潍坊潍城区巴塞小镇光缆故障，预估24小时恢复，请帮忙拦截,如有需要请联系片区装维师傅刘超15706307852主叫号码：13864668972.0;该号码仅供参考，请优先联系宽带账号。</t>
  </si>
  <si>
    <t>2025-01-13 19:14:13</t>
  </si>
  <si>
    <t>2025-01-13 19:14:37</t>
  </si>
  <si>
    <t>SD-057-250113-508912-6560</t>
  </si>
  <si>
    <t>2025-01-13 19:07:30</t>
  </si>
  <si>
    <t>80+银卡-普通区域-青州市-阳光花园B区-15263678529-1000M-宽带上网投诉-次数0-202501130000547925</t>
  </si>
  <si>
    <t>202501130000547925</t>
  </si>
  <si>
    <t>202501130000547925#流程受理流水号：20250113190627152636785291142467
客户号码:15263678529
客户姓名:魏*
投诉地市:潍坊
来话流水:2025011319051627820889807
宽带账号:15263678529
宽带账号归属地市:潍坊
宽带账号归属区县:青州市
故障地址:潍坊青州市云门山街道海岱路阳光花园B区1号楼3-302
联系电话:15263678529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光功率:-18.44
故障大类:宽带/电视
故障细类:网速慢/上网掉线(专席)
携转原因:
故障时间:2025-01-13 19:08:00
具体故障现象:网速慢卡顿，关机重启不管用。
客户其他诉求:请审核谢谢
;宽带小区$[阳光花园B区]$</t>
  </si>
  <si>
    <t>2025-01-13 19:09:54</t>
  </si>
  <si>
    <t>2025-01-13 19:10:53</t>
  </si>
  <si>
    <t>SD-057-250113-278069-2697</t>
  </si>
  <si>
    <t>【重投】-80+银卡-普通区域--null--宽带上网投诉-次数0-202501130000169685</t>
  </si>
  <si>
    <t>2025-01-14 11:29:00</t>
  </si>
  <si>
    <t>202501130000169685</t>
  </si>
  <si>
    <t>202501130000169685#【已关注中国移动10086微信公众号】手机号码：15065677953，【问题描述】客户来电对宽带移机没有覆盖不认可。已向客户分析解释，客户不认可，要求给予查询处理。联系人：女士，联系电话：15065677953，流水号：2025011310043791220830788。
流程受理流水号：20250113100749150656779531025042
受理明细:531920062399999999
4G套餐名称:预付费4G飞享套餐（VIP）
是否下发过短信提醒:否
前期有无退费记录:否
是否解释无法退费:否
是否到厅:否</t>
  </si>
  <si>
    <t>SD-057-250113-803274-3660</t>
  </si>
  <si>
    <t>2025-01-13 13:06:41</t>
  </si>
  <si>
    <t>普通区域-昌邑市-韩家巷村-13853686232-300M-宽带上网投诉-次数0-202501130000301945</t>
  </si>
  <si>
    <t>202501130000301945</t>
  </si>
  <si>
    <t>202501130000301945#流程受理流水号：20250113130616138536862321067726
客户号码:13853686232
客户姓名:
投诉地市:潍坊
来话流水:2025011313040622620820617
宽带账号:13853686232
账号归属区县:昌邑-代理商管理中心
联系电话:13853686232
联系人:先生/女士
宽带地址:潍坊
工单紧急程度:非常紧急
是否投诉倾向:否
是否重复投诉:否
是否携转意向:否
是否有升级投诉倾向:否
*业务名称:业务融合开机流程宽带+OTT
投诉内容:手机号码：13853686232，【问题描述】客户已办理宽带业务，有开通单，要求装维尽快联系上门，请处理，谢谢。联系电话：13853686232，联系人：先生/女士，录音流水号：2025011313040622620820617。受理明细：531920062399999999。
在途开通单信息：536241115030390116，13853686232，2024-11-15 08:52:11，业务融合开机流程宽带+OTT，处理中，装维选址
是否到厅:否
业务名称:业务融合开机流程宽带+OTT
;宽带小区$[韩家巷村]$</t>
  </si>
  <si>
    <t>2025-01-13 13:11:58</t>
  </si>
  <si>
    <t>2025-01-13 13:12:31</t>
  </si>
  <si>
    <t>SD-851-270391-362-20714</t>
  </si>
  <si>
    <t>SD-057-250113-129534-3859</t>
  </si>
  <si>
    <t>2025-01-13 13:36:25</t>
  </si>
  <si>
    <t>80+普通-普通区域-青州市-机关三食堂-13869619327-200M-宽带上网投诉-次数0-202501130000315735</t>
  </si>
  <si>
    <t>202501130000315735</t>
  </si>
  <si>
    <t xml:space="preserve">202501130000315735#宽带账号：13869619327；宽带地址：潍坊青州市云门山街道范公亭路机关三食堂2号楼*********
；客户来电反映电视无法观看，客户不会操作无法配合排障，要求上门，请协助处理，谢谢！联系电话：本机；联系人：先生；来电流水：2025011313340600520853565
</t>
  </si>
  <si>
    <t>2025-01-13 13:40:13</t>
  </si>
  <si>
    <t>2025-01-13 13:40:35</t>
  </si>
  <si>
    <t>SD-057-250113-807259-6469</t>
  </si>
  <si>
    <t>2025-01-13 18:57:12</t>
  </si>
  <si>
    <t>普通区域-青州市-坡子村-15165361191-300M-业务受理宽带-次数0-202501130000544753</t>
  </si>
  <si>
    <t>202501130000544753</t>
  </si>
  <si>
    <t>202501130000544753# 宽带账号:15165361191; 联系电话：15165361191，问题类型：此工单为群障修复工单，根据群障全量闭环修复管理要求，为确保客户网络通畅，请装维人员跟进修复网络问题，谢谢！ 
 群障标题：公告。故障描述：潍坊青州市坡子村光缆故障，预估24小时恢复，请帮忙拦截,如有需要请联系片区装维师傅刘安平15706307635主叫号码：15165361191.0;该号码仅供参考，请优先联系宽带账号。</t>
  </si>
  <si>
    <t>2025-01-13 18:58:28</t>
  </si>
  <si>
    <t>2025-01-13 18:59:30</t>
  </si>
  <si>
    <t>SD-851-268290-12155-25411</t>
  </si>
  <si>
    <t>SD-057-250113-947831-6323</t>
  </si>
  <si>
    <t>2025-01-13 18:41:05</t>
  </si>
  <si>
    <t>80+普通-普通区域-青州市-傅家庄村自然村-13280112418-1000M-宽带上网投诉-次数0-20250113183956X796330286</t>
  </si>
  <si>
    <t>20250113183956X796330286</t>
  </si>
  <si>
    <t xml:space="preserve">【农村网络投诉】流程受理流水号：20250113183836132801124181138639
客户号码:13280112418
客户姓名:赵*
投诉地市:潍坊
来话流水:2025011318345174920898790
宽带账号:13280112418
宽带账号归属地市:潍坊
宽带账号归属区县:青州市
故障地址:潍坊青州市东夏镇傅家庄村傅家庄村自然村东夏镇傅家庄村3号箱（中心街北头付磊家后墙）*********
联系电话:13465706087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光功率:-16.49
故障大类:宽带/电视
故障细类:宽带无法上网(专席)
携转原因:
故障时间:2025-01-13 18:39:14
具体故障现象:光猫亮红灯，光纤线插紧撸顺，重启未恢复
客户其他诉求:
</t>
  </si>
  <si>
    <t>2025-01-13 18:42:50</t>
  </si>
  <si>
    <t>2025-01-13 18:43:22</t>
  </si>
  <si>
    <t>SD-851-261202-26678-15960</t>
  </si>
  <si>
    <t>SD-057-250113-034681-2680</t>
  </si>
  <si>
    <t>2025-01-13 11:27:38</t>
  </si>
  <si>
    <t>80+普通-普通区域-寒亭区-书香世家-18863653535-1000M-宽带上网投诉-次数0-202501130000243622</t>
  </si>
  <si>
    <t>202501130000243622</t>
  </si>
  <si>
    <t>202501130000243622#【已关注中国移动10086微信公众号】流程受理流水号：20250113112654188636535351047120
客户号码:18863653535
客户姓名:吕*
投诉地市:潍坊
来话流水:2025011311262404220822289
宽带账号:18863653535
账号归属区县:奎文
联系电话:18863653535
联系人:先生/女士
宽带地址:潍坊
工单紧急程度:非常紧急
是否投诉倾向:否
是否重复投诉:否
是否携转意向:否
是否有升级投诉倾向:否
*业务名称:业务融合移机流程宽带+OTT
投诉内容:手机号码：18863653535，【问题描述】客户已办理宽带业务，有开通单，要求装维尽快联系上门，请处理，谢谢。联系电话：18863653535，联系人：先生/女士，录音流水号：2025011311262404220822289。受理明细：531920062399999999。
在途开通单信息：536240826969617882，18863653535，2024-08-26 13:39:52，业务融合移机流程宽带+OTT，处理中，手写判断和地址录入
是否到厅:否
业务名称:业务融合移机流程宽带+OTT
;宽带小区$[书香世家]$</t>
  </si>
  <si>
    <t>2025-01-13 11:38:01</t>
  </si>
  <si>
    <t>2025-01-13 11:39:01</t>
  </si>
  <si>
    <t>SD-852-248039-1996-21034</t>
  </si>
  <si>
    <t>SD-057-250113-765193-2614</t>
  </si>
  <si>
    <t>2025-01-13 11:22:26</t>
  </si>
  <si>
    <t>普通区域-高密市-柳河书苑-18754449235-300M-宽带上网投诉-次数0-202501130000236971</t>
  </si>
  <si>
    <t>202501130000236971</t>
  </si>
  <si>
    <t xml:space="preserve">202501130000236971#宽带账号：18754449235；宽带地址：潍坊高密市醴泉街道凤凰大街柳河书苑高密柳河书院10号分纤箱；客户来电反映移动高清电视无法观看，客户不在现场，无法配合线上指导，要求师傅上门，请协助处理，谢谢！联系电话：18754449235；联系人：先生；来电流水：2025011311174139620898477。 
</t>
  </si>
  <si>
    <t>2025-01-13 11:36:52</t>
  </si>
  <si>
    <t>2025-01-13 11:37:58</t>
  </si>
  <si>
    <t>SD-851-297648-4859-26923</t>
  </si>
  <si>
    <t>SD-057-250113-789415-3626</t>
  </si>
  <si>
    <t>2025-01-13 13:02:05</t>
  </si>
  <si>
    <t>普通区域-青州市-西十里村-15853602878-300M-宽带上网投诉-次数0-20250113130053X453892514</t>
  </si>
  <si>
    <t>20250113130053X453892514</t>
  </si>
  <si>
    <t xml:space="preserve">【农村网络投诉】流程受理流水号：20250113125922158536028781066680
客户号码:15853602878
客户姓名:侯*
投诉地市:潍坊
来话流水:2025011312585244720805985
宽带账号:15853602878
宽带账号归属地市:潍坊
宽带账号归属区县:青州市
故障地址:潍坊青州市黄楼街道西十里村
联系电话:15853602878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13:01:42
具体故障现象:光猫亮红灯，
客户其他诉求:
</t>
  </si>
  <si>
    <t>2025-01-13 13:11:31</t>
  </si>
  <si>
    <t>2025-01-13 13:12:16</t>
  </si>
  <si>
    <t>SD-851-254409-2035-24722</t>
  </si>
  <si>
    <t>SD-057-250113-193562-7554</t>
  </si>
  <si>
    <t>2025-01-13 21:35:27</t>
  </si>
  <si>
    <t>80+白金-普通区域-昌邑市-东方家园北区-15064455735-1000M-宽带上网投诉-次数0-202501130000590611</t>
  </si>
  <si>
    <t>202501130000590611</t>
  </si>
  <si>
    <t>202501130000590611#【已关注中国移动10086微信公众号】流程受理流水号：20250113213115150644557351157844
客户号码:15064455735
客户姓名:赵**
投诉地市:潍坊
来话流水:2025011321281495620815851
宽带账号:15064455735
宽带账号归属地市:潍坊
宽带账号归属区县:昌邑市
故障地址:潍坊昌邑市城区城里街东方家园北区C14*********
联系电话:15064455735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光功率:-18.01
故障大类:宽带/电视
故障细类:宽带无法上网
携转原因:
故障时间:2025-01-13 21:31:53
具体故障现象:提示网络无法使用，手机无法连接
客户其他诉求:客户来电要求手机网络连接不上要求安排装维师傅上门检测，请尽快处理。
;宽带小区$[东方家园北区]$</t>
  </si>
  <si>
    <t>2025-01-13 21:36:57</t>
  </si>
  <si>
    <t>2025-01-13 21:37:54</t>
  </si>
  <si>
    <t>SD-057-250113-582467-6447</t>
  </si>
  <si>
    <t>2025-01-13 18:55:49</t>
  </si>
  <si>
    <t>【调研】-普通区域-奎文区-昌大建设集团宿舍-13805360167-300M-宽带上网投诉-次数0-202501130000541057</t>
  </si>
  <si>
    <t>202501130000541057</t>
  </si>
  <si>
    <t xml:space="preserve">202501130000541057#流程受理流水号：20250113185433138053601671140833
客户号码:13805360167
客户姓名:曲*
投诉地市:潍坊
来话流水:2025011318531732620818198
宽带账号:13805360167
宽带账号归属地市:潍坊
宽带账号归属区县:高新
故障地址:潍坊高新高新城区健康街昌大建设集团宿舍1号楼*********
联系电话:13805360167
联系人:女士
工单紧急程度:紧急
是否有升级投诉倾向:否
是否重复投诉:否
是否携转意向:否
是否投诉倾向:否
是否智能网关:智能网关
当前是否在线:是
接入方式:FTTH
端到端诊断结果:客户侧设备问题
是否质差终端:是
光功率:-19.74
故障大类:宽带/电视
故障细类:宽带无法上网
携转原因:
故障时间:2025-01-13 18:55:11
具体故障现象:提示网络无法连接，
客户其他诉求:客户侧为质差终端，要求上门更换终端并一并处理故障问题。
</t>
  </si>
  <si>
    <t>2025-01-13 18:58:25</t>
  </si>
  <si>
    <t>2025-01-13 18:59:54</t>
  </si>
  <si>
    <t>SD-057-250113-748012-6359</t>
  </si>
  <si>
    <t>2025-01-13 18:46:56</t>
  </si>
  <si>
    <t>普通区域-奎文区-丁家新苑-13295366018-300M-魔百和投诉-次数0-202501130000539741</t>
  </si>
  <si>
    <t>202501130000539741</t>
  </si>
  <si>
    <t>202501130000539741#流程受理流水号：20250113183432132953660181138094
客户号码:13295366018
客户姓名:赵**
投诉地市:潍坊
来话流水:2025011318334025320890531
宽带账号:13295366018
宽带账号归属地市:潍坊
宽带账号归属区县:奎文区
故障地址:潍坊奎文区北苑街道玄武街丁家新苑9号楼*********
联系电话:13295366018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故障细类:移动高清电视故障(专席)
携转原因:
故障时间:2025-01-13 18:50:33
魔百和单播/组播:组播
具体故障现象:电视直播或点播无法观看，
客户其他诉求:请协助处理，谢谢
魔百和单/组播：组播;宽带小区$[丁家新苑]$</t>
  </si>
  <si>
    <t>2025-01-13 18:51:47</t>
  </si>
  <si>
    <t>2025-01-13 18:52:06</t>
  </si>
  <si>
    <t>SD-851-288200-5488-14688</t>
  </si>
  <si>
    <t>SD-057-250113-249165-2622</t>
  </si>
  <si>
    <t>2025-01-13 11:23:05</t>
  </si>
  <si>
    <t>80+普通-普通区域-潍城区-陈家油坊-15065365498-200M-宽带上网投诉-次数0-20250113112013X413160715</t>
  </si>
  <si>
    <t>2025-01-14 12:24:00</t>
  </si>
  <si>
    <t>20250113112013X413160715</t>
  </si>
  <si>
    <t xml:space="preserve">流程受理流水号：20250113111912150653654981044960
客户号码:15065365498
客户姓名:刘**
投诉地市:潍坊
来话流水:2025011311183496120811321
宽带账号:15065365498
宽带账号归属地市:潍坊
宽带账号归属区县:潍城区
故障地址:潍坊潍城区城关街道向阳路陈家油坊南区31号楼*********
联系电话:15006639767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11:22:49
具体故障现象:光猫亮红灯，
客户其他诉求:无
</t>
  </si>
  <si>
    <t>2025-01-13 11:27:54</t>
  </si>
  <si>
    <t>2025-01-13 11:28:12</t>
  </si>
  <si>
    <t>SD-057-250113-509743-6992</t>
  </si>
  <si>
    <t>2025-01-13 19:56:01</t>
  </si>
  <si>
    <t>普通区域-奎文区-华文苑(顺德居)-13685368143-500M-业务受理宽带-次数0-202501130000567459</t>
  </si>
  <si>
    <t>202501130000567459</t>
  </si>
  <si>
    <t>202501130000567459# 宽带账号:13685368143; 联系电话：13685368143，问题类型：此工单为群障修复工单，根据群障全量闭环修复管理要求，为确保客户网络通畅，请装维人员跟进修复网络问题，谢谢！ 
 群障标题：公告。故障描述：潍坊奎文区华文苑(顺德居)光缆故障，预估24小时恢复，请帮忙拦截,如有需要请联系片区装维师傅扈培富15706366508主叫号码：13685368143.0;该号码仅供参考，请优先联系宽带账号。</t>
  </si>
  <si>
    <t>2025-01-13 19:58:12</t>
  </si>
  <si>
    <t>2025-01-13 19:58:36</t>
  </si>
  <si>
    <t>SD-057-250113-970132-7013</t>
  </si>
  <si>
    <t>2025-01-13 19:57:59</t>
  </si>
  <si>
    <t>普通区域--null--宽带上网投诉-次数0-202501130000324323</t>
  </si>
  <si>
    <t>202501130000324323</t>
  </si>
  <si>
    <t xml:space="preserve">202501130000324323#13869623195客户来电反映宽带已经坏了很长时间了还是没有修好，客户要求赔偿，请协助处理谢谢
联系人：先生联系电话：本机 流水：2025011313533180320841419
</t>
  </si>
  <si>
    <t>家庭咨询-&gt;基础服务-&gt;家庭宽带-&gt;全局流转-&gt;费用质疑-&gt;账单不清晰-&gt;全局流转</t>
  </si>
  <si>
    <t>SD-057-250113-742186-6493</t>
  </si>
  <si>
    <t>2025-01-13 18:59:40</t>
  </si>
  <si>
    <t>80+普通-普通区域-奎文区-书香铭郡-13656369903-200M-魔百和投诉-次数0-202501130000546635</t>
  </si>
  <si>
    <t>202501130000546635</t>
  </si>
  <si>
    <t>202501130000546635#流程受理流水号：20250113185901136563699031141451
客户号码:13656369903
客户姓名:董**
投诉地市:潍坊
来话流水:2025011318584116120850653
宽带账号:13656369903
宽带账号归属地市:潍坊
宽带账号归属区县:高新
故障地址:潍坊高新高新城区宝通街书香铭郡10号楼*********
联系电话:13656369903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光功率:-21.42
故障大类:宽带/电视
故障细类:移动高清电视故障
携转原因:
故障时间:2025-01-13 18:59:23
魔百和单播/组播:单播
具体故障现象:机顶盒无法开机，
客户其他诉求:
魔百和单/组播：单播;宽带小区$[书香铭郡]$</t>
  </si>
  <si>
    <t>2025-01-13 19:01:23</t>
  </si>
  <si>
    <t>2025-01-13 19:01:39</t>
  </si>
  <si>
    <t>SD-057-250113-269837-6979</t>
  </si>
  <si>
    <t>2025-01-13 19:54:29</t>
  </si>
  <si>
    <t>【调研】-80+普通-普通区域-滨海-禧源西区-13953699650-1000M-宽带上网投诉-次数0-202501130000567446</t>
  </si>
  <si>
    <t>202501130000567446</t>
  </si>
  <si>
    <t>202501130000567446#流程受理流水号：20250113195336139536996501148857
客户号码:13953699650
客户姓名:张**
投诉地市:潍坊
来话流水:2025011319512234720838556
宽带账号:13953699650
宽带账号归属地市:潍坊
宽带账号归属区县:滨海
故障地址:潍坊滨海大家洼街道禧源路禧源西区15号楼*********
联系电话:13953699650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故障时间:2025-01-13 19:53:46
具体故障现象:频繁掉线，客户未操作
客户其他诉求:
;宽带小区$[禧源西区]$</t>
  </si>
  <si>
    <t>2025-01-13 19:57:46</t>
  </si>
  <si>
    <t>2025-01-13 19:58:44</t>
  </si>
  <si>
    <t>SD-851-262008-23896-22446</t>
  </si>
  <si>
    <t>2025-01-13 19:53:24</t>
  </si>
  <si>
    <t>80+金卡-普通区域-寒亭区-北于家码头村自然村-13515369051-1000M-魔百和投诉-次数0-20250113195250X170995848 一级督办</t>
  </si>
  <si>
    <t>20250113195250X170995848</t>
  </si>
  <si>
    <t>2025-01-13 20:02:11</t>
  </si>
  <si>
    <t>2025-01-13 20:06:14</t>
  </si>
  <si>
    <t>SD-851-221745-18651-4903</t>
  </si>
  <si>
    <t>SD-057-250113-962413-6473</t>
  </si>
  <si>
    <t>2025-01-13 18:57:38</t>
  </si>
  <si>
    <t>【调研】-80+普通-普通区域-昌邑市-昌府之家-15263661991-300M-宽带上网投诉-次数0-202501130000544568</t>
  </si>
  <si>
    <t>202501130000544568</t>
  </si>
  <si>
    <t xml:space="preserve">202501130000544568#宽带账号：15263661991；宽带地址：潍坊昌邑市石埠镇石埠镇区昌府之家2号楼；客户来电反映移动高清无法观看，经查询客户侧为质差机顶盒，请协助上门更换设备并一并处理故障问题，谢谢！联系电话：潍坊昌邑市石埠镇石埠镇区昌府之家2号楼；联系人：***；来电流水：2025011318541845920824453。 </t>
  </si>
  <si>
    <t>2025-01-13 19:01:14</t>
  </si>
  <si>
    <t>2025-01-13 19:02:05</t>
  </si>
  <si>
    <t>SD-851-325132-30415-5097</t>
  </si>
  <si>
    <t>SD-057-250113-950617-6507</t>
  </si>
  <si>
    <t>2025-01-13 19:00:41</t>
  </si>
  <si>
    <t>普通区域-滨海-大家洼自然村-15253625071-300M-宽带上网投诉-次数0-202501130000546830</t>
  </si>
  <si>
    <t>202501130000546830</t>
  </si>
  <si>
    <t xml:space="preserve">202501130000546830#宽带账号：15253625071；宽带地址：潍坊滨海大家洼街道大家洼村；客户来电反映宽带无法使用 ，要求师傅上门，请协助处理，谢谢！联系电话：15253625071；联系人：先生 来电流水：2025011318572551920843305。 </t>
  </si>
  <si>
    <t>2025-01-13 19:03:57</t>
  </si>
  <si>
    <t>SD-057-250113-863714-2600</t>
  </si>
  <si>
    <t>2025-01-13 11:21:13</t>
  </si>
  <si>
    <t>【调研】-普通区域-奎文区-樱园东区-18866700771-300M-宽带上网投诉-次数0-202501130000236562</t>
  </si>
  <si>
    <t>202501130000236562</t>
  </si>
  <si>
    <t xml:space="preserve">202501130000236562#18866700771客户来电反映宽带网速慢，线上排障未恢复，要求维修人员上门维修，请尽快协助处理，谢谢  联系人：女士 联系电话：   15054576661  流水：2025011311180962020805201
</t>
  </si>
  <si>
    <t>2025-01-13 11:36:39</t>
  </si>
  <si>
    <t>2025-01-13 11:37:01</t>
  </si>
  <si>
    <t>SD-057-250113-781406-7017</t>
  </si>
  <si>
    <t>2025-01-13 19:58:31</t>
  </si>
  <si>
    <t>普通区域-昌邑市-新天地-15095133877-300M-宽带上网投诉-次数0-202501130000566785</t>
  </si>
  <si>
    <t>202501130000566785</t>
  </si>
  <si>
    <t>202501130000566785#宽带账号：15095133877；宽带地址：潍坊昌邑市城区奎聚路新天地；客户来电反映移动高清无法观看，客户不在现场，无法配合线上指导/客户不配合排障，要求上门，请协助处理，谢谢！联系电话：15095133877；联系人：女士；来电流水：2025011319541565420852808。</t>
  </si>
  <si>
    <t>2025-01-13 20:01:09</t>
  </si>
  <si>
    <t>2025-01-13 20:01:40</t>
  </si>
  <si>
    <t>SD-851-231739-7291-6430</t>
  </si>
  <si>
    <t>SD-057-250113-504792-6396</t>
  </si>
  <si>
    <t>2025-01-13 18:50:01</t>
  </si>
  <si>
    <t>普通区域-诸城市-华普.怡欣苑-15725666133-300M-宽带上网投诉-次数0-20250113184705X225168703</t>
  </si>
  <si>
    <t>20250113184705X225168703</t>
  </si>
  <si>
    <t xml:space="preserve">流程受理流水号：20250113184548157256661331139724
客户号码:15725666133
客户姓名:常**
投诉地市:潍坊
来话流水:2025011318453320020869197
宽带账号:15725666133
宽带账号归属地市:潍坊
宽带账号归属区县:诸城市
故障地址:潍坊诸城市龙都街道繁荣路华普.怡欣苑3号楼*********
联系电话:15725666133
联系人:先生/女士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故障时间:2025-01-13 18:46:52
具体故障现象:光猫亮红灯，
客户其他诉求:
</t>
  </si>
  <si>
    <t>2025-01-13 18:52:23</t>
  </si>
  <si>
    <t>2025-01-13 19:14:11</t>
  </si>
  <si>
    <t>SD-851-289173-13172-15276</t>
  </si>
  <si>
    <t>SD-057-250113-236901-6548</t>
  </si>
  <si>
    <t>2025-01-13 19:07:00</t>
  </si>
  <si>
    <t>普通区域-潍城区-军埠口村自然村-15265368483-1000M-业务受理宽带-次数0-202501130000548124</t>
  </si>
  <si>
    <t>202501130000548124</t>
  </si>
  <si>
    <t>202501130000548124# 宽带账号:15265368483; 联系电话：15265368483，问题类型：此工单为群障修复工单，根据群障全量闭环修复管理要求，为确保客户网络通畅，请装维人员跟进修复网络问题，谢谢！ 
 群障标题：公告。故障描述：潍坊潍城区军埠口村自然村美丽乡村建设，预计一周修复，请帮忙拦截主叫号码：13792635811.0;该号码仅供参考，请优先联系宽带账号。</t>
  </si>
  <si>
    <t>2025-01-13 19:14:08</t>
  </si>
  <si>
    <t>2025-01-13 19:14:42</t>
  </si>
  <si>
    <t>SD-851-234980-33959-18911</t>
  </si>
  <si>
    <t>SD-057-250113-750241-6445</t>
  </si>
  <si>
    <t>2025-01-13 18:55:32</t>
  </si>
  <si>
    <t>80+普通-普通区域-安丘市-景芝明珠花园(含景福园)-18660686833-300M-魔百和投诉-次数0-202501130000543351</t>
  </si>
  <si>
    <t>202501130000543351</t>
  </si>
  <si>
    <t>202501130000543351#流程受理流水号：20250113185501186606868331140891
客户号码:18660686833
客户姓名:葛**
投诉地市:潍坊
来话流水:2025011318490736920891566
宽带账号:18660686833
宽带账号归属地市:潍坊
宽带账号归属区县:安丘市
故障地址:潍坊安丘市景芝镇景芝206国道景芝明珠花园(含景福园)迁7号楼*********
联系电话:18660639862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故障细类:移动高清电视故障(专席)
携转原因:
故障时间:2025-01-13 18:55:08
魔百和单播/组播:单播
具体故障现象:客户表示电视机显示卡在亲情网界面，我处检查网线，进行网络配置，恢复出厂设置未恢复，请协助谢谢
客户其他诉求:
魔百和单/组播：单播;宽带小区$[景芝明珠花园(含景福园)]$</t>
  </si>
  <si>
    <t>2025-01-13 18:58:58</t>
  </si>
  <si>
    <t>2025-01-13 19:01:20</t>
  </si>
  <si>
    <t>SD-057-250113-261490-6442</t>
  </si>
  <si>
    <t>2025-01-13 18:54:56</t>
  </si>
  <si>
    <t>普通区域-青州市-香山丽墅-13793678451-500M-魔百和投诉-次数0-202501130000542573</t>
  </si>
  <si>
    <t>202501130000542573</t>
  </si>
  <si>
    <t>202501130000542573#流程受理流水号：20250113184813137936784511140021
客户号码:13793678451
客户姓名:聂**
投诉地市:潍坊
来话流水:2025011318465400220877636
宽带账号:13793678451
宽带账号归属地市:潍坊
宽带账号归属区县:青州市
故障地址:潍坊青州市益都街道旗城路香山丽墅20号楼*********
联系电话:13793678451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光功率:-19.39
故障大类:宽带/电视
故障细类:移动高清电视故障
携转原因:
故障时间:2025-01-13 18:52:45
魔百和单播/组播:组播
具体故障现象:机顶盒亮红灯
客户其他诉求:
魔百和单/组播：组播;宽带小区$[香山丽墅]$</t>
  </si>
  <si>
    <t>2025-01-13 18:57:47</t>
  </si>
  <si>
    <t>2025-01-13 18:58:13</t>
  </si>
  <si>
    <t>SD-851-253714-546-2270</t>
  </si>
  <si>
    <t>SD-057-250113-043176-3659</t>
  </si>
  <si>
    <t>2025-01-13 13:06:40</t>
  </si>
  <si>
    <t>普通区域-安丘市-颐高商贸城-15762683134-300M-业务受理宽带-次数0-202501130000301375</t>
  </si>
  <si>
    <t>202501130000301375</t>
  </si>
  <si>
    <t>202501130000301375# 宽带账号:15762683134; 联系电话：15762683134，问题类型：此工单为群障修复工单，根据群障全量闭环修复管理要求，为确保客户网络通畅，请装维人员跟进修复网络问题，谢谢！ 
 群障标题：公告。故障描述：潍坊安丘市颐高商贸城光缆故障，预估24小时恢复，请帮忙拦截,如有需要请联系片区装维师傅刘树强15706307030主叫号码：15762683134.0;该号码仅供参考，请优先联系宽带账号。</t>
  </si>
  <si>
    <t>2025-01-13 13:12:20</t>
  </si>
  <si>
    <t>2025-01-13 13:12:47</t>
  </si>
  <si>
    <t>SD-851-313473-23391-10378</t>
  </si>
  <si>
    <t>SD-057-250113-597681-3825</t>
  </si>
  <si>
    <t>2025-01-13 13:30:12</t>
  </si>
  <si>
    <t>普通区域--null--宽带上网投诉-次数0-202501120000457746</t>
  </si>
  <si>
    <t>202501120000457746</t>
  </si>
  <si>
    <t>202501120000457746#*YWDZ01
服务号码：15064665447，
号码归属地：潍坊奎文 ，
请查原因；
用户品牌：全球通；
是否外呼开通：否；
客户质疑：300M宽带提速包/30元，
接触录音流水号：2025011217163755020856056；联系电话：15064665447；
受理明细：536241231205232196，争议业务名称：300M宽带提速包/30元，庄**，15064665447，产品变更，2024-12-31 15:50:15,李金辉(fe611001)，奎文清池营业厅(SD.LF.0E.06.01.01)；
备注：客户来电反映在奎文清池营业厅办理了宽带提速业务，需要安装提速光猫，营业厅告知装维师傅两三天就上门安装，现在十多天了还没给装，营业厅预留电话是空号，客户要求上报反馈，尽快安排装维师傅上门安装。;宽带小区$[健康八号]$</t>
  </si>
  <si>
    <t>2025-01-13 14:31:02</t>
  </si>
  <si>
    <t>SD-057-250113-756280-6487</t>
  </si>
  <si>
    <t>2025-01-13 18:59:09</t>
  </si>
  <si>
    <t>80+金卡-(目标)普通区域-寿光市-郝屯-13573642291-1000M-宽带上网投诉-次数0-20250113185715X835019677</t>
  </si>
  <si>
    <t>20250113185715X835019677</t>
  </si>
  <si>
    <t xml:space="preserve">流程受理流水号：20250113185426135736422911140813
客户号码:13573642291
客户姓名:隋**
投诉地市:潍坊
来话流水:2025011318533995620820533
宽带账号:13573642291
宽带账号归属地市:潍坊
宽带账号归属区县:寿光市
故障地址:潍坊寿光市化龙镇郝屯郝屯郝屯8箱（刘福海外墙）*********
联系电话:13573642291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18:54:08
具体故障现象:光猫只有电源灯常量指导插紧捋直光钎线重启光猫未恢复，请处理
客户其他诉求:
</t>
  </si>
  <si>
    <t>2025-01-13 19:01:10</t>
  </si>
  <si>
    <t>2025-01-13 19:02:00</t>
  </si>
  <si>
    <t>SD-851-336469-12361-28243</t>
  </si>
  <si>
    <t>SD-057-250113-058693-6975</t>
  </si>
  <si>
    <t>2025-01-13 19:53:28</t>
  </si>
  <si>
    <t>普通区域-临朐县-唐立店子自然村-19806229098-300M-宽带上网投诉-次数0-20250113195257X177303515</t>
  </si>
  <si>
    <t>20250113195257X177303515</t>
  </si>
  <si>
    <t xml:space="preserve">【农村网络投诉】流程受理流水号：20250113195200198062290981148658
客户号码:19806229098
客户姓名:赵*
投诉地市:潍坊
来话流水:2025011319514674320840555
宽带账号:19806229098
宽带账号归属地市:潍坊
宽带账号归属区县:临朐县
故障地址:潍坊临朐县辛寨街道唐立店子唐立店子自然村唐立店子（扩容5次）16号箱卢玉忠（外墙）*********
联系电话:15265663869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19:52:15
具体故障现象:打不开网页，
客户其他诉求:
</t>
  </si>
  <si>
    <t>2025-01-13 19:54:34</t>
  </si>
  <si>
    <t>2025-01-13 19:55:05</t>
  </si>
  <si>
    <t>SD-851-275252-28678-5114</t>
  </si>
  <si>
    <t>SD-057-250113-196485-3886</t>
  </si>
  <si>
    <t>2025-01-13 13:39:12</t>
  </si>
  <si>
    <t>(目标)普通区域-寒亭区-中房幸福家园小区-15095198293-1000M-业务受理宽带-次数0-202501130000316373</t>
  </si>
  <si>
    <t>202501130000316373</t>
  </si>
  <si>
    <t>202501130000316373# 导航立单,用户所在位置有群障,已向客户播报,客户要求装维回访.此工单为群障修复工单,根据群障全量闭环管理要求,为确保客户网络通畅,请装维人员跟进修复网络问题,谢谢.联系电话：15095198293</t>
  </si>
  <si>
    <t>2025-01-13 13:51:02</t>
  </si>
  <si>
    <t>2025-01-13 13:54:12</t>
  </si>
  <si>
    <t>SD-851-328515-31034-17115</t>
  </si>
  <si>
    <t>SD-057-250113-193428-3864</t>
  </si>
  <si>
    <t>2025-01-13 13:36:38</t>
  </si>
  <si>
    <t>普通区域-寒亭区-锦程中学宿舍-13869623195-100M-业务受理宽带-次数0-202501130000314615 三级督办</t>
  </si>
  <si>
    <t>202501130000314615</t>
  </si>
  <si>
    <t>202501130000314615# 宽带账号:13869623195; 联系电话：13869623195，问题类型：此工单为群障修复工单，根据群障全量闭环修复管理要求，为确保客户网络通畅，请装维人员跟进修复网络问题，谢谢！ 
 群障标题：公告。故障描述：潍坊寒亭区锦程中学宿舍光缆故障，预估24小时恢复，请帮忙拦截,如有需要请联系片区装维师傅王刚刚18863639119主叫号码：13869623195.0;该号码仅供参考，请优先联系宽带账号。</t>
  </si>
  <si>
    <t>2025-01-13 13:41:17</t>
  </si>
  <si>
    <t>2025-01-13 13:43:12</t>
  </si>
  <si>
    <t>SD-057-250113-092368-6557</t>
  </si>
  <si>
    <t>2025-01-13 19:07:24</t>
  </si>
  <si>
    <t>80+普通-普通区域-寿光市-丁家庄村自然村-15864595342-200M-业务受理宽带-次数0-202501130000549267</t>
  </si>
  <si>
    <t>202501130000549267</t>
  </si>
  <si>
    <t>202501130000549267#【已关注中国移动10086微信公众号】 宽带账号:15864595342; 联系电话：15864595342，问题类型：此工单为群障修复工单，根据群障全量闭环修复管理要求，为确保客户网络通畅，请装维人员跟进修复网络问题，谢谢！ 
 群障标题：公告。故障描述：丁家庄村自然村主叫号码：15864595342.0;该号码仅供参考，请优先联系宽带账号。</t>
  </si>
  <si>
    <t>2025-01-13 19:08:34</t>
  </si>
  <si>
    <t>SD-057-250113-671483-6330</t>
  </si>
  <si>
    <t>2025-01-13 18:42:44</t>
  </si>
  <si>
    <t>普通区域-安丘市-王家楼村自然村-15863608191-100M-宽带上网投诉-次数0-202501130000540014</t>
  </si>
  <si>
    <t>202501130000540014</t>
  </si>
  <si>
    <t xml:space="preserve">202501130000540014#流程受理流水号：20250113184200158636081911139120
客户号码:15863608191
客户姓名:王**
投诉地市:潍坊
来话流水:2025011318414147020844219
宽带账号:15863608191
宽带账号归属地市:潍坊
宽带账号归属区县:安丘市
故障地址:潍坊安丘市贾戈街道王家楼村王家楼村自然村王家楼村3号箱村南孙宝堂*********
联系电话:15863608191
联系人:先生/女士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故障时间:2025-01-13 18:42:06
具体故障现象:打不开网页，
客户其他诉求:客户侧为质差终端，要求上门更换终端并一并处理故障问题。
</t>
  </si>
  <si>
    <t>2025-01-13 18:46:05</t>
  </si>
  <si>
    <t>SD-057-250113-571904-6518</t>
  </si>
  <si>
    <t>2025-01-13 19:02:12</t>
  </si>
  <si>
    <t>【调研】-80+普通-普通区域-寿光市-郝柳村自然村-17888363770-500M-宽带上网投诉-次数0-20250113190013X130577260</t>
  </si>
  <si>
    <t>20250113190013X130577260</t>
  </si>
  <si>
    <t xml:space="preserve">【农村网络投诉】流程受理流水号：20250113185845178883637701141410
客户号码:17888363770
客户姓名:郝**
投诉地市:潍坊
来话流水:2025011318563912720838677
宽带账号:17888363770
宽带账号归属地市:潍坊
宽带账号归属区县:寿光市
故障地址:潍坊寿光市营里镇郝柳村郝柳村自然村郝柳村扩容5号箱郝培祥外墙*********
联系电话:17888363770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故障细类:宽带无法上网(专席)
携转原因:
故障时间:2025-01-13 18:58:51
具体故障现象:提示网络无法连接，客户来电反映宽带无法上网，请协助处理谢谢
客户其他诉求:
</t>
  </si>
  <si>
    <t>2025-01-13 19:16:02</t>
  </si>
  <si>
    <t>2025-01-13 19:16:21</t>
  </si>
  <si>
    <t>SD-851-302319-11755-6857</t>
  </si>
  <si>
    <t>SD-057-250113-983124-2588</t>
  </si>
  <si>
    <t>2025-01-13 11:20:32</t>
  </si>
  <si>
    <t>普通区域-奎文区-恒信丽都苑-15854473789-300M-宽带上网投诉-次数0-20250113111928X368132224</t>
  </si>
  <si>
    <t>20250113111928X368132224</t>
  </si>
  <si>
    <t xml:space="preserve">流程受理流水号：20250113111820158544737891044702
客户号码:15854473789
客户姓名:张**
投诉地市:潍坊
来话流水:2025011311161622920877711
宽带账号:15854473789
宽带账号归属地市:潍坊
宽带账号归属区县:奎文区
故障地址:潍坊奎文区北苑街道四平路恒信丽都苑3号楼*********
联系电话:18364691665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光功率:-15.36
故障大类:宽带/电视
故障细类:宽带无法上网
携转原因:
故障时间:2025-01-13 11:18:52
具体故障现象:打不开网页，
客户其他诉求:
</t>
  </si>
  <si>
    <t>2025-01-13 11:31:52</t>
  </si>
  <si>
    <t>2025-01-13 11:32:35</t>
  </si>
  <si>
    <t>SD-057-250113-461732-3671</t>
  </si>
  <si>
    <t>2025-01-13 13:07:22</t>
  </si>
  <si>
    <t>80+银卡-普通区域-奎文区-凤鸣郡-13563678223-300M-宽带上网投诉-次数0-202501130000302561</t>
  </si>
  <si>
    <t>202501130000302561</t>
  </si>
  <si>
    <t xml:space="preserve">202501130000302561#流程受理流水号：20250113130602135636782231067686
客户号码:13563678223
客户姓名:刘**
投诉地市:潍坊
来话流水:2025011313052834320850644
宽带账号:13563678223
宽带账号归属地市:潍坊
宽带账号归属区县:高新
故障地址:潍坊高新高新城区宝通街凤鸣郡10号楼*********
联系电话:13563678223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光功率:-17.90
故障大类:宽带/电视
故障细类:宽带无法上网
携转原因:
故障时间:2025-01-13 13:06:09
具体故障现象:打不开网页，
客户其他诉求:客户侧为质差终端，要求上门更换终端并一并处理故障问题。
</t>
  </si>
  <si>
    <t>2025-01-13 13:11:10</t>
  </si>
  <si>
    <t>2025-01-13 13:15:37</t>
  </si>
  <si>
    <t>SD-057-250113-523106-3637</t>
  </si>
  <si>
    <t>2025-01-13 13:04:02</t>
  </si>
  <si>
    <t>【调研】-80+银卡-FTTR-普通区域-诸城市-华普.怡欣苑-15106360830-1000M-宽带上网投诉-次数0-202501130000301140</t>
  </si>
  <si>
    <t>202501130000301140</t>
  </si>
  <si>
    <t>202501130000301140#宽带账号：15106360830；宽带地址：潍坊诸城市龙都街道繁荣路华普.怡欣苑2号楼*********；客户来电反映宽带\无法连接，/客户不配合排障，要求上门，请协助处理，谢谢！！来电流水：2025011312562973120890038*，联系电话15264639088</t>
  </si>
  <si>
    <t>2025-01-13 13:06:30</t>
  </si>
  <si>
    <t>2025-01-13 13:07:36</t>
  </si>
  <si>
    <t>SD-851-302365-6106-6586</t>
  </si>
  <si>
    <t>SD-057-250113-791456-6259</t>
  </si>
  <si>
    <t>2025-01-13 18:35:06</t>
  </si>
  <si>
    <t>【调研】-(目标)普通区域-奎文区-歌尔绿城14期-15063642567-1000M-宽带上网投诉-次数0-20250113183228X348910926</t>
  </si>
  <si>
    <t>20250113183228X348910926</t>
  </si>
  <si>
    <t xml:space="preserve">流程受理流水号：20250113183122150636425671137630
客户号码:15063642567
客户姓名:左**
投诉地市:潍坊
来话流水:2025011318302107120867354
宽带账号:15063642567
宽带账号归属地市:潍坊
宽带账号归属区县:奎文区
故障地址:潍坊奎文区清池街道高新二路歌尔绿城14期612号楼*********
联系电话:15063642567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光功率:-20.96
故障大类:宽带/电视
故障细类:宽带无法上网
携转原因:
故障时间:2025-01-13 18:31:59
具体故障现象:打不开网页，
客户其他诉求:
</t>
  </si>
  <si>
    <t>2025-01-13 18:37:23</t>
  </si>
  <si>
    <t>2025-01-13 18:37:42</t>
  </si>
  <si>
    <t>SD-851-284543-10366-28436</t>
  </si>
  <si>
    <t>SD-057-250113-781609-3476</t>
  </si>
  <si>
    <t>2025-01-13 12:41:22</t>
  </si>
  <si>
    <t>【调研】-80+金卡-普通区域-昌邑市-王家抚宁村自然村-13963686835-300M-宽带上网投诉-次数0-202501130000290261</t>
  </si>
  <si>
    <t>202501130000290261</t>
  </si>
  <si>
    <t xml:space="preserve">202501130000290261#流程受理流水号：20250113124014139636868351063526
客户号码:13963686835
客户姓名:王**
投诉地市:潍坊
来话流水:2025011312395102520875042
宽带账号:13963686835
宽带账号归属地市:潍坊
宽带账号归属区县:昌邑市
故障地址:潍坊昌邑市夏店镇王家抚宁村王家抚宁村自然村王家抚宁村1号箱韩云福*********
联系电话:13963686835
联系人:先生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故障时间:2025-01-13 12:42:25
具体故障现象:提示网络无法连接，
客户其他诉求:客户侧为质差终端，要求上门更换终端并一并处理故障问题。
</t>
  </si>
  <si>
    <t>2025-01-13 12:51:46</t>
  </si>
  <si>
    <t>2025-01-13 12:52:06</t>
  </si>
  <si>
    <t>SD-057-250113-158369-6227</t>
  </si>
  <si>
    <t>2025-01-13 18:31:00</t>
  </si>
  <si>
    <t>【调研】-普通区域-寒亭区-怡海花园小区-13562686379-1000M-宽带上网投诉-次数0-202501130000532525 二级督办</t>
  </si>
  <si>
    <t>202501130000532525</t>
  </si>
  <si>
    <t>202501130000532525#客户来电反映对前期工单：202501090000589239 处理结果不认可，表示一直没有得到解决，客户称如果解决不了可以直接告知客户，不要耽误客户时间，请协助处理谢谢。</t>
  </si>
  <si>
    <t>2025-01-13 18:33:57</t>
  </si>
  <si>
    <t>2025-01-13 18:34:14</t>
  </si>
  <si>
    <t>SD-057-250113-519863-6246</t>
  </si>
  <si>
    <t>2025-01-13 18:32:25</t>
  </si>
  <si>
    <t>普通区域-高密市-柏城邓家庄-13153602958-300M-魔百和投诉-次数0-202501130000534820</t>
  </si>
  <si>
    <t>202501130000534820</t>
  </si>
  <si>
    <t>202501130000534820#流程受理流水号：20250113182940131536029581137339
客户号码:13153602958
客户姓名:王**
投诉地市:潍坊
来话流水:2025011318284035520855100
宽带账号:13153602958
宽带账号归属地市:潍坊
宽带账号归属区县:高密市
故障地址:潍坊高密市柏城镇柏城邓家庄柏城邓家庄高密邓家庄34号11号箱*********
联系电话:13153602958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故障细类:移动高清电视故障
携转原因:
故障时间:2025-01-13 18:32:05
魔百和单播/组播:组播
具体故障现象:机顶盒无法开机，
客户其他诉求:
魔百和单/组播：组播;宽带小区$[柏城邓家庄]$</t>
  </si>
  <si>
    <t>2025-01-13 18:38:09</t>
  </si>
  <si>
    <t>2025-01-13 18:38:26</t>
  </si>
  <si>
    <t>SD-057-250113-286703-3528</t>
  </si>
  <si>
    <t>2025-01-13 12:48:12</t>
  </si>
  <si>
    <t>【调研】-80+银卡-普通区域-诸城市-盛元名苑-15263689819-200M-宽带上网投诉-次数0-202501130000293559</t>
  </si>
  <si>
    <t>202501130000293559</t>
  </si>
  <si>
    <t xml:space="preserve">202501130000293559#宽带账号：15263689819；宽带地址：潍坊诸城市密州街道北关路盛元名苑4号楼；客户来电反映宽带无法上网，我处正常排查，客户不配合排障，要求上门，请协助处理，谢谢！联系电话：15263689819；联系人：先生；来电流水：2025011312442678920807828
</t>
  </si>
  <si>
    <t>2025-01-13 13:13:39</t>
  </si>
  <si>
    <t>2025-01-13 13:13:59</t>
  </si>
  <si>
    <t>SD-057-250113-973160-3467</t>
  </si>
  <si>
    <t>2025-01-13 12:40:23</t>
  </si>
  <si>
    <t>80+金卡-普通区域-青州市-石桥村自然村-13906364143-300M-宽带上网投诉-次数0-202501130000290551</t>
  </si>
  <si>
    <t>202501130000290551</t>
  </si>
  <si>
    <t xml:space="preserve">202501130000290551#流程受理流水号：20250113123939139063641431063398
客户号码:13906364143
客户姓名:胡**
投诉地市:潍坊
来话流水:2025011312392273020871667
宽带账号:13906364143
宽带账号归属地市:潍坊
宽带账号归属区县:青州市
故障地址:潍坊青州市谭坊镇石桥村谭坊镇石桥村6号（张广祥家）0号楼*********
联系电话:13906364143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故障时间:2025-01-13 12:40:07
具体故障现象:光猫亮红灯，
客户其他诉求:客户侧为质差终端，要求上门更换终端并一并处理故障问题。
</t>
  </si>
  <si>
    <t>2025-01-13 12:42:50</t>
  </si>
  <si>
    <t>2025-01-13 12:43:14</t>
  </si>
  <si>
    <t>SD-057-250113-087523-3531</t>
  </si>
  <si>
    <t>2025-01-13 12:48:31</t>
  </si>
  <si>
    <t>【调研】-80+银卡-普通区域-坊子区-坊子高家庄村自然村二-15715366062-1000M-宽带上网投诉-次数0-202501130000294941</t>
  </si>
  <si>
    <t>202501130000294941</t>
  </si>
  <si>
    <t>202501130000294941#流程受理流水号：20250113124712157153660621064712
客户号码:15715366062
客户姓名:陶**
投诉地市:潍坊
来话流水:2025011312464574120824010
宽带账号:15715366062
宽带账号归属地市:潍坊
宽带账号归属区县:坊子区
故障地址:潍坊坊子区黄旗堡街道高家庄村高家庄村自然村高家庄扩容3号箱*********
联系电话:15269651428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光功率:-18.76
故障大类:宽带/电视
故障细类:宽带无法上网
携转原因:
故障时间:2025-01-13 12:48:02
具体故障现象:用户无法提供具体故障现象，
客户其他诉求:
;宽带小区$[坊子高家庄村自然村二]$</t>
  </si>
  <si>
    <t>2025-01-13 12:51:41</t>
  </si>
  <si>
    <t>2025-01-13 12:53:07</t>
  </si>
  <si>
    <t>SD-851-283506-10921-4026</t>
  </si>
  <si>
    <t>SD-057-250113-397568-6236</t>
  </si>
  <si>
    <t>2025-01-13 18:32:02</t>
  </si>
  <si>
    <t>80+银卡-普通区域-昌邑市-天成店自然村-18765130281-300M-宽带上网投诉-次数0-20250113182903X143813672</t>
  </si>
  <si>
    <t>20250113182903X143813672</t>
  </si>
  <si>
    <t xml:space="preserve">【农村网络投诉】流程受理流水号：20250113182832187651302811137169
客户号码:18765130281
客户姓名:董**
投诉地市:潍坊
来话流水:2025011318245819120826808
宽带账号:18765130281
宽带账号归属地市:潍坊
宽带账号归属区县:昌邑市
故障地址:潍坊昌邑市围子镇天成店天成店自然村2号箱守城东*********
联系电话:18765130281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18:28:39
具体故障现象:PON灯闪，PON灯闪，指导操作未恢复。
客户其他诉求:
</t>
  </si>
  <si>
    <t>2025-01-13 18:39:08</t>
  </si>
  <si>
    <t>2025-01-13 18:39:26</t>
  </si>
  <si>
    <t>SD-057-250113-497865-6249</t>
  </si>
  <si>
    <t>2025-01-13 18:32:55</t>
  </si>
  <si>
    <t>【调研】-80+白金-普通区域-青州市-寿光王家庄-15095199069-1000M-宽带上网投诉-次数0-202501130000535033</t>
  </si>
  <si>
    <t>202501130000535033</t>
  </si>
  <si>
    <t>202501130000535033#宽带账号：15095199069；宽带地址：潍坊青州市云门山街道王家庄王家庄8号箱（村中陈立宽家东墙）********客户来电反映宽带\无法连接/客户不配合排障，要求上门，请协助处理，谢谢！！来电流水：2025011318304806720870557联系电话：15095199069</t>
  </si>
  <si>
    <t>2025-01-13 18:38:49</t>
  </si>
  <si>
    <t>SD-851-304758-7193-4318</t>
  </si>
  <si>
    <t>SD-057-250113-497862-6287</t>
  </si>
  <si>
    <t>2025-01-13 18:37:22</t>
  </si>
  <si>
    <t>普通区域-高密市-双羊店自然村-15253691683-1000M-业务受理宽带-次数0-202501130000537585</t>
  </si>
  <si>
    <t>202501130000537585</t>
  </si>
  <si>
    <t>202501130000537585# 宽带账号:15253691683; 联系电话：15253691683，问题类型：此工单为群障修复工单，根据群障全量闭环修复管理要求，为确保客户网络通畅，请装维人员跟进修复网络问题，谢谢！ 
 群障标题：公告。故障描述：潍坊高密市双羊店自然村光缆故障，预估24小时恢复，请帮忙拦截,如有需要请联系片区装维师傅吴林15706307303主叫号码：15253691683.0;该号码仅供参考，请优先联系宽带账号。</t>
  </si>
  <si>
    <t>2025-01-13 18:40:15</t>
  </si>
  <si>
    <t>2025-01-13 18:40:38</t>
  </si>
  <si>
    <t>SD-851-328113-15124-12272</t>
  </si>
  <si>
    <t>SD-057-250113-071653-6247</t>
  </si>
  <si>
    <t>2025-01-13 18:32:26</t>
  </si>
  <si>
    <t>普通区域-高密市-康桥馨城-15163641582-300M-魔百和投诉-次数0-202501130000534953</t>
  </si>
  <si>
    <t>202501130000534953</t>
  </si>
  <si>
    <t>202501130000534953#流程受理流水号：20250113182513151636415821136661
客户号码:15163641582
客户姓名:郑*
投诉地市:潍坊
来话流水:2025011318231648520813428
宽带账号:15163641582
宽带账号归属地市:潍坊
宽带账号归属区县:高密市
故障地址:潍坊高密市醴泉街道顺河路康桥馨城高密康桥馨城3号楼1单元25号分纤箱*********
联系电话:15163641582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故障大类:宽带/电视
故障细类:移动高清电视故障(专席)
携转原因:
故障时间:2025-01-13 18:30:18
魔百和单播/组播:组播
具体故障现象:电视机提示无信号，
客户其他诉求:客户要求17：30以后联系处理
魔百和单/组播：组播;宽带小区$[康桥馨城]$</t>
  </si>
  <si>
    <t>2025-01-13 18:34:52</t>
  </si>
  <si>
    <t>2025-01-13 18:35:10</t>
  </si>
  <si>
    <t>SD-851-278750-14367-28916</t>
  </si>
  <si>
    <t>SD-057-250113-485320-3474</t>
  </si>
  <si>
    <t>2025-01-13 12:41:17</t>
  </si>
  <si>
    <t>普通区域-奎文区-蔬菜、饮食公司宿舍-18369680969-300M-宽带上网投诉-次数0-20250113123911X151137889</t>
  </si>
  <si>
    <t>20250113123911X151137889</t>
  </si>
  <si>
    <t xml:space="preserve">流程受理流水号：20250113123731183696809691063014
客户号码:18369680969
客户姓名:王**
投诉地市:潍坊
来话流水:2025011312370236120854837
宽带账号:18369680969
宽带账号归属地市:潍坊
宽带账号归属区县:奎文区
故障地址:潍坊奎文区东关街道行政街蔬菜、饮食公司宿舍西数第1排北数第1排楼*********
联系电话:18369680969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12:38:49
具体故障现象:光猫亮红灯，
客户其他诉求:
</t>
  </si>
  <si>
    <t>2025-01-13 13:00:45</t>
  </si>
  <si>
    <t>2025-01-13 13:01:10</t>
  </si>
  <si>
    <t>SD-057-250113-827493-6253</t>
  </si>
  <si>
    <t>2025-01-13 18:33:44</t>
  </si>
  <si>
    <t>80+金卡-普通区域-寿光市-寿光李家村自然村二-13864692070-1000M-宽带延伸服务-次数0-202501130000535437</t>
  </si>
  <si>
    <t>202501130000535437</t>
  </si>
  <si>
    <t xml:space="preserve">202501130000535437#【已关注中国移动10086微信公众号】流程受理流水号：20250113183319138646920701137936
客户号码:13864692070
客户姓名:刘**
投诉地市:潍坊
来话流水:2025011318280123220850191
宽带账号:13864692070
宽带账号归属地市:潍坊
宽带账号归属区县:寿光市
故障地址:潍坊寿光市王高镇李家村李家村自然村李家村1箱（李茂之外墙）*********
联系电话:13864692070
联系人:先生/女士
工单紧急程度:一般
是否有升级投诉倾向:否
是否重复投诉:否
是否携转意向:否
是否投诉倾向:否
是否智能网关:智能网关
当前是否在线:是
接入方式:FTTH
是否质差终端:无质差信息
光功率:-30.96
故障大类:宽带/电视
故障细类:宽带延伸服务
携转原因:
故障时间:2025-01-13 18:24:56
具体故障现象:魔百合无法观看
</t>
  </si>
  <si>
    <t>2025-01-13 18:40:56</t>
  </si>
  <si>
    <t>2025-01-13 18:41:40</t>
  </si>
  <si>
    <t>SD-851-230265-31180-13425</t>
  </si>
  <si>
    <t>SD-057-250113-473805-6288</t>
  </si>
  <si>
    <t>2025-01-13 18:37:25</t>
  </si>
  <si>
    <t>80+普通-普通区域-寿光市-南范村-15864333038-1000M-业务受理宽带-次数0-202501130000537164</t>
  </si>
  <si>
    <t>202501130000537164</t>
  </si>
  <si>
    <t>202501130000537164# 宽带账号:15864333038; 联系电话：15864333038，问题类型：此工单为群障修复工单，根据群障全量闭环修复管理要求，为确保客户网络通畅，请装维人员跟进修复网络问题，谢谢！ 
 群障标题：公告。故障描述：潍坊寿光市南范村光缆故障，预估24小时恢复，请帮忙拦截,如有需要请联系片区装维师傅刘彬15706307765主叫号码：15864333038.0;该号码仅供参考，请优先联系宽带账号。</t>
  </si>
  <si>
    <t>2025-01-13 18:44:38</t>
  </si>
  <si>
    <t>2025-01-13 18:46:50</t>
  </si>
  <si>
    <t>SD-851-339989-9872-17782</t>
  </si>
  <si>
    <t>SD-057-250113-034921-6285</t>
  </si>
  <si>
    <t>2025-01-13 18:37:13</t>
  </si>
  <si>
    <t>80+普通-普通区域-寿光市-洛西小区-15963656206-300M-业务受理宽带-次数0-202501130000537099</t>
  </si>
  <si>
    <t>202501130000537099</t>
  </si>
  <si>
    <t>202501130000537099# 宽带账号:15963656206; 联系电话：15963656206，问题类型：此工单为群障修复工单，根据群障全量闭环修复管理要求，为确保客户网络通畅，请装维人员跟进修复网络问题，谢谢！ 
 群障标题：公告。故障描述：潍坊寿光市洛西小区光缆故障，预估24小时恢复，请帮忙拦截,如有需要请联系片区装维师傅丁海宁15165445165主叫号码：15169625817.0;该号码仅供参考，请优先联系宽带账号。</t>
  </si>
  <si>
    <t>2025-01-13 18:53:59</t>
  </si>
  <si>
    <t>2025-01-13 18:54:53</t>
  </si>
  <si>
    <t>SD-057-250113-324851-3533</t>
  </si>
  <si>
    <t>2025-01-13 12:48:41</t>
  </si>
  <si>
    <t>【调研】-80+普通-普通区域-奎文区-紫御宫馆-15866115973-500M-宽带上网投诉-次数0-202501130000292692</t>
  </si>
  <si>
    <t>202501130000292692</t>
  </si>
  <si>
    <t>202501130000292692#宽带账号：15866115973；宽带地址：潍坊高新高新城区永春路紫御宫馆29号楼2单元1601；客户来电反映宽带更改拨号方式，客户不在现场，无法配合线上指导/客户不配合排障，要求上门，请协助处理，谢谢！联系电话：18553610972；联系人：先生；来电流水：2025011312443964920809405。</t>
  </si>
  <si>
    <t>2025-01-13 12:52:50</t>
  </si>
  <si>
    <t>2025-01-13 12:53:15</t>
  </si>
  <si>
    <t>SD-057-250113-792563-6295</t>
  </si>
  <si>
    <t>2025-01-13 18:37:43</t>
  </si>
  <si>
    <t>【调研】-80+银卡-普通区域-奎文区-北国之春-13869666079-1000M-业务受理宽带-次数0-202501130000537360</t>
  </si>
  <si>
    <t>202501130000537360</t>
  </si>
  <si>
    <t>202501130000537360# 宽带账号:13869666079; 联系电话：13869666079，问题类型：此工单为群障修复工单，根据群障全量闭环修复管理要求，为确保客户网络通畅，请装维人员跟进修复网络问题，谢谢！ 
 群障标题：公告。故障描述：潍坊奎文区北国之春光缆故障，预估24小时恢复，请帮忙拦截,如有需要请联系片区装维师傅李春龙15706366503主叫号码：13869666079.0;该号码仅供参考，请优先联系宽带账号。</t>
  </si>
  <si>
    <t>2025-01-13 18:58:32</t>
  </si>
  <si>
    <t>2025-01-13 18:59:29</t>
  </si>
  <si>
    <t>SD-851-277738-10184-11139</t>
  </si>
  <si>
    <t>SD-057-250113-150786-7618</t>
  </si>
  <si>
    <t>2025-01-13 22:05:57</t>
  </si>
  <si>
    <t>80+银卡-普通区域-临朐县-颜家洼泥沟安置区-15065363612-1000M-业务受理宽带-次数0-202501130000592304</t>
  </si>
  <si>
    <t>202501130000592304</t>
  </si>
  <si>
    <t>202501130000592304# 宽带账号:15065363612; 联系电话：15065363612，问题类型：此工单为群障修复工单，根据群障全量闭环修复管理要求，为确保客户网络通畅，请装维人员跟进修复网络问题，谢谢！ 
 群障标题：公告。故障描述：潍坊临朐县颜家洼泥沟安置区光缆故障，预估24小时恢复，请帮忙拦截,如有需要请联系片区装维师傅张继凯15253652824主叫号码：15065363612.0;该号码仅供参考，请优先联系宽带账号。</t>
  </si>
  <si>
    <t>2025-01-14 07:10:15</t>
  </si>
  <si>
    <t>2025-01-14 07:11:51</t>
  </si>
  <si>
    <t>SD-851-237089-83584-17176</t>
  </si>
  <si>
    <t>SD-057-250113-763510-5317</t>
  </si>
  <si>
    <t>2025-01-13 16:44:13</t>
  </si>
  <si>
    <t>【调研】-普通区域-寒亭区-霞飞6号-13863699233-500M-宽带上网投诉-次数0-20250113164239X759720559</t>
  </si>
  <si>
    <t>2025-01-14 17:45:00</t>
  </si>
  <si>
    <t>20250113164239X759720559</t>
  </si>
  <si>
    <t xml:space="preserve">流程受理流水号：20250113164151138636992331115501
客户号码:13863699233
客户姓名:阎**
投诉地市:潍坊
来话流水:2025011316394468820814928
宽带账号:13863699233
宽带账号归属地市:潍坊
宽带账号归属区县:寒亭区
故障地址:潍坊寒亭区开元街道通亭街霞飞6号2号楼*********
联系电话:13863699233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光功率:-19.46
故障大类:宽带/电视
故障细类:网速慢/上网掉线(专席)
携转原因:
故障时间:2025-01-13 16:44:07
具体故障现象:频繁掉线
客户其他诉求:
</t>
  </si>
  <si>
    <t>2025-01-13 16:48:18</t>
  </si>
  <si>
    <t>2025-01-13 16:48:58</t>
  </si>
  <si>
    <t>SD-057-250113-241076-6163</t>
  </si>
  <si>
    <t>2025-01-13 18:26:09</t>
  </si>
  <si>
    <t>80+普通-普通区域-寿光市-张北楼自然村-18206458898-1000M-宽带上网投诉-次数0-20250113182354X834887893</t>
  </si>
  <si>
    <t>20250113182354X834887893</t>
  </si>
  <si>
    <t xml:space="preserve">【农村网络投诉】流程受理流水号：20250113182251182064588981136275
客户号码:18206458898
客户姓名:张**
投诉地市:潍坊
来话流水:2025011318223189820807501
宽带账号:18206458898
宽带账号归属地市:潍坊
宽带账号归属区县:寿光市
故障地址:潍坊寿光市上口镇张北楼张北楼自然村张北楼村扩容23号箱张秀贵外墙*********
联系电话:18206458898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18:23:45
具体故障现象:光猫亮红灯，
客户其他诉求:
</t>
  </si>
  <si>
    <t>2025-01-13 18:40:49</t>
  </si>
  <si>
    <t>2025-01-13 18:41:06</t>
  </si>
  <si>
    <t>SD-057-250113-295046-7193</t>
  </si>
  <si>
    <t>2025-01-13 20:27:21</t>
  </si>
  <si>
    <t>80+银卡-普通区域-奎文区-恒信阳光假日主区-15965090126-1000M-魔百和投诉-次数0-202501130000574885</t>
  </si>
  <si>
    <t>202501130000574885</t>
  </si>
  <si>
    <t>202501130000574885#【已关注中国移动10086微信公众号】流程受理流水号：20250113202426159650901261152513
客户号码:15965090126
客户姓名:王**
投诉地市:潍坊
来话流水:2025011320161990820854419
宽带账号:15965090126
宽带账号归属地市:潍坊
宽带账号归属区县:奎文区
故障地址:潍坊奎文区北苑街道玉清街恒信阳光假日主区10号楼
联系电话:15965090126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故障细类:移动高清电视故障(专席)
携转原因:
故障时间:2025-01-13 20:24:12
魔百和单播/组播:组播
具体故障现象:电视提示网络类错误，
客户其他诉求:22002，已经拔插网线重启未恢复，路由连接电视盒，配置DHCP未恢复，以前换故一个旧盒子，要求移动换个新电视盒，
魔百和单/组播：组播;宽带小区$[恒信阳光假日主区]$</t>
  </si>
  <si>
    <t>2025-01-13 20:54:00</t>
  </si>
  <si>
    <t>SD-057-250113-485672-3344</t>
  </si>
  <si>
    <t>2025-01-13 12:25:33</t>
  </si>
  <si>
    <t>FTTR-普通区域-奎文区-紫御公馆三期-14763444424-1000M-宽带上网投诉-次数0-202501130000281083</t>
  </si>
  <si>
    <t>202501130000281083</t>
  </si>
  <si>
    <t>202501130000281083#宽带账号：14763444424；宽带地址：潍坊奎文区高新城区永春路紫御公馆三期5号楼**；客户来电反映宽带无法使用网速慢掉线，客户要求师傅上门，请协助处理，谢谢！联系电话14763444424；联系人：***；来电流水：2025011312224716020843878</t>
  </si>
  <si>
    <t>2025-01-13 12:27:42</t>
  </si>
  <si>
    <t>2025-01-13 12:29:47</t>
  </si>
  <si>
    <t>SD-851-248925-3918-29938</t>
  </si>
  <si>
    <t>SD-057-250113-569473-5356</t>
  </si>
  <si>
    <t>2025-01-13 16:47:14</t>
  </si>
  <si>
    <t>(目标)普通区域-潍城区-军埠口村自然村-18363693160-300M-业务受理宽带-次数0-202501130000460445</t>
  </si>
  <si>
    <t>2025-01-14 16:48:00</t>
  </si>
  <si>
    <t>202501130000460445</t>
  </si>
  <si>
    <t>202501130000460445#【已关注中国移动10086微信公众号】 宽带账号:18363693160; 联系电话：18363693160，问题类型：此工单为群障修复工单，根据群障全量闭环修复管理要求，为确保客户网络通畅，请装维人员跟进修复网络问题，谢谢！ 
 群障标题：公告。故障描述：潍坊潍城区军埠口村自然村美丽乡村建设，预计一周修复，请帮忙拦截主叫号码：18363693160.0;该号码仅供参考，请优先联系宽带账号。</t>
  </si>
  <si>
    <t>2025-01-13 16:51:24</t>
  </si>
  <si>
    <t>2025-01-13 16:51:54</t>
  </si>
  <si>
    <t>SD-057-250113-906573-3368</t>
  </si>
  <si>
    <t>2025-01-13 12:27:19</t>
  </si>
  <si>
    <t>80+普通-普通区域-昌乐县-祝家庄村自然村-15965059396-1000M-宽带延伸服务-次数0-202501130000284076</t>
  </si>
  <si>
    <t>202501130000284076</t>
  </si>
  <si>
    <t xml:space="preserve">202501130000284076#【已关注中国移动10086微信公众号】流程受理流水号：20250113122642159650593961061016
客户号码:15965059396
客户姓名:祝**
投诉地市:潍坊
来话流水:2025011312262379520873845
宽带账号:15965059396
宽带账号归属地市:潍坊
宽带账号归属区县:昌乐县
故障地址:潍坊昌乐县营丘镇祝家庄村祝家庄村自然村祝家庄村二期1#*********
联系电话:15965059396
联系人:先生/女士
工单紧急程度:非常紧急
是否有升级投诉倾向:否
是否重复投诉:否
是否携转意向:否
是否投诉倾向:否
工单内容:
</t>
  </si>
  <si>
    <t>2025-01-13 12:31:07</t>
  </si>
  <si>
    <t>2025-01-13 12:31:22</t>
  </si>
  <si>
    <t>SD-057-250113-678154-3341</t>
  </si>
  <si>
    <t>2025-01-13 12:25:09</t>
  </si>
  <si>
    <t>普通区域-奎文区-鸢飞小区检察院宿舍-13508960236-300M-宽带上网投诉-次数0-202501130000282043</t>
  </si>
  <si>
    <t>202501130000282043</t>
  </si>
  <si>
    <t xml:space="preserve">202501130000282043#宽带账号：13508960236；宽带地址：潍坊高新高新城区蓉花路鸢飞小区检察院宿舍规划局小区11号楼3单元302；客户来电反映宽带无法使用，客户不配合排障，要求上门，请协助处理，谢谢！联系电话：13508960236；联系人：先生；来电流水：2025011312200866720821406。 </t>
  </si>
  <si>
    <t>2025-01-13 12:28:02</t>
  </si>
  <si>
    <t>2025-01-13 12:28:31</t>
  </si>
  <si>
    <t>SD-851-231363-21995-21588</t>
  </si>
  <si>
    <t>SD-057-250113-749031-6202</t>
  </si>
  <si>
    <t>2025-01-13 18:27:54</t>
  </si>
  <si>
    <t>普通区域-昌乐县-东山旺沿街（含东山旺、牙山、龙王河、冯家沟、孟家峪）-15863255091-200M-魔百和投诉-次数0-202501130000531458</t>
  </si>
  <si>
    <t>202501130000531458</t>
  </si>
  <si>
    <t>202501130000531458#【已关注中国移动10086微信公众号】流程受理流水号：20250113182537158632550911136723
客户号码:15863255091
客户姓名:王**
投诉地市:潍坊
来话流水:2025011318200142920887461
宽带账号:15863255091
宽带账号归属地市:潍坊
宽带账号归属区县:昌乐县
故障地址:潍坊昌乐县鄌郚镇东山旺东山旺沿街孟家峪4#*********
联系电话:15863255091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故障细类:移动高清电视故障(专席)
携转原因:
故障时间:2025-01-13 18:26:35
魔百和单播/组播:组播
具体故障现象:系统无法升级/升级后无法使用，客户来电反映电视机升级后无法观看，我处正常排查未恢复，请协助处理谢谢
客户其他诉求:
魔百和单/组播：组播;宽带小区$[东山旺沿街（含东山旺、牙山、龙王河、冯家沟、孟家峪）]$</t>
  </si>
  <si>
    <t>2025-01-13 18:34:40</t>
  </si>
  <si>
    <t>家庭咨询-&gt;产品质量-&gt;互联网电视(移动高清)-&gt;全局流转-&gt;功能使用-&gt;无法升级、升级后无法正常使用-&gt;全局流转</t>
  </si>
  <si>
    <t>2025-01-13 18:35:15</t>
  </si>
  <si>
    <t>SD-057-250113-736092-7205</t>
  </si>
  <si>
    <t>2025-01-13 20:29:26</t>
  </si>
  <si>
    <t>【调研】-80+银卡-普通区域-奎文区-金宸公馆-18765369054-300M-魔百和投诉-次数0-202501130000576782</t>
  </si>
  <si>
    <t>202501130000576782</t>
  </si>
  <si>
    <t>202501130000576782#【已关注中国移动10086微信公众号】流程受理流水号：20250113202533187653690541152605
客户号码:18765369054
客户姓名:王**
投诉地市:潍坊
来话流水:2025011320235374320887027
宽带账号:18765369054
宽带账号归属地市:潍坊
宽带账号归属区县:高新
故障地址:潍坊高新高新城区东风街金宸公馆11号楼*********
联系电话:18863630930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光功率:-17.32
故障大类:宽带/电视
故障细类:移动高清电视故障(专席)
携转原因:
故障时间:2025-01-13 20:30:48
魔百和单播/组播:单播
具体故障现象:电视直播或点播无法观看，线上无法操作
客户其他诉求:
魔百和单/组播：单播;宽带小区$[金宸公馆]$</t>
  </si>
  <si>
    <t>2025-01-13 20:34:15</t>
  </si>
  <si>
    <t>2025-01-13 20:34:37</t>
  </si>
  <si>
    <t>SD-057-250113-306247-5372</t>
  </si>
  <si>
    <t>2025-01-13 16:49:54</t>
  </si>
  <si>
    <t>普通区域--null-13026556766-宽带上网投诉-次数1-202501130000196510</t>
  </si>
  <si>
    <t>2025-01-14 16:50:00</t>
  </si>
  <si>
    <t>2025-01-13 18:23:55</t>
  </si>
  <si>
    <t>80+普通-普通区域-青州市-弥河商业街-15863646758-100M-宽带上网投诉-次数0-202501130000530880 一级督办</t>
  </si>
  <si>
    <t>202501130000530880</t>
  </si>
  <si>
    <t>2025-01-13 18:39:20</t>
  </si>
  <si>
    <t>2025-01-13 18:39:46</t>
  </si>
  <si>
    <t>SD-057-250113-495637-5340</t>
  </si>
  <si>
    <t>2025-01-13 16:46:38</t>
  </si>
  <si>
    <t>普通区域-安丘市-大埠后村自然村-15263660985-100M-业务受理宽带-次数0-202501130000459926</t>
  </si>
  <si>
    <t>2025-01-14 16:47:00</t>
  </si>
  <si>
    <t>202501130000459926</t>
  </si>
  <si>
    <t>202501130000459926# 宽带账号:15263660985; 联系电话：15263660985，问题类型：此工单为群障修复工单，根据群障全量闭环修复管理要求，为确保客户网络通畅，请装维人员跟进修复网络问题，谢谢！ 
 群障标题：公告。故障描述：潍坊安丘市大埠后村自然村光缆故障，预估24小时恢复，请帮忙拦截,如有需要请联系片区装维师傅王永琳15706307091主叫号码：15263660985.0;该号码仅供参考，请优先联系宽带账号。</t>
  </si>
  <si>
    <t>2025-01-13 16:50:28</t>
  </si>
  <si>
    <t>2025-01-13 16:51:10</t>
  </si>
  <si>
    <t>SD-057-250113-374061-6142</t>
  </si>
  <si>
    <t>2025-01-13 18:23:25</t>
  </si>
  <si>
    <t>【调研】-普通区域-高密市-八里庄-15966148654-200M-宽带上网投诉-次数0-202501130000529640</t>
  </si>
  <si>
    <t>202501130000529640</t>
  </si>
  <si>
    <t>202501130000529640#流程受理流水号：20250113182158159661486541136125
客户号码:15966148654
客户姓名:李**
投诉地市:潍坊
来话流水:2025011318212594520898589
宽带账号:15966148654
宽带账号归属地市:潍坊
宽带账号归属区县:高密市
故障地址:潍坊高密市密水街道八里庄行政村八里庄高密八里庄孙泰山38号箱*********
联系电话:15966148654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18:22:26
具体故障现象:15966148654用户反映本机宽带不能使用，亮红灯，要求维修，联系本机
潍坊市高密市密水街道八里庄行政村八里庄高密八里庄孙泰山**号箱*********
客户其他诉求:
;宽带小区$[八里庄]$</t>
  </si>
  <si>
    <t>2025-01-13 18:25:24</t>
  </si>
  <si>
    <t>2025-01-13 18:25:42</t>
  </si>
  <si>
    <t>SD-057-250113-293150-6166</t>
  </si>
  <si>
    <t>2025-01-13 18:26:16</t>
  </si>
  <si>
    <t>普通区域-诸城市-后黄疃村自然村-17864473316-300M-宽带上网投诉-次数0-20250113182500X900317995</t>
  </si>
  <si>
    <t>20250113182500X900317995</t>
  </si>
  <si>
    <t xml:space="preserve">【农村网络投诉】流程受理流水号：20250113181602178644733161135183
客户号码:17864473316
客户姓名:李**
投诉地市:潍坊
来话流水:2025011318121738520823654
宽带账号:17864473316
宽带账号归属地市:潍坊
宽带账号归属区县:诸城市
故障地址:潍坊诸城市密州街道后黄疃村后黄疃村自然村后黄疃村西3号箱*********
联系电话:17864473316
联系人:先生/女士
工单紧急程度:紧急
是否有升级投诉倾向:否
是否重复投诉:否
是否携转意向:是
是否投诉倾向:否
是否智能网关:智能网关
当前是否在线:否
接入方式:--
端到端诊断结果:状态正常
是否质差终端:无质差信息
光功率:无
故障大类:宽带/电视
故障细类:宽带无法上网(专席)
携转原因:
故障时间:2025-01-13 18:22:38
具体故障现象:提示网络无法连接，
客户其他诉求:
</t>
  </si>
  <si>
    <t>2025-01-13 18:36:56</t>
  </si>
  <si>
    <t>SD-851-334518-4922-12041</t>
  </si>
  <si>
    <t>SD-057-250113-197038-6126</t>
  </si>
  <si>
    <t>2025-01-13 18:20:24</t>
  </si>
  <si>
    <t>80+银卡-普通区域-青州市-荷花湾-15095227187-1000M-宽带上网投诉-次数0-20250113181802X482295489</t>
  </si>
  <si>
    <t>20250113181802X482295489</t>
  </si>
  <si>
    <t xml:space="preserve">流程受理流水号：20250113181628150952271871135259
客户号码:15095227187
客户姓名:张*
投诉地市:潍坊
来话流水:2025011318160069720854953
宽带账号:15095227187
宽带账号归属地市:潍坊
宽带账号归属区县:青州市
故障地址:潍坊青州市云门山街道云门山南路荷花湾06号楼*********
联系电话:15095227186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18:17:44
具体故障现象:光猫亮红灯，
客户其他诉求:
</t>
  </si>
  <si>
    <t>2025-01-13 18:21:50</t>
  </si>
  <si>
    <t>2025-01-13 18:22:44</t>
  </si>
  <si>
    <t>SD-851-296735-11316-26368</t>
  </si>
  <si>
    <t>SD-057-250113-381642-5307</t>
  </si>
  <si>
    <t>2025-01-13 16:42:34</t>
  </si>
  <si>
    <t>普通区域-坊子区-西河下村自然村-18264485366-100M-宽带上网投诉-次数0-202501130000457160</t>
  </si>
  <si>
    <t>2025-01-14 17:43:00</t>
  </si>
  <si>
    <t>202501130000457160</t>
  </si>
  <si>
    <t xml:space="preserve">202501130000457160#【已关注中国移动10086微信公众号】流程受理流水号：20250113164215182644853661115590
客户号码:18264485366
客户姓名:聂**
投诉地市:潍坊
来话流水:2025011316415512520844581
宽带账号:18264485366
宽带账号归属地市:潍坊
宽带账号归属区县:坊子区
故障地址:潍坊坊子区九龙街办（穆村）西河下村西河下村主街东8号箱（聂在林）0号楼*********
联系电话:18264485366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故障时间:2025-01-13 16:42:17
具体故障现象:打不开网页，
客户其他诉求:客户侧为质差终端，要求上门更换终端并一并处理故障问题。
</t>
  </si>
  <si>
    <t>2025-01-13 16:48:31</t>
  </si>
  <si>
    <t>2025-01-13 16:50:38</t>
  </si>
  <si>
    <t>SD-057-250113-196284-6129</t>
  </si>
  <si>
    <t>2025-01-13 18:20:35</t>
  </si>
  <si>
    <t>80+银卡-普通区域-坊子区-坊子嘉和未来城-18763680596-1000M-宽带上网投诉-次数0-20250113181928X568238142</t>
  </si>
  <si>
    <t>20250113181928X568238142</t>
  </si>
  <si>
    <t xml:space="preserve">流程受理流水号：20250113181522187636805961135077
客户号码:18763680596
客户姓名:王**
投诉地市:潍坊
来话流水:2025011318143736220843461
宽带账号:18763680596
宽带账号归属地市:潍坊
宽带账号归属区县:坊子区
故障地址:潍坊坊子区坊子新区北海路坊子嘉和未来城高层3号楼2单元102
联系电话:13963674336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18:17:55
具体故障现象:光猫亮红灯，
客户其他诉求:
</t>
  </si>
  <si>
    <t>2025-01-13 18:24:42</t>
  </si>
  <si>
    <t>2025-01-13 18:31:46</t>
  </si>
  <si>
    <t>SD-851-279559-3892-21165</t>
  </si>
  <si>
    <t>SD-057-250113-243168-6207</t>
  </si>
  <si>
    <t>【调研】-80+银卡-普通区域-安丘市-石庙子村自然村-13963626972-1000M-宽带上网投诉-次数0-20250113182600X960778272</t>
  </si>
  <si>
    <t>20250113182600X960778272</t>
  </si>
  <si>
    <t xml:space="preserve">【农村网络投诉】流程受理流水号：20250113182358139636269721136463
客户号码:13963626972
客户姓名:王**
投诉地市:潍坊
来话流水:2025011318222092020805933
宽带账号:13963626972
宽带账号归属地市:潍坊
宽带账号归属区县:安丘市
故障地址:潍坊安丘市大城埠石庙子村石庙子村自然村石庙子村北7号箱田家庄村
联系电话:13963626972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18:24:30
具体故障现象:光猫亮红灯，
客户其他诉求:
</t>
  </si>
  <si>
    <t>2025-01-13 18:30:59</t>
  </si>
  <si>
    <t>2025-01-13 18:32:57</t>
  </si>
  <si>
    <t>SD-851-231111-15662-2112</t>
  </si>
  <si>
    <t>SD-057-250113-832619-5354</t>
  </si>
  <si>
    <t>2025-01-13 16:47:11</t>
  </si>
  <si>
    <t>普通区域-寿光市-杭州嘉园-15069633315-300M-业务受理宽带-次数0-202501130000460035</t>
  </si>
  <si>
    <t>202501130000460035</t>
  </si>
  <si>
    <t>202501130000460035# 宽带账号:15069633315; 联系电话：15069633315，问题类型：此工单为群障修复工单，根据群障全量闭环修复管理要求，为确保客户网络通畅，请装维人员跟进修复网络问题，谢谢！ 
 群障标题：公告。故障描述：潍坊寿光市杭州嘉园光缆故障，预估24小时恢复，请帮忙拦截,如有需要请联系片区装维师傅白小明15706307731主叫号码：15069633315.0;该号码仅供参考，请优先联系宽带账号。</t>
  </si>
  <si>
    <t>2025-01-13 16:48:24</t>
  </si>
  <si>
    <t>2025-01-13 16:48:47</t>
  </si>
  <si>
    <t>SD-851-290308-13676-27258</t>
  </si>
  <si>
    <t>SD-057-250113-395712-3384</t>
  </si>
  <si>
    <t>2025-01-13 12:29:05</t>
  </si>
  <si>
    <t>普通区域-奎文区-山东乐富特酒店管理有限公司（小微）-15376695995-500M-宽带上网投诉-次数0-20250113122653X413044489</t>
  </si>
  <si>
    <t>20250113122653X413044489</t>
  </si>
  <si>
    <t xml:space="preserve">流程受理流水号：20250113122217153766959951060168
客户号码:15376695995
客户姓名:朱**
投诉地市:潍坊
来话流水:2025011312220250520837603
宽带账号:15376695995
宽带账号归属地市:潍坊
宽带账号归属区县:奎文区
故障地址:潍坊奎文区东关街道福寿街山东乐富特酒店管理有限公司（小微）商务楼*********
联系电话:15376695995
联系人:先生
工单紧急程度:紧急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故障时间:2025-01-13 12:23:32
具体故障现象:光猫亮红灯
客户其他诉求:客户来电表示宽带无法上网，要求安排装维师傅上门检测，请尽快处理。
</t>
  </si>
  <si>
    <t>2025-01-13 12:31:03</t>
  </si>
  <si>
    <t>2025-01-13 12:31:26</t>
  </si>
  <si>
    <t>SD-851-321891-3435-27605</t>
  </si>
  <si>
    <t>SD-057-250113-802561-6150</t>
  </si>
  <si>
    <t>2025-01-13 18:24:26</t>
  </si>
  <si>
    <t>普通区域-临朐县-安家林小区-13468484024-1000M-宽带上网投诉-次数0-202501130000528238</t>
  </si>
  <si>
    <t>202501130000528238</t>
  </si>
  <si>
    <t>202501130000528238#客户来电反映宽带网络慢，线上排障未恢复，请协助处理，谢谢, 
联系电话：本机，联系人：先生，流水：2025011318201527720889224</t>
  </si>
  <si>
    <t>2025-01-13 18:27:07</t>
  </si>
  <si>
    <t>2025-01-13 18:27:33</t>
  </si>
  <si>
    <t>SD-851-297681-19346-419</t>
  </si>
  <si>
    <t>SD-057-250113-107268-6203</t>
  </si>
  <si>
    <t>2025-01-13 18:28:16</t>
  </si>
  <si>
    <t>普通区域-临朐县-水岸弘庭小区-13573657173-100M-魔百和投诉-次数0-202501130000531266</t>
  </si>
  <si>
    <t>202501130000531266</t>
  </si>
  <si>
    <t>202501130000531266#流程受理流水号：20250113182714135736571731136960
客户号码:13573657173
客户姓名:刘**
投诉地市:潍坊
来话流水:2025011318261189720836414
宽带账号:13573657173
宽带账号归属地市:潍坊
宽带账号归属区县:临朐县
故障地址:潍坊临朐县东城街道滨河东路水岸弘庭小区20号楼*********
联系电话:13573657173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故障细类:移动高清电视故障(专席)
携转原因:
故障时间:2025-01-13 18:27:33
魔百和单播/组播:单播
具体故障现象:电视提示网络类错误，客户来电反映电视无法观看，我处正常排障未恢复，请协助处理，谢谢
客户其他诉求:
魔百和单/组播：单播;宽带小区$[水岸弘庭小区]$</t>
  </si>
  <si>
    <t>2025-01-13 18:43:52</t>
  </si>
  <si>
    <t>2025-01-13 18:45:35</t>
  </si>
  <si>
    <t>SD-057-250113-026731-5357</t>
  </si>
  <si>
    <t>2025-01-13 16:47:17</t>
  </si>
  <si>
    <t>普通区域-坊子区-南流河南村-15854431340-100M-魔百和投诉-次数0-20250113164503X903882836</t>
  </si>
  <si>
    <t>20250113164503X903882836</t>
  </si>
  <si>
    <t>【农村网络投诉】流程受理流水号：20250113164153158544313401115509
客户号码:15854431340
客户姓名:徐**
投诉地市:潍坊
来话流水:2025011316400772320820154
宽带账号:15854431340
宽带账号归属地市:潍坊
宽带账号归属区县:坊子区
故障地址:潍坊坊子区坊安街办南流河南村南流河南村河南村扩容3号箱*********
联系电话:15854431340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光功率:-20.13
故障大类:宽带/电视
故障细类:移动高清电视故障(专席)
携转原因:
故障时间:2025-01-13 16:39:43
魔百和单播/组播:组播
具体故障现象:电视提示网络类错误，检查网线，配置 网络
客户其他诉求:
魔百和单/组播：组播</t>
  </si>
  <si>
    <t>2025-01-13 16:49:05</t>
  </si>
  <si>
    <t>2025-01-13 16:49:29</t>
  </si>
  <si>
    <t>SD-057-250113-016573-6194</t>
  </si>
  <si>
    <t>2025-01-13 18:27:34</t>
  </si>
  <si>
    <t>【重投】-【调研】-普通区域-奎文区-锦绣苑-18264412267-200M-业务受理宽带-次数0-202501130000532451</t>
  </si>
  <si>
    <t>202501130000532451</t>
  </si>
  <si>
    <t>202501130000532451# 宽带账号:18264412267; 联系电话：18264412267，问题类型：此工单为群障修复工单，根据群障全量闭环修复管理要求，为确保客户网络通畅，请装维人员跟进修复网络问题，谢谢！ 
 群障标题：公告。故障描述：潍坊奎文区锦绣苑光缆故障，预估24小时恢复，请帮忙拦截,如有需要请联系片区装维师傅张根涛15706307406主叫号码：15053609599.0;该号码仅供参考，请优先联系宽带账号。</t>
  </si>
  <si>
    <t>2025-01-13 18:36:32</t>
  </si>
  <si>
    <t>2025-01-13 18:36:57</t>
  </si>
  <si>
    <t>SD-057-250113-904273-5324</t>
  </si>
  <si>
    <t>2025-01-13 16:44:56</t>
  </si>
  <si>
    <t>【调研】-普通区域-奎文区-金都国际广场-15065658580-300M-宽带上网投诉-次数0-202501130000451814</t>
  </si>
  <si>
    <t>202501130000451814</t>
  </si>
  <si>
    <t>202501130000451814#15065658580 客户来电反映电视机上的线拔下来不会安装了 要求师傅上门维修一下 请协助处理 谢谢  联系人 女士 联系电话本机 来电流水号2025011316310160720898251</t>
  </si>
  <si>
    <t>2025-01-13 16:46:43</t>
  </si>
  <si>
    <t>2025-01-13 16:47:13</t>
  </si>
  <si>
    <t>SD-057-250113-683514-7192</t>
  </si>
  <si>
    <t>2025-01-13 20:27:14</t>
  </si>
  <si>
    <t>80+金卡-普通区域-安丘市-青云御景园二期-15095136232-1000M-宽带上网投诉-次数0-202501130000577534</t>
  </si>
  <si>
    <t>202501130000577534</t>
  </si>
  <si>
    <t>202501130000577534#流程受理流水号：20250113202534150951362321152607
客户号码:15095136232
客户姓名:马**
投诉地市:潍坊
来话流水:2025011320200022620870242
宽带账号:15095136232
宽带账号归属地市:潍坊
宽带账号归属区县:安丘市
故障地址:潍坊安丘市兴安街道商场路青云御景园二期青云御景园二区21号楼*********
联系电话:15095136232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故障细类:网速慢/上网掉线(专席)
携转原因:
故障时间:2025-01-13 20:27:09
具体故障现象:频繁掉线，
客户其他诉求:客户反映从安装上宽带就不好使，师傅上门处理过很多次，一开始说是路由器问题，客户也更换路由器了，但是问题没有解决，请协助处理
;宽带小区$[青云御景园二期]$</t>
  </si>
  <si>
    <t>2025-01-13 20:35:47</t>
  </si>
  <si>
    <t>SD-851-260071-9850-17551</t>
  </si>
  <si>
    <t>SD-057-250113-309742-3369</t>
  </si>
  <si>
    <t>2025-01-13 12:27:26</t>
  </si>
  <si>
    <t>80+银卡-普通区域-奎文区-泛海城市花园-15265605770-1000M-宽带延伸服务-次数0-202501130000283912</t>
  </si>
  <si>
    <t>202501130000283912</t>
  </si>
  <si>
    <t xml:space="preserve">202501130000283912#流程受理流水号：20250113122600152656057701060873
客户号码:15265605770
客户姓名:周**
投诉地市:潍坊
来话流水:2025011312244951920860884
宽带账号:15265605770
宽带账号归属地市:潍坊
宽带账号归属区县:高新
故障地址:潍坊高新高新城区东方路泛海城市花园19号楼*********
联系电话:15265605770
联系人:先生/女士
工单紧急程度:紧急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故障时间:2025-01-13 12:26:05
具体故障现象:不在线， 老人在家
</t>
  </si>
  <si>
    <t>2025-01-13 12:31:53</t>
  </si>
  <si>
    <t>2025-01-13 12:32:10</t>
  </si>
  <si>
    <t>SD-851-289019-17523-3488</t>
  </si>
  <si>
    <t>SD-057-250113-293716-6212</t>
  </si>
  <si>
    <t>2025-01-13 18:29:20</t>
  </si>
  <si>
    <t>80+普通-普通区域-寒亭区-西院-15154450419-500M-宽带延伸服务-次数0-202501130000531766</t>
  </si>
  <si>
    <t>202501130000531766</t>
  </si>
  <si>
    <t xml:space="preserve">202501130000531766#【已关注中国移动10086微信公众号】流程受理流水号：20250113182825151544504191137148
客户号码:15154450419
客户姓名:王**
投诉地市:潍坊
来话流水:2025011318190551120879939
宽带账号:15154450419
宽带账号归属地市:潍坊
宽带账号归属区县:寒亭区
故障地址:潍坊寒亭区寒亭街道西院村西院陈家院村西南北街北一5号箱*********
联系电话:18264690706
联系人:先生/女士
工单紧急程度:紧急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故障时间:2025-01-13 18:28:31
具体故障现象:调测路由器，
</t>
  </si>
  <si>
    <t>2025-01-13 18:43:49</t>
  </si>
  <si>
    <t>2025-01-13 18:44:08</t>
  </si>
  <si>
    <t>SD-851-310027-11704-15284</t>
  </si>
  <si>
    <t>SD-057-250113-526807-6143</t>
  </si>
  <si>
    <t>2025-01-13 18:23:28</t>
  </si>
  <si>
    <t>【调研】-普通区域-安丘市-世纪新城-15063662686-300M-宽带上网投诉-次数0-202501130000529807</t>
  </si>
  <si>
    <t>202501130000529807</t>
  </si>
  <si>
    <t>202501130000529807#【已关注中国移动10086微信公众号】流程受理流水号：20250113181957150636626861135798
客户号码:15063662686
客户姓名:韩*
投诉地市:潍坊
来话流水:2025011318192480920882548
宽带账号:15063662686
宽带账号归属地市:潍坊
宽带账号归属区县:安丘市
故障地址:潍坊安丘市兴安街道潍安路世纪新城28号楼*********
联系电话:15866408456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18:20:08
具体故障现象:光信号灯亮红灯，光纤线捋直插紧重启设备未恢复，请协助谢谢
客户其他诉求:谢谢
;宽带小区$[世纪新城]$</t>
  </si>
  <si>
    <t>2025-01-13 18:35:17</t>
  </si>
  <si>
    <t>2025-01-13 18:35:49</t>
  </si>
  <si>
    <t>SD-057-250113-796830-7180</t>
  </si>
  <si>
    <t>2025-01-13 20:26:05</t>
  </si>
  <si>
    <t>【重投】-【调研】-普通区域-临朐县-袁家庄小区（水沟）-13583654020-200M-魔百和投诉-次数0-20250113202325X522278000</t>
  </si>
  <si>
    <t>20250113202325X522278000</t>
  </si>
  <si>
    <t>流程受理流水号：20250113201536135836540201151496
客户号码:13583654020
客户姓名:李**
投诉地市:潍坊
来话流水:2025011320150267120848840
宽带账号:13583654020
宽带账号归属地市:潍坊
宽带账号归属区县:临朐县
故障地址:潍坊临朐县东城街道东五路袁家庄小区（水沟）4号楼*
联系电话:13583654020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光功率:-16.69
故障大类:宽带/电视
故障细类:移动高清电视故障(专席)
携转原因:
故障时间:2025-01-13 20:21:06
魔百和单播/组播:单播
具体故障现象:电视直播或点播无法观看，建议增加网线变更为有线连接，客户不认可，请协助，谢谢
客户其他诉求:
魔百和单/组播：单播</t>
  </si>
  <si>
    <t>2025-01-13 20:32:03</t>
  </si>
  <si>
    <t>2025-01-13 20:32:27</t>
  </si>
  <si>
    <t>SD-057-250113-923087-7173</t>
  </si>
  <si>
    <t>2025-01-13 20:24:03</t>
  </si>
  <si>
    <t>普通区域-奎文区-蔡家楼小区-15169667272-300M-宽带上网投诉-次数0-202501130000574445</t>
  </si>
  <si>
    <t>202501130000574445</t>
  </si>
  <si>
    <t>202501130000574445#宽带账号：15169667272；宽带地址：潍坊高新车留蔡家楼村蔡家楼小区10号楼3单元302；客户来电反映宽带网速慢，客户不配合排障，要求师傅上门，请协助处理，谢谢！联系电话：19558619191；联系人：先生；来电流水：2025011320162179020854561</t>
  </si>
  <si>
    <t>2025-01-13 20:38:22</t>
  </si>
  <si>
    <t>2025-01-13 20:38:52</t>
  </si>
  <si>
    <t>SD-057-250113-518693-6161</t>
  </si>
  <si>
    <t>2025-01-13 18:26:02</t>
  </si>
  <si>
    <t>【调研】-普通区域-临朐县-龙泉都市花园小区-15206362165-200M-宽带上网投诉-次数0-20250113182322X802195286</t>
  </si>
  <si>
    <t>20250113182322X802195286</t>
  </si>
  <si>
    <t xml:space="preserve">流程受理流水号：20250113182249152063621651136269
客户号码:15206362165
客户姓名:潘**
投诉地市:潍坊
来话流水:2025011318175515520870476
宽带账号:15206362165
宽带账号归属地市:潍坊
宽带账号归属区县:临朐县
故障地址:潍坊临朐县城关街道龙泉路龙泉都市花园小区2号楼*********
联系电话:15206362165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故障细类:网速慢/上网掉线(专席)
携转原因:
故障时间:2025-01-13 18:22:56
具体故障现象:网速慢卡顿，测速不达标
客户其他诉求:
</t>
  </si>
  <si>
    <t>2025-01-13 18:31:40</t>
  </si>
  <si>
    <t>2025-01-13 18:32:03</t>
  </si>
  <si>
    <t>SD-057-250113-670342-5298</t>
  </si>
  <si>
    <t>2025-01-13 16:41:08</t>
  </si>
  <si>
    <t>【调研】-80+普通-(目标)普通区域-奎文区-东方明珠-13869601338-300M-宽带上网投诉-次数0-202501130000452750</t>
  </si>
  <si>
    <t>202501130000452750</t>
  </si>
  <si>
    <t>202501130000452750#质差机顶盒：宽带账号：13869601338；宽带地址：潍坊奎文区广文街道文化路东方明珠2号楼*；客户来电反映电视无法观看，经查询客户侧为质差机顶盒，请协助上门更换终端并一并处理故障问题，谢谢！联系电话：13869601726；联系人：先生；来电流水：2025011316355537120863890。</t>
  </si>
  <si>
    <t>2025-01-13 16:43:20</t>
  </si>
  <si>
    <t>2025-01-13 16:43:41</t>
  </si>
  <si>
    <t>SD-057-250113-547328-3343</t>
  </si>
  <si>
    <t>2025-01-13 12:25:14</t>
  </si>
  <si>
    <t>【调研】-(目标)普通区域-临朐县-曾家小庄安置区-18866716065-100M-宽带上网投诉-次数0-202501130000283338</t>
  </si>
  <si>
    <t>202501130000283338</t>
  </si>
  <si>
    <t xml:space="preserve">202501130000283338#【已关注中国移动10086微信公众号】流程受理流水号：20250113122442188667160651060622
客户号码:18866716065
客户姓名:李*
投诉地市:潍坊
来话流水:2025011312242879520858040
宽带账号:18866716065
宽带账号归属地市:潍坊
宽带账号归属区县:临朐县
故障地址:潍坊临朐县东城街道东镇路曾家小庄安置区3号楼*********
联系电话:18866716065
联系人:先生/女士
工单紧急程度:一般
是否有升级投诉倾向:否
是否重复投诉:否
是否携转意向:否
是否投诉倾向:否
是否智能网关:非智能网关
当前是否在线:否
接入方式:FTTH
端到端诊断结果:大面积故障
是否质差终端:是
光功率:无
故障大类:宽带/电视
故障细类:宽带无法上网
携转原因:
故障时间:2025-01-13 12:24:56
具体故障现象:光猫亮红灯，
客户其他诉求:
</t>
  </si>
  <si>
    <t>2025-01-13 12:26:38</t>
  </si>
  <si>
    <t>2025-01-13 12:26:53</t>
  </si>
  <si>
    <t>SD-057-250113-782413-3336</t>
  </si>
  <si>
    <t>2025-01-13 12:23:46</t>
  </si>
  <si>
    <t>普通区域-昌邑市-中医院宿舍区-15866557707-300M-宽带延伸服务-次数0-202501130000283317</t>
  </si>
  <si>
    <t>202501130000283317</t>
  </si>
  <si>
    <t xml:space="preserve">202501130000283317#流程受理流水号：20250113122147158665577071060078
客户号码:15866557707
客户姓名:刘**
投诉地市:潍坊
来话流水:2025011312193568120816738
宽带账号:15866557707
宽带账号归属地市:潍坊
宽带账号归属区县:昌邑市
故障地址:潍坊昌邑市城区利民街中医院宿舍区27号箱土管局南楼东单元*********
联系电话:13953665137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故障时间:2025-01-13 12:21:52
具体故障现象:客户来电反映光猫注册灯闪烁，已指引客户插紧光钎线不要有打弯的地方，关机重启，未恢复，请协助处理，谢谢！
</t>
  </si>
  <si>
    <t>2025-01-13 12:25:21</t>
  </si>
  <si>
    <t>2025-01-13 12:27:37</t>
  </si>
  <si>
    <t>2025-01-13 09:15:37</t>
  </si>
  <si>
    <t>【调研】-80+普通-普通区域-高密市-高密金地花园二-18366398885-500M-宽带上网投诉-次数0-202501130000124063 一级督办</t>
  </si>
  <si>
    <t>202501130000124063</t>
  </si>
  <si>
    <t>2025-01-13 09:19:42</t>
  </si>
  <si>
    <t>2025-01-13 09:20:10</t>
  </si>
  <si>
    <t>SD-057-250113-357680-1655</t>
  </si>
  <si>
    <t>2025-01-13 10:12:29</t>
  </si>
  <si>
    <t>【调研】-80+银卡-普通区域-高密市-康佳大院-18264460783-300M-宽带上网投诉-次数0-202501130000172890</t>
  </si>
  <si>
    <t>202501130000172890</t>
  </si>
  <si>
    <t xml:space="preserve">202501130000172890#宽带账号：18264460783；宽带地址：潍坊高密市密水街道康成大街康成大院7号楼B区3单元201；客户来电反映移动高清直播不能看，客户在现场，因只有老人在家无法配合线上指导，要求师傅上门，请协助处理，谢谢！联系电话：15662571972；联系人：女士；来电流水：2025011310050476020837066
</t>
  </si>
  <si>
    <t>2025-01-13 10:15:51</t>
  </si>
  <si>
    <t>2025-01-13 10:18:41</t>
  </si>
  <si>
    <t>SD-057-250113-293856-21</t>
  </si>
  <si>
    <t>2025-01-13 07:21:29</t>
  </si>
  <si>
    <t>普通区域-高密市-恒基新时代-13573693001-300M-宽带上网投诉-次数0-202501130000091725</t>
  </si>
  <si>
    <t>202501130000091725</t>
  </si>
  <si>
    <t>202501130000091725#流程受理流水号：20250113072019135736930011000118
客户号码:13573693001
客户姓名:张**
投诉地市:潍坊
来话流水:2025011307200351420838087
宽带账号:13573693001
宽带账号归属地市:潍坊
宽带账号归属区县:高密市
故障地址:潍坊高密市密水街道昌安大道恒基新时代恒基新时代1号楼*********
联系电话:13573693001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07:20:33
具体故障现象:光猫亮红灯，
客户其他诉求:
;宽带小区$[恒基新时代]$</t>
  </si>
  <si>
    <t>2025-01-13 07:24:31</t>
  </si>
  <si>
    <t>2025-01-13 07:24:51</t>
  </si>
  <si>
    <t>SD-057-250113-492578-515</t>
  </si>
  <si>
    <t>2025-01-13 08:56:31</t>
  </si>
  <si>
    <t>【调研】-80+银卡-FTTR-普通区域-昌邑市-东方家园北区-13666369539-1000M-业务受理宽带-次数0-202501130000110518</t>
  </si>
  <si>
    <t>202501130000110518</t>
  </si>
  <si>
    <t>202501130000110518# 宽带账号:13666369539; 联系电话：13666369539，问题类型：此工单为群障修复工单，根据群障全量闭环修复管理要求，为确保客户网络通畅，请装维人员跟进修复网络问题，谢谢！ 
 群障标题：公告。故障描述：潍坊昌邑市东方家园北区光缆故障，预估24小时恢复，请帮忙拦截,如有需要请联系片区装维师傅魏鲁东15706307213主叫号码：13666369539.0;该号码仅供参考，请优先联系宽带账号。</t>
  </si>
  <si>
    <t>2025-01-13 08:57:51</t>
  </si>
  <si>
    <t>2025-01-13 08:58:11</t>
  </si>
  <si>
    <t>SD-851-307968-15224-13470</t>
  </si>
  <si>
    <t>SD-057-250113-293084-38</t>
  </si>
  <si>
    <t>2025-01-13 07:45:54</t>
  </si>
  <si>
    <t>【调研】-普通区域-青州市-青州老二中宿舍-13608955585-300M-业务受理宽带-次数0-202501130000090031</t>
  </si>
  <si>
    <t>202501130000090031</t>
  </si>
  <si>
    <t>202501130000090031#【已关注中国移动10086微信公众号】 宽带账号:13608955585; 联系电话：13608955585，问题类型：此工单为群障修复工单，根据群障全量闭环修复管理要求，为确保客户网络通畅，请装维人员跟进修复网络问题，谢谢！ 
 群障标题：公告。故障描述：分支光纤断或OLT检测不到ONT的预期的光信号(LOSi/LOBi)主叫号码：13608955585.0;该号码仅供参考，请优先联系宽带账号。</t>
  </si>
  <si>
    <t>2025-01-13 07:48:40</t>
  </si>
  <si>
    <t>2025-01-13 07:49:01</t>
  </si>
  <si>
    <t>SD-057-250113-413086-26</t>
  </si>
  <si>
    <t>2025-01-13 07:28:11</t>
  </si>
  <si>
    <t>80+金卡-普通区域-昌邑市-曹戈庄-15254414068-200M-宽带上网投诉-次数0-202501130000090022</t>
  </si>
  <si>
    <t>202501130000090022</t>
  </si>
  <si>
    <t>202501130000090022#【已关注中国移动10086微信公众号】流程受理流水号：20250113072721152544140681000136
客户号码:15254414068
客户姓名:曹**
投诉地市:潍坊
来话流水:2025011307265472220839142
宽带账号:15254414068
宽带账号归属地市:潍坊
宽带账号归属区县:昌邑市
故障地址:潍坊昌邑市北孟镇曹戈庄村曹戈庄15号箱曹振华*********
联系电话:15254414068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故障细类:宽带无法上网
携转原因:
故障时间:2025-01-13 07:27:32
具体故障现象:用户来电称反馈打不开网页，排障后未恢复，请协助处理，谢谢！
客户其他诉求:
;宽带小区$[曹戈庄]$</t>
  </si>
  <si>
    <t>2025-01-13 07:43:17</t>
  </si>
  <si>
    <t>2025-01-13 07:43:59</t>
  </si>
  <si>
    <t>SD-057-250113-826751-837</t>
  </si>
  <si>
    <t>2025-01-13 09:17:10</t>
  </si>
  <si>
    <t>FTTR-普通区域-诸城市-希努尔家园-15264639333-1000M-宽带上网投诉-次数0-20250113091501X901977284</t>
  </si>
  <si>
    <t>20250113091501X901977284</t>
  </si>
  <si>
    <t xml:space="preserve">流程受理流水号：20250113091318152646393331010747
客户号码:15264639333
客户姓名:张**
投诉地市:潍坊
来话流水:2025011309124140020821963
宽带账号:15264639333
宽带账号归属地市:潍坊
宽带账号归属区县:诸城市
故障地址:潍坊诸城市舜王街道206国道希努尔家园9号楼*********
联系电话:15264639333
联系人:先生/女士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故障时间:2025-01-13 09:14:39
具体故障现象:提示网络无法连接，
客户其他诉求:
</t>
  </si>
  <si>
    <t>2025-01-13 09:19:55</t>
  </si>
  <si>
    <t>2025-01-13 09:22:22</t>
  </si>
  <si>
    <t>SD-851-325227-3135-7462</t>
  </si>
  <si>
    <t>SD-057-250113-765430-42</t>
  </si>
  <si>
    <t>2025-01-13 07:46:46</t>
  </si>
  <si>
    <t>普通区域-潍城区-后羊角埠村-13573606433-100M-宽带上网投诉-次数0-202501130000091346</t>
  </si>
  <si>
    <t>202501130000091346</t>
  </si>
  <si>
    <t>202501130000091346#流程受理流水号：20250113074555135736064331000206
客户号码:13573606433
客户姓名:马**
投诉地市:潍坊
来话流水:2025011307450782920842754
宽带账号:13573606433
宽带账号归属地市:潍坊
宽带账号归属区县:潍城区
故障地址:潍坊潍城区北关街道友爱路后羊角埠村后羊角埠村2#李若彤排房子东侧*********
联系电话:13573606433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07:46:09
具体故障现象:打不开网页，
客户其他诉求:要求加急维修
;宽带小区$[后羊角埠村]$</t>
  </si>
  <si>
    <t>2025-01-13 07:49:00</t>
  </si>
  <si>
    <t>2025-01-13 07:49:28</t>
  </si>
  <si>
    <t>SD-057-250113-706853-793</t>
  </si>
  <si>
    <t>2025-01-13 09:15:45</t>
  </si>
  <si>
    <t>【调研】-普通区域-高密市-芝兰屯自然村-18853686991-300M-宽带上网投诉-次数0-202501130000126059</t>
  </si>
  <si>
    <t>202501130000126059</t>
  </si>
  <si>
    <t xml:space="preserve">202501130000126059#流程受理流水号：20250113091523188536869911011245
客户号码:18853686991
客户姓名:吕**
投诉地市:潍坊
来话流水:2025011309145166620849955
宽带账号:18853686991
宽带账号归属地市:潍坊
宽带账号归属区县:高密市
故障地址:潍坊高密市朝阳街道芝兰屯芝兰屯自然村芝兰屯78#王舒屋山*********
联系电话:18853686991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光功率:-17.90
故障大类:宽带/电视
故障细类:宽带无法上网
携转原因:
故障时间:2025-01-13 09:15:30
具体故障现象:光猫亮红灯，
客户其他诉求:客户侧为质差终端，要求上门更换终端并一并处理故障问题。
</t>
  </si>
  <si>
    <t>2025-01-13 09:25:16</t>
  </si>
  <si>
    <t>2025-01-13 09:25:37</t>
  </si>
  <si>
    <t>SD-851-259175-14267-21749</t>
  </si>
  <si>
    <t>SD-057-250113-842053-743</t>
  </si>
  <si>
    <t>2025-01-13 09:12:13</t>
  </si>
  <si>
    <t>普通区域-奎文区-奎文门西社区-13853687950-300M-宽带上网投诉-次数0-202501130000120782</t>
  </si>
  <si>
    <t>202501130000120782</t>
  </si>
  <si>
    <t>202501130000120782#13853687950客户来电反映宽带无法上网，客户拒绝线上操作，要求派师傅，请协助处理谢谢
联系人：女士 联系电话：13791893602 流水：2025011309100167320887770</t>
  </si>
  <si>
    <t>2025-01-13 09:16:55</t>
  </si>
  <si>
    <t>2025-01-13 09:18:33</t>
  </si>
  <si>
    <t>SD-057-250113-857420-452</t>
  </si>
  <si>
    <t>2025-01-13 08:51:46</t>
  </si>
  <si>
    <t>【调研】-80+普通-普通区域-临朐县-电影公司家属院-15206985465-1000M-宽带上网投诉-次数0-202501130000104897</t>
  </si>
  <si>
    <t>202501130000104897</t>
  </si>
  <si>
    <t>202501130000104897#15206985465客户来电反映电视无法正常使用，线上排障不认可，后台显示质差机顶盒。请尽快协助处理，谢谢    联系人：女士  联系电话：15206985465    15376363076   来话流水2025011308485862020860610</t>
  </si>
  <si>
    <t>2025-01-13 08:59:22</t>
  </si>
  <si>
    <t>2025-01-13 08:59:52</t>
  </si>
  <si>
    <t>SD-851-274429-147-25568</t>
  </si>
  <si>
    <t>SD-057-250113-897126-441</t>
  </si>
  <si>
    <t>2025-01-13 08:50:43</t>
  </si>
  <si>
    <t>【调研】-FTTR-(目标)普通区域-潍城区-城南徐家-15610275102-1000M-宽带上网投诉-次数0-202501130000104921</t>
  </si>
  <si>
    <t>202501130000104921</t>
  </si>
  <si>
    <t>202501130000104921#流程受理流水号：20250113084907156102751021004691
客户号码:15610275102
客户姓名:张**
投诉地市:潍坊
来话流水:2025011308433406720816011
宽带账号:15610275102
宽带账号归属地市:潍坊
宽带账号归属区县:潍城区
故障地址:潍坊潍城区南关街道青年路城南徐家1#箱村中心路路东南起第2排房子东山*********
联系电话:18363698855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故障细类:宽带网速慢/卡顿
携转原因:
故障时间:2025-01-13 08:49:35
具体故障现象:家庭WiFi信号弱，全光wife无法达到目标速率
客户其他诉求:
;宽带小区$[城南徐家]$</t>
  </si>
  <si>
    <t>2025-01-13 09:00:21</t>
  </si>
  <si>
    <t>2025-01-13 09:00:39</t>
  </si>
  <si>
    <t>SD-851-284441-6871-27983</t>
  </si>
  <si>
    <t>SD-057-250113-865317-1708</t>
  </si>
  <si>
    <t>2025-01-13 10:16:32</t>
  </si>
  <si>
    <t>【调研】-80+金卡-(目标)普通区域-临朐县-全福元高层-13792637755-100M-业务受理宽带-次数0-202501130000177104 二级督办</t>
  </si>
  <si>
    <t>2025-01-14 10:17:00</t>
  </si>
  <si>
    <t>202501130000177104</t>
  </si>
  <si>
    <t>202501130000177104# 宽带账号:13792637755; 联系电话：13792637755，问题类型：此工单为群障修复工单，根据群障全量闭环修复管理要求，为确保客户网络通畅，请装维人员跟进修复网络问题，谢谢！ 
 群障标题：公告。故障描述：潍坊临朐县全福元高层光缆故障，预估24小时恢复，请帮忙拦截,如有需要请联系片区装维师傅韩崇15706307608主叫号码：13792637755.0;该号码仅供参考，请优先联系宽带账号。</t>
  </si>
  <si>
    <t>2025-01-13 10:32:44</t>
  </si>
  <si>
    <t>SD-852-245164-934-20938</t>
  </si>
  <si>
    <t>SD-057-250113-076421-475</t>
  </si>
  <si>
    <t>2025-01-13 08:53:38</t>
  </si>
  <si>
    <t>普通区域-寿光市-东范家庄村-15166360917-1000M-宽带上网投诉-次数0-20250113085246X566181461</t>
  </si>
  <si>
    <t>20250113085246X566181461</t>
  </si>
  <si>
    <t xml:space="preserve">【农村网络投诉】流程受理流水号：20250113085124151663609171005230
客户号码:15166360917
客户姓名:王**
投诉地市:潍坊
来话流水:2025011308505675920878540
宽带账号:15166360917
宽带账号归属地市:潍坊
宽带账号归属区县:寿光市
故障地址:潍坊寿光市古城东范家庄东村
联系电话:15166360917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08:51:46
具体故障现象:客户来电表示宽带上不了网，我处核实到注册灯闪硕，将光纤线插紧弄直后重启未恢复，请协助谢谢
客户其他诉求:
</t>
  </si>
  <si>
    <t>2025-01-13 09:00:38</t>
  </si>
  <si>
    <t>2025-01-13 09:01:02</t>
  </si>
  <si>
    <t>SD-057-250113-372840-1630</t>
  </si>
  <si>
    <t>2025-01-13 10:10:39</t>
  </si>
  <si>
    <t>普通区域-奎文区-华府一品-13305369341-300M-宽带上网投诉-次数0-202501130000173149</t>
  </si>
  <si>
    <t>202501130000173149</t>
  </si>
  <si>
    <t>202501130000173149#【已关注中国移动10086微信公众号】流程受理流水号：20250113101002133053693411025663
客户号码:13305369341
客户姓名:槐**
投诉地市:潍坊
来话流水:2025011310093860620802223
宽带账号:13305369341
账号归属区县:奎文-城区-奎文区东关乾承科技通讯店
联系电话:13305369341
联系人:先生/女士
宽带地址:潍坊
工单紧急程度:一般
是否投诉倾向:否
是否重复投诉:否
是否携转意向:否
是否有升级投诉倾向:否
*业务名称:业务融合移机流程宽带
投诉内容:手机号码：13305369341，【问题描述】客户已办理宽带业务，有开通单，要求装维尽快联系上门，请处理，谢谢。联系电话：13305369341，联系人：先生/女士，录音流水号：2025011310093860620802223。受理明细：531920062399999999。
在途开通单信息：536250110451759922，13305369341，2025-01-10 17:07:42，业务融合移机流程宽带，处理中，手写判断和地址录入
是否到厅:否
业务名称:业务融合移机流程宽带
;宽带小区$[华府一品]$</t>
  </si>
  <si>
    <t>2025-01-13 10:13:30</t>
  </si>
  <si>
    <t>2025-01-13 10:17:25</t>
  </si>
  <si>
    <t>SD-852-263264-1650-28228</t>
  </si>
  <si>
    <t>SD-057-250113-108324-433</t>
  </si>
  <si>
    <t>2025-01-13 08:50:15</t>
  </si>
  <si>
    <t>80+白金-普通区域-寿光市-后张村-13616360557-1000M-宽带上网投诉-次数0-202501130000104718</t>
  </si>
  <si>
    <t>202501130000104718</t>
  </si>
  <si>
    <t xml:space="preserve">202501130000104718#流程受理流水号：20250113084931136163605571004797
客户号码:13616360557
客户姓名:刘*
投诉地市:潍坊
来话流水:2025011308490970120862246
宽带账号:13616360557
宽带账号归属地市:潍坊
宽带账号归属区县:寿光市
故障地址:潍坊寿光市圣城街道西城后张村后张村11号箱李树阳外墙*********
联系电话:13616360557
联系人:先生/女士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故障时间:2025-01-13 08:49:43
具体故障现象:打不开网页，
客户其他诉求:客户侧为质差终端，要求上门更换终端并一并处理故障问题。
</t>
  </si>
  <si>
    <t>2025-01-13 08:51:51</t>
  </si>
  <si>
    <t>2025-01-13 08:52:22</t>
  </si>
  <si>
    <t>SD-057-250113-301865-1624</t>
  </si>
  <si>
    <t>2025-01-13 10:10:04</t>
  </si>
  <si>
    <t>普通区域-坊子区-胜棠水岸-15169613482-100M-宽带上网投诉-次数0-202501130000171890</t>
  </si>
  <si>
    <t>2025-01-14 11:11:00</t>
  </si>
  <si>
    <t>202501130000171890</t>
  </si>
  <si>
    <t xml:space="preserve">202501130000171890#流程受理流水号：20250113100821151696134821025197
客户号码:15169613482
客户姓名:刘**
投诉地市:潍坊
来话流水:2025011310080600320880054
宽带账号:15169613482
宽带账号归属地市:潍坊
宽带账号归属区县:峡山区
故障地址:潍坊峡山区太堡庄街道（太堡庄）兴峡路胜棠水岸胜棠水岸20号楼*********
联系电话:15169613482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光功率:-23.87
故障大类:宽带/电视
故障细类:宽带无法上网
携转原因:
故障时间:2025-01-13 10:09:13
具体故障现象:网速慢卡顿，
客户其他诉求:客户侧为质差终端，要求上门更换终端并一并处理故障问题。
</t>
  </si>
  <si>
    <t>2025-01-13 10:12:53</t>
  </si>
  <si>
    <t>2025-01-13 10:14:34</t>
  </si>
  <si>
    <t>SD-851-244013-1678-17214</t>
  </si>
  <si>
    <t>SD-057-250113-851637-1669</t>
  </si>
  <si>
    <t>2025-01-13 10:14:10</t>
  </si>
  <si>
    <t>【调研】-80+银卡-普通区域-青州市-南阳欣城-15169557879-300M-宽带上网投诉-次数0-202501130000176264</t>
  </si>
  <si>
    <t>202501130000176264</t>
  </si>
  <si>
    <t>202501130000176264#宽带账号：15169557879；宽带地址：潍坊青州市云门山街道海岱路南阳欣城东区4号楼*********
；客户来电反映/移动高清无法观看，客户不配合排障，要求上门，请协助处理，谢谢！联系电话15169557879：来电流水，2025011310123275920844369</t>
  </si>
  <si>
    <t>2025-01-13 10:15:49</t>
  </si>
  <si>
    <t>2025-01-13 10:16:13</t>
  </si>
  <si>
    <t>SD-851-263946-26805-3145</t>
  </si>
  <si>
    <t>SD-057-250113-436205-788</t>
  </si>
  <si>
    <t>2025-01-13 09:15:28</t>
  </si>
  <si>
    <t>普通区域-寿光市-北官庄村自然村-13656466992-300M-宽带上网投诉-次数1-202501120000391965</t>
  </si>
  <si>
    <t>2025-01-13 09:20:47</t>
  </si>
  <si>
    <t>2025-01-13 09:21:09</t>
  </si>
  <si>
    <t>SD-057-250113-951824-787</t>
  </si>
  <si>
    <t>【调研】-80+金卡-(目标)普通区域-潍城区-潍坊市小商品城-18853606903-200M-宽带上网投诉-次数0-202501130000124501</t>
  </si>
  <si>
    <t>2025-01-14 10:16:00</t>
  </si>
  <si>
    <t>202501130000124501</t>
  </si>
  <si>
    <t>202501130000124501#流程受理流水号：20250113091436188536069031011062
客户号码:18853606903
客户姓名:周**
投诉地市:潍坊
来话流水:2025011309130650220827382
宽带账号:18853606903
宽带账号归属地市:潍坊
宽带账号归属区县:潍城区
故障地址:潍坊潍城区南关街道青年路潍坊市小商品城1楼30#（7区18号）*********
联系电话:18853606903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光功率:-18.82
故障大类:宽带/电视
故障细类:宽带无法上网
携转原因:
故障时间:2025-01-13 09:14:51
具体故障现象:光猫亮红灯，
客户其他诉求:要求上门维修，谢谢
;宽带小区$[潍坊市小商品城]$</t>
  </si>
  <si>
    <t>2025-01-13 09:19:56</t>
  </si>
  <si>
    <t>2025-01-13 09:20:17</t>
  </si>
  <si>
    <t>SD-057-250113-698124-468</t>
  </si>
  <si>
    <t>2025-01-13 08:53:18</t>
  </si>
  <si>
    <t>普通区域-寒亭区-锦程中学宿舍-13806468387-200M-宽带上网投诉-次数0-20250113085056X456489753</t>
  </si>
  <si>
    <t>2025-01-14 09:54:00</t>
  </si>
  <si>
    <t>20250113085056X456489753</t>
  </si>
  <si>
    <t xml:space="preserve">流程受理流水号：20250113084928138064683871004779
客户号码:13806468387
客户姓名:张**
投诉地市:潍坊
来话流水:2025011308490120020860967
宽带账号:13806468387
宽带账号归属地市:潍坊
宽带账号归属区县:寒亭区
故障地址:潍坊寒亭区经济开发区月河路锦程中学宿舍3号楼*********
联系电话:13806468387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08:50:47
具体故障现象:光猫亮红灯，
客户其他诉求:
</t>
  </si>
  <si>
    <t>2025-01-13 08:56:51</t>
  </si>
  <si>
    <t>2025-01-13 08:57:40</t>
  </si>
  <si>
    <t>SD-057-250113-492587-1726</t>
  </si>
  <si>
    <t>2025-01-13 10:17:09</t>
  </si>
  <si>
    <t>普通区域-坊子区-北辛庄村自然村-15264664380-500M-宽带上网投诉-次数0-20250113101532X532647824</t>
  </si>
  <si>
    <t>20250113101532X532647824</t>
  </si>
  <si>
    <t xml:space="preserve">【农村网络投诉】流程受理流水号：20250113101359152646643801026737
客户号码:15264664380
客户姓名:王**
投诉地市:潍坊
来话流水:2025011310122479620842455
宽带账号:15264664380
宽带账号归属地市:潍坊
宽带账号归属区县:峡山区
故障地址:潍坊峡山区太堡庄街道（太堡庄）北辛庄村北辛庄村自然村北辛庄村5#*********
联系电话:15264664380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10:28:43
具体故障现象:打不开网页，
客户其他诉求:
</t>
  </si>
  <si>
    <t>2025-01-13 10:35:34</t>
  </si>
  <si>
    <t>2025-01-13 10:36:01</t>
  </si>
  <si>
    <t>SD-057-250113-689742-1752</t>
  </si>
  <si>
    <t>2025-01-13 10:19:26</t>
  </si>
  <si>
    <t>【调研】-80+白金-(目标)普通区域-寒亭区-朱里二村自然村-13780807971-1000M-宽带上网投诉-次数0-202501130000180624</t>
  </si>
  <si>
    <t>202501130000180624</t>
  </si>
  <si>
    <t xml:space="preserve">202501130000180624#流程受理流水号：20250113101838137808079711028008
客户号码:13780807971
客户姓名:刘**
投诉地市:潍坊
来话流水:2025011310181072320824327
宽带账号:13780807971
宽带账号归属地市:潍坊
宽带账号归属区县:寒亭区
故障地址:潍坊寒亭区朱里镇朱里二村朱里二村自然村朱里二村55号箱紧急扩容高*********
联系电话:15763687416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光功率:-24.08
故障大类:宽带/电视
故障细类:移动高清电视故障
携转原因:
故障时间:2025-01-13 10:19:03
魔百和单播/组播:组播
具体故障现象:电视直播或点播无法观看，
客户其他诉求:客户侧为质差终端，要求上门更换终端并一并处理故障问题。
</t>
  </si>
  <si>
    <t>2025-01-13 10:21:42</t>
  </si>
  <si>
    <t>2025-01-13 10:22:54</t>
  </si>
  <si>
    <t>SD-057-250113-095436-1690</t>
  </si>
  <si>
    <t>2025-01-13 10:16:02</t>
  </si>
  <si>
    <t>普通区域-寒亭区-马家村自然村-13964712238-300M-宽带上网投诉-次数0-202501130000178100</t>
  </si>
  <si>
    <t>202501130000178100</t>
  </si>
  <si>
    <t xml:space="preserve">202501130000178100#流程受理流水号：20250113101459139647122381027008
客户号码:13964712238
客户姓名:马**
投诉地市:潍坊
来话流水:2025011310142928720872204
宽带账号:13964712238
宽带账号归属地市:潍坊
宽带账号归属区县:寒亭区
故障地址:潍坊寒亭区双杨镇马家村马家村自然村寒亭区双杨镇马家村5号箱*********
联系电话:13964712238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故障时间:2025-01-13 10:15:41
具体故障现象:无
客户其他诉求:客户侧为质差终端，要求上门更换终端并一并处理故障问题。
</t>
  </si>
  <si>
    <t>2025-01-13 10:20:38</t>
  </si>
  <si>
    <t>2025-01-13 10:20:56</t>
  </si>
  <si>
    <t>SD-057-250113-806724-779</t>
  </si>
  <si>
    <t>2025-01-13 09:14:34</t>
  </si>
  <si>
    <t>80+金卡-普通区域-高密市-夏庄村自然村-13953609707-1000M-宽带上网投诉-次数0-20250113091302X782349918</t>
  </si>
  <si>
    <t>20250113091302X782349918</t>
  </si>
  <si>
    <t xml:space="preserve">【农村网络投诉】流程受理流水号：20250113091138139536097071010308
客户号码:13953609707
客户姓名:宋*
投诉地市:潍坊
来话流水:2025011309093056720881252
宽带账号:13953609707
宽带账号归属地市:潍坊
宽带账号归属区县:高密市
故障地址:潍坊高密市夏庄镇夏庄村夏庄村自然村夏庄村为民超市37号箱*********
联系电话:13562632177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09:12:24
具体故障现象:光猫亮红灯，
客户其他诉求:按照专家辅助系统提示解释，客户不认可，客户表示家里老人不会操作，要求报修，要求师傅上门处理
</t>
  </si>
  <si>
    <t>2025-01-13 09:15:59</t>
  </si>
  <si>
    <t>2025-01-13 09:16:48</t>
  </si>
  <si>
    <t>SD-851-296272-2345-29764</t>
  </si>
  <si>
    <t>SD-057-250113-821736-821</t>
  </si>
  <si>
    <t>2025-01-13 09:16:40</t>
  </si>
  <si>
    <t>FTTR-普通区域-奎文区-阳光100二期-17852368512-1000M-业务受理宽带-次数0-202501130000125428</t>
  </si>
  <si>
    <t>202501130000125428</t>
  </si>
  <si>
    <t>202501130000125428# 宽带账号:17852368512; 联系电话：17852368512，问题类型：此工单为群障修复工单，根据群障全量闭环修复管理要求，为确保客户网络通畅，请装维人员跟进修复网络问题，谢谢！ 
 群障标题：公告。故障描述：潍坊奎文区阳光100二期光缆故障，预估24小时恢复，请帮忙拦截,如有需要请联系片区装维师傅孙晓波15706366530主叫号码：17852368512.0;该号码仅供参考，请优先联系宽带账号。</t>
  </si>
  <si>
    <t>2025-01-13 09:17:06</t>
  </si>
  <si>
    <t>2025-01-13 09:20:11</t>
  </si>
  <si>
    <t>SD-851-330927-14208-13135</t>
  </si>
  <si>
    <t>SD-057-250113-742168-461</t>
  </si>
  <si>
    <t>2025-01-13 08:52:51</t>
  </si>
  <si>
    <t>80+普通-普通区域-临朐县-粟山佳苑-15762580551-500M-宽带上网投诉-次数0-202501130000105027</t>
  </si>
  <si>
    <t>202501130000105027</t>
  </si>
  <si>
    <t>202501130000105027#15762580551 客户来电反映本机号码办理的宽带上网网速慢，重启设备，机顶盒亮红灯 重启未恢复 显示为质差机顶盒 线上排障未恢复，请处理 谢谢
联系电话15762580551 联系人先生 来电流水2025011308483276220856785</t>
  </si>
  <si>
    <t>2025-01-13 08:57:41</t>
  </si>
  <si>
    <t>2025-01-13 08:58:02</t>
  </si>
  <si>
    <t>SD-851-308698-7842-2143</t>
  </si>
  <si>
    <t>SD-057-250113-168253-7673</t>
  </si>
  <si>
    <t>2025-01-13 22:57:16</t>
  </si>
  <si>
    <t>【调研】-80+白金-FTTR-普通区域-昌邑市-唐家-18365698991-300M-宽带上网投诉-次数0-202501130000593016</t>
  </si>
  <si>
    <t>202501130000593016</t>
  </si>
  <si>
    <t>202501130000593016#【已关注中国移动10086微信公众号】流程受理流水号：20250113225629183656989911158673
客户号码:18365698991
客户姓名:郑**
投诉地市:潍坊
来话流水:2025011322545476420804251
宽带账号:18365698991
宽带账号归属地市:潍坊
宽带账号归属区县:昌邑市
故障地址:潍坊昌邑市围子镇唐家村唐家1号箱曹党义*********
联系电话:18365698991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故障时间:2025-01-13 22:56:40
具体故障现象:光猫亮红灯，
客户其他诉求:
;宽带小区$[唐家]$</t>
  </si>
  <si>
    <t>2025-01-14 07:21:37</t>
  </si>
  <si>
    <t>SD-851-266592-6950-18797</t>
  </si>
  <si>
    <t>SD-057-250113-847205-3797</t>
  </si>
  <si>
    <t>2025-01-13 13:26:25</t>
  </si>
  <si>
    <t>普通区域-寒亭区-博裕壹号-15169458015-300M-业务受理宽带-次数0-202501130000309104</t>
  </si>
  <si>
    <t>202501130000309104</t>
  </si>
  <si>
    <t>202501130000309104# 宽带账号:15169458015; 联系电话：15169458015，问题类型：此工单为群障修复工单，根据群障全量闭环修复管理要求，为确保客户网络通畅，请装维人员跟进修复网络问题，谢谢！ 
 群障标题：公告。故障描述：潍坊寒亭区博裕壹号光缆故障，预估24小时恢复，请帮忙拦截,如有需要请联系片区装维师傅李兴祺18754496229主叫号码：15169458015.0;该号码仅供参考，请优先联系宽带账号。</t>
  </si>
  <si>
    <t>2025-01-13 13:39:07</t>
  </si>
  <si>
    <t>2025-01-13 13:39:25</t>
  </si>
  <si>
    <t>SD-851-309695-13676-26743</t>
  </si>
  <si>
    <t>SD-057-250113-470651-7091</t>
  </si>
  <si>
    <t>2025-01-13 20:11:05</t>
  </si>
  <si>
    <t>普通区域-潍城区-金都世家一期-15345364816-300M-宽带上网投诉-次数0-20250113200923X163217156</t>
  </si>
  <si>
    <t>20250113200923X163217156</t>
  </si>
  <si>
    <t xml:space="preserve">流程受理流水号：20250113200820153453648161150675
客户号码:15345364816
客户姓名:沈**
投诉地市:潍坊
来话流水:2025011320073458420816019
宽带账号:15345364816
宽带账号归属地市:潍坊
宽带账号归属区县:潍城区
故障地址:潍坊潍城区西关街道胜利西街金都世家一期35号楼*********
联系电话:15264582660
联系人:女士
工单紧急程度:紧急
是否有升级投诉倾向:否
是否重复投诉:否
是否携转意向:否
是否投诉倾向:否
是否智能网关:智能网关
当前是否在线:是
接入方式:
端到端诊断结果:客户侧设备问题（新增）
是否质差终端:无质差信息
光功率:-21.61
故障大类:宽带/电视
故障细类:网速慢/上网掉线(专席)
携转原因:
故障时间:2025-01-13 20:08:35
具体故障现象:网速慢卡顿，请协助谢谢
客户其他诉求:谢谢
</t>
  </si>
  <si>
    <t>2025-01-13 20:23:40</t>
  </si>
  <si>
    <t>2025-01-13 20:24:04</t>
  </si>
  <si>
    <t>SD-851-329372-3318-11755</t>
  </si>
  <si>
    <t>SD-057-250113-684935-3773</t>
  </si>
  <si>
    <t>2025-01-13 13:22:53</t>
  </si>
  <si>
    <t>【调研】-普通区域-潍城区-城市之星-18365685175-200M-宽带上网投诉-次数0-202501130000308803</t>
  </si>
  <si>
    <t>202501130000308803</t>
  </si>
  <si>
    <t>202501130000308803#流程受理流水号：20250113132218183656851751070145
客户号码:18365685175
客户姓名:李*
投诉地市:潍坊
来话流水:2025011313153378020820669
宽带账号:18365685175
宽带账号归属地市:潍坊
宽带账号归属区县:潍城区
故障地址:潍坊潍城区北关街道北宫西街城市之星6号楼*********
联系电话:15153613524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光功率:-24.68
故障大类:宽带/电视
故障细类:宽带无法上网(专席)
携转原因:
故障时间:2025-01-13 13:22:56
具体故障现象:光猫灯正常但电脑手机无法上网，重启未恢复
客户其他诉求:
;宽带小区$[城市之星]$</t>
  </si>
  <si>
    <t>2025-01-13 13:30:52</t>
  </si>
  <si>
    <t>2025-01-13 13:31:33</t>
  </si>
  <si>
    <t>SD-057-250113-061437-3803</t>
  </si>
  <si>
    <t>2025-01-13 13:26:47</t>
  </si>
  <si>
    <t>【调研】-普通区域-寿光市-布政村自然村-15949859659-300M-宽带上网投诉-次数0-202501130000310617</t>
  </si>
  <si>
    <t>202501130000310617</t>
  </si>
  <si>
    <t>202501130000310617#宽带账号：15949859659；宽带地址：潍坊寿光市马店布政村布政村自然村28号箱；客户来电反映移动高清看不了，客户无法配合线上指导，要求上门，请协助处理，谢谢！联系电话：15949859659；联系人：先生；</t>
  </si>
  <si>
    <t>2025-01-13 13:27:49</t>
  </si>
  <si>
    <t>2025-01-13 13:28:15</t>
  </si>
  <si>
    <t>SD-057-250113-703295-4197</t>
  </si>
  <si>
    <t>2025-01-13 14:20:26</t>
  </si>
  <si>
    <t>80+普通-普通区域-安丘市-怡和家园-18765189887-300M-宽带上网投诉-次数0-20250113141841X121933725</t>
  </si>
  <si>
    <t>20250113141841X121933725</t>
  </si>
  <si>
    <t xml:space="preserve">流程受理流水号：20250113141636187651898871080325
客户号码:18765189887
客户姓名:孔**
投诉地市:潍坊
来话流水:2025011314154758920808980
宽带账号:18765189887
宽带账号归属地市:潍坊
宽带账号归属区县:安丘市
故障地址:潍坊安丘市兴安街道潍安路怡和嘉园2号楼*********
联系电话:18765189887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
故障细类:宽带无法上网(专席)
携转原因:
故障时间:2025-01-13 14:09:02
具体故障现象:提示网络无法连接，
客户其他诉求:
</t>
  </si>
  <si>
    <t>2025-01-13 14:40:22</t>
  </si>
  <si>
    <t>2025-01-13 14:41:00</t>
  </si>
  <si>
    <t>SD-851-267272-4017-2463</t>
  </si>
  <si>
    <t>SD-057-250113-025986-4267</t>
  </si>
  <si>
    <t>2025-01-13 14:29:08</t>
  </si>
  <si>
    <t>【重投】-【调研】-80+金卡-(目标)普通区域-临朐县-傅家庄自然村-18366351056-1000M-宽带上网投诉-次数0-202501130000347453</t>
  </si>
  <si>
    <t>202501130000347453</t>
  </si>
  <si>
    <t>202501130000347453#宽带账号：18366351056；宽带地址：潍坊临朐县蒋峪镇人民政府傅家庄傅家庄自然村傅家庄（扩容）10号箱苏来向（外墙）*********；客户来电反映宽带/魔百盒无法观看，客户不在现场，要求上门，请协助处理，谢谢！！来电流水2025011314262675720849096，联系电话：18366351056</t>
  </si>
  <si>
    <t>2025-01-13 14:32:42</t>
  </si>
  <si>
    <t>2025-01-13 14:34:42</t>
  </si>
  <si>
    <t>SD-851-247530-8864-22443</t>
  </si>
  <si>
    <t>SD-057-250113-097532-3822</t>
  </si>
  <si>
    <t>2025-01-13 13:29:29</t>
  </si>
  <si>
    <t>【调研】-80+金卡-(目标)普通区域-寿光市-西景明三村-18264628299-300M-宽带上网投诉-次数0-202501130000312037</t>
  </si>
  <si>
    <t>202501130000312037</t>
  </si>
  <si>
    <t xml:space="preserve">202501130000312037#流程受理流水号：20250113132819182646282991071077
客户号码:18264628299
客户姓名:王**
投诉地市:潍坊
来话流水:2025011313280423620807452
宽带账号:18264628299
宽带账号归属地市:潍坊
宽带账号归属区县:寿光市
故障地址:潍坊寿光市上口镇西景明三村西景明三村西景明三村3号箱*********
联系电话:18264628299
联系人:先生/女士
工单紧急程度:非常紧急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故障时间:2025-01-13 13:28:54
具体故障现象:打不开网页，
客户其他诉求:客户侧为质差终端，要求上门更换终端并一并处理故障问题。
</t>
  </si>
  <si>
    <t>2025-01-13 13:35:09</t>
  </si>
  <si>
    <t>2025-01-13 13:36:03</t>
  </si>
  <si>
    <t>SD-057-250113-548736-4225</t>
  </si>
  <si>
    <t>2025-01-13 14:25:14</t>
  </si>
  <si>
    <t>【调研】-80+普通-普通区域-奎文区-建设学校职工宿舍-13884815173-1000M-魔百和投诉-次数0-202501130000342943</t>
  </si>
  <si>
    <t>202501130000342943</t>
  </si>
  <si>
    <t xml:space="preserve">202501130000342943#宽带账号：13884815173；宽带地址：潍坊奎文区北苑街道虞河路建设学校职工宿舍建校宿舍*********；客户来电反映机顶盒遥控器按键损坏，请协助处理，谢谢！联系电话：本机；联系人：先生；来电流水：2025011314220970220892204。
</t>
  </si>
  <si>
    <t>2025-01-13 14:40:01</t>
  </si>
  <si>
    <t>2025-01-13 14:40:35</t>
  </si>
  <si>
    <t>SD-851-272144-16302-11672</t>
  </si>
  <si>
    <t>SD-057-250113-873126-7121</t>
  </si>
  <si>
    <t>2025-01-13 20:16:10</t>
  </si>
  <si>
    <t>【调研】-80+金卡-普通区域-坊子区-理想小镇-15866167787-1000M-业务受理宽带-次数0-202501130000573135</t>
  </si>
  <si>
    <t>202501130000573135</t>
  </si>
  <si>
    <t>202501130000573135# 宽带账号:15866167787; 联系电话：15866167787，问题类型：此工单为群障修复工单，根据群障全量闭环修复管理要求，为确保客户网络通畅，请装维人员跟进修复网络问题，谢谢！ 
 群障标题：公告。故障描述：潍坊坊子区理想小镇光缆故障，预估24小时恢复，请帮忙拦截,如有需要请联系片区装维师傅周成斌15706307256主叫号码：15866167787.0;该号码仅供参考，请优先联系宽带账号。</t>
  </si>
  <si>
    <t>2025-01-13 20:49:14</t>
  </si>
  <si>
    <t>2025-01-13 20:49:48</t>
  </si>
  <si>
    <t>SD-852-282428-2390-16800</t>
  </si>
  <si>
    <t>SD-057-250113-497052-7106</t>
  </si>
  <si>
    <t>2025-01-13 20:14:08</t>
  </si>
  <si>
    <t>普通区域-高密市-宝灵工业园(2020园区攻坚)【2022一批攻坚】-13686365135-200M-魔百和投诉-次数0-20250113201158X318040775</t>
  </si>
  <si>
    <t>20250113201158X318040775</t>
  </si>
  <si>
    <t>流程受理流水号：20250113200926136863651351150789
客户号码:13686365135
客户姓名:张**
投诉地市:潍坊
来话流水:2025011320090204420822399
宽带账号:13686365135
宽带账号归属地市:潍坊
宽带账号归属区县:高密市
故障地址:潍坊高密市三里家园16号楼2单元702
联系电话:13686365135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故障大类:宽带/电视
故障细类:移动高清电视故障(专席)
携转原因:
故障时间:2025-01-13 20:14:07
魔百和单播/组播:组播
具体故障现象:电视提示网络类错误，
客户其他诉求:
魔百和单/组播：组播</t>
  </si>
  <si>
    <t>2025-01-13 20:17:43</t>
  </si>
  <si>
    <t>2025-01-13 20:18:33</t>
  </si>
  <si>
    <t>SD-851-294688-25659-20045</t>
  </si>
  <si>
    <t>SD-057-250113-593718-3762</t>
  </si>
  <si>
    <t>2025-01-13 13:20:02</t>
  </si>
  <si>
    <t>80+普通-普通区域-青州市-赵坡村-15863683151-300M-宽带上网投诉-次数0-20250113131835X515741487</t>
  </si>
  <si>
    <t>20250113131835X515741487</t>
  </si>
  <si>
    <t xml:space="preserve">【农村网络投诉】流程受理流水号：20250113131344158636831511068906
客户号码:15863683151
客户姓名:张**
投诉地市:潍坊
来话流水:2025011313130064320803112
宽带账号:15863683151
宽带账号归属地市:潍坊
宽带账号归属区县:青州市
故障地址:潍坊青州市谭坊镇赵坡赵坡村
联系电话:15863683151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光功率:-19.20
故障大类:宽带/电视
故障细类:宽带无法上网(专席)
携转原因:
故障时间:2025-01-13 13:19:18
具体故障现象:光猫灯正常但电脑手机无法上网，
客户其他诉求:
</t>
  </si>
  <si>
    <t>2025-01-13 13:26:17</t>
  </si>
  <si>
    <t>2025-01-13 13:26:42</t>
  </si>
  <si>
    <t>SD-057-250113-162708-7144</t>
  </si>
  <si>
    <t>2025-01-13 20:19:21</t>
  </si>
  <si>
    <t>【重投】-【调研】-80+金卡-普通区域-潍城区-陈家村自然村-18369608333-1000M-魔百和投诉-次数0-202501130000575036</t>
  </si>
  <si>
    <t>202501130000575036</t>
  </si>
  <si>
    <t>202501130000575036#流程受理流水号：20250113201121183696083331151002
客户号码:18369608333
客户姓名:刘**
投诉地市:潍坊
来话流水:2025011320084471820821112
宽带账号:18369608333
宽带账号归属地市:潍坊
宽带账号归属区县:潍城区
故障地址:潍坊潍城区望留街道陈家村陈家村自然村19号箱在村中西数第一排南数第一排房子西墙*********
联系电话:18369608333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故障细类:移动高清电视故障(专席)
携转原因:
故障时间:2025-01-13 20:09:46
魔百和单播/组播:单播
具体故障现象:点播和直播观看都出现卡顿缓冲，操作为恢复，要求马上处理
客户其他诉求:客户表示电视维修了没有恢复，两天无法正常观看，造成损失要求补偿
魔百和单/组播：单播;宽带小区$[陈家村自然村]$</t>
  </si>
  <si>
    <t>2025-01-13 20:27:00</t>
  </si>
  <si>
    <t>2025-01-13 20:27:15</t>
  </si>
  <si>
    <t>SD-057-250113-825691-7129</t>
  </si>
  <si>
    <t>2025-01-13 20:16:28</t>
  </si>
  <si>
    <t>普通区域-青州市-雍和府-15095258990-100M-业务受理宽带-次数0-202501130000574104</t>
  </si>
  <si>
    <t>202501130000574104</t>
  </si>
  <si>
    <t>202501130000574104# 宽带账号:15095258990; 联系电话：15095258990，问题类型：此工单为群障修复工单，根据群障全量闭环修复管理要求，为确保客户网络通畅，请装维人员跟进修复网络问题，谢谢！ 
 群障标题：公告。故障描述：雍和府主叫号码：15095258990.0;该号码仅供参考，请优先联系宽带账号。</t>
  </si>
  <si>
    <t>2025-01-13 21:00:13</t>
  </si>
  <si>
    <t>2025-01-13 21:00:53</t>
  </si>
  <si>
    <t>SD-057-250113-957163-4255</t>
  </si>
  <si>
    <t>2025-01-13 14:27:00</t>
  </si>
  <si>
    <t>普通区域-奎文区-北国之春-18364677783-300M-业务受理宽带-次数0-202501130000345871</t>
  </si>
  <si>
    <t>202501130000345871</t>
  </si>
  <si>
    <t>202501130000345871#【已关注中国移动10086微信公众号】 宽带账号:18364677783; 联系电话：18364677783，问题类型：此工单为群障修复工单，根据群障全量闭环修复管理要求，为确保客户网络通畅，请装维人员跟进修复网络问题，谢谢！ 
 群障标题：公告。故障描述：潍坊奎文区北国之春光缆故障，预估24小时恢复，请帮忙拦截,如有需要请联系片区装维师傅李春龙15706366503主叫号码：18364677783.0;该号码仅供参考，请优先联系宽带账号。</t>
  </si>
  <si>
    <t>2025-01-13 14:41:11</t>
  </si>
  <si>
    <t>2025-01-13 14:41:48</t>
  </si>
  <si>
    <t>SD-851-267159-12743-29934</t>
  </si>
  <si>
    <t>SD-057-250113-361789-5572</t>
  </si>
  <si>
    <t>2025-01-13 17:16:36</t>
  </si>
  <si>
    <t>普通区域-滨海-尚书房小区-19506460990-500M-业务受理宽带-次数0-202501130000485244</t>
  </si>
  <si>
    <t>2025-01-14 17:17:00</t>
  </si>
  <si>
    <t>202501130000485244</t>
  </si>
  <si>
    <t>202501130000485244# 宽带账号:19506460990; 联系电话：19506460990，问题类型：此工单为群障修复工单，根据群障全量闭环修复管理要求，为确保客户网络通畅，请装维人员跟进修复网络问题，谢谢！ 
 群障标题：公告。故障描述：尚书房小区主叫号码：19506460990.0;该号码仅供参考，请优先联系宽带账号。</t>
  </si>
  <si>
    <t>SD-851-332427-15357-7062</t>
  </si>
  <si>
    <t>SD-057-250113-697148-4931</t>
  </si>
  <si>
    <t>2025-01-13 15:52:54</t>
  </si>
  <si>
    <t>普通区域-寿光市-巨家村自然村-13475675086-300M-业务受理宽带-次数0-202501130000414059</t>
  </si>
  <si>
    <t>202501130000414059</t>
  </si>
  <si>
    <t xml:space="preserve">202501130000414059#流程受理流水号：20250113155142134756750861103434
客户号码:13475675086
客户姓名:张**
投诉地市:潍坊
来话流水:2025011315502071120823134
宽带账号:13475675086
宽带账号归属地市:潍坊
宽带账号归属区县:寿光市
故障地址:潍坊寿光市王高镇巨家村巨家村自然村巨家村扩容39号箱*********
联系电话:13475675086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光功率:-18.99
故障大类:线上义诊(宽带外呼排障)
故障细类:网速慢/上网掉线
携转原因:
故障时间:2025-01-13 15:51:51
具体故障现象:打不开网页，电视不能看了
客户其他诉求:
</t>
  </si>
  <si>
    <t>2025-01-13 16:01:52</t>
  </si>
  <si>
    <t>2025-01-13 16:02:17</t>
  </si>
  <si>
    <t>SD-057-250113-769523-4952</t>
  </si>
  <si>
    <t>2025-01-13 15:56:09</t>
  </si>
  <si>
    <t>【调研】-80+普通-(目标)普通区域-滨海-裕源花园（消防队后临）-15853601501-1000M-宽带上网投诉-次数0-202501130000417011</t>
  </si>
  <si>
    <t>202501130000417011</t>
  </si>
  <si>
    <t xml:space="preserve">202501130000417011#流程受理流水号：20250113155530158536015011104372
客户号码:15853601501
客户姓名:李**
投诉地市:潍坊
来话流水:2025011315504987520830320
宽带账号:15853601501
宽带账号归属地市:潍坊
宽带账号归属区县:滨海
故障地址:潍坊滨海大家洼街道海化街裕源花园（消防队后临）5号楼*********
联系电话:15853601501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光功率:-23.97
故障大类:宽带/电视
故障细类:宽带网速慢/卡顿
携转原因:
故障时间:2025-01-13 15:55:46
具体故障现象:网速慢卡顿，
客户其他诉求:客户侧为质差终端，要求上门更换终端并一并处理故障问题。
</t>
  </si>
  <si>
    <t>2025-01-13 15:58:21</t>
  </si>
  <si>
    <t>2025-01-13 16:00:54</t>
  </si>
  <si>
    <t>SD-851-291588-16817-208</t>
  </si>
  <si>
    <t>SD-057-250113-798453-4992</t>
  </si>
  <si>
    <t>2025-01-13 15:59:02</t>
  </si>
  <si>
    <t>普通区域-昌邑市-同心家园沿街-15963411315-200M-宽带上网投诉-次数0-20250113155752X726238680</t>
  </si>
  <si>
    <t>2025-01-14 17:00:00</t>
  </si>
  <si>
    <t>20250113155752X726238680</t>
  </si>
  <si>
    <t xml:space="preserve">流程受理流水号：20250113155551159634113151104448
客户号码:15963411315
客户姓名:吴*
投诉地市:潍坊
来话流水:2025011315474751120886128
宽带账号:15963411315
宽带账号归属地市:潍坊
宽带账号归属区县:昌邑市
故障地址:潍坊昌邑市城区富昌街同心家园沿街筋头巴脑2号箱*********
联系电话:15963411315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光功率:-17.39
故障大类:宽带/电视
故障细类:宽带无法上网(专席)
携转原因:
故障时间:2025-01-13 15:49:22
具体故障现象:提示网络无法连接，重启未恢复
客户其他诉求:
</t>
  </si>
  <si>
    <t>2025-01-13 16:01:01</t>
  </si>
  <si>
    <t>2025-01-13 16:01:26</t>
  </si>
  <si>
    <t>SD-851-262120-5259-16059</t>
  </si>
  <si>
    <t>SD-057-250113-498206-5583</t>
  </si>
  <si>
    <t>2025-01-13 17:17:02</t>
  </si>
  <si>
    <t>80+普通-普通区域-安丘市-墨黑村（含李家庄）-13863651636-200M-宽带上网投诉-次数0-20250113171409X649579399</t>
  </si>
  <si>
    <t>2025-01-14 17:18:00</t>
  </si>
  <si>
    <t>20250113171409X649579399</t>
  </si>
  <si>
    <t xml:space="preserve">【农村网络投诉】流程受理流水号：20250113171250138636516361122590
客户号码:13863651636
客户姓名:辛**
投诉地市:潍坊
来话流水:2025011317081970720895600
宽带账号:13863651636
宽带账号归属地市:潍坊
宽带账号归属区县:安丘市
故障地址:潍坊安丘市吾山镇墨黑村墨黑村自然村三次追加15号箱村东北2#*********
联系电话:13863651636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故障时间:2025-01-13 17:15:12
具体故障现象:提示网络无法连接，
客户其他诉求:
</t>
  </si>
  <si>
    <t>2025-01-13 17:31:46</t>
  </si>
  <si>
    <t>2025-01-13 18:06:12</t>
  </si>
  <si>
    <t>SD-851-239251-15586-7641</t>
  </si>
  <si>
    <t>SD-057-250113-410365-4983</t>
  </si>
  <si>
    <t>2025-01-13 15:57:50</t>
  </si>
  <si>
    <t>普通区域-诸城市-聚类-密州商城-13561431199-200M-宽带上网投诉-次数0-202501130000417778</t>
  </si>
  <si>
    <t>2025-01-14 16:58:00</t>
  </si>
  <si>
    <t>202501130000417778</t>
  </si>
  <si>
    <t>202501130000417778#13561431199客户反映电视无法观看，提示22002，线上排障客户不会操作，请协助处理。谢谢  联系人：先生   联系电话：本机 来电流水：2025011315545378720889506</t>
  </si>
  <si>
    <t>2025-01-13 16:01:33</t>
  </si>
  <si>
    <t>2025-01-13 16:06:20</t>
  </si>
  <si>
    <t>SD-851-276488-10428-25695</t>
  </si>
  <si>
    <t>SD-057-250113-391084-4917</t>
  </si>
  <si>
    <t>2025-01-13 15:50:19</t>
  </si>
  <si>
    <t>80+银卡-普通区域-诸城市-益家园-13853655499-1000M-宽带上网投诉-次数0-202501130000413916</t>
  </si>
  <si>
    <t>202501130000413916</t>
  </si>
  <si>
    <t>202501130000413916#流程受理流水号：20250113154933138536554991102940
客户号码:13853655499
客户姓名:芦**
投诉地市:潍坊
来话流水:2025011315485578820802960
宽带账号:13853655499
账号归属区县:诸城
联系电话:13853655499
联系人:先生/女士
宽带地址:潍坊
工单紧急程度:非常紧急
是否投诉倾向:否
是否重复投诉:否
是否携转意向:否
是否有升级投诉倾向:否
*业务名称:业务融合开机流程小微宽带+全光WiFi+FTTR组网
投诉内容:手机号码：13853655499，【问题描述】客户已办理宽带业务，有开通单，要求装维尽快联系上门，请处理，谢谢。联系电话：13853655499，联系人：先生/女士，录音流水号：2025011315485578820802960。
在途开通单信息：536250111690030318，13853655499，2025-01-11 18:07:12，业务融合开机流程小微宽带+全光WiFi+FTTR组网，处理中，施工预约
是否到厅:否
业务名称:业务融合开机流程小微宽带+全光WiFi+FTTR组网
;宽带小区$[益家园]$</t>
  </si>
  <si>
    <t>2025-01-13 15:57:48</t>
  </si>
  <si>
    <t>SD-851-273249-17235-28807</t>
  </si>
  <si>
    <t>SD-057-250113-213594-4921</t>
  </si>
  <si>
    <t>2025-01-13 15:50:49</t>
  </si>
  <si>
    <t>【调研】-普通区域-诸城市-大源橡树湾-18615363762-500M-宽带上网投诉-次数0-202501130000412633</t>
  </si>
  <si>
    <t>202501130000412633</t>
  </si>
  <si>
    <t>202501130000412633#流程受理流水号：20250113154903186153637621102826
客户号码:18615363762
客户姓名:焦**
投诉地市:潍坊
来话流水:2025011315481890820894059
宽带账号:18615363762
宽带账号归属地市:潍坊
宽带账号归属区县:诸城市
故障地址:潍坊诸城市龙都街道龙都街大源橡树湾26号楼*********
联系电话:18615363762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故障时间:2025-01-13 15:49:46
具体故障现象:打不开网页，
客户其他诉求:
;宽带小区$[大源橡树湾]$</t>
  </si>
  <si>
    <t>2025-01-13 15:56:33</t>
  </si>
  <si>
    <t>2025-01-13 15:56:53</t>
  </si>
  <si>
    <t>SD-851-307123-15871-17279</t>
  </si>
  <si>
    <t>SD-057-250113-874052-4978</t>
  </si>
  <si>
    <t>2025-01-13 15:57:17</t>
  </si>
  <si>
    <t>普通区域-潍城区-上城国际三期-15953679679-1000M-业务受理宽带-次数0-202501130000418004</t>
  </si>
  <si>
    <t>202501130000418004</t>
  </si>
  <si>
    <t>202501130000418004#【已关注中国移动10086微信公众号】 宽带账号:15953679679; 联系电话：15953679679，问题类型：此工单为群障修复工单，根据群障全量闭环修复管理要求，为确保客户网络通畅，请装维人员跟进修复网络问题，谢谢！ 
 群障标题：公告。故障描述：上城国际三期主叫号码：15953679679.0;该号码仅供参考，请优先联系宽带账号。</t>
  </si>
  <si>
    <t>2025-01-13 16:02:20</t>
  </si>
  <si>
    <t>2025-01-13 16:02:37</t>
  </si>
  <si>
    <t>SD-057-250113-496803-4936</t>
  </si>
  <si>
    <t>2025-01-13 15:53:08</t>
  </si>
  <si>
    <t>【调研】-80+普通-(目标)普通区域-寿光市-卜家-15965083769-300M-宽带上网投诉-次数0-20250113155141X701767342</t>
  </si>
  <si>
    <t>20250113155141X701767342</t>
  </si>
  <si>
    <t xml:space="preserve">【农村网络投诉】流程受理流水号：20250113155039159650837691103191
客户号码:15965083769
客户姓名:卜**
投诉地市:潍坊
来话流水:2025011315480059020889593
宽带账号:15965083769
宽带账号归属地市:潍坊
宽带账号归属区县:寿光市
故障地址:潍坊寿光市田马卜家村卜家卜家村18号箱沿街卜德军*********
联系电话:19861374358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故障细类:网速慢/上网掉线(专席)
携转原因:
故障时间:2025-01-13 15:50:46
具体故障现象:网速慢卡顿，：客户来电反映宽带无法上网，我处正常排障未恢复，请协助处理，谢谢
客户其他诉求:
</t>
  </si>
  <si>
    <t>2025-01-13 15:59:53</t>
  </si>
  <si>
    <t>2025-01-13 16:00:09</t>
  </si>
  <si>
    <t>SD-057-250113-491023-5567</t>
  </si>
  <si>
    <t>2025-01-13 17:15:12</t>
  </si>
  <si>
    <t>80+普通-普通区域-诸城市-交通家园-18265645186-300M-宽带上网投诉-次数0-202501130000483101</t>
  </si>
  <si>
    <t>2025-01-14 18:16:00</t>
  </si>
  <si>
    <t>202501130000483101</t>
  </si>
  <si>
    <t>202501130000483101#宽带账号：18265645186；宽带地址：潍坊诸城市密州街道东关大街交通家园1号楼*；客户来电反映宽带无法上网，客户不配合排障，要求上门，请协助处理，谢谢！联系电话：13286146366；联系人：先生；来电流水：2025011317111374120833196</t>
  </si>
  <si>
    <t>2025-01-13 17:28:12</t>
  </si>
  <si>
    <t>SD-057-250113-507482-4965</t>
  </si>
  <si>
    <t>2025-01-13 15:56:49</t>
  </si>
  <si>
    <t>【调研】-80+银卡-普通区域-安丘市-皂角树村自然村-13465736416-200M-业务受理宽带-次数0-202501130000419463</t>
  </si>
  <si>
    <t>2025-01-14 15:57:00</t>
  </si>
  <si>
    <t>202501130000419463</t>
  </si>
  <si>
    <t>202501130000419463# 宽带账号:13465736416; 联系电话：13465736416，问题类型：此工单为群障修复工单，根据群障全量闭环修复管理要求，为确保客户网络通畅，请装维人员跟进修复网络问题，谢谢！ 
 群障标题：公告。故障描述：皂角树村自然村主叫号码：100860536.0;该号码仅供参考，请优先联系宽带账号。</t>
  </si>
  <si>
    <t>2025-01-13 15:58:19</t>
  </si>
  <si>
    <t>2025-01-13 15:58:42</t>
  </si>
  <si>
    <t>SD-057-250113-075462-5574</t>
  </si>
  <si>
    <t>2025-01-13 17:16:41</t>
  </si>
  <si>
    <t>80+银卡-普通区域-高密市-湖滨花园-13780835191-200M-业务受理宽带-次数0-202501130000483568</t>
  </si>
  <si>
    <t>202501130000483568</t>
  </si>
  <si>
    <t>202501130000483568# 宽带账号:13780835191; 联系电话：13780835191，问题类型：此工单为群障修复工单，根据群障全量闭环修复管理要求，为确保客户网络通畅，请装维人员跟进修复网络问题，谢谢！ 
 群障标题：公告。故障描述：湖滨花园主叫号码：13780835191.0;该号码仅供参考，请优先联系宽带账号。</t>
  </si>
  <si>
    <t>2025-01-13 17:17:46</t>
  </si>
  <si>
    <t>2025-01-13 17:21:48</t>
  </si>
  <si>
    <t>SD-851-284730-14629</t>
  </si>
  <si>
    <t>SD-057-250113-905837-5600</t>
  </si>
  <si>
    <t>2025-01-13 17:18:10</t>
  </si>
  <si>
    <t>普通区域-安丘市-锦国花园-15064609905-1000M-宽带上网投诉-次数0-202501130000486344</t>
  </si>
  <si>
    <t>2025-01-14 18:19:00</t>
  </si>
  <si>
    <t>202501130000486344</t>
  </si>
  <si>
    <t>202501130000486344#【已关注中国移动10086微信公众号】流程受理流水号：20250113171608150646099051123297
客户号码:15064609905
客户姓名:卢*
投诉地市:潍坊
来话流水:2025011317151658820885367
宽带账号:15064609905
账号归属区县:潍城
联系电话:15064609905
联系人:女士
宽带地址:潍坊
工单紧急程度:非常紧急
是否投诉倾向:否
是否重复投诉:否
是否携转意向:否
是否有升级投诉倾向:否
*业务名称:业务融合开机流程宽带+全光WiFi+OTT+FTTR组网
投诉内容:手机号码：15064609905，【问题描述】客户已办理宽带业务，有开通单，要求装维尽快联系上门，请处理，谢谢。联系电话：15064609905，联系人：女士，录音流水号：2025011317151658820885367。受理明细：531920062399999999。
在途开通单信息：536250113976600448，15064609905，2025-01-13 10:28:32，业务融合开机流程宽带+全光WiFi+OTT+FTTR组网，处理中，手写判断和地址录入
是否到厅:否
业务名称:业务融合开机流程宽带+全光WiFi+OTT+FTTR组网
;宽带小区$[锦国花园]$</t>
  </si>
  <si>
    <t>2025-01-13 17:21:25</t>
  </si>
  <si>
    <t>2025-01-13 17:21:42</t>
  </si>
  <si>
    <t>SD-851-252797-3425-26514</t>
  </si>
  <si>
    <t>SD-057-250113-456102-4961</t>
  </si>
  <si>
    <t>2025-01-13 15:56:42</t>
  </si>
  <si>
    <t>【调研】-80+银卡-普通区域-奎文区-仁和家园-15095181576-1000M-业务受理宽带-次数0-202501130000416713</t>
  </si>
  <si>
    <t>202501130000416713</t>
  </si>
  <si>
    <t>202501130000416713#【已关注中国移动10086微信公众号】 宽带账号:15095181576; 联系电话：15095181576，问题类型：此工单为群障修复工单，根据群障全量闭环修复管理要求，为确保客户网络通畅，请装维人员跟进修复网络问题，谢谢！ 
 群障标题：公告。故障描述：潍坊奎文区仁和家园光缆故障，预估24小时恢复，请帮忙拦截,如有需要请联系片区装维师傅李中阳15706307421主叫号码：15095181576.0;该号码仅供参考，请优先联系宽带账号。</t>
  </si>
  <si>
    <t>2025-01-13 16:02:08</t>
  </si>
  <si>
    <t>SD-851-243901-16822-17240</t>
  </si>
  <si>
    <t>SD-057-250113-137624-4973</t>
  </si>
  <si>
    <t>2025-01-13 15:57:06</t>
  </si>
  <si>
    <t>普通区域-潍城区-鲁发公园道1号-13606468218-300M-业务受理宽带-次数0-202501130000417744</t>
  </si>
  <si>
    <t>202501130000417744</t>
  </si>
  <si>
    <t>202501130000417744# 宽带账号:13606468218; 联系电话：13606468218，问题类型：此工单为群障修复工单，根据群障全量闭环修复管理要求，为确保客户网络通畅，请装维人员跟进修复网络问题，谢谢！ 
 群障标题：公告。故障描述：鲁发公园道1号主叫号码：19806250575.0;该号码仅供参考，请优先联系宽带账号。</t>
  </si>
  <si>
    <t>2025-01-13 16:03:31</t>
  </si>
  <si>
    <t>2025-01-13 16:04:05</t>
  </si>
  <si>
    <t>SD-057-250113-738695-5570</t>
  </si>
  <si>
    <t>2025-01-13 17:16:31</t>
  </si>
  <si>
    <t>【重投】-【调研】-普通区域-高密市-华安凤城丽景-18366322358-300M-业务受理宽带-次数0-202501130000484060</t>
  </si>
  <si>
    <t>202501130000484060</t>
  </si>
  <si>
    <t>202501130000484060# 宽带账号:18366322358; 联系电话：18366322358，问题类型：此工单为群障修复工单，根据群障全量闭环修复管理要求，为确保客户网络通畅，请装维人员跟进修复网络问题，谢谢！ 
 群障标题：公告。故障描述：潍坊高密市华安凤城丽景光缆故障，预估24小时恢复，请帮忙拦截,如有需要请联系片区装维师傅郭涛15706307290主叫号码：18366322358.0;该号码仅供参考，请优先联系宽带账号。</t>
  </si>
  <si>
    <t>2025-01-13 17:42:04</t>
  </si>
  <si>
    <t>2025-01-13 17:42:21</t>
  </si>
  <si>
    <t>SD-852-266420-1375-28778</t>
  </si>
  <si>
    <t>SD-057-250113-934620-5546</t>
  </si>
  <si>
    <t>2025-01-13 17:11:01</t>
  </si>
  <si>
    <t>80+普通-普通区域-安丘市-前付岗村自然村-15106366292-300M-宽带上网投诉-次数0-202501130000479966</t>
  </si>
  <si>
    <t>2025-01-14 18:12:00</t>
  </si>
  <si>
    <t>202501130000479966</t>
  </si>
  <si>
    <t xml:space="preserve">202501130000479966#宽带账号：15106366292；宽带地址：潍坊安丘市景芝镇前付岗村前付岗村自然村前付岗追加5号箱赵增玉；客户来电反映宽带连接移动高清机顶盒无法观看  ，客户不配合排障，要求师傅上门，请协助处理，谢谢！
联系电话：15106366292；联系人：女士；来电流水：2025011317083864120899762。
</t>
  </si>
  <si>
    <t>2025-01-13 17:21:03</t>
  </si>
  <si>
    <t>2025-01-13 17:31:40</t>
  </si>
  <si>
    <t>SD-057-250113-457920-5539</t>
  </si>
  <si>
    <t>2025-01-13 17:10:09</t>
  </si>
  <si>
    <t>普通区域-潍城区-华安庭岸风景二期-15689197555-1000M-宽带延伸服务-次数0-202501130000479976</t>
  </si>
  <si>
    <t>2025-01-14 17:11:00</t>
  </si>
  <si>
    <t>202501130000479976</t>
  </si>
  <si>
    <t xml:space="preserve">202501130000479976#流程受理流水号：20250113170849156891975551121680
客户号码:15689197555
客户姓名:李**
投诉地市:潍坊
来话流水:2025011317062879620871387
宽带账号:15689197555
宽带账号归属地市:潍坊
宽带账号归属区县:潍城区
故障地址:潍坊潍城区北关街道向阳路华安庭岸风景二期14号楼
联系电话:15689197555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故障时间:2025-01-13 17:08:24
具体故障现象:重新布置网线，光信号红灯，已指导捋顺插紧光纤线，重启光猫未恢复
</t>
  </si>
  <si>
    <t>2025-01-13 17:17:34</t>
  </si>
  <si>
    <t>2025-01-13 17:17:52</t>
  </si>
  <si>
    <t>SD-851-305558-15629-8663</t>
  </si>
  <si>
    <t>SD-057-250113-790235-7043</t>
  </si>
  <si>
    <t>2025-01-13 20:02:40</t>
  </si>
  <si>
    <t>【调研】-80+金卡-普通区域-坊子区-坊子恒信领海-13455648069-1000M-宽带上网投诉-次数0-202501130000569980</t>
  </si>
  <si>
    <t>202501130000569980</t>
  </si>
  <si>
    <t xml:space="preserve">202501130000569980#【已关注中国移动10086微信公众号】流程受理流水号：20250113200136134556480691149883
客户号码:13455648069
客户姓名:张*
投诉地市:潍坊
来话流水:2025011320011131220886480
宽带账号:13455648069
宽带账号归属地市:潍坊
宽带账号归属区县:坊子区
故障地址:潍坊坊子区坊子新区北海路坊子恒信领海恒信邻海国际22号楼*********
联系电话:13455648069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光功率:-22.75
故障大类:宽带/电视
故障细类:宽带无法上网
携转原因:
故障时间:2025-01-13 20:02:13
具体故障现象:提示网络无法连接，
客户其他诉求:客户侧为质差终端，要求上门更换终端并一并处理故障问题。
</t>
  </si>
  <si>
    <t>2025-01-13 20:09:04</t>
  </si>
  <si>
    <t>2025-01-13 20:10:11</t>
  </si>
  <si>
    <t>SD-057-250113-729651-7367</t>
  </si>
  <si>
    <t>2025-01-13 20:53:06</t>
  </si>
  <si>
    <t>80+普通-普通区域-临朐县-龙苑社区-15244493507-300M-宽带上网投诉-次数0-202501130000582300</t>
  </si>
  <si>
    <t>202501130000582300</t>
  </si>
  <si>
    <t>202501130000582300#15244493507 客户来电反映家里电视不能看 电视无信号，客户表示自己已重启设备 拔插高清线路 切换信号源测试无改善，线上排障客户表示不认可，要求师傅上门，请处理,谢谢
联系电话：本机 联系人：先生 流水号:2025011320460407720875461</t>
  </si>
  <si>
    <t>2025-01-13 20:55:14</t>
  </si>
  <si>
    <t>2025-01-13 20:55:42</t>
  </si>
  <si>
    <t>SD-851-246529-3542-20858</t>
  </si>
  <si>
    <t>SD-057-250113-573698-7388</t>
  </si>
  <si>
    <t>2025-01-13 20:56:09</t>
  </si>
  <si>
    <t>普通区域-昌乐县-科文学府-18366348711-300M-宽带上网投诉-次数0-20250113205527X927379459</t>
  </si>
  <si>
    <t>20250113205527X927379459</t>
  </si>
  <si>
    <t xml:space="preserve">流程受理流水号：20250113205228183663487111155259
客户号码:18366348711
客户姓名:刘**
投诉地市:潍坊
来话流水:2025011320502692720892029
宽带账号:18366348711
宽带账号归属地市:潍坊
宽带账号归属区县:昌乐县
故障地址:潍坊昌乐县城关街道宝昌路科文学府23号楼*********
联系电话:18366348711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光功率:-21.61
故障大类:宽带/电视
故障细类:网速慢/上网掉线(专席)
携转原因:
故障时间:2025-01-13 20:52:49
具体故障现象:网速慢卡顿，客户来电反映宽带上网慢，我处正常排查未恢复，请协助处理谢谢
客户其他诉求:
</t>
  </si>
  <si>
    <t>2025-01-13 20:57:53</t>
  </si>
  <si>
    <t>2025-01-13 20:58:11</t>
  </si>
  <si>
    <t>SD-851-275404-1154-27718</t>
  </si>
  <si>
    <t>SD-057-250113-216980-7656</t>
  </si>
  <si>
    <t>2025-01-13 22:35:57</t>
  </si>
  <si>
    <t>普通区域-诸城市-黄海龙悦府-1526965859302-300M-业务受理宽带-次数0-202501130000592734</t>
  </si>
  <si>
    <t>202501130000592734</t>
  </si>
  <si>
    <t>202501130000592734# 宽带账号:1526965859302; 联系电话：1526965859302，问题类型：此工单为群障修复工单，根据群障全量闭环修复管理要求，为确保客户网络通畅，请装维人员跟进修复网络问题，谢谢！ 
 群障标题：公告。故障描述：潍坊诸城市黄海龙悦府光缆故障，预估24小时恢复，请帮忙拦截,如有需要请联系片区装维师傅封冠宇15706307941主叫号码：15269658593.0;该号码仅供参考，请优先联系宽带账号。</t>
  </si>
  <si>
    <t>2025-01-13 22:44:34</t>
  </si>
  <si>
    <t>2025-01-13 22:49:38</t>
  </si>
  <si>
    <t>SD-851-330777-13642-26878</t>
  </si>
  <si>
    <t>SD-057-250113-863257-7680</t>
  </si>
  <si>
    <t>2025-01-13 23:56:02</t>
  </si>
  <si>
    <t>【调研】-普通区域-诸城市-金地翰林-13964612396-1000M-宽带上网投诉-次数0-20250113235426X666534709</t>
  </si>
  <si>
    <t>20250113235426X666534709</t>
  </si>
  <si>
    <t>检测结果：1、宽带速率检测：宽带速率正常；2、宽带账号登录状态检测：账号登录状态正常；3、手机账号余额检测：手机账户余额正常；4、宽带状态检测：宽带状态正常；5、群体故障检测：无大面积群障；6、线路检测：线路状态正常；7、光猫在线检测：光猫在线；故障类型：频繁出现故障、网速慢。故障描述：宽带动不动就反反复复的断网了，。联系人：臧运武。联系电话：13964612396。。</t>
  </si>
  <si>
    <t>2025-01-14 06:51:33</t>
  </si>
  <si>
    <t>SD-851-246542-29284-15548</t>
  </si>
  <si>
    <t>SD-057-250113-831964-3234</t>
  </si>
  <si>
    <t>2025-01-13 12:11:02</t>
  </si>
  <si>
    <t>80+银卡-普通区域-高密市-青岛馨苑-13963616513-500M-宽带延伸服务-次数0-202501130000275761</t>
  </si>
  <si>
    <t>202501130000275761</t>
  </si>
  <si>
    <t xml:space="preserve">202501130000275761#【已关注中国移动10086微信公众号】流程受理流水号：20250113120913139636165131057542
客户号码:13963616513
客户姓名:郭*
投诉地市:潍坊
来话流水:2025011312082277820822970
宽带账号:13963616513
宽带账号归属地市:潍坊
宽带账号归属区县:高密市
故障地址:潍坊高密市密水街道立新街青岛馨苑12号楼*********
联系电话:13963616513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故障时间:2025-01-13 12:07:41
具体故障现象:注册灯闪烁 插紧捋顺光纤线，重启未恢复 谢谢
</t>
  </si>
  <si>
    <t>2025-01-13 12:12:49</t>
  </si>
  <si>
    <t>2025-01-13 12:13:09</t>
  </si>
  <si>
    <t>SD-057-250113-573281-3253</t>
  </si>
  <si>
    <t>2025-01-13 12:14:16</t>
  </si>
  <si>
    <t>普通区域-临朐县-滨河花园西北门沿街（小微）-18706528950-300M-宽带上网投诉-次数0-20250113121312X592724176</t>
  </si>
  <si>
    <t>20250113121312X592724176</t>
  </si>
  <si>
    <t xml:space="preserve">流程受理流水号：20250113121159187065289501058066
客户号码:18706528950
客户姓名:曾**
投诉地市:潍坊
来话流水:2025011312091462720830566
宽带账号:18706528950
宽带账号归属地市:潍坊
宽带账号归属区县:临朐县
故障地址:潍坊临朐县东城街道东环路滨河花园西北门沿街（小微）0*********
联系电话:18754445405
联系人:先生/女士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故障细类:宽带无法上网(专席)
携转原因:
故障时间:2025-01-13 12:12:28
具体故障现象:客户来电反映宽带无法上网我处正常排障未恢复请协助处理谢谢。
客户其他诉求:
</t>
  </si>
  <si>
    <t>2025-01-13 12:16:14</t>
  </si>
  <si>
    <t>2025-01-13 12:16:36</t>
  </si>
  <si>
    <t>SD-851-271016-4470-19834</t>
  </si>
  <si>
    <t>SD-057-250113-319764-7462</t>
  </si>
  <si>
    <t>2025-01-13 21:11:20</t>
  </si>
  <si>
    <t>【调研】-80+银卡-普通区域-寿光市-怡馨园小区-13465714683-300M-宽带上网投诉-次数0-202501130000586361</t>
  </si>
  <si>
    <t>202501130000586361</t>
  </si>
  <si>
    <t xml:space="preserve">202501130000586361#【已关注中国移动10086微信公众号】流程受理流水号：20250113210940134657146831156559
客户号码:13465714683
客户姓名:刘**
投诉地市:潍坊
来话流水:2025011321085570720855613
宽带账号:13465714683
宽带账号归属地市:潍坊
宽带账号归属区县:寿光市
故障地址:潍坊寿光市北洛镇幸福北路怡馨园小区7号楼*********
联系电话:13465714683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光功率:-16.47
故障大类:宽带/电视
故障细类:宽带无法上网
携转原因:
故障时间:2025-01-13 21:10:06
具体故障现象:提示网络无法连接，
客户其他诉求:
</t>
  </si>
  <si>
    <t>2025-01-13 21:16:02</t>
  </si>
  <si>
    <t>2025-01-13 21:16:39</t>
  </si>
  <si>
    <t>SD-057-250113-971823-7070</t>
  </si>
  <si>
    <t>2025-01-13 20:06:19</t>
  </si>
  <si>
    <t>80+银卡-普通区域-安丘市-庵顶村自然村-15106365541-1000M-业务受理宽带-次数0-202501130000568831</t>
  </si>
  <si>
    <t>202501130000568831</t>
  </si>
  <si>
    <t>202501130000568831#【已关注中国移动10086微信公众号】 宽带账号:15106365541; 联系电话：15106365541，问题类型：此工单为群障修复工单，根据群障全量闭环修复管理要求，为确保客户网络通畅，请装维人员跟进修复网络问题，谢谢！ 
 群障标题：公告。故障描述：潍坊安丘市庵顶村自然村光缆故障，预估24小时恢复，请帮忙拦截,如有需要请联系片区装维师傅王永琳15706307091主叫号码：15106365541.0;该号码仅供参考，请优先联系宽带账号。</t>
  </si>
  <si>
    <t>2025-01-13 20:47:51</t>
  </si>
  <si>
    <t>2025-01-13 20:48:32</t>
  </si>
  <si>
    <t>SD-057-250113-387259-7034</t>
  </si>
  <si>
    <t>2025-01-13 20:02:01</t>
  </si>
  <si>
    <t>普通区域-寿光市-东范家庄村-13793699021-1000M-宽带上网投诉-次数0-20250113195949X589470376</t>
  </si>
  <si>
    <t>20250113195949X589470376</t>
  </si>
  <si>
    <t xml:space="preserve">【农村网络投诉】流程受理流水号：20250113195843137936990211149519
客户号码:13793699021
客户姓名:范**
投诉地市:潍坊
来话流水:2025011319574777320870153
宽带账号:13793699021
宽带账号归属地市:潍坊
宽带账号归属区县:寿光市
故障地址:潍坊寿光市古城东范家庄村东范家庄村扩容5号箱*********
联系电话:13561680592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19:59:26
具体故障现象:光猫亮红灯，
客户其他诉求:
</t>
  </si>
  <si>
    <t>2025-01-13 20:07:23</t>
  </si>
  <si>
    <t>2025-01-13 20:07:43</t>
  </si>
  <si>
    <t>SD-057-250113-862439-7063</t>
  </si>
  <si>
    <t>2025-01-13 20:05:56</t>
  </si>
  <si>
    <t>80+白金-普通区域-临朐县-龙泉小区二期-15863627718-1000M-业务受理宽带-次数0-202501130000570986</t>
  </si>
  <si>
    <t>202501130000570986</t>
  </si>
  <si>
    <t>202501130000570986#【已关注中国移动10086微信公众号】 宽带账号:15863627718; 联系电话：15863627718，问题类型：此工单为群障修复工单，根据群障全量闭环修复管理要求，为确保客户网络通畅，请装维人员跟进修复网络问题，谢谢！ 
 群障标题：公告。故障描述：潍坊临朐县龙泉小区二期光缆故障，预估24小时恢复，请帮忙拦截,如有需要请联系片区装维师傅王兆兵15706307568主叫号码：15863627718.0;该号码仅供参考，请优先联系宽带账号。</t>
  </si>
  <si>
    <t>2025-01-13 20:38:56</t>
  </si>
  <si>
    <t>SD-851-291433-102732-25777</t>
  </si>
  <si>
    <t>SD-057-250113-152408-2418</t>
  </si>
  <si>
    <t>2025-01-13 11:07:36</t>
  </si>
  <si>
    <t>普通区域--null--宽带上网投诉-次数0-202501120000530265</t>
  </si>
  <si>
    <t>2025-01-14 12:08:00</t>
  </si>
  <si>
    <t>202501120000530265</t>
  </si>
  <si>
    <t>202501120000530265#客户来电表示在山东省潍坊高新区清池街道华昇现代家具城11号楼西单元10层1004没有移动端口不认可，要求我处上报反馈，请协助处理，谢谢联系人：先生联系电话：本机来电流水：2025011220210687120820777</t>
  </si>
  <si>
    <t>2025-01-13 14:40:50</t>
  </si>
  <si>
    <t>SD-057-250113-063487-7381</t>
  </si>
  <si>
    <t>2025-01-13 20:55:56</t>
  </si>
  <si>
    <t>80+普通-普通区域-奎文区-北湖社区-15269615858-200M-业务受理宽带-次数0-202501130000583902</t>
  </si>
  <si>
    <t>202501130000583902</t>
  </si>
  <si>
    <t>202501130000583902# 宽带账号:15269615858; 联系电话：15269615858，问题类型：此工单为群障修复工单，根据群障全量闭环修复管理要求，为确保客户网络通畅，请装维人员跟进修复网络问题，谢谢！ 
 群障标题：公告。故障描述：北湖社区主叫号码：15269615858.0;该号码仅供参考，请优先联系宽带账号。</t>
  </si>
  <si>
    <t>2025-01-13 21:16:19</t>
  </si>
  <si>
    <t>SD-057-250113-465289-7407</t>
  </si>
  <si>
    <t>2025-01-13 20:58:50</t>
  </si>
  <si>
    <t>普通区域-诸城市-振祥家园-18553677136-300M-宽带上网投诉-次数0-202501130000583844</t>
  </si>
  <si>
    <t>202501130000583844</t>
  </si>
  <si>
    <t>202501130000583844#宽带账号：18553677136；宽带地址：潍坊诸城市皇华镇皇华镇驻地振祥家园西区1号楼；客户来电反映宽带网速慢，经查询客户侧为质差路由器，请协助上门更换终端并一并处理故障问题，谢谢！联系电话：13054741076；联系人：泮**；来电流水：2025011320550086620808668</t>
  </si>
  <si>
    <t>2025-01-13 21:13:56</t>
  </si>
  <si>
    <t>2025-01-13 21:14:16</t>
  </si>
  <si>
    <t>SD-851-328548-15339-24161</t>
  </si>
  <si>
    <t>SD-057-250113-498702-3277</t>
  </si>
  <si>
    <t>2025-01-13 12:16:41</t>
  </si>
  <si>
    <t>【调研】-普通区域-坊子区-辛冬安置区-17853666055-300M-业务受理宽带-次数0-202501130000278492</t>
  </si>
  <si>
    <t>202501130000278492</t>
  </si>
  <si>
    <t>202501130000278492#【已关注中国移动10086微信公众号】 宽带账号:17853666055; 联系电话：17853666055，问题类型：此工单为群障修复工单，根据群障全量闭环修复管理要求，为确保客户网络通畅，请装维人员跟进修复网络问题，谢谢！ 
 群障标题：公告。故障描述：潍坊坊子区辛冬安置区光缆故障，预估24小时恢复，请帮忙拦截,如有需要请联系片区装维师傅高明文15706307270主叫号码：17853666055.0;该号码仅供参考，请优先联系宽带账号。</t>
  </si>
  <si>
    <t>2025-01-13 12:19:32</t>
  </si>
  <si>
    <t>2025-01-13 12:19:45</t>
  </si>
  <si>
    <t>SD-852-253564-887-1891</t>
  </si>
  <si>
    <t>SD-057-250113-765348-7074</t>
  </si>
  <si>
    <t>2025-01-13 20:07:33</t>
  </si>
  <si>
    <t>普通区域-青州市-青州中央花园-18753629581-300M-宽带上网投诉-次数0-202501130000571194</t>
  </si>
  <si>
    <t>202501130000571194</t>
  </si>
  <si>
    <t xml:space="preserve">202501130000571194#18753629581客户来电反映宽带上网网速慢，线上排障不认可，客户要求师傅上门检测，请协助处理，谢谢
宽带地址：潍坊青州市云门山街道尧王山路中央花园
联系人：先生 联系电话：13668665008
来电流水：2025011320030978920895764
</t>
  </si>
  <si>
    <t>2025-01-13 20:11:34</t>
  </si>
  <si>
    <t>2025-01-13 20:11:51</t>
  </si>
  <si>
    <t>SD-057-250113-194753-7036</t>
  </si>
  <si>
    <t>2025-01-13 20:02:09</t>
  </si>
  <si>
    <t>【调研】-80+普通-普通区域-寿光市-郭家下口村-13563684522-300M-宽带上网投诉-次数0-20250113200026X626011980</t>
  </si>
  <si>
    <t>20250113200026X626011980</t>
  </si>
  <si>
    <t xml:space="preserve">【农村网络投诉】流程受理流水号：20250113195933135636845221149602
客户号码:13563684522
客户姓名:郭**
投诉地市:潍坊
来话流水:2025011319591808220877540
宽带账号:13563684522
宽带账号归属地市:潍坊
宽带账号归属区县:寿光市
故障地址:潍坊寿光市上口镇郭家下口村郭家下口村扩容16号箱*********
联系电话:13563684522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光功率:-18.89
故障大类:宽带/电视
故障细类:宽带无法上网
携转原因:
故障时间:2025-01-13 20:00:05
具体故障现象:提示网络无法连接，
客户其他诉求:
</t>
  </si>
  <si>
    <t>2025-01-13 20:10:16</t>
  </si>
  <si>
    <t>2025-01-13 20:10:41</t>
  </si>
  <si>
    <t>SD-057-250113-940128-7475</t>
  </si>
  <si>
    <t>2025-01-13 21:15:57</t>
  </si>
  <si>
    <t>普通区域-昌邑市-一品苑-15054830585-300M-业务受理宽带-次数0-202501130000585971</t>
  </si>
  <si>
    <t>202501130000585971</t>
  </si>
  <si>
    <t>202501130000585971# 宽带账号:15054830585; 联系电话：15054830585，问题类型：此工单为群障修复工单，根据群障全量闭环修复管理要求，为确保客户网络通畅，请装维人员跟进修复网络问题，谢谢！ 
 群障标题：公告。故障描述：潍坊昌邑市一品苑主缆故障，预估24小时恢复，请帮忙拦截。主叫号码：15054830585.0;该号码仅供参考，请优先联系宽带账号。</t>
  </si>
  <si>
    <t>2025-01-13 21:30:24</t>
  </si>
  <si>
    <t>SD-851-317955-24954-27862</t>
  </si>
  <si>
    <t>SD-057-250113-238019-7362</t>
  </si>
  <si>
    <t>2025-01-13 20:50:52</t>
  </si>
  <si>
    <t>普通区域-寿光市-金穗大厦-15153602323-100M-宽带上网投诉-次数0-202501130000580041</t>
  </si>
  <si>
    <t>202501130000580041</t>
  </si>
  <si>
    <t xml:space="preserve">202501130000580041#流程受理流水号：20250113204651151536023231154732
客户号码:15153602323
客户姓名:刘**
投诉地市:潍坊
来话流水:2025011320455466920874823
宽带账号:15153602323
宽带账号归属地市:潍坊
宽带账号归属区县:寿光市
故障地址:潍坊寿光市圣城街道圣城街金穗大厦2号楼2单元2701
联系电话:15169532869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故障时间:2025-01-13 20:47:51
具体故障现象:提示网络无法连接，
客户其他诉求:客户侧为质差终端，要求上门更换终端并一并处理故障问题。
</t>
  </si>
  <si>
    <t>2025-01-13 20:57:15</t>
  </si>
  <si>
    <t>2025-01-13 20:57:35</t>
  </si>
  <si>
    <t>SD-057-250113-591832-3285</t>
  </si>
  <si>
    <t>2025-01-13 12:17:02</t>
  </si>
  <si>
    <t>【调研】-普通区域-奎文区-紫金花园-13964792317-500M-业务受理宽带-次数0-202501130000278505</t>
  </si>
  <si>
    <t>202501130000278505</t>
  </si>
  <si>
    <t>202501130000278505#【已关注中国移动10086微信公众号】 宽带账号:13964792317; 联系电话：13964792317，问题类型：此工单为群障修复工单，根据群障全量闭环修复管理要求，为确保客户网络通畅，请装维人员跟进修复网络问题，谢谢！ 
 群障标题：公告。故障描述：潍坊奎文区紫金花园光缆故障，预估24小时恢复，请帮忙拦截,如有需要请联系片区装维师傅任峰15706366504主叫号码：13964792317.0;该号码仅供参考，请优先联系宽带账号。</t>
  </si>
  <si>
    <t>2025-01-13 12:19:36</t>
  </si>
  <si>
    <t>2025-01-13 12:19:55</t>
  </si>
  <si>
    <t>SD-057-250113-248175-7071</t>
  </si>
  <si>
    <t>2025-01-13 20:06:22</t>
  </si>
  <si>
    <t>【调研】-80+银卡-普通区域-奎文区-宝鼎花园片区-15069661882-300M-业务受理宽带-次数0-202501130000570240</t>
  </si>
  <si>
    <t>202501130000570240</t>
  </si>
  <si>
    <t>202501130000570240# 宽带账号:15069661882; 联系电话：15069661882，问题类型：此工单为群障修复工单，根据群障全量闭环修复管理要求，为确保客户网络通畅，请装维人员跟进修复网络问题，谢谢！ 
 群障标题：公告。故障描述：潍坊奎文区宝鼎花园片区光缆故障，预估24小时恢复，请帮忙拦截,如有需要请联系片区装维师傅姚克胜15706307480主叫号码：15069661882.0;该号码仅供参考，请优先联系宽带账号。</t>
  </si>
  <si>
    <t>2025-01-13 20:08:52</t>
  </si>
  <si>
    <t>2025-01-13 20:09:50</t>
  </si>
  <si>
    <t>SD-057-250113-590731-7377</t>
  </si>
  <si>
    <t>2025-01-13 20:55:18</t>
  </si>
  <si>
    <t>【调研】-(目标)普通区域-昌乐县-李家官庄村自然村-15866145935-1000M-宽带上网投诉-次数0-202501130000582841</t>
  </si>
  <si>
    <t>202501130000582841</t>
  </si>
  <si>
    <t>202501130000582841#15866145935    客户要求上门排障    联系人先生    联系电话15866145935    流水号2025011320531264420802301</t>
  </si>
  <si>
    <t>2025-01-13 21:01:09</t>
  </si>
  <si>
    <t>2025-01-13 21:01:30</t>
  </si>
  <si>
    <t>SD-851-332612-16223-25165</t>
  </si>
  <si>
    <t>SD-057-250113-154269-7358</t>
  </si>
  <si>
    <t>2025-01-13 20:50:05</t>
  </si>
  <si>
    <t>普通区域-昌乐县-盛景佳苑-13070785081-1000M-宽带上网投诉-次数0-20250113204841X521400224</t>
  </si>
  <si>
    <t>20250113204841X521400224</t>
  </si>
  <si>
    <t xml:space="preserve">流程受理流水号：20250113204657130707850811154745
客户号码:13070785081
客户姓名:夏**
投诉地市:潍坊
来话流水:2025011320450146020871293
宽带账号:13070785081
宽带账号归属地市:潍坊
宽带账号归属区县:昌乐县
故障地址:潍坊昌乐县城关街道昌盛街盛景佳苑23号楼*********
联系电话:13070785081
联系人:先生/女士
工单紧急程度:非常紧急
是否有升级投诉倾向:否
是否重复投诉:否
是否携转意向:否
是否投诉倾向:否
是否智能网关:智能网关
当前是否在线:否
接入方式:
端到端诊断结果:客户侧设备问题
是否质差终端:无质差信息
光功率:无
故障大类:宽带/电视
故障细类:网速慢/上网掉线(专席)
携转原因:
故障时间:2025-01-13 20:43:41
具体故障现象:晚上8点-9点网就特别卡     重启未恢复   路由器千兆 无遮挡   插口无问题
客户其他诉求:
</t>
  </si>
  <si>
    <t>2025-01-13 21:06:52</t>
  </si>
  <si>
    <t>2025-01-13 21:07:49</t>
  </si>
  <si>
    <t>SD-851-246742-9366-26640</t>
  </si>
  <si>
    <t>SD-057-250113-157609-3395</t>
  </si>
  <si>
    <t>2025-01-13 12:30:48</t>
  </si>
  <si>
    <t>【重投】-【调研】-普通区域-寒亭区-万家村自然村-15054452112-1000M-宽带上网投诉-次数0-202501130000286142</t>
  </si>
  <si>
    <t>202501130000286142</t>
  </si>
  <si>
    <t>202501130000286142#宽带账号：15054452112；宽带地址：潍坊寒亭区双杨镇万家村万家村自然村双杨镇万家村正北2号箱*********；客户来电反映宽带卡顿，客户要求师傅上门，请协助处理，谢谢！联系电话：15762597503；联系人：先生/女士；来电流水：2025011312271884920881213</t>
  </si>
  <si>
    <t>2025-01-13 12:36:42</t>
  </si>
  <si>
    <t>2025-01-13 12:37:22</t>
  </si>
  <si>
    <t>SD-851-255959-6363-26667</t>
  </si>
  <si>
    <t>SD-057-250113-960745-3294</t>
  </si>
  <si>
    <t>2025-01-13 12:17:25</t>
  </si>
  <si>
    <t>80+普通-普通区域-青州市-化工二宿舍楼-15662510718-300M-宽带上网投诉-次数0-20250113092719X639976839</t>
  </si>
  <si>
    <t>20250113092719X639976839</t>
  </si>
  <si>
    <t xml:space="preserve">受理号码 : 15662510718客户姓名 : 赵**号码归属地 : 潍坊青州 － 青州市天盛通讯器材经营部用户品牌 : 全球通
客户来电反映宽带有段时间没有使用，现在连接上无法使用，师傅告知宽带安装地址与实际地址不一样导致宽带无法使用，客户没有办理移机业务之前一直正常使用，师傅建议客户到厅查询是否是本机号码宽带光猫设备客户不方便到厅，请协助处理，谢谢
联系电话：15065613309 联系人：女士；来电流水号：2025011309200762620819405
</t>
  </si>
  <si>
    <t>2025-01-13 12:18:52</t>
  </si>
  <si>
    <t>2025-01-13 12:19:09</t>
  </si>
  <si>
    <t>2025-01-13 20:03:41</t>
  </si>
  <si>
    <t>普通区域-青州市-南房安置区西区-18763635209-300M-宽带上网投诉-次数0-202501130000569314 一级督办</t>
  </si>
  <si>
    <t>202501130000569314</t>
  </si>
  <si>
    <t>2025-01-13 20:32:19</t>
  </si>
  <si>
    <t>2025-01-13 20:32:55</t>
  </si>
  <si>
    <t>SD-057-250113-679382-2397</t>
  </si>
  <si>
    <t>2025-01-13 11:06:29</t>
  </si>
  <si>
    <t>80+普通-普通区域-奎文区-丁家道口小区-13562634535-100M-业务受理宽带-次数0-202501130000223060</t>
  </si>
  <si>
    <t>202501130000223060</t>
  </si>
  <si>
    <t>202501130000223060# 宽带账号:13562634535; 联系电话：13562634535，问题类型：此工单为群障修复工单，根据群障全量闭环修复管理要求，为确保客户网络通畅，请装维人员跟进修复网络问题，谢谢！ 
 群障标题：公告。故障描述：潍坊奎文区丁家道口小区光缆故障，预估24小时恢复，请帮忙拦截,如有需要请联系片区装维师傅朱文杰15706366520主叫号码：13562634535.0;该号码仅供参考，请优先联系宽带账号。</t>
  </si>
  <si>
    <t>2025-01-13 11:38:45</t>
  </si>
  <si>
    <t>2025-01-13 11:39:13</t>
  </si>
  <si>
    <t>SD-057-250113-173925-3450</t>
  </si>
  <si>
    <t>2025-01-13 12:37:27</t>
  </si>
  <si>
    <t>80+普通-普通区域-安丘市-担山村自然村-19861349538-300M-宽带上网投诉-次数0-202501130000289917 二级督办</t>
  </si>
  <si>
    <t>202501130000289917</t>
  </si>
  <si>
    <t>202501130000289917#流程受理流水号：20250113123228198613495381062093
客户号码:19861349538
客户姓名:董**
投诉地市:潍坊
来话流水:2025011312315947320817515
宽带账号:19861349538
宽带账号归属地市:潍坊
宽带账号归属区县:安丘市
故障地址:潍坊安丘市担山镇担山村担山村自然村沿街二次追加16号箱久久鲜鱼*********
联系电话:19861349538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12:37:04
具体故障现象:客户来电反映宽带无法上网。我处正常排查客户未恢复，请协助处理谢谢。
客户其他诉求:
;宽带小区$[担山村自然村]$</t>
  </si>
  <si>
    <t>2025-01-13 12:41:54</t>
  </si>
  <si>
    <t>2025-01-13 12:42:22</t>
  </si>
  <si>
    <t>SD-057-250113-849623-3297</t>
  </si>
  <si>
    <t>2025-01-13 12:17:44</t>
  </si>
  <si>
    <t>普通区域-诸城市-人民家园-18653644338-100M-宽带上网投诉-次数0-202501130000278694</t>
  </si>
  <si>
    <t>202501130000278694</t>
  </si>
  <si>
    <t>202501130000278694#宽带账号：18653644338；宽带地址：潍坊诸城市龙都街道潍徐街人民家园禧居园5号楼；客户来电反映移动高清无法观看，客户不在现场，无法配合线上指导/客户不配合排障，要求上门，请协助处理，谢谢！联系电话：18653644338；联系人：先生；来电流水：2025011312144770320877275。</t>
  </si>
  <si>
    <t>2025-01-13 12:18:49</t>
  </si>
  <si>
    <t>2025-01-13 12:21:24</t>
  </si>
  <si>
    <t>SD-057-250113-962153-7062</t>
  </si>
  <si>
    <t>2025-01-13 20:05:54</t>
  </si>
  <si>
    <t>普通区域-潍城区-贵和华府-15763628234-500M-业务受理宽带-次数0-202501130000569608</t>
  </si>
  <si>
    <t>202501130000569608</t>
  </si>
  <si>
    <t>202501130000569608#【已关注中国移动10086微信公众号】 宽带账号:15763628234; 联系电话：15763628234，问题类型：此工单为群障修复工单，根据群障全量闭环修复管理要求，为确保客户网络通畅，请装维人员跟进修复网络问题，谢谢！ 
 群障标题：公告。故障描述：潍坊潍城区贵和华府光缆故障，预估24小时恢复，请帮忙拦截,如有需要请联系片区装维师傅孙廷强15706307850主叫号码：15763628234.0;该号码仅供参考，请优先联系宽带账号。</t>
  </si>
  <si>
    <t>2025-01-13 20:23:11</t>
  </si>
  <si>
    <t>2025-01-13 20:25:37</t>
  </si>
  <si>
    <t>SD-057-250113-064598-7379</t>
  </si>
  <si>
    <t>2025-01-13 20:55:40</t>
  </si>
  <si>
    <t>普通区域-昌乐县-王家涝洼村自然村-13455616210-100M-宽带上网投诉-次数0-202501130000582435</t>
  </si>
  <si>
    <t>202501130000582435</t>
  </si>
  <si>
    <t xml:space="preserve">202501130000582435#流程受理流水号：20250113205450134556162101155453
客户号码:13455616210
客户姓名:赵**
投诉地市:潍坊
来话流水:2025011320542069020806302
宽带账号:13455616210
宽带账号归属地市:潍坊
宽带账号归属区县:昌乐县
故障地址:潍坊昌乐县红河镇王家涝洼村王家涝洼村自然村王家涝洼村2#*********
联系电话:13455616210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故障时间:2025-01-13 20:55:28
具体故障现象:光猫亮红灯，
客户其他诉求:客户侧为质差终端，要求上门更换终端并一并处理故障问题。
</t>
  </si>
  <si>
    <t>2025-01-13 20:57:55</t>
  </si>
  <si>
    <t>2025-01-13 20:58:19</t>
  </si>
  <si>
    <t>SD-057-250113-234709-2383</t>
  </si>
  <si>
    <t>2025-01-13 11:05:45</t>
  </si>
  <si>
    <t>普通区域-青州市-纺织机宿舍-18263636797-200M-宽带上网投诉-次数0-20250113110417X457645462</t>
  </si>
  <si>
    <t>2025-01-14 12:06:00</t>
  </si>
  <si>
    <t>20250113110417X457645462</t>
  </si>
  <si>
    <t xml:space="preserve">流程受理流水号：20250113110351182636367971040669
客户号码:18263636797
客户姓名:曲**
投诉地市:潍坊
来话流水:2025011311004464220851625
宽带账号:18263636797
宽带账号归属地市:潍坊
宽带账号归属区县:青州市
故障地址:潍坊青州市云门山街道宝鼎东巷纺织机宿舍紧急扩容1号箱*********
联系电话:15006666773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故障细类:宽带无法上网(专席)
携转原因:
故障时间:2025-01-13 10:56:48
具体故障现象:网速慢卡顿，
客户其他诉求:提及投诉
</t>
  </si>
  <si>
    <t>2025-01-13 11:21:45</t>
  </si>
  <si>
    <t>2025-01-13 11:23:07</t>
  </si>
  <si>
    <t>SD-057-250113-079381-7361</t>
  </si>
  <si>
    <t>2025-01-13 20:50:27</t>
  </si>
  <si>
    <t>普通区域-潍城区-鲁发名城西区-15269633159-200M-魔百和投诉-次数0-202501130000583284</t>
  </si>
  <si>
    <t>202501130000583284</t>
  </si>
  <si>
    <t>202501130000583284#流程受理流水号：20250113204900152696331591154922
客户号码:15269633159
客户姓名:郭*
投诉地市:潍坊
来话流水:2025011320393333920850056
宽带账号:15269633159
宽带账号归属地市:潍坊
宽带账号归属区县:潍城区
故障地址:潍坊潍城区西关街道长松路鲁发名城西区C区37号楼3单元302
联系电话:18866718650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光功率:-17.95
故障大类:电视
故障细类:移动高清电视故障(专席)
携转原因:
故障时间:2025-01-13 20:49:27
魔百和单播/组播:单播
具体故障现象:电视提示网络类错误，重插重启，检查网线，网络配置未恢复，请处理，谢谢
客户其他诉求:
魔百和单/组播：单播;宽带小区$[鲁发名城西区]$</t>
  </si>
  <si>
    <t>2025-01-13 20:58:51</t>
  </si>
  <si>
    <t>SD-057-250113-423567-4574</t>
  </si>
  <si>
    <t>2025-01-13 15:06:15</t>
  </si>
  <si>
    <t>80+普通-普通区域-奎文区-状元府-18366385851-1000M-业务受理宽带-次数0-202501130000373875</t>
  </si>
  <si>
    <t>202501130000373875</t>
  </si>
  <si>
    <t>202501130000373875# 导航立单,用户所在位置有群障,已向客户播报,客户要求装维回访.此工单为群障修复工单,根据群障全量闭环管理要求,为确保客户网络通畅,请装维人员跟进修复网络问题,谢谢.联系电话：18366385851</t>
  </si>
  <si>
    <t>2025-01-13 15:10:40</t>
  </si>
  <si>
    <t>2025-01-13 15:11:00</t>
  </si>
  <si>
    <t>SD-851-268044-3836-1392</t>
  </si>
  <si>
    <t>SD-057-250113-768512-4582</t>
  </si>
  <si>
    <t>2025-01-13 15:06:43</t>
  </si>
  <si>
    <t>【调研】-80+普通-(目标)普通区域-潍城区-油坊社区-13953692071-200M-业务受理宽带-次数0-202501130000374366</t>
  </si>
  <si>
    <t>2025-01-14 15:07:00</t>
  </si>
  <si>
    <t>202501130000374366</t>
  </si>
  <si>
    <t>202501130000374366# 宽带账号:13953692071; 联系电话：13953692071，问题类型：此工单为群障修复工单，根据群障全量闭环修复管理要求，为确保客户网络通畅，请装维人员跟进修复网络问题，谢谢！ 
 群障标题：公告。故障描述：潍坊潍城区油坊社区光缆故障，预估24小时恢复，请帮忙拦截,如有需要请联系片区装维师傅杜德生15706307862主叫号码：13953692071.0;该号码仅供参考，请优先联系宽带账号。</t>
  </si>
  <si>
    <t>2025-01-13 15:10:34</t>
  </si>
  <si>
    <t>2025-01-13 15:11:02</t>
  </si>
  <si>
    <t>SD-851-303965-10882-745</t>
  </si>
  <si>
    <t>SD-057-250113-837459-7354</t>
  </si>
  <si>
    <t>2025-01-13 20:49:24</t>
  </si>
  <si>
    <t>【调研】-普通区域-坊子区-阳光新城-13589160262-300M-宽带上网投诉-次数0-202501130000580251</t>
  </si>
  <si>
    <t>202501130000580251</t>
  </si>
  <si>
    <t>202501130000580251#13589160262    客户要求带一个全新的光猫上门  联系人先生    联系电话13589160262   流水号2025011320454791720874414</t>
  </si>
  <si>
    <t>2025-01-13 20:52:56</t>
  </si>
  <si>
    <t>2025-01-13 20:53:11</t>
  </si>
  <si>
    <t>SD-851-253254-19719-7536</t>
  </si>
  <si>
    <t>SD-057-250113-259078-7345</t>
  </si>
  <si>
    <t>2025-01-13 20:47:57</t>
  </si>
  <si>
    <t>80+银卡-普通区域-诸城市-杨春家园-18853697345-1000M-业务受理宽带-次数0-202501130000580244</t>
  </si>
  <si>
    <t>202501130000580244</t>
  </si>
  <si>
    <t>202501130000580244# 导航立单,用户所在位置有群障,已向客户播报,客户要求装维回访.此工单为群障修复工单,根据群障全量闭环管理要求,为确保客户网络通畅,请装维人员跟进修复网络问题,谢谢.联系电话：18853697345</t>
  </si>
  <si>
    <t>2025-01-13 20:49:07</t>
  </si>
  <si>
    <t>2025-01-13 20:49:23</t>
  </si>
  <si>
    <t>SD-851-323106-248-14725</t>
  </si>
  <si>
    <t>SD-057-250113-827430-7337</t>
  </si>
  <si>
    <t>2025-01-13 20:46:45</t>
  </si>
  <si>
    <t>【调研】-80+银卡-普通区域-潍城区-永安家园-13562666246-1000M-宽带上网投诉-次数0-202501130000581680</t>
  </si>
  <si>
    <t>202501130000581680</t>
  </si>
  <si>
    <t>202501130000581680#流程受理流水号：20250113204540135626662461154620
客户号码:13562666246
客户姓名:耿**
投诉地市:潍坊
来话流水:2025011320433612720865953
宽带账号:13562666246
宽带账号归属地市:潍坊
宽带账号归属区县:潍城区
故障地址:潍坊潍城区西关街道永安路永安家园2号楼4单元102
联系电话:13562666246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故障细类:网速慢/上网掉线(专席)
携转原因:
故障时间:2025-01-13 20:45:45
具体故障现象:光猫的光信号经常出现亮红灯，在线指导客户检查光纤线路，重启光猫操作，但是未恢复！客户要求记录反馈，请尽快给其联系，谢谢;
客户其他诉求:
;宽带小区$[永安家园]$</t>
  </si>
  <si>
    <t>2025-01-13 20:51:50</t>
  </si>
  <si>
    <t>2025-01-13 20:52:07</t>
  </si>
  <si>
    <t>SD-851-334711-12305-2371</t>
  </si>
  <si>
    <t>SD-057-250113-286094-6943</t>
  </si>
  <si>
    <t>2025-01-13 19:48:21</t>
  </si>
  <si>
    <t>【调研】-80+普通-普通区域-滨海-禧源西区-13953699650-1000M-业务受理宽带-次数0-202501130000565060</t>
  </si>
  <si>
    <t>202501130000565060</t>
  </si>
  <si>
    <t>202501130000565060# 导航立单,用户所在位置有群障,已向客户播报,客户要求装维回访.此工单为群障修复工单,根据群障全量闭环管理要求,为确保客户网络通畅,请装维人员跟进修复网络问题,谢谢.联系电话：13953699650</t>
  </si>
  <si>
    <t>2025-01-13 19:53:42</t>
  </si>
  <si>
    <t>2025-01-13 19:54:13</t>
  </si>
  <si>
    <t>SD-057-250113-179524-5059</t>
  </si>
  <si>
    <t>2025-01-13 16:06:36</t>
  </si>
  <si>
    <t>80+金卡-普通区域-安丘市-大埠后村自然村-13656365518-300M-业务受理宽带-次数0-202501130000427484</t>
  </si>
  <si>
    <t>2025-01-14 16:07:00</t>
  </si>
  <si>
    <t>202501130000427484</t>
  </si>
  <si>
    <t>202501130000427484# 宽带账号:13656365518; 联系电话：13656365518，问题类型：此工单为群障修复工单，根据群障全量闭环修复管理要求，为确保客户网络通畅，请装维人员跟进修复网络问题，谢谢！ 
 群障标题：公告。故障描述：潍坊安丘市大埠后村自然村光缆故障，预估24小时恢复，请帮忙拦截,如有需要请联系片区装维师傅王永琳15706307091主叫号码：15265622567.0;该号码仅供参考，请优先联系宽带账号。</t>
  </si>
  <si>
    <t>2025-01-13 16:14:54</t>
  </si>
  <si>
    <t>SD-851-248089-3167-22113</t>
  </si>
  <si>
    <t>SD-057-250113-892436-5058</t>
  </si>
  <si>
    <t>2025-01-13 16:06:34</t>
  </si>
  <si>
    <t>【调研】-普通区域-潍城区-上城国际三期-15006690700-300M-业务受理宽带-次数0-202501130000428055</t>
  </si>
  <si>
    <t>202501130000428055</t>
  </si>
  <si>
    <t>202501130000428055#【已关注中国移动10086微信公众号】 宽带账号:15006690700; 联系电话：15006690700，问题类型：此工单为群障修复工单，根据群障全量闭环修复管理要求，为确保客户网络通畅，请装维人员跟进修复网络问题，谢谢！ 
 群障标题：公告。故障描述：上城国际三期主叫号码：15953679679.0;该号码仅供参考，请优先联系宽带账号。</t>
  </si>
  <si>
    <t>2025-01-13 16:08:10</t>
  </si>
  <si>
    <t>2025-01-13 16:22:54</t>
  </si>
  <si>
    <t>SD-852-245041-1869-865</t>
  </si>
  <si>
    <t>SD-057-250113-981452-5056</t>
  </si>
  <si>
    <t>2025-01-13 16:06:30</t>
  </si>
  <si>
    <t>【调研】-80+普通-普通区域-青州市-养鸡场宿舍-13181694642-300M-业务受理宽带-次数0-202501130000424396</t>
  </si>
  <si>
    <t>202501130000424396</t>
  </si>
  <si>
    <t>202501130000424396#客户来电称家里的宽带不能上网，要求装维师傅上门查看，请尽快安排</t>
  </si>
  <si>
    <t>2025-01-13 16:09:43</t>
  </si>
  <si>
    <t>2025-01-13 16:09:59</t>
  </si>
  <si>
    <t>SD-851-286268-30186-26034</t>
  </si>
  <si>
    <t>SD-057-250113-473196-7290</t>
  </si>
  <si>
    <t>2025-01-13 20:40:04</t>
  </si>
  <si>
    <t>普通区域-诸城市-舜王郭新庄-19577761609-300M-宽带上网投诉-次数0-202501130000577191</t>
  </si>
  <si>
    <t>202501130000577191</t>
  </si>
  <si>
    <t>202501130000577191#宽带账号：19577761609；宽带地址：潍坊诸城市舜王街道郭新庄舜王郭新庄郭新庄村西6号箱客户来电反映移动高清无法观看，客户要求师傅上门，请协助处理，谢谢！联系电话：15863654411；联系人：***；来电流水：2025011320371839320841163。</t>
  </si>
  <si>
    <t>2025-01-13 20:43:51</t>
  </si>
  <si>
    <t>2025-01-13 20:44:29</t>
  </si>
  <si>
    <t>SD-057-250113-036842-6947</t>
  </si>
  <si>
    <t>2025-01-13 19:49:34</t>
  </si>
  <si>
    <t>【调研】-普通区域-安丘市-西许戈村自然村-13864664123-200M-宽带上网投诉-次数0-202501130000564673</t>
  </si>
  <si>
    <t>202501130000564673</t>
  </si>
  <si>
    <t>202501130000564673#流程受理流水号：20250113194752138646641231148145
客户号码:13864664123
客户姓名:陈**
投诉地市:潍坊
来话流水:2025011319472413020818565
宽带账号:13864664123
宽带账号归属地市:潍坊
宽带账号归属区县:安丘市
故障地址:潍坊安丘市贾戈街道西许戈村西许戈村自然村西许戈追加5号箱杨国祥*********
联系电话:13864664123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光功率:-17.67
故障大类:宽带/电视
故障细类:宽带网速慢/卡顿
携转原因:
故障时间:2025-01-13 19:49:11
具体故障现象:网速慢卡顿，
客户其他诉求:
;宽带小区$[西许戈村自然村]$</t>
  </si>
  <si>
    <t>2025-01-13 19:51:40</t>
  </si>
  <si>
    <t>2025-01-13 19:52:10</t>
  </si>
  <si>
    <t>SD-057-250113-283719-4545</t>
  </si>
  <si>
    <t>2025-01-13 15:00:26</t>
  </si>
  <si>
    <t>FTTR-普通区域-安丘市-景芝明珠花园(含景福园)-15006683627-1000M-宽带上网投诉-次数0-202501130000369834 二级督办</t>
  </si>
  <si>
    <t>202501130000369834</t>
  </si>
  <si>
    <t>202501130000369834#宽带账号：15006683627；宽带地址：潍坊安丘市景芝镇景芝206国道景芝明珠花园2号楼*********客户来电反映宽带\无法连接，/客户不配合排障，要求上门，请协助处理，谢谢！来电流水：2025011314583970220886873联系电话：15006683627</t>
  </si>
  <si>
    <t>2025-01-13 15:03:37</t>
  </si>
  <si>
    <t>2025-01-13 15:03:58</t>
  </si>
  <si>
    <t>SD-057-250113-167839-5084</t>
  </si>
  <si>
    <t>2025-01-13 16:09:00</t>
  </si>
  <si>
    <t>普通区域-诸城市-日丰小区-1333526344302-100M-宽带上网投诉-次数0-202501130000426731</t>
  </si>
  <si>
    <t>2025-01-14 17:10:00</t>
  </si>
  <si>
    <t>202501130000426731</t>
  </si>
  <si>
    <t>202501130000426731#流程受理流水号：2025011316082013335263443021107312
客户号码:1333526344302
客户姓名:
投诉地市:潍坊
来话流水:2025011316071763720867133
宽带账号:1333526344302
账号归属区县:潍坊市-诸城-人民路网格-铁通大众直销
联系电话:13665363203
联系人:先生/女士
宽带地址:潍坊
工单紧急程度:一般
是否投诉倾向:否
是否重复投诉:否
是否携转意向:否
是否有升级投诉倾向:否
*业务名称:业务融合开机流程宽带
投诉内容:手机号码：1333526344302，【问题描述】客户已办理宽带业务，有开通单，要求装维尽快联系上门，请处理，谢谢。联系电话：13665363203，联系人：先生/女士，录音流水号：2025011316071763720867133。受理明细：531920062399999999。
在途开通单信息：536250108860769914，1333526344302，2025-01-08 11:41:31，业务融合开机流程宽带，处理中，装维选址
是否到厅:否
业务名称:业务融合开机流程宽带
;宽带小区$[日丰小区]$</t>
  </si>
  <si>
    <t>2025-01-13 16:26:45</t>
  </si>
  <si>
    <t>2025-01-13 16:27:17</t>
  </si>
  <si>
    <t>SD-851-339348-6447-16311</t>
  </si>
  <si>
    <t>SD-057-250113-480967-6911</t>
  </si>
  <si>
    <t>2025-01-13 19:46:00</t>
  </si>
  <si>
    <t>普通区域-昌乐县-昌乐阳光嘉园-15963630722-300M-业务受理宽带-次数0-202501130000563619</t>
  </si>
  <si>
    <t>202501130000563619</t>
  </si>
  <si>
    <t>202501130000563619#【已关注中国移动10086微信公众号】 宽带账号:15963630722; 联系电话：15963630722，问题类型：此工单为群障修复工单，根据群障全量闭环修复管理要求，为确保客户网络通畅，请装维人员跟进修复网络问题，谢谢！ 
 群障标题：公告。故障描述：潍坊昌乐县昌乐阳光嘉园光缆故障，预估24小时恢复，请帮忙拦截,如有需要请联系片区装维师傅郑伟15706307147主叫号码：15963630722.0;该号码仅供参考，请优先联系宽带账号。</t>
  </si>
  <si>
    <t>2025-01-13 19:48:38</t>
  </si>
  <si>
    <t>2025-01-13 19:49:37</t>
  </si>
  <si>
    <t>SD-057-250113-164295-6896</t>
  </si>
  <si>
    <t>2025-01-13 19:44:13</t>
  </si>
  <si>
    <t>普通区域-高密市-李仙自然村-13589166374-1000M-宽带上网投诉-次数0-20250113194220X540804459</t>
  </si>
  <si>
    <t>20250113194220X540804459</t>
  </si>
  <si>
    <t xml:space="preserve">【农村网络投诉】流程受理流水号：20250113194024135891663741147174
客户号码:13589166374
客户姓名:管**
投诉地市:潍坊
来话流水:2025011319372413820867716
宽带账号:13589166374
宽带账号归属地市:潍坊
宽带账号归属区县:高密市
故障地址:潍坊高密市姜庄镇李仙李仙自然村高密李仙张广中后杆上15号箱*********
联系电话:15064424489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光功率:-16.94
故障大类:宽带
故障细类:上网掉线(专席)
携转原因:
故障时间:2025-01-13 19:40:43
具体故障现象:频繁掉线，连接笔记本光猫直接断网，请处理，谢谢
客户其他诉求:
</t>
  </si>
  <si>
    <t>2025-01-13 19:46:26</t>
  </si>
  <si>
    <t>2025-01-13 19:48:02</t>
  </si>
  <si>
    <t>SD-851-283832-10738-26230</t>
  </si>
  <si>
    <t>SD-057-250113-495287-6871</t>
  </si>
  <si>
    <t>2025-01-13 19:42:18</t>
  </si>
  <si>
    <t>80+银卡-普通区域-寿光市-玉馨苑西区-15706305159-300M-宽带延伸服务-次数0-202501130000561554</t>
  </si>
  <si>
    <t>202501130000561554</t>
  </si>
  <si>
    <t xml:space="preserve">202501130000561554#流程受理流水号：20250113194138157063051591147324
客户号码:15706305159
客户姓名:张**
投诉地市:潍坊
来话流水:2025011319400956720881872
宽带账号:15706305159
宽带账号归属地市:潍坊
宽带账号归属区县:寿光市
故障地址:潍坊寿光市圣城街道光明路玉馨苑西区东区9号楼*********
联系电话:15706305159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故障时间:2025-01-13 19:41:58
具体故障现象:延长网线，
</t>
  </si>
  <si>
    <t>2025-01-13 19:45:38</t>
  </si>
  <si>
    <t>2025-01-13 19:46:04</t>
  </si>
  <si>
    <t>SD-057-250113-641578-7317</t>
  </si>
  <si>
    <t>2025-01-13 20:45:01</t>
  </si>
  <si>
    <t>【调研】-普通区域-坊子区-阳光新城-13589160262-300M-宽带上网投诉-次数0-202501130000581774</t>
  </si>
  <si>
    <t>202501130000581774</t>
  </si>
  <si>
    <t xml:space="preserve">202501130000581774#流程受理流水号：20250113204410135891602621154467
客户号码:13589160262
客户姓名:周**
投诉地市:潍坊
来话流水:2025011320435260420866990
宽带账号:13589160262
宽带账号归属地市:潍坊
宽带账号归属区县:坊子区
故障地址:潍坊坊子区坊子新区崇文街阳光新城阳光新城43号楼*********
联系电话:13589160262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光功率:-26.57
故障大类:宽带/电视
故障细类:宽带无法上网
携转原因:
故障时间:2025-01-13 20:44:20
具体故障现象:网速慢卡顿，
客户其他诉求:客户侧为质差终端，要求上门更换终端并一并处理故障问题。
</t>
  </si>
  <si>
    <t>2025-01-13 20:50:40</t>
  </si>
  <si>
    <t>2025-01-13 20:50:57</t>
  </si>
  <si>
    <t>SD-057-250113-764012-6930</t>
  </si>
  <si>
    <t>2025-01-13 19:47:13</t>
  </si>
  <si>
    <t>普通区域-潍城区-花翎山庄-15094935051-500M-宽带上网投诉-次数0-20250113194450X690034485</t>
  </si>
  <si>
    <t>20250113194450X690034485</t>
  </si>
  <si>
    <t xml:space="preserve">【农村网络投诉】流程受理流水号：20250113194328150949350511147559
客户号码:15094935051
客户姓名:潘*
投诉地市:潍坊
来话流水:2025011319430666220897201
宽带账号:15094935051
宽带账号归属地市:潍坊
宽带账号归属区县:潍城区
故障地址:潍坊潍城区望留街道柳北村花翎山庄8号楼*********
联系电话:15094935051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故障时间:2025-01-13 19:43:53
具体故障现象:提示网络无法连接，
客户其他诉求:
</t>
  </si>
  <si>
    <t>2025-01-13 19:51:26</t>
  </si>
  <si>
    <t>2025-01-13 19:51:58</t>
  </si>
  <si>
    <t>SD-057-250113-396724-5051</t>
  </si>
  <si>
    <t>2025-01-13 16:05:47</t>
  </si>
  <si>
    <t>普通区域-高密市-大辛庄自然村-15253694847-1000M-宽带上网投诉-次数0-202501130000425541</t>
  </si>
  <si>
    <t>2025-01-14 17:06:00</t>
  </si>
  <si>
    <t>202501130000425541</t>
  </si>
  <si>
    <t xml:space="preserve">202501130000425541#宽带账号：15253694847；宽带地址：潍坊高密市胶河生态园大辛庄大辛庄自然村高密大辛庄臧明远1号箱***；客户来电反映宽带无2.4G网络  ，要求师傅上门，请协助处理，谢谢！
联系电话：15006644860；联系人：先生；来电流水：2025011316010067420877809。
</t>
  </si>
  <si>
    <t>2025-01-13 16:08:21</t>
  </si>
  <si>
    <t>SD-851-307924-7758-8801</t>
  </si>
  <si>
    <t>SD-057-250113-871630-5087</t>
  </si>
  <si>
    <t>2025-01-13 16:09:25</t>
  </si>
  <si>
    <t>普通区域-安丘市-李家沟-13181668565-200M-魔百和投诉-次数1-202501130000194689</t>
  </si>
  <si>
    <t>2025-01-13 16:12:03</t>
  </si>
  <si>
    <t>2025-01-13 16:17:11</t>
  </si>
  <si>
    <t>SD-057-250113-061457-7297</t>
  </si>
  <si>
    <t>2025-01-13 20:40:46</t>
  </si>
  <si>
    <t>80+银卡-普通区域-青州市-刘胡同商业街-15163671118-200M-宽带上网投诉-次数0-202501130000579004</t>
  </si>
  <si>
    <t>202501130000579004</t>
  </si>
  <si>
    <t>202501130000579004#宽带账号：15215369993；宽带地址：潍坊青州市云门山街道云门山路九州名座西区19号楼；客户来电反映观看的是网络电视无法观看，操作过程中有漏电现象，要求上门查看一下，请协助处理，谢谢！联系电话：15163671118；联系人：先生；来电流水：2025011320344548420831211</t>
  </si>
  <si>
    <t>2025-01-13 20:53:45</t>
  </si>
  <si>
    <t>2025-01-13 20:48:53</t>
  </si>
  <si>
    <t>SD-057-250113-754806-6916</t>
  </si>
  <si>
    <t>2025-01-13 19:46:29</t>
  </si>
  <si>
    <t>【调研】-80+白金-普通区域-诸城市-华都富林-15954407233-1000M-业务受理宽带-次数0-202501130000562757</t>
  </si>
  <si>
    <t>202501130000562757</t>
  </si>
  <si>
    <t>202501130000562757# 宽带账号:15954407233; 联系电话：15954407233，问题类型：此工单为群障修复工单，根据群障全量闭环修复管理要求，为确保客户网络通畅，请装维人员跟进修复网络问题，谢谢！ 
 群障标题：公告。故障描述：华都富林主叫号码：15866138576.0;该号码仅供参考，请优先联系宽带账号。</t>
  </si>
  <si>
    <t>2025-01-13 19:46:45</t>
  </si>
  <si>
    <t>2025-01-13 19:47:05</t>
  </si>
  <si>
    <t>SD-851-311380-140135-29481</t>
  </si>
  <si>
    <t>SD-057-250113-162049-4572</t>
  </si>
  <si>
    <t>2025-01-13 15:05:33</t>
  </si>
  <si>
    <t>普通区域-高密市-null-18365657002-宽带上网投诉-次数0-202501130000375230</t>
  </si>
  <si>
    <t>2025-01-14 16:06:00</t>
  </si>
  <si>
    <t>202501130000375230</t>
  </si>
  <si>
    <t>202501130000375230#流程受理流水号：20250113150440183656570021091703
客户号码:18365657002
客户姓名:王**
投诉地市:潍坊
来话流水:2025011315005992120818974
宽带账号:18365657002
账号归属区县:高密
联系电话:18365657003
联系人:先生/女士
宽带地址:潍坊
工单紧急程度:紧急
是否投诉倾向:否
是否重复投诉:否
是否携转意向:否
是否有升级投诉倾向:否
*业务名称:业务融合开机流程宽带+OTT
投诉内容:手机号码：18365657002，【问题描述】客户已办理宽带业务，有开通单，要求装维尽快联系上门，请处理，谢谢。联系电话：18365657003，联系人：先生/女士，录音流水号：2025011315005992120818974。受理明细：531920062399999999。
在途开通单信息：536250113024790394，18365657002，2025-01-13 13:14:16，业务融合开机流程宽带+OTT，处理中，黄单扩容
是否到厅:否
业务名称:业务融合开机流程宽带+OTT
;宽带小区$[null]$</t>
  </si>
  <si>
    <t>2025-01-13 15:43:52</t>
  </si>
  <si>
    <t>SD-057-250113-468195-4565</t>
  </si>
  <si>
    <t>2025-01-13 15:04:31</t>
  </si>
  <si>
    <t>【重投】-【调研】-80+普通-普通区域-青州市-涝洼村自然村-13964723882-500M-魔百和投诉-次数0-202501130000371480</t>
  </si>
  <si>
    <t>202501130000371480</t>
  </si>
  <si>
    <t>202501130000371480#流程受理流水号：20250113145653139647238821089922
客户号码:13964723882
客户姓名:王**
投诉地市:潍坊
来话流水:2025011314513477920889736
宽带账号:13964723882
宽带账号归属地市:潍坊
宽带账号归属区县:青州市
故障地址:潍坊青州市王坟镇涝洼村
联系电话:13964723882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光功率:-16.73
故障大类:宽带/电视
故障细类:移动高清电视故障(专席)
携转原因:
故障时间:2025-01-13 15:04:57
魔百和单播/组播:组播
具体故障现象:电视提示网络类错误，
客户其他诉求:
魔百和单/组播：组播;宽带小区$[涝洼村自然村]$</t>
  </si>
  <si>
    <t>2025-01-13 15:07:37</t>
  </si>
  <si>
    <t>2025-01-13 15:08:22</t>
  </si>
  <si>
    <t>SD-057-250113-901576-6903</t>
  </si>
  <si>
    <t>2025-01-13 19:45:40</t>
  </si>
  <si>
    <t>普通区域-安丘市-王家楼村自然村-15965037246-300M-业务受理宽带-次数0-202501130000564808</t>
  </si>
  <si>
    <t>202501130000564808</t>
  </si>
  <si>
    <t>202501130000564808# 宽带账号:15965037246; 联系电话：15965037246，问题类型：此工单为群障修复工单，根据群障全量闭环修复管理要求，为确保客户网络通畅，请装维人员跟进修复网络问题，谢谢！ 
 群障标题：公告。故障描述：潍坊安丘市王家楼村自然村光缆故障，预估24小时恢复，请帮忙拦截,如有需要请联系片区装维师傅刘彤彤15706307065主叫号码：15965037246.0;该号码仅供参考，请优先联系宽带账号。</t>
  </si>
  <si>
    <t>2025-01-13 19:49:20</t>
  </si>
  <si>
    <t>2025-01-13 19:49:44</t>
  </si>
  <si>
    <t>SD-057-250113-150294-7347</t>
  </si>
  <si>
    <t>2025-01-13 20:48:26</t>
  </si>
  <si>
    <t>普通区域-昌邑市-刘辛新新家园A区-15053624379-200M-宽带延伸服务-次数0-202501130000580252</t>
  </si>
  <si>
    <t>202501130000580252</t>
  </si>
  <si>
    <t xml:space="preserve">202501130000580252#流程受理流水号：20250113204713150536243791154771
客户号码:15053624379
客户姓名:张**
投诉地市:潍坊
来话流水:2025011320372332520841475
宽带账号:15053624379
宽带账号归属地市:潍坊
宽带账号归属区县:昌邑市
故障地址:潍坊昌邑市城区建设路刘辛新新家园A区刘辛新新家园A区11号楼*********
联系电话:15053624379
联系人:先生/女士
工单紧急程度:一般
是否有升级投诉倾向:否
是否重复投诉:否
是否携转意向:否
是否投诉倾向:否
是否智能网关:智能网关
当前是否在线:是
接入方式:FTTH
是否质差终端:无质差信息
光功率:-20.70
故障大类:宽带/电视
故障细类:宽带延伸服务
携转原因:
故障时间:2025-01-13 20:54:06
具体故障现象:调测其它设备，
</t>
  </si>
  <si>
    <t>2025-01-13 20:53:25</t>
  </si>
  <si>
    <t>SD-057-250113-963248-4578</t>
  </si>
  <si>
    <t>2025-01-13 15:06:33</t>
  </si>
  <si>
    <t>普通区域-潍城区-花福苑-13953639340-100M-业务受理宽带-次数0-202501130000375253</t>
  </si>
  <si>
    <t>202501130000375253</t>
  </si>
  <si>
    <t>202501130000375253# 宽带账号:13953639340; 联系电话：13953639340，问题类型：此工单为群障修复工单，根据群障全量闭环修复管理要求，为确保客户网络通畅，请装维人员跟进修复网络问题，谢谢！ 
 群障标题：公告。故障描述：潍坊潍城区花福苑光缆故障，预估24小时恢复，请帮忙拦截,如有需要请联系片区装维师傅赵雄15966182642主叫号码：13953639340.0;该号码仅供参考，请优先联系宽带账号。</t>
  </si>
  <si>
    <t>2025-01-13 15:11:18</t>
  </si>
  <si>
    <t>2025-01-13 15:11:38</t>
  </si>
  <si>
    <t>SD-057-250113-379158-7301</t>
  </si>
  <si>
    <t>2025-01-13 20:41:02</t>
  </si>
  <si>
    <t>FTTR-普通区域-安丘市-大华中央城-13863623336-1000M-宽带上网投诉-次数0-202501130000578525</t>
  </si>
  <si>
    <t>202501130000578525</t>
  </si>
  <si>
    <t>202501130000578525#流程受理流水号：20250113203954138636233361154081
客户号码:13863623336
客户姓名:郭**
投诉地市:潍坊
来话流水:2025011320393977820850478
宽带账号:13863623336
宽带账号归属地市:潍坊
宽带账号归属区县:安丘市
故障地址:潍坊安丘市兴安街道长安路大华中央城西区39号楼*********
联系电话:13863623336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20:40:48
具体故障现象:光猫亮红灯，
客户其他诉求:烦请协助处理，谢谢
;宽带小区$[大华中央城]$</t>
  </si>
  <si>
    <t>2025-01-13 20:42:00</t>
  </si>
  <si>
    <t>2025-01-13 20:42:23</t>
  </si>
  <si>
    <t>SD-851-270969-11804-17959</t>
  </si>
  <si>
    <t>SD-057-250113-174896-6897</t>
  </si>
  <si>
    <t>2025-01-13 19:44:14</t>
  </si>
  <si>
    <t>【调研】-80+普通-FTTR-普通区域-诸城市-龙都东苑小区-13964641205-1000M-业务受理宽带-次数0-202501130000561916</t>
  </si>
  <si>
    <t>202501130000561916</t>
  </si>
  <si>
    <t>202501130000561916#客户来电称家里宽带网速卡顿无法使用，现在要求直接上门给其处理，谢谢！
联系人：联系电话：13964641205录音流水：2025011319414704920890215</t>
  </si>
  <si>
    <t>2025-01-13 19:53:43</t>
  </si>
  <si>
    <t>2025-01-13 19:54:28</t>
  </si>
  <si>
    <t>SD-851-260916-8630-7972</t>
  </si>
  <si>
    <t>SD-057-250113-398760-4573</t>
  </si>
  <si>
    <t>2025-01-13 15:06:06</t>
  </si>
  <si>
    <t>【调研】-80+普通-(目标)普通区域-临朐县-张陆河自然村-13561426751-300M-宽带上网投诉-次数0-202501130000374474</t>
  </si>
  <si>
    <t>202501130000374474</t>
  </si>
  <si>
    <t>202501130000374474#流程受理流水号：20250113150517135614267511091874
客户号码:13561426751
客户姓名:任**
投诉地市:潍坊
来话流水:2025011315043964920869392
宽带账号:13561426751
账号归属区县:临朐
联系电话:13561426751
联系人:先生/女士
宽带地址:潍坊
工单紧急程度:非常紧急
是否投诉倾向:否
是否重复投诉:否
是否携转意向:否
是否有升级投诉倾向:否
*业务名称:业务融合开机流程宽带
投诉内容:手机号码：13561426751，【问题描述】客户已办理宽带业务，有开通单，要求装维尽快联系上门，请处理，谢谢。联系电话：13561426751，联系人：先生/女士，录音流水号：2025011315043964920869392。受理明细：531920062399999999。
在途开通单信息：536241225863623654，13561426751，2024-12-25 10:51:34，业务融合开机流程宽带，处理中，黄单建设（楼宇）
是否到厅:否
业务名称:业务融合开机流程宽带
;宽带小区$[张陆河自然村]$</t>
  </si>
  <si>
    <t>2025-01-13 15:10:42</t>
  </si>
  <si>
    <t>2025-01-13 15:11:14</t>
  </si>
  <si>
    <t>SD-851-306851-3824-23135</t>
  </si>
  <si>
    <t>SD-057-250113-096738-4823</t>
  </si>
  <si>
    <t>2025-01-13 15:37:33</t>
  </si>
  <si>
    <t>80+普通-普通区域-安丘市-担山村自然村-19861349538-300M-宽带上网投诉-次数1-202501130000289917</t>
  </si>
  <si>
    <t>2025-01-13 15:45:57</t>
  </si>
  <si>
    <t>2025-01-13 15:46:25</t>
  </si>
  <si>
    <t>SD-057-250113-985342-6640</t>
  </si>
  <si>
    <t>2025-01-13 19:17:06</t>
  </si>
  <si>
    <t>80+普通-普通区域-坊子区-龙凤花园-13793606069-300M-业务受理宽带-次数0-202501130000553618</t>
  </si>
  <si>
    <t>202501130000553618</t>
  </si>
  <si>
    <t>202501130000553618# 宽带账号:13793606069; 联系电话：13793606069，问题类型：此工单为群障修复工单，根据群障全量闭环修复管理要求，为确保客户网络通畅，请装维人员跟进修复网络问题，谢谢！ 
 群障标题：公告。故障描述：潍坊坊子区龙凤花园光缆故障，预估24小时恢复，请帮忙拦截,如有需要请联系片区装维师傅张严15706307264主叫号码：13793606069.0;该号码仅供参考，请优先联系宽带账号。</t>
  </si>
  <si>
    <t>2025-01-13 19:18:51</t>
  </si>
  <si>
    <t>2025-01-13 19:19:08</t>
  </si>
  <si>
    <t>SD-851-304169-14169-23381</t>
  </si>
  <si>
    <t>SD-057-250113-098641-3147</t>
  </si>
  <si>
    <t>2025-01-13 12:02:38</t>
  </si>
  <si>
    <t>普通区域-寒亭区-null--宽带上网投诉-次数0-20250113120132X892513138</t>
  </si>
  <si>
    <t>20250113120132X892513138</t>
  </si>
  <si>
    <t xml:space="preserve">流程受理流水号：20250113120038150066412271055658
客户号码:15006641227
客户姓名:王**
投诉地市:潍坊
来话流水:2025011311533011820873637
宽带账号:15006641227
账号归属区县:寒亭
联系电话:17852177891
联系人:先生/女士
宽带地址:潍坊
工单紧急程度:非常紧急
是否投诉倾向:否
是否重复投诉:否
是否携转意向:否
是否有升级投诉倾向:是
*业务名称:业务融合移机流程宽带+OTT
投诉内容:手机号码：15006641227，【问题描述】客户已办理宽带业务，有开通单，要求装维尽快联系上门，请处理，谢谢。联系电话：17852177891，联系人：先生/女士，录音流水号：2025011311533011820873637。
在途开通单信息：536250112767019244，15006641227，2025-01-12 09:31:47，业务融合移机流程宽带+OTT，处理中，施工预约
是否到厅:否
业务名称:业务融合移机流程宽带+OTT
</t>
  </si>
  <si>
    <t>2025-01-13 14:05:13</t>
  </si>
  <si>
    <t>SD-057-250113-927581-4505</t>
  </si>
  <si>
    <t>2025-01-13 14:56:34</t>
  </si>
  <si>
    <t>【调研】-80+普通-FTTR-普通区域-坊子区-泉河头村自然村-15863633657-500M-业务受理宽带-次数0-202501130000367394</t>
  </si>
  <si>
    <t>202501130000367394</t>
  </si>
  <si>
    <t>202501130000367394# 宽带账号:15863633657; 联系电话：15863633657，问题类型：此工单为群障修复工单，根据群障全量闭环修复管理要求，为确保客户网络通畅，请装维人员跟进修复网络问题，谢谢！ 
 群障标题：公告。故障描述：潍坊坊子区泉河头村自然村光缆故障，预估24小时恢复，请帮忙拦截,如有需要请联系片区装维师傅陈文龙15762648022主叫号码：15863633657.0;该号码仅供参考，请优先联系宽带账号。</t>
  </si>
  <si>
    <t>2025-01-13 14:58:18</t>
  </si>
  <si>
    <t>2025-01-13 14:58:40</t>
  </si>
  <si>
    <t>SD-851-222563-28867-22382</t>
  </si>
  <si>
    <t>SD-057-250113-674590-4798</t>
  </si>
  <si>
    <t>2025-01-13 15:35:09</t>
  </si>
  <si>
    <t>普通区域-青州市-河南杨-13964629934-300M-宽带上网投诉-次数0-202501130000396910</t>
  </si>
  <si>
    <t>202501130000396910</t>
  </si>
  <si>
    <t>202501130000396910#流程受理流水号：20250113153426139646299341099168
客户号码:13964629934
客户姓名:孟**
投诉地市:潍坊
来话流水:2025011315341027320890002
宽带账号:13964629934
账号归属区县:青州市九通通讯器材经营部
联系电话:13964629934
联系人:先生/女士
宽带地址:潍坊
工单紧急程度:非常紧急
是否投诉倾向:否
是否重复投诉:否
是否携转意向:否
是否有升级投诉倾向:否
*业务名称:业务融合开机流程宽带
投诉内容:手机号码：13964629934，【问题描述】客户已办理宽带业务，有开通单，要求装维尽快联系上门，请处理，谢谢。联系电话：13964629934，联系人：先生/女士，录音流水号：2025011315341027320890002。受理明细：531920062399999999。
在途开通单信息：536241212352797916，13964629934，2024-12-12 11:38:09，业务融合开机流程宽带，处理中，装维选址
是否到厅:否
业务名称:业务融合开机流程宽带
;宽带小区$[河南杨]$</t>
  </si>
  <si>
    <t>2025-01-13 15:51:20</t>
  </si>
  <si>
    <t>2025-01-13 15:51:52</t>
  </si>
  <si>
    <t>SD-851-336400-5393-21992</t>
  </si>
  <si>
    <t>SD-057-250113-086713-4803</t>
  </si>
  <si>
    <t>2025-01-13 15:36:21</t>
  </si>
  <si>
    <t>【调研】-FTTR-普通区域-昌邑市-阳光家园-13583633128-1000M-宽带上网投诉-次数0-202501130000398749</t>
  </si>
  <si>
    <t>202501130000398749</t>
  </si>
  <si>
    <t>202501130000398749#【已关注中国移动10086微信公众号】流程受理流水号：20250113153442135836331281099247
客户号码:13583633128
客户姓名:方**
投诉地市:潍坊
来话流水:2025011315323458020867607
宽带账号:13583633128
宽带账号归属地市:潍坊
宽带账号归属区县:昌邑市
故障地址:潍坊昌邑市城区富昌街阳光家园1号楼西单元3楼东户
联系电话:13583633128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光功率:-16.51
故障大类:宽带/电视
故障细类:网速慢/上网掉线(专席)
携转原因:
故障时间:2025-01-13 15:34:57
具体故障现象:网速慢卡顿，修复重启无效，客户要求检查线路问题，看看是否更换线路。
客户其他诉求:
;宽带小区$[阳光家园]$</t>
  </si>
  <si>
    <t>2025-01-13 15:41:44</t>
  </si>
  <si>
    <t>2025-01-13 15:42:07</t>
  </si>
  <si>
    <t>SD-851-274858-13838-19912</t>
  </si>
  <si>
    <t>SD-057-250113-051329-6642</t>
  </si>
  <si>
    <t>2025-01-13 19:17:10</t>
  </si>
  <si>
    <t>【调研】-普通区域-寿光市-韩家村-15966146541-300M-业务受理宽带-次数0-202501130000554305</t>
  </si>
  <si>
    <t>202501130000554305</t>
  </si>
  <si>
    <t>202501130000554305# 宽带账号:15966146541; 联系电话：15966146541，问题类型：此工单为群障修复工单，根据群障全量闭环修复管理要求，为确保客户网络通畅，请装维人员跟进修复网络问题，谢谢！ 
 群障标题：公告。故障描述：潍坊寿光市韩家村光缆故障，预估24小时恢复，请帮忙拦截,如有需要请联系片区装维师傅白小明15706307731主叫号码：15966146541.0;该号码仅供参考，请优先联系宽带账号。</t>
  </si>
  <si>
    <t>2025-01-13 19:23:38</t>
  </si>
  <si>
    <t>2025-01-13 19:24:00</t>
  </si>
  <si>
    <t>SD-057-250113-095641-3220</t>
  </si>
  <si>
    <t>2025-01-13 12:08:19</t>
  </si>
  <si>
    <t>80+银卡-普通区域-安丘市-碧桂园-15908007866-500M-宽带上网投诉-次数0-20250113120648X208292428</t>
  </si>
  <si>
    <t>20250113120648X208292428</t>
  </si>
  <si>
    <t xml:space="preserve">【农村网络投诉】流程受理流水号：20250113120531159080078661056807
客户号码:15908007866
客户姓名:张**
投诉地市:潍坊
来话流水:2025011312040376720884627
宽带账号:15908007866
宽带账号归属地市:潍坊
宽带账号归属区县:安丘市
故障地址:潍坊安丘市刘家尧镇岔河子村岔河子社区高层17号楼*********
联系电话:15908007866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光功率:-16.96
故障大类:宽带/电视
故障细类:宽带无法上网(专席)
携转原因:
故障时间:2025-01-13 12:09:26
具体故障现象:光猫灯正常但电脑手机无法上网，表示多次服务未能处理要求技术人员服务
客户其他诉求:
</t>
  </si>
  <si>
    <t>2025-01-13 12:21:48</t>
  </si>
  <si>
    <t>SD-057-250113-643892-5124</t>
  </si>
  <si>
    <t>2025-01-13 16:14:53</t>
  </si>
  <si>
    <t>【调研】-80+普通-普通区域-安丘市-韩吉村自然村-15244475140-1000M-宽带上网投诉-次数0-202501130000432993</t>
  </si>
  <si>
    <t>2025-01-14 17:15:00</t>
  </si>
  <si>
    <t>202501130000432993</t>
  </si>
  <si>
    <t>202501130000432993#【已关注中国移动10086微信公众号】流程受理流水号：20250113160542152444751401106739
客户号码:15244475140
客户姓名:张**
投诉地市:潍坊
来话流水:2025011316045572920833259
宽带账号:15244475140
宽带账号归属地市:潍坊
宽带账号归属区县:安丘市
故障地址:潍坊安丘市担山镇韩吉村韩吉村自然村韩吉村55号箱村西南张纯祥*********
联系电话:15244475140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故障时间:2025-01-13 16:13:37
具体故障现象:用户无法提供具体故障现象，
客户其他诉求:用户表示严重影响上网需求，要求尽快修复。
;宽带小区$[韩吉村自然村]$</t>
  </si>
  <si>
    <t>2025-01-13 16:21:11</t>
  </si>
  <si>
    <t>2025-01-13 16:23:54</t>
  </si>
  <si>
    <t>SD-851-265536-29125-24244</t>
  </si>
  <si>
    <t>SD-057-250113-053782-5109</t>
  </si>
  <si>
    <t>2025-01-13 16:13:51</t>
  </si>
  <si>
    <t>80+普通-普通区域-昌邑市-西金台东北村-13791606231-300M-宽带延伸服务-次数0-202501130000433538</t>
  </si>
  <si>
    <t>2025-01-14 16:14:00</t>
  </si>
  <si>
    <t>202501130000433538</t>
  </si>
  <si>
    <t xml:space="preserve">202501130000433538#流程受理流水号：20250113161324137916062311108437
客户号码:13791606231
客户姓名:李**
投诉地市:潍坊
来话流水:2025011316123285720842279
宽带账号:13791606231
宽带账号归属地市:潍坊
宽带账号归属区县:昌邑市
故障地址:潍坊昌邑市石埠镇西金台东北村西金台东北村18号箱李会森*********
联系电话:13791606231
联系人:先生/女士
工单紧急程度:一般
是否有升级投诉倾向:否
是否重复投诉:否
是否携转意向:否
是否投诉倾向:否
是否智能网关:智能网关
当前是否在线:是
接入方式:FTTH
是否质差终端:无质差信息
光功率:-21.54
故障大类:宽带/电视
故障细类:宽带延伸服务
携转原因:
故障时间:2025-01-13 16:11:01
具体故障现象:调测路由器，
</t>
  </si>
  <si>
    <t>2025-01-13 16:16:02</t>
  </si>
  <si>
    <t>2025-01-13 16:16:22</t>
  </si>
  <si>
    <t>SD-851-264022-1562-25333</t>
  </si>
  <si>
    <t>SD-057-250113-841295-4794</t>
  </si>
  <si>
    <t>2025-01-13 15:33:54</t>
  </si>
  <si>
    <t>80+银卡-普通区域-安丘市-于家官庄村自然村-15853627857-300M-宽带上网投诉-次数1-202501130000361085</t>
  </si>
  <si>
    <t>2025-01-13 15:38:38</t>
  </si>
  <si>
    <t>2025-01-13 15:42:11</t>
  </si>
  <si>
    <t>SD-057-250113-390417-5152</t>
  </si>
  <si>
    <t>2025-01-13 16:17:13</t>
  </si>
  <si>
    <t>【调研】-80+普通-(目标)普通区域-安丘市-大黑埠子村自然村-13606474152-200M-业务受理宽带-次数0-202501130000437446</t>
  </si>
  <si>
    <t>202501130000437446</t>
  </si>
  <si>
    <t>202501130000437446# 宽带账号:13606474152; 联系电话：13606474152，问题类型：此工单为群障修复工单，根据群障全量闭环修复管理要求，为确保客户网络通畅，请装维人员跟进修复网络问题，谢谢！ 
 群障标题：公告。故障描述：潍坊安丘市大黑埠子村自然村光缆故障，预估24小时恢复，请帮忙拦截,如有需要请联系片区装维师傅徐中华15706307040主叫号码：13606474152.0;该号码仅供参考，请优先联系宽带账号。</t>
  </si>
  <si>
    <t>2025-01-13 16:31:00</t>
  </si>
  <si>
    <t>2025-01-13 16:31:18</t>
  </si>
  <si>
    <t>SD-057-250113-420631-5104</t>
  </si>
  <si>
    <t>2025-01-13 16:12:21</t>
  </si>
  <si>
    <t>【调研】-普通区域-潍城区-苗圃北区二路-15064663162-300M-宽带上网投诉-次数0-202501130000430263</t>
  </si>
  <si>
    <t>2025-01-14 17:13:00</t>
  </si>
  <si>
    <t>202501130000430263</t>
  </si>
  <si>
    <t>202501130000430263#流程受理流水号：20250113161114150646631621107968
客户号码:15064663162
客户姓名:姜**
投诉地市:潍坊
来话流水:2025011316095453320805068
宽带账号:15064663162
宽带账号归属地市:潍坊
宽带账号归属区县:潍城区
故障地址:潍坊潍城区北关街道永安路苗圃北区二路付11号楼*********
联系电话:13963664808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故障细类:网速慢/上网掉线(专席)
携转原因:
故障时间:2025-01-13 16:11:01
具体故障现象:网速慢卡顿，
客户其他诉求:
;宽带小区$[苗圃北区二路]$</t>
  </si>
  <si>
    <t>2025-01-13 16:28:19</t>
  </si>
  <si>
    <t>2025-01-13 16:28:58</t>
  </si>
  <si>
    <t>SD-851-271953-12035-4333</t>
  </si>
  <si>
    <t>SD-057-250113-063825-4494</t>
  </si>
  <si>
    <t>2025-01-13 14:56:05</t>
  </si>
  <si>
    <t>普通区域-奎文区-null--宽带上网投诉-次数0-20250113145451X291605981</t>
  </si>
  <si>
    <t>20250113145451X291605981</t>
  </si>
  <si>
    <t xml:space="preserve">流程受理流水号：20250113145303183656810511088987
客户号码:18365681051
客户姓名:庞**
投诉地市:潍坊
来话流水:2025011314503066020875465
宽带账号:18365681051
账号归属区县:奎文
联系电话:18365681051
联系人:女士
宽带地址:潍坊
工单紧急程度:非常紧急
是否投诉倾向:是
是否重复投诉:否
是否携转意向:否
是否有升级投诉倾向:是
*业务名称:业务融合开机流程宽带+全光WiFi+FTTR组网
投诉内容:手机号码：18365681051，【问题描述】客户已办理宽带业务，有开通单，要求装维尽快联系上门，请处理，谢谢。联系电话：18365681051，联系人：女士，录音流水号：2025011314503066020875465。
在途开通单信息：536250109157158300，18365681051，2025-01-09 14:54:41，业务融合开机流程宽带+全光WiFi+FTTR组网，处理中，待装池
是否到厅:否
业务名称:业务融合开机流程宽带+全光WiFi+FTTR组网
</t>
  </si>
  <si>
    <t>2025-01-13 15:03:17</t>
  </si>
  <si>
    <t>SD-057-250113-708613-4832</t>
  </si>
  <si>
    <t>2025-01-13 15:38:22</t>
  </si>
  <si>
    <t>普通区域-诸城市-南辛庄自然村-13406651906-500M-宽带上网投诉-次数0-20250113153742X862587753</t>
  </si>
  <si>
    <t>20250113153742X862587753</t>
  </si>
  <si>
    <t xml:space="preserve">【农村网络投诉】流程受理流水号：20250113153400134066519061099061
客户号码:13406651906
客户姓名:刘**
投诉地市:潍坊
来话流水:2025011315291167220819149
宽带账号:13406651906
宽带账号归属地市:潍坊
宽带账号归属区县:诸城市
故障地址:潍坊诸城市龙都街道南辛庄南辛庄自然村南辛庄家园4号楼1单元1401
联系电话:15953601664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故障细类:网速慢/上网掉线(专席)
携转原因:
故障时间:2025-01-13 15:37:18
具体故障现象:网速慢卡顿且都集中在下午
客户其他诉求:
</t>
  </si>
  <si>
    <t>2025-01-13 15:41:40</t>
  </si>
  <si>
    <t>2025-01-13 15:47:33</t>
  </si>
  <si>
    <t>SD-057-250113-753162-6617</t>
  </si>
  <si>
    <t>2025-01-13 19:14:01</t>
  </si>
  <si>
    <t>普通区域-诸城市-潍水春风-13963686524-200M-宽带上网投诉-次数0-20250113191121X681763569</t>
  </si>
  <si>
    <t>20250113191121X681763569</t>
  </si>
  <si>
    <t xml:space="preserve">流程受理流水号：20250113191029139636865241143058
客户号码:13963686524
客户姓名:鞠**
投诉地市:潍坊
来话流水:2025011319092321620813580
宽带账号:13963686524
宽带账号归属地市:潍坊
宽带账号归属区县:诸城市
故障地址:潍坊诸城市密州街道东武街潍水春风一号楼一单元502*********
联系电话:13963686524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光功率:-18.06
故障大类:宽带/电视
故障细类:网速慢/上网掉线(专席)
携转原因:
故障时间:2025-01-13 19:14:15
具体故障现象:网速慢卡顿，线上无法操作
客户其他诉求:
</t>
  </si>
  <si>
    <t>2025-01-13 19:15:50</t>
  </si>
  <si>
    <t>2025-01-13 19:16:10</t>
  </si>
  <si>
    <t>SD-852-326462-22-18205</t>
  </si>
  <si>
    <t>SD-057-250113-192680-4804</t>
  </si>
  <si>
    <t>2025-01-13 15:36:22</t>
  </si>
  <si>
    <t>【重投】-普通区域-奎文区-北海花园B区-13070776153-300M-宽带上网投诉-次数0-202501130000396525</t>
  </si>
  <si>
    <t>202501130000396525</t>
  </si>
  <si>
    <t>202501130000396525#客户来电表示电视无法正常观看 客户是老年人 无法进行线上排障 要求师傅上门 请尽快处理 谢谢
联系人：先生 联系电话：13070776153 来电流水：2025011315310770920847105</t>
  </si>
  <si>
    <t>2025-01-13 15:40:13</t>
  </si>
  <si>
    <t>2025-01-13 15:41:19</t>
  </si>
  <si>
    <t>SD-057-250113-851942-4450</t>
  </si>
  <si>
    <t>80+普通-普通区域-诸城市-石河头自然村-18263662187-200M-宽带上网投诉-次数0-20250113144738X858650406</t>
  </si>
  <si>
    <t>2025-01-14 15:51:00</t>
  </si>
  <si>
    <t>20250113144738X858650406</t>
  </si>
  <si>
    <t xml:space="preserve">【农村网络投诉】流程受理流水号：20250113144710182636621871087584
客户号码:18263662187
客户姓名:崔**
投诉地市:潍坊
来话流水:2025011314465072420826584
宽带账号:18263662187
宽带账号归属地市:潍坊
宽带账号归属区县:诸城市
故障地址:潍坊诸城市林家村镇石河头石河头自然村石河头村中心街北10号箱*********
联系电话:18263662187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光功率:-18.79
故障大类:宽带/电视
故障细类:宽带无法上网
携转原因:
故障时间:2025-01-13 14:47:52
具体故障现象:光猫亮红灯，
客户其他诉求:
</t>
  </si>
  <si>
    <t>2025-01-13 14:55:36</t>
  </si>
  <si>
    <t>2025-01-13 15:04:53</t>
  </si>
  <si>
    <t>SD-057-250113-269753-5111</t>
  </si>
  <si>
    <t>2025-01-13 16:14:04</t>
  </si>
  <si>
    <t>普通区域-奎文区-润地凤凰城-18863038827-200M-魔百和投诉-次数0-202501130000432711</t>
  </si>
  <si>
    <t>202501130000432711</t>
  </si>
  <si>
    <t>202501130000432711#客户来电反馈本机号码移动高清（智能版）13元/月每月收费不认可，要求记录反馈，请处理，谢谢联系人：先生 联系电话：本机 流水号：2025011316064946120860385</t>
  </si>
  <si>
    <t>2025-01-13 16:16:30</t>
  </si>
  <si>
    <t>SD-057-250113-621439-4820</t>
  </si>
  <si>
    <t>2025-01-13 15:37:12</t>
  </si>
  <si>
    <t>普通区域-昌邑市-市府家属院宿舍区-13793672751-300M-业务受理宽带-次数0-202501130000401304</t>
  </si>
  <si>
    <t>202501130000401304</t>
  </si>
  <si>
    <t>202501130000401304# 宽带账号:13793672751; 联系电话：13793672751，问题类型：此工单为群障修复工单，根据群障全量闭环修复管理要求，为确保客户网络通畅，请装维人员跟进修复网络问题，谢谢！ 
 群障标题：公告。故障描述：潍坊昌邑市市府家属院宿舍区主缆故障，预估24小时恢复，请帮忙拦截。主叫号码：13793672751.0;该号码仅供参考，请优先联系宽带账号。</t>
  </si>
  <si>
    <t>2025-01-13 15:48:10</t>
  </si>
  <si>
    <t>2025-01-13 15:48:50</t>
  </si>
  <si>
    <t>SD-851-286966-6333-24849</t>
  </si>
  <si>
    <t>SD-057-250113-061724-5153</t>
  </si>
  <si>
    <t>2025-01-13 16:17:14</t>
  </si>
  <si>
    <t>普通区域-寿光市-寨里小区-18705447323-300M-宽带上网投诉-次数0-202501130000432056</t>
  </si>
  <si>
    <t>202501130000432056</t>
  </si>
  <si>
    <t xml:space="preserve">202501130000432056#宽带账号：18705447323；宽带地址：潍坊寿光市田柳寨里村寨里小区1号楼*********；客户来电反映宽带无法使用，重启设备未恢复，要求上门，请协助处理，谢谢！联系电话：18863677849；联系人：先生/女士；来电流水：2025011316134559520859147。
</t>
  </si>
  <si>
    <t>2025-01-13 16:19:12</t>
  </si>
  <si>
    <t>2025-01-13 16:29:41</t>
  </si>
  <si>
    <t>SD-057-250113-710529-5168</t>
  </si>
  <si>
    <t>2025-01-13 16:19:25</t>
  </si>
  <si>
    <t>(目标)普通区域-奎文区-财富大厦（小微）-13678660942-300M-宽带上网投诉-次数0-202501130000437551</t>
  </si>
  <si>
    <t>2025-01-14 17:20:00</t>
  </si>
  <si>
    <t>202501130000437551</t>
  </si>
  <si>
    <t xml:space="preserve">202501130000437551#宽带账号：13678660942；宽带地址：潍坊奎文区锦秀樱园；客户来电反映宽带/移动高清*****，客户不在现场，无法配合线上指导/客户不配合排障，要求上门，请协助处理，谢谢！联系电话：13678660942；联系人：先生来电流水：2025011316155867120890075
</t>
  </si>
  <si>
    <t>2025-01-13 16:24:08</t>
  </si>
  <si>
    <t>2025-01-13 16:24:31</t>
  </si>
  <si>
    <t>SD-851-278664-2876-24399</t>
  </si>
  <si>
    <t>2025-01-13 15:38:06</t>
  </si>
  <si>
    <t>FTTR-普通区域-安丘市-汶阳世家小区-15264624802-1000M-宽带上网投诉-次数0-20250113153506X706335987 一级督办</t>
  </si>
  <si>
    <t>20250113153506X706335987</t>
  </si>
  <si>
    <t>2025-01-13 15:42:25</t>
  </si>
  <si>
    <t>2025-01-13 15:42:48</t>
  </si>
  <si>
    <t>SD-057-250113-907385-4822</t>
  </si>
  <si>
    <t>2025-01-13 15:37:16</t>
  </si>
  <si>
    <t>【重投】-(目标)普通区域-昌邑市-大窑自然村-15066365560-1000M-业务受理宽带-次数0-202501130000401203</t>
  </si>
  <si>
    <t>202501130000401203</t>
  </si>
  <si>
    <t>202501130000401203# 宽带账号:15066365560; 联系电话：15066365560，问题类型：此工单为群障修复工单，根据群障全量闭环修复管理要求，为确保客户网络通畅，请装维人员跟进修复网络问题，谢谢！ 
 群障标题：公告。故障描述：潍坊昌邑市大窑自然村主缆故障，预估24小时恢复，请帮忙拦截。主叫号码：15066365560.0;该号码仅供参考，请优先联系宽带账号。</t>
  </si>
  <si>
    <t>2025-01-13 15:39:52</t>
  </si>
  <si>
    <t>2025-01-13 15:44:09</t>
  </si>
  <si>
    <t>SD-851-308063-8508-29680</t>
  </si>
  <si>
    <t>SD-057-250113-806275-6656</t>
  </si>
  <si>
    <t>2025-01-13 19:18:54</t>
  </si>
  <si>
    <t>80+金卡-普通区域-寿光市-韩家村-13505368352-1000M-宽带上网投诉-次数0-202501130000554103</t>
  </si>
  <si>
    <t>202501130000554103</t>
  </si>
  <si>
    <t>202501130000554103# 宽带账号：13505368352；宽带地址：潍坊寿光市马店韩家村；客户来电反映宽带连接后无法打开网页，客户不配合排障，要求师傅上门，请协助处理，谢谢！联系电话：13780856621；联系人：女士；来电流水：2025011319133662820837911</t>
  </si>
  <si>
    <t>2025-01-13 19:26:33</t>
  </si>
  <si>
    <t>SD-851-240804-32311-18696</t>
  </si>
  <si>
    <t>SD-057-250113-512637-4452</t>
  </si>
  <si>
    <t>2025-01-13 14:50:20</t>
  </si>
  <si>
    <t>【调研】-80+普通-(目标)普通区域-寿光市-丁香园-15853669108-500M-魔百和投诉-次数0-20250113144746X866902546</t>
  </si>
  <si>
    <t>20250113144746X866902546</t>
  </si>
  <si>
    <t>流程受理流水号：20250113144647158536691081087478
客户号码:15853669108
客户姓名:吴**
投诉地市:潍坊
来话流水:2025011314452164120806162
宽带账号:15853669108
宽带账号归属地市:潍坊
宽带账号归属区县:寿光市
故障地址:潍坊寿光市洛城街道富士街丁香园16号楼*********
联系电话:15053633512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故障细类:移动高清电视故障(专席)
携转原因:
故障时间:2025-01-13 14:49:42
魔百和单播/组播:单播
具体故障现象:电视网络未连接：宽带正常使用，帐号排查正确，网口灯正常，网线无问题，指导网线换口，对应指导网络配置无效，请处理，谢谢。
客户其他诉求:
魔百和单/组播：单播</t>
  </si>
  <si>
    <t>2025-01-13 14:56:19</t>
  </si>
  <si>
    <t>2025-01-13 14:56:44</t>
  </si>
  <si>
    <t>SD-851-289414-13881-23181</t>
  </si>
  <si>
    <t>2025-01-13 14:57:30</t>
  </si>
  <si>
    <t>普通区域-诸城市-金惠园小区-13806473817-200M-宽带上网投诉-次数0-202501130000367491 一级督办</t>
  </si>
  <si>
    <t>2025-01-14 15:58:00</t>
  </si>
  <si>
    <t>202501130000367491</t>
  </si>
  <si>
    <t>2025-01-13 15:11:56</t>
  </si>
  <si>
    <t>2025-01-13 15:12:40</t>
  </si>
  <si>
    <t>SD-057-250113-408176-6647</t>
  </si>
  <si>
    <t>2025-01-13 19:17:16</t>
  </si>
  <si>
    <t>普通区域-昌乐县-齐城国际-15318935235-1000M-魔百和投诉-次数0-20250113191512X912348607</t>
  </si>
  <si>
    <t>20250113191512X912348607</t>
  </si>
  <si>
    <t>流程受理流水号：20250113190812153189352351142719
客户号码:15318935235
客户姓名:李*
投诉地市:潍坊
来话流水:2025011319065241920899197
宽带账号:15318935235
宽带账号归属地市:潍坊
宽带账号归属区县:昌乐县
故障地址:潍坊昌乐县城关街道新昌路齐城国际26号楼*********
联系电话:15318935235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光功率:-16.47
故障大类:电视
故障细类:移动高清电视故障(专席)
携转原因:
故障时间:2025-01-13 19:06:20
魔百和单播/组播:组播
具体故障现象:电视直播或点播无法观看，
客户其他诉求:
魔百和单/组播：组播</t>
  </si>
  <si>
    <t>2025-01-13 19:19:15</t>
  </si>
  <si>
    <t>2025-01-13 19:19:35</t>
  </si>
  <si>
    <t>SD-057-250113-351246-3215</t>
  </si>
  <si>
    <t>2025-01-13 12:07:38</t>
  </si>
  <si>
    <t>【调研】-80+银卡-普通区域-奎文区-南屯新村-13626460304-1000M-宽带上网投诉-次数0-202501130000271863</t>
  </si>
  <si>
    <t>202501130000271863</t>
  </si>
  <si>
    <t xml:space="preserve">202501130000271863#要求装维上门服务：宽带账号：13626460304；宽带地址：潍坊奎文区廿里堡街道潍州路南屯新村（代理商独家，办理联系电话18866760550）4号楼*；客户来电反映移动高清电视不能看，客户不配合排障，要求上门，请协助处理，谢谢！联系电话：13626460304；联系人：先生；来电流水：2025011312032959420879528
</t>
  </si>
  <si>
    <t>2025-01-13 12:09:55</t>
  </si>
  <si>
    <t>2025-01-13 12:10:18</t>
  </si>
  <si>
    <t>SD-851-308530-23328-12931</t>
  </si>
  <si>
    <t>SD-057-250113-281063-4469</t>
  </si>
  <si>
    <t>2025-01-13 14:53:09</t>
  </si>
  <si>
    <t>普通区域-坊子区-武建家-13081694069-300M-宽带上网投诉-次数0-20250113145117X773947330</t>
  </si>
  <si>
    <t>20250113145117X773947330</t>
  </si>
  <si>
    <t xml:space="preserve">【农村网络投诉】流程受理流水号：20250113145009130816940691088283
客户号码:13081694069
客户姓名:王**
投诉地市:潍坊
来话流水:2025011314494459020865226
宽带账号:13081694069
宽带账号归属地市:潍坊
宽带账号归属区县:坊子区
故障地址:潍坊坊子区荆山洼经济发展区武建家行政村武建家3号箱*********
联系电话:13081694069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故障时间:2025-01-13 14:50:57
具体故障现象:光猫亮红灯，
客户其他诉求:
</t>
  </si>
  <si>
    <t>2025-01-13 14:54:52</t>
  </si>
  <si>
    <t>2025-01-13 14:55:16</t>
  </si>
  <si>
    <t>SD-057-250113-780193-3140</t>
  </si>
  <si>
    <t>2025-01-13 12:02:19</t>
  </si>
  <si>
    <t>普通区域--null-13780819956-宽带上网投诉-次数0-202501130000269433</t>
  </si>
  <si>
    <t>202501130000269433</t>
  </si>
  <si>
    <t>202501130000269433#流程受理流水号：20250113120137137808199561055910
客户号码:13780819956
客户姓名:赵**
投诉地市:潍坊
来话流水:2025011312002625120851327
宽带账号:13780819956
账号归属区县:青州-杨家庄乡镇营业厅
联系电话:13780819956
联系人:先生/女士
宽带地址:潍坊
工单紧急程度:紧急
是否投诉倾向:否
是否重复投诉:否
是否携转意向:否
是否有升级投诉倾向:否
*业务名称:业务融合开机流程宽带+智能组网
投诉内容:手机号码：13780819956，【问题描述】客户已办理宽带业务，有开通单，要求装维尽快联系上门，请处理，谢谢。联系电话：13780819956，联系人：先生/女士，录音流水号：2025011312002625120851327。受理明细：531920062399999999。
在途开通单信息：536250113009389344，13780819956，2025-01-13 11:54:43，业务融合开机流程宽带+智能组网，处理中，手写判断和地址录入
是否到厅:否
业务名称:业务融合开机流程宽带+智能组网
;宽带小区$[null]$</t>
  </si>
  <si>
    <t>SD-057-250113-372185-4459</t>
  </si>
  <si>
    <t>普通区域-安丘市-天源新城-15966187609-300M-宽带延伸服务-次数1-202501130000248049</t>
  </si>
  <si>
    <t>2025-01-13 15:00:57</t>
  </si>
  <si>
    <t>2025-01-13 15:01:52</t>
  </si>
  <si>
    <t>SD-057-250114-317045-1642</t>
  </si>
  <si>
    <t>2025-01-14 10:11:21</t>
  </si>
  <si>
    <t>普通区域-寒亭区-南纸房-15376680878-1000M-宽带上网投诉-次数0-20250114100853X533966665</t>
  </si>
  <si>
    <t>2025-01-15 08:00:00</t>
  </si>
  <si>
    <t>20250114100853X533966665</t>
  </si>
  <si>
    <t xml:space="preserve">【农村网络投诉】流程受理流水号：20250114100637153766808781023629
客户号码:15376680878
客户姓名:陈**
投诉地市:潍坊
来话流水:2025011410061623520854882
宽带账号:15376680878
宽带账号归属地市:潍坊
宽带账号归属区县:寒亭区
故障地址:潍坊寒亭区寒亭街道南纸坊村南纸房南纸坊村东二南北街南一9号箱*********
联系电话:15376680878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10:08:31
具体故障现象:频繁掉线，
客户其他诉求:
</t>
  </si>
  <si>
    <t>2025-01-14 10:24:14</t>
  </si>
  <si>
    <t>2025-01-14 10:24:57</t>
  </si>
  <si>
    <t>SD-851-282059-44663-14492</t>
  </si>
  <si>
    <t>2025-01-14 22:56:43</t>
  </si>
  <si>
    <t>【调研】-80+银卡-普通区域-青州市-韩家村-15964325750-300M-业务受理宽带-次数0-202501140000592144 一级督办</t>
  </si>
  <si>
    <t>2025-01-15 18:00:00</t>
  </si>
  <si>
    <t>202501140000592144</t>
  </si>
  <si>
    <t>2025-01-14 23:45:54</t>
  </si>
  <si>
    <t>2025-01-15 07:47:40</t>
  </si>
  <si>
    <t>SD-057-250114-268490-7240</t>
  </si>
  <si>
    <t>2025-01-14 20:16:41</t>
  </si>
  <si>
    <t>【调研】-普通区域-诸城市-枫香小镇-13864639583-100M-业务受理宽带-次数0-202501140000567729</t>
  </si>
  <si>
    <t>202501140000567729</t>
  </si>
  <si>
    <t>202501140000567729# 宽带账号:13864639583; 联系电话：13864639583，问题类型：此工单为群障修复工单，根据群障全量闭环修复管理要求，为确保客户网络通畅，请装维人员跟进修复网络问题，谢谢！ 
 群障标题：公告。故障描述：潍坊诸城市枫香小镇光缆故障，预估24小时恢复，请帮忙拦截,如有需要请联系片区装维师傅范洪伟15706307961主叫号码：13864639583.0;该号码仅供参考，请优先联系宽带账号。</t>
  </si>
  <si>
    <t>2025-01-14 20:25:19</t>
  </si>
  <si>
    <t>2025-01-14 20:25:46</t>
  </si>
  <si>
    <t>SD-057-250114-267985-6986</t>
  </si>
  <si>
    <t>2025-01-14 19:47:06</t>
  </si>
  <si>
    <t>【调研】-80+银卡-普通区域-青州市-香格丽榭小区西区-13562688999-300M-业务受理宽带-次数0-202501140000560964</t>
  </si>
  <si>
    <t>202501140000560964</t>
  </si>
  <si>
    <t>202501140000560964# 宽带账号:13562688999; 联系电话：13562688999，问题类型：此工单为群障修复工单，根据群障全量闭环修复管理要求，为确保客户网络通畅，请装维人员跟进修复网络问题，谢谢！ 
 群障标题：告警。故障标题：主干光纤断或OLT检测不到预期的光信号（LOS）主叫号码：13562688999.0;该号码仅供参考，请优先联系宽带账号。</t>
  </si>
  <si>
    <t>2025-01-14 19:49:13</t>
  </si>
  <si>
    <t>2025-01-14 19:49:32</t>
  </si>
  <si>
    <t>2025-01-14 10:11:25</t>
  </si>
  <si>
    <t>普通区域-潍城区-道口村自然村-15065678709-300M-宽带上网投诉-次数0-20250114100912X552021916 一级督办</t>
  </si>
  <si>
    <t>20250114100912X552021916</t>
  </si>
  <si>
    <t>2025-01-14 10:14:48</t>
  </si>
  <si>
    <t>2025-01-14 10:15:27</t>
  </si>
  <si>
    <t>SD-057-250114-802615-1670</t>
  </si>
  <si>
    <t>2025-01-14 10:13:34</t>
  </si>
  <si>
    <t>普通区域-安丘市-安丘郝家庄村-1810636593602-100M-宽带上网投诉-次数0-202501140000174293</t>
  </si>
  <si>
    <t>2025-01-15 11:14:00</t>
  </si>
  <si>
    <t>202501140000174293</t>
  </si>
  <si>
    <t>202501140000174293#流程受理流水号：2025011410124818106365936021025146
客户号码:1810636593602
客户姓名:云**
投诉地市:潍坊
来话流水:2025011410105440720822065
宽带账号:1810636593602
账号归属区县:安丘市顺驰手机门市
联系电话:15053639366
联系人:先生/女士
宽带地址:潍坊
工单紧急程度:一般
是否投诉倾向:否
是否重复投诉:否
是否携转意向:否
是否有升级投诉倾向:否
*业务名称:业务融合开机流程宽带
投诉内容:手机号码：1810636593602，【问题描述】客户已办理宽带业务，有开通单，要求装维尽快联系上门，请处理，谢谢。联系电话：15053639366，联系人：先生/女士，录音流水号：2025011410105440720822065。受理明细：531920062399999999。
在途开通单信息：536250112865794466，1810636593602，2025-01-12 16:58:32，业务融合开机流程宽带，处理中，装维选址
是否到厅:否
业务名称:业务融合开机流程宽带
;宽带小区$[安丘郝家庄村]$</t>
  </si>
  <si>
    <t>2025-01-14 10:19:30</t>
  </si>
  <si>
    <t>2025-01-14 10:20:06</t>
  </si>
  <si>
    <t>SD-851-257491-10748-17944</t>
  </si>
  <si>
    <t>SD-057-250114-063518-14</t>
  </si>
  <si>
    <t>2025-01-14 01:48:59</t>
  </si>
  <si>
    <t>【调研】-80+金卡-(目标)普通区域-潍城区-槐香小区-15966116131-1000M-宽带上网投诉-次数0-202501140000090431</t>
  </si>
  <si>
    <t>202501140000090431</t>
  </si>
  <si>
    <t>202501140000090431#【已关注中国移动10086微信公众号】流程受理流水号：20250114014746159661161311000027
客户号码:15966116131
客户姓名:王*
投诉地市:潍坊
来话流水:2025011401374043120808165
宽带账号:15966116131
宽带账号归属地市:潍坊
宽带账号归属区县:潍城区
故障地址:潍坊潍城区北关街道和平路槐香小区24号楼*********
联系电话:15966116131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01:48:52
具体故障现象:打不开网页，
客户其他诉求:
;宽带小区$[槐香小区]$</t>
  </si>
  <si>
    <t>2025-01-14 02:40:22</t>
  </si>
  <si>
    <t>SD-851-296192-5867-21683</t>
  </si>
  <si>
    <t>SD-057-250114-271406-18</t>
  </si>
  <si>
    <t>2025-01-14 03:43:02</t>
  </si>
  <si>
    <t>普通区域-奎文区-德润兰亭-18264612849-300M-宽带上网投诉-次数0-202501140000092035</t>
  </si>
  <si>
    <t>202501140000092035</t>
  </si>
  <si>
    <t>202501140000092035#流程受理流水号：20250114033641182646128491000040
客户号码:18264612849
客户姓名:朱**
投诉地市:潍坊
来话流水:2025011403355653820810601
宽带账号:18264612849
宽带账号归属地市:潍坊
宽带账号归属区县:奎文区
故障地址:潍坊奎文区大虞街道虞河路德润兰亭2号楼*********
联系电话:13468472184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03:42:10
具体故障现象:打不开网页，
客户其他诉求:
;宽带小区$[德润兰亭]$</t>
  </si>
  <si>
    <t>2025-01-14 04:33:38</t>
  </si>
  <si>
    <t>2025-01-14 07:04:08</t>
  </si>
  <si>
    <t>SD-057-250114-105462-1979</t>
  </si>
  <si>
    <t>2025-01-14 10:34:23</t>
  </si>
  <si>
    <t>80+银卡-普通区域-昌邑市-初家庄子村自然村-13562687716-1000M-宽带延伸服务-次数0-202501140000192076</t>
  </si>
  <si>
    <t>2025-01-15 00:00:00</t>
  </si>
  <si>
    <t>202501140000192076</t>
  </si>
  <si>
    <t xml:space="preserve">202501140000192076#流程受理流水号：20250114103313135626877161030483
客户号码:13562687716
客户姓名:许**
投诉地市:潍坊
来话流水:2025011410321665520840595
宽带账号:13562687716
宽带账号归属地市:潍坊
宽带账号归属区县:昌邑市
故障地址:潍坊昌邑市饮马镇初家庄子村初家庄子村自然村17号箱*********
联系电话:13562687716
联系人:先生/女士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故障时间:2025-01-14 10:30:47
具体故障现象:光猫亮电源不亮灯，检查电源线，重启设备未恢复
</t>
  </si>
  <si>
    <t>2025-01-14 10:37:38</t>
  </si>
  <si>
    <t>2025-01-14 10:39:10</t>
  </si>
  <si>
    <t>SD-851-298759-23728-26875</t>
  </si>
  <si>
    <t>SD-057-250114-924738-5058</t>
  </si>
  <si>
    <t>2025-01-14 16:16:39</t>
  </si>
  <si>
    <t>80+金卡-普通区域-昌乐县-金都世纪城-15065620077-1000M-业务受理宽带-次数0-202501140000432201</t>
  </si>
  <si>
    <t>2025-01-15 16:17:00</t>
  </si>
  <si>
    <t>202501140000432201</t>
  </si>
  <si>
    <t>202501140000432201# 宽带账号:15065620077; 联系电话：15065620077，问题类型：此工单为群障修复工单，根据群障全量闭环修复管理要求，为确保客户网络通畅，请装维人员跟进修复网络问题，谢谢！ 
 群障标题：公告。故障描述：金都世纪城主叫号码：100860536.0;该号码仅供参考，请优先联系宽带账号。</t>
  </si>
  <si>
    <t>2025-01-14 16:27:45</t>
  </si>
  <si>
    <t>2025-01-14 16:28:06</t>
  </si>
  <si>
    <t>SD-057-250114-396518-1769</t>
  </si>
  <si>
    <t>2025-01-14 10:19:44</t>
  </si>
  <si>
    <t>80+银卡-普通区域-潍城区-长胜社区-13563699034-300M-宽带上网投诉-次数0-202501140000177820</t>
  </si>
  <si>
    <t>202501140000177820</t>
  </si>
  <si>
    <t>202501140000177820#13563699034 电视登录超时，引导查找设备，用户找不到，提示质差路由器，请处理，谢谢
联系人先生，电话 13665362857  流水号 2025011410133754220862005</t>
  </si>
  <si>
    <t>2025-01-14 10:37:58</t>
  </si>
  <si>
    <t>2025-01-14 10:38:15</t>
  </si>
  <si>
    <t>SD-057-250114-593647-5055</t>
  </si>
  <si>
    <t>2025-01-14 16:16:28</t>
  </si>
  <si>
    <t>80+银卡-普通区域-昌邑市-棚户改造区-15753655387-1000M-业务受理宽带-次数0-202501140000430443</t>
  </si>
  <si>
    <t>202501140000430443</t>
  </si>
  <si>
    <t>202501140000430443# 宽带账号:15753655387; 联系电话：15753655387，问题类型：此工单为群障修复工单，根据群障全量闭环修复管理要求，为确保客户网络通畅，请装维人员跟进修复网络问题，谢谢！ 
 群障标题：公告。故障描述：棚户改造区主叫号码：15628722792.0;该号码仅供参考，请优先联系宽带账号。</t>
  </si>
  <si>
    <t>2025-01-14 16:21:49</t>
  </si>
  <si>
    <t>SD-851-276376-863-12726</t>
  </si>
  <si>
    <t>SD-057-250114-865243-7270</t>
  </si>
  <si>
    <t>2025-01-14 20:17:34</t>
  </si>
  <si>
    <t>80+普通-普通区域-安丘市-青云瑞景园(含锦绣上河园)-15753618019-300M-业务受理宽带-次数0-202501140000569815</t>
  </si>
  <si>
    <t>202501140000569815</t>
  </si>
  <si>
    <t>202501140000569815# 宽带账号:15753618019; 联系电话：15753618019，问题类型：此工单为群障修复工单，根据群障全量闭环修复管理要求，为确保客户网络通畅，请装维人员跟进修复网络问题，谢谢！ 
 群障标题：公告。故障描述：潍坊安丘市青云瑞景园(含锦绣上河园)光缆故障，预估24小时恢复，请帮忙拦截,如有需要请联系片区装维师傅刘彤彤15706307065主叫号码：15753618019.0;该号码仅供参考，请优先联系宽带账号。</t>
  </si>
  <si>
    <t>2025-01-14 21:47:37</t>
  </si>
  <si>
    <t>SD-057-250114-926457-2033</t>
  </si>
  <si>
    <t>2025-01-14 10:37:26</t>
  </si>
  <si>
    <t>80+普通-普通区域-安丘市-青云国际城-13863623576-300M-业务受理宽带-次数0-202501140000196472</t>
  </si>
  <si>
    <t>202501140000196472</t>
  </si>
  <si>
    <t>202501140000196472# 宽带账号:13863623576; 联系电话：13863623576，问题类型：此工单为群障修复工单，根据群障全量闭环修复管理要求，为确保客户网络通畅，请装维人员跟进修复网络问题，谢谢！ 
 群障标题：公告。故障描述：潍坊安丘市青云国际城光缆故障，预估24小时恢复，请帮忙拦截,如有需要请联系片区装维师傅刘鹏15706307019主叫号码：13863623576.0;该号码仅供参考，请优先联系宽带账号。</t>
  </si>
  <si>
    <t>2025-01-14 10:43:38</t>
  </si>
  <si>
    <t>2025-01-14 10:46:53</t>
  </si>
  <si>
    <t>SD-851-323153-35469-29477</t>
  </si>
  <si>
    <t>SD-057-250114-837402-2019</t>
  </si>
  <si>
    <t>2025-01-14 10:36:58</t>
  </si>
  <si>
    <t>普通区域-临朐县-丹崮-18706506388-200M-业务受理宽带-次数0-202501140000195176</t>
  </si>
  <si>
    <t>2025-01-15 10:37:00</t>
  </si>
  <si>
    <t>202501140000195176</t>
  </si>
  <si>
    <t>202501140000195176# 宽带账号:18706506388; 联系电话：18706506388，问题类型：此工单为群障修复工单，根据群障全量闭环修复管理要求，为确保客户网络通畅，请装维人员跟进修复网络问题，谢谢！ 
 群障标题：公告。故障描述：潍坊临朐县丹崮光缆故障，预估24小时恢复，请帮忙拦截,如有需要请联系片区装维师傅韩东15706307547主叫号码：18706506388.0;该号码仅供参考，请优先联系宽带账号。</t>
  </si>
  <si>
    <t>2025-01-14 11:00:23</t>
  </si>
  <si>
    <t>2025-01-14 11:00:58</t>
  </si>
  <si>
    <t>SD-057-250114-935804-2900</t>
  </si>
  <si>
    <t>2025-01-14 11:47:06</t>
  </si>
  <si>
    <t>普通区域-高密市-高密文昌街东港贸二手车市场（小微）-13173157678-1000M-宽带延伸服务-次数0-202501140000255114</t>
  </si>
  <si>
    <t>202501140000255114</t>
  </si>
  <si>
    <t xml:space="preserve">202501140000255114#流程受理流水号：20250114114608131731576781049690
客户号码:13173157678
客户姓名:徐*
投诉地市:潍坊
来话流水:2025011411440596920869239
宽带账号:13173157678
宽带账号归属地市:潍坊
宽带账号归属区县:高密市
故障地址:潍坊高密市朝阳街道东栾庄行政村2期高密文昌街东港贸二手车市场（小微）高密文昌街东港贸二手车市场（小微）2号箱*********
联系电话:13173157678
联系人:先生
工单紧急程度:一般
是否有升级投诉倾向:否
是否重复投诉:否
是否携转意向:否
是否投诉倾向:否
是否智能网关:智能网关
当前是否在线:是
接入方式:FTTH
是否质差终端:无质差信息
光功率:-16.77
故障大类:宽带/电视
故障细类:宽带延伸服务
携转原因:
故障时间:2025-01-14 11:46:20
具体故障现象:用户来电要求办理移机   没有网络覆盖 用户不认可   
</t>
  </si>
  <si>
    <t>2025-01-14 11:51:42</t>
  </si>
  <si>
    <t>2025-01-14 11:52:07</t>
  </si>
  <si>
    <t>SD-852-326784-2371-18474</t>
  </si>
  <si>
    <t>SD-057-250114-937245-1107</t>
  </si>
  <si>
    <t>2025-01-14 09:34:10</t>
  </si>
  <si>
    <t>普通区域-昌邑市-三合苑B区-15963452940-200M-宽带上网投诉-次数0-202501140000137262</t>
  </si>
  <si>
    <t>2025-01-15 10:35:00</t>
  </si>
  <si>
    <t>202501140000137262</t>
  </si>
  <si>
    <t xml:space="preserve">202501140000137262#宽带账号：15963452940；宽带地址：潍坊昌邑市城区解放路三合苑B区A8号楼；客户来电反映宽带无法上网，客户无法配合线上指导，要求师傅上门，请协助处理，谢谢！联系电话：15963452940；联系人：女士；来电流水：2025011409311491820855012。 
</t>
  </si>
  <si>
    <t>2025-01-14 09:38:22</t>
  </si>
  <si>
    <t>2025-01-14 09:42:05</t>
  </si>
  <si>
    <t>SD-851-277566-19952-20667</t>
  </si>
  <si>
    <t>SD-057-250114-675023-1161</t>
  </si>
  <si>
    <t>普通区域-寿光市-挑沟村自然村-15095279890-200M-业务受理宽带-次数0-202501140000142940</t>
  </si>
  <si>
    <t>2025-01-15 09:38:00</t>
  </si>
  <si>
    <t>202501140000142940</t>
  </si>
  <si>
    <t>202501140000142940# 宽带账号:15095279890; 联系电话：15095279890，问题类型：此工单为群障修复工单，根据群障全量闭环修复管理要求，为确保客户网络通畅，请装维人员跟进修复网络问题，谢谢！ 
 群障标题：公告。故障描述：潍坊寿光市挑沟村自然村光缆故障，预估24小时恢复，请帮忙拦截,如有需要请联系片区装维师傅王剑15706307760主叫号码：18353618669.0;该号码仅供参考，请优先联系宽带账号。</t>
  </si>
  <si>
    <t>2025-01-14 10:04:26</t>
  </si>
  <si>
    <t>2025-01-14 10:06:18</t>
  </si>
  <si>
    <t>SD-057-250114-941387-6541</t>
  </si>
  <si>
    <t>2025-01-14 18:53:13</t>
  </si>
  <si>
    <t>【调研】-普通区域-奎文区-染织厂宿舍-13869680110-200M-宽带上网投诉-次数0-20250114185130X890248682</t>
  </si>
  <si>
    <t>2025-01-15 19:00:00</t>
  </si>
  <si>
    <t>20250114185130X890248682</t>
  </si>
  <si>
    <t xml:space="preserve">流程受理流水号：20250114184955138696801101135278
客户号码:13869680110
客户姓名:张**
投诉地市:潍坊
来话流水:2025011418491829920817641
宽带账号:13869680110
宽带账号归属地市:潍坊
宽带账号归属区县:奎文区
故障地址:潍坊奎文区东关街道中学街染织厂宿舍1号楼*********
联系电话:13869680110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故障细类:宽带无法上网
携转原因:
故障时间:2025-01-14 18:48:21
具体故障现象:电脑无法上网，
客户其他诉求:
</t>
  </si>
  <si>
    <t>2025-01-14 19:03:44</t>
  </si>
  <si>
    <t>2025-01-14 19:04:08</t>
  </si>
  <si>
    <t>SD-851-248897-6775-22636</t>
  </si>
  <si>
    <t>SD-057-250114-375908-5078</t>
  </si>
  <si>
    <t>2025-01-14 16:19:33</t>
  </si>
  <si>
    <t>80+普通-普通区域-坊子区-东王家村-13864656977-200M-宽带延伸服务-次数0-202501140000433144</t>
  </si>
  <si>
    <t>2025-01-15 16:20:00</t>
  </si>
  <si>
    <t>202501140000433144</t>
  </si>
  <si>
    <t xml:space="preserve">202501140000433144#流程受理流水号：20250114161759138646569771105043
客户号码:13864656977
客户姓名:许**
投诉地市:潍坊
来话流水:2025011416172089620883480
宽带账号:13864656977
宽带账号归属地市:潍坊
宽带账号归属区县:坊子区
故障地址:潍坊坊子区坊子老区东王村行政村东王家村12号楼*********
联系电话:13864656977
联系人:先生/女士
工单紧急程度:一般
是否有升级投诉倾向:否
是否重复投诉:否
是否携转意向:否
是否投诉倾向:否
是否智能网关:智能网关
当前是否在线:是
接入方式:FTTH
是否质差终端:无质差信息
光功率:-16.57
故障大类:宽带/电视
故障细类:宽带延伸服务
携转原因:
故障时间:2025-01-14 16:18:35
具体故障现象:要求网线延伸
</t>
  </si>
  <si>
    <t>2025-01-14 16:22:32</t>
  </si>
  <si>
    <t>2025-01-14 16:23:05</t>
  </si>
  <si>
    <t>SD-852-316207-2595-7202</t>
  </si>
  <si>
    <t>SD-057-250114-815469-2832</t>
  </si>
  <si>
    <t>2025-01-14 11:40:28</t>
  </si>
  <si>
    <t>【调研】-普通区域-奎文区-孙吕家涧头自然村-13905369001-500M-宽带上网投诉-次数0-202501140000250238</t>
  </si>
  <si>
    <t>202501140000250238</t>
  </si>
  <si>
    <t>202501140000250238#宽带账号：13905369001；宽带地址：潍坊奎文区廿里堡街道孙吕家涧头孙吕家涧头自然村扩容27# 张学成房子旁 ，具体现象：客户反映电视不能观看，要求尽快处理回复！来电流水： 2025011411355254620860125，联系电话： 13905369001</t>
  </si>
  <si>
    <t>2025-01-14 11:42:10</t>
  </si>
  <si>
    <t>2025-01-14 11:42:37</t>
  </si>
  <si>
    <t>SD-057-250114-951260-4945</t>
  </si>
  <si>
    <t>2025-01-14 15:59:32</t>
  </si>
  <si>
    <t>【调研】-普通区域-奎文区-金御皇庭-15866166860-300M-宽带上网投诉-次数0-202501140000415786</t>
  </si>
  <si>
    <t>202501140000415786</t>
  </si>
  <si>
    <t>202501140000415786#【已关注中国移动10086微信公众号】流程受理流水号：20250114155807158661668601100682
客户号码:15866166860
客户姓名:于**
投诉地市:潍坊
来话流水:2025011415575144420817507
宽带账号:15866166860
宽带账号归属地市:潍坊
宽带账号归属区县:奎文区
故障地址:潍坊奎文区潍州路街道健康街金御皇庭5号楼*********
联系电话:15866166860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15:59:09
具体故障现象:提示网络无法连接，
客户其他诉求:
;宽带小区$[金御皇庭]$</t>
  </si>
  <si>
    <t>2025-01-14 16:02:05</t>
  </si>
  <si>
    <t>2025-01-14 16:02:26</t>
  </si>
  <si>
    <t>SD-852-267013-565-27499</t>
  </si>
  <si>
    <t>SD-057-250114-390458-4908</t>
  </si>
  <si>
    <t>2025-01-14 15:56:09</t>
  </si>
  <si>
    <t>普通区域-滨海-职工家园二期-15966140901-300M-业务受理宽带-次数0-202501140000415632</t>
  </si>
  <si>
    <t>202501140000415632</t>
  </si>
  <si>
    <t>202501140000415632# 宽带账号:15966140901; 联系电话：15966140901，问题类型：此工单为群障修复工单，根据群障全量闭环修复管理要求，为确保客户网络通畅，请装维人员跟进修复网络问题，谢谢！ 
 群障标题：公告。故障描述：LINK_LOSS主叫号码：15966140901.0;该号码仅供参考，请优先联系宽带账号。</t>
  </si>
  <si>
    <t>2025-01-14 17:48:56</t>
  </si>
  <si>
    <t>SD-851-305558-5995-20718</t>
  </si>
  <si>
    <t>SD-057-250114-160273-1202</t>
  </si>
  <si>
    <t>2025-01-14 09:39:36</t>
  </si>
  <si>
    <t>【调研】-80+金卡-普通区域-青州市-尧王山花园-15763631966-1000M-宽带上网投诉-次数0-202501140000141872</t>
  </si>
  <si>
    <t>202501140000141872</t>
  </si>
  <si>
    <t xml:space="preserve">202501140000141872#宽带账号：15763631966；宽带地址：潍坊青州市邵庄镇黑山路尧王山花园30号楼*********
；客户来电反映宽带网络无法连接，客户不配合排障，要求上门，请协助处理，谢谢！联系电话：15253197813；联系人：先生；来电流水：2025011409373297420842988。 
</t>
  </si>
  <si>
    <t>2025-01-14 09:42:42</t>
  </si>
  <si>
    <t>2025-01-14 09:42:58</t>
  </si>
  <si>
    <t>SD-851-266746-18483-23036</t>
  </si>
  <si>
    <t>SD-057-250114-291835-2028</t>
  </si>
  <si>
    <t>2025-01-14 10:37:16</t>
  </si>
  <si>
    <t>【调研】-普通区域-高密市-拒城河驻地自然村-15265618521-200M-业务受理宽带-次数0-202501140000195387</t>
  </si>
  <si>
    <t>2025-01-15 10:38:00</t>
  </si>
  <si>
    <t>202501140000195387</t>
  </si>
  <si>
    <t>202501140000195387# 宽带账号:15265618521; 联系电话：15265618521，问题类型：此工单为群障修复工单，根据群障全量闭环修复管理要求，为确保客户网络通畅，请装维人员跟进修复网络问题，谢谢！ 
 群障标题：公告。故障描述：潍坊高密市拒城河驻地自然村光缆故障，预估24小时恢复，请帮忙拦截,如有需要请联系片区装维师傅冷光朋15706307276主叫号码：15265618521.0;该号码仅供参考，请优先联系宽带账号。</t>
  </si>
  <si>
    <t>2025-01-14 10:40:10</t>
  </si>
  <si>
    <t>2025-01-14 10:40:32</t>
  </si>
  <si>
    <t>SD-852-333334-416-25030</t>
  </si>
  <si>
    <t>SD-057-250114-620895-6942</t>
  </si>
  <si>
    <t>2025-01-14 19:41:09</t>
  </si>
  <si>
    <t>普通区域-奎文区-南屯新村-15165607082-200M-宽带上网投诉-次数0-20250114194051X851420100</t>
  </si>
  <si>
    <t>20250114194051X851420100</t>
  </si>
  <si>
    <t xml:space="preserve">【农村网络投诉】流程受理流水号：20250114193847151656070821141963
客户号码:15165607082
客户姓名:张**
投诉地市:潍坊
来话流水:2025011419371065620887603
宽带账号:15165607082
宽带账号归属地市:潍坊
宽带账号归属区县:奎文区
故障地址:潍坊奎文区廿里堡街道潍州路南屯新村（代理商独家，办理联系电话18866760550）21号楼*********
联系电话:15165607082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光功率:-16.67
故障大类:宽带/电视
故障细类:宽带无法上网
携转原因:
故障时间:2025-01-14 19:40:28
具体故障现象:提示网络无法连接，
客户其他诉求:
</t>
  </si>
  <si>
    <t>2025-01-14 19:49:05</t>
  </si>
  <si>
    <t>SD-057-250114-231045-5053</t>
  </si>
  <si>
    <t>2025-01-14 16:16:21</t>
  </si>
  <si>
    <t>【调研】-80+普通-(目标)普通区域-昌邑市-辛安庄自然村-13562648925-500M-业务受理宽带-次数0-202501140000430424</t>
  </si>
  <si>
    <t>202501140000430424</t>
  </si>
  <si>
    <t>202501140000430424# 宽带账号:13562648925; 联系电话：13562648925，问题类型：此工单为群障修复工单，根据群障全量闭环修复管理要求，为确保客户网络通畅，请装维人员跟进修复网络问题，谢谢！ 
 群障标题：公告。故障描述：辛安庄自然村主叫号码：15726052980.0;该号码仅供参考，请优先联系宽带账号。</t>
  </si>
  <si>
    <t>2025-01-14 16:20:51</t>
  </si>
  <si>
    <t>2025-01-14 16:21:22</t>
  </si>
  <si>
    <t>SD-851-337734-3903-3718</t>
  </si>
  <si>
    <t>2025-01-14 09:37:11</t>
  </si>
  <si>
    <t>【调研】-普通区域-滨海-尚书房小区-15065657036-1000M-业务受理宽带-次数0-202501140000140964 一级督办</t>
  </si>
  <si>
    <t>202501140000140964</t>
  </si>
  <si>
    <t>2025-01-14 10:56:37</t>
  </si>
  <si>
    <t>SD-057-250114-491865-1124</t>
  </si>
  <si>
    <t>2025-01-14 09:35:18</t>
  </si>
  <si>
    <t>普通区域-临朐县-上书房-15954499779-300M-宽带上网投诉-次数0-202501140000141234</t>
  </si>
  <si>
    <t>202501140000141234</t>
  </si>
  <si>
    <t xml:space="preserve">202501140000141234#流程受理流水号：20250114093447159544997791015360
客户号码:15954499779
客户姓名:周*
投诉地市:潍坊
来话流水:2025011409343361320800956
宽带账号:15954499779
宽带账号归属地市:潍坊
宽带账号归属区县:临朐县
故障地址:潍坊临朐县城关街道黄龙路上书房上书房二期17号楼*********
联系电话:15954499779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故障时间:2025-01-14 09:35:04
具体故障现象:打不开网页，
客户其他诉求:客户侧为质差终端，要求上门更换终端并一并处理故障问题。
</t>
  </si>
  <si>
    <t>2025-01-14 09:42:24</t>
  </si>
  <si>
    <t>2025-01-14 09:42:48</t>
  </si>
  <si>
    <t>SD-057-250114-023986-1125</t>
  </si>
  <si>
    <t>普通区域-寿光市-南范村-1386960880802-300M-宽带上网投诉-次数0-202501140000140756</t>
  </si>
  <si>
    <t>202501140000140756</t>
  </si>
  <si>
    <t>202501140000140756#流程受理流水号：2025011409343313869608808021015296
客户号码:1386960880802
客户姓名:范**
投诉地市:潍坊
来话流水:2025011409321845720869889
宽带账号:1386960880802
宽带账号归属地市:潍坊
宽带账号归属区县:寿光市
故障地址:潍坊寿光市洛城街道南范村南范村南范村6号箱(林廷德外墙）*********
联系电话:13869608808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故障时间:2025-01-14 09:34:42
具体故障现象:客户称宽带一直没有给安装，要求紧急处理
客户其他诉求:
;宽带小区$[南范村]$</t>
  </si>
  <si>
    <t>2025-01-14 09:41:57</t>
  </si>
  <si>
    <t>2025-01-14 09:42:16</t>
  </si>
  <si>
    <t>SD-851-233926-3714-15747</t>
  </si>
  <si>
    <t>SD-057-250114-481253-7265</t>
  </si>
  <si>
    <t>2025-01-14 20:17:21</t>
  </si>
  <si>
    <t>80+银卡-普通区域-潍城区-大成章西村自然村-13884700891-1000M-魔百和投诉-次数0-202501140000568823</t>
  </si>
  <si>
    <t>202501140000568823</t>
  </si>
  <si>
    <t>202501140000568823#流程受理流水号：20250114201437138847008911146637
客户号码:13884700891
客户姓名:刘**
投诉地市:潍坊
来话流水:2025011420140148120867436
宽带账号:13884700891
宽带账号归属地市:潍坊
宽带账号归属区县:潍城区
故障地址:潍坊潍城区乐埠山生态经济发展区大成章西村大成章西村南北主路中间路西
联系电话:13884700891
联系人:先生/女士
工单紧急程度:非常紧急
是否有升级投诉倾向:否
是否重复投诉:否
是否携转意向:否
是否投诉倾向:否
是否智能网关:非智能网关
当前是否在线:是
接入方式:FTTH
端到端诊断结果:客户侧设备问题（新增）
是否质差终端:无质差信息
光功率:无
故障大类:宽带/电视
故障细类:移动高清电视故障(专席)
携转原因:
故障时间:2025-01-14 20:18:24
魔百和单播/组播:单播
具体故障现象:电视机提示无信号，
客户其他诉求:
魔百和单/组播：单播;宽带小区$[大成章西村自然村]$</t>
  </si>
  <si>
    <t>2025-01-14 20:28:35</t>
  </si>
  <si>
    <t>2025-01-14 20:29:13</t>
  </si>
  <si>
    <t>SD-057-250114-382471-6988</t>
  </si>
  <si>
    <t>2025-01-14 19:47:10</t>
  </si>
  <si>
    <t>80+银卡-普通区域-潍城区-中金国际J-15866124576-200M-业务受理宽带-次数0-202501140000557615</t>
  </si>
  <si>
    <t>202501140000557615</t>
  </si>
  <si>
    <t>202501140000557615# 宽带账号:15866124576; 联系电话：15866124576，问题类型：此工单为群障修复工单，根据群障全量闭环修复管理要求，为确保客户网络通畅，请装维人员跟进修复网络问题，谢谢！ 
 群障标题：公告。故障描述：潍坊潍城区中金国际J光缆故障，预估24小时恢复，请帮忙拦截,如有需要请联系片区装维师傅张传阳15706307885主叫号码：19163493032.0;该号码仅供参考，请优先联系宽带账号。</t>
  </si>
  <si>
    <t>2025-01-14 20:07:36</t>
  </si>
  <si>
    <t>2025-01-14 20:07:54</t>
  </si>
  <si>
    <t>SD-057-250114-629710-1156</t>
  </si>
  <si>
    <t>2025-01-14 09:37:05</t>
  </si>
  <si>
    <t>普通区域-高密市-西赵家庄自然村-18463061386-100M-业务受理宽带-次数0-202501140000142144</t>
  </si>
  <si>
    <t>202501140000142144</t>
  </si>
  <si>
    <t>202501140000142144#【已关注中国移动10086微信公众号】 宽带账号:18463061386; 联系电话：18463061386，问题类型：此工单为群障修复工单，根据群障全量闭环修复管理要求，为确保客户网络通畅，请装维人员跟进修复网络问题，谢谢！ 
 群障标题：公告。故障描述：主干光纤断或OLT检测不到预期的光信号（LOS）主叫号码：zgydapp_h5_18463061386;该号码仅供参考，请优先联系宽带账号。</t>
  </si>
  <si>
    <t>2025-01-14 09:40:31</t>
  </si>
  <si>
    <t>2025-01-14 09:42:21</t>
  </si>
  <si>
    <t>SD-057-250114-295631-1742</t>
  </si>
  <si>
    <t>2025-01-14 10:17:25</t>
  </si>
  <si>
    <t>普通区域-奎文区-宝利家园-13964642046-300M-业务受理宽带-次数0-202501140000176321</t>
  </si>
  <si>
    <t>202501140000176321</t>
  </si>
  <si>
    <t>202501140000176321#【已关注中国移动10086微信公众号】 宽带账号:13964642046; 联系电话：13964642046，问题类型：此工单为群障修复工单，根据群障全量闭环修复管理要求，为确保客户网络通畅，请装维人员跟进修复网络问题，谢谢！ 
 群障标题：公告。故障描述：潍坊奎文区宝利家园光缆故障，预估24小时恢复，请帮忙拦截,如有需要请联系片区装维师傅张永鸿15706366537主叫号码：13371062796.0;该号码仅供参考，请优先联系宽带账号。</t>
  </si>
  <si>
    <t>2025-01-14 10:42:44</t>
  </si>
  <si>
    <t>SD-851-302143-19060-27190</t>
  </si>
  <si>
    <t>SD-057-250114-634581-2025</t>
  </si>
  <si>
    <t>2025-01-14 10:37:11</t>
  </si>
  <si>
    <t>普通区域-安丘市-郭岗村自然村-15853627271-1000M-业务受理宽带-次数0-202501140000196063</t>
  </si>
  <si>
    <t>202501140000196063</t>
  </si>
  <si>
    <t>202501140000196063# 宽带账号:15853627271; 联系电话：15853627271，问题类型：此工单为群障修复工单，根据群障全量闭环修复管理要求，为确保客户网络通畅，请装维人员跟进修复网络问题，谢谢！ 
 群障标题：公告。故障描述：主干光纤断或OLT检测不到预期的光信号（LOS）主叫号码：15853627271.0;该号码仅供参考，请优先联系宽带账号。</t>
  </si>
  <si>
    <t>2025-01-14 10:39:20</t>
  </si>
  <si>
    <t>2025-01-14 10:40:26</t>
  </si>
  <si>
    <t>SD-851-312574-22429-45</t>
  </si>
  <si>
    <t>SD-057-250114-732485-6990</t>
  </si>
  <si>
    <t>2025-01-14 19:47:13</t>
  </si>
  <si>
    <t>【调研】-普通区域-奎文区-北大锦城-15706301935-1000M-业务受理宽带-次数0-202501140000558730</t>
  </si>
  <si>
    <t>202501140000558730</t>
  </si>
  <si>
    <t>202501140000558730# 宽带账号:15706301935; 联系电话：15706301935，问题类型：此工单为群障修复工单，根据群障全量闭环修复管理要求，为确保客户网络通畅，请装维人员跟进修复网络问题，谢谢！ 
 群障标题：公告。故障描述：北大锦城主叫号码：100860536.0;该号码仅供参考，请优先联系宽带账号。</t>
  </si>
  <si>
    <t>2025-01-14 19:48:37</t>
  </si>
  <si>
    <t>2025-01-14 19:49:02</t>
  </si>
  <si>
    <t>SD-851-267239-15538-470</t>
  </si>
  <si>
    <t>SD-057-250114-508691-4891</t>
  </si>
  <si>
    <t>2025-01-14 15:53:39</t>
  </si>
  <si>
    <t>80+白金-普通区域-安丘市-凌河水泊村-15165613728-100M-宽带上网投诉-次数0-202501140000411372</t>
  </si>
  <si>
    <t>2025-01-15 16:54:00</t>
  </si>
  <si>
    <t>202501140000411372</t>
  </si>
  <si>
    <t xml:space="preserve">202501140000411372#流程受理流水号：20250114155300151656137281099497
客户号码:15165613728
客户姓名:张*
投诉地市:潍坊
来话流水:2025011415524351420847120
宽带账号:15165613728
宽带账号归属地市:潍坊
宽带账号归属区县:安丘市
故障地址:潍坊安丘市凌河镇水泊凌河水泊村21号箱张奉参*********
联系电话:15165613728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故障时间:2025-01-14 15:53:11
具体故障现象:打不开网页，
客户其他诉求:客户侧为质差终端，要求上门更换终端并一并处理故障问题。
</t>
  </si>
  <si>
    <t>2025-01-14 15:55:05</t>
  </si>
  <si>
    <t>2025-01-14 15:55:26</t>
  </si>
  <si>
    <t>SD-057-250114-593214-1091</t>
  </si>
  <si>
    <t>2025-01-14 09:32:49</t>
  </si>
  <si>
    <t>80+普通-普通区域-诸城市-郭家屯张家岭自然村-15169528184-300M-宽带上网投诉-次数0-202501140000136908</t>
  </si>
  <si>
    <t>202501140000136908</t>
  </si>
  <si>
    <t xml:space="preserve">202501140000136908#15169528184
客户来电反映宽带无法使用，线上排障不认可，客户没在家，要求维修人员上门维修，请尽快协助处理，谢谢  联系人：女士 联系电话：15153607659 流水：2025011409291164520826448
</t>
  </si>
  <si>
    <t>2025-01-14 09:35:30</t>
  </si>
  <si>
    <t>2025-01-14 09:36:40</t>
  </si>
  <si>
    <t>SD-057-250114-819245-1206</t>
  </si>
  <si>
    <t>2025-01-14 09:39:52</t>
  </si>
  <si>
    <t>80+普通-普通区域-寿光市-一中花园-17861225631-200M-宽带上网投诉-次数0-202501140000142515</t>
  </si>
  <si>
    <t>2025-01-15 10:40:00</t>
  </si>
  <si>
    <t>202501140000142515</t>
  </si>
  <si>
    <t>202501140000142515#宽带账号：17861225631；宽带地址：潍坊寿光市圣城街道幸福路一中花园22号楼2单元201；客户来电反映移动高清无法观看，客户不在现场，无法配合线上指导/客户不配合排障，要求上门，请协助处理，谢谢！联系电话：18353608288；联系人：女士；来电流水：2025011409364757820832191。</t>
  </si>
  <si>
    <t>2025-01-14 09:41:23</t>
  </si>
  <si>
    <t>2025-01-14 09:41:39</t>
  </si>
  <si>
    <t>SD-057-250114-264178-1938</t>
  </si>
  <si>
    <t>2025-01-14 10:31:36</t>
  </si>
  <si>
    <t>【重投】-【调研】-80+银卡-普通区域-寒亭区-会泉村自然村-15169641520-200M-宽带上网投诉-次数0-202501140000189014</t>
  </si>
  <si>
    <t>2025-01-15 11:32:00</t>
  </si>
  <si>
    <t>202501140000189014</t>
  </si>
  <si>
    <t>202501140000189014#宽带账号：15169641520；宽带地址：潍坊寒亭区朱里镇会泉村会泉村自然村会泉村16号箱***；客户来电反映宽带频繁掉线，请协助处理，谢谢！联系电话：15094949188；联系人：***；来电流水：2025011410280492220878082</t>
  </si>
  <si>
    <t>2025-01-14 10:37:13</t>
  </si>
  <si>
    <t>SD-057-250114-170238-6580</t>
  </si>
  <si>
    <t>2025-01-14 18:58:29</t>
  </si>
  <si>
    <t>普通区域-昌乐县-司马沟-19530046938-500M-宽带上网投诉-次数0-202501140000538835</t>
  </si>
  <si>
    <t>202501140000538835</t>
  </si>
  <si>
    <t>202501140000538835#流程受理流水号：20250114185804195300469381136441
客户号码:19530046938
客户姓名:李*
投诉地市:潍坊
来话流水:2025011418572838020867751
宽带账号:19530046938
账号归属区县:昌乐
联系电话:19530046938
联系人:先生/女士
宽带地址:潍坊
工单紧急程度:一般
是否投诉倾向:否
是否重复投诉:否
是否携转意向:否
是否有升级投诉倾向:否
*业务名称:业务融合开机流程宽带
投诉内容:手机号码：19530046938，【问题描述】客户已办理宽带业务，有开通单，要求装维尽快联系上门，请处理，谢谢。联系电话：19530046938，联系人：先生/女士，录音流水号：2025011418572838020867751。受理明细：531920062399999999。
在途开通单信息：536250111675811274，19530046938，2025-01-11 17:08:14，业务融合开机流程宽带，处理中，黄单建设（楼宇）
是否到厅:否
业务名称:业务融合开机流程宽带
;宽带小区$[司马沟]$</t>
  </si>
  <si>
    <t>2025-01-14 19:01:45</t>
  </si>
  <si>
    <t>2025-01-14 19:02:20</t>
  </si>
  <si>
    <t>SD-851-326784-15769-26912</t>
  </si>
  <si>
    <t>SD-057-250114-609814-6520</t>
  </si>
  <si>
    <t>2025-01-14 18:50:05</t>
  </si>
  <si>
    <t>普通区域-昌邑市-于家山下自然村-18053688631-500M-宽带上网投诉-次数0-20250114184748X668946352</t>
  </si>
  <si>
    <t>20250114184748X668946352</t>
  </si>
  <si>
    <t xml:space="preserve">【农村网络投诉】流程受理流水号：20250114184656180536886311134851
客户号码:18053688631
客户姓名:马**
投诉地市:潍坊
来话流水:2025011418464457020801211
宽带账号:18053688631
宽带账号归属地市:潍坊
宽带账号归属区县:昌邑市
故障地址:潍坊昌邑市奎聚街道于家山下于家山下自然村于家山下村11号箱*********
联系电话:18053688631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18:47:05
具体故障现象:提示网络无法连接，
客户其他诉求:
</t>
  </si>
  <si>
    <t>2025-01-14 18:51:52</t>
  </si>
  <si>
    <t>2025-01-14 18:56:11</t>
  </si>
  <si>
    <t>SD-057-250114-134867-2875</t>
  </si>
  <si>
    <t>2025-01-14 11:44:53</t>
  </si>
  <si>
    <t>80+银卡-普通区域-寿光市-西刘高层小区-18353677760-1000M-业务受理宽带-次数0-202501140000253686</t>
  </si>
  <si>
    <t>202501140000253686</t>
  </si>
  <si>
    <t xml:space="preserve">202501140000253686#流程受理流水号：20250114114358183536777601049103
客户号码:18353677760
客户姓名:刘**
投诉地市:潍坊
来话流水:2025011411403565320823262
宽带账号:18353677760
宽带账号归属地市:潍坊
宽带账号归属区县:寿光市
故障地址:潍坊寿光市寒桥镇西刘村西刘高层小区6号楼*********
联系电话:18353677760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光功率:-19.17
故障大类:线上义诊(宽带外呼排障)
故障细类:网速慢/上网掉线
携转原因:
故障时间:2025-01-14 11:43:26
具体故障现象:网速慢卡顿，
客户其他诉求:客户表示网速慢，卡顿，掉线，要求上门处理，谢谢
</t>
  </si>
  <si>
    <t>2025-01-14 11:47:47</t>
  </si>
  <si>
    <t>2025-01-14 11:48:15</t>
  </si>
  <si>
    <t>SD-851-308344-1155-14270</t>
  </si>
  <si>
    <t>SD-057-250114-465231-2833</t>
  </si>
  <si>
    <t>2025-01-14 11:40:29</t>
  </si>
  <si>
    <t>80+普通-普通区域-寿光市-南范村-15275363714-500M-业务受理宽带-次数0-202501140000243759</t>
  </si>
  <si>
    <t>202501140000243759</t>
  </si>
  <si>
    <t>202501140000243759#用户表示宽带不能用，要求上门维修 来电流水：2025011411211952520858118 联系人:林** 联系电话:15275363714</t>
  </si>
  <si>
    <t>2025-01-14 11:58:27</t>
  </si>
  <si>
    <t>2025-01-14 11:59:02</t>
  </si>
  <si>
    <t>SD-851-293712-15348-11954</t>
  </si>
  <si>
    <t>SD-057-250114-374215-6995</t>
  </si>
  <si>
    <t>2025-01-14 19:47:20</t>
  </si>
  <si>
    <t>80+钻石-普通区域-青州市-玲珑山路公安局宿舍-18853600077-500M-宽带上网投诉-次数0-20250114194514X114204886</t>
  </si>
  <si>
    <t>20250114194514X114204886</t>
  </si>
  <si>
    <t xml:space="preserve">流程受理流水号：20250114194410188536000771142724
客户号码:18853600077
客户姓名:杨**
投诉地市:潍坊
来话流水:2025011419432939520820158
宽带账号:18853600077
宽带账号归属地市:潍坊
宽带账号归属区县:青州市
故障地址:潍坊青州市王府街道海岱中路公安局宿舍1号楼*********
联系电话:15953637215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19:44:30
具体故障现象:PON灯闪，
客户其他诉求:客户要求上门，请协助处理
</t>
  </si>
  <si>
    <t>2025-01-14 19:49:08</t>
  </si>
  <si>
    <t>SD-851-304078-21576-22156</t>
  </si>
  <si>
    <t>SD-057-250114-728456-1079</t>
  </si>
  <si>
    <t>2025-01-14 09:31:54</t>
  </si>
  <si>
    <t>80+普通-普通区域-寿光市-西伦疃村自然村-13791899457-300M-宽带上网投诉-次数0-202501140000134839</t>
  </si>
  <si>
    <t>202501140000134839</t>
  </si>
  <si>
    <t>202501140000134839#宽带账号：13791899457；宽带地址：潍坊寿光市上口镇西伦疃村西伦疃村自然村10号箱*；客户来电反映电视无法观看，要求师傅上门，请协助处理，谢谢！联系电话：13791899457；联系人：先生；来电流水：2025011409274454120806312</t>
  </si>
  <si>
    <t>2025-01-14 09:33:46</t>
  </si>
  <si>
    <t>2025-01-14 09:34:05</t>
  </si>
  <si>
    <t>SD-057-250114-164593-6540</t>
  </si>
  <si>
    <t>2025-01-14 18:53:09</t>
  </si>
  <si>
    <t>80+银卡-普通区域-坊子区-黄旗堡逄王新村-18866751193-200M-魔百和投诉-次数0-20250114185054X854384133</t>
  </si>
  <si>
    <t>20250114185054X854384133</t>
  </si>
  <si>
    <t>【农村网络投诉】流程受理流水号：20250114184238188667511931134225
客户号码:18866751193
客户姓名:刘**
投诉地市:潍坊
来话流水:2025011418415453020869198
宽带账号:18866751193
宽带账号归属地市:潍坊
宽带账号归属区县:坊子区
故障地址:潍坊坊子区黄旗堡街道黄旗堡逄王新村黄旗堡逄王新村1次施工*********
联系电话:18866751193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光功率:-21.73
故障大类:电视
故障细类:移动高清电视故障(专席)
携转原因:
故障时间:2025-01-14 18:42:21
魔百和单播/组播:组播
具体故障现象:电视直播或点播无法观看，
客户其他诉求:
魔百和单/组播：组播</t>
  </si>
  <si>
    <t>2025-01-14 18:57:58</t>
  </si>
  <si>
    <t>2025-01-14 18:59:50</t>
  </si>
  <si>
    <t>SD-057-250114-238970-1961</t>
  </si>
  <si>
    <t>2025-01-14 10:32:48</t>
  </si>
  <si>
    <t>【调研】-80+银卡-普通区域-青州市-东建德村-13853627219-200M-宽带上网投诉-次数0-202501140000188740</t>
  </si>
  <si>
    <t>2025-01-15 11:33:00</t>
  </si>
  <si>
    <t>202501140000188740</t>
  </si>
  <si>
    <t>202501140000188740#13853627219客户来电反映家里宽带网速慢，客户不在家家里有人在家不会操作，客户要求派师傅上门看一下，请协助处理谢谢
联系人：先生 联系电话：本机 流水：2025011410301810020811150</t>
  </si>
  <si>
    <t>2025-01-14 10:33:36</t>
  </si>
  <si>
    <t>2025-01-14 10:35:40</t>
  </si>
  <si>
    <t>SD-057-250114-623704-6962</t>
  </si>
  <si>
    <t>2025-01-14 19:44:45</t>
  </si>
  <si>
    <t>80+普通-普通区域-奎文区-银枫家园-15965081499-1000M-宽带上网投诉-次数0-202501140000557771</t>
  </si>
  <si>
    <t>202501140000557771</t>
  </si>
  <si>
    <t>202501140000557771#宽带账号：15965081499；联系电话：15006668850宽带地址：潍坊高新高新城区银枫路银枫家园4号楼；客户来电反映网速慢，线上指导无法配合操作，要求上门处理, 来电流水：2025011419404576320806151</t>
  </si>
  <si>
    <t>2025-01-14 19:46:09</t>
  </si>
  <si>
    <t>2025-01-14 19:46:38</t>
  </si>
  <si>
    <t>SD-851-287328-7928-23068</t>
  </si>
  <si>
    <t>SD-057-250114-783954-6549</t>
  </si>
  <si>
    <t>2025-01-14 18:54:11</t>
  </si>
  <si>
    <t>普通区域-寒亭区-欧洲小镇小区-15163690921-200M-宽带上网投诉-次数0-202501140000537692</t>
  </si>
  <si>
    <t>202501140000537692</t>
  </si>
  <si>
    <t>202501140000537692#流程受理流水号：20250114185302151636909211135693
客户号码:15163690921
客户姓名:
投诉地市:潍坊
来话流水:2025011418513942220870631
宽带账号:15163690921
宽带账号归属地市:潍坊
宽带账号归属区县:寒亭区
故障地址:潍坊寒亭区开元街道通亭街欧洲小镇小区西区50号楼*********
联系电话:18765105708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故障细类:宽带无法上网
携转原因:
故障时间:2025-01-14 18:53:28
具体故障现象:客户说光猫有噪音要求上门维修，谢谢
客户其他诉求:
;宽带小区$[欧洲小镇小区]$</t>
  </si>
  <si>
    <t>2025-01-14 18:58:23</t>
  </si>
  <si>
    <t>2025-01-14 18:58:52</t>
  </si>
  <si>
    <t>2025-01-14 18:59:29</t>
  </si>
  <si>
    <t>普通区域-诸城市-孔戈庄社区-15069659663-200M-宽带上网投诉-次数0-202501140000541097 一级督办</t>
  </si>
  <si>
    <t>202501140000541097</t>
  </si>
  <si>
    <t>2025-01-14 19:15:25</t>
  </si>
  <si>
    <t>2025-01-14 19:15:50</t>
  </si>
  <si>
    <t>SD-057-250114-475238-7246</t>
  </si>
  <si>
    <t>2025-01-14 20:16:53</t>
  </si>
  <si>
    <t>【调研】-普通区域-诸城市-大源橡树湾-18553602350-1000M-业务受理宽带-次数0-202501140000569019</t>
  </si>
  <si>
    <t>202501140000569019</t>
  </si>
  <si>
    <t>202501140000569019# 宽带账号:18553602350; 联系电话：18553602350，问题类型：此工单为群障修复工单，根据群障全量闭环修复管理要求，为确保客户网络通畅，请装维人员跟进修复网络问题，谢谢！ 
 群障标题：公告。故障描述：潍坊诸城市大源橡树湾光缆故障，预估24小时恢复，请帮忙拦截,如有需要请联系片区装维师傅夏锦涛15706307939主叫号码：15264458949.0;该号码仅供参考，请优先联系宽带账号。</t>
  </si>
  <si>
    <t>2025-01-14 20:42:05</t>
  </si>
  <si>
    <t>2025-01-14 20:47:09</t>
  </si>
  <si>
    <t>SD-851-270094-29186-22706</t>
  </si>
  <si>
    <t>SD-057-250114-731028-1942</t>
  </si>
  <si>
    <t>2025-01-14 10:31:57</t>
  </si>
  <si>
    <t>普通区域-昌乐县-博仁公馆-13864602856-300M-宽带上网投诉-次数0-202501140000190134</t>
  </si>
  <si>
    <t>202501140000190134</t>
  </si>
  <si>
    <t xml:space="preserve">202501140000190134#宽带账号：13864602856；宽带地址：潍坊昌乐县城关街道昌盛街博仁公馆2号楼2单元1202
；客户来电反映移动高清无法使用，客户不配合排障，要求上门，请协助处理，谢谢！联系电话：13864602856；联系人：13864602856；来电流水：2025011410281653420881000
</t>
  </si>
  <si>
    <t>2025-01-14 10:48:34</t>
  </si>
  <si>
    <t>2025-01-14 10:51:17</t>
  </si>
  <si>
    <t>SD-057-250114-915842-5050</t>
  </si>
  <si>
    <t>2025-01-14 16:16:15</t>
  </si>
  <si>
    <t>普通区域-奎文区-聚类-潍坊高新区谷德广场-15865368610-200M-业务受理宽带-次数0-202501140000430330</t>
  </si>
  <si>
    <t>202501140000430330</t>
  </si>
  <si>
    <t>202501140000430330# 宽带账号:15865368610; 联系电话：15865368610，问题类型：此工单为群障修复工单，根据群障全量闭环修复管理要求，为确保客户网络通畅，请装维人员跟进修复网络问题，谢谢！ 
 群障标题：公告。故障描述：潍坊奎文区聚类-潍坊高新区谷德广场光缆故障，预估24小时恢复，请帮忙拦截,如有需要请联系片区装维师傅倪苹伟15706366536主叫号码：13963644139.0;该号码仅供参考，请优先联系宽带账号。</t>
  </si>
  <si>
    <t>2025-01-14 16:18:33</t>
  </si>
  <si>
    <t>SD-057-250114-231540-5043</t>
  </si>
  <si>
    <t>2025-01-14 16:14:45</t>
  </si>
  <si>
    <t>80+银卡-普通区域-安丘市-水岸阳光-15064457877-500M-业务受理宽带-次数0-202501140000428321</t>
  </si>
  <si>
    <t>2025-01-15 16:15:00</t>
  </si>
  <si>
    <t>202501140000428321</t>
  </si>
  <si>
    <t>202501140000428321#客户来电称家里宽带不能用，客户要求装维师傅上门查看，请处理谢谢！
联系人：先生，联系电话：本机，录音流水：2025011416115699320810491</t>
  </si>
  <si>
    <t>2025-01-14 16:17:24</t>
  </si>
  <si>
    <t>2025-01-14 16:17:53</t>
  </si>
  <si>
    <t>SD-851-264061-21915-17201</t>
  </si>
  <si>
    <t>SD-057-250114-386104-5023</t>
  </si>
  <si>
    <t>2025-01-14 16:10:20</t>
  </si>
  <si>
    <t>FTTR-普通区域-寒亭区-恒信悦府-15265611222-1000M-宽带延伸服务-次数0-202501140000425594</t>
  </si>
  <si>
    <t>2025-01-15 16:11:00</t>
  </si>
  <si>
    <t>202501140000425594</t>
  </si>
  <si>
    <t xml:space="preserve">202501140000425594#流程受理流水号：20250114160938152656112221103178
客户号码:15265611222
客户姓名:张**
投诉地市:潍坊
来话流水:2025011416090818820872404
宽带账号:15265611222
宽带账号归属地市:潍坊
宽带账号归属区县:寒亭区
故障地址:潍坊寒亭区开元街道富亭街恒信悦府15号楼*********
联系电话:15265611222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故障时间:2025-01-14 16:09:48
具体故障现象:更换机顶盒
</t>
  </si>
  <si>
    <t>2025-01-14 16:14:20</t>
  </si>
  <si>
    <t>2025-01-14 16:14:35</t>
  </si>
  <si>
    <t>SD-851-265883-19144-14643</t>
  </si>
  <si>
    <t>SD-057-250114-359024-5049</t>
  </si>
  <si>
    <t>2025-01-14 16:16:13</t>
  </si>
  <si>
    <t>普通区域-高密市-银座E区-15963435422-200M-业务受理宽带-次数0-202501140000429843</t>
  </si>
  <si>
    <t>202501140000429843</t>
  </si>
  <si>
    <t>202501140000429843#【已关注中国移动10086微信公众号】 宽带账号:15963435422; 联系电话：15963435422，问题类型：此工单为群障修复工单，根据群障全量闭环修复管理要求，为确保客户网络通畅，请装维人员跟进修复网络问题，谢谢！ 
 群障标题：公告。故障描述：潍坊高密市银座E区光缆故障，预估24小时恢复，请帮忙拦截,如有需要请联系片区装维师傅王鹏15706307289主叫号码：15963435422.0;该号码仅供参考，请优先联系宽带账号。</t>
  </si>
  <si>
    <t>2025-01-14 16:19:43</t>
  </si>
  <si>
    <t>2025-01-14 16:20:04</t>
  </si>
  <si>
    <t>SD-057-250114-825671-2864</t>
  </si>
  <si>
    <t>2025-01-14 11:44:01</t>
  </si>
  <si>
    <t>80+普通-普通区域-诸城市-史家庄子自然村-15006365760-300M-宽带上网投诉-次数0-202501140000253852</t>
  </si>
  <si>
    <t>202501140000253852</t>
  </si>
  <si>
    <t>202501140000253852#宽带账号：15006365760；宽带地址：潍坊诸城市百尺河镇史家庄子；客户来电反映电视无法观看 客户不配合排障，要求师傅上门，请协助处理，谢谢！联系电话：13676362862；联系人：先生；来电流水：2025011411412062820833077</t>
  </si>
  <si>
    <t>2025-01-14 12:04:47</t>
  </si>
  <si>
    <t>2025-01-14 12:05:18</t>
  </si>
  <si>
    <t>SD-057-250114-725036-6977</t>
  </si>
  <si>
    <t>2025-01-14 19:46:53</t>
  </si>
  <si>
    <t>普通区域-寿光市-后胡营小区-1386464547002-100M-业务受理宽带-次数0-202501140000558716</t>
  </si>
  <si>
    <t>202501140000558716</t>
  </si>
  <si>
    <t>202501140000558716# 宽带账号:1386464547002; 联系电话：1386464547002，问题类型：此工单为群障修复工单，根据群障全量闭环修复管理要求，为确保客户网络通畅，请装维人员跟进修复网络问题，谢谢！ 
 群障标题：公告。故障描述：潍坊寿光市后胡营小区光缆故障，预估24小时恢复，请帮忙拦截,如有需要请联系片区装维师傅张明哲15266615922主叫号码：18264688234.0;该号码仅供参考，请优先联系宽带账号。</t>
  </si>
  <si>
    <t>2025-01-14 19:56:41</t>
  </si>
  <si>
    <t>2025-01-14 19:57:03</t>
  </si>
  <si>
    <t>SD-851-251574-6266-24473</t>
  </si>
  <si>
    <t>SD-057-250114-806257-4940</t>
  </si>
  <si>
    <t>2025-01-14 15:59:12</t>
  </si>
  <si>
    <t>80+金卡-普通区域-诸城市-郭辛庄北区自然村-13863615679-1000M-业务受理宽带-次数0-202501140000417365</t>
  </si>
  <si>
    <t>202501140000417365</t>
  </si>
  <si>
    <t>202501140000417365#受理号码 : 13863615679客户姓名 : 张**号码归属地 : 潍坊诸城 － 诸城用户品牌 : 全球通
用户来电对宽带故障，注册灯闪烁，要求给其尽快上门维修，请处理，谢谢
潍坊诸城市滨河西路周家庄
联系电话：13791664293
联系人：先生
来话流水：2025011415560647220893522</t>
  </si>
  <si>
    <t>2025-01-14 16:02:22</t>
  </si>
  <si>
    <t>2025-01-14 16:02:41</t>
  </si>
  <si>
    <t>SD-851-256505-9747-1651</t>
  </si>
  <si>
    <t>SD-057-250114-318420-1726</t>
  </si>
  <si>
    <t>2025-01-14 10:17:07</t>
  </si>
  <si>
    <t>普通区域-潍城区-步家村自然村-13616366447-300M-业务受理宽带-次数0-202501140000176218</t>
  </si>
  <si>
    <t>202501140000176218</t>
  </si>
  <si>
    <t>202501140000176218#【已关注中国移动10086微信公众号】 宽带账号:13616366447; 联系电话：13616366447，问题类型：此工单为群障修复工单，根据群障全量闭环修复管理要求，为确保客户网络通畅，请装维人员跟进修复网络问题，谢谢！ 
 群障标题：公告。故障描述：潍坊潍城区步家村自然村光缆故障，预估24小时恢复，请帮忙拦截,如有需要请联系片区装维师傅刘建元15963616136主叫号码：13616366447.0;该号码仅供参考，请优先联系宽带账号。</t>
  </si>
  <si>
    <t>2025-01-14 10:32:17</t>
  </si>
  <si>
    <t>2025-01-14 10:33:10</t>
  </si>
  <si>
    <t>SD-057-250114-342857-7255</t>
  </si>
  <si>
    <t>2025-01-14 20:17:09</t>
  </si>
  <si>
    <t>80+银卡-普通区域-临朐县-东朱封自然村-15263619180-300M-魔百和投诉-次数0-20250114201435X875499665</t>
  </si>
  <si>
    <t>20250114201435X875499665</t>
  </si>
  <si>
    <t>【农村网络投诉】流程受理流水号：20250114201241152636191801146402
客户号码:15263619180
客户姓名:于*
投诉地市:潍坊
来话流水:2025011420080094620840714
宽带账号:15263619180
宽带账号归属地市:潍坊
宽带账号归属区县:临朐县
故障地址:潍坊临朐县城关街道东朱封东朱封自然村东朱封（扩容4）71号箱刘忠德（外墙）*********
联系电话:15263619180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光功率:-19.91
故障大类:宽带/电视
故障细类:移动高清电视故障(专席)
携转原因:
故障时间:2025-01-14 20:16:24
魔百和单播/组播:单播
具体故障现象:电视网络未连接：宽带正常使用，帐号排查正确，网口灯正常，网线无问题，指导网线换口，对应指导网络配置无效
客户其他诉求:
魔百和单/组播：单播</t>
  </si>
  <si>
    <t>2025-01-14 20:22:22</t>
  </si>
  <si>
    <t>2025-01-14 20:22:51</t>
  </si>
  <si>
    <t>SD-851-255146-9690-15366</t>
  </si>
  <si>
    <t>SD-057-250114-486132-2878</t>
  </si>
  <si>
    <t>2025-01-14 11:45:34</t>
  </si>
  <si>
    <t>【调研】-(目标)普通区域-昌乐县-李家官庄村自然村-15866145935-1000M-宽带上网投诉-次数1-202501130000582841</t>
  </si>
  <si>
    <t>2025-01-14 11:49:15</t>
  </si>
  <si>
    <t>SD-057-250114-752048-6961</t>
  </si>
  <si>
    <t>2025-01-14 19:44:42</t>
  </si>
  <si>
    <t>【调研】-80+普通-普通区域-坊子区-营子村自然村-15762551683-300M-宽带上网投诉-次数0-202501140000557549</t>
  </si>
  <si>
    <t>202501140000557549</t>
  </si>
  <si>
    <t>202501140000557549#15762551683客户来电反映宽带无法使用，老人不会操作，线上排障不认可，要求维修人员上门维修，请尽快协助处理，谢谢  联系人：先生 联系电话：15762551683 流水：2025011419395451020801820</t>
  </si>
  <si>
    <t>2025-01-14 19:45:56</t>
  </si>
  <si>
    <t>SD-851-295649-50495-7794</t>
  </si>
  <si>
    <t>SD-057-250114-192403-4888</t>
  </si>
  <si>
    <t>2025-01-14 15:53:10</t>
  </si>
  <si>
    <t>【调研】-80+银卡-普通区域-安丘市-西夹埠村自然村-15264620100-1000M-宽带上网投诉-次数0-202501140000410965</t>
  </si>
  <si>
    <t>202501140000410965</t>
  </si>
  <si>
    <t>202501140000410965#【已关注中国移动10086微信公众号】流程受理流水号：20250114155153152646201001099240
客户号码:15264620100
客户姓名:朱**
投诉地市:潍坊
来话流水:2025011415510385520823992
宽带账号:15264620100
账号归属区县:安丘
联系电话:15264620100
联系人:先生/女士
宽带地址:潍坊
工单紧急程度:非常紧急
是否投诉倾向:否
是否重复投诉:否
是否携转意向:否
是否有升级投诉倾向:否
*业务名称:业务融合移机流程宽带+OTT
投诉内容:手机号码：15264620100，【问题描述】客户已办理宽带业务，有开通单，要求装维尽快联系上门，请处理，谢谢。联系电话：15264620100，联系人：先生/女士，录音流水号：2025011415510385520823992。受理明细：531920062399999999。
在途开通单信息：536240416829400412，15264620100，2024-04-16 16:18:09，业务融合移机流程宽带+OTT，处理中，装维选址
是否到厅:否
业务名称:业务融合移机流程宽带+OTT
;宽带小区$[西夹埠村自然村]$</t>
  </si>
  <si>
    <t>2025-01-14 15:56:13</t>
  </si>
  <si>
    <t>2025-01-14 15:56:58</t>
  </si>
  <si>
    <t>SD-852-321912-2055-1637</t>
  </si>
  <si>
    <t>SD-057-250114-490631-4883</t>
  </si>
  <si>
    <t>2025-01-14 15:52:52</t>
  </si>
  <si>
    <t>普通区域-寒亭区-后吉村自然村-15908037624-10M-宽带上网投诉-次数0-202501140000411545</t>
  </si>
  <si>
    <t>2025-01-15 16:53:00</t>
  </si>
  <si>
    <t>202501140000411545</t>
  </si>
  <si>
    <t xml:space="preserve">202501140000411545#流程受理流水号：20250114155016159080376241098848
客户号码:15908037624
客户姓名:吉**
投诉地市:潍坊
来话流水:2025011415464876120866100
宽带账号:15908037624
宽带账号归属地市:潍坊
宽带账号归属区县:寒亭区
故障地址:潍坊寒亭区河滩镇后吉村后吉村自然村河滩镇后吉家村15号箱*********
联系电话:15908037624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光功率:-22.00
故障大类:宽带/电视
故障细类:移动高清电视故障
携转原因:
故障时间:2025-01-14 15:51:29
魔百和单播/组播:组播
具体故障现象:电视直播或点播无法观看，
客户其他诉求:客户侧为质差终端，要求上门更换终端并一并处理故障问题。
</t>
  </si>
  <si>
    <t>2025-01-14 15:55:42</t>
  </si>
  <si>
    <t>2025-01-14 15:56:10</t>
  </si>
  <si>
    <t>SD-057-250114-156248-4932</t>
  </si>
  <si>
    <t>2025-01-14 15:58:16</t>
  </si>
  <si>
    <t>【调研】-普通区域-坊子区-东杨家坡-19862659353-200M-宽带上网投诉-次数0-202501140000414307</t>
  </si>
  <si>
    <t>2025-01-15 16:59:00</t>
  </si>
  <si>
    <t>202501140000414307</t>
  </si>
  <si>
    <t>202501140000414307#宽带账号：19862659353；宽带地址：潍坊坊子区荆山洼经济发展区东杨家坡行政村东杨家坡宋晓泉外墙3号箱*********客户来电反映宽带/无法连网 /客户不配合排障，要求上门，请协助处理，谢谢！来电流水：2025011415552011620883054，联系电话：19862659353</t>
  </si>
  <si>
    <t>2025-01-14 16:01:41</t>
  </si>
  <si>
    <t>2025-01-14 16:02:02</t>
  </si>
  <si>
    <t>SD-851-279676-7725-12875</t>
  </si>
  <si>
    <t>SD-057-250114-415896-6591</t>
  </si>
  <si>
    <t>2025-01-14 18:59:17</t>
  </si>
  <si>
    <t>80+银卡-普通区域-寿光市-怡馨园小区-15169588798-1000M-宽带上网投诉-次数0-202501140000540417</t>
  </si>
  <si>
    <t>202501140000540417</t>
  </si>
  <si>
    <t xml:space="preserve">202501140000540417#15169588798客户来电反映宽带无法上网，电视无法观看，线上排障不认可/不配合，客户要求师傅上门，请协助处理，谢谢
宽带地址：潍坊寿光市北洛镇幸福北路怡馨园小区9号楼*********
联系人：先生联系电话：本机 来电流水：2025011418551604720854413
</t>
  </si>
  <si>
    <t>2025-01-14 19:01:58</t>
  </si>
  <si>
    <t>2025-01-14 19:02:25</t>
  </si>
  <si>
    <t>SD-851-232421-24417-8307</t>
  </si>
  <si>
    <t>SD-057-250114-960217-6533</t>
  </si>
  <si>
    <t>2025-01-14 18:52:29</t>
  </si>
  <si>
    <t>【调研】-80+金卡-(目标)普通区域-诸城市-赵庄自然村-18765781766-300M-宽带上网投诉-次数0-202501140000538849</t>
  </si>
  <si>
    <t>202501140000538849</t>
  </si>
  <si>
    <t>202501140000538849#流程受理流水号：20250114185119187657817661135466
客户号码:18765781766
客户姓名:李*
投诉地市:潍坊
来话流水:2025011418480648920809951
宽带账号:18765781766
宽带账号归属地市:潍坊
宽带账号归属区县:诸城市
故障地址:潍坊诸城市枳沟镇赵庄赵庄自然村赵庄路东村东29#箱*********
联系电话:18765781766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故障细类:宽带无法上网
携转原因:
故障时间:2025-01-14 18:49:18
具体故障现象:光猫亮红灯，客户反馈宽带无法使用。现在客户要求上门维修， 请协助处理，客户不接受转接专席，现在客户要求处理
客户其他诉求:
;宽带小区$[赵庄自然村]$</t>
  </si>
  <si>
    <t>2025-01-14 18:56:58</t>
  </si>
  <si>
    <t>2025-01-14 18:57:18</t>
  </si>
  <si>
    <t>SD-851-230468-9744-27215</t>
  </si>
  <si>
    <t>SD-057-250114-920134-7195</t>
  </si>
  <si>
    <t>2025-01-14 20:11:19</t>
  </si>
  <si>
    <t>【调研】-80+银卡-(目标)普通区域-潍城区-上城国际-15265641105-200M-宽带上网投诉-次数0-20250114200959X599149558</t>
  </si>
  <si>
    <t>20250114200959X599149558</t>
  </si>
  <si>
    <t>检测结果：1、手机账号余额检测：手机账户余额正常；2、宽带速率检测：宽带速率异常；3、宽带账号登录状态检测：账号登录状态正常；4、宽带状态检测：宽带状态正常；5、群体故障检测：无大面积群障；6、线路检测：线路状态正常；7、光猫在线检测：光猫在线；故障类型：网络无法连接。故障描述：没网重启不管用没网没网没网没网。联系人：孙。联系电话：15265641105。。</t>
  </si>
  <si>
    <t>2025-01-14 20:17:39</t>
  </si>
  <si>
    <t>2025-01-14 20:22:02</t>
  </si>
  <si>
    <t>SD-057-250114-269518-7254</t>
  </si>
  <si>
    <t>80+银卡-普通区域-寿光市-中南世纪星城B-15805364237-300M-业务受理宽带-次数0-202501140000569441 二级督办</t>
  </si>
  <si>
    <t>202501140000569441</t>
  </si>
  <si>
    <t>202501140000569441# 宽带账号:15805364237; 联系电话：15805364237，问题类型：此工单为群障修复工单，根据群障全量闭环修复管理要求，为确保客户网络通畅，请装维人员跟进修复网络问题，谢谢！ 
 群障标题：公告。故障描述：潍坊寿光市中南世纪星城B光缆故障，预估24小时恢复，请帮忙拦截,如有需要请联系片区装维师傅王东彬13863695312主叫号码：15805364237.0;该号码仅供参考，请优先联系宽带账号。</t>
  </si>
  <si>
    <t>2025-01-14 20:32:29</t>
  </si>
  <si>
    <t>2025-01-14 20:33:15</t>
  </si>
  <si>
    <t>SD-852-252627-484-13183</t>
  </si>
  <si>
    <t>SD-057-250114-864972-6987</t>
  </si>
  <si>
    <t>2025-01-14 19:47:09</t>
  </si>
  <si>
    <t>【调研】-普通区域-高密市-东尤村自然村-15069644973-300M-宽带上网投诉-次数0-20250114194449X894713160</t>
  </si>
  <si>
    <t>20250114194449X894713160</t>
  </si>
  <si>
    <t xml:space="preserve">【农村网络投诉】流程受理流水号：20250114194247150696449731142516
客户号码:15069644973
客户姓名:于*
投诉地市:潍坊
来话流水:2025011419413463520810390
宽带账号:15069644973
宽带账号归属地市:潍坊
宽带账号归属区县:高密市
故障地址:潍坊高密市醴泉街道东尤村东尤村自然村高密东尤村25号14号箱*********
联系电话:15069644973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光功率:-27.44
故障大类:宽带/电视
故障细类:网速慢/上网掉线(专席)
携转原因:
故障时间:2025-01-14 19:41:20
具体故障现象:网速慢卡顿，光功率弱：-27.44线上不方便操作
客户其他诉求:
</t>
  </si>
  <si>
    <t>2025-01-14 19:49:11</t>
  </si>
  <si>
    <t>2025-01-14 19:49:26</t>
  </si>
  <si>
    <t>SD-057-250114-203147-1758</t>
  </si>
  <si>
    <t>2025-01-14 10:19:11</t>
  </si>
  <si>
    <t>【调研】-80+普通-普通区域--null--魔百和投诉-次数0-202501130000552363</t>
  </si>
  <si>
    <t>2025-01-15 11:20:00</t>
  </si>
  <si>
    <t>202501130000552363</t>
  </si>
  <si>
    <t>202501130000552363#*YWDZ01
服务号码：13305369020，
号码归属地：潍坊奎文 ，
请查原因；
用户品牌：全球通；
是否外呼开通：否；
客户质疑：移动高清（智能升级版）15元/月，
接触录音流水号：2025011319093778420814935；联系电话：13305369020；
受理明细：536241211192448734，争议业务名称：移动高清（智能升级版）15元/月，于**，13305369020，产品变更，2024-12-11 16:30:03,刘伟(f102205c)，潍坊-潍城区-和平路网格-中移铁通和平路随销渠道(SD.LF.01.10.02.02.1P)；
备注：客户来电表示宽带移机后宽带师傅安装的机顶盒，但实际meiyou告知安装机顶盒，请协助谢谢 ;宽带小区$[鸿禧花园]$</t>
  </si>
  <si>
    <t>2025-01-14 12:42:49</t>
  </si>
  <si>
    <t>家庭咨询-&gt;咨询营销-&gt;互联网电视(移动高清)-&gt;全局流转-&gt;办理规范-&gt;取消不成功-&gt;全局流转</t>
  </si>
  <si>
    <t>SD-057-250114-309514-4776</t>
  </si>
  <si>
    <t>2025-01-14 15:38:53</t>
  </si>
  <si>
    <t>80+普通-普通区域-寒亭区-中房幸福家园小区-15165361555-200M-业务受理宽带-次数0-202501140000401892</t>
  </si>
  <si>
    <t>2025-01-15 15:39:00</t>
  </si>
  <si>
    <t>202501140000401892</t>
  </si>
  <si>
    <t>202501140000401892#【已关注中国移动10086微信公众号】 导航立单,用户所在位置有群障,已向客户播报,客户要求装维回访.此工单为群障修复工单,根据群障全量闭环管理要求,为确保客户网络通畅,请装维人员跟进修复网络问题,谢谢.联系电话：15165361555</t>
  </si>
  <si>
    <t>2025-01-14 15:48:26</t>
  </si>
  <si>
    <t>2025-01-14 15:48:45</t>
  </si>
  <si>
    <t>SD-057-250114-517294-4780</t>
  </si>
  <si>
    <t>2025-01-14 15:39:08</t>
  </si>
  <si>
    <t>【调研】-普通区域-诸城市-桥上自然村-18363680659-200M-宽带上网投诉-次数0-202501140000399332</t>
  </si>
  <si>
    <t>2025-01-15 16:40:00</t>
  </si>
  <si>
    <t>202501140000399332</t>
  </si>
  <si>
    <t>202501140000399332#受理号码 : 18363680659客户姓名 : 郭**号码归属地 : 潍坊诸城 － 诸城市明辉手机超市（社区）用户品牌 : 全球通
客户来电反映：宽带无法使用，按口径排障未恢复，请协助处理，谢谢！
联系电话：13053662238 联系人：先生 宽带地址：潍坊诸城市皇华镇桥上村 来电流水：2025011415314648520858984</t>
  </si>
  <si>
    <t>2025-01-14 15:47:00</t>
  </si>
  <si>
    <t>2025-01-14 15:55:54</t>
  </si>
  <si>
    <t>SD-851-326142-14725-22581</t>
  </si>
  <si>
    <t>SD-057-250114-579861-4733</t>
  </si>
  <si>
    <t>2025-01-14 15:35:02</t>
  </si>
  <si>
    <t>80+普通-普通区域-高密市-文昌街聚类（夷安大街-二实小）-18764645920-1000M-宽带上网投诉-次数0-20250114153315X995243304</t>
  </si>
  <si>
    <t>20250114153315X995243304</t>
  </si>
  <si>
    <t xml:space="preserve">流程受理流水号：20250114152940187646459201094217
客户号码:18764645920
客户姓名:别**
投诉地市:潍坊
来话流水:2025011415292976720826857
宽带账号:18764645920
宽带账号归属地市:潍坊
宽带账号归属区县:高密市
故障地址:潍坊高密市醴泉街道文昌街文昌街聚类（夷安大街-二实小）高密文昌街聚类南楼2单元1号箱*********
联系电话:18764645920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15:32:26
具体故障现象:光猫亮红灯，
客户其他诉求:
</t>
  </si>
  <si>
    <t>2025-01-14 15:40:23</t>
  </si>
  <si>
    <t>2025-01-14 15:40:42</t>
  </si>
  <si>
    <t>SD-851-289657-27362-1548</t>
  </si>
  <si>
    <t>SD-057-250114-236491-4722</t>
  </si>
  <si>
    <t>2025-01-14 15:33:19</t>
  </si>
  <si>
    <t>80+银卡-普通区域-青州市-圣和雅居园-18263611287-300M-宽带上网投诉-次数0-202501140000397366</t>
  </si>
  <si>
    <t>202501140000397366</t>
  </si>
  <si>
    <t>202501140000397366#宽带账号：18263611287；宽带地址：潍坊青州市东夏镇益王府路圣和雅居园11号楼三期**；客户来电反映宽带不好用，慢，客户不配合排障，要求上门，请协助处理，谢谢！联系电话：13371041763；联系人：江**；来电流水：2025011415310863320850028</t>
  </si>
  <si>
    <t>2025-01-14 15:37:19</t>
  </si>
  <si>
    <t>2025-01-14 15:47:50</t>
  </si>
  <si>
    <t>SD-057-250114-079214-4715</t>
  </si>
  <si>
    <t>2025-01-14 15:32:01</t>
  </si>
  <si>
    <t>普通区域-安丘市-河北营子村自然村-15963610632-500M-宽带上网投诉-次数0-20250114152914X754032488</t>
  </si>
  <si>
    <t>20250114152914X754032488</t>
  </si>
  <si>
    <t xml:space="preserve">【农村网络投诉】流程受理流水号：20250114152023159636106321092087
客户号码:15963610632
客户姓名:臧**
投诉地市:潍坊
来话流水:2025011415200105020895152
宽带账号:15963610632
宽带账号归属地市:潍坊
宽带账号归属区县:安丘市
故障地址:潍坊安丘市石埠子镇河北营子村河北营子村自然村河北营子村西1号箱季军*********
联系电话:15963610632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故障时间:2025-01-14 15:25:51
具体故障现象:光猫亮红灯，
客户其他诉求:
</t>
  </si>
  <si>
    <t>2025-01-14 15:33:54</t>
  </si>
  <si>
    <t>2025-01-14 15:34:18</t>
  </si>
  <si>
    <t>SD-851-312326-19598-2445</t>
  </si>
  <si>
    <t>SD-057-250114-684735-4966</t>
  </si>
  <si>
    <t>2025-01-14 16:02:46</t>
  </si>
  <si>
    <t>80+银卡-普通区域-诸城市-福源小区（北）-15763668999-200M-宽带上网投诉-次数0-202501140000418879</t>
  </si>
  <si>
    <t>2025-01-15 17:03:00</t>
  </si>
  <si>
    <t>202501140000418879</t>
  </si>
  <si>
    <t>202501140000418879#15763668999 客户来电反映宽带无法使用，线上排障不认可，要求维修人员上门维修，请尽快协助处理，谢谢  联系人：女士 联系电话：15206467772 流水： 2025011415583643420827947</t>
  </si>
  <si>
    <t>2025-01-14 16:04:01</t>
  </si>
  <si>
    <t>2025-01-14 16:04:24</t>
  </si>
  <si>
    <t>SD-851-236245-17125-960</t>
  </si>
  <si>
    <t>SD-057-250114-408239-5005</t>
  </si>
  <si>
    <t>2025-01-14 16:07:03</t>
  </si>
  <si>
    <t>普通区域-高密市-双羊社区自然村-15965038638-300M-宽带延伸服务-次数0-202501140000422231</t>
  </si>
  <si>
    <t>2025-01-15 16:08:00</t>
  </si>
  <si>
    <t>202501140000422231</t>
  </si>
  <si>
    <t xml:space="preserve">202501140000422231#流程受理流水号：20250114160502159650386381102207
客户号码:15965038638
客户姓名:黄**
投诉地市:潍坊
来话流水:2025011415535757220863831
宽带账号:15965038638
宽带账号归属地市:潍坊
宽带账号归属区县:高密市
故障地址:潍坊高密市阚家镇双羊社区双羊社区自然村高密双羊社区富源超市114号箱 吉祥婚庆
联系电话:15965038638
联系人:女士
工单紧急程度:一般
是否有升级投诉倾向:否
是否重复投诉:否
是否携转意向:否
是否投诉倾向:否
是否智能网关:智能网关
当前是否在线:是
接入方式:FTTH
是否质差终端:无质差信息
光功率:-21.48
故障大类:宽带/电视
故障细类:宽带延伸服务
携转原因:
故障时间:2025-01-14 16:05:09
具体故障现象:调测路由器，客户设置不了路由器5G无线信号，请协助处理谢谢
</t>
  </si>
  <si>
    <t>2025-01-14 16:11:50</t>
  </si>
  <si>
    <t>2025-01-14 16:12:37</t>
  </si>
  <si>
    <t>SD-851-306374-11855-19984</t>
  </si>
  <si>
    <t>SD-057-250114-971635-4755</t>
  </si>
  <si>
    <t>2025-01-14 15:36:37</t>
  </si>
  <si>
    <t>【调研】-FTTR-普通区域-青州市-恒信风华尚品-15864575068-1000M-宽带上网投诉-次数0-202501140000399081</t>
  </si>
  <si>
    <t>202501140000399081</t>
  </si>
  <si>
    <t xml:space="preserve">202501140000399081#宽带账号：15864575068**；宽带地址：*潍坊青州市云门山街道圣水路风华尚品西区三号楼一单元102**；客户来电反映移动高清提示向屏幕花屏，客户不在现场，无法配合线上指导，请协助处理，谢谢！联系电话：15095122378*；联系人：张***；来电流水：2025011415282738220812798。
</t>
  </si>
  <si>
    <t>2025-01-14 15:41:05</t>
  </si>
  <si>
    <t>2025-01-14 15:41:40</t>
  </si>
  <si>
    <t>SD-851-311695-12952-20224</t>
  </si>
  <si>
    <t>2025-01-14 19:55:50</t>
  </si>
  <si>
    <t>普通区域-青州市-进潘-13792616974-300M-宽带上网投诉-次数0-202501140000559733 一级督办</t>
  </si>
  <si>
    <t>202501140000559733</t>
  </si>
  <si>
    <t>2025-01-14 19:57:49</t>
  </si>
  <si>
    <t>2025-01-14 19:58:36</t>
  </si>
  <si>
    <t>SD-851-325357-20553-14070</t>
  </si>
  <si>
    <t>SD-057-250114-712503-7099</t>
  </si>
  <si>
    <t>2025-01-14 19:59:05</t>
  </si>
  <si>
    <t>普通区域-诸城市-富华公寓-18364669967-300M-魔百和投诉-次数0-20250114195601X761516269</t>
  </si>
  <si>
    <t>20250114195601X761516269</t>
  </si>
  <si>
    <t>流程受理流水号：20250114195445183646699671144154
客户号码:18364669967
客户姓名:许**
投诉地市:潍坊
来话流水:2025011419541170720875153
宽带账号:18364669967
宽带账号归属地市:潍坊
宽带账号归属区县:诸城市
故障地址:潍坊诸城市密州街道和平街富华公寓1号楼*********
联系电话:18364669967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光功率:-20.60
故障大类:宽带/电视
故障细类:移动高清电视故障(专席)
携转原因:
故障时间:2025-01-14 19:54:16
魔百和单播/组播:组播
具体故障现象:错误代码2002，后台已经修复
客户其他诉求:
魔百和单/组播：组播</t>
  </si>
  <si>
    <t>2025-01-14 20:01:30</t>
  </si>
  <si>
    <t>2025-01-14 20:06:08</t>
  </si>
  <si>
    <t>SD-057-250114-063214-7050</t>
  </si>
  <si>
    <t>2025-01-14 19:53:26</t>
  </si>
  <si>
    <t>【调研】-80+普通-普通区域-诸城市-龙都新苑-13780882017-300M-宽带上网投诉-次数0-202501140000559638</t>
  </si>
  <si>
    <t>202501140000559638</t>
  </si>
  <si>
    <t>202501140000559638#流程受理流水号：20250114195230137808820171143867
客户号码:13780882017
客户姓名:王**
投诉地市:潍坊
来话流水:2025011419512903820861668
宽带账号:13780882017
宽带账号归属地市:潍坊
宽带账号归属区县:诸城市
故障地址:潍坊诸城市龙都街道沿河路龙都新苑C1号楼*********
联系电话:13780882017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故障细类:宽带网速慢/卡顿
携转原因:
故障时间:2025-01-14 19:52:48
具体故障现象:频繁掉线，
客户其他诉求:
;宽带小区$[龙都新苑]$</t>
  </si>
  <si>
    <t>2025-01-14 20:00:48</t>
  </si>
  <si>
    <t>2025-01-14 20:01:46</t>
  </si>
  <si>
    <t>SD-852-256867-2093-16157</t>
  </si>
  <si>
    <t>SD-057-250114-056143-1782</t>
  </si>
  <si>
    <t>2025-01-14 10:20:26</t>
  </si>
  <si>
    <t>【调研】-80+白金-FTTR-普通区域-青州市-南阳澜庭-13963633340-1000M-宽带上网投诉-次数0-20250114101944X184791761</t>
  </si>
  <si>
    <t>20250114101944X184791761</t>
  </si>
  <si>
    <t xml:space="preserve">流程受理流水号：20250114101909139636333401026762
客户号码:13963633340
客户姓名:常**
投诉地市:潍坊
来话流水:2025011410161865920801802
宽带账号:13963633340
宽带账号归属地市:潍坊
宽带账号归属区县:青州市
故障地址:潍坊青州市云门山街道范公亭东路南阳澜庭6号楼-2-202*********
联系电话:13963633340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光功率:-15.83
故障大类:宽带/电视
故障细类:网速慢/上网掉线(专席)
携转原因:
故障时间:2025-01-14 10:20:42
具体故障现象:网速慢卡顿，
客户其他诉求:尽快处理
</t>
  </si>
  <si>
    <t>2025-01-14 10:22:03</t>
  </si>
  <si>
    <t>2025-01-14 10:22:43</t>
  </si>
  <si>
    <t>SD-852-279163-147-3903</t>
  </si>
  <si>
    <t>SD-057-250114-741632-4953</t>
  </si>
  <si>
    <t>2025-01-14 16:01:34</t>
  </si>
  <si>
    <t>80+银卡-普通区域-青州市-电力佳园-13562690475-1000M-宽带上网投诉-次数0-202501140000419176</t>
  </si>
  <si>
    <t>2025-01-15 17:02:00</t>
  </si>
  <si>
    <t>202501140000419176</t>
  </si>
  <si>
    <t xml:space="preserve">202501140000419176#宽带账号：13562690475；联系电话：13562690475宽带地址：潍坊青州市云门山街道海岱中路电力佳园15号楼；客户来电反映宽带无法使用，客户异机来电报修，线上指导无法配合操作，要求上门处理，来电流水：2025011415595963720846990
</t>
  </si>
  <si>
    <t>2025-01-14 16:03:44</t>
  </si>
  <si>
    <t>2025-01-14 16:03:58</t>
  </si>
  <si>
    <t>SD-851-225580-22343-25169</t>
  </si>
  <si>
    <t>SD-057-250114-209485-4980</t>
  </si>
  <si>
    <t>2025-01-14 16:05:06</t>
  </si>
  <si>
    <t>普通区域-寒亭区-南纸房-15966076197-300M-宽带上网投诉-次数0-20250114160349X829194591</t>
  </si>
  <si>
    <t>2025-01-15 17:06:00</t>
  </si>
  <si>
    <t>20250114160349X829194591</t>
  </si>
  <si>
    <t xml:space="preserve">【农村网络投诉】流程受理流水号：20250114160138159660761971101421
客户号码:15966076197
客户姓名:王**
投诉地市:潍坊
来话流水:2025011416012337120866614
宽带账号:15966076197
宽带账号归属地市:潍坊
宽带账号归属区县:寒亭区
故障地址:潍坊寒亭区寒亭街道南纸坊村南纸房南纸坊村西一南北街北一14号箱*********
联系电话:15318990626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16:02:55
具体故障现象:光猫亮红灯，
客户其他诉求:要求补偿流量费，
</t>
  </si>
  <si>
    <t>2025-01-14 16:12:02</t>
  </si>
  <si>
    <t>2025-01-14 16:12:58</t>
  </si>
  <si>
    <t>SD-057-250114-124508-4990</t>
  </si>
  <si>
    <t>2025-01-14 16:06:20</t>
  </si>
  <si>
    <t>【调研】-80+金卡-普通区域-青州市-青州二炮宿舍-15963638950-300M-业务受理宽带-次数0-202501140000423618</t>
  </si>
  <si>
    <t>2025-01-15 16:07:00</t>
  </si>
  <si>
    <t>202501140000423618</t>
  </si>
  <si>
    <t>202501140000423618# 宽带账号:15963638950; 联系电话：15963638950，问题类型：此工单为群障修复工单，根据群障全量闭环修复管理要求，为确保客户网络通畅，请装维人员跟进修复网络问题，谢谢！ 
 群障标题：公告。故障描述：潍坊青州市龙苑光缆故障，预估24小时恢复，请帮忙拦截,如有需要请联系片区装维师傅张泰铭15706307674主叫号码：15963638950.0;该号码仅供参考，请优先联系宽带账号。</t>
  </si>
  <si>
    <t>2025-01-14 16:09:50</t>
  </si>
  <si>
    <t>2025-01-14 16:10:09</t>
  </si>
  <si>
    <t>SD-851-313791-736-21119</t>
  </si>
  <si>
    <t>SD-057-250114-137208-4988</t>
  </si>
  <si>
    <t>2025-01-14 16:06:14</t>
  </si>
  <si>
    <t>80+金卡-普通区域-安丘市-浮来春-17861210098-1000M-业务受理宽带-次数0-202501140000423203</t>
  </si>
  <si>
    <t>202501140000423203</t>
  </si>
  <si>
    <t>202501140000423203#【已关注中国移动10086微信公众号】 宽带账号:17861210098; 联系电话：17861210098，问题类型：此工单为群障修复工单，根据群障全量闭环修复管理要求，为确保客户网络通畅，请装维人员跟进修复网络问题，谢谢！ 
 群障标题：公告。故障描述：潍坊安丘市浮来春光缆故障，预估24小时恢复，请帮忙拦截,如有需要请联系片区装维师傅李云鹏15706307026主叫号码：17861210098.0;该号码仅供参考，请优先联系宽带账号。</t>
  </si>
  <si>
    <t>2025-01-14 16:11:11</t>
  </si>
  <si>
    <t>2025-01-14 16:11:29</t>
  </si>
  <si>
    <t>SD-852-325508-907-1558</t>
  </si>
  <si>
    <t>SD-057-250114-803517-4971</t>
  </si>
  <si>
    <t>2025-01-14 16:04:00</t>
  </si>
  <si>
    <t>FTTR-普通区域-坊子区-下小路沿街-15726054555-1000M-宽带上网投诉-次数0-202501140000421595</t>
  </si>
  <si>
    <t>2025-01-15 17:05:00</t>
  </si>
  <si>
    <t>202501140000421595</t>
  </si>
  <si>
    <t>202501140000421595#流程受理流水号：20250114155916157260545551100917
客户号码:15726054555
客户姓名:郭**
投诉地市:潍坊
来话流水:2025011415581760220823628
宽带账号:15726054555
宽带账号归属地市:潍坊
宽带账号归属区县:坊子区
故障地址:潍坊坊子区岞山街道岞山大街下小路沿街神州姜窖2号箱李鑫灏外墙*********
联系电话:15726054555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光功率:-15.46
故障大类:宽带/电视
故障细类:网速慢/上网掉线(专席)
携转原因:
故障时间:2025-01-14 15:46:53
具体故障现象:wifi网速慢卡顿，路由器年限未超过，位置开阔，重启未恢复
客户其他诉求:
;宽带小区$[下小路沿街]$</t>
  </si>
  <si>
    <t>2025-01-14 16:04:29</t>
  </si>
  <si>
    <t>2025-01-14 16:04:55</t>
  </si>
  <si>
    <t>SD-057-250114-890576-7032</t>
  </si>
  <si>
    <t>2025-01-14 19:51:26</t>
  </si>
  <si>
    <t>(目标)普通区域-安丘市-大华名府-15244476202-300M-宽带上网投诉-次数0-202501140000559531</t>
  </si>
  <si>
    <t>202501140000559531</t>
  </si>
  <si>
    <t>202501140000559531#宽带账号：15244476202宽带地址：潍坊安丘市兴安街道商场路大华名府大华名府9号楼********客户反映从宽带无法使用线上不方便操作，要求尽快处理回复！来电流水：2025011419475566920843561联系电话：15244476202</t>
  </si>
  <si>
    <t>2025-01-14 19:54:46</t>
  </si>
  <si>
    <t>2025-01-14 19:55:16</t>
  </si>
  <si>
    <t>SD-057-250114-198246-7047</t>
  </si>
  <si>
    <t>2025-01-14 19:53:15</t>
  </si>
  <si>
    <t>【调研】-80+普通-普通区域-安丘市-岳家店子村-13583619038-300M-宽带上网投诉-次数0-20250114195149X509347729</t>
  </si>
  <si>
    <t>20250114195149X509347729</t>
  </si>
  <si>
    <t xml:space="preserve">【农村网络投诉】流程受理流水号：20250114195008135836190381143572
客户号码:13583619038
客户姓名:张**
投诉地市:潍坊
来话流水:2025011419495300920853619
宽带账号:13583619038
宽带账号归属地市:潍坊
宽带账号归属区县:安丘市
故障地址:潍坊安丘市金冢子镇岳家店子岳家店子村岳家店子追加4号箱曹健翔*********
联系电话:13583619038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19:51:24
具体故障现象:光猫亮红灯，
客户其他诉求:
</t>
  </si>
  <si>
    <t>2025-01-14 19:57:54</t>
  </si>
  <si>
    <t>2025-01-14 19:58:34</t>
  </si>
  <si>
    <t>SD-057-250114-907824-7062</t>
  </si>
  <si>
    <t>2025-01-14 19:56:05</t>
  </si>
  <si>
    <t>FTTR-普通区域-昌邑市-后伍塔自然村-15965360087-1000M-宽带上网投诉-次数0-202501140000562297</t>
  </si>
  <si>
    <t>202501140000562297</t>
  </si>
  <si>
    <t xml:space="preserve">202501140000562297#宽带账号：15965360087  ；宽带地址：潍坊昌邑市南逄镇后伍塔村后伍塔自然村  ；客户来电反映宽带  网速慢，经查询客户侧为质差路由器，请协助上门更换终端并一并处理故障问题，谢谢！联系电话：  15965360087；联系人： 15965360087；来电流水：2025011419532496920871430 。 
</t>
  </si>
  <si>
    <t>2025-01-14 19:58:32</t>
  </si>
  <si>
    <t>SD-851-306316-2694-27470</t>
  </si>
  <si>
    <t>SD-057-250114-785962-7070</t>
  </si>
  <si>
    <t>2025-01-14 19:56:37</t>
  </si>
  <si>
    <t>【调研】-80+普通-FTTR-普通区域-奎文区-水岸华府（清颐阁）-15553623408-1000M-业务受理宽带-次数0-202501140000563532</t>
  </si>
  <si>
    <t>202501140000563532</t>
  </si>
  <si>
    <t>202501140000563532# 宽带账号:15553623408; 联系电话：15553623408，问题类型：此工单为群障修复工单，根据群障全量闭环修复管理要求，为确保客户网络通畅，请装维人员跟进修复网络问题，谢谢！ 
 群障标题：公告。故障描述：潍坊奎文区水岸华府（清颐阁）光缆故障，预估24小时恢复，请帮忙拦截,如有需要请联系片区装维师傅李峰15706366525主叫号码：15553623408.0;该号码仅供参考，请优先联系宽带账号。</t>
  </si>
  <si>
    <t>2025-01-14 19:57:50</t>
  </si>
  <si>
    <t>2025-01-14 19:58:29</t>
  </si>
  <si>
    <t>SD-851-267212-23214-15156</t>
  </si>
  <si>
    <t>SD-057-250114-251736-1904</t>
  </si>
  <si>
    <t>2025-01-14 10:29:12</t>
  </si>
  <si>
    <t>普通区域-寿光市-埠西二-13685362949-1000M-宽带上网投诉-次数0-202501140000188293</t>
  </si>
  <si>
    <t>202501140000188293</t>
  </si>
  <si>
    <t>202501140000188293#宽带账号：13685362949；宽带地址：潍坊寿光市化龙镇埠西村埠西村自然村埠西村13箱(孙士民外墙）****；客户来电反映宽带/移动高清无法使用，要求师傅帮忙尽快处理，请协助处理，谢谢！联系电话：13685362949；联系人：***；来电流水：2025011410265074720859625</t>
  </si>
  <si>
    <t>2025-01-14 10:30:35</t>
  </si>
  <si>
    <t>2025-01-14 10:31:29</t>
  </si>
  <si>
    <t>SD-851-324294-10166-24795</t>
  </si>
  <si>
    <t>SD-057-250114-213564-5018</t>
  </si>
  <si>
    <t>2025-01-14 16:08:39</t>
  </si>
  <si>
    <t>【调研】-(目标)普通区域-潍城区-官路村-18863036828-300M-宽带上网投诉-次数0-202501140000422733</t>
  </si>
  <si>
    <t>2025-01-15 17:09:00</t>
  </si>
  <si>
    <t>202501140000422733</t>
  </si>
  <si>
    <t xml:space="preserve">202501140000422733# 宽带账号：18863036828；联系电话：18863609599，18765630589宽带地址：潍坊潍城区乐埠山生态经济发展区官路村；客户来电反映电视不能看，线上指导无法配合操作，要求上门处理, 来电流水：2025011416012676920867439
 </t>
  </si>
  <si>
    <t>2025-01-14 16:19:50</t>
  </si>
  <si>
    <t>2025-01-14 16:20:29</t>
  </si>
  <si>
    <t>SD-057-250114-276059-1815</t>
  </si>
  <si>
    <t>2025-01-14 10:23:10</t>
  </si>
  <si>
    <t>【调研】-普通区域-高密市-康河花园B区-15253670916-300M-宽带上网投诉-次数0-20250114102252X372957890</t>
  </si>
  <si>
    <t>20250114102252X372957890</t>
  </si>
  <si>
    <t xml:space="preserve">流程受理流水号：20250114102026152536709161027111
客户号码:15253670916
客户姓名:王**
投诉地市:潍坊
来话流水:2025011410182250020832203
宽带账号:15253670916
宽带账号归属地市:潍坊
宽带账号归属区县:高密市
故障地址:潍坊高密市醴泉街道顺河路康河花苑B区3号楼*********
联系电话:15253670916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
故障细类:宽带无法上网(专席)
携转原因:
故障时间:2025-01-14 10:13:02
具体故障现象:光猫灯正常但电脑手机无法上网，
客户其他诉求:
</t>
  </si>
  <si>
    <t>2025-01-14 10:25:31</t>
  </si>
  <si>
    <t>2025-01-14 10:25:53</t>
  </si>
  <si>
    <t>SD-851-287176-23346-27757</t>
  </si>
  <si>
    <t>SD-057-250114-278935-1870</t>
  </si>
  <si>
    <t>2025-01-14 10:27:14</t>
  </si>
  <si>
    <t>【调研】-80+普通-普通区域-高密市-蝶苑华府-18363681363-500M-业务受理宽带-次数0-202501140000185929</t>
  </si>
  <si>
    <t>202501140000185929</t>
  </si>
  <si>
    <t>202501140000185929# 宽带账号:18363681363; 联系电话：18363681363，问题类型：此工单为群障修复工单，根据群障全量闭环修复管理要求，为确保客户网络通畅，请装维人员跟进修复网络问题，谢谢！ 
 群障标题：公告。故障描述：潍坊高密市蝶苑华府光缆故障，预估24小时恢复，请帮忙拦截,如有需要请联系片区装维师傅满勇15706307340主叫号码：18363681363.0;该号码仅供参考，请优先联系宽带账号。</t>
  </si>
  <si>
    <t>2025-01-14 10:28:19</t>
  </si>
  <si>
    <t>2025-01-14 10:28:35</t>
  </si>
  <si>
    <t>SD-851-314564-15094-25612</t>
  </si>
  <si>
    <t>2025-01-14 10:25:16</t>
  </si>
  <si>
    <t>80+银卡-普通区域-寿光市-郞家南邵村自然村-13805365507-1000M-宽带上网投诉-次数0-202501140000182399 一级督办</t>
  </si>
  <si>
    <t>202501140000182399</t>
  </si>
  <si>
    <t>2025-01-14 10:32:26</t>
  </si>
  <si>
    <t>2025-01-14 10:33:31</t>
  </si>
  <si>
    <t>SD-057-250114-048193-1862</t>
  </si>
  <si>
    <t>80+白金-普通区域-奎文区-帝景苑-13793697157-1000M-业务受理宽带-次数0-202501140000185017</t>
  </si>
  <si>
    <t>202501140000185017</t>
  </si>
  <si>
    <t>202501140000185017# 宽带账号:13793697157; 联系电话：13793697157，问题类型：此工单为群障修复工单，根据群障全量闭环修复管理要求，为确保客户网络通畅，请装维人员跟进修复网络问题，谢谢！ 
 群障标题：公告。故障描述：帝景苑主叫号码：18853607333.0;该号码仅供参考，请优先联系宽带账号。</t>
  </si>
  <si>
    <t>2025-01-14 10:57:01</t>
  </si>
  <si>
    <t>SD-851-278026-3514-4563</t>
  </si>
  <si>
    <t>SD-057-250114-096257-5006</t>
  </si>
  <si>
    <t>2025-01-14 16:07:08</t>
  </si>
  <si>
    <t>【调研】-80+普通-(目标)普通区域-奎文区-金都时代新城-15163654926-500M-宽带上网投诉-次数0-202501140000423365</t>
  </si>
  <si>
    <t>2025-01-15 17:08:00</t>
  </si>
  <si>
    <t>202501140000423365</t>
  </si>
  <si>
    <t xml:space="preserve">202501140000423365#流程受理流水号：20250114160605151636549261102427
客户号码:15163654926
客户姓名:王**
投诉地市:潍坊
来话流水:2025011416051987220820676
宽带账号:15163654926
宽带账号归属地市:潍坊
宽带账号归属区县:奎文区
故障地址:潍坊奎文区北苑街道北宫街金都时代新城50号楼*********
联系电话:15163654926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光功率:-16.32
故障大类:宽带/电视
故障细类:移动高清电视故障
携转原因:
故障时间:2025-01-14 16:06:33
魔百和单播/组播:组播
具体故障现象:电视直播或点播无法观看，
客户其他诉求:客户侧为质差终端，要求上门更换终端并一并处理故障问题。
</t>
  </si>
  <si>
    <t>2025-01-14 16:09:43</t>
  </si>
  <si>
    <t>2025-01-14 16:10:49</t>
  </si>
  <si>
    <t>SD-057-250114-102697-4977</t>
  </si>
  <si>
    <t>2025-01-14 16:04:51</t>
  </si>
  <si>
    <t>普通区域-潍城区-潍城河滨花园-13605366867-300M-魔百和投诉-次数0-202501140000419447</t>
  </si>
  <si>
    <t>202501140000419447</t>
  </si>
  <si>
    <t>202501140000419447#流程受理流水号：20250114160350136053668671101940
客户号码:13605366867
客户姓名:李**
投诉地市:潍坊
来话流水:2025011416034185220898285
宽带账号:13605366867
宽带账号归属地市:潍坊
宽带账号归属区县:潍城区
故障地址:潍坊潍城区北关街道向阳路河滨花园23号楼*********
联系电话:13605366867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故障细类:移动高清电视故障
携转原因:
故障时间:2025-01-14 16:04:03
魔百和单播/组播:单播
具体故障现象:机顶盒无法开机，
客户其他诉求:
魔百和单/组播：单播;宽带小区$[潍城河滨花园]$</t>
  </si>
  <si>
    <t>2025-01-14 16:07:04</t>
  </si>
  <si>
    <t>2025-01-14 16:07:31</t>
  </si>
  <si>
    <t>SD-851-267842-30915-3381</t>
  </si>
  <si>
    <t>SD-057-250114-354680-7033</t>
  </si>
  <si>
    <t>2025-01-14 19:51:45</t>
  </si>
  <si>
    <t>【调研】-80+银卡-(目标)普通区域-奎文区-恒大名都-18366536766-1000M-业务受理宽带-次数0-202501140000561788</t>
  </si>
  <si>
    <t>202501140000561788</t>
  </si>
  <si>
    <t>202501140000561788#18366536766客户要求更换路由器，自己不会操作，请处理，谢谢 联系人：先生 联系电话；18366536766 录音流水：2025011419494465020852942</t>
  </si>
  <si>
    <t>2025-01-14 19:56:54</t>
  </si>
  <si>
    <t>2025-01-14 19:57:16</t>
  </si>
  <si>
    <t>SD-851-312496-17710-8984</t>
  </si>
  <si>
    <t>SD-057-250114-158630-1869</t>
  </si>
  <si>
    <t>2025-01-14 10:27:11</t>
  </si>
  <si>
    <t>【调研】-80+银卡-(目标)普通区域-安丘市-香海食品家属楼-13854433771-300M-业务受理宽带-次数0-202501140000185722</t>
  </si>
  <si>
    <t>202501140000185722</t>
  </si>
  <si>
    <t>202501140000185722# 宽带账号:13854433771; 联系电话：13854433771，问题类型：此工单为群障修复工单，根据群障全量闭环修复管理要求，为确保客户网络通畅，请装维人员跟进修复网络问题，谢谢！ 
 群障标题：公告。故障描述：潍坊安丘市香海食品家属楼光缆故障，预估24小时恢复，请帮忙拦截,如有需要请联系片区装维师傅管家豪15706307024主叫号码：13854433771.0;该号码仅供参考，请优先联系宽带账号。</t>
  </si>
  <si>
    <t>2025-01-14 10:29:44</t>
  </si>
  <si>
    <t>SD-851-213197-3126-9684</t>
  </si>
  <si>
    <t>SD-057-250114-103957-7053</t>
  </si>
  <si>
    <t>2025-01-14 19:54:07</t>
  </si>
  <si>
    <t>80+白金-普通区域-高密市-盛世御景小区-15964342988-1000M-宽带上网投诉-次数0-202501140000561206</t>
  </si>
  <si>
    <t>202501140000561206</t>
  </si>
  <si>
    <t xml:space="preserve">202501140000561206#宽带账号：15964342988，宽带地址：潍坊高密市世御景小区5号楼2-501，客户办理移动宽带业务，宽带无法上网，客户拒接线上排障要求上门维修，请处理，联系电话：15964342988，联系人：本人，谢谢，来电流水：2025011419375224520891202
</t>
  </si>
  <si>
    <t>2025-01-14 19:58:43</t>
  </si>
  <si>
    <t>2025-01-14 19:59:02</t>
  </si>
  <si>
    <t>SD-851-322894-33711-23326</t>
  </si>
  <si>
    <t>SD-057-250114-893462-7093</t>
  </si>
  <si>
    <t>2025-01-14 19:58:31</t>
  </si>
  <si>
    <t>80+银卡-普通区域-临朐县-临朐县文博苑小区-15066702666-200M-宽带上网投诉-次数0-202501140000562271</t>
  </si>
  <si>
    <t>202501140000562271</t>
  </si>
  <si>
    <t xml:space="preserve">202501140000562271#流程受理流水号：20250114195805150667026661144589
客户号码:15066702666
客户姓名:冯**
投诉地市:潍坊
来话流水:2025011419570412420889346
宽带账号:15066702666
宽带账号归属地市:潍坊
宽带账号归属区县:临朐县
故障地址:潍坊临朐县城关街道文化路临朐县文博苑小区（东区）12号楼*********
联系电话:15066702666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光功率:-14.90
故障大类:宽带/电视
故障细类:宽带无法上网
携转原因:
故障时间:2025-01-14 19:58:15
具体故障现象:打不开网页，
客户其他诉求:客户侧为质差终端，要求上门更换终端并一并处理故障问题。
</t>
  </si>
  <si>
    <t>2025-01-14 20:02:33</t>
  </si>
  <si>
    <t>2025-01-14 20:24:13</t>
  </si>
  <si>
    <t>2025-01-14 19:56:50</t>
  </si>
  <si>
    <t>普通区域-寿光市-稻田镇张营社区-13863650281-300M-业务受理宽带-次数0-202501140000562248 一级督办</t>
  </si>
  <si>
    <t>202501140000562248</t>
  </si>
  <si>
    <t>2025-01-14 19:58:28</t>
  </si>
  <si>
    <t>2025-01-14 20:16:09</t>
  </si>
  <si>
    <t>SD-057-250114-391872-1806</t>
  </si>
  <si>
    <t>2025-01-14 10:22:40</t>
  </si>
  <si>
    <t>80+银卡-(目标)普通区域-安丘市-香海食品家属楼-13854433771-300M-宽带延伸服务-次数0-202501140000179765</t>
  </si>
  <si>
    <t>202501140000179765</t>
  </si>
  <si>
    <t>202501140000179765#13854433771客户本机宽带位置：潍坊安丘潍坊安丘市兴安街道潍安路香海食品家属楼西楼，客户要求把宽带从这个屋挪到另外一个屋，还在同一个位置，要求尽快处理，请核实处理，谢谢，联系电话：13854433771联系人：女士，提单工号：sd01128</t>
  </si>
  <si>
    <t>2025-01-14 10:27:48</t>
  </si>
  <si>
    <t>2025-01-14 10:28:29</t>
  </si>
  <si>
    <t>SD-057-250114-958130-1861</t>
  </si>
  <si>
    <t>2025-01-14 10:26:58</t>
  </si>
  <si>
    <t>普通区域-诸城市-大源橡树湾-15953618017-100M-业务受理宽带-次数0-202501140000185616</t>
  </si>
  <si>
    <t>2025-01-15 10:27:00</t>
  </si>
  <si>
    <t>202501140000185616</t>
  </si>
  <si>
    <t>202501140000185616# 宽带账号:15953618017; 联系电话：15953618017，问题类型：此工单为群障修复工单，根据群障全量闭环修复管理要求，为确保客户网络通畅，请装维人员跟进修复网络问题，谢谢！ 
 群障标题：公告。故障描述：潍坊诸城市大源橡树湾光缆故障，预估24小时恢复，请帮忙拦截,如有需要请联系片区装维师傅夏锦涛15706307939主叫号码：15953618017.0;该号码仅供参考，请优先联系宽带账号。</t>
  </si>
  <si>
    <t>2025-01-14 10:28:59</t>
  </si>
  <si>
    <t>2025-01-14 10:29:19</t>
  </si>
  <si>
    <t>SD-057-250114-254730-1866</t>
  </si>
  <si>
    <t>2025-01-14 10:27:06</t>
  </si>
  <si>
    <t>80+金卡-普通区域-昌邑市-太平村自然村-18365637699-1000M-业务受理宽带-次数0-202501140000186480</t>
  </si>
  <si>
    <t>202501140000186480</t>
  </si>
  <si>
    <t>202501140000186480#【已关注中国移动10086微信公众号】 宽带账号:18365637699; 联系电话：18365637699，问题类型：此工单为群障修复工单，根据群障全量闭环修复管理要求，为确保客户网络通畅，请装维人员跟进修复网络问题，谢谢！ 
 群障标题：公告。故障描述：太平村自然村主叫号码：13806367833.0;该号码仅供参考，请优先联系宽带账号。</t>
  </si>
  <si>
    <t>2025-01-14 10:31:52</t>
  </si>
  <si>
    <t>2025-01-14 10:32:30</t>
  </si>
  <si>
    <t>SD-851-333569-18227-29012</t>
  </si>
  <si>
    <t>SD-057-250114-465209-1905</t>
  </si>
  <si>
    <t>2025-01-14 10:29:13</t>
  </si>
  <si>
    <t>80+银卡-普通区域-寿光市-温泉小区-15763086035-1000M-宽带上网投诉-次数0-202501140000188003</t>
  </si>
  <si>
    <t>202501140000188003</t>
  </si>
  <si>
    <t xml:space="preserve">202501140000188003#流程受理流水号：20250114102734157630860351028969
客户号码:15763086035
客户姓名:王**
投诉地市:潍坊
来话流水:2025011410263333720855370
宽带账号:15763086035
宽带账号归属地市:潍坊
宽带账号归属区县:寿光市
故障地址:潍坊寿光市圣城街道渤海路温泉小区3号楼*********
联系电话:13406461749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光功率:-15.22
故障大类:宽带/电视
故障细类:移动高清电视故障
携转原因:
故障时间:2025-01-14 10:28:06
魔百和单播/组播:单播
具体故障现象:电视直播或点播无法观看
客户其他诉求:客户侧为质差终端，要求上门更换终端并一并处理故障问题。
</t>
  </si>
  <si>
    <t>2025-01-14 10:31:19</t>
  </si>
  <si>
    <t>2025-01-14 10:31:44</t>
  </si>
  <si>
    <t>SD-057-250114-486159-5019</t>
  </si>
  <si>
    <t>2025-01-14 16:08:50</t>
  </si>
  <si>
    <t>普通区域-安丘市-刘家庄村自然村-15753635229-500M-宽带上网投诉-次数0-202501140000422917</t>
  </si>
  <si>
    <t>202501140000422917</t>
  </si>
  <si>
    <t>202501140000422917#宽带账号：15753635229；宽带地址：潍坊安丘市刘家尧镇刘家庄村刘家庄村自然村刘家庄村中；客户来电反映宽带无法上网，客户无法配合进行线上指导，要求师傅上门，请协助处理，谢谢！联系电话：15753635229；联系人：女士；来电流水：2025011416005057020859037。</t>
  </si>
  <si>
    <t>2025-01-14 16:12:03</t>
  </si>
  <si>
    <t>2025-01-14 16:15:49</t>
  </si>
  <si>
    <t>SD-852-271416-1009-25033</t>
  </si>
  <si>
    <t>SD-057-250114-985431-5448</t>
  </si>
  <si>
    <t>2025-01-14 16:59:26</t>
  </si>
  <si>
    <t>FTTR-(目标)普通区域-寿光市-于家尧河-13655361399-1000M-宽带上网投诉-次数0-20250114165813X930374700</t>
  </si>
  <si>
    <t>20250114165813X930374700</t>
  </si>
  <si>
    <t xml:space="preserve">【农村网络投诉】流程受理流水号：20250114165746136553613991114572
客户号码:13655361399
客户姓名:张**
投诉地市:潍坊
来话流水:2025011416562749420803727
宽带账号:13655361399
宽带账号归属地市:潍坊
宽带账号归属区县:寿光市
故障地址:潍坊寿光市洛城街道于家尧河村于家尧河18号箱*********
联系电话:13655361399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
故障细类:宽带无法上网(专席)
携转原因:
故障时间:2025-01-14 17:01:05
具体故障现象:提示网络无法连接，
客户其他诉求:
</t>
  </si>
  <si>
    <t>2025-01-14 17:16:17</t>
  </si>
  <si>
    <t>2025-01-14 17:16:50</t>
  </si>
  <si>
    <t>SD-851-269962-6466-3600</t>
  </si>
  <si>
    <t>SD-057-250114-748063-5440</t>
  </si>
  <si>
    <t>2025-01-14 16:59:02</t>
  </si>
  <si>
    <t>普通区域-滨海-规划建设局宿舍楼-13563630516-200M-宽带上网投诉-次数0-20250114165608X968065675</t>
  </si>
  <si>
    <t>20250114165608X968065675</t>
  </si>
  <si>
    <t>检测结果：1、手机账号余额检测：手机账户余额正常；2、宽带速率检测：宽带速率正常；3、宽带账号登录状态检测：账号登录状态正常；4、宽带状态检测：宽带状态正常；5、群体故障检测：无大面积群障；6、线路检测：线路状态正常；7、光猫在线检测：光猫在线；故障类型：所有网页速度慢。故障描述：宽带卡顿，特别是晚上在家时特别突出。看电视都卡的没法看。网速直接不达标。卡卡卡。联系人：13563630516。联系电话：13563630516。。</t>
  </si>
  <si>
    <t>2025-01-14 17:01:25</t>
  </si>
  <si>
    <t>2025-01-14 17:04:07</t>
  </si>
  <si>
    <t>SD-057-250114-735048-5447</t>
  </si>
  <si>
    <t>2025-01-14 16:59:22</t>
  </si>
  <si>
    <t>【重投】-【调研】-(目标)普通区域-寿光市-八里庄村-18706688935-300M-宽带上网投诉-次数0-20250114165756X766854860</t>
  </si>
  <si>
    <t>20250114165756X766854860</t>
  </si>
  <si>
    <t xml:space="preserve">流程受理流水号：20250114165654187066889351114356
客户号码:18706688935
客户姓名:王**
投诉地市:潍坊
来话流水:2025011416544042420880145
宽带账号:18706688935
宽带账号归属地市:潍坊
宽带账号归属区县:寿光市
故障地址:潍坊寿光市文家街道黄海北路尧兴家园7号楼*********
联系电话:18706688935
联系人:先生/女士
工单紧急程度:一般
是否有升级投诉倾向:否
是否重复投诉:否
是否携转意向:否
是否投诉倾向:否
工单内容:用户需要尽快联系辛苦
</t>
  </si>
  <si>
    <t>2025-01-14 17:02:05</t>
  </si>
  <si>
    <t>2025-01-14 17:02:21</t>
  </si>
  <si>
    <t>SD-852-281063-1168-10532</t>
  </si>
  <si>
    <t>SD-057-250114-623714-2437</t>
  </si>
  <si>
    <t>2025-01-14 11:05:49</t>
  </si>
  <si>
    <t>【调研】-普通区域-奎文区-香榭丽舍-13854418613-1000M-业务受理宽带-次数0-202501140000220834</t>
  </si>
  <si>
    <t>202501140000220834</t>
  </si>
  <si>
    <t>202501140000220834# 宽带账号:13854418613; 联系电话：13854418613，问题类型：此工单为群障修复工单，根据群障全量闭环修复管理要求，为确保客户网络通畅，请装维人员跟进修复网络问题，谢谢！ 
 群障标题：公告。故障描述：潍坊奎文区香榭丽舍光缆故障，预估24小时恢复，请帮忙拦截,如有需要请联系片区装维师傅朱文杰15706366520主叫号码：13854418613.0;该号码仅供参考，请优先联系宽带账号。</t>
  </si>
  <si>
    <t>2025-01-14 11:16:35</t>
  </si>
  <si>
    <t>2025-01-14 11:16:58</t>
  </si>
  <si>
    <t>SD-057-250114-217358-7422</t>
  </si>
  <si>
    <t>2025-01-14 20:41:01</t>
  </si>
  <si>
    <t>普通区域-诸城市-清林园-18366313380-300M-宽带上网投诉-次数0-20250114203804X284459192</t>
  </si>
  <si>
    <t>20250114203804X284459192</t>
  </si>
  <si>
    <t xml:space="preserve">流程受理流水号：20250114203220183663133801148772
客户号码:18366313380
客户姓名:王*
投诉地市:潍坊
来话流水:2025011420313147820842687
宽带账号:18366313380
宽带账号归属地市:潍坊
宽带账号归属区县:诸城市
故障地址:潍坊诸城市密州街道密州路清林园2号楼*********
联系电话:19963443330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故障时间:2025-01-14 20:36:51
具体故障现象:提示网络无法连接，
客户其他诉求:
</t>
  </si>
  <si>
    <t>2025-01-14 20:47:48</t>
  </si>
  <si>
    <t>2025-01-14 20:48:09</t>
  </si>
  <si>
    <t>SD-057-250114-496782-6392</t>
  </si>
  <si>
    <t>2025-01-14 18:36:24</t>
  </si>
  <si>
    <t>普通区域-青州市-花都社区-13455611715-1000M-业务受理宽带-次数0-202501140000531980</t>
  </si>
  <si>
    <t>202501140000531980</t>
  </si>
  <si>
    <t>202501140000531980# 宽带账号:13455611715; 联系电话：13455611715，问题类型：此工单为群障修复工单，根据群障全量闭环修复管理要求，为确保客户网络通畅，请装维人员跟进修复网络问题，谢谢！ 
 群障标题：公告。故障描述：潍坊青州市花都社区光缆故障，预估24小时恢复，请帮忙拦截,如有需要请联系片区装维师傅迟亨海15706307618主叫号码：13455611715.0;该号码仅供参考，请优先联系宽带账号。</t>
  </si>
  <si>
    <t>2025-01-14 18:41:21</t>
  </si>
  <si>
    <t>2025-01-14 18:41:43</t>
  </si>
  <si>
    <t>SD-851-301146-98-4763</t>
  </si>
  <si>
    <t>SD-057-250114-052139-6363</t>
  </si>
  <si>
    <t>2025-01-14 18:33:15</t>
  </si>
  <si>
    <t>普通区域-寿光市-弥香苑小区-18853697666-500M-宽带上网投诉-次数0-202501140000528591</t>
  </si>
  <si>
    <t>202501140000528591</t>
  </si>
  <si>
    <t>202501140000528591#宽带账号：18853697666宽带地址：潍坊寿光市北洛镇垒村弥香苑小区东1号楼****；客户来电反映移动高清无法观看，客户要求师傅上门，请协助处理，谢谢！联系电话：18866711652；联系人：***；来电流水：2025011418292846520884398</t>
  </si>
  <si>
    <t>2025-01-14 18:37:26</t>
  </si>
  <si>
    <t>2025-01-14 18:37:44</t>
  </si>
  <si>
    <t>SD-851-280570-16496-6898</t>
  </si>
  <si>
    <t>SD-057-250114-087643-5421</t>
  </si>
  <si>
    <t>2025-01-14 16:56:48</t>
  </si>
  <si>
    <t>【调研】-80+普通-普通区域-诸城市-北马家崖头村-13280169048-300M-业务受理宽带-次数0-202501140000463555</t>
  </si>
  <si>
    <t>2025-01-15 16:57:00</t>
  </si>
  <si>
    <t>202501140000463555</t>
  </si>
  <si>
    <t>202501140000463555# 宽带账号:13280169048; 联系电话：13280169048，问题类型：此工单为群障修复工单，根据群障全量闭环修复管理要求，为确保客户网络通畅，请装维人员跟进修复网络问题，谢谢！ 
 群障标题：公告。故障描述：主干光纤断或OLT检测不到预期的光信号（LOS）主叫号码：13280169048.0;该号码仅供参考，请优先联系宽带账号。</t>
  </si>
  <si>
    <t>2025-01-14 17:00:55</t>
  </si>
  <si>
    <t>2025-01-14 17:01:11</t>
  </si>
  <si>
    <t>SD-851-306504-11246-29798</t>
  </si>
  <si>
    <t>2025-01-14 11:05:15</t>
  </si>
  <si>
    <t>【调研】-普通区域-安丘市-青云瑞景园(含锦绣上河园)-18369648345-1000M-宽带上网投诉-次数0-202501140000221028 一级督办</t>
  </si>
  <si>
    <t>202501140000221028</t>
  </si>
  <si>
    <t>2025-01-14 11:09:27</t>
  </si>
  <si>
    <t>2025-01-14 11:09:44</t>
  </si>
  <si>
    <t>SD-851-283932-6697-14359</t>
  </si>
  <si>
    <t>SD-057-250114-706935-2483</t>
  </si>
  <si>
    <t>2025-01-14 11:08:19</t>
  </si>
  <si>
    <t>普通区域-寿光市-怡景花园-15689157759-300M-魔百和投诉-次数0-20250114101849X129710948</t>
  </si>
  <si>
    <t>20250114101849X129710948</t>
  </si>
  <si>
    <t xml:space="preserve">流程受理流水号：20250114101747156891577591026394
客户号码:15689157759
客户姓名:王**
投诉地市:潍坊
来话流水:2025011410115176220836039
宽带账号:15689157759
宽带账号归属地市:潍坊
宽带账号归属区县:寿光市
故障地址:潍坊寿光市圣城街道金海路怡景花园B18号楼*********
联系电话:15689157759
联系人:女士
工单紧急程度:一般
是否有升级投诉倾向:否
是否重复投诉:否
是否携转意向:否
是否投诉倾向:否
携转原因:
提单模板:客户来电反映观看移动高清电视时，无法观看或回看四天之前的影片，提示：版权限制，客户不认可，请协助处理，谢谢。
</t>
  </si>
  <si>
    <t>2025-01-14 11:24:03</t>
  </si>
  <si>
    <t>2025-01-14 11:24:28</t>
  </si>
  <si>
    <t>SD-057-250114-401238-6417</t>
  </si>
  <si>
    <t>2025-01-14 18:38:17</t>
  </si>
  <si>
    <t>普通区域-安丘市-车戈庄村自然村-15064661166-300M-宽带上网投诉-次数0-20250114183623X983086784</t>
  </si>
  <si>
    <t>20250114183623X983086784</t>
  </si>
  <si>
    <t>【农村网络投诉】检测结果：1、手机账号余额检测：手机账户余额正常；2、宽带速率检测：宽带速率正常；3、宽带账号登录状态检测：账号登录状态正常；4、宽带状态检测：宽带状态正常；5、群体故障检测：无大面积群障；6、线路检测：线路状态正常；7、光猫在线检测：光猫在线；故障类型：频繁出现故障、网速慢。故障描述：一直连不上网，频繁出现故障。。。联系人：15610234500。联系电话：15064661166。。</t>
  </si>
  <si>
    <t>2025-01-14 18:41:50</t>
  </si>
  <si>
    <t>2025-01-14 18:45:02</t>
  </si>
  <si>
    <t>SD-057-250114-583792-6372</t>
  </si>
  <si>
    <t>2025-01-14 18:34:16</t>
  </si>
  <si>
    <t>80+银卡-普通区域-临朐县-石门小区-18765198878-1000M-宽带上网投诉-次数0-202501140000530975</t>
  </si>
  <si>
    <t>202501140000530975</t>
  </si>
  <si>
    <t>202501140000530975#流程受理流水号：20250114183337187651988781132948
客户号码:18765198878
客户姓名:尹**
投诉地市:潍坊
来话流水:2025011418322993120805756
宽带账号:18765198878
账号归属区县:临朐-上林-片区
联系电话:18765198878
联系人:先生
宽带地址:潍坊
工单紧急程度:非常紧急
是否投诉倾向:否
是否重复投诉:否
是否携转意向:否
是否有升级投诉倾向:否
*业务名称:业务融合移机流程宽带+OTT
投诉内容:手机号码：18765198878，【问题描述】客户已办理宽带业务，有开通单，要求装维尽快联系上门，请处理，谢谢。联系电话：18765198878，联系人：先生，录音流水号：2025011418322993120805756。受理明细：531920062399999999。
在途开通单信息：536250114288371922，18765198878，2025-01-14 14:29:31，业务融合移机流程宽带+OTT，处理中，黄单扩容
是否到厅:否
业务名称:业务融合移机流程宽带+OTT
;宽带小区$[石门小区]$</t>
  </si>
  <si>
    <t>2025-01-14 18:38:05</t>
  </si>
  <si>
    <t>2025-01-14 18:38:29</t>
  </si>
  <si>
    <t>SD-852-321868-1128-4553</t>
  </si>
  <si>
    <t>SD-057-250114-491867-6365</t>
  </si>
  <si>
    <t>2025-01-14 18:33:27</t>
  </si>
  <si>
    <t>普通区域-奎文区-东方太阳城-15269619424-100M-宽带上网投诉-次数0-202501140000527758</t>
  </si>
  <si>
    <t>202501140000527758</t>
  </si>
  <si>
    <t xml:space="preserve">202501140000527758#宽带账号：15269619424；联系电话：15269619424；宽带地址：潍坊奎文区北苑街道虞河路东方太阳城8号楼4-401；客户来电反映：电视无法观看，线上指导无法配合操作，要求上门处理, 来电流水：2025011418265733520866057
 </t>
  </si>
  <si>
    <t>2025-01-14 18:44:01</t>
  </si>
  <si>
    <t>2025-01-14 18:45:31</t>
  </si>
  <si>
    <t>SD-057-250114-504817-5413</t>
  </si>
  <si>
    <t>2025-01-14 16:56:36</t>
  </si>
  <si>
    <t>普通区域-奎文区-兰溪学府-15689266674-500M-业务受理宽带-次数0-202501140000462281</t>
  </si>
  <si>
    <t>202501140000462281</t>
  </si>
  <si>
    <t>202501140000462281# 宽带账号:15689266674; 联系电话：15689266674，问题类型：此工单为群障修复工单，根据群障全量闭环修复管理要求，为确保客户网络通畅，请装维人员跟进修复网络问题，谢谢！ 
 群障标题：公告。故障描述：潍坊奎文区兰溪学府光缆故障，预估24小时恢复，请帮忙拦截,如有需要请联系片区装维师傅徐永强15706307385主叫号码：10086_h5_15689266674;该号码仅供参考，请优先联系宽带账号。</t>
  </si>
  <si>
    <t>2025-01-14 17:00:01</t>
  </si>
  <si>
    <t>2025-01-14 17:00:22</t>
  </si>
  <si>
    <t>SD-851-288254-10318-9300</t>
  </si>
  <si>
    <t>SD-057-250114-206483-6407</t>
  </si>
  <si>
    <t>2025-01-14 18:37:10</t>
  </si>
  <si>
    <t>普通区域-诸城市-青墩自然村-15964596172-300M-业务受理宽带-次数0-202501140000531001</t>
  </si>
  <si>
    <t>202501140000531001</t>
  </si>
  <si>
    <t>202501140000531001# 宽带账号:15964596172; 联系电话：15964596172，问题类型：此工单为群障修复工单，根据群障全量闭环修复管理要求，为确保客户网络通畅，请装维人员跟进修复网络问题，谢谢！ 
 群障标题：公告。故障描述：主干光纤断或OLT检测不到预期的光信号（LOS）主叫号码：15964596172.0;该号码仅供参考，请优先联系宽带账号。</t>
  </si>
  <si>
    <t>2025-01-14 18:51:04</t>
  </si>
  <si>
    <t>2025-01-14 18:51:54</t>
  </si>
  <si>
    <t>SD-851-292346-3085-1526</t>
  </si>
  <si>
    <t>SD-057-250114-087632-6404</t>
  </si>
  <si>
    <t>2025-01-14 18:36:59</t>
  </si>
  <si>
    <t>(目标)普通区域-诸城市-大源橡树湾-15863438297-300M-业务受理宽带-次数0-202501140000529639</t>
  </si>
  <si>
    <t>202501140000529639</t>
  </si>
  <si>
    <t>202501140000529639# 宽带账号:15863438297; 联系电话：15863438297，问题类型：此工单为群障修复工单，根据群障全量闭环修复管理要求，为确保客户网络通畅，请装维人员跟进修复网络问题，谢谢！ 
 群障标题：公告。故障描述：潍坊诸城市大源橡树湾光缆故障，预估24小时恢复，请帮忙拦截,如有需要请联系片区装维师傅夏锦涛15706307939主叫号码：15863438297.0;该号码仅供参考，请优先联系宽带账号。</t>
  </si>
  <si>
    <t>2025-01-14 18:41:16</t>
  </si>
  <si>
    <t>SD-057-250114-915736-7065</t>
  </si>
  <si>
    <t>2025-01-14 19:56:27</t>
  </si>
  <si>
    <t>FTTR-普通区域-诸城市-盛元名苑-15965044567-1000M-魔百和投诉-次数0-202501140000563519</t>
  </si>
  <si>
    <t>202501140000563519</t>
  </si>
  <si>
    <t>202501140000563519#流程受理流水号：20250114195333159650445671144009
客户号码:15965044567
客户姓名:王**
投诉地市:潍坊
来话流水:2025011419465366620838089
宽带账号:15965044567
宽带账号归属地市:潍坊
宽带账号归属区县:诸城市
故障地址:潍坊诸城市密州街道北关路盛元名苑3号楼*********
联系电话:13792688268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故障时间:2025-01-14 19:52:29
魔百和单播/组播:单播
具体故障现象:电视提示网络类错误，配置网重启未恢复，客户并表示网络也经常卡顿，
客户其他诉求:并要求返还本月宽带费用，有取消意向
魔百和单/组播：单播;宽带小区$[盛元名苑]$</t>
  </si>
  <si>
    <t>2025-01-14 19:59:57</t>
  </si>
  <si>
    <t>2025-01-14 20:00:24</t>
  </si>
  <si>
    <t>SD-851-288563-31168-5808</t>
  </si>
  <si>
    <t>SD-057-250114-652931-7469</t>
  </si>
  <si>
    <t>80+金卡-普通区域-诸城市-红星家园C区-13964647098-200M-魔百和投诉-次数0-20250114204608X768283700</t>
  </si>
  <si>
    <t>20250114204608X768283700</t>
  </si>
  <si>
    <t>流程受理流水号：20250114204415139646470981150040
客户号码:13964647098
客户姓名:徐*
投诉地市:潍坊
来话流水:2025011420443016920893746
宽带账号:13964647098
宽带账号归属地市:潍坊
宽带账号归属区县:诸城市
故障地址:潍坊诸城市舜王街道四平路红星家园C区21号楼*********
联系电话:13964647098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光功率:-13.63
故障大类:宽带/电视
故障细类:移动高清电视故障(专席)
携转原因:
故障时间:2025-01-14 20:32:16
魔百和单播/组播:单播
具体故障现象:网络无法连接，客户不会操作，无法进行线上指导，请协助，谢谢
客户其他诉求:
魔百和单/组播：单播</t>
  </si>
  <si>
    <t>2025-01-14 20:48:58</t>
  </si>
  <si>
    <t>2025-01-14 20:49:29</t>
  </si>
  <si>
    <t>SD-057-250114-876032-5450</t>
  </si>
  <si>
    <t>2025-01-14 16:59:30</t>
  </si>
  <si>
    <t>80+普通-普通区域-安丘市-花家岭村自然村-15854890862-100M-宽带上网投诉-次数0-20250114165816X967825490</t>
  </si>
  <si>
    <t>20250114165816X967825490</t>
  </si>
  <si>
    <t xml:space="preserve">【农村网络投诉】流程受理流水号：20250114165722158548908621114470
客户号码:15854890862
客户姓名:李**
投诉地市:潍坊
来话流水:2025011416565294020809129
宽带账号:15854890862
宽带账号归属地市:潍坊
宽带账号归属区县:安丘市
故障地址:潍坊安丘市官庄镇花家岭村花家岭村自然村花家岭村刘强
联系电话:15854890862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16:54:07
具体故障现象:光猫亮红灯，插紧屡直光纤线重启未恢复
客户其他诉求:
</t>
  </si>
  <si>
    <t>2025-01-14 17:02:13</t>
  </si>
  <si>
    <t>2025-01-14 17:02:34</t>
  </si>
  <si>
    <t>SD-057-250114-869142-2390</t>
  </si>
  <si>
    <t>2025-01-14 11:02:09</t>
  </si>
  <si>
    <t>【调研】-普通区域-安丘市-大儒林村自然村-13563684872-1000M-宽带上网投诉-次数0-20250114110025X625302519</t>
  </si>
  <si>
    <t>20250114110025X625302519</t>
  </si>
  <si>
    <t xml:space="preserve">【农村网络投诉】流程受理流水号：20250114105853135636848721037387
客户号码:13563684872
客户姓名:李**
投诉地市:潍坊
来话流水:2025011410561805920898500
宽带账号:13563684872
宽带账号归属地市:潍坊
宽带账号归属区县:安丘市
故障地址:潍坊安丘市凌河镇大儒林村大儒林村自然村大儒林村10号箱村委*********
联系电话:13884819555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11:01:30
具体故障现象:提示网络无法连接，
客户其他诉求:
</t>
  </si>
  <si>
    <t>2025-01-14 11:07:16</t>
  </si>
  <si>
    <t>2025-01-14 11:07:44</t>
  </si>
  <si>
    <t>SD-851-300535-9738-10458</t>
  </si>
  <si>
    <t>SD-057-250114-527096-6377</t>
  </si>
  <si>
    <t>2025-01-14 18:35:05</t>
  </si>
  <si>
    <t>(目标)普通区域-坊子区-理想小镇-18660630399-300M-魔百和投诉-次数0-20250114183208X728326100</t>
  </si>
  <si>
    <t>20250114183208X728326100</t>
  </si>
  <si>
    <t>流程受理流水号：20250114183007186606303991132424
客户号码:18660630399
客户姓名:谢**
投诉地市:潍坊
来话流水:2025011418180874920898861
宽带账号:18660630399
宽带账号归属地市:潍坊
宽带账号归属区县:坊子区
故障地址:潍坊坊子区坊子新区凤凰大街理想小镇潍坊坊子理想小镇49号楼1单元分纤箱*********
联系电话:18660630399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故障细类:移动高清电视故障(专席)
携转原因:
故障时间:2025-01-14 18:31:10
魔百和单播/组播:组播
具体故障现象:电视提示网络类错误，客户来电反映电视机无法观看，我处正常排查未恢复请协助处理谢谢
客户其他诉求:
魔百和单/组播：组播</t>
  </si>
  <si>
    <t>2025-01-14 18:44:30</t>
  </si>
  <si>
    <t>2025-01-14 18:44:55</t>
  </si>
  <si>
    <t>2025-01-14 18:36:55</t>
  </si>
  <si>
    <t>【调研】-80+银卡-普通区域-奎文区-王侯嘉苑西区-13608952062-1000M-宽带上网投诉-次数0-202501140000530634 一级督办</t>
  </si>
  <si>
    <t>202501140000530634</t>
  </si>
  <si>
    <t>2025-01-14 18:42:31</t>
  </si>
  <si>
    <t>2025-01-14 18:44:36</t>
  </si>
  <si>
    <t>SD-851-258857-1157-22621</t>
  </si>
  <si>
    <t>SD-057-250114-401293-7040</t>
  </si>
  <si>
    <t>2025-01-14 19:52:26</t>
  </si>
  <si>
    <t>80+银卡-普通区域-高密市-振兴街文昌书院-13406652060-300M-宽带上网投诉-次数0-202501140000558080</t>
  </si>
  <si>
    <t>202501140000558080</t>
  </si>
  <si>
    <t>202501140000558080#宽带账号：13406652060；联系电话：13406652060；宽带地址：潍坊高密市醴泉街道振兴街振兴街文昌书院6号楼*；客户来电反映：测速不达标，线上指导无法配合操作，要求上门处理, 来电流水：2025011419423590520815640</t>
  </si>
  <si>
    <t>2025-01-14 20:10:02</t>
  </si>
  <si>
    <t>2025-01-14 20:10:26</t>
  </si>
  <si>
    <t>SD-057-250114-729583-7016</t>
  </si>
  <si>
    <t>2025-01-14 19:50:27</t>
  </si>
  <si>
    <t>【调研】-80+普通-普通区域-奎文区-恒大名都-13465709169-300M-宽带上网投诉-次数0-202501140000561301</t>
  </si>
  <si>
    <t>202501140000561301</t>
  </si>
  <si>
    <t>202501140000561301#【已关注中国移动10086微信公众号】流程受理流水号：20250114194838134657091691143379
客户号码:13465709169
客户姓名:王**
投诉地市:潍坊
来话流水:2025011419451254020829200
宽带账号:13465709169
宽带账号归属地市:潍坊
宽带账号归属区县:高新
故障地址:潍坊高新高新城区潍县中路恒大名都34号楼
联系电话:19861421955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故障时间:2025-01-14 19:48:41
具体故障现象:提示网络无法连接，
客户其他诉求:
;宽带小区$[恒大名都]$</t>
  </si>
  <si>
    <t>2025-01-14 19:52:27</t>
  </si>
  <si>
    <t>2025-01-14 19:52:50</t>
  </si>
  <si>
    <t>SD-851-276737-7180-24918</t>
  </si>
  <si>
    <t>SD-057-250114-785132-6344</t>
  </si>
  <si>
    <t>2025-01-14 18:30:48</t>
  </si>
  <si>
    <t>【调研】-80+金卡-(目标)普通区域-寒亭区-金源龙庭小区-15163686102-1000M-魔百和投诉-次数0-202501140000526218</t>
  </si>
  <si>
    <t>202501140000526218</t>
  </si>
  <si>
    <t>202501140000526218#流程受理流水号：20250114183000151636861021132403
客户号码:15163686102
客户姓名:李*
投诉地市:潍坊
来话流水:2025011418270022720866421
宽带账号:15163686102
宽带账号归属地市:潍坊
宽带账号归属区县:寒亭区
故障地址:潍坊寒亭区寒亭街道益新街金源龙庭小区5号楼1单元301*********
联系电话:15064648325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光功率:-18.32
故障大类:宽带/电视
故障细类:移动高清电视故障(专席)
携转原因:
故障时间:2025-01-14 18:32:30
魔百和单播/组播:单播
具体故障现象:电视直播或点播无法观看，
客户其他诉求:请核实，谢谢
魔百和单/组播：单播;宽带小区$[金源龙庭小区]$</t>
  </si>
  <si>
    <t>2025-01-14 18:34:36</t>
  </si>
  <si>
    <t>2025-01-14 18:35:15</t>
  </si>
  <si>
    <t>SD-851-303718-12311-16255</t>
  </si>
  <si>
    <t>SD-057-250114-049271-7464</t>
  </si>
  <si>
    <t>2025-01-14 20:47:00</t>
  </si>
  <si>
    <t>普通区域-潍城区-平寿村自然村-13563622417-300M-业务受理宽带-次数0-202501140000578309</t>
  </si>
  <si>
    <t>202501140000578309</t>
  </si>
  <si>
    <t>202501140000578309# 宽带账号:13563622417; 联系电话：13563622417，问题类型：此工单为群障修复工单，根据群障全量闭环修复管理要求，为确保客户网络通畅，请装维人员跟进修复网络问题，谢谢！ 
 群障标题：公告。故障描述：潍坊潍城区平寿村自然村光缆故障，预估24小时恢复，请帮忙拦截,如有需要请联系片区装维师傅杜文永15706307902主叫号码：13563622417.0;该号码仅供参考，请优先联系宽带账号。</t>
  </si>
  <si>
    <t>2025-01-14 20:48:40</t>
  </si>
  <si>
    <t>2025-01-14 20:50:15</t>
  </si>
  <si>
    <t>SD-057-250114-260439-5381</t>
  </si>
  <si>
    <t>2025-01-14 16:53:35</t>
  </si>
  <si>
    <t>【调研】-80+银卡-普通区域-昌邑市-张家湾村自然村-15153676801-1000M-宽带上网投诉-次数0-202501140000459962</t>
  </si>
  <si>
    <t>2025-01-15 17:54:00</t>
  </si>
  <si>
    <t>202501140000459962</t>
  </si>
  <si>
    <t xml:space="preserve">202501140000459962#宽带账号：15153676801；宽带地址：潍坊昌邑市围子镇张家湾村张家湾村自然村；客户来电反映宽带卡顿掉线，客户不配合排障，要求上门，请协助处理，谢谢！联系电话：15153676801；联系人：先生；来电流水：2025011416510359620832845。 </t>
  </si>
  <si>
    <t>2025-01-14 17:01:16</t>
  </si>
  <si>
    <t>2025-01-14 17:01:35</t>
  </si>
  <si>
    <t>SD-851-277446-15243-5956</t>
  </si>
  <si>
    <t>SD-057-250114-869241-2456</t>
  </si>
  <si>
    <t>2025-01-14 11:06:26</t>
  </si>
  <si>
    <t>普通区域-昌邑市-海之郡-15169606406-300M-业务受理宽带-次数0-202501140000219972</t>
  </si>
  <si>
    <t>202501140000219972</t>
  </si>
  <si>
    <t>202501140000219972#【已关注中国移动10086微信公众号】 宽带账号:15169606406; 联系电话：15169606406，问题类型：此工单为群障修复工单，根据群障全量闭环修复管理要求，为确保客户网络通畅，请装维人员跟进修复网络问题，谢谢！ 
 群障标题：公告。故障描述：潍坊昌邑市海之郡光缆故障，预估24小时恢复，请帮忙拦截,如有需要请联系片区装维师傅陈建超15706307114主叫号码：15169606406.0;该号码仅供参考，请优先联系宽带账号。</t>
  </si>
  <si>
    <t>2025-01-14 11:17:33</t>
  </si>
  <si>
    <t>2025-01-14 11:17:55</t>
  </si>
  <si>
    <t>SD-852-271902-103-20974</t>
  </si>
  <si>
    <t>SD-057-250114-492675-6347</t>
  </si>
  <si>
    <t>2025-01-14 18:31:06</t>
  </si>
  <si>
    <t>【重投】-普通区域-昌邑市-东都商城-18053669089-500M-宽带上网投诉-次数0-202501140000526922</t>
  </si>
  <si>
    <t>202501140000526922</t>
  </si>
  <si>
    <t>202501140000526922#流程受理流水号：20250114182944180536690891132368
客户号码:18053669089
客户姓名:马**
投诉地市:潍坊
来话流水:2025011418262893420862628
宽带账号:18053669089
账号归属区县:潍城-胜利街网格-铁通大众直销
联系电话:18053669089
联系人:先生/女士
宽带地址:潍坊
工单紧急程度:一般
是否投诉倾向:否
是否重复投诉:否
是否携转意向:否
是否有升级投诉倾向:否
*业务名称:业务融合移机流程宽带
投诉内容:手机号码：18053669089，【问题描述】客户已办理宽带业务，有开通单，要求装维尽快联系上门，客户要求投诉15706366520，请处理，谢谢。联系电话：18053669089，联系人：先生/女士，录音流水号：2025011418262893420862628。受理明细：531920062399999999。
在途开通单信息：536241113741312656，18053669089，2024-11-13 19:20:26，业务融合移机流程宽带，处理中，手写判断和地址录入
是否到厅:否
业务名称:业务融合移机流程宽带
;宽带小区$[东都商城]$</t>
  </si>
  <si>
    <t>2025-01-14 18:34:10</t>
  </si>
  <si>
    <t>2025-01-14 18:35:26</t>
  </si>
  <si>
    <t>SD-057-250114-097548-7484</t>
  </si>
  <si>
    <t>2025-01-14 20:49:52</t>
  </si>
  <si>
    <t>普通区域-潍城区-齐家庄社区南区-17260469873-300M-宽带上网投诉-次数0-202501140000580491</t>
  </si>
  <si>
    <t>202501140000580491</t>
  </si>
  <si>
    <t>202501140000580491#流程受理流水号：20250114204823172604698731150455
客户号码:17260469873
客户姓名:宋**
投诉地市:潍坊
来话流水:2025011420444670420894814
宽带账号:17260469873
宽带账号归属地市:潍坊
宽带账号归属区县:潍城区
故障地址:潍坊潍城区北关街道月河路齐家庄社区南区10号楼
联系电话:17260469873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光功率:-18.99
故障大类:宽带/电视
故障细类:宽带无法上网(专席)
携转原因:
故障时间:2025-01-14 20:48:13
具体故障现象:光猫灯正常但电脑手机无法上网，
客户其他诉求:上不去网，光猫数字1不亮，拔插网线重启未恢复，没有恢复出厂
;宽带小区$[齐家庄社区南区]$</t>
  </si>
  <si>
    <t>2025-01-14 20:52:35</t>
  </si>
  <si>
    <t>2025-01-14 20:52:56</t>
  </si>
  <si>
    <t>SD-851-264442-19913-13413</t>
  </si>
  <si>
    <t>SD-057-250114-962830-7483</t>
  </si>
  <si>
    <t>2025-01-14 20:49:50</t>
  </si>
  <si>
    <t>80+银卡-普通区域-诸城市-和美馨苑-18253625675-300M-宽带上网投诉-次数0-202501140000580571</t>
  </si>
  <si>
    <t>202501140000580571</t>
  </si>
  <si>
    <t>202501140000580571#宽带账号：18253625675；宽带地址潍坊诸城市密州街道人民东路和美馨苑4号楼；客户来电反映宽带******机顶盒无网络连接，经查询客户侧为质差机顶盒，请协助上门更换终端并一并处理故障问题，谢谢！联系电话：***18253625675；联系人：***；来电流水：2025011420445434320895322</t>
  </si>
  <si>
    <t>2025-01-14 20:50:41</t>
  </si>
  <si>
    <t>2025-01-14 20:56:57</t>
  </si>
  <si>
    <t>SD-057-250114-187236-2477</t>
  </si>
  <si>
    <t>2025-01-14 11:08:02</t>
  </si>
  <si>
    <t>普通区域-坊子区-乐港花园-15653678870-1000M-宽带上网投诉-次数0-20250114110638X998792394</t>
  </si>
  <si>
    <t>20250114110638X998792394</t>
  </si>
  <si>
    <t xml:space="preserve">流程受理流水号：20250114110031156536788701037776
客户号码:15653678870
客户姓名:秦**
投诉地市:潍坊
来话流水:2025011410592959120844424
宽带账号:15653678870
宽带账号归属地市:潍坊
宽带账号归属区县:坊子区
故障地址:潍坊坊子区太堡庄街道（太堡庄）兴峡路乐港花园乐港花园12号楼*********
联系电话:19296157542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11:04:01
具体故障现象:光猫亮红灯，
客户其他诉求:
</t>
  </si>
  <si>
    <t>2025-01-14 11:15:02</t>
  </si>
  <si>
    <t>2025-01-14 11:16:06</t>
  </si>
  <si>
    <t>SD-852-278823-2020-9725</t>
  </si>
  <si>
    <t>SD-057-250114-298513-2459</t>
  </si>
  <si>
    <t>2025-01-14 11:06:29</t>
  </si>
  <si>
    <t>【调研】-(目标)普通区域-奎文区-樱南西区-18253666821-500M-业务受理宽带-次数0-202501140000222161</t>
  </si>
  <si>
    <t>202501140000222161</t>
  </si>
  <si>
    <t>202501140000222161#【已关注中国移动10086微信公众号】 宽带账号:18253666821; 联系电话：18253666821，问题类型：此工单为群障修复工单，根据群障全量闭环修复管理要求，为确保客户网络通畅，请装维人员跟进修复网络问题，谢谢！ 
 群障标题：公告。故障描述：潍坊奎文区樱南西区光缆故障，预估24小时恢复，请帮忙拦截,如有需要请联系片区装维师傅张玉恒15706307478主叫号码：15863677388.0;该号码仅供参考，请优先联系宽带账号。</t>
  </si>
  <si>
    <t>2025-01-14 11:14:52</t>
  </si>
  <si>
    <t>2025-01-14 11:29:43</t>
  </si>
  <si>
    <t>SD-057-250114-672458-7452</t>
  </si>
  <si>
    <t>2025-01-14 20:45:34</t>
  </si>
  <si>
    <t>普通区域-高密市-湖滨花园-18764661955-300M-宽带上网投诉-次数0-202501140000579553</t>
  </si>
  <si>
    <t>202501140000579553</t>
  </si>
  <si>
    <t>202501140000579553#【已关注中国移动10086微信公众号】流程受理流水号：20250114204439187646619551150088
客户号码:18764661955
客户姓名:曾*
投诉地市:潍坊
来话流水:2025011420440177020892002
宽带账号:18764661955
宽带账号归属地市:潍坊
宽带账号归属区县:高密市
故障地址:潍坊高密市密水街道密水大街湖滨花园22号楼*********
联系电话:18764661955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故障时间:2025-01-14 20:45:08
具体故障现象:光猫亮红灯，
客户其他诉求:光猫亮红灯，请派修
;宽带小区$[湖滨花园]$</t>
  </si>
  <si>
    <t>2025-01-14 20:48:16</t>
  </si>
  <si>
    <t>2025-01-14 20:49:47</t>
  </si>
  <si>
    <t>SD-057-250114-324715-7435</t>
  </si>
  <si>
    <t>2025-01-14 20:42:31</t>
  </si>
  <si>
    <t>普通区域-寒亭区-寒亭西苑小区-18753625776-300M-宽带上网投诉-次数0-202501140000577557</t>
  </si>
  <si>
    <t>202501140000577557</t>
  </si>
  <si>
    <t>202501140000577557#宽带账号：18753625776；宽带地址：潍坊寒亭区寒亭街道运河街寒亭西苑小区西苑小区沿街2号箱*********；接入方式：FTTH，当前是否在线：在线，端到端诊断结果：客户侧设备问题，是否智能网关：，客户反映电视无法观看，要求尽快处理回复，联系电话：15853687622</t>
  </si>
  <si>
    <t>2025-01-14 20:46:07</t>
  </si>
  <si>
    <t>2025-01-14 20:46:28</t>
  </si>
  <si>
    <t>SD-851-254399-12559-22327</t>
  </si>
  <si>
    <t>SD-057-250114-367190-7460</t>
  </si>
  <si>
    <t>2025-01-14 20:46:50</t>
  </si>
  <si>
    <t>【调研】-80+银卡-(目标)普通区域-奎文区-卧龙社区北区-18764618650-300M-业务受理宽带-次数0-202501140000578786 二级督办</t>
  </si>
  <si>
    <t>202501140000578786</t>
  </si>
  <si>
    <t>202501140000578786# 宽带账号:18764618650; 联系电话：18764618650，问题类型：此工单为群障修复工单，根据群障全量闭环修复管理要求，为确保客户网络通畅，请装维人员跟进修复网络问题，谢谢！ 
 群障标题：公告。故障描述：潍坊奎文区卧龙社区北区光缆故障，预估24小时恢复，请帮忙拦截,如有需要请联系片区装维师傅王玉升15706366509主叫号码：18764618650.0;该号码仅供参考，请优先联系宽带账号。</t>
  </si>
  <si>
    <t>2025-01-14 21:11:30</t>
  </si>
  <si>
    <t>2025-01-14 21:12:04</t>
  </si>
  <si>
    <t>SD-851-319340-7957-6597</t>
  </si>
  <si>
    <t>SD-057-250114-351897-5391</t>
  </si>
  <si>
    <t>2025-01-14 16:54:46</t>
  </si>
  <si>
    <t>80+金卡-FTTR-普通区域-坊子区-天同九龙湾-15265669295-1000M-宽带上网投诉-次数0-202501140000462497 一级督办</t>
  </si>
  <si>
    <t>2025-01-15 17:55:00</t>
  </si>
  <si>
    <t>202501140000462497</t>
  </si>
  <si>
    <t>202501140000462497#流程受理流水号：20250114165028152656692951112868
客户号码:15265669295
客户姓名:刘*
投诉地市:潍坊
来话流水:2025011416495949620818673
宽带账号:15265669295
账号归属区县:安丘市宏博通讯器材经销中心
联系电话:15265669295
联系人:女士
宽带地址:潍坊
工单紧急程度:非常紧急
是否投诉倾向:否
是否重复投诉:否
是否携转意向:否
是否有升级投诉倾向:否
*业务名称:业务融合移机流程宽带+OTT
投诉内容:手机号码：15265669295，【问题描述】客户已办理宽带业务，有开通单，要求装维尽快联系上门，请处理，谢谢。联系电话：15265669295，联系人：女士，录音流水号：2025011416495949620818673。受理明细：531920062399999999。
在途开通单信息：536250110307560790，15265669295，2025-01-10 09:33:02，业务融合移机流程宽带+OTT，处理中，黄单建设（楼宇）
是否到厅:否
业务名称:业务融合移机流程宽带+OTT
;宽带小区$[天同九龙湾]$</t>
  </si>
  <si>
    <t>2025-01-14 16:58:04</t>
  </si>
  <si>
    <t>2025-01-14 16:58:34</t>
  </si>
  <si>
    <t>SD-057-250114-835607-2379</t>
  </si>
  <si>
    <t>2025-01-14 11:00:51</t>
  </si>
  <si>
    <t>普通区域-昌邑市-null-13153615568-宽带上网投诉-次数0-202501140000214956</t>
  </si>
  <si>
    <t>2025-01-15 12:01:00</t>
  </si>
  <si>
    <t>202501140000214956</t>
  </si>
  <si>
    <t>202501140000214956#10080转回：13153615568潍坊客户来电反映昨天下午自家的宽带井里面的线被师傅都弄到了地面上，自家回家后一看一片狼藉，客户不满，要求尽快核实处理，位置潍坊昌邑潍水蓝湾小区67号东单元16楼，客户表示当时工作人员给对门维修宽带的时候，因为自家和对门共用一个宽带井，工作人员把东西弄的乱七八糟就走了，联系人，先生，联系电话，13153615568通话流水号2025011410561706920898244</t>
  </si>
  <si>
    <t>2025-01-14 14:55:43</t>
  </si>
  <si>
    <t>SD-057-250114-192857-2431</t>
  </si>
  <si>
    <t>2025-01-14 11:05:16</t>
  </si>
  <si>
    <t>【调研】-普通区域-诸城市-东河崖村-13864644337-100M-宽带上网投诉-次数0-20250114110448X888613808</t>
  </si>
  <si>
    <t>2025-01-15 12:06:00</t>
  </si>
  <si>
    <t>20250114110448X888613808</t>
  </si>
  <si>
    <t xml:space="preserve">【农村网络投诉】流程受理流水号：20250114110351138646443371038655
客户号码:13864644337
客户姓名:王**
投诉地市:潍坊
来话流水:2025011410583940420832671
宽带账号:13864644337
宽带账号归属地市:潍坊
宽带账号归属区县:诸城市
故障地址:潍坊诸城市林家村镇东河崖东河崖村东河崖村东南角10#箱*********
联系电话:15806476384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光功率:-22.51
故障大类:宽带/电视
故障细类:宽带无法上网(专席)
携转原因:
故障时间:2025-01-14 11:07:12
具体故障现象:光猫灯正常但电视手机无法上网，
客户其他诉求:
</t>
  </si>
  <si>
    <t>2025-01-14 11:18:47</t>
  </si>
  <si>
    <t>2025-01-14 11:19:42</t>
  </si>
  <si>
    <t>SD-057-250114-519728-6374</t>
  </si>
  <si>
    <t>2025-01-14 18:34:29</t>
  </si>
  <si>
    <t>FTTR-普通区域-昌邑市-中央商务区-15205446235-1000M-宽带上网投诉-次数0-202501140000529280</t>
  </si>
  <si>
    <t>202501140000529280</t>
  </si>
  <si>
    <t>202501140000529280#宽带账号：15205446235*；宽带地址：潍坊昌邑市城区利民街中央商务区1号箱**；客户来电反映宽带无法联网，经查询客户侧为质差终端，请协助更换终端并一并处理故障问题，谢谢！联系电话：15205446235**；联系人：吴***；来电流水：*2025011418302851220891400*。</t>
  </si>
  <si>
    <t>2025-01-14 18:37:47</t>
  </si>
  <si>
    <t>2025-01-14 18:38:03</t>
  </si>
  <si>
    <t>SD-851-306508-18600-28008</t>
  </si>
  <si>
    <t>SD-057-250114-628395-5140</t>
  </si>
  <si>
    <t>2025-01-14 16:26:19</t>
  </si>
  <si>
    <t>【调研】-80+普通-(目标)普通区域-青州市-九州家园-13853672932-1000M-业务受理宽带-次数0-202501140000439865</t>
  </si>
  <si>
    <t>2025-01-15 16:27:00</t>
  </si>
  <si>
    <t>202501140000439865</t>
  </si>
  <si>
    <t>202501140000439865# 宽带账号:13853672932; 联系电话：13853672932，问题类型：此工单为群障修复工单，根据群障全量闭环修复管理要求，为确保客户网络通畅，请装维人员跟进修复网络问题，谢谢！ 
 群障标题：公告。故障描述：潍坊青州市九州家园光缆故障，预估24小时恢复，请帮忙拦截,如有需要请联系片区装维师傅李明辉15706307632主叫号码：13562677210.0;该号码仅供参考，请优先联系宽带账号。</t>
  </si>
  <si>
    <t>2025-01-14 16:32:05</t>
  </si>
  <si>
    <t>2025-01-14 16:32:36</t>
  </si>
  <si>
    <t>SD-851-284568-21512-8574</t>
  </si>
  <si>
    <t>SD-057-250114-902873-80</t>
  </si>
  <si>
    <t>2025-01-14 08:09:28</t>
  </si>
  <si>
    <t>FTTR-普通区域-奎文区-宝利家园-13676361321-1000M-宽带上网投诉-次数0-202501140000092576</t>
  </si>
  <si>
    <t>202501140000092576</t>
  </si>
  <si>
    <t>202501140000092576#流程受理流水号：20250114080739136763613211000316
客户号码:13676361321
客户姓名:王**
投诉地市:潍坊
来话流水:2025011408063081620837246
宽带账号:13676361321
宽带账号归属地市:潍坊
宽带账号归属区县:奎文区
故障地址:潍坊奎文区东关街道工褔街宝利家园3号楼*********
联系电话:13562666521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08:11:37
具体故障现象:光猫灯正常但电脑手机无法上网，
客户其他诉求:
;宽带小区$[宝利家园]$</t>
  </si>
  <si>
    <t>2025-01-14 08:14:32</t>
  </si>
  <si>
    <t>2025-01-14 08:14:47</t>
  </si>
  <si>
    <t>SD-851-332646-13264-16933</t>
  </si>
  <si>
    <t>SD-057-250114-105846-4691</t>
  </si>
  <si>
    <t>2025-01-14 15:28:46</t>
  </si>
  <si>
    <t>【调研】-普通区域-奎文区-虞河生活城二期-15866176198-1000M-宽带上网投诉-次数0-202501140000392253</t>
  </si>
  <si>
    <t>202501140000392253</t>
  </si>
  <si>
    <t>202501140000392253#宽带账号：15866176198；宽带地址：潍坊奎文区北苑街道虞河路虞河生活城二期11号楼1单元201 ；客户来电反映宽带网络卡顿，移动高清直播不能看，客户不在现场，无法配合线上指导，要求师傅尽快上门，请协助处理，谢谢！联系电话：13665365394；联系人：先生；来电流水：2025011415251554620868192</t>
  </si>
  <si>
    <t>2025-01-14 15:31:31</t>
  </si>
  <si>
    <t>2025-01-14 15:31:52</t>
  </si>
  <si>
    <t>SD-851-289773-18545-1461</t>
  </si>
  <si>
    <t>SD-057-250114-607542-4625</t>
  </si>
  <si>
    <t>2025-01-14 15:20:02</t>
  </si>
  <si>
    <t>普通区域-青州市-南河东村-13854412332-200M-宽带上网投诉-次数0-202501140000385612</t>
  </si>
  <si>
    <t>2025-01-15 16:21:00</t>
  </si>
  <si>
    <t>202501140000385612</t>
  </si>
  <si>
    <t>202501140000385612#【已关注中国移动10086微信公众号】流程受理流水号：20250114151750138544123321091498
客户号码:13854412332
客户姓名:郭**
投诉地市:潍坊
来话流水:2025011415173060220860581
宽带账号:13854412332
宽带账号归属地市:潍坊
宽带账号归属区县:青州市
故障地址:潍坊青州市益都街道南河东村南河东村8号箱（郭兆刚家）*********
联系电话:13854412332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15:19:08
具体故障现象:用户无法提供具体故障现象，
客户其他诉求:
;宽带小区$[南河东村]$</t>
  </si>
  <si>
    <t>2025-01-14 15:36:38</t>
  </si>
  <si>
    <t>2025-01-14 15:37:15</t>
  </si>
  <si>
    <t>SD-057-250114-570429-4689</t>
  </si>
  <si>
    <t>2025-01-14 15:28:16</t>
  </si>
  <si>
    <t>FTTR-普通区域-滨海-金辉写字楼-18263607111-1000M-宽带上网投诉-次数0-202501140000393352</t>
  </si>
  <si>
    <t>202501140000393352</t>
  </si>
  <si>
    <t>202501140000393352#流程受理流水号：20250114152748182636071111093792
客户号码:18263607111
客户姓名:朱**
投诉地市:潍坊
来话流水:2025011415273189920800113
宽带账号:18263607111
账号归属区县:寒亭-大洼乡镇经营部
联系电话:18263607111
联系人:先生/女士
宽带地址:潍坊
工单紧急程度:非常紧急
是否投诉倾向:否
是否重复投诉:否
是否携转意向:否
是否有升级投诉倾向:否
*业务名称:业务融合移机流程宽带
投诉内容:手机号码：18263607111，【问题描述】客户已办理宽带业务，有开通单，要求装维尽快联系上门，请处理，谢谢。联系电话：18263607111，联系人：先生/女士，录音流水号：2025011415273189920800113。受理明细：531920062399999999。
在途开通单信息：536250114262933712，18263607111，2025-01-14 12:23:08，业务融合移机流程宽带，处理中，黄单建设（楼宇）
是否到厅:否
业务名称:业务融合移机流程宽带
;宽带小区$[金辉写字楼]$</t>
  </si>
  <si>
    <t>2025-01-14 15:36:09</t>
  </si>
  <si>
    <t>2025-01-14 15:36:33</t>
  </si>
  <si>
    <t>SD-852-253577-844-777</t>
  </si>
  <si>
    <t>SD-057-250114-971348-5170</t>
  </si>
  <si>
    <t>2025-01-14 16:29:03</t>
  </si>
  <si>
    <t>【调研】-普通区域-高密市-绿苑小区二期-15763673089-300M-魔百和投诉-次数0-202501140000440146</t>
  </si>
  <si>
    <t>2025-01-15 17:30:00</t>
  </si>
  <si>
    <t>202501140000440146</t>
  </si>
  <si>
    <t>202501140000440146#流程受理流水号：20250114162609157636730891107038
客户号码:15763673089
客户姓名:郭*
投诉地市:潍坊
来话流水:2025011416255763120898790
宽带账号:15763673089
宽带账号归属地市:潍坊
宽带账号归属区县:高密市
故障地址:潍坊高密市朝阳街道镇府街绿苑小区二期9号楼
联系电话:15763673089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故障时间:2025-01-14 16:27:22
魔百和单播/组播:组播
具体故障现象:客户来电反映电视登录超时，我处正常排障未恢复，请协助处理谢谢
客户其他诉求:
魔百和单/组播：组播;宽带小区$[绿苑小区二期]$</t>
  </si>
  <si>
    <t>2025-01-14 16:31:24</t>
  </si>
  <si>
    <t>2025-01-14 16:32:06</t>
  </si>
  <si>
    <t>SD-057-250114-461579-5151</t>
  </si>
  <si>
    <t>2025-01-14 16:26:33</t>
  </si>
  <si>
    <t>【调研】-80+普通-普通区域-奎文区-歌尔绿城-15863600509-500M-业务受理宽带-次数0-202501140000439090</t>
  </si>
  <si>
    <t>202501140000439090</t>
  </si>
  <si>
    <t>202501140000439090# 宽带账号:15863600509; 联系电话：15863600509，问题类型：此工单为群障修复工单，根据群障全量闭环修复管理要求，为确保客户网络通畅，请装维人员跟进修复网络问题，谢谢！ 
 群障标题：公告。故障描述：潍坊奎文区歌尔绿城光缆故障，预估24小时恢复，请帮忙拦截,如有需要请联系片区装维师傅郝林朋15706307422主叫号码：15863600509.0;该号码仅供参考，请优先联系宽带账号。</t>
  </si>
  <si>
    <t>2025-01-14 16:28:16</t>
  </si>
  <si>
    <t>2025-01-14 16:30:52</t>
  </si>
  <si>
    <t>SD-851-279749-9756-292</t>
  </si>
  <si>
    <t>SD-057-250114-756480-77</t>
  </si>
  <si>
    <t>2025-01-14 08:07:30</t>
  </si>
  <si>
    <t>【调研】-80+普通-普通区域-昌邑市-李戈庄自然村-15269664777-200M-魔百和投诉-次数0-202501140000091128</t>
  </si>
  <si>
    <t>2025-01-15 09:08:00</t>
  </si>
  <si>
    <t>202501140000091128</t>
  </si>
  <si>
    <t>202501140000091128#【已关注中国移动10086微信公众号】流程受理流水号：20250114080608152696647771000297
客户号码:15269664777
客户姓名:曹**
投诉地市:潍坊
来话流水:2025011408053472820834728
宽带账号:15269664777
宽带账号归属地市:潍坊
宽带账号归属区县:昌邑市
故障地址:潍坊昌邑市北孟镇李戈庄村李戈庄自然村27号箱杨夕辉*********
联系电话:13791643758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光功率:-18.53
故障大类:宽带/电视
故障细类:移动高清电视故障
携转原因:
故障时间:2025-01-14 08:07:21
魔百和单播/组播:组播
具体故障现象:电视直播或点播无法观看，
客户其他诉求:
魔百和单/组播：组播;宽带小区$[李戈庄自然村]$</t>
  </si>
  <si>
    <t>2025-01-14 08:17:40</t>
  </si>
  <si>
    <t>2025-01-14 08:22:16</t>
  </si>
  <si>
    <t>SD-057-250114-753846-4690</t>
  </si>
  <si>
    <t>2025-01-14 15:28:42</t>
  </si>
  <si>
    <t>【重投】-【调研】-普通区域-安丘市-凌河新凌路沿街-18363693344-500M-宽带上网投诉-次数0-202501140000393328</t>
  </si>
  <si>
    <t>202501140000393328</t>
  </si>
  <si>
    <t xml:space="preserve">202501140000393328#宽带账号：18363693344；宽带地址：潍坊安丘市凌河街道新凌大街凌河新凌路沿街新凌路沿街（国土局段）4号箱吕洪亮*；客户来电反映宽带无法使用 ，要求师傅上门，请协助处理，谢谢！
联系电话：18363693344；联系人：先生；来电流水：2025011415251763020868701。
</t>
  </si>
  <si>
    <t>2025-01-14 15:31:03</t>
  </si>
  <si>
    <t>2025-01-14 15:31:22</t>
  </si>
  <si>
    <t>SD-851-244821-30544-5750</t>
  </si>
  <si>
    <t>SD-057-250114-738249-78</t>
  </si>
  <si>
    <t>2025-01-14 08:08:05</t>
  </si>
  <si>
    <t>【重投】-【调研】-80+银卡-普通区域-奎文区-苇湾社区-15866584154-500M-宽带上网投诉-次数0-202501140000090940</t>
  </si>
  <si>
    <t>202501140000090940</t>
  </si>
  <si>
    <t>202501140000090940#【已关注中国移动10086微信公众号】流程受理流水号：20250114080705158665841541000307
客户号码:15866584154
客户姓名:杨*
投诉地市:潍坊
来话流水:2025011408063808020837550
宽带账号:15866584154
宽带账号归属地市:潍坊
宽带账号归属区县:奎文区
故障地址:潍坊奎文区东关街道东风街四平路苇湾社区16号楼*********
联系电话:15866584154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光功率:-18.04
故障大类:宽带/电视
故障细类:宽带网速慢/卡顿
携转原因:
故障时间:2025-01-14 08:07:38
具体故障现象:网速慢卡顿，
客户其他诉求:
;宽带小区$[苇湾社区]$</t>
  </si>
  <si>
    <t>2025-01-14 08:15:46</t>
  </si>
  <si>
    <t>2025-01-14 08:16:04</t>
  </si>
  <si>
    <t>SD-057-250114-642570-4693</t>
  </si>
  <si>
    <t>2025-01-14 15:29:02</t>
  </si>
  <si>
    <t>80+普通-普通区域-寒亭区-祥和家园小区-15169551858-500M-魔百和投诉-次数0-20250114152612X572449235</t>
  </si>
  <si>
    <t>20250114152612X572449235</t>
  </si>
  <si>
    <t>流程受理流水号：20250114152424151695518581093004
客户号码:15169551858
客户姓名:张**
投诉地市:潍坊
来话流水:2025011415224959120834560
宽带账号:15169551858
宽带账号归属地市:潍坊
宽带账号归属区县:寒亭区
故障地址:潍坊寒亭区寒亭街道益新街祥和家园小区祥和园1号楼
联系电话:18753625275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故障细类:移动高清电视故障(专席)
携转原因:
故障时间:2025-01-14 15:26:23
魔百和单播/组播:单播
具体故障现象:电视直播或点播无法观看，
客户其他诉求:
魔百和单/组播：单播</t>
  </si>
  <si>
    <t>2025-01-14 15:33:59</t>
  </si>
  <si>
    <t>2025-01-14 15:35:01</t>
  </si>
  <si>
    <t>SD-851-276264-3003-14104</t>
  </si>
  <si>
    <t>SD-057-250114-712964-4660</t>
  </si>
  <si>
    <t>2025-01-14 15:26:16</t>
  </si>
  <si>
    <t>【调研】-80+银卡-普通区域-安丘市-安丘领秀城-15864400642-200M-业务受理宽带-次数0-202501140000391750</t>
  </si>
  <si>
    <t>2025-01-15 15:27:00</t>
  </si>
  <si>
    <t>202501140000391750</t>
  </si>
  <si>
    <t>202501140000391750#【已关注中国移动10086微信公众号】 宽带账号:15864400642; 联系电话：15864400642，问题类型：此工单为群障修复工单，根据群障全量闭环修复管理要求，为确保客户网络通畅，请装维人员跟进修复网络问题，谢谢！ 
 群障标题：公告。故障描述：潍坊安丘市安丘领秀城光缆故障，预估24小时恢复，请帮忙拦截,如有需要请联系片区装维师傅辛成孝15706307075主叫号码：15864400642.0;该号码仅供参考，请优先联系宽带账号。</t>
  </si>
  <si>
    <t>2025-01-14 15:32:38</t>
  </si>
  <si>
    <t>2025-01-14 15:36:49</t>
  </si>
  <si>
    <t>SD-851-247402-36997-5888</t>
  </si>
  <si>
    <t>SD-057-250114-910465-4670</t>
  </si>
  <si>
    <t>2025-01-14 15:26:33</t>
  </si>
  <si>
    <t>【调研】-普通区域-寿光市-南孙云子村自然村-13884710656-300M-业务受理宽带-次数0-202501140000391925</t>
  </si>
  <si>
    <t>202501140000391925</t>
  </si>
  <si>
    <t>202501140000391925# 宽带账号:13884710656; 联系电话：13884710656，问题类型：此工单为群障修复工单，根据群障全量闭环修复管理要求，为确保客户网络通畅，请装维人员跟进修复网络问题，谢谢！ 
 群障标题：公告。故障描述：潍坊寿光市南孙云子村自然村光缆故障，预估24小时恢复，请帮忙拦截,如有需要请联系片区装维师傅赵坤15706307757主叫号码：13854415125.0;该号码仅供参考，请优先联系宽带账号。</t>
  </si>
  <si>
    <t>2025-01-14 15:39:05</t>
  </si>
  <si>
    <t>2025-01-14 15:44:08</t>
  </si>
  <si>
    <t>SD-057-250114-358629-4633</t>
  </si>
  <si>
    <t>2025-01-14 15:20:49</t>
  </si>
  <si>
    <t>【调研】-80+普通-普通区域-青州市-（铁通）裕丰家园-15163668313-200M-宽带上网投诉-次数0-202501140000386708</t>
  </si>
  <si>
    <t>202501140000386708</t>
  </si>
  <si>
    <t xml:space="preserve">202501140000386708#流程受理流水号：20250114152012151636683131092047
客户号码:15163668313
客户姓名:于**
投诉地市:潍坊
来话流水:2025011415162074220844357
宽带账号:15163668313
宽带账号归属地市:潍坊
宽带账号归属区县:青州市
故障地址:潍坊青州市云门山街道范公亭东路（铁通）裕丰家园裕丰家园10号楼*********
联系电话:15953606956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故障时间:2025-01-14 15:20:19
魔百和单播/组播:--
具体故障现象:电视直播或点播无法观看，
客户其他诉求:客户侧为质差终端，要求上门更换终端并一并处理故障问题。
</t>
  </si>
  <si>
    <t>2025-01-14 15:21:54</t>
  </si>
  <si>
    <t>2025-01-14 15:26:12</t>
  </si>
  <si>
    <t>SD-057-250114-452983-5103</t>
  </si>
  <si>
    <t>2025-01-14 16:22:33</t>
  </si>
  <si>
    <t>普通区域-高密市-前后三皇屯自然村-13793668311-500M-宽带上网投诉-次数0-202501140000433991</t>
  </si>
  <si>
    <t>2025-01-15 17:23:00</t>
  </si>
  <si>
    <t>202501140000433991</t>
  </si>
  <si>
    <t xml:space="preserve">202501140000433991#流程受理流水号：20250114162141137936683111105948
客户号码:13793668311
客户姓名:王**
投诉地市:潍坊
来话流水:2025011416213060120839091
宽带账号:13793668311
宽带账号归属地市:潍坊
宽带账号归属区县:高密市
故障地址:潍坊高密市阚家镇前后三皇屯前后三皇屯自然村高密前后三皇屯王术高9号箱*********
联系电话:13793668311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故障时间:2025-01-14 16:22:03
具体故障现象:光猫亮红灯，
客户其他诉求:客户侧为质差终端，要求上门更换终端并一并处理故障问题。
</t>
  </si>
  <si>
    <t>2025-01-14 16:27:01</t>
  </si>
  <si>
    <t>2025-01-14 16:27:19</t>
  </si>
  <si>
    <t>SD-057-250114-269845-4667</t>
  </si>
  <si>
    <t>2025-01-14 15:26:27</t>
  </si>
  <si>
    <t>80+金卡-普通区域-寿光市-寒桥永泰小区-13405364444-1000M-业务受理宽带-次数0-202501140000393215</t>
  </si>
  <si>
    <t>202501140000393215</t>
  </si>
  <si>
    <t>202501140000393215# 宽带账号:13405364444; 联系电话：13405364444，问题类型：此工单为群障修复工单，根据群障全量闭环修复管理要求，为确保客户网络通畅，请装维人员跟进修复网络问题，谢谢！ 
 群障标题：公告。故障描述：潍坊寿光市寒桥永泰小区光缆故障，预估24小时恢复，请帮忙拦截,如有需要请联系片区装维师傅丁黎明15706307772主叫号码：13405364444.0;该号码仅供参考，请优先联系宽带账号。</t>
  </si>
  <si>
    <t>2025-01-14 15:27:44</t>
  </si>
  <si>
    <t>2025-01-14 15:31:24</t>
  </si>
  <si>
    <t>SD-851-271302-18804-4562</t>
  </si>
  <si>
    <t>SD-057-250114-765134-54</t>
  </si>
  <si>
    <t>2025-01-14 07:47:36</t>
  </si>
  <si>
    <t>【重投】-【调研】-80+银卡-普通区域-寒亭区-城市经典-15065369781-100M-宽带上网投诉-次数0-202501140000090142</t>
  </si>
  <si>
    <t>202501140000090142</t>
  </si>
  <si>
    <t xml:space="preserve">202501140000090142#流程受理流水号：20250114074526150653697811000164
客户号码:15065369781
客户姓名:张**
投诉地市:潍坊
来话流水:2025011407445523120819622
宽带账号:15065369781
宽带账号归属地市:潍坊
宽带账号归属区县:寒亭区
故障地址:潍坊寒亭区寒亭街道通亭街城市经典13号楼*********
联系电话:15163615261
联系人:先生/女士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故障时间:2025-01-14 07:45:49
具体故障现象:打不开网页，
客户其他诉求:客户侧为质差终端，要求上门更换终端并一并处理故障问题。
</t>
  </si>
  <si>
    <t>2025-01-14 07:49:13</t>
  </si>
  <si>
    <t>2025-01-14 07:49:32</t>
  </si>
  <si>
    <t>SD-057-250114-392741-5156</t>
  </si>
  <si>
    <t>2025-01-14 16:26:47</t>
  </si>
  <si>
    <t>【调研】-普通区域-奎文区-奎文福源居-18706361261-300M-业务受理宽带-次数0-202501140000438713</t>
  </si>
  <si>
    <t>202501140000438713</t>
  </si>
  <si>
    <t>202501140000438713# 宽带账号:18706361261; 联系电话：18706361261，问题类型：此工单为群障修复工单，根据群障全量闭环修复管理要求，为确保客户网络通畅，请装维人员跟进修复网络问题，谢谢！ 
 群障标题：公告。故障描述：主干光纤断或OLT检测不到预期的光信号（LOS）主叫号码：18706361261.0;该号码仅供参考，请优先联系宽带账号。</t>
  </si>
  <si>
    <t>2025-01-14 16:29:13</t>
  </si>
  <si>
    <t>2025-01-14 16:29:35</t>
  </si>
  <si>
    <t>SD-851-255380-11267-15630</t>
  </si>
  <si>
    <t>SD-057-250114-276493-51</t>
  </si>
  <si>
    <t>2025-01-14 07:46:29</t>
  </si>
  <si>
    <t>【调研】-80+普通-普通区域-奎文区-华府一品-18205369799-200M-宽带上网投诉-次数0-202501140000092752</t>
  </si>
  <si>
    <t>202501140000092752</t>
  </si>
  <si>
    <t>202501140000092752#流程受理流水号：20250114074518182053697991000163
客户号码:18205369799
客户姓名:武**
投诉地市:潍坊
来话流水:2025011407445732620819632
宽带账号:18205369799
宽带账号归属地市:潍坊
宽带账号归属区县:奎文区
故障地址:潍坊奎文区广文街道健康街华府一品20号楼*********
联系电话:18205369799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07:46:55
具体故障现象:光猫亮红灯，
客户其他诉求:
;宽带小区$[华府一品]$</t>
  </si>
  <si>
    <t>2025-01-14 07:50:35</t>
  </si>
  <si>
    <t>2025-01-14 07:51:31</t>
  </si>
  <si>
    <t>SD-851-302663-16574-26465</t>
  </si>
  <si>
    <t>SD-057-250114-705492-5120</t>
  </si>
  <si>
    <t>2025-01-14 16:24:11</t>
  </si>
  <si>
    <t>普通区域-潍城区-军埠口村自然村-13563629959-300M-业务受理宽带-次数0-202501140000437046</t>
  </si>
  <si>
    <t>2025-01-15 16:25:00</t>
  </si>
  <si>
    <t>202501140000437046</t>
  </si>
  <si>
    <t>202501140000437046#受理号码 : 13563629959客户姓名 : 史**号码归属地 : 潍坊奎文 － 奎文用户品牌 : 全球通
用户来电反映宽带故障无法使用，要求登记反馈，请处理，谢谢！联系人： 联系电话：  13853658727</t>
  </si>
  <si>
    <t>2025-01-14 16:35:53</t>
  </si>
  <si>
    <t>2025-01-14 16:37:26</t>
  </si>
  <si>
    <t>SD-851-301706-8121-27561</t>
  </si>
  <si>
    <t>SD-057-250114-635489-4684</t>
  </si>
  <si>
    <t>2025-01-14 15:27:05</t>
  </si>
  <si>
    <t>80+普通-普通区域-寿光市-北洋头小区2期-15763622920-300M-宽带上网投诉-次数0-202501140000392038</t>
  </si>
  <si>
    <t>202501140000392038</t>
  </si>
  <si>
    <t>202501140000392038#17852866180客户来电反映：网络无法使用，注册灯不亮，要求师傅上门查看处理谢谢。账号：15763622920位置：潍坊寿光市台头镇北洋头村北洋头小区2期16号楼东单元201，联系电话：17852866180联系人：先生   流水号:2025011415164349420849601</t>
  </si>
  <si>
    <t>2025-01-14 15:31:19</t>
  </si>
  <si>
    <t>2025-01-14 15:31:38</t>
  </si>
  <si>
    <t>SD-057-250114-308657-4698</t>
  </si>
  <si>
    <t>2025-01-14 15:29:14</t>
  </si>
  <si>
    <t>80+银卡-普通区域-昌乐县-马家庄村自然村-18754414326-1000M-宽带上网投诉-次数0-20250114152712X632293217</t>
  </si>
  <si>
    <t>20250114152712X632293217</t>
  </si>
  <si>
    <t xml:space="preserve">【农村网络投诉】流程受理流水号：20250114152631187544143261093482
客户号码:18754414326
客户姓名:杨*
投诉地市:潍坊
来话流水:2025011415234582320847532
宽带账号:18754414326
宽带账号归属地市:潍坊
宽带账号归属区县:昌乐县
故障地址:潍坊昌乐县红河镇马家庄村马家庄村自然村马家庄村2#（村中东张兰珍西墙）*********
联系电话:18105368696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15:26:42
具体故障现象:提示网络无法连接，
客户其他诉求:
</t>
  </si>
  <si>
    <t>2025-01-14 15:31:29</t>
  </si>
  <si>
    <t>2025-01-14 15:32:15</t>
  </si>
  <si>
    <t>SD-851-321098-18679-1263</t>
  </si>
  <si>
    <t>SD-057-250114-843952-1046</t>
  </si>
  <si>
    <t>2025-01-14 09:29:24</t>
  </si>
  <si>
    <t>【重投】-普通区域-安丘市-尚水名邸-15854894189-200M-宽带上网投诉-次数0-20250114092858X138451190</t>
  </si>
  <si>
    <t>2025-01-15 10:30:00</t>
  </si>
  <si>
    <t>20250114092858X138451190</t>
  </si>
  <si>
    <t xml:space="preserve">流程受理流水号：20250114092740158548941891013657
客户号码:15854894189
客户姓名:王**
投诉地市:潍坊
来话流水:2025011409271908420800312
宽带账号:15854894189
宽带账号归属地市:潍坊
宽带账号归属区县:安丘市
故障地址:潍坊安丘市兴安街道世贸大街尚水名邸尚水名邸39号楼*********
联系电话:15854894189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09:28:40
具体故障现象:光猫亮红灯，
客户其他诉求:烦请协助处理，谢谢
</t>
  </si>
  <si>
    <t>2025-01-14 09:44:41</t>
  </si>
  <si>
    <t>2025-01-14 09:45:02</t>
  </si>
  <si>
    <t>SD-057-250114-948602-981</t>
  </si>
  <si>
    <t>2025-01-14 09:25:40</t>
  </si>
  <si>
    <t>【调研】-80+金卡-(目标)普通区域-潍城区-福寿街黄家社区-15053655297-1000M-宽带上网投诉-次数0-202501140000129267</t>
  </si>
  <si>
    <t>202501140000129267</t>
  </si>
  <si>
    <t>202501140000129267#宽带账号15053655297；宽带地址：潍坊潍城区城关街道福寿西街福寿街黄家社区29号楼；客户来电反映移动高清无法观看，客户不在现场，无法配合线上指导/客户不配合排障，要求上门，请协助处理，谢谢！联系电话13465684004；联系人：先生；来电流水：2025011409215765320826366</t>
  </si>
  <si>
    <t>2025-01-14 09:27:52</t>
  </si>
  <si>
    <t>2025-01-14 09:28:26</t>
  </si>
  <si>
    <t>SD-851-307166-4772-10759</t>
  </si>
  <si>
    <t>SD-057-250114-071536-2218</t>
  </si>
  <si>
    <t>2025-01-14 10:50:18</t>
  </si>
  <si>
    <t>80+普通-普通区域-寿光市-秀峰小区-15166366559-300M-宽带上网投诉-次数0-20250114104823X903429768</t>
  </si>
  <si>
    <t>20250114104823X903429768</t>
  </si>
  <si>
    <t xml:space="preserve">流程受理流水号：20250114104711151663665591034275
客户号码:15166366559
客户姓名:常**
投诉地市:潍坊
来话流水:2025011410465838220859430
宽带账号:15166366559
宽带账号归属地市:潍坊
宽带账号归属区县:寿光市
故障地址:潍坊寿光市田柳文化街秀峰小区秀峰小区*********
联系电话:15166366559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10:47:39
具体故障现象:光猫亮红灯，
客户其他诉求:
</t>
  </si>
  <si>
    <t>2025-01-14 11:02:51</t>
  </si>
  <si>
    <t>2025-01-14 11:03:11</t>
  </si>
  <si>
    <t>SD-057-250114-865901-1487</t>
  </si>
  <si>
    <t>2025-01-14 09:59:33</t>
  </si>
  <si>
    <t>【调研】-80+普通-普通区域-安丘市-盛世名门-13053637188-200M-宽带上网投诉-次数0-20250114095812X892345111</t>
  </si>
  <si>
    <t>2025-01-15 11:00:00</t>
  </si>
  <si>
    <t>20250114095812X892345111</t>
  </si>
  <si>
    <t xml:space="preserve">流程受理流水号：20250114095716130536371881021113
客户号码:13053637188
客户姓名:高**
投诉地市:潍坊
来话流水:2025011409544017120889120
宽带账号:13053637188
宽带账号归属地市:潍坊
宽带账号归属区县:安丘市
故障地址:潍坊安丘市兴安街道长安路盛世名门盛世名门11号楼3-501*********
联系电话:13053637188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光功率:-16.34
故障大类:宽带/电视
故障细类:网速慢/上网掉线(专席)
携转原因:
故障时间:2025-01-14 09:57:02
具体故障现象:网速慢卡顿，
客户其他诉求:
</t>
  </si>
  <si>
    <t>2025-01-14 10:00:24</t>
  </si>
  <si>
    <t>2025-01-14 10:07:36</t>
  </si>
  <si>
    <t>SD-057-250114-628057-16</t>
  </si>
  <si>
    <t>2025-01-14 02:30:58</t>
  </si>
  <si>
    <t>【重投】-普通区域-奎文区-紫金花园三期-17753606021-500M-宽带上网投诉-次数0-202501140000091424</t>
  </si>
  <si>
    <t>202501140000091424</t>
  </si>
  <si>
    <t>202501140000091424#流程受理流水号：20250114022901177536060211000035
客户号码:17753606021
客户姓名:栾**
投诉地市:潍坊
来话流水:2025011402284604220809299
宽带账号:17753606021
宽带账号归属地市:潍坊
宽带账号归属区县:奎文区
故障地址:潍坊奎文区北苑街道玄武街紫金花园三期16号楼*********
联系电话:17753606021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02:29:59
具体故障现象:打不开网页，
客户其他诉求:
;宽带小区$[紫金花园三期]$</t>
  </si>
  <si>
    <t>2025-01-14 03:03:10</t>
  </si>
  <si>
    <t>2025-01-14 07:03:36</t>
  </si>
  <si>
    <t>SD-851-276867-85074-28106</t>
  </si>
  <si>
    <t>SD-057-250114-654017-2812</t>
  </si>
  <si>
    <t>2025-01-14 11:37:31</t>
  </si>
  <si>
    <t>【调研】-80+普通-(目标)普通区域-寿光市-魏家口村自然村-15165623234-300M-宽带上网投诉-次数0-202501140000247780</t>
  </si>
  <si>
    <t>202501140000247780</t>
  </si>
  <si>
    <t>202501140000247780#宽带账号：15165623234；宽带地址：潍坊寿光市田马魏家口村魏家口村自然村魏家口15号箱*********；客户来电反映宽带无法上网，注册灯闪烁，要求上门，请协助处理，谢谢！联系电话：13668661797；联系人：先生；来电流水：2025011411300967620882811。</t>
  </si>
  <si>
    <t>2025-01-14 11:44:42</t>
  </si>
  <si>
    <t>2025-01-14 11:44:59</t>
  </si>
  <si>
    <t>SD-057-250114-309546-1489</t>
  </si>
  <si>
    <t>2025-01-14 09:59:40</t>
  </si>
  <si>
    <t>80+普通-普通区域-青州市-大王堂村-13615368117-300M-宽带上网投诉-次数0-20250114095849X929215540</t>
  </si>
  <si>
    <t>20250114095849X929215540</t>
  </si>
  <si>
    <t xml:space="preserve">【农村网络投诉】流程受理流水号：20250114095728136153681171021163
客户号码:13615368117
客户姓名:李**
投诉地市:潍坊
来话流水:2025011409555867620807266
宽带账号:13615368117
宽带账号归属地市:潍坊
宽带账号归属区县:青州市
故障地址:潍坊青州市王府街道大王堂村大王堂村大王堂村10号箱（村中李广宝）*********
联系电话:13615368117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09:47:57
具体故障现象:光猫亮红灯，插紧屡直光纤线 重启光猫 未恢复
客户其他诉求:
</t>
  </si>
  <si>
    <t>2025-01-14 10:01:50</t>
  </si>
  <si>
    <t>2025-01-14 10:02:12</t>
  </si>
  <si>
    <t>SD-057-250114-618274-2246</t>
  </si>
  <si>
    <t>2025-01-14 10:52:28</t>
  </si>
  <si>
    <t>普通区域-奎文区-香榭丽舍-13854418613-1000M-宽带延伸服务-次数0-202501140000207048</t>
  </si>
  <si>
    <t>202501140000207048</t>
  </si>
  <si>
    <t xml:space="preserve">202501140000207048#流程受理流水号：2025011410494858820801932
客户号码:13854418613
客户姓名:孟**
投诉地市:潍坊
来话流水:2025011117365279920800816
宽带账号:13854418613
宽带账号归属地市:潍坊
宽带账号归属区县:奎文区
故障地址:潍坊奎文区潍州路街道环湖路香榭丽舍5号楼*********
联系电话:13854418613
联系人:先生/女士
工单紧急程度:一般
是否有升级投诉倾向:否
是否重复投诉:否
是否携转意向:否
是否投诉倾向:否
是否智能网关:智能网关
当前是否在线:是
接入方式:FTTH
是否质差终端:无质差信息
光功率:-20.91
故障大类:宽带/电视
故障细类:宽带延伸服务
携转原因:
故障时间:2025-01-11 17:38:24
具体故障现象:宽带不能用，要求上门查看
</t>
  </si>
  <si>
    <t>2025-01-14 11:18:01</t>
  </si>
  <si>
    <t>2025-01-14 11:18:21</t>
  </si>
  <si>
    <t>SD-057-250114-861342-923</t>
  </si>
  <si>
    <t>2025-01-14 09:21:15</t>
  </si>
  <si>
    <t>80+普通-普通区域-潍城区-新城花园-15244463456-1000M-宽带上网投诉-次数0-202501140000127534</t>
  </si>
  <si>
    <t>202501140000127534</t>
  </si>
  <si>
    <t xml:space="preserve">202501140000127534#宽带账号：15244463456；宽带地址：潍坊潍城区经济开发区管理委员会卧龙西街新城花园13号楼；客户来电反映宽带无法使用，客户不配合排障，要求师傅上门，请协助处理，谢谢！联系电话：15244463456；来电流水：2025011409184365920882819。 </t>
  </si>
  <si>
    <t>2025-01-14 09:32:11</t>
  </si>
  <si>
    <t>2025-01-14 09:32:28</t>
  </si>
  <si>
    <t>SD-851-282912-17801-3571</t>
  </si>
  <si>
    <t>SD-057-250114-109432-2356</t>
  </si>
  <si>
    <t>2025-01-14 10:59:31</t>
  </si>
  <si>
    <t>普通区域-潍城区-雅龙家电城-18765366866-300M-宽带上网投诉-次数0-20250114105735X455923345</t>
  </si>
  <si>
    <t>20250114105735X455923345</t>
  </si>
  <si>
    <t xml:space="preserve">流程受理流水号：20250114105700187653668661036904
客户号码:18765366866
客户姓名:宋**
投诉地市:潍坊
来话流水:2025011410560867120896200
宽带账号:18765366866
宽带账号归属地市:潍坊
宽带账号归属区县:潍城区
故障地址:潍坊潍城区经济开发区管理委员会东风西街雅龙家电城11#（6号楼顶）*********
联系电话:13506495951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10:49:24
具体故障现象:光猫亮红灯，
客户其他诉求:
</t>
  </si>
  <si>
    <t>2025-01-14 11:00:07</t>
  </si>
  <si>
    <t>2025-01-14 11:01:19</t>
  </si>
  <si>
    <t>SD-057-250114-093675-2787</t>
  </si>
  <si>
    <t>2025-01-14 11:35:47</t>
  </si>
  <si>
    <t>80+普通-普通区域-寿光市-南范村-15275363714-500M-业务受理宽带-次数0-202501140000246742</t>
  </si>
  <si>
    <t>202501140000246742</t>
  </si>
  <si>
    <t>202501140000246742# 宽带账号:15275363714; 联系电话：15275363714，问题类型：此工单为群障修复工单，根据群障全量闭环修复管理要求，为确保客户网络通畅，请装维人员跟进修复网络问题，谢谢！ 
 群障标题：公告。故障描述：潍坊寿光市南范村光缆故障，预估24小时恢复，请帮忙拦截,如有需要请联系片区装维师傅刘彬15706307765主叫号码：18853602132.0;该号码仅供参考，请优先联系宽带账号。</t>
  </si>
  <si>
    <t>2025-01-14 12:02:58</t>
  </si>
  <si>
    <t>2025-01-14 12:03:34</t>
  </si>
  <si>
    <t>SD-057-250114-459386-1016</t>
  </si>
  <si>
    <t>2025-01-14 09:27:09</t>
  </si>
  <si>
    <t>【调研】-80+普通-(目标)普通区域-坊子区-蓝盾水岸家园-15763685936-300M-宽带上网投诉-次数0-202501140000132296</t>
  </si>
  <si>
    <t>202501140000132296</t>
  </si>
  <si>
    <t>202501140000132296#宽带账号：15763685936；宽带地址：潍坊坊子区坊子老区长宁街蓝盾水岸家园水岸家园11号楼*********；客户来电反映宽带无法使用，客户不在现场，无法配合线上指导/客户不配合排障，要求上门，请协助处理，谢谢！来电流水：2025011409211466620816709，联系电话：15763685936</t>
  </si>
  <si>
    <t>2025-01-14 09:31:36</t>
  </si>
  <si>
    <t>2025-01-14 09:32:24</t>
  </si>
  <si>
    <t>SD-057-250114-179532-2214</t>
  </si>
  <si>
    <t>2025-01-14 10:50:07</t>
  </si>
  <si>
    <t>80+普通-普通区域-昌邑市-于郜村自然村-13468471837-300M-魔百和投诉-次数0-202501140000206800</t>
  </si>
  <si>
    <t>202501140000206800</t>
  </si>
  <si>
    <t>202501140000206800#流程受理流水号：20250114103331134684718371030574
客户号码:13468471837
客户姓名:王**
投诉地市:潍坊
来话流水:2025011410325492320850065
宽带账号:13468471837
宽带账号归属地市:潍坊
宽带账号归属区县:昌邑市
故障地址:潍坊昌邑市围子镇于郜村于郜村自然村10号箱于新伟*********
联系电话:13468471837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故障细类:移动高清电视故障(专席)
携转原因:
故障时间:2025-01-14 10:48:31
魔百和单播/组播:组播
具体故障现象:客户来电反映电视看不了，电视机提示无信号，客户无法配合线上指导，请协助处理，谢谢！
客户其他诉求:
魔百和单/组播：组播;宽带小区$[于郜村自然村]$</t>
  </si>
  <si>
    <t>2025-01-14 10:52:24</t>
  </si>
  <si>
    <t>2025-01-14 10:52:54</t>
  </si>
  <si>
    <t>SD-057-250114-378452-1421</t>
  </si>
  <si>
    <t>2025-01-14 09:56:09</t>
  </si>
  <si>
    <t>【调研】-普通区域-寿光市-东庄村自然村-15006697659-1000M-宽带上网投诉-次数0-20250114095411X651078982</t>
  </si>
  <si>
    <t>20250114095411X651078982</t>
  </si>
  <si>
    <t xml:space="preserve">【农村网络投诉】流程受理流水号：20250114095339150066976591020195
客户号码:15006697659
客户姓名:隋**
投诉地市:潍坊
来话流水:2025011409501973420828532
宽带账号:15006697659
宽带账号归属地市:潍坊
宽带账号归属区县:寿光市
故障地址:潍坊寿光市台头镇东庄村东庄村自然村东庄村16箱（隋新德外墙）*********
联系电话:15006697659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光功率:-16.71
故障大类:宽带/电视
故障细类:宽带无法上网(专席)
携转原因:
故障时间:2025-01-14 09:50:37
具体故障现象:无法上网
客户其他诉求:
</t>
  </si>
  <si>
    <t>2025-01-14 10:03:45</t>
  </si>
  <si>
    <t>2025-01-14 10:04:10</t>
  </si>
  <si>
    <t>SD-851-293292-9106-20102</t>
  </si>
  <si>
    <t>SD-057-250114-189632-1398</t>
  </si>
  <si>
    <t>2025-01-14 09:54:07</t>
  </si>
  <si>
    <t>【调研】-80+银卡-普通区域-奎文区-祥瑞家园-13608952622-300M-宽带上网投诉-次数0-202501140000157270</t>
  </si>
  <si>
    <t>202501140000157270</t>
  </si>
  <si>
    <t>202501140000157270#流程受理流水号：20250114095329136089526221020150
客户号码:13608952622
客户姓名:高*
投诉地市:潍坊
来话流水:2025011409522644420858247
宽带账号:13608952622
宽带账号归属地市:潍坊
宽带账号归属区县:奎文区
故障地址:潍坊奎文区北苑街道玄武街潍坊奎文区北苑街道玄武街祥瑞家园4号楼*********
联系电话:15953691597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光功率:-18.69
故障大类:宽带/电视
故障细类:宽带无法上网
携转原因:
故障时间:2025-01-14 09:53:41
具体故障现象:提示网络无法连接，
客户其他诉求:
;宽带小区$[祥瑞家园]$</t>
  </si>
  <si>
    <t>2025-01-14 09:59:10</t>
  </si>
  <si>
    <t>2025-01-14 09:59:26</t>
  </si>
  <si>
    <t>SD-851-317021-20813-24248</t>
  </si>
  <si>
    <t>SD-057-250114-329406-2233</t>
  </si>
  <si>
    <t>2025-01-14 10:51:06</t>
  </si>
  <si>
    <t>80+普通-普通区域-寿光市-南范村-18754404072-200M-宽带上网投诉-次数0-202501140000207905</t>
  </si>
  <si>
    <t>2025-01-15 11:52:00</t>
  </si>
  <si>
    <t>202501140000207905</t>
  </si>
  <si>
    <t>202501140000207905#流程受理流水号：20250114104917187544040721034820
客户号码:18754404072
客户姓名:范**
投诉地市:潍坊
来话流水:2025011410502546620811262
宽带账号:18754404072
宽带账号归属地市:潍坊
宽带账号归属区县:寿光市
故障地址:潍坊寿光市孙家集街道南范村南范村南范村10号箱(杨文强外墙）*********
联系电话:18754404072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故障时间:2025-01-14 10:50:33
具体故障现象:客户来电反映本机宽带打不开网页提示网络无法连接，客户对解释不认可，要求处理回电
客户其他诉求:
;宽带小区$[南范村]$</t>
  </si>
  <si>
    <t>2025-01-14 10:56:58</t>
  </si>
  <si>
    <t>2025-01-14 10:57:16</t>
  </si>
  <si>
    <t>SD-851-255244-15525-15346</t>
  </si>
  <si>
    <t>2025-01-14 09:23:25</t>
  </si>
  <si>
    <t>普通区域-奎文区-水岸名居-13275368001-300M-宽带上网投诉-次数0-20250114092204X724897198 一级督办</t>
  </si>
  <si>
    <t>20250114092204X724897198</t>
  </si>
  <si>
    <t>2025-01-14 09:37:51</t>
  </si>
  <si>
    <t>2025-01-14 09:38:13</t>
  </si>
  <si>
    <t>SD-057-250114-197326-969</t>
  </si>
  <si>
    <t>2025-01-14 09:24:32</t>
  </si>
  <si>
    <t>80+银卡-普通区域-安丘市-安丘长运公司家属院-18863637788-200M-宽带上网投诉-次数0-202501140000129766</t>
  </si>
  <si>
    <t>2025-01-15 10:25:00</t>
  </si>
  <si>
    <t>202501140000129766</t>
  </si>
  <si>
    <t xml:space="preserve">202501140000129766#流程受理流水号：20250114092318188636377881012610
客户号码:18863637788
客户姓名:张*
投诉地市:潍坊
来话流水:2025011409162813920852498
宽带账号:18863637788
宽带账号归属地市:潍坊
宽带账号归属区县:安丘市
故障地址:潍坊安丘市兴安街道潍安路长运公司家属院长运公司家属院交通局办公楼5号箱*********
联系电话:18863637788
联系人:先生/女士
工单紧急程度:一般
是否有升级投诉倾向:否
是否重复投诉:否
是否携转意向:否
是否投诉倾向:否
是否智能网关:非智能网关
当前是否在线:否
接入方式:FTTH
端到端诊断结果:光猫掉电
是否质差终端:是
光功率:无
故障大类:宽带/电视
故障细类:宽带无法上网
携转原因:
故障时间:2025-01-14 09:23:24
具体故障现象:18863637788客户来电反应对宽带不能正常使用不认可，已向客户解释客户不认可，请协助处理，谢谢 联系人；先生 联系电话；本机 录音流水；2025011409162813920852498
客户其他诉求:客户侧为质差终端，要求上门更换终端并一并处理故障问题。
</t>
  </si>
  <si>
    <t>2025-01-14 09:27:46</t>
  </si>
  <si>
    <t>2025-01-14 09:28:15</t>
  </si>
  <si>
    <t>SD-057-250114-091435-1346</t>
  </si>
  <si>
    <t>2025-01-14 09:50:28</t>
  </si>
  <si>
    <t>普通区域-坊子区-行政街恒安路西南角5棟楼-15863625629-300M-宽带上网投诉-次数0-20250114094922X362834704</t>
  </si>
  <si>
    <t>20250114094922X362834704</t>
  </si>
  <si>
    <t xml:space="preserve">流程受理流水号：20250114094520158636256291018015
客户号码:15863625629
客户姓名:陈*
投诉地市:潍坊
来话流水:2025011409444389220848271
宽带账号:15863625629
宽带账号归属地市:潍坊
宽带账号归属区县:坊子区
故障地址:潍坊坊子区坊子新区崇文街行政街恒安路西南角5棟楼柏悦澜庭1号楼*********
联系电话:15863625629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09:48:00
具体故障现象:光猫亮红灯，
客户其他诉求:
</t>
  </si>
  <si>
    <t>2025-01-14 09:52:10</t>
  </si>
  <si>
    <t>2025-01-14 09:52:43</t>
  </si>
  <si>
    <t>SD-851-241023-9360-26990</t>
  </si>
  <si>
    <t>SD-057-250114-048516-1384</t>
  </si>
  <si>
    <t>2025-01-14 09:53:13</t>
  </si>
  <si>
    <t>80+银卡-普通区域-昌邑市-书香苑新区-15053619986-1000M-宽带上网投诉-次数0-20250114095146X506026742</t>
  </si>
  <si>
    <t>20250114095146X506026742</t>
  </si>
  <si>
    <t>【预处理派单】宽带账号：15053619986，宽带地址： 潍坊昌邑市城区新兴街书香苑新区7号楼*********，故障现象：可连接但使用不畅，故障现象类型：网速慢，客户诉求：客户表示家里的网速慢，经常卡顿，要求处理一下，谢谢，联系电话：15053619986，通话流水：。接入方式：FTTH，当前是否在线：在线，端到端诊断结果：客户侧设备问题，是否智能网关：是，光功率。</t>
  </si>
  <si>
    <t>2025-01-14 09:54:56</t>
  </si>
  <si>
    <t>2025-01-14 09:55:32</t>
  </si>
  <si>
    <t>SD-851-266420-16564-26137</t>
  </si>
  <si>
    <t>SD-057-250114-394072-2220</t>
  </si>
  <si>
    <t>2025-01-14 10:50:21</t>
  </si>
  <si>
    <t>普通区域-寿光市-朱家村-18764671313-1000M-宽带上网投诉-次数0-202501140000114688</t>
  </si>
  <si>
    <t>202501140000114688</t>
  </si>
  <si>
    <t>202501140000114688#客户来电表示在  潍坊寿光 － 寿光市洛城街道  南范村改造线路 。客户表示自己是做直播行业，着急用网络 ，先给自己布线  。联系人：女士，联系电话   本机， 来电流水2025011409002232420855497</t>
  </si>
  <si>
    <t>2025-01-14 10:58:40</t>
  </si>
  <si>
    <t>家庭咨询-&gt;网络质量-&gt;家庭宽带-&gt;全局流转-&gt;功能使用-&gt;光猫设备故障-&gt;全局流转</t>
  </si>
  <si>
    <t>2025-01-14 10:59:08</t>
  </si>
  <si>
    <t>SD-851-254832-4879-29590</t>
  </si>
  <si>
    <t>SD-057-250114-580612-7954</t>
  </si>
  <si>
    <t>2025-01-14 22:20:53</t>
  </si>
  <si>
    <t>FTTR-普通区域-潍城区-翠竹园小区-13606360050-200M-宽带上网投诉-次数0-202501140000590917</t>
  </si>
  <si>
    <t>202501140000590917</t>
  </si>
  <si>
    <t>202501140000590917#【已关注中国移动10086微信公众号】流程受理流水号：20250114221915136063600501154501
客户号码:13606360050
客户姓名:梁*
投诉地市:潍坊
来话流水:2025011422184265820816011
宽带账号:13606360050
宽带账号归属地市:潍坊
宽带账号归属区县:潍城区
故障地址:潍坊潍城区城关街道福寿西街翠竹园小区21号楼*********
联系电话:13606360050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故障时间:2025-01-14 22:20:31
具体故障现象:用户无法提供具体故障现象，
客户其他诉求:
;宽带小区$[翠竹园小区]$</t>
  </si>
  <si>
    <t>2025-01-14 23:17:09</t>
  </si>
  <si>
    <t>2025-01-14 23:17:29</t>
  </si>
  <si>
    <t>SD-851-294022-22588-12402</t>
  </si>
  <si>
    <t>SD-057-250114-085279-1407</t>
  </si>
  <si>
    <t>2025-01-14 09:54:48</t>
  </si>
  <si>
    <t>普通区域-安丘市-安丘中央世家-1786365578902-1000M-宽带上网投诉-次数0-202501140000157497</t>
  </si>
  <si>
    <t>202501140000157497</t>
  </si>
  <si>
    <t>202501140000157497#流程受理流水号：2025011409534317863655789021020207
客户号码:1786365578902
客户姓名:王**
投诉地市:潍坊
来话流水:2025011409532761020872199
宽带账号:1786365578902
宽带账号归属地市:潍坊
宽带账号归属区县:安丘市
故障地址:潍坊安丘市新安街道拥翠街安丘中央世家沿街2号箱山货店*********
联系电话:17863655789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故障时间:2025-01-14 09:54:21
具体故障现象:电脑无法上网，
客户其他诉求:
;宽带小区$[安丘中央世家]$</t>
  </si>
  <si>
    <t>2025-01-14 09:58:55</t>
  </si>
  <si>
    <t>2025-01-14 09:59:19</t>
  </si>
  <si>
    <t>SD-851-269859-18383-27730</t>
  </si>
  <si>
    <t>SD-057-250114-846352-984</t>
  </si>
  <si>
    <t>2025-01-14 09:25:47</t>
  </si>
  <si>
    <t>普通区域-昌邑市-马渠自然村-15610613771-1000M-宽带上网投诉-次数0-202501140000129252</t>
  </si>
  <si>
    <t>202501140000129252</t>
  </si>
  <si>
    <t>202501140000129252#宽带账号：15610613771；宽带地址：潍坊昌邑市龙池镇马渠村；客户来电反映电视不能用，无网络连接，拔插网线换端口均无效，要求师傅上门，请协助处理，谢谢！联系电话：本机；联系人：女士；来电流水：2025011409110851720883245</t>
  </si>
  <si>
    <t>2025-01-14 09:28:09</t>
  </si>
  <si>
    <t>2025-01-14 09:28:37</t>
  </si>
  <si>
    <t>SD-057-250114-153679-2820</t>
  </si>
  <si>
    <t>2025-01-14 11:38:35</t>
  </si>
  <si>
    <t>普通区域-昌邑市-大河北村自然村-15064483938-100M-宽带上网投诉-次数0-202501140000251298</t>
  </si>
  <si>
    <t>2025-01-15 12:39:00</t>
  </si>
  <si>
    <t>202501140000251298</t>
  </si>
  <si>
    <t xml:space="preserve">202501140000251298#【已关注中国移动10086微信公众号】流程受理流水号：20250114113755150644839381047588
客户号码:15064483938
客户姓名:孙**
投诉地市:潍坊
来话流水:2025011411374097920884524
宽带账号:15064483938
宽带账号归属地市:潍坊
宽带账号归属区县:昌邑市
故障地址:潍坊昌邑市夏店镇大河北村大河北村自然村夏店大河北村孙志勇*********
联系电话:15064483938
联系人:先生/女士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故障时间:2025-01-14 11:38:13
具体故障现象:提示网络无法连接，
客户其他诉求:客户侧为质差终端，要求上门更换终端并一并处理故障问题。
</t>
  </si>
  <si>
    <t>2025-01-14 11:41:57</t>
  </si>
  <si>
    <t>2025-01-14 11:42:17</t>
  </si>
  <si>
    <t>SD-057-250114-807436-1037</t>
  </si>
  <si>
    <t>2025-01-14 09:28:52</t>
  </si>
  <si>
    <t>普通区域-寿光市-挑沟村自然村-15095279890-200M-宽带延伸服务-次数0-202501140000133208</t>
  </si>
  <si>
    <t>2025-01-15 09:29:00</t>
  </si>
  <si>
    <t>202501140000133208</t>
  </si>
  <si>
    <t xml:space="preserve">202501140000133208#流程受理流水号：20250114092711150952798901013517
客户号码:15095279890
客户姓名:张**
投诉地市:潍坊
来话流水:2025011409252853920874847
宽带账号:15095279890
宽带账号归属地市:潍坊
宽带账号归属区县:寿光市
故障地址:潍坊寿光市侯镇挑沟村挑沟村自然村挑沟村68号箱*********
联系电话:18353618669
联系人:先生/女士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故障时间:2025-01-14 09:28:08
具体故障现象:延长网线，
</t>
  </si>
  <si>
    <t>2025-01-14 09:31:15</t>
  </si>
  <si>
    <t>SD-057-250114-136487-965</t>
  </si>
  <si>
    <t>2025-01-14 09:24:18</t>
  </si>
  <si>
    <t>80+普通-普通区域-寒亭区-桥西二村自然村-15854446786-200M-宽带延伸服务-次数0-202501140000130479</t>
  </si>
  <si>
    <t>2025-01-15 09:25:00</t>
  </si>
  <si>
    <t>202501140000130479</t>
  </si>
  <si>
    <t xml:space="preserve">202501140000130479#流程受理流水号：20250114092103158544467861012049
客户号码:15854446786
客户姓名:曹**
投诉地市:潍坊
来话流水:2025011409182273120877919
宽带账号:15854446786
宽带账号归属地市:潍坊
宽带账号归属区县:寒亭区
故障地址:潍坊寒亭区高里镇桥西一村桥西一村自然村桥西一村中心街南一15号箱扩容*********
联系电话:15053616454
联系人:先生/女士
工单紧急程度:一般
是否有升级投诉倾向:否
是否重复投诉:否
是否携转意向:否
是否投诉倾向:否
是否智能网关:智能网关
当前是否在线:否
接入方式:FTTH
是否质差终端:是
光功率:无
故障大类:宽带/电视
故障细类:宽带延伸服务
携转原因:
故障时间:2025-01-14 09:21:07
具体故障现象:客户来电反映电视看不了，光猫亮红灯，引导客户将光纤线插紧捋直未恢复，请协助处理，谢谢！
</t>
  </si>
  <si>
    <t>2025-01-14 09:25:36</t>
  </si>
  <si>
    <t>2025-01-14 09:27:04</t>
  </si>
  <si>
    <t>SD-851-312421-4924-21874</t>
  </si>
  <si>
    <t>SD-057-250114-296048-945</t>
  </si>
  <si>
    <t>2025-01-14 09:23:06</t>
  </si>
  <si>
    <t>80+普通-普通区域-寒亭区-东辛庄子村自然村-15006641850-300M-宽带上网投诉-次数0-202501140000129622</t>
  </si>
  <si>
    <t>202501140000129622</t>
  </si>
  <si>
    <t>202501140000129622#要求装维上门服务：宽带账号：15006641850；宽带地址：潍坊寒亭区固堤镇东辛庄子村东辛庄子村自然村东辛庄子村村委东5号箱养殖区；客户来电反映宽带无法上网，客户不在现场，无法配合线上指导/客户不配合排障，要求上门，请协助处理，谢谢！联系电话：18365693895；联系人：***；来电流水：2025011409202878320806362</t>
  </si>
  <si>
    <t>2025-01-14 09:28:01</t>
  </si>
  <si>
    <t>2025-01-14 09:28:21</t>
  </si>
  <si>
    <t>SD-057-250114-519680-2780</t>
  </si>
  <si>
    <t>2025-01-14 11:35:25</t>
  </si>
  <si>
    <t>80+普通-普通区域-昌邑市-杨家桥自然村-13406636696-100M-宽带上网投诉-次数0-20250114113353X633306506</t>
  </si>
  <si>
    <t>2025-01-15 12:36:00</t>
  </si>
  <si>
    <t>20250114113353X633306506</t>
  </si>
  <si>
    <t xml:space="preserve">【农村网络投诉】流程受理流水号：20250114113309134066366961046376
客户号码:13406636696
客户姓名:宫**
投诉地市:潍坊
来话流水:2025011411324206220817442
宽带账号:13406636696
宽带账号归属地市:潍坊
宽带账号归属区县:昌邑市
故障地址:潍坊昌邑市流河镇杨家桥村杨家桥自然村7号箱杨从禄*********
联系电话:13406636696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11:25:46
具体故障现象:光猫亮红灯，
客户其他诉求:
</t>
  </si>
  <si>
    <t>2025-01-14 11:41:48</t>
  </si>
  <si>
    <t>2025-01-14 11:42:42</t>
  </si>
  <si>
    <t>2025-01-14 11:38:59</t>
  </si>
  <si>
    <t>【调研】-普通区域-安丘市-金家庄村自然村-13953647756-1000M-宽带上网投诉-次数0-202501140000248749 一级督办</t>
  </si>
  <si>
    <t>202501140000248749</t>
  </si>
  <si>
    <t>2025-01-14 12:02:17</t>
  </si>
  <si>
    <t>2025-01-14 12:02:34</t>
  </si>
  <si>
    <t>SD-852-242456-1317-17818</t>
  </si>
  <si>
    <t>SD-057-250114-835904-2329</t>
  </si>
  <si>
    <t>2025-01-14 10:57:22</t>
  </si>
  <si>
    <t>普通区域-诸城市-孔戈庄一村自然村-15762518851-1000M-业务受理宽带-次数0-202501140000212901</t>
  </si>
  <si>
    <t>202501140000212901</t>
  </si>
  <si>
    <t>202501140000212901# 导航立单,用户所在位置有群障,已向客户播报,客户要求装维回访.此工单为群障修复工单,根据群障全量闭环管理要求,为确保客户网络通畅,请装维人员跟进修复网络问题,谢谢.联系电话：15762518851</t>
  </si>
  <si>
    <t>2025-01-14 11:12:50</t>
  </si>
  <si>
    <t>2025-01-14 11:13:38</t>
  </si>
  <si>
    <t>SD-851-268445-4027-3719</t>
  </si>
  <si>
    <t>SD-057-250114-097638-2348</t>
  </si>
  <si>
    <t>2025-01-14 10:59:02</t>
  </si>
  <si>
    <t>【重投】-【调研】-80+普通-普通区域-奎文区-恒信南郡-15963678182-300M-宽带上网投诉-次数0-20250114105601X361297566</t>
  </si>
  <si>
    <t>20250114105601X361297566</t>
  </si>
  <si>
    <t xml:space="preserve">流程受理流水号：20250114105441159636781821036268
客户号码:15963678182
客户姓名:陈*
投诉地市:潍坊
来话流水:2025011410542835220871470
宽带账号:15963678182
宽带账号归属地市:潍坊
宽带账号归属区县:奎文区
故障地址:潍坊奎文区廿里堡街道文化路恒信南郡5号楼*********
联系电话:15963678182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故障时间:2025-01-14 10:55:20
具体故障现象:打不开网页，
客户其他诉求:
</t>
  </si>
  <si>
    <t>2025-01-14 11:03:41</t>
  </si>
  <si>
    <t>2025-01-14 11:04:04</t>
  </si>
  <si>
    <t>SD-851-299174-13633-25233</t>
  </si>
  <si>
    <t>SD-057-250114-567104-2818</t>
  </si>
  <si>
    <t>2025-01-14 11:38:13</t>
  </si>
  <si>
    <t>【调研】-80+金卡-(目标)普通区域-诸城市-华诚悦府-15216368567-300M-宽带上网投诉-次数0-20250114113710X830569547</t>
  </si>
  <si>
    <t>20250114113710X830569547</t>
  </si>
  <si>
    <t xml:space="preserve">流程受理流水号：20250114113545152163685671047036
客户号码:15216368567
客户姓名:刘**
投诉地市:潍坊
来话流水:2025011411351859220852312
宽带账号:15216368567
宽带账号归属地市:潍坊
宽带账号归属区县:诸城市
故障地址:潍坊诸城市密州街道繁荣路华诚悦府16号楼*********
联系电话:15216368567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故障时间:2025-01-14 11:36:36
具体故障现象:光猫亮红灯，
客户其他诉求:光猫亮红灯，请派修，
</t>
  </si>
  <si>
    <t>2025-01-14 11:43:20</t>
  </si>
  <si>
    <t>2025-01-14 11:43:39</t>
  </si>
  <si>
    <t>SD-057-250114-974312-5550</t>
  </si>
  <si>
    <t>2025-01-14 17:11:05</t>
  </si>
  <si>
    <t>80+银卡-(目标)普通区域-高密市-乾元公寓-18853680008-200M-宽带上网投诉-次数0-202501140000474844</t>
  </si>
  <si>
    <t>2025-01-15 18:12:00</t>
  </si>
  <si>
    <t>202501140000474844</t>
  </si>
  <si>
    <t>202501140000474844#流程受理流水号：20250114170934188536800081117241
客户号码:18853680008
客户姓名:刘**
投诉地市:潍坊
来话流水:2025011417074153620846363
宽带账号:18853680008
宽带账号归属地市:潍坊
宽带账号归属区县:高密市
故障地址:潍坊高密市密水街道古城路乾元公寓五号楼901
联系电话:18853680008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17:03:04
具体故障现象:提示网络无法连接
客户其他诉求:
;宽带小区$[乾元公寓]$</t>
  </si>
  <si>
    <t>2025-01-14 17:24:31</t>
  </si>
  <si>
    <t>2025-01-14 17:24:52</t>
  </si>
  <si>
    <t>SD-057-250114-971643-4262</t>
  </si>
  <si>
    <t>2025-01-14 14:32:19</t>
  </si>
  <si>
    <t>普通区域-寿光市-null-15206303010-宽带上网投诉-次数0-202501140000350388</t>
  </si>
  <si>
    <t>2025-01-15 15:33:00</t>
  </si>
  <si>
    <t>202501140000350388</t>
  </si>
  <si>
    <t>202501140000350388#宽带账号： 15206303010；宽带地址：潍坊寿光市文家街道仉家村仉家汽修城5#箱* ；客户来电反映家里没忘   ，线上指导无法配合操作，请协助处理。来电流水：2025011414275970420881013  联系电话：15206303010</t>
  </si>
  <si>
    <t>2025-01-14 16:16:14</t>
  </si>
  <si>
    <t>SD-057-250114-957068-5621</t>
  </si>
  <si>
    <t>2025-01-14 17:17:10</t>
  </si>
  <si>
    <t>80+银卡-普通区域-青州市-巨弥村-13583685873-1000M-宽带上网投诉-次数0-20250114171454X945731620</t>
  </si>
  <si>
    <t>2025-01-15 18:18:00</t>
  </si>
  <si>
    <t>20250114171454X945731620</t>
  </si>
  <si>
    <t xml:space="preserve">【农村网络投诉】流程受理流水号：20250114171408135836858731118231
客户号码:13583685873
客户姓名:顾**
投诉地市:潍坊
来话流水:2025011417121185820802362
宽带账号:13583685873
宽带账号归属地市:潍坊
宽带账号归属区县:青州市
故障地址:潍坊青州市黄楼街道巨弥村巨弥村扩容k1号箱（张其林）*********
联系电话:13964629011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光功率:-16.73
故障大类:宽带/电视
故障细类:网速慢/上网掉线(专席)
携转原因:
故障时间:2025-01-14 17:14:08
具体故障现象:光猫灯正常但电脑手机无法上网，
客户其他诉求:
</t>
  </si>
  <si>
    <t>2025-01-14 17:32:35</t>
  </si>
  <si>
    <t>2025-01-14 17:33:04</t>
  </si>
  <si>
    <t>SD-851-230430-9319-21540</t>
  </si>
  <si>
    <t>SD-057-250114-410632-3543</t>
  </si>
  <si>
    <t>2025-01-14 13:07:58</t>
  </si>
  <si>
    <t>80+金卡-FTTR-普通区域-临朐县-蒋市自然村-15064691633-1000M-宽带上网投诉-次数0-202501140000301813</t>
  </si>
  <si>
    <t>202501140000301813</t>
  </si>
  <si>
    <t xml:space="preserve">202501140000301813#流程受理流水号：20250114130715150646916331065069
客户号码:15064691633
客户姓名:王**
投诉地市:潍坊
来话流水:2025011413061761620875044
宽带账号:15064691633
宽带账号归属地市:潍坊
宽带账号归属区县:临朐县
故障地址:潍坊临朐县辛寨镇人民政府蒋市蒋市自然村蒋市13号箱李亮*********
联系电话:15254411609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光功率:-25.08
故障大类:宽带/电视
故障细类:宽带无法上网
携转原因:
故障时间:2025-01-14 13:07:39
具体故障现象:打不开网页，要求尽快处理，谢谢 
客户其他诉求:客户侧为质差终端，要求上门更换终端并一并处理故障问题。
</t>
  </si>
  <si>
    <t>2025-01-14 13:11:46</t>
  </si>
  <si>
    <t>2025-01-14 13:12:12</t>
  </si>
  <si>
    <t>SD-851-286824-15773-19773</t>
  </si>
  <si>
    <t>SD-057-250114-825104-6270</t>
  </si>
  <si>
    <t>2025-01-14 18:23:21</t>
  </si>
  <si>
    <t>普通区域-青州市-金鹰小区-15054847370-100M-魔百和投诉-次数0-20250114182136X962475270</t>
  </si>
  <si>
    <t>20250114182136X962475270</t>
  </si>
  <si>
    <t>流程受理流水号：20250114181811150548473701130665
客户号码:15054847370
客户姓名:王**
投诉地市:潍坊
来话流水:2025011418104999020840671
宽带账号:15054847370
宽带账号归属地市:潍坊
宽带账号归属区县:青州市
故障地址:潍坊青州市益都街道旗城路金鹰小区5号楼
联系电话:15054847370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光功率:-19.20
故障大类:宽带/电视
故障细类:移动高清电视故障(专席)
携转原因:
故障时间:2025-01-14 18:26:52
魔百和单播/组播:单播
具体故障现象:电视直播或点播无法观看，
客户其他诉求:请协助处理，谢谢
魔百和单/组播：单播</t>
  </si>
  <si>
    <t>2025-01-14 18:31:28</t>
  </si>
  <si>
    <t>SD-057-250114-042631-6258</t>
  </si>
  <si>
    <t>2025-01-14 18:22:28</t>
  </si>
  <si>
    <t>【调研】-80+银卡-(目标)普通区域-奎文区-潍柴卧龙小区-15095287820-100M-宽带上网投诉-次数0-202501140000523823</t>
  </si>
  <si>
    <t>202501140000523823</t>
  </si>
  <si>
    <t>202501140000523823#【已关注中国移动10086微信公众号】流程受理流水号：20250114182128150952878201131165
客户号码:15095287820
客户姓名:王**
投诉地市:潍坊
来话流水:2025011418142469220869924
宽带账号:15095287820
账号归属区县:奎文
联系电话:15095287820
联系人:先生/女士
宽带地址:潍坊
工单紧急程度:非常紧急
是否投诉倾向:否
是否重复投诉:否
是否携转意向:否
是否有升级投诉倾向:否
*业务名称:业务融合开机流程智能组网
投诉内容:手机号码：15095287820，【问题描述】客户已办理宽带业务，有开通单，要求装维今天必须联系上门，请处理，谢谢。联系电话：15095287820，联系人：先生/女士，录音流水号：2025011418142469220869924。
在途开通单信息：536250112804027054，15095287820，2025-01-12 11:46:30，业务融合开机流程智能组网，处理中，施工预约
是否到厅:否
业务名称:业务融合开机流程智能组网
;宽带小区$[潍柴卧龙小区]$</t>
  </si>
  <si>
    <t>2025-01-14 18:26:58</t>
  </si>
  <si>
    <t>2025-01-14 18:27:39</t>
  </si>
  <si>
    <t>SD-851-281278-4466-8109</t>
  </si>
  <si>
    <t>SD-057-250114-058937-4509</t>
  </si>
  <si>
    <t>2025-01-14 15:06:10</t>
  </si>
  <si>
    <t>普通区域-青州市-北城花园-15069695956-300M-业务受理宽带-次数0-202501140000376301</t>
  </si>
  <si>
    <t>202501140000376301</t>
  </si>
  <si>
    <t>202501140000376301# 宽带账号:15069695956; 联系电话：15069695956，问题类型：此工单为群障修复工单，根据群障全量闭环修复管理要求，为确保客户网络通畅，请装维人员跟进修复网络问题，谢谢！ 
 群障标题：公告。故障描述：潍坊青州市北城花园光缆故障，预估24小时恢复，请帮忙拦截,如有需要请联系片区装维师傅张伟15706307683主叫号码：15069695956.0;该号码仅供参考，请优先联系宽带账号。</t>
  </si>
  <si>
    <t>2025-01-14 15:21:41</t>
  </si>
  <si>
    <t>SD-057-250114-209137-6313</t>
  </si>
  <si>
    <t>2025-01-14 18:26:54</t>
  </si>
  <si>
    <t>普通区域-高密市-卞家庄自然村-13963692798-200M-业务受理宽带-次数0-202501140000526155</t>
  </si>
  <si>
    <t>202501140000526155</t>
  </si>
  <si>
    <t>202501140000526155# 宽带账号:13963692798; 联系电话：13963692798，问题类型：此工单为群障修复工单，根据群障全量闭环修复管理要求，为确保客户网络通畅，请装维人员跟进修复网络问题，谢谢！ 
 群障标题：公告。故障描述：潍坊高密市卞家庄自然村光缆故障，预估24小时恢复，请帮忙拦截,如有需要请联系片区装维师傅单浩特15706307300主叫号码：13963692798.0;该号码仅供参考，请优先联系宽带账号。</t>
  </si>
  <si>
    <t>2025-01-14 18:27:49</t>
  </si>
  <si>
    <t>2025-01-14 18:28:11</t>
  </si>
  <si>
    <t>SD-851-257347-16131-25287</t>
  </si>
  <si>
    <t>2025-01-14 17:17:51</t>
  </si>
  <si>
    <t>80+普通-普通区域-昌乐县-矿机花园-13608955321-1000M-宽带上网投诉-次数0-202501140000478691 一级督办</t>
  </si>
  <si>
    <t>202501140000478691</t>
  </si>
  <si>
    <t>2025-01-14 17:26:30</t>
  </si>
  <si>
    <t>2025-01-14 17:26:55</t>
  </si>
  <si>
    <t>SD-851-273682-3655-27547</t>
  </si>
  <si>
    <t>SD-057-250114-367125-4483</t>
  </si>
  <si>
    <t>2025-01-14 15:02:16</t>
  </si>
  <si>
    <t>普通区域-潍城区-巴塞小镇二期-13455610553-300M-宽带上网投诉-次数0-20250114150148X108362360</t>
  </si>
  <si>
    <t>20250114150148X108362360</t>
  </si>
  <si>
    <t xml:space="preserve">流程受理流水号：20250114150003134556105531087415
客户号码:13455610553
客户姓名:曹**
投诉地市:潍坊
来话流水:2025011414573654920883624
宽带账号:13455610553
宽带账号归属地市:潍坊
宽带账号归属区县:潍城区
故障地址:潍坊潍城区南关街道水库路巴塞小镇二期26号楼*********
联系电话:13455610553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光功率:-16.47
故障大类:宽带/电视
故障细类:网速慢/上网掉线(专席)
携转原因:
故障时间:2025-01-14 15:06:52
具体故障现象:频繁掉线，
客户其他诉求:
</t>
  </si>
  <si>
    <t>2025-01-14 15:16:43</t>
  </si>
  <si>
    <t>2025-01-14 15:17:14</t>
  </si>
  <si>
    <t>SD-851-278886-6231-19200</t>
  </si>
  <si>
    <t>SD-057-250114-875291-6309</t>
  </si>
  <si>
    <t>2025-01-14 18:26:46</t>
  </si>
  <si>
    <t>(目标)普通区域-诸城市-河北村-13468496393-300M-业务受理宽带-次数0-202501140000527162</t>
  </si>
  <si>
    <t>202501140000527162</t>
  </si>
  <si>
    <t>202501140000527162#【已关注中国移动10086微信公众号】 宽带账号:13468496393; 联系电话：13468496393，问题类型：此工单为群障修复工单，根据群障全量闭环修复管理要求，为确保客户网络通畅，请装维人员跟进修复网络问题，谢谢！ 
 群障标题：公告。故障描述：主干光纤断或OLT检测不到预期的光信号（LOS）主叫号码：13468496393.0;该号码仅供参考，请优先联系宽带账号。</t>
  </si>
  <si>
    <t>2025-01-14 18:29:11</t>
  </si>
  <si>
    <t>2025-01-14 18:30:33</t>
  </si>
  <si>
    <t>SD-851-293529-24413-10970</t>
  </si>
  <si>
    <t>SD-057-250114-836097-6242</t>
  </si>
  <si>
    <t>2025-01-14 18:20:09</t>
  </si>
  <si>
    <t>普通区域-坊子区-颜家庄村自然村-15863604645-300M-宽带上网投诉-次数0-20250114181804X884027774</t>
  </si>
  <si>
    <t>20250114181804X884027774</t>
  </si>
  <si>
    <t xml:space="preserve">【农村网络投诉】流程受理流水号：20250114181304158636046451129919
客户号码:15863604645
客户姓名:黄**
投诉地市:潍坊
来话流水:2025011418101070220835208
宽带账号:15863604645
宽带账号归属地市:潍坊
宽带账号归属区县:峡山区
故障地址:潍坊峡山区岞山街道颜家庄村颜家庄村自然村村前街路西第二胡同（黄万仁）11号箱*********
联系电话:17863600719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18:15:55
具体故障现象:光猫亮红灯，宽带无法连接网络
客户其他诉求:要求尽快上门维修
</t>
  </si>
  <si>
    <t>2025-01-14 18:27:07</t>
  </si>
  <si>
    <t>2025-01-14 18:27:37</t>
  </si>
  <si>
    <t>SD-057-250114-918432-4317</t>
  </si>
  <si>
    <t>2025-01-14 14:38:09</t>
  </si>
  <si>
    <t>普通区域-临朐县-东城王家楼自然村-18765194082-500M-宽带上网投诉-次数0-20250114143630X590083224</t>
  </si>
  <si>
    <t>20250114143630X590083224</t>
  </si>
  <si>
    <t xml:space="preserve">【农村网络投诉】流程受理流水号：20250114143427187651940821081269
客户号码:18765194082
客户姓名:王**
投诉地市:潍坊
来话流水:2025011414333424520855418
宽带账号:18765194082
宽带账号归属地市:潍坊
宽带账号归属区县:临朐县
故障地址:潍坊临朐县东城街道东城王家楼东城王家楼自然村王家楼（扩容3）15号箱王国鹏（外墙）*********
联系电话:18765194082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14:35:50
具体故障现象:光猫亮红灯，
客户其他诉求:
</t>
  </si>
  <si>
    <t>2025-01-14 14:44:44</t>
  </si>
  <si>
    <t>2025-01-14 14:51:25</t>
  </si>
  <si>
    <t>SD-057-250114-743680-6311</t>
  </si>
  <si>
    <t>2025-01-14 18:26:48</t>
  </si>
  <si>
    <t>【调研】-80+银卡-普通区域-安丘市-王家楼村自然村-18363695583-1000M-业务受理宽带-次数0-202501140000525294</t>
  </si>
  <si>
    <t>202501140000525294</t>
  </si>
  <si>
    <t>202501140000525294#【已关注中国移动10086微信公众号】 宽带账号:18363695583; 联系电话：18363695583，问题类型：此工单为群障修复工单，根据群障全量闭环修复管理要求，为确保客户网络通畅，请装维人员跟进修复网络问题，谢谢！ 
 群障标题：公告。故障描述：潍坊安丘市王家楼村自然村光缆故障，预估24小时恢复，请帮忙拦截,如有需要请联系片区装维师傅刘彤彤15706307065主叫号码：13780879187.0;该号码仅供参考，请优先联系宽带账号。</t>
  </si>
  <si>
    <t>2025-01-14 18:28:00</t>
  </si>
  <si>
    <t>2025-01-14 18:28:26</t>
  </si>
  <si>
    <t>SD-851-277596-8371-25891</t>
  </si>
  <si>
    <t>SD-057-250114-704651-3538</t>
  </si>
  <si>
    <t>2025-01-14 13:07:02</t>
  </si>
  <si>
    <t>【调研】-80+普通-普通区域-寿光市-黄河板材小区-18265654033-300M-宽带上网投诉-次数0-202501140000300242</t>
  </si>
  <si>
    <t>202501140000300242</t>
  </si>
  <si>
    <t xml:space="preserve">202501140000300242#流程受理流水号：20250114130339182656540331064538
客户号码:18265654033
客户姓名:韩**
投诉地市:潍坊
来话流水:2025011413031253020853893
宽带账号:18265654033
宽带账号归属地市:潍坊
宽带账号归属区县:寿光市
故障地址:潍坊寿光市圣城街道银海路黄河板材小区东楼*********
联系电话:13869606311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光功率:-18.41
故障大类:宽带/电视
故障细类:移动高清电视故障
携转原因:
故障时间:2025-01-14 13:06:02
魔百和单播/组播:组播
具体故障现象:电视直播或点播无法观看，
客户其他诉求:客户侧为质差终端，要求上门更换终端并一并处理故障问题。
</t>
  </si>
  <si>
    <t>2025-01-14 13:11:18</t>
  </si>
  <si>
    <t>2025-01-14 13:11:45</t>
  </si>
  <si>
    <t>SD-057-250114-189273-4517</t>
  </si>
  <si>
    <t>2025-01-14 15:06:29</t>
  </si>
  <si>
    <t>【调研】-80+银卡-普通区域-诸城市-韩戈庄自然村-13964679593-1000M-业务受理宽带-次数0-202501140000377216</t>
  </si>
  <si>
    <t>202501140000377216</t>
  </si>
  <si>
    <t>202501140000377216# 宽带账号:13964679593; 联系电话：13964679593，问题类型：此工单为群障修复工单，根据群障全量闭环修复管理要求，为确保客户网络通畅，请装维人员跟进修复网络问题，谢谢！ 
 群障标题：公告。故障描述：韩戈庄自然村主叫号码：13964679593.0;该号码仅供参考，请优先联系宽带账号。</t>
  </si>
  <si>
    <t>2025-01-14 15:27:54</t>
  </si>
  <si>
    <t>2025-01-14 15:28:24</t>
  </si>
  <si>
    <t>SD-851-262007-21748-8718</t>
  </si>
  <si>
    <t>SD-057-250114-695417-5608</t>
  </si>
  <si>
    <t>2025-01-14 17:16:44</t>
  </si>
  <si>
    <t>普通区域-诸城市-青墩自然村-13515364805-300M-业务受理宽带-次数0-202501140000479624</t>
  </si>
  <si>
    <t>2025-01-15 17:17:00</t>
  </si>
  <si>
    <t>202501140000479624</t>
  </si>
  <si>
    <t>202501140000479624# 宽带账号:13515364805; 联系电话：13515364805，问题类型：此工单为群障修复工单，根据群障全量闭环修复管理要求，为确保客户网络通畅，请装维人员跟进修复网络问题，谢谢！ 
 群障标题：公告。故障描述：主干光纤断或OLT检测不到预期的光信号（LOS）主叫号码：13515364805.0;该号码仅供参考，请优先联系宽带账号。</t>
  </si>
  <si>
    <t>2025-01-14 17:26:12</t>
  </si>
  <si>
    <t>SD-057-250114-654273-5552</t>
  </si>
  <si>
    <t>2025-01-14 17:11:07</t>
  </si>
  <si>
    <t>80+普通-(目标)普通区域-临朐县-翁节自然村-15064668771-1000M-宽带延伸服务-次数0-202501140000474278</t>
  </si>
  <si>
    <t>2025-01-15 17:12:00</t>
  </si>
  <si>
    <t>202501140000474278</t>
  </si>
  <si>
    <t xml:space="preserve">202501140000474278#【已关注中国移动10086微信公众号】流程受理流水号：20250114170956150646687711117326
客户号码:15064668771
客户姓名:徐**
投诉地市:潍坊
来话流水:2025011417083050920856588
宽带账号:15064668771
宽带账号归属地市:潍坊
宽带账号归属区县:临朐县
故障地址:潍坊临朐县五井镇人民政府翁节翁节自然村翁节（扩容2）15号箱王善平（外墙）*********
联系电话:15064668771
联系人:先生
工单紧急程度:一般
是否有升级投诉倾向:否
是否重复投诉:否
是否携转意向:否
是否投诉倾向:否
是否智能网关:智能网关
当前是否在线:是
接入方式:FTTH
是否质差终端:无质差信息
光功率:-17.90
故障大类:宽带/电视
故障细类:宽带延伸服务
携转原因:
故障时间:2025-01-14 17:10:01
具体故障现象:客户来电反映要求调测路由器，不是移动的设备我处已解释请协助处理谢谢。
</t>
  </si>
  <si>
    <t>2025-01-14 17:21:48</t>
  </si>
  <si>
    <t>2025-01-14 17:23:07</t>
  </si>
  <si>
    <t>SD-851-280683-1554-16738</t>
  </si>
  <si>
    <t>SD-057-250114-860243-4318</t>
  </si>
  <si>
    <t>2025-01-14 14:38:12</t>
  </si>
  <si>
    <t>普通区域-临朐县-曾家洼安置楼-18265361312-300M-宽带上网投诉-次数0-202501140000353864</t>
  </si>
  <si>
    <t>202501140000353864</t>
  </si>
  <si>
    <t>202501140000353864#宽带账号：18265361312；宽带地址：
潍坊临朐县东城街道兴隆路曾家洼安置楼北区13号楼**；客户来电反映电视看不了，请协助处理，谢谢！联系电话：13285368529；联系人：***；来电流水：2025011414340767920862767</t>
  </si>
  <si>
    <t>2025-01-14 14:41:41</t>
  </si>
  <si>
    <t>2025-01-14 14:42:57</t>
  </si>
  <si>
    <t>SD-851-313280-10716-17355</t>
  </si>
  <si>
    <t>SD-057-250114-647582-4323</t>
  </si>
  <si>
    <t>2025-01-14 14:38:33</t>
  </si>
  <si>
    <t>80+普通-普通区域-安丘市-龙耀锦都-13869674279-200M-宽带上网投诉-次数0-202501140000355369</t>
  </si>
  <si>
    <t>202501140000355369</t>
  </si>
  <si>
    <t xml:space="preserve">202501140000355369#流程受理流水号：20250114143710138696742791081942
客户号码:13869674279
客户姓名:张**
投诉地市:潍坊
来话流水:2025011414355429020886947
宽带账号:13869674279
宽带账号归属地市:潍坊
宽带账号归属区县:安丘市
故障地址:潍坊安丘市兴安街道潍徐北路龙耀锦都28号楼*********
联系电话:15265447798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故障时间:2025-01-14 14:37:30
具体故障现象:网速慢卡顿，
客户其他诉求:客户侧为质差终端，要求上门更换终端并一并处理故障问题。
</t>
  </si>
  <si>
    <t>2025-01-14 14:43:14</t>
  </si>
  <si>
    <t>2025-01-14 14:43:35</t>
  </si>
  <si>
    <t>SD-057-250114-014736-4291</t>
  </si>
  <si>
    <t>2025-01-14 14:36:13</t>
  </si>
  <si>
    <t>普通区域-奎文区-清馨园-15966183028-500M-业务受理宽带-次数0-202501140000354732</t>
  </si>
  <si>
    <t>202501140000354732</t>
  </si>
  <si>
    <t>202501140000354732# 宽带账号:15966183028; 联系电话：15966183028，问题类型：此工单为群障修复工单，根据群障全量闭环修复管理要求，为确保客户网络通畅，请装维人员跟进修复网络问题，谢谢！ 
 群障标题：公告。故障描述：清馨园主叫号码：15966183028.0;该号码仅供参考，请优先联系宽带账号。</t>
  </si>
  <si>
    <t>2025-01-14 14:45:41</t>
  </si>
  <si>
    <t>2025-01-14 14:46:03</t>
  </si>
  <si>
    <t>SD-851-284421-28912-5557</t>
  </si>
  <si>
    <t>SD-057-250114-316054-4312</t>
  </si>
  <si>
    <t>2025-01-14 14:37:47</t>
  </si>
  <si>
    <t>【调研】-普通区域-青州市-青州郝家花卉园区（小微）-13869654967-200M-宽带上网投诉-次数0-202501140000352681</t>
  </si>
  <si>
    <t>2025-01-15 15:38:00</t>
  </si>
  <si>
    <t>202501140000352681</t>
  </si>
  <si>
    <t xml:space="preserve">202501140000352681#13964785008   客户来电反映本机办理的宽带无法使用，拒绝排障，直接要求维修人员上门维修，请尽快协助处理，谢谢 
 联系人：先生   联系电话：13964785008   流水202501140000352681
</t>
  </si>
  <si>
    <t>2025-01-14 14:47:45</t>
  </si>
  <si>
    <t>2025-01-14 14:48:08</t>
  </si>
  <si>
    <t>SD-851-326409-10959-5226</t>
  </si>
  <si>
    <t>SD-057-250114-861973-5569</t>
  </si>
  <si>
    <t>2025-01-14 17:12:25</t>
  </si>
  <si>
    <t>【调研】-80+银卡-FTTR-(目标)普通区域-昌乐县-博业宝都华府-15006655912-1000M-宽带上网投诉-次数0-202501140000474486</t>
  </si>
  <si>
    <t>2025-01-15 18:13:00</t>
  </si>
  <si>
    <t>202501140000474486</t>
  </si>
  <si>
    <t>202501140000474486#宽带账号：15006655912；宽带地址：潍坊昌乐县城关街道新昌路博业宝都华府11号楼****；客户来电反映宽带电视有声音没画面，客户不配合排障，要求上门，请协助处理，谢谢！联系电话：15006655912；联系人：***；来电流水：2025011417100984520877047</t>
  </si>
  <si>
    <t>2025-01-14 17:17:38</t>
  </si>
  <si>
    <t>2025-01-14 17:20:26</t>
  </si>
  <si>
    <t>SD-851-302900-11857-19471</t>
  </si>
  <si>
    <t>SD-057-250114-802735-3515</t>
  </si>
  <si>
    <t>2025-01-14 13:06:05</t>
  </si>
  <si>
    <t>普通区域-潍城区-中金国际J-17564000407-200M-业务受理宽带-次数0-202501140000300829</t>
  </si>
  <si>
    <t>2025-01-15 12:00:00</t>
  </si>
  <si>
    <t>202501140000300829</t>
  </si>
  <si>
    <t>202501140000300829#【已关注中国移动10086微信公众号】 宽带账号:17564000407; 联系电话：17564000407，问题类型：此工单为群障修复工单，根据群障全量闭环修复管理要求，为确保客户网络通畅，请装维人员跟进修复网络问题，谢谢！ 
 群障标题：公告。故障描述：潍坊潍城区中金国际J光缆故障，预估24小时恢复，请帮忙拦截,如有需要请联系片区装维师傅张传阳15706307885主叫号码：17564000407.0;该号码仅供参考，请优先联系宽带账号。</t>
  </si>
  <si>
    <t>2025-01-14 13:50:48</t>
  </si>
  <si>
    <t>2025-01-14 14:21:02</t>
  </si>
  <si>
    <t>SD-852-284863-3383-29701</t>
  </si>
  <si>
    <t>SD-057-250114-472139-5577</t>
  </si>
  <si>
    <t>2025-01-14 17:13:50</t>
  </si>
  <si>
    <t>普通区域-奎文区-null-18663668388-宽带上网投诉-次数0-202501140000474285</t>
  </si>
  <si>
    <t>2025-01-15 18:14:00</t>
  </si>
  <si>
    <t>202501140000474285</t>
  </si>
  <si>
    <t>202501140000474285#用户来电称，家里宽带无法正使用，断网，要求装维师傅上门维修</t>
  </si>
  <si>
    <t>2025-01-14 17:51:40</t>
  </si>
  <si>
    <t>SD-057-250114-275438-6252</t>
  </si>
  <si>
    <t>2025-01-14 18:20:49</t>
  </si>
  <si>
    <t>普通区域-奎文区-华安凤凰嘉苑-13953666897-300M-宽带上网投诉-次数0-202501140000522723</t>
  </si>
  <si>
    <t>202501140000522723</t>
  </si>
  <si>
    <t>202501140000522723#宽带账号：13953666897宽带地址：潍坊高新高新城区北海路华安凤凰嘉苑
客户来电反映宽带机顶盒无法使用，客户不会操作，无法配合线上指导，要求上门服务，请协助处理，谢谢！联系电话本机
联系人：女士来电流水：2025011418163386420886748</t>
  </si>
  <si>
    <t>2025-01-14 18:23:13</t>
  </si>
  <si>
    <t>SD-057-250114-067158-3519</t>
  </si>
  <si>
    <t>2025-01-14 13:06:10</t>
  </si>
  <si>
    <t>普通区域-潍城区-安顺东区-13780858561-100M-业务受理宽带-次数0-202501140000299635</t>
  </si>
  <si>
    <t>202501140000299635</t>
  </si>
  <si>
    <t>202501140000299635# 宽带账号:13780858561; 联系电话：13780858561，问题类型：此工单为群障修复工单，根据群障全量闭环修复管理要求，为确保客户网络通畅，请装维人员跟进修复网络问题，谢谢！ 
 群障标题：公告。故障描述：潍坊潍城区安顺东区光缆故障，预估24小时恢复，请帮忙拦截,如有需要请联系片区装维师傅邹杰15706307873主叫号码：13780858561.0;该号码仅供参考，请优先联系宽带账号。</t>
  </si>
  <si>
    <t>2025-01-14 13:09:35</t>
  </si>
  <si>
    <t>2025-01-14 13:10:42</t>
  </si>
  <si>
    <t>2025-01-14 18:25:57</t>
  </si>
  <si>
    <t>普通区域-昌邑市-孙家道照村-15866557074-300M-宽带上网投诉-次数0-202501140000526132 一级督办</t>
  </si>
  <si>
    <t>202501140000526132</t>
  </si>
  <si>
    <t>2025-01-14 18:32:25</t>
  </si>
  <si>
    <t>SD-057-250114-965387-4294</t>
  </si>
  <si>
    <t>2025-01-14 14:36:20</t>
  </si>
  <si>
    <t>【调研】-80+普通-普通区域-诸城市-王家庄子村养殖区-15054447740-500M-业务受理宽带-次数0-202501140000353956</t>
  </si>
  <si>
    <t>202501140000353956</t>
  </si>
  <si>
    <t>202501140000353956# 宽带账号:15054447740; 联系电话：15054447740，问题类型：此工单为群障修复工单，根据群障全量闭环修复管理要求，为确保客户网络通畅，请装维人员跟进修复网络问题，谢谢！ 
 群障标题：公告。故障描述：主干光纤断或OLT检测不到预期的光信号（LOS）主叫号码：15054447740.0;该号码仅供参考，请优先联系宽带账号。</t>
  </si>
  <si>
    <t>2025-01-14 15:07:41</t>
  </si>
  <si>
    <t>2025-01-14 15:10:54</t>
  </si>
  <si>
    <t>SD-057-250114-725193-4254</t>
  </si>
  <si>
    <t>2025-01-14 14:31:17</t>
  </si>
  <si>
    <t>80+金卡-普通区域-青州市-丁店社区-13964785373-100M-宽带上网投诉-次数0-202501140000348834</t>
  </si>
  <si>
    <t>2025-01-15 15:32:00</t>
  </si>
  <si>
    <t>202501140000348834</t>
  </si>
  <si>
    <t xml:space="preserve">202501140000348834#流程受理流水号：20250114143043139647853731080331
客户号码:13964785373
客户姓名:孙**
投诉地市:潍坊
来话流水:2025011414302945920813473
宽带账号:13964785373
宽带账号归属地市:潍坊
宽带账号归属区县:青州市
故障地址:潍坊青州市云门山街道丁店社区村丁店社区铁路北2号箱化红润气站*********
联系电话:13964785373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故障时间:2025-01-14 14:29:56
具体故障现象:打不开网页，
客户其他诉求:客户侧为质差终端，要求上门更换终端并一并处理故障问题。
</t>
  </si>
  <si>
    <t>2025-01-14 14:40:35</t>
  </si>
  <si>
    <t>2025-01-14 14:46:52</t>
  </si>
  <si>
    <t>SD-057-250114-401783-4286</t>
  </si>
  <si>
    <t>2025-01-14 14:36:03</t>
  </si>
  <si>
    <t>普通区域-诸城市-王家庄子村养殖区-13666361877-500M-业务受理宽带-次数0-202501140000354332</t>
  </si>
  <si>
    <t>202501140000354332</t>
  </si>
  <si>
    <t>202501140000354332# 宽带账号:13666361877; 联系电话：13666361877，问题类型：此工单为群障修复工单，根据群障全量闭环修复管理要求，为确保客户网络通畅，请装维人员跟进修复网络问题，谢谢！ 
 群障标题：公告。故障描述：主干光纤断或OLT检测不到预期的光信号（LOS）主叫号码：13666361877.0;该号码仅供参考，请优先联系宽带账号。</t>
  </si>
  <si>
    <t>2025-01-14 15:03:55</t>
  </si>
  <si>
    <t>SD-852-241901-852-4480</t>
  </si>
  <si>
    <t>SD-057-250114-813542-4324</t>
  </si>
  <si>
    <t>2025-01-14 14:38:43</t>
  </si>
  <si>
    <t>普通区域-青州市-石家村自然村-13455611232-100M-宽带上网投诉-次数0-202501140000353072</t>
  </si>
  <si>
    <t>202501140000353072</t>
  </si>
  <si>
    <t>202501140000353072#宽带账号：13455611232；宽带地址：潍坊青州市弥河镇石家村石家村自然村商业街1号箱路东变压器*********；接入方式：FTTH，当前是否在线：在线，端到端诊断结果：客户侧设备问题，是否智能网关：，客户反映电视无法观看，要求尽快处理回复，联系电话：13455652505</t>
  </si>
  <si>
    <t>2025-01-14 14:41:31</t>
  </si>
  <si>
    <t>2025-01-14 14:42:34</t>
  </si>
  <si>
    <t>SD-057-250114-832167-4493</t>
  </si>
  <si>
    <t>2025-01-14 15:04:46</t>
  </si>
  <si>
    <t>80+金卡-普通区域-高密市-水岸东方二期小区-15725642493-1000M-宽带上网投诉-次数0-202501140000375632</t>
  </si>
  <si>
    <t>202501140000375632</t>
  </si>
  <si>
    <t>202501140000375632#宽带账号：15725642493；联系电话：15725642493；宽带地址：潍坊高密市朝阳街道康成大街水岸东方二期小区水岸东方2-10号楼*********
；客户来电反映：电视无法观看，机顶盒不亮灯，线上指导无法配合操作，要求上门处理, 来电流水：2025011415015854120843712</t>
  </si>
  <si>
    <t>2025-01-14 15:07:11</t>
  </si>
  <si>
    <t>2025-01-14 15:07:31</t>
  </si>
  <si>
    <t>SD-851-284318-2566-21753</t>
  </si>
  <si>
    <t>SD-057-250114-910583-5578</t>
  </si>
  <si>
    <t>2025-01-14 17:13:52</t>
  </si>
  <si>
    <t>【调研】-80+普通-普通区域-潍城区-金都庄园-15908036185-300M-魔百和投诉-次数0-202501140000477550</t>
  </si>
  <si>
    <t>202501140000477550</t>
  </si>
  <si>
    <t>202501140000477550#【已关注中国移动10086微信公众号】流程受理流水号：20250114171309159080361851118005
客户号码:15908036185
客户姓名:高*
投诉地市:潍坊
来话流水:2025011417110365320888335
宽带账号:15908036185
宽带账号归属地市:潍坊
宽带账号归属区县:潍城区
故障地址:潍坊潍城区城关街道胜利西街金都庄园6号楼1单元302*********
联系电话:15908036185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故障细类:移动高清电视故障(专席)
携转原因:
故障时间:2025-01-14 17:14:03
魔百和单播/组播:单播
具体故障现象:内容页面无法载入图片，
客户其他诉求:
魔百和单/组播：单播;宽带小区$[金都庄园]$</t>
  </si>
  <si>
    <t>2025-01-14 17:29:40</t>
  </si>
  <si>
    <t>2025-01-14 17:29:54</t>
  </si>
  <si>
    <t>SD-851-251025-2161-11340</t>
  </si>
  <si>
    <t>SD-057-250114-421579-4264</t>
  </si>
  <si>
    <t>2025-01-14 14:32:35</t>
  </si>
  <si>
    <t>【调研】-80+普通-普通区域-奎文区-祥瑞家园-13666363263-1000M-宽带上网投诉-次数0-202501140000349253</t>
  </si>
  <si>
    <t>202501140000349253</t>
  </si>
  <si>
    <t>202501140000349253#流程受理流水号：20250114143150136663632631080631
客户号码:13666363263
客户姓名:辛**
投诉地市:潍坊
来话流水:2025011414300148420807205
宽带账号:13666363263
宽带账号归属地市:潍坊
宽带账号归属区县:奎文区
故障地址:潍坊奎文区北苑街道玄武街祥瑞家园15号楼*********
联系电话:13666363263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故障时间:2025-01-14 14:34:06
具体故障现象:提示网络无法连接，
客户其他诉求:
;宽带小区$[祥瑞家园]$</t>
  </si>
  <si>
    <t>2025-01-14 14:35:43</t>
  </si>
  <si>
    <t>2025-01-14 14:36:23</t>
  </si>
  <si>
    <t>SD-057-250114-208963-6296</t>
  </si>
  <si>
    <t>2025-01-14 18:26:17</t>
  </si>
  <si>
    <t>80+金卡-普通区域-奎文区-铁路樱园-13562632590-300M-宽带上网投诉-次数0-20250114182451X291769939</t>
  </si>
  <si>
    <t>20250114182451X291769939</t>
  </si>
  <si>
    <t xml:space="preserve">流程受理流水号：20250114182414135626325901131580
客户号码:13562632590
客户姓名:傅**
投诉地市:潍坊
来话流水:2025011418231252420838290
宽带账号:13562632590
宽带账号归属地市:潍坊
宽带账号归属区县:奎文区
故障地址:潍坊奎文区梨园街道文化路铁路樱园6号楼*********
联系电话:15863672801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18:24:32
具体故障现象:光猫亮红灯，
客户其他诉求:
</t>
  </si>
  <si>
    <t>2025-01-14 18:29:39</t>
  </si>
  <si>
    <t>2025-01-14 18:30:03</t>
  </si>
  <si>
    <t>SD-057-250114-482795-2517</t>
  </si>
  <si>
    <t>2025-01-14 11:11:32</t>
  </si>
  <si>
    <t>普通区域-青州市-五里村-15054843355-100M-宽带上网投诉-次数0-202501140000226409</t>
  </si>
  <si>
    <t>2025-01-15 12:12:00</t>
  </si>
  <si>
    <t>202501140000226409</t>
  </si>
  <si>
    <t xml:space="preserve">202501140000226409#流程受理流水号：20250114110810150548433551039793
客户号码:15054843355
客户姓名:褚**
投诉地市:潍坊
来话流水:2025011411070889820854021
宽带账号:15054843355
宽带账号归属地市:潍坊
宽带账号归属区县:青州市
故障地址:潍坊青州市王府街道五里村五里村扩容10号箱（村东杨波）*********
联系电话:15094941456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故障时间:2025-01-14 11:09:03
魔百和单播/组播:单播
具体故障现象:机顶盒无法正常使用
客户其他诉求:要求装维师傅上门查看
</t>
  </si>
  <si>
    <t>2025-01-14 11:28:31</t>
  </si>
  <si>
    <t>2025-01-14 11:29:14</t>
  </si>
  <si>
    <t>SD-057-250114-708231-2551</t>
  </si>
  <si>
    <t>2025-01-14 11:14:31</t>
  </si>
  <si>
    <t>普通区域-寿光市-彭家道口村自然村-15910113828-300M-宽带上网投诉-次数0-202501140000228787</t>
  </si>
  <si>
    <t>202501140000228787</t>
  </si>
  <si>
    <t>202501140000228787#宽带账号：15910113828；宽带地址：潍坊寿光市台头镇彭家道口村彭家道口村自然村132号箱；客户来电反映宽带不好用，客户不会操作，无法配合线上指导，要求上门，请协助处理，谢谢！联系电话：15910113828；联系人：范**；来电流水：2025011411104171120804617</t>
  </si>
  <si>
    <t>2025-01-14 11:30:34</t>
  </si>
  <si>
    <t>2025-01-14 11:31:01</t>
  </si>
  <si>
    <t>SD-057-250114-749132-229</t>
  </si>
  <si>
    <t>2025-01-14 08:36:09</t>
  </si>
  <si>
    <t>【调研】-普通区域-奎文区-奎文福源居-13465733090-200M-宽带上网投诉-次数0-202501140000094015</t>
  </si>
  <si>
    <t>2025-01-15 09:37:00</t>
  </si>
  <si>
    <t>202501140000094015</t>
  </si>
  <si>
    <t>202501140000094015#【已关注中国移动10086微信公众号】流程受理流水号：20250114083428134657330901001477
客户号码:13465733090
客户姓名:张**
投诉地市:潍坊
来话流水:2025011408335497820834404
宽带账号:13465733090
宽带账号归属地市:潍坊
宽带账号归属区县:高新
故障地址:潍坊高新高新城区东方路福源居2号楼（北楼）*********
联系电话:15853683961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故障时间:2025-01-14 08:35:15
具体故障现象:光猫亮红灯，
客户其他诉求:
;宽带小区$[奎文福源居]$</t>
  </si>
  <si>
    <t>2025-01-14 08:47:35</t>
  </si>
  <si>
    <t>2025-01-14 08:48:10</t>
  </si>
  <si>
    <t>SD-057-250114-152376-4360</t>
  </si>
  <si>
    <t>2025-01-14 14:46:07</t>
  </si>
  <si>
    <t>80+普通-普通区域-诸城市-东武古城南区-18766369234-300M-业务受理宽带-次数0-202501140000359968</t>
  </si>
  <si>
    <t>202501140000359968</t>
  </si>
  <si>
    <t>202501140000359968# 宽带账号:18766369234; 联系电话：18766369234，问题类型：此工单为群障修复工单，根据群障全量闭环修复管理要求，为确保客户网络通畅，请装维人员跟进修复网络问题，谢谢！ 
 群障标题：公告。故障描述：潍坊诸城市东武古城南区光缆故障，预估24小时恢复，请帮忙拦截,如有需要请联系片区装维师傅李梦超15706307958主叫号码：18766369234.0;该号码仅供参考，请优先联系宽带账号。</t>
  </si>
  <si>
    <t>2025-01-14 14:48:51</t>
  </si>
  <si>
    <t>2025-01-14 14:52:25</t>
  </si>
  <si>
    <t>SD-851-309183-16228-19202</t>
  </si>
  <si>
    <t>SD-057-250114-801436-4387</t>
  </si>
  <si>
    <t>2025-01-14 14:47:07</t>
  </si>
  <si>
    <t>(目标)普通区域-昌乐县-荣山官庄村自然村-13884702786-300M-宽带延伸服务-次数0-202501140000361379</t>
  </si>
  <si>
    <t>202501140000361379</t>
  </si>
  <si>
    <t xml:space="preserve">202501140000361379#流程受理流水号：20250114144602138847027861084101
客户号码:13884702786
客户姓名:潘**
投诉地市:潍坊
来话流水:2025011414402951120849300
宽带账号:13884702786
宽带账号归属地市:潍坊
宽带账号归属区县:昌乐县
故障地址:潍坊昌乐县鄌郚镇荣山官庄村荣山官庄村自然村荣山官庄村K5#*********
联系电话:13884702786
联系人:先生/女士
工单紧急程度:一般
是否有升级投诉倾向:否
是否重复投诉:否
是否携转意向:否
是否投诉倾向:否
是否智能网关:智能网关
当前是否在线:是
接入方式:FTTH
是否质差终端:无质差信息
光功率:-21.13
故障大类:宽带/电视
故障细类:宽带延伸服务
携转原因:
故障时间:2025-01-14 14:46:08
具体故障现象:调测其它设备，客户表示魔百和是红灯，重启还是红灯，客户表示机顶盒可能损坏，要求测试处理
</t>
  </si>
  <si>
    <t>2025-01-14 14:55:04</t>
  </si>
  <si>
    <t>2025-01-14 14:55:25</t>
  </si>
  <si>
    <t>SD-851-255255-17403-10623</t>
  </si>
  <si>
    <t>SD-057-250114-513069-2573</t>
  </si>
  <si>
    <t>2025-01-14 11:16:07</t>
  </si>
  <si>
    <t>80+银卡-(目标)普通区域-安丘市-锦国花园-15854473750-300M-业务受理宽带-次数0-202501140000231804</t>
  </si>
  <si>
    <t>202501140000231804</t>
  </si>
  <si>
    <t>202501140000231804# 宽带账号:15854473750; 联系电话：15854473750，问题类型：此工单为群障修复工单，根据群障全量闭环修复管理要求，为确保客户网络通畅，请装维人员跟进修复网络问题，谢谢！ 
 群障标题：公告。故障描述：锦国花园主叫号码：15854473750.0;该号码仅供参考，请优先联系宽带账号。</t>
  </si>
  <si>
    <t>2025-01-14 11:37:07</t>
  </si>
  <si>
    <t>2025-01-14 11:37:23</t>
  </si>
  <si>
    <t>SD-851-232885-36469-11791</t>
  </si>
  <si>
    <t>SD-057-250114-096521-188</t>
  </si>
  <si>
    <t>2025-01-14 08:32:34</t>
  </si>
  <si>
    <t>【调研】-普通区域-诸城市-周家庄子-13793683075-1000M-宽带上网投诉-次数0-202501140000090701</t>
  </si>
  <si>
    <t>202501140000090701</t>
  </si>
  <si>
    <t>202501140000090701#客户来电对于前期202412200000111952处理结果表示，监控已维修成功，但要求所产生的经济赔偿，已做解释不认可，要求专员赔偿！
通话流水；2025011408250472320894565
联系电话；13793683075</t>
  </si>
  <si>
    <t>2025-01-14 08:39:00</t>
  </si>
  <si>
    <t>2025-01-14 08:39:07</t>
  </si>
  <si>
    <t>SD-851-235632-8314-10116</t>
  </si>
  <si>
    <t>SD-057-250114-234067-36</t>
  </si>
  <si>
    <t>2025-01-14 07:20:41</t>
  </si>
  <si>
    <t>【调研】-80+普通-普通区域-诸城市-大源橡树湾-17853696681-1000M-宽带上网投诉-次数0-202501140000090515</t>
  </si>
  <si>
    <t>202501140000090515</t>
  </si>
  <si>
    <t>202501140000090515#流程受理流水号：20250114071816178536966811000087
客户号码:17853696681
客户姓名:徐**
投诉地市:潍坊
来话流水:2025011407174879120814788
宽带账号:17853696681
宽带账号归属地市:潍坊
宽带账号归属区县:诸城市
故障地址:潍坊诸城市龙都街道龙都街大源橡树湾26号楼*********
联系电话:17853696681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07:20:09
具体故障现象:打不开网页，
客户其他诉求:
;宽带小区$[大源橡树湾]$</t>
  </si>
  <si>
    <t>2025-01-14 07:32:18</t>
  </si>
  <si>
    <t>2025-01-14 07:32:49</t>
  </si>
  <si>
    <t>SD-851-276707-16363-11505</t>
  </si>
  <si>
    <t>SD-057-250114-395201-248</t>
  </si>
  <si>
    <t>2025-01-14 08:37:16</t>
  </si>
  <si>
    <t>(目标)普通区域-青州市-西街小区-13864633092-100M-宽带上网投诉-次数0-202501140000095352</t>
  </si>
  <si>
    <t>202501140000095352</t>
  </si>
  <si>
    <t>202501140000095352#流程受理流水号：20250114083358138646330921001380
客户号码:13864633092
客户姓名:王**
投诉地市:潍坊
来话流水:2025011408332095620831074
宽带账号:13864633092
宽带账号归属地市:潍坊
宽带账号归属区县:青州市
故障地址:潍坊青州市王府街道尧王山路北关新西街3号
联系电话:13864633092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08:31:33
具体故障现象:光猫亮红灯，已经调试了还是不可以，请协助受理谢谢！
客户其他诉求:
;宽带小区$[西街小区]$</t>
  </si>
  <si>
    <t>2025-01-14 08:42:48</t>
  </si>
  <si>
    <t>2025-01-14 08:43:25</t>
  </si>
  <si>
    <t>SD-057-250114-108697-5297</t>
  </si>
  <si>
    <t>2025-01-14 16:44:24</t>
  </si>
  <si>
    <t>80+普通-普通区域-高密市-陈家庄自然村-18765704878-200M-宽带上网投诉-次数0-20250114164350X230173583</t>
  </si>
  <si>
    <t>2025-01-15 17:45:00</t>
  </si>
  <si>
    <t>20250114164350X230173583</t>
  </si>
  <si>
    <t xml:space="preserve">流程受理流水号：20250114164303187657048781111171
客户号码:18765704878
客户姓名:孙**
投诉地市:潍坊
来话流水:2025011416405058820897269
宽带账号:18765704878
宽带账号归属地市:潍坊
宽带账号归属区县:高密市
故障地址:潍坊高密市醴泉街道陈家庄陈家庄
联系电话:18765704878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故障细类:宽带无法上网(专席)
携转原因:
故障时间:2025-01-14 16:43:14
具体故障现象:光猫亮红灯，光信号闪烁红灯，插紧捋直还是闪烁，请协助处理，谢谢
客户其他诉求:
</t>
  </si>
  <si>
    <t>2025-01-14 16:48:16</t>
  </si>
  <si>
    <t>2025-01-14 16:52:01</t>
  </si>
  <si>
    <t>SD-057-250114-659421-2136</t>
  </si>
  <si>
    <t>2025-01-14 10:44:58</t>
  </si>
  <si>
    <t>【调研】-80+银卡-FTTR-普通区域-奎文区-金福苑公安局宿舍-13573689288-1000M-魔百和投诉-次数0-202501140000201225</t>
  </si>
  <si>
    <t>202501140000201225</t>
  </si>
  <si>
    <t xml:space="preserve">202501140000201225#客户来电反映对于1357368928802宽带下载1.13订购的钻石会员不认可 我处正常解释 不认可 要求上报反馈解释 为什么扣自己的费用 我处多次解释  不认可 </t>
  </si>
  <si>
    <t>2025-01-14 10:58:10</t>
  </si>
  <si>
    <t>2025-01-14 10:58:25</t>
  </si>
  <si>
    <t>SD-851-269944-9639-15049</t>
  </si>
  <si>
    <t>SD-057-250114-294601-5335</t>
  </si>
  <si>
    <t>2025-01-14 16:47:10</t>
  </si>
  <si>
    <t>普通区域-潍城区-汇轩名城-18753689141-1000M-宽带上网投诉-次数0-20250114164511X311017104</t>
  </si>
  <si>
    <t>2025-01-15 17:48:00</t>
  </si>
  <si>
    <t>20250114164511X311017104</t>
  </si>
  <si>
    <t xml:space="preserve">流程受理流水号：20250114164305187536891411111179
客户号码:18753689141
客户姓名:马**
投诉地市:潍坊
来话流水:2025011416411451520802638
宽带账号:18753689141
宽带账号归属地市:潍坊
宽带账号归属区县:潍城区
故障地址:潍坊潍城区南关街道安顺路汇轩名城12号楼605室
联系电话:18753689141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光功率:-17.64
故障大类:宽带/电视
故障细类:宽带无法上网(专席)
携转原因:
故障时间:2025-01-14 16:44:03
具体故障现象:宽带无法上网，客户已经把光猫和路由器重启，但还是无法上网，请尽快给其联系，谢谢！
客户其他诉求:
</t>
  </si>
  <si>
    <t>2025-01-14 16:49:06</t>
  </si>
  <si>
    <t>2025-01-14 16:49:28</t>
  </si>
  <si>
    <t>SD-852-329087-2019-1410</t>
  </si>
  <si>
    <t>SD-057-250114-918276-5327</t>
  </si>
  <si>
    <t>2025-01-14 16:47:01</t>
  </si>
  <si>
    <t>80+普通-FTTR-普通区域-昌乐县-西湖花园-15153640660-1000M-业务受理宽带-次数0-202501140000456738</t>
  </si>
  <si>
    <t>2025-01-15 16:48:00</t>
  </si>
  <si>
    <t>202501140000456738</t>
  </si>
  <si>
    <t>202501140000456738# 宽带账号:15153640660; 联系电话：15153640660，问题类型：此工单为群障修复工单，根据群障全量闭环修复管理要求，为确保客户网络通畅，请装维人员跟进修复网络问题，谢谢！ 
 群障标题：公告。故障描述：潍坊昌乐县西湖花园光缆故障，预估24小时恢复，请帮忙拦截,如有需要请联系片区装维师傅李垂友15706307141主叫号码：15153640660.0;该号码仅供参考，请优先联系宽带账号。</t>
  </si>
  <si>
    <t>2025-01-14 17:03:37</t>
  </si>
  <si>
    <t>SD-851-252975-30512-7776</t>
  </si>
  <si>
    <t>SD-057-250114-135498-5298</t>
  </si>
  <si>
    <t>2025-01-14 16:44:28</t>
  </si>
  <si>
    <t>【调研】-普通区域-诸城市-西辛庄子自然村-13869685738-300M-宽带上网投诉-次数0-20250114164356X236995787</t>
  </si>
  <si>
    <t>20250114164356X236995787</t>
  </si>
  <si>
    <t xml:space="preserve">【农村网络投诉】流程受理流水号：20250114163616138696857381109506
客户号码:13869685738
客户姓名:李*
投诉地市:潍坊
来话流水:2025011416360073820833000
宽带账号:13869685738
宽带账号归属地市:潍坊
宽带账号归属区县:诸城市
故障地址:潍坊诸城市舜王街道西辛庄子西辛庄子自然村西辛庄子村西南10号箱*********
联系电话:13869685738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16:39:01
具体故障现象:光猫亮红灯，
客户其他诉求:
</t>
  </si>
  <si>
    <t>2025-01-14 16:47:24</t>
  </si>
  <si>
    <t>2025-01-14 16:47:44</t>
  </si>
  <si>
    <t>SD-057-250114-346752-2142</t>
  </si>
  <si>
    <t>2025-01-14 10:45:28</t>
  </si>
  <si>
    <t>普通区域-寿光市-付邵-13863695152-300M-宽带上网投诉-次数0-202501140000200052</t>
  </si>
  <si>
    <t>202501140000200052</t>
  </si>
  <si>
    <t xml:space="preserve">202501140000200052#宽带账号：13863695152；宽带地址：潍坊寿光市上口镇付吴邵村一村付邵付邵村6号箱；客户来电反映宽带无法上网显示质差光猫，经查询客户侧为质差终端，请协助上门更换终端并一并处理故障问题，谢谢！联系电话：13863695152；联系人：刘**；来电流水：2025011410431458020803528。 
</t>
  </si>
  <si>
    <t>2025-01-14 11:02:40</t>
  </si>
  <si>
    <t>2025-01-14 11:03:13</t>
  </si>
  <si>
    <t>SD-057-250114-419730-2170</t>
  </si>
  <si>
    <t>2025-01-14 10:47:13</t>
  </si>
  <si>
    <t>普通区域-坊子区-祥疃-15864568178-300M-宽带上网投诉-次数0-20250114104625X785257818</t>
  </si>
  <si>
    <t>20250114104625X785257818</t>
  </si>
  <si>
    <t xml:space="preserve">流程受理流水号：20250114104445158645681781033599
客户号码:15864568178
客户姓名:刘**
投诉地市:潍坊
来话流水:2025011410395453520854055
宽带账号:15864568178
宽带账号归属地市:潍坊
宽带账号归属区县:坊子区
故障地址:潍坊坊子区坊安街办南流街道祥疃潍坊坊子坊安街道祥疃4号分纤箱*********
联系电话:15864568178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故障时间:2025-01-14 10:45:13
具体故障现象:网速慢卡顿，我处正常排障未恢复，请协助谢谢
客户其他诉求:
</t>
  </si>
  <si>
    <t>2025-01-14 10:53:56</t>
  </si>
  <si>
    <t>15706307252</t>
  </si>
  <si>
    <t>2025-01-14 10:55:39</t>
  </si>
  <si>
    <t>SD-057-250114-948036-4394</t>
  </si>
  <si>
    <t>2025-01-14 14:48:15</t>
  </si>
  <si>
    <t>【调研】-普通区域-奎文区-（铁通）乐民园保护小区（联系15063636111）-13964797559-200M-宽带上网投诉-次数0-202501140000363939</t>
  </si>
  <si>
    <t>2025-01-15 15:49:00</t>
  </si>
  <si>
    <t>202501140000363939</t>
  </si>
  <si>
    <t xml:space="preserve">202501140000363939#流程受理流水号：20250114144657139647975591084314
客户号码:13964797559
客户姓名:李**
投诉地市:潍坊
来话流水:2025011414463165920831973
宽带账号:13964797559
宽带账号归属地市:潍坊
宽带账号归属区县:奎文区
故障地址:潍坊奎文区梨园街道文化路（铁通）乐民园小区乐民园小区3号楼*********
联系电话:13964797559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光功率:-21.19
故障大类:宽带/电视
故障细类:宽带无法上网
携转原因:
故障时间:2025-01-14 14:47:33
具体故障现象:电视无法观看
客户其他诉求:客户侧为质差终端，要求上门更换终端并一并处理故障问题。
</t>
  </si>
  <si>
    <t>2025-01-14 14:51:42</t>
  </si>
  <si>
    <t>华为平台故障恢复</t>
  </si>
  <si>
    <t>2025-01-14 14:54:41</t>
  </si>
  <si>
    <t>SD-057-250114-021648-207</t>
  </si>
  <si>
    <t>2025-01-14 08:34:50</t>
  </si>
  <si>
    <t>普通区域-昌邑市-东申明亭自然村-13721953416-300M-宽带上网投诉-次数0-202501140000091196</t>
  </si>
  <si>
    <t>202501140000091196</t>
  </si>
  <si>
    <t>202501140000091196#13721953416客户来电反映宽带无法上网，客户反映自己操作过没恢复，这次拒绝线上操作，要求直接派师傅，请协助处理谢谢
联系人：先生 联系电话：本机 流水：2025011408314468320821948</t>
  </si>
  <si>
    <t>2025-01-14 08:37:31</t>
  </si>
  <si>
    <t>2025-01-14 08:39:33</t>
  </si>
  <si>
    <t>SD-851-281173-1516-5990</t>
  </si>
  <si>
    <t>SD-057-250114-073861-282</t>
  </si>
  <si>
    <t>2025-01-14 08:39:05</t>
  </si>
  <si>
    <t>普通区域-昌乐县-北村沿街自然村-13583694493-300M-宽带延伸服务-次数0-202501140000097220</t>
  </si>
  <si>
    <t>202501140000097220</t>
  </si>
  <si>
    <t xml:space="preserve">202501140000097220#【已关注中国移动10086微信公众号】流程受理流水号：20250114083638135836944931001958
客户号码:13583694493
客户姓名:宋**
投诉地市:潍坊
来话流水:2025011408333875820832824
宽带账号:13583694493
宽带账号归属地市:潍坊
宽带账号归属区县:昌乐县
故障地址:潍坊昌乐县鄌郚镇北村北村沿街自然村镇区沿街17#（利民药店东墙）*********
联系电话:13583694493
联系人:先生/女士
工单紧急程度:一般
是否有升级投诉倾向:否
是否重复投诉:否
是否携转意向:否
是否投诉倾向:否
是否智能网关:智能网关
当前是否在线:是
接入方式:FTTH
是否质差终端:无质差信息
光功率:-22.44
故障大类:宽带/电视
故障细类:宽带延伸服务
携转原因:
故障时间:2025-01-14 08:37:19
具体故障现象:调测其它设备，客户要求尽快上门处理
</t>
  </si>
  <si>
    <t>2025-01-14 08:49:50</t>
  </si>
  <si>
    <t>2025-01-14 08:50:14</t>
  </si>
  <si>
    <t>SD-057-250114-735142-2153</t>
  </si>
  <si>
    <t>2025-01-14 10:46:38</t>
  </si>
  <si>
    <t>普通区域-诸城市-大源橡树湾-15953618017-100M-宽带上网投诉-次数0-202501140000204839</t>
  </si>
  <si>
    <t>2025-01-15 11:47:00</t>
  </si>
  <si>
    <t>202501140000204839</t>
  </si>
  <si>
    <t>202501140000204839#流程受理流水号：20250114104352159536180171033370
客户号码:15953618017
客户姓名:苗**
投诉地市:潍坊
来话流水:2025011410411473220874089
宽带账号:15953618017
宽带账号归属地市:潍坊
宽带账号归属区县:诸城市
故障地址:潍坊诸城市龙都街道橡树湾4号楼2单元701
联系电话:15964596489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故障时间:2025-01-14 10:45:02
具体故障现象:PON灯闪，
客户其他诉求:
;宽带小区$[大源橡树湾]$</t>
  </si>
  <si>
    <t>2025-01-14 10:51:56</t>
  </si>
  <si>
    <t>2025-01-14 10:52:15</t>
  </si>
  <si>
    <t>SD-057-250114-487612-5271</t>
  </si>
  <si>
    <t>2025-01-14 16:40:44</t>
  </si>
  <si>
    <t>80+普通-FTTR-普通区域-青州市-齐都家园-13505362728-500M-宽带上网投诉-次数0-202501140000451105</t>
  </si>
  <si>
    <t>2025-01-15 17:41:00</t>
  </si>
  <si>
    <t>202501140000451105</t>
  </si>
  <si>
    <t>202501140000451105#流程受理流水号：20250114164006135053627281110458
客户号码:13505362728
客户姓名:杨*
投诉地市:潍坊
来话流水:2025011416383491520867289
宽带账号:13505362728
宽带账号归属地市:潍坊
宽带账号归属区县:青州市
故障地址:潍坊青州市王府街道尧王山西路齐都家园59号楼*********
联系电话:13505362728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光功率:-22.51
故障大类:宽带/电视
故障细类:网速慢/上网掉线(专席)
携转原因:
故障时间:2025-01-14 16:37:04
具体故障现象:频繁掉线，
客户其他诉求:
;宽带小区$[齐都家园]$</t>
  </si>
  <si>
    <t>2025-01-14 16:46:18</t>
  </si>
  <si>
    <t>2025-01-14 16:46:35</t>
  </si>
  <si>
    <t>SD-851-261900-4095-4507</t>
  </si>
  <si>
    <t>SD-057-250114-791853-287</t>
  </si>
  <si>
    <t>2025-01-14 08:39:34</t>
  </si>
  <si>
    <t>普通区域-潍城区-高埠村自然村-15866556091-200M-魔百和投诉-次数0-202501140000099327</t>
  </si>
  <si>
    <t>2025-01-15 09:40:00</t>
  </si>
  <si>
    <t>202501140000099327</t>
  </si>
  <si>
    <t>202501140000099327#流程受理流水号：20250114083829158665560911002382
客户号码:15866556091
客户姓名:李**
投诉地市:潍坊
来话流水:2025011408351074620842245
宽带账号:15866556091
宽带账号归属地市:潍坊
宽带账号归属区县:潍城区
故障地址:潍坊潍城区于河街道高埠村高埠村自然村高埠村卫生所向北数6排路东5#箱*********
联系电话:15866556091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故障细类:移动高清电视故障(专席)
携转原因:
故障时间:2025-01-14 08:39:38
魔百和单播/组播:组播
具体故障现象:电视机提示无信号，
客户其他诉求:
魔百和单/组播：组播;宽带小区$[高埠村自然村]$</t>
  </si>
  <si>
    <t>2025-01-14 08:44:08</t>
  </si>
  <si>
    <t>2025-01-14 08:44:31</t>
  </si>
  <si>
    <t>SD-057-250114-318624-2075</t>
  </si>
  <si>
    <t>2025-01-14 10:40:35</t>
  </si>
  <si>
    <t>普通区域-潍城区-华府名城-13791629744-200M-宽带上网投诉-次数0-202501140000196699</t>
  </si>
  <si>
    <t>2025-01-15 11:41:00</t>
  </si>
  <si>
    <t>202501140000196699</t>
  </si>
  <si>
    <t>202501140000196699#宽带账号：13791629744；宽带地址：潍坊潍城区南关街道青年路华府铭城23号楼；客户来电反映宽带无法上网，我处正常排查，客户不配合排障，要求上门，请协助处理，谢谢！联系电话：15095243909；联系人：先生；来电流水：2025011410353660720890493</t>
  </si>
  <si>
    <t>2025-01-14 10:51:13</t>
  </si>
  <si>
    <t>2025-01-14 10:51:36</t>
  </si>
  <si>
    <t>SD-057-250114-165732-194</t>
  </si>
  <si>
    <t>2025-01-14 08:33:43</t>
  </si>
  <si>
    <t>80+普通-普通区域-昌乐县-中心城-13806499155-1000M-魔百和投诉-次数0-20250113194949X989470691</t>
  </si>
  <si>
    <t>20250113194949X989470691</t>
  </si>
  <si>
    <t xml:space="preserve">流程受理流水号：20250113194652138064991551148015
客户号码:13806499155
客户姓名:李**
投诉地市:潍坊
来话流水:2025011319445796320806464
宽带账号:13806499155
宽带账号归属地市:潍坊
宽带账号归属区县:昌乐县
故障地址:潍坊昌乐县城关街道方山路中心城1号楼*********
联系电话:13806499155
联系人:先生/女士
工单紧急程度:非常紧急
是否有升级投诉倾向:否
是否重复投诉:否
是否携转意向:否
是否投诉倾向:否
携转原因:
提单模板:客户来电对于办理黄金会员无法观看不认可，要求处理，请协助，要求明天14号10点之前回电，谢谢。
</t>
  </si>
  <si>
    <t>2025-01-14 08:39:26</t>
  </si>
  <si>
    <t>2025-01-14 08:39:56</t>
  </si>
  <si>
    <t>SD-851-330050-5630-11999</t>
  </si>
  <si>
    <t>SD-057-250114-604253-226</t>
  </si>
  <si>
    <t>2025-01-14 08:36:03</t>
  </si>
  <si>
    <t>【调研】-80+银卡-普通区域-寿光市-寒桥沿街-18706588119-1000M-宽带上网投诉-次数0-202501140000096481</t>
  </si>
  <si>
    <t>202501140000096481</t>
  </si>
  <si>
    <t>202501140000096481#流程受理流水号：20250114083253187065881191001159
客户号码:18706588119
客户姓名:解**
投诉地市:潍坊
来话流水:2025011408322239420825461
宽带账号:18706588119
宽带账号归属地市:潍坊
宽带账号归属区县:寿光市
故障地址:潍坊寿光市寒桥镇寒桥中心街寒桥沿街寒桥沿街新扩3号箱*********
联系电话:18706588119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光功率:-8.61
故障大类:宽带/电视
故障细类:宽带网速慢/卡顿
携转原因:
故障时间:2025-01-14 08:33:55
网站/APP/游戏名称:视频网页
具体故障现象:视频无法播放，
客户其他诉求:尽快联系维修
;宽带小区$[寒桥沿街]$</t>
  </si>
  <si>
    <t>2025-01-14 08:41:34</t>
  </si>
  <si>
    <t>2025-01-14 08:41:57</t>
  </si>
  <si>
    <t>SD-851-242868-8525-9800</t>
  </si>
  <si>
    <t>SD-057-250114-517683-2964</t>
  </si>
  <si>
    <t>2025-01-14 11:56:05</t>
  </si>
  <si>
    <t>80+金卡-普通区域-寿光市-南范村-13646465313-1000M-业务受理宽带-次数0-202501140000262974</t>
  </si>
  <si>
    <t>202501140000262974</t>
  </si>
  <si>
    <t>202501140000262974# 宽带账号:13646465313; 联系电话：13646465313，问题类型：此工单为群障修复工单，根据群障全量闭环修复管理要求，为确保客户网络通畅，请装维人员跟进修复网络问题，谢谢！ 
 群障标题：公告。故障描述：潍坊寿光市南范村光缆故障，预估24小时恢复，请帮忙拦截,如有需要请联系片区装维师傅刘彬15706307765主叫号码：15762475333.0;该号码仅供参考，请优先联系宽带账号。</t>
  </si>
  <si>
    <t>2025-01-14 11:57:17</t>
  </si>
  <si>
    <t>2025-01-14 11:57:34</t>
  </si>
  <si>
    <t>SD-851-280985-25453-2780</t>
  </si>
  <si>
    <t>SD-057-250114-397216-2201</t>
  </si>
  <si>
    <t>2025-01-14 10:49:17</t>
  </si>
  <si>
    <t>普通区域--null-15063600431-宽带上网投诉-次数0-202501140000207271</t>
  </si>
  <si>
    <t>2025-01-15 11:50:00</t>
  </si>
  <si>
    <t>202501140000207271</t>
  </si>
  <si>
    <t>202501140000207271#【已关注中国移动10086微信公众号】流程受理流水号：20250114104833150636004311034631
客户号码:15063600431
客户姓名:刘**
投诉地市:潍坊
来话流水:2025011410481146420877841
宽带账号:15063600431
账号归属区县:市区-潍坊合盛通讯有限公司
联系电话:15063600431
联系人:女士
宽带地址:潍坊
工单紧急程度:非常紧急
是否投诉倾向:否
是否重复投诉:否
是否携转意向:否
是否有升级投诉倾向:否
*业务名称:业务融合开机流程宽带
投诉内容:手机号码：15063600431，【问题描述】客户已办理宽带业务，有开通单，要求装维尽快联系上门，请处理，谢谢。联系电话：15063600431，联系人：女士，录音流水号：2025011410481146420877841。受理明细：531920062399999999。
在途开通单信息：536250114211737350，15063600431，2025-01-14 09:46:07，业务融合开机流程宽带，处理中，黄单扩容
是否到厅:否
业务名称:业务融合开机流程宽带
;宽带小区$[臧家]$</t>
  </si>
  <si>
    <t>2025-01-14 16:57:19</t>
  </si>
  <si>
    <t>SD-057-250114-732946-2132</t>
  </si>
  <si>
    <t>2025-01-14 10:44:39</t>
  </si>
  <si>
    <t>80+白金-普通区域-寿光市-弥河玉城-15054423398-1000M-宽带上网投诉-次数0-202501140000200034</t>
  </si>
  <si>
    <t>202501140000200034</t>
  </si>
  <si>
    <t>202501140000200034#15054423398 电视显示登录超时，引导查找设备不方便操作，提示质差机顶盒，请处理，谢谢
联系人女士，电话 18264675795 流水号  2025011410410752120872353</t>
  </si>
  <si>
    <t>2025-01-14 10:50:12</t>
  </si>
  <si>
    <t>2025-01-14 10:52:17</t>
  </si>
  <si>
    <t>SD-851-250536-2610-19272</t>
  </si>
  <si>
    <t>SD-057-250114-049735-5282</t>
  </si>
  <si>
    <t>2025-01-14 16:41:48</t>
  </si>
  <si>
    <t>普通区域-坊子区-夹河套小区-13562609182-300M-宽带上网投诉-次数0-202501140000452496</t>
  </si>
  <si>
    <t>2025-01-15 17:42:00</t>
  </si>
  <si>
    <t>202501140000452496</t>
  </si>
  <si>
    <t>202501140000452496#流程受理流水号：20250114164113135626091821110745
客户号码:13562609182
客户姓名:魏**
投诉地市:潍坊
来话流水:2025011416382154520864224
宽带账号:13562609182
账号归属区县:寿光新兴街营业厅
联系电话:13562609182
联系人:先生/女士
宽带地址:潍坊
工单紧急程度:一般
是否投诉倾向:否
是否重复投诉:否
是否携转意向:否
是否有升级投诉倾向:否
*业务名称:业务融合开机流程宽带
投诉内容:手机号码：13562609182，【问题描述】客户已办理宽带业务，有开通单，要求装维尽快联系上门，请处理，谢谢。联系电话：13562609182，联系人：先生/女士，录音流水号：2025011416382154520864224。受理明细：531920062399999999。
在途开通单信息：536250111682204080，13562609182，2025-01-11 17:33:18，业务融合开机流程宽带，处理中，异常处理
是否到厅:否
业务名称:业务融合开机流程宽带
;宽带小区$[夹河套小区]$</t>
  </si>
  <si>
    <t>2025-01-14 16:52:35</t>
  </si>
  <si>
    <t>2025-01-14 16:53:02</t>
  </si>
  <si>
    <t>SD-851-345204-16508-27882</t>
  </si>
  <si>
    <t>SD-057-250114-285713-277</t>
  </si>
  <si>
    <t>2025-01-14 08:38:45</t>
  </si>
  <si>
    <t>80+金卡-普通区域-诸城市-大水泊村自然村-13563631776-300M-宽带上网投诉-次数0-202501140000096587</t>
  </si>
  <si>
    <t>202501140000096587</t>
  </si>
  <si>
    <t>202501140000096587#宽带账号：13563631776；宽带地址：潍坊诸城市龙都街道大水泊村大水泊村自然村大水泊村西10号箱*********；客户来电反映网速慢，请协助处理
！来电流水：2025011408343650420838682，联系电话：13563631776</t>
  </si>
  <si>
    <t>2025-01-14 08:52:46</t>
  </si>
  <si>
    <t>2025-01-14 08:53:39</t>
  </si>
  <si>
    <t>SD-851-310231-11192-7271</t>
  </si>
  <si>
    <t>SD-057-250114-658470-2962</t>
  </si>
  <si>
    <t>2025-01-14 11:56:03</t>
  </si>
  <si>
    <t>【调研】-普通区域-诸城市-西邓戈庄自然村-13475689001-300M-业务受理宽带-次数0-202501140000262232</t>
  </si>
  <si>
    <t>202501140000262232</t>
  </si>
  <si>
    <t>202501140000262232# 宽带账号:13475689001; 联系电话：13475689001，问题类型：此工单为群障修复工单，根据群障全量闭环修复管理要求，为确保客户网络通畅，请装维人员跟进修复网络问题，谢谢！ 
 群障标题：公告。故障描述：主干光纤断或OLT检测不到预期的光信号（LOS）主叫号码：18253699239.0;该号码仅供参考，请优先联系宽带账号。</t>
  </si>
  <si>
    <t>2025-01-14 11:58:21</t>
  </si>
  <si>
    <t>2025-01-14 11:59:27</t>
  </si>
  <si>
    <t>SD-057-250114-096235-2958</t>
  </si>
  <si>
    <t>2025-01-14 11:55:54</t>
  </si>
  <si>
    <t>80+金卡-普通区域-奎文区-宝利家园-13686360306-1000M-业务受理宽带-次数0-202501140000263323</t>
  </si>
  <si>
    <t>202501140000263323</t>
  </si>
  <si>
    <t>202501140000263323#【已关注中国移动10086微信公众号】 宽带账号:13686360306; 联系电话：13686360306，问题类型：此工单为群障修复工单，根据群障全量闭环修复管理要求，为确保客户网络通畅，请装维人员跟进修复网络问题，谢谢！ 
 群障标题：公告。故障描述：潍坊奎文区宝利家园光缆故障，预估24小时恢复，请帮忙拦截,如有需要请联系片区装维师傅张永鸿15706366537主叫号码：13686360306.0;该号码仅供参考，请优先联系宽带账号。</t>
  </si>
  <si>
    <t>2025-01-14 11:57:40</t>
  </si>
  <si>
    <t>SD-851-236876-14593-7724</t>
  </si>
  <si>
    <t>SD-057-250114-239086-2505</t>
  </si>
  <si>
    <t>2025-01-14 11:10:42</t>
  </si>
  <si>
    <t>普通区域-青州市-阳河-15169523676-1000M-宽带上网投诉-次数0-202501140000223886</t>
  </si>
  <si>
    <t>202501140000223886</t>
  </si>
  <si>
    <t>202501140000223886#宽带账号：15169523676宽带地址：潍坊青州市高柳镇阳河阳河24号箱（刘建民家；客户来电反映宽带/移动高清*****，客户不在现场，无法配合线上指导/客户不配合排障，要求上门，请协助处理，谢谢！联系电话：15206302868联系人：***；来电流水：2025011410580324520824021</t>
  </si>
  <si>
    <t>2025-01-14 11:17:43</t>
  </si>
  <si>
    <t>2025-01-14 11:18:02</t>
  </si>
  <si>
    <t>SD-851-326035-2453-1717</t>
  </si>
  <si>
    <t>SD-057-250114-540762-5346</t>
  </si>
  <si>
    <t>2025-01-14 16:49:45</t>
  </si>
  <si>
    <t>80+银卡-普通区域-潍城区-金源公寓-15106362696-1000M-宽带延伸服务-次数0-202501140000456312</t>
  </si>
  <si>
    <t>2025-01-15 16:50:00</t>
  </si>
  <si>
    <t>202501140000456312</t>
  </si>
  <si>
    <t xml:space="preserve">202501140000456312#流程受理流水号：20250114164859151063626961112528
客户号码:15106362696
客户姓名:李**
投诉地市:潍坊
来话流水:2025011416473595620887095
宽带账号:15106362696
宽带账号归属地市:潍坊
宽带账号归属区县:潍城区
故障地址:潍坊潍城区南关街道青年路金源公寓1号楼*********
联系电话:15853993456
联系人:先生/女士
工单紧急程度:紧急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故障时间:2025-01-14 16:49:08
具体故障现象:客户反映家里设备坏了，要求上门更换新的设备
</t>
  </si>
  <si>
    <t>2025-01-14 16:53:15</t>
  </si>
  <si>
    <t>2025-01-14 16:53:40</t>
  </si>
  <si>
    <t>SD-851-330925-10757-11900</t>
  </si>
  <si>
    <t>2025-01-14 16:47:03</t>
  </si>
  <si>
    <t>80+普通-普通区域-安丘市-小河套-15066701896-200M-宽带上网投诉-次数0-202501140000454076 一级督办</t>
  </si>
  <si>
    <t>202501140000454076</t>
  </si>
  <si>
    <t>2025-01-14 16:50:04</t>
  </si>
  <si>
    <t>2025-01-14 16:50:30</t>
  </si>
  <si>
    <t>SD-851-248498-2098-18632</t>
  </si>
  <si>
    <t>SD-057-250114-518672-5289</t>
  </si>
  <si>
    <t>2025-01-14 16:42:54</t>
  </si>
  <si>
    <t>普通区域-坊子区-黄旗堡于家汶畔-15953675063-1000M-宽带上网投诉-次数0-202501140000452202</t>
  </si>
  <si>
    <t>2025-01-15 17:43:00</t>
  </si>
  <si>
    <t>202501140000452202</t>
  </si>
  <si>
    <t>202501140000452202#宽带账号：15953675063*；宽带地址：*潍坊坊子区黄旗堡街道黄旗堡于家汶畔黄旗堡于家汶畔潍坊坊子区黄旗堡于家汶畔02号分纤箱**；客户来电反映宽带和移动高清都无法联网无法观看**，客户不在现场，无法配合线上指导，请协助处理，谢谢！联系电话：13963693034*；联系人：13963693034；来电流水：2025011416361077520835281**。</t>
  </si>
  <si>
    <t>2025-01-14 16:46:52</t>
  </si>
  <si>
    <t>2025-01-14 16:47:20</t>
  </si>
  <si>
    <t>SD-851-227799-7142-25510</t>
  </si>
  <si>
    <t>SD-057-250114-460873-2124</t>
  </si>
  <si>
    <t>2025-01-14 10:44:20</t>
  </si>
  <si>
    <t>80+银卡-普通区域-高密市-姜庄平日路聚类-18754451207-300M-宽带延伸服务-次数0-202501140000202057</t>
  </si>
  <si>
    <t>202501140000202057</t>
  </si>
  <si>
    <t xml:space="preserve">202501140000202057#流程受理流水号：20250114104323187544512071033246
客户号码:18754451207
客户姓名:李**
投诉地市:潍坊
来话流水:2025011410420786620887014
宽带账号:18754451207
宽带账号归属地市:潍坊
宽带账号归属区县:高密市
故障地址:潍坊高密市姜庄镇甄家屯甄家屯自然村高密甄家屯王建城东屋山4号箱*********
联系电话:18754451207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故障时间:2025-01-14 10:43:29
具体故障现象:调测其它设备，光猫所有灯都不亮 重启试了都不行
</t>
  </si>
  <si>
    <t>2025-01-14 10:46:41</t>
  </si>
  <si>
    <t>2025-01-14 10:50:16</t>
  </si>
  <si>
    <t>SD-057-250114-148276-2596</t>
  </si>
  <si>
    <t>2025-01-14 11:18:12</t>
  </si>
  <si>
    <t>普通区域-奎文区-润泽园-13963666550-100M-宽带上网投诉-次数0-202501140000232931</t>
  </si>
  <si>
    <t>2025-01-15 12:19:00</t>
  </si>
  <si>
    <t>202501140000232931</t>
  </si>
  <si>
    <t>202501140000232931#客户来电反映宽带网络慢，机顶盒无法观看，线上排障未恢复，请协助处理，谢谢, 
联系电话：本机，联系人：先生，流水：2025011411162056020887050</t>
  </si>
  <si>
    <t>2025-01-14 11:31:19</t>
  </si>
  <si>
    <t>2025-01-14 11:31:41</t>
  </si>
  <si>
    <t>SD-057-250114-835021-2977</t>
  </si>
  <si>
    <t>2025-01-14 11:56:22</t>
  </si>
  <si>
    <t>【重投】-普通区域-寒亭区-董家杨孟村自然村-13465732346-300M-宽带上网投诉-次数0-202501140000262662</t>
  </si>
  <si>
    <t>202501140000262662</t>
  </si>
  <si>
    <t xml:space="preserve">202501140000262662#流程受理流水号：20250114115518134657323461051915
客户号码:13465732346
客户姓名:董**
投诉地市:潍坊
来话流水:2025011411550589320808278
宽带账号:13465732346
宽带账号归属地市:潍坊
宽带账号归属区县:寒亭区
故障地址:潍坊寒亭区张氏镇董家杨孟村董家杨孟村自然村董家杨孟村10号箱*********
联系电话:13465732346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光功率:-18.12
故障大类:宽带/电视
故障细类:移动高清电视故障
携转原因:
故障时间:2025-01-14 11:56:00
魔百和单播/组播:单播
具体故障现象:机顶盒无法开机，
客户其他诉求:客户侧为质差终端，要求上门更换终端并一并处理故障问题。
</t>
  </si>
  <si>
    <t>2025-01-14 11:58:34</t>
  </si>
  <si>
    <t>2025-01-14 11:59:01</t>
  </si>
  <si>
    <t>SD-057-250114-324178-4827</t>
  </si>
  <si>
    <t>2025-01-14 15:46:26</t>
  </si>
  <si>
    <t>【调研】-(目标)普通区域-寿光市-尚家庄-15064438926-300M-业务受理宽带-次数0-202501140000406890</t>
  </si>
  <si>
    <t>202501140000406890</t>
  </si>
  <si>
    <t>202501140000406890# 宽带账号:15064438926; 联系电话：15064438926，问题类型：此工单为群障修复工单，根据群障全量闭环修复管理要求，为确保客户网络通畅，请装维人员跟进修复网络问题，谢谢！ 
 群障标题：公告。故障描述：潍坊寿光市尚家庄光缆故障，预估24小时恢复，请帮忙拦截,如有需要请联系片区装维师傅赵坤15706307757主叫号码：15064438926.0;该号码仅供参考，请优先联系宽带账号。</t>
  </si>
  <si>
    <t>2025-01-14 15:48:52</t>
  </si>
  <si>
    <t>2025-01-14 15:49:24</t>
  </si>
  <si>
    <t>SD-057-250114-501824-5292</t>
  </si>
  <si>
    <t>2025-01-14 16:44:05</t>
  </si>
  <si>
    <t>普通区域-寿光市-新城明珠鼎园-13465665666-200M-宽带上网投诉-次数0-20250114164140X100200506</t>
  </si>
  <si>
    <t>20250114164140X100200506</t>
  </si>
  <si>
    <t xml:space="preserve">流程受理流水号：20250114164033134656656661110587
客户号码:13465665666
客户姓名:郝**
投诉地市:潍坊
来话流水:2025011416394407820882420
宽带账号:13465665666
宽带账号归属地市:潍坊
宽带账号归属区县:寿光市
故障地址:潍坊寿光市圣城街道幸福路新城明珠鼎园14号楼*********
联系电话:15806470789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16:41:34
具体故障现象:提示网络无法连接，
客户其他诉求:
</t>
  </si>
  <si>
    <t>2025-01-14 16:47:37</t>
  </si>
  <si>
    <t>2025-01-14 16:47:54</t>
  </si>
  <si>
    <t>2025-01-14 11:52:52</t>
  </si>
  <si>
    <t>普通区域-潍城区-锦泰小区-13869660035-100M-宽带上网投诉-次数0-202501140000258701 一级督办</t>
  </si>
  <si>
    <t>2025-01-15 12:53:00</t>
  </si>
  <si>
    <t>202501140000258701</t>
  </si>
  <si>
    <t>2025-01-14 11:59:09</t>
  </si>
  <si>
    <t>2025-01-14 11:59:41</t>
  </si>
  <si>
    <t>SD-057-250114-519870-2972</t>
  </si>
  <si>
    <t>2025-01-14 11:56:13</t>
  </si>
  <si>
    <t>普通区域-安丘市-青云瑞景园(含锦绣上河园)-18853600616-500M-业务受理宽带-次数0-202501140000261693</t>
  </si>
  <si>
    <t>202501140000261693</t>
  </si>
  <si>
    <t>202501140000261693# 宽带账号:18853600616; 联系电话：18853600616，问题类型：此工单为群障修复工单，根据群障全量闭环修复管理要求，为确保客户网络通畅，请装维人员跟进修复网络问题，谢谢！ 
 群障标题：公告。故障描述：青云瑞景园(含锦绣上河园)主叫号码：18853600616.0;该号码仅供参考，请优先联系宽带账号。</t>
  </si>
  <si>
    <t>2025-01-14 12:09:05</t>
  </si>
  <si>
    <t>2025-01-14 12:09:29</t>
  </si>
  <si>
    <t>SD-852-251716-762-29739</t>
  </si>
  <si>
    <t>2025-01-14 15:46:38</t>
  </si>
  <si>
    <t>【调研】-80+普通-普通区域-潍城区-增福堂-17263261880-1000M-业务受理宽带-次数0-202501140000406627 一级督办</t>
  </si>
  <si>
    <t>202501140000406627</t>
  </si>
  <si>
    <t>2025-01-14 15:56:47</t>
  </si>
  <si>
    <t>2025-01-14 15:57:38</t>
  </si>
  <si>
    <t>SD-851-249923-19195-17323</t>
  </si>
  <si>
    <t>SD-057-250114-201847-4826</t>
  </si>
  <si>
    <t>2025-01-14 15:46:20</t>
  </si>
  <si>
    <t>普通区域-安丘市-安丘领秀城-18366366703-500M-业务受理宽带-次数0-202501140000406957</t>
  </si>
  <si>
    <t>202501140000406957</t>
  </si>
  <si>
    <t>202501140000406957#【已关注中国移动10086微信公众号】 宽带账号:18366366703; 联系电话：18366366703，问题类型：此工单为群障修复工单，根据群障全量闭环修复管理要求，为确保客户网络通畅，请装维人员跟进修复网络问题，谢谢！ 
 群障标题：公告。故障描述：潍坊安丘市安丘领秀城光缆故障，预估24小时恢复，请帮忙拦截,如有需要请联系片区装维师傅辛成孝15706307075主叫号码：18353643615.0;该号码仅供参考，请优先联系宽带账号。</t>
  </si>
  <si>
    <t>2025-01-14 16:12:20</t>
  </si>
  <si>
    <t>2025-01-14 16:12:47</t>
  </si>
  <si>
    <t>SD-057-250114-812573-4864</t>
  </si>
  <si>
    <t>2025-01-14 15:49:07</t>
  </si>
  <si>
    <t>普通区域-安丘市-兴隆官庄-15105449969-100M-宽带上网投诉-次数0-202501140000409401</t>
  </si>
  <si>
    <t>202501140000409401</t>
  </si>
  <si>
    <t>202501140000409401#流程受理流水号：20250114154732151054499691098212
客户号码:15105449969
客户姓名:李**
投诉地市:潍坊
来话流水:2025011415404396620882571
宽带账号:15105449969
账号归属区县:安丘-金冢子-片区
联系电话:15762462008
联系人:先生/女士
宽带地址:潍坊
工单紧急程度:一般
是否投诉倾向:否
是否重复投诉:否
是否携转意向:否
是否有升级投诉倾向:否
*业务名称:业务融合开机流程宽带
投诉内容:手机号码：15105449969，【问题描述】客户已办理宽带业务，有开通单，要求装维尽快联系上门，增加端口，请处理，谢谢。联系电话：15762462008，联系人：先生/女士，录音流水号：2025011415404396620882571。受理明细：531920062399999999。
在途开通单信息：536250113109172342，15105449969，2025-01-13 17:24:48，业务融合开机流程宽带，处理中，黄单建设（楼宇）
是否到厅:否
业务名称:业务融合开机流程宽带
;宽带小区$[兴隆官庄]$</t>
  </si>
  <si>
    <t>2025-01-14 15:52:00</t>
  </si>
  <si>
    <t>2025-01-14 15:52:33</t>
  </si>
  <si>
    <t>SD-851-306726-17084-15837</t>
  </si>
  <si>
    <t>SD-057-250114-649583-2975</t>
  </si>
  <si>
    <t>2025-01-14 11:56:18</t>
  </si>
  <si>
    <t>【调研】-普通区域-奎文区-北国之春-13685368170-200M-宽带上网投诉-次数0-202501140000260945</t>
  </si>
  <si>
    <t>2025-01-15 12:57:00</t>
  </si>
  <si>
    <t>202501140000260945</t>
  </si>
  <si>
    <t>202501140000260945#13685368170客户反映电视经常出现中国移动，客户不在家家里有人在家不会操作要求派师傅上门看一下，请协助处理。谢谢  联系人：先生 联系电话：13515369309流水：2025011411530308420883197</t>
  </si>
  <si>
    <t>2025-01-14 12:05:02</t>
  </si>
  <si>
    <t>2025-01-14 12:05:24</t>
  </si>
  <si>
    <t>SD-057-250114-351264-2965</t>
  </si>
  <si>
    <t>2025-01-14 11:56:06</t>
  </si>
  <si>
    <t>80+银卡-普通区域-奎文区-金鼎华府-13792634860-200M-魔百和投诉-次数0-202501140000263331</t>
  </si>
  <si>
    <t>202501140000263331</t>
  </si>
  <si>
    <t>202501140000263331#【已关注中国移动10086微信公众号】流程受理流水号：20250114114625137926348601049756
客户号码:13792634860
客户姓名:李*
投诉地市:潍坊
来话流水:2025011411454662920891041
宽带账号:13792634860
宽带账号归属地市:潍坊
宽带账号归属区县:奎文区
故障地址:潍坊奎文区大虞街道鸢飞路金鼎华府5号楼*********
联系电话:13792634860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故障细类:移动高清电视故障(专席)
携转原因:
故障时间:2025-01-14 11:54:14
魔百和单播/组播:单播
具体故障现象:电视提示网络类错误，我处正常排障未恢复，请协助处理谢谢
客户其他诉求:
魔百和单/组播：单播;宽带小区$[金鼎华府]$</t>
  </si>
  <si>
    <t>2025-01-14 11:58:40</t>
  </si>
  <si>
    <t>SD-057-250114-329786-2174</t>
  </si>
  <si>
    <t>2025-01-14 10:47:18</t>
  </si>
  <si>
    <t>【调研】-80+金卡-普通区域-青州市-山工家属院-18366308170-200M-业务受理宽带-次数0-202501140000202712</t>
  </si>
  <si>
    <t>2025-01-15 10:48:00</t>
  </si>
  <si>
    <t>202501140000202712</t>
  </si>
  <si>
    <t>202501140000202712# 宽带账号:18366308170; 联系电话：18366308170，问题类型：此工单为群障修复工单，根据群障全量闭环修复管理要求，为确保客户网络通畅，请装维人员跟进修复网络问题，谢谢！ 
 群障标题：公告。故障描述：潍坊青州市山工家属院光缆故障，预估24小时恢复，请帮忙拦截,如有需要请联系片区装维师傅李明辉15706307632主叫号码：18366308170.0;该号码仅供参考，请优先联系宽带账号。</t>
  </si>
  <si>
    <t>2025-01-14 10:50:27</t>
  </si>
  <si>
    <t>2025-01-14 10:52:09</t>
  </si>
  <si>
    <t>SD-057-250114-843590-4839</t>
  </si>
  <si>
    <t>2025-01-14 15:46:53</t>
  </si>
  <si>
    <t>【调研】-80+银卡-普通区域-寿光市-耿家庄子村自然村-13963685263-1000M-宽带上网投诉-次数0-202501140000406982</t>
  </si>
  <si>
    <t>202501140000406982</t>
  </si>
  <si>
    <t xml:space="preserve">202501140000406982#流程受理流水号：20250114154630139636852631098007
客户号码:13963685263
客户姓名:魏**
投诉地市:潍坊
来话流水:2025011415451459920844366
宽带账号:13963685263
宽带账号归属地市:潍坊
宽带账号归属区县:寿光市
故障地址:潍坊寿光市纪台镇耿家庄子村耿家庄子村自然村耿家庄子2号箱*********
联系电话:13963685263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光功率:-22.21
故障大类:宽带/电视
故障细类:宽带网速慢/卡顿
携转原因:
故障时间:2025-01-14 15:46:35
具体故障现象:网速慢卡顿，
客户其他诉求:客户侧为质差终端，要求上门更换终端并一并处理故障问题。
</t>
  </si>
  <si>
    <t>2025-01-14 15:53:42</t>
  </si>
  <si>
    <t>2025-01-14 15:54:20</t>
  </si>
  <si>
    <t>SD-851-232287-31428-20376</t>
  </si>
  <si>
    <t>SD-057-250114-821073-2119</t>
  </si>
  <si>
    <t>2025-01-14 10:44:09</t>
  </si>
  <si>
    <t>普通区域-昌邑市-东金台村自然村-15853606610-1000M-宽带上网投诉-次数0-20250114103707X227688418</t>
  </si>
  <si>
    <t>20250114103707X227688418</t>
  </si>
  <si>
    <t xml:space="preserve">	#集团模板#宽带账号：15853606610；宽带地址：潍坊昌邑市石埠镇东金台村东金台村自然村13号箱李明久*********；具体现象：客户表示宽带千兆自行电脑连接光猫千兆网口使用超五类易商通网线 测试达不到需要进行测速，要求尽快处理回复！来电流水：2025011410345269620879624，联系电话：15866591650#集团模板#</t>
  </si>
  <si>
    <t>2025-01-14 10:47:41</t>
  </si>
  <si>
    <t>2025-01-14 10:48:55</t>
  </si>
  <si>
    <t>SD-851-282562-1122-11573</t>
  </si>
  <si>
    <t>SD-057-250114-824607-4845</t>
  </si>
  <si>
    <t>2025-01-14 15:47:04</t>
  </si>
  <si>
    <t>普通区域-诸城市-北拐庄自然村-15864317130-500M-宽带上网投诉-次数0-20250114154438X678047441</t>
  </si>
  <si>
    <t>20250114154438X678047441</t>
  </si>
  <si>
    <t xml:space="preserve">【农村网络投诉】流程受理流水号：20250114154358158643171301097397
客户号码:15864317130
客户姓名:王**
投诉地市:潍坊
来话流水:2025011415434244520823071
宽带账号:15864317130
宽带账号归属地市:潍坊
宽带账号归属区县:诸城市
故障地址:潍坊诸城市贾悦镇北拐庄北拐庄自然村北拐庄村北扩容16#箱*********
联系电话:15864317130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15:44:17
具体故障现象:光猫亮红灯，
客户其他诉求:
</t>
  </si>
  <si>
    <t>2025-01-14 15:49:19</t>
  </si>
  <si>
    <t>SD-851-315633-11182-17429</t>
  </si>
  <si>
    <t>SD-057-250114-326185-4812</t>
  </si>
  <si>
    <t>2025-01-14 15:44:32</t>
  </si>
  <si>
    <t>普通区域-诸城市-张戈庄自然村-15953618971-300M-宽带上网投诉-次数0-20250114154244X564170771</t>
  </si>
  <si>
    <t>20250114154244X564170771</t>
  </si>
  <si>
    <t xml:space="preserve">【农村网络投诉】流程受理流水号：20250114154057159536189711096707
客户号码:15953618971
客户姓名:杨**
投诉地市:潍坊
来话流水:2025011415403201020879721
宽带账号:15953618971
宽带账号归属地市:潍坊
宽带账号归属区县:诸城市
故障地址:潍坊诸城市百尺河镇张戈庄张戈庄自然村张戈庄村大队院东南8号箱*********
联系电话:15953618971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15:42:25
具体故障现象:提示网络无法连接，
客户其他诉求:
</t>
  </si>
  <si>
    <t>2025-01-14 15:51:32</t>
  </si>
  <si>
    <t>2025-01-14 15:51:58</t>
  </si>
  <si>
    <t>SD-057-250114-038124-6217</t>
  </si>
  <si>
    <t>2025-01-14 18:17:15</t>
  </si>
  <si>
    <t>【调研】-80+普通-普通区域-潍城区-龙熙园-15063631733-300M-业务受理宽带-次数0-202501140000521578</t>
  </si>
  <si>
    <t>202501140000521578</t>
  </si>
  <si>
    <t>202501140000521578#【已关注中国移动10086微信公众号】 宽带账号:15063631733; 联系电话：15063631733，问题类型：此工单为群障修复工单，根据群障全量闭环修复管理要求，为确保客户网络通畅，请装维人员跟进修复网络问题，谢谢！ 
 群障标题：公告。故障描述：潍坊潍城区龙熙园光缆故障，预估24小时恢复，请帮忙拦截,如有需要请联系片区装维师傅杜王峰15706307881主叫号码：15063631733.0;该号码仅供参考，请优先联系宽带账号。</t>
  </si>
  <si>
    <t>2025-01-14 18:22:56</t>
  </si>
  <si>
    <t>2025-01-14 18:35:39</t>
  </si>
  <si>
    <t>SD-057-250114-253096-6236</t>
  </si>
  <si>
    <t>2025-01-14 18:19:37</t>
  </si>
  <si>
    <t>普通区域-高密市-南集自然村-15053668818-300M-宽带上网投诉-次数0-202501140000522506</t>
  </si>
  <si>
    <t>202501140000522506</t>
  </si>
  <si>
    <t>202501140000522506#【已关注中国移动10086微信公众号】流程受理流水号：20250114181627150536688181130414
客户号码:15053668818
客户姓名:孙*
投诉地市:潍坊
来话流水:2025011418161348220884030
宽带账号:15053668818
宽带账号归属地市:潍坊
宽带账号归属区县:高密市
故障地址:潍坊高密市大牟家镇南集南集自然村高密南集孙叙聪3号箱*********
联系电话:15053668818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18:17:40
具体故障现象:光猫亮红灯
客户其他诉求:
;宽带小区$[南集自然村]$</t>
  </si>
  <si>
    <t>2025-01-14 18:23:24</t>
  </si>
  <si>
    <t>SD-057-250114-705489-6167</t>
  </si>
  <si>
    <t>2025-01-14 18:13:36</t>
  </si>
  <si>
    <t>普通区域-昌乐县-福乐苑-15908022480-300M-魔百和投诉-次数0-202501140000518885</t>
  </si>
  <si>
    <t>202501140000518885</t>
  </si>
  <si>
    <t>202501140000518885#【已关注中国移动10086微信公众号】流程受理流水号：20250114181144159080224801129718
客户号码:15908022480
客户姓名:尹**
投诉地市:潍坊
来话流水:2025011418113322120846619
宽带账号:15908022480
宽带账号归属地市:潍坊
宽带账号归属区县:昌乐县
故障地址:潍坊昌乐县城关街道孤山街福乐苑2号楼*********
联系电话:15762475067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故障细类:移动高清电视故障(专席)
携转原因:
故障时间:2025-01-14 18:08:18
魔百和单播/组播:组播
具体故障现象:电视机提示无信号，请协助谢谢
客户其他诉求:
魔百和单/组播：组播;宽带小区$[福乐苑]$</t>
  </si>
  <si>
    <t>2025-01-14 18:16:24</t>
  </si>
  <si>
    <t>2025-01-14 18:16:46</t>
  </si>
  <si>
    <t>SD-057-250114-649138-6132</t>
  </si>
  <si>
    <t>2025-01-14 18:10:03</t>
  </si>
  <si>
    <t>【调研】-普通区域-青州市-沙店村-13371455320-300M-魔百和投诉-次数0-202501140000517087</t>
  </si>
  <si>
    <t>202501140000517087</t>
  </si>
  <si>
    <t>202501140000517087#流程受理流水号：20250114180701133714553201128886
客户号码:13371455320
客户姓名:侯**
投诉地市:潍坊
来话流水:2025011418050714620892161
宽带账号:13371455320
宽带账号归属地市:潍坊
宽带账号归属区县:青州市
故障地址:潍坊青州市黄楼街道沙店村沙店村1号箱(李永年)*********
联系电话:13371455320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故障大类:宽带/电视
故障细类:移动高清电视故障(专席)
携转原因:
故障时间:2025-01-14 18:09:22
魔百和单播/组播:单播
具体故障现象:电视直播或点播无法观看，
客户其他诉求:
魔百和单/组播：单播;宽带小区$[沙店村]$</t>
  </si>
  <si>
    <t>2025-01-14 18:15:52</t>
  </si>
  <si>
    <t>2025-01-14 18:35:19</t>
  </si>
  <si>
    <t>SD-851-328995-13510-25257</t>
  </si>
  <si>
    <t>SD-057-250114-175462-6136</t>
  </si>
  <si>
    <t>2025-01-14 18:10:43</t>
  </si>
  <si>
    <t>(目标)普通区域-坊子区-康家屯-15253634290-100M-宽带上网投诉-次数0-202501140000518165</t>
  </si>
  <si>
    <t>202501140000518165</t>
  </si>
  <si>
    <t xml:space="preserve">202501140000518165#流程受理流水号：20250114181000152536342901129433
客户号码:15253634290
客户姓名:林**
投诉地市:潍坊
来话流水:2025011418094300120831396
宽带账号:15253634290
宽带账号归属地市:潍坊
宽带账号归属区县:坊子区
故障地址:潍坊坊子区太堡庄街道（丈岭）康家屯行政村康家屯5号箱*********
联系电话:15253634290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光功率:-21.30
故障大类:宽带/电视
故障细类:宽带无法上网
携转原因:
故障时间:2025-01-14 18:06:51
具体故障现象:频繁掉线，
客户其他诉求:客户侧为质差终端，要求上门更换终端并一并处理故障问题。
</t>
  </si>
  <si>
    <t>2025-01-14 18:14:12</t>
  </si>
  <si>
    <t>2025-01-14 18:15:11</t>
  </si>
  <si>
    <t>SD-851-321807-8211-6766</t>
  </si>
  <si>
    <t>2025-01-14 18:18:14</t>
  </si>
  <si>
    <t>【重投】-普通区域-坊子区-颜家庄村自然村-18363655348-300M-宽带上网投诉-次数0-202501140000520029 一级督办</t>
  </si>
  <si>
    <t>202501140000520029</t>
  </si>
  <si>
    <t>2025-01-14 18:23:39</t>
  </si>
  <si>
    <t>2025-01-14 18:24:14</t>
  </si>
  <si>
    <t>SD-057-250114-508941-6204</t>
  </si>
  <si>
    <t>2025-01-14 18:16:49</t>
  </si>
  <si>
    <t>普通区域-潍城区-卧龙社区（北区）-13516367907-500M-业务受理宽带-次数0-202501140000519852</t>
  </si>
  <si>
    <t>202501140000519852</t>
  </si>
  <si>
    <t>202501140000519852# 宽带账号:13516367907; 联系电话：13516367907，问题类型：此工单为群障修复工单，根据群障全量闭环修复管理要求，为确保客户网络通畅，请装维人员跟进修复网络问题，谢谢！ 
 群障标题：公告。故障描述：潍坊潍城区卧龙社区（北区）光缆故障，预估24小时恢复，请帮忙拦截,如有需要请联系片区装维师傅杨勇15706307911主叫号码：13516367907.0;该号码仅供参考，请优先联系宽带账号。</t>
  </si>
  <si>
    <t>2025-01-14 18:23:42</t>
  </si>
  <si>
    <t>2025-01-14 18:24:19</t>
  </si>
  <si>
    <t>SD-057-250114-927043-6176</t>
  </si>
  <si>
    <t>2025-01-14 18:14:09</t>
  </si>
  <si>
    <t>【调研】-80+普通-普通区域-昌乐县-恒安小区-15094969267-1000M-宽带上网投诉-次数0-20250114181226X546685743</t>
  </si>
  <si>
    <t>20250114181226X546685743</t>
  </si>
  <si>
    <t xml:space="preserve">流程受理流水号：20250114181154150949692671129757
客户号码:15094969267
客户姓名:张**
投诉地市:潍坊
来话流水:2025011418114198720847778
宽带账号:15094969267
宽带账号归属地市:潍坊
宽带账号归属区县:昌乐县
故障地址:潍坊昌乐县城关街道恒安街恒安小区1号楼*********
联系电话:15094969267
联系人:先生/女士
工单紧急程度:非常紧急
是否有升级投诉倾向:否
是否重复投诉:否
是否携转意向:否
是否投诉倾向:否
是否智能网关:智能网关
当前是否在线:否
接入方式:FTTH
端到端诊断结果:光功率弱（光功率小于负27）
是否质差终端:无质差信息
光功率:无
故障大类:宽带/电视
故障细类:宽带无法上网
携转原因:
故障时间:2025-01-14 18:12:08
具体故障现象:光猫灯正常但电脑手机无法上网，
客户其他诉求:
</t>
  </si>
  <si>
    <t>2025-01-14 18:19:47</t>
  </si>
  <si>
    <t>2025-01-14 18:19:54</t>
  </si>
  <si>
    <t>SD-851-331449-15119-18099</t>
  </si>
  <si>
    <t>2025-01-14 18:16:42</t>
  </si>
  <si>
    <t>80+普通-普通区域-安丘市-石家埠村自然村-15763026309-300M-业务受理宽带-次数0-202501140000521479 一级督办</t>
  </si>
  <si>
    <t>202501140000521479</t>
  </si>
  <si>
    <t>2025-01-14 18:29:30</t>
  </si>
  <si>
    <t>2025-01-14 18:31:02</t>
  </si>
  <si>
    <t>SD-057-250114-048175-4075</t>
  </si>
  <si>
    <t>2025-01-14 14:11:02</t>
  </si>
  <si>
    <t>(目标)普通区域-昌邑市-北陶村自然村-13791681299-100M-宽带上网投诉-次数0-20250114140816X896890939</t>
  </si>
  <si>
    <t>2025-01-15 15:12:00</t>
  </si>
  <si>
    <t>20250114140816X896890939</t>
  </si>
  <si>
    <t xml:space="preserve">【农村网络投诉】流程受理流水号：20250114140715137916812991075274
客户号码:13791681299
客户姓名:黄**
投诉地市:潍坊
来话流水:2025011414055600420899438
宽带账号:13791681299
宽带账号归属地市:潍坊
宽带账号归属区县:昌邑市
故障地址:潍坊昌邑市围子镇北陶村北陶村自然村北陶村14号箱孟昌茂*********
联系电话:18763658080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14:07:52
具体故障现象:光猫亮红灯，
客户其他诉求:
</t>
  </si>
  <si>
    <t>2025-01-14 14:34:38</t>
  </si>
  <si>
    <t>2025-01-14 14:35:08</t>
  </si>
  <si>
    <t>SD-057-250114-486127-4152</t>
  </si>
  <si>
    <t>2025-01-14 14:18:30</t>
  </si>
  <si>
    <t>普通区域-高密市-前疃自然村-13081666946-200M-宽带上网投诉-次数0-202501140000336007</t>
  </si>
  <si>
    <t>2025-01-15 15:19:00</t>
  </si>
  <si>
    <t>202501140000336007</t>
  </si>
  <si>
    <t>202501140000336007#宽带账号：13081666946；宽带地址：潍坊高密市朝阳街道前疃前疃自然村高密前疃村18号箱高森*********；客户来电反映宽带/忘记路由器密码 指导恢复出厂设置 未恢复 ，要求上门，请协助处理，谢谢！！来电流水：2025011414091486720840433，联系电话：13081666946</t>
  </si>
  <si>
    <t>2025-01-14 14:21:45</t>
  </si>
  <si>
    <t>2025-01-14 14:22:03</t>
  </si>
  <si>
    <t>SD-057-250114-978264-4108</t>
  </si>
  <si>
    <t>2025-01-14 14:14:45</t>
  </si>
  <si>
    <t>80+普通-普通区域-潍城区-十笏园小区-13573650442-300M-宽带上网投诉-次数0-202501140000336118</t>
  </si>
  <si>
    <t>202501140000336118</t>
  </si>
  <si>
    <t xml:space="preserve">202501140000336118#13573650442客户来电反映宽带无法使用，客户不配合操作要求维修人员上门维修，请尽快协助处理，谢谢  联系人：女士 联系电话：13625368265 流水：2025011414122464720880564
</t>
  </si>
  <si>
    <t>2025-01-14 14:23:36</t>
  </si>
  <si>
    <t>2025-01-14 14:23:58</t>
  </si>
  <si>
    <t>SD-851-267683-640-24110</t>
  </si>
  <si>
    <t>2025-01-14 13:50:32</t>
  </si>
  <si>
    <t>【调研】-80+金卡-普通区域-奎文区-润通机车交易公司-18763670658-300M-宽带上网投诉-次数0-202501140000321946 一级督办</t>
  </si>
  <si>
    <t>202501140000321946</t>
  </si>
  <si>
    <t>2025-01-14 13:52:45</t>
  </si>
  <si>
    <t>2025-01-14 13:53:04</t>
  </si>
  <si>
    <t>SD-851-274872-22484-13432</t>
  </si>
  <si>
    <t>SD-057-250114-048165-3329</t>
  </si>
  <si>
    <t>2025-01-14 12:41:09</t>
  </si>
  <si>
    <t>80+银卡-普通区域-昌邑市-孟家洼自然村-13791681001-1000M-宽带上网投诉-次数0-20250114123854X534149573</t>
  </si>
  <si>
    <t>20250114123854X534149573</t>
  </si>
  <si>
    <t xml:space="preserve">【农村网络投诉】流程受理流水号：20250114123816137916810011060491
客户号码:13791681001
客户姓名:史**
投诉地市:潍坊
来话流水:2025011412365061620869155
宽带账号:13791681001
宽带账号归属地市:潍坊
宽带账号归属区县:昌邑市
故障地址:潍坊昌邑市南逄镇孟家洼村孟家洼自然村25号箱*********
联系电话:13791681001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故障细类:宽带无法上网
携转原因:
故障时间:2025-01-14 12:38:31
具体故障现象:网速慢卡顿，
客户其他诉求:
</t>
  </si>
  <si>
    <t>2025-01-14 12:43:30</t>
  </si>
  <si>
    <t>2025-01-14 12:43:50</t>
  </si>
  <si>
    <t>SD-057-250114-081723-3342</t>
  </si>
  <si>
    <t>2025-01-14 12:42:42</t>
  </si>
  <si>
    <t>普通区域-青州市-天虹花园-17865606926-300M-宽带上网投诉-次数0-202501140000289077</t>
  </si>
  <si>
    <t>202501140000289077</t>
  </si>
  <si>
    <t xml:space="preserve">202501140000289077# 宽带账号：17865606926；联系电话：17865606926宽带地址：潍坊青州市云门山街道海岱路天虹花园A区1号楼；客户来电反映电视网络不能用，线上指导无法配合操作，要求上门处理, 来电流水：2025011412381378220879112
 </t>
  </si>
  <si>
    <t>2025-01-14 12:46:05</t>
  </si>
  <si>
    <t>2025-01-14 12:46:19</t>
  </si>
  <si>
    <t>SD-057-250114-917546-3361</t>
  </si>
  <si>
    <t>2025-01-14 12:45:56</t>
  </si>
  <si>
    <t>普通区域-奎文区-宝利家园-15165360114-300M-业务受理宽带-次数0-202501140000292120</t>
  </si>
  <si>
    <t>202501140000292120</t>
  </si>
  <si>
    <t>202501140000292120# 宽带账号:15165360114; 联系电话：15165360114，问题类型：此工单为群障修复工单，根据群障全量闭环修复管理要求，为确保客户网络通畅，请装维人员跟进修复网络问题，谢谢！ 
 群障标题：公告。故障描述：潍坊奎文区宝利家园光缆故障，预估24小时恢复，请帮忙拦截,如有需要请联系片区装维师傅张永鸿15706366537主叫号码：15169567113.0;该号码仅供参考，请优先联系宽带账号。</t>
  </si>
  <si>
    <t>2025-01-14 12:48:22</t>
  </si>
  <si>
    <t>SD-852-300296-1317-25674</t>
  </si>
  <si>
    <t>SD-057-250114-903624-3966</t>
  </si>
  <si>
    <t>2025-01-14 13:56:31</t>
  </si>
  <si>
    <t>【调研】-80+普通-FTTR-普通区域-青州市-碧桂园玖州府-13562621987-1000M-业务受理宽带-次数0-202501140000324619</t>
  </si>
  <si>
    <t>202501140000324619</t>
  </si>
  <si>
    <t>202501140000324619#【已关注中国移动10086微信公众号】 宽带账号:13562621987; 联系电话：13562621987，问题类型：此工单为群障修复工单，根据群障全量闭环修复管理要求，为确保客户网络通畅，请装维人员跟进修复网络问题，谢谢！ 
 群障标题：公告。故障描述：潍坊青州市碧桂园玖州府光缆故障，预估24小时恢复，请帮忙拦截,如有需要请联系片区装维师傅李鹏15706307650主叫号码：13562621987.0;该号码仅供参考，请优先联系宽带账号。</t>
  </si>
  <si>
    <t>2025-01-14 13:58:01</t>
  </si>
  <si>
    <t>2025-01-14 13:58:40</t>
  </si>
  <si>
    <t>SD-851-300225-2217-15131</t>
  </si>
  <si>
    <t>SD-057-250114-982407-4106</t>
  </si>
  <si>
    <t>2025-01-14 14:14:24</t>
  </si>
  <si>
    <t>【调研】-80+普通-普通区域-坊子区-坊子新区凤昌街沿街保护小区-13792667929-300M-宽带上网投诉-次数0-202501140000336517</t>
  </si>
  <si>
    <t>202501140000336517</t>
  </si>
  <si>
    <t>202501140000336517#流程受理流水号：20250114141339137926679291076631
客户号码:13792667929
客户姓名:祝**
投诉地市:潍坊
来话流水:2025011414125242920886354
宽带账号:13792667929
账号归属区县:诸城
联系电话:15063633368
联系人:先生/女士
宽带地址:潍坊
工单紧急程度:一般
是否投诉倾向:否
是否重复投诉:否
是否携转意向:否
是否有升级投诉倾向:否
*业务名称:业务融合移机流程宽带
投诉内容:手机号码：13792667929，【问题描述】客户已办理宽带业务，有开通单，要求装维尽快联系上门，请处理，谢谢。联系电话：15063633368，联系人：先生/女士，录音流水号：2025011414125242920886354。受理明细：531920062399999999。
在途开通单信息：536250111691624106，13792667929，2025-01-11 18:08:02，业务融合移机流程宽带，处理中，手写判断和地址录入
是否到厅:否
业务名称:业务融合移机流程宽带
;宽带小区$[坊子新区凤昌街沿街保护小区]$</t>
  </si>
  <si>
    <t>2025-01-14 14:24:21</t>
  </si>
  <si>
    <t>2025-01-14 14:40:43</t>
  </si>
  <si>
    <t>SD-852-335084-1835-28817</t>
  </si>
  <si>
    <t>SD-057-250114-412839-3396</t>
  </si>
  <si>
    <t>2025-01-14 12:48:20</t>
  </si>
  <si>
    <t>普通区域-青州市-玉皇阁村自然村-18263622277-300M-宽带延伸服务-次数0-202501140000291658</t>
  </si>
  <si>
    <t>202501140000291658</t>
  </si>
  <si>
    <t xml:space="preserve">202501140000291658#流程受理流水号：20250114124547182636222771061753
客户号码:18263622277
客户姓名:刘**
投诉地市:潍坊
来话流水:2025011412432413920816852
宽带账号:18263622277
宽带账号归属地市:潍坊
宽带账号归属区县:青州市
故障地址:潍坊青州市黄楼街道玉皇阁村玉皇面粉厂
联系电话:18366356886
联系人:先生/女士
工单紧急程度:一般
是否有升级投诉倾向:否
是否重复投诉:否
是否携转意向:否
是否投诉倾向:否
是否智能网关:智能网关
当前是否在线:是
接入方式:FTTH
是否质差终端:无质差信息
光功率:-19.82
故障大类:宽带/电视
故障细类:宽带延伸服务
携转原因:
故障时间:2025-01-14 12:45:22
具体故障现象:重新布置网线，客户新装修后电视换了位置，网线不够长，要求能配置成无线连接 的状态，要求尽快联系
</t>
  </si>
  <si>
    <t>2025-01-14 12:51:50</t>
  </si>
  <si>
    <t>2025-01-14 12:52:19</t>
  </si>
  <si>
    <t>SD-057-250114-573042-3932</t>
  </si>
  <si>
    <t>2025-01-14 13:53:08</t>
  </si>
  <si>
    <t>普通区域-奎文区-宝利家园-13791638771-300M-宽带延伸服务-次数1-202501140000103331</t>
  </si>
  <si>
    <t>202501140000103331</t>
  </si>
  <si>
    <t xml:space="preserve">202501140000103331#流程受理流水号：20250114084738137916387711004405
客户号码:13791638771
客户姓名:钟**
投诉地市:潍坊
来话流水:2025011408470886120830260
宽带账号:13791638771
宽带账号归属地市:潍坊
宽带账号归属区县:奎文区
故障地址:潍坊奎文区东关街道工褔街宝利家园4号楼*********
联系电话:13791638771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故障时间:2025-01-14 08:46:10
具体故障现象:光信号红灯 插紧捋顺光纤线，重启未恢复 谢谢
</t>
  </si>
  <si>
    <t>2025-01-14 14:01:51</t>
  </si>
  <si>
    <t>2025-01-14 14:12:23</t>
  </si>
  <si>
    <t>SD-057-250114-096783-3368</t>
  </si>
  <si>
    <t>2025-01-14 12:46:15</t>
  </si>
  <si>
    <t>普通区域-昌邑市-十字路-13792618942-200M-业务受理宽带-次数0-202501140000290049</t>
  </si>
  <si>
    <t>202501140000290049</t>
  </si>
  <si>
    <t>202501140000290049# 宽带账号:13792618942; 联系电话：13792618942，问题类型：此工单为群障修复工单，根据群障全量闭环修复管理要求，为确保客户网络通畅，请装维人员跟进修复网络问题，谢谢！ 
 群障标题：公告。故障描述：潍坊昌邑市十字路光缆故障，预估24小时恢复，请帮忙拦截,如有需要请联系片区装维师傅刘国兵15706307211主叫号码：13583668264.0;该号码仅供参考，请优先联系宽带账号。</t>
  </si>
  <si>
    <t>2025-01-14 12:52:44</t>
  </si>
  <si>
    <t>2025-01-14 12:53:08</t>
  </si>
  <si>
    <t>SD-057-250114-258431-3937</t>
  </si>
  <si>
    <t>2025-01-14 13:53:25</t>
  </si>
  <si>
    <t>【调研】-普通区域-奎文区-晨晟世纪城东区-15095132271-300M-宽带上网投诉-次数0-202501140000323736</t>
  </si>
  <si>
    <t>202501140000323736</t>
  </si>
  <si>
    <t>202501140000323736#宽带账号：15095132271；联系电话18863699925宽带地址潍坊奎文区北苑街道潍州路卧龙街皮革技校宿舍二技校宿舍；客户来电反映光信号红灯，要求上门处理, 来电流水：2025011413501466520826325</t>
  </si>
  <si>
    <t>2025-01-14 13:57:18</t>
  </si>
  <si>
    <t>2025-01-14 13:59:02</t>
  </si>
  <si>
    <t>SD-057-250114-345962-3385</t>
  </si>
  <si>
    <t>2025-01-14 12:46:56</t>
  </si>
  <si>
    <t>80+普通-普通区域-诸城市-向阳村自然村-18265608658-500M-宽带延伸服务-次数0-202501140000291357</t>
  </si>
  <si>
    <t>202501140000291357</t>
  </si>
  <si>
    <t xml:space="preserve">202501140000291357#流程受理流水号：20250114124227182656086581061219
客户号码:18265608658
客户姓名:陈**
投诉地市:潍坊
来话流水:2025011412403161720895983
宽带账号:18265608658
宽带账号归属地市:潍坊
宽带账号归属区县:诸城市
故障地址:潍坊诸城市贾悦镇向阳村向阳村自然村向阳村西北12号箱*********
联系电话:18265608658
联系人:先生
工单紧急程度:一般
是否有升级投诉倾向:否
是否重复投诉:否
是否携转意向:否
是否投诉倾向:否
是否智能网关:智能网关
当前是否在线:是
接入方式:FTTH
是否质差终端:无质差信息
光功率:-18.29
故障大类:宽带/电视
故障细类:宽带延伸服务
携转原因:
故障时间:2025-01-14 12:45:26
具体故障现象:调测其它设备，
</t>
  </si>
  <si>
    <t>2025-01-14 12:48:47</t>
  </si>
  <si>
    <t>2025-01-14 12:49:20</t>
  </si>
  <si>
    <t>SD-057-250114-347108-3381</t>
  </si>
  <si>
    <t>2025-01-14 12:46:44</t>
  </si>
  <si>
    <t>80+普通-普通区域-诸城市-大源橡树湾-15205367413-200M-业务受理宽带-次数0-202501140000292415</t>
  </si>
  <si>
    <t>202501140000292415</t>
  </si>
  <si>
    <t>202501140000292415# 宽带账号:15205367413; 联系电话：15205367413，问题类型：此工单为群障修复工单，根据群障全量闭环修复管理要求，为确保客户网络通畅，请装维人员跟进修复网络问题，谢谢！ 
 群障标题：公告。故障描述：潍坊诸城市大源橡树湾光缆故障，预估24小时恢复，请帮忙拦截,如有需要请联系片区装维师傅夏锦涛15706307939主叫号码：15205367413.0;该号码仅供参考，请优先联系宽带账号。</t>
  </si>
  <si>
    <t>2025-01-14 12:54:08</t>
  </si>
  <si>
    <t>2025-01-14 12:54:30</t>
  </si>
  <si>
    <t>SD-852-335980-2483-17216</t>
  </si>
  <si>
    <t>SD-057-250114-823907-4138</t>
  </si>
  <si>
    <t>2025-01-14 14:17:08</t>
  </si>
  <si>
    <t>普通区域-潍城区-翠竹园小区-13506495833-500M-业务受理宽带-次数0-202501140000338448</t>
  </si>
  <si>
    <t>202501140000338448</t>
  </si>
  <si>
    <t>202501140000338448# 宽带账号:13506495833; 联系电话：13506495833，问题类型：此工单为群障修复工单，根据群障全量闭环修复管理要求，为确保客户网络通畅，请装维人员跟进修复网络问题，谢谢！ 
 群障标题：公告。故障描述：潍坊潍城区翠竹园小区光缆故障，预估24小时恢复，请帮忙拦截,如有需要请联系片区装维师傅杜王峰15706307881主叫号码：13506495833.0;该号码仅供参考，请优先联系宽带账号。</t>
  </si>
  <si>
    <t>2025-01-14 14:21:48</t>
  </si>
  <si>
    <t>2025-01-14 14:22:25</t>
  </si>
  <si>
    <t>SD-851-323733-12908-1105</t>
  </si>
  <si>
    <t>SD-057-250114-368015-3924</t>
  </si>
  <si>
    <t>2025-01-14 13:52:17</t>
  </si>
  <si>
    <t>80+银卡-普通区域--null--宽带上网投诉-次数0-202501140000312987</t>
  </si>
  <si>
    <t>2025-01-15 13:00:00</t>
  </si>
  <si>
    <t>202501140000312987</t>
  </si>
  <si>
    <t>202501140000312987#手机号码：18366536588，【问题描述】客户来电对于和家固话(IMS）无法拨打电话表示不满。已向客户分析解释，客户不认可，要求给予查询处理。联系人：先生/女士，联系电话：18366536588，流水号：2025011413330701120861224。
流程受理流水号：20250114133500183665365881069330
受理明细:531920062399999999
4G套餐名称:预付费新飞享+套餐
是否下发过短信提醒:否
前期有无退费记录:否
是否解释无法退费:否
是否到厅:否</t>
  </si>
  <si>
    <t>2025-01-14 14:15:29</t>
  </si>
  <si>
    <t>家庭咨询-&gt;产品质量-&gt;和家固话-&gt;全局流转-&gt;功能使用-&gt;通电无反应-&gt;全局流转</t>
  </si>
  <si>
    <t>SD-057-250114-385071-3345</t>
  </si>
  <si>
    <t>2025-01-14 12:43:19</t>
  </si>
  <si>
    <t>【调研】-80+金卡-普通区域-奎文区-弘润金茂府-15763690669-300M-宽带上网投诉-次数0-202501140000286791</t>
  </si>
  <si>
    <t>202501140000286791</t>
  </si>
  <si>
    <t>202501140000286791#15763690669客户来电反映宽带无法使用，客户没在家，拒绝排障，要求维修人员上门维修，请尽快协助处理，谢谢  联系人：先生 联系电话：15763690669本机 流水：2025011412394128120889672</t>
  </si>
  <si>
    <t>2025-01-14 12:46:03</t>
  </si>
  <si>
    <t>2025-01-14 12:47:13</t>
  </si>
  <si>
    <t>SD-852-322650-3629-16861</t>
  </si>
  <si>
    <t>SD-057-250114-375421-3346</t>
  </si>
  <si>
    <t>2025-01-14 12:43:31</t>
  </si>
  <si>
    <t>80+普通-普通区域-昌乐县-师家沟村自然村-15964907571-300M-宽带上网投诉-次数0-202501140000288237</t>
  </si>
  <si>
    <t>202501140000288237</t>
  </si>
  <si>
    <t>202501140000288237#宽带账号：15964907571；宽带地址：潍坊昌乐县高崖库区师家沟村师家沟村自然村师家沟村3#；客户来电反映宽带网络未连接，经查询客户侧为质差终端，请协助上门更换终端并一并处理故障问题，谢谢！联系电话：15964907571；联系人：师**；来电流水：2025011412393085820888414。</t>
  </si>
  <si>
    <t>2025-01-14 12:45:47</t>
  </si>
  <si>
    <t>2025-01-14 12:46:11</t>
  </si>
  <si>
    <t>SD-057-250114-623598-3362</t>
  </si>
  <si>
    <t>2025-01-14 12:45:58</t>
  </si>
  <si>
    <t>80+普通-普通区域-昌邑市-辛安庄自然村-15154490386-200M-业务受理宽带-次数0-202501140000290240</t>
  </si>
  <si>
    <t>202501140000290240</t>
  </si>
  <si>
    <t>202501140000290240#【已关注中国移动10086微信公众号】 宽带账号:15154490386; 联系电话：15154490386，问题类型：此工单为群障修复工单，根据群障全量闭环修复管理要求，为确保客户网络通畅，请装维人员跟进修复网络问题，谢谢！ 
 群障标题：公告。故障描述：潍坊昌邑市辛安庄自然村光缆故障，预估24小时恢复，请帮忙拦截,如有需要请联系片区装维师傅徐瑞鹏15706307210主叫号码：15065679324.0;该号码仅供参考，请优先联系宽带账号。</t>
  </si>
  <si>
    <t>2025-01-14 12:56:22</t>
  </si>
  <si>
    <t>2025-01-14 12:58:38</t>
  </si>
  <si>
    <t>SD-851-300119-11653-8331</t>
  </si>
  <si>
    <t>SD-057-250114-509613-4130</t>
  </si>
  <si>
    <t>2025-01-14 14:16:47</t>
  </si>
  <si>
    <t>【调研】-80+银卡-普通区域-安丘市-浮来春-15864319183-100M-业务受理宽带-次数0-202501140000338343</t>
  </si>
  <si>
    <t>2025-01-15 14:17:00</t>
  </si>
  <si>
    <t>202501140000338343</t>
  </si>
  <si>
    <t>202501140000338343# 宽带账号:15864319183; 联系电话：15864319183，问题类型：此工单为群障修复工单，根据群障全量闭环修复管理要求，为确保客户网络通畅，请装维人员跟进修复网络问题，谢谢！ 
 群障标题：公告。故障描述：浮来春主叫号码：18764652696.0;该号码仅供参考，请优先联系宽带账号。</t>
  </si>
  <si>
    <t>2025-01-14 14:37:00</t>
  </si>
  <si>
    <t>SD-851-319317-15164-4069</t>
  </si>
  <si>
    <t>SD-057-250114-604251-3213</t>
  </si>
  <si>
    <t>2025-01-14 12:26:22</t>
  </si>
  <si>
    <t>【调研】-80+金卡-普通区域-青州市-大益华府二期-15063635527-300M-业务受理宽带-次数0-202501140000280652</t>
  </si>
  <si>
    <t>202501140000280652</t>
  </si>
  <si>
    <t>202501140000280652#【已关注中国移动10086微信公众号】 宽带账号:15063635527; 联系电话：15063635527，问题类型：此工单为群障修复工单，根据群障全量闭环修复管理要求，为确保客户网络通畅，请装维人员跟进修复网络问题，谢谢！ 
 群障标题：公告。故障描述：潍坊青州市大益华府二期光缆故障，预估24小时恢复，请帮忙拦截,如有需要请联系片区装维师傅孙光超15706307651主叫号码：15953606398.0;该号码仅供参考，请优先联系宽带账号。</t>
  </si>
  <si>
    <t>2025-01-14 12:29:42</t>
  </si>
  <si>
    <t>SD-057-250114-091864-422</t>
  </si>
  <si>
    <t>2025-01-14 08:47:10</t>
  </si>
  <si>
    <t>80+普通-普通区域-昌乐县-新宇佳苑-15244457893-300M-宽带上网投诉-次数0-20250114084521X521719823</t>
  </si>
  <si>
    <t>20250114084521X521719823</t>
  </si>
  <si>
    <t xml:space="preserve">流程受理流水号：20250114084430152444578931003701
客户号码:15244457893
客户姓名:任**
投诉地市:潍坊
来话流水:2025011408435055720803131
宽带账号:15244457893
宽带账号归属地市:潍坊
宽带账号归属区县:昌乐县
故障地址:潍坊昌乐县城关街道新昌路新宇佳苑1号楼*********
联系电话:15244457893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故障细类:宽带无法上网
携转原因:
故障时间:2025-01-14 09:52:25
具体故障现象:提示网络无法连接，
客户其他诉求:客户要求1/14号十一点之后打电话联系
</t>
  </si>
  <si>
    <t>2025-01-14 08:57:06</t>
  </si>
  <si>
    <t>2025-01-14 08:58:00</t>
  </si>
  <si>
    <t>SD-057-250114-369072-351</t>
  </si>
  <si>
    <t>2025-01-14 08:43:11</t>
  </si>
  <si>
    <t>80+普通-普通区域-诸城市-厚德丽园-15253649123-1000M-宽带延伸服务-次数0-202501140000099177</t>
  </si>
  <si>
    <t>202501140000099177</t>
  </si>
  <si>
    <t xml:space="preserve">202501140000099177#【已关注中国移动10086微信公众号】流程受理流水号：20250114084202152536491231003161
客户号码:15253649123
客户姓名:周**
投诉地市:潍坊
来话流水:2025011408404042220879469
宽带账号:15253649123
宽带账号归属地市:潍坊
宽带账号归属区县:诸城市
故障地址:潍坊诸城市舜王街道北外环厚德丽园10号楼*********
联系电话:15253649123
联系人:先生/女士
工单紧急程度:紧急
是否有升级投诉倾向:否
是否重复投诉:否
是否携转意向:否
是否投诉倾向:否
是否智能网关:智能网关
当前是否在线:是
接入方式:FTTH
是否质差终端:无质差信息
光功率:-16.16
故障大类:宽带/电视
故障细类:宽带延伸服务
携转原因:
故障时间:2025-01-14 08:40:10
具体故障现象:网络无法连接光猫指示灯正常重启未恢复，要求处理维修有投诉意向
</t>
  </si>
  <si>
    <t>2025-01-14 08:45:25</t>
  </si>
  <si>
    <t>2025-01-14 08:48:25</t>
  </si>
  <si>
    <t>SD-852-263149-1819-2551</t>
  </si>
  <si>
    <t>2025-01-14 21:20:05</t>
  </si>
  <si>
    <t>80+白金-普通区域-奎文区-城建开发公司宿舍-13589194298-1000M-魔百和投诉-次数0-20250114211810X690475953 一级督办</t>
  </si>
  <si>
    <t>20250114211810X690475953</t>
  </si>
  <si>
    <t>2025-01-14 21:24:13</t>
  </si>
  <si>
    <t>2025-01-14 21:25:59</t>
  </si>
  <si>
    <t>SD-057-250114-713058-5874</t>
  </si>
  <si>
    <t>2025-01-14 17:46:24</t>
  </si>
  <si>
    <t>普通区域-高密市-赵戈庄自然村-13465703458-300M-业务受理宽带-次数0-202501140000501883</t>
  </si>
  <si>
    <t>2025-01-15 17:47:00</t>
  </si>
  <si>
    <t>202501140000501883</t>
  </si>
  <si>
    <t>202501140000501883# 宽带账号:13465703458; 联系电话：13465703458，问题类型：此工单为群障修复工单，根据群障全量闭环修复管理要求，为确保客户网络通畅，请装维人员跟进修复网络问题，谢谢！ 
 群障标题：公告。故障描述：潍坊高密市赵戈庄自然村光缆故障，预估24小时恢复，请帮忙拦截,如有需要请联系片区装维师傅陈金光15706307332主叫号码：13465703458.0;该号码仅供参考，请优先联系宽带账号。</t>
  </si>
  <si>
    <t>2025-01-14 17:49:53</t>
  </si>
  <si>
    <t>2025-01-14 17:50:21</t>
  </si>
  <si>
    <t>SD-057-250114-726358-772</t>
  </si>
  <si>
    <t>2025-01-14 09:11:10</t>
  </si>
  <si>
    <t>普通区域-寿光市-凤凰小区北区-18553691689-300M-宽带上网投诉-次数0-20250114090842X922955810</t>
  </si>
  <si>
    <t>20250114090842X922955810</t>
  </si>
  <si>
    <t xml:space="preserve">流程受理流水号：20250114090800185536916891008982
客户号码:18553691689
客户姓名:韩**
投诉地市:潍坊
来话流水:2025011409063989220827033
宽带账号:18553691689
宽带账号归属地市:潍坊
宽带账号归属区县:寿光市
故障地址:潍坊寿光市文家街道黄海路凤凰小区北区13号楼*********
联系电话:13070754050
联系人:女士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光功率:-15.51
故障大类:宽带
故障细类:宽带无法上网(专席)
携转原因:
故障时间:2025-01-14 09:13:34
具体故障现象:提示网络无法连接，
客户其他诉求:
</t>
  </si>
  <si>
    <t>2025-01-14 09:13:32</t>
  </si>
  <si>
    <t>2025-01-14 09:13:57</t>
  </si>
  <si>
    <t>SD-851-336569-16747-22174</t>
  </si>
  <si>
    <t>SD-057-250114-891427-6860</t>
  </si>
  <si>
    <t>2025-01-14 19:30:15</t>
  </si>
  <si>
    <t>普通区域-寿光市-巨能嘉园-18053600792-1000M-宽带延伸服务-次数0-202501140000551440</t>
  </si>
  <si>
    <t>202501140000551440</t>
  </si>
  <si>
    <t xml:space="preserve">202501140000551440#【已关注中国移动10086微信公众号】流程受理流水号：20250114192911180536007921140643
客户号码:18053600792
客户姓名:张*
投诉地市:潍坊
来话流水:2025011419271085920834322
宽带账号:18053600792
宽带账号归属地市:潍坊
宽带账号归属区县:寿光市
故障地址:潍坊寿光市圣城街道北环路巨能嘉园1号楼*********
联系电话:18053600792
联系人:先生/女士
工单紧急程度:紧急
是否有升级投诉倾向:否
是否重复投诉:否
是否携转意向:否
是否投诉倾向:否
是否智能网关:智能网关
当前是否在线:是
接入方式:FTTH
是否质差终端:无质差信息
光功率:-21.54
故障大类:宽带/电视
故障细类:宽带延伸服务
携转原因:
故障时间:2025-01-14 19:27:19
具体故障现象:网速慢卡顿，千兆路由器使用，自己测速达不到,位置宽阔，重启未恢复要求马上处理
</t>
  </si>
  <si>
    <t>2025-01-14 19:34:09</t>
  </si>
  <si>
    <t>2025-01-14 19:34:36</t>
  </si>
  <si>
    <t>SD-851-329224-8488-22624</t>
  </si>
  <si>
    <t>SD-057-250114-762184-458</t>
  </si>
  <si>
    <t>2025-01-14 08:49:07</t>
  </si>
  <si>
    <t>普通区域-奎文区-宝利家园-13791638771-300M-宽带延伸服务-次数0-202501140000103331</t>
  </si>
  <si>
    <t>2025-01-14 08:55:03</t>
  </si>
  <si>
    <t>2025-01-14 08:55:23</t>
  </si>
  <si>
    <t>SD-057-250114-976524-815</t>
  </si>
  <si>
    <t>2025-01-14 09:14:16</t>
  </si>
  <si>
    <t>80+普通-普通区域-坊子区-车埠村自然村-13508962942-300M-宽带上网投诉-次数0-20250114091240X160477655</t>
  </si>
  <si>
    <t>20250114091240X160477655</t>
  </si>
  <si>
    <t xml:space="preserve">【农村网络投诉】流程受理流水号：20250114091155135089629421009870
客户号码:13508962942
客户姓名:周**
投诉地市:潍坊
来话流水:2025011409113300220888493
宽带账号:13508962942
宽带账号归属地市:潍坊
宽带账号归属区县:坊子区
故障地址:潍坊坊子区黄旗堡街道车埠村车埠村自然村黄旗堡前车埠东北3号*********
联系电话:13508962942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光功率:-7.85
故障大类:宽带/电视
故障细类:宽带无法上网
携转原因:
故障时间:2025-01-14 09:12:27
具体故障现象:光猫亮红灯，
客户其他诉求:要求为其补偿gprs流量，
</t>
  </si>
  <si>
    <t>2025-01-14 09:16:38</t>
  </si>
  <si>
    <t>2025-01-14 09:17:07</t>
  </si>
  <si>
    <t>SD-057-250114-260147-24</t>
  </si>
  <si>
    <t>2025-01-14 06:56:01</t>
  </si>
  <si>
    <t>【调研】-普通区域-诸城市-德利源宿舍楼-15053663318-500M-宽带上网投诉-次数0-20250114065538X938205311</t>
  </si>
  <si>
    <t>20250114065538X938205311</t>
  </si>
  <si>
    <t>【预处理派单】宽带账号：15053663318，宽带地址： 潍坊诸城市龙都街道繁荣路德利源宿舍楼2号楼*********，故障现象：无法连接，故障现象类型：LOS亮红灯，客户诉求：客户反映本机号码宽带无法使用，重启光猫和路由器也不管用，要求工作人员回电，联系电话本机，联系人先生。，联系电话：15053663318，通话流水：2025011406544718820812563。接入方式：FTTH，当前是否在线：在线，端到端诊断结果：客户侧设备问题，是否智能网关：是，光功率-18.927900303521316。</t>
  </si>
  <si>
    <t>2025-01-14 07:02:30</t>
  </si>
  <si>
    <t>2025-01-14 07:03:06</t>
  </si>
  <si>
    <t>SD-851-299814-6236-6901</t>
  </si>
  <si>
    <t>SD-057-250114-765893-6920</t>
  </si>
  <si>
    <t>2025-01-14 19:38:04</t>
  </si>
  <si>
    <t>普通区域-昌邑市-辛安庄自然村-15006369519-300M-宽带上网投诉-次数0-202501140000554595</t>
  </si>
  <si>
    <t>202501140000554595</t>
  </si>
  <si>
    <t>202501140000554595#15006369519客户来电反映电视已回有声音一会没声音 老人在家不会操作 要求师傅上门处理 谢谢
联系人 先生联系电话 本机  流水2025011419354089620879710</t>
  </si>
  <si>
    <t>2025-01-14 19:40:03</t>
  </si>
  <si>
    <t>2025-01-14 19:40:54</t>
  </si>
  <si>
    <t>SD-057-250114-978605-3225</t>
  </si>
  <si>
    <t>2025-01-14 12:26:51</t>
  </si>
  <si>
    <t>【调研】-普通区域-奎文区-财富花园-13516388817-100M-宽带上网投诉-次数0-202501140000267078</t>
  </si>
  <si>
    <t>202501140000267078</t>
  </si>
  <si>
    <t>202501140000267078#宽带账号：13516388817；宽带地址：潍坊高新高新城区新华路财富花园南楼1-4-101；客户来电反映电视不能用，客户不在现场，无法配合线上指导，要求师傅上门，请协助处理，谢谢！联系电话：18815366127；联系人：先生；来电流水：2025011412233091620865981</t>
  </si>
  <si>
    <t>2025-01-14 12:27:46</t>
  </si>
  <si>
    <t>2025-01-14 12:28:04</t>
  </si>
  <si>
    <t>SD-851-257260-27653-25374</t>
  </si>
  <si>
    <t>SD-057-250114-140238-3179</t>
  </si>
  <si>
    <t>2025-01-14 12:23:18</t>
  </si>
  <si>
    <t>普通区域-昌邑市-蔚蓝海岸-18263653366-200M-宽带上网投诉-次数0-202501140000278208</t>
  </si>
  <si>
    <t>202501140000278208</t>
  </si>
  <si>
    <t xml:space="preserve">202501140000278208#18263653366客户来电反映电视无法观看，显示开小差，线上排障不认可，客户表示多次来电修复，重启，客户表示未解决！要求维修人员上门维修，请尽快协助处理，谢谢  联系人：先生 联系电话：本机 来电流水：2025011412212390320848381
</t>
  </si>
  <si>
    <t>2025-01-14 12:29:51</t>
  </si>
  <si>
    <t>SD-057-250114-025614-3051</t>
  </si>
  <si>
    <t>2025-01-14 12:07:00</t>
  </si>
  <si>
    <t>普通区域-高密市-十里堡自然村-13173115072-200M-宽带延伸服务-次数0-202501140000270608</t>
  </si>
  <si>
    <t>202501140000270608</t>
  </si>
  <si>
    <t xml:space="preserve">202501140000270608#流程受理流水号：20250114120619131731150721054578
客户号码:13173115072
客户姓名:杜**
投诉地市:潍坊
来话流水:2025011412023752520889783
宽带账号:13173115072
宽带账号归属地市:潍坊
宽带账号归属区县:高密市
故障地址:潍坊高密市醴泉街道顺河路移动文化里小区1号楼*********
联系电话:13173115072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故障时间:2025-01-14 12:09:33
具体故障现象:Pon不亮：引导客户将光纤线插紧，将弯折的位置捋直后重启无效检测线路
</t>
  </si>
  <si>
    <t>2025-01-14 12:10:56</t>
  </si>
  <si>
    <t>2025-01-14 12:11:11</t>
  </si>
  <si>
    <t>SD-852-243926-2203-7593</t>
  </si>
  <si>
    <t>SD-057-250114-468039-6899</t>
  </si>
  <si>
    <t>2025-01-14 19:35:39</t>
  </si>
  <si>
    <t>普通区域--null--宽带上网投诉-次数0-202501140000132570</t>
  </si>
  <si>
    <t>202501140000132570</t>
  </si>
  <si>
    <t>202501140000132570#*YWDZ01
服务号码：13853602717，
号码归属地：潍坊高密 ，
请查原因；
用户品牌：全球通；
是否外呼开通：否；
客户质疑：芒果会员权益、电视调测费预存费用100元、减免有线宽带初装接入费用，协议期内退网补交180元、宽带接入费用180元、有线宽带融合套餐免预存协议在网2年，2年内取消需补交180元初装费、宽带调测费预存费用100元、58+元爱家宽带300M、移动高清（智能升级版）15元/月、移动高清套餐协议2年、芒果会员权益，
接触录音流水号：2025011409213169620820401；联系电话：13853602717；
受理明细：536240704124114984，争议业务名称：芒果会员权益，仪**，13853602717，产品变更，2024-07-04 13:18:01,李甜芳(f7glq00r)，高密市顺吉手机大卖场(SD.LF.07.ZG.DLS.PQ.18)；
受理明细：536240704124114984，争议业务名称：电视调测费预存费用100元，仪**，13853602717，产品变更，2024-07-04 13:18:01,李甜芳(f7glq00r)，高密市顺吉手机大卖场(SD.LF.07.ZG.DLS.PQ.18)；
受理明细：536240704124114984，争议业务名称：减免有线宽带初装接入费用，协议期内退网补交180元，仪**，13853602717，产品变更，2024-07-04 13:18:01,李甜芳(f7glq00r)，高密市顺吉手机大卖场(SD.LF.07.ZG.DLS.PQ.18)；
受理明细：536240704124114984，争议业务名称：宽带接入费用180元，仪**，13853602717，产品变更，2024-07-04 13:18:01,李甜芳(f7glq00r)，高密市顺吉手机大卖场(SD.LF.07.ZG.DLS.PQ.18)；
受理明细：536240704124114984，争议业务名称：有线宽带融合套餐免预存协议在网2年，2年内取消需补交180元初装费，仪**，13853602717，产品变更，2024-07-04 13:18:01,李甜芳(f7glq00r)，高密市顺吉手机大卖场(SD.LF.07.ZG.DLS.PQ.18)；
受理明细：536240704124114984，争议业务名称：宽带调测费预存费用100元，仪**，13853602717，产品变更，2024-07-04 13:18:01,李甜芳(f7glq00r)，高密市顺吉手机大卖场(SD.LF.07.ZG.DLS.PQ.18)；
受理明细：536240704124114984，争议业务名称：58+元爱家宽带300M，仪**，13853602717，产品变更，2024-07-04 13:18:01,李甜芳(f7glq00r)，高密市顺吉手机大卖场(SD.LF.07.ZG.DLS.PQ.18)；
受理明细：536240704124114984，争议业务名称：移动高清（智能升级版）15元/月，仪**，13853602717，产品变更，2024-07-04 13:18:01,李甜芳(f7glq00r)，高密市顺吉手机大卖场(SD.LF.07.ZG.DLS.PQ.18)；
受理明细：536240704124114984，争议业务名称：移动高清套餐协议2年，仪**，13853602717，产品变更，2024-07-04 13:18:01,李甜芳(f7glq00r)，高密市顺吉手机大卖场(SD.LF.07.ZG.DLS.PQ.18)；
受理明细：536240704124114984，争议业务名称：芒果会员权益，仪**，13853602717，产品变更，2024-07-04 13:18:01,李甜芳(f7glq00r)，高密市顺吉手机大卖场(SD.LF.07.ZG.DLS.PQ.18)；
备注：用户称宽带登记地址有误，要求撤单重下并安装，请处理，谢谢！;宽带小区$[大南曲自然村]$</t>
  </si>
  <si>
    <t>SD-057-250114-810375-867</t>
  </si>
  <si>
    <t>2025-01-14 09:17:15</t>
  </si>
  <si>
    <t>80+银卡-普通区域-奎文区-中海大观天下二期-18866736197-200M-宽带延伸服务-次数0-202501140000124841</t>
  </si>
  <si>
    <t>2025-01-15 09:18:00</t>
  </si>
  <si>
    <t>202501140000124841</t>
  </si>
  <si>
    <t xml:space="preserve">202501140000124841#流程受理流水号：20250114091637188667361971010975
客户号码:18866736197
客户姓名:周**
投诉地市:潍坊
来话流水:2025011409153705720841328
宽带账号:18866736197
宽带账号归属地市:潍坊
宽带账号归属区县:高新
故障地址:潍坊高新高新城区东方路中海大观天下二期7号楼*********
联系电话:13562606187
联系人:先生/女士
工单紧急程度:一般
是否有升级投诉倾向:否
是否重复投诉:否
是否携转意向:否
是否投诉倾向:否
是否智能网关:智能网关
当前是否在线:是
接入方式:FTTH
是否质差终端:无质差信息
光功率:-23.76
故障大类:宽带/电视
故障细类:宽带延伸服务
携转原因:
故障时间:2025-01-14 09:16:42
具体故障现象:要求更换机顶盒  请协助处理谢谢
</t>
  </si>
  <si>
    <t>2025-01-14 09:21:41</t>
  </si>
  <si>
    <t>2025-01-14 09:21:59</t>
  </si>
  <si>
    <t>SD-851-296779-89453-16125</t>
  </si>
  <si>
    <t>SD-057-250114-304916-776</t>
  </si>
  <si>
    <t>2025-01-14 09:11:22</t>
  </si>
  <si>
    <t>80+银卡-普通区域-奎文区-闫家张营自然村-13863638369-100M-宽带上网投诉-次数0-20250114090919X959778280</t>
  </si>
  <si>
    <t>2025-01-15 10:12:00</t>
  </si>
  <si>
    <t>20250114090919X959778280</t>
  </si>
  <si>
    <t xml:space="preserve">【农村网络投诉】流程受理流水号：20250114090727138636383691008857
客户号码:13863638369
客户姓名:邹**
投诉地市:潍坊
来话流水:2025011409050314220807466
宽带账号:13863638369
宽带账号归属地市:潍坊
宽带账号归属区县:高新
故障地址:潍坊高新清池张营南埠张营南埠自然村张营南埠东南5号分线箱（刘建民）*********
联系电话:13506493512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09:08:22
具体故障现象:光猫亮红灯，
客户其他诉求:
</t>
  </si>
  <si>
    <t>2025-01-14 09:12:48</t>
  </si>
  <si>
    <t>2025-01-14 09:13:22</t>
  </si>
  <si>
    <t>SD-057-250114-875421-3059</t>
  </si>
  <si>
    <t>2025-01-14 12:08:11</t>
  </si>
  <si>
    <t>普通区域-坊子区-阳光新城-18363642491-100M-业务受理宽带-次数0-202501140000268857</t>
  </si>
  <si>
    <t>202501140000268857</t>
  </si>
  <si>
    <t>202501140000268857# 导航立单,用户所在位置有群障,已向客户播报,客户要求装维回访.此工单为群障修复工单,根据群障全量闭环管理要求,为确保客户网络通畅,请装维人员跟进修复网络问题,谢谢.联系电话：18363642491</t>
  </si>
  <si>
    <t>2025-01-14 12:25:27</t>
  </si>
  <si>
    <t>2025-01-14 12:26:04</t>
  </si>
  <si>
    <t>SD-851-233109-35055-19345</t>
  </si>
  <si>
    <t>SD-057-250114-120634-7776</t>
  </si>
  <si>
    <t>2025-01-14 21:28:53</t>
  </si>
  <si>
    <t>80+普通-普通区域-潍城区-苗圃北区三路-15966174973-1000M-宽带上网投诉-次数0-202501140000587896</t>
  </si>
  <si>
    <t>202501140000587896</t>
  </si>
  <si>
    <t>202501140000587896#宽带账号15966174973：；联系电话：15966174973宽带地址：潍坊潍城区北关街道永安路苗圃北区三路41号楼；客户来电反映宽带网络不好用，客户异机来电报修，线上指导无法配合操作，要求上门处理，来电流水：2025011421205899920817347</t>
  </si>
  <si>
    <t>2025-01-14 21:34:03</t>
  </si>
  <si>
    <t>2025-01-14 21:34:42</t>
  </si>
  <si>
    <t>SD-851-323858-15254-28187</t>
  </si>
  <si>
    <t>SD-057-250114-096173-3230</t>
  </si>
  <si>
    <t>2025-01-14 12:27:33</t>
  </si>
  <si>
    <t>普通区域-昌乐县-孤山新村-15244458729-100M-宽带上网投诉-次数0-202501140000281435</t>
  </si>
  <si>
    <t>202501140000281435</t>
  </si>
  <si>
    <t>202501140000281435#宽带账号：15244458729；联系电话：15244458729；宽带地址：潍坊昌乐县城关街道利民街孤山新村孤山新村；客户来电反映：宽带不在线，无法配合排障，线上指导无法配合操作，要求上门处理, 来电流水：2025011412244251820876113</t>
  </si>
  <si>
    <t>2025-01-14 12:31:01</t>
  </si>
  <si>
    <t>2025-01-14 12:31:45</t>
  </si>
  <si>
    <t>SD-851-328348-33141-19473</t>
  </si>
  <si>
    <t>SD-057-250114-850936-3160</t>
  </si>
  <si>
    <t>2025-01-14 12:20:05</t>
  </si>
  <si>
    <t>普通区域-临朐县-韩家洼自然村-15866558895-100M-宽带上网投诉-次数0-20250114121751X271607430</t>
  </si>
  <si>
    <t>20250114121751X271607430</t>
  </si>
  <si>
    <t xml:space="preserve">【农村网络投诉】流程受理流水号：20250114121638158665588951056598
客户号码:15866558895
客户姓名:苏**
投诉地市:潍坊
来话流水:2025011412162273620806391
宽带账号:15866558895
宽带账号归属地市:潍坊
宽带账号归属区县:临朐县
故障地址:潍坊临朐县东城街道韩家洼韩家洼自然村韩家洼（优化）18号韩冰（外墙）*********
联系电话:15866558895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12:09:21
具体故障现象:光猫亮红灯，
客户其他诉求:
</t>
  </si>
  <si>
    <t>2025-01-14 12:28:00</t>
  </si>
  <si>
    <t>2025-01-14 12:29:00</t>
  </si>
  <si>
    <t>SD-057-250114-476253-5875</t>
  </si>
  <si>
    <t>2025-01-14 17:46:26</t>
  </si>
  <si>
    <t>【调研】-普通区域-奎文区-丁家道口小区-15064685598-200M-业务受理宽带-次数0-202501140000501805</t>
  </si>
  <si>
    <t>202501140000501805</t>
  </si>
  <si>
    <t>202501140000501805# 宽带账号:15064685598; 联系电话：15064685598，问题类型：此工单为群障修复工单，根据群障全量闭环修复管理要求，为确保客户网络通畅，请装维人员跟进修复网络问题，谢谢！ 
 群障标题：公告。故障描述：潍坊奎文区丁家道口小区光缆故障，预估24小时恢复，请帮忙拦截,如有需要请联系片区装维师傅朱文杰15706366520主叫号码：15064685598.0;该号码仅供参考，请优先联系宽带账号。</t>
  </si>
  <si>
    <t>2025-01-14 17:49:52</t>
  </si>
  <si>
    <t>2025-01-14 17:50:11</t>
  </si>
  <si>
    <t>SD-851-273378-20772-1943</t>
  </si>
  <si>
    <t>SD-057-250114-907415-428</t>
  </si>
  <si>
    <t>2025-01-14 08:47:18</t>
  </si>
  <si>
    <t>FTTR-普通区域-奎文区-恒信伯爵庄园-17865680807-1000M-魔百和投诉-次数0-20250114084558X558233740</t>
  </si>
  <si>
    <t>20250114084558X558233740</t>
  </si>
  <si>
    <t>【预处理派单】宽带账号：17865680807，宽带地址： 潍坊奎文区潍州路街道潍州路恒信伯爵庄园2号楼*********，故障现象：，故障现象类型：，客户诉求：无线网正常，机顶盒绿灯。已指导切换信号源，将高清线两头互换位置未恢复。，联系电话：17865680807，通话流水：2025011408423568220893512。接入方式：，当前是否在线：，端到端诊断结果：，是否智能网关：，光功率。,单组播状态:组播</t>
  </si>
  <si>
    <t>2025-01-14 08:50:22</t>
  </si>
  <si>
    <t>2025-01-14 08:51:08</t>
  </si>
  <si>
    <t>SD-851-298788-627-4258</t>
  </si>
  <si>
    <t>SD-057-250114-874903-387</t>
  </si>
  <si>
    <t>2025-01-14 08:45:17</t>
  </si>
  <si>
    <t>【调研】-80+金卡-普通区域-青州市-南霍-13406659743-1000M-宽带上网投诉-次数0-202501140000101731</t>
  </si>
  <si>
    <t>202501140000101731</t>
  </si>
  <si>
    <t xml:space="preserve">202501140000101731#宽带账号：13406659743；宽带地址：潍坊青州市黄楼街道南霍南霍紧急扩容2号菜市场；客户来电反映宽带无法上网，无法配合线上指导，请协助处理，谢谢！联系电话；15263635622联系人：；来电流水：2025011408430261120896968。
</t>
  </si>
  <si>
    <t>2025-01-14 09:00:00</t>
  </si>
  <si>
    <t>2025-01-14 09:00:37</t>
  </si>
  <si>
    <t>SD-851-305929-2147-26525</t>
  </si>
  <si>
    <t>SD-057-250114-175482-838</t>
  </si>
  <si>
    <t>2025-01-14 09:16:04</t>
  </si>
  <si>
    <t>80+普通-FTTR-普通区域-寿光市-南范村-15216367711-1000M-宽带上网投诉-次数0-202501140000125110</t>
  </si>
  <si>
    <t>202501140000125110</t>
  </si>
  <si>
    <t>202501140000125110#流程受理流水号：20250114091416152163677111010386
客户号码:15216367711
客户姓名:贾*
投诉地市:潍坊
来话流水:2025011409134404620816640
宽带账号:15216367711
宽带账号归属地市:潍坊
宽带账号归属区县:寿光市
故障地址:潍坊寿光市洛城街道南范村南范村新扩容2号箱*********
联系电话:15216367711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故障时间:2025-01-14 09:14:25
具体故障现象:光猫亮红灯，
客户其他诉求:要求退还无法使用期间的宽带费用，
;宽带小区$[南范村]$</t>
  </si>
  <si>
    <t>2025-01-14 09:18:44</t>
  </si>
  <si>
    <t>2025-01-14 09:18:57</t>
  </si>
  <si>
    <t>SD-851-277104-108894-23295</t>
  </si>
  <si>
    <t>SD-057-250114-854362-814</t>
  </si>
  <si>
    <t>2025-01-14 09:14:13</t>
  </si>
  <si>
    <t>【调研】-普通区域-青州市-九公台村-15064600885-200M-宽带上网投诉-次数0-20250114091204X124439709</t>
  </si>
  <si>
    <t>2025-01-15 10:15:00</t>
  </si>
  <si>
    <t>20250114091204X124439709</t>
  </si>
  <si>
    <t xml:space="preserve">【农村网络投诉】流程受理流水号：20250114091108150646008851009686
客户号码:15064600885
客户姓名:刘**
投诉地市:潍坊
来话流水:2025011409070655220832558
宽带账号:15064600885
宽带账号归属地市:潍坊
宽带账号归属区县:青州市
故障地址:潍坊青州市庙子镇九公台村九公台村5号箱（卫生所门口）*********
联系电话:15064600885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故障时间:2025-01-14 09:11:23
具体故障现象:打不开网页，客户来电反映宽带无法上网，我处正常排障未恢复，请协助处理，谢谢
客户其他诉求:
</t>
  </si>
  <si>
    <t>2025-01-14 09:15:40</t>
  </si>
  <si>
    <t>2025-01-14 09:18:25</t>
  </si>
  <si>
    <t>SD-057-250114-041539-3024</t>
  </si>
  <si>
    <t>80+银卡-FTTR-普通区域-寒亭区-张氏镇沿街商铺自然村-15253607772-1000M-宽带上网投诉-次数0-20250114120425X465479906</t>
  </si>
  <si>
    <t>20250114120425X465479906</t>
  </si>
  <si>
    <t xml:space="preserve">【农村网络投诉】流程受理流水号：20250114120304152536077721053859
客户号码:15253607772
客户姓名:刘*
投诉地市:潍坊
来话流水:2025011412003763020871095
宽带账号:15253607772
宽带账号归属地市:潍坊
宽带账号归属区县:寒亭区
故障地址:潍坊寒亭区张氏镇张氏镇沿街商铺张氏镇沿街商铺自然村开元立交桥1号线桥底墙壁*********
联系电话:18263660535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12:03:16
具体故障现象:宽带无法上网，客户已经把光猫和路由器重启，但还是无法上网，客户着急用网，请尽快给其联系，谢谢！
客户其他诉求:
</t>
  </si>
  <si>
    <t>2025-01-14 12:07:02</t>
  </si>
  <si>
    <t>2025-01-14 12:07:25</t>
  </si>
  <si>
    <t>SD-851-302886-7886-15264</t>
  </si>
  <si>
    <t>SD-057-250114-041986-6917</t>
  </si>
  <si>
    <t>2025-01-14 19:37:34</t>
  </si>
  <si>
    <t>【调研】-普通区域-奎文区-金都时代新城-15165613898-500M-宽带上网投诉-次数0-202501140000554871</t>
  </si>
  <si>
    <t>202501140000554871</t>
  </si>
  <si>
    <t>202501140000554871#宽带账号：15165613898；宽带地址：潍坊奎文区北苑街道北宫街金都时代新城18号楼3-502；客户来电反映机顶盒不能正常用，不停自动重启，客户不配合排障，要求师傅上门，请协助处理，谢谢！联系电话：本机；联系人：先生；来电流水：2025011419254155520826167</t>
  </si>
  <si>
    <t>2025-01-14 19:48:56</t>
  </si>
  <si>
    <t>2025-01-14 19:49:17</t>
  </si>
  <si>
    <t>SD-057-250114-192873-3187</t>
  </si>
  <si>
    <t>2025-01-14 12:24:22</t>
  </si>
  <si>
    <t>80+普通-普通区域-潍城区-陈家官庄自然村-13864687387-300M-宽带上网投诉-次数0-202501140000278452</t>
  </si>
  <si>
    <t>202501140000278452</t>
  </si>
  <si>
    <t xml:space="preserve">202501140000278452#流程受理流水号：20250114122319138646873871057851
客户号码:13864687387
客户姓名:陈**
投诉地市:潍坊
来话流水:2025011412230277520862134
宽带账号:13864687387
宽带账号归属地市:潍坊
宽带账号归属区县:潍城区
故障地址:潍坊潍城区军埠口综合项目区陈家官庄陈家官庄1#村代销点东墙0号楼*********
联系电话:13864687387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故障时间:2025-01-14 12:23:35
具体故障现象:提示网络无法连接，
客户其他诉求:客户侧为质差终端，要求上门更换终端并一并处理故障问题。
</t>
  </si>
  <si>
    <t>2025-01-14 12:31:54</t>
  </si>
  <si>
    <t>2025-01-14 12:32:35</t>
  </si>
  <si>
    <t>2025-01-14 08:46:54</t>
  </si>
  <si>
    <t>80+普通-普通区域-奎文区-天骄御园-19853605142-1000M-业务受理宽带-次数0-202501140000101803 一级督办</t>
  </si>
  <si>
    <t>202501140000101803</t>
  </si>
  <si>
    <t>2025-01-14 08:49:11</t>
  </si>
  <si>
    <t>2025-01-14 08:49:46</t>
  </si>
  <si>
    <t>SD-057-250114-416537-3012</t>
  </si>
  <si>
    <t>2025-01-14 12:03:52</t>
  </si>
  <si>
    <t>【调研】-80+普通-普通区域-奎文区-天润清源-15966091572-300M-魔百和投诉-次数0-202501140000267501</t>
  </si>
  <si>
    <t>202501140000267501</t>
  </si>
  <si>
    <t>202501140000267501#【已关注中国移动10086微信公众号】流程受理流水号：20250114115931159660915721052959
客户号码:15966091572
客户姓名:杨**
投诉地市:潍坊
来话流水:2025011411591068920855858
宽带账号:15966091572
宽带账号归属地市:潍坊
宽带账号归属区县:奎文区
故障地址:潍坊奎文区廿里堡街道文化路天润清源1号楼*********
联系电话:13793606582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故障细类:移动高清电视故障(专席)
携转原因:
故障时间:2025-01-14 12:07:05
魔百和单播/组播:单播
具体故障现象:电视直播或点播无法观看，请协助谢谢
客户其他诉求:
魔百和单/组播：单播;宽带小区$[天润清源]$</t>
  </si>
  <si>
    <t>2025-01-14 12:07:28</t>
  </si>
  <si>
    <t>2025-01-14 12:07:48</t>
  </si>
  <si>
    <t>SD-057-250114-307962-3058</t>
  </si>
  <si>
    <t>2025-01-14 12:08:09</t>
  </si>
  <si>
    <t>80+金卡-普通区域-寿光市-九巷公寓-15905364288-200M-宽带上网投诉-次数0-20250114120601X561747700</t>
  </si>
  <si>
    <t>20250114120601X561747700</t>
  </si>
  <si>
    <t xml:space="preserve">流程受理流水号：20250114120248159053642881053803
客户号码:15905364288
客户姓名:郝**
投诉地市:潍坊
来话流水:2025011412020435320884788
宽带账号:15905364288
宽带账号归属地市:潍坊
宽带账号归属区县:寿光市
故障地址:潍坊寿光市圣城街道晨鸣路九巷公寓2号楼*********
联系电话:18663630533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12:05:32
具体故障现象:电脑无法上网，
客户其他诉求:
</t>
  </si>
  <si>
    <t>2025-01-14 12:09:47</t>
  </si>
  <si>
    <t>2025-01-14 12:10:10</t>
  </si>
  <si>
    <t>2025-01-14 21:20:09</t>
  </si>
  <si>
    <t>【调研】-80+银卡-普通区域-奎文区-金鼎华府三期-13675369013-300M-宽带上网投诉-次数0-20250114211906X746442969 一级督办</t>
  </si>
  <si>
    <t>20250114211906X746442969</t>
  </si>
  <si>
    <t>2025-01-14 21:23:16</t>
  </si>
  <si>
    <t>2025-01-14 21:23:40</t>
  </si>
  <si>
    <t>SD-057-250114-670251-452</t>
  </si>
  <si>
    <t>2025-01-14 08:48:39</t>
  </si>
  <si>
    <t>【调研】-普通区域-高密市-中天雅居-13864686537-300M-魔百和投诉-次数0-202501140000102720</t>
  </si>
  <si>
    <t>202501140000102720</t>
  </si>
  <si>
    <t>202501140000102720#流程受理流水号：20250114084755138646865371004479
客户号码:13864686537
客户姓名:刘**
投诉地市:潍坊
来话流水:2025011408451951520814978
宽带账号:13864686537
宽带账号归属地市:潍坊
宽带账号归属区县:高密市
故障地址:潍坊高密市朝阳街道人民大街中天雅居7号楼*********
联系电话:13864686537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故障细类:移动高清电视故障
携转原因:
故障时间:2025-01-14 08:48:05
魔百和单播/组播:组播
具体故障现象:电视直播或点播无法观看，
客户其他诉求:
魔百和单/组播：组播;宽带小区$[中天雅居]$</t>
  </si>
  <si>
    <t>2025-01-14 08:52:27</t>
  </si>
  <si>
    <t>2025-01-14 09:01:02</t>
  </si>
  <si>
    <t>SD-057-250114-634809-6872</t>
  </si>
  <si>
    <t>2025-01-14 19:32:01</t>
  </si>
  <si>
    <t>80+普通-普通区域-临朐县-西朱封自然村-13864676522-1000M-宽带上网投诉-次数0-20250114192900X140485571</t>
  </si>
  <si>
    <t>20250114192900X140485571</t>
  </si>
  <si>
    <t xml:space="preserve">【农村网络投诉】流程受理流水号：20250114192632138646765221140331
客户号码:13864676522
客户姓名:刘**
投诉地市:潍坊
来话流水:2025011419260632520828452
宽带账号:13864676522
宽带账号归属地市:潍坊
宽带账号归属区县:临朐县
故障地址:潍坊临朐县城关街道七贤西朱封西朱封自然村西朱封（扩容3）31号箱王德玉（外墙）*********
联系电话:13864676522
联系人:先生/女士
工单紧急程度:紧急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故障时间:2025-01-14 19:22:13
具体故障现象:PON灯闪，请协助谢谢
客户其他诉求:
</t>
  </si>
  <si>
    <t>2025-01-14 19:36:14</t>
  </si>
  <si>
    <t>2025-01-14 19:36:43</t>
  </si>
  <si>
    <t>SD-852-330152-555-2900</t>
  </si>
  <si>
    <t>SD-057-250114-925478-372</t>
  </si>
  <si>
    <t>2025-01-14 08:44:22</t>
  </si>
  <si>
    <t>【调研】-普通区域-青州市-泰和苑-13721955380-1000M-魔百和投诉-次数0-202501140000100847</t>
  </si>
  <si>
    <t>202501140000100847</t>
  </si>
  <si>
    <t>202501140000100847#【已关注中国移动10086微信公众号】流程受理流水号：20250114083917137219553801002569
客户号码:13721955380
客户姓名:贾**
投诉地市:潍坊
来话流水:2025011408363864720851858
宽带账号:13721955380
宽带账号归属地市:潍坊
宽带账号归属区县:青州市
故障地址:潍坊青州市王府街道尧王山西路泰和苑13号楼东2单元101*********
联系电话:13721955380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故障细类:移动高清电视故障(专席)
携转原因:
故障时间:2025-01-14 08:40:20
魔百和单播/组播:单播
具体故障现象:电视提示网络类错误，客户来电反映电视机无法观看，我处正常排查未恢复，请协助处理谢谢
客户其他诉求:
魔百和单/组播：单播;宽带小区$[泰和苑]$</t>
  </si>
  <si>
    <t>2025-01-14 08:47:24</t>
  </si>
  <si>
    <t>2025-01-14 08:47:53</t>
  </si>
  <si>
    <t>SD-851-257019-27408-15318</t>
  </si>
  <si>
    <t>SD-057-250114-321098-873</t>
  </si>
  <si>
    <t>2025-01-14 09:17:29</t>
  </si>
  <si>
    <t>普通区域-寿光市-新城明珠润园-13685361299-500M-宽带上网投诉-次数0-20250114091606X366087811</t>
  </si>
  <si>
    <t>20250114091606X366087811</t>
  </si>
  <si>
    <t xml:space="preserve">流程受理流水号：20250114091513136853612991010629
客户号码:13685361299
客户姓名:杨*
投诉地市:潍坊
来话流水:2025011409140300820820835
宽带账号:13685361299
宽带账号归属地市:潍坊
宽带账号归属区县:寿光市
故障地址:潍坊寿光市圣城街道幸福路新城明珠润园
联系电话:13685361299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光功率:-16.67
故障大类:宽带/电视
故障细类:宽带无法上网(专席)
携转原因:
故障时间:2025-01-14 09:15:22
具体故障现象:客户来电反映网速慢卡顿，我处正常排障未恢复，请协助处理谢谢·
客户其他诉求:
</t>
  </si>
  <si>
    <t>2025-01-14 09:19:36</t>
  </si>
  <si>
    <t>2025-01-14 09:19:54</t>
  </si>
  <si>
    <t>SD-851-275173-15531-14933</t>
  </si>
  <si>
    <t>SD-057-250114-830254-882</t>
  </si>
  <si>
    <t>2025-01-14 09:18:07</t>
  </si>
  <si>
    <t>80+白金-普通区域-奎文区-五洲花园-13475656999-300M-魔百和投诉-次数0-202501140000125633</t>
  </si>
  <si>
    <t>202501140000125633</t>
  </si>
  <si>
    <t>202501140000125633#【已关注中国移动10086微信公众号】流程受理流水号：20250114091453134756569991010552
客户号码:13475656999
客户姓名:邢**
投诉地市:潍坊
来话流水:2025011409131134520809683
宽带账号:13475656999
宽带账号归属地市:潍坊
宽带账号归属区县:奎文区
故障地址:潍坊奎文区北苑街道乐川街五洲花园18号楼*********
联系电话:13791895550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故障细类:移动高清电视故障
携转原因:
故障时间:2025-01-14 09:17:13
魔百和单播/组播:单播
具体故障现象:电视无法观看
客户其他诉求:请协助
魔百和单/组播：单播;宽带小区$[五洲花园]$</t>
  </si>
  <si>
    <t>2025-01-14 09:33:25</t>
  </si>
  <si>
    <t>SD-057-250114-798610-6915</t>
  </si>
  <si>
    <t>2025-01-14 19:37:05</t>
  </si>
  <si>
    <t>【调研】-80+白金-普通区域-青州市-谭中村-15163618467-1000M-业务受理宽带-次数0-202501140000554285</t>
  </si>
  <si>
    <t>202501140000554285</t>
  </si>
  <si>
    <t>202501140000554285# 宽带账号:15163618467; 联系电话：15163618467，问题类型：此工单为群障修复工单，根据群障全量闭环修复管理要求，为确保客户网络通畅，请装维人员跟进修复网络问题，谢谢！ 
 群障标题：公告。故障描述：潍坊青州市谭中村光缆故障，预估24小时恢复，请帮忙拦截,如有需要请联系片区装维师傅阚彩翔15706307629主叫号码：15163618467.0;该号码仅供参考，请优先联系宽带账号。</t>
  </si>
  <si>
    <t>2025-01-14 19:39:29</t>
  </si>
  <si>
    <t>2025-01-14 19:39:50</t>
  </si>
  <si>
    <t>SD-851-264399-2367-28192</t>
  </si>
  <si>
    <t>SD-057-250114-064915-5839</t>
  </si>
  <si>
    <t>2025-01-14 17:40:35</t>
  </si>
  <si>
    <t>【重投】-普通区域-临朐县-东城大观园小区-15965056321-200M-宽带上网投诉-次数0-202501140000495578</t>
  </si>
  <si>
    <t>2025-01-15 18:41:00</t>
  </si>
  <si>
    <t>202501140000495578</t>
  </si>
  <si>
    <t xml:space="preserve">202501140000495578#宽带账号：15965056321；宽带地址：潍坊临朐县东城街道东镇路东城大观园小区7号楼；客户来电反映宽带无法上网，客户不在现场，无法配合线上指导/客户不配合排障，要求师傅上门，请协助处理，谢谢！联系电话：15965056321；联系人：先生；来电流水：2025011417363819020898601。 
</t>
  </si>
  <si>
    <t>2025-01-14 17:41:43</t>
  </si>
  <si>
    <t>2025-01-14 17:44:07</t>
  </si>
  <si>
    <t>SD-057-250114-612490-5896</t>
  </si>
  <si>
    <t>2025-01-14 17:47:13</t>
  </si>
  <si>
    <t>普通区域-诸城市-河北村-13863675905-300M-业务受理宽带-次数0-202501140000499449</t>
  </si>
  <si>
    <t>202501140000499449</t>
  </si>
  <si>
    <t>202501140000499449# 宽带账号:13863675905; 联系电话：13863675905，问题类型：此工单为群障修复工单，根据群障全量闭环修复管理要求，为确保客户网络通畅，请装维人员跟进修复网络问题，谢谢！ 
 群障标题：公告。故障描述：主干光纤断或OLT检测不到预期的光信号（LOS）主叫号码：13863675905.0;该号码仅供参考，请优先联系宽带账号。</t>
  </si>
  <si>
    <t>2025-01-14 17:59:14</t>
  </si>
  <si>
    <t>2025-01-14 18:02:34</t>
  </si>
  <si>
    <t>SD-851-261438-3894-26683</t>
  </si>
  <si>
    <t>SD-057-250114-357028-378</t>
  </si>
  <si>
    <t>2025-01-14 08:44:28</t>
  </si>
  <si>
    <t>80+普通-普通区域-奎文区-宝利家园-13853688110-500M-宽带上网投诉-次数0-20250114084301X381214913</t>
  </si>
  <si>
    <t>20250114084301X381214913</t>
  </si>
  <si>
    <t xml:space="preserve">流程受理流水号：20250114083454138536881101001582
客户号码:13853688110
客户姓名:陈**
投诉地市:潍坊
来话流水:2025011408342249620837242
宽带账号:13853688110
宽带账号归属地市:潍坊
宽带账号归属区县:奎文区
故障地址:潍坊奎文区东关街道工褔街宝利家园3号楼*********
联系电话:13853688110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08:42:12
具体故障现象:客户来电反映宽带无法上网，电源正常，注册闪烁，插紧捋直光纤线，重启设备未恢复，请协助，谢谢
客户其他诉求:
</t>
  </si>
  <si>
    <t>2025-01-14 08:45:42</t>
  </si>
  <si>
    <t>2025-01-14 08:46:04</t>
  </si>
  <si>
    <t>SD-057-250114-163294-328</t>
  </si>
  <si>
    <t>2025-01-14 08:41:43</t>
  </si>
  <si>
    <t>普通区域-寒亭区-荔水湾小区-15288997322-300M-宽带上网投诉-次数0-202501140000098291</t>
  </si>
  <si>
    <t>202501140000098291</t>
  </si>
  <si>
    <t>202501140000098291#15288997322客户来电反映宽带网速慢，线上修复过了未恢复，客户不换路由器，强烈要求师傅上门，请协助处理谢谢
联系人：先生 联系电话：本机 流水：2025011408370578420854920</t>
  </si>
  <si>
    <t>2025-01-14 08:43:00</t>
  </si>
  <si>
    <t>SD-057-250114-821753-770</t>
  </si>
  <si>
    <t>2025-01-14 09:11:01</t>
  </si>
  <si>
    <t>普通区域-昌邑市-工人新村北区-18763659110-1000M-宽带上网投诉-次数0-20250114090805X885576267</t>
  </si>
  <si>
    <t>20250114090805X885576267</t>
  </si>
  <si>
    <t xml:space="preserve">【农村网络投诉】流程受理流水号：20250114090623187636591101008635
客户号码:18763659110
客户姓名:孙**
投诉地市:潍坊
来话流水:2025011409050044820806927
宽带账号:18763659110
宽带账号归属地市:潍坊
宽带账号归属区县:昌邑市
故障地址:潍坊昌邑市城区利民街工人新村北区6号楼*********
联系电话:18763659110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故障细类:网速慢/上网掉线(专席)
携转原因:
故障时间:2025-01-14 09:06:02
具体故障现象:网速慢卡顿，要求解决问题  ！！！
客户其他诉求:
</t>
  </si>
  <si>
    <t>2025-01-14 09:13:00</t>
  </si>
  <si>
    <t>2025-01-14 09:17:38</t>
  </si>
  <si>
    <t>SD-851-237277-8644-8182</t>
  </si>
  <si>
    <t>SD-057-250114-260731-3045</t>
  </si>
  <si>
    <t>2025-01-14 12:06:30</t>
  </si>
  <si>
    <t>80+金卡-普通区域-奎文区-贵隆华府（家宽）-18453653678-1000M-业务受理宽带-次数0-202501140000268831</t>
  </si>
  <si>
    <t>202501140000268831</t>
  </si>
  <si>
    <t>202501140000268831# 宽带账号:18453653678; 联系电话：18453653678，问题类型：此工单为群障修复工单，根据群障全量闭环修复管理要求，为确保客户网络通畅，请装维人员跟进修复网络问题，谢谢！ 
 群障标题：公告。故障描述：潍坊潍城区中经世纪城光缆故障，预估24小时恢复，请帮忙拦截,如有需要请联系片区装维师傅王晓虎15706307870主叫号码：18453653678.0;该号码仅供参考，请优先联系宽带账号。</t>
  </si>
  <si>
    <t>2025-01-14 12:12:02</t>
  </si>
  <si>
    <t>2025-01-14 12:12:30</t>
  </si>
  <si>
    <t>SD-852-262256-1593-2021</t>
  </si>
  <si>
    <t>SD-057-250114-436287-6914</t>
  </si>
  <si>
    <t>2025-01-14 19:37:03</t>
  </si>
  <si>
    <t>【调研】-(目标)普通区域-诸城市-大源橡树湾-15098184115-1000M-业务受理宽带-次数0-202501140000554278</t>
  </si>
  <si>
    <t>202501140000554278</t>
  </si>
  <si>
    <t>202501140000554278# 宽带账号:15098184115; 联系电话：15098184115，问题类型：此工单为群障修复工单，根据群障全量闭环修复管理要求，为确保客户网络通畅，请装维人员跟进修复网络问题，谢谢！ 
 群障标题：公告。故障描述：潍坊诸城市大源橡树湾光缆故障，预估24小时恢复，请帮忙拦截,如有需要请联系片区装维师傅夏锦涛15706307939主叫号码：15098184115.0;该号码仅供参考，请优先联系宽带账号。</t>
  </si>
  <si>
    <t>2025-01-14 19:37:59</t>
  </si>
  <si>
    <t>2025-01-14 19:38:19</t>
  </si>
  <si>
    <t>SD-851-241683-3885-15879</t>
  </si>
  <si>
    <t>SD-057-250114-370152-3221</t>
  </si>
  <si>
    <t>2025-01-14 12:26:42</t>
  </si>
  <si>
    <t>(目标)普通区域-潍城区-圣基铭座-18765103757-200M-业务受理宽带-次数0-202501140000281921</t>
  </si>
  <si>
    <t>202501140000281921</t>
  </si>
  <si>
    <t>202501140000281921# 宽带账号:18765103757; 联系电话：18765103757，问题类型：此工单为群障修复工单，根据群障全量闭环修复管理要求，为确保客户网络通畅，请装维人员跟进修复网络问题，谢谢！ 
 群障标题：公告。故障描述：潍坊潍城区圣基铭座光缆故障，预估24小时恢复，请帮忙拦截,如有需要请联系片区装维师傅张乐华15706307858主叫号码：18765108101.0;该号码仅供参考，请优先联系宽带账号。</t>
  </si>
  <si>
    <t>2025-01-14 12:27:45</t>
  </si>
  <si>
    <t>2025-01-14 12:28:02</t>
  </si>
  <si>
    <t>SD-851-329885-37360-6299</t>
  </si>
  <si>
    <t>SD-057-250114-097246-3233</t>
  </si>
  <si>
    <t>2025-01-14 12:28:10</t>
  </si>
  <si>
    <t>80+银卡-普通区域-坊子区-美迪亚城市广场-13853661077-1000M-宽带延伸服务-次数0-202501140000280732</t>
  </si>
  <si>
    <t>202501140000280732</t>
  </si>
  <si>
    <t xml:space="preserve">202501140000280732#流程受理流水号：20250114122645138536610771058491
客户号码:13853661077
客户姓名:王**
投诉地市:潍坊
来话流水:2025011412260618320887607
宽带账号:13853661077
宽带账号归属地市:潍坊
宽带账号归属区县:坊子区
故障地址:潍坊坊子区坊子老区长宁街美迪亚城市广场美的亚商务楼沿街*********
联系电话:13853661077
联系人:先生/女士
工单紧急程度:一般
是否有升级投诉倾向:否
是否重复投诉:否
是否携转意向:否
是否投诉倾向:否
是否智能网关:智能网关
当前是否在线:是
接入方式:FTTH
是否质差终端:无质差信息
光功率:-16.02
故障大类:宽带/电视
故障细类:宽带延伸服务
携转原因:
故障时间:2025-01-14 12:27:16
具体故障现象:安装机顶盒
</t>
  </si>
  <si>
    <t>2025-01-14 12:33:58</t>
  </si>
  <si>
    <t>2025-01-14 12:34:28</t>
  </si>
  <si>
    <t>SD-057-250114-504712-5899</t>
  </si>
  <si>
    <t>2025-01-14 17:47:18</t>
  </si>
  <si>
    <t>(目标)普通区域-昌邑市-阳光小区-15753686930-200M-魔百和投诉-次数0-20250114174547X947067417</t>
  </si>
  <si>
    <t>2025-01-15 18:48:00</t>
  </si>
  <si>
    <t>20250114174547X947067417</t>
  </si>
  <si>
    <t>流程受理流水号：20250114173025157536869301121643
客户号码:15753686930
客户姓名:董*
投诉地市:潍坊
来话流水:2025011417294658020819067
宽带账号:15753686930
宽带账号归属地市:潍坊
宽带账号归属区县:昌邑市
故障地址:潍坊昌邑市饮马镇饮马街阳光小区阳光小区5号楼*********
联系电话:15753686930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故障细类:移动高清电视故障(专席)
携转原因:
故障时间:2025-01-14 17:45:16
魔百和单播/组播:单播
具体故障现象:电视直播或点播无法观看，
客户其他诉求:
魔百和单/组播：单播</t>
  </si>
  <si>
    <t>2025-01-14 17:51:10</t>
  </si>
  <si>
    <t>2025-01-14 17:52:00</t>
  </si>
  <si>
    <t>SD-057-250114-754019-3050</t>
  </si>
  <si>
    <t>2025-01-14 12:06:44</t>
  </si>
  <si>
    <t>【调研】-80+钻石-普通区域-寿光市-前游小区-13791883300-200M-业务受理宽带-次数0-202501140000269136</t>
  </si>
  <si>
    <t>202501140000269136</t>
  </si>
  <si>
    <t>202501140000269136# 宽带账号:13791883300; 联系电话：13791883300，问题类型：此工单为群障修复工单，根据群障全量闭环修复管理要求，为确保客户网络通畅，请装维人员跟进修复网络问题，谢谢！ 
 群障标题：公告。故障描述：潍坊寿光市前游小区光缆故障，预估24小时恢复，请帮忙拦截,如有需要请联系片区装维师傅白小明15706307731主叫号码：13791883300.0;该号码仅供参考，请优先联系宽带账号。</t>
  </si>
  <si>
    <t>2025-01-14 12:10:26</t>
  </si>
  <si>
    <t>2025-01-14 12:10:54</t>
  </si>
  <si>
    <t>SD-852-285371-2082-17295</t>
  </si>
  <si>
    <t>SD-057-250114-436527-3041</t>
  </si>
  <si>
    <t>2025-01-14 12:06:22</t>
  </si>
  <si>
    <t>80+银卡-(目标)普通区域-寿光市-人民医院家属院-18706681936-1000M-宽带延伸服务-次数0-202501140000269716</t>
  </si>
  <si>
    <t>202501140000269716</t>
  </si>
  <si>
    <t xml:space="preserve">202501140000269716#【已关注中国移动10086微信公众号】流程受理流水号：20250114120452187066819361054268
客户号码:18706681936
客户姓名:王**
投诉地市:潍坊
来话流水:2025011412020789620885329
宽带账号:18706681936
宽带账号归属地市:潍坊
宽带账号归属区县:寿光市
故障地址:潍坊寿光市圣城街道健康街人民医院家属院4号楼*********
联系电话:13792682766
联系人:先生
工单紧急程度:一般
是否有升级投诉倾向:否
是否重复投诉:否
是否携转意向:否
是否投诉倾向:否
是否智能网关:智能网关
当前是否在线:否
接入方式:FTTH
是否质差终端:是
光功率:无
故障大类:宽带/电视
故障细类:宽带延伸服务
携转原因:
故障时间:2025-01-14 12:07:28
具体故障现象:表示小区装修要求从新排线，请核实处理谢谢
</t>
  </si>
  <si>
    <t>2025-01-14 12:11:33</t>
  </si>
  <si>
    <t>2025-01-14 12:12:08</t>
  </si>
  <si>
    <t>SD-851-300956-392-27192</t>
  </si>
  <si>
    <t>SD-057-250114-148697-371</t>
  </si>
  <si>
    <t>2025-01-14 08:44:20</t>
  </si>
  <si>
    <t>普通区域-奎文区-冷藏厂片区-15726360995-1000M-宽带上网投诉-次数0-20250114084232X352894729</t>
  </si>
  <si>
    <t>20250114084232X352894729</t>
  </si>
  <si>
    <t xml:space="preserve">流程受理流水号：20250114084053157263609951002917
客户号码:15726360995
客户姓名:王*
投诉地市:潍坊
来话流水:2025011408403645720879004
宽带账号:15726360995
宽带账号归属地市:潍坊
宽带账号归属区县:奎文区
故障地址:潍坊奎文区廿里堡街道机场路冷藏厂片区蓝天公寓B#*********
联系电话:15726360995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08:41:42
具体故障现象:光猫亮红灯
客户其他诉求:
</t>
  </si>
  <si>
    <t>2025-01-14 08:50:37</t>
  </si>
  <si>
    <t>2025-01-14 08:51:16</t>
  </si>
  <si>
    <t>SD-851-254639-15763-3666</t>
  </si>
  <si>
    <t>SD-057-250114-931470-896</t>
  </si>
  <si>
    <t>2025-01-14 09:19:35</t>
  </si>
  <si>
    <t>80+银卡-普通区域-奎文区-新华印刷厂宿舍-18753688771-200M-宽带上网投诉-次数0-202501140000125315</t>
  </si>
  <si>
    <t>2025-01-15 10:20:00</t>
  </si>
  <si>
    <t>202501140000125315</t>
  </si>
  <si>
    <t>202501140000125315#宽带账号：18753688771；宽带地址：潍坊奎文区东关街道福寿街新华印刷厂宿舍6号楼*********！客户来电反映宽带/魔百盒无法观看，/客户不配合排障，要求上门，请协助处理，谢谢！来电流水：2025011409131172020809773*，联系电话：18753688771</t>
  </si>
  <si>
    <t>2025-01-14 09:21:49</t>
  </si>
  <si>
    <t>2025-01-14 09:22:09</t>
  </si>
  <si>
    <t>SD-851-330394-11757-13303</t>
  </si>
  <si>
    <t>SD-057-250114-425637-3071</t>
  </si>
  <si>
    <t>2025-01-14 12:09:19</t>
  </si>
  <si>
    <t>【调研】-80+普通-普通区域-奎文区-聚类-高新城市综合广场（蓝色智谷）-18765666699-200M-宽带上网投诉-次数0-202501140000270529</t>
  </si>
  <si>
    <t>202501140000270529</t>
  </si>
  <si>
    <t>202501140000270529#宽带账号：18765666699；宽带地址：潍坊高新高新城区健康街聚类-高新城市综合广场（蓝色智谷）B3号楼**；客户来电反映宽带频繁掉线***，客户不在现场，无法配合线上指导，客户下午两点半以后再联系，请协助处理，谢谢！联系电话：*18765666699；联系人：张**；来电流水：2025011412042198320805502*。</t>
  </si>
  <si>
    <t>2025-01-14 12:12:55</t>
  </si>
  <si>
    <t>2025-01-14 12:13:10</t>
  </si>
  <si>
    <t>SD-852-299737-570-6453</t>
  </si>
  <si>
    <t>SD-057-250114-398270-3231</t>
  </si>
  <si>
    <t>2025-01-14 12:27:49</t>
  </si>
  <si>
    <t>80+银卡-普通区域-奎文区-江山帝景-15762685281-300M-业务受理宽带-次数0-202501140000282050</t>
  </si>
  <si>
    <t>202501140000282050</t>
  </si>
  <si>
    <t>202501140000282050# 导航立单,用户所在位置有群障,已向客户播报,客户要求装维回访.此工单为群障修复工单,根据群障全量闭环管理要求,为确保客户网络通畅,请装维人员跟进修复网络问题,谢谢.联系电话：15762685281</t>
  </si>
  <si>
    <t>2025-01-14 12:34:19</t>
  </si>
  <si>
    <t>2025-01-14 12:34:35</t>
  </si>
  <si>
    <t>SD-057-250114-918762-5849</t>
  </si>
  <si>
    <t>2025-01-14 17:42:15</t>
  </si>
  <si>
    <t>【调研】-(目标)普通区域-寿光市-羊口五居委-13884820773-200M-魔百和投诉-次数0-202501140000498568</t>
  </si>
  <si>
    <t>2025-01-15 18:43:00</t>
  </si>
  <si>
    <t>202501140000498568</t>
  </si>
  <si>
    <t>202501140000498568#流程受理流水号：20250114173744138848207731123126
客户号码:13884820773
客户姓名:刘*
投诉地市:潍坊
来话流水:2025011417371655720805725
宽带账号:13884820773
宽带账号归属地市:潍坊
宽带账号归属区县:寿光市
故障地址:潍坊寿光市羊口镇五居委村羊口五居委29号箱*********
联系电话:13884820773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光功率:-22.67
故障大类:宽带/电视
故障细类:移动高清电视故障(专席)
携转原因:
故障时间:2025-01-14 17:41:19
魔百和单播/组播:单播
具体故障现象:电视提示网络类错误，我处正常排障未恢复，请协助处理谢谢
客户其他诉求:
魔百和单/组播：单播;宽带小区$[羊口五居委]$</t>
  </si>
  <si>
    <t>2025-01-14 17:50:34</t>
  </si>
  <si>
    <t>SD-057-250114-627319-396</t>
  </si>
  <si>
    <t>80+普通-FTTR-(目标)普通区域-奎文区-中建大观天下四期-18706511166-1000M-宽带延伸服务-次数0-202501140000101402</t>
  </si>
  <si>
    <t>202501140000101402</t>
  </si>
  <si>
    <t xml:space="preserve">202501140000101402#流程受理流水号：20250114084448187065111661003771
客户号码:18706511166
客户姓名:邹*
投诉地市:潍坊
来话流水:2025011408440266620804677
宽带账号:18706511166
宽带账号归属地市:潍坊
宽带账号归属区县:高新
故障地址:潍坊高新高新城区北海路德润康城12号楼*********
联系电话:18706511166
联系人:女士
工单紧急程度:非常紧急
是否有升级投诉倾向:否
是否重复投诉:否
是否携转意向:否
是否投诉倾向:否
是否智能网关:智能网关
当前是否在线:是
接入方式:FTTH
是否质差终端:无质差信息
光功率:-18.72
故障大类:宽带/电视
故障细类:宽带延伸服务
携转原因:
故障时间:2025-01-14 08:45:17
具体故障现象:延长网线，
</t>
  </si>
  <si>
    <t>2025-01-14 08:51:23</t>
  </si>
  <si>
    <t>2025-01-14 08:51:38</t>
  </si>
  <si>
    <t>SD-852-306332-1213-9191</t>
  </si>
  <si>
    <t>2025-01-14 08:42:57</t>
  </si>
  <si>
    <t>【调研】-普通区域-高密市-城西一村-18866365575-300M-宽带上网投诉-次数0-202501140000098826 一级督办</t>
  </si>
  <si>
    <t>202501140000098826</t>
  </si>
  <si>
    <t>2025-01-14 08:46:09</t>
  </si>
  <si>
    <t>2025-01-14 08:46:27</t>
  </si>
  <si>
    <t>SD-852-328745-173-17626</t>
  </si>
  <si>
    <t>SD-057-250114-703259-884</t>
  </si>
  <si>
    <t>2025-01-14 09:18:21</t>
  </si>
  <si>
    <t>80+金卡-普通区域-诸城市-大水泊村自然村-13563631776-300M-宽带上网投诉-次数0-202501140000125755</t>
  </si>
  <si>
    <t>202501140000125755</t>
  </si>
  <si>
    <t xml:space="preserve">202501140000125755#13563631776客户来电反映宽带无法使用，客户不在家，家里有人，客户拒绝排障，要求维修人员上门维修，请尽快协助处理，谢谢  联系人：先生 联系电话：13563631776本机 流水  2025011409113555820889005           </t>
  </si>
  <si>
    <t>2025-01-14 09:22:26</t>
  </si>
  <si>
    <t>2025-01-14 09:22:56</t>
  </si>
  <si>
    <t>SD-057-250114-615403-2999</t>
  </si>
  <si>
    <t>2025-01-14 12:01:13</t>
  </si>
  <si>
    <t>80+金卡-普通区域-寿光市-南范村-13646465313-1000M-宽带上网投诉-次数0-202501140000267068</t>
  </si>
  <si>
    <t>202501140000267068</t>
  </si>
  <si>
    <t>202501140000267068#流程受理流水号：20250114115950136464653131053042
客户号码:13646465313
客户姓名:范**
投诉地市:潍坊
来话流水:2025011411583551120849185
宽带账号:13646465313
宽带账号归属地市:潍坊
宽带账号归属区县:寿光市
故障地址:潍坊寿光市孙家集街道南范村
联系电话:15762475333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故障时间:2025-01-14 11:59:53
具体故障现象:光猫亮红灯，已经按大面积故障解释，客户表示周围其他邻居有恢复的，要求记录反馈，请尽快给其联系，谢谢;
客户其他诉求:
;宽带小区$[南范村]$</t>
  </si>
  <si>
    <t>2025-01-14 12:09:53</t>
  </si>
  <si>
    <t>2025-01-14 12:10:58</t>
  </si>
  <si>
    <t>SD-057-250114-927148-3056</t>
  </si>
  <si>
    <t>2025-01-14 12:08:01</t>
  </si>
  <si>
    <t>【调研】-普通区域-高密市-立新街自来水宿舍-15065663394-1000M-宽带上网投诉-次数0-20250114120517X517474316</t>
  </si>
  <si>
    <t>20250114120517X517474316</t>
  </si>
  <si>
    <t xml:space="preserve">流程受理流水号：20250114115958150656633941053073
客户号码:15065663394
客户姓名:孟**
投诉地市:潍坊
来话流水:2025011411594269620861412
宽带账号:15065663394
宽带账号归属地市:潍坊
宽带账号归属区县:高密市
故障地址:立新街高密18路; 高密38路; 高密6路-自来水公司宿舍
联系电话:15065663394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光功率:-18.56
故障大类:宽带/电视
故障细类:网速慢/上网掉线(专席)
携转原因:
故障时间:2025-01-14 11:59:41
具体故障现象:频繁掉线，
客户其他诉求:
</t>
  </si>
  <si>
    <t>2025-01-14 12:09:56</t>
  </si>
  <si>
    <t>2025-01-14 12:10:14</t>
  </si>
  <si>
    <t>SD-851-278725-24276-29918</t>
  </si>
  <si>
    <t>SD-057-250114-137480-6916</t>
  </si>
  <si>
    <t>2025-01-14 19:37:17</t>
  </si>
  <si>
    <t>【调研】-80+银卡-普通区域-诸城市-正大福香园-15054489819-300M-魔百和投诉-次数0-202501140000555032 二级督办</t>
  </si>
  <si>
    <t>202501140000555032</t>
  </si>
  <si>
    <t>202501140000555032#受理号码 : 15054489819客户姓名 : 董**号码归属地 : 潍坊诸城 － 诸城用户品牌 : 全球通
客户对前期处理结果不满，要求继续处理，前期工单号：202501120000373204
联系人：女士，联系电话：18766368067，录音流水号：2025011419301207620850543
请处理 谢谢</t>
  </si>
  <si>
    <t>2025-01-14 19:40:34</t>
  </si>
  <si>
    <t>2025-01-14 19:40:59</t>
  </si>
  <si>
    <t>SD-057-250114-364175-373</t>
  </si>
  <si>
    <t>2025-01-14 08:44:24</t>
  </si>
  <si>
    <t>80+普通-普通区域-寒亭区-翠庭佳苑小区-13964613372-500M-宽带上网投诉-次数0-20250114084232X352644752</t>
  </si>
  <si>
    <t>20250114084232X352644752</t>
  </si>
  <si>
    <t xml:space="preserve">流程受理流水号：20250114084110139646133721002973
客户号码:13964613372
客户姓名:李**
投诉地市:潍坊
来话流水:2025011408404274720879799
宽带账号:13964613372
宽带账号归属地市:潍坊
宽带账号归属区县:寒亭区
故障地址:潍坊寒亭区寒亭街道幸福路翠庭佳苑小区2号楼*********
联系电话:13964613372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08:40:47
具体故障现象:光猫亮红灯，缕直插紧重启
客户其他诉求:
</t>
  </si>
  <si>
    <t>2025-01-14 08:54:56</t>
  </si>
  <si>
    <t>2025-01-14 08:55:20</t>
  </si>
  <si>
    <t>SD-851-260778-13521-16097</t>
  </si>
  <si>
    <t>SD-057-250114-136849-327</t>
  </si>
  <si>
    <t>2025-01-14 08:41:42</t>
  </si>
  <si>
    <t>80+普通-普通区域-昌邑市-马疃村-18706576188-100M-业务受理宽带-次数0-202501140000100510</t>
  </si>
  <si>
    <t>2025-01-15 08:42:00</t>
  </si>
  <si>
    <t>202501140000100510</t>
  </si>
  <si>
    <t>202501140000100510# 导航立单,用户所在位置有群障,已向客户播报,客户要求装维回访.此工单为群障修复工单,根据群障全量闭环管理要求,为确保客户网络通畅,请装维人员跟进修复网络问题,谢谢.联系电话：18706576188</t>
  </si>
  <si>
    <t>2025-01-14 08:43:50</t>
  </si>
  <si>
    <t>2025-01-14 09:17:10</t>
  </si>
  <si>
    <t>【调研】-普通区域-高密市-八里庄-18366343528-300M-业务受理宽带-次数0-202501140000124832 一级督办</t>
  </si>
  <si>
    <t>202501140000124832</t>
  </si>
  <si>
    <t>2025-01-14 09:19:22</t>
  </si>
  <si>
    <t>SD-057-250114-605739-5865</t>
  </si>
  <si>
    <t>2025-01-14 17:44:18</t>
  </si>
  <si>
    <t>80+银卡-普通区域-安丘市-为善村自然村-15165679550-1000M-宽带上网投诉-次数0-202501140000498814</t>
  </si>
  <si>
    <t>2025-01-15 18:45:00</t>
  </si>
  <si>
    <t>202501140000498814</t>
  </si>
  <si>
    <t xml:space="preserve">202501140000498814#【已关注中国移动10086微信公众号】流程受理流水号：20250114174254151656795501124146
客户号码:15165679550
客户姓名:沈**
投诉地市:潍坊
来话流水:2025011417422958520863885
宽带账号:15165679550
宽带账号归属地市:潍坊
宽带账号归属区县:安丘市
故障地址:潍坊安丘市贾戈街道为善村为善村自然村为善村29号箱村北王志栋*********
联系电话:15165679550
联系人:女士
工单紧急程度:紧急
是否有升级投诉倾向:否
是否重复投诉:否
是否携转意向:否
是否投诉倾向:否
是否智能网关:智能网关
当前是否在线:是
接入方式:FTTH
端到端诊断结果:客户侧设备问题
是否质差终端:是
光功率:-22.14
故障大类:宽带/电视
故障细类:宽带无法上网
携转原因:
故障时间:2025-01-14 17:43:03
具体故障现象:提示网络无法连接，称其遥控器坏了已更换新的但是无反应不管使，重启未解决请协助处理谢谢。
客户其他诉求:客户侧为质差终端，要求上门更换终端并一并处理故障问题。
</t>
  </si>
  <si>
    <t>2025-01-14 17:50:38</t>
  </si>
  <si>
    <t>2025-01-14 17:52:15</t>
  </si>
  <si>
    <t>SD-851-313804-16172-15777</t>
  </si>
  <si>
    <t>SD-057-250114-146790-5898</t>
  </si>
  <si>
    <t>2025-01-14 17:47:15</t>
  </si>
  <si>
    <t>普通区域-诸城市-河北村-15065691540-300M-业务受理宽带-次数0-202501140000501202</t>
  </si>
  <si>
    <t>202501140000501202</t>
  </si>
  <si>
    <t>202501140000501202# 宽带账号:15065691540; 联系电话：15065691540，问题类型：此工单为群障修复工单，根据群障全量闭环修复管理要求，为确保客户网络通畅，请装维人员跟进修复网络问题，谢谢！ 
 群障标题：公告。故障描述：河北村小区二级分光器下存在集中掉线故障主叫号码：15065691540.0;该号码仅供参考，请优先联系宽带账号。</t>
  </si>
  <si>
    <t>2025-01-14 18:00:02</t>
  </si>
  <si>
    <t>2025-01-14 18:00:26</t>
  </si>
  <si>
    <t>SD-057-250114-475812-4002</t>
  </si>
  <si>
    <t>2025-01-14 14:01:37</t>
  </si>
  <si>
    <t>普通区域-诸城市-枫香小镇-18763666022-300M-宽带上网投诉-次数0-202501140000328914</t>
  </si>
  <si>
    <t>202501140000328914</t>
  </si>
  <si>
    <t>202501140000328914#宽带账号：18763666022；宽带地址：潍坊诸城市密州街道南外环枫香小镇28号楼********客户来电反映宽带/移动高清无法连网 /客户不配合排障，要求上门，请协助处理，谢谢！！来电流水2025011413583854920814740联系电话：13705367083</t>
  </si>
  <si>
    <t>2025-01-14 14:07:36</t>
  </si>
  <si>
    <t>2025-01-14 14:07:59</t>
  </si>
  <si>
    <t>SD-057-250114-365417-3995</t>
  </si>
  <si>
    <t>2025-01-14 14:00:14</t>
  </si>
  <si>
    <t>【调研】-80+普通-普通区域-奎文区-金玉豪庭-13656367776-1000M-宽带上网投诉-次数0-202501140000327291</t>
  </si>
  <si>
    <t>202501140000327291</t>
  </si>
  <si>
    <t>202501140000327291#流程受理流水号：20250114135922136563677761073680
客户号码:13656367776
客户姓名:苏**
投诉地市:潍坊
来话流水:2025011413550877020877793
宽带账号:13656367776
账号归属区县:坊子
联系电话:13656367776
联系人:先生/女士
宽带地址:潍坊
工单紧急程度:非常紧急
是否投诉倾向:否
是否重复投诉:否
是否携转意向:否
是否有升级投诉倾向:否
*业务名称:业务融合移机流程宽带+OTT
投诉内容:手机号码：13656367776，【问题描述】客户已办理宽带业务，有开通单，要求装维尽快联系上门，请处理，谢谢。联系电话：13656367776，联系人：先生/女士，录音流水号：2025011413550877020877793。
在途开通单信息：536250114257880062，13656367776，2025-01-14 12:01:30，业务融合移机流程宽带+OTT，处理中，施工预约
是否到厅:否
业务名称:业务融合移机流程宽带+OTT
;宽带小区$[金玉豪庭]$</t>
  </si>
  <si>
    <t>2025-01-14 14:01:13</t>
  </si>
  <si>
    <t>2025-01-14 14:01:39</t>
  </si>
  <si>
    <t>SD-852-284806-785-30</t>
  </si>
  <si>
    <t>SD-057-250114-925038-7861</t>
  </si>
  <si>
    <t>2025-01-14 21:37:17</t>
  </si>
  <si>
    <t>【调研】-普通区域-寒亭区-苏杭花园小区-15376690013-1000M-业务受理宽带-次数0-202501140000588816</t>
  </si>
  <si>
    <t>202501140000588816</t>
  </si>
  <si>
    <t>202501140000588816#【已关注中国移动10086微信公众号】 宽带账号:15376690013; 联系电话：15376690013，问题类型：此工单为群障修复工单，根据群障全量闭环修复管理要求，为确保客户网络通畅，请装维人员跟进修复网络问题，谢谢！ 
 群障标题：公告。故障描述：潍坊寒亭区苏杭花园小区光缆故障，预估24小时恢复，请帮忙拦截,如有需要请联系片区装维师傅李兴祺18754496229主叫号码：15376690013.0;该号码仅供参考，请优先联系宽带账号。</t>
  </si>
  <si>
    <t>2025-01-14 22:23:40</t>
  </si>
  <si>
    <t>SD-057-250114-853407-4029</t>
  </si>
  <si>
    <t>2025-01-14 14:05:26</t>
  </si>
  <si>
    <t>普通区域-寿光市-义和村自然村-18764674974-300M-宽带上网投诉-次数0-202501140000331463</t>
  </si>
  <si>
    <t>202501140000331463</t>
  </si>
  <si>
    <t>202501140000331463#流程受理流水号：20250114140336187646749741074528
客户号码:18764674974
客户姓名:桑**
投诉地市:潍坊
来话流水:2025011414031120720866665
宽带账号:18764674974
账号归属区县:寿光-洛城-片区
联系电话:18764674974
联系人:先生/女士
宽带地址:潍坊
工单紧急程度:非常紧急
是否投诉倾向:否
是否重复投诉:否
是否携转意向:否
是否有升级投诉倾向:否
*业务名称:业务融合开机流程宽带
投诉内容:手机号码：18764674974，【问题描述】客户已办理宽带业务，有开通单，要求装维尽快联系上门，请处理，谢谢。联系电话：18764674974，联系人：先生/女士，录音流水号：2025011414031120720866665。
在途开通单信息：536250107581492916，18764674974，2025-01-07 14:25:02，业务融合开机流程宽带，处理中，施工预约
是否到厅:否
业务名称:业务融合开机流程宽带
;宽带小区$[义和村自然村]$</t>
  </si>
  <si>
    <t>2025-01-14 14:11:21</t>
  </si>
  <si>
    <t>2025-01-14 14:11:46</t>
  </si>
  <si>
    <t>SD-851-266012-10149-22996</t>
  </si>
  <si>
    <t>SD-057-250114-826307-7845</t>
  </si>
  <si>
    <t>2025-01-14 21:36:44</t>
  </si>
  <si>
    <t>普通区域-寿光市-西刘营社区-13573663026-300M-业务受理宽带-次数0-202501140000588921</t>
  </si>
  <si>
    <t>202501140000588921</t>
  </si>
  <si>
    <t>202501140000588921# 宽带账号:13573663026; 联系电话：13573663026，问题类型：此工单为群障修复工单，根据群障全量闭环修复管理要求，为确保客户网络通畅，请装维人员跟进修复网络问题，谢谢！ 
 群障标题：公告。故障描述：潍坊寿光市西刘营社区光缆故障，预估24小时恢复，请帮忙拦截,如有需要请联系片区装维师傅宋玉杰15706307816主叫号码：13573663026.0;该号码仅供参考，请优先联系宽带账号。</t>
  </si>
  <si>
    <t>2025-01-15 07:01:16</t>
  </si>
  <si>
    <t>2025-01-15 07:01:43</t>
  </si>
  <si>
    <t>SD-057-250114-245907-5768</t>
  </si>
  <si>
    <t>2025-01-14 17:33:42</t>
  </si>
  <si>
    <t>80+银卡-普通区域-安丘市-江山一品-13605367297-1000M-宽带上网投诉-次数0-202501140000491728</t>
  </si>
  <si>
    <t>2025-01-15 18:34:00</t>
  </si>
  <si>
    <t>202501140000491728</t>
  </si>
  <si>
    <t>202501140000491728#流程受理流水号：20250114173212136053672971121982
客户号码:13605367297
客户姓名:刁**
投诉地市:潍坊
来话流水:2025011417295470820820594
宽带账号:13605367297
宽带账号归属地市:潍坊
宽带账号归属区县:安丘市
故障地址:潍坊安丘市兴安街道金融街江山一品江山一品23号楼*********
联系电话:13605367297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光功率:-22.51
故障大类:宽带/电视
故障细类:网速慢/上网掉线(专席)
携转原因:
故障时间:2025-01-14 17:32:22
具体故障现象:客户来电反映网速慢，网线连接光猫一口，摆放位置开阔，，重启光猫路由器，重新连接无线网未恢复，请协助处理
客户其他诉求:谢谢
;宽带小区$[江山一品]$</t>
  </si>
  <si>
    <t>2025-01-14 17:37:24</t>
  </si>
  <si>
    <t>SD-851-225651-23620-21026</t>
  </si>
  <si>
    <t>SD-057-250114-917058-5756</t>
  </si>
  <si>
    <t>2025-01-14 17:32:10</t>
  </si>
  <si>
    <t>80+银卡-普通区域-寿光市-黄埠村自然村-13506492971-200M-宽带上网投诉-次数0-202501140000489710</t>
  </si>
  <si>
    <t>2025-01-15 18:33:00</t>
  </si>
  <si>
    <t>202501140000489710</t>
  </si>
  <si>
    <t>202501140000489710#宽带账号：13506492971；宽带地址：潍坊寿光市胡营黄埠村黄埠村自然村黄埠村扩；客户来电反映/移动高清无法上网**，客户老人  客户不配合排障，要求师傅上门，请协助处理，谢谢！联系电话：本机；联系人先生；来电流水：2025011417300071420821812</t>
  </si>
  <si>
    <t>2025-01-14 17:46:28</t>
  </si>
  <si>
    <t>2025-01-14 17:50:19</t>
  </si>
  <si>
    <t>SD-057-250114-539682-5778</t>
  </si>
  <si>
    <t>2025-01-14 17:35:21</t>
  </si>
  <si>
    <t>FTTR-普通区域-奎文区-歌尔绿城14期-19577758781-1000M-宽带上网投诉-次数0-20250114173321X201646589</t>
  </si>
  <si>
    <t>2025-01-15 18:36:00</t>
  </si>
  <si>
    <t>20250114173321X201646589</t>
  </si>
  <si>
    <t xml:space="preserve">流程受理流水号：20250114173300195777587811122142
客户号码:19577758781
客户姓名:陈**
投诉地市:潍坊
来话流水:2025011417321944720849004
宽带账号:19577758781
宽带账号归属地市:潍坊
宽带账号归属区县:奎文区
故障地址:潍坊奎文区清池街道高新二路歌尔绿城14期606号楼*********
联系电话:19577758781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光功率:-21.42
故障大类:宽带
故障细类:网速慢/上网掉线(专席)
携转原因:
故障时间:2025-01-14 17:36:18
具体故障现象:网速慢卡顿，
客户其他诉求:
</t>
  </si>
  <si>
    <t>2025-01-14 17:37:57</t>
  </si>
  <si>
    <t>2025-01-14 17:38:27</t>
  </si>
  <si>
    <t>SD-851-324467-16392-22173</t>
  </si>
  <si>
    <t>SD-057-250114-683751-5769</t>
  </si>
  <si>
    <t>2025-01-14 17:33:51</t>
  </si>
  <si>
    <t>80+普通-普通区域-高密市-坊头自然村-15965052671-1000M-宽带延伸服务-次数0-202501140000490550</t>
  </si>
  <si>
    <t>2025-01-15 17:34:00</t>
  </si>
  <si>
    <t>202501140000490550</t>
  </si>
  <si>
    <t xml:space="preserve">202501140000490550#流程受理流水号：20250114173313159650526711122193
客户号码:15965052671
客户姓名:李**
投诉地市:潍坊
来话流水:2025011417272614420890548
宽带账号:15965052671
宽带账号归属地市:潍坊
宽带账号归属区县:高密市
故障地址:潍坊高密市咸家管委会坊头坊头自然村高密坊头赵明李屋山14#箱*********
联系电话:17806262067
联系人:先生/女士
工单紧急程度:非常紧急
是否有升级投诉倾向:否
是否重复投诉:否
是否携转意向:是
是否投诉倾向:否
是否智能网关:智能网关
当前是否在线:是
接入方式:FTTH
是否质差终端:无质差信息
光功率:-20.36
故障大类:宽带/电视
故障细类:宽带延伸服务
携转原因:
故障时间:2025-01-14 17:33:28
具体故障现象:调测路由器，
</t>
  </si>
  <si>
    <t>2025-01-14 17:38:35</t>
  </si>
  <si>
    <t>2025-01-14 17:39:12</t>
  </si>
  <si>
    <t>SD-851-254887-15558-26061</t>
  </si>
  <si>
    <t>SD-057-250114-051279-5832</t>
  </si>
  <si>
    <t>2025-01-14 17:39:06</t>
  </si>
  <si>
    <t>普通区域-高密市-星河樱苑-13791631969-300M-宽带延伸服务-次数0-202501140000496447</t>
  </si>
  <si>
    <t>2025-01-15 17:40:00</t>
  </si>
  <si>
    <t>202501140000496447</t>
  </si>
  <si>
    <t xml:space="preserve">202501140000496447#【已关注中国移动10086微信公众号】流程受理流水号：20250114173713137916319691123021
客户号码:13791631969
客户姓名:杜**
投诉地市:潍坊
来话流水:2025011417361876420894676
宽带账号:13791631969
宽带账号归属地市:潍坊
宽带账号归属区县:高密市
故障地址:潍坊高密市醴泉街道环城路星河樱苑6号楼*********
联系电话:13655361142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故障时间:2025-01-14 17:29:02
具体故障现象:宽带上不去网
</t>
  </si>
  <si>
    <t>2025-01-14 17:44:28</t>
  </si>
  <si>
    <t>2025-01-14 17:45:51</t>
  </si>
  <si>
    <t>SD-057-250114-347268-5821</t>
  </si>
  <si>
    <t>2025-01-14 17:38:02</t>
  </si>
  <si>
    <t>【调研】-80+金卡-普通区域-潍城区-三友翡翠城-15762596262-1000M-魔百和投诉-次数0-20250114173554X354415601</t>
  </si>
  <si>
    <t>2025-01-15 18:39:00</t>
  </si>
  <si>
    <t>20250114173554X354415601</t>
  </si>
  <si>
    <t>流程受理流水号：20250114173322157625962621122228
客户号码:15762596262
客户姓名:赵**
投诉地市:潍坊
来话流水:2025011417330848320858356
宽带账号:15762596262
宽带账号归属地市:潍坊
宽带账号归属区县:潍城区
故障地址:潍坊潍城区西关街道长松路三友翡翠城11号楼3单元201
联系电话:13506477125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光功率:-19.35
故障大类:宽带/电视
故障细类:移动高清电视故障(专席)
携转原因:
故障时间:2025-01-14 17:35:13
魔百和单播/组播:单播
具体故障现象:网络连接失败
客户其他诉求:
魔百和单/组播：单播</t>
  </si>
  <si>
    <t>2025-01-14 17:54:05</t>
  </si>
  <si>
    <t>2025-01-14 17:54:30</t>
  </si>
  <si>
    <t>SD-851-300463-1676-10186</t>
  </si>
  <si>
    <t>SD-057-250114-082457-5779</t>
  </si>
  <si>
    <t>2025-01-14 17:35:25</t>
  </si>
  <si>
    <t>【调研】-80+银卡-普通区域-奎文区-榕树苑-15762535879-300M-宽带上网投诉-次数0-20250114173344X224590194</t>
  </si>
  <si>
    <t>20250114173344X224590194</t>
  </si>
  <si>
    <t xml:space="preserve">流程受理流水号：20250114173051157625358791121725
客户号码:15762535879
客户姓名:单**
投诉地市:潍坊
来话流水:2025011417303998020829771
宽带账号:15762535879
宽带账号归属地市:潍坊
宽带账号归属区县:奎文区
故障地址:潍坊奎文区北苑街道北宫街双子座A座*********
联系电话:15762535879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故障时间:2025-01-14 17:32:41
具体故障现象:提示网络无法连接，
客户其他诉求:客户来电要求上门调试网络
</t>
  </si>
  <si>
    <t>2025-01-14 17:39:30</t>
  </si>
  <si>
    <t>2025-01-14 17:40:05</t>
  </si>
  <si>
    <t>SD-057-250114-698512-5755</t>
  </si>
  <si>
    <t>2025-01-14 17:32:09</t>
  </si>
  <si>
    <t>普通区域-昌乐县-陈木匠官庄村-15095159375-200M-魔百和投诉-次数0-20250114172939X979976781</t>
  </si>
  <si>
    <t>20250114172939X979976781</t>
  </si>
  <si>
    <t>【农村网络投诉】流程受理流水号：20250114172913150951593751121401
客户号码:15095159375
客户姓名:王**
投诉地市:潍坊
来话流水:2025011417281258520800107
宽带账号:15095159375
宽带账号归属地市:潍坊
宽带账号归属区县:昌乐县
故障地址:潍坊昌乐县乔官镇陈木匠官庄村陈木匠官庄村陈木匠官庄村2-2#*********
联系电话:15095159375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故障细类:移动高清电视故障(专席)
携转原因:
故障时间:2025-01-14 17:23:59
魔百和单播/组播:组播
具体故障现象:电视直播或点播无法观看，
客户其他诉求:请审核
魔百和单/组播：组播</t>
  </si>
  <si>
    <t>2025-01-14 17:37:16</t>
  </si>
  <si>
    <t>2025-01-14 17:42:39</t>
  </si>
  <si>
    <t>SD-057-250114-032817-5761</t>
  </si>
  <si>
    <t>2025-01-14 17:32:24</t>
  </si>
  <si>
    <t>普通区域-高密市-姜家屯-15965025842-300M-宽带上网投诉-次数0-20250114173159X119659407</t>
  </si>
  <si>
    <t>20250114173159X119659407</t>
  </si>
  <si>
    <t xml:space="preserve">【农村网络投诉】流程受理流水号：20250114173007159650258421121586
客户号码:15965025842
客户姓名:刘**
投诉地市:潍坊
来话流水:2025011417264293520881659
宽带账号:15965025842
宽带账号归属地市:潍坊
宽带账号归属区县:高密市
故障地址:潍坊高密市密水街道姜家屯行政村姜家屯高密姜家屯1#扩容分纤箱*********
联系电话:18754467056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17:26:51
具体故障现象:PON灯闪，插紧屡直光纤线重启未恢复
客户其他诉求:
</t>
  </si>
  <si>
    <t>2025-01-14 17:47:23</t>
  </si>
  <si>
    <t>2025-01-14 17:47:56</t>
  </si>
  <si>
    <t>SD-852-283553-897-2013</t>
  </si>
  <si>
    <t>SD-057-250114-970483-5785</t>
  </si>
  <si>
    <t>2025-01-14 17:36:03</t>
  </si>
  <si>
    <t>【调研】-80+普通-普通区域-寿光市-单家庄村自然村-15908004593-1000M-宽带上网投诉-次数0-202501140000460652</t>
  </si>
  <si>
    <t>2025-01-15 18:37:00</t>
  </si>
  <si>
    <t>202501140000460652</t>
  </si>
  <si>
    <t xml:space="preserve">202501140000460652#宽带账号：15908004593；宽带地址：潍坊寿光市羊口镇单家庄村单家庄西南3号箱（丁业生）0号楼；客户来电反映移动高清无法观看，客户无法配合线上指导，要求师傅上门，请协助处理，谢谢！联系电话：15908004593；联系人：先生；来电流水：2025011417311051820835794。 
</t>
  </si>
  <si>
    <t>2025-01-14 17:48:35</t>
  </si>
  <si>
    <t>2025-01-14 17:48:58</t>
  </si>
  <si>
    <t>SD-851-265321-11444-22046</t>
  </si>
  <si>
    <t>SD-057-250114-175369-3631</t>
  </si>
  <si>
    <t>2025-01-14 13:21:08</t>
  </si>
  <si>
    <t>普通区域-寿光市-景新园二期-17685915469-1000M-魔百和投诉-次数0-202501140000304610</t>
  </si>
  <si>
    <t>202501140000304610</t>
  </si>
  <si>
    <t>202501140000304610#流程受理流水号：20250114131509176859154691066276
客户号码:17685915469
客户姓名:张**
投诉地市:潍坊
来话流水:2025011413145749720834587
宽带账号:17685915469
宽带账号归属地市:潍坊
宽带账号归属区县:寿光市
故障地址:潍坊寿光市圣城街道农圣街景新园二期6号楼-2-1604*********
联系电话:17685915469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光功率:-18.53
故障大类:宽带/电视
故障细类:移动高清电视故障(专席)
携转原因:
故障时间:2025-01-14 13:19:04
魔百和单播/组播:组播
具体故障现象:电视直播或点播无法观看，
客户其他诉求:客户来电反映家里电视无法观看直播，显示51024，线上排障不认可，请协助处理，谢谢
魔百和单/组播：组播;宽带小区$[景新园二期]$</t>
  </si>
  <si>
    <t>2025-01-14 13:24:53</t>
  </si>
  <si>
    <t>2025-01-14 13:25:17</t>
  </si>
  <si>
    <t>SD-057-250114-740923-3625</t>
  </si>
  <si>
    <t>2025-01-14 13:20:09</t>
  </si>
  <si>
    <t>80+普通-普通区域-安丘市-香港商城-13791628833-500M-宽带上网投诉-次数0-20250114131809X889438960</t>
  </si>
  <si>
    <t>20250114131809X889438960</t>
  </si>
  <si>
    <t xml:space="preserve">流程受理流水号：20250114131732137916288331066600
客户号码:13791628833
客户姓名:张**
投诉地市:潍坊
来话流水:2025011413095278220899597
宽带账号:13791628833
宽带账号归属地市:潍坊
宽带账号归属区县:安丘市
故障地址:潍坊安丘市兴安街道永安路香港商城香港商城1号箱西南港城厨具*********
联系电话:15165693992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光功率:-21.42
故障大类:宽带
故障细类:宽带无法上网(专席)
携转原因:
故障时间:2025-01-14 13:20:57
具体故障现象:光猫灯正常但电脑手机无法上网，
客户其他诉求:
</t>
  </si>
  <si>
    <t>2025-01-14 13:25:39</t>
  </si>
  <si>
    <t>2025-01-14 13:26:09</t>
  </si>
  <si>
    <t>SD-057-250114-512674-3670</t>
  </si>
  <si>
    <t>2025-01-14 13:26:36</t>
  </si>
  <si>
    <t>普通区域-高密市-永安村自然村-13655362394-300M-业务受理宽带-次数0-202501140000309217</t>
  </si>
  <si>
    <t>202501140000309217</t>
  </si>
  <si>
    <t>202501140000309217# 宽带账号:13655362394; 联系电话：13655362394，问题类型：此工单为群障修复工单，根据群障全量闭环修复管理要求，为确保客户网络通畅，请装维人员跟进修复网络问题，谢谢！ 
 群障标题：公告。故障描述：潍坊高密市永安村自然村光缆故障，预估24小时恢复，请帮忙拦截,如有需要请联系片区装维师傅刘彦武15706307283主叫号码：13655362394.0;该号码仅供参考，请优先联系宽带账号。</t>
  </si>
  <si>
    <t>2025-01-14 13:28:44</t>
  </si>
  <si>
    <t>2025-01-14 13:29:10</t>
  </si>
  <si>
    <t>SD-851-274423-1726-13290</t>
  </si>
  <si>
    <t>SD-057-250114-503942-3640</t>
  </si>
  <si>
    <t>2025-01-14 13:23:13</t>
  </si>
  <si>
    <t>普通区域-临朐县-鸿翔园-13793618369-300M-魔百和投诉-次数0-20250114132207X127236102</t>
  </si>
  <si>
    <t>20250114132207X127236102</t>
  </si>
  <si>
    <t>流程受理流水号：20250114132130137936183691067236
客户号码:13793618369
客户姓名:马*
投诉地市:潍坊
来话流水:2025011413204624720874807
宽带账号:13793618369
宽带账号归属地市:潍坊
宽带账号归属区县:临朐县
故障地址:潍坊临朐县城关街道骈邑路鸿翔园1号楼*********
联系电话:13793618369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故障细类:移动高清电视故障
携转原因:
故障时间:2025-01-14 13:21:49
魔百和单播/组播:单播
具体故障现象:电视直播或点播无法观看，
客户其他诉求:
魔百和单/组播：单播</t>
  </si>
  <si>
    <t>2025-01-14 13:26:14</t>
  </si>
  <si>
    <t>2025-01-14 13:26:47</t>
  </si>
  <si>
    <t>SD-057-250114-359261-7492</t>
  </si>
  <si>
    <t>2025-01-14 20:50:25</t>
  </si>
  <si>
    <t>普通区域-寿光市-益家园-15953609101-100M-宽带上网投诉-次数0-20250114204940X980741164</t>
  </si>
  <si>
    <t>20250114204940X980741164</t>
  </si>
  <si>
    <t xml:space="preserve">流程受理流水号：20250114204901159536091011150521
客户号码:15953609101
客户姓名:张*
投诉地市:潍坊
来话流水:2025011420453909620898075
宽带账号:15953609101
宽带账号归属地市:潍坊
宽带账号归属区县:寿光市
故障地址:潍坊寿光市圣城街道银海路益家园3楼西弱电井8箱*********
联系电话:15953609101
联系人:先生/女士
工单紧急程度:紧急
是否有升级投诉倾向:否
是否重复投诉:否
是否携转意向:否
是否投诉倾向:否
是否智能网关:智能网关
当前是否在线:是
接入方式:--
端到端诊断结果:客户侧设备问题（新增）
是否质差终端:无质差信息
光功率:-20.50
故障大类:宽带/电视
故障细类:网速慢/上网掉线(专席)
携转原因:
故障时间:2025-01-14 20:48:34
具体故障现象:网速慢卡顿，
客户其他诉求:
</t>
  </si>
  <si>
    <t>2025-01-14 20:51:40</t>
  </si>
  <si>
    <t>2025-01-14 20:52:04</t>
  </si>
  <si>
    <t>SD-851-277479-944-9899</t>
  </si>
  <si>
    <t>SD-057-250114-916053-20</t>
  </si>
  <si>
    <t>2025-01-14 06:25:09</t>
  </si>
  <si>
    <t>普通区域-高密市-和扬凤郡(城建)-13864637622-300M-宽带上网投诉-次数0-202501140000091729</t>
  </si>
  <si>
    <t>202501140000091729</t>
  </si>
  <si>
    <t>202501140000091729#流程受理流水号：20250114062346138646376221000053
客户号码:13864637622
客户姓名:刘**
投诉地市:潍坊
来话流水:2025011406203072820812134
宽带账号:13864637622
宽带账号归属地市:潍坊
宽带账号归属区县:高密市
故障地址:潍坊高密市醴泉街道文昌街和扬凤郡(城建)高密和扬凤郡4号楼1单元6楼*********
联系电话:15863630959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故障时间:2025-01-14 06:25:06
具体故障现象:打不开网页，
客户其他诉求:
;宽带小区$[和扬凤郡(城建)]$</t>
  </si>
  <si>
    <t>2025-01-14 07:08:19</t>
  </si>
  <si>
    <t>2025-01-14 07:08:46</t>
  </si>
  <si>
    <t>SD-057-250114-387614-4219</t>
  </si>
  <si>
    <t>2025-01-14 14:26:13</t>
  </si>
  <si>
    <t>80+银卡-普通区域-潍城区-丽景苑-15095196699-300M-业务受理宽带-次数0-202501140000345308</t>
  </si>
  <si>
    <t>202501140000345308</t>
  </si>
  <si>
    <t>202501140000345308# 宽带账号:15095196699; 联系电话：15095196699，问题类型：此工单为群障修复工单，根据群障全量闭环修复管理要求，为确保客户网络通畅，请装维人员跟进修复网络问题，谢谢！ 
 群障标题：公告。故障描述：潍坊潍城区丽景苑光缆故障，预估24小时恢复，请帮忙拦截,如有需要请联系片区装维师傅张传阳15706307885主叫号码：15095196699.0;该号码仅供参考，请优先联系宽带账号。</t>
  </si>
  <si>
    <t>2025-01-14 14:34:16</t>
  </si>
  <si>
    <t>2025-01-14 14:34:42</t>
  </si>
  <si>
    <t>SD-057-250114-043586-4229</t>
  </si>
  <si>
    <t>2025-01-14 14:26:36</t>
  </si>
  <si>
    <t>普通区域-奎文区-晨晟世纪城片区-15053602499-300M-宽带上网投诉-次数0-202501140000344202</t>
  </si>
  <si>
    <t>202501140000344202</t>
  </si>
  <si>
    <t>202501140000344202#宽带账号：15053602499；宽带地址：潍坊奎文区北苑街道玄武街恒信御园三期8号楼；联系电话：19106363568客户来电反映电视无法连接网络 请核实处理 谢谢 ..线上指导无法操作 来电流水.. 2025011414192972820870142</t>
  </si>
  <si>
    <t>2025-01-14 14:40:58</t>
  </si>
  <si>
    <t>2025-01-14 14:41:30</t>
  </si>
  <si>
    <t>SD-851-321723-12791-3484</t>
  </si>
  <si>
    <t>SD-057-250114-392468-7489</t>
  </si>
  <si>
    <t>2025-01-14 20:50:07</t>
  </si>
  <si>
    <t>【调研】-普通区域-安丘市-赵家赤埠村自然村-15265653889-300M-宽带上网投诉-次数0-20250114204809X889705963</t>
  </si>
  <si>
    <t>20250114204809X889705963</t>
  </si>
  <si>
    <t xml:space="preserve">【农村网络投诉】流程受理流水号：20250114204151152656538891149803
客户号码:15265653889
客户姓名:赵**
投诉地市:潍坊
来话流水:2025011420324042520847396
宽带账号:15265653889
宽带账号归属地市:潍坊
宽带账号归属区县:安丘市
故障地址:潍坊安丘市凌河街道赵家赤埠村
联系电话:15265653889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故障细类:网速慢/上网掉线(专席)
携转原因:
故障时间:2025-01-14 20:44:48
具体故障现象:网速慢卡顿，请协助处理  谢谢 
客户其他诉求:
</t>
  </si>
  <si>
    <t>2025-01-14 20:57:51</t>
  </si>
  <si>
    <t>2025-01-14 20:58:13</t>
  </si>
  <si>
    <t>SD-851-276116-2330-4237</t>
  </si>
  <si>
    <t>SD-057-250114-507964-4232</t>
  </si>
  <si>
    <t>2025-01-14 14:27:21</t>
  </si>
  <si>
    <t>80+银卡-普通区域-诸城市-繁荣尊府-13964622718-200M-业务受理宽带-次数0-202501140000347659</t>
  </si>
  <si>
    <t>2025-01-15 14:28:00</t>
  </si>
  <si>
    <t>202501140000347659</t>
  </si>
  <si>
    <t>202501140000347659#客户来电反映宽带网络机顶盒无法观看，线上排障未恢复，请协助处理，谢谢, 
联系电话：本机，联系人，女士，流水： 2025011414221321120805329</t>
  </si>
  <si>
    <t>2025-01-14 14:27:34</t>
  </si>
  <si>
    <t>2025-01-14 14:27:56</t>
  </si>
  <si>
    <t>SD-851-245117-8645-9311</t>
  </si>
  <si>
    <t>SD-057-250114-196702-4168</t>
  </si>
  <si>
    <t>2025-01-14 14:20:27</t>
  </si>
  <si>
    <t>【调研】-(目标)普通区域-潍城区-大崖头自然村-13455620852-300M-魔百和投诉-次数0-20250114141951X591660239</t>
  </si>
  <si>
    <t>20250114141951X591660239</t>
  </si>
  <si>
    <t>【农村网络投诉】流程受理流水号：20250114141350134556208521076673
客户号码:13455620852
客户姓名:王**
投诉地市:潍坊
来话流水:2025011414123462520882626
宽带账号:13455620852
宽带账号归属地市:潍坊
宽带账号归属区县:潍城区
故障地址:潍坊潍城区军埠口综合项目区大崖头大崖头自然村大崖头扩容k3军埠口镇中心小学北侧第二排房子旁*********
联系电话:13455620852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故障细类:移动高清电视故障(专席)
携转原因:
故障时间:2025-01-14 14:23:21
魔百和单播/组播:单播
具体故障现象:登陆超时
客户其他诉求:
魔百和单/组播：单播</t>
  </si>
  <si>
    <t>2025-01-14 14:33:54</t>
  </si>
  <si>
    <t>2025-01-14 14:34:25</t>
  </si>
  <si>
    <t>SD-057-250114-017485-4240</t>
  </si>
  <si>
    <t>2025-01-14 14:29:02</t>
  </si>
  <si>
    <t>(目标)普通区域-潍城区-东方威尼斯J-18265651527-300M-宽带上网投诉-次数0-20250114142615X975606110</t>
  </si>
  <si>
    <t>20250114142615X975606110</t>
  </si>
  <si>
    <t xml:space="preserve">流程受理流水号：20250114142446182656515271078996
客户号码:18265651527
客户姓名:任**
投诉地市:潍坊
来话流水:2025011414233851320824097
宽带账号:18265651527
宽带账号归属地市:潍坊
宽带账号归属区县:潍城区
故障地址:潍坊潍城区城关街道胜利西街东方威尼斯J高层
联系电话:18265651527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光功率:-23.18
故障大类:宽带/电视
故障细类:网速慢/上网掉线(专席)
携转原因:
故障时间:2025-01-14 14:20:30
具体故障现象:网速慢卡顿，
客户其他诉求:
</t>
  </si>
  <si>
    <t>2025-01-14 14:31:29</t>
  </si>
  <si>
    <t>2025-01-14 14:31:52</t>
  </si>
  <si>
    <t>SD-057-250114-723196-4244</t>
  </si>
  <si>
    <t>2025-01-14 14:29:21</t>
  </si>
  <si>
    <t>【追1】【重投】-80+银卡-普通区域-寿光市-大北河村自然村-15163644567-1000M-宽带上网投诉-次数0-20250114142835X115736556</t>
  </si>
  <si>
    <t>20250114142835X115736556</t>
  </si>
  <si>
    <t xml:space="preserve">【农村网络投诉】流程受理流水号：20250114142433151636445671078955
客户号码:15163644567
客户姓名:张**
投诉地市:潍坊
来话流水:2025011414210248920890111
宽带账号:15163644567
宽带账号归属地市:潍坊
宽带账号归属区县:寿光市
故障地址:潍坊寿光市营里镇大北河村大北河村自然村扩容11号箱*********
联系电话:15163644567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光功率:-21.19
故障大类:宽带/电视
故障细类:宽带无法上网(专席)
携转原因:
故障时间:2025-01-14 14:24:49
具体故障现象:宽带不能用，在线指导，客户称家里是老人不会操作，自己联系过师傅，一直示上门，也上报过故障，超时不给客户回电话，要求：不让手机号为15706307347师傅上门处理，要求换一下师傅，有投诉的意向，请紧急处理
客户其他诉求:
</t>
  </si>
  <si>
    <t>2025-01-14 14:44:11</t>
  </si>
  <si>
    <t>2025-01-14 14:44:55</t>
  </si>
  <si>
    <t>SD-851-290809-12721-7012</t>
  </si>
  <si>
    <t>SD-057-250114-836495-4206</t>
  </si>
  <si>
    <t>2025-01-14 14:24:58</t>
  </si>
  <si>
    <t>普通区域-奎文区-奎文烟草局宿舍-13001546030-300M-魔百和投诉-次数0-202501140000344878</t>
  </si>
  <si>
    <t>202501140000344878</t>
  </si>
  <si>
    <t>202501140000344878#流程受理流水号：20250114142313130015460301078668
客户号码:13001546030
客户姓名:谭**
投诉地市:潍坊
来话流水:2025011414214058820898324
宽带账号:13001546030
宽带账号归属地市:潍坊
宽带账号归属区县:高新
故障地址:潍坊高新高新城区东方路烟草公司宿舍高层1号楼(金叶7)*********
联系电话:13001546031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故障细类:移动高清电视故障(专席)
携转原因:
故障时间:2025-01-14 14:23:28
魔百和单播/组播:单播
具体故障现象:电视机提示无信号，客户来电反映电视无法观看，我处正常排障未恢复，请协助处理，谢谢
客户其他诉求:
魔百和单/组播：单播;宽带小区$[奎文烟草局宿舍]$</t>
  </si>
  <si>
    <t>2025-01-14 14:37:17</t>
  </si>
  <si>
    <t>SD-057-250114-416793-7569</t>
  </si>
  <si>
    <t>2025-01-14 20:59:51</t>
  </si>
  <si>
    <t>【调研】-普通区域-青州市-青城小区东区-13606367476-300M-宽带上网投诉-次数0-202501140000583910</t>
  </si>
  <si>
    <t>202501140000583910</t>
  </si>
  <si>
    <t>202501140000583910#流程受理流水号：20250114205909136063674761151453
客户号码:13606367476
客户姓名:尚*
投诉地市:潍坊
来话流水:2025011420562374520838491
宽带账号:13606367476
宽带账号归属地市:潍坊
宽带账号归属区县:青州市
故障地址:潍坊青州市王府街道范公亭西路青城小区东区3号楼（中间西）*********
联系电话:13606367476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光功率:-19.17
故障大类:宽带/电视
故障细类:网速慢/上网掉线(专席)
携转原因:
故障时间:2025-01-14 21:02:25
具体故障现象:网速慢卡顿线上无法操作
客户其他诉求:
;宽带小区$[青城小区东区]$</t>
  </si>
  <si>
    <t>2025-01-14 21:00:53</t>
  </si>
  <si>
    <t>2025-01-14 21:01:49</t>
  </si>
  <si>
    <t>SD-851-264176-9823-5290</t>
  </si>
  <si>
    <t>SD-057-250114-679350-4234</t>
  </si>
  <si>
    <t>2025-01-14 14:28:18</t>
  </si>
  <si>
    <t>普通区域-高密市-小河崖自然村-13516386457-500M-宽带上网投诉-次数0-202501140000347472</t>
  </si>
  <si>
    <t>202501140000347472</t>
  </si>
  <si>
    <t>202501140000347472#13516386457   客户反映电视无法观看，老人不会操作，请协助处理。谢谢  联系人：先生 联系电话：本机 流水：2025011414261055520856739</t>
  </si>
  <si>
    <t>2025-01-14 14:34:32</t>
  </si>
  <si>
    <t>2025-01-14 14:34:58</t>
  </si>
  <si>
    <t>SD-851-280717-18602-19733</t>
  </si>
  <si>
    <t>SD-057-250114-065721-7523</t>
  </si>
  <si>
    <t>2025-01-14 20:55:39</t>
  </si>
  <si>
    <t>普通区域-奎文区-四季园筑-18253669206-200M-宽带上网投诉-次数0-202501140000580407</t>
  </si>
  <si>
    <t>202501140000580407</t>
  </si>
  <si>
    <t>202501140000580407#宽带账号：18253669206；宽带地址：潍坊高新高新城区蓉花路四季园筑；客户来电反映移动高清无法观看，客户不配合排障，要求上门，客户表示师傅上门不要说家里设备（光猫、路由器、电视）不行，手机套餐不行，设备都是新的，师傅只上门解决问题就行，请协助处理，谢谢！联系电话：本机；联系人：先生；来电流水：2025011420474518420806086。</t>
  </si>
  <si>
    <t>2025-01-14 20:57:46</t>
  </si>
  <si>
    <t>2025-01-14 20:58:09</t>
  </si>
  <si>
    <t>SD-057-250114-518970-4187</t>
  </si>
  <si>
    <t>2025-01-14 14:22:56</t>
  </si>
  <si>
    <t>FTTR-普通区域-临朐县-华铝北苑名都-15318958110-300M-宽带上网投诉-次数0-202501140000319335</t>
  </si>
  <si>
    <t>202501140000319335</t>
  </si>
  <si>
    <t>202501140000319335#*YWDZ01
服务号码：15318958110，
号码归属地：潍坊临朐 ，
请查原因；
用户品牌：全球通；
是否外呼开通：否；
客户质疑：*，
接触录音流水号：2025011413365459020894347；联系电话：15318958110；
受理明细：536250114271293784，争议业务名称：移动高清体育电竞会员，刘**，15318958110，产品变更，2025-01-14 13:13:37,DSMP平台虚拟工号(fdsmp0001)，潍坊(SD.LF)；
观影记录：无</t>
  </si>
  <si>
    <t>2025-01-14 14:28:00</t>
  </si>
  <si>
    <t>2025-01-14 14:28:29</t>
  </si>
  <si>
    <t>SD-851-312686-10091-2770</t>
  </si>
  <si>
    <t>SD-057-250114-935042-7509</t>
  </si>
  <si>
    <t>2025-01-14 20:52:53</t>
  </si>
  <si>
    <t>(目标)普通区域-青州市-泰和苑-13563628927-100M-魔百和投诉-次数0-202501140000581578</t>
  </si>
  <si>
    <t>202501140000581578</t>
  </si>
  <si>
    <t>202501140000581578#流程受理流水号：20250114205139135636289271150793
客户号码:13563628927
客户姓名:吴**
投诉地市:潍坊
来话流水:2025011420434485020890868
宽带账号:13563628927
宽带账号归属地市:潍坊
宽带账号归属区县:青州市
故障地址:潍坊青州市王府街道尧王山西路泰和苑高层42号楼*********
联系电话:18365645711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故障细类:移动高清电视故障(专席)
携转原因:
故障时间:2025-01-14 20:51:53
魔百和单播/组播:组播
具体故障现象:机顶盒遥控器无法使用，
客户其他诉求:
魔百和单/组播：组播;宽带小区$[泰和苑]$</t>
  </si>
  <si>
    <t>2025-01-14 20:57:38</t>
  </si>
  <si>
    <t>2025-01-14 20:58:06</t>
  </si>
  <si>
    <t>SD-057-250114-706432-4225</t>
  </si>
  <si>
    <t>2025-01-14 14:26:25</t>
  </si>
  <si>
    <t>普通区域-青州市-青州盛世华庭-15054842400-100M-业务受理宽带-次数0-202501140000346201 二级督办</t>
  </si>
  <si>
    <t>2025-01-15 14:27:00</t>
  </si>
  <si>
    <t>202501140000346201</t>
  </si>
  <si>
    <t>202501140000346201# 宽带账号:15054842400; 联系电话：15054842400，问题类型：此工单为群障修复工单，根据群障全量闭环修复管理要求，为确保客户网络通畅，请装维人员跟进修复网络问题，谢谢！ 
 群障标题：公告。故障描述：潍坊青州市青州盛世华庭光缆故障，预估24小时恢复，请帮忙拦截,如有需要请联系片区装维师傅鞠兵15706307642主叫号码：15054842400.0;该号码仅供参考，请优先联系宽带账号。</t>
  </si>
  <si>
    <t>2025-01-14 14:37:37</t>
  </si>
  <si>
    <t>2025-01-14 14:46:58</t>
  </si>
  <si>
    <t>SD-057-250114-501384-4160</t>
  </si>
  <si>
    <t>2025-01-14 14:20:02</t>
  </si>
  <si>
    <t>【重投】-【调研】-80+银卡-普通区域-寒亭区-英田机械（小微）-18865365088-300M-宽带上网投诉-次数0-20250114141737X457694479</t>
  </si>
  <si>
    <t>20250114141737X457694479</t>
  </si>
  <si>
    <t xml:space="preserve">流程受理流水号：20250114141656188653650881077328
客户号码:18865365088
客户姓名:李**
投诉地市:潍坊
来话流水:2025011414163957620834057
宽带账号:18865365088
宽带账号归属地市:潍坊
宽带账号归属区县:寒亭区
故障地址:潍坊寒亭区高里镇高里镇沿街商铺英田机械（小微）高里街道英田机械厂*********
联系电话:18865365088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14:17:27
具体故障现象:提示网络无法连接，
客户其他诉求:
</t>
  </si>
  <si>
    <t>2025-01-14 14:28:08</t>
  </si>
  <si>
    <t>2025-01-14 14:29:01</t>
  </si>
  <si>
    <t>SD-057-250114-247516-7521</t>
  </si>
  <si>
    <t>2025-01-14 20:54:39</t>
  </si>
  <si>
    <t>80+金卡-普通区域-高密市-南高戈庄自然村-15864309840-1000M-宽带上网投诉-次数0-202501140000580722</t>
  </si>
  <si>
    <t>202501140000580722</t>
  </si>
  <si>
    <t>202501140000580722#15864309840客户来电表示师傅在拨打电话时恐吓客户 要求投诉师傅 请尽快处理 谢谢
联系人：先生 联系电话：15864309840 来电流水：2025011420460247520899532</t>
  </si>
  <si>
    <t>2025-01-14 20:57:22</t>
  </si>
  <si>
    <t>2025-01-14 20:57:50</t>
  </si>
  <si>
    <t>SD-851-311457-6154-28636</t>
  </si>
  <si>
    <t>SD-057-250114-397825-3561</t>
  </si>
  <si>
    <t>2025-01-14 13:10:51</t>
  </si>
  <si>
    <t>80+普通-普通区域-奎文区-晨晟世纪城片区-18253632711-200M-宽带上网投诉-次数0-202501140000301399</t>
  </si>
  <si>
    <t>202501140000301399</t>
  </si>
  <si>
    <t xml:space="preserve">202501140000301399#18253632711来电反映家里的宽带不能连网使用了，要求尽快安排师傅上门维修处理，联系电话：18560796801请处理，谢谢
</t>
  </si>
  <si>
    <t>2025-01-14 13:17:43</t>
  </si>
  <si>
    <t>2025-01-14 13:18:00</t>
  </si>
  <si>
    <t>SD-057-250114-184563-7280</t>
  </si>
  <si>
    <t>2025-01-14 20:20:02</t>
  </si>
  <si>
    <t>【调研】-80+普通-普通区域-潍城区-泽信天著-13054748678-1000M-宽带上网投诉-次数0-20250114201735X556148460</t>
  </si>
  <si>
    <t>20250114201735X556148460</t>
  </si>
  <si>
    <t xml:space="preserve">流程受理流水号：20250114201445130547486781146653
客户号码:13054748678
客户姓名:李**
投诉地市:潍坊
来话流水:2025011420135071220866638
宽带账号:13054748678
宽带账号归属地市:潍坊
宽带账号归属区县:坊子区
故障地址:潍坊坊子区坊子新区双羊街泽信天著泽信天著9号楼*********
联系电话:17753646007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光功率:-16.81
故障大类:宽带/电视
故障细类:网速慢/上网掉线(专席)
携转原因:
故障时间:2025-01-14 20:15:37
具体故障现象:网速慢卡顿，
客户其他诉求:请协助处理 谢谢
</t>
  </si>
  <si>
    <t>2025-01-14 20:27:30</t>
  </si>
  <si>
    <t>2025-01-14 20:28:08</t>
  </si>
  <si>
    <t>SD-852-316241-2221-6512</t>
  </si>
  <si>
    <t>SD-057-250114-801362-7903</t>
  </si>
  <si>
    <t>2025-01-14 21:46:38</t>
  </si>
  <si>
    <t>【重投】-【调研】-80+银卡-普通区域-昌邑市-前史家庄村自然村-13562609176-300M-业务受理宽带-次数0-202501140000592585</t>
  </si>
  <si>
    <t>202501140000592585</t>
  </si>
  <si>
    <t>202501140000592585# 宽带账号:13562609176; 联系电话：13562609176，问题类型：此工单为群障修复工单，根据群障全量闭环修复管理要求，为确保客户网络通畅，请装维人员跟进修复网络问题，谢谢！ 
 群障标题：公告。故障描述：主干光纤断或OLT检测不到预期的光信号（LOS）主叫号码：13562609176.0;该号码仅供参考，请优先联系宽带账号。</t>
  </si>
  <si>
    <t>2025-01-14 21:51:53</t>
  </si>
  <si>
    <t>2025-01-14 21:52:16</t>
  </si>
  <si>
    <t>SD-851-235078-5342-17996</t>
  </si>
  <si>
    <t>SD-057-250114-314825-7899</t>
  </si>
  <si>
    <t>2025-01-14 21:44:45</t>
  </si>
  <si>
    <t>【调研】-80+银卡-普通区域-诸城市-奥韵花园-15805368302-1000M-魔百和投诉-次数0-202501140000590409</t>
  </si>
  <si>
    <t>202501140000590409</t>
  </si>
  <si>
    <t>202501140000590409#15805368302客户对开通了移动高清影视黄金会员，看动漫无法观看我处已引导解释客户不认可 要求处理 提及要投诉电话 联系人：先生，联系电话：本机  录音流水：2025011421330072620850656</t>
  </si>
  <si>
    <t>2025-01-14 21:45:35</t>
  </si>
  <si>
    <t>SD-851-293522-8788-6781</t>
  </si>
  <si>
    <t>SD-057-250114-968124-7282</t>
  </si>
  <si>
    <t>2025-01-14 20:20:12</t>
  </si>
  <si>
    <t>普通区域-奎文区-丁家村（二期）-15269604578-200M-宽带上网投诉-次数0-20250114201805X859747080</t>
  </si>
  <si>
    <t>20250114201805X859747080</t>
  </si>
  <si>
    <t xml:space="preserve">【农村网络投诉】流程受理流水号：20250114201655152696045781146943
客户号码:15269604578
客户姓名:丁**
投诉地市:潍坊
来话流水:2025011420162700920878066
宽带账号:15269604578
宽带账号归属地市:潍坊
宽带账号归属区县:高新
故障地址:潍坊高新高新城区宝通街丁家村（二期）16号楼*********
联系电话:15269604578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20:17:39
具体故障现象:打不开网页，
客户其他诉求:
</t>
  </si>
  <si>
    <t>2025-01-14 20:31:51</t>
  </si>
  <si>
    <t>2025-01-14 20:32:15</t>
  </si>
  <si>
    <t>SD-057-250114-907581-3566</t>
  </si>
  <si>
    <t>2025-01-14 13:11:09</t>
  </si>
  <si>
    <t>普通区域-临朐县-亭子村-15863639077-200M-宽带上网投诉-次数0-20250114131041X441282645</t>
  </si>
  <si>
    <t>20250114131041X441282645</t>
  </si>
  <si>
    <t xml:space="preserve">【农村网络投诉】流程受理流水号：20250114131008158636390771065491
客户号码:15863639077
客户姓名:曾**
投诉地市:潍坊
来话流水:2025011413085579320893121
宽带账号:15863639077
宽带账号归属地市:潍坊
宽带账号归属区县:临朐县
故障地址:潍坊临朐县城关街道亭子亭子村东亭子15号箱扈亮*********
联系电话:15863639077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13:07:02
具体故障现象:网线断开
客户其他诉求:
</t>
  </si>
  <si>
    <t>2025-01-14 13:22:05</t>
  </si>
  <si>
    <t>2025-01-14 13:22:21</t>
  </si>
  <si>
    <t>SD-057-250114-401238-3443</t>
  </si>
  <si>
    <t>2025-01-14 12:56:01</t>
  </si>
  <si>
    <t>【调研】-80+普通-普通区域-寿光市-南范村-15706468972-1000M-业务受理宽带-次数0-202501140000296472</t>
  </si>
  <si>
    <t>202501140000296472</t>
  </si>
  <si>
    <t>202501140000296472#【已关注中国移动10086微信公众号】 宽带账号:15706468972; 联系电话：15706468972，问题类型：此工单为群障修复工单，根据群障全量闭环修复管理要求，为确保客户网络通畅，请装维人员跟进修复网络问题，谢谢！ 
 群障标题：公告。故障描述：潍坊寿光市南范村光缆故障，预估24小时恢复，请帮忙拦截,如有需要请联系片区装维师傅刘彬15706307765主叫号码：15706468972.0;该号码仅供参考，请优先联系宽带账号。</t>
  </si>
  <si>
    <t>2025-01-14 13:16:29</t>
  </si>
  <si>
    <t>2025-01-14 13:16:54</t>
  </si>
  <si>
    <t>SD-851-255846-7035-26794</t>
  </si>
  <si>
    <t>SD-057-250114-978025-3576</t>
  </si>
  <si>
    <t>2025-01-14 13:13:17</t>
  </si>
  <si>
    <t>【调研】-80+银卡-普通区域-潍城区-新悦轩-13853697356-200M-宽带上网投诉-次数0-202501140000303169</t>
  </si>
  <si>
    <t>202501140000303169</t>
  </si>
  <si>
    <t>202501140000303169#宽带账号：13853697356；联系电话：13853697356宽带地址：潍坊潍城区北关街道月河路新悦轩3号楼；客户来电反映宽带j机顶盒无法使用，客户异机来电报修，线上指导无法配合操作，要求上门处理，来电流水：2025011413072573320882898</t>
  </si>
  <si>
    <t>2025-01-14 13:15:44</t>
  </si>
  <si>
    <t>2025-01-14 13:16:03</t>
  </si>
  <si>
    <t>SD-851-284762-10826-26439</t>
  </si>
  <si>
    <t>SD-057-250114-579614-7322</t>
  </si>
  <si>
    <t>2025-01-14 20:26:08</t>
  </si>
  <si>
    <t>80+金卡-普通区域-高密市-南高戈庄自然村-15864309840-1000M-魔百和投诉-次数0-20250114202358X438882781</t>
  </si>
  <si>
    <t>20250114202358X438882781</t>
  </si>
  <si>
    <t>【农村网络投诉】流程受理流水号：20250114202223158643098401147597
客户号码:15864309840
客户姓名:薛*
投诉地市:潍坊
来话流水:2025011420121448120859532
宽带账号:15864309840
宽带账号归属地市:潍坊
宽带账号归属区县:高密市
故障地址:潍坊高密市井沟镇南高戈庄村
联系电话:15864309840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光功率:-22.00
故障大类:宽带/电视
故障细类:移动高清电视故障(专席)
携转原因:
故障时间:2025-01-14 20:22:40
魔百和单播/组播:组播
具体故障现象:魔百和无法观看，在线指导客户操作，客户不会配合操作！要求上门处理，请尽快给其联系，谢谢; 
客户其他诉求:
魔百和单/组播：组播</t>
  </si>
  <si>
    <t>2025-01-14 20:31:29</t>
  </si>
  <si>
    <t>2025-01-14 20:31:56</t>
  </si>
  <si>
    <t>SD-057-250114-593417-3593</t>
  </si>
  <si>
    <t>2025-01-14 13:15:59</t>
  </si>
  <si>
    <t>80+金卡-普通区域-潍城区-金碧广场二期-13869616236-300M-宽带上网投诉-次数0-202501140000304931</t>
  </si>
  <si>
    <t>202501140000304931</t>
  </si>
  <si>
    <t xml:space="preserve">202501140000304931#宽带账号13869616236；联系电话：13869616236宽带地址：潍坊潍城区北关街道月河路庄家片区盛基金碧广场20号楼*********；客户来电反映电视看不了，线上指导无法配合操作，要求上门处理, 来电流水：2025011413093349320897393
</t>
  </si>
  <si>
    <t>2025-01-14 13:21:46</t>
  </si>
  <si>
    <t>2025-01-14 13:22:10</t>
  </si>
  <si>
    <t>SD-851-322953-610-24878</t>
  </si>
  <si>
    <t>SD-057-250114-276153-3595</t>
  </si>
  <si>
    <t>2025-01-14 13:16:02</t>
  </si>
  <si>
    <t>【调研】-80+银卡-普通区域-奎文区-水岸华庭-13791667079-200M-业务受理宽带-次数0-202501140000302796</t>
  </si>
  <si>
    <t>202501140000302796</t>
  </si>
  <si>
    <t>202501140000302796# 宽带账号:13791667079; 联系电话：13791667079，问题类型：此工单为群障修复工单，根据群障全量闭环修复管理要求，为确保客户网络通畅，请装维人员跟进修复网络问题，谢谢！ 
 群障标题：公告。故障描述：潍坊奎文区水岸华庭光缆故障，预估24小时恢复，请帮忙拦截,如有需要请联系片区装维师傅荆军15706366512主叫号码：13791667079.0;该号码仅供参考，请优先联系宽带账号。</t>
  </si>
  <si>
    <t>2025-01-14 13:31:45</t>
  </si>
  <si>
    <t>2025-01-14 13:32:10</t>
  </si>
  <si>
    <t>SD-057-250114-863192-3469</t>
  </si>
  <si>
    <t>2025-01-14 12:59:11</t>
  </si>
  <si>
    <t>【重投】-80+金卡-FTTR-普通区域-诸城市-东丁家庄子村扩容-15053642111-1000M-宽带上网投诉-次数0-20250114125822X702222328</t>
  </si>
  <si>
    <t>20250114125822X702222328</t>
  </si>
  <si>
    <t xml:space="preserve">【农村网络投诉】流程受理流水号：20250114125754150536421111063649
客户号码:15053642111
客户姓名:朱**
投诉地市:潍坊
来话流水:2025011412544091120896013
宽带账号:15053642111
宽带账号归属地市:潍坊
宽带账号归属区县:诸城市
故障地址:潍坊诸城市舜王街道东丁家庄子东丁家庄子村扩容东丁家庄子养殖区中间13号箱*********
联系电话:15053642111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光功率:-29.58
故障大类:宽带/电视
故障细类:网速慢/上网掉线(专席)
携转原因:
故障时间:2025-01-14 12:58:58
具体故障现象:网速慢卡顿，
客户其他诉求:
</t>
  </si>
  <si>
    <t>2025-01-14 13:00:57</t>
  </si>
  <si>
    <t>2025-01-14 13:01:13</t>
  </si>
  <si>
    <t>SD-851-254613-2067-21845</t>
  </si>
  <si>
    <t>SD-057-250114-805361-3466</t>
  </si>
  <si>
    <t>2025-01-14 12:57:52</t>
  </si>
  <si>
    <t>【调研】-(目标)普通区域-寿光市-付邵-18765161320-100M-宽带上网投诉-次数0-202501140000295805</t>
  </si>
  <si>
    <t>202501140000295805</t>
  </si>
  <si>
    <t>202501140000295805#18765161320  客户来电反映宽带无法使用，光猫亮红灯，线上排障不认可，要求维修人员上门维修，请尽快协助处理，谢谢  联系人：先生 联系电话：本机 流水： 2025011412542079920893686</t>
  </si>
  <si>
    <t>2025-01-14 13:17:14</t>
  </si>
  <si>
    <t>2025-01-14 13:18:48</t>
  </si>
  <si>
    <t>SD-057-250114-758329-3597</t>
  </si>
  <si>
    <t>2025-01-14 13:16:04</t>
  </si>
  <si>
    <t>【调研】-80+银卡-普通区域-寿光市-杨家庄子村自然村-15265684449-1000M-业务受理宽带-次数0-202501140000303872</t>
  </si>
  <si>
    <t>202501140000303872</t>
  </si>
  <si>
    <t>202501140000303872# 宽带账号:15265684449; 联系电话：15265684449，问题类型：此工单为群障修复工单，根据群障全量闭环修复管理要求，为确保客户网络通畅，请装维人员跟进修复网络问题，谢谢！ 
 群障标题：公告。故障描述：潍坊寿光市杨家庄子村自然村光缆故障，预估24小时恢复，请帮忙拦截,如有需要请联系片区装维师傅刘同军15706307826主叫号码：15265684449.0;该号码仅供参考，请优先联系宽带账号。</t>
  </si>
  <si>
    <t>2025-01-14 13:18:34</t>
  </si>
  <si>
    <t>SD-851-255787-4367-16266</t>
  </si>
  <si>
    <t>SD-057-250114-508674-3565</t>
  </si>
  <si>
    <t>2025-01-14 13:11:05</t>
  </si>
  <si>
    <t>【调研】-80+金卡-普通区域-奎文区-交委宿舍-15265699699-300M-宽带上网投诉-次数0-20250114130949X389864539</t>
  </si>
  <si>
    <t>20250114130949X389864539</t>
  </si>
  <si>
    <t xml:space="preserve">流程受理流水号：20250114130916152656996991065365
客户号码:15265699699
客户姓名:刘**
投诉地市:潍坊
来话流水:2025011413090336820893999
宽带账号:15265699699
宽带账号归属地市:潍坊
宽带账号归属区县:高新
故障地址:潍坊高新高新城区新华路交通局宿舍[新华路]1号楼*********
联系电话:15265699699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故障时间:2025-01-14 13:09:39
具体故障现象:用户无法提供具体故障现象，
客户其他诉求:
</t>
  </si>
  <si>
    <t>2025-01-14 13:14:05</t>
  </si>
  <si>
    <t>2025-01-14 13:14:28</t>
  </si>
  <si>
    <t>SD-057-250114-127083-7321</t>
  </si>
  <si>
    <t>2025-01-14 20:26:05</t>
  </si>
  <si>
    <t>80+普通-普通区域-昌邑市-孙岔村自然村-13791625420-200M-宽带上网投诉-次数0-20250114202322X402484461</t>
  </si>
  <si>
    <t>20250114202322X402484461</t>
  </si>
  <si>
    <t xml:space="preserve">【农村网络投诉】流程受理流水号：20250114202305137916254201147663
客户号码:13791625420
客户姓名:孙**
投诉地市:潍坊
来话流水:2025011420220450020802651
宽带账号:13791625420
宽带账号归属地市:潍坊
宽带账号归属区县:昌邑市
故障地址:潍坊昌邑市李家埠镇孙岔村孙岔村自然村30号箱孙波晨*********
联系电话:13791625420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20:19:57
具体故障现象:光猫亮红灯，
客户其他诉求:
</t>
  </si>
  <si>
    <t>2025-01-14 20:40:44</t>
  </si>
  <si>
    <t>2025-01-14 20:41:10</t>
  </si>
  <si>
    <t>SD-057-250114-286175-7331</t>
  </si>
  <si>
    <t>2025-01-14 20:27:37</t>
  </si>
  <si>
    <t>【调研】-80+普通-(目标)普通区域-寿光市-南范村-15963624918-300M-宽带上网投诉-次数0-202501140000574009</t>
  </si>
  <si>
    <t>202501140000574009</t>
  </si>
  <si>
    <t>202501140000574009#流程受理流水号：20250114202624159636249181148063
客户号码:15963624918
客户姓名:范**
投诉地市:潍坊
来话流水:2025011420243112120813179
宽带账号:15963624918
宽带账号归属地市:潍坊
宽带账号归属区县:寿光市
故障地址:潍坊寿光市孙家集街道南范村南范村扩容20号箱*********
联系电话:15963624918
联系人:女士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故障时间:2025-01-14 20:26:55
具体故障现象:光猫亮红灯，
客户其他诉求:
;宽带小区$[南范村]$</t>
  </si>
  <si>
    <t>2025-01-14 20:32:11</t>
  </si>
  <si>
    <t>2025-01-14 20:32:44</t>
  </si>
  <si>
    <t>2025-01-14 12:56:14</t>
  </si>
  <si>
    <t>80+普通-普通区域-潍城区-北宫社区-13665366264-1000M-业务受理宽带-次数0-202501140000296776 一级督办</t>
  </si>
  <si>
    <t>202501140000296776</t>
  </si>
  <si>
    <t>2025-01-14 12:57:55</t>
  </si>
  <si>
    <t>2025-01-14 12:58:27</t>
  </si>
  <si>
    <t>SD-851-295436-10770-21079</t>
  </si>
  <si>
    <t>SD-057-250114-912473-3605</t>
  </si>
  <si>
    <t>2025-01-14 13:16:23</t>
  </si>
  <si>
    <t>【调研】-80+银卡-普通区域-潍城区-翠竹园小区-15866556866-1000M-业务受理宽带-次数0-202501140000304898</t>
  </si>
  <si>
    <t>202501140000304898</t>
  </si>
  <si>
    <t>202501140000304898# 宽带账号:15866556866; 联系电话：15866556866，问题类型：此工单为群障修复工单，根据群障全量闭环修复管理要求，为确保客户网络通畅，请装维人员跟进修复网络问题，谢谢！ 
 群障标题：公告。故障描述：潍坊潍城区翠竹园小区光缆故障，预估24小时恢复，请帮忙拦截,如有需要请联系片区装维师傅杜王峰15706307881主叫号码：15866556866.0;该号码仅供参考，请优先联系宽带账号。</t>
  </si>
  <si>
    <t>2025-01-14 13:19:28</t>
  </si>
  <si>
    <t>2025-01-14 13:19:52</t>
  </si>
  <si>
    <t>SD-851-224872-8257-23691</t>
  </si>
  <si>
    <t>2025-01-14 13:16:26</t>
  </si>
  <si>
    <t>【调研】-普通区域-滨海-碱厂六区（兆祥小区）-15725621912-300M-宽带上网投诉-次数0-202501140000306040 一级督办</t>
  </si>
  <si>
    <t>202501140000306040</t>
  </si>
  <si>
    <t>2025-01-14 13:19:37</t>
  </si>
  <si>
    <t>2025-01-14 13:20:42</t>
  </si>
  <si>
    <t>SD-851-324394-9783-9589</t>
  </si>
  <si>
    <t>SD-057-250114-387561-3612</t>
  </si>
  <si>
    <t>2025-01-14 13:16:39</t>
  </si>
  <si>
    <t>【重投】-80+银卡-普通区域-寿光市-大北河村自然村-15163644567-1000M-宽带上网投诉-次数0-202501140000303211</t>
  </si>
  <si>
    <t>202501140000303211</t>
  </si>
  <si>
    <t>202501140000303211#15163644567 网络无法使用，显示在线正常，家里只有老人，要求师傅上门，请处理，谢谢
联系人先生，电话本机，流水号 2025011413092952820896965
前期联系师傅一直说去现场，但是无人联系，已经四五天无法使用了，要求片区装维经理回电，谢谢</t>
  </si>
  <si>
    <t>2025-01-14 13:17:07</t>
  </si>
  <si>
    <t>2025-01-14 13:17:24</t>
  </si>
  <si>
    <t>SD-057-250114-418350-3433</t>
  </si>
  <si>
    <t>2025-01-14 12:54:35</t>
  </si>
  <si>
    <t>80+银卡-普通区域-潍城区-名都百盛园-13963689568-300M-宽带上网投诉-次数0-202501140000293091</t>
  </si>
  <si>
    <t>202501140000293091</t>
  </si>
  <si>
    <t xml:space="preserve">202501140000293091#流程受理流水号：20250114125340139636895681063015
客户号码:13963689568
客户姓名:刘**
投诉地市:潍坊
来话流水:2025011412525978320884606
宽带账号:13963689568
宽带账号归属地市:潍坊
宽带账号归属区县:潍城区
故障地址:潍坊潍城区南关街道安顺路名都百盛园1号楼*********
联系电话:15065622367
联系人:女士
工单紧急程度:紧急
是否有升级投诉倾向:否
是否重复投诉:否
是否携转意向:否
是否投诉倾向:否
是否智能网关:智能网关
当前是否在线:是
接入方式:FTTH
端到端诊断结果:客户侧设备问题
是否质差终端:是
光功率:-24.55
故障大类:宽带/电视
故障细类:宽带无法上网
携转原因:
故障时间:2025-01-14 12:54:05
具体故障现象:电脑无法上网，
客户其他诉求:客户侧为质差终端，要求上门更换终端并一并处理故障问题。
</t>
  </si>
  <si>
    <t>2025-01-14 12:57:47</t>
  </si>
  <si>
    <t>2025-01-14 12:59:20</t>
  </si>
  <si>
    <t>SD-057-250114-496378-7301</t>
  </si>
  <si>
    <t>2025-01-14 20:23:02</t>
  </si>
  <si>
    <t>80+普通-普通区域-寒亭区-冯家花园村自然村-13573684263-500M-宽带上网投诉-次数0-20250114202020X220686981</t>
  </si>
  <si>
    <t>20250114202020X220686981</t>
  </si>
  <si>
    <t xml:space="preserve">【农村网络投诉】流程受理流水号：20250114200906135736842631145988
客户号码:13573684263
客户姓名:孙**
投诉地市:潍坊
来话流水:2025011420074854220839788
宽带账号:13573684263
宽带账号归属地市:潍坊
宽带账号归属区县:寒亭区
故障地址:潍坊寒亭区高里镇冯家花园村冯家花园村自然村高里镇冯家花园村30号箱*********
联系电话:13573684263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20:09:34
具体故障现象:客户表示网线断了
客户其他诉求:客户来电表示白天已经联系宽带师傅，却没有上门，也没有回电说明没上门原因，要求投诉
</t>
  </si>
  <si>
    <t>2025-01-14 20:28:07</t>
  </si>
  <si>
    <t>2025-01-14 20:29:01</t>
  </si>
  <si>
    <t>SD-851-311842-18283-6496</t>
  </si>
  <si>
    <t>SD-057-250114-179830-7892</t>
  </si>
  <si>
    <t>2025-01-14 21:41:51</t>
  </si>
  <si>
    <t>普通区域-昌邑市-史家庄社区-18364611571-300M-宽带上网投诉-次数0-202501140000591780</t>
  </si>
  <si>
    <t>202501140000591780</t>
  </si>
  <si>
    <t>202501140000591780#【已关注中国移动10086微信公众号】流程受理流水号：20250114214035183646115711154072
客户号码:18364611571
客户姓名:董**
投诉地市:潍坊
来话流水:2025011421402432820868343
宽带账号:18364611571
宽带账号归属地市:潍坊
宽带账号归属区县:昌邑市
故障地址:潍坊昌邑市石埠镇石埠街史家庄社区史家庄社区3号楼*********
联系电话:18364611571
联系人:先生/女士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故障时间:2025-01-14 21:41:16
具体故障现象:光猫亮红灯，
客户其他诉求:
;宽带小区$[史家庄社区]$</t>
  </si>
  <si>
    <t>2025-01-14 21:42:34</t>
  </si>
  <si>
    <t>2025-01-14 21:43:46</t>
  </si>
  <si>
    <t>SD-851-309767-1273-1615</t>
  </si>
  <si>
    <t>SD-057-250114-961842-3806</t>
  </si>
  <si>
    <t>2025-01-14 13:42:07</t>
  </si>
  <si>
    <t>【调研】-普通区域-寒亭区-欧洲小镇小区-13583675165-300M-宽带上网投诉-次数0-202501140000317252</t>
  </si>
  <si>
    <t>202501140000317252</t>
  </si>
  <si>
    <t>202501140000317252#13583675165  客户来电反映宽带无法使用，系统显示质差光猫、质差路由器，要求维修人员上门维修，请尽快协助处理，谢谢  联系人：女士 联系电话： 13792601957 流水：2025011413371324120897211</t>
  </si>
  <si>
    <t>2025-01-14 13:47:31</t>
  </si>
  <si>
    <t>2025-01-14 13:48:08</t>
  </si>
  <si>
    <t>2025-01-14 07:05:31</t>
  </si>
  <si>
    <t>80+银卡-普通区域-临朐县-颜家洼泥沟安置区-15065363612-1000M-宽带上网投诉-次数0-202501140000091116 一级督办</t>
  </si>
  <si>
    <t>202501140000091116</t>
  </si>
  <si>
    <t>2025-01-14 07:10:50</t>
  </si>
  <si>
    <t>2025-01-14 07:15:21</t>
  </si>
  <si>
    <t>SD-057-250114-134027-3848</t>
  </si>
  <si>
    <t>2025-01-14 13:46:07</t>
  </si>
  <si>
    <t>普通区域-安丘市-古槐小区-13605367126-1000M-业务受理宽带-次数0-202501140000318351</t>
  </si>
  <si>
    <t>202501140000318351</t>
  </si>
  <si>
    <t>202501140000318351# 宽带账号:13605367126; 联系电话：13605367126，问题类型：此工单为群障修复工单，根据群障全量闭环修复管理要求，为确保客户网络通畅，请装维人员跟进修复网络问题，谢谢！ 
 群障标题：公告。故障描述：潍坊安丘市古槐小区光缆故障，预估24小时恢复，请帮忙拦截,如有需要请联系片区装维师傅周龙涛15706307025主叫号码：13605367126.0;该号码仅供参考，请优先联系宽带账号。</t>
  </si>
  <si>
    <t>2025-01-14 13:48:58</t>
  </si>
  <si>
    <t>2025-01-14 13:50:08</t>
  </si>
  <si>
    <t>SD-851-259091-20158-27678</t>
  </si>
  <si>
    <t>SD-057-250114-975138-1290</t>
  </si>
  <si>
    <t>2025-01-14 09:46:51</t>
  </si>
  <si>
    <t>普通区域-高密市-西赵家庄自然村-15863676143-100M-业务受理宽带-次数0-202501140000149833</t>
  </si>
  <si>
    <t>2025-01-15 09:47:00</t>
  </si>
  <si>
    <t>202501140000149833</t>
  </si>
  <si>
    <t>202501140000149833# 宽带账号:15863676143; 联系电话：15863676143，问题类型：此工单为群障修复工单，根据群障全量闭环修复管理要求，为确保客户网络通畅，请装维人员跟进修复网络问题，谢谢！ 
 群障标题：公告。故障描述：主干光纤断或OLT检测不到预期的光信号（LOS）主叫号码：15863676143.0;该号码仅供参考，请优先联系宽带账号。</t>
  </si>
  <si>
    <t>2025-01-14 09:50:29</t>
  </si>
  <si>
    <t>2025-01-14 09:51:43</t>
  </si>
  <si>
    <t>2025-01-14 12:36:35</t>
  </si>
  <si>
    <t>普通区域-诸城市-谭家庄自然村-15954470123-100M-业务受理宽带-次数0-202501140000286573 一级督办</t>
  </si>
  <si>
    <t>202501140000286573</t>
  </si>
  <si>
    <t>2025-01-14 12:44:19</t>
  </si>
  <si>
    <t>2025-01-14 12:45:08</t>
  </si>
  <si>
    <t>2025-01-14 13:41:40</t>
  </si>
  <si>
    <t>普通区域-寿光市-朱家崖村自然村-13306361744-1000M-宽带上网投诉-次数0-202501140000316872 一级督办</t>
  </si>
  <si>
    <t>202501140000316872</t>
  </si>
  <si>
    <t>2025-01-14 13:48:42</t>
  </si>
  <si>
    <t>2025-01-14 13:49:41</t>
  </si>
  <si>
    <t>SD-057-250114-741360-3836</t>
  </si>
  <si>
    <t>2025-01-14 13:45:06</t>
  </si>
  <si>
    <t>【调研】-普通区域-高密市-西郇家自然村-15762629310-300M-宽带上网投诉-次数0-202501140000317612</t>
  </si>
  <si>
    <t>202501140000317612</t>
  </si>
  <si>
    <t>202501140000317612#宽带账号：15762629310；宽带地址：潍坊高密市井沟镇尚家庄尚家庄自然村高密尚家庄王军2号箱；客户来电反映宽带机顶盒电视网络未连接，经查询客户侧为质差机顶盒，请协助上门更换终端并一并处理故障问题，谢谢！联系电话：13583682724；联系人：先生；来电流水：2025011413332503720863827</t>
  </si>
  <si>
    <t>2025-01-14 14:00:00</t>
  </si>
  <si>
    <t>2025-01-14 14:00:21</t>
  </si>
  <si>
    <t>SD-057-250114-897430-3291</t>
  </si>
  <si>
    <t>2025-01-14 12:36:19</t>
  </si>
  <si>
    <t>【调研】-普通区域-安丘市-河涯村自然村-13869616651-200M-业务受理宽带-次数0-202501140000285021</t>
  </si>
  <si>
    <t>202501140000285021</t>
  </si>
  <si>
    <t>202501140000285021# 宽带账号:13869616651; 联系电话：13869616651，问题类型：此工单为群障修复工单，根据群障全量闭环修复管理要求，为确保客户网络通畅，请装维人员跟进修复网络问题，谢谢！ 
 群障标题：公告。故障描述：主干光纤断或OLT检测不到预期的光信号（LOS）主叫号码：13869616651.0;该号码仅供参考，请优先联系宽带账号。</t>
  </si>
  <si>
    <t>2025-01-14 12:49:11</t>
  </si>
  <si>
    <t>SD-057-250114-328046-1288</t>
  </si>
  <si>
    <t>2025-01-14 09:46:47</t>
  </si>
  <si>
    <t>80+金卡-普通区域-潍城区-芙蓉街社区-13791600077-100M-业务受理宽带-次数0-202501140000150615</t>
  </si>
  <si>
    <t>202501140000150615</t>
  </si>
  <si>
    <t>202501140000150615# 宽带账号:13791600077; 联系电话：13791600077，问题类型：此工单为群障修复工单，根据群障全量闭环修复管理要求，为确保客户网络通畅，请装维人员跟进修复网络问题，谢谢！ 
 群障标题：公告。故障描述：潍坊潍城区芙蓉街社区光缆故障，预估24小时恢复，请帮忙拦截,如有需要请联系片区装维师傅高德玉15706307910主叫号码：13791600077.0;该号码仅供参考，请优先联系宽带账号。</t>
  </si>
  <si>
    <t>2025-01-14 09:50:22</t>
  </si>
  <si>
    <t>2025-01-14 09:50:46</t>
  </si>
  <si>
    <t>SD-057-250114-915724-3798</t>
  </si>
  <si>
    <t>2025-01-14 13:41:05</t>
  </si>
  <si>
    <t>【调研】-80+金卡-普通区域-安丘市-岔河子社区（壹号公馆、紫金公馆、水木菁华）-15263662632-1000M-宽带上网投诉-次数0-20250114134009X209379739</t>
  </si>
  <si>
    <t>20250114134009X209379739</t>
  </si>
  <si>
    <t xml:space="preserve">【农村网络投诉】流程受理流水号：20250114133902152636626321070002
客户号码:15263662632
客户姓名:朱**
投诉地市:潍坊
来话流水:2025011413375472620803497
宽带账号:15263662632
宽带账号归属地市:潍坊
宽带账号归属区县:安丘市
故障地址:潍坊安丘市刘家尧镇岔河子村岔河子社区水木菁华5号楼*********
联系电话:15263662632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故障细类:网速慢/上网掉线(专席)
携转原因:
故障时间:2025-01-14 13:36:01
具体故障现象:网速慢卡顿，
客户其他诉求:
</t>
  </si>
  <si>
    <t>2025-01-14 13:51:21</t>
  </si>
  <si>
    <t>2025-01-14 13:51:54</t>
  </si>
  <si>
    <t>SD-851-281069-17676-7657</t>
  </si>
  <si>
    <t>SD-057-250114-740235-5504</t>
  </si>
  <si>
    <t>2025-01-14 17:05:44</t>
  </si>
  <si>
    <t>【调研】-80+银卡-(目标)普通区域-寿光市-弥香苑小区-15064450070-1000M-宽带上网投诉-次数0-202501140000470703</t>
  </si>
  <si>
    <t>2025-01-15 18:06:00</t>
  </si>
  <si>
    <t>202501140000470703</t>
  </si>
  <si>
    <t xml:space="preserve">202501140000470703#【已关注中国移动10086微信公众号】流程受理流水号：20250114170515150644500701116307
客户号码:15064450070
客户姓名:肖**
投诉地市:潍坊
来话流水:2025011416565785920810130
宽带账号:15064450070
宽带账号归属地市:潍坊
宽带账号归属区县:寿光市
故障地址:潍坊寿光市北洛镇垒村弥香苑小区3号楼*********
联系电话:15064450070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光功率:-18.76
故障大类:宽带/电视
故障细类:宽带网速慢/卡顿
携转原因:
故障时间:2025-01-14 17:05:27
具体故障现象:网速慢卡顿，
客户其他诉求:客户侧为质差终端，要求上门更换终端并一并处理故障问题。
</t>
  </si>
  <si>
    <t>2025-01-14 17:11:21</t>
  </si>
  <si>
    <t>2025-01-14 17:12:35</t>
  </si>
  <si>
    <t>SD-851-310193-16563-13081</t>
  </si>
  <si>
    <t>SD-057-250114-961457-3792</t>
  </si>
  <si>
    <t>2025-01-14 13:40:14</t>
  </si>
  <si>
    <t>80+金卡-普通区域-高密市-松兴屯居民小区-15163687531-300M-宽带上网投诉-次数0-202501140000315674</t>
  </si>
  <si>
    <t>202501140000315674</t>
  </si>
  <si>
    <t>202501140000315674#宽带账号：15163687531；宽带地址：潍坊高密市阚家镇松兴屯松兴屯居民小区高密松兴屯12号楼*********；接入方式：FTTH，当前是否在线：在线，端到端诊断结果：客户侧设备问题，是否智能网关：，客户反映电视无法观看，要求尽快处理回复*，联系电话：15163687531</t>
  </si>
  <si>
    <t>2025-01-14 13:43:32</t>
  </si>
  <si>
    <t>2025-01-14 13:44:01</t>
  </si>
  <si>
    <t>SD-852-335648-2067-17531</t>
  </si>
  <si>
    <t>SD-057-250114-452716-3322</t>
  </si>
  <si>
    <t>2025-01-14 12:39:47</t>
  </si>
  <si>
    <t>普通区域-奎文区-新海枫景-15306464827-500M-宽带上网投诉-次数0-202501140000287113</t>
  </si>
  <si>
    <t>202501140000287113</t>
  </si>
  <si>
    <t>202501140000287113#15306464827客户来电反映宽带无法使用，线上正常排障，客户表示不会操作，表示不在家。要求维修人员上门维修，请尽快协助处理，谢谢  联系人：先生 联系电话：本机 来电流水2025011412362136620865565</t>
  </si>
  <si>
    <t>2025-01-14 12:50:25</t>
  </si>
  <si>
    <t>2025-01-14 12:51:33</t>
  </si>
  <si>
    <t>SD-851-270105-89130-4115</t>
  </si>
  <si>
    <t>SD-057-250114-790864-3266</t>
  </si>
  <si>
    <t>2025-01-14 12:33:22</t>
  </si>
  <si>
    <t>【调研】-80+普通-(目标)普通区域-青州市-圣和雅居园-15169596328-500M-宽带上网投诉-次数0-202501140000283981</t>
  </si>
  <si>
    <t>202501140000283981</t>
  </si>
  <si>
    <t>202501140000283981#宽带账号：15169596328；宽带地址：；潍坊青州市东夏镇益王府路圣和雅居园15号楼*********客户来电反映宽带慢 要求师傅上门，请协助处理，谢谢！联系电话：15169596328；联系人：；来电流水：。 2025011412294308020816583</t>
  </si>
  <si>
    <t>2025-01-14 12:36:45</t>
  </si>
  <si>
    <t>2025-01-14 12:37:17</t>
  </si>
  <si>
    <t>SD-057-250114-918275-3275</t>
  </si>
  <si>
    <t>2025-01-14 12:35:02</t>
  </si>
  <si>
    <t>80+银卡-普通区域-奎文区-华锦苑-13625363111-200M-宽带上网投诉-次数0-20250114123212X132961207</t>
  </si>
  <si>
    <t>20250114123212X132961207</t>
  </si>
  <si>
    <t xml:space="preserve">流程受理流水号：20250114123113136253631111059289
客户号码:13625363111
客户姓名:张*
投诉地市:潍坊
来话流水:2025011412310469520826844
宽带账号:13625363111
宽带账号归属地市:潍坊
宽带账号归属区县:奎文区
故障地址:潍坊奎文区大虞街道虞河路华锦苑1号楼*********
联系电话:13625363111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12:31:49
具体故障现象:打不开网页，
客户其他诉求:
</t>
  </si>
  <si>
    <t>2025-01-14 12:39:56</t>
  </si>
  <si>
    <t>2025-01-14 12:40:30</t>
  </si>
  <si>
    <t>SD-852-290749-2579-5863</t>
  </si>
  <si>
    <t>SD-057-250114-106987-5520</t>
  </si>
  <si>
    <t>2025-01-14 17:06:41</t>
  </si>
  <si>
    <t>【调研】-80+金卡-普通区域-奎文区-万达广场片区-15165367333-1000M-业务受理宽带-次数0-202501140000471257</t>
  </si>
  <si>
    <t>2025-01-15 17:07:00</t>
  </si>
  <si>
    <t>202501140000471257</t>
  </si>
  <si>
    <t>202501140000471257# 宽带账号:15165367333; 联系电话：15165367333，问题类型：此工单为群障修复工单，根据群障全量闭环修复管理要求，为确保客户网络通畅，请装维人员跟进修复网络问题，谢谢！ 
 群障标题：公告。故障描述：潍坊奎文区万达广场片区光缆故障，预估24小时恢复，请帮忙拦截,如有需要请联系片区装维师傅李国磊15706366507主叫号码：15165367333.0;该号码仅供参考，请优先联系宽带账号。</t>
  </si>
  <si>
    <t>2025-01-14 17:08:54</t>
  </si>
  <si>
    <t>2025-01-14 17:10:51</t>
  </si>
  <si>
    <t>SD-851-304133-25601-16086</t>
  </si>
  <si>
    <t>SD-057-250114-401593-3864</t>
  </si>
  <si>
    <t>2025-01-14 13:46:38</t>
  </si>
  <si>
    <t>【调研】-80+金卡-(目标)普通区域-昌乐县-盛港府第-13405369100-1000M-宽带上网投诉-次数0-202501140000319840</t>
  </si>
  <si>
    <t>202501140000319840</t>
  </si>
  <si>
    <t>202501140000319840#流程受理流水号：20250114134613134053691001071145
客户号码:13405369100
客户姓名:刘**
投诉地市:潍坊
来话流水:2025011413450558820874050
宽带账号:13405369100
宽带账号归属地市:潍坊
宽带账号归属区县:昌乐县
故障地址:潍坊昌乐县城关街道新昌路盛港府第14号楼*********
联系电话:13405369100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13:47:16
具体故障现象:光猫亮红灯，
客户其他诉求:
;宽带小区$[盛港府第]$</t>
  </si>
  <si>
    <t>2025-01-14 13:49:30</t>
  </si>
  <si>
    <t>2025-01-14 13:59:00</t>
  </si>
  <si>
    <t>SD-057-250114-692485-3858</t>
  </si>
  <si>
    <t>2025-01-14 13:46:27</t>
  </si>
  <si>
    <t>【调研】-80+普通-普通区域-奎文区-金玉豪庭-13656367776-1000M-业务受理宽带-次数0-202501140000319549</t>
  </si>
  <si>
    <t>202501140000319549</t>
  </si>
  <si>
    <t>202501140000319549# 宽带账号:13656367776; 联系电话：13656367776，问题类型：此工单为群障修复工单，根据群障全量闭环修复管理要求，为确保客户网络通畅，请装维人员跟进修复网络问题，谢谢！ 
 群障标题：公告。故障描述：潍坊奎文区金玉豪庭光缆故障，预估24小时恢复，请帮忙拦截,如有需要请联系片区装维师傅马鸣泽15706307381主叫号码：13656367776.0;该号码仅供参考，请优先联系宽带账号。</t>
  </si>
  <si>
    <t>2025-01-14 13:49:32</t>
  </si>
  <si>
    <t>2025-01-14 13:52:20</t>
  </si>
  <si>
    <t>SD-057-250114-786213-5464</t>
  </si>
  <si>
    <t>2025-01-14 17:01:38</t>
  </si>
  <si>
    <t>普通区域-临朐县-营龙社区-15065676544-300M-宽带上网投诉-次数0-202501140000466409</t>
  </si>
  <si>
    <t>2025-01-15 18:02:00</t>
  </si>
  <si>
    <t>202501140000466409</t>
  </si>
  <si>
    <t>202501140000466409#【已关注中国移动10086微信公众号】流程受理流水号：20250114170057150656765441115335
客户号码:15065676544
客户姓名:贺**
投诉地市:潍坊
来话流水:2025011417003734120857159
宽带账号:15065676544
账号归属区县:高密-手机卖场-高密市安心手机卖场（社区）
联系电话:15065676544
联系人:先生/女士
宽带地址:潍坊
工单紧急程度:一般
是否投诉倾向:否
是否重复投诉:否
是否携转意向:否
是否有升级投诉倾向:否
*业务名称:业务融合移机流程宽带
投诉内容:手机号码：15065676544，【问题描述】客户已办理宽带业务，有开通单，要求装维尽快联系上门，请处理，谢谢。联系电话：15065676544，联系人：先生/女士，录音流水号：2025011417003734120857159。受理明细：531920062399999999。
在途开通单信息：536250113944302532，15065676544，2025-01-13 08:52:43，业务融合移机流程宽带，处理中，装维选址
是否到厅:否
业务名称:业务融合移机流程宽带
;宽带小区$[营龙社区]$</t>
  </si>
  <si>
    <t>2025-01-14 17:07:51</t>
  </si>
  <si>
    <t>2025-01-14 17:08:12</t>
  </si>
  <si>
    <t>SD-852-327025-77-21856</t>
  </si>
  <si>
    <t>SD-057-250114-724950-5529</t>
  </si>
  <si>
    <t>2025-01-14 17:07:18</t>
  </si>
  <si>
    <t>普通区域-寒亭区-北张氏小区-13793680255-300M-宽带上网投诉-次数0-202501140000470244</t>
  </si>
  <si>
    <t>2025-01-15 18:08:00</t>
  </si>
  <si>
    <t>202501140000470244</t>
  </si>
  <si>
    <t xml:space="preserve">202501140000470244#宽带账号：13793680255；宽带地址：潍坊寒亭区张氏镇北海路北张氏小区4号楼；客户来电反映宽带无法使用，要求师傅上门，请协助处理，谢谢！联系电话：15866196966；联系人：先生；来电流水：2025011416580953220825568。 </t>
  </si>
  <si>
    <t>2025-01-14 17:21:35</t>
  </si>
  <si>
    <t>2025-01-14 17:21:58</t>
  </si>
  <si>
    <t>SD-057-250114-701265-3866</t>
  </si>
  <si>
    <t>2025-01-14 13:46:43</t>
  </si>
  <si>
    <t>普通区域-奎文区-新华枫景-13793636992-100M-业务受理宽带-次数0-202501140000320609</t>
  </si>
  <si>
    <t>202501140000320609</t>
  </si>
  <si>
    <t>202501140000320609# 宽带账号:13793636992; 联系电话：13793636992，问题类型：此工单为群障修复工单，根据群障全量闭环修复管理要求，为确保客户网络通畅，请装维人员跟进修复网络问题，谢谢！ 
 群障标题：公告。故障描述：新华枫景主叫号码：13793636992.0;该号码仅供参考，请优先联系宽带账号。</t>
  </si>
  <si>
    <t>2025-01-14 13:49:05</t>
  </si>
  <si>
    <t>2025-01-14 13:49:42</t>
  </si>
  <si>
    <t>SD-057-250114-961785-3311</t>
  </si>
  <si>
    <t>2025-01-14 12:38:12</t>
  </si>
  <si>
    <t>普通区域-奎文区-【潍柴】同心园小区-15066366692-300M-宽带上网投诉-次数0-20250114123608X368636358</t>
  </si>
  <si>
    <t>20250114123608X368636358</t>
  </si>
  <si>
    <t xml:space="preserve">流程受理流水号：20250114123158150663666921059418
客户号码:15066366692
客户姓名:吉**
投诉地市:潍坊
来话流水:2025011412293230820815195
宽带账号:15066366692
宽带账号归属地市:潍坊
宽带账号归属区县:奎文区
故障地址:潍坊奎文区北苑街道潍州路【潍柴】同心园小区11#楼*********
联系电话:15066366692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故障细类:网速慢/上网掉线(专席)
携转原因:
故障时间:2025-01-14 12:19:37
具体故障现象:网速慢：客户不会操作，无法进行线上指导，请协助，谢谢
客户其他诉求:
</t>
  </si>
  <si>
    <t>2025-01-14 12:48:35</t>
  </si>
  <si>
    <t>2025-01-14 12:48:58</t>
  </si>
  <si>
    <t>SD-057-250114-560827-5482</t>
  </si>
  <si>
    <t>2025-01-14 17:03:55</t>
  </si>
  <si>
    <t>【调研】-80+普通-普通区域-奎文区-书香铭郡-15098173771-500M-宽带上网投诉-次数0-202501140000457454</t>
  </si>
  <si>
    <t>2025-01-15 18:04:00</t>
  </si>
  <si>
    <t>202501140000457454</t>
  </si>
  <si>
    <t xml:space="preserve">202501140000457454#要求装维上门服务：宽带账号：15098173771；宽带地址：潍坊高新高新城区宝通街书香铭郡17号楼；客户来电反映宽带网速慢，客户不配合排障，要求上门，请协助处理，谢谢！联系电话：15098173771；联系人：先生；来电流水：2025011416451278820855654
</t>
  </si>
  <si>
    <t>2025-01-14 17:07:35</t>
  </si>
  <si>
    <t>SD-851-333164-16326-28263</t>
  </si>
  <si>
    <t>SD-057-250114-432960-5509</t>
  </si>
  <si>
    <t>2025-01-14 17:06:20</t>
  </si>
  <si>
    <t>【调研】-普通区域-诸城市-东武古城南区-15253625991-1000M-业务受理宽带-次数0-202501140000472388</t>
  </si>
  <si>
    <t>202501140000472388</t>
  </si>
  <si>
    <t>202501140000472388# 宽带账号:15253625991; 联系电话：15253625991，问题类型：此工单为群障修复工单，根据群障全量闭环修复管理要求，为确保客户网络通畅，请装维人员跟进修复网络问题，谢谢！ 
 群障标题：公告。故障描述：潍坊诸城市东武古城南区光缆故障，预估24小时恢复，请帮忙拦截,如有需要请联系片区装维师傅李梦超15706307958主叫号码：15253625991.0;该号码仅供参考，请优先联系宽带账号。</t>
  </si>
  <si>
    <t>2025-01-14 17:28:32</t>
  </si>
  <si>
    <t>2025-01-14 17:31:26</t>
  </si>
  <si>
    <t>SD-851-301820-8095-22724</t>
  </si>
  <si>
    <t>SD-057-250114-830621-1298</t>
  </si>
  <si>
    <t>2025-01-14 09:47:05</t>
  </si>
  <si>
    <t>普通区域-寿光市-南范村-15806466466-100M-业务受理宽带-次数0-202501140000150706</t>
  </si>
  <si>
    <t>2025-01-15 09:48:00</t>
  </si>
  <si>
    <t>202501140000150706</t>
  </si>
  <si>
    <t>202501140000150706# 宽带账号:15806466466; 联系电话：15806466466，问题类型：此工单为群障修复工单，根据群障全量闭环修复管理要求，为确保客户网络通畅，请装维人员跟进修复网络问题，谢谢！ 
 群障标题：公告。故障描述：潍坊寿光市南范村光缆故障，预估24小时恢复，请帮忙拦截,如有需要请联系片区装维师傅刘彬15706307765主叫号码：15806466466.0;该号码仅供参考，请优先联系宽带账号。</t>
  </si>
  <si>
    <t>2025-01-14 10:04:46</t>
  </si>
  <si>
    <t>2025-01-14 10:05:06</t>
  </si>
  <si>
    <t>SD-851-313503-13763-8251</t>
  </si>
  <si>
    <t>SD-057-250114-839157-5256</t>
  </si>
  <si>
    <t>2025-01-14 16:38:17</t>
  </si>
  <si>
    <t>【调研】-80+银卡-(目标)普通区域-寒亭区-爱悦城鸿府西区-13562616787-1000M-宽带上网投诉-次数0-20250114163633X793931572</t>
  </si>
  <si>
    <t>2025-01-15 17:39:00</t>
  </si>
  <si>
    <t>20250114163633X793931572</t>
  </si>
  <si>
    <t xml:space="preserve">流程受理流水号：20250114163308135626167871108782
客户号码:13562616787
客户姓名:冯*
投诉地市:潍坊
来话流水:2025011416313601720874880
宽带账号:13562616787
宽带账号归属地市:潍坊
宽带账号归属区县:寒亭区
故障地址:潍坊寒亭区中房爱乐城鸿富19号楼3单元302
联系电话:13455642725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16:34:27
具体故障现象:打不开网页，
客户其他诉求:
</t>
  </si>
  <si>
    <t>2025-01-14 16:41:32</t>
  </si>
  <si>
    <t>2025-01-14 16:42:05</t>
  </si>
  <si>
    <t>SD-851-264534-18979-20673</t>
  </si>
  <si>
    <t>SD-057-250114-917328-2677</t>
  </si>
  <si>
    <t>2025-01-14 11:25:49</t>
  </si>
  <si>
    <t>80+银卡-普通区域-青州市-香山丽墅-18253611959-1000M-业务受理宽带-次数0-202501140000238231</t>
  </si>
  <si>
    <t>202501140000238231</t>
  </si>
  <si>
    <t>202501140000238231#【已关注中国移动10086微信公众号】 宽带账号:18253611959; 联系电话：18253611959，问题类型：此工单为群障修复工单，根据群障全量闭环修复管理要求，为确保客户网络通畅，请装维人员跟进修复网络问题，谢谢！ 
 群障标题：公告。故障描述：潍坊青州市香山丽墅光缆故障，预估24小时恢复，请帮忙拦截,如有需要请联系片区装维师傅郇延磊15706307656主叫号码：18253611959.0;该号码仅供参考，请优先联系宽带账号。</t>
  </si>
  <si>
    <t>2025-01-14 11:38:29</t>
  </si>
  <si>
    <t>2025-01-14 11:38:47</t>
  </si>
  <si>
    <t>SD-852-255779-620-27863</t>
  </si>
  <si>
    <t>SD-057-250114-915284-5199</t>
  </si>
  <si>
    <t>2025-01-14 16:32:55</t>
  </si>
  <si>
    <t>普通区域-寿光市-赵庙沿街-13706462730-1000M-宽带上网投诉-次数0-202501140000445132</t>
  </si>
  <si>
    <t>2025-01-15 17:33:00</t>
  </si>
  <si>
    <t>202501140000445132</t>
  </si>
  <si>
    <t>202501140000445132#流程受理流水号：20250114163131137064627301108401
客户号码:13706462730
客户姓名:于**
投诉地市:潍坊
来话流水:2025011416242143820877283
宽带账号:13706462730
宽带账号归属地市:潍坊
宽带账号归属区县:寿光市
故障地址:潍坊寿光市赵庙赵庙中心街赵庙沿街初中3号箱*********
联系电话:13706462730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16:31:45
具体故障现象:来电反映企业宽带无法连网，账号13706462730，故障两个月了找过维修人员一直未解决，客户一直买流量包使用，客户着急使用，要求加急给予查询处理，地址：潍坊寿光市赵庙赵庙中心街赵庙沿街。联系电话：13706462730，联系人：先生，录音流水：2025011416242143820877283
客户其他诉求:
;宽带小区$[赵庙沿街]$</t>
  </si>
  <si>
    <t>2025-01-14 16:36:01</t>
  </si>
  <si>
    <t>2025-01-14 16:36:18</t>
  </si>
  <si>
    <t>SD-851-274590-8130-1214</t>
  </si>
  <si>
    <t>SD-057-250114-418362-5234</t>
  </si>
  <si>
    <t>2025-01-14 16:36:30</t>
  </si>
  <si>
    <t>(目标)普通区域-奎文区-西虞天城-13953661359-200M-业务受理宽带-次数0-202501140000446800</t>
  </si>
  <si>
    <t>2025-01-15 16:37:00</t>
  </si>
  <si>
    <t>202501140000446800</t>
  </si>
  <si>
    <t>202501140000446800#【已关注中国移动10086微信公众号】 宽带账号:13953661359; 联系电话：13953661359，问题类型：此工单为群障修复工单，根据群障全量闭环修复管理要求，为确保客户网络通畅，请装维人员跟进修复网络问题，谢谢！ 
 群障标题：公告。故障描述：潍坊奎文区西虞天城光缆故障，预估24小时恢复，请帮忙拦截,如有需要请联系片区装维师傅姚克胜15706307480主叫号码：13953661359.0;该号码仅供参考，请优先联系宽带账号。</t>
  </si>
  <si>
    <t>2025-01-14 16:39:06</t>
  </si>
  <si>
    <t>2025-01-14 16:39:48</t>
  </si>
  <si>
    <t>SD-057-250114-409276-5259</t>
  </si>
  <si>
    <t>2025-01-14 16:38:29</t>
  </si>
  <si>
    <t>普通区域-诸城市-鑫盛公寓-15954416556-200M-宽带上网投诉-次数0-20250114163710X830571155</t>
  </si>
  <si>
    <t>20250114163710X830571155</t>
  </si>
  <si>
    <t xml:space="preserve">流程受理流水号：20250114163611159544165561109487
客户号码:15954416556
客户姓名:孙**
投诉地市:潍坊
来话流水:2025011416353953020828548
宽带账号:15954416556
宽带账号归属地市:潍坊
宽带账号归属区县:诸城市
故障地址:潍坊诸城市密州街道东关大街鑫盛公寓多层（科技局家属院）*********
联系电话:15053665508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16:36:24
具体故障现象:光猫亮红灯，
客户其他诉求:
</t>
  </si>
  <si>
    <t>2025-01-14 16:41:59</t>
  </si>
  <si>
    <t>2025-01-14 16:42:57</t>
  </si>
  <si>
    <t>SD-851-326035-11089-17820</t>
  </si>
  <si>
    <t>SD-057-250114-012768-2687</t>
  </si>
  <si>
    <t>2025-01-14 11:26:09</t>
  </si>
  <si>
    <t>FTTR-普通区域-安丘市-凤凰家园-19538085508-300M-魔百和投诉-次数0-20250114112420X608865110</t>
  </si>
  <si>
    <t>20250114112420X608865110</t>
  </si>
  <si>
    <t>【农村网络投诉】流程受理流水号：20250114112318195380855081043784
客户号码:19538085508
客户姓名:王**
投诉地市:潍坊
来话流水:2025011411170373620897161
宽带账号:19538085508
宽带账号归属地市:潍坊
宽带账号归属区县:安丘市
故障地址:潍坊安丘市贾戈街道贾戈村凤凰家园凤凰家园3号楼*********
联系电话:19653650841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故障细类:移动高清电视故障(专席)
携转原因:
故障时间:2025-01-14 11:16:22
魔百和单播/组播:单播
具体故障现象:电视机提示无信号，
客户其他诉求:
魔百和单/组播：单播</t>
  </si>
  <si>
    <t>2025-01-14 11:36:08</t>
  </si>
  <si>
    <t>SD-851-295521-12399-3740</t>
  </si>
  <si>
    <t>SD-057-250114-847153-5198</t>
  </si>
  <si>
    <t>2025-01-14 16:32:48</t>
  </si>
  <si>
    <t>【调研】-普通区域-安丘市-金家庄村自然村-13953647756-1000M-宽带上网投诉-次数1-202501140000248749</t>
  </si>
  <si>
    <t>2025-01-14 16:34:42</t>
  </si>
  <si>
    <t>2025-01-14 16:38:10</t>
  </si>
  <si>
    <t>SD-057-250114-681237-5228</t>
  </si>
  <si>
    <t>2025-01-14 16:36:20</t>
  </si>
  <si>
    <t>80+金卡-普通区域-高密市-银座E区-15288835788-1000M-业务受理宽带-次数0-202501140000447175</t>
  </si>
  <si>
    <t>202501140000447175</t>
  </si>
  <si>
    <t>202501140000447175# 宽带账号:15288835788; 联系电话：15288835788，问题类型：此工单为群障修复工单，根据群障全量闭环修复管理要求，为确保客户网络通畅，请装维人员跟进修复网络问题，谢谢！ 
 群障标题：公告。故障描述：潍坊高密市银座E区光缆故障，预估24小时恢复，请帮忙拦截,如有需要请联系片区装维师傅王鹏15706307289主叫号码：15288835688.0;该号码仅供参考，请优先联系宽带账号。</t>
  </si>
  <si>
    <t>2025-01-14 16:41:18</t>
  </si>
  <si>
    <t>2025-01-14 16:41:42</t>
  </si>
  <si>
    <t>SD-851-303720-30697-2838</t>
  </si>
  <si>
    <t>SD-057-250114-091657-5202</t>
  </si>
  <si>
    <t>2025-01-14 16:34:10</t>
  </si>
  <si>
    <t>【调研】-(目标)普通区域-安丘市-安丘清荷园-18805361298-300M-宽带上网投诉-次数0-202501140000445099</t>
  </si>
  <si>
    <t>2025-01-15 17:35:00</t>
  </si>
  <si>
    <t>202501140000445099</t>
  </si>
  <si>
    <t>202501140000445099#流程受理流水号：20250114163325188053612981108858
客户号码:18805361298
客户姓名:张**
投诉地市:潍坊
来话流水:2025011416325572420892492
宽带账号:18805361298
账号归属区县:安丘
联系电话:18805361298
联系人:先生/女士
宽带地址:潍坊
工单紧急程度:一般
是否投诉倾向:否
是否重复投诉:否
是否携转意向:否
是否有升级投诉倾向:否
*业务名称:业务融合开机流程宽带
投诉内容:手机号码：18805361298，【问题描述】客户已办理宽带业务，有开通单，要求装维尽快联系上门，请处理，谢谢。联系电话：18805361298，联系人：先生/女士，录音流水号：2025011416325572420892492。受理明细：531920062399999999。
在途开通单信息：536250113156230178，18805361298，2025-01-13 21:24:11，业务融合开机流程宽带，处理中，手写判断和地址录入
是否到厅:否
业务名称:业务融合开机流程宽带
;宽带小区$[安丘清荷园]$</t>
  </si>
  <si>
    <t>2025-01-14 16:38:57</t>
  </si>
  <si>
    <t>2025-01-14 16:39:28</t>
  </si>
  <si>
    <t>SD-851-301136-19349-19684</t>
  </si>
  <si>
    <t>SD-057-250114-458210-2637</t>
  </si>
  <si>
    <t>2025-01-14 11:21:42</t>
  </si>
  <si>
    <t>普通区域-诸城市-九龙商贸城-17863693688-300M-宽带延伸服务-次数0-202501140000236088</t>
  </si>
  <si>
    <t>202501140000236088</t>
  </si>
  <si>
    <t xml:space="preserve">202501140000236088#流程受理流水号：20250114111937178636936881042805
客户号码:17863693688
客户姓名:吴*
投诉地市:潍坊
来话流水:2025011411173212220803757
宽带账号:17863693688
宽带账号归属地市:潍坊
宽带账号归属区县:诸城市
故障地址:潍坊诸城市密州街道市场街九龙商贸城九龙商贸城20#箱*********
联系电话:17863693688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故障时间:2025-01-14 11:19:39
具体故障现象:客户来电反映网络无法连接，光猫亮红灯，引导客户将光纤线插紧捋直未恢复，请协助处理，谢谢！
</t>
  </si>
  <si>
    <t>2025-01-14 11:35:34</t>
  </si>
  <si>
    <t>2025-01-14 11:36:11</t>
  </si>
  <si>
    <t>SD-851-287037-21169-26045</t>
  </si>
  <si>
    <t>SD-057-250114-702894-5258</t>
  </si>
  <si>
    <t>2025-01-14 16:38:24</t>
  </si>
  <si>
    <t>普通区域-安丘市-山西村自然村-15853632477-100M-宽带上网投诉-次数0-20250114163659X819481139</t>
  </si>
  <si>
    <t>20250114163659X819481139</t>
  </si>
  <si>
    <t xml:space="preserve">【农村网络投诉】流程受理流水号：20250114163623158536324771109527
客户号码:15853632477
客户姓名:周**
投诉地市:潍坊
来话流水:2025011416351107920822368
宽带账号:15853632477
宽带账号归属地市:潍坊
宽带账号归属区县:安丘市
故障地址:潍坊安丘市景芝镇山西村山西村自然村山西村追加3号箱周义国*********
联系电话:15853632477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故障时间:2025-01-14 17:31:41
具体故障现象:打不开网页，
客户其他诉求:
</t>
  </si>
  <si>
    <t>2025-01-14 16:43:55</t>
  </si>
  <si>
    <t>2025-01-14 16:44:21</t>
  </si>
  <si>
    <t>SD-057-250114-782304-5211</t>
  </si>
  <si>
    <t>2025-01-14 16:35:13</t>
  </si>
  <si>
    <t>【调研】-80+普通-普通区域--null--宽带上网投诉-次数0-202501140000161707</t>
  </si>
  <si>
    <t>2025-01-15 16:36:00</t>
  </si>
  <si>
    <t>202501140000161707</t>
  </si>
  <si>
    <t>202501140000161707#*YWDZ01
服务号码：15866532234，
号码归属地：潍坊安丘 ，
请查原因；
用户品牌：神州行；
是否外呼开通：否；
客户质疑：千兆宽带提速包10元/月（挽留），
接触录音流水号：2025011409591694120854467；联系电话：15866532234；
受理明细：536240925860097866，争议业务名称：千兆宽带提速包10元/月（挽留），王**，15866532234，产品变更，2024-09-25 17:23:03,管家豪(f86g0002)，潍坊-安丘-潍安路网格-中移铁通健康街随销渠道(SD.LF.08.26.0G)；
备注：客户来电反映对于前期工单处理不认可 前期工单流水 20250105170149X709184441 客户要求再次处理 非常着急谢谢;宽带小区$[后舒角埠小区]$</t>
  </si>
  <si>
    <t>SD-057-250114-532871-5216</t>
  </si>
  <si>
    <t>2025-01-14 16:35:21</t>
  </si>
  <si>
    <t>【调研】-80+金卡-普通区域-安丘市-汶水绿洲-15964338257-1000M-宽带上网投诉-次数0-202501140000446071</t>
  </si>
  <si>
    <t>2025-01-15 17:36:00</t>
  </si>
  <si>
    <t>202501140000446071</t>
  </si>
  <si>
    <t>202501140000446071#流程受理流水号：20250114163359159643382571108987
客户号码:15964338257
客户姓名:李**
投诉地市:潍坊
来话流水:2025011416331469820896802
宽带账号:15964338257
宽带账号归属地市:潍坊
宽带账号归属区县:安丘市
故障地址:潍坊安丘市兴安街道永安路汶水绿洲汶水绿洲6号楼*********
联系电话:15964338257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光功率:-15.17
故障大类:宽带/电视
故障细类:网速慢/上网掉线(专席)
携转原因:
故障时间:2025-01-14 16:24:29
具体故障现象:频繁掉线，后台检测光猫端口不稳定，有路由器设备，插在光猫1口了，摆放位置也开放，已按顺序重启。
客户其他诉求:
;宽带小区$[汶水绿洲]$</t>
  </si>
  <si>
    <t>2025-01-14 16:40:46</t>
  </si>
  <si>
    <t>2025-01-14 16:41:20</t>
  </si>
  <si>
    <t>SD-851-279247-6534-28748</t>
  </si>
  <si>
    <t>SD-057-250114-783951-2678</t>
  </si>
  <si>
    <t>2025-01-14 11:25:51</t>
  </si>
  <si>
    <t>普通区域-青州市-东建德村-15054497129-300M-业务受理宽带-次数0-202501140000237898</t>
  </si>
  <si>
    <t>202501140000237898</t>
  </si>
  <si>
    <t>202501140000237898# 宽带账号:15054497129; 联系电话：15054497129，问题类型：此工单为群障修复工单，根据群障全量闭环修复管理要求，为确保客户网络通畅，请装维人员跟进修复网络问题，谢谢！ 
 群障标题：公告。故障描述：潍坊青州市东建德村光缆故障，预估24小时恢复，请帮忙拦截,如有需要请联系片区装维师傅王振海15706307675主叫号码：15054497129.0;该号码仅供参考，请优先联系宽带账号。</t>
  </si>
  <si>
    <t>2025-01-14 11:38:43</t>
  </si>
  <si>
    <t>2025-01-14 11:41:58</t>
  </si>
  <si>
    <t>SD-851-239960-19061-9828</t>
  </si>
  <si>
    <t>SD-057-250114-350691-5243</t>
  </si>
  <si>
    <t>2025-01-14 16:36:55</t>
  </si>
  <si>
    <t>【重投】-普通区域-高密市-綦家村自然村-13280186825-200M-业务受理宽带-次数0-202501140000447706</t>
  </si>
  <si>
    <t>202501140000447706</t>
  </si>
  <si>
    <t>202501140000447706# 宽带账号:13280186825; 联系电话：13280186825，问题类型：此工单为群障修复工单，根据群障全量闭环修复管理要求，为确保客户网络通畅，请装维人员跟进修复网络问题，谢谢！ 
 群障标题：公告。故障描述：潍坊高密市綦家村自然村光缆故障，预估24小时恢复，请帮忙拦截,如有需要请联系片区装维师傅高强15706307285主叫号码：13280186825.0;该号码仅供参考，请优先联系宽带账号。</t>
  </si>
  <si>
    <t>2025-01-14 16:40:16</t>
  </si>
  <si>
    <t>2025-01-14 16:40:31</t>
  </si>
  <si>
    <t>SD-057-250114-813492-2624</t>
  </si>
  <si>
    <t>2025-01-14 11:20:28</t>
  </si>
  <si>
    <t>普通区域-坊子区-西门口西自然村-19811756052-300M-宽带上网投诉-次数0-20250114111823X703514476</t>
  </si>
  <si>
    <t>20250114111823X703514476</t>
  </si>
  <si>
    <t xml:space="preserve">【农村网络投诉】流程受理流水号：20250114111758198117560521042375
客户号码:19811756052
客户姓名:王**
投诉地市:潍坊
来话流水:2025011411174149520806024
宽带账号:19811756052
宽带账号归属地市:潍坊
宽带账号归属区县:坊子区
故障地址:潍坊坊子区黄旗堡街道西门口村西门口西自然村西门口村40号箱（王孝良）*********
联系电话:19811756052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11:18:12
具体故障现象:光猫亮红灯，
客户其他诉求:
</t>
  </si>
  <si>
    <t>2025-01-14 11:27:58</t>
  </si>
  <si>
    <t>2025-01-14 11:51:17</t>
  </si>
  <si>
    <t>SD-057-250114-467531-2718</t>
  </si>
  <si>
    <t>2025-01-14 11:29:02</t>
  </si>
  <si>
    <t>普通区域-诸城市-繁荣广场（南）-13964647571-300M-宽带上网投诉-次数0-20250114112603X163465690</t>
  </si>
  <si>
    <t>20250114112603X163465690</t>
  </si>
  <si>
    <t xml:space="preserve">流程受理流水号：20250114112525139646475711044370
客户号码:13964647571
客户姓名:张**
投诉地市:潍坊
来话流水:2025011411215054520865490
宽带账号:13964647571
宽带账号归属地市:潍坊
宽带账号归属区县:诸城市
故障地址:潍坊诸城市密州街道繁荣路繁荣广场（南）3号-1-803
联系电话:13964647571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故障时间:2025-01-14 11:30:49
具体故障现象:用户无法提供具体故障现象，
客户其他诉求:
</t>
  </si>
  <si>
    <t>2025-01-14 11:43:57</t>
  </si>
  <si>
    <t>2025-01-14 11:44:26</t>
  </si>
  <si>
    <t>SD-851-291187-7498-8509</t>
  </si>
  <si>
    <t>SD-057-250114-368140-5249</t>
  </si>
  <si>
    <t>2025-01-14 16:37:13</t>
  </si>
  <si>
    <t>普通区域-寿光市-西黑冢子前-13573649661-300M-宽带上网投诉-次数0-202501140000447952</t>
  </si>
  <si>
    <t>2025-01-15 17:38:00</t>
  </si>
  <si>
    <t>202501140000447952</t>
  </si>
  <si>
    <t>202501140000447952#13573649661来电反映家里的宽带不能连接上网了，光信号亮红灯，对此不满，要求尽快安排师傅上门查看维修，请处理，谢谢，联系电话：19353495870，请处理，谢谢</t>
  </si>
  <si>
    <t>2025-01-14 16:43:03</t>
  </si>
  <si>
    <t>2025-01-14 16:43:19</t>
  </si>
  <si>
    <t>SD-851-253907-15689-16886</t>
  </si>
  <si>
    <t>SD-057-250114-341756-5227</t>
  </si>
  <si>
    <t>2025-01-14 16:36:16</t>
  </si>
  <si>
    <t>【调研】-80+金卡-普通区域-高密市-尧头自然村-15288835688-100M-业务受理宽带-次数0-202501140000447558</t>
  </si>
  <si>
    <t>202501140000447558</t>
  </si>
  <si>
    <t>202501140000447558# 宽带账号:15288835688; 联系电话：15288835688，问题类型：此工单为群障修复工单，根据群障全量闭环修复管理要求，为确保客户网络通畅，请装维人员跟进修复网络问题，谢谢！ 
 群障标题：公告。故障描述：潍坊高密市尧头自然村光缆故障，预估24小时恢复，请帮忙拦截,如有需要请联系片区装维师傅刘彦武15706307283主叫号码：15288835688.0;该号码仅供参考，请优先联系宽带账号。</t>
  </si>
  <si>
    <t>2025-01-14 16:40:30</t>
  </si>
  <si>
    <t>2025-01-14 16:41:10</t>
  </si>
  <si>
    <t>SD-057-250114-125390-2685</t>
  </si>
  <si>
    <t>2025-01-14 11:26:05</t>
  </si>
  <si>
    <t>【调研】-80+银卡-普通区域-安丘市-null-15863692232-宽带上网投诉-次数0-202501140000238955</t>
  </si>
  <si>
    <t>2025-01-15 12:27:00</t>
  </si>
  <si>
    <t>202501140000238955</t>
  </si>
  <si>
    <t>202501140000238955#【已关注中国移动10086微信公众号】流程受理流水号：20250114112306158636922321043734
客户号码:15863692232
客户姓名:孙**
投诉地市:潍坊
来话流水:2025011411205453520851999
宽带账号:15863692232
账号归属区县:安丘
联系电话:15863692232
联系人:先生
宽带地址:潍坊
工单紧急程度:一般
是否投诉倾向:否
是否重复投诉:否
是否携转意向:否
是否有升级投诉倾向:否
*业务名称:业务融合开机流程宽带
投诉内容:手机号码：15863692232，【问题描述】客户已办理宽带业务，有开通单，要求装维尽快联系上门，请处理，谢谢。联系电话：15863692232，联系人：先生，录音流水号：2025011411205453520851999。受理明细：531920062399999999。
在途开通单信息：536241010769179338，15863692232，2024-10-10 11:22:46，业务融合开机流程宽带，处理中，黄单扩容
客户表示因为安装的太慢了，要求投诉
是否到厅:否
业务名称:业务融合开机流程宽带
;宽带小区$[盛世名门]$</t>
  </si>
  <si>
    <t>2025-01-14 16:08:49</t>
  </si>
  <si>
    <t>SD-057-250114-951842-5264</t>
  </si>
  <si>
    <t>80+银卡-普通区域-寿光市-东庄小区-13864666467-200M-宽带上网投诉-次数0-202501140000449575</t>
  </si>
  <si>
    <t>202501140000449575</t>
  </si>
  <si>
    <t xml:space="preserve">202501140000449575#宽带账号：13864666467；宽带地址：潍坊寿光市台头镇台头中心街东庄小区1号楼；客户来电反映宽带掉线  ，要求师傅上门，请协助处理，谢谢！
联系电话：13864666467；联系人：先生；来电流水：2025011416364464120842955。
</t>
  </si>
  <si>
    <t>2025-01-14 16:43:18</t>
  </si>
  <si>
    <t>2025-01-14 16:43:49</t>
  </si>
  <si>
    <t>SD-057-250114-945026-5247</t>
  </si>
  <si>
    <t>2025-01-14 16:37:06</t>
  </si>
  <si>
    <t>80+普通-普通区域-奎文区-中梁颐和雅筑-19553651708-500M-业务受理宽带-次数0-202501140000448282</t>
  </si>
  <si>
    <t>2025-01-15 16:38:00</t>
  </si>
  <si>
    <t>202501140000448282</t>
  </si>
  <si>
    <t>202501140000448282# 宽带账号:19553651708; 联系电话：19553651708，问题类型：此工单为群障修复工单，根据群障全量闭环修复管理要求，为确保客户网络通畅，请装维人员跟进修复网络问题，谢谢！ 
 群障标题：公告。故障描述：潍坊奎文区中梁颐和雅筑光缆故障，预估24小时恢复，请帮忙拦截,如有需要请联系片区装维师傅段孝冬15706366517主叫号码：13910116373.0;该号码仅供参考，请优先联系宽带账号。</t>
  </si>
  <si>
    <t>2025-01-14 16:40:17</t>
  </si>
  <si>
    <t>SD-851-237948-3387-28672</t>
  </si>
  <si>
    <t>SD-057-250114-601875-2668</t>
  </si>
  <si>
    <t>2025-01-14 11:24:52</t>
  </si>
  <si>
    <t>80+普通-普通区域-寿光市-鸿正领寓-15762637519-500M-宽带上网投诉-次数0-202501140000236848</t>
  </si>
  <si>
    <t>202501140000236848</t>
  </si>
  <si>
    <t>202501140000236848#流程受理流水号：20250114112222157626375191043545
客户号码:15762637519
客户姓名:王*
投诉地市:潍坊
来话流水:2025011411215090520865607
宽带账号:15762637519
账号归属区县:寿光
联系电话:15762637519
联系人:先生/女士
宽带地址:潍坊
工单紧急程度:一般
是否投诉倾向:否
是否重复投诉:否
是否携转意向:否
是否有升级投诉倾向:否
*业务名称:业务融合开机流程宽带+OTT
投诉内容:手机号码：15762637519，【问题描述】客户已办理宽带业务，有开通单，要求装维尽快联系上门，请处理，谢谢。联系电话：15762637519，联系人：先生/女士，录音流水号：2025011411215090520865607。受理明细：531920062399999999。
在途开通单信息：536250105813732314，15762637519，2025-01-05 17:39:53，业务融合开机流程宽带+OTT，处理中，黄单建设（楼宇）
是否到厅:否
业务名称:业务融合开机流程宽带+OTT
;宽带小区$[鸿正领寓]$</t>
  </si>
  <si>
    <t>2025-01-14 11:36:24</t>
  </si>
  <si>
    <t>2025-01-14 11:36:49</t>
  </si>
  <si>
    <t>SD-851-256887-11563-947</t>
  </si>
  <si>
    <t>SD-057-250114-082647-2732</t>
  </si>
  <si>
    <t>2025-01-14 11:29:34</t>
  </si>
  <si>
    <t>【调研】-普通区域-奎文区-领秀华城-17865699152-300M-宽带上网投诉-次数0-202501140000243352</t>
  </si>
  <si>
    <t>202501140000243352</t>
  </si>
  <si>
    <t>202501140000243352#流程受理流水号：20250114112754178656991521045067
客户号码:17865699152
客户姓名:朱**
投诉地市:潍坊
来话流水:2025011411265987720839255
宽带账号:17865699152
宽带账号归属地市:潍坊
宽带账号归属区县:奎文区
故障地址:潍坊奎文区潍州路街道健康街领秀华城（代理商独家，办理联系18866649900）21号楼*********
联系电话:17865699152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故障时间:2025-01-14 11:28:40
具体故障现象:打不开网页，
客户其他诉求:
;宽带小区$[领秀华城]$</t>
  </si>
  <si>
    <t>2025-01-14 11:33:20</t>
  </si>
  <si>
    <t>2025-01-14 11:33:52</t>
  </si>
  <si>
    <t>SD-851-230875-86480-21085</t>
  </si>
  <si>
    <t>SD-057-250114-718426-2691</t>
  </si>
  <si>
    <t>2025-01-14 11:26:19</t>
  </si>
  <si>
    <t>【调研】-(目标)普通区域-青州市-袁路村-15154478933-1000M-宽带上网投诉-次数0-20250114112506X106175371</t>
  </si>
  <si>
    <t>20250114112506X106175371</t>
  </si>
  <si>
    <t xml:space="preserve">【农村网络投诉】流程受理流水号：20250114112416151544789331044052
客户号码:15154478933
客户姓名:刘**
投诉地市:潍坊
来话流水:2025011411235309220894529
宽带账号:15154478933
宽带账号归属地市:潍坊
宽带账号归属区县:青州市
故障地址:潍坊青州市谭坊镇袁路村袁路村二次扩1号箱（菜市场东墙）*********
联系电话:15154478933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故障时间:2025-01-14 11:24:50
具体故障现象:光猫亮红灯，
客户其他诉求:
</t>
  </si>
  <si>
    <t>2025-01-14 11:42:14</t>
  </si>
  <si>
    <t>2025-01-14 11:42:45</t>
  </si>
  <si>
    <t>SD-851-262389-5249-20185</t>
  </si>
  <si>
    <t>SD-057-250114-724185-7134</t>
  </si>
  <si>
    <t>2025-01-14 20:04:34</t>
  </si>
  <si>
    <t>普通区域-潍城区-中金国际J-15589669159-200M-宽带延伸服务-次数0-202501140000563458</t>
  </si>
  <si>
    <t>202501140000563458</t>
  </si>
  <si>
    <t xml:space="preserve">202501140000563458#流程受理流水号：20250114200313155896691591145242
客户号码:15589669159
客户姓名:张*
投诉地市:潍坊
来话流水:2025011420023412620815486
宽带账号:15589669159
宽带账号归属地市:潍坊
宽带账号归属区县:潍城区
故障地址:潍坊潍城区南关街道青年路中金国际J中金国际2号楼*********
联系电话:15589669159
联系人:先生/女士
工单紧急程度:一般
是否有升级投诉倾向:否
是否重复投诉:否
是否携转意向:否
是否投诉倾向:否
是否智能网关:智能网关
当前是否在线:是
接入方式:FTTH
是否质差终端:无质差信息
光功率:-35.22
故障大类:宽带/电视
故障细类:宽带延伸服务
携转原因:
故障时间:2025-01-14 19:54:44
具体故障现象:网速慢
</t>
  </si>
  <si>
    <t>2025-01-14 20:08:48</t>
  </si>
  <si>
    <t>2025-01-14 20:09:05</t>
  </si>
  <si>
    <t>SD-057-250114-465130-7140</t>
  </si>
  <si>
    <t>2025-01-14 20:05:10</t>
  </si>
  <si>
    <t>普通区域-奎文区-金鸾御景城-13780820789-300M-宽带上网投诉-次数0-202501140000563739</t>
  </si>
  <si>
    <t>202501140000563739</t>
  </si>
  <si>
    <t>202501140000563739#13780820789客户来电反映本机办理的宽带无法使用，设备亮灯情况客户不清楚，老人在家不会看，直接要求维修人员上门维修，请尽快协助处理，谢谢 
 联系人：女士 联系电话：18663668388 流水：2025011419525085520868559</t>
  </si>
  <si>
    <t>2025-01-14 20:11:52</t>
  </si>
  <si>
    <t>2025-01-14 20:12:14</t>
  </si>
  <si>
    <t>SD-057-250114-643807-4622</t>
  </si>
  <si>
    <t>2025-01-14 15:19:41</t>
  </si>
  <si>
    <t>80+银卡-普通区域-潍城区-西城名都-18265660066-100M-宽带上网投诉-次数0-202501140000386658</t>
  </si>
  <si>
    <t>202501140000386658</t>
  </si>
  <si>
    <t xml:space="preserve">202501140000386658#流程受理流水号：20250114151851182656600661091701
客户号码:18265660066
客户姓名:昌***********
投诉地市:潍坊
来话流水:2025011415183618920875787
宽带账号:18265660066
宽带账号归属地市:潍坊
宽带账号归属区县:潍城区
故障地址:潍坊潍城区西关街道胜利西街西城名都10号楼*********
联系电话:18265660066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故障时间:2025-01-14 15:19:16
具体故障现象:频繁掉线，
客户其他诉求:客户侧为质差终端，要求上门更换终端并一并处理故障问题。
</t>
  </si>
  <si>
    <t>2025-01-14 15:21:50</t>
  </si>
  <si>
    <t>2025-01-14 15:22:05</t>
  </si>
  <si>
    <t>SD-057-250114-961834-7157</t>
  </si>
  <si>
    <t>2025-01-14 20:06:40</t>
  </si>
  <si>
    <t>【调研】-80+金卡-(目标)普通区域-安丘市-宋家园新华府-15866407512-200M-业务受理宽带-次数0-202501140000567936 二级督办</t>
  </si>
  <si>
    <t>202501140000567936</t>
  </si>
  <si>
    <t>202501140000567936#【已关注中国移动10086微信公众号】 宽带账号:15866407512; 联系电话：15866407512，问题类型：此工单为群障修复工单，根据群障全量闭环修复管理要求，为确保客户网络通畅，请装维人员跟进修复网络问题，谢谢！ 
 群障标题：公告。故障描述：宋家园新华府主叫号码：15965017369.0;该号码仅供参考，请优先联系宽带账号。</t>
  </si>
  <si>
    <t>2025-01-14 21:26:59</t>
  </si>
  <si>
    <t>2025-01-14 21:29:08</t>
  </si>
  <si>
    <t>2025-01-14 07:52:38</t>
  </si>
  <si>
    <t>【调研】-80+银卡-普通区域-高密市-棉油厂宿舍-13791894006-300M-宽带上网投诉-次数0-202501140000090048 一级督办</t>
  </si>
  <si>
    <t>202501140000090048</t>
  </si>
  <si>
    <t>2025-01-14 07:55:29</t>
  </si>
  <si>
    <t>2025-01-14 07:55:53</t>
  </si>
  <si>
    <t>SD-057-250114-980536-41</t>
  </si>
  <si>
    <t>2025-01-14 07:34:45</t>
  </si>
  <si>
    <t>80+金卡-普通区域-寿光市-屯东社区-18765367772-200M-宽带上网投诉-次数0-202501140000092347</t>
  </si>
  <si>
    <t>202501140000092347</t>
  </si>
  <si>
    <t xml:space="preserve">202501140000092347#流程受理流水号：20250114073412187653677721000124
客户号码:18765367772
客户姓名:刘**
投诉地市:潍坊
来话流水:2025011407335520820817358
宽带账号:18765367772
宽带账号归属地市:潍坊
宽带账号归属区县:寿光市
故障地址:潍坊寿光市洛城街道农圣街德润绿城2号楼*********
联系电话:18765367772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故障时间:2025-01-14 07:34:26
具体故障现象:打不开网页，
客户其他诉求:客户侧为质差终端，要求上门更换终端并一并处理故障问题。
</t>
  </si>
  <si>
    <t>2025-01-14 07:42:05</t>
  </si>
  <si>
    <t>2025-01-14 07:42:52</t>
  </si>
  <si>
    <t>SD-851-267940-27411-16426</t>
  </si>
  <si>
    <t>SD-057-250114-762350-60</t>
  </si>
  <si>
    <t>2025-01-14 07:54:38</t>
  </si>
  <si>
    <t>【调研】-80+金卡-普通区域-寿光市-南范村-15966196169-1000M-宽带上网投诉-次数0-202501140000090926</t>
  </si>
  <si>
    <t>202501140000090926</t>
  </si>
  <si>
    <t>202501140000090926#流程受理流水号：20250114075235159661961691000192
客户号码:15966196169
客户姓名:王**
投诉地市:潍坊
来话流水:2025011407513765020821297
宽带账号:15966196169
宽带账号归属地市:潍坊
宽带账号归属区县:寿光市
故障地址:潍坊寿光市洛城街道南范村南范村南范村9号箱(林树海外墙）*********
联系电话:15163668992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07:53:13
具体故障现象:提示网络无法连接，一直没有安装网线
客户其他诉求:
;宽带小区$[南范村]$</t>
  </si>
  <si>
    <t>2025-01-14 07:57:29</t>
  </si>
  <si>
    <t>2025-01-14 07:57:52</t>
  </si>
  <si>
    <t>SD-851-342230-15044-13152</t>
  </si>
  <si>
    <t>SD-057-250114-965032-39</t>
  </si>
  <si>
    <t>2025-01-14 07:33:29</t>
  </si>
  <si>
    <t>【调研】-80+银卡-普通区域-高密市-前后下口自然村-13963671226-200M-宽带上网投诉-次数0-202501140000091043</t>
  </si>
  <si>
    <t>202501140000091043</t>
  </si>
  <si>
    <t>202501140000091043#流程受理流水号：20250114073201139636712261000123
客户号码:13963671226
客户姓名:张**
投诉地市:潍坊
来话流水:2025011407310670820816834
宽带账号:13963671226
宽带账号归属地市:潍坊
宽带账号归属区县:高密市
故障地址:潍坊高密市井沟镇呼家庄驻地呼家庄驻地自然村高密呼家庄驻地鸿湖4号箱*********
联系电话:139639671226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07:32:58
具体故障现象:提示网络无法连接，
客户其他诉求:
;宽带小区$[前后下口自然村]$</t>
  </si>
  <si>
    <t>2025-01-14 07:42:10</t>
  </si>
  <si>
    <t>2025-01-14 07:47:28</t>
  </si>
  <si>
    <t>SD-851-236734-13106-29182</t>
  </si>
  <si>
    <t>SD-057-250114-856732-6016</t>
  </si>
  <si>
    <t>2025-01-14 17:59:32</t>
  </si>
  <si>
    <t>80+银卡-普通区域-寿光市-步家楼村自然村-15965786999-1000M-宽带上网投诉-次数0-202501140000508729</t>
  </si>
  <si>
    <t>202501140000508729</t>
  </si>
  <si>
    <t>202501140000508729#宽带账号：15965786999；宽带地址：潍坊寿光市田马步家楼村步家楼村自然村步家楼村1号箱（步玉刚外墙）*********；客户来电反映宽带无法使用，光猫不亮灯，客户不在现场，无法配合线上指导/客户不配合排障，要求上门，请协助处理，谢谢！！来电流水：2025011417542833420891704，联系电话：15965786999</t>
  </si>
  <si>
    <t>2025-01-14 18:02:16</t>
  </si>
  <si>
    <t>2025-01-14 18:02:35</t>
  </si>
  <si>
    <t>SD-851-298189-21563-16542</t>
  </si>
  <si>
    <t>SD-057-250114-204813-6011</t>
  </si>
  <si>
    <t>2025-01-14 17:59:05</t>
  </si>
  <si>
    <t>【调研】-80+普通-普通区域-寿光市-丽都小区-15169633746-300M-宽带上网投诉-次数0-20250114175800X680654442</t>
  </si>
  <si>
    <t>20250114175800X680654442</t>
  </si>
  <si>
    <t xml:space="preserve">流程受理流水号：20250114175543151696337461126746
客户号码:15169633746
客户姓名:徐*
投诉地市:潍坊
来话流水:2025011417540322920887350
宽带账号:15169633746
宽带账号归属地市:潍坊
宽带账号归属区县:寿光市
故障地址:潍坊寿光市圣城街道建新街丽都小区7号楼
联系电话:15169633746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光功率:-18.44
故障大类:宽带/电视
故障细类:宽带无法上网(专席)
携转原因:
故障时间:2025-01-14 18:02:42
具体故障现象:光猫灯正常但手机无法上网，多次重启未改善，
客户其他诉求:请协助处理，谢谢
</t>
  </si>
  <si>
    <t>2025-01-14 18:02:04</t>
  </si>
  <si>
    <t>2025-01-14 18:02:20</t>
  </si>
  <si>
    <t>SD-851-245286-2748-1559</t>
  </si>
  <si>
    <t>SD-057-250114-214398-6449</t>
  </si>
  <si>
    <t>2025-01-14 18:42:43</t>
  </si>
  <si>
    <t>80+普通-普通区域-潍城区-龙熙园-18763680809-300M-宽带上网投诉-次数0-202501140000531533</t>
  </si>
  <si>
    <t>202501140000531533</t>
  </si>
  <si>
    <t>202501140000531533#流程受理流水号：20250114183840187636808091133661
客户号码:18763680809
客户姓名:杜**
投诉地市:潍坊
来话流水:2025011418365882020836375
宽带账号:18763680809
宽带账号归属地市:潍坊
宽带账号归属区县:潍城区
故障地址:潍坊潍城区城关街道福寿西街龙熙园4号楼*********
联系电话:15254412445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
故障细类:宽带网速慢/卡顿
携转原因:
故障时间:2025-01-14 18:40:11
网站/APP/游戏名称:抖音
具体故障现象:视频无法播放，
客户其他诉求:
;宽带小区$[龙熙园]$</t>
  </si>
  <si>
    <t>2025-01-14 18:45:38</t>
  </si>
  <si>
    <t>2025-01-14 18:46:08</t>
  </si>
  <si>
    <t>SD-057-250114-120385-63</t>
  </si>
  <si>
    <t>2025-01-14 07:59:06</t>
  </si>
  <si>
    <t>(目标)普通区域-奎文区-宝利家园-15065619215-300M-宽带上网投诉-次数0-202501140000090156</t>
  </si>
  <si>
    <t>202501140000090156</t>
  </si>
  <si>
    <t>202501140000090156#流程受理流水号：20250114075829150656192151000218
客户号码:15065619215
客户姓名:孙**
投诉地市:潍坊
来话流水:2025011407575353020823134
宽带账号:15065619215
宽带账号归属地市:潍坊
宽带账号归属区县:奎文区
故障地址:潍坊奎文区东关街道工褔街宝利家园4号楼*********
联系电话:15065619215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07:58:42
具体故障现象:光猫亮红灯，
客户其他诉求:要求尽快回复上门处理
;宽带小区$[宝利家园]$</t>
  </si>
  <si>
    <t>2025-01-14 08:02:03</t>
  </si>
  <si>
    <t>2025-01-14 08:02:26</t>
  </si>
  <si>
    <t>SD-057-250114-587436-6518</t>
  </si>
  <si>
    <t>2025-01-14 18:48:48</t>
  </si>
  <si>
    <t>普通区域-安丘市-粮食局庄头家属院-15898945029-100M-宽带延伸服务-次数0-202501140000537156</t>
  </si>
  <si>
    <t>202501140000537156</t>
  </si>
  <si>
    <t xml:space="preserve">202501140000537156#流程受理流水号：20250114184821158989450291135045
客户号码:15898945029
客户姓名:于**
投诉地市:潍坊
来话流水:2025011418463066020899690
宽带账号:15898945029
宽带账号归属地市:潍坊
宽带账号归属区县:安丘市
故障地址:潍坊安丘市兴安街道人民路粮食局庄头家属院3号楼*********
联系电话:15898945029
联系人:女士
工单紧急程度:一般
是否有升级投诉倾向:否
是否重复投诉:否
是否携转意向:否
是否投诉倾向:否
是否智能网关:智能网关
当前是否在线:是
接入方式:FTTH
是否质差终端:无质差信息
光功率:-20.50
故障大类:宽带/电视
故障细类:宽带延伸服务
携转原因:
故障时间:2025-01-14 18:48:32
具体故障现象:调测其它设备，
</t>
  </si>
  <si>
    <t>2025-01-14 18:56:39</t>
  </si>
  <si>
    <t>2025-01-14 18:56:57</t>
  </si>
  <si>
    <t>SD-851-238517-21111-11810</t>
  </si>
  <si>
    <t>SD-057-250114-978432-7104</t>
  </si>
  <si>
    <t>2025-01-14 20:00:04</t>
  </si>
  <si>
    <t>普通区域-寿光市-稻田镇张营社区-13863650281-300M-宽带上网投诉-次数0-202501140000564147</t>
  </si>
  <si>
    <t>202501140000564147</t>
  </si>
  <si>
    <t>202501140000564147#13863650281客户来电反映宽带无法连接，线上排障未恢复，系统显示质差路由器，请协助处理谢谢
联系电话：13863650281
来话流水：2025011419562457820885964</t>
  </si>
  <si>
    <t>2025-01-14 20:11:34</t>
  </si>
  <si>
    <t>2025-01-14 20:12:02</t>
  </si>
  <si>
    <t>2025-01-14 18:43:54</t>
  </si>
  <si>
    <t>【调研】-80+普通-普通区域-临朐县-临朐盛世家园-13869666551-300M-宽带上网投诉-次数0-202501140000535120 一级督办</t>
  </si>
  <si>
    <t>202501140000535120</t>
  </si>
  <si>
    <t>2025-01-14 18:47:17</t>
  </si>
  <si>
    <t>2025-01-14 18:48:39</t>
  </si>
  <si>
    <t>SD-057-250114-305619-6510</t>
  </si>
  <si>
    <t>2025-01-14 18:47:54</t>
  </si>
  <si>
    <t>【调研】-80+普通-普通区域-奎文区-锦程公寓-15288827990-300M-宽带上网投诉-次数0-202501140000535959</t>
  </si>
  <si>
    <t>202501140000535959</t>
  </si>
  <si>
    <t>202501140000535959#流程受理流水号：20250114184701152888279901134862
客户号码:15288827990
客户姓名:陈**
投诉地市:潍坊
来话流水:2025011418444717720888630
宽带账号:15288827990
宽带账号归属地市:潍坊
宽带账号归属区县:高新
故障地址:潍坊高新高新城区健康街锦程公寓
联系电话:15288827990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故障细类:网速慢/上网掉线(专席)
携转原因:
故障时间:2025-01-14 18:47:06
具体故障现象:
客户来电表示家里网速慢卡，我处排查路由器摆放位置，在线时长，使用年限以及网线未恢复，请协助处理谢谢
客户其他诉求:要求中午维修
;宽带小区$[锦程公寓]$</t>
  </si>
  <si>
    <t>2025-01-14 18:49:50</t>
  </si>
  <si>
    <t>SD-057-250114-729081-6485</t>
  </si>
  <si>
    <t>2025-01-14 18:46:55</t>
  </si>
  <si>
    <t>80+银卡-普通区域-诸城市-河北村-13780874280-500M-业务受理宽带-次数0-202501140000535371</t>
  </si>
  <si>
    <t>202501140000535371</t>
  </si>
  <si>
    <t>202501140000535371#【已关注中国移动10086微信公众号】 宽带账号:13780874280; 联系电话：13780874280，问题类型：此工单为群障修复工单，根据群障全量闭环修复管理要求，为确保客户网络通畅，请装维人员跟进修复网络问题，谢谢！ 
 群障标题：公告。故障描述：分支光纤断或OLT检测不到ONT的预期的光信号(LOSi/LOBi)主叫号码：15069650740.0;该号码仅供参考，请优先联系宽带账号。</t>
  </si>
  <si>
    <t>2025-01-14 18:48:23</t>
  </si>
  <si>
    <t>2025-01-14 18:50:17</t>
  </si>
  <si>
    <t>SD-851-304057-24325-26324</t>
  </si>
  <si>
    <t>SD-057-250114-921350-7186</t>
  </si>
  <si>
    <t>2025-01-14 20:09:19</t>
  </si>
  <si>
    <t>80+金卡-普通区域-诸城市-河畔花城-13863617333-1000M-宽带延伸服务-次数0-202501140000567668</t>
  </si>
  <si>
    <t>202501140000567668</t>
  </si>
  <si>
    <t xml:space="preserve">202501140000567668#流程受理流水号：20250114200835138636173331145924
客户号码:13863617333
客户姓名:逄**
投诉地市:潍坊
来话流水:2025011420074095420839201
宽带账号:13863617333
宽带账号归属地市:潍坊
宽带账号归属区县:诸城市
故障地址:潍坊诸城市龙都街道密州路河畔花城9号楼*********
联系电话:13863617333
联系人:先生/女士
工单紧急程度:一般
是否有升级投诉倾向:否
是否重复投诉:否
是否携转意向:否
是否投诉倾向:否
是否智能网关:智能网关
当前是否在线:是
接入方式:FTTH
是否质差终端:无质差信息
光功率:-17.95
故障大类:宽带/电视
故障细类:宽带延伸服务
携转原因:
故障时间:2025-01-14 20:00:09
具体故障现象:宽带上不去网
</t>
  </si>
  <si>
    <t>2025-01-14 20:39:03</t>
  </si>
  <si>
    <t>2025-01-14 20:39:56</t>
  </si>
  <si>
    <t>SD-057-250114-458126-5972</t>
  </si>
  <si>
    <t>2025-01-14 17:56:36</t>
  </si>
  <si>
    <t>(目标)普通区域-寿光市-信桥-13864635925-200M-业务受理宽带-次数0-202501140000508183</t>
  </si>
  <si>
    <t>2025-01-15 17:57:00</t>
  </si>
  <si>
    <t>202501140000508183</t>
  </si>
  <si>
    <t>202501140000508183# 宽带账号:13864635925; 联系电话：13864635925，问题类型：此工单为群障修复工单，根据群障全量闭环修复管理要求，为确保客户网络通畅，请装维人员跟进修复网络问题，谢谢！ 
 群障标题：公告。故障描述：潍坊寿光市信桥光缆故障，预估24小时恢复，请帮忙拦截,如有需要请联系片区装维师傅孙向鑫15064441236主叫号码：15963449872.0;该号码仅供参考，请优先联系宽带账号。</t>
  </si>
  <si>
    <t>2025-01-14 17:58:25</t>
  </si>
  <si>
    <t>2025-01-14 18:00:05</t>
  </si>
  <si>
    <t>2025-01-14 18:40:54</t>
  </si>
  <si>
    <t>普通区域-坊子区-张家庄村-13791628625-300M-宽带上网投诉-次数0-202501140000531755 一级督办</t>
  </si>
  <si>
    <t>202501140000531755</t>
  </si>
  <si>
    <t>2025-01-14 18:52:16</t>
  </si>
  <si>
    <t>2025-01-14 18:52:54</t>
  </si>
  <si>
    <t>SD-057-250114-784532-6503</t>
  </si>
  <si>
    <t>2025-01-14 18:47:18</t>
  </si>
  <si>
    <t>【重投】-【调研】-80+银卡-普通区域-诸城市-乔庄自然村-15065606626-1000M-宽带上网投诉-次数0-202501140000535929</t>
  </si>
  <si>
    <t>202501140000535929</t>
  </si>
  <si>
    <t>202501140000535929#受理号码 : 15065606626客户姓名 : 刘*号码归属地 : 潍坊诸城 － 诸城用户品牌 : 全球通；宽带地址：潍坊诸城市枳沟镇乔庄乔庄自然村乔庄村11号箱；客户来电反映移动高清不能观看节目，无法配合线上指导，要求师傅上门，请协助处理，谢谢！联系电话：15065606626；联系人：先生；来电流水：2025011418420104020869936</t>
  </si>
  <si>
    <t>2025-01-14 18:49:23</t>
  </si>
  <si>
    <t>2025-01-14 18:49:46</t>
  </si>
  <si>
    <t>SD-851-249827-5840-16354</t>
  </si>
  <si>
    <t>SD-057-250114-709845-7131</t>
  </si>
  <si>
    <t>2025-01-14 20:04:20</t>
  </si>
  <si>
    <t>普通区域-青州市-刘家坡村自然村-17863640971-300M-宽带上网投诉-次数0-202501140000565626</t>
  </si>
  <si>
    <t>202501140000565626</t>
  </si>
  <si>
    <t xml:space="preserve">202501140000565626# 宽带账号：17863640971；联系电话：15954457293宽带地址：潍坊青州市何官镇刘家坡村刘家坡村自然村扩1号箱（韩磊西头）*********；客户来电反映电视看不了，线上指导无法配合操作，要求上门处理, 来电流水：2025011419565616720888632
</t>
  </si>
  <si>
    <t>2025-01-14 20:32:27</t>
  </si>
  <si>
    <t>2025-01-14 20:33:17</t>
  </si>
  <si>
    <t>SD-057-250114-915027-5957</t>
  </si>
  <si>
    <t>2025-01-14 17:55:15</t>
  </si>
  <si>
    <t>80+普通-普通区域-潍城区-机电公司片区-15853697398-300M-魔百和投诉-次数0-202501140000507000</t>
  </si>
  <si>
    <t>2025-01-15 18:56:00</t>
  </si>
  <si>
    <t>202501140000507000</t>
  </si>
  <si>
    <t>202501140000507000#流程受理流水号：20250114175441158536973981126549
客户号码:15853697398
客户姓名:陈**
投诉地市:潍坊
来话流水:2025011417535963220886763
宽带账号:15853697398
宽带账号归属地市:潍坊
宽带账号归属区县:潍城区
故障地址:潍坊潍城区南关街道健康街机电公司片区双合街小区25号楼*********
联系电话:18353695893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故障细类:移动高清电视故障
携转原因:
故障时间:2025-01-14 17:54:54
魔百和单播/组播:组播
具体故障现象:电视直播或点播无法观看，
客户其他诉求:
魔百和单/组播：组播;宽带小区$[机电公司片区]$</t>
  </si>
  <si>
    <t>2025-01-14 18:01:16</t>
  </si>
  <si>
    <t>2025-01-14 18:01:48</t>
  </si>
  <si>
    <t>SD-057-250114-125608-6478</t>
  </si>
  <si>
    <t>2025-01-14 18:46:36</t>
  </si>
  <si>
    <t>普通区域-高密市-永安村自然村-15806461320-100M-业务受理宽带-次数0-202501140000535026</t>
  </si>
  <si>
    <t>202501140000535026</t>
  </si>
  <si>
    <t>202501140000535026# 宽带账号:15806461320; 联系电话：15806461320，问题类型：此工单为群障修复工单，根据群障全量闭环修复管理要求，为确保客户网络通畅，请装维人员跟进修复网络问题，谢谢！ 
 群障标题：公告。故障描述：潍坊高密市永安村自然村光缆故障，预估24小时恢复，请帮忙拦截,如有需要请联系片区装维师傅刘彦武15706307283主叫号码：15806461320.0;该号码仅供参考，请优先联系宽带账号。</t>
  </si>
  <si>
    <t>2025-01-14 19:01:50</t>
  </si>
  <si>
    <t>2025-01-14 19:02:51</t>
  </si>
  <si>
    <t>SD-057-250114-304752-6516</t>
  </si>
  <si>
    <t>2025-01-14 18:48:25</t>
  </si>
  <si>
    <t>80+金卡-普通区域-寒亭区-恒信首府小区-15006606427-500M-宽带延伸服务-次数0-202501140000535253</t>
  </si>
  <si>
    <t>202501140000535253</t>
  </si>
  <si>
    <t xml:space="preserve">202501140000535253#流程受理流水号：20250114184743150066064271134965
客户号码:15006606427
客户姓名:徐**
投诉地市:潍坊
来话流水:2025011418423845220874140
宽带账号:15006606427
宽带账号归属地市:潍坊
宽带账号归属区县:寒亭区
故障地址:潍坊寒亭区开元街道祥亭街恒信首府小区28号楼*********
联系电话:15254252476
联系人:先生/女士
工单紧急程度:一般
是否有升级投诉倾向:否
是否重复投诉:否
是否携转意向:否
是否投诉倾向:否
是否智能网关:智能网关
当前是否在线:是
接入方式:FTTH
是否质差终端:无质差信息
光功率:-17.74
故障大类:宽带/电视
故障细类:宽带延伸服务
携转原因:
故障时间:2025-01-14 18:39:16
具体故障现象:宽带上不去网
</t>
  </si>
  <si>
    <t>2025-01-14 18:52:08</t>
  </si>
  <si>
    <t>2025-01-14 18:52:25</t>
  </si>
  <si>
    <t>SD-851-272312-21448-7910</t>
  </si>
  <si>
    <t>SD-057-250114-128609-4605</t>
  </si>
  <si>
    <t>2025-01-14 15:16:52</t>
  </si>
  <si>
    <t>普通区域-奎文区-廿里堡村-15866166591-300M-业务受理宽带-次数0-202501140000384751</t>
  </si>
  <si>
    <t>202501140000384751</t>
  </si>
  <si>
    <t>202501140000384751# 宽带账号:15866166591; 联系电话：15866166591，问题类型：此工单为群障修复工单，根据群障全量闭环修复管理要求，为确保客户网络通畅，请装维人员跟进修复网络问题，谢谢！ 
 群障标题：公告。故障描述：廿里堡村主叫号码：15866166591.0;该号码仅供参考，请优先联系宽带账号。</t>
  </si>
  <si>
    <t>2025-01-14 15:39:42</t>
  </si>
  <si>
    <t>2025-01-14 15:41:33</t>
  </si>
  <si>
    <t>SD-057-250114-708645-5993</t>
  </si>
  <si>
    <t>2025-01-14 17:57:25</t>
  </si>
  <si>
    <t>普通区域-潍城区-大寨村自然村-15153649061-300M-宽带上网投诉-次数0-202501140000508597</t>
  </si>
  <si>
    <t>2025-01-15 18:58:00</t>
  </si>
  <si>
    <t>202501140000508597</t>
  </si>
  <si>
    <t>202501140000508597#宽带账号：15153649061；宽带地址：潍坊潍城区军埠口综合项目区大寨村大寨村自然村扩容2#中心街往东第1条街往北第9排西山*********；接入方式：FTTH，当前是否在线：在线，端到端诊断结果：客户侧设备问题，是否智能网关：，客户反映电视无法观看，要求尽快处理回复！联系电话15153649061</t>
  </si>
  <si>
    <t>2025-01-14 18:23:12</t>
  </si>
  <si>
    <t>2025-01-14 18:23:40</t>
  </si>
  <si>
    <t>SD-057-250114-950186-6498</t>
  </si>
  <si>
    <t>2025-01-14 18:47:11</t>
  </si>
  <si>
    <t>【调研】-80+金卡-普通区域-安丘市-青云花园（青云花园沿街楼）-13953693320-1000M-业务受理宽带-次数0-202501140000532170</t>
  </si>
  <si>
    <t>202501140000532170</t>
  </si>
  <si>
    <t>202501140000532170# 宽带账号:13953693320; 联系电话：13953693320，问题类型：此工单为群障修复工单，根据群障全量闭环修复管理要求，为确保客户网络通畅，请装维人员跟进修复网络问题，谢谢！ 
 群障标题：公告。故障描述：主干光纤断或OLT检测不到预期的光信号（LOS）主叫号码：15153675507.0;该号码仅供参考，请优先联系宽带账号。</t>
  </si>
  <si>
    <t>2025-01-14 18:52:03</t>
  </si>
  <si>
    <t>2025-01-14 18:52:33</t>
  </si>
  <si>
    <t>SD-851-327877-6794-28829</t>
  </si>
  <si>
    <t>SD-057-250114-915084-7159</t>
  </si>
  <si>
    <t>2025-01-14 20:06:42</t>
  </si>
  <si>
    <t>【调研】-80+普通-(目标)普通区域-潍城区-豪德市场J-15965023150-100M-业务受理宽带-次数0-202501140000563486</t>
  </si>
  <si>
    <t>202501140000563486</t>
  </si>
  <si>
    <t>202501140000563486#【已关注中国移动10086微信公众号】 宽带账号:15965023150; 联系电话：15965023150，问题类型：此工单为群障修复工单，根据群障全量闭环修复管理要求，为确保客户网络通畅，请装维人员跟进修复网络问题，谢谢！ 
 群障标题：公告。故障描述：潍坊潍城区豪德市场J光缆故障，预估24小时恢复，请帮忙拦截,如有需要请联系片区装维师傅张磊15706307861主叫号码：15965023150.0;该号码仅供参考，请优先联系宽带账号。</t>
  </si>
  <si>
    <t>2025-01-14 20:29:23</t>
  </si>
  <si>
    <t>2025-01-14 20:29:51</t>
  </si>
  <si>
    <t>SD-057-250114-257043-6466</t>
  </si>
  <si>
    <t>2025-01-14 18:45:03</t>
  </si>
  <si>
    <t>80+普通-(目标)普通区域-潍城区-西苑华府二期-13406647564-300M-魔百和投诉-次数0-202501140000535522</t>
  </si>
  <si>
    <t>202501140000535522</t>
  </si>
  <si>
    <t>202501140000535522#【已关注中国移动10086微信公众号】流程受理流水号：20250114184404134066475641134435
客户号码:13406647564
客户姓名:赵**
投诉地市:潍坊
来话流水:2025011418430221520876877
宽带账号:13406647564
宽带账号归属地市:潍坊
宽带账号归属区县:潍城区
故障地址:潍坊潍城区北关街道福寿西街西苑华府二期8号楼*********
联系电话:18366317363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故障细类:移动高清电视故障(专席)
携转原因:
故障时间:2025-01-14 18:44:16
魔百和单播/组播:单播
具体故障现象:电视直播或点播无法观看，我处正常排障未恢复，请协助谢谢
客户其他诉求:
魔百和单/组播：单播;宽带小区$[西苑华府二期]$</t>
  </si>
  <si>
    <t>2025-01-14 18:49:51</t>
  </si>
  <si>
    <t>2025-01-14 18:51:44</t>
  </si>
  <si>
    <t>SD-057-250114-792413-7175</t>
  </si>
  <si>
    <t>2025-01-14 20:08:09</t>
  </si>
  <si>
    <t>【调研】-80+金卡-普通区域-寿光市-屯东社区-18353663456-200M-宽带上网投诉-次数0-20250114200546X346428189</t>
  </si>
  <si>
    <t>20250114200546X346428189</t>
  </si>
  <si>
    <t xml:space="preserve">流程受理流水号：20250114200332183536634561145290
客户号码:18353663456
客户姓名:韩**
投诉地市:潍坊
来话流水:2025011420024278220816120
宽带账号:18353663456
宽带账号归属地市:潍坊
宽带账号归属区县:寿光市
故障地址:潍坊寿光市洛城街道农圣街德润绿城3号楼*********
联系电话:18353663456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故障时间:2025-01-14 20:04:43
具体故障现象:打不开网页，预留第二联系方式18853693900
客户其他诉求:
</t>
  </si>
  <si>
    <t>2025-01-14 20:15:41</t>
  </si>
  <si>
    <t>SD-851-263476-9956-5021</t>
  </si>
  <si>
    <t>SD-057-250114-306954-5995</t>
  </si>
  <si>
    <t>2025-01-14 17:57:31</t>
  </si>
  <si>
    <t>普通区域-寿光市-留吕村自然村-15054470194-1000M-业务受理宽带-次数0-202501140000509291</t>
  </si>
  <si>
    <t>2025-01-15 17:58:00</t>
  </si>
  <si>
    <t>202501140000509291</t>
  </si>
  <si>
    <t>202501140000509291# 宽带账号:15054470194; 联系电话：15054470194，问题类型：此工单为群障修复工单，根据群障全量闭环修复管理要求，为确保客户网络通畅，请装维人员跟进修复网络问题，谢谢！ 
 群障标题：公告。故障描述：潍坊寿光市留吕村自然村光缆故障，预估24小时恢复，请帮忙拦截,如有需要请联系片区装维师傅吕会涛15706307819主叫号码：15054470194.0;该号码仅供参考，请优先联系宽带账号。</t>
  </si>
  <si>
    <t>2025-01-14 18:17:32</t>
  </si>
  <si>
    <t>2025-01-14 18:18:29</t>
  </si>
  <si>
    <t>SD-851-248571-494-29501</t>
  </si>
  <si>
    <t>2025-01-14 20:07:02</t>
  </si>
  <si>
    <t>【调研】-80+普通-普通区域-临朐县-夏家台子自然村-13791851681-300M-业务受理宽带-次数0-202501140000567457 一级督办</t>
  </si>
  <si>
    <t>202501140000567457</t>
  </si>
  <si>
    <t>2025-01-14 20:34:26</t>
  </si>
  <si>
    <t>2025-01-14 20:34:52</t>
  </si>
  <si>
    <t>SD-057-250114-786253-7148</t>
  </si>
  <si>
    <t>2025-01-14 20:06:07</t>
  </si>
  <si>
    <t>80+银卡-FTTR-普通区域-青州市-山工苑-13563683789-1000M-宽带上网投诉-次数0-202501140000566069</t>
  </si>
  <si>
    <t>202501140000566069</t>
  </si>
  <si>
    <t>202501140000566069#宽带账号：13563683789；联系电话：13563683789宽带地址：潍坊青州市云门山街道海岱南路山工苑G1号楼；客户来电反映看电视直播卡顿*，要求上门处理, 来电流水：2025011420034571420820875</t>
  </si>
  <si>
    <t>2025-01-14 20:34:41</t>
  </si>
  <si>
    <t>2025-01-14 20:36:54</t>
  </si>
  <si>
    <t>SD-851-232921-12467-12527</t>
  </si>
  <si>
    <t>SD-057-250114-481972-7124</t>
  </si>
  <si>
    <t>2025-01-14 20:02:42</t>
  </si>
  <si>
    <t>80+白金-普通区域-临朐县-北京花园-18815361352-1000M-宽带上网投诉-次数0-202501140000564181</t>
  </si>
  <si>
    <t>202501140000564181</t>
  </si>
  <si>
    <t xml:space="preserve">202501140000564181#
宽带账号：18815361352；宽带地址：潍坊临朐县城关街道弥河路北京花园；客户来电反映宽带无法使用，客户不配合排障，要求上门，请协助处理，谢谢！联系电话：13583191251；联系人：女士；来电流水：2025011419564236220887451。 </t>
  </si>
  <si>
    <t>2025-01-14 20:11:05</t>
  </si>
  <si>
    <t>2025-01-14 20:11:41</t>
  </si>
  <si>
    <t>SD-851-300159-15354-24131</t>
  </si>
  <si>
    <t>SD-057-250114-872653-4555</t>
  </si>
  <si>
    <t>2025-01-14 15:11:13</t>
  </si>
  <si>
    <t>80+银卡-普通区域-潍城区-城隍庙南区-18763643977-200M-宽带上网投诉-次数0-202501140000380916</t>
  </si>
  <si>
    <t>2025-01-15 16:12:00</t>
  </si>
  <si>
    <t>202501140000380916</t>
  </si>
  <si>
    <t>202501140000380916#流程受理流水号：20250114151042187636439771089866
客户号码:18763643977
客户姓名:高**
投诉地市:潍坊
来话流水:2025011415061571620803803
宽带账号:18763643977
宽带账号归属地市:潍坊
宽带账号归属区县:潍城区
故障地址:潍坊潍城区城关街道向阳路城隍庙南区13号楼*********
联系电话:18763645607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光功率:-16.86
故障大类:宽带/电视
故障细类:宽带无法上网(专席)
携转原因:
故障时间:2025-01-14 15:03:39
具体故障现象:打不开网页，
客户其他诉求:
;宽带小区$[城隍庙南区]$</t>
  </si>
  <si>
    <t>2025-01-14 15:13:07</t>
  </si>
  <si>
    <t>2025-01-14 15:13:21</t>
  </si>
  <si>
    <t>SD-057-250114-279834-7114</t>
  </si>
  <si>
    <t>2025-01-14 20:01:58</t>
  </si>
  <si>
    <t>普通区域--null-17860272513-宽带延伸服务-次数0-202501140000565627</t>
  </si>
  <si>
    <t>202501140000565627</t>
  </si>
  <si>
    <t xml:space="preserve">202501140000565627#【已关注中国移动10086微信公众号】流程受理流水号：20250114195938178602725131144796
客户号码:17860272513
客户姓名:陈**
投诉地市:潍坊
来话流水:2025011419583750320896967
宽带账号:17860272513
宽带账号归属地市:潍坊
宽带账号归属区县:--
故障地址:
联系电话:17860272513
联系人:先生/女士
工单紧急程度:非常紧急
是否有升级投诉倾向:否
是否重复投诉:否
是否携转意向:否
是否投诉倾向:否
是否智能网关:非智能网关
当前是否在线:否
接入方式:--
是否质差终端:无质差信息
光功率:无
故障大类:宽带/电视
故障细类:宽带延伸服务
携转原因:
故障时间:2025-01-14 20:00:02
具体故障现象:新增加一根网线，
</t>
  </si>
  <si>
    <t>SD-057-250114-706281-4612</t>
  </si>
  <si>
    <t>2025-01-14 15:17:36</t>
  </si>
  <si>
    <t>80+普通-普通区域-昌乐县-昌乐南苑小区-13695362268-500M-宽带上网投诉-次数0-202501140000385671</t>
  </si>
  <si>
    <t>202501140000385671</t>
  </si>
  <si>
    <t>202501140000385671#宽带账号：13695362268；宽带地址：潍坊昌乐县城关街道恒安街南苑小区28号楼（扩）*********；客户来电反映宽带/移动高清无法连网 客户不在现场，无法配合线上指导，要求上门，请协助处理，谢谢！！来电流水：2025011415145664420824918，联系电话：13695362268</t>
  </si>
  <si>
    <t>2025-01-14 15:19:36</t>
  </si>
  <si>
    <t>2025-01-14 15:19:56</t>
  </si>
  <si>
    <t>SD-057-250114-571830-4560</t>
  </si>
  <si>
    <t>2025-01-14 15:13:09</t>
  </si>
  <si>
    <t>普通区域-诸城市-家和花园-15863628896-300M-魔百和投诉-次数0-202501140000382429</t>
  </si>
  <si>
    <t>202501140000382429</t>
  </si>
  <si>
    <t>202501140000382429#流程受理流水号：20250114150058158636288961087635
客户号码:15863628896
客户姓名:邱**
投诉地市:潍坊
来话流水:2025011414590071520803119
宽带账号:15863628896
宽带账号归属地市:潍坊
宽带账号归属区县:诸城市
故障地址:潍坊诸城市密州街道东武街家和花园15号楼-1-501*********
联系电话:15863628896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光功率:-17.69
故障大类:宽带/电视
故障细类:移动高清电视故障(专席)
携转原因:
故障时间:2025-01-14 15:12:22
魔百和单播/组播:组播
具体故障现象:电视提示网络类错误，
客户其他诉求:尽快处理
魔百和单/组播：组播;宽带小区$[家和花园]$</t>
  </si>
  <si>
    <t>2025-01-14 15:14:30</t>
  </si>
  <si>
    <t>2025-01-14 15:14:59</t>
  </si>
  <si>
    <t>SD-057-250114-041976-4606</t>
  </si>
  <si>
    <t>2025-01-14 15:17:02</t>
  </si>
  <si>
    <t>【调研】-80+金卡-普通区域-寿光市-银海御苑南沿街（小微）-13563685889-1000M-宽带上网投诉-次数0-20250114151432X872159767</t>
  </si>
  <si>
    <t>20250114151432X872159767</t>
  </si>
  <si>
    <t xml:space="preserve">流程受理流水号：20250114151137135636858891090074
客户号码:13563685889
客户姓名:赵**
投诉地市:潍坊
来话流水:2025011415084255020838071
宽带账号:13563685889
宽带账号归属地市:潍坊
宽带账号归属区县:寿光市
故障地址:潍坊寿光市圣城街道京都商务楼5A3办公室
联系电话:13563685889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光功率:-21.54
故障大类:宽带/电视
故障细类:网速慢/上网掉线(专席)
携转原因:
故障时间:2025-01-14 15:11:56
具体故障现象:单独一个网页打不开，排障解释不认可，请协助处理，谢谢
客户其他诉求:
</t>
  </si>
  <si>
    <t>2025-01-14 15:18:59</t>
  </si>
  <si>
    <t>2025-01-14 15:19:16</t>
  </si>
  <si>
    <t>SD-851-268223-3815-28112</t>
  </si>
  <si>
    <t>SD-057-250114-715684-4556</t>
  </si>
  <si>
    <t>2025-01-14 15:11:18</t>
  </si>
  <si>
    <t>普通区域-坊子区-李家水坡自然村-13676360526-200M-宽带上网投诉-次数0-202501140000379211</t>
  </si>
  <si>
    <t>202501140000379211</t>
  </si>
  <si>
    <t>202501140000379211#？ 宽带账号：13676360526；联系电话：13676360526宽带地址：潍坊坊子区坊安街道李家水坡李家水坡自然村南流李家水坡11号箱李连伟（村中心街北*********
客户来电反映机顶盒不能用，线上指导无法配合操作，要求上门处理, 来电流水：2025011415080868620830021</t>
  </si>
  <si>
    <t>2025-01-14 15:14:19</t>
  </si>
  <si>
    <t>2025-01-14 15:14:50</t>
  </si>
  <si>
    <t>SD-851-316775-84184-10411</t>
  </si>
  <si>
    <t>SD-057-250114-521674-4581</t>
  </si>
  <si>
    <t>2025-01-14 15:15:56</t>
  </si>
  <si>
    <t>80+银卡-普通区域-寒亭区-三建公司家属院小区-13475656858-200M-宽带上网投诉-次数0-202501140000384949</t>
  </si>
  <si>
    <t>2025-01-15 16:16:00</t>
  </si>
  <si>
    <t>202501140000384949</t>
  </si>
  <si>
    <t xml:space="preserve">202501140000384949#【已关注中国移动10086微信公众号】流程受理流水号：20250114151320134756568581090446
客户号码:13475656858
客户姓名:郑**
投诉地市:潍坊
来话流水:2025011415071725120818086
宽带账号:13475656858
宽带账号归属地市:潍坊
宽带账号归属区县:寒亭区
故障地址:潍坊寒亭区寒亭街道益新街三建公司家属院小区5号楼*********
联系电话:13475656858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光功率:-19.10
故障大类:宽带/电视
故障细类:宽带网速慢/卡顿
携转原因:
故障时间:2025-01-14 15:13:53
具体故障现象:10080转回：13475656858  客户前期反馈宽带网速慢，13号工号：655  回访，但什么问题也没有解决。之前维修工作人员说免费装路由器，但现在说需要收费200元（客户要求查到此工作人员），客户对此不满，客户有xiezhuan意向，请协助处理，谢谢。 流水号：2025011415071725120818086  联系电话：本机 联系人：先生   sd01420
客户其他诉求:客户侧为质差终端，要求上门更换终端并一并处理故障问题。
</t>
  </si>
  <si>
    <t>2025-01-14 15:21:14</t>
  </si>
  <si>
    <t>2025-01-14 15:21:34</t>
  </si>
  <si>
    <t>SD-851-247314-10435-2681</t>
  </si>
  <si>
    <t>SD-057-250114-967318-5992</t>
  </si>
  <si>
    <t>2025-01-14 17:57:24</t>
  </si>
  <si>
    <t>普通区域-寒亭区-祥和家园小区-13475674191-300M-宽带上网投诉-次数0-202501140000506077</t>
  </si>
  <si>
    <t>202501140000506077</t>
  </si>
  <si>
    <t xml:space="preserve">202501140000506077#宽带账号：13475674191；宽带地址：潍坊寒亭区寒亭街道益新街祥和家园小区3号楼；客户来电反映电视无法观看，客户不在现场，无法配合线上指导/客户不配合排障，要求上门，请协助处理，谢谢！联系电话：13475674191；联系人：刘**；来电流水：2025011417521392320868740。 
</t>
  </si>
  <si>
    <t>2025-01-14 18:02:32</t>
  </si>
  <si>
    <t>2025-01-14 18:02:57</t>
  </si>
  <si>
    <t>SD-057-250114-461258-4619</t>
  </si>
  <si>
    <t>2025-01-14 15:19:33</t>
  </si>
  <si>
    <t>80+银卡-普通区域-寿光市-羊口码头市场-13869689991-200M-宽带上网投诉-次数0-202501140000387369</t>
  </si>
  <si>
    <t>202501140000387369</t>
  </si>
  <si>
    <t>202501140000387369#导航立单,客户通过语音导航反馈宽带故障问题,经诊断光猫设备性能不佳,要求装维回访处理,请协助.联系电话：13869689991</t>
  </si>
  <si>
    <t>2025-01-14 15:23:41</t>
  </si>
  <si>
    <t>2025-01-14 15:24:08</t>
  </si>
  <si>
    <t>SD-057-250114-589102-15</t>
  </si>
  <si>
    <t>2025-01-14 02:08:28</t>
  </si>
  <si>
    <t>80+银卡-普通区域-潍城区-十笏园小区-15215369533-300M-宽带上网投诉-次数0-202501140000092529</t>
  </si>
  <si>
    <t>202501140000092529</t>
  </si>
  <si>
    <t>202501140000092529#流程受理流水号：20250114020228152153695331000034
客户号码:15215369533
客户姓名:唐**
投诉地市:潍坊
来话流水:2025011402015341920808428
宽带账号:15215369533
宽带账号归属地市:潍坊
宽带账号归属区县:潍城区
故障地址:潍坊潍城区城关街道和平路十笏园小区12号楼*********
联系电话:15215369533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02:04:51
具体故障现象:打不开网页，
客户其他诉求:
;宽带小区$[十笏园小区]$</t>
  </si>
  <si>
    <t>2025-01-14 02:54:14</t>
  </si>
  <si>
    <t>2025-01-14 07:33:23</t>
  </si>
  <si>
    <t>SD-851-324406-13606-18967</t>
  </si>
  <si>
    <t>SD-057-250114-623145-19</t>
  </si>
  <si>
    <t>2025-01-14 05:37:27</t>
  </si>
  <si>
    <t>普通区域-奎文区-潍坊市园林局宿舍-13791867641-300M-魔百和投诉-次数0-202501140000091622</t>
  </si>
  <si>
    <t>202501140000091622</t>
  </si>
  <si>
    <t>202501140000091622#流程受理流水号：20250114053536137918676411000045
客户号码:13791867641
客户姓名:宋**
投诉地市:潍坊
来话流水:2025011405345151920811807
宽带账号:13791867641
宽带账号归属地市:潍坊
宽带账号归属区县:奎文区
故障地址:潍坊奎文区北苑街道虞河路潍坊市园林局宿舍6号楼*********
联系电话:13953663419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
携转原因:
故障时间:2025-01-14 05:35:58
魔百和单播/组播:单播
具体故障现象:电视直播或点播无法观看，
客户其他诉求:客户来电称此情况已出现两天时间了，要求尽快查询处理并回电
魔百和单/组播：单播;宽带小区$[潍坊市园林局宿舍]$</t>
  </si>
  <si>
    <t>2025-01-14 06:37:19</t>
  </si>
  <si>
    <t>2025-01-14 07:07:46</t>
  </si>
  <si>
    <t>SD-057-250114-243598-95</t>
  </si>
  <si>
    <t>2025-01-14 08:16:39</t>
  </si>
  <si>
    <t>【调研】-普通区域-高密市-西赵家庄自然村-13963617227-300M-业务受理宽带-次数0-202501140000092103</t>
  </si>
  <si>
    <t>202501140000092103</t>
  </si>
  <si>
    <t>202501140000092103# 宽带账号:13963617227; 联系电话：13963617227，问题类型：此工单为群障修复工单，根据群障全量闭环修复管理要求，为确保客户网络通畅，请装维人员跟进修复网络问题，谢谢！ 
 群障标题：公告。故障描述：主干光纤断或OLT检测不到预期的光信号（LOS）主叫号码：13963617227.0;该号码仅供参考，请优先联系宽带账号。</t>
  </si>
  <si>
    <t>2025-01-14 08:44:38</t>
  </si>
  <si>
    <t>2025-01-14 08:45:48</t>
  </si>
  <si>
    <t>SD-851-327606-9336-18758</t>
  </si>
  <si>
    <t>SD-057-250114-085412-91</t>
  </si>
  <si>
    <t>2025-01-14 08:15:48</t>
  </si>
  <si>
    <t>80+白金-普通区域-诸城市-掘村自然村-13508961801-1000M-宽带上网投诉-次数0-202501140000090949</t>
  </si>
  <si>
    <t>202501140000090949</t>
  </si>
  <si>
    <t xml:space="preserve">202501140000090949#流程受理流水号：20250114081505135089618011000446
客户号码:13508961801
客户姓名:张**
投诉地市:潍坊
来话流水:2025011408143928920859962
宽带账号:13508961801
宽带账号归属地市:潍坊
宽带账号归属区县:诸城市
故障地址:潍坊诸城市舜王街道掘村掘村自然村掘村东三街与东西中心街北25#箱*********
联系电话:18660612868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光功率:-18.38
故障大类:宽带/电视
故障细类:宽带无法上网
携转原因:
故障时间:2025-01-14 08:15:26
具体故障现象:光猫亮红灯，
客户其他诉求:客户侧为质差终端，要求上门更换终端并一并处理故障问题。
</t>
  </si>
  <si>
    <t>2025-01-14 08:23:19</t>
  </si>
  <si>
    <t>2025-01-14 08:24:12</t>
  </si>
  <si>
    <t>SD-851-237252-1788-5777</t>
  </si>
  <si>
    <t>SD-057-250114-236049-5686</t>
  </si>
  <si>
    <t>2025-01-14 17:24:57</t>
  </si>
  <si>
    <t>普通区域-坊子区-黄旗堡半截楼-1526365198802-100M-宽带上网投诉-次数0-202501140000485230</t>
  </si>
  <si>
    <t>2025-01-15 18:25:00</t>
  </si>
  <si>
    <t>202501140000485230</t>
  </si>
  <si>
    <t>202501140000485230#流程受理流水号：2025011417215915263651988021119828
客户号码:1526365198802
客户姓名:
投诉地市:潍坊
来话流水:2025011417210578520812382
宽带账号:1526365198802
账号归属区县:坊子黄旗堡乡镇营业厅
联系电话:15263651988
联系人:先生/女士
宽带地址:潍坊
工单紧急程度:非常紧急
是否投诉倾向:否
是否重复投诉:否
是否携转意向:否
是否有升级投诉倾向:否
*业务名称:业务融合开机流程宽带
投诉内容:手机号码：1526365198802，【问题描述】客户已办理宽带业务，有开通单，要求装维尽快联系上门，请处理，谢谢。联系电话：15263651988，联系人：先生/女士，录音流水号：2025011417210578520812382。
在途开通单信息：536250111690525666，1526365198802，2025-01-11 18:08:39，业务融合开机流程宽带，处理中，预约池
客户表示装维人员答复三天后才能安装，烦请核实原因，要求要求今天或者是明天必须安装上。
是否到厅:否
业务名称:业务融合开机流程宽带
;宽带小区$[黄旗堡半截楼]$</t>
  </si>
  <si>
    <t>2025-01-14 17:39:25</t>
  </si>
  <si>
    <t>2025-01-14 17:39:48</t>
  </si>
  <si>
    <t>SD-851-312514-17268-28820</t>
  </si>
  <si>
    <t>SD-057-250114-930281-5644</t>
  </si>
  <si>
    <t>2025-01-14 17:20:03</t>
  </si>
  <si>
    <t>普通区域-临朐县-海岳兴隆居-15953642020-300M-宽带延伸服务-次数0-202501140000481991</t>
  </si>
  <si>
    <t>2025-01-15 17:21:00</t>
  </si>
  <si>
    <t>202501140000481991</t>
  </si>
  <si>
    <t xml:space="preserve">202501140000481991# 15953642020  账号 本机  宽带地址潍坊临朐县城关街道兴隆路海岳兴隆居1号楼    光猫红灯无法使用，要求上门查看， 联系人 先生 联系电话 本机 录音流水2025011417161928220853649 
</t>
  </si>
  <si>
    <t>2025-01-14 17:33:55</t>
  </si>
  <si>
    <t>2025-01-14 17:35:16</t>
  </si>
  <si>
    <t>SD-852-259430-404-25178</t>
  </si>
  <si>
    <t>SD-057-250114-804953-496</t>
  </si>
  <si>
    <t>2025-01-14 08:52:00</t>
  </si>
  <si>
    <t>【调研】-普通区域-昌乐县-北展村沿街自然村-19553625132-500M-宽带上网投诉-次数0-202501140000106425</t>
  </si>
  <si>
    <t>202501140000106425</t>
  </si>
  <si>
    <t>202501140000106425#流程受理流水号：20250114085116195536251321005232
客户号码:19553625132
客户姓名:张**
投诉地市:潍坊
来话流水:2025011408510528220865543
宽带账号:19553625132
账号归属区县:昌乐县佳诚通讯器材销售中心
联系电话:19553625132
联系人:先生/女士
宽带地址:潍坊
工单紧急程度:一般
是否投诉倾向:否
是否重复投诉:否
是否携转意向:否
是否有升级投诉倾向:否
*业务名称:业务融合移机流程宽带
投诉内容:手机号码：19553625132，【问题描述】客户已办理宽带业务，有开通单，要求装维尽快联系上门，请处理，谢谢。联系电话：19553625132，联系人：先生/女士，录音流水号：2025011408510528220865543。受理明细：531920062399999999。
在途开通单信息：536250109218965892，19553625132，2025-01-09 18:07:57，业务融合移机流程宽带，处理中，手写判断和地址录入
是否到厅:否
业务名称:业务融合移机流程宽带
;宽带小区$[北展村沿街自然村]$</t>
  </si>
  <si>
    <t>2025-01-14 08:58:32</t>
  </si>
  <si>
    <t>2025-01-14 08:58:54</t>
  </si>
  <si>
    <t>SD-852-281441-1653-300</t>
  </si>
  <si>
    <t>SD-057-250114-928651-5692</t>
  </si>
  <si>
    <t>2025-01-14 17:25:35</t>
  </si>
  <si>
    <t>普通区域-昌乐县-西级村自然村-18264645008-100M-魔百和投诉-次数0-202501140000485453</t>
  </si>
  <si>
    <t>2025-01-15 18:26:00</t>
  </si>
  <si>
    <t>202501140000485453</t>
  </si>
  <si>
    <t>202501140000485453#流程受理流水号：20250114171844182646450081119194
客户号码:18264645008
客户姓名:王**
投诉地市:潍坊
来话流水:2025011417101968220879187
宽带账号:18264645008
宽带账号归属地市:潍坊
宽带账号归属区县:昌乐县
故障地址:潍坊昌乐县乔官镇西级村西级村自然村西级村2-4#*********
联系电话:18264645008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光功率:-15.43
故障大类:宽带/电视
故障细类:移动高清电视故障(专席)
携转原因:
故障时间:2025-01-14 17:20:52
魔百和单播/组播:组播
具体故障现象:电视机提示无信号，
客户其他诉求:
魔百和单/组播：组播;宽带小区$[西级村自然村]$</t>
  </si>
  <si>
    <t>2025-01-14 17:31:15</t>
  </si>
  <si>
    <t>2025-01-14 17:32:20</t>
  </si>
  <si>
    <t>SD-057-250114-215807-5650</t>
  </si>
  <si>
    <t>2025-01-14 17:20:38</t>
  </si>
  <si>
    <t>80+金卡-普通区域-临朐县-水岸弘庭小区-13905362821-200M-宽带上网投诉-次数0-202501140000482608</t>
  </si>
  <si>
    <t>2025-01-15 18:21:00</t>
  </si>
  <si>
    <t>202501140000482608</t>
  </si>
  <si>
    <t>202501140000482608#流程受理流水号：20250114171823139053628211119130
客户号码:13905362821
客户姓名:杨*
投诉地市:潍坊
来话流水:2025011417144525920833891
宽带账号:13905362821
宽带账号归属地市:潍坊
宽带账号归属区县:临朐县
故障地址:潍坊临朐县东城街道滨河东路水岸弘庭小区22号楼*********
联系电话:15063661079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17:12:12
具体故障现象:PON灯闪，光纤线插紧捋直，重启光猫，未恢复，请协助处理，谢谢
客户其他诉求:
;宽带小区$[水岸弘庭小区]$</t>
  </si>
  <si>
    <t>2025-01-14 17:35:28</t>
  </si>
  <si>
    <t>2025-01-14 17:35:54</t>
  </si>
  <si>
    <t>SD-057-250114-942861-99</t>
  </si>
  <si>
    <t>2025-01-14 08:18:46</t>
  </si>
  <si>
    <t>普通区域-滨海-贤村小区-15205362179-100M-宽带上网投诉-次数0-202501140000091287</t>
  </si>
  <si>
    <t>2025-01-15 09:19:00</t>
  </si>
  <si>
    <t>202501140000091287</t>
  </si>
  <si>
    <t xml:space="preserve">202501140000091287#流程受理流水号：20250114081801152053621791000490
客户号码:15205362179
客户姓名:袁**
投诉地市:潍坊
来话流水:2025011408170034220867226
宽带账号:15205362179
宽带账号归属地市:潍坊
宽带账号归属区县:滨海
故障地址:潍坊滨海大家洼街道港营街贤村小区连体105号楼*********
联系电话:15205362179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故障时间:2025-01-14 08:18:23
具体故障现象:提示网络无法连接，
客户其他诉求:客户侧为质差终端，要求上门更换终端并一并处理故障问题。
</t>
  </si>
  <si>
    <t>2025-01-14 08:21:36</t>
  </si>
  <si>
    <t>2025-01-14 08:22:03</t>
  </si>
  <si>
    <t>SD-057-250114-952176-5661</t>
  </si>
  <si>
    <t>2025-01-14 17:23:01</t>
  </si>
  <si>
    <t>80+普通-普通区域-诸城市-玉带-13516363060-300M-宽带上网投诉-次数0-20250114172018X418434181</t>
  </si>
  <si>
    <t>2025-01-15 18:24:00</t>
  </si>
  <si>
    <t>20250114172018X418434181</t>
  </si>
  <si>
    <t xml:space="preserve">【农村网络投诉】流程受理流水号：20250114171732135163630601118970
客户号码:13516363060
客户姓名:赵**
投诉地市:潍坊
来话流水:2025011417165995620862040
宽带账号:13516363060
宽带账号归属地市:潍坊
宽带账号归属区县:诸城市
故障地址:潍坊诸城市龙都街道玉带村玉带玉带村4#箱*********
联系电话:15005361466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17:19:43
具体故障现象:光猫亮红灯，
客户其他诉求:
</t>
  </si>
  <si>
    <t>2025-01-14 17:28:33</t>
  </si>
  <si>
    <t>2025-01-14 17:35:35</t>
  </si>
  <si>
    <t>SD-057-250114-063287-562</t>
  </si>
  <si>
    <t>2025-01-14 08:56:44</t>
  </si>
  <si>
    <t>【重投】-(目标)普通区域-高密市-西赵家庄自然村-13646361920-100M-业务受理宽带-次数0-202501140000110078</t>
  </si>
  <si>
    <t>2025-01-15 08:57:00</t>
  </si>
  <si>
    <t>202501140000110078</t>
  </si>
  <si>
    <t>202501140000110078# 宽带账号:13646361920; 联系电话：13646361920，问题类型：此工单为群障修复工单，根据群障全量闭环修复管理要求，为确保客户网络通畅，请装维人员跟进修复网络问题，谢谢！ 
 群障标题：公告。故障描述：主干光纤断或OLT检测不到预期的光信号（LOS）主叫号码：13562696893.0;该号码仅供参考，请优先联系宽带账号。</t>
  </si>
  <si>
    <t>2025-01-14 09:03:00</t>
  </si>
  <si>
    <t>2025-01-14 09:04:00</t>
  </si>
  <si>
    <t>SD-851-310885-23931-19637</t>
  </si>
  <si>
    <t>SD-057-250114-837940-567</t>
  </si>
  <si>
    <t>2025-01-14 08:56:58</t>
  </si>
  <si>
    <t>【调研】-普通区域-奎文区-天润清源-15165638786-300M-业务受理宽带-次数0-202501140000108445</t>
  </si>
  <si>
    <t>202501140000108445</t>
  </si>
  <si>
    <t>202501140000108445# 宽带账号:15165638786; 联系电话：15165638786，问题类型：此工单为群障修复工单，根据群障全量闭环修复管理要求，为确保客户网络通畅，请装维人员跟进修复网络问题，谢谢！ 
 群障标题：公告。故障描述：潍坊奎文区天润清源光缆故障，预估24小时恢复，请帮忙拦截,如有需要请联系片区装维师傅凌富强15706366521主叫号码：15165638786.0;该号码仅供参考，请优先联系宽带账号。</t>
  </si>
  <si>
    <t>2025-01-14 09:02:16</t>
  </si>
  <si>
    <t>2025-01-14 09:06:28</t>
  </si>
  <si>
    <t>SD-057-250114-742153-5725</t>
  </si>
  <si>
    <t>2025-01-14 17:27:03</t>
  </si>
  <si>
    <t>普通区域-寿光市-东浊北村自然村-15169425458-300M-宽带上网投诉-次数0-202501140000485200</t>
  </si>
  <si>
    <t>2025-01-15 18:28:00</t>
  </si>
  <si>
    <t>202501140000485200</t>
  </si>
  <si>
    <t xml:space="preserve">202501140000485200#【已关注中国移动10086微信公众号】流程受理流水号：20250114172620151694254581120778
客户号码:15169425458
客户姓名:张**
投诉地市:潍坊
来话流水:2025011417253418120867812
宽带账号:15169425458
宽带账号归属地市:潍坊
宽带账号归属区县:寿光市
故障地址:潍坊寿光市营里镇东浊北村东浊北村自然村东浊北扩容3号箱*********
联系电话:15863265305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故障时间:2025-01-14 17:26:26
魔百和单播/组播:组播
具体故障现象:机顶盒无法开机，
客户其他诉求:客户侧为质差终端，要求上门更换终端并一并处理故障问题。
</t>
  </si>
  <si>
    <t>2025-01-14 17:42:14</t>
  </si>
  <si>
    <t>SD-057-250114-928650-582</t>
  </si>
  <si>
    <t>2025-01-14 08:57:25</t>
  </si>
  <si>
    <t>80+金卡-普通区域-诸城市-谭家庄自然村-18264653123-100M-业务受理宽带-次数0-202501140000111329</t>
  </si>
  <si>
    <t>2025-01-15 08:58:00</t>
  </si>
  <si>
    <t>202501140000111329</t>
  </si>
  <si>
    <t>202501140000111329# 宽带账号:18264653123; 联系电话：18264653123，问题类型：此工单为群障修复工单，根据群障全量闭环修复管理要求，为确保客户网络通畅，请装维人员跟进修复网络问题，谢谢！ 
 群障标题：公告。故障描述：潍坊诸城市谭家庄自然村光缆故障，预估24小时恢复，请帮忙拦截,如有需要请联系片区装维师傅王召宾15706307989主叫号码：18264653123.0;该号码仅供参考，请优先联系宽带账号。</t>
  </si>
  <si>
    <t>2025-01-14 09:01:17</t>
  </si>
  <si>
    <t>2025-01-14 09:03:30</t>
  </si>
  <si>
    <t>SD-057-250114-953241-554</t>
  </si>
  <si>
    <t>2025-01-14 08:56:35</t>
  </si>
  <si>
    <t>【调研】-普通区域-寿光市-阳光四季花园-15762469682-1000M-宽带上网投诉-次数0-202501140000109858</t>
  </si>
  <si>
    <t>202501140000109858</t>
  </si>
  <si>
    <t>202501140000109858#流程受理流水号：20250114085543157624696821006231
客户号码:15762469682
客户姓名:王**
投诉地市:潍坊
来话流水:2025011408551792520805817
宽带账号:15762469682
账号归属区县:安丘市永城手机大卖场（社区）
联系电话:15762469682
联系人:先生/女士
宽带地址:潍坊
工单紧急程度:非常紧急
是否投诉倾向:否
是否重复投诉:否
是否携转意向:否
是否有升级投诉倾向:否
*业务名称:业务融合开机流程FTTR组网
投诉内容:手机号码：15762469682，【问题描述】客户已办理宽带业务，有开通单，要求装维尽快联系上门，请处理，谢谢。联系电话：15762469682，联系人：先生/女士，录音流水号：2025011408551792520805817。
在途开通单信息：536250106058801754，15762469682，2025-01-06 11:22:04，业务融合开机流程FTTR组网，处理中，预约池
是否到厅:否
业务名称:业务融合开机流程FTTR组网
;宽带小区$[阳光四季花园]$</t>
  </si>
  <si>
    <t>2025-01-14 08:58:39</t>
  </si>
  <si>
    <t>2025-01-14 08:58:59</t>
  </si>
  <si>
    <t>SD-851-318792-4902-16944</t>
  </si>
  <si>
    <t>2025-01-14 08:52:24</t>
  </si>
  <si>
    <t>普通区域-诸城市-聚类-密州商城-15866147300-300M-宽带上网投诉-次数0-202501140000104931 一级督办</t>
  </si>
  <si>
    <t>202501140000104931</t>
  </si>
  <si>
    <t>2025-01-14 08:57:20</t>
  </si>
  <si>
    <t>2025-01-14 09:00:51</t>
  </si>
  <si>
    <t>SD-057-250114-341892-566</t>
  </si>
  <si>
    <t>2025-01-14 08:56:53</t>
  </si>
  <si>
    <t>普通区域-昌邑市-城市金典-15165666725-200M-业务受理宽带-次数0-202501140000111127</t>
  </si>
  <si>
    <t>202501140000111127</t>
  </si>
  <si>
    <t>202501140000111127# 宽带账号:15165666725; 联系电话：15165666725，问题类型：此工单为群障修复工单，根据群障全量闭环修复管理要求，为确保客户网络通畅，请装维人员跟进修复网络问题，谢谢！ 
 群障标题：公告。故障描述：潍坊昌邑市城市金典光缆故障，预估24小时恢复，请帮忙拦截,如有需要请联系片区装维师傅陈建超15706307114主叫号码：15264453627.0;该号码仅供参考，请优先联系宽带账号。</t>
  </si>
  <si>
    <t>2025-01-14 09:01:31</t>
  </si>
  <si>
    <t>2025-01-14 09:02:10</t>
  </si>
  <si>
    <t>SD-057-250114-893176-477</t>
  </si>
  <si>
    <t>2025-01-14 08:50:19</t>
  </si>
  <si>
    <t>80+金卡-普通区域-诸城市-后岳戈庄村自然村-18705440266-1000M-宽带上网投诉-次数0-202501140000106372</t>
  </si>
  <si>
    <t>202501140000106372</t>
  </si>
  <si>
    <t xml:space="preserve">202501140000106372#18705440266客户来电反映宽带无法上网,电视无法观看，线上排障客户不在家，老人在家不会操作，客户要求师傅上门，请协助处理，谢谢
宽带地址：潍坊诸城市石桥子镇程戈庄后岳戈庄后岳戈庄村南1号箱（李济良）
联系人：先生 联系电话：15853631466电流水：2025011408475266620836732
</t>
  </si>
  <si>
    <t>2025-01-14 08:52:02</t>
  </si>
  <si>
    <t>2025-01-14 08:52:25</t>
  </si>
  <si>
    <t>SD-851-262756-14098-20450</t>
  </si>
  <si>
    <t>SD-057-250114-064315-5710</t>
  </si>
  <si>
    <t>普通区域-青州市-张高-15095235698-200M-业务受理宽带-次数0-202501140000483897</t>
  </si>
  <si>
    <t>2025-01-15 17:27:00</t>
  </si>
  <si>
    <t>202501140000483897</t>
  </si>
  <si>
    <t>202501140000483897# 宽带账号:15095235698; 联系电话：15095235698，问题类型：此工单为群障修复工单，根据群障全量闭环修复管理要求，为确保客户网络通畅，请装维人员跟进修复网络问题，谢谢！ 
 群障标题：公告。故障描述：潍坊青州市张高光缆故障，预估24小时恢复，请帮忙拦截,如有需要请联系片区装维师傅赵金伟15706307708主叫号码：15095235698.0;该号码仅供参考，请优先联系宽带账号。</t>
  </si>
  <si>
    <t>2025-01-14 17:45:07</t>
  </si>
  <si>
    <t>2025-01-14 17:46:43</t>
  </si>
  <si>
    <t>SD-057-250114-374816-5658</t>
  </si>
  <si>
    <t>2025-01-14 17:22:07</t>
  </si>
  <si>
    <t>普通区域-安丘市-小杨戈庄村自然村-15063683798-300M-宽带上网投诉-次数0-202501140000483508</t>
  </si>
  <si>
    <t>2025-01-15 18:23:00</t>
  </si>
  <si>
    <t>202501140000483508</t>
  </si>
  <si>
    <t xml:space="preserve">202501140000483508#【已关注中国移动10086微信公众号】流程受理流水号：20250114172059150636837981119623
客户号码:15063683798
客户姓名:韩**
投诉地市:潍坊
来话流水:2025011417202050420803056
宽带账号:15063683798
宽带账号归属地市:潍坊
宽带账号归属区县:安丘市
故障地址:潍坊安丘市贾戈街道小杨戈庄村小杨戈庄村自然村小杨戈庄二次追加32号箱马相科*********
联系电话:15063683798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光功率:-19.10
故障大类:宽带/电视
故障细类:宽带网速慢/卡顿
携转原因:
故障时间:2025-01-14 17:21:35
具体故障现象:用户无法提供具体故障现象，
客户其他诉求:客户侧为质差终端，要求上门更换终端并一并处理故障问题。
</t>
  </si>
  <si>
    <t>2025-01-14 17:32:07</t>
  </si>
  <si>
    <t>2025-01-14 17:32:37</t>
  </si>
  <si>
    <t>SD-057-250114-217508-5732</t>
  </si>
  <si>
    <t>2025-01-14 17:27:37</t>
  </si>
  <si>
    <t>【调研】-80+银卡-FTTR-普通区域-安丘市-兆家庄村自然村-15163667776-1000M-宽带上网投诉-次数0-202501140000484198</t>
  </si>
  <si>
    <t>202501140000484198</t>
  </si>
  <si>
    <t>202501140000484198#受理号码 : 15163667776客户姓名 : 田**号码归属地 : 潍坊安丘 － 安丘用户品牌 : 全球通用户来电称宽带无法使用要求上门维修请处理谢谢  联系人：先生 联系电话：本机录音流水：
2025011417225140320834430</t>
  </si>
  <si>
    <t>2025-01-14 17:38:48</t>
  </si>
  <si>
    <t>2025-01-14 17:40:24</t>
  </si>
  <si>
    <t>SD-851-257159-6957-9880</t>
  </si>
  <si>
    <t>SD-057-250114-958467-5743</t>
  </si>
  <si>
    <t>2025-01-14 17:29:23</t>
  </si>
  <si>
    <t>80+银卡-普通区域-寿光市-侯一-13793601188-300M-宽带上网投诉-次数0-20250114172834X914764957</t>
  </si>
  <si>
    <t>2025-01-15 18:30:00</t>
  </si>
  <si>
    <t>20250114172834X914764957</t>
  </si>
  <si>
    <t xml:space="preserve">【农村网络投诉】流程受理流水号：20250114172710137936011881120952
客户号码:13793601188
客户姓名:方**
投诉地市:潍坊
来话流水:2025011417260043420873158
宽带账号:13793601188
宽带账号归属地市:潍坊
宽带账号归属区县:寿光市
故障地址:潍坊寿光市侯镇侯一村侯一侯一村35号箱*********
联系电话:13793601188
联系人:先生/女士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故障细类:宽带无法上网(专席)
携转原因:
故障时间:2025-01-14 17:29:03
具体故障现象:光猫亮红灯，
客户其他诉求:请协助处理 谢谢
</t>
  </si>
  <si>
    <t>2025-01-14 17:44:23</t>
  </si>
  <si>
    <t>2025-01-14 17:44:42</t>
  </si>
  <si>
    <t>SD-851-266046-11611-28643</t>
  </si>
  <si>
    <t>SD-057-250114-542317-5666</t>
  </si>
  <si>
    <t>2025-01-14 17:23:19</t>
  </si>
  <si>
    <t>【调研】-普通区域-奎文区-盛世中央御园-15662612736-500M-宽带上网投诉-次数0-202501140000483407</t>
  </si>
  <si>
    <t>202501140000483407</t>
  </si>
  <si>
    <t>202501140000483407#宽带账号：15662612736；宽带地址：潍坊奎文区高新城区宝通街盛世中央御园1；客户来电反映宽带无法上网，客户不在现场，无法配合线上指导/客户不配合排障，要求上门，请协助处理，谢谢！联系电话：15662612736联系人：女士；来电流水：
2025011417211668920814689</t>
  </si>
  <si>
    <t>2025-01-14 17:41:51</t>
  </si>
  <si>
    <t>SD-852-293236-1308-21408</t>
  </si>
  <si>
    <t>SD-057-250114-691845-507</t>
  </si>
  <si>
    <t>2025-01-14 08:52:52</t>
  </si>
  <si>
    <t>80+白金-普通区域-奎文区-凤栖壹号院二期-18815366277-1000M-宽带上网投诉-次数0-202501140000106647</t>
  </si>
  <si>
    <t>202501140000106647</t>
  </si>
  <si>
    <t xml:space="preserve">202501140000106647#流程受理流水号：20250114085216188153662771005462
客户号码:18815366277
客户姓名:董**
投诉地市:潍坊
来话流水:2025011408513667020870532
宽带账号:18815366277
宽带账号归属地市:潍坊
宽带账号归属区县:高新
故障地址:潍坊高新高新城区新华路怡新苑4号楼*********
联系电话:18815366277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光功率:-22.92
故障大类:宽带/电视
故障细类:宽带无法上网
携转原因:
故障时间:2025-01-14 08:52:36
具体故障现象:打不开网页，
客户其他诉求:客户侧为质差终端，要求上门更换终端并一并处理故障问题。
</t>
  </si>
  <si>
    <t>2025-01-14 09:01:14</t>
  </si>
  <si>
    <t>SD-851-248580-19836-7375</t>
  </si>
  <si>
    <t>SD-057-250114-975846-614</t>
  </si>
  <si>
    <t>2025-01-14 08:59:48</t>
  </si>
  <si>
    <t>普通区域-寿光市-南范村-18206441333-300M-宽带上网投诉-次数0-202501140000112852</t>
  </si>
  <si>
    <t>202501140000112852</t>
  </si>
  <si>
    <t>202501140000112852#流程受理流水号：20250114085658182064413331006519
客户号码:18206441333
客户姓名:范**
投诉地市:潍坊
来话流水:2025011408563175420817620
宽带账号:18206441333
宽带账号归属地市:潍坊
宽带账号归属区县:寿光市
故障地址:潍坊寿光市孙家集街道南范村南范村南范村2号箱(范成贵外墙）*********
联系电话:18206441333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故障时间:2025-01-14 08:58:18
具体故障现象:提示网络无法连接，请尽快联系上门维修，谢谢
客户其他诉求:
;宽带小区$[南范村]$</t>
  </si>
  <si>
    <t>2025-01-14 09:01:32</t>
  </si>
  <si>
    <t>2025-01-14 09:01:51</t>
  </si>
  <si>
    <t>SD-057-250114-317962-98</t>
  </si>
  <si>
    <t>2025-01-14 08:17:47</t>
  </si>
  <si>
    <t>80+金卡-普通区域-寿光市-南马店村自然村-13685362958-200M-魔百和投诉-次数0-202501140000091383</t>
  </si>
  <si>
    <t>202501140000091383</t>
  </si>
  <si>
    <t>202501140000091383#流程受理流水号：20250114081639136853629581000464
客户号码:13685362958
客户姓名:李**
投诉地市:潍坊
来话流水:2025011408152786820862491
宽带账号:13685362958
宽带账号归属地市:潍坊
宽带账号归属区县:寿光市
故障地址:潍坊寿光市马店南马店村南马店村自然村南马店村17箱(张春华）*********
联系电话:13685362958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故障细类:移动高清电视故障
携转原因:
故障时间:2025-01-14 08:17:10
魔百和单播/组播:组播
具体故障现象:表示当时高清线掉了，电视直播或点播无法观看，
客户其他诉求:请协助处理，谢谢
魔百和单/组播：组播;宽带小区$[南马店村自然村]$</t>
  </si>
  <si>
    <t>2025-01-14 08:30:53</t>
  </si>
  <si>
    <t>2025-01-14 08:31:20</t>
  </si>
  <si>
    <t>SD-057-250114-987654-5737</t>
  </si>
  <si>
    <t>2025-01-14 17:29:01</t>
  </si>
  <si>
    <t>【调研】-普通区域-昌邑市-大南孟自然村-13863610683-1000M-宽带上网投诉-次数0-20250114172609X769882946</t>
  </si>
  <si>
    <t>20250114172609X769882946</t>
  </si>
  <si>
    <t xml:space="preserve">【农村网络投诉】流程受理流水号：20250114172545138636106831120650
客户号码:13863610683
客户姓名:张**
投诉地市:潍坊
来话流水:2025011417241059520850506
宽带账号:13863610683
宽带账号归属地市:潍坊
宽带账号归属区县:昌邑市
故障地址:潍坊昌邑市北孟镇大南孟村大南孟自然村24号箱吴志祥*********
联系电话:13863610683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17:20:30
具体故障现象:光猫亮红灯，
客户其他诉求:请审核
</t>
  </si>
  <si>
    <t>2025-01-14 17:41:02</t>
  </si>
  <si>
    <t>2025-01-14 17:41:36</t>
  </si>
  <si>
    <t>SD-851-305927-8430-23306</t>
  </si>
  <si>
    <t>SD-057-250114-345290-1511</t>
  </si>
  <si>
    <t>2025-01-14 10:01:17</t>
  </si>
  <si>
    <t>【调研】-80+金卡-普通区域-寿光市-羊口保障房小区-18366333521-1000M-宽带上网投诉-次数0-202501140000160685</t>
  </si>
  <si>
    <t>202501140000160685</t>
  </si>
  <si>
    <t>202501140000160685#流程受理流水号：20250114095955183663335211021883
客户号码:18366333521
客户姓名:刘**
投诉地市:潍坊
来话流水:2025011409593644620858901
宽带账号:18366333521
宽带账号归属地市:潍坊
宽带账号归属区县:寿光市
故障地址:潍坊寿光市羊口镇学府街羊口保障房小区北区7号楼*********
联系电话:15621746403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故障时间:2025-01-14 10:00:46
具体故障现象:打不开网页，
客户其他诉求:
;宽带小区$[羊口保障房小区]$</t>
  </si>
  <si>
    <t>2025-01-14 10:18:42</t>
  </si>
  <si>
    <t>2025-01-14 10:19:13</t>
  </si>
  <si>
    <t>SD-851-250203-17803-17294</t>
  </si>
  <si>
    <t>SD-057-250114-210869-1583</t>
  </si>
  <si>
    <t>2025-01-14 10:07:01</t>
  </si>
  <si>
    <t>【调研】-(目标)普通区域-诸城市-西邓戈庄自然村-15866177102-200M-业务受理宽带-次数0-202501140000166728</t>
  </si>
  <si>
    <t>2025-01-15 10:08:00</t>
  </si>
  <si>
    <t>202501140000166728</t>
  </si>
  <si>
    <t>202501140000166728# 宽带账号:15866177102; 联系电话：15866177102，问题类型：此工单为群障修复工单，根据群障全量闭环修复管理要求，为确保客户网络通畅，请装维人员跟进修复网络问题，谢谢！ 
 群障标题：公告。故障描述：主干光纤断或OLT检测不到预期的光信号（LOS）主叫号码：15866177102.0;该号码仅供参考，请优先联系宽带账号。</t>
  </si>
  <si>
    <t>2025-01-14 10:11:40</t>
  </si>
  <si>
    <t>2025-01-14 10:14:20</t>
  </si>
  <si>
    <t>SD-057-250114-158674-1594</t>
  </si>
  <si>
    <t>2025-01-14 10:07:25</t>
  </si>
  <si>
    <t>80+普通-普通区域-寿光市-张中村自然村-13721982383-1000M-业务受理宽带-次数0-202501140000168634</t>
  </si>
  <si>
    <t>202501140000168634</t>
  </si>
  <si>
    <t>202501140000168634# 宽带账号:13721982383; 联系电话：13721982383，问题类型：此工单为群障修复工单，根据群障全量闭环修复管理要求，为确保客户网络通畅，请装维人员跟进修复网络问题，谢谢！ 
 群障标题：公告。故障描述：潍坊寿光市张中村自然村光缆故障，预估24小时恢复，请帮忙拦截,如有需要请联系片区装维师傅宋玉杰15706307816主叫号码：15753680365.0;该号码仅供参考，请优先联系宽带账号。</t>
  </si>
  <si>
    <t>2025-01-14 10:12:17</t>
  </si>
  <si>
    <t>2025-01-14 10:12:52</t>
  </si>
  <si>
    <t>SD-851-291536-23880-10111</t>
  </si>
  <si>
    <t>SD-057-250114-453061-6648</t>
  </si>
  <si>
    <t>2025-01-14 19:06:54</t>
  </si>
  <si>
    <t>(目标)普通区域-诸城市-青墩自然村-15244487113-100M-业务受理宽带-次数0-202501140000540964</t>
  </si>
  <si>
    <t>202501140000540964</t>
  </si>
  <si>
    <t>202501140000540964# 宽带账号:15244487113; 联系电话：15244487113，问题类型：此工单为群障修复工单，根据群障全量闭环修复管理要求，为确保客户网络通畅，请装维人员跟进修复网络问题，谢谢！ 
 群障标题：公告。故障描述：主干光纤断或OLT检测不到预期的光信号（LOS）主叫号码：15244487113.0;该号码仅供参考，请优先联系宽带账号。</t>
  </si>
  <si>
    <t>2025-01-14 19:10:19</t>
  </si>
  <si>
    <t>2025-01-14 19:13:45</t>
  </si>
  <si>
    <t>SD-057-250114-904358-6638</t>
  </si>
  <si>
    <t>2025-01-14 19:06:30</t>
  </si>
  <si>
    <t>普通区域-寿光市-福盛家园-15264459520-1000M-业务受理宽带-次数0-202501140000544705</t>
  </si>
  <si>
    <t>202501140000544705</t>
  </si>
  <si>
    <t>202501140000544705# 宽带账号:15264459520; 联系电话：15264459520，问题类型：此工单为群障修复工单，根据群障全量闭环修复管理要求，为确保客户网络通畅，请装维人员跟进修复网络问题，谢谢！ 
 群障标题：公告。故障描述：潍坊寿光市福盛家园光缆故障，预估24小时恢复，请帮忙拦截,如有需要请联系片区装维师傅王晓宁15053691091主叫号码：13210760696.0;该号码仅供参考，请优先联系宽带账号。</t>
  </si>
  <si>
    <t>2025-01-14 19:29:31</t>
  </si>
  <si>
    <t>SD-851-286125-7000-8747</t>
  </si>
  <si>
    <t>SD-057-250114-539468-6634</t>
  </si>
  <si>
    <t>2025-01-14 19:05:35</t>
  </si>
  <si>
    <t>普通区域-高密市-天和凤凰城-15169471043-200M-宽带上网投诉-次数0-202501140000542608</t>
  </si>
  <si>
    <t>202501140000542608</t>
  </si>
  <si>
    <t>202501140000542608#流程受理流水号：20250114190436151694710431137328
客户号码:15169471043
客户姓名:李**
投诉地市:潍坊
来话流水:2025011419041764220807749
宽带账号:15169471043
宽带账号归属地市:潍坊
宽带账号归属区县:高密市
故障地址:潍坊高密市密水街道昌安大道天和凤凰城6号楼*********
联系电话:15169471043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故障时间:2025-01-14 19:04:57
具体故障现象:提示网络无法连接，
客户其他诉求:
;宽带小区$[天和凤凰城]$</t>
  </si>
  <si>
    <t>2025-01-14 19:06:39</t>
  </si>
  <si>
    <t>2025-01-14 19:07:02</t>
  </si>
  <si>
    <t>SD-851-222888-15734-16990</t>
  </si>
  <si>
    <t>SD-057-250114-067148-149</t>
  </si>
  <si>
    <t>2025-01-14 08:26:43</t>
  </si>
  <si>
    <t>【重投】-普通区域-奎文区-紫金花园-13515369593-300M-业务受理宽带-次数0-202501140000093762</t>
  </si>
  <si>
    <t>202501140000093762</t>
  </si>
  <si>
    <t>202501140000093762#【已关注中国移动10086微信公众号】 宽带账号:13515369593; 联系电话：13515369593，问题类型：此工单为群障修复工单，根据群障全量闭环修复管理要求，为确保客户网络通畅，请装维人员跟进修复网络问题，谢谢！ 
 群障标题：公告。故障描述：潍坊奎文区紫金花园光缆故障，预估24小时恢复，请帮忙拦截,如有需要请联系片区装维师傅任峰15706366504主叫号码：13515369593.0;该号码仅供参考，请优先联系宽带账号。</t>
  </si>
  <si>
    <t>2025-01-14 08:28:40</t>
  </si>
  <si>
    <t>2025-01-14 08:29:16</t>
  </si>
  <si>
    <t>SD-057-250114-465301-1584</t>
  </si>
  <si>
    <t>2025-01-14 10:07:05</t>
  </si>
  <si>
    <t>【调研】-80+金卡-普通区域-青州市-东茂峪-18253621479-100M-宽带上网投诉-次数0-202501140000168491</t>
  </si>
  <si>
    <t>2025-01-15 11:08:00</t>
  </si>
  <si>
    <t>202501140000168491</t>
  </si>
  <si>
    <t xml:space="preserve">202501140000168491#流程受理流水号：20250114100511182536214791023276
客户号码:18253621479
客户姓名:付**
投诉地市:潍坊
来话流水:2025011410050006120836245
宽带账号:18253621479
宽带账号归属地市:潍坊
宽带账号归属区县:青州市
故障地址:潍坊青州市庙子镇东茂峪村东茂峪5号箱（付伟之后墙）*********
联系电话:18253621479
联系人:女士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故障时间:2025-01-14 10:06:22
魔百和单播/组播:单播
具体故障现象:电视无法观看
客户其他诉求:客户侧为质差终端，要求上门更换终端并一并处理故障问题。
</t>
  </si>
  <si>
    <t>2025-01-14 10:14:04</t>
  </si>
  <si>
    <t>2025-01-14 10:16:31</t>
  </si>
  <si>
    <t>SD-851-323902-7979-22653</t>
  </si>
  <si>
    <t>SD-057-250114-391206-6619</t>
  </si>
  <si>
    <t>2025-01-14 19:03:25</t>
  </si>
  <si>
    <t>80+金卡-普通区域-寿光市-东里新村沿街（小微）-13516369273-1000M-宽带上网投诉-次数0-202501140000542585</t>
  </si>
  <si>
    <t>202501140000542585</t>
  </si>
  <si>
    <t>202501140000542585#受理号码 : 13516369273客户姓名 : 李**号码归属地 : 潍坊寿光 － 寿光市效伟手机维修服务中心（社区）用户品牌 : 全球通；宽带地址：潍坊寿光市田马东里村东里新村沿街（小微）3号箱；客户来电反映无线网速慢，无法配合线上指导，要求师傅上门，请协助处理，谢谢！联系电话：13516369273；联系人：先生；来电流水：2025011418583915520874737</t>
  </si>
  <si>
    <t>2025-01-14 19:23:34</t>
  </si>
  <si>
    <t>2025-01-14 19:23:54</t>
  </si>
  <si>
    <t>SD-057-250114-625013-6652</t>
  </si>
  <si>
    <t>2025-01-14 19:07:04</t>
  </si>
  <si>
    <t>普通区域-奎文区-中央生活城-13964690679-300M-业务受理宽带-次数0-202501140000542636</t>
  </si>
  <si>
    <t>202501140000542636</t>
  </si>
  <si>
    <t>202501140000542636# 宽带账号:13964690679; 联系电话：13964690679，问题类型：此工单为群障修复工单，根据群障全量闭环修复管理要求，为确保客户网络通畅，请装维人员跟进修复网络问题，谢谢！ 
 群障标题：公告。故障描述：中央生活城主叫号码：100860536.0;该号码仅供参考，请优先联系宽带账号。</t>
  </si>
  <si>
    <t>2025-01-14 19:30:40</t>
  </si>
  <si>
    <t>2025-01-14 19:31:49</t>
  </si>
  <si>
    <t>SD-057-250114-253694-1586</t>
  </si>
  <si>
    <t>2025-01-14 10:07:08</t>
  </si>
  <si>
    <t>80+银卡-普通区域-寒亭区-东庄家村自然村-18765671973-200M-业务受理宽带-次数0-202501140000167802</t>
  </si>
  <si>
    <t>202501140000167802</t>
  </si>
  <si>
    <t>202501140000167802# 宽带账号:18765671973; 联系电话：18765671973，问题类型：此工单为群障修复工单，根据群障全量闭环修复管理要求，为确保客户网络通畅，请装维人员跟进修复网络问题，谢谢！ 
 群障标题：公告。故障描述：东庄家村自然村主叫号码：18265679921.0;该号码仅供参考，请优先联系宽带账号。</t>
  </si>
  <si>
    <t>2025-01-14 10:09:29</t>
  </si>
  <si>
    <t>2025-01-14 10:12:05</t>
  </si>
  <si>
    <t>SD-057-250114-531824-1534</t>
  </si>
  <si>
    <t>2025-01-14 10:03:27</t>
  </si>
  <si>
    <t>【调研】-普通区域-昌邑市-永和苑宿舍区-15853629239-200M-宽带上网投诉-次数0-202501140000165472</t>
  </si>
  <si>
    <t>2025-01-15 11:04:00</t>
  </si>
  <si>
    <t>202501140000165472</t>
  </si>
  <si>
    <t>202501140000165472#【已关注中国移动10086微信公众号】流程受理流水号：20250114100236158536292391022588
客户号码:15853629239
客户姓名:张**
投诉地市:潍坊
来话流水:2025011410001569420868291
宽带账号:15853629239
宽带账号归属地市:潍坊
宽带账号归属区县:昌邑市
故障地址:潍坊昌邑市城区富昌街永和苑宿舍区8号楼*********
联系电话:15853629239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光功率:-21.13
故障大类:宽带/电视
故障细类:网速慢/上网掉线(专席)
携转原因:
故障时间:2025-01-14 10:02:48
具体故障现象:网速慢卡顿，拒绝排查，表示已经反馈多次，现在要求补偿
客户其他诉求:
;宽带小区$[永和苑宿舍区]$</t>
  </si>
  <si>
    <t>2025-01-14 10:10:32</t>
  </si>
  <si>
    <t>2025-01-14 10:13:25</t>
  </si>
  <si>
    <t>SD-057-250114-163089-6647</t>
  </si>
  <si>
    <t>2025-01-14 19:06:51</t>
  </si>
  <si>
    <t>【调研】-(目标)普通区域-青州市-香格丽榭小区西区-15169596927-300M-业务受理宽带-次数0-202501140000543239 二级督办</t>
  </si>
  <si>
    <t>202501140000543239</t>
  </si>
  <si>
    <t>202501140000543239# 宽带账号:15169596927; 联系电话：15169596927，问题类型：此工单为群障修复工单，根据群障全量闭环修复管理要求，为确保客户网络通畅，请装维人员跟进修复网络问题，谢谢！ 
 群障标题：公告。故障描述：主干光纤断或OLT检测不到预期的光信号（LOS）主叫号码：15169596927.0;该号码仅供参考，请优先联系宽带账号。</t>
  </si>
  <si>
    <t>2025-01-14 19:09:51</t>
  </si>
  <si>
    <t>SD-057-250114-284036-6644</t>
  </si>
  <si>
    <t>2025-01-14 19:06:42</t>
  </si>
  <si>
    <t>普通区域-诸城市-大源橡树湾-17866675375-300M-业务受理宽带-次数0-202501140000541870</t>
  </si>
  <si>
    <t>202501140000541870</t>
  </si>
  <si>
    <t>202501140000541870# 宽带账号:17866675375; 联系电话：17866675375，问题类型：此工单为群障修复工单，根据群障全量闭环修复管理要求，为确保客户网络通畅，请装维人员跟进修复网络问题，谢谢！ 
 群障标题：公告。故障描述：潍坊诸城市大源橡树湾光缆故障，预估24小时恢复，请帮忙拦截,如有需要请联系片区装维师傅夏锦涛15706307939主叫号码：13864615588.0;该号码仅供参考，请优先联系宽带账号。</t>
  </si>
  <si>
    <t>2025-01-14 19:10:16</t>
  </si>
  <si>
    <t>2025-01-14 19:10:38</t>
  </si>
  <si>
    <t>SD-057-250114-285406-158</t>
  </si>
  <si>
    <t>2025-01-14 08:28:01</t>
  </si>
  <si>
    <t>普通区域-安丘市-田家官庄村自然村-15206993435-300M-宽带上网投诉-次数0-202501140000093090</t>
  </si>
  <si>
    <t>202501140000093090</t>
  </si>
  <si>
    <t>202501140000093090#流程受理流水号：20250114082649152069934351000703
客户号码:15206993435
客户姓名:田**
投诉地市:潍坊
来话流水:2025011408262860620899783
宽带账号:15206993435
宽带账号归属地市:潍坊
宽带账号归属区县:安丘市
故障地址:潍坊安丘市大城埠田家官庄村田家官庄村自然村3号箱村中3#*********
联系电话:15206993435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08:27:19
具体故障现象:光猫亮红灯，
客户其他诉求:
;宽带小区$[田家官庄村自然村]$</t>
  </si>
  <si>
    <t>2025-01-14 08:39:42</t>
  </si>
  <si>
    <t>2025-01-14 08:49:17</t>
  </si>
  <si>
    <t>SD-057-250114-892137-1585</t>
  </si>
  <si>
    <t>2025-01-14 10:07:06</t>
  </si>
  <si>
    <t>80+普通-普通区域-奎文区-晟景花园-13506470538-1000M-业务受理宽带-次数0-202501140000168496</t>
  </si>
  <si>
    <t>202501140000168496</t>
  </si>
  <si>
    <t>202501140000168496# 宽带账号:13506470538; 联系电话：13506470538，问题类型：此工单为群障修复工单，根据群障全量闭环修复管理要求，为确保客户网络通畅，请装维人员跟进修复网络问题，谢谢！ 
 群障标题：公告。故障描述：潍坊奎文区晟景花园光缆故障，预估24小时恢复，请帮忙拦截,如有需要请联系片区装维师傅高智勇15706307408主叫号码：13506470538.0;该号码仅供参考，请优先联系宽带账号。</t>
  </si>
  <si>
    <t>2025-01-14 10:09:54</t>
  </si>
  <si>
    <t>2025-01-14 10:10:11</t>
  </si>
  <si>
    <t>SD-851-238723-34866-9711</t>
  </si>
  <si>
    <t>SD-057-250114-476195-6641</t>
  </si>
  <si>
    <t>2025-01-14 19:06:35</t>
  </si>
  <si>
    <t>【调研】-普通区域-高密市-永安村自然村-13953634789-300M-业务受理宽带-次数0-202501140000543722</t>
  </si>
  <si>
    <t>202501140000543722</t>
  </si>
  <si>
    <t>202501140000543722# 宽带账号:13953634789; 联系电话：13953634789，问题类型：此工单为群障修复工单，根据群障全量闭环修复管理要求，为确保客户网络通畅，请装维人员跟进修复网络问题，谢谢！ 
 群障标题：公告。故障描述：潍坊高密市永安村自然村光缆故障，预估24小时恢复，请帮忙拦截,如有需要请联系片区装维师傅刘彦武15706307283主叫号码：13953634789.0;该号码仅供参考，请优先联系宽带账号。</t>
  </si>
  <si>
    <t>2025-01-14 19:10:26</t>
  </si>
  <si>
    <t>2025-01-14 19:10:48</t>
  </si>
  <si>
    <t>SD-057-250114-768512-1599</t>
  </si>
  <si>
    <t>2025-01-14 10:08:01</t>
  </si>
  <si>
    <t>FTTR-普通区域-昌邑市-豫园小区-15684240555-1000M-宽带上网投诉-次数0-20250114100538X338930825</t>
  </si>
  <si>
    <t>20250114100538X338930825</t>
  </si>
  <si>
    <t xml:space="preserve">流程受理流水号：20250114100448156842405551023164
客户号码:15684240555
客户姓名:张**
投诉地市:潍坊
来话流水:2025011410012465820884989
宽带账号:15684240555
宽带账号归属地市:潍坊
宽带账号归属区县:昌邑市
故障地址:潍坊昌邑市城区交通街豫园小区豫园小区31号楼2单元101
联系电话:15684240555
联系人:先生/女士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故障细类:宽带无法上网(专席)
携转原因:
故障时间:2025-01-14 10:05:12
具体故障现象:光猫亮红灯，
客户其他诉求:
</t>
  </si>
  <si>
    <t>2025-01-14 10:16:15</t>
  </si>
  <si>
    <t>2025-01-14 10:18:18</t>
  </si>
  <si>
    <t>SD-851-306236-1382-24568</t>
  </si>
  <si>
    <t>SD-057-250114-872416-1559</t>
  </si>
  <si>
    <t>2025-01-14 10:05:24</t>
  </si>
  <si>
    <t>普通区域-高密市-小南曲自然村-15964573084-500M-宽带上网投诉-次数0-202501140000164533</t>
  </si>
  <si>
    <t>202501140000164533</t>
  </si>
  <si>
    <t>202501140000164533#宽带账号：15964573084；宽带地址：潍坊高密市朝阳街道小南曲；客户来电反映宽带无法上网，客户不配合排障，要求上门，请协助处理，谢谢！联系电话：15964573084；联系人：女士；来电流水：2025011410032860220814504</t>
  </si>
  <si>
    <t>2025-01-14 10:13:30</t>
  </si>
  <si>
    <t>2025-01-14 10:13:50</t>
  </si>
  <si>
    <t>SD-057-250114-691342-6625</t>
  </si>
  <si>
    <t>2025-01-14 19:04:51</t>
  </si>
  <si>
    <t>普通区域-昌乐县-贵和社区-15763031092-300M-宽带上网投诉-次数0-202501140000541153</t>
  </si>
  <si>
    <t>202501140000541153</t>
  </si>
  <si>
    <t>202501140000541153#宽带账号：15763031092   宽带地址：潍坊昌乐县五图街道姜家坊子村贵和社区A区5号楼*********  客户来电反映宽带无法使用  配合线上指导，要求上门，请协助处理，谢谢！联系电话：本机；联系人：先生；来电流水：2025011419031643520801874</t>
  </si>
  <si>
    <t>2025-01-14 19:07:44</t>
  </si>
  <si>
    <t>2025-01-14 19:08:07</t>
  </si>
  <si>
    <t>SD-851-256762-23208-11387</t>
  </si>
  <si>
    <t>SD-057-250114-410736-1549</t>
  </si>
  <si>
    <t>2025-01-14 10:04:42</t>
  </si>
  <si>
    <t>【重投】-普通区域-昌邑市-西岭自然村-13188852945-300M-宽带上网投诉-次数0-202501140000165356</t>
  </si>
  <si>
    <t>202501140000165356</t>
  </si>
  <si>
    <t xml:space="preserve">202501140000165356#13188852945客户来电反映宽带无法使用，线上排障不认可，客户不会操作，要求维修人员上门维修，请尽快协助处理，谢谢  联系人：女士 联系电话：本机 流水：2025011410012266620884513
</t>
  </si>
  <si>
    <t>2025-01-14 10:08:57</t>
  </si>
  <si>
    <t>2025-01-14 10:09:20</t>
  </si>
  <si>
    <t>SD-851-277768-28960-5506</t>
  </si>
  <si>
    <t>SD-057-250114-016359-168</t>
  </si>
  <si>
    <t>2025-01-14 08:29:10</t>
  </si>
  <si>
    <t>80+普通-普通区域-坊子区-龙泉小区-18263671120-300M-宽带上网投诉-次数0-202501140000092883</t>
  </si>
  <si>
    <t>202501140000092883</t>
  </si>
  <si>
    <t>202501140000092883#【已关注中国移动10086微信公众号】流程受理流水号：20250114082608182636711201000685
客户号码:18263671120
客户姓名:董**
投诉地市:潍坊
来话流水:2025011408245529920894048
宽带账号:18263671120
宽带账号归属地市:潍坊
宽带账号归属区县:坊子区
故障地址:潍坊坊子区坊子新区龙泉街龙泉小区龙泉太阳城29号楼*********
联系电话:18701209986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光功率:-13.45
故障大类:宽带/电视
故障细类:宽带无法上网
携转原因:
故障时间:2025-01-14 08:28:52
具体故障现象:打不开网页，
客户其他诉求:
;宽带小区$[龙泉小区]$</t>
  </si>
  <si>
    <t>2025-01-14 08:40:23</t>
  </si>
  <si>
    <t>2025-01-14 08:40:48</t>
  </si>
  <si>
    <t>SD-057-250114-071965-6670</t>
  </si>
  <si>
    <t>2025-01-14 19:09:55</t>
  </si>
  <si>
    <t>普通区域-昌邑市-孟家村自然村-13516389420-200M-宽带上网投诉-次数0-202501140000544840</t>
  </si>
  <si>
    <t>202501140000544840</t>
  </si>
  <si>
    <t xml:space="preserve">202501140000544840#13516389420客户反映家里宽带无法使用，客户不会操作线上排障不认可，要求师傅上门调试，麻烦处理
联系电话15094979731
</t>
  </si>
  <si>
    <t>2025-01-14 19:19:00</t>
  </si>
  <si>
    <t>2025-01-14 19:19:54</t>
  </si>
  <si>
    <t>SD-851-318111-19192-5882</t>
  </si>
  <si>
    <t>SD-057-250114-682910-1514</t>
  </si>
  <si>
    <t>2025-01-14 10:01:37</t>
  </si>
  <si>
    <t>普通区域-高密市-西沟头自然村-15054422711-100M-宽带上网投诉-次数0-202501140000160121</t>
  </si>
  <si>
    <t>2025-01-15 11:02:00</t>
  </si>
  <si>
    <t>202501140000160121</t>
  </si>
  <si>
    <t xml:space="preserve">202501140000160121#宽带账号：15054422711；宽带地址：潍坊高密市大牟家镇西沟头西沟头自然村高密西沟头村委2号箱客户来电反映宽带无法上网，/客户不配合排障，要求上门，请协助处理，谢谢！联系电话：15054422711；联系人：女士；来电流水：2025011409562378920813288。 </t>
  </si>
  <si>
    <t>2025-01-14 10:08:32</t>
  </si>
  <si>
    <t>2025-01-14 10:08:54</t>
  </si>
  <si>
    <t>SD-057-250114-835724-7966</t>
  </si>
  <si>
    <t>2025-01-14 22:32:47</t>
  </si>
  <si>
    <t>普通区域-寒亭区-南张氏春风里-13105367787-1000M-宽带上网投诉-次数0-202501140000591546</t>
  </si>
  <si>
    <t>202501140000591546</t>
  </si>
  <si>
    <t>202501140000591546#流程受理流水号：20250114222837131053677871154581
客户号码:13105367787
客户姓名:王**
投诉地市:潍坊
来话流水:2025011422282158320819109
宽带账号:13105367787
宽带账号归属地市:潍坊
宽带账号归属区县:寒亭区
故障地址:潍坊寒亭区开元街道北海路南张氏春风里7号楼*********
联系电话:13105367787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故障时间:2025-01-14 22:29:45
具体故障现象:光猫突然断电，不能用
客户其他诉求:
;宽带小区$[南张氏春风里]$</t>
  </si>
  <si>
    <t>2025-01-15 07:17:16</t>
  </si>
  <si>
    <t>2025-01-15 07:17:56</t>
  </si>
  <si>
    <t>SD-851-254333-5632-4342</t>
  </si>
  <si>
    <t>SD-057-250114-978520-1601</t>
  </si>
  <si>
    <t>2025-01-14 10:08:05</t>
  </si>
  <si>
    <t>【调研】-80+银卡-普通区域-坊子区-葛家庄自然村-18365697775-300M-宽带上网投诉-次数0-20250114100655X415239403</t>
  </si>
  <si>
    <t>20250114100655X415239403</t>
  </si>
  <si>
    <t xml:space="preserve">【农村网络投诉】流程受理流水号：20250114100520183656977751023301
客户号码:18365697775
客户姓名:葛**
投诉地市:潍坊
来话流水:2025011410012157020884262
宽带账号:18365697775
宽带账号归属地市:潍坊
宽带账号归属区县:坊子区
故障地址:潍坊坊子区太堡庄街道（丈岭）葛家庄村葛家庄自然村葛家庄二次扩容*********
联系电话:13475694883
联系人:先生/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
故障细类:宽带无法上网(专席)
携转原因:
故障时间:2025-01-14 10:10:55
具体故障现象:提示网络无法连接，
客户其他诉求:
</t>
  </si>
  <si>
    <t>2025-01-14 10:12:12</t>
  </si>
  <si>
    <t>2025-01-14 10:12:48</t>
  </si>
  <si>
    <t>SD-057-250114-795642-7969</t>
  </si>
  <si>
    <t>2025-01-14 22:38:08</t>
  </si>
  <si>
    <t>普通区域-昌邑市-史家庄社区-18863665388-500M-业务受理宽带-次数0-202501140000593006</t>
  </si>
  <si>
    <t>202501140000593006</t>
  </si>
  <si>
    <t>202501140000593006# 宽带账号:18863665388; 联系电话：18863665388，问题类型：此工单为群障修复工单，根据群障全量闭环修复管理要求，为确保客户网络通畅，请装维人员跟进修复网络问题，谢谢！ 
 群障标题：公告。故障描述：主干光纤断或OLT检测不到预期的光信号（LOS）主叫号码：18863665388.0;该号码仅供参考，请优先联系宽带账号。</t>
  </si>
  <si>
    <t>2025-01-15 07:45:48</t>
  </si>
  <si>
    <t>2025-01-15 07:46:06</t>
  </si>
  <si>
    <t>SD-851-308260-10345-17634</t>
  </si>
  <si>
    <t>SD-057-250114-607243-154</t>
  </si>
  <si>
    <t>2025-01-14 08:27:18</t>
  </si>
  <si>
    <t>(目标)普通区域-奎文区-大陆盛景-15269603759-300M-宽带上网投诉-次数0-202501140000091683</t>
  </si>
  <si>
    <t>202501140000091683</t>
  </si>
  <si>
    <t>202501140000091683#流程受理流水号：20250114082523152696037591000672
客户号码:15269603759
客户姓名:高**
投诉地市:潍坊
来话流水:2025011408170441520867448
宽带账号:15269603759
宽带账号归属地市:潍坊
宽带账号归属区县:奎文区
故障地址:潍坊奎文区梨园街道樱前街大陆盛景（代理商独家，办理联系电话13465728855）24号楼*********
联系电话:13515369593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故障时间:2025-01-14 08:27:08
具体故障现象:打不开网页，
客户其他诉求:
;宽带小区$[大陆盛景]$</t>
  </si>
  <si>
    <t>2025-01-14 08:31:53</t>
  </si>
  <si>
    <t>2025-01-14 08:32:10</t>
  </si>
  <si>
    <t>SD-057-250114-573049-6595</t>
  </si>
  <si>
    <t>2025-01-14 19:00:11</t>
  </si>
  <si>
    <t>80+普通-普通区域-寿光市-南范村-15863689905-300M-宽带上网投诉-次数0-202501140000541976</t>
  </si>
  <si>
    <t>202501140000541976</t>
  </si>
  <si>
    <t>202501140000541976#流程受理流水号：20250114185640158636899051136251
客户号码:15863689905
客户姓名:范**
投诉地市:潍坊
来话流水:2025011418561035520859797
宽带账号:15863689905
宽带账号归属地市:潍坊
宽带账号归属区县:寿光市
故障地址:潍坊寿光市洛城街道南范村南范村扩容20号箱*********
联系电话:15863689905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18:57:06
具体故障现象:称村里从7月份开始线路改造，宽带一直没用，现在都改造好了，联通电信网络都开始通了，就移动没通不认可
客户其他诉求:
;宽带小区$[南范村]$</t>
  </si>
  <si>
    <t>2025-01-14 19:10:52</t>
  </si>
  <si>
    <t>2025-01-14 19:11:19</t>
  </si>
  <si>
    <t>2025-01-14 18:01:24</t>
  </si>
  <si>
    <t>80+银卡-普通区域-奎文区-骏龙花园（代理商保护，开户联系19819652007）-13953649778-300M-宽带上网投诉-次数0-202501140000508546 一级督办</t>
  </si>
  <si>
    <t>202501140000508546</t>
  </si>
  <si>
    <t>2025-01-14 18:03:50</t>
  </si>
  <si>
    <t>2025-01-14 18:04:29</t>
  </si>
  <si>
    <t>SD-057-250114-538021-6766</t>
  </si>
  <si>
    <t>2025-01-14 19:20:03</t>
  </si>
  <si>
    <t>80+白金-普通区域-青州市-香格丽榭小区西区-18253612666-1000M-宽带延伸服务-次数0-202501140000547508</t>
  </si>
  <si>
    <t>202501140000547508</t>
  </si>
  <si>
    <t xml:space="preserve">202501140000547508#【已关注中国移动10086微信公众号】流程受理流水号：20250114191818182536126661139199
客户号码:18253612666
客户姓名:唐**
投诉地市:潍坊
来话流水:2025011419161010820874643
宽带账号:18253612666
宽带账号归属地市:潍坊
宽带账号归属区县:青州市
故障地址:潍坊青州市云门山街道云门山路香格丽榭小区西区北楼*********
联系电话:18253612666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故障时间:2025-01-14 19:09:51
具体故障现象:宽带上不去网
</t>
  </si>
  <si>
    <t>2025-01-14 19:26:47</t>
  </si>
  <si>
    <t>2025-01-14 19:27:43</t>
  </si>
  <si>
    <t>SD-057-250114-681943-6813</t>
  </si>
  <si>
    <t>2025-01-14 19:26:33</t>
  </si>
  <si>
    <t>80+银卡-普通区域-诸城市-青墩自然村-18265607280-1000M-业务受理宽带-次数0-202501140000552805</t>
  </si>
  <si>
    <t>202501140000552805</t>
  </si>
  <si>
    <t>202501140000552805# 宽带账号:18265607280; 联系电话：18265607280，问题类型：此工单为群障修复工单，根据群障全量闭环修复管理要求，为确保客户网络通畅，请装维人员跟进修复网络问题，谢谢！ 
 群障标题：告警。故障标题：主干光纤断或OLT检测不到预期的光信号（LOS）主叫号码：18265607280.0;该号码仅供参考，请优先联系宽带账号。</t>
  </si>
  <si>
    <t>2025-01-14 19:28:24</t>
  </si>
  <si>
    <t>2025-01-14 19:28:49</t>
  </si>
  <si>
    <t>SD-851-278528-6204-2675</t>
  </si>
  <si>
    <t>SD-057-250114-437185-6849</t>
  </si>
  <si>
    <t>2025-01-14 19:29:02</t>
  </si>
  <si>
    <t>(目标)普通区域-昌邑市-于范城后-13963607811-100M-宽带上网投诉-次数0-20250114192624X984784893</t>
  </si>
  <si>
    <t>20250114192624X984784893</t>
  </si>
  <si>
    <t xml:space="preserve">流程受理流水号：20250114192435139636078111140070
客户号码:13963607811
客户姓名:张**
投诉地市:潍坊
来话流水:2025011419215968520806319
宽带账号:13963607811
宽带账号归属地市:潍坊
宽带账号归属区县:昌邑市
故障地址:潍坊昌邑市城区富昌街于范城后1号楼*********
联系电话:13791857289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故障细类:宽带无法上网(专席)
携转原因:
故障时间:2025-01-14 19:24:41
具体故障现象:提示网络无法连接，客户来电反映宽带无法上网，请协助处理谢谢
客户其他诉求:
</t>
  </si>
  <si>
    <t>2025-01-14 19:38:25</t>
  </si>
  <si>
    <t>2025-01-14 19:39:12</t>
  </si>
  <si>
    <t>SD-851-319407-16397-688</t>
  </si>
  <si>
    <t>SD-057-250114-487905-6786</t>
  </si>
  <si>
    <t>2025-01-14 19:23:13</t>
  </si>
  <si>
    <t>【重投】-【调研】-(目标)普通区域-青州市-香格丽榭小区西区-15335361109-500M-宽带上网投诉-次数0-20250114192051X651416507</t>
  </si>
  <si>
    <t>20250114192051X651416507</t>
  </si>
  <si>
    <t xml:space="preserve">流程受理流水号：20250114191456153353611091138750
客户号码:15335361109
客户姓名:徐**
投诉地市:潍坊
来话流水:2025011419143965420866432
宽带账号:15335361109
宽带账号归属地市:潍坊
宽带账号归属区县:青州市
故障地址:潍坊青州市云门山街道云门山路香格丽榭小区西区北楼*********
联系电话:15335361109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19:20:17
具体故障现象:光猫亮红灯，宽带无法上网
客户其他诉求:
</t>
  </si>
  <si>
    <t>2025-01-14 19:30:48</t>
  </si>
  <si>
    <t>2025-01-14 19:31:21</t>
  </si>
  <si>
    <t>SD-851-317666-16327-17981</t>
  </si>
  <si>
    <t>SD-057-250114-582736-6116</t>
  </si>
  <si>
    <t>2025-01-14 18:08:16</t>
  </si>
  <si>
    <t>普通区域-高密市-天润保翠园-15805366387-300M-宽带上网投诉-次数0-20250114180615X175303108</t>
  </si>
  <si>
    <t>20250114180615X175303108</t>
  </si>
  <si>
    <t xml:space="preserve">流程受理流水号：20250114180515158053663871128570
客户号码:15805366387
客户姓名:李*
投诉地市:潍坊
来话流水:2025011418033671920879109
宽带账号:15805366387
宽带账号归属地市:潍坊
宽带账号归属区县:高密市
故障地址:潍坊高密市朝阳街道孚日街天润保翠园高密天润宝翠园14号楼3号
联系电话:15805366386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
故障细类:宽带无法上网(专席)
携转原因:
故障时间:2025-01-14 18:05:14
具体故障现象:提示网络无法连接，
客户其他诉求:
</t>
  </si>
  <si>
    <t>2025-01-14 18:10:33</t>
  </si>
  <si>
    <t>2025-01-14 18:11:22</t>
  </si>
  <si>
    <t>SD-057-250114-971208-679</t>
  </si>
  <si>
    <t>2025-01-14 09:05:24</t>
  </si>
  <si>
    <t>80+银卡-普通区域-青州市-懒柳树村自然村-13791648068-1000M-宽带上网投诉-次数0-20250114090415X655721527</t>
  </si>
  <si>
    <t>20250114090415X655721527</t>
  </si>
  <si>
    <t xml:space="preserve">【农村网络投诉】流程受理流水号：20250114090256137916480681007845
客户号码:13791648068
客户姓名:朱**
投诉地市:潍坊
来话流水:2025011409023671320879777
宽带账号:13791648068
宽带账号归属地市:潍坊
宽带账号归属区县:青州市
故障地址:潍坊青州市东夏镇懒柳树村懒柳树村自然村扩容8号箱(村东北段己福)*********
联系电话:13791648068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光功率:-18.99
故障大类:宽带/电视
故障细类:宽带无法上网
携转原因:
故障时间:2025-01-14 09:01:02
具体故障现象:光猫灯正常但电脑手机无法上网，
客户其他诉求:
</t>
  </si>
  <si>
    <t>2025-01-14 09:11:45</t>
  </si>
  <si>
    <t>2025-01-14 09:12:32</t>
  </si>
  <si>
    <t>SD-057-250114-584913-653</t>
  </si>
  <si>
    <t>2025-01-14 09:03:29</t>
  </si>
  <si>
    <t>(目标)普通区域-昌邑市-常家自然村-13583613351-500M-宽带上网投诉-次数0-202501140000114563</t>
  </si>
  <si>
    <t>202501140000114563</t>
  </si>
  <si>
    <t>202501140000114563#13583613351客户来电反映宽带上不了网 老人在家不会操作 要求师傅上门处理 谢谢
联系人 女士 联系电话 本机  流水2025011408595269320850454</t>
  </si>
  <si>
    <t>2025-01-14 09:08:01</t>
  </si>
  <si>
    <t>2025-01-14 09:08:26</t>
  </si>
  <si>
    <t>SD-057-250114-275461-4407</t>
  </si>
  <si>
    <t>2025-01-14 14:50:46</t>
  </si>
  <si>
    <t>80+普通-普通区域-昌邑市-杨家桥自然村-15963635951-300M-宽带上网投诉-次数0-202501140000362695</t>
  </si>
  <si>
    <t>202501140000362695</t>
  </si>
  <si>
    <t>202501140000362695#宽带账号15963635951；联系电话：15963635951宽带地址潍坊昌邑市流河镇杨家桥村杨家桥自然村；客户来电反映宽带在线无法上网要求上门处理, 来电流水：2025011414484473020862694</t>
  </si>
  <si>
    <t>2025-01-14 14:52:10</t>
  </si>
  <si>
    <t>2025-01-14 14:53:45</t>
  </si>
  <si>
    <t>SD-057-250114-150936-6047</t>
  </si>
  <si>
    <t>2025-01-14 18:02:41</t>
  </si>
  <si>
    <t>【重投】-普通区域-寿光市-孙家集沿街-19969941789-1000M-宽带上网投诉-次数0-20250114180147X907691106</t>
  </si>
  <si>
    <t>20250114180147X907691106</t>
  </si>
  <si>
    <t xml:space="preserve">流程受理流水号：20250114175851199699417891127346
客户号码:19969941789
客户姓名:王**
投诉地市:潍坊
来话流水:2025011417573444020823051
宽带账号:19969941789
宽带账号归属地市:潍坊
宽带账号归属区县:寿光市
故障地址:潍坊寿光市孙家集街道孙家集中心街孙家集沿街28号箱*********
联系电话:19969941789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故障细类:网速慢/上网掉线(专席)
携转原因:
故障时间:2025-01-14 17:52:45
具体故障现象:网速慢卡顿，客户来电反映电脑网络卡顿，电脑的网线插在光猫上，请协助处理，谢谢
客户其他诉求:
</t>
  </si>
  <si>
    <t>2025-01-14 18:16:57</t>
  </si>
  <si>
    <t>2025-01-14 18:18:38</t>
  </si>
  <si>
    <t>SD-057-250114-236045-646</t>
  </si>
  <si>
    <t>2025-01-14 09:02:33</t>
  </si>
  <si>
    <t>80+普通-普通区域-寿光市-南范村-18264606950-300M-宽带上网投诉-次数0-202501140000115075</t>
  </si>
  <si>
    <t>202501140000115075</t>
  </si>
  <si>
    <t>202501140000115075#流程受理流水号：20250114090117182646069501007513
客户号码:18264606950
客户姓名:范**
投诉地市:潍坊
来话流水:2025011409000774720853032
宽带账号:18264606950
宽带账号归属地市:潍坊
宽带账号归属区县:寿光市
故障地址:潍坊寿光市洛城街道南范村南范村扩容21号箱*********
联系电话:18264606950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故障时间:2025-01-14 09:01:43
具体故障现象:光猫亮红灯，修路好长不能使用，现在路修好，要求派人现场查看
客户其他诉求:
;宽带小区$[南范村]$</t>
  </si>
  <si>
    <t>2025-01-14 09:04:10</t>
  </si>
  <si>
    <t>2025-01-14 09:04:27</t>
  </si>
  <si>
    <t>SD-057-250114-703156-664</t>
  </si>
  <si>
    <t>2025-01-14 09:04:24</t>
  </si>
  <si>
    <t>【调研】-80+银卡-FTTR-普通区域--null--宽带上网投诉-次数0-202501130000218542</t>
  </si>
  <si>
    <t>2025-01-15 10:05:00</t>
  </si>
  <si>
    <t>202501130000218542</t>
  </si>
  <si>
    <t>202501130000218542#13793616778用户来电表示自己的全光WIFI一直没有安装，要求重新安装，表示全光WIFI提速到1000M，每月10元因为一直没有安装浪费了，要求退回费用，未提及具体金额，烦请处理
联系电话：13793616778
联系人：女士
流水：2025011310515150920820997</t>
  </si>
  <si>
    <t>2025-01-14 10:28:53</t>
  </si>
  <si>
    <t>SD-057-250114-610297-4434</t>
  </si>
  <si>
    <t>2025-01-14 14:56:00</t>
  </si>
  <si>
    <t>80+银卡-普通区域-寿光市-尧水社区-15163635533-200M-宽带上网投诉-次数0-202501140000367484</t>
  </si>
  <si>
    <t>2025-01-15 15:57:00</t>
  </si>
  <si>
    <t>202501140000367484</t>
  </si>
  <si>
    <t xml:space="preserve">202501140000367484#15163635533客户来电反映宽带无法使用，客服人员引导线上操作 ，客户称老年人不会操作，要求维修人员上门维修，请尽快协助处理，谢谢  联系人：女士 联系电话：15244463451 流水：2025011414521051520809572
</t>
  </si>
  <si>
    <t>2025-01-14 14:58:12</t>
  </si>
  <si>
    <t>2025-01-14 14:58:33</t>
  </si>
  <si>
    <t>SD-057-250114-423075-4410</t>
  </si>
  <si>
    <t>2025-01-14 14:51:12</t>
  </si>
  <si>
    <t>普通区域-安丘市-贾家王封村自然村-13964794366-300M-宽带上网投诉-次数0-202501140000359207</t>
  </si>
  <si>
    <t>202501140000359207</t>
  </si>
  <si>
    <t>202501140000359207#宽带账号：13964794366；宽带地址：潍坊安丘市贾戈街道贾家王封村贾家王封村自然村贾家王封村；客户来电反映宽带无法上网，客户表示已按照上一个话务员指导操作后仍未恢复，要求上门，请协助处理，谢谢！联系电话：本机；联系人：先生；来电流水：2025011414412246920861402</t>
  </si>
  <si>
    <t>2025-01-14 15:01:33</t>
  </si>
  <si>
    <t>2025-01-14 15:02:48</t>
  </si>
  <si>
    <t>SD-851-276353-12383-23121</t>
  </si>
  <si>
    <t>SD-057-250114-783914-6029</t>
  </si>
  <si>
    <t>2025-01-14 18:00:58</t>
  </si>
  <si>
    <t>普通区域-临朐县-双龙自然村-13792630748-300M-宽带上网投诉-次数0-202501140000509433</t>
  </si>
  <si>
    <t>202501140000509433</t>
  </si>
  <si>
    <t>202501140000509433#宽带账号：13792630748*；宽带地址：潍坊临朐县寺头镇人民政府双龙双龙自然村双龙村（扩*；客户来电反映/移动高清无法上网****，客户老人 客户不配合排障，要求师傅上门，请协助处理，谢谢！联系电话：本机；联系人先生；来电流水：2025011417564530620814868</t>
  </si>
  <si>
    <t>2025-01-14 18:12:09</t>
  </si>
  <si>
    <t>2025-01-14 18:12:39</t>
  </si>
  <si>
    <t>SD-057-250114-761932-690</t>
  </si>
  <si>
    <t>2025-01-14 09:05:58</t>
  </si>
  <si>
    <t>【调研】-80+钻石-普通区域-奎文区-向阳苑二期-15763688888-1000M-宽带上网投诉-次数0-202501140000116322</t>
  </si>
  <si>
    <t>202501140000116322</t>
  </si>
  <si>
    <t xml:space="preserve">202501140000116322#宽带账号：15763688888宽带地址：潍坊奎文区大虞街道东风街新华路向阳苑二期2号楼客户来电反映宽带网络卡顿缓慢，要求上门，请协助处理，谢谢！联系电话：18863619666来电流水：2025011409023973120880341。
</t>
  </si>
  <si>
    <t>2025-01-14 09:11:26</t>
  </si>
  <si>
    <t>2025-01-14 09:12:02</t>
  </si>
  <si>
    <t>SD-851-257228-2995-28444</t>
  </si>
  <si>
    <t>SD-057-250114-729641-4404</t>
  </si>
  <si>
    <t>2025-01-14 14:50:01</t>
  </si>
  <si>
    <t>【重投】-80+银卡-普通区域-临朐县-双泉-13455654158-1000M-宽带上网投诉-次数0-20250114144948X388570815</t>
  </si>
  <si>
    <t>20250114144948X388570815</t>
  </si>
  <si>
    <t xml:space="preserve">流程受理流水号：20250114144749134556541581084502
客户号码:13455654158
客户姓名:王*
投诉地市:潍坊
来话流水:2025011414465505320837473
宽带账号:13455654158
宽带账号归属地市:潍坊
宽带账号归属区县:临朐县
故障地址:潍坊临朐县寺头镇人民政府双泉双泉双泉2号箱刘志民（外墙）*********
联系电话:13455654158
联系人:女士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故障时间:2025-01-14 14:48:36
具体故障现象:提示网络无法连接，
客户其他诉求:
</t>
  </si>
  <si>
    <t>2025-01-14 14:56:28</t>
  </si>
  <si>
    <t>2025-01-14 14:56:43</t>
  </si>
  <si>
    <t>SD-851-300381-7992-15615</t>
  </si>
  <si>
    <t>SD-057-250114-350462-4445</t>
  </si>
  <si>
    <t>2025-01-14 14:56:17</t>
  </si>
  <si>
    <t>80+普通-普通区域-滨海-报庄子村自然村-15169462852-100M-宽带上网投诉-次数0-202501140000368351</t>
  </si>
  <si>
    <t>202501140000368351</t>
  </si>
  <si>
    <t>202501140000368351#流程受理流水号：20250114145319151694628521085873
客户号码:15169462852
客户姓名:徐**
投诉地市:潍坊
来话流水:2025011414524160120816617
宽带账号:15169462852
宽带账号归属地市:潍坊
宽带账号归属区县:滨海
故障地址:潍坊滨海央子街道报庄子村报庄子村自然村9号箱（1-4）*********
联系电话:15169462852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14:41:44
具体故障现象:光猫亮红灯：引导客户将光纤线插紧，将弯折的位置捋直后重启无效
客户其他诉求:
;宽带小区$[报庄子村自然村]$</t>
  </si>
  <si>
    <t>2025-01-14 15:01:32</t>
  </si>
  <si>
    <t>2025-01-14 15:01:51</t>
  </si>
  <si>
    <t>SD-851-296260-1811-20567</t>
  </si>
  <si>
    <t>SD-057-250114-769084-6820</t>
  </si>
  <si>
    <t>2025-01-14 19:26:48</t>
  </si>
  <si>
    <t>80+银卡-普通区域-寿光市-留吕村自然村-13963662830-1000M-业务受理宽带-次数0-202501140000551522</t>
  </si>
  <si>
    <t>202501140000551522</t>
  </si>
  <si>
    <t>202501140000551522#【已关注中国移动10086微信公众号】 宽带账号:13963662830; 联系电话：13963662830，问题类型：此工单为群障修复工单，根据群障全量闭环修复管理要求，为确保客户网络通畅，请装维人员跟进修复网络问题，谢谢！ 
 群障标题：公告。故障描述：留吕村自然村主叫号码：13963662830.0;该号码仅供参考，请优先联系宽带账号。</t>
  </si>
  <si>
    <t>2025-01-14 19:31:35</t>
  </si>
  <si>
    <t>2025-01-14 19:32:20</t>
  </si>
  <si>
    <t>SD-851-283473-27469-2986</t>
  </si>
  <si>
    <t>SD-057-250114-098417-6126</t>
  </si>
  <si>
    <t>2025-01-14 18:09:04</t>
  </si>
  <si>
    <t>普通区域-安丘市-石庙子村自然村-13406613177-100M-宽带上网投诉-次数0-202501140000516122 一级督办</t>
  </si>
  <si>
    <t>202501140000516122</t>
  </si>
  <si>
    <t>202501140000516122#宽带账号：13406613177；宽带地址：潍坊安丘市大城埠石庙子村石庙子村自然村石庙子村5号箱王立华*********！客户来电反映宽带/魔百盒无法观看，/客户不配合排障，要求上门，请协助处理，谢谢！来电流水：2025011418045568720890507，联系电话：13406613177</t>
  </si>
  <si>
    <t>2025-01-14 18:13:09</t>
  </si>
  <si>
    <t>2025-01-14 18:22:43</t>
  </si>
  <si>
    <t>SD-057-250114-126853-4417</t>
  </si>
  <si>
    <t>2025-01-14 14:53:02</t>
  </si>
  <si>
    <t>普通区域-临朐县-许家岭-15762402778-200M-宽带上网投诉-次数0-202501140000367574</t>
  </si>
  <si>
    <t>2025-01-15 15:54:00</t>
  </si>
  <si>
    <t>202501140000367574</t>
  </si>
  <si>
    <t>202501140000367574#流程受理流水号：20250114144813157624027781084619
客户号码:15762402778
客户姓名:王**
投诉地市:潍坊
来话流水:2025011414444886920808404
宽带账号:15762402778
账号归属区县:临朐-寺头-片区
联系电话:18678070275
联系人:女士
宽带地址:潍坊
工单紧急程度:紧急
是否投诉倾向:否
是否重复投诉:否
是否携转意向:否
是否有升级投诉倾向:否
*业务名称:业务融合开机流程宽带+OTT
投诉内容:手机号码：15762402778，【问题描述】客户已办理宽带业务，有开通单，要求装维尽快联系上门，请处理，谢谢。联系电话：18678070275，联系人：女士，录音流水号：2025011414444886920808404。受理明细：531920062399999999。
备注：客户要求尽快安装宽带，师傅尽快上门安装，师傅尽快回电
在途开通单信息：536241116379892388，15762402778，2024-11-16 16:18:06，业务融合开机流程宽带+OTT，处理中，装维选址
备注：客户要求尽快安装宽带，师傅尽快上门安装，师傅尽快回电，回电电话：18678070275
是否到厅:否
业务名称:业务融合开机流程宽带+OTT
;宽带小区$[许家岭]$</t>
  </si>
  <si>
    <t>2025-01-14 14:57:28</t>
  </si>
  <si>
    <t>2025-01-14 14:57:49</t>
  </si>
  <si>
    <t>SD-851-279755-11654-1618</t>
  </si>
  <si>
    <t>SD-057-250114-435976-4437</t>
  </si>
  <si>
    <t>2025-01-14 14:56:07</t>
  </si>
  <si>
    <t>普通区域-奎文区-潍坊职业学院-19709681507-100M-业务受理宽带-次数0-202501140000367940</t>
  </si>
  <si>
    <t>2025-01-15 14:57:00</t>
  </si>
  <si>
    <t>202501140000367940</t>
  </si>
  <si>
    <t>202501140000367940# 宽带账号:19709681507; 联系电话：19709681507，问题类型：此工单为群障修复工单，根据群障全量闭环修复管理要求，为确保客户网络通畅，请装维人员跟进修复网络问题，谢谢！ 
 群障标题：公告。故障描述：潍坊奎文区潍坊职业学院光缆故障，预估24小时恢复，请帮忙拦截,如有需要请联系片区装维师傅张根涛15706307406主叫号码：19709681507.0;该号码仅供参考，请优先联系宽带账号。</t>
  </si>
  <si>
    <t>2025-01-14 15:00:17</t>
  </si>
  <si>
    <t>2025-01-14 15:00:37</t>
  </si>
  <si>
    <t>SD-057-250114-164935-4405</t>
  </si>
  <si>
    <t>2025-01-14 14:50:03</t>
  </si>
  <si>
    <t>【调研】-80+银卡-普通区域-诸城市-祥和小区-13854438456-200M-宽带上网投诉-次数0-20250113201711X631660366</t>
  </si>
  <si>
    <t>2025-01-15 15:51:00</t>
  </si>
  <si>
    <t>20250113201711X631660366</t>
  </si>
  <si>
    <t xml:space="preserve"> 13646369818客户来电反应以下问题，第一：要求取消宽带业务，第二：要求把本机绑定的副卡办理销户，请处理，第三：客户要求把本机使用的128元的套餐，更改成最低8元套餐，请处理，要求今天晚上必须有人联系，不然就工信部，消费者，12315，投诉，请处理，流水2025011320025935920894931，联系电话：13854438456
流程受理流水号：20250113201651138544384561151655
受理明细:531920062399999999
4G套餐名称:预付费新飞享+套餐
是否下发过短信提醒:否
前期有无退费记录:否
是否解释无法退费:否
是否到厅:否
</t>
  </si>
  <si>
    <t>2025-01-14 14:51:48</t>
  </si>
  <si>
    <t>2025-01-14 14:54:59</t>
  </si>
  <si>
    <t>SD-851-221456-16596-23222</t>
  </si>
  <si>
    <t>SD-057-250114-463598-6841</t>
  </si>
  <si>
    <t>2025-01-14 19:27:34</t>
  </si>
  <si>
    <t>80+普通-普通区域-潍城区-平寿村自然村-13953698059-1000M-宽带上网投诉-次数0-202501140000552222</t>
  </si>
  <si>
    <t>202501140000552222</t>
  </si>
  <si>
    <t xml:space="preserve">202501140000552222#13953698059客户反映家里宽带无法使用，客户不在现场线上排障不认可，要求师傅上门调试，麻烦处理
联系电话15064646030
</t>
  </si>
  <si>
    <t>2025-01-14 19:32:24</t>
  </si>
  <si>
    <t>2025-01-14 19:32:55</t>
  </si>
  <si>
    <t>SD-851-293702-8654-3551</t>
  </si>
  <si>
    <t>SD-057-250114-681703-4430</t>
  </si>
  <si>
    <t>2025-01-14 14:54:32</t>
  </si>
  <si>
    <t>【调研】-(目标)普通区域-奎文区-奎文北苑小区-13806362098-200M-宽带上网投诉-次数0-202501140000368291</t>
  </si>
  <si>
    <t>2025-01-15 15:55:00</t>
  </si>
  <si>
    <t>202501140000368291</t>
  </si>
  <si>
    <t>202501140000368291#流程受理流水号：20250114145339138063620981085947
客户号码:13806362098
客户姓名:聂**
投诉地市:潍坊
来话流水:2025011414530234420821375
宽带账号:13806362098
宽带账号归属地市:潍坊
宽带账号归属区县:高新
故障地址:潍坊高新高新城区北宫街北苑小区10号楼*********
联系电话:13605366219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
携转原因:
故障时间:2025-01-14 14:53:52
具体故障现象:光猫灯正常但电脑手机无法上网，
客户其他诉求:用户要求维修人员上门处理
;宽带小区$[奎文北苑小区]$</t>
  </si>
  <si>
    <t>2025-01-14 14:58:15</t>
  </si>
  <si>
    <t>2025-01-14 14:58:50</t>
  </si>
  <si>
    <t>SD-851-283774-5092-1486</t>
  </si>
  <si>
    <t>SD-057-250114-903148-6110</t>
  </si>
  <si>
    <t>2025-01-14 18:07:57</t>
  </si>
  <si>
    <t>普通区域-滨海-滨城绿洲-13081441171-1000M-宽带上网投诉-次数0-202501140000515065</t>
  </si>
  <si>
    <t>202501140000515065</t>
  </si>
  <si>
    <t>202501140000515065#流程受理流水号：20250114180616130814411711128751
客户号码:13081441171
客户姓名:郑**
投诉地市:潍坊
来话流水:2025011418060283220800144
宽带账号:13081441171
宽带账号归属地市:潍坊
宽带账号归属区县:滨海
故障地址:潍坊滨海央子街道北海路滨城绿洲16号楼*********
联系电话:13081441171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故障时间:2025-01-14 18:07:28
具体故障现象:打不开网页，
客户其他诉求:请协助处理，谢谢
;宽带小区$[滨城绿洲]$</t>
  </si>
  <si>
    <t>2025-01-14 18:11:58</t>
  </si>
  <si>
    <t>2025-01-14 18:12:27</t>
  </si>
  <si>
    <t>SD-851-234163-24100-4901</t>
  </si>
  <si>
    <t>SD-057-250114-652094-6049</t>
  </si>
  <si>
    <t>2025-01-14 18:02:52</t>
  </si>
  <si>
    <t>【调研】-普通区域-寿光市-城里8区-17853658908-1000M-宽带上网投诉-次数0-202501140000511664</t>
  </si>
  <si>
    <t>202501140000511664</t>
  </si>
  <si>
    <t>202501140000511664#流程受理流水号：20250114180122178536589081127809
客户号码:17853658908
客户姓名:王**
投诉地市:潍坊
来话流水:2025011417580209320827666
宽带账号:17853658908
账号归属区县:昌乐-红河代理商管理中心
联系电话:17853658908
联系人:先生/女士
宽带地址:潍坊
工单紧急程度:非常紧急
是否投诉倾向:否
是否重复投诉:否
是否携转意向:否
是否有升级投诉倾向:否
*业务名称:业务融合移机流程宽带+OTT
投诉内容:手机号码：17853658908，【问题描述】客户已办理宽带业务，有开通单，要求装维尽快联系上门，请处理，谢谢。联系电话：17853658908，联系人：先生/女士，录音流水号：2025011417580209320827666。受理明细：531920062399999999。
在途开通单信息：536250114256687850，17853658908，2025-01-14 11:52:35，业务融合移机流程宽带+OTT，处理中，手写判断和地址录入
是否到厅:否
业务名称:业务融合移机流程宽带+OTT
;宽带小区$[城里8区]$</t>
  </si>
  <si>
    <t>2025-01-14 18:24:34</t>
  </si>
  <si>
    <t>2025-01-14 18:24:53</t>
  </si>
  <si>
    <t>SD-852-307482-747-29572</t>
  </si>
  <si>
    <t>SD-057-250114-469385-687</t>
  </si>
  <si>
    <t>2025-01-14 09:05:54</t>
  </si>
  <si>
    <t>FTTR-普通区域-寒亭区-怡海花园小区-13505361918-1000M-魔百和投诉-次数0-20250113183156X316619501</t>
  </si>
  <si>
    <t>20250113183156X316619501</t>
  </si>
  <si>
    <t xml:space="preserve">流程受理流水号：20250113182954135053619181137376
客户号码:13505361918
客户姓名:李**
投诉地市:潍坊
来话流水:2025011318211207820896754
宽带账号:13505361918
宽带账号归属地市:潍坊
宽带账号归属区县:寒亭区
故障地址:潍坊寒亭区开元街道白云路怡海花园小区22号楼*********
联系电话:13505361918
联系人:先生/女士
工单紧急程度:非常紧急
是否有升级投诉倾向:否
是否重复投诉:否
是否携转意向:否
是否投诉倾向:否
携转原因:
提单模板:客户来电对于电视更新后找不到芒果权益的登录界面 要求处理 联系电话：13505361918  录音流水：2025011318211207820896754
</t>
  </si>
  <si>
    <t>2025-01-14 09:11:20</t>
  </si>
  <si>
    <t>2025-01-14 09:12:41</t>
  </si>
  <si>
    <t>SD-851-276201-3511-29497</t>
  </si>
  <si>
    <t>SD-057-250114-729860-6824</t>
  </si>
  <si>
    <t>2025-01-14 19:26:52</t>
  </si>
  <si>
    <t>普通区域-寿光市-中南花城二期-15006651460-300M-魔百和投诉-次数0-202501140000551106</t>
  </si>
  <si>
    <t>202501140000551106</t>
  </si>
  <si>
    <t>202501140000551106#流程受理流水号：20250114192556150066514601140256
客户号码:15006651460
客户姓名:马*
投诉地市:潍坊
来话流水:2025011419254379020826391
宽带账号:15006651460
宽带账号归属地市:潍坊
宽带账号归属区县:寿光市
故障地址:潍坊寿光市洛城街道洛兴街中南花城二期D3号楼*********
联系电话:15006651460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故障细类:移动高清电视故障
携转原因:
故障时间:2025-01-14 19:26:23
魔百和单播/组播:组播
具体故障现象:机顶盒无法开机，
客户其他诉求:
魔百和单/组播：组播;宽带小区$[中南花城二期]$</t>
  </si>
  <si>
    <t>2025-01-14 19:31:00</t>
  </si>
  <si>
    <t>SD-057-250114-632745-6079</t>
  </si>
  <si>
    <t>2025-01-14 18:06:08</t>
  </si>
  <si>
    <t>普通区域-安丘市-东都花园路北沿街-13884702900-200M-宽带上网投诉-次数0-202501140000515531</t>
  </si>
  <si>
    <t>202501140000515531</t>
  </si>
  <si>
    <t>202501140000515531#流程受理流水号：20250114180542138847029001128659
客户号码:13884702900
客户姓名:马**
投诉地市:潍坊
来话流水:2025011418032560520877506
宽带账号:13884702900
账号归属区县:安丘
联系电话:13884702900
联系人:先生/女士
宽带地址:潍坊
工单紧急程度:一般
是否投诉倾向:否
是否重复投诉:否
是否携转意向:否
是否有升级投诉倾向:否
*业务名称:业务融合开机流程宽带+OTT
投诉内容:手机号码：13884702900，【问题描述】客户已办理宽带业务，有开通单，要求装维尽快联系上门，请处理，谢谢。联系电话：13884702900，联系人：先生/女士，录音流水号：2025011418032560520877506。受理明细：531920062399999999。
在途开通单信息：536250105599334816，13884702900，2025-01-05 08:55:09，业务融合开机流程宽带+OTT，处理中，装维选址
是否到厅:否
业务名称:业务融合开机流程宽带+OTT
;宽带小区$[东都花园路北沿街]$</t>
  </si>
  <si>
    <t>2025-01-14 18:10:56</t>
  </si>
  <si>
    <t>2025-01-14 18:12:04</t>
  </si>
  <si>
    <t>SD-851-324633-244-14147</t>
  </si>
  <si>
    <t>SD-057-250114-839542-6105</t>
  </si>
  <si>
    <t>2025-01-14 18:07:25</t>
  </si>
  <si>
    <t>80+普通-普通区域-诸城市-河北村-18463623759-1000M-业务受理宽带-次数0-202501140000516058</t>
  </si>
  <si>
    <t>202501140000516058</t>
  </si>
  <si>
    <t>202501140000516058# 宽带账号:18463623759; 联系电话：18463623759，问题类型：此工单为群障修复工单，根据群障全量闭环修复管理要求，为确保客户网络通畅，请装维人员跟进修复网络问题，谢谢！ 
 群障标题：公告。故障描述：分支光纤断或OLT检测不到ONT的预期的光信号(LOSi/LOBi)主叫号码：18463623759.0;该号码仅供参考，请优先联系宽带账号。</t>
  </si>
  <si>
    <t>2025-01-14 18:10:15</t>
  </si>
  <si>
    <t>2025-01-14 18:11:32</t>
  </si>
  <si>
    <t>SD-851-274450-6224-769</t>
  </si>
  <si>
    <t>SD-057-250114-942583-631</t>
  </si>
  <si>
    <t>2025-01-14 09:01:40</t>
  </si>
  <si>
    <t>80+银卡-普通区域-寒亭区-臻和园小区-15806365068-200M-宽带上网投诉-次数0-202501140000112701</t>
  </si>
  <si>
    <t>2025-01-15 10:02:00</t>
  </si>
  <si>
    <t>202501140000112701</t>
  </si>
  <si>
    <t xml:space="preserve">202501140000112701#宽带账号：15806365068；宽带地址：潍坊寒亭区经济开发区新元路臻和园小区3号楼*********
；客户来电反映宽带网络无法连接，客户不在现场，无法配合线上指导，要求上门，请协助处理，谢谢！联系电话：15806365068；联系人：先生；来电流水：2025011408582682020836076。 </t>
  </si>
  <si>
    <t>2025-01-14 09:05:59</t>
  </si>
  <si>
    <t>SD-851-266754-12087-125</t>
  </si>
  <si>
    <t>SD-057-250114-846739-6811</t>
  </si>
  <si>
    <t>2025-01-14 19:26:28</t>
  </si>
  <si>
    <t>【调研】-普通区域-安丘市-青云花园（青云花园沿街楼）-15953674567-200M-业务受理宽带-次数0-202501140000551515</t>
  </si>
  <si>
    <t>202501140000551515</t>
  </si>
  <si>
    <t>202501140000551515# 宽带账号:15953674567; 联系电话：15953674567，问题类型：此工单为群障修复工单，根据群障全量闭环修复管理要求，为确保客户网络通畅，请装维人员跟进修复网络问题，谢谢！ 
 群障标题：公告。故障描述：潍坊安丘市青云花园（青云花园沿街楼）光缆故障，预估24小时恢复，请帮忙拦截,如有需要请联系片区装维师傅刘鹏15706307019主叫号码：15953674567.0;该号码仅供参考，请优先联系宽带账号。</t>
  </si>
  <si>
    <t>2025-01-14 19:29:13</t>
  </si>
  <si>
    <t>2025-01-14 19:29:44</t>
  </si>
  <si>
    <t>SD-851-322518-3383-22821</t>
  </si>
  <si>
    <t>SD-057-250114-953472-6842</t>
  </si>
  <si>
    <t>2025-01-14 19:27:35</t>
  </si>
  <si>
    <t>普通区域-青州市-圣水花园-18853610001-300M-业务受理宽带-次数0-202501140000553594</t>
  </si>
  <si>
    <t>202501140000553594</t>
  </si>
  <si>
    <t>202501140000553594# 宽带账号:18853610001; 联系电话：18853610001，问题类型：此工单为群障修复工单，根据群障全量闭环修复管理要求，为确保客户网络通畅，请装维人员跟进修复网络问题，谢谢！ 
 群障标题：公告。故障描述：潍坊青州市圣水花园光缆故障，预估24小时恢复，请帮忙拦截,如有需要请联系片区装维师傅刘安平15706307635主叫号码：18853610001.0;该号码仅供参考，请优先联系宽带账号。</t>
  </si>
  <si>
    <t>2025-01-14 19:33:46</t>
  </si>
  <si>
    <t>2025-01-14 19:34:17</t>
  </si>
  <si>
    <t>SD-851-271726-16966-12055</t>
  </si>
  <si>
    <t>SD-057-250114-825439-6831</t>
  </si>
  <si>
    <t>2025-01-14 19:27:10</t>
  </si>
  <si>
    <t>【调研】-普通区域-寿光市-北洋头-13468474520-300M-业务受理宽带-次数0-202501140000547118</t>
  </si>
  <si>
    <t>202501140000547118</t>
  </si>
  <si>
    <t>202501140000547118#【已关注中国移动10086微信公众号】 宽带账号:13468474520; 联系电话：13468474520，问题类型：此工单为群障修复工单，根据群障全量闭环修复管理要求，为确保客户网络通畅，请装维人员跟进修复网络问题，谢谢！ 
 群障标题：公告。故障描述：潍坊寿光市北洋头光缆故障，预估24小时恢复，请帮忙拦截,如有需要请联系片区装维师傅褚彦廷15706307752主叫号码：13468474520.0;该号码仅供参考，请优先联系宽带账号。</t>
  </si>
  <si>
    <t>2025-01-14 19:31:54</t>
  </si>
  <si>
    <t>SD-057-250114-578419-4461</t>
  </si>
  <si>
    <t>2025-01-14 14:57:33</t>
  </si>
  <si>
    <t>80+银卡-普通区域-奎文区-隽合花园-18753621226-1000M-宽带延伸服务-次数0-202501140000370014</t>
  </si>
  <si>
    <t>202501140000370014</t>
  </si>
  <si>
    <t xml:space="preserve">202501140000370014#流程受理流水号：20250114145647187536212261086666
客户号码:18753621226
客户姓名:杨**
投诉地市:潍坊
来话流水:2025011414561740520865806
宽带账号:18753621226
宽带账号归属地市:潍坊
宽带账号归属区县:高新
故障地址:潍坊高新高新城区东方路隽合花园1号楼*********
联系电话:18753621226
联系人:先生/女士
工单紧急程度:一般
是否有升级投诉倾向:否
是否重复投诉:否
是否携转意向:否
是否投诉倾向:否
是否智能网关:智能网关
当前是否在线:是
接入方式:FTTH
是否质差终端:无质差信息
光功率:-19.74
故障大类:宽带/电视
故障细类:宽带延伸服务
携转原因:
故障时间:2025-01-14 14:56:53
具体故障现象:调测其它设备，客户表示机顶盒的适配器损坏，要求处理
</t>
  </si>
  <si>
    <t>2025-01-14 15:01:17</t>
  </si>
  <si>
    <t>SD-851-250313-29564-2240</t>
  </si>
  <si>
    <t>SD-057-250114-725814-6801</t>
  </si>
  <si>
    <t>2025-01-14 19:25:44</t>
  </si>
  <si>
    <t>普通区域-诸城市-王家巴山自然村-18753612560-100M-魔百和投诉-次数0-202501140000552588</t>
  </si>
  <si>
    <t>202501140000552588</t>
  </si>
  <si>
    <t>202501140000552588#流程受理流水号：20250114191117187536125601138286
客户号码:18753612560
客户姓名:孙**
投诉地市:潍坊
来话流水:2025011419103090320843373
宽带账号:18753612560
宽带账号归属地市:潍坊
宽带账号归属区县:诸城市
故障地址:潍坊诸城市昌城镇王家巴山村605号
联系电话:18753612560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故障细类:移动高清电视故障(专席)
携转原因:
故障时间:2025-01-14 19:25:27
魔百和单播/组播:单播
具体故障现象:电视直播或点播无法观看，请协助处理 谢谢
客户其他诉求:
魔百和单/组播：单播;宽带小区$[王家巴山自然村]$</t>
  </si>
  <si>
    <t>2025-01-14 19:38:59</t>
  </si>
  <si>
    <t>2025-01-14 19:39:22</t>
  </si>
  <si>
    <t>SD-057-250114-831642-6851</t>
  </si>
  <si>
    <t>2025-01-14 19:29:05</t>
  </si>
  <si>
    <t>普通区域-高密市-盛世华府北院-13356781712-500M-宽带上网投诉-次数0-20250114192648X838388500</t>
  </si>
  <si>
    <t>20250114192648X838388500</t>
  </si>
  <si>
    <t xml:space="preserve">流程受理流水号：20250114192526133567817121140184
客户号码:13356781712
客户姓名:夏**
投诉地市:潍坊
来话流水:2025011419234847920816108
宽带账号:13356781712
宽带账号归属地市:潍坊
宽带账号归属区县:高密市
故障地址:潍坊高密市朝阳街道月潭路盛世华府北院高密盛世华府22号楼4-502
联系电话:13356781712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故障细类:网速慢/上网掉线(专席)
携转原因:
故障时间:2025-01-14 19:31:48
具体故障现象:网速慢卡顿，
客户其他诉求:请协助处理，谢谢
</t>
  </si>
  <si>
    <t>2025-01-14 19:31:19</t>
  </si>
  <si>
    <t>2025-01-14 19:31:57</t>
  </si>
  <si>
    <t>2025-01-14 19:22:49</t>
  </si>
  <si>
    <t>80+普通-普通区域-奎文区-奎文水利局宿舍-15866175228-200M-宽带上网投诉-次数0-202501140000548434 一级督办</t>
  </si>
  <si>
    <t>202501140000548434</t>
  </si>
  <si>
    <t>2025-01-14 19:24:39</t>
  </si>
  <si>
    <t>2025-01-14 19:25:11</t>
  </si>
  <si>
    <t>SD-851-255009-8293-1037</t>
  </si>
  <si>
    <t>SD-057-250114-135846-6728</t>
  </si>
  <si>
    <t>2025-01-14 19:16:58</t>
  </si>
  <si>
    <t>【调研】-80+普通-普通区域-诸城市-南朱解自然村-13792640912-300M-宽带上网投诉-次数0-202501140000544495</t>
  </si>
  <si>
    <t>202501140000544495</t>
  </si>
  <si>
    <t xml:space="preserve">202501140000544495#客户来电反映电视无法观看，光功率较高为-28，要求上门，请协助处理，谢谢！联系电话：本机；联系人：先生   ；来电流水：2025011419132027620859222
</t>
  </si>
  <si>
    <t>2025-01-14 19:19:25</t>
  </si>
  <si>
    <t>2025-01-14 19:19:56</t>
  </si>
  <si>
    <t>SD-057-250114-247631-6760</t>
  </si>
  <si>
    <t>2025-01-14 19:19:35</t>
  </si>
  <si>
    <t>80+普通-普通区域-坊子区-北张洛村-15964037858-300M-宽带延伸服务-次数0-202501140000549586</t>
  </si>
  <si>
    <t>202501140000549586</t>
  </si>
  <si>
    <t xml:space="preserve">202501140000549586#流程受理流水号：20250114191901159640378581139321
客户号码:15964037858
客户姓名:生**
投诉地市:潍坊
来话流水:2025011419184070620888174
宽带账号:15964037858
宽带账号归属地市:潍坊
宽带账号归属区县:峡山区
故障地址:潍坊峡山区王家庄街道（赵戈）北张洛村行政村北张洛村北张洛2号箱*********
联系电话:15964037858
联系人:先生/女士
工单紧急程度:一般
是否有升级投诉倾向:否
是否重复投诉:否
是否携转意向:否
是否投诉倾向:否
是否智能网关:智能网关
当前是否在线:是
接入方式:FTTH
是否质差终端:无质差信息
光功率:-21.54
故障大类:宽带/电视
故障细类:宽带延伸服务
携转原因:
故障时间:2025-01-14 19:19:14
具体故障现象:重新布置网线，
</t>
  </si>
  <si>
    <t>2025-01-14 19:23:29</t>
  </si>
  <si>
    <t>2025-01-14 19:23:56</t>
  </si>
  <si>
    <t>SD-057-250114-761345-7638</t>
  </si>
  <si>
    <t>2025-01-14 21:09:10</t>
  </si>
  <si>
    <t>【调研】-普通区域-高密市-凯宇凤城尚品-18753699271-100M-宽带上网投诉-次数0-202501140000585458</t>
  </si>
  <si>
    <t>202501140000585458</t>
  </si>
  <si>
    <t>202501140000585458#宽带账号：18753699271；宽带地址：潍坊高密市朝阳街道凤凰大街凯宇凤城尚品72号楼；客户来电反映移动宽带总是掉线，客户不在现场，无法配合线上指导，要求师傅上门，请协助处理，谢谢！联系电话：18753699271；联系人：先生；来电流水：2025011421015665720858086</t>
  </si>
  <si>
    <t>2025-01-14 21:12:43</t>
  </si>
  <si>
    <t>2025-01-14 21:13:08</t>
  </si>
  <si>
    <t>SD-057-250114-547031-7600</t>
  </si>
  <si>
    <t>2025-01-14 21:04:49</t>
  </si>
  <si>
    <t>80+银卡-普通区域-潍城区-颐园社区-13853633527-1000M-宽带上网投诉-次数0-202501140000583968</t>
  </si>
  <si>
    <t>202501140000583968</t>
  </si>
  <si>
    <t>202501140000583968#【已关注中国移动10086微信公众号】流程受理流水号：20250114210248138536335271151768
客户号码:13853633527
客户姓名:秦**
投诉地市:潍坊
来话流水:2025011421001344920852183
宽带账号:13853633527
宽带账号归属地市:潍坊
宽带账号归属区县:潍城区
故障地址:潍坊潍城区城关街道东风西街颐园社区15号楼*********
联系电话:13280719708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光功率:-15.95
故障大类:宽带
故障细类:宽带无法上网(专席)
携转原因:
故障时间:2025-01-14 20:55:34
具体故障现象:提示网络无法连接，
客户其他诉求:
;宽带小区$[颐园社区]$</t>
  </si>
  <si>
    <t>2025-01-14 21:07:17</t>
  </si>
  <si>
    <t>2025-01-14 21:07:39</t>
  </si>
  <si>
    <t>SD-851-335195-1476-4777</t>
  </si>
  <si>
    <t>SD-057-250114-543176-7642</t>
  </si>
  <si>
    <t>2025-01-14 21:10:04</t>
  </si>
  <si>
    <t>普通区域-奎文区-晨晟世纪城-13516369655-500M-宽带上网投诉-次数0-202501140000585322</t>
  </si>
  <si>
    <t>202501140000585322</t>
  </si>
  <si>
    <t>202501140000585322#宽带账号：13516369655 ；宽带地址：潍坊奎文区北苑街道虞河路晨晟世纪城18号楼*********；客户来电反映移动高清电视无法观看 播放直播时卡顿，经查询客户侧为质差机顶盒，请协助上门更换设备并一并处理故障问题，谢谢！
联系电话：本机 联系人： 女士 流水号:2025011421003352220853297</t>
  </si>
  <si>
    <t>2025-01-14 21:12:52</t>
  </si>
  <si>
    <t>2025-01-14 21:14:30</t>
  </si>
  <si>
    <t>SD-057-250114-947583-7939</t>
  </si>
  <si>
    <t>2025-01-14 22:06:46</t>
  </si>
  <si>
    <t>80+普通-普通区域-昌邑市-史家庄社区-15264442418-1000M-宽带上网投诉-次数0-202501140000589831</t>
  </si>
  <si>
    <t>202501140000589831</t>
  </si>
  <si>
    <t>202501140000589831#【已关注中国移动10086微信公众号】流程受理流水号：20250114220601152644424181154385
客户号码:15264442418
客户姓名:张**
投诉地市:潍坊
来话流水:2025011422052657720810616
宽带账号:15264442418
宽带账号归属地市:潍坊
宽带账号归属区县:昌邑市
故障地址:潍坊昌邑市石埠镇石埠街史家庄社区史家庄社区3号楼*********
联系电话:15264442418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故障时间:2025-01-14 22:06:20
具体故障现象:光猫亮红灯，
客户其他诉求:客户诉求维修时间太慢
;宽带小区$[史家庄社区]$</t>
  </si>
  <si>
    <t>2025-01-14 22:29:22</t>
  </si>
  <si>
    <t>SD-851-276176-13276-29778</t>
  </si>
  <si>
    <t>SD-057-250114-406532-6710</t>
  </si>
  <si>
    <t>2025-01-14 19:15:56</t>
  </si>
  <si>
    <t>普通区域-寿光市-港苑新空间-15269623593-1000M-宽带延伸服务-次数0-202501140000547378</t>
  </si>
  <si>
    <t>202501140000547378</t>
  </si>
  <si>
    <t xml:space="preserve">202501140000547378#流程受理流水号：20250114191444152696235931138728
客户号码:15269623593
客户姓名:李**
投诉地市:潍坊
来话流水:2025011419134403020861377
宽带账号:15269623593
宽带账号归属地市:潍坊
宽带账号归属区县:寿光市
故障地址:潍坊寿光市圣城街道建新街港苑新空间4号楼*********
联系电话:15269623593
联系人:女士
工单紧急程度:一般
是否有升级投诉倾向:否
是否重复投诉:否
是否携转意向:否
是否投诉倾向:否
是否智能网关:智能网关
当前是否在线:是
接入方式:FTTH
是否质差终端:无质差信息
光功率:-22.14
故障大类:宽带/电视
故障细类:宽带延伸服务
携转原因:
故障时间:2025-01-14 19:15:50
具体故障现象:调测其它设备，
</t>
  </si>
  <si>
    <t>2025-01-14 19:20:21</t>
  </si>
  <si>
    <t>2025-01-14 19:21:26</t>
  </si>
  <si>
    <t>SD-851-304241-16258-23169</t>
  </si>
  <si>
    <t>SD-057-250114-164905-6738</t>
  </si>
  <si>
    <t>2025-01-14 19:17:08</t>
  </si>
  <si>
    <t>普通区域-潍城区-松园子社区-13361566679-300M-宽带上网投诉-次数0-202501140000544902</t>
  </si>
  <si>
    <t>202501140000544902</t>
  </si>
  <si>
    <t>202501140000544902#【网络电视】宽带账号：13361566679；宽带地址：潍坊潍城区城关街道东风西街松园子社区6号楼；客户来电反映观看的是网络电视/“电视家”无法观看，客户已正常办理宽带/移动高清业务，按相关口径解释不认可，要求反馈，请协助处理，谢谢！联系电话：13361566679；联系人：女士；来电流水：2025011419110667420846707</t>
  </si>
  <si>
    <t>2025-01-14 19:22:54</t>
  </si>
  <si>
    <t>2025-01-14 19:24:36</t>
  </si>
  <si>
    <t>2025-01-14 19:17:09</t>
  </si>
  <si>
    <t>普通区域-临朐县-宫家坡小区-18866195988-300M-宽带上网投诉-次数0-202501140000547369 一级督办</t>
  </si>
  <si>
    <t>202501140000547369</t>
  </si>
  <si>
    <t>2025-01-14 19:23:20</t>
  </si>
  <si>
    <t>SD-851-326739-7426-28464</t>
  </si>
  <si>
    <t>SD-057-250114-915682-6717</t>
  </si>
  <si>
    <t>2025-01-14 19:16:30</t>
  </si>
  <si>
    <t>普通区域-安丘市-青云花园（青云花园沿街楼）-15264611598-300M-业务受理宽带-次数0-202501140000547547</t>
  </si>
  <si>
    <t>202501140000547547</t>
  </si>
  <si>
    <t>202501140000547547#【已关注中国移动10086微信公众号】 宽带账号:15264611598; 联系电话：15264611598，问题类型：此工单为群障修复工单，根据群障全量闭环修复管理要求，为确保客户网络通畅，请装维人员跟进修复网络问题，谢谢！ 
 群障标题：公告。故障描述：潍坊安丘市青云花园（青云花园沿街楼）光缆故障，预估24小时恢复，请帮忙拦截,如有需要请联系片区装维师傅刘鹏15706307019主叫号码：15054407802.0;该号码仅供参考，请优先联系宽带账号。</t>
  </si>
  <si>
    <t>2025-01-14 19:18:58</t>
  </si>
  <si>
    <t>SD-057-250114-371592-6701</t>
  </si>
  <si>
    <t>2025-01-14 19:14:16</t>
  </si>
  <si>
    <t>【调研】-80+普通-普通区域-昌乐县-西尖庄-13455671529-300M-魔百和投诉-次数0-20250114191350X230508245</t>
  </si>
  <si>
    <t>20250114191350X230508245</t>
  </si>
  <si>
    <t>【农村网络投诉】流程受理流水号：20250114191054134556715291138225
客户号码:13455671529
客户姓名:陈*
投诉地市:潍坊
来话流水:2025011419090227720834944
宽带账号:13455671529
宽带账号归属地市:潍坊
宽带账号归属区县:昌乐县
故障地址:潍坊昌乐县经济开发区西尖庄村
联系电话:13455671529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光功率:-25.37
故障大类:宽带/电视
故障细类:移动高清电视故障(专席)
携转原因:
故障时间:2025-01-14 19:18:28
魔百和单播/组播:组播
具体故障现象:电视提示网络类错误，
客户其他诉求:
魔百和单/组播：组播</t>
  </si>
  <si>
    <t>2025-01-14 19:16:36</t>
  </si>
  <si>
    <t>2025-01-14 19:17:00</t>
  </si>
  <si>
    <t>SD-851-329563-23463-23938</t>
  </si>
  <si>
    <t>SD-057-250114-692435-6716</t>
  </si>
  <si>
    <t>2025-01-14 19:16:29</t>
  </si>
  <si>
    <t>80+金卡-普通区域-寿光市-寿光李家村自然村二-13864692070-1000M-宽带上网投诉-次数0-202501140000545286</t>
  </si>
  <si>
    <t>202501140000545286</t>
  </si>
  <si>
    <t>202501140000545286#宽带账号：13864692070宽带地址：潍坊寿光市王高镇李家村
客户来电反映宽带机顶盒无法使用，客户不会操作，无法配合线上指导，要求上门服务，请协助处理，谢谢！联系电话本机
联系人：女士来电流水：2025011419104102920844285</t>
  </si>
  <si>
    <t>2025-01-14 19:18:48</t>
  </si>
  <si>
    <t>2025-01-14 19:19:18</t>
  </si>
  <si>
    <t>SD-057-250114-086245-6690</t>
  </si>
  <si>
    <t>2025-01-14 19:13:16</t>
  </si>
  <si>
    <t>【调研】-(目标)普通区域-寿光市-宋一村自然村-15854412025-300M-宽带上网投诉-次数0-202501140000544478</t>
  </si>
  <si>
    <t>202501140000544478</t>
  </si>
  <si>
    <t xml:space="preserve">202501140000544478#宽带账号：15854412025 宽带地址： 潍坊寿光市稻田镇宋一村宋一村自然村宋一村扩容18号箱宋盛平外墙*** 客户来电反映移动高清无法观看，客户为老人无法配合未解决，要求上门，请协助处理，谢谢！联系电话：本机；联系人：先生   ；来电流水：2025011419111958420847951
</t>
  </si>
  <si>
    <t>2025-01-14 19:15:39</t>
  </si>
  <si>
    <t>2025-01-14 19:16:08</t>
  </si>
  <si>
    <t>SD-057-250114-305187-6727</t>
  </si>
  <si>
    <t>2025-01-14 19:16:57</t>
  </si>
  <si>
    <t>80+普通-普通区域-临朐县-滨河花园小区一期-15065678366-1000M-业务受理宽带-次数0-202501140000548366</t>
  </si>
  <si>
    <t>202501140000548366</t>
  </si>
  <si>
    <t>202501140000548366# 宽带账号:15065678366; 联系电话：15065678366，问题类型：此工单为群障修复工单，根据群障全量闭环修复管理要求，为确保客户网络通畅，请装维人员跟进修复网络问题，谢谢！ 
 群障标题：公告。故障描述：潍坊临朐县滨河花园小区一期光缆故障，预估24小时恢复，请帮忙拦截,如有需要请联系片区装维师傅陈昊琰15706307589主叫号码：15065678366.0;该号码仅供参考，请优先联系宽带账号。</t>
  </si>
  <si>
    <t>2025-01-14 19:23:49</t>
  </si>
  <si>
    <t>2025-01-14 19:24:55</t>
  </si>
  <si>
    <t>SD-851-327907-13014-13186</t>
  </si>
  <si>
    <t>SD-057-250114-832197-7623</t>
  </si>
  <si>
    <t>2025-01-14 21:07:10</t>
  </si>
  <si>
    <t>普通区域-安丘市-南三里村自然村-15095126544-200M-业务受理宽带-次数0-202501140000585507</t>
  </si>
  <si>
    <t>202501140000585507</t>
  </si>
  <si>
    <t>202501140000585507# 宽带账号:15095126544; 联系电话：15095126544，问题类型：此工单为群障修复工单，根据群障全量闭环修复管理要求，为确保客户网络通畅，请装维人员跟进修复网络问题，谢谢！ 
 群障标题：公告。故障描述：潍坊安丘市南三里村自然村光缆故障，预估24小时恢复，请帮忙拦截,如有需要请联系片区装维师傅孙浩15706307039主叫号码：15095126544.0;该号码仅供参考，请优先联系宽带账号。</t>
  </si>
  <si>
    <t>2025-01-14 21:09:42</t>
  </si>
  <si>
    <t>2025-01-14 21:10:15</t>
  </si>
  <si>
    <t>SD-057-250114-018234-7595</t>
  </si>
  <si>
    <t>2025-01-14 21:04:22</t>
  </si>
  <si>
    <t>80+银卡-普通区域-安丘市-郭岗村自然村-18765726264-1000M-宽带上网投诉-次数0-202501140000583935</t>
  </si>
  <si>
    <t>202501140000583935</t>
  </si>
  <si>
    <t>202501140000583935#宽带账号：18765726264；宽带地址：潍坊安丘市景芝镇郭岗村郭岗村自然村郭鹏西山3号箱客户来电反映宽带网络无法连接，客户不会操作，要求上门，请协助处理，谢谢！联系电话：18765726264来电流水：2025011421003788920853527</t>
  </si>
  <si>
    <t>2025-01-14 21:06:52</t>
  </si>
  <si>
    <t>2025-01-14 21:08:11</t>
  </si>
  <si>
    <t>SD-851-244782-11506-22500</t>
  </si>
  <si>
    <t>SD-057-250114-710659-7611</t>
  </si>
  <si>
    <t>2025-01-14 21:06:36</t>
  </si>
  <si>
    <t>普通区域-高密市-双羊店自然村-18863619638-300M-业务受理宽带-次数0-202501140000584240</t>
  </si>
  <si>
    <t>202501140000584240</t>
  </si>
  <si>
    <t>202501140000584240# 宽带账号:18863619638; 联系电话：18863619638，问题类型：此工单为群障修复工单，根据群障全量闭环修复管理要求，为确保客户网络通畅，请装维人员跟进修复网络问题，谢谢！ 
 群障标题：公告。故障描述：潍坊高密市双羊店自然村光缆故障，预估24小时恢复，请帮忙拦截,如有需要请联系片区装维师傅吴林15706307303主叫号码：18863619638.0;该号码仅供参考，请优先联系宽带账号。</t>
  </si>
  <si>
    <t>2025-01-14 21:09:49</t>
  </si>
  <si>
    <t>2025-01-14 21:10:12</t>
  </si>
  <si>
    <t>SD-851-275943-33226-21267</t>
  </si>
  <si>
    <t>SD-057-250114-146592-6699</t>
  </si>
  <si>
    <t>2025-01-14 19:14:09</t>
  </si>
  <si>
    <t>【调研】-80+普通-普通区域-寿光市-寿光文苑小区四-19561468728-1000M-宽带上网投诉-次数0-20250114191328X208925132</t>
  </si>
  <si>
    <t>20250114191328X208925132</t>
  </si>
  <si>
    <t xml:space="preserve">流程受理流水号：20250114190520195614687281137439
客户号码:19561468728
客户姓名:李**
投诉地市:潍坊
来话流水:2025011419035299720805447
宽带账号:19561468728
宽带账号归属地市:潍坊
宽带账号归属区县:寿光市
故障地址:潍坊寿光市上口镇东风大街寿光文苑小区四3号楼
联系电话:19561468728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光功率:-15.39
故障大类:宽带/电视
故障细类:网速慢/上网掉线(专席)
携转原因:
故障时间:2025-01-14 19:05:39
具体故障现象:网速慢卡顿，路由器是千兆路由器，网线都是师傅安装的网线
客户其他诉求:
</t>
  </si>
  <si>
    <t>2025-01-14 19:15:54</t>
  </si>
  <si>
    <t>2025-01-14 19:16:16</t>
  </si>
  <si>
    <t>SD-851-248525-21617-18449</t>
  </si>
  <si>
    <t>SD-057-250114-079538-7683</t>
  </si>
  <si>
    <t>2025-01-14 21:17:22</t>
  </si>
  <si>
    <t>普通区域-安丘市-三里庄人才小区-13573660951-300M-宽带上网投诉-次数0-202501140000586989</t>
  </si>
  <si>
    <t>202501140000586989</t>
  </si>
  <si>
    <t>202501140000586989#流程受理流水号：20250114211609135736609511152868
客户号码:13573660951
客户姓名:
投诉地市:潍坊
来话流水:2025011421065146320874166
宽带账号:13573660951
宽带账号归属地市:潍坊
宽带账号归属区县:安丘市
故障地址:潍坊安丘市兴安街道和平路三里庄人才小区迁2号楼*********
联系电话:13573660951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故障细类:网速慢/上网掉线(专席)
携转原因:
故障时间:2025-01-14 21:09:59
具体故障现象:网速慢卡顿，光猫自带的无线，建议客户安装路由器，客户不认可，客户表示投诉工信部，请协助处理，谢谢
客户其他诉求:
;宽带小区$[三里庄人才小区]$</t>
  </si>
  <si>
    <t>2025-01-14 21:22:10</t>
  </si>
  <si>
    <t>2025-01-14 21:22:36</t>
  </si>
  <si>
    <t>SD-057-250114-186502-7674</t>
  </si>
  <si>
    <t>2025-01-14 21:16:17</t>
  </si>
  <si>
    <t>80+普通-普通区域-潍城区-电业局建设街小区-18853669388-100M-宽带上网投诉-次数0-202501140000583379</t>
  </si>
  <si>
    <t>202501140000583379</t>
  </si>
  <si>
    <t>202501140000583379#宽带账号：18853669388；宽带地址：潍坊潍城区南关街道建设街电业局建设街小区1号楼*********；客户来电反映网速慢，掉线，请协助处理
！来电流水：2025011421141470720897220，联系电话：18853669388</t>
  </si>
  <si>
    <t>2025-01-14 21:20:16</t>
  </si>
  <si>
    <t>2025-01-14 21:20:37</t>
  </si>
  <si>
    <t>SD-057-250114-631207-7608</t>
  </si>
  <si>
    <t>2025-01-14 21:05:24</t>
  </si>
  <si>
    <t>80+银卡-普通区域-青州市-郭家桥村-15963472526-100M-宽带上网投诉-次数0-20250114210431X871226207</t>
  </si>
  <si>
    <t>20250114210431X871226207</t>
  </si>
  <si>
    <t xml:space="preserve">【农村网络投诉】流程受理流水号：20250114210315159634725261151808
客户号码:15963472526
客户姓名:张**
投诉地市:潍坊
来话流水:2025011421005055320854229
宽带账号:15963472526
宽带账号归属地市:潍坊
宽带账号归属区县:青州市
故障地址:潍坊青州市云门山街道郭家桥郭家桥村2号箱（王金立）47号
联系电话:15963472526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光功率:-13.81
故障大类:宽带/电视
故障细类:宽带无法上网(专席)
携转原因:
故障时间:2025-01-14 21:03:20
具体故障现象:提示网络无法连接，客户来电反映宽带无法上网，请协助处理谢谢
客户其他诉求:
</t>
  </si>
  <si>
    <t>2025-01-14 21:06:51</t>
  </si>
  <si>
    <t>2025-01-14 21:07:27</t>
  </si>
  <si>
    <t>SD-057-250114-315780-7630</t>
  </si>
  <si>
    <t>2025-01-14 21:08:05</t>
  </si>
  <si>
    <t>普通区域-临朐县-桃李东方-1346570731202-300M-宽带上网投诉-次数0-20250114210520X920093826</t>
  </si>
  <si>
    <t>20250114210520X920093826</t>
  </si>
  <si>
    <t xml:space="preserve">流程受理流水号：2025011421042513465707312021151913
客户号码:1346570731202
客户姓名:张*
投诉地市:潍坊
来话流水:2025011421010464520855066
宽带账号:1346570731202
宽带账号归属地市:潍坊
宽带账号归属区县:临朐县
故障地址:潍坊临朐县东城街道营龙路桃李东方17号楼*********
联系电话:13465707312
联系人:先生
工单紧急程度:一般
是否有升级投诉倾向:否
是否重复投诉:否
是否携转意向:否
是否投诉倾向:否
是否智能网关:智能网关
当前是否在线:是
接入方式:FTTH
端到端诊断结果:客户侧设备问题
是否质差终端:无质差信息
光功率:无
故障大类:宽带
故障细类:宽带无法上网(专席)
携转原因:
故障时间:2025-01-14 21:04:10
具体故障现象:打不开网页，
客户其他诉求:网口指示灯正常，网线连接正确，外接路由器，未操作恢复出厂或者换新，指导断电重启设备无效，请协助处理，谢谢。
</t>
  </si>
  <si>
    <t>2025-01-14 21:10:02</t>
  </si>
  <si>
    <t>2025-01-14 21:10:27</t>
  </si>
  <si>
    <t>SD-851-249705-26699-16389</t>
  </si>
  <si>
    <t>SD-057-250114-892036-3079</t>
  </si>
  <si>
    <t>2025-01-14 12:10:28</t>
  </si>
  <si>
    <t>【调研】-80+普通-普通区域-坊子区-水韵华庭-15054494051-200M-宽带上网投诉-次数0-202501140000271646</t>
  </si>
  <si>
    <t>202501140000271646</t>
  </si>
  <si>
    <t xml:space="preserve">202501140000271646#流程受理流水号：20250114120948150544940511055283
客户号码:15054494051
客户姓名:范*
投诉地市:潍坊
来话流水:2025011412092688520849387
宽带账号:15054494051
宽带账号归属地市:潍坊
宽带账号归属区县:坊子区
故障地址:潍坊坊子区坊子新区双羊街水韵华庭17号楼*********
联系电话:15054494051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光功率:-19.43
故障大类:宽带/电视
故障细类:移动高清电视故障
携转原因:
故障时间:2025-01-14 12:10:08
魔百和单播/组播:单播
具体故障现象:电视直播或点播无法观看，
客户其他诉求:客户侧为质差终端，要求上门更换终端并一并处理故障问题。
</t>
  </si>
  <si>
    <t>2025-01-14 12:14:51</t>
  </si>
  <si>
    <t>2025-01-14 12:15:26</t>
  </si>
  <si>
    <t>SD-057-250114-962317-3147</t>
  </si>
  <si>
    <t>2025-01-14 12:17:22</t>
  </si>
  <si>
    <t>普通区域-坊子区-西下坡村自然村-15206991017-300M-魔百和投诉-次数0-20250114121630X190099464</t>
  </si>
  <si>
    <t>20250114121630X190099464</t>
  </si>
  <si>
    <t>【农村网络投诉】流程受理流水号：20250114120913152069910171055160
客户号码:15206991017
客户姓名:刘**
投诉地市:潍坊
来话流水:2025011412035888720801943
宽带账号:15206991017
宽带账号归属地市:潍坊
宽带账号归属区县:峡山区
故障地址:潍坊峡山区太堡庄街道（丈岭）西下坡村西下坡村自然村西下坡村后街电气焊维修西4号箱(刘太强）*********
联系电话:15206991017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故障细类:移动高清电视故障(专席)
携转原因:
故障时间:2025-01-14 12:09:55
魔百和单播/组播:组播
具体故障现象:电视直播或点播无法观看，引导 重启 机顶盒
客户其他诉求:谢谢
魔百和单/组播：组播</t>
  </si>
  <si>
    <t>2025-01-14 12:21:46</t>
  </si>
  <si>
    <t>2025-01-14 12:22:17</t>
  </si>
  <si>
    <t>SD-057-250114-095416-3115</t>
  </si>
  <si>
    <t>2025-01-14 12:14:25</t>
  </si>
  <si>
    <t>普通区域-高密市-永安新村自然村-18366317630-1000M-宽带上网投诉-次数0-202501140000275361</t>
  </si>
  <si>
    <t>202501140000275361</t>
  </si>
  <si>
    <t>202501140000275361#流程受理流水号：20250114121302183663176301055918
客户号码:18366317630
客户姓名:王**
投诉地市:潍坊
来话流水:2025011412124891920877177
宽带账号:18366317630
账号归属区县:高密
联系电话:18366317630
联系人:先生
宽带地址:潍坊
工单紧急程度:非常紧急
是否投诉倾向:否
是否重复投诉:否
是否携转意向:否
是否有升级投诉倾向:否
*业务名称:业务融合移机流程宽带+OTT
投诉内容:手机号码：18366317630，【问题描述】客户已办理宽带业务，有开通单，要求装维尽快联系上门，客户要求多拨打几遍请处理，谢谢。联系电话：18366317630，联系人：先生，录音流水号：2025011412124891920877177。受理明细：531920062399999999。
在途开通单信息：536250110445702934，18366317630，2025-01-10 16:45:27，业务融合移机流程宽带+OTT，处理中，装维选址
是否到厅:否
业务名称:业务融合移机流程宽带+OTT
;宽带小区$[永安新村自然村]$</t>
  </si>
  <si>
    <t>2025-01-14 12:17:57</t>
  </si>
  <si>
    <t>2025-01-14 12:18:22</t>
  </si>
  <si>
    <t>SD-851-298453-2143-8353</t>
  </si>
  <si>
    <t>SD-057-250114-497018-3108</t>
  </si>
  <si>
    <t>2025-01-14 12:14:01</t>
  </si>
  <si>
    <t>【调研】-(目标)普通区域-潍城区-玄家村自然村-13280160769-100M-宽带上网投诉-次数0-20250114121127X887758308</t>
  </si>
  <si>
    <t>20250114121127X887758308</t>
  </si>
  <si>
    <t xml:space="preserve">【农村网络投诉】流程受理流水号：20250114121026132801607691055405
客户号码:13280160769
客户姓名:邱**
投诉地市:潍坊
来话流水:2025011412062157820823327
宽带账号:13280160769
宽带账号归属地市:潍坊
宽带账号归属区县:潍城区
故障地址:潍坊潍城区望留街道玄家村玄家村自然村25#村内公路口东第二条路北北第十一排*********
联系电话:17865362331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故障时间:2025-01-14 12:10:42
具体故障现象:PON灯闪，
客户其他诉求:情绪再次袭来，谢谢
</t>
  </si>
  <si>
    <t>2025-01-14 12:19:10</t>
  </si>
  <si>
    <t>2025-01-14 12:21:03</t>
  </si>
  <si>
    <t>SD-057-250114-035146-3106</t>
  </si>
  <si>
    <t>2025-01-14 12:13:27</t>
  </si>
  <si>
    <t>80+金卡-普通区域-奎文区-洗衣粉厂宿舍-13792634354-300M-宽带上网投诉-次数0-202501140000273544</t>
  </si>
  <si>
    <t>202501140000273544</t>
  </si>
  <si>
    <t>202501140000273544#宽带账号：13792634354  宽带地址：潍坊奎文区大虞街道虞河路洗衣粉厂宿舍5号楼*********  客户来电反映移动高清无法观看，客户配合未解决，要求上门，请协助处理，谢谢！联系电话：本机；联系人：先生；来电流水：2025011412080613720838283</t>
  </si>
  <si>
    <t>2025-01-14 12:21:40</t>
  </si>
  <si>
    <t>2025-01-14 12:22:03</t>
  </si>
  <si>
    <t>SD-851-323683-8011-5435</t>
  </si>
  <si>
    <t>SD-057-250114-692341-3109</t>
  </si>
  <si>
    <t>2025-01-14 12:14:05</t>
  </si>
  <si>
    <t>普通区域-安丘市-大盛牛家沟自然村-18306369511-100M-宽带上网投诉-次数0-20250114121210X930872240</t>
  </si>
  <si>
    <t>20250114121210X930872240</t>
  </si>
  <si>
    <t xml:space="preserve">流程受理流水号：20250114120710183063695111054747
客户号码:18306369511
客户姓名:牛**
投诉地市:潍坊
来话流水:2025011412062734520824200
宽带账号:18306369511
宽带账号归属地市:潍坊
宽带账号归属区县:安丘市
故障地址:潍坊安丘市大盛镇牛家沟后沟牛家沟3号箱张星安*********
联系电话:18306369511
联系人:女士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故障时间:2025-01-14 12:11:39
具体故障现象:无法上网，
客户其他诉求:
</t>
  </si>
  <si>
    <t>2025-01-14 12:17:20</t>
  </si>
  <si>
    <t>2025-01-14 12:17:38</t>
  </si>
  <si>
    <t>SD-851-265307-1895-27349</t>
  </si>
  <si>
    <t>SD-057-250114-953427-3112</t>
  </si>
  <si>
    <t>2025-01-14 12:14:11</t>
  </si>
  <si>
    <t>80+银卡-普通区域-诸城市-舜德帝景二期-13864688788-1000M-宽带上网投诉-次数0-20250114121225X945763839</t>
  </si>
  <si>
    <t>20250114121225X945763839</t>
  </si>
  <si>
    <t xml:space="preserve">流程受理流水号：20250114121122138646887881055602
客户号码:13864688788
客户姓名:王**
投诉地市:潍坊
来话流水:2025011412095750120853488
宽带账号:13864688788
宽带账号归属地市:潍坊
宽带账号归属区县:诸城市
故障地址:潍坊诸城市舜王街道万兴路舜德帝景李家庄子家园5号楼2-602
联系电话:13864688788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光功率:-15.88
故障大类:宽带/电视
故障细类:网速慢/上网掉线(专席)
携转原因:
故障时间:2025-01-14 12:11:30
具体故障现象:网速慢卡顿，
客户其他诉求:
</t>
  </si>
  <si>
    <t>2025-01-14 12:17:43</t>
  </si>
  <si>
    <t>SD-851-259968-629-18996</t>
  </si>
  <si>
    <t>SD-057-250114-732196-3142</t>
  </si>
  <si>
    <t>2025-01-14 12:17:12</t>
  </si>
  <si>
    <t>普通区域-奎文区-宝利家园-15153603115-300M-宽带上网投诉-次数0-202501140000275761</t>
  </si>
  <si>
    <t>202501140000275761</t>
  </si>
  <si>
    <t>202501140000275761#宽带账号：15153603115 宽带地址：潍坊奎文区东关街道工褔街宝利家园4号楼*********  客户来电反映宽带上网慢，光功率较高为-33，要求上门，请协助处理，谢谢！联系电话：本机；联系人：先生；来电流水：2025011412153458720899780</t>
  </si>
  <si>
    <t>2025-01-14 12:20:07</t>
  </si>
  <si>
    <t>2025-01-14 12:20:30</t>
  </si>
  <si>
    <t>SD-057-250114-837245-3129</t>
  </si>
  <si>
    <t>2025-01-14 12:16:25</t>
  </si>
  <si>
    <t>【调研】-80+银卡-(目标)普通区域-寿光市-人民医院家属院-18706681936-1000M-业务受理宽带-次数0-202501140000276556</t>
  </si>
  <si>
    <t>202501140000276556</t>
  </si>
  <si>
    <t>202501140000276556#【已关注中国移动10086微信公众号】 宽带账号:18706681936; 联系电话：18706681936，问题类型：此工单为群障修复工单，根据群障全量闭环修复管理要求，为确保客户网络通畅，请装维人员跟进修复网络问题，谢谢！ 
 群障标题：公告。故障描述：潍坊寿光市人民医院家属院光缆故障，预估24小时恢复，请帮忙拦截,如有需要请联系片区装维师傅王晓宁15053691091主叫号码：18706681936.0;该号码仅供参考，请优先联系宽带账号。</t>
  </si>
  <si>
    <t>2025-01-14 12:35:03</t>
  </si>
  <si>
    <t>2025-01-14 12:35:30</t>
  </si>
  <si>
    <t>SD-057-250114-285037-3113</t>
  </si>
  <si>
    <t>2025-01-14 12:14:14</t>
  </si>
  <si>
    <t>80+金卡-普通区域-滨海-央子沿街楼-15053610026-300M-宽带上网投诉-次数0-20250114121231X951932149</t>
  </si>
  <si>
    <t>20250114121231X951932149</t>
  </si>
  <si>
    <t xml:space="preserve">流程受理流水号：20250114121059150536100261055522
客户号码:15053610026
客户姓名:蔡*
投诉地市:潍坊
来话流水:2025011412101147520855394
宽带账号:15053610026
宽带账号归属地市:潍坊
宽带账号归属区县:滨海
故障地址:潍坊滨海央子街道北海路央子沿街楼央子北沿街3号箱*********
联系电话:15053610026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故障细类:宽带无法上网
携转原因:
故障时间:2025-01-14 12:11:35
具体故障现象:光猫灯正常但电脑手机无法上网，电视无法使用
客户其他诉求:
</t>
  </si>
  <si>
    <t>2025-01-14 12:20:46</t>
  </si>
  <si>
    <t>2025-01-14 12:21:01</t>
  </si>
  <si>
    <t>SD-851-298664-14782-177</t>
  </si>
  <si>
    <t>SD-057-250114-175482-3719</t>
  </si>
  <si>
    <t>2025-01-14 13:34:28</t>
  </si>
  <si>
    <t>【调研】-80+普通-普通区域-坊子区-澳博莱-17853659011-300M-宽带上网投诉-次数0-202501140000308470</t>
  </si>
  <si>
    <t>202501140000308470</t>
  </si>
  <si>
    <t xml:space="preserve">202501140000308470#宽带账号：***；宽带地址：潍坊坊子区坊子新区澳博莱澳博莱7号楼；客户来电反映宽带无法上网，客户无法配合线上指导，要求师傅上门，请协助处理，谢谢！联系电话：17853659011；联系人：女士；来电流水：2025011413314352520850279。 
</t>
  </si>
  <si>
    <t>2025-01-14 13:37:03</t>
  </si>
  <si>
    <t>2025-01-14 13:37:37</t>
  </si>
  <si>
    <t>SD-851-321872-10360-27331</t>
  </si>
  <si>
    <t>SD-057-250114-582197-3772</t>
  </si>
  <si>
    <t>2025-01-14 13:38:13</t>
  </si>
  <si>
    <t>80+金卡-普通区域-寿光市-泰晤士小镇-15866580555-1000M-魔百和投诉-次数0-20250114133751X716698730</t>
  </si>
  <si>
    <t>20250114133751X716698730</t>
  </si>
  <si>
    <t>流程受理流水号：20250114133658158665805551069654
客户号码:15866580555
客户姓名:张**
投诉地市:潍坊
来话流水:2025011413361451120888171
宽带账号:15866580555
宽带账号归属地市:潍坊
宽带账号归属区县:寿光市
故障地址:潍坊寿光市圣城街道东升路泰晤士小镇C9-2号楼*********
联系电话:15866580555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故障细类:移动高清电视故障(专席)
携转原因:
故障时间:2025-01-14 13:37:12
魔百和单播/组播:组播
具体故障现象:电视机提示无信号，客户来电反映移动高清电视无法观看， 我处正常排查未恢复，请协助处理谢谢
客户其他诉求:
魔百和单/组播：组播</t>
  </si>
  <si>
    <t>2025-01-14 13:45:19</t>
  </si>
  <si>
    <t>2025-01-14 13:45:42</t>
  </si>
  <si>
    <t>SD-851-301327-3421-23547</t>
  </si>
  <si>
    <t>SD-057-250114-710698-3722</t>
  </si>
  <si>
    <t>2025-01-14 13:34:57</t>
  </si>
  <si>
    <t>80+银卡-(目标)普通区域-安丘市-香海食品家属楼-13854433771-300M-宽带延伸服务-次数1-202501140000179765</t>
  </si>
  <si>
    <t>2025-01-14 13:43:17</t>
  </si>
  <si>
    <t>2025-01-14 13:43:35</t>
  </si>
  <si>
    <t>SD-057-250114-024751-3703</t>
  </si>
  <si>
    <t>2025-01-14 13:32:02</t>
  </si>
  <si>
    <t>【调研】-80+普通-(目标)普通区域-寿光市-万方苑-17353656562-1000M-魔百和投诉-次数0-20250114132935X575215163</t>
  </si>
  <si>
    <t>20250114132935X575215163</t>
  </si>
  <si>
    <t>流程受理流水号：20250114132754173536565621068215
客户号码:17353656562
客户姓名:陈**
投诉地市:潍坊
来话流水:2025011413262083820812748
宽带账号:17353656562
宽带账号归属地市:潍坊
宽带账号归属区县:寿光市
故障地址:潍坊寿光市留吕留吕中心街万方苑2号楼*********
联系电话:17353656562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光功率:-7.30
故障大类:宽带/电视
故障细类:移动高清电视故障(专席)
携转原因:
故障时间:2025-01-14 13:28:55
魔百和单播/组播:组播
具体故障现象:电视直播或点播无法观看，客户来电反映电视无法观看，我处正常排障未恢复，请协助处理，谢谢
客户其他诉求:
魔百和单/组播：组播</t>
  </si>
  <si>
    <t>2025-01-14 13:47:15</t>
  </si>
  <si>
    <t>2025-01-14 13:47:54</t>
  </si>
  <si>
    <t>SD-851-328156-15620-23982</t>
  </si>
  <si>
    <t>SD-057-250114-670948-3730</t>
  </si>
  <si>
    <t>2025-01-14 13:35:57</t>
  </si>
  <si>
    <t>【调研】-80+普通-普通区域-潍城区-普兰小区-13678663783-500M-宽带上网投诉-次数0-202501140000312995 一级督办</t>
  </si>
  <si>
    <t>202501140000312995</t>
  </si>
  <si>
    <t>202501140000312995#流程受理流水号：20250114133428136786637831069241
客户号码:13678663783
客户姓名:杨**
投诉地市:潍坊
来话流水:2025011020455783020822914
宽带账号:13678663783
宽带账号归属地市:潍坊
宽带账号归属区县:潍城区
故障地址:潍坊潍城区乐埠山生态经济发展区符山街普兰小区2号楼*********
联系电话:13678663783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故障大类:宽带/电视
故障细类:宽带无法上网(专席)
携转原因:
故障时间:2025-01-14 13:35:23
具体故障现象:提示网络无法连接，
客户其他诉求:
;宽带小区$[普兰小区]$</t>
  </si>
  <si>
    <t>2025-01-14 13:36:55</t>
  </si>
  <si>
    <t>2025-01-14 13:37:16</t>
  </si>
  <si>
    <t>SD-057-250114-189354-7348</t>
  </si>
  <si>
    <t>2025-01-14 20:30:36</t>
  </si>
  <si>
    <t>【调研】-80+普通-(目标)普通区域-昌邑市-西南村-1526965182602-300M-宽带上网投诉-次数0-202501140000573350</t>
  </si>
  <si>
    <t>202501140000573350</t>
  </si>
  <si>
    <t>202501140000573350#宽带账号：1526965182602；宽带地址：潍坊昌邑市饮马镇西南村西南村41号箱*********；客户来电反映网速慢，请协助处理
！来电流水：2025011420280135020828179，联系电话：15269651826</t>
  </si>
  <si>
    <t>2025-01-14 20:37:17</t>
  </si>
  <si>
    <t>2025-01-14 20:37:35</t>
  </si>
  <si>
    <t>SD-851-297859-4175-13302</t>
  </si>
  <si>
    <t>SD-057-250114-026813-7401</t>
  </si>
  <si>
    <t>2025-01-14 20:38:05</t>
  </si>
  <si>
    <t>【调研】-80+银卡-普通区域-昌乐县-度假村小区-13953661673-1000M-魔百和投诉-次数0-20250114203704X224393871</t>
  </si>
  <si>
    <t>20250114203704X224393871</t>
  </si>
  <si>
    <t>【农村网络投诉】流程受理流水号：20250114203546139536616731149172
客户号码:13953661673
客户姓名:刘**
投诉地市:潍坊
来话流水:2025011420313326320842816
宽带账号:13953661673
宽带账号归属地市:潍坊
宽带账号归属区县:昌乐县
故障地址:潍坊昌乐县城关街道恒安街度假村小区2号楼*********
联系电话:13953661673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光功率:-19.50
故障大类:宽带/电视
故障细类:移动高清电视故障(专席)
携转原因:
故障时间:2025-01-14 20:34:51
魔百和单播/组播:单播
具体故障现象:电视提示网络类错误， 插拔网线 重新设置网络不恢复
客户其他诉求:
魔百和单/组播：单播</t>
  </si>
  <si>
    <t>2025-01-14 20:42:35</t>
  </si>
  <si>
    <t>2025-01-14 20:42:55</t>
  </si>
  <si>
    <t>SD-851-249450-11726-4154</t>
  </si>
  <si>
    <t>2025-01-14 20:37:08</t>
  </si>
  <si>
    <t>【调研】-80+银卡-普通区域-奎文区-宝鼎花园片区-15069661882-300M-业务受理宽带-次数0-202501140000576489 一级督办</t>
  </si>
  <si>
    <t>202501140000576489</t>
  </si>
  <si>
    <t>2025-01-14 20:44:18</t>
  </si>
  <si>
    <t>2025-01-14 20:45:00</t>
  </si>
  <si>
    <t>SD-057-250115-862741-91</t>
  </si>
  <si>
    <t>2025-01-15 08:12:45</t>
  </si>
  <si>
    <t>普通区域-青州市-石门-14753697868-500M-业务受理宽带-次数0-202501150000092778</t>
  </si>
  <si>
    <t>2025-01-16 00:00:00</t>
  </si>
  <si>
    <t>202501150000092778</t>
  </si>
  <si>
    <t>202501150000092778# 导航立单,用户所在位置有群障,已向客户播报,客户要求装维回访.此工单为群障修复工单,根据群障全量闭环管理要求,为确保客户网络通畅,请装维人员跟进修复网络问题,谢谢.联系电话：14753697868</t>
  </si>
  <si>
    <t>2025-01-15 08:32:37</t>
  </si>
  <si>
    <t>2025-01-15 08:32:56</t>
  </si>
  <si>
    <t>SD-057-250115-653974-1390</t>
  </si>
  <si>
    <t>2025-01-15 10:29:06</t>
  </si>
  <si>
    <t>普通区域-寿光市-寿光建行家属院-13573664465-500M-魔百和投诉-次数0-202501150000183310</t>
  </si>
  <si>
    <t>2025-01-16 08:00:00</t>
  </si>
  <si>
    <t>202501150000183310</t>
  </si>
  <si>
    <t>202501150000183310#流程受理流水号：20250115102816135736644651030135
客户号码:13573664465
客户姓名:张*
投诉地市:潍坊
来话流水:2025011510260451320824973
宽带账号:13573664465
宽带账号归属地市:潍坊
宽带账号归属区县:寿光市
故障地址:潍坊寿光市圣城街道圣城街建行家属院中楼*********
联系电话:13573664465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光功率:-22.29
故障大类:电视
故障细类:移动高清电视故障(专席)
携转原因:
故障时间:2025-01-15 10:28:34
魔百和单播/组播:组播
具体故障现象:电视机提示无信号，
客户其他诉求:
魔百和单/组播：组播;宽带小区$[寿光建行家属院]$</t>
  </si>
  <si>
    <t>2025-01-15 10:31:40</t>
  </si>
  <si>
    <t>2025-01-15 10:32:00</t>
  </si>
  <si>
    <t>2025-01-15 08:56:31</t>
  </si>
  <si>
    <t>普通区域-寿光市-张建桥-18366501789-300M-业务受理宽带-次数0-202501150000107338 一级督办</t>
  </si>
  <si>
    <t>202501150000107338</t>
  </si>
  <si>
    <t>2025-01-15 09:00:35</t>
  </si>
  <si>
    <t>SD-852-329654-30-20132</t>
  </si>
  <si>
    <t>SD-057-250115-215098-515</t>
  </si>
  <si>
    <t>2025-01-15 09:06:22</t>
  </si>
  <si>
    <t>【调研】-80+金卡-普通区域-奎文区-金宝生态花园-13869699632-1000M-业务受理宽带-次数0-202501150000114424</t>
  </si>
  <si>
    <t>202501150000114424</t>
  </si>
  <si>
    <t>202501150000114424# 宽带账号:13869699632; 联系电话：13869699632，问题类型：此工单为群障修复工单，根据群障全量闭环修复管理要求，为确保客户网络通畅，请装维人员跟进修复网络问题，谢谢！ 
 群障标题：公告。故障描述：潍坊奎文区金宝生态花园光缆故障，预估24小时恢复，请帮忙拦截,如有需要请联系片区装维师傅高胜书15706307481主叫号码：13869699632.0;该号码仅供参考，请优先联系宽带账号。</t>
  </si>
  <si>
    <t>2025-01-15 09:29:04</t>
  </si>
  <si>
    <t>2025-01-15 09:29:26</t>
  </si>
  <si>
    <t>SD-851-330953-14992-17560</t>
  </si>
  <si>
    <t>SD-057-250115-361524-1154</t>
  </si>
  <si>
    <t>2025-01-15 10:08:05</t>
  </si>
  <si>
    <t>普通区域-诸城市-石桥子-19853631228-1000M-宽带上网投诉-次数0-20250115100545X745172133</t>
  </si>
  <si>
    <t>20250115100545X745172133</t>
  </si>
  <si>
    <t xml:space="preserve">【农村网络投诉】流程受理流水号：20250115100505198536312281023901
客户号码:19853631228
客户姓名:赵**
投诉地市:潍坊
来话流水:2025011509545649220879042
宽带账号:19853631228
宽带账号归属地市:潍坊
宽带账号归属区县:诸城市
故障地址:潍坊诸城市石桥子镇石桥子村石桥子石桥子村红绿灯西北9#*********
联系电话:15864403727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10:05:01
具体故障现象:打不开网页，
客户其他诉求:
</t>
  </si>
  <si>
    <t>2025-01-15 10:09:59</t>
  </si>
  <si>
    <t>2025-01-15 10:10:20</t>
  </si>
  <si>
    <t>SD-851-267015-2962-27168</t>
  </si>
  <si>
    <t>SD-057-250115-514260-456</t>
  </si>
  <si>
    <t>2025-01-15 08:59:14</t>
  </si>
  <si>
    <t>普通区域-高密市-前朱家集自然村-15965020647-300M-宽带上网投诉-次数0-20250115085856X736061316</t>
  </si>
  <si>
    <t>20250115085856X736061316</t>
  </si>
  <si>
    <t xml:space="preserve">【农村网络投诉】流程受理流水号：20250115085759159650206471006679
客户号码:15965020647
客户姓名:于**
投诉地市:潍坊
来话流水:2025011508573558920838527
宽带账号:15965020647
宽带账号归属地市:潍坊
宽带账号归属区县:高密市
故障地址:潍坊高密市柏城镇前朱家集村·
联系电话:15965020647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光功率:-19.74
故障大类:宽带/电视
故障细类:宽带无法上网(专席)
携转原因:
故障时间:2025-01-15 08:58:09
具体故障现象:客户来电反映光猫灯正常但电脑手机无法上网，我处正常排障未恢复，请协助处理谢谢·
客户其他诉求:
</t>
  </si>
  <si>
    <t>2025-01-15 09:01:12</t>
  </si>
  <si>
    <t>2025-01-15 09:01:38</t>
  </si>
  <si>
    <t>SD-851-313765-3869-5377</t>
  </si>
  <si>
    <t>SD-057-250115-682140-1070</t>
  </si>
  <si>
    <t>2025-01-15 10:00:14</t>
  </si>
  <si>
    <t>【调研】-80+普通-普通区域-奎文区-赵疃小区南区-15153688008-1000M-宽带上网投诉-次数0-202501150000157763</t>
  </si>
  <si>
    <t>202501150000157763</t>
  </si>
  <si>
    <t>202501150000157763#宽带账号：15153688008*；宽带地址：*潍坊高新高新城区北海路赵疃小区南区8号楼***；客户来电反映宽带无法联网客户不在现场，无法配合线上指导，请协助处理，谢谢！联系电话：15153688008**；联系人：*刘***；来电流水：*2025011509581081520824173*。</t>
  </si>
  <si>
    <t>2025-01-15 10:04:03</t>
  </si>
  <si>
    <t>2025-01-15 10:04:34</t>
  </si>
  <si>
    <t>SD-851-271500-9765-26287</t>
  </si>
  <si>
    <t>SD-057-250115-216075-1394</t>
  </si>
  <si>
    <t>2025-01-15 10:29:10</t>
  </si>
  <si>
    <t>【追1】(目标)普通区域-潍城区-花翎山庄-18563630083-200M-宽带上网投诉-次数0-20250115102623X983462176</t>
  </si>
  <si>
    <t>2025-01-16 11:30:00</t>
  </si>
  <si>
    <t>20250115102623X983462176</t>
  </si>
  <si>
    <t xml:space="preserve">【农村网络投诉】流程受理流水号：20250115102550185636300831029507
客户号码:18563630083
客户姓名:解**
投诉地市:潍坊
来话流水:2025011510252194520814591
宽带账号:18563630083
宽带账号归属地市:潍坊
宽带账号归属区县:潍城区
故障地址:潍坊潍城区望留街道柳北村花翎山庄5号楼*********
联系电话:18563630083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10:26:12
具体故障现象:打不开网页，
客户其他诉求:
</t>
  </si>
  <si>
    <t>2025-01-15 10:31:54</t>
  </si>
  <si>
    <t>2025-01-15 10:32:14</t>
  </si>
  <si>
    <t>SD-851-309919-9688-25031</t>
  </si>
  <si>
    <t>SD-057-250115-517896-383</t>
  </si>
  <si>
    <t>2025-01-15 08:53:26</t>
  </si>
  <si>
    <t>普通区域-奎文区-南屯新村-15863665094-300M-宽带上网投诉-次数0-20250115085237X357996876</t>
  </si>
  <si>
    <t>20250115085237X357996876</t>
  </si>
  <si>
    <t xml:space="preserve">【农村网络投诉】流程受理流水号：20250115085126158636650941005179
客户号码:15863665094
客户姓名:吕*
投诉地市:潍坊
来话流水:2025011508503145620871989
宽带账号:15863665094
宽带账号归属地市:潍坊
宽带账号归属区县:奎文区
故障地址:潍坊奎文区廿里堡街道潍州路南屯新村（代理商独家，办理联系电话18866760550）17号楼*********
联系电话:15863665094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故障时间:2025-01-15 08:51:34
具体故障现象:提示网络无法连接，
客户其他诉求:
</t>
  </si>
  <si>
    <t>2025-01-15 09:02:27</t>
  </si>
  <si>
    <t>2025-01-15 09:11:25</t>
  </si>
  <si>
    <t>SD-851-287103-2933-20739</t>
  </si>
  <si>
    <t>SD-057-250115-278459-382</t>
  </si>
  <si>
    <t>2025-01-15 08:53:22</t>
  </si>
  <si>
    <t>80+银卡-普通区域-寒亭区-种子公司宿舍小区-15064648370-200M-宽带上网投诉-次数0-20250115085226X346119451</t>
  </si>
  <si>
    <t>2025-01-16 09:54:00</t>
  </si>
  <si>
    <t>20250115085226X346119451</t>
  </si>
  <si>
    <t xml:space="preserve">流程受理流水号：20250115084625150646483701004066
客户号码:15064648370
客户姓名:李**
投诉地市:潍坊
来话流水:2025011508460759220834911
宽带账号:15064648370
宽带账号归属地市:潍坊
宽带账号归属区县:寒亭区
故障地址:潍坊寒亭区寒亭街道丰华路种子公司宿舍小区2单元302*********
联系电话:15095107101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
故障细类:网速慢/上网掉线(专席)
携转原因:
故障时间:2025-01-15 08:41:53
具体故障现象:网速慢卡顿，
客户其他诉求:
</t>
  </si>
  <si>
    <t>2025-01-15 08:57:29</t>
  </si>
  <si>
    <t>2025-01-15 09:04:27</t>
  </si>
  <si>
    <t>SD-057-250115-209431-409</t>
  </si>
  <si>
    <t>2025-01-15 08:56:30</t>
  </si>
  <si>
    <t>【调研】-普通区域-高密市-盛世华府北院-15763673730-500M-宽带上网投诉-次数0-20250115085450X490789264</t>
  </si>
  <si>
    <t>20250115085450X490789264</t>
  </si>
  <si>
    <t xml:space="preserve">流程受理流水号：20250115085330157636737301005631
客户号码:15763673730
客户姓名:栾**
投诉地市:潍坊
来话流水:2025011508520379120885912
宽带账号:15763673730
宽带账号归属地市:潍坊
宽带账号归属区县:高密市
故障地址:潍坊高密市朝阳街道月潭路盛世华府北院高密盛世华府17号楼门头
联系电话:15628722827
联系人:先生/女士
工单紧急程度:一般
是否有升级投诉倾向:否
是否重复投诉:否
是否携转意向:否
是否投诉倾向:否
是否智能网关:非智能网关
当前是否在线:是
接入方式:FTTH
端到端诊断结果:客户侧设备问题（新增）
是否质差终端:无质差信息
光功率:无
故障大类:宽带/电视
故障细类:网速慢/上网掉线(专席)
携转原因:
故障时间:2025-01-15 08:53:08
具体故障现象:网速慢卡顿，
客户其他诉求:上网卡顿，重启无效，千兆路由，使用年限2年左右，要求尽快恢复网络
</t>
  </si>
  <si>
    <t>2025-01-15 09:01:37</t>
  </si>
  <si>
    <t>2025-01-15 09:02:00</t>
  </si>
  <si>
    <t>SD-057-250115-875492-3551</t>
  </si>
  <si>
    <t>2025-01-15 14:19:59</t>
  </si>
  <si>
    <t>普通区域-寿光市-田马市场北区（小微）-15264422197-300M-宽带上网投诉-次数0-202501150000328256</t>
  </si>
  <si>
    <t>202501150000328256</t>
  </si>
  <si>
    <t>202501150000328256#流程受理流水号：20250115141848152644221971079564
客户号码:15264422197
客户姓名:袁**
投诉地市:潍坊
来话流水:2025011514183277620825057
宽带账号:15264422197
账号归属区县:寿光
联系电话:15264422197
联系人:先生
宽带地址:潍坊
工单紧急程度:紧急
是否投诉倾向:否
是否重复投诉:否
是否携转意向:否
是否有升级投诉倾向:否
*业务名称:业务融合开机流程小微宽带
投诉内容:手机号码：15264422197，【问题描述】客户已办理宽带业务，有开通单，要求装维尽快联系上门，请处理，谢谢。联系电话：15264422197，联系人：先生，录音流水号：2025011514183277620825057。受理明细：531920062399999999。
在途开通单信息：536250106996410012，15264422197，2025-01-06 09:26:41，业务融合开机流程小微宽带，处理中，装维选址
是否到厅:否
业务名称:业务融合开机流程小微宽带
;宽带小区$[田马市场北区（小微）]$</t>
  </si>
  <si>
    <t>2025-01-15 14:34:43</t>
  </si>
  <si>
    <t>2025-01-15 14:35:39</t>
  </si>
  <si>
    <t>SD-851-275580-1075-10900</t>
  </si>
  <si>
    <t>SD-057-250115-931845-3496</t>
  </si>
  <si>
    <t>2025-01-15 14:11:20</t>
  </si>
  <si>
    <t>普通区域-昌乐县-都南都北自然村-13869677355-100M-宽带上网投诉-次数0-202501150000322170</t>
  </si>
  <si>
    <t>2025-01-16 15:12:00</t>
  </si>
  <si>
    <t>202501150000322170</t>
  </si>
  <si>
    <t>202501150000322170#宽带账号：；宽带地址：潍坊昌乐县朱刘街道都南都北都南都北自然村都南都北村；客户来电反映移动高清无法观看，客户无法配合线上指导/客户不配合排障，要求去家里，请协助处理，谢谢！联系电话：13869677355；联系人：先生；来电流水：2025011514091258720806239。</t>
  </si>
  <si>
    <t>2025-01-15 14:21:30</t>
  </si>
  <si>
    <t>2025-01-15 14:22:17</t>
  </si>
  <si>
    <t>SD-057-250115-059148-479</t>
  </si>
  <si>
    <t>2025-01-15 09:02:18</t>
  </si>
  <si>
    <t>普通区域-奎文区-北大锦城-13616461060-300M-宽带上网投诉-次数0-20250115090053X853437403</t>
  </si>
  <si>
    <t>20250115090053X853437403</t>
  </si>
  <si>
    <t xml:space="preserve">流程受理流水号：20250115090006136164610601007204
客户号码:13616461060
客户姓名:秦*
投诉地市:潍坊
来话流水:2025011508592459320856311
宽带账号:13616461060
宽带账号归属地市:潍坊
宽带账号归属区县:奎文区
故障地址:潍坊奎文区高新城区北宫街北大锦城6号楼(4期)*********
联系电话:15715364133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故障时间:2025-01-15 08:58:21
具体故障现象:光纤断了
客户其他诉求:
</t>
  </si>
  <si>
    <t>2025-01-15 09:03:54</t>
  </si>
  <si>
    <t>2025-01-15 09:04:12</t>
  </si>
  <si>
    <t>SD-852-305386-875-16428</t>
  </si>
  <si>
    <t>2025-01-15 09:06:44</t>
  </si>
  <si>
    <t>普通区域-潍城区-平寿村自然村-13563622417-300M-业务受理宽带-次数0-202501150000115281 一级督办</t>
  </si>
  <si>
    <t>202501150000115281</t>
  </si>
  <si>
    <t>2025-01-15 09:14:08</t>
  </si>
  <si>
    <t>SD-057-250115-360275-484</t>
  </si>
  <si>
    <t>2025-01-15 09:02:31</t>
  </si>
  <si>
    <t>80+银卡-普通区域-寿光市-环翠花园-15095151620-1000M-宽带上网投诉-次数0-20250115090131X891041556</t>
  </si>
  <si>
    <t>20250115090131X891041556</t>
  </si>
  <si>
    <t xml:space="preserve">流程受理流水号：20250115090010150951516201007216
客户号码:15095151620
客户姓名:牟**
投诉地市:潍坊
来话流水:2025011508582498220846532
宽带账号:15095151620
宽带账号归属地市:潍坊
宽带账号归属区县:寿光市
故障地址:潍坊寿光市圣城街道东升路环翠花园1号楼*********
联系电话:15095151620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故障时间:2025-01-15 09:01:02
具体故障现象:提示网络无法连接，
客户其他诉求:客户要求上门监测网络。
</t>
  </si>
  <si>
    <t>2025-01-15 09:10:28</t>
  </si>
  <si>
    <t>2025-01-15 09:13:32</t>
  </si>
  <si>
    <t>SD-851-254453-53-24021</t>
  </si>
  <si>
    <t>SD-057-250115-948702-1366</t>
  </si>
  <si>
    <t>2025-01-15 10:27:28</t>
  </si>
  <si>
    <t>【重投】-80+普通-普通区域-诸城市-报社小区-13606476444-1000M-宽带上网投诉-次数0-202501150000181303</t>
  </si>
  <si>
    <t>202501150000181303</t>
  </si>
  <si>
    <t>202501150000181303#【已关注中国移动10086微信公众号】流程受理流水号：20250115102031136064764441028065
客户号码:13606476444
客户姓名:吴**
投诉地市:潍坊
来话流水:2025011510200811820837942
宽带账号:13606476444
账号归属区县:诸城市旭阳通讯器材经营部
联系电话:13606476444
联系人:先生
宽带地址:潍坊
工单紧急程度:非常紧急
是否投诉倾向:是
是否重复投诉:否
是否携转意向:否
是否有升级投诉倾向:否
*业务名称:业务融合移机流程宽带+OTT
投诉内容:手机号码：13606476444，【问题描述】客户已办理宽带业务，有开通单，要求装维尽快联系上门，请处理，谢谢。联系电话：13606476444，联系人：先生，录音流水号：2025011510200811820837942。受理明细：531920062399999999。市长热线投诉倾向
在途开通单信息：536241230825535466，13606476444，2024-12-30 11:01:18，业务融合移机流程宽带+OTT，处理中，黄单建设（楼宇）
是否到厅:否
业务名称:业务融合移机流程宽带+OTT
;宽带小区$[报社小区]$</t>
  </si>
  <si>
    <t>2025-01-15 10:38:01</t>
  </si>
  <si>
    <t>2025-01-15 10:38:17</t>
  </si>
  <si>
    <t>SD-852-341102-661-15954</t>
  </si>
  <si>
    <t>SD-057-250115-684129-86</t>
  </si>
  <si>
    <t>2025-01-15 08:11:54</t>
  </si>
  <si>
    <t>普通区域-寿光市-吕一村自然村-15063695248-300M-魔百和投诉-次数0-202501150000092575</t>
  </si>
  <si>
    <t>202501150000092575</t>
  </si>
  <si>
    <t>202501150000092575#流程受理流水号：20250115081037150636952481000396
客户号码:15063695248
客户姓名:吕**
投诉地市:潍坊
来话流水:2025011508081398020861149
宽带账号:15063695248
宽带账号归属地市:潍坊
宽带账号归属区县:寿光市
故障地址:潍坊寿光市纪台镇吕一村吕一村自然村扩容51号箱*********
联系电话:13406656139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
携转原因:
故障时间:2025-01-15 08:10:47
魔百和单播/组播:组播
具体故障现象:电视无法观看
客户其他诉求:
魔百和单/组播：组播;宽带小区$[吕一村自然村]$</t>
  </si>
  <si>
    <t>2025-01-15 08:17:21</t>
  </si>
  <si>
    <t>2025-01-15 08:17:41</t>
  </si>
  <si>
    <t>SD-057-250115-683517-437</t>
  </si>
  <si>
    <t>2025-01-15 08:57:23</t>
  </si>
  <si>
    <t>【调研】-(目标)普通区域-奎文区-南屯新村-15964903119-300M-业务受理宽带-次数0-202501150000109393</t>
  </si>
  <si>
    <t>202501150000109393</t>
  </si>
  <si>
    <t>202501150000109393#【已关注中国移动10086微信公众号】 宽带账号:15964903119; 联系电话：15964903119，问题类型：此工单为群障修复工单，根据群障全量闭环修复管理要求，为确保客户网络通畅，请装维人员跟进修复网络问题，谢谢！ 
 群障标题：公告。故障描述：潍坊奎文区南屯新村光缆故障，预估24小时恢复，请帮忙拦截,如有需要请联系片区装维师傅段孝冬15706366517主叫号码：15964903119.0;该号码仅供参考，请优先联系宽带账号。</t>
  </si>
  <si>
    <t>2025-01-15 09:02:16</t>
  </si>
  <si>
    <t>2025-01-15 09:10:15</t>
  </si>
  <si>
    <t>2025-01-15 08:57:30</t>
  </si>
  <si>
    <t>【调研】-普通区域-寿光市-南孙云子村自然村-13884710656-300M-业务受理宽带-次数0-202501150000109695 一级督办</t>
  </si>
  <si>
    <t>202501150000109695</t>
  </si>
  <si>
    <t>2025-01-15 09:19:38</t>
  </si>
  <si>
    <t>2025-01-15 09:21:32</t>
  </si>
  <si>
    <t>SD-057-250115-082691-458</t>
  </si>
  <si>
    <t>2025-01-15 08:59:32</t>
  </si>
  <si>
    <t>普通区域-寿光市-高淮村自然村-13864609403-300M-宽带上网投诉-次数0-202501150000108169</t>
  </si>
  <si>
    <t>202501150000108169</t>
  </si>
  <si>
    <t>202501150000108169#13864609403   客户反映电视无法观看，提示亲情网，线上排障未恢复，请协助处理。谢谢  联系人：先生 联系电话：本机 流水：2025011508515169920884067</t>
  </si>
  <si>
    <t>2025-01-15 09:10:26</t>
  </si>
  <si>
    <t>2025-01-15 09:18:33</t>
  </si>
  <si>
    <t>2025-01-15 14:26:26</t>
  </si>
  <si>
    <t>普通区域-奎文区-李家社区-13706468528-100M-宽带上网投诉-次数0-20250115142547X347902743 一级督办</t>
  </si>
  <si>
    <t>2025-01-16 15:27:00</t>
  </si>
  <si>
    <t>20250115142547X347902743</t>
  </si>
  <si>
    <t>2025-01-15 14:42:12</t>
  </si>
  <si>
    <t>2025-01-15 14:42:37</t>
  </si>
  <si>
    <t>SD-057-250115-102638-3595</t>
  </si>
  <si>
    <t>2025-01-15 14:25:49</t>
  </si>
  <si>
    <t>【调研】-80+普通-(目标)普通区域-寿光市-寿光西关村-17866677757-1000M-业务受理宽带-次数0-202501150000332179</t>
  </si>
  <si>
    <t>202501150000332179</t>
  </si>
  <si>
    <t>202501150000332179# 宽带账号:17866677757; 联系电话：17866677757，问题类型：此工单为群障修复工单，根据群障全量闭环修复管理要求，为确保客户网络通畅，请装维人员跟进修复网络问题，谢谢！ 
 群障标题：公告。故障描述：潍坊寿光市寿光西关村光缆故障，预估24小时恢复，请帮忙拦截,如有需要请联系片区装维师傅王晓宁15053691091主叫号码：17866677757.0;该号码仅供参考，请优先联系宽带账号。</t>
  </si>
  <si>
    <t>2025-01-15 14:42:51</t>
  </si>
  <si>
    <t>2025-01-15 14:56:37</t>
  </si>
  <si>
    <t>SD-851-304617-3974-316</t>
  </si>
  <si>
    <t>SD-057-250115-095234-1398</t>
  </si>
  <si>
    <t>2025-01-15 10:29:23</t>
  </si>
  <si>
    <t>【调研】-80+普通-普通区域-潍城区-新天地-15963437092-300M-宽带上网投诉-次数0-202501150000182309</t>
  </si>
  <si>
    <t>202501150000182309</t>
  </si>
  <si>
    <t>202501150000182309#宽带账号：15963437092 ；宽带地址： 潍坊潍城区城关街道胜利西街新天地新天地** ；客户来电反映家里没网   ，不在家，请协助处理。来电流水：2025011510250768020811121  联系电话：15963437092</t>
  </si>
  <si>
    <t>2025-01-15 10:33:34</t>
  </si>
  <si>
    <t>2025-01-15 10:33:55</t>
  </si>
  <si>
    <t>2025-01-15 12:07:00</t>
  </si>
  <si>
    <t>普通区域-奎文区-潍坊职业学院-19709681507-100M-业务受理宽带-次数0-202501150000262028 一级督办</t>
  </si>
  <si>
    <t>2025-01-16 12:00:00</t>
  </si>
  <si>
    <t>202501150000262028</t>
  </si>
  <si>
    <t>2025-01-15 12:22:15</t>
  </si>
  <si>
    <t>2025-01-15 12:23:44</t>
  </si>
  <si>
    <t>SD-057-250115-186243-99</t>
  </si>
  <si>
    <t>2025-01-15 08:17:17</t>
  </si>
  <si>
    <t>【调研】-80+普通-普通区域-寿光市-英伦公馆-15154489496-500M-业务受理宽带-次数0-202501150000093138</t>
  </si>
  <si>
    <t>202501150000093138</t>
  </si>
  <si>
    <t>202501150000093138# 导航立单,用户所在位置有群障,已向客户播报,客户要求装维回访.此工单为群障修复工单,根据群障全量闭环管理要求,为确保客户网络通畅,请装维人员跟进修复网络问题,谢谢.联系电话：15154489496</t>
  </si>
  <si>
    <t>2025-01-15 08:35:06</t>
  </si>
  <si>
    <t>2025-01-15 08:36:28</t>
  </si>
  <si>
    <t>SD-057-250115-248516-3578</t>
  </si>
  <si>
    <t>2025-01-15 14:23:18</t>
  </si>
  <si>
    <t>【调研】-(目标)普通区域-寿光市-谷家齐村自然村-15163604827-500M-宽带上网投诉-次数0-20250115142232X152752155</t>
  </si>
  <si>
    <t>20250115142232X152752155</t>
  </si>
  <si>
    <t xml:space="preserve">【农村网络投诉】流程受理流水号：20250115142115151636048271080118
客户号码:15163604827
客户姓名:解**
投诉地市:潍坊
来话流水:2025011514202455720848426
宽带账号:15163604827
宽带账号归属地市:潍坊
宽带账号归属区县:寿光市
故障地址:潍坊寿光市寒桥镇谷家齐村谷家齐村自然村谷家齐村1箱（谷庆光外墙）*********
联系电话:15854423813
联系人:先生/女士
工单紧急程度:一般
是否有升级投诉倾向:否
是否重复投诉:否
是否携转意向:否
是否投诉倾向:否
是否智能网关:智能网关
当前是否在线:否
接入方式:FTTH
端到端诊断结果:网络不在线
是否质差终端:无质差信息
光功率:无
故障大类:宽带/电视
故障细类:宽带无法上网(专席)
携转原因:
故障时间:2025-01-15 14:15:01
具体故障现象:PON闪烁，把光纤线捋直重新插紧，重启光猫未恢复
客户其他诉求:
</t>
  </si>
  <si>
    <t>2025-01-15 14:42:15</t>
  </si>
  <si>
    <t>2025-01-15 14:42:34</t>
  </si>
  <si>
    <t>SD-057-250115-284613-3628</t>
  </si>
  <si>
    <t>2025-01-15 14:29:10</t>
  </si>
  <si>
    <t>80+普通-普通区域-高密市-高密农行宿舍一-13791627364-200M-宽带上网投诉-次数0-202501150000335796</t>
  </si>
  <si>
    <t>2025-01-16 15:30:00</t>
  </si>
  <si>
    <t>202501150000335796</t>
  </si>
  <si>
    <t>202501150000335796#【已关注中国移动10086微信公众号】流程受理流水号：20250115142658137916273641081415
客户号码:13791627364
客户姓名:张*
投诉地市:潍坊
来话流水:2025011514263678620829369
宽带账号:13791627364
宽带账号归属地市:潍坊
宽带账号归属区县:高密市
故障地址:潍坊高密市朝阳街道夷安大道农行宿舍7号楼*********
联系电话:13791627364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故障细类:宽带无法上网
携转原因:
故障时间:2025-01-15 14:27:57
具体故障现象:提示网络无法连接，
客户其他诉求:
;宽带小区$[高密农行宿舍一]$</t>
  </si>
  <si>
    <t>2025-01-15 14:42:33</t>
  </si>
  <si>
    <t>2025-01-15 14:43:03</t>
  </si>
  <si>
    <t>SD-851-267860-15799-29046</t>
  </si>
  <si>
    <t>SD-057-250115-372054-469</t>
  </si>
  <si>
    <t>2025-01-15 09:01:20</t>
  </si>
  <si>
    <t>80+金卡-普通区域-寿光市-水岸嘉园-18764755666-1000M-宽带上网投诉-次数0-202501150000110558</t>
  </si>
  <si>
    <t>202501150000110558</t>
  </si>
  <si>
    <t>202501150000110558#宽带账号：18764755666；联系电话：18764755666宽带地址：潍坊寿光市圣城街道农圣街水岸嘉园5号楼*；客户来电反映宽带无法使用，客户异机来电报修，线上指导无法配合操作，要求上门处理，来电流水：2025011508572471320836758</t>
  </si>
  <si>
    <t>2025-01-15 09:04:14</t>
  </si>
  <si>
    <t>2025-01-15 09:04:45</t>
  </si>
  <si>
    <t>SD-851-297371-7562-6757</t>
  </si>
  <si>
    <t>SD-057-250115-068724-546</t>
  </si>
  <si>
    <t>2025-01-15 09:08:17</t>
  </si>
  <si>
    <t>【调研】-(目标)普通区域-寒亭区-前河套村自然村-15863425828-200M-宽带上网投诉-次数0-202501150000114720</t>
  </si>
  <si>
    <t>2025-01-16 10:09:00</t>
  </si>
  <si>
    <t>202501150000114720</t>
  </si>
  <si>
    <t>202501150000114720#宽带账号：15863425828；联系电话：15863425828宽带地址：潍坊寒亭区高里街道前河套村前河套村自然村前河套村西南客户来电反映宽带在线但是无法上网要求上门处理，来电流水2025011509060971520832101</t>
  </si>
  <si>
    <t>2025-01-15 09:14:27</t>
  </si>
  <si>
    <t>2025-01-15 09:16:35</t>
  </si>
  <si>
    <t>SD-851-276632-13868-16021</t>
  </si>
  <si>
    <t>SD-057-250115-429351-1128</t>
  </si>
  <si>
    <t>2025-01-15 10:05:45</t>
  </si>
  <si>
    <t>【调研】-80+银卡-普通区域-安丘市-东方明珠-13676367008-300M-宽带上网投诉-次数0-202501150000161000</t>
  </si>
  <si>
    <t>202501150000161000</t>
  </si>
  <si>
    <t>202501150000161000#宽带账号：13676367008，宽带地址： 潍坊安丘市兴安街道商场路东方明珠东方明珠23号楼*********；客户来电表示移动宽带网速慢，客户不在家 ，拒绝配合操作，要求师傅上门，请协助处理，谢谢，联系人：先生，联系号码：13361450789，来电流水：2025011510034598620802786</t>
  </si>
  <si>
    <t>2025-01-15 10:09:06</t>
  </si>
  <si>
    <t>2025-01-15 10:10:05</t>
  </si>
  <si>
    <t>SD-057-250115-480536-1335</t>
  </si>
  <si>
    <t>2025-01-15 10:26:22</t>
  </si>
  <si>
    <t>普通区域--null--宽带上网投诉-次数0-20250115102536X936955569</t>
  </si>
  <si>
    <t>2025-01-16 11:27:00</t>
  </si>
  <si>
    <t>20250115102536X936955569</t>
  </si>
  <si>
    <t xml:space="preserve">流程受理流水号：20250115101838199533586181027508
客户号码:19953358618
客户姓名:王**
投诉地市:潍坊
来话流水:2025011510180870720809553
宽带账号:19953358618
账号归属区县:潍坊市坊子区智创手机专卖店
联系电话:19953358618
联系人:先生
宽带地址:潍坊
工单紧急程度:非常紧急
是否投诉倾向:是
是否重复投诉:否
是否携转意向:否
是否有升级投诉倾向:是
*业务名称:业务融合开机流程宽带+OTT
投诉内容:手机号码：19953358618，【客户表示最一开始是从1月9号办理的宽带，但是营业厅给下错单子，又给客户重新下，营业厅承诺客户14号晚上七点有师傅上门安装，但是师傅表示没设备找各种理由不去安装，客户等待了很久要求尽快处理上门安装宽带，若不及时处理客户就工信部投诉维权】客户已办理宽带业务，有开通单，要求装维尽快联系上门，请处理，谢谢。联系电话：19953358618，联系人：先生，录音流水号：2025011510180870720809553。
在途开通单信息：536250114298401172，19953358618，2025-01-14 15:07:20，业务融合开机流程宽带+OTT，处理中，施工预约
是否到厅:否
业务名称:业务融合开机流程宽带+OTT
</t>
  </si>
  <si>
    <t>2025-01-15 17:38:22</t>
  </si>
  <si>
    <t>SD-057-250115-195264-2468</t>
  </si>
  <si>
    <t>80+金卡-普通区域-奎文区-帛方纺织东区-15006361531-300M-业务受理宽带-次数0-202501150000262252</t>
  </si>
  <si>
    <t>202501150000262252</t>
  </si>
  <si>
    <t>202501150000262252# 宽带账号:15006361531; 联系电话：15006361531，问题类型：此工单为群障修复工单，根据群障全量闭环修复管理要求，为确保客户网络通畅，请装维人员跟进修复网络问题，谢谢！ 
 群障标题：公告。故障描述：潍坊奎文区帛方纺织东区光缆故障，预估24小时恢复，请帮忙拦截,如有需要请联系片区装维师傅闫晗15706366534主叫号码：15006361531.0;该号码仅供参考，请优先联系宽带账号。</t>
  </si>
  <si>
    <t>2025-01-15 12:12:50</t>
  </si>
  <si>
    <t>2025-01-15 12:13:05</t>
  </si>
  <si>
    <t>SD-057-250115-386940-2484</t>
  </si>
  <si>
    <t>2025-01-15 12:07:26</t>
  </si>
  <si>
    <t>【调研】-普通区域-奎文区-西虞天城-18340050160-1000M-业务受理宽带-次数0-202501150000263165</t>
  </si>
  <si>
    <t>202501150000263165</t>
  </si>
  <si>
    <t>202501150000263165#【已关注中国移动10086微信公众号】 宽带账号:18340050160; 联系电话：18340050160，问题类型：此工单为群障修复工单，根据群障全量闭环修复管理要求，为确保客户网络通畅，请装维人员跟进修复网络问题，谢谢！ 
 群障标题：公告。故障描述：潍坊奎文区西虞天城光缆故障，预估24小时恢复，请帮忙拦截,如有需要请联系片区装维师傅姚克胜15706307480主叫号码：18340050160.0;该号码仅供参考，请优先联系宽带账号。</t>
  </si>
  <si>
    <t>2025-01-15 12:10:12</t>
  </si>
  <si>
    <t>2025-01-15 12:16:10</t>
  </si>
  <si>
    <t>SD-851-252303-18331-26819</t>
  </si>
  <si>
    <t>SD-057-250115-502437-376</t>
  </si>
  <si>
    <t>2025-01-15 08:53:06</t>
  </si>
  <si>
    <t>【调研】-80+白金-(目标)普通区域-青州市-海岱财富广场-13475681371-200M-宽带上网投诉-次数0-20250115085035X235618256</t>
  </si>
  <si>
    <t>20250115085035X235618256</t>
  </si>
  <si>
    <t xml:space="preserve">流程受理流水号：20250115084603134756813711003983
客户号码:13475681371
客户姓名:赵**
投诉地市:潍坊
来话流水:2025011508432880620814442
宽带账号:13475681371
宽带账号归属地市:潍坊
宽带账号归属区县:青州市
故障地址:潍坊青州市云门山街道范公亭东路海岱财富广场海岱财富广场901
联系电话:18563065061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故障时间:2025-01-15 08:45:58
具体故障现象:宽带无法上网
客户其他诉求:
</t>
  </si>
  <si>
    <t>2025-01-15 08:55:13</t>
  </si>
  <si>
    <t>2025-01-15 08:55:53</t>
  </si>
  <si>
    <t>SD-057-250115-950831-420</t>
  </si>
  <si>
    <t>2025-01-15 08:56:51</t>
  </si>
  <si>
    <t>【调研】-80+白金-普通区域-奎文区-恒大名都-15064687444-1000M-业务受理宽带-次数0-202501150000107910</t>
  </si>
  <si>
    <t>202501150000107910</t>
  </si>
  <si>
    <t>202501150000107910# 宽带账号:15064687444; 联系电话：15064687444，问题类型：此工单为群障修复工单，根据群障全量闭环修复管理要求，为确保客户网络通畅，请装维人员跟进修复网络问题，谢谢！ 
 群障标题：公告。故障描述：潍坊奎文区恒大名都光缆故障，预估24小时恢复，请帮忙拦截,如有需要请联系片区装维师傅王子龙15706307413主叫号码：15064687444.0;该号码仅供参考，请优先联系宽带账号。</t>
  </si>
  <si>
    <t>2025-01-15 08:59:35</t>
  </si>
  <si>
    <t>2025-01-15 09:01:11</t>
  </si>
  <si>
    <t>SD-057-250115-265184-351</t>
  </si>
  <si>
    <t>2025-01-15 08:50:34</t>
  </si>
  <si>
    <t>80+金卡-普通区域-昌邑市-辛隅村-13863694546-1000M-宽带延伸服务-次数0-202501150000104722</t>
  </si>
  <si>
    <t>202501150000104722</t>
  </si>
  <si>
    <t xml:space="preserve">202501150000104722#流程受理流水号：20250115084654138636945461004181
客户号码:13863694546
客户姓名:王**
投诉地市:潍坊
来话流水:2025011508453001420829914
宽带账号:13863694546
宽带账号归属地市:潍坊
宽带账号归属区县:昌邑市
故障地址:潍坊昌邑市围子镇辛隅辛隅村21号箱李海华*********
联系电话:13581170444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故障时间:2025-01-15 08:47:05
具体故障现象:调测其它设备，
</t>
  </si>
  <si>
    <t>2025-01-15 09:00:45</t>
  </si>
  <si>
    <t>2025-01-15 09:01:25</t>
  </si>
  <si>
    <t>SD-851-321781-24555-27471</t>
  </si>
  <si>
    <t>SD-057-250115-980642-3592</t>
  </si>
  <si>
    <t>2025-01-15 14:25:24</t>
  </si>
  <si>
    <t>普通区域-寿光市-屯西新村-13953625769-200M-宽带上网投诉-次数0-202501150000330240</t>
  </si>
  <si>
    <t>2025-01-16 15:26:00</t>
  </si>
  <si>
    <t>202501150000330240</t>
  </si>
  <si>
    <t>202501150000330240#13953625769客户来电反映宽带无法正常使用，要求师傅上门维修联系电话13953625769 ，来话流水2025011514191655420834387</t>
  </si>
  <si>
    <t>2025-01-15 14:31:26</t>
  </si>
  <si>
    <t>2025-01-15 14:31:52</t>
  </si>
  <si>
    <t>SD-057-250115-085463-3626</t>
  </si>
  <si>
    <t>2025-01-15 14:29:01</t>
  </si>
  <si>
    <t>80+银卡-普通区域-寿光市-商业新村-15964325777-500M-宽带上网投诉-次数0-20250115142618X378842872</t>
  </si>
  <si>
    <t>20250115142618X378842872</t>
  </si>
  <si>
    <t xml:space="preserve">【农村网络投诉】流程受理流水号：20250115142245159643257771080477
客户号码:15964325777
客户姓名:陈**
投诉地市:潍坊
来话流水:2025011514220020820869216
宽带账号:15964325777
宽带账号归属地市:潍坊
宽带账号归属区县:寿光市
故障地址:潍坊寿光市圣城街道金光街商业新村南侧7号楼*********
联系电话:15763091087
联系人:先生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故障时间:2025-01-15 14:25:01
具体故障现象:提示网络无法连接，
客户其他诉求:
</t>
  </si>
  <si>
    <t>2025-01-15 14:36:33</t>
  </si>
  <si>
    <t>2025-01-15 14:37:00</t>
  </si>
  <si>
    <t>SD-057-250115-263817-1121</t>
  </si>
  <si>
    <t>2025-01-15 10:05:09</t>
  </si>
  <si>
    <t>80+普通-FTTR-普通区域-寿光市-福盛家园-15269623706-1000M-宽带上网投诉-次数0-20250115100306X586378178</t>
  </si>
  <si>
    <t>20250115100306X586378178</t>
  </si>
  <si>
    <t xml:space="preserve">流程受理流水号：20250115100102152696237061022817
客户号码:15269623706
客户姓名:王**
投诉地市:潍坊
来话流水:2025011509563864120802708
宽带账号:15269623706
宽带账号归属地市:潍坊
宽带账号归属区县:寿光市
故障地址:潍坊寿光市圣城街道新兴街福盛家园北区2号楼*********
联系电话:15269623706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光功率:-9.25
故障大类:宽带/电视
故障细类:宽带无法上网
携转原因:
故障时间:2025-01-15 10:01:16
具体故障现象:客户来电反映称自己的宽带才安装没多长时间，遥控器设备都不能用了，在线正常解释，客户不认可，请协助处理，谢谢~
客户其他诉求:谢谢
</t>
  </si>
  <si>
    <t>2025-01-15 10:24:50</t>
  </si>
  <si>
    <t>2025-01-15 10:25:19</t>
  </si>
  <si>
    <t>SD-851-311417-1360-24900</t>
  </si>
  <si>
    <t>SD-057-250115-785346-537</t>
  </si>
  <si>
    <t>2025-01-15 09:07:51</t>
  </si>
  <si>
    <t>80+普通-普通区域-临朐县-朐悦留园-15165443266-300M-宽带上网投诉-次数0-202501150000099007</t>
  </si>
  <si>
    <t>202501150000099007</t>
  </si>
  <si>
    <t>202501150000099007#15165443266客户来电反映宽带无法上网，线上排障不认可，请协助处理，谢谢  联系人女士  联系电话 13589179877 流水号2025011509061853420833854</t>
  </si>
  <si>
    <t>2025-01-15 09:11:32</t>
  </si>
  <si>
    <t>2025-01-15 09:11:49</t>
  </si>
  <si>
    <t>SD-057-250115-501934-2428</t>
  </si>
  <si>
    <t>2025-01-15 12:02:47</t>
  </si>
  <si>
    <t>80+普通-普通区域--null-15165680295-宽带上网投诉-次数0-202501150000258857</t>
  </si>
  <si>
    <t>2025-01-16 13:00:00</t>
  </si>
  <si>
    <t>202501150000258857</t>
  </si>
  <si>
    <t>202501150000258857#流程受理流水号：20250115120156151656802951054830
客户号码:15165680295
客户姓名:李*
投诉地市:潍坊
来话流水:2025011512013771020846266
宽带账号:15165680295
账号归属区县:青州-云门山代理商管理中心
联系电话:15165680295
联系人:先生/女士
宽带地址:潍坊
工单紧急程度:非常紧急
是否投诉倾向:否
是否重复投诉:否
是否携转意向:否
是否有升级投诉倾向:否
*业务名称:业务融合开机流程宽带
投诉内容:手机号码：15165680295，【问题描述】客户已办理宽带业务，有开通单，要求装维尽快联系上门，请处理，谢谢。联系电话：15165680295，联系人：先生/女士，录音流水号：2025011512013771020846266。受理明细：531920062399999999。
在途开通单信息：536250113121497060，15165680295，2025-01-13 18:10:45，业务融合开机流程宽带，处理中，手写判断和地址录入
是否到厅:否
业务名称:业务融合开机流程宽带
;宽带小区$[null]$</t>
  </si>
  <si>
    <t>2025-01-15 18:18:42</t>
  </si>
  <si>
    <t>SD-057-250115-236481-2432</t>
  </si>
  <si>
    <t>2025-01-15 12:03:48</t>
  </si>
  <si>
    <t>【调研】-80+银卡-普通区域-安丘市-潍徐北路汶河桥北至老收费站西沿街-15063669933-500M-宽带上网投诉-次数0-202501150000257758</t>
  </si>
  <si>
    <t>202501150000257758</t>
  </si>
  <si>
    <t>202501150000257758#宽带账号：15063669933；宽带地址：潍坊安丘市兴安街道潍徐北路潍徐北路汶河桥北至老收费站西沿街潍徐北路汶河桥；客户来电反映宽带不能用  要求师傅上门，请协助处理，谢谢！联系电话：15063669933；联系人：；来电流水：。 2025011512012355320844034</t>
  </si>
  <si>
    <t>2025-01-15 12:09:25</t>
  </si>
  <si>
    <t>2025-01-15 12:09:45</t>
  </si>
  <si>
    <t>SD-851-257582-12231-16861</t>
  </si>
  <si>
    <t>SD-057-250115-715263-1120</t>
  </si>
  <si>
    <t>2025-01-15 10:05:05</t>
  </si>
  <si>
    <t>80+银卡-普通区域-青州市-张家庄商业街-13780848072-1000M-宽带上网投诉-次数0-20250115100304X584157622</t>
  </si>
  <si>
    <t>20250115100304X584157622</t>
  </si>
  <si>
    <t xml:space="preserve">流程受理流水号：20250115100057137808480721022794
客户号码:13780848072
客户姓名:高*
投诉地市:潍坊
来话流水:2025011510002304920854474
宽带账号:13780848072
宽带账号归属地市:潍坊
宽带账号归属区县:青州市
故障地址:潍坊青州市王府街道张家庄张家庄商业街1号箱（北街东）*********
联系电话:13563694983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10:01:49
具体故障现象:多次重启 仍然不行  亮红灯
客户其他诉求:
</t>
  </si>
  <si>
    <t>2025-01-15 10:08:35</t>
  </si>
  <si>
    <t>2025-01-15 10:08:57</t>
  </si>
  <si>
    <t>SD-057-250115-012873-1263</t>
  </si>
  <si>
    <t>2025-01-15 10:20:17</t>
  </si>
  <si>
    <t>【调研】-80+普通-普通区域-奎文区-金都时代新城-13583647235-1000M-宽带上网投诉-次数0-202501150000176578</t>
  </si>
  <si>
    <t>202501150000176578</t>
  </si>
  <si>
    <t xml:space="preserve">202501150000176578#宽带帐号：13583647235宽带地址；潍坊奎文区北苑街道北宫街金都时代新城61号楼****，客户来电反映表示宽带网络无法使用，客户不配合线上指导，要求尽快上门，谢谢！联系电话：13583606211联系人：男士；来电流水：2025011510171518820896593
</t>
  </si>
  <si>
    <t>2025-01-15 10:20:43</t>
  </si>
  <si>
    <t>2025-01-15 10:21:07</t>
  </si>
  <si>
    <t>SD-851-292327-15790-5837</t>
  </si>
  <si>
    <t>SD-057-250115-359286-1143</t>
  </si>
  <si>
    <t>2025-01-15 10:06:50</t>
  </si>
  <si>
    <t>【调研】-普通区域-安丘市-安丘自来水家属院-13563641899-1000M-业务受理宽带-次数0-202501150000163619</t>
  </si>
  <si>
    <t>202501150000163619</t>
  </si>
  <si>
    <t>202501150000163619# 宽带账号:13563641899; 联系电话：13563641899，问题类型：此工单为群障修复工单，根据群障全量闭环修复管理要求，为确保客户网络通畅，请装维人员跟进修复网络问题，谢谢！ 
 群障标题：公告。故障描述：潍坊安丘市安丘自来水家属院光缆故障，预估24小时恢复，请帮忙拦截,如有需要请联系片区装维师傅郑绪朋15706307027主叫号码：13563641899.0;该号码仅供参考，请优先联系宽带账号。</t>
  </si>
  <si>
    <t>2025-01-15 10:26:44</t>
  </si>
  <si>
    <t>SD-851-294764-4187-18941</t>
  </si>
  <si>
    <t>SD-057-250115-185236-1118</t>
  </si>
  <si>
    <t>2025-01-15 10:05:02</t>
  </si>
  <si>
    <t>80+银卡-普通区域-潍城区-步家村自然村-15063600700-1000M-宽带上网投诉-次数0-20250115100253X573780460</t>
  </si>
  <si>
    <t>20250115100253X573780460</t>
  </si>
  <si>
    <t xml:space="preserve">【农村网络投诉】流程受理流水号：20250115100148150636007001023032
客户号码:15063600700
客户姓名:裴**
投诉地市:潍坊
来话流水:2025011510010555020864489
宽带账号:15063600700
宽带账号归属地市:潍坊
宽带账号归属区县:潍城区
故障地址:潍坊潍城区军埠口综合项目区步家村步家村自然村K1号箱*********
联系电话:15065658383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光功率:-21.48
故障大类:宽带/电视
故障细类:电脑上网出现故障(专席)
携转原因:
故障时间:2025-01-15 10:08:51
具体故障现象:电脑无法使用，自己不会连接
客户其他诉求:
</t>
  </si>
  <si>
    <t>2025-01-15 10:07:16</t>
  </si>
  <si>
    <t>2025-01-15 10:15:07</t>
  </si>
  <si>
    <t>SD-851-253735-7586-500</t>
  </si>
  <si>
    <t>SD-057-250115-697342-522</t>
  </si>
  <si>
    <t>2025-01-15 09:06:42</t>
  </si>
  <si>
    <t>普通区域-高密市-高密金地花园二-15610433678-300M-业务受理宽带-次数0-202501150000113221</t>
  </si>
  <si>
    <t>202501150000113221</t>
  </si>
  <si>
    <t>202501150000113221# 宽带账号:15610433678; 联系电话：15610433678，问题类型：此工单为群障修复工单，根据群障全量闭环修复管理要求，为确保客户网络通畅，请装维人员跟进修复网络问题，谢谢！ 
 群障标题：公告。故障描述：潍坊高密市高密金地花园二光缆故障，预估24小时恢复，请帮忙拦截,如有需要请联系片区装维师傅刘志刚15706307359主叫号码：15610433678.0;该号码仅供参考，请优先联系宽带账号。</t>
  </si>
  <si>
    <t>2025-01-15 09:12:26</t>
  </si>
  <si>
    <t>2025-01-15 09:12:54</t>
  </si>
  <si>
    <t>SD-852-270856-1271-11407</t>
  </si>
  <si>
    <t>SD-057-250115-853029-517</t>
  </si>
  <si>
    <t>2025-01-15 09:06:30</t>
  </si>
  <si>
    <t>80+银卡-普通区域-寒亭区-中房幸福名都-13792611173-1000M-业务受理宽带-次数0-202501150000116077</t>
  </si>
  <si>
    <t>202501150000116077</t>
  </si>
  <si>
    <t>202501150000116077#【已关注中国移动10086微信公众号】 宽带账号:13792611173; 联系电话：13792611173，问题类型：此工单为群障修复工单，根据群障全量闭环修复管理要求，为确保客户网络通畅，请装维人员跟进修复网络问题，谢谢！ 
 群障标题：公告。故障描述：潍坊寒亭区中房幸福名都光缆故障，预估24小时恢复，请帮忙拦截,如有需要请联系片区装维师傅韩明辉15706307440主叫号码：13792611173.0;该号码仅供参考，请优先联系宽带账号。</t>
  </si>
  <si>
    <t>2025-01-15 09:17:22</t>
  </si>
  <si>
    <t>魔百和账号销户重开户后</t>
  </si>
  <si>
    <t>SD-851-306453-1040-14890</t>
  </si>
  <si>
    <t>SD-057-250115-834912-358</t>
  </si>
  <si>
    <t>2025-01-15 08:50:48</t>
  </si>
  <si>
    <t>普通区域-昌邑市-文昌苑-15753656976-300M-宽带上网投诉-次数0-20250115084955X195062549</t>
  </si>
  <si>
    <t>20250115084955X195062549</t>
  </si>
  <si>
    <t xml:space="preserve">流程受理流水号：20250115084455157536569761003732
客户号码:15753656976
客户姓名:齐**
投诉地市:潍坊
来话流水:2025011508424850520809504
宽带账号:15753656976
宽带账号归属地市:潍坊
宽带账号归属区县:昌邑市
故障地址:潍坊昌邑市城区都昌路文昌苑2号楼*********
联系电话:13791652102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08:48:59
具体故障现象:光猫亮红灯，
客户其他诉求:
</t>
  </si>
  <si>
    <t>2025-01-15 08:52:07</t>
  </si>
  <si>
    <t>2025-01-15 08:55:32</t>
  </si>
  <si>
    <t>2025-01-15 14:59:31</t>
  </si>
  <si>
    <t>普通区域-临朐县-曾家洼安置楼-18265361312-300M-宽带上网投诉-次数0-202501150000357989 一级督办</t>
  </si>
  <si>
    <t>202501150000357989</t>
  </si>
  <si>
    <t>2025-01-15 15:01:28</t>
  </si>
  <si>
    <t>2025-01-15 15:03:42</t>
  </si>
  <si>
    <t>SD-057-250115-209657-3869</t>
  </si>
  <si>
    <t>2025-01-15 14:59:06</t>
  </si>
  <si>
    <t>普通区域-昌邑市-流河二村自然村-13646368419-1000M-魔百和投诉-次数0-20250115145706X226076427</t>
  </si>
  <si>
    <t>20250115145706X226076427</t>
  </si>
  <si>
    <t>【农村网络投诉】流程受理流水号：20250115145621136463684191088743
客户号码:13646368419
客户姓名:曹*
投诉地市:潍坊
来话流水:2025011514541449220810634
宽带账号:13646368419
宽带账号归属地市:潍坊
宽带账号归属区县:昌邑市
故障地址:潍坊昌邑市流河镇流河二村流河二村自然村35号箱*********
联系电话:13646368419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故障细类:移动高清电视故障
携转原因:
故障时间:2025-01-15 14:56:28
魔百和单播/组播:组播
具体故障现象:电视提示网络类错误，
客户其他诉求:
魔百和单/组播：组播</t>
  </si>
  <si>
    <t>2025-01-15 15:05:03</t>
  </si>
  <si>
    <t>2025-01-15 15:10:54</t>
  </si>
  <si>
    <t>SD-851-247243-20921-9667</t>
  </si>
  <si>
    <t>SD-057-250115-438501-1149</t>
  </si>
  <si>
    <t>2025-01-15 10:07:11</t>
  </si>
  <si>
    <t>普通区域-寿光市-null-15095117580-宽带上网投诉-次数0-202501150000164865</t>
  </si>
  <si>
    <t>2025-01-16 11:08:00</t>
  </si>
  <si>
    <t>202501150000164865</t>
  </si>
  <si>
    <t>202501150000164865#流程受理流水号：20250115100608150951175801024171
客户号码:15095117580
客户姓名:党**
投诉地市:潍坊
来话流水:2025011510025720520891207
宽带账号:15095117580
账号归属区县:寿光
联系电话:15095117580
联系人:先生
宽带地址:潍坊
工单紧急程度:一般
是否投诉倾向:否
是否重复投诉:否
是否携转意向:否
是否有升级投诉倾向:否
*业务名称:业务融合开机流程OTT+小微宽带
投诉内容:手机号码：15095117580，【问题描述】客户已办理宽带业务，有开通单，要求装维尽快联系上门，请处理，谢谢。联系电话：15095117580，联系人：先生，录音流水号：2025011510025720520891207。受理明细：531920062399999999。
在途开通单信息：536250113091090992，15095117580，2025-01-13 16:37:51，业务融合开机流程OTT+小微宽带，处理中，红单建设（小区/村庄）
是否到厅:否
业务名称:业务融合开机流程OTT+小微宽带
;宽带小区$[宏安嘉苑]$</t>
  </si>
  <si>
    <t>2025-01-15 16:31:37</t>
  </si>
  <si>
    <t>SD-057-250115-589204-1109</t>
  </si>
  <si>
    <t>2025-01-15 10:04:13</t>
  </si>
  <si>
    <t>(目标)普通区域-诸城市-石河头竹园自然村-15216360086-1000M-宽带上网投诉-次数0-202501150000160867</t>
  </si>
  <si>
    <t>202501150000160867</t>
  </si>
  <si>
    <t>202501150000160867# 宽带账号：15216360086；联系电话：13561435475；宽带地址：潍坊诸城市林家村镇石河头竹园石河头竹园自然村竹园村西南箱；客户来电反映：电视无法观看，直播黑屏，线上指导无法配合操作，要求上门处理, 来电流水：2025011510010174620863558</t>
  </si>
  <si>
    <t>2025-01-15 10:07:50</t>
  </si>
  <si>
    <t>2025-01-15 10:08:17</t>
  </si>
  <si>
    <t>SD-057-250115-798246-534</t>
  </si>
  <si>
    <t>2025-01-15 09:07:09</t>
  </si>
  <si>
    <t>普通区域-青州市-闵家村-13563659285-300M-宽带上网投诉-次数0-202501150000112621</t>
  </si>
  <si>
    <t>202501150000112621</t>
  </si>
  <si>
    <t>202501150000112621#宽带账号：13563659285；宽带地址：潍坊青州市弥河镇闵家村闵家村；客户来电反映宽带无法使用，客户不配合排障，要求上门，请协助处理，谢谢！联系电话：13563659285；联系人：先生；来电流水：2025011509033874520802853</t>
  </si>
  <si>
    <t>2025-01-15 09:11:30</t>
  </si>
  <si>
    <t>2025-01-15 09:11:57</t>
  </si>
  <si>
    <t>SD-057-250115-680742-1293</t>
  </si>
  <si>
    <t>2025-01-15 10:23:02</t>
  </si>
  <si>
    <t>80+普通-普通区域-奎文区-润地凤凰城-15762656893-1000M-宽带上网投诉-次数0-202501150000175319</t>
  </si>
  <si>
    <t>202501150000175319</t>
  </si>
  <si>
    <t>202501150000175319#15762656893   客户来电反映本机办理的宽带无法使用，拒绝排障，直接要求维修人员上门维修，请尽快协助处理，谢谢 
 联系人：女士 联系电话：15762656893  流水：202501150000175319</t>
  </si>
  <si>
    <t>2025-01-15 10:24:49</t>
  </si>
  <si>
    <t>2025-01-15 10:25:03</t>
  </si>
  <si>
    <t>SD-057-250115-167243-435</t>
  </si>
  <si>
    <t>2025-01-15 08:57:19</t>
  </si>
  <si>
    <t>【调研】-80+银卡-普通区域-奎文区-仁和盛廷扩容-18263699772-1000M-业务受理宽带-次数0-202501150000107361</t>
  </si>
  <si>
    <t>202501150000107361</t>
  </si>
  <si>
    <t>202501150000107361# 宽带账号:18263699772; 联系电话：18263699772，问题类型：此工单为群障修复工单，根据群障全量闭环修复管理要求，为确保客户网络通畅，请装维人员跟进修复网络问题，谢谢！ 
 群障标题：公告。故障描述：潍坊奎文区仁和盛廷扩容光缆故障，预估24小时恢复，请帮忙拦截,如有需要请联系片区装维师傅贺同辉15706307423主叫号码：18263699772.0;该号码仅供参考，请优先联系宽带账号。</t>
  </si>
  <si>
    <t>2025-01-15 09:03:31</t>
  </si>
  <si>
    <t>2025-01-15 14:19:32</t>
  </si>
  <si>
    <t>SD-851-293494-16098-9735</t>
  </si>
  <si>
    <t>SD-057-250115-206871-432</t>
  </si>
  <si>
    <t>2025-01-15 08:57:14</t>
  </si>
  <si>
    <t>80+金卡-普通区域-昌邑市-辛隅村-13863694546-1000M-业务受理宽带-次数0-202501150000106659</t>
  </si>
  <si>
    <t>202501150000106659</t>
  </si>
  <si>
    <t>202501150000106659# 宽带账号:13863694546; 联系电话：13863694546，问题类型：此工单为群障修复工单，根据群障全量闭环修复管理要求，为确保客户网络通畅，请装维人员跟进修复网络问题，谢谢！ 
 群障标题：公告。故障描述：潍坊昌邑市辛隅村光缆故障，预估24小时恢复，请帮忙拦截,如有需要请联系片区装维师傅董文琦15706307226主叫号码：13863694546.0;该号码仅供参考，请优先联系宽带账号。</t>
  </si>
  <si>
    <t>2025-01-15 09:04:38</t>
  </si>
  <si>
    <t>2025-01-15 09:05:11</t>
  </si>
  <si>
    <t>SD-057-250115-068713-3844</t>
  </si>
  <si>
    <t>2025-01-15 14:56:22</t>
  </si>
  <si>
    <t>80+普通-普通区域-奎文区-浞水苑-13869672920-1000M-业务受理宽带-次数0-202501150000356665</t>
  </si>
  <si>
    <t>202501150000356665</t>
  </si>
  <si>
    <t>202501150000356665# 宽带账号:13869672920; 联系电话：13869672920，问题类型：此工单为群障修复工单，根据群障全量闭环修复管理要求，为确保客户网络通畅，请装维人员跟进修复网络问题，谢谢！ 
 群障标题：公告。故障描述：潍坊奎文区浞水苑光缆故障，预估24小时恢复，请帮忙拦截,如有需要请联系片区装维师傅郝林朋15706307422主叫号码：13869672920.0;该号码仅供参考，请优先联系宽带账号。</t>
  </si>
  <si>
    <t>2025-01-15 14:59:10</t>
  </si>
  <si>
    <t>2025-01-15 14:59:22</t>
  </si>
  <si>
    <t>SD-851-345030-10599-17741</t>
  </si>
  <si>
    <t>SD-057-250115-152864-3817</t>
  </si>
  <si>
    <t>2025-01-15 14:54:10</t>
  </si>
  <si>
    <t>80+普通-普通区域-寿光市-世茂府-15244470444-1000M-宽带上网投诉-次数0-202501150000351902</t>
  </si>
  <si>
    <t>202501150000351902</t>
  </si>
  <si>
    <t>202501150000351902#宽带账号：15244470444；宽带地址：潍坊寿光市盛成街世贸府2期********；客户来电反映摄像头无法连接网络，要求上门，请协助处理，谢谢！联系电话：13905364777；联系人：先生；来电流水：2025011514375957020882463。</t>
  </si>
  <si>
    <t>2025-01-15 14:59:37</t>
  </si>
  <si>
    <t>2025-01-15 14:59:53</t>
  </si>
  <si>
    <t>SD-851-322257-9196-810</t>
  </si>
  <si>
    <t>SD-057-250115-231695-3867</t>
  </si>
  <si>
    <t>2025-01-15 14:59:02</t>
  </si>
  <si>
    <t>【调研】-(目标)普通区域-青州市-孙家庄村-13791861758-200M-宽带上网投诉-次数0-20250115145647X207207241</t>
  </si>
  <si>
    <t>2025-01-16 16:00:00</t>
  </si>
  <si>
    <t>20250115145647X207207241</t>
  </si>
  <si>
    <t xml:space="preserve">【农村网络投诉】流程受理流水号：20250115145559137918617581088640
客户号码:13791861758
客户姓名:孙**
投诉地市:潍坊
来话流水:2025011514553544020829500
宽带账号:13791861758
宽带账号归属地市:潍坊
宽带账号归属区县:青州市
故障地址:潍坊青州市谭坊镇孙家庄村孙家庄村3号箱（村东孙有强家）*********
联系电话:13791861758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14:56:18
具体故障现象:光猫亮红灯，
客户其他诉求:谢谢
</t>
  </si>
  <si>
    <t>2025-01-15 15:01:35</t>
  </si>
  <si>
    <t>2025-01-15 15:06:43</t>
  </si>
  <si>
    <t>SD-057-250115-374806-3866</t>
  </si>
  <si>
    <t>2025-01-15 14:58:49</t>
  </si>
  <si>
    <t>80+银卡-普通区域-潍城区-丽景苑-15169488855-1000M-魔百和投诉-次数0-202501150000356333</t>
  </si>
  <si>
    <t>202501150000356333</t>
  </si>
  <si>
    <t>202501150000356333#客户来电反映表示电视看不了机顶盒损坏我处正常排障未恢复请协助处理谢谢。</t>
  </si>
  <si>
    <t>2025-01-15 15:01:57</t>
  </si>
  <si>
    <t>2025-01-15 15:02:23</t>
  </si>
  <si>
    <t>SD-851-241349-28833-29284</t>
  </si>
  <si>
    <t>SD-057-250115-704312-2479</t>
  </si>
  <si>
    <t>2025-01-15 12:07:17</t>
  </si>
  <si>
    <t>普通区域-奎文区-中海大观天下二期-15763698155-1000M-宽带上网投诉-次数0-202501150000261762</t>
  </si>
  <si>
    <t>202501150000261762</t>
  </si>
  <si>
    <t xml:space="preserve">202501150000261762#宽带账号：15763698155，宽带地址：潍坊高新高新城区东方路中海大观天下二期4号楼1404，客户办理移动宽带业务，宽带卡顿，客户拒接线上排障要求上门维修，请处理，联系电话：15762666965，联系人：本人，谢谢，来电流水：2025011512035555520867155
</t>
  </si>
  <si>
    <t>2025-01-15 12:08:38</t>
  </si>
  <si>
    <t>2025-01-15 12:09:03</t>
  </si>
  <si>
    <t>SD-851-303680-214-7356</t>
  </si>
  <si>
    <t>SD-057-250115-089635-2509</t>
  </si>
  <si>
    <t>2025-01-15 12:09:34</t>
  </si>
  <si>
    <t>【调研】-普通区域-奎文区-丝绸公司宿舍-18266362881-200M-宽带上网投诉-次数0-202501150000263365</t>
  </si>
  <si>
    <t>202501150000263365</t>
  </si>
  <si>
    <t>202501150000263365#流程受理流水号：20250115120858182663628811056228
客户号码:18266362881
客户姓名:左*
投诉地市:潍坊
来话流水:2025011512080463320804241
宽带账号:18266362881
账号归属区县:奎文
联系电话:18266362881
联系人:先生/女士
宽带地址:潍坊
工单紧急程度:非常紧急
是否投诉倾向:否
是否重复投诉:否
是否携转意向:否
是否有升级投诉倾向:否
*业务名称:业务融合开机流程宽带+OTT
投诉内容:手机号码：18266362881，【问题描述】客户已办理宽带业务，有开通单，要求装维尽快联系上门，请处理，谢谢。联系电话：18266362881，联系人：先生/女士，录音流水号：2025011512080463320804241。
在途开通单信息：536250114307963466，18266362881，2025-01-14 15:35:11，业务融合开机流程宽带+OTT，处理中，施工预约
是否到厅:否
业务名称:业务融合开机流程宽带+OTT
;宽带小区$[丝绸公司宿舍]$</t>
  </si>
  <si>
    <t>2025-01-15 12:13:53</t>
  </si>
  <si>
    <t>2025-01-15 12:14:18</t>
  </si>
  <si>
    <t>SD-851-257913-12970-8148</t>
  </si>
  <si>
    <t>SD-057-250115-467830-3515</t>
  </si>
  <si>
    <t>2025-01-15 14:14:42</t>
  </si>
  <si>
    <t>普通区域-安丘市-健康路沿街-13869667855-300M-宽带上网投诉-次数0-202501150000324912</t>
  </si>
  <si>
    <t>202501150000324912</t>
  </si>
  <si>
    <t>202501150000324912#【已关注中国移动10086微信公众号】流程受理流水号：20250115141410138696678551078512
客户号码:13869667855
客户姓名:刘**
投诉地市:潍坊
来话流水:2025011514135108720865090
宽带账号:13869667855
账号归属区县:安丘-安丘康华通讯
联系电话:13869667855
联系人:先生/女士
宽带地址:潍坊
工单紧急程度:一般
是否投诉倾向:否
是否重复投诉:否
是否携转意向:否
是否有升级投诉倾向:否
*业务名称:业务融合开机流程小微宽带
投诉内容:手机号码：13869667855，【问题描述】客户已办理宽带业务，有开通单，要求装维尽快联系上门，请处理，谢谢。联系电话：13869667855，联系人：先生/女士，录音流水号：2025011514135108720865090。受理明细：531920062399999999。
在途开通单信息：536250113120785244，13869667855，2025-01-13 18:10:01，业务融合开机流程小微宽带，处理中，装维选址
是否到厅:否
业务名称:业务融合开机流程小微宽带
;宽带小区$[健康路沿街]$</t>
  </si>
  <si>
    <t>2025-01-15 14:17:54</t>
  </si>
  <si>
    <t>2025-01-15 14:18:11</t>
  </si>
  <si>
    <t>SD-851-254823-18255-17373</t>
  </si>
  <si>
    <t>SD-057-250115-842370-1144</t>
  </si>
  <si>
    <t>2025-01-15 10:06:55</t>
  </si>
  <si>
    <t>【调研】-80+银卡-普通区域-潍城区-瑞景嘉苑-18364610789-200M-业务受理宽带-次数0-202501150000163787</t>
  </si>
  <si>
    <t>2025-01-16 10:07:00</t>
  </si>
  <si>
    <t>202501150000163787</t>
  </si>
  <si>
    <t>202501150000163787#【已关注中国移动10086微信公众号】 宽带账号:18364610789; 联系电话：18364610789，问题类型：此工单为群障修复工单，根据群障全量闭环修复管理要求，为确保客户网络通畅，请装维人员跟进修复网络问题，谢谢！ 
 群障标题：公告。故障描述：潍坊潍城区瑞景嘉苑光缆故障，预估24小时恢复，请帮忙拦截,如有需要请联系片区装维师傅邹杰15706307873主叫号码：17853654915.0;该号码仅供参考，请优先联系宽带账号。</t>
  </si>
  <si>
    <t>2025-01-15 10:09:58</t>
  </si>
  <si>
    <t>2025-01-15 10:10:15</t>
  </si>
  <si>
    <t>SD-057-250115-726408-1373</t>
  </si>
  <si>
    <t>2025-01-15 10:27:54</t>
  </si>
  <si>
    <t>普通区域-昌乐县-南流泉-15863272479-300M-魔百和投诉-次数0-202501150000181386</t>
  </si>
  <si>
    <t>202501150000181386</t>
  </si>
  <si>
    <t>202501150000181386#流程受理流水号：20250115102652158632724791029774
客户号码:15863272479
客户姓名:王*
投诉地市:潍坊
来话流水:2025011510245962120809249
宽带账号:15863272479
宽带账号归属地市:潍坊
宽带账号归属区县:昌乐县
故障地址:潍坊昌乐县城关街道南流泉南流泉南流泉村13（#村西南王顺利东山）*********
联系电话:15863272479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故障细类:移动高清电视故障(专席)
携转原因:
故障时间:2025-01-15 10:24:23
魔百和单播/组播:单播
具体故障现象:电视直播或点播无法观看，无法进入机顶盒页面，画面显示异常，重启拔插高清线未恢复，请协助处理，谢谢
客户其他诉求:
魔百和单/组播：单播;宽带小区$[南流泉]$</t>
  </si>
  <si>
    <t>2025-01-15 10:35:43</t>
  </si>
  <si>
    <t>2025-01-15 10:36:16</t>
  </si>
  <si>
    <t>SD-057-250115-026473-1382</t>
  </si>
  <si>
    <t>2025-01-15 10:28:12</t>
  </si>
  <si>
    <t>普通区域-青州市-董王村-13516366147-300M-魔百和投诉-次数0-202501150000181697</t>
  </si>
  <si>
    <t>202501150000181697</t>
  </si>
  <si>
    <t>202501150000181697#流程受理流水号：20250115102625135163661471029669
客户号码:13516366147
客户姓名:宋**
投诉地市:潍坊
来话流水:2025011510220679420867012
宽带账号:13516366147
宽带账号归属地市:潍坊
宽带账号归属区县:青州市
故障地址:潍坊青州市王坟镇董王村董王村王坟镇董王村3号箱（村北刘文紧）*********
联系电话:13516366147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光功率:-16.94
故障大类:宽带/电视
故障细类:移动高清电视故障(专席)
携转原因:
故障时间:2025-01-15 10:26:10
魔百和单播/组播:单播
具体故障现象:机顶盒自动关机重启谢谢
客户其他诉求:
魔百和单/组播：单播;宽带小区$[董王村]$</t>
  </si>
  <si>
    <t>2025-01-15 10:47:07</t>
  </si>
  <si>
    <t>2025-01-15 10:47:34</t>
  </si>
  <si>
    <t>SD-057-250115-369780-365</t>
  </si>
  <si>
    <t>2025-01-15 08:51:27</t>
  </si>
  <si>
    <t>80+金卡-普通区域-青州市-颐锦园小区-13455650715-1000M-宽带延伸服务-次数0-202501150000103633</t>
  </si>
  <si>
    <t>202501150000103633</t>
  </si>
  <si>
    <t xml:space="preserve">202501150000103633#流程受理流水号：20250115085034134556507151004981
客户号码:13455650715
客户姓名:魏*
投诉地市:潍坊
来话流水:2025011508481954620852885
宽带账号:13455650715
宽带账号归属地市:潍坊
宽带账号归属区县:青州市
故障地址:潍坊青州市王府街道衡王府路颐锦园小区3号楼*********
联系电话:13455650715
联系人:先生/女士
工单紧急程度:一般
是否有升级投诉倾向:否
是否重复投诉:否
是否携转意向:否
是否投诉倾向:否
是否智能网关:智能网关
当前是否在线:是
接入方式:FTTH
是否质差终端:无质差信息
光功率:-18.89
故障大类:宽带/电视
故障细类:宽带延伸服务
携转原因:
故障时间:2025-01-15 08:43:28
具体故障现象:要求换路由器的安装位置，
</t>
  </si>
  <si>
    <t>2025-01-15 08:54:58</t>
  </si>
  <si>
    <t>2025-01-15 08:55:19</t>
  </si>
  <si>
    <t>SD-851-281365-21705-7474</t>
  </si>
  <si>
    <t>SD-057-250115-026847-3520</t>
  </si>
  <si>
    <t>2025-01-15 14:15:19</t>
  </si>
  <si>
    <t>普通区域-潍城区-刘家园片区（钢厂宿舍、医疗器械宿舍、党支部宿舍）-19953642276-1000M-宽带延伸服务-次数0-202501150000324227</t>
  </si>
  <si>
    <t>202501150000324227</t>
  </si>
  <si>
    <t>202501150000324227#
宽带账号：19953642276；宽带地址：潍坊潍城区紫宸华府小区宿；客户来电设置路由器，请处理，谢谢！联系电话：13805366881；联系人：本人；来电流水：</t>
  </si>
  <si>
    <t>2025-01-15 14:30:13</t>
  </si>
  <si>
    <t>2025-01-15 14:30:39</t>
  </si>
  <si>
    <t>SD-851-267325-87661-870</t>
  </si>
  <si>
    <t>SD-057-250115-297480-2507</t>
  </si>
  <si>
    <t>2025-01-15 12:08:42</t>
  </si>
  <si>
    <t>普通区域-寿光市-西黑后村-13589195213-1000M-宽带上网投诉-次数0-202501150000260170</t>
  </si>
  <si>
    <t>202501150000260170</t>
  </si>
  <si>
    <t>202501150000260170#宽带账号：13589195213；宽带地址：潍坊寿光市道口西黑冢子后村西黑后村西黑种子后村10号箱；客户来电反映宽带网络不通，客户不在现场，无法配合线上指导，要求上门，请协助处理，谢谢！联系电话：18369627217；联系人：女士；来电流水：2025011512060949420887394</t>
  </si>
  <si>
    <t>2025-01-15 12:10:43</t>
  </si>
  <si>
    <t>2025-01-15 12:11:07</t>
  </si>
  <si>
    <t>SD-851-269786-24456-25829</t>
  </si>
  <si>
    <t>SD-057-250115-413780-1163</t>
  </si>
  <si>
    <t>2025-01-15 10:09:21</t>
  </si>
  <si>
    <t>普通区域-安丘市-世纪新城-15288839380-1000M-宽带上网投诉-次数0-202501150000165101</t>
  </si>
  <si>
    <t>202501150000165101</t>
  </si>
  <si>
    <t>202501150000165101#流程受理流水号：20250115100851152888393801024897
客户号码:15288839380
客户姓名:李**
投诉地市:潍坊
来话流水:2025011510065849720848747
宽带账号:15288839380
宽带账号归属地市:潍坊
宽带账号归属区县:安丘市
故障地址:潍坊安丘市兴安街道潍安路世纪新城22号楼*********
联系电话:15288839380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
故障细类:宽带无法上网(专席)
携转原因:
故障时间:2025-01-15 10:08:49
具体故障现象:提示网络无法连接，
客户其他诉求:
;宽带小区$[世纪新城]$</t>
  </si>
  <si>
    <t>2025-01-15 10:11:00</t>
  </si>
  <si>
    <t>2025-01-15 10:11:15</t>
  </si>
  <si>
    <t>SD-851-319377-18366-17229</t>
  </si>
  <si>
    <t>SD-057-250115-058931-527</t>
  </si>
  <si>
    <t>2025-01-15 09:06:55</t>
  </si>
  <si>
    <t>【调研】-普通区域-安丘市-青云瑞景园(含锦绣上河园)-15963429256-500M-业务受理宽带-次数0-202501150000114787</t>
  </si>
  <si>
    <t>202501150000114787</t>
  </si>
  <si>
    <t>202501150000114787# 宽带账号:15963429256; 联系电话：15963429256，问题类型：此工单为群障修复工单，根据群障全量闭环修复管理要求，为确保客户网络通畅，请装维人员跟进修复网络问题，谢谢！ 
 群障标题：公告。故障描述：潍坊安丘市青云瑞景园(含锦绣上河园)光缆故障，预估24小时恢复，请帮忙拦截,如有需要请联系片区装维师傅刘彤彤15706307065主叫号码：15963429256.0;该号码仅供参考，请优先联系宽带账号。</t>
  </si>
  <si>
    <t>2025-01-15 09:15:42</t>
  </si>
  <si>
    <t>2025-01-15 09:22:18</t>
  </si>
  <si>
    <t>SD-057-250115-805237-1349</t>
  </si>
  <si>
    <t>2025-01-15 10:26:49</t>
  </si>
  <si>
    <t>【调研】-80+钻石-普通区域-诸城市-大荣-15265691377-1000M-宽带上网投诉-次数0-202501150000182721</t>
  </si>
  <si>
    <t>202501150000182721</t>
  </si>
  <si>
    <t>202501150000182721#15265691377客户来电表示本机开通热点电脑设备连接后使用微拼音无法进行桥接，客户表示之前使用联通热点时可以正常使用但目前移动热点无法桥接应该是移动互联互通的问题，要求上报处理，地址：诸城市顺王街道大荣村   联系电话：本机，联系人：先生，来电流水：2025011510223443120873777</t>
  </si>
  <si>
    <t>2025-01-15 10:29:02</t>
  </si>
  <si>
    <t>2025-01-15 10:29:24</t>
  </si>
  <si>
    <t>SD-057-250115-754891-2439</t>
  </si>
  <si>
    <t>2025-01-15 12:04:58</t>
  </si>
  <si>
    <t>【调研】-(目标)普通区域-青州市-耿文家-15094989109-300M-魔百和投诉-次数0-202501150000262207</t>
  </si>
  <si>
    <t>202501150000262207</t>
  </si>
  <si>
    <t>202501150000262207#流程受理流水号：20250115120410150949891091055296
客户号码:15094989109
客户姓名:耿**
投诉地市:潍坊
来话流水:2025011512022570320853573
宽带账号:15094989109
宽带账号归属地市:潍坊
宽带账号归属区县:青州市
故障地址:潍坊青州市东夏镇耿文家村耿文家10号箱(耿家东南耿营远）*********
联系电话:15094989109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光功率:-23.97
故障大类:宽带/电视
故障细类:移动高清电视故障(专席)
携转原因:
故障时间:2025-01-15 12:03:51
魔百和单播/组播:组播
具体故障现象:电视直播或点播无法观看，
客户其他诉求:
魔百和单/组播：组播;宽带小区$[耿文家]$</t>
  </si>
  <si>
    <t>2025-01-15 12:07:35</t>
  </si>
  <si>
    <t>SD-057-250115-025689-1152</t>
  </si>
  <si>
    <t>2025-01-15 10:07:31</t>
  </si>
  <si>
    <t>【调研】-80+普通-普通区域-奎文区-德润兰亭-13953611217-300M-宽带上网投诉-次数0-202501150000161594</t>
  </si>
  <si>
    <t>202501150000161594</t>
  </si>
  <si>
    <t>202501150000161594#宽带账号：13953611217；宽带地址：潍坊奎文区大虞街道虞河路德润兰亭7号楼客户来电反映宽带上网慢，客户不在现场，无法配合线上指导/客户不配合排障，要求上门，请协助处理，谢谢！联系电话13953611217；联系人：先生；来电流水： 2025011510044150620816105</t>
  </si>
  <si>
    <t>2025-01-15 10:09:52</t>
  </si>
  <si>
    <t>2025-01-15 10:12:30</t>
  </si>
  <si>
    <t>SD-057-250115-924317-1331</t>
  </si>
  <si>
    <t>2025-01-15 10:26:13</t>
  </si>
  <si>
    <t>【调研】-80+银卡-普通区域-诸城市-王家屯自然村-13678663201-1000M-魔百和投诉-次数0-20250115102530X930477816</t>
  </si>
  <si>
    <t>20250115102530X930477816</t>
  </si>
  <si>
    <t>【农村网络投诉】流程受理流水号：20250115102444136786632011029204
客户号码:13678663201
客户姓名:徐**
投诉地市:潍坊
来话流水:2025011510213655620859648
宽带账号:13678663201
宽带账号归属地市:潍坊
宽带账号归属区县:诸城市
故障地址:潍坊诸城市龙都街道王家屯王家屯自然村王家屯村中心路北侧25#箱*********
联系电话:13678663201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光功率:-18.50
故障大类:电视
故障细类:移动高清电视故障(专席)
携转原因:
故障时间:2025-01-15 10:28:26
魔百和单播/组播:组播
具体故障现象:机顶盒无法开机，
客户其他诉求:
魔百和单/组播：组播</t>
  </si>
  <si>
    <t>2025-01-15 10:28:19</t>
  </si>
  <si>
    <t>2025-01-15 10:28:35</t>
  </si>
  <si>
    <t>SD-851-264210-4935-6684</t>
  </si>
  <si>
    <t>SD-057-250115-621873-3609</t>
  </si>
  <si>
    <t>2025-01-15 14:26:21</t>
  </si>
  <si>
    <t>80+钻石-普通区域-昌邑市-贵和花园-15169507388-1000M-宽带上网投诉-次数0-202501150000333284</t>
  </si>
  <si>
    <t>202501150000333284</t>
  </si>
  <si>
    <t xml:space="preserve">202501150000333284#流程受理流水号：20250115142331151695073881080633
客户号码:15169507388
客户姓名:聂**
投诉地市:潍坊
来话流水:2025011514222103020873772
宽带账号:15169507388
宽带账号归属地市:潍坊
宽带账号归属区县:昌邑市
故障地址:潍坊昌邑市城区北海路贵和花园贵和花园小区3号楼*********
联系电话:15169507388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故障时间:2025-01-15 14:24:03
具体故障现象:提示网络无法连接，
客户其他诉求:客户侧为质差终端，要求上门更换终端并一并处理故障问题。
</t>
  </si>
  <si>
    <t>2025-01-15 14:38:49</t>
  </si>
  <si>
    <t>2025-01-15 14:39:05</t>
  </si>
  <si>
    <t>SD-852-309573-2333-18366</t>
  </si>
  <si>
    <t>SD-057-250115-159483-2503</t>
  </si>
  <si>
    <t>2025-01-15 12:08:26</t>
  </si>
  <si>
    <t>普通区域-安丘市-启文村自然村-18763615295-300M-宽带上网投诉-次数0-20250115120739X590825190</t>
  </si>
  <si>
    <t>20250115120739X590825190</t>
  </si>
  <si>
    <t xml:space="preserve">【农村网络投诉】流程受理流水号：20250115120550187636152951055657
客户号码:18763615295
客户姓名:赵*
投诉地市:潍坊
来话流水:2025011512052622920881023
宽带账号:18763615295
宽带账号归属地市:潍坊
宽带账号归属区县:安丘市
故障地址:潍坊安丘市景芝镇启文村启文村自然村启文村11号箱葛璐波*********
联系电话:13465736795
联系人:先生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故障时间:2025-01-15 12:06:59
具体故障现象:提示网络无法连接，
客户其他诉求:
</t>
  </si>
  <si>
    <t>2025-01-15 12:16:28</t>
  </si>
  <si>
    <t>2025-01-15 12:19:04</t>
  </si>
  <si>
    <t>SD-057-250115-823476-3619</t>
  </si>
  <si>
    <t>2025-01-15 14:27:59</t>
  </si>
  <si>
    <t>80+银卡-普通区域-寿光市-马家村自然村-13853663291-1000M-宽带上网投诉-次数0-202501150000335148</t>
  </si>
  <si>
    <t>202501150000335148</t>
  </si>
  <si>
    <t xml:space="preserve">202501150000335148#潍坊寿光市侯镇马家村马家村自然村马家村2箱（方光永）  电视看不了  </t>
  </si>
  <si>
    <t>2025-01-15 14:42:43</t>
  </si>
  <si>
    <t>2025-01-15 14:44:15</t>
  </si>
  <si>
    <t>SD-851-260049-33-6041</t>
  </si>
  <si>
    <t>SD-057-250115-647513-3563</t>
  </si>
  <si>
    <t>2025-01-15 14:20:48</t>
  </si>
  <si>
    <t>普通区域-高密市-西锅框自然村-19811763397-300M-魔百和投诉-次数0-20250115141905X945164585</t>
  </si>
  <si>
    <t>20250115141905X945164585</t>
  </si>
  <si>
    <t>【农村网络投诉】流程受理流水号：20250115141813198117633971079418
客户号码:19811763397
客户姓名:荣**
投诉地市:潍坊
来话流水:2025011514174265120814222
宽带账号:19811763397
宽带账号归属地市:潍坊
宽带账号归属区县:高密市
故障地址:潍坊高密市密水街道西锅框西锅框自然村高密西锅框尚飞2号箱*********
联系电话:19811763397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故障大类:宽带/电视
故障细类:移动高清电视故障(专席)
携转原因:
故障时间:2025-01-15 14:18:27
魔百和单播/组播:组播
具体故障现象:电视机提示无信号，我处正常排障未恢复，请协助处理谢谢
客户其他诉求:
魔百和单/组播：组播</t>
  </si>
  <si>
    <t>2025-01-15 14:28:38</t>
  </si>
  <si>
    <t>2025-01-15 14:29:14</t>
  </si>
  <si>
    <t>SD-851-280043-4941-19261</t>
  </si>
  <si>
    <t>SD-057-250115-751406-3562</t>
  </si>
  <si>
    <t>2025-01-15 14:20:43</t>
  </si>
  <si>
    <t>【调研】-80+普通-普通区域-临朐县-解家河自然村-15064627113-200M-宽带上网投诉-次数0-20250115141841X921947427</t>
  </si>
  <si>
    <t>2025-01-16 15:21:00</t>
  </si>
  <si>
    <t>20250115141841X921947427</t>
  </si>
  <si>
    <t xml:space="preserve">【农村网络投诉】流程受理流水号：20250115141609150646271131078968
客户号码:15064627113
客户姓名:王**
投诉地市:潍坊
来话流水:2025011514155064820890404
宽带账号:15064627113
宽带账号归属地市:潍坊
宽带账号归属区县:临朐县
故障地址:潍坊临朐县山旺镇人民政府解家河解家河自然村解家河村（扩容）7号箱王光涛（外墙）*********
联系电话:15064627113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14:17:58
具体故障现象:光猫亮红灯，
客户其他诉求:
</t>
  </si>
  <si>
    <t>2025-01-15 14:27:36</t>
  </si>
  <si>
    <t>2025-01-15 14:27:52</t>
  </si>
  <si>
    <t>SD-057-250115-796451-1083</t>
  </si>
  <si>
    <t>2025-01-15 10:01:57</t>
  </si>
  <si>
    <t>(目标)普通区域-潍城区-兴旺花园南院-15288817757-500M-宽带上网投诉-次数0-202501150000158465</t>
  </si>
  <si>
    <t>202501150000158465</t>
  </si>
  <si>
    <t>202501150000158465#宽带账号：15288817757；联系电话：15288817757宽带地址：潍坊潍城区望留街道行政街兴旺花园南院；客户来电反映光猫的电源线坏了，要求上门处理, 来电流水：2025011509595774120848695</t>
  </si>
  <si>
    <t>2025-01-15 10:17:05</t>
  </si>
  <si>
    <t>2025-01-15 10:17:47</t>
  </si>
  <si>
    <t>SD-057-250115-286345-1075</t>
  </si>
  <si>
    <t>2025-01-15 10:00:46</t>
  </si>
  <si>
    <t>80+银卡-普通区域-安丘市-天地家园-18765652113-1000M-宽带上网投诉-次数0-202501150000157434</t>
  </si>
  <si>
    <t>202501150000157434</t>
  </si>
  <si>
    <t>202501150000157434#宽带账号：18765652113；宽带地址：潍坊安丘市新安街道拥翠街天地家园4号楼，宽带无法上网，客户不配合线上指导，要求师傅上门，请协助处理，谢谢！联系电话：本机，联系人：女士，来电流水：2025011509571642920811440</t>
  </si>
  <si>
    <t>2025-01-15 10:04:08</t>
  </si>
  <si>
    <t>2025-01-15 10:04:29</t>
  </si>
  <si>
    <t>SD-851-293817-6990-22663</t>
  </si>
  <si>
    <t>SD-057-250115-352961-499</t>
  </si>
  <si>
    <t>2025-01-15 09:05:07</t>
  </si>
  <si>
    <t>80+银卡-普通区域-昌乐县-五图党委家属院-18265694333-1000M-业务受理宽带-次数0-202501150000110131</t>
  </si>
  <si>
    <t>202501150000110131</t>
  </si>
  <si>
    <t>202501150000110131#受理号码 : 18265694333客户姓名 : 冯**号码归属地 : 潍坊奎文 － 奎文用户品牌 : 全球通
客户来电说宽带无法上网，要求师傅上门维修，请处理谢谢。
联系人：先生
联系电话：18265694333 
录音流水：2025011508563776420829145</t>
  </si>
  <si>
    <t>2025-01-15 09:12:06</t>
  </si>
  <si>
    <t>2025-01-15 09:12:33</t>
  </si>
  <si>
    <t>SD-851-300108-24026-27677</t>
  </si>
  <si>
    <t>SD-057-250115-804351-1840</t>
  </si>
  <si>
    <t>2025-01-15 11:03:07</t>
  </si>
  <si>
    <t>【调研】-80+银卡-普通区域-高密市-城西二村-13864655394-1000M-宽带上网投诉-次数0-202501150000214332</t>
  </si>
  <si>
    <t>202501150000214332</t>
  </si>
  <si>
    <t xml:space="preserve">202501150000214332#流程受理流水号：20250115110115138646553941039349
客户号码:13864655394
客户姓名:闫**
投诉地市:潍坊
来话流水:2025011511010072020836774
宽带账号:13864655394
宽带账号归属地市:潍坊
宽带账号归属区县:高密市
故障地址:潍坊高密市密水街道城西二村行政村城西二村高密城西二村71#付希正*********
联系电话:13864655394
联系人:先生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故障时间:2025-01-15 11:02:13
具体故障现象:光猫亮红灯，
客户其他诉求:客户侧为质差终端，要求上门更换终端并一并处理故障问题。
</t>
  </si>
  <si>
    <t>2025-01-15 11:07:40</t>
  </si>
  <si>
    <t>SD-851-270381-18421-28720</t>
  </si>
  <si>
    <t>SD-057-250115-472301-1848</t>
  </si>
  <si>
    <t>2025-01-15 11:03:44</t>
  </si>
  <si>
    <t>80+银卡-普通区域-昌邑市-东利渔村自然村-13791878078-1000M-宽带上网投诉-次数0-202501150000214639</t>
  </si>
  <si>
    <t>202501150000214639</t>
  </si>
  <si>
    <t>202501150000214639#13791878078客户来电反映电视无法观看，线上排障不认可，客户不在家，客户要求师傅上门，请协助处理，谢谢
宽带地址：潍坊昌邑市龙池镇东利渔村东利渔村
联系人：先生 联系电话：17753621111来电流水：2025011511013192820844439</t>
  </si>
  <si>
    <t>2025-01-15 11:10:04</t>
  </si>
  <si>
    <t>2025-01-15 11:15:34</t>
  </si>
  <si>
    <t>SD-851-314811-18007-14942</t>
  </si>
  <si>
    <t>SD-057-250115-684251-3042</t>
  </si>
  <si>
    <t>2025-01-15 13:15:28</t>
  </si>
  <si>
    <t>80+银卡-FTTR-普通区域-寿光市-古城前王-15095096186-1000M-宽带上网投诉-次数0-202501150000293356</t>
  </si>
  <si>
    <t>202501150000293356</t>
  </si>
  <si>
    <t xml:space="preserve">202501150000293356#宽带账号：15095096186；宽带地址：潍坊寿光市古城前王村古城前王前王村8号箱*********
；客户来电反映移动高清电视不能看，客户无法配合线上指导，要求上门，请协助处理，谢谢！联系电话：15095096186；联系人：先生；来电流水：2025011513084476920851301
</t>
  </si>
  <si>
    <t>2025-01-15 13:21:32</t>
  </si>
  <si>
    <t>2025-01-15 13:21:55</t>
  </si>
  <si>
    <t>SD-851-303617-15275-14652</t>
  </si>
  <si>
    <t>SD-057-250115-973014-62</t>
  </si>
  <si>
    <t>2025-01-15 07:55:28</t>
  </si>
  <si>
    <t>普通区域-诸城市-东武古城南区-15163645641-300M-宽带上网投诉-次数0-202501150000091047</t>
  </si>
  <si>
    <t>202501150000091047</t>
  </si>
  <si>
    <t>202501150000091047#流程受理流水号：20250115075332151636456411000230
客户号码:15163645641
客户姓名:孟**
投诉地市:潍坊
来话流水:2025011507530964720841622
宽带账号:15163645641
宽带账号归属地市:潍坊
宽带账号归属区县:诸城市
故障地址:潍坊诸城市密州街道东武街东武古城南区中区15号楼*********
联系电话:15163645641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故障时间:2025-01-15 07:55:09
具体故障现象:打不开网页，
客户其他诉求:
;宽带小区$[东武古城南区]$</t>
  </si>
  <si>
    <t>2025-01-15 07:57:30</t>
  </si>
  <si>
    <t>2025-01-15 07:59:49</t>
  </si>
  <si>
    <t>SD-057-250115-208691-3012</t>
  </si>
  <si>
    <t>2025-01-15 13:10:08</t>
  </si>
  <si>
    <t>普通区域-潍城区-杏埠-19853610391-1000M-宽带上网投诉-次数0-202501150000290954</t>
  </si>
  <si>
    <t>202501150000290954</t>
  </si>
  <si>
    <t xml:space="preserve">202501150000290954#宽带账号：19853610391；宽带地址：潍坊潍城区于河街道杏埠村杏埠26#村委西三个排北三排东山****；客户来电反映宽带卡顿，客户不在现场，要求师傅上门，请协助处理，谢谢！联系电话：19861311871；联系人：；来电流水：2025011513054468620830317。 
</t>
  </si>
  <si>
    <t>2025-01-15 13:11:34</t>
  </si>
  <si>
    <t>2025-01-15 13:11:50</t>
  </si>
  <si>
    <t>SD-851-254498-13828-9435</t>
  </si>
  <si>
    <t>SD-057-250115-906835-3060</t>
  </si>
  <si>
    <t>2025-01-15 13:17:48</t>
  </si>
  <si>
    <t>普通区域--null-15253659378-宽带上网投诉-次数0-202501150000294293</t>
  </si>
  <si>
    <t>202501150000294293</t>
  </si>
  <si>
    <t>202501150000294293#流程受理流水号：20250115131655152536593781068115
客户号码:15253659378
客户姓名:娄**
投诉地市:潍坊
来话流水:2025011513164151920805990
宽带账号:15253659378
账号归属区县:潍坊-诸城-兴华西路网格-淼宇电讯服务经营部
联系电话:15253659378
联系人:先生/女士
宽带地址:潍坊
工单紧急程度:非常紧急
是否投诉倾向:否
是否重复投诉:否
是否携转意向:否
是否有升级投诉倾向:否
*业务名称:业务融合开机流程宽带+全光WiFi+OTT+FTTR组网
投诉内容:手机号码：15253659378，【问题描述】客户已办理宽带业务，有开通单，要求装维尽快联系上门，请处理，谢谢。联系电话：15253659378，联系人：先生/女士，录音流水号：2025011513164151920805990。受理明细：531920062399999999。
在途开通单信息：536250115438474546，15253659378，2025-01-15 09:19:58，业务融合开机流程宽带+全光WiFi+OTT+FTTR组网，处理中，黄单扩容
是否到厅:否
业务名称:业务融合开机流程宽带+全光WiFi+OTT+FTTR组网
;宽带小区$[null]$</t>
  </si>
  <si>
    <t>2025-01-15 16:25:43</t>
  </si>
  <si>
    <t>SD-057-250115-109763-3032</t>
  </si>
  <si>
    <t>2025-01-15 13:12:44</t>
  </si>
  <si>
    <t>【重投】-【调研】-80+普通-FTTR-普通区域-奎文区-庄家裕园-18866778938-1000M-宽带上网投诉-次数0-202501150000289543</t>
  </si>
  <si>
    <t>202501150000289543</t>
  </si>
  <si>
    <t>202501150000289543#客户来电反映对前期工单处理不认可要求重新处理 前期工单流水号：202501020000495440
前工单内容：YWDZ01 服务号码：*YWDZ01 服务号码：18866778938， 号码归属地：潍坊奎文 ， 要求取消：【98-158）套餐用户，办理30元/月千兆提速包，享全光WiFi1+1礼包，合约期30个月，到期后提速包按照10元/月收费@办理千兆宽带/千兆提速包享场景宽带提速权益（含教育、电竞、护苗）@（硬件专用-分月）30元/月下行提速至1000M，上行提速至50M业务； 用户品牌：全球通； 是否外呼开通：否； 客户质疑：【98-158）套餐用户，办理30元/月千兆提速包，享全光WiFi1+1礼包，合约期30个月，到期后提速包按照10元/月收费、办理千兆宽带/千兆提速包享场景宽带提速权益（含教育、电竞、护苗）、（硬件专用-分月）30元/月下行提速至1000M，上行提速至50M， 请一并处理费用：月份2023年4月份至今、金额630；接触录音流水号：2025010215325243320866388；联系电话：18866778938； 受理明细：536230421099299126，争议业务名称：【98-158）套餐用户，办理30元/月千兆提速包，享全光WiFi1+1礼包，合约期30个月，到期后提速包按照10元/月收费，庄**，18866778938，产品变更，2023-04-21 13:06:22,张亭玉(fe82200a)，潍坊-奎文-金宝明亮手机(SD.LF.0E.08.02.T2)； 受理明细：536230421099299126，争议业务名称：办理千兆宽带/千兆提速包享场景宽带提速权益（含教育、电竞、护苗），庄**，18866778938，产品变更，2023-04-21 13:06:22,张亭玉(fe82200a)，潍坊-奎文-金宝明亮手机(SD.LF.0E.08.02.T2)； 受理明细：536230421099299126，争议业务名称：（硬件专用-分月）30元/月下行提速至1000M，上行提速至50M，庄**，18866778938，产品变更，2023-04-21 13:06:22,张亭玉(fe82200a)，潍坊-奎文-金宝明亮手机(SD.LF.0E.08.02.T2)； 备注：网络信号不好一直没有享受到对应服务;宽带小区$[庄家裕园]$ 
请核实处理 谢谢！，客户要求24小时回电。</t>
  </si>
  <si>
    <t>2025-01-15 13:18:44</t>
  </si>
  <si>
    <t>2025-01-15 13:19:07</t>
  </si>
  <si>
    <t>SD-851-268423-12182-5226</t>
  </si>
  <si>
    <t>SD-057-250115-529684-3037</t>
  </si>
  <si>
    <t>2025-01-15 13:14:09</t>
  </si>
  <si>
    <t>普通区域-寿光市-朱家村-13963605172-200M-宽带上网投诉-次数0-20250115131251X971967212</t>
  </si>
  <si>
    <t>20250115131251X971967212</t>
  </si>
  <si>
    <t xml:space="preserve">【农村网络投诉】流程受理流水号：20250115131054139636051721067225
客户号码:13963605172
客户姓名:朱**
投诉地市:潍坊
来话流水:2025011513103617020864055
宽带账号:13963605172
宽带账号归属地市:潍坊
宽带账号归属区县:寿光市
故障地址:潍坊寿光市洛城街道朱家村朱家村朱家4号箱（朱向清外墙）*********
联系电话:13963605172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13:11:48
具体故障现象:光猫灯正常但电脑手机无法上网，
客户其他诉求:
</t>
  </si>
  <si>
    <t>2025-01-15 13:17:54</t>
  </si>
  <si>
    <t>2025-01-15 13:18:16</t>
  </si>
  <si>
    <t>SD-057-250115-457962-3026</t>
  </si>
  <si>
    <t>2025-01-15 13:11:31</t>
  </si>
  <si>
    <t>普通区域-临朐县-朱位自然村-15963671302-1000M-宽带延伸服务-次数0-202501150000293343</t>
  </si>
  <si>
    <t>202501150000293343</t>
  </si>
  <si>
    <t xml:space="preserve">202501150000293343#【已关注中国移动10086微信公众号】流程受理流水号：20250115131104159636713021067251
客户号码:15963671302
客户姓名:陈**
投诉地市:潍坊
来话流水:2025011513063571620836293
宽带账号:15963671302
宽带账号归属地市:潍坊
宽带账号归属区县:临朐县
故障地址:潍坊临朐县东城街道朱位朱位自然村朱位（扩容3次）34号箱马书礼（外墙）*********
联系电话:15963671302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故障时间:2025-01-15 13:08:46
具体故障现象:调测路由器，
</t>
  </si>
  <si>
    <t>2025-01-15 13:13:08</t>
  </si>
  <si>
    <t>2025-01-15 13:13:24</t>
  </si>
  <si>
    <t>SD-851-291641-22731-27840</t>
  </si>
  <si>
    <t>2025-01-15 14:05:06</t>
  </si>
  <si>
    <t>80+普通-普通区域-奎文区-樱海揽郡-18366509229-300M-宽带上网投诉-次数0-20250115140244X964196167 一级督办</t>
  </si>
  <si>
    <t>20250115140244X964196167</t>
  </si>
  <si>
    <t>2025-01-15 14:19:58</t>
  </si>
  <si>
    <t>2025-01-15 14:20:25</t>
  </si>
  <si>
    <t>SD-851-276734-29071-23671</t>
  </si>
  <si>
    <t>SD-057-250115-369841-3022</t>
  </si>
  <si>
    <t>2025-01-15 13:11:13</t>
  </si>
  <si>
    <t>【调研】-普通区域-高密市-东牟东-13869683437-300M-宽带上网投诉-次数0-20250115131003X803755866</t>
  </si>
  <si>
    <t>20250115131003X803755866</t>
  </si>
  <si>
    <t xml:space="preserve">【农村网络投诉】流程受理流水号：20250115130917138696834371066960
客户号码:13869683437
客户姓名:张**
投诉地市:潍坊
来话流水:2025011513081375320847724
宽带账号:13869683437
宽带账号归属地市:潍坊
宽带账号归属区县:高密市
故障地址:潍坊高密市朝阳街道东牟东行政村东牟东张增幅10号箱*********
联系电话:13953674296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13:09:31
具体故障现象:打不开网页，
客户其他诉求:
</t>
  </si>
  <si>
    <t>2025-01-15 13:12:57</t>
  </si>
  <si>
    <t>2025-01-15 13:13:21</t>
  </si>
  <si>
    <t>2025-01-15 13:14:55</t>
  </si>
  <si>
    <t>80+金卡-普通区域-诸城市-龙苑尚城三期-15264634666-1000M-宽带上网投诉-次数0-202501150000294652 一级督办</t>
  </si>
  <si>
    <t>202501150000294652</t>
  </si>
  <si>
    <t>2025-01-15 13:17:33</t>
  </si>
  <si>
    <t>2025-01-15 13:17:57</t>
  </si>
  <si>
    <t>SD-057-250115-759026-3434</t>
  </si>
  <si>
    <t>2025-01-15 14:02:05</t>
  </si>
  <si>
    <t>普通区域-奎文区-聚福四方-15908010970-300M-魔百和投诉-次数0-20250115140013X813615785</t>
  </si>
  <si>
    <t>20250115140013X813615785</t>
  </si>
  <si>
    <t>【农村网络投诉】流程受理流水号：20250115135826159080109701075120
客户号码:15908010970
客户姓名:卢*
投诉地市:潍坊
来话流水:2025011513420053820803661
宽带账号:15908010970
宽带账号归属地市:潍坊
宽带账号归属区县:高新
故障地址:潍坊高新清池王油一村聚福四方12号楼2单元1701
联系电话:15689882477
联系人:先生/女士
工单紧急程度:一般
是否有升级投诉倾向:否
是否重复投诉:否
是否携转意向:否
是否投诉倾向:否
是否智能网关:
当前是否在线:是
接入方式:FTTH
端到端诊断结果:客户侧设备问题（新增）
是否质差终端:无质差信息
光功率:-19.58
故障大类:宽带/电视
故障细类:移动高清电视故障(专席)
携转原因:
故障时间:2025-01-15 13:59:03
魔百和单播/组播:单播
具体故障现象:电视提示网络类错误，
客户其他诉求:
魔百和单/组播：单播</t>
  </si>
  <si>
    <t>2025-01-15 14:04:23</t>
  </si>
  <si>
    <t>2025-01-15 14:05:37</t>
  </si>
  <si>
    <t>SD-057-250115-375846-3448</t>
  </si>
  <si>
    <t>2025-01-15 14:04:09</t>
  </si>
  <si>
    <t>普通区域-高密市-芝兰三村自然村-13375362873-1000M-宽带延伸服务-次数0-202501150000318686</t>
  </si>
  <si>
    <t>202501150000318686</t>
  </si>
  <si>
    <t xml:space="preserve">202501150000318686#流程受理流水号：20250115140107133753628731075641
客户号码:13375362873
客户姓名:冷*
投诉地市:潍坊
来话流水:2025011514002178120898751
宽带账号:13375362873
宽带账号归属地市:潍坊
宽带账号归属区县:高密市
故障地址:潍坊高密市朝阳街道芝兰三村芝兰三村自然村高密芝兰三村39号箱冷晓玉*********
联系电话:13375362873
联系人:先生
工单紧急程度:一般
是否有升级投诉倾向:否
是否重复投诉:否
是否携转意向:否
是否投诉倾向:否
是否智能网关:智能网关
当前是否在线:否
接入方式:FTTH
是否质差终端:无质差信息
光功率:无
故障大类:宽带
故障细类:宽带延伸服务
携转原因:
故障时间:2025-01-15 14:02:22
具体故障现象:客户要求把宽带换到另一个屋，
</t>
  </si>
  <si>
    <t>2025-01-15 14:07:21</t>
  </si>
  <si>
    <t>2025-01-15 14:07:49</t>
  </si>
  <si>
    <t>SD-057-250115-981076-3807</t>
  </si>
  <si>
    <t>2025-01-15 14:53:02</t>
  </si>
  <si>
    <t>(目标)普通区域-诸城市-龙池子-18463052138-300M-宽带上网投诉-次数0-20250115145057X857466272</t>
  </si>
  <si>
    <t>20250115145057X857466272</t>
  </si>
  <si>
    <t xml:space="preserve">【农村网络投诉】流程受理流水号：20250115145034184630521381087284
客户号码:18463052138
客户姓名:张**
投诉地市:潍坊
来话流水:2025011514460751120895720
宽带账号:18463052138
宽带账号归属地市:潍坊
宽带账号归属区县:诸城市
故障地址:潍坊诸城市百尺河镇龙池子村龙池子龙池子村东北5#箱*********
联系电话:15269216205
联系人:女士
工单紧急程度:紧急
是否有升级投诉倾向:否
是否重复投诉:否
是否携转意向:否
是否投诉倾向:是
是否智能网关:智能网关
当前是否在线:是
接入方式:FTTH
端到端诊断结果:客户侧设备问题（新增）
是否质差终端:无质差信息
光功率:-19.13
故障大类:宽带/电视
故障细类:网速慢/上网掉线(专席)
携转原因:
故障时间:2025-01-15 14:52:00
具体故障现象:频繁掉线，
客户其他诉求:
</t>
  </si>
  <si>
    <t>2025-01-15 14:56:07</t>
  </si>
  <si>
    <t>2025-01-15 14:56:55</t>
  </si>
  <si>
    <t>SD-057-250115-807956-3456</t>
  </si>
  <si>
    <t>2025-01-15 14:05:33</t>
  </si>
  <si>
    <t>普通区域-昌乐县-十里堡村自然村-13853656705-300M-宽带上网投诉-次数0-202501150000319806</t>
  </si>
  <si>
    <t>202501150000319806</t>
  </si>
  <si>
    <t xml:space="preserve">202501150000319806#客户来电反馈电视无法正常观看，无法配合线上排障，要求上门服务，请协助处理谢谢！联系电话：13853656705；联系人：田**；来电流水：2025011514021551920821178
</t>
  </si>
  <si>
    <t>2025-01-15 14:19:21</t>
  </si>
  <si>
    <t>2025-01-15 14:20:33</t>
  </si>
  <si>
    <t>SD-851-241549-22105-7174</t>
  </si>
  <si>
    <t>SD-057-250115-872459-1934</t>
  </si>
  <si>
    <t>2025-01-15 11:08:45</t>
  </si>
  <si>
    <t>【调研】-80+金卡-普通区域-寿光市-豪苑小区-13608958319-1000M-宽带上网投诉-次数0-202501150000217032</t>
  </si>
  <si>
    <t>202501150000217032</t>
  </si>
  <si>
    <t xml:space="preserve">202501150000217032#
宽带账号：13608958319；宽带地址：潍坊寿光市洛城街道豪源路豪苑小区2号楼1单元702；客户来电反映宽带无法使用，客户不配合排障，要求上门，请协助处理，谢谢！联系电话：13054702696；联系人：女士；来电流水：2025011511051248620898234。 </t>
  </si>
  <si>
    <t>2025-01-15 11:15:04</t>
  </si>
  <si>
    <t>2025-01-15 11:15:35</t>
  </si>
  <si>
    <t>SD-852-284174-2446-25851</t>
  </si>
  <si>
    <t>2025-01-15 15:34:08</t>
  </si>
  <si>
    <t>普通区域-潍城区-城建润园-13906468912-100M-魔百和投诉-次数0-202501150000385090 一级督办</t>
  </si>
  <si>
    <t>2025-01-16 16:35:00</t>
  </si>
  <si>
    <t>202501150000385090</t>
  </si>
  <si>
    <t>2025-01-15 15:37:02</t>
  </si>
  <si>
    <t>2025-01-15 15:37:20</t>
  </si>
  <si>
    <t>SD-057-250115-654931-1882</t>
  </si>
  <si>
    <t>2025-01-15 11:06:26</t>
  </si>
  <si>
    <t>80+普通-普通区域-临朐县-文泰府-15054444116-1000M-宽带上网投诉-次数0-202501150000214870</t>
  </si>
  <si>
    <t>202501150000214870</t>
  </si>
  <si>
    <t>202501150000214870#宽带账号：15054444116；宽带地址：潍坊临朐县城关街道沂山路文泰府3号楼；客户来电反映电视无法观看，客户是老人，不配合线上排障，要求上门，请协助处理，谢谢！联系电话：13475682154；联系人：先生</t>
  </si>
  <si>
    <t>2025-01-15 11:11:29</t>
  </si>
  <si>
    <t>2025-01-15 11:11:52</t>
  </si>
  <si>
    <t>SD-851-321574-6249-25559</t>
  </si>
  <si>
    <t>SD-057-250115-649215-4142</t>
  </si>
  <si>
    <t>2025-01-15 15:33:43</t>
  </si>
  <si>
    <t>普通区域-昌邑市-邹家自然村-15634685410-300M-宽带上网投诉-次数0-202501150000385161</t>
  </si>
  <si>
    <t>202501150000385161</t>
  </si>
  <si>
    <t xml:space="preserve">202501150000385161#宽带账号：15634685410；宽带地址：潍坊昌邑市宋庄镇邹家村邹家自然村邹家庄村；客户来电反映移动高清无法使用，客户不配合排障，要求上门，请协助处理，谢谢！联系电话：15634685410；联系人：女士；来电流水：2025011515284156920889525。 </t>
  </si>
  <si>
    <t>2025-01-15 15:39:06</t>
  </si>
  <si>
    <t>2025-01-15 15:39:32</t>
  </si>
  <si>
    <t>SD-851-335458-2481-28513</t>
  </si>
  <si>
    <t>SD-057-250115-567309-4169</t>
  </si>
  <si>
    <t>2025-01-15 15:35:44</t>
  </si>
  <si>
    <t>80+金卡-普通区域-寿光市-张家尧水村-13854485566-300M-宽带上网投诉-次数0-202501150000386110</t>
  </si>
  <si>
    <t>202501150000386110</t>
  </si>
  <si>
    <t xml:space="preserve">202501150000386110#【已关注中国移动10086微信公众号】流程受理流水号：20250115152952138544855661096939
客户号码:13854485566
客户姓名:张**
投诉地市:潍坊
来话流水:2025011515281043320882488
宽带账号:13854485566
宽带账号归属地市:潍坊
宽带账号归属区县:寿光市
故障地址:潍坊寿光市留吕张家尧水张家尧水村张家尧水村2号箱*********
联系电话:15266619766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光功率:-20.17
故障大类:宽带/电视
故障细类:移动高清电视故障
携转原因:
故障时间:2025-01-15 15:33:43
魔百和单播/组播:单播
具体故障现象:电视机提示无信号，
客户其他诉求:客户侧为质差终端，要求上门更换终端并一并处理故障问题。
</t>
  </si>
  <si>
    <t>2025-01-15 15:37:23</t>
  </si>
  <si>
    <t>2025-01-15 15:37:50</t>
  </si>
  <si>
    <t>SD-851-297099-28581-3415</t>
  </si>
  <si>
    <t>SD-057-250115-074563-4179</t>
  </si>
  <si>
    <t>2025-01-15 15:36:04</t>
  </si>
  <si>
    <t>80+普通-普通区域-临朐县-水岸弘庭小区-13853627878-100M-宽带上网投诉-次数0-202501150000387095</t>
  </si>
  <si>
    <t>2025-01-16 16:37:00</t>
  </si>
  <si>
    <t>202501150000387095</t>
  </si>
  <si>
    <t xml:space="preserve">202501150000387095#流程受理流水号：20250115153356138536278781097893
客户号码:13853627878
客户姓名:郭*
投诉地市:潍坊
来话流水:2025011515325077120846829
宽带账号:13853627878
宽带账号归属地市:潍坊
宽带账号归属区县:临朐县
故障地址:潍坊临朐县东城街道滨河东路水岸弘庭小区9号楼*********
联系电话:18353686088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故障时间:2025-01-15 15:34:56
具体故障现象:提示网络无法连接，
客户其他诉求:客户侧为质差终端，要求上门更换终端并一并处理故障问题。
</t>
  </si>
  <si>
    <t>2025-01-15 15:40:33</t>
  </si>
  <si>
    <t>2025-01-15 15:45:31</t>
  </si>
  <si>
    <t>SD-057-250115-297586-4137</t>
  </si>
  <si>
    <t>2025-01-15 15:33:31</t>
  </si>
  <si>
    <t>【调研】-普通区域-青州市-九州名座西区-13666365931-300M-宽带上网投诉-次数0-202501150000384661</t>
  </si>
  <si>
    <t>202501150000384661</t>
  </si>
  <si>
    <t>202501150000384661#流程受理流水号：20250115153305136663659311097699
客户号码:13666365931
客户姓名:姚**
投诉地市:潍坊
来话流水:2025011515313165120828550
宽带账号:13666365931
宽带账号归属地市:潍坊
宽带账号归属区县:青州市
故障地址:潍坊青州市云门山街道云门山路九州名座西区7号楼*********
联系电话:13666365931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故障细类:宽带无法上网(专席)
携转原因:
故障时间:2025-01-15 15:26:01
具体故障现象:网速慢卡顿，
客户其他诉求:
;宽带小区$[九州名座西区]$</t>
  </si>
  <si>
    <t>2025-01-15 15:36:49</t>
  </si>
  <si>
    <t>SD-057-250115-975146-4156</t>
  </si>
  <si>
    <t>2025-01-15 15:35:04</t>
  </si>
  <si>
    <t>【调研】-80+银卡-普通区域-潍城区-月河楼商业街-13516383578-300M-宽带上网投诉-次数0-202501150000386576</t>
  </si>
  <si>
    <t>202501150000386576</t>
  </si>
  <si>
    <t xml:space="preserve">202501150000386576#流程受理流水号：20250115153430135163835781098035
客户号码:13516383578
客户姓名:姜**
投诉地市:潍坊
来话流水:2025011515330134320849260
宽带账号:13516383578
宽带账号归属地市:潍坊
宽带账号归属区县:潍城区
故障地址:潍坊潍城区城关街道东风西街月河楼商业街月河楼商业街1号楼*********
联系电话:13516383578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故障时间:2025-01-15 15:34:36
具体故障现象:打不开网页，
客户其他诉求:客户侧为质差终端，要求上门更换终端并一并处理故障问题。
</t>
  </si>
  <si>
    <t>2025-01-15 15:41:38</t>
  </si>
  <si>
    <t>2025-01-15 15:42:13</t>
  </si>
  <si>
    <t>SD-057-250115-301569-4762</t>
  </si>
  <si>
    <t>2025-01-15 16:44:23</t>
  </si>
  <si>
    <t>80+银卡-普通区域-高密市-尹家庄自然村-15265633269-100M-宽带上网投诉-次数0-202501150000442513</t>
  </si>
  <si>
    <t>2025-01-16 17:45:00</t>
  </si>
  <si>
    <t>202501150000442513</t>
  </si>
  <si>
    <t xml:space="preserve">202501150000442513#流程受理流水号：20250115164044152656332691114603
客户号码:15265633269
客户姓名:薛*
投诉地市:潍坊
来话流水:2025011516395912320875650
宽带账号:15265633269
宽带账号归属地市:潍坊
宽带账号归属区县:高密市
故障地址:潍坊高密市夏庄镇尹家庄尹家庄自然村高密尹家村3号箱王军明*********
联系电话:19558515651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故障时间:2025-01-15 16:43:43
具体故障现象:提示网络无法连接，
客户其他诉求:客户侧为质差终端，要求上门更换终端并一并处理故障问题。
</t>
  </si>
  <si>
    <t>2025-01-15 16:47:21</t>
  </si>
  <si>
    <t>2025-01-15 16:48:20</t>
  </si>
  <si>
    <t>SD-057-250115-715648-4798</t>
  </si>
  <si>
    <t>2025-01-15 16:47:11</t>
  </si>
  <si>
    <t>80+金卡-普通区域-寿光市-河东隅小区-18706687788-1000M-宽带上网投诉-次数0-202501150000441464</t>
  </si>
  <si>
    <t>2025-01-16 17:48:00</t>
  </si>
  <si>
    <t>202501150000441464</t>
  </si>
  <si>
    <t xml:space="preserve">202501150000441464#宽带账号：18706687788，宽带地址：潍坊寿光市洛城街道金光东街东郡学府3号楼2-802，客户办理移动高清业务，电视无法观看，客户拒接线上排障要求上门维修，请处理，联系电话：18706687788，联系人：本人，谢谢，来电流水：2025011516342720220800458
</t>
  </si>
  <si>
    <t>2025-01-15 16:57:25</t>
  </si>
  <si>
    <t>2025-01-15 16:58:01</t>
  </si>
  <si>
    <t>SD-057-250115-439680-4800</t>
  </si>
  <si>
    <t>2025-01-15 16:47:14</t>
  </si>
  <si>
    <t>80+普通-普通区域-诸城市-龙都现代城三期-15063689958-200M-宽带上网投诉-次数0-20250115164541X741078583</t>
  </si>
  <si>
    <t>20250115164541X741078583</t>
  </si>
  <si>
    <t xml:space="preserve">流程受理流水号：20250115164500150636899581115786
客户号码:15063689958
客户姓名:滕**
投诉地市:潍坊
来话流水:2025011516442023320833521
宽带账号:15063689958
宽带账号归属地市:潍坊
宽带账号归属区县:诸城市
故障地址:潍坊诸城市龙都街道人民路龙都现代城三期34号楼*********
联系电话:15063689958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故障时间:2025-01-15 16:45:24
具体故障现象:光猫亮红灯，
客户其他诉求:
</t>
  </si>
  <si>
    <t>2025-01-15 16:48:45</t>
  </si>
  <si>
    <t>2025-01-15 16:49:08</t>
  </si>
  <si>
    <t>SD-057-250115-236857-1937</t>
  </si>
  <si>
    <t>2025-01-15 11:09:18</t>
  </si>
  <si>
    <t>【调研】-普通区域-坊子区-西王家村-15864595027-300M-宽带上网投诉-次数0-202501150000219834</t>
  </si>
  <si>
    <t>202501150000219834</t>
  </si>
  <si>
    <t xml:space="preserve">202501150000219834#流程受理流水号：20250115110759158645950271041224
客户号码:15864595027
客户姓名:王*
投诉地市:潍坊
来话流水:2025011511074273220834825
宽带账号:15864595027
宽带账号归属地市:潍坊
宽带账号归属区县:坊子区
故障地址:潍坊坊子区坊子老区行政街西王家村25号楼*********
联系电话:15864595027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光功率:-23.37
故障大类:宽带/电视
故障细类:宽带网速慢/卡顿
携转原因:
故障时间:2025-01-15 11:08:07
具体故障现象:光猫亮红灯，
客户其他诉求:客户侧为质差终端，要求上门更换终端并一并处理故障问题。
</t>
  </si>
  <si>
    <t>2025-01-15 11:27:25</t>
  </si>
  <si>
    <t>2025-01-15 11:27:56</t>
  </si>
  <si>
    <t>SD-852-302745-528-27034</t>
  </si>
  <si>
    <t>SD-057-250115-431825-4184</t>
  </si>
  <si>
    <t>2025-01-15 15:36:15</t>
  </si>
  <si>
    <t>【调研】-(目标)普通区域-潍城区-上城国际-18453686100-300M-业务受理宽带-次数0-202501150000384201</t>
  </si>
  <si>
    <t>202501150000384201</t>
  </si>
  <si>
    <t>202501150000384201#【已关注中国移动10086微信公众号】 宽带账号:18453686100; 联系电话：18453686100，问题类型：此工单为群障修复工单，根据群障全量闭环修复管理要求，为确保客户网络通畅，请装维人员跟进修复网络问题，谢谢！ 
 群障标题：公告。故障描述：潍坊潍城区上城国际光缆故障，预估24小时恢复，请帮忙拦截,如有需要请联系片区装维师傅刘培文15706307857主叫号码：18453686100.0;该号码仅供参考，请优先联系宽带账号。</t>
  </si>
  <si>
    <t>2025-01-15 16:12:56</t>
  </si>
  <si>
    <t>2025-01-15 16:13:31</t>
  </si>
  <si>
    <t>2025-01-15 16:41:01</t>
  </si>
  <si>
    <t>80+普通-普通区域-坊子区-颜家庄村自然村-18754428225-300M-宽带上网投诉-次数0-20250115163826X306659533 一级督办</t>
  </si>
  <si>
    <t>2025-01-16 17:42:00</t>
  </si>
  <si>
    <t>20250115163826X306659533</t>
  </si>
  <si>
    <t>2025-01-15 16:42:54</t>
  </si>
  <si>
    <t>2025-01-15 16:43:19</t>
  </si>
  <si>
    <t>SD-057-250115-542836-4213</t>
  </si>
  <si>
    <t>2025-01-15 15:38:10</t>
  </si>
  <si>
    <t>(目标)普通区域-安丘市-凉水湾头村自然村-15966173117-100M-宽带上网投诉-次数0-20250115153622X582894235</t>
  </si>
  <si>
    <t>2025-01-16 16:39:00</t>
  </si>
  <si>
    <t>20250115153622X582894235</t>
  </si>
  <si>
    <t xml:space="preserve">【农村网络投诉】流程受理流水号：20250115153534159661731171098300
客户号码:15966173117
客户姓名:逯**
投诉地市:潍坊
来话流水:2025011515352331020881871
宽带账号:15966173117
宽带账号归属地市:潍坊
宽带账号归属区县:安丘市
故障地址:潍坊安丘市大城埠凉水湾头村凉水湾头村自然村凉水湾头追加3号箱张永文*********
联系电话:15966173117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15:36:02
具体故障现象:提示网络无法连接，
客户其他诉求:
</t>
  </si>
  <si>
    <t>2025-01-15 15:40:13</t>
  </si>
  <si>
    <t>2025-01-15 15:45:38</t>
  </si>
  <si>
    <t>SD-057-250115-135072-4119</t>
  </si>
  <si>
    <t>2025-01-15 15:30:55</t>
  </si>
  <si>
    <t>80+普通-普通区域-昌乐县-鲁昱绿城-15954430191-500M-魔百和投诉-次数0-202501150000383654</t>
  </si>
  <si>
    <t>202501150000383654</t>
  </si>
  <si>
    <t>202501150000383654#流程受理流水号：20250115152942159544301911096906
客户号码:15954430191
客户姓名:王*
投诉地市:潍坊
来话流水:2025011515231272320813736
宽带账号:15954430191
宽带账号归属地市:潍坊
宽带账号归属区县:昌乐县
故障地址:潍坊昌乐县城关街道新昌路鲁昱绿城7号楼*********
联系电话:15954430191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故障细类:移动高清电视故障(专席)
携转原因:
故障时间:2025-01-15 15:29:56
魔百和单播/组播:组播
具体故障现象:电视提示网络类错误，光猫lan灯无显示，谢谢
客户其他诉求:
魔百和单/组播：组播;宽带小区$[鲁昱绿城]$</t>
  </si>
  <si>
    <t>2025-01-15 15:34:24</t>
  </si>
  <si>
    <t>2025-01-15 15:34:54</t>
  </si>
  <si>
    <t>SD-851-302840-77922-22796</t>
  </si>
  <si>
    <t>SD-057-250115-716905-4608</t>
  </si>
  <si>
    <t>2025-01-15 16:25:45</t>
  </si>
  <si>
    <t>80+银卡-(目标)普通区域-青州市-程官-15069642570-300M-宽带延伸服务-次数0-202501150000427762</t>
  </si>
  <si>
    <t>2025-01-16 16:26:00</t>
  </si>
  <si>
    <t>202501150000427762</t>
  </si>
  <si>
    <t xml:space="preserve">202501150000427762#流程受理流水号：20250115162500150696425701110342
客户号码:15069642570
客户姓名:程**
投诉地市:潍坊
来话流水:2025011516201861320806129
宽带账号:15069642570
宽带账号归属地市:潍坊
宽带账号归属区县:青州市
故障地址:潍坊青州市谭坊镇程官程官9号箱（程杰元西墙）*********
联系电话:15069642570
联系人:先生/女士
工单紧急程度:一般
是否有升级投诉倾向:否
是否重复投诉:否
是否携转意向:否
是否投诉倾向:否
是否智能网关:
当前是否在线:是
接入方式:FTTH
是否质差终端:无质差信息
光功率:无
故障大类:宽带/电视
故障细类:宽带延伸服务
携转原因:
故障时间:2025-01-15 16:25:11
具体故障现象:调测其它设备，
</t>
  </si>
  <si>
    <t>2025-01-15 16:28:00</t>
  </si>
  <si>
    <t>2025-01-15 16:28:20</t>
  </si>
  <si>
    <t>SD-057-250115-531627-1831</t>
  </si>
  <si>
    <t>普通区域-高密市-阳光庭院-15762622181-300M-宽带上网投诉-次数0-202501150000211545</t>
  </si>
  <si>
    <t>202501150000211545</t>
  </si>
  <si>
    <t>202501150000211545#宽带账号：15762622181；宽带地址：潍坊高密市朝阳街道晏子路阳光庭院高密阳光庭院**；客户来电反映宽带网速慢，要求上门，请协助处理，谢谢！联系电话：*15762622181*；联系人：***；来电流水：2025011511002066620827034</t>
  </si>
  <si>
    <t>2025-01-15 11:07:41</t>
  </si>
  <si>
    <t>2025-01-15 11:08:30</t>
  </si>
  <si>
    <t>SD-057-250115-820657-1926</t>
  </si>
  <si>
    <t>2025-01-15 11:08:09</t>
  </si>
  <si>
    <t>【调研】-80+普通-普通区域-寿光市-西青-13791618543-1000M-宽带上网投诉-次数0-20250115110601X361770482</t>
  </si>
  <si>
    <t>20250115110601X361770482</t>
  </si>
  <si>
    <t xml:space="preserve">【农村网络投诉】流程受理流水号：20250115110432137916185431040231
客户号码:13791618543
客户姓名:马**
投诉地市:潍坊
来话流水:2025011511041934620885298
宽带账号:13791618543
宽带账号归属地市:潍坊
宽带账号归属区县:寿光市
故障地址:潍坊寿光市田柳西青冢子村西青西青15号箱*********
联系电话:13791618543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11:05:42
具体故障现象:光猫亮红灯，
客户其他诉求:要求立即回复处理
</t>
  </si>
  <si>
    <t>2025-01-15 11:09:33</t>
  </si>
  <si>
    <t>2025-01-15 11:09:53</t>
  </si>
  <si>
    <t>SD-851-251788-12711-6500</t>
  </si>
  <si>
    <t>SD-057-250115-937052-3</t>
  </si>
  <si>
    <t>2025-01-15 00:35:02</t>
  </si>
  <si>
    <t>80+银卡-FTTR-普通区域-寿光市-美林花园-13869690008-1000M-宽带上网投诉-次数0-20250115003246X366479683</t>
  </si>
  <si>
    <t>20250115003246X366479683</t>
  </si>
  <si>
    <t>问题描述：山东省客户来电反映，13869690008号码绑定的宽带，宽带安装地址：美金花园，宽带出现故障，故障现象：网络无法连接
客服查证：无割接影响公告：默认显示“经查证无升级影响口径”
客户要求：要求尽快恢复网络正常使用
备注：联系电话13869690008
网络不会使用 客户要求紧急处理 客户有工作人员电话 工作人员说不卡工作人员的电话 15706307821</t>
  </si>
  <si>
    <t>2025-01-15 01:27:04</t>
  </si>
  <si>
    <t>SD-852-331554-1563-29390</t>
  </si>
  <si>
    <t>SD-057-250115-741829-3877</t>
  </si>
  <si>
    <t>2025-01-15 14:59:27</t>
  </si>
  <si>
    <t>普通区域-寿光市-官家庄村自然村-13562689906-100M-宽带上网投诉-次数0-202501150000358504</t>
  </si>
  <si>
    <t>202501150000358504</t>
  </si>
  <si>
    <t>202501150000358504#宽带账号：13562689906；宽带地址：潍坊寿光市田马官家庄村官家庄村自然村28号箱沿街；客户来电反映宽带无法上网，光猫无响应，客户无法配合线上指导/客户不配合排障，要求去家里，请协助处理，谢谢！联系电话：13562689906；联系人：先生；来电流水：2025011514574428720859359。</t>
  </si>
  <si>
    <t>2025-01-15 15:02:17</t>
  </si>
  <si>
    <t>2025-01-15 15:02:37</t>
  </si>
  <si>
    <t>SD-057-250115-154297-4637</t>
  </si>
  <si>
    <t>2025-01-15 16:27:30</t>
  </si>
  <si>
    <t>80+银卡-普通区域-昌邑市-棉麻公司宿舍区-13665367596-200M-宽带上网投诉-次数0-202501150000427723</t>
  </si>
  <si>
    <t>2025-01-16 17:28:00</t>
  </si>
  <si>
    <t>202501150000427723</t>
  </si>
  <si>
    <t>202501150000427723#流程受理流水号：20250115162648136653675961110831
客户号码:13665367596
客户姓名:钟**
投诉地市:潍坊
来话流水:2025011516262995620891624
宽带账号:13665367596
宽带账号归属地市:潍坊
宽带账号归属区县:昌邑市
故障地址:潍坊昌邑市城区新兴街棉麻公司宿舍区8号箱市供销联宿舍4号东*********
联系电话:13665367596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故障时间:2025-01-15 16:27:03
具体故障现象:打不开网页，
客户其他诉求:
;宽带小区$[棉麻公司宿舍区]$</t>
  </si>
  <si>
    <t>2025-01-15 16:30:47</t>
  </si>
  <si>
    <t>2025-01-15 16:31:22</t>
  </si>
  <si>
    <t>SD-057-250115-106273-4630</t>
  </si>
  <si>
    <t>2025-01-15 16:26:45</t>
  </si>
  <si>
    <t>80+普通-普通区域-临朐县-大高家庄自然村-18765611479-1000M-业务受理宽带-次数0-202501150000428072</t>
  </si>
  <si>
    <t>2025-01-16 16:27:00</t>
  </si>
  <si>
    <t>202501150000428072</t>
  </si>
  <si>
    <t>202501150000428072#【已关注中国移动10086微信公众号】 宽带账号:18765611479; 联系电话：18765611479，问题类型：此工单为群障修复工单，根据群障全量闭环修复管理要求，为确保客户网络通畅，请装维人员跟进修复网络问题，谢谢！ 
 群障标题：公告。故障描述：潍坊临朐县大高家庄自然村光缆故障，预估24小时恢复，请帮忙拦截,如有需要请联系片区装维师傅冷延洲15706307582主叫号码：18765611479.0;该号码仅供参考，请优先联系宽带账号。</t>
  </si>
  <si>
    <t>2025-01-15 17:06:09</t>
  </si>
  <si>
    <t>SD-851-292757-15919-27893</t>
  </si>
  <si>
    <t>SD-057-250115-094362-4627</t>
  </si>
  <si>
    <t>2025-01-15 16:26:39</t>
  </si>
  <si>
    <t>80+普通-普通区域-高密市-尧头自然村-15763092721-500M-业务受理宽带-次数0-202501150000427099</t>
  </si>
  <si>
    <t>202501150000427099</t>
  </si>
  <si>
    <t>202501150000427099# 宽带账号:15763092721; 联系电话：15763092721，问题类型：此工单为群障修复工单，根据群障全量闭环修复管理要求，为确保客户网络通畅，请装维人员跟进修复网络问题，谢谢！ 
 群障标题：公告。故障描述：潍坊高密市尧头自然村光缆故障，预估24小时恢复，请帮忙拦截,如有需要请联系片区装维师傅刘彦武15706307283主叫号码：15763092721.0;该号码仅供参考，请优先联系宽带账号。</t>
  </si>
  <si>
    <t>2025-01-15 16:29:05</t>
  </si>
  <si>
    <t>2025-01-15 16:30:41</t>
  </si>
  <si>
    <t>SD-057-250115-368912-4636</t>
  </si>
  <si>
    <t>2025-01-15 16:27:26</t>
  </si>
  <si>
    <t>普通区域-青州市-凌云居-19963448731-1000M-宽带上网投诉-次数0-202501150000426709</t>
  </si>
  <si>
    <t>202501150000426709</t>
  </si>
  <si>
    <t>202501150000426709#客户反映电视无法观看，线上不认可，请协助处理。谢谢  联系人：女士 联系电话：本机 流水：2025011516241863720861476</t>
  </si>
  <si>
    <t>2025-01-15 16:31:25</t>
  </si>
  <si>
    <t>2025-01-15 16:32:24</t>
  </si>
  <si>
    <t>SD-057-250115-963541-4764</t>
  </si>
  <si>
    <t>2025-01-15 16:44:54</t>
  </si>
  <si>
    <t>80+金卡-普通区域-寿光市-侯三-15953693864-300M-宽带上网投诉-次数0-202501150000439856</t>
  </si>
  <si>
    <t>202501150000439856</t>
  </si>
  <si>
    <t>202501150000439856#客户来电反映宽带无法使用，系统显示质差路由器，质差光猫，线上排障未恢复，要求维修人员上门维修，请尽快协助处理，谢谢  联系人：女士 联系电话：本机 流水：2025011516425061120813566</t>
  </si>
  <si>
    <t>2025-01-15 16:47:10</t>
  </si>
  <si>
    <t>2025-01-15 16:47:35</t>
  </si>
  <si>
    <t>SD-057-250115-294816-4817</t>
  </si>
  <si>
    <t>2025-01-15 16:49:25</t>
  </si>
  <si>
    <t>普通区域-安丘市-金山村自然村-15266610602-200M-宽带上网投诉-次数0-202501150000446936</t>
  </si>
  <si>
    <t>2025-01-16 17:50:00</t>
  </si>
  <si>
    <t>202501150000446936</t>
  </si>
  <si>
    <t>202501150000446936#流程受理流水号：20250115164823152666106021116692
客户号码:15266610602
客户姓名:罗**
投诉地市:潍坊
来话流水:2025011516433226120822743
宽带账号:15266610602
宽带账号归属地市:潍坊
宽带账号归属区县:安丘市
故障地址:潍坊安丘市白芬子镇金山村金山村自然村金山村4号箱刘世军西山*********
联系电话:15266610602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
故障细类:宽带无法上网(专席)
携转原因:
故障时间:2025-01-15 16:51:56
具体故障现象:光猫灯正常但电脑手机无法上网，
客户其他诉求:
;宽带小区$[金山村自然村]$</t>
  </si>
  <si>
    <t>2025-01-15 16:55:20</t>
  </si>
  <si>
    <t>2025-01-15 16:57:08</t>
  </si>
  <si>
    <t>SD-851-296642-3038-4232</t>
  </si>
  <si>
    <t>SD-057-250115-105739-4756</t>
  </si>
  <si>
    <t>2025-01-15 16:43:05</t>
  </si>
  <si>
    <t>80+银卡-普通区域-安丘市-安丘杨家峪-13791632286-200M-宽带上网投诉-次数0-202501150000441312</t>
  </si>
  <si>
    <t>2025-01-16 17:44:00</t>
  </si>
  <si>
    <t>202501150000441312</t>
  </si>
  <si>
    <t>202501150000441312#流程受理流水号：20250115164219137916322861115029
客户号码:13791632286
客户姓名:曹**
投诉地市:潍坊
来话流水:2025011516414970120800234
宽带账号:13791632286
账号归属区县:安丘
联系电话:13791632286
联系人:先生/女士
宽带地址:潍坊
工单紧急程度:一般
是否投诉倾向:否
是否重复投诉:否
是否携转意向:否
是否有升级投诉倾向:否
*业务名称:业务融合移机流程宽带+OTT
投诉内容:手机号码：13791632286，【问题描述】客户已办理宽带业务，有开通单，要求装维尽快联系上门，请处理，谢谢。联系电话：13791632286，联系人：先生/女士，录音流水号：2025011516414970120800234。受理明细：531920062399999999。
在途开通单信息：536250112851535774，13791632286，2025-01-12 15:47:35，业务融合移机流程宽带+OTT，处理中，手写判断和地址录入
是否到厅:否
业务名称:业务融合移机流程宽带+OTT
;宽带小区$[安丘杨家峪]$</t>
  </si>
  <si>
    <t>2025-01-15 16:46:02</t>
  </si>
  <si>
    <t>2025-01-15 16:46:35</t>
  </si>
  <si>
    <t>SD-852-275710-1227-15484</t>
  </si>
  <si>
    <t>SD-057-250115-041639-1933</t>
  </si>
  <si>
    <t>2025-01-15 11:08:42</t>
  </si>
  <si>
    <t>普通区域-高密市-全宇圣华广场-15763094019-1000M-宽带上网投诉-次数0-202501150000216729</t>
  </si>
  <si>
    <t>202501150000216729</t>
  </si>
  <si>
    <t>202501150000216729#
宽带账号：15763094019；宽带地址：潍坊高密市朝阳街道康城大街全宇圣华广场全宇圣华10号楼*  客户来电反映宽带/移动高清*****，客户不在现场，无法配合线上指导/客户不配合排障，要求上门，请协助处理，谢谢！联系电话：15206991783联系人：***；来电流水：2025011511044457520891434</t>
  </si>
  <si>
    <t>2025-01-15 11:24:01</t>
  </si>
  <si>
    <t>2025-01-15 11:24:32</t>
  </si>
  <si>
    <t>SD-851-324115-7451-18606</t>
  </si>
  <si>
    <t>SD-057-250115-467523-3861</t>
  </si>
  <si>
    <t>2025-01-15 14:57:41</t>
  </si>
  <si>
    <t>普通区域-昌乐县-南郝黄埠路口沿街-15662551765-300M-宽带上网投诉-次数0-202501150000354113</t>
  </si>
  <si>
    <t>202501150000354113</t>
  </si>
  <si>
    <t>202501150000354113#宽带账号：*15662551765*；宽带地址：*潍坊昌乐县城南街道黄埠子村南郝黄埠路口沿街黄埠路口**；客户来电反映需要师傅设置路由器，要求上门，请协助处理，谢谢！联系电话：15662551765*；联系人：***；来电流水：2025011514545369120819737</t>
  </si>
  <si>
    <t>2025-01-15 15:01:51</t>
  </si>
  <si>
    <t>2025-01-15 15:15:18</t>
  </si>
  <si>
    <t>SD-057-250115-581203-3789</t>
  </si>
  <si>
    <t>2025-01-15 14:50:24</t>
  </si>
  <si>
    <t>普通区域-诸城市-近枝子自然村-17263289261-200M-宽带上网投诉-次数0-20250115144909X749083265</t>
  </si>
  <si>
    <t>2025-01-16 15:51:00</t>
  </si>
  <si>
    <t>20250115144909X749083265</t>
  </si>
  <si>
    <t xml:space="preserve">【农村网络投诉】流程受理流水号：20250115144333172632892611085402
客户号码:17263289261
客户姓名:郑**
投诉地市:潍坊
来话流水:2025011514424020820847035
宽带账号:17263289261
宽带账号归属地市:潍坊
宽带账号归属区县:诸城市
故障地址:潍坊诸城市林家村镇近枝子近枝子自然村近枝子村北8#箱*********
联系电话:13589164088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14:48:13
具体故障现象:光猫灯正常但电脑手机无法上网，
客户其他诉求:
</t>
  </si>
  <si>
    <t>2025-01-15 14:52:02</t>
  </si>
  <si>
    <t>2025-01-15 14:52:30</t>
  </si>
  <si>
    <t>SD-057-250115-036281-4802</t>
  </si>
  <si>
    <t>2025-01-15 16:47:18</t>
  </si>
  <si>
    <t>【重投】-【调研】-80+普通-(目标)普通区域-奎文区-盛世豪庭汇景苑-18663602921-1000M-宽带上网投诉-次数0-20250115164541X741620969</t>
  </si>
  <si>
    <t>20250115164541X741620969</t>
  </si>
  <si>
    <t xml:space="preserve">流程受理流水号：20250115164428186636029211115635
客户号码:18663602921
客户姓名:邱**
投诉地市:潍坊
来话流水:2025011516435172020827289
宽带账号:18663602921
宽带账号归属地市:潍坊
宽带账号归属区县:奎文区
故障地址:潍坊奎文区广文街道文化路盛世豪庭汇景苑8号楼*********
联系电话:18663602921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光功率:-16.90
故障大类:宽带/电视
故障细类:宽带无法上网
携转原因:
故障时间:2025-01-15 16:44:54
具体故障现象:频繁掉线，
客户其他诉求:
</t>
  </si>
  <si>
    <t>2025-01-15 16:49:14</t>
  </si>
  <si>
    <t>2025-01-15 16:49:51</t>
  </si>
  <si>
    <t>SD-851-296006-10049-18833</t>
  </si>
  <si>
    <t>SD-057-250115-827351-4813</t>
  </si>
  <si>
    <t>2025-01-15 16:49:07</t>
  </si>
  <si>
    <t>【调研】-80+银卡-(目标)普通区域-青州市-夏洛养殖区-15264616756-100M-宽带上网投诉-次数0-202501150000443653</t>
  </si>
  <si>
    <t>202501150000443653</t>
  </si>
  <si>
    <t>202501150000443653#【网络电视】宽带账号：15264616756；宽带地址：潍坊青州市黄楼街道东西夏洛村；客户来电反映移动高清无法观看，客户已正常办理宽带/移动高清业务，按相关口径解释不认可，要求反馈，请协助处理，谢谢！联系电话：15264616756；联系人：女士；来电流水：2025011516452229120847101</t>
  </si>
  <si>
    <t>2025-01-15 16:51:22</t>
  </si>
  <si>
    <t>2025-01-15 16:51:36</t>
  </si>
  <si>
    <t>SD-057-250115-529840-4797</t>
  </si>
  <si>
    <t>【调研】-(目标)普通区域-安丘市-南苑商贸城-13869691211-100M-业务受理宽带-次数0-202501150000443172 二级督办</t>
  </si>
  <si>
    <t>2025-01-16 16:48:00</t>
  </si>
  <si>
    <t>202501150000443172</t>
  </si>
  <si>
    <t>202501150000443172#【已关注中国移动10086微信公众号】 宽带账号:13869691211; 联系电话：13869691211，问题类型：此工单为群障修复工单，根据群障全量闭环修复管理要求，为确保客户网络通畅，请装维人员跟进修复网络问题，谢谢！ 
 群障标题：公告。故障描述：潍坊安丘市南苑商贸城光缆故障，预估24小时恢复，请帮忙拦截,如有需要请联系片区装维师傅于龙枝15706307074主叫号码：13869691211.0;该号码仅供参考，请优先联系宽带账号。</t>
  </si>
  <si>
    <t>2025-01-15 16:47:33</t>
  </si>
  <si>
    <t>2025-01-15 16:47:49</t>
  </si>
  <si>
    <t>SD-057-250115-592734-5038</t>
  </si>
  <si>
    <t>2025-01-15 17:10:41</t>
  </si>
  <si>
    <t>普通区域--null-13853636017-宽带上网投诉-次数0-202501150000463522</t>
  </si>
  <si>
    <t>2025-01-16 18:11:00</t>
  </si>
  <si>
    <t>202501150000463522</t>
  </si>
  <si>
    <t>202501150000463522#流程受理流水号：20250115171007138536360171122342
客户号码:13853636017
客户姓名:李**
投诉地市:潍坊
来话流水:2025011517094263620861938
宽带账号:13853636017
账号归属区县:潍城人民街营业厅
联系电话:13853636017
联系人:女士
宽带地址:潍坊
工单紧急程度:非常紧急
是否投诉倾向:否
是否重复投诉:否
是否携转意向:否
是否有升级投诉倾向:否
*业务名称:业务融合开机流程宽带+全光WiFi+FTTR组网
投诉内容:手机号码：13853636017，【问题描述】客户已办理宽带业务，有开通单，要求装维尽快联系上门，请处理，谢谢。联系电话：13853636017，联系人：女士，录音流水号：2025011517094263620861938。受理明细：531920062399999999。
在途开通单信息：536250115577483248，13853636017，2025-01-15 16:56:33，业务融合开机流程宽带+全光WiFi+FTTR组网，处理中，黄单扩容
是否到厅:否
业务名称:业务融合开机流程宽带+全光WiFi+FTTR组网
;宽带小区$[null]$</t>
  </si>
  <si>
    <t>2025-01-15 19:40:34</t>
  </si>
  <si>
    <t>SD-057-250115-946281-4751</t>
  </si>
  <si>
    <t>2025-01-15 16:42:49</t>
  </si>
  <si>
    <t>普通区域-滨海-时代花园-13573693702-300M-宽带上网投诉-次数0-202501150000438720</t>
  </si>
  <si>
    <t>2025-01-16 17:43:00</t>
  </si>
  <si>
    <t>202501150000438720</t>
  </si>
  <si>
    <t xml:space="preserve">202501150000438720#流程受理流水号：20250115164111135736937021114717
客户号码:13573693702
客户姓名:朱**
投诉地市:潍坊
来话流水:2025011516404873120886712
宽带账号:13573693702
宽带账号归属地市:潍坊
宽带账号归属区县:滨海
故障地址:潍坊滨海大家洼街道寿海路时代花园9号楼*********
联系电话:13573693702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故障时间:2025-01-15 16:42:38
具体故障现象:打不开网页，
客户其他诉求:客户侧为质差终端，要求上门更换终端并一并处理故障问题。
</t>
  </si>
  <si>
    <t>2025-01-15 17:00:45</t>
  </si>
  <si>
    <t>郭永奎</t>
  </si>
  <si>
    <t>15762636843</t>
  </si>
  <si>
    <t>2025-01-15 17:01:21</t>
  </si>
  <si>
    <t>2025-01-15 11:07:46</t>
  </si>
  <si>
    <t>【调研】-80+金卡-普通区域-昌邑市-隆鑫家园-13563662366-300M-魔百和投诉-次数0-202501150000217720 一级督办</t>
  </si>
  <si>
    <t>202501150000217720</t>
  </si>
  <si>
    <t>2025-01-15 11:09:43</t>
  </si>
  <si>
    <t>SD-851-266035-40303-4320</t>
  </si>
  <si>
    <t>SD-057-250115-816947-4638</t>
  </si>
  <si>
    <t>2025-01-15 16:27:37</t>
  </si>
  <si>
    <t>普通区域-昌乐县-北段村自然村-13280100851-300M-魔百和投诉-次数0-202501150000427892</t>
  </si>
  <si>
    <t>202501150000427892</t>
  </si>
  <si>
    <t>202501150000427892#流程受理流水号：20250115162706132801008511110919
客户号码:13280100851
客户姓名:张**
投诉地市:潍坊
来话流水:2025011516261454420888067
宽带账号:13280100851
宽带账号归属地市:潍坊
宽带账号归属区县:昌乐县
故障地址:潍坊昌乐县白塔镇北段村北段村自然村北段村三期3#*********
联系电话:13280100851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光功率:-23.87
故障大类:宽带/电视
故障细类:移动高清电视故障(专席)
携转原因:
故障时间:2025-01-15 16:27:55
魔百和单播/组播:组播
具体故障现象:电视直播或点播无法观看，
客户其他诉求:
魔百和单/组播：组播;宽带小区$[北段村自然村]$</t>
  </si>
  <si>
    <t>2025-01-15 16:31:17</t>
  </si>
  <si>
    <t>2025-01-15 16:32:37</t>
  </si>
  <si>
    <t>SD-057-250115-972081-4644</t>
  </si>
  <si>
    <t>2025-01-15 16:28:44</t>
  </si>
  <si>
    <t>普通区域-寿光市-兆祥小区-13406699624-500M-魔百和投诉-次数0-202501150000429714</t>
  </si>
  <si>
    <t>2025-01-16 17:29:00</t>
  </si>
  <si>
    <t>202501150000429714</t>
  </si>
  <si>
    <t>202501150000429714#流程受理流水号：20250115162504134066996241110363
客户号码:13406699624
客户姓名:王**
投诉地市:潍坊
来话流水:2025011516215455120828245
宽带账号:13406699624
宽带账号归属地市:潍坊
宽带账号归属区县:寿光市
故障地址:潍坊寿光市圣城街道银海路兆祥小区33号楼*********
联系电话:18866788885
联系人:先生/女士
工单紧急程度:一般
是否有升级投诉倾向:否
是否重复投诉:否
是否携转意向:否
是否投诉倾向:否
是否智能网关:
当前是否在线:是
接入方式:
端到端诊断结果:客户侧设备问题（新增）
是否质差终端:无质差信息
光功率:无
故障大类:宽带/电视
故障细类:移动高清电视故障(专席)
携转原因:
故障时间:2025-01-15 16:24:45
魔百和单播/组播:组播
具体故障现象:电视直播或点播无法观看，
客户其他诉求:
魔百和单/组播：组播;宽带小区$[兆祥小区]$</t>
  </si>
  <si>
    <t>2025-01-15 16:31:31</t>
  </si>
  <si>
    <t>2025-01-15 16:31:47</t>
  </si>
  <si>
    <t>SD-851-292267-742-17266</t>
  </si>
  <si>
    <t>SD-057-250115-138765-4590</t>
  </si>
  <si>
    <t>2025-01-15 16:23:05</t>
  </si>
  <si>
    <t>80+普通-普通区域-奎文区-王侯嘉苑东区-13854478605-500M-宽带上网投诉-次数0-20250115162043X243166122</t>
  </si>
  <si>
    <t>2025-01-16 17:24:00</t>
  </si>
  <si>
    <t>20250115162043X243166122</t>
  </si>
  <si>
    <t xml:space="preserve">流程受理流水号：20250115161934138544786051108891
客户号码:13854478605
客户姓名:张**
投诉地市:潍坊
来话流水:2025011516191217820891199
宽带账号:13854478605
宽带账号归属地市:潍坊
宽带账号归属区县:高新
故障地址:潍坊高新清池潍安路王侯嘉苑西区17号楼*********
联系电话:13854478605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16:20:01
具体故障现象:光猫亮红灯，
客户其他诉求:
</t>
  </si>
  <si>
    <t>2025-01-15 16:25:26</t>
  </si>
  <si>
    <t>2025-01-15 16:27:18</t>
  </si>
  <si>
    <t>SD-057-250115-205934-4606</t>
  </si>
  <si>
    <t>2025-01-15 16:25:35</t>
  </si>
  <si>
    <t>【调研】-80+银卡-普通区域-奎文区-大陆盛景-13573651987-1000M-宽带上网投诉-次数0-202501150000414336</t>
  </si>
  <si>
    <t>2025-01-16 17:26:00</t>
  </si>
  <si>
    <t>202501150000414336</t>
  </si>
  <si>
    <t>202501150000414336#手机号码：13573651987，【问题描述】客户来电对于宽带不好用   线上排障 不认可   但要求解决实际问题  不需要派师傅上门。已向客户分析解释，客户不认可，要求给予查询处理。联系人：先生，联系电话：13573651987，流水号：2025011516012077320844927。
流程受理流水号：20250115160749135736519871105843
受理明细:531920062399999999
4G套餐名称:后付费放心用VIP套餐
是否下发过短信提醒:否
前期有无退费记录:否
是否解释无法退费:否
是否到厅:否</t>
  </si>
  <si>
    <t>2025-01-15 16:33:34</t>
  </si>
  <si>
    <t>王一粟</t>
  </si>
  <si>
    <t>15264453332</t>
  </si>
  <si>
    <t>dw3_jk_wangyisukw</t>
  </si>
  <si>
    <t>2025-01-15 16:34:16</t>
  </si>
  <si>
    <t>SD-851-270701-15678-7272</t>
  </si>
  <si>
    <t>2025-01-15 07:52:59</t>
  </si>
  <si>
    <t>普通区域-奎文区-加州世纪尊品-18363660999-300M-宽带上网投诉-次数0-202501150000092678 一级督办</t>
  </si>
  <si>
    <t>202501150000092678</t>
  </si>
  <si>
    <t>2025-01-15 07:54:43</t>
  </si>
  <si>
    <t>2025-01-15 08:00:46</t>
  </si>
  <si>
    <t>SD-057-250115-231869-5260</t>
  </si>
  <si>
    <t>2025-01-15 17:26:22</t>
  </si>
  <si>
    <t>80+普通-普通区域-寿光市-四合社区-15908032956-1000M-宽带上网投诉-次数0-20250115172426X666291360</t>
  </si>
  <si>
    <t>2025-01-16 18:27:00</t>
  </si>
  <si>
    <t>20250115172426X666291360</t>
  </si>
  <si>
    <t xml:space="preserve">【农村网络投诉】流程受理流水号：20250115171618159080329561123953
客户号码:15908032956
客户姓名:刘**
投诉地市:潍坊
来话流水:2025011517152868520833649
宽带账号:15908032956
宽带账号归属地市:潍坊
宽带账号归属区县:寿光市
故障地址:潍坊寿光市文家街道四合村四合社区4#楼*********
联系电话:15908032956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故障时间:2025-01-15 17:23:44
具体故障现象:宽带无法上网，频繁掉线。
客户其他诉求:
</t>
  </si>
  <si>
    <t>2025-01-15 17:43:56</t>
  </si>
  <si>
    <t>SD-851-237374-22371-23613</t>
  </si>
  <si>
    <t>SD-057-250115-590732-5175</t>
  </si>
  <si>
    <t>2025-01-15 17:20:15</t>
  </si>
  <si>
    <t>普通区域-安丘市-保安-18264673700-300M-宽带上网投诉-次数0-20250115171806X686045124</t>
  </si>
  <si>
    <t>2025-01-16 18:21:00</t>
  </si>
  <si>
    <t>20250115171806X686045124</t>
  </si>
  <si>
    <t xml:space="preserve">【农村网络投诉】流程受理流水号：20250115171705182646737001124128
客户号码:18264673700
客户姓名:任*
投诉地市:潍坊
来话流水:2025011517160414320841045
宽带账号:18264673700
宽带账号归属地市:潍坊
宽带账号归属区县:安丘市
故障地址:潍坊安丘市景芝镇保安村保安追加12号箱电杆*********
联系电话:15264445934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17:17:47
具体故障现象:PON灯闪，
客户其他诉求:
</t>
  </si>
  <si>
    <t>2025-01-15 17:27:17</t>
  </si>
  <si>
    <t>2025-01-15 17:27:38</t>
  </si>
  <si>
    <t>SD-057-250115-510628-1248</t>
  </si>
  <si>
    <t>2025-01-15 10:17:14</t>
  </si>
  <si>
    <t>普通区域-奎文区-金都花园-13406659482-300M-宽带上网投诉-次数0-202501150000173863</t>
  </si>
  <si>
    <t>202501150000173863</t>
  </si>
  <si>
    <t>202501150000173863#受理号码 : 13406659482客户姓名 : 刘**号码归属地 : 潍坊奎文 － 奎文用户品牌 : 全球通；宽带地址：潍坊奎文区北苑街道玉清街金都花园26号楼；客户来电反映移动高清观看电视台会自动出现购买会员，遥控器也不好用了，想要更换，要求师傅上门，请协助处理，谢谢！联系电话：13606361080；联系人：先生；来电流水：2025011510103762120801222</t>
  </si>
  <si>
    <t>2025-01-15 10:21:42</t>
  </si>
  <si>
    <t>2025-01-15 10:22:16</t>
  </si>
  <si>
    <t>SD-851-239038-17435-24607</t>
  </si>
  <si>
    <t>SD-057-250115-321847-5278</t>
  </si>
  <si>
    <t>2025-01-15 17:26:49</t>
  </si>
  <si>
    <t>【调研】-(目标)普通区域-诸城市-纺织厂第一小区-15265693131-300M-业务受理宽带-次数0-202501150000473956</t>
  </si>
  <si>
    <t>2025-01-16 17:27:00</t>
  </si>
  <si>
    <t>202501150000473956</t>
  </si>
  <si>
    <t>202501150000473956#【已关注中国移动10086微信公众号】 宽带账号:15265693131; 联系电话：15265693131，问题类型：此工单为群障修复工单，根据群障全量闭环修复管理要求，为确保客户网络通畅，请装维人员跟进修复网络问题，谢谢！ 
 群障标题：公告。故障描述：潍坊诸城市纺织厂第一小区光缆故障，预估24小时恢复，请帮忙拦截,如有需要请联系片区装维师傅李浩迪15706307935主叫号码：15265693131.0;该号码仅供参考，请优先联系宽带账号。</t>
  </si>
  <si>
    <t>2025-01-15 17:30:21</t>
  </si>
  <si>
    <t>2025-01-15 17:39:53</t>
  </si>
  <si>
    <t>SD-851-299132-3047-20489</t>
  </si>
  <si>
    <t>SD-057-250115-685724-5298</t>
  </si>
  <si>
    <t>2025-01-15 17:28:36</t>
  </si>
  <si>
    <t>80+银卡-普通区域-青州市-窦家楼-13963605609-1000M-魔百和投诉-次数0-202501150000475963</t>
  </si>
  <si>
    <t>2025-01-16 18:29:00</t>
  </si>
  <si>
    <t>202501150000475963</t>
  </si>
  <si>
    <t>202501150000475963#【已关注中国移动10086微信公众号】流程受理流水号：20250115172749139636056091126906
客户号码:13963605609
客户姓名:窦**
投诉地市:潍坊
来话流水:2025011517250267020853367
宽带账号:13963605609
宽带账号归属地市:潍坊
宽带账号归属区县:青州市
故障地址:潍坊青州市弥河镇窦家楼窦家楼扩7号箱村西二街北窦丰懂*********
联系电话:13963605609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光功率:-17.23
故障大类:宽带/电视
故障细类:移动高清电视故障(专席)
携转原因:
故障时间:2025-01-15 17:28:03
魔百和单播/组播:组播
具体故障现象:电视直播或点播无法观看，我处正常排障未恢复，请协助谢谢
客户其他诉求:
魔百和单/组播：组播;宽带小区$[窦家楼]$</t>
  </si>
  <si>
    <t>2025-01-15 17:41:12</t>
  </si>
  <si>
    <t>2025-01-15 17:41:34</t>
  </si>
  <si>
    <t>SD-851-287350-5687-25813</t>
  </si>
  <si>
    <t>SD-057-250115-651489-1189</t>
  </si>
  <si>
    <t>2025-01-15 10:11:57</t>
  </si>
  <si>
    <t>80+银卡-普通区域-寿光市-新城明珠御园-13406633321-1000M-宽带上网投诉-次数0-202501150000168693</t>
  </si>
  <si>
    <t>202501150000168693</t>
  </si>
  <si>
    <t>202501150000168693#宽带账号：13406633321；宽带地址：潍坊寿光市圣城街道农圣街新城明珠3号楼；客户来电反映宽带/网络无法连接，，客户拒绝操作，要求上门，请协助处理，谢谢！联系电话：13406633321；来电流水：水2025011510100265920892671
。</t>
  </si>
  <si>
    <t>2025-01-15 10:13:01</t>
  </si>
  <si>
    <t>2025-01-15 10:13:20</t>
  </si>
  <si>
    <t>SD-851-283258-11367-14119</t>
  </si>
  <si>
    <t>SD-057-250115-196374-1199</t>
  </si>
  <si>
    <t>2025-01-15 10:14:02</t>
  </si>
  <si>
    <t>80+银卡-普通区域-寒亭区-金色嘉园-13964653180-1000M-魔百和投诉-次数0-20250115101100X606915660</t>
  </si>
  <si>
    <t>20250115101100X606915660</t>
  </si>
  <si>
    <t>流程受理流水号：20250115100939139646531801025112
客户号码:13964653180
客户姓名:张**
投诉地市:潍坊
来话流水:2025011510080391020864169
宽带账号:13964653180
宽带账号归属地市:潍坊
宽带账号归属区县:寒亭区
故障地址:潍坊寒亭区经济开发区民主街金色嘉园B区北门26号楼-2-801
联系电话:13964653180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光功率:-16.42
故障大类:宽带/电视
故障细类:移动高清电视故障(专席)
携转原因:
故障时间:2025-01-15 10:15:28
魔百和单播/组播:组播
具体故障现象:电视提示网络类错误，22002
客户其他诉求:
魔百和单/组播：组播</t>
  </si>
  <si>
    <t>2025-01-15 10:22:47</t>
  </si>
  <si>
    <t>2025-01-15 10:23:10</t>
  </si>
  <si>
    <t>SD-851-267142-7669-23537</t>
  </si>
  <si>
    <t>SD-057-250115-051329-5275</t>
  </si>
  <si>
    <t>2025-01-15 17:26:44</t>
  </si>
  <si>
    <t>80+金卡-普通区域-高密市-锦绣康城-13964610722-300M-业务受理宽带-次数0-202501150000475348</t>
  </si>
  <si>
    <t>202501150000475348</t>
  </si>
  <si>
    <t>202501150000475348# 宽带账号:13964610722; 联系电话：13964610722，问题类型：此工单为群障修复工单，根据群障全量闭环修复管理要求，为确保客户网络通畅，请装维人员跟进修复网络问题，谢谢！ 
 群障标题：公告。故障描述：潍坊高密市锦绣康城光缆故障，预估24小时恢复，请帮忙拦截,如有需要请联系片区装维师傅李臣杰15706307313主叫号码：13964610722.0;该号码仅供参考，请优先联系宽带账号。</t>
  </si>
  <si>
    <t>2025-01-15 17:39:22</t>
  </si>
  <si>
    <t>2025-01-15 17:39:41</t>
  </si>
  <si>
    <t>SD-057-250115-683541-1219</t>
  </si>
  <si>
    <t>2025-01-15 10:15:31</t>
  </si>
  <si>
    <t>【调研】-80+普通-FTTR-普通区域-奎文区-恒易熙园-18660600666-1000M-魔百和投诉-次数0-202501150000172537</t>
  </si>
  <si>
    <t>202501150000172537</t>
  </si>
  <si>
    <t>202501150000172537#流程受理流水号：20250115101416186606006661026299
客户号码:18660600666
客户姓名:王*
投诉地市:潍坊
来话流水:2025011510112663620813311
宽带账号:18660600666
宽带账号归属地市:潍坊
宽带账号归属区县:奎文区
故障地址:潍坊奎文区潍州路街道民生街恒易熙园2号楼*********
联系电话:18660600666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光功率:-18.99
故障大类:宽带/电视
故障细类:移动高清电视故障(专席)
携转原因:
故障时间:2025-01-15 10:09:14
魔百和单播/组播:
具体故障现象:电视直播或点播无法观看，客户要求上午去家里安装移动高清设备  下午没有人 家里有设备  谢谢！
客户其他诉求:
;宽带小区$[恒易熙园]$</t>
  </si>
  <si>
    <t>2025-01-15 10:24:08</t>
  </si>
  <si>
    <t>2025-01-15 10:24:36</t>
  </si>
  <si>
    <t>SD-851-244040-16074-20685</t>
  </si>
  <si>
    <t>SD-057-250115-731954-1182</t>
  </si>
  <si>
    <t>2025-01-15 10:11:21</t>
  </si>
  <si>
    <t>【调研】-普通区域-寒亭区-齐家沿村自然村-15763005162-300M-魔百和投诉-次数0-202501150000170107</t>
  </si>
  <si>
    <t>202501150000170107</t>
  </si>
  <si>
    <t>202501150000170107#流程受理流水号：20250115101019157630051621025278
客户号码:15763005162
客户姓名:丁*
投诉地市:潍坊
来话流水:2025011510100048520892207
宽带账号:15763005162
宽带账号归属地市:潍坊
宽带账号归属区县:寒亭区
故障地址:潍坊寒亭区固堤镇齐家沿村齐家沿村自然村齐家沿村8号箱*********
联系电话:15763005162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光功率:-18.38
故障大类:宽带/电视
故障细类:移动高清电视故障
携转原因:
故障时间:2025-01-15 10:11:03
魔百和单播/组播:组播
具体故障现象:机顶盒无法开机，
客户其他诉求:
魔百和单/组播：组播;宽带小区$[齐家沿村自然村]$</t>
  </si>
  <si>
    <t>2025-01-15 10:14:50</t>
  </si>
  <si>
    <t>2025-01-15 10:15:15</t>
  </si>
  <si>
    <t>SD-057-250115-305817-5282</t>
  </si>
  <si>
    <t>2025-01-15 17:26:59</t>
  </si>
  <si>
    <t>FTTR-普通区域-潍城区-陈家油坊-15314451860-1000M-业务受理宽带-次数0-202501150000475057</t>
  </si>
  <si>
    <t>202501150000475057</t>
  </si>
  <si>
    <t>202501150000475057# 宽带账号:15314451860; 联系电话：15314451860，问题类型：此工单为群障修复工单，根据群障全量闭环修复管理要求，为确保客户网络通畅，请装维人员跟进修复网络问题，谢谢！ 
 群障标题：公告。故障描述：潍坊潍城区陈家油坊光缆故障，预估24小时恢复，请帮忙拦截,如有需要请联系片区装维师傅杜德生15706307862主叫号码：15314451860.0;该号码仅供参考，请优先联系宽带账号。</t>
  </si>
  <si>
    <t>2025-01-15 17:39:03</t>
  </si>
  <si>
    <t>SD-851-260628-14395-10462</t>
  </si>
  <si>
    <t>SD-057-250115-736285-5907</t>
  </si>
  <si>
    <t>2025-01-15 18:33:54</t>
  </si>
  <si>
    <t>【调研】-80+普通-普通区域-高密市-卞家庄自然村-13791669154-300M-宽带上网投诉-次数0-202501150000515891</t>
  </si>
  <si>
    <t>2025-01-16 19:00:00</t>
  </si>
  <si>
    <t>202501150000515891</t>
  </si>
  <si>
    <t xml:space="preserve">202501150000515891#【已关注中国移动10086微信公众号】流程受理流水号：20250115183316137916691541140378
客户号码:13791669154
客户姓名:单**
投诉地市:潍坊
来话流水:2025011518330591720817947
宽带账号:13791669154
宽带账号归属地市:潍坊
宽带账号归属区县:高密市
故障地址:潍坊高密市密水街道卞家庄卞家庄自然村卞家庄70#卞嘉诚*********
联系电话:13791669154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光功率:-20.86
故障大类:宽带/电视
故障细类:宽带无法上网
携转原因:
故障时间:2025-01-15 18:33:32
具体故障现象:提示网络无法连接，
客户其他诉求:客户侧为质差终端，要求上门更换终端并一并处理故障问题。
</t>
  </si>
  <si>
    <t>2025-01-15 18:37:36</t>
  </si>
  <si>
    <t>2025-01-15 18:37:51</t>
  </si>
  <si>
    <t>SD-851-325803-8107-13631</t>
  </si>
  <si>
    <t>SD-057-250115-017846-5268</t>
  </si>
  <si>
    <t>2025-01-15 17:26:34</t>
  </si>
  <si>
    <t>普通区域-安丘市-null-15725656959-宽带上网投诉-次数0-202501150000474010</t>
  </si>
  <si>
    <t>202501150000474010</t>
  </si>
  <si>
    <t>202501150000474010# 宽带账号：15725656959；宽带地址：潍坊安丘市兴安街道和平路宋家园新华府东区5号楼；联系电话：15725656959客户来电反映宽带无法连接网络 请核实处理 谢谢 ..线上指导无法操作来电流水..2025011517212201020807157</t>
  </si>
  <si>
    <t>2025-01-15 18:25:02</t>
  </si>
  <si>
    <t>SD-057-250115-015243-5905</t>
  </si>
  <si>
    <t>2025-01-15 18:33:43</t>
  </si>
  <si>
    <t>80+银卡-普通区域-昌邑市-后刘家营子-15949761267-200M-宽带上网投诉-次数0-202501150000515741</t>
  </si>
  <si>
    <t>2025-01-16 18:00:00</t>
  </si>
  <si>
    <t>202501150000515741</t>
  </si>
  <si>
    <t xml:space="preserve">202501150000515741#宽带账号：15949761267；宽带地址：潍坊昌邑市北孟镇后刘家营子村后刘家营子7号箱刘国富**；客户来电反映宽带和移动高清都无法联网，无法观看，客户不在现场，无法配合线上指导，请协助处理，谢谢！联系电话：15949761267*；联系人：*李**；来电流水：2025011518295608020895603*。
</t>
  </si>
  <si>
    <t>2025-01-15 18:37:55</t>
  </si>
  <si>
    <t>2025-01-15 18:38:34</t>
  </si>
  <si>
    <t>SD-057-250115-195840-1239</t>
  </si>
  <si>
    <t>2025-01-15 10:17:02</t>
  </si>
  <si>
    <t>(目标)普通区域-坊子区-小吴家社区-13505369928-300M-业务受理宽带-次数0-202501150000173092</t>
  </si>
  <si>
    <t>202501150000173092</t>
  </si>
  <si>
    <t>202501150000173092# 宽带账号:13505369928; 联系电话：13505369928，问题类型：此工单为群障修复工单，根据群障全量闭环修复管理要求，为确保客户网络通畅，请装维人员跟进修复网络问题，谢谢！ 
 群障标题：告警。故障标题：分支光纤断或OLT检测不到ONT的预期的光信号(LOSi/LOBi)主叫号码：13505369928.0;该号码仅供参考，请优先联系宽带账号。</t>
  </si>
  <si>
    <t>2025-01-15 10:19:19</t>
  </si>
  <si>
    <t>2025-01-15 10:21:51</t>
  </si>
  <si>
    <t>SD-851-287387-19917-6633</t>
  </si>
  <si>
    <t>SD-057-250115-749861-5913</t>
  </si>
  <si>
    <t>2025-01-15 18:35:01</t>
  </si>
  <si>
    <t>普通区域-坊子区-东房仕自然村-15866153386-300M-宽带上网投诉-次数0-202501150000515556</t>
  </si>
  <si>
    <t>202501150000515556</t>
  </si>
  <si>
    <t>202501150000515556#宽带账号：15866153386；宽带地址：潍坊坊子区荆山洼经济发展区东房仕村东房仕自然村东房仕村东大街南6号箱（陈亮）*********；客户来电反映宽带/魔百盒无法观看，客户不在现场，要求上门，请协助处理，谢谢！
来电流水：2025011518324914720815988，联系电话：13589154507</t>
  </si>
  <si>
    <t>2025-01-15 18:36:51</t>
  </si>
  <si>
    <t>2025-01-15 18:37:15</t>
  </si>
  <si>
    <t>SD-851-258815-5847-18906</t>
  </si>
  <si>
    <t>SD-057-250115-539781-1195</t>
  </si>
  <si>
    <t>2025-01-15 10:13:19</t>
  </si>
  <si>
    <t>普通区域-奎文区-水岸华庭二期-15094953870-1000M-宽带上网投诉-次数0-202501150000170169</t>
  </si>
  <si>
    <t>202501150000170169</t>
  </si>
  <si>
    <t xml:space="preserve">202501150000170169#【已关注中国移动10086微信公众号】流程受理流水号：20250115101238150949538701025862
客户号码:15094953870
客户姓名:杨**
投诉地市:潍坊
来话流水:2025011510102654720898523
宽带账号:15094953870
宽带账号归属地市:潍坊
宽带账号归属区县:奎文区
故障地址:潍坊奎文区潍州路街道四平路水岸华庭二期水岸华庭8号楼*********
联系电话:13563678370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光功率:-17.18
故障大类:宽带/电视
故障细类:宽带无法上网
携转原因:
故障时间:2025-01-15 10:12:51
具体故障现象:打不开网页，
客户其他诉求:客户侧为质差终端，要求上门更换终端并一并处理故障问题。
</t>
  </si>
  <si>
    <t>2025-01-15 10:19:08</t>
  </si>
  <si>
    <t>2025-01-15 10:19:27</t>
  </si>
  <si>
    <t>SD-851-329756-8033-19864</t>
  </si>
  <si>
    <t>SD-057-250115-289645-5955</t>
  </si>
  <si>
    <t>2025-01-15 18:37:42</t>
  </si>
  <si>
    <t>【调研】-80+金卡-普通区域-昌邑市-文景苑-15726057111-300M-宽带上网投诉-次数0-202501150000518363</t>
  </si>
  <si>
    <t>202501150000518363</t>
  </si>
  <si>
    <t xml:space="preserve">202501150000518363#宽带账号：15726057111；宽带地址：潍坊昌邑市城区奎聚路文景苑1号楼*********；客户来电反映宽带无法使用，客户不在现场，无法配合线上指导，要求上门，请协助处理，谢谢！联系电话：13205364256；联系人：先生/女士；来电流水：2025011518352529820833648。
</t>
  </si>
  <si>
    <t>2025-01-15 19:00:45</t>
  </si>
  <si>
    <t>2025-01-15 19:02:53</t>
  </si>
  <si>
    <t>SD-057-250115-461025-1197</t>
  </si>
  <si>
    <t>2025-01-15 10:13:44</t>
  </si>
  <si>
    <t>【重投】-80+银卡-普通区域-滨海-英豪商贸城-15753675411-300M-宽带上网投诉-次数0-202501150000169514</t>
  </si>
  <si>
    <t>202501150000169514</t>
  </si>
  <si>
    <t>202501150000169514#宽带账号：15753675411；宽带地址：潍坊滨海央子街道新沙路英豪商贸城楼区；客户来电反映宽带无法上网，客户不在现场，无法配合线上指导，要求上门，请协助处理，谢谢！联系电话：本机；联系人：女士；来电流水：2025011510110859120808843</t>
  </si>
  <si>
    <t>2025-01-15 10:15:57</t>
  </si>
  <si>
    <t>2025-01-15 10:16:22</t>
  </si>
  <si>
    <t>SD-057-250115-045182-5926</t>
  </si>
  <si>
    <t>2025-01-15 18:36:08</t>
  </si>
  <si>
    <t>普通区域-昌邑市-埠头自然村-15244431298-300M-宽带上网投诉-次数0-202501150000515991</t>
  </si>
  <si>
    <t>202501150000515991</t>
  </si>
  <si>
    <t>202501150000515991#宽带账号：15244431298；宽带地址：潍坊昌邑市石埠镇埠头村埠头自然村28号箱；客户来电反映宽带上网慢，客户不在现场，无法配合线上指导/客户不配合排障，要求上门，请协助处理，谢谢！联系电话15244431298；联系人：女士；来电流水： 2025011518303549420800352，客户表示明天下午联系</t>
  </si>
  <si>
    <t>2025-01-15 18:39:37</t>
  </si>
  <si>
    <t>2025-01-15 18:40:30</t>
  </si>
  <si>
    <t>SD-057-250115-564928-1221</t>
  </si>
  <si>
    <t>2025-01-15 10:15:43</t>
  </si>
  <si>
    <t>【重投】-80+普通-普通区域-诸城市-潍水怡景园-18753647366-1000M-宽带上网投诉-次数0-202501150000171412</t>
  </si>
  <si>
    <t>202501150000171412</t>
  </si>
  <si>
    <t>202501150000171412#宽带账号：18753647366；宽带地址：潍坊诸城市舜王街道大舜街潍水怡景园1号楼1-1801；客户来电反映宽带网速慢，客户不配合排障，要求师傅上门，请协助处理，谢谢！联系电话：本机；联系人：先生；来电流水：2025011510123875320830640</t>
  </si>
  <si>
    <t>2025-01-15 10:21:45</t>
  </si>
  <si>
    <t>2025-01-15 10:22:06</t>
  </si>
  <si>
    <t>SD-851-336406-14053-6151</t>
  </si>
  <si>
    <t>SD-057-250115-170836-5880</t>
  </si>
  <si>
    <t>2025-01-15 18:30:54</t>
  </si>
  <si>
    <t>80+普通-普通区域-安丘市-王家坟庄村自然村-13791666891-200M-宽带上网投诉-次数0-202501150000515232</t>
  </si>
  <si>
    <t>202501150000515232</t>
  </si>
  <si>
    <t xml:space="preserve">202501150000515232#流程受理流水号：20250115183020137916668911139856
客户号码:13791666891
客户姓名:周**
投诉地市:潍坊
来话流水:2025011518293354220892874
宽带账号:13791666891
宽带账号归属地市:潍坊
宽带账号归属区县:安丘市
故障地址:潍坊安丘市刘家尧镇王家坟庄村王家坟庄村自然村王家坟庄村4号箱村中北周光星*********
联系电话:13561446108
联系人: 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故障时间:2025-01-15 18:30:30
魔百和单播/组播:组播
具体故障现象:机顶盒无法开机，
客户其他诉求:客户侧为质差终端，要求上门更换终端并一并处理故障问题。
</t>
  </si>
  <si>
    <t>2025-01-15 18:34:58</t>
  </si>
  <si>
    <t>SD-057-250115-391704-5924</t>
  </si>
  <si>
    <t>2025-01-15 18:36:03</t>
  </si>
  <si>
    <t>普通区域-潍城区-89医院宿舍-15853604401-200M-宽带上网投诉-次数0-202501150000516596</t>
  </si>
  <si>
    <t>202501150000516596</t>
  </si>
  <si>
    <t>202501150000516596#流程受理流水号：20250115183424158536044011140585
客户号码:15853604401
客户姓名:王**
投诉地市:潍坊
来话流水:2025011518340452720824541
宽带账号:15853604401
宽带账号归属地市:潍坊
宽带账号归属区县:潍城区
故障地址:潍坊潍城区西关街道清平路89医院宿舍12号楼*********
联系电话:15853604401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18:35:45
具体故障现象:光猫亮红灯，
客户其他诉求:
;宽带小区$[89医院宿舍]$</t>
  </si>
  <si>
    <t>2025-01-15 18:41:16</t>
  </si>
  <si>
    <t>2025-01-15 18:43:59</t>
  </si>
  <si>
    <t>SD-057-250115-724180-1251</t>
  </si>
  <si>
    <t>2025-01-15 10:17:31</t>
  </si>
  <si>
    <t>【调研】-80+金卡-(目标)普通区域-高密市-国税局宿舍-13793668711-300M-宽带上网投诉-次数0-202501150000172080</t>
  </si>
  <si>
    <t>202501150000172080</t>
  </si>
  <si>
    <t>202501150000172080#宽带账号：13793668711；宽带地址：潍坊高密市密水街道永安路国税局宿舍高密国税局宿舍2号楼3单元分纤箱*********！客户来电反映宽带\无法连接，导/客户不配合排障，要求上门，请协助处理，谢谢！
来电流水：2025011510151762820868607，联系电话：13793668711客户要求带个新的路由器</t>
  </si>
  <si>
    <t>2025-01-15 10:20:16</t>
  </si>
  <si>
    <t>2025-01-15 10:21:46</t>
  </si>
  <si>
    <t>SD-057-250115-167954-5269</t>
  </si>
  <si>
    <t>80+普通-普通区域-昌邑市-太平村自然村-13280100317-1000M-业务受理宽带-次数0-202501150000474959</t>
  </si>
  <si>
    <t>202501150000474959</t>
  </si>
  <si>
    <t>202501150000474959# 宽带账号:13280100317; 联系电话：13280100317，问题类型：此工单为群障修复工单，根据群障全量闭环修复管理要求，为确保客户网络通畅，请装维人员跟进修复网络问题，谢谢！ 
 群障标题：公告。故障描述：潍坊昌邑市太平村自然村光缆故障，预估24小时恢复，请帮忙拦截,如有需要请联系片区装维师傅李勇15706307207主叫号码：13280100317.0;该号码仅供参考，请优先联系宽带账号。</t>
  </si>
  <si>
    <t>2025-01-15 17:41:51</t>
  </si>
  <si>
    <t>SD-851-268502-1944-9566</t>
  </si>
  <si>
    <t>SD-057-250115-695841-5965</t>
  </si>
  <si>
    <t>2025-01-15 18:38:35</t>
  </si>
  <si>
    <t>【调研】-80+银卡-普通区域-临朐县-郭家庄-13792666260-1000M-宽带上网投诉-次数0-202501150000517698</t>
  </si>
  <si>
    <t>202501150000517698</t>
  </si>
  <si>
    <t>202501150000517698#王**13792666260  
号码归属地潍坊临朐 － 临朐
客户来电反映在
潍坊临朐县辛寨镇人民政府郭家庄村郭家庄郭家庄2号箱王克贞
宽带无法上网，电视无法观看，
要求上门查看一下，请协助处理，谢谢联系电话13806364392
2025011518264753020872594</t>
  </si>
  <si>
    <t>2025-01-15 18:41:27</t>
  </si>
  <si>
    <t>2025-01-15 18:42:03</t>
  </si>
  <si>
    <t>SD-851-283319-17238-6348</t>
  </si>
  <si>
    <t>SD-057-250115-754016-1236</t>
  </si>
  <si>
    <t>2025-01-15 10:16:54</t>
  </si>
  <si>
    <t>普通区域-寿光市-怡园居-13563655625-100M-业务受理宽带-次数0-202501150000172463 二级督办</t>
  </si>
  <si>
    <t>2025-01-16 10:17:00</t>
  </si>
  <si>
    <t>202501150000172463</t>
  </si>
  <si>
    <t>202501150000172463#【已关注中国移动10086微信公众号】 宽带账号:13563655625; 联系电话：13563655625，问题类型：此工单为群障修复工单，根据群障全量闭环修复管理要求，为确保客户网络通畅，请装维人员跟进修复网络问题，谢谢！ 
 群障标题：公告。故障描述：潍坊寿光市怡园居光缆故障，预估24小时恢复，请帮忙拦截,如有需要请联系片区装维师傅王晓军15706307764主叫号码：13563655625.0;该号码仅供参考，请优先联系宽带账号。</t>
  </si>
  <si>
    <t>2025-01-15 10:24:15</t>
  </si>
  <si>
    <t>2025-01-15 10:24:45</t>
  </si>
  <si>
    <t>SD-057-250115-287365-1176</t>
  </si>
  <si>
    <t>2025-01-15 10:11:06</t>
  </si>
  <si>
    <t>80+普通-普通区域-高密市-苏州街小区-15705365551-500M-宽带上网投诉-次数0-20250115100831X911338581</t>
  </si>
  <si>
    <t>20250115100831X911338581</t>
  </si>
  <si>
    <t xml:space="preserve">流程受理流水号：20250115100543157053655511024056
客户号码:15705365551
客户姓名:姜**
投诉地市:潍坊
来话流水:2025011510021188720880267
宽带账号:15705365551
宽带账号归属地市:潍坊
宽带账号归属区县:高密市
故障地址:潍坊高密市密水街道顺河路苏州街小区3号楼*********
联系电话:15705365551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故障细类:宽带无法上网(专席)
携转原因:
故障时间:2025-01-15 10:05:59
具体故障现象:客户来电反映手机连不上网络，重启设备后可以连接上一会，还会再断网，请协助处理，谢谢！
客户其他诉求:
</t>
  </si>
  <si>
    <t>2025-01-15 10:13:05</t>
  </si>
  <si>
    <t>2025-01-15 10:13:23</t>
  </si>
  <si>
    <t>SD-851-303556-13979-17234</t>
  </si>
  <si>
    <t>SD-057-250115-348769-5185</t>
  </si>
  <si>
    <t>2025-01-15 17:21:07</t>
  </si>
  <si>
    <t>【调研】-(目标)普通区域-奎文区-博雅德园-13863694758-200M-宽带上网投诉-次数0-202501150000468998</t>
  </si>
  <si>
    <t>2025-01-16 18:22:00</t>
  </si>
  <si>
    <t>202501150000468998</t>
  </si>
  <si>
    <t>202501150000468998#13863694758客户来电反映电视无信号，家里只有老人不会操作，开视频老人不会接，线上排障客户不会操作，要求师傅上么，请协助处理谢谢，流水:2025011517070379620829033联系电话：13863628028联系人：先生</t>
  </si>
  <si>
    <t>2025-01-15 17:35:38</t>
  </si>
  <si>
    <t>2025-01-15 17:36:36</t>
  </si>
  <si>
    <t>SD-057-250115-021743-6635</t>
  </si>
  <si>
    <t>2025-01-15 19:49:44</t>
  </si>
  <si>
    <t>普通区域-潍城区-文家自然村-15163616715-100M-宽带上网投诉-次数0-202501150000545505</t>
  </si>
  <si>
    <t>202501150000545505</t>
  </si>
  <si>
    <t>202501150000545505#宽带账号：15163616715；宽带地址：潍坊潍城区于河街道文家文家自然村；客户来电反映宽带上网卡顿，客户不在现场，无法配合线上指导/客户不配合排障，要求上门，请协助处理，谢谢！联系电话：15163616715；联系人：女士；来电流水：2025011519471043820851583。</t>
  </si>
  <si>
    <t>2025-01-15 19:52:40</t>
  </si>
  <si>
    <t>2025-01-15 19:53:02</t>
  </si>
  <si>
    <t>SD-057-250115-094736-7331</t>
  </si>
  <si>
    <t>2025-01-15 21:47:03</t>
  </si>
  <si>
    <t>【调研】-(目标)普通区域-高密市-梓潼家园-13475664564-1000M-魔百和投诉-次数0-202501150000573469</t>
  </si>
  <si>
    <t>202501150000573469</t>
  </si>
  <si>
    <t>202501150000573469#流程受理流水号：20250115214417134756645641164228
客户号码:13475664564
客户姓名:王**
投诉地市:潍坊
来话流水:2025011521432800820888207
宽带账号:13475664564
宽带账号归属地市:潍坊
宽带账号归属区县:高密市
故障地址:潍坊高密市朝阳街道夷安大道梓潼家园95号箱*********
联系电话:13475668275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故障细类:移动高清电视故障
携转原因:
故障时间:2025-01-15 21:45:37
魔百和单播/组播:组播
具体故障现象:电视机提示无信号，
客户其他诉求:
魔百和单/组播：组播;宽带小区$[梓潼家园]$</t>
  </si>
  <si>
    <t>2025-01-15 22:26:44</t>
  </si>
  <si>
    <t>2025-01-15 22:27:06</t>
  </si>
  <si>
    <t>SD-057-250115-690512-7324</t>
  </si>
  <si>
    <t>2025-01-15 21:41:16</t>
  </si>
  <si>
    <t>80+银卡-普通区域-寿光市-锦绣华城-13475668275-1000M-魔百和投诉-次数0-202501150000573365</t>
  </si>
  <si>
    <t>202501150000573365</t>
  </si>
  <si>
    <t>202501150000573365#【已关注中国移动10086微信公众号】流程受理流水号：20250115214016134756682751164178
客户号码:13475668275
客户姓名:崔**
投诉地市:潍坊
来话流水:2025011521340893920866559
宽带账号:13475668275
宽带账号归属地市:潍坊
宽带账号归属区县:寿光市
故障地址:潍坊寿光市侯镇南北中心街锦绣华城26号楼*********
联系电话:13475668275
联系人:先生/女士
工单紧急程度:非常紧急
是否有升级投诉倾向:否
是否重复投诉:否
是否携转意向:否
是否投诉倾向:否
携转原因:
提单模板:客户来电对于【卫视】更新不及时、或无影片/电视剧资源不认可，已解释，但客户不满意，请协助处理，谢谢。
;宽带小区$[锦绣华城]$</t>
  </si>
  <si>
    <t>2025-01-15 21:42:57</t>
  </si>
  <si>
    <t>家庭咨询-&gt;产品质量-&gt;互联网电视(移动高清)-&gt;全局流转-&gt;功能使用-&gt;观看内容缺失-&gt;全局流转</t>
  </si>
  <si>
    <t>2025-01-15 21:43:32</t>
  </si>
  <si>
    <t>SD-851-252221-24117-28804</t>
  </si>
  <si>
    <t>SD-057-250115-925768-3122</t>
  </si>
  <si>
    <t>2025-01-15 13:26:39</t>
  </si>
  <si>
    <t>普通区域-寿光市-文家小区-15163621998-300M-宽带上网投诉-次数0-20250115132527X727200816</t>
  </si>
  <si>
    <t>20250115132527X727200816</t>
  </si>
  <si>
    <t xml:space="preserve">流程受理流水号：20250115132417151636219981069312
客户号码:15163621998
客户姓名:张**
投诉地市:潍坊
来话流水:2025011513234383620855208
宽带账号:15163621998
宽带账号归属地市:潍坊
宽带账号归属区县:寿光市
故障地址:潍坊寿光市文家街道广场西街文家小区3号楼*********
联系电话:15163621998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光功率:-18.32
故障大类:宽带/电视
故障细类:宽带无法上网
携转原因:
故障时间:2025-01-15 13:25:00
具体故障现象:光猫亮红灯，
客户其他诉求:要求尽快上门维修
</t>
  </si>
  <si>
    <t>2025-01-15 13:27:33</t>
  </si>
  <si>
    <t>2025-01-15 13:28:02</t>
  </si>
  <si>
    <t>SD-057-250115-821950-7333</t>
  </si>
  <si>
    <t>2025-01-15 21:49:17</t>
  </si>
  <si>
    <t>【重投】-普通区域-高密市-西方戈庄自然村-15908013450-100M-宽带上网投诉-次数0-202501150000575308</t>
  </si>
  <si>
    <t>202501150000575308</t>
  </si>
  <si>
    <t>202501150000575308#流程受理流水号：20250115214830159080134501164287
客户号码:15908013450
客户姓名:岳**
投诉地市:潍坊
来话流水:2025011521443286020890658
宽带账号:15908013450
宽带账号归属地市:潍坊
宽带账号归属区县:高密市
故障地址:潍坊高密市阚家镇西方戈庄西方戈庄自然村高密西方戈庄岳林泉16号箱*********
联系电话:15908013450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光功率:-17.52
故障大类:宽带/电视
故障细类:宽带无法上网
携转原因:
故障时间:2025-01-15 21:48:44
具体故障现象:提示网络无法连接，
客户其他诉求:
;宽带小区$[西方戈庄自然村]$</t>
  </si>
  <si>
    <t>2025-01-15 21:51:15</t>
  </si>
  <si>
    <t>2025-01-15 21:51:35</t>
  </si>
  <si>
    <t>SD-057-250115-536029-7329</t>
  </si>
  <si>
    <t>2025-01-15 21:46:23</t>
  </si>
  <si>
    <t>普通区域-奎文区-锦程公寓-15963427522-300M-业务受理宽带-次数0-202501150000575408</t>
  </si>
  <si>
    <t>202501150000575408</t>
  </si>
  <si>
    <t>202501150000575408# 宽带账号:15963427522; 联系电话：15963427522，问题类型：此工单为群障修复工单，根据群障全量闭环修复管理要求，为确保客户网络通畅，请装维人员跟进修复网络问题，谢谢！ 
 群障标题：公告。故障描述：潍坊奎文区锦程公寓光缆故障，预估24小时恢复，请帮忙拦截,如有需要请联系片区装维师傅郝林朋15706307422主叫号码：15963427522.0;该号码仅供参考，请优先联系宽带账号。</t>
  </si>
  <si>
    <t>2025-01-15 21:49:04</t>
  </si>
  <si>
    <t>2025-01-15 21:50:07</t>
  </si>
  <si>
    <t>SD-851-311010-2917-4009</t>
  </si>
  <si>
    <t>SD-057-250115-718436-3119</t>
  </si>
  <si>
    <t>2025-01-15 13:26:34</t>
  </si>
  <si>
    <t>80+普通-普通区域-青州市-雍和府-17263226706-1000M-宽带上网投诉-次数0-202501150000296827</t>
  </si>
  <si>
    <t>202501150000296827</t>
  </si>
  <si>
    <t>202501150000296827#宽带帐号：17263226706宽带地址；潍坊市青州市益都街道海岱北路雍和府北区新1号楼******，客户来电反映表示宽带网络网速慢，客户不配合线上指导，要求尽快上门，谢谢！联系电话：17263226706联系人：男士；来电流水：2025011513231715920852033</t>
  </si>
  <si>
    <t>2025-01-15 13:28:14</t>
  </si>
  <si>
    <t>2025-01-15 13:28:29</t>
  </si>
  <si>
    <t>SD-851-307108-27742-6676</t>
  </si>
  <si>
    <t>SD-057-250115-735608-3102</t>
  </si>
  <si>
    <t>2025-01-15 13:24:36</t>
  </si>
  <si>
    <t>80+银卡-普通区域-潍城区-贵和苑赵家村-15966118997-200M-宽带上网投诉-次数0-202501150000296333</t>
  </si>
  <si>
    <t>202501150000296333</t>
  </si>
  <si>
    <t>202501150000296333#宽带账号：15966118997*；宽带地址：潍坊潍城区经济开发区管理委员会东风西街贵和苑赵家村9号楼；客户来电反映移动高清无法观看，客户不在现场，无法配合线上指导/客户不配合排障，要求上门，请协助处理，谢谢！联系电话15966118997；联系人：女士；来电流水：****。 2025011513204248620834228</t>
  </si>
  <si>
    <t>2025-01-15 13:38:09</t>
  </si>
  <si>
    <t>2025-01-15 13:38:24</t>
  </si>
  <si>
    <t>SD-057-250115-536801-6593</t>
  </si>
  <si>
    <t>2025-01-15 19:44:43</t>
  </si>
  <si>
    <t>80+银卡-普通区域-诸城市-永和家园-13964792622-1000M-宽带上网投诉-次数0-202501150000545427</t>
  </si>
  <si>
    <t>202501150000545427</t>
  </si>
  <si>
    <t>202501150000545427#宽带账号：13964792622；宽带地址：潍坊诸城市龙都街道大水泊村永和家园A区5号楼1单元501；客户来电反映移动高清无法观看，客户不在现场，无法配合线上指导/客户不配合排障，要求上门，请协助处理，谢谢！联系电话：13964792622；联系人：先生；来电流水：2025011519411832320820419。</t>
  </si>
  <si>
    <t>2025-01-15 19:45:47</t>
  </si>
  <si>
    <t>2025-01-15 19:47:22</t>
  </si>
  <si>
    <t>SD-851-312168-27915-26651</t>
  </si>
  <si>
    <t>SD-057-250115-453028-3133</t>
  </si>
  <si>
    <t>2025-01-15 13:27:03</t>
  </si>
  <si>
    <t>【调研】-80+普通-普通区域-坊子区-韩尔庄王家社区-13792683701-100M-业务受理宽带-次数0-202501150000296938</t>
  </si>
  <si>
    <t>202501150000296938</t>
  </si>
  <si>
    <t>202501150000296938#【已关注中国移动10086微信公众号】 宽带账号:13792683701; 联系电话：13792683701，问题类型：此工单为群障修复工单，根据群障全量闭环修复管理要求，为确保客户网络通畅，请装维人员跟进修复网络问题，谢谢！ 
 群障标题：公告。故障描述：韩尔庄王家社区主叫号码：13792683701.0;该号码仅供参考，请优先联系宽带账号。</t>
  </si>
  <si>
    <t>2025-01-15 13:30:53</t>
  </si>
  <si>
    <t>2025-01-15 13:31:09</t>
  </si>
  <si>
    <t>普通区域-临朐县-河口-15863627235-300M-宽带上网投诉-次数0-202501150000545627 一级督办</t>
  </si>
  <si>
    <t>202501150000545627</t>
  </si>
  <si>
    <t>SD-057-250115-106839-3101</t>
  </si>
  <si>
    <t>2025-01-15 13:24:31</t>
  </si>
  <si>
    <t>80+银卡-普通区域-寿光市-西屯村自然村-15288819016-300M-魔百和投诉-次数0-202501150000297004</t>
  </si>
  <si>
    <t>202501150000297004</t>
  </si>
  <si>
    <t>202501150000297004#流程受理流水号：20250115132208152888190161068947
客户号码:15288819016
客户姓名:孙**
投诉地市:潍坊
来话流水:2025011513214951820841891
宽带账号:15288819016
宽带账号归属地市:潍坊
宽带账号归属区县:寿光市
故障地址:潍坊寿光市胡营西屯村西屯村西南0号楼*********
联系电话:15288819016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光功率:-18.89
故障大类:宽带/电视
故障细类:移动高清电视故障(专席)
携转原因:
故障时间:2025-01-15 13:24:01
魔百和单播/组播:组播
具体故障现象:客户来电反映电视提示网络类错误，我处正常排障未恢复请协助处理谢谢。
客户其他诉求:
魔百和单/组播：组播;宽带小区$[西屯村自然村]$</t>
  </si>
  <si>
    <t>2025-01-15 13:32:21</t>
  </si>
  <si>
    <t>2025-01-15 13:32:44</t>
  </si>
  <si>
    <t>SD-851-281879-21584-8470</t>
  </si>
  <si>
    <t>SD-057-250115-201685-6554</t>
  </si>
  <si>
    <t>2025-01-15 19:40:49</t>
  </si>
  <si>
    <t>80+普通-普通区域-寿光市-文盛家园新村-13863676584-300M-宽带延伸服务-次数0-202501150000541061</t>
  </si>
  <si>
    <t>202501150000541061</t>
  </si>
  <si>
    <t xml:space="preserve">202501150000541061#流程受理流水号：20250115193953138636765841151175
客户号码:13863676584
客户姓名:梁**
投诉地市:潍坊
来话流水:2025011519393213720811181
宽带账号:13863676584
宽带账号归属地市:潍坊
宽带账号归属区县:寿光市
故障地址:潍坊寿光市文家街道黄海路文盛家园新村2号楼*********
联系电话:13863676584
联系人:女士
工单紧急程度:一般
是否有升级投诉倾向:否
是否重复投诉:否
是否携转意向:否
是否投诉倾向:否
是否智能网关:智能网关
当前是否在线:是
接入方式:FTTH
是否质差终端:无质差信息
光功率:-16.63
故障大类:宽带/电视
故障细类:宽带延伸服务
携转原因:
故障时间:2025-01-15 19:40:22
具体故障现象:调测其它设备，
</t>
  </si>
  <si>
    <t>2025-01-15 19:43:13</t>
  </si>
  <si>
    <t>2025-01-15 19:54:16</t>
  </si>
  <si>
    <t>SD-057-250115-472586-3086</t>
  </si>
  <si>
    <t>2025-01-15 13:23:05</t>
  </si>
  <si>
    <t>80+普通-普通区域-高密市-付沈屯自然村-15054428746-200M-宽带上网投诉-次数0-20250115132101X461942974</t>
  </si>
  <si>
    <t>20250115132101X461942974</t>
  </si>
  <si>
    <t xml:space="preserve">【农村网络投诉】流程受理流水号：20250115131916150544287461068483
客户号码:15054428746
客户姓名:傅*
投诉地市:潍坊
来话流水:2025011513185154320821181
宽带账号:15054428746
宽带账号归属地市:潍坊
宽带账号归属区县:高密市
故障地址:潍坊高密市醴泉街道付沈屯付沈屯自然村高密付沈屯付沈义16号箱*********
联系电话:15054428746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13:19:39
具体故障现象:打不开网页，我处正常排障未恢复，请协助处理谢谢
客户其他诉求:
</t>
  </si>
  <si>
    <t>2025-01-15 13:24:54</t>
  </si>
  <si>
    <t>2025-01-15 13:25:15</t>
  </si>
  <si>
    <t>SD-057-250115-251078-3139</t>
  </si>
  <si>
    <t>2025-01-15 13:27:15</t>
  </si>
  <si>
    <t>【重投】-80+金卡-普通区域-青州市-大马宋村-18753613951-1000M-业务受理宽带-次数0-202501150000298050</t>
  </si>
  <si>
    <t>202501150000298050</t>
  </si>
  <si>
    <t>202501150000298050#【已关注中国移动10086微信公众号】 宽带账号:18753613951; 联系电话：18753613951，问题类型：此工单为群障修复工单，根据群障全量闭环修复管理要求，为确保客户网络通畅，请装维人员跟进修复网络问题，谢谢！ 
 群障标题：公告。故障描述：潍坊青州市大马宋村光缆故障，预估24小时恢复，请帮忙拦截,如有需要请联系片区装维师傅迟亨海15706307618主叫号码：18753613951.0;该号码仅供参考，请优先联系宽带账号。</t>
  </si>
  <si>
    <t>2025-01-15 13:30:49</t>
  </si>
  <si>
    <t>2025-01-15 13:31:16</t>
  </si>
  <si>
    <t>SD-851-245984-1842-9828</t>
  </si>
  <si>
    <t>SD-057-250115-682735-6587</t>
  </si>
  <si>
    <t>2025-01-15 19:44:09</t>
  </si>
  <si>
    <t>80+银卡-普通区域-寿光市-水木清华-13793686715-1000M-宽带上网投诉-次数0-20250115194115X275132496</t>
  </si>
  <si>
    <t>20250115194115X275132496</t>
  </si>
  <si>
    <t xml:space="preserve">流程受理流水号：20250115193954137936867151151178
客户号码:13793686715
客户姓名:薛**
投诉地市:潍坊
来话流水:2025011519383141120805782
宽带账号:13793686715
宽带账号归属地市:潍坊
宽带账号归属区县:寿光市
故障地址:潍坊寿光市圣城街道金海路水木清华19号楼扩容*********
联系电话:13793686715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光功率:-16.17
故障大类:宽带/电视
故障细类:网速慢/上网掉线(专席)
携转原因:
故障时间:2025-01-15 19:27:23
具体故障现象:网速慢：路由器年限未超过，位置开阔，重启未恢复
客户其他诉求:
</t>
  </si>
  <si>
    <t>2025-01-15 19:50:24</t>
  </si>
  <si>
    <t>2025-01-15 19:50:49</t>
  </si>
  <si>
    <t>SD-851-323636-141-17378</t>
  </si>
  <si>
    <t>SD-057-250115-708946-6594</t>
  </si>
  <si>
    <t>2025-01-15 19:45:13</t>
  </si>
  <si>
    <t>【调研】-80+金卡-普通区域-寒亭区-海王花园-13864618917-1000M-宽带上网投诉-次数0-202501150000545442</t>
  </si>
  <si>
    <t>202501150000545442</t>
  </si>
  <si>
    <t xml:space="preserve">202501150000545442#流程受理流水号：20250115194413138646189171151864
客户号码:13864618917
客户姓名:肖**
投诉地市:潍坊
来话流水:2025011519433909620833059
宽带账号:13864618917
宽带账号归属地市:潍坊
宽带账号归属区县:寒亭区
故障地址:潍坊寒亭区寒亭街道通亭街海王花园21号楼*********
联系电话:13864618917
联系人:女士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光功率:-16.84
故障大类:宽带/电视
故障细类:宽带无法上网
携转原因:
故障时间:2025-01-15 19:44:20
具体故障现象:打不开网页，
客户其他诉求:客户侧为质差终端，要求上门更换终端并一并处理故障问题。
</t>
  </si>
  <si>
    <t>2025-01-15 19:50:11</t>
  </si>
  <si>
    <t>2025-01-15 19:51:04</t>
  </si>
  <si>
    <t>SD-851-249594-23702-8609</t>
  </si>
  <si>
    <t>SD-057-250115-198742-1757</t>
  </si>
  <si>
    <t>2025-01-15 10:53:54</t>
  </si>
  <si>
    <t>【调研】-80+银卡-普通区域-奎文区-玫瑰熙园-15866175111-500M-宽带上网投诉-次数0-202501150000206588</t>
  </si>
  <si>
    <t>202501150000206588</t>
  </si>
  <si>
    <t xml:space="preserve">202501150000206588#【已关注中国移动10086微信公众号】流程受理流水号：20250115105251158661751111037009
客户号码:15866175111
客户姓名:杨**
投诉地市:潍坊
来话流水:2025011510510960220892761
宽带账号:15866175111
宽带账号归属地市:潍坊
宽带账号归属区县:奎文区
故障地址:潍坊奎文区北苑街道卧龙东街玫瑰熙园5号楼*********
联系电话:15866175110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光功率:-21.54
故障大类:宽带/电视
故障细类:宽带网速慢/卡顿
携转原因:
故障时间:2025-01-15 10:53:19
具体故障现象:网速慢卡顿，
客户其他诉求:客户侧为质差终端，要求上门更换终端并一并处理故障问题。
</t>
  </si>
  <si>
    <t>2025-01-15 10:54:41</t>
  </si>
  <si>
    <t>2025-01-15 10:55:01</t>
  </si>
  <si>
    <t>SD-057-250115-094753-6026</t>
  </si>
  <si>
    <t>2025-01-15 18:44:18</t>
  </si>
  <si>
    <t>80+金卡-普通区域-临朐县-徐家王舍自然村-18706554373-1000M-宽带上网投诉-次数0-20250115184302X782268682</t>
  </si>
  <si>
    <t>20250115184302X782268682</t>
  </si>
  <si>
    <t xml:space="preserve">【农村网络投诉】流程受理流水号：20250115184026187065543731141615
客户号码:18706554373
客户姓名:冯**
投诉地市:潍坊
来话流水:2025011518400050320864006
宽带账号:18706554373
宽带账号归属地市:潍坊
宽带账号归属区县:临朐县
故障地址:潍坊临朐县冶源镇人民政府徐家王舍徐家王舍自然村徐家王舍（扩容）东北2号徐海廷*********
联系电话:18706554373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18:42:15
具体故障现象:光猫亮红灯，
客户其他诉求:
</t>
  </si>
  <si>
    <t>2025-01-15 18:47:53</t>
  </si>
  <si>
    <t>冯阔海</t>
  </si>
  <si>
    <t>15253620356</t>
  </si>
  <si>
    <t>dw3_jk_fengkuohailq</t>
  </si>
  <si>
    <t>2025-01-15 18:48:21</t>
  </si>
  <si>
    <t>SD-057-250115-572041-6030</t>
  </si>
  <si>
    <t>2025-01-15 18:44:31</t>
  </si>
  <si>
    <t>80+普通-普通区域-寿光市-凡尔赛（含褚庄社区、凡尔赛花园）-15964346444-1000M-宽带上网投诉-次数0-20250115184326X806062398</t>
  </si>
  <si>
    <t>20250115184326X806062398</t>
  </si>
  <si>
    <t xml:space="preserve">流程受理流水号：20250115184207159643464441141914
客户号码:15964346444
客户姓名:王**
投诉地市:潍坊
来话流水:2025011518415186420875902
宽带账号:15964346444
宽带账号归属地市:潍坊
宽带账号归属区县:寿光市
故障地址:潍坊寿光市洛城街道弥河东坝凡尔赛9号楼*********
联系电话:15964346444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光功率:-22.07
故障大类:宽带/电视
故障细类:宽带无法上网
携转原因:
故障时间:2025-01-15 18:43:02
具体故障现象:提示网络无法连接，
客户其他诉求:
</t>
  </si>
  <si>
    <t>2025-01-15 18:48:18</t>
  </si>
  <si>
    <t>2025-01-15 18:48:34</t>
  </si>
  <si>
    <t>SD-851-299973-11465-22461</t>
  </si>
  <si>
    <t>SD-057-250115-105284-6844</t>
  </si>
  <si>
    <t>2025-01-15 20:16:37</t>
  </si>
  <si>
    <t>普通区域-昌乐县-上海花园-13335249182-300M-业务受理宽带-次数0-202501150000554877</t>
  </si>
  <si>
    <t>202501150000554877</t>
  </si>
  <si>
    <t>202501150000554877# 宽带账号:13335249182; 联系电话：13335249182，问题类型：此工单为群障修复工单，根据群障全量闭环修复管理要求，为确保客户网络通畅，请装维人员跟进修复网络问题，谢谢！ 
 群障标题：公告。故障描述：潍坊昌乐县上海花园光缆故障，预估24小时恢复，请帮忙拦截,如有需要请联系片区装维师傅赵延明15706307130主叫号码：13335249182.0;该号码仅供参考，请优先联系宽带账号。</t>
  </si>
  <si>
    <t>2025-01-15 20:22:14</t>
  </si>
  <si>
    <t>刘明昊</t>
  </si>
  <si>
    <t>dw3_jk_liuminghao</t>
  </si>
  <si>
    <t>2025-01-15 20:22:40</t>
  </si>
  <si>
    <t>SD-851-294476-13327-12197</t>
  </si>
  <si>
    <t>SD-057-250115-128679-6810</t>
  </si>
  <si>
    <t>2025-01-15 20:11:06</t>
  </si>
  <si>
    <t>FTTR-普通区域-临朐县-牛山村-13884705602-1000M-宽带上网投诉-次数0-20250115200822X902488454</t>
  </si>
  <si>
    <t>20250115200822X902488454</t>
  </si>
  <si>
    <t xml:space="preserve">【农村网络投诉】流程受理流水号：20250115200640138847056021155188
客户号码:13884705602
客户姓名:刘**
投诉地市:潍坊
来话流水:2025011520060120020844260
宽带账号:13884705602
宽带账号归属地市:潍坊
宽带账号归属区县:临朐县
故障地址:潍坊临朐县东城街道牛山牛山村牛山村10号箱苏廷军（外墙）*********
联系电话:18563053300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光功率:-19.20
故障大类:宽带/电视
故障细类:宽带无法上网(专席)
携转原因:
故障时间:2025-01-15 19:57:52
具体故障现象:提示网络无法连接，FTTR用户无线密码忘记，客户恢复出厂，要求处理，谢谢
客户其他诉求:
</t>
  </si>
  <si>
    <t>2025-01-15 20:17:53</t>
  </si>
  <si>
    <t>2025-01-15 20:18:15</t>
  </si>
  <si>
    <t>SD-851-252354-7736-29230</t>
  </si>
  <si>
    <t>SD-057-250115-065842-6830</t>
  </si>
  <si>
    <t>2025-01-15 20:14:14</t>
  </si>
  <si>
    <t>【追1】【重投】-【调研】-普通区域-坊子区-柏丽花园-13127161867-1000M-宽带上网投诉-次数0-20250115201236X156375802 二级督办</t>
  </si>
  <si>
    <t>20250115201236X156375802</t>
  </si>
  <si>
    <t>#集团模板#客户反映xx时间在!{服务触点}发生xx问题，或!{接触工号}客户反映维修师傅服务  态度不好，说不让客户打10086，说是hi扣钱，客户不满，要求上报，提到网上曝光，有投诉倾向，联系电话：13127161867，请处理，谢谢</t>
  </si>
  <si>
    <t>2025-01-15 20:27:16</t>
  </si>
  <si>
    <t>2025-01-15 20:28:12</t>
  </si>
  <si>
    <t>SD-851-236692-4890-25371</t>
  </si>
  <si>
    <t>SD-057-250115-382945-6840</t>
  </si>
  <si>
    <t>2025-01-15 20:16:26</t>
  </si>
  <si>
    <t>80+普通-普通区域-寿光市-尧水社区-13963630422-300M-业务受理宽带-次数0-202501150000555270</t>
  </si>
  <si>
    <t>202501150000555270</t>
  </si>
  <si>
    <t>202501150000555270# 宽带账号:13963630422; 联系电话：13963630422，问题类型：此工单为群障修复工单，根据群障全量闭环修复管理要求，为确保客户网络通畅，请装维人员跟进修复网络问题，谢谢！ 
 群障标题：公告。故障描述：潍坊寿光市尧水社区光缆故障，预估24小时恢复，请帮忙拦截,如有需要请联系片区装维师傅吕祥15706307795主叫号码：13963630422.0;该号码仅供参考，请优先联系宽带账号。</t>
  </si>
  <si>
    <t>2025-01-15 20:27:49</t>
  </si>
  <si>
    <t>2025-01-15 20:28:19</t>
  </si>
  <si>
    <t>SD-851-248160-1661-5296</t>
  </si>
  <si>
    <t>SD-057-250115-042953-1745</t>
  </si>
  <si>
    <t>2025-01-15 10:53:10</t>
  </si>
  <si>
    <t>普通区域-潍城区-金沙广场主楼-18365641528-300M-宽带上网投诉-次数0-20250115105050X450106885</t>
  </si>
  <si>
    <t>20250115105050X450106885</t>
  </si>
  <si>
    <t xml:space="preserve">流程受理流水号：20250115104908183656415281035936
客户号码:18365641528
客户姓名:楚**
投诉地市:潍坊
来话流水:2025011510485146920858835
宽带账号:18365641528
宽带账号归属地市:潍坊
宽带账号归属区县:潍城区
故障地址:潍坊潍城区南关街道青年路金沙广场主楼2号楼*********
联系电话:18365641528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10:50:10
具体故障现象:光猫亮红灯
客户其他诉求:
</t>
  </si>
  <si>
    <t>2025-01-15 11:01:20</t>
  </si>
  <si>
    <t>2025-01-15 11:03:11</t>
  </si>
  <si>
    <t>SD-851-262345-2910-3121</t>
  </si>
  <si>
    <t>SD-057-250115-375106-5745</t>
  </si>
  <si>
    <t>2025-01-15 18:16:47</t>
  </si>
  <si>
    <t>【调研】-80+银卡-普通区域-奎文区-丽水芳洲-18765785954-200M-业务受理宽带-次数0-202501150000508069</t>
  </si>
  <si>
    <t>202501150000508069</t>
  </si>
  <si>
    <t>202501150000508069#【已关注中国移动10086微信公众号】 宽带账号:18765785954; 联系电话：18765785954，问题类型：此工单为群障修复工单，根据群障全量闭环修复管理要求，为确保客户网络通畅，请装维人员跟进修复网络问题，谢谢！ 
 群障标题：公告。故障描述：潍坊奎文区丽水芳洲光缆故障，预估24小时恢复，请帮忙拦截,如有需要请联系片区装维师傅任峰15706366504主叫号码：18765785954.0;该号码仅供参考，请优先联系宽带账号。</t>
  </si>
  <si>
    <t>2025-01-15 18:18:53</t>
  </si>
  <si>
    <t>2025-01-15 18:19:19</t>
  </si>
  <si>
    <t>SD-057-250115-746018-5981</t>
  </si>
  <si>
    <t>2025-01-15 18:40:53</t>
  </si>
  <si>
    <t>【调研】-普通区域-青州市-傲于店村自然村-13406684430-300M-魔百和投诉-次数0-202501150000518820</t>
  </si>
  <si>
    <t>202501150000518820</t>
  </si>
  <si>
    <t>202501150000518820#流程受理流水号：20250115181821134066844301137660
客户号码:13406684430
客户姓名:王**
投诉地市:潍坊
来话流水:2025011518180053720804186
宽带账号:13406684430
宽带账号归属地市:潍坊
宽带账号归属区县:青州市
故障地址:潍坊青州市黄楼街道傲于店村傲于店村自然村扩容3号箱（宫重生花棚)*********
联系电话:13406684430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光功率:-19.31
故障大类:宽带/电视
故障细类:移动高清电视故障(专席)
携转原因:
故障时间:2025-01-15 18:35:37
魔百和单播/组播:组播
具体故障现象:卡在开机界面
客户其他诉求:
魔百和单/组播：组播;宽带小区$[傲于店村自然村]$</t>
  </si>
  <si>
    <t>2025-01-15 18:42:58</t>
  </si>
  <si>
    <t>2025-01-15 18:43:26</t>
  </si>
  <si>
    <t>SD-057-250115-568217-6023</t>
  </si>
  <si>
    <t>2025-01-15 18:44:09</t>
  </si>
  <si>
    <t>普通区域-寒亭区-一孔桥村自然村-17753636401-1000M-魔百和投诉-次数0-20250115184250X770235851</t>
  </si>
  <si>
    <t>20250115184250X770235851</t>
  </si>
  <si>
    <t>【农村网络投诉】流程受理流水号：20250115184130177536364011141793
客户号码:17753636401
客户姓名:张**
投诉地市:潍坊
来话流水:2025011518395947820863889
宽带账号:17753636401
宽带账号归属地市:潍坊
宽带账号归属区县:寒亭区
故障地址:潍坊寒亭区高里镇一孔桥村一孔桥村自然村70号箱*********
联系电话:17753636401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
故障细类:移动高清电视故障(专席)
携转原因:
故障时间:2025-01-15 18:41:57
魔百和单播/组播:单播
具体故障现象:电视提示网络类错误，提示网线脱落，网线插紧，中间无断开，请处理，谢谢
客户其他诉求:
魔百和单/组播：单播</t>
  </si>
  <si>
    <t>2025-01-15 18:46:34</t>
  </si>
  <si>
    <t>2025-01-15 18:47:13</t>
  </si>
  <si>
    <t>SD-057-250115-856397-6862</t>
  </si>
  <si>
    <t>2025-01-15 20:19:06</t>
  </si>
  <si>
    <t>【调研】-普通区域-安丘市-南屯村自然村-15689870465-1000M-宽带上网投诉-次数0-202501150000555652</t>
  </si>
  <si>
    <t>202501150000555652</t>
  </si>
  <si>
    <t>202501150000555652#宽带账号：15689870465；宽带地址：潍坊安丘市担山镇南屯村；客户来电反映电视直播卡顿，客户不配合排障，要求师傅上门，请协助处理，谢谢！联系电话：13906467191；联系人：先生；来电流水：2025011520130171620876190</t>
  </si>
  <si>
    <t>2025-01-15 20:22:47</t>
  </si>
  <si>
    <t>SD-851-273666-20301-17630</t>
  </si>
  <si>
    <t>SD-057-250115-864231-692</t>
  </si>
  <si>
    <t>2025-01-15 09:22:46</t>
  </si>
  <si>
    <t>【调研】-80+普通-普通区域-高密市-东泊庄-18206477055-200M-宽带上网投诉-次数0-202501150000127485</t>
  </si>
  <si>
    <t>2025-01-16 10:23:00</t>
  </si>
  <si>
    <t>202501150000127485</t>
  </si>
  <si>
    <t>202501150000127485#宽带账号：18206477055；宽带地址：潍坊高密市柴沟镇东泊庄东泊庄东泊庄王儒柒6号箱*******客户反映从机顶盒无法观看要求上门要求尽快处理回复！来电流水：2025011509203369820812049联系电话：18206477055</t>
  </si>
  <si>
    <t>2025-01-15 09:25:41</t>
  </si>
  <si>
    <t>2025-01-15 09:26:27</t>
  </si>
  <si>
    <t>SD-057-250115-741856-695</t>
  </si>
  <si>
    <t>2025-01-15 09:23:05</t>
  </si>
  <si>
    <t>普通区域-诸城市-金屋小区南区-18863659722-1000M-宽带上网投诉-次数0-20250115092030X303624970</t>
  </si>
  <si>
    <t>20250115092030X303624970</t>
  </si>
  <si>
    <t xml:space="preserve">流程受理流水号：20250115091957188636597221012233
客户号码:18863659722
客户姓名:韩*
投诉地市:潍坊
来话流水:2025011509174865320876277
宽带账号:18863659722
宽带账号归属地市:潍坊
宽带账号归属区县:诸城市
故障地址:潍坊诸城市密州街道南外环金屋小区南区20号楼*********
联系电话:18863659722
联系人:先生/女士
工单紧急程度:非常紧急
是否有升级投诉倾向:否
是否重复投诉:否
是否携转意向:否
是否投诉倾向:否
是否智能网关:智能网关
当前是否在线:否
接入方式:
端到端诊断结果:大面积故障
是否质差终端:无质差信息
光功率:无
故障大类:宽带/电视
故障细类:网速慢/上网掉线(专席)
携转原因:
故障时间:2025-01-15 09:18:51
具体故障现象:家庭WiFi信号弱，路由器年限未超过，位置开阔，重启未恢复，光猫自带WIFI未开启，网线支持请协助处理，谢谢
客户其他诉求:
</t>
  </si>
  <si>
    <t>2025-01-15 09:24:34</t>
  </si>
  <si>
    <t>2025-01-15 09:30:41</t>
  </si>
  <si>
    <t>SD-851-313327-16491-11477</t>
  </si>
  <si>
    <t>SD-057-250115-857214-5051</t>
  </si>
  <si>
    <t>2025-01-15 17:11:28</t>
  </si>
  <si>
    <t>普通区域-青州市-青城樱园-15865362972-500M-宽带上网投诉-次数0-202501140000543321</t>
  </si>
  <si>
    <t>2025-01-16 18:12:00</t>
  </si>
  <si>
    <t>202501140000543321</t>
  </si>
  <si>
    <t>202501140000543321#手机号码：15865362972，【问题描述】客户来电对于宽带网速过慢流程（规定）表示不满。已向客户分析解释，客户不认可，要求给予查询处理。联系人：先生/女士，联系电话：15866178592，流水号：2025011419022171420896629。
客户要求15日进行处理
流程受理流水号：20250114190415158653629721137285
受理明细:531920062399999999
4G套餐名称:预付费4G飞享套餐
是否下发过短信提醒:否
前期有无退费记录:否
是否解释无法退费:否
是否到厅:否</t>
  </si>
  <si>
    <t>2025-01-15 17:24:00</t>
  </si>
  <si>
    <t>2025-01-15 17:24:17</t>
  </si>
  <si>
    <t>SD-851-273693-5445-28058</t>
  </si>
  <si>
    <t>SD-057-250115-125843-736</t>
  </si>
  <si>
    <t>2025-01-15 09:26:28</t>
  </si>
  <si>
    <t>【调研】-普通区域-安丘市-青云御景园-13964731336-500M-业务受理宽带-次数0-202501150000129079</t>
  </si>
  <si>
    <t>202501150000129079</t>
  </si>
  <si>
    <t>202501150000129079#【已关注中国移动10086微信公众号】 宽带账号:13964731336; 联系电话：13964731336，问题类型：此工单为群障修复工单，根据群障全量闭环修复管理要求，为确保客户网络通畅，请装维人员跟进修复网络问题，谢谢！ 
 群障标题：公告。故障描述：青云御景园主叫号码：13964731336.0;该号码仅供参考，请优先联系宽带账号。</t>
  </si>
  <si>
    <t>2025-01-15 09:30:14</t>
  </si>
  <si>
    <t>2025-01-15 09:30:51</t>
  </si>
  <si>
    <t>SD-057-250115-615093-6829</t>
  </si>
  <si>
    <t>2025-01-15 20:14:09</t>
  </si>
  <si>
    <t>普通区域-青州市-孟家村-13780846802-100M-魔百和投诉-次数0-20250115201356X236063599</t>
  </si>
  <si>
    <t>20250115201356X236063599</t>
  </si>
  <si>
    <t>【农村网络投诉】流程受理流水号：20250115201302137808468021156095
客户号码:13780846802
客户姓名:张**
投诉地市:潍坊
来话流水:2025011520123548520874136
宽带账号:13780846802
宽带账号归属地市:潍坊
宽带账号归属区县:青州市
故障地址:潍坊青州市何官镇孟家村孟家村唐家村4号箱（刘永生)*********
联系电话:13780846802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光功率:-29.58
故障大类:宽带/电视
故障细类:移动高清电视故障
携转原因:
故障时间:2025-01-15 20:13:43
魔百和单播/组播:组播
具体故障现象:机顶盒无法开机，
客户其他诉求:
魔百和单/组播：组播</t>
  </si>
  <si>
    <t>2025-01-15 20:17:37</t>
  </si>
  <si>
    <t>2025-01-15 20:18:28</t>
  </si>
  <si>
    <t>SD-057-250115-540968-6826</t>
  </si>
  <si>
    <t>2025-01-15 20:14:01</t>
  </si>
  <si>
    <t>【调研】-80+普通-(目标)普通区域-奎文区-紫金花园（丁家）-15054417298-300M-宽带上网投诉-次数0-202501150000554253</t>
  </si>
  <si>
    <t>202501150000554253</t>
  </si>
  <si>
    <t xml:space="preserve">202501150000554253#【已关注中国移动10086微信公众号】流程受理流水号：20250115201333150544172981156175
客户号码:15054417298
客户姓名:薛**
投诉地市:潍坊
来话流水:2025011520131835620877346
宽带账号:15054417298
宽带账号归属地市:潍坊
宽带账号归属区县:奎文区
故障地址:潍坊奎文区北苑街道玄武街紫金花园（丁家）26号楼*********
联系电话:15054417298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故障时间:2025-01-15 20:13:42
魔百和单播/组播:单播
具体故障现象:电视直播或点播无法观看，要求上门维修
客户其他诉求:客户侧为质差终端，要求上门更换终端并一并处理故障问题。
</t>
  </si>
  <si>
    <t>2025-01-15 20:37:08</t>
  </si>
  <si>
    <t>2025-01-15 20:37:38</t>
  </si>
  <si>
    <t>SD-057-250115-928635-678</t>
  </si>
  <si>
    <t>2025-01-15 09:21:20</t>
  </si>
  <si>
    <t>【调研】-普通区域-安丘市-金家庄村自然村-13953647756-1000M-宽带上网投诉-次数2-202501140000248749</t>
  </si>
  <si>
    <t>2025-01-15 09:28:09</t>
  </si>
  <si>
    <t>2025-01-15 09:28:41</t>
  </si>
  <si>
    <t>SD-057-250115-946735-1802</t>
  </si>
  <si>
    <t>2025-01-15 10:57:19</t>
  </si>
  <si>
    <t>【调研】-80+金卡-普通区域-青州市-富盈家园二期-15806495501-1000M-业务受理宽带-次数0-202501150000210192</t>
  </si>
  <si>
    <t>202501150000210192</t>
  </si>
  <si>
    <t>202501150000210192# 宽带账号:15806495501; 联系电话：15806495501，问题类型：此工单为群障修复工单，根据群障全量闭环修复管理要求，为确保客户网络通畅，请装维人员跟进修复网络问题，谢谢！ 
 群障标题：公告。故障描述：潍坊青州市富盈家园二期光缆故障，预估24小时恢复，请帮忙拦截,如有需要请联系片区装维师傅张洪强15706307637主叫号码：15806495501.0;该号码仅供参考，请优先联系宽带账号。</t>
  </si>
  <si>
    <t>2025-01-15 11:00:47</t>
  </si>
  <si>
    <t>2025-01-15 11:02:27</t>
  </si>
  <si>
    <t>SD-851-313871-11124-9900</t>
  </si>
  <si>
    <t>SD-057-250115-403279-721</t>
  </si>
  <si>
    <t>2025-01-15 09:25:36</t>
  </si>
  <si>
    <t>【调研】-普通区域-奎文区-中和街社区-15908030698-200M-宽带上网投诉-次数0-202501150000129096</t>
  </si>
  <si>
    <t>2025-01-16 10:26:00</t>
  </si>
  <si>
    <t>202501150000129096</t>
  </si>
  <si>
    <t xml:space="preserve">202501150000129096#宽带账号：15908030698,宽带地址：潍坊奎文区东关街道东风东街中和街社区后门街南1号楼*********
；客户来电反映宽带上网网速慢，掉线，经查询客户侧为质差终端，请协助上门更换终端并一并处理故障问题，谢谢！联系电话：15269649751,联系人：先生；来电流水：2025011509223419320838476
</t>
  </si>
  <si>
    <t>2025-01-15 09:31:08</t>
  </si>
  <si>
    <t>2025-01-15 09:32:06</t>
  </si>
  <si>
    <t>SD-057-250115-086713-1741</t>
  </si>
  <si>
    <t>2025-01-15 10:52:43</t>
  </si>
  <si>
    <t>80+普通-普通区域-寿光市-屯西新村-18866193624-1000M-宽带上网投诉-次数0-202501150000203862</t>
  </si>
  <si>
    <t>202501150000203862</t>
  </si>
  <si>
    <t>202501150000203862#宽带帐号：18866193624宽带地址；潍坊寿光市洛城街道农圣街屯西新村5号楼*******，客户来电反映表示移动高清无法观看，客户不配合线上指导，要求尽快上门，谢谢！联系电话：18866193624联系人：男士；来电流水：2025011510480454320847178</t>
  </si>
  <si>
    <t>2025-01-15 10:57:49</t>
  </si>
  <si>
    <t>2025-01-15 10:58:08</t>
  </si>
  <si>
    <t>SD-851-296423-33265-17155</t>
  </si>
  <si>
    <t>SD-057-250115-953162-6072</t>
  </si>
  <si>
    <t>2025-01-15 18:47:20</t>
  </si>
  <si>
    <t>【调研】-80+银卡-普通区域-寿光市-后胡营村自然村-13863606713-100M-宽带上网投诉-次数0-20250115184558X958492839</t>
  </si>
  <si>
    <t>20250115184558X958492839</t>
  </si>
  <si>
    <t xml:space="preserve">【农村网络投诉】流程受理流水号：20250115184433138636067131142325
客户号码:13863606713
客户姓名:宋**
投诉地市:潍坊
来话流水:2025011518442417720892274
宽带账号:13863606713
宽带账号归属地市:潍坊
宽带账号归属区县:寿光市
故障地址:潍坊寿光市胡营后胡营村后胡营村自然村后胡营村扩容8号箱贾志宏外墙*********
联系电话:13863606713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18:45:28
具体故障现象:PON灯闪，
客户其他诉求:
</t>
  </si>
  <si>
    <t>2025-01-15 18:49:08</t>
  </si>
  <si>
    <t>2025-01-15 18:51:40</t>
  </si>
  <si>
    <t>SD-057-250115-091265-6847</t>
  </si>
  <si>
    <t>2025-01-15 20:17:13</t>
  </si>
  <si>
    <t>80+银卡-普通区域-昌乐县-名仕豪庭-18253623959-300M-宽带上网投诉-次数0-202501150000556037</t>
  </si>
  <si>
    <t>202501150000556037</t>
  </si>
  <si>
    <t xml:space="preserve">202501150000556037#流程受理流水号：20250115201649182536239591156622
客户号码:18253623959
客户姓名:王**
投诉地市:潍坊
来话流水:2025011520112113320868547
宽带账号:18253623959
宽带账号归属地市:潍坊
宽带账号归属区县:昌乐县
故障地址:潍坊昌乐县城关街道方山路名仕豪庭24号楼*********
联系电话:18253623959
联系人:先生 
工单紧急程度:一般
是否有升级投诉倾向:否
是否重复投诉:否
是否携转意向:否
是否投诉倾向:否
是否智能网关:智能网关
当前是否在线:
接入方式:
端到端诊断结果:客户侧设备问题
是否质差终端:是
光功率:-19.46
故障大类:宽带/电视
故障细类:宽带无法上网
携转原因:
故障时间:2025-01-15 20:17:00
具体故障现象:光猫灯正常但电脑手机无法上网，
客户其他诉求:客户侧为质差终端，要求上门更换终端并一并处理故障问题。
</t>
  </si>
  <si>
    <t>2025-01-15 20:21:35</t>
  </si>
  <si>
    <t>2025-01-15 20:36:24</t>
  </si>
  <si>
    <t>SD-057-250115-709158-6812</t>
  </si>
  <si>
    <t>2025-01-15 20:11:12</t>
  </si>
  <si>
    <t>普通区域-临朐县-梨花埠自然村-15163663008-200M-宽带上网投诉-次数0-20250115201006X697730200</t>
  </si>
  <si>
    <t>20250115201006X697730200</t>
  </si>
  <si>
    <t xml:space="preserve">【农村网络投诉】流程受理流水号：20250115200844151636630081155509
客户号码:15163663008
客户姓名:付**
投诉地市:潍坊
来话流水:2025011520072941020851119
宽带账号:15163663008
宽带账号归属地市:潍坊
宽带账号归属区县:临朐县
故障地址:潍坊临朐县辛寨镇人民政府梨花埠梨花埠自然村梨花埠（扩容4次）38号箱郑玉梅（外墙）*********
联系电话:15163663008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故障细类:网速慢/上网掉线(专席)
携转原因:
故障时间:2025-01-15 20:08:35
具体故障现象:网速慢卡顿，只有光猫  提到投诉
客户其他诉求:
</t>
  </si>
  <si>
    <t>2025-01-15 20:19:03</t>
  </si>
  <si>
    <t>2025-01-15 20:19:33</t>
  </si>
  <si>
    <t>SD-057-250115-780432-667</t>
  </si>
  <si>
    <t>2025-01-15 09:20:22</t>
  </si>
  <si>
    <t>【调研】-80+普通-普通区域-奎文区-西鲍庄自然村（含水岸蓝湾）-15169600817-300M-宽带上网投诉-次数0-202501150000125672</t>
  </si>
  <si>
    <t>202501150000125672</t>
  </si>
  <si>
    <t>202501150000125672#客户来电反馈宽带无法上网，无法配合线上排障，请协助处理谢谢；联系电话：15165605513；联系人：女士；来电流水：2025011509181353120881632</t>
  </si>
  <si>
    <t>2025-01-15 09:37:20</t>
  </si>
  <si>
    <t>SD-851-284976-22718-29733</t>
  </si>
  <si>
    <t>SD-057-250115-485213-686</t>
  </si>
  <si>
    <t>2025-01-15 09:22:19</t>
  </si>
  <si>
    <t>普通区域-奎文区-金诺大厦-13863633303-1000M-宽带延伸服务-次数0-202501150000127409</t>
  </si>
  <si>
    <t>202501150000127409</t>
  </si>
  <si>
    <t xml:space="preserve">202501150000127409#流程受理流水号：20250115091917138636333031012027
客户号码:13863633303
客户姓名:侯**
投诉地市:潍坊
来话流水:2025011509181016420880860
宽带账号:13863633303
宽带账号归属地市:潍坊
宽带账号归属区县:高新
故障地址:潍坊高新高新城区福寿街金诺大厦办公楼*********
联系电话:15153676323
联系人:先生
工单紧急程度:一般
是否有升级投诉倾向:否
是否重复投诉:否
是否携转意向:否
是否投诉倾向:否
是否智能网关:智能网关
当前是否在线:是
接入方式:FTTH
是否质差终端:无质差信息
光功率:-11.13
故障大类:宽带/电视
故障细类:宽带延伸服务
携转原因:
故障时间:2025-01-15 09:19:52
具体故障现象:调测其它设备，公司摄像头发生损坏，要求维修。
</t>
  </si>
  <si>
    <t>2025-01-15 09:33:59</t>
  </si>
  <si>
    <t>2025-01-15 09:34:25</t>
  </si>
  <si>
    <t>SD-851-306326-3159-20006</t>
  </si>
  <si>
    <t>SD-057-250115-561974-1716</t>
  </si>
  <si>
    <t>2025-01-15 10:50:02</t>
  </si>
  <si>
    <t>普通区域-昌邑市-傅家庄自然村-13780835314-1000M-宽带上网投诉-次数0-20250115104804X284949930</t>
  </si>
  <si>
    <t>20250115104804X284949930</t>
  </si>
  <si>
    <t xml:space="preserve">【农村网络投诉】流程受理流水号：20250115104742137808353141035561
客户号码:13780835314
客户姓名:夏**
投诉地市:潍坊
来话流水:2025011510460854520818388
宽带账号:13780835314
宽带账号归属地市:潍坊
宽带账号归属区县:昌邑市
故障地址:潍坊昌邑市石埠镇傅家庄村傅家庄自然村16号箱2号楼西单元*********
联系电话:15964303348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光功率:-16.92
故障大类:宽带/电视
故障细类:宽带无法上网(专席)
携转原因:
故障时间:2025-01-15 10:40:35
具体故障现象:网速慢卡顿，
客户其他诉求:
</t>
  </si>
  <si>
    <t>2025-01-15 10:52:11</t>
  </si>
  <si>
    <t>2025-01-15 10:52:35</t>
  </si>
  <si>
    <t>SD-851-293155-18635-25508</t>
  </si>
  <si>
    <t>SD-057-250115-827635-6856</t>
  </si>
  <si>
    <t>2025-01-15 20:18:13</t>
  </si>
  <si>
    <t>80+白金-普通区域-安丘市-凌河樱花园小区-13964698980-1000M-宽带延伸服务-次数0-202501150000555877</t>
  </si>
  <si>
    <t>202501150000555877</t>
  </si>
  <si>
    <t xml:space="preserve">202501150000555877#流程受理流水号：20250115201713139646989801156672
客户号码:13964698980
客户姓名:程**
投诉地市:潍坊
来话流水:2025011520150436020885368
宽带账号:13964698980
宽带账号归属地市:潍坊
宽带账号归属区县:安丘市
故障地址:潍坊安丘市凌河镇雄鹰大道凌河樱花园小区凌河樱花园小区6号楼*********
联系电话:15265456781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故障时间:2025-01-15 20:17:21
具体故障现象:13964698980客户来电反映光猫亮红灯，要求处理，请尽快回电处理，联系电话：15265456781
</t>
  </si>
  <si>
    <t>2025-01-15 20:21:17</t>
  </si>
  <si>
    <t>2025-01-15 20:21:42</t>
  </si>
  <si>
    <t>SD-851-267229-32568-22290</t>
  </si>
  <si>
    <t>SD-057-250115-734189-1733</t>
  </si>
  <si>
    <t>2025-01-15 10:52:17</t>
  </si>
  <si>
    <t>80+银卡-普通区域-奎文区-圣荣广场西区-15064654444-1000M-魔百和投诉-次数0-202501150000205272</t>
  </si>
  <si>
    <t>202501150000205272</t>
  </si>
  <si>
    <t>202501150000205272#【已关注中国移动10086微信公众号】流程受理流水号：20250115105113150646544441036562
客户号码:15064654444
客户姓名:单**
投诉地市:潍坊
来话流水:2025011510501737320880131
宽带账号:15064654444
宽带账号归属地市:潍坊
宽带账号归属区县:高新
故障地址:潍坊高新高新城区福寿街圣荣广场西区6号楼*********
联系电话:13953495365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故障细类:移动高清电视故障
携转原因:
故障时间:2025-01-15 10:51:53
魔百和单播/组播:组播
具体故障现象:电视机提示无信号，
客户其他诉求:
魔百和单/组播：组播;宽带小区$[圣荣广场西区]$</t>
  </si>
  <si>
    <t>2025-01-15 10:54:42</t>
  </si>
  <si>
    <t>2025-01-15 10:55:10</t>
  </si>
  <si>
    <t>SD-852-320277-2170-13074</t>
  </si>
  <si>
    <t>SD-057-250115-549137-733</t>
  </si>
  <si>
    <t>2025-01-15 09:26:24</t>
  </si>
  <si>
    <t>【调研】-80+普通-普通区域-临朐县-沂秀家园-13864693916-1000M-宽带上网投诉-次数0-202501150000130363</t>
  </si>
  <si>
    <t>202501150000130363</t>
  </si>
  <si>
    <t>202501150000130363#宽带账号：13864693916；联系电话：13864693916宽带地址：潍坊临朐县沂山管理委员会沂山大道沂秀家园4号；客户来电反映宽带无法使用，客户异机来电报修，线上指导无法配合操作，要求上门处理，来电流水：2025011509240971220859531</t>
  </si>
  <si>
    <t>2025-01-15 09:28:31</t>
  </si>
  <si>
    <t>2025-01-15 09:28:58</t>
  </si>
  <si>
    <t>SD-851-320197-23242-3244</t>
  </si>
  <si>
    <t>SD-057-250115-654170-684</t>
  </si>
  <si>
    <t>2025-01-15 09:22:04</t>
  </si>
  <si>
    <t>80+普通-普通区域-青州市-堂子村-18053615087-300M-宽带上网投诉-次数0-202501150000123310</t>
  </si>
  <si>
    <t>202501150000123310</t>
  </si>
  <si>
    <t>202501150000123310#18053615087 网络信号不好，电视和手机信号都不好，提示质差路由器，请处理，谢谢
联系人先生，电话本机，流水号 2025011509181457720881881</t>
  </si>
  <si>
    <t>2025-01-15 09:25:35</t>
  </si>
  <si>
    <t>2025-01-15 09:36:19</t>
  </si>
  <si>
    <t>SD-057-250115-019278-1786</t>
  </si>
  <si>
    <t>2025-01-15 10:56:44</t>
  </si>
  <si>
    <t>【调研】-80+银卡-普通区域-奎文区-丹桂里-13606361960-300M-业务受理宽带-次数0-202501150000206855</t>
  </si>
  <si>
    <t>202501150000206855</t>
  </si>
  <si>
    <t>202501150000206855# 宽带账号:13606361960; 联系电话：13606361960，问题类型：此工单为群障修复工单，根据群障全量闭环修复管理要求，为确保客户网络通畅，请装维人员跟进修复网络问题，谢谢！ 
 群障标题：公告。故障描述：潍坊奎文区丹桂里光缆故障，预估24小时恢复，请帮忙拦截,如有需要请联系片区装维师傅田永生15706307403主叫号码：13606361960.0;该号码仅供参考，请优先联系宽带账号。</t>
  </si>
  <si>
    <t>2025-01-15 11:13:31</t>
  </si>
  <si>
    <t>2025-01-15 11:13:46</t>
  </si>
  <si>
    <t>SD-851-280429-13397-23541</t>
  </si>
  <si>
    <t>2025-01-15 17:10:20</t>
  </si>
  <si>
    <t>普通区域-寒亭区-博裕壹号-15726056077-100M-宽带上网投诉-次数0-202501150000461667 一级督办</t>
  </si>
  <si>
    <t>202501150000461667</t>
  </si>
  <si>
    <t>2025-01-15 17:28:11</t>
  </si>
  <si>
    <t>孟令伟</t>
  </si>
  <si>
    <t>18753625900</t>
  </si>
  <si>
    <t>dw3_jk_menglingwei</t>
  </si>
  <si>
    <t>2025-01-15 17:28:45</t>
  </si>
  <si>
    <t>SD-057-250115-304869-5721</t>
  </si>
  <si>
    <t>2025-01-15 18:14:30</t>
  </si>
  <si>
    <t>80+银卡-普通区域-安丘市-苑家庄-13863672509-300M-宽带上网投诉-次数0-202501150000507554</t>
  </si>
  <si>
    <t>202501150000507554</t>
  </si>
  <si>
    <t>202501150000507554#【已关注中国移动10086微信公众号】流程受理流水号：20250115181348138636725091136826
客户号码:13863672509
客户姓名:郑*
投诉地市:潍坊
来话流水:2025011518133105920867598
宽带账号:13863672509
宽带账号归属地市:潍坊
宽带账号归属区县:安丘市
故障地址:潍坊安丘市临浯镇苑家庄村苑家庄苑家庄村8号箱郑伟梅*********
联系电话:13863672509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18:14:04
具体故障现象:光猫亮红灯，
客户其他诉求:
;宽带小区$[苑家庄]$</t>
  </si>
  <si>
    <t>2025-01-15 18:17:36</t>
  </si>
  <si>
    <t>2025-01-15 18:17:53</t>
  </si>
  <si>
    <t>SD-057-250115-906527-5088</t>
  </si>
  <si>
    <t>2025-01-15 17:14:17</t>
  </si>
  <si>
    <t>80+普通-普通区域-寿光市-刘桥-18866726329-200M-宽带上网投诉-次数0-20250115171242X362345270</t>
  </si>
  <si>
    <t>2025-01-16 18:15:00</t>
  </si>
  <si>
    <t>20250115171242X362345270</t>
  </si>
  <si>
    <t xml:space="preserve">【农村网络投诉】流程受理流水号：20250115171051188667263291122560
客户号码:18866726329
客户姓名:刘**
投诉地市:潍坊
来话流水:2025011517103900120873687
宽带账号:18866726329
宽带账号归属地市:潍坊
宽带账号归属区县:寿光市
故障地址:潍坊寿光市田柳刘桥刘桥刘桥村6号箱*********
联系电话:18866726329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17:12:02
具体故障现象:光猫亮红灯，
客户其他诉求:
</t>
  </si>
  <si>
    <t>2025-01-15 17:29:42</t>
  </si>
  <si>
    <t>SD-057-250115-967253-6822</t>
  </si>
  <si>
    <t>2025-01-15 20:12:37</t>
  </si>
  <si>
    <t>【调研】-80+普通-普通区域-潍城区-城隍庙小区-18453611686-300M-宽带上网投诉-次数0-202501150000552953</t>
  </si>
  <si>
    <t>202501150000552953</t>
  </si>
  <si>
    <t xml:space="preserve">202501150000552953#流程受理流水号：20250115201205184536116861155961
客户号码:18453611686
客户姓名:李**
投诉地市:潍坊
来话流水:2025011520104735020866090
宽带账号:18453611686
宽带账号归属地市:潍坊
宽带账号归属区县:潍城区
故障地址:潍坊潍城区城关街道向阳路城隍庙小区1号楼*********
联系电话:13963677667
联系人:先生/女士
工单紧急程度:一般
是否有升级投诉倾向:否
是否重复投诉:否
是否携转意向:否
是否投诉倾向:否
是否智能网关:智能网关
当前是否在线:
接入方式:
端到端诊断结果:客户侧设备问题
是否质差终端:是
光功率:-17.09
故障大类:宽带/电视
故障细类:宽带无法上网
携转原因:
故障时间:2025-01-15 20:12:23
具体故障现象:频繁掉线，
客户其他诉求:客户侧为质差终端，要求上门更换终端并一并处理故障问题。
</t>
  </si>
  <si>
    <t>2025-01-15 20:17:42</t>
  </si>
  <si>
    <t>2025-01-15 20:18:00</t>
  </si>
  <si>
    <t>2025-01-15 17:12:24</t>
  </si>
  <si>
    <t>80+金卡-普通区域-昌邑市-东金台村自然村-15064417036-500M-宽带上网投诉-次数0-202501150000462892 一级督办</t>
  </si>
  <si>
    <t>2025-01-16 18:13:00</t>
  </si>
  <si>
    <t>202501150000462892</t>
  </si>
  <si>
    <t>2025-01-15 17:17:11</t>
  </si>
  <si>
    <t>2025-01-15 17:18:21</t>
  </si>
  <si>
    <t>SD-057-250115-705846-5102</t>
  </si>
  <si>
    <t>2025-01-15 17:15:20</t>
  </si>
  <si>
    <t>普通区域-安丘市-水丽家园-13791881602-300M-宽带上网投诉-次数0-202501150000466649</t>
  </si>
  <si>
    <t>2025-01-16 18:16:00</t>
  </si>
  <si>
    <t>202501150000466649</t>
  </si>
  <si>
    <t xml:space="preserve">202501150000466649#流程受理流水号：20250115171434137918816021123526
客户号码:13791881602
客户姓名:马**
投诉地市:潍坊
来话流水:2025011517134264220811675
宽带账号:13791881602
宽带账号归属地市:潍坊
宽带账号归属区县:安丘市
故障地址:潍坊安丘市兴安街道和平路水丽家园4号楼*********
联系电话:13406687341
联系人:女士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故障时间:2025-01-15 17:14:51
魔百和单播/组播:组播
具体故障现象:电视直播或点播无法观看，
客户其他诉求:客户侧为质差终端，要求上门更换终端并一并处理故障问题。
</t>
  </si>
  <si>
    <t>2025-01-15 17:25:44</t>
  </si>
  <si>
    <t>2025-01-15 17:26:09</t>
  </si>
  <si>
    <t>SD-057-250115-483612-5073</t>
  </si>
  <si>
    <t>2025-01-15 17:13:03</t>
  </si>
  <si>
    <t>【调研】-80+金卡-普通区域-高密市-农信花园-13793634230-1000M-宽带上网投诉-次数0-202501150000462997</t>
  </si>
  <si>
    <t>2025-01-16 18:14:00</t>
  </si>
  <si>
    <t>202501150000462997</t>
  </si>
  <si>
    <t>202501150000462997#13793634230 网络无法使用，显示在线正常，重启未恢复，提示质差路由器，请处理，谢谢
联系人女士，电话 13573637539 流水号  2025011517051233420805926</t>
  </si>
  <si>
    <t>2025-01-15 17:28:40</t>
  </si>
  <si>
    <t>2025-01-15 17:28:59</t>
  </si>
  <si>
    <t>SD-851-319079-18170-4039</t>
  </si>
  <si>
    <t>SD-057-250115-923846-6852</t>
  </si>
  <si>
    <t>【调研】-80+银卡-普通区域-寿光市-侯镇佛屋村新社区-17867161391-500M-宽带上网投诉-次数0-202501150000555863</t>
  </si>
  <si>
    <t>202501150000555863</t>
  </si>
  <si>
    <t>202501150000555863#【已关注中国移动10086微信公众号】流程受理流水号：20250115201600178671613911156515
客户号码:17867161391
客户姓名:郭**
投诉地市:潍坊
来话流水:2025011520154344020888249
宽带账号:17867161391
宽带账号归属地市:潍坊
宽带账号归属区县:寿光市
故障地址:潍坊寿光市侯镇侯镇中心街侯镇佛屋村新社区7号楼*********
联系电话:17867161391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20:16:57
具体故障现象:电脑无法上网，
客户其他诉求:
;宽带小区$[侯镇佛屋村新社区]$</t>
  </si>
  <si>
    <t>2025-01-15 20:41:11</t>
  </si>
  <si>
    <t>2025-01-15 20:41:30</t>
  </si>
  <si>
    <t>SD-852-318117-2272-7048</t>
  </si>
  <si>
    <t>SD-057-250115-219763-6836</t>
  </si>
  <si>
    <t>2025-01-15 20:16:10</t>
  </si>
  <si>
    <t>80+普通-普通区域-奎文区-宝鼎花园片区-15094952029-300M-业务受理宽带-次数0-202501150000555727</t>
  </si>
  <si>
    <t>202501150000555727</t>
  </si>
  <si>
    <t xml:space="preserve">202501150000555727#用户表示宽带不能正常使用，不配合操作，要求上门维修，请工作人员协助处理，谢谢！流水号2025011520141264120881391，联系人女士，联系电话15908000322！
</t>
  </si>
  <si>
    <t>2025-01-15 20:37:22</t>
  </si>
  <si>
    <t>SD-851-307540-15217-26328</t>
  </si>
  <si>
    <t>SD-057-250115-502163-6849</t>
  </si>
  <si>
    <t>2025-01-15 20:17:18</t>
  </si>
  <si>
    <t>【调研】-80+银卡-普通区域-滨海-央子街道阳光海岸-15762430001-300M-宽带上网投诉-次数0-20250115201527X327255935</t>
  </si>
  <si>
    <t>20250115201527X327255935</t>
  </si>
  <si>
    <t>检测结果：1、手机账号余额检测：手机账户余额正常；2、宽带速率检测：宽带速率正常；3、宽带账号登录状态检测：账号登录状态正常；4、宽带状态检测：宽带状态正常；5、群体故障检测：无大面积群障；6、线路检测：线路状态正常；7、光猫在线检测：光猫在线；故障类型：所有网页速度慢。故障描述：最近两天网速很慢，部分浏览器打不开，手机刷视频卡顿。联系人：15762430001。联系电话：15762430001。。</t>
  </si>
  <si>
    <t>2025-01-15 20:46:48</t>
  </si>
  <si>
    <t>2025-01-15 20:47:12</t>
  </si>
  <si>
    <t>SD-851-277616-1347-9324</t>
  </si>
  <si>
    <t>SD-057-250115-028956-5129</t>
  </si>
  <si>
    <t>2025-01-15 17:16:34</t>
  </si>
  <si>
    <t>普通区域-寿光市-南范村-15853653572-200M-业务受理宽带-次数0-202501150000466704 三级督办</t>
  </si>
  <si>
    <t>2025-01-16 17:17:00</t>
  </si>
  <si>
    <t>202501150000466704</t>
  </si>
  <si>
    <t>202501150000466704# 宽带账号:15853653572; 联系电话：15853653572，问题类型：此工单为群障修复工单，根据群障全量闭环修复管理要求，为确保客户网络通畅，请装维人员跟进修复网络问题，谢谢！ 
 群障标题：公告。故障描述：南范村主叫号码：15098187181.0;该号码仅供参考，请优先联系宽带账号。</t>
  </si>
  <si>
    <t>2025-01-15 17:34:03</t>
  </si>
  <si>
    <t>2025-01-15 17:34:41</t>
  </si>
  <si>
    <t>SD-851-325333-7326-18319</t>
  </si>
  <si>
    <t>SD-057-250115-695143-5710</t>
  </si>
  <si>
    <t>2025-01-15 18:13:01</t>
  </si>
  <si>
    <t>普通区域-高密市-翰林院-13791863772-100M-宽带上网投诉-次数0-202501150000505300</t>
  </si>
  <si>
    <t>202501150000505300</t>
  </si>
  <si>
    <t xml:space="preserve">202501150000505300#流程受理流水号：20250115181148137918637721136464
客户号码:13791863772
客户姓名:王*
投诉地市:潍坊
来话流水:2025011518113344720851072
宽带账号:13791863772
宽带账号归属地市:潍坊
宽带账号归属区县:高密市
故障地址:潍坊高密市密水街道密水大街翰林院3号楼*********
联系电话:13791863772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故障时间:2025-01-15 18:12:39
具体故障现象:光猫亮红灯，
客户其他诉求:客户侧为质差终端，要求上门更换终端并一并处理故障问题。
</t>
  </si>
  <si>
    <t>2025-01-15 18:17:15</t>
  </si>
  <si>
    <t>2025-01-15 18:17:57</t>
  </si>
  <si>
    <t>SD-057-250115-604351-1758</t>
  </si>
  <si>
    <t>普通区域-寿光市-后古河村自然村-15264679730-300M-宽带上网投诉-次数0-202501150000205465</t>
  </si>
  <si>
    <t>202501150000205465</t>
  </si>
  <si>
    <t>202501150000205465#宽带账号：15264679730；宽带地址：潍坊寿光市田柳后古河村后古河村自然村后古河村东北箱（；客户来电反映移动高清故障，客户老人，无法配合线上指导/客户不配合排障，要求上门，请协助处理，谢谢！联系电话：15264679730；联系人：先生；来电流水：2025011510495964820875576。</t>
  </si>
  <si>
    <t>2025-01-15 10:57:59</t>
  </si>
  <si>
    <t>2025-01-15 11:02:09</t>
  </si>
  <si>
    <t>SD-851-242578-16817-12361</t>
  </si>
  <si>
    <t>SD-057-250115-876230-1794</t>
  </si>
  <si>
    <t>2025-01-15 10:57:03</t>
  </si>
  <si>
    <t>80+普通-普通区域-寿光市-寿光赵家村自然村1-13563669515-300M-业务受理宽带-次数0-202501150000207547</t>
  </si>
  <si>
    <t>202501150000207547</t>
  </si>
  <si>
    <t>202501150000207547#【已关注中国移动10086微信公众号】 宽带账号:13563669515; 联系电话：13563669515，问题类型：此工单为群障修复工单，根据群障全量闭环修复管理要求，为确保客户网络通畅，请装维人员跟进修复网络问题，谢谢！ 
 群障标题：公告。故障描述：潍坊寿光市寿光赵家村自然村1光缆故障，预估24小时恢复，请帮忙拦截,如有需要请联系片区装维师傅李垂冬15706307784主叫号码：18266366511.0;该号码仅供参考，请优先联系宽带账号。</t>
  </si>
  <si>
    <t>2025-01-15 11:02:03</t>
  </si>
  <si>
    <t>2025-01-15 11:03:40</t>
  </si>
  <si>
    <t>SD-851-295839-26351-849</t>
  </si>
  <si>
    <t>SD-057-250115-031762-5711</t>
  </si>
  <si>
    <t>2025-01-15 18:13:06</t>
  </si>
  <si>
    <t>【调研】-普通区域-奎文区-卧龙社区南区-15966091847-1000M-宽带上网投诉-次数0-202501150000503825</t>
  </si>
  <si>
    <t>202501150000503825</t>
  </si>
  <si>
    <t>202501150000503825#15966091847  电视显示51024-1，网线连接正确，设置网络未恢复，提示质差机顶盒，请处理，谢谢
联系人先生，电话15866565560  流水号 2025011518055929820803705</t>
  </si>
  <si>
    <t>2025-01-15 18:18:23</t>
  </si>
  <si>
    <t>SD-851-301176-16098-18598</t>
  </si>
  <si>
    <t>SD-057-250115-097246-182</t>
  </si>
  <si>
    <t>2025-01-15 08:38:06</t>
  </si>
  <si>
    <t>80+白金-普通区域-潍城区-怡心苑小区-13666366632-20M-宽带上网投诉-次数0-20250115083503X303244909</t>
  </si>
  <si>
    <t>2025-01-16 09:39:00</t>
  </si>
  <si>
    <t>20250115083503X303244909</t>
  </si>
  <si>
    <t xml:space="preserve">流程受理流水号：20250115083434136663666321001493
客户号码:13666366632
客户姓名:徐*
投诉地市:潍坊
来话流水:2025011508324484020844493
宽带账号:13666366632
宽带账号归属地市:潍坊
宽带账号归属区县:潍城区
故障地址:潍坊潍城区西关街道西园街怡心苑小区怡心苑小区7号楼*********
联系电话:17753636915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故障时间:2025-01-15 08:34:25
具体故障现象:PON灯闪，
客户其他诉求:
</t>
  </si>
  <si>
    <t>2025-01-15 08:42:06</t>
  </si>
  <si>
    <t>2025-01-15 08:42:28</t>
  </si>
  <si>
    <t>SD-057-250115-301547-2881</t>
  </si>
  <si>
    <t>2025-01-15 12:54:58</t>
  </si>
  <si>
    <t>80+普通-普通区域-青州市-高家村自然村-13884711094-200M-宽带延伸服务-次数0-202501150000284606</t>
  </si>
  <si>
    <t>202501150000284606</t>
  </si>
  <si>
    <t xml:space="preserve">202501150000284606#流程受理流水号：20250115125428138847110941064561
客户号码:13884711094
客户姓名:刘*
投诉地市:潍坊
来话流水:2025011512514460320837576
宽带账号:13884711094
宽带账号归属地市:潍坊
宽带账号归属区县:青州市
故障地址:潍坊青州市高柳镇高家村高家村自然村扩5号箱（高奎同）*********
联系电话:17653132318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故障时间:2025-01-15 12:54:36
具体故障现象:调测其它设备，
</t>
  </si>
  <si>
    <t>2025-01-15 13:16:21</t>
  </si>
  <si>
    <t>2025-01-15 13:16:44</t>
  </si>
  <si>
    <t>SD-057-250115-096472-130</t>
  </si>
  <si>
    <t>2025-01-15 08:33:04</t>
  </si>
  <si>
    <t>普通区域-青州市-郭集-13626368443-300M-宽带上网投诉-次数0-202501150000093229</t>
  </si>
  <si>
    <t>202501150000093229</t>
  </si>
  <si>
    <t>202501150000093229#【已关注中国移动10086微信公众号】流程受理流水号：20250115083200136263684431000988
客户号码:13626368443
客户姓名:王**
投诉地市:潍坊
来话流水:2025011508313374920838137
宽带账号:13626368443
宽带账号归属地市:潍坊
宽带账号归属区县:青州市
故障地址:潍坊青州市何官镇郭集村郭集9号箱（村西南杨永祥）*********
联系电话:13626368443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08:32:17
具体故障现象:光猫亮红灯，
客户其他诉求:要求上门维修
;宽带小区$[郭集]$</t>
  </si>
  <si>
    <t>2025-01-15 08:42:33</t>
  </si>
  <si>
    <t>2025-01-15 08:43:12</t>
  </si>
  <si>
    <t>SD-851-246511-1650-14489</t>
  </si>
  <si>
    <t>SD-057-250115-824361-131</t>
  </si>
  <si>
    <t>2025-01-15 08:33:22</t>
  </si>
  <si>
    <t>80+银卡-普通区域-寿光市-西范家庄村-13561419600-500M-宽带上网投诉-次数0-202501150000094062</t>
  </si>
  <si>
    <t>202501150000094062</t>
  </si>
  <si>
    <t>202501150000094062#【已关注中国移动10086微信公众号】流程受理流水号：20250115083235135614196001001077
客户号码:13561419600
客户姓名:范**
投诉地市:潍坊
来话流水:2025011508314964020839541
宽带账号:13561419600
宽带账号归属地市:潍坊
宽带账号归属区县:寿光市
故障地址:潍坊寿光市古城西范家庄村西范家庄村西范家庄1箱（范立鹏外墙）*********
联系电话:13561419600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光功率:-18.29
故障大类:宽带/电视
故障细类:网速慢/上网掉线(专席)
携转原因:
故障时间:2025-01-15 08:32:46
具体故障现象:客户来电表示家里网速慢卡，我处排查路由器摆放位置，在线时长，使用年限以及网线未恢复，请协助处理谢谢
客户其他诉求:
;宽带小区$[西范家庄村]$</t>
  </si>
  <si>
    <t>2025-01-15 08:37:19</t>
  </si>
  <si>
    <t>2025-01-15 08:37:57</t>
  </si>
  <si>
    <t>SD-851-296989-6871-20388</t>
  </si>
  <si>
    <t>SD-057-250115-398241-205</t>
  </si>
  <si>
    <t>2025-01-15 08:39:17</t>
  </si>
  <si>
    <t>80+银卡-普通区域-安丘市-娄家庄村自然村-13863660010-200M-宽带上网投诉-次数0-202501150000096520 二级督办</t>
  </si>
  <si>
    <t>2025-01-16 09:40:00</t>
  </si>
  <si>
    <t>202501150000096520</t>
  </si>
  <si>
    <t>202501150000096520#流程受理流水号：20250115083806138636600101002239
客户号码:13863660010
客户姓名:娄**
投诉地市:潍坊
来话流水:2025011508372902820872947
宽带账号:13863660010
宽带账号归属地市:潍坊
宽带账号归属区县:安丘市
故障地址:潍坊安丘市大盛镇娄家庄村娄家庄村自然村娄家庄村西南6号箱娄兴香*********
联系电话:15966150656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故障时间:2025-01-15 08:44:26
具体故障现象:PON灯闪，
客户其他诉求:
;宽带小区$[娄家庄村自然村]$</t>
  </si>
  <si>
    <t>2025-01-15 08:43:22</t>
  </si>
  <si>
    <t>2025-01-15 08:43:51</t>
  </si>
  <si>
    <t>SD-852-261110-1664-18070</t>
  </si>
  <si>
    <t>SD-057-250115-076492-7387</t>
  </si>
  <si>
    <t>2025-01-15 23:27:24</t>
  </si>
  <si>
    <t>【调研】-80+普通-普通区域-诸城市-黄海龙悦府-13468476507-1000M-业务受理宽带-次数0-202501150000574273</t>
  </si>
  <si>
    <t>202501150000574273</t>
  </si>
  <si>
    <t>202501150000574273# 宽带账号:13468476507; 联系电话：13468476507，问题类型：此工单为群障修复工单，根据群障全量闭环修复管理要求，为确保客户网络通畅，请装维人员跟进修复网络问题，谢谢！ 
 群障标题：公告。故障描述：潍坊诸城市黄海龙悦府光缆故障，预估24小时恢复，请帮忙拦截,如有需要请联系片区装维师傅封冠宇15706307941主叫号码：13468476507.0;该号码仅供参考，请优先联系宽带账号。</t>
  </si>
  <si>
    <t>2025-01-15 23:31:02</t>
  </si>
  <si>
    <t>2025-01-15 23:31:28</t>
  </si>
  <si>
    <t>SD-057-250115-754386-138</t>
  </si>
  <si>
    <t>2025-01-15 08:34:20</t>
  </si>
  <si>
    <t>普通区域-诸城市-王家柏戈庄自然村-15063686408-100M-宽带上网投诉-次数0-202501150000094061</t>
  </si>
  <si>
    <t>2025-01-16 09:35:00</t>
  </si>
  <si>
    <t>202501150000094061</t>
  </si>
  <si>
    <t xml:space="preserve">202501150000094061#宽带账号15063686408；联系电话：15064681710宽带地址：潍坊诸城市皇华镇王家柏戈庄王家柏戈庄自然村王家柏戈庄村东南11#箱*********；客户来电反映宽带用不了，不在现场，要求上门处理, 来电流水：2025011508310582320835664
</t>
  </si>
  <si>
    <t>2025-01-15 08:41:37</t>
  </si>
  <si>
    <t>2025-01-15 08:42:43</t>
  </si>
  <si>
    <t>SD-057-250115-465709-2847</t>
  </si>
  <si>
    <t>2025-01-15 12:50:03</t>
  </si>
  <si>
    <t>80+银卡-普通区域-高密市-空冲水自然村-15964335967-500M-宽带上网投诉-次数0-20250115124735X455879199</t>
  </si>
  <si>
    <t>20250115124735X455879199</t>
  </si>
  <si>
    <t xml:space="preserve">【农村网络投诉】流程受理流水号：20250115124637159643359671063249
客户号码:15964335967
客户姓名:王**
投诉地市:潍坊
来话流水:2025011512460828120800121
宽带账号:15964335967
宽带账号归属地市:潍坊
宽带账号归属区县:高密市
故障地址:潍坊高密市胶河生态园空冲水空冲水自然村高密空冲水王太公3号箱*********
联系电话:15964335967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故障时间:2025-01-15 12:46:16
具体故障现象:系统频繁掉线，
客户其他诉求:
</t>
  </si>
  <si>
    <t>2025-01-15 12:53:47</t>
  </si>
  <si>
    <t>2025-01-15 12:54:09</t>
  </si>
  <si>
    <t>SD-851-309859-19015-24676</t>
  </si>
  <si>
    <t>SD-057-250115-951872-2921</t>
  </si>
  <si>
    <t>2025-01-15 12:58:07</t>
  </si>
  <si>
    <t>普通区域-诸城市-小高乐埠自然村-18005367057-1000M-宽带上网投诉-次数0-202501150000286766</t>
  </si>
  <si>
    <t>202501150000286766</t>
  </si>
  <si>
    <t>202501150000286766#【已关注中国移动10086微信公众号】流程受理流水号：20250115125701180053670571065027
客户号码:18005367057
客户姓名:王**
投诉地市:潍坊
来话流水:2025011512563711820869393
宽带账号:18005367057
账号归属区县:潍坊市-诸城-兴华东路网格-迈顺电讯服务经营部
联系电话:18005367057
联系人:先生
宽带地址:潍坊
工单紧急程度:非常紧急
是否投诉倾向:否
是否重复投诉:否
是否携转意向:否
是否有升级投诉倾向:否
*业务名称:业务融合开机流程宽带+全光WiFi+FTTR组网
投诉内容:手机号码：18005367057，【问题描述】客户已办理宽带业务，有开通单，要求装维尽快联系上门，请处理，谢谢。联系电话：18005367057，联系人：先生，录音流水号：2025011512563711820869393。受理明细：531920062399999999。
在途开通单信息：536250107679077508，18005367057，2025-01-07 17:49:17，业务融合开机流程宽带+全光WiFi+FTTR组网，处理中，装维选址
是否到厅:否
业务名称:业务融合开机流程宽带+全光WiFi+FTTR组网
;宽带小区$[小高乐埠自然村]$</t>
  </si>
  <si>
    <t>2025-01-15 13:01:40</t>
  </si>
  <si>
    <t>2025-01-15 13:02:29</t>
  </si>
  <si>
    <t>SD-851-349877-17824-3566</t>
  </si>
  <si>
    <t>SD-057-250115-483526-5614</t>
  </si>
  <si>
    <t>2025-01-15 18:01:52</t>
  </si>
  <si>
    <t>80+银卡-FTTR-普通区域-青州市-北城大街-15288826509-1000M-魔百和投诉-次数0-202501150000499404</t>
  </si>
  <si>
    <t>202501150000499404</t>
  </si>
  <si>
    <t>202501150000499404#流程受理流水号：20250115180006152888265091134234
客户号码:15288826509
客户姓名:关**
投诉地市:潍坊
来话流水:2025011517564455820816637
宽带账号:15288826509
宽带账号归属地市:潍坊
宽带账号归属区县:青州市
故障地址:潍坊青州市益都街道旗城路北城大街4号箱#东三街后一巷#*********
联系电话:15288826509
联系人:先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故障细类:移动高清电视故障(专席)
携转原因:
故障时间:2025-01-15 18:01:28
魔百和单播/组播:单播
具体故障现象:电视直播或点播无法观看，
客户其他诉求:请协助处理，谢谢
魔百和单/组播：单播;宽带小区$[北城大街]$</t>
  </si>
  <si>
    <t>2025-01-15 18:03:21</t>
  </si>
  <si>
    <t>2025-01-15 18:04:14</t>
  </si>
  <si>
    <t>SD-851-263752-32728-26401</t>
  </si>
  <si>
    <t>SD-057-250115-159468-5669</t>
  </si>
  <si>
    <t>2025-01-15 18:07:00</t>
  </si>
  <si>
    <t>FTTR-普通区域-诸城市-龙都现代城-15153647917-1000M-宽带上网投诉-次数0-202501150000502053</t>
  </si>
  <si>
    <t>202501150000502053</t>
  </si>
  <si>
    <t>202501150000502053#【已关注中国移动10086微信公众号】流程受理流水号：20250115180626151536479171135493
客户号码:15153647917
客户姓名:孙**
投诉地市:潍坊
来话流水:2025011518051660220897472
宽带账号:15153647917
账号归属区县:潍坊-诸城-桃林营业厅（中潍）
联系电话:15153647917
联系人:女士
宽带地址:潍坊
工单紧急程度:非常紧急
是否投诉倾向:否
是否重复投诉:否
是否携转意向:否
是否有升级投诉倾向:否
*业务名称:业务融合移机流程宽带+OTT
投诉内容:手机号码：15153647917，【问题描述】客户已办理宽带业务，有开通单，要求装维尽快联系上门，请处理，谢谢。联系电话：15153647917，联系人：女士，录音流水号：2025011518051660220897472。受理明细：531920062399999999。
在途开通单信息：536250115571679394，15153647917，2025-01-15 16:40:24，业务融合移机流程宽带+OTT，处理中，手写判断和地址录入
是否到厅:否
业务名称:业务融合移机流程宽带+OTT
;宽带小区$[龙都现代城]$</t>
  </si>
  <si>
    <t>2025-01-15 18:30:53</t>
  </si>
  <si>
    <t>2025-01-15 18:38:27</t>
  </si>
  <si>
    <t>SD-852-300611-1568-9676</t>
  </si>
  <si>
    <t>SD-057-250115-647198-5606</t>
  </si>
  <si>
    <t>2025-01-15 18:00:03</t>
  </si>
  <si>
    <t>普通区域-高密市-绿苑小区一期-15953636596-300M-宽带延伸服务-次数0-202501150000498191</t>
  </si>
  <si>
    <t>202501150000498191</t>
  </si>
  <si>
    <t xml:space="preserve">202501150000498191#流程受理流水号：20250115175723159536365961133683
客户号码:15953636596
客户姓名:单**
投诉地市:潍坊
来话流水:2025011517543915720895074
宽带账号:15953636596
宽带账号归属地市:潍坊
宽带账号归属区县:高密市
故障地址:潍坊高密市朝阳街道镇府街绿苑小区一期一期南楼*********
联系电话:15953636596
联系人:先生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故障时间:2025-01-15 17:57:47
具体故障现象:客户来电反映电视看不了，注册灯闪烁，引导客户将光纤线插紧捋直未恢复，请协助处理，谢谢！
</t>
  </si>
  <si>
    <t>2025-01-15 18:04:34</t>
  </si>
  <si>
    <t>孙文凯</t>
  </si>
  <si>
    <t>15706307281</t>
  </si>
  <si>
    <t>dw3_jk_sunwenkai</t>
  </si>
  <si>
    <t>2025-01-15 18:05:02</t>
  </si>
  <si>
    <t>SD-057-250115-836792-209</t>
  </si>
  <si>
    <t>2025-01-15 08:39:55</t>
  </si>
  <si>
    <t>80+银卡-普通区域-寿光市-胡一村自然村-15953638770-200M-宽带延伸服务-次数0-202501140000292889</t>
  </si>
  <si>
    <t>2025-01-16 08:40:00</t>
  </si>
  <si>
    <t>202501140000292889</t>
  </si>
  <si>
    <t>202501140000292889#15953638770客户来电表示装维人员把自己的光猫设备带走了，客户表示自己当时自己是拿200元押金，请核实。流水2025011412501866720865905</t>
  </si>
  <si>
    <t>2025-01-15 08:44:25</t>
  </si>
  <si>
    <t>2025-01-15 08:44:49</t>
  </si>
  <si>
    <t>SD-851-296956-16453-28690</t>
  </si>
  <si>
    <t>SD-057-250115-385960-2852</t>
  </si>
  <si>
    <t>2025-01-15 12:50:25</t>
  </si>
  <si>
    <t>【调研】-80+银卡-(目标)普通区域-坊子区-王一自然村-13953605109-200M-魔百和投诉-次数0-20250115124905X545713425</t>
  </si>
  <si>
    <t>20250115124905X545713425</t>
  </si>
  <si>
    <t>【农村网络投诉】流程受理流水号：20250115123622139536051091061560
客户号码:13953605109
客户姓名:王**
投诉地市:潍坊
来话流水:2025011512351666920823667
宽带账号:13953605109
宽带账号归属地市:潍坊
宽带账号归属区县:坊子区
故障地址:潍坊坊子区九龙街办王一自然村王一村
联系电话:13953605075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故障细类:移动高清电视故障(专席)
携转原因:
故障时间:2025-01-15 12:38:46
魔百和单播/组播:单播
具体故障现象:电视直播或点播无法观看，
客户其他诉求:
魔百和单/组播：单播</t>
  </si>
  <si>
    <t>2025-01-15 12:51:50</t>
  </si>
  <si>
    <t>2025-01-15 12:52:09</t>
  </si>
  <si>
    <t>SD-851-302273-94692-9832</t>
  </si>
  <si>
    <t>SD-057-250115-728634-5664</t>
  </si>
  <si>
    <t>2025-01-15 18:06:40</t>
  </si>
  <si>
    <t>【调研】-80+银卡-普通区域-高密市-兰亭御墅-18754467869-200M-业务受理宽带-次数0-202501150000503097</t>
  </si>
  <si>
    <t>202501150000503097</t>
  </si>
  <si>
    <t>202501150000503097# 宽带账号:18754467869; 联系电话：18754467869，问题类型：此工单为群障修复工单，根据群障全量闭环修复管理要求，为确保客户网络通畅，请装维人员跟进修复网络问题，谢谢！ 
 群障标题：公告。故障描述：潍坊高密市兰亭御墅光缆故障，预估24小时恢复，请帮忙拦截,如有需要请联系片区装维师傅赵祉边15706307357主叫号码：18754467869.0;该号码仅供参考，请优先联系宽带账号。</t>
  </si>
  <si>
    <t>2025-01-15 18:10:00</t>
  </si>
  <si>
    <t>2025-01-15 18:10:41</t>
  </si>
  <si>
    <t>SD-057-250115-285714-2867</t>
  </si>
  <si>
    <t>2025-01-15 12:53:04</t>
  </si>
  <si>
    <t>【调研】-80+金卡-普通区域-潍城区-茂华紫苑公馆-18866789777-100M-宽带上网投诉-次数0-202501150000284171</t>
  </si>
  <si>
    <t>202501150000284171</t>
  </si>
  <si>
    <t>202501150000284171#【已关注中国移动10086微信公众号】流程受理流水号：20250115125120188667897771064038
客户号码:18866789777
客户姓名:岳*
投诉地市:潍坊
来话流水:2025011512502657720829014
宽带账号:18866789777
宽带账号归属地市:潍坊
宽带账号归属区县:潍城区
故障地址:潍坊潍城区西关街道东风西街茂华紫苑公馆8号楼
联系电话:18653621009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光功率:-17.52
故障大类:宽带/电视
故障细类:网速慢/上网掉线(专席)
携转原因:
故障时间:2025-01-15 12:54:11
具体故障现象:家庭WiFi信号弱，
客户其他诉求:
;宽带小区$[茂华紫苑公馆]$</t>
  </si>
  <si>
    <t>2025-01-15 12:54:50</t>
  </si>
  <si>
    <t>2025-01-15 12:55:14</t>
  </si>
  <si>
    <t>SD-057-250115-904375-5618</t>
  </si>
  <si>
    <t>2025-01-15 18:02:08</t>
  </si>
  <si>
    <t>【调研】-普通区域-诸城市-前郝戈庄村-13869669084-1000M-宽带上网投诉-次数0-202501150000499455</t>
  </si>
  <si>
    <t>202501150000499455</t>
  </si>
  <si>
    <t>202501150000499455#13869669084客户来电反映宽带无法使用，线上正常排障，客户表示不会操作，要求维修人员上门维修，请尽快协助处理，谢谢  联系人：先生 联系电话：本机 来电流水2025011517584453020836696</t>
  </si>
  <si>
    <t>2025-01-15 18:10:24</t>
  </si>
  <si>
    <t>2025-01-15 18:12:24</t>
  </si>
  <si>
    <t>SD-057-250115-029376-5677</t>
  </si>
  <si>
    <t>2025-01-15 18:07:57</t>
  </si>
  <si>
    <t>普通区域-高密市-东注沟-18563061025-300M-宽带上网投诉-次数0-202501150000501417</t>
  </si>
  <si>
    <t>202501150000501417</t>
  </si>
  <si>
    <t xml:space="preserve">202501150000501417#宽带账号：18563061025；宽带地址：潍坊高密市柴沟镇西注沟东注沟高密市柴沟镇西注沟扩容K1号箱****；客户来电反映宽带不在线，无法上网，经查询客户侧为质差路由器，请协助上门更换终端并一并处理故障问题，谢谢！
联系电话：15169611286；联系人：先生；来电流水：2025011518041880820888879。 
</t>
  </si>
  <si>
    <t>2025-01-15 18:10:08</t>
  </si>
  <si>
    <t>2025-01-15 18:11:28</t>
  </si>
  <si>
    <t>SD-057-250115-704931-2884</t>
  </si>
  <si>
    <t>2025-01-15 12:55:37</t>
  </si>
  <si>
    <t>【调研】-80+银卡-普通区域-安丘市-锦绣华城-15965066946-200M-魔百和投诉-次数0-202501150000285830</t>
  </si>
  <si>
    <t>202501150000285830</t>
  </si>
  <si>
    <t>202501150000285830#流程受理流水号：20250115125315159650669461064356
客户号码:15965066946
客户姓名:郑**
投诉地市:潍坊
来话流水:2025011512512256220835160
宽带账号:15965066946
宽带账号归属地市:潍坊
宽带账号归属区县:安丘市
故障地址:潍坊安丘市兴安街道兴安路锦绣华城扩容28号楼*********
联系电话:15965066946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光功率:-18.01
故障大类:宽带/电视
故障细类:移动高清电视故障(专席)
携转原因:
故障时间:2025-01-15 12:53:52
魔百和单播/组播:组播
具体故障现象:电视提示网络类错误，客户来电反映电视无法观看，我处正常排障未恢复，请协助处理，谢谢
客户其他诉求:
魔百和单/组播：组播;宽带小区$[锦绣华城]$</t>
  </si>
  <si>
    <t>2025-01-15 13:10:01</t>
  </si>
  <si>
    <t>2025-01-15 13:10:31</t>
  </si>
  <si>
    <t>SD-057-250115-791503-4549</t>
  </si>
  <si>
    <t>2025-01-15 16:17:23</t>
  </si>
  <si>
    <t>【调研】-80+银卡-(目标)普通区域-诸城市-鑫丽花园-13371087398-1000M-宽带上网投诉-次数0-20250115161538X938024313</t>
  </si>
  <si>
    <t>2025-01-16 17:18:00</t>
  </si>
  <si>
    <t>20250115161538X938024313</t>
  </si>
  <si>
    <t xml:space="preserve">流程受理流水号：20250115161353133710873981107319
客户号码:13371087398
客户姓名:陈*
投诉地市:潍坊
来话流水:2025011516131433420808936
宽带账号:13371087398
宽带账号归属地市:潍坊
宽带账号归属区县:诸城市
故障地址:潍坊诸城市密州街道人民东路鑫丽花园3号楼*********
联系电话:13371087398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16:14:03
具体故障现象:光猫亮红灯，
客户其他诉求:
</t>
  </si>
  <si>
    <t>2025-01-15 16:18:26</t>
  </si>
  <si>
    <t>2025-01-15 16:22:00</t>
  </si>
  <si>
    <t>SD-057-250115-824351-4049</t>
  </si>
  <si>
    <t>2025-01-15 15:20:44</t>
  </si>
  <si>
    <t>80+银卡-普通区域-寒亭区-白鹭湾小区-18863652300-1000M-宽带上网投诉-次数0-20250115151916X556980264</t>
  </si>
  <si>
    <t>20250115151916X556980264</t>
  </si>
  <si>
    <t xml:space="preserve">流程受理流水号：20250115150746188636523001091656
客户号码:18863652300
客户姓名:邵**
投诉地市:潍坊
来话流水:2025011515044776620857775
宽带账号:18863652300
宽带账号归属地市:潍坊
宽带账号归属区县:寒亭区
故障地址:潍坊寒亭区经济开发区民主街白鹭湾小区北辰美嘉东区7号楼1单元
联系电话:18363650921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光功率:-17.25
故障大类:宽带/电视
故障细类:网速慢/上网掉线(专席)
携转原因:
故障时间:2025-01-15 15:16:24
具体故障现象:网速慢卡顿，请协助处理 谢谢
客户其他诉求:
</t>
  </si>
  <si>
    <t>2025-01-15 15:25:20</t>
  </si>
  <si>
    <t>2025-01-15 15:31:10</t>
  </si>
  <si>
    <t>SD-851-262263-7674-5969</t>
  </si>
  <si>
    <t>SD-057-250115-381967-4056</t>
  </si>
  <si>
    <t>2025-01-15 15:22:50</t>
  </si>
  <si>
    <t>【调研】-80+银卡-普通区域-青州市-五里村-15266460005-1000M-宽带上网投诉-次数0-202501150000377181</t>
  </si>
  <si>
    <t>202501150000377181</t>
  </si>
  <si>
    <t>202501150000377181#【已关注中国移动10086微信公众号】流程受理流水号：20250115151821152664600051094203
客户号码:15266460005
客户姓名:张**
投诉地市:潍坊
来话流水:2025011515175522720839764
宽带账号:15266460005
账号归属区县:昌乐县瑞通电讯经销处
联系电话:15266460005
联系人:先生/女士
宽带地址:潍坊
工单紧急程度:非常紧急
是否投诉倾向:否
是否重复投诉:否
是否携转意向:否
是否有升级投诉倾向:否
*业务名称:业务融合开机流程宽带+全光WiFi+OTT+FTTR组网
投诉内容:手机号码：15266460005，【问题描述】客户已办理宽带业务，有开通单，要求装维尽快联系上门，请处理，谢谢。联系电话：15266460005，联系人：先生/女士，录音流水号：2025011515175522720839764。
在途开通单信息：536250111551485590，15266460005，2025-01-11 09:49:59，业务融合开机流程宽带+全光WiFi+OTT+FTTR组网，处理中，待装池客户来电反馈师傅在一个星期前上门检测过，告知自己wu法安装，现客户要求查证核实，准确答复，如果能够安装，要求尽快上门安装，不能安装客户就要求申请退了，请协助处理，谢谢
是否到厅:否
业务名称:业务融合开机流程宽带+全光WiFi+OTT+FTTR组网
;宽带小区$[五里村]$</t>
  </si>
  <si>
    <t>2025-01-15 15:32:42</t>
  </si>
  <si>
    <t>2025-01-15 15:33:05</t>
  </si>
  <si>
    <t>SD-851-310019-1655-7714</t>
  </si>
  <si>
    <t>SD-057-250115-918437-4107</t>
  </si>
  <si>
    <t>2025-01-15 15:26:45</t>
  </si>
  <si>
    <t>普通区域-青州市-新上海花园-15866597576-300M-宽带上网投诉-次数0-202501150000380085</t>
  </si>
  <si>
    <t>202501150000380085</t>
  </si>
  <si>
    <t>202501150000380085#宽带账号：15866597576；宽带地址：潍坊青州市益都街道309国道新上海花园3号楼*********客户反映机顶盒无法观看要上门要求尽快处理回复！来电流水：2025011515202371220874601联系电话：*15866597576</t>
  </si>
  <si>
    <t>2025-01-15 15:28:33</t>
  </si>
  <si>
    <t>2025-01-15 15:28:50</t>
  </si>
  <si>
    <t>SD-851-272886-6701-5538</t>
  </si>
  <si>
    <t>SD-057-250115-463258-4491</t>
  </si>
  <si>
    <t>2025-01-15 16:11:10</t>
  </si>
  <si>
    <t>80+普通-普通区域-青州市-大袁村-13793661763-500M-魔百和投诉-次数0-20250115160846X526837384</t>
  </si>
  <si>
    <t>2025-01-16 17:12:00</t>
  </si>
  <si>
    <t>20250115160846X526837384</t>
  </si>
  <si>
    <t>【农村网络投诉】流程受理流水号：20250115160454137936617631105134
客户号码:13793661763
客户姓名:杨**
投诉地市:潍坊
来话流水:2025011516035153620879667
宽带账号:13793661763
宽带账号归属地市:潍坊
宽带账号归属区县:青州市
故障地址:潍坊市青州市东夏镇大袁村
联系电话:13793661763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故障细类:移动高清电视故障(专席)
携转原因:
故障时间:2025-01-15 16:08:52
魔百和单播/组播:组播
具体故障现象:电视直播或点播无法观看，请协助处理 谢谢
客户其他诉求:
魔百和单/组播：组播</t>
  </si>
  <si>
    <t>2025-01-15 16:13:14</t>
  </si>
  <si>
    <t>2025-01-15 16:13:29</t>
  </si>
  <si>
    <t>2025-01-15 15:28:02</t>
  </si>
  <si>
    <t>80+普通-普通区域-寿光市-南范村-18754404072-200M-宽带上网投诉-次数0-202501150000381921 一级督办</t>
  </si>
  <si>
    <t>2025-01-16 16:29:00</t>
  </si>
  <si>
    <t>202501150000381921</t>
  </si>
  <si>
    <t>2025-01-15 15:28:57</t>
  </si>
  <si>
    <t>SD-057-250115-349850-159</t>
  </si>
  <si>
    <t>2025-01-15 08:35:58</t>
  </si>
  <si>
    <t>80+银卡-FTTR-普通区域-诸城市-宋家泊-13791876545-1000M-宽带延伸服务-次数0-202501150000095669</t>
  </si>
  <si>
    <t>202501150000095669</t>
  </si>
  <si>
    <t xml:space="preserve">202501150000095669#流程受理流水号：20250115083308137918765451001186
客户号码:13791876545
客户姓名:李**
投诉地市:潍坊
来话流水:2025011508312788520837608
宽带账号:13791876545
宽带账号归属地市:潍坊
宽带账号归属区县:诸城市
故障地址:潍坊诸城市相州镇宋家泊宋家泊宋家泊村东13#箱*********
联系电话:13791876545
联系人:先生/女士
工单紧急程度:一般
是否有升级投诉倾向:否
是否重复投诉:否
是否携转意向:否
是否投诉倾向:否
是否智能网关:智能网关
当前是否在线:是
接入方式:FTTH
是否质差终端:无质差信息
光功率:-23.56
故障大类:宽带/电视
故障细类:宽带延伸服务
携转原因:
故障时间:2025-01-15 08:31:24
具体故障现象:频繁掉线,网速慢卡顿，千兆路由器使用，,位置宽阔，重启未恢复要求马上处理
</t>
  </si>
  <si>
    <t>2025-01-15 08:40:11</t>
  </si>
  <si>
    <t>2025-01-15 08:40:53</t>
  </si>
  <si>
    <t>SD-851-261035-28523-29905</t>
  </si>
  <si>
    <t>SD-057-250115-784136-4513</t>
  </si>
  <si>
    <t>2025-01-15 16:14:17</t>
  </si>
  <si>
    <t>普通区域-高密市-草泊自然村-15964313117-300M-宽带上网投诉-次数0-20250115161342X822085365</t>
  </si>
  <si>
    <t>2025-01-16 17:15:00</t>
  </si>
  <si>
    <t>20250115161342X822085365</t>
  </si>
  <si>
    <t xml:space="preserve">【农村网络投诉】流程受理流水号：20250115161301159643131171107088
客户号码:15964313117
客户姓名:邱**
投诉地市:潍坊
来话流水:2025011516081971920840881
宽带账号:15964313117
宽带账号归属地市:潍坊
宽带账号归属区县:高密市
故障地址:潍坊高密市井沟镇草泊草泊自然村井沟草泊李光富屋山8号箱*********
联系电话:15964313117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
故障细类:宽带无法上网(专席)
携转原因:
故障时间:2025-01-15 16:16:20
具体故障现象:提示网络无法连接，
客户其他诉求:
</t>
  </si>
  <si>
    <t>2025-01-15 16:16:13</t>
  </si>
  <si>
    <t>SD-057-250115-160758-4535</t>
  </si>
  <si>
    <t>2025-01-15 16:16:30</t>
  </si>
  <si>
    <t>普通区域-寿光市-南孙云子村自然村-18266606816-500M-业务受理宽带-次数0-202501150000419006</t>
  </si>
  <si>
    <t>2025-01-16 16:17:00</t>
  </si>
  <si>
    <t>202501150000419006</t>
  </si>
  <si>
    <t>202501150000419006#【已关注中国移动10086微信公众号】 宽带账号:18266606816; 联系电话：18266606816，问题类型：此工单为群障修复工单，根据群障全量闭环修复管理要求，为确保客户网络通畅，请装维人员跟进修复网络问题，谢谢！ 
 群障标题：公告。故障描述：潍坊寿光市南孙云子村自然村光缆故障，预估24小时恢复，请帮忙拦截,如有需要请联系片区装维师傅赵坤15706307757主叫号码：18266606816.0;该号码仅供参考，请优先联系宽带账号。</t>
  </si>
  <si>
    <t>2025-01-15 16:19:00</t>
  </si>
  <si>
    <t>2025-01-15 16:20:09</t>
  </si>
  <si>
    <t>SD-057-250115-936754-4564</t>
  </si>
  <si>
    <t>2025-01-15 16:19:55</t>
  </si>
  <si>
    <t>【调研】-普通区域-奎文区-润地凤凰城-18263612589-300M-魔百和投诉-次数0-202501150000421558</t>
  </si>
  <si>
    <t>2025-01-16 17:20:00</t>
  </si>
  <si>
    <t>202501150000421558</t>
  </si>
  <si>
    <t>202501150000421558#【已关注中国移动10086微信公众号】流程受理流水号：20250115161708182636125891108204
客户号码:18263612589
客户姓名:刘**
投诉地市:潍坊
来话流水:2025011516160265720847666
宽带账号:18263612589
宽带账号归属地市:潍坊
宽带账号归属区县:高新
故障地址:潍坊高新高新城区蓉花路润地凤凰城15号楼*********
联系电话:18263612589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故障细类:移动高清电视故障(专席)
携转原因:
故障时间:2025-01-15 16:20:54
魔百和单播/组播:单播
具体故障现象:电视提示网络类错误，
客户其他诉求:
魔百和单/组播：单播;宽带小区$[润地凤凰城]$</t>
  </si>
  <si>
    <t>2025-01-15 16:21:50</t>
  </si>
  <si>
    <t>2025-01-15 16:22:33</t>
  </si>
  <si>
    <t>SD-057-250115-178456-4081</t>
  </si>
  <si>
    <t>2025-01-15 15:25:48</t>
  </si>
  <si>
    <t>【调研】-(目标)普通区域-安丘市-西石马村自然村-15063607820-200M-宽带上网投诉-次数0-202501150000377807</t>
  </si>
  <si>
    <t>202501150000377807</t>
  </si>
  <si>
    <t>202501150000377807#流程受理流水号：20250115151655150636078201093841
客户号码:15063607820
客户姓名:陈**
投诉地市:潍坊
来话流水:2025011515201723620873001
宽带账号:15063607820
宽带账号归属地市:潍坊
宽带账号归属区县:安丘市
故障地址:潍坊安丘市刘家尧镇西石马村西石马村自然村1号箱田培龙西电杆*********
联系电话:15063607820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光功率:-15.48
故障大类:宽带/电视
故障细类:宽带无法上网
携转原因:
故障时间:2025-01-15 15:20:50
具体故障现象:15063607820来电反映本机宽带上不去，表示用流量上的网，请处理，联系电话：15063607820
客户其他诉求:
;宽带小区$[西石马村自然村]$</t>
  </si>
  <si>
    <t>2025-01-15 15:28:17</t>
  </si>
  <si>
    <t>2025-01-15 15:39:23</t>
  </si>
  <si>
    <t>SD-057-250115-615490-4542</t>
  </si>
  <si>
    <t>2025-01-15 16:16:43</t>
  </si>
  <si>
    <t>普通区域-昌邑市-辛安庄自然村-13806367761-100M-宽带上网投诉-次数0-202501150000418940</t>
  </si>
  <si>
    <t>202501150000418940</t>
  </si>
  <si>
    <t>202501150000418940#流程受理流水号：20250115161451138063677611107594
客户号码:13806367761
客户姓名:王**
投诉地市:潍坊
来话流水:2025011516135468720818219
宽带账号:13806367761
宽带账号归属地市:潍坊
宽带账号归属区县:昌邑市
故障地址:潍坊昌邑市柳疃镇辛安庄辛安庄自然村郑远川2号箱*********
联系电话:13806367761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16:15:43
具体故障现象:打不开网页，
客户其他诉求:请审核谢谢
;宽带小区$[辛安庄自然村]$</t>
  </si>
  <si>
    <t>2025-01-15 16:19:39</t>
  </si>
  <si>
    <t>SD-057-250115-158637-4050</t>
  </si>
  <si>
    <t>2025-01-15 15:20:48</t>
  </si>
  <si>
    <t>普通区域-诸城市-小荣-13721981439-100M-宽带上网投诉-次数0-20250115151916X556555865</t>
  </si>
  <si>
    <t>2025-01-16 16:21:00</t>
  </si>
  <si>
    <t>20250115151916X556555865</t>
  </si>
  <si>
    <t xml:space="preserve">【农村网络投诉】流程受理流水号：20250115151714137219814391093932
客户号码:13721981439
客户姓名:王**
投诉地市:潍坊
来话流水:2025011515155848020812688
宽带账号:13721981439
宽带账号归属地市:潍坊
宽带账号归属区县:诸城市
故障地址:潍坊诸城市舜王街道小荣村小荣小荣村东二街南头6#箱*********
联系电话:18615902368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光功率:-27.95
故障大类:宽带/电视
故障细类:宽带无法上网
携转原因:
故障时间:2025-01-15 15:18:49
具体故障现象:提示网络无法连接，
客户其他诉求:
</t>
  </si>
  <si>
    <t>2025-01-15 15:23:14</t>
  </si>
  <si>
    <t>2025-01-15 15:23:40</t>
  </si>
  <si>
    <t>SD-851-273650-14645-2806</t>
  </si>
  <si>
    <t>SD-057-250115-189245-167</t>
  </si>
  <si>
    <t>普通区域-诸城市-吕标指挥三村自然村-18615083876-1000M-业务受理宽带-次数0-202501150000095400</t>
  </si>
  <si>
    <t>202501150000095400</t>
  </si>
  <si>
    <t>202501150000095400# 宽带账号:18615083876; 联系电话：18615083876，问题类型：此工单为群障修复工单，根据群障全量闭环修复管理要求，为确保客户网络通畅，请装维人员跟进修复网络问题，谢谢！ 
 群障标题：公告。故障描述：主干光纤断或OLT检测不到预期的光信号（LOS）主叫号码：18615083876.0;该号码仅供参考，请优先联系宽带账号。</t>
  </si>
  <si>
    <t>2025-01-15 08:38:26</t>
  </si>
  <si>
    <t>2025-01-15 08:38:44</t>
  </si>
  <si>
    <t>SD-851-267733-5027-28167</t>
  </si>
  <si>
    <t>SD-057-250115-865234-164</t>
  </si>
  <si>
    <t>2025-01-15 08:36:23</t>
  </si>
  <si>
    <t>普通区域-诸城市-尚清华-13792638892-200M-业务受理宽带-次数0-202501150000095903</t>
  </si>
  <si>
    <t>2025-01-16 08:37:00</t>
  </si>
  <si>
    <t>202501150000095903</t>
  </si>
  <si>
    <t>202501150000095903# 宽带账号:13792638892; 联系电话：13792638892，问题类型：此工单为群障修复工单，根据群障全量闭环修复管理要求，为确保客户网络通畅，请装维人员跟进修复网络问题，谢谢！ 
 群障标题：公告。故障描述：潍坊诸城市尚清华光缆故障，预估24小时恢复，请帮忙拦截,如有需要请联系片区装维师傅李文龙15706307981主叫号码：13792638892.0;该号码仅供参考，请优先联系宽带账号。</t>
  </si>
  <si>
    <t>2025-01-15 08:43:35</t>
  </si>
  <si>
    <t>2025-01-15 08:46:16</t>
  </si>
  <si>
    <t>SD-057-250115-086432-193</t>
  </si>
  <si>
    <t>2025-01-15 08:38:36</t>
  </si>
  <si>
    <t>(目标)普通区域-坊子区-平柳院村自然村-13583698112-500M-宽带上网投诉-次数0-20250115083620X380510143</t>
  </si>
  <si>
    <t>20250115083620X380510143</t>
  </si>
  <si>
    <t xml:space="preserve">【农村网络投诉】流程受理流水号：20250115083245135836981121001119
客户号码:13583698112
客户姓名:马**
投诉地市:潍坊
来话流水:2025011508304875620834189
宽带账号:13583698112
宽带账号归属地市:潍坊
宽带账号归属区县:坊子区
故障地址:潍坊坊子区荆山洼经济发展区平柳院村坊子区荆山洼平柳院村东山5号0号楼*********
联系电话:13583698112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故障细类:宽带无法上网(专席)
携转原因:
故障时间:2025-01-15 08:33:01
具体故障现象:打不开网页，
客户其他诉求:谢谢
</t>
  </si>
  <si>
    <t>2025-01-15 08:40:30</t>
  </si>
  <si>
    <t>2025-01-15 08:41:00</t>
  </si>
  <si>
    <t>SD-851-252411-92833-7868</t>
  </si>
  <si>
    <t>SD-057-250115-487056-6395</t>
  </si>
  <si>
    <t>2025-01-15 19:22:31</t>
  </si>
  <si>
    <t>【调研】-80+金卡-普通区域-寿光市-杨家村-15063694988-1000M-魔百和投诉-次数0-202501150000537347</t>
  </si>
  <si>
    <t>202501150000537347</t>
  </si>
  <si>
    <t>202501150000537347#流程受理流水号：20250115192135150636949881148335
客户号码:15063694988
客户姓名:王**
投诉地市:潍坊
来话流水:2025011519155218820882488
宽带账号:15063694988
宽带账号归属地市:潍坊
宽带账号归属区县:寿光市
故障地址:潍坊寿光市马店杨家村（西盘区）杨家村杨家村3号箱孙树平外墙*********
联系电话:15763621399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故障细类:移动高清电视故障(专席)
携转原因:
故障时间:2025-01-15 19:20:32
魔百和单播/组播:组播
具体故障现象:电视直播或点播无法观看，
客户其他诉求:
魔百和单/组播：组播;宽带小区$[杨家村]$</t>
  </si>
  <si>
    <t>2025-01-15 19:28:01</t>
  </si>
  <si>
    <t>2025-01-15 19:28:27</t>
  </si>
  <si>
    <t>SD-851-322135-1099-21658</t>
  </si>
  <si>
    <t>SD-057-250115-769514-4339</t>
  </si>
  <si>
    <t>2025-01-15 15:53:45</t>
  </si>
  <si>
    <t>普通区域-青州市-石门-17263287978-300M-宽带上网投诉-次数0-202501150000401716</t>
  </si>
  <si>
    <t>202501150000401716</t>
  </si>
  <si>
    <t>202501150000401716#流程受理流水号：20250115155227172632879781102311
客户号码:17263287978
客户姓名:张**
投诉地市:潍坊
来话流水:2025011515475822720857132
宽带账号:17263287978
账号归属区县:青州聚鑫通讯器材经营部（社区）
联系电话:17263287978
联系人:先生/女士
宽带地址:潍坊
工单紧急程度:一般
是否投诉倾向:是
是否重复投诉:否
是否携转意向:否
是否有升级投诉倾向:否
*业务名称:业务融合开机流程宽带
投诉内容:手机号码：17263287978，【问题描述】客户已办理宽带业务，有开通单，要求装维尽快联系上门，请处理，谢谢。联系电话：17263287978，联系人：先生/女士，录音流水号：2025011515475822720857132。受理明细：531920062399999999。
在途开通单信息：536250114301231258，17263287978，2025-01-14 15:14:35，业务融合开机流程宽带，处理中，驳回CRM审批中
是否到厅:否
业务名称:业务融合开机流程宽带
;宽带小区$[石门]$</t>
  </si>
  <si>
    <t>2025-01-15 16:03:08</t>
  </si>
  <si>
    <t>2025-01-15 16:04:30</t>
  </si>
  <si>
    <t>SD-851-346625-12079-6926</t>
  </si>
  <si>
    <t>SD-057-250115-679824-4823</t>
  </si>
  <si>
    <t>2025-01-15 16:50:22</t>
  </si>
  <si>
    <t>【调研】-普通区域-安丘市-管公村自然村-15165675936-200M-宽带上网投诉-次数0-20250115164756X876770504</t>
  </si>
  <si>
    <t>2025-01-16 17:51:00</t>
  </si>
  <si>
    <t>20250115164756X876770504</t>
  </si>
  <si>
    <t xml:space="preserve">【农村网络投诉】流程受理流水号：20250115164443151656759361115699
客户号码:15165675936
客户姓名:王**
投诉地市:潍坊
来话流水:2025011516432316020820707
宽带账号:15165675936
宽带账号归属地市:潍坊
宽带账号归属区县:安丘市
故障地址:潍坊安丘市管公镇管公村管公村自然村管公沿街追加1号箱管公移动营业厅*********
联系电话:15165675936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16:40:27
具体故障现象:
Pon闪烁：引导客户将光纤线插紧，将弯折的位置捋直后重启无效
客户其他诉求:
</t>
  </si>
  <si>
    <t>2025-01-15 16:52:30</t>
  </si>
  <si>
    <t>2025-01-15 16:52:54</t>
  </si>
  <si>
    <t>SD-057-250115-651734-6404</t>
  </si>
  <si>
    <t>2025-01-15 19:23:18</t>
  </si>
  <si>
    <t>80+钻石-普通区域-临朐县-临朐盛世家园-13780896701-1000M-宽带上网投诉-次数0-202501150000535503</t>
  </si>
  <si>
    <t>202501150000535503</t>
  </si>
  <si>
    <t>202501150000535503#宽带账号：13780896701  宽带地址：潍坊临朐县城关街道沂山路盛世家园43号楼*********  客户来电反映宽带无法使用  配合线上指导，要求上门，请协助处理，谢谢！联系电话：本机；联系人：先生；来电流水：2025011519212424620814072</t>
  </si>
  <si>
    <t>2025-01-15 19:27:01</t>
  </si>
  <si>
    <t>SD-057-250115-096431-4891</t>
  </si>
  <si>
    <t>2025-01-15 16:57:14</t>
  </si>
  <si>
    <t>80+普通-普通区域-奎文区-李家社区-15854881017-500M-业务受理宽带-次数0-202501150000453212</t>
  </si>
  <si>
    <t>2025-01-16 16:58:00</t>
  </si>
  <si>
    <t>202501150000453212</t>
  </si>
  <si>
    <t>202501150000453212# 宽带账号:15854881017; 联系电话：15854881017，问题类型：此工单为群障修复工单，根据群障全量闭环修复管理要求，为确保客户网络通畅，请装维人员跟进修复网络问题，谢谢！ 
 群障标题：公告。故障描述：李家社区主叫号码：15854881017.0;该号码仅供参考，请优先联系宽带账号。</t>
  </si>
  <si>
    <t>2025-01-15 16:59:11</t>
  </si>
  <si>
    <t>2025-01-15 16:59:31</t>
  </si>
  <si>
    <t>2025-01-15 16:52:46</t>
  </si>
  <si>
    <t>普通区域-安丘市-御景天城-15963666786-1000M-宽带上网投诉-次数0-202501150000447427 一级督办</t>
  </si>
  <si>
    <t>2025-01-16 17:53:00</t>
  </si>
  <si>
    <t>202501150000447427</t>
  </si>
  <si>
    <t>2025-01-15 16:57:26</t>
  </si>
  <si>
    <t>2025-01-15 16:57:45</t>
  </si>
  <si>
    <t>SD-851-248702-18404-27921</t>
  </si>
  <si>
    <t>SD-057-250115-706843-6169</t>
  </si>
  <si>
    <t>2025-01-15 18:57:51</t>
  </si>
  <si>
    <t>【调研】-80+银卡-普通区域-寒亭区-东南堤村自然村-15964597167-300M-宽带上网投诉-次数0-202501150000526382</t>
  </si>
  <si>
    <t>202501150000526382</t>
  </si>
  <si>
    <t>202501150000526382#15964597167客户来电反映宽带电视无法使用，提示无信号 线上排障不认可，要求维修人员上门维修，请尽快协助处理，谢谢 联系电话15964597167 联系人先生 来电流水2025011518545059220858417</t>
  </si>
  <si>
    <t>2025-01-15 19:01:15</t>
  </si>
  <si>
    <t>2025-01-15 19:01:53</t>
  </si>
  <si>
    <t>SD-851-264253-191-1692</t>
  </si>
  <si>
    <t>SD-057-250115-152074-6171</t>
  </si>
  <si>
    <t>2025-01-15 18:58:07</t>
  </si>
  <si>
    <t>80+银卡-普通区域-高密市-城西新四村-15753631123-200M-宽带上网投诉-次数0-202501150000525984</t>
  </si>
  <si>
    <t>202501150000525984</t>
  </si>
  <si>
    <t>202501150000525984#用户表示魔百合不能正常使用，显示质差魔百合，要求上门维修，请工作人员协助处理，谢谢！流水号2025011518561497620866975，联系人先生，联系电话15753631123！</t>
  </si>
  <si>
    <t>2025-01-15 19:01:01</t>
  </si>
  <si>
    <t>2025-01-15 19:01:20</t>
  </si>
  <si>
    <t>SD-851-324856-3729-3319</t>
  </si>
  <si>
    <t>2025-01-15 19:11:03</t>
  </si>
  <si>
    <t>普通区域-高密市-永安村自然村-13666367595-500M-魔百和投诉-次数0-202501150000532601 一级督办</t>
  </si>
  <si>
    <t>202501150000532601</t>
  </si>
  <si>
    <t>2025-01-15 19:17:50</t>
  </si>
  <si>
    <t>2025-01-15 19:19:04</t>
  </si>
  <si>
    <t>SD-851-291002-8165-13748</t>
  </si>
  <si>
    <t>SD-057-250115-835174-3209</t>
  </si>
  <si>
    <t>2025-01-15 13:37:11</t>
  </si>
  <si>
    <t>【调研】-80+银卡-普通区域-奎文区-宝通家园-13792619055-1000M-业务受理宽带-次数0-202501150000303657</t>
  </si>
  <si>
    <t>202501150000303657</t>
  </si>
  <si>
    <t>202501150000303657# 宽带账号:13792619055; 联系电话：13792619055，问题类型：此工单为群障修复工单，根据群障全量闭环修复管理要求，为确保客户网络通畅，请装维人员跟进修复网络问题，谢谢！ 
 群障标题：公告。故障描述：潍坊奎文区宝通家园光缆故障，预估24小时恢复，请帮忙拦截,如有需要请联系片区装维师傅段孝冬15706366517主叫号码：13792619055.0;该号码仅供参考，请优先联系宽带账号。</t>
  </si>
  <si>
    <t>2025-01-15 13:56:47</t>
  </si>
  <si>
    <t>2025-01-15 13:57:13</t>
  </si>
  <si>
    <t>SD-851-270146-5453-7059</t>
  </si>
  <si>
    <t>SD-057-250115-160385-4383</t>
  </si>
  <si>
    <t>2025-01-15 15:59:55</t>
  </si>
  <si>
    <t>80+银卡-普通区域-寿光市-魏家口村自然村-18765159300-1000M-宽带延伸服务-次数0-202501150000406469</t>
  </si>
  <si>
    <t>202501150000406469</t>
  </si>
  <si>
    <t xml:space="preserve">202501150000406469#流程受理流水号：20250115155901187651593001103842
客户号码:18765159300
客户姓名:赵**
投诉地市:潍坊
来话流水:2025011515570478420885520
宽带账号:18765159300
宽带账号归属地市:潍坊
宽带账号归属区县:寿光市
故障地址:潍坊寿光市田马魏家口村魏家口村自然村魏家口村9箱(赵永成外墙）*********
联系电话:18765159300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故障时间:2025-01-15 15:59:07
具体故障现象:来电表示之前定了个机顶盒一直没去安装对此不认可表示当时工作人员留了个电话让当时那个工作人员联系
</t>
  </si>
  <si>
    <t>2025-01-15 16:04:16</t>
  </si>
  <si>
    <t>2025-01-15 16:04:35</t>
  </si>
  <si>
    <t>SD-851-328518-124603-11883</t>
  </si>
  <si>
    <t>SD-057-250115-075162-4893</t>
  </si>
  <si>
    <t>2025-01-15 16:57:16</t>
  </si>
  <si>
    <t>【调研】-普通区域-青州市-国泰家园二期-18369688912-100M-业务受理宽带-次数0-202501150000450163</t>
  </si>
  <si>
    <t>202501150000450163</t>
  </si>
  <si>
    <t>202501150000450163# 宽带账号:18369688912; 联系电话：18369688912，问题类型：此工单为群障修复工单，根据群障全量闭环修复管理要求，为确保客户网络通畅，请装维人员跟进修复网络问题，谢谢！ 
 群障标题：公告。故障描述：潍坊青州市国泰家园二期光缆故障，预估24小时恢复，请帮忙拦截,如有需要请联系片区装维师傅李国军15706307631主叫号码：15069618181.0;该号码仅供参考，请优先联系宽带账号。</t>
  </si>
  <si>
    <t>2025-01-15 17:02:59</t>
  </si>
  <si>
    <t>SD-057-250115-769401-6097</t>
  </si>
  <si>
    <t>2025-01-15 18:50:34</t>
  </si>
  <si>
    <t>80+银卡-普通区域-昌乐县-西湖花园-15094995878-1000M-宽带上网投诉-次数0-202501150000522156</t>
  </si>
  <si>
    <t>202501150000522156</t>
  </si>
  <si>
    <t xml:space="preserve">202501150000522156#宽带账号：15094995878；宽带地址：潍坊昌乐县城关街道昌盛街西湖花园30号楼*********；客户来电反映宽带机顶盒电视不能看，前段时间工作人员给更换了个旧得自动重启，要求免费更换新机顶盒，如果不能更换有退网倾向，要求师傅上门，请协助处理，谢谢！联系电话：15094995878；联系人：；来电流水：2025011518462810220805610。 </t>
  </si>
  <si>
    <t>2025-01-15 18:53:00</t>
  </si>
  <si>
    <t>2025-01-15 18:53:21</t>
  </si>
  <si>
    <t>SD-851-286107-693-12505</t>
  </si>
  <si>
    <t>SD-057-250115-237158-6093</t>
  </si>
  <si>
    <t>2025-01-15 18:50:28</t>
  </si>
  <si>
    <t>80+金卡-普通区域-寿光市-邵留营村自然村-13791623878-300M-宽带上网投诉-次数0-20250115184925X165012129</t>
  </si>
  <si>
    <t>20250115184925X165012129</t>
  </si>
  <si>
    <t xml:space="preserve">【农村网络投诉】流程受理流水号：20250115184704137916238781142734
客户号码:13791623878
客户姓名:邵**
投诉地市:潍坊
来话流水:2025011518463530920806435
宽带账号:13791623878
宽带账号归属地市:潍坊
宽带账号归属区县:寿光市
故障地址:潍坊寿光市上口镇邵留营村邵留营村自然村扩13号箱*********
联系电话:13791623878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18:47:51
具体故障现象:光猫亮红灯，
客户其他诉求:
</t>
  </si>
  <si>
    <t>2025-01-15 19:10:51</t>
  </si>
  <si>
    <t>2025-01-15 19:11:24</t>
  </si>
  <si>
    <t>SD-851-296334-6861-27794</t>
  </si>
  <si>
    <t>SD-057-250115-873409-6178</t>
  </si>
  <si>
    <t>2025-01-15 18:59:09</t>
  </si>
  <si>
    <t>【调研】-80+金卡-普通区域-奎文区-沙窝村-15966095593-200M-宽带上网投诉-次数0-20250115185712X632443967</t>
  </si>
  <si>
    <t>20250115185712X632443967</t>
  </si>
  <si>
    <t xml:space="preserve">【农村网络投诉】流程受理流水号：20250115185428159660955931143957
客户号码:15966095593
客户姓名:徐**
投诉地市:潍坊
来话流水:2025011518534024120851172
宽带账号:15966095593
宽带账号归属地市:潍坊
宽带账号归属区县:奎文区
故障地址:潍坊奎文区北苑街道玄武街沙窝村东数第五排南数第四排房屋东墙头*********
联系电话:13863692373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18:55:32
具体故障现象:光猫亮红灯，
客户其他诉求:要求尽快上门维修 。
</t>
  </si>
  <si>
    <t>2025-01-15 19:02:22</t>
  </si>
  <si>
    <t>2025-01-15 19:02:40</t>
  </si>
  <si>
    <t>SD-057-250115-538764-3230</t>
  </si>
  <si>
    <t>2025-01-15 13:39:53</t>
  </si>
  <si>
    <t>普通区域-临朐县-经适房一期-18678015667-200M-宽带上网投诉-次数0-202501150000303099</t>
  </si>
  <si>
    <t>202501150000303099</t>
  </si>
  <si>
    <t>202501150000303099#
宽带账号：18678015667；宽带地址：潍坊临朐县城关街道北环路经适房一期3号楼3单元201；客户来电反映宽带无法使用，客户不配合排障，要求上门，请协助处理，谢谢！联系电话：18678015667；联系人：先生；来电流水：2025011513375015920864721</t>
  </si>
  <si>
    <t>2025-01-15 13:41:26</t>
  </si>
  <si>
    <t>2025-01-15 13:41:44</t>
  </si>
  <si>
    <t>SD-057-250115-764032-6293</t>
  </si>
  <si>
    <t>2025-01-15 19:11:02</t>
  </si>
  <si>
    <t>【重投】-【调研】-80+金卡-普通区域-诸城市-锦程嘉苑-13465668236-500M-宽带上网投诉-次数0-20250115190808X288963930</t>
  </si>
  <si>
    <t>20250115190808X288963930</t>
  </si>
  <si>
    <t xml:space="preserve">流程受理流水号：20250115190720134656682361145997
客户号码:13465668236
客户姓名:张**
投诉地市:潍坊
来话流水:2025011519065872320831256
宽带账号:13465668236
宽带账号归属地市:潍坊
宽带账号归属区县:诸城市
故障地址:潍坊诸城市龙都街道南外环锦程嘉苑2号楼*********
联系电话:13465668236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19:07:37
具体故障现象:光猫亮红灯，
客户其他诉求:
</t>
  </si>
  <si>
    <t>2025-01-15 19:19:09</t>
  </si>
  <si>
    <t>2025-01-15 19:19:32</t>
  </si>
  <si>
    <t>SD-057-250115-198072-6346</t>
  </si>
  <si>
    <t>2025-01-15 19:16:14</t>
  </si>
  <si>
    <t>普通区域-昌乐县-新政花园-13869678779-300M-业务受理宽带-次数0-202501150000534910</t>
  </si>
  <si>
    <t>202501150000534910</t>
  </si>
  <si>
    <t>202501150000534910# 宽带账号:13869678779; 联系电话：13869678779，问题类型：此工单为群障修复工单，根据群障全量闭环修复管理要求，为确保客户网络通畅，请装维人员跟进修复网络问题，谢谢！ 
 群障标题：公告。故障描述：主干光纤断或OLT检测不到预期的光信号（LOS）主叫号码：13869678779.0;该号码仅供参考，请优先联系宽带账号。</t>
  </si>
  <si>
    <t>2025-01-15 19:17:05</t>
  </si>
  <si>
    <t>2025-01-15 19:17:34</t>
  </si>
  <si>
    <t>SD-057-250115-029486-4920</t>
  </si>
  <si>
    <t>2025-01-15 16:59:33</t>
  </si>
  <si>
    <t>【重投】-【调研】-80+普通-普通区域-潍城区-汇丰花园-18866645783-500M-宽带上网投诉-次数0-202501150000453545</t>
  </si>
  <si>
    <t>202501150000453545</t>
  </si>
  <si>
    <t>202501150000453545#流程受理流水号：20250115165807188666457831119283
客户号码:18866645783
客户姓名:赵*
投诉地市:潍坊
来话流水:2025011516550764320876270
宽带账号:18866645783
宽带账号归属地市:潍坊
宽带账号归属区县:潍城区
故障地址:潍坊潍城区西关街道安顺路汇丰花园4号楼*********
联系电话:18866645783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光功率:-16.90
故障大类:宽带/电视
故障细类:宽带无法上网(专席)
携转原因:
故障时间:2025-01-15 16:51:05
具体故障现象:网速慢卡顿，要求测速
客户其他诉求:提及投诉
;宽带小区$[汇丰花园]$</t>
  </si>
  <si>
    <t>2025-01-15 17:05:58</t>
  </si>
  <si>
    <t>2025-01-15 17:06:23</t>
  </si>
  <si>
    <t>SD-851-293397-6407-8690</t>
  </si>
  <si>
    <t>2025-01-15 16:54:04</t>
  </si>
  <si>
    <t>【调研】-80+普通-普通区域-寒亭区-牟家院村自然村-13562675846-1000M-宽带上网投诉-次数0-202501150000448801 一级督办</t>
  </si>
  <si>
    <t>2025-01-16 17:55:00</t>
  </si>
  <si>
    <t>202501150000448801</t>
  </si>
  <si>
    <t>2025-01-15 17:03:30</t>
  </si>
  <si>
    <t>2025-01-15 17:04:10</t>
  </si>
  <si>
    <t>SD-851-292072-208-23652</t>
  </si>
  <si>
    <t>SD-057-250115-594126-6319</t>
  </si>
  <si>
    <t>2025-01-15 19:13:30</t>
  </si>
  <si>
    <t>FTTR-普通区域-诸城市-盛元名苑-15965044567-1000M-魔百和投诉-次数0-202501150000532237</t>
  </si>
  <si>
    <t>202501150000532237</t>
  </si>
  <si>
    <t>202501150000532237#流程受理流水号：20250115190601159650445671145785
客户号码:15965044567
客户姓名:王**
投诉地市:潍坊
来话流水:2025011519034840820813051
宽带账号:15965044567
宽带账号归属地市:潍坊
宽带账号归属区县:诸城市
故障地址:潍坊诸城市密州街道北关路盛元名苑3号楼*********
联系电话:13792688268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故障时间:2025-01-15 19:06:52
魔百和单播/组播:单播
具体故障现象:电视提示网络类错误
客户其他诉求:要求更换机顶盒，要求退还无法使用期间的费用，宽带修不好就不能收取自己任何的费用，减免自己以后的移动所有话费
魔百和单/组播：单播;宽带小区$[盛元名苑]$</t>
  </si>
  <si>
    <t>SD-057-250115-786253-6445</t>
  </si>
  <si>
    <t>2025-01-15 19:27:11</t>
  </si>
  <si>
    <t>普通区域-坊子区-翠坊街沿街-13869678699-300M-宽带上网投诉-次数0-202501150000538976</t>
  </si>
  <si>
    <t>202501150000538976</t>
  </si>
  <si>
    <t>202501150000538976#流程受理流水号：20250115192422138696786991148772
客户号码:13869678699
客户姓名:邱**
投诉地市:潍坊
来话流水:2025011519243035820831054
宽带账号:13869678699
账号归属区县:昌乐
联系电话:15964262959
联系人:先生/女士
宽带地址:潍坊
工单紧急程度:一般
是否投诉倾向:否
是否重复投诉:否
是否携转意向:否
是否有升级投诉倾向:否
*业务名称:业务融合开机流程宽带
投诉内容:手机号码：13869678699，【问题描述】客户已办理宽带业务，有开通单，要求装维尽快联系上门，请处理，谢谢。联系电话：15964262959，联系人：先生/女士，录音流水号：2025011519243035820831054。受理明细：531920062399999999。
在途开通单信息：536250111592598046，13869678699，2025-01-11 11:56:27，业务融合开机流程宽带，处理中，装维选址
是否到厅:否
业务名称:业务融合开机流程宽带
;宽带小区$[翠坊街沿街]$</t>
  </si>
  <si>
    <t>2025-01-15 19:32:19</t>
  </si>
  <si>
    <t>2025-01-15 19:32:39</t>
  </si>
  <si>
    <t>SD-851-283248-6650-14323</t>
  </si>
  <si>
    <t>SD-057-250115-781603-6381</t>
  </si>
  <si>
    <t>2025-01-15 19:20:17</t>
  </si>
  <si>
    <t>80+银卡-普通区域-潍城区-二甲王自然村-15153613141-300M-宽带延伸服务-次数0-202501150000534484</t>
  </si>
  <si>
    <t>202501150000534484</t>
  </si>
  <si>
    <t xml:space="preserve">202501150000534484#【已关注中国移动10086微信公众号】流程受理流水号：20250115191858151536131411147873
客户号码:15153613141
客户姓名:王**
投诉地市:潍坊
来话流水:2025011519180503820895295
宽带账号:15153613141
宽带账号归属地市:潍坊
宽带账号归属区县:潍城区
故障地址:潍坊潍城区望留街道二甲王二甲王自然村22号箱在公路东数第二排村北数第五排*********
联系电话:15153613141
联系人:先生/女士
工单紧急程度:非常紧急
是否有升级投诉倾向:否
是否重复投诉:否
是否携转意向:否
是否投诉倾向:否
是否智能网关:智能网关
当前是否在线:是
接入方式:FTTH
是否质差终端:无质差信息
光功率:-21.48
故障大类:宽带/电视
故障细类:宽带延伸服务
携转原因:
故障时间:2025-01-15 19:18:23
具体故障现象:重新布置网线，
</t>
  </si>
  <si>
    <t>2025-01-15 19:22:13</t>
  </si>
  <si>
    <t>2025-01-15 19:22:35</t>
  </si>
  <si>
    <t>SD-851-301302-9009-26156</t>
  </si>
  <si>
    <t>SD-057-250115-702135-6124</t>
  </si>
  <si>
    <t>2025-01-15 18:54:05</t>
  </si>
  <si>
    <t>80+普通-普通区域-安丘市-如意园-15966109989-1000M-业务受理宽带-次数0-202501150000523188</t>
  </si>
  <si>
    <t>202501150000523188</t>
  </si>
  <si>
    <t>202501150000523188# 导航立单,用户所在位置有群障,已向客户播报,客户要求装维回访.此工单为群障修复工单,根据群障全量闭环管理要求,为确保客户网络通畅,请装维人员跟进修复网络问题,谢谢.联系电话：15966109989</t>
  </si>
  <si>
    <t>2025-01-15 18:59:55</t>
  </si>
  <si>
    <t>2025-01-15 19:00:28</t>
  </si>
  <si>
    <t>SD-851-269010-7533-29544</t>
  </si>
  <si>
    <t>SD-057-250115-076458-6398</t>
  </si>
  <si>
    <t>2025-01-15 19:23:05</t>
  </si>
  <si>
    <t>80+钻石-普通区域-寿光市-西城首府-15063693991-1000M-宽带上网投诉-次数0-202501150000535207</t>
  </si>
  <si>
    <t>202501150000535207</t>
  </si>
  <si>
    <t>202501150000535207#流程受理流水号：20250115192001150636939911148069
客户号码:15063693991
客户姓名:王**
投诉地市:潍坊
来话流水:2025011519185194320899666
宽带账号:15063693991
宽带账号归属地市:潍坊
宽带账号归属区县:寿光市
故障地址:潍坊寿光市文家街道菜都路西城首府23号楼*********
联系电话:15063693991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光功率:-26.02
故障大类:宽带/电视
故障细类:宽带无法上网
携转原因:
故障时间:2025-01-15 19:20:57
具体故障现象:打不开网页，
客户其他诉求:
;宽带小区$[西城首府]$</t>
  </si>
  <si>
    <t>2025-01-15 19:25:12</t>
  </si>
  <si>
    <t>2025-01-15 19:25:33</t>
  </si>
  <si>
    <t>SD-057-250115-197245-6308</t>
  </si>
  <si>
    <t>2025-01-15 19:12:04</t>
  </si>
  <si>
    <t>80+银卡-普通区域-临朐县-华府兰庭-15053689456-1000M-宽带上网投诉-次数0-202501150000533090</t>
  </si>
  <si>
    <t>202501150000533090</t>
  </si>
  <si>
    <t>202501150000533090#宽带账号：15053689456；宽带地址：;潍坊临朐县东城街道沂山路华府兰庭16号楼客户来电反映宽带不能用，经查询客户侧为质差终端，请协助上门更换终端并一并处理故障问题，谢谢！联系电话：15053689456；来电流水：2025011519085294920842271。</t>
  </si>
  <si>
    <t>2025-01-15 19:19:22</t>
  </si>
  <si>
    <t>2025-01-15 19:19:54</t>
  </si>
  <si>
    <t>SD-057-250115-460752-6405</t>
  </si>
  <si>
    <t>2025-01-15 19:23:19</t>
  </si>
  <si>
    <t>80+银卡-普通区域-寒亭区-朱里二村自然村-13468469188-100M-宽带上网投诉-次数0-20250115192146X106304441</t>
  </si>
  <si>
    <t>20250115192146X106304441</t>
  </si>
  <si>
    <t xml:space="preserve">【农村网络投诉】流程受理流水号：20250115192123134684691881148301
客户号码:13468469188
客户姓名:魏**
投诉地市:潍坊
来话流水:2025011519182813120897432
宽带账号:13468469188
宽带账号归属地市:潍坊
宽带账号归属区县:寒亭区
故障地址:潍坊寒亭区朱里镇朱里二村朱里二村自然村朱里二村西一南北街南一（加12）号箱扩容*********
联系电话:13468469188
联系人:先生/女士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故障时间:2025-01-15 19:21:31
具体故障现象:提示网络无法连接，
客户其他诉求:
</t>
  </si>
  <si>
    <t>2025-01-15 19:31:58</t>
  </si>
  <si>
    <t>2025-01-15 19:32:25</t>
  </si>
  <si>
    <t>SD-057-250115-961740-6180</t>
  </si>
  <si>
    <t>2025-01-15 18:59:17</t>
  </si>
  <si>
    <t>【调研】-80+银卡-普通区域-寿光市-朱家菜市场（小微）-18765618786-300M-宽带上网投诉-次数0-20250115185739X659139225</t>
  </si>
  <si>
    <t>20250115185739X659139225</t>
  </si>
  <si>
    <t xml:space="preserve">【农村网络投诉】流程受理流水号：20250115185556187656187861144182
客户号码:18765618786
客户姓名:李**
投诉地市:潍坊
来话流水:2025011518543855720857198
宽带账号:18765618786
宽带账号归属地市:潍坊
宽带账号归属区县:寿光市
故障地址:潍坊寿光市洛城街道薛家庙子村
联系电话:15165621668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18:54:04
具体故障现象:注册灯闪烁
客户其他诉求:
</t>
  </si>
  <si>
    <t>2025-01-15 19:01:28</t>
  </si>
  <si>
    <t>2025-01-15 19:01:46</t>
  </si>
  <si>
    <t>SD-852-283676-1865-6325</t>
  </si>
  <si>
    <t>SD-057-250115-045976-3226</t>
  </si>
  <si>
    <t>2025-01-15 13:38:30</t>
  </si>
  <si>
    <t>FTTR-普通区域-安丘市-光甫村自然村-15621677877-1000M-宽带上网投诉-次数0-202501150000302188</t>
  </si>
  <si>
    <t>202501150000302188</t>
  </si>
  <si>
    <t>202501150000302188#宽带账号：15621677877；宽带地址：潍坊安丘市慈埠镇光甫村光甫村自然村光甫村王峰林*********；客户来电反映移动高清故障，客户不配合排障，要求上门，请协助处理，谢谢！联系电话：本机；联系人：先生；来电流水：2025011513324395120820833</t>
  </si>
  <si>
    <t>2025-01-15 13:39:44</t>
  </si>
  <si>
    <t>2025-01-15 13:40:03</t>
  </si>
  <si>
    <t>SD-851-279530-5173-17430</t>
  </si>
  <si>
    <t>SD-057-250115-847596-4327</t>
  </si>
  <si>
    <t>2025-01-15 15:52:13</t>
  </si>
  <si>
    <t>FTTR-普通区域-临朐县-小摩岭自然村-17865613381-1000M-宽带上网投诉-次数0-202501150000399509</t>
  </si>
  <si>
    <t>202501150000399509</t>
  </si>
  <si>
    <t>202501150000399509#赵**17865613381  
号码归属地潍坊临朐 － 临朐-城南代理商管理中心
客户状态正常
客户来电反映在
潍坊临朐县九山镇人民政府小摩岭小摩岭自然村小摩岭（扩容）9号箱赵京涛
宽带无法上网，电视无法观看，
要求上门查看一下，请协助处理，谢谢联系电话17865613381
2025011515493724820880545</t>
  </si>
  <si>
    <t>2025-01-15 15:58:16</t>
  </si>
  <si>
    <t>2025-01-15 15:58:56</t>
  </si>
  <si>
    <t>SD-851-249457-7290-12879</t>
  </si>
  <si>
    <t>SD-057-250115-430872-4924</t>
  </si>
  <si>
    <t>2025-01-15 16:59:45</t>
  </si>
  <si>
    <t>80+普通-普通区域-昌乐县-相府锦苑-15053615716-200M-宽带上网投诉-次数0-202501150000452176</t>
  </si>
  <si>
    <t>202501150000452176</t>
  </si>
  <si>
    <t>202501150000452176#流程受理流水号：20250115165834150536157161119411
客户号码:15053615716
客户姓名:吴**
投诉地市:潍坊
来话流水:2025011516565012420898172
宽带账号:15053615716
宽带账号归属地市:潍坊
宽带账号归属区县:昌乐县
故障地址:潍坊昌乐县城关街道恒安街相府锦苑10号楼1单元601
联系电话:15053615716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光功率:-15.01
故障大类:宽带/电视
故障细类:宽带无法上网(专席)
携转原因:
故障时间:2025-01-15 17:03:09
具体故障现象:提示网络无法连接，
客户其他诉求:
;宽带小区$[相府锦苑]$</t>
  </si>
  <si>
    <t>2025-01-15 17:02:05</t>
  </si>
  <si>
    <t>2025-01-15 17:03:19</t>
  </si>
  <si>
    <t>SD-851-262282-16041-24320</t>
  </si>
  <si>
    <t>SD-057-250115-603829-6433</t>
  </si>
  <si>
    <t>2025-01-15 19:26:33</t>
  </si>
  <si>
    <t>【调研】-80+普通-普通区域-安丘市-安丘丹桂园-13853608651-1000M-业务受理宽带-次数0-202501150000537291</t>
  </si>
  <si>
    <t>202501150000537291</t>
  </si>
  <si>
    <t>202501150000537291# 宽带账号:13853608651; 联系电话：13853608651，问题类型：此工单为群障修复工单，根据群障全量闭环修复管理要求，为确保客户网络通畅，请装维人员跟进修复网络问题，谢谢！ 
 群障标题：公告。故障描述：潍坊安丘市安丘丹桂园光缆故障，预估24小时恢复，请帮忙拦截,如有需要请联系片区装维师傅李长明15706307089主叫号码：13869604352.0;该号码仅供参考，请优先联系宽带账号。</t>
  </si>
  <si>
    <t>2025-01-15 19:27:29</t>
  </si>
  <si>
    <t>2025-01-15 19:47:13</t>
  </si>
  <si>
    <t>SD-852-233810-3081-12849</t>
  </si>
  <si>
    <t>SD-057-250115-497256-6444</t>
  </si>
  <si>
    <t>2025-01-15 19:27:09</t>
  </si>
  <si>
    <t>【调研】-80+普通-FTTR-普通区域-坊子区-凤栖地-15263693888-1000M-宽带上网投诉-次数0-202501150000536759</t>
  </si>
  <si>
    <t>202501150000536759</t>
  </si>
  <si>
    <t>202501150000536759#宽带账号：15263693888；宽带地址：潍坊坊子区太堡庄街道（太堡庄）兴峡路凤栖地峡山凤栖地10号楼*********客户来电反映宽带\无法连接，/客户不配合排障，要求上门，请协助处理，谢谢！
！来电流水：2025011519245976120833708，联系电话：15263693888</t>
  </si>
  <si>
    <t>2025-01-15 19:35:20</t>
  </si>
  <si>
    <t>2025-01-15 19:35:46</t>
  </si>
  <si>
    <t>SD-851-328549-1270-9647</t>
  </si>
  <si>
    <t>SD-057-250115-725981-6417</t>
  </si>
  <si>
    <t>2025-01-15 19:24:41</t>
  </si>
  <si>
    <t>(目标)普通区域-奎文区-王侯嘉苑西区-15263609290-500M-宽带延伸服务-次数0-202501150000537355</t>
  </si>
  <si>
    <t>202501150000537355</t>
  </si>
  <si>
    <t>202501150000537355#客户来电对前期工单处理不满，前期工单流水：202501080000696312，在线解释不认可，请协助处理谢谢。</t>
  </si>
  <si>
    <t>2025-01-15 19:30:04</t>
  </si>
  <si>
    <t>2025-01-15 19:30:33</t>
  </si>
  <si>
    <t>SD-057-250115-082591-3191</t>
  </si>
  <si>
    <t>2025-01-15 13:35:24</t>
  </si>
  <si>
    <t>【调研】-80+银卡-普通区域-青州市-下圈-18765713467-1000M-宽带上网投诉-次数0-20250115133356X236335468</t>
  </si>
  <si>
    <t>20250115133356X236335468</t>
  </si>
  <si>
    <t xml:space="preserve">【农村网络投诉】流程受理流水号：20250115133254187657134671070659
客户号码:18765713467
客户姓名:房**
投诉地市:潍坊
来话流水:2025011513313445920811810
宽带账号:18765713467
宽带账号归属地市:潍坊
宽带账号归属区县:青州市
故障地址:潍坊青州市王府街道下圈村下圈4号箱（北街西赵德平）*********
联系电话:15726070835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光功率:-18.01
故障大类:宽带/电视
故障细类:宽带无法上网(专席)
携转原因:
故障时间:2025-01-15 13:33:00
具体故障现象:提示网络无法连接，客户来电反映宽带无法上网，请协助处理谢谢
客户其他诉求:
</t>
  </si>
  <si>
    <t>2025-01-15 13:38:15</t>
  </si>
  <si>
    <t>2025-01-15 13:38:42</t>
  </si>
  <si>
    <t>SD-851-250242-11312-920</t>
  </si>
  <si>
    <t>SD-057-250115-407591-4371</t>
  </si>
  <si>
    <t>2025-01-15 15:58:24</t>
  </si>
  <si>
    <t>【调研】-80+银卡-FTTR-普通区域-青州市-花都文苑小区-15763660531-1000M-宽带上网投诉-次数0-202501150000404576</t>
  </si>
  <si>
    <t>202501150000404576</t>
  </si>
  <si>
    <t>202501150000404576#【已关注中国移动10086微信公众号】流程受理流水号：20250115154919157636605311101524
客户号码:15763660531
客户姓名:刘**
投诉地市:潍坊
来话流水:2025011515460734820831244
宽带账号:15763660531
账号归属区县:青州
联系电话:15763660531
联系人:先生/女士
宽带地址:潍坊
工单紧急程度:非常紧急
是否投诉倾向:否
是否重复投诉:否
是否携转意向:否
是否有升级投诉倾向:否
*业务名称:业务融合开机流程千兆提速
投诉内容:手机号码：15763660531，【问题描述】客户已办理宽带业务，有开通单，要求装维尽快联系上门，请处理，谢谢。联系电话：15763660531，联系人：先生/女士，录音流水号：2025011515460734820831244。受理明细：531920062399999999。
在途开通单信息：53692229620722938，15763660531，2023-04-20 19:32:46，业务融合开机流程千兆提速，处理中，装机调度
【在线客服受理-智能】客户来电表示宽带安装地址显示错误，客户提供地址是山东潍坊青州市益都街道驼山路花都文苑小区5号楼1单元3层301号，要求更改，请协助，谢谢
是否到厅:否
业务名称:业务融合开机流程千兆提速
;宽带小区$[花都文苑小区]$</t>
  </si>
  <si>
    <t>2025-01-15 16:02:57</t>
  </si>
  <si>
    <t>2025-01-15 16:04:24</t>
  </si>
  <si>
    <t>SD-851-328414-26635-18979</t>
  </si>
  <si>
    <t>SD-057-250115-048251-4326</t>
  </si>
  <si>
    <t>2025-01-15 15:52:11</t>
  </si>
  <si>
    <t>【调研】-80+白金-FTTR-(目标)普通区域-昌邑市-三得利-13563652109-1000M-宽带上网投诉-次数0-202501150000396919</t>
  </si>
  <si>
    <t>202501150000396919</t>
  </si>
  <si>
    <t>202501150000396919#宽带账号：13563652109；宽带地址：潍坊昌邑市奎聚街道新昌路三得利3号楼客户来电反映宽带无法使用：无法线上排查，经查询客户侧为质差路由器导致宽带使用不畅，请处理，谢谢！联系电话：13563652109：联系人：先生；来电流水：2025011515475945120857427</t>
  </si>
  <si>
    <t>2025-01-15 15:55:50</t>
  </si>
  <si>
    <t>2025-01-15 15:56:57</t>
  </si>
  <si>
    <t>SD-851-337360-4696-24988</t>
  </si>
  <si>
    <t>2025-01-15 16:55:21</t>
  </si>
  <si>
    <t>普通区域-潍城区-冠华园高层-15265360783-300M-宽带上网投诉-次数0-202501150000447623 一级督办</t>
  </si>
  <si>
    <t>2025-01-16 17:56:00</t>
  </si>
  <si>
    <t>202501150000447623</t>
  </si>
  <si>
    <t>2025-01-15 16:57:58</t>
  </si>
  <si>
    <t>2025-01-15 16:58:13</t>
  </si>
  <si>
    <t>SD-057-250115-059863-6090</t>
  </si>
  <si>
    <t>2025-01-15 18:50:05</t>
  </si>
  <si>
    <t>80+金卡-FTTR-普通区域-高密市-小河崖自然村-13465703647-1000M-宽带上网投诉-次数0-20250115184751X711762270</t>
  </si>
  <si>
    <t>20250115184751X711762270</t>
  </si>
  <si>
    <t xml:space="preserve">【农村网络投诉】流程受理流水号：20250115184501134657036471142412
客户号码:13465703647
客户姓名:赵*
投诉地市:潍坊
来话流水:2025011518441414320891196
宽带账号:13465703647
宽带账号归属地市:潍坊
宽带账号归属区县:高密市
故障地址:潍坊高密市柏城镇小河崖小河崖自然村高密小河崖付喜民屋东山15号箱*********
联系电话:13465703647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18:46:48
具体故障现象:打不开网页，
客户其他诉求:
</t>
  </si>
  <si>
    <t>2025-01-15 18:52:01</t>
  </si>
  <si>
    <t>2025-01-15 18:52:20</t>
  </si>
  <si>
    <t>SD-851-316444-9830-5666</t>
  </si>
  <si>
    <t>SD-057-250115-059346-6361</t>
  </si>
  <si>
    <t>80+银卡-普通区域-青州市-窑头村-18765661112-1000M-宽带上网投诉-次数0-20250115191448X688427535</t>
  </si>
  <si>
    <t>20250115191448X688427535</t>
  </si>
  <si>
    <t xml:space="preserve">【农村网络投诉】流程受理流水号：20250115191333187656611121147024
客户号码:18765661112
客户姓名:祝**
投诉地市:潍坊
来话流水:2025011519102766220851418
宽带账号:18765661112
宽带账号归属地市:潍坊
宽带账号归属区县:青州市
故障地址:潍坊青州市邵庄镇窑头村
联系电话:13153666205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故障细类:网速慢/上网掉线(专席)
携转原因:
故障时间:2025-01-15 19:19:11
具体故障现象:网速慢卡顿，
客户其他诉求:
</t>
  </si>
  <si>
    <t>2025-01-15 19:18:48</t>
  </si>
  <si>
    <t>2025-01-15 19:19:07</t>
  </si>
  <si>
    <t>SD-851-278076-11527-2054</t>
  </si>
  <si>
    <t>SD-057-250115-897651-6434</t>
  </si>
  <si>
    <t>2025-01-15 19:26:36</t>
  </si>
  <si>
    <t>【调研】-80+银卡-普通区域-潍城区-上城国际-13465367039-200M-业务受理宽带-次数0-202501150000538293</t>
  </si>
  <si>
    <t>202501150000538293</t>
  </si>
  <si>
    <t>202501150000538293# 宽带账号:13465367039; 联系电话：13465367039，问题类型：此工单为群障修复工单，根据群障全量闭环修复管理要求，为确保客户网络通畅，请装维人员跟进修复网络问题，谢谢！ 
 群障标题：公告。故障描述：潍坊潍城区上城国际光缆故障，预估24小时恢复，请帮忙拦截,如有需要请联系片区装维师傅刘培文15706307857主叫号码：13465367039.0;该号码仅供参考，请优先联系宽带账号。</t>
  </si>
  <si>
    <t>2025-01-15 19:31:12</t>
  </si>
  <si>
    <t>SD-851-319026-925-16371</t>
  </si>
  <si>
    <t>SD-057-250115-063514-6375</t>
  </si>
  <si>
    <t>【调研】-80+白金-普通区域-奎文区-丹桂里-13665367537-1000M-宽带上网投诉-次数0-202501150000534943</t>
  </si>
  <si>
    <t>202501150000534943</t>
  </si>
  <si>
    <t xml:space="preserve">202501150000534943#流程受理流水号：20250115191841136653675371147829
客户号码:13665367537
客户姓名:苏**
投诉地市:潍坊
来话流水:2025011519181671920896360
宽带账号:13665367537
宽带账号归属地市:潍坊
宽带账号归属区县:奎文区
故障地址:潍坊奎文区广文街道新华路丹桂里9号楼*********
联系电话:13665367537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故障时间:2025-01-15 19:18:54
具体故障现象:打不开网页，
客户其他诉求:客户侧为质差终端，要求上门更换终端并一并处理故障问题。
</t>
  </si>
  <si>
    <t>2025-01-15 19:33:08</t>
  </si>
  <si>
    <t>2025-01-15 19:33:34</t>
  </si>
  <si>
    <t>SD-057-250115-752314-3167</t>
  </si>
  <si>
    <t>2025-01-15 13:32:01</t>
  </si>
  <si>
    <t>普通区域-昌乐县-后营子村自然村-18866186265-300M-宽带上网投诉-次数0-20250115132905X945852527</t>
  </si>
  <si>
    <t>20250115132905X945852527</t>
  </si>
  <si>
    <t xml:space="preserve">【农村网络投诉】流程受理流水号：20250115132816188661862651069930
客户号码:18866186265
客户姓名:田**
投诉地市:潍坊
来话流水:2025011513262859920874650
宽带账号:18866186265
宽带账号归属地市:潍坊
宽带账号归属区县:昌乐县
故障地址:潍坊昌乐县尧沟镇后营子村后营子村自然村后营子村3#（村西南田思良家）*********
联系电话:18866186265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故障时间:2025-01-15 13:28:25
具体故障现象:打不开网页，客户来电反映宽带无法上网，我处正常排障未恢复，请协助处理，谢谢
客户其他诉求:
</t>
  </si>
  <si>
    <t>2025-01-15 13:35:11</t>
  </si>
  <si>
    <t>2025-01-15 13:39:36</t>
  </si>
  <si>
    <t>SD-851-287873-68-3823</t>
  </si>
  <si>
    <t>SD-057-250115-410529-4364</t>
  </si>
  <si>
    <t>2025-01-15 15:56:32</t>
  </si>
  <si>
    <t>(目标)普通区域-寿光市-贤疃-15064485828-200M-宽带上网投诉-次数0-202501150000403508</t>
  </si>
  <si>
    <t>2025-01-16 16:57:00</t>
  </si>
  <si>
    <t>202501150000403508</t>
  </si>
  <si>
    <t>202501150000403508#【网络电视】宽带账号：15064485828；宽带地址：潍坊寿光市留吕贤疃村贤疃15号箱；客户来电反映观看的是网络电视/“电视家”无法观看，客户已正常办理宽带/移动高清业务，按相关口径解释不认可，要求反馈，请协助处理，谢谢！联系电话：15054470599；联系人：先生  ；来电流水：2025011515531156120830642</t>
  </si>
  <si>
    <t>2025-01-15 15:59:10</t>
  </si>
  <si>
    <t>2025-01-15 15:59:43</t>
  </si>
  <si>
    <t>SD-851-280843-13105-14267</t>
  </si>
  <si>
    <t>SD-057-250115-541708-4843</t>
  </si>
  <si>
    <t>2025-01-15 16:53:05</t>
  </si>
  <si>
    <t>普通区域-寒亭区-华疃三村自然村-18263614507-300M-宽带上网投诉-次数0-20250115165103X632938480</t>
  </si>
  <si>
    <t>2025-01-16 17:54:00</t>
  </si>
  <si>
    <t>20250115165103X632938480</t>
  </si>
  <si>
    <t xml:space="preserve">【农村网络投诉】流程受理流水号：20250115164939182636145071116999
客户号码:18263614507
客户姓名:陈**
投诉地市:潍坊
来话流水:2025011516481409220885007
宽带账号:18263614507
宽带账号归属地市:潍坊
宽带账号归属区县:寒亭区
故障地址:潍坊寒亭区双杨镇华疃三村
联系电话:18263614507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故障细类:电脑上网出现故障(专席)
携转原因:
故障时间:2025-01-15 16:49:47
具体故障现象:客户来电表示电脑上不网，插到墙上但是上不网，请协助谢谢
客户其他诉求:
</t>
  </si>
  <si>
    <t>2025-01-15 16:54:46</t>
  </si>
  <si>
    <t>2025-01-15 16:56:12</t>
  </si>
  <si>
    <t>SD-057-250115-057896-6135</t>
  </si>
  <si>
    <t>2025-01-15 18:56:13</t>
  </si>
  <si>
    <t>【调研】-80+普通-普通区域-青州市-赵家坡村自然村-15553658919-1000M-宽带上网投诉-次数0-20250115185448X488106867</t>
  </si>
  <si>
    <t>20250115185448X488106867</t>
  </si>
  <si>
    <t xml:space="preserve">【农村网络投诉】流程受理流水号：20250115185329155536589191143800
客户号码:15553658919
客户姓名:刘*
投诉地市:潍坊
来话流水:2025011518523076120844112
宽带账号:15553658919
宽带账号归属地市:潍坊
宽带账号归属区县:青州市
故障地址:潍坊青州市高柳镇赵家坡村赵家坡村自然村高柳镇赵家坡村3号箱（村东南赵金海东墙）*********
联系电话:15662566325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光功率:-33.97
故障大类:宽带/电视
故障细类:网速慢/上网掉线(专席)
携转原因:
故障时间:2025-01-15 18:53:04
具体故障现象:网速慢卡顿，建议重启不认可，谢谢
客户其他诉求:
</t>
  </si>
  <si>
    <t>2025-01-15 19:15:55</t>
  </si>
  <si>
    <t>2025-01-15 19:16:26</t>
  </si>
  <si>
    <t>SD-057-250115-724890-4368</t>
  </si>
  <si>
    <t>2025-01-15 15:57:58</t>
  </si>
  <si>
    <t>80+普通-普通区域-诸城市-诸城红星家园老年社区-千楼夺金-13806366129-1000M-魔百和投诉-次数0-202501150000405628</t>
  </si>
  <si>
    <t>202501150000405628</t>
  </si>
  <si>
    <t>202501150000405628#流程受理流水号：20250115155539138063661291103075
客户号码:13806366129
客户姓名:赵*
投诉地市:潍坊
来话流水:2025011515545571320854871
宽带账号:13806366129
宽带账号归属地市:潍坊
宽带账号归属区县:诸城市
故障地址:潍坊诸城市舜王街道四平路诸城红星家园老年社区-千楼夺金9号楼*********
联系电话:13806366129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光功率:-16.40
故障大类:电视
故障细类:移动高清电视故障(专席)
携转原因:
故障时间:2025-01-15 15:57:03
魔百和单播/组播:单播
具体故障现象:客户来电反映电视无法观看，排障后，未恢复请协助谢谢
客户其他诉求:
魔百和单/组播：单播;宽带小区$[诸城红星家园老年社区-千楼夺金]$</t>
  </si>
  <si>
    <t>2025-01-15 16:01:04</t>
  </si>
  <si>
    <t>2025-01-15 16:01:23</t>
  </si>
  <si>
    <t>SD-851-331675-11269-19130</t>
  </si>
  <si>
    <t>SD-057-250115-293617-4357</t>
  </si>
  <si>
    <t>2025-01-15 15:56:17</t>
  </si>
  <si>
    <t>普通区域-高密市-邱家洼村-13853674991-100M-业务受理宽带-次数0-202501150000403917</t>
  </si>
  <si>
    <t>2025-01-16 15:57:00</t>
  </si>
  <si>
    <t>202501150000403917</t>
  </si>
  <si>
    <t>202501150000403917# 宽带账号:13853674991; 联系电话：13853674991，问题类型：此工单为群障修复工单，根据群障全量闭环修复管理要求，为确保客户网络通畅，请装维人员跟进修复网络问题，谢谢！ 
 群障标题：公告。故障描述：潍坊高密市邱家洼村光缆故障，预估24小时恢复，请帮忙拦截,如有需要请联系片区装维师傅隋昊宸15706307334主叫号码：15269644888.0;该号码仅供参考，请优先联系宽带账号。</t>
  </si>
  <si>
    <t>2025-01-15 15:57:54</t>
  </si>
  <si>
    <t>SD-851-235158-21549-1186</t>
  </si>
  <si>
    <t>SD-057-250115-590468-4908</t>
  </si>
  <si>
    <t>2025-01-15 16:59:02</t>
  </si>
  <si>
    <t>普通区域-寿光市-布政村自然村-13210761799-300M-宽带上网投诉-次数0-20250115165604X364023645</t>
  </si>
  <si>
    <t>20250115165604X364023645</t>
  </si>
  <si>
    <t xml:space="preserve">【农村网络投诉】流程受理流水号：20250115165526132107617991118585
客户号码:13210761799
客户姓名:杨*
投诉地市:潍坊
来话流水:2025011516551640920878139
宽带账号:13210761799
宽带账号归属地市:潍坊
宽带账号归属区县:寿光市
故障地址:潍坊寿光市马店布政村布政村自然村33号箱*********
联系电话:13210761799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故障时间:2025-01-15 16:55:52
具体故障现象:光猫亮红灯，
客户其他诉求:
</t>
  </si>
  <si>
    <t>2025-01-15 17:01:17</t>
  </si>
  <si>
    <t>2025-01-15 17:02:28</t>
  </si>
  <si>
    <t>SD-057-250115-730268-6117</t>
  </si>
  <si>
    <t>2025-01-15 18:53:27</t>
  </si>
  <si>
    <t>普通区域-青州市-三桥村自然村-18253625893-200M-宽带上网投诉-次数0-20250115185230X350082131</t>
  </si>
  <si>
    <t>20250115185230X350082131</t>
  </si>
  <si>
    <t xml:space="preserve">【农村网络投诉】流程受理流水号：20250115185157182536258931143551
客户号码:18253625893
客户姓名:焦**
投诉地市:潍坊
来话流水:2025011518505713620834336
宽带账号:18253625893
宽带账号归属地市:潍坊
宽带账号归属区县:青州市
故障地址:潍坊青州市弥河镇三桥村三桥村自然村扩容3号箱(村上桥东一街刘中昌)*********
联系电话:18253625893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18:52:10
具体故障现象:用户无法提供具体故障现象，
客户其他诉求:要求补偿流量费，
</t>
  </si>
  <si>
    <t>2025-01-15 18:55:12</t>
  </si>
  <si>
    <t>2025-01-15 18:55:42</t>
  </si>
  <si>
    <t>SD-851-251768-18930-4260</t>
  </si>
  <si>
    <t>SD-057-250115-342516-6288</t>
  </si>
  <si>
    <t>2025-01-15 19:10:32</t>
  </si>
  <si>
    <t>【调研】-80+钻石-普通区域-高密市-张鲁集二村自然村-13791897922-1000M-宽带上网投诉-次数0-202501150000530640</t>
  </si>
  <si>
    <t>202501150000530640</t>
  </si>
  <si>
    <t xml:space="preserve">202501150000530640#流程受理流水号：20250115190920137918979221146318
客户号码:13791897922
客户姓名:周**
投诉地市:潍坊
来话流水:2025011519084991720842008
宽带账号:13791897922
宽带账号归属地市:潍坊
宽带账号归属区县:高密市
故障地址:潍坊高密市朝阳街道张鲁集二村张鲁集二村自然村高密张鲁集二村周培江12号箱*********
联系电话:13791897922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故障时间:2025-01-15 19:09:44
具体故障现象:用户无法提供具体故障现象，
客户其他诉求:客户侧为质差终端，要求上门更换终端并一并处理故障问题。
</t>
  </si>
  <si>
    <t>2025-01-15 19:19:30</t>
  </si>
  <si>
    <t>2025-01-15 19:23:37</t>
  </si>
  <si>
    <t>SD-057-250115-235987-6146</t>
  </si>
  <si>
    <t>2025-01-15 18:56:35</t>
  </si>
  <si>
    <t>普通区域-昌乐县-新政花园-13869693780-100M-业务受理宽带-次数0-202501150000526363</t>
  </si>
  <si>
    <t>202501150000526363</t>
  </si>
  <si>
    <t>202501150000526363#【已关注中国移动10086微信公众号】 宽带账号:13869693780; 联系电话：13869693780，问题类型：此工单为群障修复工单，根据群障全量闭环修复管理要求，为确保客户网络通畅，请装维人员跟进修复网络问题，谢谢！ 
 群障标题：公告。故障描述：主干光纤断或OLT检测不到预期的光信号（LOS）主叫号码：13869693780.0;该号码仅供参考，请优先联系宽带账号。</t>
  </si>
  <si>
    <t>2025-01-15 18:58:42</t>
  </si>
  <si>
    <t>2025-01-15 19:01:45</t>
  </si>
  <si>
    <t>SD-057-250115-368107-6095</t>
  </si>
  <si>
    <t>2025-01-15 18:50:32</t>
  </si>
  <si>
    <t>【重投】-(目标)普通区域-寿光市-化龙家具城-18363665760-100M-宽带上网投诉-次数0-20250115184932X172410392</t>
  </si>
  <si>
    <t>20250115184932X172410392</t>
  </si>
  <si>
    <t xml:space="preserve">流程受理流水号：20250115184728183636657601142805
客户号码:18363665760
客户姓名:辛**
投诉地市:潍坊
来话流水:2025011518443729720893678
宽带账号:18363665760
宽带账号归属地市:潍坊
宽带账号归属区县:寿光市
故障地址:潍坊寿光市化龙镇化龙中心街化龙家具城扩容5号箱*********
联系电话:18254637001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故障时间:2025-01-15 18:49:14
具体故障现象:光猫亮红灯，
客户其他诉求:
</t>
  </si>
  <si>
    <t>2025-01-15 18:57:22</t>
  </si>
  <si>
    <t>SD-057-250115-340196-6287</t>
  </si>
  <si>
    <t>2025-01-15 19:10:27</t>
  </si>
  <si>
    <t>普通区域-诸城市-明城园华元小区-13964792710-500M-宽带上网投诉-次数0-202501150000530633</t>
  </si>
  <si>
    <t>202501150000530633</t>
  </si>
  <si>
    <t>202501150000530633#流程受理流水号：20250115190611139647927101145808
客户号码:13964792710
客户姓名:王**
投诉地市:潍坊
来话流水:2025011519024744720807051
宽带账号:13964792710
宽带账号归属地市:潍坊
宽带账号归属区县:诸城市
故障地址:潍坊诸城市龙都街道纺织街明城园华元小区南楼*********
联系电话:13964792710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光功率:-26.02
故障大类:宽带/电视
故障细类:宽带网速慢/卡顿
携转原因:
故障时间:2025-01-15 19:06:25
具体故障现象:网速慢卡顿，
客户其他诉求:客户来电表示网速慢，一直没有解决，在线解释不认可，拒绝转宽带专席，要求回电处理
;宽带小区$[明城园华元小区]$</t>
  </si>
  <si>
    <t>2025-01-15 19:13:39</t>
  </si>
  <si>
    <t>2025-01-15 19:14:01</t>
  </si>
  <si>
    <t>SD-057-250115-852097-6359</t>
  </si>
  <si>
    <t>2025-01-15 19:16:51</t>
  </si>
  <si>
    <t>【调研】-(目标)普通区域-昌邑市-瑞景苑-13395369107-1000M-业务受理宽带-次数0-202501150000535134</t>
  </si>
  <si>
    <t>202501150000535134</t>
  </si>
  <si>
    <t>202501150000535134# 宽带账号:13395369107; 联系电话：13395369107，问题类型：此工单为群障修复工单，根据群障全量闭环修复管理要求，为确保客户网络通畅，请装维人员跟进修复网络问题，谢谢！ 
 群障标题：公告。故障描述：潍坊昌邑市瑞景苑光缆故障，预估24小时恢复，请帮忙拦截,如有需要请联系片区装维师傅董慧卿15263665110主叫号码：13395369107.0;该号码仅供参考，请优先联系宽带账号。</t>
  </si>
  <si>
    <t>2025-01-15 19:19:17</t>
  </si>
  <si>
    <t>SD-057-250115-987562-6466</t>
  </si>
  <si>
    <t>2025-01-15 19:29:51</t>
  </si>
  <si>
    <t>普通区域-潍城区-气象局宿舍-15153680857-300M-宽带上网投诉-次数0-202501150000537511</t>
  </si>
  <si>
    <t>202501150000537511</t>
  </si>
  <si>
    <t xml:space="preserve">202501150000537511#流程受理流水号：20250115192833151536808571149384
客户号码:15153680857
客户姓名:胡**
投诉地市:潍坊
来话流水:2025011519282153620852079
宽带账号:15153680857
宽带账号归属地市:潍坊
宽带账号归属区县:潍城区
故障地址:潍坊潍城区南关街道春鸢路气象局宿舍南侧篮球场3层楼*********
联系电话:15153680857
联系人:先生/女士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故障时间:2025-01-15 19:28:41
具体故障现象:光猫亮红灯，
客户其他诉求:客户侧为质差终端，要求上门更换终端并一并处理故障问题。
</t>
  </si>
  <si>
    <t>2025-01-15 19:35:14</t>
  </si>
  <si>
    <t>2025-01-15 19:36:14</t>
  </si>
  <si>
    <t>SD-057-250115-598470-5565</t>
  </si>
  <si>
    <t>2025-01-15 17:56:25</t>
  </si>
  <si>
    <t>【重投】-【调研】-普通区域-奎文区-十甲花园A区-13563665904-300M-业务受理宽带-次数0-202501150000494560</t>
  </si>
  <si>
    <t>2025-01-16 17:57:00</t>
  </si>
  <si>
    <t>202501150000494560</t>
  </si>
  <si>
    <t>202501150000494560# 宽带账号:13563665904; 联系电话：13563665904，问题类型：此工单为群障修复工单，根据群障全量闭环修复管理要求，为确保客户网络通畅，请装维人员跟进修复网络问题，谢谢！ 
 群障标题：公告。故障描述：潍坊奎文区十甲花园A区光缆故障，预估24小时恢复，请帮忙拦截,如有需要请联系片区装维师傅李峰15706366525主叫号码：13563665904.0;该号码仅供参考，请优先联系宽带账号。</t>
  </si>
  <si>
    <t>2025-01-15 17:57:52</t>
  </si>
  <si>
    <t>2025-01-15 18:22:02</t>
  </si>
  <si>
    <t>SD-057-250115-684231-1955</t>
  </si>
  <si>
    <t>2025-01-15 11:12:12</t>
  </si>
  <si>
    <t>【调研】-(目标)普通区域-诸城市-朱家村自然村-18366370565-300M-宽带上网投诉-次数0-202501150000222542</t>
  </si>
  <si>
    <t>202501150000222542</t>
  </si>
  <si>
    <t>202501150000222542#流程受理流水号：20250115111148183663705651042215
客户号码:18366370565
客户姓名:臧**
投诉地市:潍坊
来话流水:2025011511111696520885588
宽带账号:18366370565
账号归属区县:诸城-皇华代理商管理中心
联系电话:18366370565
联系人:先生/女士
宽带地址:潍坊
工单紧急程度:一般
是否投诉倾向:否
是否重复投诉:否
是否携转意向:否
是否有升级投诉倾向:否
*业务名称:业务融合移机流程宽带
投诉内容:手机号码：18366370565，【问题描述】客户已办理宽带业务，有开通单，要求装维尽快联系上门，请处理，谢谢。联系电话：18366370565，联系人：先生/女士，录音流水号：2025011511111696520885588。受理明细：531920062399999999。
在途开通单信息：536250115420369396，18366370565，2025-01-15 08:03:13，业务融合移机流程宽带，处理中，手写判断和地址录入
是否到厅:否
业务名称:业务融合移机流程宽带
;宽带小区$[朱家村自然村]$</t>
  </si>
  <si>
    <t>2025-01-15 11:21:36</t>
  </si>
  <si>
    <t>2025-01-15 11:22:48</t>
  </si>
  <si>
    <t>SD-852-344946-14-18466</t>
  </si>
  <si>
    <t>SD-057-250115-572341-609</t>
  </si>
  <si>
    <t>2025-01-15 09:16:38</t>
  </si>
  <si>
    <t>【调研】-普通区域-诸城市-东方逸品-15006678885-300M-业务受理宽带-次数0-202501150000120786</t>
  </si>
  <si>
    <t>202501150000120786</t>
  </si>
  <si>
    <t>202501150000120786#【已关注中国移动10086微信公众号】 宽带账号:15006678885; 联系电话：15006678885，问题类型：此工单为群障修复工单，根据群障全量闭环修复管理要求，为确保客户网络通畅，请装维人员跟进修复网络问题，谢谢！ 
 群障标题：公告。故障描述：潍坊诸城市东方逸品光缆故障，预估24小时恢复，请帮忙拦截,如有需要请联系片区装维师傅夏锦涛15706307939主叫号码：15006678885.0;该号码仅供参考，请优先联系宽带账号。</t>
  </si>
  <si>
    <t>2025-01-15 09:19:10</t>
  </si>
  <si>
    <t>2025-01-15 09:19:34</t>
  </si>
  <si>
    <t>SD-057-250115-240793-5513</t>
  </si>
  <si>
    <t>2025-01-15 17:50:25</t>
  </si>
  <si>
    <t>【调研】-普通区域-潍城区-柳南村自然村-18264479329-300M-魔百和投诉-次数0-20250115174935X575480128</t>
  </si>
  <si>
    <t>2025-01-16 18:51:00</t>
  </si>
  <si>
    <t>20250115174935X575480128</t>
  </si>
  <si>
    <t>【农村网络投诉】流程受理流水号：20250115173755182644793291129321
客户号码:18264479329
客户姓名:姜**
投诉地市:潍坊
来话流水:2025011517371166120800205
宽带账号:18264479329
宽带账号归属地市:潍坊
宽带账号归属区县:潍城区
故障地址:潍坊潍城区望留街道柳南村
联系电话:18264479329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故障细类:移动高清电视故障(专席)
携转原因:
故障时间:2025-01-15 17:49:16
魔百和单播/组播:组播
具体故障现象:电视直播或点播无法观看，请协助处理 谢谢
客户其他诉求:
魔百和单/组播：组播</t>
  </si>
  <si>
    <t>2025-01-15 17:54:23</t>
  </si>
  <si>
    <t>2025-01-15 17:54:49</t>
  </si>
  <si>
    <t>SD-057-250115-975842-645</t>
  </si>
  <si>
    <t>2025-01-15 09:18:19</t>
  </si>
  <si>
    <t>普通区域-临朐县-新天地小区-15053626367-100M-宽带上网投诉-次数0-202501150000121503</t>
  </si>
  <si>
    <t>2025-01-16 10:19:00</t>
  </si>
  <si>
    <t>202501150000121503</t>
  </si>
  <si>
    <t xml:space="preserve">202501150000121503#流程受理流水号：20250115091649150536263671011361
客户号码:15053626367
客户姓名:付**
投诉地市:潍坊
来话流水:2025011509163419220860441
宽带账号:15053626367
宽带账号归属地市:潍坊
宽带账号归属区县:临朐县
故障地址:潍坊临朐县城关街道朐山路新天地小区新天地商品楼11号楼*********
联系电话:15053626367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光功率:-17.90
故障大类:宽带/电视
故障细类:宽带无法上网
携转原因:
故障时间:2025-01-15 09:17:50
具体故障现象:打不开网页，
客户其他诉求:客户侧为质差终端，要求上门更换终端并一并处理故障问题。
</t>
  </si>
  <si>
    <t>2025-01-15 09:36:07</t>
  </si>
  <si>
    <t>2025-01-15 09:36:43</t>
  </si>
  <si>
    <t>SD-057-250115-476013-3306</t>
  </si>
  <si>
    <t>2025-01-15 13:48:03</t>
  </si>
  <si>
    <t>80+普通-普通区域-临朐县-西圈-15853641776-200M-宽带上网投诉-次数0-202501150000307819</t>
  </si>
  <si>
    <t>202501150000307819</t>
  </si>
  <si>
    <t>202501150000307819#宽带账号：15853641776；宽带地址：潍坊临朐县冶源镇人民政府西圈村西圈西圈13号箱郑世茂（外墙）*********
；客户来电反映宽带无法上网/移动高清无法观看，客户不配合排障，要求上门，请协助处理，谢谢！联系电话：15853641776来电流水2025011513452073220836983</t>
  </si>
  <si>
    <t>2025-01-15 13:51:48</t>
  </si>
  <si>
    <t>2025-01-15 13:53:35</t>
  </si>
  <si>
    <t>SD-057-250115-924876-5549</t>
  </si>
  <si>
    <t>2025-01-15 17:55:47</t>
  </si>
  <si>
    <t>【调研】-80+白金-(目标)普通区域-寿光市-青邱村自然村-15853669838-300M-宽带上网投诉-次数0-202501150000495113 二级督办</t>
  </si>
  <si>
    <t>2025-01-16 18:56:00</t>
  </si>
  <si>
    <t>202501150000495113</t>
  </si>
  <si>
    <t>202501150000495113#宽带账号：15853669838；宽带地址：潍坊寿光市纪台镇青邱村青邱村自然村青邱村扩容22号箱刘显春外墙*********；客户来电反映移动高清故障，客户不配合排障，要求上门，请协助处理，谢谢！联系电话：19806218275；联系人女士；来电流水：2025011517531960320881285</t>
  </si>
  <si>
    <t>2025-01-15 18:04:12</t>
  </si>
  <si>
    <t>2025-01-15 18:04:38</t>
  </si>
  <si>
    <t>SD-057-250115-965218-5572</t>
  </si>
  <si>
    <t>2025-01-15 17:56:38</t>
  </si>
  <si>
    <t>【调研】-80+普通-普通区域-寿光市-南范村-15863659354-100M-宽带上网投诉-次数0-202501150000496565 三级督办</t>
  </si>
  <si>
    <t>2025-01-16 18:57:00</t>
  </si>
  <si>
    <t>202501150000496565</t>
  </si>
  <si>
    <t>202501150000496565#流程受理流水号：20250115175329158636593541132779
客户号码:15863659354
客户姓名:杨**
投诉地市:潍坊
来话流水:2025011517520596820868060
宽带账号:15863659354
宽带账号归属地市:潍坊
宽带账号归属区县:寿光市
故障地址:潍坊寿光市洛城街道南范村南范村新扩容2号箱*********
联系电话:15863659354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15:30:00
具体故障现象:不会安装
客户其他诉求:
;宽带小区$[南范村]$</t>
  </si>
  <si>
    <t>2025-01-15 17:57:36</t>
  </si>
  <si>
    <t>2025-01-15 17:58:08</t>
  </si>
  <si>
    <t>SD-852-279451-406-4876</t>
  </si>
  <si>
    <t>SD-057-250115-071584-615</t>
  </si>
  <si>
    <t>2025-01-15 09:16:50</t>
  </si>
  <si>
    <t>普通区域-坊子区-小吴家社区-15908020097-100M-宽带上网投诉-次数0-202501140000540680</t>
  </si>
  <si>
    <t>202501140000540680</t>
  </si>
  <si>
    <t>202501140000540680#受理号码 : 15908020097客户姓名 : 吴**号码归属地 : 潍坊坊子 － 坊子用户品牌 : 全球通 客户对前期的处理结果不满，要求再次记录投诉，前期流水：20250110102508X908161709 （前期投诉内容：平台流水号部转-20250100105232申诉信息流水号部-20250100097737吴红原联系电话15908020097申诉涉及号码15908020097潍坊2025-01-09 16:51:12 2014年12月宽带上网出现问题。移动自带wifi 网络频道掉线。拨打此区域移动宽带服务电话说明情况。宽带服务人员大概分析故障为光猫损坏，需更换光猫，移动服务人员说此光猫为wifi 一体光猫没这样的配件了。给我更换一个不带wifi 的光猫的需要我自己购买个路由器我说可以。维修人员上门维修给更换了光猫。随后发现为别人拆机的旧件。接着联系了维修人员，让给更换全新光猫，维修人员说我们移动就是这么维修，维修只有旧件，多次拨打10086反馈问题。10086回复要向上级反映，一直没有处理。在第三次10086投诉后    10086回复说光猫需收费。对10086乱收费问题产生了分歧至今没有处理。当地坊子移动在第一次至第二次回复更换中都没有提及费用问题。后期又向客服收费费用，存在乱收费现象。望还消费者公道。本人以上反馈问题承担法律责任。必要可提供所有电话录音。）客户表示光猫设备还是没有维修，解释不认可，请受理，谢谢！联系电话：本机，流水：2025011418552159120854971</t>
  </si>
  <si>
    <t>2025-01-15 09:20:37</t>
  </si>
  <si>
    <t>2025-01-15 09:21:13</t>
  </si>
  <si>
    <t>SD-057-250115-284593-5590</t>
  </si>
  <si>
    <t>2025-01-15 17:58:41</t>
  </si>
  <si>
    <t>普通区域-寿光市-兆祥小区-13465726831-300M-业务受理宽带-次数0-202501150000496976</t>
  </si>
  <si>
    <t>2025-01-16 17:59:00</t>
  </si>
  <si>
    <t>202501150000496976</t>
  </si>
  <si>
    <t>202501150000496976# 导航立单,用户所在位置有群障,已向客户播报,客户要求装维回访.此工单为群障修复工单,根据群障全量闭环管理要求,为确保客户网络通畅,请装维人员跟进修复网络问题,谢谢.联系电话：13465726831</t>
  </si>
  <si>
    <t>2025-01-15 18:01:53</t>
  </si>
  <si>
    <t>2025-01-15 18:07:56</t>
  </si>
  <si>
    <t>SD-851-338203-8179-19828</t>
  </si>
  <si>
    <t>SD-057-250115-783465-5539</t>
  </si>
  <si>
    <t>2025-01-15 17:54:28</t>
  </si>
  <si>
    <t>【调研】-80+银卡-普通区域-奎文区-加州世纪尊品二期-18363604535-1000M-宽带上网投诉-次数0-202501150000489916</t>
  </si>
  <si>
    <t>2025-01-16 18:55:00</t>
  </si>
  <si>
    <t>202501150000489916</t>
  </si>
  <si>
    <t xml:space="preserve">202501150000489916#宽带账号18363604535；联系电话15964047343宽带地址：潍坊高新高新城区健康街加州世纪尊品二期19号楼*********；客户来电反映宽带用不了，线上指导无法配合操作，要求上门处理, 来电流水：2025011517450777520890774
</t>
  </si>
  <si>
    <t>2025-01-15 17:58:18</t>
  </si>
  <si>
    <t>2025-01-15 17:58:45</t>
  </si>
  <si>
    <t>SD-851-269452-8801-21230</t>
  </si>
  <si>
    <t>SD-057-250115-361452-1983</t>
  </si>
  <si>
    <t>2025-01-15 11:15:24</t>
  </si>
  <si>
    <t>普通区域-滨海-滨城绿洲-15866563595-300M-魔百和投诉-次数0-202501150000224196</t>
  </si>
  <si>
    <t>202501150000224196</t>
  </si>
  <si>
    <t>202501150000224196#【已关注中国移动10086微信公众号】流程受理流水号：20250115110818158665635951041291
客户号码:15866563595
客户姓名:徐**
投诉地市:潍坊
来话流水:2025011511071956120829213
宽带账号:15866563595
宽带账号归属地市:潍坊
宽带账号归属区县:滨海
故障地址:潍坊滨海央子街道北海路滨城绿洲18号楼*********
联系电话:15866563595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故障细类:移动高清电视故障(专席)
携转原因:
故障时间:2025-01-15 11:11:20
魔百和单播/组播:单播
具体故障现象:点播和直播观看都出现卡顿缓冲，
客户其他诉求:
魔百和单/组播：单播;宽带小区$[滨城绿洲]$</t>
  </si>
  <si>
    <t>2025-01-15 11:29:01</t>
  </si>
  <si>
    <t>2025-01-15 11:29:16</t>
  </si>
  <si>
    <t>SD-057-250115-982643-587</t>
  </si>
  <si>
    <t>2025-01-15 09:13:48</t>
  </si>
  <si>
    <t>普通区域-潍城区-新城花园-15288815551-1000M-宽带上网投诉-次数0-202501150000119975</t>
  </si>
  <si>
    <t>202501150000119975</t>
  </si>
  <si>
    <t>202501150000119975#流程受理流水号：20250115091311152888155511010415
客户号码:15288815551
客户姓名:李**
投诉地市:潍坊
来话流水:2025011509112464020895580
宽带账号:15288815551
账号归属区县:潍城
联系电话:19862918598
联系人:先生/女士
宽带地址:潍坊
工单紧急程度:非常紧急
是否投诉倾向:否
是否重复投诉:否
是否携转意向:否
是否有升级投诉倾向:否
*业务名称:业务融合开机流程宽带+全光WiFi+FTTR组网
投诉内容:手机号码：15288815551，【问题描述】客户已办理宽带业务，有开通单，要求装维尽快联系上门，请处理，谢谢。联系电话：19862918598，联系人：先生/女士，录音流水号：2025011509112464020895580。
在途开通单信息：536250112771949400，15288815551，2025-01-12 09:55:58，业务融合开机流程宽带+全光WiFi+FTTR组网，处理中，待装池
是否到厅:否
业务名称:业务融合开机流程宽带+全光WiFi+FTTR组网
;宽带小区$[新城花园]$</t>
  </si>
  <si>
    <t>2025-01-15 09:23:34</t>
  </si>
  <si>
    <t>2025-01-15 09:25:09</t>
  </si>
  <si>
    <t>SD-851-311690-1347-3693</t>
  </si>
  <si>
    <t>SD-057-250115-354821-3313</t>
  </si>
  <si>
    <t>2025-01-15 13:48:46</t>
  </si>
  <si>
    <t>80+银卡-普通区域-昌邑市-民丰村自然村-15853634167-300M-宽带延伸服务-次数0-202501150000307754</t>
  </si>
  <si>
    <t>202501150000307754</t>
  </si>
  <si>
    <t xml:space="preserve">202501150000307754#【已关注中国移动10086微信公众号】流程受理流水号：20250115134734158536341671073124
客户号码:15853634167
客户姓名:于**
投诉地市:潍坊
来话流水:2025011513472122220858137
宽带账号:15853634167
宽带账号归属地市:潍坊
宽带账号归属区县:昌邑市
故障地址:潍坊昌邑市仓街镇民丰村民丰村自然村仓街民丰村刘学伟*********
联系电话:15853634167
联系人:先生/女士
工单紧急程度:一般
是否有升级投诉倾向:否
是否重复投诉:否
是否携转意向:否
是否投诉倾向:否
是否智能网关:智能网关
当前是否在线:是
接入方式:FTTH
是否质差终端:无质差信息
光功率:-17.42
故障大类:宽带/电视
故障细类:宽带延伸服务
携转原因:
故障时间:2025-01-15 13:47:59
具体故障现象:新增加一根网线，
</t>
  </si>
  <si>
    <t>2025-01-15 13:57:11</t>
  </si>
  <si>
    <t>2025-01-15 13:57:43</t>
  </si>
  <si>
    <t>SD-851-301928-1924-17052</t>
  </si>
  <si>
    <t>SD-057-250115-396580-5521</t>
  </si>
  <si>
    <t>2025-01-15 17:51:33</t>
  </si>
  <si>
    <t>普通区域-诸城市-法院家属楼-15762625313-300M-宽带延伸服务-次数0-202501150000493121</t>
  </si>
  <si>
    <t>2025-01-16 17:52:00</t>
  </si>
  <si>
    <t>202501150000493121</t>
  </si>
  <si>
    <t xml:space="preserve">202501150000493121#【已关注中国移动10086微信公众号】流程受理流水号：20250115175031157626253131132095
客户号码:15762625313
客户姓名:李*
投诉地市:潍坊
来话流水:2025011517465281620810572
宽带账号:15762625313
宽带账号归属地市:潍坊
宽带账号归属区县:诸城市
故障地址:潍坊诸城市密州街道兴华路法院家属楼2号楼*********
联系电话:13905364320
联系人:先生/女士
工单紧急程度:一般
是否有升级投诉倾向:否
是否重复投诉:否
是否携转意向:否
是否投诉倾向:否
是否智能网关:智能网关
当前是否在线:是
接入方式:FTTH
是否质差终端:无质差信息
光功率:-16.51
故障大类:宽带/电视
故障细类:宽带延伸服务
携转原因:
故障时间:2025-01-15 17:50:05
具体故障现象:调测其它设备，客户不会视频排障，电视故障说不清，年纪大啥也不会
</t>
  </si>
  <si>
    <t>2025-01-15 17:56:26</t>
  </si>
  <si>
    <t>2025-01-15 17:58:16</t>
  </si>
  <si>
    <t>SD-057-250115-534912-1953</t>
  </si>
  <si>
    <t>2025-01-15 11:11:40</t>
  </si>
  <si>
    <t>【调研】-(目标)普通区域-寿光市-马庄（别墅区）-13655367628-300M-宽带上网投诉-次数0-202501150000220760</t>
  </si>
  <si>
    <t>202501150000220760</t>
  </si>
  <si>
    <t>202501150000220760#宽带账号：13655367628；宽带地址：潍坊寿光市化龙镇马庄村；客户来电反映移动高清取消待机，客户不在现场，无法配合线上指导/客户不配合排障，要求上门，请协助处理，谢谢！联系电话：13655367628；联系人：先生；来电流水：2025011511052568120801504。</t>
  </si>
  <si>
    <t>2025-01-15 11:14:20</t>
  </si>
  <si>
    <t>SD-851-290417-30473-10158</t>
  </si>
  <si>
    <t>SD-057-250115-743102-646</t>
  </si>
  <si>
    <t>2025-01-15 09:18:22</t>
  </si>
  <si>
    <t>【调研】-(目标)普通区域-奎文区-蔡家楼小区-15106361263-1000M-宽带上网投诉-次数0-202501150000121666</t>
  </si>
  <si>
    <t>202501150000121666</t>
  </si>
  <si>
    <t>202501150000121666#受理号码 : 15106361263客户姓名 : 岳**号码归属地 : 潍坊奎文 － 奎文城区-昱皓通讯店用户品牌 : 全球通，宽带账号：15106361263；宽带地址：潍坊高新车留蔡家楼村蔡家楼小区6号楼1单元501室；客户来电反映宽带无法上网，客户不配合排障，要求上门，请协助处理，谢谢！联系电话：本机；联系人：女士；来电流水：2025011509090557320866953</t>
  </si>
  <si>
    <t>2025-01-15 09:22:01</t>
  </si>
  <si>
    <t>2025-01-15 09:22:25</t>
  </si>
  <si>
    <t>SD-851-245109-23444-24682</t>
  </si>
  <si>
    <t>SD-057-250115-612853-5595</t>
  </si>
  <si>
    <t>2025-01-15 17:59:10</t>
  </si>
  <si>
    <t>80+金卡-普通区域-昌邑市-西大营-18253628762-1000M-宽带上网投诉-次数0-20250115175622X982349552</t>
  </si>
  <si>
    <t>20250115175622X982349552</t>
  </si>
  <si>
    <t xml:space="preserve">流程受理流水号：20250115175346182536287621132860
客户号码:18253628762
客户姓名:吴**
投诉地市:潍坊
来话流水:2025011517531654120880708
宽带账号:18253628762
宽带账号归属地市:潍坊
宽带账号归属区县:昌邑市
故障地址:潍坊昌邑市南逄镇西大营西大营16号箱*********
联系电话:18253628762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17:50:14
具体故障现象:光猫亮红灯，拔插捋直光纤线未恢复
客户其他诉求:
</t>
  </si>
  <si>
    <t>2025-01-15 18:14:17</t>
  </si>
  <si>
    <t>2025-01-15 18:14:47</t>
  </si>
  <si>
    <t>SD-851-272000-6426-29369</t>
  </si>
  <si>
    <t>SD-057-250115-204831-5528</t>
  </si>
  <si>
    <t>2025-01-15 17:53:22</t>
  </si>
  <si>
    <t>【调研】-80+普通-普通区域-诸城市-河北村-18765798686-1000M-宽带上网投诉-次数0-20250115175253X773363666</t>
  </si>
  <si>
    <t>2025-01-16 18:54:00</t>
  </si>
  <si>
    <t>20250115175253X773363666</t>
  </si>
  <si>
    <t xml:space="preserve">【农村网络投诉】流程受理流水号：20250115175150187657986861132399
客户号码:18765798686
客户姓名:范**
投诉地市:潍坊
来话流水:2025011517505289420854914
宽带账号:18765798686
宽带账号归属地市:潍坊
宽带账号归属区县:诸城市
故障地址:潍坊诸城市皇华镇河北河北村河北村南段8#箱*********
联系电话:19577730570
联系人:先生/女士
工单紧急程度:非常紧急
是否有升级投诉倾向:否
是否重复投诉:否
是否携转意向:否
是否投诉倾向:否
是否智能网关:智能网关
当前是否在线:否
接入方式:FTTH
端到端诊断结果:用户终端认证失败
是否质差终端:无质差信息
光功率:无
故障大类:宽带/电视
故障细类:宽带无法上网(专席)
携转原因:
故障时间:2025-01-15 17:51:37
具体故障现象:提示网络无法连接，
客户其他诉求:
</t>
  </si>
  <si>
    <t>2025-01-15 17:55:15</t>
  </si>
  <si>
    <t>2025-01-15 17:55:45</t>
  </si>
  <si>
    <t>SD-851-237123-8138-10591</t>
  </si>
  <si>
    <t>SD-057-250115-075419-627</t>
  </si>
  <si>
    <t>2025-01-15 09:17:11</t>
  </si>
  <si>
    <t>80+银卡-普通区域-寿光市-寿光李家村自然村二-13791620960-200M-业务受理宽带-次数0-202501150000120498</t>
  </si>
  <si>
    <t>2025-01-16 09:18:00</t>
  </si>
  <si>
    <t>202501150000120498</t>
  </si>
  <si>
    <t>202501150000120498# 宽带账号:13791620960; 联系电话：13791620960，问题类型：此工单为群障修复工单，根据群障全量闭环修复管理要求，为确保客户网络通畅，请装维人员跟进修复网络问题，谢谢！ 
 群障标题：公告。故障描述：潍坊寿光市寿光李家村自然村二光缆故障，预估24小时恢复，请帮忙拦截,如有需要请联系片区装维师傅孙向鑫15064441236主叫号码：15964039583.0;该号码仅供参考，请优先联系宽带账号。</t>
  </si>
  <si>
    <t>2025-01-15 09:29:46</t>
  </si>
  <si>
    <t>SD-057-250115-967248-5524</t>
  </si>
  <si>
    <t>2025-01-15 17:53:05</t>
  </si>
  <si>
    <t>普通区域-诸城市-小楼子自然村-18363925663-200M-宽带上网投诉-次数0-20250115175058X658804707</t>
  </si>
  <si>
    <t>20250115175058X658804707</t>
  </si>
  <si>
    <t xml:space="preserve">【农村网络投诉】流程受理流水号：20250115174944183639256631131942
客户号码:18363925663
客户姓名:范**
投诉地市:青岛
来话流水:2025011517492609920839072
宽带账号:18363925663
宽带账号归属地市:青岛
宽带账号归属区县:诸城市
故障地址:潍坊诸城市百尺河镇小楼子小楼子自然村小楼子20号箱*********
联系电话:18363925663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17:50:37
具体故障现象:光猫亮红灯，
客户其他诉求:
</t>
  </si>
  <si>
    <t>2025-01-15 17:58:58</t>
  </si>
  <si>
    <t>2025-01-15 17:59:49</t>
  </si>
  <si>
    <t>SD-851-328252-19378-8643</t>
  </si>
  <si>
    <t>SD-057-250115-037152-563</t>
  </si>
  <si>
    <t>2025-01-15 09:11:06</t>
  </si>
  <si>
    <t>【调研】-普通区域-奎文区-东方明珠-15095148313-1000M-宽带上网投诉-次数0-20250115090820X300894168</t>
  </si>
  <si>
    <t>20250115090820X300894168</t>
  </si>
  <si>
    <t xml:space="preserve">流程受理流水号：20250115090358150951483131008143
客户号码:15095148313
客户姓名:徐**
投诉地市:潍坊
来话流水:2025011509015546520883057
宽带账号:15095148313
宽带账号归属地市:潍坊
宽带账号归属区县:奎文区
故障地址:潍坊奎文区广文街道文化路东方明珠4号楼*********
联系电话:1509514831315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光功率:-20.86
故障大类:宽带/电视
故障细类:网速慢/上网掉线(专席)
携转原因:
故障时间:2025-01-15 09:06:12
具体故障现象:网速慢卡顿，
客户其他诉求:
</t>
  </si>
  <si>
    <t>2025-01-15 09:16:39</t>
  </si>
  <si>
    <t>2025-01-15 09:17:09</t>
  </si>
  <si>
    <t>SD-851-241484-4160-29766</t>
  </si>
  <si>
    <t>80+普通-普通区域-寿光市-富康小区-13863650456-100M-魔百和投诉-次数0-20250115175517X917664146 一级督办</t>
  </si>
  <si>
    <t>20250115175517X917664146</t>
  </si>
  <si>
    <t>2025-01-15 18:00:24</t>
  </si>
  <si>
    <t>2025-01-15 18:00:45</t>
  </si>
  <si>
    <t>SD-057-250115-540297-606</t>
  </si>
  <si>
    <t>2025-01-15 09:16:31</t>
  </si>
  <si>
    <t>【调研】-80+银卡-普通区域-临朐县-三友鼎盛园-15954429668-500M-宽带上网投诉-次数0-202501150000123149</t>
  </si>
  <si>
    <t>202501150000123149</t>
  </si>
  <si>
    <t>202501150000123149#流程受理流水号：20250115091602159544296681011154
客户号码:15954429668
客户姓名:李**
投诉地市:潍坊
来话流水:2025011509153671320848536
宽带账号:15954429668
账号归属区县:临朐
联系电话:15954429668
联系人:先生/女士
宽带地址:潍坊
工单紧急程度:一般
是否投诉倾向:否
是否重复投诉:否
是否携转意向:否
是否有升级投诉倾向:否
*业务名称:业务融合移机流程宽带
投诉内容:手机号码：15954429668，【问题描述】客户已办理宽带业务，有开通单，要求装维尽快联系上门，请处理，谢谢。联系电话：15954429668，联系人：先生/女士，录音流水号：2025011509153671320848536。受理明细：531920062399999999。
在途开通单信息：536250114215412672，15954429668，2025-01-14 09:56:09，业务融合移机流程宽带，处理中，装维选址
是否到厅:否
业务名称:业务融合移机流程宽带
;宽带小区$[三友鼎盛园]$</t>
  </si>
  <si>
    <t>2025-01-15 09:19:06</t>
  </si>
  <si>
    <t>2025-01-15 09:19:22</t>
  </si>
  <si>
    <t>SD-852-318713-263-23044</t>
  </si>
  <si>
    <t>SD-057-250115-563847-5530</t>
  </si>
  <si>
    <t>2025-01-15 17:53:30</t>
  </si>
  <si>
    <t>【调研】-80+银卡-普通区域-寿光市-俎家庄-13589195881-1000M-宽带上网投诉-次数0-202501150000491360</t>
  </si>
  <si>
    <t>202501150000491360</t>
  </si>
  <si>
    <t>202501150000491360#客户反映电视无法观看，，线上不认可，请协助处理。谢谢  联系人：女士 联系电话：本机 流水2025011517513871420863269</t>
  </si>
  <si>
    <t>2025-01-15 17:57:27</t>
  </si>
  <si>
    <t>2025-01-15 17:57:48</t>
  </si>
  <si>
    <t>SD-851-278025-19302-8713</t>
  </si>
  <si>
    <t>SD-057-250115-310285-1948</t>
  </si>
  <si>
    <t>2025-01-15 11:11:09</t>
  </si>
  <si>
    <t>80+银卡-普通区域-坊子区-甘棠沿街（南北街）-13964671598-500M-宽带上网投诉-次数0-202501150000219262</t>
  </si>
  <si>
    <t>202501150000219262</t>
  </si>
  <si>
    <t>202501150000219262#宽带账号13964671598：；宽带地址：潍坊坊子区太保庄街道峡瑞路甘棠沿街（南北街）甘棠沿街（南北街）1号箱李作军外墙*；客户来电反映宽带卡，无法配合线上指导，，请协助处理，谢谢！联系电话；联系人13964671598通话流水：。2025011511085693020852715</t>
  </si>
  <si>
    <t>2025-01-15 11:25:29</t>
  </si>
  <si>
    <t>2025-01-15 11:25:47</t>
  </si>
  <si>
    <t>SD-851-298687-3083-19916</t>
  </si>
  <si>
    <t>SD-057-250115-096478-5579</t>
  </si>
  <si>
    <t>2025-01-15 17:56:54</t>
  </si>
  <si>
    <t>【调研】-80+普通-普通区域-奎文区-中颐和园-15244415650-300M-业务受理宽带-次数0-202501150000496581</t>
  </si>
  <si>
    <t>202501150000496581</t>
  </si>
  <si>
    <t>202501150000496581# 宽带账号:15244415650; 联系电话：15244415650，问题类型：此工单为群障修复工单，根据群障全量闭环修复管理要求，为确保客户网络通畅，请装维人员跟进修复网络问题，谢谢！ 
 群障标题：公告。故障描述：潍坊奎文区中颐和园光缆故障，预估24小时恢复，请帮忙拦截,如有需要请联系片区装维师傅王子龙15706307413主叫号码：15244415650.0;该号码仅供参考，请优先联系宽带账号。</t>
  </si>
  <si>
    <t>2025-01-15 18:01:32</t>
  </si>
  <si>
    <t>SD-057-250115-295163-1674</t>
  </si>
  <si>
    <t>2025-01-15 10:47:18</t>
  </si>
  <si>
    <t>FTTR-普通区域-青州市-马埠-15064668883-300M-宽带上网投诉-次数0-20250115104632X192636229</t>
  </si>
  <si>
    <t>20250115104632X192636229</t>
  </si>
  <si>
    <t xml:space="preserve">【农村网络投诉】流程受理流水号：20250115104549150646688831035034
客户号码:15064668883
客户姓名:李**
投诉地市:潍坊
来话流水:2025011510434170720882490
宽带账号:15064668883
宽带账号归属地市:潍坊
宽带账号归属区县:青州市
故障地址:潍坊青州市东夏镇马埠马埠2号箱（村东南黄永安）*********
联系电话:15064668883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故障时间:2025-01-15 10:46:03
具体故障现象:用户无法提供具体故障现象，
客户其他诉求:
</t>
  </si>
  <si>
    <t>2025-01-15 10:57:13</t>
  </si>
  <si>
    <t>2025-01-15 10:57:33</t>
  </si>
  <si>
    <t>SD-851-320445-14593-17804</t>
  </si>
  <si>
    <t>SD-057-250115-431086-1651</t>
  </si>
  <si>
    <t>2025-01-15 10:46:43</t>
  </si>
  <si>
    <t>80+普通-普通区域-青州市-三里社区-15095173316-300M-业务受理宽带-次数0-202501150000198749</t>
  </si>
  <si>
    <t>202501150000198749</t>
  </si>
  <si>
    <t>202501150000198749# 宽带账号:15095173316; 联系电话：15095173316，问题类型：此工单为群障修复工单，根据群障全量闭环修复管理要求，为确保客户网络通畅，请装维人员跟进修复网络问题，谢谢！ 
 群障标题：公告。故障描述：潍坊青州市三里社区光缆故障，预估24小时恢复，请帮忙拦截,如有需要请联系片区装维师傅王振海15706307675主叫号码：13869612341.0;该号码仅供参考，请优先联系宽带账号。</t>
  </si>
  <si>
    <t>2025-01-15 10:49:35</t>
  </si>
  <si>
    <t>2025-01-15 10:50:18</t>
  </si>
  <si>
    <t>SD-057-250115-917862-1650</t>
  </si>
  <si>
    <t>2025-01-15 10:46:41</t>
  </si>
  <si>
    <t>普通区域-奎文区-刘东村自然村-15966137834-200M-宽带上网投诉-次数0-202501150000199235</t>
  </si>
  <si>
    <t>2025-01-16 11:47:00</t>
  </si>
  <si>
    <t>202501150000199235</t>
  </si>
  <si>
    <t xml:space="preserve">202501150000199235#流程受理流水号：20250115104413159661378341034603
客户号码:15966137834
客户姓名:于**
投诉地市:潍坊
来话流水:2025011510435280320885190
宽带账号:15966137834
宽带账号归属地市:潍坊
宽带账号归属区县:奎文区
故障地址:潍坊奎文区廿里堡街道刘东村刘东村自然村刘东村村委西南*********
联系电话:15966137834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光功率:-22.21
故障大类:宽带/电视
故障细类:宽带无法上网
携转原因:
故障时间:2025-01-15 10:45:19
具体故障现象:提示网络无法连接，
客户其他诉求:客户侧为质差终端，要求上门更换终端并一并处理故障问题。
</t>
  </si>
  <si>
    <t>2025-01-15 10:49:09</t>
  </si>
  <si>
    <t>2025-01-15 10:49:30</t>
  </si>
  <si>
    <t>SD-057-250115-385042-1598</t>
  </si>
  <si>
    <t>2025-01-15 10:43:15</t>
  </si>
  <si>
    <t>普通区域--null-15288996003-宽带延伸服务-次数0-202501150000196021</t>
  </si>
  <si>
    <t>2025-01-16 10:44:00</t>
  </si>
  <si>
    <t>202501150000196021</t>
  </si>
  <si>
    <t xml:space="preserve">202501150000196021#【已关注中国移动10086微信公众号】流程受理流水号：20250115103849152889960031033130
客户号码:15288996003
客户姓名:刘**
投诉地市:潍坊
来话流水:2025011510375213720897228
宽带账号:15288996003
宽带账号归属地市:潍坊
宽带账号归属区县:--
故障地址:北宫街新华路路口北人了资源3号楼1单元501
联系电话:15288996003
联系人:先生
工单紧急程度:一般
是否有升级投诉倾向:否
是否重复投诉:否
是否携转意向:否
是否投诉倾向:否
是否智能网关:非智能网关
当前是否在线:否
接入方式:--
是否质差终端:无质差信息
光功率:无
故障大类:宽带/电视
故障细类:宽带延伸服务
携转原因:
故障时间:2025-01-15 10:39:33
具体故障现象:重新布置网线，
</t>
  </si>
  <si>
    <t>SD-057-250115-691485-1713</t>
  </si>
  <si>
    <t>2025-01-15 10:49:42</t>
  </si>
  <si>
    <t>【调研】-普通区域--null-18265681165-宽带上网投诉-次数0-20250115095016X816830629</t>
  </si>
  <si>
    <t>2025-01-16 11:50:00</t>
  </si>
  <si>
    <t>20250115095016X816830629</t>
  </si>
  <si>
    <t>平台流水号部转-20250100151923申诉信息流水号部-20250100141083刘伟明联系电话18265681165申诉涉及号码18265681165潍坊2025-01-14 08:54:20 宽带速度很慢，卡的厉害，打电话保修，要不就是断电重启，要不就让买路由器，维修人员态度恶劣，去营业厅办理报修，不管，让我自己联系维修人员，打电话不接，爱搭不理！每个月套餐消费很高，流量，宽带全都不够用。
此投诉为工信部自查单，请立即联系客户处理，做好沟通解释工作，并于第3个工作日的17：00前将投诉处理报告上传至工单附件中。</t>
  </si>
  <si>
    <t>SD-057-250115-924610-1681</t>
  </si>
  <si>
    <t>2025-01-15 10:47:42</t>
  </si>
  <si>
    <t>【调研】-80+普通-普通区域-潍城区-官路村-15165615689-200M-宽带上网投诉-次数0-202501150000199816</t>
  </si>
  <si>
    <t>2025-01-16 11:48:00</t>
  </si>
  <si>
    <t>202501150000199816</t>
  </si>
  <si>
    <t>202501150000199816#宽带账号：15165615689；宽带地址：潍坊潍城区乐埠山生态经济发展区官路村官路村21#西数第1条胡同南数第3排东户*********；客户来电表示宽带网速慢要求上门要求尽快处理回复！来电流水2025011510452652320808120，联系电话：15165615689</t>
  </si>
  <si>
    <t>2025-01-15 10:48:57</t>
  </si>
  <si>
    <t>2025-01-15 10:49:32</t>
  </si>
  <si>
    <t>SD-851-297804-26527-26892</t>
  </si>
  <si>
    <t>SD-057-250115-734821-1609</t>
  </si>
  <si>
    <t>2025-01-15 10:44:10</t>
  </si>
  <si>
    <t>【调研】-80+白金-(目标)普通区域-奎文区-君尚花园-15966081916-1000M-宽带上网投诉-次数0-20250115104226X946487969</t>
  </si>
  <si>
    <t>20250115104226X946487969</t>
  </si>
  <si>
    <t xml:space="preserve">流程受理流水号：20250115104126159660819161033865
客户号码:15966081916
客户姓名:薛**
投诉地市:潍坊
来话流水:2025011510300750120883900
宽带账号:15966081916
宽带账号归属地市:潍坊
宽带账号归属区县:奎文区
故障地址:潍坊奎文区北苑街道北宫街君尚花园老3号楼4-502
联系电话:13953655845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光功率:-17.54
故障大类:宽带/电视
故障细类:网速慢/上网掉线(专席)
携转原因:
故障时间:2025-01-15 10:41:38
具体故障现象:22002，网络连接提示已连接，重启未恢复
客户其他诉求:
</t>
  </si>
  <si>
    <t>2025-01-15 10:46:38</t>
  </si>
  <si>
    <t>2025-01-15 10:47:09</t>
  </si>
  <si>
    <t>SD-057-250115-312476-1669</t>
  </si>
  <si>
    <t>2025-01-15 10:47:12</t>
  </si>
  <si>
    <t>普通区域-奎文区-人力资源宿舍-13791618029-200M-宽带延伸服务-次数0-202501150000201006</t>
  </si>
  <si>
    <t>2025-01-16 10:48:00</t>
  </si>
  <si>
    <t>202501150000201006</t>
  </si>
  <si>
    <t xml:space="preserve">202501150000201006#流程受理流水号：20250115104543137916180291035009
客户号码:13791618029
客户姓名:刘**
投诉地市:潍坊
来话流水:2025011510375213720897228
宽带账号:13791618029
宽带账号归属地市:潍坊
宽带账号归属区县:奎文区
故障地址:潍坊奎文区北苑街道新华路人力资源宿舍3号楼*********
联系电话:15288996003
联系人:先生
工单紧急程度:一般
是否有升级投诉倾向:否
是否重复投诉:否
是否携转意向:否
是否投诉倾向:否
是否智能网关:智能网关
当前是否在线:是
接入方式:FTTH
是否质差终端:无质差信息
光功率:-21.30
故障大类:宽带/电视
故障细类:宽带延伸服务
携转原因:
故障时间:2025-01-15 10:45:54
具体故障现象:重新布置网线，
</t>
  </si>
  <si>
    <t>2025-01-15 10:53:13</t>
  </si>
  <si>
    <t>2025-01-15 10:53:36</t>
  </si>
  <si>
    <t>SD-057-250115-384906-1642</t>
  </si>
  <si>
    <t>2025-01-15 10:46:32</t>
  </si>
  <si>
    <t>80+金卡-普通区域-潍城区-槐埠村自然村-13806468983-100M-业务受理宽带-次数0-202501150000199542</t>
  </si>
  <si>
    <t>2025-01-16 10:47:00</t>
  </si>
  <si>
    <t>202501150000199542</t>
  </si>
  <si>
    <t>202501150000199542# 宽带账号:13806468983; 联系电话：13806468983，问题类型：此工单为群障修复工单，根据群障全量闭环修复管理要求，为确保客户网络通畅，请装维人员跟进修复网络问题，谢谢！ 
 群障标题：公告。故障描述：潍坊潍城区槐埠村自然村光缆故障，预估24小时恢复，请帮忙拦截,如有需要请联系片区装维师傅王绪友15706307892主叫号码：13806468983.0;该号码仅供参考，请优先联系宽带账号。</t>
  </si>
  <si>
    <t>2025-01-15 10:50:05</t>
  </si>
  <si>
    <t>2025-01-15 10:50:34</t>
  </si>
  <si>
    <t>SD-851-315902-2745-20556</t>
  </si>
  <si>
    <t>SD-057-250115-840953-1649</t>
  </si>
  <si>
    <t>【调研】-80+金卡-普通区域-昌邑市-世纪华城-18366362678-1000M-业务受理宽带-次数0-202501150000198457</t>
  </si>
  <si>
    <t>202501150000198457</t>
  </si>
  <si>
    <t>202501150000198457# 宽带账号:18366362678; 联系电话：18366362678，问题类型：此工单为群障修复工单，根据群障全量闭环修复管理要求，为确保客户网络通畅，请装维人员跟进修复网络问题，谢谢！ 
 群障标题：公告。故障描述：潍坊昌邑市世纪华城光缆故障，预估24小时恢复，请帮忙拦截,如有需要请联系片区装维师傅邓艺浩15706307216主叫号码：18366362678.0;该号码仅供参考，请优先联系宽带账号。</t>
  </si>
  <si>
    <t>2025-01-15 10:48:13</t>
  </si>
  <si>
    <t>2025-01-15 10:49:23</t>
  </si>
  <si>
    <t>SD-852-264767-440-19043</t>
  </si>
  <si>
    <t>SD-057-250115-609235-1680</t>
  </si>
  <si>
    <t>普通区域-寒亭区-辛家朱马村自然村-18863637712-100M-宽带上网投诉-次数0-202501150000201014 二级督办</t>
  </si>
  <si>
    <t>202501150000201014</t>
  </si>
  <si>
    <t>202501150000201014#【已关注中国移动10086微信公众号】流程受理流水号：20250115104421188636377121034641
客户号码:18863637712
客户姓名:陈**
投诉地市:潍坊
来话流水:2025011510404262120838817
宽带账号:18863637712
宽带账号归属地市:潍坊
宽带账号归属区县:寒亭区
故障地址:潍坊寒亭区高里镇辛家朱马村辛家朱马村自然村辛家朱马村东北1号箱李素香*********
联系电话:18863637712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10:45:02
具体故障现象:提示网络无法连接，
客户其他诉求:请协助处理，谢谢
;宽带小区$[辛家朱马村自然村]$</t>
  </si>
  <si>
    <t>2025-01-15 11:00:44</t>
  </si>
  <si>
    <t>2025-01-15 11:01:49</t>
  </si>
  <si>
    <t>SD-057-250115-593708-1654</t>
  </si>
  <si>
    <t>2025-01-15 10:46:48</t>
  </si>
  <si>
    <t>【重投】-普通区域-潍城区-城隍庙小区-13792612774-300M-业务受理宽带-次数0-202501150000199550</t>
  </si>
  <si>
    <t>202501150000199550</t>
  </si>
  <si>
    <t>202501150000199550#【已关注中国移动10086微信公众号】 宽带账号:13792612774; 联系电话：13792612774，问题类型：此工单为群障修复工单，根据群障全量闭环修复管理要求，为确保客户网络通畅，请装维人员跟进修复网络问题，谢谢！ 
 群障标题：公告。故障描述：潍坊潍城区城隍庙小区光缆故障，预估24小时恢复，请帮忙拦截,如有需要请联系片区装维师傅杜王峰15706307881主叫号码：13792612774.0;该号码仅供参考，请优先联系宽带账号。</t>
  </si>
  <si>
    <t>2025-01-15 10:51:34</t>
  </si>
  <si>
    <t>2025-01-15 10:51:50</t>
  </si>
  <si>
    <t>SD-851-244644-685-25823</t>
  </si>
  <si>
    <t>2025-01-15 20:07:21</t>
  </si>
  <si>
    <t>普通区域-奎文区-虞河生活城三期-15863658083-500M-宽带上网投诉-次数0-202501150000551341 一级督办</t>
  </si>
  <si>
    <t>202501150000551341</t>
  </si>
  <si>
    <t>2025-01-15 20:19:47</t>
  </si>
  <si>
    <t>2025-01-15 20:20:19</t>
  </si>
  <si>
    <t>SD-851-246751-9339-679</t>
  </si>
  <si>
    <t>SD-057-250115-103296-71</t>
  </si>
  <si>
    <t>2025-01-15 08:04:02</t>
  </si>
  <si>
    <t>80+普通-普通区域-潍城区-润扬五金城-15762550223-200M-宽带上网投诉-次数0-202501150000090985</t>
  </si>
  <si>
    <t>2025-01-16 09:05:00</t>
  </si>
  <si>
    <t>202501150000090985</t>
  </si>
  <si>
    <t>202501150000090985#【已关注中国移动10086微信公众号】流程受理流水号：20250115080331157625502231000291
客户号码:15762550223
客户姓名:安**
投诉地市:潍坊
来话流水:2025011508023661220847791
宽带账号:15762550223
宽带账号归属地市:潍坊
宽带账号归属区县:潍城区
故障地址:潍坊潍城区南关街道健康街润扬五金城润扬五金城2号楼*********
联系电话:15762550223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故障细类:宽带无法上网
携转原因:
故障时间:2025-01-15 08:03:41
具体故障现象:打不开网页，
客户其他诉求:
;宽带小区$[润扬五金城]$</t>
  </si>
  <si>
    <t>2025-01-15 08:16:37</t>
  </si>
  <si>
    <t>2025-01-15 08:17:01</t>
  </si>
  <si>
    <t>SD-852-323766-1739-13511</t>
  </si>
  <si>
    <t>SD-057-250115-412375-6781</t>
  </si>
  <si>
    <t>2025-01-15 20:06:56</t>
  </si>
  <si>
    <t>【重投】-【调研】-(目标)普通区域-青州市-八喜温馨苑-15662481567-1000M-宽带上网投诉-次数0-202501150000551349</t>
  </si>
  <si>
    <t>202501150000551349</t>
  </si>
  <si>
    <t>202501150000551349#宽带账号：15662481567；联系电话：15662481567宽带地址：潍坊市青州市益都街道玲珑山北路八喜温馨苑3号楼；客户来电反映宽带网络不好用，客户异机来电报修，线上指导无法配合操作，要求上门处理，来电流水：2025011520040462020835199</t>
  </si>
  <si>
    <t>2025-01-15 20:07:22</t>
  </si>
  <si>
    <t>2025-01-15 20:07:38</t>
  </si>
  <si>
    <t>SD-851-261028-3121-20073</t>
  </si>
  <si>
    <t>SD-057-250115-640279-70</t>
  </si>
  <si>
    <t>2025-01-15 08:03:59</t>
  </si>
  <si>
    <t>80+银卡-普通区域-寿光市-侯河东-15963616122-1000M-宽带上网投诉-次数0-202501150000090352</t>
  </si>
  <si>
    <t>202501150000090352</t>
  </si>
  <si>
    <t xml:space="preserve">202501150000090352#流程受理流水号：20250115080330159636161221000290
客户号码:15963616122
客户姓名:侯**
投诉地市:潍坊
来话流水:2025011508031756120849180
宽带账号:15963616122
宽带账号归属地市:潍坊
宽带账号归属区县:寿光市
故障地址:潍坊寿光市侯镇侯河东侯河东侯河东村4箱（侯俊孟外墙）*********
联系电话:15963616122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光功率:-26.19
故障大类:宽带/电视
故障细类:宽带无法上网
携转原因:
故障时间:2025-01-15 08:03:38
具体故障现象:提示网络无法连接，
客户其他诉求:客户侧为质差终端，要求上门更换终端并一并处理故障问题。
</t>
  </si>
  <si>
    <t>2025-01-15 08:05:48</t>
  </si>
  <si>
    <t>2025-01-15 08:06:10</t>
  </si>
  <si>
    <t>SD-851-264994-20495-4470</t>
  </si>
  <si>
    <t>2025-01-15 20:05:23</t>
  </si>
  <si>
    <t>普通区域-奎文区-御景苑-18363676657-300M-宽带上网投诉-次数0-20250115200408X648701614 一级督办</t>
  </si>
  <si>
    <t>20250115200408X648701614</t>
  </si>
  <si>
    <t>2025-01-15 20:11:26</t>
  </si>
  <si>
    <t>2025-01-15 20:11:57</t>
  </si>
  <si>
    <t>SD-057-250115-316078-6756</t>
  </si>
  <si>
    <t>2025-01-15 20:04:59</t>
  </si>
  <si>
    <t>【调研】-80+白金-(目标)普通区域-寒亭区-爱悦城鸿府-13678666131-1000M-宽带上网投诉-次数0-202501150000551801</t>
  </si>
  <si>
    <t>202501150000551801</t>
  </si>
  <si>
    <t xml:space="preserve">202501150000551801# 宽带账号13678666131；联系电话：13678666131宽带地址潍坊寒亭区寒亭街道友谊路爱悦城鸿府4号楼*********；客户来电反映宽带网速慢，线上指导无法配合操作，要求上门处理, 来电流水：2025011520013955720823893
</t>
  </si>
  <si>
    <t>2025-01-15 20:31:57</t>
  </si>
  <si>
    <t>2025-01-15 20:33:10</t>
  </si>
  <si>
    <t>80+银卡-普通区域-寿光市-彭家道口村自然村-15953621083-1000M-宽带上网投诉-次数0-202501150000551506 一级督办</t>
  </si>
  <si>
    <t>202501150000551506</t>
  </si>
  <si>
    <t>2025-01-15 20:22:39</t>
  </si>
  <si>
    <t>2025-01-15 20:23:01</t>
  </si>
  <si>
    <t>SD-851-325140-14841-27583</t>
  </si>
  <si>
    <t>SD-057-250115-160953-3729</t>
  </si>
  <si>
    <t>2025-01-15 14:42:21</t>
  </si>
  <si>
    <t>【调研】-80+银卡-FTTR-普通区域-昌邑市-昌邑李家村自然村-18765113358-1000M-宽带上网投诉-次数0-202501150000346354</t>
  </si>
  <si>
    <t>202501150000346354</t>
  </si>
  <si>
    <t xml:space="preserve">202501150000346354#【已关注中国移动10086微信公众号】流程受理流水号：20250115144041187651133581084681
客户号码:18765113358
客户姓名:李**
投诉地市:潍坊
来话流水:2025011514393356120803948
宽带账号:18765113358
宽带账号归属地市:潍坊
宽带账号归属区县:昌邑市
故障地址:潍坊昌邑市仓街镇李家村李家村自然村李家村28号箱李子文*********
联系电话:18765113358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光功率:-21.30
故障大类:宽带/电视
故障细类:移动高清电视故障
携转原因:
故障时间:2025-01-15 14:41:35
魔百和单播/组播:单播
具体故障现象:点播和直播观看都出现卡顿缓冲，
客户其他诉求:客户侧为质差终端，要求上门更换终端并一并处理故障问题。
</t>
  </si>
  <si>
    <t>2025-01-15 14:50:11</t>
  </si>
  <si>
    <t>2025-01-15 14:50:38</t>
  </si>
  <si>
    <t>SD-851-242741-14133-2051</t>
  </si>
  <si>
    <t>SD-057-250115-674259-3751</t>
  </si>
  <si>
    <t>2025-01-15 14:45:03</t>
  </si>
  <si>
    <t>80+金卡-普通区域-高密市-南高戈庄自然村-15864309840-1000M-宽带上网投诉-次数1-202501140000580722 一级督办</t>
  </si>
  <si>
    <t>2025-01-15 14:49:03</t>
  </si>
  <si>
    <t>2025-01-15 15:03:30</t>
  </si>
  <si>
    <t>SD-057-250115-539642-3730</t>
  </si>
  <si>
    <t>2025-01-15 14:42:31</t>
  </si>
  <si>
    <t>【调研】-普通区域-青州市-禄禧新城高层-13562642866-1000M-宽带上网投诉-次数0-202501150000345793</t>
  </si>
  <si>
    <t>202501150000345793</t>
  </si>
  <si>
    <t>202501150000345793#流程受理流水号：20250115144152135626428661084977
客户号码:13562642866
客户姓名:杜**
投诉地市:潍坊
来话流水:2025011514405458120822848
宽带账号:13562642866
宽带账号归属地市:潍坊
宽带账号归属区县:青州市
故障地址:潍坊青州市云门山街道海岱路禄禧新城高层北苑3号楼*********
联系电话:15163673850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故障细类:宽带无法上网(专席)
携转原因:
故障时间:2025-01-15 14:44:48
具体故障现象:宽带在线无法使用：网口指示灯正常，网线连接正确，外接路由器未操作恢复出厂或者换新，指导断电重启设备无效，请处理，谢谢。
客户其他诉求:
;宽带小区$[禄禧新城高层]$</t>
  </si>
  <si>
    <t>2025-01-15 14:57:24</t>
  </si>
  <si>
    <t>2025-01-15 15:00:00</t>
  </si>
  <si>
    <t>SD-851-318015-1659-29587</t>
  </si>
  <si>
    <t>SD-057-250115-650437-3769</t>
  </si>
  <si>
    <t>2025-01-15 14:46:28</t>
  </si>
  <si>
    <t>普通区域-奎文区-恒信金色城品-13280749551-300M-宽带上网投诉-次数0-202501150000348995</t>
  </si>
  <si>
    <t>202501150000348995</t>
  </si>
  <si>
    <t>202501150000348995#流程受理流水号：20250115144541132807495511085977
客户号码:13280749551
客户姓名:李**
投诉地市:潍坊
来话流水:2025011514435064420863574
宽带账号:13280749551
宽带账号归属地市:潍坊
宽带账号归属区县:奎文区
故障地址:潍坊奎文区北苑街道玄武街恒信金色城品4号楼3单元1002*********
联系电话:15621752647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14:45:49
具体故障现象:光猫亮红灯，客户来电反映光信号亮红灯，引导插紧光纤线，捋直未恢复，请协助处理
客户其他诉求:
;宽带小区$[恒信金色城品]$</t>
  </si>
  <si>
    <t>2025-01-15 14:52:08</t>
  </si>
  <si>
    <t>2025-01-15 14:52:42</t>
  </si>
  <si>
    <t>SD-851-262074-4349-3662</t>
  </si>
  <si>
    <t>SD-057-250115-067943-7375</t>
  </si>
  <si>
    <t>2025-01-15 22:34:12</t>
  </si>
  <si>
    <t>【调研】-80+普通-普通区域-寒亭区-荔水湾小区-18206366686-300M-宽带上网投诉-次数0-202501150000575034</t>
  </si>
  <si>
    <t>202501150000575034</t>
  </si>
  <si>
    <t>202501150000575034#【已关注中国移动10086微信公众号】流程受理流水号：20250115223209182063666861164566
客户号码:18206366686
客户姓名:李**
投诉地市:潍坊
来话流水:2025011522314574320833289
宽带账号:18206366686
宽带账号归属地市:潍坊
宽带账号归属区县:寒亭区
故障地址:潍坊寒亭区经济开发区民主街荔水湾小区13号楼*********
联系电话:18206366686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光功率:-17.42
故障大类:宽带/电视
故障细类:宽带无法上网
携转原因:
故障时间:2025-01-15 22:33:30
具体故障现象:打不开网页，
客户其他诉求:
;宽带小区$[荔水湾小区]$</t>
  </si>
  <si>
    <t>2025-01-16 07:30:55</t>
  </si>
  <si>
    <t>2025-01-16 07:33:36</t>
  </si>
  <si>
    <t>SD-851-253854-16099-7918</t>
  </si>
  <si>
    <t>SD-057-250115-469508-2045</t>
  </si>
  <si>
    <t>2025-01-15 11:22:54</t>
  </si>
  <si>
    <t>【调研】-普通区域-寒亭区-怡海花园小区-13562686379-1000M-宽带上网投诉-次数0-202501150000231720 三级督办</t>
  </si>
  <si>
    <t>202501150000231720</t>
  </si>
  <si>
    <t>202501150000231720#流程受理流水号：20250115112118135626863791044693
客户号码:13562686379
客户姓名:郑**
投诉地市:潍坊
来话流水:2025011511190873720896873
宽带账号:13562686379
宽带账号归属地市:潍坊
宽带账号归属区县:寒亭区
故障地址:潍坊寒亭区开元街道白云路怡海花园小区18号楼*********
联系电话:13562686379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故障时间:2025-01-15 11:19:29
具体故障现象:频繁掉线,网速慢卡顿，千兆路由器使用，位置宽阔，重启未恢复要求马上处理
客户其他诉求:客户表示多次处理为恢复，在处理不好投诉12345
;宽带小区$[怡海花园小区]$</t>
  </si>
  <si>
    <t>2025-01-15 11:32:13</t>
  </si>
  <si>
    <t>2025-01-15 11:32:44</t>
  </si>
  <si>
    <t>SD-057-250115-019426-2101</t>
  </si>
  <si>
    <t>2025-01-15 11:27:55</t>
  </si>
  <si>
    <t>80+银卡-普通区域-奎文区-盛华园-15763008213-1000M-宽带上网投诉-次数0-202501150000231680</t>
  </si>
  <si>
    <t>202501150000231680</t>
  </si>
  <si>
    <t>202501150000231680#15763008213来电对于前期问题处理不满，网速一直达不到千兆。要求工人师傅上门测速，带着需要带的设备。并且不让外包公司给本机打电话。联系电话：15763008213前期流水：202410290000630109（手机号码：15763008213，客户来电反映家里的宽带网速达不到千兆，师傅上门过去检测和换了新的路由器都没有达到千兆，客户要求退宽带网费，客户前期反映对次都没有改善，经解释客户不认可，客户要求尽快回电处理，谢谢
联系人先生   联系电话15006690246   来话流水2024102918103841220854953）</t>
  </si>
  <si>
    <t>2025-01-15 11:35:30</t>
  </si>
  <si>
    <t>家庭咨询-&gt;网络质量-&gt;家庭宽带-&gt;全局流转-&gt;功能使用-&gt;用户测速与签约速率不符-&gt;全局流转</t>
  </si>
  <si>
    <t>2025-01-15 11:38:08</t>
  </si>
  <si>
    <t>SD-851-289000-15194-29888</t>
  </si>
  <si>
    <t>SD-057-250115-653208-2090</t>
  </si>
  <si>
    <t>2025-01-15 11:27:13</t>
  </si>
  <si>
    <t>普通区域-青州市-马氏富贵苑-15966105940-1000M-业务受理宽带-次数0-202501150000235245</t>
  </si>
  <si>
    <t>202501150000235245</t>
  </si>
  <si>
    <t>202501150000235245# 宽带账号:15966105940; 联系电话：15966105940，问题类型：此工单为群障修复工单，根据群障全量闭环修复管理要求，为确保客户网络通畅，请装维人员跟进修复网络问题，谢谢！ 
 群障标题：公告。故障描述：潍坊青州市马氏富贵苑光缆故障，预估24小时恢复，请帮忙拦截,如有需要请联系片区装维师傅李国军15706307631主叫号码：19506501036.0;该号码仅供参考，请优先联系宽带账号。</t>
  </si>
  <si>
    <t>2025-01-15 11:44:24</t>
  </si>
  <si>
    <t>2025-01-15 11:46:37</t>
  </si>
  <si>
    <t>SD-851-263188-15294-11756</t>
  </si>
  <si>
    <t>SD-057-250115-697283-2104</t>
  </si>
  <si>
    <t>2025-01-15 11:28:12</t>
  </si>
  <si>
    <t>80+银卡-普通区域-寿光市-圣和居-15963696902-200M-宽带延伸服务-次数0-202501150000235724</t>
  </si>
  <si>
    <t>2025-01-16 11:29:00</t>
  </si>
  <si>
    <t>202501150000235724</t>
  </si>
  <si>
    <t xml:space="preserve">202501150000235724#流程受理流水号：20250115112742159636969021046367
客户号码:15963696902
客户姓名:杨*
投诉地市:潍坊
来话流水:2025011511271807320809300
宽带账号:15963696902
宽带账号归属地市:潍坊
宽带账号归属区县:寿光市
故障地址:潍坊寿光市圣城街道文圣街圣和居4号楼*********
联系电话:15963696902
联系人:先生/女士
工单紧急程度:一般
是否有升级投诉倾向:否
是否重复投诉:否
是否携转意向:否
是否投诉倾向:否
是否智能网关:智能网关
当前是否在线:是
接入方式:FTTH
是否质差终端:是
光功率:-21.24
故障大类:宽带/电视
故障细类:宽带延伸服务
携转原因:
故障时间:2025-01-15 11:27:51
具体故障现象:延长网线，
</t>
  </si>
  <si>
    <t>2025-01-15 11:31:35</t>
  </si>
  <si>
    <t>2025-01-15 11:32:02</t>
  </si>
  <si>
    <t>SD-852-335477-1405-22415</t>
  </si>
  <si>
    <t>SD-057-250115-418762-2032</t>
  </si>
  <si>
    <t>2025-01-15 11:21:32</t>
  </si>
  <si>
    <t>80+金卡-普通区域-奎文区-九龙山电业局宿舍(FTTB)-15063439085-500M-宽带上网投诉-次数0-202501150000227437</t>
  </si>
  <si>
    <t>202501150000227437</t>
  </si>
  <si>
    <t>202501150000227437#流程受理流水号：20250115112054150634390851044591
客户号码:15063439085
客户姓名:刘**
投诉地市:潍坊
来话流水:2025011511191045920897253
宽带账号:15063439085
宽带账号归属地市:潍坊
宽带账号归属区县:高新
故障地址:潍坊高新高新城区新华路九龙山电业局宿舍(FTTB)9号楼*********
联系电话:15063439085
联系人:先生/女士
工单紧急程度:一般
是否有升级投诉倾向:否
是否重复投诉:否
是否携转意向:否
是否投诉倾向:否
是否智能网关:非智能网关
当前是否在线:是
接入方式:FTTB
端到端诊断结果:客户侧设备问题（新增）
是否质差终端:无质差信息
光功率:无
故障大类:宽带/电视
故障细类:网速慢/上网掉线(专席)
携转原因:
故障时间:2025-01-15 11:21:45
具体故障现象:网速慢卡顿，
客户其他诉求:请协助处理  谢谢
;宽带小区$[九龙山电业局宿舍(FTTB)]$</t>
  </si>
  <si>
    <t>2025-01-15 11:23:47</t>
  </si>
  <si>
    <t>2025-01-15 11:25:20</t>
  </si>
  <si>
    <t>SD-851-249400-1960-625</t>
  </si>
  <si>
    <t>SD-057-250115-907821-2050</t>
  </si>
  <si>
    <t>2025-01-15 11:23:10</t>
  </si>
  <si>
    <t>【调研】-80+银卡-(目标)普通区域-昌乐县-东岔河村自然村-13964797380-300M-宽带上网投诉-次数0-20250115112208X328862281</t>
  </si>
  <si>
    <t>20250115112208X328862281</t>
  </si>
  <si>
    <t xml:space="preserve">【农村网络投诉】流程受理流水号：20250115112029139647973801044483
客户号码:13964797380
客户姓名:吴**
投诉地市:潍坊
来话流水:2025011511201513120812440
宽带账号:13964797380
宽带账号归属地市:潍坊
宽带账号归属区县:昌乐县
故障地址:潍坊昌乐县高崖库区东岔河村东岔河村自然村东岔河村扩2#*********
联系电话:13583626366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故障时间:2025-01-15 11:20:18
具体故障现象:网速慢卡顿，
客户其他诉求:无法上网
</t>
  </si>
  <si>
    <t>2025-01-15 11:28:09</t>
  </si>
  <si>
    <t>2025-01-15 11:29:05</t>
  </si>
  <si>
    <t>SD-057-250115-401539-2049</t>
  </si>
  <si>
    <t>2025-01-15 11:23:06</t>
  </si>
  <si>
    <t>【调研】-80+普通-普通区域-昌邑市-唐家村自然村-13780807927-200M-魔百和投诉-次数0-20250115112158X318256782</t>
  </si>
  <si>
    <t>2025-01-16 12:24:00</t>
  </si>
  <si>
    <t>20250115112158X318256782</t>
  </si>
  <si>
    <t>【农村网络投诉】流程受理流水号：20250115112043137808079271044545
客户号码:13780807927
客户姓名:唐**
投诉地市:潍坊
来话流水:2025011511141164120827368
宽带账号:13780807927
宽带账号归属地市:潍坊
宽带账号归属区县:昌邑市
故障地址:潍坊昌邑市仓街镇唐家村唐家村自然村唐家村唐寿文*********
联系电话:13780807927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故障大类:电视
故障细类:移动高清电视故障(专席)
携转原因:
故障时间:2025-01-15 11:24:30
魔百和单播/组播:单播
具体故障现象:电视直播或点播无法观看，
客户其他诉求:
魔百和单/组播：单播</t>
  </si>
  <si>
    <t>2025-01-15 11:24:34</t>
  </si>
  <si>
    <t>2025-01-15 11:25:15</t>
  </si>
  <si>
    <t>SD-057-250115-712695-5791</t>
  </si>
  <si>
    <t>2025-01-15 18:22:49</t>
  </si>
  <si>
    <t>80+普通-普通区域-奎文区-雷士社区（雷士·书香宜家）-15689815110-1000M-宽带延伸服务-次数0-202501150000510713</t>
  </si>
  <si>
    <t>202501150000510713</t>
  </si>
  <si>
    <t xml:space="preserve">202501150000510713#流程受理流水号：20250115182202156898151101138342
客户号码:15689815110
客户姓名:武**
投诉地市:潍坊
来话流水:2025011518165310120894957
宽带账号:15689815110
宽带账号归属地市:潍坊
宽带账号归属区县:奎文区
故障地址:潍坊奎文区廿里堡街道文化路雷士社区（雷士·书香宜家）3号楼*********
联系电话:15689815110
联系人:先生/女士
工单紧急程度:一般
是否有升级投诉倾向:否
是否重复投诉:否
是否携转意向:否
是否投诉倾向:否
是否智能网关:智能网关
当前是否在线:是
接入方式:FTTH
是否质差终端:无质差信息
光功率:-22.21
故障大类:宽带/电视
故障细类:宽带延伸服务
携转原因:
故障时间:2025-01-15 18:21:41
具体故障现象:路由器连接光猫未亮灯
</t>
  </si>
  <si>
    <t>2025-01-15 18:27:33</t>
  </si>
  <si>
    <t>2025-01-15 18:28:06</t>
  </si>
  <si>
    <t>SD-851-324873-6168-26354</t>
  </si>
  <si>
    <t>SD-057-250115-972853-5824</t>
  </si>
  <si>
    <t>2025-01-15 18:26:17</t>
  </si>
  <si>
    <t>普通区域-昌邑市-东金台村自然村-13854414963-100M-宽带上网投诉-次数0-202501150000513190</t>
  </si>
  <si>
    <t>202501150000513190</t>
  </si>
  <si>
    <t>202501150000513190#宽带账号：13854414963*；宽带地址：潍坊昌邑市石埠镇东金台村东金台村自然村8号箱李运；客户来电反映/移动高清无法上网**，客户老人，客户不配合排障，要求师傅上门，请协助处理，谢谢！联系电话：本机；联系人先生；来电流水2025011518242090020854043</t>
  </si>
  <si>
    <t>2025-01-15 18:30:50</t>
  </si>
  <si>
    <t>2025-01-15 18:31:41</t>
  </si>
  <si>
    <t>SD-057-250115-762094-5839</t>
  </si>
  <si>
    <t>2025-01-15 18:26:43</t>
  </si>
  <si>
    <t>【调研】-FTTR-普通区域-奎文区-九龙花园（公路局宿舍）-15763063217-200M-业务受理宽带-次数0-202501150000511167</t>
  </si>
  <si>
    <t>202501150000511167</t>
  </si>
  <si>
    <t>202501150000511167# 宽带账号:15763063217; 联系电话：15763063217，问题类型：此工单为群障修复工单，根据群障全量闭环修复管理要求，为确保客户网络通畅，请装维人员跟进修复网络问题，谢谢！ 
 群障标题：公告。故障描述：潍坊奎文区九龙花园（公路局宿舍）光缆故障，预估24小时恢复，请帮忙拦截,如有需要请联系片区装维师傅曹明超15706307420主叫号码：15763063217.0;该号码仅供参考，请优先联系宽带账号。</t>
  </si>
  <si>
    <t>2025-01-15 18:28:12</t>
  </si>
  <si>
    <t>2025-01-15 18:46:48</t>
  </si>
  <si>
    <t>SD-851-252689-7562-5691</t>
  </si>
  <si>
    <t>SD-057-250115-079463-7356</t>
  </si>
  <si>
    <t>2025-01-15 22:05:38</t>
  </si>
  <si>
    <t>普通区域-诸城市-盛元名府-18653652000-1000M-业务受理宽带-次数0-202501150000574641</t>
  </si>
  <si>
    <t>202501150000574641</t>
  </si>
  <si>
    <t>202501150000574641#客户来电反映宽带无法正常使用，客户有携转意向，请尽快上门进一步检修，联系电话本机</t>
  </si>
  <si>
    <t>2025-01-15 22:11:57</t>
  </si>
  <si>
    <t>2025-01-15 22:12:19</t>
  </si>
  <si>
    <t>SD-851-283823-13635-3257</t>
  </si>
  <si>
    <t>2025-01-15 21:54:23</t>
  </si>
  <si>
    <t>普通区域-坊子区-才子官庄村自然村-13853617422-100M-宽带上网投诉-次数0-202501150000574437 一级督办</t>
  </si>
  <si>
    <t>202501150000574437</t>
  </si>
  <si>
    <t>2025-01-15 21:58:17</t>
  </si>
  <si>
    <t>2025-01-15 22:00:51</t>
  </si>
  <si>
    <t>SD-057-250115-986721-5788</t>
  </si>
  <si>
    <t>2025-01-15 18:22:29</t>
  </si>
  <si>
    <t>80+金卡-普通区域-寿光市-水岸嘉园-15253670607-500M-魔百和投诉-次数0-20250115162658X618532137</t>
  </si>
  <si>
    <t>20250115162658X618532137</t>
  </si>
  <si>
    <t xml:space="preserve">	#集团模板#家宽客户反映装机地址为!{宽带装机地址}，装机时间为xx，办理渠道为xx，在!{故障开始时间}!{宽带账号}出现xx问题，客户来电表示办理魔百合业务 但是没有给安装魔百合设备 解释不认可 要求尽快处理联系 联系电话：15253670607#集团模板#</t>
  </si>
  <si>
    <t>2025-01-15 18:25:44</t>
  </si>
  <si>
    <t>2025-01-15 18:26:35</t>
  </si>
  <si>
    <t>SD-851-253721-13857-5110</t>
  </si>
  <si>
    <t>SD-057-250115-596347-5829</t>
  </si>
  <si>
    <t>2025-01-15 18:26:23</t>
  </si>
  <si>
    <t>80+普通-普通区域-坊子区-荆山洼马司村-13506493313-300M-宽带上网投诉-次数0-202501150000504775</t>
  </si>
  <si>
    <t>202501150000504775</t>
  </si>
  <si>
    <t>202501150000504775#宽带账号：13506493313；宽带地址：潍坊坊子区荆山洼经济发展区荆山洼马司村荆山洼马司村；客户来电反映电视不能看，/客户不配合排障，要求上门，请协助处理，谢谢！联系电话：13506493313；联系人：先生；来电流水：2025011518240792220852377</t>
  </si>
  <si>
    <t>2025-01-15 18:28:46</t>
  </si>
  <si>
    <t>2025-01-15 18:29:08</t>
  </si>
  <si>
    <t>SD-057-250115-617324-7341</t>
  </si>
  <si>
    <t>2025-01-15 21:53:55</t>
  </si>
  <si>
    <t>普通区域-诸城市-锦程嘉苑-15864337641-200M-魔百和投诉-次数0-202501150000572658</t>
  </si>
  <si>
    <t>202501150000572658</t>
  </si>
  <si>
    <t>202501150000572658#流程受理流水号：20250115215229158643376411164326
客户号码:15864337641
客户姓名:谭**
投诉地市:潍坊
来话流水:2025011521521166120807027
宽带账号:15864337641
宽带账号归属地市:潍坊
宽带账号归属区县:诸城市
故障地址:潍坊诸城市龙都街道南外环锦程嘉苑6号楼*********
联系电话:13406692740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光功率:-15.70
故障大类:宽带/电视
故障细类:移动高清电视故障
携转原因:
故障时间:2025-01-15 21:53:25
魔百和单播/组播:组播
具体故障现象:电视机提示无信号，
客户其他诉求:
魔百和单/组播：组播;宽带小区$[锦程嘉苑]$</t>
  </si>
  <si>
    <t>2025-01-15 22:03:40</t>
  </si>
  <si>
    <t>2025-01-15 22:05:35</t>
  </si>
  <si>
    <t>SD-851-245790-10184-5502</t>
  </si>
  <si>
    <t>SD-057-250115-548037-5799</t>
  </si>
  <si>
    <t>2025-01-15 18:23:15</t>
  </si>
  <si>
    <t>【重投】-(目标)普通区域-寿光市-乐业-18706583958-300M-宽带上网投诉-次数0-20250115182114X474203596</t>
  </si>
  <si>
    <t>20250115182114X474203596</t>
  </si>
  <si>
    <t xml:space="preserve">【农村网络投诉】流程受理流水号：20250115182015187065839581138003
客户号码:18706583958
客户姓名:冯**
投诉地市:潍坊
来话流水:2025011518200398620820786
宽带账号:18706583958
宽带账号归属地市:潍坊
宽带账号归属区县:寿光市
故障地址:潍坊寿光市化龙镇乐业村乐业乐业村1号箱张学法*********
联系电话:18706583958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18:07:12
具体故障现象:提示网络无法连接，
客户其他诉求:
</t>
  </si>
  <si>
    <t>2025-01-15 18:24:45</t>
  </si>
  <si>
    <t>2025-01-15 18:25:42</t>
  </si>
  <si>
    <t>SD-057-250115-908542-7345</t>
  </si>
  <si>
    <t>2025-01-15 21:54:51</t>
  </si>
  <si>
    <t>【调研】-80+白金-普通区域-寿光市-凡尔赛（含褚庄社区、凡尔赛花园）-15095187456-300M-业务受理宽带-次数0-202501150000574065</t>
  </si>
  <si>
    <t>202501150000574065</t>
  </si>
  <si>
    <t>202501150000574065# 导航立单,用户所在位置有群障,已向客户播报,客户要求装维回访.此工单为群障修复工单,根据群障全量闭环管理要求,为确保客户网络通畅,请装维人员跟进修复网络问题,谢谢.联系电话：15244416444</t>
  </si>
  <si>
    <t>2025-01-15 22:07:51</t>
  </si>
  <si>
    <t>2025-01-15 22:08:15</t>
  </si>
  <si>
    <t>SD-057-250115-934258-7067</t>
  </si>
  <si>
    <t>2025-01-15 20:55:35</t>
  </si>
  <si>
    <t>【调研】-80+金卡-(目标)普通区域-昌乐县-福州商城-13853668375-300M-宽带上网投诉-次数0-202501150000565710</t>
  </si>
  <si>
    <t>202501150000565710</t>
  </si>
  <si>
    <t>202501150000565710#【显示路由器质差】客户来电反映家里宽带无法连接使用，线上排障不配合，拒绝线上排障，请协助处理，谢谢
联系人：先生   联系电话：本机    流水号：2025011520474474720818909</t>
  </si>
  <si>
    <t>2025-01-15 20:59:44</t>
  </si>
  <si>
    <t>2025-01-15 21:01:07</t>
  </si>
  <si>
    <t>SD-057-250115-496581-7113</t>
  </si>
  <si>
    <t>2025-01-15 20:59:10</t>
  </si>
  <si>
    <t>普通区域-高密市-金榜世家-13356715874-1000M-宽带上网投诉-次数0-20250115205633X793265906</t>
  </si>
  <si>
    <t>20250115205633X793265906</t>
  </si>
  <si>
    <t xml:space="preserve">流程受理流水号：20250115205300133567158741160825
客户号码:13356715874
客户姓名:闫*
投诉地市:潍坊
来话流水:2025011520523449820836723
宽带账号:13356715874
宽带账号归属地市:潍坊
宽带账号归属区县:高密市
故障地址:山东省潍坊市高密市镇府街-绿苑小区
联系电话:13356715874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20:52:28
具体故障现象:提示网络无法连接，您将光纤线两头插紧，将弯折的位置捋直后重启一下光猫，
客户其他诉求:
</t>
  </si>
  <si>
    <t>2025-01-15 21:05:23</t>
  </si>
  <si>
    <t>2025-01-15 21:05:45</t>
  </si>
  <si>
    <t>SD-851-340564-6219-9135</t>
  </si>
  <si>
    <t>SD-057-250115-427058-5790</t>
  </si>
  <si>
    <t>2025-01-15 18:22:44</t>
  </si>
  <si>
    <t>【调研】-80+银卡-(目标)普通区域-潍城区-金玉华府-13583666750-200M-宽带上网投诉-次数0-202501150000511995</t>
  </si>
  <si>
    <t>202501150000511995</t>
  </si>
  <si>
    <t xml:space="preserve">202501150000511995#流程受理流水号：20250115182116135836667501138181
客户号码:13583666750
客户姓名:杨**
投诉地市:潍坊
来话流水:2025011518202802120823881
宽带账号:13583666750
宽带账号归属地市:潍坊
宽带账号归属区县:潍城区
故障地址:潍坊潍城区北关街道北宫西街金玉华府6号楼*********
联系电话:19861301229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故障时间:2025-01-15 18:36:28
魔百和单播/组播:单播
具体故障现象:电视直播或点播无法观看，
客户其他诉求:客户侧为质差终端，要求上门更换终端并一并处理故障问题。
</t>
  </si>
  <si>
    <t>2025-01-15 18:26:09</t>
  </si>
  <si>
    <t>2025-01-15 18:26:26</t>
  </si>
  <si>
    <t>SD-057-250115-218736-7081</t>
  </si>
  <si>
    <t>2025-01-15 20:56:26</t>
  </si>
  <si>
    <t>【调研】-80+银卡-普通区域-寒亭区-信佳花园小区-18253649079-1000M-业务受理宽带-次数0-202501150000567036</t>
  </si>
  <si>
    <t>202501150000567036</t>
  </si>
  <si>
    <t>202501150000567036#【已关注中国移动10086微信公众号】 宽带账号:18253649079; 联系电话：18253649079，问题类型：此工单为群障修复工单，根据群障全量闭环修复管理要求，为确保客户网络通畅，请装维人员跟进修复网络问题，谢谢！ 
 群障标题：公告。故障描述：潍坊寒亭区信佳花园小区光缆故障，预估24小时恢复，请帮忙拦截,如有需要请联系片区装维师傅孙坤照15706307458主叫号码：10086_h5_18253649079;该号码仅供参考，请优先联系宽带账号。</t>
  </si>
  <si>
    <t>2025-01-15 21:00:18</t>
  </si>
  <si>
    <t>2025-01-15 21:00:47</t>
  </si>
  <si>
    <t>SD-851-295025-1533-13676</t>
  </si>
  <si>
    <t>SD-057-250115-791436-5820</t>
  </si>
  <si>
    <t>2025-01-15 18:26:11</t>
  </si>
  <si>
    <t>普通区域-寿光市-北单-13793636315-300M-魔百和投诉-次数0-202501150000513402</t>
  </si>
  <si>
    <t>202501150000513402</t>
  </si>
  <si>
    <t>202501150000513402#【已关注中国移动10086微信公众号】流程受理流水号：20250115182502137936363151138865
客户号码:13793636315
客户姓名:单**
投诉地市:潍坊
来话流水:2025011518233331220848083
宽带账号:13793636315
宽带账号归属地市:潍坊
宽带账号归属区县:寿光市
故障地址:潍坊寿光市营里镇北单村
联系电话:13793636315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光功率:-15.93
故障大类:宽带/电视
故障细类:移动高清电视故障(专席)
携转原因:
故障时间:2025-01-15 18:27:05
魔百和单播/组播:组播
具体故障现象:电视直播或点播无法观看，
客户其他诉求:
魔百和单/组播：组播;宽带小区$[北单]$</t>
  </si>
  <si>
    <t>2025-01-15 18:27:42</t>
  </si>
  <si>
    <t>2025-01-15 18:27:56</t>
  </si>
  <si>
    <t>SD-057-250115-584613-5840</t>
  </si>
  <si>
    <t>2025-01-15 18:26:46</t>
  </si>
  <si>
    <t>【调研】-80+普通-普通区域-高密市-东小庄小区-18765684080-1000M-业务受理宽带-次数0-202501150000512968</t>
  </si>
  <si>
    <t>202501150000512968</t>
  </si>
  <si>
    <t>202501150000512968# 宽带账号:18765684080; 联系电话：18765684080，问题类型：此工单为群障修复工单，根据群障全量闭环修复管理要求，为确保客户网络通畅，请装维人员跟进修复网络问题，谢谢！ 
 群障标题：公告。故障描述：潍坊高密市东小庄小区光缆故障，预估24小时恢复，请帮忙拦截,如有需要请联系片区装维师傅刘志刚15706307359主叫号码：18765684080.0;该号码仅供参考，请优先联系宽带账号。</t>
  </si>
  <si>
    <t>2025-01-15 18:29:40</t>
  </si>
  <si>
    <t>2025-01-15 18:37:47</t>
  </si>
  <si>
    <t>SD-851-320385-39061-26603</t>
  </si>
  <si>
    <t>2025-01-15 18:23:19</t>
  </si>
  <si>
    <t>80+银卡-普通区域-高密市-恒馨家园-18264670799-1000M-宽带上网投诉-次数0-20250115182223X543231648 一级督办</t>
  </si>
  <si>
    <t>20250115182223X543231648</t>
  </si>
  <si>
    <t>2025-01-15 18:33:10</t>
  </si>
  <si>
    <t>2025-01-15 18:33:27</t>
  </si>
  <si>
    <t>SD-852-290849-1186-28214</t>
  </si>
  <si>
    <t>SD-057-250115-201593-2122</t>
  </si>
  <si>
    <t>2025-01-15 11:30:27</t>
  </si>
  <si>
    <t>80+金卡-普通区域-安丘市-华盛园(含城里派出所家属楼)-13854431196-200M-宽带上网投诉-次数0-202501150000236424</t>
  </si>
  <si>
    <t>2025-01-16 12:31:00</t>
  </si>
  <si>
    <t>202501150000236424</t>
  </si>
  <si>
    <t xml:space="preserve">202501150000236424#【已关注中国移动10086微信公众号】流程受理流水号：20250115112940138544311961046837
客户号码:13854431196
客户姓名:李**
投诉地市:潍坊
来话流水:2025011511291566220835520
宽带账号:13854431196
宽带账号归属地市:潍坊
宽带账号归属区县:安丘市
故障地址:潍坊安丘市兴安街道潍安路华盛园南楼*********
联系电话:13854431196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故障时间:2025-01-15 11:30:21
具体故障现象:网速慢卡顿，
客户其他诉求:客户侧为质差终端，要求上门更换终端并一并处理故障问题。
</t>
  </si>
  <si>
    <t>2025-01-15 11:46:22</t>
  </si>
  <si>
    <t>2025-01-15 11:46:44</t>
  </si>
  <si>
    <t>SD-057-250115-127530-2129</t>
  </si>
  <si>
    <t>2025-01-15 11:31:04</t>
  </si>
  <si>
    <t>普通区域-滨海-尚书房小区-13780815277-300M-宽带延伸服务-次数0-202501150000237078</t>
  </si>
  <si>
    <t>202501150000237078</t>
  </si>
  <si>
    <t xml:space="preserve">202501150000237078#流程受理流水号：20250115113012137808152771046986
客户号码:13780815277
客户姓名:刘**
投诉地市:潍坊
来话流水:2025011511295898520845085
宽带账号:13780815277
宽带账号归属地市:潍坊
宽带账号归属区县:滨海
故障地址:潍坊滨海央子街道北海路尚书房小区10号楼1单元8楼（31号箱）*********
联系电话:13780815277
联系人:先生/女士
工单紧急程度:非常紧急
是否有升级投诉倾向:否
是否重复投诉:否
是否携转意向:否
是否投诉倾向:否
是否智能网关:智能网关
当前是否在线:是
接入方式:FTTH
是否质差终端:无质差信息
光功率:-19.66
故障大类:宽带/电视
故障细类:宽带延伸服务
携转原因:
故障时间:2025-01-15 11:29:51
具体故障现象:重新布置网线
</t>
  </si>
  <si>
    <t>2025-01-15 11:35:26</t>
  </si>
  <si>
    <t>2025-01-15 11:39:30</t>
  </si>
  <si>
    <t>SD-057-250115-986147-2188</t>
  </si>
  <si>
    <t>2025-01-15 11:38:12</t>
  </si>
  <si>
    <t>【调研】-80+银卡-普通区域-奎文区-奎文盛世华府-13606368005-300M-魔百和投诉-次数0-20250115113653X213485963</t>
  </si>
  <si>
    <t>20250115113653X213485963</t>
  </si>
  <si>
    <t>流程受理流水号：20250115113619136063680051048522
客户号码:13606368005
客户姓名:丁*
投诉地市:潍坊
来话流水:2025011511322465320877149
宽带账号:13606368005
宽带账号归属地市:潍坊
宽带账号归属区县:奎文区
故障地址:潍坊奎文区广文街道健康街盛世华府6号楼*********
联系电话:15763005162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光功率:-17.44
故障大类:宽带/电视
故障细类:移动高清电视故障(专席)
携转原因:
故障时间:2025-01-15 11:34:28
魔百和单播/组播:单播
具体故障现象:电视提示网络类错误，
客户其他诉求:
魔百和单/组播：单播</t>
  </si>
  <si>
    <t>2025-01-15 11:42:07</t>
  </si>
  <si>
    <t>2025-01-15 11:43:00</t>
  </si>
  <si>
    <t>2025-01-15 11:37:01</t>
  </si>
  <si>
    <t>普通区域-潍城区-槐埠村自然村-13455698617-100M-业务受理宽带-次数0-202501150000241341 一级督办</t>
  </si>
  <si>
    <t>2025-01-16 11:38:00</t>
  </si>
  <si>
    <t>202501150000241341</t>
  </si>
  <si>
    <t>2025-01-15 12:01:25</t>
  </si>
  <si>
    <t>SD-852-315884-1626-24938</t>
  </si>
  <si>
    <t>SD-057-250115-320974-2180</t>
  </si>
  <si>
    <t>2025-01-15 11:37:11</t>
  </si>
  <si>
    <t>普通区域-寒亭区-泰祥社区二期（华为）-15053687262-200M-宽带上网投诉-次数0-202501150000240462</t>
  </si>
  <si>
    <t>2025-01-16 12:38:00</t>
  </si>
  <si>
    <t>202501150000240462</t>
  </si>
  <si>
    <t xml:space="preserve">202501150000240462#宽带账号：15053687262；宽带地址：潍坊寒亭区寒亭街道幸福路泰祥社区15号楼2单元402；客户来电反映宽带无法使用，客户不配合排障，要求上门，请协助处理，谢谢！联系电话：13780815277；联系人：女士；来电流水：2025011511322317620876863
</t>
  </si>
  <si>
    <t>2025-01-15 11:43:25</t>
  </si>
  <si>
    <t>2025-01-15 11:44:23</t>
  </si>
  <si>
    <t>SD-057-250115-698045-6544</t>
  </si>
  <si>
    <t>2025-01-15 19:38:29</t>
  </si>
  <si>
    <t>普通区域-奎文区-金隅园-18263603466-300M-宽带上网投诉-次数0-20250115193753X739778260</t>
  </si>
  <si>
    <t>20250115193753X739778260</t>
  </si>
  <si>
    <t>检测结果：1、手机账号余额检测：手机账户余额正常；2、宽带速率检测：宽带速率正常；3、宽带状态检测：宽带状态正常；4、宽带账号登录状态检测：账号登录状态正常；5、群体故障检测：无大面积群障；6、线路检测：线路状态正常；7、光猫在线检测：光猫不在线；故障类型：光猫LOS红灯，无法上网。故障描述：光信号亮红灯，无法上网，已经重启了好几次都不管用。请尽快维修。。联系人：李超英。联系电话：15866137019。。</t>
  </si>
  <si>
    <t>2025-01-15 19:40:46</t>
  </si>
  <si>
    <t>2025-01-15 19:41:10</t>
  </si>
  <si>
    <t>SD-851-312373-773-10477</t>
  </si>
  <si>
    <t>SD-057-250115-786359-6516</t>
  </si>
  <si>
    <t>2025-01-15 19:36:24</t>
  </si>
  <si>
    <t>80+金卡-普通区域-昌乐县-新政花园-18866706066-1000M-业务受理宽带-次数0-202501150000541731</t>
  </si>
  <si>
    <t>202501150000541731</t>
  </si>
  <si>
    <t>202501150000541731# 宽带账号:18866706066; 联系电话：18866706066，问题类型：此工单为群障修复工单，根据群障全量闭环修复管理要求，为确保客户网络通畅，请装维人员跟进修复网络问题，谢谢！ 
 群障标题：公告。故障描述：主干光纤断或OLT检测不到预期的光信号（LOS）主叫号码：13963660530.0;该号码仅供参考，请优先联系宽带账号。</t>
  </si>
  <si>
    <t>2025-01-15 19:48:45</t>
  </si>
  <si>
    <t>2025-01-15 19:49:05</t>
  </si>
  <si>
    <t>SD-851-279968-600-8309</t>
  </si>
  <si>
    <t>SD-057-250115-172835-6517</t>
  </si>
  <si>
    <t>2025-01-15 19:36:26</t>
  </si>
  <si>
    <t>【调研】-80+普通-普通区域-青州市-旭景园东区-13562697869-300M-宽带上网投诉-次数0-202501150000541132</t>
  </si>
  <si>
    <t>202501150000541132</t>
  </si>
  <si>
    <t>202501150000541132#宽带账号：13562697869；宽带地址：潍坊青州市益都街道驼山路旭景园东区20号楼；联系电话：13562697869客户来电反映宽带无法连接上网 请核实处理 谢谢 ..线上指导无法操作 来电流水..   2025011519334853720881050</t>
  </si>
  <si>
    <t>2025-01-15 19:39:45</t>
  </si>
  <si>
    <t>2025-01-15 19:40:07</t>
  </si>
  <si>
    <t>SD-057-250115-827934-6547</t>
  </si>
  <si>
    <t>2025-01-15 19:39:04</t>
  </si>
  <si>
    <t>普通区域-安丘市-古槐小区-13406605922-200M-宽带上网投诉-次数0-202501150000540350</t>
  </si>
  <si>
    <t>202501150000540350</t>
  </si>
  <si>
    <t>202501150000540350#宽带账号：13406605922 宽带地址：潍坊安丘市兴安街道青云山路古槐小区B区19号楼********* 客户来电反映移动高清无法观看，客户配合未解决，要求上门，请协助处理，谢谢！联系电话：15653657785  联系人：先生   ；来电流水：2025011519344012420885551</t>
  </si>
  <si>
    <t>2025-01-15 19:52:22</t>
  </si>
  <si>
    <t>2025-01-15 19:52:53</t>
  </si>
  <si>
    <t>SD-057-250115-896502-6485</t>
  </si>
  <si>
    <t>2025-01-15 19:32:14</t>
  </si>
  <si>
    <t>【调研】-80+金卡-普通区域-寒亭区-东贾小区-13863631548-1000M-宽带上网投诉-次数0-20250115193116X676618325</t>
  </si>
  <si>
    <t>20250115193116X676618325</t>
  </si>
  <si>
    <t xml:space="preserve">流程受理流水号：20250115192855138636315481149451
客户号码:13863631548
客户姓名:郭**
投诉地市:潍坊
来话流水:2025011519283442120853170
宽带账号:13863631548
宽带账号归属地市:潍坊
宽带账号归属区县:寒亭区
故障地址:潍坊寒亭区经济开发区民主街东贾小区4号楼*********
联系电话:13863631548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故障时间:2025-01-15 19:29:50
具体故障现象:光猫亮红灯
客户其他诉求:
</t>
  </si>
  <si>
    <t>2025-01-15 19:41:37</t>
  </si>
  <si>
    <t>2025-01-15 19:42:14</t>
  </si>
  <si>
    <t>SD-851-306399-21912-7633</t>
  </si>
  <si>
    <t>SD-057-250115-086473-6496</t>
  </si>
  <si>
    <t>2025-01-15 19:34:20</t>
  </si>
  <si>
    <t>【调研】-普通区域-青州市-禄禧新城高层-18366547081-300M-宽带上网投诉-次数0-202501150000537525</t>
  </si>
  <si>
    <t>202501150000537525</t>
  </si>
  <si>
    <t>202501150000537525#宽带账号：18366547081；宽带地址：潍坊青州市云门山街道海岱路禄禧新城高层东苑2号楼****；客户来电反映掉线，经查询客户侧为质差路由器，请协助上门更换终端并一并处理故障问题，谢谢！联系电话：18366547081；联系人：；来电流水：2025011519290379120855852</t>
  </si>
  <si>
    <t>2025-01-15 19:39:17</t>
  </si>
  <si>
    <t>2025-01-15 19:50:09</t>
  </si>
  <si>
    <t>SD-851-257616-3894-2937</t>
  </si>
  <si>
    <t>SD-057-250115-270349-6477</t>
  </si>
  <si>
    <t>2025-01-15 19:31:17</t>
  </si>
  <si>
    <t>普通区域-寿光市-羊口保障房小区-13356617768-300M-宽带上网投诉-次数0-202501150000538223</t>
  </si>
  <si>
    <t>202501150000538223</t>
  </si>
  <si>
    <t>202501150000538223#流程受理流水号：20250115192904133566177681149478
客户号码:13356617768
客户姓名:高**
投诉地市:东营
来话流水:2025011519284779920854355
宽带账号:13356617768
宽带账号归属地市:东营
宽带账号归属区县:寿光市
故障地址:潍坊寿光市羊口镇学府街羊口保障房小区27号楼*********
联系电话:13356617768
联系人:先生/女士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故障时间:2025-01-15 19:30:10
具体故障现象:光猫亮红灯，
客户其他诉求:要求退还无法使用期间的宽带费用，
;宽带小区$[羊口保障房小区]$</t>
  </si>
  <si>
    <t>2025-01-15 19:48:36</t>
  </si>
  <si>
    <t>2025-01-15 19:48:59</t>
  </si>
  <si>
    <t>SD-851-334973-16373-835</t>
  </si>
  <si>
    <t>SD-057-250115-045321-6481</t>
  </si>
  <si>
    <t>2025-01-15 19:31:56</t>
  </si>
  <si>
    <t>普通区域-安丘市-光甫村自然村-15264451829-100M-宽带上网投诉-次数0-202501150000540668</t>
  </si>
  <si>
    <t>202501150000540668</t>
  </si>
  <si>
    <t xml:space="preserve">202501150000540668#【已关注中国移动10086微信公众号】流程受理流水号：20250115193043152644518291149697
客户号码:15264451829
客户姓名:李**
投诉地市:潍坊
来话流水:2025011519264817720843668
宽带账号:15264451829
宽带账号归属地市:潍坊
宽带账号归属区县:安丘市
故障地址:潍坊安丘市慈埠镇光甫村光甫村自然村光甫村扩3王峰华*********
联系电话:15095107322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故障时间:2025-01-15 19:31:16
具体故障现象:提示网络无法连接，
客户其他诉求:客户侧为质差终端，要求上门更换终端并一并处理故障问题。
</t>
  </si>
  <si>
    <t>2025-01-15 19:38:05</t>
  </si>
  <si>
    <t>2025-01-15 19:39:07</t>
  </si>
  <si>
    <t>2025-01-15 19:37:24</t>
  </si>
  <si>
    <t>【调研】-80+钻石-普通区域-寒亭区-邦盛书香苑小区-18353682999-1000M-宽带上网投诉-次数0-202501150000540517 一级督办</t>
  </si>
  <si>
    <t>202501150000540517</t>
  </si>
  <si>
    <t>2025-01-15 19:39:29</t>
  </si>
  <si>
    <t>2025-01-15 19:39:55</t>
  </si>
  <si>
    <t>SD-057-250115-140392-29</t>
  </si>
  <si>
    <t>2025-01-15 07:10:58</t>
  </si>
  <si>
    <t>普通区域-高密市-苏州街步行街厚覆盖-15269640341-300M-业务受理宽带-次数0-202501150000092035</t>
  </si>
  <si>
    <t>202501150000092035</t>
  </si>
  <si>
    <t xml:space="preserve">202501150000092035#受理号码 : 15269640341客户姓名 : 马**号码归属地 : 潍坊高密 － 高密用户品牌 : 全球通
客户来电称家里宽带不能用，光猫灯不亮，要求报修，潍坊高密市密水街道顺河路苏州街步行街厚覆盖高密市密水街道苏州街步行街厚覆盖扩容扩1号箱，请处理，谢谢
联系人:女士 联系电话:15269640341 通话流水:2025011507074762920832765
</t>
  </si>
  <si>
    <t>2025-01-15 07:12:45</t>
  </si>
  <si>
    <t>2025-01-15 07:14:14</t>
  </si>
  <si>
    <t>SD-851-298689-10231-10968</t>
  </si>
  <si>
    <t>SD-057-250115-289431-31</t>
  </si>
  <si>
    <t>2025-01-15 07:14:47</t>
  </si>
  <si>
    <t>【调研】-80+金卡-普通区域-寿光市-牟东-15863432623-1000M-宽带上网投诉-次数0-202501150000091127</t>
  </si>
  <si>
    <t>202501150000091127</t>
  </si>
  <si>
    <t>202501150000091127#流程受理流水号：20250115071401158634326231000070
客户号码:15863432623
客户姓名:祖**
投诉地市:潍坊
来话流水:2025011507130781320833515
宽带账号:15863432623
宽带账号归属地市:潍坊
宽带账号归属区县:寿光市
故障地址:潍坊寿光市寒桥镇牟东村牟东牟东村牟东14号箱*********
联系电话:13792665989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07:14:18
具体故障现象:光猫亮红灯，
客户其他诉求:
;宽带小区$[牟东]$</t>
  </si>
  <si>
    <t>2025-01-15 07:27:15</t>
  </si>
  <si>
    <t>2025-01-15 07:28:23</t>
  </si>
  <si>
    <t>SD-851-301038-17567-16756</t>
  </si>
  <si>
    <t>SD-057-250115-480657-6490</t>
  </si>
  <si>
    <t>2025-01-15 19:33:07</t>
  </si>
  <si>
    <t>80+金卡-普通区域-临朐县-一品嘉园-13780832926-1000M-宽带上网投诉-次数0-202501150000539428</t>
  </si>
  <si>
    <t>202501150000539428</t>
  </si>
  <si>
    <t>202501150000539428#宽带账号：13780832926宽带地址：潍坊临朐县城关街道新华路一品嘉园新华苑11号楼客户来电反映宽带网络卡顿客户拒绝操作，要求上门，请协助处理，谢谢！联系电话13780832926；来电流水：2025011519303183620863774</t>
  </si>
  <si>
    <t>2025-01-15 19:38:52</t>
  </si>
  <si>
    <t>2025-01-15 19:39:14</t>
  </si>
  <si>
    <t>SD-851-288611-220-14429</t>
  </si>
  <si>
    <t>SD-057-250115-859762-2137</t>
  </si>
  <si>
    <t>2025-01-15 11:32:05</t>
  </si>
  <si>
    <t>【调研】-80+金卡-普通区域-安丘市-世纪铭城-13854404520-300M-宽带上网投诉-次数0-20250115112951X791008216</t>
  </si>
  <si>
    <t>20250115112951X791008216</t>
  </si>
  <si>
    <t xml:space="preserve">流程受理流水号：20250115112912138544045201046724
客户号码:13854404520
客户姓名:潘**
投诉地市:潍坊
来话流水:2025011511280554620819897
宽带账号:13854404520
宽带账号归属地市:潍坊
宽带账号归属区县:安丘市
故障地址:潍坊安丘市兴安街道和平路世纪铭城7号楼303
联系电话:13854404520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光功率:-16.28
故障大类:宽带
故障细类:网速慢(专席)
携转原因:
故障时间:2025-01-15 11:29:18
具体故障现象:网速慢卡顿，重插重启未恢复，网口灯正常，请处理，谢谢
客户其他诉求:
</t>
  </si>
  <si>
    <t>2025-01-15 11:57:25</t>
  </si>
  <si>
    <t>2025-01-15 11:57:48</t>
  </si>
  <si>
    <t>SD-851-240226-12903-1128</t>
  </si>
  <si>
    <t>SD-057-250115-541386-2199</t>
  </si>
  <si>
    <t>2025-01-15 11:39:33</t>
  </si>
  <si>
    <t>80+银卡-普通区域-诸城市-杨春家园-13963681042-1000M-宽带延伸服务-次数0-202501150000243055</t>
  </si>
  <si>
    <t>202501150000243055</t>
  </si>
  <si>
    <t xml:space="preserve">202501150000243055#流程受理流水号：20250115113636139636810421048591
客户号码:13963681042
客户姓名:董**
投诉地市:潍坊
来话流水:2025011511360755620826456
宽带账号:13963681042
宽带账号归属地市:潍坊
宽带账号归属区县:诸城市
故障地址:潍坊诸城市龙都街道人民路杨春家园7号楼*********
联系电话:13963681042
联系人:先生
工单紧急程度:一般
是否有升级投诉倾向:否
是否重复投诉:否
是否携转意向:否
是否投诉倾向:否
是否智能网关:智能网关
当前是否在线:是
接入方式:FTTH
是否质差终端:无质差信息
光功率:-14.76
故障大类:宽带/电视
故障细类:宽带延伸服务
携转原因:
故障时间:2025-01-15 11:37:06
具体故障现象:延长网线，家中有机顶盒一起安装电视机顶盒
</t>
  </si>
  <si>
    <t>2025-01-15 11:41:59</t>
  </si>
  <si>
    <t>2025-01-15 11:42:29</t>
  </si>
  <si>
    <t>SD-851-250368-17545-17629</t>
  </si>
  <si>
    <t>SD-057-250115-189240-6524</t>
  </si>
  <si>
    <t>2025-01-15 19:36:46</t>
  </si>
  <si>
    <t>普通区域-奎文区-中建大观天下（含一三期）-13402268615-1000M-业务受理宽带-次数0-202501150000542509</t>
  </si>
  <si>
    <t>202501150000542509</t>
  </si>
  <si>
    <t>202501150000542509# 宽带账号:13402268615; 联系电话：13402268615，问题类型：此工单为群障修复工单，根据群障全量闭环修复管理要求，为确保客户网络通畅，请装维人员跟进修复网络问题，谢谢！ 
 群障标题：公告。故障描述：中建大观天下（含一三期）主叫号码：100860536.0;该号码仅供参考，请优先联系宽带账号。</t>
  </si>
  <si>
    <t>2025-01-15 19:40:04</t>
  </si>
  <si>
    <t>2025-01-15 19:41:05</t>
  </si>
  <si>
    <t>SD-851-322520-17477-8541</t>
  </si>
  <si>
    <t>SD-057-250115-917283-4729</t>
  </si>
  <si>
    <t>2025-01-15 16:39:01</t>
  </si>
  <si>
    <t>普通区域-寿光市-豪苑小区-15953693177-1000M-宽带延伸服务-次数0-202501150000438561</t>
  </si>
  <si>
    <t>2025-01-16 16:40:00</t>
  </si>
  <si>
    <t>202501150000438561</t>
  </si>
  <si>
    <t xml:space="preserve">202501150000438561#流程受理流水号：20250115163824159536931771113992
客户号码:15953693177
客户姓名:郑*
投诉地市:潍坊
来话流水:2025011516373921320844154
宽带账号:15953693177
宽带账号归属地市:潍坊
宽带账号归属区县:寿光市
故障地址:潍坊寿光市洛城街道豪源路豪苑小区2号楼*********
联系电话:15953693177
联系人:先生/女士
工单紧急程度:一般
是否有升级投诉倾向:否
是否重复投诉:否
是否携转意向:否
是否投诉倾向:否
是否智能网关:智能网关
当前是否在线:是
接入方式:FTTH
是否质差终端:无质差信息
光功率:-20.75
故障大类:宽带/电视
故障细类:宽带延伸服务
携转原因:
故障时间:2025-01-15 16:39:08
具体故障现象:调测其它设备，机顶盒自动关机，请协助处理，谢谢
</t>
  </si>
  <si>
    <t>2025-01-15 16:55:13</t>
  </si>
  <si>
    <t>2025-01-15 16:55:35</t>
  </si>
  <si>
    <t>SD-851-296398-16801-15049</t>
  </si>
  <si>
    <t>2025-01-15 15:15:52</t>
  </si>
  <si>
    <t>【调研】-普通区域-高密市-拒城河驻地自然村-15265618521-200M-业务受理宽带-次数0-202501150000372224 一级督办</t>
  </si>
  <si>
    <t>2025-01-16 15:16:00</t>
  </si>
  <si>
    <t>202501150000372224</t>
  </si>
  <si>
    <t>2025-01-15 15:20:41</t>
  </si>
  <si>
    <t>2025-01-15 15:20:59</t>
  </si>
  <si>
    <t>SD-057-250115-365814-3921</t>
  </si>
  <si>
    <t>2025-01-15 15:06:11</t>
  </si>
  <si>
    <t>【调研】-80+普通-普通区域-奎文区-领秀华城-13792606899-300M-业务受理宽带-次数0-202501150000363493</t>
  </si>
  <si>
    <t>202501150000363493</t>
  </si>
  <si>
    <t>202501150000363493# 宽带账号:13792606899; 联系电话：13792606899，问题类型：此工单为群障修复工单，根据群障全量闭环修复管理要求，为确保客户网络通畅，请装维人员跟进修复网络问题，谢谢！ 
 群障标题：公告。故障描述：潍坊奎文区领秀华城光缆故障，预估24小时恢复，请帮忙拦截,如有需要请联系片区装维师傅祝建振15706366522主叫号码：13792606899.0;该号码仅供参考，请优先联系宽带账号。</t>
  </si>
  <si>
    <t>2025-01-15 15:11:43</t>
  </si>
  <si>
    <t>2025-01-15 15:12:06</t>
  </si>
  <si>
    <t>SD-057-250115-683912-3891</t>
  </si>
  <si>
    <t>2025-01-15 15:01:21</t>
  </si>
  <si>
    <t>普通区域-昌邑市-戴家屯村自然村-15169577113-100M-宽带延伸服务-次数0-202501150000358558</t>
  </si>
  <si>
    <t>2025-01-16 15:02:00</t>
  </si>
  <si>
    <t>202501150000358558</t>
  </si>
  <si>
    <t xml:space="preserve">202501150000358558#流程受理流水号：20250115145310151695771131087931
客户号码:15169577113
客户姓名:王**
投诉地市:潍坊
来话流水:2025011514520151020879559
宽带账号:15169577113
宽带账号归属地市:潍坊
宽带账号归属区县:昌邑市
故障地址:潍坊昌邑市流河镇戴家屯村戴家屯村自然村2号箱戴效明*********
联系电话:15169577113
联系人:先生/女士
工单紧急程度:一般
是否有升级投诉倾向:否
是否重复投诉:否
是否携转意向:否
是否投诉倾向:否
是否智能网关:智能网关
当前是否在线:是
接入方式:FTTH
是否质差终端:无质差信息
光功率:-23.76
故障大类:宽带/电视
故障细类:宽带延伸服务
携转原因:
故障时间:2025-01-15 14:50:04
具体故障现象:新买路由器装维上门安装，
</t>
  </si>
  <si>
    <t>2025-01-15 15:03:43</t>
  </si>
  <si>
    <t>2025-01-15 15:04:07</t>
  </si>
  <si>
    <t>SD-057-250115-198724-7278</t>
  </si>
  <si>
    <t>2025-01-15 21:26:32</t>
  </si>
  <si>
    <t>【重投】-【调研】-80+普通-普通区域-奎文区-李家社区-13666367763-500M-业务受理宽带-次数0-202501150000572522</t>
  </si>
  <si>
    <t>202501150000572522</t>
  </si>
  <si>
    <t>202501150000572522# 宽带账号:13666367763; 联系电话：13666367763，问题类型：此工单为群障修复工单，根据群障全量闭环修复管理要求，为确保客户网络通畅，请装维人员跟进修复网络问题，谢谢！ 
 群障标题：公告。故障描述：李家社区主叫号码：13666367763.0;该号码仅供参考，请优先联系宽带账号。</t>
  </si>
  <si>
    <t>2025-01-15 21:28:08</t>
  </si>
  <si>
    <t>2025-01-15 21:28:47</t>
  </si>
  <si>
    <t>SD-851-295529-13983-11534</t>
  </si>
  <si>
    <t>SD-057-250115-719425-7243</t>
  </si>
  <si>
    <t>2025-01-15 21:21:26</t>
  </si>
  <si>
    <t>【调研】-80+银卡-普通区域-奎文区-帛方纺织东区-18765602001-1000M-宽带上网投诉-次数0-202501150000570953</t>
  </si>
  <si>
    <t>202501150000570953</t>
  </si>
  <si>
    <t>202501150000570953#流程受理流水号：20250115212029187656020011163314
客户号码:18765602001
客户姓名:姜*
投诉地市:潍坊
来话流水:2025011521185550520823664
宽带账号:18765602001
宽带账号归属地市:潍坊
宽带账号归属区县:奎文区
故障地址:潍坊奎文区广文街道虞河路帛方东生活区9-1-302
联系电话:18765602001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光功率:-17.32
故障大类:宽带/电视
故障细类:宽带无法上网(专席)
携转原因:
故障时间:2025-01-15 21:25:52
具体故障现象:光猫灯正常但电脑手机无法上网
客户其他诉求:
;宽带小区$[帛方纺织东区]$</t>
  </si>
  <si>
    <t>2025-01-15 21:25:02</t>
  </si>
  <si>
    <t>2025-01-15 21:25:18</t>
  </si>
  <si>
    <t>SD-851-294544-7796-24042</t>
  </si>
  <si>
    <t>SD-057-250115-467530-3909</t>
  </si>
  <si>
    <t>2025-01-15 15:05:07</t>
  </si>
  <si>
    <t>【调研】-80+金卡-FTTR-普通区域-临朐县-北五里庄自然村-15165441163-1000M-宽带上网投诉-次数0-20250115150226X546928106</t>
  </si>
  <si>
    <t>20250115150226X546928106</t>
  </si>
  <si>
    <t xml:space="preserve">【农村网络投诉】流程受理流水号：20250115150151151654411631090123
客户号码:15165441163
客户姓名:张**
投诉地市:潍坊
来话流水:2025011514591556620879955
宽带账号:15165441163
宽带账号归属地市:潍坊
宽带账号归属区县:临朐县
故障地址:潍坊临朐县城关街道北五里庄北五里庄自然村北五里庄（扩容2）14号箱徐建国（外墙）*********
联系电话:13589190161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14:57:32
具体故障现象:光猫亮红灯，引导客户将光纤线插紧，将弯折的位置捋直后重启无效
客户其他诉求:
</t>
  </si>
  <si>
    <t>2025-01-15 15:06:50</t>
  </si>
  <si>
    <t>2025-01-15 15:07:17</t>
  </si>
  <si>
    <t>SD-851-262312-6459-29534</t>
  </si>
  <si>
    <t>SD-057-250115-246705-7288</t>
  </si>
  <si>
    <t>2025-01-15 21:28:58</t>
  </si>
  <si>
    <t>【调研】-80+金卡-(目标)普通区域-坊子区-董家庄-15054848506-300M-宽带上网投诉-次数0-202501150000571936</t>
  </si>
  <si>
    <t>202501150000571936</t>
  </si>
  <si>
    <t>202501150000571936#15054848506客户来电反映宽带无法使用，卡顿，掉线，线上排障不认可，客户表示多次来电修复，重启，客户表示未解决！要求维修人员上门维修，提及投诉，请尽快协助处理，谢谢  联系人：女士  联系电话：本机 来电流水2025011521241953720839706</t>
  </si>
  <si>
    <t>2025-01-15 21:31:51</t>
  </si>
  <si>
    <t>2025-01-15 21:32:25</t>
  </si>
  <si>
    <t>SD-851-306398-20965-1859</t>
  </si>
  <si>
    <t>SD-057-250115-984317-3926</t>
  </si>
  <si>
    <t>2025-01-15 15:06:46</t>
  </si>
  <si>
    <t>80+金卡-普通区域-奎文区-健康八号-13465664877-1000M-宽带延伸服务-次数0-202501150000363590</t>
  </si>
  <si>
    <t>202501150000363590</t>
  </si>
  <si>
    <t xml:space="preserve">202501150000363590#流程受理流水号：20250115150445134656648771090860
客户号码:13465664877
客户姓名:马**
投诉地市:潍坊
来话流水:2025011515032877420839392
宽带账号:13465664877
宽带账号归属地市:潍坊
宽带账号归属区县:高新
故障地址:潍坊高新高新城区健康街健康八号3号楼
联系电话:13465664877
联系人:先生/女士
工单紧急程度:一般
是否有升级投诉倾向:否
是否重复投诉:否
是否携转意向:否
是否投诉倾向:否
是否智能网关:智能网关
当前是否在线:是
接入方式:FTTH
是否质差终端:无质差信息
光功率:-17.16
故障大类:宽带/电视
故障细类:宽带延伸服务
携转原因:
故障时间:2025-01-15 15:04:19
具体故障现象:重新布置网线，上不去网，路由红灯，不方便操作，要求尽快维修
</t>
  </si>
  <si>
    <t>2025-01-15 15:13:10</t>
  </si>
  <si>
    <t>2025-01-15 15:13:40</t>
  </si>
  <si>
    <t>SD-851-312902-2851-29741</t>
  </si>
  <si>
    <t>SD-057-250115-739184-3894</t>
  </si>
  <si>
    <t>2025-01-15 15:02:02</t>
  </si>
  <si>
    <t>普通区域-临朐县-潘家埠自然村-13081686051-500M-宽带上网投诉-次数0-20250115145934X374491781</t>
  </si>
  <si>
    <t>20250115145934X374491781</t>
  </si>
  <si>
    <t xml:space="preserve">【农村网络投诉】流程受理流水号：20250115145554130816860511088620
客户号码:13081686051
客户姓名:潘**
投诉地市:潍坊
来话流水:2025011514550679320822762
宽带账号:13081686051
宽带账号归属地市:潍坊
宽带账号归属区县:临朐县
故障地址:潍坊临朐县冶源镇人民政府潘家埠潘家埠自然村潘家埠（扩容）18号箱潘新城（外墙）*********
联系电话:13081686051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故障细类:宽带无法上网
携转原因:
故障时间:2025-01-15 14:57:52
具体故障现象:	前期 202412290000148701  没有处理不认可 就结束不认可 升级10080 
客户其他诉求:
</t>
  </si>
  <si>
    <t>2025-01-15 15:06:24</t>
  </si>
  <si>
    <t>SD-851-326733-30309-29277</t>
  </si>
  <si>
    <t>SD-057-250115-687253-3942</t>
  </si>
  <si>
    <t>2025-01-15 15:07:49</t>
  </si>
  <si>
    <t>【调研】-80+银卡-(目标)普通区域-寒亭区-学府嘉苑西区-18363650921-500M-业务受理宽带-次数0-202501150000364605</t>
  </si>
  <si>
    <t>202501150000364605</t>
  </si>
  <si>
    <t>202501150000364605#【已关注中国移动10086微信公众号】 宽带账号:18363650921; 联系电话：18363650921，问题类型：此工单为群障修复工单，根据群障全量闭环修复管理要求，为确保客户网络通畅，请装维人员跟进修复网络问题，谢谢！ 
 群障标题：公告。故障描述：潍坊寒亭区学府嘉苑西区光缆故障，预估24小时恢复，请帮忙拦截,如有需要请联系片区装维师傅孙永生15706307457主叫号码：18363650921.0;该号码仅供参考，请优先联系宽带账号。</t>
  </si>
  <si>
    <t>2025-01-15 15:24:14</t>
  </si>
  <si>
    <t>2025-01-15 15:24:21</t>
  </si>
  <si>
    <t>SD-851-304872-13431-2485</t>
  </si>
  <si>
    <t>SD-057-250115-215836-7279</t>
  </si>
  <si>
    <t>2025-01-15 21:26:34</t>
  </si>
  <si>
    <t>【重投】-普通区域-诸城市-新天地中央华府-15065649378-100M-业务受理宽带-次数0-202501150000572334</t>
  </si>
  <si>
    <t>202501150000572334</t>
  </si>
  <si>
    <t>202501150000572334# 宽带账号:15065649378; 联系电话：15065649378，问题类型：此工单为群障修复工单，根据群障全量闭环修复管理要求，为确保客户网络通畅，请装维人员跟进修复网络问题，谢谢！ 
 群障标题：公告。故障描述：潍坊诸城市新天地中央华府光缆故障，预估24小时恢复，请帮忙拦截,如有需要请联系片区装维师傅周伟龙15706307926主叫号码：15065649378.0;该号码仅供参考，请优先联系宽带账号。</t>
  </si>
  <si>
    <t>2025-01-15 21:27:44</t>
  </si>
  <si>
    <t>2025-01-15 21:28:34</t>
  </si>
  <si>
    <t>SD-057-250115-739420-7371</t>
  </si>
  <si>
    <t>2025-01-15 22:26:26</t>
  </si>
  <si>
    <t>80+普通-普通区域-诸城市-韩戈庄自然村-18754488080-300M-业务受理宽带-次数0-202501150000576235</t>
  </si>
  <si>
    <t>202501150000576235</t>
  </si>
  <si>
    <t>202501150000576235#【已关注中国移动10086微信公众号】 宽带账号:18754488080; 联系电话：18754488080，问题类型：此工单为群障修复工单，根据群障全量闭环修复管理要求，为确保客户网络通畅，请装维人员跟进修复网络问题，谢谢！ 
 群障标题：公告。故障描述：潍坊诸城市韩戈庄自然村光缆故障，预估24小时恢复，请帮忙拦截,如有需要请联系片区装维师傅李伟15706307960主叫号码：18754488080.0;该号码仅供参考，请优先联系宽带账号。</t>
  </si>
  <si>
    <t>SD-057-250115-593147-7369</t>
  </si>
  <si>
    <t>2025-01-15 22:22:32</t>
  </si>
  <si>
    <t>80+银卡-普通区域-奎文区-水岸华庭二期-15094939413-1000M-魔百和投诉-次数0-202501150000576416</t>
  </si>
  <si>
    <t>202501150000576416</t>
  </si>
  <si>
    <t>202501150000576416#流程受理流水号：20250115221953150949394131164517
客户号码:15094939413
客户姓名:任**
投诉地市:潍坊
来话流水:2025011522133862120827903
宽带账号:15094939413
宽带账号归属地市:潍坊
宽带账号归属区县:奎文区
故障地址:潍坊奎文区潍州路街道四平路水岸华庭二期水岸华庭8号楼*********
联系电话:15094939413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光功率:-17.28
故障大类:宽带/电视
故障细类:移动高清电视故障
携转原因:
故障时间:2025-01-15 22:20:22
魔百和单播/组播:组播
具体故障现象:电视无法观看
客户其他诉求:客户要求处理。谢谢
魔百和单/组播：组播;宽带小区$[水岸华庭二期]$</t>
  </si>
  <si>
    <t>2025-01-16 07:51:20</t>
  </si>
  <si>
    <t>2025-01-16 07:51:47</t>
  </si>
  <si>
    <t>SD-851-267642-12511-1352</t>
  </si>
  <si>
    <t>SD-057-250115-967425-4700</t>
  </si>
  <si>
    <t>2025-01-15 16:36:08</t>
  </si>
  <si>
    <t>普通区域-诸城市-朱家村自然村-13964755080-200M-业务受理宽带-次数0-202501150000435469</t>
  </si>
  <si>
    <t>202501150000435469</t>
  </si>
  <si>
    <t>202501150000435469# 宽带账号:13964755080; 联系电话：13964755080，问题类型：此工单为群障修复工单，根据群障全量闭环修复管理要求，为确保客户网络通畅，请装维人员跟进修复网络问题，谢谢！ 
 群障标题：公告。故障描述：潍坊诸城市朱家村自然村光缆故障，预估24小时恢复，请帮忙拦截,如有需要请联系片区装维师傅谢永杰15706307957主叫号码：13964755080.0;该号码仅供参考，请优先联系宽带账号。</t>
  </si>
  <si>
    <t>2025-01-15 16:40:02</t>
  </si>
  <si>
    <t>2025-01-15 16:40:24</t>
  </si>
  <si>
    <t>SD-851-316195-1434-29949</t>
  </si>
  <si>
    <t>SD-057-250115-013698-3887</t>
  </si>
  <si>
    <t>2025-01-15 15:00:33</t>
  </si>
  <si>
    <t>【调研】-80+金卡-普通区域-青州市-北霍陵村-13589176623-200M-魔百和投诉-次数0-202501150000244831</t>
  </si>
  <si>
    <t>2025-01-16 16:01:00</t>
  </si>
  <si>
    <t>202501150000244831</t>
  </si>
  <si>
    <t>202501150000244831#受理号码 : 13589176623客户姓名 : 吕**号码归属地 : 潍坊青州 － 青州-青州市何官恒达通信用户品牌 : 全球通 客户来电反映2个月之前有师傅上门给自己更换了个机顶盒当时缴费200元具体交的是什么费用，师傅wei说明，现在要求退还200元，wei查询到记录，用户不认可，要求投诉，请处理，联系人：先生，；联系电话：本机，录音流水：2025011511383196420857710</t>
  </si>
  <si>
    <t>2025-01-15 15:08:13</t>
  </si>
  <si>
    <t>2025-01-15 15:21:33</t>
  </si>
  <si>
    <t>2025-01-15 23:00:15</t>
  </si>
  <si>
    <t>【调研】-80+银卡-普通区域-昌邑市-南苑小区自然村-18765777591-300M-业务受理宽带-次数0-202501150000575755 一级督办</t>
  </si>
  <si>
    <t>202501150000575755</t>
  </si>
  <si>
    <t>2025-01-16 07:02:49</t>
  </si>
  <si>
    <t>2025-01-16 07:03:30</t>
  </si>
  <si>
    <t>SD-057-250115-015846-7384</t>
  </si>
  <si>
    <t>2025-01-15 23:06:44</t>
  </si>
  <si>
    <t>普通区域-青州市-国泰民居小区-13780837516-300M-业务受理宽带-次数0-202501150000574091</t>
  </si>
  <si>
    <t>202501150000574091</t>
  </si>
  <si>
    <t>202501150000574091# 宽带账号:13780837516; 联系电话：13780837516，问题类型：此工单为群障修复工单，根据群障全量闭环修复管理要求，为确保客户网络通畅，请装维人员跟进修复网络问题，谢谢！ 
 群障标题：公告。故障描述：潍坊青州市国泰民居小区光缆故障，预估24小时恢复，请帮忙拦截,如有需要请联系片区装维师傅李国军15706307631主叫号码：14706468234.0;该号码仅供参考，请优先联系宽带账号。</t>
  </si>
  <si>
    <t>2025-01-16 00:22:18</t>
  </si>
  <si>
    <t>SD-057-250115-051867-3973</t>
  </si>
  <si>
    <t>2025-01-15 15:11:17</t>
  </si>
  <si>
    <t>80+银卡-普通区域-青州市-海岱苑西苑-15216365790-1000M-业务受理宽带-次数0-202501150000369090</t>
  </si>
  <si>
    <t>202501150000369090</t>
  </si>
  <si>
    <t>202501150000369090#【已关注中国移动10086微信公众号】 导航立单,用户所在位置有群障,已向客户播报,客户要求装维回访.此工单为群障修复工单,根据群障全量闭环管理要求,为确保客户网络通畅,请装维人员跟进修复网络问题,谢谢.联系电话：15216365790</t>
  </si>
  <si>
    <t>2025-01-15 15:13:36</t>
  </si>
  <si>
    <t>2025-01-15 15:20:04</t>
  </si>
  <si>
    <t>SD-851-265363-13751-13203</t>
  </si>
  <si>
    <t>SD-057-250115-214968-3905</t>
  </si>
  <si>
    <t>2025-01-15 15:04:02</t>
  </si>
  <si>
    <t>80+金卡-普通区域-诸城市-东程家庄子自然村-13561443148-1000M-宽带上网投诉-次数0-202501150000360938</t>
  </si>
  <si>
    <t>202501150000360938</t>
  </si>
  <si>
    <t>202501150000360938#宽带账号：13561443148；宽带地址：潍坊诸城市百尺河镇东程家庄子东程家庄子自然村东程家庄子村东北6号箱；客户来电反映宽带电视无法观看，经查询客户侧为质差机顶盒，请协助上门更换终端并一并处理故障问题，谢谢！联系电话：13561443148；联系人：先生；来电流水：2025011514595265520888576。</t>
  </si>
  <si>
    <t>2025-01-15 15:07:32</t>
  </si>
  <si>
    <t>2025-01-15 15:07:50</t>
  </si>
  <si>
    <t>SD-851-251796-17724-9124</t>
  </si>
  <si>
    <t>SD-057-250115-059147-7286</t>
  </si>
  <si>
    <t>2025-01-15 21:28:20</t>
  </si>
  <si>
    <t>普通区域-青州市-文兴园-15853617458-100M-宽带上网投诉-次数0-202501150000572232</t>
  </si>
  <si>
    <t>202501150000572232</t>
  </si>
  <si>
    <t xml:space="preserve">202501150000572232#流程受理流水号：20250115212756158536174581163812
客户号码:15853617458
客户姓名:文**
投诉地市:潍坊
来话流水:2025011521274345220849572
宽带账号:15853617458
宽带账号归属地市:潍坊
宽带账号归属区县:青州市
故障地址:潍坊青州市东夏镇迎宾大道文兴园1号箱*********
联系电话:15853617458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故障时间:2025-01-15 21:28:05
具体故障现象:频繁掉线，
客户其他诉求:客户侧为质差终端，要求上门更换终端并一并处理故障问题。
</t>
  </si>
  <si>
    <t>2025-01-15 21:31:08</t>
  </si>
  <si>
    <t>2025-01-15 21:31:29</t>
  </si>
  <si>
    <t>SD-057-250115-742308-7292</t>
  </si>
  <si>
    <t>2025-01-15 21:29:10</t>
  </si>
  <si>
    <t>80+银卡-普通区域-青州市-温庄-18265621977-300M-宽带上网投诉-次数0-20250115212735X655174361</t>
  </si>
  <si>
    <t>20250115212735X655174361</t>
  </si>
  <si>
    <t xml:space="preserve">【农村网络投诉】流程受理流水号：20250115212019182656219771163305
客户号码:18265621977
客户姓名:韩**
投诉地市:潍坊
来话流水:2025011521192032320824881
宽带账号:18265621977
宽带账号归属地市:潍坊
宽带账号归属区县:青州市
故障地址:潍坊青州市邵庄镇温庄村温庄6号箱（李光刚）*********
联系电话:18265621977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21:30:11
具体故障现象:PON灯闪，
客户其他诉求:
</t>
  </si>
  <si>
    <t>2025-01-15 21:31:33</t>
  </si>
  <si>
    <t>2025-01-15 21:31:53</t>
  </si>
  <si>
    <t>SD-057-250115-283746-4730</t>
  </si>
  <si>
    <t>2025-01-15 16:39:03</t>
  </si>
  <si>
    <t>【调研】-80+普通-(目标)普通区域-诸城市-枫香湖畔-15063605290-200M-宽带上网投诉-次数0-202501150000436908</t>
  </si>
  <si>
    <t>2025-01-16 17:40:00</t>
  </si>
  <si>
    <t>202501150000436908</t>
  </si>
  <si>
    <t xml:space="preserve">202501150000436908#流程受理流水号：20250115163829150636052901114013
客户号码:15063605290
客户姓名:刘*
投诉地市:潍坊
来话流水:2025011516380092420849100
宽带账号:15063605290
宽带账号归属地市:潍坊
宽带账号归属区县:诸城市
故障地址:潍坊诸城市密州街道南外环枫香湖畔19号楼*********
联系电话:15063605290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光功率:-19.03
故障大类:宽带/电视
故障细类:宽带无法上网
携转原因:
故障时间:2025-01-15 16:38:33
具体故障现象:频繁掉线，
客户其他诉求:客户侧为质差终端，要求上门更换终端并一并处理故障问题。
</t>
  </si>
  <si>
    <t>2025-01-15 16:43:34</t>
  </si>
  <si>
    <t>2025-01-15 16:43:56</t>
  </si>
  <si>
    <t>SD-057-250115-075932-4685</t>
  </si>
  <si>
    <t>2025-01-15 16:33:53</t>
  </si>
  <si>
    <t>【重投】-普通区域-奎文区-宝通陆号（高层）-13964777007-200M-宽带上网投诉-次数0-202501150000432086</t>
  </si>
  <si>
    <t>2025-01-16 17:34:00</t>
  </si>
  <si>
    <t>202501150000432086</t>
  </si>
  <si>
    <t>202501150000432086#【已关注中国移动10086微信公众号】流程受理流水号：20250115163317139647770071112620
客户号码:13964777007
客户姓名:王**
投诉地市:潍坊
来话流水:2025011516313336020860750
宽带账号:13964777007
宽带账号归属地市:潍坊
宽带账号归属区县:奎文区
故障地址:潍坊奎文区梨园街道宝通街宝通陆号（高层）3号楼*********
联系电话:13964777007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光功率:-19.10
故障大类:宽带/电视
故障细类:宽带无法上网(专席)
携转原因:
故障时间:2025-01-15 16:33:26
具体故障现象:用户无法提供具体故障现象，请协助谢谢
客户其他诉求:
;宽带小区$[宝通陆号（高层）]$</t>
  </si>
  <si>
    <t>2025-01-15 16:42:33</t>
  </si>
  <si>
    <t>2025-01-15 16:43:02</t>
  </si>
  <si>
    <t>SD-057-250115-647501-7232</t>
  </si>
  <si>
    <t>2025-01-15 21:20:02</t>
  </si>
  <si>
    <t>【调研】-80+白金-FTTR-普通区域-寒亭区-东贾小区-15762527877-1000M-宽带上网投诉-次数0-20250115211750X700192350</t>
  </si>
  <si>
    <t>20250115211750X700192350</t>
  </si>
  <si>
    <t xml:space="preserve">流程受理流水号：20250115211641157625278771163052
客户号码:15762527877
客户姓名:谭**
投诉地市:潍坊
来话流水:2025011521155163820814499
宽带账号:15762527877
宽带账号归属地市:潍坊
宽带账号归属区县:寒亭区
故障地址:潍坊寒亭区经济开发区民主街东贾小区二期东高层沿街楼*********
联系电话:13863606816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光功率:-17.09
故障大类:宽带
故障细类:网速慢/上网掉线(专席)
携转原因:
故障时间:2025-01-15 21:16:09
具体故障现象:网速慢卡顿，
客户其他诉求:路由器年限未超过，位置开阔，重启未恢复，光猫自带WIFI未开启，网线支持，排查未恢复，请协助处理，谢谢。
</t>
  </si>
  <si>
    <t>2025-01-15 21:38:39</t>
  </si>
  <si>
    <t>2025-01-15 21:42:08</t>
  </si>
  <si>
    <t>SD-851-250695-763-4480</t>
  </si>
  <si>
    <t>SD-057-250115-407136-7236</t>
  </si>
  <si>
    <t>2025-01-15 21:20:14</t>
  </si>
  <si>
    <t>80+普通-普通区域-诸城市-中天福园小区-15053642715-500M-宽带上网投诉-次数0-202501150000571247</t>
  </si>
  <si>
    <t>202501150000571247</t>
  </si>
  <si>
    <t>202501150000571247#流程受理流水号：20250115211847150536427151163194
客户号码:15053642715
客户姓名:徐**
投诉地市:潍坊
来话流水:2025011521182869220822326
宽带账号:15053642715
宽带账号归属地市:潍坊
宽带账号归属区县:诸城市
故障地址:潍坊诸城市龙都街道兴华路中天福园小区10号楼*********
联系电话:15053642715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故障时间:2025-01-15 21:19:49
具体故障现象:打不开网页，
客户其他诉求:
;宽带小区$[中天福园小区]$</t>
  </si>
  <si>
    <t>2025-01-15 21:23:32</t>
  </si>
  <si>
    <t>2025-01-15 21:27:58</t>
  </si>
  <si>
    <t>SD-851-255905-1302-17079</t>
  </si>
  <si>
    <t>SD-057-250115-308259-3996</t>
  </si>
  <si>
    <t>2025-01-15 15:15:27</t>
  </si>
  <si>
    <t>80+银卡-普通区域-青州市-海岱苑西苑-15216365790-1000M-宽带上网投诉-次数0-202501150000372311</t>
  </si>
  <si>
    <t>202501150000372311</t>
  </si>
  <si>
    <t>202501150000372311#【已关注中国移动10086微信公众号】流程受理流水号：20250115151227152163657901092829
客户号码:15216365790
客户姓名:张**
投诉地市:潍坊
来话流水:2025011515121653620861696
宽带账号:15216365790
宽带账号归属地市:潍坊
宽带账号归属区县:青州市
故障地址:潍坊青州市云门山街道海岱路海岱苑西苑南苑43号楼*********
联系电话:15216365790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故障时间:2025-01-15 15:15:00
具体故障现象:光猫亮红灯，面积故障不认可，请协助，谢谢
客户其他诉求:
;宽带小区$[海岱苑西苑]$</t>
  </si>
  <si>
    <t>2025-01-15 15:16:47</t>
  </si>
  <si>
    <t>2025-01-15 15:23:01</t>
  </si>
  <si>
    <t>SD-057-250115-613208-3988</t>
  </si>
  <si>
    <t>2025-01-15 15:14:08</t>
  </si>
  <si>
    <t>普通区域-奎文区-金都时代新城-15864335008-100M-宽带上网投诉-次数0-202501150000370044</t>
  </si>
  <si>
    <t>2025-01-16 16:15:00</t>
  </si>
  <si>
    <t>202501150000370044</t>
  </si>
  <si>
    <t>202501150000370044#流程受理流水号：20250115151333158643350081093102
客户号码:15864335008
客户姓名:谭**
投诉地市:潍坊
来话流水:2025011515095957520830044
宽带账号:15864335008
宽带账号归属地市:潍坊
宽带账号归属区县:奎文区
故障地址:潍坊奎文区北苑街道北宫街金都时代新城11号楼*********
联系电话:13793655383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光功率:-16.17
故障大类:宽带/电视
故障细类:宽带无法上网(专席)
携转原因:
故障时间:2025-01-15 15:13:41
具体故障现象:提示网络无法连接，客户来电反映宽带无法上网，我处正常排查未恢复，请协助处理
客户其他诉求:
;宽带小区$[金都时代新城]$</t>
  </si>
  <si>
    <t>2025-01-15 15:27:35</t>
  </si>
  <si>
    <t>2025-01-15 15:27:42</t>
  </si>
  <si>
    <t>SD-057-250115-805937-3952</t>
  </si>
  <si>
    <t>2025-01-15 15:08:23</t>
  </si>
  <si>
    <t>【追1】普通区域-潍城区-城建润园-15725628657-300M-宽带上网投诉-次数0-20250115150659X819336211</t>
  </si>
  <si>
    <t>20250115150659X819336211</t>
  </si>
  <si>
    <t xml:space="preserve">流程受理流水号：20250115150417157256286571090749
客户号码:15725628657
客户姓名:左**
投诉地市:潍坊
来话流水:2025011515012249220809466
宽带账号:15725628657
宽带账号归属地市:潍坊
宽带账号归属区县:潍城区
故障地址:潍坊潍城区经济开发区管理委员会卧龙西街城建润园3号楼*********
联系电话:13475696595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光功率:-18.63
故障大类:宽带/电视
故障细类:宽带无法上网(专席)
携转原因:
故障时间:2025-01-15 15:04:24
具体故障现象:客户来电反映宽带无法上网我处正常排障未恢复请协助处理谢谢。要求10分钟联系通话中提到投诉对更换设备需要收费不认可
客户其他诉求:
</t>
  </si>
  <si>
    <t>2025-01-15 15:29:50</t>
  </si>
  <si>
    <t>2025-01-15 15:30:18</t>
  </si>
  <si>
    <t>SD-851-322542-27306-20175</t>
  </si>
  <si>
    <t>SD-057-250115-647185-7254</t>
  </si>
  <si>
    <t>2025-01-15 21:22:46</t>
  </si>
  <si>
    <t>【调研】-普通区域-寒亭区-苏杭花园小区-13964607572-1000M-宽带上网投诉-次数0-202501150000571597</t>
  </si>
  <si>
    <t>202501150000571597</t>
  </si>
  <si>
    <t xml:space="preserve">202501150000571597#宽带账号：13964607572；联系电话：13964607572宽带地址：潍坊寒亭区经济开发区月河路苏杭花园小区14号楼高层*********；客户来电反映电视看不了，线上指导无法配合操作，要求明天上门处理, 来电流水：2025011521143185720810320
</t>
  </si>
  <si>
    <t>2025-01-15 21:35:46</t>
  </si>
  <si>
    <t>2025-01-15 21:36:16</t>
  </si>
  <si>
    <t>SD-851-295451-12757-17604</t>
  </si>
  <si>
    <t>SD-057-250115-367521-4019</t>
  </si>
  <si>
    <t>2025-01-15 15:17:15</t>
  </si>
  <si>
    <t>普通区域-诸城市-西王院自然村-15963444502-300M-宽带上网投诉-次数0-20250115151558X358344114</t>
  </si>
  <si>
    <t>20250115151558X358344114</t>
  </si>
  <si>
    <t xml:space="preserve">【农村网络投诉】流程受理流水号：20250115151421159634445021093285
客户号码:15963444502
客户姓名:王**
投诉地市:潍坊
来话流水:2025011515135645420884474
宽带账号:15963444502
宽带账号归属地市:潍坊
宽带账号归属区县:诸城市
故障地址:潍坊诸城市石桥子镇西王院西王院自然村西王院村西北14号箱*********
联系电话:15963444502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故障细类:宽带无法上网
携转原因:
故障时间:2025-01-15 15:15:20
具体故障现象:频繁掉线，
客户其他诉求:
</t>
  </si>
  <si>
    <t>2025-01-15 15:18:48</t>
  </si>
  <si>
    <t>2025-01-15 15:19:21</t>
  </si>
  <si>
    <t>SD-057-250115-913275-4719</t>
  </si>
  <si>
    <t>2025-01-15 16:38:11</t>
  </si>
  <si>
    <t>【调研】-80+普通-普通区域-临朐县-小广尧-15065696924-1000M-宽带上网投诉-次数0-20250115163602X162257284</t>
  </si>
  <si>
    <t>2025-01-16 17:39:00</t>
  </si>
  <si>
    <t>20250115163602X162257284</t>
  </si>
  <si>
    <t xml:space="preserve">【农村网络投诉】流程受理流水号：20250115163223150656969241112371
客户号码:15065696924
客户姓名:刘**
投诉地市:潍坊
来话流水:2025011516314015220862263
宽带账号:15065696924
宽带账号归属地市:潍坊
宽带账号归属区县:临朐县
故障地址:潍坊临朐县冶源镇人民政府小广尧村小广尧小广尧3号箱王大科（外墙）*********
联系电话:15065696221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故障时间:2025-01-15 16:37:06
具体故障现象:光猫不亮灯，
客户其他诉求:
</t>
  </si>
  <si>
    <t>2025-01-15 16:41:54</t>
  </si>
  <si>
    <t>2025-01-15 16:43:20</t>
  </si>
  <si>
    <t>SD-851-289527-11396-23924</t>
  </si>
  <si>
    <t>SD-057-250115-815962-3912</t>
  </si>
  <si>
    <t>2025-01-15 15:05:26</t>
  </si>
  <si>
    <t>普通区域-寿光市-东蔡家营村自然村-15163666880-500M-宽带上网投诉-次数0-20250115150227X547913208</t>
  </si>
  <si>
    <t>20250115150227X547913208</t>
  </si>
  <si>
    <t xml:space="preserve">【农村网络投诉】流程受理流水号：20250115150128151636668801090031
客户号码:15163666880
客户姓名:孙**
投诉地市:潍坊
来话流水:2025011515005261320802321
宽带账号:15163666880
宽带账号归属地市:潍坊
宽带账号归属区县:寿光市
故障地址:潍坊寿光市马店东蔡家营村东蔡家营村自然村东蔡家营村东北5号箱（杨立明）*********
联系电话:15163666880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故障细类:宽带无法上网(专席)
携转原因:
故障时间:2025-01-15 15:01:35
具体故障现象:提示网络无法连接，客户来电反映宽带无法上网，请协助处理谢谢
客户其他诉求:
</t>
  </si>
  <si>
    <t>2025-01-15 15:10:29</t>
  </si>
  <si>
    <t>2025-01-15 15:11:11</t>
  </si>
  <si>
    <t>SD-057-250115-691327-4020</t>
  </si>
  <si>
    <t>2025-01-15 15:17:16</t>
  </si>
  <si>
    <t>80+银卡-普通区域-诸城市-王家巴山自然村-15854440639-200M-宽带上网投诉-次数0-202501150000371559</t>
  </si>
  <si>
    <t>2025-01-16 16:18:00</t>
  </si>
  <si>
    <t>202501150000371559</t>
  </si>
  <si>
    <t>202501150000371559#宽带账号：15854440639；宽带地址：潍坊诸城市昌城镇王家巴山王家巴山自然村王家巴山村西南1号箱（曲文龙）*********；客户来电反映宽带无法使用，客户要求师傅上门，请协助处理，谢谢！联系电话：15854440639；联系人：先生/女士；来电流水：2025011515135177420883404</t>
  </si>
  <si>
    <t>2025-01-15 15:28:24</t>
  </si>
  <si>
    <t>2025-01-15 15:28:44</t>
  </si>
  <si>
    <t>SD-057-250115-305418-7321</t>
  </si>
  <si>
    <t>2025-01-15 21:39:39</t>
  </si>
  <si>
    <t>【调研】-80+普通-普通区域-昌邑市-南任自然村-15064628881-300M-宽带上网投诉-次数0-202501150000572868</t>
  </si>
  <si>
    <t>202501150000572868</t>
  </si>
  <si>
    <t>202501150000572868#流程受理流水号：20250115213814150646288811164158
客户号码:15064628881
客户姓名:刘**
投诉地市:潍坊
来话流水:2025011521370382320873434
宽带账号:15064628881
宽带账号归属地市:潍坊
宽带账号归属区县:昌邑市
故障地址:潍坊昌邑市卜庄镇南任村南任自然村9号箱任婷婷*********
联系电话:15762579958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21:39:41
具体故障现象:网速慢卡顿，
客户其他诉求:
;宽带小区$[南任自然村]$</t>
  </si>
  <si>
    <t>2025-01-15 21:42:14</t>
  </si>
  <si>
    <t>2025-01-15 21:43:36</t>
  </si>
  <si>
    <t>SD-057-250115-137624-4401</t>
  </si>
  <si>
    <t>2025-01-15 16:02:19</t>
  </si>
  <si>
    <t>普通区域-青州市-前河-15966189598-500M-宽带上网投诉-次数0-20250115160025X257895660</t>
  </si>
  <si>
    <t>2025-01-16 17:03:00</t>
  </si>
  <si>
    <t>20250115160025X257895660</t>
  </si>
  <si>
    <t xml:space="preserve">【农村网络投诉】流程受理流水号：20250115155945159661895981104039
客户号码:15966189598
客户姓名:刘**
投诉地市:潍坊
来话流水:2025011515541219920844714
宽带账号:15966189598
宽带账号归属地市:潍坊
宽带账号归属区县:青州市
故障地址:潍坊青州市邵庄镇前河村前河扩容3号箱（家旭超市西侧路南）*********
联系电话:15806492618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15:59:54
具体故障现象:光猫亮红灯，调整光纤重启无效。
客户其他诉求:
</t>
  </si>
  <si>
    <t>2025-01-15 16:03:56</t>
  </si>
  <si>
    <t>2025-01-15 16:04:17</t>
  </si>
  <si>
    <t>SD-852-294446-152-14790</t>
  </si>
  <si>
    <t>SD-057-250115-718924-2671</t>
  </si>
  <si>
    <t>2025-01-15 12:28:46</t>
  </si>
  <si>
    <t>普通区域-寿光市-台头凤凰家园小区-1955862116302-100M-宽带上网投诉-次数0-202501150000274470</t>
  </si>
  <si>
    <t>202501150000274470</t>
  </si>
  <si>
    <t>202501150000274470#流程受理流水号：2025011512275419558621163021059975
客户号码:1955862116302
客户姓名:李**
投诉地市:潍坊
来话流水:2025011512261339020855500
宽带账号:1955862116302
账号归属区县:寿光台头乡镇营业厅
联系电话:15854496780
联系人:先生/女士
宽带地址:潍坊
工单紧急程度:一般
是否投诉倾向:否
是否重复投诉:否
是否携转意向:否
是否有升级投诉倾向:否
*业务名称:业务融合开机流程宽带
投诉内容:手机号码：1955862116302，【问题描述】客户已办理宽带业务，有开通单，要求装维尽快联系上门，请处理，谢谢。联系电话：15854496780，联系人：先生/女士，录音流水号：2025011512261339020855500。
在途开通单信息：536250110316686592，1955862116302，2025-01-10 10:07:33，业务融合开机流程宽带，处理中，预约池
是否到厅:否
业务名称:业务融合开机流程宽带
;宽带小区$[台头凤凰家园小区]$</t>
  </si>
  <si>
    <t>2025-01-15 12:31:43</t>
  </si>
  <si>
    <t>2025-01-15 12:36:24</t>
  </si>
  <si>
    <t>SD-851-268702-2768-7764</t>
  </si>
  <si>
    <t>SD-057-250115-190357-7308</t>
  </si>
  <si>
    <t>2025-01-15 21:35:21</t>
  </si>
  <si>
    <t>【重投】-【调研】-80+银卡-普通区域-诸城市-邵家河岔自然村-18366342555-500M-业务受理宽带-次数0-202501150000572031</t>
  </si>
  <si>
    <t>202501150000572031</t>
  </si>
  <si>
    <t>202501150000572031#受理号码 : 18366342555客户姓名 : 邵*号码归属地 : 潍坊诸城 － 诸城兴华西路营业厅用户品牌 : 全球通
客户来电称本机的第二条宽带无法使用，网速卡，客户要求上门维修，地址为潍坊诸城市昌城镇昌城沿街圣荣一品1号楼*********
：，请处理，谢谢 
联系人：先生联系电话：  18366342555录音流水；
 2025011521294524520855283</t>
  </si>
  <si>
    <t>2025-01-15 21:46:04</t>
  </si>
  <si>
    <t>2025-01-15 21:46:30</t>
  </si>
  <si>
    <t>SD-851-297130-20856-26243</t>
  </si>
  <si>
    <t>SD-057-250115-962401-7305</t>
  </si>
  <si>
    <t>2025-01-15 21:33:10</t>
  </si>
  <si>
    <t>(目标)普通区域-奎文区-东生建宿舍-15953651944-200M-宽带上网投诉-次数0-202501150000571758</t>
  </si>
  <si>
    <t>202501150000571758</t>
  </si>
  <si>
    <t>202501150000571758#
宽带账号：15953651944；宽带地址：潍坊奎文区北苑街道北宫街东生建宿舍19号楼*********
；客户来电反映机顶盒不亮灯，经查询客户侧为质差机顶盒，请协助上门更换终端并一并处理故障问题，谢谢！联系电话：15966150814；联系人：先生；来电流水：2025011521284692020852607</t>
  </si>
  <si>
    <t>2025-01-15 21:37:30</t>
  </si>
  <si>
    <t>2025-01-15 21:38:00</t>
  </si>
  <si>
    <t>SD-057-250115-023541-7312</t>
  </si>
  <si>
    <t>2025-01-15 21:36:28</t>
  </si>
  <si>
    <t>普通区域-昌乐县-古城村自然村-15095134057-300M-业务受理宽带-次数0-202501150000572457</t>
  </si>
  <si>
    <t>202501150000572457</t>
  </si>
  <si>
    <t>202501150000572457# 宽带账号:15095134057; 联系电话：15095134057，问题类型：此工单为群障修复工单，根据群障全量闭环修复管理要求，为确保客户网络通畅，请装维人员跟进修复网络问题，谢谢！ 
 群障标题：公告。故障描述：潍坊昌乐县古城村自然村光缆故障，预估24小时恢复，请帮忙拦截,如有需要请联系片区装维师傅王喜庆15706307112主叫号码：15095134057.0;该号码仅供参考，请优先联系宽带账号。</t>
  </si>
  <si>
    <t>2025-01-15 21:40:36</t>
  </si>
  <si>
    <t>2025-01-15 21:41:06</t>
  </si>
  <si>
    <t>SD-057-250115-195032-2971</t>
  </si>
  <si>
    <t>2025-01-15 13:05:40</t>
  </si>
  <si>
    <t>【调研】-80+普通-普通区域-诸城市-芦山家园-18766895177-300M-宽带上网投诉-次数0-202501150000290795</t>
  </si>
  <si>
    <t>202501150000290795</t>
  </si>
  <si>
    <t>202501150000290795#宽带账号：18766895177；宽带地址：潍坊诸城市密州街道薛馆路芦山家园15号楼*********
；客户来电反映宽带网慢，客户不配合排障，要求师傅上门，请协助处理，谢谢！联系电话：15263645263；联系人：先生；来电流水：2025011513022956920807675。</t>
  </si>
  <si>
    <t>2025-01-15 13:07:08</t>
  </si>
  <si>
    <t>2025-01-15 13:07:28</t>
  </si>
  <si>
    <t>SD-057-250115-549731-6240</t>
  </si>
  <si>
    <t>2025-01-15 19:06:36</t>
  </si>
  <si>
    <t>80+普通-普通区域-安丘市-王家楼村自然村-13964705183-300M-业务受理宽带-次数0-202501150000529931</t>
  </si>
  <si>
    <t>202501150000529931</t>
  </si>
  <si>
    <t>202501150000529931# 宽带账号:13964705183; 联系电话：13964705183，问题类型：此工单为群障修复工单，根据群障全量闭环修复管理要求，为确保客户网络通畅，请装维人员跟进修复网络问题，谢谢！ 
 群障标题：公告。故障描述：潍坊安丘市王家楼村自然村光缆故障，预估24小时恢复，请帮忙拦截,如有需要请联系片区装维师傅刘彤彤15706307065主叫号码：13964705183.0;该号码仅供参考，请优先联系宽带账号。</t>
  </si>
  <si>
    <t>2025-01-15 19:10:11</t>
  </si>
  <si>
    <t>2025-01-15 19:10:47</t>
  </si>
  <si>
    <t>SD-057-250115-945816-7300</t>
  </si>
  <si>
    <t>2025-01-15 21:31:40</t>
  </si>
  <si>
    <t>80+普通-普通区域-奎文区-金福苑小区-13853693809-200M-宽带上网投诉-次数0-202501150000573413</t>
  </si>
  <si>
    <t>202501150000573413</t>
  </si>
  <si>
    <t xml:space="preserve">202501150000573413#流程受理流水号：20250115211733138536938091163104
客户号码:13853693809
客户姓名:王**
投诉地市:潍坊
来话流水:2025011521171769020818804
宽带账号:13853693809
宽带账号归属地市:潍坊
宽带账号归属区县:高新
故障地址:潍坊高新高新城区胜利街金福苑小区C区*********
联系电话:13853693809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故障大类:电视
故障细类:移动高清电视故障
携转原因:
故障时间:2025-01-15 21:17:53
魔百和单播/组播:单播
具体故障现象:电视无法正常观看
客户其他诉求:客户侧为质差终端，要求上门更换终端并一并处理故障问题。
</t>
  </si>
  <si>
    <t>2025-01-15 21:33:32</t>
  </si>
  <si>
    <t>2025-01-15 21:36:47</t>
  </si>
  <si>
    <t>SD-851-254637-17964-2726</t>
  </si>
  <si>
    <t>SD-057-250115-163945-1000</t>
  </si>
  <si>
    <t>2025-01-15 09:53:29</t>
  </si>
  <si>
    <t>普通区域-奎文区-龙景佳苑-15866582917-300M-宽带延伸服务-次数0-202501150000152464</t>
  </si>
  <si>
    <t>202501150000152464</t>
  </si>
  <si>
    <t xml:space="preserve">202501150000152464#流程受理流水号：20250115095117158665829171020325
客户号码:15866582917
客户姓名:于**
投诉地市:潍坊
来话流水:2025011509505259420821609
宽带账号:15866582917
宽带账号归属地市:潍坊
宽带账号归属区县:奎文区
故障地址:潍坊高新区富华新村29号楼1单元501
联系电话:15866582917
联系人:先生/女士
工单紧急程度:非常紧急
是否有升级投诉倾向:否
是否重复投诉:否
是否携转意向:否
是否投诉倾向:否
是否智能网关:智能网关
当前是否在线:是
接入方式:FTTH
是否质差终端:无质差信息
光功率:-16.45
故障大类:宽带/电视
故障细类:宽带延伸服务
携转原因:
故障时间:2025-01-15 09:51:33
具体故障现象:调测路由器，请协助处理谢谢
</t>
  </si>
  <si>
    <t>2025-01-15 10:01:03</t>
  </si>
  <si>
    <t>2025-01-15 10:01:19</t>
  </si>
  <si>
    <t>SD-851-313328-16532-4572</t>
  </si>
  <si>
    <t>SD-057-250115-286713-923</t>
  </si>
  <si>
    <t>2025-01-15 09:46:35</t>
  </si>
  <si>
    <t>80+金卡-普通区域-潍城区-长胜社区-13583697166-1000M-业务受理宽带-次数0-202501150000148785</t>
  </si>
  <si>
    <t>202501150000148785</t>
  </si>
  <si>
    <t>202501150000148785# 宽带账号:13583697166; 联系电话：13583697166，问题类型：此工单为群障修复工单，根据群障全量闭环修复管理要求，为确保客户网络通畅，请装维人员跟进修复网络问题，谢谢！ 
 群障标题：公告。故障描述：潍坊潍城区长胜社区光缆故障，预估24小时恢复，请帮忙拦截,如有需要请联系片区装维师傅杜王峰15706307881主叫号码：13583697166.0;该号码仅供参考，请优先联系宽带账号。</t>
  </si>
  <si>
    <t>2025-01-15 09:53:49</t>
  </si>
  <si>
    <t>2025-01-15 09:54:20</t>
  </si>
  <si>
    <t>SD-851-325100-24945-348</t>
  </si>
  <si>
    <t>SD-057-250115-652403-875</t>
  </si>
  <si>
    <t>2025-01-15 09:41:02</t>
  </si>
  <si>
    <t>(目标)普通区域-安丘市-麻埠庄村自然村-19819645978-200M-宽带上网投诉-次数0-20250115093802X827888870</t>
  </si>
  <si>
    <t>2025-01-16 10:42:00</t>
  </si>
  <si>
    <t>20250115093802X827888870</t>
  </si>
  <si>
    <t xml:space="preserve">【农村网络投诉】流程受理流水号：20250115093621198196459781016515
客户号码:19819645978
客户姓名:刘**
投诉地市:潍坊
来话流水:2025011509354969320815519
宽带账号:19819645978
宽带账号归属地市:潍坊
宽带账号归属区县:安丘市
故障地址:潍坊安丘市石堆镇麻埠庄村麻埠庄村自然村麻埠庄二次追加3号箱刘晓飞*********
联系电话:15866407898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故障时间:2025-01-15 09:40:09
具体故障现象:光猫上面电源灯闪烁
客户其他诉求:
</t>
  </si>
  <si>
    <t>2025-01-15 09:43:22</t>
  </si>
  <si>
    <t>2025-01-15 09:43:47</t>
  </si>
  <si>
    <t>SD-057-250115-849506-2935</t>
  </si>
  <si>
    <t>2025-01-15 13:02:06</t>
  </si>
  <si>
    <t>普通区域-青州市-兴旺店村-13964771973-200M-宽带上网投诉-次数0-20250115125941X181164657</t>
  </si>
  <si>
    <t>20250115125941X181164657</t>
  </si>
  <si>
    <t xml:space="preserve">【农村网络投诉】流程受理流水号：20250115125901139647719731065369
客户号码:13964771973
客户姓名:邱**
投诉地市:潍坊
来话流水:2025011512584133620882458
宽带账号:13964771973
宽带账号归属地市:潍坊
宽带账号归属区县:青州市
故障地址:潍坊青州市庙子镇兴旺店村兴旺店村扩容1号箱（邱元钦）*********
联系电话:13964771973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12:59:17
具体故障现象:频繁掉线，
客户其他诉求:
</t>
  </si>
  <si>
    <t>2025-01-15 13:04:01</t>
  </si>
  <si>
    <t>SD-851-298743-9087-10175</t>
  </si>
  <si>
    <t>SD-057-250115-476193-951</t>
  </si>
  <si>
    <t>2025-01-15 09:48:25</t>
  </si>
  <si>
    <t>普通区域-潍城区-玄家村自然村-15153617381-100M-宽带上网投诉-次数0-202501150000146444</t>
  </si>
  <si>
    <t>2025-01-16 10:49:00</t>
  </si>
  <si>
    <t>202501150000146444</t>
  </si>
  <si>
    <t>202501150000146444#13021550759   客户来电反映本机办理的宽带无法使用，设备亮灯情况客户不清楚老人在家不配合不会看，直接要求维修人员上门维修，请尽快协助处理，谢谢 
 联系人：先生  联系电话：13021550759  流水：202501150000146444</t>
  </si>
  <si>
    <t>2025-01-15 09:52:20</t>
  </si>
  <si>
    <t>2025-01-15 10:09:57</t>
  </si>
  <si>
    <t>SD-057-250115-028614-4462</t>
  </si>
  <si>
    <t>2025-01-15 16:07:05</t>
  </si>
  <si>
    <t>普通区域-奎文区-前栾小区-1337105387602-300M-宽带上网投诉-次数0-202501150000290705</t>
  </si>
  <si>
    <t>2025-01-16 17:08:00</t>
  </si>
  <si>
    <t>202501150000290705</t>
  </si>
  <si>
    <t>202501150000290705#宽带账号：1337105387602；宽带地址：潍坊奎文区梨园街道樱前街前栾小区5号楼*；具体故障现象：宽带不能用，路由器质差客群，有满意度贬损风险，请跟进更换路由器。联系电话：15949780678。</t>
  </si>
  <si>
    <t>2025-01-15 16:09:49</t>
  </si>
  <si>
    <t>2025-01-15 16:10:14</t>
  </si>
  <si>
    <t>SD-851-290161-4810-25467</t>
  </si>
  <si>
    <t>SD-057-250115-036217-2940</t>
  </si>
  <si>
    <t>2025-01-15 13:02:22</t>
  </si>
  <si>
    <t>80+普通-普通区域-诸城市-科信电力小区-13791641806-100M-宽带上网投诉-次数0-202501150000289205</t>
  </si>
  <si>
    <t>202501150000289205</t>
  </si>
  <si>
    <t xml:space="preserve">202501150000289205#流程受理流水号：20250115130145137916418061065779
客户号码:13791641806
客户姓名:孙**
投诉地市:潍坊
来话流水:2025011512583049120881345
宽带账号:13791641806
宽带账号归属地市:潍坊
宽带账号归属区县:诸城市
故障地址:潍坊诸城市龙都街道潍徐街科信电力小区8号楼*********
联系电话:13791641806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故障细类:宽带网速慢/卡顿
携转原因:
故障时间:2025-01-15 12:56:10
具体故障现象:光猫灯正常但电脑手机无法上网，网速很慢，要求核实处理
客户其他诉求:客户侧为质差终端，要求上门更换终端并一并处理故障问题。
</t>
  </si>
  <si>
    <t>2025-01-15 13:04:02</t>
  </si>
  <si>
    <t>2025-01-15 13:04:25</t>
  </si>
  <si>
    <t>SD-057-250115-325071-2938</t>
  </si>
  <si>
    <t>2025-01-15 13:02:14</t>
  </si>
  <si>
    <t>普通区域-临朐县-雕窝自然村-15095163697-300M-宽带上网投诉-次数0-20250115130035X235313486</t>
  </si>
  <si>
    <t>20250115130035X235313486</t>
  </si>
  <si>
    <t xml:space="preserve">【农村网络投诉】流程受理流水号：20250115125915150951636971065408
客户号码:15095163697
客户姓名:王**
投诉地市:潍坊
来话流水:2025011512585353620883701
宽带账号:15095163697
宽带账号归属地市:潍坊
宽带账号归属区县:临朐县
故障地址:潍坊临朐县寺头镇人民政府雕窝雕窝自然村雕窝（紧急扩容）8号箱吴亮学（外墙）*********
联系电话:15095163697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12:59:54
具体故障现象:光猫亮红灯，
客户其他诉求:
</t>
  </si>
  <si>
    <t>2025-01-15 13:20:24</t>
  </si>
  <si>
    <t>2025-01-15 13:20:51</t>
  </si>
  <si>
    <t>SD-057-250115-724318-1056</t>
  </si>
  <si>
    <t>2025-01-15 09:58:25</t>
  </si>
  <si>
    <t>80+普通-普通区域-安丘市-水岸绿洲-13573676701-1000M-宽带上网投诉-次数0-202501150000156344</t>
  </si>
  <si>
    <t>202501150000156344</t>
  </si>
  <si>
    <t>202501150000156344#流程受理流水号：20250115095714135736767011021802
客户号码:13573676701
客户姓名:辛**
投诉地市:潍坊
来话流水:2025011509564166220803362
宽带账号:13573676701
宽带账号归属地市:潍坊
宽带账号归属区县:安丘市
故障地址:潍坊安丘市兴安街道向阳路水岸绿洲2号楼*********
联系电话:13563641899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光功率:-16.27
故障大类:宽带/电视
故障细类:网速慢/上网掉线(专席)
携转原因:
故障时间:2025-01-15 09:57:20
具体故障现象:频繁掉线，
客户其他诉求:
;宽带小区$[水岸绿洲]$</t>
  </si>
  <si>
    <t>2025-01-15 10:00:41</t>
  </si>
  <si>
    <t>2025-01-15 10:01:21</t>
  </si>
  <si>
    <t>SD-057-250115-782134-932</t>
  </si>
  <si>
    <t>2025-01-15 09:46:51</t>
  </si>
  <si>
    <t>普通区域-奎文区-中和街社区-13361578952-200M-宽带上网投诉-次数0-202501150000147605</t>
  </si>
  <si>
    <t>202501150000147605</t>
  </si>
  <si>
    <t>202501150000147605#宽带账号：13361578952；宽带地址：潍坊奎文区东关街道东风东街中和街社区A2号楼1单元202；客户来电反映宽带无法使用，客户不配合排障，要求上门，请协助处理，谢谢！联系电话：13361578952；联系人：先生；来电流水：2025011509425619020812792</t>
  </si>
  <si>
    <t>2025-01-15 09:49:00</t>
  </si>
  <si>
    <t>2025-01-15 09:49:28</t>
  </si>
  <si>
    <t>SD-057-250115-817295-4968</t>
  </si>
  <si>
    <t>2025-01-15 17:04:54</t>
  </si>
  <si>
    <t>【调研】-80+普通-普通区域-昌乐县-艺轩明都-19862672858-1000M-宽带上网投诉-次数0-202501150000457864</t>
  </si>
  <si>
    <t>2025-01-16 18:05:00</t>
  </si>
  <si>
    <t>202501150000457864</t>
  </si>
  <si>
    <t>202501150000457864#宽带账号：19862672858；宽带地址：潍坊昌乐县城关街道昌盛街艺轩明都8号楼*********客户来电反映宽带\卡顿/客户不配合排障，要求上门，请协助处理，谢谢！
来电流水：2025011517013814220860585，联系电话v19862672858客户有投诉意向</t>
  </si>
  <si>
    <t>2025-01-15 17:08:18</t>
  </si>
  <si>
    <t>2025-01-15 17:09:32</t>
  </si>
  <si>
    <t>SD-851-281847-11662-8642</t>
  </si>
  <si>
    <t>SD-057-250115-293017-5002</t>
  </si>
  <si>
    <t>2025-01-15 17:06:42</t>
  </si>
  <si>
    <t>80+银卡-普通区域-安丘市-南苑商贸城-15905366373-1000M-业务受理宽带-次数0-202501150000461075</t>
  </si>
  <si>
    <t>2025-01-16 17:07:00</t>
  </si>
  <si>
    <t>202501150000461075</t>
  </si>
  <si>
    <t>202501150000461075# 导航立单,用户所在位置有群障,已向客户播报,客户要求装维回访.此工单为群障修复工单,根据群障全量闭环管理要求,为确保客户网络通畅,请装维人员跟进修复网络问题,谢谢.联系电话：15905366373</t>
  </si>
  <si>
    <t>2025-01-15 17:30:37</t>
  </si>
  <si>
    <t>2025-01-15 17:31:13</t>
  </si>
  <si>
    <t>SD-851-285050-19461-10836</t>
  </si>
  <si>
    <t>SD-057-250115-035472-6261</t>
  </si>
  <si>
    <t>2025-01-15 19:08:22</t>
  </si>
  <si>
    <t>普通区域-奎文区-汇通小区-18765109020-1000M-宽带上网投诉-次数0-20250115190644X204392337</t>
  </si>
  <si>
    <t>20250115190644X204392337</t>
  </si>
  <si>
    <t xml:space="preserve">流程受理流水号：20250115190501187651090201145629
客户号码:18765109020
客户姓名:赵*
投诉地市:潍坊
来话流水:2025011519042499420816358
宽带账号:18765109020
宽带账号归属地市:潍坊
宽带账号归属区县:奎文区
故障地址:潍坊奎文区东关街道东风街四平路苇湾社区36号楼*********
联系电话:18765109020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19:02:30
具体故障现象:光猫亮红灯，
客户其他诉求:
</t>
  </si>
  <si>
    <t>2025-01-15 19:10:12</t>
  </si>
  <si>
    <t>SD-852-283871-402-25299</t>
  </si>
  <si>
    <t>SD-057-250115-739642-6214</t>
  </si>
  <si>
    <t>2025-01-15 19:05:02</t>
  </si>
  <si>
    <t>80+银卡-普通区域-寿光市-刘埠村-15908032731-200M-宽带上网投诉-次数0-20250115190216X936185585</t>
  </si>
  <si>
    <t>20250115190216X936185585</t>
  </si>
  <si>
    <t xml:space="preserve">【农村网络投诉】流程受理流水号：20250115190125159080327311145065
客户号码:15908032731
客户姓名:刘**
投诉地市:潍坊
来话流水:2025011519000411420890527
宽带账号:15908032731
宽带账号归属地市:潍坊
宽带账号归属区县:寿光市
故障地址:潍坊寿光市稻田镇刘埠刘埠村刘埠村2号箱*********
联系电话:15154487779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19:01:37
具体故障现象:光猫亮红灯，急用要求尽快联系处理。
客户其他诉求:
</t>
  </si>
  <si>
    <t>2025-01-15 19:11:21</t>
  </si>
  <si>
    <t>2025-01-15 19:11:38</t>
  </si>
  <si>
    <t>SD-057-250115-234176-881</t>
  </si>
  <si>
    <t>2025-01-15 09:41:18</t>
  </si>
  <si>
    <t>普通区域-安丘市-徐家沟-15963660601-300M-宽带上网投诉-次数0-20250115094028X228429813</t>
  </si>
  <si>
    <t>20250115094028X228429813</t>
  </si>
  <si>
    <t xml:space="preserve">【农村网络投诉】流程受理流水号：20250115093906159636606011017169
客户号码:15963660601
客户姓名:郑**
投诉地市:潍坊
来话流水:2025011509365306120829779
宽带账号:15963660601
宽带账号归属地市:潍坊
宽带账号归属区县:安丘市
故障地址:潍坊安丘市辉渠镇徐家沟村徐家沟徐家沟7号箱徐奎军*********
联系电话:15863766008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09:39:57
具体故障现象:光猫亮红灯，
客户其他诉求:
</t>
  </si>
  <si>
    <t>2025-01-15 09:47:44</t>
  </si>
  <si>
    <t>2025-01-15 09:48:04</t>
  </si>
  <si>
    <t>SD-057-250115-069283-4430</t>
  </si>
  <si>
    <t>2025-01-15 16:05:08</t>
  </si>
  <si>
    <t>【调研】-(目标)普通区域-昌乐县-西圈村自然村-15063663822-100M-宽带上网投诉-次数0-202501150000407475</t>
  </si>
  <si>
    <t>2025-01-16 17:06:00</t>
  </si>
  <si>
    <t>202501150000407475</t>
  </si>
  <si>
    <t>202501150000407475#15063663822客户来电反映宽带无法使用，网速卡顿，客户不配合操作，要求维修人员上门维修，请尽快协助处理，谢谢  联系人：先生联系电话：本机 流水：2025011515595823720825762</t>
  </si>
  <si>
    <t>2025-01-15 16:07:09</t>
  </si>
  <si>
    <t>2025-01-15 16:07:30</t>
  </si>
  <si>
    <t>SD-057-250115-675482-4944</t>
  </si>
  <si>
    <t>2025-01-15 17:01:52</t>
  </si>
  <si>
    <t>80+金卡-普通区域-奎文区-加州世纪尊品二期-13506463618-1000M-宽带上网投诉-次数0-202501150000455648</t>
  </si>
  <si>
    <t>2025-01-16 18:02:00</t>
  </si>
  <si>
    <t>202501150000455648</t>
  </si>
  <si>
    <t>202501150000455648#13506463618客户来电反映家里电视不能看，老人在家不会操作，异机来电，线上排障不认可，要求师傅上门，请处理
联系电话：本机 联系人：先生 受理流水号
2025011516591657020829762</t>
  </si>
  <si>
    <t>2025-01-15 17:19:15</t>
  </si>
  <si>
    <t>SD-851-286816-19174-26776</t>
  </si>
  <si>
    <t>SD-057-250115-871453-4927</t>
  </si>
  <si>
    <t>2025-01-15 17:00:08</t>
  </si>
  <si>
    <t>【调研】-普通区域-奎文区-四季园筑-13563668652-300M-宽带上网投诉-次数0-202501150000452080</t>
  </si>
  <si>
    <t>2025-01-16 18:01:00</t>
  </si>
  <si>
    <t>202501150000452080</t>
  </si>
  <si>
    <t>202501150000452080#
客户来电反映宽带  电视无法观看，线上排障不认可   不配合  客户要求师傅上门，请协助处理，谢谢
宽带地址：潍坊高新高新城区蓉花路四季园筑7号楼
联系人：先生   联系电话：本机 来电流水：
2025011516572757120806526</t>
  </si>
  <si>
    <t>2025-01-15 17:12:49</t>
  </si>
  <si>
    <t>2025-01-15 17:13:15</t>
  </si>
  <si>
    <t>SD-057-250115-870561-2667</t>
  </si>
  <si>
    <t>2025-01-15 12:28:05</t>
  </si>
  <si>
    <t>【调研】-80+普通-普通区域-寿光市-西罗桥村自然村-18765667655-300M-宽带上网投诉-次数0-202501150000271464</t>
  </si>
  <si>
    <t>202501150000271464</t>
  </si>
  <si>
    <t xml:space="preserve">202501150000271464#18765667655  客户来电反映宽带上不去网络，光猫一直摁着后面的开关才会亮一下灯，客户要求师傅上门查看，请协助处理，谢谢！联系电话：本机 联系人：先生 流水号：2025011512242211820840221
</t>
  </si>
  <si>
    <t>2025-01-15 12:37:44</t>
  </si>
  <si>
    <t>2025-01-15 12:39:02</t>
  </si>
  <si>
    <t>SD-851-241078-23723-26456</t>
  </si>
  <si>
    <t>SD-057-250115-147536-1006</t>
  </si>
  <si>
    <t>2025-01-15 09:54:36</t>
  </si>
  <si>
    <t>80+普通-普通区域-奎文区-嘉汇名园小区-13406474027-300M-宽带上网投诉-次数0-202501150000147659</t>
  </si>
  <si>
    <t>202501150000147659</t>
  </si>
  <si>
    <t xml:space="preserve">202501150000147659#13406474027客户来电反映宽带无法使用，老人在家不会操作，要求维修人员上门维修，请尽快协助处理，谢谢  联系人：女士 联系电话：本机 流水：2025011509465150020867132
</t>
  </si>
  <si>
    <t>2025-01-15 09:58:50</t>
  </si>
  <si>
    <t>2025-01-15 09:59:19</t>
  </si>
  <si>
    <t>SD-057-250115-079846-6238</t>
  </si>
  <si>
    <t>2025-01-15 19:06:31</t>
  </si>
  <si>
    <t>【调研】-80+普通-普通区域-昌乐县-新政花园-18866702778-500M-业务受理宽带-次数0-202501150000530093</t>
  </si>
  <si>
    <t>202501150000530093</t>
  </si>
  <si>
    <t>202501150000530093# 宽带账号:18866702778; 联系电话：18866702778，问题类型：此工单为群障修复工单，根据群障全量闭环修复管理要求，为确保客户网络通畅，请装维人员跟进修复网络问题，谢谢！ 
 群障标题：公告。故障描述：主干光纤断或OLT检测不到预期的光信号（LOS）主叫号码：18866702778.0;该号码仅供参考，请优先联系宽带账号。</t>
  </si>
  <si>
    <t>2025-01-15 19:08:42</t>
  </si>
  <si>
    <t>2025-01-15 19:09:08</t>
  </si>
  <si>
    <t>SD-057-250115-306785-6242</t>
  </si>
  <si>
    <t>2025-01-15 19:06:43</t>
  </si>
  <si>
    <t>(目标)普通区域-昌乐县-新政花园-17853629920-100M-业务受理宽带-次数0-202501150000528436</t>
  </si>
  <si>
    <t>202501150000528436</t>
  </si>
  <si>
    <t>202501150000528436# 宽带账号:17853629920; 联系电话：17853629920，问题类型：此工单为群障修复工单，根据群障全量闭环修复管理要求，为确保客户网络通畅，请装维人员跟进修复网络问题，谢谢！ 
 群障标题：公告。故障描述：主干光纤断或OLT检测不到预期的光信号（LOS）主叫号码：13963672002.0;该号码仅供参考，请优先联系宽带账号。</t>
  </si>
  <si>
    <t>2025-01-15 19:07:59</t>
  </si>
  <si>
    <t>SD-057-250115-402913-4465</t>
  </si>
  <si>
    <t>2025-01-15 16:07:31</t>
  </si>
  <si>
    <t>80+银卡-普通区域-寿光市-苏州园北区-15063654888-1000M-宽带延伸服务-次数0-202501150000411329</t>
  </si>
  <si>
    <t>2025-01-16 16:08:00</t>
  </si>
  <si>
    <t>202501150000411329</t>
  </si>
  <si>
    <t xml:space="preserve">202501150000411329#【已关注中国移动10086微信公众号】流程受理流水号：20250115160522150636548881105268
客户号码:15063654888
客户姓名:韩**
投诉地市:潍坊
来话流水:2025011516034229220877611
宽带账号:15063654888
宽带账号归属地市:潍坊
宽带账号归属区县:寿光市
故障地址:潍坊寿光市圣城街道晨鸣路苏州园北区15号楼*********
联系电话:15063654888
联系人:先生/女士
工单紧急程度:非常紧急
是否有升级投诉倾向:否
是否重复投诉:否
是否携转意向:否
是否投诉倾向:否
是否智能网关:智能网关
当前是否在线:是
接入方式:FTTH
是否质差终端:无质差信息
光功率:-19.82
故障大类:宽带/电视
故障细类:宽带延伸服务
携转原因:
故障时间:2025-01-15 16:02:52
具体故障现象:调测路由器，
</t>
  </si>
  <si>
    <t>2025-01-15 16:11:52</t>
  </si>
  <si>
    <t>2025-01-15 16:18:21</t>
  </si>
  <si>
    <t>SD-851-277857-19743-8710</t>
  </si>
  <si>
    <t>SD-057-250115-396178-3002</t>
  </si>
  <si>
    <t>2025-01-15 13:08:22</t>
  </si>
  <si>
    <t>【调研】-80+金卡-普通区域-诸城市-汉车村自然村-15854474905-300M-宽带上网投诉-次数0-20250115130643X603549160</t>
  </si>
  <si>
    <t>20250115130643X603549160</t>
  </si>
  <si>
    <t xml:space="preserve">【农村网络投诉】流程受理流水号：20250115130533158544749051066418
客户号码:15854474905
客户姓名:刘**
投诉地市:潍坊
来话流水:2025011513050592720825722
宽带账号:15854474905
宽带账号归属地市:潍坊
宽带账号归属区县:诸城市
故障地址:潍坊诸城市龙都街道汉车村汉车村自然村汉车村西南扩容3号箱*********
联系电话:15854474905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13:06:17
具体故障现象:提示网络无法连接，
客户其他诉求:谢谢
</t>
  </si>
  <si>
    <t>2025-01-15 13:26:50</t>
  </si>
  <si>
    <t>SD-057-250115-215783-2651</t>
  </si>
  <si>
    <t>2025-01-15 12:27:28</t>
  </si>
  <si>
    <t>【调研】-80+普通-(目标)普通区域-奎文区-书香铭郡-13780807160-300M-业务受理宽带-次数0-202501150000273424</t>
  </si>
  <si>
    <t>202501150000273424</t>
  </si>
  <si>
    <t>202501150000273424# 宽带账号:13780807160; 联系电话：13780807160，问题类型：此工单为群障修复工单，根据群障全量闭环修复管理要求，为确保客户网络通畅，请装维人员跟进修复网络问题，谢谢！ 
 群障标题：公告。故障描述：潍坊奎文区书香铭郡光缆故障，预估24小时恢复，请帮忙拦截,如有需要请联系片区装维师傅张松15706366505主叫号码：15066360977.0;该号码仅供参考，请优先联系宽带账号。</t>
  </si>
  <si>
    <t>2025-01-15 12:40:13</t>
  </si>
  <si>
    <t>SD-057-250115-945163-2974</t>
  </si>
  <si>
    <t>2025-01-15 13:06:19</t>
  </si>
  <si>
    <t>【调研】-80+银卡-(目标)普通区域-安丘市-赵家官庄村自然村-15963475812-300M-宽带上网投诉-次数0-202501150000290834</t>
  </si>
  <si>
    <t>202501150000290834</t>
  </si>
  <si>
    <t>202501150000290834#流程受理流水号：20250115130339159634758121066096
客户号码:15963475812
客户姓名:张**
投诉地市:潍坊
来话流水:2025011513005668920897218
宽带账号:15963475812
宽带账号归属地市:潍坊
宽带账号归属区县:安丘市
故障地址:潍坊安丘市新安街道新安泰村
联系电话:15963475812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故障细类:网速慢/上网掉线(专席)
携转原因:
故障时间:2025-01-15 13:03:53
具体故障现象:网速慢卡顿，
客户其他诉求:请协助处理，谢谢
;宽带小区$[赵家官庄村自然村]$</t>
  </si>
  <si>
    <t>2025-01-15 13:10:05</t>
  </si>
  <si>
    <t>2025-01-15 13:11:16</t>
  </si>
  <si>
    <t>SD-851-268534-18328-879</t>
  </si>
  <si>
    <t>SD-057-250115-763042-6231</t>
  </si>
  <si>
    <t>2025-01-15 19:06:15</t>
  </si>
  <si>
    <t>普通区域-诸城市-华宇福地-13287658885-200M-宽带上网投诉-次数0-202501150000529776</t>
  </si>
  <si>
    <t>202501150000529776</t>
  </si>
  <si>
    <t>202501150000529776#13287658885客户来电反映电视无法观看，线上正常排障，客户表示不在家，老人不会操作，要求维修人员上门维修，请尽快协助处理，谢谢  联系人：先生 联系电话：本机 来电流水2025011519034032320812258</t>
  </si>
  <si>
    <t>2025-01-15 19:10:22</t>
  </si>
  <si>
    <t>2025-01-15 19:10:44</t>
  </si>
  <si>
    <t>SD-057-250115-125873-893</t>
  </si>
  <si>
    <t>2025-01-15 09:42:39</t>
  </si>
  <si>
    <t>普通区域-诸城市-金东世纪城-15866525066-300M-宽带上网投诉-次数0-202501150000142569</t>
  </si>
  <si>
    <t>202501150000142569</t>
  </si>
  <si>
    <t>202501150000142569#15866525066 客户来电反映家里宽带无法使用，客户家里是老人不会操作，要求师傅上门，请尽快协助处理，谢谢   联系电话：本机  联系人：先生  流水 2025011509383065320851790</t>
  </si>
  <si>
    <t>2025-01-15 09:45:57</t>
  </si>
  <si>
    <t>2025-01-15 09:46:18</t>
  </si>
  <si>
    <t>SD-057-250115-729630-2635</t>
  </si>
  <si>
    <t>2025-01-15 12:26:45</t>
  </si>
  <si>
    <t>普通区域-寿光市-城南村自然村-15866186594-300M-业务受理宽带-次数0-202501150000271570</t>
  </si>
  <si>
    <t>202501150000271570</t>
  </si>
  <si>
    <t>202501150000271570# 宽带账号:15866186594; 联系电话：15866186594，问题类型：此工单为群障修复工单，根据群障全量闭环修复管理要求，为确保客户网络通畅，请装维人员跟进修复网络问题，谢谢！ 
 群障标题：公告。故障描述：潍坊寿光市城南村自然村光缆故障，预估24小时恢复，请帮忙拦截,如有需要请联系片区装维师傅孙向鑫15064441236主叫号码：15634150701.0;该号码仅供参考，请优先联系宽带账号。</t>
  </si>
  <si>
    <t>2025-01-15 12:28:52</t>
  </si>
  <si>
    <t>2025-01-15 12:29:09</t>
  </si>
  <si>
    <t>2025-01-15 13:06:56</t>
  </si>
  <si>
    <t>普通区域-潍城区-赵家文庄自然村-19963967619-200M-魔百和投诉-次数0-202501150000290863 一级督办</t>
  </si>
  <si>
    <t>202501150000290863</t>
  </si>
  <si>
    <t>2025-01-15 13:12:23</t>
  </si>
  <si>
    <t>2025-01-15 13:12:46</t>
  </si>
  <si>
    <t>SD-057-250115-371624-1049</t>
  </si>
  <si>
    <t>2025-01-15 09:57:25</t>
  </si>
  <si>
    <t>普通区域-临朐县-高家庄自然村-15288828435-500M-业务受理宽带-次数0-202501150000156580</t>
  </si>
  <si>
    <t>202501150000156580</t>
  </si>
  <si>
    <t>202501150000156580# 宽带账号:15288828435; 联系电话：15288828435，问题类型：此工单为群障修复工单，根据群障全量闭环修复管理要求，为确保客户网络通畅，请装维人员跟进修复网络问题，谢谢！ 
 群障标题：公告。故障描述：潍坊临朐县高家庄自然村光缆故障，预估24小时恢复，请帮忙拦截,如有需要请联系片区装维师傅张浩然13515408801主叫号码：15064606691.0;该号码仅供参考，请优先联系宽带账号。</t>
  </si>
  <si>
    <t>2025-01-15 10:10:21</t>
  </si>
  <si>
    <t>2025-01-15 10:22:50</t>
  </si>
  <si>
    <t>SD-057-250115-901463-1012</t>
  </si>
  <si>
    <t>2025-01-15 09:55:11</t>
  </si>
  <si>
    <t>80+金卡-普通区域-奎文区-宝通陆号（多层）-18365662058-300M-宽带上网投诉-次数0-202501150000151177</t>
  </si>
  <si>
    <t>202501150000151177</t>
  </si>
  <si>
    <t>202501150000151177#宽带账号：18365662058；宽带地址：潍坊高新高新城区宝通街宝通陆号（多层）33号楼；客户来电反映移动高清无法观看，客户不在现场，无法配合线上指导/客户不配合排障，要求上门，请协助处理，谢谢！联系电话：15006671013；联系人先生来电流水：*。 2025011509510162420823647</t>
  </si>
  <si>
    <t>2025-01-15 09:57:54</t>
  </si>
  <si>
    <t>2025-01-15 09:59:17</t>
  </si>
  <si>
    <t>SD-851-300408-21315-12034</t>
  </si>
  <si>
    <t>SD-057-250115-741230-6219</t>
  </si>
  <si>
    <t>2025-01-15 19:05:27</t>
  </si>
  <si>
    <t>80+普通-普通区域-坊子区-碧桂园凤翔府-15908037140-300M-宽带上网投诉-次数0-202501150000527220</t>
  </si>
  <si>
    <t>202501150000527220</t>
  </si>
  <si>
    <t>202501150000527220#流程受理流水号：20250115190407159080371401145476
客户号码:15908037140
客户姓名:张**
投诉地市:潍坊
来话流水:2025011519033647520811877
宽带账号:15908037140
账号归属区县:潍坊市坊子区爱萍通讯商行
联系电话:15908037140
联系人:先生
宽带地址:潍坊
工单紧急程度:非常紧急
是否投诉倾向:否
是否重复投诉:否
是否携转意向:否
是否有升级投诉倾向:否
*业务名称:业务融合移机流程宽带+OTT
投诉内容:手机号码：15908037140，【问题描述】客户已办理宽带业务，有开通单，要求装维尽快联系上门，请处理，谢谢。联系电话：15908037140，联系人：先生，录音流水号：2025011519033647520811877。受理明细：531920062399999999。
在途开通单信息：536250115561094904，15908037140，2025-01-15 16:09:58，业务融合移机流程宽带+OTT，处理中，黄单扩容
是否到厅:否
业务名称:业务融合移机流程宽带+OTT
;宽带小区$[碧桂园凤翔府]$</t>
  </si>
  <si>
    <t>2025-01-15 19:07:01</t>
  </si>
  <si>
    <t>2025-01-15 19:07:29</t>
  </si>
  <si>
    <t>SD-852-286244-1444-7971</t>
  </si>
  <si>
    <t>SD-057-250115-236485-967</t>
  </si>
  <si>
    <t>2025-01-15 09:49:58</t>
  </si>
  <si>
    <t>80+普通-普通区域-昌乐县-后白塔-15949783027-300M-宽带上网投诉-次数0-202501150000147764</t>
  </si>
  <si>
    <t>202501150000147764</t>
  </si>
  <si>
    <t>202501150000147764#宽带账号：15949783027；宽带地址：潍坊昌乐县白塔镇后白塔后白塔后白塔村；客户来电反映电视无法观看，客户不在现场，无法配合线上指导/客户不配合排障，要求上门，请协助处理，谢谢！联系电话：15949783027；联系人：先生 来电流水：2025011509472462720874694</t>
  </si>
  <si>
    <t>2025-01-15 09:52:04</t>
  </si>
  <si>
    <t>2025-01-15 09:52:45</t>
  </si>
  <si>
    <t>SD-851-272880-2363-12806</t>
  </si>
  <si>
    <t>SD-057-250115-436297-982</t>
  </si>
  <si>
    <t>2025-01-15 09:51:43</t>
  </si>
  <si>
    <t>80+银卡-(目标)普通区域-寿光市-光明路三友圣锦-15264423567-500M-宽带延伸服务-次数0-202501150000151161</t>
  </si>
  <si>
    <t>202501150000151161</t>
  </si>
  <si>
    <t xml:space="preserve">202501150000151161#【已关注中国移动10086微信公众号】流程受理流水号：20250115095106152644235671020281
客户号码:15264423567
客户姓名:胡**
投诉地市:潍坊
来话流水:2025011509495255520807847
宽带账号:15264423567
宽带账号归属地市:潍坊
宽带账号归属区县:寿光市
故障地址:潍坊寿光市圣城街道光明路光明路三友圣锦13号楼*********
联系电话:13793658281
联系人:先生/女士
工单紧急程度:一般
是否有升级投诉倾向:否
是否重复投诉:否
是否携转意向:否
是否投诉倾向:否
是否智能网关:智能网关
当前是否在线:是
接入方式:FTTH
是否质差终端:无质差信息
光功率:-19.17
故障大类:宽带/电视
故障细类:宽带延伸服务
携转原因:
故障时间:2025-01-15 09:51:16
具体故障现象:重新布置网线，
</t>
  </si>
  <si>
    <t>2025-01-15 09:57:35</t>
  </si>
  <si>
    <t>2025-01-15 10:04:16</t>
  </si>
  <si>
    <t>SD-851-294970-36794-22919</t>
  </si>
  <si>
    <t>SD-057-250115-157689-1063</t>
  </si>
  <si>
    <t>2025-01-15 09:59:18</t>
  </si>
  <si>
    <t>80+银卡-普通区域--null--宽带上网投诉-次数0-20250115095748X268870393</t>
  </si>
  <si>
    <t>2025-01-16 11:00:00</t>
  </si>
  <si>
    <t>20250115095748X268870393</t>
  </si>
  <si>
    <t xml:space="preserve">流程受理流水号：20250115095630198626567861021607
客户号码:19862656786
客户姓名:刘**
投诉地市:潍坊
来话流水:2025011509560524920894928
宽带账号:19862656786
账号归属区县:安丘贾戈天一通讯
联系电话:19862656786
联系人:先生/女士
宽带地址:潍坊
工单紧急程度:非常紧急
是否投诉倾向:是
是否重复投诉:否
是否携转意向:否
是否有升级投诉倾向:是
*业务名称:业务融合开机流程宽带+全光WiFi+OTT+FTTR组网
投诉内容:手机号码：19862656786，【问题描述】客户已办理宽带业务，有开通单，要求装维尽快联系上门，请处理，谢谢。联系电话：19862656786，联系人：先生/女士，录音流水号：2025011509560524920894928。
在途开通单信息：536250111709637276，19862656786，2025-01-11 20:04:42，业务融合开机流程宽带+全光WiFi+OTT+FTTR组网，处理中，施工预约.有升级投诉意向，
是否到厅:否
业务名称:业务融合开机流程宽带+全光WiFi+OTT+FTTR组网
</t>
  </si>
  <si>
    <t>2025-01-15 11:15:41</t>
  </si>
  <si>
    <t>SD-057-250115-048629-961</t>
  </si>
  <si>
    <t>2025-01-15 09:49:18</t>
  </si>
  <si>
    <t>【调研】-80+银卡-普通区域-奎文区-赋海仁居-18364613521-300M-宽带上网投诉-次数0-202501150000149643</t>
  </si>
  <si>
    <t>202501150000149643</t>
  </si>
  <si>
    <t>202501150000149643#客户来电反映家里电视无法观看 老人在家  要求维修人员上门维修，请尽快协助处理，谢谢</t>
  </si>
  <si>
    <t>2025-01-15 09:51:52</t>
  </si>
  <si>
    <t>2025-01-15 09:52:12</t>
  </si>
  <si>
    <t>SD-851-288254-32913-11499</t>
  </si>
  <si>
    <t>SD-057-250115-895702-917</t>
  </si>
  <si>
    <t>2025-01-15 09:45:43</t>
  </si>
  <si>
    <t>普通区域-奎文区-阳光又一城-18606361318-300M-宽带上网投诉-次数0-202501150000147578</t>
  </si>
  <si>
    <t>202501150000147578</t>
  </si>
  <si>
    <t>202501150000147578#宽带账号：18606361318 宽带地址：潍坊奎文区东关街道东风东街阳光又一城机械局2号楼*********  客户来电反映移动高清无法观看，客户配合未解决，要求上门，请协助处理，谢谢！联系电话：本机；联系人：先生   ；来电流水：2025011509433657020822111</t>
  </si>
  <si>
    <t>2025-01-15 09:51:13</t>
  </si>
  <si>
    <t>2025-01-15 09:51:30</t>
  </si>
  <si>
    <t>SD-057-250115-491507-7313</t>
  </si>
  <si>
    <t>2025-01-15 21:36:33</t>
  </si>
  <si>
    <t>普通区域-昌乐县-金景宝地小区-13721956176-300M-宽带上网投诉-次数0-202501150000572575</t>
  </si>
  <si>
    <t>202501150000572575</t>
  </si>
  <si>
    <t>202501150000572575#13721956176潍坊客户来电反映投诉叫郑伟宽带装维人员，号码：15706307147，服务态度不好，在15号上门维修宽带，怀疑是客户自己原因导致的不能用，告知客户如再出现此问题，无法再上门处理，对此不满，请处理，谢谢！联系电话：13376460131，联系人：先生  来电流水：2025011521315038020860773</t>
  </si>
  <si>
    <t>2025-01-15 21:42:05</t>
  </si>
  <si>
    <t>SD-851-313009-4908-10954</t>
  </si>
  <si>
    <t>SD-057-250115-625391-4413</t>
  </si>
  <si>
    <t>2025-01-15 16:03:15</t>
  </si>
  <si>
    <t>【调研】-80+银卡-普通区域-安丘市-文华悦府-13791673354-1000M-宽带上网投诉-次数0-202501150000407910</t>
  </si>
  <si>
    <t>2025-01-16 17:04:00</t>
  </si>
  <si>
    <t>202501150000407910</t>
  </si>
  <si>
    <t>202501150000407910#流程受理流水号：20250115160140137916733541104416
客户号码:13791673354
客户姓名:于**
投诉地市:潍坊
来话流水:2025011516004427620836385
宽带账号:13791673354
宽带账号归属地市:潍坊
宽带账号归属区县:安丘市
故障地址:潍坊安丘市兴安街道翠微路文华悦府1号楼*********
联系电话:13791673354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16:02:54
具体故障现象:打不开网页，
客户其他诉求:
;宽带小区$[文华悦府]$</t>
  </si>
  <si>
    <t>2025-01-15 16:07:35</t>
  </si>
  <si>
    <t>2025-01-15 16:08:02</t>
  </si>
  <si>
    <t>SD-851-325218-21072-21820</t>
  </si>
  <si>
    <t>SD-057-250115-405281-2654</t>
  </si>
  <si>
    <t>2025-01-15 12:27:37</t>
  </si>
  <si>
    <t>普通区域-临朐县-营龙社区-13465735201-500M-业务受理宽带-次数0-202501150000274227</t>
  </si>
  <si>
    <t>202501150000274227</t>
  </si>
  <si>
    <t>202501150000274227# 宽带账号:13465735201; 联系电话：13465735201，问题类型：此工单为群障修复工单，根据群障全量闭环修复管理要求，为确保客户网络通畅，请装维人员跟进修复网络问题，谢谢！ 
 群障标题：公告。故障描述：潍坊临朐县营龙社区光缆故障，预估24小时恢复，请帮忙拦截,如有需要请联系片区装维师傅张继凯15253652824主叫号码：13465735201.0;该号码仅供参考，请优先联系宽带账号。</t>
  </si>
  <si>
    <t>2025-01-15 12:31:09</t>
  </si>
  <si>
    <t>2025-01-15 12:31:42</t>
  </si>
  <si>
    <t>SD-851-279436-2586-18947</t>
  </si>
  <si>
    <t>SD-057-250115-301479-2627</t>
  </si>
  <si>
    <t>2025-01-15 12:26:09</t>
  </si>
  <si>
    <t>【调研】-普通区域-寒亭区-中国人民财产家属院小区-13455654888-300M-魔百和投诉-次数0-20250115122425X654409480</t>
  </si>
  <si>
    <t>20250115122425X654409480</t>
  </si>
  <si>
    <t>流程受理流水号：20250115121422134556548881057281
客户号码:13455654888
客户姓名:张**
投诉地市:潍坊
来话流水:2025011512131767920849415
宽带账号:13455654888
宽带账号归属地市:潍坊
宽带账号归属区县:寒亭区
故障地址:潍坊寒亭区寒亭街道民主东街中国人民财产家属院小区南楼*********
联系电话:15963651700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故障细类:移动高清电视故障(专席)
携转原因:
故障时间:2025-01-15 12:24:36
魔百和单播/组播:单播
具体故障现象:电视提示网络类错误
客户其他诉求:
魔百和单/组播：单播</t>
  </si>
  <si>
    <t>2025-01-15 12:32:33</t>
  </si>
  <si>
    <t>2025-01-15 12:33:11</t>
  </si>
  <si>
    <t>SD-851-304822-9296-22064</t>
  </si>
  <si>
    <t>SD-057-250115-302579-2989</t>
  </si>
  <si>
    <t>2025-01-15 13:07:15</t>
  </si>
  <si>
    <t>80+白金-普通区域-青州市-马氏富贵苑-13853651115-1000M-业务受理宽带-次数0-202501150000289271</t>
  </si>
  <si>
    <t>202501150000289271</t>
  </si>
  <si>
    <t>202501150000289271# 宽带账号:13853651115; 联系电话：13853651115，问题类型：此工单为群障修复工单，根据群障全量闭环修复管理要求，为确保客户网络通畅，请装维人员跟进修复网络问题，谢谢！ 
 群障标题：公告。故障描述：潍坊青州市马氏富贵苑光缆故障，预估24小时恢复，请帮忙拦截,如有需要请联系片区装维师傅李国军15706307631主叫号码：13853651115.0;该号码仅供参考，请优先联系宽带账号。</t>
  </si>
  <si>
    <t>2025-01-15 13:09:59</t>
  </si>
  <si>
    <t>2025-01-15 13:10:19</t>
  </si>
  <si>
    <t>SD-851-308711-20957-6810</t>
  </si>
  <si>
    <t>SD-057-250115-867239-2523</t>
  </si>
  <si>
    <t>2025-01-15 12:11:06</t>
  </si>
  <si>
    <t>80+金卡-FTTR-普通区域-奎文区-东河西市场-18263678000-1000M-宽带上网投诉-次数0-202501150000263364</t>
  </si>
  <si>
    <t>202501150000263364</t>
  </si>
  <si>
    <t>202501150000263364#18263678000客户来电反映本机办理的499元中兴全光WiFi1一直没有安装，现想用了要求安排工作人员安装，电话 ：本机 流水：2025011512054097320883150</t>
  </si>
  <si>
    <t>2025-01-15 12:20:43</t>
  </si>
  <si>
    <t>2025-01-15 12:22:23</t>
  </si>
  <si>
    <t>SD-852-321532-1997-26218</t>
  </si>
  <si>
    <t>SD-057-250115-928653-2577</t>
  </si>
  <si>
    <t>2025-01-15 12:17:20</t>
  </si>
  <si>
    <t>80+银卡-普通区域-奎文区-中央丽景-13806490326-100M-业务受理宽带-次数0-202501150000268602</t>
  </si>
  <si>
    <t>202501150000268602</t>
  </si>
  <si>
    <t>202501150000268602#【已关注中国移动10086微信公众号】 宽带账号:13806490326; 联系电话：13806490326，问题类型：此工单为群障修复工单，根据群障全量闭环修复管理要求，为确保客户网络通畅，请装维人员跟进修复网络问题，谢谢！ 
 群障标题：公告。故障描述：潍坊奎文区中央丽景光缆故障，预估24小时恢复，请帮忙拦截,如有需要请联系片区装维师傅李国磊15706366507主叫号码：13806490326.0;该号码仅供参考，请优先联系宽带账号。</t>
  </si>
  <si>
    <t>2025-01-15 12:21:22</t>
  </si>
  <si>
    <t>2025-01-15 12:30:38</t>
  </si>
  <si>
    <t>SD-057-250115-712489-2533</t>
  </si>
  <si>
    <t>2025-01-15 12:12:32</t>
  </si>
  <si>
    <t>普通区域--null-15610273106-宽带延伸服务-次数0-202501150000266251</t>
  </si>
  <si>
    <t>202501150000266251</t>
  </si>
  <si>
    <t xml:space="preserve">202501150000266251#流程受理流水号：20250115121028156102731061056503
客户号码:15610273106
客户姓名:李**
投诉地市:潍坊
来话流水:2025011512011637820842837
宽带账号:15610273106
宽带账号归属地市:潍坊
宽带账号归属区县:--
故障地址:
联系电话:15610273106
联系人:先生/女士
工单紧急程度:一般
是否有升级投诉倾向:否
是否重复投诉:否
是否携转意向:否
是否投诉倾向:否
是否智能网关:非智能网关
当前是否在线:否
接入方式:--
是否质差终端:无质差信息
光功率:无
故障大类:宽带/电视
故障细类:宽带延伸服务
携转原因:
故障时间:2025-01-15 12:10:45
具体故障现象:重新布置网线，客户来电表示网线坏了要求维修不认可交100元费用我处正常解释客户不认可请协助处理谢谢
</t>
  </si>
  <si>
    <t>SD-057-250115-285764-3645</t>
  </si>
  <si>
    <t>2025-01-15 14:32:06</t>
  </si>
  <si>
    <t>【调研】-80+普通-普通区域-寿光市-啤酒厂家属院-13465657150-300M-魔百和投诉-次数0-20250115142938X578872687</t>
  </si>
  <si>
    <t>20250115142938X578872687</t>
  </si>
  <si>
    <t>流程受理流水号：20250115142817134656571501081717
客户号码:13465657150
客户姓名:董**
投诉地市:潍坊
来话流水:2025011514273561820842396
宽带账号:13465657150
宽带账号归属地市:潍坊
宽带账号归属区县:寿光市
故障地址:潍坊寿光市圣城街道渤海路啤酒厂家属院2号楼*********
联系电话:15253690310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光功率:-21.42
故障大类:宽带/电视
故障细类:移动高清电视故障(专席)
携转原因:
故障时间:2025-01-15 14:31:37
魔百和单播/组播:组播
具体故障现象:电视网络未连接：宽带正常使用，帐号排查正确，网口灯正常，网线无问题，指导网线换口，对应指导网络配置无效，请处理，谢谢。
客户其他诉求:
魔百和单/组播：组播</t>
  </si>
  <si>
    <t>2025-01-15 14:44:32</t>
  </si>
  <si>
    <t>SD-851-240138-22413-14216</t>
  </si>
  <si>
    <t>2025-01-15 09:32:02</t>
  </si>
  <si>
    <t>【调研】-普通区域-奎文区-香榭丽舍-13854418613-1000M-魔百和投诉-次数0-20250115092903X543038328 一级督办</t>
  </si>
  <si>
    <t>20250115092903X543038328</t>
  </si>
  <si>
    <t>2025-01-15 09:35:54</t>
  </si>
  <si>
    <t>2025-01-15 09:48:15</t>
  </si>
  <si>
    <t>SD-057-250115-365187-2541</t>
  </si>
  <si>
    <t>2025-01-15 12:13:57</t>
  </si>
  <si>
    <t>【重投】-80+普通-普通区域-诸城市-报社小区-13606476444-1000M-宽带上网投诉-次数1-202501150000181303</t>
  </si>
  <si>
    <t>2025-01-15 12:29:03</t>
  </si>
  <si>
    <t>2025-01-15 12:29:36</t>
  </si>
  <si>
    <t>SD-057-250115-076415-824</t>
  </si>
  <si>
    <t>2025-01-15 09:36:21</t>
  </si>
  <si>
    <t>普通区域-寿光市-南柴沿街-15763065661-1000M-宽带上网投诉-次数0-202501150000137151</t>
  </si>
  <si>
    <t>202501150000137151</t>
  </si>
  <si>
    <t>202501150000137151#流程受理流水号：20250115093537157630656611016313
客户号码:15763065661
客户姓名:李**
投诉地市:潍坊
来话流水:2025011509342827420897274
宽带账号:15763065661
账号归属区县:寿光留吕鸿运手机维修店（社区）
联系电话:13475668117
联系人:先生/女士
宽带地址:潍坊
工单紧急程度:非常紧急
是否投诉倾向:否
是否重复投诉:否
是否携转意向:否
是否有升级投诉倾向:否
*业务名称:业务融合开机流程小微宽带+全光WiFi+FTTR组网
投诉内容:手机号码：15763065661，【问题描述】客户已办理宽带业务，有开通单，要求装维尽快联系上门，请处理，谢谢。联系电话：13475668117，联系人：先生/女士，录音流水号：2025011509342827420897274。受理明细：531920062399999999。
在途开通单信息：536250108918322262，15763065661，2025-01-08 15:19:49，业务融合开机流程小微宽带+全光WiFi+FTTR组网，处理中，黄单建设（楼宇）
是否到厅:否
业务名称:业务融合开机流程小微宽带+全光WiFi+FTTR组网
;宽带小区$[南柴沿街]$</t>
  </si>
  <si>
    <t>2025-01-15 09:42:22</t>
  </si>
  <si>
    <t>2025-01-15 09:42:37</t>
  </si>
  <si>
    <t>SD-851-324892-12302-24535</t>
  </si>
  <si>
    <t>SD-057-250115-068139-2228</t>
  </si>
  <si>
    <t>2025-01-15 11:44:08</t>
  </si>
  <si>
    <t>【重投】-普通区域-安丘市-关王庙村自然村-13854495003-300M-宽带上网投诉-次数0-20250115114139X499561810</t>
  </si>
  <si>
    <t>20250115114139X499561810</t>
  </si>
  <si>
    <t xml:space="preserve">【农村网络投诉】流程受理流水号：20250115114112138544950031049715
客户号码:13854495003
客户姓名:曹**
投诉地市:潍坊
来话流水:2025011511410054920890614
宽带账号:13854495003
宽带账号归属地市:潍坊
宽带账号归属区县:安丘市
故障地址:潍坊安丘市白芬子镇关王庙村关王庙村自然村关王庙村曹焕明*********
联系电话:13854495003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11:41:28
具体故障现象:光猫亮红灯，
客户其他诉求:
</t>
  </si>
  <si>
    <t>2025-01-15 11:46:58</t>
  </si>
  <si>
    <t>2025-01-15 11:47:41</t>
  </si>
  <si>
    <t>SD-057-250115-736485-2204</t>
  </si>
  <si>
    <t>2025-01-15 11:40:07</t>
  </si>
  <si>
    <t>80+银卡-普通区域-诸城市-杨春综合楼-15065667600-300M-宽带上网投诉-次数0-202501150000243471</t>
  </si>
  <si>
    <t>202501150000243471</t>
  </si>
  <si>
    <t xml:space="preserve">202501150000243471#流程受理流水号：20250115113848150656676001049149
客户号码:15065667600
客户姓名:邱**
投诉地市:潍坊
来话流水:2025011511382961620857144
宽带账号:15065667600
宽带账号归属地市:潍坊
宽带账号归属区县:诸城市
故障地址:潍坊诸城市龙都街道人民路杨春综合楼1号楼*********
联系电话:15065667600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光功率:-17.72
故障大类:宽带/电视
故障细类:宽带网速慢/卡顿
携转原因:
故障时间:2025-01-15 11:39:34
具体故障现象:用户无法提供具体故障现象，
客户其他诉求:客户侧为质差终端，要求上门更换终端并一并处理故障问题。
</t>
  </si>
  <si>
    <t>2025-01-15 11:43:26</t>
  </si>
  <si>
    <t>2025-01-15 11:44:00</t>
  </si>
  <si>
    <t>SD-057-250115-573248-7223</t>
  </si>
  <si>
    <t>2025-01-15 21:17:01</t>
  </si>
  <si>
    <t>【调研】-80+银卡-普通区域-诸城市-大下泊自然村-13854449032-1000M-宽带上网投诉-次数0-20250115211427X867688731</t>
  </si>
  <si>
    <t>20250115211427X867688731</t>
  </si>
  <si>
    <t xml:space="preserve">【农村网络投诉】流程受理流水号：20250115211402138544490321162839
客户号码:13854449032
客户姓名:张**
投诉地市:潍坊
来话流水:2025011521121931320803564
宽带账号:13854449032
宽带账号归属地市:潍坊
宽带账号归属区县:诸城市
故障地址:潍坊诸城市昌城镇大下泊大下泊自然村大下泊村东北18#箱*********
联系电话:13854449032
联系人:先生/女士
工单紧急程度:非常紧急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故障细类:网速慢/上网掉线(专席)
携转原因:
故障时间:2025-01-15 21:14:54
具体故障现象:网速慢卡顿，
客户其他诉求:谢谢
</t>
  </si>
  <si>
    <t>2025-01-15 21:19:57</t>
  </si>
  <si>
    <t>2025-01-15 21:20:18</t>
  </si>
  <si>
    <t>SD-851-303850-187-435</t>
  </si>
  <si>
    <t>SD-057-250115-356182-2229</t>
  </si>
  <si>
    <t>2025-01-15 11:44:09</t>
  </si>
  <si>
    <t>普通区域-安丘市-于家官庄村自然村-13406647460-100M-宽带延伸服务-次数0-202501150000246586</t>
  </si>
  <si>
    <t>2025-01-16 11:45:00</t>
  </si>
  <si>
    <t>202501150000246586</t>
  </si>
  <si>
    <t xml:space="preserve">202501150000246586#流程受理流水号：20250115114132134066474601049788
客户号码:13406647460
客户姓名:王**
投诉地市:潍坊
来话流水:2025011511355968720824594
宽带账号:13406647460
宽带账号归属地市:潍坊
宽带账号归属区县:安丘市
故障地址:潍坊安丘市关王镇于家官庄村
联系电话:13406647460
联系人:先生/女士
工单紧急程度:一般
是否有升级投诉倾向:否
是否重复投诉:否
是否携转意向:否
是否投诉倾向:否
是否智能网关:智能网关
当前是否在线:是
接入方式:FTTH
是否质差终端:无质差信息
光功率:-22.21
故障大类:宽带/电视
故障细类:宽带延伸服务
携转原因:
故障时间:2025-01-15 11:44:27
具体故障现象:延长网线，请协助处理 谢谢
</t>
  </si>
  <si>
    <t>2025-01-15 11:47:38</t>
  </si>
  <si>
    <t>2025-01-15 11:48:39</t>
  </si>
  <si>
    <t>SD-851-283283-4620-688</t>
  </si>
  <si>
    <t>SD-057-250115-791536-2248</t>
  </si>
  <si>
    <t>2025-01-15 11:45:42</t>
  </si>
  <si>
    <t>普通区域-诸城市-张祝河湾-13780883354-300M-宽带上网投诉-次数0-202501150000248022</t>
  </si>
  <si>
    <t>202501150000248022</t>
  </si>
  <si>
    <t xml:space="preserve">202501150000248022#流程受理流水号：20250115114514137808833541050702
客户号码:13780883354
客户姓名:杨**
投诉地市:潍坊
来话流水:2025011511445623120842284
宽带账号:13780883354
宽带账号归属地市:潍坊
宽带账号归属区县:诸城市
故障地址:潍坊诸城市石桥子镇张祝河湾村张祝河湾张祝河湾村11#箱*********
联系电话:13780883354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故障时间:2025-01-15 11:45:21
具体故障现象:打不开网页，
客户其他诉求:客户侧为质差终端，要求上门更换终端并一并处理故障问题。
</t>
  </si>
  <si>
    <t>2025-01-15 11:49:24</t>
  </si>
  <si>
    <t>2025-01-15 11:49:48</t>
  </si>
  <si>
    <t>SD-057-250115-350217-2593</t>
  </si>
  <si>
    <t>2025-01-15 12:19:13</t>
  </si>
  <si>
    <t>80+白金-普通区域-安丘市-青云府-15963623899-200M-宽带上网投诉-次数0-202501150000264672</t>
  </si>
  <si>
    <t>202501150000264672</t>
  </si>
  <si>
    <t>202501150000264672#宽带账号：15963623899；宽带地址：*潍坊安丘市新安街道学府街青云府三方A17-19号楼**；客户来电反映宽带网速新号弱*，客户不在现场，无法配合线上指导，请协助处理，谢谢！联系电话：13864670366*；联系人：李***；来电流水：*2025011512042470320871542*。</t>
  </si>
  <si>
    <t>2025-01-15 12:23:18</t>
  </si>
  <si>
    <t>2025-01-15 12:23:39</t>
  </si>
  <si>
    <t>SD-852-321846-674-26459</t>
  </si>
  <si>
    <t>SD-057-250115-297843-3672</t>
  </si>
  <si>
    <t>2025-01-15 14:35:31</t>
  </si>
  <si>
    <t>【调研】-80+银卡-普通区域-寒亭区-邵吕店村自然村-15006696088-300M-宽带上网投诉-次数0-20250115143356X836122697</t>
  </si>
  <si>
    <t>20250115143356X836122697</t>
  </si>
  <si>
    <t xml:space="preserve">【农村网络投诉】流程受理流水号：20250115143321150066960881082905
客户号码:15006696088
客户姓名:肖**
投诉地市:潍坊
来话流水:2025011514330451920815121
宽带账号:15006696088
宽带账号归属地市:潍坊
宽带账号归属区县:寒亭区
故障地址:潍坊寒亭区南孙镇邵吕店村邵吕店村自然村邵吕店村28号箱*********
联系电话:15006696088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14:33:36
具体故障现象:提示网络无法连接，
客户其他诉求:
</t>
  </si>
  <si>
    <t>2025-01-15 14:46:10</t>
  </si>
  <si>
    <t>SD-057-250115-413562-2305</t>
  </si>
  <si>
    <t>2025-01-15 11:49:51</t>
  </si>
  <si>
    <t>80+金卡-普通区域-奎文区-金宝片区-15094959965-1000M-宽带上网投诉-次数0-202501150000251306</t>
  </si>
  <si>
    <t>202501150000251306</t>
  </si>
  <si>
    <t>202501150000251306#宽带账号：15094959965；宽带地址：潍坊奎文区廿里堡街道潍州路金宝片区南苑康城11号楼 ，具体现象：客户反映网速慢，要求尽快处理回复！来电流水： 2025011511475872720881719，联系电话： 15094959965</t>
  </si>
  <si>
    <t>2025-01-15 11:52:16</t>
  </si>
  <si>
    <t>2025-01-15 11:52:37</t>
  </si>
  <si>
    <t>SD-851-297559-11472-17990</t>
  </si>
  <si>
    <t>SD-057-250115-832674-3666</t>
  </si>
  <si>
    <t>2025-01-15 14:35:07</t>
  </si>
  <si>
    <t>FTTR-普通区域-昌乐县-张家埠头-15966175675-1000M-宽带上网投诉-次数0-20250115143244X764081109</t>
  </si>
  <si>
    <t>20250115143244X764081109</t>
  </si>
  <si>
    <t xml:space="preserve">【农村网络投诉】流程受理流水号：20250115142927159661756751081976
客户号码:15966175675
客户姓名:张**
投诉地市:潍坊
来话流水:2025011514265392720833192
宽带账号:15966175675
宽带账号归属地市:潍坊
宽带账号归属区县:昌乐县
故障地址:潍坊昌乐县尧沟镇张家埠头张家埠头张家埠头村1#（张长林东墙）*********
联系电话:15265660241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光功率:-16.88
故障大类:宽带/电视
故障细类:网速慢/上网掉线(专席)
携转原因:
故障时间:2025-01-15 14:29:43
具体故障现象:频繁掉线，客户来电反映因家里不方便增加网线才安装的全屋wifi，但是安装后还是掉线，并且客户已经联系师傅师傅上门查看建议增加线路，客户不想增加要求工作人员推荐其他解决方式
客户其他诉求:
</t>
  </si>
  <si>
    <t>2025-01-15 14:42:01</t>
  </si>
  <si>
    <t>2025-01-15 14:42:26</t>
  </si>
  <si>
    <t>SD-851-338915-593-10599</t>
  </si>
  <si>
    <t>SD-057-250115-345270-804</t>
  </si>
  <si>
    <t>2025-01-15 09:33:24</t>
  </si>
  <si>
    <t>普通区域--null--宽带上网投诉-次数0-202501140000326432</t>
  </si>
  <si>
    <t>2025-01-16 10:34:00</t>
  </si>
  <si>
    <t>202501140000326432</t>
  </si>
  <si>
    <t>202501140000326432#18365657002客户来电表示预约宽带在潍坊奎文区福寿东街惠贤路福惠花园16号楼2单元mei有端口资源覆盖不能安装不认可，要求投诉并要求核实具体什么时间可以增加端口资源进行安装宽带，请协助处理，谢谢。联系人：先生，联系方式:18365657003，录音流水：2025011413504748420832051</t>
  </si>
  <si>
    <t>2025-01-15 16:42:52</t>
  </si>
  <si>
    <t>SD-057-250115-746531-7213</t>
  </si>
  <si>
    <t>2025-01-15 21:16:26</t>
  </si>
  <si>
    <t>普通区域-青州市-塞纳蓝湾-18706517512-1000M-宽带上网投诉-次数0-202501150000570409</t>
  </si>
  <si>
    <t>202501150000570409</t>
  </si>
  <si>
    <t>202501150000570409#流程受理流水号：20250115211317187065175121162773
客户号码:18706517512
客户姓名:汲**
投诉地市:潍坊
来话流水:2025011521121444320803336
宽带账号:18706517512
账号归属区县:青州
联系电话:15053680995
联系人:先生
宽带地址:潍坊
工单紧急程度:非常紧急
是否投诉倾向:否
是否重复投诉:否
是否携转意向:否
是否有升级投诉倾向:否
*业务名称:业务融合开机流程宽带+全光WiFi+OTT+FTTR组网
投诉内容:手机号码：18706517512，【问题描述】客户已办理宽带业务，有开通单，要求装维尽快联系上门，请处理，谢谢。联系电话：15053680995，联系人：先生，录音流水号：2025011521121444320803336。受理明细：531920062399999999。
在途开通单信息：536250107533240670，18706517512，2025-01-07 12:19:12，业务融合开机流程宽带+全光WiFi+OTT+FTTR组网，处理中，黄单建设（楼宇），客户表示装维师傅每天打电话，就是不解决问题，要求24小时之内必须安装完毕，尽快回电处理
是否到厅:否
业务名称:业务融合开机流程宽带+全光WiFi+OTT+FTTR组网
;宽带小区$[塞纳蓝湾]$</t>
  </si>
  <si>
    <t>2025-01-15 21:19:07</t>
  </si>
  <si>
    <t>SD-851-316139-7472-19117</t>
  </si>
  <si>
    <t>SD-057-250115-635724-3711</t>
  </si>
  <si>
    <t>2025-01-15 14:39:26</t>
  </si>
  <si>
    <t>普通区域-奎文区-工商银行宿舍-13563600136-200M-宽带上网投诉-次数0-202501150000342959</t>
  </si>
  <si>
    <t>2025-01-16 15:40:00</t>
  </si>
  <si>
    <t>202501150000342959</t>
  </si>
  <si>
    <t xml:space="preserve">202501150000342959#流程受理流水号：20250115143902135636001361084304
客户号码:13563600136
客户姓名:崔**
投诉地市:潍坊
来话流水:2025011514381450020885753
宽带账号:13563600136
宽带账号归属地市:潍坊
宽带账号归属区县:高新
故障地址:潍坊高新高新城区福寿街工商银行宿舍5号楼*********
联系电话:13563622656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故障时间:2025-01-15 14:39:12
魔百和单播/组播:单播
具体故障现象:机顶盒无法开机，
客户其他诉求:客户侧为质差终端，要求上门更换终端并一并处理故障问题。
</t>
  </si>
  <si>
    <t>2025-01-15 14:48:55</t>
  </si>
  <si>
    <t>2025-01-15 14:49:23</t>
  </si>
  <si>
    <t>SD-057-250115-502391-845</t>
  </si>
  <si>
    <t>2025-01-15 09:37:44</t>
  </si>
  <si>
    <t>FTTR-普通区域-昌乐县-福荣世家-15963619518-1000M-业务受理宽带-次数0-202501150000140922</t>
  </si>
  <si>
    <t>202501150000140922</t>
  </si>
  <si>
    <t>202501150000140922#【已关注中国移动10086微信公众号】 导航立单,用户所在位置有群障,已向客户播报,客户要求装维回访.此工单为群障修复工单,根据群障全量闭环管理要求,为确保客户网络通畅,请装维人员跟进修复网络问题,谢谢.联系电话：15963619518</t>
  </si>
  <si>
    <t>2025-01-15 09:45:59</t>
  </si>
  <si>
    <t>2025-01-15 09:58:57</t>
  </si>
  <si>
    <t>SD-851-259878-25036-9280</t>
  </si>
  <si>
    <t>SD-057-250115-784936-2301</t>
  </si>
  <si>
    <t>2025-01-15 11:49:34</t>
  </si>
  <si>
    <t>80+普通-普通区域-奎文区-南埠口二期-13583631806-300M-宽带上网投诉-次数0-202501150000251806</t>
  </si>
  <si>
    <t>202501150000251806</t>
  </si>
  <si>
    <t>202501150000251806#流程受理流水号：20250115114723135836318061051228
客户号码:13583631806
客户姓名:李**
投诉地市:潍坊
来话流水:2025011511470554220870562
宽带账号:13583631806
宽带账号归属地市:潍坊
宽带账号归属区县:高新
故障地址:潍坊高新清池潍安路南埠口二期74号楼*********
联系电话:19862724331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11:48:23
具体故障现象:打不开网页
客户其他诉求:客户要求尽快处理，今天就上门处理。
;宽带小区$[南埠口二期]$</t>
  </si>
  <si>
    <t>2025-01-15 11:54:34</t>
  </si>
  <si>
    <t>2025-01-15 11:55:03</t>
  </si>
  <si>
    <t>SD-057-250115-142895-2303</t>
  </si>
  <si>
    <t>【调研】-80+金卡-普通区域-奎文区-世纪樱园-15863429152-1000M-宽带上网投诉-次数0-202501150000249363</t>
  </si>
  <si>
    <t>202501150000249363</t>
  </si>
  <si>
    <t>202501150000249363#客户反映电视无法观看，，线上不认可，请协助处理。谢谢  联系人：女士 联系电话：本机 流水：2025011511473653520877044</t>
  </si>
  <si>
    <t>2025-01-15 11:55:49</t>
  </si>
  <si>
    <t>2025-01-15 11:56:41</t>
  </si>
  <si>
    <t>SD-851-282329-33898-7642</t>
  </si>
  <si>
    <t>SD-057-250115-802763-3685</t>
  </si>
  <si>
    <t>2025-01-15 14:36:20</t>
  </si>
  <si>
    <t>80+金卡-普通区域-潍城区-锦绣名郡-15966154662-1000M-业务受理宽带-次数0-202501150000340770</t>
  </si>
  <si>
    <t>202501150000340770</t>
  </si>
  <si>
    <t>202501150000340770#【已关注中国移动10086微信公众号】 宽带账号:15966154662; 联系电话：15966154662，问题类型：此工单为群障修复工单，根据群障全量闭环修复管理要求，为确保客户网络通畅，请装维人员跟进修复网络问题，谢谢！ 
 群障标题：公告。故障描述：潍坊潍城区锦绣名郡光缆故障，预估24小时恢复，请帮忙拦截,如有需要请联系片区装维师傅周富超15706307864主叫号码：15966154662.0;该号码仅供参考，请优先联系宽带账号。</t>
  </si>
  <si>
    <t>2025-01-15 14:43:52</t>
  </si>
  <si>
    <t>SD-851-248707-35227-25888</t>
  </si>
  <si>
    <t>SD-057-250115-792186-7187</t>
  </si>
  <si>
    <t>2025-01-15 21:10:22</t>
  </si>
  <si>
    <t>【调研】-80+金卡-普通区域-寒亭区-香岸花园-13405360708-300M-宽带上网投诉-次数0-202501150000568206</t>
  </si>
  <si>
    <t>202501150000568206</t>
  </si>
  <si>
    <t>202501150000568206#？ 宽带账号：13405360708；联系电话：13405360708宽带地址：潍坊寒亭区经济开发区鸢飞路香岸花园16号楼*********
客户来电反映宽带不能用，线上指导无法配合操作，要求上门处理, 来电流水：2025011521044188220879286</t>
  </si>
  <si>
    <t>2025-01-15 21:22:12</t>
  </si>
  <si>
    <t>2025-01-15 21:22:34</t>
  </si>
  <si>
    <t>SD-851-312969-2986-23665</t>
  </si>
  <si>
    <t>SD-057-250115-439576-2219</t>
  </si>
  <si>
    <t>2025-01-15 11:42:56</t>
  </si>
  <si>
    <t>80+普通-普通区域-诸城市-宋家泊-17353602840-300M-宽带上网投诉-次数0-202501150000246272</t>
  </si>
  <si>
    <t>202501150000246272</t>
  </si>
  <si>
    <t>202501150000246272#宽带账号：17353602840；宽带地址：潍坊诸城市相州镇宋家泊宋家泊宋家泊村东北36号箱*客户来电反映宽带无法使用/移动高清无法观看，客户要求师傅上门，请协助处理，谢谢！联系电话：17353602840；联系人：***；来电流水：2025011511405767620889967</t>
  </si>
  <si>
    <t>2025-01-15 11:47:20</t>
  </si>
  <si>
    <t>2025-01-15 11:56:11</t>
  </si>
  <si>
    <t>SD-851-273117-26-22864</t>
  </si>
  <si>
    <t>SD-057-250115-173859-2579</t>
  </si>
  <si>
    <t>2025-01-15 12:17:23</t>
  </si>
  <si>
    <t>普通区域-青州市-代楼-18753613928-300M-业务受理宽带-次数0-202501150000267050</t>
  </si>
  <si>
    <t>202501150000267050</t>
  </si>
  <si>
    <t>202501150000267050# 宽带账号:18753613928; 联系电话：18753613928，问题类型：此工单为群障修复工单，根据群障全量闭环修复管理要求，为确保客户网络通畅，请装维人员跟进修复网络问题，谢谢！ 
 群障标题：公告。故障描述：潍坊青州市代楼光缆故障，预估24小时恢复，请帮忙拦截,如有需要请联系片区装维师傅董宝泉15706307660主叫号码：18753613928.0;该号码仅供参考，请优先联系宽带账号。</t>
  </si>
  <si>
    <t>2025-01-15 12:20:33</t>
  </si>
  <si>
    <t>2025-01-15 12:20:51</t>
  </si>
  <si>
    <t>SD-057-250115-260935-2551</t>
  </si>
  <si>
    <t>2025-01-15 12:14:38</t>
  </si>
  <si>
    <t>普通区域-高密市-农丰步行街（长丰一巷、二巷）-15806362763-300M-宽带延伸服务-次数0-202501150000267663</t>
  </si>
  <si>
    <t>202501150000267663</t>
  </si>
  <si>
    <t xml:space="preserve">202501150000267663#流程受理流水号：20250115121104158063627631056627
客户号码:15806362763
客户姓名:李**
投诉地市:潍坊
来话流水:2025011512100564920821710
宽带账号:15806362763
宽带账号归属地市:潍坊
宽带账号归属区县:高密市
故障地址:潍坊高密市密水街道长丰街农丰步行街（长丰一巷、二巷）新10号楼*********
联系电话:15806362763
联系人:先生
工单紧急程度:一般
是否有升级投诉倾向:否
是否重复投诉:否
是否携转意向:否
是否投诉倾向:否
是否智能网关:智能网关
当前是否在线:是
接入方式:FTTH
是否质差终端:无质差信息
光功率:-14.52
故障大类:宽带/电视
故障细类:宽带延伸服务
携转原因:
故障时间:2025-01-15 12:12:00
具体故障现象:调测路由器，
</t>
  </si>
  <si>
    <t>2025-01-15 12:15:59</t>
  </si>
  <si>
    <t>2025-01-15 12:16:18</t>
  </si>
  <si>
    <t>SD-851-310060-3556-22194</t>
  </si>
  <si>
    <t>SD-057-250115-561738-2253</t>
  </si>
  <si>
    <t>2025-01-15 11:46:39</t>
  </si>
  <si>
    <t>【调研】-80+普通-普通区域-潍城区-金都南苑-18866193123-300M-业务受理宽带-次数0-202501150000249393</t>
  </si>
  <si>
    <t>202501150000249393</t>
  </si>
  <si>
    <t>202501150000249393# 宽带账号:18866193123; 联系电话：18866193123，问题类型：此工单为群障修复工单，根据群障全量闭环修复管理要求，为确保客户网络通畅，请装维人员跟进修复网络问题，谢谢！ 
 群障标题：公告。故障描述：潍坊潍城区金都南苑光缆故障，预估24小时恢复，请帮忙拦截,如有需要请联系片区装维师傅刘超15706307852主叫号码：18866193123.0;该号码仅供参考，请优先联系宽带账号。</t>
  </si>
  <si>
    <t>2025-01-15 12:23:52</t>
  </si>
  <si>
    <t>2025-01-15 12:54:10</t>
  </si>
  <si>
    <t>SD-851-257555-10515-22820</t>
  </si>
  <si>
    <t>2025-01-15 14:32:14</t>
  </si>
  <si>
    <t>【调研】-80+普通-普通区域-青州市-大赵务-13589173928-300M-宽带上网投诉-次数0-20250115142951X591692681 一级督办</t>
  </si>
  <si>
    <t>20250115142951X591692681</t>
  </si>
  <si>
    <t>2025-01-15 14:51:41</t>
  </si>
  <si>
    <t>2025-01-15 14:52:01</t>
  </si>
  <si>
    <t>SD-057-250115-478053-2231</t>
  </si>
  <si>
    <t>2025-01-15 11:44:11</t>
  </si>
  <si>
    <t>【重投】-普通区域-寒亭区-高家庄子村自然村-18263601400-100M-宽带上网投诉-次数0-202501150000245299</t>
  </si>
  <si>
    <t>2025-01-16 12:45:00</t>
  </si>
  <si>
    <t>202501150000245299</t>
  </si>
  <si>
    <t xml:space="preserve">202501150000245299#流程受理流水号：20250115114308182636014001050197
客户号码:18263601400
客户姓名:高**
投诉地市:潍坊
来话流水:2025011511423448220811384
宽带账号:18263601400
宽带账号归属地市:潍坊
宽带账号归属区县:寒亭区
故障地址:潍坊寒亭区高里镇高家庄子村高家庄子村自然村高家庄子村西南角8号箱扩容*********
联系电话:15095198310
联系人:先生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故障时间:2025-01-15 11:43:39
具体故障现象:打不开网页，
客户其他诉求:客户侧为质差终端，要求上门更换终端并一并处理故障问题。
</t>
  </si>
  <si>
    <t>2025-01-15 11:47:32</t>
  </si>
  <si>
    <t>2025-01-15 11:48:13</t>
  </si>
  <si>
    <t>SD-057-250115-047856-2217</t>
  </si>
  <si>
    <t>2025-01-15 11:42:50</t>
  </si>
  <si>
    <t>【调研】-(目标)普通区域-奎文区-江山帝景-15153670097-1000M-魔百和投诉-次数0-202501150000244978</t>
  </si>
  <si>
    <t>202501150000244978</t>
  </si>
  <si>
    <t>202501150000244978#流程受理流水号：20250115114150151536700971049862
客户号码:15153670097
客户姓名:刘**
投诉地市:潍坊
来话流水:2025011511410557020891716
宽带账号:15153670097
宽带账号归属地市:潍坊
宽带账号归属区县:奎文区
故障地址:潍坊奎文区北苑街道玉清街新华医院片区（江山帝景）
联系电话:17705361009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光功率:-15.88
故障大类:宽带/电视
故障细类:移动高清电视故障(专席)
携转原因:
故障时间:2025-01-15 11:42:08
魔百和单播/组播:单播
具体故障现象:客户来电反映账号不存在，我处正常排障那个未恢复，请协助处理谢谢·
客户其他诉求:
魔百和单/组播：单播;宽带小区$[江山帝景]$</t>
  </si>
  <si>
    <t>2025-01-15 11:48:27</t>
  </si>
  <si>
    <t>2025-01-15 11:49:10</t>
  </si>
  <si>
    <t>SD-851-331196-9221-19366</t>
  </si>
  <si>
    <t>SD-057-250115-086132-3661</t>
  </si>
  <si>
    <t>2025-01-15 14:34:32</t>
  </si>
  <si>
    <t>普通区域-寒亭区-东庄家村自然村-13475671230-500M-宽带上网投诉-次数0-202501150000339506</t>
  </si>
  <si>
    <t>202501150000339506</t>
  </si>
  <si>
    <t>202501150000339506#宽带账号：13475671230；宽带地址：潍坊寒亭区经济开发区东庄家村东庄家村自然村东庄家村西北1号箱*********
；客户来电反映移动高清无法观看，客户不配合排障，要求上门，请协助处理，谢谢！联系电话：13475671230来电流水2025011514323059620807548</t>
  </si>
  <si>
    <t>2025-01-15 14:39:36</t>
  </si>
  <si>
    <t>SD-851-315722-4628-12322</t>
  </si>
  <si>
    <t>2025-01-15 12:46:52</t>
  </si>
  <si>
    <t>普通区域-安丘市-土山村自然村-13573672728-300M-业务受理宽带-次数0-202501150000281339 一级督办</t>
  </si>
  <si>
    <t>202501150000281339</t>
  </si>
  <si>
    <t>2025-01-15 12:49:25</t>
  </si>
  <si>
    <t>2025-01-15 13:21:24</t>
  </si>
  <si>
    <t>SD-057-250115-658432-326</t>
  </si>
  <si>
    <t>2025-01-15 08:47:55</t>
  </si>
  <si>
    <t>80+银卡-普通区域-临朐县-杨善村自然村-13562693659-1000M-魔百和投诉-次数0-202501150000102698</t>
  </si>
  <si>
    <t>202501150000102698</t>
  </si>
  <si>
    <t>202501150000102698#【已关注中国移动10086微信公众号】流程受理流水号：20250115084714135626936591004258
客户号码:13562693659
客户姓名:高**
投诉地市:潍坊
来话流水:2025011508444281120823860
宽带账号:13562693659
宽带账号归属地市:潍坊
宽带账号归属区县:临朐县
故障地址:潍坊临朐县冶源镇人民政府杨善村杨善村自然村杨善集（扩容3）29号箱高松廷（外墙）*********
联系电话:13562693659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光功率:-25.85
故障大类:宽带/电视
故障细类:移动高清电视故障(专席)
携转原因:
故障时间:2025-01-15 08:50:38
魔百和单播/组播:组播
具体故障现象:电视直播或点播无法观看，线上无法操作
客户其他诉求:
魔百和单/组播：组播;宽带小区$[杨善村自然村]$</t>
  </si>
  <si>
    <t>2025-01-15 08:49:15</t>
  </si>
  <si>
    <t>2025-01-15 08:49:39</t>
  </si>
  <si>
    <t>SD-851-220778-14386-4928</t>
  </si>
  <si>
    <t>SD-057-250115-736280-302</t>
  </si>
  <si>
    <t>2025-01-15 08:46:42</t>
  </si>
  <si>
    <t>普通区域-寿光市-欣源胜景小区南北沿街-15095225583-300M-宽带上网投诉-次数0-202501150000100206</t>
  </si>
  <si>
    <t>202501150000100206</t>
  </si>
  <si>
    <t>202501150000100206#15095225583   客户反映家里宽带无法使用，线上排障不认可，请协助处理，谢谢！  联系电话：15095225583   联系人：女士  流水号：2025011508422756820807038</t>
  </si>
  <si>
    <t>2025-01-15 09:00:58</t>
  </si>
  <si>
    <t>2025-01-15 09:02:59</t>
  </si>
  <si>
    <t>SD-851-289161-1842-26486</t>
  </si>
  <si>
    <t>SD-057-250115-964802-285</t>
  </si>
  <si>
    <t>2025-01-15 08:45:54</t>
  </si>
  <si>
    <t>【调研】-80+银卡-普通区域-诸城市-大辛庄子自然村-13780857914-300M-宽带上网投诉-次数0-202501150000099572</t>
  </si>
  <si>
    <t>202501150000099572</t>
  </si>
  <si>
    <t>202501150000099572#13780857914客户来电反映本机办理的宽带无法使用， 客户是老人 ，直接要求维修人员上门维修，请尽快协助处理，谢谢 
 联系人：女士 联系电话：本机  流水：2025011508441778820820642</t>
  </si>
  <si>
    <t>2025-01-15 08:49:09</t>
  </si>
  <si>
    <t>2025-01-15 08:49:29</t>
  </si>
  <si>
    <t>SD-057-250115-410632-278</t>
  </si>
  <si>
    <t>2025-01-15 08:44:52</t>
  </si>
  <si>
    <t>【调研】-(目标)普通区域-昌乐县-机械厂家属楼-13953621359-300M-宽带上网投诉-次数0-202501150000101027</t>
  </si>
  <si>
    <t>202501150000101027</t>
  </si>
  <si>
    <t xml:space="preserve">202501150000101027#【已关注中国移动10086微信公众号】流程受理流水号：20250115083306139536213591001178
客户号码:13953621359
客户姓名:李*
投诉地市:潍坊
来话流水:2025011508314851420839445
宽带账号:13953621359
宽带账号归属地市:潍坊
宽带账号归属区县:昌乐县
故障地址:潍坊昌乐县城关街道利民街机械厂家属楼北楼*********
联系电话:13953621359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故障时间:2025-01-15 08:44:14
具体故障现象:光猫灯正常但电脑手机无法上网，
客户其他诉求:客户侧为质差终端，要求上门更换终端并一并处理故障问题。
</t>
  </si>
  <si>
    <t>2025-01-15 08:46:31</t>
  </si>
  <si>
    <t>2025-01-15 08:46:55</t>
  </si>
  <si>
    <t>SD-057-250115-087154-2795</t>
  </si>
  <si>
    <t>2025-01-15 12:43:30</t>
  </si>
  <si>
    <t>普通区域-安丘市-前院村自然村-15069672151-500M-宽带上网投诉-次数0-202501150000201047</t>
  </si>
  <si>
    <t>202501150000201047</t>
  </si>
  <si>
    <t>202501150000201047#流程受理流水号：20250115104700150696721511035385
客户号码:15069672151
客户姓名:宋**
投诉地市:潍坊
来话流水:2025011510461853120820771
宽带账号:15069672151
宽带账号归属地市:潍坊
宽带账号归属区县:安丘市
故障地址:潍坊安丘市景芝镇前院村前院村自然村前院村东南9号箱葛友昌*********
联系电话:15069672151
联系人:先生
工单紧急程度:非常紧急
是否有升级投诉倾向:否
是否重复投诉:否
是否携转意向:否
是否投诉倾向:否
工单内容:客户来电反映外面刮风电线杆子倒了，请装维师傅回电并现场协助处理。</t>
  </si>
  <si>
    <t>2025-01-15 12:47:27</t>
  </si>
  <si>
    <t>家庭咨询-&gt;网络质量-&gt;家庭宽带-&gt;全局流转-&gt;功能使用-&gt;部分资源下载慢-&gt;全局流转</t>
  </si>
  <si>
    <t>2025-01-15 12:48:49</t>
  </si>
  <si>
    <t>SD-851-291991-12279-25537</t>
  </si>
  <si>
    <t>SD-057-250115-410872-242</t>
  </si>
  <si>
    <t>2025-01-15 08:42:13</t>
  </si>
  <si>
    <t>【调研】-80+银卡-FTTR-(目标)普通区域-奎文区-染织厂宿舍-13508966108-1000M-宽带上网投诉-次数0-202501150000098605</t>
  </si>
  <si>
    <t>202501150000098605</t>
  </si>
  <si>
    <t>202501150000098605#宽带账号：13508966108；联系电话：13863677717宽带地址：潍坊奎文区东关街道中学街染织厂宿舍2号楼；客户来电反映宽带无法使用，客户异机来电报修，线上指导无法配合操作，要求上门处理，来电流水：2025011508344469420856015</t>
  </si>
  <si>
    <t>2025-01-15 08:49:14</t>
  </si>
  <si>
    <t>2025-01-15 08:49:46</t>
  </si>
  <si>
    <t>SD-851-270973-19590-9548</t>
  </si>
  <si>
    <t>SD-057-250115-243651-240</t>
  </si>
  <si>
    <t>2025-01-15 08:41:59</t>
  </si>
  <si>
    <t>普通区域-高密市-卞家庄自然村-13011683727-300M-宽带上网投诉-次数0-202501150000096941</t>
  </si>
  <si>
    <t>202501150000096941</t>
  </si>
  <si>
    <t>202501150000096941#宽带账号：13011683727；宽带地址：潍坊高密市密水街道卞家庄卞家庄自然村高密卞家庄1016号；客户来电反映电视不能看，中午家里有人无法配合线上指导，，请协助处理，谢谢！联系电话；18753602727联系人通话流水：。2025011508385745920882481</t>
  </si>
  <si>
    <t>2025-01-15 08:47:24</t>
  </si>
  <si>
    <t>2025-01-15 08:47:56</t>
  </si>
  <si>
    <t>SD-851-242045-24841-10182</t>
  </si>
  <si>
    <t>SD-057-250115-769385-2801</t>
  </si>
  <si>
    <t>2025-01-15 12:44:09</t>
  </si>
  <si>
    <t>80+普通-FTTR-普通区域-寿光市-鲁清嘉苑-15953654908-1000M-魔百和投诉-次数0-20250115124202X122889111</t>
  </si>
  <si>
    <t>20250115124202X122889111</t>
  </si>
  <si>
    <t>流程受理流水号：20250115123021159536549081060434
客户号码:15953654908
客户姓名:吴**
投诉地市:潍坊
来话流水:2025011512290660620878384
宽带账号:15953654908
宽带账号归属地市:潍坊
宽带账号归属区县:寿光市
故障地址:潍坊寿光市圣城街道金光街鲁清嘉苑G1号楼4单元402
联系电话:15762636676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光功率:-14.89
故障大类:宽带/电视
故障细类:移动高清电视故障(专席)
携转原因:
故障时间:2025-01-15 12:41:26
魔百和单播/组播:组播
具体故障现象:电视提示网络类错误，请协助处理 谢谢
客户其他诉求:
魔百和单/组播：组播</t>
  </si>
  <si>
    <t>2025-01-15 12:47:41</t>
  </si>
  <si>
    <t>2025-01-15 12:49:11</t>
  </si>
  <si>
    <t>SD-852-246566-2390-3403</t>
  </si>
  <si>
    <t>SD-057-250115-809152-237</t>
  </si>
  <si>
    <t>2025-01-15 08:41:43</t>
  </si>
  <si>
    <t>【调研】-普通区域-潍城区-金都南苑-13869639808-200M-宽带上网投诉-次数0-202501150000097036</t>
  </si>
  <si>
    <t>2025-01-16 09:42:00</t>
  </si>
  <si>
    <t>202501150000097036</t>
  </si>
  <si>
    <t>202501150000097036#宽带账号：13869639808，宽带地址：潍坊潍城区南关街道仓南街金都南苑14号楼2-102；客户来电反映宽带无法使用，客户不在现场，无法配合线上指导，要求上门，请协助处理，谢谢！联系电话：本机；来电流水：2025011508393963720887296</t>
  </si>
  <si>
    <t>2025-01-15 08:47:15</t>
  </si>
  <si>
    <t>2025-01-15 08:47:34</t>
  </si>
  <si>
    <t>SD-851-250009-14228-27611</t>
  </si>
  <si>
    <t>SD-057-250115-568924-282</t>
  </si>
  <si>
    <t>2025-01-15 08:45:22</t>
  </si>
  <si>
    <t>80+金卡-普通区域-高密市-西斜沟自然村-13884818948-1000M-宽带延伸服务-次数0-202501150000100840</t>
  </si>
  <si>
    <t>202501150000100840</t>
  </si>
  <si>
    <t xml:space="preserve">202501150000100840#流程受理流水号：20250115084453138848189481003726
客户号码:13884818948
客户姓名:单**
投诉地市:潍坊
来话流水:2025011508424367820808953
宽带账号:13884818948
宽带账号归属地市:潍坊
宽带账号归属区县:高密市
故障地址:潍坊高密市朝阳街道西斜沟西斜沟自然村西斜沟102号4号箱扩*********
联系电话:13884818948
联系人:先生/女士
工单紧急程度:一般
是否有升级投诉倾向:否
是否重复投诉:否
是否携转意向:否
是否投诉倾向:否
是否智能网关:智能网关
当前是否在线:是
接入方式:FTTH
是否质差终端:无质差信息
光功率:-18.56
故障大类:宽带/电视
故障细类:宽带延伸服务
携转原因:
故障时间:2025-01-15 08:36:23
具体故障现象:魔百合无法观看1
</t>
  </si>
  <si>
    <t>2025-01-15 08:51:44</t>
  </si>
  <si>
    <t>2025-01-15 08:52:04</t>
  </si>
  <si>
    <t>SD-851-328940-10672-18762</t>
  </si>
  <si>
    <t>SD-057-250115-235689-5478</t>
  </si>
  <si>
    <t>2025-01-15 17:47:08</t>
  </si>
  <si>
    <t>普通区域-高密市-高密怡中园-13181680831-300M-宽带上网投诉-次数0-20250115174429X269771995</t>
  </si>
  <si>
    <t>2025-01-16 18:48:00</t>
  </si>
  <si>
    <t>20250115174429X269771995</t>
  </si>
  <si>
    <t xml:space="preserve">流程受理流水号：20250115174309131816808311130499
客户号码:13181680831
客户姓名:王**
投诉地市:潍坊
来话流水:2025011517425453520865743
宽带账号:13181680831
宽带账号归属地市:潍坊
宽带账号归属区县:高密市
故障地址:潍坊高密市密水街道利群路高密怡中园怡中园南楼*********
联系电话:13181680831
联系人:女士
工单紧急程度:紧急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故障时间:2025-01-15 17:43:38
具体故障现象:光猫亮红灯，
客户其他诉求:
</t>
  </si>
  <si>
    <t>2025-01-15 17:51:25</t>
  </si>
  <si>
    <t>2025-01-15 17:51:51</t>
  </si>
  <si>
    <t>SD-851-339977-5691-3961</t>
  </si>
  <si>
    <t>SD-057-250115-120935-5479</t>
  </si>
  <si>
    <t>【重投】-【调研】-普通区域-青州市-青州盛世华庭-15253687965-300M-宽带上网投诉-次数0-202501150000490377</t>
  </si>
  <si>
    <t>202501150000490377</t>
  </si>
  <si>
    <t>202501150000490377#流程受理流水号：20250115174628152536879651131216
客户号码:15253687965
客户姓名:张**
投诉地市:潍坊
来话流水:2025011517453602920896141
宽带账号:15253687965
宽带账号归属地市:潍坊
宽带账号归属区县:青州市
故障地址:潍坊青州市王府街道衡王府路盛世华庭后官营26号楼*********
联系电话:15253687965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光功率:-15.88
故障大类:宽带/电视
故障细类:网速慢/上网掉线(专席)
携转原因:
故障时间:2025-01-15 17:46:57
具体故障现象:网速慢卡顿，
客户其他诉求:请审核谢谢
;宽带小区$[青州盛世华庭]$</t>
  </si>
  <si>
    <t>2025-01-15 17:49:21</t>
  </si>
  <si>
    <t>2025-01-15 17:49:37</t>
  </si>
  <si>
    <t>SD-851-315068-1917-29901</t>
  </si>
  <si>
    <t>SD-057-250115-276490-7149</t>
  </si>
  <si>
    <t>2025-01-15 21:03:47</t>
  </si>
  <si>
    <t>80+银卡-普通区域-昌邑市-辛城村自然村-15863657605-300M-宽带上网投诉-次数0-202501150000567485</t>
  </si>
  <si>
    <t>202501150000567485</t>
  </si>
  <si>
    <t xml:space="preserve">202501150000567485#流程受理流水号：20250115210203158636576051161780
客户号码:15863657605
客户姓名:杨**
投诉地市:潍坊
来话流水:2025011521013770720869027
宽带账号:15863657605
宽带账号归属地市:潍坊
宽带账号归属区县:昌邑市
故障地址:潍坊昌邑市宋庄镇辛城村辛城村自然村宋庄辛城村杨林忠*********
联系电话:15863657605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故障时间:2025-01-15 21:03:22
具体故障现象:网速慢卡顿，
客户其他诉求:客户侧为质差终端，要求上门更换终端并一并处理故障问题。
</t>
  </si>
  <si>
    <t>2025-01-15 21:09:24</t>
  </si>
  <si>
    <t>2025-01-15 21:09:46</t>
  </si>
  <si>
    <t>SD-057-250115-569418-7184</t>
  </si>
  <si>
    <t>2025-01-15 21:09:43</t>
  </si>
  <si>
    <t>80+金卡-普通区域-坊子区-东安泰自然村-15006657705-1000M-宽带上网投诉-次数0-202501150000567903</t>
  </si>
  <si>
    <t>202501150000567903</t>
  </si>
  <si>
    <t xml:space="preserve">202501150000567903#
 宽带账号：15006657705 ；宽带地址：潍坊坊子区黄旗堡街道东安泰东安泰自然村东安泰12号箱（刘希德）********* ；客户来电反映    网速慢，线上指导无法配合操作，要求上门处理
联系电话：15006657705  ；联系人： 先生 ；来电流水： 2025011521065474520899420
</t>
  </si>
  <si>
    <t>2025-01-15 21:13:59</t>
  </si>
  <si>
    <t>2025-01-15 21:14:20</t>
  </si>
  <si>
    <t>SD-851-296448-1029-12160</t>
  </si>
  <si>
    <t>SD-057-250115-702483-3407</t>
  </si>
  <si>
    <t>2025-01-15 13:56:41</t>
  </si>
  <si>
    <t>普通区域-奎文区-歌尔绿城14期-18353622217-1000M-宽带上网投诉-次数0-202501150000314853</t>
  </si>
  <si>
    <t>202501150000314853</t>
  </si>
  <si>
    <t>202501150000314853#流程受理流水号：20250115135519183536222171074551
客户号码:18353622217
客户姓名:秦*
投诉地市:潍坊
来话流水:2025011513550537420840330
宽带账号:18353622217
账号归属区县:奎文
联系电话:18353622217
联系人:先生
宽带地址:潍坊
工单紧急程度:非常紧急
是否投诉倾向:否
是否重复投诉:否
是否携转意向:否
是否有升级投诉倾向:否
*业务名称:业务融合开机流程宽带
投诉内容:手机号码：18353622217，【问题描述】客户已办理宽带业务，有开通单，要求装维尽快联系上门，请处理，谢谢。联系电话：18353622217，联系人：先生，录音流水号：2025011513550537420840330。受理明细：531920062399999999。
在途开通单信息：536241227498417352，18353622217，2024-12-27 10:08:03，业务融合开机流程宽带，处理中，装维选址
是否到厅:否
业务名称:业务融合开机流程宽带
;宽带小区$[歌尔绿城14期]$</t>
  </si>
  <si>
    <t>2025-01-15 13:58:01</t>
  </si>
  <si>
    <t>2025-01-15 13:58:34</t>
  </si>
  <si>
    <t>SD-851-305893-2241-17944</t>
  </si>
  <si>
    <t>SD-057-250115-045139-3405</t>
  </si>
  <si>
    <t>2025-01-15 13:56:27</t>
  </si>
  <si>
    <t>80+银卡-普通区域-奎文区-泰和上筑-13963638989-1000M-宽带上网投诉-次数0-202501150000314763</t>
  </si>
  <si>
    <t>202501150000314763</t>
  </si>
  <si>
    <t xml:space="preserve">202501150000314763#流程受理流水号：20250115135530139636389891074580
客户号码:13963638989
客户姓名:张**
投诉地市:潍坊
来话流水:2025011513551620620842297
宽带账号:13963638989
宽带账号归属地市:潍坊
宽带账号归属区县:高新
故障地址:潍坊高新高新城区潍县中路泰和上筑北区3号楼*********
联系电话:13963638989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故障细类:移动高清电视故障
携转原因:
故障时间:2025-01-15 13:56:15
魔百和单播/组播:单播
具体故障现象:电视直播或点播无法观看，
客户其他诉求:客户侧为质差终端，要求上门更换终端并一并处理故障问题。
</t>
  </si>
  <si>
    <t>2025-01-15 14:06:48</t>
  </si>
  <si>
    <t>2025-01-15 14:07:08</t>
  </si>
  <si>
    <t>SD-851-261085-27331-8963</t>
  </si>
  <si>
    <t>SD-057-250115-482516-3384</t>
  </si>
  <si>
    <t>2025-01-15 13:55:57</t>
  </si>
  <si>
    <t>普通区域-安丘市-锦绣华城-15095259086-300M-业务受理宽带-次数0-202501150000312291</t>
  </si>
  <si>
    <t>202501150000312291</t>
  </si>
  <si>
    <t>202501150000312291# 宽带账号:15095259086; 联系电话：15095259086，问题类型：此工单为群障修复工单，根据群障全量闭环修复管理要求，为确保客户网络通畅，请装维人员跟进修复网络问题，谢谢！ 
 群障标题：公告。故障描述：锦绣华城主叫号码：15095259086.0;该号码仅供参考，请优先联系宽带账号。</t>
  </si>
  <si>
    <t>2025-01-15 14:21:54</t>
  </si>
  <si>
    <t>2025-01-15 14:22:26</t>
  </si>
  <si>
    <t>SD-851-271443-9007-4124</t>
  </si>
  <si>
    <t>SD-057-250115-517963-3398</t>
  </si>
  <si>
    <t>2025-01-15 13:56:18</t>
  </si>
  <si>
    <t>普通区域-青州市-周家村-13573620451-100M-宽带上网投诉-次数0-20250115135520X520965666</t>
  </si>
  <si>
    <t>20250115135520X520965666</t>
  </si>
  <si>
    <t xml:space="preserve">【农村网络投诉】流程受理流水号：20250115135324135736204511074203
客户号码:13573620451
客户姓名:周**
投诉地市:潍坊
来话流水:2025011513524283320814575
宽带账号:13573620451
宽带账号归属地市:潍坊
宽带账号归属区县:青州市
故障地址:潍坊青州市何官镇周家村周家村扩容1号箱（桥东路北）*********
联系电话:13573620451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13:54:40
具体故障现象:光猫亮红灯，
客户其他诉求:
</t>
  </si>
  <si>
    <t>2025-01-15 14:13:26</t>
  </si>
  <si>
    <t>2025-01-15 14:15:55</t>
  </si>
  <si>
    <t>SD-057-250115-457610-5419</t>
  </si>
  <si>
    <t>2025-01-15 17:41:42</t>
  </si>
  <si>
    <t>普通区域-寿光市-南范村-18264425179-1000M-宽带上网投诉-次数0-202501150000483579</t>
  </si>
  <si>
    <t>2025-01-16 18:42:00</t>
  </si>
  <si>
    <t>202501150000483579</t>
  </si>
  <si>
    <t>202501150000483579#流程受理流水号：20250115173751182644251791129299
客户号码:18264425179
客户姓名:杨**
投诉地市:潍坊
来话流水:2025011517325276220849414
宽带账号:18264425179
账号归属区县:寿光市蓝梦手机店
联系电话:18264425179
联系人:先生/女士
宽带地址:潍坊
工单紧急程度:非常紧急
是否投诉倾向:否
是否重复投诉:否
是否携转意向:否
是否有升级投诉倾向:否
*业务名称:业务融合开机流程宽带+全光WiFi+OTT+FTTR组网
投诉内容:手机号码：18264425179，【问题描述】客户已办理宽带业务，有开通单，要求装维尽快联系上门，请处理，谢谢。联系电话：18264425179，联系人：先生/女士，录音流水号：2025011517325276220849414。受理明细：531920062399999999。
在途开通单信息：536250104098029676，18264425179，2025-01-04 10:13:47，业务融合开机流程宽带+全光WiFi+OTT+FTTR组网，处理中，装维选址
是否到厅:否
业务名称:业务融合开机流程宽带+全光WiFi+OTT+FTTR组网
;宽带小区$[南范村]$</t>
  </si>
  <si>
    <t>2025-01-15 17:45:52</t>
  </si>
  <si>
    <t>2025-01-15 17:46:13</t>
  </si>
  <si>
    <t>SD-851-297908-2341-15149</t>
  </si>
  <si>
    <t>SD-057-250115-395281-5494</t>
  </si>
  <si>
    <t>2025-01-15 17:47:30</t>
  </si>
  <si>
    <t>80+银卡-FTTR-普通区域-奎文区-中颐和园-13793659178-1000M-业务受理宽带-次数0-202501150000489737</t>
  </si>
  <si>
    <t>202501150000489737</t>
  </si>
  <si>
    <t>202501150000489737# 宽带账号:13793659178; 联系电话：13793659178，问题类型：此工单为群障修复工单，根据群障全量闭环修复管理要求，为确保客户网络通畅，请装维人员跟进修复网络问题，谢谢！ 
 群障标题：公告。故障描述：潍坊奎文区中颐和园光缆故障，预估24小时恢复，请帮忙拦截,如有需要请联系片区装维师傅王子龙15706307413主叫号码：13793659178.0;该号码仅供参考，请优先联系宽带账号。</t>
  </si>
  <si>
    <t>2025-01-15 17:51:14</t>
  </si>
  <si>
    <t>2025-01-15 17:51:31</t>
  </si>
  <si>
    <t>SD-851-264079-16121-29912</t>
  </si>
  <si>
    <t>SD-057-250115-582016-3413</t>
  </si>
  <si>
    <t>2025-01-15 13:57:30</t>
  </si>
  <si>
    <t>80+白金-普通区域-高密市-蝶苑华府-13905361742-1000M-宽带上网投诉-次数0-202501150000315168</t>
  </si>
  <si>
    <t>202501150000315168</t>
  </si>
  <si>
    <t xml:space="preserve">202501150000315168#流程受理流水号：20250115135617139053617421074708
客户号码:13905361742
客户姓名:宫*
投诉地市:潍坊
来话流水:2025011513555158920848663
宽带账号:13905361742
宽带账号归属地市:潍坊
宽带账号归属区县:高密市
故障地址:潍坊高密市醴泉街道人民大街蝶苑华府1号楼1单元302
联系电话:13905361742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光功率:-19.54
故障大类:宽带/电视
故障细类:宽带无法上网
携转原因:
故障时间:2025-01-15 13:56:39
具体故障现象:频繁掉线，
客户其他诉求:客户侧为质差终端，要求上门更换终端并一并处理故障问题。
</t>
  </si>
  <si>
    <t>2025-01-15 14:01:35</t>
  </si>
  <si>
    <t>2025-01-15 14:01:59</t>
  </si>
  <si>
    <t>SD-057-250115-340576-7138</t>
  </si>
  <si>
    <t>2025-01-15 21:02:02</t>
  </si>
  <si>
    <t>【调研】-80+金卡-(目标)普通区域-寿光市-宏源小区-18765127269-300M-宽带上网投诉-次数0-20250115205912X952411774</t>
  </si>
  <si>
    <t>20250115205912X952411774</t>
  </si>
  <si>
    <t xml:space="preserve">流程受理流水号：20250115205443187651272691160993
客户号码:18765127269
客户姓名:王**
投诉地市:潍坊
来话流水:2025011520532535920839902
宽带账号:18765127269
宽带账号归属地市:潍坊
宽带账号归属区县:寿光市
故障地址:潍坊寿光市孙家集街道嘉和茗苑
联系电话:18765127269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20:57:40
具体故障现象:Pon闪烁：引导客户将光纤线插紧，将弯折的位置捋直后重启无效，请处理，谢谢。
客户其他诉求:
</t>
  </si>
  <si>
    <t>2025-01-15 21:04:35</t>
  </si>
  <si>
    <t>2025-01-15 21:04:54</t>
  </si>
  <si>
    <t>SD-852-257855-773-2585</t>
  </si>
  <si>
    <t>SD-057-250115-538746-3370</t>
  </si>
  <si>
    <t>2025-01-15 13:54:54</t>
  </si>
  <si>
    <t>【调研】-(目标)普通区域-诸城市-西吕标村自然村-13465729670-300M-宽带上网投诉-次数0-202501150000313142</t>
  </si>
  <si>
    <t>202501150000313142</t>
  </si>
  <si>
    <t xml:space="preserve">202501150000313142#【已关注中国移动10086微信公众号】流程受理流水号：20250115135401134657296701074296
客户号码:13465729670
客户姓名:丁**
投诉地市:潍坊
来话流水:2025011513524927420815731
宽带账号:13465729670
宽带账号归属地市:潍坊
宽带账号归属区县:诸城市
故障地址:潍坊诸城市龙都街道西吕标村西吕标村自然村西吕标村中10号箱*********
联系电话:15762576563
联系人:女士
工单紧急程度:紧急
是否有升级投诉倾向:否
是否重复投诉:否
是否携转意向:否
是否投诉倾向:否
是否智能网关:智能网关
当前是否在线:是
接入方式:FTTH
端到端诊断结果:大面积故障
是否质差终端:是
光功率:-20.50
故障大类:宽带/电视
故障细类:移动高清电视故障
携转原因:
故障时间:2025-01-15 13:54:16
魔百和单播/组播:组播
具体故障现象:电视直播或点播无法观看，
客户其他诉求:客户侧为质差终端，要求上门更换终端并一并处理故障问题。
</t>
  </si>
  <si>
    <t>2025-01-15 14:01:27</t>
  </si>
  <si>
    <t>2025-01-15 14:01:45</t>
  </si>
  <si>
    <t>SD-057-250115-276349-3409</t>
  </si>
  <si>
    <t>2025-01-15 13:56:52</t>
  </si>
  <si>
    <t>普通区域-临朐县-丁家路口自然村-13606479429-300M-宽带上网投诉-次数0-202501140000577269</t>
  </si>
  <si>
    <t>202501140000577269</t>
  </si>
  <si>
    <t>202501140000577269#*YWDZ01
服务号码：13606479429，
号码归属地：潍坊临朐 ，
请查原因；
用户品牌：全球通；
是否外呼开通：否；
客户质疑：融合移动高清10元/户套餐包月（协议期24个月），
接触录音流水号：2025011420394598320875653；联系电话：13606479429；
受理明细：536190911998360675，争议业务名称：融合移动高清10元/户套餐包月（协议期24个月），毕**，13606479429，产品变更，2019-09-11 09:40:36,(f4253005)，临朐-临朐万达电子（社区）(SD.LF.04.02.55.03)；
备注：客户来电对融合移动高清10元/户套餐包月（协议期24个月）业务不认可有疑问，要求进一步反馈处理;宽带小区$[丁家路口自然村]$</t>
  </si>
  <si>
    <t>2025-01-15 14:05:49</t>
  </si>
  <si>
    <t>2025-01-15 14:11:50</t>
  </si>
  <si>
    <t>SD-057-250115-718609-3329</t>
  </si>
  <si>
    <t>2025-01-15 13:50:15</t>
  </si>
  <si>
    <t>【追1】80+普通-普通区域-潍城区-团结村自然村-18853660059-300M-宽带上网投诉-次数0-20250115134915X155249274</t>
  </si>
  <si>
    <t>20250115134915X155249274</t>
  </si>
  <si>
    <t xml:space="preserve">【农村网络投诉】流程受理流水号：20250115134743188536600591073146
客户号码:18853660059
客户姓名:何**
投诉地市:潍坊
来话流水:2025011513432939920818249
宽带账号:18853660059
宽带账号归属地市:潍坊
宽带账号归属区县:潍城区
故障地址:潍坊潍城区望留街道团结村团结村自然村潍城区团结村扩容K7号箱*********
联系电话:18853660059
联系人:先生/女士
工单紧急程度:非常紧急
是否有升级投诉倾向:否
是否重复投诉:否
是否携转意向:否
是否投诉倾向:是
是否智能网关:智能网关
当前是否在线:是
接入方式:FTTH
端到端诊断结果:客户侧设备问题（新增）
是否质差终端:无质差信息
光功率:-16.27
故障大类:宽带/电视
故障细类:网速慢/上网掉线(专席)
携转原因:
故障时间:2025-01-15 13:48:07
具体故障现象:网速慢卡顿，网络连接不稳定，经常掉线，客户拒绝配合线上排障，要求维修人员尽快联系处理，有投诉倾向，客户情绪激动，要求1小时内联系
客户其他诉求:
</t>
  </si>
  <si>
    <t>2025-01-15 13:58:12</t>
  </si>
  <si>
    <t>2025-01-15 13:58:33</t>
  </si>
  <si>
    <t>SD-851-299711-18916-6652</t>
  </si>
  <si>
    <t>SD-057-250115-125438-7175</t>
  </si>
  <si>
    <t>2025-01-15 21:07:28</t>
  </si>
  <si>
    <t>普通区域-奎文区-辛庄小区-13864693235-300M-宽带上网投诉-次数0-202501150000562362</t>
  </si>
  <si>
    <t>202501150000562362</t>
  </si>
  <si>
    <t xml:space="preserve">202501150000562362#宽带账号：13864693235；宽带地址：潍坊奎文区高新城区福寿街辛庄小区3号楼*********；客户来电反映移动高清故障，无法配合线上指导/客户不配合排障，要求上门，请协助处理，谢谢！联系电话：13864693235；联系人：先生；来电流水：2025011521013415120868836。
</t>
  </si>
  <si>
    <t>2025-01-15 21:10:12</t>
  </si>
  <si>
    <t>2025-01-15 21:10:31</t>
  </si>
  <si>
    <t>SD-851-313717-2210-19085</t>
  </si>
  <si>
    <t>SD-057-250115-314825-5454</t>
  </si>
  <si>
    <t>2025-01-15 17:46:19</t>
  </si>
  <si>
    <t>普通区域-寿光市-大伦村自然村-13053668077-300M-业务受理宽带-次数0-202501150000489564</t>
  </si>
  <si>
    <t>2025-01-16 17:47:00</t>
  </si>
  <si>
    <t>202501150000489564</t>
  </si>
  <si>
    <t>202501150000489564# 宽带账号:13053668077; 联系电话：13053668077，问题类型：此工单为群障修复工单，根据群障全量闭环修复管理要求，为确保客户网络通畅，请装维人员跟进修复网络问题，谢谢！ 
 群障标题：公告。故障描述：潍坊寿光市大伦村自然村光缆故障，预估24小时恢复，请帮忙拦截,如有需要请联系片区装维师傅宋玉杰15706307816主叫号码：13953678278.0;该号码仅供参考，请优先联系宽带账号。</t>
  </si>
  <si>
    <t>2025-01-15 17:52:10</t>
  </si>
  <si>
    <t>SD-851-290345-8575-14745</t>
  </si>
  <si>
    <t>SD-057-250115-981403-5437</t>
  </si>
  <si>
    <t>2025-01-15 17:44:23</t>
  </si>
  <si>
    <t>普通区域-高密市-盛世华府北院-19811781801-300M-宽带上网投诉-次数0-20250115174327X207470269</t>
  </si>
  <si>
    <t>2025-01-16 18:45:00</t>
  </si>
  <si>
    <t>20250115174327X207470269</t>
  </si>
  <si>
    <t xml:space="preserve">流程受理流水号：20250115174052198117818011129993
客户号码:19811781801
客户姓名:王*
投诉地市:潍坊
来话流水:2025011517404126020840082
宽带账号:19811781801
宽带账号归属地市:潍坊
宽带账号归属区县:高密市
故障地址:潍坊高密市朝阳街道盛世华府一期门口凤林大药房
联系电话:19811781801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17:42:23
具体故障现象:光猫亮红灯，
客户其他诉求:
</t>
  </si>
  <si>
    <t>2025-01-15 17:56:36</t>
  </si>
  <si>
    <t>SD-852-252476-1643-20215</t>
  </si>
  <si>
    <t>2025-01-15 13:55:54</t>
  </si>
  <si>
    <t>【调研】-80+普通-普通区域-寿光市-南范村-13780856351-1000M-业务受理宽带-次数0-202501150000314735 一级督办</t>
  </si>
  <si>
    <t>202501150000314735</t>
  </si>
  <si>
    <t>2025-01-15 13:59:25</t>
  </si>
  <si>
    <t>2025-01-15 14:00:03</t>
  </si>
  <si>
    <t>SD-057-250115-720489-5497</t>
  </si>
  <si>
    <t>2025-01-15 17:47:48</t>
  </si>
  <si>
    <t>【调研】-80+白金-(目标)普通区域-寿光市-寿光大坨小区一-15963689132-300M-宽带上网投诉-次数0-202501150000488794</t>
  </si>
  <si>
    <t>202501150000488794</t>
  </si>
  <si>
    <t>202501150000488794#宽带账号：*15963689132*；宽带地址：潍坊寿光市台头镇大坨村大坨小区***；客户来电反映移动高清不能用，要求上门，请协助处理，谢谢！联系电话：*15965367703*；联系人：***；来电流水：2025011517404180220840190</t>
  </si>
  <si>
    <t>2025-01-15 17:48:56</t>
  </si>
  <si>
    <t>2025-01-15 17:55:41</t>
  </si>
  <si>
    <t>SD-057-250115-390712-5499</t>
  </si>
  <si>
    <t>2025-01-15 17:48:22</t>
  </si>
  <si>
    <t>【重投】-普通区域-潍城区-张家官庄村自然村-18678055060-500M-宽带上网投诉-次数0-202501150000489322</t>
  </si>
  <si>
    <t>2025-01-16 18:49:00</t>
  </si>
  <si>
    <t>202501150000489322</t>
  </si>
  <si>
    <t>202501150000489322#流程受理流水号：20250115174655186780550601131330
客户号码:18678055060
客户姓名:张*
投诉地市:潍坊
来话流水:2025011517452399620893786
宽带账号:18678055060
宽带账号归属地市:潍坊
宽带账号归属区县:潍城区
故障地址:潍坊潍城区军埠口综合项目区张家官庄村张家官庄村自然村卫生室路西三条街北16#*********
联系电话:18678055060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17:46:42
具体故障现象:光猫亮红灯，
客户其他诉求:
;宽带小区$[张家官庄村自然村]$</t>
  </si>
  <si>
    <t>2025-01-15 17:56:10</t>
  </si>
  <si>
    <t>2025-01-15 18:12:20</t>
  </si>
  <si>
    <t>SD-851-246671-15485-10277</t>
  </si>
  <si>
    <t>SD-057-250115-325467-7162</t>
  </si>
  <si>
    <t>2025-01-15 21:06:22</t>
  </si>
  <si>
    <t>80+银卡-普通区域-青州市-花都社区-15165676021-500M-业务受理宽带-次数0-202501150000568692</t>
  </si>
  <si>
    <t>202501150000568692</t>
  </si>
  <si>
    <t>202501150000568692#【已关注中国移动10086微信公众号】 宽带账号:15165676021; 联系电话：15165676021，问题类型：此工单为群障修复工单，根据群障全量闭环修复管理要求，为确保客户网络通畅，请装维人员跟进修复网络问题，谢谢！ 
 群障标题：公告。故障描述：潍坊青州市花都社区光缆故障，预估24小时恢复，请帮忙拦截,如有需要请联系片区装维师傅迟亨海15706307618主叫号码：15165676021.0;该号码仅供参考，请优先联系宽带账号。</t>
  </si>
  <si>
    <t>2025-01-15 21:21:35</t>
  </si>
  <si>
    <t>SD-851-280638-12056-13639</t>
  </si>
  <si>
    <t>SD-057-250115-783592-3399</t>
  </si>
  <si>
    <t>2025-01-15 13:56:21</t>
  </si>
  <si>
    <t>【调研】-普通区域-寿光市-清水泊家属院西院-13562605895-300M-业务受理宽带-次数0-202501150000311973</t>
  </si>
  <si>
    <t>202501150000311973</t>
  </si>
  <si>
    <t>202501150000311973# 宽带账号:13562605895; 联系电话：13562605895，问题类型：此工单为群障修复工单，根据群障全量闭环修复管理要求，为确保客户网络通畅，请装维人员跟进修复网络问题，谢谢！ 
 群障标题：公告。故障描述：清水泊家属院西院主叫号码：13562605895.0;该号码仅供参考，请优先联系宽带账号。</t>
  </si>
  <si>
    <t>2025-01-15 13:56:59</t>
  </si>
  <si>
    <t>2025-01-15 13:57:26</t>
  </si>
  <si>
    <t>SD-851-313731-13988-669</t>
  </si>
  <si>
    <t>SD-057-250115-863420-2749</t>
  </si>
  <si>
    <t>2025-01-15 12:37:01</t>
  </si>
  <si>
    <t>普通区域-寒亭区-前杭埠村自然村-15066705892-500M-业务受理宽带-次数0-202501150000277791</t>
  </si>
  <si>
    <t>202501150000277791</t>
  </si>
  <si>
    <t>202501150000277791# 宽带账号:15066705892; 联系电话：15066705892，问题类型：此工单为群障修复工单，根据群障全量闭环修复管理要求，为确保客户网络通畅，请装维人员跟进修复网络问题，谢谢！ 
 群障标题：公告。故障描述：潍坊寒亭区前杭埠村自然村光缆故障，预估24小时恢复，请帮忙拦截,如有需要请联系片区装维师傅李兴祺18754496229主叫号码：15066705892.0;该号码仅供参考，请优先联系宽带账号。</t>
  </si>
  <si>
    <t>2025-01-15 13:00:26</t>
  </si>
  <si>
    <t>2025-01-15 13:00:49</t>
  </si>
  <si>
    <t>SD-851-337445-22783-13753</t>
  </si>
  <si>
    <t>SD-057-250115-109754-1480</t>
  </si>
  <si>
    <t>2025-01-15 10:34:51</t>
  </si>
  <si>
    <t>【重投】-【调研】-80+钻石-FTTR-普通区域-昌乐县-蓝宝石花园-18463685555-1000M-宽带上网投诉-次数0-202501150000186508</t>
  </si>
  <si>
    <t>202501150000186508</t>
  </si>
  <si>
    <t>202501150000186508#宽带账号：18463685555；宽带地址：潍坊昌乐县城关街道孤山街蓝宝石花园4号楼1单元301 ，具体现象：客户反映网速慢，要求尽快处理回复！来电流水 2025011510311563020800842，联系电话： 18463685555</t>
  </si>
  <si>
    <t>2025-01-15 10:41:11</t>
  </si>
  <si>
    <t>2025-01-15 10:41:33</t>
  </si>
  <si>
    <t>SD-851-332382-16772-16493</t>
  </si>
  <si>
    <t>SD-057-250115-135482-2710</t>
  </si>
  <si>
    <t>2025-01-15 12:32:31</t>
  </si>
  <si>
    <t>80+金卡-普通区域-临朐县-白塔桥自然村-15064673551-1000M-宽带上网投诉-次数0-20250115123148X508265426</t>
  </si>
  <si>
    <t>20250115123148X508265426</t>
  </si>
  <si>
    <t xml:space="preserve">【农村网络投诉】流程受理流水号：20250115122928150646735511060276
客户号码:15064673551
客户姓名:张**
投诉地市:潍坊
来话流水:2025011512285344320876586
宽带账号:15064673551
宽带账号归属地市:潍坊
宽带账号归属区县:临朐县
故障地址:潍坊临朐县冶源镇人民政府白塔桥白塔桥自然村白塔桥（扩容2）24号箱马建波（外墙）*********
联系电话:15064673551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故障时间:2025-01-15 12:26:41
具体故障现象:光猫亮红灯，引导客户将光纤线插紧，将弯折的位置捋直后重启无效，请协助处理，谢谢
客户其他诉求:
</t>
  </si>
  <si>
    <t>2025-01-15 12:34:18</t>
  </si>
  <si>
    <t>2025-01-15 12:36:17</t>
  </si>
  <si>
    <t>SD-851-247530-17606-17780</t>
  </si>
  <si>
    <t>SD-057-250115-276580-1421</t>
  </si>
  <si>
    <t>2025-01-15 10:30:40</t>
  </si>
  <si>
    <t>普通区域-坊子区-坡东扩容自然村-15706303131-300M-宽带上网投诉-次数0-202501150000184019</t>
  </si>
  <si>
    <t>202501150000184019</t>
  </si>
  <si>
    <t>202501150000184019#流程受理流水号：20250115102825157063031311030195
客户号码:15706303131
客户姓名:刘**
投诉地市:潍坊
来话流水:2025011510254952420821404
宽带账号:15706303131
宽带账号归属地市:潍坊
宽带账号归属区县:峡山区
故障地址:潍坊峡山区岞山街道坡立西村坡立西村自然村潍坊市坊子区岞山坡立西村中东3号（孙明春）*********
联系电话:17853613638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故障细类:宽带无法上网
携转原因:
故障时间:2025-01-15 10:28:33
具体故障现象:用户来电对于之前的工单处理不认可202412270000192945，解释不满意，表示之前给换的路由器是旧的，目前不好用网速慢，要求给换个新的，提及工信部，有升级意向，请协助处理，联系电话：17853613638女士，谢谢！流水：
客户其他诉求:
;宽带小区$[坡东扩容自然村]$</t>
  </si>
  <si>
    <t>2025-01-15 10:34:34</t>
  </si>
  <si>
    <t>2025-01-15 10:34:59</t>
  </si>
  <si>
    <t>SD-057-250115-764859-1526</t>
  </si>
  <si>
    <t>2025-01-15 10:37:24</t>
  </si>
  <si>
    <t>80+普通-普通区域-奎文区-中建大观天下（含一三期）-15169482876-300M-业务受理宽带-次数0-202501150000192719</t>
  </si>
  <si>
    <t>202501150000192719</t>
  </si>
  <si>
    <t>202501150000192719# 宽带账号:15169482876; 联系电话：15169482876，问题类型：此工单为群障修复工单，根据群障全量闭环修复管理要求，为确保客户网络通畅，请装维人员跟进修复网络问题，谢谢！ 
 群障标题：公告。故障描述：潍坊奎文区中建大观天下（含一三期）光缆故障，预估24小时恢复，请帮忙拦截,如有需要请联系片区装维师傅王庆友15706307405主叫号码：15169482876.0;该号码仅供参考，请优先联系宽带账号。</t>
  </si>
  <si>
    <t>2025-01-15 10:43:54</t>
  </si>
  <si>
    <t>2025-01-15 10:44:55</t>
  </si>
  <si>
    <t>SD-057-250115-310764-1416</t>
  </si>
  <si>
    <t>2025-01-15 10:30:18</t>
  </si>
  <si>
    <t>【调研】-普通区域-奎文区-恒信南郡-13573609705-100M-业务受理宽带-次数0-202501150000182901</t>
  </si>
  <si>
    <t>2025-01-16 10:31:00</t>
  </si>
  <si>
    <t>202501150000182901</t>
  </si>
  <si>
    <t>202501150000182901#客户来电反映宽带网络慢，线上排障未恢复，请协助处理，谢谢, 
联系电话：本机，联系人：女士，流水：2025011510260535020825170</t>
  </si>
  <si>
    <t>2025-01-15 10:40:35</t>
  </si>
  <si>
    <t>2025-01-15 10:40:54</t>
  </si>
  <si>
    <t>SD-057-250115-417850-2712</t>
  </si>
  <si>
    <t>2025-01-15 12:32:35</t>
  </si>
  <si>
    <t>普通区域-安丘市-大里岗-15265623448-200M-宽带上网投诉-次数0-20250115123151X511576738</t>
  </si>
  <si>
    <t>20250115123151X511576738</t>
  </si>
  <si>
    <t xml:space="preserve">【农村网络投诉】流程受理流水号：20250115123103152656234481060570
客户号码:15265623448
客户姓名:王**
投诉地市:潍坊
来话流水:2025011512303903020889973
宽带账号:15265623448
宽带账号归属地市:潍坊
宽带账号归属区县:安丘市
故障地址:潍坊安丘市临浯镇大里岗村行政村大里岗大里岗村12号箱李代元*********
联系电话:15265623448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12:31:37
具体故障现象:光猫亮红灯，
客户其他诉求:
</t>
  </si>
  <si>
    <t>2025-01-15 12:37:34</t>
  </si>
  <si>
    <t>2025-01-15 12:40:17</t>
  </si>
  <si>
    <t>SD-057-250115-807315-2746</t>
  </si>
  <si>
    <t>2025-01-15 12:36:53</t>
  </si>
  <si>
    <t>80+普通-普通区域-滨海-大家洼怡居园小区-13573604635-500M-业务受理宽带-次数0-202501150000278074</t>
  </si>
  <si>
    <t>202501150000278074</t>
  </si>
  <si>
    <t>202501150000278074# 宽带账号:13573604635; 联系电话：13573604635，问题类型：此工单为群障修复工单，根据群障全量闭环修复管理要求，为确保客户网络通畅，请装维人员跟进修复网络问题，谢谢！ 
 群障标题：公告。故障描述：潍坊滨海大家洼怡居园小区光缆故障，预估24小时恢复，请帮忙拦截,如有需要请联系片区装维师傅孙希勇15706307095主叫号码：13573604635.0;该号码仅供参考，请优先联系宽带账号。</t>
  </si>
  <si>
    <t>2025-01-15 12:40:39</t>
  </si>
  <si>
    <t>2025-01-15 12:41:13</t>
  </si>
  <si>
    <t>SD-851-310158-21613-9142</t>
  </si>
  <si>
    <t>SD-057-250115-984356-1559</t>
  </si>
  <si>
    <t>2025-01-15 10:39:55</t>
  </si>
  <si>
    <t>80+金卡-普通区域-安丘市-东赵家村自然村-13863672337-1000M-宽带上网投诉-次数0-202501150000195144</t>
  </si>
  <si>
    <t>202501150000195144</t>
  </si>
  <si>
    <t xml:space="preserve">202501150000195144#流程受理流水号：20250115103918138636723371033271
客户号码:13863672337
客户姓名:赵**
投诉地市:潍坊
来话流水:2025011510382648920805700
宽带账号:13863672337
宽带账号归属地市:潍坊
宽带账号归属区县:安丘市
故障地址:潍坊安丘市凌河镇东赵家村东赵家村自然村东赵家村4号箱王永军*********
联系电话:15315266337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光功率:-21.61
故障大类:宽带/电视
故障细类:移动高清电视故障
携转原因:
故障时间:2025-01-15 10:39:28
魔百和单播/组播:单播
具体故障现象:电视直播或点播无法观看，
客户其他诉求:客户侧为质差终端，要求上门更换终端并一并处理故障问题。
</t>
  </si>
  <si>
    <t>2025-01-15 10:42:31</t>
  </si>
  <si>
    <t>2025-01-15 10:43:00</t>
  </si>
  <si>
    <t>SD-851-285396-21601-24621</t>
  </si>
  <si>
    <t>SD-057-250115-016524-2723</t>
  </si>
  <si>
    <t>2025-01-15 12:35:02</t>
  </si>
  <si>
    <t>普通区域-坊子区-恒信阳光城-17865668011-1000M-宽带上网投诉-次数0-20250115123304X584861635</t>
  </si>
  <si>
    <t>20250115123304X584861635</t>
  </si>
  <si>
    <t xml:space="preserve">流程受理流水号：20250115123216178656680111060810
客户号码:17865668011
客户姓名:张**
投诉地市:潍坊
来话流水:2025011512290173520877740
宽带账号:17865668011
宽带账号归属地市:潍坊
宽带账号归属区县:坊子区
故障地址:潍坊坊子区坊子新区凤翔街恒信阳光城5号楼*********
联系电话:15762517785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光功率:-18.60
故障大类:宽带/电视
故障细类:宽带无法上网(专席)
携转原因:
故障时间:2025-01-15 12:26:06
具体故障现象:提示网络无法连接，光猫正常在线，LAN1灯不亮，拔插网线，更换网口，未恢复，请协助处理，谢谢
客户其他诉求:
</t>
  </si>
  <si>
    <t>2025-01-15 12:36:47</t>
  </si>
  <si>
    <t>2025-01-15 12:37:09</t>
  </si>
  <si>
    <t>SD-851-300334-25852-17606</t>
  </si>
  <si>
    <t>SD-057-250115-326451-2705</t>
  </si>
  <si>
    <t>2025-01-15 12:32:19</t>
  </si>
  <si>
    <t>80+普通-普通区域-青州市-东段家庄村自然村-13791620013-100M-宽带上网投诉-次数0-202501150000275551</t>
  </si>
  <si>
    <t>202501150000275551</t>
  </si>
  <si>
    <t xml:space="preserve">202501150000275551#宽带账号：13791620013；宽带地址：潍坊青州市东夏镇东段家庄村东段家庄村自然村东夏镇东段家庄村8号箱；客户来电反映宽带，经查询客户侧为质差终端，请协助上门更换终端并一并处理故障问题，谢谢！联系电话：13791620013联系人：先生；来电流水：2025011512302644620888361 </t>
  </si>
  <si>
    <t>2025-01-15 12:37:35</t>
  </si>
  <si>
    <t>SD-057-250115-687514-2728</t>
  </si>
  <si>
    <t>2025-01-15 12:35:21</t>
  </si>
  <si>
    <t>普通区域-奎文区-（铁通）美丽华小区-13869662551-200M-宽带上网投诉-次数0-20250115123350X630868776</t>
  </si>
  <si>
    <t>20250115123350X630868776</t>
  </si>
  <si>
    <t xml:space="preserve">流程受理流水号：20250115123240138696625511060876
客户号码:13869662551
客户姓名:管**
投诉地市:潍坊
来话流水:2025011512300865720886172
宽带账号:13869662551
宽带账号归属地市:潍坊
宽带账号归属区县:奎文区
故障地址:潍坊奎文区北苑街道四平路上河园11号楼*********
联系电话:15965366733
联系人:女士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
携转原因:
故障时间:2025-01-15 12:33:16
具体故障现象:提示网络无法连接，
客户其他诉求:
</t>
  </si>
  <si>
    <t>2025-01-15 12:36:51</t>
  </si>
  <si>
    <t>2025-01-15 12:37:07</t>
  </si>
  <si>
    <t>SD-057-250115-871906-1512</t>
  </si>
  <si>
    <t>2025-01-15 10:36:49</t>
  </si>
  <si>
    <t>80+银卡-普通区域-奎文区-王侯嘉苑西区-15006679187-500M-业务受理宽带-次数0-202501150000189848</t>
  </si>
  <si>
    <t>202501150000189848</t>
  </si>
  <si>
    <t>202501150000189848# 宽带账号:15006679187; 联系电话：15006679187，问题类型：此工单为群障修复工单，根据群障全量闭环修复管理要求，为确保客户网络通畅，请装维人员跟进修复网络问题，谢谢！ 
 群障标题：公告。故障描述：潍坊奎文区王侯嘉苑西区光缆故障，预估24小时恢复，请帮忙拦截,如有需要请联系片区装维师傅李先圣15706307393主叫号码：15006679187.0;该号码仅供参考，请优先联系宽带账号。</t>
  </si>
  <si>
    <t>2025-01-15 10:40:38</t>
  </si>
  <si>
    <t>2025-01-15 10:44:16</t>
  </si>
  <si>
    <t>SD-851-318737-21484-587</t>
  </si>
  <si>
    <t>SD-057-250115-541629-2771</t>
  </si>
  <si>
    <t>2025-01-15 12:39:36</t>
  </si>
  <si>
    <t>普通区域-寒亭区-锦程中学宿舍-13869623195-100M-宽带上网投诉-次数0-202501150000277128</t>
  </si>
  <si>
    <t>202501150000277128</t>
  </si>
  <si>
    <t xml:space="preserve">202501150000277128#受理号码 : 13869623195客户姓名 : 刘**号码归属地 : 潍坊寒亭 － 寒亭用户品牌 : 全球通  客户来电反映 装维师傅王刚 服务态度差，故意破坏网络，要求投诉此装维师傅，要求开除，并要求赔偿费用，提及潍坊工商局，提及工信部，请协助处理 ！联系电话：13869623195 联系人：先生；来电流水号：2025011512315799520899817
</t>
  </si>
  <si>
    <t>2025-01-15 12:56:51</t>
  </si>
  <si>
    <t>2025-01-15 12:57:56</t>
  </si>
  <si>
    <t>SD-057-250115-372596-1461</t>
  </si>
  <si>
    <t>2025-01-15 10:33:37</t>
  </si>
  <si>
    <t>【调研】-80+普通-普通区域-潍城区-银河花园E区-15165617052-100M-宽带上网投诉-次数0-202501150000189087</t>
  </si>
  <si>
    <t>2025-01-16 11:34:00</t>
  </si>
  <si>
    <t>202501150000189087</t>
  </si>
  <si>
    <t xml:space="preserve">202501150000189087#流程受理流水号：20250115103235151656170521031329
客户号码:15165617052
客户姓名:李*
投诉地市:潍坊
来话流水:2025011510320174120812247
宽带账号:15165617052
宽带账号归属地市:潍坊
宽带账号归属区县:潍城区
故障地址:潍坊潍城区北关街道永安路华实小区片区普兰新城3号楼*********
联系电话:15165617052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光功率:-15.46
故障大类:宽带/电视
故障细类:移动高清电视故障
携转原因:
故障时间:2025-01-15 10:32:50
魔百和单播/组播:--
具体故障现象:电视直播或点播无法观看，
客户其他诉求:客户侧为质差终端，要求上门更换终端并一并处理故障问题。
</t>
  </si>
  <si>
    <t>2025-01-15 10:37:08</t>
  </si>
  <si>
    <t>2025-01-15 10:39:36</t>
  </si>
  <si>
    <t>2025-01-15 10:36:40</t>
  </si>
  <si>
    <t>普通区域-寿光市-福盛家园-15264459520-1000M-业务受理宽带-次数0-202501150000189738 一级督办</t>
  </si>
  <si>
    <t>202501150000189738</t>
  </si>
  <si>
    <t>2025-01-15 10:40:04</t>
  </si>
  <si>
    <t>2025-01-15 10:40:21</t>
  </si>
  <si>
    <t>SD-057-250115-102785-5368</t>
  </si>
  <si>
    <t>2025-01-15 17:37:05</t>
  </si>
  <si>
    <t>【调研】-80+银卡-普通区域-坊子区-金禾馨苑-18365610089-1000M-业务受理宽带-次数0-202501150000481330</t>
  </si>
  <si>
    <t>2025-01-16 17:38:00</t>
  </si>
  <si>
    <t>202501150000481330</t>
  </si>
  <si>
    <t>202501150000481330#【已关注中国移动10086微信公众号】 宽带账号:18365610089; 联系电话：18365610089，问题类型：此工单为群障修复工单，根据群障全量闭环修复管理要求，为确保客户网络通畅，请装维人员跟进修复网络问题，谢谢！ 
 群障标题：公告。故障描述：潍坊坊子区金禾馨苑光缆故障，预估24小时恢复，请帮忙拦截,如有需要请联系片区装维师傅王富峰15706307267主叫号码：18365610089.0;该号码仅供参考，请优先联系宽带账号。</t>
  </si>
  <si>
    <t>2025-01-15 17:45:01</t>
  </si>
  <si>
    <t>2025-01-15 17:45:36</t>
  </si>
  <si>
    <t>SD-851-304871-17746-10395</t>
  </si>
  <si>
    <t>SD-057-250115-678013-5370</t>
  </si>
  <si>
    <t>2025-01-15 17:37:11</t>
  </si>
  <si>
    <t>【调研】-80+银卡-普通区域-潍城区-北三里南区-15966115883-1000M-业务受理宽带-次数0-202501150000483415</t>
  </si>
  <si>
    <t>202501150000483415</t>
  </si>
  <si>
    <t>202501150000483415# 宽带账号:15966115883; 联系电话：15966115883，问题类型：此工单为群障修复工单，根据群障全量闭环修复管理要求，为确保客户网络通畅，请装维人员跟进修复网络问题，谢谢！ 
 群障标题：公告。故障描述：潍坊潍城区北三里南区光缆故障，预估24小时恢复，请帮忙拦截,如有需要请联系片区装维师傅刘培文15706307857主叫号码：15966115883.0;该号码仅供参考，请优先联系宽带账号。</t>
  </si>
  <si>
    <t>2025-01-15 17:38:37</t>
  </si>
  <si>
    <t>2025-01-15 18:25:54</t>
  </si>
  <si>
    <t>SD-851-315210-19762-8107</t>
  </si>
  <si>
    <t>SD-057-250115-801269-5391</t>
  </si>
  <si>
    <t>2025-01-15 17:38:33</t>
  </si>
  <si>
    <t>80+普通-普通区域-诸城市-郎家庄-18253605711-300M-宽带上网投诉-次数0-202501150000484219</t>
  </si>
  <si>
    <t>2025-01-16 18:39:00</t>
  </si>
  <si>
    <t>202501150000484219</t>
  </si>
  <si>
    <t xml:space="preserve">202501150000484219#流程受理流水号：20250115173804182536057111129354
客户号码:18253605711
客户姓名:王**
投诉地市:潍坊
来话流水:2025011517374733120806979
宽带账号:18253605711
宽带账号归属地市:潍坊
宽带账号归属区县:诸城市
故障地址:潍坊诸城市百尺河镇郎家庄村郎家庄郎家庄村西北3#箱*********
联系电话:18253605711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故障细类:移动高清电视故障
携转原因:
故障时间:2025-01-15 17:38:21
魔百和单播/组播:单播
具体故障现象:机顶盒无法开机，
客户其他诉求:客户侧为质差终端，要求上门更换终端并一并处理故障问题。
</t>
  </si>
  <si>
    <t>2025-01-15 17:45:08</t>
  </si>
  <si>
    <t>SD-057-250115-568042-101</t>
  </si>
  <si>
    <t>2025-01-15 08:20:22</t>
  </si>
  <si>
    <t>【调研】-80+普通-普通区域-寿光市-英伦公馆-15154489496-500M-宽带上网投诉-次数0-202501150000092970</t>
  </si>
  <si>
    <t>202501150000092970</t>
  </si>
  <si>
    <t>202501150000092970#流程受理流水号：20250115081849151544894961000546
客户号码:15154489496
客户姓名:夏**
投诉地市:潍坊
来话流水:2025011508182557320891144
宽带账号:15154489496
宽带账号归属地市:潍坊
宽带账号归属区县:寿光市
故障地址:潍坊寿光市文家街道北环路英伦公馆B6号楼*********
联系电话:15154489496
联系人:先生
工单紧急程度:紧急
是否有升级投诉倾向:否
是否重复投诉:否
是否携转意向:否
是否投诉倾向:否
工单内容:用户反映家里网线损坏无法上网
;宽带小区$[英伦公馆]$</t>
  </si>
  <si>
    <t>2025-01-15 08:37:28</t>
  </si>
  <si>
    <t>2025-01-15 08:37:45</t>
  </si>
  <si>
    <t>SD-057-250115-759264-5314</t>
  </si>
  <si>
    <t>2025-01-15 17:30:01</t>
  </si>
  <si>
    <t>【调研】-80+银卡-普通区域-青州市-东田旺村自然村-13562669701-300M-宽带上网投诉-次数0-202501150000477869</t>
  </si>
  <si>
    <t>2025-01-16 18:31:00</t>
  </si>
  <si>
    <t>202501150000477869</t>
  </si>
  <si>
    <t xml:space="preserve">202501150000477869#宽带账号：13562669701；宽带地址：潍坊青州市谭坊镇东田旺村东田旺村自然村扩容19号箱；客户来电反映移动高清无法观看，客户不配合排障，要求上门，请协助处理，谢谢！联系电话：本机；联系人：先生；来电流水：2025011517280458820891334。
</t>
  </si>
  <si>
    <t>2025-01-15 17:34:42</t>
  </si>
  <si>
    <t>2025-01-15 17:35:02</t>
  </si>
  <si>
    <t>SD-057-250115-621405-5355</t>
  </si>
  <si>
    <t>2025-01-15 17:36:26</t>
  </si>
  <si>
    <t>普通区域-奎文区-锦绣苑-15169572857-300M-业务受理宽带-次数0-202501150000482807</t>
  </si>
  <si>
    <t>2025-01-16 17:37:00</t>
  </si>
  <si>
    <t>202501150000482807</t>
  </si>
  <si>
    <t>202501150000482807# 宽带账号:15169572857; 联系电话：15169572857，问题类型：此工单为群障修复工单，根据群障全量闭环修复管理要求，为确保客户网络通畅，请装维人员跟进修复网络问题，谢谢！ 
 群障标题：公告。故障描述：潍坊奎文区锦绣苑光缆故障，预估24小时恢复，请帮忙拦截,如有需要请联系片区装维师傅张根涛15706307406主叫号码：15169572857.0;该号码仅供参考，请优先联系宽带账号。</t>
  </si>
  <si>
    <t>2025-01-15 17:55:18</t>
  </si>
  <si>
    <t>2025-01-15 17:56:55</t>
  </si>
  <si>
    <t>SD-851-303351-2989-7280</t>
  </si>
  <si>
    <t>SD-057-250115-853476-5330</t>
  </si>
  <si>
    <t>2025-01-15 17:33:33</t>
  </si>
  <si>
    <t>【调研】-80+银卡-普通区域-寿光市-苏州园北区-15863689658-1000M-宽带上网投诉-次数0-202501150000478436</t>
  </si>
  <si>
    <t>2025-01-16 18:34:00</t>
  </si>
  <si>
    <t>202501150000478436</t>
  </si>
  <si>
    <t>202501150000478436#流程受理流水号：20250115173238158636896581128050
客户号码:15863689658
客户姓名:桑**
投诉地市:潍坊
来话流水:2025011517320477220839986
宽带账号:15863689658
账号归属区县:寿光
联系电话:15863689658
联系人:先生/女士
宽带地址:潍坊
工单紧急程度:非常紧急
是否投诉倾向:否
是否重复投诉:否
是否携转意向:否
是否有升级投诉倾向:否
*业务名称:业务融合开机流程千兆提速
投诉内容:手机号码：15863689658，【问题描述】客户已办理宽带业务，有开通单，要求装维尽快联系上门，请处理，谢谢。联系电话：15863689658，联系人：先生/女士，录音流水号：2025011517320477220839986。受理明细：531920062399999999。
在途开通单信息：53692288735481328，15863689658，2023-08-16 18:27:40，业务融合开机流程千兆提速，处理中，装机调度
是否到厅:否
业务名称:业务融合开机流程千兆提速
;宽带小区$[苏州园北区]$</t>
  </si>
  <si>
    <t>2025-01-15 17:44:42</t>
  </si>
  <si>
    <t>2025-01-15 17:45:07</t>
  </si>
  <si>
    <t>SD-851-302948-26337-25865</t>
  </si>
  <si>
    <t>SD-057-250115-176924-5339</t>
  </si>
  <si>
    <t>80+普通-普通区域-安丘市-前院村自然村-15898949756-1000M-宽带上网投诉-次数0-20250115173203X523640782</t>
  </si>
  <si>
    <t>2025-01-16 18:36:00</t>
  </si>
  <si>
    <t>20250115173203X523640782</t>
  </si>
  <si>
    <t xml:space="preserve">【农村网络投诉】流程受理流水号：20250115173122158989497561127764
客户号码:15898949756
客户姓名:李**
投诉地市:潍坊
来话流水:2025011517310802020828687
宽带账号:15898949756
宽带账号归属地市:潍坊
宽带账号归属区县:安丘市
故障地址:潍坊安丘市景芝镇前院村前院村自然村前院村东南9号箱葛友昌*********
联系电话:15898949756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17:31:46
具体故障现象:光猫亮红灯，
客户其他诉求:
</t>
  </si>
  <si>
    <t>2025-01-15 17:44:44</t>
  </si>
  <si>
    <t>2025-01-15 17:45:05</t>
  </si>
  <si>
    <t>SD-851-231199-23214-2875</t>
  </si>
  <si>
    <t>SD-057-250115-635470-114</t>
  </si>
  <si>
    <t>2025-01-15 08:26:29</t>
  </si>
  <si>
    <t>【重投】-普通区域-临朐县-石湾崖自然村-13906369234-200M-业务受理宽带-次数0-202501150000093379</t>
  </si>
  <si>
    <t>2025-01-16 08:27:00</t>
  </si>
  <si>
    <t>202501150000093379</t>
  </si>
  <si>
    <t>202501150000093379#客户宽带无法上网，光信号灯熄灭状态，要求装维师傅上门维修，请受理，谢谢！</t>
  </si>
  <si>
    <t>2025-01-15 08:33:38</t>
  </si>
  <si>
    <t>2025-01-15 08:36:03</t>
  </si>
  <si>
    <t>2025-01-15 08:23:10</t>
  </si>
  <si>
    <t>普通区域-滨海-渤海水产-13863651408-300M-宽带上网投诉-次数0-202501150000093167 一级督办</t>
  </si>
  <si>
    <t>202501150000093167</t>
  </si>
  <si>
    <t>2025-01-15 08:35:51</t>
  </si>
  <si>
    <t>2025-01-15 08:36:30</t>
  </si>
  <si>
    <t>SD-057-250115-207168-115</t>
  </si>
  <si>
    <t>2025-01-15 08:26:52</t>
  </si>
  <si>
    <t>【调研】-80+银卡-普通区域-昌邑市-建设社区-18754454454-1000M-宽带上网投诉-次数0-202501150000093939</t>
  </si>
  <si>
    <t>202501150000093939</t>
  </si>
  <si>
    <t>202501150000093939#【已关注中国移动10086微信公众号】流程受理流水号：20250115082437187544544541000664
客户号码:18754454454
客户姓名:仲**
投诉地市:潍坊
来话流水:2025011508242550720810367
宽带账号:18754454454
宽带账号归属地市:潍坊
宽带账号归属区县:昌邑市
故障地址:潍坊昌邑市李家埠镇李家埠街建设社区5号楼*********
联系电话:18754454454
联系人:女士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故障时间:2025-01-15 08:26:11
具体故障现象:提示网络无法连接，
客户其他诉求:
;宽带小区$[建设社区]$</t>
  </si>
  <si>
    <t>2025-01-15 08:31:35</t>
  </si>
  <si>
    <t>SD-851-312033-7406-18957</t>
  </si>
  <si>
    <t>SD-057-250115-298765-5393</t>
  </si>
  <si>
    <t>80+普通-普通区域-临朐县-寺头镇山枣村-15853641508-300M-宽带上网投诉-次数0-202501150000481806</t>
  </si>
  <si>
    <t>202501150000481806</t>
  </si>
  <si>
    <t>202501150000481806#15853641508 客户来电反映家里宽带不能用，光猫LOS灯闪烁，客户表示自己已重启设备 拔插光纤线路测试无改善，线上排障客户表示不认可，要求师傅上门，请处理,谢谢
联系电话：本机 联系人：先生 流水号:2025011517312274720831669</t>
  </si>
  <si>
    <t>2025-01-15 17:41:48</t>
  </si>
  <si>
    <t>2025-01-15 17:42:17</t>
  </si>
  <si>
    <t>SD-057-250115-905418-117</t>
  </si>
  <si>
    <t>2025-01-15 08:27:20</t>
  </si>
  <si>
    <t>【调研】-80+普通-普通区域-奎文区-紫筑雅园-15806467899-500M-宽带上网投诉-次数0-202501150000093174</t>
  </si>
  <si>
    <t>202501150000093174</t>
  </si>
  <si>
    <t>202501150000093174#【已关注中国移动10086微信公众号】流程受理流水号：20250115082403158064678991000648
客户号码:15806467899
客户姓名:郝**
投诉地市:潍坊
来话流水:2025011508213348920801008
宽带账号:15806467899
宽带账号归属地市:潍坊
宽带账号归属区县:奎文区
故障地址:潍坊奎文区高新城区梨园街紫筑雅园19号楼*********
联系电话:15806467899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故障细类:宽带网速慢/卡顿
携转原因:
故障时间:2025-01-15 08:24:54
具体故障现象:用户无法提供具体故障现象，
客户其他诉求:上门维修
;宽带小区$[紫筑雅园]$</t>
  </si>
  <si>
    <t>2025-01-15 08:35:41</t>
  </si>
  <si>
    <t>2025-01-15 08:36:00</t>
  </si>
  <si>
    <t>SD-852-267158-29-15908</t>
  </si>
  <si>
    <t>SD-057-250115-367982-5376</t>
  </si>
  <si>
    <t>2025-01-15 17:37:27</t>
  </si>
  <si>
    <t>普通区域-昌邑市-大望仙村-15953662862-300M-宽带上网投诉-次数0-202501150000482434</t>
  </si>
  <si>
    <t>2025-01-16 18:38:00</t>
  </si>
  <si>
    <t>202501150000482434</t>
  </si>
  <si>
    <t xml:space="preserve">202501150000482434#流程受理流水号：20250115173701159536628621129096
客户号码:15953662862
客户姓名:朱**
投诉地市:潍坊
来话流水:2025011517364131420894347
宽带账号:15953662862
宽带账号归属地市:潍坊
宽带账号归属区县:昌邑市
故障地址:潍坊昌邑市北孟镇大望仙村大望仙村大望仙村13号箱逄发富*********
联系电话:15953662862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故障时间:2025-01-15 17:37:11
魔百和单播/组播:单播
具体故障现象:电视直播或点播无法观看，
客户其他诉求:客户侧为质差终端，要求上门更换终端并一并处理故障问题。
</t>
  </si>
  <si>
    <t>2025-01-15 17:40:04</t>
  </si>
  <si>
    <t>2025-01-15 17:40:28</t>
  </si>
  <si>
    <t>SD-057-250115-934067-5375</t>
  </si>
  <si>
    <t>2025-01-15 17:37:23</t>
  </si>
  <si>
    <t>【调研】-80+普通-普通区域-奎文区-虞河生活城-13465704667-300M-业务受理宽带-次数0-202501150000483603</t>
  </si>
  <si>
    <t>202501150000483603</t>
  </si>
  <si>
    <t>202501150000483603# 宽带账号:13465704667; 联系电话：13465704667，问题类型：此工单为群障修复工单，根据群障全量闭环修复管理要求，为确保客户网络通畅，请装维人员跟进修复网络问题，谢谢！ 
 群障标题：公告。故障描述：潍坊奎文区虞河生活城光缆故障，预估24小时恢复，请帮忙拦截,如有需要请联系片区装维师傅张越15706307483主叫号码：15169444145.0;该号码仅供参考，请优先联系宽带账号。</t>
  </si>
  <si>
    <t>2025-01-15 17:44:50</t>
  </si>
  <si>
    <t>2025-01-15 17:48:37</t>
  </si>
  <si>
    <t>SD-057-250115-376421-110</t>
  </si>
  <si>
    <t>2025-01-15 08:25:56</t>
  </si>
  <si>
    <t>普通区域-诸城市-尚清华-13792638892-200M-宽带延伸服务-次数0-202501150000091982</t>
  </si>
  <si>
    <t>2025-01-16 08:26:00</t>
  </si>
  <si>
    <t>202501150000091982</t>
  </si>
  <si>
    <t xml:space="preserve">202501150000091982#流程受理流水号：20250115082533137926388921000687
客户号码:13792638892
客户姓名:张**
投诉地市:潍坊
来话流水:2025011508203322820897778
宽带账号:13792638892
宽带账号归属地市:潍坊
宽带账号归属区县:诸城市
故障地址:潍坊诸城市密州街道兴华路尚清华6号楼*********
联系电话:13792638892
联系人:先生/女士
工单紧急程度:一般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故障时间:2025-01-15 08:25:37
具体故障现象:调测路由器，
</t>
  </si>
  <si>
    <t>2025-01-15 08:40:02</t>
  </si>
  <si>
    <t>2025-01-15 08:40:32</t>
  </si>
  <si>
    <t>SD-057-250115-714630-5332</t>
  </si>
  <si>
    <t>2025-01-15 17:33:55</t>
  </si>
  <si>
    <t>80+金卡-普通区域-奎文区-天润清源-18253690133-300M-宽带上网投诉-次数0-202501150000481488</t>
  </si>
  <si>
    <t>202501150000481488</t>
  </si>
  <si>
    <t xml:space="preserve">202501150000481488#【已关注中国移动10086微信公众号】流程受理流水号：20250115173218182536901331127980
客户号码:18253690133
客户姓名:王**
投诉地市:潍坊
来话流水:2025011517315070320837128
宽带账号:18253690133
宽带账号归属地市:潍坊
宽带账号归属区县:奎文区
故障地址:潍坊奎文区廿里堡街道文化路天润清源11号楼*********
联系电话:18253690133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光功率:-18.32
故障大类:宽带/电视
故障细类:移动高清电视故障
携转原因:
故障时间:2025-01-15 17:33:13
魔百和单播/组播:组播
具体故障现象:视频播放出现花屏，
客户其他诉求:客户侧为质差终端，要求上门更换终端并一并处理故障问题。
</t>
  </si>
  <si>
    <t>2025-01-15 17:45:32</t>
  </si>
  <si>
    <t>普通区域-奎文区-博观熙岸-15269633767-1000M-宽带上网投诉-次数0-202501150000477459 一级督办</t>
  </si>
  <si>
    <t>202501150000477459</t>
  </si>
  <si>
    <t>2025-01-15 17:41:13</t>
  </si>
  <si>
    <t>2025-01-15 17:42:13</t>
  </si>
  <si>
    <t>SD-851-233604-20796-21387</t>
  </si>
  <si>
    <t>SD-057-250115-947102-5360</t>
  </si>
  <si>
    <t>2025-01-15 17:36:37</t>
  </si>
  <si>
    <t>80+普通-普通区域-寒亭区-欣海花园小区-13774941561-300M-业务受理宽带-次数0-202501150000481952</t>
  </si>
  <si>
    <t>202501150000481952</t>
  </si>
  <si>
    <t>202501150000481952#【已关注中国移动10086微信公众号】 宽带账号:13774941561; 联系电话：13774941561，问题类型：此工单为群障修复工单，根据群障全量闭环修复管理要求，为确保客户网络通畅，请装维人员跟进修复网络问题，谢谢！ 
 群障标题：公告。故障描述：潍坊寒亭区欣海花园小区光缆故障，预估24小时恢复，请帮忙拦截,如有需要请联系片区装维师傅钱志源15706307431主叫号码：13774941561.0;该号码仅供参考，请优先联系宽带账号。</t>
  </si>
  <si>
    <t>2025-01-15 17:46:28</t>
  </si>
  <si>
    <t>2025-01-15 17:46:58</t>
  </si>
  <si>
    <t>SD-057-250115-157463-6980</t>
  </si>
  <si>
    <t>2025-01-15 20:39:34</t>
  </si>
  <si>
    <t>普通区域-寒亭区-寒亭翰林苑小区-15169603282-1000M-宽带延伸服务-次数0-202501150000561331</t>
  </si>
  <si>
    <t>202501150000561331</t>
  </si>
  <si>
    <t xml:space="preserve">202501150000561331#流程受理流水号：20250115203731151696032821159233
客户号码:15169603282
客户姓名:崔**
投诉地市:潍坊
来话流水:2025011520270437220836887
宽带账号:15169603282
宽带账号归属地市:潍坊
宽带账号归属区县:寒亭区
故障地址:潍坊寒亭区开元街道海龙路翰林苑小区北区13号楼*********
联系电话:15169603282
联系人:先生/女士
工单紧急程度:一般
是否有升级投诉倾向:否
是否重复投诉:否
是否携转意向:否
是否投诉倾向:否
是否智能网关:智能网关
当前是否在线:是
接入方式:FTTH
是否质差终端:是
光功率:-17.87
故障大类:宽带/电视
故障细类:宽带延伸服务
携转原因:
故障时间:2025-01-15 20:37:10
具体故障现象:调测移动路由器，
</t>
  </si>
  <si>
    <t>2025-01-15 20:41:16</t>
  </si>
  <si>
    <t>2025-01-15 20:42:50</t>
  </si>
  <si>
    <t>SD-851-234664-20841-3912</t>
  </si>
  <si>
    <t>SD-057-250115-047263-6869</t>
  </si>
  <si>
    <t>2025-01-15 20:20:51</t>
  </si>
  <si>
    <t>80+白金-普通区域-寿光市-后王-18264473456-200M-宽带上网投诉-次数0-202501150000554177</t>
  </si>
  <si>
    <t>202501150000554177</t>
  </si>
  <si>
    <t xml:space="preserve">202501150000554177# 宽带账号：18264473456；联系电话：13475651237宽带地址：潍坊寿光市古城古城镇区古城沿街厚覆盖古城沿街厚覆盖5#箱*********；客户来电反映宽带用不了频繁出现故障，线上指导无法配合操作，要求上门处理, 来电流水：2025011520163089920891592
</t>
  </si>
  <si>
    <t>2025-01-15 20:27:18</t>
  </si>
  <si>
    <t>2025-01-15 20:27:51</t>
  </si>
  <si>
    <t>SD-057-250115-569148-6919</t>
  </si>
  <si>
    <t>2025-01-15 20:29:51</t>
  </si>
  <si>
    <t>80+普通-普通区域-奎文区-凤怡山庄-13963683093-300M-宽带延伸服务-次数0-202501150000559010</t>
  </si>
  <si>
    <t>202501150000559010</t>
  </si>
  <si>
    <t xml:space="preserve">202501150000559010#【已关注中国移动10086微信公众号】流程受理流水号：20250115202617139636830931157851
客户号码:13963683093
客户姓名:张**
投诉地市:潍坊
来话流水:2025011520254637420831421
宽带账号:13963683093
宽带账号归属地市:潍坊
宽带账号归属区县:高新
故障地址:潍坊高新高新城区宝通街凤怡山庄B4号楼*********
联系电话:13963683093
联系人:先生/女士
工单紧急程度:一般
是否有升级投诉倾向:否
是否重复投诉:否
是否携转意向:否
是否投诉倾向:否
是否智能网关:智能网关
当前是否在线:是
接入方式:FTTH
是否质差终端:无质差信息
光功率:-18.96
故障大类:宽带/电视
故障细类:宽带延伸服务
携转原因:
故障时间:2025-01-15 20:27:59
具体故障现象:调测其它设备，
</t>
  </si>
  <si>
    <t>2025-01-15 20:32:25</t>
  </si>
  <si>
    <t>2025-01-15 20:32:58</t>
  </si>
  <si>
    <t>SD-057-250115-931564-19</t>
  </si>
  <si>
    <t>2025-01-15 06:47:02</t>
  </si>
  <si>
    <t>80+普通-(目标)普通区域-高密市-水岸东方二期小区-15964321109-500M-宽带上网投诉-次数0-20250115064540X740199894</t>
  </si>
  <si>
    <t>20250115064540X740199894</t>
  </si>
  <si>
    <t>检测结果：1、手机账号余额检测：手机账户余额正常；2、宽带账号登录状态检测：账号登录状态正常；3、宽带速率检测：宽带速率正常；4、宽带状态检测：宽带状态正常；5、群体故障检测：无大面积群障；6、线路检测：线路状态正常；7、光猫在线检测：光猫在线；故障类型：频繁出现故障、网速慢。故障描述：网络网速太慢了，电视直播看不了。联系人：孙大庆。联系电话：15964321109。。</t>
  </si>
  <si>
    <t>2025-01-15 07:01:39</t>
  </si>
  <si>
    <t>2025-01-15 07:02:04</t>
  </si>
  <si>
    <t>SD-851-238663-4-2303</t>
  </si>
  <si>
    <t>SD-057-250115-178462-40</t>
  </si>
  <si>
    <t>2025-01-15 07:29:11</t>
  </si>
  <si>
    <t>【调研】-80+普通-普通区域-高密市-东李村-15269657538-500M-宽带上网投诉-次数0-202501150000090239</t>
  </si>
  <si>
    <t>202501150000090239</t>
  </si>
  <si>
    <t xml:space="preserve">202501150000090239#流程受理流水号：20250115072822152696575381000113
客户号码:15269657538
客户姓名:李**
投诉地市:潍坊
来话流水:2025011507275491920835880
宽带账号:15269657538
宽带账号归属地市:潍坊
宽带账号归属区县:高密市
故障地址:潍坊高密市夏庄镇东李村行政村东李村高密东李村12号箱李可昆*********
联系电话:15269657538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光功率:-21.30
故障大类:宽带/电视
故障细类:移动高清电视故障
携转原因:
故障时间:2025-01-15 07:28:45
魔百和单播/组播:组播
具体故障现象:客户侧为质差终端，要求上门更换终端并一并处理故障问题。
客户其他诉求:客户侧为质差终端，要求上门更换终端并一并处理故障问题。
</t>
  </si>
  <si>
    <t>2025-01-15 07:31:00</t>
  </si>
  <si>
    <t>2025-01-15 07:31:18</t>
  </si>
  <si>
    <t>SD-057-250115-251780-6934</t>
  </si>
  <si>
    <t>2025-01-15 20:32:59</t>
  </si>
  <si>
    <t>普通区域-安丘市-大华明都南沿街（小微）-13793651671-200M-宽带上网投诉-次数0-202501150000559988</t>
  </si>
  <si>
    <t>202501150000559988</t>
  </si>
  <si>
    <t>202501150000559988#宽带账号：13793651671**；宽带地址：*潍坊安丘市新安街道拥翠街大华明都南沿街**；客户来电反映宽带经常断网，要求上门，请协助处理，谢谢！联系电话：**13793651671*；联系人：***；来电流水：2025011520291843920846139</t>
  </si>
  <si>
    <t>2025-01-15 20:38:30</t>
  </si>
  <si>
    <t>2025-01-15 20:38:51</t>
  </si>
  <si>
    <t>SD-057-250115-470852-6965</t>
  </si>
  <si>
    <t>2025-01-15 20:37:11</t>
  </si>
  <si>
    <t>普通区域-青州市-河头村-15095232381-300M-宽带上网投诉-次数0-202501150000559926</t>
  </si>
  <si>
    <t>202501150000559926</t>
  </si>
  <si>
    <t>202501150000559926#15095232381客户来电反映本机号码办理的宽带不能上网，光信号灯亮红灯，按流程排障未恢复，要求师傅上门处理，谢谢 联系电话15095232381 联系人先生 来电流水2025011520351465020870346</t>
  </si>
  <si>
    <t>2025-01-15 20:40:03</t>
  </si>
  <si>
    <t>2025-01-15 20:42:24</t>
  </si>
  <si>
    <t>SD-851-253265-13081-17744</t>
  </si>
  <si>
    <t>SD-057-250115-032694-6924</t>
  </si>
  <si>
    <t>2025-01-15 20:31:04</t>
  </si>
  <si>
    <t>普通区域-潍城区-金泰名苑-13953699052-200M-宽带上网投诉-次数0-202501150000558528</t>
  </si>
  <si>
    <t>202501150000558528</t>
  </si>
  <si>
    <t>202501150000558528#宽带账号：13953699052*；宽带地址：潍坊潍城区西关街道东风西街金泰名苑2号楼***；客户来电反映宽带无法联网**，经查询客户侧为质差终端，请协助更换终端并一并处理故障问题，谢谢！联系电话：18763681520；联系人：*齐**；来电流水：*2025011520255933320832322**。</t>
  </si>
  <si>
    <t>2025-01-15 20:49:12</t>
  </si>
  <si>
    <t>2025-01-15 20:49:31</t>
  </si>
  <si>
    <t>SD-057-250115-738416-6928</t>
  </si>
  <si>
    <t>2025-01-15 20:31:51</t>
  </si>
  <si>
    <t>【调研】-80+银卡-普通区域-潍城区-恒信御峰南区-13721978883-1000M-魔百和投诉-次数0-202501150000557225</t>
  </si>
  <si>
    <t>202501150000557225</t>
  </si>
  <si>
    <t>202501150000557225#流程受理流水号：20250115202906137219788831158217
客户号码:13721978883
客户姓名:李**
投诉地市:潍坊
来话流水:2025011520263453220834833
宽带账号:13721978883
宽带账号归属地市:潍坊
宽带账号归属区县:潍城区
故障地址:潍坊潍城区北关街道安顺路恒信御峰南区38号楼*********
联系电话:13721978883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光功率:-18.76
故障大类:宽带/电视
故障细类:移动高清电视故障(专席)
携转原因:
故障时间:2025-01-15 20:29:13
魔百和单播/组播:组播
具体故障现象:  指导切换信号源，互换高清线未恢复
客户其他诉求:
魔百和单/组播：组播;宽带小区$[恒信御峰南区]$</t>
  </si>
  <si>
    <t>2025-01-15 20:47:21</t>
  </si>
  <si>
    <t>2025-01-15 20:48:20</t>
  </si>
  <si>
    <t>SD-851-321174-3463-25098</t>
  </si>
  <si>
    <t>SD-057-250115-526801-6916</t>
  </si>
  <si>
    <t>2025-01-15 20:29:38</t>
  </si>
  <si>
    <t>普通区域-青州市-雍和府-13666366715-300M-宽带上网投诉-次数0-202501150000558420</t>
  </si>
  <si>
    <t>202501150000558420</t>
  </si>
  <si>
    <t>202501150000558420#流程受理流水号：20250115202843136663667151158159
客户号码:13666366715
客户姓名:洪*
投诉地市:潍坊
来话流水:2025011520275892620840682
宽带账号:13666366715
宽带账号归属地市:潍坊
宽带账号归属区县:青州市
故障地址:潍坊青州市益都街道海岱北路雍和府南区55号楼*********
联系电话:18754449009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故障细类:宽带无法上网
携转原因:
故障时间:2025-01-15 20:28:52
具体故障现象:光猫亮红灯，
客户其他诉求:要求上门维修，谢谢
;宽带小区$[雍和府]$</t>
  </si>
  <si>
    <t>2025-01-15 20:31:23</t>
  </si>
  <si>
    <t>2025-01-15 20:31:46</t>
  </si>
  <si>
    <t>SD-851-256287-12424-17568</t>
  </si>
  <si>
    <t>SD-057-250115-684901-6896</t>
  </si>
  <si>
    <t>2025-01-15 20:25:10</t>
  </si>
  <si>
    <t>【调研】-普通区域-高密市-热电厂宿舍-15725760321-300M-宽带上网投诉-次数0-202501150000557115</t>
  </si>
  <si>
    <t>202501150000557115</t>
  </si>
  <si>
    <t>202501150000557115#流程受理流水号：20250115202348157257603211157492
客户号码:15725760321
客户姓名:杜**
投诉地市:潍坊
来话流水:2025011520232708720821509
宽带账号:15725760321
宽带账号归属地市:潍坊
宽带账号归属区县:高密市
故障地址:潍坊高密市朝阳街道娘娘庙居委会热电厂宿舍热电厂宿舍扩容1号箱*********
联系电话:15725760321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故障细类:宽带无法上网
携转原因:
故障时间:2025-01-15 20:24:53
具体故障现象:提示网络无法连接，
客户其他诉求:
;宽带小区$[热电厂宿舍]$</t>
  </si>
  <si>
    <t>2025-01-15 20:41:47</t>
  </si>
  <si>
    <t>SD-852-280689-266-24394</t>
  </si>
  <si>
    <t>SD-057-250115-654812-6876</t>
  </si>
  <si>
    <t>2025-01-15 20:21:53</t>
  </si>
  <si>
    <t>80+金卡-普通区域-昌邑市-昌邑新兴家园-18763656890-200M-宽带上网投诉-次数0-202501150000555783</t>
  </si>
  <si>
    <t>202501150000555783</t>
  </si>
  <si>
    <t>202501150000555783#用户表示宽带不能正常使用，不配合操作，要求上门维修，请工作人员协助处理，谢谢！流水号2025011520192417720804148，联系人女士，联系电话15006369039！</t>
  </si>
  <si>
    <t>2025-01-15 20:36:42</t>
  </si>
  <si>
    <t>2025-01-15 20:37:03</t>
  </si>
  <si>
    <t>SD-851-313105-4409-24987</t>
  </si>
  <si>
    <t>SD-057-250115-307912-6959</t>
  </si>
  <si>
    <t>2025-01-15 20:36:35</t>
  </si>
  <si>
    <t>80+银卡-普通区域-诸城市-凤凰城二期-13884813263-300M-业务受理宽带-次数0-202501150000562299</t>
  </si>
  <si>
    <t>202501150000562299</t>
  </si>
  <si>
    <t>202501150000562299# 宽带账号:13884813263; 联系电话：13884813263，问题类型：此工单为群障修复工单，根据群障全量闭环修复管理要求，为确保客户网络通畅，请装维人员跟进修复网络问题，谢谢！ 
 群障标题：公告。故障描述：潍坊诸城市凤凰城二期光缆故障，预估24小时恢复，请帮忙拦截,如有需要请联系片区装维师傅封冠宇15706307941主叫号码：13884813263.0;该号码仅供参考，请优先联系宽带账号。</t>
  </si>
  <si>
    <t>2025-01-15 20:41:39</t>
  </si>
  <si>
    <t>2025-01-15 20:44:20</t>
  </si>
  <si>
    <t>SD-851-336944-4916-25262</t>
  </si>
  <si>
    <t>SD-057-250115-917862-7018</t>
  </si>
  <si>
    <t>2025-01-15 20:46:32</t>
  </si>
  <si>
    <t>普通区域-安丘市-青云花园（青云花园沿街楼）-18654719039-300M-业务受理宽带-次数0-202501150000562569</t>
  </si>
  <si>
    <t>202501150000562569</t>
  </si>
  <si>
    <t>202501150000562569# 宽带账号:18654719039; 联系电话：18654719039，问题类型：此工单为群障修复工单，根据群障全量闭环修复管理要求，为确保客户网络通畅，请装维人员跟进修复网络问题，谢谢！ 
 群障标题：公告。故障描述：潍坊安丘市青云花园（青云花园沿街楼）光缆故障，预估24小时恢复，请帮忙拦截,如有需要请联系片区装维师傅刘鹏15706307019主叫号码：18654719039.0;该号码仅供参考，请优先联系宽带账号。</t>
  </si>
  <si>
    <t>2025-01-15 21:02:39</t>
  </si>
  <si>
    <t>2025-01-15 21:04:52</t>
  </si>
  <si>
    <t>SD-057-250115-861407-6997</t>
  </si>
  <si>
    <t>2025-01-15 20:42:29</t>
  </si>
  <si>
    <t>(目标)普通区域-安丘市-小官路村自然村-15866570819-200M-宽带上网投诉-次数0-202501150000563412</t>
  </si>
  <si>
    <t>202501150000563412</t>
  </si>
  <si>
    <t xml:space="preserve">202501150000563412#流程受理流水号：20250115204127158665708191159657
客户号码:15866570819
客户姓名:周**
投诉地市:潍坊
来话流水:2025011520411401020894039
宽带账号:15866570819
宽带账号归属地市:潍坊
宽带账号归属区县:安丘市
故障地址:潍坊安丘市临浯镇小官路村小官路村自然村小官路村9号箱村南周汝江*********
联系电话:15866570819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故障时间:2025-01-15 20:41:55
具体故障现象:用户无法提供具体故障现象，
客户其他诉求:客户侧为质差终端，要求上门更换终端并一并处理故障问题。
</t>
  </si>
  <si>
    <t>2025-01-15 20:45:43</t>
  </si>
  <si>
    <t>2025-01-15 20:46:34</t>
  </si>
  <si>
    <t>SD-057-250115-725163-6668</t>
  </si>
  <si>
    <t>2025-01-15 19:53:34</t>
  </si>
  <si>
    <t>【调研】-80+白金-普通区域-安丘市-安丘中央世家-13505368803-1000M-宽带上网投诉-次数0-202501150000547567</t>
  </si>
  <si>
    <t>202501150000547567</t>
  </si>
  <si>
    <t xml:space="preserve">202501150000547567#宽带账号：13505368803；宽带地址：潍坊安丘市新安街道拥翠街中央世家6号楼*********；客户来电反映移动高清电视无法观看，提示用户不存在，修复重启设备未恢复，经查询客户侧为质差机顶盒，请协助上门更换终端并一并处理故障问题，谢谢！联系电话：本机；联系人：先生；来电流水：2025011519493133120863627。
</t>
  </si>
  <si>
    <t>2025-01-15 19:54:44</t>
  </si>
  <si>
    <t>2025-01-15 19:55:03</t>
  </si>
  <si>
    <t>SD-057-250115-139805-6700</t>
  </si>
  <si>
    <t>2025-01-15 19:56:38</t>
  </si>
  <si>
    <t>【调研】-80+金卡-普通区域-潍城区-潍城明德花园-15905360801-200M-业务受理宽带-次数0-202501150000548204</t>
  </si>
  <si>
    <t>202501150000548204</t>
  </si>
  <si>
    <t>202501150000548204# 宽带账号:15905360801; 联系电话：15905360801，问题类型：此工单为群障修复工单，根据群障全量闭环修复管理要求，为确保客户网络通畅，请装维人员跟进修复网络问题，谢谢！ 
 群障标题：公告。故障描述：潍坊潍城区潍城明德花园光缆故障，预估24小时恢复，请帮忙拦截,如有需要请联系片区装维师傅刘培文15706307857主叫号码：15905360801.0;该号码仅供参考，请优先联系宽带账号。</t>
  </si>
  <si>
    <t>2025-01-15 20:10:53</t>
  </si>
  <si>
    <t>2025-01-15 20:11:27</t>
  </si>
  <si>
    <t>SD-057-250115-237691-6672</t>
  </si>
  <si>
    <t>2025-01-15 19:54:03</t>
  </si>
  <si>
    <t>普通区域-奎文区-中海花园-13562698620-300M-业务受理宽带-次数0-202501150000547266</t>
  </si>
  <si>
    <t>202501150000547266</t>
  </si>
  <si>
    <t>202501150000547266#用户表示宽带不能正常使用，不配合操作，要求上门维修，请工作人员协助处理，谢谢！流水号2025011519431117220830510，联系人女士，联系电话15053627303！</t>
  </si>
  <si>
    <t>2025-01-15 19:57:48</t>
  </si>
  <si>
    <t>2025-01-15 19:58:51</t>
  </si>
  <si>
    <t>SD-057-250115-267408-6701</t>
  </si>
  <si>
    <t>2025-01-15 19:56:40</t>
  </si>
  <si>
    <t>80+银卡-普通区域-寿光市-尚家庄-15069620259-200M-业务受理宽带-次数0-202501150000548026</t>
  </si>
  <si>
    <t>202501150000548026</t>
  </si>
  <si>
    <t>202501150000548026# 宽带账号:15069620259; 联系电话：15069620259，问题类型：此工单为群障修复工单，根据群障全量闭环修复管理要求，为确保客户网络通畅，请装维人员跟进修复网络问题，谢谢！ 
 群障标题：公告。故障描述：潍坊寿光市尚家庄光缆故障，预估24小时恢复，请帮忙拦截,如有需要请联系片区装维师傅赵坤15706307757主叫号码：15069620259.0;该号码仅供参考，请优先联系宽带账号。</t>
  </si>
  <si>
    <t>2025-01-15 20:03:26</t>
  </si>
  <si>
    <t>2025-01-15 20:04:02</t>
  </si>
  <si>
    <t>SD-057-250115-915632-6709</t>
  </si>
  <si>
    <t>2025-01-15 19:56:57</t>
  </si>
  <si>
    <t>普通区域-昌乐县-昌盛花园二期-18265363701-300M-宽带延伸服务-次数0-202501150000547017</t>
  </si>
  <si>
    <t>202501150000547017</t>
  </si>
  <si>
    <t xml:space="preserve">202501150000547017#流程受理流水号：20250115195557182653637011153657
客户号码:18265363701
客户姓名:李*
投诉地市:潍坊
来话流水:2025011519522533720878511
宽带账号:18265363701
宽带账号归属地市:潍坊
宽带账号归属区县:昌乐县
故障地址:潍坊昌乐县城关街道昌盛街昌盛花园二期8号楼*********
联系电话:18265363701
联系人:先生/女士
工单紧急程度:一般
是否有升级投诉倾向:否
是否重复投诉:否
是否携转意向:否
是否投诉倾向:否
是否智能网关:智能网关
当前是否在线:是
接入方式:FTTH
是否质差终端:无质差信息
光功率:-20.50
故障大类:宽带/电视
故障细类:宽带延伸服务
携转原因:
故障时间:2025-01-15 19:55:20
具体故障现象:魔百盒连接网线问题
</t>
  </si>
  <si>
    <t>2025-01-15 20:03:59</t>
  </si>
  <si>
    <t>2025-01-15 20:04:49</t>
  </si>
  <si>
    <t>SD-057-250115-591437-6636</t>
  </si>
  <si>
    <t>2025-01-15 19:50:01</t>
  </si>
  <si>
    <t>【调研】-80+银卡-普通区域-高密市-农机局宿舍-13963626115-1000M-魔百和投诉-次数0-20250115194733X653714327</t>
  </si>
  <si>
    <t>20250115194733X653714327</t>
  </si>
  <si>
    <t>流程受理流水号：20250115194656139636261151152290
客户号码:13963626115
客户姓名:刘*
投诉地市:潍坊
来话流水:2025011519404014820817099
宽带账号:13963626115
宽带账号归属地市:潍坊
宽带账号归属区县:高密市
故障地址:潍坊高密市朝阳街道人民大街农机局宿舍2号楼*********
联系电话:13963626115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光功率:-17.93
故障大类:宽带/电视
故障细类:移动高清电视故障(专席)
携转原因:
故障时间:2025-01-15 19:47:55
魔百和单播/组播:单播
具体故障现象:电视无法观看，
客户其他诉求:谢谢
魔百和单/组播：单播</t>
  </si>
  <si>
    <t>2025-01-15 19:53:03</t>
  </si>
  <si>
    <t>2025-01-15 19:53:27</t>
  </si>
  <si>
    <t>SD-851-335984-12183-15319</t>
  </si>
  <si>
    <t>SD-057-250115-439720-2306</t>
  </si>
  <si>
    <t>2025-01-15 11:50:01</t>
  </si>
  <si>
    <t>80+银卡-普通区域-寿光市-后王-15966086132-1000M-宽带上网投诉-次数0-202501150000251712</t>
  </si>
  <si>
    <t>202501150000251712</t>
  </si>
  <si>
    <t xml:space="preserve">202501150000251712#【已关注中国移动10086微信公众号】流程受理流水号：20250115114927159660861321051765
客户号码:15966086132
客户姓名:王**
投诉地市:潍坊
来话流水:2025011511485514820894327
宽带账号:15966086132
宽带账号归属地市:潍坊
宽带账号归属区县:寿光市
故障地址:潍坊寿光市古城后王村后王后王村1号箱*********
联系电话:15966086132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光功率:-21.48
故障大类:宽带/电视
故障细类:移动高清电视故障
携转原因:
故障时间:2025-01-15 11:49:39
魔百和单播/组播:单播
具体故障现象:电视直播或点播无法观看，
客户其他诉求:客户侧为质差终端，要求上门更换终端并一并处理故障问题。
</t>
  </si>
  <si>
    <t>2025-01-15 11:57:24</t>
  </si>
  <si>
    <t>SD-851-299391-36073-9691</t>
  </si>
  <si>
    <t>SD-057-250115-214356-2390</t>
  </si>
  <si>
    <t>2025-01-15 11:59:07</t>
  </si>
  <si>
    <t>【调研】-80+金卡-普通区域-潍城区-鸢都新城-13589184002-500M-宽带上网投诉-次数0-202501150000257673</t>
  </si>
  <si>
    <t>202501150000257673</t>
  </si>
  <si>
    <t xml:space="preserve">202501150000257673#流程受理流水号：20250115115747135891840021053833
客户号码:13589184002
客户姓名:张**
投诉地市:潍坊
来话流水:2025011511571228520898121
宽带账号:13589184002
宽带账号归属地市:潍坊
宽带账号归属区县:潍城区
故障地址:潍坊潍城区北关街道北宫西街鸢都新城49号楼*********
联系电话:15265616922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光功率:-16.28
故障大类:宽带/电视
故障细类:移动高清电视故障
携转原因:
故障时间:2025-01-15 11:58:22
魔百和单播/组播:单播
具体故障现象:机顶盒无法开机，
客户其他诉求:客户侧为质差终端，要求上门更换终端并一并处理故障问题。
</t>
  </si>
  <si>
    <t>2025-01-15 12:01:37</t>
  </si>
  <si>
    <t>2025-01-15 12:03:25</t>
  </si>
  <si>
    <t>SD-851-269069-9815-25130</t>
  </si>
  <si>
    <t>SD-057-250115-854721-2353</t>
  </si>
  <si>
    <t>2025-01-15 11:55:46</t>
  </si>
  <si>
    <t>80+金卡-普通区域-奎文区-帛方纺织东区-15006361531-300M-宽带延伸服务-次数0-202501150000253273</t>
  </si>
  <si>
    <t>202501150000253273</t>
  </si>
  <si>
    <t xml:space="preserve">202501150000253273#流程受理流水号：20250115115112150063615311052196
客户号码:15006361531
客户姓名:朱**
投诉地市:潍坊
来话流水:2025011511502797720814060
宽带账号:15006361531
宽带账号归属地市:潍坊
宽带账号归属区县:奎文区
故障地址:潍坊寒亭区欣泰世纪城59号楼1单元501
联系电话:15006361531
联系人:先生/
工单紧急程度:非常紧急
是否有升级投诉倾向:否
是否重复投诉:否
是否携转意向:否
是否投诉倾向:否
是否智能网关:非智能网关
当前是否在线:否
接入方式:FTTH
是否质差终端:是
光功率:无
故障大类:宽带/电视
故障细类:宽带延伸服务
携转原因:
故障时间:2025-01-15 11:51:46
具体故障现象:调测路由器，
</t>
  </si>
  <si>
    <t>2025-01-15 12:10:52</t>
  </si>
  <si>
    <t>2025-01-15 12:12:04</t>
  </si>
  <si>
    <t>SD-057-250115-935867-4275</t>
  </si>
  <si>
    <t>2025-01-15 15:45:52</t>
  </si>
  <si>
    <t>【重投】-普通区域-奎文区-北湖社区-15966075711-300M-魔百和投诉-次数0-202501150000396340</t>
  </si>
  <si>
    <t>202501150000396340</t>
  </si>
  <si>
    <t>202501150000396340#流程受理流水号：20250115154502159660757111100544
客户号码:15966075711
客户姓名:秦**
投诉地市:潍坊
来话流水:2025011515430357020888644
宽带账号:15966075711
宽带账号归属地市:潍坊
宽带账号归属区县:高新
故障地址:潍坊高新高新城区新华路北湖社区3号楼4单元301*********
联系电话:15966075711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故障细类:移动高清电视故障(专席)
携转原因:
故障时间:2025-01-15 15:47:25
魔百和单播/组播:单播
具体故障现象:电视直播或点播无法观看，
客户其他诉求:请核实，谢谢
魔百和单/组播：单播;宽带小区$[北湖社区]$</t>
  </si>
  <si>
    <t>2025-01-15 16:03:34</t>
  </si>
  <si>
    <t>2025-01-15 16:03:54</t>
  </si>
  <si>
    <t>SD-057-250115-869402-2378</t>
  </si>
  <si>
    <t>2025-01-15 11:57:06</t>
  </si>
  <si>
    <t>【调研】-普通区域-高密市-基泰国贸-15763001625-300M-业务受理宽带-次数0-202501150000256868</t>
  </si>
  <si>
    <t>202501150000256868</t>
  </si>
  <si>
    <t>202501150000256868# 宽带账号:15763001625; 联系电话：15763001625，问题类型：此工单为群障修复工单，根据群障全量闭环修复管理要求，为确保客户网络通畅，请装维人员跟进修复网络问题，谢谢！ 
 群障标题：公告。故障描述：潍坊高密市基泰国贸光缆故障，预估24小时恢复，请帮忙拦截,如有需要请联系片区装维师傅隋昊宸15706307334主叫号码：15763001625.0;该号码仅供参考，请优先联系宽带账号。</t>
  </si>
  <si>
    <t>2025-01-15 12:38:22</t>
  </si>
  <si>
    <t>2025-01-15 13:08:40</t>
  </si>
  <si>
    <t>SD-851-256957-431-8292</t>
  </si>
  <si>
    <t>SD-057-250115-403827-2336</t>
  </si>
  <si>
    <t>2025-01-15 11:53:23</t>
  </si>
  <si>
    <t>普通区域-临朐县-文泰家园-13695361113-500M-宽带上网投诉-次数0-202501150000251680</t>
  </si>
  <si>
    <t>202501150000251680</t>
  </si>
  <si>
    <t xml:space="preserve">202501150000251680#宽带账号：13695361113；宽带地址：潍坊临朐县辛寨街道东红路文泰家园；客户来电反映宽带无法上网，要求师傅上门，请协助处理，谢谢！联系电话：13695361113；联系人：先生；来电流水：2025011511505957920820715。 </t>
  </si>
  <si>
    <t>2025-01-15 11:55:13</t>
  </si>
  <si>
    <t>SD-851-231714-21492-12666</t>
  </si>
  <si>
    <t>SD-057-250115-438097-4303</t>
  </si>
  <si>
    <t>2025-01-15 15:48:26</t>
  </si>
  <si>
    <t>普通区域-寿光市-高淮村自然村-15953650444-200M-宽带上网投诉-次数0-202501150000397186</t>
  </si>
  <si>
    <t>2025-01-16 16:49:00</t>
  </si>
  <si>
    <t>202501150000397186</t>
  </si>
  <si>
    <t xml:space="preserve">202501150000397186#流程受理流水号：20250115154551159536504441100714
客户号码:15953650444
客户姓名:苏*
投诉地市:潍坊
来话流水:2025011515452519420821241
宽带账号:15953650444
宽带账号归属地市:潍坊
宽带账号归属区县:寿光市
故障地址:潍坊寿光市留吕高淮村高淮村自然村29号箱*********
联系电话:15953650444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故障时间:2025-01-15 15:47:29
具体故障现象:宽带无法上网
客户其他诉求:客户侧为质差终端，要求上门更换终端并一并处理故障问题。
</t>
  </si>
  <si>
    <t>2025-01-15 15:52:15</t>
  </si>
  <si>
    <t>2025-01-15 15:53:08</t>
  </si>
  <si>
    <t>SD-057-250115-154973-4276</t>
  </si>
  <si>
    <t>2025-01-15 15:45:54</t>
  </si>
  <si>
    <t>【调研】-80+银卡-普通区域-安丘市-汶水绿洲-15095297858-300M-业务受理宽带-次数0-202501150000396637</t>
  </si>
  <si>
    <t>202501150000396637</t>
  </si>
  <si>
    <t>202501150000396637# 宽带账号:15095297858; 联系电话：15095297858，问题类型：此工单为群障修复工单，根据群障全量闭环修复管理要求，为确保客户网络通畅，请装维人员跟进修复网络问题，谢谢！ 
 群障标题：公告。故障描述：潍坊安丘市汶水绿洲光缆故障，预估24小时恢复，请帮忙拦截,如有需要请联系片区装维师傅李云鹏15706307026主叫号码：15095297858.0;该号码仅供参考，请优先联系宽带账号。</t>
  </si>
  <si>
    <t>2025-01-15 16:04:34</t>
  </si>
  <si>
    <t>SD-852-328716-1618-19233</t>
  </si>
  <si>
    <t>SD-057-250115-206598-2307</t>
  </si>
  <si>
    <t>80+银卡-普通区域-寿光市-寿光李家村自然村二-13791620960-200M-宽带上网投诉-次数0-20250115114717X837180165</t>
  </si>
  <si>
    <t>2025-01-16 12:51:00</t>
  </si>
  <si>
    <t>20250115114717X837180165</t>
  </si>
  <si>
    <t>【农村网络投诉】检测结果：1、手机账号余额检测：手机账户余额正常；2、宽带账号登录状态检测：账号登录状态正常；3、宽带状态检测：宽带状态正常；4、宽带速率检测：宽带速率异常；5、群体故障检测：无大面积群障；6、线路检测：线路状态异常；7、光猫在线检测：光猫在线；故障类型：网络无法连接。故障描述：可以连接WiFi，但无法连接网络，请联系15006461993。联系人：尹仕瑞。联系电话：15006461993。。</t>
  </si>
  <si>
    <t>2025-01-15 11:57:46</t>
  </si>
  <si>
    <t>2025-01-15 11:58:06</t>
  </si>
  <si>
    <t>SD-057-250115-025148-4280</t>
  </si>
  <si>
    <t>2025-01-15 15:46:05</t>
  </si>
  <si>
    <t>普通区域-安丘市-南苑商贸城-13516387828-300M-业务受理宽带-次数0-202501150000395071</t>
  </si>
  <si>
    <t>202501150000395071</t>
  </si>
  <si>
    <t>202501150000395071# 宽带账号:13516387828; 联系电话：13516387828，问题类型：此工单为群障修复工单，根据群障全量闭环修复管理要求，为确保客户网络通畅，请装维人员跟进修复网络问题，谢谢！ 
 群障标题：公告。故障描述：潍坊安丘市南苑商贸城光缆故障，预估24小时恢复，请帮忙拦截,如有需要请联系片区装维师傅于龙枝15706307074主叫号码：13516387828.0;该号码仅供参考，请优先联系宽带账号。</t>
  </si>
  <si>
    <t>2025-01-15 16:28:12</t>
  </si>
  <si>
    <t>2025-01-15 16:28:32</t>
  </si>
  <si>
    <t>SD-057-250115-802354-2362</t>
  </si>
  <si>
    <t>2025-01-15 11:56:19</t>
  </si>
  <si>
    <t>【调研】-(目标)普通区域-高密市-振兴街文昌书院-15965781117-300M-宽带上网投诉-次数0-202501150000252504</t>
  </si>
  <si>
    <t>202501150000252504</t>
  </si>
  <si>
    <t xml:space="preserve">202501150000252504#宽带账号：15965781117；宽带地址：潍坊高密市醴泉街道振兴街振兴街文昌书院高密文昌书院；客户来电反映电视无法观看，客户不在现场，无法配合线上指导/客户不配合排障，要求上门，请协助处理，谢谢！联系电话：15965781117；联系人：先生；来电流水：2025011511525451620845105
</t>
  </si>
  <si>
    <t>SD-852-244185-1684-20251</t>
  </si>
  <si>
    <t>SD-057-250115-867592-2352</t>
  </si>
  <si>
    <t>2025-01-15 11:55:39</t>
  </si>
  <si>
    <t>普通区域-安丘市-上株梧村自然村-15064678419-300M-宽带上网投诉-次数0-202501150000253939</t>
  </si>
  <si>
    <t>202501150000253939</t>
  </si>
  <si>
    <t xml:space="preserve">202501150000253939#宽带账号：15064678419；宽带地址：潍坊安丘市石埠子镇上株梧村；客户来电反映宽带/移动高清*****，客户不在现场，无法配合线上指导/客户不配合排障，要求上门，请协助处理，谢谢！联系电话：15064678419；联系人：先生；来电流水：2025011511520477920834633
</t>
  </si>
  <si>
    <t>2025-01-15 12:02:07</t>
  </si>
  <si>
    <t>2025-01-15 12:02:36</t>
  </si>
  <si>
    <t>SD-057-250115-386271-4250</t>
  </si>
  <si>
    <t>2025-01-15 15:41:11</t>
  </si>
  <si>
    <t>普通区域-寿光市-巴龙国际北区-13884703012-1000M-宽带上网投诉-次数0-20250115153913X753415378</t>
  </si>
  <si>
    <t>20250115153913X753415378</t>
  </si>
  <si>
    <t xml:space="preserve">流程受理流水号：20250115153748138847030121098829
客户号码:13884703012
客户姓名:隋**
投诉地市:潍坊
来话流水:2025011515373452420812190
宽带账号:13884703012
宽带账号归属地市:潍坊
宽带账号归属区县:寿光市
故障地址:潍坊市寿光市圣城街道新兴街巴龙国际A19号楼*********
联系电话:13884703012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故障时间:2025-01-15 15:38:26
具体故障现象:提示网络无法连接，
客户其他诉求:
</t>
  </si>
  <si>
    <t>2025-01-15 15:50:16</t>
  </si>
  <si>
    <t>2025-01-15 15:50:36</t>
  </si>
  <si>
    <t>SD-851-233682-11006-11480</t>
  </si>
  <si>
    <t>SD-057-250115-356047-2368</t>
  </si>
  <si>
    <t>2025-01-15 11:56:38</t>
  </si>
  <si>
    <t>【调研】-普通区域-奎文区-华府一品-15905426280-300M-业务受理宽带-次数0-202501150000256262</t>
  </si>
  <si>
    <t>202501150000256262</t>
  </si>
  <si>
    <t>202501150000256262#【已关注中国移动10086微信公众号】 宽带账号:15905426280; 联系电话：15905426280，问题类型：此工单为群障修复工单，根据群障全量闭环修复管理要求，为确保客户网络通畅，请装维人员跟进修复网络问题，谢谢！ 
 群障标题：公告。故障描述：潍坊奎文区华府一品光缆故障，预估24小时恢复，请帮忙拦截,如有需要请联系片区装维师傅荆军15706366512主叫号码：15905426280.0;该号码仅供参考，请优先联系宽带账号。</t>
  </si>
  <si>
    <t>2025-01-15 12:05:56</t>
  </si>
  <si>
    <t>2025-01-15 12:06:29</t>
  </si>
  <si>
    <t>SD-851-331159-15169-16138</t>
  </si>
  <si>
    <t>SD-057-250115-094852-2350</t>
  </si>
  <si>
    <t>2025-01-15 11:55:25</t>
  </si>
  <si>
    <t>【调研】-80+普通-普通区域-昌邑市-黄家辛庄村-15863640372-300M-宽带上网投诉-次数0-202501150000252595</t>
  </si>
  <si>
    <t>202501150000252595</t>
  </si>
  <si>
    <t>202501150000252595#15863640372客户来电反映电视无法观看，客户不配合排障，系统显示质差路由器，请协助处理谢谢
联系电话：18526531513
来话流水：
2025011511513974320829380</t>
  </si>
  <si>
    <t>2025-01-15 11:58:59</t>
  </si>
  <si>
    <t>2025-01-15 11:59:23</t>
  </si>
  <si>
    <t>SD-057-250115-547928-4270</t>
  </si>
  <si>
    <t>2025-01-15 15:44:27</t>
  </si>
  <si>
    <t>【调研】-普通区域-高密市-幸福村自然村-13953653988-300M-宽带上网投诉-次数0-202501150000392417</t>
  </si>
  <si>
    <t>202501150000392417</t>
  </si>
  <si>
    <t>202501150000392417#宽带账号：13953653988；宽带地址：潍坊高密市朝阳街道康成大街幸福村自然村129号电杆K1号*；客户来电反映宽带无法使用，客户要求师傅上门，请协助处理，谢谢！联系电话：13953653988联系人：***；来电流水：2025011515402162320851034。</t>
  </si>
  <si>
    <t>2025-01-15 15:46:09</t>
  </si>
  <si>
    <t>SD-852-301724-826-12357</t>
  </si>
  <si>
    <t>SD-057-250115-123945-4283</t>
  </si>
  <si>
    <t>2025-01-15 15:46:13</t>
  </si>
  <si>
    <t>【调研】-80+普通-普通区域-昌乐县-北黄埠社区-15169589328-300M-宽带上网投诉-次数0-202501150000394445</t>
  </si>
  <si>
    <t>202501150000394445</t>
  </si>
  <si>
    <t>202501150000394445#宽带账号：15169589328；宽带地址：潍坊昌乐县经济开发区英轩街北黄埠社区56号楼*********；客户来电反映移动高清无法观看，客户不在现场，老人在家无法配合线上排障，要求上门，请协助处理，谢谢！联系电话：本机；联系人：先生；来电流水：2025011515433757020896438。</t>
  </si>
  <si>
    <t>2025-01-15 15:48:49</t>
  </si>
  <si>
    <t>2025-01-15 15:50:13</t>
  </si>
  <si>
    <t>SD-057-250115-093782-2335</t>
  </si>
  <si>
    <t>2025-01-15 11:53:22</t>
  </si>
  <si>
    <t>普通区域-青州市-徐家桥村自然村-13869614391-200M-宽带上网投诉-次数0-202501150000253170</t>
  </si>
  <si>
    <t>2025-01-16 12:54:00</t>
  </si>
  <si>
    <t>202501150000253170</t>
  </si>
  <si>
    <t>202501150000253170#流程受理流水号：20250115115208138696143911052436
客户号码:13869614391
客户姓名:刘**
投诉地市:潍坊
来话流水:2025011511475653920881266
宽带账号:13869614391
宽带账号归属地市:潍坊
宽带账号归属区县:青州市
故障地址:潍坊青州市云门山街道徐家桥村徐家桥村自然村K3号箱
联系电话:13869614391
联系人:先生
工单紧急程度:一般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故障时间:2025-01-15 11:47:48
具体故障现象:光猫灯正常但电脑手机无法上网，
客户其他诉求:
;宽带小区$[徐家桥村自然村]$</t>
  </si>
  <si>
    <t>2025-01-15 11:55:07</t>
  </si>
  <si>
    <t>2025-01-15 11:55:35</t>
  </si>
  <si>
    <t>2025-01-18 09:17:01</t>
  </si>
  <si>
    <t>普通区域-奎文区-金都时代新城-18663669989-300M-宽带上网投诉-次数0-20250118091418X858497466 一级督办</t>
  </si>
  <si>
    <t>2025-01-19 08:00:00</t>
  </si>
  <si>
    <t>20250118091418X858497466</t>
  </si>
  <si>
    <t>2025-01-18 09:23:41</t>
  </si>
  <si>
    <t>2025-01-18 09:24:09</t>
  </si>
  <si>
    <t/>
  </si>
  <si>
    <t>SD-057-250118-236481-599</t>
  </si>
  <si>
    <t>2025-01-18 09:16:36</t>
  </si>
  <si>
    <t>80+银卡-普通区域-安丘市-周家沙埠村自然村-15864319406-1000M-业务受理宽带-次数0-202501180000121423</t>
  </si>
  <si>
    <t>2025-01-19 00:00:00</t>
  </si>
  <si>
    <t>202501180000121423</t>
  </si>
  <si>
    <t>202501180000121423# 宽带账号:15864319406; 联系电话：15864319406，问题类型：此工单为群障修复工单，根据群障全量闭环修复管理要求，为确保客户网络通畅，请装维人员跟进修复网络问题，谢谢！ 
 群障标题：公告。故障描述：潍坊安丘市周家沙埠村自然村光缆故障，预估24小时恢复，请帮忙拦截,如有需要请联系片区装维师傅董策策15706307059主叫号码：15063683785.0;该号码仅供参考，请优先联系宽带账号。</t>
  </si>
  <si>
    <t>2025-01-18 09:34:49</t>
  </si>
  <si>
    <t>2025-01-18 09:36:18</t>
  </si>
  <si>
    <t>SD-851-247045-12104-9745</t>
  </si>
  <si>
    <t>SD-057-250118-136725-2041</t>
  </si>
  <si>
    <t>2025-01-18 11:32:01</t>
  </si>
  <si>
    <t>【调研】-80+金卡-普通区域-昌乐县-西寺后村自然村-15762538788-1000M-宽带上网投诉-次数0-20250118112908X948791646</t>
  </si>
  <si>
    <t>20250118112908X948791646</t>
  </si>
  <si>
    <t xml:space="preserve">【农村网络投诉】流程受理流水号：20250118112848157625387881048087
客户号码:15762538788
客户姓名:张**
投诉地市:潍坊
来话流水:2025011811283482620847066
宽带账号:15762538788
宽带账号归属地市:潍坊
宽带账号归属区县:昌乐县
故障地址:潍坊昌乐县白塔镇西寺后村西寺后村自然村西寺后村14#（村北张万年西墙）*********
联系电话:15762538788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光功率:-15.59
故障大类:宽带/电视
故障细类:宽带无法上网
携转原因:
故障时间:2025-01-18 11:28:54
具体故障现象:打不开网页，
客户其他诉求:
</t>
  </si>
  <si>
    <t>2025-01-18 11:35:52</t>
  </si>
  <si>
    <t>2025-01-18 11:37:18</t>
  </si>
  <si>
    <t>SD-851-295079-26264-731</t>
  </si>
  <si>
    <t>SD-057-250118-387465-2065</t>
  </si>
  <si>
    <t>2025-01-18 11:35:22</t>
  </si>
  <si>
    <t>普通区域-昌邑市-王珂自然村-13953654515-200M-宽带上网投诉-次数0-20250118113253X173016835</t>
  </si>
  <si>
    <t>2025-01-19 12:36:00</t>
  </si>
  <si>
    <t>20250118113253X173016835</t>
  </si>
  <si>
    <t xml:space="preserve">【农村网络投诉】流程受理流水号：20250118113021139536545151048497
客户号码:13953654515
客户姓名:李**
投诉地市:潍坊
来话流水:2025011811300478020865059
宽带账号:13953654515
宽带账号归属地市:潍坊
宽带账号归属区县:昌邑市
故障地址:潍坊昌邑市宋庄镇王珂村王珂自然村23号箱*********
联系电话:13953654515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11:32:30
具体故障现象:电脑无法上网，
客户其他诉求:
</t>
  </si>
  <si>
    <t>2025-01-18 11:39:50</t>
  </si>
  <si>
    <t>2025-01-18 11:40:20</t>
  </si>
  <si>
    <t>SD-851-292033-11194-12730</t>
  </si>
  <si>
    <t>SD-057-250118-182049-6136</t>
  </si>
  <si>
    <t>2025-01-18 18:11:04</t>
  </si>
  <si>
    <t>80+银卡-普通区域-潍城区-丽景酒店片区-13953660182-1000M-宽带上网投诉-次数0-20250118152725X245562158</t>
  </si>
  <si>
    <t>2025-01-19 19:00:00</t>
  </si>
  <si>
    <t>20250118152725X245562158</t>
  </si>
  <si>
    <t xml:space="preserve">流程受理流水号：20250118152615139536601821099335
客户号码:13953660182
客户姓名:刘**
投诉地市:潍坊
来话流水:2025011815253266820894728
宽带账号:13953660182
账号归属区县:奎文
联系电话:15853683712
联系人:先生/女士
宽带地址:潍坊
工单紧急程度:紧急
是否投诉倾向:否
是否重复投诉:否
是否携转意向:否
是否有升级投诉倾向:否
*业务名称:业务融合移机流程宽带
投诉内容:手机号码：13953660182，【问题描述】客户已办理宽带业务，接到装维电话告知安装地址无覆盖无法装移机，请处理，谢谢。联系电话：15853683712，联系人：先生/女士，录音流水号：2025011815253266820894728。
在途开通单信息：536250117114164120，13953660182，2025-01-17 17:59:07，业务融合移机流程宽带，处理中，施工预约
是否到厅:否
业务名称:业务融合移机流程宽带
</t>
  </si>
  <si>
    <t>2025-01-18 18:13:05</t>
  </si>
  <si>
    <t>2025-01-18 18:13:23</t>
  </si>
  <si>
    <t>SD-852-340984-2004-16811</t>
  </si>
  <si>
    <t>SD-057-250118-087219-6152</t>
  </si>
  <si>
    <t>2025-01-18 18:13:49</t>
  </si>
  <si>
    <t>【调研】-80+金卡-(目标)普通区域-奎文区-世纪樱园-13853678139-200M-宽带上网投诉-次数0-202501180000478945</t>
  </si>
  <si>
    <t>202501180000478945</t>
  </si>
  <si>
    <t>202501180000478945#宽带账号：13853678139；宽带地址：潍坊奎文区梨园街道虞河路世纪樱园10号楼 ，具体现象：客户反映频繁掉网，要求尽快处理回复！来电流水： 2025011818114349420813244，联系电话： 13853678139</t>
  </si>
  <si>
    <t>2025-01-18 18:19:41</t>
  </si>
  <si>
    <t>王万兴</t>
  </si>
  <si>
    <t>18353655862</t>
  </si>
  <si>
    <t>dw3_jk_wangwanxingkw</t>
  </si>
  <si>
    <t>2025-01-18 18:20:07</t>
  </si>
  <si>
    <t>SD-057-250118-290835-6153</t>
  </si>
  <si>
    <t>2025-01-18 18:13:57</t>
  </si>
  <si>
    <t>80+普通-普通区域-高密市-阳光绿城-15854461346-300M-宽带上网投诉-次数0-202501180000482098</t>
  </si>
  <si>
    <t>202501180000482098</t>
  </si>
  <si>
    <t>202501180000482098#宽带账号：15854461346；宽带地址：潍坊高密市朝阳街道曙光路阳光绿城22号楼；客户来电反映宽带无法上网，客户不在现场，无法配合线上指导/客户不配合排障，要求上门，请协助处理，谢谢！联系电话：15854461346；联系人：  女士；来电流水： 2025011818081210920887175</t>
  </si>
  <si>
    <t>2025-01-18 18:17:36</t>
  </si>
  <si>
    <t>2025-01-18 18:17:54</t>
  </si>
  <si>
    <t>SD-057-250118-085234-3434</t>
  </si>
  <si>
    <t>2025-01-18 13:56:27</t>
  </si>
  <si>
    <t>【调研】-普通区域-昌邑市-东方国际-13280713388-500M-业务受理宽带-次数0-202501180000301331</t>
  </si>
  <si>
    <t>202501180000301331</t>
  </si>
  <si>
    <t>202501180000301331# 宽带账号:13280713388; 联系电话：13280713388，问题类型：此工单为群障修复工单，根据群障全量闭环修复管理要求，为确保客户网络通畅，请装维人员跟进修复网络问题，谢谢！ 
 群障标题：公告。故障描述：主干光纤断或OLT检测不到预期的光信号（LOS）主叫号码：13280713388.0;该号码仅供参考，请优先联系宽带账号。</t>
  </si>
  <si>
    <t>2025-01-18 13:57:50</t>
  </si>
  <si>
    <t>2025-01-18 14:00:05</t>
  </si>
  <si>
    <t>SD-057-250118-563192-6130</t>
  </si>
  <si>
    <t>2025-01-18 18:10:05</t>
  </si>
  <si>
    <t>普通区域-奎文区-加州世纪尊品二期-19862687579-1000M-宽带延伸服务-次数0-202501180000479521</t>
  </si>
  <si>
    <t>2025-01-19 18:00:00</t>
  </si>
  <si>
    <t>202501180000479521</t>
  </si>
  <si>
    <t xml:space="preserve">202501180000479521#流程受理流水号：20250118180529198626875791137710
客户号码:19862687579
客户姓名:刘**
投诉地市:潍坊
来话流水:2025011818043764520859868
宽带账号:19862687579
宽带账号归属地市:潍坊
宽带账号归属区县:高新
故障地址:潍坊高新高新城区健康街加州世纪尊品二期19号楼*********
联系电话:19862687579
联系人:女士
工单紧急程度:非常紧急
是否有升级投诉倾向:否
是否重复投诉:否
是否携转意向:否
是否投诉倾向:否
是否智能网关:智能网关
当前是否在线:是
接入方式:FTTH
是否质差终端:无质差信息
光功率:-21.73
故障大类:宽带/电视
故障细类:宽带延伸服务
携转原因:
故障时间:2025-01-18 18:06:12
具体故障现象:客户要求更换机顶盒遥控器，客户表示师傅上门调测后，遥控器就不能正常使用了，要求调测或更换遥控器，请相关部门人员协助处理，谢谢
</t>
  </si>
  <si>
    <t>2025-01-18 18:27:02</t>
  </si>
  <si>
    <t>SD-851-278290-15349-2822</t>
  </si>
  <si>
    <t>SD-057-250118-483609-6978</t>
  </si>
  <si>
    <t>2025-01-18 19:46:46</t>
  </si>
  <si>
    <t>普通区域-寿光市-南里村自然村-13616360625-100M-宽带上网投诉-次数0-202501180000514886</t>
  </si>
  <si>
    <t>202501180000514886</t>
  </si>
  <si>
    <t>202501180000514886#受理号码 : 13616360625客户姓名 : 任**号码归属地 : 潍坊寿光 － 寿光用户品牌 : 全球通，宽带账号：13616360625；宽带地址：潍坊寿光市田马南里村自然村；客户来电反映宽带经常掉线，客户不配合排障，要求上门，请协助处理，谢谢！联系电话：15275364432；联系人：先生；来电流水：2025011819431729020840745</t>
  </si>
  <si>
    <t>2025-01-18 19:58:52</t>
  </si>
  <si>
    <t>2025-01-18 20:01:06</t>
  </si>
  <si>
    <t>SD-057-250118-586934-6157</t>
  </si>
  <si>
    <t>2025-01-18 18:14:15</t>
  </si>
  <si>
    <t>【调研】-普通区域-青州市-清华佳苑-18053647267-1000M-宽带上网投诉-次数0-202501180000479450</t>
  </si>
  <si>
    <t>202501180000479450</t>
  </si>
  <si>
    <t>202501180000479450#宽带帐号：18053647267宽带地址；潍坊青州市云门山街道云门山南路清华佳苑22号楼*********，表示宽带网络无法使用，客户不配合排障，要求尽快上门，谢谢！联系电话：18053647267联系人：男士；来电流水：2025011818115161520814230</t>
  </si>
  <si>
    <t>2025-01-18 18:16:54</t>
  </si>
  <si>
    <t>2025-01-18 18:17:27</t>
  </si>
  <si>
    <t>SD-851-283003-49989-20962</t>
  </si>
  <si>
    <t>SD-057-250118-302645-3445</t>
  </si>
  <si>
    <t>2025-01-18 13:56:39</t>
  </si>
  <si>
    <t>【调研】-80+银卡-普通区域-安丘市-南河西-15169485776-500M-业务受理宽带-次数0-202501180000301934</t>
  </si>
  <si>
    <t>202501180000301934</t>
  </si>
  <si>
    <t>202501180000301934# 宽带账号:15169485776; 联系电话：15169485776，问题类型：此工单为群障修复工单，根据群障全量闭环修复管理要求，为确保客户网络通畅，请装维人员跟进修复网络问题，谢谢！ 
 群障标题：公告。故障描述：潍坊安丘市南河西主缆故障，预估24小时恢复，请帮忙拦截。主叫号码：13964752022.0;该号码仅供参考，请优先联系宽带账号。</t>
  </si>
  <si>
    <t>2025-01-18 13:58:18</t>
  </si>
  <si>
    <t>SD-057-250118-026789-7006</t>
  </si>
  <si>
    <t>2025-01-18 19:47:55</t>
  </si>
  <si>
    <t>【调研】-普通区域-安丘市-南谢村自然村-13615369710-500M-宽带上网投诉-次数0-202501180000517801</t>
  </si>
  <si>
    <t>202501180000517801</t>
  </si>
  <si>
    <t xml:space="preserve">202501180000517801#【已关注中国移动10086微信公众号】流程受理流水号：20250118194650136153697101153351
客户号码:13615369710
客户姓名:张**
投诉地市:潍坊
来话流水:2025011819462364220855956
宽带账号:13615369710
宽带账号归属地市:潍坊
宽带账号归属区县:安丘市
故障地址:潍坊安丘市关王镇南谢村南谢村自然村南谢村中2号箱张志奎*********
联系电话:13615369710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光功率:-19.74
故障大类:宽带/电视
故障细类:宽带无法上网
携转原因:
故障时间:2025-01-18 19:46:57
具体故障现象:宽带不好用 
客户其他诉求:客户侧为质差终端，要求上门更换终端并一并处理故障问题。
</t>
  </si>
  <si>
    <t>2025-01-18 19:52:13</t>
  </si>
  <si>
    <t>2025-01-18 19:53:11</t>
  </si>
  <si>
    <t>SD-057-250118-780926-6176</t>
  </si>
  <si>
    <t>2025-01-18 18:16:53</t>
  </si>
  <si>
    <t>80+银卡-FTTR-普通区域-临朐县-茹家庄自然村-15253607776-300M-业务受理宽带-次数0-202501180000483836</t>
  </si>
  <si>
    <t>202501180000483836</t>
  </si>
  <si>
    <t>202501180000483836#【已关注中国移动10086微信公众号】 宽带账号:15253607776; 联系电话：15253607776，问题类型：此工单为群障修复工单，根据群障全量闭环修复管理要求，为确保客户网络通畅，请装维人员跟进修复网络问题，谢谢！ 
 群障标题：公告。故障描述：潍坊临朐县茹家庄自然村光缆故障，预估24小时恢复，请帮忙拦截,如有需要请联系片区装维师傅马全兴15706307552主叫号码：15253607776.0;该号码仅供参考，请优先联系宽带账号。</t>
  </si>
  <si>
    <t>2025-01-18 18:22:13</t>
  </si>
  <si>
    <t>2025-01-18 18:22:35</t>
  </si>
  <si>
    <t>SD-851-272984-7618-564</t>
  </si>
  <si>
    <t>普通区域--null-13562609182-宽带上网投诉-次数0-202501180000118010 一级督办</t>
  </si>
  <si>
    <t>2025-01-19 10:13:00</t>
  </si>
  <si>
    <t>202501180000118010</t>
  </si>
  <si>
    <t>2025-01-18 10:54:52</t>
  </si>
  <si>
    <t>SD-057-250118-186574-6169</t>
  </si>
  <si>
    <t>2025-01-18 18:15:32</t>
  </si>
  <si>
    <t>80+金卡-普通区域-寒亭区-北埠子村自然村-18765755017-500M-魔百和投诉-次数0-202501180000482811</t>
  </si>
  <si>
    <t>202501180000482811</t>
  </si>
  <si>
    <t>202501180000482811#流程受理流水号：20250118180638187657550171137933
客户号码:18765755017
客户姓名:权**
投诉地市:潍坊
来话流水:2025011818060762820871345
宽带账号:18765755017
宽带账号归属地市:潍坊
宽带账号归属区县:寒亭区
故障地址:潍坊寒亭区寒亭街道北埠子村北埠子村自然村北埠子村南4号箱孙怀仁屋山*********
联系电话:18765755017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光功率:-24.08
故障大类:宽带/电视
故障细类:移动高清电视故障(专席)
携转原因:
故障时间:2025-01-18 18:14:51
魔百和单播/组播:组播
具体故障现象:电视机提示无信号，
客户其他诉求:
魔百和单/组播：组播;宽带小区$[北埠子村自然村]$</t>
  </si>
  <si>
    <t>2025-01-18 18:28:07</t>
  </si>
  <si>
    <t>2025-01-18 18:28:32</t>
  </si>
  <si>
    <t>SD-057-250118-201658-6180</t>
  </si>
  <si>
    <t>2025-01-18 18:17:02</t>
  </si>
  <si>
    <t>普通区域-诸城市-龙庭小区-15166369893-300M-宽带上网投诉-次数0-20250118181402X242221872</t>
  </si>
  <si>
    <t>20250118181402X242221872</t>
  </si>
  <si>
    <t xml:space="preserve">流程受理流水号：20250118181302151663698931139122
客户号码:15166369893
客户姓名:殷**
投诉地市:潍坊
来话流水:2025011818114307320813207
宽带账号:15166369893
宽带账号归属地市:潍坊
宽带账号归属区县:诸城市
故障地址:潍坊诸城市龙都街道沿河路龙庭小区1号楼2-502
联系电话:13963651020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18:13:20
具体故障现象:PON灯闪
客户其他诉求:
</t>
  </si>
  <si>
    <t>2025-01-18 18:27:42</t>
  </si>
  <si>
    <t>2025-01-18 18:28:20</t>
  </si>
  <si>
    <t>SD-851-283279-13269-7838</t>
  </si>
  <si>
    <t>SD-057-250118-916482-6181</t>
  </si>
  <si>
    <t>2025-01-18 18:17:04</t>
  </si>
  <si>
    <t>80+金卡-普通区域-寿光市-万兴园-15964901599-500M-业务受理宽带-次数0-202501180000484130</t>
  </si>
  <si>
    <t>202501180000484130</t>
  </si>
  <si>
    <t>202501180000484130# 宽带账号:15964901599; 联系电话：15964901599，问题类型：此工单为群障修复工单，根据群障全量闭环修复管理要求，为确保客户网络通畅，请装维人员跟进修复网络问题，谢谢！ 
 群障标题：公告。故障描述：潍坊寿光市万兴园光缆故障，预估24小时恢复，请帮忙拦截,如有需要请联系片区装维师傅白小明15706307731主叫号码：100860536.0;该号码仅供参考，请优先联系宽带账号。</t>
  </si>
  <si>
    <t>2025-01-18 18:18:57</t>
  </si>
  <si>
    <t>2025-01-18 18:19:29</t>
  </si>
  <si>
    <t>SD-851-294792-5117-16357</t>
  </si>
  <si>
    <t>SD-057-250118-947852-5962</t>
  </si>
  <si>
    <t>2025-01-18 17:53:30</t>
  </si>
  <si>
    <t>【调研】-(目标)普通区域-昌邑市-辛安庄自然村-18369666765-1000M-宽带上网投诉-次数0-202501180000469007</t>
  </si>
  <si>
    <t>2025-01-19 18:54:00</t>
  </si>
  <si>
    <t>202501180000469007</t>
  </si>
  <si>
    <t>202501180000469007#流程受理流水号：20250118175027183696667651134587
客户号码:18369666765
客户姓名:郑**
投诉地市:潍坊
来话流水:2025011817490674620827893
宽带账号:18369666765
宽带账号归属地市:潍坊
宽带账号归属区县:昌邑市
故障地址:潍坊昌邑市柳疃镇辛安庄辛安庄自然村李国栋10号箱*********
联系电话:18369666765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17:50:56
具体故障现象:光猫亮红灯，捋直插紧光纤线重启光猫未恢复
客户其他诉求:
;宽带小区$[辛安庄自然村]$</t>
  </si>
  <si>
    <t>2025-01-18 17:55:03</t>
  </si>
  <si>
    <t>2025-01-18 17:55:24</t>
  </si>
  <si>
    <t>SD-851-313669-19240-11958</t>
  </si>
  <si>
    <t>SD-057-250118-874536-563</t>
  </si>
  <si>
    <t>2025-01-18 09:14:02</t>
  </si>
  <si>
    <t>普通区域-坊子区-西七里兰村自然村-15866557467-200M-魔百和投诉-次数0-20250118091122X682239187</t>
  </si>
  <si>
    <t>2025-01-19 10:15:00</t>
  </si>
  <si>
    <t>20250118091122X682239187</t>
  </si>
  <si>
    <t>【农村网络投诉】流程受理流水号：20250118091004158665574671010414
客户号码:15866557467
客户姓名:钟**
投诉地市:潍坊
来话流水:2025011809053770320832969
宽带账号:15866557467
宽带账号归属地市:潍坊
宽带账号归属区县:坊子区
故障地址:潍坊坊子区太堡庄街道（太堡庄）西七里兰村西七里兰村自然村潍坊市坊子区太保庄西七里兰村东*********
联系电话:15866557467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故障时间:2025-01-18 09:10:34
魔百和单播/组播:单播
具体故障现象:内容页面无法载入图片，客户来电反映电视机无法观看，我处正常排查未恢复，请协助处理谢谢
客户其他诉求:
魔百和单/组播：单播</t>
  </si>
  <si>
    <t>2025-01-18 09:21:04</t>
  </si>
  <si>
    <t>2025-01-18 09:21:26</t>
  </si>
  <si>
    <t>SD-851-254618-13104-22359</t>
  </si>
  <si>
    <t>SD-057-250118-704598-2027</t>
  </si>
  <si>
    <t>2025-01-18 11:30:33</t>
  </si>
  <si>
    <t>80+普通-普通区域-昌邑市-公园道壹号小区-13573683301-1000M-宽带延伸服务-次数0-202501180000225096</t>
  </si>
  <si>
    <t>202501180000225096</t>
  </si>
  <si>
    <t xml:space="preserve">202501180000225096#【已关注中国移动10086微信公众号】流程受理流水号：20250118112912135736833011048201
客户号码:13573683301
客户姓名:徐*
投诉地市:潍坊
来话流水:2025011811275456520838975
宽带账号:13573683301
宽带账号归属地市:潍坊
宽带账号归属区县:昌邑市
故障地址:潍坊昌邑市城区利民街公园道壹号小区2号楼1单元601
联系电话:13573683301
联系人:先生/女士
工单紧急程度:非常紧急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故障时间:2025-01-18 11:29:37
具体故障现象:客户打算更换光猫路由器要求师傅联系上门查看
</t>
  </si>
  <si>
    <t>2025-01-18 11:40:32</t>
  </si>
  <si>
    <t>2025-01-18 11:41:00</t>
  </si>
  <si>
    <t>SD-851-283091-135-9356</t>
  </si>
  <si>
    <t>SD-057-250118-759832-3459</t>
  </si>
  <si>
    <t>2025-01-18 13:57:02</t>
  </si>
  <si>
    <t>【调研】-80+普通-普通区域-奎文区-恒大名都四期-18866737668-300M-业务受理宽带-次数0-202501180000300859</t>
  </si>
  <si>
    <t>202501180000300859</t>
  </si>
  <si>
    <t>202501180000300859# 宽带账号:18866737668; 联系电话：18866737668，问题类型：此工单为群障修复工单，根据群障全量闭环修复管理要求，为确保客户网络通畅，请装维人员跟进修复网络问题，谢谢！ 
 群障标题：公告。故障描述：恒大名都四期主叫号码：18866737668.0;该号码仅供参考，请优先联系宽带账号。</t>
  </si>
  <si>
    <t>2025-01-18 14:02:01</t>
  </si>
  <si>
    <t>2025-01-18 14:02:20</t>
  </si>
  <si>
    <t>SD-851-235658-33191-10038</t>
  </si>
  <si>
    <t>SD-057-250118-631294-539</t>
  </si>
  <si>
    <t>2025-01-18 09:10:42</t>
  </si>
  <si>
    <t>【调研】-(目标)普通区域-青州市-黄山小区二期-18366330765-300M-宽带上网投诉-次数0-202501180000114503</t>
  </si>
  <si>
    <t>202501180000114503</t>
  </si>
  <si>
    <t xml:space="preserve">202501180000114503#流程受理流水号：20250118090937183663307651010311
客户号码:18366330765
客户姓名:于**
投诉地市:潍坊
来话流水:2025011809090567220868381
宽带账号:18366330765
宽带账号归属地市:潍坊
宽带账号归属区县:青州市
故障地址:潍坊青州市弥河镇机场路黄山小区二期2号楼*********
联系电话:18366330765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故障时间:2025-01-18 09:09:55
具体故障现象:打不开网页，
客户其他诉求:客户侧为质差终端，要求上门更换终端并一并处理故障问题。
</t>
  </si>
  <si>
    <t>2025-01-18 09:28:15</t>
  </si>
  <si>
    <t>2025-01-18 09:29:26</t>
  </si>
  <si>
    <t>SD-057-250118-906241-2077</t>
  </si>
  <si>
    <t>2025-01-18 11:36:19</t>
  </si>
  <si>
    <t>80+金卡-普通区域-安丘市-周家沙埠村自然村-13583604789-300M-业务受理宽带-次数0-202501180000229924</t>
  </si>
  <si>
    <t>202501180000229924</t>
  </si>
  <si>
    <t>202501180000229924#【已关注中国移动10086微信公众号】 宽带账号:13583604789; 联系电话：13583604789，问题类型：此工单为群障修复工单，根据群障全量闭环修复管理要求，为确保客户网络通畅，请装维人员跟进修复网络问题，谢谢！ 
 群障标题：公告。故障描述：潍坊安丘市周家沙埠村自然村主缆故障，预估24小时恢复，请帮忙拦截。主叫号码：13583604789.0;该号码仅供参考，请优先联系宽带账号。</t>
  </si>
  <si>
    <t>2025-01-18 11:36:55</t>
  </si>
  <si>
    <t>2025-01-18 11:37:34</t>
  </si>
  <si>
    <t>SD-851-254504-1761-17504</t>
  </si>
  <si>
    <t>SD-057-250118-872430-2079</t>
  </si>
  <si>
    <t>2025-01-18 11:36:24</t>
  </si>
  <si>
    <t>【调研】-80+银卡-普通区域-临朐县-南岳庄自然村-15866597090-100M-业务受理宽带-次数0-202501180000231517</t>
  </si>
  <si>
    <t>2025-01-19 11:37:00</t>
  </si>
  <si>
    <t>202501180000231517</t>
  </si>
  <si>
    <t>202501180000231517# 宽带账号:15866597090; 联系电话：15866597090，问题类型：此工单为群障修复工单，根据群障全量闭环修复管理要求，为确保客户网络通畅，请装维人员跟进修复网络问题，谢谢！ 
 群障标题：公告。故障描述：潍坊临朐县南岳庄自然村光缆故障，预估24小时恢复，请帮忙拦截,如有需要请联系片区装维师傅王海城15706307564主叫号码：15866597090.0;该号码仅供参考，请优先联系宽带账号。</t>
  </si>
  <si>
    <t>2025-01-18 11:40:06</t>
  </si>
  <si>
    <t>2025-01-18 11:41:41</t>
  </si>
  <si>
    <t>SD-057-250118-248605-6008</t>
  </si>
  <si>
    <t>2025-01-18 17:57:51</t>
  </si>
  <si>
    <t>【调研】-普通区域-奎文区-青青家园-15863691966-300M-业务受理宽带-次数0-202501180000472004</t>
  </si>
  <si>
    <t>2025-01-19 17:58:00</t>
  </si>
  <si>
    <t>202501180000472004</t>
  </si>
  <si>
    <t>202501180000472004#【已关注中国移动10086微信公众号】 宽带账号:15863691966; 联系电话：15863691966，问题类型：此工单为群障修复工单，根据群障全量闭环修复管理要求，为确保客户网络通畅，请装维人员跟进修复网络问题，谢谢！ 
 群障标题：公告。故障描述：潍坊奎文区青青家园光缆故障，预估24小时恢复，请帮忙拦截,如有需要请联系片区装维师傅乔会斌15706307416主叫号码：15964034196.0;该号码仅供参考，请优先联系宽带账号。</t>
  </si>
  <si>
    <t>2025-01-18 18:00:30</t>
  </si>
  <si>
    <t>2025-01-18 18:00:57</t>
  </si>
  <si>
    <t>SD-057-250118-073142-6984</t>
  </si>
  <si>
    <t>2025-01-18 19:47:01</t>
  </si>
  <si>
    <t>【调研】-80+普通-普通区域-潍城区-潍城华阳小区-13854429881-300M-业务受理宽带-次数0-202501180000517863</t>
  </si>
  <si>
    <t>202501180000517863</t>
  </si>
  <si>
    <t>202501180000517863# 宽带账号:13854429881; 联系电话：13854429881，问题类型：此工单为群障修复工单，根据群障全量闭环修复管理要求，为确保客户网络通畅，请装维人员跟进修复网络问题，谢谢！ 
 群障标题：公告。故障描述：潍坊潍城区潍城华阳小区光缆故障，预估24小时恢复，请帮忙拦截,如有需要请联系片区装维师傅杨勇15706307911主叫号码：13854429881.0;该号码仅供参考，请优先联系宽带账号。</t>
  </si>
  <si>
    <t>2025-01-18 19:49:02</t>
  </si>
  <si>
    <t>2025-01-18 19:49:27</t>
  </si>
  <si>
    <t>SD-057-250118-347952-613</t>
  </si>
  <si>
    <t>2025-01-18 09:17:24</t>
  </si>
  <si>
    <t>80+银卡-普通区域-高密市-红埠村-13869658981-1000M-宽带上网投诉-次数0-20250118091636X996767278</t>
  </si>
  <si>
    <t>20250118091636X996767278</t>
  </si>
  <si>
    <t xml:space="preserve">【农村网络投诉】流程受理流水号：20250118091515138696589811011771
客户号码:13869658981
客户姓名:孙**
投诉地市:潍坊
来话流水:2025011809134074520815587
宽带账号:13869658981
宽带账号归属地市:潍坊
宽带账号归属区县:高密市
故障地址:潍坊高密市醴泉街道红埠村红埠村红埠村3#李富成屋山*********
联系电话:13869658981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故障细类:网速慢/上网掉线(专席)
携转原因:
故障时间:2025-01-18 09:15:41
具体故障现象:网速慢卡顿，路由器是千兆，连接光猫1口，位置开阔，测速120M，重启未恢复。
客户其他诉求:请处理，谢谢
</t>
  </si>
  <si>
    <t>2025-01-18 09:20:18</t>
  </si>
  <si>
    <t>2025-01-18 09:23:15</t>
  </si>
  <si>
    <t>SD-057-250118-487301-2052</t>
  </si>
  <si>
    <t>2025-01-18 11:33:15</t>
  </si>
  <si>
    <t>普通区域-高密市-西凤城小区-1356361195702-100M-宽带延伸服务-次数0-202501180000228789</t>
  </si>
  <si>
    <t>2025-01-19 11:34:00</t>
  </si>
  <si>
    <t>202501180000228789</t>
  </si>
  <si>
    <t xml:space="preserve">202501180000228789#流程受理流水号：2025011811324113563611957021049132
客户号码:1356361195702
客户姓名:付*
投诉地市:潍坊
来话流水:2025011811304821420873864
宽带账号:1356361195702
宽带账号归属地市:潍坊
宽带账号归属区县:高密市
故障地址:潍坊高密市密水街道顺河路西凤城小区高密大剧院宿舍1号楼*********
联系电话:13563611957
联系人:先生/女士
工单紧急程度:一般
是否有升级投诉倾向:否
是否重复投诉:否
是否携转意向:否
是否投诉倾向:否
是否智能网关:智能网关
当前是否在线:是
接入方式:FTTH
是否质差终端:无质差信息
光功率:-17.87
故障大类:宽带/电视
故障细类:宽带延伸服务
携转原因:
故障时间:2025-01-18 11:32:47
具体故障现象:调测其它设备，
</t>
  </si>
  <si>
    <t>2025-01-18 11:36:22</t>
  </si>
  <si>
    <t>SD-851-303887-12206-15558</t>
  </si>
  <si>
    <t>SD-057-250118-469712-2082</t>
  </si>
  <si>
    <t>2025-01-18 11:36:32</t>
  </si>
  <si>
    <t>80+银卡-普通区域-寿光市-后疃村-13780881449-1000M-业务受理宽带-次数0-202501180000231235</t>
  </si>
  <si>
    <t>202501180000231235</t>
  </si>
  <si>
    <t>202501180000231235#【已关注中国移动10086微信公众号】 宽带账号:13780881449; 联系电话：13780881449，问题类型：此工单为群障修复工单，根据群障全量闭环修复管理要求，为确保客户网络通畅，请装维人员跟进修复网络问题，谢谢！ 
 群障标题：公告。故障描述：潍坊寿光市后疃村光缆故障，预估24小时恢复，请帮忙拦截,如有需要请联系片区装维师傅李志浩15706307750主叫号码：13780881449.0;该号码仅供参考，请优先联系宽带账号。</t>
  </si>
  <si>
    <t>2025-01-18 11:48:40</t>
  </si>
  <si>
    <t>2025-01-18 11:52:40</t>
  </si>
  <si>
    <t>SD-851-279070-14998-2735</t>
  </si>
  <si>
    <t>SD-057-250118-125684-2115</t>
  </si>
  <si>
    <t>2025-01-18 11:38:24</t>
  </si>
  <si>
    <t>普通区域-潍城区-万科城-17863632218-1000M-魔百和投诉-次数0-20250118113723X443512811</t>
  </si>
  <si>
    <t>20250118113723X443512811</t>
  </si>
  <si>
    <t>流程受理流水号：20250118113545178636322181049875
客户号码:17863632218
客户姓名:李**
投诉地市:潍坊
来话流水:2025011811323671020895251
宽带账号:17863632218
宽带账号归属地市:潍坊
宽带账号归属区县:潍城区
故障地址:潍坊潍城区北关街道月河路万科城B区8号楼*********
联系电话:17863632218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故障细类:移动高清电视故障(专席)
携转原因:
故障时间:2025-01-18 11:30:57
魔百和单播/组播:组播
具体故障现象:1单元502
客户其他诉求:
魔百和单/组播：组播</t>
  </si>
  <si>
    <t>2025-01-18 11:48:59</t>
  </si>
  <si>
    <t>2025-01-18 11:49:13</t>
  </si>
  <si>
    <t>SD-851-259055-10361-10347</t>
  </si>
  <si>
    <t>SD-057-250118-263189-5973</t>
  </si>
  <si>
    <t>2025-01-18 17:56:07</t>
  </si>
  <si>
    <t>80+普通-普通区域-青州市-大益华府-15095263116-300M-业务受理宽带-次数0-202501180000471830</t>
  </si>
  <si>
    <t>2025-01-19 17:57:00</t>
  </si>
  <si>
    <t>202501180000471830</t>
  </si>
  <si>
    <t>202501180000471830# 导航立单,用户所在位置有群障,已向客户播报,客户要求装维回访.此工单为群障修复工单,根据群障全量闭环管理要求,为确保客户网络通畅,请装维人员跟进修复网络问题,谢谢.联系电话：18365645001</t>
  </si>
  <si>
    <t>2025-01-18 18:02:25</t>
  </si>
  <si>
    <t>2025-01-18 18:02:43</t>
  </si>
  <si>
    <t>SD-057-250118-967043-53</t>
  </si>
  <si>
    <t>2025-01-18 08:15:50</t>
  </si>
  <si>
    <t>【调研】-80+金卡-普通区域-昌邑市-史家洼子自然村-15263660506-1000M-业务受理宽带-次数0-202501180000091697</t>
  </si>
  <si>
    <t>202501180000091697</t>
  </si>
  <si>
    <t>202501180000091697# 宽带账号:15263660506; 联系电话：15263660506，问题类型：此工单为群障修复工单，根据群障全量闭环修复管理要求，为确保客户网络通畅，请装维人员跟进修复网络问题，谢谢！ 
 群障标题：公告。故障描述：潍坊昌邑市史家洼子自然村光缆故障，预估24小时恢复，请帮忙拦截,如有需要请联系片区装维师傅闫相波15706307206主叫号码：15263660506.0;该号码仅供参考，请优先联系宽带账号。</t>
  </si>
  <si>
    <t>2025-01-18 08:31:27</t>
  </si>
  <si>
    <t>2025-01-18 08:31:48</t>
  </si>
  <si>
    <t>SD-851-242161-19292-5902</t>
  </si>
  <si>
    <t>SD-057-250118-594601-6986</t>
  </si>
  <si>
    <t>2025-01-18 19:47:02</t>
  </si>
  <si>
    <t>普通区域-临朐县-平安峪自然村-13791882502-500M-业务受理宽带-次数0-202501180000518646</t>
  </si>
  <si>
    <t>202501180000518646</t>
  </si>
  <si>
    <t>202501180000518646#【已关注中国移动10086微信公众号】 宽带账号:13791882502; 联系电话：13791882502，问题类型：此工单为群障修复工单，根据群障全量闭环修复管理要求，为确保客户网络通畅，请装维人员跟进修复网络问题，谢谢！ 
 群障标题：公告。故障描述：潍坊临朐县平安峪自然村光缆故障，预估24小时恢复，请帮忙拦截,如有需要请联系片区装维师傅马宝全15706307576主叫号码：13791882502.0;该号码仅供参考，请优先联系宽带账号。</t>
  </si>
  <si>
    <t>2025-01-18 19:48:39</t>
  </si>
  <si>
    <t>2025-01-18 19:50:35</t>
  </si>
  <si>
    <t>SD-057-250118-725840-6989</t>
  </si>
  <si>
    <t>2025-01-18 19:47:06</t>
  </si>
  <si>
    <t>80+普通-普通区域-寿光市-回河口-18264696508-300M-业务受理宽带-次数0-202501180000517783</t>
  </si>
  <si>
    <t>202501180000517783</t>
  </si>
  <si>
    <t>202501180000517783# 宽带账号:18264696508; 联系电话：18264696508，问题类型：此工单为群障修复工单，根据群障全量闭环修复管理要求，为确保客户网络通畅，请装维人员跟进修复网络问题，谢谢！ 
 群障标题：公告。故障描述：潍坊寿光市回河口光缆故障，预估24小时恢复，请帮忙拦截,如有需要请联系片区装维师傅李洪波15706307762主叫号码：18264696508.0;该号码仅供参考，请优先联系宽带账号。</t>
  </si>
  <si>
    <t>2025-01-18 19:50:40</t>
  </si>
  <si>
    <t>2025-01-18 19:50:57</t>
  </si>
  <si>
    <t>SD-057-250118-908364-6189</t>
  </si>
  <si>
    <t>2025-01-18 18:17:22</t>
  </si>
  <si>
    <t>【调研】-80+金卡-普通区域-安丘市-镇东南村自然村-15866121123-1000M-业务受理宽带-次数0-202501180000482757</t>
  </si>
  <si>
    <t>202501180000482757</t>
  </si>
  <si>
    <t>202501180000482757#【已关注中国移动10086微信公众号】 宽带账号:15866121123; 联系电话：15866121123，问题类型：此工单为群障修复工单，根据群障全量闭环修复管理要求，为确保客户网络通畅，请装维人员跟进修复网络问题，谢谢！ 
 群障标题：公告。故障描述：潍坊安丘市镇东南村自然村光缆故障，预估24小时恢复，请帮忙拦截,如有需要请联系片区装维师傅王龙斌15706307061主叫号码：15866121123.0;该号码仅供参考，请优先联系宽带账号。</t>
  </si>
  <si>
    <t>2025-01-18 18:18:56</t>
  </si>
  <si>
    <t>城域网故障恢复</t>
  </si>
  <si>
    <t>2025-01-18 18:19:14</t>
  </si>
  <si>
    <t>SD-851-251982-17453-19592</t>
  </si>
  <si>
    <t>SD-057-250118-012647-5975</t>
  </si>
  <si>
    <t>2025-01-18 17:56:14</t>
  </si>
  <si>
    <t>【追2】【调研】-普通区域-高密市-辛村自然村-15964335722-300M-宽带上网投诉-次数0-20250118175507X107368783</t>
  </si>
  <si>
    <t>2025-01-19 18:57:00</t>
  </si>
  <si>
    <t>20250118175507X107368783</t>
  </si>
  <si>
    <t xml:space="preserve">【农村网络投诉】流程受理流水号：20250118175333159643357221135260
客户号码:15964335722
客户姓名:邓**
投诉地市:潍坊
来话流水:2025011817531462020865395
宽带账号:15964335722
宽带账号归属地市:潍坊
宽带账号归属区县:高密市
故障地址:潍坊高密市密水街道辛庄辛庄自然村高密辛庄李初忠门前杆2号箱*********
联系电话:15964335722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17:54:56
具体故障现象:打不开网页，
客户其他诉求:
</t>
  </si>
  <si>
    <t>2025-01-18 18:03:03</t>
  </si>
  <si>
    <t>2025-01-18 18:03:23</t>
  </si>
  <si>
    <t>SD-057-250118-689073-6947</t>
  </si>
  <si>
    <t>2025-01-18 19:41:14</t>
  </si>
  <si>
    <t>80+银卡-普通区域-青州市-徐王村-18253649678-1000M-宽带上网投诉-次数0-20250118194011X411916303</t>
  </si>
  <si>
    <t>20250118194011X411916303</t>
  </si>
  <si>
    <t xml:space="preserve">【农村网络投诉】流程受理流水号：20250118193835182536496781152235
客户号码:18253649678
客户姓名:徐**
投诉地市:潍坊
来话流水:2025011819341226820894566
宽带账号:18253649678
宽带账号归属地市:潍坊
宽带账号归属区县:青州市
故障地址:潍坊青州市益都街道徐王村徐王村自然村益都街道徐王村7号箱（村正北徐洪毅）*********
联系电话:15064631897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
故障细类:网速慢/上网掉线(专席)
携转原因:
故障时间:2025-01-18 19:42:03
具体故障现象:频繁掉线，
客户其他诉求:
</t>
  </si>
  <si>
    <t>2025-01-18 19:44:06</t>
  </si>
  <si>
    <t>2025-01-18 19:45:05</t>
  </si>
  <si>
    <t>SD-851-282461-31747-28879</t>
  </si>
  <si>
    <t>SD-057-250118-273681-2061</t>
  </si>
  <si>
    <t>2025-01-18 11:35:02</t>
  </si>
  <si>
    <t>【调研】-普通区域-奎文区-图兰朵-15318903859-1000M-宽带上网投诉-次数0-20250118113212X132794384</t>
  </si>
  <si>
    <t>20250118113212X132794384</t>
  </si>
  <si>
    <t xml:space="preserve">流程受理流水号：20250118113145153189038591048886
客户号码:15318903859
客户姓名:苏**
投诉地市:潍坊
来话流水:2025011811304716120873654
宽带账号:15318903859
宽带账号归属地市:潍坊
宽带账号归属区县:高新
故障地址:潍坊高新高新城区福寿街图兰朵9号楼903*********
联系电话:15318903859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光功率:-18.89
故障大类:宽带/电视
故障细类:网速慢/上网掉线(专席)
携转原因:
故障时间:2025-01-18 11:26:26
具体故障现象:网速慢卡顿，
客户其他诉求:请审核
</t>
  </si>
  <si>
    <t>2025-01-18 11:42:49</t>
  </si>
  <si>
    <t>2025-01-18 11:43:07</t>
  </si>
  <si>
    <t>SD-057-250118-632908-6995</t>
  </si>
  <si>
    <t>2025-01-18 19:47:15</t>
  </si>
  <si>
    <t>80+银卡-普通区域-寿光市-齐民思酒厂家属院-15854459997-200M-业务受理宽带-次数0-202501180000516307</t>
  </si>
  <si>
    <t>202501180000516307</t>
  </si>
  <si>
    <t>202501180000516307# 宽带账号:15854459997; 联系电话：15854459997，问题类型：此工单为群障修复工单，根据群障全量闭环修复管理要求，为确保客户网络通畅，请装维人员跟进修复网络问题，谢谢！ 
 群障标题：公告。故障描述：潍坊寿光市齐民思酒厂家属院光缆故障，预估24小时恢复，请帮忙拦截,如有需要请联系片区装维师傅李永伟15706307736主叫号码：15318993660.0;该号码仅供参考，请优先联系宽带账号。</t>
  </si>
  <si>
    <t>2025-01-18 19:49:17</t>
  </si>
  <si>
    <t>2025-01-18 19:50:22</t>
  </si>
  <si>
    <t>SD-057-250118-175624-2093</t>
  </si>
  <si>
    <t>2025-01-18 11:36:57</t>
  </si>
  <si>
    <t>(目标)普通区域-奎文区-南赵村自然村-15069635824-100M-业务受理宽带-次数0-202501180000229945 二级督办</t>
  </si>
  <si>
    <t>202501180000229945</t>
  </si>
  <si>
    <t>202501180000229945# 宽带账号:15069635824; 联系电话：15069635824，问题类型：此工单为群障修复工单，根据群障全量闭环修复管理要求，为确保客户网络通畅，请装维人员跟进修复网络问题，谢谢！ 
 群障标题：公告。故障描述：主干光纤断或OLT检测不到预期的光信号（LOS）主叫号码：15069635824.0;该号码仅供参考，请优先联系宽带账号。</t>
  </si>
  <si>
    <t>2025-01-18 11:40:59</t>
  </si>
  <si>
    <t>SD-057-250118-517602-6216</t>
  </si>
  <si>
    <t>2025-01-18 18:19:39</t>
  </si>
  <si>
    <t>普通区域-奎文区-凤怡山庄-15906360766-300M-宽带上网投诉-次数0-202501180000482881</t>
  </si>
  <si>
    <t>202501180000482881</t>
  </si>
  <si>
    <t>202501180000482881#【已关注中国移动10086微信公众号】流程受理流水号：20250118181054159063607661138743
客户号码:15906360766
客户姓名:任**
投诉地市:潍坊
来话流水:2025011818081006620886920
宽带账号:15906360766
宽带账号归属地市:潍坊
宽带账号归属区县:高新
故障地址:潍坊高新高新城区宝通街凤怡山庄B7号楼*********
联系电话:15906360766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故障细类:网速慢/上网掉线(专席)
携转原因:
故障时间:2025-01-18 18:11:02
具体故障现象:客户来电表示家里网速慢卡，我处排查路由器摆放位置，在线时长，使用年限以及网线未恢复，请协助处理谢谢
客户其他诉求:要求为其补偿流量
;宽带小区$[凤怡山庄]$</t>
  </si>
  <si>
    <t>2025-01-18 18:22:21</t>
  </si>
  <si>
    <t>SD-057-250118-571826-6970</t>
  </si>
  <si>
    <t>2025-01-18 19:45:23</t>
  </si>
  <si>
    <t>普通区域-寒亭区-北平旺小区-18765678796-300M-魔百和投诉-次数0-202501180000516621</t>
  </si>
  <si>
    <t>202501180000516621</t>
  </si>
  <si>
    <t>202501180000516621#流程受理流水号：20250118194335187656787961152920
客户号码:18765678796
客户姓名:张**
投诉地市:潍坊
来话流水:2025011819361378420804758
宽带账号:18765678796
宽带账号归属地市:潍坊
宽带账号归属区县:寒亭区
故障地址:潍坊寒亭区寒亭街道益新街北平旺小区二期19号楼*********
联系电话:18765678796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光功率:-22.29
故障大类:电视
故障细类:移动高清电视故障(专席)
携转原因:
故障时间:2025-01-18 19:39:42
魔百和单播/组播:组播
具体故障现象:机顶盒无法开机，
客户其他诉求:
魔百和单/组播：组播;宽带小区$[北平旺小区]$</t>
  </si>
  <si>
    <t>2025-01-18 19:49:05</t>
  </si>
  <si>
    <t>2025-01-18 19:49:22</t>
  </si>
  <si>
    <t>2025-01-18 17:56:57</t>
  </si>
  <si>
    <t>普通区域-奎文区-赵疃小区东区-18765150265-500M-业务受理宽带-次数0-202501180000470459 一级督办</t>
  </si>
  <si>
    <t>202501180000470459</t>
  </si>
  <si>
    <t>2025-01-18 17:59:56</t>
  </si>
  <si>
    <t>SD-851-278416-1305-12843</t>
  </si>
  <si>
    <t>SD-057-250118-016354-5988</t>
  </si>
  <si>
    <t>普通区域-高密市-荆都花园-13685369611-300M-业务受理宽带-次数0-202501180000472496</t>
  </si>
  <si>
    <t>202501180000472496</t>
  </si>
  <si>
    <t>202501180000472496# 宽带账号:13685369611; 联系电话：13685369611，问题类型：此工单为群障修复工单，根据群障全量闭环修复管理要求，为确保客户网络通畅，请装维人员跟进修复网络问题，谢谢！ 
 群障标题：公告。故障描述：潍坊高密市荆都花园主缆故障，预估24小时恢复，请帮忙拦截。主叫号码：13685369611.0;该号码仅供参考，请优先联系宽带账号。</t>
  </si>
  <si>
    <t>2025-01-18 18:02:05</t>
  </si>
  <si>
    <t>2025-01-18 18:02:32</t>
  </si>
  <si>
    <t>SD-057-250118-691234-3391</t>
  </si>
  <si>
    <t>2025-01-18 13:53:07</t>
  </si>
  <si>
    <t>普通区域-坊子区-刘家庄村自然村-18264487331-200M-宽带上网投诉-次数0-20250118135020X420221389</t>
  </si>
  <si>
    <t>2025-01-19 13:00:00</t>
  </si>
  <si>
    <t>20250118135020X420221389</t>
  </si>
  <si>
    <t xml:space="preserve">【农村网络投诉】流程受理流水号：20250118134438182644873311075231
客户号码:18264487331
客户姓名:王**
投诉地市:潍坊
来话流水:2025011813422987020839631
宽带账号:18264487331
宽带账号归属地市:潍坊
宽带账号归属区县:峡山区
故障地址:潍坊峡山区太堡庄街道（太堡庄）刘家庄村刘家庄村自然村潍坊市坊子区太保刘家庄村委西南1号箱（刘洪金）*********
联系电话:18264487331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光功率:-18.09
故障大类:宽带/电视
故障细类:宽带无法上网(专席)
携转原因:
故障时间:2025-01-18 13:47:36
具体故障现象:提示网络无法连接，
客户其他诉求:请核实，谢谢
</t>
  </si>
  <si>
    <t>2025-01-18 13:57:25</t>
  </si>
  <si>
    <t>2025-01-18 13:57:49</t>
  </si>
  <si>
    <t>SD-057-250118-180637-5949</t>
  </si>
  <si>
    <t>2025-01-18 17:52:25</t>
  </si>
  <si>
    <t>【调研】-普通区域-诸城市-古城社区居民楼-15288813345-300M-宽带上网投诉-次数0-202501180000468880</t>
  </si>
  <si>
    <t>2025-01-19 18:53:00</t>
  </si>
  <si>
    <t>202501180000468880</t>
  </si>
  <si>
    <t>202501180000468880#宽带账号：15288813345；宽带地址：潍坊诸城市密州街道东关大街古城社区居民楼建筑公司3号家属楼33#箱；客户来电反映宽带/移动高清*****，客户不在现场，无法配合线上指导/客户不配合排障，要求上门，请协助处理，谢谢！联系电话：15288813345；联系人：女士；来电流水：2025011817490567220827750</t>
  </si>
  <si>
    <t>2025-01-18 18:02:28</t>
  </si>
  <si>
    <t>2025-01-18 18:12:18</t>
  </si>
  <si>
    <t>SD-057-250118-170965-4178</t>
  </si>
  <si>
    <t>2025-01-18 15:06:42</t>
  </si>
  <si>
    <t>普通区域-高密市-苗家村-18663658443-300M-业务受理宽带-次数0-202501180000349688</t>
  </si>
  <si>
    <t>202501180000349688</t>
  </si>
  <si>
    <t>202501180000349688# 宽带账号:18663658443; 联系电话：18663658443，问题类型：此工单为群障修复工单，根据群障全量闭环修复管理要求，为确保客户网络通畅，请装维人员跟进修复网络问题，谢谢！ 
 群障标题：公告。故障描述：潍坊高密市苗家村主缆故障，预估24小时恢复，请帮忙拦截。主叫号码：18563066026.0;该号码仅供参考，请优先联系宽带账号。</t>
  </si>
  <si>
    <t>2025-01-18 15:54:52</t>
  </si>
  <si>
    <t>2025-01-18 16:26:47</t>
  </si>
  <si>
    <t>SD-057-250118-296584-1018</t>
  </si>
  <si>
    <t>2025-01-18 09:55:55</t>
  </si>
  <si>
    <t>80+金卡-普通区域-潍城区-南季自然村-15863683271-200M-业务受理宽带-次数0-202501180000151117</t>
  </si>
  <si>
    <t>2025-01-19 09:56:00</t>
  </si>
  <si>
    <t>202501180000151117</t>
  </si>
  <si>
    <t>202501180000151117#【已关注中国移动10086微信公众号】 宽带账号:15863683271; 联系电话：15863683271，问题类型：此工单为群障修复工单，根据群障全量闭环修复管理要求，为确保客户网络通畅，请装维人员跟进修复网络问题，谢谢！ 
 群障标题：公告。故障描述：潍坊潍城区南季自然村光缆故障，预估24小时恢复，请帮忙拦截,如有需要请联系片区装维师傅张翔宇15706307859主叫号码：100860536.0;该号码仅供参考，请优先联系宽带账号。</t>
  </si>
  <si>
    <t>2025-01-18 10:39:10</t>
  </si>
  <si>
    <t>2025-01-18 11:40:36</t>
  </si>
  <si>
    <t>SD-057-250118-628035-1020</t>
  </si>
  <si>
    <t>2025-01-18 09:56:01</t>
  </si>
  <si>
    <t>【重投】-普通区域-寿光市-供销社小区-13854490511-500M-宽带上网投诉-次数0-20250118095328X208073135</t>
  </si>
  <si>
    <t>20250118095328X208073135</t>
  </si>
  <si>
    <t xml:space="preserve">流程受理流水号：20250118095027138544905111021338
客户号码:13854490511
客户姓名:郑**
投诉地市:潍坊
来话流水:2025011809500780420837852
宽带账号:13854490511
宽带账号归属地市:潍坊
宽带账号归属区县:寿光市
故障地址:潍坊寿光市圣城街道新兴街供销社小区北楼*********
联系电话:13854490511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故障时间:2025-01-18 09:52:23
具体故障现象:提示网络无法连接，
客户其他诉求:
</t>
  </si>
  <si>
    <t>2025-01-18 09:58:06</t>
  </si>
  <si>
    <t>2025-01-18 09:58:35</t>
  </si>
  <si>
    <t>SD-057-250118-650729-7475</t>
  </si>
  <si>
    <t>2025-01-18 20:56:12</t>
  </si>
  <si>
    <t>【调研】-普通区域-寿光市-西河村-13668663928-300M-业务受理宽带-次数0-202501180000534900</t>
  </si>
  <si>
    <t>202501180000534900</t>
  </si>
  <si>
    <t>202501180000534900#【已关注中国移动10086微信公众号】 宽带账号:13668663928; 联系电话：13668663928，问题类型：此工单为群障修复工单，根据群障全量闭环修复管理要求，为确保客户网络通畅，请装维人员跟进修复网络问题，谢谢！ 
 群障标题：公告。故障描述：潍坊寿光市西河村光缆故障，预估24小时恢复，请帮忙拦截,如有需要请联系片区装维师傅孙傲15706307746主叫号码：13668663928.0;该号码仅供参考，请优先联系宽带账号。</t>
  </si>
  <si>
    <t>2025-01-18 20:59:14</t>
  </si>
  <si>
    <t>2025-01-18 20:59:45</t>
  </si>
  <si>
    <t>SD-851-246571-25973-12381</t>
  </si>
  <si>
    <t>SD-057-250118-346752-7477</t>
  </si>
  <si>
    <t>2025-01-18 20:58:38</t>
  </si>
  <si>
    <t>普通区域-昌乐县-盛港府第-13475680195-300M-宽带上网投诉-次数0-202501180000538440</t>
  </si>
  <si>
    <t>202501180000538440</t>
  </si>
  <si>
    <t>202501180000538440#13475680195客户来电反映宽带无法使用，线上正常排障，客户表示不会操作，要求维修人员上门维修，请尽快协助处理，谢谢  联系人：女士 联系电话：本机 来电流水2025011820571362920852772</t>
  </si>
  <si>
    <t>2025-01-18 21:01:17</t>
  </si>
  <si>
    <t>2025-01-18 21:01:52</t>
  </si>
  <si>
    <t>SD-057-250118-901824-5426</t>
  </si>
  <si>
    <t>2025-01-18 17:06:07</t>
  </si>
  <si>
    <t>普通区域-昌邑市-育新苑小区-13793636660-200M-宽带上网投诉-次数0-202501180000436011</t>
  </si>
  <si>
    <t>2025-01-19 18:07:00</t>
  </si>
  <si>
    <t>202501180000436011</t>
  </si>
  <si>
    <t>202501180000436011#【已关注中国移动10086微信公众号】流程受理流水号：20250118170309137936366601123415
客户号码:13793636660
客户姓名:徐**
投诉地市:潍坊
来话流水:2025011817025679720847841
宽带账号:13793636660
宽带账号归属地市:潍坊
宽带账号归属区县:昌邑市
故障地址:潍坊昌邑市城区富昌街育新苑小区政亨家园4号楼*********
联系电话:13793636660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17:04:26
具体故障现象:光猫亮红灯，无法上网 请尽快处理，谢谢
客户其他诉求:
;宽带小区$[育新苑小区]$</t>
  </si>
  <si>
    <t>2025-01-18 17:11:47</t>
  </si>
  <si>
    <t>2025-01-18 17:12:11</t>
  </si>
  <si>
    <t>SD-851-253342-14831-28691</t>
  </si>
  <si>
    <t>SD-057-250118-798235-4184</t>
  </si>
  <si>
    <t>2025-01-18 15:06:54</t>
  </si>
  <si>
    <t>普通区域-青州市-海岱苑西苑-15265634997-200M-业务受理宽带-次数0-202501180000349983</t>
  </si>
  <si>
    <t>2025-01-19 15:07:00</t>
  </si>
  <si>
    <t>202501180000349983</t>
  </si>
  <si>
    <t>202501180000349983# 宽带账号:15265634997; 联系电话：15265634997，问题类型：此工单为群障修复工单，根据群障全量闭环修复管理要求，为确保客户网络通畅，请装维人员跟进修复网络问题，谢谢！ 
 群障标题：公告。故障描述：潍坊青州市海岱苑西苑光缆故障，预估24小时恢复，请帮忙拦截,如有需要请联系片区装维师傅王振海15706307675主叫号码：15265634997.0;该号码仅供参考，请优先联系宽带账号。</t>
  </si>
  <si>
    <t>2025-01-18 15:12:54</t>
  </si>
  <si>
    <t>2025-01-18 15:15:47</t>
  </si>
  <si>
    <t>SD-057-250118-157038-5429</t>
  </si>
  <si>
    <t>2025-01-18 17:06:43</t>
  </si>
  <si>
    <t>【调研】-80+金卡-普通区域-寒亭区-欣海花园小区-15762442018-500M-业务受理宽带-次数0-202501180000436959</t>
  </si>
  <si>
    <t>2025-01-19 17:07:00</t>
  </si>
  <si>
    <t>202501180000436959</t>
  </si>
  <si>
    <t>202501180000436959#【已关注中国移动10086微信公众号】 宽带账号:15762442018; 联系电话：15762442018，问题类型：此工单为群障修复工单，根据群障全量闭环修复管理要求，为确保客户网络通畅，请装维人员跟进修复网络问题，谢谢！ 
 群障标题：公告。故障描述：潍坊寒亭区欣海花园小区光缆故障，预估24小时恢复，请帮忙拦截,如有需要请联系片区装维师傅钱志源15706307431主叫号码：15762442018.0;该号码仅供参考，请优先联系宽带账号。</t>
  </si>
  <si>
    <t>2025-01-18 17:29:21</t>
  </si>
  <si>
    <t>2025-01-18 17:29:39</t>
  </si>
  <si>
    <t>SD-851-275418-28488-23737</t>
  </si>
  <si>
    <t>SD-057-250118-012457-5431</t>
  </si>
  <si>
    <t>2025-01-18 17:06:48</t>
  </si>
  <si>
    <t>80+普通-普通区域-高密市-荆都花园-13953627617-500M-业务受理宽带-次数0-202501180000437262</t>
  </si>
  <si>
    <t>202501180000437262</t>
  </si>
  <si>
    <t>202501180000437262# 宽带账号:13953627617; 联系电话：13953627617，问题类型：此工单为群障修复工单，根据群障全量闭环修复管理要求，为确保客户网络通畅，请装维人员跟进修复网络问题，谢谢！ 
 群障标题：公告。故障描述：主干光纤断或OLT检测不到预期的光信号（LOS）主叫号码：13953627617.0;该号码仅供参考，请优先联系宽带账号。</t>
  </si>
  <si>
    <t>2025-01-18 17:31:38</t>
  </si>
  <si>
    <t>2025-01-18 17:32:08</t>
  </si>
  <si>
    <t>SD-057-250118-741623-1962</t>
  </si>
  <si>
    <t>2025-01-18 11:23:29</t>
  </si>
  <si>
    <t>普通区域-安丘市-贾戈新城-15853608479-300M-宽带上网投诉-次数0-20250118112152X512807236</t>
  </si>
  <si>
    <t>20250118112152X512807236</t>
  </si>
  <si>
    <t xml:space="preserve">流程受理流水号：20250118112132158536084791046038
客户号码:15853608479
客户姓名:周**
投诉地市:潍坊
来话流水:2025011811190389920830197
宽带账号:15853608479
宽带账号归属地市:潍坊
宽带账号归属区县:安丘市
故障地址:潍坊安丘市贾戈街道贾戈206国道沿街贾戈新城14号楼*********
联系电话:15853608479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光功率:-17.23
故障大类:宽带/电视
故障细类:宽带无法上网
携转原因:
故障时间:2025-01-18 11:21:40
具体故障现象:光猫灯正常但电脑手机无法上网，
客户其他诉求:
</t>
  </si>
  <si>
    <t>2025-01-18 11:27:23</t>
  </si>
  <si>
    <t>2025-01-18 11:28:00</t>
  </si>
  <si>
    <t>SD-851-266437-20161-4478</t>
  </si>
  <si>
    <t>SD-057-250118-891245-1968</t>
  </si>
  <si>
    <t>2025-01-18 11:24:09</t>
  </si>
  <si>
    <t>FTTR-普通区域-诸城市-2081小区-13646367377-200M-宽带延伸服务-次数0-202501180000219867</t>
  </si>
  <si>
    <t>2025-01-19 11:25:00</t>
  </si>
  <si>
    <t>202501180000219867</t>
  </si>
  <si>
    <t xml:space="preserve">202501180000219867#流程受理流水号：20250118112253136463673771046411
客户号码:13646367377
客户姓名:张*
投诉地市:潍坊
来话流水:2025011811221686420869962
宽带账号:13646367377
宽带账号归属地市:潍坊
宽带账号归属区县:诸城市
故障地址:潍坊诸城市龙都街道兴华路2081小区11号楼*********
联系电话:13646367377
联系人:先生
工单紧急程度:一般
是否有升级投诉倾向:否
是否重复投诉:否
是否携转意向:否
是否投诉倾向:否
是否智能网关:智能网关
当前是否在线:是
接入方式:FTTH
是否质差终端:无质差信息
光功率:-14.06
故障大类:宽带/电视
故障细类:宽带延伸服务
携转原因:
故障时间:2025-01-18 11:28:34
具体故障现象:重新布置网线，
</t>
  </si>
  <si>
    <t>2025-01-18 11:28:37</t>
  </si>
  <si>
    <t>2025-01-18 11:29:02</t>
  </si>
  <si>
    <t>SD-851-270218-126786-12486</t>
  </si>
  <si>
    <t>SD-057-250118-506943-1971</t>
  </si>
  <si>
    <t>2025-01-18 11:24:44</t>
  </si>
  <si>
    <t>普通区域-潍城区-null-15725360051-宽带上网投诉-次数0-202501180000219808</t>
  </si>
  <si>
    <t>2025-01-19 12:25:00</t>
  </si>
  <si>
    <t>202501180000219808</t>
  </si>
  <si>
    <t xml:space="preserve">202501180000219808#宽带账号：15054484602；宽带地址：潍坊潍城区城关街道福寿西街翠竹园小区6号楼*；客户来电反映维修师傅说路由器有优惠活动，客户想购买新路由器，要求上门，请协助处理，谢谢！联系电话：15725360051；联系人：女士；来电流水：2025011811153176320885891。 </t>
  </si>
  <si>
    <t>2025-01-18 15:44:44</t>
  </si>
  <si>
    <t>SD-057-250118-596218-2018</t>
  </si>
  <si>
    <t>2025-01-18 11:29:06</t>
  </si>
  <si>
    <t>普通区域-奎文区-财富大厦（小微）-13356784496-1000M-宽带上网投诉-次数0-20250118112612X772904890</t>
  </si>
  <si>
    <t>20250118112612X772904890</t>
  </si>
  <si>
    <t xml:space="preserve">流程受理流水号：20250118112356133567844961046688
客户号码:13356784496
客户姓名:刘*
投诉地市:潍坊
来话流水:2025011811230480820879541
宽带账号:13356784496
宽带账号归属地市:潍坊
宽带账号归属区县:高新
故障地址:潍坊高新高新城区北海路财富大厦（小微）1号楼*********
联系电话:13573666235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11:23:32
具体故障现象: 光纤线插紧捋顺重启未恢复 
客户其他诉求:
</t>
  </si>
  <si>
    <t>2025-01-18 11:35:58</t>
  </si>
  <si>
    <t>2025-01-18 11:36:17</t>
  </si>
  <si>
    <t>SD-851-311509-10036-29363</t>
  </si>
  <si>
    <t>SD-057-250118-657230-2020</t>
  </si>
  <si>
    <t>2025-01-18 11:29:14</t>
  </si>
  <si>
    <t>80+普通-普通区域-奎文区-紫瑞园-18866368519-300M-魔百和投诉-次数0-202501180000225214</t>
  </si>
  <si>
    <t>202501180000225214</t>
  </si>
  <si>
    <t>202501180000225214#流程受理流水号：20250118112842188663685191048052
客户号码:18866368519
客户姓名:张**
投诉地市:潍坊
来话流水:2025011811280661220841394
宽带账号:18866368519
宽带账号归属地市:潍坊
宽带账号归属区县:高新
故障地址:潍坊高新高新城区东方路紫瑞园21号楼*********
联系电话:15762681352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光功率:-22.00
故障大类:宽带/电视
故障细类:移动高清电视故障
携转原因:
故障时间:2025-01-18 11:28:12
魔百和单播/组播:组播
具体故障现象:电视直播或点播无法观看，
客户其他诉求:
魔百和单/组播：组播;宽带小区$[紫瑞园]$</t>
  </si>
  <si>
    <t>2025-01-18 11:34:40</t>
  </si>
  <si>
    <t>2025-01-18 11:37:27</t>
  </si>
  <si>
    <t>SD-057-250118-837612-7430</t>
  </si>
  <si>
    <t>2025-01-18 20:50:06</t>
  </si>
  <si>
    <t>【重投】-80+钻石-普通区域-诸城市-舜华园二期-13791633707-1000M-魔百和投诉-次数0-202501180000534960</t>
  </si>
  <si>
    <t>202501180000534960</t>
  </si>
  <si>
    <t>202501180000534960#流程受理流水号：20250118204904137916337071161056
客户号码:13791633707
客户姓名:李**
投诉地市:潍坊
来话流水:2025011820480761320819659
宽带账号:13791633707
宽带账号归属地市:潍坊
宽带账号归属区县:诸城市
故障地址:潍坊诸城市密州街道府前街舜华园二期1号楼*********
联系电话:15063631028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光功率:-18.96
故障大类:宽带/电视
故障细类:移动高清电视故障(专席)
携转原因:
故障时间:2025-01-18 20:49:20
魔百和单播/组播:组播
具体故障现象:机顶盒无法开机，电源线坏了
客户其他诉求:
魔百和单/组播：组播;宽带小区$[舜华园二期]$</t>
  </si>
  <si>
    <t>2025-01-18 21:00:28</t>
  </si>
  <si>
    <t>2025-01-18 21:00:52</t>
  </si>
  <si>
    <t>SD-851-308371-475-3785</t>
  </si>
  <si>
    <t>SD-057-250118-170286-4137</t>
  </si>
  <si>
    <t>2025-01-18 15:03:55</t>
  </si>
  <si>
    <t>普通区域-青州市-下黄山村自然村-15169692633-100M-宽带上网投诉-次数0-202501180000346327</t>
  </si>
  <si>
    <t>2025-01-19 16:04:00</t>
  </si>
  <si>
    <t>202501180000346327</t>
  </si>
  <si>
    <t xml:space="preserve">202501180000346327#流程受理流水号：20250118150234151696926331093459
客户号码:15169692633
客户姓名:王**
投诉地市:潍坊
来话流水:2025011815015745320812561
宽带账号:15169692633
宽带账号归属地市:潍坊
宽带账号归属区县:青州市
故障地址:潍坊青州市弥河镇下黄山村下黄山村自然村弥河镇下黄山村0号（村委18米杆）*********
联系电话:18369671657
联系人:女士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光功率:-20.22
故障大类:宽带/电视
故障细类:宽带无法上网
携转原因:
故障时间:2025-01-18 15:02:55
具体故障现象:频繁掉线，请尽快协助处理上门维修，谢谢
客户其他诉求:客户侧为质差终端，要求上门更换终端并一并处理故障问题。
</t>
  </si>
  <si>
    <t>2025-01-18 15:08:28</t>
  </si>
  <si>
    <t>2025-01-18 15:08:42</t>
  </si>
  <si>
    <t>SD-057-250118-842597-4199</t>
  </si>
  <si>
    <t>2025-01-18 15:07:23</t>
  </si>
  <si>
    <t>普通区域-寿光市-南范村-17685909925-300M-宽带上网投诉-次数1-202501180000181388</t>
  </si>
  <si>
    <t>202501180000181388</t>
  </si>
  <si>
    <t>2025-01-18 15:20:31</t>
  </si>
  <si>
    <t>2025-01-18 15:20:50</t>
  </si>
  <si>
    <t>SD-851-321086-5199-17764</t>
  </si>
  <si>
    <t>SD-057-250118-184365-5390</t>
  </si>
  <si>
    <t>2025-01-18 17:02:33</t>
  </si>
  <si>
    <t>【调研】-80+金卡-(目标)普通区域-寿光市-寿光文苑小区三-15964030109-200M-宽带上网投诉-次数0-20250118170058X858205747</t>
  </si>
  <si>
    <t>2025-01-19 18:03:00</t>
  </si>
  <si>
    <t>20250118170058X858205747</t>
  </si>
  <si>
    <t xml:space="preserve">流程受理流水号：20250118165910159640301091122425
客户号码:15964030109
客户姓名:耿**
投诉地市:潍坊
来话流水:2025011816584501220800065
宽带账号:15964030109
宽带账号归属地市:潍坊
宽带账号归属区县:寿光市
故障地址:潍坊寿光市侯镇侯镇中心街文苑小区9号楼*********
联系电话:15964030109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故障时间:2025-01-18 17:00:35
具体故障现象:光猫亮红灯，
客户其他诉求:
</t>
  </si>
  <si>
    <t>2025-01-18 17:13:14</t>
  </si>
  <si>
    <t>2025-01-18 17:13:55</t>
  </si>
  <si>
    <t>SD-057-250118-069532-2023</t>
  </si>
  <si>
    <t>2025-01-18 11:29:45</t>
  </si>
  <si>
    <t>【调研】-80+普通-普通区域-奎文区-恒大名都-17560685578-1000M-宽带上网投诉-次数0-202501180000224563</t>
  </si>
  <si>
    <t>202501180000224563</t>
  </si>
  <si>
    <t>202501180000224563#客户来电表示家里宽带上不了网了，已向客户正常解释，客户不认可，要求装维师傅上门维修，烦请处理，谢谢
联系人：女士     联系电话：15610232185     来电流水：2025011811240675720892103</t>
  </si>
  <si>
    <t>2025-01-18 11:36:52</t>
  </si>
  <si>
    <t>2025-01-18 11:37:24</t>
  </si>
  <si>
    <t>SD-851-258491-5400-50</t>
  </si>
  <si>
    <t>SD-057-250118-273695-987</t>
  </si>
  <si>
    <t>2025-01-18 09:52:15</t>
  </si>
  <si>
    <t>80+银卡-普通区域-寿光市-北城西村自然村-18866778879-1000M-宽带延伸服务-次数0-202501180000147300</t>
  </si>
  <si>
    <t>202501180000147300</t>
  </si>
  <si>
    <t xml:space="preserve">202501180000147300#流程受理流水号：20250118095139188667788791021662
客户号码:18866778879
客户姓名:孙**
投诉地市:潍坊
来话流水:2025011809504556420845193
宽带账号:18866778879
宽带账号归属地市:潍坊
宽带账号归属区县:寿光市
故障地址:潍坊寿光市留吕北城西村北城西村自然村北城西村扩容12号箱孙树田（老屋）外墙*********
联系电话:18866778879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故障时间:2025-01-18 09:56:48
具体故障现象:重新布置网线，
</t>
  </si>
  <si>
    <t>2025-01-18 09:59:31</t>
  </si>
  <si>
    <t>2025-01-18 10:00:14</t>
  </si>
  <si>
    <t>SD-851-262362-31055-10638</t>
  </si>
  <si>
    <t>SD-057-250118-283654-5447</t>
  </si>
  <si>
    <t>2025-01-18 17:08:14</t>
  </si>
  <si>
    <t>普通区域-昌乐县-业乐官庄-18853671723-300M-宽带上网投诉-次数0-20250118170646X206004637</t>
  </si>
  <si>
    <t>2025-01-19 18:09:00</t>
  </si>
  <si>
    <t>20250118170646X206004637</t>
  </si>
  <si>
    <t xml:space="preserve">流程受理流水号：20250118170309188536717231123413
客户号码:18853671723
客户姓名:李*
投诉地市:潍坊
来话流水:2025011817025113620846768
宽带账号:18853671723
宽带账号归属地市:潍坊
宽带账号归属区县:昌乐县
故障地址:潍坊昌乐县城南街道业乐官庄业乐官庄1号箱*********
联系电话:18853671723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17:06:30
具体故障现象:PON灯闪，
客户其他诉求:
</t>
  </si>
  <si>
    <t>2025-01-18 17:13:13</t>
  </si>
  <si>
    <t>2025-01-18 17:13:49</t>
  </si>
  <si>
    <t>SD-851-324310-18758-15227</t>
  </si>
  <si>
    <t>SD-057-250118-069251-4204</t>
  </si>
  <si>
    <t>2025-01-18 15:07:32</t>
  </si>
  <si>
    <t>80+金卡-普通区域-寿光市-仉西村自然村-13405361029-300M-业务受理宽带-次数0-202501180000347427</t>
  </si>
  <si>
    <t>202501180000347427</t>
  </si>
  <si>
    <t>202501180000347427# 宽带账号:13405361029; 联系电话：13405361029，问题类型：此工单为群障修复工单，根据群障全量闭环修复管理要求，为确保客户网络通畅，请装维人员跟进修复网络问题，谢谢！ 
 群障标题：公告。故障描述：潍坊寿光市仉西村自然村光缆故障，预估24小时恢复，请帮忙拦截,如有需要请联系片区装维师傅王建强15706307774主叫号码：13465739793.0;该号码仅供参考，请优先联系宽带账号。</t>
  </si>
  <si>
    <t>2025-01-18 15:19:32</t>
  </si>
  <si>
    <t>2025-01-18 15:19:57</t>
  </si>
  <si>
    <t>SD-057-250118-872346-4207</t>
  </si>
  <si>
    <t>2025-01-18 15:07:37</t>
  </si>
  <si>
    <t>80+银卡-普通区域-潍城区-恒大翡翠华庭-15094965193-500M-业务受理宽带-次数0-202501180000349898</t>
  </si>
  <si>
    <t>202501180000349898</t>
  </si>
  <si>
    <t>202501180000349898# 宽带账号:15094965193; 联系电话：15094965193，问题类型：此工单为群障修复工单，根据群障全量闭环修复管理要求，为确保客户网络通畅，请装维人员跟进修复网络问题，谢谢！ 
 群障标题：公告。故障描述：潍坊潍城区恒大翡翠华庭光缆故障，预估24小时恢复，请帮忙拦截,如有需要请联系片区装维师傅周富超15706307864主叫号码：15094965193.0;该号码仅供参考，请优先联系宽带账号。</t>
  </si>
  <si>
    <t>2025-01-18 15:10:40</t>
  </si>
  <si>
    <t>2025-01-18 15:11:01</t>
  </si>
  <si>
    <t>SD-851-323372-81659-2861</t>
  </si>
  <si>
    <t>SD-057-250118-754613-7440</t>
  </si>
  <si>
    <t>2025-01-18 20:51:08</t>
  </si>
  <si>
    <t>普通区域-高密市-幸福村自然村-15153208753-300M-宽带延伸服务-次数0-202501180000535829</t>
  </si>
  <si>
    <t>202501180000535829</t>
  </si>
  <si>
    <t>202501180000535829#受理号码 : 15153208753客户姓名 : 隋**号码归属地 : 青岛即墨 － 即墨-即墨市广宾机电维修中心用户品牌 : 全球通
客户反馈对前期工单结果不满，现在客户要求再次处理，请协助处理回电，之前流水号 202501160000093374
联系人先生:联系电话15153208753流水号2025011820435748820804021</t>
  </si>
  <si>
    <t>2025-01-18 20:54:36</t>
  </si>
  <si>
    <t>2025-01-18 20:54:55</t>
  </si>
  <si>
    <t>SD-851-309663-11536-24468</t>
  </si>
  <si>
    <t>SD-057-250118-762089-5399</t>
  </si>
  <si>
    <t>2025-01-18 17:03:24</t>
  </si>
  <si>
    <t>【调研】-80+银卡-普通区域-临朐县-南五里庄自然村-18753659827-200M-宽带上网投诉-次数0-202501180000431159</t>
  </si>
  <si>
    <t>2025-01-19 18:04:00</t>
  </si>
  <si>
    <t>202501180000431159</t>
  </si>
  <si>
    <t>202501180000431159#18753659827客户来电反映本机办理的电视无法观看，错误代码不清楚老人在家不配合线上排障，直接要求维修人员上门维修，请尽快协助处理，谢谢 
 联系人：先生 联系电话：本机 流水：2025011816582579820896393</t>
  </si>
  <si>
    <t>2025-01-18 17:21:10</t>
  </si>
  <si>
    <t>2025-01-18 17:21:57</t>
  </si>
  <si>
    <t>SD-057-250118-298546-1980</t>
  </si>
  <si>
    <t>2025-01-18 11:26:11</t>
  </si>
  <si>
    <t>80+金卡-普通区域-寒亭区-恒联纸业小区-13563637211-1000M-宽带上网投诉-次数0-20250118112419X659262145</t>
  </si>
  <si>
    <t>20250118112419X659262145</t>
  </si>
  <si>
    <t xml:space="preserve">流程受理流水号：20250118112314135636372111046495
客户号码:13563637211
客户姓名:郑**
投诉地市:潍坊
来话流水:2025011811211502020857285
宽带账号:13563637211
宽带账号归属地市:潍坊
宽带账号归属区县:寒亭区
故障地址:潍坊寒亭区寒亭街道海龙路恒联纸业小区3号楼*********
联系电话:15963688296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光功率:-19.10
故障大类:宽带/电视
故障细类:宽带无法上网(专席)
携转原因:
故障时间:2025-01-18 11:24:10
具体故障现象:打不开网页，
客户其他诉求:请审核谢谢
</t>
  </si>
  <si>
    <t>2025-01-18 11:36:06</t>
  </si>
  <si>
    <t>SD-851-312700-25755-9254</t>
  </si>
  <si>
    <t>SD-057-250118-296458-1982</t>
  </si>
  <si>
    <t>2025-01-18 11:26:15</t>
  </si>
  <si>
    <t>FTTR-普通区域-奎文区-金银巷沿街（金马路至银枫路）路南-13668669206-1000M-宽带上网投诉-次数0-20250118112432X672519794</t>
  </si>
  <si>
    <t>20250118112432X672519794</t>
  </si>
  <si>
    <t xml:space="preserve">流程受理流水号：20250118112329136686692061046563
客户号码:13668669206
客户姓名:娄*
投诉地市:潍坊
来话流水:2025011811210559720855410
宽带账号:13668669206
宽带账号归属地市:潍坊
宽带账号归属区县:奎文区
故障地址:潍坊奎文区新城街道银枫路金银巷沿街（金马路至银枫路）路南金银巷沿街（金马路至银枫路）路南*********
联系电话:13668669206
联系人:先生/女士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故障细类:宽带无法上网(专席)
携转原因:
故障时间:2025-01-18 11:22:24
具体故障现象:光猫亮红灯，
客户其他诉求:
</t>
  </si>
  <si>
    <t>2025-01-18 11:35:12</t>
  </si>
  <si>
    <t>2025-01-18 11:39:27</t>
  </si>
  <si>
    <t>SD-851-315532-1284-17599</t>
  </si>
  <si>
    <t>SD-057-250118-157648-7478</t>
  </si>
  <si>
    <t>2025-01-18 20:59:02</t>
  </si>
  <si>
    <t>【调研】-普通区域-诸城市-龙馨苑-18653651283-300M-宽带上网投诉-次数0-20250118205606X966165743</t>
  </si>
  <si>
    <t>20250118205606X966165743</t>
  </si>
  <si>
    <t xml:space="preserve">流程受理流水号：20250118205505186536512831161645
客户号码:18653651283
客户姓名:王**
投诉地市:潍坊
来话流水:2025011820511956120831393
宽带账号:18653651283
宽带账号归属地市:潍坊
宽带账号归属区县:诸城市
故障地址:潍坊诸城市龙都街道兴华路龙馨苑1号楼*********
联系电话:18653651783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故障时间:2025-01-18 20:55:16
具体故障现象:光猫亮红灯，拔插光纤线未恢复请协助谢谢
客户其他诉求:
</t>
  </si>
  <si>
    <t>2025-01-18 21:05:08</t>
  </si>
  <si>
    <t>2025-01-18 21:05:34</t>
  </si>
  <si>
    <t>SD-851-294348-5560-26335</t>
  </si>
  <si>
    <t>SD-057-250118-960781-4156</t>
  </si>
  <si>
    <t>2025-01-18 15:05:23</t>
  </si>
  <si>
    <t>【调研】-80+普通-普通区域-诸城市-东辰惠园-15069673376-300M-宽带上网投诉-次数0-20250118150326X806150659</t>
  </si>
  <si>
    <t>20250118150326X806150659</t>
  </si>
  <si>
    <t xml:space="preserve">流程受理流水号：20250118150234150696733761093461
客户号码:15069673376
客户姓名:隋*
投诉地市:潍坊
来话流水:2025011815014056420809185
宽带账号:15069673376
宽带账号归属地市:潍坊
宽带账号归属区县:诸城市
故障地址:潍坊诸城市密州街道东坡街东辰惠园3号楼*********
联系电话:13963667248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15:00:59
具体故障现象:打不开网页，
客户其他诉求:
</t>
  </si>
  <si>
    <t>2025-01-18 15:08:45</t>
  </si>
  <si>
    <t>SD-057-250118-104387-5368</t>
  </si>
  <si>
    <t>2025-01-18 17:00:08</t>
  </si>
  <si>
    <t>80+银卡-普通区域-潍城区-豪德小商品城-15806360345-1000M-宽带上网投诉-次数0-202501180000430330</t>
  </si>
  <si>
    <t>2025-01-19 18:01:00</t>
  </si>
  <si>
    <t>202501180000430330</t>
  </si>
  <si>
    <t>202501180000430330#
客户来电反映宽带上网网速慢  线上排障不认可/不配合  ，客户要求师傅上门，请协助处理，谢谢
宽带地址：潍坊潍城区经济开发区管理委员会东风西街豪德小商品城潍城豪德
联系人：先生联系电话：本机 来电流水：
2025011816582211620895722</t>
  </si>
  <si>
    <t>2025-01-18 17:09:25</t>
  </si>
  <si>
    <t>2025-01-18 17:09:59</t>
  </si>
  <si>
    <t>SD-851-309989-7876-4965</t>
  </si>
  <si>
    <t>2025-01-18 09:56:28</t>
  </si>
  <si>
    <t>普通区域-高密市-水岸东方-15963619446-300M-业务受理宽带-次数0-202501180000151039 一级督办</t>
  </si>
  <si>
    <t>202501180000151039</t>
  </si>
  <si>
    <t>2025-01-18 09:57:43</t>
  </si>
  <si>
    <t>2025-01-18 10:13:50</t>
  </si>
  <si>
    <t>SD-057-250118-765928-5372</t>
  </si>
  <si>
    <t>2025-01-18 17:00:25</t>
  </si>
  <si>
    <t>【调研】-80+普通-普通区域-临朐县-西井-13081660996-500M-宽带上网投诉-次数0-202501180000431276</t>
  </si>
  <si>
    <t>202501180000431276</t>
  </si>
  <si>
    <t>202501180000431276#流程受理流水号：20250118165950130816609961122590
客户号码:13081660996
客户姓名:孙**
投诉地市:潍坊
来话流水:2025011816592448120807414
宽带账号:13081660996
账号归属区县:临朐嵩山兆梅照相馆（社区）
联系电话:13081660996
联系人:先生/女士
宽带地址:潍坊
工单紧急程度:紧急
是否投诉倾向:否
是否重复投诉:否
是否携转意向:否
是否有升级投诉倾向:否
*业务名称:业务融合移机流程宽带+OTT
投诉内容:手机号码：13081660996，【问题描述】客户已办理宽带业务，有开通单，要求装维尽快联系上门，请处理，谢谢。联系电话：13081660996，联系人：先生/女士，录音流水号：2025011816592448120807414。受理明细：531920062399999999。
在途开通单信息：536250116782014596，13081660996，2025-01-16 14:13:25，业务融合移机流程宽带+OTT，处理中，装维选址
是否到厅:否
业务名称:业务融合移机流程宽带+OTT
;宽带小区$[西井]$</t>
  </si>
  <si>
    <t>2025-01-18 17:09:02</t>
  </si>
  <si>
    <t>2025-01-18 17:11:38</t>
  </si>
  <si>
    <t>SD-852-274736-979-697</t>
  </si>
  <si>
    <t>SD-057-250118-684723-1012</t>
  </si>
  <si>
    <t>2025-01-18 09:55:19</t>
  </si>
  <si>
    <t>【调研】-80+银卡-普通区域-滨海-御龙湾小区-18363687296-1000M-魔百和投诉-次数0-202501180000148243</t>
  </si>
  <si>
    <t>202501180000148243</t>
  </si>
  <si>
    <t>202501180000148243#流程受理流水号：20250118095214183636872961021842
客户号码:18363687296
客户姓名:张**
投诉地市:潍坊
来话流水:2025011809473885820808042
宽带账号:18363687296
宽带账号归属地市:潍坊
宽带账号归属区县:滨海
故障地址:潍坊滨海央子玉龙湾小区
联系电话:18363687296
联系人:先生/女士
工单紧急程度:非常紧急
是否有升级投诉倾向:否
是否重复投诉:否
是否携转意向:否
是否投诉倾向:否
是否智能网关:
当前是否在线:是
接入方式:FTTH
端到端诊断结果:客户侧设备问题（新增）
是否质差终端:无质差信息
光功率:无
故障大类:宽带/电视
故障细类:移动高清电视故障(专席)
携转原因:
故障时间:2025-01-18 09:51:03
魔百和单播/组播:组播
具体故障现象:电视提示网络类错误，检查网线，重启机顶盒，配置网络
客户其他诉求:
魔百和单/组播：组播;宽带小区$[御龙湾小区]$</t>
  </si>
  <si>
    <t>2025-01-18 10:02:36</t>
  </si>
  <si>
    <t>2025-01-18 10:03:04</t>
  </si>
  <si>
    <t>SD-851-259286-25064-2150</t>
  </si>
  <si>
    <t>SD-057-250118-726039-7487</t>
  </si>
  <si>
    <t>2025-01-18 20:59:51</t>
  </si>
  <si>
    <t>【调研】-普通区域-寒亭区-龙润世家小区-13475674887-300M-魔百和投诉-次数0-202501180000536761</t>
  </si>
  <si>
    <t>202501180000536761</t>
  </si>
  <si>
    <t>202501180000536761#【已关注中国移动10086微信公众号】流程受理流水号：20250118205549134756748871161713
客户号码:13475674887
客户姓名:尹**
投诉地市:潍坊
来话流水:2025011820552661920846538
宽带账号:13475674887
宽带账号归属地市:潍坊
宽带账号归属区县:寒亭区
故障地址:潍坊寒亭区开元街道白云路龙润世家小区9号楼*********
联系电话:13475674887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光功率:-19.66
故障大类:宽带/电视
故障细类:移动高清电视故障(专席)
携转原因:
故障时间:2025-01-18 21:02:55
魔百和单播/组播:组播
具体故障现象:电视提示网络类错误
客户其他诉求:
魔百和单/组播：组播;宽带小区$[龙润世家小区]$</t>
  </si>
  <si>
    <t>2025-01-18 21:07:59</t>
  </si>
  <si>
    <t>2025-01-18 21:08:22</t>
  </si>
  <si>
    <t>SD-851-279823-20348-15855</t>
  </si>
  <si>
    <t>SD-057-250118-790416-2000</t>
  </si>
  <si>
    <t>2025-01-18 11:26:56</t>
  </si>
  <si>
    <t>普通区域-潍城区-官路村-17860696398-500M-业务受理宽带-次数0-202501180000224848</t>
  </si>
  <si>
    <t>202501180000224848</t>
  </si>
  <si>
    <t>202501180000224848# 宽带账号:17860696398; 联系电话：17860696398，问题类型：此工单为群障修复工单，根据群障全量闭环修复管理要求，为确保客户网络通畅，请装维人员跟进修复网络问题，谢谢！ 
 群障标题：公告。故障描述：官路村主叫号码：17860696398.0;该号码仅供参考，请优先联系宽带账号。</t>
  </si>
  <si>
    <t>2025-01-18 11:58:59</t>
  </si>
  <si>
    <t>2025-01-18 14:39:46</t>
  </si>
  <si>
    <t>SD-851-293584-4462-19380</t>
  </si>
  <si>
    <t>SD-057-250118-987561-7461</t>
  </si>
  <si>
    <t>2025-01-18 20:54:06</t>
  </si>
  <si>
    <t>【重投】-普通区域-安丘市-里戈庄村自然村-15264623681-300M-宽带上网投诉-次数0-202501180000536629</t>
  </si>
  <si>
    <t>202501180000536629</t>
  </si>
  <si>
    <t>202501180000536629#宽带账号：15264623681；宽带地址：潍坊安丘市金冢子镇里戈庄村里戈庄村自然村里戈庄村追加18号箱王洪江**客户来电反映宽带/移动高清无法使用，要求师傅帮忙尽快处理，请协助处理，谢谢！联系电话：*15264623681联系人：***；来电流水：*2025011820502564020828045</t>
  </si>
  <si>
    <t>2025-01-18 20:55:43</t>
  </si>
  <si>
    <t>2025-01-18 20:56:15</t>
  </si>
  <si>
    <t>SD-057-250118-134092-4113</t>
  </si>
  <si>
    <t>2025-01-18 15:01:43</t>
  </si>
  <si>
    <t>普通区域-高密市-綦家村自然村-13964606379-200M-宽带上网投诉-次数0-202501180000344241</t>
  </si>
  <si>
    <t>2025-01-19 16:02:00</t>
  </si>
  <si>
    <t>202501180000344241</t>
  </si>
  <si>
    <t>202501180000344241#13964606379客户来电反映宽带无法使用，**灯异常/网速慢，线上排障不认可，要求维修人员上门维修，请尽快协助处理，谢谢  联系人：先生 联系电话：本机 流水：2025011814585905720877101</t>
  </si>
  <si>
    <t>2025-01-18 15:04:22</t>
  </si>
  <si>
    <t>2025-01-18 15:13:35</t>
  </si>
  <si>
    <t>SD-851-275662-6247-16374</t>
  </si>
  <si>
    <t>SD-057-250118-346982-988</t>
  </si>
  <si>
    <t>2025-01-18 09:52:16</t>
  </si>
  <si>
    <t>【调研】-普通区域-寒亭区-欧洲小镇小区-15762541885-100M-宽带上网投诉-次数0-202501180000147306</t>
  </si>
  <si>
    <t>2025-01-19 10:53:00</t>
  </si>
  <si>
    <t>202501180000147306</t>
  </si>
  <si>
    <t>202501180000147306#【已关注中国移动10086微信公众号】流程受理流水号：20250118094433157625418851019632
客户号码:15762541885
客户姓名:姜**
投诉地市:潍坊
来话流水:2025011809441472820866992
宽带账号:15762541885
宽带账号归属地市:潍坊
宽带账号归属区县:寒亭区
故障地址:潍坊寒亭区开元街道通亭街欧洲小镇小区西区6号楼*********
联系电话:15762541885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光功率:-19.24
故障大类:宽带/电视
故障细类:网速慢/上网掉线(专席)
携转原因:
故障时间:2025-01-18 09:52:01
具体故障现象:网速慢卡顿，
客户其他诉求:
;宽带小区$[欧洲小镇小区]$</t>
  </si>
  <si>
    <t>2025-01-18 09:57:21</t>
  </si>
  <si>
    <t>2025-01-18 09:57:51</t>
  </si>
  <si>
    <t>SD-057-250118-870231-1029</t>
  </si>
  <si>
    <t>2025-01-18 09:56:15</t>
  </si>
  <si>
    <t>80+普通-普通区域-滨海-湖光山舍-13791667256-300M-业务受理宽带-次数0-202501180000152021</t>
  </si>
  <si>
    <t>202501180000152021</t>
  </si>
  <si>
    <t>202501180000152021# 宽带账号:13791667256; 联系电话：13791667256，问题类型：此工单为群障修复工单，根据群障全量闭环修复管理要求，为确保客户网络通畅，请装维人员跟进修复网络问题，谢谢！ 
 群障标题：公告。故障描述：潍坊滨海湖光山舍光缆故障，预估24小时恢复，请帮忙拦截,如有需要请联系片区装维师傅肖其耀15706307110主叫号码：13791667256.0;该号码仅供参考，请优先联系宽带账号。</t>
  </si>
  <si>
    <t>2025-01-18 10:08:04</t>
  </si>
  <si>
    <t>SD-057-250118-578604-4116</t>
  </si>
  <si>
    <t>2025-01-18 15:01:50</t>
  </si>
  <si>
    <t>【调研】-普通区域-奎文区-浞水苑-15095224776-300M-宽带上网投诉-次数0-202501180000344239</t>
  </si>
  <si>
    <t>202501180000344239</t>
  </si>
  <si>
    <t xml:space="preserve">202501180000344239#宽带账号：15095224776；宽带地址：潍坊高新区高创浞河源小区；客户来电反映宽带无法上网，客户不配合排障，要求上门，请协助处理，谢谢！联系电话：15964323160；联系人：先生；来电流水：2025011814562862020847342。
</t>
  </si>
  <si>
    <t>2025-01-18 15:16:16</t>
  </si>
  <si>
    <t>2025-01-18 15:16:33</t>
  </si>
  <si>
    <t>SD-057-250118-792345-4176</t>
  </si>
  <si>
    <t>2025-01-18 15:06:39</t>
  </si>
  <si>
    <t>【调研】-80+普通-普通区域-奎文区-恒大名都-15288825115-300M-业务受理宽带-次数0-202501180000349681</t>
  </si>
  <si>
    <t>202501180000349681</t>
  </si>
  <si>
    <t>202501180000349681#【已关注中国移动10086微信公众号】 宽带账号:15288825115; 联系电话：15288825115，问题类型：此工单为群障修复工单，根据群障全量闭环修复管理要求，为确保客户网络通畅，请装维人员跟进修复网络问题，谢谢！ 
 群障标题：公告。故障描述：恒大名都主叫号码：15288825115.0;该号码仅供参考，请优先联系宽带账号。</t>
  </si>
  <si>
    <t>2025-01-18 15:09:28</t>
  </si>
  <si>
    <t>2025-01-18 15:11:13</t>
  </si>
  <si>
    <t>SD-057-250118-410576-3231</t>
  </si>
  <si>
    <t>2025-01-18 13:36:22</t>
  </si>
  <si>
    <t>普通区域-奎文区-大观天下一期-13606365279-100M-业务受理宽带-次数0-202501180000289658</t>
  </si>
  <si>
    <t>2025-01-19 12:00:00</t>
  </si>
  <si>
    <t>202501180000289658</t>
  </si>
  <si>
    <t>202501180000289658# 宽带账号:13606365279; 联系电话：13606365279，问题类型：此工单为群障修复工单，根据群障全量闭环修复管理要求，为确保客户网络通畅，请装维人员跟进修复网络问题，谢谢！ 
 群障标题：公告。故障描述：潍坊奎文区大观天下一期光缆故障，预估24小时恢复，请帮忙拦截,如有需要请联系片区装维师傅王庆友15706307405主叫号码：13606365279.0;该号码仅供参考，请优先联系宽带账号。</t>
  </si>
  <si>
    <t>2025-01-18 13:58:28</t>
  </si>
  <si>
    <t>2025-01-18 13:58:58</t>
  </si>
  <si>
    <t>SD-057-250118-910537-3238</t>
  </si>
  <si>
    <t>2025-01-18 13:36:42</t>
  </si>
  <si>
    <t>【调研】-80+银卡-普通区域-安丘市-我爱我家小区-15095131262-1000M-业务受理宽带-次数0-202501180000290515</t>
  </si>
  <si>
    <t>202501180000290515</t>
  </si>
  <si>
    <t>202501180000290515# 宽带账号:15095131262; 联系电话：15095131262，问题类型：此工单为群障修复工单，根据群障全量闭环修复管理要求，为确保客户网络通畅，请装维人员跟进修复网络问题，谢谢！ 
 群障标题：公告。故障描述：分支光纤断或OLT检测不到ONT的预期的光信号(LOSi/LOBi)主叫号码：18764659873.0;该号码仅供参考，请优先联系宽带账号。</t>
  </si>
  <si>
    <t>2025-01-18 14:00:23</t>
  </si>
  <si>
    <t>2025-01-18 14:00:40</t>
  </si>
  <si>
    <t>SD-057-250118-930561-3240</t>
  </si>
  <si>
    <t>2025-01-18 13:36:44</t>
  </si>
  <si>
    <t>【调研】-普通区域-寿光市-贾王南邵村-15165636297-300M-业务受理宽带-次数0-202501180000291113</t>
  </si>
  <si>
    <t>202501180000291113</t>
  </si>
  <si>
    <t>202501180000291113# 宽带账号:15165636297; 联系电话：15165636297，问题类型：此工单为群障修复工单，根据群障全量闭环修复管理要求，为确保客户网络通畅，请装维人员跟进修复网络问题，谢谢！ 
 群障标题：公告。故障描述：潍坊寿光市贾王南邵村光缆故障，预估24小时恢复，请帮忙拦截,如有需要请联系片区装维师傅王永杰15806491212主叫号码：15165636297.0;该号码仅供参考，请优先联系宽带账号。</t>
  </si>
  <si>
    <t>2025-01-18 13:58:20</t>
  </si>
  <si>
    <t>2025-01-18 13:59:02</t>
  </si>
  <si>
    <t>SD-851-312926-11762-12055</t>
  </si>
  <si>
    <t>SD-057-250118-247583-6364</t>
  </si>
  <si>
    <t>2025-01-18 18:35:44</t>
  </si>
  <si>
    <t>【调研】-80+普通-普通区域-昌邑市-渔洞埠村-15053602582-1000M-魔百和投诉-次数0-20250118183432X472474758</t>
  </si>
  <si>
    <t>20250118183432X472474758</t>
  </si>
  <si>
    <t>【农村网络投诉】流程受理流水号：20250118183256150536025821142454
客户号码:15053602582
客户姓名:李**
投诉地市:潍坊
来话流水:2025011818300591520839444
宽带账号:15053602582
宽带账号归属地市:潍坊
宽带账号归属区县:昌邑市
故障地址:潍坊昌邑市双台镇渔洞埠渔洞埠村21号箱李志鹏*********
联系电话:15053602582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故障细类:移动高清电视故障(专席)
携转原因:
故障时间:2025-01-18 18:33:22
魔百和单播/组播:组播
具体故障现象:电视提示网络类错误，
客户其他诉求:
魔百和单/组播：组播</t>
  </si>
  <si>
    <t>2025-01-18 18:37:49</t>
  </si>
  <si>
    <t>2025-01-18 18:38:08</t>
  </si>
  <si>
    <t>SD-851-311714-12793-19568</t>
  </si>
  <si>
    <t>SD-057-250118-304512-6366</t>
  </si>
  <si>
    <t>2025-01-18 18:35:49</t>
  </si>
  <si>
    <t>普通区域-高密市-盛世御景小区-13953639213-300M-魔百和投诉-次数0-202501180000491808</t>
  </si>
  <si>
    <t>202501180000491808</t>
  </si>
  <si>
    <t>202501180000491808#流程受理流水号：20250118183139139536392131142256
客户号码:13953639213
客户姓名:葛**
投诉地市:潍坊
来话流水:2025011818275699620825712
宽带账号:13953639213
宽带账号归属地市:潍坊
宽带账号归属区县:高密市
故障地址:潍坊高密市密水街道昌安大道盛世御景小区6号楼*********
联系电话:13953639213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故障细类:移动高清电视故障(专席)
携转原因:
故障时间:2025-01-18 18:41:19
魔百和单播/组播:组播
具体故障现象:电视直播或点播无法观看，
客户其他诉求:请协助处理，谢谢
魔百和单/组播：组播;宽带小区$[盛世御景小区]$</t>
  </si>
  <si>
    <t>2025-01-18 18:37:18</t>
  </si>
  <si>
    <t>2025-01-18 18:37:42</t>
  </si>
  <si>
    <t>SD-057-250118-135874-6368</t>
  </si>
  <si>
    <t>2025-01-18 18:35:52</t>
  </si>
  <si>
    <t>80+普通-普通区域-安丘市-西巷子社区-18765728509-300M-魔百和投诉-次数0-202501180000489757</t>
  </si>
  <si>
    <t>202501180000489757</t>
  </si>
  <si>
    <t>202501180000489757#【已关注中国移动10086微信公众号】流程受理流水号：20250118183020187657285091142015
客户号码:18765728509
客户姓名:李**
投诉地市:潍坊
来话流水:2025011818292499020835125
宽带账号:18765728509
宽带账号归属地市:潍坊
宽带账号归属区县:安丘市
故障地址:潍坊安丘市承信嘉城********
联系电话:18765728509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故障细类:移动高清电视故障(专席)
携转原因:
故障时间:2025-01-18 18:36:13
魔百和单播/组播:组播
具体故障现象:电视提示网络类错误
客户其他诉求:
魔百和单/组播：组播;宽带小区$[西巷子社区]$</t>
  </si>
  <si>
    <t>2025-01-18 18:42:32</t>
  </si>
  <si>
    <t>2025-01-18 18:42:49</t>
  </si>
  <si>
    <t>SD-851-236517-4672-9093</t>
  </si>
  <si>
    <t>SD-057-250118-264730-6320</t>
  </si>
  <si>
    <t>2025-01-18 18:30:46</t>
  </si>
  <si>
    <t>普通区域-青州市-黄山小区二期-18264693217-100M-宽带上网投诉-次数0-202501180000487936</t>
  </si>
  <si>
    <t>202501180000487936</t>
  </si>
  <si>
    <t>202501180000487936#宽带账号：18264693217；宽带地址：潍坊青州市弥河镇机场路黄山小区二期5号楼*********；客户来电反映宽带\无法连接，客户不在现场，，要求上门，请协助处理，谢谢！！来电流水：2025011818283271820829518，联系电话：*15265815090</t>
  </si>
  <si>
    <t>2025-01-18 18:33:57</t>
  </si>
  <si>
    <t>2025-01-18 18:56:52</t>
  </si>
  <si>
    <t>SD-057-250118-670918-3192</t>
  </si>
  <si>
    <t>2025-01-18 13:30:56</t>
  </si>
  <si>
    <t>普通区域-寒亭区-流河村自然村-15053622065-100M-宽带上网投诉-次数0-202501180000289071</t>
  </si>
  <si>
    <t>202501180000289071</t>
  </si>
  <si>
    <t xml:space="preserve">202501180000289071#流程受理流水号：20250118132824150536220651072244
客户号码:15053622065
客户姓名:朱**
投诉地市:潍坊
来话流水:2025011813274132220822064
宽带账号:15053622065
宽带账号归属地市:潍坊
宽带账号归属区县:寒亭区
故障地址:潍坊寒亭区固堤镇流河村流河村自然村固堤镇流河村40号箱扩容*********
联系电话:13793600105
联系人:女士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
故障细类:宽带无法上网
携转原因:
故障时间:2025-01-18 13:29:58
具体故障现象:提示网络无法连接，
客户其他诉求:客户侧为质差终端，要求上门更换终端并一并处理故障问题。
</t>
  </si>
  <si>
    <t>2025-01-18 13:36:14</t>
  </si>
  <si>
    <t>2025-01-18 13:37:29</t>
  </si>
  <si>
    <t>SD-057-250118-368021-3257</t>
  </si>
  <si>
    <t>2025-01-18 13:38:17</t>
  </si>
  <si>
    <t>【调研】-(目标)普通区域-安丘市-保元村自然村-15624237936-1000M-宽带上网投诉-次数0-20250118133649X609638633 二级督办</t>
  </si>
  <si>
    <t>20250118133649X609638633</t>
  </si>
  <si>
    <t xml:space="preserve">【农村网络投诉】流程受理流水号：20250118133449156242379361073373
客户号码:15624237936
客户姓名:殷**
投诉地市:潍坊
来话流水:2025011813330770020861082
宽带账号:15624237936
宽带账号归属地市:潍坊
宽带账号归属区县:安丘市
故障地址:潍坊安丘市景芝镇保元村保元村自然村保元村北7号箱李东斌*********
联系电话:15662461256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故障细类:宽带无法上网(专席)
携转原因:
故障时间:2025-01-18 13:34:27
具体故障现象:客户来电反映家中宽带连接上后下载软件不管用，用应用市场和浏览器下载都不管用，重启设备未恢复，请协助处理，谢谢
客户其他诉求:
</t>
  </si>
  <si>
    <t>2025-01-18 13:44:04</t>
  </si>
  <si>
    <t>2025-01-18 13:44:33</t>
  </si>
  <si>
    <t>SD-851-269127-27051-23467</t>
  </si>
  <si>
    <t>SD-057-250118-645970-6377</t>
  </si>
  <si>
    <t>2025-01-18 18:36:53</t>
  </si>
  <si>
    <t>普通区域-高密市-八里庄-18764743759-1000M-业务受理宽带-次数0-202501180000492010</t>
  </si>
  <si>
    <t>202501180000492010</t>
  </si>
  <si>
    <t>202501180000492010# 宽带账号:18764743759; 联系电话：18764743759，问题类型：此工单为群障修复工单，根据群障全量闭环修复管理要求，为确保客户网络通畅，请装维人员跟进修复网络问题，谢谢！ 
 群障标题：公告。故障描述：潍坊高密市八里庄光缆故障，预估24小时恢复，请帮忙拦截,如有需要请联系片区装维师傅刘超15706307287主叫号码：18764743759.0;该号码仅供参考，请优先联系宽带账号。</t>
  </si>
  <si>
    <t>2025-01-18 18:44:51</t>
  </si>
  <si>
    <t>2025-01-18 18:45:15</t>
  </si>
  <si>
    <t>SD-851-303408-12387-23324</t>
  </si>
  <si>
    <t>SD-057-250118-719248-6379</t>
  </si>
  <si>
    <t>2025-01-18 18:36:57</t>
  </si>
  <si>
    <t>普通区域-奎文区-富华新村-17865678775-100M-业务受理宽带-次数0-202501180000492123</t>
  </si>
  <si>
    <t>202501180000492123</t>
  </si>
  <si>
    <t>202501180000492123# 宽带账号:17865678775; 联系电话：17865678775，问题类型：此工单为群障修复工单，根据群障全量闭环修复管理要求，为确保客户网络通畅，请装维人员跟进修复网络问题，谢谢！ 
 群障标题：公告。故障描述：潍坊奎文区富华新村光缆故障，预估24小时恢复，请帮忙拦截,如有需要请联系片区装维师傅乔会斌15706307416主叫号码：17865678775.0;该号码仅供参考，请优先联系宽带账号。</t>
  </si>
  <si>
    <t>2025-01-18 18:39:45</t>
  </si>
  <si>
    <t>2025-01-18 18:40:11</t>
  </si>
  <si>
    <t>SD-057-250118-864953-3204</t>
  </si>
  <si>
    <t>2025-01-18 13:33:56</t>
  </si>
  <si>
    <t>【调研】-普通区域-临朐县-福瑞达家私城-13589179877-300M-宽带上网投诉-次数0-20250118115415X455630149</t>
  </si>
  <si>
    <t>20250118115415X455630149</t>
  </si>
  <si>
    <t xml:space="preserve">手机号码：13589179877  【问题描述】：客户来电表示自己家里宽带上不了网，维修师傅上门核实后告知路由器需更换，自己更换后还是使用不了，又告知这个路由器牌子不行，需在更换路由器，客户表示办理时怎么不告知牌子不行，要求投诉，请协助受理，谢谢。表示今天给出处理结果，联系电话：13589179877，联系人：女士，录音流水号：2025011811490425920882309。
流程受理流水号：20250118115130135891798771053768
受理明细:531920062399999999
4G套餐名称:预付费新飞享+套餐
是否下发过短信提醒:否
前期有无退费记录:否
是否解释无法退费:否
是否到厅:否
</t>
  </si>
  <si>
    <t>2025-01-18 13:39:49</t>
  </si>
  <si>
    <t>2025-01-18 13:43:42</t>
  </si>
  <si>
    <t>SD-057-250118-290158-7758</t>
  </si>
  <si>
    <t>2025-01-18 22:56:36</t>
  </si>
  <si>
    <t>【调研】-80+白金-普通区域-安丘市-江山一品-13562699033-1000M-宽带上网投诉-次数0-202501180000547531</t>
  </si>
  <si>
    <t>202501180000547531</t>
  </si>
  <si>
    <t xml:space="preserve">202501180000547531#流程受理流水号：20250118225522135626990331165275
客户号码:13562699033
客户姓名:张**
投诉地市:潍坊
来话流水:2025011822535576420835300
宽带账号:13562699033
宽带账号归属地市:潍坊
宽带账号归属区县:安丘市
故障地址:潍坊安丘市兴安街道金融街江山一品江山一品20号楼*********
联系电话:13562699033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光功率:-20.31
故障大类:宽带/电视
故障细类:宽带无法上网
携转原因:
故障时间:2025-01-18 22:55:29
具体故障现象:提示网络无法连接，上网不了网显示WiFi图标处有一个感叹号
客户其他诉求:客户侧为质差终端，要求上门更换终端并一并处理故障问题。
</t>
  </si>
  <si>
    <t>2025-01-18 23:44:08</t>
  </si>
  <si>
    <t>2025-01-19 07:14:28</t>
  </si>
  <si>
    <t>SD-057-250118-543186-6390</t>
  </si>
  <si>
    <t>2025-01-18 18:37:24</t>
  </si>
  <si>
    <t>普通区域-寿光市-未来城-13792631805-300M-业务受理宽带-次数0-202501180000490851</t>
  </si>
  <si>
    <t>202501180000490851</t>
  </si>
  <si>
    <t>202501180000490851# 宽带账号:13792631805; 联系电话：13792631805，问题类型：此工单为群障修复工单，根据群障全量闭环修复管理要求，为确保客户网络通畅，请装维人员跟进修复网络问题，谢谢！ 
 群障标题：公告。故障描述：潍坊寿光市未来城光缆故障，预估24小时恢复，请帮忙拦截,如有需要请联系片区装维师傅李磊15706307727主叫号码：13792631805.0;该号码仅供参考，请优先联系宽带账号。</t>
  </si>
  <si>
    <t>2025-01-18 18:41:45</t>
  </si>
  <si>
    <t>2025-01-18 18:42:07</t>
  </si>
  <si>
    <t>SD-057-250118-063972-3266</t>
  </si>
  <si>
    <t>2025-01-18 13:39:06</t>
  </si>
  <si>
    <t>80+普通-普通区域--null--宽带上网投诉-次数0-202501180000193740</t>
  </si>
  <si>
    <t>202501180000193740</t>
  </si>
  <si>
    <t>202501180000193740#受理号码 : 15763096678客户姓名 : 李**号码归属地 : 潍坊安丘 － 安丘兴安路旗舰店用户品牌 : 全球通
客户对无法安装不认可，称小区有移动网络覆盖，强烈要求安装，请处理，谢谢 联系电话：18853667022 联系人：先生 来电流水：2025011810442401320898613</t>
  </si>
  <si>
    <t>2025-01-18 16:14:27</t>
  </si>
  <si>
    <t>SD-057-250118-398276-6393</t>
  </si>
  <si>
    <t>2025-01-18 18:38:01</t>
  </si>
  <si>
    <t>80+普通-普通区域-奎文区-佳境天城-18369661068-300M-宽带上网投诉-次数0-202501180000491906</t>
  </si>
  <si>
    <t>202501180000491906</t>
  </si>
  <si>
    <t>202501180000491906#【网络电视】宽带账号：18369661068；宽带地址：潍坊高新高新城区东方路佳境天城2号楼（西）-1-1203；客户来电反映观看的是网络电视/“电视家”无法观看，客户已正常办理宽带/移动高清业务，按相关口径解释不认可，要求反馈，请协助处理，谢谢！联系电话：18866177623；联系人：先生；来电流水：2025011818351562920871790</t>
  </si>
  <si>
    <t>2025-01-18 18:39:00</t>
  </si>
  <si>
    <t>2025-01-18 18:39:31</t>
  </si>
  <si>
    <t>SD-057-250118-906134-6343</t>
  </si>
  <si>
    <t>2025-01-18 18:32:24</t>
  </si>
  <si>
    <t>普通区域-寿光市-辛家-15054832190-500M-宽带上网投诉-次数0-20250118183057X257321730</t>
  </si>
  <si>
    <t>20250118183057X257321730</t>
  </si>
  <si>
    <t xml:space="preserve">【农村网络投诉】流程受理流水号：20250118182919150548321901141856
客户号码:15054832190
客户姓名:刘**
投诉地市:潍坊
来话流水:2025011818281138020827267
宽带账号:15054832190
宽带账号归属地市:潍坊
宽带账号归属区县:寿光市
故障地址:潍坊寿光市化龙镇辛家村辛家辛家18号箱*********
联系电话:15054832190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故障细类:网速慢/上网掉线(专席)
携转原因:
故障时间:2025-01-18 18:29:34
具体故障现象:网速慢卡顿，
客户其他诉求:
</t>
  </si>
  <si>
    <t>2025-01-18 18:34:01</t>
  </si>
  <si>
    <t>2025-01-18 18:34:17</t>
  </si>
  <si>
    <t>SD-851-289683-12490-7515</t>
  </si>
  <si>
    <t>SD-057-250118-786529-6406</t>
  </si>
  <si>
    <t>2025-01-18 18:38:44</t>
  </si>
  <si>
    <t>普通区域-高密市-东小庄小区-19709602926-300M-宽带上网投诉-次数0-202501180000493205</t>
  </si>
  <si>
    <t>202501180000493205</t>
  </si>
  <si>
    <t>202501180000493205#流程受理流水号：20250118183807197096029261143298
客户号码:19709602926
客户姓名:巩**
投诉地市:潍坊
来话流水:2025011818371407620883891
宽带账号:19709602926
宽带账号归属地市:潍坊
宽带账号归属区县:高密市
故障地址:潍坊高密市朝阳街道人民大街东小庄小区2号楼*********
联系电话:19709602926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光功率:-23.09
故障大类:宽带/电视
故障细类:宽带无法上网
携转原因:
故障时间:2025-01-18 18:38:19
具体故障现象:光猫亮红灯，
客户其他诉求:
;宽带小区$[东小庄小区]$</t>
  </si>
  <si>
    <t>2025-01-18 18:42:35</t>
  </si>
  <si>
    <t>2025-01-18 18:42:58</t>
  </si>
  <si>
    <t>SD-851-319536-11814-15040</t>
  </si>
  <si>
    <t>SD-057-250118-065783-3226</t>
  </si>
  <si>
    <t>2025-01-18 13:36:10</t>
  </si>
  <si>
    <t>普通区域-高密市-水岸东方四期-15163699350-300M-宽带上网投诉-次数0-202501180000289985</t>
  </si>
  <si>
    <t>202501180000289985</t>
  </si>
  <si>
    <t>202501180000289985#客户表示在12月份已经将电视机顶盒归还到营业厅，但是查看还显示有此业务，表示对此没有取消不认可，请专人核实回电处理，谢谢</t>
  </si>
  <si>
    <t>2025-01-18 13:42:01</t>
  </si>
  <si>
    <t>2025-01-18 13:42:22</t>
  </si>
  <si>
    <t>SD-057-250118-075461-7306</t>
  </si>
  <si>
    <t>2025-01-18 20:35:05</t>
  </si>
  <si>
    <t>FTTR-普通区域-安丘市-大城埠大韩十里社区-15762649599-1000M-魔百和投诉-次数0-20250118203230X550424596</t>
  </si>
  <si>
    <t>20250118203230X550424596</t>
  </si>
  <si>
    <t>【农村网络投诉】流程受理流水号：20250118203021157626495991159046
客户号码:15762649599
客户姓名:韩**
投诉地市:潍坊
来话流水:2025011820291185520846573
宽带账号:15762649599
宽带账号归属地市:潍坊
宽带账号归属区县:安丘市
故障地址:潍坊安丘市大城埠大韩十里村大城埠大韩十里社区大韩十里社区6号箱韩怀杰(中）*********
联系电话:15762649599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光功率:-21.87
故障大类:电视
故障细类:移动高清电视故障(专席)
携转原因:
故障时间:2025-01-18 20:23:45
魔百和单播/组播:组播
具体故障现象:电视直播或点播无法观看，
客户其他诉求:
魔百和单/组播：组播</t>
  </si>
  <si>
    <t>2025-01-18 20:37:12</t>
  </si>
  <si>
    <t>2025-01-18 20:37:27</t>
  </si>
  <si>
    <t>SD-851-243833-14531-28442</t>
  </si>
  <si>
    <t>SD-057-250118-961072-7321</t>
  </si>
  <si>
    <t>2025-01-18 20:36:05</t>
  </si>
  <si>
    <t>【重投】-80+金卡-普通区域-青州市-冯家自然村-18253626897-1000M-业务受理宽带-次数0-202501180000530921</t>
  </si>
  <si>
    <t>202501180000530921</t>
  </si>
  <si>
    <t>202501180000530921# 宽带账号:18253626897; 联系电话：18253626897，问题类型：此工单为群障修复工单，根据群障全量闭环修复管理要求，为确保客户网络通畅，请装维人员跟进修复网络问题，谢谢！ 
 群障标题：公告。故障描述：潍坊青州市冯家自然村光缆故障，预估24小时恢复，请帮忙拦截,如有需要请联系片区装维师傅郭强18363687444主叫号码：18253626897.0;该号码仅供参考，请优先联系宽带账号。</t>
  </si>
  <si>
    <t>2025-01-18 20:57:01</t>
  </si>
  <si>
    <t>2025-01-18 20:57:17</t>
  </si>
  <si>
    <t>SD-851-255932-2138-6909</t>
  </si>
  <si>
    <t>SD-057-250118-427981-7327</t>
  </si>
  <si>
    <t>2025-01-18 20:36:20</t>
  </si>
  <si>
    <t>普通区域-安丘市-青云瑞景园(含锦绣上河园)-15964599379-100M-业务受理宽带-次数0-202501180000531521</t>
  </si>
  <si>
    <t>202501180000531521</t>
  </si>
  <si>
    <t>202501180000531521# 宽带账号:15964599379; 联系电话：15964599379，问题类型：此工单为群障修复工单，根据群障全量闭环修复管理要求，为确保客户网络通畅，请装维人员跟进修复网络问题，谢谢！ 
 群障标题：公告。故障描述：青云瑞景园(含锦绣上河园)主叫号码：15265361199.0;该号码仅供参考，请优先联系宽带账号。</t>
  </si>
  <si>
    <t>2025-01-18 21:26:53</t>
  </si>
  <si>
    <t>SD-057-250118-406357-7328</t>
  </si>
  <si>
    <t>2025-01-18 20:36:23</t>
  </si>
  <si>
    <t>【调研】-80+银卡-普通区域-奎文区-富贵田园片区-15063611101-300M-业务受理宽带-次数0-202501180000530763</t>
  </si>
  <si>
    <t>202501180000530763</t>
  </si>
  <si>
    <t>202501180000530763# 宽带账号:15063611101; 联系电话：15063611101，问题类型：此工单为群障修复工单，根据群障全量闭环修复管理要求，为确保客户网络通畅，请装维人员跟进修复网络问题，谢谢！ 
 群障标题：公告。故障描述：潍坊奎文区富贵田园片区光缆故障，预估24小时恢复，请帮忙拦截,如有需要请联系片区装维师傅扈培富15706366508主叫号码：15063611101.0;该号码仅供参考，请优先联系宽带账号。</t>
  </si>
  <si>
    <t>2025-01-18 20:41:13</t>
  </si>
  <si>
    <t>2025-01-18 20:41:42</t>
  </si>
  <si>
    <t>SD-057-250118-639152-7285</t>
  </si>
  <si>
    <t>2025-01-18 20:31:48</t>
  </si>
  <si>
    <t>80+普通-普通区域-安丘市-景芝田岗-13964674313-300M-魔百和投诉-次数0-202501180000529745</t>
  </si>
  <si>
    <t>202501180000529745</t>
  </si>
  <si>
    <t>202501180000529745#流程受理流水号：20250118203019139646743131159042
客户号码:13964674313
客户姓名:杨**
投诉地市:潍坊
来话流水:2025011820261087320834057
宽带账号:13964674313
宽带账号归属地市:潍坊
宽带账号归属区县:安丘市
故障地址:潍坊安丘市景芝镇田岗西石埠田岗3号箱王德宝*********
联系电话:19853655238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故障细类:移动高清电视故障(专席)
携转原因:
故障时间:2025-01-18 20:30:51
魔百和单播/组播:单播
具体故障现象:电视直播或点播无法观看，引导 重启 机顶盒
客户其他诉求:谢谢
魔百和单/组播：单播;宽带小区$[景芝田岗]$</t>
  </si>
  <si>
    <t>2025-01-18 20:34:21</t>
  </si>
  <si>
    <t>2025-01-18 20:35:07</t>
  </si>
  <si>
    <t>SD-057-250118-905218-7293</t>
  </si>
  <si>
    <t>2025-01-18 20:32:17</t>
  </si>
  <si>
    <t>普通区域-昌乐县-西湖花园-13964618462-300M-宽带上网投诉-次数0-202501180000531092</t>
  </si>
  <si>
    <t>202501180000531092</t>
  </si>
  <si>
    <t>202501180000531092#宽带账号：13964618462；宽带地址：潍坊昌乐县城关街道昌盛街西湖花园12号楼***；客户来电反映电视无法观看，经查询客户侧为质差终端，请协助上门更换终端并一并处理故障问题，谢谢！联系电话：13070733479；联系人：***；来电流水：2025011820263176820835486</t>
  </si>
  <si>
    <t>2025-01-18 20:39:12</t>
  </si>
  <si>
    <t>2025-01-18 20:40:08</t>
  </si>
  <si>
    <t>SD-057-250118-532960-7336</t>
  </si>
  <si>
    <t>2025-01-18 20:38:10</t>
  </si>
  <si>
    <t>【调研】-80+银卡-普通区域-奎文区-博雅德园-18764691001-1000M-宽带上网投诉-次数0-20250118203638X798909234</t>
  </si>
  <si>
    <t>20250118203638X798909234</t>
  </si>
  <si>
    <t xml:space="preserve">流程受理流水号：20250118203458187646910011159564
客户号码:18764691001
客户姓名:周**
投诉地市:潍坊
来话流水:2025011820343877420868440
宽带账号:18764691001
宽带账号归属地市:潍坊
宽带账号归属区县:高新
故障地址:潍坊高新高新城区北宫街博雅德园4号楼*********
联系电话:18764691001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20:36:20
具体故障现象:光猫亮红灯，
客户其他诉求:
</t>
  </si>
  <si>
    <t>2025-01-18 20:40:00</t>
  </si>
  <si>
    <t>2025-01-18 20:40:23</t>
  </si>
  <si>
    <t>SD-057-250118-817956-7296</t>
  </si>
  <si>
    <t>2025-01-18 20:32:30</t>
  </si>
  <si>
    <t>【调研】-80+普通-普通区域-坊子区-张家村-15095222268-500M-宽带上网投诉-次数0-202501180000531091</t>
  </si>
  <si>
    <t>202501180000531091</t>
  </si>
  <si>
    <t xml:space="preserve">202501180000531091#要求装维上门服务：宽带账号：15095222268；宽带地址：潍坊坊子区坊安街道张家村张家村张家村扩容1号箱*；客户来电反映宽带网速慢  ，客户不配合排障，要求上门，请协助处理，谢谢！联系电话：15095222268；联系人：先生；来电流水：2025011820265900020837369
</t>
  </si>
  <si>
    <t>2025-01-18 20:36:12</t>
  </si>
  <si>
    <t>SD-851-277715-13992-5077</t>
  </si>
  <si>
    <t>SD-057-250118-186254-2346</t>
  </si>
  <si>
    <t>2025-01-18 11:59:35</t>
  </si>
  <si>
    <t>80+金卡-普通区域-寿光市-西浊北村自然村-15966199830-200M-魔百和投诉-次数0-202501180000245324</t>
  </si>
  <si>
    <t>202501180000245324</t>
  </si>
  <si>
    <t>202501180000245324#【已关注中国移动10086微信公众号】流程受理流水号：20250118115850159661998301055577
客户号码:15966199830
客户姓名:刘**
投诉地市:潍坊
来话流水:2025011811580916220879977
宽带账号:15966199830
宽带账号归属地市:潍坊
宽带账号归属区县:寿光市
故障地址:潍坊寿光市营里镇西浊北村西浊北村自然村西浊北村扩容14箱（杨乐松外墙）*********
联系电话:15966199830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光功率:-16.88
故障大类:宽带/电视
故障细类:移动高清电视故障(专席)
携转原因:
故障时间:2025-01-18 12:02:01
魔百和单播/组播:组播
具体故障现象:客户来电表示遥控器损坏，请处理，谢谢。
客户其他诉求:
魔百和单/组播：组播;宽带小区$[西浊北村自然村]$</t>
  </si>
  <si>
    <t>2025-01-18 12:03:24</t>
  </si>
  <si>
    <t>2025-01-18 12:04:38</t>
  </si>
  <si>
    <t>SD-851-242894-4416-4274</t>
  </si>
  <si>
    <t>SD-057-250118-316407-2778</t>
  </si>
  <si>
    <t>2025-01-18 12:44:15</t>
  </si>
  <si>
    <t>普通区域-临朐县-富民汽车城园区（小微）-18653605523-100M-宽带上网投诉-次数0-20250118124118X278380590</t>
  </si>
  <si>
    <t>20250118124118X278380590</t>
  </si>
  <si>
    <t xml:space="preserve">流程受理流水号：20250118123852186536055231063203
客户号码:18653605523
客户姓名:石**
投诉地市:潍坊
来话流水:2025011812362342720879490
宽带账号:18653605523
宽带账号归属地市:潍坊
宽带账号归属区县:临朐县
故障地址:潍坊临朐县东城街道东竹寺沟富民汽车城园区（小微）2号箱柳工机械（楼顶）*********
联系电话:18653605523
联系人:石先生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12:39:04
具体故障现象:提示网络无法连接，
客户其他诉求:客户称已把光猫拆掉了，现在有两台光猫设备，上面没有标注账号，无法分辨对应设备，要求师傅尽快联系处理，谢谢
</t>
  </si>
  <si>
    <t>2025-01-18 12:46:40</t>
  </si>
  <si>
    <t>2025-01-18 12:47:16</t>
  </si>
  <si>
    <t>SD-057-250118-057698-6038</t>
  </si>
  <si>
    <t>2025-01-18 18:02:01</t>
  </si>
  <si>
    <t>【调研】-普通区域-青州市-（铁通）裴桥村-15866550115-100M-宽带上网投诉-次数0-20250118175923X363334800</t>
  </si>
  <si>
    <t>20250118175923X363334800</t>
  </si>
  <si>
    <t xml:space="preserve">【农村网络投诉】流程受理流水号：20250118175844158665501151136397
客户号码:15866550115
客户姓名:张*
投诉地市:潍坊
来话流水:2025011817564599620896655
宽带账号:15866550115
宽带账号归属地市:潍坊
宽带账号归属区县:青州市
故障地址:潍坊青州市东夏镇青垦路（铁通）裴桥村裴桥村1号箱*********
联系电话:15866550115
联系人:女士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故障时间:2025-01-18 17:59:03
具体故障现象:光猫亮红灯，客户来电反映光信号亮红灯，引导插紧光纤线，捋直未恢复，请协助处理
客户其他诉求:
</t>
  </si>
  <si>
    <t>2025-01-18 18:07:27</t>
  </si>
  <si>
    <t>2025-01-18 18:07:48</t>
  </si>
  <si>
    <t>SD-057-250118-468721-21</t>
  </si>
  <si>
    <t>2025-01-18 07:37:12</t>
  </si>
  <si>
    <t>【调研】-普通区域-寿光市-港苑新空间-15169689039-500M-魔百和投诉-次数0-202501180000090529</t>
  </si>
  <si>
    <t>2025-01-18 19:00:00</t>
  </si>
  <si>
    <t>202501180000090529</t>
  </si>
  <si>
    <t>202501180000090529#流程受理流水号：20250118073517151696890391000115
客户号码:15169689039
客户姓名:侯**
投诉地市:潍坊
来话流水:2025011807350372620895917
宽带账号:15169689039
宽带账号归属地市:潍坊
宽带账号归属区县:寿光市
故障地址:潍坊寿光市圣城街道建新街港苑新空间11号楼*********
联系电话:15169689039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光功率:-17.52
故障大类:宽带/电视
故障细类:移动高清电视故障
携转原因:
故障时间:2025-01-18 07:36:36
魔百和单播/组播:组播
具体故障现象:机顶盒无法开机，
客户其他诉求:
魔百和单/组播：组播;宽带小区$[港苑新空间]$</t>
  </si>
  <si>
    <t>2025-01-18 07:38:44</t>
  </si>
  <si>
    <t>2025-01-18 07:39:01</t>
  </si>
  <si>
    <t>SD-851-271448-17684-9327</t>
  </si>
  <si>
    <t>SD-057-250118-147263-2987</t>
  </si>
  <si>
    <t>2025-01-18 13:08:29</t>
  </si>
  <si>
    <t>【调研】-80+白金-普通区域-高密市-葛家集自然村-15863651651-1000M-宽带上网投诉-次数0-20250118130715X835389625</t>
  </si>
  <si>
    <t>20250118130715X835389625</t>
  </si>
  <si>
    <t xml:space="preserve">【农村网络投诉】流程受理流水号：20250118130652158636516511068345
客户号码:15863651651
客户姓名:王**
投诉地市:潍坊
来话流水:2025011813055329420873156
宽带账号:15863651651
宽带账号归属地市:潍坊
宽带账号归属区县:高密市
故障地址:潍坊高密市醴泉街道葛家集葛家集自然村高密葛家集孙莲有38号箱*********
联系电话:15863651651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故障时间:2025-01-18 13:07:05
具体故障现象:提示网络无法连接，
客户其他诉求:
</t>
  </si>
  <si>
    <t>2025-01-18 13:09:57</t>
  </si>
  <si>
    <t>SD-851-280230-7021-16865</t>
  </si>
  <si>
    <t>SD-057-250118-435682-2151</t>
  </si>
  <si>
    <t>2025-01-18 11:42:35</t>
  </si>
  <si>
    <t>【调研】-80+金卡-(目标)普通区域-奎文区-水岸华庭二期-15965077106-1000M-宽带上网投诉-次数0-202501180000233314</t>
  </si>
  <si>
    <t>202501180000233314</t>
  </si>
  <si>
    <t xml:space="preserve">202501180000233314#【已关注中国移动10086微信公众号】流程受理流水号：20250118114201159650771061051402
客户号码:15965077106
客户姓名:赵**
投诉地市:潍坊
来话流水:2025011811412651020897013
宽带账号:15965077106
宽带账号归属地市:潍坊
宽带账号归属区县:奎文区
故障地址:潍坊奎文区潍洲路街道四平路康城生活广场#水岸华庭#水岸华庭10号楼*********
联系电话:15965077106
联系人: 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故障时间:2025-01-18 11:42:09
具体故障现象:提示网络无法连接，要求上门维修、请处理
客户其他诉求:客户侧为质差终端，要求上门更换终端并一并处理故障问题。
</t>
  </si>
  <si>
    <t>2025-01-18 11:45:58</t>
  </si>
  <si>
    <t>2025-01-18 11:46:24</t>
  </si>
  <si>
    <t>SD-851-239583-20385-28474</t>
  </si>
  <si>
    <t>SD-057-250118-764029-2152</t>
  </si>
  <si>
    <t>2025-01-18 11:42:54</t>
  </si>
  <si>
    <t>普通区域-昌邑市-天成店楼区-15095192868-300M-宽带上网投诉-次数0-202501180000234837</t>
  </si>
  <si>
    <t>202501180000234837</t>
  </si>
  <si>
    <t>202501180000234837#宽带账号：15095192868；宽带地址：潍坊昌邑市围子镇天成店天成店楼区4号箱*********；客户来电反映宽带无法使用，客户要求师傅上门，请协助处理，谢谢！联系电话：13011686386；联系人：先生/女士；来电流水：2025011811395357520879496</t>
  </si>
  <si>
    <t>2025-01-18 12:06:58</t>
  </si>
  <si>
    <t>2025-01-18 12:07:43</t>
  </si>
  <si>
    <t>SD-057-250118-269743-2294</t>
  </si>
  <si>
    <t>2025-01-18 11:56:20</t>
  </si>
  <si>
    <t>80+白金-普通区域-寿光市-三元朱-15965083738-1000M-业务受理宽带-次数0-202501180000243484</t>
  </si>
  <si>
    <t>202501180000243484</t>
  </si>
  <si>
    <t>202501180000243484# 宽带账号:15965083738; 联系电话：15965083738，问题类型：此工单为群障修复工单，根据群障全量闭环修复管理要求，为确保客户网络通畅，请装维人员跟进修复网络问题，谢谢！ 
 群障标题：公告。故障描述：潍坊寿光市三元朱光缆故障，预估24小时恢复，请帮忙拦截,如有需要请联系片区装维师傅宋泽明15169659278主叫号码：15965083738.0;该号码仅供参考，请优先联系宽带账号。</t>
  </si>
  <si>
    <t>2025-01-18 12:11:02</t>
  </si>
  <si>
    <t>2025-01-18 13:47:23</t>
  </si>
  <si>
    <t>SD-851-283779-20741-9509</t>
  </si>
  <si>
    <t>SD-057-250118-857042-2994</t>
  </si>
  <si>
    <t>2025-01-18 13:09:27</t>
  </si>
  <si>
    <t>80+普通-普通区域-潍城区-大成章西村自然村-13964732513-1000M-宽带上网投诉-次数0-202501180000279405</t>
  </si>
  <si>
    <t>202501180000279405</t>
  </si>
  <si>
    <t>202501180000279405#流程受理流水号：20250118130815139647325131068601
客户号码:13964732513
客户姓名:刘**
投诉地市:潍坊
来话流水:2025011813060964620874958
宽带账号:13964732513
宽带账号归属地市:潍坊
宽带账号归属区县:潍城区
故障地址:潍坊潍城区乐埠山生态经济发展区大成章西村大成章西村西起第2条路东西主街南第3排0号楼*********
联系电话:13964732513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光功率:-19.43
故障大类:宽带/电视
故障细类:网速慢/上网掉线(专席)
携转原因:
故障时间:2025-01-18 13:08:33
具体故障现象:路由器年限未超过，位置开阔，重启未恢复    
客户其他诉求:
;宽带小区$[大成章西村自然村]$</t>
  </si>
  <si>
    <t>2025-01-18 13:11:57</t>
  </si>
  <si>
    <t>2025-01-18 13:12:14</t>
  </si>
  <si>
    <t>SD-057-250118-065234-2252</t>
  </si>
  <si>
    <t>2025-01-18 11:50:48</t>
  </si>
  <si>
    <t>80+普通-普通区域-坊子区-坊子凤凰太阳城沿街-15898931517-300M-宽带上网投诉-次数0-20250118114940X180905783</t>
  </si>
  <si>
    <t>20250118114940X180905783</t>
  </si>
  <si>
    <t xml:space="preserve">流程受理流水号：20250118114807158989315171052947
客户号码:15898931517
客户姓名:刘**
投诉地市:潍坊
来话流水:2025011811475305320869230
宽带账号:15898931517
宽带账号归属地市:潍坊
宽带账号归属区县:坊子区
故障地址:潍坊坊子区坊子新区龙泉街坊子韩尔庄李家社区门头房
联系电话:15898931517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11:48:22
具体故障现象:光猫亮红灯，
客户其他诉求:
</t>
  </si>
  <si>
    <t>2025-01-18 11:52:25</t>
  </si>
  <si>
    <t>2025-01-18 11:52:50</t>
  </si>
  <si>
    <t>SD-851-294848-1820-7108</t>
  </si>
  <si>
    <t>SD-057-250118-962583-2298</t>
  </si>
  <si>
    <t>2025-01-18 11:56:28</t>
  </si>
  <si>
    <t>普通区域-昌邑市-北新兴村自然村-15865366889-200M-业务受理宽带-次数0-202501180000245041</t>
  </si>
  <si>
    <t>2025-01-19 11:57:00</t>
  </si>
  <si>
    <t>202501180000245041</t>
  </si>
  <si>
    <t>202501180000245041#【已关注中国移动10086微信公众号】 宽带账号:15865366889; 联系电话：15865366889，问题类型：此工单为群障修复工单，根据群障全量闭环修复管理要求，为确保客户网络通畅，请装维人员跟进修复网络问题，谢谢！ 
 群障标题：公告。故障描述：潍坊昌邑市北新兴村自然村光缆故障，预估24小时恢复，请帮忙拦截,如有需要请联系片区装维师傅徐瑞鹏15706307210主叫号码：15865366889.0;该号码仅供参考，请优先联系宽带账号。</t>
  </si>
  <si>
    <t>2025-01-18 12:01:12</t>
  </si>
  <si>
    <t>2025-01-18 12:01:39</t>
  </si>
  <si>
    <t>SD-851-302915-16056-5733</t>
  </si>
  <si>
    <t>SD-057-250118-165294-6092</t>
  </si>
  <si>
    <t>2025-01-18 18:07:24</t>
  </si>
  <si>
    <t>80+普通-普通区域-寿光市-水岸嘉园-18766899202-300M-业务受理宽带-次数0-202501180000479767</t>
  </si>
  <si>
    <t>202501180000479767</t>
  </si>
  <si>
    <t>202501180000479767# 宽带账号:18766899202; 联系电话：18766899202，问题类型：此工单为群障修复工单，根据群障全量闭环修复管理要求，为确保客户网络通畅，请装维人员跟进修复网络问题，谢谢！ 
 群障标题：公告。故障描述：潍坊寿光市水岸嘉园光缆故障，预估24小时恢复，请帮忙拦截,如有需要请联系片区装维师傅韩海岩15244421603主叫号码：18766899202.0;该号码仅供参考，请优先联系宽带账号。</t>
  </si>
  <si>
    <t>2025-01-18 18:15:04</t>
  </si>
  <si>
    <t>2025-01-18 18:15:31</t>
  </si>
  <si>
    <t>SD-057-250118-497602-6844</t>
  </si>
  <si>
    <t>2025-01-18 19:27:15</t>
  </si>
  <si>
    <t>【调研】-80+普通-FTTR-普通区域-寒亭区-纳福馨城小区-13562686136-1000M-业务受理宽带-次数0-202501180000510144</t>
  </si>
  <si>
    <t>202501180000510144</t>
  </si>
  <si>
    <t>202501180000510144# 宽带账号:13562686136; 联系电话：13562686136，问题类型：此工单为群障修复工单，根据群障全量闭环修复管理要求，为确保客户网络通畅，请装维人员跟进修复网络问题，谢谢！ 
 群障标题：公告。故障描述：潍坊寒亭区纳福馨城小区光缆故障，预估24小时恢复，请帮忙拦截,如有需要请联系片区装维师傅韩明辉15706307440主叫号码：13562686136.0;该号码仅供参考，请优先联系宽带账号。</t>
  </si>
  <si>
    <t>2025-01-18 19:42:06</t>
  </si>
  <si>
    <t>2025-01-18 19:42:39</t>
  </si>
  <si>
    <t>SD-851-274610-4663-13258</t>
  </si>
  <si>
    <t>SD-057-250118-493018-2163</t>
  </si>
  <si>
    <t>2025-01-18 11:44:09</t>
  </si>
  <si>
    <t>【调研】-FTTR-(目标)普通区域-潍城区-城南徐家-15610275102-1000M-宽带上网投诉-次数0-20250118114109X669807711 二级督办</t>
  </si>
  <si>
    <t>20250118114109X669807711</t>
  </si>
  <si>
    <t xml:space="preserve">	#集团模板#宽带账号：15610275102；宽带地址：潍坊潍城区南关街道青年路城南徐家1#箱村中心路路东南起第2排房子东山*********；具体现象客户反映全光WiFi，网速慢测速只有百兆达不到千兆，前期工作人员处理多次未恢复 有取消意向，请加急优先联系  要求尽快处理回复！来电流水：2025011811363240320840981，联系电话：15689202200。#集团模板#</t>
  </si>
  <si>
    <t>2025-01-18 11:48:14</t>
  </si>
  <si>
    <t>2025-01-18 11:48:31</t>
  </si>
  <si>
    <t>SD-057-250118-687310-6048</t>
  </si>
  <si>
    <t>2025-01-18 18:02:53</t>
  </si>
  <si>
    <t>普通区域-诸城市-龙都新苑-15954461611-300M-宽带延伸服务-次数0-202501180000475659</t>
  </si>
  <si>
    <t>202501180000475659</t>
  </si>
  <si>
    <t xml:space="preserve">202501180000475659#流程受理流水号：20250118180225159544616111137128
客户号码:15954461611
客户姓名:刘**
投诉地市:潍坊
来话流水:2025011818000718420824513
宽带账号:15954461611
宽带账号归属地市:潍坊
宽带账号归属区县:诸城市
故障地址:潍坊诸城市龙都街道沿河路龙都新苑A6号楼*********
联系电话:19508662820
联系人:先生/女士
工单紧急程度:一般
是否有升级投诉倾向:否
是否重复投诉:否
是否携转意向:否
是否投诉倾向:否
是否智能网关:智能网关
当前是否在线:是
接入方式:FTTH
是否质差终端:无质差信息
光功率:-20
故障大类:宽带/电视
故障细类:宽带延伸服务
携转原因:
故障时间:2025-01-18 18:02:33
具体故障现象:调测其它设备，
</t>
  </si>
  <si>
    <t>2025-01-18 18:07:19</t>
  </si>
  <si>
    <t>2025-01-18 18:07:36</t>
  </si>
  <si>
    <t>SD-057-250118-978351-6051</t>
  </si>
  <si>
    <t>2025-01-18 18:03:10</t>
  </si>
  <si>
    <t>【调研】-普通区域-昌乐县-福乐苑-18366502539-1000M-宽带上网投诉-次数0-202501180000474903</t>
  </si>
  <si>
    <t>202501180000474903</t>
  </si>
  <si>
    <t>202501180000474903#流程受理流水号：20250118180216183665025391137105
客户号码:18366502539
客户姓名:王**
投诉地市:潍坊
来话流水:2025011817594641920821744
宽带账号:18366502539
宽带账号归属地市:潍坊
宽带账号归属区县:昌乐县
故障地址:潍坊昌乐县城关街道孤山街福乐苑1号楼1单元201*********
联系电话:18366502539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光功率:-17.82
故障大类:宽带/电视
故障细类:宽带无法上网(专席)
携转原因:
故障时间:2025-01-18 18:05:43
具体故障现象:光猫灯正常但电脑手机无法上网，
客户其他诉求:
;宽带小区$[福乐苑]$</t>
  </si>
  <si>
    <t>2025-01-18 18:06:47</t>
  </si>
  <si>
    <t>2025-01-18 18:07:35</t>
  </si>
  <si>
    <t>SD-851-265950-11567-17465</t>
  </si>
  <si>
    <t>SD-057-250118-762014-6847</t>
  </si>
  <si>
    <t>2025-01-18 19:27:28</t>
  </si>
  <si>
    <t>80+银卡-普通区域-潍城区-大庄子片区-18366589008-300M-宽带上网投诉-次数0-202501180000510197</t>
  </si>
  <si>
    <t>202501180000510197</t>
  </si>
  <si>
    <t>202501180000510197#受理号码 : 18366589008客户姓名 : 花**号码归属地 : 潍坊奎文 － 奎文用户品牌 : 全球通
客户来电反映家里宽带移动高清无法使用，，已正常排障无效，客户要求我方安排师傅上门维修，请处理，谢谢</t>
  </si>
  <si>
    <t>2025-01-18 19:32:52</t>
  </si>
  <si>
    <t>2025-01-18 19:33:14</t>
  </si>
  <si>
    <t>SD-057-250118-209815-2208</t>
  </si>
  <si>
    <t>2025-01-18 11:46:57</t>
  </si>
  <si>
    <t>普通区域-高密市-农丰步行街（长丰一巷、二巷）-15263622080-200M-业务受理宽带-次数0-202501180000237401</t>
  </si>
  <si>
    <t>2025-01-19 11:47:00</t>
  </si>
  <si>
    <t>202501180000237401</t>
  </si>
  <si>
    <t>202501180000237401# 宽带账号:15263622080; 联系电话：15263622080，问题类型：此工单为群障修复工单，根据群障全量闭环修复管理要求，为确保客户网络通畅，请装维人员跟进修复网络问题，谢谢！ 
 群障标题：公告。故障描述：农丰步行街（长丰一巷、二巷）主叫号码：15263622080.0;该号码仅供参考，请优先联系宽带账号。</t>
  </si>
  <si>
    <t>2025-01-18 11:47:30</t>
  </si>
  <si>
    <t>2025-01-18 11:48:23</t>
  </si>
  <si>
    <t>2025-01-18 12:41:08</t>
  </si>
  <si>
    <t>【调研】-80+银卡-普通区域-昌乐县-福荣世家-15065620250-300M-宽带上网投诉-次数0-202501180000264308 一级督办</t>
  </si>
  <si>
    <t>202501180000264308</t>
  </si>
  <si>
    <t>2025-01-18 12:43:35</t>
  </si>
  <si>
    <t>2025-01-18 12:47:36</t>
  </si>
  <si>
    <t>SD-852-300326-1136-2665</t>
  </si>
  <si>
    <t>SD-057-250118-406129-6102</t>
  </si>
  <si>
    <t>2025-01-18 18:07:45</t>
  </si>
  <si>
    <t>【调研】-80+银卡-(目标)普通区域-诸城市-2081小区-13573648766-1000M-业务受理宽带-次数0-202501180000477810</t>
  </si>
  <si>
    <t>202501180000477810</t>
  </si>
  <si>
    <t>202501180000477810# 宽带账号:13573648766; 联系电话：13573648766，问题类型：此工单为群障修复工单，根据群障全量闭环修复管理要求，为确保客户网络通畅，请装维人员跟进修复网络问题，谢谢！ 
 群障标题：公告。故障描述：潍坊诸城市2081小区光缆故障，预估24小时恢复，请帮忙拦截,如有需要请联系片区装维师傅赵金涛15706307943主叫号码：13583695156.0;该号码仅供参考，请优先联系宽带账号。</t>
  </si>
  <si>
    <t>2025-01-18 18:09:11</t>
  </si>
  <si>
    <t>2025-01-18 18:09:30</t>
  </si>
  <si>
    <t>2025-01-18 18:07:56</t>
  </si>
  <si>
    <t>80+银卡-普通区域-寿光市-东庄村自然村-13854460434-300M-业务受理宽带-次数0-202501180000477412 一级督办</t>
  </si>
  <si>
    <t>202501180000477412</t>
  </si>
  <si>
    <t>2025-01-18 18:10:25</t>
  </si>
  <si>
    <t>2025-01-18 18:11:00</t>
  </si>
  <si>
    <t>SD-057-250118-235076-6852</t>
  </si>
  <si>
    <t>2025-01-18 19:28:50</t>
  </si>
  <si>
    <t>【调研】-80+普通-普通区域-奎文区-null-18763600534-宽带上网投诉-次数0-202501180000507314</t>
  </si>
  <si>
    <t>202501180000507314</t>
  </si>
  <si>
    <t>202501180000507314#宽带账号：18763600534；宽带地址：潍坊奎文区高新城区东方路中海大观天下二期77号楼；客户来电反映宽带上网慢，客户无法配合线上指导/客户不配合排障，要求去家里，请协助处理，谢谢！联系电话：18763600534；15095163229；联系人：先生；来电流水：2025011819230913120837941。</t>
  </si>
  <si>
    <t>2025-01-19 09:50:39</t>
  </si>
  <si>
    <t>SD-057-250118-403781-2942</t>
  </si>
  <si>
    <t>2025-01-18 13:02:48</t>
  </si>
  <si>
    <t>80+普通-普通区域-寿光市-文景苑-15866561615-1000M-宽带延伸服务-次数0-202501180000276464</t>
  </si>
  <si>
    <t>202501180000276464</t>
  </si>
  <si>
    <t xml:space="preserve">202501180000276464#流程受理流水号：20250118130100158665616151067321
客户号码:15866561615
客户姓名:魏**
投诉地市:潍坊
来话流水:2025011812591272420829018
宽带账号:15866561615
宽带账号归属地市:潍坊
宽带账号归属区县:寿光市
故障地址:潍坊寿光市侯镇南北中心街文景苑9号楼*********
联系电话:15866561615
联系人:先生/女士
工单紧急程度:一般
是否有升级投诉倾向:否
是否重复投诉:否
是否携转意向:否
是否投诉倾向:否
是否智能网关:智能网关
当前是否在线:是
接入方式:FTTH
是否质差终端:无质差信息
光功率:-18.04
故障大类:宽带/电视
故障细类:宽带延伸服务
携转原因:
故障时间:2025-01-18 13:00:36
具体故障现象:调测其它设备，
</t>
  </si>
  <si>
    <t>2025-01-18 13:03:57</t>
  </si>
  <si>
    <t>2025-01-18 13:04:23</t>
  </si>
  <si>
    <t>SD-057-250118-635481-2171</t>
  </si>
  <si>
    <t>2025-01-18 11:45:15</t>
  </si>
  <si>
    <t>【调研】-80+银卡-普通区域-奎文区-华都花园-15063666556-1000M-宽带上网投诉-次数0-202501180000237085</t>
  </si>
  <si>
    <t>202501180000237085</t>
  </si>
  <si>
    <t>202501180000237085#流程受理流水号：20250118114416150636665561051923
客户号码:15063666556
客户姓名:刘**
投诉地市:潍坊
来话流水:2025011811433260220820728
宽带账号:15063666556
宽带账号归属地市:潍坊
宽带账号归属区县:奎文区
故障地址:潍坊奎文区东关街道福寿街华都花园1号楼*********
联系电话:15854467563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11:44:55
具体故障现象:光猫亮红灯，
客户其他诉求:
;宽带小区$[华都花园]$</t>
  </si>
  <si>
    <t>2025-01-18 11:50:11</t>
  </si>
  <si>
    <t>2025-01-18 11:50:33</t>
  </si>
  <si>
    <t>SD-851-328716-7701-10231</t>
  </si>
  <si>
    <t>SD-057-250118-765129-2318</t>
  </si>
  <si>
    <t>2025-01-18 11:57:12</t>
  </si>
  <si>
    <t>80+普通-(目标)普通区域-奎文区-市农行宿舍-13583691218-500M-业务受理宽带-次数0-202501180000242708</t>
  </si>
  <si>
    <t>202501180000242708</t>
  </si>
  <si>
    <t>202501180000242708# 宽带账号:13583691218; 联系电话：13583691218，问题类型：此工单为群障修复工单，根据群障全量闭环修复管理要求，为确保客户网络通畅，请装维人员跟进修复网络问题，谢谢！ 
 群障标题：公告。故障描述：主干光纤断或OLT检测不到预期的光信号（LOS）主叫号码：13583691218.0;该号码仅供参考，请优先联系宽带账号。</t>
  </si>
  <si>
    <t>2025-01-18 12:01:08</t>
  </si>
  <si>
    <t>2025-01-18 12:01:36</t>
  </si>
  <si>
    <t>SD-851-313898-1558-24565</t>
  </si>
  <si>
    <t>SD-057-250118-310578-6058</t>
  </si>
  <si>
    <t>2025-01-18 18:04:30</t>
  </si>
  <si>
    <t>普通区域-寿光市-中南世纪城-13583600199-200M-魔百和投诉-次数0-202501180000473979</t>
  </si>
  <si>
    <t>202501180000473979</t>
  </si>
  <si>
    <t>202501180000473979#流程受理流水号：20250118180307135836001991137280
客户号码:13583600199
客户姓名:赵**
投诉地市:潍坊
来话流水:2025011817562492420893701
宽带账号:13583600199
宽带账号归属地市:潍坊
宽带账号归属区县:寿光市
故障地址:潍坊寿光市圣城街道圣城街中南世纪城C区3号楼*********
联系电话:13583600199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光功率:-16.38
故障大类:宽带/电视
故障细类:移动高清电视故障(专席)
携转原因:
故障时间:2025-01-18 18:03:26
魔百和单播/组播:组播
具体故障现象:电视直播或点播无法观看，
客户其他诉求:
魔百和单/组播：组播;宽带小区$[中南世纪城]$</t>
  </si>
  <si>
    <t>2025-01-18 18:11:18</t>
  </si>
  <si>
    <t>2025-01-18 18:12:43</t>
  </si>
  <si>
    <t>SD-057-250118-972061-6060</t>
  </si>
  <si>
    <t>2025-01-18 18:05:02</t>
  </si>
  <si>
    <t>80+普通-普通区域-寿光市-弥香苑小区-15095265501-300M-宽带上网投诉-次数0-20250118180237X557209273</t>
  </si>
  <si>
    <t>20250118180237X557209273</t>
  </si>
  <si>
    <t xml:space="preserve">【农村网络投诉】流程受理流水号：20250118180102150952655011136862
客户号码:15095265501
客户姓名:宋**
投诉地市:潍坊
来话流水:2025011817571889720801311
宽带账号:15095265501
宽带账号归属地市:潍坊
宽带账号归属区县:寿光市
故障地址:潍坊寿光市北洛镇垒村弥香苑小区18号楼西单元402
联系电话:15095265501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故障细类:宽带无法上网(专席)
携转原因:
故障时间:2025-01-18 18:02:35
具体故障现象:无法上网，
客户其他诉求:
</t>
  </si>
  <si>
    <t>2025-01-18 18:07:57</t>
  </si>
  <si>
    <t>2025-01-18 18:08:24</t>
  </si>
  <si>
    <t>SD-057-250118-137864-6805</t>
  </si>
  <si>
    <t>2025-01-18 19:22:58</t>
  </si>
  <si>
    <t>普通区域-临朐县-三友玫瑰园小区-15689877904-1000M-宽带上网投诉-次数0-202501180000507928</t>
  </si>
  <si>
    <t>202501180000507928</t>
  </si>
  <si>
    <t>202501180000507928#流程受理流水号：20250118192211156898779041149884
客户号码:15689877904
客户姓名:张**
投诉地市:潍坊
来话流水:2025011819215092720831385
宽带账号:15689877904
宽带账号归属地市:潍坊
宽带账号归属区县:临朐县
故障地址:潍坊临朐县城关街道山旺路三友玫瑰园小区28号楼*********
联系电话:15689877904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19:22:33
具体故障现象:宽带无法上网
客户其他诉求:
;宽带小区$[三友玫瑰园小区]$</t>
  </si>
  <si>
    <t>2025-01-18 19:25:11</t>
  </si>
  <si>
    <t>2025-01-18 19:25:48</t>
  </si>
  <si>
    <t>SD-851-283871-4664-4061</t>
  </si>
  <si>
    <t>SD-057-250118-067539-2130</t>
  </si>
  <si>
    <t>2025-01-18 11:40:14</t>
  </si>
  <si>
    <t>普通区域-诸城市-大洼子自然村-17861227966-200M-宽带上网投诉-次数0-202501180000230587</t>
  </si>
  <si>
    <t>2025-01-19 12:41:00</t>
  </si>
  <si>
    <t>202501180000230587</t>
  </si>
  <si>
    <t>202501180000230587#17861227966客户来电反映宽带无法使用，线上排障不认可，要求维修人员上门维修，请尽快协助处理，谢谢  联系人：女士联系电话：本机 流水：2025011811373567020853328</t>
  </si>
  <si>
    <t>2025-01-18 12:01:48</t>
  </si>
  <si>
    <t>2025-01-18 12:02:08</t>
  </si>
  <si>
    <t>SD-057-250118-860512-2271</t>
  </si>
  <si>
    <t>2025-01-18 11:53:25</t>
  </si>
  <si>
    <t>普通区域-坊子区-颜家庄村自然村-13606460264-100M-宽带上网投诉-次数0-20250118115252X372497494</t>
  </si>
  <si>
    <t>2025-01-19 12:54:00</t>
  </si>
  <si>
    <t>20250118115252X372497494</t>
  </si>
  <si>
    <t xml:space="preserve">【农村网络投诉】流程受理流水号：20250118115156136064602641053861
客户号码:13606460264
客户姓名:莫**
投诉地市:潍坊
来话流水:2025011811513968120810644
宽带账号:13606460264
宽带账号归属地市:潍坊
宽带账号归属区县:坊子区
故障地址:潍坊坊子区岞山街道颜家庄村颜家庄村自然村村前街路东第二胡同（卢兴富）10号箱*********
联系电话:13606460264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11:52:30
具体故障现象:光猫亮红灯，
客户其他诉求:
</t>
  </si>
  <si>
    <t>2025-01-18 11:55:30</t>
  </si>
  <si>
    <t>2025-01-18 11:55:54</t>
  </si>
  <si>
    <t>SD-057-250118-310459-2320</t>
  </si>
  <si>
    <t>2025-01-18 11:57:20</t>
  </si>
  <si>
    <t>【调研】-普通区域-青州市-时家河村自然村-15263653746-300M-宽带上网投诉-次数0-202501180000244187</t>
  </si>
  <si>
    <t>202501180000244187</t>
  </si>
  <si>
    <t xml:space="preserve">202501180000244187#流程受理流水号：20250118115611152636537461054909
客户号码:15263653746
客户姓名:马**
投诉地市:潍坊
来话流水:2025011811552653820851824
宽带账号:15263653746
宽带账号归属地市:潍坊
宽带账号归属区县:青州市
故障地址:潍坊青州市何官镇时家河村何官镇时家河村3号箱（南二街江涛家)0号楼*********
联系电话:15263653746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故障时间:2025-01-18 11:54:21
具体故障现象:光猫亮红灯，客户要求上门维修
客户其他诉求:客户侧为质差终端，要求上门更换终端并一并处理故障问题。
</t>
  </si>
  <si>
    <t>2025-01-18 12:01:43</t>
  </si>
  <si>
    <t>2025-01-18 12:02:00</t>
  </si>
  <si>
    <t>SD-851-256080-20986-24777</t>
  </si>
  <si>
    <t>SD-057-250118-096451-2809</t>
  </si>
  <si>
    <t>2025-01-18 12:46:38</t>
  </si>
  <si>
    <t>【调研】-80+银卡-普通区域-高密市-华安凤城丽景-13506478008-1000M-业务受理宽带-次数0-202501180000269093</t>
  </si>
  <si>
    <t>202501180000269093</t>
  </si>
  <si>
    <t>202501180000269093# 宽带账号:13506478008; 联系电话：13506478008，问题类型：此工单为群障修复工单，根据群障全量闭环修复管理要求，为确保客户网络通畅，请装维人员跟进修复网络问题，谢谢！ 
 群障标题：公告。故障描述：潍坊高密市华安凤城丽景光缆故障，预估24小时恢复，请帮忙拦截,如有需要请联系片区装维师傅郭涛15706307290主叫号码：13506478008.0;该号码仅供参考，请优先联系宽带账号。</t>
  </si>
  <si>
    <t>2025-01-18 12:48:55</t>
  </si>
  <si>
    <t>2025-01-18 12:49:27</t>
  </si>
  <si>
    <t>SD-851-231315-3855-19365</t>
  </si>
  <si>
    <t>SD-057-250118-507132-2760</t>
  </si>
  <si>
    <t>2025-01-18 12:42:48</t>
  </si>
  <si>
    <t>普通区域-临朐县-吴家辛兴自然村-15053623857-300M-宽带延伸服务-次数0-202501180000266800</t>
  </si>
  <si>
    <t>202501180000266800</t>
  </si>
  <si>
    <t xml:space="preserve">202501180000266800#流程受理流水号：20250118124120150536238571063693
客户号码:15053623857
客户姓名:张**
投诉地市:潍坊
来话流水:2025011812350257520870282
宽带账号:15053623857
宽带账号归属地市:潍坊
宽带账号归属区县:临朐县
故障地址:潍坊临朐县龙山工业园吴家辛兴吴家辛兴自然村吴家辛兴（扩容1次）10号箱张广华（外墙）*********
联系电话:15053623857
联系人:先生/女士
工单紧急程度:一般
是否有升级投诉倾向:否
是否重复投诉:否
是否携转意向:否
是否投诉倾向:否
工单内容:客户来电反映师傅去维修时把网线放地上没有处理，要求安排师傅上门处理
</t>
  </si>
  <si>
    <t>2025-01-18 12:49:39</t>
  </si>
  <si>
    <t>SD-057-250118-052641-6119</t>
  </si>
  <si>
    <t>2025-01-18 18:08:45</t>
  </si>
  <si>
    <t>【调研】-80+银卡-普通区域-临朐县-上坪村-18706524837-300M-宽带上网投诉-次数0-202501180000480177</t>
  </si>
  <si>
    <t>202501180000480177</t>
  </si>
  <si>
    <t xml:space="preserve">202501180000480177#流程受理流水号：20250118180809187065248371138232
客户号码:18706524837
客户姓名:张**
投诉地市:潍坊
来话流水:2025011818064869320876663
宽带账号:18706524837
宽带账号归属地市:潍坊
宽带账号归属区县:临朐县
故障地址:潍坊临朐县五井镇人民政府上坪上坪村上坪村3号箱聂光亮*********
联系电话:18706524837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光功率:-20.70
故障大类:宽带/电视
故障细类:移动高清电视故障
携转原因:
故障时间:2025-01-18 18:08:17
魔百和单播/组播:组播
具体故障现象:电视提示网络类错误，
客户其他诉求:客户侧为质差终端，要求上门更换终端并一并处理故障问题。
</t>
  </si>
  <si>
    <t>2025-01-18 18:11:53</t>
  </si>
  <si>
    <t>SD-851-227484-14781-8017</t>
  </si>
  <si>
    <t>SD-057-250118-217903-2136</t>
  </si>
  <si>
    <t>2025-01-18 11:41:02</t>
  </si>
  <si>
    <t>【调研】-80+银卡-普通区域-诸城市-天和小区-13964711236-1000M-宽带上网投诉-次数0-20250118113818X498404869</t>
  </si>
  <si>
    <t>20250118113818X498404869</t>
  </si>
  <si>
    <t xml:space="preserve">流程受理流水号：20250118113748139647112361050341
客户号码:13964711236
客户姓名:杨*
投诉地市:潍坊
来话流水:2025011811352122320827299
宽带账号:13964711236
宽带账号归属地市:潍坊
宽带账号归属区县:诸城市
故障地址:潍坊诸城市密州街道兴华路天和小区8号楼*********
联系电话:13964711236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光功率:-16.96
故障大类:宽带/电视
故障细类:网速慢/上网掉线(专席)
携转原因:
故障时间:2025-01-18 11:36:42
具体故障现象:网速慢卡顿，
客户其他诉求:
</t>
  </si>
  <si>
    <t>2025-01-18 12:01:29</t>
  </si>
  <si>
    <t>2025-01-18 12:01:50</t>
  </si>
  <si>
    <t>SD-851-316414-197-14718</t>
  </si>
  <si>
    <t>SD-057-250118-259678-2184</t>
  </si>
  <si>
    <t>2025-01-18 11:46:09</t>
  </si>
  <si>
    <t>【调研】-80+银卡-普通区域-青州市-东荒村-15095173844-100M-宽带上网投诉-次数0-202501180000236785</t>
  </si>
  <si>
    <t>2025-01-19 12:47:00</t>
  </si>
  <si>
    <t>202501180000236785</t>
  </si>
  <si>
    <t xml:space="preserve">202501180000236785#流程受理流水号：20250118114544150951738441052318
客户号码:15095173844
客户姓名:王**
投诉地市:潍坊
来话流水:2025011811452462320841836
宽带账号:15095173844
宽带账号归属地市:潍坊
宽带账号归属区县:青州市
故障地址:潍坊青州市东夏镇东荒村东荒村15号箱（村西北王顺民）*********
联系电话:15095173844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故障时间:2025-01-18 11:45:53
具体故障现象:提示网络无法连接，
客户其他诉求:客户侧为质差终端，要求上门更换终端并一并处理故障问题。
</t>
  </si>
  <si>
    <t>2025-01-18 11:57:44</t>
  </si>
  <si>
    <t>SD-057-250118-265178-2817</t>
  </si>
  <si>
    <t>2025-01-18 12:47:05</t>
  </si>
  <si>
    <t>80+白金-普通区域-青州市-（铁通）柳沟村-13806498853-100M-宽带上网投诉-次数0-202501180000267928</t>
  </si>
  <si>
    <t>202501180000267928</t>
  </si>
  <si>
    <t xml:space="preserve">202501180000267928#流程受理流水号：20250118124543138064988531064482
客户号码:13806498853
客户姓名:邱*****
投诉地市:潍坊
来话流水:2025011812443851420834485
宽带账号:13806498853
宽带账号归属地市:潍坊
宽带账号归属区县:青州市
故障地址:潍坊青州市东夏镇309国道（铁通）柳沟村柳沟村2号箱*********
联系电话:13780837255
联系人:先生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故障时间:2025-01-18 12:46:01
魔百和单播/组播:单播
具体故障现象:电视直播或点播无法观看，
客户其他诉求:客户侧为质差终端，要求上门更换终端并一并处理故障问题。
</t>
  </si>
  <si>
    <t>2025-01-18 12:55:50</t>
  </si>
  <si>
    <t>2025-01-18 12:56:35</t>
  </si>
  <si>
    <t>SD-057-250118-857402-6121</t>
  </si>
  <si>
    <t>2025-01-18 18:09:09</t>
  </si>
  <si>
    <t>80+银卡-普通区域-诸城市-高家屯-18365647327-1000M-宽带上网投诉-次数0-202501180000478310</t>
  </si>
  <si>
    <t>202501180000478310</t>
  </si>
  <si>
    <t>202501180000478310#宽带账号：18365647327；宽带地址：潍坊诸城市龙都街道高家屯村高家屯高家屯村东二街北2#箱客户来电反映宽带网速慢，客户不配合排障，要求上门，请协助处理，谢谢！联系电话：18365647327；联系人：先生；</t>
  </si>
  <si>
    <t>2025-01-18 18:14:46</t>
  </si>
  <si>
    <t>2025-01-18 18:15:07</t>
  </si>
  <si>
    <t>SD-851-287370-25015-2079</t>
  </si>
  <si>
    <t>SD-057-250118-397685-6030</t>
  </si>
  <si>
    <t>2025-01-18 18:00:15</t>
  </si>
  <si>
    <t>普通区域-昌邑市-南西高村自然村-15169659963-300M-宽带延伸服务-次数0-202501180000472457</t>
  </si>
  <si>
    <t>202501180000472457</t>
  </si>
  <si>
    <t xml:space="preserve">202501180000472457#流程受理流水号：20250118175908151696599631136464
客户号码:15169659963
客户姓名:徐**
投诉地市:潍坊
来话流水:2025011817525496520862504
宽带账号:15169659963
宽带账号归属地市:潍坊
宽带账号归属区县:昌邑市
故障地址:潍坊昌邑市柳疃镇南西高村南西高村自然村南西高扩容3#分线箱*********
联系电话:15763658177
联系人:先生/女士
工单紧急程度:紧急
是否有升级投诉倾向:否
是否重复投诉:否
是否携转意向:否
是否投诉倾向:否
是否智能网关:智能网关
当前是否在线:是
接入方式:FTTH
是否质差终端:无质差信息
光功率:-18.41
故障大类:宽带/电视
故障细类:宽带延伸服务
携转原因:
故障时间:2025-01-18 18:02:24
具体故障现象:电视显示网络无法连接，请插入网线检测机顶盒与光猫连接的网线
</t>
  </si>
  <si>
    <t>2025-01-18 18:05:29</t>
  </si>
  <si>
    <t>2025-01-18 18:06:00</t>
  </si>
  <si>
    <t>SD-852-232639-773-19062</t>
  </si>
  <si>
    <t>SD-057-250118-657401-6819</t>
  </si>
  <si>
    <t>2025-01-18 19:24:06</t>
  </si>
  <si>
    <t>FTTR-普通区域-安丘市-宋家园新华府-19577769000-1000M-魔百和投诉-次数0-202501180000510469</t>
  </si>
  <si>
    <t>202501180000510469</t>
  </si>
  <si>
    <t>202501180000510469#流程受理流水号：20250118192146195777690001149829
客户号码:19577769000
客户姓名:王*
投诉地市:潍坊
来话流水:2025011819075362120857059
宽带账号:19577769000
宽带账号归属地市:潍坊
宽带账号归属区县:安丘市
故障地址:潍坊安丘市兴安街道和平路宋家园新华府B4号楼-3-1705*********
联系电话:19577769000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光功率:-16.90
故障大类:宽带/电视
故障细类:移动高清电视故障(专席)
携转原因:
故障时间:2025-01-18 19:24:45
魔百和单播/组播:组播
具体故障现象:电视直播或点播无法观看，
客户其他诉求:尽快处理
魔百和单/组播：组播;宽带小区$[宋家园新华府]$</t>
  </si>
  <si>
    <t>2025-01-18 19:26:07</t>
  </si>
  <si>
    <t>2025-01-18 19:26:21</t>
  </si>
  <si>
    <t>SD-851-268932-124-28764</t>
  </si>
  <si>
    <t>SD-057-250118-347681-2973</t>
  </si>
  <si>
    <t>2025-01-18 13:06:48</t>
  </si>
  <si>
    <t>普通区域-诸城市-库沟自然村-13853613158-300M-业务受理宽带-次数0-202501180000277231</t>
  </si>
  <si>
    <t>202501180000277231</t>
  </si>
  <si>
    <t>202501180000277231# 宽带账号:13853613158; 联系电话：13853613158，问题类型：此工单为群障修复工单，根据群障全量闭环修复管理要求，为确保客户网络通畅，请装维人员跟进修复网络问题，谢谢！ 
 群障标题：公告。故障描述：潍坊诸城市库沟自然村光缆故障，预估24小时恢复，请帮忙拦截,如有需要请联系片区装维师傅王召宾15706307989主叫号码：13853613158.0;该号码仅供参考，请优先联系宽带账号。</t>
  </si>
  <si>
    <t>2025-01-18 13:19:32</t>
  </si>
  <si>
    <t>2025-01-18 13:20:01</t>
  </si>
  <si>
    <t>SD-057-250118-690214-2193</t>
  </si>
  <si>
    <t>2025-01-18 11:46:27</t>
  </si>
  <si>
    <t>【调研】-80+银卡-普通区域-坊子区-天同九龙湾-15069665685-300M-业务受理宽带-次数0-202501180000235334</t>
  </si>
  <si>
    <t>202501180000235334</t>
  </si>
  <si>
    <t>202501180000235334#【已关注中国移动10086微信公众号】 宽带账号:15069665685; 联系电话：15069665685，问题类型：此工单为群障修复工单，根据群障全量闭环修复管理要求，为确保客户网络通畅，请装维人员跟进修复网络问题，谢谢！ 
 群障标题：公告。故障描述：潍坊坊子区天同九龙湾光缆故障，预估24小时恢复，请帮忙拦截,如有需要请联系片区装维师傅房体壮15706307919主叫号码：15069665685.0;该号码仅供参考，请优先联系宽带账号。</t>
  </si>
  <si>
    <t>2025-01-18 11:49:09</t>
  </si>
  <si>
    <t>2025-01-18 11:49:27</t>
  </si>
  <si>
    <t>SD-057-250118-536802-2338</t>
  </si>
  <si>
    <t>2025-01-18 11:59:10</t>
  </si>
  <si>
    <t>80+普通-普通区域-坊子区-车埠村自然村-18365601907-200M-宽带上网投诉-次数0-20250118115728X648913622</t>
  </si>
  <si>
    <t>20250118115728X648913622</t>
  </si>
  <si>
    <t xml:space="preserve">【农村网络投诉】流程受理流水号：20250118115647183656019071055065
客户号码:18365601907
客户姓名:宋**
投诉地市:潍坊
来话流水:2025011811541118020838265
宽带账号:18365601907
宽带账号归属地市:潍坊
宽带账号归属区县:坊子区
故障地址:潍坊坊子区黄旗堡街道车埠村车埠村自然村车埠第四次扩容*********
联系电话:18365601907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11:56:46
具体故障现象:提示网络无法连接，
客户其他诉求:要求尽快处理，谢谢。
</t>
  </si>
  <si>
    <t>2025-01-18 12:00:42</t>
  </si>
  <si>
    <t>2025-01-18 12:01:04</t>
  </si>
  <si>
    <t>SD-057-250118-674213-6076</t>
  </si>
  <si>
    <t>2025-01-18 18:06:45</t>
  </si>
  <si>
    <t>【调研】-80+银卡-普通区域-潍城区-王家庄子自然村-13402268052-300M-业务受理宽带-次数0-202501180000479254</t>
  </si>
  <si>
    <t>202501180000479254</t>
  </si>
  <si>
    <t>202501180000479254# 宽带账号:13402268052; 联系电话：13402268052，问题类型：此工单为群障修复工单，根据群障全量闭环修复管理要求，为确保客户网络通畅，请装维人员跟进修复网络问题，谢谢！ 
 群障标题：公告。故障描述：潍坊潍城区王家庄子自然村光缆故障，预估24小时恢复，请帮忙拦截,如有需要请联系片区装维师傅张彦龙15706307879主叫号码：13402268052.0;该号码仅供参考，请优先联系宽带账号。</t>
  </si>
  <si>
    <t>2025-01-18 18:21:49</t>
  </si>
  <si>
    <t>2025-01-18 18:22:18</t>
  </si>
  <si>
    <t>SD-057-250118-320491-6822</t>
  </si>
  <si>
    <t>2025-01-18 19:25:07</t>
  </si>
  <si>
    <t>普通区域-寿光市-羊口保障房小区-15964568157-500M-宽带上网投诉-次数0-202501180000511072</t>
  </si>
  <si>
    <t>202501180000511072</t>
  </si>
  <si>
    <t>202501180000511072#【已关注中国移动10086微信公众号】流程受理流水号：20250118192132159645681571149799
客户号码:15964568157
客户姓名:刘*
投诉地市:潍坊
来话流水:2025011819194873620820695
宽带账号:15964568157
宽带账号归属地市:潍坊
宽带账号归属区县:寿光市
故障地址:潍坊寿光市羊口镇学府街羊口保障房小区北区10号楼
联系电话:15965091165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故障细类:网速慢/上网掉线(专席)
携转原因:
故障时间:2025-01-18 19:22:46
具体故障现象:频繁掉线，
客户其他诉求:今天一直频繁掉线，已经关机重启多次未恢复，千兆路由，
;宽带小区$[羊口保障房小区]$</t>
  </si>
  <si>
    <t>2025-01-18 19:40:45</t>
  </si>
  <si>
    <t>2025-01-18 19:41:05</t>
  </si>
  <si>
    <t>SD-057-250118-978413-2959</t>
  </si>
  <si>
    <t>2025-01-18 13:05:25</t>
  </si>
  <si>
    <t>【调研】-80+普通-普通区域-寒亭区-海盛花苑小区-15169578485-300M-宽带上网投诉-次数0-20250118130433X673451227</t>
  </si>
  <si>
    <t>20250118130433X673451227</t>
  </si>
  <si>
    <t xml:space="preserve">流程受理流水号：20250118130348151695784851067792
客户号码:15169578485
客户姓名:张**
投诉地市:潍坊
来话流水:2025011813023255520850725
宽带账号:15169578485
宽带账号归属地市:潍坊
宽带账号归属区县:寒亭区
故障地址:潍坊寒亭区寒亭街道丰华路海盛花苑小区4号楼*********
联系电话:15169578485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故障时间:2025-01-18 13:03:18
具体故障现象:网速慢卡顿，重启光猫路由器
客户其他诉求:
</t>
  </si>
  <si>
    <t>2025-01-18 13:07:43</t>
  </si>
  <si>
    <t>2025-01-18 13:09:04</t>
  </si>
  <si>
    <t>SD-851-302844-23747-13416</t>
  </si>
  <si>
    <t>SD-057-250118-295670-2199</t>
  </si>
  <si>
    <t>2025-01-18 11:46:40</t>
  </si>
  <si>
    <t>【调研】-80+金卡-普通区域-潍城区-龙熙园-13516369731-1000M-宽带上网投诉-次数0-202501180000236441</t>
  </si>
  <si>
    <t>202501180000236441</t>
  </si>
  <si>
    <t xml:space="preserve">202501180000236441#流程受理流水号：20250118114609135163697311052436
客户号码:13516369731
客户姓名:牛**
投诉地市:潍坊
来话流水:2025011811451261920839483
宽带账号:13516369731
宽带账号归属地市:潍坊
宽带账号归属区县:潍城区
故障地址:潍坊潍城区城关街道福寿西街龙熙园1号楼*********
联系电话:13516369731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故障时间:2025-01-18 11:46:18
具体故障现象:网速慢卡顿，
客户其他诉求:客户侧为质差终端，要求上门更换终端并一并处理故障问题。
</t>
  </si>
  <si>
    <t>2025-01-18 11:48:25</t>
  </si>
  <si>
    <t>2025-01-18 11:48:43</t>
  </si>
  <si>
    <t>SD-057-250118-965830-2340</t>
  </si>
  <si>
    <t>2025-01-18 11:59:18</t>
  </si>
  <si>
    <t>【调研】-(目标)普通区域-青州市-青城樱园-13793666066-200M-宽带上网投诉-次数0-20250118115755X675162622</t>
  </si>
  <si>
    <t>20250118115755X675162622</t>
  </si>
  <si>
    <t xml:space="preserve">流程受理流水号：20250118115714137936660661055171
客户号码:13793666066
客户姓名:刘**
投诉地市:潍坊
来话流水:2025011811565647620867452
宽带账号:13793666066
宽带账号归属地市:潍坊
宽带账号归属区县:青州市
故障地址:潍坊青州市益都街道海岱北路青城樱园一期15号楼*********
联系电话:13793666066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光功率:-27.95
故障大类:宽带/电视
故障细类:宽带无法上网
携转原因:
故障时间:2025-01-18 11:57:23
具体故障现象:网速慢卡顿，
客户其他诉求:网速慢卡顿，
</t>
  </si>
  <si>
    <t>2025-01-18 12:01:07</t>
  </si>
  <si>
    <t>2025-01-18 12:01:22</t>
  </si>
  <si>
    <t>SD-057-250118-103824-6828</t>
  </si>
  <si>
    <t>2025-01-18 19:25:54</t>
  </si>
  <si>
    <t>【调研】-普通区域-安丘市-名寨上筑-15614627771-500M-业务受理宽带-次数0-202501180000510778</t>
  </si>
  <si>
    <t>202501180000510778</t>
  </si>
  <si>
    <t>202501180000510778#受理号码 : 15614627771客户姓名 : 辛**号码归属地 : 潍坊安丘 － 安丘市金正通讯经营部（凯硕店）用户品牌 : 全球通
客户来电称，宽带电视不能看，提示无信号，请处理，谢谢
潍坊安丘市兴安街道和平路名寨上筑迁天顺家园</t>
  </si>
  <si>
    <t>2025-01-18 19:26:31</t>
  </si>
  <si>
    <t>2025-01-18 19:27:04</t>
  </si>
  <si>
    <t>SD-057-250118-925013-2963</t>
  </si>
  <si>
    <t>2025-01-18 13:06:21</t>
  </si>
  <si>
    <t>【调研】-80+银卡-普通区域-奎文区-樱园东区-13964653815-300M-业务受理宽带-次数0-202501180000277402</t>
  </si>
  <si>
    <t>202501180000277402</t>
  </si>
  <si>
    <t>202501180000277402# 宽带账号:13964653815; 联系电话：13964653815，问题类型：此工单为群障修复工单，根据群障全量闭环修复管理要求，为确保客户网络通畅，请装维人员跟进修复网络问题，谢谢！ 
 群障标题：公告。故障描述：樱园东区主叫号码：13964653815.0;该号码仅供参考，请优先联系宽带账号。</t>
  </si>
  <si>
    <t>2025-01-18 13:09:30</t>
  </si>
  <si>
    <t>2025-01-18 13:09:47</t>
  </si>
  <si>
    <t>SD-851-212997-20944-4863</t>
  </si>
  <si>
    <t>SD-057-250118-560197-5069</t>
  </si>
  <si>
    <t>2025-01-18 16:28:51</t>
  </si>
  <si>
    <t>FTTR-(目标)普通区域-奎文区-恒大名都-17863619568-1000M-宽带上网投诉-次数0-202501180000406815</t>
  </si>
  <si>
    <t>2025-01-19 17:29:00</t>
  </si>
  <si>
    <t>202501180000406815</t>
  </si>
  <si>
    <t>202501180000406815#17863619568客户来电要求投诉宽带网速慢，拒绝转接宽带专席，强烈要求投诉，联系电话：本机流水：2025011816263354120821728</t>
  </si>
  <si>
    <t>2025-01-18 16:32:15</t>
  </si>
  <si>
    <t>2025-01-18 16:34:51</t>
  </si>
  <si>
    <t>SD-851-268656-9188-4604</t>
  </si>
  <si>
    <t>SD-057-250118-746085-4494</t>
  </si>
  <si>
    <t>2025-01-18 15:27:34</t>
  </si>
  <si>
    <t>【重投】-(目标)普通区域-昌邑市-长太屯村自然村-18206443505-100M-宽带上网投诉-次数0-202501180000364454</t>
  </si>
  <si>
    <t>2025-01-19 16:28:00</t>
  </si>
  <si>
    <t>202501180000364454</t>
  </si>
  <si>
    <t xml:space="preserve">202501180000364454#流程受理流水号：20250118152452182064435051098964
客户号码:18206443505
客户姓名:苏**
投诉地市:潍坊
来话流水:2025011815241469820879137
宽带账号:18206443505
宽带账号归属地市:潍坊
宽带账号归属区县:昌邑市
故障地址:潍坊昌邑市饮马镇长太屯村长太屯村自然村长太屯村南2号箱*********
联系电话:13173111983
联系人:先生/女士
工单紧急程度:一般
是否有升级投诉倾向:否
是否重复投诉:否
是否携转意向:否
是否投诉倾向:否
是否智能网关:非智能网关
当前是否在线:否
接入方式:FTTH
端到端诊断结果:设备告警
是否质差终端:是
光功率:无
故障大类:宽带/电视
故障细类:宽带无法上网
携转原因:
故障时间:2025-01-18 15:26:12
具体故障现象:光猫亮红灯，
客户其他诉求:要求退还无法使用期间的宽带费用，
</t>
  </si>
  <si>
    <t>2025-01-18 15:30:55</t>
  </si>
  <si>
    <t>2025-01-18 15:32:37</t>
  </si>
  <si>
    <t>SD-057-250118-109472-4450</t>
  </si>
  <si>
    <t>2025-01-18 15:24:06</t>
  </si>
  <si>
    <t>普通区域-临朐县-龙泉小区西区-18753650330-300M-宽带上网投诉-次数0-202501180000358834</t>
  </si>
  <si>
    <t>202501180000358834</t>
  </si>
  <si>
    <t>202501180000358834#客户来电反馈宽带无法上网，无法配合线上排障，请协助处理谢谢；联系电话：18753650330；联系人：王*；来电流水：2025011815220357420853234</t>
  </si>
  <si>
    <t>2025-01-18 15:28:27</t>
  </si>
  <si>
    <t>2025-01-18 15:28:44</t>
  </si>
  <si>
    <t>SD-057-250118-947065-4394</t>
  </si>
  <si>
    <t>2025-01-18 15:20:12</t>
  </si>
  <si>
    <t>【调研】-普通区域-高密市-八里庄-13806494169-200M-宽带上网投诉-次数0-202501180000357925</t>
  </si>
  <si>
    <t>2025-01-19 16:21:00</t>
  </si>
  <si>
    <t>202501180000357925</t>
  </si>
  <si>
    <t>202501180000357925#流程受理流水号：20250118151544138064941691096718
客户号码:13806494169
客户姓名:马**
投诉地市:潍坊
来话流水:2025011815152550720873955
宽带账号:13806494169
宽带账号归属地市:潍坊
宽带账号归属区县:高密市
故障地址:潍坊高密市密水街道八里庄行政村八里庄高密八里庄侯志刚45号箱*********
联系电话:13806494169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故障细类:宽带无法上网(专席)
携转原因:
故障时间:2025-01-18 15:19:28
具体故障现象:光猫灯正常但电脑手机无法上网，
客户其他诉求:
;宽带小区$[八里庄]$</t>
  </si>
  <si>
    <t>2025-01-18 15:37:13</t>
  </si>
  <si>
    <t>2025-01-18 15:37:32</t>
  </si>
  <si>
    <t>SD-851-292565-90-14538</t>
  </si>
  <si>
    <t>SD-057-250118-971328-4502</t>
  </si>
  <si>
    <t>2025-01-18 15:28:58</t>
  </si>
  <si>
    <t>普通区域-诸城市-大源橡树湾-13616363226-500M-宽带延伸服务-次数0-202501180000363479</t>
  </si>
  <si>
    <t>202501180000363479</t>
  </si>
  <si>
    <t xml:space="preserve">202501180000363479#流程受理流水号：20250118152747136163632261099716
客户号码:13616363226
客户姓名:何**
投诉地市:潍坊
来话流水:2025011815271654720815700
宽带账号:13616363226
宽带账号归属地市:潍坊
宽带账号归属区县:诸城市
故障地址:潍坊诸城市龙都街道龙都街大源橡树湾21号楼*********
联系电话:13616363226
联系人:先生/女士
工单紧急程度:紧急
是否有升级投诉倾向:否
是否重复投诉:否
是否携转意向:否
是否投诉倾向:否
是否智能网关:智能网关
当前是否在线:是
接入方式:FTTH
是否质差终端:无质差信息
光功率:-16.67
故障大类:宽带/电视
故障细类:宽带延伸服务
携转原因:
故障时间:2025-01-18 15:28:02
具体故障现象:重新布置网线，
</t>
  </si>
  <si>
    <t>2025-01-18 15:37:31</t>
  </si>
  <si>
    <t>2025-01-18 15:37:56</t>
  </si>
  <si>
    <t>SD-057-250118-276931-4505</t>
  </si>
  <si>
    <t>2025-01-18 15:29:07</t>
  </si>
  <si>
    <t>普通区域-青州市-郝家庄村自然村-1836463071802-300M-宽带上网投诉-次数0-20250118152623X183381124</t>
  </si>
  <si>
    <t>20250118152623X183381124</t>
  </si>
  <si>
    <t xml:space="preserve">【农村网络投诉】流程受理流水号：2025011815250018364630718021099001
客户号码:1836463071802
客户姓名:司**
投诉地市:潍坊
来话流水:2025011815243580620883368
宽带账号:1836463071802
宽带账号归属地市:潍坊
宽带账号归属区县:青州市
故障地址:潍坊青州市黄楼街道郝家庄村郝家庄村自然村二次扩容5号箱（郝勤云)*********
联系电话:18364630718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15:25:55
具体故障现象:光猫亮红灯，
客户其他诉求:
</t>
  </si>
  <si>
    <t>2025-01-18 15:31:32</t>
  </si>
  <si>
    <t>2025-01-18 15:31:56</t>
  </si>
  <si>
    <t>SD-851-305673-17792-18575</t>
  </si>
  <si>
    <t>SD-057-250118-017342-24</t>
  </si>
  <si>
    <t>2025-01-18 07:46:00</t>
  </si>
  <si>
    <t>(目标)普通区域-滨海-太平北区-15863271915-100M-宽带上网投诉-次数0-202501180000092040</t>
  </si>
  <si>
    <t>202501180000092040</t>
  </si>
  <si>
    <t xml:space="preserve">202501180000092040#流程受理流水号：20250118074502158632719151000161
客户号码:15863271915
客户姓名:宋**
投诉地市:潍坊
来话流水:2025011807441368220897987
宽带账号:15863271915
宽带账号归属地市:潍坊
宽带账号归属区县:滨海
故障地址:潍坊滨海大家洼街道海源街太平北区2号楼*********
联系电话:18263663398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光功率:-22.07
故障大类:宽带/电视
故障细类:移动高清电视故障
携转原因:
故障时间:2025-01-18 07:44:14
魔百和单播/组播:单播
具体故障现象:机顶盒无法开机，
客户其他诉求:客户侧为质差终端，要求上门更换终端并一并处理故障问题。
</t>
  </si>
  <si>
    <t>2025-01-18 07:53:31</t>
  </si>
  <si>
    <t>2025-01-18 07:58:41</t>
  </si>
  <si>
    <t>SD-057-250118-580412-1505</t>
  </si>
  <si>
    <t>2025-01-18 10:44:34</t>
  </si>
  <si>
    <t>普通区域-安丘市-育英家园-18863682483-300M-宽带上网投诉-次数0-20250118104356X236222759</t>
  </si>
  <si>
    <t>20250118104356X236222759</t>
  </si>
  <si>
    <t xml:space="preserve">流程受理流水号：20250118104218188636824831035558
客户号码:18863682483
客户姓名:赵**
投诉地市:潍坊
来话流水:2025011810415947020868439
宽带账号:18863682483
宽带账号归属地市:潍坊
宽带账号归属区县:安丘市
故障地址:潍坊安丘市兴安街道南苑路育英家园3号楼*********
联系电话:18863682483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10:43:43
具体故障现象:光猫亮红灯，
客户其他诉求:
</t>
  </si>
  <si>
    <t>2025-01-18 10:52:43</t>
  </si>
  <si>
    <t>2025-01-18 10:53:06</t>
  </si>
  <si>
    <t>SD-057-250118-853942-1561</t>
  </si>
  <si>
    <t>2025-01-18 10:48:49</t>
  </si>
  <si>
    <t>普通区域-奎文区-玄家朱茂小区-15165604242-300M-宽带上网投诉-次数0-202501180000192684</t>
  </si>
  <si>
    <t>202501180000192684</t>
  </si>
  <si>
    <t xml:space="preserve">202501180000192684#宽带账号：15165604242；宽带地址：潍坊高新高新城区银枫路玄家朱茂小区1号楼*；客户来电反映宽带网速慢，系统查询客户为质差路由器，已向客户解释说明，客户有路由器办理意向，请协助尽快核实处理，联系电话：15165604242；联系人：女士；来电流水：2025011810454776320815983。 
</t>
  </si>
  <si>
    <t>2025-01-18 10:51:45</t>
  </si>
  <si>
    <t>2025-01-18 10:52:11</t>
  </si>
  <si>
    <t>SD-851-318026-14119-9425</t>
  </si>
  <si>
    <t>SD-057-250118-590814-5074</t>
  </si>
  <si>
    <t>2025-01-18 16:29:10</t>
  </si>
  <si>
    <t>【调研】-80+金卡-普通区域-高密市-康成名世豪庭-13953688566-300M-宽带上网投诉-次数0-20250118162630X790509445</t>
  </si>
  <si>
    <t>2025-01-19 17:30:00</t>
  </si>
  <si>
    <t>20250118162630X790509445</t>
  </si>
  <si>
    <t xml:space="preserve">流程受理流水号：20250118162550139536885661114077
客户号码:13953688566
客户姓名:冷**
投诉地市:潍坊
来话流水:2025011816245304120801847
宽带账号:13953688566
宽带账号归属地市:潍坊
宽带账号归属区县:高密市
故障地址:潍坊高密市密水街道康成大街康成名世豪庭5号楼*********
联系电话:18560692183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16:26:38
具体故障现象:光猫亮红灯，
客户其他诉求:
</t>
  </si>
  <si>
    <t>2025-01-18 16:31:46</t>
  </si>
  <si>
    <t>2025-01-18 16:32:53</t>
  </si>
  <si>
    <t>SD-851-286067-4772-9382</t>
  </si>
  <si>
    <t>SD-057-250118-406952-3750</t>
  </si>
  <si>
    <t>2025-01-18 14:26:40</t>
  </si>
  <si>
    <t>80+普通-普通区域-寿光市-仉东村自然村-15966180969-500M-宽带上网投诉-次数0-202501180000321444</t>
  </si>
  <si>
    <t>202501180000321444</t>
  </si>
  <si>
    <t xml:space="preserve">202501180000321444#流程受理流水号：20250118142543159661809691084737
客户号码:15966180969
客户姓名:赵**
投诉地市:潍坊
来话流水:2025011814244543920870491
宽带账号:15966180969
宽带账号归属地市:潍坊
宽带账号归属区县:寿光市
故障地址:潍坊寿光市侯镇仉东村仉东村自然村仉东村5箱(仉东东北沿街赵洪军）*********
联系电话:13406611371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光功率:-21.02
故障大类:宽带/电视
故障细类:移动高清电视故障
携转原因:
故障时间:2025-01-18 14:12:40
魔百和单播/组播:组播
具体故障现象:提示用户不存在，
客户其他诉求:客户侧为质差终端，要求上门更换终端并一并处理故障问题。
</t>
  </si>
  <si>
    <t>2025-01-18 14:32:50</t>
  </si>
  <si>
    <t>2025-01-18 14:33:18</t>
  </si>
  <si>
    <t>SD-851-308554-6388-1519</t>
  </si>
  <si>
    <t>SD-057-250118-645723-6773</t>
  </si>
  <si>
    <t>2025-01-18 19:17:46</t>
  </si>
  <si>
    <t>普通区域-寒亭区-怡海花园小区-13371055617-1000M-业务受理宽带-次数0-202501180000508649</t>
  </si>
  <si>
    <t>202501180000508649</t>
  </si>
  <si>
    <t>202501180000508649# 宽带账号:13371055617; 联系电话：13371055617，问题类型：此工单为群障修复工单，根据群障全量闭环修复管理要求，为确保客户网络通畅，请装维人员跟进修复网络问题，谢谢！ 
 群障标题：公告。故障描述：怡海花园小区主叫号码：13371055617.0;该号码仅供参考，请优先联系宽带账号。</t>
  </si>
  <si>
    <t>2025-01-18 19:19:06</t>
  </si>
  <si>
    <t>2025-01-18 19:19:25</t>
  </si>
  <si>
    <t>SD-851-301905-24617-12352</t>
  </si>
  <si>
    <t>2025-01-18 16:20:05</t>
  </si>
  <si>
    <t>【调研】-80+金卡-普通区域-奎文区-华昇现代家具-15165367006-1000M-宽带上网投诉-次数0-202501180000399840 一级督办</t>
  </si>
  <si>
    <t>2025-01-19 17:21:00</t>
  </si>
  <si>
    <t>202501180000399840</t>
  </si>
  <si>
    <t>2025-01-18 16:22:28</t>
  </si>
  <si>
    <t>2025-01-18 16:22:52</t>
  </si>
  <si>
    <t>SD-851-304940-16403-21258</t>
  </si>
  <si>
    <t>SD-057-250118-268017-5028</t>
  </si>
  <si>
    <t>2025-01-18 16:26:14</t>
  </si>
  <si>
    <t>80+白金-普通区域-潍城区-范家自然村-13963662690-1000M-宽带上网投诉-次数0-20250118162348X628218773 一级督办</t>
  </si>
  <si>
    <t>2025-01-19 17:27:00</t>
  </si>
  <si>
    <t>20250118162348X628218773</t>
  </si>
  <si>
    <t xml:space="preserve">【农村网络投诉】流程受理流水号：20250118162239139636626901113266
客户号码:13963662690
客户姓名:季**
投诉地市:潍坊
来话流水:2025011816200720620844287
宽带账号:13963662690
宽带账号归属地市:潍坊
宽带账号归属区县:潍城区
故障地址:潍坊潍城区乐埠山生态经济发展区范家范家自然村中心街东5条路王明亮家6#*********
联系电话:13853620139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故障时间:2025-01-18 16:23:02
具体故障现象:对大面积故障不认可，已经10多天不能用了
客户其他诉求:
</t>
  </si>
  <si>
    <t>2025-01-18 16:32:57</t>
  </si>
  <si>
    <t>2025-01-18 16:33:30</t>
  </si>
  <si>
    <t>SD-851-307072-6383-26677</t>
  </si>
  <si>
    <t>SD-057-250118-310427-5076</t>
  </si>
  <si>
    <t>2025-01-18 16:29:14</t>
  </si>
  <si>
    <t>普通区域-诸城市-诸城市金色星光酒店-19811792787-200M-宽带上网投诉-次数0-20250118162420X660660929</t>
  </si>
  <si>
    <t>20250118162420X660660929</t>
  </si>
  <si>
    <t>宽带账号：19811792787；宽带地址：潍坊诸城市密州街道兴华西路诸城市金色星光酒店金色星光酒店厚覆盖1号箱*具体现象：客户来电要求投诉，维修师傅，，要求尽快处理回复！来电流水：2025011816162911120800731联系电话：19811792373</t>
  </si>
  <si>
    <t>2025-01-18 16:31:59</t>
  </si>
  <si>
    <t>2025-01-18 16:32:35</t>
  </si>
  <si>
    <t>SD-852-344635-1901-14902</t>
  </si>
  <si>
    <t>2025-01-18 16:29:22</t>
  </si>
  <si>
    <t>80+普通-普通区域-奎文区-凤怡山庄-13963683093-300M-宽带上网投诉-次数0-202501180000406712 一级督办</t>
  </si>
  <si>
    <t>202501180000406712</t>
  </si>
  <si>
    <t>2025-01-18 16:38:43</t>
  </si>
  <si>
    <t>2025-01-18 16:39:27</t>
  </si>
  <si>
    <t>SD-057-250118-756821-1515</t>
  </si>
  <si>
    <t>2025-01-18 10:45:44</t>
  </si>
  <si>
    <t>普通区域-昌邑市-凤凰村自然村-18366535739-200M-宽带上网投诉-次数0-202501180000190551</t>
  </si>
  <si>
    <t>2025-01-19 11:46:00</t>
  </si>
  <si>
    <t>202501180000190551</t>
  </si>
  <si>
    <t>202501180000190551#流程受理流水号：20250118104356183665357391036017
客户号码:18366535739
客户姓名:尹**
投诉地市:潍坊
来话流水:2025011810422240120873265
宽带账号:18366535739
账号归属区县:昌邑-围子代理商管理中心
联系电话:18366535739
联系人:先生/女士
宽带地址:潍坊
工单紧急程度:一般
是否投诉倾向:否
是否重复投诉:否
是否携转意向:否
是否有升级投诉倾向:否
*业务名称:业务融合开机流程宽带+OTT
投诉内容:手机号码：18366535739，【问题描述】客户已办理宽带业务，有开通单，要求装维尽快联系上门，请处理，谢谢。联系电话：18366535739，联系人：先生/女士，录音流水号：2025011810422240120873265。受理明细：531920062399999999。
在途开通单信息：536250116727690424，18366535739，2025-01-16 10:57:41，业务融合开机流程宽带+OTT，处理中，装维选址
是否到厅:否
业务名称:业务融合开机流程宽带+OTT
;宽带小区$[凤凰村自然村]$</t>
  </si>
  <si>
    <t>2025-01-18 10:50:01</t>
  </si>
  <si>
    <t>2025-01-18 10:50:27</t>
  </si>
  <si>
    <t>SD-851-293324-4653-22766</t>
  </si>
  <si>
    <t>SD-057-250118-895236-6729</t>
  </si>
  <si>
    <t>2025-01-18 19:14:20</t>
  </si>
  <si>
    <t>80+普通-普通区域-坊子区-泊庄村自然村-15266462729-1000M-宽带上网投诉-次数0-20250118191222X742493159</t>
  </si>
  <si>
    <t>20250118191222X742493159</t>
  </si>
  <si>
    <t xml:space="preserve">【农村网络投诉】流程受理流水号：20250118191140152664627291148389
客户号码:15266462729
客户姓名:王**
投诉地市:潍坊
来话流水:2025011819091006620863889
宽带账号:15266462729
宽带账号归属地市:潍坊
宽带账号归属区县:坊子区
故障地址:潍坊坊子区九龙街办（穆村）泊庄村泊庄村自然村泊庄村扩容基站东村东头5号箱（王效才）*********
联系电话:15662593408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故障细类:宽带无法上网(专席)
携转原因:
故障时间:2025-01-18 19:05:03
具体故障现象:光猫灯正常手机无法上网，要求尽快处理
客户其他诉求:
</t>
  </si>
  <si>
    <t>2025-01-18 19:16:06</t>
  </si>
  <si>
    <t>2025-01-18 19:17:24</t>
  </si>
  <si>
    <t>SD-851-258333-26566-19614</t>
  </si>
  <si>
    <t>2025-01-18 19:14:24</t>
  </si>
  <si>
    <t>普通区域-青州市-泰丰购物广场-15763061837-200M-宽带上网投诉-次数0-20250118191242X762996558 一级督办</t>
  </si>
  <si>
    <t>20250118191242X762996558</t>
  </si>
  <si>
    <t>2025-01-18 19:16:22</t>
  </si>
  <si>
    <t>2025-01-18 19:16:43</t>
  </si>
  <si>
    <t>SD-057-250118-520396-6732</t>
  </si>
  <si>
    <t>2025-01-18 19:14:27</t>
  </si>
  <si>
    <t>80+银卡-普通区域-诸城市-杨春家园-13963607175-100M-宽带上网投诉-次数0-202501180000504594</t>
  </si>
  <si>
    <t>202501180000504594</t>
  </si>
  <si>
    <t>202501180000504594#【网络电视】宽带账号：13963607175；宽带地址：潍坊诸城市龙都街道人民路杨春家园19号楼；客户来电反映观看的是网络电视/“电视家”无法观看，客户已正常办理宽带/移动高清业务，按相关口径解释不认可，要求反馈，请协助处理，谢谢！联系电话：13963607175；联系人：先生 ；来电流水：2025011819115631820878890</t>
  </si>
  <si>
    <t>2025-01-18 19:22:57</t>
  </si>
  <si>
    <t>2025-01-18 19:23:29</t>
  </si>
  <si>
    <t>SD-851-321754-393-29442</t>
  </si>
  <si>
    <t>SD-057-250118-394128-6781</t>
  </si>
  <si>
    <t>2025-01-18 19:18:54</t>
  </si>
  <si>
    <t>普通区域-昌乐县-昌盛三期东区-19953611001-300M-宽带上网投诉-次数0-202501180000506485</t>
  </si>
  <si>
    <t>202501180000506485</t>
  </si>
  <si>
    <t xml:space="preserve">202501180000506485#宽带账号：19953611001；宽带地址：潍坊市昌乐县城关街道永康路昌盛三期；客户来电反映移动高清无法设置信号源，客户不配合排障，要求上门，请协助处理，谢谢！联系电话：19953611001；联系人：先生；来电流水：2025011819090077020863088。 </t>
  </si>
  <si>
    <t>2025-01-18 19:21:42</t>
  </si>
  <si>
    <t>2025-01-18 19:22:01</t>
  </si>
  <si>
    <t>SD-057-250118-952346-6785</t>
  </si>
  <si>
    <t>2025-01-18 19:19:58</t>
  </si>
  <si>
    <t>普通区域-寒亭区-欧洲小镇小区-18253653775-200M-宽带上网投诉-次数0-202501180000506381</t>
  </si>
  <si>
    <t>202501180000506381</t>
  </si>
  <si>
    <t xml:space="preserve">202501180000506381#宽带账号：18253653775；宽带地址：潍坊寒亭区开元街道通亭街欧洲小镇小区通亭街沿街楼东区（公建楼）；客户来电反映宽带无法上网，客户无法配合进行线上指导，要求师傅上门，请协助处理，谢谢！联系电话：13863688652；联系人：女士；来电流水：2025011819141399020890955。
</t>
  </si>
  <si>
    <t>2025-01-18 19:21:53</t>
  </si>
  <si>
    <t>2025-01-18 19:22:51</t>
  </si>
  <si>
    <t>SD-057-250118-795832-7539</t>
  </si>
  <si>
    <t>2025-01-18 21:09:47</t>
  </si>
  <si>
    <t>普通区域-奎文区-舜华园-15053669809-300M-宽带延伸服务-次数0-202501180000540392</t>
  </si>
  <si>
    <t>202501180000540392</t>
  </si>
  <si>
    <t xml:space="preserve">202501180000540392#流程受理流水号：20250118210647150536698091162745
客户号码:15053669809
客户姓名:高*
投诉地市:潍坊
来话流水:2025011821060695120882340
宽带账号:15053669809
宽带账号归属地市:潍坊
宽带账号归属区县:奎文区
故障地址:潍坊奎文区大虞街道北宫街舜华园7号楼*********
联系电话:15053669809
联系人:先生/女士
工单紧急程度:非常紧急
是否有升级投诉倾向:否
是否重复投诉:否
是否携转意向:否
是否投诉倾向:否
是否智能网关:智能网关
当前是否在线:是
接入方式:FTTH
是否质差终端:无质差信息
光功率:-17.59
故障大类:宽带/电视
故障细类:宽带延伸服务
携转原因:
故障时间:2025-01-18 21:04:19
具体故障现象:高清线问题，机顶盒指示灯正常，引导切换信号源，引导互换高清线还是未恢复，请尽快处理谢谢！
</t>
  </si>
  <si>
    <t>2025-01-18 21:23:59</t>
  </si>
  <si>
    <t>2025-01-18 21:24:19</t>
  </si>
  <si>
    <t>SD-057-250118-849105-4879</t>
  </si>
  <si>
    <t>2025-01-18 16:10:14</t>
  </si>
  <si>
    <t>普通区域-寒亭区-东小营小区-18764716720-300M-宽带上网投诉-次数0-202501180000393760</t>
  </si>
  <si>
    <t>2025-01-19 17:11:00</t>
  </si>
  <si>
    <t>202501180000393760</t>
  </si>
  <si>
    <t>202501180000393760#宽带账号：18764716720；宽带地址：潍坊寒亭区张氏镇民主西街东小营小区42号楼*；客户来电反映移动高清看不了，客户不配合线上指导，要求上门，请协助处理，谢谢！联系电话：15254225868
；联系人：先生；来电流水：2025011816044076920860345</t>
  </si>
  <si>
    <t>2025-01-18 16:15:20</t>
  </si>
  <si>
    <t>2025-01-18 16:16:30</t>
  </si>
  <si>
    <t>SD-851-307345-205-23246</t>
  </si>
  <si>
    <t>SD-057-250118-267483-4880</t>
  </si>
  <si>
    <t>2025-01-18 16:10:35</t>
  </si>
  <si>
    <t>80+普通-普通区域--null-18353658518-宽带上网投诉-次数0-202501180000393584</t>
  </si>
  <si>
    <t>202501180000393584</t>
  </si>
  <si>
    <t>202501180000393584#流程受理流水号：20250118160508183536585181108964
客户号码:18353658518
客户姓名:姚**
投诉地市:潍坊
来话流水:2025011816045438520863103
宽带账号:18353658518
账号归属区县:青州市诚信电子器材经营部
联系电话:18353658518
联系人:先生/女士
宽带地址:潍坊
工单紧急程度:非常紧急
是否投诉倾向:否
是否重复投诉:否
是否携转意向:否
是否有升级投诉倾向:否
*业务名称:业务融合开机流程宽带
投诉内容:手机号码：18353658518，【问题描述】客户已办理宽带业务，有开通单，要求装维尽快联系上门，请处理，谢谢。联系电话：18353658518，联系人：先生/女士，录音流水号：2025011816045438520863103。受理明细：531920062399999999。
在途开通单信息：536250118291191040，18353658518，2025-01-18 14:05:42，业务融合开机流程宽带，处理中，手写判断和地址录入
是否到厅:否
业务名称:业务融合开机流程宽带
;宽带小区$[潍坊科技学院]$</t>
  </si>
  <si>
    <t>2025-01-19 10:45:17</t>
  </si>
  <si>
    <t>SD-057-250118-936178-4969</t>
  </si>
  <si>
    <t>2025-01-18 16:20:33</t>
  </si>
  <si>
    <t>FTTR-(目标)普通区域-安丘市-管公金湖社区2-15853632917-1000M-宽带上网投诉-次数0-20250118161821X301301207</t>
  </si>
  <si>
    <t>20250118161821X301301207</t>
  </si>
  <si>
    <t xml:space="preserve">【农村网络投诉】流程受理流水号：20250118161535158536329171111448
客户号码:15853632917
客户姓名:崔**
投诉地市:潍坊
来话流水:2025011816132146120863116
宽带账号:15853632917
宽带账号归属地市:潍坊
宽带账号归属区县:安丘市
故障地址:潍坊安丘市管公镇管公村管公金湖社区2南楼*********
联系电话:15853632917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光功率:-18.44
故障大类:宽带/电视
故障细类:网速慢/上网掉线(专席)
携转原因:
故障时间:2025-01-18 16:15:44
具体故障现象:网速慢卡顿，客户表示师傅告知客户宽带位置无法安装千兆网络，但是本机已经办理了千兆网络，网络一直未达到千兆，客户要求上报核实处理
客户其他诉求:
</t>
  </si>
  <si>
    <t>2025-01-18 16:26:10</t>
  </si>
  <si>
    <t>2025-01-18 16:26:50</t>
  </si>
  <si>
    <t>SD-851-262976-27954-16725</t>
  </si>
  <si>
    <t>SD-057-250118-795864-3715</t>
  </si>
  <si>
    <t>2025-01-18 14:22:49</t>
  </si>
  <si>
    <t>普通区域-安丘市-安丘郝家庄村-1810636593602-100M-宽带上网投诉-次数1-202501180000170009</t>
  </si>
  <si>
    <t>2025-01-19 15:23:00</t>
  </si>
  <si>
    <t>202501180000170009</t>
  </si>
  <si>
    <t>202501180000170009#流程受理流水号：2025011810171318106365936021028597
客户号码:1810636593602
客户姓名:云**
投诉地市:潍坊
来话流水:2025011810150534120837221
宽带账号:1810636593602
账号归属区县:安丘市顺驰手机门市
联系电话:15053639366
联系人:先生/女士
宽带地址:潍坊
工单紧急程度:非常紧急
是否投诉倾向:否
是否重复投诉:否
是否携转意向:否
是否有升级投诉倾向:否
*业务名称:业务融合开机流程宽带
投诉内容:10080转回：手机号码：1810636593602，【问题描述】客户已办理宽带业务，有开通单，要求装维尽快联系上门，请处理，谢谢。联系电话：15053639366，联系人：先生/女士，录音流水号：2025011810150534120837221。受理明细：531920062399999999。
在途开通单信息：536250112865794466，1810636593602，2025-01-12 16:58:32，业务融合开机流程宽带，处理中，装维选址
客户表示一直联系安装师傅，师傅不接电话，要求尽快核实处理
是否到厅:否
业务名称:业务融合开机流程宽带
;宽带小区$[安丘郝家庄村]$</t>
  </si>
  <si>
    <t>2025-01-18 14:27:55</t>
  </si>
  <si>
    <t>2025-01-18 14:29:34</t>
  </si>
  <si>
    <t>SD-057-250118-693408-3716</t>
  </si>
  <si>
    <t>2025-01-18 14:23:02</t>
  </si>
  <si>
    <t>【调研】-80+普通-普通区域-寒亭区-朱里一村自然村-15095222420-1000M-宽带上网投诉-次数0-20250118142038X238362438</t>
  </si>
  <si>
    <t>20250118142038X238362438</t>
  </si>
  <si>
    <t xml:space="preserve">【农村网络投诉】流程受理流水号：20250118141655150952224201082632
客户号码:15095222420
客户姓名:马**
投诉地市:潍坊
来话流水:2025011814163911420880418
宽带账号:15095222420
宽带账号归属地市:潍坊
宽带账号归属区县:寒亭区
故障地址:潍坊寒亭区朱里镇朱里一村朱里一村自然村朱里镇朱里一村17号箱*********
联系电话:15095222420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光功率:-17.72
故障大类:宽带/电视
故障细类:宽带无法上网(专席)
携转原因:
故障时间:2025-01-18 14:16:59
具体故障现象:无法上网，客户表示操作不了，请协助处理，谢谢
客户其他诉求:
</t>
  </si>
  <si>
    <t>2025-01-18 14:34:11</t>
  </si>
  <si>
    <t>2025-01-18 14:34:42</t>
  </si>
  <si>
    <t>SD-851-242413-1398-11158</t>
  </si>
  <si>
    <t>SD-057-250118-983145-1479</t>
  </si>
  <si>
    <t>2025-01-18 10:41:10</t>
  </si>
  <si>
    <t>【调研】-80+金卡-普通区域-安丘市-桥北头沿街（小微）-15288837266-1000M-宽带上网投诉-次数0-20250118103958X998311222</t>
  </si>
  <si>
    <t>20250118103958X998311222</t>
  </si>
  <si>
    <t xml:space="preserve">流程受理流水号：20250118103758152888372661034347
客户号码:15288837266
客户姓名:别**
投诉地市:潍坊
来话流水:2025011810370885520808196
宽带账号:15288837266
宽带账号归属地市:潍坊
宽带账号归属区县:安丘市
故障地址:潍坊安丘市兴安街道潍徐北路桥北头沿街（小微）桥北头沿街1号箱*********
联系电话:15288837266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光功率:-21.42
故障大类:宽带/电视
故障细类:宽带无法上网(专席)
携转原因:
故障时间:2025-01-18 10:37:38
具体故障现象:提示网络无法连接，光猫电源不能正常开启，上网一会电源就灭掉，，无法使用，谢谢
客户其他诉求:
</t>
  </si>
  <si>
    <t>2025-01-18 10:43:05</t>
  </si>
  <si>
    <t>2025-01-18 10:43:26</t>
  </si>
  <si>
    <t>SD-852-279862-1747-13157</t>
  </si>
  <si>
    <t>SD-057-250118-865927-1480</t>
  </si>
  <si>
    <t>2025-01-18 10:41:14</t>
  </si>
  <si>
    <t>【调研】-普通区域-坊子区-大孙孟村-15264619686-1000M-宽带上网投诉-次数0-20250118104009X980155300</t>
  </si>
  <si>
    <t>20250118104009X980155300</t>
  </si>
  <si>
    <t xml:space="preserve">【农村网络投诉】流程受理流水号：20250118103938152646196861034813
客户号码:15264619686
客户姓名:刘**
投诉地市:潍坊
来话流水:2025011810381378020821326
宽带账号:15264619686
宽带账号归属地市:潍坊
宽带账号归属区县:峡山区
故障地址:潍坊峡山区王家庄街道（王家庄）大孙孟村行政村大孙孟村7号楼*********
联系电话:15264619686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10:36:26
具体故障现象:无法上网
客户其他诉求:
</t>
  </si>
  <si>
    <t>2025-01-18 10:53:03</t>
  </si>
  <si>
    <t>2025-01-18 10:53:26</t>
  </si>
  <si>
    <t>SD-057-250118-870936-1520</t>
  </si>
  <si>
    <t>2025-01-18 10:46:04</t>
  </si>
  <si>
    <t>【调研】-普通区域-安丘市-周家沙埠村自然村-15964561973-200M-业务受理宽带-次数0-202501180000192042</t>
  </si>
  <si>
    <t>2025-01-19 10:47:00</t>
  </si>
  <si>
    <t>202501180000192042</t>
  </si>
  <si>
    <t>202501180000192042# 宽带账号:15964561973; 联系电话：15964561973，问题类型：此工单为群障修复工单，根据群障全量闭环修复管理要求，为确保客户网络通畅，请装维人员跟进修复网络问题，谢谢！ 
 群障标题：公告。故障描述：潍坊安丘市周家沙埠村自然村主缆故障，预估24小时恢复，请帮忙拦截。主叫号码：15964561973.0;该号码仅供参考，请优先联系宽带账号。</t>
  </si>
  <si>
    <t>2025-01-18 10:50:20</t>
  </si>
  <si>
    <t>2025-01-18 10:50:39</t>
  </si>
  <si>
    <t>SD-851-273055-16238-10172</t>
  </si>
  <si>
    <t>SD-057-250118-624158-4882</t>
  </si>
  <si>
    <t>2025-01-18 16:11:02</t>
  </si>
  <si>
    <t>普通区域-潍城区-交运花园-15066360366-200M-宽带上网投诉-次数0-20250118160813X693658891</t>
  </si>
  <si>
    <t>2025-01-19 17:12:00</t>
  </si>
  <si>
    <t>20250118160813X693658891</t>
  </si>
  <si>
    <t xml:space="preserve">流程受理流水号：20250118160713150663603661109413
客户号码:15066360366
客户姓名:李*
投诉地市:潍坊
来话流水:2025011816043979720860137
宽带账号:15066360366
宽带账号归属地市:潍坊
宽带账号归属区县:潍城区
故障地址:潍坊潍城区南关街道青年路交运花园13号楼*********
联系电话:15066360366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光功率:-17.82
故障大类:宽带/电视
故障细类:网速慢/上网掉线(专席)
携转原因:
故障时间:2025-01-18 16:09:34
具体故障现象:网速慢卡顿，
客户其他诉求:
</t>
  </si>
  <si>
    <t>2025-01-18 16:16:27</t>
  </si>
  <si>
    <t>2025-01-18 16:17:08</t>
  </si>
  <si>
    <t>SD-851-320127-6743-7730</t>
  </si>
  <si>
    <t>SD-057-250118-364287-4972</t>
  </si>
  <si>
    <t>2025-01-18 16:20:41</t>
  </si>
  <si>
    <t>普通区域-高密市-娘娘庙市场（小微）-536000229202-100M-宽带上网投诉-次数0-20250118161853X333001554</t>
  </si>
  <si>
    <t>20250118161853X333001554</t>
  </si>
  <si>
    <t xml:space="preserve">流程受理流水号：202501181616505360002292021111796
客户号码:536000229202
客户姓名:倪*
投诉地市:潍坊
来话流水:2025011816144961720880653
宽带账号:536000229202
宽带账号归属地市:潍坊
宽带账号归属区县:高密市
故障地址:潍坊高密市朝阳街道家纺路娘娘庙市场（小微）徐记饺子西墙上1号箱*********
联系电话:15725634777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16:18:13
具体故障现象:打不开网页，
客户其他诉求:
</t>
  </si>
  <si>
    <t>2025-01-18 16:23:16</t>
  </si>
  <si>
    <t>2025-01-18 16:23:33</t>
  </si>
  <si>
    <t>SD-057-250118-456028-5001</t>
  </si>
  <si>
    <t>普通区域-临朐县-曾家洼安置楼-13854410819-300M-宽带上网投诉-次数0-20250118162052X452178106</t>
  </si>
  <si>
    <t>2025-01-19 17:24:00</t>
  </si>
  <si>
    <t>20250118162052X452178106</t>
  </si>
  <si>
    <t xml:space="preserve">流程受理流水号：20250118161919138544108191112441
客户号码:13854410819
客户姓名:张**
投诉地市:潍坊
来话流水:2025011816185158620829041
宽带账号:13854410819
宽带账号归属地市:潍坊
宽带账号归属区县:临朐县
故障地址:潍坊临朐县东城街道兴隆路曾家洼安置楼南区28号楼*********
联系电话:13854410819
联系人:先生/女士
工单紧急程度:一般
是否有升级投诉倾向:否
是否重复投诉:否
是否携转意向:否
是否投诉倾向:否
是否智能网关:智能网关
当前是否在线:否
接入方式:--
端到端诊断结果:大面积故障
是否质差终端:无质差信息
光功率:无
故障大类:宽带/电视
故障细类:宽带无法上网
携转原因:
故障时间:2025-01-18 16:19:33
具体故障现象:用户表示室内线断了
客户其他诉求:
</t>
  </si>
  <si>
    <t>2025-01-18 16:25:01</t>
  </si>
  <si>
    <t>2025-01-18 16:25:43</t>
  </si>
  <si>
    <t>SD-851-266483-16187-6564</t>
  </si>
  <si>
    <t>SD-057-250118-134906-5037</t>
  </si>
  <si>
    <t>2025-01-18 16:26:42</t>
  </si>
  <si>
    <t>80+银卡-普通区域-高密市-凯宇凤城尚品-15098188690-300M-业务受理宽带-次数0-202501180000404910</t>
  </si>
  <si>
    <t>2025-01-19 16:27:00</t>
  </si>
  <si>
    <t>202501180000404910</t>
  </si>
  <si>
    <t>202501180000404910# 宽带账号:15098188690; 联系电话：15098188690，问题类型：此工单为群障修复工单，根据群障全量闭环修复管理要求，为确保客户网络通畅，请装维人员跟进修复网络问题，谢谢！ 
 群障标题：公告。故障描述：凯宇凤城尚品主叫号码：15054459462.0;该号码仅供参考，请优先联系宽带账号。</t>
  </si>
  <si>
    <t>2025-01-18 16:27:52</t>
  </si>
  <si>
    <t>SD-851-239722-14161-24880</t>
  </si>
  <si>
    <t>SD-057-250118-503146-5039</t>
  </si>
  <si>
    <t>2025-01-18 16:26:46</t>
  </si>
  <si>
    <t>普通区域-临朐县-凤凰新城（清华园）-15265614873-300M-业务受理宽带-次数0-202501180000405104</t>
  </si>
  <si>
    <t>202501180000405104</t>
  </si>
  <si>
    <t>202501180000405104# 宽带账号:15265614873; 联系电话：15265614873，问题类型：此工单为群障修复工单，根据群障全量闭环修复管理要求，为确保客户网络通畅，请装维人员跟进修复网络问题，谢谢！ 
 群障标题：公告。故障描述：潍坊临朐县凤凰新城（清华园）光缆故障，预估24小时恢复，请帮忙拦截,如有需要请联系片区装维师傅衣学全15706307553主叫号码：18019027025.0;该号码仅供参考，请优先联系宽带账号。</t>
  </si>
  <si>
    <t>2025-01-18 16:32:13</t>
  </si>
  <si>
    <t>2025-01-18 16:32:49</t>
  </si>
  <si>
    <t>SD-057-250118-982017-5088</t>
  </si>
  <si>
    <t>2025-01-18 16:29:51</t>
  </si>
  <si>
    <t>普通区域-高密市-东方明都门头房（小微）-15244466552-1000M-宽带上网投诉-次数0-20250118162837X917416551</t>
  </si>
  <si>
    <t>20250118162837X917416551</t>
  </si>
  <si>
    <t xml:space="preserve">流程受理流水号：20250118162656152444665521114367
客户号码:15244466552
客户姓名:王**
投诉地市:潍坊
来话流水:2025011816233287620885980
宽带账号:15244466552
宽带账号归属地市:潍坊
宽带账号归属区县:高密市
故障地址:潍坊高密市朝阳街道夷安大道东方明都门头房（小微）高密东方名都门头房（小微）9号楼西侧负一负二夹层12号分纤箱*********
联系电话:15244466552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光功率:-19.39
故障大类:宽带/电视
故障细类:宽带无法上网(专席)
携转原因:
故障时间:2025-01-18 16:32:47
具体故障现象:光猫灯正常但电脑手机无法上网，
客户其他诉求:请协助处理，谢谢
</t>
  </si>
  <si>
    <t>2025-01-18 16:31:47</t>
  </si>
  <si>
    <t>2025-01-18 16:32:10</t>
  </si>
  <si>
    <t>SD-852-247691-743-21618</t>
  </si>
  <si>
    <t>SD-057-250118-704381-3722</t>
  </si>
  <si>
    <t>2025-01-18 14:23:19</t>
  </si>
  <si>
    <t>80+银卡-普通区域-寒亭区-北韩家花园村自然村-13869649027-1000M-宽带上网投诉-次数0-20250118142209X329827348</t>
  </si>
  <si>
    <t>20250118142209X329827348</t>
  </si>
  <si>
    <t xml:space="preserve">【农村网络投诉】流程受理流水号：20250118142039138696490271083498
客户号码:13869649027
客户姓名:韩**
投诉地市:潍坊
来话流水:2025011814195021820814999
宽带账号:13869649027
宽带账号归属地市:潍坊
宽带账号归属区县:寒亭区
故障地址:潍坊寒亭区高里镇北韩家花园村北韩家花园村自然村北韩家花园村西北2号箱*********
联系电话:18150266027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14:21:35
具体故障现象:光猫亮红灯，
客户其他诉求:
</t>
  </si>
  <si>
    <t>2025-01-18 14:27:10</t>
  </si>
  <si>
    <t>2025-01-18 14:31:46</t>
  </si>
  <si>
    <t>SD-851-231584-31829-8723</t>
  </si>
  <si>
    <t>SD-057-250118-726308-4468</t>
  </si>
  <si>
    <t>2025-01-18 15:26:30</t>
  </si>
  <si>
    <t>80+银卡-普通区域-寿光市-纪东村自然村-15053653341-200M-业务受理宽带-次数0-202501180000361992</t>
  </si>
  <si>
    <t>2025-01-19 15:27:00</t>
  </si>
  <si>
    <t>202501180000361992</t>
  </si>
  <si>
    <t>202501180000361992# 宽带账号:15053653341; 联系电话：15053653341，问题类型：此工单为群障修复工单，根据群障全量闭环修复管理要求，为确保客户网络通畅，请装维人员跟进修复网络问题，谢谢！ 
 群障标题：公告。故障描述：潍坊寿光市纪东村自然村光缆故障，预估24小时恢复，请帮忙拦截,如有需要请联系片区装维师傅李垂冬15706307784主叫号码：15053653341.0;该号码仅供参考，请优先联系宽带账号。</t>
  </si>
  <si>
    <t>2025-01-18 15:27:57</t>
  </si>
  <si>
    <t>2025-01-18 15:28:17</t>
  </si>
  <si>
    <t>SD-057-250118-930467-1486</t>
  </si>
  <si>
    <t>2025-01-18 10:42:30</t>
  </si>
  <si>
    <t>普通区域-潍城区-柴家村自然村-15949765112-100M-宽带上网投诉-次数0-202501180000187409</t>
  </si>
  <si>
    <t>2025-01-19 11:43:00</t>
  </si>
  <si>
    <t>202501180000187409</t>
  </si>
  <si>
    <t xml:space="preserve">202501180000187409#流程受理流水号：20250118104050159497651121035145
客户号码:15949765112
客户姓名:柴**
投诉地市:潍坊
来话流水:2025011810401207120845817
宽带账号:15949765112
宽带账号归属地市:潍坊
宽带账号归属区县:潍城区
故障地址:潍坊潍城区望留街道柴家村村南养殖区第三排0号楼*********
联系电话:15863677885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故障时间:2025-01-18 10:42:01
具体故障现象:光猫亮红灯，
客户其他诉求:客户侧为质差终端，要求上门更换终端并一并处理故障问题。
</t>
  </si>
  <si>
    <t>2025-01-18 10:48:23</t>
  </si>
  <si>
    <t>2025-01-18 10:49:39</t>
  </si>
  <si>
    <t>SD-057-250118-736052-4889</t>
  </si>
  <si>
    <t>2025-01-18 16:11:26</t>
  </si>
  <si>
    <t>普通区域-安丘市-安丘市景芝镇潮力啤酒（小微）-15689191670-500M-宽带上网投诉-次数0-20250118161033X833673210</t>
  </si>
  <si>
    <t>20250118161033X833673210</t>
  </si>
  <si>
    <t xml:space="preserve">流程受理流水号：20250118160949156891916701110035
客户号码:15689191670
客户姓名:于*
投诉地市:潍坊
来话流水:2025011816082653620804671
宽带账号:15689191670
宽带账号归属地市:潍坊
宽带账号归属区县:安丘市
故障地址:潍坊安丘市景芝镇景芝206国道安丘市景芝镇潮力啤酒（小微）西南角1号箱*********
联系电话:15706461701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16:10:12
具体故障现象:光猫亮红灯，
客户其他诉求:
</t>
  </si>
  <si>
    <t>2025-01-18 16:12:36</t>
  </si>
  <si>
    <t>2025-01-18 16:12:54</t>
  </si>
  <si>
    <t>SD-851-294856-18480-17700</t>
  </si>
  <si>
    <t>SD-057-250118-587064-3723</t>
  </si>
  <si>
    <t>2025-01-18 14:23:23</t>
  </si>
  <si>
    <t>【调研】-80+白金-(目标)普通区域-安丘市-老兵马营村自然村-13964745910-1000M-宽带上网投诉-次数0-20250118142213X333267698</t>
  </si>
  <si>
    <t>20250118142213X333267698</t>
  </si>
  <si>
    <t xml:space="preserve">【农村网络投诉】流程受理流水号：20250118141940139647459101083268
客户号码:13964745910
客户姓名:刘**
投诉地市:潍坊
来话流水:2025011814192830120810968
宽带账号:13964745910
宽带账号归属地市:潍坊
宽带账号归属区县:安丘市
故障地址:潍坊安丘市凌河镇老兵马营村老兵马营村自然村老兵马营追加3号箱张维华*********
联系电话:13964745910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故障时间:2025-01-18 14:21:50
具体故障现象:用户无法提供具体故障现象，
客户其他诉求:
</t>
  </si>
  <si>
    <t>2025-01-18 14:26:16</t>
  </si>
  <si>
    <t>2025-01-18 14:26:44</t>
  </si>
  <si>
    <t>SD-851-271624-38082-24335</t>
  </si>
  <si>
    <t>SD-057-250118-294706-3769</t>
  </si>
  <si>
    <t>2025-01-18 14:29:14</t>
  </si>
  <si>
    <t>【调研】-80+金卡-普通区域-临朐县-西郡自然村-15963451661-1000M-魔百和投诉-次数0-20250118142815X695996914</t>
  </si>
  <si>
    <t>20250118142815X695996914</t>
  </si>
  <si>
    <t>【农村网络投诉】流程受理流水号：20250118142707159634516611085080
客户号码:15963451661
客户姓名:西**
投诉地市:潍坊
来话流水:2025011814263758220891683
宽带账号:15963451661
宽带账号归属地市:潍坊
宽带账号归属区县:临朐县
故障地址:潍坊临朐县城关街道西郡西郡自然村西郡（扩容2次）17号箱刘亚楠（外墙）*********
联系电话:15963451661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光功率:-15.95
故障大类:宽带/电视
故障细类:移动高清电视故障(专席)
携转原因:
故障时间:2025-01-18 14:22:47
魔百和单播/组播:组播
具体故障现象:机顶盒不亮灯，按过开关，圆的电源线，也拔插过，插座那端也换过，都不亮灯	
客户其他诉求:
魔百和单/组播：组播</t>
  </si>
  <si>
    <t>2025-01-18 14:33:16</t>
  </si>
  <si>
    <t>2025-01-18 14:33:43</t>
  </si>
  <si>
    <t>SD-851-233746-5260-25836</t>
  </si>
  <si>
    <t>SD-057-250118-067239-3771</t>
  </si>
  <si>
    <t>2025-01-18 14:29:18</t>
  </si>
  <si>
    <t>80+普通-普通区域-昌邑市-富康居宿舍区-13173139295-1000M-宽带上网投诉-次数0-20250118142829X709548274</t>
  </si>
  <si>
    <t>20250118142829X709548274</t>
  </si>
  <si>
    <t xml:space="preserve">流程受理流水号：20250118142739131731392951085197
客户号码:13173139295
客户姓名:佟**
投诉地市:潍坊
来话流水:2025011814240357620862530
宽带账号:13173139295
宽带账号归属地市:潍坊
宽带账号归属区县:昌邑市
故障地址:潍坊昌邑市城区利民街富康居宿舍区老纺机周围老纺机楼下1楼*********
联系电话:15653437538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14:30:04
具体故障现象:光猫亮红灯，
客户其他诉求:请核实，谢谢
</t>
  </si>
  <si>
    <t>2025-01-18 14:36:57</t>
  </si>
  <si>
    <t>2025-01-18 14:38:06</t>
  </si>
  <si>
    <t>SD-851-306629-20645-17295</t>
  </si>
  <si>
    <t>SD-057-250118-726513-4473</t>
  </si>
  <si>
    <t>2025-01-18 15:26:42</t>
  </si>
  <si>
    <t>【调研】-80+银卡-普通区域-奎文区-春景花园-13695368859-1000M-业务受理宽带-次数0-202501180000364419</t>
  </si>
  <si>
    <t>202501180000364419</t>
  </si>
  <si>
    <t>202501180000364419# 宽带账号:13695368859; 联系电话：13695368859，问题类型：此工单为群障修复工单，根据群障全量闭环修复管理要求，为确保客户网络通畅，请装维人员跟进修复网络问题，谢谢！ 
 群障标题：公告。故障描述：潍坊奎文区春景花园光缆故障，预估24小时恢复，请帮忙拦截,如有需要请联系片区装维师傅李中阳15706307421主叫号码：13695368859.0;该号码仅供参考，请优先联系宽带账号。</t>
  </si>
  <si>
    <t>2025-01-18 15:27:06</t>
  </si>
  <si>
    <t>2025-01-18 15:27:23</t>
  </si>
  <si>
    <t>SD-852-306467-1455-10971</t>
  </si>
  <si>
    <t>SD-057-250118-159724-1535</t>
  </si>
  <si>
    <t>2025-01-18 10:46:38</t>
  </si>
  <si>
    <t>【调研】-普通区域-奎文区-市农行宿舍-13508961038-300M-业务受理宽带-次数0-202501180000192352</t>
  </si>
  <si>
    <t>202501180000192352</t>
  </si>
  <si>
    <t>202501180000192352# 宽带账号:13508961038; 联系电话：13508961038，问题类型：此工单为群障修复工单，根据群障全量闭环修复管理要求，为确保客户网络通畅，请装维人员跟进修复网络问题，谢谢！ 
 群障标题：公告。故障描述：主干光纤断或OLT检测不到预期的光信号（LOS）主叫号码：13508961038.0;该号码仅供参考，请优先联系宽带账号。</t>
  </si>
  <si>
    <t>2025-01-18 10:49:16</t>
  </si>
  <si>
    <t>2025-01-18 10:49:41</t>
  </si>
  <si>
    <t>SD-851-237204-25171-2854</t>
  </si>
  <si>
    <t>SD-057-250118-182935-5050</t>
  </si>
  <si>
    <t>2025-01-18 16:27:15</t>
  </si>
  <si>
    <t>80+银卡-普通区域-奎文区-中南樾府-15253660976-200M-业务受理宽带-次数0-202501180000407288</t>
  </si>
  <si>
    <t>202501180000407288</t>
  </si>
  <si>
    <t>202501180000407288#【已关注中国移动10086微信公众号】 宽带账号:15253660976; 联系电话：15253660976，问题类型：此工单为群障修复工单，根据群障全量闭环修复管理要求，为确保客户网络通畅，请装维人员跟进修复网络问题，谢谢！ 
 群障标题：公告。故障描述：潍坊奎文区中南樾府光缆故障，预估24小时恢复，请帮忙拦截,如有需要请联系片区装维师傅张松15706366505主叫号码：15253660976.0;该号码仅供参考，请优先联系宽带账号。</t>
  </si>
  <si>
    <t>2025-01-18 17:07:08</t>
  </si>
  <si>
    <t>SD-851-328494-19274-28030</t>
  </si>
  <si>
    <t>SD-057-250118-907432-5053</t>
  </si>
  <si>
    <t>2025-01-18 16:27:28</t>
  </si>
  <si>
    <t>【调研】-普通区域-奎文区-书香铭郡-13326368175-500M-业务受理宽带-次数0-202501180000407098</t>
  </si>
  <si>
    <t>202501180000407098</t>
  </si>
  <si>
    <t>202501180000407098# 宽带账号:13326368175; 联系电话：13326368175，问题类型：此工单为群障修复工单，根据群障全量闭环修复管理要求，为确保客户网络通畅，请装维人员跟进修复网络问题，谢谢！ 
 群障标题：公告。故障描述：潍坊奎文区书香铭郡光缆故障，预估24小时恢复，请帮忙拦截,如有需要请联系片区装维师傅张松15706366505主叫号码：13326368987.0;该号码仅供参考，请优先联系宽带账号。</t>
  </si>
  <si>
    <t>2025-01-18 16:31:33</t>
  </si>
  <si>
    <t>SD-057-250118-618520-7515</t>
  </si>
  <si>
    <t>2025-01-18 21:05:22</t>
  </si>
  <si>
    <t>【调研】-普通区域-潍城区-冷藏厂片区-15265699669-200M-宽带上网投诉-次数0-202501180000538793</t>
  </si>
  <si>
    <t>202501180000538793</t>
  </si>
  <si>
    <t>202501180000538793#流程受理流水号：20250118210425152656996691162530
客户号码:15265699669
客户姓名:王**
投诉地市:潍坊
来话流水:2025011821025457320871990
宽带账号:15265699669
宽带账号归属地市:潍坊
宽带账号归属区县:潍城区
故障地址:潍坊潍城区南关街道仓南街冷藏厂片区景宜苑8号楼
联系电话:15265699669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光功率:-12.87
故障大类:宽带/电视
故障细类:网速慢/上网掉线(专席)
携转原因:
故障时间:2025-01-18 21:04:30
具体故障现象:客户来电表示家里网速慢卡，我处排查路由器摆放位置，在线时长，使用年限以及网线未恢复，请协助处理谢谢
客户其他诉求:
;宽带小区$[冷藏厂片区]$</t>
  </si>
  <si>
    <t>2025-01-18 21:11:53</t>
  </si>
  <si>
    <t>2025-01-18 21:12:13</t>
  </si>
  <si>
    <t>SD-057-250118-517603-4897</t>
  </si>
  <si>
    <t>2025-01-18 16:12:24</t>
  </si>
  <si>
    <t>80+普通-普通区域-奎文区-中建大观天下（含一三期）-18263625251-300M-宽带延伸服务-次数0-202501180000395596</t>
  </si>
  <si>
    <t>2025-01-19 16:13:00</t>
  </si>
  <si>
    <t>202501180000395596</t>
  </si>
  <si>
    <t xml:space="preserve">202501180000395596#流程受理流水号：20250118161140182636252511110440
客户号码:18263625251
客户姓名:刘*
投诉地市:潍坊
来话流水:2025011816105458520833979
宽带账号:18263625251
宽带账号归属地市:潍坊
宽带账号归属区县:高新
故障地址:潍坊高新高新城区东方路中建大观天下（含一三期）7号楼(三期)*********
联系电话:15288815780
联系人:先生/女士
工单紧急程度:非常紧急
是否有升级投诉倾向:否
是否重复投诉:否
是否携转意向:否
是否投诉倾向:否
是否智能网关:智能网关
当前是否在线:是
接入方式:FTTH
是否质差终端:无质差信息
光功率:-21.73
故障大类:宽带/电视
故障细类:宽带延伸服务
携转原因:
故障时间:2025-01-18 16:12:23
具体故障现象:调测其它设备，
</t>
  </si>
  <si>
    <t>2025-01-18 16:16:22</t>
  </si>
  <si>
    <t>2025-01-18 16:16:54</t>
  </si>
  <si>
    <t>SD-851-258842-28512-13926</t>
  </si>
  <si>
    <t>SD-057-250118-064813-4984</t>
  </si>
  <si>
    <t>2025-01-18 16:22:11</t>
  </si>
  <si>
    <t>80+普通-(目标)普通区域-寿光市-梁武赵村自然村-15253626910-200M-宽带延伸服务-次数0-202501180000402244</t>
  </si>
  <si>
    <t>2025-01-19 16:23:00</t>
  </si>
  <si>
    <t>202501180000402244</t>
  </si>
  <si>
    <t xml:space="preserve">202501180000402244#【已关注中国移动10086微信公众号】流程受理流水号：20250118162128152536269101112981
客户号码:15253626910
客户姓名:武**
投诉地市:潍坊
来话流水:2025011816204448820851792
宽带账号:15253626910
宽带账号归属地市:潍坊
宽带账号归属区县:寿光市
故障地址:潍坊寿光市稻田镇梁武赵村梁武赵村自然村梁武赵村沿街11箱(魏新才外墙）*********
联系电话:15253626910
联系人:先生/女士
工单紧急程度:一般
是否有升级投诉倾向:否
是否重复投诉:否
是否携转意向:否
是否投诉倾向:否
是否智能网关:智能网关
当前是否在线:是
接入方式:FTTH
是否质差终端:无质差信息
光功率:-12.44
故障大类:宽带/电视
故障细类:宽带延伸服务
携转原因:
故障时间:2025-01-18 16:28:14
具体故障现象:客户说是电视看不了 要求师傅上门，
</t>
  </si>
  <si>
    <t>2025-01-18 16:32:56</t>
  </si>
  <si>
    <t>2025-01-18 16:33:03</t>
  </si>
  <si>
    <t>2025-01-18 23:18:18</t>
  </si>
  <si>
    <t>普通区域-滨海-华润世家-15069690881-300M-宽带上网投诉-次数0-202501180000545051 一级督办</t>
  </si>
  <si>
    <t>202501180000545051</t>
  </si>
  <si>
    <t>2025-01-19 00:01:04</t>
  </si>
  <si>
    <t>2025-01-19 10:20:55</t>
  </si>
  <si>
    <t>SD-851-287912-19410-14624</t>
  </si>
  <si>
    <t>SD-057-250118-834951-6758</t>
  </si>
  <si>
    <t>2025-01-18 19:17:06</t>
  </si>
  <si>
    <t>【调研】-普通区域-寿光市-西刘营社区-13964605959-200M-业务受理宽带-次数0-202501180000507088</t>
  </si>
  <si>
    <t>202501180000507088</t>
  </si>
  <si>
    <t>202501180000507088#【已关注中国移动10086微信公众号】 宽带账号:13964605959; 联系电话：13964605959，问题类型：此工单为群障修复工单，根据群障全量闭环修复管理要求，为确保客户网络通畅，请装维人员跟进修复网络问题，谢谢！ 
 群障标题：公告。故障描述：潍坊寿光市西刘营社区光缆故障，预估24小时恢复，请帮忙拦截,如有需要请联系片区装维师傅宋玉杰15706307816主叫号码：13964605959.0;该号码仅供参考，请优先联系宽带账号。</t>
  </si>
  <si>
    <t>2025-01-18 19:19:31</t>
  </si>
  <si>
    <t>2025-01-18 19:20:02</t>
  </si>
  <si>
    <t>SD-057-250118-785492-6759</t>
  </si>
  <si>
    <t>2025-01-18 19:17:10</t>
  </si>
  <si>
    <t>【调研】-普通区域-诸城市-山泉小区-18106363365-1000M-宽带上网投诉-次数0-20250118191525X925525540</t>
  </si>
  <si>
    <t>20250118191525X925525540</t>
  </si>
  <si>
    <t xml:space="preserve">流程受理流水号：20250118191440181063633651148800
客户号码:18106363365
客户姓名:刘**
投诉地市:潍坊
来话流水:2025011819110838320874467
宽带账号:18106363365
宽带账号归属地市:潍坊
宽带账号归属区县:诸城市
故障地址:潍坊诸城市舜王街道站前街山泉小区A1*********
联系电话:18765791035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故障时间:2025-01-18 19:14:46
具体故障现象:用户无法提供具体故障现象，请协助谢谢
客户其他诉求:
</t>
  </si>
  <si>
    <t>2025-01-18 19:20:48</t>
  </si>
  <si>
    <t>李梦超</t>
  </si>
  <si>
    <t>15706307995</t>
  </si>
  <si>
    <t>dw3_jk_limengchao</t>
  </si>
  <si>
    <t>2025-01-18 19:21:10</t>
  </si>
  <si>
    <t>SD-851-307299-29984-12120</t>
  </si>
  <si>
    <t>SD-057-250118-258946-6761</t>
  </si>
  <si>
    <t>2025-01-18 19:17:12</t>
  </si>
  <si>
    <t>80+银卡-普通区域-奎文区-泰和东郡-15854890369-500M-业务受理宽带-次数0-202501180000507095</t>
  </si>
  <si>
    <t>202501180000507095</t>
  </si>
  <si>
    <t>202501180000507095#【已关注中国移动10086微信公众号】 宽带账号:15854890369; 联系电话：15854890369，问题类型：此工单为群障修复工单，根据群障全量闭环修复管理要求，为确保客户网络通畅，请装维人员跟进修复网络问题，谢谢！ 
 群障标题：公告。故障描述：潍坊奎文区泰和东郡光缆故障，预估24小时恢复，请帮忙拦截,如有需要请联系片区装维师傅李先圣15706307393主叫号码：15684383890.0;该号码仅供参考，请优先联系宽带账号。</t>
  </si>
  <si>
    <t>2025-01-18 19:18:44</t>
  </si>
  <si>
    <t>2025-01-18 19:19:04</t>
  </si>
  <si>
    <t>SD-851-288422-23936-21593</t>
  </si>
  <si>
    <t>SD-057-250118-951087-7520</t>
  </si>
  <si>
    <t>2025-01-18 21:05:54</t>
  </si>
  <si>
    <t>【调研】-普通区域-安丘市-水岸阳光-15054450123-1000M-业务受理宽带-次数0-202501180000536811</t>
  </si>
  <si>
    <t>202501180000536811</t>
  </si>
  <si>
    <t>202501180000536811#【已关注中国移动10086微信公众号】 宽带账号:15054450123; 联系电话：15054450123，问题类型：此工单为群障修复工单，根据群障全量闭环修复管理要求，为确保客户网络通畅，请装维人员跟进修复网络问题，谢谢！ 
 群障标题：公告。故障描述：潍坊安丘市水岸阳光光缆故障，预估24小时恢复，请帮忙拦截,如有需要请联系片区装维师傅郑绪朋15706307027主叫号码：15054450123.0;该号码仅供参考，请优先联系宽带账号。</t>
  </si>
  <si>
    <t>2025-01-18 21:06:52</t>
  </si>
  <si>
    <t>2025-01-18 21:07:10</t>
  </si>
  <si>
    <t>SD-851-262258-25369-27766</t>
  </si>
  <si>
    <t>SD-057-250118-641852-7523</t>
  </si>
  <si>
    <t>2025-01-18 21:06:06</t>
  </si>
  <si>
    <t>【调研】-普通区域-高密市-和扬凤郡(城建)-15224401843-300M-宽带上网投诉-次数0-202501180000540066</t>
  </si>
  <si>
    <t>202501180000540066</t>
  </si>
  <si>
    <t>202501180000540066#流程受理流水号：20250118210444152244018431162562
客户号码:15224401843
客户姓名:张**
投诉地市:潍坊
来话流水:2025011821010151420865711
宽带账号:15224401843
宽带账号归属地市:潍坊
宽带账号归属区县:高密市
故障地址:潍坊高密和扬凤郡2号楼1单元1003
联系电话:15224401843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故障时间:2025-01-18 21:09:16
具体故障现象:提示网络无法连接，
客户其他诉求:
;宽带小区$[和扬凤郡(城建)]$</t>
  </si>
  <si>
    <t>2025-01-18 21:10:26</t>
  </si>
  <si>
    <t>2025-01-18 21:11:17</t>
  </si>
  <si>
    <t>SD-057-250118-541608-1500</t>
  </si>
  <si>
    <t>2025-01-18 10:44:11</t>
  </si>
  <si>
    <t>80+普通-普通区域-安丘市-润泽家园-15064640943-500M-宽带上网投诉-次数0-20250118104218X138529360</t>
  </si>
  <si>
    <t>20250118104218X138529360</t>
  </si>
  <si>
    <t xml:space="preserve">【农村网络投诉】流程受理流水号：20250118104056150646409431035177
客户号码:15064640943
客户姓名:张**
投诉地市:潍坊
来话流水:2025011810403238520850116
宽带账号:15064640943
宽带账号归属地市:潍坊
宽带账号归属区县:安丘市
故障地址:潍坊安丘市刘家尧镇小河崖村润泽家园小河崖润泽家园1号楼*********
联系电话:15064640943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10:41:35
具体故障现象:提示网络无法连接，无网络、要求上门维修
客户其他诉求:提示网络无法连接，无网络、要求上门维修
</t>
  </si>
  <si>
    <t>2025-01-18 10:46:00</t>
  </si>
  <si>
    <t>2025-01-18 10:48:04</t>
  </si>
  <si>
    <t>SD-851-300835-8193-26090</t>
  </si>
  <si>
    <t>SD-057-250118-137890-3737</t>
  </si>
  <si>
    <t>2025-01-18 14:25:30</t>
  </si>
  <si>
    <t>普通区域-安丘市-殷家清河村自然村-15763023235-300M-宽带上网投诉-次数2-202501160000318903</t>
  </si>
  <si>
    <t>202501160000318903</t>
  </si>
  <si>
    <t xml:space="preserve">202501160000318903# 宽带账号：15763023235；联系电话：15763023235宽带地址：潍坊安丘市庵上镇殷家清河村殷家清河村自然村殷家清河村1号箱村北殷庆得*********；客户来电反映宽带用不了频繁不掉线，线上指导无法配合操作，要求上门处理, 来电流水：2025011613501365220838554
</t>
  </si>
  <si>
    <t>2025-01-18 14:46:50</t>
  </si>
  <si>
    <t>SD-851-293324-10071-17830</t>
  </si>
  <si>
    <t>SD-057-250118-953728-4442</t>
  </si>
  <si>
    <t>2025-01-18 15:23:15</t>
  </si>
  <si>
    <t>普通区域-坊子区-徐村-15866143387-300M-宽带上网投诉-次数0-20250118152140X900387501</t>
  </si>
  <si>
    <t>20250118152140X900387501</t>
  </si>
  <si>
    <t xml:space="preserve">【农村网络投诉】流程受理流水号：20250118152006158661433871097826
客户号码:15866143387
客户姓名:宿**
投诉地市:潍坊
来话流水:2025011815171762520896249
宽带账号:15866143387
宽带账号归属地市:潍坊
宽带账号归属区县:峡山区
故障地址:潍坊峡山区王家庄街道（王家庄）徐村行政村徐村新扩沿街3号箱*********
联系电话:15866143387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故障时间:2025-01-18 15:21:17
具体故障现象:光信号亮红灯：拔插捋直光纤线未恢复
客户其他诉求:
</t>
  </si>
  <si>
    <t>2025-01-18 15:26:13</t>
  </si>
  <si>
    <t>2025-01-18 15:27:39</t>
  </si>
  <si>
    <t>SD-057-250118-641503-6766</t>
  </si>
  <si>
    <t>2025-01-18 19:17:21</t>
  </si>
  <si>
    <t>普通区域-寿光市-庞家村自然村-18766891093-1000M-业务受理宽带-次数0-202501180000507102</t>
  </si>
  <si>
    <t>202501180000507102</t>
  </si>
  <si>
    <t>202501180000507102#【已关注中国移动10086微信公众号】 宽带账号:18766891093; 联系电话：18766891093，问题类型：此工单为群障修复工单，根据群障全量闭环修复管理要求，为确保客户网络通畅，请装维人员跟进修复网络问题，谢谢！ 
 群障标题：公告。故障描述：潍坊寿光市庞家村自然村光缆故障，预估24小时恢复，请帮忙拦截,如有需要请联系片区装维师傅白小明15706307731主叫号码：18766891093.0;该号码仅供参考，请优先联系宽带账号。</t>
  </si>
  <si>
    <t>2025-01-18 19:18:51</t>
  </si>
  <si>
    <t>2025-01-18 19:19:16</t>
  </si>
  <si>
    <t>SD-851-305659-11038-13744</t>
  </si>
  <si>
    <t>SD-057-250118-742065-7524</t>
  </si>
  <si>
    <t>2025-01-18 21:06:07</t>
  </si>
  <si>
    <t>普通区域-昌邑市-东升花园-13173104321-1000M-业务受理宽带-次数0-202501180000539458</t>
  </si>
  <si>
    <t>202501180000539458</t>
  </si>
  <si>
    <t>202501180000539458# 宽带账号:13173104321; 联系电话：13173104321，问题类型：此工单为群障修复工单，根据群障全量闭环修复管理要求，为确保客户网络通畅，请装维人员跟进修复网络问题，谢谢！ 
 群障标题：公告。故障描述：潍坊昌邑市东升花园光缆故障，预估24小时恢复，请帮忙拦截,如有需要请联系片区装维师傅王松亮15706307217主叫号码：13791871755.0;该号码仅供参考，请优先联系宽带账号。</t>
  </si>
  <si>
    <t>2025-01-18 21:12:43</t>
  </si>
  <si>
    <t>2025-01-18 21:14:08</t>
  </si>
  <si>
    <t>SD-851-311821-31903-14323</t>
  </si>
  <si>
    <t>SD-057-250118-384901-3650</t>
  </si>
  <si>
    <t>2025-01-18 14:16:28</t>
  </si>
  <si>
    <t>普通区域-寿光市-永甫村自然村-13806362520-500M-业务受理宽带-次数0-202501180000314300</t>
  </si>
  <si>
    <t>202501180000314300</t>
  </si>
  <si>
    <t>202501180000314300# 宽带账号:13806362520; 联系电话：13806362520，问题类型：此工单为群障修复工单，根据群障全量闭环修复管理要求，为确保客户网络通畅，请装维人员跟进修复网络问题，谢谢！ 
 群障标题：公告。故障描述：永甫村自然村主叫号码：13806362520.0;该号码仅供参考，请优先联系宽带账号。</t>
  </si>
  <si>
    <t>2025-01-18 14:29:24</t>
  </si>
  <si>
    <t>2025-01-18 14:29:50</t>
  </si>
  <si>
    <t>SD-057-250118-497025-3649</t>
  </si>
  <si>
    <t>【调研】-80+银卡-普通区域-安丘市-安丘百福园一-15953673675-1000M-宽带上网投诉-次数0-202501180000315459</t>
  </si>
  <si>
    <t>202501180000315459</t>
  </si>
  <si>
    <t>202501180000315459#流程受理流水号：20250118141349159536736751081936
客户号码:15953673675
客户姓名:徐**
投诉地市:潍坊
来话流水:2025011814115358720827823
宽带账号:15953673675
账号归属区县:安丘永安路营业厅
联系电话:15864571384
联系人:先生
宽带地址:潍坊
工单紧急程度:非常紧急
是否投诉倾向:否
是否重复投诉:否
是否携转意向:否
是否有升级投诉倾向:否
*业务名称:业务融合移机流程宽带+OTT
投诉内容:手机号码：15953673675，【问题描述】客户已办理宽带业务，有开通单，要求装维尽快联系上门，请处理，谢谢。联系电话：15864571384，联系人：先生，录音流水号：2025011814115358720827823。受理明细：531920062399999999。
在途开通单信息：536241215213589540，15953673675，2024-12-15 14:06:17，业务融合移机流程宽带+OTT，处理中，装维选址
是否到厅:否
业务名称:业务融合移机流程宽带+OTT
;宽带小区$[安丘百福园一]$</t>
  </si>
  <si>
    <t>2025-01-18 14:23:10</t>
  </si>
  <si>
    <t>2025-01-18 14:23:29</t>
  </si>
  <si>
    <t>SD-057-250118-953604-3955</t>
  </si>
  <si>
    <t>2025-01-18 14:48:00</t>
  </si>
  <si>
    <t>【调研】-80+普通-普通区域-青州市-颐德花园-18463666662-100M-业务受理宽带-次数0-202501180000334005</t>
  </si>
  <si>
    <t>2025-01-19 14:49:00</t>
  </si>
  <si>
    <t>202501180000334005</t>
  </si>
  <si>
    <t>202501180000334005#【已关注中国移动10086微信公众号】 宽带账号:18463666662; 联系电话：18463666662，问题类型：此工单为群障修复工单，根据群障全量闭环修复管理要求，为确保客户网络通畅，请装维人员跟进修复网络问题，谢谢！ 
 群障标题：公告。故障描述：潍坊青州市颐德花园光缆故障，预估24小时恢复，请帮忙拦截,如有需要请联系片区装维师傅费腾15706307649主叫号码：18463666662.0;该号码仅供参考，请优先联系宽带账号。</t>
  </si>
  <si>
    <t>2025-01-18 14:51:36</t>
  </si>
  <si>
    <t>2025-01-18 14:51:56</t>
  </si>
  <si>
    <t>SD-057-250118-053692-3957</t>
  </si>
  <si>
    <t>2025-01-18 14:48:15</t>
  </si>
  <si>
    <t>【调研】-普通区域-昌邑市-石埠镇区南自然村-18764700786-500M-宽带上网投诉-次数0-202501180000333672</t>
  </si>
  <si>
    <t>202501180000333672</t>
  </si>
  <si>
    <t xml:space="preserve">202501180000333672#18764700786客户反映电视无法观看，客户具体没说什么故障，客户不在家家里有人需要派师傅上门看一下，请协助处理。谢谢  联系人：女士 联系电话：本机 流水：2025011814455188520820071
</t>
  </si>
  <si>
    <t>2025-01-18 14:51:37</t>
  </si>
  <si>
    <t>2025-01-18 14:55:02</t>
  </si>
  <si>
    <t>SD-851-265610-10207-17820</t>
  </si>
  <si>
    <t>SD-057-250118-378956-5888</t>
  </si>
  <si>
    <t>2025-01-18 17:47:10</t>
  </si>
  <si>
    <t>普通区域-潍城区-潍城南苑小区-18264443150-200M-宽带上网投诉-次数0-20250118174420X460543990</t>
  </si>
  <si>
    <t>2025-01-19 18:48:00</t>
  </si>
  <si>
    <t>20250118174420X460543990</t>
  </si>
  <si>
    <t xml:space="preserve">流程受理流水号：20250118174315182644431501133095
客户号码:18264443150
客户姓名:朱**
投诉地市:潍坊
来话流水:2025011817373962920820628
宽带账号:18264443150
宽带账号归属地市:潍坊
宽带账号归属区县:潍城区
故障地址:潍坊潍城区南关街道向阳路南苑小区18号楼*********
联系电话:18265668699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光功率:-17.87
故障大类:宽带/电视
故障细类:宽带无法上网(专席)
携转原因:
故障时间:2025-01-18 17:40:06
具体故障现象:无法上网
客户其他诉求:
</t>
  </si>
  <si>
    <t>2025-01-18 17:55:20</t>
  </si>
  <si>
    <t>2025-01-18 17:55:50</t>
  </si>
  <si>
    <t>SD-851-323885-5992-15642</t>
  </si>
  <si>
    <t>SD-057-250118-278349-953</t>
  </si>
  <si>
    <t>2025-01-18 09:47:39</t>
  </si>
  <si>
    <t>【调研】-80+银卡-普通区域-高密市-水岸东方-15095272259-1000M-宽带上网投诉-次数0-202501180000142810</t>
  </si>
  <si>
    <t>202501180000142810</t>
  </si>
  <si>
    <t xml:space="preserve">202501180000142810#流程受理流水号：20250118094623150952722591020144
客户号码:15095272259
客户姓名:穆**
投诉地市:潍坊
来话流水:2025011809461244120890739
宽带账号:15095272259
宽带账号归属地市:潍坊
宽带账号归属区县:高密市
故障地址:潍坊高密市朝阳街道康成大街水岸东方高密水岸东方5-6号楼三单元*********
联系电话:15095272259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故障时间:2025-01-18 09:44:21
具体故障现象:光猫亮红灯，客户反馈需要上门维修，客户要求上午上门维修
客户其他诉求:客户侧为质差终端，要求上门更换终端并一并处理故障问题。
</t>
  </si>
  <si>
    <t>2025-01-18 09:51:01</t>
  </si>
  <si>
    <t>2025-01-18 09:51:45</t>
  </si>
  <si>
    <t>SD-851-262154-5431-28128</t>
  </si>
  <si>
    <t>SD-057-250118-917650-7203</t>
  </si>
  <si>
    <t>2025-01-18 20:16:27</t>
  </si>
  <si>
    <t>【调研】-80+普通-普通区域-潍城区-金鸢铭都-18753660683-100M-宽带上网投诉-次数0-202501180000526409</t>
  </si>
  <si>
    <t>202501180000526409</t>
  </si>
  <si>
    <t xml:space="preserve">202501180000526409#【已关注中国移动10086微信公众号】流程受理流水号：20250118201600187536606831157276
客户号码:18753660683
客户姓名:徐*
投诉地市:潍坊
来话流水:2025011820153355220890485
宽带账号:18753660683
宽带账号归属地市:潍坊
宽带账号归属区县:潍城区
故障地址:潍坊潍城区南关街道仓南街金鸢铭都1号楼*********
联系电话:19862661665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故障时间:2025-01-18 20:17:11
具体故障现象:用户无法提供具体故障现象，
客户其他诉求:客户侧为质差终端，要求上门更换终端并一并处理故障问题。
</t>
  </si>
  <si>
    <t>2025-01-18 20:47:19</t>
  </si>
  <si>
    <t>2025-01-18 20:47:46</t>
  </si>
  <si>
    <t>SD-057-250118-379521-7205</t>
  </si>
  <si>
    <t>2025-01-18 20:16:49</t>
  </si>
  <si>
    <t>80+普通-普通区域-奎文区-世纪樱园-13583606253-200M-宽带上网投诉-次数0-202501180000526566</t>
  </si>
  <si>
    <t>202501180000526566</t>
  </si>
  <si>
    <t xml:space="preserve">202501180000526566#流程受理流水号：20250118201554135836062531157259
客户号码:13583606253
客户姓名:马**
投诉地市:潍坊
来话流水:2025011820154256520891083
宽带账号:13583606253
宽带账号归属地市:潍坊
宽带账号归属区县:奎文区
故障地址:潍坊奎文区梨园街道虞河路世纪樱园3号楼*********
联系电话:13583606253
联系人:女士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光功率:-19.74
故障大类:宽带/电视
故障细类:宽带无法上网
携转原因:
故障时间:2025-01-18 20:16:12
具体故障现象:网速慢卡顿，
客户其他诉求:客户侧为质差终端，要求上门更换终端并一并处理故障问题。
</t>
  </si>
  <si>
    <t>2025-01-18 20:26:25</t>
  </si>
  <si>
    <t>2025-01-18 20:26:52</t>
  </si>
  <si>
    <t>SD-057-250118-149203-123</t>
  </si>
  <si>
    <t>2025-01-18 08:37:14</t>
  </si>
  <si>
    <t>【调研】-80+金卡-普通区域-安丘市-温家坡子村自然村-13589199684-1000M-宽带上网投诉-次数0-202501180000093293</t>
  </si>
  <si>
    <t>202501180000093293</t>
  </si>
  <si>
    <t>202501180000093293#宽带账号：13589199684；宽带地址：潍坊安丘市刘家尧镇温家坡子村温家坡子村自然村温家坡子追加7#李文勇；客户来电反映宽带网速慢卡顿，wifi信号弱,建议更换千兆路由器不认可，客户不配合排障，要求上门，请协助处理，谢谢！
联系电话：13589199684；联系人：先生；来电流水：2025011808321081120894799</t>
  </si>
  <si>
    <t>2025-01-18 08:40:05</t>
  </si>
  <si>
    <t>2025-01-18 08:40:30</t>
  </si>
  <si>
    <t>SD-851-316340-31880-22437</t>
  </si>
  <si>
    <t>SD-057-250118-586329-149</t>
  </si>
  <si>
    <t>2025-01-18 08:39:31</t>
  </si>
  <si>
    <t>【调研】-80+普通-普通区域-诸城市-西郊教师公寓-15054448635-300M-宽带上网投诉-次数0-202501180000096979</t>
  </si>
  <si>
    <t>202501180000096979</t>
  </si>
  <si>
    <t>202501180000096979#【已关注中国移动10086微信公众号】流程受理流水号：20250118083747150544486351002323
客户号码:15054448635
客户姓名:王**
投诉地市:潍坊
来话流水:2025011808373361820825192
宽带账号:15054448635
宽带账号归属地市:潍坊
宽带账号归属区县:诸城市
故障地址:潍坊诸城市龙都街道人民路与西郊街西郊教师公寓11号楼*********
联系电话:15054448635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08:40:03
具体故障现象:光猫亮红灯，
客户其他诉求:
;宽带小区$[西郊教师公寓]$</t>
  </si>
  <si>
    <t>2025-01-18 08:42:00</t>
  </si>
  <si>
    <t>2025-01-18 08:42:18</t>
  </si>
  <si>
    <t>SD-057-250118-571926-3652</t>
  </si>
  <si>
    <t>2025-01-18 14:16:36</t>
  </si>
  <si>
    <t>80+普通-普通区域-奎文区-紫金花园二期-15054407857-300M-业务受理宽带-次数0-202501180000312976</t>
  </si>
  <si>
    <t>202501180000312976</t>
  </si>
  <si>
    <t>202501180000312976# 宽带账号:15054407857; 联系电话：15054407857，问题类型：此工单为群障修复工单，根据群障全量闭环修复管理要求，为确保客户网络通畅，请装维人员跟进修复网络问题，谢谢！ 
 群障标题：公告。故障描述：潍坊奎文区紫金花园二期光缆故障，预估24小时恢复，请帮忙拦截,如有需要请联系片区装维师傅任峰15706366504主叫号码：15054407857.0;该号码仅供参考，请优先联系宽带账号。</t>
  </si>
  <si>
    <t>2025-01-18 14:39:21</t>
  </si>
  <si>
    <t>2025-01-18 14:39:41</t>
  </si>
  <si>
    <t>SD-851-240907-7591-28849</t>
  </si>
  <si>
    <t>SD-057-250118-190238-3910</t>
  </si>
  <si>
    <t>2025-01-18 14:45:28</t>
  </si>
  <si>
    <t>80+银卡-(目标)普通区域-昌乐县-戴家庄村自然村-13853660070-1000M-宽带延伸服务-次数0-202501180000332466</t>
  </si>
  <si>
    <t>202501180000332466</t>
  </si>
  <si>
    <t xml:space="preserve">202501180000332466#流程受理流水号：20250118144442138536600701089223
客户号码:13853660070
客户姓名:戴**
投诉地市:潍坊
来话流水:2025011814400313020850067
宽带账号:13853660070
宽带账号归属地市:潍坊
宽带账号归属区县:昌乐县
故障地址:潍坊昌乐县朱刘街道戴家庄村戴家庄村自然村戴家庄村K2#*********
联系电话:13853660070
联系人:先生/女士
工单紧急程度:一般
是否有升级投诉倾向:否
是否重复投诉:否
是否携转意向:否
是否投诉倾向:否
是否智能网关:智能网关
当前是否在线:是
接入方式:FTTH
是否质差终端:无质差信息
光功率:-20.50
故障大类:宽带/电视
故障细类:宽带延伸服务
携转原因:
故障时间:2025-01-18 14:44:02
具体故障现象:路由器不亮灯
</t>
  </si>
  <si>
    <t>2025-01-18 15:02:20</t>
  </si>
  <si>
    <t>2025-01-18 15:02:48</t>
  </si>
  <si>
    <t>SD-851-320456-94-16717</t>
  </si>
  <si>
    <t>SD-057-250118-865137-884</t>
  </si>
  <si>
    <t>2025-01-18 09:42:18</t>
  </si>
  <si>
    <t>80+普通-普通区域-青州市-红庙新区-13854423298-500M-宽带上网投诉-次数0-202501180000138547</t>
  </si>
  <si>
    <t>202501180000138547</t>
  </si>
  <si>
    <t xml:space="preserve">202501180000138547#13854423298客户反映电视无法观看，老人在家不会操作，线上排障未恢复，请协助处理。谢谢  联系人：先生  联系电话：13864680870 流水：2025011809395291020814784
</t>
  </si>
  <si>
    <t>2025-01-18 09:45:37</t>
  </si>
  <si>
    <t>2025-01-18 09:46:23</t>
  </si>
  <si>
    <t>SD-852-297514-414-23708</t>
  </si>
  <si>
    <t>SD-057-250118-954280-7157</t>
  </si>
  <si>
    <t>2025-01-18 20:11:09</t>
  </si>
  <si>
    <t>【调研】-普通区域-高密市-林家庙子自然村-18366315863-300M-宽带上网投诉-次数0-20250118200852X132565673</t>
  </si>
  <si>
    <t>20250118200852X132565673</t>
  </si>
  <si>
    <t xml:space="preserve">流程受理流水号：20250118200414183663158631155673
客户号码:18366315863
客户姓名:林**
投诉地市:潍坊
来话流水:2025011820034930420839465
宽带账号:18366315863
宽带账号归属地市:潍坊
宽带账号归属区县:高密市
故障地址:潍坊高密市人民大街与古城路交叉路口
联系电话:18366315863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20:07:06
具体故障现象:提示网络无法连接，
客户其他诉求:
</t>
  </si>
  <si>
    <t>2025-01-18 20:20:34</t>
  </si>
  <si>
    <t>2025-01-18 20:20:54</t>
  </si>
  <si>
    <t>SD-851-243639-951-8969</t>
  </si>
  <si>
    <t>2025-01-18 20:11:14</t>
  </si>
  <si>
    <t>80+普通-普通区域-潍城区-官路村-13963614008-300M-宽带上网投诉-次数0-20250118200901X141083292 一级督办</t>
  </si>
  <si>
    <t>20250118200901X141083292</t>
  </si>
  <si>
    <t>2025-01-18 20:15:44</t>
  </si>
  <si>
    <t>2025-01-18 20:16:12</t>
  </si>
  <si>
    <t>SD-057-250118-690751-3666</t>
  </si>
  <si>
    <t>2025-01-18 14:17:02</t>
  </si>
  <si>
    <t>普通区域-寿光市-光明路三友圣锦-13953694436-500M-业务受理宽带-次数0-202501180000313287</t>
  </si>
  <si>
    <t>202501180000313287</t>
  </si>
  <si>
    <t>202501180000313287# 宽带账号:13953694436; 联系电话：13953694436，问题类型：此工单为群障修复工单，根据群障全量闭环修复管理要求，为确保客户网络通畅，请装维人员跟进修复网络问题，谢谢！ 
 群障标题：公告。故障描述：潍坊寿光市光明路三友圣锦光缆故障，预估24小时恢复，请帮忙拦截,如有需要请联系片区装维师傅张宝庆15706307734主叫号码：13953694436.0;该号码仅供参考，请优先联系宽带账号。</t>
  </si>
  <si>
    <t>2025-01-18 14:33:22</t>
  </si>
  <si>
    <t>2025-01-18 14:35:01</t>
  </si>
  <si>
    <t>SD-852-286909-232-22953</t>
  </si>
  <si>
    <t>SD-057-250118-715362-887</t>
  </si>
  <si>
    <t>2025-01-18 09:42:29</t>
  </si>
  <si>
    <t>80+普通-普通区域-青州市-大薛村-15853671785-200M-宽带上网投诉-次数0-202501180000137958</t>
  </si>
  <si>
    <t>2025-01-19 10:43:00</t>
  </si>
  <si>
    <t>202501180000137958</t>
  </si>
  <si>
    <t>202501180000137958#宽带账号：15853671785；宽带地址：潍坊青州市邵庄镇大薛大薛村；客户来电反映移动高清不能用，客户不在现场，无法配合线上指导，称家里是老人不会操作，要求师傅上门，请协助处理，谢谢！联系电话：15165430529；联系人：先生；来电流水：2025011809395578620815277</t>
  </si>
  <si>
    <t>2025-01-18 09:46:01</t>
  </si>
  <si>
    <t>2025-01-18 09:46:29</t>
  </si>
  <si>
    <t>SD-851-304843-8203-27542</t>
  </si>
  <si>
    <t>SD-057-250118-931064-906</t>
  </si>
  <si>
    <t>2025-01-18 09:44:18</t>
  </si>
  <si>
    <t>普通区域-青州市-华裕小区-1805364328902-300M-宽带上网投诉-次数0-202501180000142219</t>
  </si>
  <si>
    <t>202501180000142219</t>
  </si>
  <si>
    <t>202501180000142219#流程受理流水号：2025011809425618053643289021019167
客户号码:1805364328902
客户姓名:张**
投诉地市:潍坊
来话流水:2025011809420328720841018
宽带账号:1805364328902
宽带账号归属地市:潍坊
宽带账号归属区县:青州市
故障地址:潍坊青州市益都街道尧王山东路华裕小区12号楼*********
联系电话:18305363399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09:43:48
具体故障现象:光猫亮红灯，
客户其他诉求:要求上门维修，谢谢
;宽带小区$[华裕小区]$</t>
  </si>
  <si>
    <t>2025-01-18 09:46:35</t>
  </si>
  <si>
    <t>2025-01-18 09:50:23</t>
  </si>
  <si>
    <t>SD-851-262674-16949-13211</t>
  </si>
  <si>
    <t>SD-057-250118-861925-113</t>
  </si>
  <si>
    <t>2025-01-18 08:35:23</t>
  </si>
  <si>
    <t>【调研】-80+银卡-(目标)普通区域-诸城市-龙城中学家属院-15954470765-200M-宽带上网投诉-次数0-20250118083456X496886220</t>
  </si>
  <si>
    <t>2025-01-19 09:36:00</t>
  </si>
  <si>
    <t>20250118083456X496886220</t>
  </si>
  <si>
    <t xml:space="preserve">流程受理流水号：20250118083412159544707651001445
客户号码:15954470765
客户姓名:张**
投诉地市:潍坊
来话流水:2025011808314571620892751
宽带账号:15954470765
宽带账号归属地市:潍坊
宽带账号归属区县:诸城市
故障地址:潍坊诸城市舜王街道大舜街龙城中学家属院2号楼*********
联系电话:15954470765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故障细类:网速慢/上网掉线(专席)
携转原因:
故障时间:2025-01-18 08:34:22
具体故障现象:客户要来电反映网速慢卡顿，我处正常排障未恢复请协助处理谢谢。
客户其他诉求:
</t>
  </si>
  <si>
    <t>2025-01-18 08:38:55</t>
  </si>
  <si>
    <t>2025-01-18 08:39:20</t>
  </si>
  <si>
    <t>SD-851-314272-7456-11409</t>
  </si>
  <si>
    <t>SD-057-250118-234709-7222</t>
  </si>
  <si>
    <t>2025-01-18 20:20:10</t>
  </si>
  <si>
    <t>【调研】-80+银卡-普通区域-坊子区-坊子恒信领海-18763649009-100M-宽带上网投诉-次数0-202501180000526715</t>
  </si>
  <si>
    <t>202501180000526715</t>
  </si>
  <si>
    <t>202501180000526715#流程受理流水号：20250118201720187636490091157462
客户号码:18763649009
客户姓名:张**
投诉地市:潍坊
来话流水:2025011820155603420891972
宽带账号:18763649009
宽带账号归属地市:潍坊
宽带账号归属区县:坊子区
故障地址:潍坊坊子区坊子新区北海路坊子恒信领海80号楼*********
联系电话:18763649009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20:19:41
具体故障现象:打不开网页，
客户其他诉求:
;宽带小区$[坊子恒信领海]$</t>
  </si>
  <si>
    <t>2025-01-18 20:26:24</t>
  </si>
  <si>
    <t>2025-01-18 20:26:58</t>
  </si>
  <si>
    <t>SD-057-250118-371946-5897</t>
  </si>
  <si>
    <t>2025-01-18 17:47:22</t>
  </si>
  <si>
    <t>普通区域-昌乐县-崖下店子-15269659716-300M-魔百和投诉-次数0-20250118174502X502332410</t>
  </si>
  <si>
    <t>20250118174502X502332410</t>
  </si>
  <si>
    <t>【农村网络投诉】流程受理流水号：20250118174406152696597161133260
客户号码:15269659716
客户姓名:宋**
投诉地市:潍坊
来话流水:2025011817414490720859618
宽带账号:15269659716
宽带账号归属地市:潍坊
宽带账号归属区县:昌乐县
故障地址:潍坊昌乐县红河镇崖下店子崖下店子崖下店子村二期9#*********
联系电话:15269659716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故障细类:移动高清电视故障(专席)
携转原因:
故障时间:2025-01-18 17:47:39
魔百和单播/组播:组播
具体故障现象:系统无法升级/升级后无法使用，线上无法操作
客户其他诉求:
魔百和单/组播：组播</t>
  </si>
  <si>
    <t>2025-01-18 17:53:11</t>
  </si>
  <si>
    <t>2025-01-18 17:53:28</t>
  </si>
  <si>
    <t>SD-851-283170-328-17735</t>
  </si>
  <si>
    <t>SD-057-250118-972153-897</t>
  </si>
  <si>
    <t>2025-01-18 09:43:50</t>
  </si>
  <si>
    <t>【调研】-FTTR-普通区域-昌邑市-阳光家园-13361566708-1000M-宽带上网投诉-次数0-202501180000141551</t>
  </si>
  <si>
    <t>202501180000141551</t>
  </si>
  <si>
    <t>202501180000141551#流程受理流水号：20250118094304133615667081019218
客户号码:13361566708
客户姓名:姚**
投诉地市:潍坊
来话流水:2025011809420021320840421
宽带账号:13361566708
宽带账号归属地市:潍坊
宽带账号归属区县:昌邑市
故障地址:潍坊昌邑市城区富昌街阳光家园7号楼2单元402*********
联系电话:13361566708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故障时间:2025-01-18 09:37:45
具体故障现象:打不开网页，
客户其他诉求:请审核
;宽带小区$[阳光家园]$</t>
  </si>
  <si>
    <t>2025-01-18 09:44:43</t>
  </si>
  <si>
    <t>2025-01-18 09:45:04</t>
  </si>
  <si>
    <t>SD-851-263757-12861-15418</t>
  </si>
  <si>
    <t>SD-057-250118-385196-7164</t>
  </si>
  <si>
    <t>2025-01-18 20:11:38</t>
  </si>
  <si>
    <t>80+普通-普通区域-奎文区-二印宿舍-13869628797-500M-魔百和投诉-次数0-202501180000524068</t>
  </si>
  <si>
    <t>202501180000524068</t>
  </si>
  <si>
    <t>202501180000524068#【已关注中国移动10086微信公众号】流程受理流水号：20250118201112138696287971156633
客户号码:13869628797
客户姓名:辛*
投诉地市:潍坊
来话流水:2025011820083963520860844
宽带账号:13869628797
宽带账号归属地市:潍坊
宽带账号归属区县:高新
故障地址:潍坊高新高新城区福寿街二印宿舍5号楼*********
联系电话:13869628797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故障细类:移动高清电视故障(专席)
携转原因:
故障时间:2025-01-18 20:11:24
魔百和单播/组播:组播
具体故障现象:电视提示网络类错误，
客户其他诉求:
魔百和单/组播：组播;宽带小区$[二印宿舍]$</t>
  </si>
  <si>
    <t>2025-01-18 20:21:44</t>
  </si>
  <si>
    <t>2025-01-18 20:23:51</t>
  </si>
  <si>
    <t>SD-851-316584-9658-26940</t>
  </si>
  <si>
    <t>SD-057-250118-906581-7218</t>
  </si>
  <si>
    <t>2025-01-18 20:19:21</t>
  </si>
  <si>
    <t>【调研】-普通区域-寿光市-环宇社区-15169539812-100M-宽带上网投诉-次数0-202501180000527014</t>
  </si>
  <si>
    <t>202501180000527014</t>
  </si>
  <si>
    <t xml:space="preserve">202501180000527014#流程受理流水号：20250118201831151695398121157605
客户号码:15169539812
客户姓名:袁**
投诉地市:潍坊
来话流水:2025011820181758520801628
宽带账号:15169539812
宽带账号归属地市:潍坊
宽带账号归属区县:寿光市
故障地址:潍坊寿光市王望王望路环宇社区3号楼*********
联系电话:15169539812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故障时间:2025-01-18 20:19:02
具体故障现象:提示网络无法连接，
客户其他诉求:客户侧为质差终端，要求上门更换终端并一并处理故障问题。
</t>
  </si>
  <si>
    <t>2025-01-18 20:32:56</t>
  </si>
  <si>
    <t>2025-01-18 20:33:32</t>
  </si>
  <si>
    <t>SD-057-250118-095428-3674</t>
  </si>
  <si>
    <t>2025-01-18 14:17:27</t>
  </si>
  <si>
    <t>普通区域-奎文区-浞水苑-15953667998-1000M-宽带上网投诉-次数0-20250118141615X975595126</t>
  </si>
  <si>
    <t>20250118141615X975595126</t>
  </si>
  <si>
    <t xml:space="preserve">流程受理流水号：20250118141416159536679981082034
客户号码:15953667998
客户姓名:王**
投诉地市:潍坊
来话流水:2025011814091636520899231
宽带账号:15953667998
宽带账号归属地市:潍坊
宽带账号归属区县:奎文区
故障地址:潍坊奎文区清池高新二路浞水苑11号楼2-501
联系电话:15953667998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光功率:-22.75
故障大类:宽带/电视
故障细类:网速慢/上网掉线(专席)
携转原因:
故障时间:2025-01-18 14:14:29
具体故障现象:手机个别软件无法登录，提示网络异常
客户其他诉求:
</t>
  </si>
  <si>
    <t>2025-01-18 14:27:01</t>
  </si>
  <si>
    <t>2025-01-18 14:27:31</t>
  </si>
  <si>
    <t>SD-851-326352-7763-23852</t>
  </si>
  <si>
    <t>SD-057-250118-327954-3920</t>
  </si>
  <si>
    <t>2025-01-18 14:46:44</t>
  </si>
  <si>
    <t>普通区域-寿光市-贾家-13656465359-500M-业务受理宽带-次数0-202501180000334750</t>
  </si>
  <si>
    <t>202501180000334750</t>
  </si>
  <si>
    <t>202501180000334750# 宽带账号:13656465359; 联系电话：13656465359，问题类型：此工单为群障修复工单，根据群障全量闭环修复管理要求，为确保客户网络通畅，请装维人员跟进修复网络问题，谢谢！ 
 群障标题：公告。故障描述：贾家主叫号码：13656465359.0;该号码仅供参考，请优先联系宽带账号。</t>
  </si>
  <si>
    <t>2025-01-18 14:48:55</t>
  </si>
  <si>
    <t>2025-01-18 14:54:34</t>
  </si>
  <si>
    <t>SD-851-254125-23634-8143</t>
  </si>
  <si>
    <t>SD-057-250118-867245-5902</t>
  </si>
  <si>
    <t>2025-01-18 17:47:31</t>
  </si>
  <si>
    <t>80+银卡-普通区域-高密市-荆都花园-18366538106-1000M-业务受理宽带-次数0-202501180000466433</t>
  </si>
  <si>
    <t>2025-01-19 17:48:00</t>
  </si>
  <si>
    <t>202501180000466433</t>
  </si>
  <si>
    <t>202501180000466433# 宽带账号:18366538106; 联系电话：18366538106，问题类型：此工单为群障修复工单，根据群障全量闭环修复管理要求，为确保客户网络通畅，请装维人员跟进修复网络问题，谢谢！ 
 群障标题：公告。故障描述：荆都花园主叫号码：18366538106.0;该号码仅供参考，请优先联系宽带账号。</t>
  </si>
  <si>
    <t>2025-01-18 17:49:29</t>
  </si>
  <si>
    <t>2025-01-18 17:49:46</t>
  </si>
  <si>
    <t>SD-851-317338-8665-15771</t>
  </si>
  <si>
    <t>SD-057-250118-413867-5904</t>
  </si>
  <si>
    <t>2025-01-18 17:47:33</t>
  </si>
  <si>
    <t>(目标)普通区域-安丘市-吾山镇小洼村-13562643762-300M-业务受理宽带-次数0-202501180000465952</t>
  </si>
  <si>
    <t>202501180000465952</t>
  </si>
  <si>
    <t>202501180000465952# 宽带账号:13562643762; 联系电话：13562643762，问题类型：此工单为群障修复工单，根据群障全量闭环修复管理要求，为确保客户网络通畅，请装维人员跟进修复网络问题，谢谢！ 
 群障标题：公告。故障描述：潍坊安丘市吾山镇小洼村主缆故障，预估24小时恢复，请帮忙拦截。主叫号码：13562643762.0;该号码仅供参考，请优先联系宽带账号。</t>
  </si>
  <si>
    <t>2025-01-18 17:57:22</t>
  </si>
  <si>
    <t>2025-01-18 17:57:45</t>
  </si>
  <si>
    <t>SD-057-250118-837624-3923</t>
  </si>
  <si>
    <t>2025-01-18 14:46:49</t>
  </si>
  <si>
    <t>【重投】-普通区域-高密市-水岸东方二期小区-13792621692-300M-业务受理宽带-次数0-202501180000333479</t>
  </si>
  <si>
    <t>202501180000333479</t>
  </si>
  <si>
    <t>202501180000333479# 宽带账号:13792621692; 联系电话：13792621692，问题类型：此工单为群障修复工单，根据群障全量闭环修复管理要求，为确保客户网络通畅，请装维人员跟进修复网络问题，谢谢！ 
 群障标题：公告。故障描述：潍坊高密市水岸东方二期小区主缆故障，预估24小时恢复，请帮忙拦截。主叫号码：13792621692.0;该号码仅供参考，请优先联系宽带账号。</t>
  </si>
  <si>
    <t>2025-01-18 14:49:08</t>
  </si>
  <si>
    <t>2025-01-18 14:49:27</t>
  </si>
  <si>
    <t>SD-851-263561-11489-8935</t>
  </si>
  <si>
    <t>SD-057-250118-246378-955</t>
  </si>
  <si>
    <t>2025-01-18 09:48:06</t>
  </si>
  <si>
    <t>【调研】-普通区域-潍城区-金都北苑南区-13406640476-300M-宽带上网投诉-次数0-202501180000143565</t>
  </si>
  <si>
    <t>202501180000143565</t>
  </si>
  <si>
    <t>202501180000143565#【网络电视】宽带账号：13406640476；宽带地址：威海高区田和街道世昌大道威高盛和花园66号楼；客户来电反映移动高清无法观看，客户已正常办理宽带/移动高清业务，按相关口径解释不认可，要求反馈，请协助处理，谢谢！联系电话：13406640016；联系人：女士；来电流水：2025011809450385520876795</t>
  </si>
  <si>
    <t>2025-01-18 09:51:29</t>
  </si>
  <si>
    <t>2025-01-18 10:10:29</t>
  </si>
  <si>
    <t>SD-057-250118-065321-956</t>
  </si>
  <si>
    <t>2025-01-18 09:48:17</t>
  </si>
  <si>
    <t>普通区域--null-18253652239-宽带上网投诉-次数0-202501180000144764</t>
  </si>
  <si>
    <t>2025-01-19 10:49:00</t>
  </si>
  <si>
    <t>202501180000144764</t>
  </si>
  <si>
    <t>202501180000144764#流程受理流水号：20250118094518182536522391019853
客户号码:18253652239
客户姓名:韩**
投诉地市:潍坊
来话流水:2025011809290946220887641
宽带账号:18253652239
账号归属区县:昌邑市昱皓通讯店-坊子店
联系电话:13012452768
联系人:先生/女士
宽带地址:潍坊
工单紧急程度:一般
是否投诉倾向:否
是否重复投诉:否
是否携转意向:否
是否有升级投诉倾向:否
*业务名称:业务融合开机流程宽带
投诉内容:手机号码：18253652239，【问题描述】客户已办理宽带业务，有开通单，要求装维尽快联系上门，客户表示要求今天安装，明天家里无人在家，请尽快回电预约安装时间，请处理，谢谢。联系电话：13012452768，联系人：先生/女士，录音流水号：2025011809290946220887641。受理明细：531920062399999999。
在途开通单信息：536250118216707764，18253652239，2025-01-18 09:42:04，业务融合开机流程宽带，处理中，黄单建设（楼宇）
是否到厅:否
业务名称:业务融合开机流程宽带
;宽带小区$[null]$</t>
  </si>
  <si>
    <t>2025-01-18 16:20:35</t>
  </si>
  <si>
    <t>SD-057-250118-839715-7233</t>
  </si>
  <si>
    <t>2025-01-18 20:21:26</t>
  </si>
  <si>
    <t>80+金卡-普通区域-青州市-窑头村-15863433332-1000M-宽带延伸服务-次数0-202501180000527671</t>
  </si>
  <si>
    <t>202501180000527671</t>
  </si>
  <si>
    <t xml:space="preserve">202501180000527671#【已关注中国移动10086微信公众号】流程受理流水号：20250118202054158634333321157920
客户号码:15863433332
客户姓名:杨**
投诉地市:潍坊
来话流水:2025011820144215920886982
宽带账号:15863433332
宽带账号归属地市:潍坊
宽带账号归属区县:青州市
故障地址:潍坊青州市邵庄镇窑头窑头村4号箱（祝仁德后墙）*********
联系电话:13791879219
联系人:先生/女士
工单紧急程度:非常紧急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故障时间:2025-01-18 20:18:24
具体故障现象:新增加一根网线，
</t>
  </si>
  <si>
    <t>2025-01-18 20:30:44</t>
  </si>
  <si>
    <t>2025-01-18 20:31:08</t>
  </si>
  <si>
    <t>SD-851-237690-20292-20016</t>
  </si>
  <si>
    <t>SD-057-250118-051879-3622</t>
  </si>
  <si>
    <t>2025-01-18 14:11:29</t>
  </si>
  <si>
    <t>普通区域--null--宽带上网投诉-次数0-20250118141056X656190643</t>
  </si>
  <si>
    <t>2025-01-19 15:12:00</t>
  </si>
  <si>
    <t>20250118141056X656190643</t>
  </si>
  <si>
    <t xml:space="preserve">流程受理流水号：20250118140845158643019491080833
客户号码:15864301949
客户姓名:辛*
投诉地市:潍坊
来话流水:2025011814063237720869244
宽带账号:15864301949
账号归属区县:诸城市心悦电子科技中心（社区）
联系电话:15864301949
联系人:女士
宽带地址:潍坊
工单紧急程度:非常紧急
是否投诉倾向:否
是否重复投诉:否
是否携转意向:否
是否有升级投诉倾向:是
*业务名称:业务融合开机流程OTT+小微宽带+全光WiFi+FTTR组网
投诉内容:手机号码：15864301949，【问题描述】客户已办理宽带业务，有开通单，已经3天了，要求装维尽快联系上门，备用电话：15628738925请处理，谢谢。联系电话：15864301949，联系人：女士，录音流水号：2025011814063237720869244。
在途开通单信息：536250116741941024，15864301949，2025-01-16 11:37:38，业务融合开机流程OTT+小微宽带+全光WiFi+FTTR组网，处理中，待装池
是否到厅:否
业务名称:业务融合开机流程OTT+小微宽带+全光WiFi+FTTR组网
</t>
  </si>
  <si>
    <t>2025-01-18 15:13:44</t>
  </si>
  <si>
    <t>SD-057-250118-483269-940</t>
  </si>
  <si>
    <t>2025-01-18 09:46:40</t>
  </si>
  <si>
    <t>(目标)普通区域-滨海-华润世家-15864567933-300M-业务受理宽带-次数0-202501180000142046</t>
  </si>
  <si>
    <t>202501180000142046</t>
  </si>
  <si>
    <t>202501180000142046#【已关注中国移动10086微信公众号】 宽带账号:15864567933; 联系电话：15864567933，问题类型：此工单为群障修复工单，根据群障全量闭环修复管理要求，为确保客户网络通畅，请装维人员跟进修复网络问题，谢谢！ 
 群障标题：公告。故障描述：华润世家主叫号码：18563080779.0;该号码仅供参考，请优先联系宽带账号。</t>
  </si>
  <si>
    <t>2025-01-18 09:46:56</t>
  </si>
  <si>
    <t>SD-851-252907-7526-9746</t>
  </si>
  <si>
    <t>SD-057-250118-637294-961</t>
  </si>
  <si>
    <t>2025-01-18 09:49:29</t>
  </si>
  <si>
    <t>80+金卡-普通区域-潍城区-茂华紫苑公馆-15263638988-1000M-宽带上网投诉-次数0-202501180000146063</t>
  </si>
  <si>
    <t>202501180000146063</t>
  </si>
  <si>
    <t>202501180000146063#【已关注中国移动10086微信公众号】流程受理流水号：20250118094740152636389881020546
客户号码:15263638988
客户姓名:李**
投诉地市:潍坊
来话流水:2025011809465479320899261
宽带账号:15263638988
宽带账号归属地市:潍坊
宽带账号归属区县:潍城区
故障地址:潍坊潍城区西关街道东风西街茂华紫苑公馆1号楼*********
联系电话:15263638988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故障时间:2025-01-18 09:48:29
具体故障现象:光猫亮红灯，
客户其他诉求:面积故障 不认可  表示坏了好几天了要求反馈 请协助处理谢谢
;宽带小区$[茂华紫苑公馆]$</t>
  </si>
  <si>
    <t>2025-01-18 09:55:28</t>
  </si>
  <si>
    <t>2025-01-18 09:56:14</t>
  </si>
  <si>
    <t>SD-851-317077-9395-5785</t>
  </si>
  <si>
    <t>SD-057-250118-453176-7239</t>
  </si>
  <si>
    <t>2025-01-18 20:23:06</t>
  </si>
  <si>
    <t>80+银卡-普通区域-昌乐县-城前-15263689465-300M-宽带上网投诉-次数0-20250118202107X867249870</t>
  </si>
  <si>
    <t>20250118202107X867249870</t>
  </si>
  <si>
    <t xml:space="preserve">【农村网络投诉】流程受理流水号：20250118202009152636894651157834
客户号码:15263689465
客户姓名:高*
投诉地市:潍坊
来话流水:2025011820191271420805401
宽带账号:15263689465
宽带账号归属地市:潍坊
宽带账号归属区县:昌乐县
故障地址:潍坊昌乐县营丘镇城前城前城前村4#*********
联系电话:15263689465
联系人:先生/女士
工单紧急程度:一般
是否有升级投诉倾向:否
是否重复投诉:否
是否携转意向:否
是否投诉倾向:否
是否智能网关:智能网关
当前是否在线:否
接入方式:FTTH
端到端诊断结果:网络不在线
是否质差终端:无质差信息
光功率:无
故障大类:宽带/电视
故障细类:宽带无法上网(专席)
携转原因:
故障时间:2025-01-18 20:13:46
具体故障现象:LOS 红灯  ，光纤线捋直重新插紧未恢复
客户其他诉求:
</t>
  </si>
  <si>
    <t>2025-01-18 20:34:18</t>
  </si>
  <si>
    <t>2025-01-18 20:34:41</t>
  </si>
  <si>
    <t>SD-057-250118-974256-3888</t>
  </si>
  <si>
    <t>2025-01-18 14:42:41</t>
  </si>
  <si>
    <t>普通区域-奎文区-江山帝景-18265693677-300M-宽带上网投诉-次数0-202501180000332223</t>
  </si>
  <si>
    <t>202501180000332223</t>
  </si>
  <si>
    <t xml:space="preserve">202501180000332223#【已关注中国移动10086微信公众号】流程受理流水号：20250118144136182656936771088458
客户号码:18265693677
客户姓名:王**
投诉地市:潍坊
来话流水:2025011814412558520866792
宽带账号:18265693677
宽带账号归属地市:潍坊
宽带账号归属区县:奎文区
故障地址:潍坊奎文区北苑街道玉清街新华医院片区（江山帝景）17号楼*********
联系电话:18265693677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光功率:-18.86
故障大类:宽带
故障细类:宽带无法上网
携转原因:
故障时间:2025-01-18 14:41:53
具体故障现象:网速慢卡顿，
客户其他诉求:客户侧为质差终端，要求上门更换终端并一并处理故障问题。
</t>
  </si>
  <si>
    <t>2025-01-18 14:49:26</t>
  </si>
  <si>
    <t>2025-01-18 14:50:05</t>
  </si>
  <si>
    <t>SD-851-260160-9381-10261</t>
  </si>
  <si>
    <t>SD-057-250118-978635-5834</t>
  </si>
  <si>
    <t>2025-01-18 17:40:43</t>
  </si>
  <si>
    <t>【调研】-(目标)普通区域-昌邑市-前谢家营自然村-13853637092-200M-宽带上网投诉-次数0-202501180000458799</t>
  </si>
  <si>
    <t>2025-01-19 18:41:00</t>
  </si>
  <si>
    <t>202501180000458799</t>
  </si>
  <si>
    <t>202501180000458799#宽带账号：13853637092；宽带地址：潍坊昌邑市石埠镇谢家营村前谢家营自然村11号箱；客户来电反映观看的是网络电视无法观看，客户已正常办理宽带，电视机上有根线断了，要求上门，请协助处理，谢谢！联系电话13853637092；联系人：先生；来电流水：2025011817301839320848108。</t>
  </si>
  <si>
    <t>2025-01-18 17:42:54</t>
  </si>
  <si>
    <t>2025-01-18 17:43:39</t>
  </si>
  <si>
    <t>SD-057-250118-394758-5920</t>
  </si>
  <si>
    <t>2025-01-18 17:48:24</t>
  </si>
  <si>
    <t>【调研】-80+普通-(目标)普通区域-诸城市-红星家园B区-13964707129-300M-宽带上网投诉-次数0-202501180000465393</t>
  </si>
  <si>
    <t>2025-01-19 18:49:00</t>
  </si>
  <si>
    <t>202501180000465393</t>
  </si>
  <si>
    <t>202501180000465393#宽带账号：13964707129；宽带地址：潍坊诸城市舜王街道四平路红星家园B区B2区39号楼2单元902；客户来电反映宽带/移动高清 不能使用，客户不在现场，无法配合线上指导，要求上门，请协助处理，谢谢！联系电话：13964707129；联系人：女士；来电流水：2025011817454265720896447</t>
  </si>
  <si>
    <t>2025-01-18 17:51:57</t>
  </si>
  <si>
    <t>2025-01-18 17:52:35</t>
  </si>
  <si>
    <t>SD-057-250118-941735-5921</t>
  </si>
  <si>
    <t>2025-01-18 17:48:25</t>
  </si>
  <si>
    <t>80+普通-普通区域-坊子区-南流吴家庄村-13455611895-300M-宽带延伸服务-次数0-202501180000465205</t>
  </si>
  <si>
    <t>2025-01-19 17:49:00</t>
  </si>
  <si>
    <t>202501180000465205</t>
  </si>
  <si>
    <t xml:space="preserve">202501180000465205#【已关注中国移动10086微信公众号】流程受理流水号：20250118174744134556118951134050
客户号码:13455611895
客户姓名:王**
投诉地市:潍坊
来话流水:2025011817322088220868519
宽带账号:13455611895
宽带账号归属地市:潍坊
宽带账号归属区县:坊子区
故障地址:潍坊坊子区坊安街办南流吴家庄村南流吴家庄村潍坊坊子坊安街道吴家庄村04号分纤箱*********
联系电话:15863633791
联系人:先生/女士
工单紧急程度:一般
是否有升级投诉倾向:否
是否重复投诉:否
是否携转意向:否
是否投诉倾向:否
是否智能网关:智能网关
当前是否在线:是
接入方式:FTTH
是否质差终端:无质差信息
光功率:-23.27
故障大类:宽带/电视
故障细类:宽带延伸服务
携转原因:
故障时间:2025-01-18 17:46:16
具体故障现象:电视无法连网 更换网口灯不亮  需要检查网线  谢谢
</t>
  </si>
  <si>
    <t>2025-01-18 17:51:53</t>
  </si>
  <si>
    <t>2025-01-18 17:52:32</t>
  </si>
  <si>
    <t>SD-851-239391-2890-11026</t>
  </si>
  <si>
    <t>SD-057-250118-378412-963</t>
  </si>
  <si>
    <t>2025-01-18 09:49:42</t>
  </si>
  <si>
    <t>普通区域-奎文区-博悦世家-18706577897-300M-宽带上网投诉-次数0-202501180000145296</t>
  </si>
  <si>
    <t>202501180000145296</t>
  </si>
  <si>
    <t xml:space="preserve">202501180000145296#【已关注中国移动10086微信公众号】流程受理流水号：20250118094836187065778971020829
客户号码:18706577897
客户姓名:胡**
投诉地市:潍坊
来话流水:2025011809481410820815131
宽带账号:18706577897
宽带账号归属地市:潍坊
宽带账号归属区县:奎文区
故障地址:潍坊奎文区北苑街道乐川街博悦世家2号楼*********
联系电话:18706577897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光功率:-21.87
故障大类:宽带/电视
故障细类:宽带无法上网
携转原因:
故障时间:2025-01-18 09:48:41
具体故障现象:电脑无法上网，19号上午 早8点到中午12点都有时间
客户其他诉求:客户侧为质差终端，要求上门更换终端并一并处理故障问题。
</t>
  </si>
  <si>
    <t>2025-01-18 09:53:01</t>
  </si>
  <si>
    <t>2025-01-18 09:53:23</t>
  </si>
  <si>
    <t>SD-057-250118-109648-121</t>
  </si>
  <si>
    <t>2025-01-18 08:37:00</t>
  </si>
  <si>
    <t>【调研】-普通区域-青州市-寺古村-13686362986-1000M-宽带上网投诉-次数0-202501180000094164</t>
  </si>
  <si>
    <t>202501180000094164</t>
  </si>
  <si>
    <t>202501180000094164#【网络电视】宽带账号：13686362986；宽带地址：潍坊青州市东夏镇寺古村寺；客户来电反映移动高清无法观看，客户已正常办理宽带/移动高清业务，按相关口径解释不认可，要求反馈，请协助处理，谢谢！联系电话：15726465216；联系人：女士；来电流水：2025011808333084020801856</t>
  </si>
  <si>
    <t>2025-01-18 08:42:13</t>
  </si>
  <si>
    <t>2025-01-18 08:45:31</t>
  </si>
  <si>
    <t>SD-057-250118-264178-3628</t>
  </si>
  <si>
    <t>2025-01-18 14:13:19</t>
  </si>
  <si>
    <t>普通区域-寿光市-城投悦动城-15095239520-500M-宽带上网投诉-次数0-202501170000542954</t>
  </si>
  <si>
    <t>202501170000542954</t>
  </si>
  <si>
    <t>202501170000542954#【已关注中国移动10086微信公众号】*YWDZ01
服务号码：15095239520，
号码归属地：潍坊青州 ，
请查原因；
用户品牌：神州行；
是否外呼开通：否；
客户质疑：128+元爱家宽带500M，
接触录音流水号：2025011719454785520886880；联系电话：15762695234；
受理明细：536241113563866184，争议业务名称：128+元爱家宽带500M，赵**，15095239520，产品变更，2024-11-13 08:59:45,王东彬(f2c2x007)，潍坊-寿光-洛城乡镇网格-中移铁通洛城随销渠道(SD.LF.02.LC.02.sx)；
备注：15095239520客户表示无安装过宽带。联系电话15762695234;宽带小区$[城投悦动城]$</t>
  </si>
  <si>
    <t>2025-01-18 14:16:47</t>
  </si>
  <si>
    <t>2025-01-18 14:17:12</t>
  </si>
  <si>
    <t>SD-851-259283-509-3883</t>
  </si>
  <si>
    <t>SD-057-250118-381062-3630</t>
  </si>
  <si>
    <t>2025-01-18 14:13:52</t>
  </si>
  <si>
    <t>普通区域-奎文区-宏臻太阳城多层-15963618898-300M-宽带上网投诉-次数0-202501180000313075</t>
  </si>
  <si>
    <t>202501180000313075</t>
  </si>
  <si>
    <t>202501180000313075#流程受理流水号：20250118141222159636188981081628
客户号码:15963618898
客户姓名:齐**
投诉地市:潍坊
来话流水:2025011814115953620828955
宽带账号:15963618898
宽带账号归属地市:潍坊
宽带账号归属区县:高新
故障地址:潍坊高新高新城区健康街宏臻太阳城多层6号楼*********
联系电话:15963618898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故障细类:电脑上网出现故障(专席)
携转原因:
故障时间:2025-01-18 14:12:40
具体故障现象:电脑连接不上网络，要求上门维修
客户其他诉求:
;宽带小区$[宏臻太阳城多层]$</t>
  </si>
  <si>
    <t>2025-01-18 14:24:56</t>
  </si>
  <si>
    <t>2025-01-18 14:26:59</t>
  </si>
  <si>
    <t>SD-057-250118-145983-3936</t>
  </si>
  <si>
    <t>2025-01-18 14:47:19</t>
  </si>
  <si>
    <t>普通区域-昌邑市-太平自然村-15954458973-500M-宽带上网投诉-次数0-20250118144620X780202246</t>
  </si>
  <si>
    <t>20250118144620X780202246</t>
  </si>
  <si>
    <t xml:space="preserve">【农村网络投诉】流程受理流水号：20250118144512159544589731089360
客户号码:15954458973
客户姓名:夏**
投诉地市:潍坊
来话流水:2025011814445119220807913
宽带账号:15954458973
宽带账号归属地市:潍坊
宽带账号归属区县:昌邑市
故障地址:潍坊市昌邑市围子镇太平村太平自然村扩容9号箱*********
联系电话:15954458973
联系人:先生/女士
工单紧急程度:非常紧急
是否有升级投诉倾向:否
是否重复投诉:否
是否携转意向:否
是否投诉倾向:否
是否智能网关:智能网关
当前是否在线:否
接入方式:FTTH
端到端诊断结果:
是否质差终端:无质差信息
光功率:无
故障大类:宽带/电视
故障细类:宽带无法上网(专席)
携转原因:
故障时间:2025-01-18 14:45:02
具体故障现象:光猫亮红灯，
客户其他诉求:
</t>
  </si>
  <si>
    <t>2025-01-18 14:49:32</t>
  </si>
  <si>
    <t>2025-01-18 14:49:58</t>
  </si>
  <si>
    <t>SD-851-289451-8173-25829</t>
  </si>
  <si>
    <t>SD-057-250118-789634-866</t>
  </si>
  <si>
    <t>2025-01-18 09:40:23</t>
  </si>
  <si>
    <t>80+普通-普通区域-昌邑市-高岔自然村-13706464118-1000M-宽带延伸服务-次数0-202501180000139203</t>
  </si>
  <si>
    <t>202501180000139203</t>
  </si>
  <si>
    <t xml:space="preserve">202501180000139203#流程受理流水号：20250118093949137064641181018300
客户号码:13706464118
客户姓名:高**
投诉地市:潍坊
来话流水:2025011809335398420843607
宽带账号:13706464118
宽带账号归属地市:潍坊
宽带账号归属区县:昌邑市
故障地址:潍坊昌邑市李家埠镇高岔村高岔自然村10号箱杨维波北四排*********
联系电话:13706464118
联系人:先生/女士
工单紧急程度:一般
是否有升级投诉倾向:否
是否重复投诉:否
是否携转意向:否
是否投诉倾向:否
是否智能网关:智能网关
当前是否在线:是
接入方式:FTTH
是否质差终端:无质差信息
光功率:-21.54
故障大类:宽带/电视
故障细类:宽带延伸服务
携转原因:
故障时间:2025-01-18 09:38:26
具体故障现象:调测路由器，搜索不到wifi信号
</t>
  </si>
  <si>
    <t>2025-01-18 09:42:35</t>
  </si>
  <si>
    <t>2025-01-18 09:43:04</t>
  </si>
  <si>
    <t>SD-851-252420-8246-18198</t>
  </si>
  <si>
    <t>SD-057-250118-726843-118</t>
  </si>
  <si>
    <t>2025-01-18 08:35:57</t>
  </si>
  <si>
    <t>【调研】-80+银卡-普通区域-临朐县-龙苑尚筑-15763681088-1000M-宽带上网投诉-次数0-202501180000094954</t>
  </si>
  <si>
    <t>202501180000094954</t>
  </si>
  <si>
    <t>202501180000094954#宽带账号：15763681088；宽带地址：潍坊临朐县城关街道龙泉路龙苑尚筑12号楼1单元302，客户反映WIFI信号弱，客户不配合操作，要求师傅上门，请协助处理，谢谢！联系电话：本机；联系人：先生；流水号：2025011808313810420892113</t>
  </si>
  <si>
    <t>2025-01-18 08:40:55</t>
  </si>
  <si>
    <t>2025-01-18 08:41:19</t>
  </si>
  <si>
    <t>SD-851-323304-14591-18742</t>
  </si>
  <si>
    <t>SD-057-250118-815372-5871</t>
  </si>
  <si>
    <t>2025-01-18 17:46:16</t>
  </si>
  <si>
    <t>80+金卡-普通区域-奎文区-富华新村-18366396333-1000M-宽带上网投诉-次数0-202501180000464943</t>
  </si>
  <si>
    <t>2025-01-19 18:47:00</t>
  </si>
  <si>
    <t>202501180000464943</t>
  </si>
  <si>
    <t>202501180000464943#流程受理流水号：20250118174505183663963331133469
客户号码:18366396333
客户姓名:王**
投诉地市:潍坊
来话流水:2025011817444069420886815
宽带账号:18366396333
宽带账号归属地市:潍坊
宽带账号归属区县:高新
故障地址:潍坊高新高新城区东方路富华新村19号楼*********
联系电话:18366396333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17:45:29
具体故障现象:光猫亮红灯，
客户其他诉求:
;宽带小区$[富华新村]$</t>
  </si>
  <si>
    <t>2025-01-18 17:48:57</t>
  </si>
  <si>
    <t>2025-01-18 17:49:14</t>
  </si>
  <si>
    <t>SD-851-293526-19127-20019</t>
  </si>
  <si>
    <t>SD-057-250118-482703-5928</t>
  </si>
  <si>
    <t>2025-01-18 17:49:17</t>
  </si>
  <si>
    <t>80+普通-普通区域-诸城市-诸城范家庄子村-15965041069-300M-宽带上网投诉-次数0-202501180000467843</t>
  </si>
  <si>
    <t>2025-01-19 18:50:00</t>
  </si>
  <si>
    <t>202501180000467843</t>
  </si>
  <si>
    <t>202501180000467843#【已关注中国移动10086微信公众号】流程受理流水号：20250118174633159650410691133809
客户号码:15965041069
客户姓名:孙**
投诉地市:潍坊
来话流水:2025011817455246520897967
宽带账号:15965041069
宽带账号归属地市:潍坊
宽带账号归属区县:诸城市
故障地址:潍坊诸城市皇华镇南范家庄子诸城范家庄子村范家庄子村西二街南头28
联系电话:15965041069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17:54:42
具体故障现象:光猫亮红灯，
客户其他诉求:请协助处理，谢谢
;宽带小区$[诸城范家庄子村]$</t>
  </si>
  <si>
    <t>2025-01-18 17:56:17</t>
  </si>
  <si>
    <t>2025-01-18 17:56:40</t>
  </si>
  <si>
    <t>SD-851-293369-678-5940</t>
  </si>
  <si>
    <t>SD-057-250118-047928-872</t>
  </si>
  <si>
    <t>2025-01-18 09:41:04</t>
  </si>
  <si>
    <t>普通区域-高密市-双羊店自然村-18866788636-300M-宽带上网投诉-次数0-202501180000137951</t>
  </si>
  <si>
    <t>202501180000137951</t>
  </si>
  <si>
    <t>202501180000137951#流程受理流水号：20250118094024188667886361018464
客户号码:18866788636
客户姓名:逄*
投诉地市:潍坊
来话流水:2025011809390890020805990
宽带账号:18866788636
账号归属区县:诸城
联系电话:18866788636
联系人:先生/女士
宽带地址:潍坊
工单紧急程度:一般
是否投诉倾向:否
是否重复投诉:否
是否携转意向:否
是否有升级投诉倾向:否
*业务名称:业务融合开机流程宽带
投诉内容:手机号码：18866788636，【问题描述】客户已办理宽带业务，有开通单，要求装维尽快联系上门，请处理，谢谢。联系电话：18866788636，联系人：先生/女士，录音流水号：2025011809390890020805990。受理明细：531920062399999999。
在途开通单信息：536241214920725178，18866788636，2024-12-14 09:52:15，业务融合开机流程宽带，处理中，装维选址
是否到厅:否
业务名称:业务融合开机流程宽带
;宽带小区$[双羊店自然村]$</t>
  </si>
  <si>
    <t>2025-01-18 09:46:39</t>
  </si>
  <si>
    <t>2025-01-18 09:47:06</t>
  </si>
  <si>
    <t>SD-851-265231-1356-4614</t>
  </si>
  <si>
    <t>SD-057-250118-573296-874</t>
  </si>
  <si>
    <t>2025-01-18 09:41:14</t>
  </si>
  <si>
    <t>【调研】-普通区域-昌邑市-邑城水岸小区（北区）-15505362068-1000M-宽带上网投诉-次数0-20250118093921X361967798</t>
  </si>
  <si>
    <t>20250118093921X361967798</t>
  </si>
  <si>
    <t xml:space="preserve">流程受理流水号：20250118093805155053620681017830
客户号码:15505362068
客户姓名:李**
投诉地市:潍坊
来话流水:2025011809370305820880886
宽带账号:15505362068
宽带账号归属地市:潍坊
宽带账号归属区县:昌邑市
故障地址:潍坊昌邑市城区奎聚路邑城水岸小区（北区）33号楼*********
联系电话:15505362068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光功率:-18.09
故障大类:宽带/电视
故障细类:宽带无法上网(专席)
携转原因:
故障时间:2025-01-18 09:34:51
具体故障现象:网速慢卡顿，
客户其他诉求:
</t>
  </si>
  <si>
    <t>2025-01-18 09:42:39</t>
  </si>
  <si>
    <t>SD-851-231832-4232-19640</t>
  </si>
  <si>
    <t>SD-057-250118-193562-133</t>
  </si>
  <si>
    <t>2025-01-18 08:38:02</t>
  </si>
  <si>
    <t>普通区域-寿光市-东孙家庄村自然村-15864596987-200M-宽带上网投诉-次数0-20250118083542X542742196</t>
  </si>
  <si>
    <t>2025-01-19 09:39:00</t>
  </si>
  <si>
    <t>20250118083542X542742196</t>
  </si>
  <si>
    <t xml:space="preserve">【农村网络投诉】流程受理流水号：20250118083222158645969871001048
客户号码:15864596987
客户姓名:黄**
投诉地市:潍坊
来话流水:2025011808301278120885183
宽带账号:15864596987
宽带账号归属地市:潍坊
宽带账号归属区县:寿光市
故障地址:潍坊寿光市洛城街道东孙家庄村东孙家庄村自然村39号箱*********
联系电话:15853676987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08:31:27
具体故障现象:光猫亮红灯，客户来电表示网络无法使用，要求上门检测，请尽快联系
客户其他诉求:
</t>
  </si>
  <si>
    <t>2025-01-18 08:46:00</t>
  </si>
  <si>
    <t>2025-01-18 08:52:16</t>
  </si>
  <si>
    <t>SD-851-243071-3743-23152</t>
  </si>
  <si>
    <t>SD-057-250118-342961-7246</t>
  </si>
  <si>
    <t>2025-01-18 20:23:46</t>
  </si>
  <si>
    <t>【调研】-80+银卡-普通区域-寿光市-中南世纪城-15866501086-200M-魔百和投诉-次数0-202501180000528506</t>
  </si>
  <si>
    <t>202501180000528506</t>
  </si>
  <si>
    <t>202501180000528506#流程受理流水号：20250118202252158665010861158179
客户号码:15866501086
客户姓名:李**
投诉地市:潍坊
来话流水:2025011820192923320806574
宽带账号:15866501086
宽带账号归属地市:潍坊
宽带账号归属区县:寿光市
故障地址:潍坊寿光市圣城街道圣城街中南世纪城B区3号楼*********
联系电话:13869605165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光功率:-17.64
故障大类:宽带/电视
故障细类:移动高清电视故障(专席)
携转原因:
故障时间:2025-01-18 20:29:21
魔百和单播/组播:单播
具体故障现象:电视直播或点播无法观看，
客户其他诉求:请协助处理，谢谢
魔百和单/组播：单播;宽带小区$[中南世纪城]$</t>
  </si>
  <si>
    <t>2025-01-18 20:34:51</t>
  </si>
  <si>
    <t>2025-01-18 20:37:02</t>
  </si>
  <si>
    <t>SD-057-250118-984367-3943</t>
  </si>
  <si>
    <t>2025-01-18 14:47:33</t>
  </si>
  <si>
    <t>普通区域-安丘市-安丘领秀城-15064481333-1000M-宽带上网投诉-次数0-202501180000333384</t>
  </si>
  <si>
    <t>202501180000333384</t>
  </si>
  <si>
    <t>202501180000333384#宽带账号：15064481333；宽带地址：潍坊安丘市兴安街道青云山路领秀城领秀城16号楼；客户来电反映无线网络无法连接，客户不配合线上排障，要求上门，请协助处理，谢谢！联系电话：15064481333；联系人：女士</t>
  </si>
  <si>
    <t>2025-01-18 14:48:54</t>
  </si>
  <si>
    <t>2025-01-18 14:49:33</t>
  </si>
  <si>
    <t>SD-851-238856-15571-14567</t>
  </si>
  <si>
    <t>SD-057-250118-934215-3944</t>
  </si>
  <si>
    <t>普通区域-青州市-冢子庄村-1525368720102-300M-业务受理宽带-次数0-202501180000335660</t>
  </si>
  <si>
    <t>202501180000335660</t>
  </si>
  <si>
    <t>202501180000335660# 宽带账号:1525368720102; 联系电话：1525368720102，问题类型：此工单为群障修复工单，根据群障全量闭环修复管理要求，为确保客户网络通畅，请装维人员跟进修复网络问题，谢谢！ 
 群障标题：公告。故障描述：潍坊青州市冢子庄村光缆故障，预估24小时恢复，请帮忙拦截,如有需要请联系片区装维师傅武振东15706307639主叫号码：sdst_sdk_15253687201;该号码仅供参考，请优先联系宽带账号。</t>
  </si>
  <si>
    <t>2025-01-18 14:48:46</t>
  </si>
  <si>
    <t>2025-01-18 14:49:04</t>
  </si>
  <si>
    <t>SD-851-306256-9482-14164</t>
  </si>
  <si>
    <t>SD-057-250118-214573-5841</t>
  </si>
  <si>
    <t>2025-01-18 17:41:27</t>
  </si>
  <si>
    <t>FTTR-普通区域-高密市-东牟社区小区-15065639568-1000M-宽带上网投诉-次数0-20250118173950X190599410</t>
  </si>
  <si>
    <t>2025-01-19 18:42:00</t>
  </si>
  <si>
    <t>20250118173950X190599410</t>
  </si>
  <si>
    <t xml:space="preserve">流程受理流水号：20250118173838150656395681132126
客户号码:15065639568
客户姓名:王**
投诉地市:潍坊
来话流水:2025011817370653920815346
宽带账号:15065639568
宽带账号归属地市:潍坊
宽带账号归属区县:高密市
故障地址:潍坊高密市朝阳街道沂胶路东牟社区小区陈洪虎东墙K17号*********
联系电话:15065639568
联系人:先生/女士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故障时间:2025-01-18 17:38:49
具体故障现象:光猫亮红灯，
客户其他诉求:
</t>
  </si>
  <si>
    <t>2025-01-18 17:42:43</t>
  </si>
  <si>
    <t>2025-01-18 17:43:20</t>
  </si>
  <si>
    <t>SD-851-254639-8381-4702</t>
  </si>
  <si>
    <t>SD-057-250118-249107-5875</t>
  </si>
  <si>
    <t>2025-01-18 17:46:42</t>
  </si>
  <si>
    <t>【重投】-【调研】-普通区域-高密市-城律村-15662548517-300M-魔百和投诉-次数0-202501180000465055</t>
  </si>
  <si>
    <t>202501180000465055</t>
  </si>
  <si>
    <t>202501180000465055#流程受理流水号：20250118174537156625485171133584
客户号码:15662548517
客户姓名:王**
投诉地市:潍坊
来话流水:2025011817450255220890203
宽带账号:15662548517
宽带账号归属地市:潍坊
宽带账号归属区县:高密市
故障地址:潍坊高密市柏城镇城律村城律村马文轩30号箱*********
联系电话:13475687797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故障细类:移动高清电视故障(专席)
携转原因:
故障时间:2025-01-18 17:48:02
魔百和单播/组播:组播
具体故障现象:机顶盒无法开机，
客户其他诉求:
魔百和单/组播：组播;宽带小区$[城律村]$</t>
  </si>
  <si>
    <t>2025-01-18 17:53:05</t>
  </si>
  <si>
    <t>2025-01-18 17:56:48</t>
  </si>
  <si>
    <t>SD-851-240124-4647-18989</t>
  </si>
  <si>
    <t>SD-057-250118-075924-889</t>
  </si>
  <si>
    <t>2025-01-18 09:42:47</t>
  </si>
  <si>
    <t>【调研】-80+银卡-普通区域-奎文区-奎文凤凰山庄-13406625972-1000M-宽带上网投诉-次数0-202501180000139660</t>
  </si>
  <si>
    <t>202501180000139660</t>
  </si>
  <si>
    <t>202501180000139660#流程受理流水号：20250118093817134066259721017870
客户号码:13406625972
客户姓名:殷**
投诉地市:潍坊
来话流水:2025011809375349720890835
宽带账号:13406625972
宽带账号归属地市:潍坊
宽带账号归属区县:高新
故障地址:潍坊高新高新城区宝通街凤凰山庄29号楼*********
联系电话:15966120430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光功率:-23.97
故障大类:宽带/电视
故障细类:宽带网速慢/卡顿
携转原因:
故障时间:2025-01-18 09:39:10
网站/APP/游戏名称:网页
具体故障现象:网速慢卡顿，
客户其他诉求:
;宽带小区$[奎文凤凰山庄]$</t>
  </si>
  <si>
    <t>2025-01-18 09:59:29</t>
  </si>
  <si>
    <t>2025-01-18 10:00:00</t>
  </si>
  <si>
    <t>SD-851-242802-34864-26319</t>
  </si>
  <si>
    <t>2025-01-18 09:44:38</t>
  </si>
  <si>
    <t>【追1】普通区域-昌邑市-金台西南村自然村-13053673814-1000M-宽带上网投诉-次数0-20250118094329X609421151 一级督办</t>
  </si>
  <si>
    <t>20250118094329X609421151</t>
  </si>
  <si>
    <t>2025-01-18 09:50:12</t>
  </si>
  <si>
    <t>2025-01-18 09:52:09</t>
  </si>
  <si>
    <t>SD-851-301054-36079-16493</t>
  </si>
  <si>
    <t>SD-057-250118-573406-945</t>
  </si>
  <si>
    <t>【调研】-普通区域-高密市-福泽花园-18105369675-1000M-宽带上网投诉-次数0-202501180000144259</t>
  </si>
  <si>
    <t>202501180000144259</t>
  </si>
  <si>
    <t>202501180000144259#流程受理流水号：20250118094355181053696751019458
客户号码:18105369675
客户姓名:仲**
投诉地市:潍坊
来话流水:2025011809423550120847170
宽带账号:18105369675
宽带账号归属地市:潍坊
宽带账号归属区县:高密市
故障地址:潍坊高密市东方明都西门
联系电话:13356758672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故障时间:2025-01-18 09:45:02
具体故障现象:宽带无法上网
客户其他诉求:要求上门师傅尽快上门处理
;宽带小区$[福泽花园]$</t>
  </si>
  <si>
    <t>2025-01-18 09:55:08</t>
  </si>
  <si>
    <t>2025-01-18 09:55:51</t>
  </si>
  <si>
    <t>SD-851-312086-7470-8011</t>
  </si>
  <si>
    <t>SD-057-250118-513426-7255</t>
  </si>
  <si>
    <t>2025-01-18 20:26:11</t>
  </si>
  <si>
    <t>普通区域-昌邑市-韩家巷村-1981962365902-300M-业务受理宽带-次数0-202501180000527582</t>
  </si>
  <si>
    <t>202501180000527582</t>
  </si>
  <si>
    <t>202501180000527582#受理号码 : 19819623659客户姓名 : 孙**号码归属地 : 潍坊昌邑 － 昌邑-城北社区经营部用户品牌 : 全球通
客户来电称，宽带无法使用，无法提供具体故障，请处理，谢谢
潍坊昌邑市围子镇韩家巷村韩家巷村31号箱*********</t>
  </si>
  <si>
    <t>2025-01-18 20:35:51</t>
  </si>
  <si>
    <t>2025-01-18 20:36:24</t>
  </si>
  <si>
    <t>SD-851-314642-1674-17956</t>
  </si>
  <si>
    <t>SD-057-250118-036547-3874</t>
  </si>
  <si>
    <t>2025-01-18 14:41:15</t>
  </si>
  <si>
    <t>(目标)普通区域-昌邑市-东利商城-15265622208-300M-宽带上网投诉-次数0-20250118143907X347212482</t>
  </si>
  <si>
    <t>20250118143907X347212482</t>
  </si>
  <si>
    <t xml:space="preserve">流程受理流水号：20250118143544152656222081087093
客户号码:15265622208
客户姓名:张**
投诉地市:潍坊
来话流水:2025011814351358920891897
宽带账号:15265622208
宽带账号归属地市:潍坊
宽带账号归属区县:昌邑市
故障地址:潍坊昌邑市城区交通街东利商城A1号楼*********
联系电话:15265622208
联系人:先生/女士
工单紧急程度:紧急
是否有升级投诉倾向:否
是否重复投诉:否
是否携转意向:否
是否投诉倾向:否
工单内容:客户表示家里网络断了，要求上门维修，谢谢！
</t>
  </si>
  <si>
    <t>2025-01-18 14:41:42</t>
  </si>
  <si>
    <t>2025-01-18 14:41:56</t>
  </si>
  <si>
    <t>SD-851-295376-11933-29517</t>
  </si>
  <si>
    <t>SD-057-250118-321470-5847</t>
  </si>
  <si>
    <t>2025-01-18 17:42:36</t>
  </si>
  <si>
    <t>80+银卡-普通区域-奎文区-卧龙社区北区-13964631794-200M-魔百和投诉-次数0-202501180000461577</t>
  </si>
  <si>
    <t>2025-01-19 18:43:00</t>
  </si>
  <si>
    <t>202501180000461577</t>
  </si>
  <si>
    <t>202501180000461577#流程受理流水号：20250118174132139646317941132725
客户号码:13964631794
客户姓名:武**
投诉地市:潍坊
来话流水:2025011817360840120805921
宽带账号:13964631794
宽带账号归属地市:潍坊
宽带账号归属区县:奎文区
故障地址:潍坊奎文区北苑街道四平路卧龙街卧龙社区北区则尔庄29号楼*********
联系电话:13964631794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光功率:-18.29
故障大类:电视
故障细类:移动高清电视故障(专席)
携转原因:
故障时间:2025-01-18 17:45:01
魔百和单播/组播:单播
具体故障现象:电视直播或点播无法观看，
客户其他诉求:
魔百和单/组播：单播;宽带小区$[卧龙社区北区]$</t>
  </si>
  <si>
    <t>2025-01-18 17:49:50</t>
  </si>
  <si>
    <t>2025-01-18 17:50:06</t>
  </si>
  <si>
    <t>SD-057-250118-581694-5881</t>
  </si>
  <si>
    <t>2025-01-18 17:47:01</t>
  </si>
  <si>
    <t>【调研】-80+白金-普通区域-寿光市-刘家官庄村自然村-13869686297-1000M-业务受理宽带-次数0-202501180000463170</t>
  </si>
  <si>
    <t>202501180000463170</t>
  </si>
  <si>
    <t>202501180000463170#【已关注中国移动10086微信公众号】 宽带账号:13869686297; 联系电话：13869686297，问题类型：此工单为群障修复工单，根据群障全量闭环修复管理要求，为确保客户网络通畅，请装维人员跟进修复网络问题，谢谢！ 
 群障标题：公告。故障描述：潍坊寿光市刘家官庄村自然村光缆故障，预估24小时恢复，请帮忙拦截,如有需要请联系片区装维师傅王艳庆15706307761主叫号码：13562649743.0;该号码仅供参考，请优先联系宽带账号。</t>
  </si>
  <si>
    <t>2025-01-18 17:52:05</t>
  </si>
  <si>
    <t>2025-01-18 17:52:28</t>
  </si>
  <si>
    <t>SD-851-239223-19926-24571</t>
  </si>
  <si>
    <t>SD-057-250118-201875-881</t>
  </si>
  <si>
    <t>2025-01-18 09:41:38</t>
  </si>
  <si>
    <t>普通区域--null--宽带上网投诉-次数0-20250118094011X411176504</t>
  </si>
  <si>
    <t>2025-01-19 10:42:00</t>
  </si>
  <si>
    <t>20250118094011X411176504</t>
  </si>
  <si>
    <t xml:space="preserve">流程受理流水号：20250118093936176167967771018232
客户号码:17616796777
客户姓名:徐**
投诉地市:潍坊
来话流水:2025011809381905620895841
宽带账号:17616796777
账号归属区县:高密-专卖店-高密市鑫众信通讯中心
联系电话:17616796777
联系人:先生/女士
宽带地址:潍坊
工单紧急程度:非常紧急
是否投诉倾向:否
是否重复投诉:否
是否携转意向:否
是否有升级投诉倾向:是
*业务名称:业务融合开机流程宽带+全光WiFi+OTT+FTTR组网
投诉内容:手机号码：17616796777，【问题描述】客户已办理宽带业务，有开通单，要求装维尽快联系上门，请处理，谢谢。联系电话：17616796777，联系人：先生/女士，录音流水号：2025011809381905620895841。
在途开通单信息：536250109148913560，17616796777，2025-01-09 14:28:32，业务融合开机流程宽带+全光WiFi+OTT+FTTR组网，处理中，施工预约，有工信部投诉意向。
是否到厅:否
业务名称:业务融合开机流程宽带+全光WiFi+OTT+FTTR组网
</t>
  </si>
  <si>
    <t>2025-01-18 10:34:08</t>
  </si>
  <si>
    <t>SD-057-250118-786514-959</t>
  </si>
  <si>
    <t>2025-01-18 09:48:45</t>
  </si>
  <si>
    <t>普通区域-诸城市-祥和小区-13864616585-1000M-业务受理宽带-次数0-202501180000144883</t>
  </si>
  <si>
    <t>202501180000144883</t>
  </si>
  <si>
    <t>202501180000144883# 导航立单,用户所在位置有群障,已向客户播报,客户要求装维回访.此工单为群障修复工单,根据群障全量闭环管理要求,为确保客户网络通畅,请装维人员跟进修复网络问题,谢谢.联系电话：13864616585</t>
  </si>
  <si>
    <t>2025-01-18 09:51:36</t>
  </si>
  <si>
    <t>2025-01-18 09:55:29</t>
  </si>
  <si>
    <t>SD-851-323559-19530-12331</t>
  </si>
  <si>
    <t>SD-057-250118-709218-7200</t>
  </si>
  <si>
    <t>2025-01-18 20:16:19</t>
  </si>
  <si>
    <t>80+普通-普通区域-奎文区-凤怡山庄-13666362185-500M-业务受理宽带-次数0-202501180000527254</t>
  </si>
  <si>
    <t>202501180000527254</t>
  </si>
  <si>
    <t>202501180000527254# 宽带账号:13666362185; 联系电话：13666362185，问题类型：此工单为群障修复工单，根据群障全量闭环修复管理要求，为确保客户网络通畅，请装维人员跟进修复网络问题，谢谢！ 
 群障标题：公告。故障描述：凤怡山庄主叫号码：100860536.0;该号码仅供参考，请优先联系宽带账号。</t>
  </si>
  <si>
    <t>2025-01-18 20:33:06</t>
  </si>
  <si>
    <t>2025-01-18 20:34:30</t>
  </si>
  <si>
    <t>SD-057-250118-962457-148</t>
  </si>
  <si>
    <t>2025-01-18 08:39:29</t>
  </si>
  <si>
    <t>【调研】-普通区域-高密市-南湖小区-13053695897-200M-宽带上网投诉-次数0-202501180000096364</t>
  </si>
  <si>
    <t>2025-01-19 09:40:00</t>
  </si>
  <si>
    <t>202501180000096364</t>
  </si>
  <si>
    <t>202501180000096364#宽带账号：13053695897；宽带地址：潍坊高密市密水街道利群路南湖小区6号楼*************；客户来电反映宽带上不去网，客户不在现场，无法配合线上指导/客户不配合排障，要求师傅上门，请协助处理，谢谢！联系电话：13053695897联系人：***；来电流水：2025011808371523520823354</t>
  </si>
  <si>
    <t>2025-01-18 08:42:06</t>
  </si>
  <si>
    <t>2025-01-18 08:42:30</t>
  </si>
  <si>
    <t>SD-057-250118-879541-7259</t>
  </si>
  <si>
    <t>2025-01-18 20:26:22</t>
  </si>
  <si>
    <t>普通区域-寒亭区-海泰慧园-18353667851-300M-宽带上网投诉-次数0-20250118202459X999057540</t>
  </si>
  <si>
    <t>20250118202459X999057540</t>
  </si>
  <si>
    <t xml:space="preserve">流程受理流水号：20250118202359183536678511158302
客户号码:18353667851
客户姓名:韩**
投诉地市:潍坊
来话流水:2025011820230520120821401
宽带账号:18353667851
宽带账号归属地市:潍坊
宽带账号归属区县:寒亭区
故障地址:潍坊寒亭区开元街道祥亭街海泰慧园3号楼1单元201
联系电话:18353667851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光功率:-23.87
故障大类:宽带/电视
故障细类:网速慢/上网掉线(专席)
携转原因:
故障时间:2025-01-18 20:24:04
具体故障现象:客户来电表示家里网速慢卡，我处排查路由器摆放位置，在线时长，使用年限以及网线未恢复，请协助处理谢谢
客户其他诉求:
</t>
  </si>
  <si>
    <t>2025-01-18 20:31:51</t>
  </si>
  <si>
    <t>2025-01-18 20:32:07</t>
  </si>
  <si>
    <t>SD-851-324321-455-27784</t>
  </si>
  <si>
    <t>2025-01-18 10:16:02</t>
  </si>
  <si>
    <t>普通区域-寿光市-清华名园-13054751006-300M-业务受理宽带-次数0-202501180000165800 一级督办</t>
  </si>
  <si>
    <t>202501180000165800</t>
  </si>
  <si>
    <t>2025-01-18 10:19:20</t>
  </si>
  <si>
    <t>2025-01-18 10:19:50</t>
  </si>
  <si>
    <t>SD-057-250118-439572-7576</t>
  </si>
  <si>
    <t>2025-01-18 21:17:01</t>
  </si>
  <si>
    <t>普通区域-奎文区-中冶德馨苑-13406601925-1000M-宽带上网投诉-次数0-20250118211444X848315570</t>
  </si>
  <si>
    <t>20250118211444X848315570</t>
  </si>
  <si>
    <t xml:space="preserve">流程受理流水号：20250118211310134066019251163333
客户号码:13406601925
客户姓名:张**
投诉地市:潍坊
来话流水:2025011821113528420899748
宽带账号:13406601925
宽带账号归属地市:潍坊
宽带账号归属区县:奎文区
故障地址:潍坊奎文区大虞街道北宫街中冶潍坊公馆1号楼(西区)2单元2001*********
联系电话:13406601925
联系人:先生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光功率:-13.69
故障大类:宽带/电视
故障细类:网速慢/上网掉线(专席)
携转原因:
故障时间:2025-01-18 21:14:11
具体故障现象:网速慢卡顿，网关光功率-13.69
客户其他诉求:
</t>
  </si>
  <si>
    <t>2025-01-18 21:27:32</t>
  </si>
  <si>
    <t>2025-01-18 21:30:03</t>
  </si>
  <si>
    <t>SD-851-255294-7476-14399</t>
  </si>
  <si>
    <t>SD-057-250118-314069-1230</t>
  </si>
  <si>
    <t>2025-01-18 10:16:13</t>
  </si>
  <si>
    <t>80+普通-普通区域-安丘市-青云御景园-18366501008-300M-业务受理宽带-次数0-202501180000166591</t>
  </si>
  <si>
    <t>202501180000166591</t>
  </si>
  <si>
    <t>202501180000166591# 宽带账号:18366501008; 联系电话：18366501008，问题类型：此工单为群障修复工单，根据群障全量闭环修复管理要求，为确保客户网络通畅，请装维人员跟进修复网络问题，谢谢！ 
 群障标题：公告。故障描述：青云御景园主叫号码：18366501008.0;该号码仅供参考，请优先联系宽带账号。</t>
  </si>
  <si>
    <t>2025-01-18 10:19:00</t>
  </si>
  <si>
    <t>2025-01-18 10:19:24</t>
  </si>
  <si>
    <t>SD-851-301706-42770-20612</t>
  </si>
  <si>
    <t>SD-057-250118-769205-26</t>
  </si>
  <si>
    <t>2025-01-18 07:50:01</t>
  </si>
  <si>
    <t>80+普通-普通区域-安丘市-红旗小区-18306468576-300M-魔百和投诉-次数0-20250118074913X753701981</t>
  </si>
  <si>
    <t>20250118074913X753701981</t>
  </si>
  <si>
    <t>检测结果：1、宽带是否在线：宽带在线；2、电视账号状态检测：电视账号状态异常；3、电视片源检测：电视片源正常；4、机顶盒性能检测：机顶盒性能正常；5、机顶盒设备检测：机顶盒设备正常；6、电视播放流畅度检测：电视播放流畅；7、电视连接方式检测：未检测到；故障类型：电视无法观看。故障描述：无法看直播，卡顿，黑屏等，点直播自己返回主页面！。联系人：李洪梅。联系电话：13655363226。</t>
  </si>
  <si>
    <t>2025-01-18 07:51:43</t>
  </si>
  <si>
    <t>2025-01-18 07:52:24</t>
  </si>
  <si>
    <t>SD-057-250118-751680-1181</t>
  </si>
  <si>
    <t>2025-01-18 10:11:20</t>
  </si>
  <si>
    <t>80+金卡-普通区域-潍城区-豪德陶瓷城-15253642019-1000M-宽带上网投诉-次数0-20250118100844X124143945</t>
  </si>
  <si>
    <t>20250118100844X124143945</t>
  </si>
  <si>
    <t xml:space="preserve">流程受理流水号：20250118100751152536420191026000
客户号码:15253642019
客户姓名:宋**
投诉地市:潍坊
来话流水:2025011810061832020830160
宽带账号:15253642019
宽带账号归属地市:潍坊
宽带账号归属区县:潍城区
故障地址:潍坊潍城区经济开发区管理委员会东风西街豪德陶瓷城22号箱(豪德南区四街38号楼顶）*********
联系电话:13780839601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10:03:27
具体故障现象:提示网络无法连接，
客户其他诉求:
</t>
  </si>
  <si>
    <t>2025-01-18 10:12:51</t>
  </si>
  <si>
    <t>2025-01-18 10:13:12</t>
  </si>
  <si>
    <t>SD-851-318657-2960-9442</t>
  </si>
  <si>
    <t>SD-057-250118-940712-1234</t>
  </si>
  <si>
    <t>2025-01-18 10:16:24</t>
  </si>
  <si>
    <t>【调研】-80+银卡-普通区域-安丘市-南三里村自然村-15763676708-300M-业务受理宽带-次数0-202501180000167073</t>
  </si>
  <si>
    <t>202501180000167073</t>
  </si>
  <si>
    <t>202501180000167073# 宽带账号:15763676708; 联系电话：15763676708，问题类型：此工单为群障修复工单，根据群障全量闭环修复管理要求，为确保客户网络通畅，请装维人员跟进修复网络问题，谢谢！ 
 群障标题：公告。故障描述：潍坊安丘市南三里村自然村光缆故障，预估24小时恢复，请帮忙拦截,如有需要请联系片区装维师傅孙浩15706307039主叫号码：15763676708.0;该号码仅供参考，请优先联系宽带账号。</t>
  </si>
  <si>
    <t>2025-01-18 10:18:59</t>
  </si>
  <si>
    <t>2025-01-18 10:21:03</t>
  </si>
  <si>
    <t>SD-851-284196-10636-12245</t>
  </si>
  <si>
    <t>SD-057-250118-724360-2549</t>
  </si>
  <si>
    <t>2025-01-18 12:19:44</t>
  </si>
  <si>
    <t>普通区域-奎文区-晨晟世纪城片区-18365679587-300M-宽带上网投诉-次数0-202501180000257359</t>
  </si>
  <si>
    <t>202501180000257359</t>
  </si>
  <si>
    <t>202501180000257359#【已关注中国移动10086微信公众号】流程受理流水号：20250118121907183656795871059542
客户号码:18365679587
客户姓名:胡*
投诉地市:潍坊
来话流水:2025011812181756220846205
宽带账号:18365679587
宽带账号归属地市:潍坊
宽带账号归属区县:奎文区
故障地址:潍坊奎文区北苑街道虞河路晨晟世纪城片区德润天合1号楼1单元201*********
联系电话:18365679587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故障细类:网速慢/上网掉线(专席)
携转原因:
故障时间:2025-01-18 12:13:49
具体故障现象:网速慢卡顿，
客户其他诉求:请审核
;宽带小区$[晨晟世纪城片区]$</t>
  </si>
  <si>
    <t>2025-01-18 12:29:18</t>
  </si>
  <si>
    <t>2025-01-18 12:29:37</t>
  </si>
  <si>
    <t>SD-057-250118-158769-36</t>
  </si>
  <si>
    <t>2025-01-18 08:04:10</t>
  </si>
  <si>
    <t>【调研】-普通区域-潍城区-西省建宿舍-13563698000-300M-魔百和投诉-次数0-202501180000090926</t>
  </si>
  <si>
    <t>202501180000090926</t>
  </si>
  <si>
    <t>202501180000090926#流程受理流水号：20250118080326135636980001000264
客户号码:13563698000
客户姓名:王*
投诉地市:潍坊
来话流水:2025011808030170020807000
宽带账号:13563698000
宽带账号归属地市:潍坊
宽带账号归属区县:潍城区
故障地址:潍坊潍城区城关街道胜利西街西省建宿舍10号楼*********
联系电话:13563698000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光功率:-14.25
故障大类:宽带/电视
故障细类:移动高清电视故障
携转原因:
故障时间:2025-01-18 08:03:42
魔百和单播/组播:单播
具体故障现象:电视直播或点播无法观看，
客户其他诉求:
魔百和单/组播：单播;宽带小区$[西省建宿舍]$</t>
  </si>
  <si>
    <t>2025-01-18 08:07:48</t>
  </si>
  <si>
    <t>2025-01-18 08:08:16</t>
  </si>
  <si>
    <t>SD-057-250118-302467-6221</t>
  </si>
  <si>
    <t>2025-01-18 18:20:14</t>
  </si>
  <si>
    <t>普通区域-寿光市-健元春家属院-15166366413-200M-宽带上网投诉-次数0-202501180000486122</t>
  </si>
  <si>
    <t>202501180000486122</t>
  </si>
  <si>
    <t>202501180000486122#【已关注中国移动10086微信公众号】流程受理流水号：20250118181810151663664131139975
客户号码:15166366413
客户姓名:孙**
投诉地市:潍坊
来话流水:2025011818172557320853982
宽带账号:15166366413
账号归属区县:寿光-寿光代理商管理中心
联系电话:15166366413
联系人:先生/女士
宽带地址:潍坊
工单紧急程度:一般
是否投诉倾向:否
是否重复投诉:否
是否携转意向:否
是否有升级投诉倾向:否
*业务名称:业务融合移机流程宽带+OTT
投诉内容:手机号码：15166366413，【问题描述】客户已办理宽带业务，有开通单，要求装维尽快联系上门，请处理，谢谢。联系电话：15166366413，联系人：先生/女士，录音流水号：2025011818172557320853982。受理明细：531920062399999999。
在途开通单信息：536250111561810954，15166366413，2025-01-11 10:21:57，业务融合移机流程宽带+OTT，处理中，黄单建设（楼宇）
是否到厅:否
业务名称:业务融合移机流程宽带+OTT
;宽带小区$[健元春家属院]$</t>
  </si>
  <si>
    <t>2025-01-18 18:21:55</t>
  </si>
  <si>
    <t>2025-01-18 18:22:23</t>
  </si>
  <si>
    <t>SD-852-294698-361-9271</t>
  </si>
  <si>
    <t>SD-057-250118-985402-6220</t>
  </si>
  <si>
    <t>【调研】-80+金卡-普通区域-青州市-大刘家庄村-13806361110-1000M-宽带上网投诉-次数0-20250118181809X489350296</t>
  </si>
  <si>
    <t>20250118181809X489350296</t>
  </si>
  <si>
    <t xml:space="preserve">【农村网络投诉】流程受理流水号：20250118181742138063611101139902
客户号码:13806361110
客户姓名:刘**
投诉地市:潍坊
来话流水:2025011818140666220830537
宽带账号:13806361110
宽带账号归属地市:潍坊
宽带账号归属区县:青州市
故障地址:潍坊青州市弥河镇大刘家庄大刘家庄村2号箱村中刘发亮*********
联系电话:13806361110
联系人:女士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故障时间:2025-01-18 18:18:32
具体故障现象:打不开网页，
客户其他诉求:
</t>
  </si>
  <si>
    <t>2025-01-18 18:26:00</t>
  </si>
  <si>
    <t>2025-01-18 18:26:38</t>
  </si>
  <si>
    <t>SD-851-317168-123613-10806</t>
  </si>
  <si>
    <t>SD-057-250118-574163-6312</t>
  </si>
  <si>
    <t>2025-01-18 18:29:39</t>
  </si>
  <si>
    <t>【调研】-80+银卡-普通区域-安丘市-阜康村自然村-13780890377-500M-宽带上网投诉-次数0-202501180000488682</t>
  </si>
  <si>
    <t>202501180000488682</t>
  </si>
  <si>
    <t>202501180000488682#流程受理流水号：20250118182914137808903771141844
客户号码:13780890377
客户姓名:张*
投诉地市:潍坊
来话流水:2025011818251499220807828
宽带账号:13780890377
宽带账号归属地市:潍坊
宽带账号归属区县:安丘市
故障地址:潍坊安丘市景芝镇阜康村阜康村自然村阜康追加4号箱孙鹏*********
联系电话:13780830338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光功率:-23.87
故障大类:宽带/电视
故障细类:网速慢/上网掉线(专席)
携转原因:
故障时间:2025-01-18 18:23:55
具体故障现象:打不开网页，
客户其他诉求:请审核
;宽带小区$[阜康村自然村]$</t>
  </si>
  <si>
    <t>2025-01-18 18:31:43</t>
  </si>
  <si>
    <t>2025-01-18 18:32:04</t>
  </si>
  <si>
    <t>SD-851-240391-14047-18270</t>
  </si>
  <si>
    <t>2025-01-18 10:16:27</t>
  </si>
  <si>
    <t>普通区域-昌邑市-政亨小区1-19853636877-300M-业务受理宽带-次数0-202501180000166790 一级督办</t>
  </si>
  <si>
    <t>202501180000166790</t>
  </si>
  <si>
    <t>2025-01-18 10:19:25</t>
  </si>
  <si>
    <t>2025-01-18 10:20:07</t>
  </si>
  <si>
    <t>SD-057-250118-531247-1238</t>
  </si>
  <si>
    <t>2025-01-18 10:16:33</t>
  </si>
  <si>
    <t>【调研】-(目标)普通区域-诸城市-相州一村自然村-18264420469-300M-宽带上网投诉-次数0-202501180000165779</t>
  </si>
  <si>
    <t>202501180000165779</t>
  </si>
  <si>
    <t xml:space="preserve">202501180000165779#用户表示宽带不能正常使用，显示质差路由器，要求上门维修，请工作人员协助处理，谢谢！流水号2025011810140427920824811，联系人先生，联系电话18264420469！
</t>
  </si>
  <si>
    <t>2025-01-18 10:22:23</t>
  </si>
  <si>
    <t>2025-01-18 10:22:50</t>
  </si>
  <si>
    <t>SD-057-250118-178264-7670</t>
  </si>
  <si>
    <t>2025-01-18 21:36:35</t>
  </si>
  <si>
    <t>80+白金-普通区域-安丘市-天熙苑一期-15065636577-300M-宽带上网投诉-次数0-202501180000543346</t>
  </si>
  <si>
    <t>202501180000543346</t>
  </si>
  <si>
    <t>202501180000543346#流程受理流水号：20250118213538150656365771164797
客户号码:15065636577
客户姓名:高**
投诉地市:潍坊
来话流水:2025011821331701720862916
宽带账号:15065636577
宽带账号归属地市:潍坊
宽带账号归属区县:安丘市
故障地址:潍坊安丘市兴安街道青云山路天熙苑一期11号楼*********
联系电话:15065636577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故障细类:宽带网速慢/卡顿
携转原因:
故障时间:2025-01-18 21:35:50
具体故障现象:网速慢卡顿，
客户其他诉求:
;宽带小区$[天熙苑一期]$</t>
  </si>
  <si>
    <t>2025-01-18 21:37:34</t>
  </si>
  <si>
    <t>2025-01-18 21:48:43</t>
  </si>
  <si>
    <t>SD-057-250118-925017-2504</t>
  </si>
  <si>
    <t>2025-01-18 12:16:28</t>
  </si>
  <si>
    <t>普通区域-高密市-天润保翠园-13791872800-1000M-业务受理宽带-次数0-202501180000255453</t>
  </si>
  <si>
    <t>202501180000255453</t>
  </si>
  <si>
    <t>202501180000255453#【已关注中国移动10086微信公众号】 宽带账号:13791872800; 联系电话：13791872800，问题类型：此工单为群障修复工单，根据群障全量闭环修复管理要求，为确保客户网络通畅，请装维人员跟进修复网络问题，谢谢！ 
 群障标题：公告。故障描述：潍坊高密市天润保翠园光缆故障，预估24小时恢复，请帮忙拦截,如有需要请联系片区装维师傅赵祉边15706307357主叫号码：13791872800.0;该号码仅供参考，请优先联系宽带账号。</t>
  </si>
  <si>
    <t>2025-01-18 12:20:17</t>
  </si>
  <si>
    <t>2025-01-18 12:21:21</t>
  </si>
  <si>
    <t>SD-851-292661-21772-6046</t>
  </si>
  <si>
    <t>SD-057-250118-120359-2507</t>
  </si>
  <si>
    <t>2025-01-18 12:16:35</t>
  </si>
  <si>
    <t>【调研】-80+银卡-普通区域-奎文区-中和香槟-18353627535-200M-业务受理宽带-次数0-202501180000254008</t>
  </si>
  <si>
    <t>202501180000254008</t>
  </si>
  <si>
    <t>202501180000254008# 宽带账号:18353627535; 联系电话：18353627535，问题类型：此工单为群障修复工单，根据群障全量闭环修复管理要求，为确保客户网络通畅，请装维人员跟进修复网络问题，谢谢！ 
 群障标题：公告。故障描述：潍坊奎文区中和香槟光缆故障，预估24小时恢复，请帮忙拦截,如有需要请联系片区装维师傅马鸣泽15706307381主叫号码：18353627535.0;该号码仅供参考，请优先联系宽带账号。</t>
  </si>
  <si>
    <t>2025-01-18 12:19:12</t>
  </si>
  <si>
    <t>2025-01-18 12:19:43</t>
  </si>
  <si>
    <t>SD-057-250118-289374-39</t>
  </si>
  <si>
    <t>2025-01-18 08:07:12</t>
  </si>
  <si>
    <t>【调研】-80+白金-普通区域-寿光市-西岔河二-13869682223-200M-宽带上网投诉-次数0-202501180000090633</t>
  </si>
  <si>
    <t>2025-01-19 09:08:00</t>
  </si>
  <si>
    <t>202501180000090633</t>
  </si>
  <si>
    <t>202501180000090633#流程受理流水号：20250118080526138696822231000285
客户号码:13869682223
客户姓名:宋**
投诉地市:潍坊
来话流水:2025011808041859520809797
宽带账号:13869682223
宽带账号归属地市:潍坊
宽带账号归属区县:寿光市
故障地址:潍坊寿光市侯镇西岔河二村西岔河二西岔河二村33号箱宋效增外墙*********
联系电话:13869682223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08:06:24
具体故障现象:客户来电反应光猫亮红灯，无法上网，要求师傅上门处理，请协助，谢谢
客户其他诉求:
;宽带小区$[西岔河二]$</t>
  </si>
  <si>
    <t>2025-01-18 08:13:25</t>
  </si>
  <si>
    <t>2025-01-18 08:13:52</t>
  </si>
  <si>
    <t>SD-057-250118-570493-1241</t>
  </si>
  <si>
    <t>2025-01-18 10:16:40</t>
  </si>
  <si>
    <t>80+银卡-普通区域-昌邑市-塔尔堡志腾酒店-13792626459-200M-业务受理宽带-次数0-202501180000165843</t>
  </si>
  <si>
    <t>2025-01-19 10:17:00</t>
  </si>
  <si>
    <t>202501180000165843</t>
  </si>
  <si>
    <t>202501180000165843#【已关注中国移动10086微信公众号】 宽带账号:13792626459; 联系电话：13792626459，问题类型：此工单为群障修复工单，根据群障全量闭环修复管理要求，为确保客户网络通畅，请装维人员跟进修复网络问题，谢谢！ 
 群障标题：公告。故障描述：潍坊昌邑市塔尔堡志腾酒店主缆故障，预估24小时恢复，请帮忙拦截。主叫号码：13792626459.0;该号码仅供参考，请优先联系宽带账号。</t>
  </si>
  <si>
    <t>2025-01-18 10:29:17</t>
  </si>
  <si>
    <t>2025-01-18 10:35:29</t>
  </si>
  <si>
    <t>SD-851-254865-97156-12402</t>
  </si>
  <si>
    <t>SD-057-250118-438715-2509</t>
  </si>
  <si>
    <t>2025-01-18 12:16:42</t>
  </si>
  <si>
    <t>80+银卡-普通区域-青州市-前黄马村-15095291953-1000M-业务受理宽带-次数0-202501180000255073</t>
  </si>
  <si>
    <t>202501180000255073</t>
  </si>
  <si>
    <t>202501180000255073# 宽带账号:15095291953; 联系电话：15095291953，问题类型：此工单为群障修复工单，根据群障全量闭环修复管理要求，为确保客户网络通畅，请装维人员跟进修复网络问题，谢谢！ 
 群障标题：公告。故障描述：前黄马村主叫号码：15095291953.0;该号码仅供参考，请优先联系宽带账号。</t>
  </si>
  <si>
    <t>2025-01-18 12:31:15</t>
  </si>
  <si>
    <t>2025-01-18 12:31:57</t>
  </si>
  <si>
    <t>SD-851-260382-12818-10712</t>
  </si>
  <si>
    <t>SD-057-250118-917240-7541</t>
  </si>
  <si>
    <t>2025-01-18 21:10:05</t>
  </si>
  <si>
    <t>(目标)普通区域-高密市-华安仪锦苑-18706560759-300M-宽带上网投诉-次数0-202501180000540188</t>
  </si>
  <si>
    <t>202501180000540188</t>
  </si>
  <si>
    <t xml:space="preserve">202501180000540188#
宽带账号：18706560759；宽带地址：潍坊高密市密水街道古城路华安仪锦苑；客户来电反映宽带无法使用，客户不配合排障，要求上门，请协助处理，谢谢！联系电话：18706560759；联系人：先生；来电流水：2025011820190748620805036。 
</t>
  </si>
  <si>
    <t>2025-01-18 21:14:55</t>
  </si>
  <si>
    <t>2025-01-18 21:15:23</t>
  </si>
  <si>
    <t>SD-057-250118-308672-42</t>
  </si>
  <si>
    <t>2025-01-18 08:07:56</t>
  </si>
  <si>
    <t>普通区域-安丘市-生资公司家属院-15054450719-100M-宽带上网投诉-次数0-202501180000090218</t>
  </si>
  <si>
    <t>202501180000090218</t>
  </si>
  <si>
    <t>202501180000090218#【已关注中国移动10086微信公众号】流程受理流水号：20250118080717150544507191000302
客户号码:15054450719
客户姓名:李**
投诉地市:潍坊
来话流水:2025011808065829920816446
宽带账号:15054450719
宽带账号归属地市:潍坊
宽带账号归属区县:安丘市
故障地址:潍坊安丘市兴安街道和平路生资公司家属院迁1号楼*********
联系电话:15054450719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光功率:-17.09
故障大类:宽带/电视
故障细类:宽带无法上网
携转原因:
故障时间:2025-01-18 08:07:24
具体故障现象:打不开网页，
客户其他诉求:1
;宽带小区$[生资公司家属院]$</t>
  </si>
  <si>
    <t>2025-01-18 08:25:47</t>
  </si>
  <si>
    <t>2025-01-18 08:26:16</t>
  </si>
  <si>
    <t>2025-01-18 10:16:47</t>
  </si>
  <si>
    <t>普通区域-寿光市-北单-13793636315-300M-宽带上网投诉-次数0-202501180000167072 一级督办</t>
  </si>
  <si>
    <t>202501180000167072</t>
  </si>
  <si>
    <t>2025-01-18 10:32:46</t>
  </si>
  <si>
    <t>2025-01-18 10:34:01</t>
  </si>
  <si>
    <t>SD-057-250118-163720-1246</t>
  </si>
  <si>
    <t>2025-01-18 10:16:48</t>
  </si>
  <si>
    <t>普通区域-寿光市-后疃村自然村-18253619078-300M-业务受理宽带-次数0-202501180000166425</t>
  </si>
  <si>
    <t>202501180000166425</t>
  </si>
  <si>
    <t>202501180000166425# 宽带账号:18253619078; 联系电话：18253619078，问题类型：此工单为群障修复工单，根据群障全量闭环修复管理要求，为确保客户网络通畅，请装维人员跟进修复网络问题，谢谢！ 
 群障标题：公告。故障描述：潍坊寿光市后疃村自然村光缆故障，预估24小时恢复，请帮忙拦截,如有需要请联系片区装维师傅李志浩15706307750主叫号码：18253619078.0;该号码仅供参考，请优先联系宽带账号。</t>
  </si>
  <si>
    <t>2025-01-18 10:30:15</t>
  </si>
  <si>
    <t>2025-01-18 10:30:54</t>
  </si>
  <si>
    <t>SD-057-250118-671483-1247</t>
  </si>
  <si>
    <t>2025-01-18 10:16:51</t>
  </si>
  <si>
    <t>80+普通-普通区域-寿光市-仉西村自然村-18263660215-1000M-业务受理宽带-次数0-202501180000166996</t>
  </si>
  <si>
    <t>202501180000166996</t>
  </si>
  <si>
    <t>202501180000166996# 宽带账号:18263660215; 联系电话：18263660215，问题类型：此工单为群障修复工单，根据群障全量闭环修复管理要求，为确保客户网络通畅，请装维人员跟进修复网络问题，谢谢！ 
 群障标题：公告。故障描述：潍坊寿光市仉西村自然村光缆故障，预估24小时恢复，请帮忙拦截,如有需要请联系片区装维师傅王建强15706307774主叫号码：13406641107.0;该号码仅供参考，请优先联系宽带账号。</t>
  </si>
  <si>
    <t>2025-01-18 10:45:04</t>
  </si>
  <si>
    <t>2025-01-18 10:45:25</t>
  </si>
  <si>
    <t>SD-851-330349-9310-22254</t>
  </si>
  <si>
    <t>SD-057-250118-546917-5821</t>
  </si>
  <si>
    <t>2025-01-18 17:38:34</t>
  </si>
  <si>
    <t>普通区域-寿光市-西里村自然村-13573635789-1000M-宽带上网投诉-次数0-20250118173649X929893900</t>
  </si>
  <si>
    <t>2025-01-19 18:39:00</t>
  </si>
  <si>
    <t>20250118173649X929893900</t>
  </si>
  <si>
    <t xml:space="preserve">【农村网络投诉】流程受理流水号：20250118173557135736357891131534
客户号码:13573635789
客户姓名:张*
投诉地市:潍坊
来话流水:2025011817350883120896200
宽带账号:13573635789
宽带账号归属地市:潍坊
宽带账号归属区县:寿光市
故障地址:潍坊寿光市田马西里村西里村自然村西里西南4号箱张恒永外墙*********
联系电话:13573635789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17:39:40
具体故障现象:光猫亮红灯，
客户其他诉求:
</t>
  </si>
  <si>
    <t>2025-01-18 17:44:40</t>
  </si>
  <si>
    <t>2025-01-18 17:44:58</t>
  </si>
  <si>
    <t>SD-057-250118-761425-2516</t>
  </si>
  <si>
    <t>2025-01-18 12:16:59</t>
  </si>
  <si>
    <t>【调研】-(目标)普通区域-奎文区-南赵村自然村-15863625169-100M-业务受理宽带-次数0-202501180000256351</t>
  </si>
  <si>
    <t>202501180000256351</t>
  </si>
  <si>
    <t>202501180000256351#【已关注中国移动10086微信公众号】 宽带账号:15863625169; 联系电话：15863625169，问题类型：此工单为群障修复工单，根据群障全量闭环修复管理要求，为确保客户网络通畅，请装维人员跟进修复网络问题，谢谢！ 
 群障标题：公告。故障描述：主干光纤断或OLT检测不到预期的光信号（LOS）主叫号码：19710963702.0;该号码仅供参考，请优先联系宽带账号。</t>
  </si>
  <si>
    <t>2025-01-18 12:18:59</t>
  </si>
  <si>
    <t>SD-057-250118-267340-77</t>
  </si>
  <si>
    <t>2025-01-18 08:27:22</t>
  </si>
  <si>
    <t>普通区域-临朐县-孟家庄自然村-15689226591-1000M-业务受理宽带-次数0-202501180000090562</t>
  </si>
  <si>
    <t>202501180000090562</t>
  </si>
  <si>
    <t>202501180000090562#客户来电称家里宽带不能用，客户要求装维师傅上门查看，请处理谢谢！
联系人：先生，联系电话：本机，录音流水：2025011808250808520868674</t>
  </si>
  <si>
    <t>2025-01-18 08:42:42</t>
  </si>
  <si>
    <t>2025-01-18 08:43:08</t>
  </si>
  <si>
    <t>SD-851-305259-7490-19641</t>
  </si>
  <si>
    <t>SD-057-250118-368521-5826</t>
  </si>
  <si>
    <t>2025-01-18 17:38:59</t>
  </si>
  <si>
    <t>80+普通-普通区域-安丘市-青云府-15762558444-200M-宽带上网投诉-次数0-202501180000458162</t>
  </si>
  <si>
    <t>202501180000458162</t>
  </si>
  <si>
    <t>202501180000458162#宽带账号：15762558444；宽带地址：潍坊安丘市新安街道学府街青云府三方A17-19号楼*********
；客户来电反映电视无信号，经查询客户侧为质差机顶盒，请协助上门更换终端并一并处理故障问题，谢谢！联系电话：13375360117；联系人：先生；来电流水：2025011817333359820880569</t>
  </si>
  <si>
    <t>2025-01-18 17:40:57</t>
  </si>
  <si>
    <t>2025-01-18 17:42:04</t>
  </si>
  <si>
    <t>SD-057-250118-658129-83</t>
  </si>
  <si>
    <t>2025-01-18 08:29:33</t>
  </si>
  <si>
    <t>普通区域-寒亭区-苏杭花园小区-15169668396-100M-魔百和投诉-次数0-202501180000093442</t>
  </si>
  <si>
    <t>2025-01-19 09:30:00</t>
  </si>
  <si>
    <t>202501180000093442</t>
  </si>
  <si>
    <t>202501180000093442#流程受理流水号：20250118082755151696683961000675
客户号码:15169668396
客户姓名:肖**
投诉地市:潍坊
来话流水:2025011808274083120876805
宽带账号:15169668396
宽带账号归属地市:潍坊
宽带账号归属区县:寒亭区
故障地址:潍坊寒亭区经济开发区月河路苏杭花园小区10号楼*********
联系电话:15169668396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故障细类:移动高清电视故障
携转原因:
故障时间:2025-01-18 08:28:42
魔百和单播/组播:组播
具体故障现象:机顶盒无法开机，
客户其他诉求:
魔百和单/组播：组播;宽带小区$[苏杭花园小区]$</t>
  </si>
  <si>
    <t>2025-01-18 08:32:09</t>
  </si>
  <si>
    <t>2025-01-18 08:32:39</t>
  </si>
  <si>
    <t>SD-057-250118-608573-1201</t>
  </si>
  <si>
    <t>2025-01-18 10:13:53</t>
  </si>
  <si>
    <t>普通区域-潍城区-中华茶博城高层-15253604482-1000M-宽带上网投诉-次数0-202501180000164763</t>
  </si>
  <si>
    <t>202501180000164763</t>
  </si>
  <si>
    <t>202501180000164763#流程受理流水号：20250118101246152536044821027346
客户号码:15253604482
客户姓名:何**
投诉地市:潍坊
来话流水:2025011810115394120898143
宽带账号:15253604482
账号归属区县:奎文四平路营业厅
联系电话:15253604482
联系人:先生
宽带地址:潍坊
工单紧急程度:非常紧急
是否投诉倾向:否
是否重复投诉:否
是否携转意向:否
是否有升级投诉倾向:否
*业务名称:业务融合开机流程宽带+全光WiFi+OTT+FTTR组网
投诉内容:手机号码：15253604482，【问题描述】客户已办理宽带业务，有开通单，要求装维尽快联系上门，请处理，谢谢。联系电话：15253604482，联系人：先生，录音流水号：2025011810115394120898143。受理明细：531920062399999999。
在途开通单信息：536250115546613094，15253604482，2025-01-15 15:38:21，业务融合开机流程宽带+全光WiFi+OTT+FTTR组网，处理中，黄单建设（楼宇）
是否到厅:否
业务名称:业务融合开机流程宽带+全光WiFi+OTT+FTTR组网
;宽带小区$[中华茶博城高层]$</t>
  </si>
  <si>
    <t>2025-01-18 10:19:09</t>
  </si>
  <si>
    <t>2025-01-18 10:19:34</t>
  </si>
  <si>
    <t>SD-851-281728-12769-6200</t>
  </si>
  <si>
    <t>SD-057-250118-827953-1256</t>
  </si>
  <si>
    <t>2025-01-18 10:18:11</t>
  </si>
  <si>
    <t>普通区域-青州市-亿丰宜佳商贸城-13963692332-300M-宽带延伸服务-次数0-202501180000167848</t>
  </si>
  <si>
    <t>202501180000167848</t>
  </si>
  <si>
    <t xml:space="preserve">202501180000167848#流程受理流水号：20250118101720139636923321028619
客户号码:13963692332
客户姓名:胡**
投诉地市:潍坊
来话流水:2025011810113334520894082
宽带账号:13963692332
宽带账号归属地市:潍坊
宽带账号归属区县:青州市
故障地址:潍坊青州市东夏镇309国道亿丰宜佳商贸城C2号楼*********
联系电话:13963692332
联系人:先生/女士
工单紧急程度:紧急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故障时间:2025-01-18 10:07:49
具体故障现象:光猫正常，拔插网线，重启设备
</t>
  </si>
  <si>
    <t>2025-01-18 10:22:05</t>
  </si>
  <si>
    <t>2025-01-18 10:22:29</t>
  </si>
  <si>
    <t>SD-057-250118-280976-80</t>
  </si>
  <si>
    <t>2025-01-18 08:28:18</t>
  </si>
  <si>
    <t>普通区域-昌邑市-温湖村自然村-18866730325-300M-宽带上网投诉-次数0-202501180000092874</t>
  </si>
  <si>
    <t>202501180000092874</t>
  </si>
  <si>
    <t xml:space="preserve">202501180000092874#流程受理流水号：20250118082629188667303251000641
客户号码:18866730325
客户姓名:李**
投诉地市:潍坊
来话流水:2025011808261772720872296
宽带账号:18866730325
宽带账号归属地市:潍坊
宽带账号归属区县:昌邑市
故障地址:潍坊昌邑市北孟镇温湖村温湖村自然村温湖村4号箱刘福林*********
联系电话:18866730325
联系人:先生/女士
工单紧急程度:一般
是否有升级投诉倾向:否
是否重复投诉:否
是否携转意向:否
是否投诉倾向:否
是否智能网关:非智能网关
当前是否在线:否
接入方式:FTTH
端到端诊断结果:用户密码错误
是否质差终端:是
光功率:无
故障大类:宽带/电视
故障细类:宽带无法上网
携转原因:
故障时间:2025-01-18 08:27:58
具体故障现象:提示密码错误
客户其他诉求:客户侧为质差终端，要求上门更换终端并一并处理故障问题。
</t>
  </si>
  <si>
    <t>2025-01-18 08:32:10</t>
  </si>
  <si>
    <t>2025-01-18 08:32:30</t>
  </si>
  <si>
    <t>SD-057-250118-597634-1259</t>
  </si>
  <si>
    <t>2025-01-18 10:18:34</t>
  </si>
  <si>
    <t>【调研】-80+银卡-(目标)普通区域-寿光市-春风江南-18764673927-300M-宽带上网投诉-次数0-202501180000168028 二级督办</t>
  </si>
  <si>
    <t>202501180000168028</t>
  </si>
  <si>
    <t>202501180000168028#流程受理流水号：20250118101536187646739271028155
客户号码:18764673927
客户姓名:张**
投诉地市:潍坊
来话流水:2025011810150171020836476
宽带账号:18764673927
宽带账号归属地市:潍坊
宽带账号归属区县:寿光市
故障地址:潍坊寿光市圣城街道文庙街小东关社区3区62号箱*********
联系电话:18764673927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故障时间:2025-01-18 10:16:30
具体故障现象:打不开网页，
客户其他诉求:用户对宽带不能使用不认可，要求24小时内回电，否则投诉12300，请协助处理，谢谢
;宽带小区$[春风江南]$</t>
  </si>
  <si>
    <t>2025-01-18 10:25:20</t>
  </si>
  <si>
    <t>2025-01-18 10:30:03</t>
  </si>
  <si>
    <t>SD-057-250118-093675-5735</t>
  </si>
  <si>
    <t>2025-01-18 17:30:24</t>
  </si>
  <si>
    <t>【重投】-80+银卡-普通区域-奎文区-后栾小区-18369692123-1000M-宽带上网投诉-次数0-202501180000453663</t>
  </si>
  <si>
    <t>2025-01-19 18:31:00</t>
  </si>
  <si>
    <t>202501180000453663</t>
  </si>
  <si>
    <t>202501180000453663#流程受理流水号：20250118172927183696921231129874
客户号码:18369692123
客户姓名:王*
投诉地市:潍坊
来话流水:2025011817240564520883010
宽带账号:18369692123
宽带账号归属地市:潍坊
宽带账号归属区县:奎文区
故障地址:潍坊奎文区梨园街道樱前街后栾小区4号楼*********
联系电话:18369692123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故障细类:宽带无法上网(专席)
携转原因:
故障时间:2025-01-18 17:21:05
具体故障现象:光猫灯正常但电脑手机无法上网，无法进行线上指导，不会操作请协助，谢谢
客户其他诉求:
;宽带小区$[后栾小区]$</t>
  </si>
  <si>
    <t>2025-01-18 17:48:06</t>
  </si>
  <si>
    <t>2025-01-18 17:48:40</t>
  </si>
  <si>
    <t>SD-851-259686-6121-739</t>
  </si>
  <si>
    <t>SD-057-250118-163907-5737</t>
  </si>
  <si>
    <t>2025-01-18 17:30:31</t>
  </si>
  <si>
    <t>【调研】-80+普通-普通区域-寿光市-燕家村-18753662678-1000M-宽带上网投诉-次数0-202501180000452761</t>
  </si>
  <si>
    <t>202501180000452761</t>
  </si>
  <si>
    <t>202501180000452761#宽带账号：18753662678；宽带地址：潍坊寿光市文家街道燕家燕家村扩容7号箱；客户来电反映宽带连接不了，客户不配合线上指导，要求上门，请协助处理，谢谢！联系电话：15866582345；联系人：女士；来电流水：2025011817283021620830039。</t>
  </si>
  <si>
    <t>2025-01-18 17:36:09</t>
  </si>
  <si>
    <t>2025-01-18 17:37:01</t>
  </si>
  <si>
    <t>SD-851-260677-9161-22323</t>
  </si>
  <si>
    <t>SD-057-250118-134062-6279</t>
  </si>
  <si>
    <t>2025-01-18 18:27:01</t>
  </si>
  <si>
    <t>80+银卡-普通区域-临朐县-滨河花园小区一期-18706525959-100M-业务受理宽带-次数0-202501180000486589</t>
  </si>
  <si>
    <t>202501180000486589</t>
  </si>
  <si>
    <t>202501180000486589# 宽带账号:18706525959; 联系电话：18706525959，问题类型：此工单为群障修复工单，根据群障全量闭环修复管理要求，为确保客户网络通畅，请装维人员跟进修复网络问题，谢谢！ 
 群障标题：公告。故障描述：潍坊临朐县滨河花园小区一期光缆故障，预估24小时恢复，请帮忙拦截,如有需要请联系片区装维师傅陈昊琰15706307589主叫号码：18706525959.0;该号码仅供参考，请优先联系宽带账号。</t>
  </si>
  <si>
    <t>2025-01-18 18:31:01</t>
  </si>
  <si>
    <t>2025-01-18 18:32:40</t>
  </si>
  <si>
    <t>SD-851-328407-20880-19456</t>
  </si>
  <si>
    <t>SD-057-250118-921563-1206</t>
  </si>
  <si>
    <t>2025-01-18 10:14:11</t>
  </si>
  <si>
    <t>【调研】-普通区域-青州市-南山豪庭-15966157880-300M-宽带上网投诉-次数0-20250118101122X282441483</t>
  </si>
  <si>
    <t>20250118101122X282441483</t>
  </si>
  <si>
    <t xml:space="preserve">流程受理流水号：20250118101036159661578801026749
客户号码:15966157880
客户姓名:杨*
投诉地市:潍坊
来话流水:2025011810081232720852900
宽带账号:15966157880
宽带账号归属地市:潍坊
宽带账号归属区县:青州市
故障地址:潍坊青州市云门山街道将军山路南山豪庭64号楼*********
联系电话:13589176188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故障细类:宽带无法上网(专席)
携转原因:
故障时间:2025-01-18 10:10:45
具体故障现象:打不开网页，客户来电反映宽带无法上网，我处正常排障未恢复，请协助处理，谢谢
客户其他诉求:
</t>
  </si>
  <si>
    <t>2025-01-18 10:17:05</t>
  </si>
  <si>
    <t>2025-01-18 10:17:31</t>
  </si>
  <si>
    <t>SD-851-250586-1987-27614</t>
  </si>
  <si>
    <t>SD-057-250118-817396-1262</t>
  </si>
  <si>
    <t>2025-01-18 10:18:52</t>
  </si>
  <si>
    <t>普通区域-高密市-农丰步行街聚类-15054455571-300M-宽带上网投诉-次数0-202501180000167264</t>
  </si>
  <si>
    <t>202501180000167264</t>
  </si>
  <si>
    <t>202501180000167264#流程受理流水号：20250118101809150544555711028842
客户号码:15054455571
客户姓名:王**
投诉地市:潍坊
来话流水:2025011810175461220872221
宽带账号:15054455571
账号归属区县:高密
联系电话:15054455571
联系人:先生/女士
宽带地址:潍坊
工单紧急程度:一般
是否投诉倾向:否
是否重复投诉:否
是否携转意向:否
是否有升级投诉倾向:否
*业务名称:业务融合移机流程宽带
投诉内容:手机号码：15054455571，【问题描述】客户已办理宽带业务，有开通单，要求装维尽快联系上门，请处理，谢谢。联系电话：15054455571，联系人：先生/女士，录音流水号：2025011810175461220872221。受理明细：531920062399999999。
在途开通单信息：536250111583636114，15054455571，2025-01-11 11:23:08，业务融合移机流程宽带，处理中，装维选址
是否到厅:否
业务名称:业务融合移机流程宽带
;宽带小区$[农丰步行街聚类]$</t>
  </si>
  <si>
    <t>2025-01-18 10:21:47</t>
  </si>
  <si>
    <t>2025-01-18 10:22:07</t>
  </si>
  <si>
    <t>SD-852-300050-588-12581</t>
  </si>
  <si>
    <t>SD-057-250118-109658-2531</t>
  </si>
  <si>
    <t>2025-01-18 12:17:22</t>
  </si>
  <si>
    <t>【重投】-【调研】-80+普通-(目标)普通区域-诸城市-蔡家沟村沿街（小微）-13646367397-300M-魔百和投诉-次数0-20250118121510X710662117</t>
  </si>
  <si>
    <t>20250118121510X710662117</t>
  </si>
  <si>
    <t>【农村网络投诉】流程受理流水号：20250118120935136463673971057833
客户号码:13646367397
客户姓名:泮**
投诉地市:潍坊
来话流水:2025011812083457320869762
宽带账号:13646367397
宽带账号归属地市:潍坊
宽带账号归属区县:诸城市
故障地址:潍坊诸城市林家村镇蔡家沟村蔡家沟蔡家沟村东街南头5#箱*********
联系电话:13646367397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光功率:-19.35
故障大类:宽带/电视
故障细类:移动高清电视故障(专席)
携转原因:
故障时间:2025-01-18 12:14:27
魔百和单播/组播:组播
具体故障现象:客户来电反映宽带移动高清无法观看。我处正常排查客户未恢复，请协助处理谢谢
客户其他诉求:
魔百和单/组播：组播</t>
  </si>
  <si>
    <t>2025-01-18 12:22:45</t>
  </si>
  <si>
    <t>2025-01-18 12:23:36</t>
  </si>
  <si>
    <t>SD-057-250118-712659-7554</t>
  </si>
  <si>
    <t>2025-01-18 21:11:43</t>
  </si>
  <si>
    <t>【重投】-普通区域-昌邑市-辛赵村自然村-15095128044-100M-宽带上网投诉-次数0-20250118211054X854526639</t>
  </si>
  <si>
    <t>20250118211054X854526639</t>
  </si>
  <si>
    <t xml:space="preserve">【农村网络投诉】流程受理流水号：20250118210521150951280441162619
客户号码:15095128044
客户姓名:李**
投诉地市:潍坊
来话流水:2025011821041787720876644
宽带账号:15095128044
宽带账号归属地市:潍坊
宽带账号归属区县:昌邑市
故障地址:潍坊昌邑市宋庄镇辛赵村辛赵村自然村37号箱*********
联系电话:15095128044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21:10:31
具体故障现象:【在线客服受理-智能】【在线客服受理-智能】15095128044客户来电反映本机绑定的宽带无法使用，信号灯亮红灯闪，重启未恢复，请协助处理，谢谢。
客户其他诉求:
</t>
  </si>
  <si>
    <t>2025-01-18 21:14:03</t>
  </si>
  <si>
    <t>2025-01-18 21:14:50</t>
  </si>
  <si>
    <t>SD-057-250118-395682-1209</t>
  </si>
  <si>
    <t>2025-01-18 10:14:20</t>
  </si>
  <si>
    <t>【调研】-80+金卡-普通区域-奎文区-潍坊供电公司樱桃园南院小区-13583666522-200M-宽带上网投诉-次数0-202501180000163374</t>
  </si>
  <si>
    <t>2025-01-19 11:15:00</t>
  </si>
  <si>
    <t>202501180000163374</t>
  </si>
  <si>
    <t xml:space="preserve">202501180000163374#流程受理流水号：20250118100943135836665221026489
客户号码:13583666522
客户姓名:韩**
投诉地市:潍坊
来话流水:2025011810084663520859849
宽带账号:13583666522
宽带账号归属地市:潍坊
宽带账号归属区县:奎文区
故障地址:潍坊奎文区梨园街道虞河路潍坊供电公司樱桃园南院小区72号楼*********
联系电话:13864629522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故障时间:2025-01-18 10:13:32
魔百和单播/组播:单播
具体故障现象:电视直播或点播无法观看，
客户其他诉求:客户侧为质差终端，要求上门更换终端并一并处理故障问题。
</t>
  </si>
  <si>
    <t>2025-01-18 10:16:41</t>
  </si>
  <si>
    <t>SD-057-250118-316724-1212</t>
  </si>
  <si>
    <t>2025-01-18 10:14:27</t>
  </si>
  <si>
    <t>80+银卡-普通区域-寒亭区-冯家花园村自然村-13793654348-300M-宽带上网投诉-次数0-202501180000165385</t>
  </si>
  <si>
    <t>202501180000165385</t>
  </si>
  <si>
    <t>202501180000165385#客户来电反映宽带无法使用，设备亮灯正常，线上排障未恢复，要求维修人员上门维修，请尽快协助处理，谢谢  联系人：女士 联系电话：本机 流水：2025011810124699320808994</t>
  </si>
  <si>
    <t>2025-01-18 10:17:09</t>
  </si>
  <si>
    <t>2025-01-18 10:22:03</t>
  </si>
  <si>
    <t>SD-057-250118-139065-1265</t>
  </si>
  <si>
    <t>普通区域-安丘市-安丘郝家庄村-1810636593602-100M-宽带上网投诉-次数0-202501180000170009</t>
  </si>
  <si>
    <t>2025-01-19 11:20:00</t>
  </si>
  <si>
    <t>2025-01-18 10:35:19</t>
  </si>
  <si>
    <t>2025-01-18 10:35:57</t>
  </si>
  <si>
    <t>SD-057-250118-719340-5741</t>
  </si>
  <si>
    <t>2025-01-18 17:30:55</t>
  </si>
  <si>
    <t>【调研】-80+金卡-普通区域-安丘市-大城商厦-13791650658-1000M-宽带上网投诉-次数0-202501180000451922</t>
  </si>
  <si>
    <t>202501180000451922</t>
  </si>
  <si>
    <t xml:space="preserve">202501180000451922#宽带账号：13791650658；宽带地址：潍坊安丘市兴安街道和平路大城商厦A号楼********；客户来电反映宽带51024-1 网线差路由器 已做组该单未恢复，经查询客户侧为质差机顶盒，请协助上门更换终端并一并处理故障问题，谢谢！联系电话：13791650658；联系人：***；来电流水：2025011817263093820809103
</t>
  </si>
  <si>
    <t>2025-01-18 17:41:05</t>
  </si>
  <si>
    <t>2025-01-18 17:43:16</t>
  </si>
  <si>
    <t>SD-851-298848-3406-17433</t>
  </si>
  <si>
    <t>SD-057-250118-638174-5743</t>
  </si>
  <si>
    <t>2025-01-18 17:31:07</t>
  </si>
  <si>
    <t>普通区域-奎文区-紫金花园（丁家）-18706696168-1000M-宽带上网投诉-次数1-202501170000313478</t>
  </si>
  <si>
    <t>2025-01-19 18:32:00</t>
  </si>
  <si>
    <t>202501170000313478</t>
  </si>
  <si>
    <t xml:space="preserve">202501170000313478#宽带账号：18706696168；宽带地址：潍坊奎文区北苑街道玄武街紫金花园（丁家）24号楼；客户来电反映宽带网络不通，客户在现场，已配合线上指导，要求师傅上门，请协助处理，谢谢！联系电话：18706696168；联系人：女士；来电流水：2025011713443091120852412
</t>
  </si>
  <si>
    <t>2025-01-18 17:40:20</t>
  </si>
  <si>
    <t>2025-01-18 17:40:40</t>
  </si>
  <si>
    <t>SD-057-250118-758126-7649</t>
  </si>
  <si>
    <t>2025-01-18 21:32:11</t>
  </si>
  <si>
    <t>普通区域-寒亭区-元和新城-18263602591-1000M-宽带上网投诉-次数0-202501180000540957</t>
  </si>
  <si>
    <t>202501180000540957</t>
  </si>
  <si>
    <t>202501180000540957#宽带账号：18263602591；宽带地址：潍坊寒亭区寒亭街道益新街元和新城19号楼；客户来电反映宽带上网慢，经查询客户侧为质差路由器，请协助上门更换终端并一并处理故障问题，谢谢！联系电话：13854486918；联系人：先生 ；来电流水：2025011821292662020853180</t>
  </si>
  <si>
    <t>2025-01-18 21:35:51</t>
  </si>
  <si>
    <t>2025-01-18 21:36:25</t>
  </si>
  <si>
    <t>SD-851-248999-6585-21205</t>
  </si>
  <si>
    <t>SD-057-250118-961758-2530</t>
  </si>
  <si>
    <t>80+金卡-普通区域-安丘市-永贞村自然村-13780816067-1000M-宽带上网投诉-次数0-202501180000256067</t>
  </si>
  <si>
    <t>202501180000256067</t>
  </si>
  <si>
    <t>202501180000256067#流程受理流水号：20250118121532137808160671058924
客户号码:13780816067
客户姓名:李**
投诉地市:潍坊
来话流水:2025011812150381820820615
宽带账号:13780816067
宽带账号归属地市:潍坊
宽带账号归属区县:安丘市
故障地址:潍坊安丘市景芝镇永贞村永贞村自然村永贞村5号箱王贤武*********
联系电话:13780816067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故障时间:2025-01-18 12:16:58
具体故障现象:PON灯闪，
客户其他诉求:
;宽带小区$[永贞村自然村]$</t>
  </si>
  <si>
    <t>2025-01-18 12:18:54</t>
  </si>
  <si>
    <t>2025-01-18 12:19:11</t>
  </si>
  <si>
    <t>SD-057-250118-316790-7559</t>
  </si>
  <si>
    <t>普通区域-临朐县-泥沟子自然村-15065696522-300M-宽带上网投诉-次数0-202501180000540237</t>
  </si>
  <si>
    <t>202501180000540237</t>
  </si>
  <si>
    <t xml:space="preserve">202501180000540237#流程受理流水号：20250118211251150656965221163302
客户号码:15065696522
客户姓名:李**
投诉地市:潍坊
来话流水:2025011821123818120803005
宽带账号:15065696522
宽带账号归属地市:潍坊
宽带账号归属区县:临朐县
故障地址:潍坊临朐县辛寨镇人民政府泥沟子泥沟子自然村泥沟子2号王明良*********
联系电话:15065696522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故障时间:2025-01-18 21:13:04
具体故障现象:频繁掉线，
客户其他诉求:客户侧为质差终端，要求上门更换终端并一并处理故障问题。
</t>
  </si>
  <si>
    <t>2025-01-18 21:15:42</t>
  </si>
  <si>
    <t>2025-01-18 21:16:00</t>
  </si>
  <si>
    <t>SD-057-250118-145823-6246</t>
  </si>
  <si>
    <t>2025-01-18 18:23:25</t>
  </si>
  <si>
    <t>普通区域-安丘市-西巷子社区-17560601982-1000M-宽带上网投诉-次数0-202501180000485762</t>
  </si>
  <si>
    <t>202501180000485762</t>
  </si>
  <si>
    <t>202501180000485762#17560601982 客户来电反映家里宽带不能用，客户反馈光猫设备通电后指示灯无反应，客户表示自己已重启设备 拔插电源线路测试无改善，线上排障客户表示不认可，要求师傅上门，请尽快协助处理,谢谢
联系电话：本机 联系人：女士 流水号:2025011818182776520861365</t>
  </si>
  <si>
    <t>2025-01-18 18:33:18</t>
  </si>
  <si>
    <t>2025-01-18 18:33:34</t>
  </si>
  <si>
    <t>SD-851-319123-8631-14005</t>
  </si>
  <si>
    <t>SD-057-250118-265984-6289</t>
  </si>
  <si>
    <t>2025-01-18 18:27:23</t>
  </si>
  <si>
    <t>【调研】-普通区域-寿光市-杨家庄子村自然村-13780895886-300M-业务受理宽带-次数0-202501180000486213</t>
  </si>
  <si>
    <t>202501180000486213</t>
  </si>
  <si>
    <t>202501180000486213#【已关注中国移动10086微信公众号】 宽带账号:13780895886; 联系电话：13780895886，问题类型：此工单为群障修复工单，根据群障全量闭环修复管理要求，为确保客户网络通畅，请装维人员跟进修复网络问题，谢谢！ 
 群障标题：公告。故障描述：潍坊寿光市杨家庄子村自然村光缆故障，预估24小时恢复，请帮忙拦截,如有需要请联系片区装维师傅刘同军15706307826主叫号码：13780895886.0;该号码仅供参考，请优先联系宽带账号。</t>
  </si>
  <si>
    <t>2025-01-18 18:30:55</t>
  </si>
  <si>
    <t>2025-01-18 18:31:53</t>
  </si>
  <si>
    <t>SD-851-323447-22498-26242</t>
  </si>
  <si>
    <t>SD-057-250118-015963-5791</t>
  </si>
  <si>
    <t>2025-01-18 17:37:06</t>
  </si>
  <si>
    <t>普通区域-高密市-后毛自然村-15963477431-100M-业务受理宽带-次数0-202501180000457305</t>
  </si>
  <si>
    <t>2025-01-19 17:38:00</t>
  </si>
  <si>
    <t>202501180000457305</t>
  </si>
  <si>
    <t>202501180000457305# 宽带账号:15963477431; 联系电话：15963477431，问题类型：此工单为群障修复工单，根据群障全量闭环修复管理要求，为确保客户网络通畅，请装维人员跟进修复网络问题，谢谢！ 
 群障标题：公告。故障描述：潍坊高密市后毛自然村主缆故障，预估24小时恢复，请帮忙拦截。主叫号码：15963477431.0;该号码仅供参考，请优先联系宽带账号。</t>
  </si>
  <si>
    <t>2025-01-18 17:41:00</t>
  </si>
  <si>
    <t>2025-01-18 17:41:23</t>
  </si>
  <si>
    <t>SD-057-250118-095482-7651</t>
  </si>
  <si>
    <t>2025-01-18 21:32:24</t>
  </si>
  <si>
    <t>【调研】-80+银卡-普通区域-奎文区-金华丽-13780820628-1000M-业务受理宽带-次数0-202501180000542551</t>
  </si>
  <si>
    <t>202501180000542551</t>
  </si>
  <si>
    <t>202501180000542551#客户来电反映宽带网络机顶盒无法观看，线上排障未恢复，请协助处理，谢谢, 
联系电话：本机，联系人：女士，流水：2025011821292934520853302</t>
  </si>
  <si>
    <t>2025-01-18 21:33:38</t>
  </si>
  <si>
    <t>2025-01-18 21:34:00</t>
  </si>
  <si>
    <t>SD-851-287397-17229-436</t>
  </si>
  <si>
    <t>SD-057-250118-538462-7652</t>
  </si>
  <si>
    <t>2025-01-18 21:32:38</t>
  </si>
  <si>
    <t>80+银卡-普通区域-寿光市-孙家庄村自然村-18766890866-1000M-宽带上网投诉-次数0-202501180000543571</t>
  </si>
  <si>
    <t>202501180000543571</t>
  </si>
  <si>
    <t>202501180000543571#流程受理流水号：20250118212959187668908661164623
客户号码:18766890866
客户姓名:杨*
投诉地市:潍坊
来话流水:2025011821292815920853249
宽带账号:18766890866
宽带账号归属地市:潍坊
宽带账号归属区县:寿光市
故障地址:潍坊寿光市营里镇孙家庄村孙家庄村自然村孙家庄村15箱(杨伟杰外墙）*********
联系电话:18766890866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光功率:-21.13
故障大类:宽带/电视
故障细类:宽带无法上网
携转原因:
故障时间:2025-01-18 21:30:32
具体故障现象:光猫灯正常但电脑手机无法上网，客户来电属于夜间服务模式，无法转接专席，请协助处理
客户其他诉求:
;宽带小区$[孙家庄村自然村]$</t>
  </si>
  <si>
    <t>2025-01-18 21:34:11</t>
  </si>
  <si>
    <t>2025-01-18 21:35:12</t>
  </si>
  <si>
    <t>SD-057-250118-806573-5798</t>
  </si>
  <si>
    <t>2025-01-18 17:37:23</t>
  </si>
  <si>
    <t>普通区域-高密市-荆都花园-13792633807-100M-业务受理宽带-次数0-202501180000457530</t>
  </si>
  <si>
    <t>202501180000457530</t>
  </si>
  <si>
    <t>202501180000457530#【已关注中国移动10086微信公众号】 宽带账号:13792633807; 联系电话：13792633807，问题类型：此工单为群障修复工单，根据群障全量闭环修复管理要求，为确保客户网络通畅，请装维人员跟进修复网络问题，谢谢！ 
 群障标题：公告。故障描述：潍坊高密市荆都花园主缆故障，预估24小时恢复，请帮忙拦截。主叫号码：13792633807.0;该号码仅供参考，请优先联系宽带账号。</t>
  </si>
  <si>
    <t>2025-01-18 17:37:42</t>
  </si>
  <si>
    <t>2025-01-18 17:38:03</t>
  </si>
  <si>
    <t>SD-057-250118-072856-2478</t>
  </si>
  <si>
    <t>2025-01-18 12:14:23</t>
  </si>
  <si>
    <t>【调研】-普通区域-安丘市-冢子坡村自然村-15253698882-200M-宽带上网投诉-次数0-202501180000251383</t>
  </si>
  <si>
    <t>202501180000251383</t>
  </si>
  <si>
    <t xml:space="preserve">202501180000251383#宽带账号：15253698882；宽带地址：潍坊安丘市慈埠镇冢子坡村冢子坡村自然村冢子坡村6号箱村东南王慧勤；客户来电反映宽带无法上网，客户不在现场，无法配合线上指导，要求师傅上门，请协助处理，谢谢！联系电话：15244499678；联系人：先生；来电流水：2025011812061237120850251。 
</t>
  </si>
  <si>
    <t>2025-01-18 12:15:03</t>
  </si>
  <si>
    <t>2025-01-18 12:16:41</t>
  </si>
  <si>
    <t>SD-057-250118-142350-2481</t>
  </si>
  <si>
    <t>2025-01-18 12:14:29</t>
  </si>
  <si>
    <t>普通区域-临朐县-南岳庄自然村-18263621150-300M-宽带上网投诉-次数0-202501180000254026</t>
  </si>
  <si>
    <t>202501180000254026</t>
  </si>
  <si>
    <t>202501180000254026#18263621150客户来电表示宽带无法正常使用 客户不在家 对线上排障不认可 要求师傅上门 请尽快处理 谢谢
联系人：先生 联系电话：18263621150 来电流水：2025011812102765320884839</t>
  </si>
  <si>
    <t>2025-01-18 12:16:16</t>
  </si>
  <si>
    <t>2025-01-18 12:16:50</t>
  </si>
  <si>
    <t>SD-057-250118-958712-2538</t>
  </si>
  <si>
    <t>2025-01-18 12:17:54</t>
  </si>
  <si>
    <t>普通区域-高密市-高密银都花园-15905363703-100M-宽带上网投诉-次数1-202501170000560772</t>
  </si>
  <si>
    <t>202501170000560772</t>
  </si>
  <si>
    <t>202501170000560772#【已关注中国移动10086微信公众号】流程受理流水号：20250117204751159053637031163203
客户号码:15905363703
客户姓名:王**
投诉地市:潍坊
来话流水:2025011720445685820853374
宽带账号:15905363703
宽带账号归属地市:潍坊
宽带账号归属区县:高密市
故障地址:潍坊高密市密水街道创业街银都花园5号楼*********
联系电话:15905363703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故障细类:宽带无法上网
携转原因:
故障时间:2025-01-17 20:48:01
具体故障现象:打不开网页，
客户其他诉求:
;宽带小区$[高密银都花园]$</t>
  </si>
  <si>
    <t>2025-01-18 12:37:49</t>
  </si>
  <si>
    <t>2025-01-18 12:38:57</t>
  </si>
  <si>
    <t>SD-057-250118-618934-6252</t>
  </si>
  <si>
    <t>2025-01-18 18:23:53</t>
  </si>
  <si>
    <t>【调研】-普通区域-诸城市-幸福里小区-13561420659-200M-魔百和投诉-次数0-202501180000487258</t>
  </si>
  <si>
    <t>202501180000487258</t>
  </si>
  <si>
    <t>202501180000487258#流程受理流水号：20250118182047135614206591140406
客户号码:13561420659
客户姓名:候**
投诉地市:潍坊
来话流水:2025011818184721920863653
宽带账号:13561420659
宽带账号归属地市:潍坊
宽带账号归属区县:诸城市
故障地址:潍坊诸城市密州街道东武街幸福里小区3号楼*********
联系电话:13561420659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故障细类:移动高清电视故障(专席)
携转原因:
故障时间:2025-01-18 18:19:46
魔百和单播/组播:单播
具体故障现象:点播和直播观看都出现卡顿缓冲，
客户其他诉求:
魔百和单/组播：单播;宽带小区$[幸福里小区]$</t>
  </si>
  <si>
    <t>2025-01-18 18:25:31</t>
  </si>
  <si>
    <t>2025-01-18 18:29:02</t>
  </si>
  <si>
    <t>SD-057-250118-815307-6302</t>
  </si>
  <si>
    <t>2025-01-18 18:28:30</t>
  </si>
  <si>
    <t>80+银卡-普通区域-奎文区-新富公寓-13793695709-1000M-宽带上网投诉-次数0-202501180000487720</t>
  </si>
  <si>
    <t>202501180000487720</t>
  </si>
  <si>
    <t>202501180000487720#
宽带账号：13793695709宽带地址：潍坊高新高新城区东方路新富公寓1号楼*********；客户来电反映 移动高清 不能看，客户不 要求上门，请协助处理，谢谢！联系电话：***；联系人：13793695709；来电流水：2025011818200653620872852</t>
  </si>
  <si>
    <t>2025-01-18 18:31:09</t>
  </si>
  <si>
    <t>2025-01-18 18:31:44</t>
  </si>
  <si>
    <t>SD-851-317260-7944-10711</t>
  </si>
  <si>
    <t>SD-057-250118-824091-7571</t>
  </si>
  <si>
    <t>2025-01-18 21:16:15</t>
  </si>
  <si>
    <t>【调研】-80+金卡-(目标)普通区域-寿光市-牟西-13696362208-500M-业务受理宽带-次数0-202501180000541301</t>
  </si>
  <si>
    <t>202501180000541301</t>
  </si>
  <si>
    <t>202501180000541301# 宽带账号:13696362208; 联系电话：13696362208，问题类型：此工单为群障修复工单，根据群障全量闭环修复管理要求，为确保客户网络通畅，请装维人员跟进修复网络问题，谢谢！ 
 群障标题：公告。故障描述：潍坊寿光市牟西光缆故障，预估24小时恢复，请帮忙拦截,如有需要请联系片区装维师傅丁黎明15706307772主叫号码：13696362208.0;该号码仅供参考，请优先联系宽带账号。</t>
  </si>
  <si>
    <t>2025-01-18 21:19:16</t>
  </si>
  <si>
    <t>2025-01-18 21:19:42</t>
  </si>
  <si>
    <t>SD-851-264435-19366-348</t>
  </si>
  <si>
    <t>SD-057-250118-721860-6305</t>
  </si>
  <si>
    <t>2025-01-18 18:28:53</t>
  </si>
  <si>
    <t>80+普通-普通区域-潍城区-鸢都新城-15853696961-100M-宽带上网投诉-次数0-202501180000489672</t>
  </si>
  <si>
    <t>202501180000489672</t>
  </si>
  <si>
    <t xml:space="preserve">202501180000489672#流程受理流水号：20250118182758158536969611141652
客户号码:15853696961
客户姓名:张**
投诉地市:潍坊
来话流水:2025011818270619720820208
宽带账号:15853696961
宽带账号归属地市:潍坊
宽带账号归属区县:潍城区
故障地址:潍坊潍城区北关街道北宫西街鸢都新城32号楼*********
联系电话:15853696962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故障时间:2025-01-18 18:28:07
具体故障现象:网速慢卡顿，
客户其他诉求:客户侧为质差终端，要求上门更换终端并一并处理故障问题。
</t>
  </si>
  <si>
    <t>2025-01-18 18:34:19</t>
  </si>
  <si>
    <t>2025-01-18 18:34:38</t>
  </si>
  <si>
    <t>SD-057-250118-976034-782</t>
  </si>
  <si>
    <t>2025-01-18 09:33:31</t>
  </si>
  <si>
    <t>普通区域-临朐县-衣家庄-13371066955-1000M-宽带上网投诉-次数0-202501180000133479</t>
  </si>
  <si>
    <t>202501180000133479</t>
  </si>
  <si>
    <t>202501180000133479#流程受理流水号：20250118093158133710669551016221
客户号码:13371066955
客户姓名:王**
投诉地市:潍坊
来话流水:2025011809311867420812715
宽带账号:13371066955
账号归属区县:临朐大拇指电子商店
联系电话:13371066955
联系人:先生/女士
宽带地址:潍坊
工单紧急程度:非常紧急
是否投诉倾向:否
是否重复投诉:否
是否携转意向:否
是否有升级投诉倾向:否
*业务名称:业务融合移机流程宽带
投诉内容:手机号码：13371066955，【问题描述】客户已办理宽带业务，有开通单，要求装维尽快联系上门，请处理，谢谢。联系电话：13371066955，联系人：先生/女士，录音流水号：2025011809311867420812715。受理明细：531920062399999999。
在途开通单信息：536241207067091718，13371066955，2024-12-07 12:04:00，业务融合移机流程宽带，处理中，装维选址
是否到厅:否
业务名称:业务融合移机流程宽带
;宽带小区$[衣家庄]$</t>
  </si>
  <si>
    <t>2025-01-18 09:39:54</t>
  </si>
  <si>
    <t>2025-01-18 09:40:14</t>
  </si>
  <si>
    <t>SD-852-327002-922-25029</t>
  </si>
  <si>
    <t>SD-057-250118-632914-834</t>
  </si>
  <si>
    <t>2025-01-18 09:36:44</t>
  </si>
  <si>
    <t>【调研】-80+普通-普通区域-昌乐县-上庄村自然村-15169655002-300M-业务受理宽带-次数0-202501180000135808</t>
  </si>
  <si>
    <t>202501180000135808</t>
  </si>
  <si>
    <t>202501180000135808# 宽带账号:15169655002; 联系电话：15169655002，问题类型：此工单为群障修复工单，根据群障全量闭环修复管理要求，为确保客户网络通畅，请装维人员跟进修复网络问题，谢谢！ 
 群障标题：公告。故障描述：主干光纤断或OLT检测不到预期的光信号（LOS）主叫号码：15169655002.0;该号码仅供参考，请优先联系宽带账号。</t>
  </si>
  <si>
    <t>2025-01-18 09:41:16</t>
  </si>
  <si>
    <t>2025-01-18 09:42:15</t>
  </si>
  <si>
    <t>SD-851-300812-5316-2594</t>
  </si>
  <si>
    <t>SD-057-250118-639805-1848</t>
  </si>
  <si>
    <t>2025-01-18 11:12:37</t>
  </si>
  <si>
    <t>80+金卡-普通区域-寿光市-鲁清嘉苑-13563645364-1000M-业务受理宽带-次数0-202501180000212370</t>
  </si>
  <si>
    <t>202501180000212370</t>
  </si>
  <si>
    <t xml:space="preserve">202501180000212370#【已关注中国移动10086微信公众号】流程受理流水号：20250118111129135636453641043336
客户号码:13563645364
客户姓名:陈*
投诉地市:潍坊
来话流水:2025011811024575020827668
宽带账号:13563645364
宽带账号归属地市:潍坊
宽带账号归属区县:寿光市
故障地址:潍坊寿光市圣城街道金光街鲁清嘉苑G11号楼*********
联系电话:13563645364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光功率:-18.09
故障大类:线上义诊(宽带外呼排障)
故障细类:网速慢/上网掉线
携转原因:
故障时间:2025-01-18 11:14:07
具体故障现象:客户反映网速慢，要求上门处理，谢谢
客户其他诉求:
</t>
  </si>
  <si>
    <t>2025-01-18 11:31:52</t>
  </si>
  <si>
    <t>2025-01-18 11:33:22</t>
  </si>
  <si>
    <t>SD-851-259839-2787-22160</t>
  </si>
  <si>
    <t>SD-057-250118-609843-1859</t>
  </si>
  <si>
    <t>2025-01-18 11:14:18</t>
  </si>
  <si>
    <t>【调研】-80+银卡-普通区域-坊子区-后宁二期-15866153584-200M-宽带上网投诉-次数0-20250118111253X973940583</t>
  </si>
  <si>
    <t>2025-01-19 12:15:00</t>
  </si>
  <si>
    <t>20250118111253X973940583</t>
  </si>
  <si>
    <t xml:space="preserve">流程受理流水号：20250118111138158661535841043377
客户号码:15866153584
客户姓名:滕**
投诉地市:潍坊
来话流水:2025011811110567420830798
宽带账号:15866153584
宽带账号归属地市:潍坊
宽带账号归属区县:坊子区
故障地址:潍坊坊子区坊子老区恒安街后宁二期潍坊坊子区恒安街道后宁二期04号分纤箱*********
联系电话:17866674347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11:11:52
具体故障现象:光猫亮红灯，
客户其他诉求:
</t>
  </si>
  <si>
    <t>2025-01-18 11:33:02</t>
  </si>
  <si>
    <t>2025-01-18 11:35:17</t>
  </si>
  <si>
    <t>SD-851-258853-2682-22941</t>
  </si>
  <si>
    <t>SD-057-250118-579106-815</t>
  </si>
  <si>
    <t>2025-01-18 09:35:58</t>
  </si>
  <si>
    <t>【调研】-普通区域-安丘市-天顺世家-15263663020-100M-业务受理宽带-次数0-202501180000135578</t>
  </si>
  <si>
    <t>202501180000135578</t>
  </si>
  <si>
    <t>202501180000135578#【已关注中国移动10086微信公众号】 宽带账号:15263663020; 联系电话：15263663020，问题类型：此工单为群障修复工单，根据群障全量闭环修复管理要求，为确保客户网络通畅，请装维人员跟进修复网络问题，谢谢！ 
 群障标题：公告。故障描述：潍坊安丘市天顺世家光缆故障，预估24小时恢复，请帮忙拦截,如有需要请联系片区装维师傅管家豪15706307024主叫号码：15263663020.0;该号码仅供参考，请优先联系宽带账号。</t>
  </si>
  <si>
    <t>2025-01-18 10:02:39</t>
  </si>
  <si>
    <t>2025-01-18 10:02:55</t>
  </si>
  <si>
    <t>SD-057-250118-298453-1831</t>
  </si>
  <si>
    <t>2025-01-18 11:10:27</t>
  </si>
  <si>
    <t>80+银卡-普通区域-坊子区-东邵村自然村-18863695126-300M-宽带上网投诉-次数0-202501180000210579</t>
  </si>
  <si>
    <t>202501180000210579</t>
  </si>
  <si>
    <t xml:space="preserve">202501180000210579#【已关注中国移动10086微信公众号】流程受理流水号：20250118110923188636951261042792
客户号码:18863695126
客户姓名:张**
投诉地市:潍坊
来话流水:2025011811085125520803133
宽带账号:18863695126
宽带账号归属地市:潍坊
宽带账号归属区县:坊子区
故障地址:潍坊坊子区王家庄街道（赵戈）东邵村东邵村自然村东邵村扩容1号箱*********
联系电话:13562626066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光功率:-20.13
故障大类:宽带/电视
故障细类:宽带无法上网
携转原因:
故障时间:2025-01-18 11:06:00
具体故障现象:光猫亮红灯，
客户其他诉求:客户侧为质差终端，要求上门更换终端并一并处理故障问题。
</t>
  </si>
  <si>
    <t>2025-01-18 11:16:56</t>
  </si>
  <si>
    <t>2025-01-18 11:21:13</t>
  </si>
  <si>
    <t>SD-057-250118-879263-1864</t>
  </si>
  <si>
    <t>2025-01-18 11:14:44</t>
  </si>
  <si>
    <t>普通区域-潍城区-怡教园-15965362224-200M-宽带上网投诉-次数0-202501180000213362</t>
  </si>
  <si>
    <t>202501180000213362</t>
  </si>
  <si>
    <t>202501180000213362#宽带账号：15965362224；宽带地址：潍坊潍城区西关街道西园街冠宇花园（怡教园）4号楼*********；客户来电反映宽带网速慢 ，客户不在现场，无法配合线上指导/客户不配合排障，要求上门，请协助处理，谢谢！！来电流水：2025011811120404020842741，联系电话：13402265758</t>
  </si>
  <si>
    <t>2025-01-18 11:36:02</t>
  </si>
  <si>
    <t>2025-01-18 11:39:30</t>
  </si>
  <si>
    <t>SD-057-250118-437685-1837</t>
  </si>
  <si>
    <t>2025-01-18 11:11:11</t>
  </si>
  <si>
    <t>【调研】-80+普通-FTTR-普通区域-临朐县-万达万华城-15954441014-1000M-宽带上网投诉-次数0-20250118110819X699464923</t>
  </si>
  <si>
    <t>20250118110819X699464923</t>
  </si>
  <si>
    <t xml:space="preserve">流程受理流水号：20250118110710159544410141042231
客户号码:15954441014
客户姓名:蔡**
投诉地市:潍坊
来话流水:2025011811060235420867948
宽带账号:15954441014
宽带账号归属地市:潍坊
宽带账号归属区县:临朐县
故障地址:潍坊临朐县东城街道兴隆路万达万华城A区16号楼2单元302*********
联系电话:15954441014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光功率:-18.76
故障大类:宽带/电视
故障细类:网速慢/上网掉线(专席)
携转原因:
故障时间:2025-01-18 11:01:56
具体故障现象:网速慢卡顿，
客户其他诉求:请审核
</t>
  </si>
  <si>
    <t>2025-01-18 11:16:28</t>
  </si>
  <si>
    <t>SD-851-295431-10848-28517</t>
  </si>
  <si>
    <t>SD-057-250118-582760-1878</t>
  </si>
  <si>
    <t>普通区域-奎文区-市农行宿舍-13589166192-200M-业务受理宽带-次数0-202501180000216974</t>
  </si>
  <si>
    <t>2025-01-19 11:17:00</t>
  </si>
  <si>
    <t>202501180000216974</t>
  </si>
  <si>
    <t>202501180000216974# 宽带账号:13589166192; 联系电话：13589166192，问题类型：此工单为群障修复工单，根据群障全量闭环修复管理要求，为确保客户网络通畅，请装维人员跟进修复网络问题，谢谢！ 
 群障标题：公告。故障描述：主干光纤断或OLT检测不到预期的光信号（LOS）主叫号码：13589166192.0;该号码仅供参考，请优先联系宽带账号。</t>
  </si>
  <si>
    <t>2025-01-18 11:32:44</t>
  </si>
  <si>
    <t>SD-057-250118-304281-1879</t>
  </si>
  <si>
    <t>2025-01-18 11:16:34</t>
  </si>
  <si>
    <t>【调研】-80+金卡-普通区域-青州市-瑞阳小区南、北区-13606466616-1000M-业务受理宽带-次数0-202501180000216583</t>
  </si>
  <si>
    <t>202501180000216583</t>
  </si>
  <si>
    <t>202501180000216583# 宽带账号:13606466616; 联系电话：13606466616，问题类型：此工单为群障修复工单，根据群障全量闭环修复管理要求，为确保客户网络通畅，请装维人员跟进修复网络问题，谢谢！ 
 群障标题：公告。故障描述：潍坊青州市瑞阳小区南、北区光缆故障，预估24小时恢复，请帮忙拦截,如有需要请联系片区装维师傅孙玉垒15706307655主叫号码：13355365576.0;该号码仅供参考，请优先联系宽带账号。</t>
  </si>
  <si>
    <t>2025-01-18 11:21:01</t>
  </si>
  <si>
    <t>2025-01-18 11:21:24</t>
  </si>
  <si>
    <t>SD-057-250118-721853-1896</t>
  </si>
  <si>
    <t>2025-01-18 11:17:08</t>
  </si>
  <si>
    <t>80+普通-普通区域-奎文区-南赵村自然村-17852580661-300M-业务受理宽带-次数0-202501180000217007</t>
  </si>
  <si>
    <t>202501180000217007</t>
  </si>
  <si>
    <t>202501180000217007# 宽带账号:17852580661; 联系电话：17852580661，问题类型：此工单为群障修复工单，根据群障全量闭环修复管理要求，为确保客户网络通畅，请装维人员跟进修复网络问题，谢谢！ 
 群障标题：公告。故障描述：主干光纤断或OLT检测不到预期的光信号（LOS）主叫号码：17852580661.0;该号码仅供参考，请优先联系宽带账号。</t>
  </si>
  <si>
    <t>2025-01-18 11:26:31</t>
  </si>
  <si>
    <t>2025-01-18 11:28:36</t>
  </si>
  <si>
    <t>SD-057-250118-432695-1899</t>
  </si>
  <si>
    <t>2025-01-18 11:17:14</t>
  </si>
  <si>
    <t>普通区域-昌邑市-辛安庄自然村-1509512877702-300M-业务受理宽带-次数0-202501180000214715</t>
  </si>
  <si>
    <t>202501180000214715</t>
  </si>
  <si>
    <t>202501180000214715# 宽带账号:1509512877702; 联系电话：1509512877702，问题类型：此工单为群障修复工单，根据群障全量闭环修复管理要求，为确保客户网络通畅，请装维人员跟进修复网络问题，谢谢！ 
 群障标题：公告。故障描述：潍坊昌邑市辛安庄自然村光缆故障，预估24小时恢复，请帮忙拦截,如有需要请联系片区装维师傅徐瑞鹏15706307210主叫号码：13624393636.0;该号码仅供参考，请优先联系宽带账号。</t>
  </si>
  <si>
    <t>2025-01-18 11:23:45</t>
  </si>
  <si>
    <t>2025-01-18 11:28:04</t>
  </si>
  <si>
    <t>SD-851-298354-782-16105</t>
  </si>
  <si>
    <t>SD-057-250118-973601-1914</t>
  </si>
  <si>
    <t>2025-01-18 11:19:05</t>
  </si>
  <si>
    <t>80+普通-(目标)普通区域-诸城市-家和花园-15854488135-1000M-宽带延伸服务-次数0-202501180000218708</t>
  </si>
  <si>
    <t>202501180000218708</t>
  </si>
  <si>
    <t xml:space="preserve">202501180000218708#流程受理流水号：20250118111742158544881351045024
客户号码:15854488135
客户姓名:王*
投诉地市:潍坊
来话流水:2025011811164959720802107
宽带账号:15854488135
宽带账号归属地市:潍坊
宽带账号归属区县:诸城市
故障地址:潍坊诸城市密州街道东武街家和花园10号楼*********
联系电话:13616364656
联系人:先生
工单紧急程度:一般
是否有升级投诉倾向:否
是否重复投诉:否
是否携转意向:否
是否投诉倾向:否
是否智能网关:智能网关
当前是否在线:是
接入方式:FTTH
是否质差终端:无质差信息
光功率:-15.75
故障大类:宽带/电视
故障细类:宽带延伸服务
携转原因:
故障时间:2025-01-18 11:18:21
具体故障现象:调测路由器，
</t>
  </si>
  <si>
    <t>2025-01-18 11:27:45</t>
  </si>
  <si>
    <t>2025-01-18 11:28:10</t>
  </si>
  <si>
    <t>SD-851-259659-28761-206</t>
  </si>
  <si>
    <t>SD-057-250118-081295-2666</t>
  </si>
  <si>
    <t>2025-01-18 12:32:38</t>
  </si>
  <si>
    <t>普通区域-诸城市-诸城市金色星光酒店-19811792787-200M-宽带上网投诉-次数0-202501180000262850</t>
  </si>
  <si>
    <t>202501180000262850</t>
  </si>
  <si>
    <t>202501180000262850#流程受理流水号：20250118123139198117927871061867
客户号码:19811792787
客户姓名:臧**
投诉地市:潍坊
来话流水:2025011812301301820837506
宽带账号:19811792787
账号归属区县:诸城-繁荣路代理商管理中心
联系电话:19811792373
联系人:先生/女士
宽带地址:潍坊
工单紧急程度:一般
是否投诉倾向:否
是否重复投诉:否
是否携转意向:否
是否有升级投诉倾向:否
*业务名称:业务融合移机流程宽带
投诉内容:手机号码：19811792787，【问题描述】客户已办理宽带业务，有开通单，要求装维尽快联系上门，请处理，谢谢。联系电话：19811792373，联系人：先生/女士，录音流水号：2025011812301301820837506。
在途开通单信息：536250117102978106，19811792787，2025-01-17 17:21:44，业务融合移机流程宽带，处理中，施工预约
是否到厅:否
业务名称:业务融合移机流程宽带
;宽带小区$[诸城市金色星光酒店]$</t>
  </si>
  <si>
    <t>2025-01-18 12:34:12</t>
  </si>
  <si>
    <t>2025-01-18 12:34:36</t>
  </si>
  <si>
    <t>SD-057-250118-853249-2682</t>
  </si>
  <si>
    <t>2025-01-18 12:35:29</t>
  </si>
  <si>
    <t>【重投】-【调研】-80+金卡-普通区域-潍城区-苗圃社区片区（含华阳苑、沿街等）-15054572030-1000M-魔百和投诉-次数0-202501180000263435</t>
  </si>
  <si>
    <t>202501180000263435</t>
  </si>
  <si>
    <t>202501180000263435#【已关注中国移动10086微信公众号】流程受理流水号：20250118123102150545720301061769
客户号码:15054572030
客户姓名:武**
投诉地市:潍坊
来话流水:2025011812303087720839729
宽带账号:15054572030
宽带账号归属地市:潍坊
宽带账号归属区县:潍城区
故障地址:潍坊潍城区西关街道福寿西街苗圃社区片区（含华阳苑、沿街等）14*********
联系电话:15054572030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故障细类:移动高清电视故障
携转原因:
故障时间:2025-01-18 12:33:41
魔百和单播/组播:单播
具体故障现象:电视提示网络类错误，要求尽快处理。
客户其他诉求:
魔百和单/组播：单播;宽带小区$[苗圃社区片区（含华阳苑、沿街等）]$</t>
  </si>
  <si>
    <t>2025-01-18 12:36:47</t>
  </si>
  <si>
    <t>SD-851-231932-29537-22122</t>
  </si>
  <si>
    <t>SD-057-250118-923571-2683</t>
  </si>
  <si>
    <t>2025-01-18 12:35:34</t>
  </si>
  <si>
    <t>普通区域-高密市-永恒家园-13854497451-200M-宽带上网投诉-次数0-20250118123424X864645510</t>
  </si>
  <si>
    <t>20250118123424X864645510</t>
  </si>
  <si>
    <t xml:space="preserve">流程受理流水号：20250118123308138544974511062117
客户号码:13854497451
客户姓名:杨*
投诉地市:潍坊
来话流水:2025011812310690720843914
宽带账号:13854497451
宽带账号归属地市:潍坊
宽带账号归属区县:高密市
故障地址:潍坊高密市醴泉街道顺河路永恒家园南楼*********
联系电话:13854497451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12:34:51
具体故障现象:13854497451客户来电表示宽带无法上网，要求上门维修，请协助，谢谢！
客户其他诉求:
</t>
  </si>
  <si>
    <t>2025-01-18 12:43:46</t>
  </si>
  <si>
    <t>2025-01-18 12:45:17</t>
  </si>
  <si>
    <t>SD-851-328419-66732-16593</t>
  </si>
  <si>
    <t>SD-057-250118-645728-1903</t>
  </si>
  <si>
    <t>2025-01-18 11:17:22</t>
  </si>
  <si>
    <t>【调研】-普通区域-坊子区-李家水坡自然村-15505367518-1000M-业务受理宽带-次数0-202501180000214997</t>
  </si>
  <si>
    <t>202501180000214997</t>
  </si>
  <si>
    <t>202501180000214997# 宽带账号:15505367518; 联系电话：15505367518，问题类型：此工单为群障修复工单，根据群障全量闭环修复管理要求，为确保客户网络通畅，请装维人员跟进修复网络问题，谢谢！ 
 群障标题：公告。故障描述：潍坊坊子区李家水坡自然村光缆故障，预估24小时恢复，请帮忙拦截,如有需要请联系片区装维师傅杜召龙15706307249主叫号码：15505367518.0;该号码仅供参考，请优先联系宽带账号。</t>
  </si>
  <si>
    <t>2025-01-18 11:33:16</t>
  </si>
  <si>
    <t>2025-01-18 11:33:34</t>
  </si>
  <si>
    <t>SD-852-343982-1402-6536</t>
  </si>
  <si>
    <t>SD-057-250118-972458-2735</t>
  </si>
  <si>
    <t>2025-01-18 12:39:25</t>
  </si>
  <si>
    <t>【调研】-80+银卡-(目标)普通区域-青州市-阳河文和苑-18853615829-200M-业务受理宽带-次数0-202501180000264522</t>
  </si>
  <si>
    <t>202501180000264522</t>
  </si>
  <si>
    <t>202501180000264522#客户来电称家里宽带无法使用要求师傅上门查看请处理，谢谢联系人： 先生  联系电话：18264628100   流水：2025011812362467920879638</t>
  </si>
  <si>
    <t>2025-01-18 12:57:20</t>
  </si>
  <si>
    <t>2025-01-18 12:58:00</t>
  </si>
  <si>
    <t>2025-01-18 12:32:42</t>
  </si>
  <si>
    <t>80+金卡-普通区域-寒亭区-冯家花园村自然村-18764730300-1000M-宽带上网投诉-次数0-202501180000261894 一级督办</t>
  </si>
  <si>
    <t>202501180000261894</t>
  </si>
  <si>
    <t>2025-01-18 12:35:35</t>
  </si>
  <si>
    <t>2025-01-18 12:41:01</t>
  </si>
  <si>
    <t>SD-851-320220-28019-21409</t>
  </si>
  <si>
    <t>SD-057-250118-705436-2670</t>
  </si>
  <si>
    <t>2025-01-18 12:33:17</t>
  </si>
  <si>
    <t>普通区域-奎文区-金玉豪庭-18765186223-300M-宽带延伸服务-次数0-202501180000263825</t>
  </si>
  <si>
    <t>202501180000263825</t>
  </si>
  <si>
    <t xml:space="preserve">202501180000263825#流程受理流水号：20250118123153187651862231061909
客户号码:18765186223
客户姓名:张**
投诉地市:潍坊
来话流水:2025011812304439820841260
宽带账号:18765186223
宽带账号归属地市:潍坊
宽带账号归属区县:高新
故障地址:潍坊高新高新城区玉清街金玉豪庭1号楼*********
联系电话:18765186223
联系人:先生/女士
工单紧急程度:紧急
是否有升级投诉倾向:否
是否重复投诉:否
是否携转意向:否
是否投诉倾向:否
是否智能网关:智能网关
当前是否在线:是
接入方式:FTTH
是否质差终端:无质差信息
光功率:-20.65
故障大类:宽带/电视
故障细类:宽带延伸服务
携转原因:
故障时间:2025-01-18 12:32:01
具体故障现象:重新布置网线，
</t>
  </si>
  <si>
    <t>2025-01-18 12:36:45</t>
  </si>
  <si>
    <t>SD-851-321760-22562-17482</t>
  </si>
  <si>
    <t>SD-057-250118-863215-2690</t>
  </si>
  <si>
    <t>2025-01-18 12:36:13</t>
  </si>
  <si>
    <t>普通区域-潍城区-刘家庄自然村-18369666718-200M-宽带上网投诉-次数0-202501180000259065</t>
  </si>
  <si>
    <t>202501180000259065</t>
  </si>
  <si>
    <t>202501180000259065#宽带账号：18369666718宽带地址：潍坊潍城区望留街道刘家庄刘家庄自然村刘家庄子15#中心路东四胡同中心街北；客户来电反映宽带/移动高清*****，客户不在现场，无法配合线上指导/客户不配合排障，要求上门，请协助处理，谢谢！联系电话：18369666718；联系人：女士；来电流水：2025011812225347520882204</t>
  </si>
  <si>
    <t>2025-01-18 12:42:03</t>
  </si>
  <si>
    <t>2025-01-18 12:42:18</t>
  </si>
  <si>
    <t>SD-057-250118-839427-2716</t>
  </si>
  <si>
    <t>2025-01-18 12:37:15</t>
  </si>
  <si>
    <t>【调研】-80+普通-普通区域-青州市-大贯店-18764656858-300M-业务受理宽带-次数0-202501180000263776</t>
  </si>
  <si>
    <t>202501180000263776</t>
  </si>
  <si>
    <t>202501180000263776#【已关注中国移动10086微信公众号】 宽带账号:18764656858; 联系电话：18764656858，问题类型：此工单为群障修复工单，根据群障全量闭环修复管理要求，为确保客户网络通畅，请装维人员跟进修复网络问题，谢谢！ 
 群障标题：公告。故障描述：大贯店主叫号码：18764656858.0;该号码仅供参考，请优先联系宽带账号。</t>
  </si>
  <si>
    <t>2025-01-18 12:56:41</t>
  </si>
  <si>
    <t>2025-01-18 12:57:05</t>
  </si>
  <si>
    <t>SD-851-273871-12853-2252</t>
  </si>
  <si>
    <t>SD-057-250118-690541-2672</t>
  </si>
  <si>
    <t>2025-01-18 12:34:28</t>
  </si>
  <si>
    <t>80+普通-普通区域-青州市-北关村-13863689995-200M-宽带上网投诉-次数0-202501180000263854</t>
  </si>
  <si>
    <t>202501180000263854</t>
  </si>
  <si>
    <t xml:space="preserve">202501180000263854#流程受理流水号：20250118123406138636899951062304
客户号码:13863689995
客户姓名:韩*
投诉地市:潍坊
来话流水:2025011812335681520862995
宽带账号:13863689995
宽带账号归属地市:潍坊
宽带账号归属区县:青州市
故障地址:潍坊青州市王府街道北联街北关村北关村28号箱（路北南八排）*********
联系电话:13863689995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故障时间:2025-01-18 12:34:12
具体故障现象:打不开网页，
客户其他诉求:客户侧为质差终端，要求上门更换终端并一并处理故障问题。
</t>
  </si>
  <si>
    <t>2025-01-18 12:54:32</t>
  </si>
  <si>
    <t>2025-01-18 12:54:57</t>
  </si>
  <si>
    <t>SD-057-250118-148260-2694</t>
  </si>
  <si>
    <t>2025-01-18 12:36:21</t>
  </si>
  <si>
    <t>80+银卡-普通区域-安丘市-大成花园-15266610853-200M-业务受理宽带-次数0-202501180000264176</t>
  </si>
  <si>
    <t>202501180000264176</t>
  </si>
  <si>
    <t>202501180000264176# 宽带账号:15266610853; 联系电话：15266610853，问题类型：此工单为群障修复工单，根据群障全量闭环修复管理要求，为确保客户网络通畅，请装维人员跟进修复网络问题，谢谢！ 
 群障标题：公告。故障描述：潍坊安丘市大成花园光缆故障，预估24小时恢复，请帮忙拦截,如有需要请联系片区装维师傅于龙枝15706307074主叫号码：15266610853.0;该号码仅供参考，请优先联系宽带账号。</t>
  </si>
  <si>
    <t>2025-01-18 12:40:03</t>
  </si>
  <si>
    <t>2025-01-18 12:43:54</t>
  </si>
  <si>
    <t>SD-852-297926-1354-1461</t>
  </si>
  <si>
    <t>SD-057-250118-345186-4545</t>
  </si>
  <si>
    <t>2025-01-18 15:35:06</t>
  </si>
  <si>
    <t>【调研】-(目标)普通区域-安丘市-凌家庄子村自然村-15866176722-200M-魔百和投诉-次数0-20250118153211X531636541</t>
  </si>
  <si>
    <t>2025-01-19 16:36:00</t>
  </si>
  <si>
    <t>20250118153211X531636541</t>
  </si>
  <si>
    <t>【农村网络投诉】流程受理流水号：20250118153040158661767221100432
客户号码:15866176722
客户姓名:张**
投诉地市:潍坊
来话流水:2025011815294138820844680
宽带账号:15866176722
宽带账号归属地市:潍坊
宽带账号归属区县:安丘市
故障地址:潍坊安丘市担山镇凌家庄子村凌家庄子村自然村凌家庄子追加4号箱张有斌
联系电话:15264457486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光功率:-32.21
故障大类:宽带/电视
故障细类:移动高清电视故障(专席)
携转原因:
故障时间:2025-01-18 15:31:47
魔百和单播/组播:单播
具体故障现象:机顶盒无法开机，
客户其他诉求:
魔百和单/组播：单播</t>
  </si>
  <si>
    <t>2025-01-18 15:37:04</t>
  </si>
  <si>
    <t>2025-01-18 15:37:34</t>
  </si>
  <si>
    <t>SD-057-250118-583941-845</t>
  </si>
  <si>
    <t>2025-01-18 09:38:08</t>
  </si>
  <si>
    <t>80+普通-普通区域-安丘市-大华中央城-15063637112-1000M-宽带上网投诉-次数0-202501180000136702</t>
  </si>
  <si>
    <t>202501180000136702</t>
  </si>
  <si>
    <t>202501180000136702#【已关注中国移动10086微信公众号】流程受理流水号：20250118093716150636371121017608
客户号码:15063637112
客户姓名:范**
投诉地市:潍坊
来话流水:2025011809365873120880005
宽带账号:15063637112
账号归属区县:安丘
联系电话:15063637112
联系人:先生/女士
宽带地址:潍坊
工单紧急程度:非常紧急
是否投诉倾向:否
是否重复投诉:否
是否携转意向:否
是否有升级投诉倾向:否
*业务名称:业务融合开机流程宽带+全光WiFi+OTT+FTTR组网
投诉内容:手机号码：15063637112，【问题描述】客户已办理宽带业务，有开通单，要求装维尽快联系上门，请处理，谢谢。联系电话：15063637112，联系人：先生/女士，录音流水号：2025011809365873120880005。受理明细：531920062399999999。
在途开通单信息：536250115584634014，15063637112，2025-01-15 17:15:17，业务融合开机流程宽带+全光WiFi+OTT+FTTR组网，处理中，装维选址
是否到厅:否
业务名称:业务融合开机流程宽带+全光WiFi+OTT+FTTR组网
;宽带小区$[大华中央城]$</t>
  </si>
  <si>
    <t>2025-01-18 09:40:26</t>
  </si>
  <si>
    <t>2025-01-18 09:40:52</t>
  </si>
  <si>
    <t>SD-851-301606-16726-11440</t>
  </si>
  <si>
    <t>SD-057-250118-245180-2695</t>
  </si>
  <si>
    <t>2025-01-18 12:36:22</t>
  </si>
  <si>
    <t>【调研】-(目标)普通区域-潍城区-北宫社区-15863431228-100M-业务受理宽带-次数0-202501180000264842</t>
  </si>
  <si>
    <t>202501180000264842</t>
  </si>
  <si>
    <t>202501180000264842# 宽带账号:15863431228; 联系电话：15863431228，问题类型：此工单为群障修复工单，根据群障全量闭环修复管理要求，为确保客户网络通畅，请装维人员跟进修复网络问题，谢谢！ 
 群障标题：公告。故障描述：潍坊潍城区北宫社区光缆故障，预估24小时恢复，请帮忙拦截,如有需要请联系片区装维师傅丁文龙15706307871主叫号码：15863431228.0;该号码仅供参考，请优先联系宽带账号。</t>
  </si>
  <si>
    <t>2025-01-18 13:26:05</t>
  </si>
  <si>
    <t>2025-01-18 13:26:27</t>
  </si>
  <si>
    <t>SD-057-250118-582361-3791</t>
  </si>
  <si>
    <t>2025-01-18 14:32:09</t>
  </si>
  <si>
    <t>普通区域-青州市-陈店YG05线道沿街（小微）-15689281331-500M-宽带上网投诉-次数0-20250118143021X821855196</t>
  </si>
  <si>
    <t>20250118143021X821855196</t>
  </si>
  <si>
    <t xml:space="preserve">【农村网络投诉】流程受理流水号：20250118142904156892813311085521
客户号码:15689281331
客户姓名:陈**
投诉地市:潍坊
来话流水:2025011814263049120890367
宽带账号:15689281331
宽带账号归属地市:潍坊
宽带账号归属区县:青州市
故障地址:潍坊青州市益都街道陈店村陈店YG05线道沿街（小微）H5号箱西陈路与YG05路线杆*********
联系电话:15689281331
联系人:女士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14:29:19
具体故障现象:光信号红灯：插紧捋顺光钎线重启未恢复
客户其他诉求:请处理，谢谢
</t>
  </si>
  <si>
    <t>2025-01-18 14:36:50</t>
  </si>
  <si>
    <t>2025-01-18 14:37:29</t>
  </si>
  <si>
    <t>SD-851-272216-1616-6154</t>
  </si>
  <si>
    <t>SD-057-250118-184605-4556</t>
  </si>
  <si>
    <t>2025-01-18 15:36:31</t>
  </si>
  <si>
    <t>普通区域-青州市-青州市王府街道办事处五里王府家园-18815368197-500M-宽带上网投诉-次数0-202501180000367630</t>
  </si>
  <si>
    <t>202501180000367630</t>
  </si>
  <si>
    <t>202501180000367630#宽带账号：18815368197；宽带地址：潍坊青州市尧王山东路国泰科技城；客户来电反映宽带上网慢，客户不配合排障，要求上门，请协助处理，谢谢！联系电话：本机；联系人：先生；来电流水：2025011815301258420850899。</t>
  </si>
  <si>
    <t>2025-01-18 15:43:17</t>
  </si>
  <si>
    <t>2025-01-18 15:43:53</t>
  </si>
  <si>
    <t>SD-851-321022-22870-10799</t>
  </si>
  <si>
    <t>SD-057-250118-369285-2658</t>
  </si>
  <si>
    <t>2025-01-18 12:31:30</t>
  </si>
  <si>
    <t>【调研】-80+银卡-普通区域-奎文区-世纪樱园-13884815689-300M-宽带上网投诉-次数0-202501180000262205</t>
  </si>
  <si>
    <t>202501180000262205</t>
  </si>
  <si>
    <t>202501180000262205#13884815689  客户来电反映宽带无法使用，线上排障不认可，要求维修人员上门维修，请尽快协助处理，谢谢  联系人：先生 联系电话：本机 流水： 2025011812283255320825512</t>
  </si>
  <si>
    <t>2025-01-18 12:35:26</t>
  </si>
  <si>
    <t>2025-01-18 12:49:37</t>
  </si>
  <si>
    <t>SD-057-250118-917540-2699</t>
  </si>
  <si>
    <t>2025-01-18 12:36:30</t>
  </si>
  <si>
    <t>80+银卡-普通区域-临朐县-谭马村自然村-18765608230-1000M-业务受理宽带-次数0-202501180000262897</t>
  </si>
  <si>
    <t>202501180000262897</t>
  </si>
  <si>
    <t>202501180000262897# 宽带账号:18765608230; 联系电话：18765608230，问题类型：此工单为群障修复工单，根据群障全量闭环修复管理要求，为确保客户网络通畅，请装维人员跟进修复网络问题，谢谢！ 
 群障标题：公告。故障描述：潍坊临朐县谭马村自然村光缆故障，预估24小时恢复，请帮忙拦截,如有需要请联系片区装维师傅高明月15706307570主叫号码：18765608230.0;该号码仅供参考，请优先联系宽带账号。</t>
  </si>
  <si>
    <t>2025-01-18 13:21:23</t>
  </si>
  <si>
    <t>2025-01-18 13:23:14</t>
  </si>
  <si>
    <t>SD-851-290812-26877-171</t>
  </si>
  <si>
    <t>SD-057-250118-627518-2725</t>
  </si>
  <si>
    <t>2025-01-18 12:38:09</t>
  </si>
  <si>
    <t>【追1】80+银卡-普通区域-昌邑市-昌邑全福元商城FTTB-13792688518-300M-宽带上网投诉-次数0-20250118123537X937677363</t>
  </si>
  <si>
    <t>20250118123537X937677363</t>
  </si>
  <si>
    <t xml:space="preserve">流程受理流水号：20250118123431137926885181062380
客户号码:13792688518
客户姓名:杨**
投诉地市:潍坊
来话流水:2025011812333874720860907
宽带账号:13792688518
宽带账号归属地市:潍坊
宽带账号归属区县:昌邑市
故障地址:潍坊昌邑市城区利民街昌邑全福元商城FTTB扩容全福元1层*********
联系电话:13792688518
联系人:先生/女士
工单紧急程度:非常紧急
是否有升级投诉倾向:否
是否重复投诉:否
是否携转意向:否
是否投诉倾向:否
是否智能网关:非智能网关
当前是否在线:否
接入方式:FTTB
端到端诊断结果:状态正常
是否质差终端:无质差信息
光功率:无
故障大类:宽带/电视
故障细类:宽带无法上网
携转原因:
故障时间:2025-01-18 12:34:46
具体故障现象:光猫亮红灯，监控不能使用
客户其他诉求:
</t>
  </si>
  <si>
    <t>2025-01-18 12:42:00</t>
  </si>
  <si>
    <t>2025-01-18 12:42:25</t>
  </si>
  <si>
    <t>SD-057-250118-760924-3778</t>
  </si>
  <si>
    <t>2025-01-18 14:30:24</t>
  </si>
  <si>
    <t>【调研】-80+银卡-普通区域-坊子区-坊子高家庄村自然村二-13791867567-300M-宽带上网投诉-次数0-202501180000323253</t>
  </si>
  <si>
    <t>202501180000323253</t>
  </si>
  <si>
    <t>202501180000323253#宽带账号：13791867567；宽带地址：潍坊坊子区黄旗堡街道高家庄村高家庄村自然村高家庄村15号箱；客户来电反映移动高清无法观看，客户不配合排障，要求上门，请协助处理，谢谢！联系电话：本机；联系人：先生；来电流水：2025011814213607920834659</t>
  </si>
  <si>
    <t>2025-01-18 14:37:17</t>
  </si>
  <si>
    <t>2025-01-18 14:37:39</t>
  </si>
  <si>
    <t>SD-851-279375-68058-9940</t>
  </si>
  <si>
    <t>SD-057-250118-931768-3779</t>
  </si>
  <si>
    <t>2025-01-18 14:30:44</t>
  </si>
  <si>
    <t>【调研】-80+银卡-普通区域-滨海-湖光山舍-18206468868-1000M-业务受理宽带-次数0-202501180000323754</t>
  </si>
  <si>
    <t>202501180000323754</t>
  </si>
  <si>
    <t xml:space="preserve">202501180000323754#流程受理流水号：20250118142938182064688681085647
客户号码:18206468868
客户姓名:王**
投诉地市:潍坊
来话流水:2025011814283388320813770
宽带账号:18206468868
宽带账号归属地市:潍坊
宽带账号归属区县:滨海
故障地址:潍坊滨海央子街道观海路湖光山舍10号楼*********
联系电话:18206468868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光功率:-18.96
故障大类:线上义诊(宽带外呼排障)
故障细类:网速慢/上网掉线
携转原因:
故障时间:2025-01-18 14:30:18
具体故障现象:网速慢卡顿，
客户其他诉求:
</t>
  </si>
  <si>
    <t>2025-01-18 14:32:07</t>
  </si>
  <si>
    <t>2025-01-18 14:33:32</t>
  </si>
  <si>
    <t>SD-851-281903-13619-8889</t>
  </si>
  <si>
    <t>SD-057-250118-045627-3794</t>
  </si>
  <si>
    <t>2025-01-18 14:32:19</t>
  </si>
  <si>
    <t>(目标)普通区域-高密市-后张秋自然村-13455647717-200M-宽带上网投诉-次数0-20250118143127X887571932</t>
  </si>
  <si>
    <t>2025-01-19 15:33:00</t>
  </si>
  <si>
    <t>20250118143127X887571932</t>
  </si>
  <si>
    <t xml:space="preserve">【农村网络投诉】流程受理流水号：20250118143025134556477171085824
客户号码:13455647717
客户姓名:郝**
投诉地市:潍坊
来话流水:2025011814275920920807271
宽带账号:13455647717
宽带账号归属地市:潍坊
宽带账号归属区县:高密市
故障地址:潍坊高密市阚家镇后张秋村
联系电话:13455647717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故障时间:2025-01-18 14:34:55
具体故障现象:用户无法提供具体故障现象，
客户其他诉求:
</t>
  </si>
  <si>
    <t>2025-01-18 14:36:02</t>
  </si>
  <si>
    <t>2025-01-18 14:36:34</t>
  </si>
  <si>
    <t>SD-057-250118-641038-3795</t>
  </si>
  <si>
    <t>2025-01-18 14:32:20</t>
  </si>
  <si>
    <t>(目标)普通区域-滨海-华润世家-15864567933-300M-宽带上网投诉-次数0-202501180000324444 二级督办</t>
  </si>
  <si>
    <t>202501180000324444</t>
  </si>
  <si>
    <t xml:space="preserve">202501180000324444#宽带账号：15864567933；宽带地址：潍坊滨海央子街道恒李路村，客户来电反映宽带问题，具体问题不提供，要求维修人员回电话，请协助处理，谢谢！联系电话：18563080779；联系人：先生；来电流水：2025011814283403220813792
</t>
  </si>
  <si>
    <t>2025-01-18 14:54:36</t>
  </si>
  <si>
    <t>2025-01-18 14:55:00</t>
  </si>
  <si>
    <t>SD-057-250118-185647-3796</t>
  </si>
  <si>
    <t>2025-01-18 14:32:24</t>
  </si>
  <si>
    <t>80+普通-普通区域-寿光市-陈家马村自然村-15166362040-300M-宽带上网投诉-次数0-20250118143142X902842761</t>
  </si>
  <si>
    <t>20250118143142X902842761</t>
  </si>
  <si>
    <t xml:space="preserve">【农村网络投诉】流程受理流水号：20250118143104151663620401085975
客户号码:15166362040
客户姓名:陈**
投诉地市:潍坊
来话流水:2025011814302524820834711
宽带账号:15166362040
宽带账号归属地市:潍坊
宽带账号归属区县:寿光市
故障地址:潍坊寿光市王高镇陈家马村陈家马村自然村陈家马村51号箱*********
联系电话:17853642177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故障时间:2025-01-18 14:31:15
具体故障现象:光猫灯正常但电脑手机无法上网，
客户其他诉求:
</t>
  </si>
  <si>
    <t>2025-01-18 14:52:29</t>
  </si>
  <si>
    <t>2025-01-18 14:52:47</t>
  </si>
  <si>
    <t>SD-057-250118-369271-4513</t>
  </si>
  <si>
    <t>2025-01-18 15:30:03</t>
  </si>
  <si>
    <t>普通区域-奎文区-北大锦城-17860280836-500M-宽带上网投诉-次数0-202501180000363829</t>
  </si>
  <si>
    <t>202501180000363829</t>
  </si>
  <si>
    <t>202501180000363829#宽带账号：17860280836；宽带地址：潍坊高新高新城区北宫街北大锦城15号楼(4期)*********；客户来电反映宽带故障，客户不配合排障，要求上门，请协助处理，谢谢！联系电话：17860280832；联系人：先生；来电流水：2025011815260169520800526</t>
  </si>
  <si>
    <t>2025-01-18 15:34:28</t>
  </si>
  <si>
    <t>2025-01-18 15:36:19</t>
  </si>
  <si>
    <t>SD-851-244225-9797-5212</t>
  </si>
  <si>
    <t>SD-057-250118-305796-823</t>
  </si>
  <si>
    <t>2025-01-18 09:36:17</t>
  </si>
  <si>
    <t>普通区域-高密市-孙家官庄自然村-13953688109-1000M-业务受理宽带-次数0-202501180000132107</t>
  </si>
  <si>
    <t>202501180000132107</t>
  </si>
  <si>
    <t>202501180000132107# 宽带账号:13953688109; 联系电话：13953688109，问题类型：此工单为群障修复工单，根据群障全量闭环修复管理要求，为确保客户网络通畅，请装维人员跟进修复网络问题，谢谢！ 
 群障标题：公告。故障描述：潍坊高密市孙家官庄自然村光缆故障，预估24小时恢复，请帮忙拦截,如有需要请联系片区装维师傅滕坤坤15706307325主叫号码：13953688109.0;该号码仅供参考，请优先联系宽带账号。</t>
  </si>
  <si>
    <t>2025-01-18 09:38:26</t>
  </si>
  <si>
    <t>2025-01-18 09:41:17</t>
  </si>
  <si>
    <t>SD-851-307012-9237-24680</t>
  </si>
  <si>
    <t>SD-057-250118-753460-3846</t>
  </si>
  <si>
    <t>2025-01-18 14:37:16</t>
  </si>
  <si>
    <t>普通区域-昌邑市-王家埠-13256362505-500M-业务受理宽带-次数0-202501180000328393</t>
  </si>
  <si>
    <t>202501180000328393</t>
  </si>
  <si>
    <t>202501180000328393# 宽带账号:13256362505; 联系电话：13256362505，问题类型：此工单为群障修复工单，根据群障全量闭环修复管理要求，为确保客户网络通畅，请装维人员跟进修复网络问题，谢谢！ 
 群障标题：公告。故障描述：王家埠主叫号码：100860536.0;该号码仅供参考，请优先联系宽带账号。</t>
  </si>
  <si>
    <t>2025-01-18 14:42:22</t>
  </si>
  <si>
    <t>2025-01-18 14:42:46</t>
  </si>
  <si>
    <t>SD-851-274626-5528-29497</t>
  </si>
  <si>
    <t>SD-057-250118-069837-3786</t>
  </si>
  <si>
    <t>2025-01-18 14:31:54</t>
  </si>
  <si>
    <t>普通区域-安丘市-育英家园-18863682483-300M-宽带上网投诉-次数1-20250118104356X236222759</t>
  </si>
  <si>
    <t>2025-01-18 14:33:55</t>
  </si>
  <si>
    <t>2025-01-18 14:34:14</t>
  </si>
  <si>
    <t>SD-057-250118-671403-3849</t>
  </si>
  <si>
    <t>2025-01-18 14:37:21</t>
  </si>
  <si>
    <t>80+银卡-普通区域-奎文区-德润天鹅湾-15263625209-300M-业务受理宽带-次数0-202501180000328892</t>
  </si>
  <si>
    <t>202501180000328892</t>
  </si>
  <si>
    <t>202501180000328892#【已关注中国移动10086微信公众号】 宽带账号:15263625209; 联系电话：15263625209，问题类型：此工单为群障修复工单，根据群障全量闭环修复管理要求，为确保客户网络通畅，请装维人员跟进修复网络问题，谢谢！ 
 群障标题：公告。故障描述：潍坊奎文区德润天鹅湾光缆故障，预估24小时恢复，请帮忙拦截,如有需要请联系片区装维师傅任峰15706366504主叫号码：15263625209.0;该号码仅供参考，请优先联系宽带账号。</t>
  </si>
  <si>
    <t>2025-01-18 14:40:30</t>
  </si>
  <si>
    <t>2025-01-18 14:42:00</t>
  </si>
  <si>
    <t>SD-057-250118-841650-3802</t>
  </si>
  <si>
    <t>2025-01-18 14:33:08</t>
  </si>
  <si>
    <t>普通区域-坊子区-惠泽园小区-13793629290-1000M-宽带上网投诉-次数0-202501180000323923</t>
  </si>
  <si>
    <t>202501180000323923</t>
  </si>
  <si>
    <t>202501180000323923#宽带账号：13793629290；宽带地址：潍坊坊子区坊子老区长宁街惠泽园小区惠泽园3号楼；客户来电反映移动高清看不了，客户无法配合线上指导，要求上门，请协助处理，谢谢！联系电话：15963631219；联系人：先生；</t>
  </si>
  <si>
    <t>2025-01-18 14:35:45</t>
  </si>
  <si>
    <t>2025-01-18 14:37:48</t>
  </si>
  <si>
    <t>SD-851-317811-9807-5088</t>
  </si>
  <si>
    <t>SD-057-250118-049831-3803</t>
  </si>
  <si>
    <t>2025-01-18 14:33:21</t>
  </si>
  <si>
    <t>(目标)普通区域-寿光市-杨家庄子村自然村-15866173807-300M-宽带上网投诉-次数0-202501180000324012</t>
  </si>
  <si>
    <t>202501180000324012</t>
  </si>
  <si>
    <t xml:space="preserve">202501180000324012#流程受理流水号：20250118143217158661738071086249
客户号码:15866173807
客户姓名:杨**
投诉地市:潍坊
来话流水:2025011814315042020851494
宽带账号:15866173807
宽带账号归属地市:潍坊
宽带账号归属区县:寿光市
故障地址:潍坊寿光市羊口镇杨家庄子村杨家庄子村自然村杨家庄子村30号箱(杨国庆外墙）*********
联系电话:15866173807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光功率:-20.31
故障大类:宽带/电视
故障细类:宽带无法上网
携转原因:
故障时间:2025-01-18 14:33:02
具体故障现象:频繁掉线，
客户其他诉求:客户侧为质差终端，要求上门更换终端并一并处理故障问题。
</t>
  </si>
  <si>
    <t>2025-01-18 14:36:49</t>
  </si>
  <si>
    <t>2025-01-18 14:37:07</t>
  </si>
  <si>
    <t>SD-057-250118-146308-4587</t>
  </si>
  <si>
    <t>2025-01-18 15:38:08</t>
  </si>
  <si>
    <t>(目标)普通区域-高密市-后张秋自然村-15965033755-100M-宽带上网投诉-次数0-202501180000370804</t>
  </si>
  <si>
    <t>2025-01-19 16:39:00</t>
  </si>
  <si>
    <t>202501180000370804</t>
  </si>
  <si>
    <t xml:space="preserve">202501180000370804#宽带账号：15965033755；宽带地址：潍坊高密市阚家镇后张秋后张秋自然村高密后张秋王志新6号箱；客户来电反映移动高清电视无法观看，客户不在现场，无法配合线上指导，要求师傅上门，请协助处理，谢谢！联系电话：15965033755；联系人：先生；来电流水：2025011815331801620887809。 
</t>
  </si>
  <si>
    <t>2025-01-18 15:42:08</t>
  </si>
  <si>
    <t>2025-01-18 15:42:37</t>
  </si>
  <si>
    <t>SD-057-250118-648530-779</t>
  </si>
  <si>
    <t>2025-01-18 09:33:03</t>
  </si>
  <si>
    <t>80+金卡-普通区域-坊子区-坊子书香门第-18253670378-1000M-宽带上网投诉-次数0-202501180000131846</t>
  </si>
  <si>
    <t>202501180000131846</t>
  </si>
  <si>
    <t>202501180000131846#宽带账号：18253670378；宽带地址：潍坊坊子区坊子新区崇文街坊子书香门第21号楼；客户来电反映电视提示网络未连接，客户不配合线上排障，要求上门，请协助处理，谢谢！联系电话：18253670378；联系人：先生</t>
  </si>
  <si>
    <t>2025-01-18 09:36:37</t>
  </si>
  <si>
    <t>2025-01-18 09:37:08</t>
  </si>
  <si>
    <t>SD-851-309699-34074-11451</t>
  </si>
  <si>
    <t>SD-057-250118-168793-3828</t>
  </si>
  <si>
    <t>2025-01-18 14:35:35</t>
  </si>
  <si>
    <t>普通区域-寿光市-检察院家属院-1365646535902-100M-魔百和投诉-次数0-20250118143444X848162970</t>
  </si>
  <si>
    <t>2025-01-19 15:36:00</t>
  </si>
  <si>
    <t>20250118143444X848162970</t>
  </si>
  <si>
    <t>流程受理流水号：2025011814330813656465359021086440
客户号码:1365646535902
客户姓名:
投诉地市:潍坊
来话流水:2025011814304864420839356
宽带账号:1365646535902
宽带账号归属地市:潍坊
宽带账号归属区县:寿光市
故障地址:潍坊寿光市圣城街道金光街检察院家属院中间楼*********
联系电话:13656465359
联系人:先生/女士
工单紧急程度:一般
是否有升级投诉倾向:否
是否重复投诉:否
是否携转意向:否
是否投诉倾向:否
是否智能网关:智能网关
当前是否在线:是
接入方式:
端到端诊断结果:客户侧设备问题
是否质差终端:无质差信息
光功率:-19.39
故障大类:宽带/电视
故障细类:移动高清电视故障(专席)
携转原因:
故障时间:2025-01-18 14:32:52
魔百和单播/组播:组播
具体故障现象:客户无法完成线上指导 
客户其他诉求:
魔百和单/组播：组播</t>
  </si>
  <si>
    <t>2025-01-18 14:49:22</t>
  </si>
  <si>
    <t>2025-01-18 14:49:50</t>
  </si>
  <si>
    <t>SD-851-335582-1478-9486</t>
  </si>
  <si>
    <t>SD-057-250118-736508-3837</t>
  </si>
  <si>
    <t>2025-01-18 14:36:47</t>
  </si>
  <si>
    <t>【调研】-(目标)普通区域-寿光市-寿光文苑小区三-13721980769-300M-业务受理宽带-次数0-202501180000326014</t>
  </si>
  <si>
    <t>202501180000326014</t>
  </si>
  <si>
    <t>202501180000326014# 宽带账号:13721980769; 联系电话：13721980769，问题类型：此工单为群障修复工单，根据群障全量闭环修复管理要求，为确保客户网络通畅，请装维人员跟进修复网络问题，谢谢！ 
 群障标题：公告。故障描述：寿光文苑小区三主叫号码：13721980769.0;该号码仅供参考，请优先联系宽带账号。</t>
  </si>
  <si>
    <t>2025-01-18 14:40:33</t>
  </si>
  <si>
    <t>2025-01-18 14:40:55</t>
  </si>
  <si>
    <t>SD-057-250118-934658-3858</t>
  </si>
  <si>
    <t>2025-01-18 14:38:22</t>
  </si>
  <si>
    <t>【调研】-80+金卡-普通区域-潍城区-茂华紫苑公馆二期-15063439996-1000M-魔百和投诉-次数0-20250118143733X253514937</t>
  </si>
  <si>
    <t>20250118143733X253514937</t>
  </si>
  <si>
    <t>流程受理流水号：20250118143616150634399961087224
客户号码:15063439996
客户姓名:王**
投诉地市:潍坊
来话流水:2025011814252322020877577
宽带账号:15063439996
宽带账号归属地市:潍坊
宽带账号归属区县:潍城区
故障地址:潍坊潍城区西关街道东风西街茂华紫苑公馆二期14号楼*********
联系电话:18265651663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光功率:-19.70
故障大类:宽带/电视
故障细类:移动高清电视故障(专席)
携转原因:
故障时间:2025-01-18 14:29:39
魔百和单播/组播:单播
具体故障现象:一直提示要更新，更新完还出现，恢复出厂未恢复
客户其他诉求:
魔百和单/组播：单播</t>
  </si>
  <si>
    <t>2025-01-18 14:55:13</t>
  </si>
  <si>
    <t>2025-01-18 14:55:32</t>
  </si>
  <si>
    <t>SD-057-250118-706421-3861</t>
  </si>
  <si>
    <t>2025-01-18 14:38:31</t>
  </si>
  <si>
    <t>普通区域-青州市-刘家庄村-13386366860-1000M-宽带延伸服务-次数0-202501180000328860</t>
  </si>
  <si>
    <t>202501180000328860</t>
  </si>
  <si>
    <t xml:space="preserve">202501180000328860#流程受理流水号：20250118143758133863668601087628
客户号码:13386366860
客户姓名:刘*
投诉地市:潍坊
来话流水:2025011814355578520800236
宽带账号:13386366860
宽带账号归属地市:潍坊
宽带账号归属区县:青州市
故障地址:潍坊青州市弥河镇刘家庄村刘家庄村15号箱（东三街中南刘保浩）*********
联系电话:13006559112
联系人:先生/女士
工单紧急程度:一般
是否有升级投诉倾向:否
是否重复投诉:否
是否携转意向:否
是否投诉倾向:否
是否智能网关:智能网关
当前是否在线:是
接入方式:FTTH
是否质差终端:无质差信息
光功率:-24.68
故障大类:宽带/电视
故障细类:宽带延伸服务
携转原因:
故障时间:2025-01-18 14:35:33
具体故障现象:网线问题
</t>
  </si>
  <si>
    <t>2025-01-18 14:40:54</t>
  </si>
  <si>
    <t>SD-057-250118-605342-4541</t>
  </si>
  <si>
    <t>2025-01-18 15:34:50</t>
  </si>
  <si>
    <t>普通区域-奎文区-银泉广场-17362060419-1000M-魔百和投诉-次数0-202501180000367942</t>
  </si>
  <si>
    <t>202501180000367942</t>
  </si>
  <si>
    <t>202501180000367942#流程受理流水号：20250118153227173620604191100868
客户号码:17362060419
客户姓名:郭**
投诉地市:潍坊
来话流水:2025011815320251020872918
宽带账号:17362060419
宽带账号归属地市:潍坊
宽带账号归属区县:奎文区
故障地址:潍坊奎文区广文街道健康街银泉广场4号楼*********
联系电话:18753625287
联系人:郭女士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光功率:-17.21
故障大类:宽带/电视
故障细类:移动高清电视故障(专席)
携转原因:
故障时间:2025-01-01 15:33:33
魔百和单播/组播:组播
具体故障现象:电视提示网络类错误，
客户其他诉求:已自行重启设备也没有恢复，客户非常着急，要求师傅加急给予解决处理，谢谢
魔百和单/组播：组播;宽带小区$[银泉广场]$</t>
  </si>
  <si>
    <t>2025-01-18 15:37:00</t>
  </si>
  <si>
    <t>2025-01-18 15:37:15</t>
  </si>
  <si>
    <t>SD-851-315791-9157-24727</t>
  </si>
  <si>
    <t>SD-057-250118-286507-4560</t>
  </si>
  <si>
    <t>2025-01-18 15:36:40</t>
  </si>
  <si>
    <t>普通区域-安丘市-青云瑞景园(含锦绣上河园)-13562633359-500M-业务受理宽带-次数0-202501180000367438</t>
  </si>
  <si>
    <t>202501180000367438</t>
  </si>
  <si>
    <t>202501180000367438#【已关注中国移动10086微信公众号】 宽带账号:13562633359; 联系电话：13562633359，问题类型：此工单为群障修复工单，根据群障全量闭环修复管理要求，为确保客户网络通畅，请装维人员跟进修复网络问题，谢谢！ 
 群障标题：公告。故障描述：潍坊安丘市青云瑞景园(含锦绣上河园)光缆故障，预估24小时恢复，请帮忙拦截,如有需要请联系片区装维师傅刘彤彤15706307065主叫号码：18706552898.0;该号码仅供参考，请优先联系宽带账号。</t>
  </si>
  <si>
    <t>2025-01-18 15:49:51</t>
  </si>
  <si>
    <t>SD-851-276915-2374-21500</t>
  </si>
  <si>
    <t>SD-057-250118-375469-7388</t>
  </si>
  <si>
    <t>2025-01-18 20:44:20</t>
  </si>
  <si>
    <t>普通区域-寿光市-兴业家园-13953630954-300M-魔百和投诉-次数0-20250118204348X228487383</t>
  </si>
  <si>
    <t>20250118204348X228487383</t>
  </si>
  <si>
    <t>流程受理流水号：20250118203618139536309541159702
客户号码:13953630954
客户姓名:王**
投诉地市:潍坊
来话流水:2025011820360285720873776
宽带账号:13953630954
宽带账号归属地市:潍坊
宽带账号归属区县:寿光市
故障地址:潍坊寿光市上口镇东风大街兴业家园8号楼*********
联系电话:13953630954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光功率:-15.67
故障大类:宽带/电视
故障细类:移动高清电视故障(专席)
携转原因:
故障时间:2025-01-18 20:41:37
魔百和单播/组播:组播
具体故障现象:电视直播或点播无法观看，
客户其他诉求:
魔百和单/组播：组播</t>
  </si>
  <si>
    <t>2025-01-18 20:46:07</t>
  </si>
  <si>
    <t>2025-01-18 20:46:32</t>
  </si>
  <si>
    <t>SD-057-250118-379845-5600</t>
  </si>
  <si>
    <t>2025-01-18 17:19:31</t>
  </si>
  <si>
    <t>普通区域-寿光市-南范村-19553615645-300M-宽带上网投诉-次数0-202501180000447339</t>
  </si>
  <si>
    <t>2025-01-19 18:20:00</t>
  </si>
  <si>
    <t>202501180000447339</t>
  </si>
  <si>
    <t>202501180000447339#【已关注中国移动10086微信公众号】流程受理流水号：20250118171816195536156451127171
客户号码:19553615645
客户姓名:杨*
投诉地市:潍坊
来话流水:2025011817171812620808742
宽带账号:19553615645
账号归属区县:洛城-南范-范立友
联系电话:19553615645
联系人:先生/女士
宽带地址:潍坊
工单紧急程度:紧急
是否投诉倾向:否
是否重复投诉:否
是否携转意向:否
是否有升级投诉倾向:否
*业务名称:业务融合开机流程宽带+OTT
投诉内容:手机号码：19553615645，【问题描述】客户已办理宽带业务，有开通单，要求装维尽快联系上门，请处理，谢谢。联系电话：19553615645，联系人：先生/女士，录音流水号：2025011817171812620808742。
在途开通单信息：536250116860350476，19553615645，2025-01-16 18:00:01，业务融合开机流程宽带+OTT，处理中，施工预约
是否到厅:否
业务名称:业务融合开机流程宽带+OTT
;宽带小区$[南范村]$</t>
  </si>
  <si>
    <t>2025-01-18 17:43:14</t>
  </si>
  <si>
    <t>2025-01-18 17:43:30</t>
  </si>
  <si>
    <t>SD-851-270598-20301-13736</t>
  </si>
  <si>
    <t>SD-057-250118-790543-3157</t>
  </si>
  <si>
    <t>2025-01-18 13:26:59</t>
  </si>
  <si>
    <t>【调研】-FTTR-普通区域-寒亭区-金润世家-17861216639-1000M-业务受理宽带-次数0-202501180000285720</t>
  </si>
  <si>
    <t>202501180000285720</t>
  </si>
  <si>
    <t>202501180000285720# 宽带账号:17861216639; 联系电话：17861216639，问题类型：此工单为群障修复工单，根据群障全量闭环修复管理要求，为确保客户网络通畅，请装维人员跟进修复网络问题，谢谢！ 
 群障标题：公告。故障描述：潍坊寒亭区金润世家光缆故障，预估24小时恢复，请帮忙拦截,如有需要请联系片区装维师傅刘浩15706307459主叫号码：13465728936.0;该号码仅供参考，请优先联系宽带账号。</t>
  </si>
  <si>
    <t>2025-01-18 13:40:51</t>
  </si>
  <si>
    <t>SD-851-326322-4501-17678</t>
  </si>
  <si>
    <t>SD-057-250118-598034-3159</t>
  </si>
  <si>
    <t>2025-01-18 13:27:09</t>
  </si>
  <si>
    <t>【重投】-80+普通-普通区域-寿光市-港苑新空间-15095209017-1000M-业务受理宽带-次数0-202501180000287078</t>
  </si>
  <si>
    <t>202501180000287078</t>
  </si>
  <si>
    <t>202501180000287078# 宽带账号:15095209017; 联系电话：15095209017，问题类型：此工单为群障修复工单，根据群障全量闭环修复管理要求，为确保客户网络通畅，请装维人员跟进修复网络问题，谢谢！ 
 群障标题：公告。故障描述：潍坊寿光市港苑新空间光缆故障，预估24小时恢复，请帮忙拦截,如有需要请联系片区装维师傅常怀远15706307726主叫号码：15095209017.0;该号码仅供参考，请优先联系宽带账号。</t>
  </si>
  <si>
    <t>2025-01-18 13:44:24</t>
  </si>
  <si>
    <t>2025-01-18 13:44:48</t>
  </si>
  <si>
    <t>SD-851-333971-12518-29438</t>
  </si>
  <si>
    <t>SD-057-250118-047895-5625</t>
  </si>
  <si>
    <t>2025-01-18 17:21:03</t>
  </si>
  <si>
    <t>普通区域-昌邑市-三得利-13963655881-200M-宽带上网投诉-次数1-20250118102836X316927343</t>
  </si>
  <si>
    <t>2025-01-19 18:22:00</t>
  </si>
  <si>
    <t>20250118102836X316927343</t>
  </si>
  <si>
    <t xml:space="preserve">流程受理流水号：20250118102721139636558811031363
客户号码:13963655881
客户姓名:张**
投诉地市:潍坊
来话流水:2025011810211921720814293
宽带账号:13963655881
宽带账号归属地市:潍坊
宽带账号归属区县:昌邑市
故障地址:潍坊昌邑市围子汽车站（红绿灯路北商铺）
联系电话:13011686386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10:27:29
具体故障现象:提示网络无法连接，客户光猫亮红灯，已指导客户将光纤线捋直插紧、重启光猫，还是红灯。请协助处理谢谢。
客户其他诉求:
</t>
  </si>
  <si>
    <t>2025-01-18 17:25:29</t>
  </si>
  <si>
    <t>2025-01-18 17:25:57</t>
  </si>
  <si>
    <t>SD-851-289089-1038-8354</t>
  </si>
  <si>
    <t>SD-057-250118-318574-5627</t>
  </si>
  <si>
    <t>2025-01-18 17:21:30</t>
  </si>
  <si>
    <t>【调研】-(目标)普通区域-高密市-荆都花园-18705444110-300M-业务受理宽带-次数0-202501180000446399</t>
  </si>
  <si>
    <t>2025-01-19 17:22:00</t>
  </si>
  <si>
    <t>202501180000446399</t>
  </si>
  <si>
    <t>202501180000446399# 导航立单,用户所在位置有群障,已向客户播报,客户要求装维回访.此工单为群障修复工单,根据群障全量闭环管理要求,为确保客户网络通畅,请装维人员跟进修复网络问题,谢谢.联系电话：13853690084</t>
  </si>
  <si>
    <t>2025-01-18 17:28:27</t>
  </si>
  <si>
    <t>2025-01-18 17:28:54</t>
  </si>
  <si>
    <t>SD-851-312561-41790-1830</t>
  </si>
  <si>
    <t>SD-057-250118-935214-5680</t>
  </si>
  <si>
    <t>2025-01-18 17:26:56</t>
  </si>
  <si>
    <t>80+普通-普通区域-高密市-荆都花园-15169645660-300M-业务受理宽带-次数0-202501180000451712</t>
  </si>
  <si>
    <t>202501180000451712</t>
  </si>
  <si>
    <t>202501180000451712# 宽带账号:15169645660; 联系电话：15169645660，问题类型：此工单为群障修复工单，根据群障全量闭环修复管理要求，为确保客户网络通畅，请装维人员跟进修复网络问题，谢谢！ 
 群障标题：公告。故障描述：主干光纤断或OLT检测不到预期的光信号（LOS）主叫号码：13806471149.0;该号码仅供参考，请优先联系宽带账号。</t>
  </si>
  <si>
    <t>2025-01-18 17:30:02</t>
  </si>
  <si>
    <t>2025-01-18 17:30:35</t>
  </si>
  <si>
    <t>SD-057-250118-531874-4605</t>
  </si>
  <si>
    <t>2025-01-18 15:40:02</t>
  </si>
  <si>
    <t>80+银卡-普通区域-诸城市-西桃园自然村-15063607771-200M-宽带上网投诉-次数0-202501180000372455</t>
  </si>
  <si>
    <t>2025-01-19 16:41:00</t>
  </si>
  <si>
    <t>202501180000372455</t>
  </si>
  <si>
    <t xml:space="preserve">202501180000372455#【已关注中国移动10086微信公众号】流程受理流水号：20250118153709150636077711102075
客户号码:15063607771
客户姓名:王**
投诉地市:潍坊
来话流水:2025011815365413820830503
宽带账号:15063607771
宽带账号归属地市:潍坊
宽带账号归属区县:诸城市
故障地址:潍坊诸城市桃林镇西桃园西桃园自然村西桃园村北头3号箱*********
联系电话:15063607771
联系人:女士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故障时间:2025-01-18 15:39:04
魔百和单播/组播:组播
具体故障现象:电视提示网络类错误，
客户其他诉求:客户侧为质差终端，要求上门更换终端并一并处理故障问题。
</t>
  </si>
  <si>
    <t>2025-01-18 15:43:02</t>
  </si>
  <si>
    <t>2025-01-18 15:44:13</t>
  </si>
  <si>
    <t>SD-057-250118-105647-7056</t>
  </si>
  <si>
    <t>2025-01-18 19:56:03</t>
  </si>
  <si>
    <t>【调研】-80+金卡-普通区域-潍城区-翠竹园小区-18753692819-1000M-业务受理宽带-次数0-202501180000521270</t>
  </si>
  <si>
    <t>202501180000521270</t>
  </si>
  <si>
    <t>202501180000521270#【已关注中国移动10086微信公众号】 宽带账号:18753692819; 联系电话：18753692819，问题类型：此工单为群障修复工单，根据群障全量闭环修复管理要求，为确保客户网络通畅，请装维人员跟进修复网络问题，谢谢！ 
 群障标题：公告。故障描述：潍坊潍城区翠竹园小区光缆故障，预估24小时恢复，请帮忙拦截,如有需要请联系片区装维师傅杜王峰15706307881主叫号码：18753692819.0;该号码仅供参考，请优先联系宽带账号。</t>
  </si>
  <si>
    <t>2025-01-18 19:58:08</t>
  </si>
  <si>
    <t>2025-01-18 20:00:33</t>
  </si>
  <si>
    <t>SD-851-297888-9290-26284</t>
  </si>
  <si>
    <t>SD-057-250118-102458-3115</t>
  </si>
  <si>
    <t>2025-01-18 13:23:16</t>
  </si>
  <si>
    <t>80+普通-普通区域-潍城区-官路村-13963614008-300M-宽带上网投诉-次数0-202501180000284470</t>
  </si>
  <si>
    <t>202501180000284470</t>
  </si>
  <si>
    <t>202501180000284470#13963614008客户来电反映宽带网速慢，线上排障不认可，要求维修人员上门维修，请尽快协助处理，谢谢  联系人： 先生 联系电话：本机 流水：2025011813211050920877525</t>
  </si>
  <si>
    <t>2025-01-18 13:30:43</t>
  </si>
  <si>
    <t>2025-01-18 13:31:11</t>
  </si>
  <si>
    <t>SD-057-250118-189405-3116</t>
  </si>
  <si>
    <t>2025-01-18 13:23:19</t>
  </si>
  <si>
    <t>【重投】-(目标)普通区域-安丘市-大官庄村自然村-15949763346-200M-宽带上网投诉-次数0-20250118132201X721744126</t>
  </si>
  <si>
    <t>20250118132201X721744126</t>
  </si>
  <si>
    <t xml:space="preserve">【农村网络投诉】流程受理流水号：20250118132127159497633461070998
客户号码:15949763346
客户姓名:张**
投诉地市:潍坊
来话流水:2025011813200470820869962
宽带账号:15949763346
宽带账号归属地市:潍坊
宽带账号归属区县:安丘市
故障地址:潍坊安丘市大盛镇大官庄村大官庄村自然村大官庄村19号箱村东北张翠庭*********
联系电话:15949763346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光功率:-23.46
故障大类:宽带
故障细类:网速慢/上网掉线(专席)
携转原因:
故障时间:2025-01-18 13:16:46
具体故障现象:频繁掉线，
客户其他诉求:
</t>
  </si>
  <si>
    <t>2025-01-18 13:26:16</t>
  </si>
  <si>
    <t>2025-01-18 13:26:34</t>
  </si>
  <si>
    <t>SD-057-250118-467805-4590</t>
  </si>
  <si>
    <t>2025-01-18 15:38:15</t>
  </si>
  <si>
    <t>普通区域-青州市-玉皇阁村自然村-15064616002-300M-宽带上网投诉-次数0-20250118153637X797640990</t>
  </si>
  <si>
    <t>20250118153637X797640990</t>
  </si>
  <si>
    <t xml:space="preserve">【农村网络投诉】流程受理流水号：20250118153618150646160021101864
客户号码:15064616002
客户姓名:蔡**
投诉地市:潍坊
来话流水:2025011815350753820809232
宽带账号:15064616002
宽带账号归属地市:潍坊
宽带账号归属区县:青州市
故障地址:潍坊青州市黄楼街道玉皇阁村玉皇阁村自然村东牟东商业街4号箱（伟霞手机店门口）*********
联系电话:15064616002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故障细类:宽带无法上网(专席)
携转原因:
故障时间:2025-01-18 15:37:04
具体故障现象:打不开网页，
客户其他诉求:
</t>
  </si>
  <si>
    <t>2025-01-18 15:42:43</t>
  </si>
  <si>
    <t>2025-01-18 15:43:07</t>
  </si>
  <si>
    <t>SD-851-300907-11211-2764</t>
  </si>
  <si>
    <t>SD-057-250118-963254-4592</t>
  </si>
  <si>
    <t>2025-01-18 15:38:25</t>
  </si>
  <si>
    <t>【调研】-80+普通-普通区域-坊子区-石河园村-13686367708-1000M-宽带上网投诉-次数0-20250118153701X821952203</t>
  </si>
  <si>
    <t>20250118153701X821952203</t>
  </si>
  <si>
    <t xml:space="preserve">【农村网络投诉】流程受理流水号：20250118153448136863677081101495
客户号码:13686367708
客户姓名:刘**
投诉地市:潍坊
来话流水:2025011815325461020883308
宽带账号:13686367708
宽带账号归属地市:潍坊
宽带账号归属区县:坊子区
故障地址:潍坊坊子区坊子老区长宁街石河园村石河园村21号箱*********
联系电话:13686367708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15:40:44
具体故障现象:PON灯闪，
客户其他诉求:
</t>
  </si>
  <si>
    <t>2025-01-18 15:41:33</t>
  </si>
  <si>
    <t>2025-01-18 15:42:16</t>
  </si>
  <si>
    <t>SD-852-283111-2793-15532</t>
  </si>
  <si>
    <t>SD-057-250118-872053-7062</t>
  </si>
  <si>
    <t>2025-01-18 19:56:15</t>
  </si>
  <si>
    <t>(目标)普通区域-坊子区-乙甲自然村-13964740946-100M-业务受理宽带-次数0-202501180000520233</t>
  </si>
  <si>
    <t>202501180000520233</t>
  </si>
  <si>
    <t>202501180000520233# 宽带账号:13964740946; 联系电话：13964740946，问题类型：此工单为群障修复工单，根据群障全量闭环修复管理要求，为确保客户网络通畅，请装维人员跟进修复网络问题，谢谢！ 
 群障标题：公告。故障描述：潍坊坊子区乙甲自然村光缆故障，预估24小时恢复，请帮忙拦截,如有需要请联系片区装维师傅王冰冰15706307252主叫号码：13964740946.0;该号码仅供参考，请优先联系宽带账号。</t>
  </si>
  <si>
    <t>2025-01-18 19:59:58</t>
  </si>
  <si>
    <t>2025-01-18 20:00:26</t>
  </si>
  <si>
    <t>SD-057-250118-591063-5637</t>
  </si>
  <si>
    <t>2025-01-18 17:22:57</t>
  </si>
  <si>
    <t>80+普通-普通区域-奎文区-文化路社区-13953602871-1000M-宽带上网投诉-次数0-202501180000446319</t>
  </si>
  <si>
    <t>2025-01-19 18:23:00</t>
  </si>
  <si>
    <t>202501180000446319</t>
  </si>
  <si>
    <t xml:space="preserve">202501180000446319#13953602871客户来电反映电视无法观看，线上排障不认可，客户要求师傅上门，请协助处理，谢谢
宽带地址：潍坊奎文区广文街道公安巷文化路社区潍坊学院宿舍南区3号楼*********
联系人：先生 联系电话：本机 来电流水：2025011817205811920848811
</t>
  </si>
  <si>
    <t>2025-01-18 17:35:13</t>
  </si>
  <si>
    <t>SD-851-297107-4451-20566</t>
  </si>
  <si>
    <t>SD-057-250118-928430-5688</t>
  </si>
  <si>
    <t>2025-01-18 17:27:15</t>
  </si>
  <si>
    <t>【调研】-普通区域-高密市-蜜水馨苑-15762631002-100M-业务受理宽带-次数0-202501180000450048</t>
  </si>
  <si>
    <t>2025-01-19 17:28:00</t>
  </si>
  <si>
    <t>202501180000450048</t>
  </si>
  <si>
    <t>202501180000450048# 宽带账号:15762631002; 联系电话：15762631002，问题类型：此工单为群障修复工单，根据群障全量闭环修复管理要求，为确保客户网络通畅，请装维人员跟进修复网络问题，谢谢！ 
 群障标题：公告。故障描述：蜜水馨苑主叫号码：100860536.0;该号码仅供参考，请优先联系宽带账号。</t>
  </si>
  <si>
    <t>2025-01-18 17:36:18</t>
  </si>
  <si>
    <t>2025-01-18 17:36:37</t>
  </si>
  <si>
    <t>SD-057-250118-531407-5690</t>
  </si>
  <si>
    <t>2025-01-18 17:27:20</t>
  </si>
  <si>
    <t>普通区域-青州市-前黄马村-18764720353-1000M-业务受理宽带-次数0-202501180000451817 二级督办</t>
  </si>
  <si>
    <t>202501180000451817</t>
  </si>
  <si>
    <t>202501180000451817# 宽带账号:18764720353; 联系电话：18764720353，问题类型：此工单为群障修复工单，根据群障全量闭环修复管理要求，为确保客户网络通畅，请装维人员跟进修复网络问题，谢谢！ 
 群障标题：公告。故障描述：主干光纤断或OLT检测不到预期的光信号（LOS）主叫号码：18764720353.0;该号码仅供参考，请优先联系宽带账号。</t>
  </si>
  <si>
    <t>2025-01-18 17:35:02</t>
  </si>
  <si>
    <t>2025-01-18 17:35:24</t>
  </si>
  <si>
    <t>SD-851-245751-6121-18314</t>
  </si>
  <si>
    <t>SD-057-250118-947238-7393</t>
  </si>
  <si>
    <t>2025-01-18 20:44:53</t>
  </si>
  <si>
    <t>80+银卡-普通区域-安丘市-景芝鹿村社区（含小河北村）-15165675493-1000M-宽带上网投诉-次数0-202501180000533726</t>
  </si>
  <si>
    <t>202501180000533726</t>
  </si>
  <si>
    <t>202501180000533726#客户来电称家里机顶盒无法正常使用，要求装维师傅上门维修。麻烦处理谢谢！！</t>
  </si>
  <si>
    <t>2025-01-18 20:45:47</t>
  </si>
  <si>
    <t>2025-01-18 20:46:14</t>
  </si>
  <si>
    <t>SD-852-328391-2432-17068</t>
  </si>
  <si>
    <t>2025-01-18 17:16:37</t>
  </si>
  <si>
    <t>【调研】-80+银卡-普通区域-潍城区-营子自然村-13583678007-1000M-宽带上网投诉-次数0-202501180000444525 一级督办</t>
  </si>
  <si>
    <t>2025-01-19 18:17:00</t>
  </si>
  <si>
    <t>202501180000444525</t>
  </si>
  <si>
    <t>2025-01-18 17:34:43</t>
  </si>
  <si>
    <t>2025-01-18 17:35:01</t>
  </si>
  <si>
    <t>SD-057-250118-762934-4594</t>
  </si>
  <si>
    <t>2025-01-18 15:38:32</t>
  </si>
  <si>
    <t>80+普通-普通区域-寿光市-丽景花园南区-15265629830-1000M-宽带上网投诉-次数0-202501180000372815</t>
  </si>
  <si>
    <t>202501180000372815</t>
  </si>
  <si>
    <t>202501180000372815#宽带账号：15265629830，宽带地址：潍坊寿光市圣城街道金光街丽景花园南区28号楼*********；客户来电表示移动宽带网速慢，客户拒绝配合操作，要求师傅上门，请协助处理，谢谢，联系人：女士，联系号码：15265629830，来电流水：2025011815365667920831004</t>
  </si>
  <si>
    <t>2025-01-18 15:40:36</t>
  </si>
  <si>
    <t>2025-01-18 15:40:54</t>
  </si>
  <si>
    <t>SD-851-321634-24721-27674</t>
  </si>
  <si>
    <t>2025-01-18 15:39:23</t>
  </si>
  <si>
    <t>80+普通-普通区域-临朐县-朐悦留园-15165443266-300M-宽带上网投诉-次数0-202501180000294858 一级督办</t>
  </si>
  <si>
    <t>202501180000294858</t>
  </si>
  <si>
    <t>2025-01-18 15:47:29</t>
  </si>
  <si>
    <t>2025-01-18 15:47:42</t>
  </si>
  <si>
    <t>SD-057-250118-714923-5644</t>
  </si>
  <si>
    <t>2025-01-18 17:23:24</t>
  </si>
  <si>
    <t>普通区域-临朐县-卧龙沿街（聚类专线）-15863627149-100M-宽带上网投诉-次数0-202501180000449868</t>
  </si>
  <si>
    <t>2025-01-19 18:24:00</t>
  </si>
  <si>
    <t>202501180000449868</t>
  </si>
  <si>
    <t>202501180000449868#流程受理流水号：20250118172240158636271491128249
客户号码:15863627149
客户姓名:张**
投诉地市:潍坊
来话流水:2025011817210071520849315
宽带账号:15863627149
宽带账号归属地市:潍坊
宽带账号归属区县:临朐县
故障地址:潍坊临朐县辛寨镇人民政府临九路卧龙沿街（聚类专线）卧龙路口沿街(小微)9号箱天姿美发（外墙）*********
联系电话:15624560532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光功率:-15.25
故障大类:宽带/电视
故障细类:网速慢/上网掉线(专席)
携转原因:
故障时间:2025-01-18 17:18:16
具体故障现象:网速慢卡顿，请协助谢谢
客户其他诉求:
;宽带小区$[卧龙沿街（聚类专线）]$</t>
  </si>
  <si>
    <t>2025-01-18 17:26:27</t>
  </si>
  <si>
    <t>2025-01-18 17:27:03</t>
  </si>
  <si>
    <t>SD-851-326306-890-22836</t>
  </si>
  <si>
    <t>SD-057-250118-980631-5646</t>
  </si>
  <si>
    <t>2025-01-18 17:23:30</t>
  </si>
  <si>
    <t>普通区域-诸城市-郭家屯营业厅沿街-15954497232-100M-宽带上网投诉-次数0-202501180000448127</t>
  </si>
  <si>
    <t>202501180000448127</t>
  </si>
  <si>
    <t xml:space="preserve">202501180000448127#【已关注中国移动10086微信公众号】流程受理流水号：20250118172252159544972321128290
客户号码:15954497232
客户姓名:李**
投诉地市:潍坊
来话流水:2025011817223610220866782
宽带账号:15954497232
宽带账号归属地市:潍坊
宽带账号归属区县:诸城市
故障地址:潍坊诸城市相州镇郭家屯村郭家屯营业厅西墙1号箱0号楼*********
联系电话:15954497232
联系人:先生/女士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故障时间:2025-01-18 17:22:57
具体故障现象:光猫亮红灯，
客户其他诉求:客户侧为质差终端，要求上门更换终端并一并处理故障问题。
</t>
  </si>
  <si>
    <t>2025-01-18 17:25:48</t>
  </si>
  <si>
    <t>2025-01-18 17:26:23</t>
  </si>
  <si>
    <t>SD-057-250118-270684-7356</t>
  </si>
  <si>
    <t>2025-01-18 20:40:45</t>
  </si>
  <si>
    <t>80+金卡-普通区域-滨海-寿春园南区（19-29号楼）-15163602126-1000M-魔百和投诉-次数0-202501180000532064</t>
  </si>
  <si>
    <t>202501180000532064</t>
  </si>
  <si>
    <t>202501180000532064#流程受理流水号：20250118203443151636021261159530
客户号码:15163602126
客户姓名:高**
投诉地市:潍坊
来话流水:2025011820341640820867084
宽带账号:15163602126
宽带账号归属地市:潍坊
宽带账号归属区县:滨海
故障地址:潍坊滨海大家洼街道寿海路寿春园南区21号楼*********
联系电话:15163602126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光功率:-16.40
故障大类:宽带/电视
故障细类:移动高清电视故障
携转原因:
故障时间:2025-01-18 20:44:38
魔百和单播/组播:组播
具体故障现象:【在线客服受理-智能】15163602126客户来电反映电视刚启动非常卡顿，要求核实处理，谢谢。点播和直播观看都出现卡顿缓冲，
客户其他诉求:
魔百和单/组播：组播;宽带小区$[寿春园南区（19-29号楼）]$</t>
  </si>
  <si>
    <t>2025-01-18 20:47:01</t>
  </si>
  <si>
    <t>2025-01-18 20:47:34</t>
  </si>
  <si>
    <t>SD-851-260306-8909-12680</t>
  </si>
  <si>
    <t>SD-057-250118-732851-7358</t>
  </si>
  <si>
    <t>2025-01-18 20:41:02</t>
  </si>
  <si>
    <t>80+白金-普通区域-寒亭区-双杨村-17865686789-100M-宽带上网投诉-次数0-20250118203858X938409466</t>
  </si>
  <si>
    <t>20250118203858X938409466</t>
  </si>
  <si>
    <t xml:space="preserve">【农村网络投诉】流程受理流水号：20250118203825178656867891159910
客户号码:17865686789
客户姓名:王*
投诉地市:潍坊
来话流水:2025011820364563820876523
宽带账号:17865686789
宽带账号归属地市:潍坊
宽带账号归属区县:寒亭区
故障地址:潍坊寒亭区双杨镇双杨村双杨村15号箱*********
联系电话:18853656567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故障细类:宽带无法上网
携转原因:
故障时间:2025-01-18 20:38:34
具体故障现象:提及工信部，网卡拒绝转专席
客户其他诉求:
</t>
  </si>
  <si>
    <t>2025-01-18 20:42:57</t>
  </si>
  <si>
    <t>2025-01-18 20:43:35</t>
  </si>
  <si>
    <t>SD-851-280156-27421-22075</t>
  </si>
  <si>
    <t>SD-057-250118-917042-4627</t>
  </si>
  <si>
    <t>2025-01-18 15:42:02</t>
  </si>
  <si>
    <t>80+普通-普通区域-寿光市-朱桥小区-15866132858-1000M-宽带延伸服务-次数0-202501180000375453</t>
  </si>
  <si>
    <t>202501180000375453</t>
  </si>
  <si>
    <t xml:space="preserve">202501180000375453#流程受理流水号：20250118154118158661328581103164
客户号码:15866132858
客户姓名:李**
投诉地市:潍坊
来话流水:2025011815395608920866870
宽带账号:15866132858
宽带账号归属地市:潍坊
宽带账号归属区县:寿光市
故障地址:潍坊寿光市马店朱桥村朱桥小区5号楼*********
联系电话:15866132858
联系人:先生/女士
工单紧急程度:一般
是否有升级投诉倾向:否
是否重复投诉:否
是否携转意向:否
是否投诉倾向:否
是否智能网关:智能网关
当前是否在线:是
接入方式:FTTH
是否质差终端:无质差信息
光功率:-17.09
故障大类:宽带/电视
故障细类:宽带延伸服务
携转原因:
故障时间:2025-01-18 15:41:24
具体故障现象:客户新买的电脑 需要新增加一根网线，
</t>
  </si>
  <si>
    <t>2025-01-18 15:49:40</t>
  </si>
  <si>
    <t>2025-01-18 15:50:16</t>
  </si>
  <si>
    <t>SD-851-270272-9857-21270</t>
  </si>
  <si>
    <t>SD-057-250118-506914-6904</t>
  </si>
  <si>
    <t>2025-01-18 19:36:07</t>
  </si>
  <si>
    <t>普通区域-安丘市-青云瑞景园(含锦绣上河园)-15963667795-100M-宽带上网投诉-次数0-202501180000512775</t>
  </si>
  <si>
    <t>202501180000512775</t>
  </si>
  <si>
    <t>202501180000512775#流程受理流水号：20250118193400159636677951151607
客户号码:15963667795
客户姓名:肖*
投诉地市:潍坊
来话流水:2025011819334837620892567
宽带账号:15963667795
宽带账号归属地市:潍坊
宽带账号归属区县:安丘市
故障地址:潍坊安丘市兴安街道翠微路青云瑞景园锦绣上河园2号楼*********
联系电话:15963667795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故障时间:2025-01-18 19:34:38
具体故障现象:网速慢卡顿，
客户其他诉求:客户要求早上九点半前上门，晚了就不在家了
;宽带小区$[青云瑞景园(含锦绣上河园)]$</t>
  </si>
  <si>
    <t>2025-01-18 19:46:48</t>
  </si>
  <si>
    <t>2025-01-18 19:47:16</t>
  </si>
  <si>
    <t>SD-057-250118-961875-7359</t>
  </si>
  <si>
    <t>2025-01-18 20:41:05</t>
  </si>
  <si>
    <t>【调研】-80+银卡-普通区域-高密市-徐睦庄自然村-15864586842-500M-宽带上网投诉-次数0-20250118204006X683355700</t>
  </si>
  <si>
    <t>20250118204006X683355700</t>
  </si>
  <si>
    <t xml:space="preserve">【农村网络投诉】流程受理流水号：20250118203839158645868421159936
客户号码:15864586842
客户姓名:陈**
投诉地市:潍坊
来话流水:2025011820372948120879331
宽带账号:15864586842
宽带账号归属地市:潍坊
宽带账号归属区县:高密市
故障地址:潍坊高密市阚家镇赵家街村
联系电话:15864586842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故障时间:2025-01-18 20:43:22
具体故障现象:频繁掉线，
客户其他诉求:
</t>
  </si>
  <si>
    <t>2025-01-18 20:43:29</t>
  </si>
  <si>
    <t>2025-01-18 20:43:50</t>
  </si>
  <si>
    <t>SD-851-287241-5467-3970</t>
  </si>
  <si>
    <t>SD-057-250118-462517-5519</t>
  </si>
  <si>
    <t>2025-01-18 17:14:19</t>
  </si>
  <si>
    <t>【调研】-普通区域-寿光市-清河路小区-15169411270-1000M-宽带上网投诉-次数0-20250118171356X636930412</t>
  </si>
  <si>
    <t>2025-01-19 18:15:00</t>
  </si>
  <si>
    <t>20250118171356X636930412</t>
  </si>
  <si>
    <t xml:space="preserve">流程受理流水号：20250118171307151694112701125877
客户号码:15169411270
客户姓名:宋**
投诉地市:潍坊
来话流水:2025011817092510620821098
宽带账号:15169411270
宽带账号归属地市:潍坊
宽带账号归属区县:寿光市
故障地址:潍坊寿光市圣城街道清河路清河路小区1号楼*********
联系电话:15169411270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故障细类:网速慢/上网掉线(专席)
携转原因:
故障时间:2025-01-18 17:04:37
具体故障现象:网速慢卡顿，无法进行线上指导，不会操作请协助，谢谢
客户其他诉求:要求补偿话费，
</t>
  </si>
  <si>
    <t>2025-01-18 17:32:28</t>
  </si>
  <si>
    <t>2025-01-18 17:33:10</t>
  </si>
  <si>
    <t>SD-851-273994-10018-19621</t>
  </si>
  <si>
    <t>2025-01-18 15:42:45</t>
  </si>
  <si>
    <t>80+银卡-普通区域-寿光市-信桥-15165633016-500M-宽带上网投诉-次数0-202501180000344829 一级督办</t>
  </si>
  <si>
    <t>202501180000344829</t>
  </si>
  <si>
    <t>2025-01-18 15:44:15</t>
  </si>
  <si>
    <t>2025-01-18 15:51:55</t>
  </si>
  <si>
    <t>SD-057-250118-178462-4631</t>
  </si>
  <si>
    <t>2025-01-18 15:43:18</t>
  </si>
  <si>
    <t>【调研】-80+普通-普通区域-青州市-圣水花园-15163666224-300M-魔百和投诉-次数0-202501180000375578</t>
  </si>
  <si>
    <t>202501180000375578</t>
  </si>
  <si>
    <t>202501180000375578#【已关注中国移动10086微信公众号】流程受理流水号：20250118154038151636662241102998
客户号码:15163666224
客户姓名:尹*
投诉地市:潍坊
来话流水:2025011815401054420869788
宽带账号:15163666224
宽带账号归属地市:潍坊
宽带账号归属区县:青州市
故障地址:潍坊青州市云门山街道圣水路圣水花园
联系电话:15163666224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故障大类:宽带/电视
故障细类:移动高清电视故障(专席)
携转原因:
故障时间:2025-01-18 15:46:12
魔百和单播/组播:组播
具体故障现象:电视直播或点播无法观看，
客户其他诉求:
魔百和单/组播：组播;宽带小区$[圣水花园]$</t>
  </si>
  <si>
    <t>2025-01-18 15:49:42</t>
  </si>
  <si>
    <t>2025-01-18 15:49:56</t>
  </si>
  <si>
    <t>SD-851-317703-10921-23452</t>
  </si>
  <si>
    <t>SD-057-250118-189072-4661</t>
  </si>
  <si>
    <t>2025-01-18 15:46:44</t>
  </si>
  <si>
    <t>80+银卡-普通区域-潍城区-花福苑-13963614567-300M-业务受理宽带-次数0-202501180000378211</t>
  </si>
  <si>
    <t>202501180000378211</t>
  </si>
  <si>
    <t>202501180000378211#【已关注中国移动10086微信公众号】 宽带账号:13963614567; 联系电话：13963614567，问题类型：此工单为群障修复工单，根据群障全量闭环修复管理要求，为确保客户网络通畅，请装维人员跟进修复网络问题，谢谢！ 
 群障标题：公告。故障描述：花福苑主叫号码：13963614567.0;该号码仅供参考，请优先联系宽带账号。</t>
  </si>
  <si>
    <t>2025-01-18 15:48:59</t>
  </si>
  <si>
    <t>2025-01-18 15:50:03</t>
  </si>
  <si>
    <t>SD-057-250118-862437-6911</t>
  </si>
  <si>
    <t>2025-01-18 19:36:57</t>
  </si>
  <si>
    <t>80+银卡-普通区域-青州市-东水渠村-13583689887-300M-业务受理宽带-次数0-202501180000513259</t>
  </si>
  <si>
    <t>202501180000513259</t>
  </si>
  <si>
    <t>202501180000513259#【已关注中国移动10086微信公众号】 宽带账号:13583689887; 联系电话：13583689887，问题类型：此工单为群障修复工单，根据群障全量闭环修复管理要求，为确保客户网络通畅，请装维人员跟进修复网络问题，谢谢！ 
 群障标题：公告。故障描述：潍坊青州市东水渠村光缆故障，预估24小时恢复，请帮忙拦截,如有需要请联系片区装维师傅李超15706307648主叫号码：13583689887.0;该号码仅供参考，请优先联系宽带账号。</t>
  </si>
  <si>
    <t>2025-01-18 19:47:13</t>
  </si>
  <si>
    <t>2025-01-18 19:47:50</t>
  </si>
  <si>
    <t>SD-057-250118-178240-3132</t>
  </si>
  <si>
    <t>2025-01-18 13:26:09</t>
  </si>
  <si>
    <t>【调研】-80+金卡-普通区域-青州市-立方州小区-13953681977-1000M-宽带上网投诉-次数0-202501180000285050</t>
  </si>
  <si>
    <t>202501180000285050</t>
  </si>
  <si>
    <t>202501180000285050#宽带账号：13953681977；宽带地址：潍坊青州市云门山街道将军山路立方州小区9号楼**；客户来电反映电视网络连接失败，请协助处理，谢谢！联系电话：13953681977；联系人：***；来电流水：2025011813151685620837515</t>
  </si>
  <si>
    <t>2025-01-18 13:29:36</t>
  </si>
  <si>
    <t>2025-01-18 13:32:54</t>
  </si>
  <si>
    <t>SD-851-251849-10006-23917</t>
  </si>
  <si>
    <t>2025-01-18 15:43:32</t>
  </si>
  <si>
    <t>【调研】-80+白金-【PCDN2】-普通区域-奎文区-幸福街南区6路-15165362371-1000M-宽带上网投诉-次数0-202501180000375428 一级督办</t>
  </si>
  <si>
    <t>202501180000375428</t>
  </si>
  <si>
    <t>2025-01-18 15:47:56</t>
  </si>
  <si>
    <t>2025-01-18 15:48:15</t>
  </si>
  <si>
    <t>SD-851-288278-24526-3537</t>
  </si>
  <si>
    <t>SD-057-250118-107563-3165</t>
  </si>
  <si>
    <t>2025-01-18 13:27:46</t>
  </si>
  <si>
    <t>80+普通-普通区域-安丘市-郭岗村自然村-15169472992-300M-宽带上网投诉-次数0-202501180000283607</t>
  </si>
  <si>
    <t>202501180000283607</t>
  </si>
  <si>
    <t xml:space="preserve">202501180000283607#宽带账号：15169472992宽带地址：潍坊安丘市景芝镇郭岗村郭岗村自然村郭岗村王福全客户来电反映电视无法观看，，客户不会操作，请协助处理，谢谢！联系电话：15169472992；来电流水：2025011813230254920890635
</t>
  </si>
  <si>
    <t>2025-01-18 13:44:39</t>
  </si>
  <si>
    <t>2025-01-18 13:45:25</t>
  </si>
  <si>
    <t>SD-057-250118-264917-7417</t>
  </si>
  <si>
    <t>2025-01-18 20:47:23</t>
  </si>
  <si>
    <t>【调研】-80+银卡-普通区域-青州市-上庄村自然村-15854460909-300M-宽带上网投诉-次数0-202501180000534744</t>
  </si>
  <si>
    <t>202501180000534744</t>
  </si>
  <si>
    <t xml:space="preserve">202501180000534744#流程受理流水号：20250118204520158544609091160691
客户号码:15854460909
客户姓名:孙**
投诉地市:潍坊
来话流水:2025011820450473620808215
宽带账号:15854460909
宽带账号归属地市:潍坊
宽带账号归属区县:青州市
故障地址:潍坊青州市庙子镇上庄上庄村自然村上庄二次扩容5号箱（孙永义）*********
联系电话:15854460909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光功率:-21.61
故障大类:宽带/电视
故障细类:移动高清电视故障
携转原因:
故障时间:2025-01-18 20:46:38
魔百和单播/组播:组播
具体故障现象:点播和直播观看都出现卡顿缓冲，提示错误代码
客户其他诉求:客户侧为质差终端，要求上门更换终端并一并处理故障问题。
</t>
  </si>
  <si>
    <t>2025-01-18 20:48:57</t>
  </si>
  <si>
    <t>2025-01-18 20:49:26</t>
  </si>
  <si>
    <t>SD-057-250118-093741-7418</t>
  </si>
  <si>
    <t>2025-01-18 20:47:38</t>
  </si>
  <si>
    <t>【调研】-普通区域-奎文区-北国之春-13963614304-200M-宽带上网投诉-次数0-202501180000533179</t>
  </si>
  <si>
    <t>202501180000533179</t>
  </si>
  <si>
    <t xml:space="preserve">202501180000533179#宽带账号：13963614304；宽带地址：潍坊奎文区北苑街道北宫街北国之春8号楼；客户来电反映宽带/移动高清*****，客户不在现场，无法配合线上指导/客户不配合排障，要求上门，请协助处理，谢谢！联系电话：13963614304；联系人：先生；来电流水：2025011820404823420892307
</t>
  </si>
  <si>
    <t>2025-01-18 20:52:23</t>
  </si>
  <si>
    <t>2025-01-18 20:58:54</t>
  </si>
  <si>
    <t>SD-057-250118-629135-4639</t>
  </si>
  <si>
    <t>2025-01-18 15:44:05</t>
  </si>
  <si>
    <t>普通区域-寿光市-野虎村自然村-17865611963-300M-宽带上网投诉-次数0-20250118154333X213269879</t>
  </si>
  <si>
    <t>20250118154333X213269879</t>
  </si>
  <si>
    <t xml:space="preserve">【农村网络投诉】流程受理流水号：20250118154205178656119631103358
客户号码:17865611963
客户姓名:张**
投诉地市:潍坊
来话流水:2025011815401965120871703
宽带账号:17865611963
宽带账号归属地市:潍坊
宽带账号归属区县:寿光市
故障地址:潍坊寿光市北洛镇野虎村野虎村自然村野虎村扩容20号箱*********
联系电话:17865611963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光功率:-16.51
故障大类:宽带/电视
故障细类:网速慢/上网掉线(专席)
携转原因:
故障时间:2025-01-18 15:40:47
具体故障现象:网速慢卡顿，客户情绪激动无法完成线上指导排障
客户其他诉求:
</t>
  </si>
  <si>
    <t>2025-01-18 15:46:25</t>
  </si>
  <si>
    <t>2025-01-18 15:46:43</t>
  </si>
  <si>
    <t>SD-057-250118-836724-4671</t>
  </si>
  <si>
    <t>2025-01-18 15:47:08</t>
  </si>
  <si>
    <t>普通区域-诸城市-汉车村自然村-18764668488-300M-业务受理宽带-次数0-202501180000378225</t>
  </si>
  <si>
    <t>202501180000378225</t>
  </si>
  <si>
    <t>202501180000378225#【已关注中国移动10086微信公众号】 宽带账号:18764668488; 联系电话：18764668488，问题类型：此工单为群障修复工单，根据群障全量闭环修复管理要求，为确保客户网络通畅，请装维人员跟进修复网络问题，谢谢！ 
 群障标题：公告。故障描述：汉车村自然村主叫号码：15244489319.0;该号码仅供参考，请优先联系宽带账号。</t>
  </si>
  <si>
    <t>2025-01-18 15:48:22</t>
  </si>
  <si>
    <t>SD-851-227186-31798-6347</t>
  </si>
  <si>
    <t>SD-057-250118-846351-6921</t>
  </si>
  <si>
    <t>2025-01-18 19:37:21</t>
  </si>
  <si>
    <t>【调研】-80+银卡-普通区域-青州市-黄家里双-15966105192-1000M-业务受理宽带-次数0-202501180000515324</t>
  </si>
  <si>
    <t>202501180000515324</t>
  </si>
  <si>
    <t>202501180000515324#【已关注中国移动10086微信公众号】 宽带账号:15966105192; 联系电话：15966105192，问题类型：此工单为群障修复工单，根据群障全量闭环修复管理要求，为确保客户网络通畅，请装维人员跟进修复网络问题，谢谢！ 
 群障标题：公告。故障描述：潍坊青州市黄家里双光缆故障，预估24小时恢复，请帮忙拦截,如有需要请联系片区装维师傅刘群波15706307684主叫号码：15966105192.0;该号码仅供参考，请优先联系宽带账号。</t>
  </si>
  <si>
    <t>2025-01-18 19:40:54</t>
  </si>
  <si>
    <t>SD-851-311342-11543-10576</t>
  </si>
  <si>
    <t>SD-057-250118-137248-3086</t>
  </si>
  <si>
    <t>2025-01-18 13:20:10</t>
  </si>
  <si>
    <t>【调研】-80+普通-普通区域-潍城区-绿地新里城-13402261677-1000M-宽带上网投诉-次数0-202501180000281978</t>
  </si>
  <si>
    <t>202501180000281978</t>
  </si>
  <si>
    <t xml:space="preserve">202501180000281978#宽带账号：13402261677；宽带地址：潍坊市潍城区北关街道玉清街与清平路西北角绿地新里城小区16-2-1102，客户来电反映宽带网速慢，系统查询客户为质差路由器，已向客户解释说明，客户有路由器办理意向，请协助尽快核实处理，联系电话：13402261677；联系人：女士，来电流水：2025011813032929620857172
</t>
  </si>
  <si>
    <t>2025-01-18 13:21:57</t>
  </si>
  <si>
    <t>2025-01-18 13:22:09</t>
  </si>
  <si>
    <t>SD-851-329516-13709-17185</t>
  </si>
  <si>
    <t>SD-057-250118-106839-5606</t>
  </si>
  <si>
    <t>2025-01-18 17:20:02</t>
  </si>
  <si>
    <t>【调研】-80+普通-普通区域-寿光市-小寇家坞-15964343779-300M-魔百和投诉-次数0-20250118171750X870244261</t>
  </si>
  <si>
    <t>2025-01-19 18:21:00</t>
  </si>
  <si>
    <t>20250118171750X870244261</t>
  </si>
  <si>
    <t>【农村网络投诉】流程受理流水号：20250118171717159643437791126939
客户号码:15964343779
客户姓名:安**
投诉地市:潍坊
来话流水:2025011817135689320872091
宽带账号:15964343779
宽带账号归属地市:潍坊
宽带账号归属区县:寿光市
故障地址:潍坊寿光市台头镇寇家坞村小寇家坞2号箱*********
联系电话:15964343779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故障细类:移动高清电视故障(专席)
携转原因:
故障时间:2025-01-18 17:17:28
魔百和单播/组播:组播
具体故障现象:电视机提示无信号，客户来电反映电视无法观看，我处正常排查未恢复，请协助处理
客户其他诉求:
魔百和单/组播：组播</t>
  </si>
  <si>
    <t>2025-01-18 17:36:01</t>
  </si>
  <si>
    <t>2025-01-18 17:36:25</t>
  </si>
  <si>
    <t>SD-057-250118-978415-5721</t>
  </si>
  <si>
    <t>2025-01-18 17:29:11</t>
  </si>
  <si>
    <t>普通区域-临朐县-河口自然村-13964675879-300M-宽带上网投诉-次数0-20250118172747X467790322</t>
  </si>
  <si>
    <t>2025-01-19 18:30:00</t>
  </si>
  <si>
    <t>20250118172747X467790322</t>
  </si>
  <si>
    <t xml:space="preserve">【农村网络投诉】流程受理流水号：20250118172632139646758791129182
客户号码:13964675879
客户姓名:陈**
投诉地市:潍坊
来话流水:2025011817252083920896514
宽带账号:13964675879
宽带账号归属地市:潍坊
宽带账号归属区县:临朐县
故障地址:潍坊临朐县九山镇人民政府河口河口自然村河口村西3号王月发*********
联系电话:13964675879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故障细类:网速慢/上网掉线(专席)
携转原因:
故障时间:2025-01-18 17:26:41
具体故障现象:频繁掉线，师傅联系但是没有上门
客户其他诉求:
</t>
  </si>
  <si>
    <t>2025-01-18 17:31:56</t>
  </si>
  <si>
    <t>2025-01-18 17:32:32</t>
  </si>
  <si>
    <t>SD-057-250118-836154-4640</t>
  </si>
  <si>
    <t>2025-01-18 15:44:06</t>
  </si>
  <si>
    <t>80+银卡-普通区域-昌乐县-铂金水岸-15953628376-1000M-宽带上网投诉-次数0-202501180000373707</t>
  </si>
  <si>
    <t>202501180000373707</t>
  </si>
  <si>
    <t>202501180000373707#宽带账号：15953628376；宽带地址：潍坊昌乐县城关街道昌盛街铂金水岸7号楼*********
；客户来电反映电视无法观看，小屏幕好用，放大后直接提示亲情网界面。客户不会操作无法配合排障，要求上门，请协助处理，谢谢！联系电话：本机；联系人：先生；来电流水
：2025011815384908920853418</t>
  </si>
  <si>
    <t>2025-01-18 15:46:37</t>
  </si>
  <si>
    <t>2025-01-18 15:47:06</t>
  </si>
  <si>
    <t>SD-057-250118-894562-4674</t>
  </si>
  <si>
    <t>2025-01-18 15:47:10</t>
  </si>
  <si>
    <t>【调研】-普通区域-坊子区-后郑公自然村-18366323658-300M-业务受理宽带-次数0-202501180000377119</t>
  </si>
  <si>
    <t>202501180000377119</t>
  </si>
  <si>
    <t>202501180000377119# 宽带账号:18366323658; 联系电话：18366323658，问题类型：此工单为群障修复工单，根据群障全量闭环修复管理要求，为确保客户网络通畅，请装维人员跟进修复网络问题，谢谢！ 
 群障标题：公告。故障描述：后郑公自然村主叫号码：100860536.0;该号码仅供参考，请优先联系宽带账号。</t>
  </si>
  <si>
    <t>2025-01-18 15:48:47</t>
  </si>
  <si>
    <t>2025-01-18 15:49:16</t>
  </si>
  <si>
    <t>SD-851-261020-17537-16641</t>
  </si>
  <si>
    <t>SD-057-250118-269740-3140</t>
  </si>
  <si>
    <t>2025-01-18 13:26:21</t>
  </si>
  <si>
    <t>80+普通-普通区域-昌邑市-密埠店一村自然村-15762528328-200M-宽带上网投诉-次数0-202501180000284414</t>
  </si>
  <si>
    <t>202501180000284414</t>
  </si>
  <si>
    <t>202501180000284414#【已关注中国移动10086微信公众号】流程受理流水号：20250118132517157625283281071695
客户号码:15762528328
客户姓名:王**
投诉地市:潍坊
来话流水:2025011813245144120802976
宽带账号:15762528328
账号归属区县:昌邑-城南社区经营部
联系电话:15762528328
联系人:先生/女士
宽带地址:潍坊
工单紧急程度:紧急
是否投诉倾向:否
是否重复投诉:否
是否携转意向:否
是否有升级投诉倾向:否
*业务名称:业务融合开机流程宽带+OTT
投诉内容:手机号码：15762528328，【问题描述】客户已办理宽带业务，有开通单，要求今天装维尽快联系上门，请处理，谢谢。联系电话：15762528328，联系人：先生/女士，录音流水号：2025011813245144120802976。
在途开通单信息：536250117963141920，15762528328，2025-01-17 10:00:33，业务融合开机流程宽带+OTT，处理中，待装池
是否到厅:否
业务名称:业务融合开机流程宽带+OTT
;宽带小区$[密埠店一村自然村]$</t>
  </si>
  <si>
    <t>2025-01-18 13:47:03</t>
  </si>
  <si>
    <t>2025-01-18 13:48:28</t>
  </si>
  <si>
    <t>SD-851-304412-2385-20859</t>
  </si>
  <si>
    <t>SD-057-250118-985624-7033</t>
  </si>
  <si>
    <t>2025-01-18 19:53:16</t>
  </si>
  <si>
    <t>普通区域-临朐县-大成新文华苑一期-13371050612-300M-宽带上网投诉-次数0-20250118195215X135660492</t>
  </si>
  <si>
    <t>20250118195215X135660492</t>
  </si>
  <si>
    <t xml:space="preserve">流程受理流水号：20250118195111133710506121153952
客户号码:13371050612
客户姓名:杨**
投诉地市:潍坊
来话流水:2025011819490018420868847
宽带账号:13371050612
宽带账号归属地市:潍坊
宽带账号归属区县:临朐县
故障地址:潍坊临朐县城关街道秦池路大成新文华苑一期6号楼*********
联系电话:13853676119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19:51:20
具体故障现象:提示网络无法连接，客户来电反映宽带无法上网，请协助处理谢谢
客户其他诉求:
</t>
  </si>
  <si>
    <t>2025-01-18 19:56:02</t>
  </si>
  <si>
    <t>2025-01-18 19:56:21</t>
  </si>
  <si>
    <t>SD-057-250118-137468-5725</t>
  </si>
  <si>
    <t>2025-01-18 17:29:40</t>
  </si>
  <si>
    <t>【调研】-80+金卡-(目标)普通区域-奎文区-北大锦城-13562632212-200M-魔百和投诉-次数0-202501180000454323</t>
  </si>
  <si>
    <t>202501180000454323</t>
  </si>
  <si>
    <t>202501180000454323#【已关注中国移动10086微信公众号】流程受理流水号：20250118172903135626322121129780
客户号码:13562632212
客户姓名:徐**
投诉地市:潍坊
来话流水:2025011817221330420862587
宽带账号:13562632212
宽带账号归属地市:潍坊
宽带账号归属区县:高新
故障地址:潍坊高新高新城区健康街北大锦城10号楼*********
联系电话:13562632212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光功率:-19.35
故障大类:宽带/电视
故障细类:移动高清电视故障(专席)
携转原因:
故障时间:2025-01-18 17:28:36
魔百和单播/组播:组播
具体故障现象:电视直播或点播无法观看，
客户其他诉求:
魔百和单/组播：组播;宽带小区$[北大锦城]$</t>
  </si>
  <si>
    <t>2025-01-18 17:33:12</t>
  </si>
  <si>
    <t>2025-01-18 17:34:49</t>
  </si>
  <si>
    <t>SD-057-250118-432109-6927</t>
  </si>
  <si>
    <t>2025-01-18 19:37:37</t>
  </si>
  <si>
    <t>【调研】-80+普通-普通区域-诸城市-龙都现代城二期-18853628282-100M-业务受理宽带-次数0-202501180000515017</t>
  </si>
  <si>
    <t>202501180000515017</t>
  </si>
  <si>
    <t>202501180000515017#【已关注中国移动10086微信公众号】 宽带账号:18853628282; 联系电话：18853628282，问题类型：此工单为群障修复工单，根据群障全量闭环修复管理要求，为确保客户网络通畅，请装维人员跟进修复网络问题，谢谢！ 
 群障标题：公告。故障描述：龙都现代城二期主叫号码：100860536.0;该号码仅供参考，请优先联系宽带账号。</t>
  </si>
  <si>
    <t>2025-01-18 20:13:24</t>
  </si>
  <si>
    <t>2025-01-18 20:13:42</t>
  </si>
  <si>
    <t>SD-057-250118-487253-5615</t>
  </si>
  <si>
    <t>2025-01-18 17:20:30</t>
  </si>
  <si>
    <t>【调研】-80+普通-普通区域-昌乐县-崔家庄村自然村-13406465429-1000M-宽带上网投诉-次数0-20250118171851X931193108</t>
  </si>
  <si>
    <t>20250118171851X931193108</t>
  </si>
  <si>
    <t xml:space="preserve">【农村网络投诉】流程受理流水号：20250118171642134064654291126807
客户号码:13406465429
客户姓名:岳**
投诉地市:潍坊
来话流水:2025011817151385820886089
宽带账号:13406465429
宽带账号归属地市:潍坊
宽带账号归属区县:昌乐县
故障地址:潍坊昌乐县城南街道崔家庄村崔家庄村自然村崔家庄村二期1#（村中东臧吉祥东墙）*********
联系电话:18264651653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17:19:09
具体故障现象:光猫亮红灯，
客户其他诉求:
</t>
  </si>
  <si>
    <t>2025-01-18 17:25:47</t>
  </si>
  <si>
    <t>2025-01-18 17:26:08</t>
  </si>
  <si>
    <t>SD-057-250118-943520-5666</t>
  </si>
  <si>
    <t>2025-01-18 17:26:06</t>
  </si>
  <si>
    <t>普通区域-青州市-孙旺村-15910059941-200M-宽带上网投诉-次数0-20250118172327X207852705</t>
  </si>
  <si>
    <t>2025-01-19 18:27:00</t>
  </si>
  <si>
    <t>20250118172327X207852705</t>
  </si>
  <si>
    <t xml:space="preserve">【农村网络投诉】流程受理流水号：20250118172235159100599411128221
客户号码:15910059941
客户姓名:唐**
投诉地市:潍坊
来话流水:2025011817215915820859993
宽带账号:15910059941
宽带账号归属地市:潍坊
宽带账号归属区县:青州市
故障地址:潍坊青州市王坟镇孙旺村孙旺村11号箱（前河公路北东周贵树）*********
联系电话:15910059941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17:23:31
具体故障现象:客户要求师父上门维修宽带
客户其他诉求:
</t>
  </si>
  <si>
    <t>2025-01-18 17:36:33</t>
  </si>
  <si>
    <t>2025-01-18 17:36:53</t>
  </si>
  <si>
    <t>SD-851-300918-5642-25475</t>
  </si>
  <si>
    <t>SD-057-250118-461052-5668</t>
  </si>
  <si>
    <t>2025-01-18 17:26:14</t>
  </si>
  <si>
    <t>【调研】-80+银卡-(目标)普通区域-诸城市-鲁东明珠-18866723567-1000M-宽带上网投诉-次数0-20250118172403X243545645</t>
  </si>
  <si>
    <t>20250118172403X243545645</t>
  </si>
  <si>
    <t xml:space="preserve">流程受理流水号：20250118172223188667235671128168
客户号码:18866723567
客户姓名:苏**
投诉地市:潍坊
来话流水:2025011817221489020862869
宽带账号:18866723567
宽带账号归属地市:潍坊
宽带账号归属区县:诸城市
故障地址:潍坊诸城市龙都街道人民路鲁东明珠1号楼*********
联系电话:18866723567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
故障细类:宽带无法上网
携转原因:
故障时间:2025-01-18 17:23:03
具体故障现象:提示网络无法连接，
客户其他诉求:
</t>
  </si>
  <si>
    <t>2025-01-18 17:34:15</t>
  </si>
  <si>
    <t>2025-01-18 17:34:44</t>
  </si>
  <si>
    <t>SD-851-336217-9541-1119</t>
  </si>
  <si>
    <t>SD-057-250118-026739-7382</t>
  </si>
  <si>
    <t>2025-01-18 20:44:06</t>
  </si>
  <si>
    <t>【调研】-80+银卡-普通区域-潍城区-怡心苑小区-15153680191-100M-宽带上网投诉-次数0-20250118204129X898193350</t>
  </si>
  <si>
    <t>20250118204129X898193350</t>
  </si>
  <si>
    <t xml:space="preserve">流程受理流水号：20250118203849151536801911159959
客户号码:15153680191
客户姓名:谢**
投诉地市:潍坊
来话流水:2025011820373319120879555
宽带账号:15153680191
宽带账号归属地市:潍坊
宽带账号归属区县:潍城区
故障地址:潍坊潍城区西关街道西园街怡心苑小区5号楼*********
联系电话:15153680191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
携转原因:
故障时间:2025-01-18 20:40:48
具体故障现象:光猫亮红灯，
客户其他诉求:
</t>
  </si>
  <si>
    <t>2025-01-18 21:01:51</t>
  </si>
  <si>
    <t>2025-01-18 21:04:10</t>
  </si>
  <si>
    <t>SD-851-276458-18672-555</t>
  </si>
  <si>
    <t>SD-057-250118-234519-5540</t>
  </si>
  <si>
    <t>2025-01-18 17:15:47</t>
  </si>
  <si>
    <t>【调研】-80+金卡-FTTR-(目标)普通区域-寿光市-前赵埠-13792668697-1000M-宽带上网投诉-次数0-202501180000442836</t>
  </si>
  <si>
    <t>2025-01-19 18:16:00</t>
  </si>
  <si>
    <t>202501180000442836</t>
  </si>
  <si>
    <t xml:space="preserve">202501180000442836#流程受理流水号：20250118171511137926686971126431
客户号码:13792668697
客户姓名:李**
投诉地市:潍坊
来话流水:2025011817142431320877163
宽带账号:13792668697
宽带账号归属地市:潍坊
宽带账号归属区县:寿光市
故障地址:潍坊寿光市台头镇台头镇中心街前赵埠10号箱*********
联系电话:15154482166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光功率:-20.22
故障大类:宽带/电视
故障细类:宽带无法上网
携转原因:
故障时间:2025-01-18 17:15:17
具体故障现象:打不开网页，
客户其他诉求:客户侧为质差终端，要求上门更换终端并一并处理故障问题。
</t>
  </si>
  <si>
    <t>2025-01-18 17:22:41</t>
  </si>
  <si>
    <t>2025-01-18 17:23:02</t>
  </si>
  <si>
    <t>SD-851-231276-29633-13842</t>
  </si>
  <si>
    <t>SD-057-250118-562418-3151</t>
  </si>
  <si>
    <t>2025-01-18 13:26:45</t>
  </si>
  <si>
    <t>80+金卡-普通区域-寿光市-南范村-13646465313-1000M-业务受理宽带-次数0-202501180000286564</t>
  </si>
  <si>
    <t>202501180000286564</t>
  </si>
  <si>
    <t>202501180000286564# 宽带账号:13646465313; 联系电话：13646465313，问题类型：此工单为群障修复工单，根据群障全量闭环修复管理要求，为确保客户网络通畅，请装维人员跟进修复网络问题，谢谢！ 
 群障标题：公告。故障描述：潍坊寿光市南范村光缆故障，预估24小时恢复，请帮忙拦截,如有需要请联系片区装维师傅刘彬15706307765主叫号码：18463051456.0;该号码仅供参考，请优先联系宽带账号。</t>
  </si>
  <si>
    <t>2025-01-18 13:32:08</t>
  </si>
  <si>
    <t>2025-01-18 13:32:34</t>
  </si>
  <si>
    <t>SD-057-250118-205618-5617</t>
  </si>
  <si>
    <t>2025-01-18 17:20:34</t>
  </si>
  <si>
    <t>【调研】-普通区域-昌邑市-侯家屯村自然村-15263618255-300M-宽带上网投诉-次数0-20250118171919X959019712</t>
  </si>
  <si>
    <t>20250118171919X959019712</t>
  </si>
  <si>
    <t xml:space="preserve">【农村网络投诉】流程受理流水号：20250118171757152636182551127108
客户号码:15263618255
客户姓名:侯**
投诉地市:潍坊
来话流水:2025011817173949220812644
宽带账号:15263618255
宽带账号归属地市:潍坊
宽带账号归属区县:昌邑市
故障地址:潍坊昌邑市北孟镇侯家屯村侯家屯村自然村8号箱刘运平*********
联系电话:15263618255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故障时间:2025-01-18 17:24:15
具体故障现象:光猫亮红灯，
客户其他诉求:
</t>
  </si>
  <si>
    <t>2025-01-18 17:30:29</t>
  </si>
  <si>
    <t>2025-01-18 17:31:22</t>
  </si>
  <si>
    <t>SD-057-250118-197035-3156</t>
  </si>
  <si>
    <t>2025-01-18 13:26:56</t>
  </si>
  <si>
    <t>普通区域-青州市-山前张村-13606366435-300M-宽带延伸服务-次数0-202501180000286864</t>
  </si>
  <si>
    <t>202501180000286864</t>
  </si>
  <si>
    <t xml:space="preserve">202501180000286864#流程受理流水号：20250118132247136063664351071248
客户号码:13606366435
客户姓名:张**
投诉地市:潍坊
来话流水:2025011813110178820808690
宽带账号:13606366435
宽带账号归属地市:潍坊
宽带账号归属区县:青州市
故障地址:潍坊青州市谭坊镇山前张村山前张村1号箱（张兴信西墙）*********
联系电话:13606366435
联系人:先生/女士
工单紧急程度:一般
是否有升级投诉倾向:否
是否重复投诉:否
是否携转意向:否
是否投诉倾向:否
是否智能网关:智能网关
当前是否在线:是
接入方式:FTTH
是否质差终端:无质差信息
光功率:-17.56
故障大类:宽带/电视
故障细类:宽带延伸服务
携转原因:
故障时间:2025-01-18 13:22:52
具体故障现象:新增加一根网线，
</t>
  </si>
  <si>
    <t>2025-01-18 13:29:05</t>
  </si>
  <si>
    <t>2025-01-18 13:30:05</t>
  </si>
  <si>
    <t>SD-057-250118-342107-5620</t>
  </si>
  <si>
    <t>2025-01-18 17:20:41</t>
  </si>
  <si>
    <t>80+金卡-普通区域-临朐县-东崖-13562673676-500M-宽带上网投诉-次数0-202501180000446261</t>
  </si>
  <si>
    <t>202501180000446261</t>
  </si>
  <si>
    <t>202501180000446261#13562673676客户来电反映宽带无法上网，线上排障不认可，老人在家不会操作，客户要求师傅上门，请协助处理，谢谢
宽带地址：潍坊临朐县九山镇五子峪村
联系人：女士 联系电话：15253688679 来电流水：2025011817171699820808515</t>
  </si>
  <si>
    <t>2025-01-18 17:27:02</t>
  </si>
  <si>
    <t>2025-01-18 17:27:32</t>
  </si>
  <si>
    <t>SD-851-238497-17038-6939</t>
  </si>
  <si>
    <t>SD-057-250118-015974-5672</t>
  </si>
  <si>
    <t>2025-01-18 17:26:32</t>
  </si>
  <si>
    <t>80+普通-普通区域-青州市-青州十八里商业街沿街-13791858122-1000M-宽带上网投诉-次数0-20250118172453X293258234</t>
  </si>
  <si>
    <t>20250118172453X293258234</t>
  </si>
  <si>
    <t xml:space="preserve">流程受理流水号：20250118172353137918581221128521
客户号码:13791858122
客户姓名:邹**
投诉地市:潍坊
来话流水:2025011817233485620877430
宽带账号:13791858122
宽带账号归属地市:潍坊
宽带账号归属区县:青州市
故障地址:潍坊青州市东夏镇益王府北路青州十八里商业街沿街H5号箱（天天菜馆后墙）*********
联系电话:13791858122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17:24:38
具体故障现象:光猫亮红灯，
客户其他诉求:
</t>
  </si>
  <si>
    <t>2025-01-18 17:35:57</t>
  </si>
  <si>
    <t>2025-01-18 17:36:34</t>
  </si>
  <si>
    <t>SD-851-317750-41810-5700</t>
  </si>
  <si>
    <t>SD-057-250118-359678-676</t>
  </si>
  <si>
    <t>2025-01-18 09:23:49</t>
  </si>
  <si>
    <t>普通区域-坊子区-望仙埠村自然村-13646469443-200M-宽带上网投诉-次数0-202501180000125178</t>
  </si>
  <si>
    <t>2025-01-19 10:24:00</t>
  </si>
  <si>
    <t>202501180000125178</t>
  </si>
  <si>
    <t>202501180000125178#13646469443客户来电反映本机办理的电视无法观看，错误代码不清楚老人在家不配合线上排障，直接要求维修人员上门维修，请尽快协助处理，谢谢 
 联系人：女士 联系电话：本机 流水：2025011809205530020893993</t>
  </si>
  <si>
    <t>2025-01-18 09:29:40</t>
  </si>
  <si>
    <t>2025-01-18 09:32:23</t>
  </si>
  <si>
    <t>SD-851-321140-420-24824</t>
  </si>
  <si>
    <t>SD-057-250118-735690-2570</t>
  </si>
  <si>
    <t>2025-01-18 12:22:21</t>
  </si>
  <si>
    <t>80+普通-FTTR-普通区域-寿光市-南范村-15963458089-1000M-宽带上网投诉-次数0-202501180000257402</t>
  </si>
  <si>
    <t>202501180000257402</t>
  </si>
  <si>
    <t>202501180000257402#流程受理流水号：20250118121806159634580891059349
客户号码:15963458089
客户姓名:范**
投诉地市:潍坊
来话流水:2025011812173666120840915
宽带账号:15963458089
宽带账号归属地市:潍坊
宽带账号归属区县:寿光市
故障地址:潍坊寿光市孙家集街道南范村南范村南范村5号箱(林廷光外墙）*********
联系电话:15318963766
联系人:先生/女士
工单紧急程度:一般
是否有升级投诉倾向:否
是否重复投诉:否
是否携转意向:否
是否投诉倾向:否
是否智能网关:智能网关
当前是否在线:
接入方式:
端到端诊断结果:客户侧设备问题
是否质差终端:是
光功率:无
故障大类:宽带/电视
故障细类:宽带无法上网(专席)
携转原因:
故障时间:2025-01-18 12:20:23
具体故障现象:光猫亮红灯，
客户其他诉求:
;宽带小区$[南范村]$</t>
  </si>
  <si>
    <t>2025-01-18 12:25:57</t>
  </si>
  <si>
    <t>2025-01-18 12:26:18</t>
  </si>
  <si>
    <t>SD-851-304370-24297-25965</t>
  </si>
  <si>
    <t>SD-057-250118-687152-2392</t>
  </si>
  <si>
    <t>2025-01-18 12:05:36</t>
  </si>
  <si>
    <t>普通区域-寿光市-东浊北村自然村-18453618080-100M-宽带上网投诉-次数0-202501180000248542</t>
  </si>
  <si>
    <t>202501180000248542</t>
  </si>
  <si>
    <t xml:space="preserve">202501180000248542#【已关注中国移动10086微信公众号】流程受理流水号：20250118120507184536180801056982
客户号码:18453618080
客户姓名:来**
投诉地市:潍坊
来话流水:2025011812034792620830216
宽带账号:18453618080
宽带账号归属地市:潍坊
宽带账号归属区县:寿光市
故障地址:潍坊寿光市营里镇东浊北村东浊北村自然村东浊北37号箱*********
联系电话:15863620159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故障时间:2025-01-18 12:05:14
具体故障现象:频繁掉线，
客户其他诉求:客户侧为质差终端，要求上门更换终端并一并处理故障问题。
</t>
  </si>
  <si>
    <t>2025-01-18 12:07:22</t>
  </si>
  <si>
    <t>2025-01-18 12:09:43</t>
  </si>
  <si>
    <t>SD-057-250118-517246-258</t>
  </si>
  <si>
    <t>2025-01-18 08:48:28</t>
  </si>
  <si>
    <t>普通区域-潍城区-89医院宿舍-13869659956-300M-宽带上网投诉-次数0-202501180000100805</t>
  </si>
  <si>
    <t>202501180000100805</t>
  </si>
  <si>
    <t>202501180000100805#流程受理流水号：20250118084701138696599561004670
客户号码:13869659956
客户姓名:李**
投诉地市:潍坊
来话流水:2025011808464407620884135
宽带账号:13869659956
宽带账号归属地市:潍坊
宽带账号归属区县:潍城区
故障地址:潍坊潍城区西关街道清平路89医院宿舍11号楼*********
联系电话:13869659956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08:48:00
具体故障现象:光猫亮红灯，
客户其他诉求:
;宽带小区$[89医院宿舍]$</t>
  </si>
  <si>
    <t>2025-01-18 08:51:52</t>
  </si>
  <si>
    <t>2025-01-18 08:52:56</t>
  </si>
  <si>
    <t>SD-057-250118-058417-400</t>
  </si>
  <si>
    <t>2025-01-18 08:59:15</t>
  </si>
  <si>
    <t>普通区域-青州市-齐都家园-18706518062-100M-宽带上网投诉-次数0-202501180000107855</t>
  </si>
  <si>
    <t>2025-01-19 10:00:00</t>
  </si>
  <si>
    <t>202501180000107855</t>
  </si>
  <si>
    <t xml:space="preserve">202501180000107855#【已关注中国移动10086微信公众号】流程受理流水号：20250118085708187065180621007227
客户号码:18706518062
客户姓名:付**
投诉地市:潍坊
来话流水:2025011808564640920857227
宽带账号:18706518062
宽带账号归属地市:潍坊
宽带账号归属区县:青州市
故障地址:潍坊青州市王府街道尧王山西路齐都家园10号楼*********
联系电话:18706518062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故障时间:2025-01-18 08:57:16
具体故障现象:光猫亮红灯，
客户其他诉求:客户侧为质差终端，要求上门更换终端并一并处理故障问题。
</t>
  </si>
  <si>
    <t>2025-01-18 09:00:59</t>
  </si>
  <si>
    <t>2025-01-18 09:01:17</t>
  </si>
  <si>
    <t>SD-057-250118-435198-742</t>
  </si>
  <si>
    <t>2025-01-18 09:29:11</t>
  </si>
  <si>
    <t>普通区域-安丘市-锦绣华城-15763676229-1000M-宽带上网投诉-次数0-20250118092732X652455257</t>
  </si>
  <si>
    <t>20250118092732X652455257</t>
  </si>
  <si>
    <t xml:space="preserve">流程受理流水号：20250118092654157636762291014894
客户号码:15763676229
客户姓名:李**
投诉地市:潍坊
来话流水:2025011809262497920856469
宽带账号:15763676229
宽带账号归属地市:潍坊
宽带账号归属区县:安丘市
故障地址:潍坊安丘市兴安街道兴安路锦绣华城26号楼*********
联系电话:15763676229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光功率:-26.77
故障大类:宽带/电视
故障细类:宽带无法上网
携转原因:
故障时间:2025-01-18 09:27:04
具体故障现象:网速慢卡顿，
客户其他诉求:客户要求维修人员上门调网速
</t>
  </si>
  <si>
    <t>2025-01-18 09:39:30</t>
  </si>
  <si>
    <t>2025-01-18 09:39:51</t>
  </si>
  <si>
    <t>SD-851-336546-7058-12618</t>
  </si>
  <si>
    <t>SD-057-250118-941827-2367</t>
  </si>
  <si>
    <t>2025-01-18 12:02:24</t>
  </si>
  <si>
    <t>【重投】-【调研】-80+普通-普通区域-寒亭区-新泰世纪城小区-15966193666-1000M-宽带上网投诉-次数0-20250118120130X890309178</t>
  </si>
  <si>
    <t>20250118120130X890309178</t>
  </si>
  <si>
    <t xml:space="preserve">流程受理流水号：20250118115743159661936661055310
客户号码:15966193666
客户姓名:徐**
投诉地市:潍坊
来话流水:2025011811564062520864778
宽带账号:15966193666
宽带账号归属地市:潍坊
宽带账号归属区县:寒亭区
故障地址:潍坊寒亭区开元街道霞飞路新泰世纪城小区51号楼*********
联系电话:15966193666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故障细类:网速慢/上网掉线(专席)
携转原因:
故障时间:2025-01-18 11:51:09
具体故障现象:要求工作人员测速
客户其他诉求:
</t>
  </si>
  <si>
    <t>2025-01-18 12:06:13</t>
  </si>
  <si>
    <t>2025-01-18 12:06:41</t>
  </si>
  <si>
    <t>SD-851-271480-18917-7654</t>
  </si>
  <si>
    <t>SD-057-250118-380927-315</t>
  </si>
  <si>
    <t>2025-01-18 08:54:11</t>
  </si>
  <si>
    <t>【调研】-80+银卡-普通区域-临朐县-电业局弥河院-18753659333-100M-宽带上网投诉-次数0-202501180000106093</t>
  </si>
  <si>
    <t>2025-01-19 09:55:00</t>
  </si>
  <si>
    <t>202501180000106093</t>
  </si>
  <si>
    <t>202501180000106093#流程受理流水号：20250118085208187536593331005940
客户号码:18753659333
客户姓名:夏**
投诉地市:潍坊
来话流水:2025011808514460220819861
宽带账号:18753659333
宽带账号归属地市:潍坊
宽带账号归属区县:临朐县
故障地址:潍坊临朐县城关街道弥河路电业局弥河院2号楼*********
联系电话:18753659333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故障时间:2025-01-18 08:53:39
具体故障现象:用户无法提供具体故障现象，
客户其他诉求:
;宽带小区$[电业局弥河院]$</t>
  </si>
  <si>
    <t>2025-01-18 08:55:56</t>
  </si>
  <si>
    <t>2025-01-18 08:56:20</t>
  </si>
  <si>
    <t>SD-851-230107-2796-8616</t>
  </si>
  <si>
    <t>SD-057-250118-761894-703</t>
  </si>
  <si>
    <t>2025-01-18 09:26:16</t>
  </si>
  <si>
    <t>普通区域-高密市-万家村-15053697465-100M-业务受理宽带-次数0-202501180000128324</t>
  </si>
  <si>
    <t>2025-01-19 09:27:00</t>
  </si>
  <si>
    <t>202501180000128324</t>
  </si>
  <si>
    <t>202501180000128324# 宽带账号:15053697465; 联系电话：15053697465，问题类型：此工单为群障修复工单，根据群障全量闭环修复管理要求，为确保客户网络通畅，请装维人员跟进修复网络问题，谢谢！ 
 群障标题：公告。故障描述：潍坊高密市万家村光缆故障，预估24小时恢复，请帮忙拦截,如有需要请联系片区装维师傅刘彦武15706307283主叫号码：18763662340.0;该号码仅供参考，请优先联系宽带账号。</t>
  </si>
  <si>
    <t>2025-01-18 09:31:11</t>
  </si>
  <si>
    <t>2025-01-18 09:31:40</t>
  </si>
  <si>
    <t>SD-057-250118-269738-640</t>
  </si>
  <si>
    <t>2025-01-18 09:20:35</t>
  </si>
  <si>
    <t>FTTR-普通区域-昌邑市-贵兴家园-18563632035-300M-宽带延伸服务-次数0-202501180000123108</t>
  </si>
  <si>
    <t>202501180000123108</t>
  </si>
  <si>
    <t xml:space="preserve">202501180000123108#流程受理流水号：20250118092011185636320351013103
客户号码:18563632035
客户姓名:王**
投诉地市:潍坊
来话流水:2025011809180508720862675
宽带账号:18563632035
宽带账号归属地市:潍坊
宽带账号归属区县:昌邑市
故障地址:潍坊昌邑市城区北海路贵兴家园3号楼*********
联系电话:18563632035
联系人:先生/女士
工单紧急程度:一般
是否有升级投诉倾向:否
是否重复投诉:否
是否携转意向:否
是否投诉倾向:否
是否智能网关:智能网关
当前是否在线:是
接入方式:FTTH
是否质差终端:无质差信息
光功率:-18.18
故障大类:宽带/电视
故障细类:宽带延伸服务
携转原因:
故障时间:2025-01-18 09:20:15
具体故障现象:需要调试机顶盒
</t>
  </si>
  <si>
    <t>2025-01-18 09:31:59</t>
  </si>
  <si>
    <t>2025-01-18 09:32:30</t>
  </si>
  <si>
    <t>SD-851-268269-675-18738</t>
  </si>
  <si>
    <t>SD-057-250118-687934-1752</t>
  </si>
  <si>
    <t>2025-01-18 11:05:06</t>
  </si>
  <si>
    <t>80+金卡-普通区域-青州市-瑞阳小区南、北区-13606466616-1000M-宽带延伸服务-次数0-202501180000206226</t>
  </si>
  <si>
    <t>202501180000206226</t>
  </si>
  <si>
    <t xml:space="preserve">202501180000206226#流程受理流水号：20250118110255136064666161041064
客户号码:13606466616
客户姓名:候***
投诉地市:潍坊
来话流水:2025011811010701920807312
宽带账号:13606466616
宽带账号归属地市:潍坊
宽带账号归属区县:青州市
故障地址:潍坊青州市王府街道后营子街瑞阳小区南、北区中区3号楼*********
联系电话:13355365576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故障时间:2025-01-18 11:04:01
具体故障现象:重新布置网线，
</t>
  </si>
  <si>
    <t>2025-01-18 11:22:12</t>
  </si>
  <si>
    <t>2025-01-18 11:22:29</t>
  </si>
  <si>
    <t>SD-057-250118-418792-2580</t>
  </si>
  <si>
    <t>2025-01-18 12:23:10</t>
  </si>
  <si>
    <t>【调研】-80+钻石-普通区域-诸城市-瑞祥花园-15863610555-1000M-宽带上网投诉-次数0-20250118122024X249667590 一级督办</t>
  </si>
  <si>
    <t>20250118122024X249667590</t>
  </si>
  <si>
    <t xml:space="preserve">流程受理流水号：20250118121730158636105551059243
客户号码:15863610555
客户姓名:范**
投诉地市:潍坊
来话流水:2025011812165782020835611
宽带账号:15863610555
宽带账号归属地市:潍坊
宽带账号归属区县:诸城市
故障地址:潍坊诸城市相州镇相州镇驻地瑞祥花园2号楼*********
联系电话:15863610555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12:18:48
具体故障现象:客户来电反应宽带一直未使用，要求师傅上门看一下宽带，给维修处理，请协助，谢谢
客户其他诉求:
</t>
  </si>
  <si>
    <t>2025-01-18 12:25:56</t>
  </si>
  <si>
    <t>2025-01-18 12:26:17</t>
  </si>
  <si>
    <t>SD-851-297301-3755-28756</t>
  </si>
  <si>
    <t>SD-057-250118-596072-227</t>
  </si>
  <si>
    <t>2025-01-18 08:46:08</t>
  </si>
  <si>
    <t>普通区域-诸城市-祥和小区-13854487931-300M-业务受理宽带-次数0-202501180000100833</t>
  </si>
  <si>
    <t>202501180000100833</t>
  </si>
  <si>
    <t>202501180000100833# 宽带账号:13854487931; 联系电话：13854487931，问题类型：此工单为群障修复工单，根据群障全量闭环修复管理要求，为确保客户网络通畅，请装维人员跟进修复网络问题，谢谢！ 
 群障标题：公告。故障描述：祥和小区主叫号码：18364694237.0;该号码仅供参考，请优先联系宽带账号。</t>
  </si>
  <si>
    <t>2025-01-18 08:49:08</t>
  </si>
  <si>
    <t>2025-01-18 08:50:35</t>
  </si>
  <si>
    <t>SD-851-271004-1872-14142</t>
  </si>
  <si>
    <t>SD-057-250118-714902-1753</t>
  </si>
  <si>
    <t>2025-01-18 11:05:07</t>
  </si>
  <si>
    <t>普通区域-安丘市-天顺世家-15949756538-500M-宽带上网投诉-次数0-20250118110311X391420193</t>
  </si>
  <si>
    <t>20250118110311X391420193</t>
  </si>
  <si>
    <t xml:space="preserve">流程受理流水号：20250118110213159497565381040873
客户号码:15949756538
客户姓名:刘**
投诉地市:潍坊
来话流水:2025011810583547420876492
宽带账号:15949756538
宽带账号归属地市:潍坊
宽带账号归属区县:安丘市
故障地址:潍坊安丘市兴安街道和平路天顺世家天顺世家2号楼*********
联系电话:15949756538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
故障细类:上网掉线(专席)
携转原因:
故障时间:2025-01-18 11:02:22
具体故障现象:频繁掉线，重插重启未恢复，网线插紧未恢复，请处理，谢谢
客户其他诉求:
</t>
  </si>
  <si>
    <t>2025-01-18 11:25:34</t>
  </si>
  <si>
    <t>2025-01-18 11:25:51</t>
  </si>
  <si>
    <t>SD-851-317037-15236-8158</t>
  </si>
  <si>
    <t>SD-057-250118-571836-1774</t>
  </si>
  <si>
    <t>2025-01-18 11:06:31</t>
  </si>
  <si>
    <t>普通区域-奎文区-市农行宿舍-18765699806-200M-业务受理宽带-次数0-202501180000207399</t>
  </si>
  <si>
    <t>2025-01-19 11:07:00</t>
  </si>
  <si>
    <t>202501180000207399</t>
  </si>
  <si>
    <t>202501180000207399# 宽带账号:18765699806; 联系电话：18765699806，问题类型：此工单为群障修复工单，根据群障全量闭环修复管理要求，为确保客户网络通畅，请装维人员跟进修复网络问题，谢谢！ 
 群障标题：公告。故障描述：主干光纤断或OLT检测不到预期的光信号（LOS）主叫号码：18353690906.0;该号码仅供参考，请优先联系宽带账号。</t>
  </si>
  <si>
    <t>2025-01-18 11:26:55</t>
  </si>
  <si>
    <t>2025-01-18 11:27:17</t>
  </si>
  <si>
    <t>SD-057-250118-985423-1765</t>
  </si>
  <si>
    <t>2025-01-18 11:05:57</t>
  </si>
  <si>
    <t>普通区域-寿光市-阳光温泉小区北沿街-13561412397-200M-宽带上网投诉-次数0-202501180000206490</t>
  </si>
  <si>
    <t>2025-01-19 12:06:00</t>
  </si>
  <si>
    <t>202501180000206490</t>
  </si>
  <si>
    <t>202501180000206490#受理号码 : 13561412397客户姓名 : 张*号码归属地 : 潍坊寿光 － 寿光用户品牌 : 全球通；宽带地址：潍坊寿光市圣城街道温泉街阳光温泉小区北沿街2号箱；客户来电反映无线网速度慢，无法配合线上指导，要求师傅上门，请协助处理，谢谢！联系电话：13561412397；联系人：女士；来电流水：2025011810593285820888249</t>
  </si>
  <si>
    <t>2025-01-18 11:15:52</t>
  </si>
  <si>
    <t>2025-01-18 11:16:09</t>
  </si>
  <si>
    <t>SD-057-250118-479582-349</t>
  </si>
  <si>
    <t>2025-01-18 08:56:32</t>
  </si>
  <si>
    <t>普通区域-诸城市-祥和小区-13589189603-1000M-业务受理宽带-次数0-202501180000105230</t>
  </si>
  <si>
    <t>202501180000105230</t>
  </si>
  <si>
    <t>202501180000105230#【已关注中国移动10086微信公众号】 宽带账号:13589189603; 联系电话：13589189603，问题类型：此工单为群障修复工单，根据群障全量闭环修复管理要求，为确保客户网络通畅，请装维人员跟进修复网络问题，谢谢！ 
 群障标题：公告。故障描述：潍坊诸城市祥和小区光缆故障，预估24小时恢复，请帮忙拦截,如有需要请联系片区装维师傅石震15706307950主叫号码：13589189603.0;该号码仅供参考，请优先联系宽带账号。</t>
  </si>
  <si>
    <t>2025-01-18 08:58:03</t>
  </si>
  <si>
    <t>2025-01-18 09:00:57</t>
  </si>
  <si>
    <t>SD-851-261949-34235-2033</t>
  </si>
  <si>
    <t>SD-057-250118-863507-2618</t>
  </si>
  <si>
    <t>2025-01-18 12:26:41</t>
  </si>
  <si>
    <t>普通区域-奎文区-奎文门西社区-15094959938-300M-业务受理宽带-次数0-202501180000260208</t>
  </si>
  <si>
    <t>202501180000260208</t>
  </si>
  <si>
    <t>202501180000260208# 宽带账号:15094959938; 联系电话：15094959938，问题类型：此工单为群障修复工单，根据群障全量闭环修复管理要求，为确保客户网络通畅，请装维人员跟进修复网络问题，谢谢！ 
 群障标题：公告。故障描述：潍坊奎文区奎文门西社区光缆故障，预估24小时恢复，请帮忙拦截,如有需要请联系片区装维师傅张万里15706307485主叫号码：15094959938.0;该号码仅供参考，请优先联系宽带账号。</t>
  </si>
  <si>
    <t>2025-01-18 12:31:02</t>
  </si>
  <si>
    <t>2025-01-18 12:31:18</t>
  </si>
  <si>
    <t>SD-852-320823-618-3795</t>
  </si>
  <si>
    <t>SD-057-250118-280637-3985</t>
  </si>
  <si>
    <t>普通区域-寿光市-董家屯村自然村-13806364550-1000M-宽带延伸服务-次数0-202501180000338400</t>
  </si>
  <si>
    <t>202501180000338400</t>
  </si>
  <si>
    <t xml:space="preserve">202501180000338400#流程受理流水号：20250118145027138063645501090541
客户号码:13806364550
客户姓名:董**
投诉地市:潍坊
来话流水:2025011814485770920857270
宽带账号:13806364550
宽带账号归属地市:潍坊
宽带账号归属区县:寿光市
故障地址:潍坊寿光市文家街道董家屯村董家屯村自然村扩3号箱*********
联系电话:15762522177
联系人:先生
工单紧急程度:非常紧急
是否有升级投诉倾向:否
是否重复投诉:否
是否携转意向:否
是否投诉倾向:否
是否智能网关:智能网关
当前是否在线:是
接入方式:FTTH
是否质差终端:无质差信息
光功率:-21.42
故障大类:宽带/电视
故障细类:宽带延伸服务
携转原因:
故障时间:2025-01-18 14:51:12
具体故障现象:客户要求更换路由器设备，请相关部门人员协助处理，谢谢
</t>
  </si>
  <si>
    <t>2025-01-18 14:54:52</t>
  </si>
  <si>
    <t>2025-01-18 14:55:28</t>
  </si>
  <si>
    <t>SD-851-315747-20786-6062</t>
  </si>
  <si>
    <t>SD-057-250118-426705-1773</t>
  </si>
  <si>
    <t>2025-01-18 11:06:26</t>
  </si>
  <si>
    <t>普通区域-寿光市-南邵一村自然村-13792689307-300M-业务受理宽带-次数0-202501180000208507</t>
  </si>
  <si>
    <t>202501180000208507</t>
  </si>
  <si>
    <t>202501180000208507# 宽带账号:13792689307; 联系电话：13792689307，问题类型：此工单为群障修复工单，根据群障全量闭环修复管理要求，为确保客户网络通畅，请装维人员跟进修复网络问题，谢谢！ 
 群障标题：公告。故障描述：潍坊寿光市南邵一村自然村光缆故障，预估24小时恢复，请帮忙拦截,如有需要请联系片区装维师傅王永杰15806491212主叫号码：15853678463.0;该号码仅供参考，请优先联系宽带账号。</t>
  </si>
  <si>
    <t>2025-01-18 11:21:54</t>
  </si>
  <si>
    <t>SD-851-275141-17513-10893</t>
  </si>
  <si>
    <t>SD-057-250118-571384-1812</t>
  </si>
  <si>
    <t>2025-01-18 11:08:25</t>
  </si>
  <si>
    <t>【调研】-80+普通-普通区域-寿光市-寿光崔家村自然村一-17616813168-300M-宽带上网投诉-次数0-202501180000209516</t>
  </si>
  <si>
    <t>202501180000209516</t>
  </si>
  <si>
    <t>202501180000209516#流程受理流水号：20250118110552176168131681041872
客户号码:17616813168
客户姓名:崔**
投诉地市:潍坊
来话流水:2025011811051955820859257
宽带账号:17616813168
宽带账号归属地市:潍坊
宽带账号归属区县:寿光市
故障地址:潍坊寿光市文家街道黄海路桑家沿街（扩容）桑家沿街（扩容）2号箱*********
联系电话:17616813168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故障时间:2025-01-18 11:07:44
具体故障现象:频繁掉线，
客户其他诉求:
;宽带小区$[寿光崔家村自然村一]$</t>
  </si>
  <si>
    <t>2025-01-18 11:11:57</t>
  </si>
  <si>
    <t>2025-01-18 11:12:16</t>
  </si>
  <si>
    <t>SD-851-299519-13608-12702</t>
  </si>
  <si>
    <t>SD-057-250118-761035-1827</t>
  </si>
  <si>
    <t>2025-01-18 11:09:20</t>
  </si>
  <si>
    <t>80+白金-普通区域-寿光市-弥清苑-15853690146-1000M-宽带延伸服务-次数0-202501180000207649</t>
  </si>
  <si>
    <t>202501180000207649</t>
  </si>
  <si>
    <t xml:space="preserve">202501180000207649#【已关注中国移动10086微信公众号】流程受理流水号：20250118110755158536901461042441
客户号码:15853690146
客户姓名:宋**
投诉地市:潍坊
来话流水:2025011811044452520851899
宽带账号:15853690146
宽带账号归属地市:潍坊
宽带账号归属区县:寿光市
故障地址:潍坊寿光市北洛镇兴尚路弥清苑东区5号楼西1单元402
联系电话:15853690146
联系人:先生/女士
工单紧急程度:一般
是否有升级投诉倾向:否
是否重复投诉:否
是否携转意向:否
是否投诉倾向:否
是否智能网关:智能网关
当前是否在线:是
接入方式:FTTH
是否质差终端:无质差信息
光功率:-20.22
故障大类:宽带/电视
故障细类:宽带延伸服务
携转原因:
故障时间:2025-01-18 11:09:03
具体故障现象:客户想要更换路由器
</t>
  </si>
  <si>
    <t>2025-01-18 11:12:01</t>
  </si>
  <si>
    <t>2025-01-18 11:13:53</t>
  </si>
  <si>
    <t>SD-851-324870-11891-6739</t>
  </si>
  <si>
    <t>SD-057-250118-584632-1829</t>
  </si>
  <si>
    <t>2025-01-18 11:09:34</t>
  </si>
  <si>
    <t>80+金卡-普通区域-寿光市-董家花园-15095100033-1000M-宽带上网投诉-次数0-202501180000207301</t>
  </si>
  <si>
    <t>202501180000207301</t>
  </si>
  <si>
    <t>202501180000207301#宽带账号：15095100033；宽带地址：潍坊寿光市洛城街道洛兴街董家花园2号楼东单元201；客户来电反映电视不能用，无信号，客户不在现场，无法配合线上指导，要求师傅上门，请协助处理，谢谢！联系电话：18753663699；联系人：先生；来电流水：2025011811052764420860950</t>
  </si>
  <si>
    <t>2025-01-18 11:13:41</t>
  </si>
  <si>
    <t>2025-01-18 11:14:16</t>
  </si>
  <si>
    <t>SD-851-290598-47006-26286</t>
  </si>
  <si>
    <t>SD-057-250118-104586-279</t>
  </si>
  <si>
    <t>2025-01-18 08:50:50</t>
  </si>
  <si>
    <t>普通区域-寿光市-后胡营小区-1386464547002-100M-宽带上网投诉-次数0-20250118084918X358762118</t>
  </si>
  <si>
    <t>2025-01-19 09:51:00</t>
  </si>
  <si>
    <t>20250118084918X358762118</t>
  </si>
  <si>
    <t xml:space="preserve">流程受理流水号：2025011808482113864645470021005012
客户号码:1386464547002
客户姓名:孙**
投诉地市:潍坊
来话流水:2025011808465070120884845
宽带账号:1386464547002
宽带账号归属地市:潍坊
宽带账号归属区县:寿光市
故障地址:潍坊寿光市胡营渤海南路后胡营小区瑞和家园3号楼*********
联系电话:18264688234
联系人:先生/女士
工单紧急程度:一般
是否有升级投诉倾向:否
是否重复投诉:否
是否携转意向:否
是否投诉倾向:否
是否智能网关:智能网关
当前是否在线:否
接入方式:--
端到端诊断结果:大面积故障
是否质差终端:无质差信息
光功率:无
故障大类:宽带/电视
故障细类:宽带无法上网
携转原因:
故障时间:2025-01-18 08:48:48
具体故障现象:打不开网页，
客户其他诉求:
</t>
  </si>
  <si>
    <t>2025-01-18 08:52:19</t>
  </si>
  <si>
    <t>2025-01-18 08:53:18</t>
  </si>
  <si>
    <t>SD-057-250118-480275-289</t>
  </si>
  <si>
    <t>2025-01-18 08:51:58</t>
  </si>
  <si>
    <t>80+白金-普通区域-昌乐县-美联广场-13475671666-100M-宽带上网投诉-次数0-202501180000103589</t>
  </si>
  <si>
    <t>2025-01-19 09:52:00</t>
  </si>
  <si>
    <t>202501180000103589</t>
  </si>
  <si>
    <t xml:space="preserve">202501180000103589#流程受理流水号：20250118085126134756716661005782
客户号码:13475671666
客户姓名:宋*
投诉地市:潍坊
来话流水:2025011808511354420815924
宽带账号:13475671666
宽带账号归属地市:潍坊
宽带账号归属区县:昌乐县
故障地址:潍坊昌乐县城关街道恒安街美联广场1号楼*********
联系电话:13475671666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故障时间:2025-01-18 08:51:44
具体故障现象:打不开网页，
客户其他诉求:客户侧为质差终端，要求上门更换终端并一并处理故障问题。
</t>
  </si>
  <si>
    <t>2025-01-18 08:55:15</t>
  </si>
  <si>
    <t>2025-01-18 08:55:42</t>
  </si>
  <si>
    <t>SD-057-250118-031472-2394</t>
  </si>
  <si>
    <t>2025-01-18 12:05:42</t>
  </si>
  <si>
    <t>普通区域-青州市-王家老庄-15163682127-100M-宽带上网投诉-次数0-20250118120329X965570700</t>
  </si>
  <si>
    <t>20250118120329X965570700</t>
  </si>
  <si>
    <t xml:space="preserve">流程受理流水号：20250118115902151636821271055623
客户号码:15163682127
客户姓名:王**
投诉地市:潍坊
来话流水:2025011811572063820871581
宽带账号:15163682127
宽带账号归属地市:潍坊
宽带账号归属区县:青州市
故障地址:潍坊青州市弥河镇老庄王家老庄紧急扩容9号箱（王家老庄棚区）*********
联系电话:15163682127
联系人:女士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故障时间:2025-01-18 12:02:03
具体故障现象:大面积故障
客户其他诉求:已告知大面积故障，用户不认可，表示其他家的移动宽带都能用，怎么自己家不能用
</t>
  </si>
  <si>
    <t>2025-01-18 12:12:21</t>
  </si>
  <si>
    <t>2025-01-18 12:12:56</t>
  </si>
  <si>
    <t>SD-851-327075-3849-3887</t>
  </si>
  <si>
    <t>SD-057-250118-549762-4066</t>
  </si>
  <si>
    <t>2025-01-18 14:58:01</t>
  </si>
  <si>
    <t>80+金卡-普通区域-潍城区-三友翡翠城二期-18365603339-300M-宽带上网投诉-次数0-202501180000338158</t>
  </si>
  <si>
    <t>202501180000338158</t>
  </si>
  <si>
    <t>202501180000338158#宽带账号：18365603339；宽带地址：潍坊潍城区北三里名城北区7号楼2单元102；客户来电反映宽带频繁掉线，客户不配合排障，要求师傅上门，请协助处理，谢谢！联系电话：15288815511或18365603339；联系人：女士；来电流水：2025011814533998920813939</t>
  </si>
  <si>
    <t>2025-01-18 15:16:52</t>
  </si>
  <si>
    <t>2025-01-18 15:17:23</t>
  </si>
  <si>
    <t>SD-851-250532-15827-15729</t>
  </si>
  <si>
    <t>SD-057-250118-789043-173</t>
  </si>
  <si>
    <t>2025-01-18 08:41:34</t>
  </si>
  <si>
    <t>80+普通-普通区域-寿光市-后疃村-15264425002-500M-宽带上网投诉-次数0-20250118084032X832103195</t>
  </si>
  <si>
    <t>20250118084032X832103195</t>
  </si>
  <si>
    <t xml:space="preserve">【农村网络投诉】流程受理流水号：20250118083916152644250021002702
客户号码:15264425002
客户姓名:王**
投诉地市:潍坊
来话流水:2025011808385974720834127
宽带账号:15264425002
宽带账号归属地市:潍坊
宽带账号归属区县:寿光市
故障地址:潍坊寿光市王高镇后疃村后疃村后疃村26号箱*********
联系电话:15264425002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光功率:-18.63
故障大类:宽带/电视
故障细类:宽带无法上网
携转原因:
故障时间:2025-01-18 08:39:48
具体故障现象:打不开网页，
客户其他诉求:
</t>
  </si>
  <si>
    <t>2025-01-18 09:02:33</t>
  </si>
  <si>
    <t>2025-01-18 09:03:02</t>
  </si>
  <si>
    <t>SD-851-230350-94840-17238</t>
  </si>
  <si>
    <t>SD-057-250118-179426-1792</t>
  </si>
  <si>
    <t>2025-01-18 11:07:13</t>
  </si>
  <si>
    <t>80+银卡-普通区域-诸城市-龙都现代城-13791855718-1000M-业务受理宽带-次数0-202501180000207442</t>
  </si>
  <si>
    <t>202501180000207442</t>
  </si>
  <si>
    <t>202501180000207442# 宽带账号:13791855718; 联系电话：13791855718，问题类型：此工单为群障修复工单，根据群障全量闭环修复管理要求，为确保客户网络通畅，请装维人员跟进修复网络问题，谢谢！ 
 群障标题：公告。故障描述：龙都现代城主叫号码：15689176275.0;该号码仅供参考，请优先联系宽带账号。</t>
  </si>
  <si>
    <t>2025-01-18 11:14:41</t>
  </si>
  <si>
    <t>2025-01-18 11:18:32</t>
  </si>
  <si>
    <t>SD-851-263472-11329-956</t>
  </si>
  <si>
    <t>SD-057-250118-943765-1799</t>
  </si>
  <si>
    <t>2025-01-18 11:07:33</t>
  </si>
  <si>
    <t>普通区域-昌乐县-卡纳圣菲-13562630039-1000M-宽带上网投诉-次数0-202501180000208909</t>
  </si>
  <si>
    <t>202501180000208909</t>
  </si>
  <si>
    <t>202501180000208909#宽带账号：13562630039；宽带地址：潍坊昌乐县城关街道寿阳山路卡纳圣菲4号楼；客户来电反映/移动高清无法观看，客户要求师傅上门，请协助处理，谢谢！联系电话：18366386569；联系人：***；来电流水：2025011811044582820852181。</t>
  </si>
  <si>
    <t>2025-01-18 11:08:10</t>
  </si>
  <si>
    <t>2025-01-18 11:08:54</t>
  </si>
  <si>
    <t>SD-851-324201-24826-2429</t>
  </si>
  <si>
    <t>SD-057-250118-584203-2628</t>
  </si>
  <si>
    <t>2025-01-18 12:26:57</t>
  </si>
  <si>
    <t>普通区域-安丘市-周家沙埠村自然村-15953600441-100M-业务受理宽带-次数0-202501180000259907</t>
  </si>
  <si>
    <t>202501180000259907</t>
  </si>
  <si>
    <t>202501180000259907# 宽带账号:15953600441; 联系电话：15953600441，问题类型：此工单为群障修复工单，根据群障全量闭环修复管理要求，为确保客户网络通畅，请装维人员跟进修复网络问题，谢谢！ 
 群障标题：公告。故障描述：潍坊安丘市周家沙埠村自然村主缆故障，预估24小时恢复，请帮忙拦截。主叫号码：15953600441.0;该号码仅供参考，请优先联系宽带账号。</t>
  </si>
  <si>
    <t>2025-01-18 12:28:17</t>
  </si>
  <si>
    <t>SD-851-323306-5438-5763</t>
  </si>
  <si>
    <t>SD-057-250118-293160-2401</t>
  </si>
  <si>
    <t>2025-01-18 12:06:15</t>
  </si>
  <si>
    <t>【调研】-普通区域-安丘市-湖景龙湾-18206452810-300M-宽带上网投诉-次数0-202501180000249441</t>
  </si>
  <si>
    <t>202501180000249441</t>
  </si>
  <si>
    <t>202501180000249441#流程受理流水号：20250118120523182064528101057036
客户号码:18206452810
客户姓名:任**
投诉地市:潍坊
来话流水:2025011812035671320831448
宽带账号:18206452810
宽带账号归属地市:潍坊
宽带账号归属区县:安丘市
故障地址:潍坊安丘市新安街道青云大街湖景龙湾31号楼*********
联系电话:13791650342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故障细类:网速慢/上网掉线(专席)
携转原因:
故障时间:2025-01-18 12:02:46
具体故障现象:网速慢：路由器年限未超过，位置开阔，重启未恢复，光猫自带WIFI未开启，网线支持，排查未恢复请协助处理，谢谢
客户其他诉求:
;宽带小区$[湖景龙湾]$</t>
  </si>
  <si>
    <t>2025-01-18 12:10:18</t>
  </si>
  <si>
    <t>2025-01-18 12:19:15</t>
  </si>
  <si>
    <t>SD-057-250118-169453-7025</t>
  </si>
  <si>
    <t>普通区域-奎文区-进出口宿舍（金景新华园）-13953662123-300M-宽带上网投诉-次数0-202501180000518407</t>
  </si>
  <si>
    <t>202501180000518407</t>
  </si>
  <si>
    <t xml:space="preserve">202501180000518407#宽带账号：13953662123；宽带地址：潍坊高新高新城区胜利街进出口宿舍1号楼；客户来电反映移动高清电视无法观看，客户不在现场，无法配合线上指导，要求师傅上门，请协助处理，谢谢！联系电话：13953662123；联系人：女士；来电流水：2025011819490103120868911。 
</t>
  </si>
  <si>
    <t>2025-01-18 19:56:14</t>
  </si>
  <si>
    <t>2025-01-18 19:56:36</t>
  </si>
  <si>
    <t>SD-057-250118-859012-697</t>
  </si>
  <si>
    <t>2025-01-18 09:26:08</t>
  </si>
  <si>
    <t>【重投】-普通区域-坊子区-兰亭序-15866113708-300M-业务受理宽带-次数0-202501180000129289</t>
  </si>
  <si>
    <t>202501180000129289</t>
  </si>
  <si>
    <t>202501180000129289# 宽带账号:15866113708; 联系电话：15866113708，问题类型：此工单为群障修复工单，根据群障全量闭环修复管理要求，为确保客户网络通畅，请装维人员跟进修复网络问题，谢谢！ 
 群障标题：公告。故障描述：潍坊坊子区兰亭序光缆故障，预估24小时恢复，请帮忙拦截,如有需要请联系片区装维师傅周成斌15706307256主叫号码：15866113708.0;该号码仅供参考，请优先联系宽带账号。</t>
  </si>
  <si>
    <t>2025-01-18 09:29:30</t>
  </si>
  <si>
    <t>2025-01-18 09:29:53</t>
  </si>
  <si>
    <t>SD-851-325289-13726-13784</t>
  </si>
  <si>
    <t>SD-057-250118-645937-2402</t>
  </si>
  <si>
    <t>2025-01-18 12:06:18</t>
  </si>
  <si>
    <t>80+普通-普通区域-昌邑市-辛安庄自然村-13964624616-100M-业务受理宽带-次数0-202501180000251102</t>
  </si>
  <si>
    <t>202501180000251102</t>
  </si>
  <si>
    <t>202501180000251102#【已关注中国移动10086微信公众号】 宽带账号:13964624616; 联系电话：13964624616，问题类型：此工单为群障修复工单，根据群障全量闭环修复管理要求，为确保客户网络通畅，请装维人员跟进修复网络问题，谢谢！ 
 群障标题：公告。故障描述：潍坊昌邑市辛安庄自然村光缆故障，预估24小时恢复，请帮忙拦截,如有需要请联系片区装维师傅徐瑞鹏15706307210主叫号码：19906367315.0;该号码仅供参考，请优先联系宽带账号。</t>
  </si>
  <si>
    <t>2025-01-18 12:09:56</t>
  </si>
  <si>
    <t>2025-01-18 12:13:14</t>
  </si>
  <si>
    <t>SD-851-327411-12960-21073</t>
  </si>
  <si>
    <t>SD-057-250118-043561-2403</t>
  </si>
  <si>
    <t>2025-01-18 12:06:21</t>
  </si>
  <si>
    <t>80+银卡-普通区域-高密市-仲家庄-15269640465-300M-业务受理宽带-次数0-202501180000249734</t>
  </si>
  <si>
    <t>202501180000249734</t>
  </si>
  <si>
    <t>202501180000249734# 宽带账号:15269640465; 联系电话：15269640465，问题类型：此工单为群障修复工单，根据群障全量闭环修复管理要求，为确保客户网络通畅，请装维人员跟进修复网络问题，谢谢！ 
 群障标题：公告。故障描述：潍坊高密市仲家庄主缆故障，预估24小时恢复，请帮忙拦截。主叫号码：15269640465.0;该号码仅供参考，请优先联系宽带账号。</t>
  </si>
  <si>
    <t>2025-01-18 12:17:25</t>
  </si>
  <si>
    <t>2025-01-18 12:18:10</t>
  </si>
  <si>
    <t>SD-851-321036-12210-23449</t>
  </si>
  <si>
    <t>SD-057-250118-631874-4014</t>
  </si>
  <si>
    <t>2025-01-18 14:55:05</t>
  </si>
  <si>
    <t>普通区域-高密市-张三官庄-15069626644-100M-宽带上网投诉-次数0-202501180000338917</t>
  </si>
  <si>
    <t>2025-01-19 15:56:00</t>
  </si>
  <si>
    <t>202501180000338917</t>
  </si>
  <si>
    <t xml:space="preserve">202501180000338917#宽带账号：15069626644；宽带地址：潍坊高密市夏庄镇十里堡红心家园张三官庄官庄商业街村委旁43号箱；客户来电反映宽带/移动高清，客户不在现场，无法配合线上指导/客户不配合排障，要求上门，请协助处理，谢谢！联系电话：15098181582；联系人：张**；来电流水：2025011814501694220873376。 </t>
  </si>
  <si>
    <t>2025-01-18 14:58:21</t>
  </si>
  <si>
    <t>2025-01-18 15:03:29</t>
  </si>
  <si>
    <t>SD-057-250118-527143-4016</t>
  </si>
  <si>
    <t>2025-01-18 14:55:20</t>
  </si>
  <si>
    <t>普通区域-诸城市-天一城小区-13573651540-100M-魔百和投诉-次数0-202501180000340326</t>
  </si>
  <si>
    <t>202501180000340326</t>
  </si>
  <si>
    <t>202501180000340326#【已关注中国移动10086微信公众号】流程受理流水号：20250118145427135736515401091472
客户号码:13573651540
客户姓名:唐**
投诉地市:潍坊
来话流水:2025011814521866320897671
宽带账号:13573651540
宽带账号归属地市:潍坊
宽带账号归属区县:诸城市
故障地址:潍坊诸城市龙都街道潍徐街天一城小区24号楼*********
联系电话:13721950091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
故障大类:宽带/电视
故障细类:移动高清电视故障(专席)
携转原因:
故障时间:2025-01-18 14:55:35
魔百和单播/组播:组播
具体故障现象:点播和直播观看都出现卡顿缓冲，
客户其他诉求:
魔百和单/组播：组播;宽带小区$[天一城小区]$</t>
  </si>
  <si>
    <t>2025-01-18 14:59:24</t>
  </si>
  <si>
    <t>2025-01-18 14:59:47</t>
  </si>
  <si>
    <t>SD-057-250118-743509-160</t>
  </si>
  <si>
    <t>2025-01-18 08:40:58</t>
  </si>
  <si>
    <t>【调研】-80+普通-普通区域-寿光市-墨龙小区-13953614518-300M-宽带上网投诉-次数0-202501180000094837</t>
  </si>
  <si>
    <t>202501180000094837</t>
  </si>
  <si>
    <t>202501180000094837#【网络电视】宽带账号：13953614518；宽带地址：潍坊寿光市圣城街道新兴街墨龙小区西高层；客户来电反映观看的是网络电视/“电视家”无法观看，客户已正常办理宽带/移动高清业务，按相关口径解释不认可，要求反馈，请协助处理，谢谢！联系电话：13953614518；联系人：先生  ；来电流水：2025011808375252220827112</t>
  </si>
  <si>
    <t>2025-01-18 08:45:40</t>
  </si>
  <si>
    <t>2025-01-18 08:46:43</t>
  </si>
  <si>
    <t>SD-851-292832-25554-10591</t>
  </si>
  <si>
    <t>SD-057-250118-370146-3513</t>
  </si>
  <si>
    <t>2025-01-18 14:01:04</t>
  </si>
  <si>
    <t>(目标)普通区域-诸城市-东苑名邸-15169554829-100M-宽带延伸服务-次数0-202501180000305175</t>
  </si>
  <si>
    <t>2025-01-19 14:02:00</t>
  </si>
  <si>
    <t>202501180000305175</t>
  </si>
  <si>
    <t xml:space="preserve">202501180000305175#流程受理流水号：20250118135915151695548291078586
客户号码:15169554829
客户姓名:孙**
投诉地市:潍坊
来话流水:2025011813570417320873104
宽带账号:15169554829
宽带账号归属地市:潍坊
宽带账号归属区县:诸城市
故障地址:潍坊诸城市密州街道东坡街东苑名邸27号楼1单元101*********
联系电话:15169554829
联系人:先生/女士
工单紧急程度:紧急
是否有升级投诉倾向:否
是否重复投诉:否
是否携转意向:否
是否投诉倾向:否
是否智能网关:智能网关
当前是否在线:是
接入方式:FTTH
是否质差终端:无质差信息
光功率:-20
故障大类:宽带/电视
故障细类:宽带延伸服务
携转原因:
故障时间:2025-01-18 13:53:59
具体故障现象:调测其它设备，
</t>
  </si>
  <si>
    <t>2025-01-18 14:09:41</t>
  </si>
  <si>
    <t>2025-01-18 14:20:32</t>
  </si>
  <si>
    <t>SD-057-250118-473809-370</t>
  </si>
  <si>
    <t>2025-01-18 08:57:14</t>
  </si>
  <si>
    <t>80+普通-(目标)普通区域-奎文区-丁家新苑-15964590966-300M-业务受理宽带-次数0-202501180000106562</t>
  </si>
  <si>
    <t>202501180000106562</t>
  </si>
  <si>
    <t>202501180000106562# 宽带账号:15964590966; 联系电话：15964590966，问题类型：此工单为群障修复工单，根据群障全量闭环修复管理要求，为确保客户网络通畅，请装维人员跟进修复网络问题，谢谢！ 
 群障标题：公告。故障描述：潍坊奎文区丁家新苑光缆故障，预估24小时恢复，请帮忙拦截,如有需要请联系片区装维师傅王玉升15706366509主叫号码：15964590966.0;该号码仅供参考，请优先联系宽带账号。</t>
  </si>
  <si>
    <t>2025-01-18 08:59:17</t>
  </si>
  <si>
    <t>2025-01-18 08:59:35</t>
  </si>
  <si>
    <t>SD-851-284804-23416-14079</t>
  </si>
  <si>
    <t>SD-057-250118-053947-269</t>
  </si>
  <si>
    <t>2025-01-18 08:50:20</t>
  </si>
  <si>
    <t>普通区域-潍城区-天主教堂片区-13963644243-300M-宽带上网投诉-次数0-20250118084737X257236593</t>
  </si>
  <si>
    <t>20250118084737X257236593</t>
  </si>
  <si>
    <t xml:space="preserve">流程受理流水号：20250118084614139636442431004473
客户号码:13963644243
客户姓名:赵**
投诉地市:潍坊
来话流水:2025011808464200820883900
宽带账号:13963644243
宽带账号归属地市:潍坊
宽带账号归属区县:潍城区
故障地址:潍坊潍城区西关街道福寿西街天主教堂片区富通花园2号楼
联系电话:13963644243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08:48:07
具体故障现象:提示网络无法连接，
客户其他诉求:
</t>
  </si>
  <si>
    <t>2025-01-18 08:52:08</t>
  </si>
  <si>
    <t>2025-01-18 08:52:25</t>
  </si>
  <si>
    <t>SD-057-250118-192368-637</t>
  </si>
  <si>
    <t>2025-01-18 09:20:26</t>
  </si>
  <si>
    <t>【调研】-普通区域-昌乐县-孙宏洼村自然村-15169449818-300M-宽带上网投诉-次数0-20250118091743X634149690</t>
  </si>
  <si>
    <t>20250118091743X634149690</t>
  </si>
  <si>
    <t xml:space="preserve">【农村网络投诉】流程受理流水号：20250118091642151694498181012162
客户号码:15169449818
客户姓名:许**
投诉地市:潍坊
来话流水:2025011809162227120844108
宽带账号:15169449818
宽带账号归属地市:潍坊
宽带账号归属区县:昌乐县
故障地址:潍坊昌乐县乔官镇孙宏洼村孙宏洼村自然村孙宏洼村3-3#*********
联系电话:15169449818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09:17:20
具体故障现象:用户无法提供具体故障现象，
客户其他诉求:
</t>
  </si>
  <si>
    <t>2025-01-18 09:22:01</t>
  </si>
  <si>
    <t>2025-01-18 09:22:59</t>
  </si>
  <si>
    <t>SD-851-321611-32433-19893</t>
  </si>
  <si>
    <t>SD-057-250118-136054-236</t>
  </si>
  <si>
    <t>2025-01-18 08:46:32</t>
  </si>
  <si>
    <t>80+银卡-普通区域-高密市-碧桂园嘉誉-15953687264-1000M-业务受理宽带-次数0-202501180000100757</t>
  </si>
  <si>
    <t>202501180000100757</t>
  </si>
  <si>
    <t>202501180000100757# 宽带账号:15953687264; 联系电话：15953687264，问题类型：此工单为群障修复工单，根据群障全量闭环修复管理要求，为确保客户网络通畅，请装维人员跟进修复网络问题，谢谢！ 
 群障标题：公告。故障描述：潍坊高密市碧桂园嘉誉光缆故障，预估24小时恢复，请帮忙拦截,如有需要请联系片区装维师傅单文涛15706307281主叫号码：15953687264.0;该号码仅供参考，请优先联系宽带账号。</t>
  </si>
  <si>
    <t>2025-01-18 08:57:27</t>
  </si>
  <si>
    <t>2025-01-18 08:59:58</t>
  </si>
  <si>
    <t>SD-852-241974-1196-1736</t>
  </si>
  <si>
    <t>SD-057-250118-640517-246</t>
  </si>
  <si>
    <t>2025-01-18 08:47:10</t>
  </si>
  <si>
    <t>【调研】-80+普通-(目标)普通区域-寿光市-普利龙湾城-13371044916-300M-宽带上网投诉-次数0-20250118084506X106031177</t>
  </si>
  <si>
    <t>20250118084506X106031177</t>
  </si>
  <si>
    <t xml:space="preserve">流程受理流水号：20250118084314133710449161003720
客户号码:13371044916
客户姓名:宁**
投诉地市:潍坊
来话流水:2025011808422268720855340
宽带账号:13371044916
宽带账号归属地市:潍坊
宽带账号归属区县:寿光市
故障地址:潍坊寿光市羊口镇南环路普利龙湾城E1号楼4单元302
联系电话:13280130160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08:44:00
具体故障现象:光猫亮红灯，
客户其他诉求:
</t>
  </si>
  <si>
    <t>2025-01-18 08:54:17</t>
  </si>
  <si>
    <t>2025-01-18 08:54:40</t>
  </si>
  <si>
    <t>SD-057-250118-629175-3519</t>
  </si>
  <si>
    <t>2025-01-18 14:01:46</t>
  </si>
  <si>
    <t>普通区域--null-19506557689-宽带上网投诉-次数0-202501180000304402</t>
  </si>
  <si>
    <t>2025-01-19 15:02:00</t>
  </si>
  <si>
    <t>202501180000304402</t>
  </si>
  <si>
    <t>202501180000304402#流程受理流水号：20250118140101195065576891079023
客户号码:19506557689
客户姓名:薛*
投诉地市:潍坊
来话流水:2025011814004047820808130
宽带账号:19506557689
账号归属区县:安丘-贾戈乡镇经营部
联系电话:19506557689
联系人:先生/女士
宽带地址:潍坊
工单紧急程度:一般
是否投诉倾向:否
是否重复投诉:否
是否携转意向:否
是否有升级投诉倾向:否
*业务名称:业务融合开机流程小微宽带
投诉内容:手机号码：19506557689，【问题描述】客户已办理宽带业务，有开通单，要求装维尽快联系上门，请处理，谢谢。联系电话：19506557689，联系人：先生/女士，录音流水号：2025011814004047820808130。受理明细：531920062399999999。
在途开通单信息：536250115466402964，19506557689，2025-01-15 10:41:09，业务融合开机流程小微宽带，处理中，黄单扩容
是否到厅:否
业务名称:业务融合开机流程小微宽带
;宽带小区$[null]$</t>
  </si>
  <si>
    <t>2025-01-19 09:57:04</t>
  </si>
  <si>
    <t>SD-057-250118-865729-3542</t>
  </si>
  <si>
    <t>2025-01-18 14:03:17</t>
  </si>
  <si>
    <t>普通区域-奎文区-华安东方明珠-13884700359-500M-宽带延伸服务-次数0-202501180000306869</t>
  </si>
  <si>
    <t>202501180000306869</t>
  </si>
  <si>
    <t xml:space="preserve">202501180000306869#【已关注中国移动10086微信公众号】流程受理流水号：20250118140230138847003591079386
客户号码:13884700359
客户姓名:戴**
投诉地市:潍坊
来话流水:2025011814012420820815408
宽带账号:13884700359
宽带账号归属地市:潍坊
宽带账号归属区县:高新
故障地址:潍坊高新高新城区玉清街东方明珠42号楼*********
联系电话:13884700359
联系人:先生/女士
工单紧急程度:一般
是否有升级投诉倾向:否
是否重复投诉:否
是否携转意向:否
是否投诉倾向:否
是否智能网关:智能网关
当前是否在线:是
接入方式:FTTH
是否质差终端:无质差信息
光功率:-21.48
故障大类:宽带/电视
故障细类:宽带延伸服务
携转原因:
故障时间:2025-01-18 14:02:39
具体故障现象:调测其它设备，
</t>
  </si>
  <si>
    <t>2025-01-18 14:15:02</t>
  </si>
  <si>
    <t>2025-01-18 14:15:27</t>
  </si>
  <si>
    <t>SD-057-250118-985713-321</t>
  </si>
  <si>
    <t>2025-01-18 08:55:02</t>
  </si>
  <si>
    <t>普通区域-临朐县-蔡家董庄-15065636617-1000M-宽带上网投诉-次数0-202501180000105410</t>
  </si>
  <si>
    <t>202501180000105410</t>
  </si>
  <si>
    <t xml:space="preserve">202501180000105410#宽带账号：15065636617，宽带地址：潍坊临朐县东城街道蔡家董庄村，客户办理移动高清业务，电视无法观看，客户拒接线上排障要求上门维修，请处理，联系电话：15065636617，联系人：本人，谢谢，来电流水：2025011808515121020820604
</t>
  </si>
  <si>
    <t>2025-01-18 08:58:16</t>
  </si>
  <si>
    <t>2025-01-18 09:00:50</t>
  </si>
  <si>
    <t>SD-851-262173-6257-11826</t>
  </si>
  <si>
    <t>SD-057-250118-627518-273</t>
  </si>
  <si>
    <t>2025-01-18 08:50:29</t>
  </si>
  <si>
    <t>普通区域-滨海-央子街道阳光海岸-1820647801302-300M-宽带上网投诉-次数0-20250118084745X265185370</t>
  </si>
  <si>
    <t>20250118084745X265185370</t>
  </si>
  <si>
    <t xml:space="preserve">流程受理流水号：2025011808461518206478013021004477
客户号码:1820647801302
客户姓名:孙**
投诉地市:潍坊
来话流水:2025011808434351320863972
宽带账号:1820647801302
宽带账号归属地市:潍坊
宽带账号归属区县:滨海
故障地址:潍坊滨海央子街道观海路央子街道阳光海岸23号楼*********
联系电话:18206478013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故障时间:2025-01-18 08:46:53
具体故障现象:用户无法提供具体故障现象，
客户其他诉求:请尽快回电处理，谢谢
</t>
  </si>
  <si>
    <t>2025-01-18 08:53:17</t>
  </si>
  <si>
    <t>SD-851-294601-321-28253</t>
  </si>
  <si>
    <t>SD-057-250118-789642-2631</t>
  </si>
  <si>
    <t>2025-01-18 12:27:37</t>
  </si>
  <si>
    <t>【调研】-80+钻石-普通区域-高密市-张家长村自然村-13963621355-500M-宽带上网投诉-次数0-202501180000258257</t>
  </si>
  <si>
    <t>202501180000258257</t>
  </si>
  <si>
    <t>202501180000258257#13963621355  客户反映电视无法观看，客户不会操作，请协助处理。谢谢  联系人：先生 联系电话：本机 流水： 2025011812250362220898758</t>
  </si>
  <si>
    <t>2025-01-18 12:32:03</t>
  </si>
  <si>
    <t>2025-01-18 12:32:24</t>
  </si>
  <si>
    <t>SD-057-250118-306172-2413</t>
  </si>
  <si>
    <t>2025-01-18 12:06:43</t>
  </si>
  <si>
    <t>80+金卡-普通区域-安丘市-育英家园-13793651178-1000M-宽带上网投诉-次数0-202501180000250311</t>
  </si>
  <si>
    <t>202501180000250311</t>
  </si>
  <si>
    <t>202501180000250311#客户来电反映电视无法正常观看，经查询客户侧为质差机顶盒终端，请协助上门更换终端并一并处理故障问题，谢谢！联系电话：本机；联系人：先生；来电流水： 
2025011812052006520843081</t>
  </si>
  <si>
    <t>2025-01-18 12:09:55</t>
  </si>
  <si>
    <t>2025-01-18 12:10:28</t>
  </si>
  <si>
    <t>SD-851-303282-23469-9863</t>
  </si>
  <si>
    <t>SD-057-250118-485361-180</t>
  </si>
  <si>
    <t>2025-01-18 08:42:20</t>
  </si>
  <si>
    <t>80+普通-普通区域-奎文区-中央生活城-13963622213-300M-宽带上网投诉-次数0-202501180000095653</t>
  </si>
  <si>
    <t>202501180000095653</t>
  </si>
  <si>
    <t xml:space="preserve">202501180000095653#【已关注中国移动10086微信公众号】流程受理流水号：20250118084127139636222131003236
客户号码:13963622213
客户姓名:孙**
投诉地市:潍坊
来话流水:2025011808410731020847329
宽带账号:13963622213
宽带账号归属地市:潍坊
宽带账号归属区县:奎文区
故障地址:潍坊奎文区广文街道胜利街中央生活城5号楼*********
联系电话:13963622213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光功率:-22.07
故障大类:宽带/电视
故障细类:宽带无法上网
携转原因:
故障时间:2025-01-18 08:41:59
具体故障现象:提示网络无法连接，
客户其他诉求:客户侧为质差终端，要求上门更换终端并一并处理故障问题。
</t>
  </si>
  <si>
    <t>2025-01-18 08:46:17</t>
  </si>
  <si>
    <t>2025-01-18 08:51:13</t>
  </si>
  <si>
    <t>SD-057-250118-309248-229</t>
  </si>
  <si>
    <t>2025-01-18 08:46:12</t>
  </si>
  <si>
    <t>80+金卡-普通区域-奎文区-盛世豪庭豪景苑-13806490083-1000M-业务受理宽带-次数0-202501180000099185</t>
  </si>
  <si>
    <t>202501180000099185</t>
  </si>
  <si>
    <t>202501180000099185#【已关注中国移动10086微信公众号】 宽带账号:13806490083; 联系电话：13806490083，问题类型：此工单为群障修复工单，根据群障全量闭环修复管理要求，为确保客户网络通畅，请装维人员跟进修复网络问题，谢谢！ 
 群障标题：公告。故障描述：潍坊奎文区盛世豪庭豪景苑光缆故障，预估24小时恢复，请帮忙拦截,如有需要请联系片区装维师傅吴铁柏15706307482主叫号码：13806490083.0;该号码仅供参考，请优先联系宽带账号。</t>
  </si>
  <si>
    <t>2025-01-18 08:54:58</t>
  </si>
  <si>
    <t>SD-851-284823-13544-11639</t>
  </si>
  <si>
    <t>SD-057-250118-568714-3523</t>
  </si>
  <si>
    <t>2025-01-18 14:01:54</t>
  </si>
  <si>
    <t>普通区域-寿光市-杭州嘉园-13964620505-300M-魔百和投诉-次数0-202501180000302895</t>
  </si>
  <si>
    <t>202501180000302895</t>
  </si>
  <si>
    <t>202501180000302895#【已关注中国移动10086微信公众号】流程受理流水号：20250118135943139646205051078709
客户号码:13964620505
客户姓名:张**
投诉地市:潍坊
来话流水:2025011813591411420893895
宽带账号:13964620505
宽带账号归属地市:潍坊
宽带账号归属区县:寿光市
故障地址:潍坊寿光市文家街道黄海路杭州嘉园35号楼*********
联系电话:13964620505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故障细类:移动高清电视故障(专席)
携转原因:
故障时间:2025-01-18 14:00:16
魔百和单播/组播:组播
具体故障现象:机顶盒指示灯不亮，已指导重新连接电源线，重启机顶盒未恢复，请协助处理
客户其他诉求:谢谢
魔百和单/组播：组播;宽带小区$[杭州嘉园]$</t>
  </si>
  <si>
    <t>2025-01-18 14:10:43</t>
  </si>
  <si>
    <t>2025-01-18 14:11:05</t>
  </si>
  <si>
    <t>SD-851-336865-6004-28883</t>
  </si>
  <si>
    <t>SD-057-250118-372801-4029</t>
  </si>
  <si>
    <t>2025-01-18 14:56:23</t>
  </si>
  <si>
    <t>【追1】普通区域-临朐县-西大河自然村-15066702893-200M-宽带上网投诉-次数0-20250118145449X289144551</t>
  </si>
  <si>
    <t>2025-01-19 15:57:00</t>
  </si>
  <si>
    <t>20250118145449X289144551</t>
  </si>
  <si>
    <t xml:space="preserve">【农村网络投诉】流程受理流水号：20250118145236150667028931091032
客户号码:15066702893
客户姓名:赵**
投诉地市:潍坊
来话流水:2025011814513176020888304
宽带账号:15066702893
宽带账号归属地市:潍坊
宽带账号归属区县:临朐县
故障地址:潍坊临朐县五井镇人民政府西大河西大河自然村西大河（优化）7号箱赵德科（外墙）*********
联系电话:15066702893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14:49:26
具体故障现象:无法上网
客户其他诉求:
</t>
  </si>
  <si>
    <t>2025-01-18 15:02:42</t>
  </si>
  <si>
    <t>2025-01-18 15:03:26</t>
  </si>
  <si>
    <t>SD-057-250118-831924-4037</t>
  </si>
  <si>
    <t>2025-01-18 14:56:38</t>
  </si>
  <si>
    <t>普通区域-寿光市-怡锦苑-13721985989-200M-业务受理宽带-次数0-202501180000341817</t>
  </si>
  <si>
    <t>2025-01-19 14:57:00</t>
  </si>
  <si>
    <t>202501180000341817</t>
  </si>
  <si>
    <t>202501180000341817# 宽带账号:13721985989; 联系电话：13721985989，问题类型：此工单为群障修复工单，根据群障全量闭环修复管理要求，为确保客户网络通畅，请装维人员跟进修复网络问题，谢谢！ 
 群障标题：公告。故障描述：潍坊寿光市怡锦苑光缆故障，预估24小时恢复，请帮忙拦截,如有需要请联系片区装维师傅赵坤15706307757主叫号码：100860531.0;该号码仅供参考，请优先联系宽带账号。</t>
  </si>
  <si>
    <t>2025-01-18 15:04:32</t>
  </si>
  <si>
    <t>2025-01-18 15:05:04</t>
  </si>
  <si>
    <t>SD-057-250118-846521-4051</t>
  </si>
  <si>
    <t>2025-01-18 14:57:08</t>
  </si>
  <si>
    <t>80+普通-普通区域-潍城区-恒信玫瑰公馆二期-15094963171-1000M-业务受理宽带-次数0-202501180000342716</t>
  </si>
  <si>
    <t>202501180000342716</t>
  </si>
  <si>
    <t>202501180000342716# 宽带账号:15094963171; 联系电话：15094963171，问题类型：此工单为群障修复工单，根据群障全量闭环修复管理要求，为确保客户网络通畅，请装维人员跟进修复网络问题，谢谢！ 
 群障标题：公告。故障描述：潍坊潍城区恒信玫瑰公馆二期光缆故障，预估24小时恢复，请帮忙拦截,如有需要请联系片区装维师傅付光杰15706307897主叫号码：15094963171.0;该号码仅供参考，请优先联系宽带账号。</t>
  </si>
  <si>
    <t>2025-01-18 15:00:47</t>
  </si>
  <si>
    <t>2025-01-18 15:02:34</t>
  </si>
  <si>
    <t>SD-851-304417-34790-1029</t>
  </si>
  <si>
    <t>SD-057-250118-536182-181</t>
  </si>
  <si>
    <t>2025-01-18 08:42:23</t>
  </si>
  <si>
    <t>80+普通-普通区域-高密市-交运金水岸二期-15288835020-1000M-宽带上网投诉-次数0-202501180000096132</t>
  </si>
  <si>
    <t>202501180000096132</t>
  </si>
  <si>
    <t xml:space="preserve">202501180000096132#
用户表示宽带不能正常使用，不配合操作，要求上门维修，请工作人员协助处理，谢谢！流水号2025011808395173720839288，联系人先生，联系电话15288835020！
</t>
  </si>
  <si>
    <t>2025-01-18 08:44:26</t>
  </si>
  <si>
    <t>2025-01-18 08:44:42</t>
  </si>
  <si>
    <t>SD-851-253075-26108-21998</t>
  </si>
  <si>
    <t>SD-057-250118-508241-201</t>
  </si>
  <si>
    <t>普通区域--null--宽带上网投诉-次数1-202501150000442499</t>
  </si>
  <si>
    <t>2025-01-19 09:45:00</t>
  </si>
  <si>
    <t>202501150000442499</t>
  </si>
  <si>
    <t>202501150000442499#客户来电反映到青州营业厅办理移机，营业厅解释地址太远没有覆盖无法办理，客户不认可，要求查证处理，请协助处理，谢谢，联系电话15006671859，流水2025011516393401920870041</t>
  </si>
  <si>
    <t>2025-01-18 09:36:31</t>
  </si>
  <si>
    <t>SD-057-250118-358746-3595</t>
  </si>
  <si>
    <t>2025-01-18 14:08:00</t>
  </si>
  <si>
    <t>【调研】-80+金卡-FTTR-普通区域-诸城市-聚和苑北区-13953633688-1000M-宽带上网投诉-次数0-202501180000310003</t>
  </si>
  <si>
    <t>202501180000310003</t>
  </si>
  <si>
    <t xml:space="preserve">202501180000310003#流程受理流水号：20250118140656139536336881080434
客户号码:13953633688
客户姓名:臧**
投诉地市:潍坊
来话流水:2025011814062296720867625
宽带账号:13953633688
宽带账号归属地市:潍坊
宽带账号归属区县:诸城市
故障地址:潍坊诸城市枳沟镇枳沟镇驻地聚和苑北区聚合文苑2号楼*********
联系电话:13953633688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光功率:-17.56
故障大类:宽带/电视
故障细类:宽带无法上网
携转原因:
故障时间:2025-01-18 14:07:09
具体故障现象:提示网络无法连接，
客户其他诉求:客户侧为质差终端，要求上门更换终端并一并处理故障问题。
</t>
  </si>
  <si>
    <t>2025-01-18 14:19:49</t>
  </si>
  <si>
    <t>2025-01-18 14:20:46</t>
  </si>
  <si>
    <t>SD-851-334354-12659-12475</t>
  </si>
  <si>
    <t>SD-057-250118-320681-334</t>
  </si>
  <si>
    <t>2025-01-18 08:56:06</t>
  </si>
  <si>
    <t>普通区域-潍城区-潍城区逅海商务酒店-19508450651-100M-宽带上网投诉-次数0-20250118085347X627129665</t>
  </si>
  <si>
    <t>2025-01-19 09:57:00</t>
  </si>
  <si>
    <t>20250118085347X627129665</t>
  </si>
  <si>
    <t xml:space="preserve">流程受理流水号：20250118085207195084506511005933
客户号码:19508450651
客户姓名:李**
投诉地市:潍坊
来话流水:2025011808513671020818870
宽带账号:19508450651
宽带账号归属地市:潍坊
宽带账号归属区县:潍城区
故障地址:潍坊潍城区和平路茶都大街联运首座*********
联系电话:19508450651
联系人:先生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故障细类:宽带无法上网(专席)
携转原因:
故障时间:2025-01-18 08:56:57
具体故障现象:PON灯闪
客户其他诉求:
</t>
  </si>
  <si>
    <t>2025-01-18 08:58:06</t>
  </si>
  <si>
    <t>2025-01-18 08:58:34</t>
  </si>
  <si>
    <t>SD-851-280746-10877-3819</t>
  </si>
  <si>
    <t>SD-057-250118-543726-284</t>
  </si>
  <si>
    <t>2025-01-18 08:51:10</t>
  </si>
  <si>
    <t>80+普通-(目标)普通区域-奎文区-丁家新苑-15964590966-300M-宽带延伸服务-次数0-202501180000103998</t>
  </si>
  <si>
    <t>202501180000103998</t>
  </si>
  <si>
    <t xml:space="preserve">202501180000103998#流程受理流水号：20250118085004159645909661005429
客户号码:15964590966
客户姓名:李**
投诉地市:潍坊
来话流水:2025011808414504120851311
宽带账号:15964590966
宽带账号归属地市:潍坊
宽带账号归属区县:奎文区
故障地址:潍坊奎文区北苑街道玄武街丁家新苑9号楼*********
联系电话:15964590966
联系人:先生/女士
工单紧急程度:一般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故障时间:2025-01-18 08:53:39
具体故障现象:调测其它设备，
</t>
  </si>
  <si>
    <t>2025-01-18 09:00:00</t>
  </si>
  <si>
    <t>2025-01-18 09:00:15</t>
  </si>
  <si>
    <t>SD-057-250118-249873-392</t>
  </si>
  <si>
    <t>2025-01-18 08:58:45</t>
  </si>
  <si>
    <t>【调研】-80+普通-FTTR-普通区域-安丘市-北韩村自然村-13863689000-1000M-宽带上网投诉-次数0-202501180000108041</t>
  </si>
  <si>
    <t>202501180000108041</t>
  </si>
  <si>
    <t xml:space="preserve">202501180000108041#流程受理流水号：20250118085702138636890001007196
客户号码:13863689000
客户姓名:韩**
投诉地市:潍坊
来话流水:2025011808560160520851616
宽带账号:13863689000
宽带账号归属地市:潍坊
宽带账号归属区县:安丘市
故障地址:潍坊安丘市关王镇北韩村北韩村自然村北韩二次追加2号箱王海鹏*********
联系电话:13863689000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光功率:-30.45
故障大类:宽带/电视
故障细类:宽带无法上网
携转原因:
故障时间:2025-01-18 08:58:27
具体故障现象:光猫亮红灯，
客户其他诉求:客户侧为质差终端，要求上门更换终端并一并处理故障问题。
</t>
  </si>
  <si>
    <t>2025-01-18 09:01:04</t>
  </si>
  <si>
    <t>2025-01-18 09:04:24</t>
  </si>
  <si>
    <t>SD-851-241995-27513-5532</t>
  </si>
  <si>
    <t>SD-057-250118-431862-653</t>
  </si>
  <si>
    <t>2025-01-18 09:22:09</t>
  </si>
  <si>
    <t>【调研】-80+普通-普通区域-潍城区-茂华紫苑公馆-13589189771-300M-宽带上网投诉-次数0-202501180000125087</t>
  </si>
  <si>
    <t>202501180000125087</t>
  </si>
  <si>
    <t>202501180000125087#【已关注中国移动10086微信公众号】流程受理流水号：20250118092138135891897711013506
客户号码:13589189771
客户姓名:徐**
投诉地市:潍坊
来话流水:2025011809205244020893440
宽带账号:13589189771
宽带账号归属地市:潍坊
宽带账号归属区县:潍城区
故障地址:潍坊潍城区西关街道东风西街茂华紫苑公馆潍城区茂华紫苑公馆16号楼*********
联系电话:13589189771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09:21:54
具体故障现象:光猫亮红灯，
客户其他诉求:
;宽带小区$[茂华紫苑公馆]$</t>
  </si>
  <si>
    <t>2025-01-18 09:25:01</t>
  </si>
  <si>
    <t>2025-01-18 09:31:30</t>
  </si>
  <si>
    <t>SD-851-242733-20115-9258</t>
  </si>
  <si>
    <t>SD-057-250118-708416-175</t>
  </si>
  <si>
    <t>2025-01-18 08:41:44</t>
  </si>
  <si>
    <t>【调研】-80+银卡-普通区域-寿光市-孙家庄村自然村-13455699539-1000M-宽带上网投诉-次数0-202501180000097882</t>
  </si>
  <si>
    <t>202501180000097882</t>
  </si>
  <si>
    <t>202501180000097882#宽带账号：13455699539；宽带地址：潍坊寿光市营里镇孙家庄村孙家庄村自然村孙家庄村10箱(杨明河外墙）*********；客户来电反映宽带无法使用，客户不在现场，无法配合线上指导/客户不配合排障，要求上门，请协助处理，谢谢！来电流水：2025011808392785020836923，联系电话：13791684747</t>
  </si>
  <si>
    <t>2025-01-18 08:43:19</t>
  </si>
  <si>
    <t>2025-01-18 08:44:19</t>
  </si>
  <si>
    <t>SD-057-250118-968705-242</t>
  </si>
  <si>
    <t>2025-01-18 08:46:44</t>
  </si>
  <si>
    <t>80+银卡-普通区域-诸城市-金都南-东小区-13721950126-100M-业务受理宽带-次数0-202501180000100769</t>
  </si>
  <si>
    <t>2025-01-19 08:47:00</t>
  </si>
  <si>
    <t>202501180000100769</t>
  </si>
  <si>
    <t>202501180000100769#【已关注中国移动10086微信公众号】 宽带账号:13721950126; 联系电话：13721950126，问题类型：此工单为群障修复工单，根据群障全量闭环修复管理要求，为确保客户网络通畅，请装维人员跟进修复网络问题，谢谢！ 
 群障标题：公告。故障描述：金都南-东小区主叫号码：13721950126.0;该号码仅供参考，请优先联系宽带账号。</t>
  </si>
  <si>
    <t>2025-01-18 09:10:18</t>
  </si>
  <si>
    <t>2025-01-18 09:13:09</t>
  </si>
  <si>
    <t>SD-057-250118-906724-3530</t>
  </si>
  <si>
    <t>2025-01-18 14:02:15</t>
  </si>
  <si>
    <t>普通区域-安丘市-班家庄村自然村-18364666986-300M-宽带上网投诉-次数0-20250118140119X799722670</t>
  </si>
  <si>
    <t>20250118140119X799722670</t>
  </si>
  <si>
    <t xml:space="preserve">【农村网络投诉】流程受理流水号：20250118135920183646669861078614
客户号码:18364666986
客户姓名:陈**
投诉地市:潍坊
来话流水:2025011813583090220886884
宽带账号:18364666986
宽带账号归属地市:潍坊
宽带账号归属区县:安丘市
故障地址:潍坊安丘市景芝镇班家庄村班家庄村自然村班家庄村王宝勋*********
联系电话:17753663439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光功率:-23.09
故障大类:宽带/电视
故障细类:宽带无法上网
携转原因:
故障时间:2025-01-18 13:59:34
具体故障现象:打不开网页，
客户其他诉求:
</t>
  </si>
  <si>
    <t>2025-01-18 14:11:59</t>
  </si>
  <si>
    <t>2025-01-18 14:12:19</t>
  </si>
  <si>
    <t>SD-057-250118-092341-3586</t>
  </si>
  <si>
    <t>2025-01-18 14:06:54</t>
  </si>
  <si>
    <t>【调研】-普通区域-安丘市-白芬子村自然村-17753663439-1000M-业务受理宽带-次数0-202501180000309084</t>
  </si>
  <si>
    <t>202501180000309084</t>
  </si>
  <si>
    <t>202501180000309084# 宽带账号:17753663439; 联系电话：17753663439，问题类型：此工单为群障修复工单，根据群障全量闭环修复管理要求，为确保客户网络通畅，请装维人员跟进修复网络问题，谢谢！ 
 群障标题：公告。故障描述：潍坊安丘市白芬子村自然村光缆故障，预估24小时恢复，请帮忙拦截,如有需要请联系片区装维师傅徐中华15706307040主叫号码：17753663439.0;该号码仅供参考，请优先联系宽带账号。</t>
  </si>
  <si>
    <t>2025-01-18 14:34:56</t>
  </si>
  <si>
    <t>2025-01-18 14:35:16</t>
  </si>
  <si>
    <t>SD-851-285019-9256-14684</t>
  </si>
  <si>
    <t>SD-057-250118-624975-291</t>
  </si>
  <si>
    <t>2025-01-18 08:52:09</t>
  </si>
  <si>
    <t>【调研】-普通区域-寿光市-现代嘉苑-17863637288-1000M-魔百和投诉-次数0-202501180000103472</t>
  </si>
  <si>
    <t>202501180000103472</t>
  </si>
  <si>
    <t>202501180000103472#流程受理流水号：20250118084744178636372881004848
客户号码:17863637288
客户姓名:张**
投诉地市:潍坊
来话流水:2025011808423780920856976
宽带账号:17863637288
宽带账号归属地市:潍坊
宽带账号归属区县:寿光市
故障地址:潍坊寿光市圣城街道建新街现代嘉苑13号楼2单元801
联系电话:17863637288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光功率:-22.07
故障大类:宽带/电视
故障细类:移动高清电视故障(专席)
携转原因:
故障时间:2025-01-18 08:45:35
魔百和单播/组播:组播
具体故障现象:信号源无问题，打开机顶盒后直接电视蓝屏无反应，关闭电视和机顶盒后拔插高清线重启设备后还是直接蓝屏，遥控器按键不管用，请协助受理谢谢！
客户其他诉求:
魔百和单/组播：组播;宽带小区$[现代嘉苑]$</t>
  </si>
  <si>
    <t>2025-01-18 08:55:59</t>
  </si>
  <si>
    <t>2025-01-18 08:56:18</t>
  </si>
  <si>
    <t>SD-851-256629-22956-7804</t>
  </si>
  <si>
    <t>SD-057-250118-769312-328</t>
  </si>
  <si>
    <t>2025-01-18 08:55:55</t>
  </si>
  <si>
    <t>【调研】-普通区域-安丘市-冢子坡村自然村-15253698882-200M-业务受理宽带-次数0-202501180000106301</t>
  </si>
  <si>
    <t>2025-01-19 08:56:00</t>
  </si>
  <si>
    <t>202501180000106301</t>
  </si>
  <si>
    <t>202501180000106301# 宽带账号:15253698882; 联系电话：15253698882，问题类型：此工单为群障修复工单，根据群障全量闭环修复管理要求，为确保客户网络通畅，请装维人员跟进修复网络问题，谢谢！ 
 群障标题：公告。故障描述：潍坊安丘市冢子坡村自然村光缆故障，预估24小时恢复，请帮忙拦截,如有需要请联系片区装维师傅孙浩15706307039主叫号码：15244499678.0;该号码仅供参考，请优先联系宽带账号。</t>
  </si>
  <si>
    <t>2025-01-18 09:01:09</t>
  </si>
  <si>
    <t>2025-01-18 09:02:21</t>
  </si>
  <si>
    <t>SD-057-250118-462057-3999</t>
  </si>
  <si>
    <t>2025-01-18 14:53:47</t>
  </si>
  <si>
    <t>80+银卡-普通区域-奎文区-赛洛公馆-15253637373-1000M-宽带上网投诉-次数0-202501180000338842</t>
  </si>
  <si>
    <t>202501180000338842</t>
  </si>
  <si>
    <t>202501180000338842#【已关注中国移动10086微信公众号】流程受理流水号：20250118145321152536373731091191
客户号码:15253637373
客户姓名:胡**
投诉地市:潍坊
来话流水:2025011814514872920891609
宽带账号:15253637373
宽带账号归属地市:潍坊
宽带账号归属区县:高新
故障地址:潍坊高新高新城区金马路赛洛公馆6号楼*********
联系电话:15253637373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光功率:-16.47
故障大类:宽带/电视
故障细类:网速慢/上网掉线(专席)
携转原因:
故障时间:2025-01-18 14:46:16
具体故障现象:频繁掉线，
客户其他诉求:
;宽带小区$[赛洛公馆]$</t>
  </si>
  <si>
    <t>2025-01-18 15:05:13</t>
  </si>
  <si>
    <t>2025-01-18 15:05:34</t>
  </si>
  <si>
    <t>SD-851-238729-29314-13196</t>
  </si>
  <si>
    <t>SD-057-250118-615924-3574</t>
  </si>
  <si>
    <t>2025-01-18 14:06:21</t>
  </si>
  <si>
    <t>普通区域-奎文区-泰和上筑-15866167536-1000M-宽带上网投诉-次数0-202501180000306425</t>
  </si>
  <si>
    <t>202501180000306425</t>
  </si>
  <si>
    <t>202501180000306425#流程受理流水号：20250118140415158661675361079810
客户号码:15866167536
客户姓名:马**
投诉地市:潍坊
来话流水:2025011814023133120826992
宽带账号:15866167536
宽带账号归属地市:潍坊
宽带账号归属区县:奎文区
故障地址:潍坊高新区泰和上筑北区 *********
联系电话:15866167536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光功率:-17.39
故障大类:宽带/电视
故障细类:网速慢/上网掉线(专席)
携转原因:
故障时间:2025-01-18 14:05:11
具体故障现象:网速慢卡顿，
客户其他诉求:谢谢
;宽带小区$[泰和上筑]$</t>
  </si>
  <si>
    <t>2025-01-18 14:27:04</t>
  </si>
  <si>
    <t>2025-01-18 14:27:26</t>
  </si>
  <si>
    <t>SD-851-242799-10742-23275</t>
  </si>
  <si>
    <t>SD-057-250118-496781-693</t>
  </si>
  <si>
    <t>2025-01-18 09:26:01</t>
  </si>
  <si>
    <t>【调研】-(目标)普通区域-诸城市-祥和小区-15864324091-200M-业务受理宽带-次数0-202501180000128008</t>
  </si>
  <si>
    <t>202501180000128008</t>
  </si>
  <si>
    <t>202501180000128008#【已关注中国移动10086微信公众号】 宽带账号:15864324091; 联系电话：15864324091，问题类型：此工单为群障修复工单，根据群障全量闭环修复管理要求，为确保客户网络通畅，请装维人员跟进修复网络问题，谢谢！ 
 群障标题：公告。故障描述：潍坊诸城市祥和小区光缆故障，预估24小时恢复，请帮忙拦截,如有需要请联系片区装维师傅石震15706307950主叫号码：15864324091.0;该号码仅供参考，请优先联系宽带账号。</t>
  </si>
  <si>
    <t>2025-01-18 09:27:57</t>
  </si>
  <si>
    <t>2025-01-18 09:30:02</t>
  </si>
  <si>
    <t>SD-057-250118-271390-2646</t>
  </si>
  <si>
    <t>2025-01-18 12:29:36</t>
  </si>
  <si>
    <t>80+银卡-普通区域-寿光市-西柴庄-13791695632-100M-宽带上网投诉-次数0-202501180000256750</t>
  </si>
  <si>
    <t>202501180000256750</t>
  </si>
  <si>
    <t>202501180000256750#受理号码 : 13791695632客户姓名 : 张**号码归属地 : 潍坊寿光 － 寿光用户品牌 : 全球通
客户来电反映，机顶盒业务不能观看，要求维修，请协助处理，谢谢！
联系人：先生  联系电话：16853606892  宽带地址：潍坊寿光市侯镇西柴庄村西柴庄22号箱*********  电话流水：2025011812242852920894269</t>
  </si>
  <si>
    <t>2025-01-18 12:31:05</t>
  </si>
  <si>
    <t>SD-057-250118-462815-4074</t>
  </si>
  <si>
    <t>2025-01-18 14:58:51</t>
  </si>
  <si>
    <t>【调研】-80+银卡-普通区域-青州市-西张村-15963686120-1000M-宽带上网投诉-次数0-202501180000342230</t>
  </si>
  <si>
    <t>202501180000342230</t>
  </si>
  <si>
    <t>202501180000342230#网络电视】宽带账号：15963686120；宽带地址：潍坊青州市益都街道西张村西张村 客户来电反映观看的是网络电视/“电视家”无法观看，客户已正常办理宽带/移动高清业务，按相关口径解释不认可，要求反馈，请协助处理，谢谢！联系电话：13864698941；联系人：先生；来电流水：2025011814515431220892735</t>
  </si>
  <si>
    <t>2025-01-18 15:14:23</t>
  </si>
  <si>
    <t>2025-01-18 15:14:52</t>
  </si>
  <si>
    <t>SD-851-251957-15771-19564</t>
  </si>
  <si>
    <t>SD-057-250118-370486-1718</t>
  </si>
  <si>
    <t>2025-01-18 11:02:16</t>
  </si>
  <si>
    <t>【调研】-80+白金-普通区域-寿光市-洛城张桥村-13953696053-1000M-宽带上网投诉-次数0-202501180000203300</t>
  </si>
  <si>
    <t>202501180000203300</t>
  </si>
  <si>
    <t>202501180000203300#宽带账号：13953696053；宽带地址：潍坊寿光市洛城街道张桥洛城张桥村2号箱*********；客户来电反映移动高清机顶盒待机，客户不在现场，无法配合线上指导，要求师傅上门，请协助处理，谢谢！联系电话：13953696053；联系人：先生；来电流水：2025011810570070420856771</t>
  </si>
  <si>
    <t>2025-01-18 11:21:30</t>
  </si>
  <si>
    <t>SD-057-250118-964728-1720</t>
  </si>
  <si>
    <t>2025-01-18 11:02:20</t>
  </si>
  <si>
    <t>80+银卡-普通区域-寿光市-北付家-13805362299-1000M-宽带上网投诉-次数0-20250118110023X223644429</t>
  </si>
  <si>
    <t>20250118110023X223644429</t>
  </si>
  <si>
    <t xml:space="preserve">流程受理流水号：20250118110003138053622991040330
客户号码:13805362299
客户姓名:张**
投诉地市:潍坊
来话流水:2025011810585024020879556
宽带账号:13805362299
宽带账号归属地市:潍坊
宽带账号归属区县:寿光市
故障地址:潍坊寿光市古城北付家庄北付家3号箱张新泉外墙*********
联系电话:13805362299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故障细类:网速慢/上网掉线(专席)
携转原因:
故障时间:2025-01-18 11:05:55
具体故障现象:网速慢卡顿，
客户其他诉求:
</t>
  </si>
  <si>
    <t>2025-01-18 11:09:46</t>
  </si>
  <si>
    <t>2025-01-18 11:10:23</t>
  </si>
  <si>
    <t>SD-851-243333-17174-8348</t>
  </si>
  <si>
    <t>SD-057-250118-781542-202</t>
  </si>
  <si>
    <t>2025-01-18 08:44:28</t>
  </si>
  <si>
    <t>普通区域-青州市-山头店村自然村-13153685606-200M-宽带上网投诉-次数0-20250118084228X948193374</t>
  </si>
  <si>
    <t>20250118084228X948193374</t>
  </si>
  <si>
    <t xml:space="preserve">【农村网络投诉】流程受理流水号：20250118084156131536856061003375
客户号码:13153685606
客户姓名:孟**
投诉地市:潍坊
来话流水:2025011808413713020850454
宽带账号:13153685606
宽带账号归属地市:潍坊
宽带账号归属区县:青州市
故障地址:潍坊青州市谭坊镇山头店村山头店村自然村谭坊镇山头店村5号（孟祥杰西墙)*********
联系电话:13153685606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08:42:14
具体故障现象:打不开网页，
客户其他诉求:
</t>
  </si>
  <si>
    <t>2025-01-18 08:47:04</t>
  </si>
  <si>
    <t>2025-01-18 08:47:28</t>
  </si>
  <si>
    <t>SD-057-250118-368754-209</t>
  </si>
  <si>
    <t>2025-01-18 08:44:46</t>
  </si>
  <si>
    <t>【调研】-80+银卡-普通区域-青州市-朱崖村-13455676460-1000M-业务受理宽带-次数0-202501180000099670</t>
  </si>
  <si>
    <t>202501180000099670</t>
  </si>
  <si>
    <t xml:space="preserve">202501180000099670#流程受理流水号：20250118084413134556764601003981
客户号码:13455676460
客户姓名:张*
投诉地市:潍坊
来话流水:2025011808423059320856190
宽带账号:13455676460
宽带账号归属地市:潍坊
宽带账号归属区县:青州市
故障地址:潍坊青州市庙子镇朱崖村朱崖村庙子镇朱崖村7号箱（村南带锯厂王希平）*********
联系电话:13455676460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光功率:-20.65
故障大类:线上义诊(宽带外呼排障)
故障细类:网速慢/上网掉线
携转原因:
故障时间:2025-01-18 08:44:22
具体故障现象:提示网络无法连接，
客户其他诉求:
</t>
  </si>
  <si>
    <t>2025-01-18 08:45:48</t>
  </si>
  <si>
    <t>2025-01-18 08:46:41</t>
  </si>
  <si>
    <t>SD-851-271758-27350-20247</t>
  </si>
  <si>
    <t>SD-057-250118-572836-3577</t>
  </si>
  <si>
    <t>2025-01-18 14:06:27</t>
  </si>
  <si>
    <t>普通区域-临朐县-七贤店自然村-18866183232-300M-业务受理宽带-次数0-202501180000307837</t>
  </si>
  <si>
    <t>202501180000307837</t>
  </si>
  <si>
    <t>202501180000307837# 宽带账号:18866183232; 联系电话：18866183232，问题类型：此工单为群障修复工单，根据群障全量闭环修复管理要求，为确保客户网络通畅，请装维人员跟进修复网络问题，谢谢！ 
 群障标题：公告。故障描述：潍坊临朐县七贤店自然村光缆故障，预估24小时恢复，请帮忙拦截,如有需要请联系片区装维师傅相兴福15706307572主叫号码：18866183232.0;该号码仅供参考，请优先联系宽带账号。</t>
  </si>
  <si>
    <t>2025-01-18 14:26:48</t>
  </si>
  <si>
    <t>2025-01-18 14:27:25</t>
  </si>
  <si>
    <t>SD-851-245418-4515-6645</t>
  </si>
  <si>
    <t>SD-057-250118-436951-352</t>
  </si>
  <si>
    <t>2025-01-18 08:56:35</t>
  </si>
  <si>
    <t>80+银卡-普通区域-青州市-华裕小区-15006606156-200M-宽带上网投诉-次数0-202501180000107792</t>
  </si>
  <si>
    <t>202501180000107792</t>
  </si>
  <si>
    <t xml:space="preserve">202501180000107792#【已关注中国移动10086微信公众号】流程受理流水号：20250118085600150066061561006955
客户号码:15006606156
客户姓名:刘**
投诉地市:潍坊
来话流水:2025011808520645820822458
宽带账号:15006606156
宽带账号归属地市:潍坊
宽带账号归属区县:青州市
故障地址:潍坊青州市益都街道尧王山东路华裕小区11号楼*********
联系电话:15006606156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故障时间:2025-01-18 08:56:06
具体故障现象:光猫亮红灯，
客户其他诉求:客户侧为质差终端，要求上门更换终端并一并处理故障问题。
</t>
  </si>
  <si>
    <t>2025-01-18 08:57:44</t>
  </si>
  <si>
    <t>2025-01-18 08:58:07</t>
  </si>
  <si>
    <t>SD-057-250118-245981-4827</t>
  </si>
  <si>
    <t>2025-01-18 16:05:11</t>
  </si>
  <si>
    <t>80+金卡-普通区域-安丘市-博莱特家属院北区-15153689111-200M-宽带上网投诉-次数0-202501180000390704</t>
  </si>
  <si>
    <t>2025-01-19 17:06:00</t>
  </si>
  <si>
    <t>202501180000390704</t>
  </si>
  <si>
    <t xml:space="preserve">202501180000390704#用户表示魔百合不能正常使用，显示质差路由器，要求上门维修，请工作人员协助处理，谢谢！流水号2025011816024550020837890，联系人先生，联系电话15153689111！
</t>
  </si>
  <si>
    <t>2025-01-18 16:07:39</t>
  </si>
  <si>
    <t>2025-01-18 16:08:23</t>
  </si>
  <si>
    <t>SD-851-249758-5982-6144</t>
  </si>
  <si>
    <t>SD-057-250118-106537-4875</t>
  </si>
  <si>
    <t>2025-01-18 16:09:17</t>
  </si>
  <si>
    <t>【调研】-普通区域-昌乐县-月亮湾-15153679787-1000M-宽带上网投诉-次数0-202501180000393491</t>
  </si>
  <si>
    <t>2025-01-19 17:10:00</t>
  </si>
  <si>
    <t>202501180000393491</t>
  </si>
  <si>
    <t>202501180000393491#【已关注中国移动10086微信公众号】流程受理流水号：20250118160751151536797871109554
客户号码:15153679787
客户姓名:孙**
投诉地市:潍坊
来话流水:2025011816043934420860036
宽带账号:15153679787
宽带账号归属地市:潍坊
宽带账号归属区县:昌乐县
故障地址:潍坊昌乐县城关街道新昌路月亮湾23号楼*********
联系电话:15153679787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16:09:26
具体故障现象:提示网络无法连接，
客户其他诉求:客户要求尽快处理
;宽带小区$[月亮湾]$</t>
  </si>
  <si>
    <t>2025-01-18 16:13:28</t>
  </si>
  <si>
    <t>2025-01-18 16:33:59</t>
  </si>
  <si>
    <t>SD-057-250118-256019-4779</t>
  </si>
  <si>
    <t>2025-01-18 15:59:11</t>
  </si>
  <si>
    <t>【调研】-80+金卡-普通区域-安丘市-古槐小区香港公寓-13953658222-1000M-宽带上网投诉-次数0-202501180000385103</t>
  </si>
  <si>
    <t>202501180000385103</t>
  </si>
  <si>
    <t xml:space="preserve">202501180000385103#
客户来电反映  电视无法观看，线上排障不认可/不配合   客户要求师傅上门，请协助处理，谢谢
宽带地址：潍坊安丘市兴安街道青云山路古槐小区香港公寓8号楼
联系人：先生联系电话：本机 来电流水：2025011815560850620860698
</t>
  </si>
  <si>
    <t>2025-01-18 16:01:33</t>
  </si>
  <si>
    <t>2025-01-18 16:01:50</t>
  </si>
  <si>
    <t>SD-851-271939-12112-11422</t>
  </si>
  <si>
    <t>SD-057-250118-273650-6496</t>
  </si>
  <si>
    <t>2025-01-18 18:50:23</t>
  </si>
  <si>
    <t>【调研】-80+金卡-普通区域-昌乐县-相府锦苑-15169565638-1000M-宽带上网投诉-次数0-202501180000496848</t>
  </si>
  <si>
    <t>202501180000496848</t>
  </si>
  <si>
    <t>202501180000496848#受理号码 : 15169565638客户姓名 : 唐**号码归属地 : 潍坊昌乐 － 昌乐用户品牌 : 全球通；宽带地址：潍坊昌乐县城关街道恒安街相府锦苑8号楼；客户来电反映移动高清卡顿，经查询客户侧为质差机顶盒，请协助上门更换设备并一并处理故障问题，请协助处理，谢谢！联系电话：13127161233；联系人：女士；来电流水：2025011818454595620834315</t>
  </si>
  <si>
    <t>2025-01-18 18:52:48</t>
  </si>
  <si>
    <t>2025-01-18 18:53:32</t>
  </si>
  <si>
    <t>SD-851-296503-6188-16967</t>
  </si>
  <si>
    <t>SD-057-250118-580391-1458</t>
  </si>
  <si>
    <t>2025-01-18 10:39:04</t>
  </si>
  <si>
    <t>【重投】-普通区域-奎文区-丁家新苑-13356731799-1000M-宽带上网投诉-次数0-202501180000185697</t>
  </si>
  <si>
    <t>202501180000185697</t>
  </si>
  <si>
    <t>202501180000185697#流程受理流水号：20250118103804133567317991034368
客户号码:13356731799
客户姓名:王**
投诉地市:潍坊
来话流水:2025011810360410220894828
宽带账号:13356731799
宽带账号归属地市:潍坊
宽带账号归属区县:奎文区
故障地址:潍坊奎文区北苑街道玄武街丁家新苑13号楼3单元401*********
联系电话:13356731799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故障细类:网速慢/上网掉线(专席)
携转原因:
故障时间:2025-01-18 10:32:48
具体故障现象:网速慢卡顿，
客户其他诉求:请审核
;宽带小区$[丁家新苑]$</t>
  </si>
  <si>
    <t>2025-01-18 10:50:52</t>
  </si>
  <si>
    <t>2025-01-18 10:51:21</t>
  </si>
  <si>
    <t>SD-851-253434-1273-21620</t>
  </si>
  <si>
    <t>SD-057-250118-827543-7122</t>
  </si>
  <si>
    <t>2025-01-18 20:05:28</t>
  </si>
  <si>
    <t>【调研】-80+普通-(目标)普通区域-寿光市-寒桥商业街-15069601139-1000M-宽带上网投诉-次数0-20250118200442X882425970</t>
  </si>
  <si>
    <t>20250118200442X882425970</t>
  </si>
  <si>
    <t xml:space="preserve">流程受理流水号：20250118200402150696011391155650
客户号码:15069601139
客户姓名:孙**
投诉地市:潍坊
来话流水:2025011820033446720838320
宽带账号:15069601139
宽带账号归属地市:潍坊
宽带账号归属区县:寿光市
故障地址:潍坊寿光市寒桥镇寒桥中心街寒桥商业街扩容2号箱*********
联系电话:18363663759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光功率:-16.40
故障大类:宽带/电视
故障细类:宽带无法上网
携转原因:
故障时间:2025-01-18 20:04:11
具体故障现象:提示网络无法连接，
客户其他诉求:
</t>
  </si>
  <si>
    <t>2025-01-18 20:17:47</t>
  </si>
  <si>
    <t>2025-01-18 20:18:10</t>
  </si>
  <si>
    <t>SD-851-312470-20792-4674</t>
  </si>
  <si>
    <t>SD-057-250118-163072-7125</t>
  </si>
  <si>
    <t>2025-01-18 20:05:52</t>
  </si>
  <si>
    <t>普通区域-寿光市-寿光文苑小区三-15169535703-300M-业务受理宽带-次数0-202501180000522265</t>
  </si>
  <si>
    <t>202501180000522265</t>
  </si>
  <si>
    <t>202501180000522265# 宽带账号:15169535703; 联系电话：15169535703，问题类型：此工单为群障修复工单，根据群障全量闭环修复管理要求，为确保客户网络通畅，请装维人员跟进修复网络问题，谢谢！ 
 群障标题：公告。故障描述：潍坊寿光市寿光文苑小区三光缆故障，预估24小时恢复，请帮忙拦截,如有需要请联系片区装维师傅李树桐15706307769主叫号码：15169535703.0;该号码仅供参考，请优先联系宽带账号。</t>
  </si>
  <si>
    <t>2025-01-18 20:18:16</t>
  </si>
  <si>
    <t>2025-01-18 20:18:44</t>
  </si>
  <si>
    <t>SD-851-234757-6034-29313</t>
  </si>
  <si>
    <t>SD-057-250118-429853-4788</t>
  </si>
  <si>
    <t>2025-01-18 16:00:53</t>
  </si>
  <si>
    <t>80+普通-普通区域-高密市-卣坊自然村-13793651058-300M-宽带上网投诉-次数0-202501180000386518</t>
  </si>
  <si>
    <t>2025-01-19 17:01:00</t>
  </si>
  <si>
    <t>202501180000386518</t>
  </si>
  <si>
    <t>202501180000386518#流程受理流水号：20250118155441137936510581106505
客户号码:13793651058
客户姓名:孙**
投诉地市:潍坊
来话流水:2025011815532796820829303
宽带账号:13793651058
宽带账号归属地市:潍坊
宽带账号归属区县:高密市
故障地址:潍坊高密市朝阳街道卣坊卣坊自然村卣坊7区231号屋山分线箱*********
联系电话:13656485506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故障时间:2025-01-18 15:59:50
具体故障现象:光猫亮红灯，
客户其他诉求:解释当地有区域性故障，用户不认可，要求赠送50G流量，或者无限流量。无法满足，要求投诉。
;宽带小区$[卣坊自然村]$</t>
  </si>
  <si>
    <t>2025-01-18 16:17:24</t>
  </si>
  <si>
    <t>2025-01-18 16:17:43</t>
  </si>
  <si>
    <t>SD-057-250118-234986-6511</t>
  </si>
  <si>
    <t>2025-01-18 18:51:45</t>
  </si>
  <si>
    <t>【重投】-80+金卡-普通区域-诸城市-枫香小镇-15254418181-1000M-宽带上网投诉-次数0-202501180000497847</t>
  </si>
  <si>
    <t>202501180000497847</t>
  </si>
  <si>
    <t xml:space="preserve">202501180000497847#15254418181客户来电反映宽带无法正常使用，线上排障不认可，表示光猫坏了，请尽快协助处理，谢谢  联系人：女士先生 联系电话：15254418181 流水：2025011818494061820856880
</t>
  </si>
  <si>
    <t>2025-01-18 18:55:42</t>
  </si>
  <si>
    <t>2025-01-18 18:56:11</t>
  </si>
  <si>
    <t>SD-057-250118-586492-1397</t>
  </si>
  <si>
    <t>2025-01-18 10:33:00</t>
  </si>
  <si>
    <t>普通区域-昌邑市-南苏村自然村-13505367781-300M-宽带上网投诉-次数0-202501180000179011</t>
  </si>
  <si>
    <t>202501180000179011</t>
  </si>
  <si>
    <t>202501180000179011#宽带账号：13505367781宽带地址：潍坊昌邑市围子镇南苏村南苏村自然村3号箱苏凌风*********户来电反映 移动高清 不能看/客户不配合排障，要求上门，请协助处理，谢谢！联系电话：***；联系人13505367781；来电流水：2025011810295130020818023</t>
  </si>
  <si>
    <t>2025-01-18 10:39:54</t>
  </si>
  <si>
    <t>2025-01-18 10:40:27</t>
  </si>
  <si>
    <t>SD-851-325128-11049-24285</t>
  </si>
  <si>
    <t>SD-057-250118-863502-5177</t>
  </si>
  <si>
    <t>2025-01-18 16:41:06</t>
  </si>
  <si>
    <t>普通区域-高密市-姜四村自然村-13563656760-300M-宽带上网投诉-次数0-202501180000417053</t>
  </si>
  <si>
    <t>2025-01-19 17:42:00</t>
  </si>
  <si>
    <t>202501180000417053</t>
  </si>
  <si>
    <t>202501180000417053#13563656760  客户来电反映宽带无法使用，掉线，线上排障不认可，要求维修人员上门维修，请尽快协助处理，谢谢  联系人：先生 联系电话：本机 流水：2025011816391235120873182</t>
  </si>
  <si>
    <t>2025-01-18 16:43:18</t>
  </si>
  <si>
    <t>2025-01-18 16:43:39</t>
  </si>
  <si>
    <t>SD-057-250118-267035-4791</t>
  </si>
  <si>
    <t>2025-01-18 16:01:20</t>
  </si>
  <si>
    <t>【调研】-(目标)普通区域-寒亭区-鑫堡御园-15169603821-1000M-宽带上网投诉-次数0-202501180000383644</t>
  </si>
  <si>
    <t>2025-01-19 17:02:00</t>
  </si>
  <si>
    <t>202501180000383644</t>
  </si>
  <si>
    <t>202501180000383644#15169603821 客户来电反映家里电视不能看 网络异常，老人在家不会操作，线上排障客户表示不认可，要求师傅上门，请处理,谢谢
联系电话：  15069603021联系人：先生 流水号:2025011815511052820801721</t>
  </si>
  <si>
    <t>2025-01-18 16:06:46</t>
  </si>
  <si>
    <t>2025-01-18 16:07:13</t>
  </si>
  <si>
    <t>SD-851-270704-81054-25977</t>
  </si>
  <si>
    <t>SD-057-250118-785960-5220</t>
  </si>
  <si>
    <t>2025-01-18 16:46:40</t>
  </si>
  <si>
    <t>【调研】-80+金卡-普通区域-奎文区-金都花园-13563666677-100M-业务受理宽带-次数0-202501180000421705</t>
  </si>
  <si>
    <t>2025-01-19 16:47:00</t>
  </si>
  <si>
    <t>202501180000421705</t>
  </si>
  <si>
    <t>202501180000421705# 宽带账号:13563666677; 联系电话：13563666677，问题类型：此工单为群障修复工单，根据群障全量闭环修复管理要求，为确保客户网络通畅，请装维人员跟进修复网络问题，谢谢！ 
 群障标题：公告。故障描述：潍坊奎文区金都花园光缆故障，预估24小时恢复，请帮忙拦截,如有需要请联系片区装维师傅张根涛15706307406主叫号码：13563666677.0;该号码仅供参考，请优先联系宽带账号。</t>
  </si>
  <si>
    <t>2025-01-18 16:48:56</t>
  </si>
  <si>
    <t>2025-01-18 16:49:12</t>
  </si>
  <si>
    <t>SD-057-250118-453269-5143</t>
  </si>
  <si>
    <t>2025-01-18 16:37:12</t>
  </si>
  <si>
    <t>【重投】-普通区域-诸城市-汉车村自然村-19812461668-300M-业务受理宽带-次数0-202501180000415826</t>
  </si>
  <si>
    <t>2025-01-19 16:38:00</t>
  </si>
  <si>
    <t>202501180000415826</t>
  </si>
  <si>
    <t>202501180000415826# 宽带账号:19812461668; 联系电话：19812461668，问题类型：此工单为群障修复工单，根据群障全量闭环修复管理要求，为确保客户网络通畅，请装维人员跟进修复网络问题，谢谢！ 
 群障标题：公告。故障描述：潍坊诸城市汉车村自然村主缆故障，预估24小时恢复，请帮忙拦截。主叫号码：19812461668.0;该号码仅供参考，请优先联系宽带账号。</t>
  </si>
  <si>
    <t>2025-01-18 16:49:30</t>
  </si>
  <si>
    <t>2025-01-18 16:49:55</t>
  </si>
  <si>
    <t>SD-851-303654-11551-10415</t>
  </si>
  <si>
    <t>2025-01-18 16:37:19</t>
  </si>
  <si>
    <t>普通区域-奎文区-十里堡-15963620059-300M-业务受理宽带-次数0-202501180000414454 一级督办</t>
  </si>
  <si>
    <t>202501180000414454</t>
  </si>
  <si>
    <t>2025-01-18 16:41:17</t>
  </si>
  <si>
    <t>2025-01-18 16:41:37</t>
  </si>
  <si>
    <t>80+普通-普通区域-临朐县-沂秀家园-15095207408-300M-宽带上网投诉-次数0-20250118163846X526431469 一级督办</t>
  </si>
  <si>
    <t>20250118163846X526431469</t>
  </si>
  <si>
    <t>2025-01-18 16:45:01</t>
  </si>
  <si>
    <t>2025-01-18 16:47:00</t>
  </si>
  <si>
    <t>SD-851-273542-9228-10178</t>
  </si>
  <si>
    <t>SD-057-250118-862714-4795</t>
  </si>
  <si>
    <t>2025-01-18 16:01:35</t>
  </si>
  <si>
    <t>【调研】-(目标)普通区域-青州市-陈家泉-15169622109-200M-宽带上网投诉-次数0-202501180000389572</t>
  </si>
  <si>
    <t>202501180000389572</t>
  </si>
  <si>
    <t xml:space="preserve">202501180000389572#流程受理流水号：20250118160031151696221091107968
客户号码:15169622109
客户姓名:尹**
投诉地市:潍坊
来话流水:2025011816001691220808847
宽带账号:15169622109
宽带账号归属地市:潍坊
宽带账号归属区县:青州市
故障地址:潍坊青州市王坟镇陈家泉村陈家泉4号箱（陈家泉超市）*********
联系电话:15169622109
联系人:先生/女士
工单紧急程度:紧急
是否有升级投诉倾向:否
是否重复投诉:否
是否携转意向:否
是否投诉倾向:否
是否智能网关:智能网关
当前是否在线:是
接入方式:FTTH
端到端诊断结果:客户侧设备问题
是否质差终端:是
光功率:-18.86
故障大类:宽带/电视
故障细类:宽带无法上网
携转原因:
故障时间:2025-01-18 15:54:47
具体故障现象:频繁掉线，
客户其他诉求:客户侧为质差终端，要求上门更换终端并一并处理故障问题。
</t>
  </si>
  <si>
    <t>2025-01-18 16:07:04</t>
  </si>
  <si>
    <t>2025-01-18 16:07:28</t>
  </si>
  <si>
    <t>SD-057-250118-275830-5227</t>
  </si>
  <si>
    <t>2025-01-18 16:46:59</t>
  </si>
  <si>
    <t>【调研】-80+金卡-普通区域-寿光市-寿光文苑小区三-18765767889-300M-业务受理宽带-次数0-202501180000420510</t>
  </si>
  <si>
    <t>202501180000420510</t>
  </si>
  <si>
    <t>202501180000420510#【已关注中国移动10086微信公众号】 宽带账号:18765767889; 联系电话：18765767889，问题类型：此工单为群障修复工单，根据群障全量闭环修复管理要求，为确保客户网络通畅，请装维人员跟进修复网络问题，谢谢！ 
 群障标题：公告。故障描述：主干光纤断或OLT检测不到预期的光信号（LOS）主叫号码：15866192229.0;该号码仅供参考，请优先联系宽带账号。</t>
  </si>
  <si>
    <t>2025-01-18 16:48:33</t>
  </si>
  <si>
    <t>2025-01-18 16:48:58</t>
  </si>
  <si>
    <t>SD-851-247117-9481-24382</t>
  </si>
  <si>
    <t>SD-057-250118-271036-4739</t>
  </si>
  <si>
    <t>2025-01-18 15:56:38</t>
  </si>
  <si>
    <t>普通区域-安丘市-盛世名门-13455636319-300M-业务受理宽带-次数0-202501180000383987</t>
  </si>
  <si>
    <t>202501180000383987</t>
  </si>
  <si>
    <t>202501180000383987# 宽带账号:13455636319; 联系电话：13455636319，问题类型：此工单为群障修复工单，根据群障全量闭环修复管理要求，为确保客户网络通畅，请装维人员跟进修复网络问题，谢谢！ 
 群障标题：公告。故障描述：潍坊安丘市盛世名门光缆故障，预估24小时恢复，请帮忙拦截,如有需要请联系片区装维师傅杨晓龙15706307058主叫号码：13455636319.0;该号码仅供参考，请优先联系宽带账号。</t>
  </si>
  <si>
    <t>2025-01-18 15:58:09</t>
  </si>
  <si>
    <t>SD-057-250118-641238-1404</t>
  </si>
  <si>
    <t>2025-01-18 10:34:40</t>
  </si>
  <si>
    <t>80+银卡-普通区域-潍城区-盐业公司宿舍-13863643101-200M-魔百和投诉-次数0-202501180000182940</t>
  </si>
  <si>
    <t>2025-01-19 11:35:00</t>
  </si>
  <si>
    <t>202501180000182940</t>
  </si>
  <si>
    <t>202501180000182940#流程受理流水号：20250118103351138636431011033194
客户号码:13863643101
客户姓名:张*
投诉地市:潍坊
来话流水:2025011810321579220847428
宽带账号:13863643101
宽带账号归属地市:潍坊
宽带账号归属区县:潍城区
故障地址:潍坊潍城区城关街道胜利西街盐业公司宿舍盐业公司宿舍西楼
联系电话:13863643101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光功率:-15.55
故障大类:宽带/电视
故障细类:移动高清电视故障(专席)
携转原因:
故障时间:2025-01-18 10:35:04
魔百和单播/组播:组播
具体故障现象:机顶盒无法开机，
客户其他诉求:
魔百和单/组播：组播;宽带小区$[盐业公司宿舍]$</t>
  </si>
  <si>
    <t>2025-01-18 10:37:44</t>
  </si>
  <si>
    <t>2025-01-18 10:38:16</t>
  </si>
  <si>
    <t>SD-851-325759-13699-21629</t>
  </si>
  <si>
    <t>SD-057-250118-172436-4801</t>
  </si>
  <si>
    <t>2025-01-18 16:02:05</t>
  </si>
  <si>
    <t>80+普通-普通区域-临朐县-栗沟自然村-15621600372-1000M-魔百和投诉-次数0-20250118155927X167576674</t>
  </si>
  <si>
    <t>2025-01-19 17:03:00</t>
  </si>
  <si>
    <t>20250118155927X167576674</t>
  </si>
  <si>
    <t>【农村网络投诉】流程受理流水号：20250118155836156216003721107523
客户号码:15621600372
客户姓名:刘**
投诉地市:潍坊
来话流水:2025011815525363520822380
宽带账号:15621600372
宽带账号归属地市:潍坊
宽带账号归属区县:临朐县
故障地址:潍坊临朐县冶源镇人民政府栗沟栗沟自然村栗沟（扩容4）32号箱尹兴道（外墙）*********
联系电话:15621600372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光功率:-13.08
故障大类:宽带/电视
故障细类:移动高清电视故障(专席)
携转原因:
故障时间:2025-01-18 15:58:47
魔百和单播/组播:单播
具体故障现象:电视机提示无信号，
客户其他诉求:
魔百和单/组播：单播</t>
  </si>
  <si>
    <t>2025-01-18 16:06:40</t>
  </si>
  <si>
    <t>2025-01-18 16:11:54</t>
  </si>
  <si>
    <t>SD-851-336594-3349-13655</t>
  </si>
  <si>
    <t>SD-057-250118-230147-7093</t>
  </si>
  <si>
    <t>2025-01-18 20:01:03</t>
  </si>
  <si>
    <t>普通区域-青州市-东店聚福苑-15063430015-1000M-宽带上网投诉-次数0-202501180000519428</t>
  </si>
  <si>
    <t>202501180000519428</t>
  </si>
  <si>
    <t>202501180000519428#受理号码 : 15063430015，客户姓名 : 张**号码归属地 : 潍坊青州 － 青州-青州代理商管理中心用户品牌 : 全球通，宽带账号：15063430015；宽带地址：潍坊青州市益都街道衡王府路东店聚福苑聚福园2号楼2单元201室；客户来电反映宽带经常掉线，客户不配合排障，要求上门，请协助处理，谢谢！联系电话：18911216608；联系人：先生；来电流水：2025011819564678720806764</t>
  </si>
  <si>
    <t>2025-01-18 20:12:27</t>
  </si>
  <si>
    <t>2025-01-18 20:17:28</t>
  </si>
  <si>
    <t>SD-851-268434-5517-10240</t>
  </si>
  <si>
    <t>SD-057-250118-853701-7128</t>
  </si>
  <si>
    <t>2025-01-18 20:05:56</t>
  </si>
  <si>
    <t>【调研】-普通区域-青州市-旭景园-15069614519-300M-宽带上网投诉-次数0-202501180000524316</t>
  </si>
  <si>
    <t>202501180000524316</t>
  </si>
  <si>
    <t>202501180000524316#流程受理流水号：20250118200524150696145191155829
客户号码:15069614519
客户姓名:马**
投诉地市:潍坊
来话流水:2025011820021262120832108
宽带账号:15069614519
宽带账号归属地市:潍坊
宽带账号归属区县:青州市
故障地址:潍坊青州市益都街道驼山路旭景园93号楼*********
联系电话:15069614519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故障细类:宽带无法上网(专席)
携转原因:
故障时间:2025-01-18 21:00:39
具体故障现象:光猫亮红灯，
客户其他诉求:
;宽带小区$[旭景园]$</t>
  </si>
  <si>
    <t>2025-01-18 20:13:18</t>
  </si>
  <si>
    <t>2025-01-18 20:13:36</t>
  </si>
  <si>
    <t>SD-057-250118-684291-5151</t>
  </si>
  <si>
    <t>2025-01-18 16:37:27</t>
  </si>
  <si>
    <t>80+普通-普通区域-奎文区-佳境天城-13646369016-100M-宽带上网投诉-次数0-202501180000413318</t>
  </si>
  <si>
    <t>202501180000413318</t>
  </si>
  <si>
    <t>202501180000413318#13646369016 客户来电表示机顶盒开关损坏 要求师傅上门查看 请尽快处理 谢谢
联系人：先生 联系电话：13646369016 来电流水：2025011816325366420898271</t>
  </si>
  <si>
    <t>2025-01-18 16:40:44</t>
  </si>
  <si>
    <t>2025-01-18 16:41:19</t>
  </si>
  <si>
    <t>SD-057-250118-672810-5152</t>
  </si>
  <si>
    <t>2025-01-18 16:37:29</t>
  </si>
  <si>
    <t>【重投】-80+银卡-普通区域-高密市-城西二村-13805360374-100M-业务受理宽带-次数0-202501180000415741</t>
  </si>
  <si>
    <t>202501180000415741</t>
  </si>
  <si>
    <t>202501180000415741#【已关注中国移动10086微信公众号】 宽带账号:13805360374; 联系电话：13805360374，问题类型：此工单为群障修复工单，根据群障全量闭环修复管理要求，为确保客户网络通畅，请装维人员跟进修复网络问题，谢谢！ 
 群障标题：公告。故障描述：城西二村主叫号码：13805360374.0;该号码仅供参考，请优先联系宽带账号。</t>
  </si>
  <si>
    <t>2025-01-18 16:37:51</t>
  </si>
  <si>
    <t>2025-01-18 16:38:14</t>
  </si>
  <si>
    <t>SD-057-250118-894102-5155</t>
  </si>
  <si>
    <t>2025-01-18 16:37:37</t>
  </si>
  <si>
    <t>【调研】-普通区域-潍城区-潍坊和平广场公寓-18753006780-500M-业务受理宽带-次数0-202501180000413866</t>
  </si>
  <si>
    <t>202501180000413866</t>
  </si>
  <si>
    <t>202501180000413866# 宽带账号:18753006780; 联系电话：18753006780，问题类型：此工单为群障修复工单，根据群障全量闭环修复管理要求，为确保客户网络通畅，请装维人员跟进修复网络问题，谢谢！ 
 群障标题：公告。故障描述：潍坊潍城区潍坊和平广场公寓光缆故障，预估24小时恢复，请帮忙拦截,如有需要请联系片区装维师傅高德玉15706307910主叫号码：18753006780.0;该号码仅供参考，请优先联系宽带账号。</t>
  </si>
  <si>
    <t>2025-01-18 17:31:15</t>
  </si>
  <si>
    <t>2025-01-18 17:31:53</t>
  </si>
  <si>
    <t>SD-851-276555-25348-25830</t>
  </si>
  <si>
    <t>SD-057-250118-269408-1408</t>
  </si>
  <si>
    <t>2025-01-18 10:35:06</t>
  </si>
  <si>
    <t>80+普通-普通区域-昌乐县-新昌花园（美联北）-15963408130-200M-魔百和投诉-次数0-20250118103353X633587294</t>
  </si>
  <si>
    <t>2025-01-19 11:36:00</t>
  </si>
  <si>
    <t>20250118103353X633587294</t>
  </si>
  <si>
    <t>流程受理流水号：20250118103110159634081301032419
客户号码:15963408130
客户姓名:刘*
投诉地市:潍坊
来话流水:2025011810245861420859512
宽带账号:15963408130
宽带账号归属地市:潍坊
宽带账号归属区县:昌乐县
故障地址:潍坊昌乐县城关街道新昌路新昌花园（美联北）3号楼*********
联系电话:13774949695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光功率:-18.50
故障大类:宽带/电视
故障细类:移动高清电视故障(专席)
携转原因:
故障时间:2025-01-18 10:33:05
魔百和单播/组播:组播
具体故障现象:电视机提示无信号，客户来电反映移动高清电视无法观看， 我处正常排查未恢复，请协助处理谢谢
客户其他诉求:
魔百和单/组播：组播</t>
  </si>
  <si>
    <t>2025-01-18 10:38:43</t>
  </si>
  <si>
    <t>2025-01-18 10:39:06</t>
  </si>
  <si>
    <t>SD-057-250118-645298-6609</t>
  </si>
  <si>
    <t>2025-01-18 18:58:55</t>
  </si>
  <si>
    <t>普通区域-临朐县-新升自然村-13205369092-500M-宽带上网投诉-次数0-202501180000498000</t>
  </si>
  <si>
    <t>202501180000498000</t>
  </si>
  <si>
    <t>202501180000498000#13205369092用户来电称前期就反映过移动高清业务并未安装成功，要求重新安排师傅上门安装，但是都未安装成功，但每个月费用都在产生，用户非常生气，要求再次安排安装师傅上门，宽带地址：潍坊临朐县寺头镇人民政府新升新升自然村新升（扩容）11号箱邓；烦请协助处理谢谢</t>
  </si>
  <si>
    <t>2025-01-18 19:05:23</t>
  </si>
  <si>
    <t>2025-01-18 19:05:44</t>
  </si>
  <si>
    <t>SD-057-250118-792013-4805</t>
  </si>
  <si>
    <t>2025-01-18 16:02:15</t>
  </si>
  <si>
    <t>普通区域-安丘市-石沟村自然村-18853643810-200M-宽带延伸服务-次数0-202501180000388931</t>
  </si>
  <si>
    <t>2025-01-19 16:03:00</t>
  </si>
  <si>
    <t>202501180000388931</t>
  </si>
  <si>
    <t xml:space="preserve">202501180000388931#【已关注中国移动10086微信公众号】流程受理流水号：20250118160053188536438101108036
客户号码:18853643810
客户姓名:栾**
投诉地市:潍坊
来话流水:2025011816003380620812124
宽带账号:18853643810
宽带账号归属地市:潍坊
宽带账号归属区县:安丘市
故障地址:潍坊安丘市石堆镇石沟村石沟村自然村石沟村3号箱王小雷南*********
联系电话:18853643810
联系人:先生/女士
工单紧急程度:紧急
是否有升级投诉倾向:否
是否重复投诉:否
是否携转意向:否
是否投诉倾向:否
工单内容:客户来电反映，要求更改一下室内线路
</t>
  </si>
  <si>
    <t>2025-01-18 16:06:03</t>
  </si>
  <si>
    <t>2025-01-18 16:06:50</t>
  </si>
  <si>
    <t>SD-057-250118-489617-5231</t>
  </si>
  <si>
    <t>2025-01-18 16:47:08</t>
  </si>
  <si>
    <t>普通区域-安丘市-埠口村自然村-13964718180-100M-宽带上网投诉-次数0-20250118164558X958491709</t>
  </si>
  <si>
    <t>20250118164558X958491709</t>
  </si>
  <si>
    <t xml:space="preserve">【农村网络投诉】流程受理流水号：20250118163014139647181801115176
客户号码:13964718180
客户姓名:高**
投诉地市:潍坊
来话流水:2025011816290225720851851
宽带账号:13964718180
宽带账号归属地市:潍坊
宽带账号归属区县:安丘市
故障地址:潍坊安丘市景芝镇埠口村
联系电话:15762608770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故障细类:宽带无法上网
携转原因:
故障时间:2025-01-18 16:32:35
具体故障现象:网线掉落，无法上网
客户其他诉求:
</t>
  </si>
  <si>
    <t>2025-01-18 16:49:05</t>
  </si>
  <si>
    <t>2025-01-18 16:49:40</t>
  </si>
  <si>
    <t>SD-057-250118-592061-7095</t>
  </si>
  <si>
    <t>2025-01-18 20:01:58</t>
  </si>
  <si>
    <t>80+普通-普通区域-潍城区-金都北苑-13863641726-1000M-宽带延伸服务-次数0-202501180000522057</t>
  </si>
  <si>
    <t>202501180000522057</t>
  </si>
  <si>
    <t xml:space="preserve">202501180000522057#【已关注中国移动10086微信公众号】流程受理流水号：20250118200048138636417261155219
客户号码:13863641726
客户姓名:刘*
投诉地市:潍坊
来话流水:2025011819593575020820349
宽带账号:13863641726
宽带账号归属地市:潍坊
宽带账号归属区县:潍城区
故障地址:潍坊潍城区北关街道卧龙西街金都北苑1号楼*********
联系电话:15165601411
联系人:先生/女士
工单紧急程度:非常紧急
是否有升级投诉倾向:否
是否重复投诉:否
是否携转意向:否
是否投诉倾向:否
是否智能网关:智能网关
当前是否在线:是
接入方式:FTTH
是否质差终端:无质差信息
光功率:-20.75
故障大类:宽带/电视
故障细类:宽带延伸服务
携转原因:
故障时间:2025-01-18 19:58:15
具体故障现象:新增加一根网线，
</t>
  </si>
  <si>
    <t>2025-01-18 20:09:10</t>
  </si>
  <si>
    <t>2025-01-18 20:09:33</t>
  </si>
  <si>
    <t>SD-851-265377-30329-2756</t>
  </si>
  <si>
    <t>SD-057-250118-189430-5096</t>
  </si>
  <si>
    <t>2025-01-18 16:32:05</t>
  </si>
  <si>
    <t>【调研】-普通区域-安丘市-祥和家园-15066818001-300M-宽带上网投诉-次数0-20250118162926X966882363</t>
  </si>
  <si>
    <t>2025-01-19 17:33:00</t>
  </si>
  <si>
    <t>20250118162926X966882363</t>
  </si>
  <si>
    <t xml:space="preserve">流程受理流水号：20250118162752150668180011114603
客户号码:15066818001
客户姓名:王*
投诉地市:青岛
来话流水:2025011816271083520829501
宽带账号:15066818001
宽带账号归属地市:青岛
宽带账号归属区县:安丘市
故障地址:潍坊安丘市兴安街道206国道祥和家园祥和家园1号箱洗车汽修*********
联系电话:15066818001
联系人:先生/女士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故障细类:宽带无法上网(专席)
携转原因:
故障时间:2025-01-18 16:21:36
具体故障现象:提示网络无法连接，室外的网线断了，请协助处理，谢谢
客户其他诉求:
</t>
  </si>
  <si>
    <t>2025-01-18 16:49:45</t>
  </si>
  <si>
    <t>2025-01-18 16:50:20</t>
  </si>
  <si>
    <t>SD-851-268804-2027-15487</t>
  </si>
  <si>
    <t>SD-057-250118-034591-5156</t>
  </si>
  <si>
    <t>2025-01-18 16:37:40</t>
  </si>
  <si>
    <t>【调研】-80+金卡-普通区域-临朐县-三里庄安置楼-13583623287-1000M-业务受理宽带-次数0-202501180000414355 二级督办</t>
  </si>
  <si>
    <t>202501180000414355</t>
  </si>
  <si>
    <t>202501180000414355#【已关注中国移动10086微信公众号】 宽带账号:13583623287; 联系电话：13583623287，问题类型：此工单为群障修复工单，根据群障全量闭环修复管理要求，为确保客户网络通畅，请装维人员跟进修复网络问题，谢谢！ 
 群障标题：公告。故障描述：潍坊临朐县三里庄安置楼光缆故障，预估24小时恢复，请帮忙拦截,如有需要请联系片区装维师傅衣学全15706307553主叫号码：18705368801.0;该号码仅供参考，请优先联系宽带账号。</t>
  </si>
  <si>
    <t>2025-01-18 16:41:34</t>
  </si>
  <si>
    <t>SD-851-316773-12162-23153</t>
  </si>
  <si>
    <t>SD-057-250118-812903-1413</t>
  </si>
  <si>
    <t>2025-01-18 10:35:49</t>
  </si>
  <si>
    <t>普通区域-安丘市-青云绿园-13475670603-200M-宽带上网投诉-次数0-202501180000182869</t>
  </si>
  <si>
    <t>202501180000182869</t>
  </si>
  <si>
    <t xml:space="preserve">202501180000182869#流程受理流水号：20250118103529134756706031033646
客户号码:13475670603
客户姓名:刘**
投诉地市:潍坊
来话流水:2025011810351340920884506
宽带账号:13475670603
宽带账号归属地市:潍坊
宽带账号归属区县:安丘市
故障地址:潍坊安丘市担山镇小朱聊村小朱聊村自然村小朱聊追加1号箱刑陆海*********
联系电话:13475670603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光功率:-16.34
故障大类:宽带/电视
故障细类:宽带无法上网
携转原因:
故障时间:2025-01-18 10:35:37
具体故障现象:光猫亮红灯，
客户其他诉求:客户侧为质差终端，要求上门更换终端并一并处理故障问题。
</t>
  </si>
  <si>
    <t>2025-01-18 10:37:48</t>
  </si>
  <si>
    <t>2025-01-18 10:38:03</t>
  </si>
  <si>
    <t>SD-057-250118-897643-7096</t>
  </si>
  <si>
    <t>2025-01-18 20:02:05</t>
  </si>
  <si>
    <t>【调研】-80+银卡-普通区域-高密市-阳光新城-13854461222-300M-宽带上网投诉-次数0-20250118200018X618400369</t>
  </si>
  <si>
    <t>20250118200018X618400369</t>
  </si>
  <si>
    <t xml:space="preserve">流程受理流水号：20250118195911138544612221155022
客户号码:13854461222
客户姓名:王*
投诉地市:潍坊
来话流水:2025011819502623620875859
宽带账号:13854461222
宽带账号归属地市:潍坊
宽带账号归属区县:高密市
故障地址:潍坊高密市朝阳街道家纺路阳光新城高密阳光新城10号楼4单元302
联系电话:13854461222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故障细类:网速慢/上网掉线(专席)
携转原因:
故障时间:2025-01-18 19:59:35
具体故障现象:网速慢卡顿，
客户其他诉求:
</t>
  </si>
  <si>
    <t>2025-01-18 20:09:38</t>
  </si>
  <si>
    <t>2025-01-18 20:10:03</t>
  </si>
  <si>
    <t>SD-057-250118-317649-7135</t>
  </si>
  <si>
    <t>2025-01-18 20:06:30</t>
  </si>
  <si>
    <t>普通区域-安丘市-景芝阳春花园-13792696056-300M-宽带上网投诉-次数0-202501180000523635</t>
  </si>
  <si>
    <t>202501180000523635</t>
  </si>
  <si>
    <t xml:space="preserve">202501180000523635#流程受理流水号：20250118200440137926960561155727
客户号码:13792696056
客户姓名:鞠*
投诉地市:潍坊
来话流水:2025011820032468820837588
宽带账号:13792696056
宽带账号归属地市:潍坊
宽带账号归属区县:安丘市
故障地址:潍坊安丘市景芝镇阳春路景芝阳春花园1号楼*********
联系电话:13706461656
联系人:先生/女士
工单紧急程度:非常紧急
是否有升级投诉倾向:否
是否重复投诉:否
是否携转意向:否
是否投诉倾向:否
是否智能网关:非智能网关
当前是否在线:否
接入方式:FTTH
端到端诊断结果:大面积故障
是否质差终端:是
光功率:无
故障大类:宽带/电视
故障细类:宽带无法上网
携转原因:
故障时间:2025-01-18 20:05:39
具体故障现象:打不开网页，
客户其他诉求:客户要求上门维修宽带
</t>
  </si>
  <si>
    <t>2025-01-18 20:13:13</t>
  </si>
  <si>
    <t>2025-01-18 20:14:11</t>
  </si>
  <si>
    <t>SD-057-250118-687345-6529</t>
  </si>
  <si>
    <t>2025-01-18 18:53:14</t>
  </si>
  <si>
    <t>普通区域-青州市-邵庄经营部-13605364920-100M-宽带上网投诉-次数0-20250118185140X500143879</t>
  </si>
  <si>
    <t>20250118185140X500143879</t>
  </si>
  <si>
    <t xml:space="preserve">【农村网络投诉】流程受理流水号：20250118184702136053649201144645
客户号码:13605364920
客户姓名:关**
投诉地市:潍坊
来话流水:2025011818455438420835135
宽带账号:13605364920
宽带账号归属地市:潍坊
宽带账号归属区县:青州市
故障地址:潍坊青州市邵庄镇邵庄村邵庄经营部1号#敬老院门口#*********
联系电话:13605364920
联系人:先生/女士
工单紧急程度:紧急
是否有升级投诉倾向:否
是否重复投诉:否
是否携转意向:否
是否投诉倾向:否
工单内容:
</t>
  </si>
  <si>
    <t>2025-01-18 18:55:10</t>
  </si>
  <si>
    <t>2025-01-18 18:55:37</t>
  </si>
  <si>
    <t>SD-057-250118-859640-1414</t>
  </si>
  <si>
    <t>2025-01-18 10:36:05</t>
  </si>
  <si>
    <t>【重投】-【调研】-(目标)普通区域-安丘市-皂角树村自然村-15949756136-200M-业务受理宽带-次数0-202501180000183008</t>
  </si>
  <si>
    <t>2025-01-19 10:37:00</t>
  </si>
  <si>
    <t>202501180000183008</t>
  </si>
  <si>
    <t>202501180000183008# 宽带账号:15949756136; 联系电话：15949756136，问题类型：此工单为群障修复工单，根据群障全量闭环修复管理要求，为确保客户网络通畅，请装维人员跟进修复网络问题，谢谢！ 
 群障标题：公告。故障描述：潍坊安丘市皂角树村自然村光缆故障，预估24小时恢复，请帮忙拦截,如有需要请联系片区装维师傅李宗扬15706307043主叫号码：15949756136.0;该号码仅供参考，请优先联系宽带账号。</t>
  </si>
  <si>
    <t>2025-01-18 11:01:22</t>
  </si>
  <si>
    <t>SD-057-250118-710486-5239</t>
  </si>
  <si>
    <t>2025-01-18 16:47:18</t>
  </si>
  <si>
    <t>普通区域-寿光市-南范村-13280179177-500M-宽带上网投诉-次数0-202501180000421354</t>
  </si>
  <si>
    <t>202501180000421354</t>
  </si>
  <si>
    <t>202501180000421354#流程受理流水号：20250118164555132801791771119127
客户号码:13280179177
客户姓名:范**
投诉地市:潍坊
来话流水:2025011816445530020840684
宽带账号:13280179177
宽带账号归属地市:潍坊
宽带账号归属区县:寿光市
故障地址:潍坊寿光市洛城街道南范村南范村南范村3号箱(范立京外墙）*********
联系电话:13280179177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故障时间:2025-01-18 16:46:24
具体故障现象:提示网络无法连接，
客户其他诉求:要求退还无法使用期间的宽带费用，
;宽带小区$[南范村]$</t>
  </si>
  <si>
    <t>2025-01-18 16:52:28</t>
  </si>
  <si>
    <t>2025-01-18 16:53:11</t>
  </si>
  <si>
    <t>SD-851-316559-9421-6155</t>
  </si>
  <si>
    <t>SD-057-250118-092734-6583</t>
  </si>
  <si>
    <t>2025-01-18 18:56:59</t>
  </si>
  <si>
    <t>80+普通-普通区域-青州市-懒柳树村自然村-15006362581-100M-业务受理宽带-次数0-202501180000499504</t>
  </si>
  <si>
    <t>202501180000499504</t>
  </si>
  <si>
    <t>202501180000499504# 宽带账号:15006362581; 联系电话：15006362581，问题类型：此工单为群障修复工单，根据群障全量闭环修复管理要求，为确保客户网络通畅，请装维人员跟进修复网络问题，谢谢！ 
 群障标题：公告。故障描述：潍坊青州市懒柳树村自然村光缆故障，预估24小时恢复，请帮忙拦截,如有需要请联系片区装维师傅张照明15706307670主叫号码：15863650654.0;该号码仅供参考，请优先联系宽带账号。</t>
  </si>
  <si>
    <t>2025-01-18 19:09:11</t>
  </si>
  <si>
    <t>2025-01-18 19:09:32</t>
  </si>
  <si>
    <t>SD-057-250118-238750-1420</t>
  </si>
  <si>
    <t>2025-01-18 10:36:14</t>
  </si>
  <si>
    <t>【调研】-普通区域-寒亭区-圈子村自然村-15863699266-300M-业务受理宽带-次数0-202501180000182401</t>
  </si>
  <si>
    <t>202501180000182401</t>
  </si>
  <si>
    <t>202501180000182401#【已关注中国移动10086微信公众号】 宽带账号:15863699266; 联系电话：15863699266，问题类型：此工单为群障修复工单，根据群障全量闭环修复管理要求，为确保客户网络通畅，请装维人员跟进修复网络问题，谢谢！ 
 群障标题：公告。故障描述：主干光纤断或OLT检测不到预期的光信号（LOS）主叫号码：15653687800.0;该号码仅供参考，请优先联系宽带账号。</t>
  </si>
  <si>
    <t>2025-01-18 11:06:16</t>
  </si>
  <si>
    <t>2025-01-18 11:07:03</t>
  </si>
  <si>
    <t>SD-057-250118-160754-1422</t>
  </si>
  <si>
    <t>2025-01-18 10:36:21</t>
  </si>
  <si>
    <t>80+银卡-普通区域-寿光市-南范村-18765634234-1000M-业务受理宽带-次数0-202501180000182685</t>
  </si>
  <si>
    <t>202501180000182685</t>
  </si>
  <si>
    <t>202501180000182685#【已关注中国移动10086微信公众号】 宽带账号:18765634234; 联系电话：18765634234，问题类型：此工单为群障修复工单，根据群障全量闭环修复管理要求，为确保客户网络通畅，请装维人员跟进修复网络问题，谢谢！ 
 群障标题：公告。故障描述：潍坊寿光市南范村光缆故障，预估24小时恢复，请帮忙拦截,如有需要请联系片区装维师傅刘彬15706307765主叫号码：18765634234.0;该号码仅供参考，请优先联系宽带账号。</t>
  </si>
  <si>
    <t>2025-01-18 10:52:22</t>
  </si>
  <si>
    <t>2025-01-18 10:52:37</t>
  </si>
  <si>
    <t>SD-057-250118-835907-4814</t>
  </si>
  <si>
    <t>2025-01-18 16:02:56</t>
  </si>
  <si>
    <t>【调研】-80+普通-普通区域-安丘市-商场路南沿街-15069646922-500M-业务受理宽带-次数0-202501180000387690</t>
  </si>
  <si>
    <t>202501180000387690</t>
  </si>
  <si>
    <t>202501180000387690#受理号码 : 15069646922  客户姓名 : 田**号码归属地 : 潍坊安丘 － 安丘用户品牌 : 神州行
客户来电称，宽带无法上网，在线排障显示：宽带在线状态:不在线，客户要求加急报修，请处理，谢谢！
联系人：先生  联系电话：15069646922  录音流水：2025011816000488720806505</t>
  </si>
  <si>
    <t>2025-01-18 16:04:08</t>
  </si>
  <si>
    <t>2025-01-18 16:04:30</t>
  </si>
  <si>
    <t>SD-851-326692-11006-27761</t>
  </si>
  <si>
    <t>SD-057-250118-910386-5246</t>
  </si>
  <si>
    <t>2025-01-18 16:47:37</t>
  </si>
  <si>
    <t>普通区域-奎文区-null-13884811772-宽带上网投诉-次数0-202501180000422426</t>
  </si>
  <si>
    <t>202501180000422426</t>
  </si>
  <si>
    <t>202501180000422426#【已关注中国移动10086微信公众号】流程受理流水号：20250118164652138848117721119374
客户号码:13884811772
客户姓名:张**
投诉地市:潍坊
来话流水:2025011816461725220856711
宽带账号:13884811772
账号归属区县:奎文
联系电话:15662518716
联系人:先生/女士
宽带地址:潍坊
工单紧急程度:一般
是否投诉倾向:否
是否重复投诉:否
是否携转意向:否
是否有升级投诉倾向:否
*业务名称:业务融合开机流程宽带
投诉内容:手机号码：13884811772，【问题描述】客户已办理宽带业务，有开通单，要求装维尽快联系上门，请处理，谢谢。联系电话：15662518716，联系人：先生/女士，录音流水号：2025011816461725220856711。受理明细：531920062399999999。
在途开通单信息：536250118282762452，13884811772，2025-01-18 13:26:35，业务融合开机流程宽带，处理中，装维选址
是否到厅:否
业务名称:业务融合开机流程宽带
;宽带小区$[null]$</t>
  </si>
  <si>
    <t>2025-01-19 10:23:19</t>
  </si>
  <si>
    <t>SD-057-250118-169248-7145</t>
  </si>
  <si>
    <t>2025-01-18 20:08:13</t>
  </si>
  <si>
    <t>(目标)普通区域-诸城市-东武古城北区-13280162912-300M-魔百和投诉-次数0-20250118200736X561774440</t>
  </si>
  <si>
    <t>20250118200736X561774440</t>
  </si>
  <si>
    <t>流程受理流水号：20250118200048132801629121155218
客户号码:13280162912
客户姓名:李**
投诉地市:潍坊
来话流水:2025011820002101420823770
宽带账号:13280162912
宽带账号归属地市:潍坊
宽带账号归属区县:诸城市
故障地址:潍坊诸城市密州街道东武街东武古城北区北区4号楼*********
联系电话:18663629108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光功率:-18.04
故障大类:宽带/电视
故障细类:移动高清电视故障(专席)
携转原因:
故障时间:2025-01-18 20:00:35
魔百和单播/组播:单播
具体故障现象:电视机提示无信号，请协助谢谢
客户其他诉求:
魔百和单/组播：单播</t>
  </si>
  <si>
    <t>2025-01-18 20:23:10</t>
  </si>
  <si>
    <t>2025-01-18 20:24:14</t>
  </si>
  <si>
    <t>SD-057-250118-560213-5167</t>
  </si>
  <si>
    <t>2025-01-18 16:39:16</t>
  </si>
  <si>
    <t>普通区域-安丘市-长安路西段沿街-15650272678-300M-宽带上网投诉-次数0-202501180000414151</t>
  </si>
  <si>
    <t>2025-01-19 17:40:00</t>
  </si>
  <si>
    <t>202501180000414151</t>
  </si>
  <si>
    <t>202501180000414151#受理号码 : 15650272678客户姓名 : 李**号码归属地 : 潍坊安丘 － 潍坊市-安丘-永安路网格-安丘市超杰通讯设备销售中心用户品牌 : 神州行，宽带账号：15650272678；宽带地址：潍坊安丘市兴安街道长安路长安路西段沿街烤肉2号箱；客户来电反映宽带无法上网，客户不配合排障，要求上门，请协助处理，谢谢！联系电话：本机；联系人：先生；来电流水：2025011816362837020840727</t>
  </si>
  <si>
    <t>2025-01-18 16:55:05</t>
  </si>
  <si>
    <t>2025-01-18 16:55:28</t>
  </si>
  <si>
    <t>SD-851-303174-13771-1526</t>
  </si>
  <si>
    <t>SD-057-250118-413286-1374</t>
  </si>
  <si>
    <t>2025-01-18 10:31:23</t>
  </si>
  <si>
    <t>普通区域-奎文区-新金商务中心-15966130009-1000M-宽带上网投诉-次数0-202501180000177353</t>
  </si>
  <si>
    <t>202501180000177353</t>
  </si>
  <si>
    <t>202501180000177353#流程受理流水号：20250118103055159661300091032348
客户号码:15966130009
客户姓名:孙**
投诉地市:潍坊
来话流水:2025011810301027720821890
宽带账号:15966130009
账号归属区县:奎文-健康街社区经营部
联系电话:15966130009
联系人:先生/女士
宽带地址:潍坊
工单紧急程度:非常紧急
是否投诉倾向:否
是否重复投诉:否
是否携转意向:否
是否有升级投诉倾向:否
*业务名称:业务融合开机流程小微宽带+全光WiFi+FTTR组网
投诉内容:手机号码：15966130009，【问题描述】客户已办理宽带业务，有开通单，要求装维尽快联系上门，请处理，谢谢。联系电话：15966130009，联系人：先生/女士，录音流水号：2025011810301027720821890。受理明细：531920062399999999。
在途开通单信息：536250105854805024，15966130009，2025-01-05 19:19:00，业务融合开机流程小微宽带+全光WiFi+FTTR组网，处理中，装维选址
是否到厅:否
业务名称:业务融合开机流程小微宽带+全光WiFi+FTTR组网
;宽带小区$[新金商务中心]$</t>
  </si>
  <si>
    <t>2025-01-18 10:34:47</t>
  </si>
  <si>
    <t>2025-01-18 10:35:08</t>
  </si>
  <si>
    <t>SD-057-250118-471629-1375</t>
  </si>
  <si>
    <t>2025-01-18 10:31:25</t>
  </si>
  <si>
    <t>普通区域-昌乐县-昌乐河西村自然村二-18765114487-200M-宽带上网投诉-次数0-202501180000178895</t>
  </si>
  <si>
    <t>2025-01-19 11:32:00</t>
  </si>
  <si>
    <t>202501180000178895</t>
  </si>
  <si>
    <t xml:space="preserve">202501180000178895#18765114487客户来电反映本机办理的电视无法观看，错误代码不清楚老人在家，直接要求维修人员上门维修，请尽快协助处理，谢谢 
 联系人：先生 联系电话：18765112747    流水：  2025011810292187820812007
 </t>
  </si>
  <si>
    <t>2025-01-18 10:37:59</t>
  </si>
  <si>
    <t>SD-851-305790-24696-10900</t>
  </si>
  <si>
    <t>2025-01-18 10:36:26</t>
  </si>
  <si>
    <t>普通区域-寿光市-南范村-17685909925-300M-宽带上网投诉-次数0-202501180000181388 一级督办</t>
  </si>
  <si>
    <t>2025-01-18 10:49:28</t>
  </si>
  <si>
    <t>2025-01-18 10:49:52</t>
  </si>
  <si>
    <t>SD-057-250118-732108-1444</t>
  </si>
  <si>
    <t>2025-01-18 10:38:09</t>
  </si>
  <si>
    <t>普通区域-寒亭区-刑石村自然村-18264669512-300M-宽带延伸服务-次数0-202501180000181593</t>
  </si>
  <si>
    <t>202501180000181593</t>
  </si>
  <si>
    <t>202501180000181593#18264669512客户对本机宽带上网慢，电视经常无法正常收看，要求今天给予上门查看，请帮助核实，谢谢
联系电话本机  流水2025011810330146220857193</t>
  </si>
  <si>
    <t>2025-01-18 10:49:37</t>
  </si>
  <si>
    <t>2025-01-18 10:51:40</t>
  </si>
  <si>
    <t>SD-057-250118-691875-1446</t>
  </si>
  <si>
    <t>2025-01-18 10:38:11</t>
  </si>
  <si>
    <t>【催2】普通区域-临朐县-山子坡自然村-1528881206302-100M-宽带上网投诉-次数0-20250118103606X766305276</t>
  </si>
  <si>
    <t>2025-01-19 11:39:00</t>
  </si>
  <si>
    <t>20250118103606X766305276</t>
  </si>
  <si>
    <t xml:space="preserve">【农村网络投诉】流程受理流水号：2025011810342115288812063021033330
客户号码:1528881206302
客户姓名:张**
投诉地市:潍坊
来话流水:2025011810334529320866487
宽带账号:1528881206302
宽带账号归属地市:潍坊
宽带账号归属区县:临朐县
故障地址:潍坊临朐县辛寨街道山子坡山子坡自然村山子坡（扩容）4号箱张同秀（外墙）*********
联系电话:15288812063
联系人:先生/女士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光功率:-20.60
故障大类:宽带/电视
故障细类:宽带无法上网
携转原因:
故障时间:2025-01-18 10:35:52
具体故障现象:光猫亮红灯，
客户其他诉求:
</t>
  </si>
  <si>
    <t>2025-01-18 10:40:29</t>
  </si>
  <si>
    <t>2025-01-18 10:44:28</t>
  </si>
  <si>
    <t>SD-851-324969-7700-4205</t>
  </si>
  <si>
    <t>SD-057-250118-621537-5197</t>
  </si>
  <si>
    <t>2025-01-18 16:43:08</t>
  </si>
  <si>
    <t>普通区域-临朐县-滨河花园富山集团东沿街-15165443591-500M-宽带上网投诉-次数0-202501180000417743</t>
  </si>
  <si>
    <t>2025-01-19 17:44:00</t>
  </si>
  <si>
    <t>202501180000417743</t>
  </si>
  <si>
    <t>202501180000417743#流程受理流水号：20250118164158151654435911118150
客户号码:15165443591
客户姓名:张**
投诉地市:潍坊
来话流水:2025011816412929520800385
宽带账号:15165443591
账号归属区县:潍坊-临朐-城南-随销泛渠道-中移铁通
联系电话:15165443591
联系人:先生/女士
宽带地址:潍坊
工单紧急程度:非常紧急
是否投诉倾向:否
是否重复投诉:否
是否携转意向:否
是否有升级投诉倾向:否
*业务名称:业务融合移机流程宽带
投诉内容:手机号码：15165443591，【问题描述】客户已办理宽带业务，有开通单，要求装维尽快联系上门，请处理，谢谢。联系电话：15165443591，联系人：先生/女士，录音流水号：2025011816412929520800385。受理明细：531920062399999999。
在途开通单信息：536250116887256782，15165443591，2025-01-16 20:31:26，业务融合移机流程宽带，处理中，装维选址
是否到厅:否
业务名称:业务融合移机流程宽带
;宽带小区$[滨河花园富山集团东沿街]$</t>
  </si>
  <si>
    <t>2025-01-18 16:46:56</t>
  </si>
  <si>
    <t>2025-01-18 16:48:05</t>
  </si>
  <si>
    <t>SD-852-337582-1991-16072</t>
  </si>
  <si>
    <t>SD-057-250118-305724-4816</t>
  </si>
  <si>
    <t>2025-01-18 16:03:15</t>
  </si>
  <si>
    <t>普通区域-诸城市-人民路市府家属院-15853647195-200M-宽带上网投诉-次数0-202501180000390175</t>
  </si>
  <si>
    <t>2025-01-19 17:04:00</t>
  </si>
  <si>
    <t>202501180000390175</t>
  </si>
  <si>
    <t>202501180000390175#客户来电反映宽带无法使用，老人自己在家，不会操作，线上排障未恢复，要求维修人员上门维修，请尽快协助处理，谢谢  联系人：女士 联系电话：15505363705流水：2025011816004250420813807</t>
  </si>
  <si>
    <t>2025-01-18 16:20:00</t>
  </si>
  <si>
    <t>2025-01-18 16:20:42</t>
  </si>
  <si>
    <t>SD-851-325574-11988-11788</t>
  </si>
  <si>
    <t>SD-057-250118-523741-4769</t>
  </si>
  <si>
    <t>2025-01-18 15:58:14</t>
  </si>
  <si>
    <t>普通区域-青州市-宝鼎村自然村-13869619896-100M-宽带上网投诉-次数0-202501180000386260</t>
  </si>
  <si>
    <t>2025-01-19 16:59:00</t>
  </si>
  <si>
    <t>202501180000386260</t>
  </si>
  <si>
    <t xml:space="preserve">202501180000386260#流程受理流水号：20250118155554138696198961106821
客户号码:13869619896
客户姓名:赵*
投诉地市:潍坊
来话流水:2025011815545464020846292
宽带账号:13869619896
宽带账号归属地市:潍坊
宽带账号归属区县:青州市
故障地址:潍坊青州市云门山街道宝鼎村宝鼎村自然村6号箱（宝鼎东巷2号箱）*********
联系电话:18506454344
联系人:先生/女士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故障时间:2025-01-18 15:56:46
具体故障现象:光猫亮红灯，
客户其他诉求:客户侧为质差终端，要求上门更换终端并一并处理故障问题。
</t>
  </si>
  <si>
    <t>2025-01-18 16:01:43</t>
  </si>
  <si>
    <t>2025-01-18 16:02:11</t>
  </si>
  <si>
    <t>SD-057-250118-175903-5112</t>
  </si>
  <si>
    <t>2025-01-18 16:33:32</t>
  </si>
  <si>
    <t>【调研】-普通区域--null--宽带上网投诉-次数0-202501180000249488</t>
  </si>
  <si>
    <t>2025-01-19 17:34:00</t>
  </si>
  <si>
    <t>202501180000249488</t>
  </si>
  <si>
    <t>202501180000249488#问题：客户来电表示自己所在小区未覆盖宽带无法办理宽带业务。
地址：潍坊奎文区清池街道高新二路汶新佳苑，12-20号楼未覆盖。
备注：客户来电表示自己之前打电话咨询过但未立单没有接到回复电话，要求再次查询核实什么时间能覆盖到宽带，并尽快回电处理。</t>
  </si>
  <si>
    <t>2025-01-19 14:44:12</t>
  </si>
  <si>
    <t>SD-057-250118-814752-5170</t>
  </si>
  <si>
    <t>2025-01-18 16:39:57</t>
  </si>
  <si>
    <t>普通区域-安丘市-金地太阳城(含小庄子安置楼)-15263652454-300M-宽带延伸服务-次数0-202501180000415920</t>
  </si>
  <si>
    <t>2025-01-19 16:40:00</t>
  </si>
  <si>
    <t>202501180000415920</t>
  </si>
  <si>
    <t xml:space="preserve">202501180000415920#【已关注中国移动10086微信公众号】流程受理流水号：20250118163906152636524541117498
客户号码:15263652454
客户姓名:孙**
投诉地市:潍坊
来话流水:2025011816381644620862116
宽带账号:15263652454
宽带账号归属地市:潍坊
宽带账号归属区县:安丘市
故障地址:潍坊安丘市兴安街道潍安路金地太阳城32-33号楼*********
联系电话:15263652454
联系人:先生/女士
工单紧急程度:一般
是否有升级投诉倾向:否
是否重复投诉:否
是否携转意向:否
是否投诉倾向:否
是否智能网关:智能网关
当前是否在线:是
接入方式:FTTH
是否质差终端:无质差信息
光功率:-16.32
故障大类:宽带/电视
故障细类:宽带延伸服务
携转原因:
故障时间:2025-01-18 16:39:36
具体故障现象:重新布置网线，
</t>
  </si>
  <si>
    <t>2025-01-18 16:42:31</t>
  </si>
  <si>
    <t>2025-01-18 16:42:54</t>
  </si>
  <si>
    <t>SD-057-250118-801527-6541</t>
  </si>
  <si>
    <t>2025-01-18 18:53:57</t>
  </si>
  <si>
    <t>80+银卡-普通区域-奎文区-锦绣樱园-15269619191-200M-宽带上网投诉-次数0-202501180000498285</t>
  </si>
  <si>
    <t>202501180000498285</t>
  </si>
  <si>
    <t>202501180000498285#15269619191客户反映电视无法观看，提示卡顿 ，线上排障不配合，请协助处理。谢谢  联系人：先生 联系电话：本机 流水：2025011818504249020862960</t>
  </si>
  <si>
    <t>2025-01-18 19:01:43</t>
  </si>
  <si>
    <t>2025-01-18 19:02:06</t>
  </si>
  <si>
    <t>SD-057-250118-703125-1378</t>
  </si>
  <si>
    <t>2025-01-18 10:31:52</t>
  </si>
  <si>
    <t>普通区域-寿光市-阳光四季花园-17263268327-300M-魔百和投诉-次数0-202501180000177835</t>
  </si>
  <si>
    <t>202501180000177835</t>
  </si>
  <si>
    <t>202501180000177835#流程受理流水号：20250118103035172632683271032267
客户号码:17263268327
客户姓名:褚**
投诉地市:潍坊
来话流水:2025011810294801520817368
宽带账号:17263268327
宽带账号归属地市:潍坊
宽带账号归属区县:寿光市
故障地址:潍坊寿光市圣城街道建新街阳光四季花园11号楼*********
联系电话:17263268327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光功率:-18.18
故障大类:宽带/电视
故障细类:移动高清电视故障
携转原因:
故障时间:2025-01-18 10:30:53
魔百和单播/组播:组播
具体故障现象:电视直播或点播无法观看，
客户其他诉求:电视直播或点播无法观看，
魔百和单/组播：组播;宽带小区$[阳光四季花园]$</t>
  </si>
  <si>
    <t>2025-01-18 10:35:36</t>
  </si>
  <si>
    <t>SD-057-250118-702163-4822</t>
  </si>
  <si>
    <t>2025-01-18 16:04:55</t>
  </si>
  <si>
    <t>80+普通-普通区域-奎文区-庄家裕园-13516381067-200M-宽带延伸服务-次数0-202501180000391717</t>
  </si>
  <si>
    <t>2025-01-19 16:05:00</t>
  </si>
  <si>
    <t>202501180000391717</t>
  </si>
  <si>
    <t xml:space="preserve">202501180000391717#流程受理流水号：20250118160257135163810671108493
客户号码:13516381067
客户姓名:时**
投诉地市:潍坊
来话流水:2025011816013873320824986
宽带账号:13516381067
宽带账号归属地市:潍坊
宽带账号归属区县:奎文区
故障地址:潍坊奎文区梨园街道清溪街庄家裕园29号楼*********
联系电话:13516381067
联系人:先生/女士
工单紧急程度:一般
是否有升级投诉倾向:否
是否重复投诉:否
是否携转意向:否
是否投诉倾向:否
是否智能网关:智能网关
当前是否在线:是
接入方式:FTTH
是否质差终端:无质差信息
光功率:-21.73
故障大类:宽带/电视
故障细类:宽带延伸服务
携转原因:
故障时间:2025-01-18 16:02:29
具体故障现象:安装网线水晶头，
</t>
  </si>
  <si>
    <t>2025-01-18 16:07:10</t>
  </si>
  <si>
    <t>2025-01-18 16:16:15</t>
  </si>
  <si>
    <t>SD-852-281865-153-16378</t>
  </si>
  <si>
    <t>SD-057-250118-863752-5256</t>
  </si>
  <si>
    <t>2025-01-18 16:48:55</t>
  </si>
  <si>
    <t>80+普通-普通区域-奎文区-金融广场人行宿舍-13583600693-300M-宽带延伸服务-次数0-202501180000421676</t>
  </si>
  <si>
    <t>2025-01-19 16:49:00</t>
  </si>
  <si>
    <t>202501180000421676</t>
  </si>
  <si>
    <t xml:space="preserve">202501180000421676#流程受理流水号：20250118164740135836006931119570
客户号码:13583600693
客户姓名:窦*
投诉地市:潍坊
来话流水:2025011816455187920851649
宽带账号:13583600693
宽带账号归属地市:潍坊
宽带账号归属区县:高新
故障地址:潍坊高新高新城区东风街金宸公馆2号楼*********
联系电话:18765838536
联系人:先生/女士
工单紧急程度:紧急
是否有升级投诉倾向:否
是否重复投诉:否
是否携转意向:否
是否投诉倾向:否
是否智能网关:智能网关
当前是否在线:是
接入方式:FTTH
是否质差终端:无质差信息
光功率:-23.76
故障大类:宽带/电视
故障细类:宽带延伸服务
携转原因:
故障时间:2025-01-18 16:48:05
具体故障现象:新增加一根网线，客户要求拨打电话18765838536
</t>
  </si>
  <si>
    <t>2025-01-18 16:52:25</t>
  </si>
  <si>
    <t>2025-01-18 16:52:42</t>
  </si>
  <si>
    <t>SD-057-250118-831026-7151</t>
  </si>
  <si>
    <t>2025-01-18 20:09:24</t>
  </si>
  <si>
    <t>【调研】-普通区域-青州市-国泰民居小区-15244441449-1000M-宽带上网投诉-次数0-202501180000523668</t>
  </si>
  <si>
    <t>202501180000523668</t>
  </si>
  <si>
    <t>202501180000523668#【网络电视】宽带账号：15244441449；宽带地址：潍坊青州市东夏镇益王府北路国泰民居小区32号楼；客户来电反映观看的是网络电视/“电视家”无法观看，客户已正常办理宽带/移动高清业务，按相关口径解释不认可，要求反馈，请协助处理，谢谢！联系电话：15244441449；联系人：先生；来电流水：2025011820072672020855591  
客户反映遥控器坏了</t>
  </si>
  <si>
    <t>2025-01-18 20:13:59</t>
  </si>
  <si>
    <t>2025-01-18 20:14:14</t>
  </si>
  <si>
    <t>SD-851-262943-4892-25410</t>
  </si>
  <si>
    <t>SD-057-250118-547380-6574</t>
  </si>
  <si>
    <t>2025-01-18 18:56:27</t>
  </si>
  <si>
    <t>【调研】-80+金卡-普通区域-诸城市-金栗元小区-17853619915-1000M-魔百和投诉-次数0-20250118185556X756198934</t>
  </si>
  <si>
    <t>20250118185556X756198934</t>
  </si>
  <si>
    <t>流程受理流水号：20250118185412178536199151145709
客户号码:17853619915
客户姓名:刘**
投诉地市:潍坊
来话流水:2025011818480816920848024
宽带账号:17853619915
宽带账号归属地市:潍坊
宽带账号归属区县:诸城市
故障地址:潍坊诸城市龙都街道西外环路金栗元小区5号楼*********
联系电话:17853619915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故障细类:移动高清电视故障(专席)
携转原因:
故障时间:2025-01-18 18:51:28
魔百和单播/组播:单播
具体故障现象:移动高清首页面提示网络开小差，重启机顶盒，网络配置不会操作，请协助处理，谢谢
客户其他诉求:
魔百和单/组播：单播</t>
  </si>
  <si>
    <t>2025-01-18 19:01:02</t>
  </si>
  <si>
    <t>2025-01-18 19:01:21</t>
  </si>
  <si>
    <t>SD-851-325644-13978-12461</t>
  </si>
  <si>
    <t>SD-057-250118-495672-1433</t>
  </si>
  <si>
    <t>2025-01-18 10:36:50</t>
  </si>
  <si>
    <t>【调研】-80+银卡-普通区域-潍城区-泰恒大酒店（巴黎假日）J-15763695885-1000M-业务受理宽带-次数0-202501180000183871</t>
  </si>
  <si>
    <t>202501180000183871</t>
  </si>
  <si>
    <t>202501180000183871# 宽带账号:15763695885; 联系电话：15763695885，问题类型：此工单为群障修复工单，根据群障全量闭环修复管理要求，为确保客户网络通畅，请装维人员跟进修复网络问题，谢谢！ 
 群障标题：公告。故障描述：潍坊潍城区泰恒大酒店（巴黎假日）J光缆故障，预估24小时恢复，请帮忙拦截,如有需要请联系片区装维师傅杜王峰15706307881主叫号码：15763695885.0;该号码仅供参考，请优先联系宽带账号。</t>
  </si>
  <si>
    <t>2025-01-18 10:40:41</t>
  </si>
  <si>
    <t>2025-01-18 10:41:16</t>
  </si>
  <si>
    <t>SD-852-293869-814-28239</t>
  </si>
  <si>
    <t>SD-057-250118-142057-4825</t>
  </si>
  <si>
    <t>2025-01-18 16:05:10</t>
  </si>
  <si>
    <t>【调研】-80+银卡-(目标)普通区域-奎文区-新富专家公寓-13562668008-200M-宽带上网投诉-次数0-202501180000390639</t>
  </si>
  <si>
    <t>202501180000390639</t>
  </si>
  <si>
    <t xml:space="preserve">202501180000390639#流程受理流水号：20250118160416135626680081108759
客户号码:13562668008
客户姓名:段**
投诉地市:潍坊
来话流水:2025011816035391720851105
宽带账号:13562668008
宽带账号归属地市:潍坊
宽带账号归属区县:高新
故障地址:潍坊高新高新城区蓉花路新富专家公寓19号楼*********
联系电话:13562668008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光功率:-19.66
故障大类:宽带/电视
故障细类:宽带无法上网
携转原因:
故障时间:2025-01-18 16:04:51
具体故障现象:打不开网页，
客户其他诉求:客户侧为质差终端，要求上门更换终端并一并处理故障问题。
</t>
  </si>
  <si>
    <t>2025-01-18 16:07:12</t>
  </si>
  <si>
    <t>2025-01-18 16:07:33</t>
  </si>
  <si>
    <t>SD-057-250118-362450-4719</t>
  </si>
  <si>
    <t>2025-01-18 15:53:20</t>
  </si>
  <si>
    <t>【调研】-80+银卡-普通区域-奎文区-福新花园-13606361221-1000M-宽带上网投诉-次数0-20250118155151X711547430</t>
  </si>
  <si>
    <t>20250118155151X711547430</t>
  </si>
  <si>
    <t xml:space="preserve">流程受理流水号：20250118155012136063612211105392
客户号码:13606361221
客户姓名:丁**
投诉地市:潍坊
来话流水:2025011815491940720879551
宽带账号:13606361221
宽带账号归属地市:潍坊
宽带账号归属区县:奎文区
故障地址:潍坊奎文区东关街道福寿街福新花园1号楼*********
联系电话:18678089215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15:50:21
具体故障现象:打不开网页，
客户其他诉求:要求退还无法使用期间的宽带费用，
</t>
  </si>
  <si>
    <t>2025-01-18 16:08:53</t>
  </si>
  <si>
    <t>SD-851-261802-21390-17747</t>
  </si>
  <si>
    <t>SD-057-250118-275493-5119</t>
  </si>
  <si>
    <t>2025-01-18 16:34:34</t>
  </si>
  <si>
    <t>普通区域-奎文区-晨晟世纪城片区-18366332578-100M-魔百和投诉-次数0-202501180000413125</t>
  </si>
  <si>
    <t>2025-01-19 17:35:00</t>
  </si>
  <si>
    <t>202501180000413125</t>
  </si>
  <si>
    <t>202501180000413125#流程受理流水号：20250118163313183663325781115975
客户号码:18366332578
客户姓名:马**
投诉地市:潍坊
来话流水:2025011816315332120886425
宽带账号:18366332578
宽带账号归属地市:潍坊
宽带账号归属区县:奎文区
故障地址:潍坊奎文区北苑街道虞河路晨晟世纪城片区阳光假日B区1号楼*********
联系电话:15953667861
联系人:先生/女士
工单紧急程度:一般
是否有升级投诉倾向:否
是否重复投诉:否
是否携转意向:否
是否投诉倾向:否
是否智能网关:智能网关
当前是否在线:
接入方式:
端到端诊断结果:客户侧设备问题（新增）
是否质差终端:无质差信息
光功率:-23.56
故障大类:宽带/电视
故障细类:移动高清电视故障(专席)
携转原因:
故障时间:2025-01-18 16:33:36
魔百和单播/组播:单播
具体故障现象:2002，消开户未恢复
客户其他诉求:
魔百和单/组播：单播;宽带小区$[晨晟世纪城片区]$</t>
  </si>
  <si>
    <t>2025-01-18 16:49:53</t>
  </si>
  <si>
    <t>2025-01-18 16:50:09</t>
  </si>
  <si>
    <t>SD-057-250118-809623-7719</t>
  </si>
  <si>
    <t>2025-01-18 22:16:14</t>
  </si>
  <si>
    <t>普通区域-寒亭区-北美风情-15053627670-200M-业务受理宽带-次数0-202501180000545362</t>
  </si>
  <si>
    <t>202501180000545362</t>
  </si>
  <si>
    <t>202501180000545362# 宽带账号:15053627670; 联系电话：15053627670，问题类型：此工单为群障修复工单，根据群障全量闭环修复管理要求，为确保客户网络通畅，请装维人员跟进修复网络问题，谢谢！ 
 群障标题：公告。故障描述：潍坊寒亭区北美风情光缆故障，预估24小时恢复，请帮忙拦截,如有需要请联系片区装维师傅王新昌15706307463主叫号码：18053634516.0;该号码仅供参考，请优先联系宽带账号。</t>
  </si>
  <si>
    <t>2025-01-18 23:15:08</t>
  </si>
  <si>
    <t>SD-057-250118-215803-7720</t>
  </si>
  <si>
    <t>2025-01-18 22:17:05</t>
  </si>
  <si>
    <t>80+银卡-普通区域-安丘市-外贸家属院南院-13668661487-1000M-宽带上网投诉-次数0-202501180000542767</t>
  </si>
  <si>
    <t>202501180000542767</t>
  </si>
  <si>
    <t>202501180000542767#流程受理流水号：20250118221142136686614871165091
客户号码:13668661487
客户姓名:辛**
投诉地市:潍坊
来话流水:2025011822112925320824555
宽带账号:13668661487
宽带账号归属地市:潍坊
宽带账号归属区县:安丘市
故障地址:潍坊安丘市兴安街道和平路外贸家属院南院9号楼*********
联系电话:13668661487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22:13:16
具体故障现象:提示网络无法连接，要求立马处理
客户其他诉求:
;宽带小区$[外贸家属院南院]$</t>
  </si>
  <si>
    <t>2025-01-18 22:59:52</t>
  </si>
  <si>
    <t>2025-01-19 07:30:11</t>
  </si>
  <si>
    <t>SD-057-250118-489132-1274</t>
  </si>
  <si>
    <t>2025-01-18 10:20:35</t>
  </si>
  <si>
    <t>【调研】-普通区域-安丘市-金地太阳城(含小庄子安置楼)-18364666658-300M-宽带上网投诉-次数0-202501180000170107</t>
  </si>
  <si>
    <t>202501180000170107</t>
  </si>
  <si>
    <t xml:space="preserve">202501180000170107#宽带账号：18364666658，宽带地址：潍坊安丘市兴安街道金地太阳城小庄子第三位卫生室，客户办理移动宽带业务，宽带无法上网，客户不在家家里人在使用，客户拒接线上排障要求上门维修，请处理，联系电话：13205361233，联系人：本人，谢谢，来电流水：2025011810140326620824627
</t>
  </si>
  <si>
    <t>2025-01-18 10:24:45</t>
  </si>
  <si>
    <t>2025-01-18 10:25:10</t>
  </si>
  <si>
    <t>SD-851-254370-3189-3551</t>
  </si>
  <si>
    <t>SD-057-250118-382415-1275</t>
  </si>
  <si>
    <t>2025-01-18 10:20:38</t>
  </si>
  <si>
    <t>普通区域-安丘市-张家沙沟村自然村-15264659395-300M-宽带上网投诉-次数0-20250118101843X723160412</t>
  </si>
  <si>
    <t>20250118101843X723160412</t>
  </si>
  <si>
    <t xml:space="preserve">【农村网络投诉】流程受理流水号：20250118101629152646593951028385
客户号码:15264659395
客户姓名:张**
投诉地市:潍坊
来话流水:2025011810141462620826862
宽带账号:15264659395
宽带账号归属地市:潍坊
宽带账号归属区县:安丘市
故障地址:潍坊安丘市官庄镇张家沙沟村张家沙沟村自然村张家沙沟村追加3号箱李书堂*********
联系电话:15065604097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10:21:06
具体故障现象:用户无法提供具体故障现象，
客户其他诉求:
</t>
  </si>
  <si>
    <t>2025-01-18 10:25:07</t>
  </si>
  <si>
    <t>2025-01-18 10:28:05</t>
  </si>
  <si>
    <t>SD-057-250118-280951-2881</t>
  </si>
  <si>
    <t>2025-01-18 12:56:14</t>
  </si>
  <si>
    <t>80+普通-普通区域-青州市-石河自然村-13386366635-1000M-宽带上网投诉-次数0-20250118125403X432902500</t>
  </si>
  <si>
    <t>20250118125403X432902500</t>
  </si>
  <si>
    <t xml:space="preserve">【农村网络投诉】流程受理流水号：20250118125222133863666351065732
客户号码:13386366635
客户姓名:王*
投诉地市:潍坊
来话流水:2025011812513658520880287
宽带账号:13386366635
宽带账号归属地市:潍坊
宽带账号归属区县:青州市
故障地址:潍坊青州市弥河镇石河石河自然村二次扩容4号箱村东一街北张茂林*********
联系电话:13386366635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12:52:32
具体故障现象:光猫亮红灯，引导 重启  光猫 插紧  光纤线
客户其他诉求:谢谢
</t>
  </si>
  <si>
    <t>2025-01-18 13:29:40</t>
  </si>
  <si>
    <t>2025-01-18 13:30:26</t>
  </si>
  <si>
    <t>SD-851-278715-18180-18710</t>
  </si>
  <si>
    <t>SD-057-250118-684901-1278</t>
  </si>
  <si>
    <t>2025-01-18 10:20:52</t>
  </si>
  <si>
    <t>80+银卡-普通区域-诸城市-西郊花园-13791893321-1000M-宽带上网投诉-次数0-202501180000167963</t>
  </si>
  <si>
    <t>202501180000167963</t>
  </si>
  <si>
    <t>202501180000167963#宽带账号：13791893321；宽带地址：潍坊诸城市龙都街道龙都街西郊花园19号楼客户来电反映：魔百合无法使用，经查询客户侧为质差机顶盒，请协助上门更换终端并一并处理故障问题，谢谢！联系电话：13791893321；联系人：先生；来电流水：2025011810170096620861123</t>
  </si>
  <si>
    <t>2025-01-18 10:22:44</t>
  </si>
  <si>
    <t>2025-01-18 10:23:11</t>
  </si>
  <si>
    <t>SD-851-292816-6255-25904</t>
  </si>
  <si>
    <t>SD-057-250118-765312-1324</t>
  </si>
  <si>
    <t>2025-01-18 10:26:01</t>
  </si>
  <si>
    <t>【调研】-80+普通-(目标)普通区域-寿光市-卫东化工南区-13963631692-300M-宽带上网投诉-次数0-202501180000173097</t>
  </si>
  <si>
    <t>202501180000173097</t>
  </si>
  <si>
    <t>202501180000173097#导航立单,客户通过语音导航反馈宽带故障问题,经诊断光猫设备性能不佳,要求装维回访处理,请协助.联系电话：13963631692</t>
  </si>
  <si>
    <t>2025-01-18 10:27:53</t>
  </si>
  <si>
    <t>2025-01-18 10:29:05</t>
  </si>
  <si>
    <t>SD-057-250118-458273-7708</t>
  </si>
  <si>
    <t>2025-01-18 22:01:35</t>
  </si>
  <si>
    <t>80+普通-普通区域-滨海-盐场二区-15264610431-300M-宽带上网投诉-次数0-202501180000542754</t>
  </si>
  <si>
    <t>202501180000542754</t>
  </si>
  <si>
    <t>202501180000542754#【已关注中国移动10086微信公众号】流程受理流水号：20250118220041152646104311165027
客户号码:15264610431
客户姓名:伊**
投诉地市:潍坊
来话流水:2025011821500497220800599
宽带账号:15264610431
宽带账号归属地市:潍坊
宽带账号归属区县:滨海
故障地址:潍坊滨海大家洼街道海滨街盐场二区（幸福二区）203号楼*********
联系电话:13863634103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光功率:-20.45
故障大类:宽带/电视
故障细类:宽带无法上网
携转原因:
故障时间:2025-01-18 22:00:55
具体故障现象:提示网络无法连接，
客户其他诉求:
;宽带小区$[盐场二区]$</t>
  </si>
  <si>
    <t>2025-01-18 22:09:03</t>
  </si>
  <si>
    <t>王聚华</t>
  </si>
  <si>
    <t>15706307097</t>
  </si>
  <si>
    <t>2025-01-18 22:09:22</t>
  </si>
  <si>
    <t>SD-057-250118-735042-2883</t>
  </si>
  <si>
    <t>2025-01-18 12:56:18</t>
  </si>
  <si>
    <t>普通区域-诸城市-草屋自然村-15065649516-100M-宽带上网投诉-次数0-20250118125416X564567630</t>
  </si>
  <si>
    <t>20250118125416X564567630</t>
  </si>
  <si>
    <t xml:space="preserve">【农村网络投诉】流程受理流水号：20250118125249150656495161065816
客户号码:15065649516
客户姓名:陈**
投诉地市:潍坊
来话流水:2025011812521245120884142
宽带账号:15065649516
宽带账号归属地市:潍坊
宽带账号归属区县:诸城市
故障地址:潍坊诸城市桃林镇草屋草屋自然村草屋村南9号箱（迟玉术）*********
联系电话:15065649516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12:54:04
具体故障现象:打不开网页，
客户其他诉求:
</t>
  </si>
  <si>
    <t>2025-01-18 12:58:22</t>
  </si>
  <si>
    <t>2025-01-18 12:58:56</t>
  </si>
  <si>
    <t>SD-057-250118-907681-2885</t>
  </si>
  <si>
    <t>2025-01-18 12:56:22</t>
  </si>
  <si>
    <t>【调研】-80+普通-普通区域-奎文区-青青家园-19853632580-1000M-宽带上网投诉-次数0-20250118125514X114619430</t>
  </si>
  <si>
    <t>20250118125514X114619430</t>
  </si>
  <si>
    <t xml:space="preserve">流程受理流水号：20250118125411198536325801066062
客户号码:19853632580
客户姓名:田**
投诉地市:潍坊
来话流水:2025011812530200620889346
宽带账号:19853632580
宽带账号归属地市:潍坊
宽带账号归属区县:奎文区
故障地址:潍坊奎文区北苑街道北宫街青青家园3号楼*********
联系电话:17554068719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故障细类:网速慢/上网掉线(专席)
携转原因:
故障时间:2025-01-18 12:50:51
具体故障现象:游戏卡顿，已重启设备未恢复
客户其他诉求:
</t>
  </si>
  <si>
    <t>2025-01-18 13:03:35</t>
  </si>
  <si>
    <t>2025-01-18 13:04:53</t>
  </si>
  <si>
    <t>SD-852-320330-2563-12466</t>
  </si>
  <si>
    <t>SD-057-250118-329854-7714</t>
  </si>
  <si>
    <t>2025-01-18 22:07:38</t>
  </si>
  <si>
    <t>普通区域-青州市-西侯庙村-15064442612-300M-宽带上网投诉-次数0-202501180000545438</t>
  </si>
  <si>
    <t>202501180000545438</t>
  </si>
  <si>
    <t>202501180000545438#【已关注中国移动10086微信公众号】流程受理流水号：20250118220637150644426121165064
客户号码:15064442612
客户姓名:侯**
投诉地市:潍坊
来话流水:2025011822062206120822415
宽带账号:15064442612
宽带账号归属地市:潍坊
宽带账号归属区县:青州市
故障地址:潍坊青州市黄楼街道西侯庙西侯庙村扩容2号箱（侯兆顺后墙）*********
联系电话:15064442612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22:06:52
具体故障现象:光猫亮红灯，
客户其他诉求:
;宽带小区$[西侯庙村]$</t>
  </si>
  <si>
    <t>2025-01-18 22:29:10</t>
  </si>
  <si>
    <t>2025-01-18 22:29:28</t>
  </si>
  <si>
    <t>SD-851-291838-34910-27433</t>
  </si>
  <si>
    <t>SD-057-250118-051863-1330</t>
  </si>
  <si>
    <t>2025-01-18 10:26:11</t>
  </si>
  <si>
    <t>【重投】-普通区域-坊子区-西华昌小区-15069606200-100M-业务受理宽带-次数0-202501180000175854</t>
  </si>
  <si>
    <t>2025-01-19 10:27:00</t>
  </si>
  <si>
    <t>202501180000175854</t>
  </si>
  <si>
    <t>202501180000175854# 宽带账号:15069606200; 联系电话：15069606200，问题类型：此工单为群障修复工单，根据群障全量闭环修复管理要求，为确保客户网络通畅，请装维人员跟进修复网络问题，谢谢！ 
 群障标题：公告。故障描述：潍坊坊子区西华昌小区光缆故障，预估24小时恢复，请帮忙拦截,如有需要请联系片区装维师傅陈文龙15762648022主叫号码：15069606200.0;该号码仅供参考，请优先联系宽带账号。</t>
  </si>
  <si>
    <t>2025-01-18 10:28:44</t>
  </si>
  <si>
    <t>2025-01-18 10:34:16</t>
  </si>
  <si>
    <t>SD-057-250118-749518-1333</t>
  </si>
  <si>
    <t>2025-01-18 10:26:15</t>
  </si>
  <si>
    <t>普通区域-安丘市-孙家十里河村自然村-18365605991-300M-业务受理宽带-次数0-202501180000174761</t>
  </si>
  <si>
    <t>202501180000174761</t>
  </si>
  <si>
    <t>202501180000174761# 宽带账号:18365605991; 联系电话：18365605991，问题类型：此工单为群障修复工单，根据群障全量闭环修复管理要求，为确保客户网络通畅，请装维人员跟进修复网络问题，谢谢！ 
 群障标题：公告。故障描述：孙家十里河村自然村主叫号码：18365605991.0;该号码仅供参考，请优先联系宽带账号。</t>
  </si>
  <si>
    <t>2025-01-18 10:27:48</t>
  </si>
  <si>
    <t>2025-01-18 10:28:07</t>
  </si>
  <si>
    <t>2025-01-18 18:41:14</t>
  </si>
  <si>
    <t>【调研】-80+普通-普通区域-寿光市-何家村自然村-15154486702-300M-宽带上网投诉-次数0-20250118183839X719135939 一级督办</t>
  </si>
  <si>
    <t>20250118183839X719135939</t>
  </si>
  <si>
    <t>2025-01-18 18:43:12</t>
  </si>
  <si>
    <t>2025-01-18 18:43:30</t>
  </si>
  <si>
    <t>SD-057-250118-973056-6459</t>
  </si>
  <si>
    <t>2025-01-18 18:47:12</t>
  </si>
  <si>
    <t>80+金卡-FTTR-普通区域-奎文区-紫筑雅园-15906360008-1000M-宽带延伸服务-次数0-202501180000496348</t>
  </si>
  <si>
    <t>202501180000496348</t>
  </si>
  <si>
    <t xml:space="preserve">202501180000496348#【已关注中国移动10086微信公众号】流程受理流水号：20250118184452159063600081144293
客户号码:15906360008
客户姓名:王**
投诉地市:潍坊
来话流水:2025011818405173920805491
宽带账号:15906360008
宽带账号归属地市:潍坊
宽带账号归属区县:奎文区
故障地址:潍坊高新区区高新1路与梨园街交叉路口西北角紫竹雅苑小区10-1-101
联系电话:13791886658
联系人:先生/女士
工单紧急程度:紧急
是否有升级投诉倾向:否
是否重复投诉:否
是否携转意向:否
是否投诉倾向:否
是否智能网关:智能网关
当前是否在线:是
接入方式:FTTH
是否质差终端:无质差信息
光功率:-12.12
故障大类:宽带/电视
故障细类:宽带延伸服务
携转原因:
故障时间:2025-01-18 18:44:59
具体故障现象:新增加一根网线，机顶盒网线插好后不通网
</t>
  </si>
  <si>
    <t>2025-01-18 18:51:46</t>
  </si>
  <si>
    <t>2025-01-18 18:52:27</t>
  </si>
  <si>
    <t>SD-851-304804-24200-1114</t>
  </si>
  <si>
    <t>SD-057-250118-142985-6460</t>
  </si>
  <si>
    <t>2025-01-18 18:47:13</t>
  </si>
  <si>
    <t>80+银卡-普通区域-潍城区-潍坊和平广场公寓-15906368066-300M-业务受理宽带-次数0-202501180000493885</t>
  </si>
  <si>
    <t>202501180000493885</t>
  </si>
  <si>
    <t>202501180000493885# 宽带账号:15906368066; 联系电话：15906368066，问题类型：此工单为群障修复工单，根据群障全量闭环修复管理要求，为确保客户网络通畅，请装维人员跟进修复网络问题，谢谢！ 
 群障标题：公告。故障描述：潍坊潍城区潍坊和平广场公寓光缆故障，预估24小时恢复，请帮忙拦截,如有需要请联系片区装维师傅高德玉15706307910主叫号码：15906368066.0;该号码仅供参考，请优先联系宽带账号。</t>
  </si>
  <si>
    <t>2025-01-18 19:29:49</t>
  </si>
  <si>
    <t>2025-01-18 20:31:27</t>
  </si>
  <si>
    <t>2025-01-18 22:03:29</t>
  </si>
  <si>
    <t>【调研】-普通区域-寿光市-父子候-13176729083-1000M-宽带上网投诉-次数0-202501180000546049 一级督办</t>
  </si>
  <si>
    <t>202501180000546049</t>
  </si>
  <si>
    <t>2025-01-18 23:02:26</t>
  </si>
  <si>
    <t>2025-01-19 07:03:00</t>
  </si>
  <si>
    <t>SD-851-247322-34739-8316</t>
  </si>
  <si>
    <t>SD-057-250118-365908-2842</t>
  </si>
  <si>
    <t>2025-01-18 12:50:27</t>
  </si>
  <si>
    <t>普通区域-临朐县-东白沙自然村-13854484762-300M-宽带上网投诉-次数0-20250118124954X794757984</t>
  </si>
  <si>
    <t>20250118124954X794757984</t>
  </si>
  <si>
    <t xml:space="preserve">【农村网络投诉】流程受理流水号：20250118124915138544847621065108
客户号码:13854484762
客户姓名:刘**
投诉地市:潍坊
来话流水:2025011812461955520845574
宽带账号:13854484762
宽带账号归属地市:潍坊
宽带账号归属区县:临朐县
故障地址:潍坊临朐县辛寨镇人民政府东白沙东白沙自然村东白沙村（扩容5次）23号箱顾玉珠（外墙）*********
联系电话:13854484762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故障细类:宽带无法上网(专席)
携转原因:
故障时间:2025-01-18 12:49:32
具体故障现象:电脑无法上网，用户要求上门处理，谢谢！
客户其他诉求:
</t>
  </si>
  <si>
    <t>2025-01-18 12:52:54</t>
  </si>
  <si>
    <t>2025-01-18 12:53:15</t>
  </si>
  <si>
    <t>SD-057-250118-813462-2892</t>
  </si>
  <si>
    <t>2025-01-18 12:56:37</t>
  </si>
  <si>
    <t>普通区域-寿光市-南范村-15853653572-200M-业务受理宽带-次数0-202501180000274127</t>
  </si>
  <si>
    <t>202501180000274127</t>
  </si>
  <si>
    <t>202501180000274127# 宽带账号:15853653572; 联系电话：15853653572，问题类型：此工单为群障修复工单，根据群障全量闭环修复管理要求，为确保客户网络通畅，请装维人员跟进修复网络问题，谢谢！ 
 群障标题：公告。故障描述：潍坊寿光市南范村光缆故障，预估24小时恢复，请帮忙拦截,如有需要请联系片区装维师傅刘彬15706307765主叫号码：15098187181.0;该号码仅供参考，请优先联系宽带账号。</t>
  </si>
  <si>
    <t>2025-01-18 13:02:54</t>
  </si>
  <si>
    <t>2025-01-18 13:03:14</t>
  </si>
  <si>
    <t>SD-057-250118-256734-2895</t>
  </si>
  <si>
    <t>2025-01-18 12:56:43</t>
  </si>
  <si>
    <t>普通区域-高密市-凯宇凤城尚品-15863276211-300M-业务受理宽带-次数0-202501180000273544</t>
  </si>
  <si>
    <t>202501180000273544</t>
  </si>
  <si>
    <t>202501180000273544#【已关注中国移动10086微信公众号】 宽带账号:15863276211; 联系电话：15863276211，问题类型：此工单为群障修复工单，根据群障全量闭环修复管理要求，为确保客户网络通畅，请装维人员跟进修复网络问题，谢谢！ 
 群障标题：公告。故障描述：潍坊高密市凯宇凤城尚品光缆故障，预估24小时恢复，请帮忙拦截,如有需要请联系片区装维师傅张勐蜚15706307304主叫号码：15863276211.0;该号码仅供参考，请优先联系宽带账号。</t>
  </si>
  <si>
    <t>2025-01-18 12:57:45</t>
  </si>
  <si>
    <t>2025-01-18 12:58:07</t>
  </si>
  <si>
    <t>SD-057-250118-896241-1290</t>
  </si>
  <si>
    <t>2025-01-18 10:22:12</t>
  </si>
  <si>
    <t>【调研】-80+金卡-普通区域-奎文区-农科院-13854455070-1000M-宽带上网投诉-次数0-202501180000170922</t>
  </si>
  <si>
    <t>202501180000170922</t>
  </si>
  <si>
    <t>202501180000170922#客户来电反映宽带网络机顶盒无法观看，线上排障未恢复，请协助处理，谢谢, 
联系电话：本机，联系人：先生，流水：2025011810201694020801357</t>
  </si>
  <si>
    <t>2025-01-18 10:24:56</t>
  </si>
  <si>
    <t>2025-01-18 10:25:21</t>
  </si>
  <si>
    <t>SD-851-303629-543-11874</t>
  </si>
  <si>
    <t>SD-057-250118-698574-2899</t>
  </si>
  <si>
    <t>2025-01-18 12:56:51</t>
  </si>
  <si>
    <t>普通区域-青州市-山工苑-1562162358802-300M-业务受理宽带-次数0-202501180000274140</t>
  </si>
  <si>
    <t>202501180000274140</t>
  </si>
  <si>
    <t>202501180000274140# 宽带账号:1562162358802; 联系电话：1562162358802，问题类型：此工单为群障修复工单，根据群障全量闭环修复管理要求，为确保客户网络通畅，请装维人员跟进修复网络问题，谢谢！ 
 群障标题：公告。故障描述：潍坊青州市山工苑光缆故障，预估24小时恢复，请帮忙拦截,如有需要请联系片区装维师傅李明辉15706307632主叫号码：15621623588.0;该号码仅供参考，请优先联系宽带账号。</t>
  </si>
  <si>
    <t>2025-01-18 12:58:20</t>
  </si>
  <si>
    <t>2025-01-18 12:58:41</t>
  </si>
  <si>
    <t>SD-851-281043-8775-5907</t>
  </si>
  <si>
    <t>SD-057-250118-908724-6467</t>
  </si>
  <si>
    <t>2025-01-18 18:47:25</t>
  </si>
  <si>
    <t>【调研】-80+银卡-(目标)普通区域-青州市-化肥厂宿舍-13863678373-300M-宽带上网投诉-次数0-20250118184601X161166323</t>
  </si>
  <si>
    <t>20250118184601X161166323</t>
  </si>
  <si>
    <t xml:space="preserve">流程受理流水号：20250118184417138636783731144214
客户号码:13863678373
客户姓名:陈**
投诉地市:潍坊
来话流水:2025011818440329920824403
宽带账号:13863678373
宽带账号归属地市:潍坊
宽带账号归属区县:青州市
故障地址:潍坊青州市益都街道海岱北路化肥厂宿舍58号楼*********
联系电话:13863678373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18:44:05
具体故障现象:打不开网页，
客户其他诉求:
</t>
  </si>
  <si>
    <t>2025-01-18 18:50:09</t>
  </si>
  <si>
    <t>2025-01-18 18:50:27</t>
  </si>
  <si>
    <t>SD-851-251304-1220-20081</t>
  </si>
  <si>
    <t>SD-057-250118-507249-1293</t>
  </si>
  <si>
    <t>2025-01-18 10:22:36</t>
  </si>
  <si>
    <t>【调研】-80+银卡-普通区域-寿光市-凤凰小区二期-13562665685-300M-魔百和投诉-次数0-202501180000172431</t>
  </si>
  <si>
    <t>202501180000172431</t>
  </si>
  <si>
    <t>202501180000172431#流程受理流水号：20250118102024135626656851029458
客户号码:13562665685
客户姓名:桑**
投诉地市:潍坊
来话流水:2025011810131568920814997
宽带账号:13562665685
宽带账号归属地市:潍坊
宽带账号归属区县:寿光市
故障地址:潍坊寿光市文家街道桑家庄
联系电话:13780802186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光功率:-15.17
故障大类:宽带/电视
故障细类:移动高清电视故障(专席)
携转原因:
故障时间:2025-01-18 10:20:39
魔百和单播/组播:组播
具体故障现象:电视机提示无信号，客户来电反映电视机无法观看，我处正常排查未恢复，请协助处理谢谢
客户其他诉求:
魔百和单/组播：组播;宽带小区$[凤凰小区二期]$</t>
  </si>
  <si>
    <t>2025-01-18 10:26:44</t>
  </si>
  <si>
    <t>2025-01-18 10:27:11</t>
  </si>
  <si>
    <t>SD-057-250118-387542-1345</t>
  </si>
  <si>
    <t>2025-01-18 10:26:40</t>
  </si>
  <si>
    <t>普通区域--null--宽带上网投诉-次数0-202501170000503145</t>
  </si>
  <si>
    <t>2025-01-19 11:27:00</t>
  </si>
  <si>
    <t>202501170000503145</t>
  </si>
  <si>
    <t>202501170000503145#15910118185客户反映对于前期流水：202501110000246922 处理结果不满，要求继续处理谢谢。 联系人：先生 联系电话：15169698555 流水：2025011718143996320822976</t>
  </si>
  <si>
    <t>2025-01-19 11:24:43</t>
  </si>
  <si>
    <t>2025-01-18 12:51:25</t>
  </si>
  <si>
    <t>80+金卡-普通区域-奎文区-武家涧头自然村-15063679849-300M-宽带上网投诉-次数0-202501180000271802 一级督办</t>
  </si>
  <si>
    <t>202501180000271802</t>
  </si>
  <si>
    <t>2025-01-18 12:59:53</t>
  </si>
  <si>
    <t>2025-01-18 13:00:26</t>
  </si>
  <si>
    <t>SD-851-268313-7744-29467</t>
  </si>
  <si>
    <t>SD-057-250118-430257-2850</t>
  </si>
  <si>
    <t>2025-01-18 12:51:42</t>
  </si>
  <si>
    <t>80+银卡-普通区域-昌邑市-服装厂宿舍-15966158723-1000M-宽带上网投诉-次数0-202501180000271095</t>
  </si>
  <si>
    <t>202501180000271095</t>
  </si>
  <si>
    <t>202501180000271095#受理号码 : 15966158723客户姓名 : 耿**号码归属地 : 潍坊坊子 － 坊子用户品牌 : 全球通；宽带地址：潍坊昌邑市城里东街华发小区2号楼202室；客户来电反映宽带不能使用，光猫的光信号亮红灯，重启不行，要求师傅上门，请协助处理，谢谢！联系电话：15966110949；联系人：先生；来电流水：2025011812452144720839215</t>
  </si>
  <si>
    <t>2025-01-18 13:05:35</t>
  </si>
  <si>
    <t>2025-01-18 13:05:59</t>
  </si>
  <si>
    <t>SD-851-232159-8232-15262</t>
  </si>
  <si>
    <t>SD-057-250118-582791-2900</t>
  </si>
  <si>
    <t>2025-01-18 12:56:54</t>
  </si>
  <si>
    <t>80+银卡-普通区域-寿光市-东北河村自然村-18765766788-200M-业务受理宽带-次数0-202501180000274241</t>
  </si>
  <si>
    <t>202501180000274241</t>
  </si>
  <si>
    <t>202501180000274241# 宽带账号:18765766788; 联系电话：18765766788，问题类型：此工单为群障修复工单，根据群障全量闭环修复管理要求，为确保客户网络通畅，请装维人员跟进修复网络问题，谢谢！ 
 群障标题：公告。故障描述：潍坊寿光市东北河村自然村光缆故障，预估24小时恢复，请帮忙拦截,如有需要请联系片区装维师傅吴炳祥15706307759主叫号码：18765766788.0;该号码仅供参考，请优先联系宽带账号。</t>
  </si>
  <si>
    <t>2025-01-18 13:16:00</t>
  </si>
  <si>
    <t>2025-01-18 13:16:20</t>
  </si>
  <si>
    <t>SD-851-273163-28179-21959</t>
  </si>
  <si>
    <t>SD-057-250118-531782-6420</t>
  </si>
  <si>
    <t>2025-01-18 18:41:31</t>
  </si>
  <si>
    <t>80+银卡-普通区域-昌乐县-上庄村自然村-13695362776-200M-宽带上网投诉-次数0-20250118183929X769029577</t>
  </si>
  <si>
    <t>20250118183929X769029577</t>
  </si>
  <si>
    <t xml:space="preserve">【农村网络投诉】流程受理流水号：20250118183626136953627761143019
客户号码:13695362776
客户姓名:徐**
投诉地市:潍坊
来话流水:2025011818352456020872729
宽带账号:13695362776
宽带账号归属地市:潍坊
宽带账号归属区县:昌乐县
故障地址:潍坊昌乐县乔官镇上庄村上庄村自然村上庄村3#（徐中孝屋西头）*********
联系电话:13695362776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18:37:22
具体故障现象:客户来电反映网络连接不上，注册灯闪烁，引导客户将光纤线插紧捋直未恢复，请协助处理，谢谢！
客户其他诉求:
</t>
  </si>
  <si>
    <t>2025-01-18 18:42:48</t>
  </si>
  <si>
    <t>2025-01-18 18:45:03</t>
  </si>
  <si>
    <t>SD-057-250118-064931-6471</t>
  </si>
  <si>
    <t>2025-01-18 18:47:34</t>
  </si>
  <si>
    <t>普通区域-高密市-邹家窎庄-13953643720-300M-宽带上网投诉-次数0-20250118184639X199588318</t>
  </si>
  <si>
    <t>20250118184639X199588318</t>
  </si>
  <si>
    <t xml:space="preserve">流程受理流水号：20250118184517139536437201144365
客户号码:13953643720
客户姓名:邹**
投诉地市:潍坊
来话流水:2025011818441301220825339
宽带账号:13953643720
宽带账号归属地市:潍坊
宽带账号归属区县:高密市
故障地址:潍坊高密市柏城镇邹家窎庄邹家窎庄邹建田13
联系电话:13953643720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故障时间:2025-01-18 18:45:18
具体故障现象:提示网络无法连接，
客户其他诉求:
</t>
  </si>
  <si>
    <t>2025-01-18 18:50:45</t>
  </si>
  <si>
    <t>SD-851-246142-12080-19302</t>
  </si>
  <si>
    <t>SD-057-250118-865214-6472</t>
  </si>
  <si>
    <t>普通区域-奎文区-纺织小区三区（潍棉）-13791629606-300M-业务受理宽带-次数0-202501180000494781</t>
  </si>
  <si>
    <t>202501180000494781</t>
  </si>
  <si>
    <t>202501180000494781#【已关注中国移动10086微信公众号】 宽带账号:13791629606; 联系电话：13791629606，问题类型：此工单为群障修复工单，根据群障全量闭环修复管理要求，为确保客户网络通畅，请装维人员跟进修复网络问题，谢谢！ 
 群障标题：公告。故障描述：潍坊奎文区纺织小区三区（潍棉）光缆故障，预估24小时恢复，请帮忙拦截,如有需要请联系片区装维师傅祝建振15706366522主叫号码：13791629606.0;该号码仅供参考，请优先联系宽带账号。</t>
  </si>
  <si>
    <t>2025-01-18 19:06:19</t>
  </si>
  <si>
    <t>2025-01-18 19:06:38</t>
  </si>
  <si>
    <t>SD-057-250118-814052-1346</t>
  </si>
  <si>
    <t>2025-01-18 10:26:41</t>
  </si>
  <si>
    <t>普通区域-坊子区-西李一村-15064617717-300M-业务受理宽带-次数0-202501180000174773</t>
  </si>
  <si>
    <t>202501180000174773</t>
  </si>
  <si>
    <t>202501180000174773#【已关注中国移动10086微信公众号】 宽带账号:15064617717; 联系电话：15064617717，问题类型：此工单为群障修复工单，根据群障全量闭环修复管理要求，为确保客户网络通畅，请装维人员跟进修复网络问题，谢谢！ 
 群障标题：公告。故障描述：潍坊坊子区西李一村光缆故障，预估24小时恢复，请帮忙拦截,如有需要请联系片区装维师傅王晓伟15706307269主叫号码：15064617717.0;该号码仅供参考，请优先联系宽带账号。</t>
  </si>
  <si>
    <t>2025-01-18 10:31:31</t>
  </si>
  <si>
    <t>王晓伟</t>
  </si>
  <si>
    <t>15706307263</t>
  </si>
  <si>
    <t>dw3_jk_fzwangxiaowei</t>
  </si>
  <si>
    <t>2025-01-18 10:32:09</t>
  </si>
  <si>
    <t>SD-851-267711-1333-23549</t>
  </si>
  <si>
    <t>SD-057-250118-310584-1349</t>
  </si>
  <si>
    <t>2025-01-18 10:27:44</t>
  </si>
  <si>
    <t>【调研】-普通区域-奎文区-盛源小镇-18369697785-300M-业务受理宽带-次数0-202501180000176569</t>
  </si>
  <si>
    <t>202501180000176569</t>
  </si>
  <si>
    <t>202501180000176569#客户来电反映宽带网络无法上网，线上排障未恢复，请协助处理，谢谢, 
联系电话：本机，联系人，女士，流水： 2025011810253735920867455</t>
  </si>
  <si>
    <t>2025-01-18 10:31:12</t>
  </si>
  <si>
    <t>2025-01-18 10:31:53</t>
  </si>
  <si>
    <t>SD-057-250118-037954-2854</t>
  </si>
  <si>
    <t>2025-01-18 12:52:30</t>
  </si>
  <si>
    <t>80+银卡-普通区域-昌乐县-中庭景苑-13563621250-300M-宽带延伸服务-次数0-202501180000269673</t>
  </si>
  <si>
    <t>202501180000269673</t>
  </si>
  <si>
    <t xml:space="preserve">202501180000269673#流程受理流水号：20250118125121135636212501065548
客户号码:13563621250
客户姓名:潘**
投诉地市:潍坊
来话流水:2025011812495835820869602
宽带账号:13563621250
宽带账号归属地市:潍坊
宽带账号归属区县:昌乐县
故障地址:潍坊昌乐县宝城街道新昌路中庭景苑2号楼*********
联系电话:15662495005
联系人:先生/女士
工单紧急程度:一般
是否有升级投诉倾向:否
是否重复投诉:否
是否携转意向:否
是否投诉倾向:否
是否智能网关:智能网关
当前是否在线:是
接入方式:FTTH
是否质差终端:无质差信息
光功率:-20.40
故障大类:宽带/电视
故障细类:宽带延伸服务
携转原因:
故障时间:2025-01-18 12:51:30
具体故障现象:重新布置网线，要求把家里的网线挪动一个位置，请处理，谢谢
</t>
  </si>
  <si>
    <t>2025-01-18 12:54:50</t>
  </si>
  <si>
    <t>2025-01-18 12:55:59</t>
  </si>
  <si>
    <t>SD-057-250118-685127-6425</t>
  </si>
  <si>
    <t>2025-01-18 18:42:15</t>
  </si>
  <si>
    <t>普通区域-寿光市-温泉小区-13508968885-300M-宽带延伸服务-次数0-202501180000494113</t>
  </si>
  <si>
    <t>202501180000494113</t>
  </si>
  <si>
    <t xml:space="preserve">202501180000494113#流程受理流水号：20250118184133135089688851143809
客户号码:13508968885
客户姓名:王**
投诉地市:潍坊
来话流水:2025011818383640620892241
宽带账号:13508968885
宽带账号归属地市:潍坊
宽带账号归属区县:寿光市
故障地址:潍坊寿光市圣城街道渤海路温泉小区4号楼*********
联系电话:13508968885
联系人:先生/女士
工单紧急程度:一般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故障时间:2025-01-18 18:44:48
具体故障现象:调测路由器，
</t>
  </si>
  <si>
    <t>2025-01-18 18:45:59</t>
  </si>
  <si>
    <t>2025-01-18 18:46:36</t>
  </si>
  <si>
    <t>SD-057-250118-948713-1353</t>
  </si>
  <si>
    <t>2025-01-18 10:28:00</t>
  </si>
  <si>
    <t>80+银卡-普通区域-奎文区-后栾花园-13793655599-1000M-宽带上网投诉-次数0-202501180000175394</t>
  </si>
  <si>
    <t>202501180000175394</t>
  </si>
  <si>
    <t xml:space="preserve">202501180000175394# 宽带账号：13793655599；宽带地址：潍坊奎文区梨园街道文化路后栾花园5号楼*********；客户来电反映宽带/无法联网 /客户不配合排障，要求上门，请协助处理，谢谢！！来电流水：2025011810205145220808492，联系电话：13406696677
</t>
  </si>
  <si>
    <t>2025-01-18 10:30:48</t>
  </si>
  <si>
    <t>2025-01-18 10:31:04</t>
  </si>
  <si>
    <t>SD-057-250118-784092-2910</t>
  </si>
  <si>
    <t>2025-01-18 12:58:35</t>
  </si>
  <si>
    <t>80+银卡-普通区域-奎文区-宝鼎花园片区-15064470000-1000M-宽带上网投诉-次数0-202501180000273943</t>
  </si>
  <si>
    <t>202501180000273943</t>
  </si>
  <si>
    <t>202501180000273943#宽带账号：15064470000；宽带地址：潍坊奎文区广文街道胜利街宝鼎花园片区云景台6号楼****；客户来电反映连接不上网络，请协助处理，谢谢！联系电话：15064470000；联系人：***；来电流水：2025011812542368120898185</t>
  </si>
  <si>
    <t>2025-01-18 13:00:54</t>
  </si>
  <si>
    <t>2025-01-18 13:12:04</t>
  </si>
  <si>
    <t>SD-851-309870-23-7056</t>
  </si>
  <si>
    <t>SD-057-250118-172096-6427</t>
  </si>
  <si>
    <t>2025-01-18 18:42:20</t>
  </si>
  <si>
    <t>普通区域-青州市-王家辇村自然村-15065626475-1000M-宽带上网投诉-次数0-202501180000495313</t>
  </si>
  <si>
    <t>202501180000495313</t>
  </si>
  <si>
    <t xml:space="preserve">202501180000495313#流程受理流水号：20250118184026150656264751143627
客户号码:15065626475
客户姓名:陈**
投诉地市:潍坊
来话流水:2025011818393857520898250
宽带账号:15065626475
宽带账号归属地市:潍坊
宽带账号归属区县:青州市
故障地址:潍坊青州市邵庄镇王家辇村王家辇村自然村邵庄镇王家辇村1号箱（村西卫生所）*********
联系电话:17865610612
联系人:女士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故障时间:2025-01-18 18:41:29
魔百和单播/组播:单播
具体故障现象:电视提示网络类错误
客户其他诉求:客户侧为质差终端，要求上门更换终端并一并处理故障问题。
</t>
  </si>
  <si>
    <t>2025-01-18 18:46:09</t>
  </si>
  <si>
    <t>2025-01-18 18:46:29</t>
  </si>
  <si>
    <t>SD-851-326382-2856-23741</t>
  </si>
  <si>
    <t>SD-057-250118-578426-1362</t>
  </si>
  <si>
    <t>2025-01-18 10:29:15</t>
  </si>
  <si>
    <t>普通区域-昌邑市-三得利-13963655881-200M-宽带上网投诉-次数0-20250118102836X316927343</t>
  </si>
  <si>
    <t>2025-01-19 11:30:00</t>
  </si>
  <si>
    <t>2025-01-18 10:30:56</t>
  </si>
  <si>
    <t>2025-01-18 10:31:14</t>
  </si>
  <si>
    <t>SD-057-250118-759638-1308</t>
  </si>
  <si>
    <t>2025-01-18 10:23:57</t>
  </si>
  <si>
    <t>普通区域-青州市-云门春小区-18706513067-300M-宽带上网投诉-次数0-202501180000171560</t>
  </si>
  <si>
    <t>202501180000171560</t>
  </si>
  <si>
    <t>202501180000171560#流程受理流水号：20250118102324187065130671030248
客户号码:18706513067
客户姓名:周**
投诉地市:潍坊
来话流水:2025011810225850620834876
宽带账号:18706513067
账号归属区县:青州
联系电话:18706513067
联系人:先生/女士
宽带地址:潍坊
工单紧急程度:一般
是否投诉倾向:否
是否重复投诉:否
是否携转意向:否
是否有升级投诉倾向:否
*业务名称:业务融合开机流程宽带+OTT
投诉内容:手机号码：18706513067，【问题描述】客户已办理宽带业务，有开通单，要求装维尽快联系上门，请处理，谢谢。联系电话：18706513067，联系人：先生/女士，录音流水号：2025011810225850620834876。受理明细：531920062399999999。
在途开通单信息：536240827445817998，18706513067，2024-08-27 14:52:36，业务融合开机流程宽带+OTT，处理中，装维选址
是否到厅:否
业务名称:业务融合开机流程宽带+OTT
;宽带小区$[云门春小区]$</t>
  </si>
  <si>
    <t>2025-01-18 10:27:36</t>
  </si>
  <si>
    <t>SD-851-330301-9719-21030</t>
  </si>
  <si>
    <t>SD-057-250118-785432-2864</t>
  </si>
  <si>
    <t>2025-01-18 12:53:24</t>
  </si>
  <si>
    <t>80+普通-普通区域-寒亭区-元和新城-15264610437-500M-宽带上网投诉-次数0-202501180000269573</t>
  </si>
  <si>
    <t>202501180000269573</t>
  </si>
  <si>
    <t>202501180000269573#宽带账号：15264610437；宽带地址：潍坊寒亭区寒亭街道益新街元和新城元和新城27号楼；客户来电反映宽带电视无法观看，经查询客户侧为质差机顶盒，请协助上门更换终端并一并处理故障问题，谢谢！联系电话：13468482332；联系人：先生；来电流水：2025011812505517220875844。</t>
  </si>
  <si>
    <t>2025-01-18 12:54:47</t>
  </si>
  <si>
    <t>2025-01-18 12:55:16</t>
  </si>
  <si>
    <t>SD-057-250118-689275-2865</t>
  </si>
  <si>
    <t>2025-01-18 12:53:34</t>
  </si>
  <si>
    <t>80+银卡-普通区域-奎文区-樱园东区-13964653815-300M-宽带延伸服务-次数0-202501180000272010</t>
  </si>
  <si>
    <t>202501180000272010</t>
  </si>
  <si>
    <t xml:space="preserve">202501180000272010#流程受理流水号：20250118125202139646538151065662
客户号码:13964653815
客户姓名:徐**
投诉地市:潍坊
来话流水:2025011812504277620874543
宽带账号:13964653815
宽带账号归属地市:潍坊
宽带账号归属区县:奎文区
故障地址:潍坊奎文区梨园街道樱前街樱园东区27号楼*********
联系电话:13964653815
联系人:先生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故障时间:2025-01-18 12:52:32
具体故障现象:调测其它设备，
</t>
  </si>
  <si>
    <t>2025-01-18 12:54:41</t>
  </si>
  <si>
    <t>2025-01-18 12:55:05</t>
  </si>
  <si>
    <t>SD-057-250118-347051-2868</t>
  </si>
  <si>
    <t>2025-01-18 12:54:01</t>
  </si>
  <si>
    <t>【调研】-80+普通-普通区域-青州市-大花林村-13562654322-300M-宽带上网投诉-次数0-202501180000270235</t>
  </si>
  <si>
    <t>202501180000270235</t>
  </si>
  <si>
    <t>202501180000270235#13562654322客户来电反映宽带无法正常使用，家中老人，无法提供具体情况，后台显示质差路由器。请尽快协助处理，谢谢    联系人： 先生 联系电话：13864698116来话流水2025011812510745220877155</t>
  </si>
  <si>
    <t>2025-01-18 13:01:57</t>
  </si>
  <si>
    <t>2025-01-18 13:02:20</t>
  </si>
  <si>
    <t>SD-057-250118-813069-6440</t>
  </si>
  <si>
    <t>2025-01-18 18:44:38</t>
  </si>
  <si>
    <t>普通区域-安丘市-鲁丰花园-18263651634-1000M-宽带上网投诉-次数0-202501180000492658</t>
  </si>
  <si>
    <t>202501180000492658</t>
  </si>
  <si>
    <t xml:space="preserve">202501180000492658#宽带账号：18263651634；宽带地址：潍坊安丘市兴安街道华安路鲁丰锦绣花园C7楼；客户来电反映宽带网络慢卡顿，客户不配合排障，要求师傅上门，请协助处理，谢谢！联系电话：18753615283；联系人：郭**；来电流水：****。 </t>
  </si>
  <si>
    <t>2025-01-18 18:45:43</t>
  </si>
  <si>
    <t>2025-01-18 18:46:01</t>
  </si>
  <si>
    <t>SD-851-326951-11287-12577</t>
  </si>
  <si>
    <t>2025-01-18 10:20:02</t>
  </si>
  <si>
    <t>【调研】-80+普通-普通区域-寒亭区-富郭庄二村自然村-15065656837-1000M-魔百和投诉-次数0-20250118101732X652384489 一级督办</t>
  </si>
  <si>
    <t>20250118101732X652384489</t>
  </si>
  <si>
    <t>2025-01-18 10:28:56</t>
  </si>
  <si>
    <t>SD-851-302321-18146-20097</t>
  </si>
  <si>
    <t>SD-057-250118-691528-2869</t>
  </si>
  <si>
    <t>2025-01-18 12:54:11</t>
  </si>
  <si>
    <t>普通区域-青州市-青州龙泉社区-18263656460-200M-宽带上网投诉-次数0-202501180000272226</t>
  </si>
  <si>
    <t>202501180000272226</t>
  </si>
  <si>
    <t>202501180000272226#
用户表示宽带不能正常使用，不配合操作，要求上门维修，请工作人员协助处理，谢谢！流水号2025011812491585120865003，联系人女士，联系电话18263656460！</t>
  </si>
  <si>
    <t>2025-01-18 13:00:44</t>
  </si>
  <si>
    <t>2025-01-18 13:01:08</t>
  </si>
  <si>
    <t>SD-852-309983-1072-13598</t>
  </si>
  <si>
    <t>2025-01-18 12:54:17</t>
  </si>
  <si>
    <t>【调研】-80+银卡-普通区域-奎文区-四平新苑-18865363818-100M-魔百和投诉-次数0-202501180000269974 一级督办</t>
  </si>
  <si>
    <t>202501180000269974</t>
  </si>
  <si>
    <t>2025-01-18 12:58:42</t>
  </si>
  <si>
    <t>2025-01-18 12:59:47</t>
  </si>
  <si>
    <t>SD-057-250118-198372-2872</t>
  </si>
  <si>
    <t>2025-01-18 12:54:43</t>
  </si>
  <si>
    <t>普通区域-寿光市-兴业家园-13406607476-300M-宽带上网投诉-次数0-202501180000270869</t>
  </si>
  <si>
    <t>202501180000270869</t>
  </si>
  <si>
    <t>202501180000270869#受理号码 : 13406607476客户姓名 : 马**号码归属地 : 潍坊寿光 － 寿光用户品牌 : 全球通，宽带账号：13406607476；宽带地址：潍坊寿光市上口镇东风大街兴业家园20号楼3单元302室；客户来电反映宽带网速慢，测速不达标，客户不配合排障，要求上门，请协助处理，谢谢！联系电话：本机；联系人：先生；来电流水：2025011812503409020873576</t>
  </si>
  <si>
    <t>2025-01-18 12:58:04</t>
  </si>
  <si>
    <t>2025-01-18 12:58:21</t>
  </si>
  <si>
    <t>SD-057-250118-427816-6446</t>
  </si>
  <si>
    <t>2025-01-18 18:45:50</t>
  </si>
  <si>
    <t>普通区域-高密市-前埠口-15063698684-300M-宽带上网投诉-次数0-202501180000494034</t>
  </si>
  <si>
    <t>202501180000494034</t>
  </si>
  <si>
    <t>202501180000494034#宽带账号：15063698684；宽带地址：潍坊高密市朝阳街道前埠口；客户来电反映下午安装的机顶盒，网线太长装维未给固定显得屋里很乱，要求师傅上门，请协助处理，谢谢！联系电话：15063698684；联系人：先生；来电流水：2025011818365739320882247</t>
  </si>
  <si>
    <t>2025-01-18 18:55:20</t>
  </si>
  <si>
    <t>2025-01-18 18:55:51</t>
  </si>
  <si>
    <t>SD-851-316318-12562-4720</t>
  </si>
  <si>
    <t>SD-057-250118-382745-1272</t>
  </si>
  <si>
    <t>2025-01-18 10:20:17</t>
  </si>
  <si>
    <t>【调研】-80+白金-FTTR-(目标)普通区域-潍城区-冷藏厂片区-18765666109-1000M-宽带上网投诉-次数0-202501180000171020</t>
  </si>
  <si>
    <t>202501180000171020</t>
  </si>
  <si>
    <t>202501180000171020#流程受理流水号：20250118101916187656661091029136
客户号码:18765666109
客户姓名:朱**
投诉地市:潍坊
来话流水:2025011810174907920871124
宽带账号:18765666109
宽带账号归属地市:潍坊
宽带账号归属区县:潍城区
故障地址:潍坊潍城区南关街道仓南街冷藏厂片区空五师东院14号楼2单元201*********
联系电话:18765666109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光功率:-21.13
故障大类:宽带/电视
故障细类:网速慢/上网掉线(专席)
携转原因:
故障时间:2025-01-18 10:20:07
具体故障现象:网速慢卡顿，
客户其他诉求:
;宽带小区$[冷藏厂片区]$</t>
  </si>
  <si>
    <t>2025-01-18 10:23:38</t>
  </si>
  <si>
    <t>2025-01-18 10:23:56</t>
  </si>
  <si>
    <t>SD-851-276445-23148-9029</t>
  </si>
  <si>
    <t>SD-057-250118-308652-2874</t>
  </si>
  <si>
    <t>2025-01-18 12:55:15</t>
  </si>
  <si>
    <t>80+白金-普通区域-潍城区-军埠口村自然村-15966159187-1000M-业务受理宽带-次数0-202501180000272048</t>
  </si>
  <si>
    <t>202501180000272048</t>
  </si>
  <si>
    <t>202501180000272048#【已关注中国移动10086微信公众号】 导航立单,用户所在位置有群障,已向客户播报,客户要求装维回访.此工单为群障修复工单,根据群障全量闭环管理要求,为确保客户网络通畅,请装维人员跟进修复网络问题,谢谢.联系电话：15966159187</t>
  </si>
  <si>
    <t>2025-01-18 13:44:00</t>
  </si>
  <si>
    <t>2025-01-18 16:44:20</t>
  </si>
  <si>
    <t>SD-057-250118-735692-7743</t>
  </si>
  <si>
    <t>2025-01-18 22:38:52</t>
  </si>
  <si>
    <t>(目标)普通区域-寒亭区-辛正小区-15853687936-500M-宽带上网投诉-次数0-202501180000545654</t>
  </si>
  <si>
    <t>202501180000545654</t>
  </si>
  <si>
    <t>202501180000545654#【已关注中国移动10086微信公众号】流程受理流水号：20250118223813158536879361165221
客户号码:15853687936
客户姓名:殷**
投诉地市:潍坊
来话流水:2025011822372541320832071
宽带账号:15853687936
宽带账号归属地市:潍坊
宽带账号归属区县:寒亭区
故障地址:潍坊寒亭区经济开发区长松路辛正小区3号楼（禁止受理）*********
联系电话:15853687936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光功率:-17.09
故障大类:宽带/电视
故障细类:宽带无法上网
携转原因:
故障时间:2025-01-18 22:38:35
具体故障现象:提示网络无法连接，
客户其他诉求:
;宽带小区$[辛正小区]$</t>
  </si>
  <si>
    <t>2025-01-18 23:17:08</t>
  </si>
  <si>
    <t>2025-01-19 07:22:50</t>
  </si>
  <si>
    <t>SD-851-249229-4387-26570</t>
  </si>
  <si>
    <t>SD-057-250118-928431-7678</t>
  </si>
  <si>
    <t>2025-01-18 21:43:16</t>
  </si>
  <si>
    <t>【调研】-80+金卡-普通区域-临朐县-响水崖自然村-13963657003-1000M-宽带上网投诉-次数0-202501180000543279</t>
  </si>
  <si>
    <t>202501180000543279</t>
  </si>
  <si>
    <t>202501180000543279#【已关注中国移动10086微信公众号】流程受理流水号：20250118214101139636570031164850
客户号码:13963657003
客户姓名:李**
投诉地市:潍坊
来话流水:2025011821402306420879652
宽带账号:13963657003
宽带账号归属地市:潍坊
宽带账号归属区县:临朐县
故障地址:潍坊临朐县九山镇人民政府响水崖响水崖自然村响水崖（扩容）13号箱董万成（外墙）*********
联系电话:18954525063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21:42:45
具体故障现象:光猫亮红灯，
客户其他诉求:
;宽带小区$[响水崖自然村]$</t>
  </si>
  <si>
    <t>2025-01-18 21:46:38</t>
  </si>
  <si>
    <t>2025-01-18 21:47:07</t>
  </si>
  <si>
    <t>SD-057-250118-483520-7679</t>
  </si>
  <si>
    <t>2025-01-18 21:44:09</t>
  </si>
  <si>
    <t>80+金卡-普通区域-高密市-乔家屯自然村-15254419854-500M-宽带上网投诉-次数0-202501180000544144</t>
  </si>
  <si>
    <t>202501180000544144</t>
  </si>
  <si>
    <t>202501180000544144#流程受理流水号：20250118214142152544198541164856
客户号码:15254419854
客户姓名:廉**
投诉地市:潍坊
来话流水:2025011821410806420881346
宽带账号:15254419854
宽带账号归属地市:潍坊
宽带账号归属区县:高密市
故障地址:潍坊高密市朝阳街道乔家屯乔家屯自然村高密乔家屯苗凤刚7号箱*********
联系电话:15254419854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光功率:-17.25
故障大类:宽带/电视
故障细类:宽带网速慢/卡顿
携转原因:
故障时间:2025-01-18 21:43:16
具体故障现象:光猫亮红灯，
客户其他诉求:
;宽带小区$[乔家屯自然村]$</t>
  </si>
  <si>
    <t>2025-01-18 21:45:52</t>
  </si>
  <si>
    <t>2025-01-18 21:46:18</t>
  </si>
  <si>
    <t>SD-851-273588-3589-5389</t>
  </si>
  <si>
    <t>SD-057-250118-401293-7692</t>
  </si>
  <si>
    <t>2025-01-18 21:52:46</t>
  </si>
  <si>
    <t>80+普通-普通区域-临朐县-初家庄自然村-13070702478-200M-宽带上网投诉-次数0-202501180000546027</t>
  </si>
  <si>
    <t>202501180000546027</t>
  </si>
  <si>
    <t>202501180000546027#【已关注中国移动10086微信公众号】流程受理流水号：20250118215216130707024781164957
客户号码:13070702478
客户姓名:刘**
投诉地市:潍坊
来话流水:2025011821515782520804268
宽带账号:13070702478
宽带账号归属地市:潍坊
宽带账号归属区县:临朐县
故障地址:潍坊临朐县东城街道初家庄初家庄自然村初家庄（扩容）9号箱高福禄（外墙）*********
联系电话:13070702478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光功率:-15.63
故障大类:宽带/电视
故障细类:宽带无法上网
携转原因:
故障时间:2025-01-18 21:52:22
具体故障现象:光猫亮红灯，
客户其他诉求:
;宽带小区$[初家庄自然村]$</t>
  </si>
  <si>
    <t>2025-01-18 21:56:03</t>
  </si>
  <si>
    <t>2025-01-18 21:56:39</t>
  </si>
  <si>
    <t>SD-057-250118-834726-6659</t>
  </si>
  <si>
    <t>2025-01-18 19:06:57</t>
  </si>
  <si>
    <t>【调研】-普通区域-寿光市-巨家村自然村-13864654736-500M-业务受理宽带-次数0-202501180000502872</t>
  </si>
  <si>
    <t>202501180000502872</t>
  </si>
  <si>
    <t>202501180000502872# 宽带账号:13864654736; 联系电话：13864654736，问题类型：此工单为群障修复工单，根据群障全量闭环修复管理要求，为确保客户网络通畅，请装维人员跟进修复网络问题，谢谢！ 
 群障标题：公告。故障描述：潍坊寿光市巨家村自然村光缆故障，预估24小时恢复，请帮忙拦截,如有需要请联系片区装维师傅李志浩15706307750主叫号码：13864654736.0;该号码仅供参考，请优先联系宽带账号。</t>
  </si>
  <si>
    <t>2025-01-18 19:26:25</t>
  </si>
  <si>
    <t>2025-01-18 19:26:44</t>
  </si>
  <si>
    <t>SD-057-250118-296430-6662</t>
  </si>
  <si>
    <t>2025-01-18 19:07:02</t>
  </si>
  <si>
    <t>80+金卡-普通区域-高密市-东庄自然村-13583653300-1000M-业务受理宽带-次数0-202501180000504311</t>
  </si>
  <si>
    <t>202501180000504311</t>
  </si>
  <si>
    <t>202501180000504311# 宽带账号:13583653300; 联系电话：13583653300，问题类型：此工单为群障修复工单，根据群障全量闭环修复管理要求，为确保客户网络通畅，请装维人员跟进修复网络问题，谢谢！ 
 群障标题：公告。故障描述：东庄自然村主叫号码：13583653300.0;该号码仅供参考，请优先联系宽带账号。</t>
  </si>
  <si>
    <t>2025-01-18 19:10:22</t>
  </si>
  <si>
    <t>2025-01-18 19:10:40</t>
  </si>
  <si>
    <t>SD-057-250118-648195-7695</t>
  </si>
  <si>
    <t>2025-01-18 21:54:51</t>
  </si>
  <si>
    <t>80+普通-普通区域-诸城市-沿河教师公寓-18766367885-1000M-宽带上网投诉-次数0-202501180000544791</t>
  </si>
  <si>
    <t>202501180000544791</t>
  </si>
  <si>
    <t>202501180000544791#【已关注中国移动10086微信公众号】流程受理流水号：20250118215231187663678851164960
客户号码:18766367885
客户姓名:王**
投诉地市:潍坊
来话流水:2025011821473176020895312
宽带账号:18766367885
宽带账号归属地市:潍坊
宽带账号归属区县:诸城市
故障地址:潍坊诸城市舜王街道大舜街沿河教师公寓3号楼*********
联系电话:18766367885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故障细类:宽带无法上网
携转原因:
故障时间:2025-01-18 21:52:42
具体故障现象:打不开网页，显示在线，客户表示登录不上
客户其他诉求:
;宽带小区$[沿河教师公寓]$</t>
  </si>
  <si>
    <t>2025-01-18 21:55:51</t>
  </si>
  <si>
    <t>2025-01-18 21:56:13</t>
  </si>
  <si>
    <t>SD-851-268920-25397-3054</t>
  </si>
  <si>
    <t>SD-057-250118-136908-6668</t>
  </si>
  <si>
    <t>2025-01-18 19:07:15</t>
  </si>
  <si>
    <t>普通区域-奎文区-久盛聚福苑-15165367832-200M-业务受理宽带-次数0-202501180000504808</t>
  </si>
  <si>
    <t>202501180000504808</t>
  </si>
  <si>
    <t>202501180000504808# 宽带账号:15165367832; 联系电话：15165367832，问题类型：此工单为群障修复工单，根据群障全量闭环修复管理要求，为确保客户网络通畅，请装维人员跟进修复网络问题，谢谢！ 
 群障标题：公告。故障描述：潍坊奎文区久盛聚福苑光缆故障，预估24小时恢复，请帮忙拦截,如有需要请联系片区装维师傅吴铁柏15706307482主叫号码：15169560605.0;该号码仅供参考，请优先联系宽带账号。</t>
  </si>
  <si>
    <t>2025-01-18 19:08:36</t>
  </si>
  <si>
    <t>2025-01-18 19:11:21</t>
  </si>
  <si>
    <t>SD-851-278291-12702-14320</t>
  </si>
  <si>
    <t>SD-057-250118-163872-7696</t>
  </si>
  <si>
    <t>2025-01-18 21:55:58</t>
  </si>
  <si>
    <t>80+普通-普通区域-坊子区-张疃村自然村-15244497360-500M-业务受理宽带-次数0-202501180000545538</t>
  </si>
  <si>
    <t>202501180000545538</t>
  </si>
  <si>
    <t>202501180000545538# 宽带账号:15244497360; 联系电话：15244497360，问题类型：此工单为群障修复工单，根据群障全量闭环修复管理要求，为确保客户网络通畅，请装维人员跟进修复网络问题，谢谢！ 
 群障标题：公告。故障描述：潍坊坊子区张疃村自然村光缆故障，预估24小时恢复，请帮忙拦截,如有需要请联系片区装维师傅杜召龙15706307249主叫号码：15244497360.0;该号码仅供参考，请优先联系宽带账号。</t>
  </si>
  <si>
    <t>2025-01-18 21:57:44</t>
  </si>
  <si>
    <t>2025-01-18 22:01:43</t>
  </si>
  <si>
    <t>SD-851-247102-18669-22472</t>
  </si>
  <si>
    <t>SD-057-250118-692814-6669</t>
  </si>
  <si>
    <t>2025-01-18 19:07:18</t>
  </si>
  <si>
    <t>80+普通-普通区域-寿光市-新城明珠鼎园-15265656444-1000M-业务受理宽带-次数0-202501180000499852</t>
  </si>
  <si>
    <t>202501180000499852</t>
  </si>
  <si>
    <t>202501180000499852# 宽带账号:15265656444; 联系电话：15265656444，问题类型：此工单为群障修复工单，根据群障全量闭环修复管理要求，为确保客户网络通畅，请装维人员跟进修复网络问题，谢谢！ 
 群障标题：公告。故障描述：潍坊寿光市新城明珠鼎园光缆故障，预估24小时恢复，请帮忙拦截,如有需要请联系片区装维师傅刘冰15706307742主叫号码：15265656444.0;该号码仅供参考，请优先联系宽带账号。</t>
  </si>
  <si>
    <t>2025-01-18 19:09:59</t>
  </si>
  <si>
    <t>2025-01-18 19:10:25</t>
  </si>
  <si>
    <t>SD-851-233533-25844-28650</t>
  </si>
  <si>
    <t>SD-057-250118-246350-6673</t>
  </si>
  <si>
    <t>2025-01-18 19:07:32</t>
  </si>
  <si>
    <t>普通区域-奎文区-卧龙新居-15564641319-300M-宽带上网投诉-次数0-202501180000502277</t>
  </si>
  <si>
    <t>202501180000502277</t>
  </si>
  <si>
    <t>202501180000502277#宽带账号：15564641319宽带地址：潍坊奎文区北苑街道四平路卧龙街卧龙新居2号楼；客户来电反映宽带网络无法连接，，客户不在现场，无法配合线上指导，要求上门，请协助处理，谢谢！联系电话：15564641319；来电流水：2025011819050157020841487</t>
  </si>
  <si>
    <t>2025-01-18 19:16:30</t>
  </si>
  <si>
    <t>2025-01-18 19:16:51</t>
  </si>
  <si>
    <t>SD-057-250118-792651-7704</t>
  </si>
  <si>
    <t>2025-01-18 21:59:06</t>
  </si>
  <si>
    <t>80+银卡-普通区域-昌邑市-新天地-13791643337-500M-宽带上网投诉-次数0-20250118215840X720045798</t>
  </si>
  <si>
    <t>20250118215840X720045798</t>
  </si>
  <si>
    <t>检测结果：1、手机账号余额检测：手机账户余额正常；2、宽带账号登录状态检测：账号登录状态正常；3、宽带速率检测：宽带速率正常；4、宽带状态检测：宽带状态正常；5、群体故障检测：无大面积群障；6、线路检测：线路状态正常；7、光猫在线检测：光猫在线；故障类型：频繁出现故障、网速慢。故障描述：就是21点后开始网络卡顿。此类问题已经反馈多次，得不到解决。今天整个下午看网络视频。没有出现问题。联系人：刘勇。联系电话：13791643337。。</t>
  </si>
  <si>
    <t>2025-01-18 22:00:49</t>
  </si>
  <si>
    <t>2025-01-18 22:01:14</t>
  </si>
  <si>
    <t>SD-851-248254-12970-12072</t>
  </si>
  <si>
    <t>SD-057-250118-507693-6624</t>
  </si>
  <si>
    <t>2025-01-18 19:01:46</t>
  </si>
  <si>
    <t>普通区域-奎文区-金山居小区-13562624579-200M-宽带上网投诉-次数0-202501180000502489</t>
  </si>
  <si>
    <t>202501180000502489</t>
  </si>
  <si>
    <t>202501180000502489#【已关注中国移动10086微信公众号】流程受理流水号：20250118190049135626245791146744
客户号码:13562624579
客户姓名:李**
投诉地市:潍坊
来话流水:2025011819002798120816917
宽带账号:13562624579
宽带账号归属地市:潍坊
宽带账号归属区县:奎文区
故障地址:潍坊奎文区廿里堡街道金宝街金山居小区1号楼*********
联系电话:13562624579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故障时间:2025-01-18 19:01:25
具体故障现象:光猫亮红灯，
客户其他诉求:
;宽带小区$[金山居小区]$</t>
  </si>
  <si>
    <t>2025-01-18 19:15:42</t>
  </si>
  <si>
    <t>2025-01-18 19:16:03</t>
  </si>
  <si>
    <t>SD-057-250118-630781-6625</t>
  </si>
  <si>
    <t>2025-01-18 19:02:01</t>
  </si>
  <si>
    <t>普通区域-高密市-北大学府-13793631103-300M-宽带上网投诉-次数0-20250118185925X965747964</t>
  </si>
  <si>
    <t>20250118185925X965747964</t>
  </si>
  <si>
    <t xml:space="preserve">流程受理流水号：20250118185733137936311031146229
客户号码:13793631103
客户姓名:张**
投诉地市:潍坊
来话流水:2025011818564871120897287
宽带账号:13793631103
宽带账号归属地市:潍坊
宽带账号归属区县:高密市
故障地址:潍坊高密市醴泉街道百脉湖大街北大学府5号楼*********
联系电话:13793631103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故障细类:宽带无法上网
携转原因:
故障时间:2025-01-18 18:59:34
具体故障现象:提示网络无法连接，
客户其他诉求:
</t>
  </si>
  <si>
    <t>2025-01-18 19:04:45</t>
  </si>
  <si>
    <t>2025-01-18 19:05:19</t>
  </si>
  <si>
    <t>SD-851-286824-26482-9366</t>
  </si>
  <si>
    <t>SD-057-250118-087932-6633</t>
  </si>
  <si>
    <t>2025-01-18 19:03:07</t>
  </si>
  <si>
    <t>普通区域-诸城市-东武古城南区-13255362626-300M-魔百和投诉-次数0-202501180000500029</t>
  </si>
  <si>
    <t>202501180000500029</t>
  </si>
  <si>
    <t>202501180000500029#流程受理流水号：20250118185052132553626261145195
客户号码:13255362626
客户姓名:李**
投诉地市:潍坊
来话流水:2025011818492408520855310
宽带账号:13255362626
宽带账号归属地市:潍坊
宽带账号归属区县:诸城市
故障地址:潍坊诸城市密州街道东武街东武古城中区16号楼*********
联系电话:13255362626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光功率:-14.60
故障大类:电视
故障细类:移动高清电视故障(专席)
携转原因:
故障时间:2025-01-18 18:54:29
魔百和单播/组播:组播
具体故障现象:电视机提示无信号，
客户其他诉求:
魔百和单/组播：组播;宽带小区$[东武古城南区]$</t>
  </si>
  <si>
    <t>2025-01-18 19:06:29</t>
  </si>
  <si>
    <t>2025-01-18 19:07:34</t>
  </si>
  <si>
    <t>SD-851-314582-13014-21693</t>
  </si>
  <si>
    <t>SD-057-250118-258371-6640</t>
  </si>
  <si>
    <t>2025-01-18 19:04:25</t>
  </si>
  <si>
    <t>80+普通-普通区域-寿光市-东桂村自然村-15964034856-100M-宽带上网投诉-次数0-202501180000501131</t>
  </si>
  <si>
    <t>202501180000501131</t>
  </si>
  <si>
    <t xml:space="preserve">202501180000501131#宽带账号：15964034856；宽带地址：潍坊寿光市赵庙东桂村东桂村自然村东桂村4箱（任寿华外墙）；客户来电反映移动高清电视无法观看，客户不在现场，无法配合线上指导，要求师傅上门，请协助处理，谢谢！联系电话：15964034856；联系人：先生；来电流水：2025011819001939520816147。 
</t>
  </si>
  <si>
    <t>2025-01-18 19:18:55</t>
  </si>
  <si>
    <t>2025-01-18 19:19:17</t>
  </si>
  <si>
    <t>SD-057-250118-451968-3316</t>
  </si>
  <si>
    <t>2025-01-18 13:46:39</t>
  </si>
  <si>
    <t>FTTR-普通区域-昌邑市-东方国际-13563672992-1000M-业务受理宽带-次数0-202501180000295963</t>
  </si>
  <si>
    <t>202501180000295963</t>
  </si>
  <si>
    <t>202501180000295963# 宽带账号:13563672992; 联系电话：13563672992，问题类型：此工单为群障修复工单，根据群障全量闭环修复管理要求，为确保客户网络通畅，请装维人员跟进修复网络问题，谢谢！ 
 群障标题：公告。故障描述：潍坊昌邑市东方国际光缆故障，预估24小时恢复，请帮忙拦截,如有需要请联系片区装维师傅魏鲁东15706307213主叫号码：13406636818.0;该号码仅供参考，请优先联系宽带账号。</t>
  </si>
  <si>
    <t>2025-01-18 13:49:26</t>
  </si>
  <si>
    <t>2025-01-18 13:49:46</t>
  </si>
  <si>
    <t>SD-851-263127-12754-25114</t>
  </si>
  <si>
    <t>SD-057-250118-136240-1588</t>
  </si>
  <si>
    <t>2025-01-18 10:52:19</t>
  </si>
  <si>
    <t>【调研】-普通区域-昌邑市-辛安庄自然村-13573623617-500M-宽带上网投诉-次数0-202501180000196214</t>
  </si>
  <si>
    <t>202501180000196214</t>
  </si>
  <si>
    <t>202501180000196214#流程受理流水号：20250118104540135736236171036471
客户号码:13573623617
客户姓名:王**
投诉地市:潍坊
来话流水:2025011810450518620807183
宽带账号:13573623617
宽带账号归属地市:潍坊
宽带账号归属区县:昌邑市
故障地址:潍坊昌邑市柳疃镇辛安庄辛安庄自然村扩容34号箱
联系电话:13573623617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10:47:14
具体故障现象:光猫亮红灯，客户来电反映宽带无法上网，我处正常排查未恢复，请协助处理谢谢
客户其他诉求:
;宽带小区$[辛安庄自然村]$</t>
  </si>
  <si>
    <t>2025-01-18 10:56:46</t>
  </si>
  <si>
    <t>2025-01-18 10:58:17</t>
  </si>
  <si>
    <t>SD-057-250118-862349-1636</t>
  </si>
  <si>
    <t>2025-01-18 10:56:24</t>
  </si>
  <si>
    <t>【调研】-80+普通-普通区域-昌邑市-永清织造-18265605869-1000M-宽带上网投诉-次数0-20250118105401X841350310</t>
  </si>
  <si>
    <t>20250118105401X841350310</t>
  </si>
  <si>
    <t xml:space="preserve">流程受理流水号：20250118105228182656058691038353
客户号码:18265605869
客户姓名:刘**
投诉地市:潍坊
来话流水:2025011810514636220890069
宽带账号:18265605869
宽带账号归属地市:潍坊
宽带账号归属区县:昌邑市
故障地址:潍坊昌邑市北孟镇北孟街永清织造11号箱
联系电话:18265605869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故障细类:网速慢/上网掉线(专席)
携转原因:
故障时间:2025-01-18 10:52:13
具体故障现象:网速慢卡顿，
客户其他诉求:FTTR，关机重启还是卡
</t>
  </si>
  <si>
    <t>2025-01-18 10:57:44</t>
  </si>
  <si>
    <t>2025-01-18 11:02:03</t>
  </si>
  <si>
    <t>SD-851-335966-3213-19689</t>
  </si>
  <si>
    <t>SD-057-250118-864175-1689</t>
  </si>
  <si>
    <t>2025-01-18 10:59:25</t>
  </si>
  <si>
    <t>80+普通-普通区域-奎文区-财富大厦（小微）-15169697755-300M-宽带上网投诉-次数0-20250118105837X117492902</t>
  </si>
  <si>
    <t>20250118105837X117492902</t>
  </si>
  <si>
    <t xml:space="preserve">流程受理流水号：20250118105748151696977551039708
客户号码:15169697755
客户姓名:乔*
投诉地市:潍坊
来话流水:2025011810561060320846082
宽带账号:15169697755
宽带账号归属地市:潍坊
宽带账号归属区县:高新
故障地址:潍坊高新高新城区北海路财富大厦（小微）1号楼*********
联系电话:15069629800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10:58:19
具体故障现象:光猫亮红灯，
客户其他诉求:要求维修
</t>
  </si>
  <si>
    <t>2025-01-18 11:02:40</t>
  </si>
  <si>
    <t>SD-057-250118-317695-437</t>
  </si>
  <si>
    <t>2025-01-18 09:02:37</t>
  </si>
  <si>
    <t>80+金卡-普通区域-临朐县-西郡自然村-18706561615-1000M-宽带上网投诉-次数0-20250118090113X737284390</t>
  </si>
  <si>
    <t>20250118090113X737284390</t>
  </si>
  <si>
    <t xml:space="preserve">流程受理流水号：20250118085946187065616151007849
客户号码:18706561615
客户姓名:郎**
投诉地市:潍坊
来话流水:2025011808584091620872214
宽带账号:18706561615
宽带账号归属地市:潍坊
宽带账号归属区县:临朐县
故障地址:潍坊临朐县城关街道新华路西郡奇石市场（聚类专线）西郡奇石市场（聚类专线）1号箱*********
联系电话:18706536019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09:00:33
具体故障现象:用户无法提供具体故障现象，
客户其他诉求:
</t>
  </si>
  <si>
    <t>2025-01-18 09:08:38</t>
  </si>
  <si>
    <t>2025-01-18 09:08:59</t>
  </si>
  <si>
    <t>SD-851-281438-70119-1783</t>
  </si>
  <si>
    <t>SD-057-250118-937615-518</t>
  </si>
  <si>
    <t>2025-01-18 09:08:33</t>
  </si>
  <si>
    <t>普通区域-寒亭区-狮子行村自然村-15063673889-100M-魔百和投诉-次数0-20250118090715X435769597</t>
  </si>
  <si>
    <t>2025-01-19 10:09:00</t>
  </si>
  <si>
    <t>20250118090715X435769597</t>
  </si>
  <si>
    <t>【农村网络投诉】流程受理流水号：20250118090534150636738891009294
客户号码:15063673889
客户姓名:于**
投诉地市:潍坊
来话流水:2025011809044561320824531
宽带账号:15063673889
宽带账号归属地市:潍坊
宽带账号归属区县:寒亭区
故障地址:潍坊寒亭区河滩镇狮子行村狮子行村自然村西北5号箱于效元*********
联系电话:15063673889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
携转原因:
故障时间:2025-01-18 09:06:40
魔百和单播/组播:组播
具体故障现象:电视机提示无信号，
客户其他诉求:
魔百和单/组播：组播</t>
  </si>
  <si>
    <t>2025-01-18 09:12:01</t>
  </si>
  <si>
    <t>2025-01-18 09:12:23</t>
  </si>
  <si>
    <t>SD-057-250118-821075-1110</t>
  </si>
  <si>
    <t>2025-01-18 10:05:26</t>
  </si>
  <si>
    <t>普通区域-安丘市-西民主村自然村-15753657868-1000M-宽带上网投诉-次数1-202501170000466177</t>
  </si>
  <si>
    <t>202501170000466177</t>
  </si>
  <si>
    <t>202501170000466177#流程受理流水号：20250117172101157536578681130667
客户号码:15753657868
客户姓名:杨**
投诉地市:潍坊
来话流水:2025011717201616720854325
宽带账号:15753657868
宽带账号归属地市:潍坊
宽带账号归属区县:安丘市
故障地址:潍坊安丘市临浯镇西民主村西民主村自然村西民主村村西北王耀建3号箱*********
联系电话:15753657868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故障时间:2025-01-17 17:22:16
具体故障现象:打不开网页，
客户其他诉求:
;宽带小区$[西民主村自然村]$</t>
  </si>
  <si>
    <t>2025-01-18 10:06:42</t>
  </si>
  <si>
    <t>SD-057-250118-539468-1166</t>
  </si>
  <si>
    <t>2025-01-18 10:09:12</t>
  </si>
  <si>
    <t>【调研】-80+金卡-普通区域-青州市-平章府三期-15963686838-300M-宽带上网投诉-次数0-202501180000159040</t>
  </si>
  <si>
    <t>202501180000159040</t>
  </si>
  <si>
    <t>202501180000159040#宽带账号：15963686838；宽带地址：潍坊青州市云门山街道益王府路平章府三期63号楼*********客户来电反映宽带/移动高清无法连网 /客户不配合排障，要求上门，请协助处理，谢谢！来电流水：2025011810043284920808684，联系电话：13953662819</t>
  </si>
  <si>
    <t>2025-01-18 10:10:12</t>
  </si>
  <si>
    <t>2025-01-18 10:10:41</t>
  </si>
  <si>
    <t>SD-057-250118-672158-5354</t>
  </si>
  <si>
    <t>2025-01-18 16:58:21</t>
  </si>
  <si>
    <t>【调研】-普通区域-奎文区-大陆盛景-13853678213-1000M-宽带上网投诉-次数0-202501180000426935</t>
  </si>
  <si>
    <t>2025-01-19 17:59:00</t>
  </si>
  <si>
    <t>202501180000426935</t>
  </si>
  <si>
    <t>202501180000426935#
客户来电反映电视无法观看，线上排障不认可  不配合客户要求师傅上门，请协助处理，谢谢
宽带地址：潍坊奎文区梨园街道樱前街大陆盛景嘉园17号楼
联系人：女士 联系电话：本机 来电流水：
2025011816515712420822952</t>
  </si>
  <si>
    <t>2025-01-18 17:05:37</t>
  </si>
  <si>
    <t>2025-01-18 17:06:06</t>
  </si>
  <si>
    <t>SD-851-250271-21861-22520</t>
  </si>
  <si>
    <t>SD-057-250118-249687-3045</t>
  </si>
  <si>
    <t>2025-01-18 13:16:19</t>
  </si>
  <si>
    <t>普通区域-奎文区-南赵村自然村-13583662075-500M-业务受理宽带-次数0-202501180000282234</t>
  </si>
  <si>
    <t>202501180000282234</t>
  </si>
  <si>
    <t>202501180000282234#【已关注中国移动10086微信公众号】 宽带账号:13583662075; 联系电话：13583662075，问题类型：此工单为群障修复工单，根据群障全量闭环修复管理要求，为确保客户网络通畅，请装维人员跟进修复网络问题，谢谢！ 
 群障标题：公告。故障描述：主干光纤断或OLT检测不到预期的光信号（LOS）主叫号码：13583662075.0;该号码仅供参考，请优先联系宽带账号。</t>
  </si>
  <si>
    <t>2025-01-18 13:32:04</t>
  </si>
  <si>
    <t>SD-851-295965-17637-17343</t>
  </si>
  <si>
    <t>2025-01-18 10:59:53</t>
  </si>
  <si>
    <t>【调研】-80+银卡-普通区域-安丘市-东南街村、环卫局家属院-15165679699-200M-宽带上网投诉-次数0-202501180000203020 一级督办</t>
  </si>
  <si>
    <t>202501180000203020</t>
  </si>
  <si>
    <t>2025-01-18 11:01:41</t>
  </si>
  <si>
    <t>SD-057-250118-792806-4382</t>
  </si>
  <si>
    <t>2025-01-18 15:18:54</t>
  </si>
  <si>
    <t>普通区域-寒亭区-鑫堡御园-15244495522-200M-宽带上网投诉-次数0-202501180000355107</t>
  </si>
  <si>
    <t>2025-01-19 16:19:00</t>
  </si>
  <si>
    <t>202501180000355107</t>
  </si>
  <si>
    <t xml:space="preserve">202501180000355107#宽带账号：15244495522；宽带地址：潍坊寒亭区开元街道通亭街鑫堡御园2号楼；客户来电反映移动高清电视无法观看，客户不在现场，无法配合线上指导，要求师傅上门，请协助处理，谢谢！联系电话：15244495522；联系人：先生；来电流水：2025011815135540420855944。 
</t>
  </si>
  <si>
    <t>2025-01-18 15:22:16</t>
  </si>
  <si>
    <t>2025-01-18 15:22:44</t>
  </si>
  <si>
    <t>SD-851-323126-21607-18329</t>
  </si>
  <si>
    <t>SD-057-250118-215867-5356</t>
  </si>
  <si>
    <t>2025-01-18 16:58:38</t>
  </si>
  <si>
    <t>普通区域-临朐县-营子自然村-19506556688-300M-宽带上网投诉-次数0-202501180000431111</t>
  </si>
  <si>
    <t>202501180000431111</t>
  </si>
  <si>
    <t>202501180000431111#流程受理流水号：20250118165748195065566881122070
客户号码:19506556688
客户姓名:李*
投诉地市:潍坊
来话流水:2025011816571281220882703
宽带账号:19506556688
账号归属区县:潍坊-寒亭-开发区-涵瑜手机专卖店
联系电话:19506556688
联系人:先生/女士
宽带地址:潍坊
工单紧急程度:非常紧急
是否投诉倾向:否
是否重复投诉:否
是否携转意向:否
是否有升级投诉倾向:否
*业务名称:业务融合移机流程宽带
投诉内容:手机号码：19506556688，【问题描述】客户已办理宽带业务，有开通单，要求装维尽快联系上门，请处理，谢谢。联系电话：19506556688，联系人：先生/女士，录音流水号：2025011816571281220882703。受理明细：531920062399999999。
在途开通单信息：536250115474147050，19506556688，2025-01-15 11:00:23，业务融合移机流程宽带，处理中，装维选址
是否到厅:否
业务名称:业务融合移机流程宽带
;宽带小区$[营子自然村]$</t>
  </si>
  <si>
    <t>2025-01-18 17:02:31</t>
  </si>
  <si>
    <t>2025-01-18 17:02:48</t>
  </si>
  <si>
    <t>SD-852-319889-499-24940</t>
  </si>
  <si>
    <t>SD-057-250118-289716-3050</t>
  </si>
  <si>
    <t>2025-01-18 13:16:30</t>
  </si>
  <si>
    <t>【调研】-80+普通-普通区域-安丘市-安丘百福园一-13573661892-300M-业务受理宽带-次数0-202501180000281174</t>
  </si>
  <si>
    <t>202501180000281174</t>
  </si>
  <si>
    <t>202501180000281174# 宽带账号:13573661892; 联系电话：13573661892，问题类型：此工单为群障修复工单，根据群障全量闭环修复管理要求，为确保客户网络通畅，请装维人员跟进修复网络问题，谢谢！ 
 群障标题：公告。故障描述：潍坊安丘市安丘百福园一光缆故障，预估24小时恢复，请帮忙拦截,如有需要请联系片区装维师傅于龙枝15706307074主叫号码：13573661892.0;该号码仅供参考，请优先联系宽带账号。</t>
  </si>
  <si>
    <t>2025-01-18 13:20:15</t>
  </si>
  <si>
    <t>2025-01-18 13:20:32</t>
  </si>
  <si>
    <t>SD-851-247049-4269-9392</t>
  </si>
  <si>
    <t>SD-057-250118-409567-476</t>
  </si>
  <si>
    <t>2025-01-18 09:06:04</t>
  </si>
  <si>
    <t>【调研】-80+银卡-普通区域-临朐县-铁寨自然村-13864605897-1000M-业务受理宽带-次数0-202501180000111606</t>
  </si>
  <si>
    <t>202501180000111606</t>
  </si>
  <si>
    <t>202501180000111606# 宽带账号:13864605897; 联系电话：13864605897，问题类型：此工单为群障修复工单，根据群障全量闭环修复管理要求，为确保客户网络通畅，请装维人员跟进修复网络问题，谢谢！ 
 群障标题：公告。故障描述：潍坊临朐县铁寨自然村光缆故障，预估24小时恢复，请帮忙拦截,如有需要请联系片区装维师傅韩东15706307547主叫号码：13864605897.0;该号码仅供参考，请优先联系宽带账号。</t>
  </si>
  <si>
    <t>2025-01-18 09:10:27</t>
  </si>
  <si>
    <t>2025-01-18 09:10:51</t>
  </si>
  <si>
    <t>SD-057-250118-784530-3320</t>
  </si>
  <si>
    <t>2025-01-18 13:46:53</t>
  </si>
  <si>
    <t>80+金卡-普通区域-诸城市-帝邦.风度国际-13455625218-1000M-业务受理宽带-次数0-202501180000295874</t>
  </si>
  <si>
    <t>202501180000295874</t>
  </si>
  <si>
    <t>202501180000295874# 宽带账号:13455625218; 联系电话：13455625218，问题类型：此工单为群障修复工单，根据群障全量闭环修复管理要求，为确保客户网络通畅，请装维人员跟进修复网络问题，谢谢！ 
 群障标题：公告。故障描述：帝邦.风度国际主叫号码：13455625218.0;该号码仅供参考，请优先联系宽带账号。</t>
  </si>
  <si>
    <t>2025-01-18 13:57:11</t>
  </si>
  <si>
    <t>2025-01-18 13:57:36</t>
  </si>
  <si>
    <t>SD-851-307147-26618-20775</t>
  </si>
  <si>
    <t>SD-057-250118-893250-4389</t>
  </si>
  <si>
    <t>2025-01-18 15:19:53</t>
  </si>
  <si>
    <t>【调研】-80+普通-普通区域-诸城市-韩庄二村自然村-15954434611-300M-魔百和投诉-次数0-202501180000357602</t>
  </si>
  <si>
    <t>202501180000357602</t>
  </si>
  <si>
    <t>202501180000357602#流程受理流水号：20250118151757159544346111097275
客户号码:15954434611
客户姓名:高**
投诉地市:潍坊
来话流水:2025011815074860520881760
宽带账号:15954434611
宽带账号归属地市:潍坊
宽带账号归属区县:诸城市
故障地址:潍坊诸城市贾悦镇韩庄一村韩庄一村韩庄一村中北11号箱*********
联系电话:15954434611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故障细类:移动高清电视故障(专席)
携转原因:
故障时间:2025-01-18 15:24:27
魔百和单播/组播:单播
具体故障现象:电视机提示无信号，
客户其他诉求:请协助处理，谢谢
魔百和单/组播：单播;宽带小区$[韩庄二村自然村]$</t>
  </si>
  <si>
    <t>2025-01-18 15:21:57</t>
  </si>
  <si>
    <t>2025-01-18 15:23:01</t>
  </si>
  <si>
    <t>SD-851-246643-14418-22151</t>
  </si>
  <si>
    <t>SD-057-250118-265134-470</t>
  </si>
  <si>
    <t>2025-01-18 09:05:54</t>
  </si>
  <si>
    <t>FTTR-普通区域-昌乐县-万山景城-15650295337-1000M-宽带上网投诉-次数0-20250118090447X287681245</t>
  </si>
  <si>
    <t>20250118090447X287681245</t>
  </si>
  <si>
    <t xml:space="preserve">【农村网络投诉】流程受理流水号：20250118090217156502953371008469
客户号码:15650295337
客户姓名:崔**
投诉地市:潍坊
来话流水:2025011809014095620896639
宽带账号:15650295337
宽带账号归属地市:潍坊
宽带账号归属区县:昌乐县
故障地址:潍坊昌乐县朱刘街道万庄村万山景城1号楼*********
联系电话:15650295337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故障细类:网速慢/上网掉线(专席)
携转原因:
故障时间:2025-01-18 09:08:13
具体故障现象:家庭WiFi信号弱，
客户其他诉求:
</t>
  </si>
  <si>
    <t>2025-01-18 09:07:18</t>
  </si>
  <si>
    <t>2025-01-18 09:07:34</t>
  </si>
  <si>
    <t>SD-851-261676-15662-2662</t>
  </si>
  <si>
    <t>SD-057-250118-768513-474</t>
  </si>
  <si>
    <t>2025-01-18 09:06:01</t>
  </si>
  <si>
    <t>普通区域-青州市-清华佳苑-15054430999-200M-业务受理宽带-次数0-202501180000114067</t>
  </si>
  <si>
    <t>2025-01-19 09:07:00</t>
  </si>
  <si>
    <t>202501180000114067</t>
  </si>
  <si>
    <t>202501180000114067# 宽带账号:15054430999; 联系电话：15054430999，问题类型：此工单为群障修复工单，根据群障全量闭环修复管理要求，为确保客户网络通畅，请装维人员跟进修复网络问题，谢谢！ 
 群障标题：公告。故障描述：主干光纤断或OLT检测不到预期的光信号（LOS）主叫号码：15054430999.0;该号码仅供参考，请优先联系宽带账号。</t>
  </si>
  <si>
    <t>2025-01-18 09:09:33</t>
  </si>
  <si>
    <t>2025-01-18 09:12:48</t>
  </si>
  <si>
    <t>SD-852-338465-598-3552</t>
  </si>
  <si>
    <t>SD-057-250118-215043-7608</t>
  </si>
  <si>
    <t>2025-01-18 21:23:13</t>
  </si>
  <si>
    <t>普通区域-昌乐县-盛港府第东区-13963640836-100M-宽带上网投诉-次数0-202501180000542440</t>
  </si>
  <si>
    <t>202501180000542440</t>
  </si>
  <si>
    <t xml:space="preserve">202501180000542440#流程受理流水号：20250118212232139636408361164099
客户号码:13963640836
客户姓名:潘**
投诉地市:潍坊
来话流水:2025011821213723520830608
宽带账号:13963640836
宽带账号归属地市:潍坊
宽带账号归属区县:昌乐县
故障地址:潍坊昌乐县城关街道新昌路盛港府第东区24号楼*********
联系电话:13355360152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光功率:-22.92
故障大类:宽带/电视
故障细类:宽带无法上网
携转原因:
故障时间:2025-01-18 21:22:52
具体故障现象:打不开网页，
客户其他诉求:客户侧为质差终端，要求上门更换终端并一并处理故障问题。
</t>
  </si>
  <si>
    <t>2025-01-18 21:25:15</t>
  </si>
  <si>
    <t>2025-01-18 21:26:10</t>
  </si>
  <si>
    <t>SD-057-250118-980735-3274</t>
  </si>
  <si>
    <t>2025-01-18 13:41:14</t>
  </si>
  <si>
    <t>80+银卡-FTTR-普通区域-青州市-口埠村-13583696352-1000M-宽带上网投诉-次数0-202501180000289770</t>
  </si>
  <si>
    <t>202501180000289770</t>
  </si>
  <si>
    <t>202501180000289770#流程受理流水号：20250118134046135836963521074515
客户号码:13583696352
客户姓名:谢**
投诉地市:潍坊
来话流水:2025011813390212620809547
宽带账号:13583696352
宽带账号归属地市:潍坊
宽带账号归属区县:青州市
故障地址:潍坊青州市何官镇口埠村口埠村扩容36号箱(谢文宁）*********
联系电话:13406615981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
故障细类:宽带无法上网(专席)
携转原因:
故障时间:2025-01-18 13:40:46
具体故障现象:提示网络无法连接，
客户其他诉求:
;宽带小区$[口埠村]$</t>
  </si>
  <si>
    <t>2025-01-18 13:43:09</t>
  </si>
  <si>
    <t>SD-851-326596-21414-14407</t>
  </si>
  <si>
    <t>SD-057-250118-365489-3328</t>
  </si>
  <si>
    <t>80+银卡-普通区域-安丘市-土山村自然村-13791624426-200M-业务受理宽带-次数0-202501180000294316</t>
  </si>
  <si>
    <t>202501180000294316</t>
  </si>
  <si>
    <t>202501180000294316# 宽带账号:13791624426; 联系电话：13791624426，问题类型：此工单为群障修复工单，根据群障全量闭环修复管理要求，为确保客户网络通畅，请装维人员跟进修复网络问题，谢谢！ 
 群障标题：公告。故障描述：潍坊安丘市土山村自然村光缆故障，预估24小时恢复，请帮忙拦截,如有需要请联系片区装维师傅李宗扬15706307043主叫号码：13938575967.0;该号码仅供参考，请优先联系宽带账号。</t>
  </si>
  <si>
    <t>2025-01-18 13:54:47</t>
  </si>
  <si>
    <t>2025-01-18 13:55:22</t>
  </si>
  <si>
    <t>SD-057-250118-492576-1643</t>
  </si>
  <si>
    <t>2025-01-18 10:56:35</t>
  </si>
  <si>
    <t>【调研】-普通区域-潍城区-苗圃二路社区-18553635110-1000M-业务受理宽带-次数0-202501180000200440</t>
  </si>
  <si>
    <t>202501180000200440</t>
  </si>
  <si>
    <t>202501180000200440#【已关注中国移动10086微信公众号】 宽带账号:18553635110; 联系电话：18553635110，问题类型：此工单为群障修复工单，根据群障全量闭环修复管理要求，为确保客户网络通畅，请装维人员跟进修复网络问题，谢谢！ 
 群障标题：公告。故障描述：苗圃二路社区主叫号码：18553635110.0;该号码仅供参考，请优先联系宽带账号。</t>
  </si>
  <si>
    <t>2025-01-18 11:01:04</t>
  </si>
  <si>
    <t>2025-01-18 11:01:26</t>
  </si>
  <si>
    <t>SD-851-248929-18810-8811</t>
  </si>
  <si>
    <t>SD-057-250118-403156-481</t>
  </si>
  <si>
    <t>2025-01-18 09:06:15</t>
  </si>
  <si>
    <t>80+普通-普通区域-诸城市-东苑名邸-18764646800-1000M-业务受理宽带-次数0-202501180000113876</t>
  </si>
  <si>
    <t>202501180000113876</t>
  </si>
  <si>
    <t>202501180000113876#【已关注中国移动10086微信公众号】 宽带账号:18764646800; 联系电话：18764646800，问题类型：此工单为群障修复工单，根据群障全量闭环修复管理要求，为确保客户网络通畅，请装维人员跟进修复网络问题，谢谢！ 
 群障标题：公告。故障描述：潍坊诸城市东苑名邸光缆故障，预估24小时恢复，请帮忙拦截,如有需要请联系片区装维师傅李梦超15706307958主叫号码：18764646800.0;该号码仅供参考，请优先联系宽带账号。</t>
  </si>
  <si>
    <t>2025-01-18 09:09:59</t>
  </si>
  <si>
    <t>2025-01-18 09:15:07</t>
  </si>
  <si>
    <t>SD-851-299113-4469-6994</t>
  </si>
  <si>
    <t>SD-057-250118-536148-505</t>
  </si>
  <si>
    <t>2025-01-18 09:07:43</t>
  </si>
  <si>
    <t>80+普通-普通区域-潍城区-万科都会公园-15762617783-1000M-魔百和投诉-次数0-202501180000113730</t>
  </si>
  <si>
    <t>202501180000113730</t>
  </si>
  <si>
    <t>202501180000113730#流程受理流水号：20250118090635157626177831009562
客户号码:15762617783
客户姓名:明*
投诉地市:潍坊
来话流水:2025011809060137520837005
宽带账号:15762617783
宽带账号归属地市:潍坊
宽带账号归属区县:奎文区
故障地址:潍坊奎文区东关街道东风东街万科都会公园8号楼5栋*********
联系电话:13506479114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光功率:-17.30
故障大类:宽带/电视
故障细类:移动高清电视故障
携转原因:
故障时间:2025-01-18 09:06:51
魔百和单播/组播:组播
具体故障现象:机顶盒无法开机，
客户其他诉求:
魔百和单/组播：组播;宽带小区$[万科都会公园]$</t>
  </si>
  <si>
    <t>2025-01-18 09:13:58</t>
  </si>
  <si>
    <t>2025-01-18 09:14:22</t>
  </si>
  <si>
    <t>SD-852-335356-1207-9148</t>
  </si>
  <si>
    <t>SD-057-250118-639128-1124</t>
  </si>
  <si>
    <t>2025-01-18 10:06:06</t>
  </si>
  <si>
    <t>80+银卡-普通区域-寿光市-北城西村自然村-18866778879-1000M-业务受理宽带-次数0-202501180000159703</t>
  </si>
  <si>
    <t>202501180000159703</t>
  </si>
  <si>
    <t>202501180000159703# 宽带账号:18866778879; 联系电话：18866778879，问题类型：此工单为群障修复工单，根据群障全量闭环修复管理要求，为确保客户网络通畅，请装维人员跟进修复网络问题，谢谢！ 
 群障标题：公告。故障描述：潍坊寿光市北城西村自然村光缆故障，预估24小时恢复，请帮忙拦截,如有需要请联系片区装维师傅吕会涛15706307819主叫号码：18866778879.0;该号码仅供参考，请优先联系宽带账号。</t>
  </si>
  <si>
    <t>2025-01-18 10:19:43</t>
  </si>
  <si>
    <t>2025-01-18 10:20:24</t>
  </si>
  <si>
    <t>SD-057-250118-654817-7610</t>
  </si>
  <si>
    <t>2025-01-18 21:23:18</t>
  </si>
  <si>
    <t>【调研】-80+银卡-普通区域-寿光市-单家庄村自然村-13721980267-1000M-宽带上网投诉-次数0-20250118212215X535058443</t>
  </si>
  <si>
    <t>20250118212215X535058443</t>
  </si>
  <si>
    <t xml:space="preserve">【农村网络投诉】流程受理流水号：20250118212124137219802671164019
客户号码:13721980267
客户姓名:张*
投诉地市:潍坊
来话流水:2025011821210632920829070
宽带账号:13721980267
宽带账号归属地市:潍坊
宽带账号归属区县:寿光市
故障地址:潍坊寿光市羊口镇单家庄村单家庄村自然村单家庄子村扩容2箱（齐宝国外墙）*********
联系电话:13721980267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21:21:49
具体故障现象:光猫亮红灯，
客户其他诉求:
</t>
  </si>
  <si>
    <t>2025-01-18 21:39:06</t>
  </si>
  <si>
    <t>2025-01-18 21:39:25</t>
  </si>
  <si>
    <t>SD-851-244382-24259-24450</t>
  </si>
  <si>
    <t>SD-057-250118-094287-5266</t>
  </si>
  <si>
    <t>2025-01-18 16:50:26</t>
  </si>
  <si>
    <t>【重投】-普通区域-坊子区-西杨家坡-15069670263-200M-魔百和投诉-次数0-20250118164801X812167120</t>
  </si>
  <si>
    <t>2025-01-19 17:51:00</t>
  </si>
  <si>
    <t>20250118164801X812167120</t>
  </si>
  <si>
    <t>【农村网络投诉】流程受理流水号：20250118164222150696702631118236
客户号码:15069670263
客户姓名:杨**
投诉地市:潍坊
来话流水:2025011816413472520801411
宽带账号:15069670263
宽带账号归属地市:潍坊
宽带账号归属区县:坊子区
故障地址:潍坊坊子区荆山洼经济发展区西杨家坡行政村西杨家坡
联系电话:15069670263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光功率:-18.38
故障大类:宽带/电视
故障细类:移动高清电视故障(专席)
携转原因:
故障时间:2025-01-18 16:47:21
魔百和单播/组播:组播
具体故障现象:电视提示网络类错误，经排查未恢复，请协助处理谢谢
客户其他诉求:
魔百和单/组播：组播</t>
  </si>
  <si>
    <t>2025-01-18 16:56:24</t>
  </si>
  <si>
    <t>2025-01-18 16:56:45</t>
  </si>
  <si>
    <t>SD-057-250118-780356-1598</t>
  </si>
  <si>
    <t>2025-01-18 10:53:21</t>
  </si>
  <si>
    <t>【调研】-FTTR-普通区域-诸城市-诸城西苑小区-15963616815-300M-业务受理宽带-次数0-202501180000195645</t>
  </si>
  <si>
    <t>202501180000195645</t>
  </si>
  <si>
    <t>202501180000195645#客户来电反映宽带网络机顶盒无法观看，线上排障未恢复，请协助处理，谢谢, 
联系电话：本机，联系人：先生，流水：2025011810493842420863354</t>
  </si>
  <si>
    <t>2025-01-18 11:01:40</t>
  </si>
  <si>
    <t>SD-851-285623-11414-29856</t>
  </si>
  <si>
    <t>SD-057-250118-317846-1601</t>
  </si>
  <si>
    <t>2025-01-18 10:53:25</t>
  </si>
  <si>
    <t>普通区域-昌邑市-富润国际小区-13406693669-1000M-宽带上网投诉-次数0-20250118105248X768358802</t>
  </si>
  <si>
    <t>20250118105248X768358802</t>
  </si>
  <si>
    <t xml:space="preserve">流程受理流水号：20250118105140134066936691038125
客户号码:13406693669
客户姓名:宋**
投诉地市:潍坊
来话流水:2025011810484828620852984
宽带账号:13406693669
宽带账号归属地市:潍坊
宽带账号归属区县:昌邑市
故障地址:坊昌潍邑市城区北海路富润国际小区高层北楼西单元*********
联系电话:18953667232
联系人:女士
工单紧急程度:紧急
是否有升级投诉倾向:否
是否重复投诉:否
是否携转意向:否
是否投诉倾向:否
是否智能网关:智能网关
当前是否在线:否
接入方式:
端到端诊断结果:大面积故障
是否质差终端:无质差信息
光功率:无
故障大类:宽带/电视
故障细类:网速慢/上网掉线(专席)
携转原因:
故障时间:2025-01-18 10:46:26
具体故障现象:网速慢卡顿，
客户其他诉求:请审核
</t>
  </si>
  <si>
    <t>2025-01-18 10:58:58</t>
  </si>
  <si>
    <t>2025-01-18 10:59:38</t>
  </si>
  <si>
    <t>SD-851-278897-9865-8627</t>
  </si>
  <si>
    <t>SD-057-250118-948016-447</t>
  </si>
  <si>
    <t>2025-01-18 09:04:08</t>
  </si>
  <si>
    <t>80+普通-普通区域-诸城市-万兴新城·海棠园-15006693187-300M-宽带上网投诉-次数0-202501180000110152</t>
  </si>
  <si>
    <t>202501180000110152</t>
  </si>
  <si>
    <t xml:space="preserve">202501180000110152#宽带账号：15006693187；宽带地址：潍坊诸城市龙都街道常山大道万兴新城·海棠园小郝家1号楼*********
；客户来电反映宽带网络无法连接，客户不在现场，无法配合线上指导，着急使用，要求尽快上门，请协助处理，谢谢！联系电话：15253661567；联系人：先生；来电流水：2025011809010450620891512 
</t>
  </si>
  <si>
    <t>2025-01-18 09:06:02</t>
  </si>
  <si>
    <t>2025-01-18 09:07:12</t>
  </si>
  <si>
    <t>SD-851-301399-25275-16077</t>
  </si>
  <si>
    <t>2025-01-18 09:06:06</t>
  </si>
  <si>
    <t>普通区域-潍城区-潍城向阳小区-18264616291-300M-业务受理宽带-次数0-202501180000112897 一级督办</t>
  </si>
  <si>
    <t>202501180000112897</t>
  </si>
  <si>
    <t>2025-01-18 09:12:13</t>
  </si>
  <si>
    <t>2025-01-18 09:13:21</t>
  </si>
  <si>
    <t>SD-852-264592-1477-7906</t>
  </si>
  <si>
    <t>SD-057-250118-256031-1131</t>
  </si>
  <si>
    <t>2025-01-18 10:06:18</t>
  </si>
  <si>
    <t>80+普通-普通区域-高密市-水岸东方-15095289872-1000M-业务受理宽带-次数0-202501180000159892</t>
  </si>
  <si>
    <t>202501180000159892</t>
  </si>
  <si>
    <t>202501180000159892# 宽带账号:15095289872; 联系电话：15095289872，问题类型：此工单为群障修复工单，根据群障全量闭环修复管理要求，为确保客户网络通畅，请装维人员跟进修复网络问题，谢谢！ 
 群障标题：公告。故障描述：潍坊高密市水岸东方主缆故障，预估24小时恢复，请帮忙拦截。主叫号码：15095289872.0;该号码仅供参考，请优先联系宽带账号。</t>
  </si>
  <si>
    <t>2025-01-18 10:09:49</t>
  </si>
  <si>
    <t>2025-01-18 10:11:21</t>
  </si>
  <si>
    <t>SD-057-250118-018964-7612</t>
  </si>
  <si>
    <t>2025-01-18 21:23:44</t>
  </si>
  <si>
    <t>【重投】-【调研】-普通区域-寿光市-韩家村-13953659494-100M-魔百和投诉-次数0-202501180000541443</t>
  </si>
  <si>
    <t>202501180000541443</t>
  </si>
  <si>
    <t>202501180000541443#流程受理流水号：20250118212017139536594941163924
客户号码:13953659494
客户姓名:韩**
投诉地市:潍坊
来话流水:2025011821192376220824061
宽带账号:13953659494
宽带账号归属地市:潍坊
宽带账号归属区县:寿光市
故障地址:潍坊寿光市马店韩家村
联系电话:13646465115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光功率:-15.71
故障大类:宽带/电视
故障细类:移动高清电视故障(专席)
携转原因:
故障时间:2025-01-18 21:21:00
魔百和单播/组播:组播
具体故障现象:客户来电表示电视机出现51024 ，我处检查网线连接，进行网络配置，重启未恢复，请协助
客户其他诉求:
魔百和单/组播：组播;宽带小区$[韩家村]$</t>
  </si>
  <si>
    <t>2025-01-18 21:24:40</t>
  </si>
  <si>
    <t>SD-057-250118-826371-5271</t>
  </si>
  <si>
    <t>2025-01-18 16:50:35</t>
  </si>
  <si>
    <t>【调研】-80+白金-普通区域-奎文区-歌尔绿城桃园里-13963675319-1000M-宽带上网投诉-次数0-202501180000423915</t>
  </si>
  <si>
    <t>202501180000423915</t>
  </si>
  <si>
    <t>202501180000423915#15169469531客户反映电视无法观看，提示连接超时，线上排障未恢复，请协助处理。谢谢  联系人：女士 联系电话：13963675319 流水：2025011816463246120859650</t>
  </si>
  <si>
    <t>2025-01-18 16:52:35</t>
  </si>
  <si>
    <t>2025-01-18 16:52:51</t>
  </si>
  <si>
    <t>SD-851-272391-4346-4752</t>
  </si>
  <si>
    <t>SD-057-250118-985243-5270</t>
  </si>
  <si>
    <t>80+白金-普通区域-昌邑市-柳疃村自然村-15253655332-1000M-宽带上网投诉-次数0-20250118164836X116660203</t>
  </si>
  <si>
    <t>20250118164836X116660203</t>
  </si>
  <si>
    <t xml:space="preserve">【农村网络投诉】流程受理流水号：20250118164723152536553321119498
客户号码:15253655332
客户姓名:韩**
投诉地市:潍坊
来话流水:2025011816470381020865632
宽带账号:15253655332
宽带账号归属地市:潍坊
宽带账号归属区县:昌邑市
故障地址:潍坊昌邑市柳疃镇柳疃村柳疃村自然村扩容6号分线箱*********
联系电话:15253655332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16:48:36
具体故障现象:光猫灯正常但电脑手机无法上网，
客户其他诉求:
</t>
  </si>
  <si>
    <t>2025-01-18 16:53:42</t>
  </si>
  <si>
    <t>2025-01-18 16:54:08</t>
  </si>
  <si>
    <t>SD-851-271405-5328-29223</t>
  </si>
  <si>
    <t>SD-057-250118-179658-3007</t>
  </si>
  <si>
    <t>2025-01-18 13:11:28</t>
  </si>
  <si>
    <t>普通区域-高密市-王家沙坞自然村-15265633230-300M-宽带上网投诉-次数0-202501180000279039</t>
  </si>
  <si>
    <t>202501180000279039</t>
  </si>
  <si>
    <t>202501180000279039#流程受理流水号：20250118131103152656332301069129
客户号码:15265633230
客户姓名:闫*
投诉地市:潍坊
来话流水:2025011813101473020803178
宽带账号:15265633230
账号归属区县:高密-呼家庄-片区
联系电话:15265633230
联系人:先生/女士
宽带地址:潍坊
工单紧急程度:一般
是否投诉倾向:否
是否重复投诉:否
是否携转意向:否
是否有升级投诉倾向:否
*业务名称:业务融合开机流程宽带+OTT
投诉内容:手机号码：15265633230，【问题描述】客户已办理宽带业务，有开通单，要求装维尽快联系上门，请处理，谢谢。联系电话：15265633230，联系人：先生/女士，录音流水号：2025011813101473020803178。受理明细：531920062399999999。
在途开通单信息：536250111567592044，15265633230，2025-01-11 10:41:50，业务融合开机流程宽带+OTT，处理中，装维选址
是否到厅:否
业务名称:业务融合开机流程宽带+OTT
;宽带小区$[王家沙坞自然村]$</t>
  </si>
  <si>
    <t>2025-01-18 13:12:58</t>
  </si>
  <si>
    <t>2025-01-18 13:13:22</t>
  </si>
  <si>
    <t>SD-851-329084-3655-10328</t>
  </si>
  <si>
    <t>SD-057-250118-864951-3010</t>
  </si>
  <si>
    <t>2025-01-18 13:12:00</t>
  </si>
  <si>
    <t>普通区域-青州市-北富旺村-13589153008-200M-宽带上网投诉-次数0-202501180000277842</t>
  </si>
  <si>
    <t>202501180000277842</t>
  </si>
  <si>
    <t xml:space="preserve">202501180000277842#流程受理流水号：20250118131120135891530081069190
客户号码:13589153008
客户姓名:刘**
投诉地市:潍坊
来话流水:2025011813110611320809134
宽带账号:13589153008
宽带账号归属地市:潍坊
宽带账号归属区县:青州市
故障地址:潍坊青州市庙子镇北富旺村北富旺村南富旺村1号箱（村南刘成宝）*********
联系电话:13589153008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故障时间:2025-01-18 13:11:39
具体故障现象:提示网络无法连接，
客户其他诉求:客户侧为质差终端，要求上门更换终端并一并处理故障问题。
</t>
  </si>
  <si>
    <t>2025-01-18 13:15:57</t>
  </si>
  <si>
    <t>2025-01-18 13:16:53</t>
  </si>
  <si>
    <t>SD-057-250118-763498-1081</t>
  </si>
  <si>
    <t>2025-01-18 10:01:24</t>
  </si>
  <si>
    <t>普通区域-临朐县-朐山国际南苑-13563635657-300M-宽带上网投诉-次数0-202501180000154981</t>
  </si>
  <si>
    <t>202501180000154981</t>
  </si>
  <si>
    <t>202501180000154981#流程受理流水号：20250118100031135636356571024037
客户号码:13563635657
客户姓名:王**
投诉地市:潍坊
来话流水:2025011809581180820833367
宽带账号:13563635657
宽带账号归属地市:潍坊
宽带账号归属区县:临朐县
故障地址:潍坊临朐县东城街道骈邑路朐山国际南苑4号楼*********
联系电话:13563635657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光功率:-24.81
故障大类:宽带/电视
故障细类:网速慢/上网掉线(专席)
携转原因:
故障时间:2025-01-18 10:00:39
具体故障现象:网速慢卡顿，千兆路由器，重启未恢复
客户其他诉求:
;宽带小区$[朐山国际南苑]$</t>
  </si>
  <si>
    <t>2025-01-18 10:04:40</t>
  </si>
  <si>
    <t>2025-01-18 10:09:08</t>
  </si>
  <si>
    <t>SD-057-250118-459310-1136</t>
  </si>
  <si>
    <t>2025-01-18 10:06:29</t>
  </si>
  <si>
    <t>【调研】-80+金卡-普通区域-诸城市-贾悦东村-19853618366-500M-宽带上网投诉-次数0-202501180000157734</t>
  </si>
  <si>
    <t>202501180000157734</t>
  </si>
  <si>
    <t>202501180000157734#19853618366客户来电反映宽带无法使用，线上正常排障，客户表示不会操作，要求维修人员上门维修，请尽快协助处理，谢谢  联系人：女士，先生 联系电话：本机 来电流水:2025011810045549520813336</t>
  </si>
  <si>
    <t>2025-01-18 10:09:58</t>
  </si>
  <si>
    <t>2025-01-18 10:10:25</t>
  </si>
  <si>
    <t>SD-851-273060-8421-16000</t>
  </si>
  <si>
    <t>SD-057-250118-514367-454</t>
  </si>
  <si>
    <t>2025-01-18 09:04:56</t>
  </si>
  <si>
    <t>(目标)普通区域-寿光市-牛头-15954401971-300M-魔百和投诉-次数0-20250117180537X337163804</t>
  </si>
  <si>
    <t>20250117180537X337163804</t>
  </si>
  <si>
    <t xml:space="preserve">	#集团模板#家宽客户反映进入移动电视首页遥控器按键无反应，重启机顶盒未恢复，谢谢，联系15254165692，录音2025011718011240620810403</t>
  </si>
  <si>
    <t>2025-01-18 09:06:20</t>
  </si>
  <si>
    <t>家庭业务-&gt;基础服务-&gt;互联网电视(移动高清)-&gt;全局流转-&gt;功能使用-&gt;遥控机按键无法使用-&gt;全局流转</t>
  </si>
  <si>
    <t>2025-01-18 09:06:45</t>
  </si>
  <si>
    <t>SD-057-250118-628473-7621</t>
  </si>
  <si>
    <t>2025-01-18 21:26:05</t>
  </si>
  <si>
    <t>【调研】-普通区域-诸城市-紫荆花园-15165663166-100M-业务受理宽带-次数0-202501180000542499</t>
  </si>
  <si>
    <t>202501180000542499</t>
  </si>
  <si>
    <t>202501180000542499# 宽带账号:15165663166; 联系电话：15165663166，问题类型：此工单为群障修复工单，根据群障全量闭环修复管理要求，为确保客户网络通畅，请装维人员跟进修复网络问题，谢谢！ 
 群障标题：公告。故障描述：潍坊诸城市紫荆花园光缆故障，预估24小时恢复，请帮忙拦截,如有需要请联系片区装维师傅徐国栋13562679186主叫号码：15165663166.0;该号码仅供参考，请优先联系宽带账号。</t>
  </si>
  <si>
    <t>2025-01-18 21:34:20</t>
  </si>
  <si>
    <t>SD-057-250118-391725-7623</t>
  </si>
  <si>
    <t>2025-01-18 21:26:08</t>
  </si>
  <si>
    <t>FTTR-普通区域-潍城区-新天地-13869662940-1000M-业务受理宽带-次数0-202501180000542952</t>
  </si>
  <si>
    <t>202501180000542952</t>
  </si>
  <si>
    <t>202501180000542952# 宽带账号:13869662940; 联系电话：13869662940，问题类型：此工单为群障修复工单，根据群障全量闭环修复管理要求，为确保客户网络通畅，请装维人员跟进修复网络问题，谢谢！ 
 群障标题：公告。故障描述：潍坊潍城区新天地光缆故障，预估24小时恢复，请帮忙拦截,如有需要请联系片区装维师傅张传阳15706307885主叫号码：13869662940.0;该号码仅供参考，请优先联系宽带账号。</t>
  </si>
  <si>
    <t>2025-01-18 21:35:23</t>
  </si>
  <si>
    <t>2025-01-18 21:39:16</t>
  </si>
  <si>
    <t>SD-851-279768-10221-14920</t>
  </si>
  <si>
    <t>SD-057-250118-403982-5316</t>
  </si>
  <si>
    <t>2025-01-18 16:55:48</t>
  </si>
  <si>
    <t>【调研】-80+金卡-FTTR-普通区域-临朐县-桃李东方-15069677778-300M-宽带上网投诉-次数0-202501180000427292</t>
  </si>
  <si>
    <t>2025-01-19 17:56:00</t>
  </si>
  <si>
    <t>202501180000427292</t>
  </si>
  <si>
    <t>202501180000427292#流程受理流水号：20250118165442150696777781121372
客户号码:15069677778
客户姓名:张**
投诉地市:潍坊
来话流水:2025011816531568320837814
宽带账号:15069677778
宽带账号归属地市:潍坊
宽带账号归属区县:临朐县
故障地址:潍坊临朐县东城街道营龙路桃李东方15号楼*********
联系电话:13774943301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光功率:-17.30
故障大类:宽带/电视
故障细类:宽带网速慢/卡顿
携转原因:
故障时间:2025-01-18 16:55:16
具体故障现象:网速慢卡顿，
客户其他诉求:要求尽快回电处理
;宽带小区$[桃李东方]$</t>
  </si>
  <si>
    <t>2025-01-18 16:57:03</t>
  </si>
  <si>
    <t>2025-01-18 16:57:23</t>
  </si>
  <si>
    <t>SD-851-280539-11492-29347</t>
  </si>
  <si>
    <t>SD-057-250118-370148-3341</t>
  </si>
  <si>
    <t>2025-01-18 13:48:38</t>
  </si>
  <si>
    <t>普通区域-滨海-汇文小区-18206446203-100M-宽带上网投诉-次数0-202501180000296208</t>
  </si>
  <si>
    <t>202501180000296208</t>
  </si>
  <si>
    <t>202501180000296208#宽带账号：18206446203；宽带地址：潍坊滨海大家洼街道海化街汇文小区201号楼*********
；客户来电反映宽带无法上网/移动高清无法观看，客户不配合排障，要求上门，请协助处理，谢谢！联系电话18206446203：来电流水2025011813470503120880561</t>
  </si>
  <si>
    <t>2025-01-18 13:52:00</t>
  </si>
  <si>
    <t>2025-01-18 13:52:23</t>
  </si>
  <si>
    <t>SD-057-250118-459612-3072</t>
  </si>
  <si>
    <t>2025-01-18 13:18:00</t>
  </si>
  <si>
    <t>普通区域-潍城区-翠竹园小区-16652839218-200M-宽带上网投诉-次数0-202501180000280960 二级督办</t>
  </si>
  <si>
    <t>202501180000280960</t>
  </si>
  <si>
    <t xml:space="preserve">202501180000280960#流程受理流水号：20250118131614166528392181070094
客户号码:16652839218
客户姓名:李*
投诉地市:潍坊
来话流水:2025011813155558520842033
宽带账号:16652839218
宽带账号归属地市:潍坊
宽带账号归属区县:潍城区
故障地址:潍坊潍城区城关街道福寿西街翠竹园小区22号楼*********
联系电话:16652839218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光功率:-19.62
故障大类:宽带/电视
故障细类:宽带无法上网
携转原因:
故障时间:2025-01-18 13:16:48
具体故障现象:电脑无法上网，
客户其他诉求:客户侧为质差终端，要求上门更换终端并一并处理故障问题。
</t>
  </si>
  <si>
    <t>2025-01-18 13:21:36</t>
  </si>
  <si>
    <t>2025-01-18 13:21:54</t>
  </si>
  <si>
    <t>SD-057-250118-250764-1661</t>
  </si>
  <si>
    <t>2025-01-18 10:57:40</t>
  </si>
  <si>
    <t>普通区域-诸城市-北马家庄子村-15053618762-1000M-宽带上网投诉-次数0-202501180000198315</t>
  </si>
  <si>
    <t>202501180000198315</t>
  </si>
  <si>
    <t>202501180000198315#宽带账号：15053618762；宽带地址：潍坊诸城市皇华镇北马家庄子北马家庄子村北马家庄子村西北16#箱*******客户宽带无法使用要求上门，要求尽快处理回复！来电流水：2025011810514255620889262，联系电话：16652886218**</t>
  </si>
  <si>
    <t>2025-01-18 11:01:09</t>
  </si>
  <si>
    <t>SD-851-288909-69437-11433</t>
  </si>
  <si>
    <t>SD-057-250118-791068-4267</t>
  </si>
  <si>
    <t>2025-01-18 15:11:43</t>
  </si>
  <si>
    <t>【调研】-普通区域-青州市-null--宽带上网投诉-次数0-202501170000378809</t>
  </si>
  <si>
    <t>2025-01-19 16:12:00</t>
  </si>
  <si>
    <t>202501170000378809</t>
  </si>
  <si>
    <t>202501170000378809#客户来电反映村里的网线被挖断了，要求上门维修，表示联系师傅师傅说人手不够，联通的都已经弄好了，移动的还没法要，表示i要投诉12345，请协助处理谢谢！</t>
  </si>
  <si>
    <t>2025-01-19 10:03:45</t>
  </si>
  <si>
    <t>SD-057-250118-246719-4294</t>
  </si>
  <si>
    <t>2025-01-18 15:14:05</t>
  </si>
  <si>
    <t>80+金卡-普通区域-安丘市-东辛庄村自然村-15095298896-300M-魔百和投诉-次数0-20250118151139X299131124</t>
  </si>
  <si>
    <t>20250118151139X299131124</t>
  </si>
  <si>
    <t>【农村网络投诉】流程受理流水号：20250118151113150952988961095539
客户号码:15095298896
客户姓名:张**
投诉地市:潍坊
来话流水:2025011815095102220806408
宽带账号:15095298896
宽带账号归属地市:潍坊
宽带账号归属区县:安丘市
故障地址:潍坊安丘市临浯镇东辛庄村东辛庄村自然村东辛庄村（大）张树财*********
联系电话:15095298896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故障细类:移动高清电视故障
携转原因:
故障时间:2025-01-18 15:11:24
魔百和单播/组播:组播
具体故障现象:电视直播或点播无法观看，
客户其他诉求:
魔百和单/组播：组播</t>
  </si>
  <si>
    <t>2025-01-18 15:21:01</t>
  </si>
  <si>
    <t>2025-01-18 15:21:49</t>
  </si>
  <si>
    <t>SD-851-245150-4862-2282</t>
  </si>
  <si>
    <t>SD-057-250118-075621-4353</t>
  </si>
  <si>
    <t>2025-01-18 15:17:18</t>
  </si>
  <si>
    <t>80+银卡-普通区域-青州市-范公亭文苑-13563683387-300M-业务受理宽带-次数0-202501180000356310</t>
  </si>
  <si>
    <t>202501180000356310</t>
  </si>
  <si>
    <t>202501180000356310# 宽带账号:13563683387; 联系电话：13563683387，问题类型：此工单为群障修复工单，根据群障全量闭环修复管理要求，为确保客户网络通畅，请装维人员跟进修复网络问题，谢谢！ 
 群障标题：公告。故障描述：潍坊青州市范公亭文苑光缆故障，预估24小时恢复，请帮忙拦截,如有需要请联系片区装维师傅张棋15706307685主叫号码：13963611708.0;该号码仅供参考，请优先联系宽带账号。</t>
  </si>
  <si>
    <t>2025-01-18 15:19:45</t>
  </si>
  <si>
    <t>SD-057-250118-074539-1141</t>
  </si>
  <si>
    <t>2025-01-18 10:06:38</t>
  </si>
  <si>
    <t>普通区域-昌邑市-政亨小区1-19853636877-300M-宽带延伸服务-次数0-202501180000159025</t>
  </si>
  <si>
    <t>202501180000159025</t>
  </si>
  <si>
    <t xml:space="preserve">202501180000159025#流程受理流水号：20250118100558198536368771025517
客户号码:19853636877
客户姓名:刘**
投诉地市:潍坊
来话流水:2025011810041000620804006
宽带账号:19853636877
宽带账号归属地市:潍坊
宽带账号归属区县:昌邑市
故障地址:潍坊昌邑市柳疃镇柳疃街政亨小区17号楼*********
联系电话:19853636877
联系人:先生/女士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故障时间:2025-01-18 10:04:02
具体故障现象:已排查光猫光信号红灯，指导插紧捋直光钎线重启光猫未恢复，请处理
</t>
  </si>
  <si>
    <t>2025-01-18 10:13:00</t>
  </si>
  <si>
    <t>2025-01-18 10:14:56</t>
  </si>
  <si>
    <t>SD-057-250118-813762-7624</t>
  </si>
  <si>
    <t>80+银卡-普通区域-潍城区-步家村自然村-15963613261-100M-宽带上网投诉-次数0-20250118212448X688336622</t>
  </si>
  <si>
    <t>20250118212448X688336622</t>
  </si>
  <si>
    <t xml:space="preserve">【农村网络投诉】流程受理流水号：20250118212404159636132611164215
客户号码:15963613261
客户姓名:陈**
投诉地市:潍坊
来话流水:2025011821232260320835768
宽带账号:15963613261
宽带账号归属地市:潍坊
宽带账号归属区县:潍城区
故障地址:潍坊潍城区军埠口综合项目区步家村步家村自然村扩容T1号箱在步家村中心大路口南起5排路西*********
联系电话:15963613261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故障时间:2025-01-18 21:21:17
具体故障现象:光猫亮红灯：拔插捋直光纤线未恢复，请协助处理，谢谢。
客户其他诉求:
</t>
  </si>
  <si>
    <t>2025-01-18 21:59:25</t>
  </si>
  <si>
    <t>2025-01-19 07:51:59</t>
  </si>
  <si>
    <t>SD-057-250118-105273-3018</t>
  </si>
  <si>
    <t>2025-01-18 13:13:10</t>
  </si>
  <si>
    <t>(目标)普通区域-高密市-西双庙-15064428101-300M-宽带上网投诉-次数0-202501180000279441</t>
  </si>
  <si>
    <t>202501180000279441</t>
  </si>
  <si>
    <t>202501180000279441#15064428101客户来电反映家里宽带不能用，老人在家不会操作，异机来电，线上排障不认可，要求师傅上门，请处理
联系电话：本机 联系人：先生 受理流水号
2025011813085913520894546</t>
  </si>
  <si>
    <t>2025-01-18 13:16:40</t>
  </si>
  <si>
    <t>2025-01-18 13:17:13</t>
  </si>
  <si>
    <t>SD-057-250118-201675-3078</t>
  </si>
  <si>
    <t>2025-01-18 13:19:35</t>
  </si>
  <si>
    <t>普通区域-青州市-八喜温馨苑-13792675181-300M-魔百和投诉-次数0-202501180000283335</t>
  </si>
  <si>
    <t>202501180000283335</t>
  </si>
  <si>
    <t>202501180000283335#流程受理流水号：20250118131839137926751811070494
客户号码:13792675181
客户姓名:孙**
投诉地市:潍坊
来话流水:2025011813141644620830639
宽带账号:13792675181
宽带账号归属地市:潍坊
宽带账号归属区县:青州市
故障地址:潍坊青州市益都街道玲珑山北路八喜温馨苑7号楼*********
联系电话:13792675181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故障时间:2025-01-18 13:21:51
魔百和单播/组播:组播
具体故障现象:电视网络未连接：宽带正常使用，帐号排查正确，网口灯正常，网线无问题，指导网线换口，对应指导网络配置无效，请处理，谢谢。
客户其他诉求:
魔百和单/组播：组播;宽带小区$[八喜温馨苑]$</t>
  </si>
  <si>
    <t>2025-01-18 13:21:59</t>
  </si>
  <si>
    <t>2025-01-18 13:22:27</t>
  </si>
  <si>
    <t>SD-851-261196-13402-15008</t>
  </si>
  <si>
    <t>SD-057-250118-175036-3080</t>
  </si>
  <si>
    <t>2025-01-18 13:19:44</t>
  </si>
  <si>
    <t>【调研】-80+银卡-普通区域-寿光市-南范村-15169588879-1000M-宽带上网投诉-次数0-202501180000283036</t>
  </si>
  <si>
    <t>202501180000283036</t>
  </si>
  <si>
    <t>202501180000283036#流程受理流水号：20250118131825151695888791070463
客户号码:15169588879
客户姓名:李**
投诉地市:潍坊
来话流水:2025011813175758920855795
宽带账号:15169588879
宽带账号归属地市:潍坊
宽带账号归属区县:寿光市
故障地址:潍坊寿光市洛城街道南范村南范村扩容22号箱*********
联系电话:15169588879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故障时间:2025-01-18 13:18:44
具体故障现象:提示网络无法连接，
客户其他诉求:
;宽带小区$[南范村]$</t>
  </si>
  <si>
    <t>2025-01-18 13:30:36</t>
  </si>
  <si>
    <t>2025-01-18 13:31:08</t>
  </si>
  <si>
    <t>SD-851-311715-14897-21448</t>
  </si>
  <si>
    <t>SD-057-250118-589463-4357</t>
  </si>
  <si>
    <t>2025-01-18 15:17:24</t>
  </si>
  <si>
    <t>80+普通-普通区域-潍城区-南季自然村-17865630075-1000M-业务受理宽带-次数0-202501180000356575</t>
  </si>
  <si>
    <t>202501180000356575</t>
  </si>
  <si>
    <t>202501180000356575# 宽带账号:17865630075; 联系电话：17865630075，问题类型：此工单为群障修复工单，根据群障全量闭环修复管理要求，为确保客户网络通畅，请装维人员跟进修复网络问题，谢谢！ 
 群障标题：公告。故障描述：潍坊潍城区南季自然村光缆故障，预估24小时恢复，请帮忙拦截,如有需要请联系片区装维师傅张翔宇15706307859主叫号码：17865630075.0;该号码仅供参考，请优先联系宽带账号。</t>
  </si>
  <si>
    <t>2025-01-18 16:17:14</t>
  </si>
  <si>
    <t>2025-01-18 16:47:32</t>
  </si>
  <si>
    <t>SD-851-335666-1750-831</t>
  </si>
  <si>
    <t>SD-057-250118-059342-488</t>
  </si>
  <si>
    <t>2025-01-18 09:06:34</t>
  </si>
  <si>
    <t>普通区域-寿光市-孙家庄村自然村-13475691721-100M-业务受理宽带-次数0-202501180000114457</t>
  </si>
  <si>
    <t>202501180000114457</t>
  </si>
  <si>
    <t>202501180000114457# 宽带账号:13475691721; 联系电话：13475691721，问题类型：此工单为群障修复工单，根据群障全量闭环修复管理要求，为确保客户网络通畅，请装维人员跟进修复网络问题，谢谢！ 
 群障标题：公告。故障描述：潍坊寿光市孙家庄村自然村光缆故障，预估24小时恢复，请帮忙拦截,如有需要请联系片区装维师傅刘同军15706307826主叫号码：15615267179.0;该号码仅供参考，请优先联系宽带账号。</t>
  </si>
  <si>
    <t>2025-01-18 09:09:54</t>
  </si>
  <si>
    <t>2025-01-18 09:10:53</t>
  </si>
  <si>
    <t>SD-057-250118-902473-5325</t>
  </si>
  <si>
    <t>2025-01-18 16:56:31</t>
  </si>
  <si>
    <t>普通区域--null-18863608986-宽带上网投诉-次数0-202501180000428753</t>
  </si>
  <si>
    <t>202501180000428753</t>
  </si>
  <si>
    <t>202501180000428753#流程受理流水号：20250118165555188636089861121628
客户号码:18863608986
客户姓名:邢**
投诉地市:潍坊
来话流水:2025011816554002020865277
宽带账号:18863608986
账号归属区县:奎文城区-北苑鑫万达通讯器材
联系电话:18863608986
联系人:先生/女士
宽带地址:潍坊
工单紧急程度:紧急
是否投诉倾向:否
是否重复投诉:否
是否携转意向:否
是否有升级投诉倾向:否
*业务名称:业务融合开机流程宽带
投诉内容:手机号码：18863608986，【问题描述】客户已办理宽带业务，有开通单，要求装维尽快联系上门，请处理，谢谢。联系电话：18863608986，联系人：先生/女士，录音流水号：2025011816554002020865277。受理明细：531920062399999999。
在途开通单信息：536250118327503876，18863608986，2025-01-18 15:40:15，业务融合开机流程宽带，处理中，黄单扩容
是否到厅:否
业务名称:业务融合开机流程宽带
;宽带小区$[前杭埠村自然村]$</t>
  </si>
  <si>
    <t>2025-01-18 18:35:41</t>
  </si>
  <si>
    <t>SD-057-250118-842750-4300</t>
  </si>
  <si>
    <t>2025-01-18 15:14:21</t>
  </si>
  <si>
    <t>【重投】-80+普通-普通区域-寿光市-步家楼村自然村-18863627261-100M-宽带上网投诉-次数0-20250118151017X217765736</t>
  </si>
  <si>
    <t>2025-01-19 16:15:00</t>
  </si>
  <si>
    <t>20250118151017X217765736</t>
  </si>
  <si>
    <t>客户表示 家里的  摄像头 无法用  要求  尽快 回电解决 流水号2025011815063463920867326    联系电话18863627261</t>
  </si>
  <si>
    <t>2025-01-18 15:22:22</t>
  </si>
  <si>
    <t>2025-01-18 15:22:41</t>
  </si>
  <si>
    <t>SD-057-250118-081279-4301</t>
  </si>
  <si>
    <t>2025-01-18 15:14:26</t>
  </si>
  <si>
    <t>【调研】-80+银卡-普通区域-奎文区-潍北花园-15966077787-1000M-宽带上网投诉-次数0-20250118151300X380135688</t>
  </si>
  <si>
    <t>20250118151300X380135688</t>
  </si>
  <si>
    <t xml:space="preserve">流程受理流水号：20250118151204159660777871095757
客户号码:15966077787
客户姓名:姜**
投诉地市:潍坊
来话流水:2025011815113342120827110
宽带账号:15966077787
宽带账号归属地市:潍坊
宽带账号归属区县:高新
故障地址:潍坊高新高新城区潍县中路潍北花园8号楼*********
联系电话:15966077787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故障时间:2025-01-18 15:12:18
具体故障现象:光猫亮红灯，
客户其他诉求:请尽快处理，谢谢
</t>
  </si>
  <si>
    <t>2025-01-18 15:15:57</t>
  </si>
  <si>
    <t>2025-01-18 15:24:04</t>
  </si>
  <si>
    <t>SD-851-303710-21177-550</t>
  </si>
  <si>
    <t>SD-057-250118-628543-4362</t>
  </si>
  <si>
    <t>2025-01-18 15:17:30</t>
  </si>
  <si>
    <t>80+银卡-普通区域-青州市-富盈家园二期-18866731990-200M-业务受理宽带-次数0-202501180000356326</t>
  </si>
  <si>
    <t>2025-01-19 15:18:00</t>
  </si>
  <si>
    <t>202501180000356326</t>
  </si>
  <si>
    <t>202501180000356326#【已关注中国移动10086微信公众号】 宽带账号:18866731990; 联系电话：18866731990，问题类型：此工单为群障修复工单，根据群障全量闭环修复管理要求，为确保客户网络通畅，请装维人员跟进修复网络问题，谢谢！ 
 群障标题：公告。故障描述：潍坊青州市富盈家园二期光缆故障，预估24小时恢复，请帮忙拦截,如有需要请联系片区装维师傅张洪强15706307637主叫号码：18866731990.0;该号码仅供参考，请优先联系宽带账号。</t>
  </si>
  <si>
    <t>2025-01-18 15:21:20</t>
  </si>
  <si>
    <t>2025-01-18 15:21:44</t>
  </si>
  <si>
    <t>SD-851-280685-17915-22130</t>
  </si>
  <si>
    <t>SD-057-250118-628574-7592</t>
  </si>
  <si>
    <t>2025-01-18 21:20:26</t>
  </si>
  <si>
    <t>【调研】-80+普通-(目标)普通区域-青州市-城建开发公司宿舍-13465706133-300M-宽带上网投诉-次数0-20250118211825X305301994</t>
  </si>
  <si>
    <t>20250118211825X305301994</t>
  </si>
  <si>
    <t xml:space="preserve">流程受理流水号：20250118211728134657061331163694
客户号码:13465706133
客户姓名:陈**
投诉地市:潍坊
来话流水:2025011821164048420815604
宽带账号:13465706133
宽带账号归属地市:潍坊
宽带账号归属区县:青州市
故障地址:潍坊青州市王府街道驼山路城建开发公司宿舍14号楼*********
联系电话:13465706133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光功率:-17.05
故障大类:宽带/电视
故障细类:网速慢/上网掉线(专席)
携转原因:
故障时间:2025-01-18 21:17:46
具体故障现象:网速慢卡顿，
客户其他诉求:
</t>
  </si>
  <si>
    <t>2025-01-18 21:22:23</t>
  </si>
  <si>
    <t>2025-01-18 21:22:43</t>
  </si>
  <si>
    <t>SD-057-250118-013872-523</t>
  </si>
  <si>
    <t>2025-01-18 09:08:57</t>
  </si>
  <si>
    <t>【调研】-80+普通-普通区域-奎文区-十中街宿舍-15253660883-200M-宽带上网投诉-次数0-202501180000112817</t>
  </si>
  <si>
    <t>202501180000112817</t>
  </si>
  <si>
    <t xml:space="preserve">202501180000112817#宽带账号：15054485145，宽带地址：潍坊坊子区凤凰路理想小镇58号楼2-501，客户办理移动宽带业务，宽带卡顿，客户拒接线上排障要求上门维修，请处理，联系电话：15253660883或15054485145，联系人：本人，谢谢，来电流水：2025011809040233120817692
</t>
  </si>
  <si>
    <t>2025-01-18 09:10:14</t>
  </si>
  <si>
    <t>SD-057-250118-874931-5286</t>
  </si>
  <si>
    <t>2025-01-18 16:52:29</t>
  </si>
  <si>
    <t>【调研】-普通区域-寿光市-中南城市金典-15269656900-1000M-宽带上网投诉-次数0-202501180000423561</t>
  </si>
  <si>
    <t>2025-01-19 17:53:00</t>
  </si>
  <si>
    <t>202501180000423561</t>
  </si>
  <si>
    <t>202501180000423561#受理号码 : 15269656900客户姓名 : 王**号码归属地 : 潍坊寿光 － 寿光市启程手机维修店用户品牌 : 全球通，宽带账号：15269656900；宽带地址：潍坊寿光市圣城街道东升路中南城市金典B4号楼1单元101室；客户来电反映宽带网速慢，自己测速不达标，客户不配合排障，要求上门，请协助处理，谢谢！联系电话：本机；联系人：先生；来电流水：2025011816464237720861500</t>
  </si>
  <si>
    <t>2025-01-18 16:54:49</t>
  </si>
  <si>
    <t>2025-01-18 16:55:06</t>
  </si>
  <si>
    <t>SD-851-274869-19696-16481</t>
  </si>
  <si>
    <t>SD-057-250118-190674-5328</t>
  </si>
  <si>
    <t>2025-01-18 16:56:39</t>
  </si>
  <si>
    <t>普通区域-寿光市-后胡营小区-15153641233-1000M-业务受理宽带-次数0-202501180000428627</t>
  </si>
  <si>
    <t>2025-01-19 16:57:00</t>
  </si>
  <si>
    <t>202501180000428627</t>
  </si>
  <si>
    <t>202501180000428627# 宽带账号:15153641233; 联系电话：15153641233，问题类型：此工单为群障修复工单，根据群障全量闭环修复管理要求，为确保客户网络通畅，请装维人员跟进修复网络问题，谢谢！ 
 群障标题：公告。故障描述：后胡营小区主叫号码：15153641233.0;该号码仅供参考，请优先联系宽带账号。</t>
  </si>
  <si>
    <t>2025-01-18 17:01:26</t>
  </si>
  <si>
    <t>2025-01-18 17:02:37</t>
  </si>
  <si>
    <t>SD-851-253141-705-25807</t>
  </si>
  <si>
    <t>SD-057-250118-405817-5329</t>
  </si>
  <si>
    <t>2025-01-18 16:56:41</t>
  </si>
  <si>
    <t>普通区域-昌乐县-全福元商场（小微）-13963695501-300M-业务受理宽带-次数0-202501180000429869</t>
  </si>
  <si>
    <t>202501180000429869</t>
  </si>
  <si>
    <t>202501180000429869# 宽带账号:13963695501; 联系电话：13963695501，问题类型：此工单为群障修复工单，根据群障全量闭环修复管理要求，为确保客户网络通畅，请装维人员跟进修复网络问题，谢谢！ 
 群障标题：告警。故障标题：主干光纤断或OLT检测不到预期的光信号（LOS）主叫号码：13963695501.0;该号码仅供参考，请优先联系宽带账号。</t>
  </si>
  <si>
    <t>2025-01-18 17:02:34</t>
  </si>
  <si>
    <t>2025-01-18 17:03:33</t>
  </si>
  <si>
    <t>SD-851-325819-14542-16502</t>
  </si>
  <si>
    <t>SD-057-250118-814562-1575</t>
  </si>
  <si>
    <t>普通区域-安丘市-韩家小庄-15806496179-300M-宽带上网投诉-次数0-202501180000194098</t>
  </si>
  <si>
    <t>202501180000194098</t>
  </si>
  <si>
    <t xml:space="preserve">202501180000194098#潍坊安丘市刘家尧镇韩家小庄韩家小庄韩家小庄5号箱韩学军  ，电视看不了   </t>
  </si>
  <si>
    <t>2025-01-18 10:52:14</t>
  </si>
  <si>
    <t>2025-01-18 10:52:40</t>
  </si>
  <si>
    <t>SD-057-250118-849563-1577</t>
  </si>
  <si>
    <t>2025-01-18 10:50:32</t>
  </si>
  <si>
    <t>【追1】【调研】-80+普通-普通区域-昌邑市-吉祥锦绣城-13011686386-1000M-宽带上网投诉-次数0-20250118104813X493095230</t>
  </si>
  <si>
    <t>20250118104813X493095230</t>
  </si>
  <si>
    <t xml:space="preserve">	#集团模板#家宽客户反映装机地址为!{宽带装机地址}，装机时间为xx，办理渠道为xx，在!{故障开始时间}!{宽带账号客户来电反映宽带不能用，无法提供宽带账号，地址：潍坊昌邑维子汽车站往东200米路北，要求上报，联系电话：13011686386，请处理，谢谢</t>
  </si>
  <si>
    <t>2025-01-18 11:01:20</t>
  </si>
  <si>
    <t>2025-01-18 11:01:37</t>
  </si>
  <si>
    <t>SD-851-223007-16279-24958</t>
  </si>
  <si>
    <t>SD-057-250118-768342-1624</t>
  </si>
  <si>
    <t>2025-01-18 10:56:06</t>
  </si>
  <si>
    <t>普通区域-昌邑市-西玉皇庙村自然村-13573641824-300M-业务受理宽带-次数0-202501180000200509</t>
  </si>
  <si>
    <t>202501180000200509</t>
  </si>
  <si>
    <t>202501180000200509#【已关注中国移动10086微信公众号】 宽带账号:13573641824; 联系电话：13573641824，问题类型：此工单为群障修复工单，根据群障全量闭环修复管理要求，为确保客户网络通畅，请装维人员跟进修复网络问题，谢谢！ 
 群障标题：公告。故障描述：潍坊昌邑市西玉皇庙村自然村光缆故障，预估24小时恢复，请帮忙拦截,如有需要请联系片区装维师傅徐瑞鹏15706307210主叫号码：13573641824.0;该号码仅供参考，请优先联系宽带账号。</t>
  </si>
  <si>
    <t>2025-01-18 11:03:04</t>
  </si>
  <si>
    <t>SD-851-268981-14292-28471</t>
  </si>
  <si>
    <t>SD-057-250118-154289-1678</t>
  </si>
  <si>
    <t>2025-01-18 10:58:40</t>
  </si>
  <si>
    <t>(目标)普通区域-高密市-卣坊自然村-15863274756-200M-魔百和投诉-次数0-202501180000201071</t>
  </si>
  <si>
    <t>2025-01-19 11:59:00</t>
  </si>
  <si>
    <t>202501180000201071</t>
  </si>
  <si>
    <t>202501180000201071#【已关注中国移动10086微信公众号】流程受理流水号：20250118105749158632747561039716
客户号码:15863274756
客户姓名:咸*
投诉地市:潍坊
来话流水:2025011810530591120806713
宽带账号:15863274756
宽带账号归属地市:潍坊
宽带账号归属区县:高密市
故障地址:潍坊高密市朝阳街道卣坊卣坊自然村高密卣坊赵光武13号箱*********
联系电话:15863274756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故障细类:移动高清电视故障(专席)
携转原因:
故障时间:2025-01-18 10:58:09
魔百和单播/组播:组播
具体故障现象:提示用户不存在，客户来电反映移动高清电视无法观看， 我处正常排查未恢复，请协助处理谢谢
客户其他诉求:
魔百和单/组播：组播;宽带小区$[卣坊自然村]$</t>
  </si>
  <si>
    <t>2025-01-18 11:21:15</t>
  </si>
  <si>
    <t>2025-01-18 11:21:47</t>
  </si>
  <si>
    <t>SD-057-250118-075842-4280</t>
  </si>
  <si>
    <t>2025-01-18 15:12:45</t>
  </si>
  <si>
    <t>普通区域--null--宽带上网投诉-次数1-20250118094011X411176504</t>
  </si>
  <si>
    <t>2025-01-18 15:17:46</t>
  </si>
  <si>
    <t>SD-057-250118-471532-4366</t>
  </si>
  <si>
    <t>2025-01-18 15:17:36</t>
  </si>
  <si>
    <t>【调研】-80+金卡-普通区域-诸城市-桥上自然村-18764646066-100M-宽带上网投诉-次数0-20250118151632X592291546</t>
  </si>
  <si>
    <t>2025-01-19 16:18:00</t>
  </si>
  <si>
    <t>20250118151632X592291546</t>
  </si>
  <si>
    <t xml:space="preserve">【农村网络投诉】流程受理流水号：20250118151435187646460661096439
客户号码:18764646066
客户姓名:周*
投诉地市:潍坊
来话流水:2025011815115659720831672
宽带账号:18764646066
宽带账号归属地市:潍坊
宽带账号归属区县:诸城市
故障地址:潍坊诸城市皇华镇桥上桥上自然村桥上村6号箱（移动代办点东刘召瑞）*********
联系电话:18764646066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故障细类:宽带无法上网(专席)
携转原因:
故障时间:2025-01-18 15:17:13
具体故障现象:网络无法连接，客户不更换设备
客户其他诉求:
</t>
  </si>
  <si>
    <t>2025-01-18 15:19:10</t>
  </si>
  <si>
    <t>2025-01-18 15:19:34</t>
  </si>
  <si>
    <t>SD-057-250118-368712-414</t>
  </si>
  <si>
    <t>2025-01-18 09:00:29</t>
  </si>
  <si>
    <t>普通区域-昌邑市-黑埠自然村-13792655041-300M-宽带延伸服务-次数0-202501180000110440</t>
  </si>
  <si>
    <t>202501180000110440</t>
  </si>
  <si>
    <t xml:space="preserve">202501180000110440#【已关注中国移动10086微信公众号】流程受理流水号：20250118085841137926550411007594
客户号码:13792655041
客户姓名:张**
投诉地市:潍坊
来话流水:2025011808564878220857513
宽带账号:13792655041
宽带账号归属地市:潍坊
宽带账号归属区县:昌邑市
故障地址:潍坊昌邑市李家埠镇黑埠村黑埠自然村扩容24号箱*********
联系电话:13792655041
联系人:先生/女士
工单紧急程度:非常紧急
是否有升级投诉倾向:否
是否重复投诉:否
是否携转意向:否
是否投诉倾向:否
是否智能网关:智能网关
当前是否在线:是
接入方式:FTTH
是否质差终端:无质差信息
光功率:-20.31
故障大类:宽带/电视
故障细类:宽带延伸服务
携转原因:
故障时间:2025-01-18 08:45:31
具体故障现象:13792655041客户表示要求找装维师傅到家帮忙  把宽带设备换下位置
</t>
  </si>
  <si>
    <t>2025-01-18 09:06:21</t>
  </si>
  <si>
    <t>SD-057-250118-012634-1582</t>
  </si>
  <si>
    <t>2025-01-18 10:51:07</t>
  </si>
  <si>
    <t>80+银卡-普通区域-诸城市-六和小区-13964650266-100M-宽带上网投诉-次数0-202501180000195755</t>
  </si>
  <si>
    <t>2025-01-19 11:52:00</t>
  </si>
  <si>
    <t>202501180000195755</t>
  </si>
  <si>
    <t>202501180000195755#宽带账号：13964650266；宽带地址：潍坊诸城市密州街道东武街六和小区北区61号楼；客户来电反映家里电视无法观看，家里老人无法操作，客户不在现场，无法配合线上指导/客户不配合排障，要求上门，请协助处理，谢谢！联系电话：13863662088；联系人：先生；来电流水：2025011810482748820848695</t>
  </si>
  <si>
    <t>2025-01-18 10:56:20</t>
  </si>
  <si>
    <t>2025-01-18 10:57:04</t>
  </si>
  <si>
    <t>SD-057-250118-730821-7747</t>
  </si>
  <si>
    <t>2025-01-18 22:41:22</t>
  </si>
  <si>
    <t>80+金卡-普通区域-奎文区-九龙山庄-15065691333-1000M-宽带上网投诉-次数0-202501180000545945</t>
  </si>
  <si>
    <t>202501180000545945</t>
  </si>
  <si>
    <t>202501180000545945#【已关注中国移动10086微信公众号】流程受理流水号：20250118223841150656913331165225
客户号码:15065691333
客户姓名:吴**
投诉地市:潍坊
来话流水:2025011822382250720832281
宽带账号:15065691333
宽带账号归属地市:潍坊
宽带账号归属区县:高新
故障地址:潍坊高新高新城区樱前街九龙山庄紫云苑8号楼*********
联系电话:13853632833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光功率:-16.49
故障大类:宽带/电视
故障细类:宽带无法上网
携转原因:
故障时间:2025-01-18 22:38:54
具体故障现象:光猫亮红灯，客户 明天上午有时间谢谢
客户其他诉求:无
;宽带小区$[九龙山庄]$</t>
  </si>
  <si>
    <t>2025-01-18 23:19:23</t>
  </si>
  <si>
    <t>2025-01-19 07:19:48</t>
  </si>
  <si>
    <t>SD-851-287444-30238-17594</t>
  </si>
  <si>
    <t>SD-057-250118-346572-5343</t>
  </si>
  <si>
    <t>2025-01-18 16:57:29</t>
  </si>
  <si>
    <t>80+金卡-普通区域-安丘市-刘家河崖头村自然村-15163674345-1000M-业务受理宽带-次数0-202501180000429025</t>
  </si>
  <si>
    <t>2025-01-19 16:58:00</t>
  </si>
  <si>
    <t>202501180000429025</t>
  </si>
  <si>
    <t>202501180000429025#【已关注中国移动10086微信公众号】 宽带账号:15163674345; 联系电话：15163674345，问题类型：此工单为群障修复工单，根据群障全量闭环修复管理要求，为确保客户网络通畅，请装维人员跟进修复网络问题，谢谢！ 
 群障标题：公告。故障描述：潍坊安丘市刘家河崖头村自然村光缆故障，预估24小时恢复，请帮忙拦截,如有需要请联系片区装维师傅李宗扬15706307043主叫号码：15163674345.0;该号码仅供参考，请优先联系宽带账号。</t>
  </si>
  <si>
    <t>2025-01-18 17:01:50</t>
  </si>
  <si>
    <t>SD-851-310382-9757-1348</t>
  </si>
  <si>
    <t>SD-057-250118-152403-3307</t>
  </si>
  <si>
    <t>2025-01-18 13:45:31</t>
  </si>
  <si>
    <t>普通区域-寒亭区-盛景花园-15094959834-300M-宽带上网投诉-次数0-202501180000294531</t>
  </si>
  <si>
    <t>202501180000294531</t>
  </si>
  <si>
    <t>202501180000294531#15094959834 客户来电反映家里电视不能看 电视无信号，老人在家不会操作，线上排障客户表示不认可，要求师傅上门，请处理,谢谢（要求下午5：30左右上门，谢谢）
联系电话：本机 联系人：先生 流水号:2025011813423062920839761</t>
  </si>
  <si>
    <t>2025-01-18 13:52:35</t>
  </si>
  <si>
    <t>2025-01-18 13:55:48</t>
  </si>
  <si>
    <t>SD-851-265231-5798-11709</t>
  </si>
  <si>
    <t>SD-057-250118-394571-3309</t>
  </si>
  <si>
    <t>2025-01-18 13:46:19</t>
  </si>
  <si>
    <t>普通区域-高密市-大沟头自然村-18753606272-100M-业务受理宽带-次数0-202501180000294869</t>
  </si>
  <si>
    <t>202501180000294869</t>
  </si>
  <si>
    <t>202501180000294869# 宽带账号:18753606272; 联系电话：18753606272，问题类型：此工单为群障修复工单，根据群障全量闭环修复管理要求，为确保客户网络通畅，请装维人员跟进修复网络问题，谢谢！ 
 群障标题：公告。故障描述：大沟头自然村主叫号码：18753606272.0;该号码仅供参考，请优先联系宽带账号。</t>
  </si>
  <si>
    <t>2025-01-18 13:49:27</t>
  </si>
  <si>
    <t>SD-057-250118-167450-7729</t>
  </si>
  <si>
    <t>2025-01-18 22:26:01</t>
  </si>
  <si>
    <t>80+金卡-普通区域-奎文区-北大锦城-13953690389-1000M-魔百和投诉-次数0-20250118222430X270929641</t>
  </si>
  <si>
    <t>20250118222430X270929641</t>
  </si>
  <si>
    <t>检测结果：1、宽带是否在线：宽带在线；2、电视账号状态检测：电视账号状态正常；3、电视片源检测：电视片源正常；4、机顶盒性能检测：机顶盒性能正常；5、机顶盒设备检测：机顶盒设备正常；6、电视播放流畅度检测：电视播放流畅；7、电视连接方式检测：未检测到；故障类型：视频卡顿、声画不同步。故障描述：电视闪屏，看网络电视没事，看cctv1就会一直闪。请直接联系152的联系电话。网速也有点卡。。联系人：李先生。联系电话：15264762163。</t>
  </si>
  <si>
    <t>2025-01-18 22:30:54</t>
  </si>
  <si>
    <t>2025-01-19 07:08:29</t>
  </si>
  <si>
    <t>SD-057-250118-519347-5349</t>
  </si>
  <si>
    <t>2025-01-18 16:57:40</t>
  </si>
  <si>
    <t>【调研】-80+银卡-(目标)普通区域-奎文区-庄家裕园-13793662782-1000M-业务受理宽带-次数0-202501180000429698</t>
  </si>
  <si>
    <t>202501180000429698</t>
  </si>
  <si>
    <t>202501180000429698#【已关注中国移动10086微信公众号】 宽带账号:13793662782; 联系电话：13793662782，问题类型：此工单为群障修复工单，根据群障全量闭环修复管理要求，为确保客户网络通畅，请装维人员跟进修复网络问题，谢谢！ 
 群障标题：公告。故障描述：潍坊奎文区庄家裕园光缆故障，预估24小时恢复，请帮忙拦截,如有需要请联系片区装维师傅祝建振15706366522主叫号码：13793662782.0;该号码仅供参考，请优先联系宽带账号。</t>
  </si>
  <si>
    <t>2025-01-18 17:06:37</t>
  </si>
  <si>
    <t>2025-01-18 17:06:58</t>
  </si>
  <si>
    <t>SD-851-292580-28239-19988</t>
  </si>
  <si>
    <t>SD-057-250118-370189-3312</t>
  </si>
  <si>
    <t>2025-01-18 13:46:27</t>
  </si>
  <si>
    <t>80+普通-普通区域-安丘市-尚水名邸-15069672423-1000M-宽带上网投诉-次数0-202501180000295856</t>
  </si>
  <si>
    <t>202501180000295856</t>
  </si>
  <si>
    <t>202501180000295856#流程受理流水号：20250118134546150696724231075506
客户号码:15069672423
客户姓名:张*
投诉地市:潍坊
来话流水:2025011813453098220866386
宽带账号:15069672423
账号归属区县:安丘市泰盛科技手机店
联系电话:15069672423
联系人:先生
宽带地址:潍坊
工单紧急程度:非常紧急
是否投诉倾向:否
是否重复投诉:否
是否携转意向:否
是否有升级投诉倾向:否
*业务名称:业务融合开机流程宽带+OTT
投诉内容:手机号码：15069672423，【问题描述】客户已办理宽带业务，有开通单，要求装维尽快联系上门，请处理，谢谢。联系电话：15069672423，联系人：先生，录音流水号：2025011813453098220866386。
在途开通单信息：536250117035656838，15069672423，2025-01-17 14:07:23，业务融合开机流程宽带+OTT，处理中，施工预约
是否到厅:否
业务名称:业务融合开机流程宽带+OTT
;宽带小区$[尚水名邸]$</t>
  </si>
  <si>
    <t>2025-01-18 13:54:20</t>
  </si>
  <si>
    <t>2025-01-18 13:54:55</t>
  </si>
  <si>
    <t>SD-851-309671-11095-2711</t>
  </si>
  <si>
    <t>SD-057-250118-352986-3311</t>
  </si>
  <si>
    <t>【调研】-80+普通-FTTR-普通区域-昌邑市-潍水龙城-17667423555-1000M-业务受理宽带-次数0-202501180000296047</t>
  </si>
  <si>
    <t>202501180000296047</t>
  </si>
  <si>
    <t>202501180000296047# 宽带账号:17667423555; 联系电话：17667423555，问题类型：此工单为群障修复工单，根据群障全量闭环修复管理要求，为确保客户网络通畅，请装维人员跟进修复网络问题，谢谢！ 
 群障标题：公告。故障描述：潍坊昌邑市潍水龙城主缆故障，预估24小时恢复，请帮忙拦截。主叫号码：17667423555.0;该号码仅供参考，请优先联系宽带账号。</t>
  </si>
  <si>
    <t>2025-01-18 13:49:49</t>
  </si>
  <si>
    <t>2025-01-18 13:50:57</t>
  </si>
  <si>
    <t>SD-852-249255-1114-18175</t>
  </si>
  <si>
    <t>SD-057-250117-068713-1287</t>
  </si>
  <si>
    <t>2025-01-17 10:26:34</t>
  </si>
  <si>
    <t>普通区域-奎文区-虞河生活城-13561414461-300M-宽带上网投诉-次数0-20250117102537X737480153</t>
  </si>
  <si>
    <t>2025-01-18 08:00:00</t>
  </si>
  <si>
    <t>20250117102537X737480153</t>
  </si>
  <si>
    <t xml:space="preserve">流程受理流水号：20250117101951135614144611029750
客户号码:13561414461
客户姓名:武**
投诉地市:潍坊
来话流水:2025011710162058520858879
宽带账号:13561414461
宽带账号归属地市:潍坊
宽带账号归属区县:奎文区
故障地址:潍坊奎文区北苑街道鸢飞路虞河生活城21号楼*********
联系电话:13561414461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光功率:-17.21
故障大类:宽带/电视
故障细类:网速慢/上网掉线(专席)
携转原因:
故障时间:2025-01-17 10:23:20
具体故障现象:网速慢：路由器连接光猫1口，位置开阔，重启未恢复，光猫自带WIFI未开启，网线支持，请处理，谢谢。客户表示不需要师傅推销，表示自己直播急需使用，要求一次性解决问题。
客户其他诉求:
</t>
  </si>
  <si>
    <t>2025-01-17 10:34:47</t>
  </si>
  <si>
    <t>2025-01-17 10:40:32</t>
  </si>
  <si>
    <t>SD-057-250117-374095-964</t>
  </si>
  <si>
    <t>2025-01-17 09:56:33</t>
  </si>
  <si>
    <t>普通区域-昌邑市-名将花园-15706307212-100M-业务受理宽带-次数0-202501170000153827</t>
  </si>
  <si>
    <t>2025-01-18 09:57:00</t>
  </si>
  <si>
    <t>202501170000153827</t>
  </si>
  <si>
    <t>202501170000153827# 宽带账号:15706307212; 联系电话：15706307212，问题类型：此工单为群障修复工单，根据群障全量闭环修复管理要求，为确保客户网络通畅，请装维人员跟进修复网络问题，谢谢！ 
 群障标题：公告。故障描述：潍坊昌邑市名将花园光缆故障，预估24小时恢复，请帮忙拦截,如有需要请联系片区装维师傅董慧卿15263665110主叫号码：13863630597.0;该号码仅供参考，请优先联系宽带账号。</t>
  </si>
  <si>
    <t>2025-01-17 10:02:35</t>
  </si>
  <si>
    <t>2025-01-17 10:05:09</t>
  </si>
  <si>
    <t>SD-851-296958-20145-13787</t>
  </si>
  <si>
    <t>SD-057-250117-768345-1898</t>
  </si>
  <si>
    <t>2025-01-17 11:29:07</t>
  </si>
  <si>
    <t>普通区域-诸城市-华诚悦府-15064496865-1000M-宽带上网投诉-次数0-20250117112623X383552664</t>
  </si>
  <si>
    <t>20250117112623X383552664</t>
  </si>
  <si>
    <t xml:space="preserve">流程受理流水号：20250117112529150644968651048650
客户号码:15064496865
客户姓名:李*
投诉地市:潍坊
来话流水:2025011711223522920896755
宽带账号:15064496865
宽带账号归属地市:潍坊
宽带账号归属区县:诸城市
故障地址:潍坊诸城市密州街道繁荣路华诚悦府16号楼*********
联系电话:15064496865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光功率:-17.85
故障大类:宽带/电视
故障细类:宽带无法上网(专席)
携转原因:
故障时间:2025-01-17 11:25:37
具体故障现象:光猫不亮灯，已检查插排，电源线，开关，未恢复，请协助处理，谢谢  
客户其他诉求:
</t>
  </si>
  <si>
    <t>2025-01-17 11:31:58</t>
  </si>
  <si>
    <t>2025-01-17 11:33:13</t>
  </si>
  <si>
    <t>SD-851-241287-31660-11021</t>
  </si>
  <si>
    <t>SD-057-250117-180926-2087</t>
  </si>
  <si>
    <t>2025-01-17 11:48:32</t>
  </si>
  <si>
    <t>普通区域-青州市-东刘井村自然村-15069688715-300M-宽带延伸服务-次数0-202501170000246141</t>
  </si>
  <si>
    <t>2025-01-18 00:00:00</t>
  </si>
  <si>
    <t>202501170000246141</t>
  </si>
  <si>
    <t xml:space="preserve">202501170000246141#【已关注中国移动10086微信公众号】流程受理流水号：20250117114750150696887151054372
客户号码:15069688715
客户姓名:吴**
投诉地市:潍坊
来话流水:2025011711450921620892268
宽带账号:15069688715
宽带账号归属地市:潍坊
宽带账号归属区县:青州市
故障地址:潍坊青州市王府街道东刘井村东刘井村自然村扩容4号箱（吴耀民）*********
联系电话:13508963818
联系人:先生/女士
工单紧急程度:紧急
是否有升级投诉倾向:否
是否重复投诉:否
是否携转意向:否
是否投诉倾向:否
是否智能网关:智能网关
当前是否在线:是
接入方式:FTTH
是否质差终端:无质差信息
光功率:-14.67
故障大类:宽带/电视
故障细类:宽带延伸服务
携转原因:
故障时间:2025-01-17 11:47:54
具体故障现象:网速慢，不认可安装路由器，要求更换光猫
</t>
  </si>
  <si>
    <t>2025-01-17 11:57:31</t>
  </si>
  <si>
    <t>2025-01-17 12:05:24</t>
  </si>
  <si>
    <t>SD-057-250117-479082-1881</t>
  </si>
  <si>
    <t>2025-01-17 11:27:02</t>
  </si>
  <si>
    <t>普通区域-奎文区-油坊小区-18863683617-300M-业务受理宽带-次数0-202501170000232423</t>
  </si>
  <si>
    <t>202501170000232423</t>
  </si>
  <si>
    <t>202501170000232423#【已关注中国移动10086微信公众号】 宽带账号:18863683617; 联系电话：18863683617，问题类型：此工单为群障修复工单，根据群障全量闭环修复管理要求，为确保客户网络通畅，请装维人员跟进修复网络问题，谢谢！ 
 群障标题：公告。故障描述：潍坊奎文区油坊小区光缆故障，预估24小时恢复，请帮忙拦截,如有需要请联系片区装维师傅李先圣15706307393主叫号码：18660691610.0;该号码仅供参考，请优先联系宽带账号。</t>
  </si>
  <si>
    <t>2025-01-17 11:32:18</t>
  </si>
  <si>
    <t>2025-01-17 11:35:57</t>
  </si>
  <si>
    <t>SD-852-297933-2589-18957</t>
  </si>
  <si>
    <t>SD-057-250117-372945-2054</t>
  </si>
  <si>
    <t>2025-01-17 11:46:33</t>
  </si>
  <si>
    <t>普通区域-潍城区-金碧广场-1360895795802-300M-业务受理宽带-次数0-202501170000244628</t>
  </si>
  <si>
    <t>202501170000244628</t>
  </si>
  <si>
    <t>202501170000244628# 宽带账号:1360895795802; 联系电话：1360895795802，问题类型：此工单为群障修复工单，根据群障全量闭环修复管理要求，为确保客户网络通畅，请装维人员跟进修复网络问题，谢谢！ 
 群障标题：公告。故障描述：潍坊潍城区金碧广场光缆故障，预估24小时恢复，请帮忙拦截,如有需要请联系片区装维师傅丁文龙15706307871主叫号码：13608957958.0;该号码仅供参考，请优先联系宽带账号。</t>
  </si>
  <si>
    <t>2025-01-17 12:00:35</t>
  </si>
  <si>
    <t>2025-01-17 12:01:02</t>
  </si>
  <si>
    <t>SD-852-330683-847-16369</t>
  </si>
  <si>
    <t>SD-057-250117-150968-1317</t>
  </si>
  <si>
    <t>2025-01-17 10:28:26</t>
  </si>
  <si>
    <t>80+金卡-普通区域-寿光市-南范村-13626363646-1000M-宽带上网投诉-次数1-202501160000543664</t>
  </si>
  <si>
    <t>202501160000543664</t>
  </si>
  <si>
    <t>202501160000543664#流程受理流水号：20250116194505136263636461163927
客户号码:13626363646
客户姓名:范**
投诉地市:潍坊
来话流水:2025011619444037520801548
宽带账号:13626363646
宽带账号归属地市:潍坊
宽带账号归属区县:寿光市
故障地址:潍坊寿光市洛城街道南范村南范村扩容21号箱*********
联系电话:13626363646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19:45:20
具体故障现象:打不开网页，
客户其他诉求:
;宽带小区$[南范村]$</t>
  </si>
  <si>
    <t>2025-01-17 10:32:14</t>
  </si>
  <si>
    <t>2025-01-17 10:33:38</t>
  </si>
  <si>
    <t>SD-851-289989-38119-29006</t>
  </si>
  <si>
    <t>SD-057-250117-583709-1295</t>
  </si>
  <si>
    <t>2025-01-17 10:26:49</t>
  </si>
  <si>
    <t>【调研】-(目标)普通区域-寿光市-南范村-13335255560-1000M-宽带上网投诉-次数0-202501170000181618</t>
  </si>
  <si>
    <t>202501170000181618</t>
  </si>
  <si>
    <t>202501170000181618#流程受理流水号：20250117102559133352555601031513
客户号码:13335255560
客户姓名:杨**
投诉地市:潍坊
来话流水:2025011710241134020870651
宽带账号:13335255560
宽带账号归属地市:潍坊
宽带账号归属区县:寿光市
故障地址:潍坊寿光市孙家集街道南范村南范村南范村22号箱(吴丰亮外墙）*********
联系电话:13335255560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10:26:17
具体故障现象:光猫亮红灯，
客户其他诉求:
;宽带小区$[南范村]$</t>
  </si>
  <si>
    <t>2025-01-17 10:37:29</t>
  </si>
  <si>
    <t>2025-01-17 10:37:50</t>
  </si>
  <si>
    <t>SD-057-250117-356749-1850</t>
  </si>
  <si>
    <t>2025-01-17 11:25:23</t>
  </si>
  <si>
    <t>普通区域-奎文区-渭水苑-15006685261-100M-宽带上网投诉-次数0-202501170000227827</t>
  </si>
  <si>
    <t>2025-01-18 12:26:00</t>
  </si>
  <si>
    <t>202501170000227827</t>
  </si>
  <si>
    <t xml:space="preserve">202501170000227827#15006685261客户反映电视无法观看，老人在家不会操作，要求联系装维师傅上门维修，请协助处理。谢谢  联系人：先生 联系电话：本机 流水：2025011711213753520883317
</t>
  </si>
  <si>
    <t>2025-01-17 11:31:28</t>
  </si>
  <si>
    <t>2025-01-17 11:31:57</t>
  </si>
  <si>
    <t>SD-057-250117-750891-2063</t>
  </si>
  <si>
    <t>2025-01-17 11:46:54</t>
  </si>
  <si>
    <t>80+普通-普通区域-坊子区-学苑花园二期-15763095985-100M-业务受理宽带-次数0-202501170000244822</t>
  </si>
  <si>
    <t>2025-01-18 11:47:00</t>
  </si>
  <si>
    <t>202501170000244822</t>
  </si>
  <si>
    <t>202501170000244822# 宽带账号:15763095985; 联系电话：15763095985，问题类型：此工单为群障修复工单，根据群障全量闭环修复管理要求，为确保客户网络通畅，请装维人员跟进修复网络问题，谢谢！ 
 群障标题：公告。故障描述：潍坊坊子区学苑花园二期光缆故障，预估24小时恢复，请帮忙拦截,如有需要请联系片区装维师傅钟子龙15706307275主叫号码：15763095985.0;该号码仅供参考，请优先联系宽带账号。</t>
  </si>
  <si>
    <t>2025-01-17 12:00:48</t>
  </si>
  <si>
    <t>2025-01-17 12:02:55</t>
  </si>
  <si>
    <t>SD-057-250117-451723-958</t>
  </si>
  <si>
    <t>2025-01-17 09:56:20</t>
  </si>
  <si>
    <t>80+普通-(目标)普通区域-滨海-碱厂六区（兆祥小区）-15866156310-1000M-魔百和投诉-次数0-202501170000155863</t>
  </si>
  <si>
    <t>202501170000155863</t>
  </si>
  <si>
    <t>202501170000155863#流程受理流水号：20250117095042158661563101021497
客户号码:15866156310
客户姓名:李**
投诉地市:潍坊
来话流水:2025011709501860520897071
宽带账号:15866156310
宽带账号归属地市:潍坊
宽带账号归属区县:滨海
故障地址:潍坊滨海大家洼街道海源街碱厂六区（兆祥小区）620号楼（2单元）201
联系电话:15866156310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故障细类:移动高清电视故障(专席)
携转原因:
故障时间:2025-01-17 09:55:13
魔百和单播/组播:单播
具体故障现象:电视机雪花
客户其他诉求:
魔百和单/组播：单播;宽带小区$[碱厂六区（兆祥小区）]$</t>
  </si>
  <si>
    <t>2025-01-17 09:58:14</t>
  </si>
  <si>
    <t>2025-01-17 10:04:38</t>
  </si>
  <si>
    <t>SD-851-308986-14661-10744</t>
  </si>
  <si>
    <t>SD-057-250117-702931-1327</t>
  </si>
  <si>
    <t>2025-01-17 10:29:16</t>
  </si>
  <si>
    <t>【调研】-普通区域-昌邑市-天成店自然村-13884717892-200M-宽带上网投诉-次数0-202501170000182470</t>
  </si>
  <si>
    <t>2025-01-18 11:30:00</t>
  </si>
  <si>
    <t>202501170000182470</t>
  </si>
  <si>
    <t>202501170000182470#宽带账号：13884717892 ；宽带地址：潍坊昌邑市围子镇天成店天成店自然村11号箱四满 ；客户来电反映网慢   ，客户异机来电报修，线上指导无法配合操作，要求上门处理来电流水： 2025011710263813420806221 联系电话：13884717892</t>
  </si>
  <si>
    <t>2025-01-17 10:37:41</t>
  </si>
  <si>
    <t>2025-01-17 10:38:08</t>
  </si>
  <si>
    <t>SD-057-250117-529768-951</t>
  </si>
  <si>
    <t>2025-01-17 09:56:12</t>
  </si>
  <si>
    <t>【调研】-80+银卡-普通区域-潍城区-华府名城-13963618722-200M-业务受理宽带-次数0-202501170000156369</t>
  </si>
  <si>
    <t>202501170000156369</t>
  </si>
  <si>
    <t>202501170000156369# 宽带账号:13963618722; 联系电话：13963618722，问题类型：此工单为群障修复工单，根据群障全量闭环修复管理要求，为确保客户网络通畅，请装维人员跟进修复网络问题，谢谢！ 
 群障标题：公告。故障描述：潍坊潍城区华府名城光缆故障，预估24小时恢复，请帮忙拦截,如有需要请联系片区装维师傅王洪钰15706307875主叫号码：13508966218.0;该号码仅供参考，请优先联系宽带账号。</t>
  </si>
  <si>
    <t>2025-01-17 09:59:31</t>
  </si>
  <si>
    <t>2025-01-17 09:59:53</t>
  </si>
  <si>
    <t>SD-057-250117-248795-980</t>
  </si>
  <si>
    <t>2025-01-17 09:58:22</t>
  </si>
  <si>
    <t>普通区域-寿光市-上口一-15610437217-1000M-宽带上网投诉-次数0-202501170000156568</t>
  </si>
  <si>
    <t>202501170000156568</t>
  </si>
  <si>
    <t xml:space="preserve">202501170000156568#
客户来电反映    电视无法观看，  老人在家不会操作   客户不在现场，客户要求师傅上门，请协助处理，谢谢
宽带地址：潍坊寿光市上口镇上口一村上口一上口一村
联系人：女士 联系电话：15762549234 来电流水：2025011709555767120875265
</t>
  </si>
  <si>
    <t>2025-01-17 10:01:45</t>
  </si>
  <si>
    <t>2025-01-17 10:02:51</t>
  </si>
  <si>
    <t>SD-851-257298-24549-10172</t>
  </si>
  <si>
    <t>SD-057-250117-094518-2031</t>
  </si>
  <si>
    <t>2025-01-17 11:44:51</t>
  </si>
  <si>
    <t>80+普通-普通区域-安丘市-镇东南村家属楼二期-15763096678-300M-宽带上网投诉-次数0-202501170000244496</t>
  </si>
  <si>
    <t>202501170000244496</t>
  </si>
  <si>
    <t>202501170000244496#流程受理流水号：20250117114322157630966781053198
客户号码:15763096678
客户姓名:李**
投诉地市:潍坊
来话流水:2025011711422344120857662
宽带账号:15763096678
账号归属区县:安丘兴安路旗舰店
联系电话:15763096678
联系人:先生 
宽带地址:潍坊
工单紧急程度:紧急
是否投诉倾向:否
是否重复投诉:否
是否携转意向:否
是否有升级投诉倾向:否
*业务名称:业务融合移机流程宽带+OTT
投诉内容:手机号码：15763096678，【问题描述】客户已办理宽带业务，有开通单，要求装维尽快联系上门，请处理，谢谢。联系电话：15763096678，联系人：先生 ，录音流水号：2025011711422344120857662。受理明细：531920062399999999。
在途开通单信息：536250114225099398，15763096678，2025-01-14 10:21:15，业务融合移机流程宽带+OTT，处理中，装维选址
是否到厅:否
业务名称:业务融合移机流程宽带+OTT
;宽带小区$[镇东南村家属楼二期]$</t>
  </si>
  <si>
    <t>2025-01-17 11:45:37</t>
  </si>
  <si>
    <t>2025-01-17 11:46:30</t>
  </si>
  <si>
    <t>SD-852-296802-357-24313</t>
  </si>
  <si>
    <t>SD-057-250117-104273-1245</t>
  </si>
  <si>
    <t>2025-01-17 10:22:58</t>
  </si>
  <si>
    <t>【重投】-80+普通-FTTR-普通区域-安丘市-丽景云著-15589698728-1000M-宽带上网投诉-次数0-202501170000170859</t>
  </si>
  <si>
    <t>202501170000170859</t>
  </si>
  <si>
    <t>202501170000170859#受理号码 : 15589698728客户姓名 : 韩**号码归属地 : 潍坊安丘 － 潍坊-安丘-商场路网格-商场路营业厅中潍委托用户品牌 : 全球通    具体故障现象:网速慢卡顿，客户称从办理宽带提速后并没有享受到千兆网速，消费提升了好几十块钱没有享受到服务，客户称师傅多次上门检测都是300兆带宽，要求费用补偿具体金额未提供，表示不满，要求投诉，请协助一并处理，谢谢
    录音流水  2025011710105557620884373</t>
  </si>
  <si>
    <t>2025-01-17 10:38:07</t>
  </si>
  <si>
    <t>2025-01-17 10:39:16</t>
  </si>
  <si>
    <t>SD-851-298974-4690-4431</t>
  </si>
  <si>
    <t>SD-057-250117-162783-1321</t>
  </si>
  <si>
    <t>2025-01-17 10:28:59</t>
  </si>
  <si>
    <t>(目标)普通区域-寿光市-老九巷小区-15853676507-300M-宽带上网投诉-次数0-202501170000180424</t>
  </si>
  <si>
    <t>202501170000180424</t>
  </si>
  <si>
    <t>202501170000180424#15853676507客户来电反映本机办理的宽带无法使用，查询PON闪且路由器质差终端， 设备亮灯情况客户不清楚老人在家不配合不会看，要求维修人员上门维修，请尽快协助处理，谢谢 
 联系人：女士  联系电话：本机   流水：2025011710261394820800354</t>
  </si>
  <si>
    <t>2025-01-17 10:34:20</t>
  </si>
  <si>
    <t>2025-01-17 10:35:36</t>
  </si>
  <si>
    <t>SD-057-250117-189627-978</t>
  </si>
  <si>
    <t>2025-01-17 09:58:04</t>
  </si>
  <si>
    <t>普通区域-昌乐县-崔家庄-15094930623-200M-业务受理宽带-次数0-202501170000154740</t>
  </si>
  <si>
    <t>2025-01-18 09:59:00</t>
  </si>
  <si>
    <t>202501170000154740</t>
  </si>
  <si>
    <t xml:space="preserve">202501170000154740# 客户来电称宽带网络无法使用，客户要求装维师傅上门，请尽快处理，谢谢！
联系人   先生  联系电话15094930623
</t>
  </si>
  <si>
    <t>2025-01-17 10:08:15</t>
  </si>
  <si>
    <t>2025-01-17 10:08:59</t>
  </si>
  <si>
    <t>SD-057-250117-708312-1866</t>
  </si>
  <si>
    <t>2025-01-17 11:26:29</t>
  </si>
  <si>
    <t>普通区域-诸城市-金都南-东小区-13864613110-1000M-业务受理宽带-次数0-202501170000230739</t>
  </si>
  <si>
    <t>202501170000230739</t>
  </si>
  <si>
    <t>202501170000230739#【已关注中国移动10086微信公众号】 宽带账号:13864613110; 联系电话：13864613110，问题类型：此工单为群障修复工单，根据群障全量闭环修复管理要求，为确保客户网络通畅，请装维人员跟进修复网络问题，谢谢！ 
 群障标题：公告。故障描述：潍坊诸城市金都南-东小区光缆故障，预估24小时恢复，请帮忙拦截,如有需要请联系片区装维师傅冯杰15706307952主叫号码：13864613110.0;该号码仅供参考，请优先联系宽带账号。</t>
  </si>
  <si>
    <t>2025-01-17 11:35:19</t>
  </si>
  <si>
    <t>SD-852-263334-706-20328</t>
  </si>
  <si>
    <t>SD-057-250117-479130-2057</t>
  </si>
  <si>
    <t>2025-01-17 11:46:38</t>
  </si>
  <si>
    <t>普通区域-青州市-玉皇阁村自然村-15265689835-100M-业务受理宽带-次数0-202501170000245402</t>
  </si>
  <si>
    <t>202501170000245402</t>
  </si>
  <si>
    <t>202501170000245402# 宽带账号:15265689835; 联系电话：15265689835，问题类型：此工单为群障修复工单，根据群障全量闭环修复管理要求，为确保客户网络通畅，请装维人员跟进修复网络问题，谢谢！ 
 群障标题：公告。故障描述：潍坊青州市玉皇阁村自然村割接，预估24小时恢复，请帮忙拦截。主叫号码：13806471301.0;该号码仅供参考，请优先联系宽带账号。</t>
  </si>
  <si>
    <t>2025-01-17 11:49:01</t>
  </si>
  <si>
    <t>2025-01-17 11:50:24</t>
  </si>
  <si>
    <t>SD-057-250117-092546-2052</t>
  </si>
  <si>
    <t>2025-01-17 11:46:27</t>
  </si>
  <si>
    <t>普通区域-安丘市-韩家村向阳花园、通用机械家属院-15864329757-200M-业务受理宽带-次数0-202501170000246012</t>
  </si>
  <si>
    <t>202501170000246012</t>
  </si>
  <si>
    <t>202501170000246012# 宽带账号:15864329757; 联系电话：15864329757，问题类型：此工单为群障修复工单，根据群障全量闭环修复管理要求，为确保客户网络通畅，请装维人员跟进修复网络问题，谢谢！ 
 群障标题：公告。故障描述：韩家村向阳花园、通用机械家属院主叫号码：100860536.0;该号码仅供参考，请优先联系宽带账号。</t>
  </si>
  <si>
    <t>2025-01-17 11:48:42</t>
  </si>
  <si>
    <t>SD-057-250117-578349-3366</t>
  </si>
  <si>
    <t>2025-01-17 14:16:56</t>
  </si>
  <si>
    <t>80+普通-普通区域-昌邑市-东利商城-15763686842-300M-业务受理宽带-次数0-202501170000329581</t>
  </si>
  <si>
    <t>202501170000329581</t>
  </si>
  <si>
    <t>202501170000329581# 宽带账号:15763686842; 联系电话：15763686842，问题类型：此工单为群障修复工单，根据群障全量闭环修复管理要求，为确保客户网络通畅，请装维人员跟进修复网络问题，谢谢！ 
 群障标题：公告。故障描述：潍坊昌邑市东利商城光缆故障，预估24小时恢复，请帮忙拦截,如有需要请联系片区装维师傅陈建超15706307114主叫号码：15763686842.0;该号码仅供参考，请优先联系宽带账号。</t>
  </si>
  <si>
    <t>2025-01-17 14:32:56</t>
  </si>
  <si>
    <t>2025-01-17 14:33:14</t>
  </si>
  <si>
    <t>SD-851-253180-9958-5637</t>
  </si>
  <si>
    <t>SD-057-250117-402619-1292</t>
  </si>
  <si>
    <t>2025-01-17 10:26:39</t>
  </si>
  <si>
    <t>普通区域-高密市-赫家庄-15863698446-300M-业务受理宽带-次数0-202501170000180537</t>
  </si>
  <si>
    <t>202501170000180537</t>
  </si>
  <si>
    <t>202501170000180537# 宽带账号:15863698446; 联系电话：15863698446，问题类型：此工单为群障修复工单，根据群障全量闭环修复管理要求，为确保客户网络通畅，请装维人员跟进修复网络问题，谢谢！ 
 群障标题：公告。故障描述：主干光纤断或OLT检测不到预期的光信号（LOS）主叫号码：15863698446.0;该号码仅供参考，请优先联系宽带账号。</t>
  </si>
  <si>
    <t>2025-01-17 10:27:35</t>
  </si>
  <si>
    <t>2025-01-17 10:28:10</t>
  </si>
  <si>
    <t>SD-057-250117-809764-979</t>
  </si>
  <si>
    <t>2025-01-17 09:58:07</t>
  </si>
  <si>
    <t>普通区域-昌邑市-工人新村北区-13963622978-300M-宽带上网投诉-次数0-202501170000154624</t>
  </si>
  <si>
    <t>202501170000154624</t>
  </si>
  <si>
    <t>202501170000154624#显示质差路由器  客户要求师傅上门进一步检测  请尽快协助处理</t>
  </si>
  <si>
    <t>2025-01-17 10:00:40</t>
  </si>
  <si>
    <t>2025-01-17 10:07:44</t>
  </si>
  <si>
    <t>SD-057-250117-584623-1880</t>
  </si>
  <si>
    <t>2025-01-17 11:27:00</t>
  </si>
  <si>
    <t>80+普通-普通区域-青州市-海岱苑西苑-18506476733-1000M-业务受理宽带-次数0-202501170000230644</t>
  </si>
  <si>
    <t>202501170000230644</t>
  </si>
  <si>
    <t>202501170000230644# 宽带账号:18506476733; 联系电话：18506476733，问题类型：此工单为群障修复工单，根据群障全量闭环修复管理要求，为确保客户网络通畅，请装维人员跟进修复网络问题，谢谢！ 
 群障标题：公告。故障描述：潍坊青州市海岱苑西苑光缆故障，预估24小时恢复，请帮忙拦截,如有需要请联系片区装维师傅王振海15706307675主叫号码：13606365812.0;该号码仅供参考，请优先联系宽带账号。</t>
  </si>
  <si>
    <t>2025-01-17 11:46:12</t>
  </si>
  <si>
    <t>SD-851-304265-5512-2040</t>
  </si>
  <si>
    <t>SD-057-250117-712534-2040</t>
  </si>
  <si>
    <t>2025-01-17 11:45:46</t>
  </si>
  <si>
    <t>80+银卡-普通区域-寿光市-正阳花园二期-15963430316-300M-宽带上网投诉-次数0-202501170000245102</t>
  </si>
  <si>
    <t>202501170000245102</t>
  </si>
  <si>
    <t xml:space="preserve">202501170000245102#流程受理流水号：20250117114455159634303161053614
客户号码:15963430316
客户姓名:郑**
投诉地市:潍坊
来话流水:2025011711443583520885365
宽带账号:15963430316
宽带账号归属地市:潍坊
宽带账号归属区县:寿光市
故障地址:潍坊寿光市圣城街道农圣街正阳花园二期27号楼*********
联系电话:15963430316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光功率:-21.61
故障大类:宽带/电视
故障细类:宽带无法上网
携转原因:
故障时间:2025-01-17 11:45:09
具体故障现象:打不开网页，
客户其他诉求:客户侧为质差终端，要求上门更换终端并一并处理故障问题。
</t>
  </si>
  <si>
    <t>2025-01-17 11:52:57</t>
  </si>
  <si>
    <t>2025-01-17 11:53:28</t>
  </si>
  <si>
    <t>SD-057-250117-186934-3364</t>
  </si>
  <si>
    <t>2025-01-17 14:16:50</t>
  </si>
  <si>
    <t>普通区域-寿光市-信桥-15153621852-300M-业务受理宽带-次数0-202501170000328025</t>
  </si>
  <si>
    <t>202501170000328025</t>
  </si>
  <si>
    <t>202501170000328025# 宽带账号:15153621852; 联系电话：15153621852，问题类型：此工单为群障修复工单，根据群障全量闭环修复管理要求，为确保客户网络通畅，请装维人员跟进修复网络问题，谢谢！ 
 群障标题：公告。故障描述：潍坊寿光市信桥光缆故障，预估24小时恢复，请帮忙拦截,如有需要请联系片区装维师傅孙向鑫15064441236主叫号码：13863625660.0;该号码仅供参考，请优先联系宽带账号。</t>
  </si>
  <si>
    <t>2025-01-17 14:34:16</t>
  </si>
  <si>
    <t>2025-01-17 14:35:40</t>
  </si>
  <si>
    <t>SD-851-282336-3880-2449</t>
  </si>
  <si>
    <t>SD-057-250117-295387-3387</t>
  </si>
  <si>
    <t>2025-01-17 14:18:55</t>
  </si>
  <si>
    <t>普通区域-安丘市-临浯村自然村-15762671269-100M-宽带上网投诉-次数1-202501160000575255</t>
  </si>
  <si>
    <t>2025-01-18 15:19:00</t>
  </si>
  <si>
    <t>202501160000575255</t>
  </si>
  <si>
    <t xml:space="preserve">202501160000575255#流程受理流水号：20250116214313157626712691176404
客户号码:15762671269
客户姓名:刘**
投诉地市:潍坊
来话流水:2025011621375874720843410
宽带账号:15762671269
宽带账号归属地市:潍坊
宽带账号归属区县:安丘市
故障地址:潍坊安丘市临浯镇临浯村临浯村自然村临浯后村3#箱村东李树田*********
联系电话:18763648200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故障时间:2025-01-16 21:45:17
具体故障现象:光猫亮红灯，
客户其他诉求:客户侧为质差终端，要求上门更换终端并一并处理故障问题。
</t>
  </si>
  <si>
    <t>2025-01-17 14:34:26</t>
  </si>
  <si>
    <t>2025-01-17 14:36:30</t>
  </si>
  <si>
    <t>SD-057-250117-465172-1230</t>
  </si>
  <si>
    <t>2025-01-17 10:20:23</t>
  </si>
  <si>
    <t>【调研】-80+银卡-(目标)普通区域-诸城市-新九台自然村-18353641100-100M-宽带上网投诉-次数0-202501170000172812</t>
  </si>
  <si>
    <t>2025-01-18 11:21:00</t>
  </si>
  <si>
    <t>202501170000172812</t>
  </si>
  <si>
    <t>202501170000172812#宽带账号：18353641100，宽带地址：潍坊诸城市舜王街道新九台新九台自然村新九台村15#箱*********；客户来电表示移动宽带无法上网，客不在家拒绝配合操作，要求师傅上门，请协助处理，谢谢，联系人：先生，联系号码：18353641100，来电流水：2025011710183810920891496</t>
  </si>
  <si>
    <t>2025-01-17 10:23:29</t>
  </si>
  <si>
    <t>2025-01-17 10:25:50</t>
  </si>
  <si>
    <t>SD-057-250117-253487-1300</t>
  </si>
  <si>
    <t>2025-01-17 10:27:03</t>
  </si>
  <si>
    <t>【调研】-80+银卡-(目标)普通区域-昌邑市-前柳村自然村-15095228765-1000M-业务受理宽带-次数0-202501170000179878</t>
  </si>
  <si>
    <t>202501170000179878</t>
  </si>
  <si>
    <t>202501170000179878# 宽带账号:15095228765; 联系电话：15095228765，问题类型：此工单为群障修复工单，根据群障全量闭环修复管理要求，为确保客户网络通畅，请装维人员跟进修复网络问题，谢谢！ 
 群障标题：公告。故障描述：潍坊昌邑市前柳村自然村主缆故障，预估24小时恢复，请帮忙拦截。主叫号码：15095228765.0;该号码仅供参考，请优先联系宽带账号。</t>
  </si>
  <si>
    <t>2025-01-17 10:31:33</t>
  </si>
  <si>
    <t>2025-01-17 10:35:17</t>
  </si>
  <si>
    <t>SD-851-276355-13765-9646</t>
  </si>
  <si>
    <t>SD-057-250117-957268-1820</t>
  </si>
  <si>
    <t>2025-01-17 11:22:41</t>
  </si>
  <si>
    <t>【调研】-普通区域-寿光市-郭家下口村-13721963605-100M-宽带上网投诉-次数0-202501170000225218</t>
  </si>
  <si>
    <t>2025-01-18 12:23:00</t>
  </si>
  <si>
    <t>202501170000225218</t>
  </si>
  <si>
    <t>202501170000225218#13721963605  客户反映电视无法观看，客服人员引导线上操作 ，客户称老年人不会操作，要求维修人员上门维修，请协助处理。谢谢  联系人：女士 联系电话：本机 流水：2025011711180664420834692</t>
  </si>
  <si>
    <t>2025-01-17 11:34:20</t>
  </si>
  <si>
    <t>2025-01-17 11:34:45</t>
  </si>
  <si>
    <t>SD-057-250117-635479-1999</t>
  </si>
  <si>
    <t>2025-01-17 11:40:43</t>
  </si>
  <si>
    <t>【调研】-80+银卡-普通区域-高密市-高密幸福家园-18369671856-100M-宽带上网投诉-次数0-202501170000242234</t>
  </si>
  <si>
    <t>2025-01-18 12:41:00</t>
  </si>
  <si>
    <t>202501170000242234</t>
  </si>
  <si>
    <t xml:space="preserve">202501170000242234#流程受理流水号：20250117114008183696718561052298
客户号码:18369671856
客户姓名:崔**
投诉地市:潍坊
来话流水:2025011711393075120821177
宽带账号:18369671856
宽带账号归属地市:潍坊
宽带账号归属区县:高密市
故障地址:潍坊高密市醴泉街道环城路幸福家园门头房*********
联系电话:15264634536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故障时间:2025-01-17 11:40:20
具体故障现象:1
客户其他诉求:客户侧为质差终端，要求上门更换终端并一并处理故障问题。
</t>
  </si>
  <si>
    <t>2025-01-17 11:43:11</t>
  </si>
  <si>
    <t>2025-01-17 11:43:49</t>
  </si>
  <si>
    <t>SD-057-250117-018975-970</t>
  </si>
  <si>
    <t>2025-01-17 09:57:04</t>
  </si>
  <si>
    <t>普通区域-临朐县-杨家庄自然村-13406664770-300M-宽带上网投诉-次数0-202501170000156869</t>
  </si>
  <si>
    <t>202501170000156869</t>
  </si>
  <si>
    <t>202501170000156869#流程受理流水号：20250117095621134066647701023113
客户号码:13406664770
客户姓名:王*
投诉地市:潍坊
来话流水:2025011709555596820874897
宽带账号:13406664770
账号归属区县:临朐
联系电话:13406664770
联系人:先生/女士
宽带地址:潍坊
工单紧急程度:一般
是否投诉倾向:否
是否重复投诉:否
是否携转意向:否
是否有升级投诉倾向:否
*业务名称:业务融合开机流程宽带
投诉内容:手机号码：13406664770，【问题描述】客户已办理宽带业务，有开通单，要求装维尽快联系上门，请处理，谢谢。联系电话：13406664770，联系人：先生/女士，录音流水号：2025011709555596820874897。受理明细：531920062399999999。
在途开通单信息：536250101537710048，13406664770，2025-01-01 12:40:23，业务融合开机流程宽带，处理中，装维选址
是否到厅:否
业务名称:业务融合开机流程宽带
;宽带小区$[杨家庄自然村]$</t>
  </si>
  <si>
    <t>2025-01-17 10:00:57</t>
  </si>
  <si>
    <t>2025-01-17 10:04:28</t>
  </si>
  <si>
    <t>SD-851-305044-8483-2143</t>
  </si>
  <si>
    <t>SD-057-250117-294306-945</t>
  </si>
  <si>
    <t>2025-01-17 09:56:04</t>
  </si>
  <si>
    <t>【重投】-【调研】-80+银卡-普通区域-安丘市-古槐小区-13863670687-1000M-宽带上网投诉-次数0-202501170000154188</t>
  </si>
  <si>
    <t>202501170000154188</t>
  </si>
  <si>
    <t xml:space="preserve">202501170000154188#宽带账号：13863670687；宽带地址：潍坊安丘市兴安街道青云山路古槐小区31号楼；客户来电反映宽带网速很慢，要求师傅上门，请协助处理，谢谢！联系电话：13863670687；联系人：先生；来电流水：2025011709533565320842324。 </t>
  </si>
  <si>
    <t>2025-01-17 10:02:09</t>
  </si>
  <si>
    <t>2025-01-17 10:02:26</t>
  </si>
  <si>
    <t>SD-851-232596-3959-13891</t>
  </si>
  <si>
    <t>SD-057-250117-274951-2011</t>
  </si>
  <si>
    <t>2025-01-17 11:41:47</t>
  </si>
  <si>
    <t>【调研】-80+银卡-普通区域-奎文区-中建大观天下（含一三期）-15169567270-300M-宽带上网投诉-次数0-202501170000243042</t>
  </si>
  <si>
    <t>202501170000243042</t>
  </si>
  <si>
    <t>202501170000243042#流程受理流水号：20250117114022151695672701052352
客户号码:15169567270
客户姓名:张**
投诉地市:潍坊
来话流水:2025011711391667820818158
宽带账号:15169567270
账号归属区县:安丘市非凡通信服务部
联系电话:15169567270
联系人:先生
宽带地址:潍坊
工单紧急程度:一般
是否投诉倾向:否
是否重复投诉:否
是否携转意向:否
是否有升级投诉倾向:否
*业务名称:业务融合开机流程千兆提速
投诉内容:手机号码：15169567270，【问题描述】客户已办理宽带业务，有开通单，要求装维尽快联系上门，请处理，谢谢。联系电话：15169567270，联系人：先生，录音流水号：2025011711391667820818158。受理明细：531920062399999999。
在途开通单信息：53692241712565976，15169567270，2023-03-29 11:37:45，业务融合开机流程千兆提速，处理中，装机调度
是否到厅:否
业务名称:业务融合开机流程千兆提速
;宽带小区$[中建大观天下（含一三期）]$</t>
  </si>
  <si>
    <t>2025-01-17 11:44:18</t>
  </si>
  <si>
    <t>2025-01-17 11:44:37</t>
  </si>
  <si>
    <t>SD-851-288876-14790-18429</t>
  </si>
  <si>
    <t>SD-057-250117-675349-1260</t>
  </si>
  <si>
    <t>2025-01-17 10:24:07</t>
  </si>
  <si>
    <t>普通区域-奎文区-金都时代新城-18663669989-300M-宽带上网投诉-次数0-202501170000178822</t>
  </si>
  <si>
    <t>202501170000178822</t>
  </si>
  <si>
    <t>202501170000178822#流程受理流水号：20250117102026186636699891029921
客户号码:18663669989
客户姓名:冷**
投诉地市:潍坊
来话流水:2025011710185136820894558
宽带账号:18663669989
宽带账号归属地市:潍坊
宽带账号归属区县:奎文区
故障地址:潍坊奎文区北苑街道北宫街金都时代新城15号楼*********
联系电话:18663669989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故障细类:网速慢/上网掉线(专席)
携转原因:
故障时间:2025-01-17 10:20:37
具体故障现象:网速慢卡顿，有提及工信部投诉。
客户其他诉求:
;宽带小区$[金都时代新城]$</t>
  </si>
  <si>
    <t>2025-01-17 10:29:22</t>
  </si>
  <si>
    <t>2025-01-17 10:29:56</t>
  </si>
  <si>
    <t>SD-057-250117-967481-1859</t>
  </si>
  <si>
    <t>2025-01-17 11:26:16</t>
  </si>
  <si>
    <t>普通区域-奎文区-东盛广场-13455656287-1000M-宽带上网投诉-次数0-20250117112412X252905452</t>
  </si>
  <si>
    <t>20250117112412X252905452</t>
  </si>
  <si>
    <t xml:space="preserve">流程受理流水号：20250117112233134556562871047883
客户号码:13455656287
客户姓名:史**
投诉地市:潍坊
来话流水:2025011711215349920886935
宽带账号:13455656287
宽带账号归属地市:潍坊
宽带账号归属区县:奎文区
故障地址:潍坊奎文区东关街道福寿街东盛广场东盛广场商务楼*********
联系电话:13455656287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光功率:-23.97
故障大类:宽带/电视
故障细类:宽带无法上网
携转原因:
故障时间:2025-01-17 11:23:46
具体故障现象:光猫亮红灯，
客户其他诉求:
</t>
  </si>
  <si>
    <t>2025-01-17 11:36:46</t>
  </si>
  <si>
    <t>2025-01-17 11:37:05</t>
  </si>
  <si>
    <t>SD-851-273446-851-13737</t>
  </si>
  <si>
    <t>SD-057-250117-523976-1910</t>
  </si>
  <si>
    <t>2025-01-17 11:29:53</t>
  </si>
  <si>
    <t>80+普通-普通区域-寿光市-东庄村自然村-15069637321-1000M-宽带延伸服务-次数0-202501170000233863</t>
  </si>
  <si>
    <t>202501170000233863</t>
  </si>
  <si>
    <t xml:space="preserve">202501170000233863#流程受理流水号：20250117112839150696373211049451
客户号码:15069637321
客户姓名:隋**
投诉地市:潍坊
来话流水:2025011711251690520834510
宽带账号:15069637321
宽带账号归属地市:潍坊
宽带账号归属区县:寿光市
故障地址:潍坊寿光市台头镇东庄村东庄村自然村东庄村35号箱备*********
联系电话:15069678352
联系人:先生 
工单紧急程度:一般
是否有升级投诉倾向:否
是否重复投诉:否
是否携转意向:否
是否投诉倾向:否
是否智能网关:智能网关
当前是否在线:是
接入方式:FTTH
是否质差终端:无质差信息
光功率:-17.30
故障大类:宽带/电视
故障细类:宽带延伸服务
携转原因:
故障时间:2025-01-17 11:29:04
具体故障现象:用户要求自己第二个电视让师傅加线延长网线，安装一下、请协助处理
</t>
  </si>
  <si>
    <t>2025-01-17 11:36:52</t>
  </si>
  <si>
    <t>2025-01-17 11:37:53</t>
  </si>
  <si>
    <t>SD-851-259023-7594-18276</t>
  </si>
  <si>
    <t>SD-057-250117-719452-1858</t>
  </si>
  <si>
    <t>2025-01-17 11:26:11</t>
  </si>
  <si>
    <t>【调研】-80+普通-普通区域-坊子区-新方新怡园（保护小区）-18365621812-1000M-宽带上网投诉-次数0-20250117112348X228280990</t>
  </si>
  <si>
    <t>20250117112348X228280990</t>
  </si>
  <si>
    <t xml:space="preserve">流程受理流水号：20250117112321183656218121048091
客户号码:18365621812
客户姓名:刘**
投诉地市:潍坊
来话流水:2025011711205975620874586
宽带账号:18365621812
宽带账号归属地市:潍坊
宽带账号归属区县:坊子区
故障地址:潍坊坊子区坊子新区凤凰街新方新怡园（保护小区）B区12号楼*********
联系电话:18365621812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光功率:-16.73
故障大类:宽带/电视
故障细类:网速慢/上网掉线(专席)
携转原因:
故障时间:2025-01-17 11:23:36
具体故障现象:网速慢卡顿，
客户其他诉求:
</t>
  </si>
  <si>
    <t>2025-01-17 11:31:23</t>
  </si>
  <si>
    <t>2025-01-17 11:38:50</t>
  </si>
  <si>
    <t>SD-851-292284-11416-23212</t>
  </si>
  <si>
    <t>SD-057-250117-463152-1806</t>
  </si>
  <si>
    <t>2025-01-17 11:20:39</t>
  </si>
  <si>
    <t>【调研】-80+银卡-普通区域-青州市-大庄-15908002767-1000M-宽带上网投诉-次数0-20250117111959X999279437</t>
  </si>
  <si>
    <t>20250117111959X999279437</t>
  </si>
  <si>
    <t xml:space="preserve">【农村网络投诉】流程受理流水号：20250117111755159080027671046611
客户号码:15908002767
客户姓名:王**
投诉地市:潍坊
来话流水:2025011711154480620801611
宽带账号:15908002767
宽带账号归属地市:潍坊
宽带账号归属区县:青州市
故障地址:潍坊青州市王府街道大庄大庄24号箱（村东南史翔建）*********
联系电话:15908002767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11:19:38
具体故障现象:光猫灯正常但电脑手机无法上网，
客户其他诉求:
</t>
  </si>
  <si>
    <t>2025-01-17 11:27:49</t>
  </si>
  <si>
    <t>2025-01-17 11:28:22</t>
  </si>
  <si>
    <t>SD-851-299960-2081-3477</t>
  </si>
  <si>
    <t>SD-057-250117-852146-1852</t>
  </si>
  <si>
    <t>2025-01-17 11:25:30</t>
  </si>
  <si>
    <t>普通区域-诸城市-芝灵家园-17853649300-300M-宽带上网投诉-次数0-202501170000226646</t>
  </si>
  <si>
    <t>202501170000226646</t>
  </si>
  <si>
    <t>202501170000226646#17853649300客户来电反映宽带无法正常使用，线上排障不认可，掉线，请尽快协助处理，谢谢  联系人：先生 联系电话：17853649300 流水2025011711220449520889574</t>
  </si>
  <si>
    <t>2025-01-17 11:40:22</t>
  </si>
  <si>
    <t>2025-01-17 11:41:50</t>
  </si>
  <si>
    <t>SD-851-310376-10336-24706</t>
  </si>
  <si>
    <t>SD-057-250117-385062-1246</t>
  </si>
  <si>
    <t>2025-01-17 10:23:02</t>
  </si>
  <si>
    <t>普通区域-寿光市-万兴园二期-15966116699-1000M-宽带上网投诉-次数0-20250117102003X403624996</t>
  </si>
  <si>
    <t>20250117102003X403624996</t>
  </si>
  <si>
    <t xml:space="preserve">流程受理流水号：20250117101846159661166991029451
客户号码:15966116699
客户姓名:贾**
投诉地市:潍坊
来话流水:2025011710175047620880097
宽带账号:15966116699
宽带账号归属地市:潍坊
宽带账号归属区县:寿光市
故障地址:潍坊寿光市文家街道文家路万兴园二期9号楼扩容1*********
联系电话:15966116699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光功率:-18.60
故障大类:宽带/电视
故障细类:宽带无法上网(专席)
携转原因:
故障时间:2025-01-17 10:19:04
具体故障现象:客户想使用海外网站做贸易，使用海外抖音
客户其他诉求:
</t>
  </si>
  <si>
    <t>2025-01-17 10:28:48</t>
  </si>
  <si>
    <t>源站引入</t>
  </si>
  <si>
    <t>2025-01-17 10:32:22</t>
  </si>
  <si>
    <t>SD-851-266543-13896-26244</t>
  </si>
  <si>
    <t>SD-057-250117-041258-954</t>
  </si>
  <si>
    <t>2025-01-17 09:56:16</t>
  </si>
  <si>
    <t>普通区域-高密市-西埠-13616360249-300M-宽带上网投诉-次数0-20250117095536X936100439</t>
  </si>
  <si>
    <t>20250117095536X936100439</t>
  </si>
  <si>
    <t xml:space="preserve">流程受理流水号：20250117095427136163602491022520
客户号码:13616360249
客户姓名:夏**
投诉地市:潍坊
来话流水:2025011709520794920822212
宽带账号:13616360249
宽带账号归属地市:潍坊
宽带账号归属区县:高密市
故障地址:潍坊高密市阚家镇西埠西埠西埠别守运18号箱*********
联系电话:13884814009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光功率:-20.31
故障大类:宽带/电视
故障细类:网速慢/上网掉线(专席)
携转原因:
故障时间:2025-01-17 09:53:55
具体故障现象:网速慢卡顿，重启光猫路由器
客户其他诉求:
</t>
  </si>
  <si>
    <t>2025-01-17 10:00:51</t>
  </si>
  <si>
    <t>2025-01-17 10:02:05</t>
  </si>
  <si>
    <t>SD-057-250117-791483-969</t>
  </si>
  <si>
    <t>2025-01-17 09:56:54</t>
  </si>
  <si>
    <t>【调研】-80+金卡-(目标)普通区域-昌乐县-西李-15095221921-1000M-宽带上网投诉-次数0-202501170000154723</t>
  </si>
  <si>
    <t>202501170000154723</t>
  </si>
  <si>
    <t>202501170000154723#流程受理流水号：20250117095624150952219211023128
客户号码:15095221921
客户姓名:王**
投诉地市:潍坊
来话流水:2025011709514681220817385
宽带账号:15095221921
账号归属区县:奎文
联系电话:15095221921
联系人:先生/女士
宽带地址:潍坊
工单紧急程度:非常紧急
是否投诉倾向:否
是否重复投诉:否
是否携转意向:否
是否有升级投诉倾向:否
*业务名称:业务融合移机流程宽带+OTT
投诉内容:手机号码：15095221921，【问题描述】客户已办理宽带业务，有开通单，要求装维尽快联系上门，请处理，谢谢。联系电话：15095221921，联系人：先生/女士，录音流水号：2025011709514681220817385。受理明细：531920062399999999。
在途开通单信息：536250116900764402，15095221921，2025-01-16 22:20:08，业务融合移机流程宽带+OTT，处理中，手写判断和地址录入
是否到厅:否
业务名称:业务融合移机流程宽带+OTT
;宽带小区$[西李]$</t>
  </si>
  <si>
    <t>2025-01-17 10:07:20</t>
  </si>
  <si>
    <t>2025-01-17 10:07:54</t>
  </si>
  <si>
    <t>SD-852-327350-2022-17301</t>
  </si>
  <si>
    <t>SD-057-250117-372014-1835</t>
  </si>
  <si>
    <t>2025-01-17 11:23:23</t>
  </si>
  <si>
    <t>80+金卡-FTTR-普通区域-青州市-辛岭-13563628663-1000M-宽带上网投诉-次数0-202501170000224329</t>
  </si>
  <si>
    <t>202501170000224329</t>
  </si>
  <si>
    <t>202501170000224329#宽带账号：13563628663；宽带地址：潍坊青州市高柳镇辛岭村辛岭3号箱；客户来电反映移动高清无法观看，客户无法配合线上指导/客户不配合排障，要求去家里，请协助处理，谢谢！联系电话：15866181827；13563628663；联系人：先生；来电流水：2025011711212387920880250。</t>
  </si>
  <si>
    <t>2025-01-17 11:45:05</t>
  </si>
  <si>
    <t>2025-01-17 11:46:17</t>
  </si>
  <si>
    <t>SD-851-283458-12514-16115</t>
  </si>
  <si>
    <t>SD-057-250117-075691-1906</t>
  </si>
  <si>
    <t>2025-01-17 11:29:33</t>
  </si>
  <si>
    <t>普通区域-昌乐县-明河村自然村-13606468730-300M-魔百和投诉-次数0-20250117112840X520507843</t>
  </si>
  <si>
    <t>20250117112840X520507843</t>
  </si>
  <si>
    <t>【农村网络投诉】流程受理流水号：20250117112752136064687301049268
客户号码:13606468730
客户姓名:高**
投诉地市:潍坊
来话流水:2025011711235360120815209
宽带账号:13606468730
宽带账号归属地市:潍坊
宽带账号归属区县:昌乐县
故障地址:潍坊昌乐县营丘镇明河村明河村自然村明河村2-2#*********
联系电话:19554507268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光功率:-23.87
故障大类:宽带/电视
故障细类:移动高清电视故障(专席)
携转原因:
故障时间:2025-01-17 11:20:58
魔百和单播/组播:组播
具体故障现象:电视提示网络类错误，
客户其他诉求:
魔百和单/组播：组播</t>
  </si>
  <si>
    <t>2025-01-17 11:31:41</t>
  </si>
  <si>
    <t>2025-01-17 11:32:04</t>
  </si>
  <si>
    <t>SD-851-289516-4759-8456</t>
  </si>
  <si>
    <t>SD-057-250117-634057-2079</t>
  </si>
  <si>
    <t>2025-01-17 11:47:35</t>
  </si>
  <si>
    <t>普通区域-奎文区-金鼎华府-15095148396-300M-宽带上网投诉-次数0-20250117114532X532920218</t>
  </si>
  <si>
    <t>20250117114532X532920218</t>
  </si>
  <si>
    <t xml:space="preserve">流程受理流水号：20250117114434150951483961053516
客户号码:15095148396
客户姓名:刘**
投诉地市:潍坊
来话流水:2025011711435492820876892
宽带账号:15095148396
宽带账号归属地市:潍坊
宽带账号归属区县:奎文区
故障地址:潍坊奎文区大虞街道鸢飞路金鼎华府6号楼*********
联系电话:15095148396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故障时间:2025-01-17 11:45:17
具体故障现象:光猫灯正常但电脑手机无法上网，
客户其他诉求:
</t>
  </si>
  <si>
    <t>2025-01-17 11:58:55</t>
  </si>
  <si>
    <t>2025-01-17 11:59:25</t>
  </si>
  <si>
    <t>SD-057-250117-491037-940</t>
  </si>
  <si>
    <t>2025-01-17 09:55:29</t>
  </si>
  <si>
    <t>普通区域-奎文区-奎文区公安局宿舍南区J-13863690516-200M-宽带上网投诉-次数0-202501170000153316</t>
  </si>
  <si>
    <t>2025-01-18 10:56:00</t>
  </si>
  <si>
    <t>202501170000153316</t>
  </si>
  <si>
    <t xml:space="preserve">202501170000153316#流程受理流水号：20250117095411138636905161022440
客户号码:13863690516
客户姓名:王**
投诉地市:潍坊
来话流水:2025011709530995720836252
宽带账号:13863690516
宽带账号归属地市:潍坊
宽带账号归属区县:奎文区
故障地址:潍坊奎文区广文街道民生东街奎文区公安局宿舍北区J南楼*********
联系电话:13081699212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故障时间:2025-01-17 09:55:05
具体故障现象:打不开网页，
客户其他诉求:客户侧为质差终端，要求上门更换终端并一并处理故障问题。
</t>
  </si>
  <si>
    <t>2025-01-17 09:59:11</t>
  </si>
  <si>
    <t>2025-01-17 09:59:43</t>
  </si>
  <si>
    <t>SD-057-250117-305176-1901</t>
  </si>
  <si>
    <t>2025-01-17 11:29:16</t>
  </si>
  <si>
    <t>80+金卡-FTTR-普通区域-安丘市-大城商厦-15866570528-200M-宽带上网投诉-次数0-20250117112704X424499682</t>
  </si>
  <si>
    <t>2025-01-18 12:30:00</t>
  </si>
  <si>
    <t>20250117112704X424499682</t>
  </si>
  <si>
    <t xml:space="preserve">流程受理流水号：20250117112634158665705281048916
客户号码:15866570528
客户姓名:刘**
投诉地市:潍坊
来话流水:2025011711254371720840492
宽带账号:15866570528
宽带账号归属地市:潍坊
宽带账号归属区县:安丘市
故障地址:潍坊安丘市兴安街道和平路大城商厦B号楼
联系电话:15866570528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光功率:-23.09
故障大类:宽带/电视
故障细类:宽带无法上网(专席)
携转原因:
故障时间:2025-01-17 11:27:34
具体故障现象:提示网络无法连接，
客户其他诉求:
</t>
  </si>
  <si>
    <t>2025-01-17 11:31:45</t>
  </si>
  <si>
    <t>SD-851-277197-16841-28890</t>
  </si>
  <si>
    <t>SD-057-250117-153729-1306</t>
  </si>
  <si>
    <t>2025-01-17 10:27:21</t>
  </si>
  <si>
    <t>【调研】-80+普通-普通区域-寿光市-南范村-15863659354-100M-宽带上网投诉-次数1-202501160000539481</t>
  </si>
  <si>
    <t>202501160000539481</t>
  </si>
  <si>
    <t>202501160000539481#流程受理流水号：20250116192043158636593541160234
客户号码:15863659354
客户姓名:杨**
投诉地市:潍坊
来话流水:2025011619201178320869448
宽带账号:15863659354
宽带账号归属地市:潍坊
宽带账号归属区县:寿光市
故障地址:潍坊寿光市洛城街道南范村南范村新扩容2号箱*********
联系电话:15863659354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19:24:31
具体故障现象:用户无法提供具体故障现象，
客户其他诉求:要求尽快回电处理，录音中提及工信部投诉，请处理，谢谢
;宽带小区$[南范村]$</t>
  </si>
  <si>
    <t>2025-01-17 10:35:20</t>
  </si>
  <si>
    <t>2025-01-17 10:45:55</t>
  </si>
  <si>
    <t>SD-057-250117-863054-1832</t>
  </si>
  <si>
    <t>2025-01-17 11:23:20</t>
  </si>
  <si>
    <t>【重投】-【调研】-80+银卡-普通区域-临朐县-东城王家楼自然村-15205368658-200M-宽带上网投诉-次数0-202501170000226069</t>
  </si>
  <si>
    <t>2025-01-18 12:24:00</t>
  </si>
  <si>
    <t>202501170000226069</t>
  </si>
  <si>
    <t>202501170000226069#客户反映电视无法观看，提示22002，线上排障未恢复，请协助处理。谢谢  联系人：女士 联系电话：本机 流水：2025011711175108120831018</t>
  </si>
  <si>
    <t>2025-01-17 11:35:37</t>
  </si>
  <si>
    <t>2025-01-17 11:42:51</t>
  </si>
  <si>
    <t>SD-057-250117-087924-1868</t>
  </si>
  <si>
    <t>2025-01-17 11:26:32</t>
  </si>
  <si>
    <t>【调研】-80+普通-普通区域-青州市-圣水花园-13905363655-300M-业务受理宽带-次数0-202501170000231410</t>
  </si>
  <si>
    <t>202501170000231410</t>
  </si>
  <si>
    <t>202501170000231410# 宽带账号:13905363655; 联系电话：13905363655，问题类型：此工单为群障修复工单，根据群障全量闭环修复管理要求，为确保客户网络通畅，请装维人员跟进修复网络问题，谢谢！ 
 群障标题：公告。故障描述：潍坊青州市圣水花园光缆故障，预估24小时恢复，请帮忙拦截,如有需要请联系片区装维师傅刘安平15706307635主叫号码：13905363655.0;该号码仅供参考，请优先联系宽带账号。</t>
  </si>
  <si>
    <t>2025-01-17 11:36:55</t>
  </si>
  <si>
    <t>2025-01-17 11:37:15</t>
  </si>
  <si>
    <t>SD-057-250117-879105-1237</t>
  </si>
  <si>
    <t>2025-01-17 10:21:20</t>
  </si>
  <si>
    <t>80+银卡-普通区域-寿光市-兆祥小区-18765762555-200M-魔百和投诉-次数0-202501170000176486</t>
  </si>
  <si>
    <t>2025-01-18 11:22:00</t>
  </si>
  <si>
    <t>202501170000176486</t>
  </si>
  <si>
    <t>202501170000176486#流程受理流水号：20250117101921187657625551029621
客户号码:18765762555
客户姓名:杨*
投诉地市:潍坊
来话流水:2025011710144447520836479
宽带账号:18765762555
宽带账号归属地市:潍坊
宽带账号归属区县:寿光市
故障地址:潍坊寿光市圣城街道银海路兆祥小区19号楼西1单501
联系电话:18765762555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故障细类:移动高清电视故障(专席)
携转原因:
故障时间:2025-01-17 10:20:53
魔百和单播/组播:组播
具体故障现象:卡在开机页面
客户其他诉求:
魔百和单/组播：组播;宽带小区$[兆祥小区]$</t>
  </si>
  <si>
    <t>2025-01-17 10:27:09</t>
  </si>
  <si>
    <t>2025-01-17 10:27:29</t>
  </si>
  <si>
    <t>SD-057-250117-279580-1274</t>
  </si>
  <si>
    <t>2025-01-17 10:26:17</t>
  </si>
  <si>
    <t>普通区域-诸城市-奥韵花园-15288824631-200M-业务受理宽带-次数0-202501170000180323</t>
  </si>
  <si>
    <t>2025-01-18 10:27:00</t>
  </si>
  <si>
    <t>202501170000180323</t>
  </si>
  <si>
    <t>202501170000180323# 宽带账号:15288824631; 联系电话：15288824631，问题类型：此工单为群障修复工单，根据群障全量闭环修复管理要求，为确保客户网络通畅，请装维人员跟进修复网络问题，谢谢！ 
 群障标题：公告。故障描述：潍坊诸城市奥韵花园光缆故障，预估24小时恢复，请帮忙拦截,如有需要请联系片区装维师傅李梦超15706307958主叫号码：15288824631.0;该号码仅供参考，请优先联系宽带账号。</t>
  </si>
  <si>
    <t>2025-01-17 10:28:12</t>
  </si>
  <si>
    <t>2025-01-17 10:28:51</t>
  </si>
  <si>
    <t>SD-057-250117-940786-1262</t>
  </si>
  <si>
    <t>2025-01-17 10:24:30</t>
  </si>
  <si>
    <t>【调研】-80+普通-FTTR-普通区域-坊子区-龙凤花园-13516367320-1000M-宽带上网投诉-次数0-202501170000177439</t>
  </si>
  <si>
    <t>202501170000177439</t>
  </si>
  <si>
    <t>202501170000177439#宽带账号：13516367320；宽带地址：潍坊坊子区坊子新区凤凰大街龙凤花园龙凤花园29号楼*********；客户来电反映宽带无法使用，客户不在现场，无法配合线上指导/客户不配合排障，要求上门，请协助处理，谢谢！！来电流水：2025011710221468920843069，联系电话：13516367320</t>
  </si>
  <si>
    <t>2025-01-17 10:35:55</t>
  </si>
  <si>
    <t>SD-851-285235-5455-22057</t>
  </si>
  <si>
    <t>SD-057-250117-862315-2822</t>
  </si>
  <si>
    <t>2025-01-17 13:12:28</t>
  </si>
  <si>
    <t>【调研】-(目标)普通区域-寿光市-南官-15966180678-300M-宽带上网投诉-次数0-202501170000290469 二级督办</t>
  </si>
  <si>
    <t>202501170000290469</t>
  </si>
  <si>
    <t>202501170000290469#流程受理流水号：20250117130721159661806781070029
客户号码:15966180678
客户姓名:韩*
投诉地市:潍坊
来话流水:2025011713020935820836963
宽带账号:15966180678
宽带账号归属地市:潍坊
宽带账号归属区县:寿光市
故障地址:潍坊寿光市洛城街道南关村
联系电话:17753621201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故障时间:2025-01-17 13:11:21
具体故障现象:提示网络无法连接，请协助处理 谢谢
客户其他诉求:
;宽带小区$[南官]$</t>
  </si>
  <si>
    <t>2025-01-17 13:13:40</t>
  </si>
  <si>
    <t>2025-01-17 13:13:57</t>
  </si>
  <si>
    <t>SD-057-250117-630417-5959</t>
  </si>
  <si>
    <t>2025-01-17 18:35:55</t>
  </si>
  <si>
    <t>普通区域-安丘市-刘家庄子-18763618689-200M-宽带上网投诉-次数0-202501170000510756</t>
  </si>
  <si>
    <t>202501170000510756</t>
  </si>
  <si>
    <t>202501170000510756#18763618689客户来电反映本机办理的宽带无法使用，设备亮灯情况客户不清楚老人在家不配合不会看，直接要求维修人员上门维修，请尽快协助处理，谢谢 
 联系人先生联系电话：本机 流水：
2025011718324473420859538</t>
  </si>
  <si>
    <t>2025-01-17 18:37:36</t>
  </si>
  <si>
    <t>2025-01-17 18:58:19</t>
  </si>
  <si>
    <t>SD-057-250117-941285-3189</t>
  </si>
  <si>
    <t>2025-01-17 13:57:34</t>
  </si>
  <si>
    <t>普通区域-奎文区-紫金花园（丁家）-18706696168-1000M-宽带上网投诉-次数0-202501170000313478</t>
  </si>
  <si>
    <t>2025-01-17 14:05:08</t>
  </si>
  <si>
    <t>SD-057-250117-378146-573</t>
  </si>
  <si>
    <t>2025-01-17 09:18:26</t>
  </si>
  <si>
    <t>【调研】-80+普通-普通区域-寿光市-火车站家属院东区-15863636388-200M-宽带上网投诉-次数0-202501170000122604</t>
  </si>
  <si>
    <t>202501170000122604</t>
  </si>
  <si>
    <t>202501170000122604#显示质差路由器  客户要求师傅上门进一步检测  请尽快协助处理</t>
  </si>
  <si>
    <t>2025-01-17 09:22:12</t>
  </si>
  <si>
    <t>2025-01-17 09:22:36</t>
  </si>
  <si>
    <t>SD-057-250117-730185-567</t>
  </si>
  <si>
    <t>2025-01-17 09:17:22</t>
  </si>
  <si>
    <t>普通区域-青州市-王家辇村自然村-13963654727-300M-宽带上网投诉-次数0-20250117091612X572481427</t>
  </si>
  <si>
    <t>20250117091612X572481427</t>
  </si>
  <si>
    <t xml:space="preserve">【农村网络投诉】流程受理流水号：20250117091340139636547271011356
客户号码:13963654727
客户姓名:陈**
投诉地市:潍坊
来话流水:2025011709125514920893863
宽带账号:13963654727
宽带账号归属地市:潍坊
宽带账号归属区县:青州市
故障地址:潍坊青州市邵庄镇王家辇村王家辇村自然村迁改东街K18号箱外墙*********
联系电话:13963654727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09:15:48
具体故障现象:家庭WiFi信号弱，
客户其他诉求:
</t>
  </si>
  <si>
    <t>2025-01-17 09:20:02</t>
  </si>
  <si>
    <t>2025-01-17 09:21:58</t>
  </si>
  <si>
    <t>SD-057-250117-196587-5926</t>
  </si>
  <si>
    <t>2025-01-17 18:32:13</t>
  </si>
  <si>
    <t>普通区域-坊子区-天同四季花园-13583662060-300M-宽带上网投诉-次数0-202501170000506926</t>
  </si>
  <si>
    <t>202501170000506926</t>
  </si>
  <si>
    <t>202501170000506926#宽带账号：13583662060 宽带地址：潍坊坊子区坊子新区凤凰大街天同四季花园15号楼*********  客户来电反映移动高清无法观看，客户配合未解决，要求上门，请协助处理，谢谢！联系电话：本机；联系人：先生；来电流水：2025011718253816520808023</t>
  </si>
  <si>
    <t>2025-01-17 18:37:45</t>
  </si>
  <si>
    <t>2025-01-17 18:39:03</t>
  </si>
  <si>
    <t>SD-851-263209-762-12727</t>
  </si>
  <si>
    <t>SD-057-250117-601738-5998</t>
  </si>
  <si>
    <t>2025-01-17 18:38:01</t>
  </si>
  <si>
    <t>普通区域-安丘市-刘家庄子-18763618689-200M-宽带上网投诉-次数0-20250117183501X101419397</t>
  </si>
  <si>
    <t>20250117183501X101419397</t>
  </si>
  <si>
    <t xml:space="preserve">【农村网络投诉】流程受理流水号：20250117183341187636186891144814
客户号码:18763618689
客户姓名:刘**
投诉地市:潍坊
来话流水:2025011718323782920858705
宽带账号:18763618689
宽带账号归属地市:潍坊
宽带账号归属区县:安丘市
故障地址:潍坊安丘市临浯镇刘家庄子村刘家庄子刘家庄子7号箱李文宗*********
联系电话:18763618286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故障时间:2025-01-17 18:33:47
具体故障现象:PON灯闪，插紧捋顺光纤线，重启设备
客户其他诉求:
</t>
  </si>
  <si>
    <t>2025-01-17 18:42:13</t>
  </si>
  <si>
    <t>2025-01-17 18:44:02</t>
  </si>
  <si>
    <t>SD-057-250117-260397-5989</t>
  </si>
  <si>
    <t>2025-01-17 18:36:49</t>
  </si>
  <si>
    <t>普通区域-滨海-职工家园-18763694851-200M-业务受理宽带-次数0-202501170000515010</t>
  </si>
  <si>
    <t>2025-01-18 18:00:00</t>
  </si>
  <si>
    <t>202501170000515010</t>
  </si>
  <si>
    <t>202501170000515010# 宽带账号:18763694851; 联系电话：18763694851，问题类型：此工单为群障修复工单，根据群障全量闭环修复管理要求，为确保客户网络通畅，请装维人员跟进修复网络问题，谢谢！ 
 群障标题：公告。故障描述：潍坊滨海职工家园光缆故障，预估24小时恢复，请帮忙拦截,如有需要请联系片区装维师傅肖其耀15706307110主叫号码：15244444850.0;该号码仅供参考，请优先联系宽带账号。</t>
  </si>
  <si>
    <t>2025-01-17 18:41:26</t>
  </si>
  <si>
    <t>2025-01-17 18:42:19</t>
  </si>
  <si>
    <t>SD-851-242636-21669-21836</t>
  </si>
  <si>
    <t>SD-057-250117-965038-562</t>
  </si>
  <si>
    <t>2025-01-17 09:17:02</t>
  </si>
  <si>
    <t>【调研】-(目标)普通区域-寿光市-李河东-13869635926-200M-魔百和投诉-次数0-20250117091455X495478865</t>
  </si>
  <si>
    <t>2025-01-18 10:18:00</t>
  </si>
  <si>
    <t>20250117091455X495478865</t>
  </si>
  <si>
    <t>【农村网络投诉】流程受理流水号：20250117090959138696359261010351
客户号码:13869635926
客户姓名:耿**
投诉地市:潍坊
来话流水:2025011709092872320850985
宽带账号:13869635926
宽带账号归属地市:潍坊
宽带账号归属区县:寿光市
故障地址:潍坊寿光市侯镇侯河东侯河东侯河东村2箱（侯德恩外墙）*********
联系电话:13256462596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光功率:-18.41
故障大类:宽带/电视
故障细类:移动高清电视故障(专席)
携转原因:
故障时间:2025-01-17 09:15:08
魔百和单播/组播:单播
具体故障现象:电视提示网络类错误
客户其他诉求:
魔百和单/组播：单播</t>
  </si>
  <si>
    <t>2025-01-17 09:20:11</t>
  </si>
  <si>
    <t>2025-01-17 09:20:26</t>
  </si>
  <si>
    <t>SD-057-250117-960315-482</t>
  </si>
  <si>
    <t>2025-01-17 09:11:25</t>
  </si>
  <si>
    <t>80+普通-普通区域-奎文区-东方好莱坞片区-15949766139-200M-宽带上网投诉-次数0-20250117090914X154179769</t>
  </si>
  <si>
    <t>2025-01-18 10:12:00</t>
  </si>
  <si>
    <t>20250117090914X154179769</t>
  </si>
  <si>
    <t xml:space="preserve">流程受理流水号：20250117090817159497661391009895
客户号码:15949766139
客户姓名:徐**
投诉地市:潍坊
来话流水:2025011709073880420828925
宽带账号:15949766139
宽带账号归属地市:潍坊
宽带账号归属区县:奎文区
故障地址:潍坊奎文区梨园街道文化路东方好莱坞片区奎文东方好莱坞片区27#蔬菜一厅南*********
联系电话:15949766139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09:09:21
具体故障现象:光猫亮红灯，请尽快处理，谢谢！
客户其他诉求:
</t>
  </si>
  <si>
    <t>2025-01-17 09:16:19</t>
  </si>
  <si>
    <t>2025-01-17 09:16:52</t>
  </si>
  <si>
    <t>SD-852-326242-1396-6616</t>
  </si>
  <si>
    <t>SD-057-250117-897402-5952</t>
  </si>
  <si>
    <t>2025-01-17 18:35:29</t>
  </si>
  <si>
    <t>80+白金-普通区域-潍城区-中金国际J-13806490225-1000M-魔百和投诉-次数0-20250117183420X605633830</t>
  </si>
  <si>
    <t>20250117183420X605633830</t>
  </si>
  <si>
    <t>流程受理流水号：20250117183235138064902251144640
客户号码:13806490225
客户姓名:张**
投诉地市:潍坊
来话流水:2025011718294145720837674
宽带账号:13806490225
宽带账号归属地市:潍坊
宽带账号归属区县:潍城区
故障地址:潍坊潍城区南关街道青年路中金国际J中金国际3号楼*********
联系电话:13853616836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光功率:-14.60
故障大类:宽带/电视
故障细类:移动高清电视故障(专席)
携转原因:
故障时间:2025-01-17 18:33:21
魔百和单播/组播:单播
具体故障现象:电视机提示无信号，
客户其他诉求:
魔百和单/组播：单播</t>
  </si>
  <si>
    <t>2025-01-17 18:49:27</t>
  </si>
  <si>
    <t>2025-01-17 18:49:47</t>
  </si>
  <si>
    <t>SD-057-250117-910482-2838</t>
  </si>
  <si>
    <t>2025-01-17 13:14:45</t>
  </si>
  <si>
    <t>【调研】-(目标)普通区域-奎文区-华府一品-13685363885-300M-宽带上网投诉-次数0-202501170000291746</t>
  </si>
  <si>
    <t>202501170000291746</t>
  </si>
  <si>
    <t xml:space="preserve">202501170000291746#宽带账号：13685363885；宽带地址：潍坊奎文区广文街道健康街华府一品21号楼；客户来电反映更换路由器，客户不在现场，无法配合线上指导/客户不配合排障，要求上门，请协助处理，谢谢！联系电话：13685363885；联系人： 女士；来电流水：2025011713120658220805555 
</t>
  </si>
  <si>
    <t>2025-01-17 13:18:28</t>
  </si>
  <si>
    <t>2025-01-17 13:18:59</t>
  </si>
  <si>
    <t>SD-057-250117-921547-5986</t>
  </si>
  <si>
    <t>2025-01-17 18:36:40</t>
  </si>
  <si>
    <t>80+白金-普通区域-奎文区-九龙山庄-18765639596-1000M-业务受理宽带-次数0-202501170000514348</t>
  </si>
  <si>
    <t>202501170000514348</t>
  </si>
  <si>
    <t>202501170000514348# 宽带账号:18765639596; 联系电话：18765639596，问题类型：此工单为群障修复工单，根据群障全量闭环修复管理要求，为确保客户网络通畅，请装维人员跟进修复网络问题，谢谢！ 
 群障标题：公告。故障描述：潍坊奎文区九龙山庄光缆故障，预估24小时恢复，请帮忙拦截,如有需要请联系片区装维师傅曹明超15706307420主叫号码：18765639596.0;该号码仅供参考，请优先联系宽带账号。</t>
  </si>
  <si>
    <t>2025-01-17 18:39:02</t>
  </si>
  <si>
    <t>2025-01-17 18:40:09</t>
  </si>
  <si>
    <t>SD-851-316676-18896-11022</t>
  </si>
  <si>
    <t>SD-057-250117-791562-3163</t>
  </si>
  <si>
    <t>2025-01-17 13:54:02</t>
  </si>
  <si>
    <t>【调研】-普通区域-临朐县-上寺院自然村-15169597690-300M-魔百和投诉-次数0-202501170000312998</t>
  </si>
  <si>
    <t>202501170000312998</t>
  </si>
  <si>
    <t>202501170000312998#流程受理流水号：20250117135142151695976901078744
客户号码:15169597690
客户姓名:张**
投诉地市:潍坊
来话流水:2025011713512606620821542
宽带账号:15169597690
宽带账号归属地市:潍坊
宽带账号归属区县:临朐县
故障地址:潍坊临朐县沂山管理委员会上寺院上寺院自然村上寺院
联系电话:15169597690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光功率:-19.10
故障大类:宽带/电视
故障细类:移动高清电视故障(专席)
携转原因:
故障时间:2025-01-17 13:52:04
魔百和单播/组播:组播
具体故障现象:客户来电反映电视机提示无信号，我处正常排障未恢复，请协助处理谢谢·
客户其他诉求:
魔百和单/组播：组播;宽带小区$[上寺院自然村]$</t>
  </si>
  <si>
    <t>2025-01-17 14:06:01</t>
  </si>
  <si>
    <t>2025-01-17 14:11:12</t>
  </si>
  <si>
    <t>SD-057-250117-482157-2884</t>
  </si>
  <si>
    <t>2025-01-17 13:19:42</t>
  </si>
  <si>
    <t>普通区域-高密市-陈家庄自然村-13455622977-200M-宽带上网投诉-次数0-202501170000292200</t>
  </si>
  <si>
    <t>2025-01-18 13:00:00</t>
  </si>
  <si>
    <t>202501170000292200</t>
  </si>
  <si>
    <t xml:space="preserve">202501170000292200#【已关注中国移动10086微信公众号】流程受理流水号：20250117131908134556229771072195
客户号码:13455622977
客户姓名:任**
投诉地市:潍坊
来话流水:2025011713185293420852440
宽带账号:13455622977
宽带账号归属地市:潍坊
宽带账号归属区县:高密市
故障地址:潍坊高密市醴泉街道陈家庄陈家庄自然村高密陈家庄10号箱任鹏英*********
联系电话:13455622977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故障时间:2025-01-17 13:19:27
具体故障现象:打不开网页，
客户其他诉求:客户侧为质差终端，要求上门更换终端并一并处理故障问题。
</t>
  </si>
  <si>
    <t>2025-01-17 13:22:13</t>
  </si>
  <si>
    <t>2025-01-17 13:22:28</t>
  </si>
  <si>
    <t>SD-057-250117-196745-5918</t>
  </si>
  <si>
    <t>2025-01-17 18:31:22</t>
  </si>
  <si>
    <t>80+银卡-普通区域-寒亭区-东院村自然村-18364672499-200M-宽带上网投诉-次数0-202501170000511005</t>
  </si>
  <si>
    <t>202501170000511005</t>
  </si>
  <si>
    <t>202501170000511005#宽带账号：18364672499；宽带地址：潍坊寒亭区寒亭街道东院村东院村自然村东院村东一南北街南二17号箱*********客户反映宽带无法使用要求上门，要求尽快处理回复！来电流水：2025011718300427220840298，联系电话：18364672499</t>
  </si>
  <si>
    <t>2025-01-17 18:34:42</t>
  </si>
  <si>
    <t>2025-01-17 18:35:01</t>
  </si>
  <si>
    <t>2025-01-17 13:54:52</t>
  </si>
  <si>
    <t>普通区域-安丘市-阳旭村自然村-13964761072-200M-宽带上网投诉-次数0-202501170000315032 一级督办</t>
  </si>
  <si>
    <t>202501170000315032</t>
  </si>
  <si>
    <t>2025-01-17 13:58:04</t>
  </si>
  <si>
    <t>2025-01-17 13:58:21</t>
  </si>
  <si>
    <t>SD-851-258823-17114-5064</t>
  </si>
  <si>
    <t>SD-057-250117-548327-2808</t>
  </si>
  <si>
    <t>2025-01-17 13:10:23</t>
  </si>
  <si>
    <t>【调研】-普通区域-潍城区-翠竹园小区-13964621839-500M-宽带上网投诉-次数0-202501170000289232</t>
  </si>
  <si>
    <t>202501170000289232</t>
  </si>
  <si>
    <t xml:space="preserve">202501170000289232#13964621839客户来电反映宽带无法使用，客户是老人不会操作，要求维修人员上门维修，请尽快协助处理，谢谢  联系人：女士 联系电话：本机 流水：2025011713055158320862705
</t>
  </si>
  <si>
    <t>2025-01-17 13:12:26</t>
  </si>
  <si>
    <t>SD-851-260039-895-20209</t>
  </si>
  <si>
    <t>SD-057-250117-456718-2826</t>
  </si>
  <si>
    <t>2025-01-17 13:13:10</t>
  </si>
  <si>
    <t>80+银卡-普通区域-奎文区-二印宿舍-18706594225-300M-宽带上网投诉-次数0-202501170000291410</t>
  </si>
  <si>
    <t>202501170000291410</t>
  </si>
  <si>
    <t>202501170000291410#宽带账号：18706594225；宽带地址：潍坊高新高新城区福寿街二印宿舍1号楼；客户来电反映电视网络故障，经查询客户侧为机顶盒质差终端，请协助上门更换终端并一并处理故障问题，谢谢！联系电话：18706594225；联系人：先生；来电流水： 2025011713101957520893332。</t>
  </si>
  <si>
    <t>2025-01-17 13:15:50</t>
  </si>
  <si>
    <t>2025-01-17 13:16:15</t>
  </si>
  <si>
    <t>SD-057-250117-597461-6003</t>
  </si>
  <si>
    <t>2025-01-17 18:38:21</t>
  </si>
  <si>
    <t>【调研】-普通区域-寿光市-卫东化工家属院北区-13616469878-200M-宽带上网投诉-次数0-20250117183649X209199766</t>
  </si>
  <si>
    <t>20250117183649X209199766</t>
  </si>
  <si>
    <t xml:space="preserve">流程受理流水号：20250117183457136164698781145012
客户号码:13616469878
客户姓名:孙**
投诉地市:潍坊
来话流水:2025011718301992420842267
宽带账号:13616469878
宽带账号归属地市:潍坊
宽带账号归属区县:寿光市
故障地址:潍坊寿光市羊口镇胜利街卫东化工家属院北区9号楼*********
联系电话:13616469878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故障时间:2025-01-17 18:35:09
具体故障现象:提示网络无法连接，客户来电反映宽带无法上网，我处正常排查未恢复，请协助处理谢谢
客户其他诉求:
</t>
  </si>
  <si>
    <t>2025-01-17 18:40:15</t>
  </si>
  <si>
    <t>2025-01-17 18:44:36</t>
  </si>
  <si>
    <t>SD-057-250117-605831-5966</t>
  </si>
  <si>
    <t>2025-01-17 18:36:05</t>
  </si>
  <si>
    <t>普通区域-潍城区-十笏园小区-18363635182-200M-业务受理宽带-次数0-202501170000512854</t>
  </si>
  <si>
    <t>202501170000512854</t>
  </si>
  <si>
    <t>202501170000512854# 宽带账号:18363635182; 联系电话：18363635182，问题类型：此工单为群障修复工单，根据群障全量闭环修复管理要求，为确保客户网络通畅，请装维人员跟进修复网络问题，谢谢！ 
 群障标题：公告。故障描述：十笏园小区主叫号码：18363635182.0;该号码仅供参考，请优先联系宽带账号。</t>
  </si>
  <si>
    <t>2025-01-17 18:39:39</t>
  </si>
  <si>
    <t>SD-851-299285-29623-10448</t>
  </si>
  <si>
    <t>SD-057-250117-963104-5967</t>
  </si>
  <si>
    <t>2025-01-17 18:36:07</t>
  </si>
  <si>
    <t>【调研】-80+银卡-(目标)普通区域-安丘市-尚水名邸-13863689936-300M-业务受理宽带-次数0-202501170000512945</t>
  </si>
  <si>
    <t>202501170000512945</t>
  </si>
  <si>
    <t>202501170000512945#【已关注中国移动10086微信公众号】 宽带账号:13863689936; 联系电话：13863689936，问题类型：此工单为群障修复工单，根据群障全量闭环修复管理要求，为确保客户网络通畅，请装维人员跟进修复网络问题，谢谢！ 
 群障标题：公告。故障描述：潍坊安丘市尚水名邸光缆故障，预估24小时恢复，请帮忙拦截,如有需要请联系片区装维师傅董策策15706307059主叫号码：13863689936.0;该号码仅供参考，请优先联系宽带账号。</t>
  </si>
  <si>
    <t>2025-01-17 19:11:25</t>
  </si>
  <si>
    <t>2025-01-17 19:12:32</t>
  </si>
  <si>
    <t>SD-851-265104-6467-28555</t>
  </si>
  <si>
    <t>2025-01-17 09:13:24</t>
  </si>
  <si>
    <t>【调研】-80+银卡-普通区域-高密市-海怡东方花园-13864690179-200M-宽带上网投诉-次数0-202501170000119470 一级督办</t>
  </si>
  <si>
    <t>2025-01-18 10:14:00</t>
  </si>
  <si>
    <t>202501170000119470</t>
  </si>
  <si>
    <t>2025-01-17 09:17:03</t>
  </si>
  <si>
    <t>2025-01-17 09:17:23</t>
  </si>
  <si>
    <t>SD-057-250117-159763-5996</t>
  </si>
  <si>
    <t>2025-01-17 18:37:51</t>
  </si>
  <si>
    <t>80+银卡-普通区域-滨海-寿春园南区（19-29号楼）-13863672212-1000M-宽带上网投诉-次数0-202501170000512781</t>
  </si>
  <si>
    <t>202501170000512781</t>
  </si>
  <si>
    <t xml:space="preserve">202501170000512781#【已关注中国移动10086微信公众号】流程受理流水号：20250117183717138636722121145359
客户号码:13863672212
客户姓名:孙*
投诉地市:潍坊
来话流水:2025011718370076620888513
宽带账号:13863672212
宽带账号归属地市:潍坊
宽带账号归属区县:滨海
故障地址:潍坊滨海大家洼街道华安路寿春园南区（1-18号楼）21号箱（6号楼）*********
联系电话:13863672212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故障时间:2025-01-17 18:37:27
具体故障现象:光猫亮红灯，
客户其他诉求:客户侧为质差终端，要求上门更换终端并一并处理故障问题。
</t>
  </si>
  <si>
    <t>2025-01-17 18:40:47</t>
  </si>
  <si>
    <t>2025-01-17 18:41:36</t>
  </si>
  <si>
    <t>SD-851-300110-2679-29098</t>
  </si>
  <si>
    <t>SD-057-250117-057961-5988</t>
  </si>
  <si>
    <t>2025-01-17 18:36:46</t>
  </si>
  <si>
    <t>【重投】-【调研】-普通区域-潍城区-中和街小区-13465672605-100M-业务受理宽带-次数0-202501170000514228</t>
  </si>
  <si>
    <t>202501170000514228</t>
  </si>
  <si>
    <t>202501170000514228# 宽带账号:13465672605; 联系电话：13465672605，问题类型：此工单为群障修复工单，根据群障全量闭环修复管理要求，为确保客户网络通畅，请装维人员跟进修复网络问题，谢谢！ 
 群障标题：公告。故障描述：潍坊潍城区中和街小区光缆故障，预估24小时恢复，请帮忙拦截,如有需要请联系片区装维师傅王洪钰15706307875主叫号码：13465672605.0;该号码仅供参考，请优先联系宽带账号。</t>
  </si>
  <si>
    <t>2025-01-17 18:40:07</t>
  </si>
  <si>
    <t>2025-01-17 18:40:30</t>
  </si>
  <si>
    <t>SD-851-279001-4214-5322</t>
  </si>
  <si>
    <t>SD-057-250117-861042-3156</t>
  </si>
  <si>
    <t>2025-01-17 13:53:11</t>
  </si>
  <si>
    <t>【调研】-(目标)普通区域-寿光市-南范村-13573612714-200M-宽带上网投诉-次数0-20250117135112X728435880</t>
  </si>
  <si>
    <t>20250117135112X728435880</t>
  </si>
  <si>
    <t>【农村网络投诉】【预处理派单】宽带账号：13573612714，宽带地址： 潍坊寿光市孙家集街道南范村南范村南范村2号箱(范成贵外墙）*********，故障现象：无法连接，故障现象类型：LOS亮红灯，客户诉求：长时间无法连接宽带，联系电话：13792656962，通话流水：2025011713454511520864422。接入方式：FTTH，当前是否在线：不在线，端到端诊断结果：大面积故障，是否智能网关：是，光功率。</t>
  </si>
  <si>
    <t>2025-01-17 13:57:05</t>
  </si>
  <si>
    <t>2025-01-17 13:57:31</t>
  </si>
  <si>
    <t>SD-851-292372-9751-24594</t>
  </si>
  <si>
    <t>SD-057-250117-892475-2845</t>
  </si>
  <si>
    <t>2025-01-17 13:15:53</t>
  </si>
  <si>
    <t>普通区域-昌邑市-田王社区-15964340984-100M-宽带上网投诉-次数0-202501170000292141</t>
  </si>
  <si>
    <t>202501170000292141</t>
  </si>
  <si>
    <t xml:space="preserve">202501170000292141#流程受理流水号：20250117131523159643409841071543
客户号码:15964340984
客户姓名:王**
投诉地市:潍坊
来话流水:2025011713145729320825331
宽带账号:15964340984
宽带账号归属地市:潍坊
宽带账号归属区县:昌邑市
故障地址:潍坊昌邑市饮马镇饮马街田王社区1号箱北楼东屋山*********
联系电话:15964340984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光功率:-20.22
故障大类:宽带/电视
故障细类:移动高清电视故障
携转原因:
故障时间:2025-01-17 13:15:37
魔百和单播/组播:单播
具体故障现象:机顶盒无法开机，
客户其他诉求:客户侧为质差终端，要求上门更换终端并一并处理故障问题。
</t>
  </si>
  <si>
    <t>2025-01-17 13:19:03</t>
  </si>
  <si>
    <t>2025-01-17 13:21:04</t>
  </si>
  <si>
    <t>SD-852-180927-3714</t>
  </si>
  <si>
    <t>SD-057-250117-918203-3183</t>
  </si>
  <si>
    <t>80+普通-普通区域-昌乐县-水木清华-18253638535-300M-魔百和投诉-次数0-202501170000313795</t>
  </si>
  <si>
    <t>202501170000313795</t>
  </si>
  <si>
    <t>202501170000313795#流程受理流水号：20250117135417182536385351079342
客户号码:18253638535
客户姓名:宋**
投诉地市:潍坊
来话流水:2025011713515019120825613
宽带账号:18253638535
宽带账号归属地市:潍坊
宽带账号归属区县:昌乐县
故障地址:潍坊昌乐县城关街道方山路水木清华7号楼*********
联系电话:18253638535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故障细类:移动高清电视故障(专席)
携转原因:
故障时间:2025-01-17 13:48:02
魔百和单播/组播:组播
具体故障现象:电视网络连接失败，拔插网线，重启，网络配置未恢复，请处理，谢谢。
客户其他诉求:
魔百和单/组播：组播;宽带小区$[水木清华]$</t>
  </si>
  <si>
    <t>2025-01-17 14:10:46</t>
  </si>
  <si>
    <t>2025-01-17 14:11:09</t>
  </si>
  <si>
    <t>SD-057-250117-351706-547</t>
  </si>
  <si>
    <t>2025-01-17 09:16:23</t>
  </si>
  <si>
    <t>80+普通-普通区域-青州市-青州旭馨苑小区-17852186788-500M-业务受理宽带-次数0-202501170000121040 二级督办</t>
  </si>
  <si>
    <t>202501170000121040</t>
  </si>
  <si>
    <t>202501170000121040# 宽带账号:17852186788; 联系电话：17852186788，问题类型：此工单为群障修复工单，根据群障全量闭环修复管理要求，为确保客户网络通畅，请装维人员跟进修复网络问题，谢谢！ 
 群障标题：公告。故障描述：潍坊青州市青州旭馨苑小区光缆故障，预估24小时恢复，请帮忙拦截,如有需要请联系片区装维师傅刘安平15706307635主叫号码：17852186788.0;该号码仅供参考，请优先联系宽带账号。</t>
  </si>
  <si>
    <t>2025-01-17 09:31:21</t>
  </si>
  <si>
    <t>2025-01-17 09:31:45</t>
  </si>
  <si>
    <t>SD-852-308131-1646-6273</t>
  </si>
  <si>
    <t>SD-057-250117-741560-5949</t>
  </si>
  <si>
    <t>2025-01-17 18:35:16</t>
  </si>
  <si>
    <t>普通区域-临朐县-小土牛子-13963641964-300M-宽带上网投诉-次数0-20250117183335X151308250</t>
  </si>
  <si>
    <t>20250117183335X151308250</t>
  </si>
  <si>
    <t xml:space="preserve">流程受理流水号：20250117183248139636419641144671
客户号码:13963641964
客户姓名:丛**
投诉地市:潍坊
来话流水:2025011718281063820826922
宽带账号:13963641964
宽带账号归属地市:潍坊
宽带账号归属区县:临朐县
故障地址:潍坊临朐县东城街道小土牛子小土牛子小土牛子2号箱梁志仪（外墙）*********
联系电话:13963641964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故障时间:2025-01-17 18:33:00
具体故障现象:光猫亮红灯，指导操作未恢复请协助谢谢
客户其他诉求:
</t>
  </si>
  <si>
    <t>2025-01-17 18:45:39</t>
  </si>
  <si>
    <t>2025-01-17 18:45:59</t>
  </si>
  <si>
    <t>SD-057-250117-472365-6014</t>
  </si>
  <si>
    <t>2025-01-17 18:39:20</t>
  </si>
  <si>
    <t>普通区域-昌乐县-明河村自然村-13562658036-300M-宽带延伸服务-次数1-202501170000402382</t>
  </si>
  <si>
    <t>202501170000402382</t>
  </si>
  <si>
    <t xml:space="preserve">202501170000402382#流程受理流水号：20250117155530135626580361109859
客户号码:13562658036
客户姓名:高**
投诉地市:潍坊
来话流水:2025011715525467520815208
宽带账号:13562658036
宽带账号归属地市:潍坊
宽带账号归属区县:昌乐县
故障地址:潍坊昌乐县营丘镇明河村明河村自然村明河村3#（村东南毛友邦屋西）*********
联系电话:13562658036
联系人:先生/女士
工单紧急程度:一般
是否有升级投诉倾向:否
是否重复投诉:否
是否携转意向:否
是否投诉倾向:否
是否智能网关:智能网关
当前是否在线:是
接入方式:--
是否质差终端:无质差信息
光功率:-22.44
故障大类:宽带/电视
故障细类:宽带延伸服务
携转原因:
故障时间:2025-01-17 15:55:35
具体故障现象:电脑连接不上网络
</t>
  </si>
  <si>
    <t>2025-01-17 18:43:50</t>
  </si>
  <si>
    <t>2025-01-17 18:44:45</t>
  </si>
  <si>
    <t>SD-851-252404-11277-654</t>
  </si>
  <si>
    <t>SD-057-250117-516498-5922</t>
  </si>
  <si>
    <t>2025-01-17 18:31:53</t>
  </si>
  <si>
    <t>【调研】-80+银卡-(目标)普通区域-临朐县-吉林自然村-18763687822-300M-宽带上网投诉-次数0-202501170000512080</t>
  </si>
  <si>
    <t>202501170000512080</t>
  </si>
  <si>
    <t>202501170000512080#宽带账号：18763687822；宽带地址：潍坊临朐县东城街道吉林吉林自然村吉林5号箱丛兰秀（外墙）*********；客户来电反映宽带网速慢 /客户不配合排障，要求上门，请协助处理，谢谢！来电流水：2025011718293994020837471，联系电话：18763687822</t>
  </si>
  <si>
    <t>2025-01-17 18:37:18</t>
  </si>
  <si>
    <t>2025-01-17 18:37:54</t>
  </si>
  <si>
    <t>SD-057-250117-516870-483</t>
  </si>
  <si>
    <t>2025-01-17 09:11:26</t>
  </si>
  <si>
    <t>普通区域-昌邑市-昌邑北海花园-13563680571-200M-宽带上网投诉-次数0-202501170000118304</t>
  </si>
  <si>
    <t>202501170000118304</t>
  </si>
  <si>
    <t>202501170000118304#宽带账号：13563680571；宽带地址：潍坊昌邑市城区天水路北海花园东北高层1单元10层箱*********；客户来电反映移动高清无法观看，要求上门，请协助处理，谢谢！联系电话：13563638242；联系人：先生；来电流水：2025011708580425620823257。</t>
  </si>
  <si>
    <t>2025-01-17 09:12:37</t>
  </si>
  <si>
    <t>2025-01-17 09:12:55</t>
  </si>
  <si>
    <t>SD-057-250117-873412-546</t>
  </si>
  <si>
    <t>普通区域-奎文区-工福街片区-13864699112-200M-业务受理宽带-次数0-202501170000122859</t>
  </si>
  <si>
    <t>2025-01-18 09:17:00</t>
  </si>
  <si>
    <t>202501170000122859</t>
  </si>
  <si>
    <t>202501170000122859# 宽带账号:13864699112; 联系电话：13864699112，问题类型：此工单为群障修复工单，根据群障全量闭环修复管理要求，为确保客户网络通畅，请装维人员跟进修复网络问题，谢谢！ 
 群障标题：公告。故障描述：潍坊奎文区工福街片区光缆故障，预估24小时恢复，请帮忙拦截,如有需要请联系片区装维师傅李国磊15706366507主叫号码：13864699112.0;该号码仅供参考，请优先联系宽带账号。</t>
  </si>
  <si>
    <t>2025-01-17 09:21:11</t>
  </si>
  <si>
    <t>2025-01-17 09:21:36</t>
  </si>
  <si>
    <t>SD-851-271529-28231-2218</t>
  </si>
  <si>
    <t>SD-057-250117-937641-4904</t>
  </si>
  <si>
    <t>2025-01-17 16:59:48</t>
  </si>
  <si>
    <t>FTTR-普通区域-坊子区-下小路沿街-15726054555-1000M-宽带上网投诉-次数0-202501170000449652</t>
  </si>
  <si>
    <t>202501170000449652</t>
  </si>
  <si>
    <t>202501170000449652#10080转回流程受理流水号：20250110142326157260545551087565
客户号码:15726054555
客户姓名:郭**
投诉地市:潍坊
来话流水:2025011014230575320801808
宽带账号:15726054555
宽带账号归属地市:潍坊
宽带账号归属区县:坊子区
故障地址:潍坊坊子区岞山街道岞山大街下小路沿街神州姜窖2号箱李鑫灏外墙*********
联系电话:15726054555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光功率:-15.24
故障大类:宽带/电视
故障细类:网速慢/上网掉线(专席)
携转原因:
故障时间:2025-01-10 14:20:52
具体故障现象:网速慢卡顿，客户表示都操作过了，客户表示师傅解决不了，不需要安排师傅，要求尽快解决此问题，请协助处理，谢谢
客户其他诉求:
;宽带小区$[下小路沿街]$</t>
  </si>
  <si>
    <t>2025-01-17 17:07:02</t>
  </si>
  <si>
    <t>家庭咨询-&gt;网络质量-&gt;家庭宽带-&gt;全局流转-&gt;功能使用-&gt;家庭WIFI信号弱-&gt;全局流转</t>
  </si>
  <si>
    <t>2025-01-17 17:07:24</t>
  </si>
  <si>
    <t>SD-057-250117-287136-6252</t>
  </si>
  <si>
    <t>2025-01-17 19:05:56</t>
  </si>
  <si>
    <t>普通区域-潍城区-赵家文庄自然村-1885362580002-100M-业务受理宽带-次数0-202501170000526456</t>
  </si>
  <si>
    <t>202501170000526456</t>
  </si>
  <si>
    <t>202501170000526456# 宽带账号:1885362580002; 联系电话：1885362580002，问题类型：此工单为群障修复工单，根据群障全量闭环修复管理要求，为确保客户网络通畅，请装维人员跟进修复网络问题，谢谢！ 
 群障标题：公告。故障描述：潍坊潍城区赵家文庄自然村光缆故障，预估24小时恢复，请帮忙拦截,如有需要请联系片区装维师傅张翔宇15706307859主叫号码：18853625800.0;该号码仅供参考，请优先联系宽带账号。</t>
  </si>
  <si>
    <t>2025-01-17 19:52:16</t>
  </si>
  <si>
    <t>2025-01-17 19:52:40</t>
  </si>
  <si>
    <t>SD-851-308124-14537-23111</t>
  </si>
  <si>
    <t>SD-057-250117-914257-6264</t>
  </si>
  <si>
    <t>2025-01-17 19:06:20</t>
  </si>
  <si>
    <t>普通区域-潍城区-华实小区二期-15954451128-200M-宽带上网投诉-次数0-202501170000522767</t>
  </si>
  <si>
    <t>202501170000522767</t>
  </si>
  <si>
    <t>202501170000522767#宽带账号：15954451128；宽带地址：潍坊潍城区北关街道永安路华实小区二期25号楼*********；客户来电反映宽带/移动高清无法连网 /客户不配合排障，要求上门，请协助处理，谢谢！！来电流水：2025011718585022520827070，联系电话：15954451128</t>
  </si>
  <si>
    <t>2025-01-17 19:10:01</t>
  </si>
  <si>
    <t>2025-01-17 19:11:18</t>
  </si>
  <si>
    <t>SD-057-250117-429083-7250</t>
  </si>
  <si>
    <t>2025-01-17 21:05:16</t>
  </si>
  <si>
    <t>普通区域-高密市-王货郎自然村-15966143271-100M-宽带上网投诉-次数0-20250117210253X973792563</t>
  </si>
  <si>
    <t>20250117210253X973792563</t>
  </si>
  <si>
    <t xml:space="preserve">【农村网络投诉】流程受理流水号：20250117210031159661432711164491
客户号码:15966143271
客户姓名:刘**
投诉地市:潍坊
来话流水:2025011721000290820809400
宽带账号:15966143271
宽带账号归属地市:潍坊
宽带账号归属区县:高密市
故障地址:潍坊高密市井沟镇王货郎王货郎自然村高密王货郎世军超市2号箱*********
联系电话:18553616164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21:03:54
具体故障现象:电脑无法上网，
客户其他诉求:
</t>
  </si>
  <si>
    <t>2025-01-17 21:06:50</t>
  </si>
  <si>
    <t>2025-01-17 21:09:23</t>
  </si>
  <si>
    <t>SD-057-250117-540183-6241</t>
  </si>
  <si>
    <t>2025-01-17 19:05:06</t>
  </si>
  <si>
    <t>80+银卡-普通区域-潍城区-柴家河村-15966087389-300M-魔百和投诉-次数0-20250117190225X745078569</t>
  </si>
  <si>
    <t>20250117190225X745078569</t>
  </si>
  <si>
    <t>流程受理流水号：20250117190140159660873891149214
客户号码:15966087389
客户姓名:吴**
投诉地市:潍坊
来话流水:2025011719000685120834686
宽带账号:15966087389
宽带账号归属地市:潍坊
宽带账号归属区县:潍城区
故障地址:潍坊潍城区望留街道柴家河柴家河
联系电话:15966087389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光功率:-17.90
故障大类:宽带/电视
故障细类:移动高清电视故障(专席)
携转原因:
故障时间:2025-01-17 19:01:55
魔百和单播/组播:组播
具体故障现象:客户来电表示表示电视机上面无信号，我处切换信号源，拔插高清线未恢复，请协助谢谢
客户其他诉求:
魔百和单/组播：组播</t>
  </si>
  <si>
    <t>2025-01-17 19:12:06</t>
  </si>
  <si>
    <t>2025-01-17 19:12:26</t>
  </si>
  <si>
    <t>SD-851-298300-547-15602</t>
  </si>
  <si>
    <t>SD-057-250117-897132-7248</t>
  </si>
  <si>
    <t>2025-01-17 21:05:08</t>
  </si>
  <si>
    <t>FTTR-普通区域-寒亭区-北美风情-18853607997-1000M-宽带上网投诉-次数0-202501170000559742</t>
  </si>
  <si>
    <t>202501170000559742</t>
  </si>
  <si>
    <t>202501170000559742#受理号码 : 18853607997客户姓名 : 聂**号码归属地 : 潍坊寒亭 － 寒亭区益昌通讯店（社区）用户品牌 : 动感地带
客户来电反映：电视无法观看，按口径排障未恢复，请协助处理，谢谢！
联系电话：15153633572 联系人：女士 宽带地址：潍坊寒亭区开元街道通亭街北美风情10号楼 来电流水：2025011720563757020897140</t>
  </si>
  <si>
    <t>2025-01-17 21:07:00</t>
  </si>
  <si>
    <t>2025-01-17 21:07:37</t>
  </si>
  <si>
    <t>SD-851-339158-14477-6689</t>
  </si>
  <si>
    <t>SD-057-250117-958013-4899</t>
  </si>
  <si>
    <t>2025-01-17 16:59:14</t>
  </si>
  <si>
    <t>普通区域-临朐县-古城自然村-15908039094-300M-宽带上网投诉-次数0-202501170000449734</t>
  </si>
  <si>
    <t>202501170000449734</t>
  </si>
  <si>
    <t xml:space="preserve">202501170000449734#流程受理流水号：20250117165810159080390941125449
客户号码:15908039094
客户姓名:张**
投诉地市:潍坊
来话流水:2025011716573515120872107
宽带账号:15908039094
宽带账号归属地市:潍坊
宽带账号归属区县:临朐县
故障地址:潍坊临朐县辛寨镇人民政府康家庄康家庄自然村康家庄（扩容2）11号箱蔡光平（外墙）*********
联系电话:15153660668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光功率:-17.90
故障大类:宽带/电视
故障细类:宽带无法上网
携转原因:
故障时间:2025-01-17 16:58:17
具体故障现象:打不开网页，
客户其他诉求:客户侧为质差终端，要求上门更换终端并一并处理故障问题。
</t>
  </si>
  <si>
    <t>2025-01-17 17:02:33</t>
  </si>
  <si>
    <t>2025-01-17 17:03:05</t>
  </si>
  <si>
    <t>SD-851-260877-23977-9631</t>
  </si>
  <si>
    <t>SD-057-250117-896745-3649</t>
  </si>
  <si>
    <t>2025-01-17 14:56:01</t>
  </si>
  <si>
    <t>80+银卡-FTTR-普通区域-昌乐县-潘家庄-15054466111-1000M-宽带上网投诉-次数0-202501170000357192</t>
  </si>
  <si>
    <t>202501170000357192</t>
  </si>
  <si>
    <t xml:space="preserve">202501170000357192#流程受理流水号：20250117145508150544661111094090
客户号码:15054466111
客户姓名:刘*
投诉地市:潍坊
来话流水:2025011714545212820815680
宽带账号:15054466111
宽带账号归属地市:潍坊
宽带账号归属区县:昌乐县
故障地址:潍坊昌乐县五图街道潘家庄潘家庄潘家庄5#*********
联系电话:15054466111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光功率:-21.24
故障大类:宽带/电视
故障细类:宽带无法上网
携转原因:
故障时间:2025-01-17 14:55:20
具体故障现象:提示网络无法连接，
客户其他诉求:客户侧为质差终端，要求上门更换终端并一并处理故障问题。
</t>
  </si>
  <si>
    <t>2025-01-17 15:00:53</t>
  </si>
  <si>
    <t>2025-01-17 15:01:11</t>
  </si>
  <si>
    <t>SD-851-320612-30820-10605</t>
  </si>
  <si>
    <t>SD-057-250117-248695-52</t>
  </si>
  <si>
    <t>2025-01-17 08:15:15</t>
  </si>
  <si>
    <t>80+金卡-普通区域-寿光市-瑞祥小区-13455651033-1000M-魔百和投诉-次数0-202501170000090583</t>
  </si>
  <si>
    <t>202501170000090583</t>
  </si>
  <si>
    <t>202501170000090583#流程受理流水号：20250117081330134556510331000276
客户号码:13455651033
客户姓名:李**
投诉地市:潍坊
来话流水:2025011708125345320854280
宽带账号:13455651033
宽带账号归属地市:潍坊
宽带账号归属区县:寿光市
故障地址:潍坊寿光市稻田镇稻田路瑞祥小区10号楼*********
联系电话:13455651033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光功率:-16.69
故障大类:宽带/电视
故障细类:移动高清电视故障
携转原因:
故障时间:2025-01-17 08:14:13
魔百和单播/组播:单播
具体故障现象:电视直播或点播无法观看，
客户其他诉求:
魔百和单/组播：单播;宽带小区$[瑞祥小区]$</t>
  </si>
  <si>
    <t>2025-01-17 08:30:50</t>
  </si>
  <si>
    <t>2025-01-17 08:32:18</t>
  </si>
  <si>
    <t>SD-057-250117-269487-6221</t>
  </si>
  <si>
    <t>2025-01-17 19:02:42</t>
  </si>
  <si>
    <t>【调研】-80+普通-普通区域-坊子区-凯润景城-13793676229-1000M-魔百和投诉-次数0-202501170000525958</t>
  </si>
  <si>
    <t>202501170000525958</t>
  </si>
  <si>
    <t>202501170000525958#流程受理流水号：20250117190058137936762291149104
客户号码:13793676229
客户姓名:何**
投诉地市:潍坊
来话流水:2025011719003051020837103
宽带账号:13793676229
宽带账号归属地市:潍坊
宽带账号归属区县:坊子区
故障地址:潍坊坊子区坊子新区凤凰大街凯润景城凯润景城7号楼*********
联系电话:13793676229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故障细类:移动高清电视故障
携转原因:
故障时间:2025-01-17 19:02:10
魔百和单播/组播:组播
具体故障现象:电视提示网络类错误，
客户其他诉求:
魔百和单/组播：组播;宽带小区$[凯润景城]$</t>
  </si>
  <si>
    <t>2025-01-17 19:06:59</t>
  </si>
  <si>
    <t>2025-01-17 19:07:22</t>
  </si>
  <si>
    <t>SD-851-269342-28312-4649</t>
  </si>
  <si>
    <t>SD-057-250117-681542-7271</t>
  </si>
  <si>
    <t>2025-01-17 21:09:29</t>
  </si>
  <si>
    <t>【调研】-80+普通-普通区域-潍城区-绿地新里城-13678667317-200M-业务受理宽带-次数0-202501170000564024</t>
  </si>
  <si>
    <t>202501170000564024</t>
  </si>
  <si>
    <t>202501170000564024#客户来电称不方便到营业厅办理销户，客户要求线上销户，请处理！
 联系人：先生 联系电话：13678667317 录音流水：
2025011721075103120835538</t>
  </si>
  <si>
    <t>2025-01-17 21:13:43</t>
  </si>
  <si>
    <t>2025-01-17 21:14:06</t>
  </si>
  <si>
    <t>SD-852-299076-2212-5363</t>
  </si>
  <si>
    <t>SD-057-250117-986402-3680</t>
  </si>
  <si>
    <t>2025-01-17 14:58:16</t>
  </si>
  <si>
    <t>80+银卡-普通区域-寿光市-文家小区-15244424113-1000M-宽带上网投诉-次数0-202501170000359290</t>
  </si>
  <si>
    <t>202501170000359290</t>
  </si>
  <si>
    <t xml:space="preserve">202501170000359290#客户来电反映宽带/网速慢，线上排障不认可，要求维修人员上门维修，请尽快协助处理，谢谢  联系人：女士 联系电话：本机 流水：2025011714562549920836491
</t>
  </si>
  <si>
    <t>2025-01-17 15:01:17</t>
  </si>
  <si>
    <t>2025-01-17 15:02:10</t>
  </si>
  <si>
    <t>SD-851-257367-4681-20465</t>
  </si>
  <si>
    <t>SD-057-250117-830475-4887</t>
  </si>
  <si>
    <t>2025-01-17 16:57:35</t>
  </si>
  <si>
    <t>(目标)普通区域-奎文区-西虞天城-13953661359-200M-业务受理宽带-次数0-202501170000449690 二级督办</t>
  </si>
  <si>
    <t>2025-01-18 16:58:00</t>
  </si>
  <si>
    <t>202501170000449690</t>
  </si>
  <si>
    <t>202501170000449690#【已关注中国移动10086微信公众号】 宽带账号:13953661359; 联系电话：13953661359，问题类型：此工单为群障修复工单，根据群障全量闭环修复管理要求，为确保客户网络通畅，请装维人员跟进修复网络问题，谢谢！ 
 群障标题：公告。故障描述：潍坊奎文区西虞天城光缆故障，预估24小时恢复，请帮忙拦截,如有需要请联系片区装维师傅姚克胜15706307480主叫号码：13953661359.0;该号码仅供参考，请优先联系宽带账号。</t>
  </si>
  <si>
    <t>2025-01-17 17:01:03</t>
  </si>
  <si>
    <t>2025-01-17 17:01:30</t>
  </si>
  <si>
    <t>SD-057-250117-736215-3667</t>
  </si>
  <si>
    <t>2025-01-17 14:56:59</t>
  </si>
  <si>
    <t>【调研】-80+普通-普通区域-昌邑市-顾仙村自然村-15264442919-1000M-业务受理宽带-次数0-202501170000357881</t>
  </si>
  <si>
    <t>202501170000357881</t>
  </si>
  <si>
    <t>202501170000357881# 宽带账号:15264442919; 联系电话：15264442919，问题类型：此工单为群障修复工单，根据群障全量闭环修复管理要求，为确保客户网络通畅，请装维人员跟进修复网络问题，谢谢！ 
 群障标题：公告。故障描述：潍坊昌邑市顾仙村自然村光缆故障，预估24小时恢复，请帮忙拦截,如有需要请联系片区装维师傅于子顺15706307201主叫号码：15244460508.0;该号码仅供参考，请优先联系宽带账号。</t>
  </si>
  <si>
    <t>2025-01-17 14:57:43</t>
  </si>
  <si>
    <t>SD-851-289118-1139-4801</t>
  </si>
  <si>
    <t>SD-057-250117-213958-3696</t>
  </si>
  <si>
    <t>2025-01-17 14:59:56</t>
  </si>
  <si>
    <t>80+银卡-普通区域-寿光市-海景花园-18265670785-200M-宽带上网投诉-次数0-20250117120257X577288502</t>
  </si>
  <si>
    <t>2025-01-18 16:00:00</t>
  </si>
  <si>
    <t>20250117120257X577288502</t>
  </si>
  <si>
    <t>#集团模板#客户反映客户来电要求免费提升千兆网速，请协助处理，谢谢。  联系人：先生 联系电话：18265670785 来话流水：2025011711592868620860666#集团模板#</t>
  </si>
  <si>
    <t>2025-01-17 15:14:35</t>
  </si>
  <si>
    <t>家庭业务-&gt;服务触点-&gt;装维人员-&gt;全局流转-&gt;售后服务-&gt;布线不合理-&gt;全局流转</t>
  </si>
  <si>
    <t>2025-01-17 15:14:56</t>
  </si>
  <si>
    <t>SD-057-250117-358701-51</t>
  </si>
  <si>
    <t>2025-01-17 08:14:51</t>
  </si>
  <si>
    <t>80+金卡-普通区域-诸城市-大英村自然村-13884707333-300M-宽带上网投诉-次数0-202501170000091791</t>
  </si>
  <si>
    <t>202501170000091791</t>
  </si>
  <si>
    <t>202501170000091791#流程受理流水号：20250117081415138847073331000284
客户号码:13884707333
客户姓名:曲**
投诉地市:潍坊
来话流水:2025011708134676120856786
宽带账号:13884707333
宽带账号归属地市:潍坊
宽带账号归属区县:诸城市
故障地址:潍坊诸城市龙都街道大英村大英村自然村大英村西16#箱*********
联系电话:13884707333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故障细类:宽带无法上网
携转原因:
故障时间:2025-01-17 08:14:34
具体故障现象:光猫亮红灯，
客户其他诉求:
;宽带小区$[大英村自然村]$</t>
  </si>
  <si>
    <t>2025-01-17 08:32:29</t>
  </si>
  <si>
    <t>2025-01-17 08:32:58</t>
  </si>
  <si>
    <t>SD-057-250117-786901-3659</t>
  </si>
  <si>
    <t>2025-01-17 14:56:42</t>
  </si>
  <si>
    <t>【调研】-普通区域-滨海-河套村-13573604072-300M-业务受理宽带-次数0-202501170000357499</t>
  </si>
  <si>
    <t>202501170000357499</t>
  </si>
  <si>
    <t>202501170000357499# 宽带账号:13573604072; 联系电话：13573604072，问题类型：此工单为群障修复工单，根据群障全量闭环修复管理要求，为确保客户网络通畅，请装维人员跟进修复网络问题，谢谢！ 
 群障标题：公告。故障描述：潍坊滨海河套村光缆故障，预估24小时恢复，请帮忙拦截,如有需要请联系片区装维师傅孙希勇15706307095主叫号码：18503868822.0;该号码仅供参考，请优先联系宽带账号。</t>
  </si>
  <si>
    <t>2025-01-17 14:58:56</t>
  </si>
  <si>
    <t>SD-057-250117-819475-6287</t>
  </si>
  <si>
    <t>2025-01-17 19:08:20</t>
  </si>
  <si>
    <t>80+银卡-普通区域-潍城区-朝阳锦园-13455612187-1000M-宽带上网投诉-次数0-202501170000526493</t>
  </si>
  <si>
    <t>202501170000526493</t>
  </si>
  <si>
    <t>202501170000526493#流程受理流水号：20250117190754134556121871150138
客户号码:13455612187
客户姓名:都**
投诉地市:潍坊
来话流水:2025011719065502920874635
宽带账号:13455612187
宽带账号归属地市:潍坊
宽带账号归属区县:潍城区
故障地址:潍坊潍城区北关街道卧龙西街朝阳锦园1号楼*********
联系电话:13455612187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光功率:-17.30
故障大类:宽带/电视
故障细类:宽带网速慢/卡顿
携转原因:
故障时间:2025-01-17 19:08:04
具体故障现象:网速慢卡顿，
客户其他诉求:
;宽带小区$[朝阳锦园]$</t>
  </si>
  <si>
    <t>2025-01-17 19:09:52</t>
  </si>
  <si>
    <t>2025-01-17 19:10:07</t>
  </si>
  <si>
    <t>SD-851-267826-1535-16211</t>
  </si>
  <si>
    <t>SD-057-250117-069735-7256</t>
  </si>
  <si>
    <t>2025-01-17 21:06:08</t>
  </si>
  <si>
    <t>80+金卡-普通区域-奎文区-北海花园B区-15169432269-1000M-业务受理宽带-次数0-202501170000562541</t>
  </si>
  <si>
    <t>202501170000562541</t>
  </si>
  <si>
    <t>202501170000562541#【已关注中国移动10086微信公众号】 宽带账号:15169432269; 联系电话：15169432269，问题类型：此工单为群障修复工单，根据群障全量闭环修复管理要求，为确保客户网络通畅，请装维人员跟进修复网络问题，谢谢！ 
 群障标题：公告。故障描述：潍坊奎文区北海花园B区光缆故障，预估24小时恢复，请帮忙拦截,如有需要请联系片区装维师傅于新15706307401主叫号码：15169432269.0;该号码仅供参考，请优先联系宽带账号。</t>
  </si>
  <si>
    <t>2025-01-17 21:10:41</t>
  </si>
  <si>
    <t>2025-01-17 21:12:33</t>
  </si>
  <si>
    <t>SD-851-230639-20166-15838</t>
  </si>
  <si>
    <t>SD-057-250117-805219-3616</t>
  </si>
  <si>
    <t>2025-01-17 14:50:07</t>
  </si>
  <si>
    <t>【调研】-80+银卡-普通区域-潍城区-金鸢铭都-15949752584-1000M-宽带上网投诉-次数0-202501170000352038</t>
  </si>
  <si>
    <t>202501170000352038</t>
  </si>
  <si>
    <t>202501170000352038#15949752584客户来电反映电视无法观看，线上排障不认可，客户要求师傅上门，请协助处理，谢谢
宽带地址：潍坊潍城区南关街道仓南街金鸢铭都徐家社区7号楼3单元101
联系人：先生 联系电话：本机 来电流水：2025011714473350220816278</t>
  </si>
  <si>
    <t>2025-01-17 15:03:23</t>
  </si>
  <si>
    <t>2025-01-17 15:03:45</t>
  </si>
  <si>
    <t>SD-851-245895-29183-29601</t>
  </si>
  <si>
    <t>SD-057-250117-329548-4898</t>
  </si>
  <si>
    <t>2025-01-17 16:59:11</t>
  </si>
  <si>
    <t>80+普通-普通区域-诸城市-马庄杨家夏庄沿街-15154456089-100M-宽带上网投诉-次数0-20250117165810X290339862</t>
  </si>
  <si>
    <t>20250117165810X290339862</t>
  </si>
  <si>
    <t xml:space="preserve">流程受理流水号：20250117165612151544560891124985
客户号码:15154456089
客户姓名:刘*
投诉地市:潍坊
来话流水:2025011716533647620821997
宽带账号:15154456089
宽带账号归属地市:潍坊
宽带账号归属区县:诸城市
故障地址:潍坊诸城市贾悦镇马庄杨家夏庄马庄杨家夏庄沿街杨家夏庄沿街厚覆盖19号箱*********
联系电话:19712072395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16:57:59
具体故障现象:光猫亮红灯，
客户其他诉求:
</t>
  </si>
  <si>
    <t>2025-01-17 17:01:25</t>
  </si>
  <si>
    <t>2025-01-17 17:01:50</t>
  </si>
  <si>
    <t>SD-057-250117-261870-6217</t>
  </si>
  <si>
    <t>2025-01-17 19:02:30</t>
  </si>
  <si>
    <t>【调研】-80+白金-普通区域-奎文区-广文苑-15163613468-1000M-宽带上网投诉-次数0-20250117190155X715594183</t>
  </si>
  <si>
    <t>20250117190155X715594183</t>
  </si>
  <si>
    <t xml:space="preserve">流程受理流水号：20250117190133151636134681149194
客户号码:15163613468
客户姓名:孙**
投诉地市:潍坊
来话流水:2025011718591056120829158
宽带账号:15163613468
宽带账号归属地市:潍坊
宽带账号归属区县:奎文区
故障地址:潍坊奎文区广文街道广文街广文苑10号楼*********
联系电话:18553671319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故障时间:2025-01-17 18:52:38
具体故障现象:光猫亮红灯：拔插捋直光纤线未恢复，请协助处理，谢谢。
客户其他诉求:
</t>
  </si>
  <si>
    <t>2025-01-17 19:03:47</t>
  </si>
  <si>
    <t>2025-01-17 19:04:13</t>
  </si>
  <si>
    <t>SD-851-281691-38058-22865</t>
  </si>
  <si>
    <t>SD-057-250117-597062-4872</t>
  </si>
  <si>
    <t>2025-01-17 16:57:03</t>
  </si>
  <si>
    <t>【调研】-80+普通-普通区域-安丘市-河南东张排村自然村-17863676112-300M-业务受理宽带-次数0-202501170000448900</t>
  </si>
  <si>
    <t>202501170000448900</t>
  </si>
  <si>
    <t>202501170000448900# 宽带账号:17863676112; 联系电话：17863676112，问题类型：此工单为群障修复工单，根据群障全量闭环修复管理要求，为确保客户网络通畅，请装维人员跟进修复网络问题，谢谢！ 
 群障标题：公告。故障描述：潍坊安丘市河南东张排村自然村光缆故障，预估24小时恢复，请帮忙拦截,如有需要请联系片区装维师傅王永琳15706307091主叫号码：13793676861.0;该号码仅供参考，请优先联系宽带账号。</t>
  </si>
  <si>
    <t>2025-01-17 17:01:43</t>
  </si>
  <si>
    <t>2025-01-17 17:03:53</t>
  </si>
  <si>
    <t>SD-057-250117-753149-4816</t>
  </si>
  <si>
    <t>2025-01-17 16:50:51</t>
  </si>
  <si>
    <t>普通区域-寒亭区-张家村自然村-15264444014-1000M-宽带上网投诉-次数0-202501170000444265</t>
  </si>
  <si>
    <t>2025-01-18 17:51:00</t>
  </si>
  <si>
    <t>202501170000444265</t>
  </si>
  <si>
    <t>202501170000444265#流程受理流水号：20250117164643152644440141122650
客户号码:15264444014
客户姓名:张**
投诉地市:潍坊
来话流水:2025011716462668420828598
宽带账号:15264444014
账号归属区县:寒亭-双杨-片区
联系电话:13863609060
联系人:先生/女士
宽带地址:潍坊
工单紧急程度:非常紧急
是否投诉倾向:否
是否重复投诉:否
是否携转意向:否
是否有升级投诉倾向:否
*业务名称:业务融合移机流程宽带+OTT
投诉内容:手机号码：15264444014，【问题描述】客户已办理宽带业务，有开通单，要求装维尽快联系上门，请处理，谢谢。联系电话：13863609060，联系人：先生/女士，录音流水号：2025011716462668420828598。受理明细：531920062399999999。
在途开通单信息：536250117089451432，15264444014，2025-01-17 16:44:55，业务融合移机流程宽带+OTT，处理中，手写判断和地址录入
是否到厅:否
业务名称:业务融合移机流程宽带+OTT
;宽带小区$[张家村自然村]$</t>
  </si>
  <si>
    <t>2025-01-17 16:54:22</t>
  </si>
  <si>
    <t>2025-01-17 16:54:45</t>
  </si>
  <si>
    <t>SD-852-279552-1762-12477</t>
  </si>
  <si>
    <t>SD-057-250117-189234-6236</t>
  </si>
  <si>
    <t>2025-01-17 19:05:02</t>
  </si>
  <si>
    <t>80+银卡-普通区域-青州市-香山丽墅-13863630208-1000M-宽带延伸服务-次数0-202501170000525091</t>
  </si>
  <si>
    <t>202501170000525091</t>
  </si>
  <si>
    <t xml:space="preserve">202501170000525091#流程受理流水号：20250117190428138636302081149625
客户号码:13863630208
客户姓名:王*
投诉地市:潍坊
来话流水:2025011719021256920847176
宽带账号:13863630208
宽带账号归属地市:潍坊
宽带账号归属区县:青州市
故障地址:潍坊青州市益都街道旗城路香山丽墅31号楼*********
联系电话:13863630208
联系人:先生/女士
工单紧急程度:一般
是否有升级投诉倾向:否
是否重复投诉:否
是否携转意向:否
是否投诉倾向:否
是否智能网关:智能网关
当前是否在线:是
接入方式:FTTH
是否质差终端:无质差信息
光功率:-17.18
故障大类:宽带/电视
故障细类:宽带延伸服务
携转原因:
故障时间:2025-01-17 19:12:29
具体故障现象:更换机顶盒
</t>
  </si>
  <si>
    <t>2025-01-17 19:06:29</t>
  </si>
  <si>
    <t>2025-01-17 19:06:46</t>
  </si>
  <si>
    <t>2025-01-17 21:02:41</t>
  </si>
  <si>
    <t>普通区域-坊子区-凤凰太阳城A区-13953680389-300M-宽带上网投诉-次数0-202501170000563033 一级督办</t>
  </si>
  <si>
    <t>202501170000563033</t>
  </si>
  <si>
    <t>2025-01-17 21:06:09</t>
  </si>
  <si>
    <t>2025-01-17 21:06:47</t>
  </si>
  <si>
    <t>SD-851-269837-10527-17596</t>
  </si>
  <si>
    <t>SD-057-250117-510963-3656</t>
  </si>
  <si>
    <t>2025-01-17 14:56:21</t>
  </si>
  <si>
    <t>【追1】普通区域-高密市-陈家庄自然村-13774946515-300M-宽带上网投诉-次数0-20250117145410X850827673</t>
  </si>
  <si>
    <t>20250117145410X850827673</t>
  </si>
  <si>
    <t xml:space="preserve">【农村网络投诉】流程受理流水号：20250117145243137749465151093425
客户号码:13774946515
客户姓名:任*
投诉地市:潍坊
来话流水:2025011714505661620861909
宽带账号:13774946515
宽带账号归属地市:潍坊
宽带账号归属区县:高密市
故障地址:潍坊高密市醴泉街道陈家庄陈家庄自然村高密陈家庄4号箱任成余家*********
联系电话:13774946515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光功率:-21.87
故障大类:宽带/电视
故障细类:宽带无法上网(专席)
携转原因:
故障时间:2025-01-17 14:40:16
具体故障现象:网络无法连接，拔插设置网络无法恢复，无法使用线上指导无法恢复
客户其他诉求:
</t>
  </si>
  <si>
    <t>2025-01-17 15:01:40</t>
  </si>
  <si>
    <t>2025-01-17 15:02:17</t>
  </si>
  <si>
    <t>SD-851-325336-10310-13150</t>
  </si>
  <si>
    <t>2025-01-17 21:36:17</t>
  </si>
  <si>
    <t>普通区域-奎文区-新华枫景-13963676731-100M-业务受理宽带-次数0-202501170000568979 一级督办</t>
  </si>
  <si>
    <t>202501170000568979</t>
  </si>
  <si>
    <t>2025-01-17 21:40:09</t>
  </si>
  <si>
    <t>2025-01-17 21:40:29</t>
  </si>
  <si>
    <t>SD-057-250117-276340-3280</t>
  </si>
  <si>
    <t>2025-01-17 14:06:55</t>
  </si>
  <si>
    <t>普通区域-潍城区-郭家成章自然村-13280342134-300M-业务受理宽带-次数0-202501170000321547</t>
  </si>
  <si>
    <t>202501170000321547</t>
  </si>
  <si>
    <t>202501170000321547# 宽带账号:13280342134; 联系电话：13280342134，问题类型：此工单为群障修复工单，根据群障全量闭环修复管理要求，为确保客户网络通畅，请装维人员跟进修复网络问题，谢谢！ 
 群障标题：公告。故障描述：潍坊潍城区郭家成章自然村光缆故障，预估24小时恢复，请帮忙拦截,如有需要请联系片区装维师傅杜文永15706307902主叫号码：13280342134.0;该号码仅供参考，请优先联系宽带账号。</t>
  </si>
  <si>
    <t>2025-01-17 14:34:39</t>
  </si>
  <si>
    <t>2025-01-17 14:34:58</t>
  </si>
  <si>
    <t>SD-057-250117-674210-7383</t>
  </si>
  <si>
    <t>2025-01-17 21:33:01</t>
  </si>
  <si>
    <t>普通区域-昌邑市-颐城华府-13589175186-500M-宽带延伸服务-次数0-202501170000567207</t>
  </si>
  <si>
    <t>202501170000567207</t>
  </si>
  <si>
    <t xml:space="preserve">202501170000567207#【已关注中国移动10086微信公众号】流程受理流水号：20250117212954135891751861166720
客户号码:13589175186
客户姓名:邓**
投诉地市:潍坊
来话流水:2025011721281757720898484
宽带账号:13589175186
宽带账号归属地市:潍坊
宽带账号归属区县:昌邑市
故障地址:潍坊昌邑市城区富昌街颐城华府20号楼2单元1001
联系电话:13589175186
联系人:先生/女士
工单紧急程度:一般
是否有升级投诉倾向:否
是否重复投诉:否
是否携转意向:否
是否投诉倾向:否
是否智能网关:智能网关
当前是否在线:是
接入方式:FTTH
是否质差终端:无质差信息
光功率:-20.36
故障大类:宽带/电视
故障细类:宽带延伸服务
携转原因:
故障时间:2025-01-17 21:32:06
具体故障现象:客户想要换新光猫，
</t>
  </si>
  <si>
    <t>2025-01-17 21:36:51</t>
  </si>
  <si>
    <t>2025-01-17 21:38:02</t>
  </si>
  <si>
    <t>SD-057-250117-086421-7463</t>
  </si>
  <si>
    <t>2025-01-17 22:26:29</t>
  </si>
  <si>
    <t>【调研】-80+普通-FTTR-普通区域-青州市-云门山花园东苑-15263626269-1000M-业务受理宽带-次数0-202501170000568226</t>
  </si>
  <si>
    <t>202501170000568226</t>
  </si>
  <si>
    <t>202501170000568226#【已关注中国移动10086微信公众号】 宽带账号:15263626269; 联系电话：15263626269，问题类型：此工单为群障修复工单，根据群障全量闭环修复管理要求，为确保客户网络通畅，请装维人员跟进修复网络问题，谢谢！ 
 群障标题：公告。故障描述：潍坊青州市云门山花园东苑光缆故障，预估24小时恢复，请帮忙拦截,如有需要请联系片区装维师傅李明辉15706307632主叫号码：15263626269.0;该号码仅供参考，请优先联系宽带账号。</t>
  </si>
  <si>
    <t>2025-01-17 22:35:15</t>
  </si>
  <si>
    <t>2025-01-17 22:35:36</t>
  </si>
  <si>
    <t>SD-852-329751-1859-17145</t>
  </si>
  <si>
    <t>SD-057-250117-063512-3221</t>
  </si>
  <si>
    <t>2025-01-17 14:01:10</t>
  </si>
  <si>
    <t>普通区域-临朐县-衡里炉自然村-13863641135-200M-宽带上网投诉-次数0-202501170000317860</t>
  </si>
  <si>
    <t>2025-01-18 15:02:00</t>
  </si>
  <si>
    <t>202501170000317860</t>
  </si>
  <si>
    <t xml:space="preserve">202501170000317860#宽带账号：13863641135；联系电话：13863641135宽带地址：潍坊临朐县城关街道衡里炉衡里炉自然村衡里炉（扩容4次）37号箱尹兴刚（外墙）*********；客户来电反映宽带用不了，线上指导无法配合操作要求上门处理, 来电流水：2025011713555666420867055
</t>
  </si>
  <si>
    <t>2025-01-17 14:08:21</t>
  </si>
  <si>
    <t>2025-01-17 14:08:39</t>
  </si>
  <si>
    <t>SD-057-250117-720534-3261</t>
  </si>
  <si>
    <t>2025-01-17 14:05:28</t>
  </si>
  <si>
    <t>普通区域-安丘市-南苑路拔丝厂沿街楼-1585447588802-100M-宽带上网投诉-次数0-202501170000320038</t>
  </si>
  <si>
    <t>2025-01-18 15:06:00</t>
  </si>
  <si>
    <t>202501170000320038</t>
  </si>
  <si>
    <t>202501170000320038#流程受理流水号：2025011714030315854475888021081395
客户号码:1585447588802
客户姓名:邹**
投诉地市:潍坊
来话流水:2025011713591723420802095
宽带账号:1585447588802
账号归属区县:安丘市环亚手机商行
联系电话:15854475888
联系人:先生/女士
宽带地址:潍坊
工单紧急程度:一般
是否投诉倾向:否
是否重复投诉:否
是否携转意向:否
是否有升级投诉倾向:否
*业务名称:业务融合开机流程宽带
投诉内容:手机号码：1585447588802，【问题描述】客户已办理宽带业务，有开通单，但是师傅上门告知无法安装，但是客户表示之前此处用过移动的宽带，要求装维尽快联系上门，客户希望换个安装师傅，未承诺，请处理，谢谢。联系电话：15854475888，联系人：先生/女士，录音流水号：2025011713591723420802095。受理明细：531920062399999999。
在途开通单信息：536250114317204684，1585447588802，2025-01-14 16:00:52，业务融合开机流程宽带，处理中，装维选址
是否到厅:否
业务名称:业务融合开机流程宽带
;宽带小区$[南苑路拔丝厂沿街楼]$</t>
  </si>
  <si>
    <t>2025-01-17 14:22:37</t>
  </si>
  <si>
    <t>2025-01-17 14:22:56</t>
  </si>
  <si>
    <t>SD-851-328896-14069-9616</t>
  </si>
  <si>
    <t>SD-057-250117-035426-7419</t>
  </si>
  <si>
    <t>2025-01-17 21:46:06</t>
  </si>
  <si>
    <t>80+金卡-普通区域-奎文区-光明小区南区-18365606000-100M-业务受理宽带-次数0-202501170000568019</t>
  </si>
  <si>
    <t>202501170000568019</t>
  </si>
  <si>
    <t>202501170000568019#【已关注中国移动10086微信公众号】 宽带账号:18365606000; 联系电话：18365606000，问题类型：此工单为群障修复工单，根据群障全量闭环修复管理要求，为确保客户网络通畅，请装维人员跟进修复网络问题，谢谢！ 
 群障标题：公告。故障描述：潍坊奎文区光明小区南区光缆故障，预估24小时恢复，请帮忙拦截,如有需要请联系片区装维师傅孟令刚15706307409主叫号码：18365606000.0;该号码仅供参考，请优先联系宽带账号。</t>
  </si>
  <si>
    <t>2025-01-17 21:54:00</t>
  </si>
  <si>
    <t>2025-01-17 21:54:15</t>
  </si>
  <si>
    <t>SD-057-250117-278931-3232</t>
  </si>
  <si>
    <t>2025-01-17 14:02:01</t>
  </si>
  <si>
    <t>【调研】-(目标)普通区域-安丘市-前付岗村自然村-15165699567-100M-宽带上网投诉-次数0-20250117135913X553263312</t>
  </si>
  <si>
    <t>2025-01-18 15:03:00</t>
  </si>
  <si>
    <t>20250117135913X553263312</t>
  </si>
  <si>
    <t xml:space="preserve">【农村网络投诉】流程受理流水号：20250117135840151656995671080381
客户号码:15165699567
客户姓名:王**
投诉地市:潍坊
来话流水:2025011713581145520890356
宽带账号:15165699567
宽带账号归属地市:潍坊
宽带账号归属区县:安丘市
故障地址:潍坊安丘市景芝镇前付岗村前付岗村自然村前付岗村1号箱李亮*********
联系电话:15165699567
联系人:先生/女士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故障时间:2025-01-17 13:58:58
具体故障现象:提示网络无法连接，
客户其他诉求:
</t>
  </si>
  <si>
    <t>2025-01-17 14:10:57</t>
  </si>
  <si>
    <t>SD-057-250117-623045-7414</t>
  </si>
  <si>
    <t>2025-01-17 21:41:42</t>
  </si>
  <si>
    <t>普通区域-寿光市-东夏社区-18853692728-300M-宽带上网投诉-次数0-202501170000569570</t>
  </si>
  <si>
    <t>202501170000569570</t>
  </si>
  <si>
    <t>202501170000569570#流程受理流水号：20250117213933188536927281166995
客户号码:18853692728
客户姓名:李*
投诉地市:潍坊
来话流水:2025011721390355820826094
宽带账号:18853692728
宽带账号归属地市:潍坊
宽带账号归属区县:寿光市
故障地址:潍坊寿光市圣城街道幸福路东夏社区老年房*********
联系电话:18853692728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故障时间:2025-01-17 21:40:00
具体故障现象:客户来电表示 家里光猫亮红灯 宽带上不去 重启之后不能用 请协助处理 谢谢
客户其他诉求:
;宽带小区$[东夏社区]$</t>
  </si>
  <si>
    <t>2025-01-17 21:44:59</t>
  </si>
  <si>
    <t>2025-01-17 21:45:24</t>
  </si>
  <si>
    <t>SD-057-250117-862539-3290</t>
  </si>
  <si>
    <t>2025-01-17 14:07:43</t>
  </si>
  <si>
    <t>80+银卡-普通区域--null-19506500555-宽带上网投诉-次数0-202501170000321481</t>
  </si>
  <si>
    <t>2025-01-18 15:08:00</t>
  </si>
  <si>
    <t>202501170000321481</t>
  </si>
  <si>
    <t>202501170000321481#流程受理流水号：20250117140608195065005551082113
客户号码:19506500555
客户姓名:蔡**
投诉地市:潍坊
来话流水:2025011714055438320876899
宽带账号:19506500555
账号归属区县:青州开发区营业厅
联系电话:19506500555
联系人:先生
宽带地址:潍坊
工单紧急程度:非常紧急
是否投诉倾向:否
是否重复投诉:否
是否携转意向:否
是否有升级投诉倾向:否
*业务名称:业务融合开机流程宽带+OTT
投诉内容:手机号码：19506500555，【问题描述】客户已办理宽带业务，有开通单，要求装维尽快联系上门，地址：潍坊青州开发区牛家村，请处理，谢谢。联系电话：19506500555，联系人：先生，录音流水号：2025011714055438320876899。受理明细：531920062399999999。
在途开通单信息：536250116796754720，19506500555，2025-01-16 14:48:42，业务融合开机流程宽带+OTT，处理中，黄单扩容
是否到厅:否
业务名称:业务融合开机流程宽带+OTT
;宽带小区$[null]$</t>
  </si>
  <si>
    <t>2025-01-17 16:57:46</t>
  </si>
  <si>
    <t>SD-057-250117-915240-3249</t>
  </si>
  <si>
    <t>2025-01-17 14:04:15</t>
  </si>
  <si>
    <t>80+普通-普通区域-潍城区-北方茶都-18264601307-1000M-宽带上网投诉-次数0-202501170000319433</t>
  </si>
  <si>
    <t>202501170000319433</t>
  </si>
  <si>
    <t>202501170000319433#流程受理流水号：20250117140336182646013071081530
客户号码:18264601307
客户姓名:张*
投诉地市:潍坊
来话流水:2025011714031550020846217
宽带账号:18264601307
账号归属区县:寿光-田柳-片区
联系电话:18264601307
联系人:先生/女士
宽带地址:潍坊
工单紧急程度:非常紧急
是否投诉倾向:否
是否重复投诉:否
是否携转意向:否
是否有升级投诉倾向:否
*业务名称:业务融合移机流程宽带
投诉内容:手机号码：18264601307，【问题描述】客户已办理宽带业务，有开通单，要求装维尽快联系上门，请处理，谢谢。联系电话：18264601307，联系人：先生/女士，录音流水号：2025011714031550020846217。受理明细：531920062399999999。
在途开通单信息：536250117971870374，18264601307，2025-01-17 10:21:38，业务融合移机流程宽带，处理中，装维选址
是否到厅:否
业务名称:业务融合移机流程宽带
;宽带小区$[北方茶都]$</t>
  </si>
  <si>
    <t>2025-01-17 14:15:01</t>
  </si>
  <si>
    <t>2025-01-17 14:15:27</t>
  </si>
  <si>
    <t>SD-852-330116-396-22149</t>
  </si>
  <si>
    <t>SD-057-250117-572138-7412</t>
  </si>
  <si>
    <t>2025-01-17 21:41:01</t>
  </si>
  <si>
    <t>【调研】-(目标)普通区域-诸城市-前寿塔-18866792218-1000M-宽带上网投诉-次数0-20250117213804X844949350</t>
  </si>
  <si>
    <t>20250117213804X844949350</t>
  </si>
  <si>
    <t>【农村网络投诉】检测结果：1、手机账号余额检测：手机账户余额正常；2、宽带账号登录状态检测：账号登录状态正常；3、宽带速率检测：宽带速率异常；4、宽带状态检测：宽带状态正常；5、群体故障检测：无大面积群障；6、线路检测：线路状态正常；7、光猫在线检测：光猫在线；故障类型：频繁出现故障、网速慢。故障描述：找人修了  一次又一次就是修不好。联系人：林先生。联系电话：18866792218。。</t>
  </si>
  <si>
    <t>2025-01-17 21:46:46</t>
  </si>
  <si>
    <t>2025-01-17 21:47:18</t>
  </si>
  <si>
    <t>SD-851-283226-27565-7858</t>
  </si>
  <si>
    <t>SD-057-250117-506847-3291</t>
  </si>
  <si>
    <t>2025-01-17 14:07:52</t>
  </si>
  <si>
    <t>80+银卡-普通区域-奎文区-樱园西区-15963669090-200M-宽带上网投诉-次数0-202501170000320568</t>
  </si>
  <si>
    <t>202501170000320568</t>
  </si>
  <si>
    <t xml:space="preserve">202501170000320568#宽带账号：15963669090  ；宽带地址：潍坊奎文区梨园街道文化路樱园西区40号楼1单元301 ；客户来电反映宽带/网速慢卡 ，客户不在现场，无法配合线上指导/客户不配合排障，要求上门，请协助处理，谢谢！联系电话： 15963669090 ；联系人：15963669090  ；来电流水：2025011714050437120867135 。 
</t>
  </si>
  <si>
    <t>2025-01-17 14:15:35</t>
  </si>
  <si>
    <t>2025-01-17 14:15:53</t>
  </si>
  <si>
    <t>SD-057-250117-872954-3284</t>
  </si>
  <si>
    <t>2025-01-17 14:07:04</t>
  </si>
  <si>
    <t>普通区域-奎文区-祥瑞家园-18463659028-300M-业务受理宽带-次数0-202501170000320581</t>
  </si>
  <si>
    <t>202501170000320581</t>
  </si>
  <si>
    <t>202501170000320581# 宽带账号:18463659028; 联系电话：18463659028，问题类型：此工单为群障修复工单，根据群障全量闭环修复管理要求，为确保客户网络通畅，请装维人员跟进修复网络问题，谢谢！ 
 群障标题：公告。故障描述：潍坊奎文区祥瑞家园光缆故障，预估24小时恢复，请帮忙拦截,如有需要请联系片区装维师傅扈培富15706366508主叫号码：18463659028.0;该号码仅供参考，请优先联系宽带账号。</t>
  </si>
  <si>
    <t>2025-01-17 14:19:16</t>
  </si>
  <si>
    <t>SD-057-250117-701698-3210</t>
  </si>
  <si>
    <t>2025-01-17 14:00:19</t>
  </si>
  <si>
    <t>普通区域--null--魔百和投诉-次数0-202501170000286605</t>
  </si>
  <si>
    <t>202501170000286605</t>
  </si>
  <si>
    <t>202501170000286605#*YWDZ01
服务号码：19558611349，
号码归属地：潍坊寿光 ，
请查原因；
用户品牌：神州行；
是否外呼开通：否；
客户质疑：个人套餐58元含300M宽带，
接触录音流水号：2025011712541540120884178；联系电话：19558611349；
受理明细：536250109066068098，争议业务名称：个人套餐58元含300M宽带，崔**，19558611349，产品变更，2025-01-09 09:29:03,张云青(f226107m)，寿光-孙集网格-铁通大众直销(SD.LF.02.02.66.11.0K)；
备注：客户反映去营业厅（石马路营业厅）预约安装机顶盒，一直未上门安装，要求处理，已正常解释，烦请老师处理，谢谢;宽带小区$[世茂府]$</t>
  </si>
  <si>
    <t>2025-01-17 18:08:27</t>
  </si>
  <si>
    <t>SD-057-250117-580923-7398</t>
  </si>
  <si>
    <t>2025-01-17 21:36:15</t>
  </si>
  <si>
    <t>普通区域-寿光市-火车站家属院东区-15006605371-500M-业务受理宽带-次数0-202501170000569659</t>
  </si>
  <si>
    <t>202501170000569659</t>
  </si>
  <si>
    <t>202501170000569659# 宽带账号:15006605371; 联系电话：15006605371，问题类型：此工单为群障修复工单，根据群障全量闭环修复管理要求，为确保客户网络通畅，请装维人员跟进修复网络问题，谢谢！ 
 群障标题：公告。故障描述：火车站家属院东区主叫号码：15006605371.0;该号码仅供参考，请优先联系宽带账号。</t>
  </si>
  <si>
    <t>2025-01-17 21:40:48</t>
  </si>
  <si>
    <t>2025-01-17 21:41:23</t>
  </si>
  <si>
    <t>SD-057-250117-925648-3214</t>
  </si>
  <si>
    <t>2025-01-17 14:00:35</t>
  </si>
  <si>
    <t>【调研】-80+银卡-(目标)普通区域-潍城区-中经世纪城-15064468760-300M-魔百和投诉-次数0-202501170000312158 二级督办</t>
  </si>
  <si>
    <t>202501170000312158</t>
  </si>
  <si>
    <t>202501170000312158#流程受理流水号：20250117135214150644687601078863
客户号码:15064468760
客户姓名:宋*
投诉地市:潍坊
来话流水:2025011713470361420877520
宽带账号:15064468760
宽带账号归属地市:潍坊
宽带账号归属区县:潍城区
故障地址:潍坊潍城区南关街道健康街中经世纪城11号楼*********
联系电话:13791601051
联系人:女士
工单紧急程度:紧急
是否有升级投诉倾向:否
是否重复投诉:否
是否携转意向:否
是否投诉倾向:否
携转原因:
提单模板:客户来电反映观看移动高清电视时，【潍坊频道】无法观看或回看，提示：版权限制，客户不认可，请协助处理，谢谢。
;宽带小区$[中经世纪城]$</t>
  </si>
  <si>
    <t>2025-01-17 14:12:01</t>
  </si>
  <si>
    <t>2025-01-17 14:12:22</t>
  </si>
  <si>
    <t>SD-057-250117-581409-7371</t>
  </si>
  <si>
    <t>2025-01-17 21:32:01</t>
  </si>
  <si>
    <t>【调研】-80+银卡-普通区域-诸城市-丽都庄园-15853635939-200M-宽带上网投诉-次数0-20250117213011X611517699</t>
  </si>
  <si>
    <t>20250117213011X611517699</t>
  </si>
  <si>
    <t xml:space="preserve">流程受理流水号：20250117212911158536359391166673
客户号码:15853635939
客户姓名:胡**
投诉地市:潍坊
来话流水:2025011721262764720893114
宽带账号:15853635939
宽带账号归属地市:潍坊
宽带账号归属区县:诸城市
故障地址:潍坊诸城市舜王街道舜井路丽都庄园高层3号楼*********
联系电话:15853635939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光功率:-16.96
故障大类:宽带/电视
故障细类:网速慢/上网掉线(专席)
携转原因:
故障时间:2025-01-17 21:29:23
具体故障现象:网速慢卡顿，客户来电反映宽带上网慢，我处正常排查未恢复，请协助处理谢谢
客户其他诉求:
</t>
  </si>
  <si>
    <t>2025-01-17 21:34:20</t>
  </si>
  <si>
    <t>2025-01-17 21:34:39</t>
  </si>
  <si>
    <t>SD-057-250117-728034-2615</t>
  </si>
  <si>
    <t>2025-01-17 12:46:47</t>
  </si>
  <si>
    <t>普通区域-青州市-富贵牡丹园-1856361333402-300M-业务受理宽带-次数0-202501170000279613</t>
  </si>
  <si>
    <t>202501170000279613</t>
  </si>
  <si>
    <t>202501170000279613# 宽带账号:1856361333402; 联系电话：1856361333402，问题类型：此工单为群障修复工单，根据群障全量闭环修复管理要求，为确保客户网络通畅，请装维人员跟进修复网络问题，谢谢！ 
 群障标题：公告。故障描述：主干光纤断或OLT检测不到预期的光信号（LOS）主叫号码：18563613334.0;该号码仅供参考，请优先联系宽带账号。</t>
  </si>
  <si>
    <t>2025-01-17 12:47:01</t>
  </si>
  <si>
    <t>2025-01-17 12:47:31</t>
  </si>
  <si>
    <t>SD-851-289364-12658-5504</t>
  </si>
  <si>
    <t>SD-057-250117-367450-6476</t>
  </si>
  <si>
    <t>2025-01-17 19:26:50</t>
  </si>
  <si>
    <t>80+银卡-普通区域-潍城区-华安庭岸风景-15866188699-300M-业务受理宽带-次数0-202501170000534454</t>
  </si>
  <si>
    <t>202501170000534454</t>
  </si>
  <si>
    <t>202501170000534454#【已关注中国移动10086微信公众号】 宽带账号:15866188699; 联系电话：15866188699，问题类型：此工单为群障修复工单，根据群障全量闭环修复管理要求，为确保客户网络通畅，请装维人员跟进修复网络问题，谢谢！ 
 群障标题：公告。故障描述：潍坊潍城区华安庭岸风景光缆故障，预估24小时恢复，请帮忙拦截,如有需要请联系片区装维师傅杜德生15706307862主叫号码：15866188699.0;该号码仅供参考，请优先联系宽带账号。</t>
  </si>
  <si>
    <t>2025-01-17 19:28:24</t>
  </si>
  <si>
    <t>2025-01-17 19:31:31</t>
  </si>
  <si>
    <t>SD-851-311635-11922-1028</t>
  </si>
  <si>
    <t>SD-057-250117-796125-6482</t>
  </si>
  <si>
    <t>2025-01-17 19:27:08</t>
  </si>
  <si>
    <t>普通区域-诸城市-祥和小区-13563667267-200M-业务受理宽带-次数0-202501170000533859</t>
  </si>
  <si>
    <t>202501170000533859</t>
  </si>
  <si>
    <t>202501170000533859# 宽带账号:13563667267; 联系电话：13563667267，问题类型：此工单为群障修复工单，根据群障全量闭环修复管理要求，为确保客户网络通畅，请装维人员跟进修复网络问题，谢谢！ 
 群障标题：公告。故障描述：潍坊诸城市祥和小区光缆故障，预估24小时恢复，请帮忙拦截,如有需要请联系片区装维师傅石震15706307950主叫号码：13011665913.0;该号码仅供参考，请优先联系宽带账号。</t>
  </si>
  <si>
    <t>2025-01-17 19:31:34</t>
  </si>
  <si>
    <t>2025-01-17 19:34:12</t>
  </si>
  <si>
    <t>SD-057-250117-456897-6440</t>
  </si>
  <si>
    <t>2025-01-17 19:25:59</t>
  </si>
  <si>
    <t>【重投】-普通区域-安丘市-安丘清荷园-15965021085-300M-魔百和投诉-次数0-202501170000534027</t>
  </si>
  <si>
    <t>202501170000534027</t>
  </si>
  <si>
    <t>202501170000534027#流程受理流水号：20250117192225159650210851152304
客户号码:15965021085
客户姓名:韩*
投诉地市:潍坊
来话流水:2025011719160844120827611
宽带账号:15965021085
宽带账号归属地市:潍坊
宽带账号归属区县:安丘市
故障地址:潍坊安丘市兴安街道清和园A区1号楼1单元902
联系电话:13561423503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光功率:-17.82
故障大类:宽带/电视
故障细类:移动高清电视故障(专席)
携转原因:
故障时间:2025-01-17 19:25:13
魔百和单播/组播:单播
具体故障现象:电视直播或点播无法观看，请协助处理 谢谢
客户其他诉求:
魔百和单/组播：单播;宽带小区$[安丘清荷园]$</t>
  </si>
  <si>
    <t>2025-01-17 19:30:50</t>
  </si>
  <si>
    <t>2025-01-17 19:31:18</t>
  </si>
  <si>
    <t>SD-057-250117-730816-2604</t>
  </si>
  <si>
    <t>2025-01-17 12:46:25</t>
  </si>
  <si>
    <t>【调研】-普通区域-寿光市-瓦底村自然村-15662485234-1000M-业务受理宽带-次数0-202501170000277840</t>
  </si>
  <si>
    <t>202501170000277840</t>
  </si>
  <si>
    <t>202501170000277840# 宽带账号:15662485234; 联系电话：15662485234，问题类型：此工单为群障修复工单，根据群障全量闭环修复管理要求，为确保客户网络通畅，请装维人员跟进修复网络问题，谢谢！ 
 群障标题：公告。故障描述：潍坊寿光市瓦底村自然村光缆故障，预估24小时恢复，请帮忙拦截,如有需要请联系片区装维师傅李志浩15706307750主叫号码：15662485234.0;该号码仅供参考，请优先联系宽带账号。</t>
  </si>
  <si>
    <t>2025-01-17 13:09:53</t>
  </si>
  <si>
    <t>2025-01-17 13:10:12</t>
  </si>
  <si>
    <t>SD-851-226915-21722-16215</t>
  </si>
  <si>
    <t>SD-057-250117-172435-2605</t>
  </si>
  <si>
    <t>2025-01-17 12:46:26</t>
  </si>
  <si>
    <t>80+钻石-普通区域-青州市-官庄村-15866538315-1000M-业务受理宽带-次数0-202501170000277931</t>
  </si>
  <si>
    <t>202501170000277931</t>
  </si>
  <si>
    <t>202501170000277931#【已关注中国移动10086微信公众号】 宽带账号:15866538315; 联系电话：15866538315，问题类型：此工单为群障修复工单，根据群障全量闭环修复管理要求，为确保客户网络通畅，请装维人员跟进修复网络问题，谢谢！ 
 群障标题：公告。故障描述：潍坊青州市官庄村光缆故障，预估24小时恢复，请帮忙拦截,如有需要请联系片区装维师傅武振东15706307639主叫号码：18206461325.0;该号码仅供参考，请优先联系宽带账号。</t>
  </si>
  <si>
    <t>2025-01-17 13:00:20</t>
  </si>
  <si>
    <t>2025-01-17 13:00:40</t>
  </si>
  <si>
    <t>SD-057-250117-870532-2623</t>
  </si>
  <si>
    <t>2025-01-17 12:47:05</t>
  </si>
  <si>
    <t>普通区域-寿光市-王高商业街-13793649592-200M-宽带上网投诉-次数0-20250117124427X675833700</t>
  </si>
  <si>
    <t>20250117124427X675833700</t>
  </si>
  <si>
    <t xml:space="preserve">流程受理流水号：20250117124153137936495921065420
客户号码:13793649592
客户姓名:常**
投诉地市:潍坊
来话流水:2025011712413531420897693
宽带账号:13793649592
宽带账号归属地市:潍坊
宽带账号归属区县:寿光市
故障地址:潍坊寿光市王高镇王高中心街王高商业街王高商业街3号箱东明商店西沿街*********
联系电话:13793649592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12:42:54
具体故障现象:提示网络无法连接，
客户其他诉求:
</t>
  </si>
  <si>
    <t>2025-01-17 12:49:12</t>
  </si>
  <si>
    <t>2025-01-17 12:49:45</t>
  </si>
  <si>
    <t>SD-057-250117-196502-2567</t>
  </si>
  <si>
    <t>2025-01-17 12:41:11</t>
  </si>
  <si>
    <t>【调研】-80+普通-普通区域-奎文区-仁和盛廷扩容-15762616652-100M-宽带上网投诉-次数0-20250117123912X752250189</t>
  </si>
  <si>
    <t>20250117123912X752250189</t>
  </si>
  <si>
    <t xml:space="preserve">流程受理流水号：20250117123810157626166521064697
客户号码:15762616652
客户姓名:李**
投诉地市:潍坊
来话流水:2025011712361267420860257
宽带账号:15762616652
宽带账号归属地市:潍坊
宽带账号归属区县:高新
故障地址:潍坊高新高新城区北海路仁和盛廷扩容8号楼*********
联系电话:15762616652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故障细类:网速慢/上网掉线(专席)
携转原因:
故障时间:2025-01-17 12:35:43
具体故障现象:频繁掉线，光猫频繁掉线，重启设备未恢复
客户其他诉求:
</t>
  </si>
  <si>
    <t>2025-01-17 12:42:29</t>
  </si>
  <si>
    <t>2025-01-17 12:42:49</t>
  </si>
  <si>
    <t>SD-057-250117-765840-2621</t>
  </si>
  <si>
    <t>2025-01-17 12:47:02</t>
  </si>
  <si>
    <t>普通区域-寿光市-张西村自然村-15095092363-300M-业务受理宽带-次数0-202501170000279039</t>
  </si>
  <si>
    <t>202501170000279039</t>
  </si>
  <si>
    <t>202501170000279039# 宽带账号:15095092363; 联系电话：15095092363，问题类型：此工单为群障修复工单，根据群障全量闭环修复管理要求，为确保客户网络通畅，请装维人员跟进修复网络问题，谢谢！ 
 群障标题：公告。故障描述：潍坊寿光市张西村自然村光缆故障，预估24小时恢复，请帮忙拦截,如有需要请联系片区装维师傅王艳庆15706307761主叫号码：15095092363.0;该号码仅供参考，请优先联系宽带账号。</t>
  </si>
  <si>
    <t>2025-01-17 12:56:10</t>
  </si>
  <si>
    <t>2025-01-17 12:56:35</t>
  </si>
  <si>
    <t>SD-851-292764-5596-1100</t>
  </si>
  <si>
    <t>SD-057-250117-702359-2582</t>
  </si>
  <si>
    <t>2025-01-17 12:43:48</t>
  </si>
  <si>
    <t>80+普通-普通区域-寿光市-双井口-15953609869-1000M-宽带上网投诉-次数0-202501170000275910</t>
  </si>
  <si>
    <t>202501170000275910</t>
  </si>
  <si>
    <t xml:space="preserve">202501170000275910# 宽带账号：15953609869 ；宽带地址：潍坊寿光市上口镇双井口双井口双井口村14号箱刘林山外墙********* ；客户来电反映掉线    ，线上指导无法配合操作要求上门处理
联系电话：15953609869  ；联系人：先生  ；来电流水： 2025011712391782020881570
</t>
  </si>
  <si>
    <t>2025-01-17 12:59:37</t>
  </si>
  <si>
    <t>2025-01-17 13:00:04</t>
  </si>
  <si>
    <t>SD-057-250117-327960-6401</t>
  </si>
  <si>
    <t>2025-01-17 19:20:25</t>
  </si>
  <si>
    <t>80+普通-普通区域-寿光市-后赵村自然村-13780849861-300M-宽带上网投诉-次数0-20250117191941X781769470</t>
  </si>
  <si>
    <t>20250117191941X781769470</t>
  </si>
  <si>
    <t xml:space="preserve">【农村网络投诉】流程受理流水号：20250117191837137808498611151744
客户号码:13780849861
客户姓名:张**
投诉地市:潍坊
来话流水:2025011719175362720837400
宽带账号:13780849861
宽带账号归属地市:潍坊
宽带账号归属区县:寿光市
故障地址:潍坊寿光市上口镇后赵村后赵村自然村后赵村扩容12号箱*********
联系电话:15854450111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19:18:52
具体故障现象:光猫亮红灯，
客户其他诉求:谢谢
</t>
  </si>
  <si>
    <t>2025-01-17 19:40:30</t>
  </si>
  <si>
    <t>2025-01-17 19:40:58</t>
  </si>
  <si>
    <t>SD-057-250117-728543-6429</t>
  </si>
  <si>
    <t>2025-01-17 19:23:55</t>
  </si>
  <si>
    <t>80+银卡-FTTR-普通区域-诸城市-夹河庄-15866119082-1000M-宽带延伸服务-次数0-202501170000533147</t>
  </si>
  <si>
    <t>202501170000533147</t>
  </si>
  <si>
    <t xml:space="preserve">202501170000533147#流程受理流水号：20250117192301158661190821152391
客户号码:15866119082
客户姓名:邱**
投诉地市:潍坊
来话流水:2025011719132858820812456
宽带账号:15866119082
宽带账号归属地市:潍坊
宽带账号归属区县:诸城市
故障地址:潍坊诸城市百尺河镇夹河庄村夹河庄夹河庄村东北4#箱*********
联系电话:15866119082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故障时间:2025-01-17 19:22:23
具体故障现象:客户来电反映要求设置WIFI密码，自己不会设置，请协助处理，谢谢
</t>
  </si>
  <si>
    <t>2025-01-17 19:27:49</t>
  </si>
  <si>
    <t>2025-01-17 19:44:13</t>
  </si>
  <si>
    <t>SD-851-230827-34225-2678</t>
  </si>
  <si>
    <t>SD-057-250117-408921-6418</t>
  </si>
  <si>
    <t>2025-01-17 19:23:15</t>
  </si>
  <si>
    <t>普通区域-安丘市-孙家小戈村自然村-1875369428802-100M-宽带上网投诉-次数0-20250117192130X890782388</t>
  </si>
  <si>
    <t>20250117192130X890782388</t>
  </si>
  <si>
    <t xml:space="preserve">【农村网络投诉】流程受理流水号：2025011719202418753694288021151984
客户号码:1875369428802
客户姓名:王**
投诉地市:潍坊
来话流水:2025011719200614820849977
宽带账号:1875369428802
宽带账号归属地市:潍坊
宽带账号归属区县:安丘市
故障地址:潍坊安丘市凌河街道孙家小戈村孙家小戈村自然村12号箱（黄家小戈村）*********
联系电话:1875369428802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故障时间:2025-01-17 19:21:15
具体故障现象:打不开网页，
客户其他诉求:
</t>
  </si>
  <si>
    <t>2025-01-17 19:25:17</t>
  </si>
  <si>
    <t>2025-01-17 19:26:11</t>
  </si>
  <si>
    <t>SD-851-308847-1433-20816</t>
  </si>
  <si>
    <t>SD-057-250117-410563-6426</t>
  </si>
  <si>
    <t>2025-01-17 19:23:43</t>
  </si>
  <si>
    <t>普通区域-潍城区-水产公司宿舍-15864407507-200M-宽带上网投诉-次数0-202501170000532345</t>
  </si>
  <si>
    <t>202501170000532345</t>
  </si>
  <si>
    <t>202501170000532345#宽带账号：15864407507；宽带地址：潍坊潍城区南关街道向阳路水产公司宿舍新北楼*********；客户来电反映宽带无法使用，光猫频繁掉线，客户不在现场，无法配合线上指导/客户不配合排障，要求上门，请协助处理，谢谢！来电流水：2025011719201475920850765，联系电话：15864407507</t>
  </si>
  <si>
    <t>2025-01-17 19:32:20</t>
  </si>
  <si>
    <t>2025-01-17 19:32:43</t>
  </si>
  <si>
    <t>SD-057-250117-234981-4279</t>
  </si>
  <si>
    <t>2025-01-17 16:05:08</t>
  </si>
  <si>
    <t>【重投】-普通区域-奎文区-金融街A座-13455638238-200M-宽带上网投诉-次数0-20250117160418X588456740</t>
  </si>
  <si>
    <t>2025-01-18 17:06:00</t>
  </si>
  <si>
    <t>20250117160418X588456740</t>
  </si>
  <si>
    <t xml:space="preserve">流程受理流水号：20250117160343134556382381111883
客户号码:13455638238
客户姓名:刘**
投诉地市:潍坊
来话流水:2025011716024763420849288
宽带账号:13455638238
宽带账号归属地市:潍坊
宽带账号归属区县:奎文区
故障地址:潍坊奎文区潍州路街道潍州路金融街A座金融街A座*********
联系电话:15288993669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光功率:-18.56
故障大类:宽带/电视
故障细类:网速慢/上网掉线(专席)
携转原因:
故障时间:2025-01-17 16:01:04
具体故障现象:网速慢：路由器年限未超过，位置开阔，重启未恢复，光猫自带WIFI未开启，网线支持，排查未恢复请协助处理，谢谢
客户其他诉求:
</t>
  </si>
  <si>
    <t>2025-01-17 16:07:03</t>
  </si>
  <si>
    <t>2025-01-17 16:07:31</t>
  </si>
  <si>
    <t>SD-852-302392-740-9948</t>
  </si>
  <si>
    <t>SD-057-250117-038456-7209</t>
  </si>
  <si>
    <t>2025-01-17 20:56:01</t>
  </si>
  <si>
    <t>80+银卡-普通区域-昌乐县-矿机老家属院楼-18706599388-1000M-宽带上网投诉-次数0-20250117205413X453577136</t>
  </si>
  <si>
    <t>20250117205413X453577136</t>
  </si>
  <si>
    <t xml:space="preserve">流程受理流水号：20250117205203187065993881163695
客户号码:18706599388
客户姓名:王**
投诉地市:潍坊
来话流水:2025011720513988820878821
宽带账号:18706599388
宽带账号归属地市:潍坊
宽带账号归属区县:昌乐县
故障地址:潍坊昌乐县城关街道孤山街矿机老家属院楼昌东新天地7号楼*********
联系电话:18706599388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20:53:43
具体故障现象:光猫亮红灯，
客户其他诉求:
</t>
  </si>
  <si>
    <t>2025-01-17 20:57:57</t>
  </si>
  <si>
    <t>2025-01-17 20:58:15</t>
  </si>
  <si>
    <t>SD-851-292939-10895-16</t>
  </si>
  <si>
    <t>SD-057-250117-596207-1005</t>
  </si>
  <si>
    <t>2025-01-17 10:00:16</t>
  </si>
  <si>
    <t>80+银卡-普通区域-临朐县-大土牛子-15169527161-1000M-宽带上网投诉-次数0-202501170000156337</t>
  </si>
  <si>
    <t>202501170000156337</t>
  </si>
  <si>
    <t xml:space="preserve">202501170000156337#【已关注中国移动10086微信公众号】流程受理流水号：20250117095920151695271611023954
客户号码:15169527161
客户姓名:张**
投诉地市:潍坊
来话流水:2025011709585858620816463
宽带账号:15169527161
宽带账号归属地市:潍坊
宽带账号归属区县:临朐县
故障地址:潍坊临朐县东城街道大土牛子大土牛子大土牛子2号箱张在明（外墙）*********
联系电话:15169527161
联系人:先生/女士
工单紧急程度:非常紧急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故障时间:2025-01-17 09:59:28
具体故障现象:打不开网页，
客户其他诉求:客户侧为质差终端，要求上门更换终端并一并处理故障问题。
</t>
  </si>
  <si>
    <t>2025-01-17 10:06:54</t>
  </si>
  <si>
    <t>2025-01-17 10:08:17</t>
  </si>
  <si>
    <t>SD-851-266819-7310-25545</t>
  </si>
  <si>
    <t>SD-057-250117-293851-1078</t>
  </si>
  <si>
    <t>2025-01-17 10:06:35</t>
  </si>
  <si>
    <t>普通区域-诸城市-逄家芦水-18754480047-200M-业务受理宽带-次数0-202501170000164036</t>
  </si>
  <si>
    <t>2025-01-18 10:07:00</t>
  </si>
  <si>
    <t>202501170000164036</t>
  </si>
  <si>
    <t>202501170000164036# 宽带账号:18754480047; 联系电话：18754480047，问题类型：此工单为群障修复工单，根据群障全量闭环修复管理要求，为确保客户网络通畅，请装维人员跟进修复网络问题，谢谢！ 
 群障标题：公告。故障描述：潍坊诸城市逄家芦水光缆故障，预估24小时恢复，请帮忙拦截,如有需要请联系片区装维师傅王耀华15706307709主叫号码：18754480047.0;该号码仅供参考，请优先联系宽带账号。</t>
  </si>
  <si>
    <t>2025-01-17 10:12:29</t>
  </si>
  <si>
    <t>2025-01-17 10:12:48</t>
  </si>
  <si>
    <t>SD-057-250117-587943-19</t>
  </si>
  <si>
    <t>2025-01-17 07:06:49</t>
  </si>
  <si>
    <t>80+普通-普通区域-奎文区-四平佳园-17865365310-1000M-业务受理宽带-次数0-202501170000092335</t>
  </si>
  <si>
    <t>2025-01-17 18:00:00</t>
  </si>
  <si>
    <t>202501170000092335</t>
  </si>
  <si>
    <t>202501170000092335# 宽带账号:17865365310; 联系电话：17865365310，问题类型：此工单为群障修复工单，根据群障全量闭环修复管理要求，为确保客户网络通畅，请装维人员跟进修复网络问题，谢谢！ 
 群障标题：公告。故障描述：上行以太端口连线故障或端口状态异常主叫号码：17865365310.0;该号码仅供参考，请优先联系宽带账号。</t>
  </si>
  <si>
    <t>2025-01-17 07:07:19</t>
  </si>
  <si>
    <t>SD-852-250324-1736-16785</t>
  </si>
  <si>
    <t>SD-057-250117-568134-17</t>
  </si>
  <si>
    <t>2025-01-17 07:06:37</t>
  </si>
  <si>
    <t>普通区域-奎文区-中央丽景-15005366960-1000M-业务受理宽带-次数0-202501170000090923 三级督办</t>
  </si>
  <si>
    <t>202501170000090923</t>
  </si>
  <si>
    <t>202501170000090923#【已关注中国移动10086微信公众号】 宽带账号:15005366960; 联系电话：15005366960，问题类型：此工单为群障修复工单，根据群障全量闭环修复管理要求，为确保客户网络通畅，请装维人员跟进修复网络问题，谢谢！ 
 群障标题：公告。故障描述：上行以太端口连线故障或端口状态异常主叫号码：15805360911.0;该号码仅供参考，请优先联系宽带账号。</t>
  </si>
  <si>
    <t>2025-01-17 07:10:40</t>
  </si>
  <si>
    <t>2025-01-17 07:11:13</t>
  </si>
  <si>
    <t>SD-851-326932-7514-23531</t>
  </si>
  <si>
    <t>SD-057-250117-752160-1972</t>
  </si>
  <si>
    <t>(目标)普通区域-奎文区-凤怡山庄-13361530917-200M-业务受理宽带-次数0-202501170000238332</t>
  </si>
  <si>
    <t>2025-01-18 11:37:00</t>
  </si>
  <si>
    <t>202501170000238332</t>
  </si>
  <si>
    <t>202501170000238332# 宽带账号:13361530917; 联系电话：13361530917，问题类型：此工单为群障修复工单，根据群障全量闭环修复管理要求，为确保客户网络通畅，请装维人员跟进修复网络问题，谢谢！ 
 群障标题：公告。故障描述：潍坊奎文区凤怡山庄光缆故障，预估24小时恢复，请帮忙拦截,如有需要请联系片区装维师傅张强15706307412主叫号码：13361530917.0;该号码仅供参考，请优先联系宽带账号。</t>
  </si>
  <si>
    <t>2025-01-17 11:43:07</t>
  </si>
  <si>
    <t>2025-01-17 11:45:57</t>
  </si>
  <si>
    <t>SD-057-250117-130248-1933</t>
  </si>
  <si>
    <t>2025-01-17 11:32:41</t>
  </si>
  <si>
    <t>【调研】-80+金卡-普通区域-安丘市-东场街居委会-15621780444-1000M-宽带上网投诉-次数0-20250117113108X668529317 三级督办</t>
  </si>
  <si>
    <t>20250117113108X668529317</t>
  </si>
  <si>
    <t xml:space="preserve">流程受理流水号：20250117113034156217804441049945
客户号码:15621780444
客户姓名:朱**
投诉地市:潍坊
来话流水:2025011711302255620803332
宽带账号:15621780444
宽带账号归属地市:潍坊
宽带账号归属区县:安丘市
故障地址:潍坊安丘市兴安街道人民路东场街居委会李翠德3号箱*********
联系电话:15621780444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故障时间:2025-01-17 11:30:46
具体故障现象:提示网络无法连接，
客户其他诉求:
</t>
  </si>
  <si>
    <t>2025-01-17 11:37:26</t>
  </si>
  <si>
    <t>2025-01-17 11:37:45</t>
  </si>
  <si>
    <t>SD-851-238550-17612-6851</t>
  </si>
  <si>
    <t>SD-057-250117-357960-4264</t>
  </si>
  <si>
    <t>2025-01-17 16:02:38</t>
  </si>
  <si>
    <t>普通区域-诸城市-东武古城北区-19533195068-1000M-宽带延伸服务-次数0-202501170000406801</t>
  </si>
  <si>
    <t>2025-01-18 16:03:00</t>
  </si>
  <si>
    <t>202501170000406801</t>
  </si>
  <si>
    <t xml:space="preserve">202501170000406801#流程受理流水号：20250117160057195331950681111242
客户号码:19533195068
客户姓名:王**
投诉地市:潍坊
来话流水:2025011715562513120863475
宽带账号:19533195068
宽带账号归属地市:潍坊
宽带账号归属区县:诸城市
故障地址:潍坊诸城市密州街道东武街潍坊诸城市密州街道东武街东武古城北区北区2号楼*********
联系电话:19533195068
联系人:先生/女士
工单紧急程度:一般
是否有升级投诉倾向:否
是否重复投诉:否
是否携转意向:否
是否投诉倾向:否
是否智能网关:智能网关
当前是否在线:是
接入方式:FTTH
是否质差终端:无质差信息
光功率:-19.66
故障大类:宽带/电视
故障细类:宽带延伸服务
携转原因:
故障时间:2025-01-17 16:01:59
具体故障现象:延长网线，
</t>
  </si>
  <si>
    <t>2025-01-17 16:23:12</t>
  </si>
  <si>
    <t>2025-01-17 16:23:58</t>
  </si>
  <si>
    <t>SD-851-276148-15169-28138</t>
  </si>
  <si>
    <t>SD-057-250117-681325-4238</t>
  </si>
  <si>
    <t>2025-01-17 16:01:10</t>
  </si>
  <si>
    <t>普通区域-高密市-天和春晓兰亭-18706593672-300M-宽带上网投诉-次数0-202501170000405799</t>
  </si>
  <si>
    <t>2025-01-18 17:02:00</t>
  </si>
  <si>
    <t>202501170000405799</t>
  </si>
  <si>
    <t>202501170000405799#流程受理流水号：20250117160024187065936721111140
客户号码:18706593672
客户姓名:项*
投诉地市:潍坊
来话流水:2025011716000396320812613
宽带账号:18706593672
账号归属区县:高密
联系电话:18706593672
联系人:先生/女士
宽带地址:潍坊
工单紧急程度:一般
是否投诉倾向:否
是否重复投诉:否
是否携转意向:否
是否有升级投诉倾向:否
*业务名称:业务融合开机流程宽带
投诉内容:手机号码：18706593672，【问题描述】客户已办理宽带业务，有开通单，要求装维尽快联系上门，请处理，谢谢。联系电话：18706593672，联系人：先生/女士，录音流水号：2025011716000396320812613。受理明细：531920062399999999。
在途开通单信息：536250111688859274，18706593672，2025-01-11 17:56:47，业务融合开机流程宽带，处理中，装维选址
是否到厅:否
业务名称:业务融合开机流程宽带
;宽带小区$[天和春晓兰亭]$</t>
  </si>
  <si>
    <t>2025-01-17 16:05:35</t>
  </si>
  <si>
    <t>刘乐泉</t>
  </si>
  <si>
    <t>13863652162</t>
  </si>
  <si>
    <t>dw3_jk_liulequangm</t>
  </si>
  <si>
    <t>2025-01-17 16:20:13</t>
  </si>
  <si>
    <t>SD-851-301995-17058-28586</t>
  </si>
  <si>
    <t>2025-01-17 16:02:50</t>
  </si>
  <si>
    <t>80+普通-普通区域-奎文区-樱园西区-15169455856-300M-魔百和投诉-次数0-20250117145852X132026685 一级督办</t>
  </si>
  <si>
    <t>2025-01-18 17:03:00</t>
  </si>
  <si>
    <t>20250117145852X132026685</t>
  </si>
  <si>
    <t>2025-01-17 16:16:16</t>
  </si>
  <si>
    <t>2025-01-17 16:16:38</t>
  </si>
  <si>
    <t>SD-057-250117-489106-1965</t>
  </si>
  <si>
    <t>2025-01-17 11:36:38</t>
  </si>
  <si>
    <t>(目标)普通区域-潍城区-北乐埠自然村-13573697913-300M-业务受理宽带-次数0-202501170000236752</t>
  </si>
  <si>
    <t>202501170000236752</t>
  </si>
  <si>
    <t>202501170000236752# 宽带账号:13573697913; 联系电话：13573697913，问题类型：此工单为群障修复工单，根据群障全量闭环修复管理要求，为确保客户网络通畅，请装维人员跟进修复网络问题，谢谢！ 
 群障标题：公告。故障描述：潍坊潍城区北乐埠自然村光缆故障，预估24小时恢复，请帮忙拦截,如有需要请联系片区装维师傅张磊15706307861主叫号码：19953619075.0;该号码仅供参考，请优先联系宽带账号。</t>
  </si>
  <si>
    <t>2025-01-17 12:15:52</t>
  </si>
  <si>
    <t>2025-01-17 12:16:17</t>
  </si>
  <si>
    <t>SD-057-250117-206795-1955</t>
  </si>
  <si>
    <t>2025-01-17 11:35:56</t>
  </si>
  <si>
    <t>80+金卡-普通区域-奎文区-大虞社区-13869685599-1000M-宽带延伸服务-次数0-202501170000237232</t>
  </si>
  <si>
    <t>202501170000237232</t>
  </si>
  <si>
    <t xml:space="preserve">202501170000237232#流程受理流水号：20250117113508138696855991051012
客户号码:13869685599
客户姓名:蒋**
投诉地市:潍坊
来话流水:2025011711344465120860714
宽带账号:13869685599
宽带账号归属地市:潍坊
宽带账号归属区县:奎文区
故障地址:潍坊奎文区东关街道后门街奎文门西社区3号楼*********
联系电话:13869685599
联系人:先生
工单紧急程度:非常紧急
是否有升级投诉倾向:否
是否重复投诉:否
是否携转意向:否
是否投诉倾向:否
是否智能网关:智能网关
当前是否在线:是
接入方式:FTTH
是否质差终端:无质差信息
光功率:-10.46
故障大类:宽带/电视
故障细类:宽带延伸服务
携转原因:
故障时间:2025-01-17 11:35:22
具体故障现象:新买路由器装维上门安装，
</t>
  </si>
  <si>
    <t>2025-01-17 11:38:48</t>
  </si>
  <si>
    <t>2025-01-17 11:45:24</t>
  </si>
  <si>
    <t>SD-851-230907-28969-27016</t>
  </si>
  <si>
    <t>SD-057-250117-865407-4313</t>
  </si>
  <si>
    <t>2025-01-17 16:08:07</t>
  </si>
  <si>
    <t>普通区域-奎文区-盛得花园-18366699307-300M-宽带上网投诉-次数0-20250117160642X202487176</t>
  </si>
  <si>
    <t>2025-01-18 17:09:00</t>
  </si>
  <si>
    <t>20250117160642X202487176</t>
  </si>
  <si>
    <t xml:space="preserve">流程受理流水号：20250117160426183666993071112055
客户号码:18366699307
客户姓名:何**
投诉地市:枣庄
来话流水:2025011716040387520866323
宽带账号:18366699307
宽带账号归属地市:枣庄
宽带账号归属区县:奎文区
故障地址:潍坊奎文区北苑街道玄武街盛得花园6号楼*********
联系电话:18366699307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16:06:13
具体故障现象:光猫亮红灯，
客户其他诉求:
</t>
  </si>
  <si>
    <t>2025-01-17 16:11:08</t>
  </si>
  <si>
    <t>2025-01-17 16:11:25</t>
  </si>
  <si>
    <t>SD-851-316919-9996-21154</t>
  </si>
  <si>
    <t>SD-057-250117-415396-1985</t>
  </si>
  <si>
    <t>2025-01-17 11:38:28</t>
  </si>
  <si>
    <t>80+普通-普通区域-寿光市-北马店村自然村-13853612530-300M-宽带延伸服务-次数0-202501170000239068</t>
  </si>
  <si>
    <t>202501170000239068</t>
  </si>
  <si>
    <t xml:space="preserve">202501170000239068#【已关注中国移动10086微信公众号】流程受理流水号：20250117113728138536125301051626
客户号码:13853612530
客户姓名:李**
投诉地市:潍坊
来话流水:2025011711335659420850353
宽带账号:13853612530
宽带账号归属地市:潍坊
宽带账号归属区县:寿光市
故障地址:潍坊寿光市马店北马店村北马店村自然村26号箱*********
联系电话:13853612530
联系人:先生/女士
工单紧急程度:一般
是否有升级投诉倾向:否
是否重复投诉:否
是否携转意向:否
是否投诉倾向:否
是否智能网关:智能网关
当前是否在线:是
接入方式:FTTH
是否质差终端:无质差信息
光功率:-27.44
故障大类:宽带/电视
故障细类:宽带延伸服务
携转原因:
故障时间:2025-01-17 11:37:35
具体故障现象:线路问题
</t>
  </si>
  <si>
    <t>2025-01-17 11:48:31</t>
  </si>
  <si>
    <t>2025-01-17 11:48:54</t>
  </si>
  <si>
    <t>SD-057-250117-697243-1081</t>
  </si>
  <si>
    <t>【调研】-(目标)普通区域-临朐县-大张龙-15054845505-200M-宽带上网投诉-次数0-202501170000163502</t>
  </si>
  <si>
    <t>2025-01-18 11:07:00</t>
  </si>
  <si>
    <t>202501170000163502</t>
  </si>
  <si>
    <t>202501170000163502#流程受理流水号：20250117100422150548455051025416
客户号码:15054845505
客户姓名:苏*
投诉地市:潍坊
来话流水:2025011710034491520883094
宽带账号:15054845505
宽带账号归属地市:潍坊
宽带账号归属区县:临朐县
故障地址:潍坊临朐县辛寨镇人民政府大张龙村大张龙大张龙（扩容2次）27号箱苏君山（外墙）*********
联系电话:15054845505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光功率:-17.87
故障大类:宽带/电视
故障细类:宽带网速慢/卡顿
携转原因:
故障时间:2025-01-17 10:06:03
具体故障现象:网速慢卡顿，
客户其他诉求:
;宽带小区$[大张龙]$</t>
  </si>
  <si>
    <t>2025-01-17 10:12:41</t>
  </si>
  <si>
    <t>2025-01-17 10:13:04</t>
  </si>
  <si>
    <t>2025-01-17 10:02:16</t>
  </si>
  <si>
    <t>普通区域-高密市-娘娘庙村（金孚隆北小区）-15726066661-1000M-宽带上网投诉-次数0-20250117100049X249939909 一级督办</t>
  </si>
  <si>
    <t>20250117100049X249939909</t>
  </si>
  <si>
    <t>2025-01-17 10:09:13</t>
  </si>
  <si>
    <t>2025-01-17 10:09:38</t>
  </si>
  <si>
    <t>SD-851-240988-24542-18191</t>
  </si>
  <si>
    <t>SD-057-250117-964578-7217</t>
  </si>
  <si>
    <t>2025-01-17 20:56:19</t>
  </si>
  <si>
    <t>普通区域-安丘市-保元村自然村-15763676087-300M-业务受理宽带-次数0-202501170000560423</t>
  </si>
  <si>
    <t>202501170000560423</t>
  </si>
  <si>
    <t>202501170000560423# 宽带账号:15763676087; 联系电话：15763676087，问题类型：此工单为群障修复工单，根据群障全量闭环修复管理要求，为确保客户网络通畅，请装维人员跟进修复网络问题，谢谢！ 
 群障标题：公告。故障描述：潍坊安丘市保元村自然村主缆故障，预估24小时恢复，请帮忙拦截。主叫号码：15763676087.0;该号码仅供参考，请优先联系宽带账号。</t>
  </si>
  <si>
    <t>2025-01-17 20:58:33</t>
  </si>
  <si>
    <t>SD-057-250117-716048-1075</t>
  </si>
  <si>
    <t>2025-01-17 10:06:33</t>
  </si>
  <si>
    <t>【调研】-(目标)普通区域-安丘市-朱家埠村自然村-15254416795-100M-业务受理宽带-次数0-202501170000161601 三级督办</t>
  </si>
  <si>
    <t>202501170000161601</t>
  </si>
  <si>
    <t>202501170000161601# 宽带账号:15254416795; 联系电话：15254416795，问题类型：此工单为群障修复工单，根据群障全量闭环修复管理要求，为确保客户网络通畅，请装维人员跟进修复网络问题，谢谢！ 
 群障标题：公告。故障描述：朱家埠村自然村主叫号码：15634556175.0;该号码仅供参考，请优先联系宽带账号。</t>
  </si>
  <si>
    <t>2025-01-17 10:12:19</t>
  </si>
  <si>
    <t>SD-057-250117-609138-1103</t>
  </si>
  <si>
    <t>2025-01-17 10:09:43</t>
  </si>
  <si>
    <t>普通区域-潍城区-十笏园文化城-13562638689-200M-宽带上网投诉-次数0-202501170000164727</t>
  </si>
  <si>
    <t>2025-01-18 11:10:00</t>
  </si>
  <si>
    <t>202501170000164727</t>
  </si>
  <si>
    <t>202501170000164727#流程受理流水号：20250117100829135626386891026593
客户号码:13562638689
客户姓名:陈**
投诉地市:潍坊
来话流水:2025011710064045520824244
宽带账号:13562638689
宽带账号归属地市:潍坊
宽带账号归属区县:潍城区
故障地址:潍坊潍城区城关街道东风西街十笏园文化城潍州书画城区域*********
联系电话:13562638689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故障时间:2025-01-17 10:08:40
具体故障现象:打不开网页，
客户其他诉求:
;宽带小区$[十笏园文化城]$</t>
  </si>
  <si>
    <t>2025-01-17 10:12:52</t>
  </si>
  <si>
    <t>2025-01-17 10:13:15</t>
  </si>
  <si>
    <t>SD-852-268607-56-7320</t>
  </si>
  <si>
    <t>SD-057-250117-815642-4310</t>
  </si>
  <si>
    <t>2025-01-17 16:07:54</t>
  </si>
  <si>
    <t>【调研】-80+银卡-普通区域-奎文区-融发嘉苑（检验检疫宿舍）-13505366979-100M-宽带上网投诉-次数0-202501170000411330</t>
  </si>
  <si>
    <t>2025-01-18 17:08:00</t>
  </si>
  <si>
    <t>202501170000411330</t>
  </si>
  <si>
    <t xml:space="preserve">202501170000411330#流程受理流水号：20250117160721135053669791112783
客户号码:13505366979
客户姓名:张**
投诉地市:潍坊
来话流水:2025011716062225320897018
宽带账号:13505366979
宽带账号归属地市:潍坊
宽带账号归属区县:高新
故障地址:潍坊高新高新城区东风街融发嘉苑高层*********
联系电话:13869660811
联系人:女士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故障时间:2025-01-17 16:07:35
具体故障现象:网速慢卡顿，
客户其他诉求:客户侧为质差终端，要求上门更换终端并一并处理故障问题。
</t>
  </si>
  <si>
    <t>2025-01-17 16:09:35</t>
  </si>
  <si>
    <t>2025-01-17 16:10:55</t>
  </si>
  <si>
    <t>SD-057-250117-043692-4302</t>
  </si>
  <si>
    <t>2025-01-17 16:07:22</t>
  </si>
  <si>
    <t>【调研】-普通区域-安丘市-羊埠村-15064613874-100M-业务受理宽带-次数0-202501170000411017</t>
  </si>
  <si>
    <t>2025-01-18 16:08:00</t>
  </si>
  <si>
    <t>202501170000411017</t>
  </si>
  <si>
    <t>202501170000411017# 宽带账号:15064613874; 联系电话：15064613874，问题类型：此工单为群障修复工单，根据群障全量闭环修复管理要求，为确保客户网络通畅，请装维人员跟进修复网络问题，谢谢！ 
 群障标题：公告。故障描述：羊埠村主叫号码：15244475320.0;该号码仅供参考，请优先联系宽带账号。</t>
  </si>
  <si>
    <t>2025-01-17 16:09:56</t>
  </si>
  <si>
    <t>SD-057-250117-032698-7190</t>
  </si>
  <si>
    <t>2025-01-17 20:51:48</t>
  </si>
  <si>
    <t>80+普通-普通区域-寿光市-东公孙村-13156465340-1000M-宽带上网投诉-次数0-202501170000559612</t>
  </si>
  <si>
    <t>202501170000559612</t>
  </si>
  <si>
    <t>202501170000559612#宽带账号：13156465340宽带地址：潍坊寿光市圣城街道东公孙村东公孙村2号楼；客户来电反映宽带无法上网***，客户老人，客户不配合排障，要求师傅上门，请协助处理，谢谢！联系电话：13685360177联系人先生；来电流水：2025011720475661020864783</t>
  </si>
  <si>
    <t>2025-01-17 20:54:51</t>
  </si>
  <si>
    <t>2025-01-17 20:55:54</t>
  </si>
  <si>
    <t>SD-851-315728-16809-9585</t>
  </si>
  <si>
    <t>SD-057-250117-078345-7198</t>
  </si>
  <si>
    <t>2025-01-17 20:53:28</t>
  </si>
  <si>
    <t>普通区域-滨海-滨城绿洲-13475656539-300M-宽带上网投诉-次数0-202501170000561581</t>
  </si>
  <si>
    <t>202501170000561581</t>
  </si>
  <si>
    <t>202501170000561581#宽带账号：13475656539；宽带地址：潍坊滨海央子街道北海路滨城绿洲东区新建6号楼*********；接入方式：，当前是否在线：不在线，端到端诊断结果：大面积故障，是否智能网关：，客户反映无法上网，发生大面积故障，客户不认可，要求尽快处理回复，联系电话：13475656539</t>
  </si>
  <si>
    <t>2025-01-17 20:56:41</t>
  </si>
  <si>
    <t>2025-01-17 20:57:44</t>
  </si>
  <si>
    <t>SD-851-307696-1350-28962</t>
  </si>
  <si>
    <t>SD-057-250117-061274-1004</t>
  </si>
  <si>
    <t>2025-01-17 10:00:05</t>
  </si>
  <si>
    <t>【调研】-80+白金-普通区域-寿光市-宋二村自然村-15853663379-1000M-宽带上网投诉-次数0-202501170000157116</t>
  </si>
  <si>
    <t>202501170000157116</t>
  </si>
  <si>
    <t xml:space="preserve">202501170000157116#宽带账号：15853663379；宽带地址：潍坊寿光市稻田镇宋二村宋二村自然村宋二村扩容16号箱客户来电反映：宽带无法使用,，要求上门，请协助处理，谢谢！联系电话：15269669960；联系人：先生。来电流水：2025011709581158920805816
</t>
  </si>
  <si>
    <t>2025-01-17 10:06:39</t>
  </si>
  <si>
    <t>2025-01-17 10:07:04</t>
  </si>
  <si>
    <t>SD-057-250117-941536-1987</t>
  </si>
  <si>
    <t>2025-01-17 11:38:44</t>
  </si>
  <si>
    <t>【调研】-普通区域-诸城市-南湖公寓-13964755007-200M-宽带上网投诉-次数0-202501170000239192</t>
  </si>
  <si>
    <t>2025-01-18 12:39:00</t>
  </si>
  <si>
    <t>202501170000239192</t>
  </si>
  <si>
    <t xml:space="preserve">202501170000239192#宽带账号：13964755007；联系电话：15963639760宽带地址：潍坊诸城市密州街道文化路南湖公寓4号楼*********；客户来电反映宽带用不了，线上指导无法配合操作，要求上门处理, 来电流水：2025011711341466520854239
</t>
  </si>
  <si>
    <t>2025-01-17 11:40:49</t>
  </si>
  <si>
    <t>2025-01-17 11:41:15</t>
  </si>
  <si>
    <t>SD-057-250117-824163-4295</t>
  </si>
  <si>
    <t>普通区域-奎文区-德润康城-13173143380-300M-宽带延伸服务-次数0-202501170000410026</t>
  </si>
  <si>
    <t>202501170000410026</t>
  </si>
  <si>
    <t xml:space="preserve">202501170000410026#流程受理流水号：20250117160633131731433801112591
客户号码:13173143380
客户姓名:宋*
投诉地市:潍坊
来话流水:2025011716053551120886413
宽带账号:13173143380
宽带账号归属地市:潍坊
宽带账号归属区县:高新
故障地址:潍坊高新高新城区北海路德润康城6号楼*********
联系电话:13173143380
联系人:先生/
工单紧急程度:一般
是否有升级投诉倾向:否
是否重复投诉:否
是否携转意向:否
是否投诉倾向:否
是否智能网关:智能网关
当前是否在线:是
接入方式:FTTH
是否质差终端:无质差信息
光功率:-21.67
故障大类:宽带/电视
故障细类:宽带延伸服务
携转原因:
故障时间:2025-01-17 16:12:09
具体故障现象:新增加一根网线，
</t>
  </si>
  <si>
    <t>2025-01-17 16:10:02</t>
  </si>
  <si>
    <t>2025-01-17 16:22:33</t>
  </si>
  <si>
    <t>SD-852-293266-43-25548</t>
  </si>
  <si>
    <t>SD-057-250117-540972-7226</t>
  </si>
  <si>
    <t>2025-01-17 20:57:55</t>
  </si>
  <si>
    <t>普通区域-奎文区-北虞村北区-15965094842-100M-宽带上网投诉-次数0-202501170000562404</t>
  </si>
  <si>
    <t>202501170000562404</t>
  </si>
  <si>
    <t xml:space="preserve">202501170000562404#流程受理流水号：20250117205458159650948421163985
客户号码:15965094842
客户姓名:丁**
投诉地市:潍坊
来话流水:2025011720541478820888307
宽带账号:15965094842
宽带账号归属地市:潍坊
宽带账号归属区县:奎文区
故障地址:潍坊奎文区大虞街道虞河路北虞村北区3号楼*********
联系电话:15965094842
联系人:女士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故障时间:2025-01-17 20:53:33
魔百和单播/组播:单播
具体故障现象:点播和直播观看都出现卡顿缓冲，
客户其他诉求:客户侧为质差终端，要求上门更换终端并一并处理故障问题。
</t>
  </si>
  <si>
    <t>2025-01-17 21:14:26</t>
  </si>
  <si>
    <t>SD-057-250117-592480-1050</t>
  </si>
  <si>
    <t>2025-01-17 10:05:27</t>
  </si>
  <si>
    <t>普通区域-寿光市-仉西村自然村-18206473697-100M-宽带上网投诉-次数0-202501170000162336</t>
  </si>
  <si>
    <t>2025-01-18 11:06:00</t>
  </si>
  <si>
    <t>202501170000162336</t>
  </si>
  <si>
    <t>202501170000162336#宽带账号：18206473697；宽带地址：潍坊寿光市侯镇仉西村仉西村自然村扩10号箱****；客户来电反映魔百和无法观看，故障代码22002，拔插网线，网络配置都没有恢复，经查询客户侧为质差机顶盒，请协助上门更换终端并一并处理故障问题，谢谢！
联系电话：18206473697；联系人：先生；来电流水：2025011709571271420892296</t>
  </si>
  <si>
    <t>2025-01-17 10:06:46</t>
  </si>
  <si>
    <t>2025-01-17 10:07:05</t>
  </si>
  <si>
    <t>SD-057-250117-173854-1975</t>
  </si>
  <si>
    <t>2025-01-17 11:36:59</t>
  </si>
  <si>
    <t>【调研】-普通区域-坊子区-美迪亚城市广场-13616367654-300M-宽带上网投诉-次数0-202501170000236440</t>
  </si>
  <si>
    <t>202501170000236440</t>
  </si>
  <si>
    <t>202501170000236440#宽带账号：13616367654 ；宽带地址：潍坊坊子区坊子老区长宁街美迪亚城市广场美迪亚城市广场二期3号 ；客户来电反映宽带网慢 ，经查询客户侧为质差路由器导致宽带使用不畅，请参考处理，谢谢！联系电话：15244492928 ；；来电流水：2025011711341165920853567</t>
  </si>
  <si>
    <t>2025-01-17 11:40:01</t>
  </si>
  <si>
    <t>2025-01-17 11:40:27</t>
  </si>
  <si>
    <t>SD-057-250117-170239-1923</t>
  </si>
  <si>
    <t>普通区域-青州市-东张村-15806499413-100M-宽带上网投诉-次数0-202501170000235012</t>
  </si>
  <si>
    <t>2025-01-18 12:32:00</t>
  </si>
  <si>
    <t>202501170000235012</t>
  </si>
  <si>
    <t xml:space="preserve">202501170000235012#流程受理流水号：20250117113100158064994131050043
客户号码:15806499413
客户姓名:张**
投诉地市:潍坊
来话流水:2025011711304161720807688
宽带账号:15806499413
宽带账号归属地市:潍坊
宽带账号归属区县:青州市
故障地址:潍坊青州市益都街道东张村东张村1号箱（张德发家）*********
联系电话:15806499413
联系人:先生
工单紧急程度:一般
是否有升级投诉倾向:否
是否重复投诉:否
是否携转意向:否
是否投诉倾向:否
是否智能网关:非智能网关
当前是否在线:否
接入方式:FTTH
端到端诊断结果:光猫掉电
是否质差终端:是
光功率:无
故障大类:宽带/电视
故障细类:宽带无法上网
携转原因:
故障时间:2025-01-17 11:30:07
具体故障现象:提示网络无法连接，
客户其他诉求:客户侧为质差终端，要求上门更换终端并一并处理故障问题。
</t>
  </si>
  <si>
    <t>2025-01-17 11:37:32</t>
  </si>
  <si>
    <t>2025-01-17 11:38:24</t>
  </si>
  <si>
    <t>SD-057-250117-719862-4244</t>
  </si>
  <si>
    <t>2025-01-17 16:01:42</t>
  </si>
  <si>
    <t>【调研】-80+金卡-普通区域-临朐县-西坦-13515362287-1000M-宽带上网投诉-次数0-202501170000375263</t>
  </si>
  <si>
    <t>202501170000375263</t>
  </si>
  <si>
    <t>202501170000375263#13515362287客户来电反映家里信号不好 网速慢 看电视卡顿  不让派师傅上门  要求投诉当地临朐县移动营业厅说给限制网速解释不认可请协助处理 联系本机 流水2025011715155267420804638</t>
  </si>
  <si>
    <t>2025-01-17 16:13:07</t>
  </si>
  <si>
    <t>2025-01-17 16:13:31</t>
  </si>
  <si>
    <t>SD-851-320509-25503-22069</t>
  </si>
  <si>
    <t>2025-01-17 10:06:11</t>
  </si>
  <si>
    <t>普通区域-昌邑市-潍水龙城-15706307216-200M-业务受理宽带-次数0-202501170000163867 一级督办</t>
  </si>
  <si>
    <t>202501170000163867</t>
  </si>
  <si>
    <t>2025-01-17 10:11:19</t>
  </si>
  <si>
    <t>2025-01-17 10:12:27</t>
  </si>
  <si>
    <t>SD-851-251494-28187-26975</t>
  </si>
  <si>
    <t>SD-057-250117-196087-13</t>
  </si>
  <si>
    <t>2025-01-17 02:26:01</t>
  </si>
  <si>
    <t>普通区域-奎文区-中央丽景-15063636262-500M-宽带上网投诉-次数0-20250117022319X800025286</t>
  </si>
  <si>
    <t>2025-01-17 19:00:00</t>
  </si>
  <si>
    <t>20250117022319X800025286</t>
  </si>
  <si>
    <t>检测结果：1、手机账号余额检测：手机账户余额正常；2、宽带账号登录状态检测：账号登录状态正常；3、宽带状态检测：宽带状态正常；4、宽带速率检测：宽带速率正常；5、群体故障检测：存在大面积群障；6、线路检测：线路状态异常；7、光猫在线检测：光猫在线；故障类型：光猫LOS红灯，无法上网。故障描述：在做交易突然断网了，造成很大损失。联系人：李。联系电话：15063636262。。</t>
  </si>
  <si>
    <t>2025-01-17 03:02:18</t>
  </si>
  <si>
    <t>SD-851-292229-10256-26270</t>
  </si>
  <si>
    <t>SD-057-250117-165927-5222</t>
  </si>
  <si>
    <t>2025-01-17 17:35:07</t>
  </si>
  <si>
    <t>普通区域-诸城市-相州一村自然村-15964571225-1000M-宽带上网投诉-次数0-20250117173234X354335342</t>
  </si>
  <si>
    <t>2025-01-18 18:36:00</t>
  </si>
  <si>
    <t>20250117173234X354335342</t>
  </si>
  <si>
    <t xml:space="preserve">【农村网络投诉】流程受理流水号：20250117173131159645712251133095
客户号码:15964571225
客户姓名:赵**
投诉地市:潍坊
来话流水:2025011717292736220866879
宽带账号:15964571225
宽带账号归属地市:潍坊
宽带账号归属区县:诸城市
故障地址:潍坊诸城市相州镇相州七村相州七村自然村相州七村18号箱*********
联系电话:15964571225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光功率:-17.39
故障大类:宽带/电视
故障细类:网速慢/上网掉线(专席)
携转原因:
故障时间:2025-01-17 17:18:55
具体故障现象:网速慢：路由器年限未超过，位置开阔，重启未恢复
客户其他诉求:
</t>
  </si>
  <si>
    <t>2025-01-17 17:38:34</t>
  </si>
  <si>
    <t>2025-01-17 17:38:56</t>
  </si>
  <si>
    <t>SD-852-269061-925-22734</t>
  </si>
  <si>
    <t>SD-057-250117-125869-4418</t>
  </si>
  <si>
    <t>2025-01-17 16:18:02</t>
  </si>
  <si>
    <t>80+普通-普通区域-寿光市-单家庄村自然村-13793686703-300M-宽带上网投诉-次数0-202501170000416710</t>
  </si>
  <si>
    <t>2025-01-18 17:19:00</t>
  </si>
  <si>
    <t>202501170000416710</t>
  </si>
  <si>
    <t>202501170000416710#13793686703客户反映电视无法观看，老人不会操作，线上排障未恢复，请协助处理。谢谢  联系人：先生联系电话：本机 流水：2025011716115259720871471</t>
  </si>
  <si>
    <t>2025-01-17 16:24:03</t>
  </si>
  <si>
    <t>2025-01-17 16:24:27</t>
  </si>
  <si>
    <t>SD-057-250117-061542-4396</t>
  </si>
  <si>
    <t>2025-01-17 16:16:52</t>
  </si>
  <si>
    <t>【调研】-80+普通-普通区域-青州市-世纪星城-18663665891-1000M-业务受理宽带-次数0-202501170000419175</t>
  </si>
  <si>
    <t>2025-01-18 16:17:00</t>
  </si>
  <si>
    <t>202501170000419175</t>
  </si>
  <si>
    <t>202501170000419175#【已关注中国移动10086微信公众号】 宽带账号:18663665891; 联系电话：18663665891，问题类型：此工单为群障修复工单，根据群障全量闭环修复管理要求，为确保客户网络通畅，请装维人员跟进修复网络问题，谢谢！ 
 群障标题：公告。故障描述：潍坊青州市世纪星城光缆故障，预估24小时恢复，请帮忙拦截,如有需要请联系片区装维师傅魏守波15706307630主叫号码：15063696069.0;该号码仅供参考，请优先联系宽带账号。</t>
  </si>
  <si>
    <t>2025-01-17 16:23:15</t>
  </si>
  <si>
    <t>2025-01-17 16:24:52</t>
  </si>
  <si>
    <t>SD-851-325841-27692-12726</t>
  </si>
  <si>
    <t>SD-057-250117-276481-4404</t>
  </si>
  <si>
    <t>2025-01-17 16:17:05</t>
  </si>
  <si>
    <t>【调研】-普通区域-寿光市-寿光鸿基花园-13791666888-300M-业务受理宽带-次数0-202501170000418834</t>
  </si>
  <si>
    <t>2025-01-18 16:18:00</t>
  </si>
  <si>
    <t>202501170000418834</t>
  </si>
  <si>
    <t>202501170000418834#【已关注中国移动10086微信公众号】 宽带账号:13791666888; 联系电话：13791666888，问题类型：此工单为群障修复工单，根据群障全量闭环修复管理要求，为确保客户网络通畅，请装维人员跟进修复网络问题，谢谢！ 
 群障标题：公告。故障描述：寿光鸿基花园主叫号码：13791666888.0;该号码仅供参考，请优先联系宽带账号。</t>
  </si>
  <si>
    <t>2025-01-17 16:30:57</t>
  </si>
  <si>
    <t>2025-01-17 16:31:17</t>
  </si>
  <si>
    <t>SD-057-250117-870594-2235</t>
  </si>
  <si>
    <t>2025-01-17 12:02:56</t>
  </si>
  <si>
    <t>普通区域-坊子区-后郑公自然村-13455680874-100M-宽带上网投诉-次数0-202501170000256035</t>
  </si>
  <si>
    <t>202501170000256035</t>
  </si>
  <si>
    <t>202501170000256035#流程受理流水号：20250117115530134556808741056348
客户号码:13455680874
客户姓名:刘**
投诉地市:潍坊
来话流水:2025011711485990820839353
宽带账号:13455680874
宽带账号归属地市:潍坊
宽带账号归属区县:坊子区
故障地址:潍坊坊子区郑公街道郑公一村后郑公自然村后郑公一村中心大街南4号箱（刘瑞琪）*********
联系电话:18253607974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故障细类:宽带网速慢/卡顿
携转原因:
故障时间:2025-01-17 12:04:23
具体故障现象:家庭WiFi信号弱，
客户其他诉求:
;宽带小区$[后郑公自然村]$</t>
  </si>
  <si>
    <t>2025-01-17 12:04:40</t>
  </si>
  <si>
    <t>2025-01-17 12:05:07</t>
  </si>
  <si>
    <t>SD-851-190510-29053</t>
  </si>
  <si>
    <t>SD-057-250117-036825-4345</t>
  </si>
  <si>
    <t>2025-01-17 16:11:44</t>
  </si>
  <si>
    <t>普通区域-高密市-坊头自然村-15762630058-100M-宽带上网投诉-次数0-202501170000414427</t>
  </si>
  <si>
    <t>2025-01-18 17:12:00</t>
  </si>
  <si>
    <t>202501170000414427</t>
  </si>
  <si>
    <t>202501170000414427#宽带账号：15762630058；联系电话：13280161505宽带地址：潍坊高密市咸家管委会坊头坊头自然村高密市坊头村李佩传屋山13号箱；客户来电反映光信号红灯，线上指导无法配合操作，要求上门处理, 来电流水：2025011716084773720829909</t>
  </si>
  <si>
    <t>2025-01-17 16:13:49</t>
  </si>
  <si>
    <t>2025-01-17 16:15:15</t>
  </si>
  <si>
    <t>SD-057-250117-463297-4420</t>
  </si>
  <si>
    <t>2025-01-17 16:18:17</t>
  </si>
  <si>
    <t>80+普通-普通区域-寿光市-未来城-18364697678-500M-宽带延伸服务-次数0-202501170000417235</t>
  </si>
  <si>
    <t>2025-01-18 16:19:00</t>
  </si>
  <si>
    <t>202501170000417235</t>
  </si>
  <si>
    <t xml:space="preserve">202501170000417235#【已关注中国移动10086微信公众号】流程受理流水号：20250117161745183646976781115328
客户号码:18364697678
客户姓名:尚**
投诉地市:潍坊
来话流水:2025011716151825920816987
宽带账号:18364697678
宽带账号归属地市:潍坊
宽带账号归属区县:寿光市
故障地址:潍坊寿光市圣城街道学院路未来城1号楼*********
联系电话:18364697678
联系人:先生/女士
工单紧急程度:非常紧急
是否有升级投诉倾向:否
是否重复投诉:否
是否携转意向:否
是否投诉倾向:否
是否智能网关:智能网关
当前是否在线:是
接入方式:FTTH
是否质差终端:无质差信息
光功率:-21.61
故障大类:宽带/电视
故障细类:宽带延伸服务
携转原因:
故障时间:2025-01-17 16:16:18
具体故障现象:网速慢指导不方便操作检查网线
</t>
  </si>
  <si>
    <t>2025-01-17 16:25:49</t>
  </si>
  <si>
    <t>2025-01-17 16:26:10</t>
  </si>
  <si>
    <t>SD-057-250117-978510-2284</t>
  </si>
  <si>
    <t>2025-01-17 12:07:00</t>
  </si>
  <si>
    <t>80+金卡-普通区域-安丘市-大华中央城-15264601223-300M-业务受理宽带-次数0-202501170000258632</t>
  </si>
  <si>
    <t>202501170000258632</t>
  </si>
  <si>
    <t>202501170000258632# 宽带账号:15264601223; 联系电话：15264601223，问题类型：此工单为群障修复工单，根据群障全量闭环修复管理要求，为确保客户网络通畅，请装维人员跟进修复网络问题，谢谢！ 
 群障标题：公告。故障描述：潍坊安丘市大华中央城光缆故障，预估24小时恢复，请帮忙拦截,如有需要请联系片区装维师傅周龙涛15706307025主叫号码：15264601223.0;该号码仅供参考，请优先联系宽带账号。</t>
  </si>
  <si>
    <t>2025-01-17 12:13:32</t>
  </si>
  <si>
    <t>2025-01-17 12:14:48</t>
  </si>
  <si>
    <t>SD-851-221018-13550-4188</t>
  </si>
  <si>
    <t>SD-057-250117-578920-6640</t>
  </si>
  <si>
    <t>2025-01-17 19:44:22</t>
  </si>
  <si>
    <t>【调研】-80+普通-普通区域-寿光市-斟灌城南村自然村-15966116864-1000M-宽带上网投诉-次数0-20250117194330X210651753</t>
  </si>
  <si>
    <t>20250117194330X210651753</t>
  </si>
  <si>
    <t xml:space="preserve">【农村网络投诉】流程受理流水号：20250117194139159661168641155006
客户号码:15966116864
客户姓名:季**
投诉地市:潍坊
来话流水:2025011719412536820864090
宽带账号:15966116864
宽带账号归属地市:潍坊
宽带账号归属区县:寿光市
故障地址:潍坊寿光市留吕斟灌城南村斟灌城南村自然村斟灌城南村扩容13号箱*********
联系电话:15966116864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19:45:05
具体故障现象:提示网络无法连接，
客户其他诉求:
</t>
  </si>
  <si>
    <t>2025-01-17 19:46:11</t>
  </si>
  <si>
    <t>2025-01-17 19:46:49</t>
  </si>
  <si>
    <t>SD-057-250117-854739-6696</t>
  </si>
  <si>
    <t>2025-01-17 19:47:57</t>
  </si>
  <si>
    <t>【调研】-(目标)普通区域-高密市-绿苑小区-13573674557-200M-宽带上网投诉-次数0-202501170000542210</t>
  </si>
  <si>
    <t>202501170000542210</t>
  </si>
  <si>
    <t xml:space="preserve">202501170000542210#【已关注中国移动10086微信公众号】流程受理流水号：20250117194718135736745571155832
客户号码:13573674557
客户姓名:栾**
投诉地市:潍坊
来话流水:2025011719465992620892942
宽带账号:13573674557
宽带账号归属地市:潍坊
宽带账号归属区县:高密市
故障地址:潍坊高密市朝阳街道镇府街绿苑小区5号楼*********
联系电话:13573674557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光功率:-21.67
故障大类:宽带/电视
故障细类:移动高清电视故障
携转原因:
故障时间:2025-01-17 19:47:30
魔百和单播/组播:单播
具体故障现象:机顶盒无法开机，
客户其他诉求:客户侧为质差终端，要求上门更换终端并一并处理故障问题。
</t>
  </si>
  <si>
    <t>2025-01-17 19:49:24</t>
  </si>
  <si>
    <t>2025-01-17 19:49:47</t>
  </si>
  <si>
    <t>SD-057-250117-340765-6673</t>
  </si>
  <si>
    <t>2025-01-17 19:46:53</t>
  </si>
  <si>
    <t>普通区域-滨海-时代花园-19506461025-1000M-业务受理宽带-次数0-202501170000539604</t>
  </si>
  <si>
    <t>202501170000539604</t>
  </si>
  <si>
    <t>202501170000539604# 宽带账号:19506461025; 联系电话：19506461025，问题类型：此工单为群障修复工单，根据群障全量闭环修复管理要求，为确保客户网络通畅，请装维人员跟进修复网络问题，谢谢！ 
 群障标题：公告。故障描述：潍坊滨海时代花园光缆故障，预估24小时恢复，请帮忙拦截,如有需要请联系片区装维师傅袁迎楷15706307104主叫号码：18315487679.0;该号码仅供参考，请优先联系宽带账号。</t>
  </si>
  <si>
    <t>2025-01-17 20:03:02</t>
  </si>
  <si>
    <t>2025-01-17 20:04:06</t>
  </si>
  <si>
    <t>SD-851-302031-7129-795</t>
  </si>
  <si>
    <t>SD-057-250117-627348-5264</t>
  </si>
  <si>
    <t>2025-01-17 17:37:36</t>
  </si>
  <si>
    <t>【调研】-80+钻石-FTTR-(目标)普通区域-临朐县-月庄自然村-15095276098-1000M-业务受理宽带-次数0-202501170000478353</t>
  </si>
  <si>
    <t>2025-01-18 17:38:00</t>
  </si>
  <si>
    <t>202501170000478353</t>
  </si>
  <si>
    <t>202501170000478353#【已关注中国移动10086微信公众号】 宽带账号:15095276098; 联系电话：15095276098，问题类型：此工单为群障修复工单，根据群障全量闭环修复管理要求，为确保客户网络通畅，请装维人员跟进修复网络问题，谢谢！ 
 群障标题：公告。故障描述：潍坊临朐县月庄自然村光缆故障，预估24小时恢复，请帮忙拦截,如有需要请联系片区装维师傅孙立圣15706307575主叫号码：13963682603.0;该号码仅供参考，请优先联系宽带账号。</t>
  </si>
  <si>
    <t>2025-01-17 17:40:21</t>
  </si>
  <si>
    <t>2025-01-17 17:40:41</t>
  </si>
  <si>
    <t>SD-851-317495-13667-27889</t>
  </si>
  <si>
    <t>SD-057-250117-274610-2274</t>
  </si>
  <si>
    <t>2025-01-17 12:06:35</t>
  </si>
  <si>
    <t>普通区域-安丘市-殷家清河村自然村-15763023235-300M-宽带上网投诉-次数1-202501160000318903</t>
  </si>
  <si>
    <t>2025-01-17 12:11:42</t>
  </si>
  <si>
    <t>2025-01-17 12:12:03</t>
  </si>
  <si>
    <t>SD-057-250117-390824-2225</t>
  </si>
  <si>
    <t>2025-01-17 12:02:16</t>
  </si>
  <si>
    <t>【追1】FTTR-普通区域-寿光市-弥河玉城二期-15621789898-1000M-宽带上网投诉-次数0-20250117115954X394831240</t>
  </si>
  <si>
    <t>20250117115954X394831240</t>
  </si>
  <si>
    <t xml:space="preserve">流程受理流水号：20250117115706156217898981056775
客户号码:15621789898
客户姓名:魏**
投诉地市:潍坊
来话流水:2025011711495846020850646
宽带账号:15621789898
宽带账号归属地市:潍坊
宽带账号归属区县:寿光市
故障地址:潍坊寿光市圣城街道圣阳街弥河玉城二期13号楼*********
联系电话:13605459481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
故障细类:宽带网速慢
携转原因:
故障时间:2025-01-17 11:57:16
具体故障现象:宽带网速慢卡顿
客户其他诉求:要求取消宽带
</t>
  </si>
  <si>
    <t>2025-01-17 12:09:35</t>
  </si>
  <si>
    <t>SD-851-279182-2191-1313</t>
  </si>
  <si>
    <t>SD-057-250117-206513-5246</t>
  </si>
  <si>
    <t>2025-01-17 17:37:00</t>
  </si>
  <si>
    <t>80+金卡-普通区域-寿光市-玉馨园小区二期-13583661189-1000M-业务受理宽带-次数0-202501170000478769</t>
  </si>
  <si>
    <t>2025-01-18 17:37:00</t>
  </si>
  <si>
    <t>202501170000478769</t>
  </si>
  <si>
    <t>202501170000478769# 宽带账号:13583661189; 联系电话：13583661189，问题类型：此工单为群障修复工单，根据群障全量闭环修复管理要求，为确保客户网络通畅，请装维人员跟进修复网络问题，谢谢！ 
 群障标题：公告。故障描述：潍坊寿光市玉馨园小区二期光缆故障，预估24小时恢复，请帮忙拦截,如有需要请联系片区装维师傅张宝庆15706307734主叫号码：13583661189.0;该号码仅供参考，请优先联系宽带账号。</t>
  </si>
  <si>
    <t>2025-01-17 17:44:21</t>
  </si>
  <si>
    <t>2025-01-17 17:44:45</t>
  </si>
  <si>
    <t>SD-851-309646-4788-1468</t>
  </si>
  <si>
    <t>SD-057-250117-246817-4352</t>
  </si>
  <si>
    <t>2025-01-17 16:12:49</t>
  </si>
  <si>
    <t>80+普通-普通区域-安丘市-镇东南村家属楼二期-15763096678-300M-宽带上网投诉-次数1-202501170000244496</t>
  </si>
  <si>
    <t>2025-01-18 17:13:00</t>
  </si>
  <si>
    <t>2025-01-17 16:16:54</t>
  </si>
  <si>
    <t>2025-01-17 16:17:37</t>
  </si>
  <si>
    <t>SD-057-250117-374250-2258</t>
  </si>
  <si>
    <t>2025-01-17 12:05:19</t>
  </si>
  <si>
    <t>80+银卡-普通区域-潍城区-殷赫庄-13806497031-100M-宽带上网投诉-次数0-202501170000258039</t>
  </si>
  <si>
    <t>202501170000258039</t>
  </si>
  <si>
    <t xml:space="preserve">202501170000258039#【已关注中国移动10086微信公众号】流程受理流水号：20250117120422138064970311058483
客户号码:13806497031
客户姓名:于**
投诉地市:潍坊
来话流水:2025011712033364420899189
宽带账号:13806497031
宽带账号归属地市:潍坊
宽带账号归属区县:潍城区
故障地址:潍坊潍城区于河街道殷赫庄殷赫庄东北3#箱*********
联系电话:13806497031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故障时间:2025-01-17 12:05:02
具体故障现象:提示网络无法连接，
客户其他诉求:客户侧为质差终端，要求上门更换终端并一并处理故障问题。
</t>
  </si>
  <si>
    <t>2025-01-17 12:09:48</t>
  </si>
  <si>
    <t>2025-01-17 12:10:09</t>
  </si>
  <si>
    <t>SD-057-250117-092146-5251</t>
  </si>
  <si>
    <t>2025-01-17 17:37:07</t>
  </si>
  <si>
    <t>普通区域-高密市-绿苑小区四期-15069663777-300M-宽带上网投诉-次数0-202501170000477339</t>
  </si>
  <si>
    <t>2025-01-18 18:38:00</t>
  </si>
  <si>
    <t>202501170000477339</t>
  </si>
  <si>
    <t>202501170000477339#宽带账号：15069663777；宽带地址：潍坊高密市朝阳街道镇府街绿苑小区四期27号楼；客户来电反映移动高清无法观看，客户无法配合进行线上指导，要求师傅上门，请协助处理，谢谢！联系电话：15069663777；联系人：女士；来电流水：2025011717320853620898066。</t>
  </si>
  <si>
    <t>2025-01-17 17:42:15</t>
  </si>
  <si>
    <t>2025-01-17 17:42:37</t>
  </si>
  <si>
    <t>SD-057-250117-718430-2948</t>
  </si>
  <si>
    <t>2025-01-17 13:26:44</t>
  </si>
  <si>
    <t>【调研】-80+银卡-普通区域-安丘市-天熙苑一期-13853628347-1000M-业务受理宽带-次数0-202501170000298323</t>
  </si>
  <si>
    <t>202501170000298323</t>
  </si>
  <si>
    <t>202501170000298323# 宽带账号:13853628347; 联系电话：13853628347，问题类型：此工单为群障修复工单，根据群障全量闭环修复管理要求，为确保客户网络通畅，请装维人员跟进修复网络问题，谢谢！ 
 群障标题：公告。故障描述：潍坊安丘市天熙苑一期光缆故障，预估24小时恢复，请帮忙拦截,如有需要请联系片区装维师傅刘鹏15706307019主叫号码：13853628347.0;该号码仅供参考，请优先联系宽带账号。</t>
  </si>
  <si>
    <t>2025-01-17 13:28:52</t>
  </si>
  <si>
    <t>2025-01-17 13:39:11</t>
  </si>
  <si>
    <t>SD-852-268146-998-1036</t>
  </si>
  <si>
    <t>SD-057-250117-437852-2919</t>
  </si>
  <si>
    <t>2025-01-17 13:23:09</t>
  </si>
  <si>
    <t>80+银卡-普通区域-昌邑市-香邑小区-13863677236-1000M-宽带上网投诉-次数0-20250117132138X298810141 二级督办</t>
  </si>
  <si>
    <t>20250117132138X298810141</t>
  </si>
  <si>
    <t xml:space="preserve">流程受理流水号：20250117132057138636772361072496
客户号码:13863677236
客户姓名:李**
投诉地市:潍坊
来话流水:2025011713202792120862886
宽带账号:13863677236
宽带账号归属地市:潍坊
宽带账号归属区县:昌邑市
故障地址:潍坊昌邑市城区和平大街香邑小区3号楼*********
联系电话:13863677236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故障时间:2025-01-17 13:21:10
具体故障现象:提示网络无法连接，
客户其他诉求:请尽快协助处理，谢谢！
</t>
  </si>
  <si>
    <t>2025-01-17 13:28:08</t>
  </si>
  <si>
    <t>2025-01-17 13:28:38</t>
  </si>
  <si>
    <t>SD-851-269424-189-5738</t>
  </si>
  <si>
    <t>SD-057-250117-091342-2906</t>
  </si>
  <si>
    <t>2025-01-17 13:21:03</t>
  </si>
  <si>
    <t>【调研】-FTTR-(目标)普通区域-奎文区-西鲍庄自然村（含水岸蓝湾）-18853656111-1000M-宽带上网投诉-次数0-20250117131946X186615553</t>
  </si>
  <si>
    <t>20250117131946X186615553</t>
  </si>
  <si>
    <t xml:space="preserve">【农村网络投诉】流程受理流水号：20250117131925188536561111072237
客户号码:18853656111
客户姓名:窦**
投诉地市:潍坊
来话流水:2025011713133555220816017
宽带账号:18853656111
宽带账号归属地市:潍坊
宽带账号归属区县:奎文区
故障地址:潍坊奎文区清池西鲍庄西鲍庄自然村（含水岸蓝湾）15号楼*********
联系电话:18853656111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光功率:-16.12
故障大类:宽带/电视
故障细类:网速慢/上网掉线(专席)
携转原因:
故障时间:2025-01-17 13:19:36
具体故障现象:网速慢卡顿，
客户其他诉求:
</t>
  </si>
  <si>
    <t>2025-01-17 13:34:35</t>
  </si>
  <si>
    <t>2025-01-17 13:35:06</t>
  </si>
  <si>
    <t>SD-851-275960-4572-2578</t>
  </si>
  <si>
    <t>SD-057-250117-845930-2271</t>
  </si>
  <si>
    <t>2025-01-17 12:06:26</t>
  </si>
  <si>
    <t>【调研】-普通区域-青州市-富贵牡丹园-13964763525-300M-业务受理宽带-次数0-202501170000258845</t>
  </si>
  <si>
    <t>202501170000258845</t>
  </si>
  <si>
    <t>202501170000258845# 导航立单,用户所在位置有群障,已向客户播报,客户要求装维回访.此工单为群障修复工单,根据群障全量闭环管理要求,为确保客户网络通畅,请装维人员跟进修复网络问题,谢谢.联系电话：13964763525</t>
  </si>
  <si>
    <t>2025-01-17 12:11:06</t>
  </si>
  <si>
    <t>2025-01-17 12:11:28</t>
  </si>
  <si>
    <t>SD-057-250117-206581-2223</t>
  </si>
  <si>
    <t>2025-01-17 12:02:06</t>
  </si>
  <si>
    <t>80+普通-普通区域-诸城市-南湖小区-15954488486-300M-宽带上网投诉-次数0-20250117115919X359584545</t>
  </si>
  <si>
    <t>20250117115919X359584545</t>
  </si>
  <si>
    <t xml:space="preserve">流程受理流水号：20250117115819159544884861057096
客户号码:15954488486
客户姓名:贾**
投诉地市:潍坊
来话流水:2025011711550843620811654
宽带账号:15954488486
宽带账号归属地市:潍坊
宽带账号归属区县:诸城市
故障地址:潍坊诸城市密州街道文化路南湖小区2号楼*********
联系电话:13963661728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故障时间:2025-01-17 12:00:02
具体故障现象:PON灯闪，
客户其他诉求:
</t>
  </si>
  <si>
    <t>2025-01-17 12:03:59</t>
  </si>
  <si>
    <t>2025-01-17 12:04:25</t>
  </si>
  <si>
    <t>SD-057-250117-362715-2957</t>
  </si>
  <si>
    <t>2025-01-17 13:27:08</t>
  </si>
  <si>
    <t>80+金卡-FTTR-普通区域-安丘市-安丘幸福家园-17861259715-500M-宽带上网投诉-次数0-202501170000299074</t>
  </si>
  <si>
    <t>202501170000299074</t>
  </si>
  <si>
    <t xml:space="preserve">202501170000299074#【已关注中国移动10086微信公众号】流程受理流水号：20250117132606178612597151073448
客户号码:17861259715
客户姓名:韩**
投诉地市:潍坊
来话流水:2025011713255067720899091
宽带账号:17861259715
宽带账号归属地市:潍坊
宽带账号归属区县:安丘市
故障地址:潍坊安丘市兴安街道潍安路幸福家园幸福家园2号楼*********
联系电话:17861259715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光功率:-12.79
故障大类:宽带/电视
故障细类:宽带无法上网
携转原因:
故障时间:2025-01-17 13:26:16
具体故障现象:用户无法提供具体故障现象，
客户其他诉求:客户侧为质差终端，要求上门更换终端并一并处理故障问题。
</t>
  </si>
  <si>
    <t>2025-01-17 13:34:34</t>
  </si>
  <si>
    <t>2025-01-17 13:34:54</t>
  </si>
  <si>
    <t>SD-851-232767-1304-15113</t>
  </si>
  <si>
    <t>SD-057-250117-796308-2903</t>
  </si>
  <si>
    <t>2025-01-17 13:20:54</t>
  </si>
  <si>
    <t>80+金卡-普通区域-寒亭区-瑞都广场-13853617188-1000M-宽带上网投诉-次数0-20250117131930X170034416</t>
  </si>
  <si>
    <t>20250117131930X170034416</t>
  </si>
  <si>
    <t xml:space="preserve">流程受理流水号：20250117131638138536171881071762
客户号码:13853617188
客户姓名:贾**
投诉地市:潍坊
来话流水:2025011713161360720834428
宽带账号:13853617188
宽带账号归属地市:潍坊
宽带账号归属区县:寒亭区
故障地址:潍坊寒亭区寒亭街道通亭街瑞都广场1号楼*********
联系电话:13853617188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故障细类:宽带无法上网
携转原因:
故障时间:2025-01-17 13:18:32
具体故障现象:用户无法提供具体故障现象，
客户其他诉求:客户表示要求免费更换路由器
</t>
  </si>
  <si>
    <t>2025-01-17 13:21:46</t>
  </si>
  <si>
    <t>SD-851-320241-1594-4920</t>
  </si>
  <si>
    <t>SD-057-250117-542680-2949</t>
  </si>
  <si>
    <t>2025-01-17 13:26:47</t>
  </si>
  <si>
    <t>(目标)普通区域-诸城市-红星家园B区-18365616115-300M-业务受理宽带-次数0-202501170000297649</t>
  </si>
  <si>
    <t>202501170000297649</t>
  </si>
  <si>
    <t>202501170000297649# 宽带账号:18365616115; 联系电话：18365616115，问题类型：此工单为群障修复工单，根据群障全量闭环修复管理要求，为确保客户网络通畅，请装维人员跟进修复网络问题，谢谢！ 
 群障标题：公告。故障描述：潍坊诸城市红星家园B区光缆故障，预估24小时恢复，请帮忙拦截,如有需要请联系片区装维师傅于东升15706307980主叫号码：18365616115.0;该号码仅供参考，请优先联系宽带账号。</t>
  </si>
  <si>
    <t>2025-01-17 13:28:46</t>
  </si>
  <si>
    <t>2025-01-17 13:29:06</t>
  </si>
  <si>
    <t>SD-057-250117-796014-6684</t>
  </si>
  <si>
    <t>2025-01-17 19:47:10</t>
  </si>
  <si>
    <t>80+金卡-普通区域-高密市-盛世御景小区-13606477578-1000M-宽带上网投诉-次数0-20250117194452X292007522</t>
  </si>
  <si>
    <t>20250117194452X292007522</t>
  </si>
  <si>
    <t xml:space="preserve">流程受理流水号：20250117194405136064775781155380
客户号码:13606477578
客户姓名:宋**
投诉地市:潍坊
来话流水:2025011719415831620866995
宽带账号:13606477578
宽带账号归属地市:潍坊
宽带账号归属区县:高密市
故障地址:潍坊高密市密水街道昌安大道盛世御景小区4号楼*********
联系电话:13465667900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故障时间:2025-01-17 19:44:12
具体故障现象:客户来电反映网速慢卡顿，我处正常排障未恢复请协助处理谢谢。
客户其他诉求:
</t>
  </si>
  <si>
    <t>2025-01-17 19:51:12</t>
  </si>
  <si>
    <t>2025-01-17 19:51:58</t>
  </si>
  <si>
    <t>SD-057-250117-935167-2960</t>
  </si>
  <si>
    <t>2025-01-17 13:27:14</t>
  </si>
  <si>
    <t>80+普通-普通区域-寿光市-王高三村自然村-13853642532-300M-业务受理宽带-次数0-202501170000298882</t>
  </si>
  <si>
    <t>202501170000298882</t>
  </si>
  <si>
    <t>202501170000298882# 宽带账号:13853642532; 联系电话：13853642532，问题类型：此工单为群障修复工单，根据群障全量闭环修复管理要求，为确保客户网络通畅，请装维人员跟进修复网络问题，谢谢！ 
 群障标题：公告。故障描述：潍坊寿光市王高三村自然村光缆故障，预估24小时恢复，请帮忙拦截,如有需要请联系片区装维师傅李志浩15706307750主叫号码：13964635913.0;该号码仅供参考，请优先联系宽带账号。</t>
  </si>
  <si>
    <t>2025-01-17 13:41:21</t>
  </si>
  <si>
    <t>2025-01-17 13:41:49</t>
  </si>
  <si>
    <t>SD-057-250117-958237-6609</t>
  </si>
  <si>
    <t>2025-01-17 19:41:02</t>
  </si>
  <si>
    <t>普通区域-昌邑市-东堤自然村-18763656225-100M-宽带上网投诉-次数0-20250117193802X882907150</t>
  </si>
  <si>
    <t>20250117193802X882907150</t>
  </si>
  <si>
    <t xml:space="preserve">【农村网络投诉】流程受理流水号：20250117193243187636562251153774
客户号码:18763656225
客户姓名:陈**
投诉地市:潍坊
来话流水:2025011719320249820814468
宽带账号:18763656225
宽带账号归属地市:潍坊
宽带账号归属区县:昌邑市
故障地址:潍坊昌邑市仓街镇东堤东堤自然村2号箱陈寿年*********
联系电话:15662555857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故障时间:2025-01-17 19:33:24
具体故障现象:光信号闪烁，拔插光钎线，指导断电重启设备无效 
客户其他诉求:
</t>
  </si>
  <si>
    <t>2025-01-17 19:48:11</t>
  </si>
  <si>
    <t>2025-01-17 19:49:23</t>
  </si>
  <si>
    <t>SD-057-250117-037954-2932</t>
  </si>
  <si>
    <t>2025-01-17 13:24:59</t>
  </si>
  <si>
    <t>普通区域-临朐县-孙家庄自然村-15153667776-300M-宽带上网投诉-次数0-202501170000297973</t>
  </si>
  <si>
    <t>202501170000297973</t>
  </si>
  <si>
    <t>202501170000297973#宽带账号：15153667776；宽带地址：潍坊临朐县龙山工业园孙家庄孙家庄自然村孙家庄；客户来电反映宽带无法上网，客户不配合排障，要求上门，请协助处理，谢谢！联系电话：15153667776；联系人：女士；来电流水：2025011713230350220880468</t>
  </si>
  <si>
    <t>2025-01-17 13:28:56</t>
  </si>
  <si>
    <t>2025-01-17 13:29:20</t>
  </si>
  <si>
    <t>SD-057-250117-912463-2261</t>
  </si>
  <si>
    <t>2025-01-17 12:05:31</t>
  </si>
  <si>
    <t>【调研】-80+普通-(目标)普通区域-昌邑市-石牛庙自然村-15153611823-300M-宽带上网投诉-次数0-20250117120309X589421773</t>
  </si>
  <si>
    <t>20250117120309X589421773</t>
  </si>
  <si>
    <t xml:space="preserve">【农村网络投诉】流程受理流水号：20250117120219151536118231058022
客户号码:15153611823
客户姓名:赵**
投诉地市:潍坊
来话流水:2025011712011560620878675
宽带账号:15153611823
宽带账号归属地市:潍坊
宽带账号归属区县:昌邑市
故障地址:潍坊昌邑市塔耳堡镇石牛庙村石牛庙自然村7号箱*********
联系电话:15153611823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故障时间:2025-01-17 11:49:42
具体故障现象:网络无法连接，客户不会操作，无法进行线上指导，请协助，谢谢
客户其他诉求:
</t>
  </si>
  <si>
    <t>2025-01-17 12:08:27</t>
  </si>
  <si>
    <t>2025-01-17 12:08:53</t>
  </si>
  <si>
    <t>SD-057-250117-276140-6612</t>
  </si>
  <si>
    <t>2025-01-17 19:41:16</t>
  </si>
  <si>
    <t>普通区域-寿光市-寿光烟草公司家属院-13863654322-300M-宽带上网投诉-次数0-20250117193849X929304684</t>
  </si>
  <si>
    <t>20250117193849X929304684</t>
  </si>
  <si>
    <t xml:space="preserve">流程受理流水号：20250117193550138636543221154199
客户号码:13863654322
客户姓名:高**
投诉地市:潍坊
来话流水:2025011719350071820830189
宽带账号:13863654322
宽带账号归属地市:潍坊
宽带账号归属区县:寿光市
故障地址:潍坊寿光市圣城街道新兴街烟草公司家属院1号楼*********
联系电话:13863654322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19:37:56
具体故障现象:无法上网，
客户其他诉求:
</t>
  </si>
  <si>
    <t>2025-01-17 19:44:02</t>
  </si>
  <si>
    <t>2025-01-17 19:44:29</t>
  </si>
  <si>
    <t>SD-057-250117-496152-4382</t>
  </si>
  <si>
    <t>2025-01-17 16:16:06</t>
  </si>
  <si>
    <t>80+银卡-普通区域-高密市-菲达新公馆-18764680454-500M-宽带上网投诉-次数0-202501170000415875</t>
  </si>
  <si>
    <t>2025-01-18 17:17:00</t>
  </si>
  <si>
    <t>202501170000415875</t>
  </si>
  <si>
    <t>202501170000415875#宽带账号：18764680454；宽带地址：潍坊高密市密水街道凤凰大街菲达新公馆3号楼；客户来电反映宽带无法上网，我处正常排查，客户不配合排障，要求上门，请协助处理，谢谢！联系电话：18764680454；联系人：先生；来电流水：2025011716130353020887237</t>
  </si>
  <si>
    <t>2025-01-17 16:17:26</t>
  </si>
  <si>
    <t>2025-01-17 16:18:57</t>
  </si>
  <si>
    <t>SD-057-250117-137028-4379</t>
  </si>
  <si>
    <t>2025-01-17 16:15:52</t>
  </si>
  <si>
    <t>【调研】-80+普通-普通区域-安丘市-后舒角埠小区-15866532234-1000M-宽带上网投诉-次数1-202501170000216158</t>
  </si>
  <si>
    <t>2025-01-18 17:16:00</t>
  </si>
  <si>
    <t>202501170000216158</t>
  </si>
  <si>
    <t xml:space="preserve">202501170000216158#流程受理流水号：20250117110646158665322341043437
客户号码:15866532234
客户姓名:王**
投诉地市:潍坊
来话流水:2025011711060226020866086
宽带账号:15866532234
宽带账号归属地市:潍坊
宽带账号归属区县:安丘市
故障地址:潍坊安丘市金冢子镇后舒角埠后舒角埠小区东院3号楼*********
联系电话:15866532234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光功率:-16.57
故障大类:宽带/电视
故障细类:宽带网速慢/卡顿
携转原因:
故障时间:2025-01-17 11:07:08
具体故障现象:频繁掉线，
客户其他诉求:客户侧为质差终端，要求上门更换终端并一并处理故障问题。
</t>
  </si>
  <si>
    <t>2025-01-17 16:19:47</t>
  </si>
  <si>
    <t>2025-01-17 16:22:01</t>
  </si>
  <si>
    <t>SD-851-291488-4151-26728</t>
  </si>
  <si>
    <t>SD-057-250117-045869-2232</t>
  </si>
  <si>
    <t>2025-01-17 12:02:36</t>
  </si>
  <si>
    <t>普通区域--null--宽带延伸服务-次数0-202501160000093374</t>
  </si>
  <si>
    <t>2025-01-18 12:00:00</t>
  </si>
  <si>
    <t>202501160000093374</t>
  </si>
  <si>
    <t>202501160000093374#受理号码 : 15153208753客户姓名 : 隋**号码归属地 : 青岛即墨 － 即墨-即墨市广宾机电维修中心用户品牌 : 全球通
15153208753客户反映多前期反映问题未解决不认可，要求再次反馈联系处理，前期工单号202501120000242295，联系电话15153208753，联系人先生，请处理，谢谢</t>
  </si>
  <si>
    <t>2025-01-18 13:39:45</t>
  </si>
  <si>
    <t>SD-057-250117-815632-6697</t>
  </si>
  <si>
    <t>2025-01-17 19:48:16</t>
  </si>
  <si>
    <t>(目标)普通区域-奎文区-赵疃小区东区-15065615565-300M-宽带延伸服务-次数0-202501170000542715</t>
  </si>
  <si>
    <t>202501170000542715</t>
  </si>
  <si>
    <t xml:space="preserve">202501170000542715#流程受理流水号：20250117194515150656155651155560
客户号码:15065615565
客户姓名:孙**
投诉地市:潍坊
来话流水:2025011719443823720880878
宽带账号:15065615565
宽带账号归属地市:潍坊
宽带账号归属区县:高新
故障地址:潍坊高新高新城区新华路赵疃小区东区14号楼*********
联系电话:15065615565
联系人:女士
工单紧急程度:非常紧急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故障时间:2025-01-17 19:43:47
具体故障现象:无法上网不在线注册灯闪烁插紧捋顺光纤线重启未恢复检查网线
</t>
  </si>
  <si>
    <t>2025-01-17 19:52:11</t>
  </si>
  <si>
    <t>2025-01-17 19:53:23</t>
  </si>
  <si>
    <t>SD-851-304397-15680-2182</t>
  </si>
  <si>
    <t>SD-057-250117-910578-6619</t>
  </si>
  <si>
    <t>2025-01-17 19:41:29</t>
  </si>
  <si>
    <t>【调研】-普通区域-高密市-守信官庄自然村-13953617580-300M-宽带上网投诉-次数0-20250117194014X141345420</t>
  </si>
  <si>
    <t>20250117194014X141345420</t>
  </si>
  <si>
    <t xml:space="preserve">【农村网络投诉】流程受理流水号：20250117193918139536175801154679
客户号码:13953617580
客户姓名:徐**
投诉地市:潍坊
来话流水:2025011719385955920851311
宽带账号:13953617580
宽带账号归属地市:潍坊
宽带账号归属区县:高密市
故障地址:潍坊高密市阚家镇守信官庄守信官庄自然村守信官庄127号16#箱*********
联系电话:13953617580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光功率:-17.95
故障大类:宽带/电视
故障细类:宽带无法上网
携转原因:
故障时间:2025-01-17 19:40:00
具体故障现象:光猫亮红灯，
客户其他诉求:
</t>
  </si>
  <si>
    <t>2025-01-17 19:43:07</t>
  </si>
  <si>
    <t>2025-01-17 19:43:27</t>
  </si>
  <si>
    <t>SD-851-257757-721-28192</t>
  </si>
  <si>
    <t>SD-057-250117-863102-2218</t>
  </si>
  <si>
    <t>2025-01-17 12:01:25</t>
  </si>
  <si>
    <t>80+普通-普通区域-昌邑市-孙斜自然村-13906467692-100M-宽带上网投诉-次数0-202501170000255723</t>
  </si>
  <si>
    <t>202501170000255723</t>
  </si>
  <si>
    <t xml:space="preserve">202501170000255723#流程受理流水号：20250117120038139064676921057647
客户号码:13906467692
客户姓名:孙**
投诉地市:潍坊
来话流水:2025011712000099420866200
宽带账号:13906467692
宽带账号归属地市:潍坊
宽带账号归属区县:昌邑市
故障地址:潍坊昌邑市围子镇孙斜村孙斜自然村扩容16号箱*********
联系电话:13906467692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光功率:-19.87
故障大类:宽带/电视
故障细类:宽带无法上网
携转原因:
故障时间:2025-01-17 12:00:52
具体故障现象:视频无法播放，
客户其他诉求:客户侧为质差终端，要求上门更换终端并一并处理故障问题。
</t>
  </si>
  <si>
    <t>2025-01-17 12:08:55</t>
  </si>
  <si>
    <t>2025-01-17 12:10:51</t>
  </si>
  <si>
    <t>SD-851-288446-11883-9929</t>
  </si>
  <si>
    <t>SD-057-250117-768491-2239</t>
  </si>
  <si>
    <t>2025-01-17 12:03:26</t>
  </si>
  <si>
    <t>普通区域-潍城区-南关房管所-13153695668-300M-魔百和投诉-次数0-202501170000258699</t>
  </si>
  <si>
    <t>202501170000258699</t>
  </si>
  <si>
    <t>202501170000258699#流程受理流水号：20250117120052131536956681057686
客户号码:13153695668
客户姓名:郑*
投诉地市:潍坊
来话流水:2025011712000889820867581
宽带账号:13153695668
宽带账号归属地市:潍坊
宽带账号归属区县:潍城区
故障地址:潍坊潍城区西关街道胜利西街南关房管所7号楼*********
联系电话:13153695668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故障细类:移动高清电视故障
携转原因:
故障时间:2025-01-17 12:05:32
魔百和单播/组播:单播
具体故障现象:点播和直播观看都出现卡顿缓冲，宽带正常使用，看电视卡已经有一个月，要求上班查看
客户其他诉求:
魔百和单/组播：单播;宽带小区$[南关房管所]$</t>
  </si>
  <si>
    <t>2025-01-17 12:07:35</t>
  </si>
  <si>
    <t>2025-01-17 12:14:54</t>
  </si>
  <si>
    <t>SD-057-250117-671825-6610</t>
  </si>
  <si>
    <t>2025-01-17 19:41:06</t>
  </si>
  <si>
    <t>【调研】-普通区域-高密市-镇府街电影大厦-15063698976-300M-宽带上网投诉-次数0-20250117193817X897796825</t>
  </si>
  <si>
    <t>20250117193817X897796825</t>
  </si>
  <si>
    <t xml:space="preserve">流程受理流水号：20250117193743150636989761154454
客户号码:15063698976
客户姓名:王*
投诉地市:潍坊
来话流水:2025011719362798420838047
宽带账号:15063698976
宽带账号归属地市:潍坊
宽带账号归属区县:高密市
故障地址:潍坊高密市醴泉街道镇府街镇府街电影大厦高密电影大厦热力泵站扩容箱*********
联系电话:18364639305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光功率:-25.22
故障大类:宽带/电视
故障细类:宽带无法上网
携转原因:
故障时间:2025-01-17 19:38:06
具体故障现象:用户无法提供具体故障现象，
客户其他诉求:
</t>
  </si>
  <si>
    <t>2025-01-17 19:42:56</t>
  </si>
  <si>
    <t>2025-01-17 19:43:29</t>
  </si>
  <si>
    <t>SD-057-250117-329140-6627</t>
  </si>
  <si>
    <t>2025-01-17 19:42:38</t>
  </si>
  <si>
    <t>普通区域-奎文区-东方春天小区-13695368508-300M-宽带上网投诉-次数0-202501170000538436</t>
  </si>
  <si>
    <t>202501170000538436</t>
  </si>
  <si>
    <t>202501170000538436#宽带账号：13695368508；宽带地址：潍坊高新高新城区东风街东方春天小区2号楼；客户来电反映宽带无法上网，客户不配合排障，要求上门，请协助处理，谢谢！联系电话：13863671158；联系人：先生；来电流水：2025011719392496520853497</t>
  </si>
  <si>
    <t>2025-01-17 19:46:31</t>
  </si>
  <si>
    <t>2025-01-17 19:46:55</t>
  </si>
  <si>
    <t>SD-057-250117-748231-4354</t>
  </si>
  <si>
    <t>2025-01-17 16:13:14</t>
  </si>
  <si>
    <t>【调研】-普通区域-诸城市-野场自然村-13963604189-300M-宽带上网投诉-次数0-202501170000411878</t>
  </si>
  <si>
    <t>2025-01-18 17:14:00</t>
  </si>
  <si>
    <t>202501170000411878</t>
  </si>
  <si>
    <t>202501170000411878#宽带账号：13963604189；宽带地址：潍坊诸城市贾悦镇野场野场自然村野场村7号箱*********
；客户来电反映宽带无法上网，客户不配合排障，要求上门，请协助处理，谢谢！联系电话：13806491884；联系人：先生；来电流水：2025011716102257820851590。</t>
  </si>
  <si>
    <t>2025-01-17 16:15:59</t>
  </si>
  <si>
    <t>2025-01-17 16:16:28</t>
  </si>
  <si>
    <t>SD-057-250117-087249-4405</t>
  </si>
  <si>
    <t>2025-01-17 16:17:07</t>
  </si>
  <si>
    <t>普通区域-潍城区-齐家庄社区东区-18365617632-300M-业务受理宽带-次数0-202501170000419568</t>
  </si>
  <si>
    <t>202501170000419568</t>
  </si>
  <si>
    <t>202501170000419568# 宽带账号:18365617632; 联系电话：18365617632，问题类型：此工单为群障修复工单，根据群障全量闭环修复管理要求，为确保客户网络通畅，请装维人员跟进修复网络问题，谢谢！ 
 群障标题：公告。故障描述：潍坊潍城区齐家庄社区东区光缆故障，预估24小时恢复，请帮忙拦截,如有需要请联系片区装维师傅刘伟15706307847主叫号码：18365617632.0;该号码仅供参考，请优先联系宽带账号。</t>
  </si>
  <si>
    <t>2025-01-17 16:23:29</t>
  </si>
  <si>
    <t>2025-01-17 16:23:54</t>
  </si>
  <si>
    <t>SD-057-250117-607541-4401</t>
  </si>
  <si>
    <t>2025-01-17 16:17:03</t>
  </si>
  <si>
    <t>FTTR-普通区域-寿光市-小东关社区-15854476111-1000M-宽带延伸服务-次数0-202501170000418325</t>
  </si>
  <si>
    <t>202501170000418325</t>
  </si>
  <si>
    <t xml:space="preserve">202501170000418325#【已关注中国移动10086微信公众号】流程受理流水号：20250117154127158544761111106153
客户号码:15854476111
客户姓名:姜**
投诉地市:潍坊
来话流水:2025011715403646220846015
宽带账号:15854476111
宽带账号归属地市:潍坊
宽带账号归属区县:寿光市
故障地址:潍坊寿光市圣城街道文庙街小东关社区2区18号箱*********
联系电话:15854476111
联系人:先生/女士
工单紧急程度:一般
是否有升级投诉倾向:否
是否重复投诉:否
是否携转意向:否
是否投诉倾向:否
是否智能网关:智能网关
当前是否在线:是
接入方式:FTTH
是否质差终端:无质差信息
光功率:-21.30
故障大类:宽带/电视
故障细类:宽带延伸服务
携转原因:
故障时间:2025-01-17 15:41:32
具体故障现象:调测其它设备，
</t>
  </si>
  <si>
    <t>2025-01-17 16:20:52</t>
  </si>
  <si>
    <t>2025-01-17 16:21:17</t>
  </si>
  <si>
    <t>SD-851-329922-12562-25058</t>
  </si>
  <si>
    <t>SD-057-250117-139407-6660</t>
  </si>
  <si>
    <t>2025-01-17 19:46:20</t>
  </si>
  <si>
    <t>80+白金-普通区域-滨海-华润世家-17667444427-1000M-宽带上网投诉-次数0-202501170000539336</t>
  </si>
  <si>
    <t>202501170000539336</t>
  </si>
  <si>
    <t>202501170000539336#宽带账号：17667444427；宽带地址：潍坊滨海央子街道北海路华润世家滨海弘润金茂府67号楼1单元13层1302；客户来电反映宽带网慢，路由器新的千兆的，按顺序重启还是不行，要求师傅上门，请协助处理，谢谢！联系电话：17667444427；联系人：先生；来电流水：2025011719364051820839137</t>
  </si>
  <si>
    <t>2025-01-17 19:49:45</t>
  </si>
  <si>
    <t>2025-01-17 19:50:11</t>
  </si>
  <si>
    <t>SD-851-287176-16821-28613</t>
  </si>
  <si>
    <t>SD-057-250117-821943-5249</t>
  </si>
  <si>
    <t>2025-01-17 17:37:05</t>
  </si>
  <si>
    <t>【调研】-80+金卡-普通区域-临朐县-谭马村自然村-13455657686-300M-宽带上网投诉-次数0-202501170000475793</t>
  </si>
  <si>
    <t>202501170000475793</t>
  </si>
  <si>
    <t xml:space="preserve">202501170000475793#流程受理流水号：20250117173623134556576861134128
客户号码:13455657686
客户姓名:谭**
投诉地市:潍坊
来话流水:2025011717355469220841079
宽带账号:13455657686
宽带账号归属地市:潍坊
宽带账号归属区县:临朐县
故障地址:潍坊临朐县城关街道谭马村谭马村自然村纸坊谭马村小谭马北12号箱（谭福生）*********
联系电话:13455657686
联系人:先生/女士
工单紧急程度:一般
是否有升级投诉倾向:否
是否重复投诉:否
是否携转意向:否
是否投诉倾向:否
是否智能网关:智能网关
当前是否在线:否
接入方式:FTTH
端到端诊断结果:用户终端认证失败
是否质差终端:是
光功率:无
故障大类:宽带/电视
故障细类:移动高清电视故障
携转原因:
故障时间:2025-01-17 17:36:47
魔百和单播/组播:单播
具体故障现象:电视提示网络类错误，
客户其他诉求:客户侧为质差终端，要求上门更换终端并一并处理故障问题。
</t>
  </si>
  <si>
    <t>2025-01-17 17:45:41</t>
  </si>
  <si>
    <t>2025-01-17 17:51:08</t>
  </si>
  <si>
    <t>SD-057-250117-903168-4384</t>
  </si>
  <si>
    <t>2025-01-17 16:16:21</t>
  </si>
  <si>
    <t>FTTR-普通区域-安丘市-大华中央城-17861210111-1000M-宽带上网投诉-次数0-202501170000416072</t>
  </si>
  <si>
    <t>202501170000416072</t>
  </si>
  <si>
    <t>202501170000416072#宽带账号17861210111：；宽带地址：潍坊安丘市兴安街道长安路大华中央城中央花园二期13-16号楼；客户来电反映宽带慢卡，客户不-配合排障，，请协助处理，谢谢！联系电话17861210111：；联系人：先生；来电流水2025011716123663820881314。</t>
  </si>
  <si>
    <t>2025-01-17 16:19:37</t>
  </si>
  <si>
    <t>2025-01-17 16:26:18</t>
  </si>
  <si>
    <t>SD-851-311362-12387-18163</t>
  </si>
  <si>
    <t>SD-057-250117-314025-6668</t>
  </si>
  <si>
    <t>2025-01-17 19:46:41</t>
  </si>
  <si>
    <t>普通区域-临朐县-小关自然村-1506568098102-100M-业务受理宽带-次数0-202501170000542696</t>
  </si>
  <si>
    <t>202501170000542696</t>
  </si>
  <si>
    <t>202501170000542696# 宽带账号:1506568098102; 联系电话：1506568098102，问题类型：此工单为群障修复工单，根据群障全量闭环修复管理要求，为确保客户网络通畅，请装维人员跟进修复网络问题，谢谢！ 
 群障标题：公告。故障描述：潍坊临朐县小关自然村光缆故障，预估24小时恢复，请帮忙拦截,如有需要请联系片区装维师傅王月军15763064116主叫号码：15065680981.0;该号码仅供参考，请优先联系宽带账号。</t>
  </si>
  <si>
    <t>2025-01-17 19:52:42</t>
  </si>
  <si>
    <t>2025-01-17 20:05:48</t>
  </si>
  <si>
    <t>SD-851-289147-10015-14774</t>
  </si>
  <si>
    <t>SD-057-250117-809275-4376</t>
  </si>
  <si>
    <t>2025-01-17 16:15:36</t>
  </si>
  <si>
    <t>【调研】-80+普通-普通区域-临朐县-民主花园-15965078239-300M-宽带上网投诉-次数0-202501170000416224</t>
  </si>
  <si>
    <t>202501170000416224</t>
  </si>
  <si>
    <t xml:space="preserve">202501170000416224#宽带帐号： 15965078239
宽带地址：潍坊临朐县城关街道弥河路临朐县弥河路沿街2号箱剪发吧（南墙）*********
客户来电表示移动高清看不了  ，经查询客户侧为质差终端，请协助上门更换终端并一并处理故障问题，谢谢！联系电话：15965078239，联系人：来电流水：2025011716132160520891322
</t>
  </si>
  <si>
    <t>2025-01-17 16:20:26</t>
  </si>
  <si>
    <t>2025-01-17 16:21:30</t>
  </si>
  <si>
    <t>SD-851-312509-24171-21994</t>
  </si>
  <si>
    <t>SD-057-250117-069872-2255</t>
  </si>
  <si>
    <t>80+银卡-普通区域-诸城市-物资局家属院-15063612235-1000M-宽带上网投诉-次数0-20250117120232X552456147</t>
  </si>
  <si>
    <t>20250117120232X552456147</t>
  </si>
  <si>
    <t xml:space="preserve">流程受理流水号：20250117115936150636122351057402
客户号码:15063612235
客户姓名:何**
投诉地市:潍坊
来话流水:2025011711560876320823244
宽带账号:15063612235
宽带账号归属地市:潍坊
宽带账号归属区县:诸城市
故障地址:潍坊诸城市密州街道和平街物资局家属院4号楼（白楼）*********
联系电话:15964315775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故障时间:2025-01-17 12:03:18
具体故障现象:光猫灯正常  不在线   重启未恢复
客户其他诉求:
</t>
  </si>
  <si>
    <t>2025-01-17 12:15:33</t>
  </si>
  <si>
    <t>2025-01-17 12:16:01</t>
  </si>
  <si>
    <t>SD-057-250117-634052-2242</t>
  </si>
  <si>
    <t>2025-01-17 12:03:42</t>
  </si>
  <si>
    <t>【调研】-普通区域-寒亭区-庆鹏国际大厦-17852588890-1000M-宽带上网投诉-次数0-202501170000258785</t>
  </si>
  <si>
    <t>202501170000258785</t>
  </si>
  <si>
    <t>202501170000258785#流程受理流水号：20250117120313178525888901058210
客户号码:17852588890
客户姓名:孙**
投诉地市:潍坊
来话流水:2025011712012652420880437
宽带账号:17852588890
宽带账号归属地市:潍坊
宽带账号归属区县:寒亭区
故障地址:潍坊寒亭区寒亭街道幸福路庆鹏国际大厦庆鹏学府4号楼*********
联系电话:17852588890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光功率:-18.72
故障大类:宽带/电视
故障细类:网速慢/上网掉线(专席)
携转原因:
故障时间:2025-01-17 12:05:30
具体故障现象:网速慢卡顿，
客户其他诉求:
;宽带小区$[庆鹏国际大厦]$</t>
  </si>
  <si>
    <t>2025-01-17 12:20:17</t>
  </si>
  <si>
    <t>2025-01-17 12:43:08</t>
  </si>
  <si>
    <t>SD-851-313256-13226-3846</t>
  </si>
  <si>
    <t>SD-057-250117-780923-6657</t>
  </si>
  <si>
    <t>2025-01-17 19:46:08</t>
  </si>
  <si>
    <t>【调研】-普通区域-诸城市-祥和小区-13863647340-300M-业务受理宽带-次数0-202501170000540801</t>
  </si>
  <si>
    <t>202501170000540801</t>
  </si>
  <si>
    <t>202501170000540801#【已关注中国移动10086微信公众号】 宽带账号:13863647340; 联系电话：13863647340，问题类型：此工单为群障修复工单，根据群障全量闭环修复管理要求，为确保客户网络通畅，请装维人员跟进修复网络问题，谢谢！ 
 群障标题：公告。故障描述：潍坊诸城市祥和小区光缆故障，预估24小时恢复，请帮忙拦截,如有需要请联系片区装维师傅石震15706307950主叫号码：13863647340.0;该号码仅供参考，请优先联系宽带账号。</t>
  </si>
  <si>
    <t>2025-01-17 19:48:43</t>
  </si>
  <si>
    <t>2025-01-17 19:49:30</t>
  </si>
  <si>
    <t>SD-851-259253-40623-24092</t>
  </si>
  <si>
    <t>2025-01-17 19:47:21</t>
  </si>
  <si>
    <t>【调研】-普通区域-诸城市-枫香小镇-13864639583-100M-宽带上网投诉-次数0-202501170000542695 一级督办</t>
  </si>
  <si>
    <t>202501170000542695</t>
  </si>
  <si>
    <t>2025-01-17 19:48:42</t>
  </si>
  <si>
    <t>2025-01-17 19:49:33</t>
  </si>
  <si>
    <t>SD-057-250117-503476-5218</t>
  </si>
  <si>
    <t>2025-01-17 17:34:18</t>
  </si>
  <si>
    <t>【调研】-80+银卡-普通区域-奎文区-奎文鸿基花园-18866192999-200M-宽带上网投诉-次数0-202501170000475440</t>
  </si>
  <si>
    <t>2025-01-18 18:35:00</t>
  </si>
  <si>
    <t>202501170000475440</t>
  </si>
  <si>
    <t>202501170000475440#宽带账号：18866192999；宽带地址：潍坊奎文区北苑街道北宫街恒义紫园小区；客户来电反映宽带电视机无法观看，客户不配合排障，要求上门，请协助处理，谢谢！联系电话：18206488759；联系人：女士；来电流水：2025011717285874920861454</t>
  </si>
  <si>
    <t>2025-01-17 17:38:53</t>
  </si>
  <si>
    <t>SD-852-243470-1304-28888</t>
  </si>
  <si>
    <t>SD-057-250117-306842-5197</t>
  </si>
  <si>
    <t>2025-01-17 17:31:58</t>
  </si>
  <si>
    <t>80+普通-普通区域-坊子区-南流河北村-13583621839-300M-魔百和投诉-次数0-202501170000475525</t>
  </si>
  <si>
    <t>2025-01-18 18:32:00</t>
  </si>
  <si>
    <t>202501170000475525</t>
  </si>
  <si>
    <t>202501170000475525#流程受理流水号：20250117172841135836218391132435
客户号码:13583621839
客户姓名:张**
投诉地市:潍坊
来话流水:2025011717195819020850783
宽带账号:13583621839
宽带账号归属地市:潍坊
宽带账号归属区县:坊子区
故障地址:潍坊坊子区坊安街办南流河北村南流河北村
联系电话:13583621839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故障细类:移动高清电视故障(专席)
携转原因:
故障时间:2025-01-17 17:29:01
魔百和单播/组播:组播
具体故障现象:电视提示网络类错误，修复重启无效。
客户其他诉求:
魔百和单/组播：组播;宽带小区$[南流河北村]$</t>
  </si>
  <si>
    <t>2025-01-17 17:35:09</t>
  </si>
  <si>
    <t>2025-01-17 17:35:35</t>
  </si>
  <si>
    <t>SD-851-329108-21830-24871</t>
  </si>
  <si>
    <t>SD-057-250117-127860-4381</t>
  </si>
  <si>
    <t>2025-01-17 16:16:04</t>
  </si>
  <si>
    <t>80+银卡-普通区域-潍城区-华府名城-13863600197-300M-宽带上网投诉-次数0-202501170000413573</t>
  </si>
  <si>
    <t>202501170000413573</t>
  </si>
  <si>
    <t>202501170000413573#13863600197 客户来电反映电视无法正常观看，经查询客户侧为质差机顶盒终端，请协助上门更换终端并一并处理故障问题，谢谢！联系电话：本机；联系人：女士，先生；来电流水：2025011716103549920854480</t>
  </si>
  <si>
    <t>2025-01-17 16:21:45</t>
  </si>
  <si>
    <t>2025-01-17 16:22:07</t>
  </si>
  <si>
    <t>SD-057-250117-473289-4365</t>
  </si>
  <si>
    <t>2025-01-17 16:14:15</t>
  </si>
  <si>
    <t>80+普通-普通区域-高密市-珠江帝景-15163611288-300M-宽带上网投诉-次数0-20250117161231X551599844</t>
  </si>
  <si>
    <t>2025-01-18 17:15:00</t>
  </si>
  <si>
    <t>20250117161231X551599844</t>
  </si>
  <si>
    <t xml:space="preserve">流程受理流水号：20250117161135151636112881113811
客户号码:15163611288
客户姓名:许**
投诉地市:潍坊
来话流水:2025011716043059120872280
宽带账号:15163611288
宽带账号归属地市:潍坊
宽带账号归属区县:高密市
故障地址:潍坊高密市柏城镇月潭路珠江帝景高密珠江帝景6号楼2单元102
联系电话:13475661904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光功率:-18.92
故障大类:宽带/电视
故障细类:宽带无法上网(专席)
携转原因:
故障时间:2025-01-17 16:11:48
具体故障现象:提示网络无法连接，光猫正常，修复重启路由器，重新连接无效。
客户其他诉求:
</t>
  </si>
  <si>
    <t>2025-01-17 16:16:03</t>
  </si>
  <si>
    <t>2025-01-17 16:17:15</t>
  </si>
  <si>
    <t>SD-057-250117-346580-2276</t>
  </si>
  <si>
    <t>2025-01-17 12:06:38</t>
  </si>
  <si>
    <t>【调研】-80+普通-普通区域-安丘市-大华中央城-13780816099-300M-业务受理宽带-次数0-202501170000258948</t>
  </si>
  <si>
    <t>202501170000258948</t>
  </si>
  <si>
    <t>202501170000258948# 宽带账号:13780816099; 联系电话：13780816099，问题类型：此工单为群障修复工单，根据群障全量闭环修复管理要求，为确保客户网络通畅，请装维人员跟进修复网络问题，谢谢！ 
 群障标题：公告。故障描述：潍坊安丘市大华中央城光缆故障，预估24小时恢复，请帮忙拦截,如有需要请联系片区装维师傅周龙涛15706307025主叫号码：13780816099.0;该号码仅供参考，请优先联系宽带账号。</t>
  </si>
  <si>
    <t>2025-01-17 12:15:47</t>
  </si>
  <si>
    <t>2025-01-17 12:16:25</t>
  </si>
  <si>
    <t>SD-851-310057-8430-20350</t>
  </si>
  <si>
    <t>SD-057-250117-862159-2222</t>
  </si>
  <si>
    <t>2025-01-17 12:02:02</t>
  </si>
  <si>
    <t>普通区域-诸城市-南湖公寓-15163605028-300M-宽带上网投诉-次数0-20250117115906X346332601</t>
  </si>
  <si>
    <t>20250117115906X346332601</t>
  </si>
  <si>
    <t xml:space="preserve">流程受理流水号：20250117115701151636050281056756
客户号码:15163605028
客户姓名:周**
投诉地市:潍坊
来话流水:2025011711563335620828085
宽带账号:15163605028
宽带账号归属地市:潍坊
宽带账号归属区县:诸城市
故障地址:潍坊诸城市密州街道文化路南湖公寓4号楼*********
联系电话:15163605028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故障时间:2025-01-17 11:57:17
具体故障现象:PON灯闪，指导操作未恢复。
客户其他诉求:
</t>
  </si>
  <si>
    <t>2025-01-17 12:05:25</t>
  </si>
  <si>
    <t>2025-01-17 12:05:41</t>
  </si>
  <si>
    <t>SD-851-256675-8367-17288</t>
  </si>
  <si>
    <t>2025-01-17 19:45:58</t>
  </si>
  <si>
    <t>80+银卡-普通区域-寿光市-王望中学前小区-15266367786-200M-魔百和投诉-次数0-202501170000541426 一级督办</t>
  </si>
  <si>
    <t>202501170000541426</t>
  </si>
  <si>
    <t>2025-01-17 19:49:49</t>
  </si>
  <si>
    <t>2025-01-17 19:52:56</t>
  </si>
  <si>
    <t>SD-057-250117-897450-347</t>
  </si>
  <si>
    <t>2025-01-17 08:56:37</t>
  </si>
  <si>
    <t>普通区域-奎文区-南屯新村-18853627209-200M-业务受理宽带-次数0-202501170000107056</t>
  </si>
  <si>
    <t>2025-01-18 08:57:00</t>
  </si>
  <si>
    <t>202501170000107056</t>
  </si>
  <si>
    <t>202501170000107056# 宽带账号:18853627209; 联系电话：18853627209，问题类型：此工单为群障修复工单，根据群障全量闭环修复管理要求，为确保客户网络通畅，请装维人员跟进修复网络问题，谢谢！ 
 群障标题：公告。故障描述：潍坊奎文区南屯新村光缆故障，预估24小时恢复，请帮忙拦截,如有需要请联系片区装维师傅段孝冬15706366517主叫号码：18853627209.0;该号码仅供参考，请优先联系宽带账号。</t>
  </si>
  <si>
    <t>2025-01-17 09:00:54</t>
  </si>
  <si>
    <t>2025-01-17 09:01:09</t>
  </si>
  <si>
    <t>SD-852-295276-2395-27749</t>
  </si>
  <si>
    <t>SD-057-250117-879364-5632</t>
  </si>
  <si>
    <t>2025-01-17 18:08:58</t>
  </si>
  <si>
    <t>80+金卡-FTTR-普通区域-奎文区-东河西市场-18263678000-1000M-宽带上网投诉-次数0-20250117150204X324073162</t>
  </si>
  <si>
    <t>20250117150204X324073162</t>
  </si>
  <si>
    <t>受理号码 : 18263678000客户姓名 : 马*号码归属地 : 潍坊奎文 － 奎文用户品牌 : 全球通，用户来电要求要求换个地址安装全光全光WiFi，在线查询全光已经安装上了，需要到营业厅办理移机，用户不认可，表示自己当时没有安装，家里还有全光WiFi的 设备，请处理，联系电话：本机，联系人：本机，录音流水：2025011713591063220800965</t>
  </si>
  <si>
    <t>2025-01-17 18:13:10</t>
  </si>
  <si>
    <t>2025-01-17 18:13:26</t>
  </si>
  <si>
    <t>SD-057-250117-791430-5615</t>
  </si>
  <si>
    <t>2025-01-17 18:07:49</t>
  </si>
  <si>
    <t>80+普通-(目标)普通区域-昌乐县-高家辛牟-15265686377-100M-宽带延伸服务-次数0-202501170000496409</t>
  </si>
  <si>
    <t>202501170000496409</t>
  </si>
  <si>
    <t xml:space="preserve">202501170000496409#流程受理流水号：20250117180635152656863771140188
客户号码:15265686377
客户姓名:高**
投诉地市:潍坊
来话流水:2025011718055860820851731
宽带账号:15265686377
宽带账号归属地市:潍坊
宽带账号归属区县:昌乐县
故障地址:潍坊昌乐县营丘镇高家辛牟高家辛牟高家辛牟村4#*********
联系电话:15265686377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故障时间:2025-01-17 18:08:11
具体故障现象:调测其它设备，
</t>
  </si>
  <si>
    <t>2025-01-17 18:12:53</t>
  </si>
  <si>
    <t>2025-01-17 18:13:21</t>
  </si>
  <si>
    <t>SD-851-293725-7350-27696</t>
  </si>
  <si>
    <t>SD-057-250117-024789-184</t>
  </si>
  <si>
    <t>2025-01-17 08:43:16</t>
  </si>
  <si>
    <t>【调研】-普通区域-奎文区-晨晟世纪城-18206361237-300M-宽带上网投诉-次数0-202501170000098693</t>
  </si>
  <si>
    <t>202501170000098693</t>
  </si>
  <si>
    <t xml:space="preserve">202501170000098693#宽带账号：18206361237；宽带地址：潍坊奎文区北苑街道虞河路晨晟世纪城9号楼；客户来电反映宽带网速很慢，要求师傅上门，请协助处理，谢谢！联系电话：18206361357；联系人：女士；来电流水：2025011708403363820873863 </t>
  </si>
  <si>
    <t>2025-01-17 08:47:06</t>
  </si>
  <si>
    <t>2025-01-17 08:51:27</t>
  </si>
  <si>
    <t>SD-057-250117-719085-319</t>
  </si>
  <si>
    <t>2025-01-17 08:55:29</t>
  </si>
  <si>
    <t>普通区域-昌邑市-邑城水岸小区（北区）-13563620028-300M-宽带延伸服务-次数0-202501170000106530</t>
  </si>
  <si>
    <t>202501170000106530</t>
  </si>
  <si>
    <t xml:space="preserve">202501170000106530#【已关注中国移动10086微信公众号】流程受理流水号：20250117085343135636200281006054
客户号码:13563620028
客户姓名:张*
投诉地市:潍坊
来话流水:2025011708531809120877950
宽带账号:13563620028
宽带账号归属地市:潍坊
宽带账号归属区县:昌邑市
故障地址:潍坊昌邑市城区和平大街邑城水岸小区（北区）35号楼1单元14楼*********
联系电话:18706577977
联系人:先生/女士
工单紧急程度:一般
是否有升级投诉倾向:否
是否重复投诉:否
是否携转意向:否
是否投诉倾向:否
是否智能网关:智能网关
当前是否在线:是
接入方式:FTTH
是否质差终端:无质差信息
光功率:-18.32
故障大类:宽带/电视
故障细类:宽带延伸服务
携转原因:
故障时间:2025-01-17 08:53:06
具体故障现象:魔百盒开关坏
</t>
  </si>
  <si>
    <t>2025-01-17 09:01:14</t>
  </si>
  <si>
    <t>2025-01-17 09:01:40</t>
  </si>
  <si>
    <t>SD-057-250117-795436-298</t>
  </si>
  <si>
    <t>2025-01-17 08:52:58</t>
  </si>
  <si>
    <t>【调研】-80+金卡-普通区域-诸城市-东陈家庄自然村-15963471036-1000M-宽带上网投诉-次数0-202501170000103623</t>
  </si>
  <si>
    <t>202501170000103623</t>
  </si>
  <si>
    <t xml:space="preserve">202501170000103623#流程受理流水号：20250117085022159634710361005105
客户号码:15963471036
客户姓名:范**
投诉地市:潍坊
来话流水:2025011708500065920848365
宽带账号:15963471036
宽带账号归属地市:潍坊
宽带账号归属区县:诸城市
故障地址:潍坊诸城市林家村镇东陈家庄东陈家庄自然村东陈家庄村西南8#箱*********
联系电话:15965036362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光功率:-16.40
故障大类:宽带/电视
故障细类:移动高清电视故障
携转原因:
故障时间:2025-01-17 08:51:20
魔百和单播/组播:组播
具体故障现象:电视直播或点播无法观看，
客户其他诉求:客户侧为质差终端，要求上门更换终端并一并处理故障问题。
</t>
  </si>
  <si>
    <t>2025-01-17 08:56:47</t>
  </si>
  <si>
    <t>2025-01-17 08:57:15</t>
  </si>
  <si>
    <t>SD-851-316256-23486-542</t>
  </si>
  <si>
    <t>SD-057-250117-659814-334</t>
  </si>
  <si>
    <t>2025-01-17 08:56:19</t>
  </si>
  <si>
    <t>80+普通-普通区域-昌乐县-明仕豪庭沿街-13053676706-1000M-宽带上网投诉-次数0-20250117085554X354135553</t>
  </si>
  <si>
    <t>20250117085554X354135553</t>
  </si>
  <si>
    <t xml:space="preserve">流程受理流水号：20250117085424130536767061006238
客户号码:13053676706
客户姓名:高**
投诉地市:潍坊
来话流水:2025011708540414020885056
宽带账号:13053676706
宽带账号归属地市:潍坊
宽带账号归属区县:昌乐县
故障地址:潍坊昌乐县城关街道方山路明仕豪庭沿街明仕豪庭沿街1#*********
联系电话:15964332766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故障细类:宽带无法上网
携转原因:
故障时间:2025-01-17 08:54:50
具体故障现象:提示网络无法连接，
客户其他诉求:
</t>
  </si>
  <si>
    <t>2025-01-17 08:57:46</t>
  </si>
  <si>
    <t>2025-01-17 09:03:13</t>
  </si>
  <si>
    <t>SD-851-324952-6698-23422</t>
  </si>
  <si>
    <t>2025-01-17 18:41:41</t>
  </si>
  <si>
    <t>80+金卡-普通区域-坊子区-港涘村村自然村-13563640978-1000M-宽带上网投诉-次数0-20250117184014X414077533 一级督办</t>
  </si>
  <si>
    <t>20250117184014X414077533</t>
  </si>
  <si>
    <t>2025-01-17 18:44:23</t>
  </si>
  <si>
    <t>2025-01-17 18:44:40</t>
  </si>
  <si>
    <t>SD-057-250117-029867-5596</t>
  </si>
  <si>
    <t>2025-01-17 18:06:31</t>
  </si>
  <si>
    <t>【调研】-80+银卡-普通区域-寿光市-后疃村自然村-15863618805-300M-业务受理宽带-次数0-202501170000497771</t>
  </si>
  <si>
    <t>202501170000497771</t>
  </si>
  <si>
    <t>202501170000497771# 宽带账号:15863618805; 联系电话：15863618805，问题类型：此工单为群障修复工单，根据群障全量闭环修复管理要求，为确保客户网络通畅，请装维人员跟进修复网络问题，谢谢！ 
 群障标题：公告。故障描述：潍坊寿光市后疃村自然村光缆故障，预估24小时恢复，请帮忙拦截,如有需要请联系片区装维师傅李志浩15706307750主叫号码：15863618805.0;该号码仅供参考，请优先联系宽带账号。</t>
  </si>
  <si>
    <t>2025-01-17 18:18:48</t>
  </si>
  <si>
    <t>2025-01-17 18:19:24</t>
  </si>
  <si>
    <t>SD-851-258293-12661-17190</t>
  </si>
  <si>
    <t>SD-057-250117-046938-5588</t>
  </si>
  <si>
    <t>2025-01-17 18:06:18</t>
  </si>
  <si>
    <t>【调研】-(目标)普通区域-安丘市-保元村自然村-15624237936-1000M-业务受理宽带-次数0-202501170000497077</t>
  </si>
  <si>
    <t>202501170000497077</t>
  </si>
  <si>
    <t>202501170000497077# 宽带账号:15624237936; 联系电话：15624237936，问题类型：此工单为群障修复工单，根据群障全量闭环修复管理要求，为确保客户网络通畅，请装维人员跟进修复网络问题，谢谢！ 
 群障标题：公告。故障描述：潍坊安丘市保元村自然村主缆故障，预估24小时恢复，请帮忙拦截。主叫号码：15662461256.0;该号码仅供参考，请优先联系宽带账号。</t>
  </si>
  <si>
    <t>2025-01-17 18:15:24</t>
  </si>
  <si>
    <t>2025-01-17 18:16:25</t>
  </si>
  <si>
    <t>SD-057-250117-942738-306</t>
  </si>
  <si>
    <t>2025-01-17 08:53:29</t>
  </si>
  <si>
    <t>【调研】-普通区域-临朐县-核桃园自然村-15964048866-200M-宽带上网投诉-次数0-202501170000104111</t>
  </si>
  <si>
    <t>2025-01-18 09:54:00</t>
  </si>
  <si>
    <t>202501170000104111</t>
  </si>
  <si>
    <t xml:space="preserve">202501170000104111#流程受理流水号：20250117085156159640488661005530
客户号码:15964048866
客户姓名:周*
投诉地市:潍坊
来话流水:2025011708513397520862132
宽带账号:15964048866
宽带账号归属地市:潍坊
宽带账号归属区县:临朐县
故障地址:潍坊临朐县蒋峪镇人民政府核桃园核桃园自然村核桃园3#林召义*********
联系电话:15964048866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故障时间:2025-01-17 08:53:03
具体故障现象:电脑无法上网，
客户其他诉求:客户侧为质差终端，要求上门更换终端并一并处理故障问题。
</t>
  </si>
  <si>
    <t>2025-01-17 08:56:08</t>
  </si>
  <si>
    <t>2025-01-17 08:57:49</t>
  </si>
  <si>
    <t>SD-057-250117-047963-275</t>
  </si>
  <si>
    <t>2025-01-17 08:50:28</t>
  </si>
  <si>
    <t>普通区域-安丘市-古槐小区-15866541778-300M-宽带上网投诉-次数0-202501170000101807</t>
  </si>
  <si>
    <t>202501170000101807</t>
  </si>
  <si>
    <t>202501170000101807#流程受理流水号：20250117084940158665417781004923
客户号码:15866541778
客户姓名:刘*
投诉地市:潍坊
来话流水:2025011708485544320838932
宽带账号:15866541778
宽带账号归属地市:潍坊
宽带账号归属区县:安丘市
故障地址:潍坊安丘市兴安街道青云山路古槐小区迁26号楼*********
联系电话:15866541778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08:35:46
具体故障现象:光猫亮红灯，
客户其他诉求:要求退还无法使用期间的宽带费用，
;宽带小区$[古槐小区]$</t>
  </si>
  <si>
    <t>2025-01-17 08:52:42</t>
  </si>
  <si>
    <t>2025-01-17 08:53:00</t>
  </si>
  <si>
    <t>SD-851-269087-22880-14895</t>
  </si>
  <si>
    <t>SD-057-250117-956302-5601</t>
  </si>
  <si>
    <t>2025-01-17 18:06:39</t>
  </si>
  <si>
    <t>【调研】-80+普通-普通区域-奎文区-领秀华城-15963685730-300M-业务受理宽带-次数0-202501170000497019</t>
  </si>
  <si>
    <t>202501170000497019</t>
  </si>
  <si>
    <t>202501170000497019# 宽带账号:15963685730; 联系电话：15963685730，问题类型：此工单为群障修复工单，根据群障全量闭环修复管理要求，为确保客户网络通畅，请装维人员跟进修复网络问题，谢谢！ 
 群障标题：公告。故障描述：领秀华城主叫号码：15963685730.0;该号码仅供参考，请优先联系宽带账号。</t>
  </si>
  <si>
    <t>2025-01-17 18:13:35</t>
  </si>
  <si>
    <t>2025-01-17 18:14:00</t>
  </si>
  <si>
    <t>SD-057-250117-258476-3119</t>
  </si>
  <si>
    <t>2025-01-17 13:47:20</t>
  </si>
  <si>
    <t>普通区域-昌邑市-东角兰村自然村-15854427541-100M-业务受理宽带-次数0-202501170000308952</t>
  </si>
  <si>
    <t>202501170000308952</t>
  </si>
  <si>
    <t>202501170000308952# 宽带账号:15854427541; 联系电话：15854427541，问题类型：此工单为群障修复工单，根据群障全量闭环修复管理要求，为确保客户网络通畅，请装维人员跟进修复网络问题，谢谢！ 
 群障标题：公告。故障描述：潍坊昌邑市东角兰村自然村光缆故障，预估24小时恢复，请帮忙拦截,如有需要请联系片区装维师傅李勇15706307207主叫号码：15854427541.0;该号码仅供参考，请优先联系宽带账号。</t>
  </si>
  <si>
    <t>2025-01-17 13:49:46</t>
  </si>
  <si>
    <t>2025-01-17 13:50:10</t>
  </si>
  <si>
    <t>2025-01-17 13:45:38</t>
  </si>
  <si>
    <t>80+普通-普通区域-诸城市-龙泉庄园-15864322100-500M-宽带上网投诉-次数0-202501170000307487 一级督办</t>
  </si>
  <si>
    <t>202501170000307487</t>
  </si>
  <si>
    <t>2025-01-17 13:48:44</t>
  </si>
  <si>
    <t>2025-01-17 13:52:49</t>
  </si>
  <si>
    <t>SD-851-330405-19718-17684</t>
  </si>
  <si>
    <t>SD-057-250117-738415-329</t>
  </si>
  <si>
    <t>2025-01-17 08:56:10</t>
  </si>
  <si>
    <t>【调研】-FTTR-普通区域-安丘市-卫生局红十字会-18366571867-1000M-宽带上网投诉-次数0-20250117085456X296100756</t>
  </si>
  <si>
    <t>20250117085456X296100756</t>
  </si>
  <si>
    <t xml:space="preserve">流程受理流水号：20250117085212183665718671005612
客户号码:18366571867
客户姓名:王**
投诉地市:潍坊
来话流水:2025011708472713520826301
宽带账号:18366571867
宽带账号归属地市:潍坊
宽带账号归属区县:安丘市
故障地址:潍坊安丘市兴安街道永安路健康路卫生局家属院卫生局红十字会家属院*********
联系电话:18366571867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光功率:-26.77
故障大类:宽带/电视
故障细类:网速慢/上网掉线(专席)
携转原因:
故障时间:2025-01-17 08:52:34
具体故障现象:网速慢卡顿，
客户其他诉求:客户要求赔偿，具体金额未提供
</t>
  </si>
  <si>
    <t>2025-01-17 09:11:11</t>
  </si>
  <si>
    <t>2025-01-17 09:11:31</t>
  </si>
  <si>
    <t>SD-851-283317-15362-23807</t>
  </si>
  <si>
    <t>SD-057-250117-086291-6085</t>
  </si>
  <si>
    <t>2025-01-17 18:48:19</t>
  </si>
  <si>
    <t>【调研】-80+金卡-(目标)普通区域-坊子区-后柿子园村自然村-13465735827-1000M-宽带上网投诉-次数0-202501170000516707</t>
  </si>
  <si>
    <t>202501170000516707</t>
  </si>
  <si>
    <t>202501170000516707#宽带账号：13465735827；宽带地址：潍坊峡山区郑公街道后柿子园村后柿子园村自然村后柿子园扩容2*；客户来电反映宽带无法使用 ，客户不在现场，无法配合线上指导/客户不配合排障，要求上门，请协助处理，谢谢！联系电话：13562640534；联系人：先生；来电流水：2025011718455037920846231。</t>
  </si>
  <si>
    <t>2025-01-17 18:58:01</t>
  </si>
  <si>
    <t>2025-01-17 18:58:37</t>
  </si>
  <si>
    <t>SD-057-250117-207193-168</t>
  </si>
  <si>
    <t>2025-01-17 08:41:24</t>
  </si>
  <si>
    <t>普通区域-诸城市-孟疃井丘社区-15265602983-100M-宽带上网投诉-次数0-20250117084038X438234716</t>
  </si>
  <si>
    <t>2025-01-18 09:42:00</t>
  </si>
  <si>
    <t>20250117084038X438234716</t>
  </si>
  <si>
    <t xml:space="preserve">流程受理流水号：20250117083800152656029831002039
客户号码:15265602983
客户姓名:张**
投诉地市:潍坊
来话流水:2025011708374312520854473
宽带账号:15265602983
宽带账号归属地市:潍坊
宽带账号归属区县:诸城市
故障地址:潍坊诸城市贾悦镇孟疃井丘社区孟疃井丘社区井丘社区8号箱*********
联系电话:15265602983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08:39:44
具体故障现象:光猫亮红灯，
客户其他诉求:
</t>
  </si>
  <si>
    <t>2025-01-17 08:42:57</t>
  </si>
  <si>
    <t>2025-01-17 08:43:23</t>
  </si>
  <si>
    <t>SD-057-250117-732941-3100</t>
  </si>
  <si>
    <t>2025-01-17 13:46:48</t>
  </si>
  <si>
    <t>普通区域-潍城区-军埠口村自然村-15166467136-300M-业务受理宽带-次数0-202501170000307424</t>
  </si>
  <si>
    <t>202501170000307424</t>
  </si>
  <si>
    <t>202501170000307424# 宽带账号:15166467136; 联系电话：15166467136，问题类型：此工单为群障修复工单，根据群障全量闭环修复管理要求，为确保客户网络通畅，请装维人员跟进修复网络问题，谢谢！ 
 群障标题：公告。故障描述：潍坊潍城区军埠口村自然村光缆故障，预估24小时恢复，请帮忙拦截,如有需要请联系片区装维师傅张翔宇15706307859主叫号码：15166467136.0;该号码仅供参考，请优先联系宽带账号。</t>
  </si>
  <si>
    <t>2025-01-17 14:31:26</t>
  </si>
  <si>
    <t>2025-01-17 14:31:47</t>
  </si>
  <si>
    <t>SD-057-250117-467950-6073</t>
  </si>
  <si>
    <t>2025-01-17 18:47:07</t>
  </si>
  <si>
    <t>80+金卡-普通区域-寒亭区-邦盛书香苑小区-13562686177-300M-宽带上网投诉-次数0-202501170000518698</t>
  </si>
  <si>
    <t>202501170000518698</t>
  </si>
  <si>
    <t xml:space="preserve">202501170000518698#流程受理流水号：20250117184607135626861771146722
客户号码:13562686177
客户姓名:刘**
投诉地市:潍坊
来话流水:2025011718452058320842949
宽带账号:13562686177
宽带账号归属地市:潍坊
宽带账号归属区县:寒亭区
故障地址:潍坊寒亭区开元街道祥亭街邦盛书香苑小区2号楼*********
联系电话:13515369395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光功率:-17.98
故障大类:宽带/电视
故障细类:移动高清电视故障
携转原因:
故障时间:2025-01-17 18:46:15
魔百和单播/组播:单播
具体故障现象:机顶盒无法开机，
客户其他诉求:客户侧为质差终端，要求上门更换终端并一并处理故障问题。
</t>
  </si>
  <si>
    <t>2025-01-17 18:49:11</t>
  </si>
  <si>
    <t>2025-01-17 19:08:56</t>
  </si>
  <si>
    <t>SD-057-250117-092763-3054</t>
  </si>
  <si>
    <t>2025-01-17 13:40:35</t>
  </si>
  <si>
    <t>【调研】-普通区域-奎文区-金鸾御景城-13793641514-300M-宽带上网投诉-次数0-202501170000303284</t>
  </si>
  <si>
    <t>202501170000303284</t>
  </si>
  <si>
    <t>202501170000303284#宽带账号：13793641514；联系电话：13793641514宽带地址：潍坊奎文区梨园街道文化路金鸾御景城金銮御景城4号楼*；客户来电反映网络不能用*，线上指导无法配合操作，要求上门处理, 来电流水：2025011713384008720898490</t>
  </si>
  <si>
    <t>2025-01-17 13:46:02</t>
  </si>
  <si>
    <t>2025-01-17 13:46:24</t>
  </si>
  <si>
    <t>SD-057-250117-790541-3099</t>
  </si>
  <si>
    <t>2025-01-17 13:46:44</t>
  </si>
  <si>
    <t>【调研】-80+白金-FTTR-普通区域-寒亭区-中南珑悦-15763096333-1000M-业务受理宽带-次数0-202501170000309340</t>
  </si>
  <si>
    <t>202501170000309340</t>
  </si>
  <si>
    <t>202501170000309340#【已关注中国移动10086微信公众号】 宽带账号:15763096333; 联系电话：15763096333，问题类型：此工单为群障修复工单，根据群障全量闭环修复管理要求，为确保客户网络通畅，请装维人员跟进修复网络问题，谢谢！ 
 群障标题：公告。故障描述：潍坊寒亭区中南珑悦光缆故障，预估24小时恢复，请帮忙拦截,如有需要请联系片区装维师傅孙坤照15706307458主叫号码：15763096333.0;该号码仅供参考，请优先联系宽带账号。</t>
  </si>
  <si>
    <t>2025-01-17 13:50:39</t>
  </si>
  <si>
    <t>2025-01-17 13:59:05</t>
  </si>
  <si>
    <t>SD-852-268554-1956-14959</t>
  </si>
  <si>
    <t>2025-01-17 08:53:15</t>
  </si>
  <si>
    <t>普通区域-昌邑市-常屯村楼区-18863619553-1000M-宽带上网投诉-次数0-20250117085118X788026590 一级督办</t>
  </si>
  <si>
    <t>20250117085118X788026590</t>
  </si>
  <si>
    <t>2025-01-17 08:55:45</t>
  </si>
  <si>
    <t>2025-01-17 08:57:01</t>
  </si>
  <si>
    <t>SD-851-271129-14-12159</t>
  </si>
  <si>
    <t>SD-057-250117-053164-352</t>
  </si>
  <si>
    <t>2025-01-17 08:57:05</t>
  </si>
  <si>
    <t>FTTR-普通区域-寿光市-吕一村自然村-19558520111-1000M-宽带上网投诉-次数0-202501170000109236</t>
  </si>
  <si>
    <t>202501170000109236</t>
  </si>
  <si>
    <t>202501170000109236#流程受理流水号：20250117085614195585201111006759
客户号码:19558520111
客户姓名:张**
投诉地市:潍坊
来话流水:2025011708503167220852805
宽带账号:19558520111
宽带账号归属地市:潍坊
宽带账号归属区县:寿光市
故障地址:潍坊寿光市纪台镇吕一村吕一村自然村扩容38号箱*********
联系电话:19558520111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光功率:-18.06
故障大类:宽带/电视
故障细类:网速慢/上网掉线(专席)
携转原因:
故障时间:2025-01-17 08:56:30
具体故障现象:频繁掉线，
客户其他诉求:请协助处理，谢谢
;宽带小区$[吕一村自然村]$</t>
  </si>
  <si>
    <t>2025-01-17 09:00:53</t>
  </si>
  <si>
    <t>2025-01-17 09:01:19</t>
  </si>
  <si>
    <t>SD-851-258396-6264-6271</t>
  </si>
  <si>
    <t>SD-057-250117-175264-342</t>
  </si>
  <si>
    <t>2025-01-17 08:56:28</t>
  </si>
  <si>
    <t>FTTR-普通区域-高密市-四季阳光-15269669301-1000M-宽带上网投诉-次数0-202501170000107028</t>
  </si>
  <si>
    <t>202501170000107028</t>
  </si>
  <si>
    <t>202501170000107028#王**15269669301
号码归属地潍坊高密 － 高密
客户来电反映
潍坊高密市密水街道凤凰大街四季阳光高密四季阳光9号楼3单元201
宽带无法上网，电视无法观看，自己不会操作，请协助处理，谢谢联系电话15269669301
2025011708515084920864672</t>
  </si>
  <si>
    <t>2025-01-17 08:57:29</t>
  </si>
  <si>
    <t>2025-01-17 08:57:47</t>
  </si>
  <si>
    <t>SD-851-273629-11275-19171</t>
  </si>
  <si>
    <t>SD-057-250117-786391-6056</t>
  </si>
  <si>
    <t>2025-01-17 18:46:18</t>
  </si>
  <si>
    <t>【调研】-80+银卡-普通区域-青州市-国泰家园二期-15898944330-1000M-业务受理宽带-次数0-202501170000518677</t>
  </si>
  <si>
    <t>202501170000518677</t>
  </si>
  <si>
    <t>202501170000518677#【已关注中国移动10086微信公众号】 宽带账号:15898944330; 联系电话：15898944330，问题类型：此工单为群障修复工单，根据群障全量闭环修复管理要求，为确保客户网络通畅，请装维人员跟进修复网络问题，谢谢！ 
 群障标题：公告。故障描述：潍坊青州市国泰家园二期光缆故障，预估24小时恢复，请帮忙拦截,如有需要请联系片区装维师傅李国军15706307631主叫号码：15898944330.0;该号码仅供参考，请优先联系宽带账号。</t>
  </si>
  <si>
    <t>2025-01-17 18:50:52</t>
  </si>
  <si>
    <t>2025-01-17 18:51:13</t>
  </si>
  <si>
    <t>SD-057-250117-294785-190</t>
  </si>
  <si>
    <t>2025-01-17 08:44:06</t>
  </si>
  <si>
    <t>【调研】-80+银卡-普通区域-寿光市-寿光文苑小区三-13695366107-500M-宽带上网投诉-次数0-20250117084126X486434775</t>
  </si>
  <si>
    <t>20250117084126X486434775</t>
  </si>
  <si>
    <t xml:space="preserve">流程受理流水号：20250117084017136953661071002587
客户号码:13695366107
客户姓名:亓**
投诉地市:潍坊
来话流水:2025011708383945520860515
宽带账号:13695366107
宽带账号归属地市:潍坊
宽带账号归属区县:寿光市
故障地址:潍坊寿光市侯镇侯镇中心街文苑小区8号楼*********
联系电话:13695366907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故障时间:2025-01-17 08:30:46
具体故障现象:光猫亮红灯，插紧屡直光纤线 重启光猫 未恢复
客户其他诉求:
</t>
  </si>
  <si>
    <t>2025-01-17 08:55:44</t>
  </si>
  <si>
    <t>2025-01-17 08:56:17</t>
  </si>
  <si>
    <t>SD-057-250117-279834-332</t>
  </si>
  <si>
    <t>2025-01-17 08:56:15</t>
  </si>
  <si>
    <t>80+银卡-普通区域-高密市-水岸东方二期小区-13964786955-1000M-业务受理宽带-次数0-202501170000106833</t>
  </si>
  <si>
    <t>202501170000106833</t>
  </si>
  <si>
    <t>202501170000106833# 宽带账号:13964786955; 联系电话：13964786955，问题类型：此工单为群障修复工单，根据群障全量闭环修复管理要求，为确保客户网络通畅，请装维人员跟进修复网络问题，谢谢！ 
 群障标题：公告。故障描述：潍坊高密市水岸东方二期小区光缆故障，预估24小时恢复，请帮忙拦截,如有需要请联系片区装维师傅范文就15706307339主叫号码：13964786955.0;该号码仅供参考，请优先联系宽带账号。</t>
  </si>
  <si>
    <t>2025-01-17 09:18:52</t>
  </si>
  <si>
    <t>2025-01-17 09:19:18</t>
  </si>
  <si>
    <t>SD-851-236545-22939-14461</t>
  </si>
  <si>
    <t>SD-057-250117-863219-286</t>
  </si>
  <si>
    <t>2025-01-17 08:51:16</t>
  </si>
  <si>
    <t>80+银卡-(目标)普通区域-昌乐县-上海花园-15169508143-1000M-宽带上网投诉-次数0-202501170000104681</t>
  </si>
  <si>
    <t>202501170000104681</t>
  </si>
  <si>
    <t>202501170000104681#流程受理流水号：20250117085052151695081431005237
客户号码:15169508143
客户姓名:张**
投诉地市:潍坊
来话流水:2025011708485071720838259
宽带账号:15169508143
宽带账号归属地市:潍坊
宽带账号归属区县:昌乐县
故障地址:潍坊昌乐县城关街道方山路上海花园11号楼*********
联系电话:15169508143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故障细类:宽带无法上网
携转原因:
故障时间:2025-01-17 08:51:01
具体故障现象:打不开网页，
客户其他诉求:
;宽带小区$[上海花园]$</t>
  </si>
  <si>
    <t>2025-01-17 08:57:41</t>
  </si>
  <si>
    <t>2025-01-17 08:58:01</t>
  </si>
  <si>
    <t>SD-851-255831-21182-6094</t>
  </si>
  <si>
    <t>SD-057-250117-982367-6027</t>
  </si>
  <si>
    <t>2025-01-17 18:41:28</t>
  </si>
  <si>
    <t>FTTR-普通区域-奎文区-金宝会展中心-13646467879-1000M-宽带上网投诉-次数0-20250117183952X392652950</t>
  </si>
  <si>
    <t>20250117183952X392652950</t>
  </si>
  <si>
    <t xml:space="preserve">流程受理流水号：20250117183346136464678791144828
客户号码:13646467879
客户姓名:孙**
投诉地市:潍坊
来话流水:2025011718283667520829961
宽带账号:13646467879
宽带账号归属地市:潍坊
宽带账号归属区县:奎文区
故障地址:潍坊奎文区宝通街渭州路中白实业
联系电话:13646467879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故障时间:2025-01-17 18:34:48
具体故障现象:客户来电反映宽带无法上网，光猫无法使用，请协助，谢谢
客户其他诉求:
</t>
  </si>
  <si>
    <t>2025-01-17 18:44:32</t>
  </si>
  <si>
    <t>2025-01-17 18:57:07</t>
  </si>
  <si>
    <t>SD-852-339894-78-7562</t>
  </si>
  <si>
    <t>SD-057-250117-018496-5642</t>
  </si>
  <si>
    <t>2025-01-17 18:09:36</t>
  </si>
  <si>
    <t>普通区域-临朐县-隆祥家园-13280181267-300M-宽带上网投诉-次数0-202501170000499862</t>
  </si>
  <si>
    <t>202501170000499862</t>
  </si>
  <si>
    <t>202501170000499862# 宽带账号：13280181267；宽带地址：潍坊临朐县东城街道朐阳路隆祥家园3号楼3单元2楼东户；客户来电反映电脑无法上网，客户不在现场，无法配合线上指导/客户不配合排障，要求上门，请协助处理，谢谢！联系电话：13280181267；联系人：女士；来电流水：2025011718061912120854702。</t>
  </si>
  <si>
    <t>2025-01-17 18:24:38</t>
  </si>
  <si>
    <t>2025-01-17 18:25:18</t>
  </si>
  <si>
    <t>SD-057-250117-137594-231</t>
  </si>
  <si>
    <t>2025-01-17 08:46:33</t>
  </si>
  <si>
    <t>【调研】-80+普通-普通区域-奎文区-祥瑞家园-15063435089-300M-业务受理宽带-次数0-202501170000100573</t>
  </si>
  <si>
    <t>202501170000100573</t>
  </si>
  <si>
    <t>202501170000100573#【已关注中国移动10086微信公众号】 宽带账号:15063435089; 联系电话：15063435089，问题类型：此工单为群障修复工单，根据群障全量闭环修复管理要求，为确保客户网络通畅，请装维人员跟进修复网络问题，谢谢！ 
 群障标题：公告。故障描述：祥瑞家园主叫号码：15063435089.0;该号码仅供参考，请优先联系宽带账号。</t>
  </si>
  <si>
    <t>2025-01-17 08:49:16</t>
  </si>
  <si>
    <t>2025-01-17 08:49:32</t>
  </si>
  <si>
    <t>SD-057-250117-586493-3120</t>
  </si>
  <si>
    <t>2025-01-17 13:47:23</t>
  </si>
  <si>
    <t>普通区域-诸城市-华诚悦府-13615365416-200M-宽带上网投诉-次数0-20250117134647X807020398</t>
  </si>
  <si>
    <t>20250117134647X807020398</t>
  </si>
  <si>
    <t xml:space="preserve">流程受理流水号：20250117134555136153654161077421
客户号码:13615365416
客户姓名:逄**
投诉地市:潍坊
来话流水:2025011713445220320855691
宽带账号:13615365416
宽带账号归属地市:潍坊
宽带账号归属区县:诸城市
故障地址:潍坊诸城市密州街道繁荣路华诚悦府5号楼*********
联系电话:15863667432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光功率:-24.94
故障大类:宽带/电视
故障细类:宽带无法上网
携转原因:
故障时间:2025-01-17 13:46:06
具体故障现象:提示网络无法连接，
客户其他诉求:
</t>
  </si>
  <si>
    <t>2025-01-17 13:49:03</t>
  </si>
  <si>
    <t>2025-01-17 13:52:51</t>
  </si>
  <si>
    <t>SD-057-250117-872493-6035</t>
  </si>
  <si>
    <t>2025-01-17 18:43:09</t>
  </si>
  <si>
    <t>【调研】-80+普通-普通区域-诸城市-连丰家园-15963674075-200M-魔百和投诉-次数0-202501170000515205</t>
  </si>
  <si>
    <t>202501170000515205</t>
  </si>
  <si>
    <t>202501170000515205#流程受理流水号：20250117183606159636740751145197
客户号码:15963674075
客户姓名:穆**
投诉地市:潍坊
来话流水:2025011718342788220871163
宽带账号:15963674075
宽带账号归属地市:潍坊
宽带账号归属区县:诸城市
故障地址:潍坊诸城市密州街道北关路连丰家园连丰家园68号楼*********
联系电话:15963674075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光功率:-16.00
故障大类:宽带/电视
故障细类:移动高清电视故障(专席)
携转原因:
故障时间:2025-01-17 18:23:42
魔百和单播/组播:组播
具体故障现象:机顶盒卡在开机页面，客户不会操作，无法进行线上指导，请协助，谢谢
客户其他诉求:
魔百和单/组播：组播;宽带小区$[连丰家园]$</t>
  </si>
  <si>
    <t>2025-01-17 18:46:29</t>
  </si>
  <si>
    <t>2025-01-17 18:46:59</t>
  </si>
  <si>
    <t>SD-851-249045-122798-9890</t>
  </si>
  <si>
    <t>SD-057-250117-037215-5560</t>
  </si>
  <si>
    <t>2025-01-17 18:04:58</t>
  </si>
  <si>
    <t>普通区域-诸城市-史家庄子自然村-19577758732-200M-宽带上网投诉-次数0-202501170000493993</t>
  </si>
  <si>
    <t>202501170000493993</t>
  </si>
  <si>
    <t xml:space="preserve">202501170000493993#宽带账号：19577758732；宽带地址：潍坊诸城市百尺河镇史家庄子史家庄子自然村史家庄子村东北4号箱*********；客户来电反映宽带不能用 要求师傅上门，请协助处理，谢谢！联系电话：；19577758732联系人：；来电流水：2025011717391151620878010。 </t>
  </si>
  <si>
    <t>2025-01-17 18:08:04</t>
  </si>
  <si>
    <t>2025-01-17 18:09:18</t>
  </si>
  <si>
    <t>SD-057-250117-251970-197</t>
  </si>
  <si>
    <t>2025-01-17 08:44:27</t>
  </si>
  <si>
    <t>【调研】-普通区域-诸城市-东西楼子自然村-15053600698-200M-宽带上网投诉-次数0-202501170000100712</t>
  </si>
  <si>
    <t>2025-01-18 09:45:00</t>
  </si>
  <si>
    <t>202501170000100712</t>
  </si>
  <si>
    <t xml:space="preserve">202501170000100712#【已关注中国移动10086微信公众号】流程受理流水号：20250117084402150536006981003463
客户号码:15053600698
客户姓名:张*
投诉地市:潍坊
来话流水:2025011708435055220898024
宽带账号:15053600698
宽带账号归属地市:潍坊
宽带账号归属区县:诸城市
故障地址:潍坊诸城市石桥子镇东西楼子东西楼子自然村东西楼子村19号箱*********
联系电话:15053600698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故障时间:2025-01-17 08:44:09
具体故障现象:打不开网页，
客户其他诉求:客户侧为质差终端，要求上门更换终端并一并处理故障问题。
</t>
  </si>
  <si>
    <t>2025-01-17 08:47:03</t>
  </si>
  <si>
    <t>2025-01-17 08:47:31</t>
  </si>
  <si>
    <t>SD-057-250117-567243-3114</t>
  </si>
  <si>
    <t>2025-01-17 13:47:14</t>
  </si>
  <si>
    <t>80+普通-普通区域-寿光市-蒋家集村自然村-15854476669-1000M-宽带上网投诉-次数0-20250117134617X777742902</t>
  </si>
  <si>
    <t>20250117134617X777742902</t>
  </si>
  <si>
    <t xml:space="preserve">【农村网络投诉】流程受理流水号：20250117134550158544766691077401
客户号码:15854476669
客户姓名:孙**
投诉地市:潍坊
来话流水:2025011713442883520852130
宽带账号:15854476669
宽带账号归属地市:潍坊
宽带账号归属区县:寿光市
故障地址:潍坊寿光市孙家集街道蒋家集村蒋家集村自然村蒋家集村扩容2号箱*********
联系电话:15854476669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光功率:-21.13
故障大类:宽带/电视
故障细类:宽带无法上网(专席)
携转原因:
故障时间:2025-01-17 13:48:12
具体故障现象:提示网络无法连接，
客户其他诉求:
</t>
  </si>
  <si>
    <t>2025-01-17 14:02:23</t>
  </si>
  <si>
    <t>2025-01-17 14:02:41</t>
  </si>
  <si>
    <t>SD-851-264788-11562-7412</t>
  </si>
  <si>
    <t>SD-057-250117-891243-6054</t>
  </si>
  <si>
    <t>2025-01-17 18:46:12</t>
  </si>
  <si>
    <t>【调研】-80+普通-(目标)普通区域-安丘市-尚水名邸-15265671297-100M-业务受理宽带-次数0-202501170000518576</t>
  </si>
  <si>
    <t>202501170000518576</t>
  </si>
  <si>
    <t>202501170000518576# 宽带账号:15265671297; 联系电话：15265671297，问题类型：此工单为群障修复工单，根据群障全量闭环修复管理要求，为确保客户网络通畅，请装维人员跟进修复网络问题，谢谢！ 
 群障标题：公告。故障描述：潍坊安丘市尚水名邸光缆故障，预估24小时恢复，请帮忙拦截,如有需要请联系片区装维师傅董策策15706307059主叫号码：15169667079.0;该号码仅供参考，请优先联系宽带账号。</t>
  </si>
  <si>
    <t>2025-01-17 19:13:26</t>
  </si>
  <si>
    <t>2025-01-17 19:13:54</t>
  </si>
  <si>
    <t>SD-057-250117-347186-6076</t>
  </si>
  <si>
    <t>2025-01-17 18:47:17</t>
  </si>
  <si>
    <t>【调研】-普通区域-寿光市-御景名都二期-15866191000-300M-宽带上网投诉-次数0-20250117184624X784888988</t>
  </si>
  <si>
    <t>20250117184624X784888988</t>
  </si>
  <si>
    <t xml:space="preserve">流程受理流水号：20250117184503158661910001146538
客户号码:15866191000
客户姓名:董*
投诉地市:潍坊
来话流水:2025011718432470220830774
宽带账号:15866191000
宽带账号归属地市:潍坊
宽带账号归属区县:寿光市
故障地址:潍坊寿光市洛城街道尧河路御景名都锦园2号楼1单元902*********
联系电话:15866191000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故障细类:网速慢/上网掉线(专席)
携转原因:
故障时间:2025-01-17 18:51:24
具体故障现象:光猫灯正常但电脑手机无法上网，
客户其他诉求:
</t>
  </si>
  <si>
    <t>2025-01-17 18:52:03</t>
  </si>
  <si>
    <t>2025-01-17 18:52:19</t>
  </si>
  <si>
    <t>SD-057-250117-710542-3121</t>
  </si>
  <si>
    <t>2025-01-17 13:47:26</t>
  </si>
  <si>
    <t>普通区域-奎文区-广圣苑二期-13964773998-1000M-宽带延伸服务-次数0-202501170000309366</t>
  </si>
  <si>
    <t>202501170000309366</t>
  </si>
  <si>
    <t xml:space="preserve">202501170000309366#流程受理流水号：20250117134507139647739981077254
客户号码:13964773998
客户姓名:徐**
投诉地市:潍坊
来话流水:2025011713415966720828920
宽带账号:13964773998
宽带账号归属地市:潍坊
宽带账号归属区县:奎文区
故障地址:潍坊奎文区廿里堡街道潍州路广圣苑二期10号楼*********
联系电话:13964773998
联系人:先生/女士
工单紧急程度:紧急
是否有升级投诉倾向:否
是否重复投诉:否
是否携转意向:否
是否投诉倾向:否
是否智能网关:智能网关
当前是否在线:是
接入方式:FTTH
是否质差终端:无质差信息
光功率:-19.58
故障大类:宽带/电视
故障细类:宽带延伸服务
携转原因:
故障时间:2025-01-17 13:41:44
具体故障现象:调测路由器，
</t>
  </si>
  <si>
    <t>2025-01-17 13:50:44</t>
  </si>
  <si>
    <t>2025-01-17 13:51:19</t>
  </si>
  <si>
    <t>SD-851-265315-393-29352</t>
  </si>
  <si>
    <t>SD-057-250117-075432-5578</t>
  </si>
  <si>
    <t>2025-01-17 18:05:55</t>
  </si>
  <si>
    <t>80+银卡-普通区域-潍城区-鸢都新城-18765696763-200M-业务受理宽带-次数0-202501170000495197</t>
  </si>
  <si>
    <t>202501170000495197</t>
  </si>
  <si>
    <t>202501170000495197# 宽带账号:18765696763; 联系电话：18765696763，问题类型：此工单为群障修复工单，根据群障全量闭环修复管理要求，为确保客户网络通畅，请装维人员跟进修复网络问题，谢谢！ 
 群障标题：公告。故障描述：潍坊潍城区鸢都新城光缆故障，预估24小时恢复，请帮忙拦截,如有需要请联系片区装维师傅孙宗来15706307854主叫号码：18765696763.0;该号码仅供参考，请优先联系宽带账号。</t>
  </si>
  <si>
    <t>2025-01-17 18:11:33</t>
  </si>
  <si>
    <t>2025-01-17 18:12:17</t>
  </si>
  <si>
    <t>SD-057-250117-729013-5571</t>
  </si>
  <si>
    <t>2025-01-17 18:05:33</t>
  </si>
  <si>
    <t>80+银卡-普通区域-寿光市-田柳镇王高高六村西种植园区-13854442285-500M-宽带上网投诉-次数0-20250117180330X210558471</t>
  </si>
  <si>
    <t>20250117180330X210558471</t>
  </si>
  <si>
    <t xml:space="preserve">【农村网络投诉】流程受理流水号：20250117180201138544422851139298
客户号码:13854442285
客户姓名:董*
投诉地市:潍坊
来话流水:2025011718014008720814570
宽带账号:13854442285
宽带账号归属地市:潍坊
宽带账号归属区县:寿光市
故障地址:潍坊寿光市田柳盐青路田柳镇王高高六村西种植园区1号箱*********
联系电话:13854442285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18:03:03
具体故障现象:提示网络无法连接，
客户其他诉求:
</t>
  </si>
  <si>
    <t>2025-01-17 18:16:51</t>
  </si>
  <si>
    <t>2025-01-17 18:17:08</t>
  </si>
  <si>
    <t>SD-851-296386-15823-18436</t>
  </si>
  <si>
    <t>SD-057-250117-974536-5546</t>
  </si>
  <si>
    <t>2025-01-17 18:03:26</t>
  </si>
  <si>
    <t>80+普通-普通区域-奎文区-金都花园-15953601377-1000M-宽带延伸服务-次数0-202501170000495279</t>
  </si>
  <si>
    <t>202501170000495279</t>
  </si>
  <si>
    <t xml:space="preserve">202501170000495279#流程受理流水号：20250117180231159536013771139395
客户号码:15953601377
客户姓名:都**
投诉地市:潍坊
来话流水:2025011717592545320893481
宽带账号:15953601377
宽带账号归属地市:潍坊
宽带账号归属区县:奎文区
故障地址:潍坊奎文区北苑街道玉清街金都花园21号楼*********
联系电话:15953601377
联系人:先生/女士
工单紧急程度:一般
是否有升级投诉倾向:否
是否重复投诉:否
是否携转意向:否
是否投诉倾向:否
是否智能网关:智能网关
当前是否在线:是
接入方式:FTTH
是否质差终端:无质差信息
光功率:-22.51
故障大类:宽带/电视
故障细类:宽带延伸服务
携转原因:
故障时间:2025-01-17 18:00:13
具体故障现象:新增加一根网线，
</t>
  </si>
  <si>
    <t>2025-01-17 18:07:47</t>
  </si>
  <si>
    <t>2025-01-17 18:08:09</t>
  </si>
  <si>
    <t>SD-851-317722-21319-26994</t>
  </si>
  <si>
    <t>SD-057-250117-102384-3074</t>
  </si>
  <si>
    <t>2025-01-17 13:44:01</t>
  </si>
  <si>
    <t>普通区域-昌乐县-华普御景园-15964317998-100M-宽带上网投诉-次数0-202501170000307379</t>
  </si>
  <si>
    <t>202501170000307379</t>
  </si>
  <si>
    <t>202501170000307379#？ 宽带账号：15964317998；联系电话：13953668958宽带地址：潍坊昌乐县城关街道孤山街华普御景园3号楼客户来电反映宽带不能用，线上指导无法配合操作，要求上门处理, 来电流水：2025011713403127620815310</t>
  </si>
  <si>
    <t>2025-01-17 13:45:55</t>
  </si>
  <si>
    <t>2025-01-17 13:46:23</t>
  </si>
  <si>
    <t>SD-057-250117-781639-3061</t>
  </si>
  <si>
    <t>2025-01-17 13:41:44</t>
  </si>
  <si>
    <t>【调研】-80+银卡-FTTR-普通区域-奎文区-高新城市广场三期-15153619565-1000M-宽带上网投诉-次数0-202501170000306192</t>
  </si>
  <si>
    <t>202501170000306192</t>
  </si>
  <si>
    <t xml:space="preserve">202501170000306192#流程受理流水号：20250117134109151536195651076402
客户号码:15153619565
客户姓名:张**
投诉地市:潍坊
来话流水:2025011713403760920816234
宽带账号:15153619565
宽带账号归属地市:潍坊
宽带账号归属区县:高新
故障地址:潍坊高新高新城区健康街高新城市广场三期20号楼*********
联系电话:15153619565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故障时间:2025-01-17 13:40:40
具体故障现象:打不开网页，
客户其他诉求:客户侧为质差终端，要求上门更换终端并一并处理故障问题。
</t>
  </si>
  <si>
    <t>2025-01-17 13:42:56</t>
  </si>
  <si>
    <t>2025-01-17 13:45:06</t>
  </si>
  <si>
    <t>SD-851-265414-17778-7453</t>
  </si>
  <si>
    <t>SD-057-250117-170836-5566</t>
  </si>
  <si>
    <t>2025-01-17 18:05:20</t>
  </si>
  <si>
    <t>80+金卡-普通区域-诸城市-东霞岗村-13780820410-1000M-魔百和投诉-次数0-20250117180240X160630740</t>
  </si>
  <si>
    <t>20250117180240X160630740</t>
  </si>
  <si>
    <t>【农村网络投诉】流程受理流水号：20250117180001137808204101138895
客户号码:13780820410
客户姓名:赵**
投诉地市:潍坊
来话流水:2025011717452854920847535
宽带账号:13780820410
宽带账号归属地市:潍坊
宽带账号归属区县:诸城市
故障地址:潍坊诸城市相州镇东霞岗东霞岗村东霞岗村东6#箱*********
联系电话:13780820410
联系人:先生/女士
工单紧急程度:非常紧急
是否有升级投诉倾向:是
是否重复投诉:否
是否携转意向:是
是否投诉倾向:是
是否智能网关:智能网关
当前是否在线:是
接入方式:FTTH
端到端诊断结果:客户侧设备问题（新增）
是否质差终端:无质差信息
光功率:-18.38
故障大类:宽带/电视
故障细类:移动高清电视故障(专席)
携转原因:
故障时间:2025-01-17 18:01:49
魔百和单播/组播:组播
具体故障现象:电视打开后操作繁琐，客户老人不会操作
客户其他诉求:客户要求打开电视后直接进入直播，要求经验丰富的师傅上门处理，客户自行联系过师傅，但是没有解决，客户表示强烈不满，有工信部投诉意向
魔百和单/组播：组播</t>
  </si>
  <si>
    <t>2025-01-17 18:12:50</t>
  </si>
  <si>
    <t>2025-01-17 18:18:14</t>
  </si>
  <si>
    <t>SD-851-276688-15869-13822</t>
  </si>
  <si>
    <t>SD-057-250117-091764-366</t>
  </si>
  <si>
    <t>2025-01-17 08:59:07</t>
  </si>
  <si>
    <t>普通区域-坊子区-作山潍水新村-15854427573-500M-宽带上网投诉-次数0-20250117085713X433153963</t>
  </si>
  <si>
    <t>20250117085713X433153963</t>
  </si>
  <si>
    <t xml:space="preserve">【农村网络投诉】流程受理流水号：20250117085634158544275731006852
客户号码:15854427573
客户姓名:张**
投诉地市:潍坊
来话流水:2025011708555854720803024
宽带账号:15854427573
宽带账号归属地市:潍坊
宽带账号归属区县:坊子区
故障地址:潍坊坊子区岞山街道作山潍水新村作山潍水新村9号楼*********
联系电话:15854427573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08:56:46
具体故障现象:提示网络无法连接，
客户其他诉求:
</t>
  </si>
  <si>
    <t>2025-01-17 09:00:10</t>
  </si>
  <si>
    <t>2025-01-17 09:00:43</t>
  </si>
  <si>
    <t>SD-057-250117-057864-5590</t>
  </si>
  <si>
    <t>2025-01-17 18:06:21</t>
  </si>
  <si>
    <t>【调研】-80+金卡-FTTR-普通区域-寿光市-曹家村-13406656071-1000M-魔百和投诉-次数0-202501170000497280</t>
  </si>
  <si>
    <t>202501170000497280</t>
  </si>
  <si>
    <t>202501170000497280#流程受理流水号：20250117180358134066560711139675
客户号码:13406656071
客户姓名:郑*
投诉地市:潍坊
来话流水:2025011718013272520813529
宽带账号:13406656071
宽带账号归属地市:潍坊
宽带账号归属区县:寿光市
故障地址:潍坊寿光市孙家集街道曹家村曹家村曹家村2号箱（王建奎外墙）*********
联系电话:13406656071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故障细类:移动高清电视故障(专席)
携转原因:
故障时间:2025-01-17 18:04:50
魔百和单播/组播:单播
具体故障现象:点播和直播观看都出现卡顿缓冲，客户来电反映电视机观看卡顿，我处正常排查未恢复，请协助处理谢谢
客户其他诉求:
魔百和单/组播：单播;宽带小区$[曹家村]$</t>
  </si>
  <si>
    <t>2025-01-17 18:18:47</t>
  </si>
  <si>
    <t>2025-01-17 18:19:11</t>
  </si>
  <si>
    <t>SD-851-328091-4717-10800</t>
  </si>
  <si>
    <t>SD-057-250117-134759-233</t>
  </si>
  <si>
    <t>2025-01-17 08:46:37</t>
  </si>
  <si>
    <t>80+普通-普通区域-坊子区-南流小尚庄村-13625364497-300M-业务受理宽带-次数0-202501170000099956</t>
  </si>
  <si>
    <t>202501170000099956</t>
  </si>
  <si>
    <t>202501170000099956# 宽带账号:13625364497; 联系电话：13625364497，问题类型：此工单为群障修复工单，根据群障全量闭环修复管理要求，为确保客户网络通畅，请装维人员跟进修复网络问题，谢谢！ 
 群障标题：公告。故障描述：潍坊坊子区南流小尚庄村光缆故障，预估24小时恢复，请帮忙拦截,如有需要请联系片区装维师傅杜召龙15706307249主叫号码：13625364497.0;该号码仅供参考，请优先联系宽带账号。</t>
  </si>
  <si>
    <t>2025-01-17 08:49:02</t>
  </si>
  <si>
    <t>2025-01-17 08:54:35</t>
  </si>
  <si>
    <t>SD-851-303535-46-29246</t>
  </si>
  <si>
    <t>SD-057-250117-439281-3052</t>
  </si>
  <si>
    <t>2025-01-17 13:40:06</t>
  </si>
  <si>
    <t>【调研】-普通区域-诸城市-北石桥-13964697918-300M-宽带上网投诉-次数0-202501170000301692</t>
  </si>
  <si>
    <t>202501170000301692</t>
  </si>
  <si>
    <t>202501170000301692#13964697918客户来电反映宽带无法使用，拒绝排障 ，线上排障不认可，要求维修人员上门维修，请尽快协助处理，谢谢  联系人：先生 联系电话：本机 流水：2025011713352251720869004</t>
  </si>
  <si>
    <t>2025-01-17 13:45:37</t>
  </si>
  <si>
    <t>2025-01-17 13:45:53</t>
  </si>
  <si>
    <t>SD-851-261075-13236-11981</t>
  </si>
  <si>
    <t>SD-057-250117-801243-5540</t>
  </si>
  <si>
    <t>2025-01-17 18:02:41</t>
  </si>
  <si>
    <t>普通区域-诸城市-芦山家园-18754480126-200M-宽带上网投诉-次数0-20250117180132X924142850</t>
  </si>
  <si>
    <t>20250117180132X924142850</t>
  </si>
  <si>
    <t xml:space="preserve">流程受理流水号：20250117180054187544801261139093
客户号码:18754480126
客户姓名:杨**
投诉地市:潍坊
来话流水:2025011718003020920803692
宽带账号:18754480126
宽带账号归属地市:潍坊
宽带账号归属区县:诸城市
故障地址:潍坊诸城市密州街道薛馆路芦山家园15号楼*********
联系电话:18754480126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18:01:10
具体故障现象:光猫亮红灯，
客户其他诉求:
</t>
  </si>
  <si>
    <t>2025-01-17 18:04:34</t>
  </si>
  <si>
    <t>2025-01-17 18:04:56</t>
  </si>
  <si>
    <t>SD-057-250117-284536-297</t>
  </si>
  <si>
    <t>2025-01-17 08:52:56</t>
  </si>
  <si>
    <t>80+白金-普通区域-潍城区-名都百盛园-13506495266-1000M-宽带上网投诉-次数0-202501170000104270</t>
  </si>
  <si>
    <t>202501170000104270</t>
  </si>
  <si>
    <t>202501170000104270#宽带账号：13506495266 ；宽带地址：潍坊潍城区南关街道安顺路名都百盛园6号楼* ；客户来电反映家里没网  ，不在家，请协助处理。来电流水：2025011708493118820844081  联系电话：13506495266</t>
  </si>
  <si>
    <t>2025-01-17 08:57:45</t>
  </si>
  <si>
    <t>2025-01-17 08:58:12</t>
  </si>
  <si>
    <t>SD-851-340344-17032-12201</t>
  </si>
  <si>
    <t>SD-057-250117-827410-5604</t>
  </si>
  <si>
    <t>2025-01-17 18:06:58</t>
  </si>
  <si>
    <t>(目标)普通区域-奎文区-青青家园-17362072758-500M-魔百和投诉-次数0-202501170000497872</t>
  </si>
  <si>
    <t>202501170000497872</t>
  </si>
  <si>
    <t>202501170000497872#流程受理流水号：20250117180537173620727581139990
客户号码:17362072758
客户姓名:董**
投诉地市:潍坊
来话流水:2025011718010210520808802
宽带账号:17362072758
宽带账号归属地市:潍坊
宽带账号归属区县:高新
故障地址:潍坊高新高新城区北海路青青家园4号楼*********
联系电话:17362072758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故障细类:移动高清电视故障(专席)
携转原因:
故障时间:2025-01-17 17:53:10
魔百和单播/组播:单播
具体故障现象:网络无法连接，客户不会操作，无法进行线上指导，请协助，谢谢
客户其他诉求:
魔百和单/组播：单播;宽带小区$[青青家园]$</t>
  </si>
  <si>
    <t>2025-01-17 18:10:00</t>
  </si>
  <si>
    <t>2025-01-17 18:10:24</t>
  </si>
  <si>
    <t>SD-851-329385-19357-21140</t>
  </si>
  <si>
    <t>SD-057-250117-760321-224</t>
  </si>
  <si>
    <t>2025-01-17 08:46:20</t>
  </si>
  <si>
    <t>普通区域-青州市-杨姑桥村自然村-15864316618-300M-业务受理宽带-次数0-202501170000101742</t>
  </si>
  <si>
    <t>202501170000101742</t>
  </si>
  <si>
    <t>202501170000101742#【已关注中国移动10086微信公众号】 宽带账号:15864316618; 联系电话：15864316618，问题类型：此工单为群障修复工单，根据群障全量闭环修复管理要求，为确保客户网络通畅，请装维人员跟进修复网络问题，谢谢！ 
 群障标题：公告。故障描述：潍坊青州市杨姑桥村自然村光缆故障，预估24小时恢复，请帮忙拦截,如有需要请联系片区装维师傅迟亨海15706307618主叫号码：15864316618.0;该号码仅供参考，请优先联系宽带账号。</t>
  </si>
  <si>
    <t>2025-01-17 08:48:56</t>
  </si>
  <si>
    <t>2025-01-17 08:49:18</t>
  </si>
  <si>
    <t>SD-057-250117-537980-176</t>
  </si>
  <si>
    <t>2025-01-17 08:42:09</t>
  </si>
  <si>
    <t>普通区域-寿光市-李家村-13011677037-500M-宽带上网投诉-次数0-202501170000097730</t>
  </si>
  <si>
    <t>202501170000097730</t>
  </si>
  <si>
    <t>202501170000097730# 宽带账号：13011677037；联系电话：13011677037宽带地址：潍坊寿光市岔河李家李家村李家村；客户来电反映宽带在线网速很慢，要求上门处理, 来电流水：2025011708330174320824993</t>
  </si>
  <si>
    <t>2025-01-17 08:59:18</t>
  </si>
  <si>
    <t>2025-01-17 09:00:27</t>
  </si>
  <si>
    <t>SD-851-309610-1779-24804</t>
  </si>
  <si>
    <t>SD-057-250117-432810-316</t>
  </si>
  <si>
    <t>2025-01-17 08:55:17</t>
  </si>
  <si>
    <t>普通区域-潍城区-军埠口村自然村-18264627589-100M-宽带上网投诉-次数0-202501170000107376</t>
  </si>
  <si>
    <t>2025-01-18 09:56:00</t>
  </si>
  <si>
    <t>202501170000107376</t>
  </si>
  <si>
    <t>202501170000107376#宽带账号：18264627589 ；宽带地址： 潍坊潍城区军埠口综合项目区军埠口村军埠口村自然村20#东数第2条胡同北数第；客户来电反映  51024 ，客户异机来电报修，线上指导无法配合操作/，要求上门处理来电流水： 2025011708524476120872762 联系电话：18264627589</t>
  </si>
  <si>
    <t>2025-01-17 09:12:35</t>
  </si>
  <si>
    <t>2025-01-17 09:22:38</t>
  </si>
  <si>
    <t>2025-01-17 09:44:59</t>
  </si>
  <si>
    <t>【调研】-80+银卡-普通区域-奎文区-畅溪园（缇香美地保护联系电话15762526652）-15094966616-500M-宽带上网投诉-次数0-202501170000140762 一级督办</t>
  </si>
  <si>
    <t>202501170000140762</t>
  </si>
  <si>
    <t>2025-01-17 09:48:07</t>
  </si>
  <si>
    <t>2025-01-17 09:50:40</t>
  </si>
  <si>
    <t>SD-057-250117-679513-819</t>
  </si>
  <si>
    <t>2025-01-17 09:44:30</t>
  </si>
  <si>
    <t>普通区域-寿光市-稻田田家村-13562612752-300M-宽带上网投诉-次数0-202501170000142612</t>
  </si>
  <si>
    <t>202501170000142612</t>
  </si>
  <si>
    <t>202501170000142612#流程受理流水号：20250117094323135626127521019464
客户号码:13562612752
客户姓名:田**
投诉地市:潍坊
来话流水:2025011709430171920896410
宽带账号:13562612752
账号归属区县:寿光-寿光代理商管理中心
联系电话:13562612752
联系人:先生/女士
宽带地址:潍坊
工单紧急程度:一般
是否投诉倾向:否
是否重复投诉:否
是否携转意向:否
是否有升级投诉倾向:否
*业务名称:业务融合开机流程宽带+OTT
投诉内容:手机号码：13562612752，【问题描述】客户已办理宽带业务，有开通单，要求装维尽快联系上门，请处理，谢谢。联系电话：13562612752，联系人：先生/女士，录音流水号：2025011709430171920896410。受理明细：531920062399999999。
在途开通单信息：536250108820662756，13562612752，2025-01-08 10:01:55，业务融合开机流程宽带+OTT，处理中，装维选址
是否到厅:否
业务名称:业务融合开机流程宽带+OTT
;宽带小区$[稻田田家村]$</t>
  </si>
  <si>
    <t>2025-01-17 09:57:37</t>
  </si>
  <si>
    <t>2025-01-17 09:58:11</t>
  </si>
  <si>
    <t>SD-851-267954-2381-10771</t>
  </si>
  <si>
    <t>SD-057-250117-791468-1387</t>
  </si>
  <si>
    <t>2025-01-17 10:35:45</t>
  </si>
  <si>
    <t>80+普通-普通区域-寿光市-壹品世家-13791612995-300M-宽带上网投诉-次数0-202501170000188123</t>
  </si>
  <si>
    <t>202501170000188123</t>
  </si>
  <si>
    <t>202501170000188123#流程受理流水号：20250117103409137916129951033886
客户号码:13791612995
客户姓名:崔**
投诉地市:潍坊
来话流水:2025011710332463320801972
宽带账号:13791612995
账号归属区县:寿光
联系电话:15610289894
联系人:先生/女士
宽带地址:潍坊
工单紧急程度:非常紧急
是否投诉倾向:否
是否重复投诉:否
是否携转意向:否
是否有升级投诉倾向:否
*业务名称:业务融合移机流程宽带+OTT
投诉内容:手机号码：13791612995，【问题描述】客户已办理宽带业务，有开通单，要求装维尽快联系上门，请处理，谢谢。要求今天中午内联系。联系电话：15610289894，联系人：先生/女士，录音流水号：2025011710332463320801972。受理明细：531920062399999999。
在途开通单信息：536250116878795084，13791612995，2025-01-16 19:38:13，业务融合移机流程宽带+OTT，处理中，手写判断和地址录入
是否到厅:否
业务名称:业务融合移机流程宽带+OTT
;宽带小区$[壹品世家]$</t>
  </si>
  <si>
    <t>2025-01-17 10:43:20</t>
  </si>
  <si>
    <t>2025-01-17 10:43:37</t>
  </si>
  <si>
    <t>SD-852-305601-1966-15693</t>
  </si>
  <si>
    <t>SD-057-250117-825069-1369</t>
  </si>
  <si>
    <t>2025-01-17 10:34:27</t>
  </si>
  <si>
    <t>普通区域-昌邑市-万国商贸城-13011655599-500M-宽带延伸服务-次数0-202501170000187046</t>
  </si>
  <si>
    <t>202501170000187046</t>
  </si>
  <si>
    <t xml:space="preserve">202501170000187046#流程受理流水号：20250117102351130116555991030892
客户号码:13011655599
客户姓名:孙**
投诉地市:潍坊
来话流水:2025011710222790820846247
宽带账号:13011655599
宽带账号归属地市:潍坊
宽带账号归属区县:昌邑市
故障地址:潍坊昌邑市城区和平大街万国商贸城B2#楼3单元*********
联系电话:13011655599
联系人:先生/女士
工单紧急程度:紧急
是否有升级投诉倾向:否
是否重复投诉:否
是否携转意向:否
是否投诉倾向:否
是否智能网关:智能网关
当前是否在线:是
接入方式:FTTH
是否质差终端:无质差信息
光功率:-19.70
故障大类:宽带/电视
故障细类:宽带延伸服务
携转原因:
故障时间:2025-01-17 10:24:23
具体故障现象:新增加一根网线，
</t>
  </si>
  <si>
    <t>2025-01-17 10:40:05</t>
  </si>
  <si>
    <t>2025-01-17 10:40:22</t>
  </si>
  <si>
    <t>SD-057-250117-376482-1444</t>
  </si>
  <si>
    <t>2025-01-17 10:42:18</t>
  </si>
  <si>
    <t>80+普通-普通区域-奎文区-则尔庄社区-15053672218-300M-宽带上网投诉-次数0-202501170000192951</t>
  </si>
  <si>
    <t>202501170000192951</t>
  </si>
  <si>
    <t>202501170000192951#宽带账号：15053672218；联系电话：15053672218宽带地址潍坊奎文区北苑街道四平路则尔庄社区则尔庄东区29号楼*：；客户来电反映宽带无法使用，客户异机来电报修，线上指导无法配合操作，要求上门处理，来电流水：2025011710392665720888061</t>
  </si>
  <si>
    <t>2025-01-17 10:43:43</t>
  </si>
  <si>
    <t>2025-01-17 10:44:06</t>
  </si>
  <si>
    <t>SD-057-250117-160327-1396</t>
  </si>
  <si>
    <t>2025-01-17 10:36:25</t>
  </si>
  <si>
    <t>普通区域-高密市-潍坊市高密市醴泉街道顺河路新新家园-13780894807-100M-业务受理宽带-次数0-202501170000188162</t>
  </si>
  <si>
    <t>2025-01-18 10:37:00</t>
  </si>
  <si>
    <t>202501170000188162</t>
  </si>
  <si>
    <t>202501170000188162# 宽带账号:13780894807; 联系电话：13780894807，问题类型：此工单为群障修复工单，根据群障全量闭环修复管理要求，为确保客户网络通畅，请装维人员跟进修复网络问题，谢谢！ 
 群障标题：公告。故障描述：潍坊高密市潍坊市高密市醴泉街道顺河路新新家园光缆故障，预估24小时恢复，请帮忙拦截,如有需要请联系片区装维师傅官潭潭15706307302主叫号码：13780894807.0;该号码仅供参考，请优先联系宽带账号。</t>
  </si>
  <si>
    <t>2025-01-17 10:39:59</t>
  </si>
  <si>
    <t>2025-01-17 10:53:56</t>
  </si>
  <si>
    <t>SD-852-302416-1812-13455</t>
  </si>
  <si>
    <t>SD-057-250117-586274-1368</t>
  </si>
  <si>
    <t>2025-01-17 10:34:22</t>
  </si>
  <si>
    <t>(目标)普通区域--null--宽带上网投诉-次数0-202501160000507736</t>
  </si>
  <si>
    <t>2025-01-18 11:35:00</t>
  </si>
  <si>
    <t>202501160000507736</t>
  </si>
  <si>
    <t>202501160000507736#客户来电说 本机无法 装宽带，  客户 说 师傅 说没有 端口覆盖 ，  客户 要求尽快 上门安装，  烦请写话，谢谢 。  流水号： 2025011618094656420807336</t>
  </si>
  <si>
    <t>2025-01-17 11:07:50</t>
  </si>
  <si>
    <t>SD-057-250117-304927-1453</t>
  </si>
  <si>
    <t>2025-01-17 10:43:42</t>
  </si>
  <si>
    <t>普通区域-青州市-夏庄西村-13583671151-300M-宽带上网投诉-次数0-202501170000192305</t>
  </si>
  <si>
    <t>202501170000192305</t>
  </si>
  <si>
    <t>202501170000192305#流程受理流水号：20250117104232135836711511036395
客户号码:13583671151
客户姓名:张**
投诉地市:潍坊
来话流水:2025011710420962720827507
宽带账号:13583671151
账号归属区县:青州市王府无线寻呼台
联系电话:13583671151
联系人:先生/女士
宽带地址:潍坊
工单紧急程度:非常紧急
是否投诉倾向:否
是否重复投诉:否
是否携转意向:否
是否有升级投诉倾向:否
*业务名称:业务融合开机流程小微宽带
投诉内容:手机号码：13583671151，【问题描述】客户已办理宽带业务，有开通单，要求装维尽快联系上门，请处理，谢谢。联系电话：13583671151，联系人：先生/女士，录音流水号：2025011710420962720827507。受理明细：531920062399999999。
在途开通单信息：536250112844542732，13583671151，2025-01-12 15:16:00，业务融合开机流程小微宽带，处理中，黄单建设（楼宇）
是否到厅:否
业务名称:业务融合开机流程小微宽带
;宽带小区$[夏庄西村]$</t>
  </si>
  <si>
    <t>2025-01-17 10:46:22</t>
  </si>
  <si>
    <t>2025-01-17 10:46:51</t>
  </si>
  <si>
    <t>SD-851-303792-8299-14352</t>
  </si>
  <si>
    <t>SD-057-250117-740831-1591</t>
  </si>
  <si>
    <t>2025-01-17 10:57:28</t>
  </si>
  <si>
    <t>【调研】-(目标)普通区域-奎文区-东方明珠-13853688753-1000M-宽带上网投诉-次数0-202501170000198583</t>
  </si>
  <si>
    <t>202501170000198583</t>
  </si>
  <si>
    <t>202501170000198583#宽带账号：13853688753；宽带地址：潍坊奎文区广文街道文化路东方明珠3号楼；客户来电反映宽带无法上网，要求更换个师傅，不让上次的师傅，客户无法配合线上指导/客户不配合排障，要求去家里，请协助处理，谢谢！联系电话：13853688753；联系人：女士；来电流水：2025011710501954920844220。</t>
  </si>
  <si>
    <t>2025-01-17 11:02:16</t>
  </si>
  <si>
    <t>2025-01-17 11:03:38</t>
  </si>
  <si>
    <t>SD-851-343616-2425-9984</t>
  </si>
  <si>
    <t>SD-057-250117-154286-1574</t>
  </si>
  <si>
    <t>2025-01-17 10:56:25</t>
  </si>
  <si>
    <t>普通区域-潍城区-唐宁郡-17353617883-1000M-业务受理宽带-次数0-202501170000205979</t>
  </si>
  <si>
    <t>202501170000205979</t>
  </si>
  <si>
    <t>202501170000205979# 宽带账号:17353617883; 联系电话：17353617883，问题类型：此工单为群障修复工单，根据群障全量闭环修复管理要求，为确保客户网络通畅，请装维人员跟进修复网络问题，谢谢！ 
 群障标题：公告。故障描述：潍坊潍城区唐宁郡光缆故障，预估24小时恢复，请帮忙拦截,如有需要请联系片区装维师傅孙宗来15706307854主叫号码：17353617883.0;该号码仅供参考，请优先联系宽带账号。</t>
  </si>
  <si>
    <t>2025-01-17 10:58:19</t>
  </si>
  <si>
    <t>2025-01-17 10:58:53</t>
  </si>
  <si>
    <t>SD-851-260384-3662-16443</t>
  </si>
  <si>
    <t>SD-057-250117-067159-801</t>
  </si>
  <si>
    <t>2025-01-17 09:43:06</t>
  </si>
  <si>
    <t>普通区域-昌乐县-金景宝地小区-13863601812-300M-宽带上网投诉-次数0-202501170000144140</t>
  </si>
  <si>
    <t>202501170000144140</t>
  </si>
  <si>
    <t>202501170000144140# 宽带账号：13863601812；联系电话：*13863601812宽带地址：潍坊昌乐县城关街道大沂路金景宝地小区客户来电反映宽带频繁掉线，要求上门处理, 来电流水：2025011709395573120852784</t>
  </si>
  <si>
    <t>2025-01-17 09:45:57</t>
  </si>
  <si>
    <t>SD-851-320854-6087-12467</t>
  </si>
  <si>
    <t>2025-01-17 09:48:16</t>
  </si>
  <si>
    <t>普通区域-潍城区-气象局宿舍-15153680857-300M-宽带上网投诉-次数0-202501170000149192 一级督办</t>
  </si>
  <si>
    <t>202501170000149192</t>
  </si>
  <si>
    <t>2025-01-17 09:52:48</t>
  </si>
  <si>
    <t>2025-01-17 09:53:06</t>
  </si>
  <si>
    <t>SD-057-250117-482057-875</t>
  </si>
  <si>
    <t>2025-01-17 09:48:35</t>
  </si>
  <si>
    <t>普通区域-高密市-周阳小尹村-15163606965-300M-宽带上网投诉-次数0-202501170000149300</t>
  </si>
  <si>
    <t>202501170000149300</t>
  </si>
  <si>
    <t>202501170000149300#流程受理流水号：20250117094750151636069651020708
客户号码:15163606965
客户姓名:王*
投诉地市:潍坊
来话流水:2025011709462236520842890
宽带账号:15163606965
账号归属区县:高密-专卖店-高密市金芝通讯经营部二店
联系电话:15163606965
联系人:女士
宽带地址:潍坊
工单紧急程度:一般
是否投诉倾向:否
是否重复投诉:否
是否携转意向:否
是否有升级投诉倾向:否
*业务名称:业务融合开机流程宽带+OTT
投诉内容:手机号码：15163606965，【问题描述】客户已办理宽带业务，有开通单，要求装维尽快联系上门，请处理，谢谢。联系电话：15163606965，联系人：女士，录音流水号：2025011709462236520842890。受理明细：531920062399999999。
在途开通单信息：536241217630870852，15163606965，2024-12-17 14:25:53，业务融合开机流程宽带+OTT，处理中，黄单建设（楼宇）
是否到厅:否
业务名称:业务融合开机流程宽带+OTT
;宽带小区$[周阳小尹村]$</t>
  </si>
  <si>
    <t>2025-01-17 09:52:10</t>
  </si>
  <si>
    <t>2025-01-17 09:52:27</t>
  </si>
  <si>
    <t>SD-851-245064-8260-14382</t>
  </si>
  <si>
    <t>SD-057-250117-289053-868</t>
  </si>
  <si>
    <t>2025-01-17 09:47:52</t>
  </si>
  <si>
    <t>80+银卡-普通区域-奎文区-中南熙悦-15269647097-500M-宽带上网投诉-次数0-20250117094633X393420233</t>
  </si>
  <si>
    <t>20250117094633X393420233</t>
  </si>
  <si>
    <t xml:space="preserve">流程受理流水号：20250117094459152696470971019916
客户号码:15269647097
客户姓名:刘**
投诉地市:潍坊
来话流水:2025011709435552520808616
宽带账号:15269647097
宽带账号归属地市:潍坊
宽带账号归属区县:高新
故障地址:潍坊高新高新城区潍县中路中南熙悦11号楼*********
联系电话:15269647097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光功率:-16.32
故障大类:宽带/电视
故障细类:宽带无法上网
携转原因:
故障时间:2025-01-17 09:46:41
具体故障现象:提示网络无法连接，
客户其他诉求:要求尽快联系
</t>
  </si>
  <si>
    <t>2025-01-17 09:57:21</t>
  </si>
  <si>
    <t>2025-01-17 09:57:43</t>
  </si>
  <si>
    <t>SD-851-271129-3260-17402</t>
  </si>
  <si>
    <t>2025-01-17 09:46:30</t>
  </si>
  <si>
    <t>普通区域-寿光市-老大营村自然村-19553613019-500M-业务受理宽带-次数0-202501170000145930 一级督办</t>
  </si>
  <si>
    <t>202501170000145930</t>
  </si>
  <si>
    <t>2025-01-17 09:50:52</t>
  </si>
  <si>
    <t>2025-01-17 09:51:36</t>
  </si>
  <si>
    <t>SD-851-307495-10148-25033</t>
  </si>
  <si>
    <t>SD-057-250117-852193-855</t>
  </si>
  <si>
    <t>2025-01-17 09:47:15</t>
  </si>
  <si>
    <t>【调研】-普通区域-安丘市-老年大学-13562633008-300M-宽带上网投诉-次数0-202501170000147509</t>
  </si>
  <si>
    <t>202501170000147509</t>
  </si>
  <si>
    <t>202501170000147509# 宽带账号：13562633008；联系电话：13562633008宽带地址：潍坊安丘市兴安街道兴安路老年大学南楼；客户来电反映宽带不在线要求上门处理, 来电流水：2025011709442182420814766</t>
  </si>
  <si>
    <t>2025-01-17 09:51:33</t>
  </si>
  <si>
    <t>2025-01-17 09:51:49</t>
  </si>
  <si>
    <t>SD-057-250117-490351-1539</t>
  </si>
  <si>
    <t>2025-01-17 10:51:57</t>
  </si>
  <si>
    <t>【调研】-普通区域-寿光市-英伦公馆-18365610056-1000M-宽带上网投诉-次数0-202501170000202152</t>
  </si>
  <si>
    <t>202501170000202152</t>
  </si>
  <si>
    <t>202501170000202152#蔺**18365610056  
号码归属地潍坊奎文 － 奎文
客户状态正常
客户来电反映
潍坊寿光市文家街道北环路英伦公馆B2号楼
宽带无法上网，电视无法观看，自己不会操作，请协助处理，谢谢联系电话18365610056    
2025011710492258220830583</t>
  </si>
  <si>
    <t>2025-01-17 10:55:45</t>
  </si>
  <si>
    <t>2025-01-17 10:56:12</t>
  </si>
  <si>
    <t>SD-057-250117-529176-1606</t>
  </si>
  <si>
    <t>2025-01-17 10:59:21</t>
  </si>
  <si>
    <t>【调研】-普通区域-临朐县-辛寨村安置楼-18264659122-300M-宽带上网投诉-次数0-20250117105839X719255527</t>
  </si>
  <si>
    <t>20250117105839X719255527</t>
  </si>
  <si>
    <t xml:space="preserve">【农村网络投诉】流程受理流水号：20250117105707182646591221040605
客户号码:18264659122
客户姓名:张**
投诉地市:潍坊
来话流水:2025011710553254420818380
宽带账号:18264659122
宽带账号归属地市:潍坊
宽带账号归属区县:临朐县
故障地址:潍坊临朐县辛寨镇人民政府辛白路辛寨村安置楼6号楼*********
联系电话:15006608380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光功率:-19.03
故障大类:宽带/电视
故障细类:宽带无法上网(专席)
携转原因:
故障时间:2025-01-17 10:57:54
具体故障现象:打不开网页，
客户其他诉求:
</t>
  </si>
  <si>
    <t>2025-01-17 11:02:00</t>
  </si>
  <si>
    <t>2025-01-17 11:02:54</t>
  </si>
  <si>
    <t>SD-851-283595-22120-11321</t>
  </si>
  <si>
    <t>SD-057-250117-791562-1394</t>
  </si>
  <si>
    <t>2025-01-17 10:36:22</t>
  </si>
  <si>
    <t>【调研】-80+白金-普通区域-青州市-菜园村-13793652733-1000M-业务受理宽带-次数0-202501170000189903</t>
  </si>
  <si>
    <t>202501170000189903</t>
  </si>
  <si>
    <t>202501170000189903# 宽带账号:13793652733; 联系电话：13793652733，问题类型：此工单为群障修复工单，根据群障全量闭环修复管理要求，为确保客户网络通畅，请装维人员跟进修复网络问题，谢谢！ 
 群障标题：公告。故障描述：潍坊青州市菜园村光缆故障，预估24小时恢复，请帮忙拦截,如有需要请联系片区装维师傅张伟15706307683主叫号码：13793652733.0;该号码仅供参考，请优先联系宽带账号。</t>
  </si>
  <si>
    <t>2025-01-17 10:45:53</t>
  </si>
  <si>
    <t>2025-01-17 10:49:27</t>
  </si>
  <si>
    <t>SD-851-254403-5585-12124</t>
  </si>
  <si>
    <t>SD-057-250117-976143-885</t>
  </si>
  <si>
    <t>2025-01-17 09:49:35</t>
  </si>
  <si>
    <t>普通区域-潍城区-泽信天著-13792660031-1000M-宽带上网投诉-次数0-202501170000146340</t>
  </si>
  <si>
    <t>202501170000146340</t>
  </si>
  <si>
    <t xml:space="preserve">202501170000146340#宽带账号：13792660031；宽带地址：潍坊潍城区西关街道东风西街泽信天著泽信天著2号楼；客户来电反映宽带网速慢，客户不配合排障，要求师傅上门，请协助处理，谢谢！联系电话：13792660031；联系人：先生；来电流水：2025011709470969220853803。 
</t>
  </si>
  <si>
    <t>2025-01-17 09:51:38</t>
  </si>
  <si>
    <t>2025-01-17 09:52:29</t>
  </si>
  <si>
    <t>SD-851-278849-15211-12690</t>
  </si>
  <si>
    <t>SD-057-250117-804619-834</t>
  </si>
  <si>
    <t>2025-01-17 09:46:05</t>
  </si>
  <si>
    <t>【重投】-普通区域-昌邑市-工人新村北区-13863630597-200M-业务受理宽带-次数0-202501170000147410</t>
  </si>
  <si>
    <t>2025-01-18 09:47:00</t>
  </si>
  <si>
    <t>202501170000147410</t>
  </si>
  <si>
    <t>202501170000147410#【已关注中国移动10086微信公众号】 宽带账号:13863630597; 联系电话：13863630597，问题类型：此工单为群障修复工单，根据群障全量闭环修复管理要求，为确保客户网络通畅，请装维人员跟进修复网络问题，谢谢！ 
 群障标题：公告。故障描述：潍坊昌邑市工人新村北区光缆故障，预估24小时恢复，请帮忙拦截,如有需要请联系片区装维师傅邓艺浩15706307216主叫号码：13863630597.0;该号码仅供参考，请优先联系宽带账号。</t>
  </si>
  <si>
    <t>2025-01-17 09:48:18</t>
  </si>
  <si>
    <t>2025-01-17 09:51:20</t>
  </si>
  <si>
    <t>SD-057-250117-014237-1424</t>
  </si>
  <si>
    <t>2025-01-17 10:39:36</t>
  </si>
  <si>
    <t>80+金卡-普通区域-安丘市-尚水名邸-15253682367-1000M-宽带上网投诉-次数0-202501170000192325</t>
  </si>
  <si>
    <t>202501170000192325</t>
  </si>
  <si>
    <t>202501170000192325#【已关注中国移动10086微信公众号】流程受理流水号：20250117103911152536823671035390
客户号码:15253682367
客户姓名:刘**
投诉地市:潍坊
来话流水:2025011710382818820874340
宽带账号:15253682367
账号归属区县:坊子黄旗堡诚信通讯
联系电话:15253682367
联系人:先生/女士
宽带地址:潍坊
工单紧急程度:非常紧急
是否投诉倾向:否
是否重复投诉:否
是否携转意向:否
是否有升级投诉倾向:否
*业务名称:业务融合开机流程宽带+OTT
投诉内容:手机号码：15253682367，【问题描述】客户已办理宽带业务，有开通单，要求装维尽快联系上门，请处理，谢谢。联系电话：15253682367，联系人：先生/女士，录音流水号：2025011710382818820874340。受理明细：531920062399999999。
在途开通单信息：536240609962789876，15253682367，2024-06-09 17:19:30，业务融合开机流程宽带+OTT，处理中，装维选址
是否到厅:否
业务名称:业务融合开机流程宽带+OTT
;宽带小区$[尚水名邸]$</t>
  </si>
  <si>
    <t>2025-01-17 10:52:57</t>
  </si>
  <si>
    <t>2025-01-17 10:53:22</t>
  </si>
  <si>
    <t>SD-851-305951-11288-22197</t>
  </si>
  <si>
    <t>SD-057-250117-358679-1571</t>
  </si>
  <si>
    <t>2025-01-17 10:56:22</t>
  </si>
  <si>
    <t>普通区域-诸城市-西新庄自然村-15963672892-200M-业务受理宽带-次数0-202501170000206662</t>
  </si>
  <si>
    <t>2025-01-18 10:57:00</t>
  </si>
  <si>
    <t>202501170000206662</t>
  </si>
  <si>
    <t>202501170000206662#【已关注中国移动10086微信公众号】 宽带账号:15963672892; 联系电话：15963672892，问题类型：此工单为群障修复工单，根据群障全量闭环修复管理要求，为确保客户网络通畅，请装维人员跟进修复网络问题，谢谢！ 
 群障标题：公告。故障描述：潍坊诸城市西新庄自然村主缆故障，预估24小时恢复，请帮忙拦截。主叫号码：13676366912.0;该号码仅供参考，请优先联系宽带账号。</t>
  </si>
  <si>
    <t>2025-01-17 10:58:15</t>
  </si>
  <si>
    <t>2025-01-17 11:01:50</t>
  </si>
  <si>
    <t>SD-057-250117-731985-1401</t>
  </si>
  <si>
    <t>2025-01-17 10:36:37</t>
  </si>
  <si>
    <t>【调研】-80+普通-普通区域-青州市-大益华府二期-18765664455-1000M-业务受理宽带-次数0-202501170000189918</t>
  </si>
  <si>
    <t>202501170000189918</t>
  </si>
  <si>
    <t>202501170000189918# 宽带账号:18765664455; 联系电话：18765664455，问题类型：此工单为群障修复工单，根据群障全量闭环修复管理要求，为确保客户网络通畅，请装维人员跟进修复网络问题，谢谢！ 
 群障标题：公告。故障描述：潍坊青州市大益华府二期光缆故障，预估24小时恢复，请帮忙拦截,如有需要请联系片区装维师傅孙光超15706307651主叫号码：18765664455.0;该号码仅供参考，请优先联系宽带账号。</t>
  </si>
  <si>
    <t>2025-01-17 10:37:39</t>
  </si>
  <si>
    <t>2025-01-17 10:37:56</t>
  </si>
  <si>
    <t>SD-851-261817-17175-22726</t>
  </si>
  <si>
    <t>SD-057-250117-450862-5004</t>
  </si>
  <si>
    <t>2025-01-17 17:10:35</t>
  </si>
  <si>
    <t>普通区域-安丘市-湖畔紫郡-13792671399-300M-宽带上网投诉-次数0-202501170000459507</t>
  </si>
  <si>
    <t>202501170000459507</t>
  </si>
  <si>
    <t>202501170000459507#流程受理流水号：20250117170733137926713991127601
客户号码:13792671399
客户姓名:韩**
投诉地市:潍坊
来话流水:2025011717065826720889310
宽带账号:13792671399
账号归属区县:安丘市佳兴手机大卖场
联系电话:13792671399
联系人:先生
宽带地址:潍坊
工单紧急程度:非常紧急
是否投诉倾向:否
是否重复投诉:否
是否携转意向:否
是否有升级投诉倾向:否
*业务名称:业务融合开机流程宽带
投诉内容:手机号码：13792671399，【问题描述】客户已办理宽带业务，有开通单，要求装维尽快联系上门，请处理，谢谢。联系电话：13792671399，联系人：先生，录音流水号：2025011717065826720889310。受理明细：531920062399999999。
在途开通单信息：536250110456548720，13792671399，2025-01-10 17:24:03，业务融合开机流程宽带，处理中，装维选址，客户来电表示尽快处理202501月18号联系安装，谢谢
是否到厅:否
业务名称:业务融合开机流程宽带
;宽带小区$[湖畔紫郡]$</t>
  </si>
  <si>
    <t>2025-01-17 17:31:12</t>
  </si>
  <si>
    <t>SD-851-288311-18189-28982</t>
  </si>
  <si>
    <t>SD-057-250117-875432-401</t>
  </si>
  <si>
    <t>2025-01-17 09:03:36</t>
  </si>
  <si>
    <t>普通区域-高密市-人民大街西969号醴泉商住城-18678008499-1000M-宽带上网投诉-次数0-202501170000110165</t>
  </si>
  <si>
    <t>202501170000110165</t>
  </si>
  <si>
    <t xml:space="preserve">202501170000110165#宽带账号：18678008499，宽带地址：潍坊高密市油（同音字）坊新区73号，客户办理移动宽带业务，宽带无法上网，客户拒接线上排障要求上门维修，请处理，联系电话：15963643104或18678008499，联系人：本人，谢谢，来电流水：2025011708565449720811960
</t>
  </si>
  <si>
    <t>2025-01-17 09:06:48</t>
  </si>
  <si>
    <t>2025-01-17 09:08:05</t>
  </si>
  <si>
    <t>SD-851-284425-830-5039</t>
  </si>
  <si>
    <t>SD-057-250117-106245-4514</t>
  </si>
  <si>
    <t>2025-01-17 16:27:20</t>
  </si>
  <si>
    <t>80+银卡-普通区域-临朐县-临朐卜家庄-15963671195-1000M-宽带上网投诉-次数0-202501170000425483</t>
  </si>
  <si>
    <t>2025-01-18 17:28:00</t>
  </si>
  <si>
    <t>202501170000425483</t>
  </si>
  <si>
    <t xml:space="preserve">202501170000425483#【已关注中国移动10086微信公众号】流程受理流水号：20250117162631159636711951117631
客户号码:15963671195
客户姓名:黄*
投诉地市:潍坊
来话流水:2025011716261544020861577
宽带账号:15963671195
宽带账号归属地市:潍坊
宽带账号归属区县:临朐县
故障地址:潍坊临朐县龙山工业园卜家庄村卜家庄卜家庄6号箱黄金圣（外墙）*********
联系电话:15963671195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光功率:-20.36
故障大类:宽带/电视
故障细类:宽带无法上网
携转原因:
故障时间:2025-01-17 16:26:48
具体故障现象:网速慢卡顿，
客户其他诉求:客户侧为质差终端，要求上门更换终端并一并处理故障问题。
</t>
  </si>
  <si>
    <t>2025-01-17 16:32:13</t>
  </si>
  <si>
    <t>2025-01-17 16:32:47</t>
  </si>
  <si>
    <t>SD-851-245434-10288-12958</t>
  </si>
  <si>
    <t>SD-057-250117-457301-4477</t>
  </si>
  <si>
    <t>2025-01-17 16:25:23</t>
  </si>
  <si>
    <t>普通区域-奎文区-中冶德馨苑-15094973430-200M-宽带上网投诉-次数0-202501170000420952</t>
  </si>
  <si>
    <t>2025-01-18 17:26:00</t>
  </si>
  <si>
    <t>202501170000420952</t>
  </si>
  <si>
    <t xml:space="preserve">202501170000420952#宽带账号：15094973430；宽带地址：潍坊奎文区大虞街道潍坊公馆；客户来电反映移动高清看不了，客户无法配合线上指导，要求上门，请协助处理，谢谢！联系电话：15094973430；联系人：先生；
</t>
  </si>
  <si>
    <t>2025-01-17 16:32:31</t>
  </si>
  <si>
    <t>2025-01-17 16:33:47</t>
  </si>
  <si>
    <t>SD-851-264070-5303-2745</t>
  </si>
  <si>
    <t>SD-057-250117-965348-4510</t>
  </si>
  <si>
    <t>2025-01-17 16:27:12</t>
  </si>
  <si>
    <t>普通区域-安丘市-大华中央城-15966147686-300M-业务受理宽带-次数0-202501170000424375</t>
  </si>
  <si>
    <t>2025-01-18 16:28:00</t>
  </si>
  <si>
    <t>202501170000424375</t>
  </si>
  <si>
    <t>202501170000424375# 宽带账号:15966147686; 联系电话：15966147686，问题类型：此工单为群障修复工单，根据群障全量闭环修复管理要求，为确保客户网络通畅，请装维人员跟进修复网络问题，谢谢！ 
 群障标题：公告。故障描述：潍坊安丘市大华中央城光缆故障，预估24小时恢复，请帮忙拦截,如有需要请联系片区装维师傅周龙涛15706307025主叫号码：15966147686.0;该号码仅供参考，请优先联系宽带账号。</t>
  </si>
  <si>
    <t>2025-01-17 16:28:40</t>
  </si>
  <si>
    <t>2025-01-17 16:29:15</t>
  </si>
  <si>
    <t>SD-851-241205-9890-11740</t>
  </si>
  <si>
    <t>SD-057-250117-920615-1567</t>
  </si>
  <si>
    <t>2025-01-17 10:56:14</t>
  </si>
  <si>
    <t>普通区域-坊子区-驸马营一村自然村-15953605181-200M-宽带上网投诉-次数0-20250117105336X416269959</t>
  </si>
  <si>
    <t>2025-01-18 11:57:00</t>
  </si>
  <si>
    <t>20250117105336X416269959</t>
  </si>
  <si>
    <t xml:space="preserve">【农村网络投诉】流程受理流水号：20250117105223159536051811039270
客户号码:15953605181
客户姓名:段**
投诉地市:潍坊
来话流水:2025011710493386220833297
宽带账号:15953605181
宽带账号归属地市:潍坊
宽带账号归属区县:坊子区
故障地址:潍坊坊子区坊子工业发展区（眉村）驸马营一村驸马营一村自然村驸马营一村扩容4号箱*********
联系电话:15953605181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故障时间:2025-01-17 10:52:32
具体故障现象:光信号红灯:屡直插紧光纤线,重启，未恢复   
客户其他诉求:
</t>
  </si>
  <si>
    <t>2025-01-17 11:01:46</t>
  </si>
  <si>
    <t>2025-01-17 11:05:02</t>
  </si>
  <si>
    <t>SD-851-307004-18334-13371</t>
  </si>
  <si>
    <t>SD-057-250117-723968-3507</t>
  </si>
  <si>
    <t>2025-01-17 14:34:37</t>
  </si>
  <si>
    <t>【调研】-80+金卡-(目标)普通区域-青州市-孟卜-18365645562-500M-宽带上网投诉-次数0-202501170000341401</t>
  </si>
  <si>
    <t>202501170000341401</t>
  </si>
  <si>
    <t>202501170000341401#宽带账号：18365645562；宽带地址：潍坊青州市王坟镇孟卜村；客户来电反映宽带/移动高清无法使用，要求师傅上门，请协助处理，谢谢！联系电话：15264613824；联系人：赵**；来电流水：2025011714312852320897992。</t>
  </si>
  <si>
    <t>2025-01-17 14:36:31</t>
  </si>
  <si>
    <t>2025-01-17 14:37:26</t>
  </si>
  <si>
    <t>SD-851-296551-29627-1359</t>
  </si>
  <si>
    <t>SD-057-250117-892734-4969</t>
  </si>
  <si>
    <t>2025-01-17 17:07:06</t>
  </si>
  <si>
    <t>【重投】-普通区域-奎文区-馨和苑（保护小区）-15095145990-1000M-业务受理宽带-次数0-202501170000455112</t>
  </si>
  <si>
    <t>202501170000455112</t>
  </si>
  <si>
    <t>202501170000455112#【已关注中国移动10086微信公众号】 宽带账号:15095145990; 联系电话：15095145990，问题类型：此工单为群障修复工单，根据群障全量闭环修复管理要求，为确保客户网络通畅，请装维人员跟进修复网络问题，谢谢！ 
 群障标题：公告。故障描述：馨和苑（保护小区）主叫号码：18854859996.0;该号码仅供参考，请优先联系宽带账号。</t>
  </si>
  <si>
    <t>2025-01-17 17:29:40</t>
  </si>
  <si>
    <t>2025-01-17 17:30:00</t>
  </si>
  <si>
    <t>SD-851-277386-16044-12507</t>
  </si>
  <si>
    <t>SD-057-250117-798623-4970</t>
  </si>
  <si>
    <t>2025-01-17 17:07:08</t>
  </si>
  <si>
    <t>【调研】-普通区域-安丘市-尚水名邸-13963606328-300M-业务受理宽带-次数0-202501170000455895</t>
  </si>
  <si>
    <t>202501170000455895</t>
  </si>
  <si>
    <t>202501170000455895# 宽带账号:13963606328; 联系电话：13963606328，问题类型：此工单为群障修复工单，根据群障全量闭环修复管理要求，为确保客户网络通畅，请装维人员跟进修复网络问题，谢谢！ 
 群障标题：告警。故障标题：主干光纤断或OLT检测不到预期的光信号（LOS）主叫号码：13455626577.0;该号码仅供参考，请优先联系宽带账号。</t>
  </si>
  <si>
    <t>2025-01-17 17:27:59</t>
  </si>
  <si>
    <t>2025-01-17 17:31:19</t>
  </si>
  <si>
    <t>SD-057-250117-850326-425</t>
  </si>
  <si>
    <t>2025-01-17 09:06:02</t>
  </si>
  <si>
    <t>【调研】-普通区域-寿光市-玉泉园-15953677449-500M-业务受理宽带-次数0-202501170000115489</t>
  </si>
  <si>
    <t>202501170000115489</t>
  </si>
  <si>
    <t>202501170000115489# 宽带账号:15953677449; 联系电话：15953677449，问题类型：此工单为群障修复工单，根据群障全量闭环修复管理要求，为确保客户网络通畅，请装维人员跟进修复网络问题，谢谢！ 
 群障标题：公告。故障描述：潍坊寿光市玉泉园光缆故障，预估24小时恢复，请帮忙拦截,如有需要请联系片区装维师傅崔景强15706307810主叫号码：100860536.0;该号码仅供参考，请优先联系宽带账号。</t>
  </si>
  <si>
    <t>2025-01-17 09:14:51</t>
  </si>
  <si>
    <t>2025-01-17 09:16:01</t>
  </si>
  <si>
    <t>SD-057-250117-381496-4106</t>
  </si>
  <si>
    <t>2025-01-17 15:46:42</t>
  </si>
  <si>
    <t>【调研】-80+普通-普通区域-昌邑市-北孟二自然村-13583676022-300M-业务受理宽带-次数0-202501170000394687</t>
  </si>
  <si>
    <t>202501170000394687</t>
  </si>
  <si>
    <t>202501170000394687# 宽带账号:13583676022; 联系电话：13583676022，问题类型：此工单为群障修复工单，根据群障全量闭环修复管理要求，为确保客户网络通畅，请装维人员跟进修复网络问题，谢谢！ 
 群障标题：公告。故障描述：主干光纤断或OLT检测不到预期的光信号（LOS）主叫号码：13583676022.0;该号码仅供参考，请优先联系宽带账号。</t>
  </si>
  <si>
    <t>2025-01-17 15:53:48</t>
  </si>
  <si>
    <t>2025-01-17 15:54:07</t>
  </si>
  <si>
    <t>SD-851-299928-17989-20822</t>
  </si>
  <si>
    <t>SD-057-250117-264735-1573</t>
  </si>
  <si>
    <t>2025-01-17 10:56:23</t>
  </si>
  <si>
    <t>80+金卡-普通区域-坊子区-史家庄村-13864600743-1000M-宽带上网投诉-次数0-202501170000206097</t>
  </si>
  <si>
    <t>202501170000206097</t>
  </si>
  <si>
    <t xml:space="preserve">202501170000206097#流程受理流水号：20250117105431138646007431039880
客户号码:13864600743
客户姓名:宋**
投诉地市:潍坊
来话流水:2025011710535515720895148
宽带账号:13864600743
宽带账号归属地市:潍坊
宽带账号归属区县:坊子区
故障地址:潍坊坊子区荆山洼经济发展区史家庄村行政村史家庄村史家庄4号箱*********
联系电话:13864600743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光功率:-21.61
故障大类:宽带/电视
故障细类:宽带无法上网
携转原因:
故障时间:2025-01-17 10:56:07
具体故障现象:打不开网页，要求尽快处理，谢谢
客户其他诉求:客户侧为质差终端，要求上门更换终端并一并处理故障问题。
</t>
  </si>
  <si>
    <t>2025-01-17 10:58:44</t>
  </si>
  <si>
    <t>2025-01-17 11:10:56</t>
  </si>
  <si>
    <t>SD-851-334703-8714-19297</t>
  </si>
  <si>
    <t>SD-057-250117-280315-5020</t>
  </si>
  <si>
    <t>2025-01-17 17:12:29</t>
  </si>
  <si>
    <t>80+普通-普通区域-安丘市-保元村自然村-13964748590-1000M-业务受理宽带-次数0-202501170000461097</t>
  </si>
  <si>
    <t>202501170000461097</t>
  </si>
  <si>
    <t>202501170000461097# 导航立单,用户所在位置有群障,已向客户播报,客户要求装维回访.此工单为群障修复工单,根据群障全量闭环管理要求,为确保客户网络通畅,请装维人员跟进修复网络问题,谢谢.联系电话：13964748590</t>
  </si>
  <si>
    <t>2025-01-17 17:27:36</t>
  </si>
  <si>
    <t>2025-01-17 17:28:22</t>
  </si>
  <si>
    <t>SD-851-334842-6204-4189</t>
  </si>
  <si>
    <t>SD-057-250117-512490-5009</t>
  </si>
  <si>
    <t>2025-01-17 17:11:02</t>
  </si>
  <si>
    <t>80+金卡-普通区域-青州市-东青花园-13406662555-1000M-宽带上网投诉-次数0-20250117170801X881667319</t>
  </si>
  <si>
    <t>2025-01-18 18:12:00</t>
  </si>
  <si>
    <t>20250117170801X881667319</t>
  </si>
  <si>
    <t>【预处理派单】宽带账号：13406662555，宽带地址： 潍坊青州市云门山街道益王府路东青花园15号楼2单元2楼东，故障现象：可连接但使用不畅，故障现象类型：网速慢，客户诉求：家里宽带网速非常不好，联系电话：13406662555，通话流水：。接入方式：FTTH，当前是否在线：在线，端到端诊断结果：客户侧设备问题，是否智能网关：是，光功率-15.391021572434521。</t>
  </si>
  <si>
    <t>2025-01-17 17:28:35</t>
  </si>
  <si>
    <t>2025-01-17 17:30:56</t>
  </si>
  <si>
    <t>SD-851-315860-27356-6533</t>
  </si>
  <si>
    <t>SD-057-250117-173625-4111</t>
  </si>
  <si>
    <t>2025-01-17 15:46:53</t>
  </si>
  <si>
    <t>80+银卡-普通区域-奎文区-领秀华城-17865362277-300M-业务受理宽带-次数0-202501170000394702</t>
  </si>
  <si>
    <t>202501170000394702</t>
  </si>
  <si>
    <t>202501170000394702# 宽带账号:17865362277; 联系电话：17865362277，问题类型：此工单为群障修复工单，根据群障全量闭环修复管理要求，为确保客户网络通畅，请装维人员跟进修复网络问题，谢谢！ 
 群障标题：公告。故障描述：潍坊奎文区领秀华城光缆故障，预估24小时恢复，请帮忙拦截,如有需要请联系片区装维师傅祝建振15706366522主叫号码：17865362277.0;该号码仅供参考，请优先联系宽带账号。</t>
  </si>
  <si>
    <t>2025-01-17 16:00:12</t>
  </si>
  <si>
    <t>2025-01-17 16:00:44</t>
  </si>
  <si>
    <t>SD-851-312196-29127-5620</t>
  </si>
  <si>
    <t>SD-057-250117-072658-4003</t>
  </si>
  <si>
    <t>2025-01-17 15:35:07</t>
  </si>
  <si>
    <t>【追1】【调研】-普通区域-奎文区-银领国际-13869651117-300M-宽带上网投诉-次数0-20250117153254X174991542</t>
  </si>
  <si>
    <t>20250117153254X174991542</t>
  </si>
  <si>
    <t xml:space="preserve">流程受理流水号：20250117152947138696511171103158
客户号码:13869651117
客户姓名:王**
投诉地市:潍坊
来话流水:2025011715274155020866904
宽带账号:13869651117
宽带账号归属地市:潍坊
宽带账号归属区县:高新
故障地址:潍坊高新高新城区福寿街银领国际7号楼*********
联系电话:13606361861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光功率:-15.52
故障大类:宽带/电视
故障细类:电脑上网出现故障(专席)
携转原因:
故障时间:2025-01-17 15:33:16
具体故障现象:光猫灯正常但电脑手机无法上网，
客户其他诉求:客户来电反映多次与师傅联系未上门，表示要求尽快联系，严重影响使用，请协助，谢谢
</t>
  </si>
  <si>
    <t>2025-01-17 15:37:32</t>
  </si>
  <si>
    <t>2025-01-17 15:59:04</t>
  </si>
  <si>
    <t>SD-057-250117-795231-5054</t>
  </si>
  <si>
    <t>2025-01-17 17:17:11</t>
  </si>
  <si>
    <t>普通区域-昌乐县-新城宸居小区-18263642227-300M-业务受理宽带-次数0-202501170000464245</t>
  </si>
  <si>
    <t>2025-01-18 17:18:00</t>
  </si>
  <si>
    <t>202501170000464245</t>
  </si>
  <si>
    <t>202501170000464245#【已关注中国移动10086微信公众号】 宽带账号:18263642227; 联系电话：18263642227，问题类型：此工单为群障修复工单，根据群障全量闭环修复管理要求，为确保客户网络通畅，请装维人员跟进修复网络问题，谢谢！ 
 群障标题：公告。故障描述：新城宸居小区主叫号码：18263642227.0;该号码仅供参考，请优先联系宽带账号。</t>
  </si>
  <si>
    <t>2025-01-17 17:27:19</t>
  </si>
  <si>
    <t>2025-01-17 17:27:48</t>
  </si>
  <si>
    <t>SD-057-250117-031547-5012</t>
  </si>
  <si>
    <t>2025-01-17 17:11:16</t>
  </si>
  <si>
    <t>普通区域-临朐县-王家庙自然村-13963667641-200M-宽带上网投诉-次数0-20250117170808X888857160</t>
  </si>
  <si>
    <t>20250117170808X888857160</t>
  </si>
  <si>
    <t xml:space="preserve">【农村网络投诉】流程受理流水号：20250117155433139636676411109602
客户号码:13963667641
客户姓名:王**
投诉地市:潍坊
来话流水:2025011715534711220827434
宽带账号:13963667641
宽带账号归属地市:潍坊
宽带账号归属区县:临朐县
故障地址:潍坊临朐县山旺镇人民政府王家庙王家庙自然村王家庙4#箱王啸*********
联系电话:13963667641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故障时间:2025-01-17 15:55:56
具体故障现象:光猫亮红灯，
客户其他诉求:
</t>
  </si>
  <si>
    <t>2025-01-17 17:16:55</t>
  </si>
  <si>
    <t>2025-01-17 17:17:27</t>
  </si>
  <si>
    <t>2025-01-17 11:06:47</t>
  </si>
  <si>
    <t>普通区域-青州市-赵家坡村自然村-13583671017-200M-业务受理宽带-次数0-202501170000214262 一级督办</t>
  </si>
  <si>
    <t>202501170000214262</t>
  </si>
  <si>
    <t>2025-01-17 11:15:57</t>
  </si>
  <si>
    <t>2025-01-17 11:16:46</t>
  </si>
  <si>
    <t>SD-057-250117-158492-3947</t>
  </si>
  <si>
    <t>2025-01-17 15:27:23</t>
  </si>
  <si>
    <t>【重投】-【调研】-80+普通-普通区域-寒亭区-翰香苑小区-18053641251-500M-宽带上网投诉-次数0-202501170000378632</t>
  </si>
  <si>
    <t>202501170000378632</t>
  </si>
  <si>
    <t xml:space="preserve">202501170000378632#18053641251客户来电反映第二条宽带无法使用，线上排障不认可，客户没在家，要求维修人员上门维修，请尽快协助处理，谢谢  联系人：先生 联系电话：本机 流水：2025011715251059420832506
</t>
  </si>
  <si>
    <t>2025-01-17 15:31:19</t>
  </si>
  <si>
    <t>2025-01-17 15:31:45</t>
  </si>
  <si>
    <t>SD-851-279807-27315-7998</t>
  </si>
  <si>
    <t>SD-057-250117-426508-1678</t>
  </si>
  <si>
    <t>2025-01-17 11:06:38</t>
  </si>
  <si>
    <t>【调研】-80+普通-普通区域-奎文区-东方名苑-18866771958-200M-业务受理宽带-次数0-202501170000213973</t>
  </si>
  <si>
    <t>202501170000213973</t>
  </si>
  <si>
    <t>202501170000213973# 宽带账号:18866771958; 联系电话：18866771958，问题类型：此工单为群障修复工单，根据群障全量闭环修复管理要求，为确保客户网络通畅，请装维人员跟进修复网络问题，谢谢！ 
 群障标题：公告。故障描述：潍坊奎文区东方名苑光缆故障，预估24小时恢复，请帮忙拦截,如有需要请联系片区装维师傅姚克胜15706307480主叫号码：18866771958.0;该号码仅供参考，请优先联系宽带账号。</t>
  </si>
  <si>
    <t>2025-01-17 11:25:33</t>
  </si>
  <si>
    <t>2025-01-17 11:26:04</t>
  </si>
  <si>
    <t>SD-057-250117-765098-1648</t>
  </si>
  <si>
    <t>2025-01-17 11:04:31</t>
  </si>
  <si>
    <t>普通区域-诸城市-陈家村自然村-15965045739-200M-宽带上网投诉-次数0-202501170000212258</t>
  </si>
  <si>
    <t>2025-01-18 12:05:00</t>
  </si>
  <si>
    <t>202501170000212258</t>
  </si>
  <si>
    <t xml:space="preserve">202501170000212258#【已关注中国移动10086微信公众号】流程受理流水号：20250117110352159650457391042577
客户号码:15965045739
客户姓名:于**
投诉地市:潍坊
来话流水:2025011711033911620832589
宽带账号:15965045739
宽带账号归属地市:潍坊
宽带账号归属区县:诸城市
故障地址:潍坊诸城市林家村镇陈家村陈家村自然村陈家村东南3号箱（丁光林）*********
联系电话:15965045739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故障时间:2025-01-17 11:04:01
魔百和单播/组播:单播
具体故障现象:电视直播或点播无法观看，
客户其他诉求:客户侧为质差终端，要求上门更换终端并一并处理故障问题。
</t>
  </si>
  <si>
    <t>2025-01-17 11:22:37</t>
  </si>
  <si>
    <t>SD-057-250117-962183-4008</t>
  </si>
  <si>
    <t>2025-01-17 15:35:26</t>
  </si>
  <si>
    <t>普通区域-诸城市-东苑名邸-15006364890-300M-宽带上网投诉-次数0-202501170000385582</t>
  </si>
  <si>
    <t>202501170000385582</t>
  </si>
  <si>
    <t>202501170000385582#宽带账号：15006364890；宽带地址：潍坊诸城市密州街道东坡街东苑名邸；客户来电反映移动高清无法观看，客户不在现场，无法配合线上指导，要求上门，请协助处理，谢谢！联系电话：本机；联系人：女士；来电流水：2025011715313756320821543</t>
  </si>
  <si>
    <t>2025-01-17 15:36:42</t>
  </si>
  <si>
    <t>2025-01-17 15:40:14</t>
  </si>
  <si>
    <t>SD-851-268645-6767-23850</t>
  </si>
  <si>
    <t>SD-057-250117-938152-3923</t>
  </si>
  <si>
    <t>2025-01-17 15:25:31</t>
  </si>
  <si>
    <t>80+普通-普通区域-寿光市-西北河-13721945798-300M-宽带上网投诉-次数0-202501170000376390</t>
  </si>
  <si>
    <t>202501170000376390</t>
  </si>
  <si>
    <t>202501170000376390#13721945798客户反映电视无法观看，客户不会操作，线上排障未恢复，请协助处理。谢谢  联系人：先生 联系电话：本机 流水：2025011715210255620876454</t>
  </si>
  <si>
    <t>2025-01-17 15:28:05</t>
  </si>
  <si>
    <t>2025-01-17 15:28:25</t>
  </si>
  <si>
    <t>SD-057-250117-528609-4916</t>
  </si>
  <si>
    <t>2025-01-17 17:02:02</t>
  </si>
  <si>
    <t>80+普通-普通区域-寿光市-卜家-15763623533-300M-魔百和投诉-次数0-20250117165924X364815870</t>
  </si>
  <si>
    <t>2025-01-18 18:03:00</t>
  </si>
  <si>
    <t>20250117165924X364815870</t>
  </si>
  <si>
    <t>【农村网络投诉】流程受理流水号：20250117165121157636235331123804
客户号码:15763623533
客户姓名:卜**
投诉地市:潍坊
来话流水:2025011716503996420884101
宽带账号:15763623533
宽带账号归属地市:潍坊
宽带账号归属区县:寿光市
故障地址:潍坊寿光市田马卜家村
联系电话:15763623533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故障细类:移动高清电视故障(专席)
携转原因:
故障时间:2025-01-17 16:59:12
魔百和单播/组播:组播
具体故障现象:电视直播或点播无法观看，请协助处理  谢谢 
客户其他诉求:
魔百和单/组播：组播</t>
  </si>
  <si>
    <t>2025-01-17 17:22:28</t>
  </si>
  <si>
    <t>2025-01-17 17:22:49</t>
  </si>
  <si>
    <t>SD-057-250117-897321-5051</t>
  </si>
  <si>
    <t>2025-01-17 17:17:05</t>
  </si>
  <si>
    <t>80+银卡-FTTR-普通区域-青州市-南山豪庭-13791657857-1000M-业务受理宽带-次数0-202501170000463442</t>
  </si>
  <si>
    <t>202501170000463442</t>
  </si>
  <si>
    <t>202501170000463442# 宽带账号:13791657857; 联系电话：13791657857，问题类型：此工单为群障修复工单，根据群障全量闭环修复管理要求，为确保客户网络通畅，请装维人员跟进修复网络问题，谢谢！ 
 群障标题：公告。故障描述：潍坊青州市南山豪庭光缆故障，预估24小时恢复，请帮忙拦截,如有需要请联系片区装维师傅李明辉15706307632主叫号码：13791657857.0;该号码仅供参考，请优先联系宽带账号。</t>
  </si>
  <si>
    <t>2025-01-17 17:39:55</t>
  </si>
  <si>
    <t>2025-01-17 17:40:51</t>
  </si>
  <si>
    <t>SD-851-300956-9953-24139</t>
  </si>
  <si>
    <t>SD-057-250117-720369-1671</t>
  </si>
  <si>
    <t>2025-01-17 11:06:24</t>
  </si>
  <si>
    <t>80+银卡-普通区域-滨海-河套村-18366367499-300M-业务受理宽带-次数0-202501170000214864</t>
  </si>
  <si>
    <t>202501170000214864</t>
  </si>
  <si>
    <t>202501170000214864#【已关注中国移动10086微信公众号】 宽带账号:18366367499; 联系电话：18366367499，问题类型：此工单为群障修复工单，根据群障全量闭环修复管理要求，为确保客户网络通畅，请装维人员跟进修复网络问题，谢谢！ 
 群障标题：公告。故障描述：潍坊滨海河套村光缆故障，预估24小时恢复，请帮忙拦截,如有需要请联系片区装维师傅孙希勇15706307095主叫号码：18366367499.0;该号码仅供参考，请优先联系宽带账号。</t>
  </si>
  <si>
    <t>2025-01-17 11:26:24</t>
  </si>
  <si>
    <t>2025-01-17 11:28:02</t>
  </si>
  <si>
    <t>SD-851-288329-29100-14256</t>
  </si>
  <si>
    <t>SD-057-250117-706198-4123</t>
  </si>
  <si>
    <t>2025-01-17 15:47:09</t>
  </si>
  <si>
    <t>80+银卡-普通区域-奎文区-东盛广场-13792631725-1000M-宽带延伸服务-次数0-202501170000395478</t>
  </si>
  <si>
    <t>202501170000395478</t>
  </si>
  <si>
    <t xml:space="preserve">202501170000395478#流程受理流水号：20250117154509137926317251107134
客户号码:13792631725
客户姓名:马**
投诉地市:潍坊
来话流水:2025011715392270920828607
宽带账号:13792631725
宽带账号归属地市:潍坊
宽带账号归属区县:潍城区
故障地址:潍坊潍城区西关街道东风西街奥文国际9号楼*********
联系电话:13792631725
联系人:先生/女士
工单紧急程度:一般
是否有升级投诉倾向:否
是否重复投诉:否
是否携转意向:否
是否投诉倾向:否
是否智能网关:智能网关
当前是否在线:是
接入方式:FTTH
是否质差终端:无质差信息
光功率:-20.04
故障大类:宽带/电视
故障细类:宽带延伸服务
携转原因:
故障时间:2025-01-17 15:36:42
具体故障现象:网速慢
</t>
  </si>
  <si>
    <t>2025-01-17 16:01:59</t>
  </si>
  <si>
    <t>2025-01-17 16:02:18</t>
  </si>
  <si>
    <t>SD-851-257124-2873-4213</t>
  </si>
  <si>
    <t>SD-057-250117-038195-4666</t>
  </si>
  <si>
    <t>2025-01-17 16:38:55</t>
  </si>
  <si>
    <t>【调研】-80+银卡-普通区域-青州市-九州名座东区-15966081091-1000M-宽带上网投诉-次数0-202501170000434582</t>
  </si>
  <si>
    <t>2025-01-18 17:39:00</t>
  </si>
  <si>
    <t>202501170000434582</t>
  </si>
  <si>
    <t>202501170000434582#流程受理流水号：20250117163459159660810911119729
客户号码:15966081091
客户姓名:崔*
投诉地市:潍坊
来话流水:2025011716311283520827628
宽带账号:15966081091
宽带账号归属地市:潍坊
宽带账号归属区县:青州市
故障地址:潍坊青州市云门山街道云门山路九州名座东区4号楼*********
联系电话:15966081091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光功率:-15.45
故障大类:宽带/电视
故障细类:网速慢/上网掉线(专席)
携转原因:
故障时间:2025-01-17 16:37:16
具体故障现象:网速慢卡顿，
客户其他诉求:
;宽带小区$[九州名座东区]$</t>
  </si>
  <si>
    <t>2025-01-17 16:39:54</t>
  </si>
  <si>
    <t>2025-01-17 16:40:25</t>
  </si>
  <si>
    <t>SD-851-313175-29136-17467</t>
  </si>
  <si>
    <t>SD-057-250117-047928-4663</t>
  </si>
  <si>
    <t>2025-01-17 16:38:38</t>
  </si>
  <si>
    <t>80+金卡-普通区域-奎文区-裕隆苑-13791667805-1000M-宽带上网投诉-次数0-202501170000434846</t>
  </si>
  <si>
    <t>202501170000434846</t>
  </si>
  <si>
    <t>202501170000434846#宽带账号：13791667805；联系电话：15863627035宽带地址：潍坊高新高新城区北海路裕隆苑10号楼；客户来电反映网络不能用，线上指导无法配合操作，要求上门处理, 来电流水：2025011716353356320885382</t>
  </si>
  <si>
    <t>2025-01-17 16:39:51</t>
  </si>
  <si>
    <t>2025-01-17 16:40:10</t>
  </si>
  <si>
    <t>SD-851-298309-18694-199</t>
  </si>
  <si>
    <t>2025-01-17 15:37:44</t>
  </si>
  <si>
    <t>【重投】-80+普通-普通区域-诸城市-报社小区-13606476444-1000M-宽带上网投诉-次数0-202501170000387920 一级督办</t>
  </si>
  <si>
    <t>202501170000387920</t>
  </si>
  <si>
    <t>2025-01-17 15:40:41</t>
  </si>
  <si>
    <t>2025-01-17 15:40:58</t>
  </si>
  <si>
    <t>SD-057-250117-792153-3969</t>
  </si>
  <si>
    <t>2025-01-17 15:30:14</t>
  </si>
  <si>
    <t>普通区域-昌邑市-（铁通）昌邑沁园春小区-15965072423-100M-宽带上网投诉-次数0-202501170000383418</t>
  </si>
  <si>
    <t>2025-01-18 16:31:00</t>
  </si>
  <si>
    <t>202501170000383418</t>
  </si>
  <si>
    <t>202501170000383418#宽带账号：15965072423***；宽带地址潍坊昌邑市都昌街道山前街（铁通）昌邑沁园春小区昌邑沁园春小区*；客户来电反映家里电视无法正常，表示没有高清线，客户不在现场，无法配合线上指导/客户不配合排障，要求上门，请协助处理，谢谢！联系电话：18754453902；联系人：***；来电流水：2025011715254163120839382</t>
  </si>
  <si>
    <t>2025-01-17 15:36:45</t>
  </si>
  <si>
    <t>2025-01-17 15:37:01</t>
  </si>
  <si>
    <t>SD-057-250117-427385-3522</t>
  </si>
  <si>
    <t>2025-01-17 14:36:57</t>
  </si>
  <si>
    <t>80+金卡-普通区域-奎文区-壹品御苑-15964344300-1000M-业务受理宽带-次数0-202501170000342968</t>
  </si>
  <si>
    <t>202501170000342968</t>
  </si>
  <si>
    <t>202501170000342968# 宽带账号:15964344300; 联系电话：15964344300，问题类型：此工单为群障修复工单，根据群障全量闭环修复管理要求，为确保客户网络通畅，请装维人员跟进修复网络问题，谢谢！ 
 群障标题：公告。故障描述：潍坊奎文区壹品御苑光缆故障，预估24小时恢复，请帮忙拦截,如有需要请联系片区装维师傅段孝冬15706366517主叫号码：15964344300.0;该号码仅供参考，请优先联系宽带账号。</t>
  </si>
  <si>
    <t>2025-01-17 14:55:36</t>
  </si>
  <si>
    <t>2025-01-17 14:55:59</t>
  </si>
  <si>
    <t>SD-851-324258-8887-4196</t>
  </si>
  <si>
    <t>SD-057-250117-402186-4564</t>
  </si>
  <si>
    <t>2025-01-17 16:31:44</t>
  </si>
  <si>
    <t>普通区域-奎文区-晨晟世纪城片区-15054495851-300M-魔百和投诉-次数0-202501170000430606</t>
  </si>
  <si>
    <t>2025-01-18 17:32:00</t>
  </si>
  <si>
    <t>202501170000430606</t>
  </si>
  <si>
    <t>202501170000430606#流程受理流水号：20250117162949150544958511118461
客户号码:15054495851
客户姓名:刘**
投诉地市:潍坊
来话流水:2025011716255509720857130
宽带账号:15054495851
宽带账号归属地市:潍坊
宽带账号归属区县:奎文区
故障地址:潍坊奎文区北苑街道虞河路晨晟世纪城片区红旗小区2号楼*4-101********
联系电话:15853615845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光功率:-17.59
故障大类:宽带/电视
故障细类:移动高清电视故障(专席)
携转原因:
故障时间:2025-01-17 16:36:48
魔百和单播/组播:组播
具体故障现象:无声音
客户其他诉求:
魔百和单/组播：组播;宽带小区$[晨晟世纪城片区]$</t>
  </si>
  <si>
    <t>2025-01-17 16:32:00</t>
  </si>
  <si>
    <t>2025-01-17 16:32:38</t>
  </si>
  <si>
    <t>SD-851-303028-48794-8412</t>
  </si>
  <si>
    <t>SD-057-250117-240583-4961</t>
  </si>
  <si>
    <t>2025-01-17 17:06:49</t>
  </si>
  <si>
    <t>(目标)普通区域-昌邑市-北孟二自然村-18306365267-1000M-业务受理宽带-次数0-202501170000456649</t>
  </si>
  <si>
    <t>2025-01-18 17:07:00</t>
  </si>
  <si>
    <t>202501170000456649</t>
  </si>
  <si>
    <t>202501170000456649#【已关注中国移动10086微信公众号】 宽带账号:18306365267; 联系电话：18306365267，问题类型：此工单为群障修复工单，根据群障全量闭环修复管理要求，为确保客户网络通畅，请装维人员跟进修复网络问题，谢谢！ 
 群障标题：公告。故障描述：主干光纤断或OLT检测不到预期的光信号（LOS）主叫号码：13780861549.0;该号码仅供参考，请优先联系宽带账号。</t>
  </si>
  <si>
    <t>2025-01-17 17:28:19</t>
  </si>
  <si>
    <t>2025-01-17 17:29:32</t>
  </si>
  <si>
    <t>SD-851-311690-16703-16318</t>
  </si>
  <si>
    <t>SD-057-250117-405681-1682</t>
  </si>
  <si>
    <t>80+金卡-普通区域-寿光市-兆祥小区-15053689790-1000M-宽带上网投诉-次数0-202501170000213334</t>
  </si>
  <si>
    <t>202501170000213334</t>
  </si>
  <si>
    <t xml:space="preserve">202501170000213334#15053689790客户来电反映宽带无法上网，客户是老人不会操作，需要派师傅上门看一下，请协助处理谢谢
联系人：女士 联系电话：13562612118 流水：2025011711012265020800296
</t>
  </si>
  <si>
    <t>2025-01-17 11:19:08</t>
  </si>
  <si>
    <t>2025-01-17 11:19:26</t>
  </si>
  <si>
    <t>SD-851-263477-10849-28020</t>
  </si>
  <si>
    <t>SD-057-250117-174068-4060</t>
  </si>
  <si>
    <t>2025-01-17 15:41:05</t>
  </si>
  <si>
    <t>【调研】-80+银卡-普通区域-昌乐县-西前韩村自然村-13864650268-1000M-宽带上网投诉-次数0-202501170000389013</t>
  </si>
  <si>
    <t>202501170000389013</t>
  </si>
  <si>
    <t>202501170000389013#宽带账号：13864650268；联系电话：15965031047宽带地址：潍坊昌乐县白塔镇西前韩村西前韩村自然村西前韩村3；客户来电反映网络不能用，线上指导无法配合操作，要求上门处理, 来电流水：2025011715350962720870580</t>
  </si>
  <si>
    <t>2025-01-17 15:47:18</t>
  </si>
  <si>
    <t>2025-01-17 15:49:56</t>
  </si>
  <si>
    <t>SD-851-316448-8341-11984</t>
  </si>
  <si>
    <t>SD-057-250117-231085-4137</t>
  </si>
  <si>
    <t>2025-01-17 15:49:50</t>
  </si>
  <si>
    <t>普通区域-潍城区-圣菲漫步A-15965027758-1000M-宽带延伸服务-次数0-202501170000395807</t>
  </si>
  <si>
    <t>202501170000395807</t>
  </si>
  <si>
    <t xml:space="preserve">202501170000395807#流程受理流水号：20250117154902159650277581108101
客户号码:15965027758
客户姓名:李**
投诉地市:潍坊
来话流水:2025011715450464620807621
宽带账号:15965027758
宽带账号归属地市:潍坊
宽带账号归属区县:潍城区
故障地址:潍坊潍城区西关街道北宫西街圣菲漫步A21号楼*********
联系电话:18663687397
联系人:先生/女士
工单紧急程度:一般
是否有升级投诉倾向:否
是否重复投诉:否
是否携转意向:否
是否投诉倾向:否
是否智能网关:智能网关
当前是否在线:是
接入方式:--
是否质差终端:无质差信息
光功率:-20.22
故障大类:宽带/电视
故障细类:宽带延伸服务
携转原因:
故障时间:2025-01-17 15:47:30
具体故障现象:机顶盒不亮灯操作重启拔插电源检查插排未恢复  需要检查电源线 谢谢
</t>
  </si>
  <si>
    <t>2025-01-17 15:52:13</t>
  </si>
  <si>
    <t>2025-01-17 15:52:52</t>
  </si>
  <si>
    <t>SD-851-271854-14007-469</t>
  </si>
  <si>
    <t>SD-057-250117-420781-4943</t>
  </si>
  <si>
    <t>2025-01-17 17:05:02</t>
  </si>
  <si>
    <t>【重投】-80+银卡-普通区域-高密市-新隆中央城-17861213595-500M-魔百和投诉-次数0-20250117170251X571887154</t>
  </si>
  <si>
    <t>20250117170251X571887154</t>
  </si>
  <si>
    <t>流程受理流水号：20250117170104178612135951126120
客户号码:17861213595
客户姓名:柳*
投诉地市:潍坊
来话流水:2025011716553577820847133
宽带账号:17861213595
宽带账号归属地市:潍坊
宽带账号归属区县:高密市
故障地址:潍坊高密市朝阳街道利群路新隆中央城高密市密水街道新隆中央城1号楼1单元1楼*********
联系电话:18265699559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光功率:-26.38
故障大类:宽带/电视
故障细类:移动高清电视故障
携转原因:
故障时间:2025-01-17 17:05:35
魔百和单播/组播:组播
具体故障现象:插电后灯不亮，之前打火了
客户其他诉求:
魔百和单/组播：组播</t>
  </si>
  <si>
    <t>2025-01-17 17:11:00</t>
  </si>
  <si>
    <t>2025-01-17 17:12:51</t>
  </si>
  <si>
    <t>SD-057-250117-853912-1709</t>
  </si>
  <si>
    <t>2025-01-17 11:09:36</t>
  </si>
  <si>
    <t>【调研】-80+普通-(目标)普通区域-青州市-北辛店村自然村-13780852988-300M-宽带上网投诉-次数0-202501170000213720</t>
  </si>
  <si>
    <t>202501170000213720</t>
  </si>
  <si>
    <t>202501170000213720#宽带账号：13780852988；宽带地址：潍坊青州市邵庄镇北辛店村北辛店村自然村扩容3号箱（隋显山家）；联系电话：13780852988客户来电反映宽带连接不上网 客服解释区域故障 客户不认可 请核实处理..线上指导无法操作 来电流水..   2025011711054565420862222</t>
  </si>
  <si>
    <t>2025-01-17 11:25:56</t>
  </si>
  <si>
    <t>SD-057-250117-960375-4504</t>
  </si>
  <si>
    <t>2025-01-17 16:26:54</t>
  </si>
  <si>
    <t>80+普通-普通区域-高密市-清华园-15095248803-300M-业务受理宽带-次数0-202501170000426489</t>
  </si>
  <si>
    <t>2025-01-18 16:27:00</t>
  </si>
  <si>
    <t>202501170000426489</t>
  </si>
  <si>
    <t>202501170000426489#【已关注中国移动10086微信公众号】 宽带账号:15095248803; 联系电话：15095248803，问题类型：此工单为群障修复工单，根据群障全量闭环修复管理要求，为确保客户网络通畅，请装维人员跟进修复网络问题，谢谢！ 
 群障标题：公告。故障描述：潍坊高密市清华园光缆故障，预估24小时恢复，请帮忙拦截,如有需要请联系片区装维师傅陈金光15706307332主叫号码：15095248803.0;该号码仅供参考，请优先联系宽带账号。</t>
  </si>
  <si>
    <t>2025-01-17 16:27:53</t>
  </si>
  <si>
    <t>2025-01-17 16:31:10</t>
  </si>
  <si>
    <t>SD-057-250117-978146-4043</t>
  </si>
  <si>
    <t>2025-01-17 15:38:23</t>
  </si>
  <si>
    <t>【调研】-80+银卡-普通区域-寒亭区-平安四季城-15853665320-200M-宽带上网投诉-次数0-202501170000387600</t>
  </si>
  <si>
    <t>2025-01-18 16:39:00</t>
  </si>
  <si>
    <t>202501170000387600</t>
  </si>
  <si>
    <t>202501170000387600#客户反映家里宽带频繁掉线无法连接使用，线上排障不配合，拒绝线上排障，客户要求师傅上门.要求派师傅,请协助处理，谢谢   
联系人：女士     联系电话：本机     流水号：2025011715353041720875489</t>
  </si>
  <si>
    <t>2025-01-17 15:45:33</t>
  </si>
  <si>
    <t>2025-01-17 15:46:28</t>
  </si>
  <si>
    <t>SD-057-250117-619745-3945</t>
  </si>
  <si>
    <t>2025-01-17 15:27:08</t>
  </si>
  <si>
    <t>普通区域-高密市-王家庄自然村-13791899952-1000M-宽带上网投诉-次数0-202501170000381408</t>
  </si>
  <si>
    <t>202501170000381408</t>
  </si>
  <si>
    <t xml:space="preserve">202501170000381408#【已关注中国移动10086微信公众号】流程受理流水号：20250117152614137918999521102229
客户号码:13791899952
客户姓名:迟**
投诉地市:潍坊
来话流水:2025011715251623620833839
宽带账号:13791899952
宽带账号归属地市:潍坊
宽带账号归属区县:高密市
故障地址:潍坊高密市柴沟镇王家庄王家庄自然村高密王家庄16号箱*********
联系电话:13506460713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光功率:-22.00
故障大类:宽带/电视
故障细类:宽带无法上网
携转原因:
故障时间:2025-01-17 15:26:29
具体故障现象:提示网络无法连接，
客户其他诉求:客户侧为质差终端，要求上门更换终端并一并处理故障问题。
</t>
  </si>
  <si>
    <t>2025-01-17 15:33:00</t>
  </si>
  <si>
    <t>2025-01-17 15:34:17</t>
  </si>
  <si>
    <t>SD-851-294883-16986-3482</t>
  </si>
  <si>
    <t>SD-057-250117-387519-3884</t>
  </si>
  <si>
    <t>2025-01-17 15:20:53</t>
  </si>
  <si>
    <t>80+普通-普通区域-寿光市-羊口卫东沿街-13780805962-500M-宽带上网投诉-次数0-202501170000375157</t>
  </si>
  <si>
    <t>202501170000375157</t>
  </si>
  <si>
    <t>202501170000375157#【已关注中国移动10086微信公众号】流程受理流水号：20250117152015137808059621100676
客户号码:13780805962
客户姓名:柴**
投诉地市:潍坊
来话流水:2025011715195091720860086
宽带账号:13780805962
账号归属区县:寿光
联系电话:13780805962
联系人:先生/女士
宽带地址:潍坊
工单紧急程度:非常紧急
是否投诉倾向:否
是否重复投诉:否
是否携转意向:否
是否有升级投诉倾向:否
*业务名称:业务融合移机流程宽带
投诉内容:手机号码：13780805962，【问题描述】客户已办理宽带业务，有开通单，要求装维尽快联系上门，请处理，谢谢。联系电话：13780805962，联系人：先生/女士，录音流水号：2025011715195091720860086。受理明细：531920062399999999。
在途开通单信息：536250117973781570，13780805962，2025-01-17 10:24:15，业务融合移机流程宽带，处理中，手写判断和地址录入
是否到厅:否
业务名称:业务融合移机流程宽带
;宽带小区$[羊口卫东沿街]$</t>
  </si>
  <si>
    <t>2025-01-17 15:22:35</t>
  </si>
  <si>
    <t>2025-01-17 15:26:46</t>
  </si>
  <si>
    <t>SD-852-278602-405-22329</t>
  </si>
  <si>
    <t>SD-057-250117-810539-3896</t>
  </si>
  <si>
    <t>2025-01-17 15:21:46</t>
  </si>
  <si>
    <t>【调研】-普通区域-奎文区-栋盛苑小区-18853665690-200M-宽带上网投诉-次数0-202501170000377654</t>
  </si>
  <si>
    <t>2025-01-18 16:22:00</t>
  </si>
  <si>
    <t>202501170000377654</t>
  </si>
  <si>
    <t xml:space="preserve">202501170000377654#【已关注中国移动10086微信公众号】流程受理流水号：20250117152109188536656901100907
客户号码:18853665690
客户姓名:贾**
投诉地市:潍坊
来话流水:2025011715201221520864884
宽带账号:18853665690
宽带账号归属地市:潍坊
宽带账号归属区县:高新
故障地址:潍坊高新高新城区胜利街栋盛苑小区1号楼*********
联系电话:13953648223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光功率:-20.31
故障大类:宽带/电视
故障细类:宽带无法上网
携转原因:
故障时间:2025-01-17 15:21:16
具体故障现象:提示网络无法连接，
客户其他诉求:客户侧为质差终端，要求上门更换终端并一并处理故障问题。
</t>
  </si>
  <si>
    <t>2025-01-17 15:25:30</t>
  </si>
  <si>
    <t>2025-01-17 15:26:25</t>
  </si>
  <si>
    <t>SD-057-250117-596024-4587</t>
  </si>
  <si>
    <t>2025-01-17 16:33:44</t>
  </si>
  <si>
    <t>普通区域-奎文区-【潍柴】同心园小区-15244480007-500M-宽带上网投诉-次数0-202501170000431323</t>
  </si>
  <si>
    <t>2025-01-18 17:34:00</t>
  </si>
  <si>
    <t>202501170000431323</t>
  </si>
  <si>
    <t>202501170000431323#流程受理流水号：20250117163258152444800071119235
客户号码:15244480007
客户姓名:夏**
投诉地市:潍坊
来话流水:2025011716314056720833707
宽带账号:15244480007
账号归属区县:安丘-柘山-片区
联系电话:15244480007
联系人:先生
宽带地址:潍坊
工单紧急程度:非常紧急
是否投诉倾向:否
是否重复投诉:否
是否携转意向:否
是否有升级投诉倾向:否
*业务名称:业务融合开机流程宽带
投诉内容:手机号码：15244480007，【问题描述】客户已办理宽带业务，有开通单，要求装维尽快联系上门，请处理，谢谢。联系电话：15244480007，联系人：先生，录音流水号：2025011716314056720833707。
在途开通单信息：536250116867810488，15244480007，2025-01-16 18:47:52，业务融合开机流程宽带，处理中，施工预约
是否到厅:否
业务名称:业务融合开机流程宽带
;宽带小区$[【潍柴】同心园小区]$</t>
  </si>
  <si>
    <t>2025-01-17 16:49:42</t>
  </si>
  <si>
    <t>2025-01-17 16:50:04</t>
  </si>
  <si>
    <t>SD-851-326631-21283-15079</t>
  </si>
  <si>
    <t>SD-057-250117-710645-1651</t>
  </si>
  <si>
    <t>【调研】-80+金卡-普通区域-青州市-青州古街南城墙沿街（小微）-18265669345-300M-宽带上网投诉-次数0-20250117110207X927202930</t>
  </si>
  <si>
    <t>20250117110207X927202930</t>
  </si>
  <si>
    <t xml:space="preserve">流程受理流水号：20250117105935182656693451041323
客户号码:18265669345
客户姓名:蒋**
投诉地市:潍坊
来话流水:2025011710590602420868433
宽带账号:18265669345
宽带账号归属地市:潍坊
宽带账号归属区县:青州市
故障地址:潍坊青州市云门山街道凤凰山路青州市古城阜财门商业街H14号箱*********
联系电话:15169617389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11:01:09
具体故障现象:提示网络无法连接，
客户其他诉求:111
</t>
  </si>
  <si>
    <t>2025-01-17 11:12:57</t>
  </si>
  <si>
    <t>2025-01-17 11:13:20</t>
  </si>
  <si>
    <t>SD-851-306311-38772-12146</t>
  </si>
  <si>
    <t>SD-057-250117-042739-1697</t>
  </si>
  <si>
    <t>2025-01-17 11:08:01</t>
  </si>
  <si>
    <t>【调研】-80+金卡-FTTR-普通区域-潍城区-北方茶都-18263665550-1000M-宽带上网投诉-次数0-20250117110631X191868327</t>
  </si>
  <si>
    <t>20250117110631X191868327</t>
  </si>
  <si>
    <t xml:space="preserve">流程受理流水号：20250117110543182636655501043137
客户号码:18263665550
客户姓名:林**
投诉地市:潍坊
来话流水:2025011711050692520853087
宽带账号:18263665550
宽带账号归属地市:潍坊
宽带账号归属区县:潍城区
故障地址:潍坊潍城区南关街道青年路北方茶都北方茶都1号楼*********
联系电话:18263665550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11:06:17
具体故障现象:光猫亮红灯，
客户其他诉求:
</t>
  </si>
  <si>
    <t>2025-01-17 11:14:57</t>
  </si>
  <si>
    <t>2025-01-17 11:15:18</t>
  </si>
  <si>
    <t>SD-851-247723-28822-27605</t>
  </si>
  <si>
    <t>SD-057-250117-608592-4088</t>
  </si>
  <si>
    <t>2025-01-17 15:44:10</t>
  </si>
  <si>
    <t>【调研】-80+金卡-FTTR-普通区域-昌乐县-夏家庄子自然村-15064409866-1000M-魔百和投诉-次数0-20250117154236X756259635</t>
  </si>
  <si>
    <t>20250117154236X756259635</t>
  </si>
  <si>
    <t>【农村网络投诉】流程受理流水号：20250117154138150644098661106206
客户号码:15064409866
客户姓名:李**
投诉地市:潍坊
来话流水:2025011715345963720868220
宽带账号:15064409866
宽带账号归属地市:潍坊
宽带账号归属区县:昌乐县
故障地址:潍坊昌乐县乔官镇夏家庄子夏家庄子自然村夏家庄子村14#*********
联系电话:15064409866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故障细类:移动高清电视故障(专席)
携转原因:
故障时间:2025-01-17 15:42:17
魔百和单播/组播:组播
具体故障现象:电视直播或点播无法观看，
客户其他诉求:请协助处理，谢谢
魔百和单/组播：组播</t>
  </si>
  <si>
    <t>2025-01-17 15:51:22</t>
  </si>
  <si>
    <t>2025-01-17 15:51:44</t>
  </si>
  <si>
    <t>SD-851-231239-23335-20297</t>
  </si>
  <si>
    <t>SD-057-250117-529346-4107</t>
  </si>
  <si>
    <t>2025-01-17 15:46:43</t>
  </si>
  <si>
    <t>80+银卡-普通区域-寿光市-牟西二期-13854485801-200M-宽带上网投诉-次数0-202501170000394428</t>
  </si>
  <si>
    <t>202501170000394428</t>
  </si>
  <si>
    <t>202501170000394428#宽带账号：13854485801；宽带地址：潍坊寿光市寒桥镇牟西二期牟西二期7号；客户来电反映宽带电视无信号，经查询客户侧为质差机顶盒，请协助上门更换终端并一并处理故障问题，谢谢！联系电话：16601668731；联系人：缪**；来电流水：2025011715431673820882741。</t>
  </si>
  <si>
    <t>2025-01-17 15:54:51</t>
  </si>
  <si>
    <t>2025-01-17 15:55:11</t>
  </si>
  <si>
    <t>SD-851-299745-18220-3685</t>
  </si>
  <si>
    <t>SD-057-250117-901532-4520</t>
  </si>
  <si>
    <t>2025-01-17 16:27:36</t>
  </si>
  <si>
    <t>【调研】-80+银卡-普通区域-潍城区-军埠口村自然村-13505361020-500M-业务受理宽带-次数0-202501170000424913</t>
  </si>
  <si>
    <t>202501170000424913</t>
  </si>
  <si>
    <t>202501170000424913# 宽带账号:13505361020; 联系电话：13505361020，问题类型：此工单为群障修复工单，根据群障全量闭环修复管理要求，为确保客户网络通畅，请装维人员跟进修复网络问题，谢谢！ 
 群障标题：告警。故障标题：主干光纤断或OLT检测不到预期的光信号（LOS）主叫号码：13505361020.0;该号码仅供参考，请优先联系宽带账号。</t>
  </si>
  <si>
    <t>2025-01-17 16:38:13</t>
  </si>
  <si>
    <t>2025-01-17 16:38:34</t>
  </si>
  <si>
    <t>SD-057-250117-970648-428</t>
  </si>
  <si>
    <t>2025-01-17 09:06:06</t>
  </si>
  <si>
    <t>【调研】-80+金卡-普通区域-奎文区-奎文区宏伟北区-15953683738-1000M-宽带上网投诉-次数0-202501170000113884</t>
  </si>
  <si>
    <t>202501170000113884</t>
  </si>
  <si>
    <t xml:space="preserve">202501170000113884#流程受理流水号：20250117090345159536837381008702
客户号码:15953683738
客户姓名:徐**
投诉地市:潍坊
来话流水:2025011709030343020875783
宽带账号:15953683738
宽带账号归属地市:潍坊
宽带账号归属区县:潍城区
故障地址:潍坊潍城区南关街道青年路宏伟北区8号楼*********
联系电话:15953683738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故障时间:2025-01-17 09:03:51
具体故障现象:打不开网页，
客户其他诉求:客户侧为质差终端，要求上门更换终端并一并处理故障问题。
</t>
  </si>
  <si>
    <t>2025-01-17 09:25:27</t>
  </si>
  <si>
    <t>2025-01-17 09:26:17</t>
  </si>
  <si>
    <t>SD-851-221179-24312-18671</t>
  </si>
  <si>
    <t>SD-057-250117-071392-3979</t>
  </si>
  <si>
    <t>2025-01-17 15:32:06</t>
  </si>
  <si>
    <t>80+银卡-普通区域-诸城市-园艺小区-13853696065-300M-宽带上网投诉-次数0-20250117152940X980612251</t>
  </si>
  <si>
    <t>20250117152940X980612251</t>
  </si>
  <si>
    <t xml:space="preserve">流程受理流水号：20250117152620138536960651102258
客户号码:13853696065
客户姓名:孙**
投诉地市:潍坊
来话流水:2025011715245062420827811
宽带账号:13853696065
宽带账号归属地市:潍坊
宽带账号归属区县:诸城市
故障地址:潍坊诸城市密州街道兴华路园艺小区2号楼*********
联系电话:15065670167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15:27:45
具体故障现象:提示网络无法连接，客户称无法使用，要求上门维修，请处理！
客户其他诉求:
</t>
  </si>
  <si>
    <t>2025-01-17 15:34:18</t>
  </si>
  <si>
    <t>2025-01-17 15:35:10</t>
  </si>
  <si>
    <t>SD-057-250117-309574-3497</t>
  </si>
  <si>
    <t>2025-01-17 14:32:09</t>
  </si>
  <si>
    <t>普通区域-奎文区-丹桂里-13686368039-300M-宽带上网投诉-次数0-202501170000339910</t>
  </si>
  <si>
    <t>202501170000339910</t>
  </si>
  <si>
    <t>202501170000339910#流程受理流水号：20250117143004136863680391087758
客户号码:13686368039
客户姓名:王*
投诉地市:潍坊
来话流水:2025011714294182320874457
宽带账号:13686368039
宽带账号归属地市:潍坊
宽带账号归属区县:奎文区
故障地址:潍坊奎文区广文街道新华路丹桂里商务楼南楼*********
联系电话:13686368039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14:28:34
具体故障现象:打不开网页，
客户其他诉求:
;宽带小区$[丹桂里]$</t>
  </si>
  <si>
    <t>2025-01-17 14:49:55</t>
  </si>
  <si>
    <t>2025-01-17 14:50:18</t>
  </si>
  <si>
    <t>SD-057-250117-278546-4917</t>
  </si>
  <si>
    <t>2025-01-17 17:02:06</t>
  </si>
  <si>
    <t>FTTR-普通区域-高密市-新新家园-15866526481-1000M-宽带上网投诉-次数0-20250117165936X376790408</t>
  </si>
  <si>
    <t>20250117165936X376790408</t>
  </si>
  <si>
    <t xml:space="preserve">流程受理流水号：20250117165855158665264811125635
客户号码:15866526481
客户姓名:王**
投诉地市:潍坊
来话流水:2025011716570031720864900
宽带账号:15866526481
宽带账号归属地市:潍坊
宽带账号归属区县:高密市
故障地址:潍坊高密市醴泉街道顺河路（铁通）新新家园新新家园14号楼*********
联系电话:15866526481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故障细类:网速慢/上网掉线(专席)
携转原因:
故障时间:2025-01-17 17:04:28
具体故障现象:频繁掉线，
客户其他诉求:请协助处理，谢谢
</t>
  </si>
  <si>
    <t>2025-01-17 17:09:32</t>
  </si>
  <si>
    <t>2025-01-17 17:10:14</t>
  </si>
  <si>
    <t>SD-851-323084-25100-28885</t>
  </si>
  <si>
    <t>SD-057-250117-603924-3987</t>
  </si>
  <si>
    <t>2025-01-17 15:32:47</t>
  </si>
  <si>
    <t>【调研】-80+普通-普通区域-高密市-赵家老庄自然村-15065618670-1000M-魔百和投诉-次数0-202501170000384637</t>
  </si>
  <si>
    <t>202501170000384637</t>
  </si>
  <si>
    <t>202501170000384637#流程受理流水号：20250117152741150656186701102598
客户号码:15065618670
客户姓名:赵**
投诉地市:潍坊
来话流水:2025011715264554320853891
宽带账号:15065618670
宽带账号归属地市:潍坊
宽带账号归属区县:高密市
故障地址:潍坊高密市井沟镇赵家老庄赵家老庄自然村高密赵家老庄王长申3号箱*********
联系电话:15065618670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故障细类:移动高清电视故障(专席)
携转原因:
故障时间:2025-01-17 15:28:30
魔百和单播/组播:组播
具体故障现象:22002电视显示网络未连接：宽带正常使用，拔插网线，对应指导网络配置无效 
客户其他诉求:
魔百和单/组播：组播;宽带小区$[赵家老庄自然村]$</t>
  </si>
  <si>
    <t>2025-01-17 15:34:24</t>
  </si>
  <si>
    <t>2025-01-17 15:34:45</t>
  </si>
  <si>
    <t>SD-851-284870-26204-2506</t>
  </si>
  <si>
    <t>2025-01-17 15:31:35</t>
  </si>
  <si>
    <t>【调研】-普通区域-安丘市-青云瑞景园(含锦绣上河园)-13964746456-300M-宽带上网投诉-次数0-202501170000381851 一级督办</t>
  </si>
  <si>
    <t>202501170000381851</t>
  </si>
  <si>
    <t>2025-01-17 15:42:56</t>
  </si>
  <si>
    <t>2025-01-17 15:44:22</t>
  </si>
  <si>
    <t>SD-057-250117-062375-3515</t>
  </si>
  <si>
    <t>2025-01-17 14:35:49</t>
  </si>
  <si>
    <t>【调研】-80+银卡-普通区域-潍城区-军埠口长青街(水库路至工业一路段）两侧-15165600680-500M-业务受理宽带-次数0-202501170000340752</t>
  </si>
  <si>
    <t>202501170000340752</t>
  </si>
  <si>
    <t>202501170000340752# 导航立单,用户所在位置有群障,已向客户播报,客户要求装维回访.此工单为群障修复工单,根据群障全量闭环管理要求,为确保客户网络通畅,请装维人员跟进修复网络问题,谢谢.联系电话：15165600680</t>
  </si>
  <si>
    <t>2025-01-17 14:38:10</t>
  </si>
  <si>
    <t>2025-01-17 14:38:27</t>
  </si>
  <si>
    <t>2025-01-17 16:31:01</t>
  </si>
  <si>
    <t>普通区域-潍城区-军埠口村自然村-13853640738-200M-宽带上网投诉-次数0-202501170000428594 一级督办</t>
  </si>
  <si>
    <t>202501170000428594</t>
  </si>
  <si>
    <t>2025-01-17 16:40:16</t>
  </si>
  <si>
    <t>SD-057-250117-172438-4975</t>
  </si>
  <si>
    <t>2025-01-17 17:07:19</t>
  </si>
  <si>
    <t>80+普通-普通区域-昌邑市-南苑小区自然村-18863618021-100M-业务受理宽带-次数0-202501170000455387</t>
  </si>
  <si>
    <t>202501170000455387</t>
  </si>
  <si>
    <t>202501170000455387# 宽带账号:18863618021; 联系电话：18863618021，问题类型：此工单为群障修复工单，根据群障全量闭环修复管理要求，为确保客户网络通畅，请装维人员跟进修复网络问题，谢谢！ 
 群障标题：公告。故障描述：潍坊昌邑市南苑小区自然村光缆故障，预估24小时恢复，请帮忙拦截,如有需要请联系片区装维师傅闫相波15706307206主叫号码：18863618021.0;该号码仅供参考，请优先联系宽带账号。</t>
  </si>
  <si>
    <t>2025-01-17 17:27:05</t>
  </si>
  <si>
    <t>2025-01-17 17:27:31</t>
  </si>
  <si>
    <t>SD-852-280045-1823-13505</t>
  </si>
  <si>
    <t>SD-057-250117-754983-4965</t>
  </si>
  <si>
    <t>2025-01-17 17:06:56</t>
  </si>
  <si>
    <t>普通区域-青州市-富贵牡丹园-15853674353-100M-业务受理宽带-次数0-202501170000457075</t>
  </si>
  <si>
    <t>202501170000457075</t>
  </si>
  <si>
    <t>202501170000457075# 宽带账号:15853674353; 联系电话：15853674353，问题类型：此工单为群障修复工单，根据群障全量闭环修复管理要求，为确保客户网络通畅，请装维人员跟进修复网络问题，谢谢！ 
 群障标题：公告。故障描述：潍坊青州市富贵牡丹园主缆故障，预估24小时恢复，请帮忙拦截。主叫号码：15053607878.0;该号码仅供参考，请优先联系宽带账号。</t>
  </si>
  <si>
    <t>2025-01-17 17:07:48</t>
  </si>
  <si>
    <t>2025-01-17 17:08:26</t>
  </si>
  <si>
    <t>SD-057-250117-056387-5065</t>
  </si>
  <si>
    <t>2025-01-17 17:17:28</t>
  </si>
  <si>
    <t>FTTR-普通区域-青州市-普利斯花园-15263695122-1000M-业务受理宽带-次数0-202501170000463463</t>
  </si>
  <si>
    <t>202501170000463463</t>
  </si>
  <si>
    <t>202501170000463463# 宽带账号:15263695122; 联系电话：15263695122，问题类型：此工单为群障修复工单，根据群障全量闭环修复管理要求，为确保客户网络通畅，请装维人员跟进修复网络问题，谢谢！ 
 群障标题：公告。故障描述：普利斯花园主叫号码：100860536.0;该号码仅供参考，请优先联系宽带账号。</t>
  </si>
  <si>
    <t>2025-01-17 17:28:50</t>
  </si>
  <si>
    <t>2025-01-17 17:29:09</t>
  </si>
  <si>
    <t>SD-851-309748-10327-21010</t>
  </si>
  <si>
    <t>SD-057-250117-290715-1693</t>
  </si>
  <si>
    <t>2025-01-17 11:07:43</t>
  </si>
  <si>
    <t>【调研】-80+普通-普通区域-安丘市-后舒角埠小区-15866532234-1000M-宽带上网投诉-次数0-202501170000216158</t>
  </si>
  <si>
    <t>2025-01-17 11:28:38</t>
  </si>
  <si>
    <t>2025-01-17 11:29:12</t>
  </si>
  <si>
    <t>SD-057-250117-081239-4108</t>
  </si>
  <si>
    <t>2025-01-17 15:46:45</t>
  </si>
  <si>
    <t>普通区域-青州市-富贵牡丹园-15105365398-200M-业务受理宽带-次数0-202501170000393076</t>
  </si>
  <si>
    <t>2025-01-18 15:47:00</t>
  </si>
  <si>
    <t>202501170000393076</t>
  </si>
  <si>
    <t>202501170000393076#【已关注中国移动10086微信公众号】 宽带账号:15105365398; 联系电话：15105365398，问题类型：此工单为群障修复工单，根据群障全量闭环修复管理要求，为确保客户网络通畅，请装维人员跟进修复网络问题，谢谢！ 
 群障标题：公告。故障描述：潍坊青州市富贵牡丹园主缆故障，预估24小时恢复，请帮忙拦截。主叫号码：15105365398.0;该号码仅供参考，请优先联系宽带账号。</t>
  </si>
  <si>
    <t>2025-01-17 15:59:15</t>
  </si>
  <si>
    <t>2025-01-17 15:59:53</t>
  </si>
  <si>
    <t>2025-01-17 16:25:50</t>
  </si>
  <si>
    <t>80+银卡-普通区域-安丘市-班家庄村自然村-13455635260-1000M-宽带上网投诉-次数0-202501170000422067 一级督办</t>
  </si>
  <si>
    <t>202501170000422067</t>
  </si>
  <si>
    <t>2025-01-17 16:29:02</t>
  </si>
  <si>
    <t>2025-01-17 16:31:13</t>
  </si>
  <si>
    <t>SD-851-248755-20008-3138</t>
  </si>
  <si>
    <t>SD-057-250117-578291-4528</t>
  </si>
  <si>
    <t>普通区域--null-13285369178-宽带上网投诉-次数0-202501170000427659</t>
  </si>
  <si>
    <t>202501170000427659</t>
  </si>
  <si>
    <t>202501170000427659#流程受理流水号：20250117162649132853691781117708
客户号码:13285369178
客户姓名:张先生
投诉地市:潍坊
来话流水:2025011716233218020825463
宽带账号:13285369178
账号归属区县:奎文四平路营业厅
联系电话:13285369178
联系人:先生
宽带地址:潍坊
工单紧急程度:一般
是否投诉倾向:否
是否重复投诉:否
是否携转意向:否
是否有升级投诉倾向:否
*业务名称:业务融合开机流程宽带
投诉内容:手机号码：13285369178，【问题描述】客户已办理宽带业务，有开通单，要求装维尽快联系上门，请处理，谢谢。联系电话：13285369178，联系人：先生，录音流水号：2025011716233218020825463。受理明细：531920062399999999。
在途开通单信息：536250117065217488，13285369178，2025-01-17 15:36:41，业务融合开机流程宽带，处理中，红单建设（小区/村庄）
是否到厅:否
业务名称:业务融合开机流程宽带
;宽带小区$[null]$</t>
  </si>
  <si>
    <t>2025-01-18 10:50:42</t>
  </si>
  <si>
    <t>SD-057-250117-496302-467</t>
  </si>
  <si>
    <t>2025-01-17 09:09:37</t>
  </si>
  <si>
    <t>【调研】-普通区域-诸城市-大山西后-13963602777-1000M-宽带上网投诉-次数0-202501170000116301</t>
  </si>
  <si>
    <t>202501170000116301</t>
  </si>
  <si>
    <t xml:space="preserve">202501170000116301#宽带帐号：13963602777宽带地址；潍坊诸城市舜王街道大山西大山西后小山西村31号箱*********，客户来电反映表示移动高清无法观看，客户不配合线上指导，要求尽快上门，谢谢！联系电话：18265613131联系人：男士；来电流水：2025011709063272020815773
</t>
  </si>
  <si>
    <t>2025-01-17 09:11:17</t>
  </si>
  <si>
    <t>2025-01-17 09:11:43</t>
  </si>
  <si>
    <t>SD-851-296840-21038-26624</t>
  </si>
  <si>
    <t>2025-01-17 15:28:41</t>
  </si>
  <si>
    <t>【调研】-80+普通-普通区域-坊子区-南眉村-13561410113-300M-宽带上网投诉-次数0-202501170000380777 一级督办</t>
  </si>
  <si>
    <t>202501170000380777</t>
  </si>
  <si>
    <t>2025-01-17 15:31:15</t>
  </si>
  <si>
    <t>2025-01-17 15:31:46</t>
  </si>
  <si>
    <t>SD-057-250117-967830-4492</t>
  </si>
  <si>
    <t>2025-01-17 16:26:21</t>
  </si>
  <si>
    <t>普通区域-诸城市-皇华程子村-15621748668-300M-宽带上网投诉-次数0-20250117162428X268022261</t>
  </si>
  <si>
    <t>2025-01-18 17:27:00</t>
  </si>
  <si>
    <t>20250117162428X268022261</t>
  </si>
  <si>
    <t xml:space="preserve">【农村网络投诉】流程受理流水号：20250117162323156217486681116807
客户号码:15621748668
客户姓名:罗**
投诉地市:潍坊
来话流水:2025011716230874620820247
宽带账号:15621748668
宽带账号归属地市:潍坊
宽带账号归属区县:诸城市
故障地址:潍坊诸城市皇华镇程子皇华程子村程子村6#箱*********
联系电话:15621748668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故障细类:宽带无法上网
携转原因:
故障时间:2025-01-17 16:21:10
具体故障现象:提示网络无法连接，
客户其他诉求:
</t>
  </si>
  <si>
    <t>2025-01-17 16:31:15</t>
  </si>
  <si>
    <t>2025-01-17 16:37:38</t>
  </si>
  <si>
    <t>SD-851-244298-12836-11615</t>
  </si>
  <si>
    <t>SD-057-250117-417968-4580</t>
  </si>
  <si>
    <t>2025-01-17 16:32:54</t>
  </si>
  <si>
    <t>普通区域-安丘市-大油坊村自然村-18353698923-1000M-宽带上网投诉-次数0-202501170000428141</t>
  </si>
  <si>
    <t>2025-01-18 17:33:00</t>
  </si>
  <si>
    <t>202501170000428141</t>
  </si>
  <si>
    <t>202501170000428141#18353698923 客户来电反映宽带无法正常使用，卡顿。慢。线上排障不认可，客户表示多次来电修复，重启，客户表示未解决！要求维修人员上门维修，请尽快协助处理，谢谢  联系人：女士 联系电话：15263674016来电流水2025011716301767820815158</t>
  </si>
  <si>
    <t>2025-01-17 16:47:57</t>
  </si>
  <si>
    <t>2025-01-17 16:48:32</t>
  </si>
  <si>
    <t>SD-851-248245-13533-1489</t>
  </si>
  <si>
    <t>SD-057-250117-892634-4596</t>
  </si>
  <si>
    <t>2025-01-17 16:34:37</t>
  </si>
  <si>
    <t>普通区域-诸城市-程戈庄后卜落林子自然村-19577735689-200M-宽带上网投诉-次数0-202501170000431445</t>
  </si>
  <si>
    <t>2025-01-18 17:35:00</t>
  </si>
  <si>
    <t>202501170000431445</t>
  </si>
  <si>
    <t>202501170000431445#19577735689客户来电反映宽带无法使用，线上排障不认可，客户表示多次来电修复，重启，客户表示未解决！要求维修人员上门维修，请尽快协助处理，谢谢  联系人：先生 联系电话：本机 来电流水2025011716325332320849962</t>
  </si>
  <si>
    <t>2025-01-17 16:36:02</t>
  </si>
  <si>
    <t>2025-01-17 16:36:27</t>
  </si>
  <si>
    <t>SD-057-250117-469821-4912</t>
  </si>
  <si>
    <t>2025-01-17 17:01:23</t>
  </si>
  <si>
    <t>80+银卡-普通区域-安丘市-金家庄村自然村-15763679333-300M-宽带上网投诉-次数0-202501170000451819</t>
  </si>
  <si>
    <t>2025-01-18 18:02:00</t>
  </si>
  <si>
    <t>202501170000451819</t>
  </si>
  <si>
    <t xml:space="preserve">202501170000451819#流程受理流水号：20250117170039157636793331126038
客户号码:15763679333
客户姓名:金*
投诉地市:潍坊
来话流水:2025011717002184420806738
宽带账号:15763679333
宽带账号归属地市:潍坊
宽带账号归属区县:安丘市
故障地址:潍坊安丘市大城埠金家庄村金家庄村自然村金家庄村西金学臣*********
联系电话:15763679333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故障时间:2025-01-17 17:00:53
具体故障现象:网速慢卡顿，
客户其他诉求:客户侧为质差终端，要求上门更换终端并一并处理故障问题。
</t>
  </si>
  <si>
    <t>2025-01-17 17:21:39</t>
  </si>
  <si>
    <t>2025-01-17 17:22:00</t>
  </si>
  <si>
    <t>SD-057-250117-731849-4983</t>
  </si>
  <si>
    <t>2025-01-17 17:07:40</t>
  </si>
  <si>
    <t>普通区域-滨海-裕源花园一区-18266464152-100M-宽带上网投诉-次数0-202501170000456069</t>
  </si>
  <si>
    <t>2025-01-18 18:08:00</t>
  </si>
  <si>
    <t>202501170000456069</t>
  </si>
  <si>
    <t xml:space="preserve">202501170000456069#
客户来电反映宽带无法上网/电视无法观看，线上排障不认可/不配合，客户要求师傅上门，请协助处理，谢谢
宽带地址：潍坊滨海大家洼街道海源街裕源花园一区2号楼
联系人：女士 联系电话：本机 来电流水：
2025011717042160720856785
</t>
  </si>
  <si>
    <t>2025-01-17 17:17:08</t>
  </si>
  <si>
    <t>2025-01-17 17:18:20</t>
  </si>
  <si>
    <t>SD-057-250117-719354-4982</t>
  </si>
  <si>
    <t>2025-01-17 17:07:38</t>
  </si>
  <si>
    <t>普通区域-昌邑市-北孟二自然村-18706570728-100M-业务受理宽带-次数0-202501170000455399</t>
  </si>
  <si>
    <t>202501170000455399</t>
  </si>
  <si>
    <t>202501170000455399# 宽带账号:18706570728; 联系电话：18706570728，问题类型：此工单为群障修复工单，根据群障全量闭环修复管理要求，为确保客户网络通畅，请装维人员跟进修复网络问题，谢谢！ 
 群障标题：公告。故障描述：主干光纤断或OLT检测不到预期的光信号（LOS）主叫号码：18706570728.0;该号码仅供参考，请优先联系宽带账号。</t>
  </si>
  <si>
    <t>2025-01-17 17:27:07</t>
  </si>
  <si>
    <t>2025-01-17 19:35:27</t>
  </si>
  <si>
    <t>SD-057-250117-368021-1653</t>
  </si>
  <si>
    <t>2025-01-17 11:05:18</t>
  </si>
  <si>
    <t>普通区域-寿光市-南关沿街-13793676107-100M-宽带上网投诉-次数0-20250117110238X958978199</t>
  </si>
  <si>
    <t>2025-01-18 12:06:00</t>
  </si>
  <si>
    <t>20250117110238X958978199</t>
  </si>
  <si>
    <t xml:space="preserve">流程受理流水号：20250117110206137936761071042060
客户号码:13793676107
客户姓名:王**
投诉地市:潍坊
来话流水:2025011711010260520895549
宽带账号:13793676107
宽带账号归属地市:潍坊
宽带账号归属区县:寿光市
故障地址:潍坊寿光市圣城街道公园街南关沿街古槐路南关32号箱*********
联系电话:13793676107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故障时间:2025-01-17 11:03:44
具体故障现象:光猫亮红灯，
客户其他诉求:
</t>
  </si>
  <si>
    <t>2025-01-17 11:12:24</t>
  </si>
  <si>
    <t>2025-01-17 11:12:53</t>
  </si>
  <si>
    <t>SD-057-250117-879510-4071</t>
  </si>
  <si>
    <t>2025-01-17 15:42:01</t>
  </si>
  <si>
    <t>普通区域-奎文区-禾翔阳光-18263629902-1000M-宽带上网投诉-次数0-202501170000391516</t>
  </si>
  <si>
    <t>202501170000391516</t>
  </si>
  <si>
    <t xml:space="preserve">202501170000391516#宽带账号：18263629902**；宽带地址：潍坊奎文区大虞街道虞河路禾翔阳光东庄高层**；客户来电反映宽带网络改桥接模式，客户不在现场，无法配合线上指导，请协助处理，谢谢！联系电话：*18263629902*；联系人：江**；来电流水：*2025011715392970420830251*。
</t>
  </si>
  <si>
    <t>2025-01-17 15:55:26</t>
  </si>
  <si>
    <t>SD-851-280059-3885-29986</t>
  </si>
  <si>
    <t>SD-057-250117-251908-4443</t>
  </si>
  <si>
    <t>【调研】-普通区域-寿光市-官台-15064611311-100M-宽带上网投诉-次数0-202501170000421332</t>
  </si>
  <si>
    <t>2025-01-18 17:21:00</t>
  </si>
  <si>
    <t>202501170000421332</t>
  </si>
  <si>
    <t xml:space="preserve">202501170000421332#流程受理流水号：20250117161726150646113111115250
客户号码:15064611311
客户姓名:齐**
投诉地市:潍坊
来话流水:2025011716165249620837810
宽带账号:15064611311
宽带账号归属地市:潍坊
宽带账号归属区县:寿光市
故障地址:潍坊寿光市羊口镇官台村官台官台村11号箱冯俊刚外墙*********
联系电话:15253608651
联系人:先生/女士
工单紧急程度:非常紧急
是否有升级投诉倾向:否
是否重复投诉:否
是否携转意向:否
是否投诉倾向:否
是否智能网关:非智能网关
当前是否在线:否
接入方式:FTTH
端到端诊断结果:大面积故障
是否质差终端:是
光功率:无
故障大类:宽带/电视
故障细类:宽带无法上网
携转原因:
故障时间:2025-01-17 16:18:17
具体故障现象:提示网络无法连接，
客户其他诉求:要求退还无法使用期间的宽带费用，半小时内处理不好要求给自己赔偿200元费用
</t>
  </si>
  <si>
    <t>2025-01-17 16:24:29</t>
  </si>
  <si>
    <t>2025-01-17 16:25:08</t>
  </si>
  <si>
    <t>SD-057-250117-295071-410</t>
  </si>
  <si>
    <t>2025-01-17 09:04:25</t>
  </si>
  <si>
    <t>【调研】-普通区域-青州市-云门春小区-15169412580-500M-宽带上网投诉-次数0-202501170000111897</t>
  </si>
  <si>
    <t>202501170000111897</t>
  </si>
  <si>
    <t xml:space="preserve">202501170000111897#流程受理流水号：20250117090355151694125801008752
客户号码:15169412580
客户姓名:马*
投诉地市:潍坊
来话流水:2025011709031953520878822
宽带账号:15169412580
宽带账号归属地市:潍坊
宽带账号归属区县:青州市
故障地址:潍坊青州市王府街道尧王山西路云门春小区东区平房2号箱（自南往北第二街）*********
联系电话:15169412580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故障细类:宽带无法上网
携转原因:
故障时间:2025-01-17 09:04:05
具体故障现象:提示网络无法连接，
客户其他诉求:客户侧为质差终端，要求上门更换终端并一并处理故障问题。
</t>
  </si>
  <si>
    <t>2025-01-17 09:07:02</t>
  </si>
  <si>
    <t>2025-01-17 09:07:24</t>
  </si>
  <si>
    <t>SD-057-250117-657381-407</t>
  </si>
  <si>
    <t>2025-01-17 09:04:01</t>
  </si>
  <si>
    <t>普通区域-奎文区-人民医院宿舍-13455648701-500M-宽带上网投诉-次数0-202501170000110871</t>
  </si>
  <si>
    <t>202501170000110871</t>
  </si>
  <si>
    <t xml:space="preserve">202501170000110871#宽带账号：13455648701；宽带地址：潍坊奎文区广文街道广文街人民医院宿舍6号楼*********；客户来电要求师傅上门更改光猫自带wifi的密码，请协助处理，谢谢！联系电话：本机；联系人：先生；来电流水：2025011708535582720883765。
</t>
  </si>
  <si>
    <t>2025-01-17 09:09:05</t>
  </si>
  <si>
    <t>2025-01-17 09:09:33</t>
  </si>
  <si>
    <t>SD-057-250117-697053-3982</t>
  </si>
  <si>
    <t>2025-01-17 15:32:11</t>
  </si>
  <si>
    <t>普通区域-潍城区-杨家成章自然村-18866739122-1000M-宽带上网投诉-次数0-20250117153030X305741560</t>
  </si>
  <si>
    <t>20250117153030X305741560</t>
  </si>
  <si>
    <t xml:space="preserve">【农村网络投诉】流程受理流水号：20250117152946188667391221103153
客户号码:18866739122
客户姓名:杨**
投诉地市:潍坊
来话流水:2025011715281250620874162
宽带账号:18866739122
宽带账号归属地市:潍坊
宽带账号归属区县:潍城区
故障地址:潍坊潍城区望留街道杨家成章杨家成章自然村14号箱在村中东数第五排北数第三排房子西墙*********
联系电话:18866739122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光功率:-18.01
故障大类:宽带
故障细类:网速慢
携转原因:
故障时间:2025-01-17 15:31:29
具体故障现象:网速慢卡顿，
客户其他诉求:
</t>
  </si>
  <si>
    <t>2025-01-17 15:39:57</t>
  </si>
  <si>
    <t>2025-01-17 15:41:04</t>
  </si>
  <si>
    <t>SD-851-248398-25517-23099</t>
  </si>
  <si>
    <t>SD-057-250117-485912-3962</t>
  </si>
  <si>
    <t>2025-01-17 15:29:10</t>
  </si>
  <si>
    <t>80+银卡-普通区域-青州市-西高村-13953673671-300M-宽带上网投诉-次数0-202501170000382598</t>
  </si>
  <si>
    <t>202501170000382598</t>
  </si>
  <si>
    <t xml:space="preserve">202501170000382598#客户来电反映宽带/网速慢，线上排障不认可，，请尽快协助处理，谢谢  联系人：女士 联系电话：本机 流水：2025011715254352520839839
</t>
  </si>
  <si>
    <t>2025-01-17 15:32:50</t>
  </si>
  <si>
    <t>SD-057-250117-265831-1596</t>
  </si>
  <si>
    <t>2025-01-17 10:58:02</t>
  </si>
  <si>
    <t>80+银卡-普通区域-奎文区-东方天韵-15953680958-1000M-魔百和投诉-次数0-20250116204637X597143524</t>
  </si>
  <si>
    <t>20250116204637X597143524</t>
  </si>
  <si>
    <t xml:space="preserve">流程受理流水号：20250116204513159536809581172182
客户号码:15953680958
客户姓名:李**
投诉地市:潍坊
来话流水:2025011620445019320871900
宽带账号:15953680958
宽带账号归属地市:潍坊
宽带账号归属区县:高新
故障地址:潍坊高新高新城区北海路东方天韵51号楼*********
联系电话:15953680958
联系人:先生/女士
工单紧急程度:非常紧急
是否有升级投诉倾向:否
是否重复投诉:否
是否携转意向:否
是否投诉倾向:否
携转原因:
提单模板:客户来电反映观看移动高清电视时，【中央一台】无法观看或回看，客户不认可，请协助处理，谢谢。
</t>
  </si>
  <si>
    <t>2025-01-17 11:01:17</t>
  </si>
  <si>
    <t>SD-851-261135-29447-7132</t>
  </si>
  <si>
    <t>SD-057-250117-781904-1587</t>
  </si>
  <si>
    <t>2025-01-17 10:56:45</t>
  </si>
  <si>
    <t>【重投】-【调研】-普通区域-安丘市-金地太阳城(含小庄子安置楼)-15762635268-300M-宽带上网投诉-次数0-202501170000206292</t>
  </si>
  <si>
    <t>202501170000206292</t>
  </si>
  <si>
    <t>202501170000206292#流程受理流水号：20250117105338157626352681039614
客户号码:15762635268
客户姓名:王**
投诉地市:潍坊
来话流水:2025011710532700420888542
宽带账号:15762635268
宽带账号归属地市:潍坊
宽带账号归属区县:安丘市
故障地址:潍坊安丘市兴安街道潍安路金地太阳城(含小庄子安置楼)金地太阳城46号楼*********
联系电话:15762635268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光功率:-23.18
故障大类:宽带/电视
故障细类:宽带无法上网
携转原因:
故障时间:2025-01-17 10:55:56
具体故障现象:电脑无法上网，
客户其他诉求:
;宽带小区$[金地太阳城(含小庄子安置楼)]$</t>
  </si>
  <si>
    <t>2025-01-17 11:06:53</t>
  </si>
  <si>
    <t>2025-01-17 11:07:20</t>
  </si>
  <si>
    <t>SD-851-348907-1140-10179</t>
  </si>
  <si>
    <t>SD-057-250117-673508-3492</t>
  </si>
  <si>
    <t>2025-01-17 14:31:22</t>
  </si>
  <si>
    <t>普通区域-青州市-王府馨园南北区-13675360197-100M-宽带上网投诉-次数0-202501170000340483</t>
  </si>
  <si>
    <t>2025-01-18 15:32:00</t>
  </si>
  <si>
    <t>202501170000340483</t>
  </si>
  <si>
    <t xml:space="preserve">202501170000340483#张**13675360197  
号码归属地潍坊青州 － 青州
客户来电反映
潍坊青州市王府街道王府西街王府馨园南北区南区4号楼2单元101
宽带无法上网，电视无法观看，自己不会操作，请协助处理，谢谢联系电话13675360197   
2025011714180967720827460
</t>
  </si>
  <si>
    <t>2025-01-17 14:40:13</t>
  </si>
  <si>
    <t>2025-01-17 14:40:35</t>
  </si>
  <si>
    <t>SD-057-250117-769283-4636</t>
  </si>
  <si>
    <t>2025-01-17 16:37:09</t>
  </si>
  <si>
    <t>普通区域-高密市-南姚村自然村-15964908486-200M-业务受理宽带-次数0-202501170000432271</t>
  </si>
  <si>
    <t>2025-01-18 16:38:00</t>
  </si>
  <si>
    <t>202501170000432271</t>
  </si>
  <si>
    <t>202501170000432271# 宽带账号:15964908486; 联系电话：15964908486，问题类型：此工单为群障修复工单，根据群障全量闭环修复管理要求，为确保客户网络通畅，请装维人员跟进修复网络问题，谢谢！ 
 群障标题：公告。故障描述：LINK_LOSS主叫号码：15964908486.0;该号码仅供参考，请优先联系宽带账号。</t>
  </si>
  <si>
    <t>2025-01-17 16:41:21</t>
  </si>
  <si>
    <t>2025-01-17 16:42:52</t>
  </si>
  <si>
    <t>SD-851-272320-1381-27082</t>
  </si>
  <si>
    <t>SD-057-250117-263594-4971</t>
  </si>
  <si>
    <t>2025-01-17 17:07:12</t>
  </si>
  <si>
    <t>普通区域-昌邑市-东方国际-1335679779702-300M-业务受理宽带-次数0-202501170000456873</t>
  </si>
  <si>
    <t>202501170000456873</t>
  </si>
  <si>
    <t>202501170000456873# 宽带账号:1335679779702; 联系电话：1335679779702，问题类型：此工单为群障修复工单，根据群障全量闭环修复管理要求，为确保客户网络通畅，请装维人员跟进修复网络问题，谢谢！ 
 群障标题：公告。故障描述：潍坊昌邑市东方国际光缆故障，预估24小时恢复，请帮忙拦截,如有需要请联系片区装维师傅魏鲁东15706307213主叫号码：13356797797.0;该号码仅供参考，请优先联系宽带账号。</t>
  </si>
  <si>
    <t>2025-01-17 17:43:58</t>
  </si>
  <si>
    <t>2025-01-17 17:44:24</t>
  </si>
  <si>
    <t>SD-851-327089-3717-25370</t>
  </si>
  <si>
    <t>SD-057-250117-768243-4126</t>
  </si>
  <si>
    <t>2025-01-17 15:47:38</t>
  </si>
  <si>
    <t>80+银卡-普通区域-青州市-倪辛村-13854443019-100M-宽带上网投诉-次数0-202501170000395498</t>
  </si>
  <si>
    <t>2025-01-18 16:48:00</t>
  </si>
  <si>
    <t>202501170000395498</t>
  </si>
  <si>
    <t xml:space="preserve">202501170000395498#流程受理流水号：20250117154717138544430191107647
客户号码:13854443019
客户姓名:杜**
投诉地市:潍坊
来话流水:2025011715470610820835507
宽带账号:13854443019
宽带账号归属地市:潍坊
宽带账号归属区县:青州市
故障地址:潍坊青州市谭坊镇倪辛村倪辛村11号箱（村东赵奉军西墙）*********
联系电话:13854443019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故障时间:2025-01-17 15:47:23
具体故障现象:光猫亮红灯
客户其他诉求:客户侧为质差终端，要求上门更换终端并一并处理故障问题。
</t>
  </si>
  <si>
    <t>2025-01-17 16:03:22</t>
  </si>
  <si>
    <t>2025-01-17 16:03:51</t>
  </si>
  <si>
    <t>SD-057-250117-901583-4478</t>
  </si>
  <si>
    <t>2025-01-17 16:25:25</t>
  </si>
  <si>
    <t>【调研】-80+普通-普通区域-高密市-西后芝兰村自然村-13864683125-100M-宽带上网投诉-次数0-202501170000425537</t>
  </si>
  <si>
    <t>202501170000425537</t>
  </si>
  <si>
    <t xml:space="preserve">202501170000425537#流程受理流水号：20250117162416138646831251117029
客户号码:13864683125
客户姓名:冷**
投诉地市:潍坊
来话流水:2025011716240074420831676
宽带账号:13864683125
宽带账号归属地市:潍坊
宽带账号归属区县:高密市
故障地址:潍坊高密市朝阳街道西后芝兰村西后芝兰村自然村西后芝兰38#李文文屋山*********
联系电话:13864683125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故障时间:2025-01-17 16:24:43
具体故障现象:无法上网，今天有人家中，明天没有用户在家
客户其他诉求:客户侧为质差终端，要求上门更换终端并一并处理故障问题。
</t>
  </si>
  <si>
    <t>2025-01-17 16:34:55</t>
  </si>
  <si>
    <t>2025-01-17 16:35:29</t>
  </si>
  <si>
    <t>SD-057-250117-594837-4034</t>
  </si>
  <si>
    <t>2025-01-17 15:37:30</t>
  </si>
  <si>
    <t>【调研】-普通区域-潍城区-金都庄园-18369681535-1000M-业务受理宽带-次数0-202501170000387234</t>
  </si>
  <si>
    <t>202501170000387234</t>
  </si>
  <si>
    <t xml:space="preserve">202501170000387234#【已关注中国移动10086微信公众号】流程受理流水号：20250117153611183696815351104797
客户号码:18369681535
客户姓名:申*
投诉地市:潍坊
来话流水:2025011715241169920818974
宽带账号:18369681535
宽带账号归属地市:潍坊
宽带账号归属区县:潍城区
故障地址:潍坊潍城区城关街道胜利西街金都庄园19号楼*********
联系电话:18369681535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故障大类:线上义诊(宽带外呼排障)
故障细类:网速慢/上网掉线
携转原因:
故障时间:2025-01-17 15:38:45
具体故障现象:客户反映宽带网速慢，要求上门处理，谢谢
客户其他诉求:
</t>
  </si>
  <si>
    <t>2025-01-17 15:42:54</t>
  </si>
  <si>
    <t>2025-01-17 15:43:16</t>
  </si>
  <si>
    <t>SD-851-311508-4343-26177</t>
  </si>
  <si>
    <t>SD-057-250117-409376-4027</t>
  </si>
  <si>
    <t>2025-01-17 15:37:16</t>
  </si>
  <si>
    <t>普通区域-奎文区-东方名苑-13606361861-100M-业务受理宽带-次数0-202501170000385816</t>
  </si>
  <si>
    <t>2025-01-18 15:38:00</t>
  </si>
  <si>
    <t>202501170000385816</t>
  </si>
  <si>
    <t>202501170000385816#【已关注中国移动10086微信公众号】 宽带账号:13606361861; 联系电话：13606361861，问题类型：此工单为群障修复工单，根据群障全量闭环修复管理要求，为确保客户网络通畅，请装维人员跟进修复网络问题，谢谢！ 
 群障标题：公告。故障描述：潍坊奎文区东方名苑光缆故障，预估24小时恢复，请帮忙拦截,如有需要请联系片区装维师傅姚克胜15706307480主叫号码：13606361861.0;该号码仅供参考，请优先联系宽带账号。</t>
  </si>
  <si>
    <t>2025-01-17 15:40:00</t>
  </si>
  <si>
    <t>2025-01-17 15:51:12</t>
  </si>
  <si>
    <t>SD-057-250117-625839-3871</t>
  </si>
  <si>
    <t>2025-01-17 15:20:00</t>
  </si>
  <si>
    <t>80+银卡-FTTR-普通区域-诸城市-枫香小镇-18766366899-1000M-宽带上网投诉-次数0-202501170000375562</t>
  </si>
  <si>
    <t>202501170000375562</t>
  </si>
  <si>
    <t xml:space="preserve">202501170000375562#流程受理流水号：20250117151851187663668991100313
客户号码:18766366899
客户姓名:王**
投诉地市:潍坊
来话流水:2025011715175869020834069
宽带账号:18766366899
宽带账号归属地市:潍坊
宽带账号归属区县:诸城市
故障地址:潍坊诸城市密州街道南外环枫香小镇二期19号楼*********
联系电话:18766366999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光功率:-18.41
故障大类:宽带/电视
故障细类:宽带无法上网
携转原因:
故障时间:2025-01-17 15:19:12
具体故障现象:打不开网页，
客户其他诉求:客户侧为质差终端，要求上门更换终端并一并处理故障问题。
</t>
  </si>
  <si>
    <t>2025-01-17 15:30:37</t>
  </si>
  <si>
    <t>2025-01-17 15:31:05</t>
  </si>
  <si>
    <t>SD-851-294620-23567-5395</t>
  </si>
  <si>
    <t>SD-057-250117-513842-4453</t>
  </si>
  <si>
    <t>2025-01-17 16:21:35</t>
  </si>
  <si>
    <t>普通区域-潍城区-金都庄园-15095214556-1000M-宽带上网投诉-次数0-202501170000158531</t>
  </si>
  <si>
    <t>2025-01-18 17:22:00</t>
  </si>
  <si>
    <t>202501170000158531</t>
  </si>
  <si>
    <t>202501170000158531#【已关注中国移动10086微信公众号】*YWDZ01
服务号码：15095214556，
号码归属地：潍坊潍城 ，
请查原因；
用户品牌：全球通；
是否外呼开通：否；
客户质疑：宽带协议续约优惠300M/500M升1000M，前24个月10元/月，到期后50元/月，
接触录音流水号：2025011708362971320846236；联系电话：15095214556；
受理明细：536241012295712058，争议业务名称：宽带协议续约优惠300M/500M升1000M，前24个月10元/月，到期后50元/月，王**，15095214556，产品变更，2024-10-12 11:39:41,王璐璐(fqx0002r)，山东移动企业微信(SD.LF.DQ.QYWX)；
备注：客户来电要求取消宽带协议续约优惠300M/500M升1000M，前24个月10元/月，到期后50元/月业务，客服解释客户不认可，要求核实取消</t>
  </si>
  <si>
    <t>2025-01-17 16:24:58</t>
  </si>
  <si>
    <t>2025-01-17 16:27:13</t>
  </si>
  <si>
    <t>SD-851-332621-5679-14793</t>
  </si>
  <si>
    <t>SD-057-250117-437126-4501</t>
  </si>
  <si>
    <t>2025-01-17 16:26:49</t>
  </si>
  <si>
    <t>普通区域-诸城市-王家庄子自然村-18765623463-300M-业务受理宽带-次数0-202501170000425599</t>
  </si>
  <si>
    <t>202501170000425599</t>
  </si>
  <si>
    <t>202501170000425599# 宽带账号:18765623463; 联系电话：18765623463，问题类型：此工单为群障修复工单，根据群障全量闭环修复管理要求，为确保客户网络通畅，请装维人员跟进修复网络问题，谢谢！ 
 群障标题：公告。故障描述：王家庄子自然村主叫号码：15169502821.0;该号码仅供参考，请优先联系宽带账号。</t>
  </si>
  <si>
    <t>2025-01-17 16:33:21</t>
  </si>
  <si>
    <t>2025-01-17 16:34:46</t>
  </si>
  <si>
    <t>SD-057-250117-175609-1582</t>
  </si>
  <si>
    <t>2025-01-17 10:56:34</t>
  </si>
  <si>
    <t>【调研】-普通区域-寿光市-水木清华-15169656682-1000M-宽带上网投诉-次数0-202501170000192285</t>
  </si>
  <si>
    <t>202501170000192285</t>
  </si>
  <si>
    <t>202501170000192285#15169656682客户来电反映本机办理的宽带网速慢，客户不认可，要求维修人员上门维修，请尽快协助处理，谢谢 
 联系人：先生 联系电话：本机  流水：2025011710545042320808158</t>
  </si>
  <si>
    <t>2025-01-17 11:13:28</t>
  </si>
  <si>
    <t>2025-01-17 11:13:54</t>
  </si>
  <si>
    <t>SD-851-314852-11941-3762</t>
  </si>
  <si>
    <t>SD-057-250117-841970-3485</t>
  </si>
  <si>
    <t>2025-01-17 14:30:12</t>
  </si>
  <si>
    <t>【调研】-80+银卡-普通区域-诸城市-东苑名邸-18706508288-1000M-宽带上网投诉-次数0-202501170000336842</t>
  </si>
  <si>
    <t>202501170000336842</t>
  </si>
  <si>
    <t>202501170000336842#用户来电表示宽带无法上网，要求装维师傅上门查看，烦请处理，谢谢</t>
  </si>
  <si>
    <t>2025-01-17 14:36:19</t>
  </si>
  <si>
    <t>2025-01-17 14:37:44</t>
  </si>
  <si>
    <t>SD-057-250117-631087-4646</t>
  </si>
  <si>
    <t>2025-01-17 16:37:31</t>
  </si>
  <si>
    <t>80+银卡-FTTR-普通区域-安丘市-北葫芦埠村自然村-15153646706-1000M-业务受理宽带-次数0-202501170000432284</t>
  </si>
  <si>
    <t>202501170000432284</t>
  </si>
  <si>
    <t>202501170000432284# 宽带账号:15153646706; 联系电话：15153646706，问题类型：此工单为群障修复工单，根据群障全量闭环修复管理要求，为确保客户网络通畅，请装维人员跟进修复网络问题，谢谢！ 
 群障标题：公告。故障描述：潍坊安丘市北葫芦埠村自然村光缆故障，预估24小时恢复，请帮忙拦截,如有需要请联系片区装维师傅徐中华15706307040主叫号码：15153646706.0;该号码仅供参考，请优先联系宽带账号。</t>
  </si>
  <si>
    <t>2025-01-17 16:40:15</t>
  </si>
  <si>
    <t>2025-01-17 16:43:04</t>
  </si>
  <si>
    <t>SD-851-319431-9938-26154</t>
  </si>
  <si>
    <t>2025-01-17 07:45:57</t>
  </si>
  <si>
    <t>普通区域-安丘市-古槐小区-15065692229-300M-业务受理宽带-次数0-202501170000091760 一级督办</t>
  </si>
  <si>
    <t>202501170000091760</t>
  </si>
  <si>
    <t>2025-01-17 07:46:36</t>
  </si>
  <si>
    <t>2025-01-17 07:47:08</t>
  </si>
  <si>
    <t>SD-851-272074-14293-22337</t>
  </si>
  <si>
    <t>SD-057-250117-870419-25</t>
  </si>
  <si>
    <t>2025-01-17 07:42:20</t>
  </si>
  <si>
    <t>80+金卡-普通区域-奎文区-汇通小区-13964728608-500M-宽带上网投诉-次数0-202501170000092752</t>
  </si>
  <si>
    <t>202501170000092752</t>
  </si>
  <si>
    <t>202501170000092752#流程受理流水号：20250117074027139647286081000118
客户号码:13964728608
客户姓名:王**
投诉地市:潍坊
来话流水:2025011707400916220818745
宽带账号:13964728608
宽带账号归属地市:潍坊
宽带账号归属区县:高新
故障地址:潍坊高新高新城区民生街汇通小区南楼*********
联系电话:13964728608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07:43:16
具体故障现象:提示网络无法连接，
客户其他诉求:
;宽带小区$[汇通小区]$</t>
  </si>
  <si>
    <t>2025-01-17 07:50:14</t>
  </si>
  <si>
    <t>2025-01-17 07:50:34</t>
  </si>
  <si>
    <t>SD-057-250117-753096-2358</t>
  </si>
  <si>
    <t>2025-01-17 12:16:32</t>
  </si>
  <si>
    <t>普通区域-青州市-富贵牡丹园-15863273835-500M-业务受理宽带-次数0-202501170000266245</t>
  </si>
  <si>
    <t>202501170000266245</t>
  </si>
  <si>
    <t>202501170000266245# 宽带账号:15863273835; 联系电话：15863273835，问题类型：此工单为群障修复工单，根据群障全量闭环修复管理要求，为确保客户网络通畅，请装维人员跟进修复网络问题，谢谢！ 
 群障标题：公告。故障描述：潍坊青州市富贵牡丹园光缆故障，预估24小时恢复，请帮忙拦截,如有需要请联系片区装维师傅张泰铭15706307674主叫号码：15863273835.0;该号码仅供参考，请优先联系宽带账号。</t>
  </si>
  <si>
    <t>2025-01-17 12:20:19</t>
  </si>
  <si>
    <t>SD-851-283710-3074-25805</t>
  </si>
  <si>
    <t>SD-057-250117-369752-2341</t>
  </si>
  <si>
    <t>2025-01-17 12:14:18</t>
  </si>
  <si>
    <t>【调研】-80+白金-普通区域-奎文区-玉清嘉苑-15965089195-1000M-宽带上网投诉-次数0-20250117121343X223418752</t>
  </si>
  <si>
    <t>20250117121343X223418752</t>
  </si>
  <si>
    <t xml:space="preserve">流程受理流水号：20250117120614159650891951058834
客户号码:15965089195
客户姓名:王*
投诉地市:潍坊
来话流水:2025011712054154220818005
宽带账号:15965089195
宽带账号归属地市:潍坊
宽带账号归属区县:高新
故障地址:潍坊高新高新城区玉清街玉清嘉苑3号楼【东南】*********
联系电话:15006609297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光功率:-16.30
故障大类:宽带/电视
故障细类:宽带无法上网(专席)
携转原因:
故障时间:2025-01-17 12:13:01
具体故障现象:网口灯不亮，拔插网线，指导断电重启设备无效        
客户其他诉求:
</t>
  </si>
  <si>
    <t>2025-01-17 12:16:06</t>
  </si>
  <si>
    <t>2025-01-17 12:16:40</t>
  </si>
  <si>
    <t>SD-057-250117-718234-5321</t>
  </si>
  <si>
    <t>2025-01-17 17:44:06</t>
  </si>
  <si>
    <t>【调研】-80+普通-普通区域-寿光市-桃园村自然村-18765163678-300M-宽带上网投诉-次数0-20250117174124X884034121</t>
  </si>
  <si>
    <t>2025-01-18 18:45:00</t>
  </si>
  <si>
    <t>20250117174124X884034121</t>
  </si>
  <si>
    <t xml:space="preserve">【农村网络投诉】流程受理流水号：20250117174043187651636781135027
客户号码:18765163678
客户姓名:吕**
投诉地市:潍坊
来话流水:2025011717363989020849901
宽带账号:18765163678
宽带账号归属地市:潍坊
宽带账号归属区县:寿光市
故障地址:潍坊寿光市纪台镇桃园村桃园村自然村桃园村扩容24号箱*********
联系电话:18765163678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
故障细类:宽带无法上网(专席)
携转原因:
故障时间:2025-01-17 17:36:02
具体故障现象:打不开网页，
客户其他诉求:
</t>
  </si>
  <si>
    <t>2025-01-17 17:46:05</t>
  </si>
  <si>
    <t>2025-01-17 17:46:33</t>
  </si>
  <si>
    <t>SD-057-250117-106379-2387</t>
  </si>
  <si>
    <t>2025-01-17 12:18:35</t>
  </si>
  <si>
    <t>80+金卡-普通区域-昌乐县-大东庄村沿街自然村-13573689441-1000M-宽带上网投诉-次数0-202501170000264310</t>
  </si>
  <si>
    <t>202501170000264310</t>
  </si>
  <si>
    <t>202501170000264310#流程受理流水号：20250117121744135736894411060921
客户号码:13573689441
客户姓名:刘**
投诉地市:潍坊
来话流水:2025011712172453820817630
宽带账号:13573689441
账号归属区县:奎文
联系电话:13573689441
联系人:先生/女士
宽带地址:潍坊
工单紧急程度:非常紧急
是否投诉倾向:否
是否重复投诉:否
是否携转意向:否
是否有升级投诉倾向:否
*业务名称:业务融合移机流程宽带+OTT
投诉内容:手机号码：13573689441，【问题描述】客户已办理宽带业务，有开通单，要求装维尽快联系上门，请处理，谢谢。联系电话：13573689441，联系人：先生/女士，录音流水号：2025011712172453820817630。受理明细：531920062399999999。
在途开通单信息：536241020176860978，13573689441，2024-10-20 13:34:21，业务融合移机流程宽带+OTT，处理中，装维选址
是否到厅:否
业务名称:业务融合移机流程宽带+OTT
;宽带小区$[大东庄村沿街自然村]$</t>
  </si>
  <si>
    <t>2025-01-17 12:21:52</t>
  </si>
  <si>
    <t>2025-01-17 12:22:13</t>
  </si>
  <si>
    <t>SD-852-290075-1148-4063</t>
  </si>
  <si>
    <t>SD-057-250117-740165-5359</t>
  </si>
  <si>
    <t>2025-01-17 17:47:26</t>
  </si>
  <si>
    <t>【重投】-80+普通-普通区域-临朐县-檀香园-18264600570-200M-魔百和投诉-次数0-20250117174537X137781436</t>
  </si>
  <si>
    <t>2025-01-18 18:48:00</t>
  </si>
  <si>
    <t>20250117174537X137781436</t>
  </si>
  <si>
    <t>【预处理派单】宽带账号：18264600570，宽带地址： 潍坊临朐县东城街道黄山路檀香园14号楼*********，故障现象：，故障现象类型：，客户诉求：网络正常使用，机顶盒绿灯，拔插网线，配置网络，重启设备。，联系电话：18264600570，通话流水：2025011717365667120853020。接入方式：，当前是否在线：，端到端诊断结果：，是否智能网关：，光功率。,单组播状态:单播</t>
  </si>
  <si>
    <t>2025-01-17 17:57:39</t>
  </si>
  <si>
    <t>2025-01-17 17:58:01</t>
  </si>
  <si>
    <t>SD-057-250117-298673-5370</t>
  </si>
  <si>
    <t>2025-01-17 17:48:55</t>
  </si>
  <si>
    <t>80+普通-普通区域-寿光市-中李村自然村-15954454808-300M-宽带上网投诉-次数0-202501170000481232</t>
  </si>
  <si>
    <t>2025-01-18 18:49:00</t>
  </si>
  <si>
    <t>202501170000481232</t>
  </si>
  <si>
    <t>202501170000481232#受理号码 : 15954454808客户姓名 : 王**号码归属地 : 潍坊寿光 － 寿光用户品牌 : 全球通
客户来电反映：宽带无法使用，客户无法配合线上排障，请协助处理，谢谢！
联系电话：15954454808 联系人：先生 宽带地址：潍坊寿光市丰城镇中李村 来电流水：2025011717413652520804668</t>
  </si>
  <si>
    <t>2025-01-17 17:52:01</t>
  </si>
  <si>
    <t>2025-01-17 17:55:14</t>
  </si>
  <si>
    <t>SD-851-323199-6949-13134</t>
  </si>
  <si>
    <t>SD-057-250117-847625-2372</t>
  </si>
  <si>
    <t>2025-01-17 12:17:03</t>
  </si>
  <si>
    <t>普通区域-寿光市-威尼斯小镇-18706680066-100M-业务受理宽带-次数0-202501170000265277</t>
  </si>
  <si>
    <t>202501170000265277</t>
  </si>
  <si>
    <t>202501170000265277# 导航立单,用户所在位置有群障,已向客户播报,客户要求装维回访.此工单为群障修复工单,根据群障全量闭环管理要求,为确保客户网络通畅,请装维人员跟进修复网络问题,谢谢.联系电话：19853626178</t>
  </si>
  <si>
    <t>2025-01-17 12:39:12</t>
  </si>
  <si>
    <t>2025-01-17 12:39:48</t>
  </si>
  <si>
    <t>SD-057-250117-108745-5324</t>
  </si>
  <si>
    <t>2025-01-17 17:44:20</t>
  </si>
  <si>
    <t>【调研】-普通区域-坊子区-田家庄村自然村-13953693025-1000M-宽带上网投诉-次数0-20250117174246X966187977</t>
  </si>
  <si>
    <t>20250117174246X966187977</t>
  </si>
  <si>
    <t xml:space="preserve">【农村网络投诉】流程受理流水号：20250117174118139536930251135141
客户号码:13953693025
客户姓名:焦**
投诉地市:潍坊
来话流水:2025011717395067220885230
宽带账号:13953693025
宽带账号归属地市:潍坊
宽带账号归属区县:坊子区
故障地址:潍坊坊子区坊安街办田家庄村田家庄村自然村田家庄中心街南5号箱（牟西杰）*********
联系电话:13953693025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故障时间:2025-01-17 17:42:29
具体故障现象:光猫灯正常但电脑手机无法上网，
客户其他诉求:
</t>
  </si>
  <si>
    <t>2025-01-17 17:46:41</t>
  </si>
  <si>
    <t>2025-01-17 17:47:10</t>
  </si>
  <si>
    <t>SD-851-249439-316-23337</t>
  </si>
  <si>
    <t>SD-057-250117-195824-5299</t>
  </si>
  <si>
    <t>2025-01-17 17:41:16</t>
  </si>
  <si>
    <t>普通区域-寿光市-胡营孙村自然村-1805364125102-300M-宽带上网投诉-次数0-20250117173812X692548495</t>
  </si>
  <si>
    <t>2025-01-18 18:42:00</t>
  </si>
  <si>
    <t>20250117173812X692548495</t>
  </si>
  <si>
    <t xml:space="preserve">【农村网络投诉】流程受理流水号：2025011717373818053641251021134426
客户号码:1805364125102
客户姓名:梁**
投诉地市:潍坊
来话流水:2025011717363470720848939
宽带账号:1805364125102
宽带账号归属地市:潍坊
宽带账号归属区县:寿光市
故障地址:潍坊寿光市胡营胡营孙村胡营孙村自然村胡营孙村扩容13号箱*********
联系电话:18053641251
联系人:先生/女士
工单紧急程度:一般
是否有升级投诉倾向:否
是否重复投诉:否
是否携转意向:否
是否投诉倾向:否
是否智能网关:智能网关
当前是否在线:是
接入方式:FTTH
端到端诊断结果:客户侧设备问题
是否质差终端:无质差信息
光功率:-18.89
故障大类:宽带/电视
故障细类:宽带无法上网(专席)
携转原因:
故障时间:2025-01-17 17:34:25
具体故障现象:提示网络无法连接，
客户其他诉求:
</t>
  </si>
  <si>
    <t>2025-01-17 17:45:04</t>
  </si>
  <si>
    <t>2025-01-17 17:45:24</t>
  </si>
  <si>
    <t>SD-851-261367-26067-13208</t>
  </si>
  <si>
    <t>SD-057-250117-034798-2386</t>
  </si>
  <si>
    <t>2025-01-17 12:18:23</t>
  </si>
  <si>
    <t>普通区域-寿光市-巨能城海珀苑-13953646424-500M-宽带上网投诉-次数0-202501170000263172</t>
  </si>
  <si>
    <t>202501170000263172</t>
  </si>
  <si>
    <t>202501170000263172#宽带账号：13953646424；宽带地址：潍坊寿光市圣城街道建新街巨能城海珀苑；客户来电反映宽带上网慢，客户不配合排障，要求上门，请协助处理，谢谢！联系电话：本机；联系人：先生；来电流水：2025011712160163020806278。</t>
  </si>
  <si>
    <t>2025-01-17 12:22:50</t>
  </si>
  <si>
    <t>2025-01-17 12:23:02</t>
  </si>
  <si>
    <t>SD-851-329365-6375-13713</t>
  </si>
  <si>
    <t>SD-057-250117-725634-5318</t>
  </si>
  <si>
    <t>2025-01-17 17:43:51</t>
  </si>
  <si>
    <t>【调研】-80+银卡-普通区域-潍城区-杨家庄子自然村-15163689388-300M-宽带上网投诉-次数0-202501170000483619</t>
  </si>
  <si>
    <t>2025-01-18 18:44:00</t>
  </si>
  <si>
    <t>202501170000483619</t>
  </si>
  <si>
    <t xml:space="preserve">202501170000483619#流程受理流水号：20250117174250151636893881135455
客户号码:15163689388
客户姓名:于**
投诉地市:潍坊
来话流水:2025011717414359520806036
宽带账号:15163689388
宽带账号归属地市:潍坊
宽带账号归属区县:潍城区
故障地址:潍坊潍城区于河街道杨家庄子杨家庄子自然村+8#村中路南第4排路东*********
联系电话:15163689388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故障时间:2025-01-17 17:43:15
具体故障现象:光猫亮红灯，
客户其他诉求:客户侧为质差终端，要求上门更换终端并一并处理故障问题。
</t>
  </si>
  <si>
    <t>2025-01-17 17:46:06</t>
  </si>
  <si>
    <t>2025-01-17 17:46:28</t>
  </si>
  <si>
    <t>SD-057-250117-962451-2355</t>
  </si>
  <si>
    <t>2025-01-17 12:16:24</t>
  </si>
  <si>
    <t>【重投】-【调研】-80+普通-普通区域-青州市-富贵牡丹园-13325259338-1000M-业务受理宽带-次数0-202501170000263779</t>
  </si>
  <si>
    <t>202501170000263779</t>
  </si>
  <si>
    <t>202501170000263779# 宽带账号:13325259338; 联系电话：13325259338，问题类型：此工单为群障修复工单，根据群障全量闭环修复管理要求，为确保客户网络通畅，请装维人员跟进修复网络问题，谢谢！ 
 群障标题：公告。故障描述：潍坊青州市富贵牡丹园光缆故障，预估24小时恢复，请帮忙拦截,如有需要请联系片区装维师傅张泰铭15706307674主叫号码：13325259338.0;该号码仅供参考，请优先联系宽带账号。</t>
  </si>
  <si>
    <t>2025-01-17 12:18:37</t>
  </si>
  <si>
    <t>2025-01-17 12:18:54</t>
  </si>
  <si>
    <t>SD-851-290460-5294-25311</t>
  </si>
  <si>
    <t>SD-057-250117-526413-5314</t>
  </si>
  <si>
    <t>2025-01-17 17:43:12</t>
  </si>
  <si>
    <t>普通区域-奎文区-中海花园-13606469591-300M-魔百和投诉-次数0-202501170000482129</t>
  </si>
  <si>
    <t>202501170000482129</t>
  </si>
  <si>
    <t>202501170000482129#流程受理流水号：20250117174204136064695911135295
客户号码:13606469591
客户姓名:郭**
投诉地市:潍坊
来话流水:2025011717371753820856979
宽带账号:13606469591
宽带账号归属地市:潍坊
宽带账号归属区县:高新
故障地址:潍坊高新高新城区东方路中海花园6号楼2单元602*********
联系电话:13606469591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故障细类:移动高清电视故障(专席)
携转原因:
故障时间:2025-01-17 17:44:30
魔百和单播/组播:单播
具体故障现象:视频播放出现花屏，但有声音
客户其他诉求:请核实，谢谢
魔百和单/组播：单播;宽带小区$[中海花园]$</t>
  </si>
  <si>
    <t>2025-01-17 17:47:06</t>
  </si>
  <si>
    <t>SD-851-286783-25849-379</t>
  </si>
  <si>
    <t>SD-057-250117-748319-5765</t>
  </si>
  <si>
    <t>2025-01-17 18:17:46</t>
  </si>
  <si>
    <t>80+金卡-普通区域-临朐县-佛崖-18253651197-300M-宽带上网投诉-次数0-20250117181648X887052700</t>
  </si>
  <si>
    <t>20250117181648X887052700</t>
  </si>
  <si>
    <t xml:space="preserve">流程受理流水号：20250117181521182536511971141789
客户号码:18253651197
客户姓名:周**
投诉地市:潍坊
来话流水:2025011718145557720825083
宽带账号:18253651197
宽带账号归属地市:潍坊
宽带账号归属区县:临朐县
故障地址:潍坊临朐县辛寨街道佛崖佛崖佛崖1号箱连玉军（外墙）*********
联系电话:18253651197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18:19:17
具体故障现象:提示网络无法连接，
客户其他诉求:
</t>
  </si>
  <si>
    <t>2025-01-17 18:19:18</t>
  </si>
  <si>
    <t>2025-01-17 18:19:38</t>
  </si>
  <si>
    <t>SD-851-312154-1859-27242</t>
  </si>
  <si>
    <t>SD-057-250117-835079-2379</t>
  </si>
  <si>
    <t>2025-01-17 12:17:29</t>
  </si>
  <si>
    <t>【调研】-80+银卡-(目标)普通区域-坊子区-水韵华庭-13455611508-300M-宽带上网投诉-次数0-20250117121614X374305937</t>
  </si>
  <si>
    <t>20250117121614X374305937</t>
  </si>
  <si>
    <t xml:space="preserve">流程受理流水号：20250117121538134556115081060533
客户号码:13455611508
客户姓名:张**
投诉地市:潍坊
来话流水:2025011712152282820800849
宽带账号:13455611508
宽带账号归属地市:潍坊
宽带账号归属区县:坊子区
故障地址:潍坊坊子区坊子新区双羊街水韵华庭27号楼*********
联系电话:13455611508
联系人:先生/女士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故障时间:2025-01-17 12:15:55
具体故障现象:网速慢卡顿，
客户其他诉求:
</t>
  </si>
  <si>
    <t>2025-01-17 12:18:50</t>
  </si>
  <si>
    <t>2025-01-17 12:19:07</t>
  </si>
  <si>
    <t>SD-851-308975-1917-687</t>
  </si>
  <si>
    <t>SD-057-250117-083425-5343</t>
  </si>
  <si>
    <t>2025-01-17 17:47:02</t>
  </si>
  <si>
    <t>普通区域-青州市-马家庄村自然村-15106362218-300M-宽带上网投诉-次数0-20250117174435X752875090</t>
  </si>
  <si>
    <t>20250117174435X752875090</t>
  </si>
  <si>
    <t xml:space="preserve">【农村网络投诉】流程受理流水号：20250117174118151063622181135138
客户号码:15106362218
客户姓名:张**
投诉地市:潍坊
来话流水:2025011717410592620899114
宽带账号:15106362218
宽带账号归属地市:潍坊
宽带账号归属区县:青州市
故障地址:潍坊青州市高柳镇马家庄村马家庄村自然村高柳镇马家庄村3号箱（村西南冯家森家）*********
联系电话:15106362218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17:43:07
具体故障现象:光猫亮红灯，
客户其他诉求:烦请核实处理，谢谢
</t>
  </si>
  <si>
    <t>2025-01-17 18:04:36</t>
  </si>
  <si>
    <t>2025-01-17 18:05:14</t>
  </si>
  <si>
    <t>SD-851-278444-12219-13683</t>
  </si>
  <si>
    <t>SD-057-250117-145608-2384</t>
  </si>
  <si>
    <t>2025-01-17 12:18:00</t>
  </si>
  <si>
    <t>【调研】-(目标)普通区域-寿光市-北仉庄村自然村-13963602167-300M-宽带上网投诉-次数0-202501170000263786</t>
  </si>
  <si>
    <t>202501170000263786</t>
  </si>
  <si>
    <t xml:space="preserve">202501170000263786#宽带账号：13963602167；宽带地址：潍坊寿光市侯镇北仉庄村北仉庄村自然村北仉庄村48号箱******；客户来电反映宽带不能使用，前期到家未维修好，后续未来年系，要求师傅上门，请协助处理，谢谢！联系电话：13963602167；联系人：；来电流水：2025011712154262420803637。 </t>
  </si>
  <si>
    <t>2025-01-17 12:27:36</t>
  </si>
  <si>
    <t>2025-01-17 12:30:02</t>
  </si>
  <si>
    <t>SD-057-250117-213984-7316</t>
  </si>
  <si>
    <t>2025-01-17 21:20:15</t>
  </si>
  <si>
    <t>(目标)普通区域-安丘市-谷家村自然村-13793644753-100M-宽带上网投诉-次数0-20250117211843X923181397</t>
  </si>
  <si>
    <t>20250117211843X923181397</t>
  </si>
  <si>
    <t xml:space="preserve">【农村网络投诉】流程受理流水号：20250117211710137936447531165864
客户号码:13793644753
客户姓名:王**
投诉地市:潍坊
来话流水:2025011721144299820857072
宽带账号:13793644753
宽带账号归属地市:潍坊
宽带账号归属区县:安丘市
故障地址:潍坊安丘市金冢子镇谷家村谷家村自然村谷家村2号箱村中王家顺*********
联系电话:13793644753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故障时间:2025-01-17 21:17:58
具体故障现象:提示网络无法连接，
客户其他诉求:要求尽快处理，谢谢。
</t>
  </si>
  <si>
    <t>2025-01-17 21:25:57</t>
  </si>
  <si>
    <t>2025-01-17 21:26:34</t>
  </si>
  <si>
    <t>SD-851-255106-20790-27284</t>
  </si>
  <si>
    <t>SD-057-250117-954137-2168</t>
  </si>
  <si>
    <t>2025-01-17 11:56:31</t>
  </si>
  <si>
    <t>80+普通-普通区域-安丘市-李家埠村自然村-13656463954-300M-业务受理宽带-次数0-202501170000254342</t>
  </si>
  <si>
    <t>202501170000254342</t>
  </si>
  <si>
    <t>202501170000254342# 宽带账号:13656463954; 联系电话：13656463954，问题类型：此工单为群障修复工单，根据群障全量闭环修复管理要求，为确保客户网络通畅，请装维人员跟进修复网络问题，谢谢！ 
 群障标题：公告。故障描述：潍坊安丘市李家埠村自然村光缆故障，预估24小时恢复，请帮忙拦截,如有需要请联系片区装维师傅刘彤彤15706307065主叫号码：19530035938.0;该号码仅供参考，请优先联系宽带账号。</t>
  </si>
  <si>
    <t>2025-01-17 11:57:45</t>
  </si>
  <si>
    <t>2025-01-17 12:00:44</t>
  </si>
  <si>
    <t>SD-851-242816-32196-10727</t>
  </si>
  <si>
    <t>SD-057-250117-582176-2099</t>
  </si>
  <si>
    <t>2025-01-17 11:50:02</t>
  </si>
  <si>
    <t>【调研】-80+银卡-普通区域-诸城市-南湖小区-15705366687-300M-宽带上网投诉-次数0-20250117114742X662880387</t>
  </si>
  <si>
    <t>20250117114742X662880387</t>
  </si>
  <si>
    <t xml:space="preserve">流程受理流水号：20250117114431157053666871053501
客户号码:15705366687
客户姓名:台**
投诉地市:潍坊
来话流水:2025011711431240020867890
宽带账号:15705366687
宽带账号归属地市:潍坊
宽带账号归属区县:诸城市
故障地址:潍坊诸城市密州街道文化路南湖小区3号楼*********
联系电话:13791609933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11:46:53
具体故障现象:电脑无法上网，
客户其他诉求:无
</t>
  </si>
  <si>
    <t>2025-01-17 11:52:40</t>
  </si>
  <si>
    <t>2025-01-17 11:58:00</t>
  </si>
  <si>
    <t>2025-01-17 20:02:58</t>
  </si>
  <si>
    <t>80+普通-FTTR-普通区域-青州市-齐都家园-13505362728-500M-宽带上网投诉-次数0-202501170000545976 一级督办</t>
  </si>
  <si>
    <t>202501170000545976</t>
  </si>
  <si>
    <t>2025-01-17 20:22:50</t>
  </si>
  <si>
    <t>2025-01-17 20:23:20</t>
  </si>
  <si>
    <t>SD-057-250117-468310-6850</t>
  </si>
  <si>
    <t>2025-01-17 20:06:28</t>
  </si>
  <si>
    <t>普通区域-高密市-移动文化里小区-18706596835-300M-业务受理宽带-次数0-202501170000545711</t>
  </si>
  <si>
    <t>202501170000545711</t>
  </si>
  <si>
    <t>202501170000545711# 宽带账号:18706596835; 联系电话：18706596835，问题类型：此工单为群障修复工单，根据群障全量闭环修复管理要求，为确保客户网络通畅，请装维人员跟进修复网络问题，谢谢！ 
 群障标题：公告。故障描述：潍坊高密市移动文化里小区光缆故障，预估24小时恢复，请帮忙拦截,如有需要请联系片区装维师傅满勇15706307340主叫号码：17616810829.0;该号码仅供参考，请优先联系宽带账号。</t>
  </si>
  <si>
    <t>2025-01-17 20:42:43</t>
  </si>
  <si>
    <t>2025-01-18 07:13:57</t>
  </si>
  <si>
    <t>SD-851-279950-4388-3845</t>
  </si>
  <si>
    <t>SD-057-250117-925846-6882</t>
  </si>
  <si>
    <t>2025-01-17 20:09:11</t>
  </si>
  <si>
    <t>【调研】-普通区域-寿光市-东关社区一期-19862469995-200M-宽带上网投诉-次数0-202501170000549780</t>
  </si>
  <si>
    <t>202501170000549780</t>
  </si>
  <si>
    <t>202501170000549780#宽带账号：19862469995宽带地址：潍坊寿光市圣城街道广场街东关社区一期16号楼；客户来电反映宽带/移动高清*****，客户不在现场，无法配合线上指导/客户不配合排障，要求上门，请协助处理，谢谢！联系电话：19862469995；联系人：***；来电流水：2025011720044043220880875</t>
  </si>
  <si>
    <t>2025-01-17 20:25:55</t>
  </si>
  <si>
    <t>2025-01-17 20:26:10</t>
  </si>
  <si>
    <t>SD-851-240933-14021-4217</t>
  </si>
  <si>
    <t>SD-057-250117-785612-6789</t>
  </si>
  <si>
    <t>2025-01-17 20:01:35</t>
  </si>
  <si>
    <t>普通区域--null--宽带上网投诉-次数0-202501170000546663</t>
  </si>
  <si>
    <t>202501170000546663</t>
  </si>
  <si>
    <t>202501170000546663#用户来电监控升级后无法使用，解释不认可，要求反馈，请协助处理，谢谢</t>
  </si>
  <si>
    <t>2025-01-18 15:48:08</t>
  </si>
  <si>
    <t>2025-01-17 19:17:36</t>
  </si>
  <si>
    <t>【调研】-80+金卡-普通区域-潍城区-金都名苑-15953647119-1000M-业务受理宽带-次数0-202501170000530931 一级督办</t>
  </si>
  <si>
    <t>202501170000530931</t>
  </si>
  <si>
    <t>2025-01-17 19:22:02</t>
  </si>
  <si>
    <t>2025-01-17 19:22:21</t>
  </si>
  <si>
    <t>SD-057-250117-978541-5753</t>
  </si>
  <si>
    <t>2025-01-17 18:17:16</t>
  </si>
  <si>
    <t>80+金卡-普通区域-青州市-杨家营村自然村-15318929136-1000M-宽带上网投诉-次数0-20250117181533X933515923</t>
  </si>
  <si>
    <t>20250117181533X933515923</t>
  </si>
  <si>
    <t xml:space="preserve">【农村网络投诉】流程受理流水号：20250117180308153189291361139524
客户号码:15318929136
客户姓名:刘**
投诉地市:潍坊
来话流水:2025011718055931520851834
宽带账号:15318929136
宽带账号归属地市:潍坊
宽带账号归属区县:青州市
故障地址:潍坊青州市何官镇杨家营村杨家营村自然村何官镇杨家营村1号（赵青凯家）*********
联系电话:15318929136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光功率:-22.21
故障大类:宽带/电视
故障细类:网速慢/上网掉线(专席)
携转原因:
故障时间:2025-01-17 18:15:20
具体故障现象:网速慢卡顿，
客户其他诉求:
</t>
  </si>
  <si>
    <t>2025-01-17 18:23:54</t>
  </si>
  <si>
    <t>2025-01-17 18:24:18</t>
  </si>
  <si>
    <t>SD-851-260535-20491-23252</t>
  </si>
  <si>
    <t>SD-057-250117-892357-5656</t>
  </si>
  <si>
    <t>2025-01-17 18:11:14</t>
  </si>
  <si>
    <t>普通区域-诸城市-桃园大岭沟自然村-15154455332-200M-魔百和投诉-次数0-20250117180917X557778981</t>
  </si>
  <si>
    <t>20250117180917X557778981</t>
  </si>
  <si>
    <t>【农村网络投诉】流程受理流水号：20250117180818151544553321140480
客户号码:15154455332
客户姓名:韩*
投诉地市:潍坊
来话流水:2025011718062709520855816
宽带账号:15154455332
宽带账号归属地市:潍坊
宽带账号归属区县:诸城市
故障地址:潍坊诸城市林家村镇桃园大岭沟桃园大岭沟自然村桃园大岭沟东西主街中间3号箱*********
联系电话:13455604292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光功率:-21.67
故障大类:宽带/电视
故障细类:移动高清电视故障(专席)
携转原因:
故障时间:2025-01-17 18:07:13
魔百和单播/组播:单播
具体故障现象:电视直播或点播无法观看，闪屏不接受指导请尽快联系谢谢
客户其他诉求:
魔百和单/组播：单播</t>
  </si>
  <si>
    <t>2025-01-17 18:15:35</t>
  </si>
  <si>
    <t>2025-01-17 18:16:07</t>
  </si>
  <si>
    <t>SD-057-250117-260398-5694</t>
  </si>
  <si>
    <t>2025-01-17 18:14:26</t>
  </si>
  <si>
    <t>【调研】-80+银卡-普通区域-潍城区-怡心苑小区-13606360772-100M-宽带上网投诉-次数0-20250117181236X756077165</t>
  </si>
  <si>
    <t>20250117181236X756077165</t>
  </si>
  <si>
    <t xml:space="preserve">流程受理流水号：20250117181047136063607721140956
客户号码:13606360772
客户姓名:王**
投诉地市:潍坊
来话流水:2025011718103811820890285
宽带账号:13606360772
宽带账号归属地市:潍坊
宽带账号归属区县:潍城区
故障地址:潍坊潍城区西关街道西园街怡心苑小区5号楼*********
联系电话:13606360772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
携转原因:
故障时间:2025-01-17 18:11:53
具体故障现象:打不开网页，
客户其他诉求:
</t>
  </si>
  <si>
    <t>2025-01-17 18:16:57</t>
  </si>
  <si>
    <t>2025-01-17 18:17:28</t>
  </si>
  <si>
    <t>SD-057-250117-793568-2167</t>
  </si>
  <si>
    <t>2025-01-17 11:56:30</t>
  </si>
  <si>
    <t>80+银卡-普通区域-奎文区-幸福街南区6路-13863623055-200M-业务受理宽带-次数0-202501170000252192</t>
  </si>
  <si>
    <t>202501170000252192</t>
  </si>
  <si>
    <t>202501170000252192# 宽带账号:13863623055; 联系电话：13863623055，问题类型：此工单为群障修复工单，根据群障全量闭环修复管理要求，为确保客户网络通畅，请装维人员跟进修复网络问题，谢谢！ 
 群障标题：公告。故障描述：潍坊奎文区幸福街南区6路光缆故障，预估24小时恢复，请帮忙拦截,如有需要请联系片区装维师傅荆军15706366512主叫号码：13863623055.0;该号码仅供参考，请优先联系宽带账号。</t>
  </si>
  <si>
    <t>2025-01-17 11:57:37</t>
  </si>
  <si>
    <t>SD-057-250117-049613-6787</t>
  </si>
  <si>
    <t>2025-01-17 20:01:29</t>
  </si>
  <si>
    <t>80+银卡-普通区域-昌邑市-文昌花园-15863295803-1000M-宽带延伸服务-次数0-202501170000547738</t>
  </si>
  <si>
    <t>202501170000547738</t>
  </si>
  <si>
    <t xml:space="preserve">202501170000547738#【已关注中国移动10086微信公众号】流程受理流水号：20250117195942158632958031157559
客户号码:15863295803
客户姓名:马**
投诉地市:潍坊
来话流水:2025011719554855220838075
宽带账号:15863295803
宽带账号归属地市:潍坊
宽带账号归属区县:昌邑市
故障地址:潍坊昌邑市城区交通街文昌花园11号楼上*********
联系电话:15863295803
联系人:先生/女士
工单紧急程度:紧急
是否有升级投诉倾向:否
是否重复投诉:否
是否携转意向:否
是否投诉倾向:否
是否智能网关:智能网关
当前是否在线:是
接入方式:--
是否质差终端:无质差信息
光功率:-16.84
故障大类:宽带/电视
故障细类:宽带延伸服务
携转原因:
故障时间:2025-01-17 19:57:44
具体故障现象:电视提示网络类错误，线上指导拔插网线 重启机顶盒 更换网口 进行网络配置未恢复 请协助，谢谢
</t>
  </si>
  <si>
    <t>2025-01-17 20:28:36</t>
  </si>
  <si>
    <t>2025-01-17 20:28:53</t>
  </si>
  <si>
    <t>SD-851-328665-9665-25471</t>
  </si>
  <si>
    <t>SD-057-250117-412963-2731</t>
  </si>
  <si>
    <t>2025-01-17 13:01:15</t>
  </si>
  <si>
    <t>【调研】-80+普通-普通区域-奎文区-王侯嘉苑东区-13655363695-1000M-宽带上网投诉-次数0-202501170000284788</t>
  </si>
  <si>
    <t>202501170000284788</t>
  </si>
  <si>
    <t>202501170000284788#【已关注中国移动10086微信公众号】流程受理流水号：20250117130014136553636951068727
客户号码:13655363695
客户姓名:赵**
投诉地市:潍坊
来话流水:2025011712564997820801333
宽带账号:13655363695
宽带账号归属地市:潍坊
宽带账号归属区县:高新
故障地址:潍坊高新清池潍安路王侯嘉苑东区4号楼*********
联系电话:13655363695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故障细类:宽带网速慢/卡顿
携转原因:
故障时间:2025-01-17 13:00:24
具体故障现象:客户表示接到电话上门测网速迟迟未到不满，要求投诉
客户其他诉求:
;宽带小区$[王侯嘉苑东区]$</t>
  </si>
  <si>
    <t>2025-01-17 13:05:57</t>
  </si>
  <si>
    <t>2025-01-17 13:07:36</t>
  </si>
  <si>
    <t>SD-851-262042-8428-184</t>
  </si>
  <si>
    <t>SD-057-250117-987412-2161</t>
  </si>
  <si>
    <t>2025-01-17 11:56:15</t>
  </si>
  <si>
    <t>普通区域-昌乐县-西钟-15095159940-300M-宽带上网投诉-次数0-20250117115403X431517410</t>
  </si>
  <si>
    <t>20250117115403X431517410</t>
  </si>
  <si>
    <t xml:space="preserve">【农村网络投诉】流程受理流水号：20250117115314150951599401055795
客户号码:15095159940
客户姓名:钟**
投诉地市:潍坊
来话流水:2025011711454292420899150
宽带账号:15095159940
宽带账号归属地市:潍坊
宽带账号归属区县:昌乐县
故障地址:潍坊昌乐县鄌郚镇西钟西钟西钟村10#*********
联系电话:15095159940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故障时间:2025-01-17 11:51:42
具体故障现象:PON灯不亮，插紧屡直光纤线 重启光猫 未恢复
客户其他诉求:
</t>
  </si>
  <si>
    <t>2025-01-17 12:01:53</t>
  </si>
  <si>
    <t>2025-01-17 12:02:15</t>
  </si>
  <si>
    <t>SD-851-308909-2681-1334</t>
  </si>
  <si>
    <t>2025-01-17 11:54:14</t>
  </si>
  <si>
    <t>普通区域-青州市-后黄马-18706545189-100M-宽带上网投诉-次数0-202501170000249011 一级督办</t>
  </si>
  <si>
    <t>2025-01-18 12:55:00</t>
  </si>
  <si>
    <t>202501170000249011</t>
  </si>
  <si>
    <t>2025-01-17 11:58:02</t>
  </si>
  <si>
    <t>2025-01-17 11:58:24</t>
  </si>
  <si>
    <t>SD-057-250117-960413-4141</t>
  </si>
  <si>
    <t>2025-01-17 15:50:20</t>
  </si>
  <si>
    <t>80+银卡-普通区域-高密市-城西二村-13562685707-1000M-宽带上网投诉-次数0-20250117154840X120871799</t>
  </si>
  <si>
    <t>20250117154840X120871799</t>
  </si>
  <si>
    <t xml:space="preserve">【农村网络投诉】流程受理流水号：20250117154633135626857071107470
客户号码:13562685707
客户姓名:曲**
投诉地市:潍坊
来话流水:2025011715451329220809735
宽带账号:13562685707
宽带账号归属地市:潍坊
宽带账号归属区县:高密市
故障地址:潍坊高密市密水街道城西二村行政村城西二村高密城西二村100#高志孟*********
联系电话:18253673695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故障细类:宽带无法上网
携转原因:
故障时间:2025-01-17 15:47:31
具体故障现象:网速慢卡顿，要求上门调测，要求上门维修。
客户其他诉求:
</t>
  </si>
  <si>
    <t>2025-01-17 15:54:08</t>
  </si>
  <si>
    <t>SD-851-250678-16863-25081</t>
  </si>
  <si>
    <t>SD-057-250117-523890-1148</t>
  </si>
  <si>
    <t>2025-01-17 10:14:02</t>
  </si>
  <si>
    <t>80+金卡-普通区域-高密市-尧头自然村-13853611112-200M-魔百和投诉-次数0-20250117101104X864108751</t>
  </si>
  <si>
    <t>2025-01-18 11:15:00</t>
  </si>
  <si>
    <t>20250117101104X864108751</t>
  </si>
  <si>
    <t>【农村网络投诉】流程受理流水号：20250117101019138536111121027127
客户号码:13853611112
客户姓名:郑**
投诉地市:潍坊
来话流水:2025011710031573420876230
宽带账号:13853611112
宽带账号归属地市:潍坊
宽带账号归属区县:高密市
故障地址:潍坊高密市醴泉街道尧头尧头自然村高密尧头张松强43号箱*********
联系电话:18678058775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光功率:-19.28
故障大类:电视
故障细类:移动高清电视故障(专席)
携转原因:
故障时间:2025-01-17 10:05:48
魔百和单播/组播:单播
具体故障现象:机顶盒无法开机，
客户其他诉求:
魔百和单/组播：单播</t>
  </si>
  <si>
    <t>2025-01-17 10:16:54</t>
  </si>
  <si>
    <t>2025-01-17 10:17:27</t>
  </si>
  <si>
    <t>SD-057-250117-934168-1182</t>
  </si>
  <si>
    <t>2025-01-17 10:16:43</t>
  </si>
  <si>
    <t>【调研】-80+银卡-普通区域-潍城区-华府名城-13455640886-200M-业务受理宽带-次数0-202501170000171691</t>
  </si>
  <si>
    <t>2025-01-18 10:17:00</t>
  </si>
  <si>
    <t>202501170000171691</t>
  </si>
  <si>
    <t>202501170000171691# 宽带账号:13455640886; 联系电话：13455640886，问题类型：此工单为群障修复工单，根据群障全量闭环修复管理要求，为确保客户网络通畅，请装维人员跟进修复网络问题，谢谢！ 
 群障标题：公告。故障描述：潍坊潍城区华府名城光缆故障，预估24小时恢复，请帮忙拦截,如有需要请联系片区装维师傅王洪钰15706307875主叫号码：13455640886.0;该号码仅供参考，请优先联系宽带账号。</t>
  </si>
  <si>
    <t>2025-01-17 10:18:58</t>
  </si>
  <si>
    <t>2025-01-17 10:19:27</t>
  </si>
  <si>
    <t>SD-057-250117-079682-2144</t>
  </si>
  <si>
    <t>2025-01-17 11:54:48</t>
  </si>
  <si>
    <t>【重投】-80+普通-普通区域-寿光市-清河垄塬-15165672016-500M-宽带上网投诉-次数0-202501170000252612</t>
  </si>
  <si>
    <t>202501170000252612</t>
  </si>
  <si>
    <t xml:space="preserve">202501170000252612#流程受理流水号：20250117115321151656720161055816
客户号码:15165672016
客户姓名:庞*
投诉地市:潍坊
来话流水:2025011711525462220885667
宽带账号:15165672016
宽带账号归属地市:潍坊
宽带账号归属区县:寿光市
故障地址:潍坊寿光市洛城街道洛兴街清河垄塬18号楼*********
联系电话:15165672016
联系人:女士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光功率:-19.03
故障大类:宽带/电视
故障细类:移动高清电视故障
携转原因:
故障时间:2025-01-17 11:54:01
魔百和单播/组播:组播
具体故障现象:电视直播或点播无法观看，
客户其他诉求:客户侧为质差终端，要求上门更换终端并一并处理故障问题。
</t>
  </si>
  <si>
    <t>2025-01-17 11:58:51</t>
  </si>
  <si>
    <t>2025-01-17 12:01:18</t>
  </si>
  <si>
    <t>SD-057-250117-108623-4185</t>
  </si>
  <si>
    <t>2025-01-17 15:56:48</t>
  </si>
  <si>
    <t>普通区域-昌乐县-明河村自然村-13562658036-300M-宽带延伸服务-次数0-202501170000402382</t>
  </si>
  <si>
    <t>2025-01-17 15:59:11</t>
  </si>
  <si>
    <t>2025-01-17 15:59:51</t>
  </si>
  <si>
    <t>SD-057-250117-832076-6307</t>
  </si>
  <si>
    <t>2025-01-17 19:11:22</t>
  </si>
  <si>
    <t>【重投】-【调研】-80+普通-普通区域-寿光市-胡二村自然村-13573612555-500M-宽带上网投诉-次数0-202501170000529258</t>
  </si>
  <si>
    <t>202501170000529258</t>
  </si>
  <si>
    <t>202501170000529258#宽带账号：13573612555；宽带地址：潍坊寿光市胡营胡二村胡二村自然村62号箱*********；客户来电反映移动高清看不了 ，要求师傅上门，请协助处理，谢谢！联系电话：15154451313；联系人：；来电流水：。 2025011719030561620852328</t>
  </si>
  <si>
    <t>2025-01-17 19:13:04</t>
  </si>
  <si>
    <t>2025-01-17 19:13:22</t>
  </si>
  <si>
    <t>SD-057-250117-317894-1135</t>
  </si>
  <si>
    <t>2025-01-17 10:12:24</t>
  </si>
  <si>
    <t>80+银卡-普通区域-高密市-上泊村自然村-15965070533-1000M-宽带上网投诉-次数0-202501170000167623</t>
  </si>
  <si>
    <t>202501170000167623</t>
  </si>
  <si>
    <t>202501170000167623#客户来电反映宽带/网速慢，线上排障不认可，要求维修人员上门维修，请尽快协助处理，谢谢  联系人：女士 联系电话：本机 流水2025011710074918120840662</t>
  </si>
  <si>
    <t>2025-01-17 10:18:52</t>
  </si>
  <si>
    <t>2025-01-17 10:19:16</t>
  </si>
  <si>
    <t>SD-851-315936-28970-11138</t>
  </si>
  <si>
    <t>SD-057-250117-273154-2183</t>
  </si>
  <si>
    <t>2025-01-17 11:57:03</t>
  </si>
  <si>
    <t>【调研】-80+银卡-(目标)普通区域-高密市-华夏家园-15053667920-300M-业务受理宽带-次数0-202501170000254271</t>
  </si>
  <si>
    <t>202501170000254271</t>
  </si>
  <si>
    <t>202501170000254271#【已关注中国移动10086微信公众号】 宽带账号:15053667920; 联系电话：15053667920，问题类型：此工单为群障修复工单，根据群障全量闭环修复管理要求，为确保客户网络通畅，请装维人员跟进修复网络问题，谢谢！ 
 群障标题：公告。故障描述：潍坊高密市华夏家园光缆故障，预估24小时恢复，请帮忙拦截,如有需要请联系片区装维师傅高强15706307285主叫号码：15053667920.0;该号码仅供参考，请优先联系宽带账号。</t>
  </si>
  <si>
    <t>2025-01-17 12:07:58</t>
  </si>
  <si>
    <t>2025-01-17 12:08:22</t>
  </si>
  <si>
    <t>SD-852-275498-1410-13324</t>
  </si>
  <si>
    <t>SD-057-250117-408761-4186</t>
  </si>
  <si>
    <t>80+金卡-FTTR-普通区域-安丘市-大华中央城-15863282211-1000M-业务受理宽带-次数0-202501170000403154</t>
  </si>
  <si>
    <t>202501170000403154</t>
  </si>
  <si>
    <t>202501170000403154# 宽带账号:15863282211; 联系电话：15863282211，问题类型：此工单为群障修复工单，根据群障全量闭环修复管理要求，为确保客户网络通畅，请装维人员跟进修复网络问题，谢谢！ 
 群障标题：公告。故障描述：潍坊安丘市大华中央城光缆故障，预估24小时恢复，请帮忙拦截,如有需要请联系片区装维师傅周龙涛15706307025主叫号码：15863282211.0;该号码仅供参考，请优先联系宽带账号。</t>
  </si>
  <si>
    <t>2025-01-17 16:04:30</t>
  </si>
  <si>
    <t>2025-01-17 16:04:48</t>
  </si>
  <si>
    <t>SD-851-254042-8731-12867</t>
  </si>
  <si>
    <t>SD-057-250117-920513-5709</t>
  </si>
  <si>
    <t>2025-01-17 18:15:51</t>
  </si>
  <si>
    <t>【调研】-普通区域-高密市-兰亭御墅-18366569051-1000M-宽带上网投诉-次数0-202501170000488299</t>
  </si>
  <si>
    <t>202501170000488299</t>
  </si>
  <si>
    <t>202501170000488299#宽带账号：18366569051；宽带地址：潍坊高密市朝阳街道凤凰大街兰亭御墅高密兰亭御墅70号楼2单元1层具体故障现象：宽带不能用，路由器质差客群，有满意度贬损风险，请跟进更换路由器。联系电话：18366569051。</t>
  </si>
  <si>
    <t>2025-01-17 18:19:25</t>
  </si>
  <si>
    <t>2025-01-17 18:22:14</t>
  </si>
  <si>
    <t>SD-851-241026-34009-25670</t>
  </si>
  <si>
    <t>SD-057-250117-049735-6374</t>
  </si>
  <si>
    <t>2025-01-17 19:17:13</t>
  </si>
  <si>
    <t>80+普通-普通区域-高密市-李家官庄自然村-15763071568-1000M-业务受理宽带-次数0-202501170000531798</t>
  </si>
  <si>
    <t>202501170000531798</t>
  </si>
  <si>
    <t>202501170000531798# 宽带账号:15763071568; 联系电话：15763071568，问题类型：此工单为群障修复工单，根据群障全量闭环修复管理要求，为确保客户网络通畅，请装维人员跟进修复网络问题，谢谢！ 
 群障标题：公告。故障描述：潍坊高密市李家官庄自然村光缆故障，预估24小时恢复，请帮忙拦截,如有需要请联系片区装维师傅高强15706307285主叫号码：17854279868.0;该号码仅供参考，请优先联系宽带账号。</t>
  </si>
  <si>
    <t>2025-01-17 19:21:21</t>
  </si>
  <si>
    <t>SD-851-260463-20102-10880</t>
  </si>
  <si>
    <t>SD-057-250117-759432-2114</t>
  </si>
  <si>
    <t>2025-01-17 11:50:56</t>
  </si>
  <si>
    <t>【调研】-(目标)普通区域-奎文区-世嘉名园【农行宿舍】-18764631386-500M-宽带上网投诉-次数0-20250116163913X753649740</t>
  </si>
  <si>
    <t>20250116163913X753649740</t>
  </si>
  <si>
    <t>客户来电表示接到电话；15706307408说免费给客户更换路由器，客户表示一直没有兑现承诺，客户要求给更换，联系电话；18764631386流水号；2025011616382495520837579</t>
  </si>
  <si>
    <t>2025-01-17 11:54:02</t>
  </si>
  <si>
    <t>2025-01-17 11:54:26</t>
  </si>
  <si>
    <t>SD-057-250117-046598-2162</t>
  </si>
  <si>
    <t>2025-01-17 11:56:17</t>
  </si>
  <si>
    <t>普通区域-昌邑市-瑞景苑-15589636930-300M-宽带上网投诉-次数0-202501170000254231</t>
  </si>
  <si>
    <t>202501170000254231</t>
  </si>
  <si>
    <t>202501170000254231#流程受理流水号：20250117115506155896369301056250
客户号码:15589636930
客户姓名:饶**
投诉地市:潍坊
来话流水:2025011711505675420862321
宽带账号:15589636930
宽带账号归属地市:潍坊
宽带账号归属区县:昌邑市
故障地址:潍坊昌邑市奎聚街道利民街瑞景苑西沿街楼*********
联系电话:15589636930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光功率:-15.28
故障大类:宽带/电视
故障细类:网速慢/上网掉线(专席)
携转原因:
故障时间:2025-01-17 11:58:52
具体故障现象:网速慢卡顿，
客户其他诉求:
;宽带小区$[瑞景苑]$</t>
  </si>
  <si>
    <t>2025-01-17 11:58:25</t>
  </si>
  <si>
    <t>2025-01-17 11:58:39</t>
  </si>
  <si>
    <t>SD-057-250117-817426-6763</t>
  </si>
  <si>
    <t>2025-01-17 19:58:20</t>
  </si>
  <si>
    <t>80+金卡-普通区域-寿光市-吕二村自然村-13583622068-1000M-魔百和投诉-次数0-202501170000285534</t>
  </si>
  <si>
    <t>202501170000285534</t>
  </si>
  <si>
    <t>202501170000285534#流程受理流水号：20250117130109135836220681068883
客户号码:13583622068
客户姓名:吕**
投诉地市:潍坊
来话流水:2025011713004860720827960
宽带账号:13583622068
宽带账号归属地市:潍坊
宽带账号归属区县:寿光市
故障地址:潍坊寿光市纪台镇吕二村吕二村自然村吕二村东北12号箱*********
联系电话:13583622068
联系人:先生/女士
工单紧急程度:非常紧急
是否有升级投诉倾向:否
是否重复投诉:否
是否携转意向:否
是否投诉倾向:否
携转原因:
提单模板:客户来电反映观看移动高清电视时，【cctv电视台】无法观看或回看，客户不认可，请协助处理，谢谢。
;宽带小区$[吕二村自然村]$</t>
  </si>
  <si>
    <t>2025-01-17 20:02:24</t>
  </si>
  <si>
    <t>2025-01-17 20:03:03</t>
  </si>
  <si>
    <t>SD-851-292499-22427-25634</t>
  </si>
  <si>
    <t>SD-057-250117-165749-5665</t>
  </si>
  <si>
    <t>2025-01-17 18:11:49</t>
  </si>
  <si>
    <t>普通区域-高密市-高密金地花园二-15954405857-300M-宽带上网投诉-次数0-202501170000500069</t>
  </si>
  <si>
    <t>202501170000500069</t>
  </si>
  <si>
    <t xml:space="preserve">202501170000500069#宽带账号：15954405857；宽带地址：潍坊高密市朝阳街道立新街高密金地花园二高密金都花园6#楼2单元门上55#箱*********；客户来电反映宽带电视无法使用，经查询客户侧为质差机顶盒，请协助上门更换终端并一并处理故障问题，谢谢！联系电话：15954405857；联系人：先生；来电流水：2025011718041570120837350。 </t>
  </si>
  <si>
    <t>2025-01-17 18:13:15</t>
  </si>
  <si>
    <t>2025-01-17 18:13:47</t>
  </si>
  <si>
    <t>SD-852-319867-758-357</t>
  </si>
  <si>
    <t>SD-057-250117-104869-5746</t>
  </si>
  <si>
    <t>2025-01-17 18:17:04</t>
  </si>
  <si>
    <t>【调研】-80+普通-(目标)普通区域-安丘市-景芝阳光花园-15163633932-500M-业务受理宽带-次数0-202501170000504511</t>
  </si>
  <si>
    <t>202501170000504511</t>
  </si>
  <si>
    <t>202501170000504511#【已关注中国移动10086微信公众号】 宽带账号:15163633932; 联系电话：15163633932，问题类型：此工单为群障修复工单，根据群障全量闭环修复管理要求，为确保客户网络通畅，请装维人员跟进修复网络问题，谢谢！ 
 群障标题：公告。故障描述：潍坊安丘市景芝阳光花园主缆故障，预估24小时恢复，请帮忙拦截。主叫号码：15163633932.0;该号码仅供参考，请优先联系宽带账号。</t>
  </si>
  <si>
    <t>2025-01-17 18:19:53</t>
  </si>
  <si>
    <t>2025-01-17 18:21:35</t>
  </si>
  <si>
    <t>SD-851-277451-3377-6520</t>
  </si>
  <si>
    <t>SD-057-250117-847621-1117</t>
  </si>
  <si>
    <t>2025-01-17 10:11:16</t>
  </si>
  <si>
    <t>80+银卡-普通区域-诸城市-青墩自然村-13791641196-500M-宽带上网投诉-次数0-202501170000164837</t>
  </si>
  <si>
    <t>202501170000164837</t>
  </si>
  <si>
    <t xml:space="preserve">202501170000164837#: 宽带账号13791641196；联系电话：13791641196宽带地址：潍坊诸城市皇华镇青墩青墩自然村青墩村北头1号箱*********；客户来电反映*电视看不了，线上指导无法配合操作，要求上门处理, 来电流水：2025011710070316820829630
</t>
  </si>
  <si>
    <t>2025-01-17 10:17:42</t>
  </si>
  <si>
    <t>2025-01-17 10:18:06</t>
  </si>
  <si>
    <t>SD-851-251085-15608-25246</t>
  </si>
  <si>
    <t>SD-057-250117-695023-1116</t>
  </si>
  <si>
    <t>2025-01-17 10:11:15</t>
  </si>
  <si>
    <t>80+银卡-普通区域-青州市-夏家村-15753653634-100M-宽带上网投诉-次数0-20250117100850X730137935</t>
  </si>
  <si>
    <t>2025-01-18 11:12:00</t>
  </si>
  <si>
    <t>20250117100850X730137935</t>
  </si>
  <si>
    <t xml:space="preserve">【农村网络投诉】流程受理流水号：20250117100557157536536341025854
客户号码:15753653634
客户姓名:张**
投诉地市:潍坊
来话流水:2025011710054691420811690
宽带账号:15753653634
宽带账号归属地市:潍坊
宽带账号归属区县:青州市
故障地址:潍坊青州市东夏镇夏家村夏家村9号箱（南汤玉明）*********
联系电话:15753653634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10:07:18
具体故障现象:宽带无法上网，请师傅上门查看，加急处理感谢！光猫亮红灯，
客户其他诉求:
</t>
  </si>
  <si>
    <t>2025-01-17 10:14:17</t>
  </si>
  <si>
    <t>2025-01-17 10:14:42</t>
  </si>
  <si>
    <t>SD-851-237584-40551-28339</t>
  </si>
  <si>
    <t>SD-057-250117-705438-2780</t>
  </si>
  <si>
    <t>2025-01-17 13:06:40</t>
  </si>
  <si>
    <t>【调研】-80+普通-普通区域-诸城市-吴家岭自然村-15064676683-300M-宽带上网投诉-次数0-202501170000289500</t>
  </si>
  <si>
    <t>202501170000289500</t>
  </si>
  <si>
    <t>202501170000289500#王**15064676683  
号码归属地潍坊诸城 － 诸城-诸城代理商管理中心
客户来电反映
潍坊诸城市龙都街道吴家岭吴家岭自然村吴家岭村7
宽带无法上网，电视无法观看，自己不会操作，请协助处理，谢谢联系电话15064676683
2025011712592986820819157</t>
  </si>
  <si>
    <t>2025-01-17 13:09:48</t>
  </si>
  <si>
    <t>2025-01-17 13:10:27</t>
  </si>
  <si>
    <t>SD-057-250117-091725-7317</t>
  </si>
  <si>
    <t>2025-01-17 21:20:20</t>
  </si>
  <si>
    <t>普通区域-昌邑市-李家庄村自然村-1379265197702-300M-宽带上网投诉-次数0-202501170000565275</t>
  </si>
  <si>
    <t>202501170000565275</t>
  </si>
  <si>
    <t>202501170000565275#宽带账号：1379265197702；宽带地址：潍坊昌邑市流河镇李家庄村李家庄村自然村2号箱*********；客户来电反映宽带无法连网/客户不配合排障，要求上门，请协助处理，谢谢！！来电流水：2025011721131068520852195，联系电话：13792651977</t>
  </si>
  <si>
    <t>2025-01-17 21:21:51</t>
  </si>
  <si>
    <t>2025-01-17 21:22:38</t>
  </si>
  <si>
    <t>SD-851-264691-14557-22195</t>
  </si>
  <si>
    <t>SD-057-250117-286509-7328</t>
  </si>
  <si>
    <t>2025-01-17 21:23:10</t>
  </si>
  <si>
    <t>【重投】-普通区域-奎文区-幸福街南区2路-18764731419-1000M-宽带上网投诉-次数0-20250117212202X122817721</t>
  </si>
  <si>
    <t>20250117212202X122817721</t>
  </si>
  <si>
    <t xml:space="preserve">流程受理流水号：20250117212134187647314191166188
客户号码:18764731419
客户姓名:张**
投诉地市:潍坊
来话流水:2025011721184562820869588
宽带账号:18764731419
宽带账号归属地市:潍坊
宽带账号归属区县:奎文区
故障地址:潍坊奎文区潍洲路街道潍洲路幸福街南区2路1号楼*********
联系电话:18764731419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故障时间:2025-01-17 21:20:09
具体故障现象:光信号红灯 插紧捋顺光纤线，重启未恢复 谢谢
客户其他诉求:
</t>
  </si>
  <si>
    <t>2025-01-17 21:52:22</t>
  </si>
  <si>
    <t>SD-851-269937-11153-26719</t>
  </si>
  <si>
    <t>SD-057-250117-263514-6877</t>
  </si>
  <si>
    <t>2025-01-17 20:08:25</t>
  </si>
  <si>
    <t>普通区域-安丘市-雷家沟村自然村-15205445572-300M-宽带上网投诉-次数0-20250117200743X663474258</t>
  </si>
  <si>
    <t>20250117200743X663474258</t>
  </si>
  <si>
    <t xml:space="preserve">【农村网络投诉】流程受理流水号：20250117200513152054455721158300
客户号码:15205445572
客户姓名:雷**
投诉地市:潍坊
来话流水:2025011720043698920880618
宽带账号:15205445572
宽带账号归属地市:潍坊
宽带账号归属区县:安丘市
故障地址:潍坊安丘市凌河镇雷家沟村雷家沟村自然村雷家沟村2号箱雷国良*********
联系电话:15205445572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故障时间:2025-01-17 20:07:03
具体故障现象:电脑无法上网，
客户其他诉求:
</t>
  </si>
  <si>
    <t>2025-01-17 20:12:26</t>
  </si>
  <si>
    <t>2025-01-17 20:12:47</t>
  </si>
  <si>
    <t>SD-057-250117-081736-6791</t>
  </si>
  <si>
    <t>2025-01-17 20:01:44</t>
  </si>
  <si>
    <t>普通区域-临朐县-杨家河自然村-15966155126-100M-宽带延伸服务-次数0-202501170000544899</t>
  </si>
  <si>
    <t>202501170000544899</t>
  </si>
  <si>
    <t xml:space="preserve">202501170000544899#流程受理流水号：20250117200026159661551261157655
客户号码:15966155126
客户姓名:李**
投诉地市:潍坊
来话流水:2025011719584081020852211
宽带账号:15966155126
宽带账号归属地市:潍坊
宽带账号归属区县:临朐县
故障地址:潍坊临朐县辛寨镇人民政府杨家河
联系电话:15966155126
联系人:先生/女士
工单紧急程度:一般
是否有升级投诉倾向:否
是否重复投诉:否
是否携转意向:否
是否投诉倾向:否
是否智能网关:智能网关
当前是否在线:是
接入方式:FTTH
是否质差终端:无质差信息
光功率:-24.08
故障大类:宽带/电视
故障细类:宽带延伸服务
携转原因:
故障时间:2025-01-17 20:00:01
具体故障现象:重新布置网线，上网卡顿，重启无效，千兆路由，使用年限1年左右，要求尽快恢复网络
</t>
  </si>
  <si>
    <t>2025-01-17 20:06:57</t>
  </si>
  <si>
    <t>2025-01-17 20:07:19</t>
  </si>
  <si>
    <t>SD-851-324560-24012-8950</t>
  </si>
  <si>
    <t>SD-057-250117-069584-6326</t>
  </si>
  <si>
    <t>2025-01-17 19:14:20</t>
  </si>
  <si>
    <t>80+普通-普通区域-潍城区-永信片区（邮电宿舍、建设街26号）-13616361690-300M-宽带上网投诉-次数0-20250117191256X376094194</t>
  </si>
  <si>
    <t>20250117191256X376094194</t>
  </si>
  <si>
    <t xml:space="preserve">流程受理流水号：20250117191156136163616901150728
客户号码:13616361690
客户姓名:亓**
投诉地市:潍坊
来话流水:2025011719100590620892875
宽带账号:13616361690
宽带账号归属地市:潍坊
宽带账号归属区县:潍城区
故障地址:潍坊潍城区南关街道建设街永信片区建设街26号院3号楼*********
联系电话:13616361690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光功率:-16.38
故障大类:宽带/电视
故障细类:宽带无法上网(专席)
携转原因:
故障时间:2025-01-17 19:12:04
具体故障现象:打不开网页，客户来电反映宽带无法上网，我处正常排障未恢复，请协助处理，谢谢
客户其他诉求:
</t>
  </si>
  <si>
    <t>2025-01-17 19:19:44</t>
  </si>
  <si>
    <t>2025-01-17 19:20:13</t>
  </si>
  <si>
    <t>SD-057-250117-481527-5680</t>
  </si>
  <si>
    <t>2025-01-17 18:13:23</t>
  </si>
  <si>
    <t>普通区域-寿光市-王高三村自然村-13406665354-300M-宽带上网投诉-次数0-202501170000500409</t>
  </si>
  <si>
    <t>202501170000500409</t>
  </si>
  <si>
    <t xml:space="preserve">202501170000500409#流程受理流水号：20250117181211134066653541141213
客户号码:13406665354
客户姓名:朱**
投诉地市:潍坊
来话流水:2025011718115236420800307
宽带账号:13406665354
宽带账号归属地市:潍坊
宽带账号归属区县:寿光市
故障地址:潍坊寿光市王高镇王高三村王高三村自然村王高三村2箱（兴隆手机外墙）*********
联系电话:15054408583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故障时间:2025-01-17 18:12:23
具体故障现象:打不开网页，
客户其他诉求:客户侧为质差终端，要求上门更换终端并一并处理故障问题。
</t>
  </si>
  <si>
    <t>2025-01-17 18:20:14</t>
  </si>
  <si>
    <t>2025-01-17 18:21:20</t>
  </si>
  <si>
    <t>SD-057-250117-135064-2136</t>
  </si>
  <si>
    <t>2025-01-17 11:53:57</t>
  </si>
  <si>
    <t>【调研】-(目标)普通区域-奎文区-和扬万悦城-15169668397-100M-宽带上网投诉-次数0-202501170000252213 二级督办</t>
  </si>
  <si>
    <t>2025-01-18 12:54:00</t>
  </si>
  <si>
    <t>202501170000252213</t>
  </si>
  <si>
    <t xml:space="preserve">202501170000252213#流程受理流水号：20250117115137151696683971055383
客户号码:15169668397
客户姓名:李**
投诉地市:潍坊
来话流水:2025011711512679220868263
宽带账号:15169668397
宽带账号归属地市:潍坊
宽带账号归属区县:奎文区
故障地址:潍坊奎文区廿里堡街道潍州路和扬万悦城10号楼*********
联系电话:15169668397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光功率:-17.74
故障大类:宽带/电视
故障细类:移动高清电视故障
携转原因:
故障时间:2025-01-17 11:54:48
魔百和单播/组播:单播
具体故障现象:电视直播或点播无法观看，
客户其他诉求:客户侧为质差终端，要求上门更换终端并一并处理故障问题。
</t>
  </si>
  <si>
    <t>2025-01-17 12:06:40</t>
  </si>
  <si>
    <t>2025-01-17 12:06:57</t>
  </si>
  <si>
    <t>SD-057-250117-764208-6847</t>
  </si>
  <si>
    <t>2025-01-17 20:06:23</t>
  </si>
  <si>
    <t>普通区域-奎文区-万达广场片区-18753688732-200M-业务受理宽带-次数0-202501170000547391</t>
  </si>
  <si>
    <t>202501170000547391</t>
  </si>
  <si>
    <t>202501170000547391# 宽带账号:18753688732; 联系电话：18753688732，问题类型：此工单为群障修复工单，根据群障全量闭环修复管理要求，为确保客户网络通畅，请装维人员跟进修复网络问题，谢谢！ 
 群障标题：公告。故障描述：潍坊奎文区万达广场片区光缆故障，预估24小时恢复，请帮忙拦截,如有需要请联系片区装维师傅李国磊15706366507主叫号码：18753688732.0;该号码仅供参考，请优先联系宽带账号。</t>
  </si>
  <si>
    <t>2025-01-17 20:22:47</t>
  </si>
  <si>
    <t>2025-01-17 20:23:25</t>
  </si>
  <si>
    <t>SD-851-307844-17371-3666</t>
  </si>
  <si>
    <t>SD-057-250117-810592-1188</t>
  </si>
  <si>
    <t>2025-01-17 10:17:02</t>
  </si>
  <si>
    <t>普通区域-高密市-王十字庄（新）-13468489748-100M-宽带上网投诉-次数0-20250117101418X580344940</t>
  </si>
  <si>
    <t>2025-01-18 11:18:00</t>
  </si>
  <si>
    <t>20250117101418X580344940</t>
  </si>
  <si>
    <t xml:space="preserve">流程受理流水号：20250117100505134684897481025621
客户号码:13468489748
客户姓名:唐**
投诉地市:潍坊
来话流水:2025011709493199420886412
宽带账号:13468489748
宽带账号归属地市:潍坊
宽带账号归属区县:高密市
故障地址:潍坊高密市胶河生态园王十字庄（新）王十字庄（新）高密新王十字庄25号5号箱*********
联系电话:13780808594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故障时间:2025-01-17 10:07:49
具体故障现象:PON灯闪，
客户其他诉求:
</t>
  </si>
  <si>
    <t>2025-01-17 10:20:41</t>
  </si>
  <si>
    <t>2025-01-17 10:21:39</t>
  </si>
  <si>
    <t>SD-057-250117-741326-2173</t>
  </si>
  <si>
    <t>2025-01-17 11:56:43</t>
  </si>
  <si>
    <t>【调研】-普通区域-青州市-富盈家园小区-13853672685-1000M-业务受理宽带-次数0-202501170000254348</t>
  </si>
  <si>
    <t>202501170000254348</t>
  </si>
  <si>
    <t>202501170000254348# 宽带账号:13853672685; 联系电话：13853672685，问题类型：此工单为群障修复工单，根据群障全量闭环修复管理要求，为确保客户网络通畅，请装维人员跟进修复网络问题，谢谢！ 
 群障标题：公告。故障描述：潍坊青州市富盈家园小区光缆故障，预估24小时恢复，请帮忙拦截,如有需要请联系片区装维师傅张洪强15706307637主叫号码：13853672685.0;该号码仅供参考，请优先联系宽带账号。</t>
  </si>
  <si>
    <t>2025-01-17 12:06:01</t>
  </si>
  <si>
    <t>SD-851-264652-11459-16086</t>
  </si>
  <si>
    <t>SD-057-250117-594762-6741</t>
  </si>
  <si>
    <t>2025-01-17 19:56:09</t>
  </si>
  <si>
    <t>【调研】-普通区域-青州市-圣和雅居园-13563628155-100M-业务受理宽带-次数0-202501170000546116</t>
  </si>
  <si>
    <t>202501170000546116</t>
  </si>
  <si>
    <t>202501170000546116# 宽带账号:13563628155; 联系电话：13563628155，问题类型：此工单为群障修复工单，根据群障全量闭环修复管理要求，为确保客户网络通畅，请装维人员跟进修复网络问题，谢谢！ 
 群障标题：公告。故障描述：潍坊青州市圣和雅居园光缆故障，预估24小时恢复，请帮忙拦截,如有需要请联系片区装维师傅张昊15706307696主叫号码：13563628155.0;该号码仅供参考，请优先联系宽带账号。</t>
  </si>
  <si>
    <t>2025-01-17 19:58:28</t>
  </si>
  <si>
    <t>2025-01-17 19:59:52</t>
  </si>
  <si>
    <t>SD-057-250117-297463-6876</t>
  </si>
  <si>
    <t>2025-01-17 20:08:20</t>
  </si>
  <si>
    <t>【追1】普通区域-安丘市-魏家埠-13869650983-200M-宽带上网投诉-次数0-20250117200617X577595522</t>
  </si>
  <si>
    <t>20250117200617X577595522</t>
  </si>
  <si>
    <t xml:space="preserve">流程受理流水号：20250117200547138696509831158382
客户号码:13869650983
客户姓名:刘**
投诉地市:潍坊
来话流水:2025011720045032620881641
宽带账号:13869650983
宽带账号归属地市:潍坊
宽带账号归属区县:安丘市
故障地址:潍坊安丘市刘家尧镇魏家埠牛沐魏家埠7号箱储传祥*********
联系电话:13869650983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光功率:-25.22
故障大类:宽带/电视
故障细类:宽带无法上网
携转原因:
故障时间:2025-01-17 20:05:57
具体故障现象:频繁掉线，
客户其他诉求:频繁掉线，
</t>
  </si>
  <si>
    <t>2025-01-17 20:30:36</t>
  </si>
  <si>
    <t>2025-01-17 20:31:04</t>
  </si>
  <si>
    <t>SD-851-247214-13913-15317</t>
  </si>
  <si>
    <t>SD-057-250117-610342-6318</t>
  </si>
  <si>
    <t>2025-01-17 19:13:46</t>
  </si>
  <si>
    <t>80+普通-普通区域-临朐县-福山集自然村-18765604559-300M-魔百和投诉-次数0-202501170000530190</t>
  </si>
  <si>
    <t>202501170000530190</t>
  </si>
  <si>
    <t>202501170000530190#流程受理流水号：20250117191256187656045591150886
客户号码:18765604559
客户姓名:高**
投诉地市:潍坊
来话流水:2025011719050718220864135
宽带账号:18765604559
宽带账号归属地市:潍坊
宽带账号归属区县:临朐县
故障地址:潍坊临朐县冶源镇人民政府福山集福山集自然村福山集（扩容2）28号箱衣光升（外墙）*********
联系电话:18765604559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光功率:-20.96
故障大类:宽带/电视
故障细类:移动高清电视故障(专席)
携转原因:
故障时间:2025-01-17 19:13:17
魔百和单播/组播:组播
具体故障现象:电视提示网络类错误，经排查未恢复，请协助处理谢谢
客户其他诉求:
魔百和单/组播：组播;宽带小区$[福山集自然村]$</t>
  </si>
  <si>
    <t>2025-01-17 19:16:13</t>
  </si>
  <si>
    <t>2025-01-17 19:20:03</t>
  </si>
  <si>
    <t>SD-057-250117-387654-2184</t>
  </si>
  <si>
    <t>2025-01-17 11:57:06</t>
  </si>
  <si>
    <t>【调研】-80+普通-普通区域-青州市-富贵牡丹园-13953626743-200M-业务受理宽带-次数0-202501170000252766</t>
  </si>
  <si>
    <t>2025-01-18 11:58:00</t>
  </si>
  <si>
    <t>202501170000252766</t>
  </si>
  <si>
    <t>202501170000252766# 宽带账号:13953626743; 联系电话：13953626743，问题类型：此工单为群障修复工单，根据群障全量闭环修复管理要求，为确保客户网络通畅，请装维人员跟进修复网络问题，谢谢！ 
 群障标题：公告。故障描述：主干光纤断或OLT检测不到预期的光信号（LOS）主叫号码：13258086013.0;该号码仅供参考，请优先联系宽带账号。</t>
  </si>
  <si>
    <t>2025-01-17 12:02:09</t>
  </si>
  <si>
    <t>2025-01-17 12:02:22</t>
  </si>
  <si>
    <t>SD-057-250117-521364-4201</t>
  </si>
  <si>
    <t>2025-01-17 15:57:34</t>
  </si>
  <si>
    <t>80+普通-普通区域-青州市-辛庄村自然村-13780896386-300M-宽带延伸服务-次数0-202501170000402779</t>
  </si>
  <si>
    <t>202501170000402779</t>
  </si>
  <si>
    <t xml:space="preserve">202501170000402779#【已关注中国移动10086微信公众号】流程受理流水号：20250117155600137808963861109984
客户号码:13780896386
客户姓名:刘**
投诉地市:潍坊
来话流水:2025011715550292420844685
宽带账号:13780896386
宽带账号归属地市:潍坊
宽带账号归属区县:青州市
故障地址:潍坊青州市黄楼街道辛庄村辛庄村自然村辛庄商业街扩1号箱（李广超)*********
联系电话:13780896386
联系人:先生/女士
工单紧急程度:一般
是否有升级投诉倾向:否
是否重复投诉:否
是否携转意向:否
是否投诉倾向:否
是否智能网关:智能网关
当前是否在线:是
接入方式:FTTH
是否质差终端:无质差信息
光功率:-20.17
故障大类:宽带/电视
故障细类:宽带延伸服务
携转原因:
故障时间:2025-01-17 15:57:04
具体故障现象:延长网线，
</t>
  </si>
  <si>
    <t>2025-01-17 16:05:53</t>
  </si>
  <si>
    <t>2025-01-17 16:06:13</t>
  </si>
  <si>
    <t>SD-057-250117-764593-6874</t>
  </si>
  <si>
    <t>2025-01-17 20:08:16</t>
  </si>
  <si>
    <t>80+银卡-普通区域-奎文区-蓝图小区-13516368902-300M-宽带上网投诉-次数0-20250117200604X564836752</t>
  </si>
  <si>
    <t>20250117200604X564836752</t>
  </si>
  <si>
    <t xml:space="preserve">流程受理流水号：20250117200533135163689021158358
客户号码:13516368902
客户姓名:孙**
投诉地市:潍坊
来话流水:2025011720032851720875220
宽带账号:13516368902
宽带账号归属地市:潍坊
宽带账号归属区县:奎文区
故障地址:潍坊奎文区梨园街道虞河路蓝图小区北楼*********
联系电话:18653662521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19:48:05
具体故障现象:光猫亮红灯，
客户其他诉求:
</t>
  </si>
  <si>
    <t>2025-01-17 20:15:55</t>
  </si>
  <si>
    <t>2025-01-17 20:16:18</t>
  </si>
  <si>
    <t>SD-852-283454-1755-6143</t>
  </si>
  <si>
    <t>SD-057-250117-823096-6320</t>
  </si>
  <si>
    <t>2025-01-17 19:13:52</t>
  </si>
  <si>
    <t>80+普通-普通区域-寿光市-德润绿城-金桂园-15265612782-200M-宽带上网投诉-次数0-202501170000526706</t>
  </si>
  <si>
    <t>202501170000526706</t>
  </si>
  <si>
    <t>202501170000526706#宽带账号：15265612782；宽带地址：潍坊寿光市金桂园小区
；客户来电反映移动高清无法观看，客户不配合排障，要求上门，请协助处理，谢谢！联系电话：本机；联系人：先生；来电流水：2025011719030771120852533。</t>
  </si>
  <si>
    <t>2025-01-17 19:15:57</t>
  </si>
  <si>
    <t>2025-01-17 19:16:16</t>
  </si>
  <si>
    <t>SD-057-250117-018497-1180</t>
  </si>
  <si>
    <t>2025-01-17 10:16:40</t>
  </si>
  <si>
    <t>【调研】-普通区域-诸城市-学都苑-13583619200-300M-宽带上网投诉-次数0-202501170000169340</t>
  </si>
  <si>
    <t>202501170000169340</t>
  </si>
  <si>
    <t xml:space="preserve">202501170000169340#宽带账号：***13583619200；宽带地址：潍坊诸城市龙都街道龙都街学都苑学都苑1号楼*；客户来电反映移动高清机顶盒开不了机，客户不配合排障，要求上门，请协助处理，谢谢！联系电话：13583619200；联系人先生来电流水2025011710111752220889353
</t>
  </si>
  <si>
    <t>2025-01-17 10:24:09</t>
  </si>
  <si>
    <t>SD-057-250117-687250-2131</t>
  </si>
  <si>
    <t>2025-01-17 11:53:07</t>
  </si>
  <si>
    <t>【调研】-普通区域-临朐县-东环路富豪酒店片区-18765613777-500M-宽带上网投诉-次数0-20250117115051X851568426</t>
  </si>
  <si>
    <t>20250117115051X851568426</t>
  </si>
  <si>
    <t xml:space="preserve">流程受理流水号：20250117115012187656137771055036
客户号码:18765613777
客户姓名:吴**
投诉地市:潍坊
来话流水:2025011711435162220876196
宽带账号:18765613777
宽带账号归属地市:潍坊
宽带账号归属区县:临朐县
故障地址:潍坊临朐县东城街道东环路东环路富豪酒店片区9号箱吴伟营（外墙-路东）*********
联系电话:18765613777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故障时间:2025-01-17 11:43:04
具体故障现象:打不开网页，
客户其他诉求:
</t>
  </si>
  <si>
    <t>2025-01-17 11:59:13</t>
  </si>
  <si>
    <t>2025-01-17 12:00:56</t>
  </si>
  <si>
    <t>SD-851-244852-6937-8310</t>
  </si>
  <si>
    <t>SD-057-250117-152436-2105</t>
  </si>
  <si>
    <t>2025-01-17 11:50:28</t>
  </si>
  <si>
    <t>80+普通-普通区域-青州市-富盈家园小区-19558609521-1000M-宽带上网投诉-次数0-202501170000248461</t>
  </si>
  <si>
    <t>202501170000248461</t>
  </si>
  <si>
    <t>202501170000248461#流程受理流水号：20250117114936195586095211054858
客户号码:19558609521
客户姓名:刘*
投诉地市:潍坊
来话流水:2025011711491764120842801
宽带账号:19558609521
宽带账号归属地市:潍坊
宽带账号归属区县:青州市
故障地址:潍坊青州市东夏镇益王府北路富盈家园小区12号楼*********
联系电话:19558609521
联系人: 女士
工单紧急程度:一般
是否有升级投诉倾向:否
是否重复投诉:否
是否携转意向:否
是否投诉倾向:否
是否智能网关:智能网关
当前是否在线:否
接入方式:FTTH
端到端诊断结果:光功率弱（光功率小于负27）
是否质差终端:无质差信息
光功率:无
故障大类:宽带/电视
故障细类:宽带无法上网
携转原因:
故障时间:2025-01-17 11:50:03
具体故障现象:提示网络无法连接，
客户其他诉求:
;宽带小区$[富盈家园小区]$</t>
  </si>
  <si>
    <t>2025-01-17 11:51:49</t>
  </si>
  <si>
    <t>2025-01-17 11:52:34</t>
  </si>
  <si>
    <t>SD-851-318423-3288-10571</t>
  </si>
  <si>
    <t>SD-057-250117-983714-4187</t>
  </si>
  <si>
    <t>2025-01-17 15:56:53</t>
  </si>
  <si>
    <t>(目标)普通区域-安丘市-阡里村自然村-15095255340-200M-业务受理宽带-次数0-202501170000402681</t>
  </si>
  <si>
    <t>2025-01-18 15:57:00</t>
  </si>
  <si>
    <t>202501170000402681</t>
  </si>
  <si>
    <t>202501170000402681# 宽带账号:15095255340; 联系电话：15095255340，问题类型：此工单为群障修复工单，根据群障全量闭环修复管理要求，为确保客户网络通畅，请装维人员跟进修复网络问题，谢谢！ 
 群障标题：公告。故障描述：潍坊安丘市阡里村自然村光缆故障，预估24小时恢复，请帮忙拦截,如有需要请联系片区装维师傅徐中华15706307040主叫号码：18863625418.0;该号码仅供参考，请优先联系宽带账号。</t>
  </si>
  <si>
    <t>2025-01-17 15:57:30</t>
  </si>
  <si>
    <t>2025-01-17 15:58:18</t>
  </si>
  <si>
    <t>SD-057-250117-175839-5744</t>
  </si>
  <si>
    <t>2025-01-17 18:17:01</t>
  </si>
  <si>
    <t>普通区域-昌邑市-政亨小区1-19853636877-300M-业务受理宽带-次数0-202501170000502786</t>
  </si>
  <si>
    <t>202501170000502786</t>
  </si>
  <si>
    <t>202501170000502786# 宽带账号:19853636877; 联系电话：19853636877，问题类型：此工单为群障修复工单，根据群障全量闭环修复管理要求，为确保客户网络通畅，请装维人员跟进修复网络问题，谢谢！ 
 群障标题：公告。故障描述：潍坊昌邑市政亨小区1光缆故障，预估24小时恢复，请帮忙拦截,如有需要请联系片区装维师傅徐瑞鹏15706307210主叫号码：18366535068.0;该号码仅供参考，请优先联系宽带账号。</t>
  </si>
  <si>
    <t>2025-01-17 18:31:49</t>
  </si>
  <si>
    <t>2025-01-17 18:32:12</t>
  </si>
  <si>
    <t>SD-057-250117-295064-5752</t>
  </si>
  <si>
    <t>2025-01-17 18:17:11</t>
  </si>
  <si>
    <t>【调研】-80+银卡-普通区域-潍城区-赵家文庄工业园和平南路沿街（小微）-18763678682-500M-宽带上网投诉-次数0-20250117181533X933969298</t>
  </si>
  <si>
    <t>20250117181533X933969298</t>
  </si>
  <si>
    <t xml:space="preserve">【农村网络投诉】流程受理流水号：20250117181302187636786821141380
客户号码:18763678682
客户姓名:牛**
投诉地市:潍坊
来话流水:2025011718120063520801410
宽带账号:18763678682
宽带账号归属地市:潍坊
宽带账号归属区县:坊子区
故障地址:潍坊坊子区坊子老区蒋家村赵家文庄工业园和平南路沿街（小微）3号箱*********
联系电话:18763678682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故障时间:2025-01-17 18:06:52
具体故障现象:光信号亮红灯：拔插捋直光纤线未恢复，请协助，谢谢
客户其他诉求:
</t>
  </si>
  <si>
    <t>2025-01-17 18:37:00</t>
  </si>
  <si>
    <t>2025-01-17 18:37:33</t>
  </si>
  <si>
    <t>SD-852-259354-954-14617</t>
  </si>
  <si>
    <t>SD-057-250117-965043-5775</t>
  </si>
  <si>
    <t>2025-01-17 18:18:38</t>
  </si>
  <si>
    <t>80+银卡-普通区域-坊子区-黄旗堡二马路沿街-15908037705-300M-宽带延伸服务-次数1-202501170000372265</t>
  </si>
  <si>
    <t>202501170000372265</t>
  </si>
  <si>
    <t xml:space="preserve">202501170000372265#【已关注中国移动10086微信公众号】流程受理流水号：20250117151510159080377051099401
客户号码:15908037705
客户姓名:周**
投诉地市:潍坊
来话流水:2025011715132778420870864
宽带账号:15908037705
宽带账号归属地市:潍坊
宽带账号归属区县:坊子区
故障地址:潍坊坊子区黄旗堡街道二马路沿街黄旗堡二马路沿街逄王沿街13号箱张悌斯外墙*********
联系电话:15908037705
联系人:先生/女士
工单紧急程度:一般
是否有升级投诉倾向:否
是否重复投诉:否
是否携转意向:否
是否投诉倾向:否
是否智能网关:智能网关
当前是否在线:是
接入方式:FTTH
是否质差终端:无质差信息
光功率:-12.53
故障大类:宽带/电视
故障细类:宽带延伸服务
携转原因:
故障时间:2025-01-17 15:06:37
具体故障现象:网速慢 要求补偿
</t>
  </si>
  <si>
    <t>2025-01-17 18:31:56</t>
  </si>
  <si>
    <t>2025-01-17 18:33:20</t>
  </si>
  <si>
    <t>SD-057-250117-987260-1190</t>
  </si>
  <si>
    <t>2025-01-17 10:17:03</t>
  </si>
  <si>
    <t>普通区域-高密市-天和凤凰城-13153604977-300M-业务受理宽带-次数0-202501170000172759</t>
  </si>
  <si>
    <t>202501170000172759</t>
  </si>
  <si>
    <t>202501170000172759# 宽带账号:13153604977; 联系电话：13153604977，问题类型：此工单为群障修复工单，根据群障全量闭环修复管理要求，为确保客户网络通畅，请装维人员跟进修复网络问题，谢谢！ 
 群障标题：公告。故障描述：天和凤凰城主叫号码：13562682359.0;该号码仅供参考，请优先联系宽带账号。</t>
  </si>
  <si>
    <t>2025-01-17 10:18:35</t>
  </si>
  <si>
    <t>SD-057-250117-786241-2800</t>
  </si>
  <si>
    <t>2025-01-17 13:08:06</t>
  </si>
  <si>
    <t>普通区域-青州市-徐家村-15954492250-300M-宽带上网投诉-次数0-20250117130725X445395363</t>
  </si>
  <si>
    <t>20250117130725X445395363</t>
  </si>
  <si>
    <t xml:space="preserve">【农村网络投诉】流程受理流水号：20250117130443159544922501069553
客户号码:15954492250
客户姓名:刘**
投诉地市:潍坊
来话流水:2025011713040431120850077
宽带账号:15954492250
宽带账号归属地市:潍坊
宽带账号归属区县:青州市
故障地址:潍坊青州市东夏镇徐家村徐家村青州市东夏镇徐家村5号箱（村中街徐效程）*********
联系电话:18863640969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13:06:44
具体故障现象:光猫亮红灯，
客户其他诉求:
</t>
  </si>
  <si>
    <t>2025-01-17 13:11:46</t>
  </si>
  <si>
    <t>2025-01-17 13:12:04</t>
  </si>
  <si>
    <t>SD-057-250117-037498-7336</t>
  </si>
  <si>
    <t>2025-01-17 21:26:01</t>
  </si>
  <si>
    <t>【调研】-80+银卡-普通区域-坊子区-泰和雅筑-13964702772-200M-宽带上网投诉-次数0-20250117212329X209796274</t>
  </si>
  <si>
    <t>20250117212329X209796274</t>
  </si>
  <si>
    <t xml:space="preserve">流程受理流水号：20250117212059139647027721166142
客户号码:13964702772
客户姓名:李**
投诉地市:潍坊
来话流水:2025011721161057920861591
宽带账号:13964702772
宽带账号归属地市:潍坊
宽带账号归属区县:坊子区
故障地址:潍坊坊子区坊子新区凤凰大街泰和雅筑潍坊市坊子区凤凰街道泰和雅筑2号楼*********
联系电话:13964702772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光功率:-17.25
故障大类:宽带/电视
故障细类:宽带无法上网(专席)
携转原因:
故障时间:2025-01-17 21:17:41
具体故障现象:宽带账号： 13964702772  宽带地址：潍坊坊子区坊子新区凤凰大街泰和雅筑潍坊市坊子区凤凰街道泰和雅筑2号楼  客户来电反映宽带无法使用  不配合线上指导，要求上门，请协助处理，谢谢！联系电话：本机；联系人：先生；来电流水：2025011721161057920861591
备注：客户说明 明天早上7；30-8：00有时间
客户其他诉求:
</t>
  </si>
  <si>
    <t>2025-01-17 21:27:52</t>
  </si>
  <si>
    <t>2025-01-17 21:28:09</t>
  </si>
  <si>
    <t>SD-851-261635-30576-16383</t>
  </si>
  <si>
    <t>SD-057-250117-901432-2175</t>
  </si>
  <si>
    <t>2025-01-17 11:56:48</t>
  </si>
  <si>
    <t>【调研】-80+金卡-普通区域-寿光市-香堤雅苑-18863606160-300M-宽带上网投诉-次数0-202501170000254837</t>
  </si>
  <si>
    <t>202501170000254837</t>
  </si>
  <si>
    <t xml:space="preserve">202501170000254837#流程受理流水号：20250117115532188636061601056359
客户号码:18863606160
客户姓名:贾**
投诉地市:潍坊
来话流水:2025011711551921020813797
宽带账号:18863606160
宽带账号归属地市:潍坊
宽带账号归属区县:寿光市
故障地址:潍坊寿光市圣城街道兴安路香堤雅苑6号楼*********
联系电话:18863606160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光功率:-17.72
故障大类:宽带/电视
故障细类:移动高清电视故障
携转原因:
故障时间:2025-01-17 11:54:13
魔百和单播/组播:单播
具体故障现象:电视直播或点播无法观看，
客户其他诉求:客户侧为质差终端，要求上门更换终端并一并处理故障问题。
</t>
  </si>
  <si>
    <t>2025-01-17 12:03:41</t>
  </si>
  <si>
    <t>2025-01-17 12:04:09</t>
  </si>
  <si>
    <t>SD-851-323787-18663-6366</t>
  </si>
  <si>
    <t>SD-057-250117-649870-6755</t>
  </si>
  <si>
    <t>2025-01-17 19:56:39</t>
  </si>
  <si>
    <t>普通区域-青州市-阳河文和苑-18863622285-300M-业务受理宽带-次数0-202501170000544084</t>
  </si>
  <si>
    <t>202501170000544084</t>
  </si>
  <si>
    <t>202501170000544084# 宽带账号:18863622285; 联系电话：18863622285，问题类型：此工单为群障修复工单，根据群障全量闭环修复管理要求，为确保客户网络通畅，请装维人员跟进修复网络问题，谢谢！ 
 群障标题：公告。故障描述：阳河文和苑主叫号码：100860536.0;该号码仅供参考，请优先联系宽带账号。</t>
  </si>
  <si>
    <t>2025-01-17 19:59:40</t>
  </si>
  <si>
    <t>2025-01-17 20:00:04</t>
  </si>
  <si>
    <t>SD-057-250117-516473-4146</t>
  </si>
  <si>
    <t>2025-01-17 15:51:25</t>
  </si>
  <si>
    <t>普通区域-奎文区-恒大名都-17852580026-300M-宽带上网投诉-次数0-202501170000399403</t>
  </si>
  <si>
    <t>202501170000399403</t>
  </si>
  <si>
    <t>202501170000399403#流程受理流水号：20250117155057178525800261108632
客户号码:17852580026
客户姓名:田**
投诉地市:潍坊
来话流水:2025011715490679120862890
宽带账号:17852580026
账号归属区县:开发区-城区-奎文区北海超迈手机通讯店
联系电话:17852580026
联系人:先生/女士
宽带地址:潍坊
工单紧急程度:一般
是否投诉倾向:否
是否重复投诉:否
是否携转意向:否
是否有升级投诉倾向:否
*业务名称:业务融合移机流程宽带
投诉内容:手机号码：17852580026，【问题描述】客户已办理宽带业务，有开通单，要求装维尽快联系上门，请处理，谢谢。联系电话：17852580026，联系人：先生/女士，录音流水号：2025011715490679120862890。受理明细：531920062399999999。
在途开通单信息：536250116813793700，17852580026，2025-01-16 15:39:49，业务融合移机流程宽带，处理中，黄单建设（楼宇）
是否到厅:否
业务名称:业务融合移机流程宽带
;宽带小区$[恒大名都]$</t>
  </si>
  <si>
    <t>2025-01-17 16:00:01</t>
  </si>
  <si>
    <t>2025-01-17 16:00:19</t>
  </si>
  <si>
    <t>SD-852-284773-1350-5792</t>
  </si>
  <si>
    <t>SD-057-250117-673429-4191</t>
  </si>
  <si>
    <t>2025-01-17 15:57:03</t>
  </si>
  <si>
    <t>【调研】-普通区域-奎文区-华安东方明珠-17353676868-1000M-宽带上网投诉-次数0-202501170000403149</t>
  </si>
  <si>
    <t>202501170000403149</t>
  </si>
  <si>
    <t>202501170000403149#宽带账号：17353676868；联系电话：13780809181宽带地址：潍坊高新高新城区玉清街东方明珠36号楼；客户来电反映宽带机顶盒无法使用，客户异机来电报修，线上指导无法配合操作，要求上门处理，来电流水：2025011715540374420831266</t>
  </si>
  <si>
    <t>2025-01-17 16:02:05</t>
  </si>
  <si>
    <t>2025-01-17 16:02:27</t>
  </si>
  <si>
    <t>SD-057-250117-542739-6325</t>
  </si>
  <si>
    <t>2025-01-17 19:14:15</t>
  </si>
  <si>
    <t>【调研】-80+银卡-(目标)普通区域-高密市-城西二村-15966190298-200M-宽带上网投诉-次数0-20250117191247X367640159</t>
  </si>
  <si>
    <t>20250117191247X367640159</t>
  </si>
  <si>
    <t xml:space="preserve">【农村网络投诉】流程受理流水号：20250117190630159661902981149937
客户号码:15966190298
客户姓名:秦**
投诉地市:潍坊
来话流水:2025011719055379420868772
宽带账号:15966190298
宽带账号归属地市:潍坊
宽带账号归属区县:高密市
故障地址:潍坊高密市密水街道城西二村行政村城西二村高密城西二村1#刘兴东*********
联系电话:15650370760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故障时间:2025-01-17 19:06:47
具体故障现象:PON灯闪，客户来电反映宽带无法上网， 我处正常排查未恢复，请协助处理谢谢    
客户其他诉求:
</t>
  </si>
  <si>
    <t>2025-01-17 19:15:03</t>
  </si>
  <si>
    <t>2025-01-17 19:15:23</t>
  </si>
  <si>
    <t>SD-851-257665-3681-5684</t>
  </si>
  <si>
    <t>SD-057-250117-916582-6298</t>
  </si>
  <si>
    <t>2025-01-17 19:10:23</t>
  </si>
  <si>
    <t>普通区域-诸城市-昊宝龙苑-19953613254-200M-宽带上网投诉-次数0-202501170000525490</t>
  </si>
  <si>
    <t>202501170000525490</t>
  </si>
  <si>
    <t>202501170000525490#19953613254客户反映电视无法观看，提示22002，客户不会操作 线上排障未恢复，请协助处理。谢谢  联系人：女士 联系电话： 19953613254流水：
2025011719055463020868852</t>
  </si>
  <si>
    <t>2025-01-17 19:20:10</t>
  </si>
  <si>
    <t>2025-01-17 19:20:32</t>
  </si>
  <si>
    <t>SD-057-250117-871564-7320</t>
  </si>
  <si>
    <t>2025-01-17 21:21:05</t>
  </si>
  <si>
    <t>80+银卡-FTTR-普通区域-奎文区-晟景花园-18366326951-1000M-宽带上网投诉-次数0-202501170000566572</t>
  </si>
  <si>
    <t>202501170000566572</t>
  </si>
  <si>
    <t xml:space="preserve">202501170000566572#【已关注中国移动10086微信公众号】流程受理流水号：20250117212019183663269511166091
客户号码:18366326951
客户姓名:张**
投诉地市:潍坊
来话流水:2025011721190521320870653
宽带账号:18366326951
宽带账号归属地市:潍坊
宽带账号归属区县:
故障地址:潍坊高新高新城区金马路晟景花园1号楼*********
联系电话:15169546502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光功率:-16.12
故障大类:宽带/电视
故障细类:宽带网速慢/卡顿
携转原因:
故障时间:2025-01-17 21:20:40
具体故障现象:光猫灯正常但电脑手机无法上网，
客户其他诉求:客户侧为质差终端，要求上门更换终端并一并处理故障问题。
</t>
  </si>
  <si>
    <t>2025-01-17 21:24:39</t>
  </si>
  <si>
    <t>2025-01-17 21:26:03</t>
  </si>
  <si>
    <t>SD-851-287189-12372-8319</t>
  </si>
  <si>
    <t>SD-057-250117-736804-2165</t>
  </si>
  <si>
    <t>2025-01-17 11:56:24</t>
  </si>
  <si>
    <t>普通区域-青州市-郝家村自然村-15006698735-200M-宽带上网投诉-次数0-20250117115528X128225288</t>
  </si>
  <si>
    <t>2025-01-18 12:57:00</t>
  </si>
  <si>
    <t>20250117115528X128225288</t>
  </si>
  <si>
    <t xml:space="preserve">【农村网络投诉】流程受理流水号：20250117115438150066987351056139
客户号码:15006698735
客户姓名:刘**
投诉地市:潍坊
来话流水:2025011711541224920800714
宽带账号:15006698735
宽带账号归属地市:潍坊
宽带账号归属区县:青州市
故障地址:潍坊青州市弥河镇郝家村郝家村自然村2扩2号箱村西街二街南刘玉德*********
联系电话:15006698735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11:56:39
具体故障现象:光猫亮红灯，
客户其他诉求:
</t>
  </si>
  <si>
    <t>2025-01-17 12:01:35</t>
  </si>
  <si>
    <t>2025-01-17 12:01:56</t>
  </si>
  <si>
    <t>SD-057-250117-180356-6739</t>
  </si>
  <si>
    <t>2025-01-17 19:56:03</t>
  </si>
  <si>
    <t>普通区域-安丘市-胜利新村自然村-15864302629-200M-业务受理宽带-次数0-202501170000545246</t>
  </si>
  <si>
    <t>202501170000545246</t>
  </si>
  <si>
    <t>202501170000545246# 宽带账号:15864302629; 联系电话：15864302629，问题类型：此工单为群障修复工单，根据群障全量闭环修复管理要求，为确保客户网络通畅，请装维人员跟进修复网络问题，谢谢！ 
 群障标题：公告。故障描述：潍坊安丘市胜利新村自然村主缆故障，预估24小时恢复，请帮忙拦截。主叫号码：15864302629.0;该号码仅供参考，请优先联系宽带账号。</t>
  </si>
  <si>
    <t>2025-01-17 19:58:14</t>
  </si>
  <si>
    <t>2025-01-17 19:59:06</t>
  </si>
  <si>
    <t>SD-057-250117-768209-4214</t>
  </si>
  <si>
    <t>2025-01-17 15:58:58</t>
  </si>
  <si>
    <t>【调研】-80+银卡-普通区域-坊子区-后柿子园村自然村-18365668813-500M-业务受理宽带-次数0-202501170000400535</t>
  </si>
  <si>
    <t>202501170000400535</t>
  </si>
  <si>
    <t>202501170000400535#受理号码 : 18365668813客户姓名 : 徐*号码归属地 : 潍坊奎文 － 奎文用户品牌 : 全球通
用户来电称宽带不能使用，在线排障宽带在线状态:不在线，客户要求加急报修，请处理，谢谢
联系人：女士联系电话：18365668813或 18765695830流水号： 2025011715490947420863537</t>
  </si>
  <si>
    <t>2025-01-17 16:02:48</t>
  </si>
  <si>
    <t>2025-01-17 16:03:13</t>
  </si>
  <si>
    <t>SD-057-250117-217854-6860</t>
  </si>
  <si>
    <t>2025-01-17 20:06:58</t>
  </si>
  <si>
    <t>80+银卡-普通区域-昌乐县-翡翠苑-15206309180-300M-宽带上网投诉-次数0-202501170000547377</t>
  </si>
  <si>
    <t>202501170000547377</t>
  </si>
  <si>
    <t>202501170000547377#宽带账号：15206309180；宽带地址：潍坊昌乐县城关街道利民街翡翠苑6号楼****；客户来电反映宽带注册闪，插紧捋顺光纤线重启还是闪，经查询客户侧为质差路由器，请协助上门更换终端并一并处理故障问题，谢谢！
联系电话：13563687129；联系人：先生；来电流水：2025011720021444120869436。</t>
  </si>
  <si>
    <t>2025-01-17 20:12:12</t>
  </si>
  <si>
    <t>2025-01-17 20:12:30</t>
  </si>
  <si>
    <t>SD-057-250117-254691-5735</t>
  </si>
  <si>
    <t>2025-01-17 18:16:42</t>
  </si>
  <si>
    <t>【调研】-80+银卡-普通区域-滨海-学府新城二期-13953695937-1000M-业务受理宽带-次数0-202501170000504415</t>
  </si>
  <si>
    <t>202501170000504415</t>
  </si>
  <si>
    <t>202501170000504415# 宽带账号:13953695937; 联系电话：13953695937，问题类型：此工单为群障修复工单，根据群障全量闭环修复管理要求，为确保客户网络通畅，请装维人员跟进修复网络问题，谢谢！ 
 群障标题：公告。故障描述：潍坊滨海学府新城二期光缆故障，预估24小时恢复，请帮忙拦截,如有需要请联系片区装维师傅袁迎楷15706307104主叫号码：13953695937.0;该号码仅供参考，请优先联系宽带账号。</t>
  </si>
  <si>
    <t>2025-01-17 18:23:09</t>
  </si>
  <si>
    <t>2025-01-17 18:23:36</t>
  </si>
  <si>
    <t>SD-851-294084-988-29763</t>
  </si>
  <si>
    <t>SD-057-250117-439075-5704</t>
  </si>
  <si>
    <t>2025-01-17 18:15:00</t>
  </si>
  <si>
    <t>普通区域-高密市-盛世大院-13953682413-100M-魔百和投诉-次数0-202501170000502807</t>
  </si>
  <si>
    <t>202501170000502807</t>
  </si>
  <si>
    <t>202501170000502807#【已关注中国移动10086微信公众号】流程受理流水号：20250117181410139536824131141582
客户号码:13953682413
客户姓名:赵**
投诉地市:潍坊
来话流水:2025011718132714720813258
宽带账号:13953682413
宽带账号归属地市:潍坊
宽带账号归属区县:高密市
故障地址:潍坊高密市密水街道凤凰大街盛世大院高密盛世大院高层1号楼2单元25号箱*********
联系电话:13864633163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故障细类:移动高清电视故障
携转原因:
故障时间:2025-01-17 18:14:37
魔百和单播/组播:组播
具体故障现象:电视直播或点播无法观看，
客户其他诉求:
魔百和单/组播：组播;宽带小区$[盛世大院]$</t>
  </si>
  <si>
    <t>2025-01-17 18:19:20</t>
  </si>
  <si>
    <t>2025-01-17 18:19:42</t>
  </si>
  <si>
    <t>SD-057-250117-913674-5718</t>
  </si>
  <si>
    <t>2025-01-17 18:16:05</t>
  </si>
  <si>
    <t>普通区域-临朐县-赤良峪自然村-18706527365-100M-业务受理宽带-次数0-202501170000502932</t>
  </si>
  <si>
    <t>202501170000502932</t>
  </si>
  <si>
    <t>202501170000502932#【已关注中国移动10086微信公众号】 宽带账号:18706527365; 联系电话：18706527365，问题类型：此工单为群障修复工单，根据群障全量闭环修复管理要求，为确保客户网络通畅，请装维人员跟进修复网络问题，谢谢！ 
 群障标题：公告。故障描述：潍坊临朐县赤良峪自然村光缆故障，预估24小时恢复，请帮忙拦截,如有需要请联系片区装维师傅马宝全15706307576主叫号码：18706527365.0;该号码仅供参考，请优先联系宽带账号。</t>
  </si>
  <si>
    <t>2025-01-17 18:20:48</t>
  </si>
  <si>
    <t>SD-057-250117-435092-5133</t>
  </si>
  <si>
    <t>2025-01-17 17:25:41</t>
  </si>
  <si>
    <t>普通区域-昌乐县-大北良-18765682580-500M-宽带延伸服务-次数0-202501170000469783</t>
  </si>
  <si>
    <t>202501170000469783</t>
  </si>
  <si>
    <t xml:space="preserve">202501170000469783#流程受理流水号：20250117172510187656825801131623
客户号码:18765682580
客户姓名:李**
投诉地市:潍坊
来话流水:2025011717223729520883570
宽带账号:18765682580
宽带账号归属地市:潍坊
宽带账号归属区县:昌乐县
故障地址:潍坊昌乐县鄌郚镇大北良大北良大北良村5#（无名氏）*********
联系电话:18765682580
联系人:先生/女士
工单紧急程度:非常紧急
是否有升级投诉倾向:否
是否重复投诉:否
是否携转意向:否
是否投诉倾向:否
是否智能网关:智能网关
当前是否在线:是
接入方式:FTTH
是否质差终端:无质差信息
光功率:-21.93
故障大类:宽带/电视
故障细类:宽带延伸服务
携转原因:
故障时间:2025-01-17 17:25:15
具体故障现象:重新布置网线，请协助谢谢
</t>
  </si>
  <si>
    <t>2025-01-17 17:33:30</t>
  </si>
  <si>
    <t>2025-01-17 17:34:09</t>
  </si>
  <si>
    <t>SD-057-250117-861347-5079</t>
  </si>
  <si>
    <t>2025-01-17 17:20:15</t>
  </si>
  <si>
    <t>【调研】-80+银卡-普通区域-奎文区-东青花园-13589196581-1000M-业务受理宽带-次数0-202501170000463086</t>
  </si>
  <si>
    <t>202501170000463086</t>
  </si>
  <si>
    <t>202501170000463086#客户来电反映宽带网络无法上网，线上排障未恢复，请协助处理，谢谢, 
联系电话：本机，联系人：女士，流水：2025011717122372820856599</t>
  </si>
  <si>
    <t>2025-01-17 17:34:04</t>
  </si>
  <si>
    <t>2025-01-17 17:34:36</t>
  </si>
  <si>
    <t>SD-057-250117-206843-5093</t>
  </si>
  <si>
    <t>2025-01-17 17:21:17</t>
  </si>
  <si>
    <t>80+普通-普通区域-昌邑市-朱家村-13721953002-1000M-魔百和投诉-次数0-20250117171046X460244390</t>
  </si>
  <si>
    <t>2025-01-18 18:22:00</t>
  </si>
  <si>
    <t>20250117171046X460244390</t>
  </si>
  <si>
    <t xml:space="preserve">【农村网络投诉】流程受理流水号：20250117171023137219530021128267
客户号码:13721953002
客户姓名:朱**
投诉地市:潍坊
来话流水:2025011717095256220825429
宽带账号:13721953002
宽带账号归属地市:潍坊
宽带账号归属区县:昌邑市
故障地址:潍坊昌邑市北孟镇朱家村朱家村14号箱朱向全*********
联系电话:13721953002
联系人:先生/女士
工单紧急程度:非常紧急
是否有升级投诉倾向:否
是否重复投诉:否
是否携转意向:否
是否投诉倾向:否
携转原因:
提单模板:客户来电反映观看移动高清电视时，【1】无法观看或回看，客户不认可，请协助处理，谢谢。
</t>
  </si>
  <si>
    <t>2025-01-17 17:30:04</t>
  </si>
  <si>
    <t>2025-01-17 17:30:40</t>
  </si>
  <si>
    <t>SD-851-293052-20207-24971</t>
  </si>
  <si>
    <t>SD-057-250117-892174-5151</t>
  </si>
  <si>
    <t>2025-01-17 17:26:57</t>
  </si>
  <si>
    <t>【调研】-80+银卡-普通区域-青州市-富贵牡丹园-15263656060-200M-业务受理宽带-次数0-202501170000470795</t>
  </si>
  <si>
    <t>202501170000470795</t>
  </si>
  <si>
    <t>202501170000470795# 宽带账号:15263656060; 联系电话：15263656060，问题类型：此工单为群障修复工单，根据群障全量闭环修复管理要求，为确保客户网络通畅，请装维人员跟进修复网络问题，谢谢！ 
 群障标题：公告。故障描述：潍坊青州市富贵牡丹园主缆故障，预估24小时恢复，请帮忙拦截。主叫号码：15165688080.0;该号码仅供参考，请优先联系宽带账号。</t>
  </si>
  <si>
    <t>2025-01-17 17:34:38</t>
  </si>
  <si>
    <t>SD-851-241159-20626-1843</t>
  </si>
  <si>
    <t>SD-057-250117-206847-5108</t>
  </si>
  <si>
    <t>2025-01-17 17:22:32</t>
  </si>
  <si>
    <t>80+普通-普通区域-诸城市-null-18365654555-宽带上网投诉-次数0-202501170000376932</t>
  </si>
  <si>
    <t>2025-01-18 18:23:00</t>
  </si>
  <si>
    <t>202501170000376932</t>
  </si>
  <si>
    <t>202501170000376932#客户表示最近家庭安防月包此业务频繁掉线，影响正常使用，请协助处理</t>
  </si>
  <si>
    <t>2025-01-18 09:16:29</t>
  </si>
  <si>
    <t>家庭咨询-&gt;网络质量-&gt;商客融合套餐-&gt;家庭安防-&gt;功能使用-&gt;频繁掉线-&gt;全局流转</t>
  </si>
  <si>
    <t>SD-057-250117-085927-5150</t>
  </si>
  <si>
    <t>2025-01-17 17:26:53</t>
  </si>
  <si>
    <t>普通区域-诸城市-祥和小区-13791630558-300M-业务受理宽带-次数0-202501170000470900</t>
  </si>
  <si>
    <t>202501170000470900</t>
  </si>
  <si>
    <t>202501170000470900#【已关注中国移动10086微信公众号】 宽带账号:13791630558; 联系电话：13791630558，问题类型：此工单为群障修复工单，根据群障全量闭环修复管理要求，为确保客户网络通畅，请装维人员跟进修复网络问题，谢谢！ 
 群障标题：公告。故障描述：潍坊诸城市祥和小区光缆故障，预估24小时恢复，请帮忙拦截,如有需要请联系片区装维师傅石震15706307950主叫号码：13791630558.0;该号码仅供参考，请优先联系宽带账号。</t>
  </si>
  <si>
    <t>2025-01-17 17:33:21</t>
  </si>
  <si>
    <t>2025-01-17 17:35:25</t>
  </si>
  <si>
    <t>SD-851-257433-603-25681</t>
  </si>
  <si>
    <t>SD-057-250117-685974-3764</t>
  </si>
  <si>
    <t>2025-01-17 15:07:08</t>
  </si>
  <si>
    <t>普通区域-青州市-青州市何官镇北大王商业街（小微）-15762632711-500M-业务受理宽带-次数0-202501170000365972</t>
  </si>
  <si>
    <t>202501170000365972</t>
  </si>
  <si>
    <t>202501170000365972# 宽带账号:15762632711; 联系电话：15762632711，问题类型：此工单为群障修复工单，根据群障全量闭环修复管理要求，为确保客户网络通畅，请装维人员跟进修复网络问题，谢谢！ 
 群障标题：公告。故障描述：潍坊青州市青州市何官镇北大王商业街（小微）光缆故障，预估24小时恢复，请帮忙拦截,如有需要请联系片区装维师傅刘群波15706307684主叫号码：15762632711.0;该号码仅供参考，请优先联系宽带账号。</t>
  </si>
  <si>
    <t>2025-01-17 15:10:56</t>
  </si>
  <si>
    <t>2025-01-17 15:11:23</t>
  </si>
  <si>
    <t>SD-851-311897-405-17797</t>
  </si>
  <si>
    <t>SD-057-250117-517380-3759</t>
  </si>
  <si>
    <t>2025-01-17 15:06:54</t>
  </si>
  <si>
    <t>80+金卡-普通区域-寿光市-北关沿街-13583643112-200M-业务受理宽带-次数0-202501170000364603</t>
  </si>
  <si>
    <t>2025-01-18 15:07:00</t>
  </si>
  <si>
    <t>202501170000364603</t>
  </si>
  <si>
    <t>202501170000364603# 宽带账号:13583643112; 联系电话：13583643112，问题类型：此工单为群障修复工单，根据群障全量闭环修复管理要求，为确保客户网络通畅，请装维人员跟进修复网络问题，谢谢！ 
 群障标题：公告。故障描述：潍坊寿光市北关沿街光缆故障，预估24小时恢复，请帮忙拦截,如有需要请联系片区装维师傅王晓宁15053691091主叫号码：13583643112.0;该号码仅供参考，请优先联系宽带账号。</t>
  </si>
  <si>
    <t>2025-01-17 15:10:37</t>
  </si>
  <si>
    <t>2025-01-17 15:11:03</t>
  </si>
  <si>
    <t>SD-057-250117-621058-3746</t>
  </si>
  <si>
    <t>2025-01-17 15:06:14</t>
  </si>
  <si>
    <t>80+银卡-普通区域-寿光市-百信小区-13793658557-500M-宽带上网投诉-次数0-202501170000362992</t>
  </si>
  <si>
    <t>202501170000362992</t>
  </si>
  <si>
    <t>202501170000362992#宽带账号：13793658557宽带地址：潍坊寿光市侯镇昌大路百信小区
客户来电反映宽带机顶盒无法使用，客户不会操作，无法配合线上指导，要求上门服务，请协助处理，谢谢！联系电话13508968642
联系人：女士来电流水：2025011715030813520828242</t>
  </si>
  <si>
    <t>2025-01-17 15:10:29</t>
  </si>
  <si>
    <t>2025-01-17 15:10:46</t>
  </si>
  <si>
    <t>SD-057-250117-321548-5145</t>
  </si>
  <si>
    <t>2025-01-17 17:26:35</t>
  </si>
  <si>
    <t>普通区域-坊子区-南流小尚庄村-15264634780-300M-宽带上网投诉-次数0-20250117172531X931728897</t>
  </si>
  <si>
    <t>2025-01-18 18:27:00</t>
  </si>
  <si>
    <t>20250117172531X931728897</t>
  </si>
  <si>
    <t xml:space="preserve">【农村网络投诉】流程受理流水号：20250117172145152646347801130828
客户号码:15264634780
客户姓名:宋**
投诉地市:潍坊
来话流水:2025011717212239320868218
宽带账号:15264634780
宽带账号归属地市:潍坊
宽带账号归属区县:坊子区
故障地址:潍坊坊子区坊安街办南流小尚庄村南流小尚庄村小尚庄扩容5号箱*********
联系电话:15288838626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17:23:46
具体故障现象:光猫亮红灯，
客户其他诉求:
</t>
  </si>
  <si>
    <t>2025-01-17 17:32:53</t>
  </si>
  <si>
    <t>SD-057-250117-940517-5154</t>
  </si>
  <si>
    <t>2025-01-17 17:27:01</t>
  </si>
  <si>
    <t>普通区域-昌邑市-流河二村自然村-13406602438-300M-业务受理宽带-次数0-202501170000469800</t>
  </si>
  <si>
    <t>202501170000469800</t>
  </si>
  <si>
    <t>202501170000469800# 宽带账号:13406602438; 联系电话：13406602438，问题类型：此工单为群障修复工单，根据群障全量闭环修复管理要求，为确保客户网络通畅，请装维人员跟进修复网络问题，谢谢！ 
 群障标题：公告。故障描述：潍坊昌邑市流河二村自然村光缆故障，预估24小时恢复，请帮忙拦截,如有需要请联系片区装维师傅翟旭辉15706307193主叫号码：13406602438.0;该号码仅供参考，请优先联系宽带账号。</t>
  </si>
  <si>
    <t>2025-01-17 17:34:52</t>
  </si>
  <si>
    <t>2025-01-17 17:35:40</t>
  </si>
  <si>
    <t>SD-057-250117-184970-3756</t>
  </si>
  <si>
    <t>2025-01-17 15:06:49</t>
  </si>
  <si>
    <t>【重投】-普通区域-坊子区-前铺村自然村-15163629898-200M-宽带上网投诉-次数0-202501170000366655</t>
  </si>
  <si>
    <t>2025-01-18 16:07:00</t>
  </si>
  <si>
    <t>202501170000366655</t>
  </si>
  <si>
    <t>202501170000366655#流程受理流水号：20250117150130151636298981095846
客户号码:15163629898
客户姓名:陈**
投诉地市:潍坊
来话流水:2025011714521751820880320
宽带账号:15163629898
宽带账号归属地市:潍坊
宽带账号归属区县:峡山区
故障地址:潍坊峡山区郑公街道前铺村前铺村自然村前铺扩容*********
联系电话:15163629898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故障细类:宽带网速慢/卡顿
携转原因:
故障时间:2025-01-17 15:01:45
具体故障现象:网速慢卡顿，
客户其他诉求:客户来电反映手机通话质量不好，客户安抚解释，客户不认可，请协助处理，谢谢
;宽带小区$[前铺村自然村]$</t>
  </si>
  <si>
    <t>2025-01-17 15:11:59</t>
  </si>
  <si>
    <t>2025-01-17 15:12:20</t>
  </si>
  <si>
    <t>SD-057-250117-489173-3745</t>
  </si>
  <si>
    <t>2025-01-17 15:05:47</t>
  </si>
  <si>
    <t>【调研】-80+金卡-(目标)普通区域-安丘市-西石埠村-15069672095-1000M-宽带上网投诉-次数0-20250117150458X498008708</t>
  </si>
  <si>
    <t>20250117150458X498008708</t>
  </si>
  <si>
    <t xml:space="preserve">【农村网络投诉】流程受理流水号：20250117150340150696720951096434
客户号码:15069672095
客户姓名:王**
投诉地市:潍坊
来话流水:2025011715030810120828234
宽带账号:15069672095
宽带账号归属地市:潍坊
宽带账号归属区县:安丘市
故障地址:潍坊安丘市临浯镇西石埠西石埠村西石埠3号箱李建华*********
联系电话:15069672095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故障时间:2025-01-17 15:04:40
具体故障现象:光猫亮红灯，
客户其他诉求:
</t>
  </si>
  <si>
    <t>2025-01-17 15:16:20</t>
  </si>
  <si>
    <t>源站恢复正常</t>
  </si>
  <si>
    <t>SD-851-311300-495-20365</t>
  </si>
  <si>
    <t>SD-057-250117-746215-5156</t>
  </si>
  <si>
    <t>普通区域-昌邑市-东方国际-15263666268-1000M-业务受理宽带-次数0-202501170000468536</t>
  </si>
  <si>
    <t>202501170000468536</t>
  </si>
  <si>
    <t>202501170000468536# 宽带账号:15263666268; 联系电话：15263666268，问题类型：此工单为群障修复工单，根据群障全量闭环修复管理要求，为确保客户网络通畅，请装维人员跟进修复网络问题，谢谢！ 
 群障标题：公告。故障描述：潍坊昌邑市东方国际光缆故障，预估24小时恢复，请帮忙拦截,如有需要请联系片区装维师傅魏鲁东15706307213主叫号码：15263666268.0;该号码仅供参考，请优先联系宽带账号。</t>
  </si>
  <si>
    <t>2025-01-17 17:43:48</t>
  </si>
  <si>
    <t>2025-01-17 17:45:31</t>
  </si>
  <si>
    <t>SD-851-260265-5332-18610</t>
  </si>
  <si>
    <t>SD-057-250117-165432-3784</t>
  </si>
  <si>
    <t>2025-01-17 15:09:20</t>
  </si>
  <si>
    <t>80+普通-普通区域-诸城市-莲池社区-18206455771-1000M-宽带上网投诉-次数0-202501170000367567</t>
  </si>
  <si>
    <t>202501170000367567</t>
  </si>
  <si>
    <t>202501170000367567#宽带账号：18206455771；宽带地址：潍坊诸城市相州镇后莲池莲池社区2号楼；客户来电反映移动宽带网速慢，经查询客户侧为质差终端，请协助上门更换终端并一并处理故障问题，谢谢！联系电话：18206455771；联系人：女士；来电流水：2025011715055950320867868</t>
  </si>
  <si>
    <t>2025-01-17 15:14:57</t>
  </si>
  <si>
    <t>2025-01-17 15:18:02</t>
  </si>
  <si>
    <t>SD-851-261997-16529-15371</t>
  </si>
  <si>
    <t>SD-057-250117-182936-5164</t>
  </si>
  <si>
    <t>2025-01-17 17:27:21</t>
  </si>
  <si>
    <t>【调研】-80+普通-普通区域-高密市-碾头小区D区-18463613181-500M-业务受理宽带-次数0-202501170000469530</t>
  </si>
  <si>
    <t>202501170000469530</t>
  </si>
  <si>
    <t>202501170000469530# 宽带账号:18463613181; 联系电话：18463613181，问题类型：此工单为群障修复工单，根据群障全量闭环修复管理要求，为确保客户网络通畅，请装维人员跟进修复网络问题，谢谢！ 
 群障标题：公告。故障描述：碾头小区D区主叫号码：100860536.0;该号码仅供参考，请优先联系宽带账号。</t>
  </si>
  <si>
    <t>2025-01-17 17:34:40</t>
  </si>
  <si>
    <t>2025-01-17 17:35:55</t>
  </si>
  <si>
    <t>SD-057-250117-512864-5103</t>
  </si>
  <si>
    <t>2025-01-17 17:22:05</t>
  </si>
  <si>
    <t>普通区域-安丘市-西民主村自然村-15753657868-1000M-宽带上网投诉-次数0-202501170000466177</t>
  </si>
  <si>
    <t>2025-01-17 17:38:07</t>
  </si>
  <si>
    <t>SD-057-250117-819524-5125</t>
  </si>
  <si>
    <t>2025-01-17 17:24:43</t>
  </si>
  <si>
    <t>【调研】-80+普通-普通区域-昌乐县-齐都名郡-18706532815-500M-业务受理宽带-次数0-202501170000468577</t>
  </si>
  <si>
    <t>2025-01-18 17:25:00</t>
  </si>
  <si>
    <t>202501170000468577</t>
  </si>
  <si>
    <t>202501170000468577#客户反映该号码的宽带使用不畅，要求上门维修，烦请协助处理谢谢</t>
  </si>
  <si>
    <t>2025-01-17 17:30:39</t>
  </si>
  <si>
    <t>2025-01-17 17:31:07</t>
  </si>
  <si>
    <t>SD-851-268368-7879-1478</t>
  </si>
  <si>
    <t>SD-057-250117-598370-5129</t>
  </si>
  <si>
    <t>2025-01-17 17:25:16</t>
  </si>
  <si>
    <t>80+银卡-普通区域-青州市-东张老村-15064631055-200M-宽带延伸服务-次数0-202501170000468515</t>
  </si>
  <si>
    <t>202501170000468515</t>
  </si>
  <si>
    <t xml:space="preserve">202501170000468515#流程受理流水号：20250117172414150646310551131408
客户号码:15064631055
客户姓名:杨**
投诉地市:潍坊
来话流水:2025011717233245020895230
宽带账号:15064631055
宽带账号归属地市:潍坊
宽带账号归属区县:青州市
故障地址:潍坊青州市黄楼街道东张老村东张老村
联系电话:15064631055
联系人:先生/女士
工单紧急程度:一般
是否有升级投诉倾向:否
是否重复投诉:否
是否携转意向:否
是否投诉倾向:否
是否智能网关:智能网关
当前是否在线:是
接入方式:FTTH
是否质差终端:无质差信息
光功率:-16.02
故障大类:宽带/电视
故障细类:宽带延伸服务
携转原因:
故障时间:2025-01-17 17:26:24
具体故障现象:延长网线，
</t>
  </si>
  <si>
    <t>2025-01-17 17:41:06</t>
  </si>
  <si>
    <t>2025-01-17 17:41:27</t>
  </si>
  <si>
    <t>SD-057-250117-836274-5180</t>
  </si>
  <si>
    <t>2025-01-17 17:29:04</t>
  </si>
  <si>
    <t>【调研】-80+银卡-普通区域-高密市-尧头自然村-13406603232-300M-宽带上网投诉-次数0-20250117172700X202613570</t>
  </si>
  <si>
    <t>2025-01-18 18:30:00</t>
  </si>
  <si>
    <t>20250117172700X202613570</t>
  </si>
  <si>
    <t xml:space="preserve">【农村网络投诉】流程受理流水号：20250117172413134066032321131403
客户号码:13406603232
客户姓名:孙**
投诉地市:潍坊
来话流水:2025011717235476420899731
宽带账号:13406603232
宽带账号归属地市:潍坊
宽带账号归属区县:高密市
故障地址:潍坊高密市醴泉街道尧头尧头自然村董明喜东墙K4号*********
联系电话:13406603232
联系人:先生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故障时间:2025-01-17 17:26:49
具体故障现象:提示网络无法连接，
客户其他诉求:
</t>
  </si>
  <si>
    <t>2025-01-17 17:35:12</t>
  </si>
  <si>
    <t>2025-01-17 17:38:01</t>
  </si>
  <si>
    <t>SD-851-272267-14095-26667</t>
  </si>
  <si>
    <t>SD-057-250117-028649-7489</t>
  </si>
  <si>
    <t>2025-01-17 22:59:52</t>
  </si>
  <si>
    <t>【调研】-普通区域-青州市-山工苑-15966168182-300M-宽带上网投诉-次数0-202501170000572095</t>
  </si>
  <si>
    <t>202501170000572095</t>
  </si>
  <si>
    <t>202501170000572095#流程受理流水号：20250117225530159661681821167442
客户号码:15966168182
客户姓名:张**
投诉地市:潍坊
来话流水:2025011722534326520885043
宽带账号:15966168182
宽带账号归属地市:潍坊
宽带账号归属区县:青州市
故障地址:潍坊青州市云门山街道海岱南路山工苑G2号楼*********
联系电话:13562677431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光功率:-17.44
故障大类:宽带/电视
故障细类:宽带无法上网
携转原因:
故障时间:2025-01-17 22:55:57
具体故障现象:客户来电表示宽带总是掉线 链接不好  请协助处理  谢谢
客户其他诉求:
;宽带小区$[山工苑]$</t>
  </si>
  <si>
    <t>2025-01-17 23:44:43</t>
  </si>
  <si>
    <t>SD-057-250117-926053-5091</t>
  </si>
  <si>
    <t>2025-01-17 17:21:00</t>
  </si>
  <si>
    <t>80+普通-普通区域-安丘市-曹家王封村-15065609765-1000M-宽带上网投诉-次数0-202501170000464497</t>
  </si>
  <si>
    <t>2025-01-18 18:21:00</t>
  </si>
  <si>
    <t>202501170000464497</t>
  </si>
  <si>
    <t xml:space="preserve">202501170000464497#流程受理流水号：20250117172025150656097651130520
客户号码:15065609765
客户姓名:曹**
投诉地市:潍坊
来话流水:2025011717193639920846298
宽带账号:15065609765
宽带账号归属地市:潍坊
宽带账号归属区县:安丘市
故障地址:潍坊安丘市大城埠道口村道口道口16号箱张为烈*********
联系电话:15069685001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光功率:-18.09
故障大类:宽带/电视
故障细类:移动高清电视故障
携转原因:
故障时间:2025-01-17 17:20:33
魔百和单播/组播:组播
具体故障现象:机顶盒无法开机，
客户其他诉求:客户侧为质差终端，要求上门更换终端并一并处理故障问题。
</t>
  </si>
  <si>
    <t>2025-01-17 17:32:04</t>
  </si>
  <si>
    <t>2025-01-17 17:33:49</t>
  </si>
  <si>
    <t>SD-851-281143-5059-27554</t>
  </si>
  <si>
    <t>SD-057-250117-901247-3733</t>
  </si>
  <si>
    <t>2025-01-17 15:05:02</t>
  </si>
  <si>
    <t>普通区域-安丘市-朱家官庄村自然村-15095152593-200M-宽带上网投诉-次数0-20250117150220X340856303</t>
  </si>
  <si>
    <t>2025-01-18 16:06:00</t>
  </si>
  <si>
    <t>20250117150220X340856303</t>
  </si>
  <si>
    <t xml:space="preserve">【农村网络投诉】流程受理流水号：20250117150120150951525931095804
客户号码:15095152593
客户姓名:刘**
投诉地市:潍坊
来话流水:2025011715002865020891772
宽带账号:15095152593
宽带账号归属地市:潍坊
宽带账号归属区县:安丘市
故障地址:潍坊安丘市大盛镇朱家官庄村朱家官庄村自然村刘茂芬东电杆5号箱*********
联系电话:15953671219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15:01:57
具体故障现象:光猫亮红灯，
客户其他诉求:要求尽快处理，谢谢！
</t>
  </si>
  <si>
    <t>2025-01-17 15:12:46</t>
  </si>
  <si>
    <t>2025-01-17 15:13:17</t>
  </si>
  <si>
    <t>SD-851-324421-19180-24329</t>
  </si>
  <si>
    <t>SD-057-250117-974518-3753</t>
  </si>
  <si>
    <t>2025-01-17 15:06:47</t>
  </si>
  <si>
    <t>80+金卡-普通区域-潍城区-福寿园-15063636293-100M-业务受理宽带-次数0-202501170000365562</t>
  </si>
  <si>
    <t>202501170000365562</t>
  </si>
  <si>
    <t>202501170000365562# 宽带账号:15063636293; 联系电话：15063636293，问题类型：此工单为群障修复工单，根据群障全量闭环修复管理要求，为确保客户网络通畅，请装维人员跟进修复网络问题，谢谢！ 
 群障标题：公告。故障描述：福寿园主叫号码：15063636293.0;该号码仅供参考，请优先联系宽带账号。</t>
  </si>
  <si>
    <t>2025-01-17 15:11:49</t>
  </si>
  <si>
    <t>2025-01-17 15:12:18</t>
  </si>
  <si>
    <t>SD-057-250117-158473-5087</t>
  </si>
  <si>
    <t>2025-01-17 17:20:48</t>
  </si>
  <si>
    <t>【调研】-80+普通-普通区域-高密市-镇府街福泰城市花园-15153661103-300M-业务受理宽带-次数0-202501170000462888</t>
  </si>
  <si>
    <t>202501170000462888</t>
  </si>
  <si>
    <t>202501170000462888# 导航立单,用户所在位置有群障,已向客户播报,客户要求装维回访.此工单为群障修复工单,根据群障全量闭环管理要求,为确保客户网络通畅,请装维人员跟进修复网络问题,谢谢.联系电话：17864441103</t>
  </si>
  <si>
    <t>2025-01-17 17:32:56</t>
  </si>
  <si>
    <t>SD-057-250117-725981-5169</t>
  </si>
  <si>
    <t>2025-01-17 17:27:37</t>
  </si>
  <si>
    <t>普通区域-寿光市-文盛家园-13506492577-300M-业务受理宽带-次数0-202501170000471006</t>
  </si>
  <si>
    <t>202501170000471006</t>
  </si>
  <si>
    <t>202501170000471006# 宽带账号:13506492577; 联系电话：13506492577，问题类型：此工单为群障修复工单，根据群障全量闭环修复管理要求，为确保客户网络通畅，请装维人员跟进修复网络问题，谢谢！ 
 群障标题：公告。故障描述：潍坊寿光市文盛家园光缆故障，预估24小时恢复，请帮忙拦截,如有需要请联系片区装维师傅王松强15706307773主叫号码：13506492577.0;该号码仅供参考，请优先联系宽带账号。</t>
  </si>
  <si>
    <t>2025-01-17 17:34:45</t>
  </si>
  <si>
    <t>2025-01-17 17:36:17</t>
  </si>
  <si>
    <t>SD-057-250117-597034-3751</t>
  </si>
  <si>
    <t>2025-01-17 15:06:42</t>
  </si>
  <si>
    <t>【调研】-80+金卡-普通区域-坊子区-逄王东庄自然村-15105362629-1000M-业务受理宽带-次数0-202501170000365380</t>
  </si>
  <si>
    <t>202501170000365380</t>
  </si>
  <si>
    <t>202501170000365380#【已关注中国移动10086微信公众号】 宽带账号:15105362629; 联系电话：15105362629，问题类型：此工单为群障修复工单，根据群障全量闭环修复管理要求，为确保客户网络通畅，请装维人员跟进修复网络问题，谢谢！ 
 群障标题：公告。故障描述：潍坊坊子区逄王东庄自然村光缆故障，预估24小时恢复，请帮忙拦截,如有需要请联系片区装维师傅王冰冰15706307252主叫号码：15105362629.0;该号码仅供参考，请优先联系宽带账号。</t>
  </si>
  <si>
    <t>2025-01-17 15:23:11</t>
  </si>
  <si>
    <t>2025-01-17 15:23:34</t>
  </si>
  <si>
    <t>SD-851-282941-7080-22911</t>
  </si>
  <si>
    <t>SD-057-250117-283576-7471</t>
  </si>
  <si>
    <t>2025-01-17 22:37:09</t>
  </si>
  <si>
    <t>普通区域-安丘市-谷家村自然村-15866400026-200M-业务受理宽带-次数0-202501170000571474</t>
  </si>
  <si>
    <t>202501170000571474</t>
  </si>
  <si>
    <t>202501170000571474#【已关注中国移动10086微信公众号】 宽带账号:15866400026; 联系电话：15866400026，问题类型：此工单为群障修复工单，根据群障全量闭环修复管理要求，为确保客户网络通畅，请装维人员跟进修复网络问题，谢谢！ 
 群障标题：公告。故障描述：分支光纤断或OLT检测不到ONT的预期的光信号(LOSi/LOBi)主叫号码：15866400026.0;该号码仅供参考，请优先联系宽带账号。</t>
  </si>
  <si>
    <t>2025-01-17 23:24:08</t>
  </si>
  <si>
    <t>2025-01-18 07:30:00</t>
  </si>
  <si>
    <t>SD-057-250117-576913-2691</t>
  </si>
  <si>
    <t>2025-01-17 12:56:47</t>
  </si>
  <si>
    <t>【重投】-普通区域-潍城区-永信片区（邮电宿舍、建设街26号）-15315258409-500M-业务受理宽带-次数0-202501170000283275 二级督办</t>
  </si>
  <si>
    <t>202501170000283275</t>
  </si>
  <si>
    <t>202501170000283275# 宽带账号:15315258409; 联系电话：15315258409，问题类型：此工单为群障修复工单，根据群障全量闭环修复管理要求，为确保客户网络通畅，请装维人员跟进修复网络问题，谢谢！ 
 群障标题：公告。故障描述：潍坊潍城区永信片区（邮电宿舍、建设街26号）光缆故障，预估24小时恢复，请帮忙拦截,如有需要请联系片区装维师傅王晓虎15706307870主叫号码：15315258409.0;该号码仅供参考，请优先联系宽带账号。</t>
  </si>
  <si>
    <t>2025-01-17 12:58:58</t>
  </si>
  <si>
    <t>SD-057-250117-417285-3839</t>
  </si>
  <si>
    <t>2025-01-17 15:17:07</t>
  </si>
  <si>
    <t>80+银卡-普通区域-寿光市-蓝湾康城-15963669677-300M-魔百和投诉-次数0-20250117151419X591007630</t>
  </si>
  <si>
    <t>20250117151419X591007630</t>
  </si>
  <si>
    <t>流程受理流水号：20250117151332159636696771098992
客户号码:15963669677
客户姓名:常**
投诉地市:潍坊
来话流水:2025011715131918520868915
宽带账号:15963669677
宽带账号归属地市:潍坊
宽带账号归属区县:寿光市
故障地址:潍坊寿光市圣城街道金光街蓝湾康城10号楼*********
联系电话:15963669677
联系人:先生/女士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故障细类:移动高清电视故障
携转原因:
故障时间:2025-01-17 15:14:06
魔百和单播/组播:单播
具体故障现象:机顶盒无法开机，
客户其他诉求:
魔百和单/组播：单播</t>
  </si>
  <si>
    <t>2025-01-17 15:36:36</t>
  </si>
  <si>
    <t>2025-01-17 15:47:48</t>
  </si>
  <si>
    <t>SD-057-250117-891267-2693</t>
  </si>
  <si>
    <t>2025-01-17 12:56:52</t>
  </si>
  <si>
    <t>普通区域-高密市-绿洲凰庭-13805364572-300M-业务受理宽带-次数0-202501170000282895</t>
  </si>
  <si>
    <t>202501170000282895</t>
  </si>
  <si>
    <t>202501170000282895# 宽带账号:13805364572; 联系电话：13805364572，问题类型：此工单为群障修复工单，根据群障全量闭环修复管理要求，为确保客户网络通畅，请装维人员跟进修复网络问题，谢谢！ 
 群障标题：公告。故障描述：绿洲凰庭主叫号码：13605365588.0;该号码仅供参考，请优先联系宽带账号。</t>
  </si>
  <si>
    <t>2025-01-17 13:27:49</t>
  </si>
  <si>
    <t>2025-01-17 13:28:18</t>
  </si>
  <si>
    <t>SD-057-250117-041765-2657</t>
  </si>
  <si>
    <t>2025-01-17 12:52:06</t>
  </si>
  <si>
    <t>普通区域-昌乐县-王家河洼-15898939916-300M-宽带上网投诉-次数0-202501170000279862</t>
  </si>
  <si>
    <t>202501170000279862</t>
  </si>
  <si>
    <t>202501170000279862#15898939916客户来电反映宽带无法使用，老人不会操作，要求维修人员上门维修，请尽快协助处理，谢谢  联系人先生 联系电话：本机 流水：202501171247245862083755</t>
  </si>
  <si>
    <t>2025-01-17 12:58:11</t>
  </si>
  <si>
    <t>2025-01-17 12:58:44</t>
  </si>
  <si>
    <t>SD-057-250117-316209-2692</t>
  </si>
  <si>
    <t>2025-01-17 12:56:49</t>
  </si>
  <si>
    <t>普通区域-诸城市-茂庄自然村-15963639320-300M-业务受理宽带-次数0-202501170000282758</t>
  </si>
  <si>
    <t>202501170000282758</t>
  </si>
  <si>
    <t>202501170000282758# 宽带账号:15963639320; 联系电话：15963639320，问题类型：此工单为群障修复工单，根据群障全量闭环修复管理要求，为确保客户网络通畅，请装维人员跟进修复网络问题，谢谢！ 
 群障标题：公告。故障描述：潍坊诸城市茂庄自然村光缆故障，预估24小时恢复，请帮忙拦截,如有需要请联系片区装维师傅公冶祥伟15706307947主叫号码：13853617297.0;该号码仅供参考，请优先联系宽带账号。</t>
  </si>
  <si>
    <t>2025-01-17 12:58:19</t>
  </si>
  <si>
    <t>2025-01-17 12:58:37</t>
  </si>
  <si>
    <t>SD-057-250117-782431-2641</t>
  </si>
  <si>
    <t>2025-01-17 12:50:16</t>
  </si>
  <si>
    <t>普通区域-昌邑市-昌邑市卜庄镇军营路口-15854471335-300M-宽带上网投诉-次数0-20250117124839X319582976</t>
  </si>
  <si>
    <t>20250117124839X319582976</t>
  </si>
  <si>
    <t xml:space="preserve">【农村网络投诉】流程受理流水号：20250117124756158544713351066575
客户号码:15854471335
客户姓名:朱**
投诉地市:潍坊
来话流水:2025011712422656020803636
宽带账号:15854471335
宽带账号归属地市:潍坊
宽带账号归属区县:昌邑市
故障地址:潍坊昌邑市卜庄镇卜庄街昌邑市卜庄镇军营路口1号箱田园渔村*********
联系电话:15854471335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光功率:-4.84
故障大类:宽带/电视
故障细类:宽带无法上网(专席)
携转原因:
故障时间:2025-01-17 12:47:54
具体故障现象:提示网络无法连接，
客户其他诉求:
</t>
  </si>
  <si>
    <t>2025-01-17 12:51:46</t>
  </si>
  <si>
    <t>2025-01-17 12:52:09</t>
  </si>
  <si>
    <t>SD-057-250117-934508-3862</t>
  </si>
  <si>
    <t>2025-01-17 15:18:23</t>
  </si>
  <si>
    <t>80+银卡-普通区域-坊子区-黄旗堡二马路沿街-15908037705-300M-宽带延伸服务-次数0-202501170000372265</t>
  </si>
  <si>
    <t>2025-01-17 15:22:16</t>
  </si>
  <si>
    <t>2025-01-17 15:22:38</t>
  </si>
  <si>
    <t>SD-057-250117-673241-2661</t>
  </si>
  <si>
    <t>2025-01-17 12:53:10</t>
  </si>
  <si>
    <t>【重投】-普通区域-奎文区-李家社区-13605368778-300M-宽带上网投诉-次数0-20250117125018X418778255 二级督办</t>
  </si>
  <si>
    <t>20250117125018X418778255</t>
  </si>
  <si>
    <t xml:space="preserve">流程受理流水号：20250117124644136053687781066365
客户号码:13605368778
客户姓名:张**
投诉地市:潍坊
来话流水:2025011712460686520828688
宽带账号:13605368778
宽带账号归属地市:潍坊
宽带账号归属区县:奎文区
故障地址:潍坊奎文区广文街道广文街李家社区3号楼*********
联系电话:15065616331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故障时间:2025-01-17 12:49:26
具体故障现象:提示网络无法连接，
客户其他诉求:
</t>
  </si>
  <si>
    <t>2025-01-17 12:55:06</t>
  </si>
  <si>
    <t>2025-01-17 12:55:17</t>
  </si>
  <si>
    <t>SD-851-329424-1724-18827</t>
  </si>
  <si>
    <t>SD-057-250117-672135-2656</t>
  </si>
  <si>
    <t>2025-01-17 12:52:01</t>
  </si>
  <si>
    <t>【调研】-80+白金-普通区域-奎文区-茂华爱琴海-13905366826-100M-宽带上网投诉-次数0-202501170000281257</t>
  </si>
  <si>
    <t>202501170000281257</t>
  </si>
  <si>
    <t>202501170000281257#客户来电反映宽带网络慢，机顶盒无法观看，经查询客户侧为质差终端，请协助上门更换终端并一并处理故障问题，谢谢！联系电话：本机；联系人：女士，先生；来电流水：
2025011712485879220848195</t>
  </si>
  <si>
    <t>2025-01-17 12:55:29</t>
  </si>
  <si>
    <t>2025-01-17 12:55:48</t>
  </si>
  <si>
    <t>SD-851-284872-6963-16816</t>
  </si>
  <si>
    <t>SD-057-250117-289463-3846</t>
  </si>
  <si>
    <t>2025-01-17 15:17:20</t>
  </si>
  <si>
    <t>80+普通-普通区域-诸城市-龙苑尚城-15854488000-200M-业务受理宽带-次数0-202501170000372078</t>
  </si>
  <si>
    <t>2025-01-18 15:18:00</t>
  </si>
  <si>
    <t>202501170000372078</t>
  </si>
  <si>
    <t>202501170000372078# 宽带账号:15854488000; 联系电话：15854488000，问题类型：此工单为群障修复工单，根据群障全量闭环修复管理要求，为确保客户网络通畅，请装维人员跟进修复网络问题，谢谢！ 
 群障标题：公告。故障描述：潍坊诸城市龙苑尚城光缆故障，预估24小时恢复，请帮忙拦截,如有需要请联系片区装维师傅赵金涛15706307943主叫号码：15854488000.0;该号码仅供参考，请优先联系宽带账号。</t>
  </si>
  <si>
    <t>2025-01-17 15:20:38</t>
  </si>
  <si>
    <t>2025-01-17 15:20:51</t>
  </si>
  <si>
    <t>SD-057-250117-695271-2646</t>
  </si>
  <si>
    <t>2025-01-17 12:50:39</t>
  </si>
  <si>
    <t>80+金卡-普通区域-安丘市-凌河樱花园小区-18364693176-300M-宽带上网投诉-次数0-20250117124941X381512637</t>
  </si>
  <si>
    <t>20250117124941X381512637</t>
  </si>
  <si>
    <t xml:space="preserve">流程受理流水号：20250117124834183646931761066682
客户号码:18364693176
客户姓名:李*
投诉地市:潍坊
来话流水:2025011712474755520840159
宽带账号:18364693176
宽带账号归属地市:潍坊
宽带账号归属区县:安丘市
故障地址:潍坊安丘市凌河镇雄鹰大道凌河樱花园小区凌河樱花园小区6号楼3单元502室*********
联系电话:18364693176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光功率:-21.42
故障大类:宽带/电视
故障细类:网速慢/上网掉线(专席)
携转原因:
故障时间:2025-01-17 12:52:21
具体故障现象:网速慢卡顿，
客户其他诉求:
</t>
  </si>
  <si>
    <t>2025-01-17 12:57:30</t>
  </si>
  <si>
    <t>2025-01-17 12:58:30</t>
  </si>
  <si>
    <t>SD-057-250117-943057-3825</t>
  </si>
  <si>
    <t>2025-01-17 15:16:45</t>
  </si>
  <si>
    <t>80+金卡-普通区域-诸城市-金都南-东小区-13455604124-1000M-业务受理宽带-次数0-202501170000372650</t>
  </si>
  <si>
    <t>202501170000372650</t>
  </si>
  <si>
    <t>202501170000372650#【已关注中国移动10086微信公众号】 宽带账号:13455604124; 联系电话：13455604124，问题类型：此工单为群障修复工单，根据群障全量闭环修复管理要求，为确保客户网络通畅，请装维人员跟进修复网络问题，谢谢！ 
 群障标题：公告。故障描述：潍坊诸城市金都南-东小区光缆故障，预估24小时恢复，请帮忙拦截,如有需要请联系片区装维师傅冯杰15706307952主叫号码：13455604124.0;该号码仅供参考，请优先联系宽带账号。</t>
  </si>
  <si>
    <t>2025-01-17 15:19:00</t>
  </si>
  <si>
    <t>2025-01-17 15:22:07</t>
  </si>
  <si>
    <t>SD-851-279100-14186-28688</t>
  </si>
  <si>
    <t>SD-057-250117-075816-2667</t>
  </si>
  <si>
    <t>2025-01-17 12:54:16</t>
  </si>
  <si>
    <t>【调研】-普通区域-临朐县-石门小区-15064632716-100M-宽带上网投诉-次数0-202501170000281888</t>
  </si>
  <si>
    <t>202501170000281888</t>
  </si>
  <si>
    <t xml:space="preserve">202501170000281888#流程受理流水号：20250117125210150646327161067298
客户号码:15064632716
客户姓名:崔**
投诉地市:潍坊
来话流水:2025011712513329120865918
宽带账号:15064632716
宽带账号归属地市:潍坊
宽带账号归属区县:临朐县
故障地址:潍坊临朐县城关街道弥河路石门小区28号楼*********
联系电话:13563648697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光功率:无
故障大类:宽带/电视
故障细类:移动高清电视故障
携转原因:
故障时间:2025-01-17 12:52:37
魔百和单播/组播:单播
具体故障现象:电视提示网络类错误，
客户其他诉求:客户侧为质差终端，要求上门更换终端并一并处理故障问题。
</t>
  </si>
  <si>
    <t>2025-01-17 13:08:52</t>
  </si>
  <si>
    <t>2025-01-17 13:10:38</t>
  </si>
  <si>
    <t>SD-057-250117-378910-6902</t>
  </si>
  <si>
    <t>2025-01-17 20:13:19</t>
  </si>
  <si>
    <t>80+普通-普通区域-诸城市-吉泰小区-15064660076-1000M-宽带延伸服务-次数0-202501170000550207</t>
  </si>
  <si>
    <t>202501170000550207</t>
  </si>
  <si>
    <t xml:space="preserve">202501170000550207#【已关注中国移动10086微信公众号】流程受理流水号：20250117201251150646600761159219
客户号码:15064660076
客户姓名:宫**
投诉地市:潍坊
来话流水:2025011720044141720880966
宽带账号:15064660076
宽带账号归属地市:潍坊
宽带账号归属区县:诸城市
故障地址:潍坊诸城市龙都街道龙昌路吉泰小区5号楼*********
联系电话:15064660076
联系人:先生/女士
工单紧急程度:一般
是否有升级投诉倾向:否
是否重复投诉:否
是否携转意向:否
是否投诉倾向:否
是否智能网关:智能网关
当前是否在线:是
接入方式:FTTH
是否质差终端:无质差信息
光功率:-19.03
故障大类:宽带/电视
故障细类:宽带延伸服务
携转原因:
故障时间:2025-01-17 20:04:22
具体故障现象:网速慢 要求更换光猫
</t>
  </si>
  <si>
    <t>2025-01-17 20:22:23</t>
  </si>
  <si>
    <t>2025-01-17 20:23:27</t>
  </si>
  <si>
    <t>SD-851-288485-25755-23676</t>
  </si>
  <si>
    <t>SD-057-250117-406713-6916</t>
  </si>
  <si>
    <t>2025-01-17 20:16:14</t>
  </si>
  <si>
    <t>普通区域-临朐县-朐悦留园-18765602723-200M-业务受理宽带-次数0-202501170000549828</t>
  </si>
  <si>
    <t>202501170000549828</t>
  </si>
  <si>
    <t>202501170000549828# 宽带账号:18765602723; 联系电话：18765602723，问题类型：此工单为群障修复工单，根据群障全量闭环修复管理要求，为确保客户网络通畅，请装维人员跟进修复网络问题，谢谢！ 
 群障标题：公告。故障描述：潍坊临朐县朐悦留园光缆故障，预估24小时恢复，请帮忙拦截,如有需要请联系片区装维师傅郭正15706307545主叫号码：18765602723.0;该号码仅供参考，请优先联系宽带账号。</t>
  </si>
  <si>
    <t>2025-01-17 20:25:22</t>
  </si>
  <si>
    <t>2025-01-17 20:26:03</t>
  </si>
  <si>
    <t>SD-057-250117-587021-4757</t>
  </si>
  <si>
    <t>2025-01-17 16:46:47</t>
  </si>
  <si>
    <t>80+金卡-普通区域-奎文区-瑞龙湾-15265622116-200M-业务受理宽带-次数0-202501170000442203</t>
  </si>
  <si>
    <t>202501170000442203</t>
  </si>
  <si>
    <t>202501170000442203#【已关注中国移动10086微信公众号】 宽带账号:15265622116; 联系电话：15265622116，问题类型：此工单为群障修复工单，根据群障全量闭环修复管理要求，为确保客户网络通畅，请装维人员跟进修复网络问题，谢谢！ 
 群障标题：公告。故障描述：潍坊奎文区瑞龙湾光缆故障，预估24小时恢复，请帮忙拦截,如有需要请联系片区装维师傅李国磊15706366507主叫号码：15265622116.0;该号码仅供参考，请优先联系宽带账号。</t>
  </si>
  <si>
    <t>2025-01-17 16:49:59</t>
  </si>
  <si>
    <t>2025-01-17 16:50:42</t>
  </si>
  <si>
    <t>SD-057-250117-861034-3536</t>
  </si>
  <si>
    <t>2025-01-17 14:39:59</t>
  </si>
  <si>
    <t>【调研】-普通区域-寿光市-南范村-17560661350-1000M-宽带上网投诉-次数0-202501170000346243</t>
  </si>
  <si>
    <t>202501170000346243</t>
  </si>
  <si>
    <t>202501170000346243#流程受理流水号：20250117143922175606613501089976
客户号码:17560661350
客户姓名:赵**
投诉地市:潍坊
来话流水:2025011714380870820887871
宽带账号:17560661350
宽带账号归属地市:潍坊
宽带账号归属区县:寿光市
故障地址:潍坊寿光市孙家集街道南范村南范村扩容25号箱*********
联系电话:15866132939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14:40:08
具体故障现象:光猫亮红灯，网线断了，要求上门
客户其他诉求:
;宽带小区$[南范村]$</t>
  </si>
  <si>
    <t>2025-01-17 14:43:13</t>
  </si>
  <si>
    <t>2025-01-17 14:43:32</t>
  </si>
  <si>
    <t>SD-851-322775-7042-17554</t>
  </si>
  <si>
    <t>SD-057-250117-938476-3323</t>
  </si>
  <si>
    <t>2025-01-17 14:12:25</t>
  </si>
  <si>
    <t>80+银卡-FTTR-普通区域-昌邑市-龙港育秀园-13792673191-1000M-宽带上网投诉-次数0-202501170000325777</t>
  </si>
  <si>
    <t>202501170000325777</t>
  </si>
  <si>
    <t xml:space="preserve">202501170000325777#流程受理流水号：20250117141142137926731911083377
客户号码:13792673191
客户姓名:张**
投诉地市:潍坊
来话流水:2025011714110967820840228
宽带账号:13792673191
宽带账号归属地市:潍坊
宽带账号归属区县:昌邑市
故障地址:潍坊昌邑市奎聚街道奎聚路龙港育秀园19号楼*********
联系电话:13792673191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光功率:-17.64
故障大类:宽带/电视
故障细类:宽带无法上网
携转原因:
故障时间:2025-01-17 14:11:50
具体故障现象:提示网络无法连接，
客户其他诉求:客户侧为质差终端，要求上门更换终端并一并处理故障问题。
</t>
  </si>
  <si>
    <t>2025-01-17 14:17:36</t>
  </si>
  <si>
    <t>2025-01-17 14:17:55</t>
  </si>
  <si>
    <t>SD-851-244722-8318-16942</t>
  </si>
  <si>
    <t>SD-057-250117-369407-3479</t>
  </si>
  <si>
    <t>2025-01-17 14:29:28</t>
  </si>
  <si>
    <t>普通区域-青州市-富贵牡丹园-13853603836-300M-宽带上网投诉-次数0-202501170000339170</t>
  </si>
  <si>
    <t>202501170000339170</t>
  </si>
  <si>
    <t>202501170000339170#【已关注中国移动10086微信公众号】流程受理流水号：20250117142830138536038361087372
客户号码:13853603836
客户姓名:付*
投诉地市:潍坊
来话流水:2025011714274369620849294
宽带账号:13853603836
宽带账号归属地市:潍坊
宽带账号归属区县:青州市
故障地址:潍坊青州市云门山街道益王府路富贵牡丹园2号楼*********
联系电话:18263647676
联系人:先生/女士
工单紧急程度:一般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故障时间:2025-01-17 14:14:25
具体故障现象:光猫亮红灯，
客户其他诉求:要求退还无法使用期间的宽带费用，
;宽带小区$[富贵牡丹园]$</t>
  </si>
  <si>
    <t>2025-01-17 14:35:50</t>
  </si>
  <si>
    <t>2025-01-17 14:39:18</t>
  </si>
  <si>
    <t>SD-057-250117-356428-3464</t>
  </si>
  <si>
    <t>2025-01-17 14:27:15</t>
  </si>
  <si>
    <t>80+普通-普通区域-青州市-南燕都小区-13665361723-100M-宽带上网投诉-次数0-202501170000336030</t>
  </si>
  <si>
    <t>2025-01-18 15:28:00</t>
  </si>
  <si>
    <t>202501170000336030</t>
  </si>
  <si>
    <t xml:space="preserve">202501170000336030#流程受理流水号：20250117142624136653617231086865
客户号码:13665361723
客户姓名:李**
投诉地市:潍坊
来话流水:2025011714254708420824225
宽带账号:13665361723
宽带账号归属地市:潍坊
宽带账号归属区县:青州市
故障地址:潍坊青州市王府街道青都街南燕都小区9号楼*********
联系电话:18765713332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故障时间:2025-01-17 14:26:44
具体故障现象:光猫亮红灯，
客户其他诉求:客户侧为质差终端，要求上门更换终端并一并处理故障问题。
</t>
  </si>
  <si>
    <t>2025-01-17 14:36:13</t>
  </si>
  <si>
    <t>SD-057-250117-293714-7425</t>
  </si>
  <si>
    <t>2025-01-17 21:50:06</t>
  </si>
  <si>
    <t>普通区域-奎文区-水岸名居-18364613025-500M-宽带上网投诉-次数0-20250117214917X757613312</t>
  </si>
  <si>
    <t>20250117214917X757613312</t>
  </si>
  <si>
    <t>检测结果：1、手机账号余额检测：手机账户余额正常；2、宽带速率检测：宽带速率正常；3、宽带账号登录状态检测：账号登录状态正常；4、宽带状态检测：宽带状态正常；5、群体故障检测：无大面积群障；6、线路检测：线路状态正常；7、光猫在线检测：光猫在线；故障类型：频繁出现故障、网速慢。故障描述：最近几天网速卡死，看淘宝都更新不了。联系人：王。联系电话：18364613025。。</t>
  </si>
  <si>
    <t>2025-01-17 21:54:30</t>
  </si>
  <si>
    <t>2025-01-17 21:54:55</t>
  </si>
  <si>
    <t>SD-057-250117-793682-2457</t>
  </si>
  <si>
    <t>2025-01-17 12:27:14</t>
  </si>
  <si>
    <t>【调研】-80+普通-(目标)普通区域-昌邑市-杨家桥自然村-13792632091-500M-宽带上网投诉-次数0-202501170000269997</t>
  </si>
  <si>
    <t>202501170000269997</t>
  </si>
  <si>
    <t xml:space="preserve">202501170000269997#宽带账号：13792632091；宽带地址：潍坊昌邑市流河镇杨家桥村杨家桥自然村44号箱*；客户来电反映宽带，经查询客户侧为质差机顶盒，请协助上门更换终端并一并处理故障问题，谢谢！联系电话：13792632091；联系人：张**来电流水2025011712212900120850351 </t>
  </si>
  <si>
    <t>2025-01-17 12:31:07</t>
  </si>
  <si>
    <t>2025-01-17 12:31:53</t>
  </si>
  <si>
    <t>SD-057-250117-645371-3429</t>
  </si>
  <si>
    <t>2025-01-17 14:23:43</t>
  </si>
  <si>
    <t>80+金卡-FTTR-普通区域-昌邑市-戚斜自然村-15963452296-1000M-宽带延伸服务-次数0-202501170000331981</t>
  </si>
  <si>
    <t>202501170000331981</t>
  </si>
  <si>
    <t xml:space="preserve">202501170000331981#流程受理流水号：20250117142056159634522961085560
客户号码:15963452296
客户姓名:闫**
投诉地市:潍坊
来话流水:2025011714184350820834670
宽带账号:15963452296
宽带账号归属地市:潍坊
宽带账号归属区县:昌邑市
故障地址:潍坊昌邑市围子镇戚斜村戚斜自然村7号箱*********
联系电话:15963452296
联系人:先生 
工单紧急程度:一般
是否有升级投诉倾向:否
是否重复投诉:否
是否携转意向:否
是否投诉倾向:否
是否智能网关:智能网关
当前是否在线:是
接入方式:FTTH
是否质差终端:无质差信息
光功率:-15.51
故障大类:宽带/电视
故障细类:宽带延伸服务
携转原因:
故障时间:2025-01-17 14:21:17
具体故障现象:延长网线，
</t>
  </si>
  <si>
    <t>2025-01-17 14:27:36</t>
  </si>
  <si>
    <t>2025-01-17 14:28:06</t>
  </si>
  <si>
    <t>SD-851-257450-25758-20719</t>
  </si>
  <si>
    <t>SD-057-250117-730659-2529</t>
  </si>
  <si>
    <t>2025-01-17 12:36:47</t>
  </si>
  <si>
    <t>普通区域-潍城区-金都南苑-18763642341-300M-业务受理宽带-次数0-202501170000273348</t>
  </si>
  <si>
    <t>202501170000273348</t>
  </si>
  <si>
    <t>202501170000273348# 宽带账号:18763642341; 联系电话：18763642341，问题类型：此工单为群障修复工单，根据群障全量闭环修复管理要求，为确保客户网络通畅，请装维人员跟进修复网络问题，谢谢！ 
 群障标题：公告。故障描述：金都南苑主叫号码：18763642341.0;该号码仅供参考，请优先联系宽带账号。</t>
  </si>
  <si>
    <t>2025-01-17 12:44:37</t>
  </si>
  <si>
    <t>2025-01-17 12:45:16</t>
  </si>
  <si>
    <t>SD-851-314683-26524-3948</t>
  </si>
  <si>
    <t>2025-01-17 16:47:25</t>
  </si>
  <si>
    <t>【重投】-普通区域-青州市-富贵牡丹园-15762579272-300M-业务受理宽带-次数0-202501170000442132 一级督办</t>
  </si>
  <si>
    <t>202501170000442132</t>
  </si>
  <si>
    <t>2025-01-17 16:56:35</t>
  </si>
  <si>
    <t>2025-01-17 16:58:08</t>
  </si>
  <si>
    <t>SD-057-250117-421835-3371</t>
  </si>
  <si>
    <t>2025-01-17 14:17:20</t>
  </si>
  <si>
    <t>80+普通-普通区域-高密市-顺达中央国际-15095296328-300M-宽带上网投诉-次数0-20250117141422X462243628</t>
  </si>
  <si>
    <t>20250117141422X462243628</t>
  </si>
  <si>
    <t xml:space="preserve">流程受理流水号：20250117141325150952963281083773
客户号码:15095296328
客户姓名:李**
投诉地市:潍坊
来话流水:2025011714123356320857451
宽带账号:15095296328
宽带账号归属地市:潍坊
宽带账号归属区县:高密市
故障地址:潍坊高密市密水街道创业街顺达中央国际5号楼
联系电话:13863637640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光功率:-18.92
故障大类:宽带/电视
故障细类:宽带无法上网(专席)
携转原因:
故障时间:2025-01-17 14:13:32
具体故障现象:客户来电反映网线口连接不到，请协助处理谢谢·
客户其他诉求:
</t>
  </si>
  <si>
    <t>2025-01-17 14:22:43</t>
  </si>
  <si>
    <t>2025-01-17 14:24:00</t>
  </si>
  <si>
    <t>SD-851-241818-2115-26751</t>
  </si>
  <si>
    <t>80+普通-普通区域-安丘市-大华中央城-17515230869-500M-宽带上网投诉-次数0-202501170000325710 一级督办</t>
  </si>
  <si>
    <t>202501170000325710</t>
  </si>
  <si>
    <t>2025-01-17 14:21:37</t>
  </si>
  <si>
    <t>2025-01-17 14:21:58</t>
  </si>
  <si>
    <t>SD-851-256809-17268-6100</t>
  </si>
  <si>
    <t>SD-057-250117-861732-3573</t>
  </si>
  <si>
    <t>2025-01-17 14:45:28</t>
  </si>
  <si>
    <t>80+普通-普通区域-寿光市-福瑞科技-15863257219-300M-宽带上网投诉-次数0-202501170000347788</t>
  </si>
  <si>
    <t>202501170000347788</t>
  </si>
  <si>
    <t>202501170000347788#宽带账号：15863257219；宽带地址：潍坊寿光市五星大厦；客户来电反映宽带无法上网，询问宽带账号客户无法提供准确的宽带账号故用来电号码提单，客户来电直接要求师傅上门检查网络问题，请协助处理，谢谢！联系电话：本机；联系人：女士；来电流水：2025011714411691920830303。</t>
  </si>
  <si>
    <t>2025-01-17 14:51:11</t>
  </si>
  <si>
    <t>2025-01-17 14:51:36</t>
  </si>
  <si>
    <t>SD-851-335984-8193-5060</t>
  </si>
  <si>
    <t>SD-057-250117-503462-2396</t>
  </si>
  <si>
    <t>【调研】-(目标)普通区域-临朐县-龙苑新村北区-15666566777-1000M-宽带上网投诉-次数0-20250117121742X462094325</t>
  </si>
  <si>
    <t>20250117121742X462094325</t>
  </si>
  <si>
    <t xml:space="preserve">【农村网络投诉】流程受理流水号：20250117121650156665667771060774
客户号码:15666566777
客户姓名:申**
投诉地市:潍坊
来话流水:2025011712145578420897195
宽带账号:15666566777
宽带账号归属地市:潍坊
宽带账号归属区县:临朐县
故障地址:潍坊临朐县城关街道黄山路龙苑新村北区18号楼*********
联系电话:15666566777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光功率:-14.42
故障大类:宽带/电视
故障细类:网速慢/上网掉线(专席)
携转原因:
故障时间:2025-01-17 12:17:04
具体故障现象:频繁掉线，千兆路由器
客户其他诉求:
</t>
  </si>
  <si>
    <t>2025-01-17 12:39:18</t>
  </si>
  <si>
    <t>2025-01-17 12:39:36</t>
  </si>
  <si>
    <t>2025-01-17 14:26:10</t>
  </si>
  <si>
    <t>【调研】-普通区域-安丘市-大华中央城-15854477745-300M-宽带上网投诉-次数0-202501170000334660 一级督办</t>
  </si>
  <si>
    <t>202501170000334660</t>
  </si>
  <si>
    <t>2025-01-17 14:29:05</t>
  </si>
  <si>
    <t>2025-01-17 14:29:20</t>
  </si>
  <si>
    <t>SD-851-297751-4831-27347</t>
  </si>
  <si>
    <t>SD-057-250117-098471-3376</t>
  </si>
  <si>
    <t>2025-01-17 14:17:39</t>
  </si>
  <si>
    <t>普通区域-青州市-北西关小区-15069621178-1000M-魔百和投诉-次数0-202501170000329415</t>
  </si>
  <si>
    <t>202501170000329415</t>
  </si>
  <si>
    <t>202501170000329415#流程受理流水号：20250117141629150696211781084455
客户号码:15069621178
客户姓名:郝**
投诉地市:潍坊
来话流水:2025011714110274920838814
宽带账号:15069621178
宽带账号归属地市:潍坊
宽带账号归属区县:青州市
故障地址:潍坊青州市王府街道仰天山路北西关小区西关花园22号楼*********
联系电话:15069621178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故障细类:移动高清电视故障(专席)
携转原因:
故障时间:2025-01-17 14:15:09
魔百和单播/组播:组播
具体故障现象:电视机提示无信号，拔插高清线 切换信号源 未恢复  客户表示经常显示无信号，要求加急请尽快联系  谢谢
客户其他诉求:
魔百和单/组播：组播;宽带小区$[北西关小区]$</t>
  </si>
  <si>
    <t>2025-01-17 14:32:40</t>
  </si>
  <si>
    <t>2025-01-17 14:32:59</t>
  </si>
  <si>
    <t>SD-851-242741-5958-16031</t>
  </si>
  <si>
    <t>SD-057-250117-317506-3410</t>
  </si>
  <si>
    <t>2025-01-17 14:21:15</t>
  </si>
  <si>
    <t>普通区域-奎文区-香格里晶座-18365672027-300M-宽带上网投诉-次数0-202501170000332426</t>
  </si>
  <si>
    <t>202501170000332426</t>
  </si>
  <si>
    <t>202501170000332426#流程受理流水号：20250117141633183656720271084479
客户号码:18365672027
客户姓名:胡**
投诉地市:潍坊
来话流水:2025011714121968520854520
宽带账号:18365672027
账号归属区县:昌邑
联系电话:18365672027
联系人:先生/女士
宽带地址:潍坊
工单紧急程度:紧急
是否投诉倾向:否
是否重复投诉:否
是否携转意向:否
是否有升级投诉倾向:否
*业务名称:业务融合移机流程宽带
投诉内容:手机号码：18365672027，【问题描述】客户已办理宽带业务，有开通单，要求装维尽快联系上门，请处理，谢谢。联系电话：18365672027，联系人：先生/女士，录音流水号：2025011714121968520854520。受理明细：531920062399999999。
在途开通单信息：536250117024472630，18365672027，2025-01-17 13:19:10，业务融合移机流程宽带，处理中，装维选址
是否到厅:否
业务名称:业务融合移机流程宽带
;宽带小区$[香格里晶座]$</t>
  </si>
  <si>
    <t>2025-01-17 14:28:07</t>
  </si>
  <si>
    <t>2025-01-17 14:28:30</t>
  </si>
  <si>
    <t>SD-852-342558-996-988</t>
  </si>
  <si>
    <t>SD-057-250117-058364-3401</t>
  </si>
  <si>
    <t>2025-01-17 14:20:30</t>
  </si>
  <si>
    <t>【调研】-80+普通-(目标)普通区域-诸城市-兰花清韵-13869613904-1000M-宽带上网投诉-次数0-20250117141841X721187689</t>
  </si>
  <si>
    <t>20250117141841X721187689</t>
  </si>
  <si>
    <t xml:space="preserve">流程受理流水号：20250117141733138696139041084729
客户号码:13869613904
客户姓名:任**
投诉地市:潍坊
来话流水:2025011714165767620812382
宽带账号:13869613904
宽带账号归属地市:潍坊
宽带账号归属区县:诸城市
故障地址:潍坊诸城市舜王街道206国道兰花清韵7号楼*********
联系电话:13963612401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光功率:-25.22
故障大类:宽带/电视
故障细类:网速慢/上网掉线(专席)
携转原因:
故障时间:2025-01-17 14:10:54
具体故障现象:针对和平精英一个游戏软件卡顿
客户其他诉求:
</t>
  </si>
  <si>
    <t>2025-01-17 14:27:59</t>
  </si>
  <si>
    <t>SD-851-317279-10828-27394</t>
  </si>
  <si>
    <t>SD-057-250117-723508-4709</t>
  </si>
  <si>
    <t>2025-01-17 16:42:49</t>
  </si>
  <si>
    <t>【调研】-80+银卡-普通区域-诸城市-东朱堡-13583670792-1000M-宽带上网投诉-次数0-202501170000435282</t>
  </si>
  <si>
    <t>2025-01-18 17:43:00</t>
  </si>
  <si>
    <t>202501170000435282</t>
  </si>
  <si>
    <t xml:space="preserve">202501170000435282#
宽带账号13583670792；联系电话：13583670792宽带地址：潍坊诸城市贾悦镇东朱堡村东朱堡东朱堡村南19#箱*********；客户来电反映宽带用不了，线上指导无法配合操作，要求上门处理, 来电流水：2025011716383759920825891
</t>
  </si>
  <si>
    <t>2025-01-17 16:46:27</t>
  </si>
  <si>
    <t>2025-01-17 16:46:51</t>
  </si>
  <si>
    <t>SD-851-236013-14588-19063</t>
  </si>
  <si>
    <t>SD-057-250117-605134-4688</t>
  </si>
  <si>
    <t>2025-01-17 16:41:19</t>
  </si>
  <si>
    <t>普通区域-昌乐县-县委县府家属院-15964320353-1000M-宽带延伸服务-次数0-202501170000435997</t>
  </si>
  <si>
    <t>2025-01-18 16:42:00</t>
  </si>
  <si>
    <t>202501170000435997</t>
  </si>
  <si>
    <t xml:space="preserve">202501170000435997#流程受理流水号：20250117164031159643203531121102
客户号码:15964320353
客户姓名:刘**
投诉地市:潍坊
来话流水:2025011716395830320843263
宽带账号:15964320353
宽带账号归属地市:潍坊
宽带账号归属区县:昌乐县
故障地址:潍坊昌乐县城关街道利民街县委县府家属院4号楼*********
联系电话:15964320353
联系人:先生/女士
工单紧急程度:一般
是否有升级投诉倾向:否
是否重复投诉:否
是否携转意向:否
是否投诉倾向:否
是否智能网关:智能网关
当前是否在线:是
接入方式:FTTH
是否质差终端:无质差信息
光功率:-23.01
故障大类:宽带/电视
故障细类:宽带延伸服务
携转原因:
故障时间:2025-01-17 16:31:56
具体故障现象:宽带上不去网
</t>
  </si>
  <si>
    <t>2025-01-17 16:47:26</t>
  </si>
  <si>
    <t>2025-01-17 16:47:49</t>
  </si>
  <si>
    <t>SD-851-276780-29097-6669</t>
  </si>
  <si>
    <t>SD-057-250117-609182-3561</t>
  </si>
  <si>
    <t>2025-01-17 14:43:07</t>
  </si>
  <si>
    <t>普通区域-青州市-北门组团-13468467955-300M-宽带上网投诉-次数0-202501170000346590</t>
  </si>
  <si>
    <t>202501170000346590</t>
  </si>
  <si>
    <t>202501170000346590#？ 宽带账号13468467955：；联系电话：13780819392宽带地址：潍坊青州市云门山街道玲珑山南路北门组团16号楼客户来电反映宽带不能用，线上指导无法配合操作，要求上门处理, 来电流水：2025011714395578120811731</t>
  </si>
  <si>
    <t>2025-01-17 14:45:39</t>
  </si>
  <si>
    <t>2025-01-17 14:45:54</t>
  </si>
  <si>
    <t>SD-057-250117-908751-3436</t>
  </si>
  <si>
    <t>2025-01-17 14:24:51</t>
  </si>
  <si>
    <t>【调研】-80+金卡-普通区域-安丘市-光甫村自然村-18763615555-200M-宽带上网投诉-次数0-202501170000335259</t>
  </si>
  <si>
    <t>2025-01-18 15:25:00</t>
  </si>
  <si>
    <t>202501170000335259</t>
  </si>
  <si>
    <t>202501170000335259#流程受理流水号：20250117142352187636155551086247
客户号码:18763615555
客户姓名:董**
投诉地市:潍坊
来话流水:2025011714233203720895316
宽带账号:18763615555
宽带账号归属地市:潍坊
宽带账号归属区县:安丘市
故障地址:潍坊安丘市慈埠镇光甫村光甫村自然村光甫追加3号箱宋郑金*********
联系电话:18763615555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光功率:-15.17
故障大类:宽带/电视
故障细类:宽带无法上网
携转原因:
故障时间:2025-01-17 14:24:27
具体故障现象:光猫亮红灯，
客户其他诉求:光猫亮红灯，请派修请处理谢谢
;宽带小区$[光甫村自然村]$</t>
  </si>
  <si>
    <t>2025-01-17 14:26:05</t>
  </si>
  <si>
    <t>2025-01-17 14:27:10</t>
  </si>
  <si>
    <t>SD-851-303034-15239-28651</t>
  </si>
  <si>
    <t>SD-057-250117-348057-4687</t>
  </si>
  <si>
    <t>2025-01-17 16:41:18</t>
  </si>
  <si>
    <t>80+普通-普通区域-青州市-碧桂园玖州府-19558609537-300M-宽带上网投诉-次数0-20250117163914X154222779</t>
  </si>
  <si>
    <t>2025-01-18 17:42:00</t>
  </si>
  <si>
    <t>20250117163914X154222779</t>
  </si>
  <si>
    <t xml:space="preserve">流程受理流水号：20250117163847195586095371120683
客户号码:19558609537
客户姓名:铁**
投诉地市:潍坊
来话流水:2025011716382654020823479
宽带账号:19558609537
宽带账号归属地市:潍坊
宽带账号归属区县:青州市
故障地址:潍坊青州市云门山街道范公亭东路碧桂园玖州府14号楼*********
联系电话:19558609537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16:39:00
具体故障现象:光猫亮红灯，
客户其他诉求:
</t>
  </si>
  <si>
    <t>2025-01-17 16:43:13</t>
  </si>
  <si>
    <t>2025-01-17 16:43:39</t>
  </si>
  <si>
    <t>SD-852-262853-960-23321</t>
  </si>
  <si>
    <t>SD-057-250117-236784-3580</t>
  </si>
  <si>
    <t>2025-01-17 14:46:41</t>
  </si>
  <si>
    <t>80+普通-普通区域-安丘市-埠南头村自然村-15866403731-300M-业务受理宽带-次数0-202501170000350932</t>
  </si>
  <si>
    <t>202501170000350932</t>
  </si>
  <si>
    <t>202501170000350932# 宽带账号:15866403731; 联系电话：15866403731，问题类型：此工单为群障修复工单，根据群障全量闭环修复管理要求，为确保客户网络通畅，请装维人员跟进修复网络问题，谢谢！ 
 群障标题：公告。故障描述：潍坊安丘市埠南头村自然村光缆故障，预估24小时恢复，请帮忙拦截,如有需要请联系片区装维师傅李焕江15706307048主叫号码：15095238182.0;该号码仅供参考，请优先联系宽带账号。</t>
  </si>
  <si>
    <t>2025-01-17 14:49:14</t>
  </si>
  <si>
    <t>2025-01-17 14:52:53</t>
  </si>
  <si>
    <t>SD-851-281128-18072-15019</t>
  </si>
  <si>
    <t>SD-057-250117-532847-3538</t>
  </si>
  <si>
    <t>80+金卡-普通区域-潍城区-福安家园-15762686677-1000M-宽带延伸服务-次数0-202501170000345661</t>
  </si>
  <si>
    <t>202501170000345661</t>
  </si>
  <si>
    <t xml:space="preserve">202501170000345661#流程受理流水号：20250117143916157626866771089949
客户号码:15762686677
客户姓名:王*
投诉地市:潍坊
来话流水:2025011714382751720891991
宽带账号:15762686677
宽带账号归属地市:潍坊
宽带账号归属区县:潍城区
故障地址:潍坊潍城区北关街道福寿西街福安家园55号楼
联系电话:15762686677
联系人:先生
工单紧急程度:紧急
是否有升级投诉倾向:否
是否重复投诉:否
是否携转意向:否
是否投诉倾向:否
是否智能网关:智能网关
当前是否在线:是
接入方式:FTTH
是否质差终端:无质差信息
光功率:-22.14
故障大类:宽带/电视
故障细类:宽带延伸服务
携转原因:
故障时间:2025-01-17 14:40:41
具体故障现象:调测其它设备，
</t>
  </si>
  <si>
    <t>2025-01-17 14:44:37</t>
  </si>
  <si>
    <t>2025-01-17 14:44:57</t>
  </si>
  <si>
    <t>SD-851-306831-3135-18800</t>
  </si>
  <si>
    <t>SD-057-250117-487012-2413</t>
  </si>
  <si>
    <t>2025-01-17 12:23:11</t>
  </si>
  <si>
    <t>80+普通-FTTR-普通区域-坊子区-泰晤士小镇-13780838422-1000M-宽带上网投诉-次数0-20250117122122X682792554</t>
  </si>
  <si>
    <t>20250117122122X682792554</t>
  </si>
  <si>
    <t xml:space="preserve">流程受理流水号：20250117121949137808384221061309
客户号码:13780838422
客户姓名:高**
投诉地市:潍坊
来话流水:2025011712185560820830003
宽带账号:13780838422
宽带账号归属地市:潍坊
宽带账号归属区县:坊子区
故障地址:潍坊坊子区坊子新区双羊街泰晤士小镇三期3号楼
联系电话:18706591450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光功率:-17.07
故障大类:宽带/电视
故障细类:宽带无法上网(专席)
携转原因:
故障时间:2025-01-17 12:19:41
具体故障现象:光猫灯正常但电脑手机无法上网，
客户其他诉求:FTTR,关机重启未恢复，搜不到家里的WIFI名称
</t>
  </si>
  <si>
    <t>2025-01-17 12:25:00</t>
  </si>
  <si>
    <t>2025-01-17 12:25:37</t>
  </si>
  <si>
    <t>SD-851-235264-7185-3802</t>
  </si>
  <si>
    <t>SD-057-250117-018294-2462</t>
  </si>
  <si>
    <t>2025-01-17 12:28:28</t>
  </si>
  <si>
    <t>【调研】-80+银卡-普通区域-坊子区-宋家村扩容自然村-13791873235-200M-宽带上网投诉-次数0-202501170000269567</t>
  </si>
  <si>
    <t>202501170000269567</t>
  </si>
  <si>
    <t>202501170000269567#【已关注中国移动10086微信公众号】流程受理流水号：20250117122743137918732351062786
客户号码:13791873235
客户姓名:宋**
投诉地市:潍坊
来话流水:2025011712262579820889432
宽带账号:13791873235
宽带账号归属地市:潍坊
宽带账号归属区县:坊子区
故障地址:潍坊坊子区坊安街办宋家村扩容宋家村扩容自然村宋家二次扩4号集街东宋希春*********
联系电话:13791873235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故障时间:2025-01-17 12:18:10
具体故障现象:光猫亮红灯，插紧屡直光纤线 重启光猫 未恢复
客户其他诉求:
;宽带小区$[宋家村扩容自然村]$</t>
  </si>
  <si>
    <t>2025-01-17 12:30:52</t>
  </si>
  <si>
    <t>2025-01-17 12:31:10</t>
  </si>
  <si>
    <t>SD-851-284392-4878-23069</t>
  </si>
  <si>
    <t>SD-057-250117-914370-3413</t>
  </si>
  <si>
    <t>2025-01-17 14:21:41</t>
  </si>
  <si>
    <t>【调研】-80+普通-FTTR-普通区域-青州市-花园辛自然村-13884715588-1000M-宽带上网投诉-次数0-202501170000329939</t>
  </si>
  <si>
    <t>202501170000329939</t>
  </si>
  <si>
    <t xml:space="preserve">202501170000329939#流程受理流水号：20250117142043138847155881085512
客户号码:13884715588
客户姓名:范**
投诉地市:潍坊
来话流水:2025011714201690520854321
宽带账号:13884715588
宽带账号归属地市:潍坊
宽带账号归属区县:青州市
故障地址:潍坊青州市东夏镇花园辛花园辛自然村13号箱（东街北头范天文）*********
联系电话:13884715588
联系人:先生/女士
工单紧急程度:一般
是否有升级投诉倾向:否
是否重复投诉:否
是否携转意向:否
是否投诉倾向:否
是否智能网关:智能网关
当前是否在线:否
接入方式:FTTH
端到端诊断结果:大面积故障
是否质差终端:是
光功率:无
故障大类:宽带/电视
故障细类:宽带无法上网
携转原因:
故障时间:2025-01-17 14:21:07
具体故障现象:用户无法提供具体故障现象，
客户其他诉求:请协助处理谢谢
</t>
  </si>
  <si>
    <t>2025-01-17 14:38:22</t>
  </si>
  <si>
    <t>2025-01-17 14:38:58</t>
  </si>
  <si>
    <t>SD-851-238728-26619-6344</t>
  </si>
  <si>
    <t>SD-057-250117-467102-3456</t>
  </si>
  <si>
    <t>2025-01-17 14:26:54</t>
  </si>
  <si>
    <t>普通区域-奎文区-十里堡-15963620059-300M-业务受理宽带-次数0-202501170000335209</t>
  </si>
  <si>
    <t>202501170000335209</t>
  </si>
  <si>
    <t>202501170000335209# 宽带账号:15963620059; 联系电话：15963620059，问题类型：此工单为群障修复工单，根据群障全量闭环修复管理要求，为确保客户网络通畅，请装维人员跟进修复网络问题，谢谢！ 
 群障标题：公告。故障描述：潍坊奎文区十里堡光缆故障，预估24小时恢复，请帮忙拦截,如有需要请联系片区装维师傅贺同辉15706307423主叫号码：15963620059.0;该号码仅供参考，请优先联系宽带账号。</t>
  </si>
  <si>
    <t>2025-01-17 14:34:29</t>
  </si>
  <si>
    <t>2025-01-17 14:34:56</t>
  </si>
  <si>
    <t>2025-01-17 14:20:18</t>
  </si>
  <si>
    <t>普通区域-潍城区-城隍庙小区-18363635340-1000M-宽带上网投诉-次数0-202501170000331804 一级督办</t>
  </si>
  <si>
    <t>202501170000331804</t>
  </si>
  <si>
    <t>2025-01-17 14:28:25</t>
  </si>
  <si>
    <t>2025-01-17 14:31:41</t>
  </si>
  <si>
    <t>SD-851-259194-9468-19651</t>
  </si>
  <si>
    <t>SD-057-250117-269103-2507</t>
  </si>
  <si>
    <t>2025-01-17 12:35:02</t>
  </si>
  <si>
    <t>80+钻石-FTTR-普通区域-潍城区-齐家庄社区南区-18863635791-1000M-宽带上网投诉-次数0-202501170000272878</t>
  </si>
  <si>
    <t>202501170000272878</t>
  </si>
  <si>
    <t>202501170000272878#【已关注中国移动10086微信公众号】流程受理流水号：20250117123426188636357911064015
客户号码:18863635791
客户姓名:徐**
投诉地市:潍坊
来话流水:2025011712334252720842897
宽带账号:18863635791
宽带账号归属地市:潍坊
宽带账号归属区县:潍城区
故障地址:潍坊潍城区北关街道月河路齐家庄社区南区11号楼*********
联系电话:18863635791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光功率:-17.85
故障大类:宽带/电视
故障细类:网速慢/上网掉线(专席)
携转原因:
故障时间:2025-01-17 12:32:06
具体故障现象:网速慢卡顿，检查网线，所有网站都慢，超5类网线，千兆路由器，一号千兆口，重启设备,放在宽阔地方. 
客户其他诉求:
;宽带小区$[齐家庄社区南区]$</t>
  </si>
  <si>
    <t>2025-01-17 12:37:08</t>
  </si>
  <si>
    <t>2025-01-17 12:39:01</t>
  </si>
  <si>
    <t>SD-851-314991-21104-11857</t>
  </si>
  <si>
    <t>SD-057-250117-105894-3602</t>
  </si>
  <si>
    <t>2025-01-17 14:47:34</t>
  </si>
  <si>
    <t>80+普通-普通区域-青州市-前饮马商业街-13863626527-300M-宽带上网投诉-次数0-20250117144647X407293941</t>
  </si>
  <si>
    <t>20250117144647X407293941</t>
  </si>
  <si>
    <t xml:space="preserve">【农村网络投诉】流程受理流水号：20250117144551138636265271091659
客户号码:13863626527
客户姓名:徐**
投诉地市:潍坊
来话流水:2025011714414449920836560
宽带账号:13863626527
宽带账号归属地市:潍坊
宽带账号归属区县:青州市
故障地址:潍坊青州市高柳镇前饮马村前饮马商业街1号箱（良超百货）*********
联系电话:13780838322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故障时间:2025-01-17 14:43:16
具体故障现象:宽带网络不通，光猫注册闪烁，已经调试了还是不可以，请协助受理谢谢！
客户其他诉求:
</t>
  </si>
  <si>
    <t>2025-01-17 15:02:07</t>
  </si>
  <si>
    <t>2025-01-17 15:04:10</t>
  </si>
  <si>
    <t>SD-851-316578-17886-7476</t>
  </si>
  <si>
    <t>SD-057-250117-214563-2531</t>
  </si>
  <si>
    <t>2025-01-17 12:36:49</t>
  </si>
  <si>
    <t>80+普通-普通区域-青州市-富贵牡丹园-13561425031-300M-业务受理宽带-次数0-202501170000275644</t>
  </si>
  <si>
    <t>202501170000275644</t>
  </si>
  <si>
    <t>202501170000275644# 宽带账号:13561425031; 联系电话：13561425031，问题类型：此工单为群障修复工单，根据群障全量闭环修复管理要求，为确保客户网络通畅，请装维人员跟进修复网络问题，谢谢！ 
 群障标题：公告。故障描述：潍坊青州市富贵牡丹园光缆故障，预估24小时恢复，请帮忙拦截,如有需要请联系片区装维师傅张泰铭15706307674主叫号码：13561425031.0;该号码仅供参考，请优先联系宽带账号。</t>
  </si>
  <si>
    <t>2025-01-17 12:37:16</t>
  </si>
  <si>
    <t>2025-01-17 12:38:09</t>
  </si>
  <si>
    <t>SD-851-272775-11929-2214</t>
  </si>
  <si>
    <t>SD-057-250117-651082-4775</t>
  </si>
  <si>
    <t>2025-01-17 16:47:18</t>
  </si>
  <si>
    <t>80+银卡-普通区域-青州市-富贵牡丹园-15966070338-500M-业务受理宽带-次数0-202501170000441146</t>
  </si>
  <si>
    <t>202501170000441146</t>
  </si>
  <si>
    <t>202501170000441146# 宽带账号:15966070338; 联系电话：15966070338，问题类型：此工单为群障修复工单，根据群障全量闭环修复管理要求，为确保客户网络通畅，请装维人员跟进修复网络问题，谢谢！ 
 群障标题：公告。故障描述：分支光纤断或OLT检测不到ONT的预期的光信号(LOSi/LOBi)主叫号码：15966070338.0;该号码仅供参考，请优先联系宽带账号。</t>
  </si>
  <si>
    <t>2025-01-17 16:56:07</t>
  </si>
  <si>
    <t>2025-01-17 16:56:29</t>
  </si>
  <si>
    <t>SD-851-320722-5855-29094</t>
  </si>
  <si>
    <t>SD-057-250117-059231-2440</t>
  </si>
  <si>
    <t>2025-01-17 12:26:37</t>
  </si>
  <si>
    <t>普通区域-高密市-乔家屯自然村-15963423835-300M-业务受理宽带-次数0-202501170000268558</t>
  </si>
  <si>
    <t>202501170000268558</t>
  </si>
  <si>
    <t>202501170000268558# 宽带账号:15963423835; 联系电话：15963423835，问题类型：此工单为群障修复工单，根据群障全量闭环修复管理要求，为确保客户网络通畅，请装维人员跟进修复网络问题，谢谢！ 
 群障标题：公告。故障描述：潍坊高密市乔家屯自然村光缆故障，预估24小时恢复，请帮忙拦截,如有需要请联系片区装维师傅张金磊15706307305主叫号码：15963423835.0;该号码仅供参考，请优先联系宽带账号。</t>
  </si>
  <si>
    <t>2025-01-17 12:43:46</t>
  </si>
  <si>
    <t>2025-01-17 12:44:14</t>
  </si>
  <si>
    <t>SD-057-250117-261493-3403</t>
  </si>
  <si>
    <t>2025-01-17 14:20:35</t>
  </si>
  <si>
    <t>普通区域-坊子区-null-18366323196-宽带上网投诉-次数0-20250117141849X729417293</t>
  </si>
  <si>
    <t>2025-01-18 15:21:00</t>
  </si>
  <si>
    <t>20250117141849X729417293</t>
  </si>
  <si>
    <t xml:space="preserve">【农村网络投诉】流程受理流水号：20250117141616183663231961084408
客户号码:18366323196
客户姓名:姜**
投诉地市:潍坊
来话流水:2025011714155843520899745
宽带账号:18366323196
宽带账号归属地市:潍坊
宽带账号归属区县:坊子区
故障地址:潍坊坊子区太堡庄街道（太堡庄）东七戈庄行政村东七戈庄9号箱*********
联系电话:18369396617
联系人:先生/女士
工单紧急程度:紧急
是否有升级投诉倾向:否
是否重复投诉:否
是否携转意向:否
是否投诉倾向:否
是否智能网关:非智能网关
当前是否在线:否
接入方式:--
端到端诊断结果:状态正常
是否质差终端:无质差信息
光功率:无
故障大类:宽带/电视
故障细类:宽带无法上网
携转原因:
故障时间:2025-01-17 14:17:26
具体故障现象:提示网络无法连接，
客户其他诉求:客户要求今天尽快处理
</t>
  </si>
  <si>
    <t>2025-01-17 15:43:40</t>
  </si>
  <si>
    <t>SD-057-250117-761843-6942</t>
  </si>
  <si>
    <t>2025-01-17 20:18:57</t>
  </si>
  <si>
    <t>80+白金-普通区域-潍城区-苗圃一路社区-18363672299-1000M-宽带上网投诉-次数0-202501170000550639</t>
  </si>
  <si>
    <t>202501170000550639</t>
  </si>
  <si>
    <t>202501170000550639#流程受理流水号：20250117201742183636722991159822
客户号码:18363672299
客户姓名:曹**
投诉地市:潍坊
来话流水:2025011720172860920838762
宽带账号:18363672299
宽带账号归属地市:潍坊
宽带账号归属区县:潍城区
故障地址:潍坊潍城区北关街道苗圃一路苗圃一路社区6号楼*********
联系电话:18363672299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20:25:00
具体故障现象:光猫亮红灯，
客户其他诉求:18363672299客户来电，对本机宽带无法正常使用，光猫亮红灯，强烈要求师傅尽快上门检修，谢谢
;宽带小区$[苗圃一路社区]$</t>
  </si>
  <si>
    <t>2025-01-17 20:39:53</t>
  </si>
  <si>
    <t>2025-01-17 20:40:16</t>
  </si>
  <si>
    <t>SD-057-250117-421895-6922</t>
  </si>
  <si>
    <t>2025-01-17 20:16:32</t>
  </si>
  <si>
    <t>80+普通-普通区域-寿光市-兆祥小区-15953676667-1000M-业务受理宽带-次数0-202501170000549619</t>
  </si>
  <si>
    <t>202501170000549619</t>
  </si>
  <si>
    <t>202501170000549619# 宽带账号:15953676667; 联系电话：15953676667，问题类型：此工单为群障修复工单，根据群障全量闭环修复管理要求，为确保客户网络通畅，请装维人员跟进修复网络问题，谢谢！ 
 群障标题：公告。故障描述：潍坊寿光市兆祥小区光缆故障，预估24小时恢复，请帮忙拦截,如有需要请联系片区装维师傅董鑫涛15706307743主叫号码：15953676667.0;该号码仅供参考，请优先联系宽带账号。</t>
  </si>
  <si>
    <t>2025-01-17 20:33:29</t>
  </si>
  <si>
    <t>2025-01-17 20:33:48</t>
  </si>
  <si>
    <t>SD-851-242795-2416-26205</t>
  </si>
  <si>
    <t>SD-057-250117-126759-3545</t>
  </si>
  <si>
    <t>2025-01-17 14:41:01</t>
  </si>
  <si>
    <t>普通区域-高密市-顾家岭-18615909678-1000M-宽带上网投诉-次数0-20250117143823X903623564</t>
  </si>
  <si>
    <t>20250117143823X903623564</t>
  </si>
  <si>
    <t xml:space="preserve">【农村网络投诉】流程受理流水号：20250117143242186159096781088385
客户号码:18615909678
客户姓名:徐*
投诉地市:潍坊
来话流水:2025011714314401320801439
宽带账号:18615909678
宽带账号归属地市:潍坊
宽带账号归属区县:高密市
故障地址:潍坊高密市井沟镇顾家岭行政村顾家岭安利国东墙K3号*********
联系电话:15094970444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故障细类:宽带无法上网
携转原因:
故障时间:2025-01-17 14:32:51
具体故障现象:光猫亮红灯，
客户其他诉求:
</t>
  </si>
  <si>
    <t>2025-01-17 14:42:57</t>
  </si>
  <si>
    <t>2025-01-17 14:43:17</t>
  </si>
  <si>
    <t>SD-851-271579-9749-16092</t>
  </si>
  <si>
    <t>SD-057-250117-139056-2448</t>
  </si>
  <si>
    <t>2025-01-17 12:26:53</t>
  </si>
  <si>
    <t>普通区域-寿光市-胡营孙村自然村-15263646097-1000M-宽带延伸服务-次数0-202501170000267845</t>
  </si>
  <si>
    <t>202501170000267845</t>
  </si>
  <si>
    <t xml:space="preserve">202501170000267845#流程受理流水号：20250117122509152636460971062302
客户号码:15263646097
客户姓名:张**
投诉地市:潍坊
来话流水:2025011712233415020867171
宽带账号:15263646097
宽带账号归属地市:潍坊
宽带账号归属区县:寿光市
故障地址:潍坊寿光市胡营胡营孙村胡营孙村自然村胡营孙村东南扩容*********
联系电话:15263646097
联系人:先生/女士
工单紧急程度:非常紧急
是否有升级投诉倾向:否
是否重复投诉:否
是否携转意向:否
是否投诉倾向:否
是否智能网关:智能网关
当前是否在线:否
接入方式:--
是否质差终端:无质差信息
光功率:无
故障大类:宽带/电视
故障细类:宽带延伸服务
携转原因:
故障时间:2025-01-17 12:22:38
具体故障现象:已排查客户设备指示灯，查询光信号红灯，已指导捋顺插紧光纤线，重启光猫未恢复，记录反馈
</t>
  </si>
  <si>
    <t>2025-01-17 12:27:55</t>
  </si>
  <si>
    <t>2025-01-17 12:28:10</t>
  </si>
  <si>
    <t>SD-851-293846-31211-17129</t>
  </si>
  <si>
    <t>SD-057-250117-462035-2468</t>
  </si>
  <si>
    <t>2025-01-17 12:29:06</t>
  </si>
  <si>
    <t>【调研】-普通区域-青州市-大王家庄村自然村-13780886827-200M-宽带上网投诉-次数0-20250117122625X985407340</t>
  </si>
  <si>
    <t>20250117122625X985407340</t>
  </si>
  <si>
    <t xml:space="preserve">【农村网络投诉】流程受理流水号：20250117122548137808868271062410
客户号码:13780886827
客户姓名:王**
投诉地市:潍坊
来话流水:2025011712204960520845029
宽带账号:13780886827
宽带账号归属地市:潍坊
宽带账号归属区县:青州市
故障地址:潍坊青州市黄楼街道大王家庄村大王家庄村自然村二次扩容4号箱（王文明）*********
联系电话:13780886827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光功率:-25.37
故障大类:宽带/电视
故障细类:网速慢/上网掉线(专席)
携转原因:
故障时间:2025-01-17 12:28:03
具体故障现象:提示网络无法连接，
客户其他诉求:
</t>
  </si>
  <si>
    <t>2025-01-17 12:36:37</t>
  </si>
  <si>
    <t>SD-057-250117-159206-3462</t>
  </si>
  <si>
    <t>2025-01-17 14:27:12</t>
  </si>
  <si>
    <t>【调研】-80+普通-(目标)普通区域-青州市-二府村-15726468918-300M-业务受理宽带-次数0-202501170000335508</t>
  </si>
  <si>
    <t>202501170000335508</t>
  </si>
  <si>
    <t>202501170000335508# 宽带账号:15726468918; 联系电话：15726468918，问题类型：此工单为群障修复工单，根据群障全量闭环修复管理要求，为确保客户网络通畅，请装维人员跟进修复网络问题，谢谢！ 
 群障标题：公告。故障描述：潍坊青州市二府村主缆故障，预估24小时恢复，请帮忙拦截。主叫号码：15726468918.0;该号码仅供参考，请优先联系宽带账号。</t>
  </si>
  <si>
    <t>2025-01-17 14:35:16</t>
  </si>
  <si>
    <t>2025-01-17 14:35:33</t>
  </si>
  <si>
    <t>SD-057-250117-398412-6884</t>
  </si>
  <si>
    <t>2025-01-17 20:10:12</t>
  </si>
  <si>
    <t>80+银卡-普通区域-高密市-交管所宿舍-13791872010-500M-魔百和投诉-次数0-202501170000548958</t>
  </si>
  <si>
    <t>202501170000548958</t>
  </si>
  <si>
    <t>202501170000548958#流程受理流水号：20250117200825137918720101158710
客户号码:13791872010
客户姓名:尚**
投诉地市:潍坊
来话流水:2025011720061999020888670
宽带账号:13791872010
宽带账号归属地市:潍坊
宽带账号归属区县:高密市
故障地址:潍坊高密市北大王庄
联系电话:13583627765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故障细类:移动高清电视故障(专席)
携转原因:
故障时间:2025-01-17 20:08:20
魔百和单播/组播:单播
具体故障现象:客户无法完成线上指导  
客户其他诉求:
魔百和单/组播：单播;宽带小区$[交管所宿舍]$</t>
  </si>
  <si>
    <t>2025-01-17 20:20:51</t>
  </si>
  <si>
    <t>2025-01-17 20:22:14</t>
  </si>
  <si>
    <t>SD-057-250117-219458-6924</t>
  </si>
  <si>
    <t>2025-01-17 20:16:40</t>
  </si>
  <si>
    <t>80+白金-普通区域-寿光市-圣和居-13626363209-500M-业务受理宽带-次数0-202501170000550436</t>
  </si>
  <si>
    <t>202501170000550436</t>
  </si>
  <si>
    <t>202501170000550436# 宽带账号:13626363209; 联系电话：13626363209，问题类型：此工单为群障修复工单，根据群障全量闭环修复管理要求，为确保客户网络通畅，请装维人员跟进修复网络问题，谢谢！ 
 群障标题：公告。故障描述：潍坊寿光市圣和居光缆故障，预估24小时恢复，请帮忙拦截,如有需要请联系片区装维师傅王晓宁15053691091主叫号码：15953676667.0;该号码仅供参考，请优先联系宽带账号。</t>
  </si>
  <si>
    <t>2025-01-17 20:35:13</t>
  </si>
  <si>
    <t>2025-01-17 20:35:39</t>
  </si>
  <si>
    <t>SD-851-292982-27992-21416</t>
  </si>
  <si>
    <t>SD-057-250117-329745-4762</t>
  </si>
  <si>
    <t>2025-01-17 16:46:57</t>
  </si>
  <si>
    <t>普通区域-寿光市-南范村-18353661237-300M-宽带上网投诉-次数0-20250117093659X819267798</t>
  </si>
  <si>
    <t>2025-01-18 17:47:00</t>
  </si>
  <si>
    <t>20250117093659X819267798</t>
  </si>
  <si>
    <t>平台流水号部转-20250100169548申诉信息流水号部-20250100166998范成强联系电话18353661237申诉涉及号码18353661237潍坊2025-01-16 13:30:37 宽带断裂，不给修，打电话问什么时候能修好，不清楚，没有具体时间，就知道含糊其辞
此投诉为工信部自查单，请立即联系客户处理，做好沟通解释工作，并于第3个工作日的17：00前将投诉处理报告上传至工单附件中。</t>
  </si>
  <si>
    <t>2025-01-17 16:54:09</t>
  </si>
  <si>
    <t>2025-01-17 17:01:09</t>
  </si>
  <si>
    <t>SD-851-256219-8142-12003</t>
  </si>
  <si>
    <t>SD-057-250117-906175-3539</t>
  </si>
  <si>
    <t>80+银卡-普通区域-高密市-芝兰一村自然村-15275361462-1000M-宽带延伸服务-次数0-202501170000344095</t>
  </si>
  <si>
    <t>202501170000344095</t>
  </si>
  <si>
    <t xml:space="preserve">202501170000344095#流程受理流水号：20250117143913152753614621089934
客户号码:15275361462
客户姓名:冷**
投诉地市:潍坊
来话流水:2025011714374866020883446
宽带账号:15275361462
宽带账号归属地市:潍坊
宽带账号归属区县:高密市
故障地址:潍坊高密市朝阳街道芝兰一村芝兰一村自然村芝兰一9#冷梅屋山*********
联系电话:15866150854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故障时间:2025-01-17 14:37:40
具体故障现象:光信号红灯 插紧捋顺光纤线，重启未恢复 谢谢
</t>
  </si>
  <si>
    <t>2025-01-17 14:47:39</t>
  </si>
  <si>
    <t>2025-01-17 14:47:56</t>
  </si>
  <si>
    <t>SD-057-250117-853409-3612</t>
  </si>
  <si>
    <t>2025-01-17 14:49:18</t>
  </si>
  <si>
    <t>【调研】-80+普通-(目标)普通区域-青州市-平章府-13573677261-1000M-宽带上网投诉-次数0-202501170000353430</t>
  </si>
  <si>
    <t>202501170000353430</t>
  </si>
  <si>
    <t>202501170000353430#流程受理流水号：20250117144854135736772611092485
客户号码:13573677261
客户姓名:崔*
投诉地市:潍坊
来话流水:2025011714472458720814253
宽带账号:13573677261
宽带账号归属地市:潍坊
宽带账号归属区县:青州市
故障地址:潍坊青州市云门山街道益王府平章府东19号楼*********
联系电话:13573677261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故障细类:网速慢/上网掉线(专席)
携转原因:
故障时间:2025-01-17 14:51:11
具体故障现象:网速慢卡顿，
客户其他诉求:
;宽带小区$[平章府]$</t>
  </si>
  <si>
    <t>2025-01-17 14:58:36</t>
  </si>
  <si>
    <t>SD-057-250117-978452-2393</t>
  </si>
  <si>
    <t>2025-01-17 12:19:58</t>
  </si>
  <si>
    <t>【调研】-普通区域-昌邑市-永和苑宿舍区-15853629239-200M-宽带上网投诉-次数0-202501170000265311 二级督办</t>
  </si>
  <si>
    <t>202501170000265311</t>
  </si>
  <si>
    <t>202501170000265311#【已关注中国移动10086微信公众号】流程受理流水号：20250117121647158536292391060766
客户号码:15853629239
客户姓名:张**
投诉地市:潍坊
来话流水:2025011712160501620806698
宽带账号:15853629239
宽带账号归属地市:潍坊
宽带账号归属区县:昌邑市
故障地址:潍坊昌邑市城区富昌街永和苑宿舍区8号楼*********
联系电话:15853629239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故障细类:宽带网速慢/卡顿
携转原因:
故障时间:2025-01-17 12:17:00
具体故障现象:网速慢卡顿，
客户其他诉求:要求退还无法使用期间的宽带费用，
;宽带小区$[永和苑宿舍区]$</t>
  </si>
  <si>
    <t>2025-01-17 12:25:48</t>
  </si>
  <si>
    <t>2025-01-17 12:26:09</t>
  </si>
  <si>
    <t>SD-057-250117-895071-2446</t>
  </si>
  <si>
    <t>2025-01-17 12:26:49</t>
  </si>
  <si>
    <t>【调研】-80+银卡-普通区域-青州市-佳华·香墅-15288825257-1000M-业务受理宽带-次数0-202501170000268923</t>
  </si>
  <si>
    <t>202501170000268923</t>
  </si>
  <si>
    <t>202501170000268923# 宽带账号:15288825257; 联系电话：15288825257，问题类型：此工单为群障修复工单，根据群障全量闭环修复管理要求，为确保客户网络通畅，请装维人员跟进修复网络问题，谢谢！ 
 群障标题：公告。故障描述：潍坊青州市佳华·香墅光缆故障，预估24小时恢复，请帮忙拦截,如有需要请联系片区装维师傅张泰铭15706307674主叫号码：18363675345.0;该号码仅供参考，请优先联系宽带账号。</t>
  </si>
  <si>
    <t>2025-01-17 12:27:52</t>
  </si>
  <si>
    <t>2025-01-17 12:28:48</t>
  </si>
  <si>
    <t>SD-851-269899-10473-29087</t>
  </si>
  <si>
    <t>SD-057-250117-679153-6920</t>
  </si>
  <si>
    <t>2025-01-17 20:16:29</t>
  </si>
  <si>
    <t>【调研】-80+普通-普通区域-寿光市-寿光文苑小区三-13583656625-500M-业务受理宽带-次数0-202501170000551590</t>
  </si>
  <si>
    <t>202501170000551590</t>
  </si>
  <si>
    <t>202501170000551590# 宽带账号:13583656625; 联系电话：13583656625，问题类型：此工单为群障修复工单，根据群障全量闭环修复管理要求，为确保客户网络通畅，请装维人员跟进修复网络问题，谢谢！ 
 群障标题：公告。故障描述：潍坊寿光市寿光文苑小区三主缆故障，预估24小时恢复，请帮忙拦截。主叫号码：13583656625.0;该号码仅供参考，请优先联系宽带账号。</t>
  </si>
  <si>
    <t>2025-01-17 20:31:19</t>
  </si>
  <si>
    <t>2025-01-17 20:31:39</t>
  </si>
  <si>
    <t>SD-057-250117-829671-3020</t>
  </si>
  <si>
    <t>2025-01-17 13:36:45</t>
  </si>
  <si>
    <t>【调研】-80+银卡-普通区域-寿光市-紫金花园-13583655610-1000M-业务受理宽带-次数0-202501170000302266</t>
  </si>
  <si>
    <t>202501170000302266</t>
  </si>
  <si>
    <t>202501170000302266#【已关注中国移动10086微信公众号】 宽带账号:13583655610; 联系电话：13583655610，问题类型：此工单为群障修复工单，根据群障全量闭环修复管理要求，为确保客户网络通畅，请装维人员跟进修复网络问题，谢谢！ 
 群障标题：公告。故障描述：潍坊寿光市紫金花园光缆故障，预估24小时恢复，请帮忙拦截,如有需要请联系片区装维师傅李树桐15706307769主叫号码：18453609071.0;该号码仅供参考，请优先联系宽带账号。</t>
  </si>
  <si>
    <t>2025-01-17 13:48:22</t>
  </si>
  <si>
    <t>2025-01-17 13:48:47</t>
  </si>
  <si>
    <t>SD-851-292307-1611-17745</t>
  </si>
  <si>
    <t>SD-057-250117-618472-6972</t>
  </si>
  <si>
    <t>2025-01-17 20:23:14</t>
  </si>
  <si>
    <t>普通区域-高密市-人民大街西969号醴泉商住城-13854450277-1000M-魔百和投诉-次数0-20250117202214X534976705</t>
  </si>
  <si>
    <t>20250117202214X534976705</t>
  </si>
  <si>
    <t>流程受理流水号：20250117202129138544502771160273
客户号码:13854450277
客户姓名:孙**
投诉地市:潍坊
来话流水:2025011720134962820822582
宽带账号:13854450277
宽带账号归属地市:潍坊
宽带账号归属区县:高密市
故障地址:潍坊高密市醴泉街道人民大街人民大街西969号醴泉商住城1号楼5单元
联系电话:13853683387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故障细类:移动高清电视故障(专席)
携转原因:
故障时间:2025-01-17 20:22:06
魔百和单播/组播:单播
具体故障现象:51024
客户其他诉求:
魔百和单/组播：单播</t>
  </si>
  <si>
    <t>2025-01-17 20:24:07</t>
  </si>
  <si>
    <t>2025-01-17 20:25:12</t>
  </si>
  <si>
    <t>SD-851-241907-3818-10209</t>
  </si>
  <si>
    <t>SD-057-250117-718429-6977</t>
  </si>
  <si>
    <t>2025-01-17 20:25:38</t>
  </si>
  <si>
    <t>80+普通-普通区域-奎文区-恒联玉苑-13964673745-500M-宽带上网投诉-次数0-202501170000554408</t>
  </si>
  <si>
    <t>202501170000554408</t>
  </si>
  <si>
    <t xml:space="preserve">202501170000554408#【已关注中国移动10086微信公众号】流程受理流水号：20250117202431139646737451160623
客户号码:13964673745
客户姓名:马**
投诉地市:潍坊
来话流水:2025011720241448420868252
宽带账号:13964673745
宽带账号归属地市:潍坊
宽带账号归属区县:奎文区
故障地址:潍坊奎文区北苑街道玉清街恒联玉苑9号楼*********
联系电话:13964673745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故障时间:2025-01-17 20:24:48
具体故障现象:提示网络无法连接，
客户其他诉求:客户侧为质差终端，要求上门更换终端并一并处理故障问题。
</t>
  </si>
  <si>
    <t>2025-01-17 20:32:42</t>
  </si>
  <si>
    <t>2025-01-17 20:33:04</t>
  </si>
  <si>
    <t>SD-851-228213-21534-27257</t>
  </si>
  <si>
    <t>2025-01-17 20:22:56</t>
  </si>
  <si>
    <t>【调研】-普通区域-寿光市-银丰新都-13455660613-500M-宽带上网投诉-次数0-202501170000552538 一级督办</t>
  </si>
  <si>
    <t>202501170000552538</t>
  </si>
  <si>
    <t>2025-01-17 20:25:43</t>
  </si>
  <si>
    <t>2025-01-17 20:26:07</t>
  </si>
  <si>
    <t>SD-057-250117-097512-7002</t>
  </si>
  <si>
    <t>2025-01-17 20:28:01</t>
  </si>
  <si>
    <t>普通区域-寒亭区-裕景苑小区-15853672066-100M-魔百和投诉-次数0-202501170000552938</t>
  </si>
  <si>
    <t>202501170000552938</t>
  </si>
  <si>
    <t>202501170000552938#【已关注中国移动10086微信公众号】流程受理流水号：20250117202700158536720661160896
客户号码:15853672066
客户姓名:丛**
投诉地市:潍坊
来话流水:2025011720222872120860740
宽带账号:15853672066
宽带账号归属地市:潍坊
宽带账号归属区县:寒亭区
故障地址:潍坊寒亭区寒亭街道益新街裕景苑小区10号楼*********
联系电话:15853672066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故障时间:2025-01-17 20:27:21
魔百和单播/组播:单播
具体故障现象:电视机提示无信号，指导操作未恢复请协助谢谢
客户其他诉求:
魔百和单/组播：单播;宽带小区$[裕景苑小区]$</t>
  </si>
  <si>
    <t>2025-01-17 20:32:14</t>
  </si>
  <si>
    <t>2025-01-17 20:32:36</t>
  </si>
  <si>
    <t>SD-057-250117-134286-76</t>
  </si>
  <si>
    <t>2025-01-17 08:27:57</t>
  </si>
  <si>
    <t>【调研】-80+普通-普通区域-坊子区-水韵华庭-15069652906-300M-宽带上网投诉-次数0-202501170000092190</t>
  </si>
  <si>
    <t>202501170000092190</t>
  </si>
  <si>
    <t>202501170000092190#流程受理流水号：20250117082719150696529061000463
客户号码:15069652906
客户姓名:张**
投诉地市:潍坊
来话流水:2025011708265776520897936
宽带账号:15069652906
宽带账号归属地市:潍坊
宽带账号归属区县:坊子区
故障地址:潍坊坊子区坊子新区双羊街水韵华庭5号楼*********
联系电话:15069652906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故障时间:2025-01-17 08:27:43
具体故障现象:光猫亮红灯，
客户其他诉求:
;宽带小区$[水韵华庭]$</t>
  </si>
  <si>
    <t>2025-01-17 08:33:46</t>
  </si>
  <si>
    <t>2025-01-17 08:34:27</t>
  </si>
  <si>
    <t>SD-851-289476-25687-6202</t>
  </si>
  <si>
    <t>SD-057-250117-861350-3021</t>
  </si>
  <si>
    <t>2025-01-17 13:36:48</t>
  </si>
  <si>
    <t>【调研】-80+银卡-普通区域-高密市-恒基新时代-18853679073-500M-业务受理宽带-次数0-202501170000303829</t>
  </si>
  <si>
    <t>202501170000303829</t>
  </si>
  <si>
    <t>202501170000303829#【已关注中国移动10086微信公众号】 宽带账号:18853679073; 联系电话：18853679073，问题类型：此工单为群障修复工单，根据群障全量闭环修复管理要求，为确保客户网络通畅，请装维人员跟进修复网络问题，谢谢！ 
 群障标题：公告。故障描述：潍坊高密市恒基新时代光缆故障，预估24小时恢复，请帮忙拦截,如有需要请联系片区装维师傅单浩特15706307300主叫号码：13267898923.0;该号码仅供参考，请优先联系宽带账号。</t>
  </si>
  <si>
    <t>2025-01-17 13:39:40</t>
  </si>
  <si>
    <t>2025-01-17 13:40:02</t>
  </si>
  <si>
    <t>SD-057-250117-935076-6986</t>
  </si>
  <si>
    <t>2025-01-17 20:26:15</t>
  </si>
  <si>
    <t>【重投】-普通区域-寿光市-寨子村自然村-15866581808-200M-宽带上网投诉-次数0-20250117202415X655481828</t>
  </si>
  <si>
    <t>20250117202415X655481828</t>
  </si>
  <si>
    <t xml:space="preserve">【农村网络投诉】流程受理流水号：20250117201955158665818081160076
客户号码:15866581808
客户姓名:孙**
投诉地市:潍坊
来话流水:2025011720191862120846629
宽带账号:15866581808
宽带账号归属地市:潍坊
宽带账号归属区县:寿光市
故障地址:潍坊寿光市纪台镇寨子村寨子村自然村46号箱*********
联系电话:15269053908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故障细类:宽带无法上网
携转原因:
故障时间:2025-01-17 20:20:28
具体故障现象:用户无法提供具体故障现象，
客户其他诉求:要求补偿流量费，
</t>
  </si>
  <si>
    <t>2025-01-17 20:32:40</t>
  </si>
  <si>
    <t>2025-01-17 20:33:12</t>
  </si>
  <si>
    <t>SD-851-269033-22278-10033</t>
  </si>
  <si>
    <t>SD-057-250117-915843-7017</t>
  </si>
  <si>
    <t>2025-01-17 20:29:06</t>
  </si>
  <si>
    <t>80+普通-普通区域-寿光市-益寿园小区-15864406067-500M-魔百和投诉-次数0-20250117202700X820437990</t>
  </si>
  <si>
    <t>20250117202700X820437990</t>
  </si>
  <si>
    <t>流程受理流水号：20250117202612158644060671160798
客户号码:15864406067
客户姓名:渠**
投诉地市:潍坊
来话流水:2025011720233755520865679
宽带账号:15864406067
宽带账号归属地市:潍坊
宽带账号归属区县:寿光市
故障地址:潍坊寿光市台头镇台头镇区益寿园小区8号楼*********
联系电话:19806228123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光功率:-16.71
故障大类:宽带/电视
故障细类:移动高清电视故障(专席)
携转原因:
故障时间:2025-01-17 20:29:20
魔百和单播/组播:组播
具体故障现象:电视无信号：宽带正常使用，电视“无信号”，机顶盒亮绿灯，尝试切换信号源无效，指导拔插高清线，未恢复，请处理，谢谢。
客户其他诉求:
魔百和单/组播：组播</t>
  </si>
  <si>
    <t>2025-01-17 20:32:09</t>
  </si>
  <si>
    <t>2025-01-17 20:32:27</t>
  </si>
  <si>
    <t>SD-057-250117-046273-3049</t>
  </si>
  <si>
    <t>2025-01-17 13:39:00</t>
  </si>
  <si>
    <t>80+白金-普通区域-青州市-青州市古城阜财门商业街-13806473550-1000M-宽带上网投诉-次数0-202501170000302890</t>
  </si>
  <si>
    <t>202501170000302890</t>
  </si>
  <si>
    <t>202501170000302890#客户反映电视无法观看，提示之差路由器，线上排障未恢复，请协助处理。谢谢  联系人：女士 联系电话：本机 流水：2025011713341544020859593</t>
  </si>
  <si>
    <t>2025-01-17 13:42:00</t>
  </si>
  <si>
    <t>2025-01-17 13:42:34</t>
  </si>
  <si>
    <t>SD-851-298280-40468-17605</t>
  </si>
  <si>
    <t>SD-057-250117-167493-6976</t>
  </si>
  <si>
    <t>2025-01-17 20:25:10</t>
  </si>
  <si>
    <t>普通区域-潍城区-(铁通)清华园-15165640335-300M-宽带延伸服务-次数0-202501170000553621</t>
  </si>
  <si>
    <t>202501170000553621</t>
  </si>
  <si>
    <t xml:space="preserve">202501170000553621#流程受理流水号：20250117202447151656403351160664
客户号码:15165640335
客户姓名:李**
投诉地市:潍坊
来话流水:2025011720220287820858855
宽带账号:15165640335
宽带账号归属地市:潍坊
宽带账号归属区县:潍城区
故障地址:潍坊潍城区西关街道福寿西街（铁通）清华园3号楼*********
联系电话:15165640335
联系人:先生/女士
工单紧急程度:一般
是否有升级投诉倾向:否
是否重复投诉:否
是否携转意向:否
是否投诉倾向:否
是否智能网关:智能网关
当前是否在线:是
接入方式:FTTH
是否质差终端:无质差信息
光功率:-17.18
故障大类:宽带/电视
故障细类:宽带延伸服务
携转原因:
故障时间:2025-01-17 21:20:00
具体故障现象:调测其它设备，
</t>
  </si>
  <si>
    <t>2025-01-17 20:33:05</t>
  </si>
  <si>
    <t>2025-01-17 20:33:23</t>
  </si>
  <si>
    <t>SD-057-250117-396427-6958</t>
  </si>
  <si>
    <t>2025-01-17 20:21:10</t>
  </si>
  <si>
    <t>【调研】-(目标)普通区域-奎文区-大观天下一期-13646466921-300M-宽带上网投诉-次数0-202501170000552021</t>
  </si>
  <si>
    <t>202501170000552021</t>
  </si>
  <si>
    <t>202501170000552021#【已关注中国移动10086微信公众号】流程受理流水号：20250117202016136464669211160128
客户号码:13646466921
客户姓名:葛**
投诉地市:潍坊
来话流水:2025011720190857920845941
宽带账号:13646466921
宽带账号归属地市:潍坊
宽带账号归属区县:高新
故障地址:潍坊高新高新城区东方路大观天下（不是二期）13号楼2-401
联系电话:13646466921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光功率:-16.05
故障大类:宽带/电视
故障细类:网速慢/上网掉线(专席)
携转原因:
故障时间:2025-01-17 20:16:55
具体故障现象:网速慢卡顿，千兆路由器无遮挡   插口无问题  重启未恢复
客户其他诉求:
;宽带小区$[大观天下一期]$</t>
  </si>
  <si>
    <t>2025-01-17 20:32:29</t>
  </si>
  <si>
    <t>2025-01-17 20:33:45</t>
  </si>
  <si>
    <t>SD-057-250117-324591-3007</t>
  </si>
  <si>
    <t>2025-01-17 13:35:56</t>
  </si>
  <si>
    <t>80+金卡-普通区域-奎文区-万达广场片区-15265445555-1000M-宽带上网投诉-次数0-202501170000302441</t>
  </si>
  <si>
    <t>202501170000302441</t>
  </si>
  <si>
    <t>202501170000302441#宽带账号：15265445555；联系电话：15753673300宽带地址：潍坊奎文区东关街道福寿街万达广场片区万达华府5号楼*；客户来电反映宽带无法使用，客户异机来电报修，线上指导无法配合操作，要求上门处理，来电流水：2025011713324810720847880</t>
  </si>
  <si>
    <t>2025-01-17 13:38:15</t>
  </si>
  <si>
    <t>2025-01-17 13:38:33</t>
  </si>
  <si>
    <t>SD-851-274516-276-8680</t>
  </si>
  <si>
    <t>SD-057-250117-024739-2986</t>
  </si>
  <si>
    <t>2025-01-17 13:32:25</t>
  </si>
  <si>
    <t>普通区域-高密市-槐家自然村-18754450609-300M-宽带上网投诉-次数0-202501170000301214</t>
  </si>
  <si>
    <t>202501170000301214</t>
  </si>
  <si>
    <t>202501170000301214#宽带账号：18754450609；宽带地址：潍坊高密市大牟家镇槐家槐家自然村高密槐家村李积风5号箱*********；接入方式：FTTH，当前是否在线：在线，端到端诊断结果：客户侧设备问题，是否智能网关：，客户反映无法上网，要求尽快处理回复！联系电话：18754450609</t>
  </si>
  <si>
    <t>2025-01-17 13:39:42</t>
  </si>
  <si>
    <t>2025-01-17 13:41:03</t>
  </si>
  <si>
    <t>SD-057-250117-791856-21</t>
  </si>
  <si>
    <t>2025-01-17 07:12:06</t>
  </si>
  <si>
    <t>【调研】-80+金卡-(目标)普通区域-奎文区-中建大观天下（含一三期）-13963639752-1000M-宽带上网投诉-次数0-202501170000091740</t>
  </si>
  <si>
    <t>202501170000091740</t>
  </si>
  <si>
    <t>202501170000091740#【已关注中国移动10086微信公众号】流程受理流水号：20250117071110139636397521000066
客户号码:13963639752
客户姓名:张**
投诉地市:潍坊
来话流水:2025011707091870720813649
宽带账号:13963639752
宽带账号归属地市:潍坊
宽带账号归属区县:高新
故障地址:潍坊高新高新城区东方路中建大观天下（含一三期）19号楼（三期）*********
联系电话:15094997652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07:11:28
具体故障现象:打不开网页，
客户其他诉求:
;宽带小区$[中建大观天下（含一三期）]$</t>
  </si>
  <si>
    <t>2025-01-17 07:28:58</t>
  </si>
  <si>
    <t>2025-01-17 07:30:04</t>
  </si>
  <si>
    <t>SD-851-265892-26253-28347</t>
  </si>
  <si>
    <t>SD-057-250117-870195-3040</t>
  </si>
  <si>
    <t>2025-01-17 13:38:17</t>
  </si>
  <si>
    <t>【调研】-80+银卡-普通区域-青州市-青州豪庭-15762598618-300M-宽带上网投诉-次数0-202501170000301588</t>
  </si>
  <si>
    <t>202501170000301588</t>
  </si>
  <si>
    <t xml:space="preserve">202501170000301588#宽带账号：15762598618；宽带地址：潍坊青州市王府街道尧王山西路青州豪庭2号楼；客户来电反映宽带/移动高清*****，客户不在现场，无法配合线上指导/客户不配合排障，要求上门，请协助处理，谢谢！联系电话：15762598618；联系人：先生；来电流水：2025011713331900120851892
</t>
  </si>
  <si>
    <t>2025-01-17 13:40:10</t>
  </si>
  <si>
    <t>2025-01-17 13:42:08</t>
  </si>
  <si>
    <t>SD-057-250117-012594-3023</t>
  </si>
  <si>
    <t>2025-01-17 13:36:50</t>
  </si>
  <si>
    <t>【调研】-普通区域-青州市-赵铺-18369671730-300M-业务受理宽带-次数0-202501170000304429</t>
  </si>
  <si>
    <t>202501170000304429</t>
  </si>
  <si>
    <t>202501170000304429#【已关注中国移动10086微信公众号】 宽带账号:18369671730; 联系电话：18369671730，问题类型：此工单为群障修复工单，根据群障全量闭环修复管理要求，为确保客户网络通畅，请装维人员跟进修复网络问题，谢谢！ 
 群障标题：公告。故障描述：潍坊青州市赵铺光缆故障，预估24小时恢复，请帮忙拦截,如有需要请联系片区装维师傅董宝泉15706307660主叫号码：18369671730.0;该号码仅供参考，请优先联系宽带账号。</t>
  </si>
  <si>
    <t>2025-01-17 13:40:22</t>
  </si>
  <si>
    <t>SD-057-250117-974516-3025</t>
  </si>
  <si>
    <t>2025-01-17 13:36:58</t>
  </si>
  <si>
    <t>普通区域-寿光市-西蔡家营村自然村-13475668526-300M-业务受理宽带-次数0-202501170000303173</t>
  </si>
  <si>
    <t>202501170000303173</t>
  </si>
  <si>
    <t>202501170000303173# 宽带账号:13475668526; 联系电话：13475668526，问题类型：此工单为群障修复工单，根据群障全量闭环修复管理要求，为确保客户网络通畅，请装维人员跟进修复网络问题，谢谢！ 
 群障标题：公告。故障描述：西蔡家营村自然村主叫号码：13475668526.0;该号码仅供参考，请优先联系宽带账号。</t>
  </si>
  <si>
    <t>SD-851-236496-196-4090</t>
  </si>
  <si>
    <t>SD-057-250117-317945-3039</t>
  </si>
  <si>
    <t>2025-01-17 13:38:16</t>
  </si>
  <si>
    <t>普通区域-昌邑市-坤福大姜批发市场-19819631716-100M-宽带上网投诉-次数0-20250117133624X184184549</t>
  </si>
  <si>
    <t>20250117133624X184184549</t>
  </si>
  <si>
    <t xml:space="preserve">流程受理流水号：20250117133516198196317161075214
客户号码:19819631716
客户姓名:袁**
投诉地市:潍坊
来话流水:2025011713344060720862998
宽带账号:19819631716
宽带账号归属地市:潍坊
宽带账号归属区县:昌邑市
故障地址:潍坊昌邑市北海路南头供电所对面
联系电话:18363652068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光功率:-15.90
故障大类:宽带/电视
故障细类:宽带无法上网(专席)
携转原因:
故障时间:2025-01-17 13:35:30
具体故障现象:提示网络无法连接，
客户其他诉求:
</t>
  </si>
  <si>
    <t>2025-01-17 13:51:06</t>
  </si>
  <si>
    <t>2025-01-17 13:51:26</t>
  </si>
  <si>
    <t>SD-057-250117-132954-5485</t>
  </si>
  <si>
    <t>2025-01-17 17:59:07</t>
  </si>
  <si>
    <t>80+银卡-普通区域-安丘市-代家庄村自然村-15866194785-300M-宽带上网投诉-次数0-20250117175626X786416640</t>
  </si>
  <si>
    <t>20250117175626X786416640</t>
  </si>
  <si>
    <t xml:space="preserve">【农村网络投诉】流程受理流水号：20250117175201158661947851137292
客户号码:15866194785
客户姓名:李**
投诉地市:潍坊
来话流水:2025011717513451820813626
宽带账号:15866194785
宽带账号归属地市:潍坊
宽带账号归属区县:安丘市
故障地址:潍坊安丘市景芝镇代家庄村代家庄村自然村代家庄三次追加11号箱李华杰*********
联系电话:15866194785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光功率:-22.29
故障大类:宽带/电视
故障细类:宽带无法上网(专席)
携转原因:
故障时间:2025-01-17 17:55:02
具体故障现象:提示网络无法连接，
客户其他诉求:
</t>
  </si>
  <si>
    <t>2025-01-17 18:00:54</t>
  </si>
  <si>
    <t>2025-01-17 18:02:14</t>
  </si>
  <si>
    <t>SD-057-250117-531496-5863</t>
  </si>
  <si>
    <t>2025-01-17 18:26:01</t>
  </si>
  <si>
    <t>80+普通-普通区域-寿光市-南范村-18754404072-200M-业务受理宽带-次数0-202501170000509085 三级督办</t>
  </si>
  <si>
    <t>202501170000509085</t>
  </si>
  <si>
    <t>202501170000509085# 宽带账号:18754404072; 联系电话：18754404072，问题类型：此工单为群障修复工单，根据群障全量闭环修复管理要求，为确保客户网络通畅，请装维人员跟进修复网络问题，谢谢！ 
 群障标题：公告。故障描述：南范村主叫号码：18754404072.0;该号码仅供参考，请优先联系宽带账号。</t>
  </si>
  <si>
    <t>2025-01-17 18:29:07</t>
  </si>
  <si>
    <t>2025-01-17 18:34:40</t>
  </si>
  <si>
    <t>SD-057-250117-598142-5886</t>
  </si>
  <si>
    <t>2025-01-17 18:26:43</t>
  </si>
  <si>
    <t>80+银卡-普通区域-临朐县-朐山国际二期-13963683720-1000M-业务受理宽带-次数0-202501170000506613</t>
  </si>
  <si>
    <t>202501170000506613</t>
  </si>
  <si>
    <t>202501170000506613# 宽带账号:13963683720; 联系电话：13963683720，问题类型：此工单为群障修复工单，根据群障全量闭环修复管理要求，为确保客户网络通畅，请装维人员跟进修复网络问题，谢谢！ 
 群障标题：公告。故障描述：潍坊临朐县朐山国际二期光缆故障，预估24小时恢复，请帮忙拦截,如有需要请联系片区装维师傅赵坤15706307586主叫号码：18764666659.0;该号码仅供参考，请优先联系宽带账号。</t>
  </si>
  <si>
    <t>2025-01-17 18:28:30</t>
  </si>
  <si>
    <t>2025-01-17 18:29:27</t>
  </si>
  <si>
    <t>SD-851-281901-3990-20812</t>
  </si>
  <si>
    <t>SD-057-250117-731245-23</t>
  </si>
  <si>
    <t>2025-01-17 07:28:22</t>
  </si>
  <si>
    <t>【调研】-80+普通-普通区域-寒亭区-西杨家埠村-13869698581-300M-宽带上网投诉-次数0-202501170000091456</t>
  </si>
  <si>
    <t>202501170000091456</t>
  </si>
  <si>
    <t>202501170000091456#流程受理流水号：20250117072714138696985811000087
客户号码:13869698581
客户姓名:崔**
投诉地市:潍坊
来话流水:2025011707270052220816321
宽带账号:13869698581
宽带账号归属地市:潍坊
宽带账号归属区县:寒亭区
故障地址:潍坊寒亭区寒亭街道西杨家埠村行政村西杨家埠村西杨家埠村2号箱*********
联系电话:13869698581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07:32:58
具体故障现象:提示网络无法连接，
客户其他诉求:
;宽带小区$[西杨家埠村]$</t>
  </si>
  <si>
    <t>2025-01-17 07:31:23</t>
  </si>
  <si>
    <t>2025-01-17 07:32:04</t>
  </si>
  <si>
    <t>SD-057-250117-021397-5433</t>
  </si>
  <si>
    <t>2025-01-17 17:55:39</t>
  </si>
  <si>
    <t>【调研】-(目标)普通区域-临朐县-咸福楼自然村-15153677295-300M-宽带上网投诉-次数0-202501170000490084</t>
  </si>
  <si>
    <t>2025-01-18 18:56:00</t>
  </si>
  <si>
    <t>202501170000490084</t>
  </si>
  <si>
    <t>202501170000490084#宽带账号：15153677295；宽带地址潍坊临朐县东城街道咸福楼咸福楼自然村咸福楼村；客户来电反映宽带无法上网，客户不配合排障，要求上门，请协助处理，谢谢！联系电话：15153677295；联系人：先生来电流水：2025011717534336720836114</t>
  </si>
  <si>
    <t>2025-01-17 18:02:35</t>
  </si>
  <si>
    <t>2025-01-17 18:03:07</t>
  </si>
  <si>
    <t>SD-057-250117-254697-5473</t>
  </si>
  <si>
    <t>2025-01-17 17:57:22</t>
  </si>
  <si>
    <t>80+银卡-普通区域-临朐县-杨善李家庄小区-13963633870-300M-宽带上网投诉-次数0-202501170000490644</t>
  </si>
  <si>
    <t>2025-01-18 18:58:00</t>
  </si>
  <si>
    <t>202501170000490644</t>
  </si>
  <si>
    <t>202501170000490644#流程受理流水号：20250117175650139636338701138260
客户号码:13963633870
客户姓名:聂**
投诉地市:潍坊
来话流水:2025011717552626620853997
宽带账号:13963633870
宽带账号归属地市:潍坊
宽带账号归属区县:临朐县
故障地址:潍坊临朐县城关街道西环路杨善李家庄小区3号楼*********
联系电话:13963633870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故障时间:2025-01-17 17:57:05
具体故障现象:PON灯闪，引导客户将光纤线两头插紧，将弯折的位置捋直并重启未恢复
客户其他诉求:
;宽带小区$[杨善李家庄小区]$</t>
  </si>
  <si>
    <t>2025-01-17 18:02:36</t>
  </si>
  <si>
    <t>2025-01-17 18:02:58</t>
  </si>
  <si>
    <t>SD-852-281998-572-24325</t>
  </si>
  <si>
    <t>SD-057-250117-836019-5489</t>
  </si>
  <si>
    <t>2025-01-17 17:59:15</t>
  </si>
  <si>
    <t>【调研】-80+普通-普通区域-滨海-滨城绿洲-18764740687-500M-宽带上网投诉-次数0-20250117175728X848862853</t>
  </si>
  <si>
    <t>20250117175728X848862853</t>
  </si>
  <si>
    <t xml:space="preserve">流程受理流水号：20250117175654187647406871138274
客户号码:18764740687
客户姓名:李**
投诉地市:潍坊
来话流水:2025011717555629120858962
宽带账号:18764740687
宽带账号归属地市:潍坊
宽带账号归属区县:滨海
故障地址:潍坊滨海央子街道北海路滨城绿洲东区新建6号楼*********
联系电话:18660622625
联系人:先生/女士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故障时间:2025-01-17 17:57:10
具体故障现象:提示网络无法连接，
客户其他诉求:
</t>
  </si>
  <si>
    <t>2025-01-17 18:02:08</t>
  </si>
  <si>
    <t>2025-01-17 18:02:39</t>
  </si>
  <si>
    <t>SD-851-300210-430-21550</t>
  </si>
  <si>
    <t>SD-057-250117-932564-5462</t>
  </si>
  <si>
    <t>2025-01-17 17:56:40</t>
  </si>
  <si>
    <t>80+银卡-普通区域-青州市-泰和苑-15965361570-1000M-业务受理宽带-次数0-202501170000490912</t>
  </si>
  <si>
    <t>2025-01-18 17:57:00</t>
  </si>
  <si>
    <t>202501170000490912</t>
  </si>
  <si>
    <t>202501170000490912# 宽带账号:15965361570; 联系电话：15965361570，问题类型：此工单为群障修复工单，根据群障全量闭环修复管理要求，为确保客户网络通畅，请装维人员跟进修复网络问题，谢谢！ 
 群障标题：公告。故障描述：潍坊青州市泰和苑光缆故障，预估24小时恢复，请帮忙拦截,如有需要请联系片区装维师傅许振山15706307646主叫号码：15054449766.0;该号码仅供参考，请优先联系宽带账号。</t>
  </si>
  <si>
    <t>2025-01-17 18:14:19</t>
  </si>
  <si>
    <t>2025-01-17 18:14:43</t>
  </si>
  <si>
    <t>SD-851-273974-12430-16448</t>
  </si>
  <si>
    <t>SD-057-250117-630947-5453</t>
  </si>
  <si>
    <t>2025-01-17 17:56:19</t>
  </si>
  <si>
    <t>普通区域-安丘市-阳旭村自然村-18364666825-200M-业务受理宽带-次数0-202501170000490135</t>
  </si>
  <si>
    <t>202501170000490135</t>
  </si>
  <si>
    <t>202501170000490135#【已关注中国移动10086微信公众号】 宽带账号:18364666825; 联系电话：18364666825，问题类型：此工单为群障修复工单，根据群障全量闭环修复管理要求，为确保客户网络通畅，请装维人员跟进修复网络问题，谢谢！ 
 群障标题：公告。故障描述：潍坊安丘市阳旭村自然村主缆故障，预估24小时恢复，请帮忙拦截。主叫号码：15095110575.0;该号码仅供参考，请优先联系宽带账号。</t>
  </si>
  <si>
    <t>2025-01-17 17:59:01</t>
  </si>
  <si>
    <t>2025-01-17 18:11:22</t>
  </si>
  <si>
    <t>SD-851-239283-21355-15131</t>
  </si>
  <si>
    <t>SD-057-250117-270953-5890</t>
  </si>
  <si>
    <t>2025-01-17 18:27:12</t>
  </si>
  <si>
    <t>80+普通-普通区域-诸城市-红星家园E区-13793669363-300M-宽带上网投诉-次数0-202501170000508417</t>
  </si>
  <si>
    <t>202501170000508417</t>
  </si>
  <si>
    <t xml:space="preserve">202501170000508417#宽带账号：13793669363 ；宽带地址： 潍坊诸城市舜王街道四平路红星家园E区1号楼；客户来电反映宽带/移动高清不能看，无法配合线上指导/客户不配合排障，要求上门，请协助处理，谢谢！联系电话： 13793669363 ；联系人： 13793669363 ；来电流水： 2025011718252997520807005。 
</t>
  </si>
  <si>
    <t>2025-01-17 18:32:26</t>
  </si>
  <si>
    <t>2025-01-17 18:32:48</t>
  </si>
  <si>
    <t>SD-057-250117-724956-5400</t>
  </si>
  <si>
    <t>2025-01-17 17:53:04</t>
  </si>
  <si>
    <t>普通区域-昌邑市-潍水蓝湾-13806463503-300M-魔百和投诉-次数0-202501170000488081</t>
  </si>
  <si>
    <t>2025-01-18 18:54:00</t>
  </si>
  <si>
    <t>202501170000488081</t>
  </si>
  <si>
    <t>202501170000488081#流程受理流水号：20250117175228138064635031137382
客户号码:13806463503
客户姓名:郑**
投诉地市:潍坊
来话流水:2025011717513156820813101
宽带账号:13806463503
宽带账号归属地市:潍坊
宽带账号归属区县:昌邑市
故障地址:潍坊昌邑市城区交通街潍水蓝湾6号楼*********
联系电话:13806463503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
故障细类:移动高清电视故障(专席)
携转原因:
故障时间:2025-01-17 17:54:04
魔百和单播/组播:单播
具体故障现象:电视机提示无信号，
客户其他诉求:
魔百和单/组播：单播;宽带小区$[潍水蓝湾]$</t>
  </si>
  <si>
    <t>2025-01-17 17:54:35</t>
  </si>
  <si>
    <t>2025-01-17 17:54:50</t>
  </si>
  <si>
    <t>SD-851-232735-7256-4570</t>
  </si>
  <si>
    <t>SD-057-250117-769382-5856</t>
  </si>
  <si>
    <t>2025-01-17 18:25:33</t>
  </si>
  <si>
    <t>80+普通-FTTR-普通区域-临朐县-龙泉路环城食府片区-15805363671-1000M-业务受理宽带-次数0-202501170000482916</t>
  </si>
  <si>
    <t>202501170000482916</t>
  </si>
  <si>
    <t>202501170000482916#受理号码 : 15805363671客户姓名 : 房**号码归属地 : 潍坊临朐 － 临朐县昌和通讯器材经营部用户品牌 : 全球通
用户来电反映本机宽带无法使用光猫亮红灯，已在线按系统排查还无法使用，需师傅上门查看具体情况，请协助处理，谢谢！
联系人：女士  联系电话：本机  录音流水：2025011717402226820891048</t>
  </si>
  <si>
    <t>2025-01-17 18:28:02</t>
  </si>
  <si>
    <t>2025-01-17 18:28:49</t>
  </si>
  <si>
    <t>SD-851-262164-8319-11653</t>
  </si>
  <si>
    <t>SD-057-250117-340526-5439</t>
  </si>
  <si>
    <t>2025-01-17 17:55:59</t>
  </si>
  <si>
    <t>普通区域-寿光市-狮子王村自然村-13563629879-300M-宽带上网投诉-次数0-202501170000490605</t>
  </si>
  <si>
    <t>202501170000490605</t>
  </si>
  <si>
    <t xml:space="preserve">202501170000490605#流程受理流水号：20250117175511135636298791137925
客户号码:13563629879
客户姓名:张**
投诉地市:潍坊
来话流水:2025011717545396920848388
宽带账号:13563629879
宽带账号归属地市:潍坊
宽带账号归属区县:寿光市
故障地址:潍坊寿光市田马狮子王村狮子王村自然村狮子王村1箱(杨东海外墙）*********
联系电话:13563629879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故障时间:2025-01-17 17:55:22
具体故障现象:光猫亮红灯，
客户其他诉求:客户侧为质差终端，要求上门更换终端并一并处理故障问题。
</t>
  </si>
  <si>
    <t>2025-01-17 18:00:34</t>
  </si>
  <si>
    <t>2025-01-17 18:00:59</t>
  </si>
  <si>
    <t>SD-057-250117-067389-5382</t>
  </si>
  <si>
    <t>2025-01-17 17:50:27</t>
  </si>
  <si>
    <t>普通区域-诸城市-北三里庄西区-13455651873-300M-宽带上网投诉-次数0-20250117174836X316982969</t>
  </si>
  <si>
    <t>2025-01-18 18:51:00</t>
  </si>
  <si>
    <t>20250117174836X316982969</t>
  </si>
  <si>
    <t xml:space="preserve">流程受理流水号：20250117174644134556518731136242
客户号码:13455651873
客户姓名:张*
投诉地市:潍坊
来话流水:2025011717463191320859130
宽带账号:13455651873
宽带账号归属地市:潍坊
宽带账号归属区县:诸城市
故障地址:潍坊诸城市密州街道外贸北三里庄西区北三里庄西区北三里庄西区15号箱（孙启森）*********
联系电话:13455651873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故障时间:2025-01-17 17:47:12
具体故障现象:打不开网页，
客户其他诉求:
</t>
  </si>
  <si>
    <t>2025-01-17 17:54:58</t>
  </si>
  <si>
    <t>SD-057-250117-764529-5874</t>
  </si>
  <si>
    <t>2025-01-17 18:26:17</t>
  </si>
  <si>
    <t>【调研】-普通区域--null--宽带上网投诉-次数0-202501170000507484</t>
  </si>
  <si>
    <t>202501170000507484</t>
  </si>
  <si>
    <t>202501170000507484#15753614687客户来电反映在移动公司购买的摄像头无法跟家里的+FTTR1+1连接，手机联网正常，解释不认可，请协助处理  谢谢
联系人  女士  联系电话  本机  来电流水2025011718211733420875322</t>
  </si>
  <si>
    <t>2025-01-18 15:47:11</t>
  </si>
  <si>
    <t>SD-057-250117-738295-5458</t>
  </si>
  <si>
    <t>2025-01-17 17:56:29</t>
  </si>
  <si>
    <t>普通区域-昌邑市-北孟二自然村-15163634668-200M-业务受理宽带-次数0-202501170000491682</t>
  </si>
  <si>
    <t>202501170000491682</t>
  </si>
  <si>
    <t>202501170000491682# 宽带账号:15163634668; 联系电话：15163634668，问题类型：此工单为群障修复工单，根据群障全量闭环修复管理要求，为确保客户网络通畅，请装维人员跟进修复网络问题，谢谢！ 
 群障标题：告警。故障标题：分支光纤断或OLT检测不到ONT的预期的光信号(LOSi/LOBi)主叫号码：15163634668.0;该号码仅供参考，请优先联系宽带账号。</t>
  </si>
  <si>
    <t>2025-01-17 17:58:24</t>
  </si>
  <si>
    <t>2025-01-17 17:58:47</t>
  </si>
  <si>
    <t>2025-01-17 18:20:26</t>
  </si>
  <si>
    <t>【调研】-普通区域-昌乐县-徐家庙-13475680686-500M-宽带上网投诉-次数0-202501170000505172 一级督办</t>
  </si>
  <si>
    <t>202501170000505172</t>
  </si>
  <si>
    <t>2025-01-17 18:21:48</t>
  </si>
  <si>
    <t>2025-01-17 18:23:17</t>
  </si>
  <si>
    <t>SD-851-314816-1850-28376</t>
  </si>
  <si>
    <t>SD-057-250117-140562-5454</t>
  </si>
  <si>
    <t>2025-01-17 17:56:22</t>
  </si>
  <si>
    <t>普通区域-潍城区-上城国际-18363636960-100M-业务受理宽带-次数0-202501170000488908</t>
  </si>
  <si>
    <t>202501170000488908</t>
  </si>
  <si>
    <t>202501170000488908# 宽带账号:18363636960; 联系电话：18363636960，问题类型：此工单为群障修复工单，根据群障全量闭环修复管理要求，为确保客户网络通畅，请装维人员跟进修复网络问题，谢谢！ 
 群障标题：公告。故障描述：潍坊潍城区上城国际光缆故障，预估24小时恢复，请帮忙拦截,如有需要请联系片区装维师傅刘培文15706307857主叫号码：18363636960.0;该号码仅供参考，请优先联系宽带账号。</t>
  </si>
  <si>
    <t>2025-01-17 18:02:21</t>
  </si>
  <si>
    <t>2025-01-17 18:02:47</t>
  </si>
  <si>
    <t>SD-057-250117-570692-5468</t>
  </si>
  <si>
    <t>2025-01-17 17:56:47</t>
  </si>
  <si>
    <t>【调研】-80+普通-普通区域-青州市-马家庄村自然村-18263648110-300M-业务受理宽带-次数0-202501170000489533</t>
  </si>
  <si>
    <t>202501170000489533</t>
  </si>
  <si>
    <t>202501170000489533#【已关注中国移动10086微信公众号】 宽带账号:18263648110; 联系电话：18263648110，问题类型：此工单为群障修复工单，根据群障全量闭环修复管理要求，为确保客户网络通畅，请装维人员跟进修复网络问题，谢谢！ 
 群障标题：公告。故障描述：主干光纤断或OLT检测不到预期的光信号（LOS）主叫号码：18263648110.0;该号码仅供参考，请优先联系宽带账号。</t>
  </si>
  <si>
    <t>2025-01-17 18:03:05</t>
  </si>
  <si>
    <t>2025-01-17 18:03:39</t>
  </si>
  <si>
    <t>SD-057-250117-328670-5899</t>
  </si>
  <si>
    <t>2025-01-17 18:29:02</t>
  </si>
  <si>
    <t>【调研】-80+普通-FTTR-普通区域-寿光市-铁路花园（东区）-15864315803-1000M-魔百和投诉-次数0-20250117182620X580836888</t>
  </si>
  <si>
    <t>20250117182620X580836888</t>
  </si>
  <si>
    <t>流程受理流水号：20250117182541158643158031143486
客户号码:15864315803
客户姓名:张**
投诉地市:潍坊
来话流水:2025011718215123320879641
宽带账号:15864315803
宽带账号归属地市:潍坊
宽带账号归属区县:寿光市
故障地址:潍坊寿光市圣城街道建新街铁路花园（东区）A2号楼*********
联系电话:15864315803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故障细类:移动高清电视故障(专席)
携转原因:
故障时间:2025-01-17 18:18:35
魔百和单播/组播:组播
具体故障现象:电视提示网络类错误，
客户其他诉求:
魔百和单/组播：组播</t>
  </si>
  <si>
    <t>2025-01-17 18:45:36</t>
  </si>
  <si>
    <t>2025-01-17 18:46:13</t>
  </si>
  <si>
    <t>SD-851-292624-10160-13078</t>
  </si>
  <si>
    <t>SD-057-250117-927653-5789</t>
  </si>
  <si>
    <t>2025-01-17 18:20:02</t>
  </si>
  <si>
    <t>【调研】-普通区域-奎文区-欣诚家园-15305362509-500M-宽带上网投诉-次数0-20250117181723X430407610</t>
  </si>
  <si>
    <t>20250117181723X430407610</t>
  </si>
  <si>
    <t xml:space="preserve">流程受理流水号：20250117181620153053625091141948
客户号码:15305362509
客户姓名:朱*
投诉地市:潍坊
来话流水:2025011718141056420818984
宽带账号:15305362509
宽带账号归属地市:潍坊
宽带账号归属区县:高新
故障地址:潍坊高新高新城区宝通街欣诚家园3号楼*********
联系电话:13869642226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故障时间:2025-01-17 18:17:08
具体故障现象:光猫亮红灯，
客户其他诉求:
</t>
  </si>
  <si>
    <t>2025-01-17 18:26:52</t>
  </si>
  <si>
    <t>SD-851-231161-81455-2647</t>
  </si>
  <si>
    <t>SD-057-250117-956487-5459</t>
  </si>
  <si>
    <t>2025-01-17 17:56:31</t>
  </si>
  <si>
    <t>普通区域-寿光市-后胡营小区-13563645181-1000M-业务受理宽带-次数0-202501170000490620</t>
  </si>
  <si>
    <t>202501170000490620</t>
  </si>
  <si>
    <t>202501170000490620# 宽带账号:13563645181; 联系电话：13563645181，问题类型：此工单为群障修复工单，根据群障全量闭环修复管理要求，为确保客户网络通畅，请装维人员跟进修复网络问题，谢谢！ 
 群障标题：公告。故障描述：潍坊寿光市后胡营小区光缆故障，预估24小时恢复，请帮忙拦截,如有需要请联系片区装维师傅张明哲15266615922主叫号码：13563645181.0;该号码仅供参考，请优先联系宽带账号。</t>
  </si>
  <si>
    <t>2025-01-17 17:58:36</t>
  </si>
  <si>
    <t>SD-851-324327-11149-8492</t>
  </si>
  <si>
    <t>SD-057-250117-024138-5427</t>
  </si>
  <si>
    <t>2025-01-17 17:54:45</t>
  </si>
  <si>
    <t>【调研】-80+银卡-普通区域-奎文区-阳光外滩-15966075830-300M-宽带上网投诉-次数0-202501170000488543</t>
  </si>
  <si>
    <t>2025-01-18 18:55:00</t>
  </si>
  <si>
    <t>202501170000488543</t>
  </si>
  <si>
    <t xml:space="preserve">202501170000488543#流程受理流水号：20250117175323159660758301137560
客户号码:15966075830
客户姓名:朱**
投诉地市:潍坊
来话流水:2025011717525722520828094
宽带账号:15966075830
宽带账号归属地市:潍坊
宽带账号归属区县:奎文区
故障地址:潍坊奎文区东关街道东风街四平路阳光外滩B座*********
联系电话:15966075830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故障时间:2025-01-17 17:53:31
具体故障现象:家庭WiFi信号弱，
客户其他诉求:
</t>
  </si>
  <si>
    <t>2025-01-17 18:00:11</t>
  </si>
  <si>
    <t>2025-01-17 18:00:58</t>
  </si>
  <si>
    <t>SD-057-250117-316527-5827</t>
  </si>
  <si>
    <t>2025-01-17 18:22:52</t>
  </si>
  <si>
    <t>普通区域-安丘市-世纪泰华-13605368897-300M-宽带上网投诉-次数0-202501170000506076</t>
  </si>
  <si>
    <t>202501170000506076</t>
  </si>
  <si>
    <t xml:space="preserve">202501170000506076#13605368897客户来电反映宽带上网网速慢/无法上网/电视无法观看，线上排障不认可/不配合，客户要求师傅上门，请协助处理，谢谢
宽带地址：潍坊安丘市尚水名邸小区
联系人：女士 联系电话：本机 来电流水：2025011718201065120866490
</t>
  </si>
  <si>
    <t>2025-01-17 18:28:16</t>
  </si>
  <si>
    <t>2025-01-17 18:28:40</t>
  </si>
  <si>
    <t>SD-057-250117-730865-5887</t>
  </si>
  <si>
    <t>2025-01-17 18:26:57</t>
  </si>
  <si>
    <t>【调研】-(目标)普通区域-寿光市-南范村-13792656536-300M-宽带上网投诉-次数0-202501170000507018</t>
  </si>
  <si>
    <t>202501170000507018</t>
  </si>
  <si>
    <t xml:space="preserve">202501170000507018#流程受理流水号：20250117182609137926565361143549
客户号码:13792656536
客户姓名:李**
投诉地市:潍坊
来话流水:2025011718253428920807548
宽带账号:13792656536
宽带账号归属地市:潍坊
宽带账号归属区县:寿光市
故障地址:潍坊寿光市孙家集街道南范村南范村南范村2号箱(范成贵外墙）*********
联系电话:13792656536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光功率:-17.37
故障大类:宽带/电视
故障细类:宽带网速慢/卡顿
携转原因:
故障时间:2025-01-17 18:26:28
具体故障现象:网速慢卡顿，
客户其他诉求:客户侧为质差终端，要求上门更换终端并一并处理故障问题。
</t>
  </si>
  <si>
    <t>2025-01-17 18:32:37</t>
  </si>
  <si>
    <t>2025-01-17 18:32:58</t>
  </si>
  <si>
    <t>SD-057-250117-254710-5437</t>
  </si>
  <si>
    <t>2025-01-17 17:55:57</t>
  </si>
  <si>
    <t>【调研】-80+银卡-FTTR-普通区域-安丘市-汶水绿洲-18754470535-500M-业务受理宽带-次数0-202501170000489214</t>
  </si>
  <si>
    <t>2025-01-18 17:56:00</t>
  </si>
  <si>
    <t>202501170000489214</t>
  </si>
  <si>
    <t>202501170000489214# 宽带账号:18754470535; 联系电话：18754470535，问题类型：此工单为群障修复工单，根据群障全量闭环修复管理要求，为确保客户网络通畅，请装维人员跟进修复网络问题，谢谢！ 
 群障标题：公告。故障描述：潍坊安丘市汶水绿洲光缆故障，预估24小时恢复，请帮忙拦截,如有需要请联系片区装维师傅李云鹏15706307026主叫号码：13696368410.0;该号码仅供参考，请优先联系宽带账号。</t>
  </si>
  <si>
    <t>2025-01-17 18:09:21</t>
  </si>
  <si>
    <t>SD-851-279341-16223-1553</t>
  </si>
  <si>
    <t>SD-057-250117-703612-7293</t>
  </si>
  <si>
    <t>2025-01-17 21:14:20</t>
  </si>
  <si>
    <t>【调研】-80+银卡-普通区域-临朐县-井家田村-13563636651-300M-宽带上网投诉-次数0-202501170000565007</t>
  </si>
  <si>
    <t>202501170000565007</t>
  </si>
  <si>
    <t>202501170000565007#受理号码 : 13563636651客户姓名 : 孙**号码归属地 : 潍坊临朐 － 临朐用户品牌 : 全球通
客户来电反映，宽带无法上网要求维修，请协助处理，谢谢！
联系人：先生  联系电话：13563636651  宽带地址：潍坊临朐县城关街道井家田村村井家田村井家田村15号箱王仕右*********  电话流水：2025011721031863320820517</t>
  </si>
  <si>
    <t>2025-01-17 21:16:25</t>
  </si>
  <si>
    <t>2025-01-17 21:17:02</t>
  </si>
  <si>
    <t>SD-057-250117-046297-5452</t>
  </si>
  <si>
    <t>普通区域-潍城区-后姚小区-15253669682-200M-宽带上网投诉-次数0-20250117175359X639691645</t>
  </si>
  <si>
    <t>2025-01-18 18:57:00</t>
  </si>
  <si>
    <t>20250117175359X639691645</t>
  </si>
  <si>
    <t xml:space="preserve">流程受理流水号：20250117174900152536696821136698
客户号码:15253669682
客户姓名:宋**
投诉地市:潍坊
来话流水:2025011717482856520880262
宽带账号:15253669682
宽带账号归属地市:潍坊
宽带账号归属区县:潍城区
故障地址:潍坊潍城区北关街道永安路后姚小区5号楼*********
联系电话:15253669682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17:50:15
具体故障现象:提示网络无法连接，客户来电要求上门维修，请处理！
客户其他诉求:
</t>
  </si>
  <si>
    <t>2025-01-17 18:00:44</t>
  </si>
  <si>
    <t>2025-01-17 18:01:17</t>
  </si>
  <si>
    <t>SD-057-250117-760123-7301</t>
  </si>
  <si>
    <t>2025-01-17 21:16:11</t>
  </si>
  <si>
    <t>普通区域-诸城市-繁华新城-13953667586-300M-业务受理宽带-次数0-202501170000565466</t>
  </si>
  <si>
    <t>202501170000565466</t>
  </si>
  <si>
    <t>202501170000565466# 宽带账号:13953667586; 联系电话：13953667586，问题类型：此工单为群障修复工单，根据群障全量闭环修复管理要求，为确保客户网络通畅，请装维人员跟进修复网络问题，谢谢！ 
 群障标题：公告。故障描述：潍坊诸城市繁华新城光缆故障，预估24小时恢复，请帮忙拦截,如有需要请联系片区装维师傅刘永15706307953主叫号码：13953667586.0;该号码仅供参考，请优先联系宽带账号。</t>
  </si>
  <si>
    <t>2025-01-17 21:44:17</t>
  </si>
  <si>
    <t>2025-01-17 21:44:38</t>
  </si>
  <si>
    <t>SD-057-250117-437921-5830</t>
  </si>
  <si>
    <t>2025-01-17 18:23:06</t>
  </si>
  <si>
    <t>普通区域-奎文区-十甲花园B区-1395362080002-300M-宽带上网投诉-次数0-20250117182050X250551979</t>
  </si>
  <si>
    <t>20250117182050X250551979</t>
  </si>
  <si>
    <t xml:space="preserve">流程受理流水号：2025011718200813953620800021142620
客户号码:1395362080002
客户姓名:李**
投诉地市:潍坊
来话流水:2025011718162561520837148
宽带账号:1395362080002
宽带账号归属地市:潍坊
宽带账号归属区县:奎文区
故障地址:潍坊奎文区高新城区金马路十甲花园B区12号楼*********
联系电话:13953620800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是否质差终端:无质差信息
光功率:-19.13
故障大类:宽带/电视
故障细类:网速慢/上网掉线(专席)
携转原因:
故障时间:2025-01-17 18:26:43
具体故障现象:频繁掉线，
客户其他诉求:请协助处理，谢谢
</t>
  </si>
  <si>
    <t>2025-01-17 18:25:20</t>
  </si>
  <si>
    <t>2025-01-17 18:26:25</t>
  </si>
  <si>
    <t>SD-851-318916-14853-7863</t>
  </si>
  <si>
    <t>SD-057-250117-480312-7310</t>
  </si>
  <si>
    <t>2025-01-17 21:18:11</t>
  </si>
  <si>
    <t>80+银卡-普通区域-诸城市-张家沙屋自然村-13780874305-1000M-宽带上网投诉-次数0-202501170000566230</t>
  </si>
  <si>
    <t>202501170000566230</t>
  </si>
  <si>
    <t>202501170000566230#宽带账号：13780874305；宽带地址：潍坊诸城市昌城镇张家沙屋张家沙屋自然村张家沙屋村；客户来电反映移动高清不能用，一直正常用，突然提示账号不存在，设置正确账号和密码也不行，要求师傅上门，请协助处理，谢谢！联系电话：15153695411；联系人：女士；来电流水：2025011721055355920829218</t>
  </si>
  <si>
    <t>2025-01-17 21:26:26</t>
  </si>
  <si>
    <t>SD-057-250117-538927-5907</t>
  </si>
  <si>
    <t>2025-01-17 18:29:30</t>
  </si>
  <si>
    <t>【调研】-80+银卡-普通区域-奎文区-高新服务广场-13605360787-300M-宽带上网投诉-次数0-20250117182845X725262105</t>
  </si>
  <si>
    <t>20250117182845X725262105</t>
  </si>
  <si>
    <t xml:space="preserve">流程受理流水号：20250117182633136053607871143617
客户号码:13605360787
客户姓名:齐**
投诉地市:潍坊
来话流水:2025011718254663020809078
宽带账号:13605360787
宽带账号归属地市:潍坊
宽带账号归属区县:高新
故障地址:潍坊高新清池潍安路高新服务广场6号楼*********
联系电话:13792629866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18:27:57
具体故障现象:电源不亮
客户其他诉求:
</t>
  </si>
  <si>
    <t>2025-01-17 18:31:24</t>
  </si>
  <si>
    <t>2025-01-17 18:33:16</t>
  </si>
  <si>
    <t>SD-057-250117-152907-5901</t>
  </si>
  <si>
    <t>【调研】-80+普通-普通区域-青州市-平章府-15063629551-500M-宽带上网投诉-次数0-202501170000509868</t>
  </si>
  <si>
    <t>202501170000509868</t>
  </si>
  <si>
    <t>202501170000509868#15063629551客户反映电视无法观看，线上排障不认可，要求维修人员上门维修，请协助处理。谢谢  联系人：女士 联系电话：13869611688 流水：2025011718253359820807453</t>
  </si>
  <si>
    <t>2025-01-17 18:45:07</t>
  </si>
  <si>
    <t>2025-01-17 18:45:31</t>
  </si>
  <si>
    <t>SD-057-250117-809647-6187</t>
  </si>
  <si>
    <t>2025-01-17 18:58:42</t>
  </si>
  <si>
    <t>【调研】-80+普通-普通区域-青州市-富贵园小区-15069669567-500M-宽带上网投诉-次数0-202501170000522938</t>
  </si>
  <si>
    <t>202501170000522938</t>
  </si>
  <si>
    <t xml:space="preserve">202501170000522938#流程受理流水号：20250117185732150696695671148587
客户号码:15069669567
客户姓名:张**
投诉地市:潍坊
来话流水:2025011718570687320816942
宽带账号:15069669567
宽带账号归属地市:潍坊
宽带账号归属区县:青州市
故障地址:潍坊青州市东夏镇迎宾大道富贵园小区10号楼*********
联系电话:15069669567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故障时间:2025-01-17 18:57:43
具体故障现象:15069669567用户反映本机号码宽带不能使用，亮红灯，要维修，联系本机
潍坊市青州市东夏镇迎宾大道富贵园小区**号楼*********
客户其他诉求:客户侧为质差终端，要求上门更换终端并一并处理故障问题。
</t>
  </si>
  <si>
    <t>2025-01-17 19:02:05</t>
  </si>
  <si>
    <t>2025-01-17 19:02:20</t>
  </si>
  <si>
    <t>SD-057-250117-374109-40</t>
  </si>
  <si>
    <t>2025-01-17 08:05:27</t>
  </si>
  <si>
    <t>【重投】-80+金卡-FTTR-普通区域-奎文区-三江大酒店片区-13583623008-300M-宽带上网投诉-次数0-202501170000091243</t>
  </si>
  <si>
    <t>202501170000091243</t>
  </si>
  <si>
    <t>202501170000091243#流程受理流水号：20250117080354135836230081000199
客户号码:13583623008
客户姓名:丁**
投诉地市:潍坊
来话流水:2025011708024456020828036
宽带账号:13583623008
宽带账号归属地市:潍坊
宽带账号归属区县:奎文区
故障地址:潍坊奎文区广文街道新华路三江大酒店片区东上虞宿舍3#*********
联系电话:15264604516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08:04:40
具体故障现象:提示网络无法连接，
客户其他诉求:加急
;宽带小区$[三江大酒店片区]$</t>
  </si>
  <si>
    <t>2025-01-17 08:19:24</t>
  </si>
  <si>
    <t>2025-01-17 08:20:01</t>
  </si>
  <si>
    <t>SD-851-328355-6269-26845</t>
  </si>
  <si>
    <t>SD-057-250117-629735-41</t>
  </si>
  <si>
    <t>2025-01-17 08:05:45</t>
  </si>
  <si>
    <t>80+银卡-普通区域-寿光市-刘家河头小区-18363609660-300M-宽带上网投诉-次数0-202501170000092035</t>
  </si>
  <si>
    <t>202501170000092035</t>
  </si>
  <si>
    <t>202501170000092035#【已关注中国移动10086微信公众号】流程受理流水号：20250117080417183636096601000204
客户号码:18363609660
客户姓名:郑**
投诉地市:潍坊
来话流水:2025011708040421120830970
宽带账号:18363609660
宽带账号归属地市:潍坊
宽带账号归属区县:寿光市
故障地址:潍坊寿光市台头镇刘家河头村刘家河头小区7号楼*********
联系电话:18363609660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故障时间:2025-01-17 08:05:06
具体故障现象:光猫亮红灯，
客户其他诉求:
;宽带小区$[刘家河头小区]$</t>
  </si>
  <si>
    <t>2025-01-17 08:20:02</t>
  </si>
  <si>
    <t>2025-01-17 08:20:34</t>
  </si>
  <si>
    <t>SD-851-254177-19223-12153</t>
  </si>
  <si>
    <t>SD-057-250117-126530-7079</t>
  </si>
  <si>
    <t>2025-01-17 20:35:20</t>
  </si>
  <si>
    <t>【催1】【重投】-80+普通-普通区域-寿光市-寨里-13573635351-500M-魔百和投诉-次数0-20250117203424X264827811 二级督办</t>
  </si>
  <si>
    <t>20250117203424X264827811</t>
  </si>
  <si>
    <t>【农村网络投诉】流程受理流水号：20250117203029135736353511161292
客户号码:13573635351
客户姓名:张**
投诉地市:潍坊
来话流水:2025011720295654320892502
宽带账号:13573635351
宽带账号归属地市:潍坊
宽带账号归属区县:寿光市
故障地址:潍坊寿光市田柳寨里村寨里寨里村6号箱*********
联系电话:13573635351
联系人:先生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光功率:-23.09
故障大类:宽带/电视
故障细类:移动高清电视故障(专席)
携转原因:
故障时间:2025-01-17 20:32:33
魔百和单播/组播:组播
具体故障现象:电视提示网络类错误，51001，客户称网络经常掉线，情尽快核实，谢谢
客户其他诉求:
魔百和单/组播：组播</t>
  </si>
  <si>
    <t>2025-01-17 20:40:07</t>
  </si>
  <si>
    <t>2025-01-17 20:48:56</t>
  </si>
  <si>
    <t>SD-851-287340-3322-18604</t>
  </si>
  <si>
    <t>SD-057-250117-269431-6092</t>
  </si>
  <si>
    <t>2025-01-17 18:50:02</t>
  </si>
  <si>
    <t>80+银卡-普通区域-寿光市-东桂村自然村-18263666343-300M-宽带上网投诉-次数0-20250117184719X839041367</t>
  </si>
  <si>
    <t>20250117184719X839041367</t>
  </si>
  <si>
    <t xml:space="preserve">【农村网络投诉】流程受理流水号：20250117184418182636663431146440
客户号码:18263666343
客户姓名:孙**
投诉地市:潍坊
来话流水:2025011718440935220835425
宽带账号:18263666343
宽带账号归属地市:潍坊
宽带账号归属区县:寿光市
故障地址:潍坊寿光市赵庙东桂村东桂村自然村5号箱*********
联系电话:18263666343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18:45:35
具体故障现象:光猫亮红灯，
客户其他诉求:
</t>
  </si>
  <si>
    <t>2025-01-17 19:02:26</t>
  </si>
  <si>
    <t>2025-01-17 19:05:17</t>
  </si>
  <si>
    <t>SD-057-250117-940632-6154</t>
  </si>
  <si>
    <t>2025-01-17 18:56:15</t>
  </si>
  <si>
    <t>普通区域-高密市-荆家庄-15866533440-500M-宽带上网投诉-次数0-20250117185443X283169694</t>
  </si>
  <si>
    <t>20250117185443X283169694</t>
  </si>
  <si>
    <t xml:space="preserve">流程受理流水号：20250117185353158665334401147964
客户号码:15866533440
客户姓名:王*
投诉地市:潍坊
来话流水:2025011718533093120894818
宽带账号:15866533440
宽带账号归属地市:潍坊
宽带账号归属区县:高密市
故障地址:潍坊高密市朝阳街道月潭路龙都花园高密龙都花园18号楼*********
联系电话:15866533440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18:54:12
具体故障现象:打不开网页，
客户其他诉求:
</t>
  </si>
  <si>
    <t>2025-01-17 18:59:04</t>
  </si>
  <si>
    <t>2025-01-17 18:59:25</t>
  </si>
  <si>
    <t>SD-851-269684-24471-28145</t>
  </si>
  <si>
    <t>SD-057-250117-263184-7104</t>
  </si>
  <si>
    <t>2025-01-17 20:38:06</t>
  </si>
  <si>
    <t>【调研】-80+普通-普通区域-昌乐县-赵家崖头村自然村-13188848397-1000M-宽带上网投诉-次数0-20250117203548X348281162</t>
  </si>
  <si>
    <t>20250117203548X348281162</t>
  </si>
  <si>
    <t xml:space="preserve">【农村网络投诉】流程受理流水号：20250117203259131888483971161581
客户号码:13188848397
客户姓名:赵**
投诉地市:潍坊
来话流水:2025011720324149220804092
宽带账号:13188848397
宽带账号归属地市:潍坊
宽带账号归属区县:昌乐县
故障地址:潍坊昌乐县营丘镇赵家崖头村
联系电话:13188848397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故障细类:网速慢/上网掉线(专席)
携转原因:
故障时间:2025-01-17 20:36:41
具体故障现象:频繁掉线
客户其他诉求:请审核谢谢
</t>
  </si>
  <si>
    <t>2025-01-17 20:45:39</t>
  </si>
  <si>
    <t>2025-01-17 20:46:35</t>
  </si>
  <si>
    <t>SD-851-298055-21474-23330</t>
  </si>
  <si>
    <t>SD-057-250117-071342-37</t>
  </si>
  <si>
    <t>2025-01-17 08:00:57</t>
  </si>
  <si>
    <t>80+银卡-普通区域-寿光市-福祥居（含汇祥居）-18364670717-1000M-魔百和投诉-次数0-202501170000090344</t>
  </si>
  <si>
    <t>202501170000090344</t>
  </si>
  <si>
    <t>202501170000090344#【已关注中国移动10086微信公众号】流程受理流水号：20250117075813183646707171000176
客户号码:18364670717
客户姓名:王**
投诉地市:潍坊
来话流水:2025011707580019620823123
宽带账号:18364670717
宽带账号归属地市:潍坊
宽带账号归属区县:寿光市
故障地址:潍坊寿光市古城古城中心街福祥居3号楼*********
联系电话:18364670717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光功率:-18.06
故障大类:宽带/电视
故障细类:移动高清电视故障
携转原因:
故障时间:2025-01-17 08:01:35
魔百和单播/组播:组播
具体故障现象:电视无法观看电视机提示无信号，
客户其他诉求:
魔百和单/组播：组播;宽带小区$[福祥居（含汇祥居）]$</t>
  </si>
  <si>
    <t>2025-01-17 08:07:19</t>
  </si>
  <si>
    <t>2025-01-17 08:08:51</t>
  </si>
  <si>
    <t>SD-851-250405-8837-23206</t>
  </si>
  <si>
    <t>普通区域-青州市-凤凰台-19811771928-200M-宽带上网投诉-次数0-202501170000556827 一级督办</t>
  </si>
  <si>
    <t>202501170000556827</t>
  </si>
  <si>
    <t>2025-01-17 20:37:53</t>
  </si>
  <si>
    <t>2025-01-17 20:38:25</t>
  </si>
  <si>
    <t>SD-057-250117-209137-7089</t>
  </si>
  <si>
    <t>2025-01-17 20:36:18</t>
  </si>
  <si>
    <t>普通区域-安丘市-锦国花园-15953659657-200M-业务受理宽带-次数0-202501170000556374</t>
  </si>
  <si>
    <t>202501170000556374</t>
  </si>
  <si>
    <t>202501170000556374#【已关注中国移动10086微信公众号】 宽带账号:15953659657; 联系电话：15953659657，问题类型：此工单为群障修复工单，根据群障全量闭环修复管理要求，为确保客户网络通畅，请装维人员跟进修复网络问题，谢谢！ 
 群障标题：公告。故障描述：潍坊安丘市锦国花园光缆故障，预估24小时恢复，请帮忙拦截,如有需要请联系片区装维师傅管家豪15706307024主叫号码：15953659657.0;该号码仅供参考，请优先联系宽带账号。</t>
  </si>
  <si>
    <t>2025-01-17 20:40:21</t>
  </si>
  <si>
    <t>2025-01-17 20:40:39</t>
  </si>
  <si>
    <t>SD-057-250117-037495-7081</t>
  </si>
  <si>
    <t>2025-01-17 20:35:58</t>
  </si>
  <si>
    <t>普通区域-奎文区-清宁小区-13153637459-300M-宽带上网投诉-次数0-202501170000551491</t>
  </si>
  <si>
    <t>202501170000551491</t>
  </si>
  <si>
    <t>202501170000551491#宽带账号：13153637459；宽带地址：潍坊高新清池街道潍安路清宁小区22号楼2单元201；客户来电反映宽带网速慢，看电视也卡顿，客户不配合排障，要求师傅上门，请协助处理，谢谢！联系电话：15206463689；联系人：先生；来电流水：2025011720193810020848062</t>
  </si>
  <si>
    <t>2025-01-17 20:38:02</t>
  </si>
  <si>
    <t>2025-01-17 20:41:58</t>
  </si>
  <si>
    <t>SD-851-237471-23231-776</t>
  </si>
  <si>
    <t>SD-057-250117-516970-6138</t>
  </si>
  <si>
    <t>2025-01-17 18:55:05</t>
  </si>
  <si>
    <t>普通区域-青州市-唐家院村-15866571427-100M-魔百和投诉-次数0-202501170000521435</t>
  </si>
  <si>
    <t>202501170000521435</t>
  </si>
  <si>
    <t>202501170000521435#流程受理流水号：20250117185258158665714271147822
客户号码:15866571427
客户姓名:陈**
投诉地市:潍坊
来话流水:2025011718512451020881506
宽带账号:15866571427
宽带账号归属地市:潍坊
宽带账号归属区县:青州市
故障地址:潍坊青州市谭坊镇唐家院村唐家院村17号箱（村东张绪纶）*********
联系电话:15866571427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故障细类:移动高清电视故障(专席)
携转原因:
故障时间:2025-01-17 18:53:10
魔百和单播/组播:组播
具体故障现象:电视提示网络类错误，客户来电反映电视无法观看，我处正常排障未恢复，请协助处理，谢谢
客户其他诉求:
魔百和单/组播：组播;宽带小区$[唐家院村]$</t>
  </si>
  <si>
    <t>2025-01-17 18:58:58</t>
  </si>
  <si>
    <t>2025-01-17 18:59:16</t>
  </si>
  <si>
    <t>SD-851-299273-11871-10951</t>
  </si>
  <si>
    <t>SD-057-250117-870924-6095</t>
  </si>
  <si>
    <t>2025-01-17 18:50:07</t>
  </si>
  <si>
    <t>80+普通-普通区域-高密市-城西二村-15853675462-300M-业务受理宽带-次数0-202501170000519592</t>
  </si>
  <si>
    <t>202501170000519592</t>
  </si>
  <si>
    <t>202501170000519592#【已关注中国移动10086微信公众号】 导航立单,用户所在位置有群障,已向客户播报,客户要求装维回访.此工单为群障修复工单,根据群障全量闭环管理要求,为确保客户网络通畅,请装维人员跟进修复网络问题,谢谢.联系电话：13053630189</t>
  </si>
  <si>
    <t>2025-01-17 18:51:38</t>
  </si>
  <si>
    <t>2025-01-17 18:52:00</t>
  </si>
  <si>
    <t>SD-057-250117-089451-7112</t>
  </si>
  <si>
    <t>2025-01-17 20:38:56</t>
  </si>
  <si>
    <t>(目标)普通区域-潍城区-芳亭花园-15964577101-100M-宽带上网投诉-次数0-202501170000556782</t>
  </si>
  <si>
    <t>202501170000556782</t>
  </si>
  <si>
    <t>202501170000556782#导航立单,客户通过语音导航反馈宽带故障问题,经诊断光猫设备性能不佳,要求装维回访处理,请协助.联系电话：15964577101</t>
  </si>
  <si>
    <t>2025-01-17 20:41:45</t>
  </si>
  <si>
    <t>2025-01-17 20:42:07</t>
  </si>
  <si>
    <t>SD-057-250117-817420-6151</t>
  </si>
  <si>
    <t>2025-01-17 18:56:10</t>
  </si>
  <si>
    <t>普通区域-昌邑市-西玉皇庙村自然村-15054834900-300M-宽带上网投诉-次数0-20250117185432X272561998</t>
  </si>
  <si>
    <t>20250117185432X272561998</t>
  </si>
  <si>
    <t xml:space="preserve">【农村网络投诉】流程受理流水号：20250117185343150548349001147939
客户号码:15054834900
客户姓名:姜**
投诉地市:潍坊
来话流水:2025011718531643420893181
宽带账号:15054834900
宽带账号归属地市:潍坊
宽带账号归属区县:昌邑市
故障地址:潍坊昌邑市柳疃镇西玉皇庙村西玉皇庙村自然村1号箱齐海宁*********
联系电话:15054834900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18:54:16
具体故障现象:光猫亮红灯，
客户其他诉求:
</t>
  </si>
  <si>
    <t>2025-01-17 18:58:13</t>
  </si>
  <si>
    <t>2025-01-17 18:58:38</t>
  </si>
  <si>
    <t>SD-057-250117-123764-7045</t>
  </si>
  <si>
    <t>2025-01-17 20:32:06</t>
  </si>
  <si>
    <t>【重投】-【调研】-80+银卡-普通区域-安丘市-韩家村向阳花园、通用机械家属院-15753660211-1000M-宽带上网投诉-次数0-20250117202920X960278116</t>
  </si>
  <si>
    <t>20250117202920X960278116</t>
  </si>
  <si>
    <t xml:space="preserve">【农村网络投诉】流程受理流水号：20250117202632157536602111160839
客户号码:15753660211
客户姓名:于**
投诉地市:潍坊
来话流水:2025011720250039020871471
宽带账号:15753660211
宽带账号归属地市:潍坊
宽带账号归属区县:安丘市
故障地址:潍坊安丘市兴安街道潍徐路汇安家园韩家村向阳花园4号楼*********
联系电话:15753660211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故障细类:网速慢/上网掉线(专席)
携转原因:
故障时间:2025-01-17 20:27:08
具体故障现象:客户多次反映网速慢，请尽快处理，谢谢
客户其他诉求:
</t>
  </si>
  <si>
    <t>2025-01-17 20:35:41</t>
  </si>
  <si>
    <t>2025-01-17 20:44:16</t>
  </si>
  <si>
    <t>SD-851-233778-28710-24349</t>
  </si>
  <si>
    <t>SD-057-250117-231675-6199</t>
  </si>
  <si>
    <t>2025-01-17 18:59:43</t>
  </si>
  <si>
    <t>普通区域-安丘市-庵顶村自然村-15265456805-300M-宽带上网投诉-次数0-202501170000524327</t>
  </si>
  <si>
    <t>202501170000524327</t>
  </si>
  <si>
    <t>202501170000524327#15265456805客户来电反映本机办理的电视无法观看，错误代码不清楚老人在家不配合线上排障，直接要求维修人员上门维修，请尽快协助处理，谢谢 
 联系人：女士 联系电话：本机 流水：
2025011718574261420820406</t>
  </si>
  <si>
    <t>2025-01-17 19:01:08</t>
  </si>
  <si>
    <t>2025-01-17 19:01:57</t>
  </si>
  <si>
    <t>SD-057-250117-167534-7076</t>
  </si>
  <si>
    <t>2025-01-17 20:35:06</t>
  </si>
  <si>
    <t>80+银卡-普通区域-安丘市-北大仓北沿街-13406661988-500M-宽带上网投诉-次数0-20250117203222X142391640</t>
  </si>
  <si>
    <t>20250117203222X142391640</t>
  </si>
  <si>
    <t xml:space="preserve">流程受理流水号：20250117202921134066619881161151
客户号码:13406661988
客户姓名:宿**
投诉地市:潍坊
来话流水:2025011720271871120881352
宽带账号:13406661988
宽带账号归属地市:潍坊
宽带账号归属区县:安丘市
故障地址:潍坊安丘市景芝镇黄景路恒信家属院沿街3#营业厅南*********
联系电话:17660448450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故障细类:网速慢/上网掉线(专席)
携转原因:
故障时间:2025-01-17 20:29:34
具体故障现象:测速达标，但是网速非常慢，用的千兆路由器
客户其他诉求:
</t>
  </si>
  <si>
    <t>2025-01-17 20:36:41</t>
  </si>
  <si>
    <t>2025-01-17 20:40:02</t>
  </si>
  <si>
    <t>SD-851-317081-19452-22336</t>
  </si>
  <si>
    <t>SD-057-250117-807231-7445</t>
  </si>
  <si>
    <t>2025-01-17 22:09:47</t>
  </si>
  <si>
    <t>普通区域-寿光市-浮桥社区-13070793415-1000M-宽带上网投诉-次数0-202501170000567625</t>
  </si>
  <si>
    <t>202501170000567625</t>
  </si>
  <si>
    <t>202501170000567625#流程受理流水号：20250117220819130707934151167243
客户号码:13070793415
客户姓名:傅**
投诉地市:潍坊
来话流水:2025011722080279020873056
宽带账号:13070793415
宽带账号归属地市:潍坊
宽带账号归属区县:寿光市
故障地址:潍坊寿光市寒桥镇浮桥村浮桥社区16号楼*********
联系电话:13070793415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故障细类:宽带无法上网
携转原因:
故障时间:2025-01-17 22:08:55
具体故障现象:提示网络无法连接，
客户其他诉求:
;宽带小区$[浮桥社区]$</t>
  </si>
  <si>
    <t>2025-01-17 23:02:18</t>
  </si>
  <si>
    <t>2025-01-18 07:02:54</t>
  </si>
  <si>
    <t>SD-851-280486-3073-14533</t>
  </si>
  <si>
    <t>SD-057-250117-174396-6118</t>
  </si>
  <si>
    <t>2025-01-17 18:53:06</t>
  </si>
  <si>
    <t>普通区域-潍城区-丽景苑-13806490924-100M-魔百和投诉-次数0-20250117185029X297235050</t>
  </si>
  <si>
    <t>20250117185029X297235050</t>
  </si>
  <si>
    <t>流程受理流水号：20250117184930138064909241147280
客户号码:13806490924
客户姓名:张**
投诉地市:潍坊
来话流水:2025011718461499420848872
宽带账号:13806490924
宽带账号归属地市:潍坊
宽带账号归属区县:潍城区
故障地址:潍坊潍城区南关街道青年路丽景苑1号楼*********
联系电话:19853658937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光功率:-15.90
故障大类:宽带/电视
故障细类:移动高清电视故障(专席)
携转原因:
故障时间:2025-01-17 18:52:32
魔百和单播/组播:单播
具体故障现象:电视无信号：宽带正常使用，电视“无信号”，机顶盒亮绿灯，尝试切换信号源无效，指导拔插高清线，未恢复，请处理，谢谢。
客户其他诉求:
魔百和单/组播：单播</t>
  </si>
  <si>
    <t>2025-01-17 18:55:17</t>
  </si>
  <si>
    <t>2025-01-17 18:55:51</t>
  </si>
  <si>
    <t>SD-851-322128-1795-12785</t>
  </si>
  <si>
    <t>SD-057-250117-537019-6143</t>
  </si>
  <si>
    <t>2025-01-17 18:55:54</t>
  </si>
  <si>
    <t>普通区域-高密市-康佳大院-15726059987-1000M-业务受理宽带-次数0-202501170000521140</t>
  </si>
  <si>
    <t>202501170000521140</t>
  </si>
  <si>
    <t>202501170000521140# 宽带账号:15726059987; 联系电话：15726059987，问题类型：此工单为群障修复工单，根据群障全量闭环修复管理要求，为确保客户网络通畅，请装维人员跟进修复网络问题，谢谢！ 
 群障标题：公告。故障描述：潍坊高密市康佳大院光缆故障，预估24小时恢复，请帮忙拦截,如有需要请联系片区装维师傅单浩特15706307300主叫号码：19806248987.0;该号码仅供参考，请优先联系宽带账号。</t>
  </si>
  <si>
    <t>2025-01-17 18:56:23</t>
  </si>
  <si>
    <t>2025-01-17 18:56:49</t>
  </si>
  <si>
    <t>SD-851-247289-14624-10485</t>
  </si>
  <si>
    <t>SD-057-250117-514039-6159</t>
  </si>
  <si>
    <t>2025-01-17 18:56:26</t>
  </si>
  <si>
    <t>普通区域-安丘市-尚水名邸-15553645541-200M-业务受理宽带-次数0-202501170000523502</t>
  </si>
  <si>
    <t>202501170000523502</t>
  </si>
  <si>
    <t>202501170000523502# 宽带账号:15553645541; 联系电话：15553645541，问题类型：此工单为群障修复工单，根据群障全量闭环修复管理要求，为确保客户网络通畅，请装维人员跟进修复网络问题，谢谢！ 
 群障标题：公告。故障描述：尚水名邸主叫号码：15106369908.0;该号码仅供参考，请优先联系宽带账号。</t>
  </si>
  <si>
    <t>2025-01-17 19:14:21</t>
  </si>
  <si>
    <t>2025-01-17 19:14:48</t>
  </si>
  <si>
    <t>SD-057-250117-620985-615</t>
  </si>
  <si>
    <t>2025-01-17 09:23:56</t>
  </si>
  <si>
    <t>【调研】-普通区域-诸城市-舜德帝景一期-18866179658-200M-宽带上网投诉-次数0-202501170000128347</t>
  </si>
  <si>
    <t>2025-01-18 10:24:00</t>
  </si>
  <si>
    <t>202501170000128347</t>
  </si>
  <si>
    <t xml:space="preserve">202501170000128347#流程受理流水号：20250117092317188661796581013982
客户号码:18866179658
客户姓名:杜**
投诉地市:潍坊
来话流水:2025011709225443020822717
宽带账号:18866179658
宽带账号归属地市:潍坊
宽带账号归属区县:诸城市
故障地址:潍坊诸城市舜王街道万兴路舜德帝景一期5号楼*********
联系电话:18866179658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光功率:-19.50
故障大类:宽带/电视
故障细类:宽带网速慢/卡顿
携转原因:
故障时间:2025-01-17 09:23:38
具体故障现象:用户无法提供具体故障现象，
客户其他诉求:客户侧为质差终端，要求上门更换终端并一并处理故障问题。
</t>
  </si>
  <si>
    <t>2025-01-17 09:25:02</t>
  </si>
  <si>
    <t>2025-01-17 09:25:21</t>
  </si>
  <si>
    <t>SD-057-250117-026541-6594</t>
  </si>
  <si>
    <t>2025-01-17 19:38:24</t>
  </si>
  <si>
    <t>普通区域-坊子区-眉村工业园村-15762690255-50M-宽带上网投诉-次数0-20250117193640X800199858</t>
  </si>
  <si>
    <t>20250117193640X800199858</t>
  </si>
  <si>
    <t xml:space="preserve">【农村网络投诉】流程受理流水号：20250117193559157626902551154226
客户号码:15762690255
客户姓名:李**
投诉地市:潍坊
来话流水:2025011719354345620834067
宽带账号:15762690255
宽带账号归属地市:潍坊
宽带账号归属区县:坊子区
故障地址:潍坊坊子区坊子工业发展区（眉村）眉村商业街坊子眉村沿街18号箱徐振外墙*********
联系电话:15762690255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19:36:03
具体故障现象:用户无法提供具体故障现象，
客户其他诉求:
</t>
  </si>
  <si>
    <t>2025-01-17 19:40:32</t>
  </si>
  <si>
    <t>2025-01-17 19:40:49</t>
  </si>
  <si>
    <t>SD-852-248805-149-12966</t>
  </si>
  <si>
    <t>SD-057-250117-034562-760</t>
  </si>
  <si>
    <t>2025-01-17 09:38:18</t>
  </si>
  <si>
    <t>【调研】-80+白金-普通区域-安丘市-葛家彭旺村自然村-15762558877-300M-魔百和投诉-次数0-20250117093705X825512641</t>
  </si>
  <si>
    <t>20250117093705X825512641</t>
  </si>
  <si>
    <t>【农村网络投诉】流程受理流水号：20250117093527157625588771017271
客户号码:15762558877
客户姓名:葛**
投诉地市:潍坊
来话流水:2025011709340278120871779
宽带账号:15762558877
宽带账号归属地市:潍坊
宽带账号归属区县:安丘市
故障地址:潍坊安丘市景芝镇葛家彭旺村葛家彭旺村自然村葛家彭旺追加3号箱岳良*********
联系电话:15762558877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光功率:-15.10
故障大类:宽带/电视
故障细类:移动高清电视故障(专席)
携转原因:
故障时间:2025-01-17 09:35:32
魔百和单播/组播:单播
具体故障现象:客户来电反映机顶盒遥控器不能用，这边指导更换电池未恢复，请协助处理，谢谢！
客户其他诉求:
魔百和单/组播：单播</t>
  </si>
  <si>
    <t>2025-01-17 09:40:08</t>
  </si>
  <si>
    <t>2025-01-17 09:40:42</t>
  </si>
  <si>
    <t>SD-057-250117-750398-1775</t>
  </si>
  <si>
    <t>2025-01-17 11:17:06</t>
  </si>
  <si>
    <t>【调研】-普通区域-青州市-富盈家园小区-15054451858-1000M-业务受理宽带-次数0-202501170000220788</t>
  </si>
  <si>
    <t>202501170000220788</t>
  </si>
  <si>
    <t>202501170000220788# 宽带账号:15054451858; 联系电话：15054451858，问题类型：此工单为群障修复工单，根据群障全量闭环修复管理要求，为确保客户网络通畅，请装维人员跟进修复网络问题，谢谢！ 
 群障标题：公告。故障描述：潍坊青州市富盈家园小区光缆故障，预估24小时恢复，请帮忙拦截,如有需要请联系片区装维师傅张洪强15706307637主叫号码：18953625818.0;该号码仅供参考，请优先联系宽带账号。</t>
  </si>
  <si>
    <t>2025-01-17 11:19:51</t>
  </si>
  <si>
    <t>2025-01-17 11:24:38</t>
  </si>
  <si>
    <t>SD-851-312078-28132-7361</t>
  </si>
  <si>
    <t>SD-057-250117-397658-596</t>
  </si>
  <si>
    <t>2025-01-17 09:20:41</t>
  </si>
  <si>
    <t>【调研】-80+金卡-普通区域-奎文区-鸿泰雅园-13905369113-1000M-宽带上网投诉-次数0-20250117091837X717233962</t>
  </si>
  <si>
    <t>20250117091837X717233962</t>
  </si>
  <si>
    <t xml:space="preserve">流程受理流水号：20250117091641139053691131012187
客户号码:13905369113
客户姓名:姜**
投诉地市:潍坊
来话流水:2025011709161959320837667
宽带账号:13905369113
宽带账号归属地市:潍坊
宽带账号归属区县:奎文区
故障地址:潍坊奎文区北苑街道玉清街鸿泰雅园鸿泰雅园4号楼*********
联系电话:13905369113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故障时间:2025-01-17 09:17:11
具体故障现象:无法使用
客户其他诉求:要求装维师傅上门查看
</t>
  </si>
  <si>
    <t>2025-01-17 09:24:14</t>
  </si>
  <si>
    <t>2025-01-17 09:24:49</t>
  </si>
  <si>
    <t>SD-851-308212-19005-7800</t>
  </si>
  <si>
    <t>SD-057-250117-390724-6513</t>
  </si>
  <si>
    <t>2025-01-17 19:32:01</t>
  </si>
  <si>
    <t>(目标)普通区域-昌邑市-于郜自然村-15953657391-200M-宽带上网投诉-次数0-20250117192904X344003718</t>
  </si>
  <si>
    <t>20250117192904X344003718</t>
  </si>
  <si>
    <t xml:space="preserve">【农村网络投诉】流程受理流水号：20250117192656159536573911152945
客户号码:15953657391
客户姓名:李**
投诉地市:潍坊
来话流水:2025011719262677220884671
宽带账号:15953657391
宽带账号归属地市:潍坊
宽带账号归属区县:昌邑市
故障地址:潍坊昌邑市宋庄镇于郜村于郜自然村于郜1号箱梁贵森*********
联系电话:18853633926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故障时间:2025-01-17 19:28:45
具体故障现象:提示网络无法连接，
客户其他诉求:
</t>
  </si>
  <si>
    <t>2025-01-17 19:34:44</t>
  </si>
  <si>
    <t>2025-01-17 19:35:03</t>
  </si>
  <si>
    <t>SD-057-250117-354916-636</t>
  </si>
  <si>
    <t>80+普通-普通区域-昌邑市-育新苑小区-15095229800-300M-业务受理宽带-次数0-202501170000129343</t>
  </si>
  <si>
    <t>202501170000129343</t>
  </si>
  <si>
    <t>202501170000129343#【已关注中国移动10086微信公众号】 宽带账号:15095229800; 联系电话：15095229800，问题类型：此工单为群障修复工单，根据群障全量闭环修复管理要求，为确保客户网络通畅，请装维人员跟进修复网络问题，谢谢！ 
 群障标题：公告。故障描述：潍坊昌邑市育新苑小区光缆故障，预估24小时恢复，请帮忙拦截,如有需要请联系片区装维师傅于百奇15706307208主叫号码：15853640758.0;该号码仅供参考，请优先联系宽带账号。</t>
  </si>
  <si>
    <t>2025-01-17 09:32:04</t>
  </si>
  <si>
    <t>2025-01-17 09:32:30</t>
  </si>
  <si>
    <t>SD-057-250117-095748-621</t>
  </si>
  <si>
    <t>2025-01-17 09:24:43</t>
  </si>
  <si>
    <t>【调研】-80+普通-普通区域-安丘市-凌河新凌路沿街-13864664682-300M-宽带上网投诉-次数0-202501170000126989</t>
  </si>
  <si>
    <t>202501170000126989</t>
  </si>
  <si>
    <t xml:space="preserve">202501170000126989#宽带账号：13864664682；宽带地址：潍坊安丘市凌河镇新凌大街凌河新凌路沿街新凌路沿街（国土局段）4号箱吕洪亮；客户来电反映宽带无法上网，客户无法配合线上指导，要求师傅上门，请协助处理，谢谢！联系电话：15964044689；联系人：女士；来电流水：2025011709202689720890701。 
</t>
  </si>
  <si>
    <t>2025-01-17 09:31:05</t>
  </si>
  <si>
    <t>2025-01-17 09:31:54</t>
  </si>
  <si>
    <t>SD-057-250117-938567-598</t>
  </si>
  <si>
    <t>2025-01-17 09:20:51</t>
  </si>
  <si>
    <t>【调研】-80+银卡-普通区域-临朐县-御景花园-15053695587-300M-魔百和投诉-次数0-20250117091905X745113404</t>
  </si>
  <si>
    <t>20250117091905X745113404</t>
  </si>
  <si>
    <t>检测结果：1、宽带是否在线：宽带不在线；2、电视账号状态检测：电视账号状态正常；3、电视片源检测：电视片源正常；4、机顶盒性能检测：机顶盒性能正常；5、机顶盒设备检测：机顶盒设备正常；6、电视播放流畅度检测：电视播放流畅；7、电视连接方式检测：未检测到；故障类型：电视无法观看。故障描述：连不上网，没有移动网，电视也没信号。联系人：许旭。联系电话：15053695587。</t>
  </si>
  <si>
    <t>2025-01-17 09:24:45</t>
  </si>
  <si>
    <t>2025-01-17 09:25:03</t>
  </si>
  <si>
    <t>SD-057-250117-025943-122</t>
  </si>
  <si>
    <t>2025-01-17 08:36:03</t>
  </si>
  <si>
    <t>【调研】-80+金卡-普通区域-诸城市-金屋小区南区-15006623377-1000M-业务受理宽带-次数0-202501170000093428</t>
  </si>
  <si>
    <t>202501170000093428</t>
  </si>
  <si>
    <t>202501170000093428#【已关注中国移动10086微信公众号】 宽带账号:15006623377; 联系电话：15006623377，问题类型：此工单为群障修复工单，根据群障全量闭环修复管理要求，为确保客户网络通畅，请装维人员跟进修复网络问题，谢谢！ 
 群障标题：公告。故障描述：潍坊诸城市金屋小区南区光缆故障，预估24小时恢复，请帮忙拦截,如有需要请联系片区装维师傅范洪伟15706307961主叫号码：15006623377.0;该号码仅供参考，请优先联系宽带账号。</t>
  </si>
  <si>
    <t>2025-01-17 08:48:18</t>
  </si>
  <si>
    <t>2025-01-17 08:48:50</t>
  </si>
  <si>
    <t>SD-057-250117-391245-133</t>
  </si>
  <si>
    <t>2025-01-17 08:38:01</t>
  </si>
  <si>
    <t>普通区域-临朐县-黄家洼自然村-15964035426-300M-宽带上网投诉-次数0-20250117083508X108235657</t>
  </si>
  <si>
    <t>20250117083508X108235657</t>
  </si>
  <si>
    <t xml:space="preserve">【农村网络投诉】流程受理流水号：20250117083255159640354261000935
客户号码:15964035426
客户姓名:刘**
投诉地市:潍坊
来话流水:2025011708321309820820426
宽带账号:15964035426
宽带账号归属地市:潍坊
宽带账号归属区县:临朐县
故障地址:潍坊临朐县东城街道黄家洼黄家洼自然村黄家洼53号箱刘志明外墙*********
联系电话:15964035426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08:34:22
具体故障现象:光猫亮红灯，
客户其他诉求:客户要求上门维修，谢谢
</t>
  </si>
  <si>
    <t>2025-01-17 08:40:14</t>
  </si>
  <si>
    <t>2025-01-17 08:49:24</t>
  </si>
  <si>
    <t>SD-057-250117-619350-670</t>
  </si>
  <si>
    <t>2025-01-17 09:28:34</t>
  </si>
  <si>
    <t>80+普通-普通区域-奎文区-华仕家园-15908024277-1000M-宽带上网投诉-次数0-202501170000131421</t>
  </si>
  <si>
    <t>202501170000131421</t>
  </si>
  <si>
    <t xml:space="preserve">202501170000131421#宽带账号：15908024277
；宽带地址：潍坊奎文区北苑街道玄武街华仕家园1号楼*********；客户来电反映魔百和无信号，经查询客户侧为质差机顶盒，请协助上门更换终端并一并处理故障问题，谢谢！联系电话：15908024277
；联系人：先生；来电流水：2025011709244466920846962
</t>
  </si>
  <si>
    <t>2025-01-17 09:34:16</t>
  </si>
  <si>
    <t>2025-01-17 09:34:40</t>
  </si>
  <si>
    <t>SD-851-238929-22672-28531</t>
  </si>
  <si>
    <t>SD-057-250117-687514-6522</t>
  </si>
  <si>
    <t>2025-01-17 19:32:25</t>
  </si>
  <si>
    <t>(目标)普通区域-安丘市-南李家庄村自然村-13562692281-200M-宽带上网投诉-次数0-20250117193037X437079149</t>
  </si>
  <si>
    <t>20250117193037X437079149</t>
  </si>
  <si>
    <t xml:space="preserve">【农村网络投诉】流程受理流水号：20250117192834135626922811153181
客户号码:13562692281
客户姓名:程**
投诉地市:潍坊
来话流水:2025011719273155820890485
宽带账号:13562692281
宽带账号归属地市:潍坊
宽带账号归属区县:安丘市
故障地址:潍坊市安丘市官庄镇南李家庄村南李家庄村自然村南李家庄追加7号箱皮金燕*********
联系电话:15866565651
联系人:孙先生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光功率:-19.39
故障大类:宽带/电视
故障细类:宽带无法上网(专席)
携转原因:
故障时间:2025-01-17 19:28:30
具体故障现象:离路由器大约三米处就没有网络了，直接连接不上了。去别的室里直接没有信号。要求请上门查一下是什么问题。
客户其他诉求:
</t>
  </si>
  <si>
    <t>2025-01-17 19:37:35</t>
  </si>
  <si>
    <t>2025-01-17 19:39:12</t>
  </si>
  <si>
    <t>SD-852-328493-2445-29247</t>
  </si>
  <si>
    <t>SD-057-250117-896023-743</t>
  </si>
  <si>
    <t>2025-01-17 09:36:35</t>
  </si>
  <si>
    <t>普通区域-寒亭区-龙润花园小区-15053622857-100M-业务受理宽带-次数0-202501170000138811</t>
  </si>
  <si>
    <t>2025-01-18 09:37:00</t>
  </si>
  <si>
    <t>202501170000138811</t>
  </si>
  <si>
    <t>202501170000138811# 宽带账号:15053622857; 联系电话：15053622857，问题类型：此工单为群障修复工单，根据群障全量闭环修复管理要求，为确保客户网络通畅，请装维人员跟进修复网络问题，谢谢！ 
 群障标题：公告。故障描述：龙润花园小区主叫号码：15053622857.0;该号码仅供参考，请优先联系宽带账号。</t>
  </si>
  <si>
    <t>2025-01-17 09:40:19</t>
  </si>
  <si>
    <t>2025-01-17 09:42:39</t>
  </si>
  <si>
    <t>SD-057-250117-749825-1711</t>
  </si>
  <si>
    <t>2025-01-17 11:10:30</t>
  </si>
  <si>
    <t>80+钻石-普通区域-安丘市-安丘西关村-15095255067-1000M-宽带上网投诉-次数0-202501170000218780</t>
  </si>
  <si>
    <t>202501170000218780</t>
  </si>
  <si>
    <t>202501170000218780#【已关注中国移动10086微信公众号】流程受理流水号：20250117110933150952550671044255
客户号码:15095255067
客户姓名:马**
投诉地市:潍坊
来话流水:2025011711091683720810876
宽带账号:15095255067
账号归属区县:安丘市庵上汇全通讯（社区）
联系电话:13583787814
联系人:先生/女士
宽带地址:潍坊
工单紧急程度:非常紧急
是否投诉倾向:否
是否重复投诉:否
是否携转意向:否
是否有升级投诉倾向:否
*业务名称:业务融合开机流程小微宽带+全光WiFi+FTTR组网
投诉内容:手机号码：15095255067，【问题描述】客户已办理宽带业务，有开通单，要求装维尽快联系上门，请处理，谢谢。联系电话：13583787814，联系人：先生/女士，录音流水号：2025011711091683720810876。受理明细：531920062399999999。
在途开通单信息：536250115438717950，15095255067，2025-01-15 09:22:33，业务融合开机流程小微宽带+全光WiFi+FTTR组网，处理中，黄单建设（楼宇）
是否到厅:否
业务名称:业务融合开机流程小微宽带+全光WiFi+FTTR组网
;宽带小区$[安丘西关村]$</t>
  </si>
  <si>
    <t>2025-01-17 11:33:47</t>
  </si>
  <si>
    <t>2025-01-17 11:34:19</t>
  </si>
  <si>
    <t>SD-851-254127-956-19863</t>
  </si>
  <si>
    <t>SD-057-250117-731925-1751</t>
  </si>
  <si>
    <t>2025-01-17 11:15:29</t>
  </si>
  <si>
    <t>【调研】-80+普通-普通区域-临朐县-新天地小区-18305363008-300M-宽带上网投诉-次数0-202501170000218849</t>
  </si>
  <si>
    <t>202501170000218849</t>
  </si>
  <si>
    <t>202501170000218849#18305363008
客户来电反映宽带无法使用，网速慢，线上排障不认可，客户不会操作，要求维修人员上门维修，请尽快协助处理，谢谢  联系人：先生   联系电话：本机 流水：2025011711123822820858288</t>
  </si>
  <si>
    <t>2025-01-17 11:23:30</t>
  </si>
  <si>
    <t>2025-01-17 11:32:22</t>
  </si>
  <si>
    <t>SD-851-244246-8040-29670</t>
  </si>
  <si>
    <t>SD-057-250117-602185-6567</t>
  </si>
  <si>
    <t>2025-01-17 19:36:42</t>
  </si>
  <si>
    <t>80+钻石-普通区域-奎文区-华鑫大院-13869660217-300M-业务受理宽带-次数0-202501170000537298</t>
  </si>
  <si>
    <t>202501170000537298</t>
  </si>
  <si>
    <t>202501170000537298# 宽带账号:13869660217; 联系电话：13869660217，问题类型：此工单为群障修复工单，根据群障全量闭环修复管理要求，为确保客户网络通畅，请装维人员跟进修复网络问题，谢谢！ 
 群障标题：公告。故障描述：潍坊奎文区华鑫大院光缆故障，预估24小时恢复，请帮忙拦截,如有需要请联系片区装维师傅张玉恒15706307478主叫号码：13869660217.0;该号码仅供参考，请优先联系宽带账号。</t>
  </si>
  <si>
    <t>2025-01-17 19:47:31</t>
  </si>
  <si>
    <t>2025-01-18 10:28:21</t>
  </si>
  <si>
    <t>SD-057-250117-836942-6592</t>
  </si>
  <si>
    <t>2025-01-17 19:38:19</t>
  </si>
  <si>
    <t>【调研】-80+银卡-(目标)普通区域-寿光市-兴业家园-15265451937-1000M-宽带上网投诉-次数0-20250117193629X789909623</t>
  </si>
  <si>
    <t>20250117193629X789909623</t>
  </si>
  <si>
    <t xml:space="preserve">流程受理流水号：20250117193543152654519371154183
客户号码:15265451937
客户姓名:刘**
投诉地市:潍坊
来话流水:2025011719334275320823339
宽带账号:15265451937
宽带账号归属地市:潍坊
宽带账号归属区县:寿光市
故障地址:潍坊寿光市上口镇东风大街兴业家园6号楼*********
联系电话:13616462827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19:35:50
具体故障现象:光猫灯正常但电脑手机无法上网，
客户其他诉求:
</t>
  </si>
  <si>
    <t>2025-01-17 19:59:11</t>
  </si>
  <si>
    <t>2025-01-17 19:59:33</t>
  </si>
  <si>
    <t>SD-851-284213-32034-1434</t>
  </si>
  <si>
    <t>SD-057-250117-140723-689</t>
  </si>
  <si>
    <t>2025-01-17 09:29:59</t>
  </si>
  <si>
    <t>【调研】-普通区域-青州市-何官村自然村-15154460881-100M-宽带上网投诉-次数0-202501170000132344</t>
  </si>
  <si>
    <t>2025-01-18 10:30:00</t>
  </si>
  <si>
    <t>202501170000132344</t>
  </si>
  <si>
    <t>202501170000132344#宽带账号：15154460881；宽带地址：潍坊青州市何官镇何官村何官村自然村扩容商业街7号箱教师公寓；联系电话：15154460290客户来电反映宽带无法连接上网 请核实处理 谢谢 ..线上指导无法操作 来电流水..2025011709244565120847169</t>
  </si>
  <si>
    <t>2025-01-17 09:53:12</t>
  </si>
  <si>
    <t>2025-01-17 10:07:26</t>
  </si>
  <si>
    <t>SD-057-250117-190365-1755</t>
  </si>
  <si>
    <t>2025-01-17 11:16:19</t>
  </si>
  <si>
    <t>普通区域-青州市-宋家村-15653658772-1000M-宽带上网投诉-次数0-202501170000222428</t>
  </si>
  <si>
    <t>202501170000222428</t>
  </si>
  <si>
    <t>202501170000222428#宽带账号：15653658772；宽带地址：潍坊青州市益都街道宋家宋家村；客户来电反映移动高清不能用，客户不在现场，无法配合线上指导，称家里是老人不会操作，要求师傅上门，请协助处理，谢谢！联系电话：15653658772；联系人：女士；来电流水：2025011711133782520872071</t>
  </si>
  <si>
    <t>2025-01-17 11:24:43</t>
  </si>
  <si>
    <t>SD-851-304627-6190-5381</t>
  </si>
  <si>
    <t>SD-057-250117-386092-631</t>
  </si>
  <si>
    <t>2025-01-17 09:26:09</t>
  </si>
  <si>
    <t>80+白金-普通区域-寿光市-赵旺铺-15853618487-500M-业务受理宽带-次数0-202501170000131521</t>
  </si>
  <si>
    <t>202501170000131521</t>
  </si>
  <si>
    <t>202501170000131521# 宽带账号:15853618487; 联系电话：15853618487，问题类型：此工单为群障修复工单，根据群障全量闭环修复管理要求，为确保客户网络通畅，请装维人员跟进修复网络问题，谢谢！ 
 群障标题：公告。故障描述：潍坊寿光市赵旺铺光缆故障，预估24小时恢复，请帮忙拦截,如有需要请联系片区装维师傅赵一武15706307728主叫号码：15853618487.0;该号码仅供参考，请优先联系宽带账号。</t>
  </si>
  <si>
    <t>2025-01-17 09:28:51</t>
  </si>
  <si>
    <t>SD-851-340704-12299-4346</t>
  </si>
  <si>
    <t>SD-057-250117-549761-6599</t>
  </si>
  <si>
    <t>2025-01-17 19:39:11</t>
  </si>
  <si>
    <t>【调研】-普通区域-奎文区-金宝生态花园-15094993519-200M-宽带上网投诉-次数0-202501170000536209</t>
  </si>
  <si>
    <t>202501170000536209</t>
  </si>
  <si>
    <t xml:space="preserve">202501170000536209#流程受理流水号：20250117193842150949935191154576
客户号码:15094993519
客户姓名:王**
投诉地市:潍坊
来话流水:2025011719381801020847660
宽带账号:15094993519
宽带账号归属地市:潍坊
宽带账号归属区县:奎文区
故障地址:潍坊奎文区廿里堡街道潍州路金宝生态花园（代理商独家，办理联系电话15762660069）21号楼*********
联系电话:15094993519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光功率:-15.83
故障大类:宽带/电视
故障细类:宽带无法上网
携转原因:
故障时间:2025-01-17 19:38:58
具体故障现象:打不开网页，
客户其他诉求:客户侧为质差终端，要求上门更换终端并一并处理故障问题。
</t>
  </si>
  <si>
    <t>2025-01-17 19:45:40</t>
  </si>
  <si>
    <t>2025-01-17 19:54:21</t>
  </si>
  <si>
    <t>SD-057-250117-409175-1767</t>
  </si>
  <si>
    <t>2025-01-17 11:16:49</t>
  </si>
  <si>
    <t>80+普通-普通区域-寿光市-建材材料装饰市场-13563645716-1000M-业务受理宽带-次数0-202501170000222832</t>
  </si>
  <si>
    <t>202501170000222832</t>
  </si>
  <si>
    <t>202501170000222832# 宽带账号:13563645716; 联系电话：13563645716，问题类型：此工单为群障修复工单，根据群障全量闭环修复管理要求，为确保客户网络通畅，请装维人员跟进修复网络问题，谢谢！ 
 群障标题：公告。故障描述：潍坊寿光市建材材料装饰市场光缆故障，预估24小时恢复，请帮忙拦截,如有需要请联系片区装维师傅王晓宁15053691091主叫号码：15244463924.0;该号码仅供参考，请优先联系宽带账号。</t>
  </si>
  <si>
    <t>2025-01-17 11:29:46</t>
  </si>
  <si>
    <t>2025-01-17 11:30:18</t>
  </si>
  <si>
    <t>SD-851-306889-7259-23342</t>
  </si>
  <si>
    <t>SD-057-250117-147956-688</t>
  </si>
  <si>
    <t>2025-01-17 09:29:53</t>
  </si>
  <si>
    <t>80+白金-普通区域-临朐县-百合花园（1、2期）-15265680086-1000M-宽带上网投诉-次数0-202501170000133280</t>
  </si>
  <si>
    <t>202501170000133280</t>
  </si>
  <si>
    <t>202501170000133280#流程受理流水号：20250117092901152656800861015591
客户号码:15265680086
客户姓名:杨**
投诉地市:潍坊
来话流水:2025011709261970120868027
宽带账号:15265680086
宽带账号归属地市:潍坊
宽带账号归属区县:临朐县
故障地址:潍坊临朐县东城街道兴隆路百合花园（1、2期）百合花园3期25号楼*********
联系电话:15265680086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故障细类:网速慢/上网掉线(专席)
携转原因:
故障时间:2025-01-17 09:27:50
具体故障现象:网速慢卡顿，：路由器年限未超过，位置开阔，重启未恢复，光猫自带WIFI未开启，网线支持请协助处理，谢谢，客户要求投诉
客户其他诉求:
;宽带小区$[百合花园（1、2期）]$</t>
  </si>
  <si>
    <t>2025-01-17 09:36:25</t>
  </si>
  <si>
    <t>2025-01-17 09:36:42</t>
  </si>
  <si>
    <t>SD-851-313726-17753-21958</t>
  </si>
  <si>
    <t>SD-057-250117-912648-1762</t>
  </si>
  <si>
    <t>2025-01-17 11:16:35</t>
  </si>
  <si>
    <t>80+白金-普通区域-奎文区-祥瑞家园-15762692666-1000M-业务受理宽带-次数0-202501170000222825</t>
  </si>
  <si>
    <t>202501170000222825</t>
  </si>
  <si>
    <t>202501170000222825# 宽带账号:15762692666; 联系电话：15762692666，问题类型：此工单为群障修复工单，根据群障全量闭环修复管理要求，为确保客户网络通畅，请装维人员跟进修复网络问题，谢谢！ 
 群障标题：公告。故障描述：潍坊奎文区祥瑞家园光缆故障，预估24小时恢复，请帮忙拦截,如有需要请联系片区装维师傅扈培富15706366508主叫号码：15762692666.0;该号码仅供参考，请优先联系宽带账号。</t>
  </si>
  <si>
    <t>2025-01-17 11:21:30</t>
  </si>
  <si>
    <t>2025-01-17 11:22:56</t>
  </si>
  <si>
    <t>SD-057-250117-587392-694</t>
  </si>
  <si>
    <t>2025-01-17 09:31:34</t>
  </si>
  <si>
    <t>普通区域-奎文区-院校街卫校宿舍-19558575037-300M-宽带上网投诉-次数0-202501170000132302</t>
  </si>
  <si>
    <t>202501170000132302</t>
  </si>
  <si>
    <t>202501170000132302#流程受理流水号：20250117093048195585750371016041
客户号码:19558575037
客户姓名:付**
投诉地市:潍坊
来话流水:2025011708405574920876450
宽带账号:19558575037
账号归属区县:奎文-健康街社区经营部
联系电话:19558575037
联系人:先生/女士
宽带地址:潍坊
工单紧急程度:非常紧急
是否投诉倾向:否
是否重复投诉:否
是否携转意向:否
是否有升级投诉倾向:否
*业务名称:业务融合开机流程宽带
投诉内容:手机号码：19558575037，【问题描述】客户已办理宽带业务，有开通单，要求装维尽快联系上门，请处理，谢谢。联系电话：19558575037，联系人：先生/女士，录音流水号：**。受理明细：531920062399999999。
在途开通单信息：536250117940616536，19558575037，2025-01-17 08:49:17，业务融合开机流程宽带，处理中，黄单扩容
是否到厅:否
业务名称:业务融合开机流程宽带
;宽带小区$[null]$</t>
  </si>
  <si>
    <t>2025-01-17 09:35:26</t>
  </si>
  <si>
    <t>2025-01-17 09:35:46</t>
  </si>
  <si>
    <t>SD-851-265801-243-17782</t>
  </si>
  <si>
    <t>SD-057-250117-367054-1725</t>
  </si>
  <si>
    <t>2025-01-17 11:12:36</t>
  </si>
  <si>
    <t>【调研】-80+普通-普通区域-青州市-孙家村2-15866181559-100M-宽带上网投诉-次数0-202501170000218935</t>
  </si>
  <si>
    <t>2025-01-18 12:13:00</t>
  </si>
  <si>
    <t>202501170000218935</t>
  </si>
  <si>
    <t xml:space="preserve">202501170000218935#流程受理流水号：20250117110951158661815591044330
客户号码:15866181559
客户姓名:孙**
投诉地市:潍坊
来话流水:2025011711093242620814557
宽带账号:15866181559
宽带账号归属地市:潍坊
宽带账号归属区县:青州市
故障地址:潍坊青州市高柳镇孙家村孙家村24号箱（孙炳皓）*********
联系电话:15963621778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故障时间:2025-01-17 11:11:14
魔百和单播/组播:组播
具体故障现象:15866181559，客户反映电视不能看，，烦请加急处理，联系：15963621778，先生。机顶盒无法开机，
客户其他诉求:客户侧为质差终端，要求上门更换终端并一并处理故障问题。
</t>
  </si>
  <si>
    <t>2025-01-17 11:18:45</t>
  </si>
  <si>
    <t>2025-01-17 11:19:18</t>
  </si>
  <si>
    <t>SD-057-250117-741036-6583</t>
  </si>
  <si>
    <t>2025-01-17 19:37:55</t>
  </si>
  <si>
    <t>【调研】-普通区域-潍城区-玄家村自然村-18764699978-100M-宽带上网投诉-次数0-202501170000539759</t>
  </si>
  <si>
    <t>202501170000539759</t>
  </si>
  <si>
    <t xml:space="preserve">202501170000539759#流程受理流水号：20250117193643187646999781154320
客户号码:18764699978
客户姓名:张**
投诉地市:潍坊
来话流水:2025011719362273820837586
宽带账号:18764699978
宽带账号归属地市:潍坊
宽带账号归属区县:潍城区
故障地址:潍坊潍城区望留街道玄家村玄家村自然村23#村内公路口东第一条路北北第八排*********
联系电话:18764699978
联系人:女士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光功率:-15.62
故障大类:宽带/电视
故障细类:宽带无法上网
携转原因:
故障时间:2025-01-17 19:37:00
具体故障现象:提示网络无法连接，
客户其他诉求:客户侧为质差终端，要求上门更换终端并一并处理故障问题。
</t>
  </si>
  <si>
    <t>2025-01-17 19:39:45</t>
  </si>
  <si>
    <t>2025-01-17 19:40:00</t>
  </si>
  <si>
    <t>2025-01-17 19:35:35</t>
  </si>
  <si>
    <t>80+银卡-普通区域-昌邑市-香邑小区-13780861600-300M-宽带上网投诉-次数0-20250117193357X637424429 一级督办</t>
  </si>
  <si>
    <t>20250117193357X637424429</t>
  </si>
  <si>
    <t>2025-01-17 19:43:05</t>
  </si>
  <si>
    <t>2025-01-17 19:43:25</t>
  </si>
  <si>
    <t>SD-057-250117-623058-693</t>
  </si>
  <si>
    <t>2025-01-17 09:30:59</t>
  </si>
  <si>
    <t>80+金卡-普通区域-安丘市-景芝小付岗村-15269667150-100M-宽带上网投诉-次数0-202501170000132576</t>
  </si>
  <si>
    <t>2025-01-18 10:31:00</t>
  </si>
  <si>
    <t>202501170000132576</t>
  </si>
  <si>
    <t>202501170000132576#15269667150  客户反映家里电视无法观看，线上排障不认可，要求师傅上门，请协助处理，谢谢！  联系电话：15269667150   联系人：先生  流水号：2025011709285952520803483</t>
  </si>
  <si>
    <t>2025-01-17 09:34:12</t>
  </si>
  <si>
    <t>2025-01-17 09:35:01</t>
  </si>
  <si>
    <t>SD-057-250117-398145-1766</t>
  </si>
  <si>
    <t>2025-01-17 11:16:47</t>
  </si>
  <si>
    <t>80+普通-普通区域-昌乐县-矿机老家属院楼-15069605361-300M-业务受理宽带-次数0-202501170000222693</t>
  </si>
  <si>
    <t>202501170000222693</t>
  </si>
  <si>
    <t>202501170000222693#【已关注中国移动10086微信公众号】 宽带账号:15069605361; 联系电话：15069605361，问题类型：此工单为群障修复工单，根据群障全量闭环修复管理要求，为确保客户网络通畅，请装维人员跟进修复网络问题，谢谢！ 
 群障标题：公告。故障描述：潍坊昌乐县矿机老家属院楼光缆故障，预估24小时恢复，请帮忙拦截,如有需要请联系片区装维师傅许增峰15706307155主叫号码：15069605361.0;该号码仅供参考，请优先联系宽带账号。</t>
  </si>
  <si>
    <t>2025-01-17 11:24:59</t>
  </si>
  <si>
    <t>2025-01-17 11:27:59</t>
  </si>
  <si>
    <t>2025-01-17 11:16:54</t>
  </si>
  <si>
    <t>80+普通-FTTR-普通区域-潍城区-广丰特艺城-19530041503-1000M-业务受理宽带-次数0-202501170000223675 一级督办</t>
  </si>
  <si>
    <t>202501170000223675</t>
  </si>
  <si>
    <t>2025-01-17 11:18:58</t>
  </si>
  <si>
    <t>2025-01-17 11:19:36</t>
  </si>
  <si>
    <t>SD-852-302197-386-22012</t>
  </si>
  <si>
    <t>SD-057-250117-348567-604</t>
  </si>
  <si>
    <t>2025-01-17 09:21:44</t>
  </si>
  <si>
    <t>普通区域-安丘市-古槐小区-15065692229-300M-宽带上网投诉-次数0-202501170000116285</t>
  </si>
  <si>
    <t>202501170000116285</t>
  </si>
  <si>
    <t>202501170000116285#宽带账号： 15065692229；宽带地址：潍坊安丘市兴安街道青云山路古槐小区26号楼 ；客户来电反映 连不上无线网  ，客户异机来电报修，不在家，要求上门处理来电流水： 2025011709055413320808117 联系电话：18866796676</t>
  </si>
  <si>
    <t>2025-01-17 09:27:35</t>
  </si>
  <si>
    <t>2025-01-17 09:28:12</t>
  </si>
  <si>
    <t>SD-057-250117-408731-6516</t>
  </si>
  <si>
    <t>2025-01-17 19:32:10</t>
  </si>
  <si>
    <t>【重投】-【调研】-80+普通-(目标)普通区域-滨海-新城路沿街-15966199897-200M-宽带上网投诉-次数0-20250117192941X381459304</t>
  </si>
  <si>
    <t>20250117192941X381459304</t>
  </si>
  <si>
    <t xml:space="preserve">流程受理流水号：20250117192825159661998971153164
客户号码:15966199897
客户姓名:单**
投诉地市:潍坊
来话流水:2025011719281411020894278
宽带账号:15966199897
宽带账号归属地市:潍坊
宽带账号归属区县:滨海
故障地址:潍坊滨海大家洼街道新城路新城路沿街2号箱*********
联系电话:15966199897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故障时间:2025-01-17 19:29:00
具体故障现象:光猫亮红灯，
客户其他诉求:
</t>
  </si>
  <si>
    <t>2025-01-17 19:40:11</t>
  </si>
  <si>
    <t>2025-01-17 19:40:46</t>
  </si>
  <si>
    <t>SD-057-250117-425137-739</t>
  </si>
  <si>
    <t>2025-01-17 09:36:21</t>
  </si>
  <si>
    <t>【调研】-普通区域-坊子区-水韵华庭-13356363699-1000M-业务受理宽带-次数0-202501170000138905</t>
  </si>
  <si>
    <t>202501170000138905</t>
  </si>
  <si>
    <t>202501170000138905# 宽带账号:13356363699; 联系电话：13356363699，问题类型：此工单为群障修复工单，根据群障全量闭环修复管理要求，为确保客户网络通畅，请装维人员跟进修复网络问题，谢谢！ 
 群障标题：公告。故障描述：潍坊坊子区水韵华庭光缆故障，预估24小时恢复，请帮忙拦截,如有需要请联系片区装维师傅王富峰15706307267主叫号码：13356363699.0;该号码仅供参考，请优先联系宽带账号。</t>
  </si>
  <si>
    <t>2025-01-17 09:40:00</t>
  </si>
  <si>
    <t>2025-01-17 09:40:18</t>
  </si>
  <si>
    <t>SD-851-282129-30819-20422</t>
  </si>
  <si>
    <t>SD-057-250117-958031-730</t>
  </si>
  <si>
    <t>2025-01-17 09:35:28</t>
  </si>
  <si>
    <t>普通区域-青州市-王府工业园-1300656657802-100M-宽带上网投诉-次数0-202501170000138411</t>
  </si>
  <si>
    <t>2025-01-18 10:36:00</t>
  </si>
  <si>
    <t>202501170000138411</t>
  </si>
  <si>
    <t>202501170000138411#流程受理流水号：2025011709350613006566578021017170
客户号码:1300656657802
客户姓名:
投诉地市:潍坊
来话流水:2025011709340777520872890
宽带账号:1300656657802
账号归属区县:青州市鸿宇通讯器材经营部
联系电话:13006566578
联系人:先生/女士
宽带地址:潍坊
工单紧急程度:非常紧急
是否投诉倾向:否
是否重复投诉:否
是否携转意向:否
是否有升级投诉倾向:否
*业务名称:业务融合开机流程宽带
投诉内容:手机号码：1300656657802，【问题描述】客户已办理宽带业务，有开通单，要求装维尽快联系上门，请处理，谢谢。联系电话：13006566578，联系人：先生/女士，录音流水号：2025011709340777520872890。受理明细：531920062399999999。
在途开通单信息：536241206790265546，1300656657802，2024-12-06 18:30:16，业务融合开机流程宽带，处理中，装维选址
是否到厅:否
业务名称:业务融合开机流程宽带
;宽带小区$[王府工业园]$</t>
  </si>
  <si>
    <t>2025-01-17 09:43:22</t>
  </si>
  <si>
    <t>2025-01-17 09:44:04</t>
  </si>
  <si>
    <t>SD-851-265164-15099-9076</t>
  </si>
  <si>
    <t>SD-057-250117-270684-1749</t>
  </si>
  <si>
    <t>2025-01-17 11:15:22</t>
  </si>
  <si>
    <t>【调研】-普通区域-高密市-后朱家集自然村-15169618179-100M-魔百和投诉-次数0-202501170000218866</t>
  </si>
  <si>
    <t>2025-01-18 12:16:00</t>
  </si>
  <si>
    <t>202501170000218866</t>
  </si>
  <si>
    <t>202501170000218866#【已关注中国移动10086微信公众号】流程受理流水号：20250117111356151696181791045541
客户号码:15169618179
客户姓名:于**
投诉地市:潍坊
来话流水:2025011711130474520864434
宽带账号:15169618179
宽带账号归属地市:潍坊
宽带账号归属区县:高密市
故障地址:潍坊高密市柏城镇后朱家集后朱家集自然村后朱家集19号箱宋建强*********
联系电话:13173118094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故障细类:移动高清电视故障(专席)
携转原因:
故障时间:2025-01-17 11:14:19
魔百和单播/组播:组播
具体故障现象:机顶盒无法开机，
客户其他诉求:
魔百和单/组播：组播;宽带小区$[后朱家集自然村]$</t>
  </si>
  <si>
    <t>2025-01-17 11:28:48</t>
  </si>
  <si>
    <t>2025-01-17 11:29:13</t>
  </si>
  <si>
    <t>SD-057-250117-891673-87</t>
  </si>
  <si>
    <t>2025-01-17 08:33:14</t>
  </si>
  <si>
    <t>普通区域-高密市-西刘庄自然村-15165660078-300M-宽带上网投诉-次数0-202501170000091005</t>
  </si>
  <si>
    <t>202501170000091005</t>
  </si>
  <si>
    <t>202501170000091005#宽带账号：15165660078；宽带地址：潍坊高密市大牟家镇西刘庄西刘庄自然村高密西刘庄；客户来电反映宽带电视不能看，老人不认字不懂，要求上门，请协助处理，谢谢！联系电话：15165660078；联系人：***；来电流水：2025011708310776320814468</t>
  </si>
  <si>
    <t>2025-01-17 08:38:07</t>
  </si>
  <si>
    <t>2025-01-17 08:38:56</t>
  </si>
  <si>
    <t>SD-057-250117-572049-6598</t>
  </si>
  <si>
    <t>2025-01-17 19:38:58</t>
  </si>
  <si>
    <t>普通区域-寿光市-文化名园-13864661009-200M-魔百和投诉-次数0-202501170000537720</t>
  </si>
  <si>
    <t>202501170000537720</t>
  </si>
  <si>
    <t>202501170000537720#流程受理流水号：20250117193347138646610091153919
客户号码:13864661009
客户姓名:付**
投诉地市:潍坊
来话流水:2025011719331799720821129
宽带账号:13864661009
宽带账号归属地市:潍坊
宽带账号归属区县:寿光市
故障地址:潍坊寿光市圣城街道渤海路文化名园D2号楼*********
联系电话:13864661009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故障大类:宽带/电视
故障细类:移动高清电视故障(专席)
携转原因:
故障时间:2025-01-17 19:41:47
魔百和单播/组播:单播
具体故障现象:电视机提示无信号
客户其他诉求:
魔百和单/组播：单播;宽带小区$[文化名园]$</t>
  </si>
  <si>
    <t>2025-01-17 19:39:51</t>
  </si>
  <si>
    <t>2025-01-17 19:40:07</t>
  </si>
  <si>
    <t>SD-057-250117-371462-1730</t>
  </si>
  <si>
    <t>2025-01-17 11:13:23</t>
  </si>
  <si>
    <t>【重投】-80+普通-普通区域-高密市-刘家自然村-13963657488-100M-宽带上网投诉-次数0-202501170000221099</t>
  </si>
  <si>
    <t>2025-01-18 12:14:00</t>
  </si>
  <si>
    <t>202501170000221099</t>
  </si>
  <si>
    <t xml:space="preserve">202501170000221099#【已关注中国移动10086微信公众号】流程受理流水号：20250117111218139636574881045059
客户号码:13963657488
客户姓名:刘**
投诉地市:潍坊
来话流水:2025011711105951720835122
宽带账号:13963657488
宽带账号归属地市:潍坊
宽带账号归属区县:高密市
故障地址:潍坊高密市大牟家镇刘家刘家自然村高密刘家1号箱姜经王*********
联系电话:13506460340
联系人:先生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故障时间:2025-01-17 11:11:31
魔百和单播/组播:--
具体故障现象:电视直播或点播无法观看，
客户其他诉求:客户侧为质差终端，要求上门更换终端并一并处理故障问题。
</t>
  </si>
  <si>
    <t>2025-01-17 11:18:17</t>
  </si>
  <si>
    <t>2025-01-17 11:18:48</t>
  </si>
  <si>
    <t>2025-01-17 19:35:07</t>
  </si>
  <si>
    <t>普通区域-安丘市-电力局家属院-18764628172-300M-宽带上网投诉-次数0-20250117193235X555115319 一级督办</t>
  </si>
  <si>
    <t>20250117193235X555115319</t>
  </si>
  <si>
    <t>2025-01-17 19:42:10</t>
  </si>
  <si>
    <t>2025-01-17 19:44:14</t>
  </si>
  <si>
    <t>SD-057-250117-810235-647</t>
  </si>
  <si>
    <t>2025-01-17 09:26:37</t>
  </si>
  <si>
    <t>【调研】-80+金卡-普通区域-临朐县-天井-15063661711-1000M-业务受理宽带-次数0-202501170000130265</t>
  </si>
  <si>
    <t>202501170000130265</t>
  </si>
  <si>
    <t>202501170000130265#【已关注中国移动10086微信公众号】 宽带账号:15063661711; 联系电话：15063661711，问题类型：此工单为群障修复工单，根据群障全量闭环修复管理要求，为确保客户网络通畅，请装维人员跟进修复网络问题，谢谢！ 
 群障标题：公告。故障描述：潍坊临朐县天井光缆故障，预估24小时恢复，请帮忙拦截,如有需要请联系片区装维师傅马全兴15706307552主叫号码：15063661711.0;该号码仅供参考，请优先联系宽带账号。</t>
  </si>
  <si>
    <t>2025-01-17 09:30:06</t>
  </si>
  <si>
    <t>2025-01-17 09:30:44</t>
  </si>
  <si>
    <t>SD-851-311353-14285-569</t>
  </si>
  <si>
    <t>SD-057-250117-823976-142</t>
  </si>
  <si>
    <t>2025-01-17 08:38:29</t>
  </si>
  <si>
    <t>(目标)普通区域-奎文区-加州世纪尊品-15966163453-100M-宽带上网投诉-次数0-202501170000096373</t>
  </si>
  <si>
    <t>2025-01-18 09:39:00</t>
  </si>
  <si>
    <t>202501170000096373</t>
  </si>
  <si>
    <t>202501170000096373#宽带账号：15966163453；联系电话：15966163453宽带地址：潍坊高新高新城区健康街加州世纪尊品1号楼*；客户来电反映宽带机顶盒无法使用，客户异机来电报修，线上指导无法配合操作，要求上门处理，来电流水：2025011708363596420846967</t>
  </si>
  <si>
    <t>2025-01-17 08:39:38</t>
  </si>
  <si>
    <t>2025-01-17 08:39:56</t>
  </si>
  <si>
    <t>SD-057-250117-389712-6552</t>
  </si>
  <si>
    <t>2025-01-17 19:36:09</t>
  </si>
  <si>
    <t>普通区域-青州市-云门山花园东苑-15965361557-300M-业务受理宽带-次数0-202501170000537574</t>
  </si>
  <si>
    <t>202501170000537574</t>
  </si>
  <si>
    <t>202501170000537574# 宽带账号:15965361557; 联系电话：15965361557，问题类型：此工单为群障修复工单，根据群障全量闭环修复管理要求，为确保客户网络通畅，请装维人员跟进修复网络问题，谢谢！ 
 群障标题：公告。故障描述：云门山花园东苑主叫号码：15965361557.0;该号码仅供参考，请优先联系宽带账号。</t>
  </si>
  <si>
    <t>2025-01-17 19:41:45</t>
  </si>
  <si>
    <t>2025-01-17 19:42:06</t>
  </si>
  <si>
    <t>SD-851-322969-1587-2979</t>
  </si>
  <si>
    <t>SD-057-250117-526418-1720</t>
  </si>
  <si>
    <t>2025-01-17 11:11:57</t>
  </si>
  <si>
    <t>普通区域-奎文区-寨子社区-13665367068-200M-宽带上网投诉-次数0-202501170000213434</t>
  </si>
  <si>
    <t>2025-01-18 12:12:00</t>
  </si>
  <si>
    <t>202501170000213434</t>
  </si>
  <si>
    <t>202501170000213434#宽带账号：13665367068；宽带地址：潍坊奎文区高新城区健康街寨子社区17号楼；具体故障现象：宽带不能用，路由器质差客群，有满意度贬损风险，请跟进更换路由器。联系电话：13665367068。</t>
  </si>
  <si>
    <t>2025-01-17 11:34:04</t>
  </si>
  <si>
    <t>2025-01-17 11:34:33</t>
  </si>
  <si>
    <t>SD-851-337544-12036-24068</t>
  </si>
  <si>
    <t>SD-057-250117-478260-640</t>
  </si>
  <si>
    <t>2025-01-17 09:26:24</t>
  </si>
  <si>
    <t>80+普通-普通区域-奎文区-宝鼎花园片区-13406667486-300M-业务受理宽带-次数0-202501170000129750</t>
  </si>
  <si>
    <t>202501170000129750</t>
  </si>
  <si>
    <t>202501170000129750# 宽带账号:13406667486; 联系电话：13406667486，问题类型：此工单为群障修复工单，根据群障全量闭环修复管理要求，为确保客户网络通畅，请装维人员跟进修复网络问题，谢谢！ 
 群障标题：公告。故障描述：潍坊奎文区宝鼎花园片区光缆故障，预估24小时恢复，请帮忙拦截,如有需要请联系片区装维师傅姚克胜15706307480主叫号码：13406667486.0;该号码仅供参考，请优先联系宽带账号。</t>
  </si>
  <si>
    <t>2025-01-17 09:31:24</t>
  </si>
  <si>
    <t>2025-01-17 09:32:06</t>
  </si>
  <si>
    <t>SD-057-250117-790682-6563</t>
  </si>
  <si>
    <t>2025-01-17 19:36:34</t>
  </si>
  <si>
    <t>【调研】-80+金卡-普通区域-奎文区-德润左岸绿洲-15288996673-500M-业务受理宽带-次数0-202501170000536693</t>
  </si>
  <si>
    <t>202501170000536693</t>
  </si>
  <si>
    <t>202501170000536693# 宽带账号:15288996673; 联系电话：15288996673，问题类型：此工单为群障修复工单，根据群障全量闭环修复管理要求，为确保客户网络通畅，请装维人员跟进修复网络问题，谢谢！ 
 群障标题：公告。故障描述：潍坊奎文区德润左岸绿洲光缆故障，预估24小时恢复，请帮忙拦截,如有需要请联系片区装维师傅张越15706307483主叫号码：15288996673.0;该号码仅供参考，请优先联系宽带账号。</t>
  </si>
  <si>
    <t>2025-01-17 19:51:44</t>
  </si>
  <si>
    <t>2025-01-17 19:59:20</t>
  </si>
  <si>
    <t>SD-851-253548-13202-17533</t>
  </si>
  <si>
    <t>SD-057-250117-608432-121</t>
  </si>
  <si>
    <t>2025-01-17 08:36:00</t>
  </si>
  <si>
    <t>【调研】-普通区域-潍城区-丽景酒店片区-19953690957-1000M-业务受理宽带-次数0-202501170000094202</t>
  </si>
  <si>
    <t>202501170000094202</t>
  </si>
  <si>
    <t>202501170000094202# 宽带账号:19953690957; 联系电话：19953690957，问题类型：此工单为群障修复工单，根据群障全量闭环修复管理要求，为确保客户网络通畅，请装维人员跟进修复网络问题，谢谢！ 
 群障标题：公告。故障描述：潍坊潍城区丽景酒店片区光缆故障，预估24小时恢复，请帮忙拦截,如有需要请联系片区装维师傅杜王峰15706307881主叫号码：19953690957.0;该号码仅供参考，请优先联系宽带账号。</t>
  </si>
  <si>
    <t>2025-01-17 09:22:44</t>
  </si>
  <si>
    <t>SD-057-250117-279481-7170</t>
  </si>
  <si>
    <t>2025-01-17 20:48:01</t>
  </si>
  <si>
    <t>普通区域-昌乐县-徐将军村自然村-13455664259-200M-宽带上网投诉-次数0-202501170000557704</t>
  </si>
  <si>
    <t>202501170000557704</t>
  </si>
  <si>
    <t>202501170000557704#宽带账号：13455664259；宽带地址：潍坊昌乐县营丘镇徐将军村徐将军村自然村徐将军村二期1；客户来电反映移动高清故障，无法配合线上指导/客户不配合排障，要求上门，请协助处理，谢谢！联系电话：18253695529；联系人：女士；来电流水：2025011720454765020856565。</t>
  </si>
  <si>
    <t>2025-01-17 20:51:32</t>
  </si>
  <si>
    <t>2025-01-17 20:51:53</t>
  </si>
  <si>
    <t>SD-057-250117-258170-7144</t>
  </si>
  <si>
    <t>2025-01-17 20:44:35</t>
  </si>
  <si>
    <t>80+银卡-普通区域-奎文区-圣荣广场东区-15053617878-100M-宽带上网投诉-次数0-202501170000556208</t>
  </si>
  <si>
    <t>202501170000556208</t>
  </si>
  <si>
    <t>202501170000556208#流程受理流水号：20250117204218150536178781162615
客户号码:15053617878
客户姓名:孙**
投诉地市:潍坊
来话流水:2025011720420191720841729
宽带账号:15053617878
宽带账号归属地市:潍坊
宽带账号归属区县:高新
故障地址:潍坊高新高新城区福寿街圣荣广场东区5号楼*********
联系电话:15053617878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故障时间:2025-01-17 20:43:42
具体故障现象:光猫亮红灯，
客户其他诉求:
;宽带小区$[圣荣广场东区]$</t>
  </si>
  <si>
    <t>2025-01-17 20:48:00</t>
  </si>
  <si>
    <t>2025-01-17 20:48:20</t>
  </si>
  <si>
    <t>SD-851-264480-23218-163</t>
  </si>
  <si>
    <t>SD-057-250117-589362-7143</t>
  </si>
  <si>
    <t>2025-01-17 20:44:33</t>
  </si>
  <si>
    <t>【调研】-普通区域-坊子区-凤凰水岸名郡-15006663021-500M-魔百和投诉-次数0-20250117204328X808664756</t>
  </si>
  <si>
    <t>20250117204328X808664756</t>
  </si>
  <si>
    <t>流程受理流水号：20250117204209150066630211162597
客户号码:15006663021
客户姓名:李**
投诉地市:潍坊
来话流水:2025011720372155020823180
宽带账号:15006663021
宽带账号归属地市:潍坊
宽带账号归属区县:坊子区
故障地址:潍坊坊子区坊子新区凤凰街凤凰水岸名郡18号楼*********
联系电话:15006663021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故障细类:移动高清电视故障(专席)
携转原因:
故障时间:2025-01-17 20:42:07
魔百和单播/组播:组播
具体故障现象:遥控器语音无法使用
客户其他诉求:
魔百和单/组播：组播</t>
  </si>
  <si>
    <t>2025-01-17 20:49:34</t>
  </si>
  <si>
    <t>2025-01-17 20:49:48</t>
  </si>
  <si>
    <t>SD-851-326323-2663-6536</t>
  </si>
  <si>
    <t>SD-057-250117-273569-7147</t>
  </si>
  <si>
    <t>2025-01-17 20:45:11</t>
  </si>
  <si>
    <t>【调研】-80+银卡-普通区域-奎文区-东海花园-17863662300-200M-宽带上网投诉-次数0-202501170000558581</t>
  </si>
  <si>
    <t>202501170000558581</t>
  </si>
  <si>
    <t xml:space="preserve">202501170000558581#流程受理流水号：20250117204428178636623001162829
客户号码:17863662300
客户姓名:马**
投诉地市:潍坊
来话流水:2025011720434769620848847
宽带账号:17863662300
宽带账号归属地市:潍坊
宽带账号归属区县:高新
故障地址:潍坊高新高新城区潍县中路东海花园25号楼*********
联系电话:17863662300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光功率:-25.22
故障大类:宽带/电视
故障细类:宽带无法上网
携转原因:
故障时间:2025-01-17 20:44:46
具体故障现象:打不开网页，
客户其他诉求:客户侧为质差终端，要求上门更换终端并一并处理故障问题。
</t>
  </si>
  <si>
    <t>2025-01-17 20:49:28</t>
  </si>
  <si>
    <t>2025-01-17 20:50:07</t>
  </si>
  <si>
    <t>SD-057-250117-109374-7148</t>
  </si>
  <si>
    <t>2025-01-17 20:46:02</t>
  </si>
  <si>
    <t>普通区域-诸城市-祥和小区-15169529148-300M-业务受理宽带-次数0-202501170000560256</t>
  </si>
  <si>
    <t>202501170000560256</t>
  </si>
  <si>
    <t>202501170000560256# 宽带账号:15169529148; 联系电话：15169529148，问题类型：此工单为群障修复工单，根据群障全量闭环修复管理要求，为确保客户网络通畅，请装维人员跟进修复网络问题，谢谢！ 
 群障标题：公告。故障描述：潍坊诸城市祥和小区主缆故障，预估24小时恢复，请帮忙拦截。主叫号码：15169529148.0;该号码仅供参考，请优先联系宽带账号。</t>
  </si>
  <si>
    <t>2025-01-17 20:53:53</t>
  </si>
  <si>
    <t>2025-01-17 20:55:52</t>
  </si>
  <si>
    <t>SD-851-259142-23728-20739</t>
  </si>
  <si>
    <t>SD-057-250117-438125-7157</t>
  </si>
  <si>
    <t>2025-01-17 20:46:30</t>
  </si>
  <si>
    <t>80+银卡-普通区域-奎文区-壹品御苑-15169549308-300M-宽带上网投诉-次数0-202501170000558127</t>
  </si>
  <si>
    <t>202501170000558127</t>
  </si>
  <si>
    <t>202501170000558127#流程受理流水号：20250117204445151695493081162873
客户号码:15169549308
客户姓名:巩**
投诉地市:潍坊
来话流水:2025011720365652820821504
宽带账号:15169549308
宽带账号归属地市:潍坊
宽带账号归属区县:奎文区
故障地址:潍坊奎文区廿里堡街道金宝街壹品御苑5号楼*********
联系电话:17753606160
联系人:先生/女士
工单紧急程度:一般
是否有升级投诉倾向:否
是否重复投诉:否
是否携转意向:否
是否投诉倾向:是
是否智能网关:智能网关
当前是否在线:是
接入方式:FTTH
端到端诊断结果:客户侧设备问题（新增）
是否质差终端:无质差信息
光功率:-14.32
故障大类:宽带/电视
故障细类:宽带无法上网(专席)
携转原因:
故障时间:2025-01-17 20:49:55
具体故障现象:打不开网页，
客户其他诉求:要求退还无法使用期间的宽带费用，
;宽带小区$[壹品御苑]$</t>
  </si>
  <si>
    <t>2025-01-17 20:48:52</t>
  </si>
  <si>
    <t>2025-01-17 20:52:26</t>
  </si>
  <si>
    <t>SD-851-273073-1040-4791</t>
  </si>
  <si>
    <t>SD-057-250117-936475-7172</t>
  </si>
  <si>
    <t>2025-01-17 20:48:51</t>
  </si>
  <si>
    <t>普通区域-高密市-高密银都花园-15905363703-100M-宽带上网投诉-次数0-202501170000560772</t>
  </si>
  <si>
    <t>2025-01-17 20:57:58</t>
  </si>
  <si>
    <t>2025-01-17 21:03:18</t>
  </si>
  <si>
    <t>2025-01-17 20:49:18</t>
  </si>
  <si>
    <t>80+银卡-普通区域-奎文区-君尚花园-18853663056-300M-宽带上网投诉-次数0-202501170000559771 一级督办</t>
  </si>
  <si>
    <t>202501170000559771</t>
  </si>
  <si>
    <t>2025-01-17 20:55:17</t>
  </si>
  <si>
    <t>2025-01-17 20:55:32</t>
  </si>
  <si>
    <t>SD-057-250116-195486-5710</t>
  </si>
  <si>
    <t>2025-01-16 17:59:06</t>
  </si>
  <si>
    <t>普通区域-临朐县-临朐盐业公司家属楼-13562610374-1000M-宽带上网投诉-次数0-202501160000498567</t>
  </si>
  <si>
    <t>202501160000498567</t>
  </si>
  <si>
    <t>202501160000498567#【已关注中国移动10086微信公众号】流程受理流水号：20250116175643135626103741145728
客户号码:13562610374
客户姓名:徐*
投诉地市:潍坊
来话流水:2025011617552126620879247
宽带账号:13562610374
宽带账号归属地市:潍坊
宽带账号归属区县:临朐县
故障地址:潍坊临朐县城关街道龙泉路盐业公司家属楼盐业公司家属楼中单元2楼东*********
联系电话:13562610374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
故障细类:网速慢/上网掉线(专席)
携转原因:
故障时间:2025-01-16 17:49:12
具体故障现象:网速慢卡顿，
客户其他诉求:
;宽带小区$[临朐盐业公司家属楼]$</t>
  </si>
  <si>
    <t>2025-01-16 18:04:46</t>
  </si>
  <si>
    <t>2025-01-16 18:05:04</t>
  </si>
  <si>
    <t>SD-851-278948-5896-26606</t>
  </si>
  <si>
    <t>SD-057-250116-231685-1334</t>
  </si>
  <si>
    <t>2025-01-16 10:29:27</t>
  </si>
  <si>
    <t>【调研】-80+普通-普通区域-青州市-盛宏国际酒店-18766460830-300M-宽带上网投诉-次数0-20250116102831X511890100</t>
  </si>
  <si>
    <t>2025-01-17 08:00:00</t>
  </si>
  <si>
    <t>20250116102831X511890100</t>
  </si>
  <si>
    <t xml:space="preserve">流程受理流水号：20250116102737187664608301033444
客户号码:18766460830
客户姓名:李**
投诉地市:潍坊
来话流水:2025011610260893220858325
宽带账号:18766460830
宽带账号归属地市:潍坊
宽带账号归属区县:青州市
故障地址:潍坊青州市王府街道尧王山路盛宏国际酒店王府街道盛宏国际酒店7楼1（弱电井）*********
联系电话:13806476822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故障时间:2025-01-16 10:27:58
具体故障现象:打不开网页，大面积故障不认可，要求尽快处理  
客户其他诉求:
</t>
  </si>
  <si>
    <t>2025-01-16 10:32:05</t>
  </si>
  <si>
    <t>2025-01-16 10:32:21</t>
  </si>
  <si>
    <t>SD-057-250116-620843-5610</t>
  </si>
  <si>
    <t>2025-01-16 17:50:45</t>
  </si>
  <si>
    <t>普通区域-寿光市-寿光文苑小区三-18866647538-100M-宽带上网投诉-次数0-20250116174944X984829768</t>
  </si>
  <si>
    <t>2025-01-17 18:51:00</t>
  </si>
  <si>
    <t>20250116174944X984829768</t>
  </si>
  <si>
    <t xml:space="preserve">流程受理流水号：20250116174908188666475381144037
客户号码:18866647538
客户姓名:丁**
投诉地市:潍坊
来话流水:2025011617475220320802124
宽带账号:18866647538
宽带账号归属地市:潍坊
宽带账号归属区县:寿光市
故障地址:潍坊寿光市侯镇侯镇中心街文苑小区8号楼*********
联系电话:15216465166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17:46:23
具体故障现象:光猫亮红灯：拔插捋直光纤线未恢复，请协助处理，谢谢。
客户其他诉求:
</t>
  </si>
  <si>
    <t>2025-01-16 17:51:59</t>
  </si>
  <si>
    <t>2025-01-16 17:53:36</t>
  </si>
  <si>
    <t>SD-057-250116-725180-5607</t>
  </si>
  <si>
    <t>2025-01-16 17:50:31</t>
  </si>
  <si>
    <t>【调研】-普通区域-安丘市-大盛娄子自然村-15314415908-300M-宽带上网投诉-次数0-20250116174826X906530143</t>
  </si>
  <si>
    <t>20250116174826X906530143</t>
  </si>
  <si>
    <t xml:space="preserve">【农村网络投诉】流程受理流水号：20250116174439153144159081143056
客户号码:15314415908
客户姓名:辛**
投诉地市:潍坊
来话流水:2025011617442655020865375
宽带账号:15314415908
宽带账号归属地市:潍坊
宽带账号归属区县:安丘市
故障地址:潍坊安丘市大盛镇楼子村大盛娄子自然村4#辛喜祥后山*********
联系电话:15314415908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17:46:47
具体故障现象: 宽带不在线，光信号亮红灯/，已指导插紧捋直光纤线，重启光猫未恢复，请协助处理  
客户其他诉求:谢谢
</t>
  </si>
  <si>
    <t>2025-01-16 17:57:38</t>
  </si>
  <si>
    <t>2025-01-16 18:01:49</t>
  </si>
  <si>
    <t>SD-851-297651-32289-2431</t>
  </si>
  <si>
    <t>SD-057-250116-452308-5672</t>
  </si>
  <si>
    <t>2025-01-16 17:56:22</t>
  </si>
  <si>
    <t>80+普通-FTTR-普通区域-寿光市-南范村-18806365500-1000M-业务受理宽带-次数0-202501160000495874</t>
  </si>
  <si>
    <t>2025-01-17 17:57:00</t>
  </si>
  <si>
    <t>202501160000495874</t>
  </si>
  <si>
    <t>202501160000495874#【已关注中国移动10086微信公众号】 宽带账号:18806365500; 联系电话：18806365500，问题类型：此工单为群障修复工单，根据群障全量闭环修复管理要求，为确保客户网络通畅，请装维人员跟进修复网络问题，谢谢！ 
 群障标题：公告。故障描述：潍坊寿光市南范村光缆故障，预估24小时恢复，请帮忙拦截,如有需要请联系片区装维师傅刘彬15706307765主叫号码：15953681112.0;该号码仅供参考，请优先联系宽带账号。</t>
  </si>
  <si>
    <t>2025-01-16 17:58:43</t>
  </si>
  <si>
    <t>2025-01-16 17:59:16</t>
  </si>
  <si>
    <t>SD-851-246608-21311-26259</t>
  </si>
  <si>
    <t>SD-057-250116-674935-4228</t>
  </si>
  <si>
    <t>2025-01-16 15:22:22</t>
  </si>
  <si>
    <t>【调研】-80+白金-普通区域-潍城区-润扬五金城-17861201175-1000M-宽带上网投诉-次数0-202501160000381923</t>
  </si>
  <si>
    <t>202501160000381923</t>
  </si>
  <si>
    <t>202501160000381923#流程受理流水号：20250116152136178612011751106247
客户号码:17861201175
客户姓名:郝**
投诉地市:潍坊
来话流水:2025011615184311220810381
宽带账号:17861201175
账号归属区县:市区-市区代理商管理中心
联系电话:18462123139
联系人:先生/女士
宽带地址:潍坊
工单紧急程度:非常紧急
是否投诉倾向:否
是否重复投诉:否
是否携转意向:否
是否有升级投诉倾向:否
*业务名称:业务融合开机流程千兆提速
投诉内容:手机号码：17861201175，【问题描述】客户已办理宽带业务，有开通单，要求装维尽快联系上门，请处理，谢谢。联系电话：18462123139，联系人：先生/女士，录音流水号：2025011615184311220810381。受理明细：531920062399999999。
在途开通单信息：53692264624015174，17861201175，2023-06-07 17:04:20，业务融合开机流程千兆提速，处理中，装机调度
是否到厅:否
业务名称:业务融合开机流程千兆提速
;宽带小区$[润扬五金城]$</t>
  </si>
  <si>
    <t>2025-01-16 15:31:46</t>
  </si>
  <si>
    <t>2025-01-16 15:34:43</t>
  </si>
  <si>
    <t>SD-852-265861-1280-4749</t>
  </si>
  <si>
    <t>SD-057-250116-648359-5613</t>
  </si>
  <si>
    <t>2025-01-16 17:50:50</t>
  </si>
  <si>
    <t>普通区域-安丘市-石庙子村自然村-15953600799-300M-宽带上网投诉-次数0-20250116174948X988184946</t>
  </si>
  <si>
    <t>20250116174948X988184946</t>
  </si>
  <si>
    <t xml:space="preserve">【农村网络投诉】流程受理流水号：20250116174831159536007991143903
客户号码:15953600799
客户姓名:王**
投诉地市:潍坊
来话流水:2025011617474622620801026
宽带账号:15953600799
宽带账号归属地市:潍坊
宽带账号归属区县:安丘市
故障地址:潍坊安丘市大城埠石庙子村石庙子村自然村石庙子村3号箱王连清*********
联系电话:18764668029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17:49:08
具体故障现象:光猫亮红灯，
客户其他诉求:
</t>
  </si>
  <si>
    <t>2025-01-16 18:00:52</t>
  </si>
  <si>
    <t>2025-01-16 18:01:16</t>
  </si>
  <si>
    <t>SD-057-250116-836951-5623</t>
  </si>
  <si>
    <t>2025-01-16 17:51:49</t>
  </si>
  <si>
    <t>80+银卡-普通区域-昌邑市-香邑小区-13863677236-1000M-宽带上网投诉-次数0-202501160000491333</t>
  </si>
  <si>
    <t>202501160000491333</t>
  </si>
  <si>
    <t xml:space="preserve">202501160000491333#宽带账号：13863677236；宽带地址：潍坊昌邑市城区和平大街香邑小区3号楼*；客户来电反映宽带无法连网解释区域故障不认可表示其他宽带可以使用，客户不配合排障，要求师傅上门，请协助处理，谢谢！联系电话：13863677236；来电流水：2025011617464529620889866 </t>
  </si>
  <si>
    <t>2025-01-16 18:03:15</t>
  </si>
  <si>
    <t>2025-01-16 18:03:51</t>
  </si>
  <si>
    <t>SD-057-250116-746285-5636</t>
  </si>
  <si>
    <t>2025-01-16 17:53:22</t>
  </si>
  <si>
    <t>80+银卡-FTTR-普通区域-潍城区-夏家村自然村-15953630099-1000M-宽带上网投诉-次数0-20250116174652X812280688</t>
  </si>
  <si>
    <t>2025-01-17 18:54:00</t>
  </si>
  <si>
    <t>20250116174652X812280688</t>
  </si>
  <si>
    <t xml:space="preserve">客户已经办理移机，师傅技术有限，表示自己处理不了，客户要求更换师傅去安装移机， 联系电话：15953630099  流水号：2025011616575775920802787
  </t>
  </si>
  <si>
    <t>2025-01-16 17:54:52</t>
  </si>
  <si>
    <t>2025-01-16 17:55:23</t>
  </si>
  <si>
    <t>SD-852-290026-1875-13986</t>
  </si>
  <si>
    <t>SD-057-250116-475823-4257</t>
  </si>
  <si>
    <t>2025-01-16 15:26:44</t>
  </si>
  <si>
    <t>【调研】-80+普通-(目标)普通区域-昌邑市-南寨-13573641665-200M-业务受理宽带-次数0-202501160000383570</t>
  </si>
  <si>
    <t>2025-01-17 15:27:00</t>
  </si>
  <si>
    <t>202501160000383570</t>
  </si>
  <si>
    <t>202501160000383570# 宽带账号:13573641665; 联系电话：13573641665，问题类型：此工单为群障修复工单，根据群障全量闭环修复管理要求，为确保客户网络通畅，请装维人员跟进修复网络问题，谢谢！ 
 群障标题：公告。故障描述：潍坊昌邑市南寨光缆故障，预估24小时恢复，请帮忙拦截,如有需要请联系片区装维师傅董文琦15706307226主叫号码：13573641665.0;该号码仅供参考，请优先联系宽带账号。</t>
  </si>
  <si>
    <t>2025-01-16 15:27:20</t>
  </si>
  <si>
    <t>2025-01-16 15:27:57</t>
  </si>
  <si>
    <t>SD-057-250116-287913-4287</t>
  </si>
  <si>
    <t>2025-01-16 15:29:16</t>
  </si>
  <si>
    <t>普通区域-诸城市-邵家河岔自然村-15064657729-300M-宽带上网投诉-次数0-20250116152813X493883895</t>
  </si>
  <si>
    <t>20250116152813X493883895</t>
  </si>
  <si>
    <t xml:space="preserve">【农村网络投诉】流程受理流水号：20250116152558150646577291107408
客户号码:15064657729
客户姓名:陆**
投诉地市:潍坊
来话流水:2025011615223186920863121
宽带账号:15064657729
宽带账号归属地市:潍坊
宽带账号归属区县:诸城市
故障地址:潍坊诸城市昌城镇邵家河岔邵家河岔自然村邵家河岔村南1号箱*********
联系电话:15064657729
联系人:先生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故障时间:2025-01-16 15:28:22
具体故障现象:提示网络无法连接，
客户其他诉求:请核实，谢谢
</t>
  </si>
  <si>
    <t>2025-01-16 15:43:41</t>
  </si>
  <si>
    <t>2025-01-16 15:44:10</t>
  </si>
  <si>
    <t>SD-057-250116-378641-5670</t>
  </si>
  <si>
    <t>2025-01-16 17:56:20</t>
  </si>
  <si>
    <t>普通区域-奎文区-水岸华府（清颐阁）-15762698050-300M-业务受理宽带-次数0-202501160000494079</t>
  </si>
  <si>
    <t>202501160000494079</t>
  </si>
  <si>
    <t>202501160000494079#【已关注中国移动10086微信公众号】 宽带账号:15762698050; 联系电话：15762698050，问题类型：此工单为群障修复工单，根据群障全量闭环修复管理要求，为确保客户网络通畅，请装维人员跟进修复网络问题，谢谢！ 
 群障标题：公告。故障描述：潍坊奎文区水岸华府（清颐阁）光缆故障，预估24小时恢复，请帮忙拦截,如有需要请联系片区装维师傅李峰15706366525主叫号码：15762698050.0;该号码仅供参考，请优先联系宽带账号。</t>
  </si>
  <si>
    <t>2025-01-16 18:01:45</t>
  </si>
  <si>
    <t>SD-851-270853-4026-18374</t>
  </si>
  <si>
    <t>SD-057-250116-561947-5624</t>
  </si>
  <si>
    <t>2025-01-16 17:52:27</t>
  </si>
  <si>
    <t>【调研】-80+普通-普通区域-潍城区-曹家巷社区-15165360080-300M-魔百和投诉-次数0-202501160000491673</t>
  </si>
  <si>
    <t>2025-01-17 18:53:00</t>
  </si>
  <si>
    <t>202501160000491673</t>
  </si>
  <si>
    <t>202501160000491673#流程受理流水号：20250116175120151653600801144520
客户号码:15165360080
客户姓名:张**
投诉地市:潍坊
来话流水:2025011617355307420871821
宽带账号:15165360080
宽带账号归属地市:潍坊
宽带账号归属区县:潍城区
故障地址:潍坊潍城区城关街道和平路曹家巷社区8号楼4-103
联系电话:15165360080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故障细类:移动高清电视故障(专席)
携转原因:
故障时间:2025-01-16 17:51:44
魔百和单播/组播:组播
具体故障现象:电视提示网络连接失败，网络设置提示已连接扔提示22002
客户其他诉求:
魔百和单/组播：组播;宽带小区$[曹家巷社区]$</t>
  </si>
  <si>
    <t>2025-01-16 17:54:58</t>
  </si>
  <si>
    <t>2025-01-16 17:55:16</t>
  </si>
  <si>
    <t>SD-057-250116-678901-5605</t>
  </si>
  <si>
    <t>2025-01-16 17:50:26</t>
  </si>
  <si>
    <t>【调研】-80+银卡-普通区域-高密市-单家庄-15169638601-200M-宽带上网投诉-次数0-20250116174815X895019786</t>
  </si>
  <si>
    <t>20250116174815X895019786</t>
  </si>
  <si>
    <t xml:space="preserve">流程受理流水号：20250116174641151696386011143515
客户号码:15169638601
客户姓名:马*
投诉地市:潍坊
来话流水:2025011617460128420882006
宽带账号:15169638601
宽带账号归属地市:潍坊
宽带账号归属区县:高密市
故障地址:潍坊高密市柏城镇单家庄单家庄戴子杰1号箱*********
联系电话:15169638601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17:46:50
具体故障现象:光猫亮红灯，插紧捋顺光纤线，重启设备
客户其他诉求:
</t>
  </si>
  <si>
    <t>2025-01-16 17:52:03</t>
  </si>
  <si>
    <t>2025-01-16 17:52:20</t>
  </si>
  <si>
    <t>SD-851-284557-26754-18534</t>
  </si>
  <si>
    <t>2025-01-16 16:11:30</t>
  </si>
  <si>
    <t>【调研】-80+普通-普通区域-青州市-青州马家-18265641796-200M-魔百和投诉-次数0-202501160000419896 一级督办</t>
  </si>
  <si>
    <t>2025-01-17 17:12:00</t>
  </si>
  <si>
    <t>202501160000419896</t>
  </si>
  <si>
    <t>2025-01-16 16:11:50</t>
  </si>
  <si>
    <t>2025-01-16 16:19:42</t>
  </si>
  <si>
    <t>SD-057-250116-375062-3527</t>
  </si>
  <si>
    <t>2025-01-16 13:59:05</t>
  </si>
  <si>
    <t>80+金卡-普通区域-寒亭区-北辛庄（南泊子）-15065369882-300M-宽带上网投诉-次数0-202501160000321951</t>
  </si>
  <si>
    <t>202501160000321951</t>
  </si>
  <si>
    <t>202501160000321951#15908021010客户来电反映：电视无法使用，线上指导未恢复，要求师傅上门查看处理谢谢。账号：15065369882，位置：潍坊寒亭区泊子镇南泊子村，联系电话：15908021010联系人：先生 流水号：2025011613474907020812681</t>
  </si>
  <si>
    <t>2025-01-16 14:05:27</t>
  </si>
  <si>
    <t>2025-01-16 14:07:48</t>
  </si>
  <si>
    <t>SD-851-238814-3242-19177</t>
  </si>
  <si>
    <t>2025-01-16 16:10:34</t>
  </si>
  <si>
    <t>【调研】-80+银卡-普通区域-寿光市-圣泰嘉园-13791602927-300M-宽带上网投诉-次数0-202501160000417352 一级督办</t>
  </si>
  <si>
    <t>202501160000417352</t>
  </si>
  <si>
    <t>2025-01-16 16:15:21</t>
  </si>
  <si>
    <t>2025-01-16 16:16:25</t>
  </si>
  <si>
    <t>SD-057-250116-983647-1285</t>
  </si>
  <si>
    <t>2025-01-16 10:26:23</t>
  </si>
  <si>
    <t>80+金卡-普通区域-潍城区-机电公司片区-15153672222-100M-业务受理宽带-次数0-202501160000179533</t>
  </si>
  <si>
    <t>2025-01-17 10:27:00</t>
  </si>
  <si>
    <t>202501160000179533</t>
  </si>
  <si>
    <t>202501160000179533# 宽带账号:15153672222; 联系电话：15153672222，问题类型：此工单为群障修复工单，根据群障全量闭环修复管理要求，为确保客户网络通畅，请装维人员跟进修复网络问题，谢谢！ 
 群障标题：公告。故障描述：机电公司片区主叫号码：15153672222.0;该号码仅供参考，请优先联系宽带账号。</t>
  </si>
  <si>
    <t>2025-01-16 11:09:53</t>
  </si>
  <si>
    <t>2025-01-16 11:42:22</t>
  </si>
  <si>
    <t>SD-057-250116-450723-1275</t>
  </si>
  <si>
    <t>2025-01-16 10:26:06</t>
  </si>
  <si>
    <t>普通区域-寿光市-西庄子社区-13964619122-100M-宽带上网投诉-次数0-202501160000180654</t>
  </si>
  <si>
    <t>202501160000180654</t>
  </si>
  <si>
    <t xml:space="preserve">202501160000180654#流程受理流水号：20250116102523139646191221032725
客户号码:13964619122
客户姓名:张**
投诉地市:潍坊
来话流水:2025011610244554320838424
宽带账号:13964619122
宽带账号归属地市:潍坊
宽带账号归属区县:寿光市
故障地址:潍坊寿光市化龙镇西庄子村西庄子社区2号楼*********
联系电话:15166360103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故障时间:2025-01-16 10:25:41
具体故障现象:提示网络无法连接，
客户其他诉求:客户侧为质差终端，要求上门更换终端并一并处理故障问题。
</t>
  </si>
  <si>
    <t>2025-01-16 10:27:40</t>
  </si>
  <si>
    <t>2025-01-16 10:28:11</t>
  </si>
  <si>
    <t>SD-057-250116-287145-1269</t>
  </si>
  <si>
    <t>2025-01-16 10:26:01</t>
  </si>
  <si>
    <t>普通区域-安丘市-芙蓉小区二期-18863615234-100M-宽带上网投诉-次数0-202501160000179617</t>
  </si>
  <si>
    <t>202501160000179617</t>
  </si>
  <si>
    <t>202501160000179617#18863615234客户来电反映宽带无法上网   电视不能看 老人在家不会操作 要求师傅上门处理 谢谢
联系人 先生联系电话13583613195 流水2025011610240580720828774</t>
  </si>
  <si>
    <t>2025-01-16 10:34:11</t>
  </si>
  <si>
    <t>2025-01-16 10:34:59</t>
  </si>
  <si>
    <t>SD-057-250116-136540-1260</t>
  </si>
  <si>
    <t>2025-01-16 10:24:25</t>
  </si>
  <si>
    <t>普通区域-诸城市-朱解李家潘旺自然村-15053642910-1000M-宽带上网投诉-次数0-202501160000173416</t>
  </si>
  <si>
    <t>202501160000173416</t>
  </si>
  <si>
    <t xml:space="preserve">202501160000173416#15053642910客户来电反映宽带无法使用，客户使用的是全光设备，表示刚才重启过，灯亮正常，要求维修人员上门维修，请尽快协助处理，谢谢  联系人：先生 联系电话：15564653098 本机 流水： 2025011610190120920855299       </t>
  </si>
  <si>
    <t>2025-01-16 10:31:28</t>
  </si>
  <si>
    <t>2025-01-16 10:31:54</t>
  </si>
  <si>
    <t>SD-851-304367-14450-26031</t>
  </si>
  <si>
    <t>SD-057-250116-754691-4766</t>
  </si>
  <si>
    <t>2025-01-16 16:26:19</t>
  </si>
  <si>
    <t>80+普通-普通区域-临朐县-尹家沟安置楼-15165680295-500M-宽带上网投诉-次数1-202501150000258857</t>
  </si>
  <si>
    <t>2025-01-17 17:27:00</t>
  </si>
  <si>
    <t>2025-01-16 16:31:22</t>
  </si>
  <si>
    <t>2025-01-16 16:32:08</t>
  </si>
  <si>
    <t>SD-851-334615-8227-27382</t>
  </si>
  <si>
    <t>SD-057-250116-563781-4762</t>
  </si>
  <si>
    <t>2025-01-16 16:26:02</t>
  </si>
  <si>
    <t>80+银卡-普通区域-寿光市-梁家尧水村-18766893663-200M-宽带上网投诉-次数0-20250116162309X789068275</t>
  </si>
  <si>
    <t>20250116162309X789068275</t>
  </si>
  <si>
    <t xml:space="preserve">【农村网络投诉】流程受理流水号：20250116162159187668936631122132
客户号码:18766893663
客户姓名:李*
投诉地市:潍坊
来话流水:2025011616212964520801711
宽带账号:18766893663
宽带账号归属地市:潍坊
宽带账号归属区县:寿光市
故障地址:潍坊寿光市留吕梁家尧水梁家尧水村梁家尧水村2号箱*********
联系电话:15963695176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16:22:47
具体故障现象:光猫亮红灯，
客户其他诉求:
</t>
  </si>
  <si>
    <t>2025-01-16 16:27:45</t>
  </si>
  <si>
    <t>2025-01-16 16:28:08</t>
  </si>
  <si>
    <t>SD-057-250116-086759-5616</t>
  </si>
  <si>
    <t>2025-01-16 17:51:17</t>
  </si>
  <si>
    <t>【调研】-普通区域-安丘市-红沙沟村自然村-13685367597-100M-宽带上网投诉-次数0-202501150000550179</t>
  </si>
  <si>
    <t>202501150000550179</t>
  </si>
  <si>
    <t>202501150000550179#【已关注中国移动10086微信公众号】手机号码：13685367597，【问题描述】客户来电对更换光猫需要收费表示不满。已向客户分析解释，客户不认可，要求给予查询处理。联系人：先生/女士，联系电话：13685367597，流水号：2025011519574141920804590。
流程受理流水号：20250115200040136853675971154367
受理明细:531920062399999999
4G套餐名称:【仅限转入】预付费新飞享+套餐
是否下发过短信提醒:否
前期有无退费记录:否
是否解释无法退费:否
是否到厅:否</t>
  </si>
  <si>
    <t>2025-01-16 18:08:34</t>
  </si>
  <si>
    <t>2025-01-16 18:09:05</t>
  </si>
  <si>
    <t>SD-057-250116-298417-4718</t>
  </si>
  <si>
    <t>2025-01-16 16:18:49</t>
  </si>
  <si>
    <t>(目标)普通区域-寿光市-裴岭社区-15265691252-300M-业务受理宽带-次数0-202501160000423588</t>
  </si>
  <si>
    <t>2025-01-17 16:19:00</t>
  </si>
  <si>
    <t>202501160000423588</t>
  </si>
  <si>
    <t>202501160000423588#受理号码 : 15265691252客户姓名 : 马**号码归属地 : 潍坊寿光 － 寿光市全通通信器材部（社区）用户品牌 : 全球通
用户来电反映宽带不能用，电视不能使用，无错误提示，要求登记反馈，联系电话17852866557联系人姓名先生</t>
  </si>
  <si>
    <t>2025-01-16 16:31:31</t>
  </si>
  <si>
    <t>2025-01-16 16:32:45</t>
  </si>
  <si>
    <t>SD-057-250116-201348-4667</t>
  </si>
  <si>
    <t>2025-01-16 16:13:07</t>
  </si>
  <si>
    <t>普通区域--null--宽带上网投诉-次数0-202501160000230766</t>
  </si>
  <si>
    <t>2025-01-17 17:14:00</t>
  </si>
  <si>
    <t>202501160000230766</t>
  </si>
  <si>
    <t>202501160000230766#10080转回，投诉内容:手机号码：13026556766，【问题描述】客户已办理宽带业务，有开通单，要求装维尽快联系上门，请处理，谢谢。客户比较着急，请装维人员尽快联系，之前已经反馈了4天，一直未联系。前期工单：202501130000196510处理结果不满，要求尽快安装。扩容端口。客户让今天回复。联系电话：13793621967，联系人：先生/女士，录音流水号：2025011310324017420835635。受理明细：531920062399999999。
在途开通单信息：536250103792603030，13026556766，2025-01-03 16:31:13，业务融合开机流程宽带，处理中，黄单扩容</t>
  </si>
  <si>
    <t>2025-01-17 15:37:38</t>
  </si>
  <si>
    <t>SD-057-250116-167025-1294</t>
  </si>
  <si>
    <t>2025-01-16 10:26:39</t>
  </si>
  <si>
    <t>80+普通-普通区域-寿光市-西关社区-13964662097-1000M-业务受理宽带-次数0-202501160000181429</t>
  </si>
  <si>
    <t>2025-01-17 00:00:00</t>
  </si>
  <si>
    <t>202501160000181429</t>
  </si>
  <si>
    <t>202501160000181429# 宽带账号:13964662097; 联系电话：13964662097，问题类型：此工单为群障修复工单，根据群障全量闭环修复管理要求，为确保客户网络通畅，请装维人员跟进修复网络问题，谢谢！ 
 群障标题：公告。故障描述：潍坊寿光市西关社区光缆故障，预估24小时恢复，请帮忙拦截,如有需要请联系片区装维师傅王晓宁15053691091主叫号码：13964662097.0;该号码仅供参考，请优先联系宽带账号。</t>
  </si>
  <si>
    <t>2025-01-16 10:48:10</t>
  </si>
  <si>
    <t>2025-01-16 10:48:35</t>
  </si>
  <si>
    <t>SD-852-320772-537-11840</t>
  </si>
  <si>
    <t>SD-057-250116-618792-1327</t>
  </si>
  <si>
    <t>2025-01-16 10:29:06</t>
  </si>
  <si>
    <t>普通区域-诸城市-桃园大观音山村自然村-13721988243-300M-宽带上网投诉-次数0-20250116102710X430119866</t>
  </si>
  <si>
    <t>20250116102710X430119866</t>
  </si>
  <si>
    <t xml:space="preserve">【农村网络投诉】流程受理流水号：20250116102043137219882431031341
客户号码:13721988243
客户姓名:刘**
投诉地市:潍坊
来话流水:2025011610190680820856613
宽带账号:13721988243
宽带账号归属地市:潍坊
宽带账号归属区县:诸城市
故障地址:潍坊诸城市林家村镇桃园大观音山村桃园大观音山村自然村大观音山村西街北6#箱*********
联系电话:13721988243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10:22:49
具体故障现象:大观音村，光猫亮红灯，
客户其他诉求:
</t>
  </si>
  <si>
    <t>2025-01-16 10:31:34</t>
  </si>
  <si>
    <t>2025-01-16 10:33:43</t>
  </si>
  <si>
    <t>SD-057-250116-872513-2072</t>
  </si>
  <si>
    <t>2025-01-16 11:32:01</t>
  </si>
  <si>
    <t>普通区域-诸城市-鑫丽花园-15864317140-100M-宽带上网投诉-次数0-20250116112924X164077827</t>
  </si>
  <si>
    <t>2025-01-17 12:33:00</t>
  </si>
  <si>
    <t>20250116112924X164077827</t>
  </si>
  <si>
    <t xml:space="preserve">流程受理流水号：20250116112620158643171401052170
客户号码:15864317140
客户姓名:赵**
投诉地市:潍坊
来话流水:2025011611260485220834499
宽带账号:15864317140
宽带账号归属地市:潍坊
宽带账号归属区县:诸城市
故障地址:潍坊诸城市密州街道人民东路鑫丽花园3号楼*********
联系电话:15864317140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11:29:05
具体故障现象:光猫亮红灯，
客户其他诉求:
</t>
  </si>
  <si>
    <t>2025-01-16 11:32:30</t>
  </si>
  <si>
    <t>2025-01-16 11:34:59</t>
  </si>
  <si>
    <t>SD-057-250116-095142-4767</t>
  </si>
  <si>
    <t>2025-01-16 16:26:21</t>
  </si>
  <si>
    <t>普通区域-潍城区-广丰特艺城-13853615551-100M-宽带延伸服务-次数0-202501160000431405</t>
  </si>
  <si>
    <t>2025-01-17 16:27:00</t>
  </si>
  <si>
    <t>202501160000431405</t>
  </si>
  <si>
    <t xml:space="preserve">202501160000431405#流程受理流水号：20250116162408138536155511122744
客户号码:13853615551
客户姓名:庞**
投诉地市:潍坊
来话流水:2025011616235058120834902
宽带账号:13853615551
宽带账号归属地市:潍坊
宽带账号归属区县:潍城区
故障地址:潍坊潍城区城关街道和平路广丰特艺城1号楼*********
联系电话:13853615551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故障时间:2025-01-16 16:24:33
具体故障现象:延长网线，
</t>
  </si>
  <si>
    <t>2025-01-16 16:28:00</t>
  </si>
  <si>
    <t>2025-01-16 16:28:23</t>
  </si>
  <si>
    <t>SD-851-271679-4581-15871</t>
  </si>
  <si>
    <t>SD-057-250116-796241-2115</t>
  </si>
  <si>
    <t>2025-01-16 11:36:42</t>
  </si>
  <si>
    <t>【调研】-80+银卡-普通区域-潍城区-上城国际三期-15264672688-1000M-业务受理宽带-次数0-202501160000244979</t>
  </si>
  <si>
    <t>202501160000244979</t>
  </si>
  <si>
    <t>202501160000244979# 宽带账号:15264672688; 联系电话：15264672688，问题类型：此工单为群障修复工单，根据群障全量闭环修复管理要求，为确保客户网络通畅，请装维人员跟进修复网络问题，谢谢！ 
 群障标题：公告。故障描述：上城国际三期主叫号码：15264672688.0;该号码仅供参考，请优先联系宽带账号。</t>
  </si>
  <si>
    <t>2025-01-16 11:43:40</t>
  </si>
  <si>
    <t>2025-01-16 11:50:15</t>
  </si>
  <si>
    <t>SD-057-250116-509628-4702</t>
  </si>
  <si>
    <t>2025-01-16 16:17:05</t>
  </si>
  <si>
    <t>80+普通-普通区域-潍城区-名都百盛园-15205442573-200M-业务受理宽带-次数0-202501160000423862</t>
  </si>
  <si>
    <t>2025-01-17 16:18:00</t>
  </si>
  <si>
    <t>202501160000423862</t>
  </si>
  <si>
    <t>202501160000423862#【已关注中国移动10086微信公众号】 宽带账号:15205442573; 联系电话：15205442573，问题类型：此工单为群障修复工单，根据群障全量闭环修复管理要求，为确保客户网络通畅，请装维人员跟进修复网络问题，谢谢！ 
 群障标题：公告。故障描述：潍坊潍城区名都百盛园光缆故障，预估24小时恢复，请帮忙拦截,如有需要请联系片区装维师傅王晓虎15706307870主叫号码：19861305009.0;该号码仅供参考，请优先联系宽带账号。</t>
  </si>
  <si>
    <t>2025-01-16 16:31:21</t>
  </si>
  <si>
    <t>2025-01-16 16:31:47</t>
  </si>
  <si>
    <t>SD-851-316583-22454-3731</t>
  </si>
  <si>
    <t>SD-057-250116-927635-1305</t>
  </si>
  <si>
    <t>2025-01-16 10:26:58</t>
  </si>
  <si>
    <t>普通区域-潍城区-万特公馆-15763690637-300M-业务受理宽带-次数0-202501160000181438</t>
  </si>
  <si>
    <t>202501160000181438</t>
  </si>
  <si>
    <t>202501160000181438# 宽带账号:15763690637; 联系电话：15763690637，问题类型：此工单为群障修复工单，根据群障全量闭环修复管理要求，为确保客户网络通畅，请装维人员跟进修复网络问题，谢谢！ 
 群障标题：公告。故障描述：潍坊潍城区万特公馆光缆故障，预估24小时恢复，请帮忙拦截,如有需要请联系片区装维师傅姚国强15706307905主叫号码：15763690637.0;该号码仅供参考，请优先联系宽带账号。</t>
  </si>
  <si>
    <t>2025-01-16 10:29:57</t>
  </si>
  <si>
    <t>2025-01-16 10:30:17</t>
  </si>
  <si>
    <t>SD-851-320245-10532-26974</t>
  </si>
  <si>
    <t>SD-057-250116-213405-1238</t>
  </si>
  <si>
    <t>2025-01-16 10:22:13</t>
  </si>
  <si>
    <t>80+金卡-普通区域-昌乐县-昌乐县宝石城-13563649344-1000M-宽带上网投诉-次数0-202501160000174924</t>
  </si>
  <si>
    <t>202501160000174924</t>
  </si>
  <si>
    <t xml:space="preserve">202501160000174924#宽带账号：13563649344；宽带地址：潍坊昌乐县宝城街道方山路昌乐县宝石城宝石城交易大厅楼；客户来电反映宽带上网掉线，无法配合线上指导，请协助处理，谢谢！联系电话13563649344；联系人：；来电流水：2025011610194016720864459。
</t>
  </si>
  <si>
    <t>2025-01-16 10:24:45</t>
  </si>
  <si>
    <t>2025-01-16 10:25:04</t>
  </si>
  <si>
    <t>SD-057-250116-587014-1268</t>
  </si>
  <si>
    <t>普通区域-青州市-南燕都小区-15053628899-100M-宽带上网投诉-次数0-202501160000180138</t>
  </si>
  <si>
    <t>202501160000180138</t>
  </si>
  <si>
    <t>202501160000180138#流程受理流水号：20250116102336150536288991032150
客户号码:15053628899
客户姓名:刘**
投诉地市:潍坊
来话流水:2025011610230672620814486
宽带账号:15053628899
账号归属区县:青州
联系电话:15053628899
联系人:女士
宽带地址:潍坊
工单紧急程度:紧急
是否投诉倾向:否
是否重复投诉:否
是否携转意向:否
是否有升级投诉倾向:否
*业务名称:延伸服务流程安装光猫
投诉内容:手机号码：15053628899，客户已办理延伸服务流程安装光猫业务，有开通单，要求装维尽快联系上门，请处理，谢谢。联系电话：15053628899，联系人：女士，录音流水号：2025011610230672620814486。
在途开通单信息：536230808248388986，15053628899，2023-08-08 10:35:52，延伸服务流程安装光猫，处理中，施工预约，备注：客户要求下午1点之前联系。
是否到厅:否
业务名称:延伸服务流程安装光猫
;宽带小区$[南燕都小区]$</t>
  </si>
  <si>
    <t>2025-01-16 10:32:46</t>
  </si>
  <si>
    <t>2025-01-16 10:33:07</t>
  </si>
  <si>
    <t>SD-057-250116-935187-4731</t>
  </si>
  <si>
    <t>2025-01-16 16:20:22</t>
  </si>
  <si>
    <t>【调研】-普通区域-潍城区-贵和苑小区-18660623456-1000M-宽带上网投诉-次数0-202501160000427346</t>
  </si>
  <si>
    <t>202501160000427346</t>
  </si>
  <si>
    <t>202501160000427346#流程受理流水号：20250116161958186606234561121581
客户号码:18660623456
客户姓名:考**
投诉地市:潍坊
来话流水:2025011616151610020815007
宽带账号:18660623456
账号归属区县:豪德-玉姐手机专卖店
联系电话:18660623456
联系人:先生/女士
宽带地址:潍坊
工单紧急程度:非常紧急
是否投诉倾向:否
是否重复投诉:否
是否携转意向:否
是否有升级投诉倾向:否
*业务名称:业务融合移机流程宽带
投诉内容:手机号码：18660623456，【问题描述】客户已办理宽带业务，有开通单，要求装维尽快联系上门，请处理，谢谢。联系电话：18660623456，联系人：先生/女士，录音流水号：2025011616151610020815007。受理明细：531920062399999999。
在途开通单信息：536250116703081588，18660623456，2025-01-16 10:00:48，业务融合移机流程宽带，处理中，装维选址
是否到厅:否
业务名称:业务融合移机流程宽带
;宽带小区$[贵和苑小区]$</t>
  </si>
  <si>
    <t>2025-01-16 16:31:51</t>
  </si>
  <si>
    <t>SD-852-279312-247-19489</t>
  </si>
  <si>
    <t>SD-057-250116-342967-2141</t>
  </si>
  <si>
    <t>2025-01-16 11:38:06</t>
  </si>
  <si>
    <t>(目标)普通区域-潍城区-润扬五金城-15094996164-200M-宽带上网投诉-次数0-202501160000245914</t>
  </si>
  <si>
    <t>2025-01-17 12:39:00</t>
  </si>
  <si>
    <t>202501160000245914</t>
  </si>
  <si>
    <t xml:space="preserve">202501160000245914#流程受理流水号：20250116113702150949961641055156
客户号码:15094996164
客户姓名:刘**
投诉地市:潍坊
来话流水:2025011611363164920875623
宽带账号:15094996164
宽带账号归属地市:潍坊
宽带账号归属区县:潍城区
故障地址:潍坊潍城区南关街道健康街润扬五金城润扬五金城1号楼*********
联系电话:17853639618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光功率:-21.24
故障大类:宽带/电视
故障细类:宽带网速慢/卡顿
携转原因:
故障时间:2025-01-16 11:37:15
具体故障现象:网速慢卡顿，
客户其他诉求:客户侧为质差终端，要求上门更换终端并一并处理故障问题。
</t>
  </si>
  <si>
    <t>2025-01-16 11:42:37</t>
  </si>
  <si>
    <t>2025-01-16 11:43:49</t>
  </si>
  <si>
    <t>SD-057-250116-693204-2150</t>
  </si>
  <si>
    <t>2025-01-16 11:38:58</t>
  </si>
  <si>
    <t>【调研】-80+银卡-普通区域-奎文区-恒信南郡-15863629595-300M-宽带上网投诉-次数0-202501160000245586</t>
  </si>
  <si>
    <t>202501160000245586</t>
  </si>
  <si>
    <t xml:space="preserve">202501160000245586#宽带帐号： 15863629595
宽带地址：潍坊奎文区廿里堡街道文化路恒信南郡1号楼*********
客户来电表示机顶盒看不了 经查询客户侧为质差终端，请协助上门更换终端并一并处理故障问题，谢谢！联系电话：18866710352，联系人：来电流水：2025011611312460020807823
</t>
  </si>
  <si>
    <t>2025-01-16 11:39:25</t>
  </si>
  <si>
    <t>2025-01-16 11:39:48</t>
  </si>
  <si>
    <t>SD-057-250116-902846-7115</t>
  </si>
  <si>
    <t>2025-01-16 20:43:52</t>
  </si>
  <si>
    <t>【调研】-80+普通-普通区域-高密市-坊岭三村自然村-13792666936-300M-宽带上网投诉-次数0-202501160000563150</t>
  </si>
  <si>
    <t>202501160000563150</t>
  </si>
  <si>
    <t>202501160000563150#宽带账号：13792666936；联系电话：13792666936；宽带地址：潍坊高密市阚家镇坊岭三村高密坊岭三村栾世伟3号箱；客户来电反映：无法联网，线上指导无法配合操作，要求上门处理, 来电流水：2025011620391404020850170</t>
  </si>
  <si>
    <t>2025-01-16 20:46:16</t>
  </si>
  <si>
    <t>2025-01-16 20:46:37</t>
  </si>
  <si>
    <t>SD-057-250116-517269-7137</t>
  </si>
  <si>
    <t>2025-01-16 20:46:18</t>
  </si>
  <si>
    <t>普通区域-诸城市-南张家庄子自然村-13791613193-200M-宽带上网投诉-次数0-202501160000565067</t>
  </si>
  <si>
    <t>202501160000565067</t>
  </si>
  <si>
    <t xml:space="preserve">202501160000565067#流程受理流水号：20250116204547137916131931172248
客户号码:13791613193
客户姓名:张**
投诉地市:潍坊
来话流水:2025011620450768920872990
宽带账号:13791613193
宽带账号归属地市:潍坊
宽带账号归属区县:诸城市
故障地址:潍坊诸城市桃林镇南张家庄子南张家庄子自然村南张家庄子村西南14号箱*********
联系电话:13791613193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故障时间:2025-01-16 20:45:54
具体故障现象:打不开网页，
客户其他诉求:客户侧为质差终端，要求上门更换终端并一并处理故障问题。
</t>
  </si>
  <si>
    <t>2025-01-16 20:49:52</t>
  </si>
  <si>
    <t>2025-01-16 20:50:10</t>
  </si>
  <si>
    <t>SD-057-250116-108342-4687</t>
  </si>
  <si>
    <t>2025-01-16 16:15:15</t>
  </si>
  <si>
    <t>【调研】-80+普通-普通区域-潍城区-宝悦华庭-15064619898-1000M-宽带上网投诉-次数0-202501160000419429</t>
  </si>
  <si>
    <t>2025-01-17 17:16:00</t>
  </si>
  <si>
    <t>202501160000419429</t>
  </si>
  <si>
    <t>202501160000419429#宽带账号：15064619898，宽带地址：潍坊潍城区望留街道望留街道宝悦华庭11号楼*********；客户来电要求师傅上门测网速，请协助处理，谢谢，联系人：先生，联系号码：15064619898，来电流水：2025011616102940120847771</t>
  </si>
  <si>
    <t>2025-01-16 16:29:11</t>
  </si>
  <si>
    <t>2025-01-16 16:29:42</t>
  </si>
  <si>
    <t>SD-851-269932-9718-15756</t>
  </si>
  <si>
    <t>SD-057-250116-903415-4677</t>
  </si>
  <si>
    <t>2025-01-16 16:14:12</t>
  </si>
  <si>
    <t>普通区域-安丘市-西关中心街沿街-15966078610-1000M-宽带上网投诉-次数1-202501160000127812</t>
  </si>
  <si>
    <t>2025-01-17 17:15:00</t>
  </si>
  <si>
    <t>202501160000127812</t>
  </si>
  <si>
    <t>202501160000127812#白**15966078610  
号码归属地潍坊安丘 － 安丘市国云手机店
客户来电反映在
潍坊安丘市兴安街道健康街西关中心街沿街1号箱卫浴门市东墙
宽带无法上网，电视无法观看，
要求上门查看一下，请协助处理，谢谢联系电话15165675895
2025011609130253920840124</t>
  </si>
  <si>
    <t>2025-01-16 16:17:22</t>
  </si>
  <si>
    <t>2025-01-16 16:17:44</t>
  </si>
  <si>
    <t>SD-851-259441-17583-16310</t>
  </si>
  <si>
    <t>SD-057-250116-295810-4686</t>
  </si>
  <si>
    <t>2025-01-16 16:14:53</t>
  </si>
  <si>
    <t>普通区域-昌邑市-夏店街沿街-13792655006-300M-宽带上网投诉-次数0-202501160000422022</t>
  </si>
  <si>
    <t>202501160000422022</t>
  </si>
  <si>
    <t>202501160000422022#流程受理流水号：20250116161259137926550061119720
客户号码:13792655006
客户姓名:王**
投诉地市:潍坊
来话流水:2025011616105611820854004
宽带账号:13792655006
账号归属区县:昌邑
联系电话:13792655006
联系人:先生/女士
宽带地址:潍坊
工单紧急程度:非常紧急
是否投诉倾向:否
是否重复投诉:否
是否携转意向:否
是否有升级投诉倾向:否
*业务名称:业务融合开机流程小微宽带
投诉内容:手机号码：13792655006，【问题描述】客户已办理宽带业务，有开通单，要求装维尽快联系上门，请处理，谢谢。联系电话：13792655006，联系人：先生/女士，录音流水号：2025011616105611820854004。
在途开通单信息：536250112825044372，13792655006，2025-01-12 13:50:02，业务融合开机流程小微宽带，处理中，施工预约要求今天必须安装上
是否到厅:否
业务名称:业务融合开机流程小微宽带
;宽带小区$[夏店街沿街]$</t>
  </si>
  <si>
    <t>2025-01-16 16:17:42</t>
  </si>
  <si>
    <t>2025-01-16 16:18:25</t>
  </si>
  <si>
    <t>SD-851-261177-6439-11491</t>
  </si>
  <si>
    <t>SD-057-250116-381042-3472</t>
  </si>
  <si>
    <t>2025-01-16 13:54:00</t>
  </si>
  <si>
    <t>普通区域-安丘市-殷家清河村自然村-15763023235-300M-宽带上网投诉-次数0-202501160000318903</t>
  </si>
  <si>
    <t>2025-01-16 14:00:59</t>
  </si>
  <si>
    <t>2025-01-16 14:01:28</t>
  </si>
  <si>
    <t>SD-057-250116-097231-5615</t>
  </si>
  <si>
    <t>2025-01-16 17:51:11</t>
  </si>
  <si>
    <t>(目标)普通区域-奎文区-王侯嘉苑西区-15263609290-500M-宽带延伸服务-次数1-202501150000537355</t>
  </si>
  <si>
    <t>2025-01-17 17:52:00</t>
  </si>
  <si>
    <t>2025-01-16 17:57:39</t>
  </si>
  <si>
    <t>2025-01-16 17:57:59</t>
  </si>
  <si>
    <t>SD-057-250116-298617-1259</t>
  </si>
  <si>
    <t>2025-01-16 10:24:19</t>
  </si>
  <si>
    <t>普通区域-寿光市-南范村-18264425179-1000M-宽带上网投诉-次数1-202501150000483579</t>
  </si>
  <si>
    <t>2025-01-16 10:27:42</t>
  </si>
  <si>
    <t>2025-01-16 10:28:23</t>
  </si>
  <si>
    <t>SD-057-250116-308214-4787</t>
  </si>
  <si>
    <t>2025-01-16 16:28:09</t>
  </si>
  <si>
    <t>普通区域-寿光市-南范村-18353661237-300M-宽带上网投诉-次数1-202501160000265807</t>
  </si>
  <si>
    <t>2025-01-17 17:29:00</t>
  </si>
  <si>
    <t>202501160000265807</t>
  </si>
  <si>
    <t>202501160000265807#流程受理流水号：20250116120608183536612371062900
客户号码:18353661237
客户姓名:范**
投诉地市:潍坊
来话流水:2025011612044473920812884
宽带账号:18353661237
宽带账号归属地市:潍坊
宽带账号归属区县:寿光市
故障地址:潍坊寿光市洛城街道南范村南范村扩容26号箱*********
联系电话:18353661237
联系人:先生/女士
工单紧急程度:一般
是否有升级投诉倾向:否
是否重复投诉:否
是否携转意向:否
是否投诉倾向:否
是否智能网关:智能网关
当前是否在线:否
接入方式:FTTH
端到端诊断结果:大面积故障
是否质差终端:是
光功率:无
故障大类:宽带/电视
故障细类:宽带无法上网(专席)
携转原因:
故障时间:2025-01-16 12:06:15
具体故障现象:光猫亮红灯，客户要求一个具体的修好的时间，而不是不知道。
客户其他诉求:
;宽带小区$[南范村]$</t>
  </si>
  <si>
    <t>2025-01-16 16:31:30</t>
  </si>
  <si>
    <t>SD-057-250116-751804-2084</t>
  </si>
  <si>
    <t>2025-01-16 11:33:32</t>
  </si>
  <si>
    <t>(目标)普通区域-青州市-西良孟村自然村-18369673419-200M-宽带上网投诉-次数0-202501160000241877</t>
  </si>
  <si>
    <t>2025-01-17 12:34:00</t>
  </si>
  <si>
    <t>202501160000241877</t>
  </si>
  <si>
    <t xml:space="preserve">202501160000241877#流程受理流水号：20250116113305183696734191054089
客户号码:18369673419
客户姓名:宋**
投诉地市:潍坊
来话流水:2025011611323106020822789
宽带账号:18369673419
宽带账号归属地市:潍坊
宽带账号归属区县:青州市
故障地址:潍坊青州市高柳镇西良孟村西良孟村自然村高柳镇东良孟项目2号箱（西良孟十字口西宋允华家）*********
联系电话:18369673419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故障时间:2025-01-16 11:33:13
魔百和单播/组播:组播
具体故障现象:机顶盒无法开机，
客户其他诉求:客户侧为质差终端，要求上门更换终端并一并处理故障问题。
</t>
  </si>
  <si>
    <t>2025-01-16 11:37:48</t>
  </si>
  <si>
    <t>2025-01-16 11:38:18</t>
  </si>
  <si>
    <t>SD-057-250116-892531-3431</t>
  </si>
  <si>
    <t>2025-01-16 13:50:20</t>
  </si>
  <si>
    <t>普通区域-寿光市-车配龙（小微）-13806477929-1000M-宽带上网投诉-次数0-20250116134920X560537949 二级督办</t>
  </si>
  <si>
    <t>20250116134920X560537949</t>
  </si>
  <si>
    <t xml:space="preserve">流程受理流水号：20250116134753138064779291082694
客户号码:13806477929
客户姓名:祖*
投诉地市:潍坊
来话流水:2025011613471439220806595
宽带账号:13806477929
宽带账号归属地市:潍坊
宽带账号归属区县:寿光市
故障地址:潍坊寿光市圣城街道幸福北路车配龙（小微）1号箱*
联系电话:13806477929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光功率:-27.44
故障大类:宽带/电视
故障细类:网速慢/上网掉线(专席)
携转原因:
故障时间:2025-01-16 13:48:14
具体故障现象:网速慢卡顿，
客户其他诉求:
</t>
  </si>
  <si>
    <t>2025-01-16 13:53:59</t>
  </si>
  <si>
    <t>2025-01-16 13:54:16</t>
  </si>
  <si>
    <t>SD-851-243181-17092-15707</t>
  </si>
  <si>
    <t>SD-057-250116-824073-3505</t>
  </si>
  <si>
    <t>2025-01-16 13:56:46</t>
  </si>
  <si>
    <t>普通区域-奎文区-虞河生活城三期-15318995638-500M-业务受理宽带-次数0-202501160000322019</t>
  </si>
  <si>
    <t>202501160000322019</t>
  </si>
  <si>
    <t>202501160000322019# 宽带账号:15318995638; 联系电话：15318995638，问题类型：此工单为群障修复工单，根据群障全量闭环修复管理要求，为确保客户网络通畅，请装维人员跟进修复网络问题，谢谢！ 
 群障标题：公告。故障描述：潍坊奎文区虞河生活城三期光缆故障，预估24小时恢复，请帮忙拦截,如有需要请联系片区装维师傅张越15706307483主叫号码：15318995638.0;该号码仅供参考，请优先联系宽带账号。</t>
  </si>
  <si>
    <t>2025-01-16 13:57:52</t>
  </si>
  <si>
    <t>2025-01-16 13:58:18</t>
  </si>
  <si>
    <t>SD-851-259853-3350-12856</t>
  </si>
  <si>
    <t>SD-057-250116-734652-5652</t>
  </si>
  <si>
    <t>2025-01-16 17:55:29</t>
  </si>
  <si>
    <t>【调研】-普通区域-坊子区-坊子恒信领海-13306463249-1000M-宽带上网投诉-次数0-202501160000492957</t>
  </si>
  <si>
    <t>2025-01-17 18:56:00</t>
  </si>
  <si>
    <t>202501160000492957</t>
  </si>
  <si>
    <t>202501160000492957#13306469102客户来电反映：网速慢卡顿，线上指导未恢复，要求师傅上门查看处理谢谢。账号：13306463249，位置：潍坊坊子区坊子新区北海路坊子恒信领海国际79号楼1单元401，联系电话：13306469102联系人：女士 流水号：2025011617461188320883954</t>
  </si>
  <si>
    <t>2025-01-16 17:58:33</t>
  </si>
  <si>
    <t>2025-01-16 17:58:57</t>
  </si>
  <si>
    <t>SD-057-250116-489762-2073</t>
  </si>
  <si>
    <t>2025-01-16 11:32:03</t>
  </si>
  <si>
    <t>【调研】-80+白金-(目标)普通区域-奎文区-君尚花园-15966081916-1000M-业务受理宽带-次数0-202501160000238596</t>
  </si>
  <si>
    <t>202501160000238596</t>
  </si>
  <si>
    <t xml:space="preserve">202501160000238596#受理号码 : 15966081916客户姓名 : 薛**号码归属地 : 潍坊奎文 － 奎文用户品牌 : 全球通
客户来电反映家里宽带无法使用已正常排障无效，客户要求我方安排师傅上门维修，请处理，谢谢！
</t>
  </si>
  <si>
    <t>2025-01-16 12:00:58</t>
  </si>
  <si>
    <t>2025-01-16 12:01:54</t>
  </si>
  <si>
    <t>SD-057-250116-967451-7105</t>
  </si>
  <si>
    <t>2025-01-16 20:41:33</t>
  </si>
  <si>
    <t>【调研】-80+普通-普通区域-青州市-鲁商玺悦府-15762651777-100M-宽带上网投诉-次数0-202501160000562359</t>
  </si>
  <si>
    <t>202501160000562359</t>
  </si>
  <si>
    <t xml:space="preserve">202501160000562359#宽带账号：15762651777；宽带地址：潍坊青州市云门山街道凤凰山路鲁商玺悦府14号楼；客户来电反映宽带网速很卡，要求师傅上门，请协助处理，谢谢！联系电话：15762651777；联系人：先生；来电流水：2025011620374368420844282 </t>
  </si>
  <si>
    <t>2025-01-16 20:42:31</t>
  </si>
  <si>
    <t>2025-01-16 20:46:28</t>
  </si>
  <si>
    <t>SD-852-271999-1594-26639</t>
  </si>
  <si>
    <t>SD-057-250116-746289-4701</t>
  </si>
  <si>
    <t>2025-01-16 16:17:02</t>
  </si>
  <si>
    <t>【追1】普通区域-寿光市-王高商业街-18706587898-300M-宽带上网投诉-次数0-20250116161431X271388805</t>
  </si>
  <si>
    <t>2025-01-17 17:18:00</t>
  </si>
  <si>
    <t>20250116161431X271388805</t>
  </si>
  <si>
    <t xml:space="preserve">流程受理流水号：20250116161246187065878981119670
客户号码:18706587898
客户姓名:魏**
投诉地市:潍坊
来话流水:2025011616120385720869855
宽带账号:18706587898
宽带账号归属地市:潍坊
宽带账号归属区县:寿光市
故障地址:潍坊寿光市王高镇3号楼新龙小区北区1号楼*********
联系电话:18706587898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16:13:48
具体故障现象:光猫亮红灯，
客户其他诉求:
</t>
  </si>
  <si>
    <t>2025-01-16 16:17:53</t>
  </si>
  <si>
    <t>2025-01-16 16:26:11</t>
  </si>
  <si>
    <t>SD-057-250116-837569-3534</t>
  </si>
  <si>
    <t>2025-01-16 13:59:44</t>
  </si>
  <si>
    <t>普通区域-昌乐县-朱刘西村自然村-15165616361-300M-宽带上网投诉-次数0-202501160000321789</t>
  </si>
  <si>
    <t>202501160000321789</t>
  </si>
  <si>
    <t>202501160000321789#流程受理流水号：20250116135912151656163611085336
客户号码:15165616361
客户姓名:张**
投诉地市:潍坊
来话流水:2025011613585291120832977
宽带账号:15165616361
账号归属区县:昌乐
联系电话:15165616361
联系人:先生/女士
宽带地址:潍坊
工单紧急程度:一般
是否投诉倾向:否
是否重复投诉:否
是否携转意向:否
是否有升级投诉倾向:否
*业务名称:业务融合移机流程宽带
投诉内容:手机号码：15165616361，【问题描述】客户已办理宽带业务，有开通单，要求装维尽快联系上门，请处理，谢谢。联系电话：15165616361，联系人：先生/女士，录音流水号：2025011613585291120832977。受理明细：531920062399999999。
在途开通单信息：536250116697602268，15165616361，2025-01-16 09:44:58，业务融合移机流程宽带，处理中，手写判断和地址录入
是否到厅:否
业务名称:业务融合移机流程宽带
;宽带小区$[朱刘西村自然村]$</t>
  </si>
  <si>
    <t>2025-01-16 14:01:26</t>
  </si>
  <si>
    <t>2025-01-16 14:01:44</t>
  </si>
  <si>
    <t>SD-852-310568-189-18698</t>
  </si>
  <si>
    <t>SD-057-250116-982734-3509</t>
  </si>
  <si>
    <t>2025-01-16 13:56:56</t>
  </si>
  <si>
    <t>普通区域-临朐县-东城大观园小区-13864671272-300M-业务受理宽带-次数0-202501160000321618</t>
  </si>
  <si>
    <t>202501160000321618</t>
  </si>
  <si>
    <t>202501160000321618# 宽带账号:13864671272; 联系电话：13864671272，问题类型：此工单为群障修复工单，根据群障全量闭环修复管理要求，为确保客户网络通畅，请装维人员跟进修复网络问题，谢谢！ 
 群障标题：公告。故障描述：潍坊临朐县东城大观园小区光缆故障，预估24小时恢复，请帮忙拦截,如有需要请联系片区装维师傅张继凯15253652824主叫号码：13864671272.0;该号码仅供参考，请优先联系宽带账号。</t>
  </si>
  <si>
    <t>2025-01-16 14:08:58</t>
  </si>
  <si>
    <t>SD-057-250116-758063-7153</t>
  </si>
  <si>
    <t>2025-01-16 20:48:50</t>
  </si>
  <si>
    <t>80+银卡-普通区域-寿光市-稻田沿街-15163602255-100M-宽带延伸服务-次数0-202501160000565200</t>
  </si>
  <si>
    <t>202501160000565200</t>
  </si>
  <si>
    <t xml:space="preserve">202501160000565200#流程受理流水号：20250116204458151636022551172161
客户号码:15163602255
客户姓名:刘**
投诉地市:潍坊
来话流水:2025011620442476420870220
宽带账号:15163602255
宽带账号归属地市:潍坊
宽带账号归属区县:寿光市
故障地址:潍坊寿光市稻田镇稻田路稻田沿街稻田沿街4箱（正宗泰安芝麻酥皮火烧外墙）*********
联系电话:15163602255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故障时间:2025-01-16 20:45:28
具体故障现象:新增加一根网线，
</t>
  </si>
  <si>
    <t>2025-01-16 20:53:11</t>
  </si>
  <si>
    <t>2025-01-16 20:54:38</t>
  </si>
  <si>
    <t>SD-057-250116-627834-3510</t>
  </si>
  <si>
    <t>2025-01-16 13:56:58</t>
  </si>
  <si>
    <t>普通区域-坊子区-山东交通职业学院-19743283745-100M-业务受理宽带-次数0-202501160000321532</t>
  </si>
  <si>
    <t>2025-01-17 12:00:00</t>
  </si>
  <si>
    <t>202501160000321532</t>
  </si>
  <si>
    <t>202501160000321532# 宽带账号:19743283745; 联系电话：19743283745，问题类型：此工单为群障修复工单，根据群障全量闭环修复管理要求，为确保客户网络通畅，请装维人员跟进修复网络问题，谢谢！ 
 群障标题：公告。故障描述：潍坊坊子区山东交通职业学院光缆故障，预估24小时恢复，请帮忙拦截,如有需要请联系片区装维师傅张严15706307264主叫号码：19743283745.0;该号码仅供参考，请优先联系宽带账号。</t>
  </si>
  <si>
    <t>2025-01-16 13:58:32</t>
  </si>
  <si>
    <t>2025-01-16 13:58:46</t>
  </si>
  <si>
    <t>SD-057-250116-927043-7334</t>
  </si>
  <si>
    <t>2025-01-16 21:17:21</t>
  </si>
  <si>
    <t>80+普通-普通区域-安丘市-景中路沿街-15863649901-1000M-宽带上网投诉-次数0-202501160000571647</t>
  </si>
  <si>
    <t>202501160000571647</t>
  </si>
  <si>
    <t xml:space="preserve">202501160000571647#宽带账号：15863649901；宽带地址：潍坊安丘市景芝镇景中路景中路沿街景中路沿街5号箱一诺鞋业；客户来电反映宽带网速慢，客户不配合排障，要求师傅上门，请协助处理，谢谢！联系电话：15863649901；联系人：先生；来电流水：2025011621121965920869294。 
</t>
  </si>
  <si>
    <t>2025-01-16 21:20:10</t>
  </si>
  <si>
    <t>2025-01-16 21:20:33</t>
  </si>
  <si>
    <t>SD-851-265986-22577-19595</t>
  </si>
  <si>
    <t>SD-057-250116-016725-7336</t>
  </si>
  <si>
    <t>2025-01-16 21:17:29</t>
  </si>
  <si>
    <t>普通区域-潍城区-(铁通)杨家成章村-15949780709-100M-宽带上网投诉-次数0-20250116211642X402396774</t>
  </si>
  <si>
    <t>20250116211642X402396774</t>
  </si>
  <si>
    <t xml:space="preserve">【农村网络投诉】流程受理流水号：20250116211508159497807091174977
客户号码:15949780709
客户姓名:张**
投诉地市:潍坊
来话流水:2025011621124675520870762
宽带账号:15949780709
宽带账号归属地市:潍坊
宽带账号归属区县:潍城区
故障地址:潍坊潍城区望留街道杨家成章杨家成章自然村2#东面第二条胡同南数4排房子*********
联系电话:13606360397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故障细类:宽带无法上网(专席)
携转原因:
故障时间:2025-01-16 21:15:41
具体故障现象:客户无法完成线上指导  
客户其他诉求:
</t>
  </si>
  <si>
    <t>2025-01-16 21:18:56</t>
  </si>
  <si>
    <t>2025-01-16 21:19:15</t>
  </si>
  <si>
    <t>SD-057-250116-427159-7297</t>
  </si>
  <si>
    <t>2025-01-16 21:12:30</t>
  </si>
  <si>
    <t>【调研】-普通区域-昌乐县-度假村小区-18266460418-300M-宽带上网投诉-次数0-202501160000571008</t>
  </si>
  <si>
    <t>202501160000571008</t>
  </si>
  <si>
    <t>202501160000571008#受理号码 : 18266460418客户姓名 : 刘*号码归属地 : 潍坊昌乐 － 昌乐-朱刘-片区用户品牌 : 全球通
客户来电反映，宽带上网卡顿，多次反映未恢复，请协助处理，谢谢！
联系人：女士  联系电话：18266460418   联系电话：潍坊昌乐县城关街道恒安街度假村小区1号楼*********  电话流水：2025011621100349420862009</t>
  </si>
  <si>
    <t>2025-01-16 21:19:05</t>
  </si>
  <si>
    <t>2025-01-16 21:19:34</t>
  </si>
  <si>
    <t>SD-057-250116-236479-7306</t>
  </si>
  <si>
    <t>2025-01-16 21:14:20</t>
  </si>
  <si>
    <t>【调研】-80+白金-FTTR-普通区域-寿光市-苏州园北区-13863688848-1000M-魔百和投诉-次数0-20250116211209X129710264</t>
  </si>
  <si>
    <t>20250116211209X129710264</t>
  </si>
  <si>
    <t>流程受理流水号：20250116211038138636888481174635
客户号码:13863688848
客户姓名:李**
投诉地市:潍坊
来话流水:2025011621084951820857958
宽带账号:13863688848
宽带账号归属地市:潍坊
宽带账号归属区县:寿光市
故障地址:潍坊寿光市圣城街道晨鸣路苏州园北区14号楼*********
联系电话:13863688845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光功率:-18.29
故障大类:电视
故障细类:移动高清电视故障(专席)
携转原因:
故障时间:2025-01-16 21:16:25
魔百和单播/组播:组播
具体故障现象:电视机提示无信号，遥控器遥控不了电视
客户其他诉求:
魔百和单/组播：组播</t>
  </si>
  <si>
    <t>2025-01-16 21:16:00</t>
  </si>
  <si>
    <t>2025-01-16 21:16:25</t>
  </si>
  <si>
    <t>SD-851-324315-18053-10595</t>
  </si>
  <si>
    <t>SD-057-250116-708945-4274</t>
  </si>
  <si>
    <t>2025-01-16 15:28:29</t>
  </si>
  <si>
    <t>【调研】-80+银卡-普通区域-奎文区-金宝片区-18266361057-300M-宽带上网投诉-次数0-202501160000375590</t>
  </si>
  <si>
    <t>202501160000375590</t>
  </si>
  <si>
    <t>202501160000375590#？ 宽带账号：18266361057；联系电话：18266361057宽带地址：潍坊奎文区廿里堡街道潍州路金宝片区南苑康城10号楼客户来电反映网速慢卡顿 要求测速 要求半小时之内联系处理谢谢要求今天16点之前解决问题 要求回电解释客户小区是支持千兆还是万兆 客户不配合 请加急处理谢谢 ，线上指导无法配合操作，要求上门处理, 来电流水：2025011615131110320833360</t>
  </si>
  <si>
    <t>2025-01-16 15:45:45</t>
  </si>
  <si>
    <t>SD-851-257213-3309-6593</t>
  </si>
  <si>
    <t>SD-057-250116-807935-3536</t>
  </si>
  <si>
    <t>2025-01-16 13:59:55</t>
  </si>
  <si>
    <t>普通区域-寿光市-彭家道口村自然村-18706555173-100M-宽带上网投诉-次数0-202501160000324131</t>
  </si>
  <si>
    <t>2025-01-17 13:00:00</t>
  </si>
  <si>
    <t>202501160000324131</t>
  </si>
  <si>
    <t>202501160000324131#流程受理流水号：20250116135845187065551731085225
客户号码:18706555173
客户姓名:张**
投诉地市:潍坊
来话流水:2025011613574673320820994
宽带账号:18706555173
宽带账号归属地市:潍坊
宽带账号归属区县:寿光市
故障地址:潍坊寿光市台头镇彭家道口村彭家道口村自然村106号箱*********
联系电话:18866735236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光功率:-20.08
故障大类:宽带/电视
故障细类:宽带无法上网
携转原因:
故障时间:2025-01-16 13:59:00
具体故障现象:光猫亮红灯，
客户其他诉求:
;宽带小区$[彭家道口村自然村]$</t>
  </si>
  <si>
    <t>2025-01-16 14:02:53</t>
  </si>
  <si>
    <t>2025-01-16 14:03:07</t>
  </si>
  <si>
    <t>SD-057-250116-708523-3468</t>
  </si>
  <si>
    <t>2025-01-16 13:53:24</t>
  </si>
  <si>
    <t>普通区域-奎文区-银通社区-15762680133-300M-宽带上网投诉-次数0-20250116135250X770025785</t>
  </si>
  <si>
    <t>20250116135250X770025785</t>
  </si>
  <si>
    <t xml:space="preserve">流程受理流水号：20250116135046157626801331083351
客户号码:15762680133
客户姓名:于**
投诉地市:潍坊
来话流水:2025011613503185920841925
宽带账号:15762680133
宽带账号归属地市:潍坊
宽带账号归属区县:高新
故障地址:潍坊高新清池高新二路银通社区2号楼*********
联系电话:15762680133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光功率:-18.44
故障大类:宽带/电视
故障细类:宽带无法上网
携转原因:
故障时间:2025-01-16 13:52:15
具体故障现象:客户要现在的宽带在家里移动下位置
客户其他诉求:
</t>
  </si>
  <si>
    <t>2025-01-16 13:55:08</t>
  </si>
  <si>
    <t>2025-01-16 13:55:29</t>
  </si>
  <si>
    <t>SD-057-250116-518347-3525</t>
  </si>
  <si>
    <t>2025-01-16 13:58:40</t>
  </si>
  <si>
    <t>80+普通-普通区域-寿光市-洛城全福元综合体-19811768971-300M-宽带上网投诉-次数0-202501160000322141</t>
  </si>
  <si>
    <t>202501160000322141</t>
  </si>
  <si>
    <t>202501160000322141#宽带账号：19811768971，宽带地址：潍坊寿光市洛城街道潍高路洛城全福元综合体A1号楼*********；客户来电表示移动宽带无法上网，客户不在家，拒绝配合操作，要求师傅上门，请协助处理，谢谢，联系人：女士，联系号码：19811768971，来电流水：2025011613561132220803390</t>
  </si>
  <si>
    <t>2025-01-16 14:02:22</t>
  </si>
  <si>
    <t>2025-01-16 14:04:00</t>
  </si>
  <si>
    <t>SD-057-250116-125748-4759</t>
  </si>
  <si>
    <t>2025-01-16 16:25:24</t>
  </si>
  <si>
    <t>【调研】-80+白金-(目标)普通区域-青州市-齐王路东首沿街-13665361391-1000M-宽带上网投诉-次数0-202501160000427619</t>
  </si>
  <si>
    <t>2025-01-17 17:26:00</t>
  </si>
  <si>
    <t>202501160000427619</t>
  </si>
  <si>
    <t xml:space="preserve">202501160000427619#要求装维上门服务：宽带账号： 13665361391；宽带地址：潍坊青州市益都街道齐王路齐王路东首沿街2号（化工二宿舍北楼东）；客户来电反映/移动高清电视不能看，客户不在现场，无法配合线上指导，要求上门，请协助处理，谢谢！联系电话：13665361391；联系人：先生；来电流水： 2025011616142466620803019
</t>
  </si>
  <si>
    <t>2025-01-16 16:27:57</t>
  </si>
  <si>
    <t>2025-01-16 16:28:13</t>
  </si>
  <si>
    <t>SD-851-228556-2616-25853</t>
  </si>
  <si>
    <t>SD-057-250116-579613-4780</t>
  </si>
  <si>
    <t>2025-01-16 16:27:16</t>
  </si>
  <si>
    <t>80+普通-普通区域-昌乐县-昌乐南苑小区-18754469627-200M-业务受理宽带-次数0-202501160000431625</t>
  </si>
  <si>
    <t>2025-01-17 16:28:00</t>
  </si>
  <si>
    <t>202501160000431625</t>
  </si>
  <si>
    <t>202501160000431625# 宽带账号:18754469627; 联系电话：18754469627，问题类型：此工单为群障修复工单，根据群障全量闭环修复管理要求，为确保客户网络通畅，请装维人员跟进修复网络问题，谢谢！ 
 群障标题：公告。故障描述：潍坊昌乐县昌乐南苑小区光缆故障，预估24小时恢复，请帮忙拦截,如有需要请联系片区装维师傅胡斌15706307113主叫号码：18754469627.0;该号码仅供参考，请优先联系宽带账号。</t>
  </si>
  <si>
    <t>2025-01-16 16:28:21</t>
  </si>
  <si>
    <t>2025-01-16 16:38:18</t>
  </si>
  <si>
    <t>SD-057-250116-406519-2056</t>
  </si>
  <si>
    <t>2025-01-16 11:30:15</t>
  </si>
  <si>
    <t>普通区域-奎文区-新华枫景-13963676731-100M-宽带上网投诉-次数0-202501160000240895</t>
  </si>
  <si>
    <t>2025-01-17 12:31:00</t>
  </si>
  <si>
    <t>202501160000240895</t>
  </si>
  <si>
    <t xml:space="preserve">202501160000240895#流程受理流水号：20250116112414139636767311051582
客户号码:13963676731
客户姓名:李**
投诉地市:潍坊
来话流水:2025011611204613520858426
宽带账号:13963676731
宽带账号归属地市:潍坊
宽带账号归属区县:奎文区
故障地址:潍坊奎文区北苑街道玉清街新华风景13号楼*********
联系电话:13583694596
联系人:女士
工单紧急程度:一般
是否有升级投诉倾向:否
是否重复投诉:否
是否携转意向:否
是否投诉倾向:否
是否智能网关:非智能网关
当前是否在线:否
接入方式:FTTH
端到端诊断结果:大面积故障
是否质差终端:是
光功率:无
故障大类:宽带/电视
故障细类:宽带无法上网
携转原因:
故障时间:2025-01-16 11:27:39
具体故障现象:频繁掉线
客户其他诉求:客户要求尽快处理
</t>
  </si>
  <si>
    <t>2025-01-16 11:37:44</t>
  </si>
  <si>
    <t>2025-01-16 11:41:57</t>
  </si>
  <si>
    <t>【调研】-80+普通-普通区域-寿光市-小东关社区-18416656444-500M-宽带上网投诉-次数0-202501160000239551 一级督办</t>
  </si>
  <si>
    <t>202501160000239551</t>
  </si>
  <si>
    <t>2025-01-16 11:41:04</t>
  </si>
  <si>
    <t>2025-01-16 11:41:35</t>
  </si>
  <si>
    <t>SD-851-292900-2988-6069</t>
  </si>
  <si>
    <t>SD-057-250116-174536-2126</t>
  </si>
  <si>
    <t>2025-01-16 11:37:01</t>
  </si>
  <si>
    <t>普通区域-潍城区-上城国际三期-13516367860-500M-业务受理宽带-次数0-202501160000245963</t>
  </si>
  <si>
    <t>202501160000245963</t>
  </si>
  <si>
    <t>202501160000245963# 宽带账号:13516367860; 联系电话：13516367860，问题类型：此工单为群障修复工单，根据群障全量闭环修复管理要求，为确保客户网络通畅，请装维人员跟进修复网络问题，谢谢！ 
 群障标题：公告。故障描述：潍坊潍城区上城国际三期光缆故障，预估24小时恢复，请帮忙拦截,如有需要请联系片区装维师傅刘培文15706307857主叫号码：13516367860.0;该号码仅供参考，请优先联系宽带账号。</t>
  </si>
  <si>
    <t>2025-01-16 11:45:15</t>
  </si>
  <si>
    <t>SD-057-250116-913786-2128</t>
  </si>
  <si>
    <t>2025-01-16 11:37:06</t>
  </si>
  <si>
    <t>普通区域-寿光市-南范村-15853653572-200M-业务受理宽带-次数0-202501160000244277</t>
  </si>
  <si>
    <t>2025-01-17 11:38:00</t>
  </si>
  <si>
    <t>202501160000244277</t>
  </si>
  <si>
    <t>202501160000244277# 宽带账号:15853653572; 联系电话：15853653572，问题类型：此工单为群障修复工单，根据群障全量闭环修复管理要求，为确保客户网络通畅，请装维人员跟进修复网络问题，谢谢！ 
 群障标题：公告。故障描述：潍坊寿光市南范村光缆故障，预估24小时恢复，请帮忙拦截,如有需要请联系片区装维师傅刘彬15706307765主叫号码：15098187181.0;该号码仅供参考，请优先联系宽带账号。</t>
  </si>
  <si>
    <t>2025-01-16 11:53:51</t>
  </si>
  <si>
    <t>2025-01-16 11:55:13</t>
  </si>
  <si>
    <t>SD-057-250116-087632-3502</t>
  </si>
  <si>
    <t>2025-01-16 13:56:43</t>
  </si>
  <si>
    <t>80+银卡-普通区域-昌邑市-玫瑰公馆-15288832672-500M-宽带上网投诉-次数0-202501160000318142</t>
  </si>
  <si>
    <t>202501160000318142</t>
  </si>
  <si>
    <t xml:space="preserve">202501160000318142#15288832672客户来电反映宽带无法正常使用，线上排障拒绝配合，请尽快协助处理，谢谢  联系人：先生 联系电话：15288832672流水：2025011613531225520871208
</t>
  </si>
  <si>
    <t>2025-01-16 13:57:49</t>
  </si>
  <si>
    <t>2025-01-16 13:58:33</t>
  </si>
  <si>
    <t>SD-057-250116-065214-2137</t>
  </si>
  <si>
    <t>2025-01-16 11:37:28</t>
  </si>
  <si>
    <t>80+白金-普通区域-寿光市-王府村自然村-13953631879-500M-魔百和投诉-次数0-202501160000225182</t>
  </si>
  <si>
    <t>202501160000225182</t>
  </si>
  <si>
    <t>202501160000225182#流程受理流水号：20250116111227139536318791047993
客户号码:13953631879
客户姓名:孟**
投诉地市:潍坊
来话流水:2025011611120533120831281
宽带账号:13953631879
宽带账号归属地市:潍坊
宽带账号归属区县:寿光市
故障地址:潍坊寿光市纪台镇王府村王府村自然村34号箱*********
联系电话:13953631879
联系人:先生
工单紧急程度:非常紧急
是否有升级投诉倾向:否
是否重复投诉:否
是否携转意向:否
是否投诉倾向:否
携转原因:
提单模板:客户来电反映观看移动高清电视时，【所有】无法观看或回看，客户不认可，请协助处理，谢谢。
;宽带小区$[王府村自然村]$</t>
  </si>
  <si>
    <t>2025-01-16 11:41:45</t>
  </si>
  <si>
    <t>2025-01-16 11:42:10</t>
  </si>
  <si>
    <t>SD-851-235391-19083-900</t>
  </si>
  <si>
    <t>SD-057-250116-218596-7135</t>
  </si>
  <si>
    <t>2025-01-16 20:46:14</t>
  </si>
  <si>
    <t>普通区域-滨海-禧源西区-13563668119-300M-魔百和投诉-次数0-202501160000566225</t>
  </si>
  <si>
    <t>202501160000566225</t>
  </si>
  <si>
    <t>202501160000566225#流程受理流水号：20250116204518135636681191172190
客户号码:13563668119
客户姓名:王**
投诉地市:潍坊
来话流水:2025011620391866920850479
宽带账号:13563668119
宽带账号归属地市:潍坊
宽带账号归属区县:滨海
故障地址:潍坊滨海大家洼街道禧源路禧源西区33号楼*********
联系电话:13563668119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光功率:-17.32
故障大类:宽带/电视
故障细类:移动高清电视故障(专席)
携转原因:
故障时间:2025-01-16 20:42:04
魔百和单播/组播:单播
具体故障现象:电视直播或点播无法观看，所有台不能回放   自己不会回复出厂
客户其他诉求:
魔百和单/组播：单播;宽带小区$[禧源西区]$</t>
  </si>
  <si>
    <t>2025-01-16 20:51:10</t>
  </si>
  <si>
    <t>2025-01-16 20:53:35</t>
  </si>
  <si>
    <t>SD-057-250116-452916-4205</t>
  </si>
  <si>
    <t>2025-01-16 15:20:02</t>
  </si>
  <si>
    <t>普通区域-昌邑市-马渠自然村-18706576182-300M-魔百和投诉-次数0-20250116151712X832227919</t>
  </si>
  <si>
    <t>20250116151712X832227919</t>
  </si>
  <si>
    <t>【农村网络投诉】流程受理流水号：20250116151611187065761821104859
客户号码:18706576182
客户姓名:盛**
投诉地市:潍坊
来话流水:2025011615163852420881556
宽带账号:18706576182
宽带账号归属地市:潍坊
宽带账号归属区县:昌邑市
故障地址:潍坊昌邑市龙池镇马渠村马渠自然村13号箱*********
联系电话:15263521924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故障细类:移动高清电视故障(专席)
携转原因:
故障时间:2025-01-16 15:13:51
魔百和单播/组播:组播
具体故障现象:机顶盒无法开机，请协助处理，谢谢
客户其他诉求:
魔百和单/组播：组播</t>
  </si>
  <si>
    <t>2025-01-16 15:22:06</t>
  </si>
  <si>
    <t>2025-01-16 15:22:34</t>
  </si>
  <si>
    <t>SD-057-250116-093742-4283</t>
  </si>
  <si>
    <t>2025-01-16 15:29:06</t>
  </si>
  <si>
    <t>【调研】-普通区域-寒亭区-官桥-13854486090-300M-宽带上网投诉-次数0-20250116152730X450164553</t>
  </si>
  <si>
    <t>20250116152730X450164553</t>
  </si>
  <si>
    <t xml:space="preserve">【农村网络投诉】流程受理流水号：20250116152705138544860901107691
客户号码:13854486090
客户姓名:周**
投诉地市:潍坊
来话流水:2025011615261419420815399
宽带账号:13854486090
宽带账号归属地市:潍坊
宽带账号归属区县:寒亭区
故障地址:潍坊寒亭区河滩镇官桥村官桥官桥村中心街东面一排北一5号箱*********
联系电话:18764738789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故障细类:宽带无法上网
携转原因:
故障时间:2025-01-16 15:27:11
具体故障现象:打不开网页，
客户其他诉求:
</t>
  </si>
  <si>
    <t>2025-01-16 15:30:44</t>
  </si>
  <si>
    <t>2025-01-16 15:33:47</t>
  </si>
  <si>
    <t>SD-057-250116-413728-4243</t>
  </si>
  <si>
    <t>2025-01-16 15:24:25</t>
  </si>
  <si>
    <t>80+银卡-普通区域-昌乐县-东管庄和西管庄自然村-13583657262-1000M-宽带延伸服务-次数0-202501160000382165</t>
  </si>
  <si>
    <t>202501160000382165</t>
  </si>
  <si>
    <t xml:space="preserve">202501160000382165#流程受理流水号：20250116152122135836572621106198
客户号码:13583657262
客户姓名:丛**
投诉地市:潍坊
来话流水:2025011615200759620829798
宽带账号:13583657262
宽带账号归属地市:潍坊
宽带账号归属区县:昌乐县
故障地址:潍坊昌乐县宝城街道东管庄和西管庄东管庄和西管庄自然村东管庄和西管庄村2-8#*********
联系电话:13583657262
联系人:先生
工单紧急程度:一般
是否有升级投诉倾向:否
是否重复投诉:否
是否携转意向:否
是否投诉倾向:否
是否智能网关:智能网关
当前是否在线:是
接入方式:FTTH
是否质差终端:无质差信息
光功率:-23.56
故障大类:宽带/电视
故障细类:宽带延伸服务
携转原因:
故障时间:2025-01-16 15:21:47
具体故障现象:调测其它设备，用户想要把机顶盒换一个屋
</t>
  </si>
  <si>
    <t>2025-01-16 15:27:58</t>
  </si>
  <si>
    <t>2025-01-16 15:28:12</t>
  </si>
  <si>
    <t>SD-851-327030-27456-2290</t>
  </si>
  <si>
    <t>SD-057-250116-950762-3486</t>
  </si>
  <si>
    <t>2025-01-16 13:55:35</t>
  </si>
  <si>
    <t>普通区域-坊子区-李家古城村-15621613002-300M-宽带上网投诉-次数0-202501160000319021</t>
  </si>
  <si>
    <t>202501160000319021</t>
  </si>
  <si>
    <t>202501160000319021#宽带账号：15621613002；宽带地址：潍坊峡山区王家庄街道（王家庄）李家古城村行政村李家古城村12号箱李荣康；客户来电反映电视无法观看，要求师傅上门，请协助处理，谢谢！联系电话：15621613002；联系人：女士；来电流水：2025011613525964020868872</t>
  </si>
  <si>
    <t>2025-01-16 14:02:12</t>
  </si>
  <si>
    <t>2025-01-16 14:03:51</t>
  </si>
  <si>
    <t>SD-057-250116-670243-3520</t>
  </si>
  <si>
    <t>2025-01-16 13:57:45</t>
  </si>
  <si>
    <t>【调研】-普通区域-临朐县-东华花苑-15863253317-200M-宽带上网投诉-次数0-202501160000321710</t>
  </si>
  <si>
    <t>202501160000321710</t>
  </si>
  <si>
    <t>202501160000321710#显示质差路由器  客户要求师傅上门进一步检测  请尽快协助处理</t>
  </si>
  <si>
    <t>2025-01-16 14:02:14</t>
  </si>
  <si>
    <t>2025-01-16 14:06:03</t>
  </si>
  <si>
    <t>SD-057-250116-306847-7321</t>
  </si>
  <si>
    <t>2025-01-16 21:16:17</t>
  </si>
  <si>
    <t>【调研】-80+银卡-普通区域-青州市-二府村-18363626972-300M-业务受理宽带-次数0-202501160000571941</t>
  </si>
  <si>
    <t>202501160000571941</t>
  </si>
  <si>
    <t>202501160000571941# 宽带账号:18363626972; 联系电话：18363626972，问题类型：此工单为群障修复工单，根据群障全量闭环修复管理要求，为确保客户网络通畅，请装维人员跟进修复网络问题，谢谢！ 
 群障标题：公告。故障描述：潍坊青州市二府村主缆故障，预估24小时恢复，请帮忙拦截。主叫号码：15269603284.0;该号码仅供参考，请优先联系宽带账号。</t>
  </si>
  <si>
    <t>2025-01-16 21:24:21</t>
  </si>
  <si>
    <t>2025-01-16 21:24:43</t>
  </si>
  <si>
    <t>SD-057-250116-079164-2075</t>
  </si>
  <si>
    <t>2025-01-16 11:32:11</t>
  </si>
  <si>
    <t>普通区域-寿光市-北半截河自然村-13963665116-100M-宽带上网投诉-次数0-20250116113014X214898300</t>
  </si>
  <si>
    <t>20250116113014X214898300</t>
  </si>
  <si>
    <t xml:space="preserve">【农村网络投诉】流程受理流水号：20250116112817139636651161052764
客户号码:13963665116
客户姓名:肖**
投诉地市:潍坊
来话流水:2025011611271262920850407
宽带账号:13963665116
宽带账号归属地市:潍坊
宽带账号归属区县:寿光市
故障地址:潍坊寿光市上口镇北半截河北半截河自然村北半截河扩容20号箱*********
联系电话:13963665116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11:29:36
具体故障现象:光猫灯正常但电脑手机无法上网，
客户其他诉求:
</t>
  </si>
  <si>
    <t>2025-01-16 11:44:06</t>
  </si>
  <si>
    <t>2025-01-16 11:44:28</t>
  </si>
  <si>
    <t>SD-057-250116-321589-2120</t>
  </si>
  <si>
    <t>2025-01-16 11:36:50</t>
  </si>
  <si>
    <t>【调研】-(目标)普通区域-潍城区-恒信永祥苑-15269648137-300M-宽带上网投诉-次数0-202501160000240466</t>
  </si>
  <si>
    <t>202501160000240466</t>
  </si>
  <si>
    <t>202501160000240466#宽带账号：15269648137；宽带地址：潍坊潍城区北关街道永安路恒信永祥苑东区17号楼；客户来电反映宽带上网慢，客户把光猫、路由器全部断电并按顺序重启后仍未恢复，客户要求不要安排杨勇的师傅安排其他专业的师傅上门，请协助处理，谢谢！联系电话：本机；联系人：女士；来电流水：2025011611304969320800050。</t>
  </si>
  <si>
    <t>2025-01-16 11:45:29</t>
  </si>
  <si>
    <t>2025-01-16 11:46:10</t>
  </si>
  <si>
    <t>SD-851-328164-2681-19469</t>
  </si>
  <si>
    <t>SD-057-250116-079143-4206</t>
  </si>
  <si>
    <t>2025-01-16 15:20:07</t>
  </si>
  <si>
    <t>普通区域-奎文区-高新恒信昆仑公馆-19553651290-200M-宽带上网投诉-次数0-20250116151733X853575526</t>
  </si>
  <si>
    <t>2025-01-17 16:21:00</t>
  </si>
  <si>
    <t>20250116151733X853575526</t>
  </si>
  <si>
    <t xml:space="preserve">流程受理流水号：20250116151641195536512901105000
客户号码:19553651290
客户姓名:孔*
投诉地市:潍坊
来话流水:2025011615143592520853198
宽带账号:19553651290
宽带账号归属地市:潍坊
宽带账号归属区县:高新
故障地址:潍坊高新高新城区健康街高新恒信昆仑公馆5号楼*********
联系电话:19553651290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故障细类:网速慢/上网掉线(专席)
携转原因:
故障时间:2025-01-16 15:16:52
具体故障现象:网速慢卡顿，路由器是千兆，连接光猫1口，位置开阔，LAN1显示100M，测速不认可，重启未恢复。
客户其他诉求:请处理，谢谢
</t>
  </si>
  <si>
    <t>SD-057-250116-718392-4232</t>
  </si>
  <si>
    <t>2025-01-16 15:23:07</t>
  </si>
  <si>
    <t>普通区域-安丘市-王家庄子村自然村-15264659009-1000M-魔百和投诉-次数0-20250116152156X116288465</t>
  </si>
  <si>
    <t>20250116152156X116288465</t>
  </si>
  <si>
    <t>【农村网络投诉】流程受理流水号：20250116151528152646590091104653
客户号码:15264659009
客户姓名:李**
投诉地市:潍坊
来话流水:2025011615143404620852760
宽带账号:15264659009
宽带账号归属地市:潍坊
宽带账号归属区县:安丘市
故障地址:潍坊安丘市慈埠镇王家庄子村王家庄子村自然村王家庄子追加3号箱王志强*********
联系电话:13287679108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故障细类:移动高清电视故障(专席)
携转原因:
故障时间:2025-01-16 15:16:19
魔百和单播/组播:组播
具体故障现象:电视直播或点播无法观看，
客户其他诉求:
魔百和单/组播：组播</t>
  </si>
  <si>
    <t>2025-01-16 15:28:55</t>
  </si>
  <si>
    <t>2025-01-16 15:34:46</t>
  </si>
  <si>
    <t>SD-057-250116-247036-4720</t>
  </si>
  <si>
    <t>2025-01-16 16:19:22</t>
  </si>
  <si>
    <t>80+普通-普通区域-昌乐县-昌乐南苑小区-18754469627-200M-宽带延伸服务-次数0-202501160000425458</t>
  </si>
  <si>
    <t>2025-01-17 16:20:00</t>
  </si>
  <si>
    <t>202501160000425458</t>
  </si>
  <si>
    <t xml:space="preserve">202501160000425458#流程受理流水号：20250116161714187544696271120864
客户号码:18754469627
客户姓名:卞**
投诉地市:潍坊
来话流水:2025011616145057020809103
宽带账号:18754469627
宽带账号归属地市:潍坊
宽带账号归属区县:昌乐县
故障地址:潍坊昌乐县城关街道恒安街南苑小区18号楼（扩）*********
联系电话:18754469627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故障时间:2025-01-16 16:18:03
具体故障现象:新增加一根网线，
</t>
  </si>
  <si>
    <t>2025-01-16 16:22:44</t>
  </si>
  <si>
    <t>SD-057-250116-327104-4685</t>
  </si>
  <si>
    <t>2025-01-16 16:14:48</t>
  </si>
  <si>
    <t>【调研】-80+钻石-普通区域-诸城市-大栗元村-15963650077-1000M-宽带上网投诉-次数0-202501160000421201</t>
  </si>
  <si>
    <t>202501160000421201</t>
  </si>
  <si>
    <t>202501160000421201#宽带账号：15963650077；宽带地址：潍坊诸城市龙都街道大栗元大栗元村大栗元17号箱 ，具体现象：客户反映宽带不能上网，要求尽快处理回复！来电流水：2025011616084049720821919，联系电话： 15006363622</t>
  </si>
  <si>
    <t>2025-01-16 16:16:17</t>
  </si>
  <si>
    <t>2025-01-16 16:17:06</t>
  </si>
  <si>
    <t>SD-057-250116-075314-4680</t>
  </si>
  <si>
    <t>2025-01-16 16:14:18</t>
  </si>
  <si>
    <t>(目标)普通区域-寿光市-吴家营村自然村-15095100107-1000M-宽带上网投诉-次数0-20250116161321X201131681</t>
  </si>
  <si>
    <t>20250116161321X201131681</t>
  </si>
  <si>
    <t xml:space="preserve">【农村网络投诉】流程受理流水号：20250116161126150951001071119310
客户号码:15095100107
客户姓名:吴**
投诉地市:潍坊
来话流水:2025011616111007220857259
宽带账号:15095100107
宽带账号归属地市:潍坊
宽带账号归属区县:寿光市
故障地址:潍坊寿光市营里镇吴家营村吴家营村自然村吴家营村西北*********
联系电话:15095100107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16:14:22
具体故障现象:光猫亮红灯，
客户其他诉求:尽快联系
</t>
  </si>
  <si>
    <t>2025-01-16 16:16:08</t>
  </si>
  <si>
    <t>2025-01-16 16:17:04</t>
  </si>
  <si>
    <t>SD-851-303281-22933-26826</t>
  </si>
  <si>
    <t>SD-057-250116-263540-3533</t>
  </si>
  <si>
    <t>2025-01-16 13:59:35</t>
  </si>
  <si>
    <t>普通区域-坊子区-北戈庄自然村-13964791719-300M-魔百和投诉-次数0-20250116113535X535931383</t>
  </si>
  <si>
    <t>20250116113535X535931383</t>
  </si>
  <si>
    <t xml:space="preserve">	#集团模板#家宽客户反映装机地址为!{宽带装机地址}，装机时间为xx，办理渠道为xx，在!{故障开始时间}!{宽带账号}出现xx问题，客户要求xx。#集团模板#宽带账号：13964791719；宽带地址：潍坊峡山区王家庄街道（王家庄）北戈庄北戈庄自然村北戈庄村西北3号箱（姜永玉）客户来电反映：遥控器无法使用，请协助处理，谢谢！联系电话：13964791719；联系人：先生/女士。来电流水：2025011611325271420827797</t>
  </si>
  <si>
    <t>2025-01-16 14:06:44</t>
  </si>
  <si>
    <t>2025-01-16 14:07:11</t>
  </si>
  <si>
    <t>SD-057-250116-721685-3462</t>
  </si>
  <si>
    <t>2025-01-16 13:53:06</t>
  </si>
  <si>
    <t>普通区域-坊子区-山东交通职业学院-17263284317-200M-业务受理宽带-次数0-202501160000319192</t>
  </si>
  <si>
    <t>202501160000319192</t>
  </si>
  <si>
    <t>202501160000319192# 导航立单,用户所在位置有群障,已向客户播报,客户要求装维回访.此工单为群障修复工单,根据群障全量闭环管理要求,为确保客户网络通畅,请装维人员跟进修复网络问题,谢谢.联系电话：17263284317</t>
  </si>
  <si>
    <t>2025-01-16 14:00:44</t>
  </si>
  <si>
    <t>2025-01-16 14:02:10</t>
  </si>
  <si>
    <t>SD-057-250116-910862-3523</t>
  </si>
  <si>
    <t>2025-01-16 13:58:31</t>
  </si>
  <si>
    <t>普通区域-安丘市-南苑路拔丝厂沿街楼-1585447588802-100M-宽带上网投诉-次数0-202501160000322908</t>
  </si>
  <si>
    <t>202501160000322908</t>
  </si>
  <si>
    <t>202501160000322908#流程受理流水号：2025011613571915854475888021084875
客户号码:1585447588802
客户姓名:
投诉地市:潍坊
来话流水:2025011613562825220806622
宽带账号:1585447588802
账号归属区县:安丘市环亚手机商行
联系电话:15854475888
联系人:先生/女士
宽带地址:潍坊
工单紧急程度:非常紧急
是否投诉倾向:否
是否重复投诉:否
是否携转意向:否
是否有升级投诉倾向:否
*业务名称:业务融合开机流程宽带
投诉内容:手机号码：1585447588802，【问题描述】客户已办理宽带业务，有开通单，要求装维尽快联系上门，请处理，谢谢。联系电话：15854475888，联系人：先生/女士，录音流水号：2025011613562825220806622。受理明细：531920062399999999。
在途开通单信息：536250114317204684，1585447588802，2025-01-14 16:00:52，业务融合开机流程宽带，处理中，手写判断和地址录入
是否到厅:否
业务名称:业务融合开机流程宽带
;宽带小区$[南苑路拔丝厂沿街楼]$</t>
  </si>
  <si>
    <t>2025-01-16 14:01:36</t>
  </si>
  <si>
    <t>2025-01-16 14:03:24</t>
  </si>
  <si>
    <t>SD-057-250116-024795-5269</t>
  </si>
  <si>
    <t>2025-01-16 17:16:01</t>
  </si>
  <si>
    <t>普通区域-潍城区-贵和苑小区-13792679112-100M-业务受理宽带-次数0-202501160000468664</t>
  </si>
  <si>
    <t>2025-01-17 17:17:00</t>
  </si>
  <si>
    <t>202501160000468664</t>
  </si>
  <si>
    <t>202501160000468664# 宽带账号:13792679112; 联系电话：13792679112，问题类型：此工单为群障修复工单，根据群障全量闭环修复管理要求，为确保客户网络通畅，请装维人员跟进修复网络问题，谢谢！ 
 群障标题：公告。故障描述：贵和苑小区主叫号码：13792679112.0;该号码仅供参考，请优先联系宽带账号。</t>
  </si>
  <si>
    <t>2025-01-16 17:36:51</t>
  </si>
  <si>
    <t>2025-01-16 17:37:31</t>
  </si>
  <si>
    <t>SD-057-250116-071624-4498</t>
  </si>
  <si>
    <t>2025-01-16 15:56:27</t>
  </si>
  <si>
    <t>普通区域-临朐县-西刘家庄-13406600365-300M-业务受理宽带-次数0-202501160000405815</t>
  </si>
  <si>
    <t>202501160000405815</t>
  </si>
  <si>
    <t xml:space="preserve">202501160000405815#流程受理流水号：20250116155540134066003651115291
客户号码:13406600365
客户姓名:孙**
投诉地市:潍坊
来话流水:2025011615532863320804387
宽带账号:13406600365
宽带账号归属地市:潍坊
宽带账号归属区县:临朐县
故障地址:潍坊临朐县辛寨镇人民政府马家庄村西刘家庄马家庄（刘家庄）7号箱刘来强（外墙）*********
联系电话:13406600365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故障大类:线上义诊(宽带外呼排障)
故障细类:网速慢/上网掉线
携转原因:
故障时间:2025-01-16 15:55:47
具体故障现象:提示网络无法连接，
客户其他诉求:
</t>
  </si>
  <si>
    <t>2025-01-16 15:58:01</t>
  </si>
  <si>
    <t>2025-01-16 15:58:27</t>
  </si>
  <si>
    <t>SD-057-250116-531208-3395</t>
  </si>
  <si>
    <t>2025-01-16 13:47:00</t>
  </si>
  <si>
    <t>80+普通-普通区域-临朐县-初家庄自然村-15954435721-300M-业务受理宽带-次数0-202501160000314088</t>
  </si>
  <si>
    <t>202501160000314088</t>
  </si>
  <si>
    <t>202501160000314088# 宽带账号:15954435721; 联系电话：15954435721，问题类型：此工单为群障修复工单，根据群障全量闭环修复管理要求，为确保客户网络通畅，请装维人员跟进修复网络问题，谢谢！ 
 群障标题：公告。故障描述：主干光纤断或OLT检测不到预期的光信号（LOS）主叫号码：15753659617.0;该号码仅供参考，请优先联系宽带账号。</t>
  </si>
  <si>
    <t>2025-01-16 13:49:35</t>
  </si>
  <si>
    <t>2025-01-16 13:49:59</t>
  </si>
  <si>
    <t>SD-057-250116-458096-4387</t>
  </si>
  <si>
    <t>2025-01-16 15:44:17</t>
  </si>
  <si>
    <t>普通区域--null--宽带上网投诉-次数0-20250116154342X422135330</t>
  </si>
  <si>
    <t>2025-01-17 16:45:00</t>
  </si>
  <si>
    <t>20250116154342X422135330</t>
  </si>
  <si>
    <t xml:space="preserve">流程受理流水号：2025011615404515964566363021111261
客户号码:1596456636302
客户姓名:
投诉地市:潍坊
来话流水:2025011615391385320800210
宽带账号:1596456636302
账号归属区县:潍坊-寿光-稻田乡镇网格-中移铁通稻田随销渠道
联系电话:15964566363
联系人:先生/女士
宽带地址:潍坊
工单紧急程度:一般
是否投诉倾向:是
是否重复投诉:否
是否携转意向:否
是否有升级投诉倾向:是
*业务名称:业务融合开机流程宽带
投诉内容:手机号码：1596456636302，【问题描述】客户已办理宽带业务，有开通单，请在一个小时内回电，已交费用，客户着急，要求装维尽快联系上门，非常着急请处理，谢谢。联系电话：15964566363，联系人：先生/女士，录音流水号：2025011615391385320800210。受理明细：531920062399999999。
在途开通单信息：536250114341584228，1596456636302，2025-01-14 17:19:58，业务融合开机流程宽带，处理中，手写判断和地址录入
是否到厅:否
业务名称:业务融合开机流程宽带
</t>
  </si>
  <si>
    <t>2025-01-16 16:28:54</t>
  </si>
  <si>
    <t>SD-057-250116-196483-4405</t>
  </si>
  <si>
    <t>2025-01-16 15:46:52</t>
  </si>
  <si>
    <t>普通区域-寿光市-仉家北门东沿街（小微）-13854442768-300M-宽带上网投诉-次数0-202501160000396980</t>
  </si>
  <si>
    <t>202501160000396980</t>
  </si>
  <si>
    <t>202501160000396980#宽带账号：13854442768；联系电话：13854442768宽带地址：潍坊寿光市圣城街道广场街仉家北门东沿街；客户来电反映电脑不能联网，线上指导无法配合操作，要求上门处理, 来电流水：2025011615440368720868683</t>
  </si>
  <si>
    <t>2025-01-16 15:52:07</t>
  </si>
  <si>
    <t>2025-01-16 15:53:19</t>
  </si>
  <si>
    <t>SD-851-248175-220-19610</t>
  </si>
  <si>
    <t>SD-057-250116-865714-4083</t>
  </si>
  <si>
    <t>2025-01-16 15:05:28</t>
  </si>
  <si>
    <t>FTTR-普通区域-奎文区-领秀华城-18764693303-1000M-宽带上网投诉-次数0-202501160000366340</t>
  </si>
  <si>
    <t>202501160000366340</t>
  </si>
  <si>
    <t>202501160000366340#18764693303客户来电反映宽带网络连接不稳定 网络频繁掉线，现客户本人不在国内，客户表示家人在家不会操作，线上排障客户表示不认可，要求师傅上门，请处理,谢谢
联系电话： 13806369409 联系人：女士 流水号: 2025011614593115620839305</t>
  </si>
  <si>
    <t>2025-01-16 15:19:44</t>
  </si>
  <si>
    <t>2025-01-16 15:28:50</t>
  </si>
  <si>
    <t>SD-851-325320-16521-20526</t>
  </si>
  <si>
    <t>SD-057-250116-159870-1960</t>
  </si>
  <si>
    <t>2025-01-16 11:23:02</t>
  </si>
  <si>
    <t>80+金卡-普通区域-坊子区-西门口西自然村-13465739247-300M-宽带上网投诉-次数0-20250116112003X603659858</t>
  </si>
  <si>
    <t>20250116112003X603659858</t>
  </si>
  <si>
    <t xml:space="preserve">【农村网络投诉】流程受理流水号：20250116111804134657392471049758
客户号码:13465739247
客户姓名:周**
投诉地市:潍坊
来话流水:2025011611170980620805663
宽带账号:13465739247
宽带账号归属地市:潍坊
宽带账号归属区县:坊子区
故障地址:潍坊坊子区黄旗堡街道西门口村西门口西自然村西门口村（王彩玲）外墙3号分纤箱*********
联系电话:13465739247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11:21:22
具体故障现象:宽带无法连接
客户其他诉求:
</t>
  </si>
  <si>
    <t>2025-01-16 11:28:01</t>
  </si>
  <si>
    <t>2025-01-16 11:32:47</t>
  </si>
  <si>
    <t>SD-057-250116-204698-3358</t>
  </si>
  <si>
    <t>2025-01-16 13:41:25</t>
  </si>
  <si>
    <t>80+普通-普通区域-高密市-珠江帝景-18263635228-300M-宽带上网投诉-次数0-20250116134039X398662050</t>
  </si>
  <si>
    <t>20250116134039X398662050</t>
  </si>
  <si>
    <t xml:space="preserve">流程受理流水号：20250116133847182636352281080837
客户号码:18263635228
客户姓名:冷**
投诉地市:潍坊
来话流水:2025011613374742520811762
宽带账号:18263635228
宽带账号归属地市:潍坊
宽带账号归属区县:高密市
故障地址:潍坊高密市柏城镇月潭路珠江帝景高密珠江帝景5号楼1单元6层*********
联系电话:18263635228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故障细类:网速慢/上网掉线(专席)
携转原因:
故障时间:2025-01-16 13:36:51
具体故障现象:网速慢卡顿，客户表示都操作过了，请协助处理，谢谢
客户其他诉求:
</t>
  </si>
  <si>
    <t>2025-01-16 13:51:19</t>
  </si>
  <si>
    <t>2025-01-16 13:51:41</t>
  </si>
  <si>
    <t>SD-057-250116-759482-4459</t>
  </si>
  <si>
    <t>2025-01-16 15:53:02</t>
  </si>
  <si>
    <t>【调研】-80+银卡-普通区域-寒亭区-西镇村自然村-15863679588-200M-宽带上网投诉-次数0-20250116155013X813721447</t>
  </si>
  <si>
    <t>2025-01-17 16:54:00</t>
  </si>
  <si>
    <t>20250116155013X813721447</t>
  </si>
  <si>
    <t xml:space="preserve">【农村网络投诉】流程受理流水号：20250116154919158636795881113580
客户号码:15863679588
客户姓名:丁*
投诉地市:潍坊
来话流水:2025011615485869820839039
宽带账号:15863679588
宽带账号归属地市:潍坊
宽带账号归属区县:寒亭区
故障地址:潍坊寒亭区河滩镇西镇村西镇村自然村西镇村中心街北一（ 5）号箱扩容*********
联系电话:15863679588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15:58:07
具体故障现象:光猫亮红灯，
客户其他诉求:
</t>
  </si>
  <si>
    <t>2025-01-16 15:57:16</t>
  </si>
  <si>
    <t>2025-01-16 15:57:38</t>
  </si>
  <si>
    <t>SD-057-250116-976542-3397</t>
  </si>
  <si>
    <t>2025-01-16 13:47:06</t>
  </si>
  <si>
    <t>普通区域-昌乐县-大河洼村自然村-15253647035-100M-宽带上网投诉-次数0-20250116134448X288862870</t>
  </si>
  <si>
    <t>20250116134448X288862870</t>
  </si>
  <si>
    <t xml:space="preserve">【农村网络投诉】流程受理流水号：20250116134407152536470351081913
客户号码:15253647035
客户姓名:张**
投诉地市:潍坊
来话流水:2025011613430718320864603
宽带账号:15253647035
宽带账号归属地市:潍坊
宽带账号归属区县:昌乐县
故障地址:潍坊昌乐县营丘镇大河洼村大河洼村自然村大河洼村二期12#*********
联系电话:15253647035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光功率:-33.01
故障大类:宽带/电视
故障细类:网速慢/上网掉线(专席)
携转原因:
故障时间:2025-01-16 13:47:48
具体故障现象:光功率弱   网速慢卡顿，
客户其他诉求:
</t>
  </si>
  <si>
    <t>2025-01-16 13:49:01</t>
  </si>
  <si>
    <t>2025-01-16 13:49:20</t>
  </si>
  <si>
    <t>SD-057-250116-206843-2017</t>
  </si>
  <si>
    <t>2025-01-16 11:27:27</t>
  </si>
  <si>
    <t>80+金卡-普通区域-青州市-盛宏国际酒店-13455686783-1000M-业务受理宽带-次数0-202501160000237141</t>
  </si>
  <si>
    <t>202501160000237141</t>
  </si>
  <si>
    <t>202501160000237141#【已关注中国移动10086微信公众号】 宽带账号:13455686783; 联系电话：13455686783，问题类型：此工单为群障修复工单，根据群障全量闭环修复管理要求，为确保客户网络通畅，请装维人员跟进修复网络问题，谢谢！ 
 群障标题：公告。故障描述：主干光纤断或OLT检测不到预期的光信号（LOS）主叫号码：13455686783.0;该号码仅供参考，请优先联系宽带账号。</t>
  </si>
  <si>
    <t>2025-01-16 11:32:38</t>
  </si>
  <si>
    <t>2025-01-16 11:33:01</t>
  </si>
  <si>
    <t>2025-01-16 11:26:38</t>
  </si>
  <si>
    <t>80+普通-普通区域-寿光市-西稻田村自然村-15153678957-1000M-业务受理宽带-次数0-202501160000236290 一级督办</t>
  </si>
  <si>
    <t>202501160000236290</t>
  </si>
  <si>
    <t>2025-01-16 11:42:50</t>
  </si>
  <si>
    <t>SD-851-281248-6298-927</t>
  </si>
  <si>
    <t>SD-057-250116-981056-1997</t>
  </si>
  <si>
    <t>2025-01-16 11:26:32</t>
  </si>
  <si>
    <t>普通区域-奎文区-文化路社区-15762587955-200M-业务受理宽带-次数0-202501160000234915</t>
  </si>
  <si>
    <t>202501160000234915</t>
  </si>
  <si>
    <t>202501160000234915# 宽带账号:15762587955; 联系电话：15762587955，问题类型：此工单为群障修复工单，根据群障全量闭环修复管理要求，为确保客户网络通畅，请装维人员跟进修复网络问题，谢谢！ 
 群障标题：公告。故障描述：潍坊奎文区文化路社区光缆故障，预估24小时恢复，请帮忙拦截,如有需要请联系片区装维师傅赵元春15706307415主叫号码：15762587955.0;该号码仅供参考，请优先联系宽带账号。</t>
  </si>
  <si>
    <t>2025-01-16 11:33:11</t>
  </si>
  <si>
    <t>2025-01-16 11:48:24</t>
  </si>
  <si>
    <t>SD-057-250116-498705-3368</t>
  </si>
  <si>
    <t>2025-01-16 13:43:01</t>
  </si>
  <si>
    <t>【调研】-(目标)普通区域-诸城市-蔡家沟村沿街（小微）-13864639824-300M-宽带上网投诉-次数0-202501160000311803</t>
  </si>
  <si>
    <t>202501160000311803</t>
  </si>
  <si>
    <t>202501160000311803#受理号码 :13864639824客户姓名 : 孙**号码归属地 : 潍坊诸城 － 诸城-辛兴-片区用户品牌 : 全球通
客户来电反映：宽带无法使用，客户无法配合线上排障，请协助处理，谢谢！
联系电话：13864639824 联系人：先生 宽带地址：潍坊诸城市林家村镇蔡家沟村 来电流水：2025011613390069120823393</t>
  </si>
  <si>
    <t>2025-01-16 13:45:59</t>
  </si>
  <si>
    <t>2025-01-16 13:46:21</t>
  </si>
  <si>
    <t>SD-851-287512-5819-14491</t>
  </si>
  <si>
    <t>SD-057-250116-921340-2013</t>
  </si>
  <si>
    <t>2025-01-16 11:27:18</t>
  </si>
  <si>
    <t>【调研】-普通区域-潍城区-卧龙社区（南区）-13506463280-100M-业务受理宽带-次数0-202501160000237492</t>
  </si>
  <si>
    <t>2025-01-17 11:28:00</t>
  </si>
  <si>
    <t>202501160000237492</t>
  </si>
  <si>
    <t>202501160000237492# 宽带账号:13506463280; 联系电话：13506463280，问题类型：此工单为群障修复工单，根据群障全量闭环修复管理要求，为确保客户网络通畅，请装维人员跟进修复网络问题，谢谢！ 
 群障标题：公告。故障描述：主干光纤断或OLT检测不到预期的光信号（LOS）主叫号码：13506463280.0;该号码仅供参考，请优先联系宽带账号。</t>
  </si>
  <si>
    <t>2025-01-16 12:14:58</t>
  </si>
  <si>
    <t>2025-01-16 12:15:21</t>
  </si>
  <si>
    <t>SD-851-249764-998-21692</t>
  </si>
  <si>
    <t>2025-01-16 11:20:26</t>
  </si>
  <si>
    <t>【调研】-普通区域-诸城市-瓦店赵家庄子村-15006360228-300M-宽带上网投诉-次数0-202501160000231441 一级督办</t>
  </si>
  <si>
    <t>202501160000231441</t>
  </si>
  <si>
    <t>2025-01-16 11:24:42</t>
  </si>
  <si>
    <t>2025-01-16 11:25:14</t>
  </si>
  <si>
    <t>SD-057-250116-297350-3381</t>
  </si>
  <si>
    <t>2025-01-16 13:44:45</t>
  </si>
  <si>
    <t>普通区域-奎文区-虞河生活城三期-15318995638-500M-宽带延伸服务-次数0-202501160000312271</t>
  </si>
  <si>
    <t>202501160000312271</t>
  </si>
  <si>
    <t xml:space="preserve">202501160000312271#流程受理流水号：20250116134358153189956381081889
客户号码:15318995638
客户姓名:刘**
投诉地市:潍坊
来话流水:2025011613430138120863587
宽带账号:15318995638
宽带账号归属地市:潍坊
宽带账号归属区县:奎文区
故障地址:潍坊奎文区北苑街道虞河路虞河生活城三期5号楼*********
联系电话:15318995638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故障时间:2025-01-16 13:43:54
具体故障现象:调测其它设备，
</t>
  </si>
  <si>
    <t>2025-01-16 13:47:45</t>
  </si>
  <si>
    <t>2025-01-16 13:53:26</t>
  </si>
  <si>
    <t>SD-057-250116-451326-3399</t>
  </si>
  <si>
    <t>2025-01-16 13:47:35</t>
  </si>
  <si>
    <t>【调研】-80+普通-普通区域-安丘市-庵上村自然村-18706550641-300M-宽带上网投诉-次数0-202501160000314964</t>
  </si>
  <si>
    <t>202501160000314964</t>
  </si>
  <si>
    <t>202501160000314964#流程受理流水号：20250116134232187065506411081588
客户号码:18706550641
客户姓名:张**
投诉地市:潍坊
来话流水:2025011613413490720848937
宽带账号:18706550641
宽带账号归属地市:潍坊
宽带账号归属区县:安丘市
故障地址:潍坊安丘市庵上镇庵上社区2号楼
联系电话:18706550641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13:42:49
具体故障现象:提示网络无法连接，
客户其他诉求:客户表示外面的线断了，要求协助处理回复谢谢。
;宽带小区$[庵上村自然村]$</t>
  </si>
  <si>
    <t>2025-01-16 13:51:58</t>
  </si>
  <si>
    <t>2025-01-16 13:53:36</t>
  </si>
  <si>
    <t>SD-851-330271-26772-3527</t>
  </si>
  <si>
    <t>SD-057-250116-236749-4087</t>
  </si>
  <si>
    <t>2025-01-16 15:05:42</t>
  </si>
  <si>
    <t>【调研】-80+普通-普通区域-临朐县-土门-15244448122-300M-宽带上网投诉-次数0-20250116150343X237022890</t>
  </si>
  <si>
    <t>20250116150343X237022890</t>
  </si>
  <si>
    <t xml:space="preserve">【农村网络投诉】流程受理流水号：20250116150206152444481221101034
客户号码:15244448122
客户姓名:陶**
投诉地市:潍坊
来话流水:2025011615011477420863564
宽带账号:15244448122
宽带账号归属地市:潍坊
宽带账号归属区县:临朐县
故障地址:潍坊临朐县寺头镇人民政府土门村土门土门（扩容）12号箱张本明（外墙）*********
联系电话:15244448122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15:03:03
具体故障现象:光猫亮红灯，
客户其他诉求:
</t>
  </si>
  <si>
    <t>2025-01-16 15:11:16</t>
  </si>
  <si>
    <t>2025-01-16 15:11:46</t>
  </si>
  <si>
    <t>SD-851-312312-13656-16506</t>
  </si>
  <si>
    <t>SD-057-250116-859326-4107</t>
  </si>
  <si>
    <t>2025-01-16 15:07:11</t>
  </si>
  <si>
    <t>普通区域-潍城区-潍城向阳小区-18264616291-300M-业务受理宽带-次数0-202501160000369537</t>
  </si>
  <si>
    <t>202501160000369537</t>
  </si>
  <si>
    <t>202501160000369537# 宽带账号:18264616291; 联系电话：18264616291，问题类型：此工单为群障修复工单，根据群障全量闭环修复管理要求，为确保客户网络通畅，请装维人员跟进修复网络问题，谢谢！ 
 群障标题：公告。故障描述：潍坊潍城区潍城向阳小区光缆故障，预估24小时恢复，请帮忙拦截,如有需要请联系片区装维师傅张传阳15706307885主叫号码：18264616291.0;该号码仅供参考，请优先联系宽带账号。</t>
  </si>
  <si>
    <t>2025-01-16 15:48:14</t>
  </si>
  <si>
    <t>2025-01-16 15:48:47</t>
  </si>
  <si>
    <t>SD-852-287382-1294-2168</t>
  </si>
  <si>
    <t>SD-057-250116-092487-4099</t>
  </si>
  <si>
    <t>2025-01-16 15:06:54</t>
  </si>
  <si>
    <t>【调研】-80+银卡-普通区域-昌邑市-保障房宿舍-15953608366-200M-业务受理宽带-次数0-202501160000368940</t>
  </si>
  <si>
    <t>2025-01-17 15:07:00</t>
  </si>
  <si>
    <t>202501160000368940</t>
  </si>
  <si>
    <t>202501160000368940#【已关注中国移动10086微信公众号】 宽带账号:15953608366; 联系电话：15953608366，问题类型：此工单为群障修复工单，根据群障全量闭环修复管理要求，为确保客户网络通畅，请装维人员跟进修复网络问题，谢谢！ 
 群障标题：公告。故障描述：潍坊昌邑市保障房宿舍光缆故障，预估24小时恢复，请帮忙拦截,如有需要请联系片区装维师傅邓艺浩15706307216主叫号码：15953608366.0;该号码仅供参考，请优先联系宽带账号。</t>
  </si>
  <si>
    <t>2025-01-16 15:10:53</t>
  </si>
  <si>
    <t>2025-01-16 15:11:29</t>
  </si>
  <si>
    <t>SD-057-250116-437815-2021</t>
  </si>
  <si>
    <t>2025-01-16 11:27:37</t>
  </si>
  <si>
    <t>普通区域-寿光市-城南村自然村-15866186594-300M-业务受理宽带-次数0-202501160000236339</t>
  </si>
  <si>
    <t>202501160000236339</t>
  </si>
  <si>
    <t>202501160000236339# 宽带账号:15866186594; 联系电话：15866186594，问题类型：此工单为群障修复工单，根据群障全量闭环修复管理要求，为确保客户网络通畅，请装维人员跟进修复网络问题，谢谢！ 
 群障标题：公告。故障描述：潍坊寿光市城南村自然村光缆故障，预估24小时恢复，请帮忙拦截,如有需要请联系片区装维师傅孙向鑫15064441236主叫号码：15634150701.0;该号码仅供参考，请优先联系宽带账号。</t>
  </si>
  <si>
    <t>2025-01-16 11:40:44</t>
  </si>
  <si>
    <t>2025-01-16 11:41:28</t>
  </si>
  <si>
    <t>SD-852-276058-914-478</t>
  </si>
  <si>
    <t>SD-057-250116-526374-5286</t>
  </si>
  <si>
    <t>2025-01-16 17:17:02</t>
  </si>
  <si>
    <t>FTTR-普通区域-安丘市-大盛金湖社区（李家院庄）-13455639550-1000M-宽带上网投诉-次数0-20250116171424X864944804</t>
  </si>
  <si>
    <t>2025-01-17 18:18:00</t>
  </si>
  <si>
    <t>20250116171424X864944804</t>
  </si>
  <si>
    <t xml:space="preserve">【农村网络投诉】流程受理流水号：20250116171340134556395501135502
客户号码:13455639550
客户姓名:夏**
投诉地市:潍坊
来话流水:2025011617130312720895950
宽带账号:13455639550
宽带账号归属地市:潍坊
宽带账号归属区县:安丘市
故障地址:潍坊安丘市大盛镇大盛村大盛金湖社区（李家院庄）迁2号楼*********
联系电话:15265364836
联系人:先生/女士
工单紧急程度:非常紧急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故障时间:2025-01-16 17:14:06
具体故障现象:光猫亮红灯，
客户其他诉求:
</t>
  </si>
  <si>
    <t>2025-01-16 17:21:26</t>
  </si>
  <si>
    <t>2025-01-16 17:21:41</t>
  </si>
  <si>
    <t>SD-851-243532-14171-14754</t>
  </si>
  <si>
    <t>SD-057-250116-178306-4093</t>
  </si>
  <si>
    <t>2025-01-16 15:06:35</t>
  </si>
  <si>
    <t>普通区域-奎文区-凤怡山庄-13406695538-200M-宽带上网投诉-次数0-202501160000367536</t>
  </si>
  <si>
    <t>2025-01-17 16:07:00</t>
  </si>
  <si>
    <t>202501160000367536</t>
  </si>
  <si>
    <t>202501160000367536#【已关注中国移动10086微信公众号】流程受理流水号：20250116150517134066955381101890
客户号码:13406695538
客户姓名:周**
投诉地市:潍坊
来话流水:2025011615045748920816355
宽带账号:13406695538
账号归属区县:潍坊市坊子区新龙通手机大卖场
联系电话:13406695538
联系人:先生/女士
宽带地址:潍坊
工单紧急程度:一般
是否投诉倾向:否
是否重复投诉:否
是否携转意向:否
是否有升级投诉倾向:否
*业务名称:业务融合移机流程宽带+OTT
投诉内容:手机号码：13406695538，【问题描述】客户已办理宽带业务，客户来电表示不需要移机了回电处理一下，请处理，谢谢。联系电话：13406695538，联系人：先生/女士，录音流水号：2025011615045748920816355。受理明细：531920062399999999。
在途开通单信息：536250109235474622，13406695538，2025-01-09 19:23:40，业务融合移机流程宽带+OTT，处理中，手写判断和地址录入客户来电表示不需要移机了回电处理一下
是否到厅:否
业务名称:业务融合移机流程宽带+OTT
;宽带小区$[凤怡山庄]$</t>
  </si>
  <si>
    <t>2025-01-16 15:14:58</t>
  </si>
  <si>
    <t>2025-01-16 15:15:20</t>
  </si>
  <si>
    <t>SD-852-325845-1755-1716</t>
  </si>
  <si>
    <t>SD-057-250116-627950-5245</t>
  </si>
  <si>
    <t>2025-01-16 17:14:00</t>
  </si>
  <si>
    <t>80+普通-普通区域-临朐县-大楼自然村-15753628858-300M-宽带上网投诉-次数0-202501160000466094</t>
  </si>
  <si>
    <t>202501160000466094</t>
  </si>
  <si>
    <t xml:space="preserve">202501160000466094#用户表示魔百合不能正常使用，显示质差路由器，要求上门维修，请工作人员协助处理，谢谢！流水号2025011617111023220872114，联系人先生，联系电话15753628858！
</t>
  </si>
  <si>
    <t>2025-01-16 17:17:47</t>
  </si>
  <si>
    <t>2025-01-16 17:18:15</t>
  </si>
  <si>
    <t>SD-057-250116-701835-5275</t>
  </si>
  <si>
    <t>2025-01-16 17:16:16</t>
  </si>
  <si>
    <t>80+银卡-普通区域-奎文区-北王社区-13455640493-1000M-业务受理宽带-次数0-202501160000468099</t>
  </si>
  <si>
    <t>202501160000468099</t>
  </si>
  <si>
    <t>202501160000468099# 宽带账号:13455640493; 联系电话：13455640493，问题类型：此工单为群障修复工单，根据群障全量闭环修复管理要求，为确保客户网络通畅，请装维人员跟进修复网络问题，谢谢！ 
 群障标题：公告。故障描述：潍坊奎文区北王社区光缆故障，预估24小时恢复，请帮忙拦截,如有需要请联系片区装维师傅孟令刚15706307409主叫号码：13455640493.0;该号码仅供参考，请优先联系宽带账号。</t>
  </si>
  <si>
    <t>2025-01-16 17:40:49</t>
  </si>
  <si>
    <t>2025-01-16 17:41:06</t>
  </si>
  <si>
    <t>SD-851-258015-15134-6787</t>
  </si>
  <si>
    <t>SD-057-250116-985162-3377</t>
  </si>
  <si>
    <t>2025-01-16 13:44:25</t>
  </si>
  <si>
    <t>【调研】-普通区域-安丘市-安丘金水岸花园-13127160172-500M-宽带上网投诉-次数0-20250116134245X165404615</t>
  </si>
  <si>
    <t>20250116134245X165404615</t>
  </si>
  <si>
    <t xml:space="preserve">流程受理流水号：20250116134212131271601721081516
客户号码:13127160172
客户姓名:申*
投诉地市:潍坊
来话流水:2025011613415495820852236
宽带账号:13127160172
宽带账号归属地市:潍坊
宽带账号归属区县:安丘市
故障地址:潍坊安丘市兴安街道健康街安丘金水岸花园金水岸花园1号楼*********
联系电话:13127160172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13:42:34
具体故障现象:打不开网页，
客户其他诉求:
</t>
  </si>
  <si>
    <t>2025-01-16 13:48:17</t>
  </si>
  <si>
    <t>2025-01-16 13:48:56</t>
  </si>
  <si>
    <t>SD-851-253624-4003-18762</t>
  </si>
  <si>
    <t>SD-057-250116-872430-3401</t>
  </si>
  <si>
    <t>2025-01-16 13:47:47</t>
  </si>
  <si>
    <t>80+银卡-普通区域-诸城市-石门亭-15965082510-100M-宽带上网投诉-次数0-202501160000315940</t>
  </si>
  <si>
    <t>202501160000315940</t>
  </si>
  <si>
    <t>202501160000315940#宽带账号：15965082510；宽带地址：潍坊诸城市百尺河镇石门亭村石门亭石门亭村中东1#箱*********；客户来电反映宽带/移动高清无法连网，客户不在现场，无法配合线上指导，要求上门，请协助处理，谢谢！！来电流水：2025011613454361520891214，联系电话：15965082510</t>
  </si>
  <si>
    <t>2025-01-16 13:50:23</t>
  </si>
  <si>
    <t>2025-01-16 13:50:47</t>
  </si>
  <si>
    <t>SD-057-250116-549762-4101</t>
  </si>
  <si>
    <t>2025-01-16 15:06:58</t>
  </si>
  <si>
    <t>【调研】-80+普通-普通区域-昌邑市-工人新村南区-13563695065-300M-宽带上网投诉-次数0-202501160000369013</t>
  </si>
  <si>
    <t>202501160000369013</t>
  </si>
  <si>
    <t xml:space="preserve">202501160000369013#13563695065客户来电反映家里宽带无法使用，客户不在现场线上排障不认可，要求师傅上门调试，麻烦处理
</t>
  </si>
  <si>
    <t>2025-01-16 15:09:01</t>
  </si>
  <si>
    <t>2025-01-16 15:09:23</t>
  </si>
  <si>
    <t>SD-057-250116-530864-1947</t>
  </si>
  <si>
    <t>2025-01-16 11:20:04</t>
  </si>
  <si>
    <t>【调研】-普通区域-寿光市-后寨村自然村-15063647518-300M-宽带上网投诉-次数0-20250116111854X534273317</t>
  </si>
  <si>
    <t>20250116111854X534273317</t>
  </si>
  <si>
    <t xml:space="preserve">【农村网络投诉】流程受理流水号：20250116111800150636475181049740
客户号码:15063647518
客户姓名:李**
投诉地市:潍坊
来话流水:2025011611174065820813080
宽带账号:15063647518
宽带账号归属地市:潍坊
宽带账号归属区县:寿光市
故障地址:潍坊寿光市留吕后寨村后寨村自然村后寨村2号箱（孙宗成家外墙）*********
联系电话:15063647518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故障时间:2025-01-16 11:18:29
具体故障现象:光猫亮红灯，
客户其他诉求:
</t>
  </si>
  <si>
    <t>2025-01-16 11:27:19</t>
  </si>
  <si>
    <t>2025-01-16 11:27:56</t>
  </si>
  <si>
    <t>SD-851-236137-26459-19610</t>
  </si>
  <si>
    <t>2025-01-16 17:16:06</t>
  </si>
  <si>
    <t>【调研】-80+银卡-普通区域-滨海-碱厂六区（兆祥小区）-13406623738-300M-业务受理宽带-次数0-202501160000467689 一级督办</t>
  </si>
  <si>
    <t>202501160000467689</t>
  </si>
  <si>
    <t>2025-01-16 17:37:09</t>
  </si>
  <si>
    <t>2025-01-16 17:37:45</t>
  </si>
  <si>
    <t>SD-851-251240-16785-12579</t>
  </si>
  <si>
    <t>SD-057-250116-726841-2016</t>
  </si>
  <si>
    <t>2025-01-16 11:27:24</t>
  </si>
  <si>
    <t>普通区域-潍城区-卧龙社区（南区）-18765754760-300M-业务受理宽带-次数0-202501160000236228</t>
  </si>
  <si>
    <t>202501160000236228</t>
  </si>
  <si>
    <t>202501160000236228# 宽带账号:18765754760; 联系电话：18765754760，问题类型：此工单为群障修复工单，根据群障全量闭环修复管理要求，为确保客户网络通畅，请装维人员跟进修复网络问题，谢谢！ 
 群障标题：公告。故障描述：潍坊潍城区卧龙社区（南区）光缆故障，预估24小时恢复，请帮忙拦截,如有需要请联系片区装维师傅杨勇15706307911主叫号码：18765754760.0;该号码仅供参考，请优先联系宽带账号。</t>
  </si>
  <si>
    <t>2025-01-16 12:13:25</t>
  </si>
  <si>
    <t>2025-01-16 12:13:47</t>
  </si>
  <si>
    <t>SD-852-271983-2617-22610</t>
  </si>
  <si>
    <t>SD-057-250116-687012-5235</t>
  </si>
  <si>
    <t>2025-01-16 17:12:40</t>
  </si>
  <si>
    <t>普通区域-高密市-上泊村自然村-18365651775-1000M-宽带上网投诉-次数0-202501160000443479</t>
  </si>
  <si>
    <t>2025-01-17 18:13:00</t>
  </si>
  <si>
    <t>202501160000443479</t>
  </si>
  <si>
    <t>202501160000443479#宽带账号：18365651775；宽带地址：潍坊高密市朝阳街道上泊村上泊村自然村高密上泊村K14号箱；客户来电反映移动高清无网络，客户不配合排障，要求师傅上门，请协助处理，谢谢！联系电话：18365651775；联系人：先生；来电流水：18365651775。</t>
  </si>
  <si>
    <t>2025-01-16 17:17:19</t>
  </si>
  <si>
    <t>2025-01-16 17:18:51</t>
  </si>
  <si>
    <t>SD-851-283827-7186-4676</t>
  </si>
  <si>
    <t>SD-057-250116-863925-4408</t>
  </si>
  <si>
    <t>2025-01-16 15:46:55</t>
  </si>
  <si>
    <t>【调研】-80+银卡-普通区域-高密市-水岸东方二期小区-15154453888-300M-业务受理宽带-次数0-202501160000398420</t>
  </si>
  <si>
    <t>202501160000398420</t>
  </si>
  <si>
    <t>202501160000398420#【已关注中国移动10086微信公众号】 宽带账号:15154453888; 联系电话：15154453888，问题类型：此工单为群障修复工单，根据群障全量闭环修复管理要求，为确保客户网络通畅，请装维人员跟进修复网络问题，谢谢！ 
 群障标题：公告。故障描述：潍坊高密市水岸东方二期小区光缆故障，预估24小时恢复，请帮忙拦截,如有需要请联系片区装维师傅范文就15706307339主叫号码：13658638992.0;该号码仅供参考，请优先联系宽带账号。</t>
  </si>
  <si>
    <t>2025-01-16 15:57:35</t>
  </si>
  <si>
    <t>2025-01-16 15:57:58</t>
  </si>
  <si>
    <t>SD-852-256032-1181-3294</t>
  </si>
  <si>
    <t>SD-057-250116-693842-4071</t>
  </si>
  <si>
    <t>2025-01-16 15:03:15</t>
  </si>
  <si>
    <t>普通区域-坊子区-黄旗堡半截楼-1526365198802-100M-宽带上网投诉-次数0-202501160000367094</t>
  </si>
  <si>
    <t>2025-01-17 16:04:00</t>
  </si>
  <si>
    <t>202501160000367094</t>
  </si>
  <si>
    <t>202501160000367094#流程受理流水号：2025011615003715263651988021100659
客户号码:1526365198802
客户姓名:周**
投诉地市:潍坊
来话流水:2025011615001785420850123
宽带账号:1526365198802
账号归属区县:坊子黄旗堡乡镇营业厅
联系电话:15263651988
联系人:先生
宽带地址:潍坊
工单紧急程度:紧急
是否投诉倾向:否
是否重复投诉:否
是否携转意向:否
是否有升级投诉倾向:否
*业务名称:业务融合开机流程宽带
投诉内容:手机号码：1526365198802，【问题描述】客户已办理宽带业务，有开通单，要求装维尽快联系上门，请处理，谢谢。联系电话：15263651988，联系人：先生，录音流水号：2025011615001785420850123。受理明细：531920062399999999。
在途开通单信息：536250111690525666，1526365198802，2025-01-11 18:08:39，业务融合开机流程宽带，处理中，扩容池
是否到厅:否
业务名称:业务融合开机流程宽带
;宽带小区$[黄旗堡半截楼]$</t>
  </si>
  <si>
    <t>2025-01-16 15:10:13</t>
  </si>
  <si>
    <t>2025-01-16 15:10:34</t>
  </si>
  <si>
    <t>SD-057-250116-835462-5292</t>
  </si>
  <si>
    <t>2025-01-16 17:17:21</t>
  </si>
  <si>
    <t>【调研】-80+普通-普通区域-寿光市-寿光文苑小区三-18706683262-1000M-宽带上网投诉-次数0-20250116171611X971235850</t>
  </si>
  <si>
    <t>20250116171611X971235850</t>
  </si>
  <si>
    <t xml:space="preserve">流程受理流水号：20250116171420187066832621135672
客户号码:18706683262
客户姓名:赵**
投诉地市:潍坊
来话流水:2025011617135259920806407
宽带账号:18706683262
宽带账号归属地市:潍坊
宽带账号归属区县:寿光市
故障地址:潍坊寿光市侯镇侯镇中心街文苑小区8号楼*********
联系电话:18266117666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17:15:58
具体故障现象:打不开网页，
客户其他诉求:要求退还无法使用期间的宽带费用，
</t>
  </si>
  <si>
    <t>2025-01-16 17:33:32</t>
  </si>
  <si>
    <t>2025-01-16 17:34:42</t>
  </si>
  <si>
    <t>SD-851-232440-29501-21103</t>
  </si>
  <si>
    <t>SD-057-250116-231806-4379</t>
  </si>
  <si>
    <t>2025-01-16 15:43:35</t>
  </si>
  <si>
    <t>普通区域-潍城区-新二甲自然村-13863605977-100M-魔百和投诉-次数0-202501160000395980</t>
  </si>
  <si>
    <t>2025-01-17 16:44:00</t>
  </si>
  <si>
    <t>202501160000395980</t>
  </si>
  <si>
    <t>202501160000395980#流程受理流水号：20250116153921138636059771110901
客户号码:13863605977
客户姓名:孙**
投诉地市:潍坊
来话流水:2025011615281886420845115
宽带账号:13863605977
宽带账号归属地市:潍坊
宽带账号归属区县:潍城区
故障地址:潍坊潍城区乐埠山生态经济发展区新二甲新二甲自然村19号箱在村中十字路口西140米路北*********
联系电话:13863605977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故障细类:移动高清电视故障(专席)
携转原因:
故障时间:2025-01-16 15:41:07
魔百和单播/组播:组播
具体故障现象:电视机提示无信号，
客户其他诉求:
魔百和单/组播：组播;宽带小区$[新二甲自然村]$</t>
  </si>
  <si>
    <t>2025-01-16 15:46:44</t>
  </si>
  <si>
    <t>2025-01-16 15:47:05</t>
  </si>
  <si>
    <t>SD-057-250116-498157-4375</t>
  </si>
  <si>
    <t>2025-01-16 15:42:42</t>
  </si>
  <si>
    <t>普通区域-高密市-潍坊市高密市醴泉街道夷安大道华达新苑-13791634242-100M-宽带延伸服务-次数0-202501160000396777</t>
  </si>
  <si>
    <t>2025-01-17 15:43:00</t>
  </si>
  <si>
    <t>202501160000396777</t>
  </si>
  <si>
    <t xml:space="preserve">202501160000396777#流程受理流水号：20250116154042137916342421111246
客户号码:13791634242
客户姓名:郭**
投诉地市:潍坊
来话流水:2025011615384547620893499
宽带账号:13791634242
宽带账号归属地市:潍坊
宽带账号归属区县:高密市
故障地址:潍坊高密市醴泉街道夷安大道潍坊市高密市醴泉街道夷安大道华达新苑高密华达新苑7号楼3单元门上1号箱*********
联系电话:15762667817
联系人:先生/女士
工单紧急程度:紧急
是否有升级投诉倾向:否
是否重复投诉:否
是否携转意向:否
是否投诉倾向:否
是否智能网关:智能网关
当前是否在线:是
接入方式:FTTH
是否质差终端:是
光功率:-24.43
故障大类:宽带/电视
故障细类:宽带延伸服务
携转原因:
故障时间:2025-01-16 15:40:48
具体故障现象:调测路由器
</t>
  </si>
  <si>
    <t>2025-01-16 15:47:08</t>
  </si>
  <si>
    <t>2025-01-16 15:47:42</t>
  </si>
  <si>
    <t>SD-057-250116-861203-4432</t>
  </si>
  <si>
    <t>2025-01-16 15:49:30</t>
  </si>
  <si>
    <t>80+银卡-普通区域-奎文区-孙吕家涧头自然村-13854402146-100M-宽带上网投诉-次数0-202501160000402599</t>
  </si>
  <si>
    <t>2025-01-17 16:50:00</t>
  </si>
  <si>
    <t>202501160000402599</t>
  </si>
  <si>
    <t xml:space="preserve">202501160000402599#流程受理流水号：20250116154758138544021461113187
客户号码:13854402146
客户姓名:于**
投诉地市:潍坊
来话流水:2025011615473916420820175
宽带账号:13854402146
宽带账号归属地市:潍坊
宽带账号归属区县:奎文区
故障地址:潍坊奎文区廿里堡街道孙吕家涧头孙吕家涧头自然村孙吕家涧头7#中心街西第二列广场北*********
联系电话:13854402146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故障时间:2025-01-16 15:48:47
具体故障现象:打不开网页，
客户其他诉求:客户侧为质差终端，要求上门更换终端并一并处理故障问题。
</t>
  </si>
  <si>
    <t>2025-01-16 15:52:08</t>
  </si>
  <si>
    <t>2025-01-16 15:52:27</t>
  </si>
  <si>
    <t>SD-057-250116-856791-1994</t>
  </si>
  <si>
    <t>2025-01-16 11:26:23</t>
  </si>
  <si>
    <t>80+金卡-普通区域-奎文区-宏伟南区-15863621088-100M-宽带上网投诉-次数0-20250116112526X926955979</t>
  </si>
  <si>
    <t>2025-01-17 12:27:00</t>
  </si>
  <si>
    <t>20250116112526X926955979</t>
  </si>
  <si>
    <t xml:space="preserve">流程受理流水号：20250116112319158636210881051316
客户号码:15863621088
客户姓名:李**
投诉地市:潍坊
来话流水:2025011611225900420890393
宽带账号:15863621088
宽带账号归属地市:潍坊
宽带账号归属区县:奎文区
故障地址:潍坊奎文区潍州路街道环湖路宏伟南区7号楼*********
联系电话:15863837690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光功率:-19.58
故障大类:宽带/电视
故障细类:宽带无法上网
携转原因:
故障时间:2025-01-16 11:24:53
具体故障现象:用户无法提供具体故障现象，
客户其他诉求:
</t>
  </si>
  <si>
    <t>2025-01-16 11:32:19</t>
  </si>
  <si>
    <t>2025-01-16 11:40:00</t>
  </si>
  <si>
    <t>SD-057-250116-036485-1949</t>
  </si>
  <si>
    <t>2025-01-16 11:20:27</t>
  </si>
  <si>
    <t>普通区域-诸城市-鑫丽花园-13561447570-200M-宽带上网投诉-次数0-202501160000230772</t>
  </si>
  <si>
    <t>2025-01-17 12:21:00</t>
  </si>
  <si>
    <t>202501160000230772</t>
  </si>
  <si>
    <t xml:space="preserve">202501160000230772#【已关注中国移动10086微信公众号】流程受理流水号：20250116111956135614475701050321
客户号码:13561447570
客户姓名:丁**
投诉地市:潍坊
来话流水:2025011611193075420840038
宽带账号:13561447570
宽带账号归属地市:潍坊
宽带账号归属区县:诸城市
故障地址:潍坊诸城市密州街道人民东路鑫丽花园4号楼*********
联系电话:13561447570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故障时间:2025-01-16 11:20:08
具体故障现象:提示网络无法连接，
客户其他诉求:客户侧为质差终端，要求上门更换终端并一并处理故障问题。
</t>
  </si>
  <si>
    <t>2025-01-16 11:33:06</t>
  </si>
  <si>
    <t>2025-01-16 11:33:27</t>
  </si>
  <si>
    <t>SD-057-250116-932561-4448</t>
  </si>
  <si>
    <t>2025-01-16 15:51:40</t>
  </si>
  <si>
    <t>普通区域-青州市-卢坊村-15253623441-300M-宽带延伸服务-次数0-202501160000403037</t>
  </si>
  <si>
    <t>202501160000403037</t>
  </si>
  <si>
    <t xml:space="preserve">202501160000403037#流程受理流水号：20250116155049152536234411113958
客户号码:15253623441
客户姓名:丁*
投诉地市:潍坊
来话流水:2025011615451463420885649
宽带账号:15253623441
宽带账号归属地市:潍坊
宽带账号归属区县:青州市
故障地址:潍坊青州市黄楼街道卢坊村卢坊村扩容12号箱#宫培刚#*********
联系电话:15253623441
联系人:先生/女士
工单紧急程度:一般
是否有升级投诉倾向:否
是否重复投诉:否
是否携转意向:否
是否投诉倾向:否
是否智能网关:智能网关
当前是否在线:是
接入方式:FTTH
是否质差终端:无质差信息
光功率:无
故障大类:宽带/电视
故障细类:宽带延伸服务
携转原因:
故障时间:2025-01-16 15:50:24
具体故障现象:安装网线水晶头，
</t>
  </si>
  <si>
    <t>2025-01-16 16:05:47</t>
  </si>
  <si>
    <t>2025-01-16 16:06:11</t>
  </si>
  <si>
    <t>SD-057-250116-057382-4534</t>
  </si>
  <si>
    <t>2025-01-16 15:59:34</t>
  </si>
  <si>
    <t>80+普通-普通区域--null--宽带上网投诉-次数0-202501160000392828</t>
  </si>
  <si>
    <t>2025-01-17 17:00:00</t>
  </si>
  <si>
    <t>202501160000392828</t>
  </si>
  <si>
    <t>202501160000392828#手机号码：15963686319，【问题描述】客户来电对于1000M宽带提速包/优惠40元 开通办理后网速并没有提升不认可，用户表示比之前网速更慢了，对流程（规定）表示不满。已向客户分析解释，客户不认可，要求给予查询处理。联系人：先生/女士，联系电话：15963686319，流水号：2025011615304698520880110。
流程受理流水号：20250116153615159636863191110048
受理明细:531920062399999999
4G套餐名称:【仅限转入】预付费全家享套餐
是否下发过短信提醒:否
前期有无退费记录:否
是否解释无法退费:否
是否到厅:否</t>
  </si>
  <si>
    <t>2025-01-17 11:15:47</t>
  </si>
  <si>
    <t>SD-057-250116-958160-4364</t>
  </si>
  <si>
    <t>2025-01-16 15:41:21</t>
  </si>
  <si>
    <t>80+金卡-普通区域-奎文区-金宝片区-18754412229-1000M-宽带上网投诉-次数0-202501160000393998</t>
  </si>
  <si>
    <t>202501160000393998</t>
  </si>
  <si>
    <t>202501160000393998#宽带账号18754412229 ；宽带地址：潍坊奎文区廿里堡街道潍州路金宝片区双裕世纪城11号 ；客户来电反映   连不上无线网，客户异机来电报修，线上指导无法配合操作，要求上门处理来电流水：2025011615354564620850728  联系电话18754412229</t>
  </si>
  <si>
    <t>2025-01-16 15:45:04</t>
  </si>
  <si>
    <t>2025-01-16 15:45:22</t>
  </si>
  <si>
    <t>SD-851-331118-4079-10519</t>
  </si>
  <si>
    <t>SD-057-250116-476938-4373</t>
  </si>
  <si>
    <t>2025-01-16 15:42:29</t>
  </si>
  <si>
    <t>普通区域-安丘市-朱家沙窝村自然村-15963437649-100M-宽带上网投诉-次数0-202501160000394874</t>
  </si>
  <si>
    <t>2025-01-17 16:43:00</t>
  </si>
  <si>
    <t>202501160000394874</t>
  </si>
  <si>
    <t>202501160000394874#用户表示魔百合不能正常使用，显示质差路由器，要求上门维修，请工作人员协助处理，谢谢！流水号2025011615400496420812521，联系人先生，联系电话15963437649！</t>
  </si>
  <si>
    <t>2025-01-16 15:46:08</t>
  </si>
  <si>
    <t>2025-01-16 15:48:00</t>
  </si>
  <si>
    <t>SD-057-250116-246370-5274</t>
  </si>
  <si>
    <t>2025-01-16 17:16:14</t>
  </si>
  <si>
    <t>【调研】-80+银卡-普通区域-寿光市-官台-15266619650-300M-业务受理宽带-次数0-202501160000468490</t>
  </si>
  <si>
    <t>202501160000468490</t>
  </si>
  <si>
    <t>202501160000468490#【已关注中国移动10086微信公众号】 宽带账号:15266619650; 联系电话：15266619650，问题类型：此工单为群障修复工单，根据群障全量闭环修复管理要求，为确保客户网络通畅，请装维人员跟进修复网络问题，谢谢！ 
 群障标题：公告。故障描述：潍坊寿光市官台光缆故障，预估24小时恢复，请帮忙拦截,如有需要请联系片区装维师傅张鹏15706307827主叫号码：15266619650.0;该号码仅供参考，请优先联系宽带账号。</t>
  </si>
  <si>
    <t>2025-01-16 17:33:57</t>
  </si>
  <si>
    <t>2025-01-16 17:34:24</t>
  </si>
  <si>
    <t>SD-851-240621-6829-25651</t>
  </si>
  <si>
    <t>SD-057-250116-293176-5267</t>
  </si>
  <si>
    <t>2025-01-16 17:15:53</t>
  </si>
  <si>
    <t>普通区域-诸城市-东城名苑-15965036183-300M-业务受理宽带-次数0-202501160000467210</t>
  </si>
  <si>
    <t>202501160000467210</t>
  </si>
  <si>
    <t>202501160000467210# 宽带账号:15965036183; 联系电话：15965036183，问题类型：此工单为群障修复工单，根据群障全量闭环修复管理要求，为确保客户网络通畅，请装维人员跟进修复网络问题，谢谢！ 
 群障标题：公告。故障描述：潍坊诸城市东城名苑光缆故障，预估24小时恢复，请帮忙拦截,如有需要请联系片区装维师傅袁凯15706307712主叫号码：15965036183.0;该号码仅供参考，请优先联系宽带账号。</t>
  </si>
  <si>
    <t>2025-01-16 17:38:51</t>
  </si>
  <si>
    <t>2025-01-16 17:39:17</t>
  </si>
  <si>
    <t>SD-057-250116-368102-5264</t>
  </si>
  <si>
    <t>2025-01-16 17:15:19</t>
  </si>
  <si>
    <t>普通区域-高密市-梁东村自然村-15269623008-100M-宽带上网投诉-次数0-202501160000467161</t>
  </si>
  <si>
    <t>2025-01-17 18:16:00</t>
  </si>
  <si>
    <t>202501160000467161</t>
  </si>
  <si>
    <t>202501160000467161#宽带账号：15269623008；宽带地址：潍坊高密市柴沟镇梁东村梁东村自然村梁东58号16号箱第一芯*********客户来电反映移动高清故障，客户不配合排障，要求上门，请协助处理，谢谢！联系电话：13791649606；联系人：先生女士；来电流水：2025011617074012020827702</t>
  </si>
  <si>
    <t>2025-01-16 17:21:36</t>
  </si>
  <si>
    <t>2025-01-16 17:22:07</t>
  </si>
  <si>
    <t>SD-057-250116-235167-5234</t>
  </si>
  <si>
    <t>2025-01-16 17:12:17</t>
  </si>
  <si>
    <t>普通区域-潍城区-前王自然村-15253668786-300M-宽带上网投诉-次数0-202501160000464022</t>
  </si>
  <si>
    <t>202501160000464022</t>
  </si>
  <si>
    <t>202501160000464022#客户来电反映宽带无法使用，系统显示光猫不在线，线上排障未恢复，要求维修人员上门维修，请尽快协助处理，谢谢  联系人：女士 联系电话：15054570317    如打不通就联系：13562691911   流水：2025011617055457420805319</t>
  </si>
  <si>
    <t>2025-01-16 17:28:34</t>
  </si>
  <si>
    <t>2025-01-16 17:29:02</t>
  </si>
  <si>
    <t>SD-057-250116-187254-4505</t>
  </si>
  <si>
    <t>2025-01-16 15:57:02</t>
  </si>
  <si>
    <t>【调研】-80+银卡-普通区域-潍城区-豪德市场J-15762699179-300M-业务受理宽带-次数0-202501160000407186</t>
  </si>
  <si>
    <t>202501160000407186</t>
  </si>
  <si>
    <t>202501160000407186# 宽带账号:15762699179; 联系电话：15762699179，问题类型：此工单为群障修复工单，根据群障全量闭环修复管理要求，为确保客户网络通畅，请装维人员跟进修复网络问题，谢谢！ 
 群障标题：公告。故障描述：潍坊潍城区豪德市场J光缆故障，预估24小时恢复，请帮忙拦截,如有需要请联系片区装维师傅张磊15706307861主叫号码：15762699179.0;该号码仅供参考，请优先联系宽带账号。</t>
  </si>
  <si>
    <t>2025-01-16 16:01:25</t>
  </si>
  <si>
    <t>2025-01-16 16:01:51</t>
  </si>
  <si>
    <t>SD-057-250116-472918-4077</t>
  </si>
  <si>
    <t>2025-01-16 15:04:21</t>
  </si>
  <si>
    <t>80+普通-普通区域-潍城区-友爱花园-13561449853-300M-宽带上网投诉-次数0-202501160000367973</t>
  </si>
  <si>
    <t>202501160000367973</t>
  </si>
  <si>
    <t>202501160000367973#宽带账号：13561449853；联系电话：13561449853宽带地址：潍坊潍城区北关街道友爱路友爱花园10号箱在小区西数第四排南数第四排楼房西墙；客户来电反映宽带无法使用，客户异机来电报修，线上指导无法配合操作，要求上门处理，来电流水：2025011614580765720819766</t>
  </si>
  <si>
    <t>2025-01-16 15:19:23</t>
  </si>
  <si>
    <t>2025-01-16 15:19:39</t>
  </si>
  <si>
    <t>SD-057-250116-746528-2820</t>
  </si>
  <si>
    <t>2025-01-16 12:38:20</t>
  </si>
  <si>
    <t>【调研】-80+白金-普通区域-寿光市-清华名园-18253681218-1000M-宽带上网投诉-次数0-20250116123713X233894868</t>
  </si>
  <si>
    <t>20250116123713X233894868</t>
  </si>
  <si>
    <t xml:space="preserve">流程受理流水号：20250116123616182536812181069085
客户号码:18253681218
客户姓名:王**
投诉地市:潍坊
来话流水:2025011612355234720865261
宽带账号:18253681218
宽带账号归属地市:潍坊
宽带账号归属区县:寿光市
故障地址:潍坊寿光市圣城街道圣城街新天地广场新天地广场4号箱*********
联系电话:18253681218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故障时间:2025-01-16 12:36:58
具体故障现象:打不开网页，
客户其他诉求:
</t>
  </si>
  <si>
    <t>2025-01-16 12:39:56</t>
  </si>
  <si>
    <t>2025-01-16 12:40:15</t>
  </si>
  <si>
    <t>SD-057-250116-906234-2796</t>
  </si>
  <si>
    <t>2025-01-16 12:35:58</t>
  </si>
  <si>
    <t>普通区域-寿光市-北宋家庄子-15063676190-300M-业务受理宽带-次数0-202501160000279556</t>
  </si>
  <si>
    <t>202501160000279556</t>
  </si>
  <si>
    <t>202501160000279556#受理号码 : 15063676190客户姓名 : 张**号码归属地 : 潍坊寿光 － 寿光用户品牌 : 全球通
客户来电称家里宽带不能有共，光猫亮红灯，潍坊寿光市营里镇北宋家庄子村北宋家庄子北宋家庄子4号箱，请处理，谢谢
联系人:女士 联系电话:15063676190 通话流水:2025011612315512520837357</t>
  </si>
  <si>
    <t>2025-01-16 13:33:55</t>
  </si>
  <si>
    <t>2025-01-16 14:34:40</t>
  </si>
  <si>
    <t>SD-057-250116-097628-2751</t>
  </si>
  <si>
    <t>2025-01-16 12:31:39</t>
  </si>
  <si>
    <t>【调研】-80+银卡-(目标)普通区域-临朐县-郭家沟自然村-18866722788-500M-宽带上网投诉-次数0-202501160000277809</t>
  </si>
  <si>
    <t>202501160000277809</t>
  </si>
  <si>
    <t xml:space="preserve">202501160000277809#用户表示魔百合不能正常使用，显示质差路由器，要求上门维修，请工作人员协助处理，谢谢！流水号2025011612294152520820527，联系人先生，联系电话18866722788！
</t>
  </si>
  <si>
    <t>2025-01-16 12:34:17</t>
  </si>
  <si>
    <t>2025-01-16 12:34:41</t>
  </si>
  <si>
    <t>SD-851-289008-4473-17546</t>
  </si>
  <si>
    <t>SD-057-250116-941725-2802</t>
  </si>
  <si>
    <t>2025-01-16 12:36:41</t>
  </si>
  <si>
    <t>(目标)普通区域-安丘市-两河-15725653108-200M-业务受理宽带-次数0-202501160000282308</t>
  </si>
  <si>
    <t>202501160000282308</t>
  </si>
  <si>
    <t>202501160000282308#【已关注中国移动10086微信公众号】 宽带账号:15725653108; 联系电话：15725653108，问题类型：此工单为群障修复工单，根据群障全量闭环修复管理要求，为确保客户网络通畅，请装维人员跟进修复网络问题，谢谢！ 
 群障标题：公告。故障描述：[GPON告警]PON信号丢失主叫号码：15725653108.0;该号码仅供参考，请优先联系宽带账号。</t>
  </si>
  <si>
    <t>2025-01-16 12:44:52</t>
  </si>
  <si>
    <t>2025-01-16 12:49:04</t>
  </si>
  <si>
    <t>SD-851-242439-3242-28139</t>
  </si>
  <si>
    <t>SD-057-250116-821637-2748</t>
  </si>
  <si>
    <t>2025-01-16 12:31:25</t>
  </si>
  <si>
    <t>普通区域-寒亭区-锦程中学宿舍-13869623195-100M-宽带上网投诉-次数0-202501160000279106</t>
  </si>
  <si>
    <t>202501160000279106</t>
  </si>
  <si>
    <t>202501160000279106#流程受理流水号：20250116122945138696231951067775
客户号码:13869623195
客户姓名:刘**
投诉地市:潍坊
来话流水:2025011612292552120818433
宽带账号:13869623195
宽带账号归属地市:潍坊
宽带账号归属区县:寒亭区
故障地址:潍坊寒亭区经济开发区月河路锦程中学宿舍1号楼*********
联系电话:13869623195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12:30:43
具体故障现象:打不开网页，
客户其他诉求:
;宽带小区$[锦程中学宿舍]$</t>
  </si>
  <si>
    <t>2025-01-16 12:41:45</t>
  </si>
  <si>
    <t>2025-01-16 13:15:35</t>
  </si>
  <si>
    <t>普通区域-临朐县-安家林小区-13468484024-1000M-宽带上网投诉-次数0-202501160000276531 一级督办</t>
  </si>
  <si>
    <t>202501160000276531</t>
  </si>
  <si>
    <t>2025-01-16 12:34:03</t>
  </si>
  <si>
    <t>2025-01-16 12:34:26</t>
  </si>
  <si>
    <t>SD-057-250116-829016-2762</t>
  </si>
  <si>
    <t>2025-01-16 12:32:24</t>
  </si>
  <si>
    <t>【调研】-80+普通-普通区域-诸城市-草屋自然村-18363646969-300M-宽带上网投诉-次数0-20250116123058X858687504</t>
  </si>
  <si>
    <t>20250116123058X858687504</t>
  </si>
  <si>
    <t xml:space="preserve">【农村网络投诉】流程受理流水号：20250116122839183636469691067551
客户号码:18363646969
客户姓名:杨**
投诉地市:潍坊
来话流水:2025011612282954320811168
宽带账号:18363646969
宽带账号归属地市:潍坊
宽带账号归属区县:诸城市
故障地址:潍坊诸城市桃林镇草屋草屋自然村草屋村东南10号箱（张年贤）*********
联系电话:18363646969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12:31:04
具体故障现象:光猫亮红灯，
客户其他诉求:要求尽快上门处理
</t>
  </si>
  <si>
    <t>2025-01-16 12:33:58</t>
  </si>
  <si>
    <t>2025-01-16 12:34:12</t>
  </si>
  <si>
    <t>SD-057-250116-076941-2803</t>
  </si>
  <si>
    <t>2025-01-16 12:36:42</t>
  </si>
  <si>
    <t>普通区域-寒亭区-锦程中学宿舍-13869623195-100M-宽带上网投诉-次数0-202501160000279958</t>
  </si>
  <si>
    <t>202501160000279958</t>
  </si>
  <si>
    <t>202501160000279958#13869623195客户来电反映前期反映的 装维师傅王刚 服务态度差，故意破坏网络，要求投诉此装维师傅，要求开除，并要求赔偿费用的问题还没有得到处理，前期工单流水号：202501150000277128 ，请处理，联系电话：本机，来电流水号：2025011612292552120818433</t>
  </si>
  <si>
    <t>2025-01-16 12:55:02</t>
  </si>
  <si>
    <t>2025-01-16 12:56:06</t>
  </si>
  <si>
    <t>SD-057-250116-139856-3766</t>
  </si>
  <si>
    <t>2025-01-16 14:26:48</t>
  </si>
  <si>
    <t>普通区域-诸城市-和美馨苑-15006360155-300M-业务受理宽带-次数0-202501160000342027</t>
  </si>
  <si>
    <t>202501160000342027</t>
  </si>
  <si>
    <t>202501160000342027#【已关注中国移动10086微信公众号】 宽带账号:15006360155; 联系电话：15006360155，问题类型：此工单为群障修复工单，根据群障全量闭环修复管理要求，为确保客户网络通畅，请装维人员跟进修复网络问题，谢谢！ 
 群障标题：公告。故障描述：潍坊诸城市和美馨苑光缆故障，预估24小时恢复，请帮忙拦截,如有需要请联系片区装维师傅石震15706307950主叫号码：15006360155.0;该号码仅供参考，请优先联系宽带账号。</t>
  </si>
  <si>
    <t>2025-01-16 14:39:08</t>
  </si>
  <si>
    <t>2025-01-16 14:41:17</t>
  </si>
  <si>
    <t>SD-851-326741-7357-10543</t>
  </si>
  <si>
    <t>SD-057-250116-428031-3757</t>
  </si>
  <si>
    <t>2025-01-16 14:26:13</t>
  </si>
  <si>
    <t>普通区域-寒亭区-潍坊理工学院二期-17860221771-50M-宽带上网投诉-次数0-20250116142542X742635276</t>
  </si>
  <si>
    <t>20250116142542X742635276</t>
  </si>
  <si>
    <t xml:space="preserve">流程受理流水号：20250116142448178602217711091615
客户号码:17860221771
客户姓名:刘*
投诉地市:潍坊
来话流水:2025011614242474920857125
宽带账号:17860221771
宽带账号归属地市:潍坊
宽带账号归属区县:寒亭区
故障地址:潍坊寒亭区经济开发区民主街潍坊理工学院二期博雅*********
联系电话:17860221771
联系人:先生/女士
工单紧急程度:一般
是否有升级投诉倾向:否
是否重复投诉:否
是否携转意向:否
是否投诉倾向:否
是否智能网关:非智能网关
当前是否在线:否
接入方式:LAN
端到端诊断结果:状态正常
是否质差终端:无质差信息
光功率:无
故障大类:宽带/电视
故障细类:宽带无法上网
携转原因:
故障时间:2025-01-16 14:26:57
具体故障现象:提示网络无法连接，
客户其他诉求:
</t>
  </si>
  <si>
    <t>2025-01-16 14:55:14</t>
  </si>
  <si>
    <t>2025-01-16 14:58:13</t>
  </si>
  <si>
    <t>SD-057-250116-489231-3772</t>
  </si>
  <si>
    <t>2025-01-16 14:27:05</t>
  </si>
  <si>
    <t>普通区域-昌邑市-邰辛自然村-15954413424-300M-宽带上网投诉-次数0-202501160000341621</t>
  </si>
  <si>
    <t>202501160000341621</t>
  </si>
  <si>
    <t xml:space="preserve">202501160000341621#15954413424    户来电反映本机办理的宽带无法使用，设备亮灯情况客户不清楚老人在家不配合不会看，直接要求维修人员上门维修，请尽快协助处理，谢谢 
 联系人：先生  联系电话：15954413424 流水：202501160000341621
</t>
  </si>
  <si>
    <t>2025-01-16 14:40:19</t>
  </si>
  <si>
    <t>2025-01-16 14:40:55</t>
  </si>
  <si>
    <t>SD-057-250116-890734-3733</t>
  </si>
  <si>
    <t>2025-01-16 14:23:10</t>
  </si>
  <si>
    <t>普通区域-高密市-律家村自然村-13561403057-100M-宽带上网投诉-次数0-20250116142124X484999968</t>
  </si>
  <si>
    <t>2025-01-17 15:24:00</t>
  </si>
  <si>
    <t>20250116142124X484999968</t>
  </si>
  <si>
    <t xml:space="preserve">【农村网络投诉】流程受理流水号：20250116141851135614030571090163
客户号码:13561403057
客户姓名:单**
投诉地市:潍坊
来话流水:2025011614183450920880479
宽带账号:13561403057
宽带账号归属地市:潍坊
宽带账号归属区县:高密市
故障地址:潍坊高密市密水街道律家村律家村自然村高密律家村194号11号箱*********
联系电话:13561403057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14:20:08
具体故障现象:提示网络无法连接，
客户其他诉求:
</t>
  </si>
  <si>
    <t>2025-01-16 14:28:20</t>
  </si>
  <si>
    <t>2025-01-16 14:28:48</t>
  </si>
  <si>
    <t>SD-057-250116-907621-2777</t>
  </si>
  <si>
    <t>2025-01-16 12:34:33</t>
  </si>
  <si>
    <t>普通区域-寿光市-杨家庄子村自然村-13655361665-300M-宽带上网投诉-次数0-202501160000280308</t>
  </si>
  <si>
    <t>202501160000280308</t>
  </si>
  <si>
    <t>202501160000280308#杨**13655361665  
号码归属地潍坊寿光 － 寿光
客户来电反映在
潍坊寿光市羊口镇杨家庄子村杨家庄子村自然村杨家庄子村
宽带无法上网，电视无法观看，
要求上门查看一下，请协助处理，谢谢联系电话13655361665
2025011612303634220827586</t>
  </si>
  <si>
    <t>2025-01-16 12:36:50</t>
  </si>
  <si>
    <t>2025-01-16 12:37:08</t>
  </si>
  <si>
    <t>SD-057-250116-047853-3236</t>
  </si>
  <si>
    <t>2025-01-16 13:26:50</t>
  </si>
  <si>
    <t>普通区域-诸城市-西郊花园-15063610971-300M-业务受理宽带-次数0-202501160000304246</t>
  </si>
  <si>
    <t>202501160000304246</t>
  </si>
  <si>
    <t>202501160000304246# 宽带账号:15063610971; 联系电话：15063610971，问题类型：此工单为群障修复工单，根据群障全量闭环修复管理要求，为确保客户网络通畅，请装维人员跟进修复网络问题，谢谢！ 
 群障标题：公告。故障描述：潍坊诸城市西郊花园光缆故障，预估24小时恢复，请帮忙拦截,如有需要请联系片区装维师傅王勇15706307942主叫号码：15864590664.0;该号码仅供参考，请优先联系宽带账号。</t>
  </si>
  <si>
    <t>2025-01-16 13:28:05</t>
  </si>
  <si>
    <t>2025-01-16 13:37:48</t>
  </si>
  <si>
    <t>SD-057-250116-468932-3191</t>
  </si>
  <si>
    <t>2025-01-16 13:22:03</t>
  </si>
  <si>
    <t>普通区域-临朐县-程家广尧自然村-18266360511-100M-宽带上网投诉-次数0-202501160000302937</t>
  </si>
  <si>
    <t>202501160000302937</t>
  </si>
  <si>
    <t xml:space="preserve">202501160000302937#流程受理流水号：20250116132028182663605111077358
客户号码:18266360511
客户姓名:程**
投诉地市:潍坊
来话流水:2025011613200845220874889
宽带账号:18266360511
宽带账号归属地市:潍坊
宽带账号归属区县:临朐县
故障地址:潍坊临朐县冶源镇人民政府程家广尧程家广尧自然村程家广尧11号程井祥*********
联系电话:18266360511
联系人:先生/女士
工单紧急程度:紧急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故障时间:2025-01-16 13:24:16
具体故障现象:无法上网，
客户其他诉求:客户侧为质差终端，要求上门更换终端并一并处理故障问题。
</t>
  </si>
  <si>
    <t>2025-01-16 13:26:39</t>
  </si>
  <si>
    <t>2025-01-16 13:27:29</t>
  </si>
  <si>
    <t>SD-057-250116-784053-3779</t>
  </si>
  <si>
    <t>2025-01-16 14:27:18</t>
  </si>
  <si>
    <t>【调研】-80+银卡-FTTR-普通区域-安丘市-福海家园-15288838540-1000M-业务受理宽带-次数0-202501160000341469</t>
  </si>
  <si>
    <t>202501160000341469</t>
  </si>
  <si>
    <t>202501160000341469#【已关注中国移动10086微信公众号】 宽带账号:15288838540; 联系电话：15288838540，问题类型：此工单为群障修复工单，根据群障全量闭环修复管理要求，为确保客户网络通畅，请装维人员跟进修复网络问题，谢谢！ 
 群障标题：公告。故障描述：潍坊安丘市福海家园光缆故障，预估24小时恢复，请帮忙拦截,如有需要请联系片区装维师傅郑绪朋15706307027主叫号码：15288838540.0;该号码仅供参考，请优先联系宽带账号。</t>
  </si>
  <si>
    <t>2025-01-16 14:39:45</t>
  </si>
  <si>
    <t>2025-01-16 14:40:09</t>
  </si>
  <si>
    <t>SD-851-292903-9803-17843</t>
  </si>
  <si>
    <t>SD-057-250116-091532-3773</t>
  </si>
  <si>
    <t>2025-01-16 14:27:06</t>
  </si>
  <si>
    <t>80+普通-普通区域-昌乐县-相府锦苑-15628722212-1000M-业务受理宽带-次数0-202501160000342618</t>
  </si>
  <si>
    <t>202501160000342618</t>
  </si>
  <si>
    <t>202501160000342618# 宽带账号:15628722212; 联系电话：15628722212，问题类型：此工单为群障修复工单，根据群障全量闭环修复管理要求，为确保客户网络通畅，请装维人员跟进修复网络问题，谢谢！ 
 群障标题：公告。故障描述：潍坊昌乐县相府锦苑光缆故障，预估24小时恢复，请帮忙拦截,如有需要请联系片区装维师傅刘子义15706307120主叫号码：15628722212.0;该号码仅供参考，请优先联系宽带账号。</t>
  </si>
  <si>
    <t>2025-01-16 14:37:25</t>
  </si>
  <si>
    <t>2025-01-16 14:39:39</t>
  </si>
  <si>
    <t>SD-851-277436-5119-16660</t>
  </si>
  <si>
    <t>SD-057-250116-548316-2824</t>
  </si>
  <si>
    <t>2025-01-16 12:38:44</t>
  </si>
  <si>
    <t>80+普通-普通区域-寒亭区-元和新城-13583603327-300M-宽带延伸服务-次数0-202501160000283720</t>
  </si>
  <si>
    <t>202501160000283720</t>
  </si>
  <si>
    <t xml:space="preserve">202501160000283720#流程受理流水号：20250116123715135836033271069283
客户号码:13583603327
客户姓名:魏**
投诉地市:潍坊
来话流水:2025011612361144920867574
宽带账号:13583603327
宽带账号归属地市:潍坊
宽带账号归属区县:寒亭区
故障地址:潍坊寒亭区寒亭街道益新街元和新城元和新城28号楼*********
联系电话:13583603327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故障时间:2025-01-16 12:40:51
具体故障现象:光信号红灯  光纤问题    捋直插紧光纤线  
重启设备
</t>
  </si>
  <si>
    <t>2025-01-16 12:42:19</t>
  </si>
  <si>
    <t>2025-01-16 12:43:00</t>
  </si>
  <si>
    <t>SD-057-250116-980526-2756</t>
  </si>
  <si>
    <t>2025-01-16 12:32:02</t>
  </si>
  <si>
    <t>80+普通-普通区域-昌乐县-齐城国际-13562641968-300M-宽带上网投诉-次数0-20250116122903X743959789</t>
  </si>
  <si>
    <t>20250116122903X743959789</t>
  </si>
  <si>
    <t xml:space="preserve">流程受理流水号：20250116122754135626419681067408
客户号码:13562641968
客户姓名:刘**
投诉地市:潍坊
来话流水:2025011612234044220871749
宽带账号:13562641968
宽带账号归属地市:潍坊
宽带账号归属区县:昌乐县
故障地址:潍坊昌乐县城关街道新昌路齐城国际21-620
联系电话:13562641968
联系人:女士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故障时间:2025-01-16 12:27:57
具体故障现象:打不开网页，
客户其他诉求:
</t>
  </si>
  <si>
    <t>2025-01-16 12:34:15</t>
  </si>
  <si>
    <t>2025-01-16 12:37:10</t>
  </si>
  <si>
    <t>SD-851-276577-23559-14768</t>
  </si>
  <si>
    <t>SD-057-250116-501278-2809</t>
  </si>
  <si>
    <t>2025-01-16 12:37:03</t>
  </si>
  <si>
    <t>普通区域-临朐县-初家庄自然村-18264676065-300M-业务受理宽带-次数0-202501160000281337</t>
  </si>
  <si>
    <t>202501160000281337</t>
  </si>
  <si>
    <t>202501160000281337# 宽带账号:18264676065; 联系电话：18264676065，问题类型：此工单为群障修复工单，根据群障全量闭环修复管理要求，为确保客户网络通畅，请装维人员跟进修复网络问题，谢谢！ 
 群障标题：公告。故障描述：主干光纤断或OLT检测不到预期的光信号（LOS）主叫号码：18264676065.0;该号码仅供参考，请优先联系宽带账号。</t>
  </si>
  <si>
    <t>2025-01-16 12:39:58</t>
  </si>
  <si>
    <t>2025-01-16 12:40:25</t>
  </si>
  <si>
    <t>2025-01-16 14:27:09</t>
  </si>
  <si>
    <t>普通区域-临朐县-七贤孔村自然村-18763680128-300M-业务受理宽带-次数0-202501160000342146 一级督办</t>
  </si>
  <si>
    <t>202501160000342146</t>
  </si>
  <si>
    <t>2025-01-16 14:29:03</t>
  </si>
  <si>
    <t>2025-01-16 14:29:39</t>
  </si>
  <si>
    <t>SD-057-250116-057146-3711</t>
  </si>
  <si>
    <t>2025-01-16 14:20:20</t>
  </si>
  <si>
    <t>普通区域-昌邑市-苏郜村自然村-18763659367-300M-宽带上网投诉-次数0-20250116141901X341558917</t>
  </si>
  <si>
    <t>20250116141901X341558917</t>
  </si>
  <si>
    <t xml:space="preserve">【农村网络投诉】流程受理流水号：20250116141817187636593671090024
客户号码:18763659367
客户姓名:姚**
投诉地市:潍坊
来话流水:2025011614165769520859057
宽带账号:18763659367
宽带账号归属地市:潍坊
宽带账号归属区县:昌邑市
故障地址:潍坊昌邑市仓街镇苏郜村苏郜村自然村昌邑仓街苏郜村6号箱王城*********
联系电话:15806481826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14:17:43
具体故障现象:光猫亮红灯，将光纤线两头插紧，将弯折的位置捋直，
客户其他诉求:
</t>
  </si>
  <si>
    <t>2025-01-16 14:27:36</t>
  </si>
  <si>
    <t>2025-01-16 14:28:44</t>
  </si>
  <si>
    <t>SD-057-250116-382601-2822</t>
  </si>
  <si>
    <t>2025-01-16 12:38:28</t>
  </si>
  <si>
    <t>【调研】-普通区域-寿光市-北三里-15376685652-1000M-魔百和投诉-次数0-20250116123736X256775966</t>
  </si>
  <si>
    <t>20250116123736X256775966</t>
  </si>
  <si>
    <t>【农村网络投诉】流程受理流水号：20250116123556153766856521069027
客户号码:15376685652
客户姓名:刘**
投诉地市:潍坊
来话流水:2025011612351180320860389
宽带账号:15376685652
宽带账号归属地市:潍坊
宽带账号归属区县:寿光市
故障地址:潍坊寿光市圣城街道渤海路北三里北三里村2号箱*********
联系电话:15376685652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光功率:-20.80
故障大类:电视
故障细类:移动高清电视故障
携转原因:
故障时间:2025-01-16 12:36:30
魔百和单播/组播:组播
具体故障现象:电视提示网络类错误，
客户其他诉求:请尽快处理，谢谢。
魔百和单/组播：组播</t>
  </si>
  <si>
    <t>2025-01-16 12:40:36</t>
  </si>
  <si>
    <t>2025-01-16 12:40:52</t>
  </si>
  <si>
    <t>SD-057-250116-493670-3731</t>
  </si>
  <si>
    <t>2025-01-16 14:22:50</t>
  </si>
  <si>
    <t>普通区域-诸城市-金屋小区南区-18764602190-300M-宽带上网投诉-次数0-202501160000337818</t>
  </si>
  <si>
    <t>202501160000337818</t>
  </si>
  <si>
    <t>202501160000337818#宽带账号：18764602190；宽带地址：潍坊诸城市密州街道南外环金屋小区南区9号楼*********；客户来电反映移动高清无法观看，机顶盒开启状态不亮灯，要求上门，请协助处理，谢谢！联系电话：本机；联系人：先生；来电流水：2025011614164154520855632。</t>
  </si>
  <si>
    <t>2025-01-16 14:27:35</t>
  </si>
  <si>
    <t>2025-01-16 14:28:00</t>
  </si>
  <si>
    <t>SD-057-250116-731960-2779</t>
  </si>
  <si>
    <t>2025-01-16 12:34:40</t>
  </si>
  <si>
    <t>【重投】-普通区域-昌乐县-矿机花园-13516365076-100M-宽带上网投诉-次数0-202501160000280084</t>
  </si>
  <si>
    <t>202501160000280084</t>
  </si>
  <si>
    <t>202501160000280084#宽带账号：13516365076；宽带地址：潍坊昌乐县城关街道孤山街矿机花园24号楼*；客户来电反映宽带正常，电脑连接不上网络，要求上门，请协助处理，谢谢！联系电话：本机；联系人：先生；来电流水：2025011612281341920808967</t>
  </si>
  <si>
    <t>2025-01-16 12:37:23</t>
  </si>
  <si>
    <t>SD-057-250116-409361-2798</t>
  </si>
  <si>
    <t>2025-01-16 12:36:17</t>
  </si>
  <si>
    <t>普通区域-昌邑市-龙北小区-15965360988-300M-宽带上网投诉-次数0-202501160000281138</t>
  </si>
  <si>
    <t>202501160000281138</t>
  </si>
  <si>
    <t>202501160000281138#宽带账号：15965360988；联系电话：15965360988宽带地址：潍坊昌邑市龙池镇龙北村龙北小区；客户来电反映宽带网速很慢，要求上门处理, 来电流水：2025011612334757520850510</t>
  </si>
  <si>
    <t>2025-01-16 12:40:27</t>
  </si>
  <si>
    <t>2025-01-16 12:40:57</t>
  </si>
  <si>
    <t>SD-057-250116-618342-3767</t>
  </si>
  <si>
    <t>2025-01-16 14:26:51</t>
  </si>
  <si>
    <t>普通区域-临朐县-全福元小区-18453608833-1000M-业务受理宽带-次数0-202501160000340957</t>
  </si>
  <si>
    <t>202501160000340957</t>
  </si>
  <si>
    <t>202501160000340957# 宽带账号:18453608833; 联系电话：18453608833，问题类型：此工单为群障修复工单，根据群障全量闭环修复管理要求，为确保客户网络通畅，请装维人员跟进修复网络问题，谢谢！ 
 群障标题：公告。故障描述：潍坊临朐县全福元小区光缆故障，预估24小时恢复，请帮忙拦截,如有需要请联系片区装维师傅韩崇15706307608主叫号码：18453608833.0;该号码仅供参考，请优先联系宽带账号。</t>
  </si>
  <si>
    <t>2025-01-16 14:46:05</t>
  </si>
  <si>
    <t>2025-01-16 14:46:21</t>
  </si>
  <si>
    <t>SD-851-259457-20603-11131</t>
  </si>
  <si>
    <t>SD-057-250116-634517-3752</t>
  </si>
  <si>
    <t>2025-01-16 14:25:37</t>
  </si>
  <si>
    <t>普通区域-奎文区-中建大观天下（含一三期）-13686362138-200M-宽带上网投诉-次数0-202501160000337033</t>
  </si>
  <si>
    <t>2025-01-17 15:26:00</t>
  </si>
  <si>
    <t>202501160000337033</t>
  </si>
  <si>
    <t xml:space="preserve">202501160000337033# 宽带账号：13686362138；联系电话：13686362138宽带地址：13686362138；客户来电反映电视看不了，线上指导无法配合操作，要求上门处理, 来电流水：2025011614203975320807742
</t>
  </si>
  <si>
    <t>2025-01-16 14:39:09</t>
  </si>
  <si>
    <t>2025-01-16 14:39:50</t>
  </si>
  <si>
    <t>SD-851-256478-2567-9540</t>
  </si>
  <si>
    <t>SD-057-250116-045938-942</t>
  </si>
  <si>
    <t>2025-01-16 09:50:06</t>
  </si>
  <si>
    <t>普通区域-安丘市-龙耀锦都-15963453449-300M-魔百和投诉-次数0-20250116094741X614059370</t>
  </si>
  <si>
    <t>20250116094741X614059370</t>
  </si>
  <si>
    <t>流程受理流水号：20250116094625159634534491021173
客户号码:15963453449
客户姓名:卢**
投诉地市:潍坊
来话流水:2025011609341609320821881
宽带账号:15963453449
宽带账号归属地市:潍坊
宽带账号归属区县:安丘市
故障地址:潍坊安丘市兴安街道潍徐北路龙耀锦都龙耀锦都18号楼*********
联系电话:15963453449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光功率:-15.80
故障大类:宽带/电视
故障细类:移动高清电视故障(专席)
携转原因:
故障时间:2025-01-16 09:40:02
魔百和单播/组播:单播
具体故障现象:电视直播无法观看，电视恢复出厂设置无法观看，已线上指导未恢复，要求尽快处理
客户其他诉求:
魔百和单/组播：单播</t>
  </si>
  <si>
    <t>2025-01-16 09:55:57</t>
  </si>
  <si>
    <t>2025-01-16 09:56:21</t>
  </si>
  <si>
    <t>SD-852-287944-431-19139</t>
  </si>
  <si>
    <t>SD-057-250116-456389-3722</t>
  </si>
  <si>
    <t>2025-01-16 14:21:31</t>
  </si>
  <si>
    <t>80+普通-普通区域-安丘市-领世新城北区-15806496329-300M-宽带上网投诉-次数0-202501160000336208</t>
  </si>
  <si>
    <t>202501160000336208</t>
  </si>
  <si>
    <t>202501160000336208#宽带账号：15806496329；联系电话：15806496329；宽带地址：潍坊安丘市新安街道学府街领世新城北区111号楼；客户来电反映：电视无法观看，无信号，线上指导无法配合操作，要求上门处理, 来电流水：2025011614163978720855213</t>
  </si>
  <si>
    <t>2025-01-16 14:41:29</t>
  </si>
  <si>
    <t>2025-01-16 14:41:56</t>
  </si>
  <si>
    <t>SD-057-250116-829074-961</t>
  </si>
  <si>
    <t>2025-01-16 09:52:54</t>
  </si>
  <si>
    <t>80+金卡-普通区域-青州市-大益华府二期-15169596897-300M-宽带上网投诉-次数0-202501160000150531</t>
  </si>
  <si>
    <t>202501160000150531</t>
  </si>
  <si>
    <t>202501160000150531#15169596897客户来电表示宽带无法正常使用 线上排障不认可 要求师傅上门 请尽快处理 谢谢
联系人：先生 联系电话：19743283378 来电流水：2025011609475011120810153</t>
  </si>
  <si>
    <t>2025-01-16 10:01:11</t>
  </si>
  <si>
    <t>2025-01-16 10:02:15</t>
  </si>
  <si>
    <t>SD-057-250116-021564-1004</t>
  </si>
  <si>
    <t>2025-01-16 09:56:33</t>
  </si>
  <si>
    <t>【调研】-普通区域-临朐县-西安自然村-15966156940-300M-业务受理宽带-次数0-202501160000155411</t>
  </si>
  <si>
    <t>202501160000155411</t>
  </si>
  <si>
    <t>202501160000155411# 宽带账号:15966156940; 联系电话：15966156940，问题类型：此工单为群障修复工单，根据群障全量闭环修复管理要求，为确保客户网络通畅，请装维人员跟进修复网络问题，谢谢！ 
 群障标题：公告。故障描述：潍坊临朐县西安自然村光缆故障，预估24小时恢复，请帮忙拦截,如有需要请联系片区装维师傅高明月15706307570主叫号码：15966156940.0;该号码仅供参考，请优先联系宽带账号。</t>
  </si>
  <si>
    <t>2025-01-16 10:00:20</t>
  </si>
  <si>
    <t>2025-01-16 10:01:04</t>
  </si>
  <si>
    <t>SD-851-298422-11597-22632</t>
  </si>
  <si>
    <t>SD-057-250116-304926-952</t>
  </si>
  <si>
    <t>2025-01-16 09:51:29</t>
  </si>
  <si>
    <t>普通区域-诸城市-明诚园市场沿街-15153673586-300M-宽带延伸服务-次数0-202501160000151522</t>
  </si>
  <si>
    <t>202501160000151522</t>
  </si>
  <si>
    <t xml:space="preserve">202501160000151522#流程受理流水号：20250116095030151536735861022345
客户号码:15153673586
客户姓名:宋**
投诉地市:潍坊
来话流水:2025011609494019220836045
宽带账号:15153673586
宽带账号归属地市:潍坊
宽带账号归属区县:诸城市
故障地址:潍坊诸城市龙都街道纺织街明诚园市场沿街中心街东一楼5#箱*********
联系电话:15153673586
联系人:女士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故障时间:2025-01-16 09:50:56
具体故障现象:新增加一根网线，
</t>
  </si>
  <si>
    <t>2025-01-16 09:57:21</t>
  </si>
  <si>
    <t>SD-851-322688-3942-17678</t>
  </si>
  <si>
    <t>SD-057-250116-703518-938</t>
  </si>
  <si>
    <t>2025-01-16 09:50:00</t>
  </si>
  <si>
    <t>普通区域-寿光市-殷家-13188861549-500M-宽带上网投诉-次数0-202501160000150011</t>
  </si>
  <si>
    <t>202501160000150011</t>
  </si>
  <si>
    <t xml:space="preserve">202501160000150011#宽带帐号：13188861549宽带地址；潍坊寿光市田马殷家村殷家13号箱*****，客户来电反映表示移动高清无法观看，客户不配合线上指导，要求尽快上门，谢谢！联系电话：13188861549联系人：男士；来电流水：2025011609473941420807627
</t>
  </si>
  <si>
    <t>2025-01-16 09:52:01</t>
  </si>
  <si>
    <t>2025-01-16 09:52:21</t>
  </si>
  <si>
    <t>SD-851-231873-18806-25163</t>
  </si>
  <si>
    <t>SD-057-250116-918657-1018</t>
  </si>
  <si>
    <t>2025-01-16 09:57:09</t>
  </si>
  <si>
    <t>【调研】-普通区域-安丘市-毛家庄村自然村-15065688390-300M-宽带上网投诉-次数0-202501160000155793</t>
  </si>
  <si>
    <t>202501160000155793</t>
  </si>
  <si>
    <t xml:space="preserve">202501160000155793#客户来电反映宽带无法使用 老人在家  要求维修人员上门维修，请尽快协助处理，谢谢
</t>
  </si>
  <si>
    <t>2025-01-16 10:02:01</t>
  </si>
  <si>
    <t>2025-01-16 10:02:17</t>
  </si>
  <si>
    <t>SD-057-250116-108674-1001</t>
  </si>
  <si>
    <t>2025-01-16 09:56:30</t>
  </si>
  <si>
    <t>80+银卡-普通区域-诸城市-龙都现代城二期-18264499566-200M-业务受理宽带-次数0-202501160000156189</t>
  </si>
  <si>
    <t>2025-01-17 09:57:00</t>
  </si>
  <si>
    <t>202501160000156189</t>
  </si>
  <si>
    <t>202501160000156189# 宽带账号:18264499566; 联系电话：18264499566，问题类型：此工单为群障修复工单，根据群障全量闭环修复管理要求，为确保客户网络通畅，请装维人员跟进修复网络问题，谢谢！ 
 群障标题：公告。故障描述：潍坊诸城市龙都现代城二期光缆故障，预估24小时恢复，请帮忙拦截,如有需要请联系片区装维师傅丁路军15706307959主叫号码：18264499566.0;该号码仅供参考，请优先联系宽带账号。</t>
  </si>
  <si>
    <t>2025-01-16 10:11:02</t>
  </si>
  <si>
    <t>2025-01-16 10:11:25</t>
  </si>
  <si>
    <t>SD-057-250116-569701-2792</t>
  </si>
  <si>
    <t>2025-01-16 12:35:48</t>
  </si>
  <si>
    <t>【调研】-80+普通-普通区域-昌邑市-海之郡-15006626166-300M-魔百和投诉-次数0-20250116123308X988552245</t>
  </si>
  <si>
    <t>20250116123308X988552245</t>
  </si>
  <si>
    <t>【预处理派单】宽带账号：15006626166，宽带地址： 潍坊昌邑市城区北海路海之郡11B号楼*********，故障现象：，故障现象类型：，客户诉求：机顶盒不通电  电源开关，电源线  插排，联系电话：15006626166，通话流水：2025011612294287520820693。接入方式：，当前是否在线：，端到端诊断结果：，是否智能网关：，光功率。,单组播状态:单播</t>
  </si>
  <si>
    <t>2025-01-16 12:41:47</t>
  </si>
  <si>
    <t>2025-01-16 12:42:06</t>
  </si>
  <si>
    <t>SD-851-305094-8958-3421</t>
  </si>
  <si>
    <t>SD-057-250116-806975-3223</t>
  </si>
  <si>
    <t>2025-01-16 13:26:32</t>
  </si>
  <si>
    <t>普通区域-青州市-青州益都北河东养殖区（小微）-15095281802-300M-宽带延伸服务-次数0-202501160000303956</t>
  </si>
  <si>
    <t>202501160000303956</t>
  </si>
  <si>
    <t xml:space="preserve">202501160000303956#流程受理流水号：20250116132320150952818021077895
客户号码:15095281802
客户姓名:陈**
投诉地市:潍坊
来话流水:2025011613230357120895860
宽带账号:15095281802
宽带账号归属地市:潍坊
宽带账号归属区县:青州市
故障地址:潍坊青州市益都街道北河东村青州益都北河东养殖区（小微）H3号箱外墙*********
联系电话:15095281802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故障时间:2025-01-16 13:24:34
具体故障现象:网线断掉，需要重新扯网线
</t>
  </si>
  <si>
    <t>2025-01-16 13:28:03</t>
  </si>
  <si>
    <t>2025-01-16 13:28:26</t>
  </si>
  <si>
    <t>SD-851-269557-23882-29996</t>
  </si>
  <si>
    <t>SD-057-250116-645731-4817</t>
  </si>
  <si>
    <t>2025-01-16 16:30:59</t>
  </si>
  <si>
    <t>普通区域-临朐县-五井四中家属院-13505363457-200M-业务受理宽带-次数0-202501160000434624</t>
  </si>
  <si>
    <t>2025-01-17 16:31:00</t>
  </si>
  <si>
    <t>202501160000434624</t>
  </si>
  <si>
    <t>202501160000434624#用户称潍坊临朐县五井镇人民政府仲临路五井四中家属院南楼*********
宽带不能使用，要求尽快维修请处理谢谢！</t>
  </si>
  <si>
    <t>2025-01-16 16:33:40</t>
  </si>
  <si>
    <t>2025-01-16 16:34:17</t>
  </si>
  <si>
    <t>SD-057-250116-014572-4808</t>
  </si>
  <si>
    <t>2025-01-16 16:30:24</t>
  </si>
  <si>
    <t>80+银卡-普通区域-寒亭区-埠头子村自然村-13455619333-200M-宽带延伸服务-次数0-202501160000435323</t>
  </si>
  <si>
    <t>202501160000435323</t>
  </si>
  <si>
    <t xml:space="preserve">202501160000435323#流程受理流水号：20250116162831134556193331123891
客户号码:13455619333
客户姓名:王**
投诉地市:潍坊
来话流水:2025011616252099320856232
宽带账号:13455619333
宽带账号归属地市:潍坊
宽带账号归属区县:寒亭区
故障地址:潍坊寒亭区双杨镇埠头子村埠头子村自然村埠头子村31号箱**
联系电话:13455619333
联系人:先生/女士
工单紧急程度:一般
是否有升级投诉倾向:否
是否重复投诉:否
是否携转意向:否
是否投诉倾向:否
是否智能网关:智能网关
当前是否在线:是
接入方式:FTTH
是否质差终端:无质差信息
光功率:-20.91
故障大类:宽带/电视
故障细类:宽带延伸服务
携转原因:
故障时间:2025-01-16 16:29:07
具体故障现象:要求师傅带一根高清线和遥控器，请协助处理，谢谢
</t>
  </si>
  <si>
    <t>2025-01-16 16:32:05</t>
  </si>
  <si>
    <t>SD-851-318880-9215-9022</t>
  </si>
  <si>
    <t>SD-057-250116-468512-4879</t>
  </si>
  <si>
    <t>2025-01-16 16:35:51</t>
  </si>
  <si>
    <t>80+白金-(目标)普通区域-昌邑市-西营村自然村-15953662919-300M-宽带上网投诉-次数0-202501160000436565</t>
  </si>
  <si>
    <t>2025-01-17 17:36:00</t>
  </si>
  <si>
    <t>202501160000436565</t>
  </si>
  <si>
    <t>202501160000436565#宽带账号：15953662919；宽带地址：潍坊昌邑市青乡镇灶户村灶户自然村5号箱徐高德*********；客户来电反映移动高清故障，客户不配合排障，要求上门，请协助处理，谢谢！联系电话：本机；联系人：先生；来电流水：2025011616315024520846511</t>
  </si>
  <si>
    <t>2025-01-16 16:41:54</t>
  </si>
  <si>
    <t>2025-01-16 16:42:35</t>
  </si>
  <si>
    <t>SD-057-250116-162304-4831</t>
  </si>
  <si>
    <t>2025-01-16 16:32:20</t>
  </si>
  <si>
    <t>普通区域-潍城区-潍坊妇幼保健院老院区（小微）-13070770739-300M-宽带上网投诉-次数0-20250116163057X257747289</t>
  </si>
  <si>
    <t>2025-01-17 17:33:00</t>
  </si>
  <si>
    <t>20250116163057X257747289</t>
  </si>
  <si>
    <t xml:space="preserve">流程受理流水号：20250116163016130707707391124371
客户号码:13070770739
客户姓名:聂**
投诉地市:潍坊
来话流水:2025011616235974020837022
宽带账号:13070770739
宽带账号归属地市:潍坊
宽带账号归属区县:潍城区
故障地址:潍坊潍城区南关街道青年路中金国际J中金国际3号楼*********
联系电话:13070770739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16:30:31
具体故障现象:打不开网页，
客户其他诉求:要求加急维修
</t>
  </si>
  <si>
    <t>2025-01-16 16:35:38</t>
  </si>
  <si>
    <t>2025-01-16 16:36:04</t>
  </si>
  <si>
    <t>SD-852-313824-1908-24824</t>
  </si>
  <si>
    <t>SD-057-250116-590372-1020</t>
  </si>
  <si>
    <t>2025-01-16 09:57:27</t>
  </si>
  <si>
    <t>【调研】-80+银卡-(目标)普通区域-诸城市-盛华国际二期-15063668822-100M-魔百和投诉-次数0-202501160000156038</t>
  </si>
  <si>
    <t>2025-01-17 10:58:00</t>
  </si>
  <si>
    <t>202501160000156038</t>
  </si>
  <si>
    <t>202501160000156038#流程受理流水号：20250116095630150636688221024119
客户号码:15063668822
客户姓名:王**
投诉地市:潍坊
来话流水:2025011609545571220810416
宽带账号:15063668822
宽带账号归属地市:潍坊
宽带账号归属区县:诸城市
故障地址:潍坊诸城市密州街道东坡街盛华国际二期2号楼*********
联系电话:15063668822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光功率:-19.17
故障大类:宽带/电视
故障细类:移动高清电视故障
携转原因:
故障时间:2025-01-16 09:53:55
魔百和单播/组播:组播
具体故障现象:客户来电表示遥控器无法正常使用，其他都是正常的
客户其他诉求:
魔百和单/组播：组播;宽带小区$[盛华国际二期]$</t>
  </si>
  <si>
    <t>2025-01-16 10:01:20</t>
  </si>
  <si>
    <t>2025-01-16 10:01:48</t>
  </si>
  <si>
    <t>SD-057-250116-312568-4917</t>
  </si>
  <si>
    <t>2025-01-16 16:37:40</t>
  </si>
  <si>
    <t>【调研】-(目标)普通区域-青州市-孟家庄-13465363136-100M-业务受理宽带-次数0-202501160000439607</t>
  </si>
  <si>
    <t>2025-01-17 16:38:00</t>
  </si>
  <si>
    <t>202501160000439607</t>
  </si>
  <si>
    <t>202501160000439607# 宽带账号:13465363136; 联系电话：13465363136，问题类型：此工单为群障修复工单，根据群障全量闭环修复管理要求，为确保客户网络通畅，请装维人员跟进修复网络问题，谢谢！ 
 群障标题：公告。故障描述：潍坊青州市孟家庄光缆故障，预估24小时恢复，请帮忙拦截,如有需要请联系片区装维师傅郭金凯15706307623主叫号码：13465363136.0;该号码仅供参考，请优先联系宽带账号。</t>
  </si>
  <si>
    <t>2025-01-16 16:43:24</t>
  </si>
  <si>
    <t>SD-851-289114-5075-17050</t>
  </si>
  <si>
    <t>SD-057-250116-769052-4899</t>
  </si>
  <si>
    <t>2025-01-16 16:37:05</t>
  </si>
  <si>
    <t>(目标)普通区域-安丘市-冢子坡村自然村-18753681695-200M-业务受理宽带-次数0-202501160000438292</t>
  </si>
  <si>
    <t>202501160000438292</t>
  </si>
  <si>
    <t>202501160000438292# 宽带账号:18753681695; 联系电话：18753681695，问题类型：此工单为群障修复工单，根据群障全量闭环修复管理要求，为确保客户网络通畅，请装维人员跟进修复网络问题，谢谢！ 
 群障标题：公告。故障描述：冢子坡村自然村主叫号码：18753681695.0;该号码仅供参考，请优先联系宽带账号。</t>
  </si>
  <si>
    <t>2025-01-16 17:07:49</t>
  </si>
  <si>
    <t>SD-057-250116-125738-1016</t>
  </si>
  <si>
    <t>2025-01-16 09:56:56</t>
  </si>
  <si>
    <t>普通区域-昌邑市-西玉皇庙村自然村-15866535138-200M-业务受理宽带-次数0-202501160000157282</t>
  </si>
  <si>
    <t>202501160000157282</t>
  </si>
  <si>
    <t>202501160000157282# 宽带账号:15866535138; 联系电话：15866535138，问题类型：此工单为群障修复工单，根据群障全量闭环修复管理要求，为确保客户网络通畅，请装维人员跟进修复网络问题，谢谢！ 
 群障标题：公告。故障描述：主干光纤断或OLT检测不到预期的光信号（LOS）主叫号码：15866535138.0;该号码仅供参考，请优先联系宽带账号。</t>
  </si>
  <si>
    <t>2025-01-16 10:03:14</t>
  </si>
  <si>
    <t>2025-01-16 10:04:15</t>
  </si>
  <si>
    <t>SD-057-250116-526840-1029</t>
  </si>
  <si>
    <t>2025-01-16 09:59:16</t>
  </si>
  <si>
    <t>【调研】-普通区域-潍城区-步家村自然村-17867161192-500M-宽带上网投诉-次数0-20250116095808X688246836</t>
  </si>
  <si>
    <t>20250116095808X688246836</t>
  </si>
  <si>
    <t xml:space="preserve">【农村网络投诉】流程受理流水号：20250116095508178671611921023688
客户号码:17867161192
客户姓名:吴**
投诉地市:潍坊
来话流水:2025011609544483020807812
宽带账号:17867161192
宽带账号归属地市:潍坊
宽带账号归属区县:潍城区
故障地址:潍坊潍城区军埠口综合项目区步家村步家村自然村扩1+号箱*********
联系电话:18553649888
联系人:先生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故障时间:2025-01-16 09:55:25
具体故障现象:打不开网页，
客户其他诉求:
</t>
  </si>
  <si>
    <t>2025-01-16 10:01:56</t>
  </si>
  <si>
    <t>2025-01-16 10:09:05</t>
  </si>
  <si>
    <t>SD-057-250116-795246-975</t>
  </si>
  <si>
    <t>2025-01-16 09:54:18</t>
  </si>
  <si>
    <t>【调研】-80+金卡-普通区域-昌乐县-赵家庄村自然村-13561438881-1000M-宽带上网投诉-次数0-202501160000151697</t>
  </si>
  <si>
    <t>202501160000151697</t>
  </si>
  <si>
    <t>202501160000151697#宽带账号：13561438881；宽带地址：潍坊昌乐县朱刘街道赵家庄村赵家庄村自然村赵家庄村15#（刘怀智；客户来电反映宽带/无法上网****，客户不在现场，客户不配合排障，要求师傅上门，请协助处理，谢谢！联系电话：本机；联系人先生；来电流水：2025011609522984320876429</t>
  </si>
  <si>
    <t>2025-01-16 10:01:51</t>
  </si>
  <si>
    <t>2025-01-16 10:02:27</t>
  </si>
  <si>
    <t>SD-851-315468-16422-3473</t>
  </si>
  <si>
    <t>SD-057-250116-310624-4904</t>
  </si>
  <si>
    <t>2025-01-16 16:37:14</t>
  </si>
  <si>
    <t>普通区域-潍城区-广丰特艺城-13853615551-100M-业务受理宽带-次数0-202501160000439482</t>
  </si>
  <si>
    <t>202501160000439482</t>
  </si>
  <si>
    <t>202501160000439482# 宽带账号:13853615551; 联系电话：13853615551，问题类型：此工单为群障修复工单，根据群障全量闭环修复管理要求，为确保客户网络通畅，请装维人员跟进修复网络问题，谢谢！ 
 群障标题：公告。故障描述：潍坊潍城区广丰特艺城光缆故障，预估24小时恢复，请帮忙拦截,如有需要请联系片区装维师傅张传阳15706307885主叫号码：13853615551.0;该号码仅供参考，请优先联系宽带账号。</t>
  </si>
  <si>
    <t>2025-01-16 17:18:18</t>
  </si>
  <si>
    <t>SD-057-250116-961472-3227</t>
  </si>
  <si>
    <t>【重投】-普通区域-青州市-袁路村-15005365050-200M-业务受理宽带-次数0-202501160000302974</t>
  </si>
  <si>
    <t>202501160000302974</t>
  </si>
  <si>
    <t xml:space="preserve">202501160000302974#宽带无法上网
联系人：先生 联系电话：本机 录音流水：2025011613233183820899182
请协助处理，谢谢。
</t>
  </si>
  <si>
    <t>2025-01-16 13:28:10</t>
  </si>
  <si>
    <t>SD-057-250116-259436-3201</t>
  </si>
  <si>
    <t>2025-01-16 13:23:18</t>
  </si>
  <si>
    <t>80+普通-普通区域-青州市-大桥刘村-15853623377-100M-宽带上网投诉-次数0-20250116132153X913959390</t>
  </si>
  <si>
    <t>20250116132153X913959390</t>
  </si>
  <si>
    <t xml:space="preserve">【农村网络投诉】流程受理流水号：20250116131838158536233771077017
客户号码:15853623377
客户姓名:郭**
投诉地市:潍坊
来话流水:2025011613173222420856547
宽带账号:15853623377
宽带账号归属地市:潍坊
宽带账号归属区县:青州市
故障地址:潍坊青州市弥河镇大桥刘村大桥刘村青州市弥河镇大桥刘1号箱（村西蔡建民）*********
联系电话:15253623633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13:19:55
具体故障现象:光猫亮红灯，
客户其他诉求:要求上门维修并且想把网络挪到另外一个房间
</t>
  </si>
  <si>
    <t>2025-01-16 13:25:13</t>
  </si>
  <si>
    <t>2025-01-16 13:25:51</t>
  </si>
  <si>
    <t>SD-057-250116-860392-4623</t>
  </si>
  <si>
    <t>2025-01-16 16:08:02</t>
  </si>
  <si>
    <t>普通区域-坊子区-沟西农贸市场-13606469348-300M-宽带上网投诉-次数0-20250116160553X753799349</t>
  </si>
  <si>
    <t>2025-01-17 17:09:00</t>
  </si>
  <si>
    <t>20250116160553X753799349</t>
  </si>
  <si>
    <t xml:space="preserve">流程受理流水号：20250116160356136064693481117404
客户号码:13606469348
客户姓名:郑**
投诉地市:潍坊
来话流水:2025011616004197220808091
宽带账号:13606469348
宽带账号归属地市:潍坊
宽带账号归属区县:坊子区
故障地址:潍坊坊子区凤凰街办凤凰大街沟西农贸市场1号箱黄焖鸡米饭外墙*********
联系电话:15624150442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故障细类:宽带无法上网(专席)
携转原因:
故障时间:2025-01-16 16:09:48
具体故障现象:无法上网，
客户其他诉求:
</t>
  </si>
  <si>
    <t>2025-01-16 16:12:07</t>
  </si>
  <si>
    <t>2025-01-16 16:12:22</t>
  </si>
  <si>
    <t>SD-851-295237-4800-4421</t>
  </si>
  <si>
    <t>SD-057-250116-295718-4595</t>
  </si>
  <si>
    <t>2025-01-16 16:05:24</t>
  </si>
  <si>
    <t>80+银卡-普通区域-诸城市-市泊子-18765177260-500M-魔百和投诉-次数0-202501160000414663</t>
  </si>
  <si>
    <t>2025-01-17 17:06:00</t>
  </si>
  <si>
    <t>202501160000414663</t>
  </si>
  <si>
    <t>202501160000414663#【已关注中国移动10086微信公众号】流程受理流水号：20250116160418187651772601117508
客户号码:18765177260
客户姓名:史**
投诉地市:潍坊
来话流水:2025011615495048620851254
宽带账号:18765177260
宽带账号归属地市:潍坊
宽带账号归属区县:诸城市
故障地址:潍坊诸城市百尺河镇市泊子村市泊子市泊子村东南7#箱*********
联系电话:15588662002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故障细类:移动高清电视故障(专席)
携转原因:
故障时间:2025-01-16 16:04:33
魔百和单播/组播:单播
具体故障现象:电视直播或点播无法观看，拔插网线，配置网络重启未恢复
客户其他诉求:请处理，谢谢
魔百和单/组播：单播;宽带小区$[市泊子]$</t>
  </si>
  <si>
    <t>2025-01-16 16:08:01</t>
  </si>
  <si>
    <t>2025-01-16 16:08:31</t>
  </si>
  <si>
    <t>SD-057-250116-127935-4636</t>
  </si>
  <si>
    <t>2025-01-16 16:09:58</t>
  </si>
  <si>
    <t>80+金卡-普通区域-寿光市-屯西新村-13863693981-300M-宽带上网投诉-次数0-202501160000418368</t>
  </si>
  <si>
    <t>2025-01-17 17:10:00</t>
  </si>
  <si>
    <t>202501160000418368</t>
  </si>
  <si>
    <t>202501160000418368#流程受理流水号：20250116160759138636939811118487
客户号码:13863693981
客户姓名:葛**
投诉地市:潍坊
来话流水:2025011616064711120894881
宽带账号:13863693981
宽带账号归属地市:潍坊
宽带账号归属区县:寿光市
故障地址:潍坊寿光市洛城街道农圣街屯西新村3号楼*********
联系电话:13863693981
联系人:先生/女士
工单紧急程度:紧急
是否有升级投诉倾向:否
是否重复投诉:否
是否携转意向:否
是否投诉倾向:否
是否智能网关:智能网关
当前是否在线:否
接入方式:FTTH
端到端诊断结果:客户侧设备问题
是否质差终端:无质差信息
光功率:无
故障大类:宽带/电视
故障细类:宽带无法上网(专席)
携转原因:
故障时间:2025-01-16 16:08:34
具体故障现象:打不开网页，
客户其他诉求:谢谢
;宽带小区$[屯西新村]$</t>
  </si>
  <si>
    <t>2025-01-16 16:29:57</t>
  </si>
  <si>
    <t>2025-01-16 16:30:48</t>
  </si>
  <si>
    <t>SD-057-250116-896504-4574</t>
  </si>
  <si>
    <t>2025-01-16 16:02:38</t>
  </si>
  <si>
    <t>【调研】-80+普通-普通区域--null--宽带上网投诉-次数0-202501150000554018</t>
  </si>
  <si>
    <t>2025-01-17 17:03:00</t>
  </si>
  <si>
    <t>202501150000554018</t>
  </si>
  <si>
    <t>202501150000554018#*YWDZ01
服务号码：13406466997，
号码归属地：潍坊昌邑 ，
请查原因；
用户品牌：全球通；
是否外呼开通：否；
客户质疑：98元及以上套餐，享0元移动高清，协议24个月，
接触录音流水号：2025011520063123620846659；联系电话：13406466997；
受理明细：536180811924954287，争议业务名称：98元及以上套餐，享0元移动高清，协议24个月，刘**，13406466997，产品变更，2018-08-11 11:54:13,(f611000m)，昌邑-利民街营业厅(SD.LF.06.01.01)；
备注：客户来电表示办理了电视机顶盒 但是家里一直没有设备 要求记录上报;宽带小区$[一品苑]$</t>
  </si>
  <si>
    <t>2025-01-17 17:28:39</t>
  </si>
  <si>
    <t>2025-01-16 16:02:47</t>
  </si>
  <si>
    <t>【调研】-普通区域-奎文区-中南熙悦-18805362927-500M-宽带上网投诉-次数0-202501160000410446 一级督办</t>
  </si>
  <si>
    <t>202501160000410446</t>
  </si>
  <si>
    <t>2025-01-16 16:05:02</t>
  </si>
  <si>
    <t>2025-01-16 16:05:46</t>
  </si>
  <si>
    <t>SD-057-250116-502836-4601</t>
  </si>
  <si>
    <t>2025-01-16 16:06:43</t>
  </si>
  <si>
    <t>80+钻石-普通区域-奎文区-茂华爱琴海-13791666181-1000M-魔百和投诉-次数0-202501160000414177</t>
  </si>
  <si>
    <t>2025-01-17 17:07:00</t>
  </si>
  <si>
    <t>202501160000414177</t>
  </si>
  <si>
    <t>202501160000414177#【已关注中国移动10086微信公众号】流程受理流水号：20250116160606137916661811118012
客户号码:13791666181
客户姓名:鞠**
投诉地市:潍坊
来话流水:2025011616054594820880122
宽带账号:13791666181
宽带账号归属地市:潍坊
宽带账号归属区县:奎文区
故障地址:潍坊奎文区北苑街道四平路茂华爱琴海36号楼*********
联系电话:13791666181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故障细类:移动高清电视故障
携转原因:
故障时间:2025-01-16 16:06:16
魔百和单播/组播:组播
具体故障现象:无信号
客户其他诉求:
魔百和单/组播：组播;宽带小区$[茂华爱琴海]$</t>
  </si>
  <si>
    <t>2025-01-16 16:11:37</t>
  </si>
  <si>
    <t>2025-01-16 16:11:54</t>
  </si>
  <si>
    <t>SD-851-285466-21141-14250</t>
  </si>
  <si>
    <t>SD-057-250116-376825-4572</t>
  </si>
  <si>
    <t>2025-01-16 16:02:29</t>
  </si>
  <si>
    <t>普通区域-临朐县-富华家园-13869642360-300M-宽带上网投诉-次数0-202501160000409026</t>
  </si>
  <si>
    <t>202501160000409026</t>
  </si>
  <si>
    <t>202501160000409026#宽带账号：13869642360；宽带地址：潍坊临朐县城关街道民主路富华家园3号楼；客户来电反映电视无法观看，提示错误2002，销户开户不管用，按遥控器设置键也没反应，要求上门维修，请协助处理，谢谢！联系电话：13869642360；联系人：女士</t>
  </si>
  <si>
    <t>2025-01-16 16:06:03</t>
  </si>
  <si>
    <t>2025-01-16 16:06:28</t>
  </si>
  <si>
    <t>SD-057-250116-916024-4881</t>
  </si>
  <si>
    <t>2025-01-16 16:35:56</t>
  </si>
  <si>
    <t>【调研】-普通区域-安丘市-金稻园-13583678839-300M-魔百和投诉-次数0-202501160000438471</t>
  </si>
  <si>
    <t>202501160000438471</t>
  </si>
  <si>
    <t>202501160000438471#流程受理流水号：20250116163503135836788391125608
客户号码:13583678839
客户姓名:梁**
投诉地市:潍坊
来话流水:2025011616290445820808278
宽带账号:13583678839
宽带账号归属地市:潍坊
宽带账号归属区县:安丘市
故障地址:潍坊安丘市新安街道秀水街金稻园迁2号楼*********
联系电话:13583678839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光功率:-20.91
故障大类:宽带/电视
故障细类:移动高清电视故障(专席)
携转原因:
故障时间:2025-01-16 16:35:23
魔百和单播/组播:单播
具体故障现象:电视机提示无信号，
客户其他诉求:谢谢
魔百和单/组播：单播;宽带小区$[金稻园]$</t>
  </si>
  <si>
    <t>2025-01-16 16:37:07</t>
  </si>
  <si>
    <t>2025-01-16 16:37:36</t>
  </si>
  <si>
    <t>SD-852-268205-2189-23207</t>
  </si>
  <si>
    <t>SD-057-250116-679024-5323</t>
  </si>
  <si>
    <t>2025-01-16 17:20:31</t>
  </si>
  <si>
    <t>普通区域--null--宽带上网投诉-次数0-20250116171916X156371510</t>
  </si>
  <si>
    <t>2025-01-17 18:21:00</t>
  </si>
  <si>
    <t>20250116171916X156371510</t>
  </si>
  <si>
    <t xml:space="preserve">流程受理流水号：20250116171821182644251791136637
客户号码:18264425179
客户姓名:杨**
投诉地市:潍坊
来话流水:2025011617101794320860968
宽带账号:18264425179
账号归属区县:寿光市蓝梦手机店
联系电话:18264425179
联系人:先生/女士
宽带地址:潍坊
工单紧急程度:非常紧急
是否投诉倾向:否
是否重复投诉:否
是否携转意向:否
是否有升级投诉倾向:是
*业务名称:业务融合开机流程宽带+全光WiFi+OTT+FTTR组网
投诉内容:手机号码：18264425179，【问题描述】客户已办理宽带业务，有开通单，要求装维尽快联系上门，请处理，谢谢。联系电话：18264425179，联系人：先生/女士，录音流水号：2025011617101794320860968。
在途开通单信息：536250104098029676，18264425179，2025-01-04 10:13:47，业务融合开机流程宽带+全光WiFi+OTT+FTTR组网，处理中，施工预约客户要求今天晚上必须安装上，不然就12315，总部投诉，谢谢
是否到厅:否
业务名称:业务融合开机流程宽带+全光WiFi+OTT+FTTR组网
</t>
  </si>
  <si>
    <t>2025-01-16 17:48:19</t>
  </si>
  <si>
    <t>SD-057-250116-270931-5393</t>
  </si>
  <si>
    <t>2025-01-16 17:28:25</t>
  </si>
  <si>
    <t>普通区域-青州市-徐家桥村自然村-18763663372-300M-宽带延伸服务-次数0-202501160000478460</t>
  </si>
  <si>
    <t>202501160000478460</t>
  </si>
  <si>
    <t xml:space="preserve">202501160000478460#流程受理流水号：20250116172532187636633721138501
客户号码:18763663372
客户姓名:法*
投诉地市:潍坊
来话流水:2025011617240419920833468
宽带账号:18763663372
宽带账号归属地市:潍坊
宽带账号归属区县:青州市
故障地址:潍坊青州市云门山街道徐家桥村徐家桥村自然村云门山街道徐家桥村2号箱（村西北胡玉胜家后墙）*********
联系电话:18953621587
联系人:先生
工单紧急程度:一般
是否有升级投诉倾向:否
是否重复投诉:否
是否携转意向:否
是否投诉倾向:否
是否智能网关:智能网关
当前是否在线:是
接入方式:FTTH
是否质差终端:无质差信息
光功率:-21.80
故障大类:宽带/电视
故障细类:宽带延伸服务
携转原因:
故障时间:2025-01-16 17:26:37
具体故障现象:调测其它设备，更换遥控器
</t>
  </si>
  <si>
    <t>2025-01-16 17:39:54</t>
  </si>
  <si>
    <t>2025-01-16 17:40:16</t>
  </si>
  <si>
    <t>SD-057-250116-946152-4874</t>
  </si>
  <si>
    <t>2025-01-16 16:35:39</t>
  </si>
  <si>
    <t>【调研】-80+银卡-普通区域-寿光市-圣泰嘉园-18463655582-100M-宽带上网投诉-次数0-20250116163410X450825679</t>
  </si>
  <si>
    <t>20250116163410X450825679</t>
  </si>
  <si>
    <t xml:space="preserve">流程受理流水号：20250116163318184636555821125149
客户号码:18463655582
客户姓名:杨*
投诉地市:潍坊
来话流水:2025011616294591720817857
宽带账号:18463655582
宽带账号归属地市:潍坊
宽带账号归属区县:寿光市
故障地址:潍坊寿光市文家街道北环路圣泰嘉园16号楼1单元201
联系电话:13964662560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故障细类:宽带无法上网(专席)
携转原因:
故障时间:2025-01-16 16:37:56
具体故障现象:光猫灯正常但电脑手机无法上网，
客户其他诉求:
</t>
  </si>
  <si>
    <t>2025-01-16 16:36:52</t>
  </si>
  <si>
    <t>2025-01-16 16:37:57</t>
  </si>
  <si>
    <t>SD-057-250116-915237-4930</t>
  </si>
  <si>
    <t>2025-01-16 16:38:06</t>
  </si>
  <si>
    <t>普通区域-安丘市-涝洼子村自然村-15064661206-200M-魔百和投诉-次数0-20250116163509X509139853</t>
  </si>
  <si>
    <t>2025-01-17 17:39:00</t>
  </si>
  <si>
    <t>20250116163509X509139853</t>
  </si>
  <si>
    <t>【农村网络投诉】流程受理流水号：20250116163126150646612061124637
客户号码:15064661206
客户姓名:崔**
投诉地市:潍坊
来话流水:2025011616265203420877627
宽带账号:15064661206
宽带账号归属地市:潍坊
宽带账号归属区县:安丘市
故障地址:潍坊安丘市凌河镇涝洼子村涝洼子村自然村涝洼子村3号箱王学江*********
联系电话:15863261382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故障细类:移动高清电视故障(专席)
携转原因:
故障时间:2025-01-16 16:29:11
魔百和单播/组播:组播
具体故障现象:电视提示网络类错误，检查网线，重启机顶盒，设置网络
客户其他诉求:
魔百和单/组播：组播</t>
  </si>
  <si>
    <t>2025-01-16 16:39:58</t>
  </si>
  <si>
    <t>2025-01-16 16:40:42</t>
  </si>
  <si>
    <t>SD-057-250116-739456-4883</t>
  </si>
  <si>
    <t>2025-01-16 16:36:03</t>
  </si>
  <si>
    <t>(目标)普通区域-奎文区-景苑小区-15165618169-300M-宽带上网投诉-次数0-202501160000434879</t>
  </si>
  <si>
    <t>202501160000434879</t>
  </si>
  <si>
    <t>202501160000434879#受理号码 : 15165618169客户姓名 : 张**号码归属地 : 潍坊奎文 － 奎文用户品牌 : 全球通
用户来电反映自己家宽带无法使用，在线按照系统排查跟光猫设备有关，请协助处理，谢谢！
联系人：女士  联系电话：本机  录音流水：2025011616315018020846499</t>
  </si>
  <si>
    <t>2025-01-16 16:41:58</t>
  </si>
  <si>
    <t>2025-01-16 16:42:18</t>
  </si>
  <si>
    <t>SD-851-298033-12570-19069</t>
  </si>
  <si>
    <t>SD-057-250116-207945-4900</t>
  </si>
  <si>
    <t>80+银卡-普通区域-奎文区-东方太阳城-15095134394-200M-业务受理宽带-次数0-202501160000438498</t>
  </si>
  <si>
    <t>202501160000438498</t>
  </si>
  <si>
    <t>202501160000438498# 宽带账号:15095134394; 联系电话：15095134394，问题类型：此工单为群障修复工单，根据群障全量闭环修复管理要求，为确保客户网络通畅，请装维人员跟进修复网络问题，谢谢！ 
 群障标题：公告。故障描述：潍坊奎文区东方太阳城光缆故障，预估24小时恢复，请帮忙拦截,如有需要请联系片区装维师傅任峰15706366504主叫号码：15095134394.0;该号码仅供参考，请优先联系宽带账号。</t>
  </si>
  <si>
    <t>2025-01-16 16:39:50</t>
  </si>
  <si>
    <t>2025-01-16 16:40:30</t>
  </si>
  <si>
    <t>SD-851-229026-26674-11294</t>
  </si>
  <si>
    <t>2025-01-16 17:20:33</t>
  </si>
  <si>
    <t>80+普通-普通区域-寿光市-新龙工业园-13953614497-200M-宽带上网投诉-次数0-20250116171919X159412135 一级督办</t>
  </si>
  <si>
    <t>20250116171919X159412135</t>
  </si>
  <si>
    <t>2025-01-16 17:29:17</t>
  </si>
  <si>
    <t>2025-01-16 17:29:43</t>
  </si>
  <si>
    <t>SD-057-250116-609543-7286</t>
  </si>
  <si>
    <t>2025-01-16 21:09:05</t>
  </si>
  <si>
    <t>80+金卡-普通区域-安丘市-天虹花园E区-15265692470-1000M-宽带上网投诉-次数0-202501160000569527</t>
  </si>
  <si>
    <t>202501160000569527</t>
  </si>
  <si>
    <t>202501160000569527#客户来电反映电视无法正常观看，经查询客户侧为质差机顶盒终端，请协助上门更换终端并一并处理故障问题，谢谢！联系电话：本机；联系人：先生；来电流水： 
 2025011621044524020844351</t>
  </si>
  <si>
    <t>2025-01-16 21:15:39</t>
  </si>
  <si>
    <t>2025-01-16 21:16:14</t>
  </si>
  <si>
    <t>SD-057-250116-739218-2257</t>
  </si>
  <si>
    <t>2025-01-16 11:48:56</t>
  </si>
  <si>
    <t>【调研】-普通区域-安丘市-姜家庄子村自然村-15614627208-1000M-宽带上网投诉-次数0-202501160000254334</t>
  </si>
  <si>
    <t>202501160000254334</t>
  </si>
  <si>
    <t xml:space="preserve">202501160000254334#宽带账号：15614627208；宽带地址：潍坊安丘市管公镇姜家庄子村姜家庄子村自然村许健华西9号箱；客户来电反映电视无法观看，客户不在现场，无法配合线上指导，要求师傅上门，请协助处理，谢谢！联系电话：15864564816；联系人：先生；来电流水：2025011611440136520872863。 
</t>
  </si>
  <si>
    <t>2025-01-16 11:58:40</t>
  </si>
  <si>
    <t>2025-01-16 11:59:09</t>
  </si>
  <si>
    <t>SD-057-250116-928435-2194</t>
  </si>
  <si>
    <t>2025-01-16 11:44:42</t>
  </si>
  <si>
    <t>普通区域-临朐县-石河店自然村-1308165194502-300M-宽带上网投诉-次数0-20250116114357X377608180</t>
  </si>
  <si>
    <t>20250116114357X377608180</t>
  </si>
  <si>
    <t xml:space="preserve">【农村网络投诉】流程受理流水号：2025011611430513081651945021056880
客户号码:1308165194502
客户姓名:郭**
投诉地市:潍坊
来话流水:2025011611410435320834961
宽带账号:1308165194502
宽带账号归属地市:潍坊
宽带账号归属区县:临朐县
故障地址:潍坊临朐县冶源街道石河店石河店自然村石河店（扩容3次）51号箱沈名新（家旁线杆）*********
联系电话:13081651945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11:46:01
具体故障现象:提示网络无法连接，
客户其他诉求:客户来电要求尽快上门维修，谢谢
</t>
  </si>
  <si>
    <t>2025-01-16 11:46:47</t>
  </si>
  <si>
    <t>SD-851-266578-11686-22715</t>
  </si>
  <si>
    <t>SD-057-250116-579641-2261</t>
  </si>
  <si>
    <t>2025-01-16 11:49:20</t>
  </si>
  <si>
    <t>普通区域-昌邑市-采邑新新家园B区-13608956948-1000M-宽带延伸服务-次数0-202501160000255753</t>
  </si>
  <si>
    <t>202501160000255753</t>
  </si>
  <si>
    <t xml:space="preserve">202501160000255753#流程受理流水号：20250116114710136089569481058059
客户号码:13608956948
客户姓名:刘**
投诉地市:潍坊
来话流水:2025011611443312020879357
宽带账号:13608956948
宽带账号归属地市:潍坊
宽带账号归属区县:昌邑市
故障地址:潍坊昌邑市城区建设路采邑新新家园B区采邑新新家园B区11号楼*********
联系电话:17852572555
联系人:先生/女士
工单紧急程度:一般
是否有升级投诉倾向:否
是否重复投诉:否
是否携转意向:否
是否投诉倾向:否
是否智能网关:智能网关
当前是否在线:是
接入方式:FTTH
是否质差终端:无质差信息
光功率:-19.13
故障大类:宽带/电视
故障细类:宽带延伸服务
携转原因:
故障时间:2025-01-16 11:47:19
具体故障现象:客户要求房间新增加一根网线，宽带地址潍坊昌邑市城区建设路采邑新新家园B区采邑新新家园B区11号楼
</t>
  </si>
  <si>
    <t>2025-01-16 11:51:56</t>
  </si>
  <si>
    <t>2025-01-16 11:52:16</t>
  </si>
  <si>
    <t>SD-057-250116-985164-2216</t>
  </si>
  <si>
    <t>2025-01-16 11:46:39</t>
  </si>
  <si>
    <t>80+银卡-普通区域-奎文区-金鼎华府二期-15269619597-100M-宽带上网投诉-次数0-202501160000253536</t>
  </si>
  <si>
    <t>2025-01-17 12:47:00</t>
  </si>
  <si>
    <t>202501160000253536</t>
  </si>
  <si>
    <t xml:space="preserve">202501160000253536#流程受理流水号：20250116114551152696195971057663
客户号码:15269619597
客户姓名:杨**
投诉地市:潍坊
来话流水:2025011611452468420890071
宽带账号:15269619597
宽带账号归属地市:潍坊
宽带账号归属区县:奎文区
故障地址:潍坊奎文区北苑街道潍州路金鼎华府金鼎街3号楼*********
联系电话:15269619597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故障时间:2025-01-16 11:45:58
具体故障现象:网速慢卡顿，
客户其他诉求:提一下速度
</t>
  </si>
  <si>
    <t>2025-01-16 11:50:49</t>
  </si>
  <si>
    <t>2025-01-16 11:51:19</t>
  </si>
  <si>
    <t>SD-057-250116-408352-2227</t>
  </si>
  <si>
    <t>2025-01-16 11:47:02</t>
  </si>
  <si>
    <t>普通区域-诸城市-草屋自然村-13455614576-500M-宽带上网投诉-次数0-20250116114432X727815330</t>
  </si>
  <si>
    <t>20250116114432X727815330</t>
  </si>
  <si>
    <t xml:space="preserve">【农村网络投诉】流程受理流水号：20250116114407134556145761057166
客户号码:13455614576
客户姓名:迟**
投诉地市:潍坊
来话流水:2025011611414049120842626
宽带账号:13455614576
宽带账号归属地市:潍坊
宽带账号归属区县:诸城市
故障地址:潍坊诸城市桃林镇草屋草屋自然村草屋村中8号箱（李淑堂）*********
联系电话:15725679753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11:45:37
具体故障现象:光猫亮红灯，
客户其他诉求:
</t>
  </si>
  <si>
    <t>2025-01-16 11:51:27</t>
  </si>
  <si>
    <t>2025-01-16 11:52:12</t>
  </si>
  <si>
    <t>SD-057-250116-970485-7237</t>
  </si>
  <si>
    <t>2025-01-16 21:02:36</t>
  </si>
  <si>
    <t>80+银卡-普通区域-寿光市-西城首府-15169626028-500M-魔百和投诉-次数0-202501160000567999</t>
  </si>
  <si>
    <t>202501160000567999</t>
  </si>
  <si>
    <t>202501160000567999#【已关注中国移动10086微信公众号】流程受理流水号：20250116210113151696260281173806
客户号码:15169626028
客户姓名:赵**
投诉地市:潍坊
来话流水:2025011620563305420816053
宽带账号:15169626028
宽带账号归属地市:潍坊
宽带账号归属区县:寿光市
故障地址:潍坊寿光市文家街道菜都路西城首府1号楼*********
联系电话:13963634141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光功率:-20.80
故障大类:宽带/电视
故障细类:移动高清电视故障(专席)
携转原因:
故障时间:2025-01-16 21:01:34
魔百和单播/组播:组播
具体故障现象:电视机提示无信号，切换信号源插拔高清线未恢复
客户其他诉求:
魔百和单/组播：组播;宽带小区$[西城首府]$</t>
  </si>
  <si>
    <t>2025-01-16 21:04:05</t>
  </si>
  <si>
    <t>2025-01-16 21:04:26</t>
  </si>
  <si>
    <t>SD-851-245192-7963-16776</t>
  </si>
  <si>
    <t>SD-057-250116-976512-2236</t>
  </si>
  <si>
    <t>2025-01-16 11:47:16</t>
  </si>
  <si>
    <t>80+银卡-普通区域-奎文区-宝通陆号（多层）-13666367636-1000M-魔百和投诉-次数0-20250116114611X171381395</t>
  </si>
  <si>
    <t>20250116114611X171381395</t>
  </si>
  <si>
    <t>流程受理流水号：20250116114448136663676361057382
客户号码:13666367636
客户姓名:花*
投诉地市:潍坊
来话流水:2025011611434881720870171
宽带账号:13666367636
宽带账号归属地市:潍坊
宽带账号归属区县:高新
故障地址:潍坊高新高新城区宝通街宝通陆号（多层）40号楼*********
联系电话:18654709798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故障细类:移动高清电视故障(专席)
携转原因:
故障时间:2025-01-16 11:45:24
魔百和单播/组播:组播
具体故障现象:电视直播或点播无法观看，
客户其他诉求:请审核谢谢
魔百和单/组播：组播</t>
  </si>
  <si>
    <t>2025-01-16 11:50:01</t>
  </si>
  <si>
    <t>2025-01-16 11:50:18</t>
  </si>
  <si>
    <t>SD-851-305480-13269-25603</t>
  </si>
  <si>
    <t>SD-057-250116-528469-7228</t>
  </si>
  <si>
    <t>2025-01-16 21:00:00</t>
  </si>
  <si>
    <t>【调研】-80+金卡-普通区域-安丘市-祥安公寓-18453628555-1000M-魔百和投诉-次数0-202501160000569862</t>
  </si>
  <si>
    <t>202501160000569862</t>
  </si>
  <si>
    <t>202501160000569862#流程受理流水号：20250116205855184536285551173586
客户号码:18453628555
客户姓名:金**
投诉地市:潍坊
来话流水:2025011620575754720821031
宽带账号:18453628555
宽带账号归属地市:潍坊
宽带账号归属区县:安丘市
故障地址:潍坊安丘市兴安街道人民路祥安公寓2号楼*********
联系电话:18453628555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光功率:-20.36
故障大类:宽带/电视
故障细类:移动高清电视故障
携转原因:
故障时间:2025-01-16 20:59:24
魔百和单播/组播:单播
具体故障现象:电视提示网络类错误，明天下午
客户其他诉求:
魔百和单/组播：单播;宽带小区$[祥安公寓]$</t>
  </si>
  <si>
    <t>2025-01-16 21:03:46</t>
  </si>
  <si>
    <t>2025-01-16 21:04:07</t>
  </si>
  <si>
    <t>SD-851-236869-21861-8210</t>
  </si>
  <si>
    <t>SD-057-250116-564710-2158</t>
  </si>
  <si>
    <t>2025-01-16 11:40:42</t>
  </si>
  <si>
    <t>普通区域-青州市-王盘石-15910112085-200M-宽带上网投诉-次数0-202501160000247989</t>
  </si>
  <si>
    <t>2025-01-17 12:41:00</t>
  </si>
  <si>
    <t>202501160000247989</t>
  </si>
  <si>
    <t xml:space="preserve">202501160000247989#流程受理流水号：20250116113829159101120851055601
客户号码:15910112085
客户姓名:王**
投诉地市:潍坊
来话流水:2025011611380311520895704
宽带账号:15910112085
宽带账号归属地市:潍坊
宽带账号归属区县:青州市
故障地址:潍坊青州市谭坊镇王盘石王盘石1号箱（村南卫生室）*********
联系电话:15910112085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故障时间:2025-01-16 11:26:00
具体故障现象:提示网络无法连接，
客户其他诉求:客户侧为质差终端，要求上门更换终端并一并处理故障问题。
</t>
  </si>
  <si>
    <t>2025-01-16 11:43:21</t>
  </si>
  <si>
    <t>2025-01-16 11:43:43</t>
  </si>
  <si>
    <t>SD-057-250116-720431-107</t>
  </si>
  <si>
    <t>2025-01-16 08:34:44</t>
  </si>
  <si>
    <t>80+普通-普通区域-昌邑市-西苑新村-13793623373-1000M-宽带延伸服务-次数0-202501160000091605</t>
  </si>
  <si>
    <t>202501160000091605</t>
  </si>
  <si>
    <t xml:space="preserve">202501160000091605#流程受理流水号：20250116083415137936233731001356
客户号码:13793623373
客户姓名:阎**
投诉地市:潍坊
来话流水:2025011608334076620866070
宽带账号:13793623373
宽带账号归属地市:潍坊
宽带账号归属区县:昌邑市
故障地址:潍坊昌邑市城区富昌街西苑新村东二第七排*********
联系电话:13793623373
联系人:先生/女士
工单紧急程度:一般
是否有升级投诉倾向:否
是否重复投诉:否
是否携转意向:否
是否投诉倾向:否
是否智能网关:智能网关
当前是否在线:是
接入方式:FTTH
是否质差终端:无质差信息
光功率:-20.17
故障大类:宽带/电视
故障细类:宽带延伸服务
携转原因:
故障时间:2025-01-16 08:34:23
具体故障现象:新买路由器装维上门安装，
</t>
  </si>
  <si>
    <t>2025-01-16 08:43:53</t>
  </si>
  <si>
    <t>2025-01-16 08:44:13</t>
  </si>
  <si>
    <t>SD-851-307723-13544-6161</t>
  </si>
  <si>
    <t>SD-057-250116-407682-2162</t>
  </si>
  <si>
    <t>2025-01-16 11:41:06</t>
  </si>
  <si>
    <t>80+金卡-普通区域-潍城区-南小于河村自然村-13853615526-300M-魔百和投诉-次数0-20250116113830X710902804</t>
  </si>
  <si>
    <t>20250116113830X710902804</t>
  </si>
  <si>
    <t>【农村网络投诉】流程受理流水号：20250116113750138536155261055411
客户号码:13853615526
客户姓名:普**
投诉地市:潍坊
来话流水:2025011611372808320887969
宽带账号:13853615526
宽带账号归属地市:潍坊
宽带账号归属区县:潍城区
故障地址:潍坊潍城区经济开发区管理委员会南小于河村南小于河村自然村卫生室路南起300米22#*********
联系电话:13853615526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故障细类:移动高清电视故障
携转原因:
故障时间:2025-01-16 11:38:05
魔百和单播/组播:组播
具体故障现象:电视直播或点播无法观看，
客户其他诉求:
魔百和单/组播：组播</t>
  </si>
  <si>
    <t>2025-01-16 11:47:37</t>
  </si>
  <si>
    <t>2025-01-16 11:48:05</t>
  </si>
  <si>
    <t>SD-057-250116-986741-2214</t>
  </si>
  <si>
    <t>2025-01-16 11:46:36</t>
  </si>
  <si>
    <t>80+银卡-普通区域-寿光市-南马店村自然村-18753669544-300M-业务受理宽带-次数0-202501160000251186</t>
  </si>
  <si>
    <t>202501160000251186</t>
  </si>
  <si>
    <t>202501160000251186# 宽带账号:18753669544; 联系电话：18753669544，问题类型：此工单为群障修复工单，根据群障全量闭环修复管理要求，为确保客户网络通畅，请装维人员跟进修复网络问题，谢谢！ 
 群障标题：公告。故障描述：潍坊寿光市南马店村自然村光缆故障，预估24小时恢复，请帮忙拦截,如有需要请联系片区装维师傅白小明15706307731主叫号码：18753669544.0;该号码仅供参考，请优先联系宽带账号。</t>
  </si>
  <si>
    <t>2025-01-16 11:48:54</t>
  </si>
  <si>
    <t>SD-851-310018-18653-29204</t>
  </si>
  <si>
    <t>SD-057-250116-467531-150</t>
  </si>
  <si>
    <t>2025-01-16 08:38:07</t>
  </si>
  <si>
    <t>【调研】-普通区域-青州市-云门山花园二期-19953659517-1000M-宽带上网投诉-次数0-202501160000094468</t>
  </si>
  <si>
    <t>202501160000094468</t>
  </si>
  <si>
    <t>202501160000094468#宽带账号：19953659517；宽带地址：潍坊青州市云门山街道云门山路云门山花园二期23号楼；客户来电反映电视无法观看，总是自动黑屏，有声音没画面，客户不在现场，不配合线上排障，要求上门，请协助处理，谢谢！联系电话：19953659517；联系人：先生</t>
  </si>
  <si>
    <t>2025-01-16 08:40:43</t>
  </si>
  <si>
    <t>2025-01-16 08:41:54</t>
  </si>
  <si>
    <t>SD-851-256719-707-22443</t>
  </si>
  <si>
    <t>SD-057-250116-628139-127</t>
  </si>
  <si>
    <t>2025-01-16 08:36:11</t>
  </si>
  <si>
    <t>【调研】-80+普通-普通区域-诸城市-舜王郭新庄-18264618686-300M-业务受理宽带-次数0-202501160000094589</t>
  </si>
  <si>
    <t>202501160000094589</t>
  </si>
  <si>
    <t>202501160000094589#【已关注中国移动10086微信公众号】 宽带账号:18264618686; 联系电话：18264618686，问题类型：此工单为群障修复工单，根据群障全量闭环修复管理要求，为确保客户网络通畅，请装维人员跟进修复网络问题，谢谢！ 
 群障标题：公告。故障描述：潍坊诸城市舜王郭新庄光缆故障，预估24小时恢复，请帮忙拦截,如有需要请联系片区装维师傅王聪睿15706307995主叫号码：18264618686.0;该号码仅供参考，请优先联系宽带账号。</t>
  </si>
  <si>
    <t>2025-01-16 08:42:55</t>
  </si>
  <si>
    <t>2025-01-16 08:43:14</t>
  </si>
  <si>
    <t>SD-851-309211-25977-6282</t>
  </si>
  <si>
    <t>SD-057-250116-295103-2232</t>
  </si>
  <si>
    <t>2025-01-16 11:47:07</t>
  </si>
  <si>
    <t>【调研】-80+银卡-普通区域-潍城区-上城国际三期-13665360013-300M-业务受理宽带-次数0-202501160000251959</t>
  </si>
  <si>
    <t>202501160000251959</t>
  </si>
  <si>
    <t>202501160000251959# 宽带账号:13665360013; 联系电话：13665360013，问题类型：此工单为群障修复工单，根据群障全量闭环修复管理要求，为确保客户网络通畅，请装维人员跟进修复网络问题，谢谢！ 
 群障标题：公告。故障描述：潍坊潍城区上城国际三期光缆故障，预估24小时恢复，请帮忙拦截,如有需要请联系片区装维师傅刘培文15706307857主叫号码：13573602933.0;该号码仅供参考，请优先联系宽带账号。</t>
  </si>
  <si>
    <t>2025-01-16 11:49:16</t>
  </si>
  <si>
    <t>SD-057-250116-513609-154</t>
  </si>
  <si>
    <t>2025-01-16 08:38:19</t>
  </si>
  <si>
    <t>80+金卡-普通区域-寿光市-null--宽带上网投诉-次数0-20250116083623X783871766</t>
  </si>
  <si>
    <t>2025-01-17 09:39:00</t>
  </si>
  <si>
    <t>20250116083623X783871766</t>
  </si>
  <si>
    <t xml:space="preserve">流程受理流水号：20250116083415139536370401001358
客户号码:13953637040
客户姓名:马*
投诉地市:潍坊
来话流水:2025011608313488320854188
宽带账号:13953637040
账号归属区县:寿光
联系电话:13953637040
联系人:先生/女士
宽带地址:潍坊
工单紧急程度:非常紧急
是否投诉倾向:是
是否重复投诉:否
是否携转意向:否
是否有升级投诉倾向:是
*业务名称:业务融合开机流程智能组网
投诉内容:手机号码：13953637040，【问题描述】客户已办理宽带业务，有开通单，要求装维尽快联系上门，他提及升级投诉10080，要求在1个小时内尽快联系请处理，谢谢。联系电话：13953637040，联系人：先生/女士，录音流水号：2025011608313488320854188。
在途开通单信息：536250112895663228，13953637040，2025-01-12 20:07:06，业务融合开机流程智能组网，处理中，施工预约
是否到厅:否
业务名称:业务融合开机流程智能组网
</t>
  </si>
  <si>
    <t>2025-01-16 09:40:05</t>
  </si>
  <si>
    <t>SD-057-250116-867543-7267</t>
  </si>
  <si>
    <t>2025-01-16 21:06:21</t>
  </si>
  <si>
    <t>80+普通-FTTR-普通区域-潍城区-广丰特艺城-19530041503-1000M-业务受理宽带-次数0-202501160000568927</t>
  </si>
  <si>
    <t>202501160000568927</t>
  </si>
  <si>
    <t>202501160000568927#【已关注中国移动10086微信公众号】 宽带账号:19530041503; 联系电话：19530041503，问题类型：此工单为群障修复工单，根据群障全量闭环修复管理要求，为确保客户网络通畅，请装维人员跟进修复网络问题，谢谢！ 
 群障标题：公告。故障描述：潍坊潍城区广丰特艺城光缆故障，预估24小时恢复，请帮忙拦截,如有需要请联系片区装维师傅张传阳15706307885主叫号码：19530041503.0;该号码仅供参考，请优先联系宽带账号。</t>
  </si>
  <si>
    <t>2025-01-16 21:50:32</t>
  </si>
  <si>
    <t>2025-01-17 08:21:10</t>
  </si>
  <si>
    <t>SD-851-326425-13268-22354</t>
  </si>
  <si>
    <t>SD-057-250116-128953-2231</t>
  </si>
  <si>
    <t>2025-01-16 11:47:06</t>
  </si>
  <si>
    <t>普通区域-奎文区-丽水芳洲二期-18763677384-300M-宽带上网投诉-次数0-20250116114506X106598504</t>
  </si>
  <si>
    <t>20250116114506X106598504</t>
  </si>
  <si>
    <t xml:space="preserve">流程受理流水号：20250116114340187636773841057043
客户号码:18763677384
客户姓名:付**
投诉地市:潍坊
来话流水:2025011611423462320854336
宽带账号:18763677384
宽带账号归属地市:潍坊
宽带账号归属区县:奎文区
故障地址:潍坊奎文区北苑街道卧龙东街丽水芳洲二期10号楼*********
联系电话:18763677384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光功率:-20.22
故障大类:电视
故障细类:宽带网速慢/卡顿
携转原因:
故障时间:2025-01-16 11:44:35
网站/APP/游戏名称:电视
具体故障现象:打不开网页，
客户其他诉求:
</t>
  </si>
  <si>
    <t>2025-01-16 11:48:46</t>
  </si>
  <si>
    <t>2025-01-16 11:49:04</t>
  </si>
  <si>
    <t>SD-057-250116-084259-108</t>
  </si>
  <si>
    <t>2025-01-16 08:35:01</t>
  </si>
  <si>
    <t>普通区域-奎文区-水岸华庭-13589163300-300M-宽带上网投诉-次数0-202501160000093457</t>
  </si>
  <si>
    <t>202501160000093457</t>
  </si>
  <si>
    <t>202501160000093457#陈**13589163300  
号码归属地潍坊奎文 － 奎文
客户来电反映在
潍坊奎文区潍洲路街道四平路水岸华庭3号楼*
宽带无法上网，电视无法观看，机顶盒不好用
要求上门查看一下，请协助处理，谢谢联系电话18253633431
2025011608323132020859401</t>
  </si>
  <si>
    <t>2025-01-16 08:42:53</t>
  </si>
  <si>
    <t>2025-01-16 08:43:16</t>
  </si>
  <si>
    <t>SD-057-250116-740681-7284</t>
  </si>
  <si>
    <t>2025-01-16 21:08:31</t>
  </si>
  <si>
    <t>80+银卡-普通区域-诸城市-山钢碧桂园·翡翠城-15863686678-1000M-宽带延伸服务-次数0-202501160000571669</t>
  </si>
  <si>
    <t>202501160000571669</t>
  </si>
  <si>
    <t xml:space="preserve">202501160000571669#【已关注中国移动10086微信公众号】流程受理流水号：20250116210802158636866781174413
客户号码:15863686678
客户姓名:牛**
投诉地市:潍坊
来话流水:2025011621071938320853050
宽带账号:15863686678
宽带账号归属地市:潍坊
宽带账号归属区县:诸城市
故障地址:潍坊诸城市密州街道南外环山钢碧桂园·翡翠城19号楼*********
联系电话:15863686678
联系人:先生/女士
工单紧急程度:一般
是否有升级投诉倾向:否
是否重复投诉:否
是否携转意向:否
是否投诉倾向:否
是否智能网关:智能网关
当前是否在线:是
接入方式:FTTH
是否质差终端:无质差信息
光功率:-21.36
故障大类:宽带/电视
故障细类:宽带延伸服务
携转原因:
故障时间:2025-01-16 21:08:14
具体故障现象:新增加一根网线，
</t>
  </si>
  <si>
    <t>2025-01-16 21:09:29</t>
  </si>
  <si>
    <t>2025-01-16 21:09:46</t>
  </si>
  <si>
    <t>SD-851-293195-1243-21231</t>
  </si>
  <si>
    <t>SD-057-250116-892136-132</t>
  </si>
  <si>
    <t>2025-01-16 08:36:35</t>
  </si>
  <si>
    <t>【调研】-80+金卡-普通区域-寒亭区-东贾小区-13465699588-500M-宽带上网投诉-次数0-202501160000092519</t>
  </si>
  <si>
    <t>202501160000092519</t>
  </si>
  <si>
    <t xml:space="preserve">202501160000092519#流程受理流水号：20250116083510134656995881001578
客户号码:13465699588
客户姓名:田**
投诉地市:潍坊
来话流水:2025011608344916320872926
宽带账号:13465699588
宽带账号归属地市:潍坊
宽带账号归属区县:潍城区
故障地址:潍坊潍城区西关街道东风西街茂华紫苑公馆3号楼*********
联系电话:13465699588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光功率:-23.87
故障大类:宽带/电视
故障细类:移动高清电视故障
携转原因:
故障时间:2025-01-16 08:36:28
魔百和单播/组播:组播
具体故障现象:电视直播或点播无法观看，
客户其他诉求:客户侧为质差终端，要求上门更换终端并一并处理故障问题。
</t>
  </si>
  <si>
    <t>2025-01-16 08:45:39</t>
  </si>
  <si>
    <t>2025-01-16 08:55:29</t>
  </si>
  <si>
    <t>SD-851-258529-4396-29503</t>
  </si>
  <si>
    <t>SD-057-250116-231764-5572</t>
  </si>
  <si>
    <t>2025-01-16 17:46:49</t>
  </si>
  <si>
    <t>普通区域-诸城市-鑫园小区-15963467551-100M-业务受理宽带-次数0-202501160000490387</t>
  </si>
  <si>
    <t>2025-01-17 17:47:00</t>
  </si>
  <si>
    <t>202501160000490387</t>
  </si>
  <si>
    <t>202501160000490387#【已关注中国移动10086微信公众号】 宽带账号:15963467551; 联系电话：15963467551，问题类型：此工单为群障修复工单，根据群障全量闭环修复管理要求，为确保客户网络通畅，请装维人员跟进修复网络问题，谢谢！ 
 群障标题：公告。故障描述：潍坊诸城市鑫园小区光缆故障，预估24小时恢复，请帮忙拦截,如有需要请联系片区装维师傅王勇15706307942主叫号码：15963467551.0;该号码仅供参考，请优先联系宽带账号。</t>
  </si>
  <si>
    <t>2025-01-16 17:48:56</t>
  </si>
  <si>
    <t>王勇</t>
  </si>
  <si>
    <t>15706307942</t>
  </si>
  <si>
    <t>dw3_jk_wangyongzc</t>
  </si>
  <si>
    <t>2025-01-16 17:49:19</t>
  </si>
  <si>
    <t>SD-057-250116-619305-1157</t>
  </si>
  <si>
    <t>2025-01-16 10:13:45</t>
  </si>
  <si>
    <t>普通区域-寿光市-港苑新空间-15269623593-1000M-宽带延伸服务-次数1-202501140000547378</t>
  </si>
  <si>
    <t>2025-01-16 10:34:22</t>
  </si>
  <si>
    <t>2025-01-16 10:34:50</t>
  </si>
  <si>
    <t>SD-057-250116-068357-3276</t>
  </si>
  <si>
    <t>2025-01-16 13:32:08</t>
  </si>
  <si>
    <t>【调研】-普通区域-诸城市-纺织厂第一小区-13780875123-300M-宽带上网投诉-次数0-202501160000299661</t>
  </si>
  <si>
    <t>202501160000299661</t>
  </si>
  <si>
    <t xml:space="preserve">202501160000299661#宽带账号：13780875123；宽带地址：潍坊诸城市龙都街道纺织街纺织厂第一小区8号楼2单元401；客户来电反映移动高清看电视直播经常卡住，客户不在现场，无法配合线上指导，要求师傅上门，请协助处理，谢谢！联系电话：15806480505；联系人：女士；来电流水：2025011613284297020835812
</t>
  </si>
  <si>
    <t>2025-01-16 13:33:44</t>
  </si>
  <si>
    <t>2025-01-16 13:34:58</t>
  </si>
  <si>
    <t>SD-851-254305-8592-6751</t>
  </si>
  <si>
    <t>SD-057-250116-897435-1164</t>
  </si>
  <si>
    <t>2025-01-16 10:14:23</t>
  </si>
  <si>
    <t>【调研】-普通区域-诸城市-和平街福田小区-18853645123-200M-宽带上网投诉-次数0-20250116101310X590985128</t>
  </si>
  <si>
    <t>2025-01-17 11:15:00</t>
  </si>
  <si>
    <t>20250116101310X590985128</t>
  </si>
  <si>
    <t xml:space="preserve">流程受理流水号：20250116101043188536451231028345
客户号码:18853645123
客户姓名:王**
投诉地市:潍坊
来话流水:2025011610085743320809325
宽带账号:18853645123
宽带账号归属地市:潍坊
宽带账号归属区县:诸城市
故障地址:潍坊诸城市密州街道和平街和平街福田小区6号楼3单元602
联系电话:13465738880
联系人:先生/女士
工单紧急程度:非常紧急
是否有升级投诉倾向:是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10:13:35
具体故障现象:光猫亮红灯，客户称是移动公司给关了，但我处显示宽带一直有没有销户，客户有升级投诉意向，请协助妥善处理。
客户其他诉求:
</t>
  </si>
  <si>
    <t>2025-01-16 10:17:26</t>
  </si>
  <si>
    <t>2025-01-16 10:23:24</t>
  </si>
  <si>
    <t>SD-057-250116-419035-4136</t>
  </si>
  <si>
    <t>2025-01-16 15:10:59</t>
  </si>
  <si>
    <t>【调研】-普通区域-寿光市-水木清华-15621716016-500M-宽带上网投诉-次数0-202501160000364742</t>
  </si>
  <si>
    <t>202501160000364742</t>
  </si>
  <si>
    <t>202501160000364742#受理号码 : 15621716016客户姓名 : 张**号码归属地 : 潍坊寿光 － 寿光圣城东街营业厅用户品牌 : 全球通
客户来电反映：宽带无法使用，按口径排障未恢复，请协助处理，谢谢！
联系电话：15621716016 联系人：女士 宽带地址：潍坊寿光市圣城街道金海路水木清华19号楼 来电流水：2025011614565407520802771</t>
  </si>
  <si>
    <t>2025-01-16 15:26:06</t>
  </si>
  <si>
    <t>2025-01-16 15:26:31</t>
  </si>
  <si>
    <t>SD-057-250116-429613-4152</t>
  </si>
  <si>
    <t>2025-01-16 15:12:52</t>
  </si>
  <si>
    <t>80+普通-FTTR-(目标)普通区域--null--宽带上网投诉-次数0-202501160000164640</t>
  </si>
  <si>
    <t>2025-01-17 16:13:00</t>
  </si>
  <si>
    <t>202501160000164640</t>
  </si>
  <si>
    <t>202501160000164640#手机号码：18615910768，【问题描述】客户来电对于称18615910768号码办理宽带时买了个摄像头，现在摄像头需要换绑其他号码客户不会操作，要求移动公司给其处理已向客户分析解释，客户不认可，要求给予查询处理。联系人：先生/女士，联系电话：18306367678，流水号：2025011610011280920898024。
流程受理流水号：20250116100507186159107681026661
受理明细:531920062399999999
4G套餐名称:【新入网】预付费新飞享+套餐
是否下发过短信提醒:否
前期有无退费记录:否
是否解释无法退费:否
是否到厅:否</t>
  </si>
  <si>
    <t>2025-01-16 17:17:52</t>
  </si>
  <si>
    <t>SD-057-250116-439186-5560</t>
  </si>
  <si>
    <t>2025-01-16 17:46:24</t>
  </si>
  <si>
    <t>普通区域-昌邑市-范家邱村自然村-15966089967-300M-业务受理宽带-次数0-202501160000490114</t>
  </si>
  <si>
    <t>202501160000490114</t>
  </si>
  <si>
    <t>202501160000490114#【已关注中国移动10086微信公众号】 宽带账号:15966089967; 联系电话：15966089967，问题类型：此工单为群障修复工单，根据群障全量闭环修复管理要求，为确保客户网络通畅，请装维人员跟进修复网络问题，谢谢！ 
 群障标题：公告。故障描述：范家邱村自然村主叫号码：100860536.0;该号码仅供参考，请优先联系宽带账号。</t>
  </si>
  <si>
    <t>2025-01-16 17:49:15</t>
  </si>
  <si>
    <t>2025-01-16 17:49:39</t>
  </si>
  <si>
    <t>SD-057-250116-130756-4154</t>
  </si>
  <si>
    <t>2025-01-16 15:13:46</t>
  </si>
  <si>
    <t>【调研】-普通区域-临朐县-平安庄自然村-15854899776-300M-宽带上网投诉-次数0-202501160000373946</t>
  </si>
  <si>
    <t>202501160000373946</t>
  </si>
  <si>
    <t xml:space="preserve">202501160000373946#15854899776客户来电反映宽带网速慢，前期线上排障过未恢复，客户要求维修人员上门维修，请尽快协助处理，谢谢  联系人：先生 联系电话：本机 流水：2025011615104661120899028
</t>
  </si>
  <si>
    <t>2025-01-16 15:15:06</t>
  </si>
  <si>
    <t>2025-01-16 15:15:24</t>
  </si>
  <si>
    <t>SD-057-250116-203986-4177</t>
  </si>
  <si>
    <t>2025-01-16 15:16:48</t>
  </si>
  <si>
    <t>普通区域-奎文区-天润清源-15006634119-300M-业务受理宽带-次数0-202501160000375490</t>
  </si>
  <si>
    <t>202501160000375490</t>
  </si>
  <si>
    <t>202501160000375490# 宽带账号:15006634119; 联系电话：15006634119，问题类型：此工单为群障修复工单，根据群障全量闭环修复管理要求，为确保客户网络通畅，请装维人员跟进修复网络问题，谢谢！ 
 群障标题：公告。故障描述：潍坊奎文区天润清源光缆故障，预估24小时恢复，请帮忙拦截,如有需要请联系片区装维师傅凌富强15706366521主叫号码：15006634119.0;该号码仅供参考，请优先联系宽带账号。</t>
  </si>
  <si>
    <t>2025-01-16 15:33:29</t>
  </si>
  <si>
    <t>2025-01-16 16:35:13</t>
  </si>
  <si>
    <t>SD-057-250116-290543-1181</t>
  </si>
  <si>
    <t>2025-01-16 10:16:23</t>
  </si>
  <si>
    <t>【调研】-普通区域-昌邑市-北二甲自然村-15169607533-300M-宽带上网投诉-次数0-202501160000168565</t>
  </si>
  <si>
    <t>202501160000168565</t>
  </si>
  <si>
    <t xml:space="preserve">202501160000168565#15169607533 客户来电反映电视出现错误码，线上排障不认可，客户要求师傅上门查看，请协助处理，谢谢！联系电话：本机 联系人：先生 流水号：2025011610132360420874020
</t>
  </si>
  <si>
    <t>2025-01-16 10:21:53</t>
  </si>
  <si>
    <t>2025-01-16 10:22:15</t>
  </si>
  <si>
    <t>SD-851-275022-1087-9945</t>
  </si>
  <si>
    <t>SD-057-250116-815072-5593</t>
  </si>
  <si>
    <t>2025-01-16 17:48:25</t>
  </si>
  <si>
    <t>80+银卡-普通区域-寿光市-小坨小区-13791660386-1000M-宽带上网投诉-次数0-202501160000491580</t>
  </si>
  <si>
    <t>2025-01-17 18:49:00</t>
  </si>
  <si>
    <t>202501160000491580</t>
  </si>
  <si>
    <t>202501160000491580#宽带账号：13791660386；宽带地址：潍坊寿光市台头镇小坨村小坨小区4号楼*；客户来电反映宽带机顶盒无法使用,经查询客户侧为质差机顶盒，请协助上门更换终端并一并处理故障问题，谢谢！联系电话：13791660386；来电流水：2025011617425867620849502</t>
  </si>
  <si>
    <t>2025-01-16 17:55:15</t>
  </si>
  <si>
    <t>2025-01-16 17:55:45</t>
  </si>
  <si>
    <t>SD-851-246245-36516-26275</t>
  </si>
  <si>
    <t>SD-057-250116-612347-1204</t>
  </si>
  <si>
    <t>2025-01-16 10:17:27</t>
  </si>
  <si>
    <t>80+银卡-普通区域-诸城市-鑫丽花园-18363679370-200M-宽带上网投诉-次数0-20250116101639X799653361</t>
  </si>
  <si>
    <t>2025-01-17 11:18:00</t>
  </si>
  <si>
    <t>20250116101639X799653361</t>
  </si>
  <si>
    <t xml:space="preserve">流程受理流水号：20250116101450183636793701029651
客户号码:18363679370
客户姓名:宋**
投诉地市:潍坊
来话流水:2025011610143367420891217
宽带账号:18363679370
宽带账号归属地市:潍坊
宽带账号归属区县:诸城市
故障地址:潍坊诸城市密州街道人民东路鑫丽花园5号楼*********
联系电话:18363679370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10:16:21
具体故障现象:打不开网页，
客户其他诉求:
</t>
  </si>
  <si>
    <t>2025-01-16 10:18:38</t>
  </si>
  <si>
    <t>2025-01-16 10:19:46</t>
  </si>
  <si>
    <t>SD-057-250116-917302-3316</t>
  </si>
  <si>
    <t>2025-01-16 13:36:59</t>
  </si>
  <si>
    <t>【调研】-80+银卡-普通区域-奎文区-锦绣苑-15094969699-300M-业务受理宽带-次数0-202501160000310392</t>
  </si>
  <si>
    <t>202501160000310392</t>
  </si>
  <si>
    <t>202501160000310392#【已关注中国移动10086微信公众号】 宽带账号:15094969699; 联系电话：15094969699，问题类型：此工单为群障修复工单，根据群障全量闭环修复管理要求，为确保客户网络通畅，请装维人员跟进修复网络问题，谢谢！ 
 群障标题：公告。故障描述：锦绣苑主叫号码：15094969699.0;该号码仅供参考，请优先联系宽带账号。</t>
  </si>
  <si>
    <t>2025-01-16 13:41:40</t>
  </si>
  <si>
    <t>2025-01-16 13:42:00</t>
  </si>
  <si>
    <t>SD-852-317473-883-29179</t>
  </si>
  <si>
    <t>SD-057-250116-702163-4147</t>
  </si>
  <si>
    <t>2025-01-16 15:11:58</t>
  </si>
  <si>
    <t>普通区域-安丘市-南苑路拔丝厂沿街楼-1585447588802-100M-宽带上网投诉-次数0-202501160000368158</t>
  </si>
  <si>
    <t>2025-01-17 16:12:00</t>
  </si>
  <si>
    <t>202501160000368158</t>
  </si>
  <si>
    <t>202501160000368158#受理号码 : 1585447588802客户姓名 : 邹**号码归属地 : 潍坊安丘 － 安丘市环亚手机商行用户品牌 : 全球通
用户来电反映本机办理了第二条宽带业务，所装机的地址之前也办理过移动宽带的，因为装修，就取消了，现在用本机办理了第二条宽带，维修人员（手机号：15706307090）一直没有联系客户安装，今天（1月16日）联系客户，让客户自己拉一条主宽带，维修人员再给客户去安装，态度也非常差，用户对此不满，表示自己已经办理了宽带，为什么还让自己拉一条宽带，要求反应，请受理，谢谢！联系人：先生，联系电话：15854475888，流水：2025011614531274120852081</t>
  </si>
  <si>
    <t>2025-01-16 15:12:56</t>
  </si>
  <si>
    <t>2025-01-16 15:13:26</t>
  </si>
  <si>
    <t>SD-057-250116-745960-4183</t>
  </si>
  <si>
    <t>2025-01-16 15:17:06</t>
  </si>
  <si>
    <t>【调研】-普通区域-安丘市-天源新都、天源华府-15762557915-500M-业务受理宽带-次数0-202501160000377204</t>
  </si>
  <si>
    <t>202501160000377204</t>
  </si>
  <si>
    <t>202501160000377204# 宽带账号:15762557915; 联系电话：15762557915，问题类型：此工单为群障修复工单，根据群障全量闭环修复管理要求，为确保客户网络通畅，请装维人员跟进修复网络问题，谢谢！ 
 群障标题：公告。故障描述：潍坊安丘市天源新都、天源华府光缆故障，预估24小时恢复，请帮忙拦截,如有需要请联系片区装维师傅王国龙15706307029主叫号码：15762557915.0;该号码仅供参考，请优先联系宽带账号。</t>
  </si>
  <si>
    <t>2025-01-16 15:18:50</t>
  </si>
  <si>
    <t>2025-01-16 15:19:08</t>
  </si>
  <si>
    <t>SD-852-345418-1246-4265</t>
  </si>
  <si>
    <t>SD-057-250116-247563-3293</t>
  </si>
  <si>
    <t>2025-01-16 13:35:02</t>
  </si>
  <si>
    <t>80+普通-普通区域-奎文区-庄家裕园-15165637616-300M-宽带上网投诉-次数0-20250116133215X535546728</t>
  </si>
  <si>
    <t>20250116133215X535546728</t>
  </si>
  <si>
    <t xml:space="preserve">流程受理流水号：20250116133110151656376161079315
客户号码:15165637616
客户姓名:王*
投诉地市:潍坊
来话流水:2025011613302429620847966
宽带账号:15165637616
宽带账号归属地市:潍坊
宽带账号归属区县:奎文区
故障地址:潍坊奎文区梨园街道虞河路庄家裕园20号楼*********
联系电话:13053692176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光功率:-16.19
故障大类:宽带/电视
故障细类:宽带无法上网
携转原因:
故障时间:2025-01-16 13:31:27
具体故障现象:打不开网页，
客户其他诉求:拉一条分支线
</t>
  </si>
  <si>
    <t>2025-01-16 13:44:06</t>
  </si>
  <si>
    <t>2025-01-16 13:45:28</t>
  </si>
  <si>
    <t>SD-852-311677-454-15877</t>
  </si>
  <si>
    <t>SD-057-250116-291308-1208</t>
  </si>
  <si>
    <t>2025-01-16 10:17:50</t>
  </si>
  <si>
    <t>【调研】-普通区域-青州市-宾乐小区-13791875959-100M-宽带上网投诉-次数0-20250115200402X642548118</t>
  </si>
  <si>
    <t>20250115200402X642548118</t>
  </si>
  <si>
    <t>客户来电表示当前号码之前办理了宽带迁移，客户对收取100元移机费用不认可，并表示之前师傅上门时什么都没有带，胶布水晶头什么的都没有，都需要客户提供，客户对此不认可，觉得花的不值，客户反映此工单非投诉，要求回电解释处理，通话中提到总部反馈，请核实处理，联系人先生，联系电话13791875959，流水号2025011519573973120804432</t>
  </si>
  <si>
    <t>2025-01-16 10:32:26</t>
  </si>
  <si>
    <t>SD-852-254603-140-22429</t>
  </si>
  <si>
    <t>SD-057-250116-527861-3325</t>
  </si>
  <si>
    <t>2025-01-16 13:37:51</t>
  </si>
  <si>
    <t>普通区域-奎文区-帝景苑-18363671028-300M-宽带上网投诉-次数0-202501160000308033</t>
  </si>
  <si>
    <t>202501160000308033</t>
  </si>
  <si>
    <t>202501160000308033#流程受理流水号：20250116133616183636710281080362
客户号码:18363671028
客户姓名:刘**
投诉地市:潍坊
来话流水:2025011613343298020882142
宽带账号:18363671028
宽带账号归属地市:潍坊
宽带账号归属区县:奎文区
故障地址:潍坊奎文区广文街道民生东街帝景苑25*********
联系电话:18363671028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光功率:-14.65
故障大类:宽带/电视
故障细类:网速慢/上网掉线(专席)
携转原因:
故障时间:2025-01-16 13:36:41
具体故障现象:网速慢卡顿，
客户其他诉求:
;宽带小区$[帝景苑]$</t>
  </si>
  <si>
    <t>2025-01-16 13:48:45</t>
  </si>
  <si>
    <t>2025-01-16 13:49:04</t>
  </si>
  <si>
    <t>SD-057-250116-971265-5504</t>
  </si>
  <si>
    <t>2025-01-16 17:40:42</t>
  </si>
  <si>
    <t>80+银卡-普通区域-潍城区-蔡家庄小区-18653607199-500M-宽带延伸服务-次数0-202501160000484893</t>
  </si>
  <si>
    <t>2025-01-17 17:41:00</t>
  </si>
  <si>
    <t>202501160000484893</t>
  </si>
  <si>
    <t xml:space="preserve">202501160000484893#流程受理流水号：20250116173913186536071991141777
客户号码:18653607199
客户姓名:李*
投诉地市:潍坊
来话流水:2025011617381273320897581
宽带账号:18653607199
宽带账号归属地市:潍坊
宽带账号归属区县:潍城区
故障地址:潍坊潍城区北关街道卧龙西街蔡家庄小区6号楼*********
联系电话:18653607199
联系人:先生/女士
工单紧急程度:一般
是否有升级投诉倾向:否
是否重复投诉:否
是否携转意向:否
是否投诉倾向:否
是否智能网关:智能网关
当前是否在线:是
接入方式:FTTH
是否质差终端:无质差信息
光功率:-24.43
故障大类:宽带/电视
故障细类:宽带延伸服务
携转原因:
故障时间:2025-01-16 17:40:17
具体故障现象:延长网线，
</t>
  </si>
  <si>
    <t>2025-01-16 17:43:33</t>
  </si>
  <si>
    <t>2025-01-16 17:43:59</t>
  </si>
  <si>
    <t>SD-851-272587-6940-17829</t>
  </si>
  <si>
    <t>SD-057-250116-207581-1133</t>
  </si>
  <si>
    <t>2025-01-16 10:10:55</t>
  </si>
  <si>
    <t>普通区域-临朐县-张家坪自然村-18765689886-200M-宽带上网投诉-次数0-202501160000167902</t>
  </si>
  <si>
    <t>2025-01-17 11:11:00</t>
  </si>
  <si>
    <t>202501160000167902</t>
  </si>
  <si>
    <t xml:space="preserve">202501160000167902#【已关注中国移动10086微信公众号】流程受理流水号：20250116101005187656898861028141
客户号码:18765689886
客户姓名:张**
投诉地市:潍坊
来话流水:2025011610080714520897062
宽带账号:18765689886
宽带账号归属地市:潍坊
宽带账号归属区县:临朐县
故障地址:潍坊临朐县沂山管理委员会张家坪张家坪自然村张家坪1#箱张勇*********
联系电话:13583654027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故障时间:2025-01-16 10:10:16
具体故障现象:提示网络无法连接，
客户其他诉求:客户侧为质差终端，要求上门更换终端并一并处理故障问题。
</t>
  </si>
  <si>
    <t>2025-01-16 10:18:06</t>
  </si>
  <si>
    <t>2025-01-16 10:27:01</t>
  </si>
  <si>
    <t>SD-057-250116-213756-5506</t>
  </si>
  <si>
    <t>2025-01-16 17:40:54</t>
  </si>
  <si>
    <t>普通区域-寿光市-巨能翡翠城-17263288988-1000M-魔百和投诉-次数0-20250116171201X721606570</t>
  </si>
  <si>
    <t>2025-01-17 18:41:00</t>
  </si>
  <si>
    <t>20250116171201X721606570</t>
  </si>
  <si>
    <t xml:space="preserve">流程受理流水号：20250116171052172632889881134853
客户号码:17263288988
客户姓名:马*
投诉地市:潍坊
来话流水:2025011617075549720830935
宽带账号:17263288988
宽带账号归属地市:潍坊
宽带账号归属区县:寿光市
故障地址:潍坊寿光市圣城街道广场街巨能翡翠城3号楼*********
联系电话:17263288988
联系人:先生/女士
工单紧急程度:非常紧急
是否有升级投诉倾向:否
是否重复投诉:否
是否携转意向:否
是否投诉倾向:否
携转原因:
提单模板:客户来电反映观看移动高清电视时，【芒果TV】无法观看或回看，客户不认可，请协助处理，谢谢。
</t>
  </si>
  <si>
    <t>2025-01-16 17:44:24</t>
  </si>
  <si>
    <t>2025-01-16 17:45:11</t>
  </si>
  <si>
    <t>SD-851-301441-6137-23719</t>
  </si>
  <si>
    <t>SD-057-250116-876451-5513</t>
  </si>
  <si>
    <t>2025-01-16 17:41:25</t>
  </si>
  <si>
    <t>【调研】-80+金卡-普通区域-诸城市-枳沟村-13853612915-1000M-魔百和投诉-次数0-20250116174000X400210392</t>
  </si>
  <si>
    <t>2025-01-17 18:42:00</t>
  </si>
  <si>
    <t>20250116174000X400210392</t>
  </si>
  <si>
    <t>【农村网络投诉】流程受理流水号：20250116173814138536129151141565
客户号码:13853612915
客户姓名:王**
投诉地市:潍坊
来话流水:2025011617332667420844210
宽带账号:13853612915
宽带账号归属地市:潍坊
宽带账号归属区县:诸城市
故障地址:潍坊诸城市枳沟镇枳沟村枳沟村45号箱*********
联系电话:13853612915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故障细类:移动高清电视故障
携转原因:
故障时间:2025-01-16 17:38:28
魔百和单播/组播:单播
具体故障现象:13853612915客户来电反应本机绑定的电视无法观看。要求处理，拒绝转接宽带客服，联系电话：13853612915
客户其他诉求:13853612915客户来电反应本机绑定的电视无法观看。要求处理，拒绝转接宽带客服，联系电话：13853612915
魔百和单/组播：单播</t>
  </si>
  <si>
    <t>2025-01-16 17:48:35</t>
  </si>
  <si>
    <t>2025-01-16 17:48:58</t>
  </si>
  <si>
    <t>SD-851-270607-19614-12873</t>
  </si>
  <si>
    <t>SD-057-250116-817596-4186</t>
  </si>
  <si>
    <t>2025-01-16 15:17:10</t>
  </si>
  <si>
    <t>80+银卡-普通区域-安丘市-朱家埠村自然村-13780872870-200M-业务受理宽带-次数0-202501160000376521</t>
  </si>
  <si>
    <t>2025-01-17 15:18:00</t>
  </si>
  <si>
    <t>202501160000376521</t>
  </si>
  <si>
    <t>202501160000376521# 宽带账号:13780872870; 联系电话：13780872870，问题类型：此工单为群障修复工单，根据群障全量闭环修复管理要求，为确保客户网络通畅，请装维人员跟进修复网络问题，谢谢！ 
 群障标题：公告。故障描述：潍坊安丘市朱家埠村自然村光缆故障，预估24小时恢复，请帮忙拦截,如有需要请联系片区装维师傅孙浩15706307039主叫号码：13793676394.0;该号码仅供参考，请优先联系宽带账号。</t>
  </si>
  <si>
    <t>2025-01-16 15:18:45</t>
  </si>
  <si>
    <t>2025-01-16 15:21:18</t>
  </si>
  <si>
    <t>SD-057-250116-657140-3302</t>
  </si>
  <si>
    <t>2025-01-16 13:36:15</t>
  </si>
  <si>
    <t>80+普通-普通区域-高密市-康河花园A区-13953645211-300M-宽带上网投诉-次数0-202501160000308980</t>
  </si>
  <si>
    <t>202501160000308980</t>
  </si>
  <si>
    <t xml:space="preserve">202501160000308980#宽带账号13953645211：；宽带地址：潍坊高密市醴泉街道顺河路康河花园A区2号楼，客户来电反映魔百和无法使用，经查询客户侧为质差机顶盒，请协助上门更换终端并一并处理故障问题，谢谢！联系电话：18553658582；联系人：；来电流水：2025011613335801720877239。
</t>
  </si>
  <si>
    <t>2025-01-16 13:41:16</t>
  </si>
  <si>
    <t>SD-057-250116-701953-1205</t>
  </si>
  <si>
    <t>2025-01-16 10:17:30</t>
  </si>
  <si>
    <t>【重投】-80+普通-FTTR-普通区域-诸城市-奥韵花园-13792688996-1000M-魔百和投诉-次数0-202501160000173152</t>
  </si>
  <si>
    <t>202501160000173152</t>
  </si>
  <si>
    <t>202501160000173152#【已关注中国移动10086微信公众号】流程受理流水号：20250116101127137926889961028605
客户号码:13792688996
客户姓名:刘**
投诉地市:潍坊
来话流水:2025011610105358120837639
宽带账号:13792688996
宽带账号归属地市:潍坊
宽带账号归属区县:诸城市
故障地址:潍坊诸城市密州街道东坡街奥韵花园31号楼*********
联系电话:19735226456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光功率:-16.98
故障大类:宽带/电视
故障细类:移动高清电视故障(专席)
携转原因:
故障时间:2025-01-16 10:12:49
魔百和单播/组播:组播
具体故障现象:机顶盒无法开机，拔插网线，更换网口，设置账号， 配置网络未恢复 
客户其他诉求:
魔百和单/组播：组播;宽带小区$[奥韵花园]$</t>
  </si>
  <si>
    <t>2025-01-16 10:18:51</t>
  </si>
  <si>
    <t>2025-01-16 10:23:57</t>
  </si>
  <si>
    <t>SD-851-247986-28426-21916</t>
  </si>
  <si>
    <t>SD-057-250116-738241-3315</t>
  </si>
  <si>
    <t>2025-01-16 13:36:55</t>
  </si>
  <si>
    <t>80+银卡-普通区域-寿光市-西柴庄-18853698550-200M-业务受理宽带-次数0-202501160000308232</t>
  </si>
  <si>
    <t>202501160000308232</t>
  </si>
  <si>
    <t>202501160000308232# 宽带账号:18853698550; 联系电话：18853698550，问题类型：此工单为群障修复工单，根据群障全量闭环修复管理要求，为确保客户网络通畅，请装维人员跟进修复网络问题，谢谢！ 
 群障标题：公告。故障描述：潍坊寿光市西柴庄光缆故障，预估24小时恢复，请帮忙拦截,如有需要请联系片区装维师傅李树桐15706307769主叫号码：18369627859.0;该号码仅供参考，请优先联系宽带账号。</t>
  </si>
  <si>
    <t>2025-01-16 13:44:21</t>
  </si>
  <si>
    <t>2025-01-16 13:44:48</t>
  </si>
  <si>
    <t>SD-057-250116-425108-5508</t>
  </si>
  <si>
    <t>2025-01-16 17:41:07</t>
  </si>
  <si>
    <t>80+银卡-普通区域-奎文区-新华名郡（代理商洽谈小区，联系电话5177216）-18363601669-500M-宽带上网投诉-次数0-20250116173814X294416896</t>
  </si>
  <si>
    <t>20250116173814X294416896</t>
  </si>
  <si>
    <t xml:space="preserve">流程受理流水号：20250116173531183636016691140917
客户号码:18363601669
客户姓名:宿**
投诉地市:潍坊
来话流水:2025011617344810820859559
宽带账号:18363601669
宽带账号归属地市:潍坊
宽带账号归属区县:高新
故障地址:潍坊高新高新城区新华路新华名郡1号楼*********
联系电话:18363601316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17:36:08
具体故障现象:光猫灯正常但电脑手机无法上网，重启未恢复
客户其他诉求:
</t>
  </si>
  <si>
    <t>2025-01-16 17:43:57</t>
  </si>
  <si>
    <t>2025-01-16 17:44:41</t>
  </si>
  <si>
    <t>SD-057-250116-967480-5539</t>
  </si>
  <si>
    <t>2025-01-16 17:44:51</t>
  </si>
  <si>
    <t>普通区域-昌邑市-李刘村自然村-13406676834-100M-宽带上网投诉-次数0-202501160000486519</t>
  </si>
  <si>
    <t>2025-01-17 18:45:00</t>
  </si>
  <si>
    <t>202501160000486519</t>
  </si>
  <si>
    <t xml:space="preserve">202501160000486519#流程受理流水号：20250116174334134066768341142768
客户号码:13406676834
客户姓名:刘**
投诉地市:潍坊
来话流水:2025011617424314220846651
宽带账号:13406676834
宽带账号归属地市:潍坊
宽带账号归属区县:昌邑市
故障地址:潍坊昌邑市下营镇李刘村李刘村自然村李刘村后圈2号箱李新伟*********
联系电话:13406676834
联系人:先生/女士
工单紧急程度:一般
是否有升级投诉倾向:否
是否重复投诉:否
是否携转意向:否
是否投诉倾向:否
是否智能网关:智能网关
当前是否在线:否
接入方式:FTTH
端到端诊断结果:光猫掉电
是否质差终端:是
光功率:无
故障大类:宽带/电视
故障细类:宽带无法上网
携转原因:
故障时间:2025-01-16 17:44:12
具体故障现象:光猫灯正常但电脑手机无法上网，
客户其他诉求:客户侧为质差终端，要求上门更换终端并一并处理故障问题。
</t>
  </si>
  <si>
    <t>2025-01-16 17:48:55</t>
  </si>
  <si>
    <t>SD-057-250116-703291-4161</t>
  </si>
  <si>
    <t>2025-01-16 15:14:31</t>
  </si>
  <si>
    <t>80+银卡-普通区域-诸城市-东西尧自然村-17866679128-1000M-宽带上网投诉-次数0-202501160000374581</t>
  </si>
  <si>
    <t>202501160000374581</t>
  </si>
  <si>
    <t>202501160000374581#宽带账号：17866679128，宽带地址：潍坊诸城市密州街道东西尧东西尧自然村西尧村西南8号箱*********；客户来电表示移动网速慢，客户拒绝配合操作，要求师傅上门，请协助处理，谢谢，联系人：先生，联系号码：17866679128，来电流水：2025011615111666920806189</t>
  </si>
  <si>
    <t>2025-01-16 15:16:47</t>
  </si>
  <si>
    <t>SD-851-312885-1037-20875</t>
  </si>
  <si>
    <t>SD-057-250116-840653-3266</t>
  </si>
  <si>
    <t>2025-01-16 13:30:17</t>
  </si>
  <si>
    <t>普通区域-临朐县-电影公司家属院-15963685309-1000M-宽带上网投诉-次数0-202501160000307352</t>
  </si>
  <si>
    <t>202501160000307352</t>
  </si>
  <si>
    <t>202501160000307352#流程受理流水号：20250116132831159636853091078827
客户号码:15963685309
客户姓名:于**
投诉地市:潍坊
来话流水:2025011613141669020833360
宽带账号:15963685309
宽带账号归属地市:潍坊
宽带账号归属区县:临朐县
故障地址:潍坊临朐县城关街道新华路电影公司家属院电影公司家属院*********
联系电话:15615566337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光功率:-21.07
故障大类:宽带/电视
故障细类:宽带网速慢/卡顿
携转原因:
故障时间:2025-01-16 13:28:39
具体故障现象:用户表示宽带网络慢，卡顿，
客户其他诉求:通话中提及工信部，烦请处理，谢谢。
联系电话：15615566337
流水号：2025011613141669020833360
;宽带小区$[电影公司家属院]$</t>
  </si>
  <si>
    <t>2025-01-16 13:34:01</t>
  </si>
  <si>
    <t>2025-01-16 13:34:26</t>
  </si>
  <si>
    <t>SD-851-330707-12227-742</t>
  </si>
  <si>
    <t>SD-057-250116-029657-5505</t>
  </si>
  <si>
    <t>2025-01-16 17:40:43</t>
  </si>
  <si>
    <t>(目标)普通区域-昌邑市-祥和居-13583633354-200M-宽带上网投诉-次数0-202501160000483391</t>
  </si>
  <si>
    <t>202501160000483391</t>
  </si>
  <si>
    <t xml:space="preserve">202501160000483391#宽带账号：13583633354；宽带地址：潍坊昌邑市都昌街道育新街祥和居东区2号楼*；客户来电反映宽带网慢，客户不配合排障，要求师傅上门，请协助处理，谢谢！联系电话：15169495687；联系人：先生；来电流水：2025011617373815220891281。
</t>
  </si>
  <si>
    <t>2025-01-16 17:53:10</t>
  </si>
  <si>
    <t>SD-852-317066-1745-8015</t>
  </si>
  <si>
    <t>SD-057-250116-529841-4197</t>
  </si>
  <si>
    <t>2025-01-16 15:18:19</t>
  </si>
  <si>
    <t>【调研】-普通区域-寒亭区-富庭大第-18763686808-300M-宽带上网投诉-次数0-202501160000377677</t>
  </si>
  <si>
    <t>202501160000377677</t>
  </si>
  <si>
    <t xml:space="preserve">202501160000377677#宽带账号：18763686808；宽带地址：潍坊寒亭区寒亭街道幸福路富庭大第15号楼；客户来电反映移动高清电视无法观看，客户不在现场，无法配合线上指导，要求师傅上门，请协助处理，谢谢！联系电话：18763686808；联系人：先生；来电流水：2025011615142916020851614。 
</t>
  </si>
  <si>
    <t>2025-01-16 15:32:54</t>
  </si>
  <si>
    <t>王炳军</t>
  </si>
  <si>
    <t>13793672771</t>
  </si>
  <si>
    <t>dw3_jk_wangbingjun</t>
  </si>
  <si>
    <t>2025-01-16 15:36:19</t>
  </si>
  <si>
    <t>SD-057-250116-168902-1187</t>
  </si>
  <si>
    <t>2025-01-16 10:16:32</t>
  </si>
  <si>
    <t>【调研】-普通区域-奎文区-潍北花园-13806363894-200M-业务受理宽带-次数0-202501160000172434</t>
  </si>
  <si>
    <t>2025-01-17 10:17:00</t>
  </si>
  <si>
    <t>202501160000172434</t>
  </si>
  <si>
    <t>202501160000172434# 宽带账号:13806363894; 联系电话：13806363894，问题类型：此工单为群障修复工单，根据群障全量闭环修复管理要求，为确保客户网络通畅，请装维人员跟进修复网络问题，谢谢！ 
 群障标题：公告。故障描述：潍坊奎文区潍北花园光缆故障，预估24小时恢复，请帮忙拦截,如有需要请联系片区装维师傅吕开迪15706307454主叫号码：13806363894.0;该号码仅供参考，请优先联系宽带账号。</t>
  </si>
  <si>
    <t>2025-01-16 10:18:40</t>
  </si>
  <si>
    <t>2025-01-16 10:19:01</t>
  </si>
  <si>
    <t>SD-851-310567-2821-22754</t>
  </si>
  <si>
    <t>SD-057-250116-206534-4159</t>
  </si>
  <si>
    <t>2025-01-16 15:14:16</t>
  </si>
  <si>
    <t>80+普通-普通区域-寿光市-中心牟城-13589191788-1000M-宽带上网投诉-次数0-20250116151354X634502986</t>
  </si>
  <si>
    <t>20250116151354X634502986</t>
  </si>
  <si>
    <t xml:space="preserve">【农村网络投诉】流程受理流水号：20250116151212135891917881103737
客户号码:13589191788
客户姓名:肖**
投诉地市:潍坊
来话流水:2025011615104914820899608
宽带账号:13589191788
宽带账号归属地市:潍坊
宽带账号归属区县:寿光市
故障地址:潍坊寿光市寒桥镇中心牟城村中心牟城17号箱*********
联系电话:13589191788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故障细类:网速慢/上网掉线(专席)
携转原因:
故障时间:2025-01-16 15:18:35
具体故障现象:网速慢卡顿，
客户其他诉求:请协助处理，谢谢
</t>
  </si>
  <si>
    <t>2025-01-16 15:26:55</t>
  </si>
  <si>
    <t>2025-01-16 15:28:09</t>
  </si>
  <si>
    <t>SD-851-249232-4088-2778</t>
  </si>
  <si>
    <t>SD-057-250116-798341-6549</t>
  </si>
  <si>
    <t>2025-01-16 19:30:17</t>
  </si>
  <si>
    <t>【调研】-普通区域-安丘市-郑家下庄村自然村-15963465296-200M-宽带上网投诉-次数0-202501160000539126</t>
  </si>
  <si>
    <t>202501160000539126</t>
  </si>
  <si>
    <t>202501160000539126#导航立单,客户通过语音导航反馈宽带故障问题,经诊断光猫设备性能不佳,要求装维回访处理,请协助.联系电话：15964561102</t>
  </si>
  <si>
    <t>2025-01-16 19:33:46</t>
  </si>
  <si>
    <t>2025-01-16 19:34:51</t>
  </si>
  <si>
    <t>SD-057-250116-620137-6622</t>
  </si>
  <si>
    <t>2025-01-16 19:37:19</t>
  </si>
  <si>
    <t>普通区域-诸城市-兴泊小区-17865615268-500M-宽带上网投诉-次数0-202501160000542583</t>
  </si>
  <si>
    <t>202501160000542583</t>
  </si>
  <si>
    <t>202501160000542583#17865615268客户来电反映宽带无法使用，客服人员引导线上操作 ，客户称老年人不会操作，要求维修人员上门维修，请尽快协助处理，谢谢  联系人：先生 联系电话：13021531669 流水：
    2025011619312827420831636</t>
  </si>
  <si>
    <t>2025-01-16 19:41:34</t>
  </si>
  <si>
    <t>2025-01-16 19:42:43</t>
  </si>
  <si>
    <t>SD-851-248022-21033-5518</t>
  </si>
  <si>
    <t>SD-057-250116-931467-6566</t>
  </si>
  <si>
    <t>2025-01-16 19:32:25</t>
  </si>
  <si>
    <t>【调研】-普通区域-安丘市-贾戈教管办家属院-15165693884-1000M-宽带上网投诉-次数0-20250116193156X116712299</t>
  </si>
  <si>
    <t>20250116193156X116712299</t>
  </si>
  <si>
    <t xml:space="preserve">【农村网络投诉】流程受理流水号：20250116193031151656938841161730
客户号码:15165693884
客户姓名:赵**
投诉地市:潍坊
来话流水:2025011619284414720816523
宽带账号:15165693884
宽带账号归属地市:潍坊
宽带账号归属区县:安丘市
故障地址:潍坊安丘市贾戈街道贾戈村龙源花园、刘家沙埠龙源花园楼2单元1楼南户*********
联系电话:15165693884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19:31:24
具体故障现象:打不开网页，
客户其他诉求:
</t>
  </si>
  <si>
    <t>2025-01-16 19:43:09</t>
  </si>
  <si>
    <t>2025-01-16 19:44:29</t>
  </si>
  <si>
    <t>SD-851-266859-535-6999</t>
  </si>
  <si>
    <t>SD-057-250116-648702-7478</t>
  </si>
  <si>
    <t>2025-01-16 22:16:51</t>
  </si>
  <si>
    <t>普通区域-昌邑市-潍水蓝湾-15726366416-1000M-宽带上网投诉-次数0-202501160000576278</t>
  </si>
  <si>
    <t>202501160000576278</t>
  </si>
  <si>
    <t xml:space="preserve">202501160000576278#流程受理流水号：20250116221527157263664161176707
客户号码:15726366416
客户姓名:闫**
投诉地市:潍坊
来话流水:2025011622145527620895610
宽带账号:15726366416
宽带账号归属地市:潍坊
宽带账号归属区县:昌邑市
故障地址:潍坊昌邑市城区交通街潍水蓝湾2号楼*********
联系电话:15726366416
联系人:女士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故障时间:2025-01-16 22:16:20
具体故障现象:提示网络无法连接，重启未解决要请加急核实回电谢谢。
客户其他诉求:客户侧为质差终端，要求上门更换终端并一并处理故障问题。
</t>
  </si>
  <si>
    <t>2025-01-16 22:37:23</t>
  </si>
  <si>
    <t>2025-01-16 22:39:43</t>
  </si>
  <si>
    <t>SD-851-260295-17104-19441</t>
  </si>
  <si>
    <t>SD-057-250116-397415-6608</t>
  </si>
  <si>
    <t>2025-01-16 19:36:22</t>
  </si>
  <si>
    <t>【调研】-普通区域-潍城区-银河花园C区-13854458589-300M-业务受理宽带-次数0-202501160000542605</t>
  </si>
  <si>
    <t>202501160000542605</t>
  </si>
  <si>
    <t>202501160000542605# 宽带账号:13854458589; 联系电话：13854458589，问题类型：此工单为群障修复工单，根据群障全量闭环修复管理要求，为确保客户网络通畅，请装维人员跟进修复网络问题，谢谢！ 
 群障标题：公告。故障描述：银河花园C区主叫号码：13854458589.0;该号码仅供参考，请优先联系宽带账号。</t>
  </si>
  <si>
    <t>2025-01-16 19:49:34</t>
  </si>
  <si>
    <t>2025-01-16 19:50:00</t>
  </si>
  <si>
    <t>SD-851-318405-4594-5700</t>
  </si>
  <si>
    <t>SD-057-250116-602374-6559</t>
  </si>
  <si>
    <t>2025-01-16 19:31:55</t>
  </si>
  <si>
    <t>普通区域-高密市-星宇嘉园-13625369379-300M-宽带延伸服务-次数0-202501160000538702</t>
  </si>
  <si>
    <t>202501160000538702</t>
  </si>
  <si>
    <t xml:space="preserve">202501160000538702#流程受理流水号：20250116193117136253693791161856
客户号码:13625369379
客户姓名:王*
投诉地市:潍坊
来话流水:2025011619290985120818916
宽带账号:13625369379
宽带账号归属地市:潍坊
宽带账号归属区县:高密市
故障地址:潍坊高密市朝阳街道姚前路星宇嘉园高密星宇嘉园9号楼2单元分线箱*********
联系电话:13625369379
联系人:先生/女士
工单紧急程度:紧急
是否有升级投诉倾向:否
是否重复投诉:否
是否携转意向:否
是否投诉倾向:否
是否智能网关:智能网关
当前是否在线:是
接入方式:FTTH
是否质差终端:无质差信息
光功率:-19.91
故障大类:宽带/电视
故障细类:宽带延伸服务
携转原因:
故障时间:2025-01-16 19:31:22
具体故障现象:光猫有杂音，重启未恢复
</t>
  </si>
  <si>
    <t>2025-01-16 19:33:49</t>
  </si>
  <si>
    <t>2025-01-16 19:34:11</t>
  </si>
  <si>
    <t>SD-057-250116-905438-6554</t>
  </si>
  <si>
    <t>2025-01-16 19:31:00</t>
  </si>
  <si>
    <t>【调研】-80+银卡-普通区域-寿光市-寿光朝阳小区-13964620608-100M-宽带上网投诉-次数0-202501160000540494</t>
  </si>
  <si>
    <t>202501160000540494</t>
  </si>
  <si>
    <t>202501160000540494#宽带账号：13964620608；宽带地址：潍坊寿光市圣城街道圣城街朝阳小区5号楼；联系电话：13964620608客户来电反映宽带无法连接上网 请核实处理 谢谢 ..线上指导无法操作 来电流水..  2025011619175741020856954</t>
  </si>
  <si>
    <t>2025-01-16 19:45:22</t>
  </si>
  <si>
    <t>2025-01-16 19:46:42</t>
  </si>
  <si>
    <t>SD-057-250116-618702-6617</t>
  </si>
  <si>
    <t>2025-01-16 19:36:55</t>
  </si>
  <si>
    <t>【调研】-普通区域-青州市-柳树湾小区-18660679725-1000M-宽带上网投诉-次数0-202501160000538190</t>
  </si>
  <si>
    <t>202501160000538190</t>
  </si>
  <si>
    <t xml:space="preserve">202501160000538190# 宽带账号：18660679725；联系电话：13686362721宽带地址潍坊青州市益都街道旗城路柳树湾小区14号楼*********
；客户来电反映电视看不了，线上指导无法配合操作，要求上门处理, 来电流水：2025011619280785320813170
</t>
  </si>
  <si>
    <t>2025-01-16 19:42:57</t>
  </si>
  <si>
    <t>2025-01-16 19:43:19</t>
  </si>
  <si>
    <t>SD-057-250116-823704-6561</t>
  </si>
  <si>
    <t>2025-01-16 19:32:06</t>
  </si>
  <si>
    <t>80+普通-普通区域-诸城市-小王门自然村-15163684567-300M-宽带上网投诉-次数0-20250116193054X541347680</t>
  </si>
  <si>
    <t>20250116193054X541347680</t>
  </si>
  <si>
    <t xml:space="preserve">【农村网络投诉】流程受理流水号：20250116193000151636845671161655
客户号码:15163684567
客户姓名:张**
投诉地市:潍坊
来话流水:2025011619183115520860175
宽带账号:15163684567
宽带账号归属地市:潍坊
宽带账号归属区县:诸城市
故障地址:潍坊诸城市密州街道小王门小王门自然村小王门村南14号箱*********
联系电话:15953666444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
故障细类:宽带无法上网(专席)
携转原因:
故障时间:2025-01-16 19:33:39
具体故障现象:网速慢卡顿，
客户其他诉求:
</t>
  </si>
  <si>
    <t>2025-01-16 19:33:50</t>
  </si>
  <si>
    <t>2025-01-16 19:34:19</t>
  </si>
  <si>
    <t>SD-057-250116-359146-21</t>
  </si>
  <si>
    <t>2025-01-16 06:38:01</t>
  </si>
  <si>
    <t>普通区域-昌乐县-英才花园二期-13053652737-300M-宽带上网投诉-次数0-20250116063544X544231898</t>
  </si>
  <si>
    <t>20250116063544X544231898</t>
  </si>
  <si>
    <t>【预处理派单】宽带账号：13053652737，宽带地址： 潍坊昌乐县经济开发区英轩街英才花园二期22号楼*********，故障现象：无法连接，故障现象类型：LOS亮红灯，客户诉求：客户反映本机号码宽带无法使用，重启光猫和路由器也不管用，要求工作人员回电，联系电话本机，联系人先生。，联系电话：13053652737，通话流水：2025011606340158420846851。接入方式：FTTH，当前是否在线：在线，端到端诊断结果：客户侧设备问题，是否智能网关：是，光功率-18.632794328435935。</t>
  </si>
  <si>
    <t>2025-01-16 07:08:05</t>
  </si>
  <si>
    <t>2025-01-16 07:08:41</t>
  </si>
  <si>
    <t>普通区域-奎文区-（铁通）上河园-15963469746-300M-宽带上网投诉-次数0-202501160000210903 一级督办</t>
  </si>
  <si>
    <t>202501160000210903</t>
  </si>
  <si>
    <t>2025-01-16 11:02:09</t>
  </si>
  <si>
    <t>2025-01-16 11:02:41</t>
  </si>
  <si>
    <t>SD-057-250116-386709-2281</t>
  </si>
  <si>
    <t>2025-01-16 11:52:08</t>
  </si>
  <si>
    <t>【调研】-80+金卡-普通区域-奎文区-金玉豪庭-15064671002-1000M-宽带上网投诉-次数0-202501160000256073</t>
  </si>
  <si>
    <t>202501160000256073</t>
  </si>
  <si>
    <t>202501160000256073#宽带账号：15064671002宽带地址：潍坊高新高新城区玉清街金玉豪庭
客户来电反映宽带机顶盒无法使用，客户不会操作，无法配合线上指导，要求上门服务，请协助处理，谢谢！联系电话本机
联系人：女士来电流水：2025011611485882420835230</t>
  </si>
  <si>
    <t>2025-01-16 11:55:01</t>
  </si>
  <si>
    <t>2025-01-16 11:55:21</t>
  </si>
  <si>
    <t>SD-851-279662-17404-16480</t>
  </si>
  <si>
    <t>SD-057-250116-617459-561</t>
  </si>
  <si>
    <t>2025-01-16 09:16:24</t>
  </si>
  <si>
    <t>80+银卡-普通区域-青州市-旭景园-15063608704-1000M-业务受理宽带-次数0-202501160000122850</t>
  </si>
  <si>
    <t>202501160000122850</t>
  </si>
  <si>
    <t>202501160000122850# 宽带账号:15063608704; 联系电话：15063608704，问题类型：此工单为群障修复工单，根据群障全量闭环修复管理要求，为确保客户网络通畅，请装维人员跟进修复网络问题，谢谢！ 
 群障标题：公告。故障描述：潍坊青州市旭景园光缆故障，预估24小时恢复，请帮忙拦截,如有需要请联系片区装维师傅赵坤15706307617主叫号码：15063608704.0;该号码仅供参考，请优先联系宽带账号。</t>
  </si>
  <si>
    <t>2025-01-16 09:18:57</t>
  </si>
  <si>
    <t>SD-057-250116-079523-1643</t>
  </si>
  <si>
    <t>2025-01-16 10:55:45</t>
  </si>
  <si>
    <t>普通区域-昌乐县-钱家庄村自然村-13853610868-300M-宽带上网投诉-次数0-202501160000194092</t>
  </si>
  <si>
    <t>202501160000194092</t>
  </si>
  <si>
    <t>202501160000194092#宽带账号：13853610868；宽带地址：潍坊昌乐县朱刘街道钱家庄村钱家庄村自然村钱家庄村二；客户来电反映移动高清故障，客户老人，无法配合线上指导/客户不配合排障，要求上门，请协助处理，谢谢！联系电话：13853610868；联系人：先生；来电流水：2025011610523300420845063。</t>
  </si>
  <si>
    <t>2025-01-16 10:57:24</t>
  </si>
  <si>
    <t>2025-01-16 10:57:45</t>
  </si>
  <si>
    <t>SD-057-250116-617540-2267</t>
  </si>
  <si>
    <t>2025-01-16 11:50:13</t>
  </si>
  <si>
    <t>80+普通-普通区域-昌邑市-大章自然村-13806367764-200M-宽带上网投诉-次数0-202501160000254299</t>
  </si>
  <si>
    <t>2025-01-17 12:51:00</t>
  </si>
  <si>
    <t>202501160000254299</t>
  </si>
  <si>
    <t xml:space="preserve">202501160000254299#【已关注中国移动10086微信公众号】流程受理流水号：20250116114952138063677641058805
客户号码:13806367764
客户姓名:高**
投诉地市:潍坊
来话流水:2025011611493536420842948
宽带账号:13806367764
宽带账号归属地市:潍坊
宽带账号归属区县:昌邑市
故障地址:潍坊昌邑市宋庄镇大章村大章自然村27号WLAN箱*********
联系电话:13806367764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故障时间:2025-01-16 11:50:01
具体故障现象:打不开网页，
客户其他诉求:客户侧为质差终端，要求上门更换终端并一并处理故障问题。
</t>
  </si>
  <si>
    <t>2025-01-16 11:57:36</t>
  </si>
  <si>
    <t>2025-01-16 11:58:00</t>
  </si>
  <si>
    <t>SD-057-250116-481907-2333</t>
  </si>
  <si>
    <t>2025-01-16 11:56:56</t>
  </si>
  <si>
    <t>普通区域-寿光市-南孙云子村自然村-13793612969-1000M-业务受理宽带-次数0-202501160000260014</t>
  </si>
  <si>
    <t>202501160000260014</t>
  </si>
  <si>
    <t>202501160000260014# 宽带账号:13793612969; 联系电话：13793612969，问题类型：此工单为群障修复工单，根据群障全量闭环修复管理要求，为确保客户网络通畅，请装维人员跟进修复网络问题，谢谢！ 
 群障标题：公告。故障描述：潍坊寿光市南孙云子村自然村光缆故障，预估24小时恢复，请帮忙拦截,如有需要请联系片区装维师傅赵坤15706307757主叫号码：15275363269.0;该号码仅供参考，请优先联系宽带账号。</t>
  </si>
  <si>
    <t>2025-01-16 12:00:23</t>
  </si>
  <si>
    <t>2025-01-16 12:01:06</t>
  </si>
  <si>
    <t>SD-851-264327-14005-8204</t>
  </si>
  <si>
    <t>SD-057-250116-018657-2336</t>
  </si>
  <si>
    <t>2025-01-16 11:57:04</t>
  </si>
  <si>
    <t>普通区域-安丘市-两河-15963610434-300M-业务受理宽带-次数0-202501160000259652</t>
  </si>
  <si>
    <t>202501160000259652</t>
  </si>
  <si>
    <t>202501160000259652# 宽带账号:15963610434; 联系电话：15963610434，问题类型：此工单为群障修复工单，根据群障全量闭环修复管理要求，为确保客户网络通畅，请装维人员跟进修复网络问题，谢谢！ 
 群障标题：公告。故障描述：[GPON告警]PON信号丢失主叫号码：15963610434.0;该号码仅供参考，请优先联系宽带账号。</t>
  </si>
  <si>
    <t>2025-01-16 12:12:32</t>
  </si>
  <si>
    <t>2025-01-16 12:13:09</t>
  </si>
  <si>
    <t>SD-057-250116-480935-7176</t>
  </si>
  <si>
    <t>2025-01-16 20:53:18</t>
  </si>
  <si>
    <t>普通区域-高密市-山水名苑-18563636583-500M-宽带延伸服务-次数0-202501160000564587</t>
  </si>
  <si>
    <t>202501160000564587</t>
  </si>
  <si>
    <t xml:space="preserve">202501160000564587#流程受理流水号：20250116205236185636365831172937
客户号码:18563636583
客户姓名:彭**
投诉地市:潍坊
来话流水:2025011620470381720880433
宽带账号:18563636583
宽带账号归属地市:潍坊
宽带账号归属区县:高密市
故障地址:潍坊高密市醴泉街道站南街山水名苑20号楼*********
联系电话:19530030779
联系人:先生/女士
工单紧急程度:一般
是否有升级投诉倾向:否
是否重复投诉:否
是否携转意向:否
是否投诉倾向:否
是否智能网关:智能网关
当前是否在线:是
接入方式:FTTH
是否质差终端:无质差信息
光功率:-22.51
故障大类:宽带/电视
故障细类:宽带延伸服务
携转原因:
故障时间:2025-01-16 20:56:18
具体故障现象:调测路由器，
</t>
  </si>
  <si>
    <t>2025-01-16 20:54:28</t>
  </si>
  <si>
    <t>2025-01-16 20:54:49</t>
  </si>
  <si>
    <t>SD-851-252999-2215-5125</t>
  </si>
  <si>
    <t>SD-057-250116-862397-1601</t>
  </si>
  <si>
    <t>2025-01-16 10:50:24</t>
  </si>
  <si>
    <t>FTTR-普通区域-诸城市-盛元名苑-15965044567-1000M-宽带上网投诉-次数0-20250116085519X919645988</t>
  </si>
  <si>
    <t>20250116085519X919645988</t>
  </si>
  <si>
    <t>#第三方记录#无#第三方记录#
受理号码：159****4567
联系电话：13792688268
问题分类：家庭宽带
故障现象：所有网页速度慢
故障地点：山东 潍坊
宽带账号：15965044567
问题描述：客户反映，本机宽带卡顿，电视影响正常观看，对此不满，要求更换机顶盒，要求尽快回复处理，请处理 
客户诉求：要求尽快回电明确结果，加急处理
客户标识：新客户</t>
  </si>
  <si>
    <t>2025-01-16 10:59:03</t>
  </si>
  <si>
    <t>2025-01-16 11:20:49</t>
  </si>
  <si>
    <t>SD-057-250116-795612-7207</t>
  </si>
  <si>
    <t>2025-01-16 20:57:37</t>
  </si>
  <si>
    <t>普通区域-寿光市-怡锦苑-15165632623-1000M-宽带上网投诉-次数0-202501160000567371</t>
  </si>
  <si>
    <t>202501160000567371</t>
  </si>
  <si>
    <t>202501160000567371#宽带账号： 15165632623；宽带地址：潍坊寿光市北洛镇东环路怡锦苑24号楼 ；客户来电反映电视无信号   ，客户异机来电报修，线上指导无法配合操作，要求上门处理来电流水：2025011620541157920807317  联系电话18866704782</t>
  </si>
  <si>
    <t>2025-01-16 21:01:24</t>
  </si>
  <si>
    <t>2025-01-16 21:01:41</t>
  </si>
  <si>
    <t>SD-851-264923-1835-8318</t>
  </si>
  <si>
    <t>SD-057-250116-172360-553</t>
  </si>
  <si>
    <t>2025-01-16 09:16:11</t>
  </si>
  <si>
    <t>【调研】-普通区域-昌邑市-御海蓝岸-15105364867-1000M-业务受理宽带-次数0-202501160000121576</t>
  </si>
  <si>
    <t>202501160000121576</t>
  </si>
  <si>
    <t>202501160000121576#【已关注中国移动10086微信公众号】 宽带账号:15105364867; 联系电话：15105364867，问题类型：此工单为群障修复工单，根据群障全量闭环修复管理要求，为确保客户网络通畅，请装维人员跟进修复网络问题，谢谢！ 
 群障标题：公告。故障描述：潍坊昌邑市御海蓝岸光缆故障，预估24小时恢复，请帮忙拦截,如有需要请联系片区装维师傅陈建超15706307114主叫号码：15105364867.0;该号码仅供参考，请优先联系宽带账号。</t>
  </si>
  <si>
    <t>2025-01-16 09:20:30</t>
  </si>
  <si>
    <t>2025-01-16 09:20:51</t>
  </si>
  <si>
    <t>SD-851-308068-14960-11481</t>
  </si>
  <si>
    <t>SD-057-250116-598326-501</t>
  </si>
  <si>
    <t>2025-01-16 09:10:06</t>
  </si>
  <si>
    <t>普通区域-临朐县-二郎庙自然村-15069622069-200M-宽带上网投诉-次数0-202501160000117360</t>
  </si>
  <si>
    <t>2025-01-17 10:11:00</t>
  </si>
  <si>
    <t>202501160000117360</t>
  </si>
  <si>
    <t xml:space="preserve">202501160000117360#流程受理流水号：20250116090753150696220691010144
客户号码:15069622069
客户姓名:傅**
投诉地市:潍坊
来话流水:2025011609072782820869289
宽带账号:15069622069
宽带账号归属地市:潍坊
宽带账号归属区县:临朐县
故障地址:潍坊临朐县冶源镇人民政府二郎庙二郎庙自然村二郎庙7号李国宝*********
联系电话:15069622069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光功率:-21.19
故障大类:宽带/电视
故障细类:移动高清电视故障
携转原因:
故障时间:2025-01-16 09:26:23
魔百和单播/组播:组播
具体故障现象:提示用户不存在，
客户其他诉求:客户侧为质差终端，要求上门更换终端并一并处理故障问题。
</t>
  </si>
  <si>
    <t>2025-01-16 09:13:00</t>
  </si>
  <si>
    <t>2025-01-16 09:15:01</t>
  </si>
  <si>
    <t>SD-057-250116-943126-7213</t>
  </si>
  <si>
    <t>2025-01-16 20:58:43</t>
  </si>
  <si>
    <t>普通区域-昌邑市-高阳西村-15266461970-300M-宽带上网投诉-次数0-202501160000567346</t>
  </si>
  <si>
    <t>202501160000567346</t>
  </si>
  <si>
    <t xml:space="preserve">202501160000567346#宽带账号：15266461970；宽带地址：潍坊昌邑市塔耳堡镇高阳西村高阳西村28号箱；客户来电反映移动高清无法观看，客户无法配合线上指导，要求师傅上门，请协助处理，谢谢！联系电话：15266461970；联系人：女士；来电流水：2025011620525195820802417。 
</t>
  </si>
  <si>
    <t>2025-01-16 21:01:08</t>
  </si>
  <si>
    <t>2025-01-16 21:01:42</t>
  </si>
  <si>
    <t>SD-057-250116-104852-1622</t>
  </si>
  <si>
    <t>2025-01-16 10:53:07</t>
  </si>
  <si>
    <t>普通区域--null--宽带上网投诉-次数0-202501150000344375</t>
  </si>
  <si>
    <t>2025-01-17 11:54:00</t>
  </si>
  <si>
    <t>202501150000344375</t>
  </si>
  <si>
    <t>202501150000344375#客户来电声称办理移机时装维师傅告知没有端口，多次联系都告知还没有办法安装，客户要求今天下午尽快联系，要求投诉管理人员，我处正常解释不认可，请协助处理，谢谢</t>
  </si>
  <si>
    <t>2025-01-16 16:55:08</t>
  </si>
  <si>
    <t>SD-057-250116-275684-1608</t>
  </si>
  <si>
    <t>2025-01-16 10:51:19</t>
  </si>
  <si>
    <t>普通区域-奎文区-歌尔绿城-15964281409-500M-宽带上网投诉-次数0-202501160000204408</t>
  </si>
  <si>
    <t>202501160000204408</t>
  </si>
  <si>
    <t>202501160000204408#【已关注中国移动10086微信公众号】流程受理流水号：20250116105016159642814091040814
客户号码:15964281409
客户姓名:孙**
投诉地市:青岛
来话流水:2025011610484022420888343
宽带账号:15964281409
账号归属区县:城阳
联系电话:13963898529
联系人:先生
宽带地址:青岛
工单紧急程度:一般
是否投诉倾向:否
是否重复投诉:否
是否携转意向:否
是否有升级投诉倾向:否
*业务名称:业务融合开机流程宽带+OTT
投诉内容:手机号码：15964281409，【问题描述】客户已办理宽带业务，有开通单，要求装维尽快联系上门，请处理，谢谢。联系电话：13963898529，联系人：先生，录音流水号：2025011610484022420888343。
在途开通单信息：532250114496617910，15964281409，2025-01-14 09:25:07，业务融合开机流程宽带+OTT，处理中，施工预约
是否到厅:否
业务名称:业务融合开机流程宽带+OTT
;宽带小区$[歌尔绿城]$</t>
  </si>
  <si>
    <t>2025-01-16 10:57:02</t>
  </si>
  <si>
    <t>2025-01-16 10:58:09</t>
  </si>
  <si>
    <t>SD-851-282395-1067-21620</t>
  </si>
  <si>
    <t>SD-057-250116-763095-1633</t>
  </si>
  <si>
    <t>2025-01-16 10:54:28</t>
  </si>
  <si>
    <t>普通区域-高密市-王家大浒-15054422844-100M-宽带上网投诉-次数0-202501160000204200</t>
  </si>
  <si>
    <t>2025-01-17 11:55:00</t>
  </si>
  <si>
    <t>202501160000204200</t>
  </si>
  <si>
    <t xml:space="preserve">202501160000204200#宽带账号：15054422844
 ；宽带地址：潍坊高密市柴沟镇王家大浒王家大浒高密王家大浒12号箱*********
 ；客户来电反映  电视不能看 ，客户异机来电报修，线上指导无法配合操作，老人在家不会操作，要求上门处理
联系电话： 15054422844
 ；联系人：先生  ；来电流水： 2025011610502767620814372
</t>
  </si>
  <si>
    <t>2025-01-16 10:58:27</t>
  </si>
  <si>
    <t>2025-01-16 10:58:48</t>
  </si>
  <si>
    <t>SD-057-250116-076531-2307</t>
  </si>
  <si>
    <t>2025-01-16 11:55:33</t>
  </si>
  <si>
    <t>80+金卡-普通区域-诸城市-华都富林-15263624878-1000M-宽带延伸服务-次数0-202501160000259510</t>
  </si>
  <si>
    <t>202501160000259510</t>
  </si>
  <si>
    <t xml:space="preserve">202501160000259510#流程受理流水号：20250116115435152636248781060140
客户号码:15263624878
客户姓名:张*
投诉地市:潍坊
来话流水:2025011611523554520881091
宽带账号:15263624878
宽带账号归属地市:潍坊
宽带账号归属区县:诸城市
故障地址:潍坊诸城市密州街道人民东路华都富林南区2-1号楼2单元1602
联系电话:17263287688
联系人:先生
工单紧急程度:非常紧急
是否有升级投诉倾向:否
是否重复投诉:否
是否携转意向:否
是否投诉倾向:否
是否智能网关:智能网关
当前是否在线:是
接入方式:FTTH
是否质差终端:无质差信息
光功率:-17.85
故障大类:宽带/电视
故障细类:宽带延伸服务
携转原因:
故障时间:2025-01-16 11:56:12
具体故障现象:调测路由器
</t>
  </si>
  <si>
    <t>2025-01-16 11:56:07</t>
  </si>
  <si>
    <t>2025-01-16 11:56:39</t>
  </si>
  <si>
    <t>SD-057-250116-521096-7214</t>
  </si>
  <si>
    <t>2025-01-16 20:58:45</t>
  </si>
  <si>
    <t>【调研】-普通区域-青州市-南于村-15763008166-200M-宽带上网投诉-次数0-202501160000568479</t>
  </si>
  <si>
    <t>202501160000568479</t>
  </si>
  <si>
    <t xml:space="preserve">202501160000568479#【已关注中国移动10086微信公众号】流程受理流水号：20250116205729157630081661173447
客户号码:15763008166
客户姓名:曹**
投诉地市:潍坊
来话流水:2025011620563568920816193
宽带账号:15763008166
宽带账号归属地市:潍坊
宽带账号归属区县:青州市
故障地址:潍坊青州市黄楼街道南于村南于村13号箱(曹东华)*********
联系电话:15763008166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光功率:-21.36
故障大类:宽带/电视
故障细类:宽带无法上网
携转原因:
故障时间:2025-01-16 20:57:38
具体故障现象:打不开网页，
客户其他诉求:客户侧为质差终端，要求上门更换终端并一并处理故障问题。
</t>
  </si>
  <si>
    <t>2025-01-16 21:01:37</t>
  </si>
  <si>
    <t>SD-057-250116-520961-1708</t>
  </si>
  <si>
    <t>2025-01-16 10:59:35</t>
  </si>
  <si>
    <t>【调研】-80+白金-FTTR-普通区域-滨海-职工家园二期-13516380410-1000M-宽带上网投诉-次数0-20250116105804X284745265</t>
  </si>
  <si>
    <t>20250116105804X284745265</t>
  </si>
  <si>
    <t xml:space="preserve">流程受理流水号：20250116105701135163804101042975
客户号码:13516380410
客户姓名:卞**
投诉地市:潍坊
来话流水:2025011610561065620898600
宽带账号:13516380410
宽带账号归属地市:潍坊
宽带账号归属区县:滨海
故障地址:潍坊滨海央子街道新沙路职工家园二期16-402
联系电话:13516380410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故障细类:宽带无法上网(专席)
携转原因:
故障时间:2025-01-16 10:57:02
具体故障现象:打不开网页，
客户其他诉求:
</t>
  </si>
  <si>
    <t>2025-01-16 11:03:02</t>
  </si>
  <si>
    <t>2025-01-16 11:03:29</t>
  </si>
  <si>
    <t>SD-851-285345-10114-21692</t>
  </si>
  <si>
    <t>SD-057-250116-087623-1632</t>
  </si>
  <si>
    <t>2025-01-16 10:54:19</t>
  </si>
  <si>
    <t>80+普通-普通区域-安丘市-大黑埠子村自然村-13583609592-300M-宽带上网投诉-次数0-202501160000208481</t>
  </si>
  <si>
    <t>202501160000208481</t>
  </si>
  <si>
    <t xml:space="preserve">202501160000208481#流程受理流水号：20250116105335135836095921041875
客户号码:13583609592
客户姓名:刘*
投诉地市:潍坊
来话流水:2025011610524132920847059
宽带账号:13583609592
宽带账号归属地市:潍坊
宽带账号归属区县:安丘市
故障地址:潍坊安丘市白芬子镇大黑埠子村大黑埠子村自然村大黑埠子村11号箱村西魏振峰*********
联系电话:15165698294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故障时间:2025-01-16 10:53:47
魔百和单播/组播:单播
具体故障现象:电视提示网络类错误，
客户其他诉求:客户侧为质差终端，要求上门更换终端并一并处理故障问题。
</t>
  </si>
  <si>
    <t>2025-01-16 10:58:45</t>
  </si>
  <si>
    <t>2025-01-16 10:59:44</t>
  </si>
  <si>
    <t>SD-057-250116-018326-2328</t>
  </si>
  <si>
    <t>2025-01-16 11:56:42</t>
  </si>
  <si>
    <t>80+金卡-普通区域-寒亭区-一孔桥村自然村-13406655348-1000M-业务受理宽带-次数0-202501160000260697</t>
  </si>
  <si>
    <t>202501160000260697</t>
  </si>
  <si>
    <t>202501160000260697# 宽带账号:13406655348; 联系电话：13406655348，问题类型：此工单为群障修复工单，根据群障全量闭环修复管理要求，为确保客户网络通畅，请装维人员跟进修复网络问题，谢谢！ 
 群障标题：公告。故障描述：潍坊寒亭区一孔桥村自然村光缆故障，预估24小时恢复，请帮忙拦截,如有需要请联系片区装维师傅李法伟15706307449主叫号码：15853670102.0;该号码仅供参考，请优先联系宽带账号。</t>
  </si>
  <si>
    <t>2025-01-16 11:58:14</t>
  </si>
  <si>
    <t>2025-01-16 11:59:00</t>
  </si>
  <si>
    <t>SD-851-250268-12219-9270</t>
  </si>
  <si>
    <t>SD-057-250116-763014-2279</t>
  </si>
  <si>
    <t>2025-01-16 11:52:03</t>
  </si>
  <si>
    <t>【调研】-80+普通-普通区域-潍城区-庙子村自然村-15095177790-300M-宽带上网投诉-次数0-202501160000255513</t>
  </si>
  <si>
    <t>202501160000255513</t>
  </si>
  <si>
    <t xml:space="preserve">202501160000255513#15095177790来电反映家里的宽带不能连接上网了，客户表示家里的网线断了，对此不满，要求尽快安排师傅上门查看维修，请处理，谢谢，联系电话：18764699921，请处理，谢谢
</t>
  </si>
  <si>
    <t>2025-01-16 11:54:52</t>
  </si>
  <si>
    <t>2025-01-16 11:55:17</t>
  </si>
  <si>
    <t>SD-851-287498-5190-28999</t>
  </si>
  <si>
    <t>SD-057-250116-128476-1645</t>
  </si>
  <si>
    <t>2025-01-16 10:55:55</t>
  </si>
  <si>
    <t>【重投】-80+银卡-普通区域-寿光市-福盛家园-15866179372-500M-宽带上网投诉-次数0-202501160000207551</t>
  </si>
  <si>
    <t>202501160000207551</t>
  </si>
  <si>
    <t>202501160000207551#用户表示宽带不能正常使用，不配合操作，要求上门维修，请工作人员协助处理，谢谢！流水号2025011610521440720840541，联系人先生，联系电话15069675979！</t>
  </si>
  <si>
    <t>2025-01-16 11:01:37</t>
  </si>
  <si>
    <t>2025-01-16 11:04:03</t>
  </si>
  <si>
    <t>SD-057-250116-743621-1685</t>
  </si>
  <si>
    <t>2025-01-16 10:57:33</t>
  </si>
  <si>
    <t>(目标)普通区域-高密市-香港花园-18764686298-200M-宽带上网投诉-次数0-202501160000210310</t>
  </si>
  <si>
    <t>202501160000210310</t>
  </si>
  <si>
    <t xml:space="preserve">202501160000210310#流程受理流水号：20250116105547187646862981042570
客户号码:18764686298
客户姓名:单**
投诉地市:潍坊
来话流水:2025011610551864720885800
宽带账号:18764686298
宽带账号归属地市:潍坊
宽带账号归属区县:高密市
故障地址:潍坊高密市醴泉街道振兴街香港花园香港花园10号楼*********
联系电话:18764686298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光功率:-16.71
故障大类:宽带/电视
故障细类:宽带无法上网
携转原因:
故障时间:2025-01-16 10:56:18
具体故障现象:打不开网页，
客户其他诉求:客户侧为质差终端，要求上门更换终端并一并处理故障问题。
</t>
  </si>
  <si>
    <t>2025-01-16 11:04:02</t>
  </si>
  <si>
    <t>2025-01-16 11:04:21</t>
  </si>
  <si>
    <t>2025-01-16 11:56:26</t>
  </si>
  <si>
    <t>80+普通-普通区域-青州市-南霍-13616362186-100M-业务受理宽带-次数0-202501160000260508 一级督办</t>
  </si>
  <si>
    <t>2025-01-17 11:57:00</t>
  </si>
  <si>
    <t>202501160000260508</t>
  </si>
  <si>
    <t>2025-01-16 12:18:37</t>
  </si>
  <si>
    <t>2025-01-16 12:19:06</t>
  </si>
  <si>
    <t>SD-851-275470-22677-29532</t>
  </si>
  <si>
    <t>SD-057-250116-749563-2327</t>
  </si>
  <si>
    <t>2025-01-16 11:56:38</t>
  </si>
  <si>
    <t>【调研】-80+普通-(目标)普通区域-寿光市-三座楼村自然村-15053691806-300M-业务受理宽带-次数0-202501160000259243</t>
  </si>
  <si>
    <t>202501160000259243</t>
  </si>
  <si>
    <t>202501160000259243# 宽带账号:15053691806; 联系电话：15053691806，问题类型：此工单为群障修复工单，根据群障全量闭环修复管理要求，为确保客户网络通畅，请装维人员跟进修复网络问题，谢谢！ 
 群障标题：公告。故障描述：三座楼村自然村主叫号码：15053691806.0;该号码仅供参考，请优先联系宽带账号。</t>
  </si>
  <si>
    <t>2025-01-16 11:58:03</t>
  </si>
  <si>
    <t>2025-01-16 11:58:23</t>
  </si>
  <si>
    <t>SD-057-250116-182534-582</t>
  </si>
  <si>
    <t>2025-01-16 09:17:06</t>
  </si>
  <si>
    <t>【调研】-(目标)普通区域-诸城市-前九台自然村-13853611091-300M-宽带上网投诉-次数0-20250116091444X849153710</t>
  </si>
  <si>
    <t>20250116091444X849153710</t>
  </si>
  <si>
    <t xml:space="preserve">【农村网络投诉】流程受理流水号：20250116091334138536110911011678
客户号码:13853611091
客户姓名:陆**
投诉地市:潍坊
来话流水:2025011609102076820805601
宽带账号:13853611091
宽带账号归属地市:潍坊
宽带账号归属区县:诸城市
故障地址:潍坊诸城市舜王街道前九台前九台自然村前九台村11#箱*********
联系电话:15005362655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故障时间:2025-01-16 09:13:51
具体故障现象:光猫亮红灯，捋直插紧光纤线重启光猫未恢复
客户其他诉求:
</t>
  </si>
  <si>
    <t>2025-01-16 09:20:06</t>
  </si>
  <si>
    <t>2025-01-16 09:20:33</t>
  </si>
  <si>
    <t>SD-057-250116-719582-2276</t>
  </si>
  <si>
    <t>2025-01-16 11:51:11</t>
  </si>
  <si>
    <t>80+银卡-普通区域-高密市-千树海二期-15762627789-200M-宽带上网投诉-次数0-202501160000256188</t>
  </si>
  <si>
    <t>2025-01-17 12:52:00</t>
  </si>
  <si>
    <t>202501160000256188</t>
  </si>
  <si>
    <t>202501160000256188#流程受理流水号：20250116115035157626277891058998
客户号码:15762627789
客户姓名:尤**
投诉地市:潍坊
来话流水:2025011611495028220846142
宽带账号:15762627789
账号归属区县:高密
联系电话:15762627789
联系人:先生/女士
宽带地址:潍坊
工单紧急程度:一般
是否投诉倾向:否
是否重复投诉:否
是否携转意向:否
是否有升级投诉倾向:否
*业务名称:业务融合移机流程宽带+OTT
投诉内容:手机号码：15762627789，【问题描述】客户已办理宽带业务，有开通单，要求装维尽快联系上门，请处理，谢谢。联系电话：15762627789，联系人：先生/女士，录音流水号：2025011611495028220846142。受理明细：531920062399999999。
在途开通单信息：536250106979506188，15762627789，2025-01-06 08:55:26，业务融合移机流程宽带+OTT，处理中，黄单扩容
是否到厅:否
业务名称:业务融合移机流程宽带+OTT
;宽带小区$[千树海二期]$</t>
  </si>
  <si>
    <t>2025-01-16 11:55:56</t>
  </si>
  <si>
    <t>SD-852-344516-83-9883</t>
  </si>
  <si>
    <t>SD-057-250116-349716-7159</t>
  </si>
  <si>
    <t>2025-01-16 20:50:02</t>
  </si>
  <si>
    <t>普通区域-奎文区-赵疃小区东区-15615565338-1000M-宽带上网投诉-次数0-20250116204739X659048548</t>
  </si>
  <si>
    <t>20250116204739X659048548</t>
  </si>
  <si>
    <t xml:space="preserve">流程受理流水号：20250116204034156155653381171668
客户号码:15615565338
客户姓名:孙*
投诉地市:潍坊
来话流水:2025011620385835820849174
宽带账号:15615565338
宽带账号归属地市:潍坊
宽带账号归属区县:奎文区
故障地址:潍坊奎文区高新城区新华路赵疃小区东区7号楼1-502
联系电话:15615565338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故障细类:网速慢/上网掉线(专席)
携转原因:
故障时间:2025-01-16 20:40:46
具体故障现象:网速慢卡顿，修复重启无效。千兆路由器。
客户其他诉求:
</t>
  </si>
  <si>
    <t>2025-01-16 20:51:52</t>
  </si>
  <si>
    <t>2025-01-16 20:55:46</t>
  </si>
  <si>
    <t>SD-851-338343-14099-9506</t>
  </si>
  <si>
    <t>SD-057-250116-675408-550</t>
  </si>
  <si>
    <t>2025-01-16 09:16:06</t>
  </si>
  <si>
    <t>普通区域-潍城区-万合华庭-15169636713-200M-宽带上网投诉-次数0-202501160000122137</t>
  </si>
  <si>
    <t>202501160000122137</t>
  </si>
  <si>
    <t>202501160000122137#【已关注中国移动10086微信公众号】流程受理流水号：20250116091410151696367131011840
客户号码:15169636713
客户姓名:于**
投诉地市:潍坊
来话流水:2025011609121278820829297
宽带账号:15169636713
宽带账号归属地市:潍坊
宽带账号归属区县:潍城区
故障地址:潍坊潍城区西关街道胜利西街万合华庭高层1号楼*********
联系电话:15169636713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光功率:-17.69
故障大类:宽带/电视
故障细类:宽带网速慢/卡顿
携转原因:
故障时间:2025-01-16 09:14:28
具体故障现象:网速慢卡顿，
客户其他诉求:客户反馈家庭宽带网速慢 客户地址 潍坊潍城区西关街道胜利西街万合华庭高层1号楼2单元401室 麻烦协助反馈处理谢谢
;宽带小区$[万合华庭]$</t>
  </si>
  <si>
    <t>2025-01-16 09:19:00</t>
  </si>
  <si>
    <t>2025-01-16 09:19:18</t>
  </si>
  <si>
    <t>SD-057-250116-183640-570</t>
  </si>
  <si>
    <t>2025-01-16 09:16:41</t>
  </si>
  <si>
    <t>普通区域-奎文区-凯旋国际小区-13863619526-200M-业务受理宽带-次数0-202501160000123159</t>
  </si>
  <si>
    <t>2025-01-17 09:17:00</t>
  </si>
  <si>
    <t>202501160000123159</t>
  </si>
  <si>
    <t>202501160000123159#【已关注中国移动10086微信公众号】 宽带账号:13863619526; 联系电话：13863619526，问题类型：此工单为群障修复工单，根据群障全量闭环修复管理要求，为确保客户网络通畅，请装维人员跟进修复网络问题，谢谢！ 
 群障标题：公告。故障描述：潍坊奎文区凯旋国际小区光缆故障，预估24小时恢复，请帮忙拦截,如有需要请联系片区装维师傅王庆友15706307405主叫号码：13863619526.0;该号码仅供参考，请优先联系宽带账号。</t>
  </si>
  <si>
    <t>2025-01-16 09:19:01</t>
  </si>
  <si>
    <t>2025-01-16 09:22:26</t>
  </si>
  <si>
    <t>SD-057-250116-198574-558</t>
  </si>
  <si>
    <t>2025-01-16 09:16:21</t>
  </si>
  <si>
    <t>80+普通-普通区域-青州市-纸坊刘家庄-18753615480-1000M-宽带上网投诉-次数0-202501160000121551</t>
  </si>
  <si>
    <t>202501160000121551</t>
  </si>
  <si>
    <t xml:space="preserve">202501160000121551#宽带账号：18753615480；宽带地址：潍坊青州市高柳镇纸坊村纸坊刘家庄2号；客户来电反映宽带无法上网，客户无法配合线上指导/客户不配合排障，要求去家里，请协助处理，谢谢！联系电话：18753615480；联系人：先生；来电流水：2025011609091667820892269。
</t>
  </si>
  <si>
    <t>2025-01-16 09:19:31</t>
  </si>
  <si>
    <t>2025-01-16 09:19:50</t>
  </si>
  <si>
    <t>SD-851-281861-11770-6319</t>
  </si>
  <si>
    <t>SD-057-250116-132958-6097</t>
  </si>
  <si>
    <t>2025-01-16 18:39:41</t>
  </si>
  <si>
    <t>【调研】-80+银卡-普通区域-昌乐县-王俊村自然村-15095159333-300M-魔百和投诉-次数0-202501160000519966</t>
  </si>
  <si>
    <t>202501160000519966</t>
  </si>
  <si>
    <t>202501160000519966#流程受理流水号：20250116183840150951593331153543
客户号码:15095159333
客户姓名:张**
投诉地市:潍坊
来话流水:2025011618314982020873591
宽带账号:15095159333
宽带账号归属地市:潍坊
宽带账号归属区县:昌乐县
故障地址:潍坊昌乐县营丘镇王俊村王俊村自然村王俊村4#箱*********
联系电话:15095159333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光功率:-20.60
故障大类:电视
故障细类:移动高清电视故障(专席)
携转原因:
故障时间:2025-01-16 18:42:15
魔百和单播/组播:组播
具体故障现象:电视直播或点播无法观看，
客户其他诉求:
魔百和单/组播：组播;宽带小区$[王俊村自然村]$</t>
  </si>
  <si>
    <t>2025-01-16 18:42:46</t>
  </si>
  <si>
    <t>2025-01-16 18:43:08</t>
  </si>
  <si>
    <t>SD-057-250116-902371-6690</t>
  </si>
  <si>
    <t>2025-01-16 19:46:01</t>
  </si>
  <si>
    <t>80+金卡-普通区域-寿光市-南范村-13626363646-1000M-宽带上网投诉-次数0-202501160000543664</t>
  </si>
  <si>
    <t>2025-01-16 19:55:13</t>
  </si>
  <si>
    <t>2025-01-16 19:55:28</t>
  </si>
  <si>
    <t>SD-057-250116-791024-6692</t>
  </si>
  <si>
    <t>2025-01-16 19:46:06</t>
  </si>
  <si>
    <t>80+普通-普通区域-寿光市-孙家庄村-13953636578-500M-宽带上网投诉-次数0-202501160000545247</t>
  </si>
  <si>
    <t>202501160000545247</t>
  </si>
  <si>
    <t xml:space="preserve">202501160000545247# 宽带账号：13953636578；宽带地址：潍坊寿光市孙家集街道孙家庄孙家庄村22号箱*********
；客户来电反映宽带卡，经查询客户侧为质差终端，请协助上门更换终端并一并处理故障问题，谢谢！联系电话：13953638056；联系人：先生；来电流水：2025011619420183620887732。 </t>
  </si>
  <si>
    <t>2025-01-16 19:49:54</t>
  </si>
  <si>
    <t>2025-01-16 19:50:21</t>
  </si>
  <si>
    <t>SD-057-250116-298153-6055</t>
  </si>
  <si>
    <t>2025-01-16 18:35:58</t>
  </si>
  <si>
    <t>普通区域-潍城区-清平花园-13963689899-300M-业务受理宽带-次数0-202501160000518658</t>
  </si>
  <si>
    <t>202501160000518658</t>
  </si>
  <si>
    <t>202501160000518658# 宽带账号:13963689899; 联系电话：13963689899，问题类型：此工单为群障修复工单，根据群障全量闭环修复管理要求，为确保客户网络通畅，请装维人员跟进修复网络问题，谢谢！ 
 群障标题：公告。故障描述：清平花园主叫号码：13963689899.0;该号码仅供参考，请优先联系宽带账号。</t>
  </si>
  <si>
    <t>2025-01-16 19:00:34</t>
  </si>
  <si>
    <t>2025-01-16 19:01:04</t>
  </si>
  <si>
    <t>SD-057-250116-710265-6084</t>
  </si>
  <si>
    <t>2025-01-16 18:38:12</t>
  </si>
  <si>
    <t>【调研】-(目标)普通区域-诸城市-东坡小区.龙城区-18766366753-300M-宽带上网投诉-次数0-202501160000517316</t>
  </si>
  <si>
    <t>202501160000517316</t>
  </si>
  <si>
    <t xml:space="preserve">202501160000517316#【已关注中国移动10086微信公众号】流程受理流水号：20250116183644187663667531153247
客户号码:18766366753
客户姓名:刘**
投诉地市:潍坊
来话流水:2025011618354311920800402
宽带账号:18766366753
宽带账号归属地市:潍坊
宽带账号归属区县:诸城市
故障地址:潍坊诸城市密州街道东坡街东坡小区.龙城区6号楼*********
联系电话:13038913052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光功率:-18.38
故障大类:宽带
故障细类:宽带无法上网
携转原因:
故障时间:2025-01-16 18:37:20
具体故障现象:打不开网页，
客户其他诉求:客户侧为质差终端，要求上门更换终端并一并处理故障问题。
</t>
  </si>
  <si>
    <t>2025-01-16 18:40:15</t>
  </si>
  <si>
    <t>2025-01-16 18:40:45</t>
  </si>
  <si>
    <t>SD-057-250116-814752-7037</t>
  </si>
  <si>
    <t>2025-01-16 20:28:47</t>
  </si>
  <si>
    <t>80+普通-普通区域-寿光市-寒桥东景花园-15163698879-300M-宽带上网投诉-次数0-202501160000559020</t>
  </si>
  <si>
    <t>202501160000559020</t>
  </si>
  <si>
    <t>202501160000559020#？ 宽带账号：15163698879；联系电话：13869646501宽带地址：潍坊寿光市寒桥镇寒桥中心街寒桥东景花园12号楼客户来电反映机顶盒不能观看 ，线上指导无法配合操作，要求上门处理, 来电流水：2025011620245293320891444</t>
  </si>
  <si>
    <t>2025-01-16 20:37:09</t>
  </si>
  <si>
    <t>2025-01-16 20:37:25</t>
  </si>
  <si>
    <t>2025-01-16 19:47:16</t>
  </si>
  <si>
    <t>【调研】-普通区域-安丘市-鲁丰花园-15866152581-300M-魔百和投诉-次数0-202501160000546730 一级督办</t>
  </si>
  <si>
    <t>202501160000546730</t>
  </si>
  <si>
    <t>2025-01-16 19:49:03</t>
  </si>
  <si>
    <t>2025-01-16 19:49:26</t>
  </si>
  <si>
    <t>SD-852-290813-1530-21682</t>
  </si>
  <si>
    <t>SD-057-250116-987543-6425</t>
  </si>
  <si>
    <t>2025-01-16 19:16:29</t>
  </si>
  <si>
    <t>普通区域-奎文区-车站村-13455641236-200M-宽带延伸服务-次数0-202501160000533891</t>
  </si>
  <si>
    <t>202501160000533891</t>
  </si>
  <si>
    <t xml:space="preserve">202501160000533891#【已关注中国移动10086微信公众号】流程受理流水号：20250116191447134556412361159323
客户号码:13455641236
客户姓名:王**
投诉地市:潍坊
来话流水:2025011619104970320816011
宽带账号:13455641236
宽带账号归属地市:潍坊
宽带账号归属区县:奎文区
故障地址:潍坊奎文区廿里堡街道车站村3街
联系电话:13455641236
联系人:先生/女士
工单紧急程度:一般
是否有升级投诉倾向:否
是否重复投诉:否
是否携转意向:否
是否投诉倾向:否
是否智能网关:智能网关
当前是否在线:是
接入方式:FTTH
是否质差终端:无质差信息
光功率:-25.37
故障大类:宽带/电视
故障细类:宽带延伸服务
携转原因:
故障时间:2025-01-16 19:16:04
具体故障现象:客户想要换新光猫
</t>
  </si>
  <si>
    <t>2025-01-16 19:19:03</t>
  </si>
  <si>
    <t>2025-01-16 19:19:23</t>
  </si>
  <si>
    <t>SD-851-254700-3381-24146</t>
  </si>
  <si>
    <t>SD-057-250116-312956-6851</t>
  </si>
  <si>
    <t>2025-01-16 20:06:49</t>
  </si>
  <si>
    <t>【调研】-(目标)普通区域-高密市-城西花园-15006648760-200M-宽带上网投诉-次数0-202501160000552743</t>
  </si>
  <si>
    <t>202501160000552743</t>
  </si>
  <si>
    <t xml:space="preserve">202501160000552743#客户来电反映宽带/网速慢，线上排障不认可，要求维修人员上门维修，请尽快协助处理，谢谢  联系人：女士 联系电话：本机 </t>
  </si>
  <si>
    <t>2025-01-16 20:19:00</t>
  </si>
  <si>
    <t>2025-01-16 20:19:20</t>
  </si>
  <si>
    <t>SD-057-250116-051834-6052</t>
  </si>
  <si>
    <t>2025-01-16 18:35:39</t>
  </si>
  <si>
    <t>【调研】-80+金卡-(目标)普通区域-寿光市-郎家营村-13793688560-300M-宽带上网投诉-次数0-202501160000515406</t>
  </si>
  <si>
    <t>202501160000515406</t>
  </si>
  <si>
    <t xml:space="preserve">202501160000515406#
宽带账号：13793688560；宽带地址：潍坊寿光市田柳郎家营村郎家营村49号箱；客户来电反映移动高清看不了，客户无法配合线上指导，要求上门，请协助处理，谢谢！联系电话：13793688560；联系人：先生；
</t>
  </si>
  <si>
    <t>2025-01-16 18:53:26</t>
  </si>
  <si>
    <t>2025-01-16 18:53:51</t>
  </si>
  <si>
    <t>SD-851-238091-1991-15723</t>
  </si>
  <si>
    <t>SD-057-250116-193467-6973</t>
  </si>
  <si>
    <t>2025-01-16 20:20:51</t>
  </si>
  <si>
    <t>【调研】-80+银卡-普通区域-安丘市-汶水绿洲-14753677799-300M-宽带上网投诉-次数0-202501160000554681</t>
  </si>
  <si>
    <t>202501160000554681</t>
  </si>
  <si>
    <t>202501160000554681#宽带账号：14753677799；宽带地址：潍坊安丘市兴安街道永安路汶水绿洲汶水绿洲26号楼；客户来电反映移动高清看不了，客户无法配合线上指导，要求上门，请协助处理，谢谢！联系电话：13963666862；联系人：先生；</t>
  </si>
  <si>
    <t>2025-01-16 20:28:21</t>
  </si>
  <si>
    <t>2025-01-16 20:28:41</t>
  </si>
  <si>
    <t>SD-057-250116-376051-6348</t>
  </si>
  <si>
    <t>2025-01-16 19:10:10</t>
  </si>
  <si>
    <t>普通区域-潍城区-鸢都新城-13676368940-100M-宽带上网投诉-次数0-202501160000531784</t>
  </si>
  <si>
    <t>202501160000531784</t>
  </si>
  <si>
    <t xml:space="preserve">202501160000531784#宽带账号：13676368940；宽带地址：潍坊潍城区北关街道北宫西街鸢都新城59号楼；客户来电反映移动高清无法观看，客户无法配合进行线上指导，要求师傅上门，请协助处理，谢谢！联系电话：13676368940；联系人：先生；来电流水：2025011619032141120872948。
</t>
  </si>
  <si>
    <t>2025-01-16 19:12:51</t>
  </si>
  <si>
    <t>2025-01-16 19:13:14</t>
  </si>
  <si>
    <t>SD-057-250116-923615-6414</t>
  </si>
  <si>
    <t>2025-01-16 19:16:11</t>
  </si>
  <si>
    <t>FTTR-普通区域-安丘市-天地家园-15288818111-1000M-宽带上网投诉-次数0-202501160000534565</t>
  </si>
  <si>
    <t>202501160000534565</t>
  </si>
  <si>
    <t>202501160000534565#流程受理流水号：20250116191534152888181111159439
客户号码:15288818111
客户姓名:鞠*
投诉地市:潍坊
来话流水:2025011619133640520832083
宽带账号:15288818111
账号归属区县:安丘-刘家尧乡镇经营部
联系电话:15288818111
联系人:先生
宽带地址:潍坊
工单紧急程度:非常紧急
是否投诉倾向:否
是否重复投诉:否
是否携转意向:否
是否有升级投诉倾向:否
*业务名称:业务融合移机流程宽带+OTT
投诉内容:手机号码：15288818111，【问题描述】客户已办理宽带业务，有开通单，要求装维尽快联系上门，请处理，谢谢。联系电话：15288818111，联系人：先生，录音流水号：2025011619133640520832083。受理明细：531920062399999999。
在途开通单信息：536241123879771580，15288818111，2024-11-23 08:37:08，业务融合移机流程宽带+OTT，处理中，装维选址
是否到厅:否
业务名称:业务融合移机流程宽带+OTT
;宽带小区$[天地家园]$</t>
  </si>
  <si>
    <t>2025-01-16 19:19:51</t>
  </si>
  <si>
    <t>2025-01-16 19:20:10</t>
  </si>
  <si>
    <t>SD-852-320402-46-24298</t>
  </si>
  <si>
    <t>SD-057-250116-816345-7425</t>
  </si>
  <si>
    <t>2025-01-16 21:46:09</t>
  </si>
  <si>
    <t>普通区域-安丘市-临浯村自然村-15762671269-100M-宽带上网投诉-次数0-202501160000575255</t>
  </si>
  <si>
    <t>2025-01-16 21:50:01</t>
  </si>
  <si>
    <t>2025-01-16 21:50:38</t>
  </si>
  <si>
    <t>SD-057-250116-941506-6856</t>
  </si>
  <si>
    <t>2025-01-16 20:07:44</t>
  </si>
  <si>
    <t>【调研】-80+普通-普通区域-坊子区-凤栖地-15263669845-1000M-宽带上网投诉-次数0-202501160000552936</t>
  </si>
  <si>
    <t>202501160000552936</t>
  </si>
  <si>
    <t>202501160000552936# 宽带账号：15263669845；联系电话：15263669845宽带地址：潍坊峡山区太堡庄街道（太堡庄）兴峡路凤栖地峡山凤栖地7号楼；客户来电反映网速慢，线上指导无法配合操作，要求上门处理, 来电流水：2025011620011651420886054</t>
  </si>
  <si>
    <t>2025-01-16 20:12:42</t>
  </si>
  <si>
    <t>2025-01-16 20:12:58</t>
  </si>
  <si>
    <t>SD-851-306016-4182-24726</t>
  </si>
  <si>
    <t>SD-057-250116-286351-7035</t>
  </si>
  <si>
    <t>2025-01-16 20:27:57</t>
  </si>
  <si>
    <t>【调研】-80+银卡-(目标)普通区域-寿光市-寿光建行家属院-15966129876-500M-宽带上网投诉-次数0-202501160000559326</t>
  </si>
  <si>
    <t>202501160000559326</t>
  </si>
  <si>
    <t>202501160000559326#导航立单,客户通过语音导航反馈宽带故障问题,经诊断光猫设备性能不佳,要求装维回访处理,请协助.联系电话：15966129876</t>
  </si>
  <si>
    <t>2025-01-16 20:32:02</t>
  </si>
  <si>
    <t>2025-01-16 20:47:02</t>
  </si>
  <si>
    <t>2025-01-16 20:29:24</t>
  </si>
  <si>
    <t>80+银卡-普通区域-寿光市-锦绣华城-13475668275-1000M-魔百和投诉-次数0-202501160000559126 一级督办</t>
  </si>
  <si>
    <t>202501160000559126</t>
  </si>
  <si>
    <t>2025-01-16 20:38:46</t>
  </si>
  <si>
    <t>2025-01-16 20:39:11</t>
  </si>
  <si>
    <t>SD-057-250116-164789-7440</t>
  </si>
  <si>
    <t>2025-01-16 21:52:28</t>
  </si>
  <si>
    <t>【调研】-80+银卡-普通区域-寿光市-清河垄塬-15205362678-500M-宽带上网投诉-次数0-202501160000576956</t>
  </si>
  <si>
    <t>202501160000576956</t>
  </si>
  <si>
    <t>202501160000576956#流程受理流水号：20250116215057152053626781176497
客户号码:15205362678
客户姓名:宋**
投诉地市:潍坊
来话流水:2025011621501505920870810
宽带账号:15205362678
宽带账号归属地市:潍坊
宽带账号归属区县:寿光市
故障地址:潍坊寿光市洛城街道洛兴街清河垄塬10号楼*********
联系电话:15205362678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故障时间:2025-01-16 21:51:06
具体故障现象:光猫亮红灯，
客户其他诉求:
;宽带小区$[清河垄塬]$</t>
  </si>
  <si>
    <t>2025-01-16 21:56:25</t>
  </si>
  <si>
    <t>2025-01-16 21:56:45</t>
  </si>
  <si>
    <t>SD-057-250116-784156-6704</t>
  </si>
  <si>
    <t>2025-01-16 19:47:02</t>
  </si>
  <si>
    <t>80+普通-普通区域-奎文区-和扬万悦城-13606469738-1000M-宽带上网投诉-次数0-20250116194447X887970248</t>
  </si>
  <si>
    <t>20250116194447X887970248</t>
  </si>
  <si>
    <t xml:space="preserve">流程受理流水号：20250116194418136064697381163796
客户号码:13606469738
客户姓名:吴**
投诉地市:潍坊
来话流水:2025011619383486020869623
宽带账号:13606469738
宽带账号归属地市:潍坊
宽带账号归属区县:奎文区
故障地址:潍坊奎文区廿里堡街道潍州路和扬万悦城7号楼*********
联系电话:13606469738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故障时间:2025-01-16 19:44:36
具体故障现象:网速慢卡顿，
客户其他诉求:
</t>
  </si>
  <si>
    <t>2025-01-16 20:05:20</t>
  </si>
  <si>
    <t>2025-01-16 20:05:40</t>
  </si>
  <si>
    <t>SD-851-321421-21735-15754</t>
  </si>
  <si>
    <t>SD-057-250116-079853-416</t>
  </si>
  <si>
    <t>2025-01-16 09:02:10</t>
  </si>
  <si>
    <t>【调研】-(目标)普通区域-奎文区-和扬万悦城-13863666566-200M-魔百和投诉-次数0-20250116090039X239965522 三级督办</t>
  </si>
  <si>
    <t>2025-01-17 10:03:00</t>
  </si>
  <si>
    <t>20250116090039X239965522</t>
  </si>
  <si>
    <t>流程受理流水号：20250116085959138636665661007963
客户号码:13863666566
客户姓名:王**
投诉地市:潍坊
来话流水:2025011608580348020862084
宽带账号:13863666566
宽带账号归属地市:潍坊
宽带账号归属区县:奎文区
故障地址:潍坊奎文区潍州路街道潍州路和扬万悦城6号楼*********
联系电话:13863666566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故障细类:移动高清电视故障(专席)
携转原因:
故障时间:2025-01-16 08:58:10
魔百和单播/组播:组播
具体故障现象:电视机提示无信号，
客户其他诉求:
魔百和单/组播：组播</t>
  </si>
  <si>
    <t>2025-01-16 09:11:59</t>
  </si>
  <si>
    <t>2025-01-16 09:12:24</t>
  </si>
  <si>
    <t>SD-057-250116-982564-7463</t>
  </si>
  <si>
    <t>2025-01-16 22:06:15</t>
  </si>
  <si>
    <t>(目标)普通区域-昌邑市-刘辛新新家园D区-13791857822-300M-业务受理宽带-次数0-202501160000576755</t>
  </si>
  <si>
    <t>202501160000576755</t>
  </si>
  <si>
    <t>202501160000576755#【已关注中国移动10086微信公众号】 宽带账号:13791857822; 联系电话：13791857822，问题类型：此工单为群障修复工单，根据群障全量闭环修复管理要求，为确保客户网络通畅，请装维人员跟进修复网络问题，谢谢！ 
 群障标题：公告。故障描述：潍坊昌邑市刘辛新新家园D区光缆故障，预估24小时恢复，请帮忙拦截,如有需要请联系片区装维师傅邓艺浩15706307216主叫号码：13791857822.0;该号码仅供参考，请优先联系宽带账号。</t>
  </si>
  <si>
    <t>2025-01-16 22:53:01</t>
  </si>
  <si>
    <t>2025-01-17 06:58:50</t>
  </si>
  <si>
    <t>SD-851-284262-9949-8459</t>
  </si>
  <si>
    <t>SD-057-250116-079143-6088</t>
  </si>
  <si>
    <t>2025-01-16 18:38:34</t>
  </si>
  <si>
    <t>80+金卡-普通区域-奎文区-鸿豪花园-15095149711-1000M-宽带上网投诉-次数0-202501160000519557</t>
  </si>
  <si>
    <t>202501160000519557</t>
  </si>
  <si>
    <t>202501160000519557#宽带账号：15095149711；宽带地址：潍坊奎文区北苑街道北宫街鸿豪花园6号楼****；客户来电反映电视网络故障，经查询客户侧为机顶盒质差终端，请协助上门更换终端并一并处理故障问题，谢谢！联系电话：15095149711；联系人：先生；来电流水：2025011618322556120877758 。</t>
  </si>
  <si>
    <t>2025-01-16 18:45:59</t>
  </si>
  <si>
    <t>2025-01-16 18:46:18</t>
  </si>
  <si>
    <t>SD-851-301027-25387-2014</t>
  </si>
  <si>
    <t>SD-057-250116-532864-6078</t>
  </si>
  <si>
    <t>2025-01-16 18:37:21</t>
  </si>
  <si>
    <t>普通区域-高密市-李家埠自然村-18863653031-1000M-宽带上网投诉-次数0-202501160000516316</t>
  </si>
  <si>
    <t>202501160000516316</t>
  </si>
  <si>
    <t>202501160000516316#宽带账号： 18863653031；宽带地址：潍坊高密市柴沟镇李家埠李家埠自然村高密注沟镇李家埠扩容14号箱*** ；客户来电咨询怎么把宽带改成公网IP，需要师傅联系一下。请协助处理。来电流水：2025011618321065420875990  联系电话：18863653031。</t>
  </si>
  <si>
    <t>2025-01-16 18:52:47</t>
  </si>
  <si>
    <t>2025-01-16 18:53:05</t>
  </si>
  <si>
    <t>SD-851-254122-2763-11122</t>
  </si>
  <si>
    <t>SD-057-250116-305416-6383</t>
  </si>
  <si>
    <t>2025-01-16 19:14:15</t>
  </si>
  <si>
    <t>普通区域-临朐县-富华家园（东）-13465700048-200M-魔百和投诉-次数0-20250116191201X921036379</t>
  </si>
  <si>
    <t>20250116191201X921036379</t>
  </si>
  <si>
    <t>流程受理流水号：20250116191120134657000481158783
客户号码:13465700048
客户姓名:马**
投诉地市:潍坊
来话流水:2025011619090834320806330
宽带账号:13465700048
宽带账号归属地市:潍坊
宽带账号归属区县:临朐县
故障地址:潍坊临朐县冶源镇人民政府临九路富华家园（东）12号楼*********
联系电话:13465700048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光功率:-19.24
故障大类:电视
故障细类:移动高清电视故障(专席)
携转原因:
故障时间:2025-01-16 19:17:06
魔百和单播/组播:组播
具体故障现象:电视机提示无信号，
客户其他诉求:
魔百和单/组播：组播</t>
  </si>
  <si>
    <t>2025-01-16 19:18:44</t>
  </si>
  <si>
    <t>2025-01-16 19:19:04</t>
  </si>
  <si>
    <t>SD-851-309893-3820-19159</t>
  </si>
  <si>
    <t>SD-057-250116-913408-6818</t>
  </si>
  <si>
    <t>2025-01-16 20:02:07</t>
  </si>
  <si>
    <t>【调研】-80+银卡-普通区域-昌邑市-沟崖村自然村-13863646356-200M-宽带上网投诉-次数0-202501160000552482</t>
  </si>
  <si>
    <t>202501160000552482</t>
  </si>
  <si>
    <t xml:space="preserve">202501160000552482#流程受理流水号：20250116195951138636463561166191
客户号码:13863646356
客户姓名:李**
投诉地市:潍坊
来话流水:2025011619593530320877811
宽带账号:13863646356
宽带账号归属地市:潍坊
宽带账号归属区县:昌邑市
故障地址:潍坊昌邑市下营镇沟崖村沟崖村81号
联系电话:13791681729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故障时间:2025-01-16 20:16:08
魔百和单播/组播:单播
具体故障现象:电视机提示无信号，
客户其他诉求:客户侧为质差终端，要求上门更换终端并一并处理故障问题。
</t>
  </si>
  <si>
    <t>2025-01-16 20:07:49</t>
  </si>
  <si>
    <t>2025-01-16 20:08:13</t>
  </si>
  <si>
    <t>SD-057-250116-614573-6049</t>
  </si>
  <si>
    <t>2025-01-16 18:35:19</t>
  </si>
  <si>
    <t>【调研】-80+普通-普通区域-寿光市-宋三村自然村-15094962111-500M-宽带上网投诉-次数0-20250116183331X611717315</t>
  </si>
  <si>
    <t>20250116183331X611717315</t>
  </si>
  <si>
    <t xml:space="preserve">【农村网络投诉】流程受理流水号：20250116183237150949621111152528
客户号码:15094962111
客户姓名:董**
投诉地市:潍坊
来话流水:2025011618275863720846079
宽带账号:15094962111
宽带账号归属地市:潍坊
宽带账号归属区县:寿光市
故障地址:潍坊寿光市董家稻庄二村
联系电话:15094962111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18:32:44
具体故障现象:PON灯闪，调整光纤重启无效。
客户其他诉求:
</t>
  </si>
  <si>
    <t>2025-01-16 18:42:04</t>
  </si>
  <si>
    <t>2025-01-16 18:42:28</t>
  </si>
  <si>
    <t>2025-01-16 20:29:34</t>
  </si>
  <si>
    <t>80+银卡-普通区域-安丘市-祥和家园-15169654853-1000M-宽带上网投诉-次数0-202501160000559137 一级督办</t>
  </si>
  <si>
    <t>202501160000559137</t>
  </si>
  <si>
    <t>2025-01-16 20:56:00</t>
  </si>
  <si>
    <t>2025-01-16 20:56:24</t>
  </si>
  <si>
    <t>SD-851-262467-963-28360</t>
  </si>
  <si>
    <t>SD-057-250116-073582-7006</t>
  </si>
  <si>
    <t>2025-01-16 20:23:28</t>
  </si>
  <si>
    <t>普通区域-潍城区-颐和家园-13583695637-300M-魔百和投诉-次数0-20250116202216X136029312</t>
  </si>
  <si>
    <t>20250116202216X136029312</t>
  </si>
  <si>
    <t>流程受理流水号：20250116201739135836956371168808
客户号码:13583695637
客户姓名:田*
投诉地市:潍坊
来话流水:2025011620174920020861188
宽带账号:13583695637
宽带账号归属地市:潍坊
宽带账号归属区县:潍城区
故障地址:潍坊潍城区北关街道月河路颐和家园7号楼*********
联系电话:13583695637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光功率:-19.70
故障大类:宽带/电视
故障细类:移动高清电视故障(专席)
携转原因:
故障时间:2025-01-16 20:05:44
魔百和单播/组播:单播
具体故障现象:网络无法连接，拔插设置网络无法恢复，无法使用线上指导无法恢复
客户其他诉求:
魔百和单/组播：单播</t>
  </si>
  <si>
    <t>2025-01-16 20:28:25</t>
  </si>
  <si>
    <t>2025-01-16 20:28:43</t>
  </si>
  <si>
    <t>SD-057-250116-908256-6880</t>
  </si>
  <si>
    <t>2025-01-16 20:10:59</t>
  </si>
  <si>
    <t>80+银卡-普通区域-安丘市-青云瑞景园(含锦绣上河园)-18753695588-300M-宽带上网投诉-次数0-202501160000554717</t>
  </si>
  <si>
    <t>202501160000554717</t>
  </si>
  <si>
    <t>202501160000554717#18753695588客户来电反映本机办理的宽带无法使用，设备亮灯情况客户不清楚不配合不会看，直接要求维修人员上门维修，请尽快协助处理，谢谢 
 联系人：先生 联系电话：本机 流水：2025011620074355420815718</t>
  </si>
  <si>
    <t>2025-01-16 20:17:39</t>
  </si>
  <si>
    <t>2025-01-16 20:18:08</t>
  </si>
  <si>
    <t>SD-851-333757-5328-5256</t>
  </si>
  <si>
    <t>2025-01-16 19:48:31</t>
  </si>
  <si>
    <t>【调研】-80+金卡-普通区域-寿光市-大庄村自然村-15965785168-300M-魔百和投诉-次数0-202501160000544886 一级督办</t>
  </si>
  <si>
    <t>202501160000544886</t>
  </si>
  <si>
    <t>2025-01-16 19:52:04</t>
  </si>
  <si>
    <t>2025-01-16 19:52:28</t>
  </si>
  <si>
    <t>SD-851-295285-13846-9940</t>
  </si>
  <si>
    <t>SD-057-250116-697025-468</t>
  </si>
  <si>
    <t>2025-01-16 09:06:34</t>
  </si>
  <si>
    <t>普通区域-寿光市-东宇胜景-18363676720-300M-魔百和投诉-次数0-20250115192933X573064799</t>
  </si>
  <si>
    <t>20250115192933X573064799</t>
  </si>
  <si>
    <t xml:space="preserve">流程受理流水号：20250115192830183636767201149374
客户号码:18363676720
客户姓名:张**
投诉地市:潍坊
来话流水:2025011519272282620846825
宽带账号:18363676720
宽带账号归属地市:潍坊
宽带账号归属区县:寿光市
故障地址:潍坊寿光市圣城街道正阳路东宇胜景东宇胜景2号楼
联系电话:15963684682
联系人:女士
工单紧急程度:一般
是否有升级投诉倾向:否
是否重复投诉:否
是否携转意向:否
是否投诉倾向:否
携转原因:
提单模板:客户来电对于【超级宝贝赳赳】下线，导致无法使用移动高清电视观看不认可，要求处理，请协助，谢谢。
</t>
  </si>
  <si>
    <t>2025-01-16 09:10:03</t>
  </si>
  <si>
    <t>2025-01-16 09:14:18</t>
  </si>
  <si>
    <t>SD-851-270391-8715-2390</t>
  </si>
  <si>
    <t>SD-057-250116-417980-6418</t>
  </si>
  <si>
    <t>2025-01-16 19:16:17</t>
  </si>
  <si>
    <t>【调研】-(目标)普通区域-昌邑市-于范城后-15169607110-200M-业务受理宽带-次数0-202501160000534659</t>
  </si>
  <si>
    <t>202501160000534659</t>
  </si>
  <si>
    <t>202501160000534659# 宽带账号:15169607110; 联系电话：15169607110，问题类型：此工单为群障修复工单，根据群障全量闭环修复管理要求，为确保客户网络通畅，请装维人员跟进修复网络问题，谢谢！ 
 群障标题：公告。故障描述：于范城后主叫号码：100860536.0;该号码仅供参考，请优先联系宽带账号。</t>
  </si>
  <si>
    <t>2025-01-16 19:32:46</t>
  </si>
  <si>
    <t>2025-01-16 19:33:08</t>
  </si>
  <si>
    <t>SD-851-285060-20148-23810</t>
  </si>
  <si>
    <t>SD-057-250116-873945-6047</t>
  </si>
  <si>
    <t>2025-01-16 18:35:09</t>
  </si>
  <si>
    <t>80+普通-普通区域-临朐县-烟冢铺小区安置楼-17353626212-500M-宽带上网投诉-次数0-20250116183314X594186319</t>
  </si>
  <si>
    <t>20250116183314X594186319</t>
  </si>
  <si>
    <t xml:space="preserve">流程受理流水号：20250116183036173536262121152187
客户号码:17353626212
客户姓名:陈**
投诉地市:潍坊
来话流水:2025011618293807020857790
宽带账号:17353626212
宽带账号归属地市:潍坊
宽带账号归属区县:临朐县
故障地址:潍坊临朐县东城街道烟冢铺烟冢铺小区安置楼1号楼*********
联系电话:17353626212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18:25:18
具体故障现象:光信号亮红灯：拔插捋直光纤线未恢复，请协助，谢谢
客户其他诉求:
</t>
  </si>
  <si>
    <t>2025-01-16 18:41:23</t>
  </si>
  <si>
    <t>2025-01-16 18:42:19</t>
  </si>
  <si>
    <t>SD-851-254837-19733-9416</t>
  </si>
  <si>
    <t>SD-057-250116-250783-7018</t>
  </si>
  <si>
    <t>2025-01-16 20:25:37</t>
  </si>
  <si>
    <t>【重投】-【调研】-80+普通-普通区域-坊子区-东七戈庄-15854420868-300M-魔百和投诉-次数0-202501160000557422</t>
  </si>
  <si>
    <t>202501160000557422</t>
  </si>
  <si>
    <t>202501160000557422#流程受理流水号：20250116202456158544208681169774
客户号码:15854420868
客户姓名:徐**
投诉地市:潍坊
来话流水:2025011620232661620885347
宽带账号:15854420868
宽带账号归属地市:潍坊
宽带账号归属区县:坊子区
故障地址:潍坊坊子区太堡庄街道（太堡庄）东七戈庄行政村东七戈庄11号箱*********
联系电话:15854420868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故障细类:移动高清电视故障
携转原因:
故障时间:2025-01-16 20:31:37
魔百和单播/组播:单播
具体故障现象:电视直播或点播无法观看，
客户其他诉求:15854420868客户来电，对本机宽带无法正常使用，光猫亮红灯，强烈要求师傅尽快上门检修，谢谢
魔百和单/组播：单播;宽带小区$[东七戈庄]$</t>
  </si>
  <si>
    <t>2025-01-16 20:35:42</t>
  </si>
  <si>
    <t>2025-01-16 20:36:05</t>
  </si>
  <si>
    <t>SD-057-250116-375648-6363</t>
  </si>
  <si>
    <t>2025-01-16 19:12:21</t>
  </si>
  <si>
    <t>【调研】-80+普通-普通区域-寿光市-卫东化工南区-13780895079-1000M-宽带上网投诉-次数0-202501160000516991</t>
  </si>
  <si>
    <t>202501160000516991</t>
  </si>
  <si>
    <t xml:space="preserve">202501160000516991#宽带账号：13780895079；宽带地址：潍坊寿光市羊口镇胜利路卫东化工南区8号楼*；客户来电反映宽带无网络，客户不配合排障，要求师傅上门，请协助处理，谢谢！联系电话：15053649921；联系人：先生；来电流水：2025011619060022320888356。
</t>
  </si>
  <si>
    <t>2025-01-16 19:26:00</t>
  </si>
  <si>
    <t>2025-01-16 19:26:21</t>
  </si>
  <si>
    <t>SD-851-225123-24846-18243</t>
  </si>
  <si>
    <t>SD-057-250116-789543-6376</t>
  </si>
  <si>
    <t>2025-01-16 19:14:01</t>
  </si>
  <si>
    <t>普通区域-潍城区-潍城劳动局片区-13963624245-100M-宽带上网投诉-次数0-20250116191108X868470868</t>
  </si>
  <si>
    <t>20250116191108X868470868</t>
  </si>
  <si>
    <t xml:space="preserve">流程受理流水号：20250116191018139636242451158610
客户号码:13963624245
客户姓名:邢**
投诉地市:潍坊
来话流水:2025011619073348720897198
宽带账号:13963624245
宽带账号归属地市:潍坊
宽带账号归属区县:潍城区
故障地址:潍坊潍城区西关街道福寿西街潍城劳动局片区上城国际25号楼*********
联系电话:13963624245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光功率:-19.10
故障大类:宽带/电视
故障细类:网速慢/上网掉线(专席)
携转原因:
故障时间:2025-01-16 19:11:21
具体故障现象:网速慢、宽带频繁掉线：路由器连接光猫1口，位置开阔，重启未恢复，光猫自带WIFI未开启，网线支持
客户其他诉求:
</t>
  </si>
  <si>
    <t>2025-01-16 19:17:57</t>
  </si>
  <si>
    <t>2025-01-16 19:18:13</t>
  </si>
  <si>
    <t>SD-057-250116-743168-6816</t>
  </si>
  <si>
    <t>2025-01-16 20:02:02</t>
  </si>
  <si>
    <t>普通区域-安丘市-马连埠村自然村-13562610775-300M-宽带上网投诉-次数0-20250116195935X775466504</t>
  </si>
  <si>
    <t>20250116195935X775466504</t>
  </si>
  <si>
    <t xml:space="preserve">【农村网络投诉】流程受理流水号：20250116195639135626107751165713
客户号码:13562610775
客户姓名:胡**
投诉地市:潍坊
来话流水:2025011619540079020849672
宽带账号:13562610775
宽带账号归属地市:潍坊
宽带账号归属区县:安丘市
故障地址:潍坊安丘市白芬子镇马连埠村马连埠村自然村马连埠村9号箱村东北3胡培祥*********
联系电话:15069642520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故障细类:宽带无法上网
携转原因:
故障时间:2025-01-16 19:56:54
具体故障现象:光猫亮红灯，称宽带更换光猫收费200元有疑问，在线解释无效，要求上报，请协助谢谢
客户其他诉求:
</t>
  </si>
  <si>
    <t>2025-01-16 20:09:21</t>
  </si>
  <si>
    <t>2025-01-16 20:10:00</t>
  </si>
  <si>
    <t>SD-057-250116-904563-6949</t>
  </si>
  <si>
    <t>2025-01-16 20:19:12</t>
  </si>
  <si>
    <t>【调研】-80+金卡-普通区域-高密市-凤凰艺术中心-13792676659-1000M-宽带上网投诉-次数0-202501160000557062</t>
  </si>
  <si>
    <t>202501160000557062</t>
  </si>
  <si>
    <t xml:space="preserve">202501160000557062#流程受理流水号：20250116201801137926766591168857
客户号码:13792676659
客户姓名:孙**
投诉地市:潍坊
来话流水:2025011620174654620861012
宽带账号:13792676659
宽带账号归属地市:潍坊
宽带账号归属区县:高密市
故障地址:潍坊高密市阚家镇西赵家庄凤凰艺术中心2号楼*********
联系电话:13792676659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光功率:-20.40
故障大类:宽带/电视
故障细类:宽带无法上网
携转原因:
故障时间:2025-01-16 20:18:10
具体故障现象:用户无法提供具体故障现象，
客户其他诉求:客户侧为质差终端，要求上门更换终端并一并处理故障问题。
</t>
  </si>
  <si>
    <t>2025-01-16 20:21:53</t>
  </si>
  <si>
    <t>2025-01-16 20:22:46</t>
  </si>
  <si>
    <t>SD-851-253476-20363-22618</t>
  </si>
  <si>
    <t>SD-057-250116-073142-6955</t>
  </si>
  <si>
    <t>2025-01-16 20:19:37</t>
  </si>
  <si>
    <t>普通区域-高密市-高密银都花园-15905363703-100M-宽带上网投诉-次数0-202501160000557757</t>
  </si>
  <si>
    <t>202501160000557757</t>
  </si>
  <si>
    <t>202501160000557757#【已关注中国移动10086微信公众号】流程受理流水号：20250116201902159053637031169005
客户号码:15905363703
客户姓名:王**
投诉地市:潍坊
来话流水:2025011620173071420859915
宽带账号:15905363703
宽带账号归属地市:潍坊
宽带账号归属区县:高密市
故障地址:潍坊高密市密水街道创业街银都花园5-2-502
联系电话:15905363703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故障细类:网速慢/上网掉线(专席)
携转原因:
故障时间:2025-01-16 20:19:04
具体故障现象:频繁掉线，
客户其他诉求:
;宽带小区$[高密银都花园]$</t>
  </si>
  <si>
    <t>2025-01-16 20:43:44</t>
  </si>
  <si>
    <t>2025-01-16 20:45:28</t>
  </si>
  <si>
    <t>SD-057-250116-603741-6886</t>
  </si>
  <si>
    <t>2025-01-16 20:11:28</t>
  </si>
  <si>
    <t>80+普通-普通区域-滨海-裕源花园（消防队后临）-15095160196-300M-魔百和投诉-次数0-20250116201004X404334601</t>
  </si>
  <si>
    <t>20250116201004X404334601</t>
  </si>
  <si>
    <t>流程受理流水号：20250116200906150951601961167561
客户号码:15095160196
客户姓名:欧**
投诉地市:潍坊
来话流水:2025011620084415020820409
宽带账号:15095160196
宽带账号归属地市:潍坊
宽带账号归属区县:滨海
故障地址:潍坊滨海大家洼街道海化街裕源花园（消防队后临）12号楼*********
联系电话:15095160196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故障细类:移动高清电视故障
携转原因:
故障时间:2025-01-16 20:13:13
魔百和单播/组播:组播
具体故障现象:机顶盒无法开机，
客户其他诉求:
魔百和单/组播：组播</t>
  </si>
  <si>
    <t>2025-01-16 20:18:11</t>
  </si>
  <si>
    <t>2025-01-16 20:19:04</t>
  </si>
  <si>
    <t>SD-057-250116-092657-6454</t>
  </si>
  <si>
    <t>2025-01-16 19:19:28</t>
  </si>
  <si>
    <t>【调研】-80+银卡-普通区域-临朐县-半截楼自然村-13589173727-200M-宽带上网投诉-次数0-202501160000535069</t>
  </si>
  <si>
    <t>202501160000535069</t>
  </si>
  <si>
    <t>202501160000535069# 宽带账号：13589173727 ；宽带地址： 潍坊临朐县龙山工业园半截楼半截楼自然村龙岗半截楼扩容（张佩环村）村东南3；客户来电反映宽带上网网速慢/卡顿，经查询客户侧为质差终端，请协助上门更换终端并一并处理故障问题，谢谢！联系电话：13589173727  ；来电流水：2025011619152199520842145</t>
  </si>
  <si>
    <t>2025-01-16 19:22:09</t>
  </si>
  <si>
    <t>SD-057-250116-296374-7017</t>
  </si>
  <si>
    <t>2025-01-16 20:25:35</t>
  </si>
  <si>
    <t>【调研】-普通区域-安丘市-东海世家-15953659326-1000M-宽带上网投诉-次数0-202501160000559475</t>
  </si>
  <si>
    <t>202501160000559475</t>
  </si>
  <si>
    <t>202501160000559475#流程受理流水号：20250116202257159536593261169541
客户号码:15953659326
客户姓名:李**
投诉地市:潍坊
来话流水:2025011620213911620877641
宽带账号:15953659326
宽带账号归属地市:潍坊
宽带账号归属区县:安丘市
故障地址:潍坊安丘市凌河镇雄鹰大道东海世家2号楼*********
联系电话:15953659326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故障细类:网速慢/上网掉线(专席)
携转原因:
故障时间:2025-01-16 20:21:40
具体故障现象:网速慢卡顿，检查网线，所有网站都慢，超5类网线，千兆路由器，一号千兆口，重启设备,放在宽阔地方.  
客户其他诉求:客户要求赔偿，有转网意向，请处理， 谢谢
;宽带小区$[东海世家]$</t>
  </si>
  <si>
    <t>2025-01-16 20:33:16</t>
  </si>
  <si>
    <t>SD-851-259243-15530-322</t>
  </si>
  <si>
    <t>SD-057-250116-264153-6835</t>
  </si>
  <si>
    <t>2025-01-16 20:05:34</t>
  </si>
  <si>
    <t>普通区域-坊子区-龙凤花园-13465728309-300M-宽带上网投诉-次数0-202501160000552530</t>
  </si>
  <si>
    <t>202501160000552530</t>
  </si>
  <si>
    <t>202501160000552530#流程受理流水号：20250116200431134657283091166836
客户号码:13465728309
客户姓名:苏**
投诉地市:潍坊
来话流水:2025011620033374420897006
宽带账号:13465728309
宽带账号归属地市:潍坊
宽带账号归属区县:坊子区
故障地址:潍坊坊子区坊子新区凤凰大街龙凤花园6号楼*********
联系电话:13465728309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光功率:-7.35
故障大类:宽带/电视
故障细类:宽带无法上网(专席)
携转原因:
故障时间:2025-01-16 20:01:16
具体故障现象:光功率弱
客户其他诉求:
;宽带小区$[龙凤花园]$</t>
  </si>
  <si>
    <t>2025-01-16 20:08:39</t>
  </si>
  <si>
    <t>2025-01-16 20:08:59</t>
  </si>
  <si>
    <t>SD-851-324850-2470-11942</t>
  </si>
  <si>
    <t>2025-01-16 20:09:38</t>
  </si>
  <si>
    <t>普通区域-诸城市-电力五小区-15762687880-200M-宽带上网投诉-次数0-202501160000552254 一级督办</t>
  </si>
  <si>
    <t>202501160000552254</t>
  </si>
  <si>
    <t>2025-01-16 20:37:28</t>
  </si>
  <si>
    <t>2025-01-16 20:38:04</t>
  </si>
  <si>
    <t>SD-057-250116-891740-6089</t>
  </si>
  <si>
    <t>2025-01-16 18:38:36</t>
  </si>
  <si>
    <t>【调研】-普通区域-安丘市-金冢子林家屯村-13608954062-300M-宽带上网投诉-次数0-202501160000518587</t>
  </si>
  <si>
    <t>202501160000518587</t>
  </si>
  <si>
    <t xml:space="preserve">202501160000518587# 宽带账号：13608954062；宽带地址：潍坊安丘市金冢子镇林家屯金冢子林家屯村林家屯13号箱林建义*********
；客户来电反映宽带电视无法使用，要求上门处理，联系电话：18365659333；联系人：先生；来电流水：2025011618350874920896389。 </t>
  </si>
  <si>
    <t>2025-01-16 18:40:04</t>
  </si>
  <si>
    <t>SD-057-250116-475302-6933</t>
  </si>
  <si>
    <t>2025-01-16 20:17:47</t>
  </si>
  <si>
    <t>【重投】-普通区域-寒亭区-交通局宿舍小区-13963663191-500M-宽带上网投诉-次数0-202501160000554891</t>
  </si>
  <si>
    <t>202501160000554891</t>
  </si>
  <si>
    <t xml:space="preserve">202501160000554891#【已关注中国移动10086微信公众号】流程受理流水号：20250116201708139636631911168751
客户号码:13963663191
客户姓名:管**
投诉地市:潍坊
来话流水:2025011620163419720855696
宽带账号:13963663191
宽带账号归属地市:潍坊
宽带账号归属区县:寒亭区
故障地址:潍坊寒亭区寒亭街道帝都街交通局宿舍小区1号楼*********
联系电话:13963663191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故障时间:2025-01-16 20:17:18
具体故障现象:电脑无法上网，
客户其他诉求:客户侧为质差终端，要求上门更换终端并一并处理故障问题。
</t>
  </si>
  <si>
    <t>2025-01-16 20:36:20</t>
  </si>
  <si>
    <t>2025-01-16 20:36:59</t>
  </si>
  <si>
    <t>SD-057-250116-075132-6919</t>
  </si>
  <si>
    <t>2025-01-16 20:17:02</t>
  </si>
  <si>
    <t>普通区域-潍城区-向阳村自然村-15853604856-300M-宽带上网投诉-次数0-202501160000555669</t>
  </si>
  <si>
    <t>202501160000555669</t>
  </si>
  <si>
    <t>202501160000555669#流程受理流水号：20250116201500158536048561168439
客户号码:15853604856
客户姓名:刘**
投诉地市:潍坊
来话流水:2025011620093231420824005
宽带账号:15853604856
宽带账号归属地市:潍坊
宽带账号归属区县:潍城区
故障地址:潍坊潍城区乐埠山生态经济发展区向阳村东西主路南第二排房子中间3号0号楼*********
联系电话:15964595159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故障细类:宽带无法上网(专席)
携转原因:
故障时间:2025-01-16 20:14:27
具体故障现象:打不开网页，
客户其他诉求:
;宽带小区$[向阳村自然村]$</t>
  </si>
  <si>
    <t>2025-01-16 20:22:06</t>
  </si>
  <si>
    <t>2025-01-16 20:22:36</t>
  </si>
  <si>
    <t>SD-057-250116-081254-6442</t>
  </si>
  <si>
    <t>2025-01-16 19:18:08</t>
  </si>
  <si>
    <t>80+白金-普通区域-寿光市-幸福嘉园-18706698878-1000M-宽带上网投诉-次数0-202501160000534327</t>
  </si>
  <si>
    <t>202501160000534327</t>
  </si>
  <si>
    <t>202501160000534327#18706698878客户来电反映家宽连接的光猫，网线，路由器等设备都老化了。要求师傅上门重新布线更换设备。联系人：先生联系电话：本机来话流水：2025011619120572420823282</t>
  </si>
  <si>
    <t>2025-01-16 19:22:25</t>
  </si>
  <si>
    <t>2025-01-16 19:22:53</t>
  </si>
  <si>
    <t>SD-851-303454-31385-25946</t>
  </si>
  <si>
    <t>SD-057-250116-129746-6922</t>
  </si>
  <si>
    <t>2025-01-16 20:17:11</t>
  </si>
  <si>
    <t>【调研】-80+金卡-普通区域-青州市-梭庄村自然村-13953607814-500M-宽带上网投诉-次数0-20250116201437X677414191</t>
  </si>
  <si>
    <t>20250116201437X677414191</t>
  </si>
  <si>
    <t xml:space="preserve">【农村网络投诉】流程受理流水号：20250116201345139536078141168273
客户号码:13953607814
客户姓名:潘**
投诉地市:潍坊
来话流水:2025011620115562620834919
宽带账号:13953607814
宽带账号归属地市:潍坊
宽带账号归属区县:青州市
故障地址:潍坊青州市弥河镇梭庄村梭庄村自然村扩容20号箱（机械厂）*********
联系电话:13953607814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光功率:-21.13
故障大类:宽带/电视
故障细类:网速慢/上网掉线(专席)
携转原因:
故障时间:2025-01-16 20:17:09
具体故障现象:网速慢：路由器连接光猫1口，位置开阔，重启未恢复，光猫自带WIFI未开启，网线支持，请处理，谢谢。
客户其他诉求:
</t>
  </si>
  <si>
    <t>2025-01-16 20:36:12</t>
  </si>
  <si>
    <t>2025-01-16 20:36:37</t>
  </si>
  <si>
    <t>2025-01-16 19:43:40</t>
  </si>
  <si>
    <t>【调研】-80+银卡-普通区域-高密市-周阳四村自然村-15254418444-1000M-业务受理宽带-次数0-202501160000542266 一级督办</t>
  </si>
  <si>
    <t>202501160000542266</t>
  </si>
  <si>
    <t>2025-01-16 20:02:06</t>
  </si>
  <si>
    <t>2025-01-16 20:02:51</t>
  </si>
  <si>
    <t>SD-851-235587-15720-3906</t>
  </si>
  <si>
    <t>SD-057-250116-586042-456</t>
  </si>
  <si>
    <t>2025-01-16 09:06:13</t>
  </si>
  <si>
    <t>普通区域-青州市-盛世东方北区-13583685720-100M-业务受理宽带-次数0-202501160000114879</t>
  </si>
  <si>
    <t>2025-01-17 09:07:00</t>
  </si>
  <si>
    <t>202501160000114879</t>
  </si>
  <si>
    <t>202501160000114879# 宽带账号:13583685720; 联系电话：13583685720，问题类型：此工单为群障修复工单，根据群障全量闭环修复管理要求，为确保客户网络通畅，请装维人员跟进修复网络问题，谢谢！ 
 群障标题：公告。故障描述：潍坊青州市盛世东方北区光缆故障，预估24小时恢复，请帮忙拦截,如有需要请联系片区装维师傅孙玉垒15706307655主叫号码：13583685720.0;该号码仅供参考，请优先联系宽带账号。</t>
  </si>
  <si>
    <t>2025-01-16 09:13:17</t>
  </si>
  <si>
    <t>2025-01-16 09:15:52</t>
  </si>
  <si>
    <t>SD-057-250116-501236-6385</t>
  </si>
  <si>
    <t>2025-01-16 19:14:20</t>
  </si>
  <si>
    <t>普通区域-青州市-南张楼村自然村-17560688709-300M-宽带上网投诉-次数0-20250116191237X957970883</t>
  </si>
  <si>
    <t>20250116191237X957970883</t>
  </si>
  <si>
    <t xml:space="preserve">【农村网络投诉】流程受理流水号：20250116191032175606887091158647
客户号码:17560688709
客户姓名:张**
投诉地市:潍坊
来话流水:2025011619101857120812985
宽带账号:17560688709
宽带账号归属地市:潍坊
宽带账号归属区县:青州市
故障地址:潍坊青州市何官镇南张楼村南张楼村自然村21K49号东区12排外墙*********
联系电话:17560688709
联系人:先生/女士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故障时间:2025-01-16 19:12:15
具体故障现象:光猫亮红灯，
客户其他诉求:
</t>
  </si>
  <si>
    <t>2025-01-16 19:17:59</t>
  </si>
  <si>
    <t>2025-01-16 19:18:18</t>
  </si>
  <si>
    <t>SD-851-299234-10843-15966</t>
  </si>
  <si>
    <t>SD-057-250116-812653-491</t>
  </si>
  <si>
    <t>2025-01-16 09:08:37</t>
  </si>
  <si>
    <t>普通区域-昌乐县-艺轩明都-13070702709-1000M-宽带上网投诉-次数0-202501160000115107</t>
  </si>
  <si>
    <t>202501160000115107</t>
  </si>
  <si>
    <t>202501160000115107#宽带账号：13070702709；宽带地址：潍坊昌乐县城关街道昌盛街艺轩明都23号楼*********；客户来电反映宽带不能用  ，要求师傅上门，请协助处理，谢谢！联系电话：13070702709；联系人：；来电流水：。 2025011609023626820810941</t>
  </si>
  <si>
    <t>2025-01-16 09:11:08</t>
  </si>
  <si>
    <t>2025-01-16 09:11:25</t>
  </si>
  <si>
    <t>SD-851-223828-42416-3089</t>
  </si>
  <si>
    <t>SD-057-250116-741325-6403</t>
  </si>
  <si>
    <t>2025-01-16 19:15:49</t>
  </si>
  <si>
    <t>【调研】-80+普通-普通区域-寿光市-广二村自然村-13864622819-300M-宽带上网投诉-次数0-202501160000534249</t>
  </si>
  <si>
    <t>202501160000534249</t>
  </si>
  <si>
    <t>202501160000534249#13864622819    客户反映电视无法观看，提示22002，线上排障未恢复，请协助处理。谢谢  联系人：先生 联系电话：本机 流水：2025011619113673820820530</t>
  </si>
  <si>
    <t>2025-01-16 19:29:07</t>
  </si>
  <si>
    <t>2025-01-16 19:31:18</t>
  </si>
  <si>
    <t>SD-851-251066-32756-28694</t>
  </si>
  <si>
    <t>SD-057-250116-465819-6021</t>
  </si>
  <si>
    <t>2025-01-16 18:31:09</t>
  </si>
  <si>
    <t>【调研】-80+金卡-普通区域-青州市-花都小区-15806366359-300M-宽带上网投诉-次数0-202501160000516558</t>
  </si>
  <si>
    <t>202501160000516558</t>
  </si>
  <si>
    <t>202501160000516558#流程受理流水号：20250116183010158063663591152116
客户号码:15806366359
客户姓名:赵**
投诉地市:潍坊
来话流水:2025011618252002120827014
宽带账号:15806366359
宽带账号归属地市:潍坊
宽带账号归属区县:青州市
故障地址:潍坊青州市黄楼街道万红大道路北花都小区10号楼*********
联系电话:15806366359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故障细类:宽带网速慢/卡顿
携转原因:
故障时间:2025-01-16 18:30:28
具体故障现象:网速慢卡顿，
客户其他诉求:
;宽带小区$[花都小区]$</t>
  </si>
  <si>
    <t>2025-01-16 18:33:54</t>
  </si>
  <si>
    <t>2025-01-16 18:34:28</t>
  </si>
  <si>
    <t>SD-057-250116-896413-7034</t>
  </si>
  <si>
    <t>2025-01-16 20:27:15</t>
  </si>
  <si>
    <t>普通区域-奎文区-圣荣广场东区-13905362614-300M-宽带上网投诉-次数0-202501160000558480</t>
  </si>
  <si>
    <t>202501160000558480</t>
  </si>
  <si>
    <t>202501160000558480#流程受理流水号：20250116202427139053626141169715
客户号码:13905362614
客户姓名:任**
投诉地市:潍坊
来话流水:2025011620204680920874012
宽带账号:13905362614
宽带账号归属地市:潍坊
宽带账号归属区县:高新
故障地址:潍坊高新高新城区福寿街圣荣广场东区17号楼*********
联系电话:13905362614
联系人:先生/女士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故障时间:2025-01-16 20:25:20
具体故障现象:光猫亮红灯，表示已经红灯已经有两个月了，不同意大面积故障，要求上门维修，谢谢
客户其他诉求:
;宽带小区$[圣荣广场东区]$</t>
  </si>
  <si>
    <t>2025-01-16 20:37:41</t>
  </si>
  <si>
    <t>2025-01-16 20:38:30</t>
  </si>
  <si>
    <t>SD-057-250116-681029-6898</t>
  </si>
  <si>
    <t>2025-01-16 20:14:14</t>
  </si>
  <si>
    <t>80+银卡-普通区域-临朐县-兴隆路鼎盛苑片区-18754439199-1000M-宽带上网投诉-次数0-20250116201328X608179227</t>
  </si>
  <si>
    <t>20250116201328X608179227</t>
  </si>
  <si>
    <t xml:space="preserve">流程受理流水号：20250116201245187544391991168118
客户号码:18754439199
客户姓名:衣**
投诉地市:潍坊
来话流水:2025011620081908520818477
宽带账号:18754439199
宽带账号归属地市:潍坊
宽带账号归属区县:临朐县
故障地址:潍坊临朐县城关街道兴隆路兴隆路鼎盛苑片区3号箱11号楼5层（弱电间-路北）*********
联系电话:18754439199
联系人:先生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
故障细类:宽带无法上网(专席)
携转原因:
故障时间:2025-01-16 20:12:16
具体故障现象:打不开网页，
客户其他诉求:网口指示灯正常，网线连接正确，外接路由器，未操作恢复出厂或者换新，指导断电重启设备无效，请协助处理，谢谢。
</t>
  </si>
  <si>
    <t>2025-01-16 20:17:33</t>
  </si>
  <si>
    <t>2025-01-16 20:17:54</t>
  </si>
  <si>
    <t>SD-851-237112-26514-17710</t>
  </si>
  <si>
    <t>SD-057-250116-918265-6903</t>
  </si>
  <si>
    <t>2025-01-16 20:14:48</t>
  </si>
  <si>
    <t>80+普通-FTTR-普通区域-青州市-普通安置区三期-15610296448-1000M-宽带上网投诉-次数0-202501160000554036</t>
  </si>
  <si>
    <t>202501160000554036</t>
  </si>
  <si>
    <t>202501160000554036#宽带账号：15610296448 ；宽带地址：潍坊青州市邵庄镇南辛店普通安置区三期3号楼** ；客户来电反映   连不上无线网，客户异机来电报修，线上指导无法配合操作，要求上门处理来电流水：2025011620101297720827200  联系电话18366356933</t>
  </si>
  <si>
    <t>2025-01-16 20:18:39</t>
  </si>
  <si>
    <t>2025-01-16 20:21:04</t>
  </si>
  <si>
    <t>SD-851-274837-33322-3551</t>
  </si>
  <si>
    <t>SD-057-250116-297306-402</t>
  </si>
  <si>
    <t>2025-01-16 09:00:20</t>
  </si>
  <si>
    <t>普通区域-诸城市-null-15165600823-宽带上网投诉-次数0-202501160000110964</t>
  </si>
  <si>
    <t>2025-01-17 10:01:00</t>
  </si>
  <si>
    <t>202501160000110964</t>
  </si>
  <si>
    <t>202501160000110964#【已关注中国移动10086微信公众号】流程受理流水号：20250116085934151656008231007840
客户号码:15165600823
客户姓名:李**
投诉地市:潍坊
来话流水:2025011608584851720869816
宽带账号:15165600823
账号归属区县:诸城
联系电话:15165600823
联系人:先生/女士
宽带地址:潍坊
工单紧急程度:非常紧急
是否投诉倾向:否
是否重复投诉:否
是否携转意向:否
是否有升级投诉倾向:否
*业务名称:业务融合开机流程宽带
投诉内容:手机号码：15165600823，【问题描述】客户已办理宽带业务，有开通单，要求装维尽快联系上门，请处理，谢谢。联系电话：15165600823，联系人：先生/女士，录音流水号：2025011608584851720869816。受理明细：531920062399999999。
在途开通单信息：536250115460001744，15165600823，2025-01-15 10:19:17，业务融合开机流程宽带，处理中，手写判断和地址录入
是否到厅:否
业务名称:业务融合开机流程宽带
;宽带小区$[null]$</t>
  </si>
  <si>
    <t>2025-01-16 14:18:17</t>
  </si>
  <si>
    <t>SD-057-250116-528461-5465</t>
  </si>
  <si>
    <t>2025-01-16 17:36:31</t>
  </si>
  <si>
    <t>【调研】-普通区域-寒亭区-舜和花园-13406644425-300M-业务受理宽带-次数0-202501160000483611</t>
  </si>
  <si>
    <t>202501160000483611</t>
  </si>
  <si>
    <t>202501160000483611# 宽带账号:13406644425; 联系电话：13406644425，问题类型：此工单为群障修复工单，根据群障全量闭环修复管理要求，为确保客户网络通畅，请装维人员跟进修复网络问题，谢谢！ 
 群障标题：公告。故障描述：潍坊寒亭区舜和花园光缆故障，预估24小时恢复，请帮忙拦截,如有需要请联系片区装维师傅宋兆龙15706307455主叫号码：17663664385.0;该号码仅供参考，请优先联系宽带账号。</t>
  </si>
  <si>
    <t>2025-01-16 17:43:13</t>
  </si>
  <si>
    <t>2025-01-16 17:43:37</t>
  </si>
  <si>
    <t>SD-851-267126-605-10828</t>
  </si>
  <si>
    <t>SD-057-250116-163794-3071</t>
  </si>
  <si>
    <t>2025-01-16 13:06:41</t>
  </si>
  <si>
    <t>普通区域-昌乐县-乔官-13475692095-200M-业务受理宽带-次数0-202501160000294600</t>
  </si>
  <si>
    <t>202501160000294600</t>
  </si>
  <si>
    <t>202501160000294600# 宽带账号:13475692095; 联系电话：13475692095，问题类型：此工单为群障修复工单，根据群障全量闭环修复管理要求，为确保客户网络通畅，请装维人员跟进修复网络问题，谢谢！ 
 群障标题：公告。故障描述：潍坊昌乐县乔官光缆故障，预估24小时恢复，请帮忙拦截,如有需要请联系片区装维师傅秦东刚15706307138主叫号码：13475692095.0;该号码仅供参考，请优先联系宽带账号。</t>
  </si>
  <si>
    <t>2025-01-16 13:34:28</t>
  </si>
  <si>
    <t>2025-01-16 13:34:55</t>
  </si>
  <si>
    <t>SD-057-250116-736581-5463</t>
  </si>
  <si>
    <t>2025-01-16 17:36:25</t>
  </si>
  <si>
    <t>80+普通-普通区域-奎文区-海信蓝郡-15063435903-500M-业务受理宽带-次数0-202501160000481335</t>
  </si>
  <si>
    <t>202501160000481335</t>
  </si>
  <si>
    <t>202501160000481335# 宽带账号:15063435903; 联系电话：15063435903，问题类型：此工单为群障修复工单，根据群障全量闭环修复管理要求，为确保客户网络通畅，请装维人员跟进修复网络问题，谢谢！ 
 群障标题：公告。故障描述：潍坊奎文区海信蓝郡光缆故障，预估24小时恢复，请帮忙拦截,如有需要请联系片区装维师傅贺同辉15706307423主叫号码：13402268728.0;该号码仅供参考，请优先联系宽带账号。</t>
  </si>
  <si>
    <t>2025-01-16 17:43:09</t>
  </si>
  <si>
    <t>2025-01-16 17:55:25</t>
  </si>
  <si>
    <t>SD-057-250116-905816-3101</t>
  </si>
  <si>
    <t>2025-01-16 13:09:26</t>
  </si>
  <si>
    <t>80+普通-普通区域-安丘市-大莲池村自然村-13791632483-1000M-宽带上网投诉-次数0-202501160000295494</t>
  </si>
  <si>
    <t>202501160000295494</t>
  </si>
  <si>
    <t>202501160000295494#宽带账号：13791632483；宽带地址：潍坊安丘市石堆镇大莲池村大莲池村自然村大莲池南村西街9号箱刘亮先*客户来电反映宽带网络卡顿，要求上门，请协助处理，谢谢！联系电话：15966191836来电流水：2025011613071551120883381。</t>
  </si>
  <si>
    <t>2025-01-16 13:11:20</t>
  </si>
  <si>
    <t>2025-01-16 13:11:46</t>
  </si>
  <si>
    <t>SD-851-255079-24653-13497</t>
  </si>
  <si>
    <t>SD-057-250116-241896-5425</t>
  </si>
  <si>
    <t>FTTR-普通区域-寿光市-南范村-15253631123-1000M-宽带上网投诉-次数0-202501160000482095</t>
  </si>
  <si>
    <t>2025-01-17 18:34:00</t>
  </si>
  <si>
    <t>202501160000482095</t>
  </si>
  <si>
    <t>202501160000482095#流程受理流水号：20250116172943152536311231139507
客户号码:15253631123
客户姓名:杨**
投诉地市:潍坊
来话流水:2025011617291165720894870
宽带账号:15253631123
宽带账号归属地市:潍坊
宽带账号归属区县:寿光市
故障地址:潍坊寿光市孙家集街道南范村南范村南范村18号箱(王传文外墙）*********
联系电话:15253631123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故障时间:2025-01-16 17:30:39
具体故障现象:宽带无法使用，潍坊寿光市南范村
客户其他诉求:
;宽带小区$[南范村]$</t>
  </si>
  <si>
    <t>2025-01-16 17:45:18</t>
  </si>
  <si>
    <t>2025-01-16 17:45:37</t>
  </si>
  <si>
    <t>SD-851-255283-6313-823</t>
  </si>
  <si>
    <t>SD-057-250116-146723-265</t>
  </si>
  <si>
    <t>2025-01-16 08:48:42</t>
  </si>
  <si>
    <t>【调研】-80+银卡-普通区域-寒亭区-书香世家-13563690650-300M-宽带上网投诉-次数0-202501160000101582</t>
  </si>
  <si>
    <t>202501160000101582</t>
  </si>
  <si>
    <t xml:space="preserve">202501160000101582#流程受理流水号：20250116084754135636906501004841
客户号码:13563690650
客户姓名:徐**
投诉地市:潍坊
来话流水:2025011608473146820864145
宽带账号:13563690650
宽带账号归属地市:潍坊
宽带账号归属区县:青州市
故障地址:潍坊青州市云门山街道范公亭东路书香世家书香世家13号楼*********
联系电话:13563690650
联系人:先生
工单紧急程度:紧急
是否有升级投诉倾向:否
是否重复投诉:否
是否携转意向:否
是否投诉倾向:否
是否智能网关:智能网关
当前是否在线:是
接入方式:FTTH
端到端诊断结果:客户侧设备问题
是否质差终端:是
光功率:-16.55
故障大类:宽带/电视
故障细类:宽带无法上网
携转原因:
故障时间:2025-01-16 08:48:02
具体故障现象:打不开网页，
客户其他诉求:客户侧为质差终端，要求上门更换终端并一并处理故障问题。客户来电反映宽带无法正常上网，请核实，谢谢
</t>
  </si>
  <si>
    <t>2025-01-16 08:50:19</t>
  </si>
  <si>
    <t>2025-01-16 08:58:39</t>
  </si>
  <si>
    <t>SD-851-293736-870-27364</t>
  </si>
  <si>
    <t>SD-057-250116-948731-256</t>
  </si>
  <si>
    <t>2025-01-16 08:47:38</t>
  </si>
  <si>
    <t>80+银卡-普通区域-寿光市-西刘营社区-15949860666-300M-宽带上网投诉-次数0-20250116084630X390273340</t>
  </si>
  <si>
    <t>20250116084630X390273340</t>
  </si>
  <si>
    <t xml:space="preserve">【农村网络投诉】流程受理流水号：20250116084519159498606661004170
客户号码:15949860666
客户姓名:张**
投诉地市:潍坊
来话流水:2025011608443295520840165
宽带账号:15949860666
宽带账号归属地市:潍坊
宽带账号归属区县:寿光市
故障地址:潍坊寿光市稻田镇西刘营村西刘营社区12号楼*********
联系电话:15949860666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故障细类:宽带无法上网
携转原因:
故障时间:2025-01-16 08:46:15
具体故障现象:电脑无法上网，
客户其他诉求:
</t>
  </si>
  <si>
    <t>2025-01-16 09:00:05</t>
  </si>
  <si>
    <t>2025-01-16 13:06:52</t>
  </si>
  <si>
    <t>普通区域-奎文区-铁路三局-15910111952-100M-业务受理宽带-次数0-202501160000293691 一级督办</t>
  </si>
  <si>
    <t>202501160000293691</t>
  </si>
  <si>
    <t>2025-01-16 13:16:26</t>
  </si>
  <si>
    <t>2025-01-16 13:18:27</t>
  </si>
  <si>
    <t>SD-057-250116-126784-3038</t>
  </si>
  <si>
    <t>2025-01-16 13:02:57</t>
  </si>
  <si>
    <t>80+普通-普通区域-高密市-天和凤凰城-18764687872-1000M-业务受理宽带-次数0-202501160000295238</t>
  </si>
  <si>
    <t>202501160000295238</t>
  </si>
  <si>
    <t>202501160000295238# 导航立单,用户所在位置有群障,已向客户播报,客户要求装维回访.此工单为群障修复工单,根据群障全量闭环管理要求,为确保客户网络通畅,请装维人员跟进修复网络问题,谢谢.联系电话：18764687872</t>
  </si>
  <si>
    <t>2025-01-16 13:03:54</t>
  </si>
  <si>
    <t>2025-01-16 13:04:10</t>
  </si>
  <si>
    <t>SD-851-297651-9044-4073</t>
  </si>
  <si>
    <t>SD-057-250116-780935-5470</t>
  </si>
  <si>
    <t>2025-01-16 17:36:47</t>
  </si>
  <si>
    <t>80+银卡-普通区域-诸城市-正堂文苑-15054838716-100M-业务受理宽带-次数0-202501160000481857</t>
  </si>
  <si>
    <t>202501160000481857</t>
  </si>
  <si>
    <t>202501160000481857# 宽带账号:15054838716; 联系电话：15054838716，问题类型：此工单为群障修复工单，根据群障全量闭环修复管理要求，为确保客户网络通畅，请装维人员跟进修复网络问题，谢谢！ 
 群障标题：公告。故障描述：潍坊诸城市正堂文苑光缆故障，预估24小时恢复，请帮忙拦截,如有需要请联系片区装维师傅王智伟15706307970主叫号码：18706678167.0;该号码仅供参考，请优先联系宽带账号。</t>
  </si>
  <si>
    <t>2025-01-16 17:50:46</t>
  </si>
  <si>
    <t>2025-01-16 17:51:10</t>
  </si>
  <si>
    <t>SD-057-250116-921546-183</t>
  </si>
  <si>
    <t>2025-01-16 08:41:16</t>
  </si>
  <si>
    <t>80+普通-普通区域-昌乐县-孟家淳于村自然村-13853624850-200M-魔百和投诉-次数0-20250116083945X985619941</t>
  </si>
  <si>
    <t>2025-01-17 09:42:00</t>
  </si>
  <si>
    <t>20250116083945X985619941</t>
  </si>
  <si>
    <t>【农村网络投诉】流程受理流水号：20250116083838138536248501002453
客户号码:13853624850
客户姓名:孟**
投诉地市:潍坊
来话流水:2025011608355465520879865
宽带账号:13853624850
宽带账号归属地市:潍坊
宽带账号归属区县:昌乐县
故障地址:潍坊昌乐县乔官镇孟家淳于村孟家淳于村自然村孟家淳于村K2#*********
联系电话:13853624850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光功率:-19.46
故障大类:宽带/电视
故障细类:移动高清电视故障(专席)
携转原因:
故障时间:2025-01-16 08:39:47
魔百和单播/组播:组播
具体故障现象:电视无信号：宽带正常使用，电视“无信号”，机顶盒亮绿灯，尝试切换信号源无效，指导拔插高清线未恢复
客户其他诉求:
魔百和单/组播：组播</t>
  </si>
  <si>
    <t>2025-01-16 08:48:09</t>
  </si>
  <si>
    <t>2025-01-16 08:55:19</t>
  </si>
  <si>
    <t>SD-057-250116-137489-3051</t>
  </si>
  <si>
    <t>2025-01-16 13:04:54</t>
  </si>
  <si>
    <t>【调研】-普通区域-青州市-大刘家庄村-15854880784-300M-宽带上网投诉-次数0-202501160000294049</t>
  </si>
  <si>
    <t>202501160000294049</t>
  </si>
  <si>
    <t>202501160000294049#宽带账号：15854880784；宽带地址：潍坊青州市弥河镇大刘家庄大刘家庄村3号箱村西辛桂仁**；客户来电反映宽带连接不上，请协助处理，谢谢！联系电话：15966144360；联系人：***；来电流水：2025011612574577620817093</t>
  </si>
  <si>
    <t>2025-01-16 13:07:35</t>
  </si>
  <si>
    <t>2025-01-16 13:09:09</t>
  </si>
  <si>
    <t>SD-057-250116-173520-5476</t>
  </si>
  <si>
    <t>2025-01-16 17:36:58</t>
  </si>
  <si>
    <t>普通区域-诸城市-金都南-东小区-15854488304-300M-业务受理宽带-次数0-202501160000484111</t>
  </si>
  <si>
    <t>202501160000484111</t>
  </si>
  <si>
    <t>202501160000484111#【已关注中国移动10086微信公众号】 宽带账号:15854488304; 联系电话：15854488304，问题类型：此工单为群障修复工单，根据群障全量闭环修复管理要求，为确保客户网络通畅，请装维人员跟进修复网络问题，谢谢！ 
 群障标题：公告。故障描述：潍坊诸城市金都南-东小区光缆故障，预估24小时恢复，请帮忙拦截,如有需要请联系片区装维师傅冯杰15706307952主叫号码：15854488304.0;该号码仅供参考，请优先联系宽带账号。</t>
  </si>
  <si>
    <t>2025-01-16 17:43:12</t>
  </si>
  <si>
    <t>SD-057-250116-409682-197</t>
  </si>
  <si>
    <t>2025-01-16 08:42:28</t>
  </si>
  <si>
    <t>普通区域-高密市-大沟头自然村-15864328543-300M-宽带上网投诉-次数0-202501160000098905</t>
  </si>
  <si>
    <t>202501160000098905</t>
  </si>
  <si>
    <t xml:space="preserve">202501160000098905#流程受理流水号：20250116084119158643285431003157
客户号码:15864328543
客户姓名:李**
投诉地市:潍坊
来话流水:2025011608404233520811835
宽带账号:15864328543
宽带账号归属地市:潍坊
宽带账号归属区县:高密市
故障地址:潍坊高密市柏城镇大沟头大沟头自然村高密大沟头村231号9#箱*********
联系电话:15864328543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故障时间:2025-01-16 08:42:00
具体故障现象:打不开网页，
客户其他诉求:客户侧为质差终端，要求上门更换终端并一并处理故障问题。
</t>
  </si>
  <si>
    <t>2025-01-16 08:46:31</t>
  </si>
  <si>
    <t>2025-01-16 09:10:09</t>
  </si>
  <si>
    <t>SD-057-250116-957123-177</t>
  </si>
  <si>
    <t>2025-01-16 08:40:36</t>
  </si>
  <si>
    <t>普通区域-安丘市-祖官村自然村-13780872727-200M-宽带上网投诉-次数0-202501160000096785</t>
  </si>
  <si>
    <t>2025-01-17 09:41:00</t>
  </si>
  <si>
    <t>202501160000096785</t>
  </si>
  <si>
    <t xml:space="preserve">202501160000096785#宽带账号：13780872727；宽带地址：潍坊安丘市辉渠镇祖官村祖官村自然村祖官追加6#箱李玉才*********；客户来电反映宽带网络慢，使用光猫自带WIFI，重启设备未恢复，要求上门，请协助处理，谢谢！联系电话：本机；联系人：先生/女士；来电流水：2025011608354663720878963。
</t>
  </si>
  <si>
    <t>2025-01-16 08:43:50</t>
  </si>
  <si>
    <t>2025-01-16 08:44:28</t>
  </si>
  <si>
    <t>SD-057-250116-986405-5408</t>
  </si>
  <si>
    <t>2025-01-16 17:31:58</t>
  </si>
  <si>
    <t>FTTR-普通区域-奎文区-丽水芳洲-18663688832-1000M-宽带上网投诉-次数0-202501160000478017</t>
  </si>
  <si>
    <t>2025-01-17 18:32:00</t>
  </si>
  <si>
    <t>202501160000478017</t>
  </si>
  <si>
    <t>202501160000478017#宽带账号：18663688832；宽带地址：潍坊奎文区北苑街道卧龙东街丽水芳洲南区39号楼2单元1502；接入方式：FTTH，当前是否在线：在线，端到端诊断结果：客户侧设备问题，是否智能网关：，客户反映宽带频繁掉线，客户不在现场，无法配合线上指导，要求师傅上门，请协助处理，谢谢！来电流水：2025011617281383220883508，联系电话：18663688832</t>
  </si>
  <si>
    <t>2025-01-16 17:42:45</t>
  </si>
  <si>
    <t>2025-01-16 17:50:57</t>
  </si>
  <si>
    <t>SD-851-322857-12426-7916</t>
  </si>
  <si>
    <t>SD-057-250116-648197-5478</t>
  </si>
  <si>
    <t>2025-01-16 17:37:02</t>
  </si>
  <si>
    <t>普通区域-潍城区-荣兴小区-15269658032-100M-业务受理宽带-次数0-202501160000482976</t>
  </si>
  <si>
    <t>2025-01-17 17:38:00</t>
  </si>
  <si>
    <t>202501160000482976</t>
  </si>
  <si>
    <t>202501160000482976# 宽带账号:15269658032; 联系电话：15269658032，问题类型：此工单为群障修复工单，根据群障全量闭环修复管理要求，为确保客户网络通畅，请装维人员跟进修复网络问题，谢谢！ 
 群障标题：公告。故障描述：潍坊潍城区荣兴小区光缆故障，预估24小时恢复，请帮忙拦截,如有需要请联系片区装维师傅丁德伟15706302739主叫号码：13406616114.0;该号码仅供参考，请优先联系宽带账号。</t>
  </si>
  <si>
    <t>2025-01-16 17:55:20</t>
  </si>
  <si>
    <t>SD-852-328306-2328-8135</t>
  </si>
  <si>
    <t>SD-057-250116-089751-215</t>
  </si>
  <si>
    <t>2025-01-16 08:44:15</t>
  </si>
  <si>
    <t>普通区域-诸城市-南范家庄子养殖区自然村-18366595058-200M-宽带上网投诉-次数0-202501160000099741</t>
  </si>
  <si>
    <t>2025-01-17 09:45:00</t>
  </si>
  <si>
    <t>202501160000099741</t>
  </si>
  <si>
    <t>202501160000099741#流程受理流水号：20250116084304183665950581003602
客户号码:18366595058
客户姓名:朱**
投诉地市:潍坊
来话流水:2025011608422972620824750
宽带账号:18366595058
账号归属区县:诸城市林家村镇永胜电讯经营部（社区）
联系电话:18366595058
联系人:先生/女士
宽带地址:潍坊
工单紧急程度:紧急
是否投诉倾向:否
是否重复投诉:否
是否携转意向:否
是否有升级投诉倾向:否
*业务名称:业务融合移机流程宽带
投诉内容:手机号码：18366595058，【问题描述】客户已办理宽带业务，有开通单，要求装维尽快联系上门，请处理，谢谢。联系电话：18366595058，联系人：先生/女士，录音流水号：2025011608422972620824750。受理明细：531920062399999999。
在途开通单信息：536241229643893390，18366595058，2024-12-29 17:28:29，业务融合移机流程宽带，处理中，黄单建设（楼宇）
是否到厅:否
业务名称:业务融合移机流程宽带
;宽带小区$[南范家庄子养殖区自然村]$</t>
  </si>
  <si>
    <t>2025-01-16 08:50:54</t>
  </si>
  <si>
    <t>2025-01-16 08:51:11</t>
  </si>
  <si>
    <t>SD-852-296785-1713-3496</t>
  </si>
  <si>
    <t>SD-057-250116-526178-261</t>
  </si>
  <si>
    <t>2025-01-16 08:48:21</t>
  </si>
  <si>
    <t>普通区域-寿光市-大伦村自然村-15065602430-1000M-宽带延伸服务-次数0-202501160000104241</t>
  </si>
  <si>
    <t>202501160000104241</t>
  </si>
  <si>
    <t xml:space="preserve">202501160000104241#流程受理流水号：20250116084704150656024301004629
客户号码:15065602430
客户姓名:伦**
投诉地市:潍坊
来话流水:2025011608432529120831605
宽带账号:15065602430
宽带账号归属地市:潍坊
宽带账号归属区县:寿光市
故障地址:潍坊寿光市王望大伦村大伦村自然村34号箱*********
联系电话:15065602430
联系人:先生/女士
工单紧急程度:一般
是否有升级投诉倾向:否
是否重复投诉:否
是否携转意向:否
是否投诉倾向:否
是否智能网关:智能网关
当前是否在线:是
接入方式:FTTH
是否质差终端:无质差信息
光功率:-17.95
故障大类:宽带/电视
故障细类:宽带延伸服务
携转原因:
故障时间:2025-01-16 08:45:33
具体故障现象:电视无法观看  需要检查网线  谢谢
</t>
  </si>
  <si>
    <t>2025-01-16 08:56:07</t>
  </si>
  <si>
    <t>2025-01-16 08:59:14</t>
  </si>
  <si>
    <t>SD-851-308802-8885-17379</t>
  </si>
  <si>
    <t>SD-057-250116-704936-5461</t>
  </si>
  <si>
    <t>2025-01-16 17:36:19</t>
  </si>
  <si>
    <t>(目标)普通区域-寿光市-卡诺岛北岛-18765761370-500M-业务受理宽带-次数0-202501160000482639 二级督办</t>
  </si>
  <si>
    <t>202501160000482639</t>
  </si>
  <si>
    <t>202501160000482639# 宽带账号:18765761370; 联系电话：18765761370，问题类型：此工单为群障修复工单，根据群障全量闭环修复管理要求，为确保客户网络通畅，请装维人员跟进修复网络问题，谢谢！ 
 群障标题：公告。故障描述：潍坊寿光市卡诺岛北岛光缆故障，预估24小时恢复，请帮忙拦截,如有需要请联系片区装维师傅李洪劲15706307740主叫号码：18765761370.0;该号码仅供参考，请优先联系宽带账号。</t>
  </si>
  <si>
    <t>2025-01-16 17:43:45</t>
  </si>
  <si>
    <t>2025-01-16 17:46:11</t>
  </si>
  <si>
    <t>SD-057-250116-435026-5491</t>
  </si>
  <si>
    <t>2025-01-16 17:38:10</t>
  </si>
  <si>
    <t>普通区域-潍城区-上城国际三期-15265622581-500M-宽带上网投诉-次数0-20250116173656X216350553</t>
  </si>
  <si>
    <t>2025-01-17 18:39:00</t>
  </si>
  <si>
    <t>20250116173656X216350553</t>
  </si>
  <si>
    <t xml:space="preserve">流程受理流水号：20250116173611152656225811141081
客户号码:15265622581
客户姓名:张**
投诉地市:潍坊
来话流水:2025011617355066520871392
宽带账号:15265622581
宽带账号归属地市:潍坊
宽带账号归属区县:潍城区
故障地址:潍坊潍城区西关街道福寿西街上城国际三期33号楼*********
联系电话:15563920892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17:36:42
具体故障现象:光猫灯正常但电脑手机无法上网，
客户其他诉求:
</t>
  </si>
  <si>
    <t>2025-01-16 17:41:38</t>
  </si>
  <si>
    <t>2025-01-16 17:41:56</t>
  </si>
  <si>
    <t>SD-057-250116-138460-268</t>
  </si>
  <si>
    <t>2025-01-16 08:49:00</t>
  </si>
  <si>
    <t>普通区域-坊子区-前邓村自然村-15863426281-200M-宽带上网投诉-次数0-202501160000102154</t>
  </si>
  <si>
    <t>2025-01-17 09:50:00</t>
  </si>
  <si>
    <t>202501160000102154</t>
  </si>
  <si>
    <t>202501160000102154#客户反映家里宽带无法连接使用，线上排障不配合，拒绝线上排障，客户要求师傅上门，不在家.要求派师傅,请协助处理，谢谢   
联系人：女士    联系电话： 15966077995    流水号：2025011608432929420832102</t>
  </si>
  <si>
    <t>2025-01-16 08:52:09</t>
  </si>
  <si>
    <t>2025-01-16 08:53:56</t>
  </si>
  <si>
    <t>SD-057-250116-197423-5455</t>
  </si>
  <si>
    <t>2025-01-16 17:36:04</t>
  </si>
  <si>
    <t>普通区域-寿光市-杨家仕庄村自然村-13869622484-500M-业务受理宽带-次数0-202501160000482332</t>
  </si>
  <si>
    <t>202501160000482332</t>
  </si>
  <si>
    <t>202501160000482332# 宽带账号:13869622484; 联系电话：13869622484，问题类型：此工单为群障修复工单，根据群障全量闭环修复管理要求，为确保客户网络通畅，请装维人员跟进修复网络问题，谢谢！ 
 群障标题：公告。故障描述：潍坊寿光市杨家仕庄村自然村光缆故障，预估24小时恢复，请帮忙拦截,如有需要请联系片区装维师傅赵坤15706307757主叫号码：15063438700.0;该号码仅供参考，请优先联系宽带账号。</t>
  </si>
  <si>
    <t>2025-01-16 17:39:31</t>
  </si>
  <si>
    <t>2025-01-16 17:40:04</t>
  </si>
  <si>
    <t>SD-851-271415-9631-13501</t>
  </si>
  <si>
    <t>SD-057-250116-514862-213</t>
  </si>
  <si>
    <t>2025-01-16 08:44:11</t>
  </si>
  <si>
    <t>80+普通-普通区域-诸城市-曹强村自然村-15854498518-300M-宽带上网投诉-次数0-20250116084159X119968685</t>
  </si>
  <si>
    <t>20250116084159X119968685</t>
  </si>
  <si>
    <t xml:space="preserve">【农村网络投诉】流程受理流水号：20250116084045158544985181003011
客户号码:15854498518
客户姓名:刘*
投诉地市:潍坊
来话流水:2025011608373827420890964
宽带账号:15854498518
宽带账号归属地市:潍坊
宽带账号归属区县:诸城市
故障地址:潍坊诸城市龙都街道曹强村曹强村自然村曹强村13#箱*********
联系电话:15854498518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光功率:-23.97
故障大类:宽带
故障细类:宽带无法上网(专席)
携转原因:
故障时间:2025-01-16 08:33:22
具体故障现象:光猫灯正常但电脑手机无法上网，
客户其他诉求:
</t>
  </si>
  <si>
    <t>2025-01-16 08:51:10</t>
  </si>
  <si>
    <t>2025-01-16 08:51:27</t>
  </si>
  <si>
    <t>SD-057-250116-170289-3065</t>
  </si>
  <si>
    <t>2025-01-16 13:06:26</t>
  </si>
  <si>
    <t>普通区域-奎文区-卧龙社区北区-15866165307-300M-魔百和投诉-次数0-202501160000295301</t>
  </si>
  <si>
    <t>202501160000295301</t>
  </si>
  <si>
    <t>202501160000295301#【已关注中国移动10086微信公众号】流程受理流水号：20250116130553158661653071074723
客户号码:15866165307
客户姓名:薛**
投诉地市:潍坊
来话流水:2025011613030578320853498
宽带账号:15866165307
宽带账号归属地市:潍坊
宽带账号归属区县:奎文区
故障地址:潍坊奎文区北苑街道四平路卧龙街卧龙社区北区四平北小区17号楼*********
联系电话:15762527029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故障细类:移动高清电视故障(专席)
携转原因:
故障时间:2025-01-16 13:04:00
魔百和单播/组播:组播
具体故障现象:电视提示网络类错误，
客户其他诉求:
魔百和单/组播：组播;宽带小区$[卧龙社区北区]$</t>
  </si>
  <si>
    <t>2025-01-16 13:11:55</t>
  </si>
  <si>
    <t>2025-01-16 13:12:40</t>
  </si>
  <si>
    <t>SD-057-250116-579862-5472</t>
  </si>
  <si>
    <t>【调研】-80+普通-普通区域-寿光市-南范村-15336468999-1000M-宽带上网投诉-次数0-202501160000483809</t>
  </si>
  <si>
    <t>202501160000483809</t>
  </si>
  <si>
    <t>202501160000483809#流程受理流水号：20250116173504153364689991140803
客户号码:15336468999
客户姓名:范**
投诉地市:潍坊
来话流水:2025011617301585320807424
宽带账号:15336468999
宽带账号归属地市:潍坊
宽带账号归属区县:寿光市
故障地址:潍坊寿光市洛城街道南范村南范村扩容26号箱*********
联系电话:18363621666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故障时间:2025-01-16 17:32:25
具体故障现象:提示网络无法连接，客户要求今天晚上必须使用上
客户其他诉求:
;宽带小区$[南范村]$</t>
  </si>
  <si>
    <t>2025-01-16 17:49:02</t>
  </si>
  <si>
    <t>SD-057-250116-730521-3066</t>
  </si>
  <si>
    <t>2025-01-16 13:06:31</t>
  </si>
  <si>
    <t>普通区域-寒亭区-一孔桥村自然村-15169668447-300M-业务受理宽带-次数0-202501160000295308</t>
  </si>
  <si>
    <t>202501160000295308</t>
  </si>
  <si>
    <t>202501160000295308# 宽带账号:15169668447; 联系电话：15169668447，问题类型：此工单为群障修复工单，根据群障全量闭环修复管理要求，为确保客户网络通畅，请装维人员跟进修复网络问题，谢谢！ 
 群障标题：公告。故障描述：潍坊寒亭区一孔桥村自然村光缆故障，预估24小时恢复，请帮忙拦截,如有需要请联系片区装维师傅李法伟15706307449主叫号码：18364673559.0;该号码仅供参考，请优先联系宽带账号。</t>
  </si>
  <si>
    <t>2025-01-16 13:30:27</t>
  </si>
  <si>
    <t>2025-01-16 13:31:01</t>
  </si>
  <si>
    <t>SD-057-250116-862057-210</t>
  </si>
  <si>
    <t>2025-01-16 08:44:01</t>
  </si>
  <si>
    <t>(目标)普通区域-青州市-青州朝阳小区-15288826916-300M-宽带上网投诉-次数0-20250116084122X823492470</t>
  </si>
  <si>
    <t>20250116084122X823492470</t>
  </si>
  <si>
    <t xml:space="preserve">流程受理流水号：20250116083800152888269161002285
客户号码:15288826916
客户姓名:王**
投诉地市:潍坊
来话流水:2025011608361959520882568
宽带账号:15288826916
宽带账号归属地市:潍坊
宽带账号归属区县:青州市
故障地址:潍坊青州市王府街道八腊庙街朝阳小区1号楼*********
联系电话:13863632468
联系人:先生/女士
工单紧急程度:非常紧急
是否有升级投诉倾向:是
是否重复投诉:否
是否携转意向:否
是否投诉倾向:是
是否智能网关:智能网关
当前是否在线:是
接入方式:FTTH
端到端诊断结果:客户侧设备问题（新增）
是否质差终端:无质差信息
光功率:-22.83
故障大类:宽带/电视
故障细类:网速慢/上网掉线(专席)
携转原因:
故障时间:2025-01-16 08:37:28
具体故障现象:有升级投诉倾向，提到工信部，千兆路由器连接千兆口，位置开阔，重启未恢复   
客户其他诉求:
</t>
  </si>
  <si>
    <t>2025-01-16 08:46:23</t>
  </si>
  <si>
    <t>2025-01-16 08:47:42</t>
  </si>
  <si>
    <t>SD-057-250116-650893-262</t>
  </si>
  <si>
    <t>2025-01-16 08:48:28</t>
  </si>
  <si>
    <t>【调研】-80+普通-(目标)普通区域-临朐县-华府兰郡小区-18853678099-1000M-宽带上网投诉-次数0-202501160000101845</t>
  </si>
  <si>
    <t>202501160000101845</t>
  </si>
  <si>
    <t>202501160000101845#宽带账号：18853678099；宽带地址：潍坊临朐县东城街道沂山路华府兰郡小区2号楼1单元501；客户来电反映宽带网速慢，客户不配合排障，要求上门，请协助处理，谢谢！联系电话：13792607497；联系人：女士；来电流水：2025011608343745620871756</t>
  </si>
  <si>
    <t>2025-01-16 09:00:43</t>
  </si>
  <si>
    <t>2025-01-16 09:01:54</t>
  </si>
  <si>
    <t>SD-851-329430-14811-7090</t>
  </si>
  <si>
    <t>SD-057-250116-905142-3072</t>
  </si>
  <si>
    <t>2025-01-16 13:06:46</t>
  </si>
  <si>
    <t>普通区域-潍城区-贵和华府-1585367787102-300M-业务受理宽带-次数0-202501160000295893</t>
  </si>
  <si>
    <t>202501160000295893</t>
  </si>
  <si>
    <t>202501160000295893# 宽带账号:1585367787102; 联系电话：1585367787102，问题类型：此工单为群障修复工单，根据群障全量闭环修复管理要求，为确保客户网络通畅，请装维人员跟进修复网络问题，谢谢！ 
 群障标题：公告。故障描述：潍坊潍城区贵和华府光缆故障，预估24小时恢复，请帮忙拦截,如有需要请联系片区装维师傅孙廷强15706307850主叫号码：15853677871.0;该号码仅供参考，请优先联系宽带账号。</t>
  </si>
  <si>
    <t>2025-01-16 13:14:43</t>
  </si>
  <si>
    <t>2025-01-16 13:14:59</t>
  </si>
  <si>
    <t>SD-851-273728-26124-16195</t>
  </si>
  <si>
    <t>SD-057-250116-748130-3069</t>
  </si>
  <si>
    <t>2025-01-16 13:06:37</t>
  </si>
  <si>
    <t>【调研】-普通区域-奎文区-福寿街社区-15706366503-300M-业务受理宽带-次数0-202501160000294296</t>
  </si>
  <si>
    <t>202501160000294296</t>
  </si>
  <si>
    <t>202501160000294296# 宽带账号:15706366503; 联系电话：15706366503，问题类型：此工单为群障修复工单，根据群障全量闭环修复管理要求，为确保客户网络通畅，请装维人员跟进修复网络问题，谢谢！ 
 群障标题：公告。故障描述：潍坊奎文区福寿街社区光缆故障，预估24小时恢复，请帮忙拦截,如有需要请联系片区装维师傅田永生15706307403主叫号码：15064646408.0;该号码仅供参考，请优先联系宽带账号。</t>
  </si>
  <si>
    <t>2025-01-16 13:20:10</t>
  </si>
  <si>
    <t>2025-01-16 13:27:58</t>
  </si>
  <si>
    <t>SD-851-326880-4091-28325</t>
  </si>
  <si>
    <t>SD-057-250116-369851-5468</t>
  </si>
  <si>
    <t>2025-01-16 17:36:39</t>
  </si>
  <si>
    <t>【调研】-普通区域-临朐县-半截楼自然村-18353670086-300M-业务受理宽带-次数0-202501160000482832</t>
  </si>
  <si>
    <t>202501160000482832</t>
  </si>
  <si>
    <t>202501160000482832# 宽带账号:18353670086; 联系电话：18353670086，问题类型：此工单为群障修复工单，根据群障全量闭环修复管理要求，为确保客户网络通畅，请装维人员跟进修复网络问题，谢谢！ 
 群障标题：公告。故障描述：潍坊临朐县半截楼自然村主缆故障，预估24小时恢复，请帮忙拦截。主叫号码：18353670086.0;该号码仅供参考，请优先联系宽带账号。</t>
  </si>
  <si>
    <t>2025-01-16 17:45:14</t>
  </si>
  <si>
    <t>2025-01-16 17:47:40</t>
  </si>
  <si>
    <t>SD-851-242751-8644-28068</t>
  </si>
  <si>
    <t>SD-057-250116-185963-7371</t>
  </si>
  <si>
    <t>2025-01-16 21:26:16</t>
  </si>
  <si>
    <t>【调研】-80+银卡-FTTR-普通区域-潍城区-杨家成章自然村-13606360397-1000M-业务受理宽带-次数0-202501160000573848</t>
  </si>
  <si>
    <t>202501160000573848</t>
  </si>
  <si>
    <t>202501160000573848# 宽带账号:13606360397; 联系电话：13606360397，问题类型：此工单为群障修复工单，根据群障全量闭环修复管理要求，为确保客户网络通畅，请装维人员跟进修复网络问题，谢谢！ 
 群障标题：公告。故障描述：潍坊潍城区杨家成章自然村光缆故障，预估24小时恢复，请帮忙拦截,如有需要请联系片区装维师傅刘得胜15706307856主叫号码：13606360397.0;该号码仅供参考，请优先联系宽带账号。</t>
  </si>
  <si>
    <t>2025-01-16 21:28:54</t>
  </si>
  <si>
    <t>2025-01-16 21:29:19</t>
  </si>
  <si>
    <t>SD-851-311821-1336-26827</t>
  </si>
  <si>
    <t>SD-057-250116-796824-2929</t>
  </si>
  <si>
    <t>2025-01-16 12:50:10</t>
  </si>
  <si>
    <t>(目标)普通区域-青州市-曲家屯村-15054403785-1000M-宽带上网投诉-次数0-202501160000288011</t>
  </si>
  <si>
    <t>202501160000288011</t>
  </si>
  <si>
    <t xml:space="preserve">202501160000288011#
宽带账号：15054403785；宽带地址：潍坊青州市高柳镇曲家屯村曲家屯村高柳镇曲家屯村1号箱（门世；客户来电反映移动高清看不了，客户无法配合线上指导，要求上门，请协助处理，谢谢！联系电话：15054403785；联系人：先生；
</t>
  </si>
  <si>
    <t>2025-01-16 12:52:34</t>
  </si>
  <si>
    <t>2025-01-16 12:52:56</t>
  </si>
  <si>
    <t>SD-851-340731-6266-3579</t>
  </si>
  <si>
    <t>SD-057-250116-105794-7381</t>
  </si>
  <si>
    <t>2025-01-16 21:28:18</t>
  </si>
  <si>
    <t>普通区域-寿光市-吕家村自然村-15863688334-300M-宽带延伸服务-次数0-202501160000574058</t>
  </si>
  <si>
    <t>202501160000574058</t>
  </si>
  <si>
    <t xml:space="preserve">202501160000574058#【已关注中国移动10086微信公众号】流程受理流水号：20250116212728158636883341175898
客户号码:15863688334
客户姓名:梁**
投诉地市:潍坊
来话流水:2025011621233866820805127
宽带账号:15863688334
宽带账号归属地市:潍坊
宽带账号归属区县:寿光市
故障地址:潍坊寿光市马店吕家村吕家村自然村吕家村5号箱（吕树子外墙）*********
联系电话:15863688334
联系人:先生/女士
工单紧急程度:一般
是否有升级投诉倾向:否
是否重复投诉:否
是否携转意向:否
是否投诉倾向:否
是否智能网关:智能网关
当前是否在线:是
接入方式:FTTH
是否质差终端:无质差信息
光功率:-19.82
故障大类:宽带/电视
故障细类:宽带延伸服务
携转原因:
故障时间:2025-01-16 21:27:35
具体故障现象:路由器接到光猫2口2灯不亮
</t>
  </si>
  <si>
    <t>2025-01-16 21:30:55</t>
  </si>
  <si>
    <t>2025-01-16 21:31:38</t>
  </si>
  <si>
    <t>SD-851-297948-1701-29922</t>
  </si>
  <si>
    <t>SD-057-250116-951478-7370</t>
  </si>
  <si>
    <t>2025-01-16 21:26:13</t>
  </si>
  <si>
    <t>80+银卡-普通区域-青州市-马氏富贵苑-13853603602-1000M-业务受理宽带-次数0-202501160000573457</t>
  </si>
  <si>
    <t>202501160000573457</t>
  </si>
  <si>
    <t>202501160000573457# 宽带账号:13853603602; 联系电话：13853603602，问题类型：此工单为群障修复工单，根据群障全量闭环修复管理要求，为确保客户网络通畅，请装维人员跟进修复网络问题，谢谢！ 
 群障标题：公告。故障描述：潍坊青州市马氏富贵苑光缆故障，预估24小时恢复，请帮忙拦截,如有需要请联系片区装维师傅李国军15706307631主叫号码：13853603602.0;该号码仅供参考，请优先联系宽带账号。</t>
  </si>
  <si>
    <t>2025-01-16 21:30:38</t>
  </si>
  <si>
    <t>2025-01-16 21:30:51</t>
  </si>
  <si>
    <t>SD-851-323552-13405-27505</t>
  </si>
  <si>
    <t>SD-057-250116-307615-7383</t>
  </si>
  <si>
    <t>2025-01-16 21:28:21</t>
  </si>
  <si>
    <t>普通区域-昌邑市-孙家河滩村-15689828776-200M-宽带上网投诉-次数0-202501160000575209</t>
  </si>
  <si>
    <t>202501160000575209</t>
  </si>
  <si>
    <t>202501160000575209#流程受理流水号：20250116212716156898287761175886
客户号码:15689828776
客户姓名:孙**
投诉地市:潍坊
来话流水:2025011621264717120814433
宽带账号:15689828776
宽带账号归属地市:潍坊
宽带账号归属区县:昌邑市
故障地址:潍坊昌邑市柳疃镇孙家河滩村孙家河滩村9号箱*********
联系电话:15689828776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21:25:20
具体故障现象:光猫亮红灯，
客户其他诉求:要求取消宽带并退还费用，
;宽带小区$[孙家河滩村]$</t>
  </si>
  <si>
    <t>2025-01-16 21:30:53</t>
  </si>
  <si>
    <t>2025-01-16 21:31:31</t>
  </si>
  <si>
    <t>SD-057-250116-257846-2988</t>
  </si>
  <si>
    <t>2025-01-16 12:56:59</t>
  </si>
  <si>
    <t>80+普通-普通区域-奎文区-福寿街社区-18353690909-200M-业务受理宽带-次数0-202501160000291726</t>
  </si>
  <si>
    <t>202501160000291726</t>
  </si>
  <si>
    <t>202501160000291726# 宽带账号:18353690909; 联系电话：18353690909，问题类型：此工单为群障修复工单，根据群障全量闭环修复管理要求，为确保客户网络通畅，请装维人员跟进修复网络问题，谢谢！ 
 群障标题：公告。故障描述：潍坊奎文区福寿街社区光缆故障，预估24小时恢复，请帮忙拦截,如有需要请联系片区装维师傅田永生15706307403主叫号码：18353690909.0;该号码仅供参考，请优先联系宽带账号。</t>
  </si>
  <si>
    <t>2025-01-16 13:18:50</t>
  </si>
  <si>
    <t>SD-057-250116-462875-2944</t>
  </si>
  <si>
    <t>2025-01-16 12:52:10</t>
  </si>
  <si>
    <t>普通区域-寒亭区-二棉宿舍小区-13854453218-300M-宽带上网投诉-次数0-202501160000289588</t>
  </si>
  <si>
    <t>202501160000289588</t>
  </si>
  <si>
    <t xml:space="preserve">202501160000289588#客户来电反映宽带无法使用 老人在家  要求维修人员上门维修，请尽快协助处理，谢谢
</t>
  </si>
  <si>
    <t>2025-01-16 12:52:33</t>
  </si>
  <si>
    <t>2025-01-16 12:53:27</t>
  </si>
  <si>
    <t>SD-851-281075-8243-11323</t>
  </si>
  <si>
    <t>SD-057-250116-670814-53</t>
  </si>
  <si>
    <t>2025-01-16 07:58:54</t>
  </si>
  <si>
    <t>80+银卡-普通区域-临朐县-石家河彭家庄-15966118020-1000M-宽带上网投诉-次数0-202501160000091663</t>
  </si>
  <si>
    <t>202501160000091663</t>
  </si>
  <si>
    <t xml:space="preserve">202501160000091663#【已关注中国移动10086微信公众号】流程受理流水号：20250116075805159661180201000206
客户号码:15966118020
客户姓名:张**
投诉地市:潍坊
来话流水:2025011607573479820858065
宽带账号:15966118020
宽带账号归属地市:潍坊
宽带账号归属区县:临朐县
故障地址:潍坊临朐县寺头镇人民政府石家河彭家庄石家河彭家庄石家河彭家庄1号箱聂青云（外墙）*********
联系电话:15253277206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光功率:-17.25
故障大类:宽带/电视
故障细类:宽带无法上网
携转原因:
故障时间:2025-01-16 07:58:31
具体故障现象:打不开网页，
客户其他诉求:客户侧为质差终端，要求上门更换终端并一并处理故障问题。
</t>
  </si>
  <si>
    <t>2025-01-16 08:00:46</t>
  </si>
  <si>
    <t>2025-01-16 08:03:29</t>
  </si>
  <si>
    <t>SD-851-250817-8401-14441</t>
  </si>
  <si>
    <t>2025-01-16 21:26:23</t>
  </si>
  <si>
    <t>【调研】-普通区域-坊子区-天同九龙湾-15253639962-500M-业务受理宽带-次数0-202501160000575007 一级督办</t>
  </si>
  <si>
    <t>202501160000575007</t>
  </si>
  <si>
    <t>2025-01-16 21:29:41</t>
  </si>
  <si>
    <t>2025-01-16 21:30:05</t>
  </si>
  <si>
    <t>SD-057-250116-289031-2936</t>
  </si>
  <si>
    <t>2025-01-16 12:50:56</t>
  </si>
  <si>
    <t>【重投】-80+普通-普通区域-高密市-吉祥蜜都苑-18754461527-300M-宽带上网投诉-次数0-202501160000287620</t>
  </si>
  <si>
    <t>202501160000287620</t>
  </si>
  <si>
    <t>202501160000287620#王**18754461527  
号码归属地潍坊高密 － 高密
客户来电反映在
潍坊高密市密水街道利群路吉祥蜜都苑（东）14号楼
宽带无法上网，电视无法观看，
要求上门查看一下，请协助处理，谢谢联系电话18754461527
2025011612385014320886270</t>
  </si>
  <si>
    <t>2025-01-16 12:51:51</t>
  </si>
  <si>
    <t>2025-01-16 12:52:16</t>
  </si>
  <si>
    <t>SD-057-250116-974612-3010</t>
  </si>
  <si>
    <t>2025-01-16 12:59:10</t>
  </si>
  <si>
    <t>普通区域-昌邑市-姜二村自然村-15053696285-200M-宽带上网投诉-次数0-202501160000292253</t>
  </si>
  <si>
    <t>202501160000292253</t>
  </si>
  <si>
    <t xml:space="preserve">202501160000292253#【网络电视】宽带账号：15053696285；宽带地址：潍坊昌邑市仓街镇姜一村；客户来电反映观看的是网络电视/“电视家”无法观看，客户已正常办理宽带/移动高清业务，按相关口径解释不认可，要求反馈，请协助处理，谢谢！联系电话：15053696285；联系人：先生；来电流水：2025011612533436920888848。 </t>
  </si>
  <si>
    <t>2025-01-16 13:30:16</t>
  </si>
  <si>
    <t>2025-01-16 13:33:20</t>
  </si>
  <si>
    <t>SD-851-328154-5879-16939</t>
  </si>
  <si>
    <t>SD-057-250116-761938-3002</t>
  </si>
  <si>
    <t>2025-01-16 12:58:33</t>
  </si>
  <si>
    <t>【调研】-80+银卡-普通区域-昌邑市-张辛自然村-13793681963-300M-宽带上网投诉-次数0-202501160000291651</t>
  </si>
  <si>
    <t>202501160000291651</t>
  </si>
  <si>
    <t xml:space="preserve">202501160000291651#13793681963客户来电反映宽带无法使用，客户拒绝线上排障，要求维修人员上门维修，请尽快协助处理，谢谢  联系人：先生 联系电话： 本机    流水：2025011612552777220801558
</t>
  </si>
  <si>
    <t>2025-01-16 13:01:00</t>
  </si>
  <si>
    <t>2025-01-16 13:01:28</t>
  </si>
  <si>
    <t>SD-852-288118-508-23687</t>
  </si>
  <si>
    <t>SD-057-250116-904613-2973</t>
  </si>
  <si>
    <t>2025-01-16 12:56:05</t>
  </si>
  <si>
    <t>普通区域-寿光市-乐业-15966124858-300M-宽带上网投诉-次数0-202501160000291233</t>
  </si>
  <si>
    <t>202501160000291233</t>
  </si>
  <si>
    <t xml:space="preserve">202501160000291233#流程受理流水号：20250116125520159661248581072821
客户号码:15966124858
客户姓名:刘**
投诉地市:潍坊
来话流水:2025011612550316820898774
宽带账号:15966124858
宽带账号归属地市:潍坊
宽带账号归属区县:寿光市
故障地址:潍坊寿光市化龙镇乐业村乐业乐业村3号箱张美林*********
联系电话:15966124858
联系人:先生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故障时间:2025-01-16 12:55:29
具体故障现象:打不开网页，
客户其他诉求:客户侧为质差终端，要求上门更换终端并一并处理故障问题，客户反映宽带无法正常上网，请核实，谢谢
</t>
  </si>
  <si>
    <t>2025-01-16 13:00:38</t>
  </si>
  <si>
    <t>2025-01-16 13:01:03</t>
  </si>
  <si>
    <t>SD-057-250116-928764-6760</t>
  </si>
  <si>
    <t>2025-01-16 19:56:11</t>
  </si>
  <si>
    <t>普通区域-安丘市-青云郡-15265456260-100M-业务受理宽带-次数0-202501160000547921</t>
  </si>
  <si>
    <t>202501160000547921</t>
  </si>
  <si>
    <t>202501160000547921# 宽带账号:15265456260; 联系电话：15265456260，问题类型：此工单为群障修复工单，根据群障全量闭环修复管理要求，为确保客户网络通畅，请装维人员跟进修复网络问题，谢谢！ 
 群障标题：公告。故障描述：潍坊安丘市青云郡光缆故障，预估24小时恢复，请帮忙拦截,如有需要请联系片区装维师傅刘彤彤15706307065主叫号码：15265456260.0;该号码仅供参考，请优先联系宽带账号。</t>
  </si>
  <si>
    <t>2025-01-16 19:57:57</t>
  </si>
  <si>
    <t>2025-01-16 19:59:17</t>
  </si>
  <si>
    <t>SD-057-250116-769514-2958</t>
  </si>
  <si>
    <t>2025-01-16 12:53:55</t>
  </si>
  <si>
    <t>普通区域-潍城区-上城国际三期-15169426536-300M-宽带上网投诉-次数0-202501160000290416</t>
  </si>
  <si>
    <t>202501160000290416</t>
  </si>
  <si>
    <t xml:space="preserve">202501160000290416#流程受理流水号：20250116125201151694265361072174
客户号码:15169426536
客户姓名:郭**
投诉地市:潍坊
来话流水:2025011612514412520876403
宽带账号:15169426536
宽带账号归属地市:潍坊
宽带账号归属区县:潍城区
故障地址:潍坊潍城区西关街道福寿西街上城国际三期33号楼*********
联系电话:15169426536
联系人:先生/女士
工单紧急程度:非常紧急
是否有升级投诉倾向:否
是否重复投诉:否
是否携转意向:否
是否投诉倾向:否
是否智能网关:智能网关
当前是否在线:是
接入方式:FTTH
端到端诊断结果:光功率弱
是否质差终端:是
光功率:-29.58
故障大类:宽带/电视
故障细类:宽带无法上网
携转原因:
故障时间:2025-01-16 12:53:13
具体故障现象:提示网络无法连接，请师傅前去维修谢谢
客户其他诉求:客户侧为质差终端，要求上门更换终端并一并处理故障问题。
</t>
  </si>
  <si>
    <t>2025-01-16 12:54:44</t>
  </si>
  <si>
    <t>2025-01-16 12:55:08</t>
  </si>
  <si>
    <t>SD-057-250116-635920-6764</t>
  </si>
  <si>
    <t>2025-01-16 19:56:17</t>
  </si>
  <si>
    <t>80+普通-普通区域-寿光市-丁家尧河小区-18363621666-1000M-宽带延伸服务-次数0-202501160000549180</t>
  </si>
  <si>
    <t>202501160000549180</t>
  </si>
  <si>
    <t xml:space="preserve">202501160000549180#【已关注中国移动10086微信公众号】流程受理流水号：20250116195202183636216661164989
客户号码:18363621666
客户姓名:范**
投诉地市:潍坊
来话流水:2025011619510262120834489
宽带账号:18363621666
宽带账号归属地市:潍坊
宽带账号归属区县:寿光市
故障地址:潍坊寿光市纪台镇丁家尧河村丁家尧河小区1号楼*********
联系电话:18363621666
联系人:先生/女士
工单紧急程度:非常紧急
是否有升级投诉倾向:是
是否重复投诉:否
是否携转意向:否
是否投诉倾向:否
是否智能网关:智能网关
当前是否在线:是
接入方式:FTTH
是否质差终端:无质差信息
光功率:-18.76
故障大类:宽带/电视
故障细类:宽带延伸服务
携转原因:
故障时间:2025-01-16 19:52:20
具体故障现象:客户表示装维师傅只把网线接到屋后边，今天晚上说是上门给调试，但是等到现在人都走了，也没有给其安装，客户不满，要求立即回复，请处理，谢谢  提及工信部
</t>
  </si>
  <si>
    <t>2025-01-16 20:00:17</t>
  </si>
  <si>
    <t>2025-01-16 20:00:38</t>
  </si>
  <si>
    <t>SD-851-284178-3090-4197</t>
  </si>
  <si>
    <t>SD-057-250116-235890-7377</t>
  </si>
  <si>
    <t>2025-01-16 21:26:34</t>
  </si>
  <si>
    <t>普通区域-高密市-孙家长村-13780892220-200M-宽带上网投诉-次数0-202501160000570453</t>
  </si>
  <si>
    <t>202501160000570453</t>
  </si>
  <si>
    <t xml:space="preserve">202501160000570453#宽带账号：13780892220；宽带地址：潍坊高密市姜庄镇孙家长村孙家长村张春亮22号箱；客户来电反映宽带无法上网，客户无法配合线上指导，要求师傅上门，请协助处理，谢谢！联系电话：18263652451；联系人：先生；来电流水：2025011621195248520893450。 
</t>
  </si>
  <si>
    <t>2025-01-16 21:28:04</t>
  </si>
  <si>
    <t>2025-01-16 21:28:31</t>
  </si>
  <si>
    <t>SD-057-250116-260435-6801</t>
  </si>
  <si>
    <t>2025-01-16 19:59:42</t>
  </si>
  <si>
    <t>【重投】-【调研】-80+银卡-普通区域-寿光市-寿光盛世华庭-15963656355-1000M-魔百和投诉-次数0-202501160000551184</t>
  </si>
  <si>
    <t>202501160000551184</t>
  </si>
  <si>
    <t>202501160000551184#流程受理流水号：20250116195814159636563551165945
客户号码:15963656355
客户姓名:袁*
投诉地市:潍坊
来话流水:2025011619560065020859775
宽带账号:15963656355
宽带账号归属地市:潍坊
宽带账号归属区县:寿光市
故障地址:潍坊寿光市圣城街道公园街盛世华庭9号楼*********
联系电话:15963656355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光功率:-14.24
故障大类:宽带/电视
故障细类:移动高清电视故障
携转原因:
故障时间:2025-01-16 19:53:23
魔百和单播/组播:组播
具体故障现象:订购电视或电影等各类VIP包但无法使用，
客户其他诉求:
魔百和单/组播：组播;宽带小区$[寿光盛世华庭]$</t>
  </si>
  <si>
    <t>2025-01-16 20:01:53</t>
  </si>
  <si>
    <t>2025-01-16 20:02:09</t>
  </si>
  <si>
    <t>SD-851-247975-6971-23796</t>
  </si>
  <si>
    <t>2025-01-16 19:55:56</t>
  </si>
  <si>
    <t>【调研】-80+普通-普通区域-奎文区-枫颂林居-15094959340-300M-宽带上网投诉-次数0-202501160000547317 一级督办</t>
  </si>
  <si>
    <t>202501160000547317</t>
  </si>
  <si>
    <t>2025-01-16 19:58:27</t>
  </si>
  <si>
    <t>2025-01-16 19:58:57</t>
  </si>
  <si>
    <t>SD-851-267454-19091-5222</t>
  </si>
  <si>
    <t>SD-057-250116-492356-6755</t>
  </si>
  <si>
    <t>2025-01-16 19:56:03</t>
  </si>
  <si>
    <t>【调研】-普通区域-寿光市-大庄村自然村-15963650193-1000M-业务受理宽带-次数0-202501160000547324</t>
  </si>
  <si>
    <t>202501160000547324</t>
  </si>
  <si>
    <t>202501160000547324#【已关注中国移动10086微信公众号】 宽带账号:15963650193; 联系电话：15963650193，问题类型：此工单为群障修复工单，根据群障全量闭环修复管理要求，为确保客户网络通畅，请装维人员跟进修复网络问题，谢谢！ 
 群障标题：公告。故障描述：潍坊寿光市大庄村自然村光缆故障，预估24小时恢复，请帮忙拦截,如有需要请联系片区装维师傅白小明15706307731主叫号码：15963650193.0;该号码仅供参考，请优先联系宽带账号。</t>
  </si>
  <si>
    <t>2025-01-16 19:57:40</t>
  </si>
  <si>
    <t>2025-01-16 19:58:18</t>
  </si>
  <si>
    <t>SD-851-286102-10965-19181</t>
  </si>
  <si>
    <t>SD-057-250116-213049-7364</t>
  </si>
  <si>
    <t>2025-01-16 21:23:11</t>
  </si>
  <si>
    <t>【调研】-80+银卡-普通区域-潍城区-汇丰花园-18763671483-300M-宽带上网投诉-次数0-202501160000574097</t>
  </si>
  <si>
    <t>202501160000574097</t>
  </si>
  <si>
    <t xml:space="preserve">202501160000574097#流程受理流水号：20250116212223187636714831175531
客户号码:18763671483
客户姓名:杨**
投诉地市:潍坊
来话流水:2025011621220674020800446
宽带账号:18763671483
宽带账号归属地市:潍坊
宽带账号归属区县:潍城区
故障地址:潍坊潍城区西关街道安顺路汇丰花园5号楼*********
联系电话:18763671483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光功率:-18.56
故障大类:宽带/电视
故障细类:宽带无法上网
携转原因:
故障时间:2025-01-16 21:22:40
具体故障现象:光猫亮红灯，
客户其他诉求:客户侧为质差终端，要求上门更换终端并一并处理故障问题。
</t>
  </si>
  <si>
    <t>2025-01-16 21:25:11</t>
  </si>
  <si>
    <t>2025-01-16 21:25:39</t>
  </si>
  <si>
    <t>SD-851-247239-7056-8511</t>
  </si>
  <si>
    <t>SD-057-250116-573092-7387</t>
  </si>
  <si>
    <t>2025-01-16 21:29:06</t>
  </si>
  <si>
    <t>普通区域-潍城区-鑫源明珠-13475656491-1000M-魔百和投诉-次数0-20250116212741X616852880</t>
  </si>
  <si>
    <t>20250116212741X616852880</t>
  </si>
  <si>
    <t>流程受理流水号：20250116212708134756564911175874
客户号码:13475656491
客户姓名:孙**
投诉地市:潍坊
来话流水:2025011621241849520807126
宽带账号:13475656491
宽带账号归属地市:潍坊
宽带账号归属区县:潍城区
故障地址:潍坊潍城区北关街道永安路鑫源明珠1号楼*********
联系电话:13475656491
联系人:先生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光功率:-18.15
故障大类:电视
故障细类:移动高清电视故障(专席)
携转原因:
故障时间:2025-01-16 21:32:52
魔百和单播/组播:组播
具体故障现象:电视机提示无信号，
客户其他诉求:
魔百和单/组播：组播</t>
  </si>
  <si>
    <t>2025-01-16 21:32:32</t>
  </si>
  <si>
    <t>2025-01-16 21:33:05</t>
  </si>
  <si>
    <t>SD-851-342739-3294-10168</t>
  </si>
  <si>
    <t>SD-057-250116-814903-6747</t>
  </si>
  <si>
    <t>2025-01-16 19:54:56</t>
  </si>
  <si>
    <t>【调研】-(目标)普通区域-安丘市-朱家埠村自然村-15254416795-100M-业务受理宽带-次数0-202501160000548481 二级督办</t>
  </si>
  <si>
    <t>202501160000548481</t>
  </si>
  <si>
    <t>202501160000548481# 导航立单,用户所在位置有群障,已向客户播报,客户要求装维回访.此工单为群障修复工单,根据群障全量闭环管理要求,为确保客户网络通畅,请装维人员跟进修复网络问题,谢谢.联系电话：13666360545</t>
  </si>
  <si>
    <t>2025-01-16 19:57:37</t>
  </si>
  <si>
    <t>2025-01-16 19:58:45</t>
  </si>
  <si>
    <t>SD-057-250116-859216-2431</t>
  </si>
  <si>
    <t>2025-01-16 12:07:28</t>
  </si>
  <si>
    <t>普通区域-寿光市-南范村-18353661237-300M-宽带上网投诉-次数0-202501160000265807</t>
  </si>
  <si>
    <t>2025-01-16 12:23:50</t>
  </si>
  <si>
    <t>2025-01-16 12:24:24</t>
  </si>
  <si>
    <t>SD-057-250116-194856-2417</t>
  </si>
  <si>
    <t>2025-01-16 12:06:40</t>
  </si>
  <si>
    <t>普通区域-临朐县-初家庄自然村-13405368801-1000M-业务受理宽带-次数0-202501160000264425</t>
  </si>
  <si>
    <t>202501160000264425</t>
  </si>
  <si>
    <t>202501160000264425#【已关注中国移动10086微信公众号】 宽带账号:13405368801; 联系电话：13405368801，问题类型：此工单为群障修复工单，根据群障全量闭环修复管理要求，为确保客户网络通畅，请装维人员跟进修复网络问题，谢谢！ 
 群障标题：公告。故障描述：主干光纤断或OLT检测不到预期的光信号（LOS）主叫号码：13405368801.0;该号码仅供参考，请优先联系宽带账号。</t>
  </si>
  <si>
    <t>2025-01-16 12:11:21</t>
  </si>
  <si>
    <t>2025-01-16 12:15:32</t>
  </si>
  <si>
    <t>SD-851-292226-13904-16348</t>
  </si>
  <si>
    <t>SD-057-250116-632954-7493</t>
  </si>
  <si>
    <t>2025-01-16 22:41:07</t>
  </si>
  <si>
    <t>普通区域-奎文区-东方星小区-13864627857-300M-宽带上网投诉-次数0-20250116224011X411432935</t>
  </si>
  <si>
    <t>20250116224011X411432935</t>
  </si>
  <si>
    <t>检测结果：1、手机账号余额检测：手机账户余额正常；2、宽带速率检测：宽带速率正常；3、宽带状态检测：宽带状态正常；4、宽带账号登录状态检测：账号登录状态正常；5、群体故障检测：无大面积群障；6、线路检测：线路状态正常；7、光猫在线检测：光猫在线；故障类型：频繁出现故障、网速慢。故障描述：网速慢，网络不稳定，使用中降速严重。。联系人：边泽星。联系电话：15991796208。。</t>
  </si>
  <si>
    <t>2025-01-16 22:55:38</t>
  </si>
  <si>
    <t>2025-01-17 07:15:25</t>
  </si>
  <si>
    <t>SD-057-250116-968704-2370</t>
  </si>
  <si>
    <t>2025-01-16 12:01:23</t>
  </si>
  <si>
    <t>普通区域-高密市-南志屯自然村-15553660950-500M-宽带延伸服务-次数0-202501160000262799</t>
  </si>
  <si>
    <t>202501160000262799</t>
  </si>
  <si>
    <t xml:space="preserve">202501160000262799#流程受理流水号：20250116120003155536609501061593
客户号码:15553660950
客户姓名:姜**
投诉地市:潍坊
来话流水:2025011611583173020852810
宽带账号:15553660950
宽带账号归属地市:潍坊
宽带账号归属区县:高密市
故障地址:潍坊高密市醴泉街道南志屯南志屯自然村高密醴泉南志屯6号箱卢占友*********
联系电话:15553660950
联系人:先生/女士
工单紧急程度:一般
是否有升级投诉倾向:否
是否重复投诉:否
是否携转意向:否
是否投诉倾向:否
是否智能网关:智能网关
当前是否在线:是
接入方式:FTTH
是否质差终端:无质差信息
光功率:-23.37
故障大类:宽带/电视
故障细类:宽带延伸服务
携转原因:
故障时间:2025-01-16 11:58:36
具体故障现象:调测路由器，
</t>
  </si>
  <si>
    <t>2025-01-16 12:04:32</t>
  </si>
  <si>
    <t>2025-01-16 12:04:51</t>
  </si>
  <si>
    <t>SD-851-269064-18052-29144</t>
  </si>
  <si>
    <t>SD-057-250116-274163-2421</t>
  </si>
  <si>
    <t>2025-01-16 12:06:49</t>
  </si>
  <si>
    <t>【调研】-80+银卡-普通区域-寒亭区-富庭大第-13583677565-300M-业务受理宽带-次数0-202501160000265312</t>
  </si>
  <si>
    <t>202501160000265312</t>
  </si>
  <si>
    <t>202501160000265312# 宽带账号:13583677565; 联系电话：13583677565，问题类型：此工单为群障修复工单，根据群障全量闭环修复管理要求，为确保客户网络通畅，请装维人员跟进修复网络问题，谢谢！ 
 群障标题：公告。故障描述：潍坊寒亭区富庭大第光缆故障，预估24小时恢复，请帮忙拦截,如有需要请联系片区装维师傅韩明辉15706307440主叫号码：13583677565.0;该号码仅供参考，请优先联系宽带账号。</t>
  </si>
  <si>
    <t>2025-01-16 12:36:01</t>
  </si>
  <si>
    <t>2025-01-16 12:37:32</t>
  </si>
  <si>
    <t>SD-851-251069-66-4160</t>
  </si>
  <si>
    <t>SD-057-250116-891642-2403</t>
  </si>
  <si>
    <t>2025-01-16 12:05:45</t>
  </si>
  <si>
    <t>【调研】-80+金卡-普通区域-寒亭区-杏冢子村自然村-15216469444-200M-宽带上网投诉-次数0-20250116120434X274137960</t>
  </si>
  <si>
    <t>20250116120434X274137960</t>
  </si>
  <si>
    <t xml:space="preserve">【农村网络投诉】流程受理流水号：20250116120113152164694441061888
客户号码:15216469444
客户姓名:李**
投诉地市:潍坊
来话流水:2025011612005498920877721
宽带账号:15216469444
宽带账号归属地市:潍坊
宽带账号归属区县:寒亭区
故障地址:潍坊寒亭区张氏镇杏冢子村杏冢子村自然村杏冢子村东南北街中间10号箱*********
联系电话:15216469444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12:04:20
具体故障现象:提示网络无法连接，
客户其他诉求:
</t>
  </si>
  <si>
    <t>2025-01-16 12:20:25</t>
  </si>
  <si>
    <t>2025-01-16 12:21:16</t>
  </si>
  <si>
    <t>SD-057-250116-514827-2424</t>
  </si>
  <si>
    <t>2025-01-16 12:06:57</t>
  </si>
  <si>
    <t>【调研】-普通区域-青州市-平章府-18866645693-300M-业务受理宽带-次数0-202501160000267073</t>
  </si>
  <si>
    <t>202501160000267073</t>
  </si>
  <si>
    <t>202501160000267073# 宽带账号:18866645693; 联系电话：18866645693，问题类型：此工单为群障修复工单，根据群障全量闭环修复管理要求，为确保客户网络通畅，请装维人员跟进修复网络问题，谢谢！ 
 群障标题：公告。故障描述：潍坊青州市平章府光缆故障，预估24小时恢复，请帮忙拦截,如有需要请联系片区装维师傅张泰铭15706307674主叫号码：18866645693.0;该号码仅供参考，请优先联系宽带账号。</t>
  </si>
  <si>
    <t>2025-01-16 12:16:46</t>
  </si>
  <si>
    <t>2025-01-16 12:17:53</t>
  </si>
  <si>
    <t>SD-057-250116-619048-2365</t>
  </si>
  <si>
    <t>2025-01-16 12:00:18</t>
  </si>
  <si>
    <t>80+银卡-普通区域-临朐县-西小章自然村-15863641796-300M-宽带上网投诉-次数0-202501160000260656</t>
  </si>
  <si>
    <t>202501160000260656</t>
  </si>
  <si>
    <t xml:space="preserve">202501160000260656#15863641796客户来电反映本机办理的宽带网速慢，查询光猫质差终端且路由器不亮灯，客户不认可要求维修人员上门维修，请尽快协助处理，谢谢 
 联系人：女士 联系电话：本机  流水：2025011611550262420811852
</t>
  </si>
  <si>
    <t>2025-01-16 12:04:05</t>
  </si>
  <si>
    <t>2025-01-16 12:04:31</t>
  </si>
  <si>
    <t>SD-057-250116-368247-2436</t>
  </si>
  <si>
    <t>2025-01-16 12:07:54</t>
  </si>
  <si>
    <t>【调研】-80+银卡-普通区域-潍城区-贵和苑赵家村-15064629666-1000M-宽带上网投诉-次数0-202501160000264714</t>
  </si>
  <si>
    <t>202501160000264714</t>
  </si>
  <si>
    <t>202501160000264714#宽带账号：15064629666；宽带地址：潍坊潍城区经济开发区管理委员会东风西街贵和苑赵家村12号楼*；客户来电反映宽带机顶盒无法使用,经查询客户侧为质差机顶盒，请协助上门更换终端并一并处理故障问题，谢谢！联系电话：；来电流水：2025011612052715620819243</t>
  </si>
  <si>
    <t>2025-01-16 12:12:33</t>
  </si>
  <si>
    <t>2025-01-16 12:12:51</t>
  </si>
  <si>
    <t>SD-851-237968-12020-23519</t>
  </si>
  <si>
    <t>SD-057-250116-074165-2445</t>
  </si>
  <si>
    <t>2025-01-16 12:08:26</t>
  </si>
  <si>
    <t>普通区域-青州市-大王庄村自然村-15053628471-200M-宽带上网投诉-次数0-20250116120726X446683704</t>
  </si>
  <si>
    <t>20250116120726X446683704</t>
  </si>
  <si>
    <t xml:space="preserve">【农村网络投诉】流程受理流水号：20250116120549150536284711062835
客户号码:15053628471
客户姓名:张**
投诉地市:潍坊
来话流水:2025011612053540520820422
宽带账号:15053628471
宽带账号归属地市:潍坊
宽带账号归属区县:青州市
故障地址:潍坊青州市益都街道大王庄村大王庄村自然村K9号箱许振国外墙*********
联系电话:15053628471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12:07:02
具体故障现象:光猫亮红灯，
客户其他诉求:
</t>
  </si>
  <si>
    <t>2025-01-16 12:09:59</t>
  </si>
  <si>
    <t>2025-01-16 12:10:27</t>
  </si>
  <si>
    <t>SD-851-303786-9062-8676</t>
  </si>
  <si>
    <t>SD-057-250116-249135-2386</t>
  </si>
  <si>
    <t>2025-01-16 12:03:45</t>
  </si>
  <si>
    <t>【调研】-(目标)普通区域-寿光市-东里新村-15908004136-100M-宽带上网投诉-次数0-202501160000263075</t>
  </si>
  <si>
    <t>202501160000263075</t>
  </si>
  <si>
    <t xml:space="preserve">202501160000263075#宽带账号：15908004136；宽带地址：潍坊寿光市田马东里村东里村自然村东里新村10号楼；客户来电反映移动高清不好用，经查询客户侧为质差机顶盒，请协助上门更换终端并一并处理故障问题，谢谢！联系电话：15908004136；联系人：刘**；来电流水：2025011611584965320856170
</t>
  </si>
  <si>
    <t>2025-01-16 12:23:02</t>
  </si>
  <si>
    <t>2025-01-16 12:25:59</t>
  </si>
  <si>
    <t>SD-057-250116-807391-2407</t>
  </si>
  <si>
    <t>2025-01-16 12:05:53</t>
  </si>
  <si>
    <t>普通区域-青州市-北河东村-19153681467-1000M-宽带延伸服务-次数0-202501160000266265</t>
  </si>
  <si>
    <t>202501160000266265</t>
  </si>
  <si>
    <t xml:space="preserve">202501160000266265#流程受理流水号：20250116120456191536814671062659
客户号码:19153681467
客户姓名:王**
投诉地市:潍坊
来话流水:2025011612012473320882478
宽带账号:19153681467
宽带账号归属地市:潍坊
宽带账号归属区县:青州市
故障地址:潍坊青州市益都街道北河东村北河东村11号箱（村西夏广伟）*********
联系电话:19153681467
联系人:先生/女士
工单紧急程度:一般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故障时间:2025-01-16 11:56:24
具体故障现象:宽带上不去网
</t>
  </si>
  <si>
    <t>2025-01-16 12:07:01</t>
  </si>
  <si>
    <t>2025-01-16 12:07:29</t>
  </si>
  <si>
    <t>SD-851-246035-6291-7567</t>
  </si>
  <si>
    <t>SD-057-250116-873914-2395</t>
  </si>
  <si>
    <t>2025-01-16 12:05:06</t>
  </si>
  <si>
    <t>FTTR-普通区域-潍城区-城南徐家-13563699375-1000M-宽带上网投诉-次数0-20250116120225X145284136</t>
  </si>
  <si>
    <t>20250116120225X145284136</t>
  </si>
  <si>
    <t xml:space="preserve">流程受理流水号：20250116120111135636993751061880
客户号码:13563699375
客户姓名:徐**
投诉地市:潍坊
来话流水:2025011611593551920864118
宽带账号:13563699375
宽带账号归属地市:潍坊
宽带账号归属区县:潍城区
故障地址:潍坊潍城区南关街道青年路城南徐家4号箱*********
联系电话:13563699375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故障细类:宽带无法上网(专席)
携转原因:
故障时间:2025-01-16 12:07:16
具体故障现象:光猫灯正常但电脑手机无法上网，
客户其他诉求:请协助处理，谢谢
</t>
  </si>
  <si>
    <t>2025-01-16 12:13:11</t>
  </si>
  <si>
    <t>2025-01-16 12:15:26</t>
  </si>
  <si>
    <t>SD-851-333796-13949-19307</t>
  </si>
  <si>
    <t>SD-057-250116-835960-2412</t>
  </si>
  <si>
    <t>2025-01-16 12:06:29</t>
  </si>
  <si>
    <t>80+金卡-普通区域-临朐县-初家庄自然村-18765604456-1000M-业务受理宽带-次数0-202501160000265187</t>
  </si>
  <si>
    <t>202501160000265187</t>
  </si>
  <si>
    <t>202501160000265187# 宽带账号:18765604456; 联系电话：18765604456，问题类型：此工单为群障修复工单，根据群障全量闭环修复管理要求，为确保客户网络通畅，请装维人员跟进修复网络问题，谢谢！ 
 群障标题：公告。故障描述：主干光纤断或OLT检测不到预期的光信号（LOS）主叫号码：15064605665.0;该号码仅供参考，请优先联系宽带账号。</t>
  </si>
  <si>
    <t>2025-01-16 12:10:19</t>
  </si>
  <si>
    <t>2025-01-16 12:10:48</t>
  </si>
  <si>
    <t>SD-851-237812-19891-7052</t>
  </si>
  <si>
    <t>SD-057-250116-795162-2594</t>
  </si>
  <si>
    <t>2025-01-16 12:19:43</t>
  </si>
  <si>
    <t>【调研】-普通区域-奎文区-水印公寓-15169624396-200M-宽带上网投诉-次数0-202501160000273430</t>
  </si>
  <si>
    <t>202501160000273430</t>
  </si>
  <si>
    <t>202501160000273430#宽带账号：15169624396；宽带地址：潍坊奎文区东关街道东风街四平路水印公寓水印公寓E座*客户来电反映宽带网速慢：经查询客户侧为质差路由器导致宽带使用不畅，请处理，谢谢！联系电话15169624396：联系人：先生；来电流水：2025011612141363220893833</t>
  </si>
  <si>
    <t>2025-01-16 12:30:49</t>
  </si>
  <si>
    <t>2025-01-16 12:31:05</t>
  </si>
  <si>
    <t>SD-057-250116-973810-2558</t>
  </si>
  <si>
    <t>2025-01-16 12:17:06</t>
  </si>
  <si>
    <t>普通区域-青州市-段村-13589168962-1000M-宽带上网投诉-次数0-20250116121500X900785648</t>
  </si>
  <si>
    <t>20250116121500X900785648</t>
  </si>
  <si>
    <t xml:space="preserve">【农村网络投诉】流程受理流水号：20250116121248135891689621064267
客户号码:13589168962
客户姓名:魏**
投诉地市:潍坊
来话流水:2025011612113058920871024
宽带账号:13589168962
宽带账号归属地市:潍坊
宽带账号归属区县:青州市
故障地址:潍坊青州市高柳镇西段前村西段前村自然村高柳镇西段前村5号箱（良成超市后墙）*********
联系电话:18863601358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12:13:27
具体故障现象:光猫亮红灯，
客户其他诉求:要求尽快处理
</t>
  </si>
  <si>
    <t>2025-01-16 12:19:10</t>
  </si>
  <si>
    <t>2025-01-16 12:19:28</t>
  </si>
  <si>
    <t>SD-851-293937-10980-3293</t>
  </si>
  <si>
    <t>SD-057-250116-015728-2507</t>
  </si>
  <si>
    <t>2025-01-16 12:14:15</t>
  </si>
  <si>
    <t>【调研】-80+银卡-(目标)普通区域-诸城市-徐家庄子自然村-13455607780-500M-宽带上网投诉-次数0-20250116121306X786545190</t>
  </si>
  <si>
    <t>20250116121306X786545190</t>
  </si>
  <si>
    <t xml:space="preserve">【农村网络投诉】流程受理流水号：20250116121211134556077801064145
客户号码:13455607780
客户姓名:袁**
投诉地市:潍坊
来话流水:2025011612115611120874518
宽带账号:13455607780
宽带账号归属地市:潍坊
宽带账号归属区县:诸城市
故障地址:潍坊诸城市石桥子镇徐家庄子徐家庄子自然村徐家庄子村东北4号箱*********
联系电话:13455607780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12:12:35
具体故障现象:光猫亮红灯，
客户其他诉求:
</t>
  </si>
  <si>
    <t>2025-01-16 12:16:00</t>
  </si>
  <si>
    <t>2025-01-16 12:16:30</t>
  </si>
  <si>
    <t>SD-057-250116-623491-7413</t>
  </si>
  <si>
    <t>2025-01-16 21:37:35</t>
  </si>
  <si>
    <t>80+银卡-普通区域-寒亭区-欧洲小镇小区-15069615929-300M-宽带上网投诉-次数0-202501160000576924</t>
  </si>
  <si>
    <t>202501160000576924</t>
  </si>
  <si>
    <t>202501160000576924#【已关注中国移动10086微信公众号】流程受理流水号：20250116213416150696159291176231
客户号码:15069615929
客户姓名:冯**
投诉地市:潍坊
来话流水:2025011621301317720824121
宽带账号:15069615929
账号归属区县:寒亭-高里-片区[SD.LF.0B.02.66.04]
联系电话:15069615929
联系人:先生
宽带地址:潍坊
工单紧急程度:紧急
是否投诉倾向:否
是否重复投诉:否
是否携转意向:否
是否有升级投诉倾向:否
*业务名称:业务融合移机流程宽带+OTT
投诉内容:手机号码：15069615929，【问题描述】客户已办理宽带业务，有开通单，要求装维尽快联系上门，请处理，谢谢。联系电话：15069615929，联系人：先生，录音流水号：2025011621301317720824121。受理明细：531920062399999999。
在途开通单信息：536241102886098244，15069615929，2024-11-02 11:53:42，业务融合移机流程宽带+OTT，处理中，手写判断和地址录入
是否到厅:否
业务名称:业务融合移机流程宽带+OTT
;宽带小区$[欧洲小镇小区]$</t>
  </si>
  <si>
    <t>2025-01-16 21:42:32</t>
  </si>
  <si>
    <t>2025-01-16 21:44:23</t>
  </si>
  <si>
    <t>SD-852-261614-1009-4568</t>
  </si>
  <si>
    <t>SD-057-250116-632057-1856</t>
  </si>
  <si>
    <t>2025-01-16 11:11:39</t>
  </si>
  <si>
    <t>(目标)普通区域-潍城区-前姚西区-15306368101-1000M-宽带上网投诉-次数0-20250116111003X378771200</t>
  </si>
  <si>
    <t>20250116111003X378771200</t>
  </si>
  <si>
    <t xml:space="preserve">流程受理流水号：20250116110852153063681011046909
客户号码:15306368101
客户姓名:陈*
投诉地市:潍坊
来话流水:2025011611082374420877418
宽带账号:15306368101
宽带账号归属地市:潍坊
宽带账号归属区县:潍城区
故障地址:潍坊潍城区城关街道福寿西街前姚西区新1号楼*********
联系电话:15306368101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光功率:-19.74
故障大类:宽带/电视
故障细类:网速慢/上网掉线(专席)
携转原因:
故障时间:2025-01-16 11:08:19
具体故障现象:测速不达标
客户其他诉求:
</t>
  </si>
  <si>
    <t>2025-01-16 11:25:41</t>
  </si>
  <si>
    <t>2025-01-16 11:26:05</t>
  </si>
  <si>
    <t>2025-01-16 12:15:11</t>
  </si>
  <si>
    <t>普通区域-潍城区-顺通花园-15964565680-200M-宽带上网投诉-次数0-202501160000269428 一级督办</t>
  </si>
  <si>
    <t>202501160000269428</t>
  </si>
  <si>
    <t>2025-01-16 12:24:09</t>
  </si>
  <si>
    <t>2025-01-16 12:24:31</t>
  </si>
  <si>
    <t>SD-057-250116-281476-5317</t>
  </si>
  <si>
    <t>2025-01-16 17:20:17</t>
  </si>
  <si>
    <t>(目标)普通区域-安丘市-亭子村自然村-13869667103-300M-宽带上网投诉-次数0-20250116171837X117351401</t>
  </si>
  <si>
    <t>20250116171837X117351401</t>
  </si>
  <si>
    <t xml:space="preserve">【农村网络投诉】流程受理流水号：20250116171630138696671031136184
客户号码:13869667103
客户姓名:尹**
投诉地市:潍坊
来话流水:2025011617154505420830146
宽带账号:13869667103
宽带账号归属地市:潍坊
宽带账号归属区县:安丘市
故障地址:潍坊安丘市吾山镇亭子村亭子村自然村亭子村村东3号箱好盈肥业大华直销*********
联系电话:13869667103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17:10:11
具体故障现象:光信号亮红灯：拔插捋直光纤线未恢复，请协助，谢谢
客户其他诉求:
</t>
  </si>
  <si>
    <t>2025-01-16 17:34:43</t>
  </si>
  <si>
    <t>2025-01-16 17:35:06</t>
  </si>
  <si>
    <t>SD-057-250116-846571-5370</t>
  </si>
  <si>
    <t>2025-01-16 17:26:04</t>
  </si>
  <si>
    <t>普通区域-高密市-郝家村自然村-13563611376-300M-宽带上网投诉-次数0-20250116172320X400063216</t>
  </si>
  <si>
    <t>2025-01-17 18:27:00</t>
  </si>
  <si>
    <t>20250116172320X400063216</t>
  </si>
  <si>
    <t xml:space="preserve">【农村网络投诉】流程受理流水号：20250116172106135636113761137304
客户号码:13563611376
客户姓名:范**
投诉地市:潍坊
来话流水:2025011617205181620894293
宽带账号:13563611376
宽带账号归属地市:潍坊
宽带账号归属区县:高密市
故障地址:潍坊高密市柴沟镇郝家村郝家村自然村郝家村18号箱范金杰*********
联系电话:13563611376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17:22:12
具体故障现象:光猫亮红灯，
客户其他诉求:
</t>
  </si>
  <si>
    <t>2025-01-16 17:34:39</t>
  </si>
  <si>
    <t>2025-01-16 17:35:02</t>
  </si>
  <si>
    <t>SD-851-252250-3205-25987</t>
  </si>
  <si>
    <t>SD-057-250116-295314-5310</t>
  </si>
  <si>
    <t>2025-01-16 17:20:02</t>
  </si>
  <si>
    <t>【调研】-普通区域-临朐县-黄崖泉-15053650012-300M-宽带上网投诉-次数0-20250116171718X388136700</t>
  </si>
  <si>
    <t>20250116171718X388136700</t>
  </si>
  <si>
    <t xml:space="preserve">流程受理流水号：20250116171535150536500121135984
客户号码:15053650012
客户姓名:曾**
投诉地市:潍坊
来话流水:2025011617150117020820979
宽带账号:15053650012
宽带账号归属地市:潍坊
宽带账号归属区县:临朐县
故障地址:潍坊临朐县辛寨镇人民政府黄崖泉黄崖泉黄崖泉2号箱张旺军（外墙）*********
联系电话:15053650012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故障时间:2025-01-16 17:16:29
具体故障现象:光猫亮红灯，
客户其他诉求:
</t>
  </si>
  <si>
    <t>2025-01-16 17:31:51</t>
  </si>
  <si>
    <t>2025-01-16 17:32:33</t>
  </si>
  <si>
    <t>SD-057-250116-218437-5373</t>
  </si>
  <si>
    <t>2025-01-16 17:26:09</t>
  </si>
  <si>
    <t>80+银卡-(目标)普通区域-诸城市-金都南-东小区-15954425567-300M-业务受理宽带-次数0-202501160000475958</t>
  </si>
  <si>
    <t>202501160000475958</t>
  </si>
  <si>
    <t>202501160000475958# 宽带账号:15954425567; 联系电话：15954425567，问题类型：此工单为群障修复工单，根据群障全量闭环修复管理要求，为确保客户网络通畅，请装维人员跟进修复网络问题，谢谢！ 
 群障标题：公告。故障描述：潍坊诸城市金都南-东小区光缆故障，预估24小时恢复，请帮忙拦截,如有需要请联系片区装维师傅冯杰15706307952主叫号码：15954425567.0;该号码仅供参考，请优先联系宽带账号。</t>
  </si>
  <si>
    <t>2025-01-16 17:31:02</t>
  </si>
  <si>
    <t>2025-01-16 17:35:32</t>
  </si>
  <si>
    <t>SD-057-250116-546832-5353</t>
  </si>
  <si>
    <t>2025-01-16 17:23:15</t>
  </si>
  <si>
    <t>【调研】-普通区域-青州市-西朱鹿村自然村-15864316601-200M-宽带上网投诉-次数0-20250116172249X369503335</t>
  </si>
  <si>
    <t>2025-01-17 18:24:00</t>
  </si>
  <si>
    <t>20250116172249X369503335</t>
  </si>
  <si>
    <t xml:space="preserve">【农村网络投诉】流程受理流水号：20250116172008158643166011137071
客户号码:15864316601
客户姓名:郭**
投诉地市:潍坊
来话流水:2025011617194009920879532
宽带账号:15864316601
宽带账号归属地市:潍坊
宽带账号归属区县:青州市
故障地址:潍坊青州市高柳镇西朱鹿村西朱鹿村自然村三期扩容2号（王秀和）*********
联系电话:15864316601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
故障大类:宽带/电视
故障细类:宽带无法上网(专席)
携转原因:
故障时间:2025-01-16 17:24:58
具体故障现象:提示网络无法连接，
客户其他诉求:
</t>
  </si>
  <si>
    <t>2025-01-16 17:31:05</t>
  </si>
  <si>
    <t>2025-01-16 17:36:08</t>
  </si>
  <si>
    <t>SD-057-250116-046581-2569</t>
  </si>
  <si>
    <t>2025-01-16 12:17:42</t>
  </si>
  <si>
    <t>80+银卡-FTTR-普通区域-青州市-盛世东方南区-18263622333-1000M-宽带上网投诉-次数0-20250116121630X990105697</t>
  </si>
  <si>
    <t>20250116121630X990105697</t>
  </si>
  <si>
    <t xml:space="preserve">流程受理流水号：20250116121507182636223331064758
客户号码:18263622333
客户姓名:魏*
投诉地市:潍坊
来话流水:2025011612135102220890750
宽带账号:18263622333
宽带账号归属地市:潍坊
宽带账号归属区县:青州市
故障地址:潍坊青州市王府街道青都街盛世东方南区23号楼*********
联系电话:18263622333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光功率:-18.26
故障大类:宽带/电视
故障细类:宽带无法上网
携转原因:
故障时间:2025-01-16 12:15:48
具体故障现象:提示网络无法连接，
客户其他诉求:
</t>
  </si>
  <si>
    <t>2025-01-16 12:30:56</t>
  </si>
  <si>
    <t>SD-851-306330-10128-27692</t>
  </si>
  <si>
    <t>SD-057-250116-270691-1858</t>
  </si>
  <si>
    <t>2025-01-16 11:11:48</t>
  </si>
  <si>
    <t>普通区域-昌邑市-杨家桥自然村-15864591672-100M-魔百和投诉-次数0-20250116111057X575688490</t>
  </si>
  <si>
    <t>2025-01-17 12:12:00</t>
  </si>
  <si>
    <t>20250116111057X575688490</t>
  </si>
  <si>
    <t>【农村网络投诉】流程受理流水号：20250116110911158645916721047001
客户号码:15864591672
客户姓名:杨**
投诉地市:潍坊
来话流水:2025011611032268520803458
宽带账号:15864591672
宽带账号归属地市:潍坊
宽带账号归属区县:昌邑市
故障地址:潍坊昌邑市流河镇杨家桥村杨家桥自然村7号箱杨从禄*********
联系电话:15864591672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光功率:-20.65
故障大类:宽带/电视
故障细类:移动高清电视故障(专席)
携转原因:
故障时间:2025-01-16 11:10:46
魔百和单播/组播:单播
具体故障现象:电视网络未连接：宽带正常使用，帐号排查正确，网口灯正常，网线无问题，对应指导网络配置无效
客户其他诉求:
魔百和单/组播：单播</t>
  </si>
  <si>
    <t>2025-01-16 11:18:37</t>
  </si>
  <si>
    <t>SD-851-287673-236-26142</t>
  </si>
  <si>
    <t>SD-057-250116-640751-1913</t>
  </si>
  <si>
    <t>2025-01-16 11:17:07</t>
  </si>
  <si>
    <t>80+普通-普通区域-昌邑市-东角兰村自然村-13455691191-200M-业务受理宽带-次数0-202501160000228418</t>
  </si>
  <si>
    <t>202501160000228418</t>
  </si>
  <si>
    <t>202501160000228418# 宽带账号:13455691191; 联系电话：13455691191，问题类型：此工单为群障修复工单，根据群障全量闭环修复管理要求，为确保客户网络通畅，请装维人员跟进修复网络问题，谢谢！ 
 群障标题：公告。故障描述：东角兰村自然村主叫号码：13455691191.0;该号码仅供参考，请优先联系宽带账号。</t>
  </si>
  <si>
    <t>2025-01-16 11:21:33</t>
  </si>
  <si>
    <t>2025-01-16 11:21:59</t>
  </si>
  <si>
    <t>SD-057-250116-825063-1925</t>
  </si>
  <si>
    <t>2025-01-16 11:17:26</t>
  </si>
  <si>
    <t>80+金卡-普通区域-潍城区-(铁通)杨家成章村-15064686155-1000M-宽带上网投诉-次数0-20250116111620X380977769</t>
  </si>
  <si>
    <t>20250116111620X380977769</t>
  </si>
  <si>
    <t xml:space="preserve">【农村网络投诉】流程受理流水号：20250116111552150646861551049073
客户号码:15064686155
客户姓名:刘**
投诉地市:潍坊
来话流水:2025011611143289520867432
宽带账号:15064686155
宽带账号归属地市:潍坊
宽带账号归属区县:潍城区
故障地址:潍坊潍城区望留街道杨家成章杨家成章自然村6#东面第四条胡同南数10排房子*********
联系电话:15064686155
联系人:先生
工单紧急程度:非常紧急
是否有升级投诉倾向:否
是否重复投诉:否
是否携转意向:否
是否投诉倾向:否
是否智能网关:非智能网关
当前是否在线:否
接入方式:FTTH
端到端诊断结果:状态正常
是否质差终端:无质差信息
光功率:无
故障大类:宽带
故障细类:宽带无法上网(专席)
携转原因:
故障时间:2025-01-16 11:21:28
具体故障现象:提示网络无法连接，
客户其他诉求:
</t>
  </si>
  <si>
    <t>2025-01-16 11:30:24</t>
  </si>
  <si>
    <t>2025-01-16 11:30:54</t>
  </si>
  <si>
    <t>SD-851-301945-5753-18283</t>
  </si>
  <si>
    <t>SD-057-250116-943278-1940</t>
  </si>
  <si>
    <t>2025-01-16 11:18:28</t>
  </si>
  <si>
    <t>80+普通-普通区域-寿光市-文盛家园-18264671283-1000M-宽带上网投诉-次数0-202501160000227750</t>
  </si>
  <si>
    <t>202501160000227750</t>
  </si>
  <si>
    <t>202501160000227750#宽带账号18264671283宽带地址：潍坊寿光市文家街道黄海路文盛家园21号楼客户来电反映宽带/移动高清电视无法观看，客户不会操作，要求上门，请协助处理，谢谢！联系电话：18264671283；来电流水：2025011611144288320869850</t>
  </si>
  <si>
    <t>2025-01-16 11:21:57</t>
  </si>
  <si>
    <t>2025-01-16 11:23:01</t>
  </si>
  <si>
    <t>SD-851-332230-15153-21255</t>
  </si>
  <si>
    <t>SD-057-250116-860351-2537</t>
  </si>
  <si>
    <t>2025-01-16 12:16:33</t>
  </si>
  <si>
    <t>【调研】-普通区域-坊子区-营子花园-13853670374-300M-业务受理宽带-次数0-202501160000270335</t>
  </si>
  <si>
    <t>202501160000270335</t>
  </si>
  <si>
    <t>202501160000270335# 宽带账号:13853670374; 联系电话：13853670374，问题类型：此工单为群障修复工单，根据群障全量闭环修复管理要求，为确保客户网络通畅，请装维人员跟进修复网络问题，谢谢！ 
 群障标题：公告。故障描述：营子花园主叫号码：13853670374.0;该号码仅供参考，请优先联系宽带账号。</t>
  </si>
  <si>
    <t>2025-01-16 12:19:24</t>
  </si>
  <si>
    <t>2025-01-16 12:19:51</t>
  </si>
  <si>
    <t>SD-057-250116-268543-7396</t>
  </si>
  <si>
    <t>2025-01-16 21:31:22</t>
  </si>
  <si>
    <t>80+金卡-普通区域-奎文区-栋盛苑小区-15853640333-1000M-宽带上网投诉-次数0-202501160000575045</t>
  </si>
  <si>
    <t>202501160000575045</t>
  </si>
  <si>
    <t>202501160000575045#流程受理流水号：20250116212950158536403331176065
客户号码:15853640333
客户姓名:代**
投诉地市:潍坊
来话流水:2025011621290058020820784
宽带账号:15853640333
宽带账号归属地市:潍坊
宽带账号归属区县:高新
故障地址:潍坊高新高新城区胜利街栋盛苑小区5号楼*********
联系电话:13685369256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故障时间:2025-01-16 21:30:59
具体故障现象:光猫亮红灯，
客户其他诉求:
;宽带小区$[栋盛苑小区]$</t>
  </si>
  <si>
    <t>2025-01-16 21:37:34</t>
  </si>
  <si>
    <t>2025-01-16 21:39:34</t>
  </si>
  <si>
    <t>SD-851-245470-14414-28613</t>
  </si>
  <si>
    <t>SD-057-250116-215408-6123</t>
  </si>
  <si>
    <t>2025-01-16 18:44:19</t>
  </si>
  <si>
    <t>80+银卡-普通区域-寒亭区-慧馨园小区-13583637456-200M-魔百和投诉-次数0-202501160000519547</t>
  </si>
  <si>
    <t>202501160000519547</t>
  </si>
  <si>
    <t>202501160000519547#【已关注中国移动10086微信公众号】流程受理流水号：20250116184224135836374561154142
客户号码:13583637456
客户姓名:张**
投诉地市:潍坊
来话流水:2025011618412305520837262
宽带账号:13583637456
宽带账号归属地市:潍坊
宽带账号归属区县:寒亭区
故障地址:潍坊寒亭区开元街道祥亭街慧馨园小区一期3号楼1单元1102室*********
联系电话:13608952361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光功率:-12.36
故障大类:宽带/电视
故障细类:移动高清电视故障(专席)
携转原因:
故障时间:2025-01-16 18:46:36
魔百和单播/组播:单播
具体故障现象:经常闪退
客户其他诉求:
魔百和单/组播：单播;宽带小区$[慧馨园小区]$</t>
  </si>
  <si>
    <t>2025-01-16 18:46:45</t>
  </si>
  <si>
    <t>2025-01-16 18:48:40</t>
  </si>
  <si>
    <t>SD-057-250116-038452-1595</t>
  </si>
  <si>
    <t>2025-01-16 10:49:35</t>
  </si>
  <si>
    <t>普通区域--null-15105369533-宽带上网投诉-次数0-202501160000203362</t>
  </si>
  <si>
    <t>2025-01-17 11:50:00</t>
  </si>
  <si>
    <t>202501160000203362</t>
  </si>
  <si>
    <t>202501160000203362#流程受理流水号：20250116104908151053695331040457
客户号码:15105369533
客户姓名:林**
投诉地市:潍坊
来话流水:2025011610475058020876317
宽带账号:15105369533
账号归属区县:临朐县宝通电器销售有限公司（金立信社区店）
联系电话:13905362225
联系人:先生/女士
宽带地址:潍坊
工单紧急程度:一般
是否投诉倾向:否
是否重复投诉:否
是否携转意向:否
是否有升级投诉倾向:否
*业务名称:业务融合开机流程宽带
投诉内容:手机号码：15105369533，【问题描述】客户已办理宽带业务，有开通单，要求装维尽快联系上门，请处理，谢谢。联系电话：13905362225，联系人：先生/女士，录音流水号：2025011610475058020876317。受理明细：531920062399999999。
在途开通单信息：536241016390378134，15105369533，2024-10-16 19:43:06，业务融合开机流程宽带，处理中，黄单扩容
是否到厅:否
业务名称:业务融合开机流程宽带
;宽带小区$[null]$</t>
  </si>
  <si>
    <t>2025-01-16 16:24:32</t>
  </si>
  <si>
    <t>SD-057-250116-428605-1577</t>
  </si>
  <si>
    <t>2025-01-16 10:48:06</t>
  </si>
  <si>
    <t>普通区域-昌邑市-金御官邸-15966077087-300M-宽带上网投诉-次数0-202501160000201088</t>
  </si>
  <si>
    <t>202501160000201088</t>
  </si>
  <si>
    <t>202501160000201088#流程受理流水号：20250116104426159660770871038974
客户号码:15966077087
客户姓名:宋**
投诉地市:潍坊
来话流水:2025011610440640120822736
宽带账号:15966077087
账号归属区县:奎文
联系电话:15966077087
联系人:先生/女士
宽带地址:潍坊
工单紧急程度:一般
是否投诉倾向:否
是否重复投诉:否
是否携转意向:否
是否有升级投诉倾向:否
*业务名称:业务融合移机流程宽带
投诉内容:手机号码：15966077087，【问题描述】客户已办理宽带业务，有开通单，要求装维尽快联系上门，请处理，谢谢。联系电话：15966077087，联系人：先生/女士，录音流水号：2025011610440640120822736。受理明细：531920062399999999。
在途开通单信息：536250111709337102，15966077087，2025-01-11 20:07:02，业务融合移机流程宽带，处理中，装维选址【在线客服受理-智能】15966077087客户来电反映预约了宽带移机，但是一直没有人联系处理，要求尽快处理，谢谢。
是否到厅:否
业务名称:业务融合移机流程宽带
;宽带小区$[金御官邸]$</t>
  </si>
  <si>
    <t>2025-01-16 11:06:51</t>
  </si>
  <si>
    <t>2025-01-16 11:07:08</t>
  </si>
  <si>
    <t>SD-852-321430-1949-123</t>
  </si>
  <si>
    <t>SD-057-250116-285736-6125</t>
  </si>
  <si>
    <t>80+银卡-普通区域-青州市-东马官村-15244440522-1000M-宽带上网投诉-次数0-202501160000517632</t>
  </si>
  <si>
    <t>202501160000517632</t>
  </si>
  <si>
    <t>202501160000517632#宽带账号：15244440522；联系电话：15154477650宽带地址：潍坊青州市益都街道东马官村东马官村益都街道东马官村10号箱；客户来电反映网速慢，线上指导无法配合操作，要求上门处理, 来电流水：2025011618395553520827842</t>
  </si>
  <si>
    <t>2025-01-16 18:46:26</t>
  </si>
  <si>
    <t>2025-01-16 18:47:10</t>
  </si>
  <si>
    <t>SD-851-319369-14867-14107</t>
  </si>
  <si>
    <t>SD-057-250116-056842-2642</t>
  </si>
  <si>
    <t>2025-01-16 12:23:28</t>
  </si>
  <si>
    <t>80+银卡-普通区域-安丘市-拥翠园小区-13455618890-1000M-宽带上网投诉-次数0-20250116122210X330193691</t>
  </si>
  <si>
    <t>20250116122210X330193691</t>
  </si>
  <si>
    <t xml:space="preserve">流程受理流水号：20250116122146134556188901066150
客户号码:13455618890
客户姓名:梁**
投诉地市:潍坊
来话流水:2025011612185050020831486
宽带账号:13455618890
宽带账号归属地市:潍坊
宽带账号归属区县:安丘市
故障地址:潍坊安丘市凌河镇拥翠路拥翠园小区24号楼*********
联系电话:13455618890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光功率:-25.85
故障大类:宽带/电视
故障细类:网速慢/上网掉线(专席)
携转原因:
故障时间:2025-01-16 12:27:21
具体故障现象:网速慢卡顿，
客户其他诉求:
</t>
  </si>
  <si>
    <t>2025-01-16 12:25:15</t>
  </si>
  <si>
    <t>2025-01-16 12:25:40</t>
  </si>
  <si>
    <t>SD-851-249032-19524-8344</t>
  </si>
  <si>
    <t>SD-057-250116-874596-2706</t>
  </si>
  <si>
    <t>2025-01-16 12:27:13</t>
  </si>
  <si>
    <t>【调研】-普通区域-寿光市-北马疃-17753609157-1000M-业务受理宽带-次数0-202501160000275327</t>
  </si>
  <si>
    <t>202501160000275327</t>
  </si>
  <si>
    <t>202501160000275327# 宽带账号:17753609157; 联系电话：17753609157，问题类型：此工单为群障修复工单，根据群障全量闭环修复管理要求，为确保客户网络通畅，请装维人员跟进修复网络问题，谢谢！ 
 群障标题：公告。故障描述：潍坊寿光市北马疃光缆故障，预估24小时恢复，请帮忙拦截,如有需要请联系片区装维师傅张明哲15266615922主叫号码：17753609157.0;该号码仅供参考，请优先联系宽带账号。</t>
  </si>
  <si>
    <t>2025-01-16 12:31:17</t>
  </si>
  <si>
    <t>SD-852-290605-764-27553</t>
  </si>
  <si>
    <t>SD-057-250116-708319-3173</t>
  </si>
  <si>
    <t>2025-01-16 13:19:33</t>
  </si>
  <si>
    <t>(目标)普通区域-临朐县-七贤合水村自然村-15263608151-300M-宽带延伸服务-次数0-202501160000299562</t>
  </si>
  <si>
    <t>202501160000299562</t>
  </si>
  <si>
    <t xml:space="preserve">202501160000299562#流程受理流水号：20250116131800152636081511076914
客户号码:15263608151
客户姓名:赵**
投诉地市:潍坊
来话流水:2025011613174351920857839
宽带账号:15263608151
宽带账号归属地市:潍坊
宽带账号归属区县:临朐县
故障地址:潍坊临朐县东城街道七贤合水村七贤合水村自然村合水（扩容）（前合水）15号箱马德山（外墙）*********
联系电话:18943999296
联系人:先生/女士
工单紧急程度:紧急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故障时间:2025-01-16 13:08:24
具体故障现象:路由器上面的电源线坏了。
</t>
  </si>
  <si>
    <t>2025-01-16 13:22:07</t>
  </si>
  <si>
    <t>2025-01-16 13:22:32</t>
  </si>
  <si>
    <t>SD-057-250116-481029-2707</t>
  </si>
  <si>
    <t>2025-01-16 12:27:21</t>
  </si>
  <si>
    <t>80+银卡-普通区域-奎文区-三产办宿舍-13869620266-1000M-宽带上网投诉-次数0-202501160000277466</t>
  </si>
  <si>
    <t>202501160000277466</t>
  </si>
  <si>
    <t>202501160000277466#【已关注中国移动10086微信公众号】流程受理流水号：20250116122645138696202661067176
客户号码:13869620266
客户姓名:李*
投诉地市:潍坊
来话流水:2025011612263182720895245
宽带账号:13869620266
宽带账号归属地市:潍坊
宽带账号归属区县:奎文区
故障地址:潍坊奎文区广文街道民生东街三产办宿舍16号楼*********
联系电话:13869620266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故障时间:2025-01-16 12:26:57
具体故障现象:光猫亮红灯，
客户其他诉求:
;宽带小区$[三产办宿舍]$</t>
  </si>
  <si>
    <t>2025-01-16 12:33:01</t>
  </si>
  <si>
    <t>2025-01-16 12:33:20</t>
  </si>
  <si>
    <t>SD-057-250116-205381-3677</t>
  </si>
  <si>
    <t>2025-01-16 14:16:54</t>
  </si>
  <si>
    <t>普通区域-潍城区-杏埠镇沿街J-18462220568-200M-宽带上网投诉-次数0-202501160000334748</t>
  </si>
  <si>
    <t>2025-01-17 15:17:00</t>
  </si>
  <si>
    <t>202501160000334748</t>
  </si>
  <si>
    <t>202501160000334748#宽带账号：18462220568；宽带地址：潍坊潍城区于河街道双拥路杏埠镇沿街J；客户来电反映宽带网速很卡，要求师傅上门，请协助处理，谢谢！联系电话：13356716444；联系人：女士；来电流水：2025011614143592420828351</t>
  </si>
  <si>
    <t>2025-01-16 14:20:08</t>
  </si>
  <si>
    <t>2025-01-16 14:22:08</t>
  </si>
  <si>
    <t>SD-851-329504-17910-19020</t>
  </si>
  <si>
    <t>SD-057-250116-760183-1545</t>
  </si>
  <si>
    <t>2025-01-16 10:47:10</t>
  </si>
  <si>
    <t>【追1】【调研】-80+普通-FTTR-普通区域-寒亭区-宏安嘉苑-13792629773-1000M-宽带上网投诉-次数0-20250116104443X483667919</t>
  </si>
  <si>
    <t>20250116104443X483667919</t>
  </si>
  <si>
    <t xml:space="preserve">流程受理流水号：20250116104333137926297731038696
客户号码:13792629773
客户姓名:王*
投诉地市:潍坊
来话流水:2025011610422934420899296
宽带账号:13792629773
宽带账号归属地市:潍坊
宽带账号归属区县:寒亭区
故障地址:潍坊寒亭区开元街道白云路宏安嘉苑1号楼
联系电话:13792629773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光功率:-19.82
故障大类:宽带
故障细类:宽带无法上网(专席)
携转原因:
故障时间:2025-01-16 10:45:01
具体故障现象:光猫灯正常但电脑手机无法上网，
客户其他诉求:客户要求赔偿，具体金额未提供，请处理，谢谢！
</t>
  </si>
  <si>
    <t>2025-01-16 10:53:16</t>
  </si>
  <si>
    <t>2025-01-16 10:53:49</t>
  </si>
  <si>
    <t>SD-057-250116-725138-6118</t>
  </si>
  <si>
    <t>2025-01-16 18:43:52</t>
  </si>
  <si>
    <t>【调研】-80+银卡-普通区域-潍城区-三友翡翠城-13780826188-300M-宽带上网投诉-次数0-202501160000521015</t>
  </si>
  <si>
    <t>202501160000521015</t>
  </si>
  <si>
    <t xml:space="preserve">202501160000521015#【已关注中国移动10086微信公众号】流程受理流水号：20250116184321137808261881154292
客户号码:13780826188
客户姓名:徐**
投诉地市:潍坊
来话流水:2025011618430425220848078
宽带账号:13780826188
宽带账号归属地市:潍坊
宽带账号归属区县:潍城区
故障地址:潍坊潍城区西关街道长松路三友翡翠城2号楼*********
联系电话:13780826188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光功率:-16.57
故障大类:宽带/电视
故障细类:移动高清电视故障
携转原因:
故障时间:2025-01-16 18:43:35
魔百和单播/组播:单播
具体故障现象:电视直播或点播无法观看，
客户其他诉求:客户侧为质差终端，要求上门更换终端并一并处理故障问题。
</t>
  </si>
  <si>
    <t>2025-01-16 18:46:25</t>
  </si>
  <si>
    <t>2025-01-16 18:46:50</t>
  </si>
  <si>
    <t>SD-851-325113-18012-11174</t>
  </si>
  <si>
    <t>SD-057-250116-514693-1558</t>
  </si>
  <si>
    <t>2025-01-16 10:47:29</t>
  </si>
  <si>
    <t>普通区域-坊子区-山东交通职业学院-19506575969-200M-业务受理宽带-次数0-202501160000202113</t>
  </si>
  <si>
    <t>2025-01-17 10:48:00</t>
  </si>
  <si>
    <t>202501160000202113</t>
  </si>
  <si>
    <t>202501160000202113# 宽带账号:19506575969; 联系电话：19506575969，问题类型：此工单为群障修复工单，根据群障全量闭环修复管理要求，为确保客户网络通畅，请装维人员跟进修复网络问题，谢谢！ 
 群障标题：公告。故障描述：山东交通职业学院主叫号码：100860536.0;该号码仅供参考，请优先联系宽带账号。</t>
  </si>
  <si>
    <t>2025-01-16 11:00:35</t>
  </si>
  <si>
    <t>2025-01-16 11:01:01</t>
  </si>
  <si>
    <t>SD-057-250116-683971-3703</t>
  </si>
  <si>
    <t>2025-01-16 14:19:20</t>
  </si>
  <si>
    <t>80+金卡-普通区域-高密市-赵戈庄片区-18706567607-300M-宽带上网投诉-次数0-202501160000334887</t>
  </si>
  <si>
    <t>202501160000334887</t>
  </si>
  <si>
    <t>202501160000334887#18706567607 客户来电反映家里宽带网速慢 网络卡顿 网络连接不稳定，家里老人在家，客户拒绝配合操作，线上排障客户表示不认可，要求师傅上门，请处理,谢谢
联系电话：本机 联系人：女士 流水号:2025011614161765320850416</t>
  </si>
  <si>
    <t>2025-01-16 14:30:40</t>
  </si>
  <si>
    <t>2025-01-16 14:31:09</t>
  </si>
  <si>
    <t>SD-057-250116-589632-1526</t>
  </si>
  <si>
    <t>2025-01-16 10:46:38</t>
  </si>
  <si>
    <t>80+普通-普通区域-高密市-碾头小区D区-13406628666-100M-业务受理宽带-次数0-202501160000198740</t>
  </si>
  <si>
    <t>2025-01-17 10:47:00</t>
  </si>
  <si>
    <t>202501160000198740</t>
  </si>
  <si>
    <t>202501160000198740#【已关注中国移动10086微信公众号】 宽带账号:13406628666; 联系电话：13406628666，问题类型：此工单为群障修复工单，根据群障全量闭环修复管理要求，为确保客户网络通畅，请装维人员跟进修复网络问题，谢谢！ 
 群障标题：公告。故障描述：碾头小区D区主叫号码：13406628666.0;该号码仅供参考，请优先联系宽带账号。</t>
  </si>
  <si>
    <t>2025-01-16 10:48:52</t>
  </si>
  <si>
    <t>SD-057-250116-913674-6136</t>
  </si>
  <si>
    <t>2025-01-16 18:45:31</t>
  </si>
  <si>
    <t>【调研】-80+银卡-FTTR-普通区域-奎文区-聚福四方-18765698929-1000M-宽带上网投诉-次数0-202501160000520962</t>
  </si>
  <si>
    <t>202501160000520962</t>
  </si>
  <si>
    <t>202501160000520962#流程受理流水号：20250116184416187656989291154435
客户号码:18765698929
客户姓名:张**
投诉地市:潍坊
来话流水:2025011618440298720854317
宽带账号:18765698929
账号归属区县:潍城
联系电话:18765698929
联系人:先生/女士
宽带地址:潍坊
工单紧急程度:非常紧急
是否投诉倾向:否
是否重复投诉:否
是否携转意向:否
是否有升级投诉倾向:否
*业务名称:业务融合移机流程宽带
投诉内容:手机号码：18765698929，【问题描述】客户已办理宽带业务，有开通单，要求装维尽快联系上门，请处理，谢谢。联系电话：18765698929，联系人：先生/女士，录音流水号：2025011618440298720854317。受理明细：531920062399999999。
在途开通单信息：536250115641952870，18765698929，2025-01-15 22:50:23，业务融合移机流程宽带，处理中，装维选址
是否到厅:否
业务名称:业务融合移机流程宽带
;宽带小区$[聚福四方]$</t>
  </si>
  <si>
    <t>2025-01-16 18:50:13</t>
  </si>
  <si>
    <t>2025-01-16 18:50:30</t>
  </si>
  <si>
    <t>SD-852-270737-2011-16245</t>
  </si>
  <si>
    <t>SD-057-250116-102953-3141</t>
  </si>
  <si>
    <t>2025-01-16 13:15:46</t>
  </si>
  <si>
    <t>80+银卡-普通区域-诸城市-草屋自然村-18363653835-1000M-宽带上网投诉-次数0-202501160000299323</t>
  </si>
  <si>
    <t>202501160000299323</t>
  </si>
  <si>
    <t xml:space="preserve">202501160000299323#宽带帐号：18363653835宽带地址；潍坊诸城市桃林镇草屋草屋自然村草屋村西南11号箱（迟玉雪）********，客户来电反映表示宽带网络无法使用，客户不配合线上指导，要求尽快上门，谢谢！联系电话：18363653835联系人：男士；来电流水：2025011613135299220830510
</t>
  </si>
  <si>
    <t>2025-01-16 13:19:01</t>
  </si>
  <si>
    <t>2025-01-16 13:19:23</t>
  </si>
  <si>
    <t>SD-851-311699-13639-8556</t>
  </si>
  <si>
    <t>SD-057-250116-721038-3131</t>
  </si>
  <si>
    <t>2025-01-16 13:14:23</t>
  </si>
  <si>
    <t>80+银卡-普通区域-临朐县-孙家小崔自然村-15753658008-1000M-宽带上网投诉-次数0-20250116131335X415553251</t>
  </si>
  <si>
    <t>20250116131335X415553251</t>
  </si>
  <si>
    <t xml:space="preserve">【农村网络投诉】流程受理流水号：20250116131315157536580081076033
客户号码:15753658008
客户姓名:史*
投诉地市:潍坊
来话流水:2025011613125924920824101
宽带账号:15753658008
宽带账号归属地市:潍坊
宽带账号归属区县:临朐县
故障地址:潍坊临朐县冶源镇人民政府孙家小崔孙家小崔自然村孙家小崔（扩容2）11号箱孙元福（外墙）*********
联系电话:15753658008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故障细类:宽带无法上网
携转原因:
故障时间:2025-01-16 13:13:23
具体故障现象:提示网络无法连接，
客户其他诉求:
</t>
  </si>
  <si>
    <t>2025-01-16 13:25:11</t>
  </si>
  <si>
    <t>SD-851-252558-16451-15504</t>
  </si>
  <si>
    <t>SD-057-250116-846132-6147</t>
  </si>
  <si>
    <t>2025-01-16 18:46:13</t>
  </si>
  <si>
    <t>普通区域-高密市-八里庄-15866579327-300M-业务受理宽带-次数0-202501160000522610</t>
  </si>
  <si>
    <t>202501160000522610</t>
  </si>
  <si>
    <t>202501160000522610# 宽带账号:15866579327; 联系电话：15866579327，问题类型：此工单为群障修复工单，根据群障全量闭环修复管理要求，为确保客户网络通畅，请装维人员跟进修复网络问题，谢谢！ 
 群障标题：公告。故障描述：潍坊高密市八里庄光缆故障，预估24小时恢复，请帮忙拦截,如有需要请联系片区装维师傅刘超15706307287主叫号码：15866579327.0;该号码仅供参考，请优先联系宽带账号。</t>
  </si>
  <si>
    <t>2025-01-16 18:50:57</t>
  </si>
  <si>
    <t>2025-01-16 18:51:33</t>
  </si>
  <si>
    <t>SD-851-305834-23510-9453</t>
  </si>
  <si>
    <t>SD-057-250116-786493-2599</t>
  </si>
  <si>
    <t>2025-01-16 12:20:13</t>
  </si>
  <si>
    <t>普通区域-寿光市-谭家村自然村-15965029189-300M-宽带上网投诉-次数0-202501160000271257</t>
  </si>
  <si>
    <t>202501160000271257</t>
  </si>
  <si>
    <t>202501160000271257#15965029189   客户反映家里电视看着看着经常出现红屏，线上排障不认可，要求师傅上门，请协助处理，谢谢！  联系电话： 15965029189  联系人：先生  流水号：2025011612161538620810179</t>
  </si>
  <si>
    <t>2025-01-16 12:24:47</t>
  </si>
  <si>
    <t>SD-057-250116-651802-3706</t>
  </si>
  <si>
    <t>2025-01-16 14:19:57</t>
  </si>
  <si>
    <t>FTTR-普通区域-诸城市-盛元名苑-15965044567-1000M-魔百和投诉-次数1-202501150000532237</t>
  </si>
  <si>
    <t>2025-01-16 14:31:51</t>
  </si>
  <si>
    <t>2025-01-16 14:59:47</t>
  </si>
  <si>
    <t>SD-057-250116-796513-3654</t>
  </si>
  <si>
    <t>2025-01-16 14:14:02</t>
  </si>
  <si>
    <t>【调研】-80+普通-普通区域-奎文区-电子街片区-13583675309-500M-宽带上网投诉-次数0-20250116141253X973689989</t>
  </si>
  <si>
    <t>20250116141253X973689989</t>
  </si>
  <si>
    <t xml:space="preserve">流程受理流水号：20250116140833135836753091087745
客户号码:13583675309
客户姓名:马**
投诉地市:潍坊
来话流水:2025011614080458220845019
宽带账号:13583675309
宽带账号归属地市:潍坊
宽带账号归属区县:奎文区
故障地址:潍坊奎文区东关街道四平路电子街56号片区10#（知味美快餐）*********
联系电话:13583675309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
故障细类:宽带无法上网(专席)
携转原因:
故障时间:2025-01-16 14:03:56
具体故障现象:光猫灯正常但电脑手机无法上网，
客户其他诉求:
</t>
  </si>
  <si>
    <t>2025-01-16 14:29:45</t>
  </si>
  <si>
    <t>2025-01-16 14:30:18</t>
  </si>
  <si>
    <t>SD-852-306984-1650-25522</t>
  </si>
  <si>
    <t>SD-057-250116-871349-3668</t>
  </si>
  <si>
    <t>2025-01-16 14:15:04</t>
  </si>
  <si>
    <t>80+金卡-普通区域-青州市-大益华府二期-15762641983-500M-宽带上网投诉-次数0-202501160000333365</t>
  </si>
  <si>
    <t>202501160000333365</t>
  </si>
  <si>
    <t>202501160000333365#用户表示宽带不能正常使用，不配合操作，要求上门维修，请工作人员协助处理，谢谢！流水号2025011614132018620812069，联系人先生，联系电话15095129782！</t>
  </si>
  <si>
    <t>2025-01-16 14:29:32</t>
  </si>
  <si>
    <t>SD-851-245960-24733-5064</t>
  </si>
  <si>
    <t>SD-057-250116-824395-3672</t>
  </si>
  <si>
    <t>2025-01-16 14:16:37</t>
  </si>
  <si>
    <t>普通区域-高密市-盛世华府北院-15966076099-300M-业务受理宽带-次数0-202501160000333964</t>
  </si>
  <si>
    <t>202501160000333964</t>
  </si>
  <si>
    <t>202501160000333964# 宽带账号:15966076099; 联系电话：15966076099，问题类型：此工单为群障修复工单，根据群障全量闭环修复管理要求，为确保客户网络通畅，请装维人员跟进修复网络问题，谢谢！ 
 群障标题：公告。故障描述：盛世华府北院主叫号码：15966076099.0;该号码仅供参考，请优先联系宽带账号。</t>
  </si>
  <si>
    <t>2025-01-16 14:28:30</t>
  </si>
  <si>
    <t>2025-01-16 14:34:59</t>
  </si>
  <si>
    <t>SD-057-250116-219647-1469</t>
  </si>
  <si>
    <t>2025-01-16 10:41:02</t>
  </si>
  <si>
    <t>普通区域-潍城区-美国小镇-18369630106-300M-宽带上网投诉-次数0-20250116103820X100218161</t>
  </si>
  <si>
    <t>20250116103820X100218161</t>
  </si>
  <si>
    <t xml:space="preserve">流程受理流水号：20250116103619183696301061036387
客户号码:18369630106
客户姓名:王*
投诉地市:潍坊
来话流水:2025011610342989420880435
宽带账号:18369630106
宽带账号归属地市:潍坊
宽带账号归属区县:潍城区
故障地址:潍坊潍城区北关街道安顺路美国小镇19号楼*********
联系电话:18369630106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光功率:-18.01
故障大类:宽带/电视
故障细类:宽带无法上网
携转原因:
故障时间:2025-01-16 10:36:26
具体故障现象:用户无法提供具体故障现象，
客户其他诉求:用户来电反映遥控器坏了，我处正常解释不认可，用户坚持师傅上门维修，请劳烦处理，谢谢，
</t>
  </si>
  <si>
    <t>2025-01-16 10:45:53</t>
  </si>
  <si>
    <t>2025-01-16 10:46:11</t>
  </si>
  <si>
    <t>SD-852-260831-877-21936</t>
  </si>
  <si>
    <t>SD-057-250116-506132-1498</t>
  </si>
  <si>
    <t>2025-01-16 10:44:14</t>
  </si>
  <si>
    <t>普通区域-安丘市-丘西、丘东-1505366026602-300M-宽带上网投诉-次数0-20250116104149X309736542</t>
  </si>
  <si>
    <t>20250116104149X309736542</t>
  </si>
  <si>
    <t xml:space="preserve">【农村网络投诉】流程受理流水号：2025011610411515053660266021037969
客户号码:1505366026602
客户姓名:
投诉地市:潍坊
来话流水:2025011610400542420863575
宽带账号:1505366026602
宽带账号归属地市:潍坊
宽带账号归属区县:安丘市
故障地址:潍坊安丘市关王镇丘西村丘西、丘东丘东村4#邱新建*********
联系电话:15053660266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10:41:33
具体故障现象:光猫亮红灯，客户来电反映光信号亮红灯，引导插紧光纤线，捋直未恢复，请协助处理
客户其他诉求:
</t>
  </si>
  <si>
    <t>2025-01-16 10:46:15</t>
  </si>
  <si>
    <t>2025-01-16 10:46:50</t>
  </si>
  <si>
    <t>SD-851-250736-9689-21863</t>
  </si>
  <si>
    <t>SD-057-250116-609854-3157</t>
  </si>
  <si>
    <t>2025-01-16 13:17:05</t>
  </si>
  <si>
    <t>【调研】-普通区域-寿光市-后胡营小区-18053601209-1000M-宽带上网投诉-次数0-20250116131418X458566505</t>
  </si>
  <si>
    <t>20250116131418X458566505</t>
  </si>
  <si>
    <t xml:space="preserve">流程受理流水号：20250116131239180536012091075933
客户号码:18053601209
客户姓名:刘**
投诉地市:潍坊
来话流水:2025011613113998720814765
宽带账号:18053601209
宽带账号归属地市:潍坊
宽带账号归属区县:寿光市
故障地址:潍坊寿光市胡营渤海南路后胡营小区瑞和家园1号楼*********
联系电话:18053601209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光功率:-20.86
故障大类:宽带
故障细类:网速慢/上网掉线(专席)
携转原因:
故障时间:2025-01-16 13:05:20
具体故障现象:网速慢卡顿，
客户其他诉求:
</t>
  </si>
  <si>
    <t>2025-01-16 13:20:29</t>
  </si>
  <si>
    <t>2025-01-16 13:20:49</t>
  </si>
  <si>
    <t>SD-851-289837-7864-5824</t>
  </si>
  <si>
    <t>SD-057-250116-605418-3116</t>
  </si>
  <si>
    <t>2025-01-16 13:12:31</t>
  </si>
  <si>
    <t>80+银卡-普通区域-寿光市-水岸嘉园-18369679200-1000M-宽带上网投诉-次数0-202501160000295707</t>
  </si>
  <si>
    <t>202501160000295707</t>
  </si>
  <si>
    <t>202501160000295707#宽带账号： 18369679200；宽带地址：潍坊寿光市圣城街道农圣街水岸嘉园34号楼** ；客户来电反映家里电视看不了 ，经查询客户侧为质差机顶盒，请协助上门更换终端并一并处理故障问题，谢谢！联系电话：18369679200 ；联系人： ；来电流水： 2025011613062027820876711</t>
  </si>
  <si>
    <t>2025-01-16 13:20:23</t>
  </si>
  <si>
    <t>2025-01-16 13:20:52</t>
  </si>
  <si>
    <t>SD-851-253441-37298-7688</t>
  </si>
  <si>
    <t>SD-057-250116-814507-3160</t>
  </si>
  <si>
    <t>2025-01-16 13:17:15</t>
  </si>
  <si>
    <t>80+普通-FTTR-普通区域-临朐县-冶南自然村-15853691155-1000M-宽带上网投诉-次数0-20250116131445X485244940</t>
  </si>
  <si>
    <t>20250116131445X485244940</t>
  </si>
  <si>
    <t xml:space="preserve">【农村网络投诉】流程受理流水号：20250116131311158536911551076022
客户号码:15853691155
客户姓名:王**
投诉地市:潍坊
来话流水:2025011613120719320817928
宽带账号:15853691155
宽带账号归属地市:潍坊
宽带账号归属区县:临朐县
故障地址:潍坊临朐县冶源镇人民政府冶南冶南自然村冶南（扩容）19号箱孟祥伟（外墙）*********
联系电话:16653668308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13:10:26
具体故障现象:光猫亮红灯：拔插捋直光纤线未恢复，请协助处理，谢谢
客户其他诉求:
</t>
  </si>
  <si>
    <t>2025-01-16 13:21:13</t>
  </si>
  <si>
    <t>2025-01-16 13:23:54</t>
  </si>
  <si>
    <t>SD-851-292693-24630-2017</t>
  </si>
  <si>
    <t>SD-057-250116-867912-3680</t>
  </si>
  <si>
    <t>2025-01-16 14:17:01</t>
  </si>
  <si>
    <t>普通区域-高密市-十里堡自然村-13465656925-200M-宽带上网投诉-次数0-20250116141437X773753780</t>
  </si>
  <si>
    <t>20250116141437X773753780</t>
  </si>
  <si>
    <t xml:space="preserve">【农村网络投诉】流程受理流水号：20250116141342134656569251088965
客户号码:13465656925
客户姓名:綦**
投诉地市:潍坊
来话流水:2025011614132962720814131
宽带账号:13465656925
宽带账号归属地市:潍坊
宽带账号归属区县:高密市
故障地址:潍坊高密市夏庄镇十里堡十里堡自然村新村刘鸿坤东屋山K12号*********
联系电话:13465656925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故障时间:2025-01-16 14:14:09
具体故障现象:打不开网页，
客户其他诉求:用户要求上门查看，谢谢
</t>
  </si>
  <si>
    <t>2025-01-16 14:25:04</t>
  </si>
  <si>
    <t>2025-01-16 14:29:57</t>
  </si>
  <si>
    <t>SD-851-281920-19506-22823</t>
  </si>
  <si>
    <t>SD-057-250116-752463-1588</t>
  </si>
  <si>
    <t>2025-01-16 10:49:06</t>
  </si>
  <si>
    <t>【重投】-普通区域-奎文区-银枫小区-15206300907-200M-宽带上网投诉-次数0-202501160000201381</t>
  </si>
  <si>
    <t>202501160000201381</t>
  </si>
  <si>
    <t>202501160000201381#流程受理流水号：20250116104818152063009071040174
客户号码:15206300907
客户姓名:潘**
投诉地市:潍坊
来话流水:2025011610475852820878232
宽带账号:15206300907
账号归属区县:奎文
联系电话:15206300907
联系人:先生
宽带地址:潍坊
工单紧急程度:一般
是否投诉倾向:否
是否重复投诉:否
是否携转意向:否
是否有升级投诉倾向:否
*业务名称:业务融合移机流程宽带
投诉内容:手机号码：15206300907，【问题描述】客户已办理宽带业务，有开通单，要求装维尽快联系上门，请处理，谢谢。联系电话：15206300907，联系人：先生，录音流水号：2025011610475852820878232。受理明细：531920062399999999。
在途开通单信息：536240713165204826，15206300907，2024-07-13 14:39:48，业务融合移机流程宽带，处理中，手写判断和地址录入
是否到厅:否
业务名称:业务融合移机流程宽带
;宽带小区$[银枫小区]$</t>
  </si>
  <si>
    <t>2025-01-16 10:52:10</t>
  </si>
  <si>
    <t>2025-01-16 10:52:29</t>
  </si>
  <si>
    <t>SD-852-264212-1901-6672</t>
  </si>
  <si>
    <t>SD-057-250116-893502-3705</t>
  </si>
  <si>
    <t>2025-01-16 14:19:55</t>
  </si>
  <si>
    <t>普通区域-寿光市-宅科一村自然村-18206487356-300M-宽带延伸服务-次数0-202501160000335120</t>
  </si>
  <si>
    <t>202501160000335120</t>
  </si>
  <si>
    <t xml:space="preserve">202501160000335120#流程受理流水号：20250116141914182064873561090266
客户号码:18206487356
客户姓名:赵**
投诉地市:潍坊
来话流水:2025011614163375920853924
宽带账号:18206487356
宽带账号归属地市:潍坊
宽带账号归属区县:寿光市
故障地址:潍坊寿光市杨庄宅科一村宅科一村自然村新扩26号箱*********
联系电话:13563678444
联系人:先生/女士
工单紧急程度:一般
是否有升级投诉倾向:否
是否重复投诉:否
是否携转意向:否
是否投诉倾向:否
是否智能网关:智能网关
当前是否在线:是
接入方式:FTTH
是否质差终端:无质差信息
光功率:-19.50
故障大类:宽带/电视
故障细类:宽带延伸服务
携转原因:
故障时间:2025-01-16 14:17:38
具体故障现象:调测路由器，网络无法连接：光猫亮灯正常，路由器连接光猫1口，路由器未恢复出厂设置。网灯闪烁。重启未恢复。
</t>
  </si>
  <si>
    <t>2025-01-16 14:22:07</t>
  </si>
  <si>
    <t>2025-01-16 14:23:19</t>
  </si>
  <si>
    <t>SD-057-250116-865732-1499</t>
  </si>
  <si>
    <t>2025-01-16 10:44:15</t>
  </si>
  <si>
    <t>普通区域-诸城市-谢家庄村-18363626608-100M-宽带上网投诉-次数0-202501160000194420</t>
  </si>
  <si>
    <t>2025-01-17 11:45:00</t>
  </si>
  <si>
    <t>202501160000194420</t>
  </si>
  <si>
    <t xml:space="preserve">202501160000194420#客户来电反映宽带无法使用 老人在家  要求维修人员上门维修，请尽快协助处理，谢谢
</t>
  </si>
  <si>
    <t>2025-01-16 10:46:44</t>
  </si>
  <si>
    <t>2025-01-16 10:57:08</t>
  </si>
  <si>
    <t>SD-057-250116-691473-1481</t>
  </si>
  <si>
    <t>2025-01-16 10:41:56</t>
  </si>
  <si>
    <t>普通区域-奎文区-春景花园-18866363958-1000M-宽带上网投诉-次数0-202501160000195777</t>
  </si>
  <si>
    <t>202501160000195777</t>
  </si>
  <si>
    <t>202501160000195777#流程受理流水号：20250116104014188663639581037643
客户号码:18866363958
客户姓名:张*
投诉地市:潍坊
来话流水:2025011610375510420830897
宽带账号:18866363958
宽带账号归属地市:潍坊
宽带账号归属区县:奎文区
故障地址:潍坊奎文区高新城区福寿街春景花园2号楼(高)*********
联系电话:18866363958
联系人:先生/女士
工单紧急程度:非常紧急
是否有升级投诉倾向:否
是否重复投诉:否
是否携转意向:否
是否投诉倾向:否
是否智能网关:智能网关
当前是否在线:是
接入方式:
端到端诊断结果:客户侧设备问题（新增）
是否质差终端:无质差信息
光功率:-19.24
故障大类:宽带/电视
故障细类:网速慢/上网掉线(专席)
携转原因:
故障时间:2025-01-16 10:37:26
具体故障现象:客户办理的FTTR，网速慢卡顿，表示多次联系师傅没有处理，要求解决问题，提及工信部投诉，请协助谢谢
客户其他诉求:
;宽带小区$[春景花园]$</t>
  </si>
  <si>
    <t>2025-01-16 10:43:35</t>
  </si>
  <si>
    <t>2025-01-16 10:44:29</t>
  </si>
  <si>
    <t>SD-057-250116-569712-350</t>
  </si>
  <si>
    <t>2025-01-16 08:56:15</t>
  </si>
  <si>
    <t>普通区域-潍城区-华府名城-18353622309-300M-业务受理宽带-次数0-202501160000108111</t>
  </si>
  <si>
    <t>202501160000108111</t>
  </si>
  <si>
    <t>202501160000108111# 宽带账号:18353622309; 联系电话：18353622309，问题类型：此工单为群障修复工单，根据群障全量闭环修复管理要求，为确保客户网络通畅，请装维人员跟进修复网络问题，谢谢！ 
 群障标题：公告。故障描述：潍坊潍城区华府名城光缆故障，预估24小时恢复，请帮忙拦截,如有需要请联系片区装维师傅王洪钰15706307875主叫号码：18353622309.0;该号码仅供参考，请优先联系宽带账号。</t>
  </si>
  <si>
    <t>2025-01-16 09:04:00</t>
  </si>
  <si>
    <t>2025-01-16 09:04:34</t>
  </si>
  <si>
    <t>SD-057-250116-810375-3852</t>
  </si>
  <si>
    <t>2025-01-16 14:36:59</t>
  </si>
  <si>
    <t>【调研】-80+普通-(目标)普通区域-奎文区-丁家道口小区-13686366938-200M-业务受理宽带-次数0-202501160000348238</t>
  </si>
  <si>
    <t>2025-01-17 14:37:00</t>
  </si>
  <si>
    <t>202501160000348238</t>
  </si>
  <si>
    <t>202501160000348238# 宽带账号:13686366938; 联系电话：13686366938，问题类型：此工单为群障修复工单，根据群障全量闭环修复管理要求，为确保客户网络通畅，请装维人员跟进修复网络问题，谢谢！ 
 群障标题：公告。故障描述：潍坊奎文区丁家道口小区光缆故障，预估24小时恢复，请帮忙拦截,如有需要请联系片区装维师傅朱文杰15706366520主叫号码：13805312268.0;该号码仅供参考，请优先联系宽带账号。</t>
  </si>
  <si>
    <t>2025-01-16 14:55:15</t>
  </si>
  <si>
    <t>SD-852-260622-324-24502</t>
  </si>
  <si>
    <t>SD-057-250116-908421-3808</t>
  </si>
  <si>
    <t>2025-01-16 14:32:22</t>
  </si>
  <si>
    <t>普通区域-安丘市-安丘大城埠东小关-13562610422-300M-宽带上网投诉-次数0-202501160000346152</t>
  </si>
  <si>
    <t>202501160000346152</t>
  </si>
  <si>
    <t>202501160000346152#流程受理流水号：20250116142229135626104221091025
客户号码:13562610422
客户姓名:程*
投诉地市:潍坊
来话流水:2025011614215566520824606
宽带账号:13562610422
账号归属区县:安丘
联系电话:13562610422
联系人:先生/女士
宽带地址:潍坊
工单紧急程度:非常紧急
是否投诉倾向:否
是否重复投诉:否
是否携转意向:否
是否有升级投诉倾向:否
*业务名称:业务融合开机流程宽带+全光WiFi+FTTR组网
投诉内容:手机号码：13562610422，【问题描述】客户已办理宽带业务，有开通单，要求装维尽快联系上门，请处理，谢谢。联系电话：13562610422，联系人：先生/女士，录音流水号：2025011614215566520824606。受理明细：531920062399999999。
在途开通单信息：536250114325672318，13562610422，2025-01-14 16:31:47，业务融合开机流程宽带+全光WiFi+FTTR组网，处理中，手写判断和地址录入
是否到厅:否
业务名称:业务融合开机流程宽带+全光WiFi+FTTR组网
;宽带小区$[安丘大城埠东小关]$</t>
  </si>
  <si>
    <t>2025-01-16 14:40:42</t>
  </si>
  <si>
    <t>2025-01-16 14:42:07</t>
  </si>
  <si>
    <t>SD-851-251961-15333-11443</t>
  </si>
  <si>
    <t>SD-057-250116-219465-3842</t>
  </si>
  <si>
    <t>2025-01-16 14:36:40</t>
  </si>
  <si>
    <t>普通区域-寿光市-南范村-18853697422-300M-业务受理宽带-次数0-202501160000347839</t>
  </si>
  <si>
    <t>202501160000347839</t>
  </si>
  <si>
    <t>202501160000347839# 宽带账号:18853697422; 联系电话：18853697422，问题类型：此工单为群障修复工单，根据群障全量闭环修复管理要求，为确保客户网络通畅，请装维人员跟进修复网络问题，谢谢！ 
 群障标题：公告。故障描述：潍坊寿光市南范村光缆故障，预估24小时恢复，请帮忙拦截,如有需要请联系片区装维师傅刘彬15706307765主叫号码：18853697422.0;该号码仅供参考，请优先联系宽带账号。</t>
  </si>
  <si>
    <t>2025-01-16 14:42:52</t>
  </si>
  <si>
    <t>SD-851-262233-3951-15833</t>
  </si>
  <si>
    <t>SD-057-250116-682930-3804</t>
  </si>
  <si>
    <t>2025-01-16 14:32:00</t>
  </si>
  <si>
    <t>普通区域-安丘市-庵上村自然村-15965035790-300M-宽带延伸服务-次数0-202501160000342184</t>
  </si>
  <si>
    <t>202501160000342184</t>
  </si>
  <si>
    <t>202501160000342184#15965035790客户反映家里的网不能使用了，客户表示看到外面的网线断了，要求移动派发收费上门查看给维修布线下网线，联系电话：18366512667，流水：2025011614201269520801877</t>
  </si>
  <si>
    <t>2025-01-16 14:51:11</t>
  </si>
  <si>
    <t>2025-01-16 14:52:44</t>
  </si>
  <si>
    <t>SD-057-250116-286917-1052</t>
  </si>
  <si>
    <t>普通区域-寿光市-草碾村自然村-15263698752-300M-宽带上网投诉-次数0-202501160000158716</t>
  </si>
  <si>
    <t>202501160000158716</t>
  </si>
  <si>
    <t xml:space="preserve">202501160000158716#15263698752客户反映电视无法观看，具体没说什么故障客户不在家家里老人在家不会操作，请协助处理。谢谢  联系人：女士 联系电话：本机 流水：2025011610001446320884261
</t>
  </si>
  <si>
    <t>2025-01-16 10:06:19</t>
  </si>
  <si>
    <t>2025-01-16 10:06:58</t>
  </si>
  <si>
    <t>SD-851-289160-8313-5904</t>
  </si>
  <si>
    <t>SD-057-250116-237546-3861</t>
  </si>
  <si>
    <t>2025-01-16 14:37:21</t>
  </si>
  <si>
    <t>【调研】-80+普通-普通区域-奎文区-王侯嘉苑西区-13791678078-500M-业务受理宽带-次数0-202501160000346943</t>
  </si>
  <si>
    <t>202501160000346943</t>
  </si>
  <si>
    <t>202501160000346943# 宽带账号:13791678078; 联系电话：13791678078，问题类型：此工单为群障修复工单，根据群障全量闭环修复管理要求，为确保客户网络通畅，请装维人员跟进修复网络问题，谢谢！ 
 群障标题：公告。故障描述：潍坊奎文区王侯嘉苑西区光缆故障，预估24小时恢复，请帮忙拦截,如有需要请联系片区装维师傅李先圣15706307393主叫号码：15165366436.0;该号码仅供参考，请优先联系宽带账号。</t>
  </si>
  <si>
    <t>2025-01-16 14:42:08</t>
  </si>
  <si>
    <t>2025-01-16 14:43:32</t>
  </si>
  <si>
    <t>SD-057-250116-452016-3820</t>
  </si>
  <si>
    <t>2025-01-16 14:33:33</t>
  </si>
  <si>
    <t>【调研】-80+普通-(目标)普通区域-潍城区-潍城河滨花园-15269651095-200M-宽带上网投诉-次数0-202501160000346480</t>
  </si>
  <si>
    <t>2025-01-17 15:34:00</t>
  </si>
  <si>
    <t>202501160000346480</t>
  </si>
  <si>
    <t>202501160000346480#流程受理流水号：20250116143257152696510951093690
客户号码:15269651095
客户姓名:张**
投诉地市:潍坊
来话流水:2025011614320058020857119
宽带账号:15269651095
宽带账号归属地市:潍坊
宽带账号归属区县:潍城区
故障地址:潍坊潍城区北关街道向阳路潍坊潍城区北关街道向阳路河滨花园2号
联系电话:15269651095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
故障细类:宽带无法上网(专席)
携转原因:
故障时间:2025-01-16 14:32:55
具体故障现象:提示网络无法连接，
客户其他诉求:
;宽带小区$[潍城河滨花园]$</t>
  </si>
  <si>
    <t>2025-01-16 14:41:21</t>
  </si>
  <si>
    <t>2025-01-16 14:41:51</t>
  </si>
  <si>
    <t>SD-851-295175-34166-8827</t>
  </si>
  <si>
    <t>SD-057-250116-869017-3865</t>
  </si>
  <si>
    <t>2025-01-16 14:38:01</t>
  </si>
  <si>
    <t>普通区域-坊子区-下房回迁小区-18853654789-1000M-宽带上网投诉-次数0-20250116143522X322340957</t>
  </si>
  <si>
    <t>20250116143522X322340957</t>
  </si>
  <si>
    <t xml:space="preserve">【农村网络投诉】流程受理流水号：20250116143400188536547891093955
客户号码:18853654789
客户姓名:孙**
投诉地市:潍坊
来话流水:2025011614323793920865686
宽带账号:18853654789
宽带账号归属地市:潍坊
宽带账号归属区县:坊子区
故障地址:潍坊坊子区九龙街办（穆村）下房行政村下房回迁小区4号楼*********
联系电话:13002789432
联系人:先生/女士
工单紧急程度:一般
是否有升级投诉倾向:否
是否重复投诉:否
是否携转意向:否
是否投诉倾向:否
是否智能网关:智能网关
当前是否在线:
接入方式:
端到端诊断结果:状态正常
是否质差终端:无质差信息
光功率:无
故障大类:宽带/电视
故障细类:宽带无法上网
携转原因:
故障时间:2025-01-16 14:39:06
具体故障现象:打不开网页，
客户其他诉求:
</t>
  </si>
  <si>
    <t>2025-01-16 14:47:15</t>
  </si>
  <si>
    <t>2025-01-16 14:48:46</t>
  </si>
  <si>
    <t>SD-851-235068-2599-1419</t>
  </si>
  <si>
    <t>SD-057-250116-560431-3821</t>
  </si>
  <si>
    <t>80+银卡-普通区域-昌邑市-豫园小区-15154490099-1000M-宽带上网投诉-次数0-202501160000345912</t>
  </si>
  <si>
    <t>202501160000345912</t>
  </si>
  <si>
    <t>202501160000345912#受理号码 : 15154490099客户姓名 : 刘*号码归属地 : 潍坊昌邑 － 昌邑用户品牌 : 全球通，宽带账号：15154490099；宽带地址：潍坊昌邑市城区交通街豫园小区豫园小区21号楼3单元102室；客户来电反映宽带无法上网，客户不配合排障，要求上门，请协助处理，谢谢！联系电话：15288831388；联系人：女士；来电流水：2025011614240555720852802</t>
  </si>
  <si>
    <t>2025-01-16 14:49:39</t>
  </si>
  <si>
    <t>2025-01-16 14:50:03</t>
  </si>
  <si>
    <t>SD-851-251172-823-18365</t>
  </si>
  <si>
    <t>SD-057-250116-293460-4965</t>
  </si>
  <si>
    <t>2025-01-16 16:41:11</t>
  </si>
  <si>
    <t>【调研】-80+银卡-普通区域-寿光市-金马寨村自然村-18263683999-300M-宽带上网投诉-次数0-20250116163900X740984982</t>
  </si>
  <si>
    <t>2025-01-17 17:42:00</t>
  </si>
  <si>
    <t>20250116163900X740984982</t>
  </si>
  <si>
    <t xml:space="preserve">【农村网络投诉】流程受理流水号：20250116163814182636839991126432
客户号码:18263683999
客户姓名:李**
投诉地市:潍坊
来话流水:2025011616352278120895647
宽带账号:18263683999
宽带账号归属地市:潍坊
宽带账号归属区县:寿光市
故障地址:潍坊寿光市孙家集街道金马寨村金马寨村自然村7号楼1单元201*********
联系电话:18263683999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光功率:-15.75
故障大类:宽带/电视
故障细类:网速慢/上网掉线(专席)
携转原因:
故障时间:2025-01-16 16:38:23
具体故障现象:网速慢卡顿，
客户来电反映宽带上网慢，我处正常排查未恢复，请协助处理
客户其他诉求:
</t>
  </si>
  <si>
    <t>2025-01-16 16:46:31</t>
  </si>
  <si>
    <t>2025-01-16 16:46:53</t>
  </si>
  <si>
    <t>2025-01-16 08:55:09</t>
  </si>
  <si>
    <t>FTTR-普通区域-奎文区-恒信伯爵庄园-17865680807-1000M-魔百和投诉-次数0-202501160000105410 一级督办</t>
  </si>
  <si>
    <t>202501160000105410</t>
  </si>
  <si>
    <t>2025-01-16 09:18:28</t>
  </si>
  <si>
    <t>2025-01-16 09:19:09</t>
  </si>
  <si>
    <t>2025-01-16 14:37:16</t>
  </si>
  <si>
    <t>80+银卡-普通区域-昌邑市-香邑小区-13863677236-1000M-业务受理宽带-次数0-202501160000348552 一级督办</t>
  </si>
  <si>
    <t>202501160000348552</t>
  </si>
  <si>
    <t>2025-01-16 14:51:39</t>
  </si>
  <si>
    <t>2025-01-16 14:52:15</t>
  </si>
  <si>
    <t>SD-057-250116-205639-3805</t>
  </si>
  <si>
    <t>2025-01-16 14:32:01</t>
  </si>
  <si>
    <t>普通区域-诸城市-希努尔家园-18866719679-1000M-宽带上网投诉-次数0-20250116142905X945320295</t>
  </si>
  <si>
    <t>20250116142905X945320295</t>
  </si>
  <si>
    <t xml:space="preserve">流程受理流水号：20250116135746188667196791084977
客户号码:18866719679
客户姓名:王**
投诉地市:潍坊
来话流水:2025011613573120220818191
宽带账号:18866719679
宽带账号归属地市:潍坊
宽带账号归属区县:诸城市
故障地址:潍坊诸城市舜王街道206国道希努尔家园5号楼*********
联系电话:18866719679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13:58:04
具体故障现象:光猫亮红灯，
客户其他诉求:
</t>
  </si>
  <si>
    <t>2025-01-16 14:38:25</t>
  </si>
  <si>
    <t>2025-01-16 14:38:50</t>
  </si>
  <si>
    <t>SD-851-274691-18348-7460</t>
  </si>
  <si>
    <t>SD-057-250116-250794-1119</t>
  </si>
  <si>
    <t>2025-01-16 10:08:06</t>
  </si>
  <si>
    <t>普通区域-奎文区-黄家花园-13562643803-1000M-宽带上网投诉-次数0-20250116100618X178987590</t>
  </si>
  <si>
    <t>20250116100618X178987590</t>
  </si>
  <si>
    <t xml:space="preserve">流程受理流水号：20250116100534135626438031026814
客户号码:13562643803
客户姓名:赵**
投诉地市:潍坊
来话流水:2025011610043077620845117
宽带账号:13562643803
宽带账号归属地市:潍坊
宽带账号归属区县:奎文区
故障地址:潍坊奎文区潍州路街道潍州路黄家花园4号楼*********
联系电话:13562643803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10:05:55
具体故障现象:光猫亮红灯，
客户其他诉求:请尽快处理，谢谢
</t>
  </si>
  <si>
    <t>2025-01-16 10:14:20</t>
  </si>
  <si>
    <t>2025-01-16 10:14:40</t>
  </si>
  <si>
    <t>SD-057-250116-014678-3819</t>
  </si>
  <si>
    <t>2025-01-16 14:33:29</t>
  </si>
  <si>
    <t>80+金卡-普通区域-诸城市-利群小区-15063633633-1000M-宽带上网投诉-次数0-202501160000345986</t>
  </si>
  <si>
    <t>202501160000345986</t>
  </si>
  <si>
    <t>202501160000345986#流程受理流水号：20250116143231150636336331093581
客户号码:15063633633
客户姓名:刁**
投诉地市:潍坊
来话流水:2025011614304850220840991
宽带账号:15063633633
宽带账号归属地市:潍坊
宽带账号归属区县:诸城市
故障地址:潍坊诸城市密州街道兴华路利群小区5号楼
联系电话:15063633633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故障细类:网速慢/上网掉线(专席)
携转原因:
故障时间:2025-01-16 14:37:02
具体故障现象:网速慢卡顿，
客户其他诉求:
;宽带小区$[利群小区]$</t>
  </si>
  <si>
    <t>2025-01-16 14:50:22</t>
  </si>
  <si>
    <t>2025-01-16 14:50:41</t>
  </si>
  <si>
    <t>SD-851-280005-11232-1571</t>
  </si>
  <si>
    <t>SD-057-250116-403879-4980</t>
  </si>
  <si>
    <t>2025-01-16 16:42:23</t>
  </si>
  <si>
    <t>80+银卡-普通区域-潍城区-机电公司片区-13805368344-300M-宽带上网投诉-次数0-202501160000441756</t>
  </si>
  <si>
    <t>2025-01-17 17:43:00</t>
  </si>
  <si>
    <t>202501160000441756</t>
  </si>
  <si>
    <t>202501160000441756#【已关注中国移动10086微信公众号】流程受理流水号：20250116163958138053683441126891
客户号码:13805368344
客户姓名:刘*
投诉地市:潍坊
来话流水:2025011616385043520843302
宽带账号:13805368344
宽带账号归属地市:潍坊
宽带账号归属区县:潍城区
故障地址:潍坊潍城区南关街道健康街机电公司片区沿街22#健康街丰产路北，路西（金锣冷鲜肉）*********
联系电话:13964653530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故障细类:宽带网速慢/卡顿
携转原因:
故障时间:2025-01-16 16:41:04
具体故障现象:提示网络无法连接，
客户其他诉求:客户要求维修宽带
;宽带小区$[机电公司片区]$</t>
  </si>
  <si>
    <t>2025-01-16 16:45:21</t>
  </si>
  <si>
    <t>2025-01-16 16:46:34</t>
  </si>
  <si>
    <t>SD-057-250116-436250-5030</t>
  </si>
  <si>
    <t>2025-01-16 16:47:11</t>
  </si>
  <si>
    <t>【重投】-80+普通-普通区域-潍城区-庄头楼区及别墅区-13465733123-500M-业务受理宽带-次数0-202501160000444782</t>
  </si>
  <si>
    <t>2025-01-17 16:48:00</t>
  </si>
  <si>
    <t>202501160000444782</t>
  </si>
  <si>
    <t>202501160000444782# 宽带账号:13465733123; 联系电话：13465733123，问题类型：此工单为群障修复工单，根据群障全量闭环修复管理要求，为确保客户网络通畅，请装维人员跟进修复网络问题，谢谢！ 
 群障标题：公告。故障描述：潍坊潍城区庄头楼区及别墅区光缆故障，预估24小时恢复，请帮忙拦截,如有需要请联系片区装维师傅张彦龙15706307879主叫号码：13465733123.0;该号码仅供参考，请优先联系宽带账号。</t>
  </si>
  <si>
    <t>2025-01-16 16:49:23</t>
  </si>
  <si>
    <t>2025-01-16 16:49:40</t>
  </si>
  <si>
    <t>SD-057-250116-106389-279</t>
  </si>
  <si>
    <t>2025-01-16 08:50:28</t>
  </si>
  <si>
    <t>普通区域-寒亭区-东北孙村自然村-15063653656-100M-魔百和投诉-次数0-20250116084744X464698686</t>
  </si>
  <si>
    <t>2025-01-17 09:51:00</t>
  </si>
  <si>
    <t>20250116084744X464698686</t>
  </si>
  <si>
    <t>【农村网络投诉】流程受理流水号：20250116084653150636536561004587
客户号码:15063653656
客户姓名:孙**
投诉地市:潍坊
来话流水:2025011608440423420836464
宽带账号:15063653656
宽带账号归属地市:潍坊
宽带账号归属区县:寒亭区
故障地址:潍坊寒亭区南孙镇东北孙村东北孙村自然村东北孙村10号箱铁通紧急扩容*********
联系电话:15063653656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光功率:-16.47
故障大类:宽带/电视
故障细类:移动高清电视故障(专席)
携转原因:
故障时间:2025-01-16 08:52:47
魔百和单播/组播:单播
具体故障现象:电视机提示无信号，
客户其他诉求:
魔百和单/组播：单播</t>
  </si>
  <si>
    <t>2025-01-16 08:58:32</t>
  </si>
  <si>
    <t>2025-01-16 08:59:16</t>
  </si>
  <si>
    <t>SD-057-250116-134750-1091</t>
  </si>
  <si>
    <t>2025-01-16 10:05:56</t>
  </si>
  <si>
    <t>普通区域-奎文区-怡新苑-13805361922-500M-宽带上网投诉-次数0-202501160000163656</t>
  </si>
  <si>
    <t>202501160000163656</t>
  </si>
  <si>
    <t>202501160000163656#【已关注中国移动10086微信公众号】流程受理流水号：20250116100454138053619221026590
客户号码:13805361922
客户姓名:陈**
投诉地市:潍坊
来话流水:2025011610035960220837732
宽带账号:13805361922
宽带账号归属地市:潍坊
宽带账号归属区县:高新
故障地址:潍坊高新高新城区新华路怡新苑1号楼2单元601室*********
联系电话:13805361922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故障细类:网速慢/上网掉线(专席)
携转原因:
故障时间:2025-01-16 10:08:39
具体故障现象:频繁掉线，
客户其他诉求:
;宽带小区$[怡新苑]$</t>
  </si>
  <si>
    <t>2025-01-16 10:21:25</t>
  </si>
  <si>
    <t>2025-01-16 10:21:46</t>
  </si>
  <si>
    <t>SD-851-314342-303-7365</t>
  </si>
  <si>
    <t>SD-057-250116-176234-1095</t>
  </si>
  <si>
    <t>2025-01-16 10:06:12</t>
  </si>
  <si>
    <t>(目标)普通区域-寿光市-信桥-13864635925-200M-业务受理宽带-次数0-202501160000163288 二级督办</t>
  </si>
  <si>
    <t>2025-01-17 10:07:00</t>
  </si>
  <si>
    <t>202501160000163288</t>
  </si>
  <si>
    <t>202501160000163288# 宽带账号:13864635925; 联系电话：13864635925，问题类型：此工单为群障修复工单，根据群障全量闭环修复管理要求，为确保客户网络通畅，请装维人员跟进修复网络问题，谢谢！ 
 群障标题：公告。故障描述：潍坊寿光市信桥光缆故障，预估24小时恢复，请帮忙拦截,如有需要请联系片区装维师傅孙向鑫15064441236主叫号码：15963449872.0;该号码仅供参考，请优先联系宽带账号。</t>
  </si>
  <si>
    <t>2025-01-16 10:10:27</t>
  </si>
  <si>
    <t>2025-01-16 10:11:46</t>
  </si>
  <si>
    <t>SD-057-250116-836724-1107</t>
  </si>
  <si>
    <t>2025-01-16 10:06:45</t>
  </si>
  <si>
    <t>【调研】-80+普通-普通区域-昌邑市-西玉皇庙村自然村-15863629948-1000M-业务受理宽带-次数0-202501160000163001</t>
  </si>
  <si>
    <t>202501160000163001</t>
  </si>
  <si>
    <t>202501160000163001#【已关注中国移动10086微信公众号】 宽带账号:15863629948; 联系电话：15863629948，问题类型：此工单为群障修复工单，根据群障全量闭环修复管理要求，为确保客户网络通畅，请装维人员跟进修复网络问题，谢谢！ 
 群障标题：公告。故障描述：主干光纤断或OLT检测不到预期的光信号（LOS）主叫号码：10086_h5_15863629948;该号码仅供参考，请优先联系宽带账号。</t>
  </si>
  <si>
    <t>2025-01-16 10:14:09</t>
  </si>
  <si>
    <t>2025-01-16 10:14:36</t>
  </si>
  <si>
    <t>SD-851-233783-16041-18126</t>
  </si>
  <si>
    <t>SD-057-250116-160974-1073</t>
  </si>
  <si>
    <t>2025-01-16 10:04:38</t>
  </si>
  <si>
    <t>普通区域-奎文区-苇湾社区-18162080863-1000M-宽带上网投诉-次数0-202501160000161650</t>
  </si>
  <si>
    <t>202501160000161650</t>
  </si>
  <si>
    <t>202501160000161650#宽带账号：18162080863；宽带地址：
潍坊奎文区东关街道东风街四平路苇湾社区38号楼客户来电反映宽带频繁掉线，客户不配合排障，要求上门，请协助处理，谢谢！联系电话：18162080863；联系人：先生；</t>
  </si>
  <si>
    <t>2025-01-16 10:07:39</t>
  </si>
  <si>
    <t>2025-01-16 10:09:29</t>
  </si>
  <si>
    <t>SD-851-303092-4569-19030</t>
  </si>
  <si>
    <t>SD-057-250116-364812-3866</t>
  </si>
  <si>
    <t>2025-01-16 14:38:06</t>
  </si>
  <si>
    <t>普通区域-寿光市-南马范村-1378088151702-300M-宽带上网投诉-次数0-20250116143546X346780266</t>
  </si>
  <si>
    <t>20250116143546X346780266</t>
  </si>
  <si>
    <t xml:space="preserve">【农村网络投诉】流程受理流水号：2025011614350213780881517021094195
客户号码:1378088151702
客户姓名:寇**
投诉地市:潍坊
来话流水:2025011614340055520884873
宽带账号:1378088151702
宽带账号归属地市:潍坊
宽带账号归属区县:寿光市
故障地址:潍坊寿光市圣城街道文圣街南马范村13号楼*********
联系电话:13780881517
联系人:先生
工单紧急程度:一般
是否有升级投诉倾向:否
是否重复投诉:否
是否携转意向:否
是否投诉倾向:否
是否智能网关:智能网关
当前是否在线:是
接入方式:FTTH
端到端诊断结果:光功率弱
是否质差终端:无质差信息
光功率:-30.45
故障大类:宽带/电视
故障细类:宽带无法上网
携转原因:
故障时间:2025-01-16 14:35:16
具体故障现象:电脑无法上网，
客户其他诉求:
</t>
  </si>
  <si>
    <t>2025-01-16 14:42:00</t>
  </si>
  <si>
    <t>2025-01-16 14:50:35</t>
  </si>
  <si>
    <t>SD-851-311119-13027-8828</t>
  </si>
  <si>
    <t>SD-057-250116-613872-335</t>
  </si>
  <si>
    <t>2025-01-16 08:55:15</t>
  </si>
  <si>
    <t>80+金卡-普通区域-青州市-弥河佳苑-18764730832-100M-宽带上网投诉-次数0-202501160000107889</t>
  </si>
  <si>
    <t>2025-01-17 09:56:00</t>
  </si>
  <si>
    <t>202501160000107889</t>
  </si>
  <si>
    <t xml:space="preserve">202501160000107889#流程受理流水号：20250116085223187647308321006046
客户号码:18764730832
客户姓名:谭**
投诉地市:潍坊
来话流水:2025011608512870320899030
宽带账号:18764730832
宽带账号归属地市:潍坊
宽带账号归属区县:青州市
故障地址:潍坊青州市弥河镇春光路弥河佳苑20号楼*********
联系电话:18764730832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光功率:-18.99
故障大类:宽带/电视
故障细类:移动高清电视故障
携转原因:
故障时间:2025-01-16 08:52:43
魔百和单播/组播:单播
具体故障现象:机顶盒无法开机，
客户其他诉求:客户侧为质差终端，要求上门更换终端并一并处理故障问题。要求投诉15706307639装维师傅一直不接电话不去维修，要求1.16日上午必须修复好，不然就一直投诉。请加急处理谢谢
</t>
  </si>
  <si>
    <t>2025-01-16 08:57:45</t>
  </si>
  <si>
    <t>2025-01-16 08:59:27</t>
  </si>
  <si>
    <t>SD-057-250116-490183-1069</t>
  </si>
  <si>
    <t>2025-01-16 10:04:25</t>
  </si>
  <si>
    <t>80+金卡-普通区域-青州市-张家羊村-13854440439-1000M-宽带上网投诉-次数0-202501160000160160</t>
  </si>
  <si>
    <t>202501160000160160</t>
  </si>
  <si>
    <t>202501160000160160#宽带账号：13854440439；宽带地址：潍坊青州市谭坊镇张家羊村张家羊村扩容37号箱（张友智）*********
；客户来电反映宽带上网掉线，客户不配合排障，要求上门，请协助处理，谢谢！联系电话：15153636713；联系人：先生；来电流水：2025011610014655520806120。</t>
  </si>
  <si>
    <t>2025-01-16 10:06:38</t>
  </si>
  <si>
    <t>2025-01-16 10:07:01</t>
  </si>
  <si>
    <t>SD-851-298766-10115-22295</t>
  </si>
  <si>
    <t>SD-057-250116-216738-4969</t>
  </si>
  <si>
    <t>2025-01-16 16:41:23</t>
  </si>
  <si>
    <t>普通区域-安丘市-null-13475651526-宽带上网投诉-次数0-202501160000441929</t>
  </si>
  <si>
    <t>202501160000441929</t>
  </si>
  <si>
    <t>202501160000441929#流程受理流水号：20250116164041134756515261127087
客户号码:13475651526
客户姓名:冯**
投诉地市:潍坊
来话流水:2025011616401450920862532
宽带账号:13475651526
账号归属区县:安丘
联系电话:13475651526
联系人:先生/女士
宽带地址:潍坊
工单紧急程度:非常紧急
是否投诉倾向:否
是否重复投诉:否
是否携转意向:否
是否有升级投诉倾向:否
*业务名称:业务融合开机流程宽带+OTT
投诉内容:手机号码：13475651526，【问题描述】客户已办理宽带业务，有开通单，要求装维尽快联系上门，请处理，谢谢。联系电话：13475651526，联系人：先生/女士，录音流水号：2025011616401450920862532。受理明细：531920062399999999。
在途开通单信息：536250115595952048，13475651526，2025-01-15 17:47:58，业务融合开机流程宽带+OTT，处理中，手写判断和地址录入
是否到厅:否
业务名称:业务融合开机流程宽带+OTT
;宽带小区$[null]$</t>
  </si>
  <si>
    <t>2025-01-17 09:23:40</t>
  </si>
  <si>
    <t>SD-057-250116-910735-324</t>
  </si>
  <si>
    <t>2025-01-16 08:53:50</t>
  </si>
  <si>
    <t>普通区域-奎文区-玄家朱茂小区-15762591103-500M-宽带上网投诉-次数0-202501160000105105</t>
  </si>
  <si>
    <t>202501160000105105</t>
  </si>
  <si>
    <t>202501160000105105#流程受理流水号：20250116084954157625911031005377
客户号码:15762591103
客户姓名:高**
投诉地市:潍坊
来话流水:2025011608450594020844309
宽带账号:15762591103
账号归属区县:潍城胜利街营业厅
联系电话:15762591103
联系人:先生
宽带地址:潍坊
工单紧急程度:一般
是否投诉倾向:否
是否重复投诉:否
是否携转意向:否
是否有升级投诉倾向:否
*业务名称:业务融合开机流程宽带
投诉内容:手机号码：15762591103，【问题描述】客户已办理宽带业务，有开通单，要求装维尽快联系上门，请处理，客户来电反映维修师傅说该地址没有网络，无法安装，客户不认可，要求核实后回电处理，谢谢。联系电话：15762591103，联系人：先生，录音流水号：2025011608450594020844309。
在途开通单信息：536250115617319982，15762591103，2025-01-15 19:25:28，业务融合开机流程宽带，处理中，预约池
是否到厅:否
业务名称:业务融合开机流程宽带
;宽带小区$[玄家朱茂小区]$</t>
  </si>
  <si>
    <t>2025-01-16 08:54:57</t>
  </si>
  <si>
    <t>2025-01-16 08:55:16</t>
  </si>
  <si>
    <t>SD-851-336276-19329-14673</t>
  </si>
  <si>
    <t>SD-057-250116-802476-1086</t>
  </si>
  <si>
    <t>2025-01-16 10:05:26</t>
  </si>
  <si>
    <t>普通区域-昌乐县-大石桥村自然村-15265441263-500M-宽带上网投诉-次数0-20250116100300X980848654</t>
  </si>
  <si>
    <t>20250116100300X980848654</t>
  </si>
  <si>
    <t xml:space="preserve">【农村网络投诉】流程受理流水号：20250116100212152654412631025806
客户号码:15265441263
客户姓名:赵**
投诉地市:潍坊
来话流水:2025011610013891320804340
宽带账号:15265441263
宽带账号归属地市:潍坊
宽带账号归属区县:昌乐县
故障地址:潍坊昌乐县朱刘街道大石桥村大石桥村自然村大石桥村4-2#*********
联系电话:15264632972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10:02:37
具体故障现象:光猫亮红灯，
客户其他诉求:
</t>
  </si>
  <si>
    <t>2025-01-16 10:20:25</t>
  </si>
  <si>
    <t>2025-01-16 10:21:26</t>
  </si>
  <si>
    <t>SD-057-250116-761943-7483</t>
  </si>
  <si>
    <t>2025-01-16 22:22:57</t>
  </si>
  <si>
    <t>普通区域-安丘市-阳旭村自然村-13964761072-200M-宽带上网投诉-次数0-202501160000577553</t>
  </si>
  <si>
    <t>202501160000577553</t>
  </si>
  <si>
    <t xml:space="preserve">202501160000577553#流程受理流水号：20250116222200139647610721176765
客户号码:13964761072
客户姓名:潘**
投诉地市:潍坊
来话流水:2025011622212809920897824
宽带账号:13964761072
宽带账号归属地市:潍坊
宽带账号归属区县:安丘市
故障地址:潍坊安丘市慈埠镇阳旭村阳旭村自然村阳旭村东南2号潘新刚*********
联系电话:13964761072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故障时间:2025-01-16 22:22:32
具体故障现象:宽带无法上网 打不开网页，
客户其他诉求:客户侧为质差终端，要求上门更换终端并一并处理故障问题。
</t>
  </si>
  <si>
    <t>2025-01-16 23:14:48</t>
  </si>
  <si>
    <t>2025-01-17 07:16:05</t>
  </si>
  <si>
    <t>SD-057-250116-768245-369</t>
  </si>
  <si>
    <t>2025-01-16 08:56:46</t>
  </si>
  <si>
    <t>(目标)普通区域-奎文区-富贵田园片区-15065616506-300M-业务受理宽带-次数0-202501160000108710</t>
  </si>
  <si>
    <t>202501160000108710</t>
  </si>
  <si>
    <t>202501160000108710# 宽带账号:15065616506; 联系电话：15065616506，问题类型：此工单为群障修复工单，根据群障全量闭环修复管理要求，为确保客户网络通畅，请装维人员跟进修复网络问题，谢谢！ 
 群障标题：公告。故障描述：潍坊奎文区富贵田园片区光缆故障，预估24小时恢复，请帮忙拦截,如有需要请联系片区装维师傅扈培富15706366508主叫号码：15065616506.0;该号码仅供参考，请优先联系宽带账号。</t>
  </si>
  <si>
    <t>2025-01-16 09:03:44</t>
  </si>
  <si>
    <t>2025-01-16 09:04:03</t>
  </si>
  <si>
    <t>SD-851-282113-26253-2231</t>
  </si>
  <si>
    <t>SD-057-250116-034568-1106</t>
  </si>
  <si>
    <t>2025-01-16 10:06:43</t>
  </si>
  <si>
    <t>【重投】-普通区域-诸城市-崔灌津-18706506361-300M-业务受理宽带-次数0-202501160000163767</t>
  </si>
  <si>
    <t>202501160000163767</t>
  </si>
  <si>
    <t>202501160000163767# 宽带账号:18706506361; 联系电话：18706506361，问题类型：此工单为群障修复工单，根据群障全量闭环修复管理要求，为确保客户网络通畅，请装维人员跟进修复网络问题，谢谢！ 
 群障标题：公告。故障描述：主干光纤断或OLT检测不到预期的光信号（LOS）主叫号码：18706506361.0;该号码仅供参考，请优先联系宽带账号。</t>
  </si>
  <si>
    <t>2025-01-16 10:10:09</t>
  </si>
  <si>
    <t>SD-057-250116-428073-1056</t>
  </si>
  <si>
    <t>2025-01-16 10:02:24</t>
  </si>
  <si>
    <t>【调研】-80+白金-普通区域-诸城市-岳家铁沟村自然村-15244484101-1000M-宽带上网投诉-次数0-20250116100057X857212744</t>
  </si>
  <si>
    <t>20250116100057X857212744</t>
  </si>
  <si>
    <t xml:space="preserve">【农村网络投诉】流程受理流水号：20250116095940152444841011025031
客户号码:15244484101
客户姓名:齐**
投诉地市:潍坊
来话流水:2025011609581563620857108
宽带账号:15244484101
宽带账号归属地市:潍坊
宽带账号归属区县:诸城市
故障地址:潍坊诸城市密州街道岳家铁沟村岳家铁沟村自然村岳家铁沟村南沿街商铺25#箱*********
联系电话:15244484101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光功率:-22.14
故障大类:宽带/电视
故障细类:网速慢/上网掉线(专席)
携转原因:
故障时间:2025-01-16 09:59:47
具体故障现象:网速慢卡顿，千兆路由器，已重启
客户其他诉求:
</t>
  </si>
  <si>
    <t>2025-01-16 10:17:28</t>
  </si>
  <si>
    <t>2025-01-16 10:17:45</t>
  </si>
  <si>
    <t>SD-057-250116-614378-322</t>
  </si>
  <si>
    <t>2025-01-16 08:53:45</t>
  </si>
  <si>
    <t>80+普通-普通区域-昌乐县-艺轩明都-15006627639-300M-宽带上网投诉-次数0-202501160000106364</t>
  </si>
  <si>
    <t>202501160000106364</t>
  </si>
  <si>
    <t>202501160000106364#宽带账号：15006627639；宽带地址：潍坊昌乐县城关街道昌盛街艺轩明都22号楼*********；客户来电反映需要师傅上门安装网线，要求上门，客户表示不需要让15706307130师傅上门
请协助处理，谢谢！联系电话：本机；联系人：先生；来电流水：2025011608500139220885985。</t>
  </si>
  <si>
    <t>2025-01-16 08:54:49</t>
  </si>
  <si>
    <t>2025-01-16 08:55:21</t>
  </si>
  <si>
    <t>SD-057-250116-654801-1070</t>
  </si>
  <si>
    <t>2025-01-16 10:04:26</t>
  </si>
  <si>
    <t>普通区域-寒亭区-欣海花园小区-15069606366-100M-宽带上网投诉-次数0-202501160000159887</t>
  </si>
  <si>
    <t>2025-01-17 11:05:00</t>
  </si>
  <si>
    <t>202501160000159887</t>
  </si>
  <si>
    <t>202501160000159887#15069606366客户来电反映：网速慢卡顿，客户不在家无法线上指导。要求师傅上门查看处理谢谢。账号：15069606366，位置：潍坊寒亭区寒亭街道民主东街欣海花园小区42号楼2单元602，联系电话：15006563227 联系人：先生 流水号：2025011610020191820809807</t>
  </si>
  <si>
    <t>2025-01-16 10:07:15</t>
  </si>
  <si>
    <t>SD-057-250116-591234-4961</t>
  </si>
  <si>
    <t>2025-01-16 16:41:01</t>
  </si>
  <si>
    <t>普通区域-寿光市-渤海明珠-15269610555-300M-宽带上网投诉-次数0-20250116163817X697304885</t>
  </si>
  <si>
    <t>20250116163817X697304885</t>
  </si>
  <si>
    <t xml:space="preserve">流程受理流水号：20250116163745152696105551126309
客户号码:15269610555
客户姓名:刘**
投诉地市:潍坊
来话流水:2025011616372261320823131
宽带账号:15269610555
宽带账号归属地市:潍坊
宽带账号归属区县:寿光市
故障地址:潍坊寿光市羊口镇学府街渤海明珠3号楼*********
联系电话:15269610555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16:38:02
具体故障现象:打不开网页，
客户其他诉求:
</t>
  </si>
  <si>
    <t>2025-01-16 16:54:54</t>
  </si>
  <si>
    <t>2025-01-16 16:56:00</t>
  </si>
  <si>
    <t>SD-057-250116-705894-5025</t>
  </si>
  <si>
    <t>2025-01-16 16:47:02</t>
  </si>
  <si>
    <t>【调研】-80+普通-(目标)普通区域-奎文区-雅苑小区-13953605102-100M-魔百和投诉-次数0-20250116164406X468526800</t>
  </si>
  <si>
    <t>2025-01-17 17:48:00</t>
  </si>
  <si>
    <t>20250116164406X468526800</t>
  </si>
  <si>
    <t>流程受理流水号：20250116164240139536051021127572
客户号码:13953605102
客户姓名:边**
投诉地市:潍坊
来话流水:2025011616380438420832797
宽带账号:13953605102
宽带账号归属地市:潍坊
宽带账号归属区县:高新
故障地址:潍坊高新清池高新二路雅苑小区3号楼2单元1302
联系电话:13953605102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故障细类:移动高清电视故障(专席)
携转原因:
故障时间:2025-01-16 16:42:55
魔百和单播/组播:单播
具体故障现象:电视直播或点播无法观看，客户来电反映电视机无法观看，请协助处理谢谢
客户其他诉求:
魔百和单/组播：单播</t>
  </si>
  <si>
    <t>2025-01-16 16:49:15</t>
  </si>
  <si>
    <t>2025-01-16 16:49:32</t>
  </si>
  <si>
    <t>SD-057-250116-162985-353</t>
  </si>
  <si>
    <t>2025-01-16 08:56:19</t>
  </si>
  <si>
    <t>普通区域-临朐县-营龙社区-15725763389-200M-魔百和投诉-次数0-20250116085440X880916627</t>
  </si>
  <si>
    <t>20250116085440X880916627</t>
  </si>
  <si>
    <t>流程受理流水号：20250116085341157257633891006369
客户号码:15725763389
客户姓名:刘**
投诉地市:潍坊
来话流水:2025011608511185720896466
宽带账号:15725763389
宽带账号归属地市:潍坊
宽带账号归属区县:临朐县
故障地址:潍坊临朐县东城街道营龙路营龙社区（西区）23号楼*902********
联系电话:15908003019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光功率:-23.27
故障大类:宽带/电视
故障细类:移动高清电视故障(专席)
携转原因:
故障时间:2025-01-16 08:59:34
魔百和单播/组播:组播
具体故障现象:电视直播或点播无法观看，
客户其他诉求:
魔百和单/组播：组播</t>
  </si>
  <si>
    <t>2025-01-16 08:58:24</t>
  </si>
  <si>
    <t>2025-01-16 09:00:13</t>
  </si>
  <si>
    <t>SD-851-303459-3600-14116</t>
  </si>
  <si>
    <t>SD-057-250116-530918-1038</t>
  </si>
  <si>
    <t>2025-01-16 10:00:02</t>
  </si>
  <si>
    <t>【调研】-80+普通-FTTR-(目标)普通区域-临朐县-弥河路西坦北片区-18753650775-1000M-宽带上网投诉-次数0-202501160000157994</t>
  </si>
  <si>
    <t>202501160000157994</t>
  </si>
  <si>
    <t xml:space="preserve">202501160000157994#宽带账号：18753650775；宽带地址：潍坊临朐县城关街道弥河路弥河路西坦北片区1号箱北京花园14号楼2单元楼道口上（弥河路北）；客户来电反映宽带电脑无法连网，要求师傅上门，请协助处理，谢谢！联系电话：15095170775；来电流水：****。 </t>
  </si>
  <si>
    <t>2025-01-16 10:04:11</t>
  </si>
  <si>
    <t>SD-851-249063-19880-7739</t>
  </si>
  <si>
    <t>SD-057-250116-639481-1109</t>
  </si>
  <si>
    <t>2025-01-16 10:06:50</t>
  </si>
  <si>
    <t>【调研】-普通区域-奎文区-工福街片区-13606471577-500M-业务受理宽带-次数0-202501160000161093</t>
  </si>
  <si>
    <t>202501160000161093</t>
  </si>
  <si>
    <t>202501160000161093# 宽带账号:13606471577; 联系电话：13606471577，问题类型：此工单为群障修复工单，根据群障全量闭环修复管理要求，为确保客户网络通畅，请装维人员跟进修复网络问题，谢谢！ 
 群障标题：公告。故障描述：潍坊奎文区工福街片区光缆故障，预估24小时恢复，请帮忙拦截,如有需要请联系片区装维师傅李国磊15706366507主叫号码：13606471577.0;该号码仅供参考，请优先联系宽带账号。</t>
  </si>
  <si>
    <t>2025-01-16 10:11:07</t>
  </si>
  <si>
    <t>2025-01-16 10:11:42</t>
  </si>
  <si>
    <t>SD-852-294845-1748-8220</t>
  </si>
  <si>
    <t>SD-057-250116-805637-5040</t>
  </si>
  <si>
    <t>2025-01-16 16:47:33</t>
  </si>
  <si>
    <t>普通区域-昌邑市-恒昌小区-1379187050202-300M-宽带上网投诉-次数0-20250116164621X181115370</t>
  </si>
  <si>
    <t>20250116164621X181115370</t>
  </si>
  <si>
    <t xml:space="preserve">流程受理流水号：2025011616451113791870502021128239
客户号码:1379187050202
客户姓名:林**
投诉地市:潍坊
来话流水:2025011616440580720814773
宽带账号:1379187050202
宽带账号归属地市:潍坊
宽带账号归属区县:昌邑市
故障地址:潍坊昌邑市城区富昌街恒昌小区5号楼*********
联系电话:1379187050202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故障时间:2025-01-16 16:45:58
具体故障现象:提示网络无法连接，
客户其他诉求:
</t>
  </si>
  <si>
    <t>2025-01-16 16:56:15</t>
  </si>
  <si>
    <t>2025-01-16 16:56:35</t>
  </si>
  <si>
    <t>SD-851-238967-15372-28702</t>
  </si>
  <si>
    <t>SD-057-250116-476812-5013</t>
  </si>
  <si>
    <t>2025-01-16 16:45:10</t>
  </si>
  <si>
    <t>【调研】-普通区域-寒亭区-苏杭花园小区-15169625325-200M-宽带上网投诉-次数0-202501160000445444</t>
  </si>
  <si>
    <t>2025-01-17 17:46:00</t>
  </si>
  <si>
    <t>202501160000445444</t>
  </si>
  <si>
    <t>202501160000445444#流程受理流水号：20250116164228151696253251127521
客户号码:15169625325
客户姓名:林**
投诉地市:潍坊
来话流水:2025011616375271320830103
宽带账号:15169625325
宽带账号归属地市:潍坊
宽带账号归属区县:寒亭区
故障地址:潍坊市寒亭区经济开发区月河路苏杭花园小区13号楼沿街（箱子地下室）*********
联系电话:13455676041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故障时间:2025-01-16 16:34:55
具体故障现象:光猫亮红灯，
客户其他诉求:
;宽带小区$[苏杭花园小区]$</t>
  </si>
  <si>
    <t>2025-01-16 16:46:38</t>
  </si>
  <si>
    <t>2025-01-16 16:47:07</t>
  </si>
  <si>
    <t>SD-057-250116-068542-4984</t>
  </si>
  <si>
    <t>2025-01-16 16:42:47</t>
  </si>
  <si>
    <t>【调研】-80+白金-普通区域-奎文区-樱海揽郡-18366396657-1000M-宽带上网投诉-次数0-202501160000444309</t>
  </si>
  <si>
    <t>202501160000444309</t>
  </si>
  <si>
    <t xml:space="preserve">202501160000444309#【已关注中国移动10086微信公众号】流程受理流水号：20250116164137183663966571127326
客户号码:18366396657
客户姓名:何**
投诉地市:潍坊
来话流水:2025011616404860620870237
宽带账号:18366396657
宽带账号归属地市:潍坊
宽带账号归属区县:高新
故障地址:潍坊高新高新城区北海路樱海揽郡2号楼*********
联系电话:18366396916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光功率:-18.41
故障大类:宽带/电视
故障细类:宽带无法上网
携转原因:
故障时间:2025-01-16 16:41:51
具体故障现象:提示网络无法连接，
客户其他诉求:客户侧为质差终端，要求上门更换终端并一并处理故障问题。
</t>
  </si>
  <si>
    <t>2025-01-16 16:46:49</t>
  </si>
  <si>
    <t>2025-01-16 16:47:28</t>
  </si>
  <si>
    <t>SD-057-250116-071986-4977</t>
  </si>
  <si>
    <t>2025-01-16 16:42:06</t>
  </si>
  <si>
    <t>普通区域-寿光市-苏州园北区-13864645201-300M-宽带延伸服务-次数0-202501160000442519</t>
  </si>
  <si>
    <t>202501160000442519</t>
  </si>
  <si>
    <t xml:space="preserve">202501160000442519#【已关注中国移动10086微信公众号】流程受理流水号：20250116164020138646452011126974
客户号码:13864645201
客户姓名:刘*
投诉地市:潍坊
来话流水:2025011616395375220857755
宽带账号:13864645201
宽带账号归属地市:潍坊
宽带账号归属区县:寿光市
故障地址:潍坊寿光市圣城街道晨鸣路苏州园北区16号楼*********
联系电话:13864645201
联系人:先生/女士
工单紧急程度:一般
是否有升级投诉倾向:否
是否重复投诉:否
是否携转意向:否
是否投诉倾向:否
是否智能网关:智能网关
当前是否在线:是
接入方式:FTTH
是否质差终端:无质差信息
光功率:-24.81
故障大类:宽带/电视
故障细类:宽带延伸服务
携转原因:
故障时间:2025-01-16 16:41:17
具体故障现象:调测其它设备，
</t>
  </si>
  <si>
    <t>2025-01-16 16:47:04</t>
  </si>
  <si>
    <t>2025-01-16 16:47:21</t>
  </si>
  <si>
    <t>SD-057-250116-789620-7484</t>
  </si>
  <si>
    <t>2025-01-16 22:24:15</t>
  </si>
  <si>
    <t>普通区域-诸城市-连丰家园-15866177768-100M-宽带上网投诉-次数0-202501160000577191</t>
  </si>
  <si>
    <t>202501160000577191</t>
  </si>
  <si>
    <t>202501160000577191#流程受理流水号：20250116222219158661777681176766
客户号码:15866177768
客户姓名:邴*
投诉地市:潍坊
来话流水:2025011622202564020897476
宽带账号:15866177768
宽带账号归属地市:潍坊
宽带账号归属区县:诸城市
故障地址:潍坊诸城市密州街道北关路连丰家园连丰家园69号楼*********
联系电话:17853627966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光功率:-18.15
故障大类:宽带/电视
故障细类:宽带网速慢/卡顿
携转原因:
故障时间:2025-01-16 22:22:54
具体故障现象:频繁掉线，
客户其他诉求:
;宽带小区$[连丰家园]$</t>
  </si>
  <si>
    <t>2025-01-16 23:14:58</t>
  </si>
  <si>
    <t>2025-01-17 07:16:29</t>
  </si>
  <si>
    <t>SD-057-250116-489613-814</t>
  </si>
  <si>
    <t>2025-01-16 09:38:21</t>
  </si>
  <si>
    <t>【调研】-80+白金-(目标)普通区域-潍城区-金都北苑-13863614829-1000M-宽带上网投诉-次数0-202501160000141051</t>
  </si>
  <si>
    <t>202501160000141051</t>
  </si>
  <si>
    <t>202501160000141051#流程受理流水号：20250116093536138636148291017963
客户号码:13863614829
客户姓名:王**
投诉地市:潍坊
来话流水:2025011609350621420833366
宽带账号:13863614829
宽带账号归属地市:潍坊
宽带账号归属区县:潍城区
故障地址:潍坊潍城区北关街道卧龙西街金都北苑1号楼2单元901室*********
联系电话:15966161546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光功率:-18.60
故障大类:宽带/电视
故障细类:网速慢/上网掉线(专席)
携转原因:
故障时间:2025-01-16 09:39:23
具体故障现象:网速慢卡顿，
客户其他诉求:
;宽带小区$[金都北苑]$</t>
  </si>
  <si>
    <t>2025-01-16 09:40:23</t>
  </si>
  <si>
    <t>2025-01-16 09:40:50</t>
  </si>
  <si>
    <t>SD-851-268296-10977-25859</t>
  </si>
  <si>
    <t>SD-057-250116-385721-40</t>
  </si>
  <si>
    <t>2025-01-16 07:41:26</t>
  </si>
  <si>
    <t>【调研】-普通区域-临朐县-杨家河自然村-18866798232-300M-宽带上网投诉-次数0-202501160000092360</t>
  </si>
  <si>
    <t>202501160000092360</t>
  </si>
  <si>
    <t>202501160000092360#流程受理流水号：20250116074050188667982321000126
客户号码:18866798232
客户姓名:王**
投诉地市:潍坊
来话流水:2025011607394557520853376
宽带账号:18866798232
宽带账号归属地市:潍坊
宽带账号归属区县:临朐县
故障地址:潍坊临朐县辛寨镇人民政府杨家河杨家河自然村杨家河（优化）13号箱油坊（外墙）*********
联系电话:18866798232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07:41:09
具体故障现象:光猫亮红灯，
客户其他诉求:
;宽带小区$[杨家河自然村]$</t>
  </si>
  <si>
    <t>2025-01-16 07:42:52</t>
  </si>
  <si>
    <t>2025-01-16 07:43:17</t>
  </si>
  <si>
    <t>SD-057-250116-176342-730</t>
  </si>
  <si>
    <t>2025-01-16 09:30:24</t>
  </si>
  <si>
    <t>普通区域-高密市-怡康家园-15069662642-1000M-宽带上网投诉-次数0-202501160000132701</t>
  </si>
  <si>
    <t>202501160000132701</t>
  </si>
  <si>
    <t>202501160000132701#马**15069662642  
号码归属地潍坊高密 － 高密
客户来电反映在
潍坊高密市密水街道健康路怡康家园1号楼*
宽带无法上网，电视无法观看，
要求上门查看一下，请协助处理，谢谢联系电话15069662642  
2025011609275218320834882</t>
  </si>
  <si>
    <t>2025-01-16 09:34:12</t>
  </si>
  <si>
    <t>2025-01-16 09:34:36</t>
  </si>
  <si>
    <t>SD-851-270578-8098-11219</t>
  </si>
  <si>
    <t>SD-057-250116-587309-86</t>
  </si>
  <si>
    <t>2025-01-16 08:26:25</t>
  </si>
  <si>
    <t>【调研】-普通区域-临朐县-临朐盛世家园-18953635671-1000M-业务受理宽带-次数0-202501160000093536</t>
  </si>
  <si>
    <t>202501160000093536</t>
  </si>
  <si>
    <t>202501160000093536#【已关注中国移动10086微信公众号】 导航立单,用户所在位置有群障,已向客户播报,客户要求装维回访.此工单为群障修复工单,根据群障全量闭环管理要求,为确保客户网络通畅,请装维人员跟进修复网络问题,谢谢.联系电话：15153660077</t>
  </si>
  <si>
    <t>2025-01-16 08:35:52</t>
  </si>
  <si>
    <t>SD-851-262817-10376-17847</t>
  </si>
  <si>
    <t>SD-057-250116-205169-784</t>
  </si>
  <si>
    <t>2025-01-16 09:36:29</t>
  </si>
  <si>
    <t>80+普通-普通区域-诸城市-枫香小镇-15953650022-300M-宽带上网投诉-次数0-202501160000136636</t>
  </si>
  <si>
    <t>202501160000136636</t>
  </si>
  <si>
    <t xml:space="preserve">202501160000136636#15953650022客户来电反映宽带经常掉线，线上排障客户不认可，要求维修人员上门维修，请尽快协助处理，谢谢  联系人：女士 联系电话：本机 流水：2025011609331153120806745
</t>
  </si>
  <si>
    <t>2025-01-16 09:39:55</t>
  </si>
  <si>
    <t>2025-01-16 09:40:17</t>
  </si>
  <si>
    <t>SD-057-250116-879213-55</t>
  </si>
  <si>
    <t>2025-01-16 08:00:30</t>
  </si>
  <si>
    <t>80+银卡-普通区域-昌乐县-宝石文化小区-13853696680-300M-宽带上网投诉-次数0-202501160000090047</t>
  </si>
  <si>
    <t>202501160000090047</t>
  </si>
  <si>
    <t>202501160000090047#流程受理流水号：20250116075942138536966801000214
客户号码:13853696680
客户姓名:于**
投诉地市:潍坊
来话流水:2025011607580769320858251
宽带账号:13853696680
宽带账号归属地市:潍坊
宽带账号归属区县:昌乐县
故障地址:潍坊昌乐县五图街道五图村宝石文化小区7号楼*********
联系电话:13853696680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07:59:51
具体故障现象:提示网络无法连接，
客户其他诉求:客户要求尽快上门维修宽带
;宽带小区$[宝石文化小区]$</t>
  </si>
  <si>
    <t>2025-01-16 08:09:35</t>
  </si>
  <si>
    <t>2025-01-16 08:10:19</t>
  </si>
  <si>
    <t>SD-851-244477-1759-1203</t>
  </si>
  <si>
    <t>SD-057-250116-340867-63</t>
  </si>
  <si>
    <t>2025-01-16 08:09:02</t>
  </si>
  <si>
    <t>普通区域-奎文区-蔡家楼小区-13793629694-100M-宽带上网投诉-次数0-202501160000091253</t>
  </si>
  <si>
    <t>2025-01-17 09:10:00</t>
  </si>
  <si>
    <t>202501160000091253</t>
  </si>
  <si>
    <t>202501160000091253#【已关注中国移动10086微信公众号】流程受理流水号：20250116080800137936296941000279
客户号码:13793629694
客户姓名:王*
投诉地市:潍坊
来话流水:2025011608074857620876028
宽带账号:13793629694
宽带账号归属地市:潍坊
宽带账号归属区县:高新
故障地址:潍坊高新车留蔡家楼村蔡家楼小区8号楼*********
联系电话:13793629694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故障细类:宽带无法上网
携转原因:
故障时间:2025-01-16 08:08:41
具体故障现象:打不开网页，
客户其他诉求:wu 
;宽带小区$[蔡家楼小区]$</t>
  </si>
  <si>
    <t>2025-01-16 08:25:41</t>
  </si>
  <si>
    <t>2025-01-16 08:26:01</t>
  </si>
  <si>
    <t>SD-057-250116-781032-771</t>
  </si>
  <si>
    <t>2025-01-16 09:35:32</t>
  </si>
  <si>
    <t>普通区域-寿光市-黄家庄子村自然村-18363668896-300M-宽带上网投诉-次数0-20250116093434X274656114</t>
  </si>
  <si>
    <t>20250116093434X274656114</t>
  </si>
  <si>
    <t xml:space="preserve">【农村网络投诉】流程受理流水号：20250116093316183636688961017304
客户号码:18363668896
客户姓名:王**
投诉地市:潍坊
来话流水:2025011609320579420891596
宽带账号:18363668896
宽带账号归属地市:潍坊
宽带账号归属区县:寿光市
故障地址:潍坊寿光市侯镇黄家庄子村黄家庄子村自然村黄家庄子村扩容1号箱泮建庆外墙*********
联系电话:18363668896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光功率:-21.19
故障大类:宽带/电视
故障细类:网速慢/上网掉线(专席)
携转原因:
故障时间:2025-01-16 09:37:03
具体故障现象:网速慢卡顿，
客户其他诉求:
</t>
  </si>
  <si>
    <t>2025-01-16 09:36:51</t>
  </si>
  <si>
    <t>2025-01-16 09:37:10</t>
  </si>
  <si>
    <t>SD-057-250116-739682-58</t>
  </si>
  <si>
    <t>2025-01-16 08:05:09</t>
  </si>
  <si>
    <t>【调研】-普通区域-青州市-皇城丽景苑-13793688676-200M-宽带上网投诉-次数0-202501160000090054</t>
  </si>
  <si>
    <t>2025-01-17 09:06:00</t>
  </si>
  <si>
    <t>202501160000090054</t>
  </si>
  <si>
    <t xml:space="preserve">202501160000090054#【已关注中国移动10086微信公众号】流程受理流水号：20250116080409137936886761000241
客户号码:13793688676
客户姓名:马**
投诉地市:潍坊
来话流水:2025011608035761820866004
宽带账号:13793688676
宽带账号归属地市:潍坊
宽带账号归属区县:青州市
故障地址:潍坊青州市王府街道驼山南路皇城丽景苑7号楼*********
联系电话:13793688676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故障时间:2025-01-16 08:04:26
具体故障现象:提示网络无法连接，
有线电视无信号
客户其他诉求:客户侧为质差终端，要求上门更换终端并一并处理故障问题。
</t>
  </si>
  <si>
    <t>2025-01-16 08:11:39</t>
  </si>
  <si>
    <t>2025-01-16 08:12:50</t>
  </si>
  <si>
    <t>2025-01-16 07:48:50</t>
  </si>
  <si>
    <t>普通区域-奎文区-苇湾社区-15715365996-300M-宽带上网投诉-次数0-202501160000092374 一级督办</t>
  </si>
  <si>
    <t>202501160000092374</t>
  </si>
  <si>
    <t>2025-01-16 07:56:39</t>
  </si>
  <si>
    <t>2025-01-16 07:56:57</t>
  </si>
  <si>
    <t>SD-851-267512-10215-27168</t>
  </si>
  <si>
    <t>SD-057-250116-479385-792</t>
  </si>
  <si>
    <t>2025-01-16 09:36:45</t>
  </si>
  <si>
    <t>【调研】-80+普通-普通区域-安丘市-万戈庄村自然村-15165638817-1000M-业务受理宽带-次数0-202501160000139825</t>
  </si>
  <si>
    <t>202501160000139825</t>
  </si>
  <si>
    <t>202501160000139825# 宽带账号:15165638817; 联系电话：15165638817，问题类型：此工单为群障修复工单，根据群障全量闭环修复管理要求，为确保客户网络通畅，请装维人员跟进修复网络问题，谢谢！ 
 群障标题：公告。故障描述：潍坊安丘市万戈庄村自然村光缆故障，预估24小时恢复，请帮忙拦截,如有需要请联系片区装维师傅杨宇君15706307092主叫号码：15966120932.0;该号码仅供参考，请优先联系宽带账号。</t>
  </si>
  <si>
    <t>2025-01-16 09:44:45</t>
  </si>
  <si>
    <t>SD-851-266992-6710-27011</t>
  </si>
  <si>
    <t>SD-057-250116-390764-4311</t>
  </si>
  <si>
    <t>2025-01-16 15:33:08</t>
  </si>
  <si>
    <t>【调研】-(目标)普通区域-潍城区-福寿街黄家社区-15269612116-200M-宽带上网投诉-次数0-202501160000390178</t>
  </si>
  <si>
    <t>2025-01-17 16:34:00</t>
  </si>
  <si>
    <t>202501160000390178</t>
  </si>
  <si>
    <t>202501160000390178#流程受理流水号：20250116153218152696121161109045
客户号码:15269612116
客户姓名:闫**
投诉地市:潍坊
来话流水:2025011615314509420893831
宽带账号:15269612116
账号归属区县:潍城西城营业厅
联系电话:15269612116
联系人:先生/女士
宽带地址:潍坊
工单紧急程度:非常紧急
是否投诉倾向:否
是否重复投诉:否
是否携转意向:否
是否有升级投诉倾向:否
*业务名称:业务融合移机流程宽带+OTT
投诉内容:手机号码：15269612116，【问题描述】客户已办理宽带业务，有开通单，要求装维尽快联系上门，请处理，谢谢。联系电话：15269612116，联系人：先生/女士，录音流水号：2025011615314509420893831。受理明细：531920062399999999。
在途开通单信息：536250115448856974，15269612116，2025-01-15 09:49:27，业务融合移机流程宽带+OTT，处理中，黄单扩容
是否到厅:否
业务名称:业务融合移机流程宽带+OTT
;宽带小区$[福寿街黄家社区]$</t>
  </si>
  <si>
    <t>2025-01-16 15:37:02</t>
  </si>
  <si>
    <t>2025-01-16 15:39:08</t>
  </si>
  <si>
    <t>SD-852-324848-227-20989</t>
  </si>
  <si>
    <t>SD-057-250116-951836-789</t>
  </si>
  <si>
    <t>2025-01-16 09:36:42</t>
  </si>
  <si>
    <t>普通区域-潍城区-渤景湾-15715365263-100M-宽带延伸服务-次数0-202501160000139242</t>
  </si>
  <si>
    <t>2025-01-17 09:37:00</t>
  </si>
  <si>
    <t>202501160000139242</t>
  </si>
  <si>
    <t xml:space="preserve">202501160000139242#流程受理流水号：20250116093511157153652631017839
客户号码:15715365263
客户姓名:李*
投诉地市:潍坊
来话流水:2025011609320908820892337
宽带账号:15715365263
宽带账号归属地市:潍坊
宽带账号归属区县:潍城区
故障地址:潍坊潍城区西关街道长松路渤景湾8号楼*********
联系电话:13515369972
联系人:先生/女士
工单紧急程度:一般
是否有升级投诉倾向:否
是否重复投诉:否
是否携转意向:否
是否投诉倾向:否
是否智能网关:智能网关
当前是否在线:是
接入方式:FTTH
是否质差终端:无质差信息
光功率:-21.02
故障大类:宽带/电视
故障细类:宽带延伸服务
携转原因:
故障时间:2025-01-16 10:30:23
具体故障现象:调测其它设备，
</t>
  </si>
  <si>
    <t>2025-01-16 09:40:54</t>
  </si>
  <si>
    <t>2025-01-16 09:41:13</t>
  </si>
  <si>
    <t>SD-057-250116-986401-741</t>
  </si>
  <si>
    <t>2025-01-16 09:32:08</t>
  </si>
  <si>
    <t>普通区域-青州市-塞纳蓝湾-18706517512-1000M-宽带上网投诉-次数1-202501150000570409</t>
  </si>
  <si>
    <t>2025-01-16 09:54:16</t>
  </si>
  <si>
    <t>2025-01-16 09:54:37</t>
  </si>
  <si>
    <t>SD-057-250116-246581-4330</t>
  </si>
  <si>
    <t>2025-01-16 15:36:45</t>
  </si>
  <si>
    <t>【调研】-80+银卡-普通区域-诸城市-诸城南苑小区-15169490001-300M-宽带上网投诉-次数0-202501160000392029</t>
  </si>
  <si>
    <t>202501160000392029</t>
  </si>
  <si>
    <t xml:space="preserve">202501160000392029#15169490001客户来电反映宽带无法使用，客户拒绝线上排障，老人在家,要求维修人员上门维修，请尽快协助处理，谢谢  联系人：先生 联系电话：15866138697     流水：2025011615321488220800937
</t>
  </si>
  <si>
    <t>2025-01-16 15:47:19</t>
  </si>
  <si>
    <t>2025-01-16 15:47:38</t>
  </si>
  <si>
    <t>SD-057-250116-895234-4319</t>
  </si>
  <si>
    <t>2025-01-16 15:34:04</t>
  </si>
  <si>
    <t>【调研】-80+白金-普通区域-临朐县-文泰家园-15165686886-1000M-宽带上网投诉-次数0-202501160000388022</t>
  </si>
  <si>
    <t>202501160000388022</t>
  </si>
  <si>
    <t>202501160000388022#宽带账号15165686886；联系电话：15165686886宽带地址潍坊临朐县辛寨镇人民政府东红路文泰家园；客户来电反映宽带在线但是上网，要求上门处理, 来电流水：2025011615310615420884547</t>
  </si>
  <si>
    <t>2025-01-16 15:36:34</t>
  </si>
  <si>
    <t>2025-01-16 15:36:57</t>
  </si>
  <si>
    <t>SD-851-314667-6217-27925</t>
  </si>
  <si>
    <t>SD-057-250116-401589-737</t>
  </si>
  <si>
    <t>2025-01-16 09:31:41</t>
  </si>
  <si>
    <t>普通区域-青州市-青州陈家花卉园区（小微）-15095122323-300M-宽带上网投诉-次数0-202501160000134046</t>
  </si>
  <si>
    <t>202501160000134046</t>
  </si>
  <si>
    <t>202501160000134046#宽带账号：15095122323；宽带地址：潍坊青州市黄楼街道万红大道青州陈家花卉园区（小微）H9号箱（陈国栋）*********；客户来电反映宽带故障，客户不配合排障，要求上门，请协助处理，谢谢！联系电话：本机；联系人：女士；来电流水：2025011609280377320837457</t>
  </si>
  <si>
    <t>2025-01-16 09:34:59</t>
  </si>
  <si>
    <t>2025-01-16 09:35:27</t>
  </si>
  <si>
    <t>SD-057-250116-021497-778</t>
  </si>
  <si>
    <t>2025-01-16 09:36:17</t>
  </si>
  <si>
    <t>80+银卡-普通区域-安丘市-常家庄村自然村-13562610613-300M-业务受理宽带-次数0-202501160000137240</t>
  </si>
  <si>
    <t>202501160000137240</t>
  </si>
  <si>
    <t>202501160000137240# 宽带账号:13562610613; 联系电话：13562610613，问题类型：此工单为群障修复工单，根据群障全量闭环修复管理要求，为确保客户网络通畅，请装维人员跟进修复网络问题，谢谢！ 
 群障标题：公告。故障描述：潍坊安丘市常家庄村自然村光缆故障，预估24小时恢复，请帮忙拦截,如有需要请联系片区装维师傅刘彤彤15706307065主叫号码：13562610613.0;该号码仅供参考，请优先联系宽带账号。</t>
  </si>
  <si>
    <t>2025-01-16 09:41:22</t>
  </si>
  <si>
    <t>SD-851-302948-2792-28416</t>
  </si>
  <si>
    <t>SD-057-250116-892173-4328</t>
  </si>
  <si>
    <t>2025-01-16 15:36:10</t>
  </si>
  <si>
    <t>普通区域--null--宽带上网投诉-次数0-202501150000442499</t>
  </si>
  <si>
    <t>2025-01-17 16:37:00</t>
  </si>
  <si>
    <t>2025-01-17 11:07:55</t>
  </si>
  <si>
    <t>SD-057-250116-201653-4297</t>
  </si>
  <si>
    <t>2025-01-16 15:31:36</t>
  </si>
  <si>
    <t>【调研】-80+银卡-普通区域-临朐县-杨善镇孟家庄-15964333397-500M-宽带上网投诉-次数0-202501160000387406</t>
  </si>
  <si>
    <t>202501160000387406</t>
  </si>
  <si>
    <t>202501160000387406#流程受理流水号：20250116152539159643333971107318
客户号码:15964333397
客户姓名:王*
投诉地市:潍坊
来话流水:2025011615252550620803962
宽带账号:15964333397
宽带账号归属地市:潍坊
宽带账号归属区县:临朐县
故障地址:潍坊临朐县冶源镇人民政府杨善镇孟家庄村杨善镇孟家庄杨善镇孟家庄10号箱王学贞*********
联系电话:13023829565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故障细类:宽带无法上网(专席)
携转原因:
故障时间:2025-01-16 15:26:13
具体故障现象:无法上网，手机连wifi密码不正常，移动公司的路由器恢复出厂无效，请协助处理，谢谢
客户其他诉求:
;宽带小区$[杨善镇孟家庄]$</t>
  </si>
  <si>
    <t>2025-01-16 15:40:08</t>
  </si>
  <si>
    <t>2025-01-16 15:44:26</t>
  </si>
  <si>
    <t>SD-057-250116-519674-4325</t>
  </si>
  <si>
    <t>2025-01-16 15:35:20</t>
  </si>
  <si>
    <t>【调研】-80+金卡-普通区域-临朐县-水岸弘庭小区-13666364578-200M-宽带上网投诉-次数0-202501160000388646</t>
  </si>
  <si>
    <t>2025-01-17 16:36:00</t>
  </si>
  <si>
    <t>202501160000388646</t>
  </si>
  <si>
    <t>202501160000388646#流程受理流水号：20250116153348136663645781109408
客户号码:13666364578
客户姓名:杨**
投诉地市:潍坊
来话流水:2025011615332761420818089
宽带账号:13666364578
宽带账号归属地市:潍坊
宽带账号归属区县:临朐县
故障地址:潍坊临朐县东城街道滨河东路水岸弘庭小区19号楼*********
联系电话:13666364578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15:35:02
具体故障现象:光猫亮红灯，
客户其他诉求:
;宽带小区$[水岸弘庭小区]$</t>
  </si>
  <si>
    <t>2025-01-16 15:43:30</t>
  </si>
  <si>
    <t>2025-01-16 15:44:49</t>
  </si>
  <si>
    <t>SD-057-250116-485671-794</t>
  </si>
  <si>
    <t>80+银卡-普通区域-高密市-拒城河驻地自然村-13406688258-300M-业务受理宽带-次数0-202501160000138133</t>
  </si>
  <si>
    <t>202501160000138133</t>
  </si>
  <si>
    <t>202501160000138133# 宽带账号:13406688258; 联系电话：13406688258，问题类型：此工单为群障修复工单，根据群障全量闭环修复管理要求，为确保客户网络通畅，请装维人员跟进修复网络问题，谢谢！ 
 群障标题：公告。故障描述：潍坊高密市拒城河驻地自然村光缆故障，预估24小时恢复，请帮忙拦截,如有需要请联系片区装维师傅冷光朋15706307276主叫号码：13406688258.0;该号码仅供参考，请优先联系宽带账号。</t>
  </si>
  <si>
    <t>2025-01-16 10:01:27</t>
  </si>
  <si>
    <t>2025-01-16 10:04:37</t>
  </si>
  <si>
    <t>SD-851-236744-1715-28498</t>
  </si>
  <si>
    <t>SD-057-250116-794153-5202</t>
  </si>
  <si>
    <t>2025-01-16 17:08:23</t>
  </si>
  <si>
    <t>普通区域-高密市-翻身庄-18853627007-300M-宽带上网投诉-次数0-20250116170642X402222342</t>
  </si>
  <si>
    <t>2025-01-17 18:09:00</t>
  </si>
  <si>
    <t>20250116170642X402222342</t>
  </si>
  <si>
    <t xml:space="preserve">流程受理流水号：20250116170258188536270071132836
客户号码:18853627007
客户姓名:刘**
投诉地市:潍坊
来话流水:2025011617020622720857058
宽带账号:18853627007
宽带账号归属地市:潍坊
宽带账号归属区县:高密市
故障地址:潍坊高密市柴沟镇翻身庄翻身庄高密翻身庄8号箱*********
联系电话:15264449141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17:01:38
具体故障现象:PON灯闪，
客户其他诉求:
</t>
  </si>
  <si>
    <t>2025-01-16 17:11:34</t>
  </si>
  <si>
    <t>SD-057-250116-896342-1745</t>
  </si>
  <si>
    <t>2025-01-16 11:03:51</t>
  </si>
  <si>
    <t>普通区域-青州市-富盈家园小区-18453621671-300M-宽带上网投诉-次数0-202501160000216979</t>
  </si>
  <si>
    <t>202501160000216979</t>
  </si>
  <si>
    <t>202501160000216979#流程受理流水号：20250116110124184536216711044470
客户号码:18453621671
客户姓名:李**
投诉地市:潍坊
来话流水:2025011610593967020848799
宽带账号:18453621671
宽带账号归属地市:潍坊
宽带账号归属区县:青州市
故障地址:潍坊青州市东夏镇益王府北路富盈家园小区58号楼*********
联系电话:18453621671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光功率:-17.56
故障大类:宽带/电视
故障细类:网速慢/上网掉线(专席)
携转原因:
故障时间:2025-01-16 11:01:05
具体故障现象:网速慢卡顿，千兆路由器  路由器总是不定时红灯，光猫状态正常
客户其他诉求:
;宽带小区$[富盈家园小区]$</t>
  </si>
  <si>
    <t>2025-01-16 11:17:19</t>
  </si>
  <si>
    <t>2025-01-16 11:17:56</t>
  </si>
  <si>
    <t>SD-057-250116-501348-1823</t>
  </si>
  <si>
    <t>2025-01-16 11:08:36</t>
  </si>
  <si>
    <t>普通区域--null--宽带上网投诉-次数0-202501150000496268</t>
  </si>
  <si>
    <t>2025-01-17 12:09:00</t>
  </si>
  <si>
    <t>202501150000496268</t>
  </si>
  <si>
    <t>202501150000496268#受理号码 : 15866580033客户姓名 : 朱**号码归属地 : 潍坊奎文 － 奎文用户品牌 : 全球通客户来电反映前期办理宽带移机一直未处理，客户要求投诉，我处按相关口径解释，客户不认可，请协助处理，谢谢联系人；女士    联系电话：15650282588    录音流水：2025011515515642520812947</t>
  </si>
  <si>
    <t>2025-01-16 19:43:10</t>
  </si>
  <si>
    <t>SD-057-250116-694257-5186</t>
  </si>
  <si>
    <t>2025-01-16 17:06:26</t>
  </si>
  <si>
    <t>80+银卡-普通区域-奎文区-富华新村-13791886785-1000M-业务受理宽带-次数0-202501160000460223</t>
  </si>
  <si>
    <t>202501160000460223</t>
  </si>
  <si>
    <t>202501160000460223#【已关注中国移动10086微信公众号】 宽带账号:13791886785; 联系电话：13791886785，问题类型：此工单为群障修复工单，根据群障全量闭环修复管理要求，为确保客户网络通畅，请装维人员跟进修复网络问题，谢谢！ 
 群障标题：公告。故障描述：潍坊奎文区富华新村光缆故障，预估24小时恢复，请帮忙拦截,如有需要请联系片区装维师傅乔会斌15706307416主叫号码：15762513137.0;该号码仅供参考，请优先联系宽带账号。</t>
  </si>
  <si>
    <t>2025-01-16 17:14:59</t>
  </si>
  <si>
    <t>2025-01-16 17:15:28</t>
  </si>
  <si>
    <t>SD-851-306932-8745-15092</t>
  </si>
  <si>
    <t>2025-01-16 11:06:21</t>
  </si>
  <si>
    <t>【重投】-【调研】-普通区域-寿光市-张家河头-13406626647-1000M-宽带上网投诉-次数0-202501160000219506 一级督办</t>
  </si>
  <si>
    <t>202501160000219506</t>
  </si>
  <si>
    <t>2025-01-16 11:22:57</t>
  </si>
  <si>
    <t>2025-01-16 11:23:59</t>
  </si>
  <si>
    <t>SD-851-294624-10626-16306</t>
  </si>
  <si>
    <t>SD-057-250116-325860-4000</t>
  </si>
  <si>
    <t>2025-01-16 14:53:02</t>
  </si>
  <si>
    <t>【调研】-80+普通-普通区域-坊子区-柏台村自然村-13869640363-300M-宽带上网投诉-次数0-20250116145020X220128737</t>
  </si>
  <si>
    <t>20250116145020X220128737</t>
  </si>
  <si>
    <t xml:space="preserve">【农村网络投诉】流程受理流水号：20250116144730138696403631097275
客户号码:13869640363
客户姓名:周**
投诉地市:潍坊
来话流水:2025011614471020520867838
宽带账号:13869640363
宽带账号归属地市:潍坊
宽带账号归属区县:坊子区
故障地址:潍坊坊子区黄旗堡街道柏台村柏台村自然村3号箱*********
联系电话:13869640363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故障时间:2025-01-16 14:50:03
具体故障现象:提示网络无法连接，
客户其他诉求:
</t>
  </si>
  <si>
    <t>2025-01-16 14:57:33</t>
  </si>
  <si>
    <t>SD-851-326219-5405-23768</t>
  </si>
  <si>
    <t>SD-057-250116-932174-5208</t>
  </si>
  <si>
    <t>2025-01-16 17:08:58</t>
  </si>
  <si>
    <t>普通区域-奎文区-劳动技校宿舍-13406464323-300M-宽带上网投诉-次数0-202501160000460948</t>
  </si>
  <si>
    <t>202501160000460948</t>
  </si>
  <si>
    <t xml:space="preserve">202501160000460948#13406464323客户反映家里宽带无法使用，客户不在现场线上排障不认可，要求师傅上门调试，麻烦处理
</t>
  </si>
  <si>
    <t>2025-01-16 17:12:23</t>
  </si>
  <si>
    <t>SD-057-250116-391064-1751</t>
  </si>
  <si>
    <t>2025-01-16 11:05:02</t>
  </si>
  <si>
    <t>【调研】-(目标)普通区域-诸城市-大化村自然村-18663634918-200M-宽带上网投诉-次数0-20250116110241X561496309</t>
  </si>
  <si>
    <t>2025-01-17 12:06:00</t>
  </si>
  <si>
    <t>20250116110241X561496309</t>
  </si>
  <si>
    <t xml:space="preserve">【农村网络投诉】流程受理流水号：20250116110155186636349181044664
客户号码:18663634918
客户姓名:杨**
投诉地市:潍坊
来话流水:2025011611000168720854216
宽带账号:18663634918
宽带账号归属地市:潍坊
宽带账号归属区县:诸城市
故障地址:潍坊诸城市龙都街道大化村大化村自然村大化村西南角（李继金）13#箱*********
联系电话:18663634918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10:59:24
具体故障现象:光猫亮红灯，已经调试了还是不可以，请协助受理谢谢！ 
客户其他诉求:
</t>
  </si>
  <si>
    <t>2025-01-16 11:20:42</t>
  </si>
  <si>
    <t>2025-01-16 11:26:13</t>
  </si>
  <si>
    <t>2025-01-16 17:06:07</t>
  </si>
  <si>
    <t>【调研】-80+银卡-普通区域-昌乐县-昌乐国际花园-15853674325-1000M-业务受理宽带-次数0-202501160000458544 一级督办</t>
  </si>
  <si>
    <t>202501160000458544</t>
  </si>
  <si>
    <t>2025-01-16 17:25:20</t>
  </si>
  <si>
    <t>2025-01-16 17:26:24</t>
  </si>
  <si>
    <t>SD-057-250116-986743-5146</t>
  </si>
  <si>
    <t>2025-01-16 17:02:15</t>
  </si>
  <si>
    <t>80+普通-普通区域-寿光市-光明路三友圣锦-15206460961-1000M-宽带上网投诉-次数0-20250116170053X531677540</t>
  </si>
  <si>
    <t>2025-01-17 18:03:00</t>
  </si>
  <si>
    <t>20250116170053X531677540</t>
  </si>
  <si>
    <t xml:space="preserve">流程受理流水号：20250116165831152064609611131684
客户号码:15206460961
客户姓名:黄**
投诉地市:潍坊
来话流水:2025011616574577720800191
宽带账号:15206460961
宽带账号归属地市:潍坊
宽带账号归属区县:寿光市
故障地址:潍坊寿光市圣城街道光明路光明路三友圣锦11号楼3单元301*********
联系电话:18765167816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16:59:23
具体故障现象:打不开网页，
客户其他诉求:
</t>
  </si>
  <si>
    <t>2025-01-16 17:11:44</t>
  </si>
  <si>
    <t>2025-01-16 17:12:13</t>
  </si>
  <si>
    <t>SD-057-250116-834791-5167</t>
  </si>
  <si>
    <t>2025-01-16 17:05:32</t>
  </si>
  <si>
    <t>80+银卡-普通区域-寒亭区-南柴埠营村自然村-18706677331-300M-魔百和投诉-次数0-20250116170327X207012460</t>
  </si>
  <si>
    <t>2025-01-17 18:06:00</t>
  </si>
  <si>
    <t>20250116170327X207012460</t>
  </si>
  <si>
    <t>【农村网络投诉】流程受理流水号：20250116170225187066773311132701
客户号码:18706677331
客户姓名:王**
投诉地市:潍坊
来话流水:2025011617020196820856159
宽带账号:18706677331
宽带账号归属地市:潍坊
宽带账号归属区县:寒亭区
故障地址:潍坊寒亭区寒亭街道南柴埠营村南柴埠营村自然村南柴埠营（瀛春园小区）12号楼*********
联系电话:18706677331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光功率:-23.97
故障大类:宽带/电视
故障细类:移动高清电视故障(专席)
携转原因:
故障时间:2025-01-16 17:00:07
魔百和单播/组播:组播
具体故障现象:机顶盒无法开机，机顶盒开关坏了，请协助处理，谢谢
客户其他诉求:
魔百和单/组播：组播</t>
  </si>
  <si>
    <t>2025-01-16 17:21:01</t>
  </si>
  <si>
    <t>2025-01-16 17:21:29</t>
  </si>
  <si>
    <t>SD-057-250116-413628-1796</t>
  </si>
  <si>
    <t>2025-01-16 11:07:04</t>
  </si>
  <si>
    <t>普通区域-奎文区-花样年华-13562626619-200M-业务受理宽带-次数0-202501160000220308</t>
  </si>
  <si>
    <t>2025-01-17 11:08:00</t>
  </si>
  <si>
    <t>202501160000220308</t>
  </si>
  <si>
    <t>202501160000220308#【已关注中国移动10086微信公众号】 宽带账号:13562626619; 联系电话：13562626619，问题类型：此工单为群障修复工单，根据群障全量闭环修复管理要求，为确保客户网络通畅，请装维人员跟进修复网络问题，谢谢！ 
 群障标题：公告。故障描述：潍坊奎文区花样年华光缆故障，预估24小时恢复，请帮忙拦截,如有需要请联系片区装维师傅扈培富15706366508主叫号码：13562626619.0;该号码仅供参考，请优先联系宽带账号。</t>
  </si>
  <si>
    <t>2025-01-16 11:37:58</t>
  </si>
  <si>
    <t>2025-01-16 11:38:23</t>
  </si>
  <si>
    <t>SD-057-250116-821476-3997</t>
  </si>
  <si>
    <t>2025-01-16 14:52:07</t>
  </si>
  <si>
    <t>普通区域-高密市-高密怡中园-15006698227-300M-宽带上网投诉-次数0-202501160000357017</t>
  </si>
  <si>
    <t>202501160000357017</t>
  </si>
  <si>
    <t>202501160000357017#宽带账号：15006698227；联系电话：15006698227宽带地址：潍坊高密市密水街道利群路高密怡中园怡中园中楼客户来电反映宽带在线无法上网老人在家，要求上门处理, 来电流水：2025011614491687620897576
客户要求四点前上门</t>
  </si>
  <si>
    <t>2025-01-16 14:54:43</t>
  </si>
  <si>
    <t>2025-01-16 14:59:06</t>
  </si>
  <si>
    <t>SD-057-250116-617084-5204</t>
  </si>
  <si>
    <t>2025-01-16 17:08:28</t>
  </si>
  <si>
    <t>普通区域-安丘市-大华名都(含名寨上筑51-59号楼)-1875369775702-200M-宽带上网投诉-次数0-20250116170713X433602239</t>
  </si>
  <si>
    <t>20250116170713X433602239</t>
  </si>
  <si>
    <t xml:space="preserve">流程受理流水号：2025011617041918753697757021133174
客户号码:1875369775702
客户姓名:韩**
投诉地市:潍坊
来话流水:2025011617010690920844376
宽带账号:1875369775702
宽带账号归属地市:潍坊
宽带账号归属区县:安丘市
故障地址:潍坊安丘市新安街道建设路大华名都(含名寨上筑51-59号楼)名寨上筑56号楼*********
联系电话:18753697757
联系人:先生
工单紧急程度:一般
是否有升级投诉倾向:否
是否重复投诉:否
是否携转意向:否
是否投诉倾向:否
是否智能网关:智能网关
当前是否在线:是
接入方式:--
端到端诊断结果:客户侧设备问题
是否质差终端:无质差信息
光功率:-21.73
故障大类:宽带
故障细类:宽带无法上网(专席)
携转原因:
故障时间:2025-01-16 16:58:43
具体故障现象:光猫灯正常但电脑手机无法上网，
客户其他诉求:
</t>
  </si>
  <si>
    <t>2025-01-16 17:25:28</t>
  </si>
  <si>
    <t>2025-01-16 17:27:58</t>
  </si>
  <si>
    <t>SD-851-249217-16480-17439</t>
  </si>
  <si>
    <t>SD-057-250116-346152-3976</t>
  </si>
  <si>
    <t>2025-01-16 14:50:12</t>
  </si>
  <si>
    <t>普通区域--null-13573610601-宽带上网投诉-次数0-202501160000358074</t>
  </si>
  <si>
    <t>2025-01-17 15:51:00</t>
  </si>
  <si>
    <t>202501160000358074</t>
  </si>
  <si>
    <t>202501160000358074#流程受理流水号：20250116144940135736106011097797
客户号码:13573610601
客户姓名:魏*
投诉地市:潍坊
来话流水:2025011614492271320898906
宽带账号:13573610601
账号归属区县:寿光-潍坊永恒电子通讯器材有限公司
联系电话:13573610601
联系人:先生/女士
宽带地址:潍坊
工单紧急程度:一般
是否投诉倾向:否
是否重复投诉:否
是否携转意向:否
是否有升级投诉倾向:否
*业务名称:业务融合开机流程宽带
投诉内容:手机号码：13573610601，【问题描述】客户已办理宽带业务，有开通单，要求装维尽快联系上门，请处理，谢谢。联系电话：13573610601，联系人：先生/女士，录音流水号：2025011614492271320898906。受理明细：531920062399999999。
在途开通单信息：536250116757694314，13573610601，2025-01-16 12:35:01，业务融合开机流程宽带，处理中，黄单扩容
是否到厅:否
业务名称:业务融合开机流程宽带
;宽带小区$[null]$</t>
  </si>
  <si>
    <t>2025-01-16 16:52:32</t>
  </si>
  <si>
    <t>SD-057-250116-821635-1802</t>
  </si>
  <si>
    <t>2025-01-16 11:07:23</t>
  </si>
  <si>
    <t>【调研】-80+银卡-普通区域-诸城市-明诚园-15966106777-1000M-业务受理宽带-次数0-202501160000219714</t>
  </si>
  <si>
    <t>202501160000219714</t>
  </si>
  <si>
    <t>202501160000219714# 宽带账号:15966106777; 联系电话：15966106777，问题类型：此工单为群障修复工单，根据群障全量闭环修复管理要求，为确保客户网络通畅，请装维人员跟进修复网络问题，谢谢！ 
 群障标题：公告。故障描述：潍坊诸城市明诚园光缆故障，预估24小时恢复，请帮忙拦截,如有需要请联系片区装维师傅李勇男15706307962主叫号码：15966106777.0;该号码仅供参考，请优先联系宽带账号。</t>
  </si>
  <si>
    <t>2025-01-16 11:31:48</t>
  </si>
  <si>
    <t>2025-01-16 11:39:32</t>
  </si>
  <si>
    <t>SD-851-280925-5908-10751</t>
  </si>
  <si>
    <t>SD-057-250116-158734-1721</t>
  </si>
  <si>
    <t>2025-01-16 11:01:46</t>
  </si>
  <si>
    <t>普通区域-诸城市-金源府邸-15763006008-300M-宽带延伸服务-次数0-202501160000213798</t>
  </si>
  <si>
    <t>202501160000213798</t>
  </si>
  <si>
    <t xml:space="preserve">202501160000213798#流程受理流水号：20250116110048157630060081044243
客户号码:15763006008
客户姓名:杨**
投诉地市:潍坊
来话流水:2025011610582567220831026
宽带账号:15763006008
宽带账号归属地市:潍坊
宽带账号归属区县:诸城市
故障地址:潍坊诸城市密州街道东武街金源府邸南区7号楼*********
联系电话:15763006008
联系人:先生/女士
工单紧急程度:一般
是否有升级投诉倾向:否
是否重复投诉:否
是否携转意向:否
是否投诉倾向:否
是否智能网关:智能网关
当前是否在线:是
接入方式:FTTH
是否质差终端:无质差信息
光功率:-21.42
故障大类:宽带/电视
故障细类:宽带延伸服务
携转原因:
故障时间:2025-01-16 10:59:28
具体故障现象:调测路由器，wifi信号频繁的掉线
</t>
  </si>
  <si>
    <t>2025-01-16 11:11:43</t>
  </si>
  <si>
    <t>2025-01-16 11:12:05</t>
  </si>
  <si>
    <t>SD-851-278761-12317-5448</t>
  </si>
  <si>
    <t>SD-057-250116-230847-5174</t>
  </si>
  <si>
    <t>2025-01-16 17:06:04</t>
  </si>
  <si>
    <t>普通区域-潍城区-大崖头自然村-15165642413-300M-业务受理宽带-次数0-202501160000460339</t>
  </si>
  <si>
    <t>202501160000460339</t>
  </si>
  <si>
    <t>202501160000460339# 宽带账号:15165642413; 联系电话：15165642413，问题类型：此工单为群障修复工单，根据群障全量闭环修复管理要求，为确保客户网络通畅，请装维人员跟进修复网络问题，谢谢！ 
 群障标题：公告。故障描述：潍坊潍城区大崖头自然村光缆故障，预估24小时恢复，请帮忙拦截,如有需要请联系片区装维师傅张翔宇15706307859主叫号码：15215364040.0;该号码仅供参考，请优先联系宽带账号。</t>
  </si>
  <si>
    <t>2025-01-16 17:32:09</t>
  </si>
  <si>
    <t>SD-057-250116-358621-5154</t>
  </si>
  <si>
    <t>2025-01-16 17:03:27</t>
  </si>
  <si>
    <t>【调研】-普通区域-寿光市-袁桥村自然村-13562659456-200M-宽带上网投诉-次数0-202501160000459771</t>
  </si>
  <si>
    <t>2025-01-17 18:04:00</t>
  </si>
  <si>
    <t>202501160000459771</t>
  </si>
  <si>
    <t xml:space="preserve">202501160000459771#流程受理流水号：20250116170150135626594561132543
客户号码:13562659456
客户姓名:王*
投诉地市:潍坊
来话流水:2025011617013566720850562
宽带账号:13562659456
宽带账号归属地市:潍坊
宽带账号归属区县:寿光市
故障地址:潍坊寿光市王高袁桥村袁桥村自然村袁桥村扩容11箱（陈丙唐外墙）*********
联系电话:13562659456
联系人:先生/女士
工单紧急程度:非常紧急
是否有升级投诉倾向:否
是否重复投诉:否
是否携转意向:否
是否投诉倾向:否
是否智能网关:智能网关
当前是否在线:否
接入方式:FTTH
端到端诊断结果:大面积故障
是否质差终端:是
光功率:无
故障大类:宽带/电视
故障细类:宽带无法上网
携转原因:
故障时间:2025-01-16 17:13:06
具体故障现象:光猫亮红灯，
客户其他诉求:
</t>
  </si>
  <si>
    <t>2025-01-16 17:26:30</t>
  </si>
  <si>
    <t>2025-01-16 17:27:55</t>
  </si>
  <si>
    <t>SD-057-250116-537618-4010</t>
  </si>
  <si>
    <t>2025-01-16 14:53:28</t>
  </si>
  <si>
    <t>【调研】-80+普通-普通区域-奎文区-金马家园-13791635369-500M-宽带上网投诉-次数0-202501160000358889</t>
  </si>
  <si>
    <t>202501160000358889</t>
  </si>
  <si>
    <t>202501160000358889#宽带账号：13791635369；宽带地址：潍坊高新高新城区金马路金马家园2号楼*；客户来电反映宽带卡顿，客户不配合排障，要求上门，请协助处理，谢谢！联系电话：18706593787；联系人：女士；来电流水：2025011614495055120805347</t>
  </si>
  <si>
    <t>2025-01-16 14:56:31</t>
  </si>
  <si>
    <t>2025-01-16 14:56:50</t>
  </si>
  <si>
    <t>SD-851-323777-3971-5387</t>
  </si>
  <si>
    <t>SD-057-250116-198357-3996</t>
  </si>
  <si>
    <t>2025-01-16 14:52:01</t>
  </si>
  <si>
    <t>普通区域-青州市-陈黍-15069621407-300M-魔百和投诉-次数0-202501160000359485</t>
  </si>
  <si>
    <t>202501160000359485</t>
  </si>
  <si>
    <t>202501160000359485#流程受理流水号：20250116145049150696214071098108
客户号码:15069621407
客户姓名:曹**
投诉地市:潍坊
来话流水:2025011614462425820857155
宽带账号:15069621407
宽带账号归属地市:潍坊
宽带账号归属区县:青州市
故障地址:潍坊青州市邵庄镇陈黍陈黍12号(曹元堂家)*********
联系电话:15069621407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故障细类:移动高清电视故障(专席)
携转原因:
故障时间:2025-01-16 14:56:29
魔百和单播/组播:组播
具体故障现象:直播黑屏
客户其他诉求:要求退还无法使用期间的宽带费用，
魔百和单/组播：单播;宽带小区$[陈黍]$</t>
  </si>
  <si>
    <t>2025-01-16 14:55:19</t>
  </si>
  <si>
    <t>2025-01-16 14:55:39</t>
  </si>
  <si>
    <t>SD-851-224511-7848-24624</t>
  </si>
  <si>
    <t>SD-057-250116-162084-4029</t>
  </si>
  <si>
    <t>2025-01-16 14:56:06</t>
  </si>
  <si>
    <t>普通区域-坊子区-潍水新村二期-19861309792-300M-宽带延伸服务-次数0-202501160000362430</t>
  </si>
  <si>
    <t>202501160000362430</t>
  </si>
  <si>
    <t xml:space="preserve">202501160000362430#流程受理流水号：20250116145426198613097921099055
客户号码:19861309792
客户姓名:代**
投诉地市:潍坊
来话流水:2025011614534972220860393
宽带账号:19861309792
宽带账号归属地市:潍坊
宽带账号归属区县:峡山区
故障地址:潍坊峡山区岞山街道作山潍水新村潍水新村二期潍水新村二期13号楼*********
联系电话:13455693648
联系人:先生
工单紧急程度:一般
是否有升级投诉倾向:否
是否重复投诉:否
是否携转意向:否
是否投诉倾向:否
是否智能网关:智能网关
当前是否在线:是
接入方式:FTTH
是否质差终端:无质差信息
光功率:-17.72
故障大类:宽带/电视
故障细类:宽带延伸服务
携转原因:
故障时间:2025-01-16 14:54:52
具体故障现象:新增加一根网线，
</t>
  </si>
  <si>
    <t>2025-01-16 14:57:57</t>
  </si>
  <si>
    <t>2025-01-16 14:59:01</t>
  </si>
  <si>
    <t>SD-057-250116-435107-1828</t>
  </si>
  <si>
    <t>2025-01-16 11:08:44</t>
  </si>
  <si>
    <t>80+银卡-普通区域-潍城区-蔡家庄小区-18369691876-1000M-宽带上网投诉-次数0-202501160000220659</t>
  </si>
  <si>
    <t>202501160000220659</t>
  </si>
  <si>
    <t>202501160000220659#流程受理流水号：20250116110753183696918761046580
客户号码:18369691876
客户姓名:周**
投诉地市:潍坊
来话流水:2025011611050844420829389
宽带账号:18369691876
宽带账号归属地市:潍坊
宽带账号归属区县:潍城区
故障地址:潍坊潍城区北关街道卧龙西街蔡家庄小区13号楼*********
联系电话:18369691876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光功率:-21.48
故障大类:宽带/电视
故障细类:网速慢/上网掉线(专席)
携转原因:
故障时间:2025-01-16 11:08:01
具体故障现象:网速慢卡顿，
客户其他诉求:设备是新换的，提速包也开了，但是还是没有解决，打开网页还是慢，请协助处理，谢谢 
;宽带小区$[蔡家庄小区]$</t>
  </si>
  <si>
    <t>2025-01-16 11:12:01</t>
  </si>
  <si>
    <t>SD-851-307481-17452-12028</t>
  </si>
  <si>
    <t>SD-057-250116-246513-4055</t>
  </si>
  <si>
    <t>2025-01-16 14:59:16</t>
  </si>
  <si>
    <t>80+银卡-普通区域-昌邑市-大望仙村-18765130328-1000M-宽带上网投诉-次数0-20250116145821X701216698</t>
  </si>
  <si>
    <t>20250116145821X701216698</t>
  </si>
  <si>
    <t xml:space="preserve">【农村网络投诉】流程受理流水号：20250116145746187651303281099924
客户号码:18765130328
客户姓名:吴**
投诉地市:潍坊
来话流水:2025011614561949220894715
宽带账号:18765130328
宽带账号归属地市:潍坊
宽带账号归属区县:昌邑市
故障地址:潍坊昌邑市北孟镇大望仙村大望仙村大望仙村6号箱滕启祥*********
联系电话:18765130328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光功率:-20.70
故障大类:宽带/电视
故障细类:网速慢/上网掉线(专席)
携转原因:
故障时间:2025-01-16 14:57:57
具体故障现象:网速慢卡顿，
客户其他诉求:
</t>
  </si>
  <si>
    <t>2025-01-16 15:01:31</t>
  </si>
  <si>
    <t>2025-01-16 15:01:52</t>
  </si>
  <si>
    <t>SD-851-264615-337-10001</t>
  </si>
  <si>
    <t>SD-057-250116-059634-2833</t>
  </si>
  <si>
    <t>2025-01-16 12:40:05</t>
  </si>
  <si>
    <t>普通区域-诸城市-谭家庄自然村-15006654650-300M-魔百和投诉-次数0-202501160000284428</t>
  </si>
  <si>
    <t>202501160000284428</t>
  </si>
  <si>
    <t>202501160000284428#流程受理流水号：20250116123940150066546501069750
客户号码:15006654650
客户姓名:王**
投诉地市:潍坊
来话流水:2025011612333722020849342
宽带账号:15006654650
宽带账号归属地市:潍坊
宽带账号归属区县:诸城市
故障地址:潍坊诸城市龙都街道谭家庄谭家庄自然村谭家庄34#箱*********
联系电话:15006654650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光功率:-21.13
故障大类:宽带/电视
故障细类:移动高清电视故障(专席)
携转原因:
故障时间:2025-01-16 12:44:42
魔百和单播/组播:组播
具体故障现象:机顶盒无法开机，
客户其他诉求:
魔百和单/组播：组播;宽带小区$[谭家庄自然村]$</t>
  </si>
  <si>
    <t>2025-01-16 12:46:41</t>
  </si>
  <si>
    <t>2025-01-16 12:47:00</t>
  </si>
  <si>
    <t>SD-057-250116-185329-2855</t>
  </si>
  <si>
    <t>2025-01-16 12:42:58</t>
  </si>
  <si>
    <t>普通区域-寿光市-郞家南邵村自然村-15866500985-300M-业务受理宽带-次数0-202501160000283848</t>
  </si>
  <si>
    <t>202501160000283848</t>
  </si>
  <si>
    <t>202501160000283848#受理号码 : 15866500985客户姓名 : 贾**号码归属地 : 潍坊寿光 － 寿光-上口网格-铁通大众直销用户品牌 : 全球通
客户来电反映宽带故障，要求上门维修，谢谢
联系人：女士 联系电话：13884812110 录音流水：2025011612402545120897367</t>
  </si>
  <si>
    <t>2025-01-16 12:50:55</t>
  </si>
  <si>
    <t>2025-01-16 12:51:39</t>
  </si>
  <si>
    <t>SD-851-235004-13203-3744</t>
  </si>
  <si>
    <t>SD-057-250116-812067-674</t>
  </si>
  <si>
    <t>2025-01-16 09:26:02</t>
  </si>
  <si>
    <t>普通区域--null-1524445217802-宽带上网投诉-次数0-202501160000130026</t>
  </si>
  <si>
    <t>202501160000130026</t>
  </si>
  <si>
    <t>202501160000130026#流程受理流水号：2025011609252815244452178021015062
客户号码:1524445217802
客户姓名:
投诉地市:潍坊
来话流水:2025011609250014620896698
宽带账号:1524445217802
账号归属区县:临朐县新宇通讯部（环宇）
联系电话:15244452178
联系人:先生/女士
宽带地址:潍坊
工单紧急程度:紧急
是否投诉倾向:否
是否重复投诉:否
是否携转意向:否
是否有升级投诉倾向:否
*业务名称:业务融合开机流程宽带
投诉内容:手机号码：1524445217802，【问题描述】客户已办理宽带业务，有开通单，要求装维尽快联系上门，请处理，谢谢。联系电话：15244452178，联系人：先生/女士，录音流水号：2025011609250014620896698。受理明细：531920062399999999。
在途开通单信息：536250113113897482，1524445217802，2025-01-13 17:47:06，业务融合开机流程宽带，处理中，装维选址
是否到厅:否
业务名称:业务融合开机流程宽带
;宽带小区$[null]$</t>
  </si>
  <si>
    <t>2025-01-16 16:08:29</t>
  </si>
  <si>
    <t>SD-057-250116-287346-2924</t>
  </si>
  <si>
    <t>2025-01-16 12:49:11</t>
  </si>
  <si>
    <t>80+普通-普通区域-寒亭区-青辰国际-13406608346-500M-宽带上网投诉-次数0-202501160000285721</t>
  </si>
  <si>
    <t>202501160000285721</t>
  </si>
  <si>
    <t xml:space="preserve">202501160000285721#宽带账号：13406608346；宽带地址：潍坊寒亭区开元街道海龙路青辰国际冷藏厂宿舍南楼；客户来电反映宽带无法使用，要求师傅上门，请协助处理，谢谢！联系电话：13406608346；联系人：女士；来电流水：2025011612461042920838229。 </t>
  </si>
  <si>
    <t>2025-01-16 12:51:53</t>
  </si>
  <si>
    <t>2025-01-16 12:52:25</t>
  </si>
  <si>
    <t>SD-851-278348-1482-10400</t>
  </si>
  <si>
    <t>SD-057-250116-015684-2895</t>
  </si>
  <si>
    <t>2025-01-16 12:46:59</t>
  </si>
  <si>
    <t>80+白金-普通区域-寒亭区-舜和西苑-18366327555-1000M-宽带上网投诉-次数0-202501160000284194</t>
  </si>
  <si>
    <t>202501160000284194</t>
  </si>
  <si>
    <t>202501160000284194#宽带账号：18366327555；宽带地址：潍坊寒亭区寒亭街道益新街舜和西苑10号楼*；客户来电反映宽带不好用，客户不配合排障，要求上门，请协助处理，谢谢！联系电话：18366327555；联系人：赵**；来电流水：2025011612404888320800090</t>
  </si>
  <si>
    <t>2025-01-16 12:57:52</t>
  </si>
  <si>
    <t>2025-01-16 12:58:07</t>
  </si>
  <si>
    <t>SD-851-314466-2055-23012</t>
  </si>
  <si>
    <t>SD-057-250116-736915-621</t>
  </si>
  <si>
    <t>2025-01-16 09:21:26</t>
  </si>
  <si>
    <t>【重投】-【调研】-80+普通-普通区域-奎文区-昌大南区-15165656633-1000M-宽带上网投诉-次数0-202501160000126716</t>
  </si>
  <si>
    <t>202501160000126716</t>
  </si>
  <si>
    <t>202501160000126716#流程受理流水号：20250116092050151656566331013722
客户号码:15165656633
客户姓名:周*
投诉地市:潍坊
来话流水:2025011609184921420814325
宽带账号:15165656633
宽带账号归属地市:潍坊
宽带账号归属区县:奎文区
故障地址:潍坊奎文区潍州路街道潍州路昌大南区29号楼
联系电话:15165656633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故障细类:网速慢
携转原因:
故障时间:2025-01-16 09:22:17
具体故障现象:网速慢卡顿，
客户其他诉求:
;宽带小区$[昌大南区]$</t>
  </si>
  <si>
    <t>2025-01-16 09:32:48</t>
  </si>
  <si>
    <t>2025-01-16 09:35:49</t>
  </si>
  <si>
    <t>SD-851-321740-1518-18317</t>
  </si>
  <si>
    <t>SD-057-250116-380156-2896</t>
  </si>
  <si>
    <t>【调研】-80+银卡-(目标)普通区域-潍城区-远东自然村-18763681870-200M-业务受理宽带-次数0-202501160000287268</t>
  </si>
  <si>
    <t>202501160000287268</t>
  </si>
  <si>
    <t>202501160000287268#【已关注中国移动10086微信公众号】 宽带账号:18763681870; 联系电话：18763681870，问题类型：此工单为群障修复工单，根据群障全量闭环修复管理要求，为确保客户网络通畅，请装维人员跟进修复网络问题，谢谢！ 
 群障标题：公告。故障描述：潍坊潍城区远东自然村光缆故障，预估24小时恢复，请帮忙拦截,如有需要请联系片区装维师傅季道宽15706307907主叫号码：18763681870.0;该号码仅供参考，请优先联系宽带账号。</t>
  </si>
  <si>
    <t>2025-01-16 12:49:41</t>
  </si>
  <si>
    <t>2025-01-16 12:49:54</t>
  </si>
  <si>
    <t>SD-057-250116-196480-2876</t>
  </si>
  <si>
    <t>2025-01-16 12:45:24</t>
  </si>
  <si>
    <t>80+普通-普通区域-诸城市-上六谷-13853696266-500M-宽带上网投诉-次数0-202501160000285910</t>
  </si>
  <si>
    <t>202501160000285910</t>
  </si>
  <si>
    <t xml:space="preserve">202501160000285910#客户来电反映宽带无法使用，线上排障不认可，要求维修人员上门维修，请尽快协助处理，谢谢
</t>
  </si>
  <si>
    <t>2025-01-16 12:51:03</t>
  </si>
  <si>
    <t>SD-851-292382-112-22224</t>
  </si>
  <si>
    <t>SD-057-250116-987430-2841</t>
  </si>
  <si>
    <t>2025-01-16 12:41:15</t>
  </si>
  <si>
    <t>普通区域-高密市-李营村自然村-15064479416-100M-宽带延伸服务-次数0-202501160000283971</t>
  </si>
  <si>
    <t>202501160000283971</t>
  </si>
  <si>
    <t xml:space="preserve">202501160000283971#流程受理流水号：20250116124049150644794161069964
客户号码:15064479416
客户姓名:郝**
投诉地市:潍坊
来话流水:2025011612342489620854870
宽带账号:15064479416
宽带账号归属地市:潍坊
宽带账号归属区县:高密市
故障地址:潍坊高密市阚家镇李家营村村委正南100米西3号箱0号楼*********
联系电话:13583618529
联系人:先生/女士
工单紧急程度:一般
是否有升级投诉倾向:否
是否重复投诉:否
是否携转意向:否
是否投诉倾向:否
是否智能网关:智能网关
当前是否在线:是
接入方式:FTTH
是否质差终端:无质差信息
光功率:-21.61
故障大类:宽带/电视
故障细类:宽带延伸服务
携转原因:
故障时间:2025-01-16 12:39:18
具体故障现象:电视无法观看 需要检查 谢谢
</t>
  </si>
  <si>
    <t>2025-01-16 12:42:51</t>
  </si>
  <si>
    <t>2025-01-16 12:43:08</t>
  </si>
  <si>
    <t>SD-057-250116-418632-2883</t>
  </si>
  <si>
    <t>2025-01-16 12:46:33</t>
  </si>
  <si>
    <t>80+银卡-普通区域-潍城区-温州购物商城-18866467776-100M-业务受理宽带-次数0-202501160000283890</t>
  </si>
  <si>
    <t>202501160000283890</t>
  </si>
  <si>
    <t>202501160000283890# 宽带账号:18866467776; 联系电话：18866467776，问题类型：此工单为群障修复工单，根据群障全量闭环修复管理要求，为确保客户网络通畅，请装维人员跟进修复网络问题，谢谢！ 
 群障标题：公告。故障描述：温州购物商城主叫号码：18866467776.0;该号码仅供参考，请优先联系宽带账号。</t>
  </si>
  <si>
    <t>2025-01-16 13:40:31</t>
  </si>
  <si>
    <t>SD-057-250116-083745-666</t>
  </si>
  <si>
    <t>2025-01-16 09:25:15</t>
  </si>
  <si>
    <t>普通区域-奎文区-翰香苑-13646466792-300M-宽带上网投诉-次数0-202501160000129550</t>
  </si>
  <si>
    <t>202501160000129550</t>
  </si>
  <si>
    <t>202501160000129550#宽带账号：13646466792；宽带地址：潍坊高新高新城区潍县中路翰香苑5号楼*********；接入方式：FTTH，当前是否在线：在线，端到端诊断结果：客户侧设备问题，是否智能网关：，客户反映电视无法观看，要求尽快处理回复联系电话：13646466792</t>
  </si>
  <si>
    <t>2025-01-16 09:28:50</t>
  </si>
  <si>
    <t>2025-01-16 09:29:11</t>
  </si>
  <si>
    <t>SD-057-250116-804613-2852</t>
  </si>
  <si>
    <t>2025-01-16 12:42:09</t>
  </si>
  <si>
    <t>【调研】-80+普通-普通区域-奎文区-浞河九号-13853600031-1000M-宽带上网投诉-次数0-202501160000283203</t>
  </si>
  <si>
    <t>202501160000283203</t>
  </si>
  <si>
    <t>202501160000283203#宽带账号：13853600031；宽带地址：潍坊高新清池街道高新二路浞河九号13号楼*；客户来电反映移动高清看不了，客户不配合线上指导，要求上门，请协助处理，谢谢！联系电话：13853600061；联系人：先生；来电流水：2025011612361227220867709</t>
  </si>
  <si>
    <t>2025-01-16 12:45:55</t>
  </si>
  <si>
    <t>2025-01-16 12:52:38</t>
  </si>
  <si>
    <t>SD-851-291753-15429-18366</t>
  </si>
  <si>
    <t>SD-057-250116-684270-662</t>
  </si>
  <si>
    <t>2025-01-16 09:24:59</t>
  </si>
  <si>
    <t>普通区域-青州市-青州市冯巩小区-15095208845-300M-宽带上网投诉-次数0-202501160000125734</t>
  </si>
  <si>
    <t>202501160000125734</t>
  </si>
  <si>
    <t>202501160000125734#宽带账号：15095208845；宽带地址：潍坊青州市王府街道玲珑山南路青州市冯巩小区2号箱扩；客户来电反映宽带慢无法使用 移动高清故障，客户不在现场，无法配合线上指导/客户不配合排障，要求上门，请协助处理，谢谢！联系电话：15095091333；联系人：女士；来电流水：2025011609221952420860592。</t>
  </si>
  <si>
    <t>2025-01-16 09:27:58</t>
  </si>
  <si>
    <t>2025-01-16 09:28:16</t>
  </si>
  <si>
    <t>SD-057-250116-948107-670</t>
  </si>
  <si>
    <t>2025-01-16 09:25:34</t>
  </si>
  <si>
    <t>普通区域-安丘市-辛家窑-13793632970-200M-宽带上网投诉-次数0-202501160000124322</t>
  </si>
  <si>
    <t>2025-01-17 10:26:00</t>
  </si>
  <si>
    <t>202501160000124322</t>
  </si>
  <si>
    <t xml:space="preserve">202501160000124322#宽带账号：13793632970；宽带地址：潍坊安丘市大城埠辛家窑村辛家窑辛家窑2号箱辛田华；客户来电反映移动高清无法观看，经查询客户侧为质差机顶盒，请协助上门更换设备并一并处理故障问题，谢谢！联系电话：13793632970；联系人：先生；来电流水：2025011609155524320876432。 
</t>
  </si>
  <si>
    <t>2025-01-16 09:28:08</t>
  </si>
  <si>
    <t>2025-01-16 09:28:28</t>
  </si>
  <si>
    <t>SD-057-250116-875904-2856</t>
  </si>
  <si>
    <t>2025-01-16 12:43:30</t>
  </si>
  <si>
    <t>普通区域-诸城市-草屋自然村-13854453287-200M-宽带上网投诉-次数0-202501160000284357</t>
  </si>
  <si>
    <t>202501160000284357</t>
  </si>
  <si>
    <t>202501160000284357#受理号码 : 13854453287客户姓名 : 钟**号码归属地 : 潍坊诸城 － 诸城-桃林-片区用户品牌 : 全球通
客户来电反映：宽带无法使用，光信号灯闪烁，按口径排障未恢复，请协助处理，谢谢！
联系电话：13854453287 联系人：先生 宽带地址：潍坊诸城市桃林镇草屋村 来电流水：2025011612405548220800847</t>
  </si>
  <si>
    <t>2025-01-16 12:46:25</t>
  </si>
  <si>
    <t>2025-01-16 12:46:45</t>
  </si>
  <si>
    <t>SD-851-314573-19582-8240</t>
  </si>
  <si>
    <t>SD-057-250116-523904-3910</t>
  </si>
  <si>
    <t>2025-01-16 14:45:22</t>
  </si>
  <si>
    <t>普通区域-昌邑市-昌邑刘家村自然村一-15169682228-300M-宽带上网投诉-次数0-202501160000355439</t>
  </si>
  <si>
    <t>202501160000355439</t>
  </si>
  <si>
    <t>202501160000355439#流程受理流水号：20250116144346151696822281096349
客户号码:15169682228
客户姓名:刘**
投诉地市:潍坊
来话流水:2025011614430087320810213
宽带账号:15169682228
宽带账号归属地市:潍坊
宽带账号归属区县:昌邑市
故障地址:潍坊昌邑市柳疃镇刘家村刘家村自然村9号箱刘坤旭*********
联系电话:15169682228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光功率:-20.45
故障大类:宽带/电视
故障细类:宽带无法上网(专席)
携转原因:
故障时间:2025-01-16 14:44:50
具体故障现象:网速慢卡顿，客户来电反映家庭·宽带信号弱，要求半小时见到人，请协助处理，谢谢要不就投诉
客户其他诉求:
;宽带小区$[昌邑刘家村自然村一]$</t>
  </si>
  <si>
    <t>2025-01-16 14:55:27</t>
  </si>
  <si>
    <t>2025-01-16 14:55:44</t>
  </si>
  <si>
    <t>SD-057-250116-429658-650</t>
  </si>
  <si>
    <t>2025-01-16 09:23:49</t>
  </si>
  <si>
    <t>普通区域-奎文区-铁路三局-15910111952-100M-宽带延伸服务-次数0-202501160000127452</t>
  </si>
  <si>
    <t>2025-01-17 09:24:00</t>
  </si>
  <si>
    <t>202501160000127452</t>
  </si>
  <si>
    <t xml:space="preserve">202501160000127452#流程受理流水号：20250116092232159101119521014205
客户号码:15910111952
客户姓名:赵**
投诉地市:潍坊
来话流水:2025011609220581820857571
宽带账号:15910111952
宽带账号归属地市:潍坊
宽带账号归属区县:奎文区
故障地址:潍坊奎文区潍洲路街道道口路铁路三局4号楼*********
联系电话:13188869555
联系人:先生/女士
工单紧急程度:一般
是否有升级投诉倾向:否
是否重复投诉:否
是否携转意向:否
是否投诉倾向:否
是否智能网关:智能网关
当前是否在线:是
接入方式:FTTH
是否质差终端:无质差信息
光功率:-18.82
故障大类:宽带/电视
故障细类:宽带延伸服务
携转原因:
故障时间:2025-01-16 09:22:10
具体故障现象:调测路由器，
</t>
  </si>
  <si>
    <t>2025-01-16 09:46:28</t>
  </si>
  <si>
    <t>2025-01-16 09:47:01</t>
  </si>
  <si>
    <t>SD-057-250116-265471-3889</t>
  </si>
  <si>
    <t>2025-01-16 14:42:18</t>
  </si>
  <si>
    <t>【调研】-普通区域-临朐县-中福泉-13964780395-300M-宽带上网投诉-次数0-202501160000349752</t>
  </si>
  <si>
    <t>202501160000349752</t>
  </si>
  <si>
    <t>202501160000349752#13964780395  客户宽带连不上，客户不在家，老人不知道什么 故障 请协助处理，谢谢  联系电话：本机 联系人：先生 流水号 2025011614394231220863674</t>
  </si>
  <si>
    <t>2025-01-16 14:47:16</t>
  </si>
  <si>
    <t>2025-01-16 14:48:06</t>
  </si>
  <si>
    <t>SD-057-250116-578320-3963</t>
  </si>
  <si>
    <t>2025-01-16 14:48:57</t>
  </si>
  <si>
    <t>普通区域-寿光市-高家-13475683132-300M-宽带上网投诉-次数0-202501160000357089</t>
  </si>
  <si>
    <t>202501160000357089</t>
  </si>
  <si>
    <t>202501160000357089#宽带账号：13475683132，宽带地址：潍坊寿光市留吕高家村高家高家村3号箱*********；客户来电表示移动高清无观看，客户不在家拒绝配合操作，要求师傅上门，请协助处理，谢谢，联系人：女士，联系号码：18754403439，来电流水：2025011614455679420850905</t>
  </si>
  <si>
    <t>2025-01-16 14:55:03</t>
  </si>
  <si>
    <t>2025-01-16 14:55:26</t>
  </si>
  <si>
    <t>SD-057-250116-765401-3920</t>
  </si>
  <si>
    <t>2025-01-16 14:46:40</t>
  </si>
  <si>
    <t>(目标)普通区域-寿光市-崔家-15266618925-1000M-业务受理宽带-次数0-202501160000354100</t>
  </si>
  <si>
    <t>202501160000354100</t>
  </si>
  <si>
    <t>202501160000354100# 宽带账号:15266618925; 联系电话：15266618925，问题类型：此工单为群障修复工单，根据群障全量闭环修复管理要求，为确保客户网络通畅，请装维人员跟进修复网络问题，谢谢！ 
 群障标题：公告。故障描述：潍坊寿光市崔家光缆故障，预估24小时恢复，请帮忙拦截,如有需要请联系片区装维师傅李志浩15706307750主叫号码：15266618925.0;该号码仅供参考，请优先联系宽带账号。</t>
  </si>
  <si>
    <t>2025-01-16 15:09:44</t>
  </si>
  <si>
    <t>SD-851-320194-8904-20777</t>
  </si>
  <si>
    <t>SD-057-250116-186270-3961</t>
  </si>
  <si>
    <t>2025-01-16 14:48:41</t>
  </si>
  <si>
    <t>普通区域-临朐县-嵩家沟-18353644449-300M-宽带上网投诉-次数0-202501160000356312</t>
  </si>
  <si>
    <t>202501160000356312</t>
  </si>
  <si>
    <t>202501160000356312#【已关注中国移动10086微信公众号】流程受理流水号：20250116144758183536444491097374
客户号码:18353644449
客户姓名:侯**
投诉地市:潍坊
来话流水:2025011614473910320874695
宽带账号:18353644449
账号归属区县:寿光新兴街营业厅
联系电话:18353644449
联系人:先生/女士
宽带地址:潍坊
工单紧急程度:一般
是否投诉倾向:否
是否重复投诉:否
是否携转意向:否
是否有升级投诉倾向:否
*业务名称:业务融合开机流程宽带+OTT
投诉内容:手机号码：18353644449，【问题描述】客户已办理宽带业务，有开通单，要求装维尽快联系上门，请处理，谢谢。联系电话：18353644449，联系人：先生/女士，录音流水号：2025011614473910320874695。受理明细：531920062399999999。
在途开通单信息：536250110430020414，18353644449，2025-01-10 15:53:55，业务融合开机流程宽带+OTT，处理中，装维选址
是否到厅:否
业务名称:业务融合开机流程宽带+OTT
;宽带小区$[嵩家沟]$</t>
  </si>
  <si>
    <t>2025-01-16 14:53:16</t>
  </si>
  <si>
    <t>2025-01-16 14:53:43</t>
  </si>
  <si>
    <t>SD-851-342961-14613-24205</t>
  </si>
  <si>
    <t>SD-057-250116-241936-613</t>
  </si>
  <si>
    <t>【调研】-80+钻石-普通区域-奎文区-梨园小区-13863652455-1000M-宽带上网投诉-次数0-202501160000124092</t>
  </si>
  <si>
    <t>202501160000124092</t>
  </si>
  <si>
    <t>202501160000124092#13863652455客户来电反映本机办理的电视无法观看，提示网络未连接，查询质差终端，客户不认可，直接要求维修人员上门维修，请尽快协助处理，谢谢 
 联系人：先生   联系电话：15064624176    流水：2025011609162168420882317</t>
  </si>
  <si>
    <t>2025-01-16 09:21:56</t>
  </si>
  <si>
    <t>2025-01-16 09:23:03</t>
  </si>
  <si>
    <t>SD-851-261329-20435-16266</t>
  </si>
  <si>
    <t>SD-057-250116-259043-2878</t>
  </si>
  <si>
    <t>2025-01-16 12:46:09</t>
  </si>
  <si>
    <t>【调研】-80+银卡-(目标)普通区域-青州市-张石岭村-13853627295-300M-宽带上网投诉-次数0-202501160000285662</t>
  </si>
  <si>
    <t>202501160000285662</t>
  </si>
  <si>
    <t xml:space="preserve">202501160000285662#宽带账号：13853627295；宽带地址：潍坊青州市谭坊镇张石岭张石岭村；客户来电反映宽带无法使用，要求师傅上门，请协助处理，谢谢！联系电话：13853627295；联系人：女士；来电流水：2025011612440946720824109 </t>
  </si>
  <si>
    <t>2025-01-16 12:51:48</t>
  </si>
  <si>
    <t>2025-01-16 12:52:15</t>
  </si>
  <si>
    <t>SD-057-250116-450873-3964</t>
  </si>
  <si>
    <t>2025-01-16 14:49:04</t>
  </si>
  <si>
    <t>【调研】-80+普通-普通区域-潍城区-大柳树沿街J-13516360798-300M-宽带上网投诉-次数0-202501160000356933</t>
  </si>
  <si>
    <t>202501160000356933</t>
  </si>
  <si>
    <t xml:space="preserve">202501160000356933#流程受理流水号：20250116144828135163607981097482
客户号码:13516360798
客户姓名:刘**
投诉地市:潍坊
来话流水:2025011614475830720879153
宽带账号:13516360798
宽带账号归属地市:潍坊
宽带账号归属区县:潍城区
故障地址:潍坊潍城区望留街道柳北村大柳树沿街J沿街4号箱吉星奇石对面胡同*********
联系电话:13516360798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故障时间:2025-01-16 14:48:47
具体故障现象:打不开网页，
客户其他诉求:客户侧为质差终端，要求上门更换终端并一并处理故障问题。
</t>
  </si>
  <si>
    <t>2025-01-16 14:51:58</t>
  </si>
  <si>
    <t>2025-01-16 14:52:16</t>
  </si>
  <si>
    <t>SD-851-244897-272-4166</t>
  </si>
  <si>
    <t>SD-057-250116-571342-686</t>
  </si>
  <si>
    <t>2025-01-16 09:26:30</t>
  </si>
  <si>
    <t>普通区域-寿光市-宋家村自然村-15165635029-300M-业务受理宽带-次数0-202501160000129458</t>
  </si>
  <si>
    <t>202501160000129458</t>
  </si>
  <si>
    <t>202501160000129458# 宽带账号:15165635029; 联系电话：15165635029，问题类型：此工单为群障修复工单，根据群障全量闭环修复管理要求，为确保客户网络通畅，请装维人员跟进修复网络问题，谢谢！ 
 群障标题：公告。故障描述：潍坊寿光市宋家村自然村光缆故障，预估24小时恢复，请帮忙拦截,如有需要请联系片区装维师傅王兵15706307817主叫号码：15165635029.0;该号码仅供参考，请优先联系宽带账号。</t>
  </si>
  <si>
    <t>2025-01-16 09:34:44</t>
  </si>
  <si>
    <t>2025-01-16 09:35:11</t>
  </si>
  <si>
    <t>SD-057-250116-148362-3915</t>
  </si>
  <si>
    <t>2025-01-16 14:46:20</t>
  </si>
  <si>
    <t>普通区域-寿光市-北冯村自然村-13792665626-500M-宽带延伸服务-次数0-202501160000355638</t>
  </si>
  <si>
    <t>202501160000355638</t>
  </si>
  <si>
    <t xml:space="preserve">202501160000355638#流程受理流水号：20250116144529137926656261096798
客户号码:13792665626
客户姓名:郭**
投诉地市:潍坊
来话流水:2025011614411864920886102
宽带账号:13792665626
宽带账号归属地市:潍坊
宽带账号归属区县:寿光市
故障地址:潍坊寿光市古城北冯村北冯村自然村北冯村西北*********
联系电话:15725631398
联系人:先生/女士
工单紧急程度:一般
是否有升级投诉倾向:否
是否重复投诉:否
是否携转意向:否
是否投诉倾向:否
是否智能网关:智能网关
当前是否在线:是
接入方式:FTTH
是否质差终端:无质差信息
光功率:-19.74
故障大类:宽带/电视
故障细类:宽带延伸服务
携转原因:
故障时间:2025-01-16 14:46:52
具体故障现象:重新布置网线，
</t>
  </si>
  <si>
    <t>2025-01-16 14:49:35</t>
  </si>
  <si>
    <t>SD-057-250116-608392-684</t>
  </si>
  <si>
    <t>2025-01-16 09:26:26</t>
  </si>
  <si>
    <t>FTTR-(目标)普通区域-寿光市-景新园二期-13616360086-1000M-业务受理宽带-次数0-202501160000129869</t>
  </si>
  <si>
    <t>202501160000129869</t>
  </si>
  <si>
    <t>202501160000129869# 宽带账号:13616360086; 联系电话：13616360086，问题类型：此工单为群障修复工单，根据群障全量闭环修复管理要求，为确保客户网络通畅，请装维人员跟进修复网络问题，谢谢！ 
 群障标题：公告。故障描述：潍坊寿光市景新园二期光缆故障，预估24小时恢复，请帮忙拦截,如有需要请联系片区装维师傅张宝庆15706307734主叫号码：13616360086.0;该号码仅供参考，请优先联系宽带账号。</t>
  </si>
  <si>
    <t>2025-01-16 09:28:46</t>
  </si>
  <si>
    <t>SD-851-279429-13261-17113</t>
  </si>
  <si>
    <t>SD-057-250116-237469-2901</t>
  </si>
  <si>
    <t>2025-01-16 12:47:06</t>
  </si>
  <si>
    <t>【调研】-普通区域-高密市-赵家官庄自然村-13953606587-1000M-宽带上网投诉-次数0-20250116124422X662516602</t>
  </si>
  <si>
    <t>20250116124422X662516602</t>
  </si>
  <si>
    <t xml:space="preserve">【农村网络投诉】流程受理流水号：20250116124232139536065871070302
客户号码:13953606587
客户姓名:赵**
投诉地市:潍坊
来话流水:2025011612415952920808419
宽带账号:13953606587
宽带账号归属地市:潍坊
宽带账号归属区县:高密市
故障地址:潍坊高密市夏庄镇赵家官庄赵家官庄自然村高密赵家官庄217号23号箱*********
联系电话:13626468626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12:43:42
具体故障现象:提示网络无法连接，
客户其他诉求:
</t>
  </si>
  <si>
    <t>2025-01-16 12:55:53</t>
  </si>
  <si>
    <t>2025-01-16 12:56:14</t>
  </si>
  <si>
    <t>SD-851-251581-1264-15144</t>
  </si>
  <si>
    <t>SD-057-250116-190538-2894</t>
  </si>
  <si>
    <t>2025-01-16 12:46:56</t>
  </si>
  <si>
    <t>80+普通-普通区域-寿光市-南范村-18754404072-200M-业务受理宽带-次数0-202501160000286313 二级督办</t>
  </si>
  <si>
    <t>202501160000286313</t>
  </si>
  <si>
    <t>202501160000286313# 宽带账号:18754404072; 联系电话：18754404072，问题类型：此工单为群障修复工单，根据群障全量闭环修复管理要求，为确保客户网络通畅，请装维人员跟进修复网络问题，谢谢！ 
 群障标题：公告。故障描述：潍坊寿光市南范村光缆故障，预估24小时恢复，请帮忙拦截,如有需要请联系片区装维师傅刘彬15706307765主叫号码：18754404072.0;该号码仅供参考，请优先联系宽带账号。</t>
  </si>
  <si>
    <t>2025-01-16 13:07:01</t>
  </si>
  <si>
    <t>2025-01-16 13:07:24</t>
  </si>
  <si>
    <t>SD-057-250116-764085-3958</t>
  </si>
  <si>
    <t>2025-01-16 14:48:16</t>
  </si>
  <si>
    <t>80+金卡-普通区域-寿光市-东赵庙-15063603603-1000M-宽带延伸服务-次数0-202501160000357378</t>
  </si>
  <si>
    <t>202501160000357378</t>
  </si>
  <si>
    <t xml:space="preserve">202501160000357378#流程受理流水号：20250116144634150636036031097044
客户号码:15063603603
客户姓名:刘*
投诉地市:潍坊
来话流水:2025011613363477720800422
宽带账号:15063603603
宽带账号归属地市:潍坊
宽带账号归属区县:寿光市
故障地址:潍坊寿光市赵庙东赵庙村东赵庙6号箱*********
联系电话:15063603603
联系人:先生
工单紧急程度:紧急
是否有升级投诉倾向:否
是否重复投诉:否
是否携转意向:否
是否投诉倾向:否
是否智能网关:智能网关
当前是否在线:否
接入方式:FTTH
是否质差终端:无质差信息
光功率:无
故障大类:宽带/电视
故障细类:宽带延伸服务
携转原因:
故障时间:2025-01-16 14:46:48
具体故障现象:客户要求更改升级光猫路由器要求装维人员尽快联系
</t>
  </si>
  <si>
    <t>2025-01-16 15:01:14</t>
  </si>
  <si>
    <t>2025-01-16 15:01:44</t>
  </si>
  <si>
    <t>SD-057-250116-735896-693</t>
  </si>
  <si>
    <t>2025-01-16 09:26:42</t>
  </si>
  <si>
    <t>普通区域-临朐县-郑家沟-15169637690-300M-宽带上网投诉-次数0-202501160000129075</t>
  </si>
  <si>
    <t>202501160000129075</t>
  </si>
  <si>
    <t>202501160000129075#15169637690客户来电反映电视无法观看 老人在家不会操作 要求师傅上门处理 谢谢
联系人 先生联系电话 本机  流水2025011609214880720853733</t>
  </si>
  <si>
    <t>2025-01-16 09:27:45</t>
  </si>
  <si>
    <t>2025-01-16 09:28:05</t>
  </si>
  <si>
    <t>SD-851-322172-23127-25671</t>
  </si>
  <si>
    <t>SD-057-250116-619475-630</t>
  </si>
  <si>
    <t>2025-01-16 09:22:17</t>
  </si>
  <si>
    <t>80+银卡-普通区域--null--宽带上网投诉-次数0-202501150000571122</t>
  </si>
  <si>
    <t>2025-01-17 10:23:00</t>
  </si>
  <si>
    <t>202501150000571122</t>
  </si>
  <si>
    <t>202501150000571122#15265660405客户来电表示移动摄像头无法连接网络，一直提示失败，请协助处理，谢谢。联系电话：15265660405联系人：女士 录音流水号： 2025011521160364720815116</t>
  </si>
  <si>
    <t>2025-01-16 16:34:20</t>
  </si>
  <si>
    <t>SD-057-250116-786192-639</t>
  </si>
  <si>
    <t>2025-01-16 09:23:21</t>
  </si>
  <si>
    <t>普通区域-安丘市-西关中心街沿街-15966078610-1000M-宽带上网投诉-次数0-202501160000127812</t>
  </si>
  <si>
    <t>2025-01-16 09:26:36</t>
  </si>
  <si>
    <t>SD-057-250116-368451-623</t>
  </si>
  <si>
    <t>2025-01-16 09:21:28</t>
  </si>
  <si>
    <t>【调研】-80+普通-(目标)普通区域-寿光市-屯西新村-13853695922-300M-宽带上网投诉-次数0-202501160000126984</t>
  </si>
  <si>
    <t>202501160000126984</t>
  </si>
  <si>
    <t>202501160000126984#流程受理流水号：20250116091814138536959221013027
客户号码:13853695922
客户姓名:孔*
投诉地市:潍坊
来话流水:2025011609163803520885704
宽带账号:13853695922
宽带账号归属地市:潍坊
宽带账号归属区县:寿光市
故障地址:潍坊寿光市洛城街道农圣街屯西新村13号楼*********
联系电话:13853695922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光功率:-22.44
故障大类:宽带/电视
故障细类:宽带无法上网(专席)
携转原因:
故障时间:2025-01-16 09:18:24
具体故障现象:网络无法连接，指示灯正常，重启光猫路由器未恢复 
客户其他诉求:
;宽带小区$[屯西新村]$</t>
  </si>
  <si>
    <t>2025-01-16 09:26:56</t>
  </si>
  <si>
    <t>2025-01-16 09:31:04</t>
  </si>
  <si>
    <t>SD-057-250116-182964-2899</t>
  </si>
  <si>
    <t>2025-01-16 12:47:02</t>
  </si>
  <si>
    <t>【调研】-80+普通-普通区域-寒亭区-元和新城-13583603327-300M-业务受理宽带-次数0-202501160000285606</t>
  </si>
  <si>
    <t>202501160000285606</t>
  </si>
  <si>
    <t>202501160000285606# 宽带账号:13583603327; 联系电话：13583603327，问题类型：此工单为群障修复工单，根据群障全量闭环修复管理要求，为确保客户网络通畅，请装维人员跟进修复网络问题，谢谢！ 
 群障标题：公告。故障描述：潍坊寒亭区元和新城光缆故障，预估24小时恢复，请帮忙拦截,如有需要请联系片区装维师傅刘兴涛15706307476主叫号码：13583603327.0;该号码仅供参考，请优先联系宽带账号。</t>
  </si>
  <si>
    <t>2025-01-16 12:48:02</t>
  </si>
  <si>
    <t>2025-01-16 12:50:16</t>
  </si>
  <si>
    <t>SD-057-250116-721365-3887</t>
  </si>
  <si>
    <t>2025-01-16 14:42:11</t>
  </si>
  <si>
    <t>80+普通-普通区域-临朐县-五井中村自然村-13455665476-200M-宽带上网投诉-次数0-202501160000350238</t>
  </si>
  <si>
    <t>202501160000350238</t>
  </si>
  <si>
    <t xml:space="preserve">202501160000350238#
 宽带账号：13455665476；宽带地址：潍坊临朐县五井镇人民政府五井东村五井东村自然村五井营业厅北4号箱（邮政局）*********；客户来电反映宽带网速慢卡顿，经查询客户侧为质差终端，请协助上门更换终端并一并处理故障问题，谢谢！联系电话：15064647111；联系人：孙**；来电流水：2025011614382262420845538。
</t>
  </si>
  <si>
    <t>2025-01-16 15:05:04</t>
  </si>
  <si>
    <t>2025-01-16 15:06:55</t>
  </si>
  <si>
    <t>SD-057-250116-853941-3886</t>
  </si>
  <si>
    <t>普通区域-青州市-佳华·香墅-15376681638-300M-宽带上网投诉-次数0-202501160000351591</t>
  </si>
  <si>
    <t>202501160000351591</t>
  </si>
  <si>
    <t>202501160000351591#15376681638客户来电反映宽带无法使用，线上正常排障，客户表示不会操作要求维修人员上门维修，请尽快协助处理，谢谢  联系人：女士， 联系电话：18653649202来电流水:2025011614385361920852612</t>
  </si>
  <si>
    <t>2025-01-16 14:46:15</t>
  </si>
  <si>
    <t>2025-01-16 14:46:30</t>
  </si>
  <si>
    <t>SD-057-250116-437120-685</t>
  </si>
  <si>
    <t>80+普通-普通区域-潍城区-龙熙园-18706561200-100M-宽带上网投诉-次数0-202501160000129756</t>
  </si>
  <si>
    <t>202501160000129756</t>
  </si>
  <si>
    <t>202501160000129756#流程受理流水号：20250116092436187065612001014808
客户号码:18706561200
客户姓名:朱**
投诉地市:潍坊
来话流水:2025011609230357120870324
宽带账号:18706561200
宽带账号归属地市:潍坊
宽带账号归属区县:潍城区
故障地址:潍坊潍城区城关街道福寿西街龙熙园南门
联系电话:18706561200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09:24:41
具体故障现象:电源灯不亮
客户其他诉求:
;宽带小区$[龙熙园]$</t>
  </si>
  <si>
    <t>2025-01-16 09:41:52</t>
  </si>
  <si>
    <t>2025-01-16 09:42:53</t>
  </si>
  <si>
    <t>SD-057-250116-780165-712</t>
  </si>
  <si>
    <t>2025-01-16 09:28:31</t>
  </si>
  <si>
    <t>【调研】-80+金卡-普通区域-诸城市-龙都现代城-13964643817-1000M-宽带上网投诉-次数0-202501160000128486</t>
  </si>
  <si>
    <t>202501160000128486</t>
  </si>
  <si>
    <t>202501160000128486#宽带账号：13964643817；宽带地址：潍坊诸城市龙都街道人民路龙都现代城42号楼（高层）*********；客户来电反映宽带不好用 ，要求师傅上门，请协助处理，谢谢！联系电话：18369688305；联系人：；来电流水：。 2025011609213198520849938</t>
  </si>
  <si>
    <t>2025-01-16 09:33:05</t>
  </si>
  <si>
    <t>2025-01-16 09:37:28</t>
  </si>
  <si>
    <t>SD-851-288734-21187-16139</t>
  </si>
  <si>
    <t>SD-057-250116-980457-6272</t>
  </si>
  <si>
    <t>2025-01-16 19:00:52</t>
  </si>
  <si>
    <t>80+普通-普通区域-诸城市-水岸花城-15910119671-200M-宽带延伸服务-次数0-202501160000529254</t>
  </si>
  <si>
    <t>202501160000529254</t>
  </si>
  <si>
    <t xml:space="preserve">202501160000529254#流程受理流水号：20250116185853159101196711156758
客户号码:15910119671
客户姓名:郑**
投诉地市:潍坊
来话流水:2025011618474307620877754
宽带账号:15910119671
宽带账号归属地市:潍坊
宽带账号归属区县:诸城市
故障地址:潍坊诸城市昌城镇昌城沿街水岸花城
联系电话:15910119671
联系人:女士
工单紧急程度:一般
是否有升级投诉倾向:否
是否重复投诉:否
是否携转意向:否
是否投诉倾向:否
是否智能网关:智能网关
当前是否在线:是
接入方式:FTTH
是否质差终端:无质差信息
光功率:-15.80
故障大类:宽带/电视
故障细类:宽带延伸服务
携转原因:
故障时间:2025-01-16 19:04:15
具体故障现象:修改宽带上网密码
</t>
  </si>
  <si>
    <t>2025-01-16 19:04:59</t>
  </si>
  <si>
    <t>2025-01-16 19:05:23</t>
  </si>
  <si>
    <t>SD-057-250116-345196-6324</t>
  </si>
  <si>
    <t>2025-01-16 19:07:48</t>
  </si>
  <si>
    <t>80+金卡-(目标)普通区域-奎文区-上河园小区-13791665130-300M-宽带上网投诉-次数0-202501160000529958</t>
  </si>
  <si>
    <t>202501160000529958</t>
  </si>
  <si>
    <t>202501160000529958#宽带账号：13791665130  宽带地址：潍坊奎文区北苑街道则尔庄上河园小区13号楼*********  客户来电反映移动高清无法观看，客户配合未解决，要求上门，请协助处理，谢谢！联系电话：本机；联系人：先生   ；来电流水：2025011619000762220853710</t>
  </si>
  <si>
    <t>2025-01-16 19:10:42</t>
  </si>
  <si>
    <t>2025-01-16 19:11:00</t>
  </si>
  <si>
    <t>SD-851-248009-12410-18162</t>
  </si>
  <si>
    <t>SD-057-250116-683104-5096</t>
  </si>
  <si>
    <t>2025-01-16 16:56:10</t>
  </si>
  <si>
    <t>【调研】-80+普通-普通区域-昌邑市-大南孟自然村-15965067947-1000M-宽带上网投诉-次数0-20250116165401X641429620</t>
  </si>
  <si>
    <t>20250116165401X641429620</t>
  </si>
  <si>
    <t xml:space="preserve">【农村网络投诉】流程受理流水号：20250116165323159650679471130340
客户号码:15965067947
客户姓名:吴**
投诉地市:潍坊
来话流水:2025011616530957620838570
宽带账号:15965067947
宽带账号归属地市:潍坊
宽带账号归属区县:昌邑市
故障地址:潍坊昌邑市北孟镇大南孟村大南孟自然村25号箱刘敬敏*********
联系电话:15965067947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故障细类:宽带无法上网
携转原因:
故障时间:2025-01-16 16:53:34
具体故障现象:光猫亮红灯，
客户其他诉求:
</t>
  </si>
  <si>
    <t>2025-01-16 16:58:42</t>
  </si>
  <si>
    <t>2025-01-16 16:59:10</t>
  </si>
  <si>
    <t>SD-851-322171-11413-10129</t>
  </si>
  <si>
    <t>SD-057-250116-561742-5113</t>
  </si>
  <si>
    <t>2025-01-16 16:58:29</t>
  </si>
  <si>
    <t>普通区域-寿光市-王望商业街厚覆盖-18453607271-300M-宽带延伸服务-次数0-202501160000453779</t>
  </si>
  <si>
    <t>2025-01-17 16:59:00</t>
  </si>
  <si>
    <t>202501160000453779</t>
  </si>
  <si>
    <t xml:space="preserve">202501160000453779#流程受理流水号：20250116165743184536072711131463
客户号码:18453607271
客户姓名:韩**
投诉地市:潍坊
来话流水:2025011616565769920889435
宽带账号:18453607271
宽带账号归属地市:潍坊
宽带账号归属区县:寿光市
故障地址:潍坊寿光市王望王望镇区王望商业街厚覆盖厚覆盖4#箱手机专卖*********
联系电话:18453607271
联系人:先生/女士
工单紧急程度:一般
是否有升级投诉倾向:否
是否重复投诉:否
是否携转意向:否
是否投诉倾向:否
工单内容:
</t>
  </si>
  <si>
    <t>2025-01-16 17:02:11</t>
  </si>
  <si>
    <t>2025-01-16 17:04:25</t>
  </si>
  <si>
    <t>SD-851-286966-8597-11510</t>
  </si>
  <si>
    <t>SD-057-250116-825703-5108</t>
  </si>
  <si>
    <t>2025-01-16 16:56:49</t>
  </si>
  <si>
    <t>80+银卡-普通区域-安丘市-东营村自然村-15863254120-1000M-宽带上网投诉-次数0-202501160000454345</t>
  </si>
  <si>
    <t>202501160000454345</t>
  </si>
  <si>
    <t xml:space="preserve">202501160000454345#【已关注中国移动10086微信公众号】流程受理流水号：20250116165613158632541201131035
客户号码:15863254120
客户姓名:王**
投诉地市:潍坊
来话流水:2025011616550870420865191
宽带账号:15863254120
宽带账号归属地市:潍坊
宽带账号归属区县:安丘市
故障地址:潍坊安丘市景芝镇东营村东营村自然村东营村18号箱村东南张产勋*********
联系电话:15863254120
联系人:先生
工单紧急程度:一般
是否有升级投诉倾向:否
是否重复投诉:否
是否携转意向:否
是否投诉倾向:否
是否智能网关:智能网关
当前是否在线:是
接入方式:FTTH
端到端诊断结果:客户侧设备问题
是否质差终端:是
光功率:-21.30
故障大类:宽带/电视
故障细类:移动高清电视故障
携转原因:
故障时间:2025-01-16 16:56:21
魔百和单播/组播:组播
具体故障现象:机顶盒无法开机，
客户其他诉求:客户侧为质差终端，要求上门更换终端并一并处理故障问题。
</t>
  </si>
  <si>
    <t>2025-01-16 17:02:46</t>
  </si>
  <si>
    <t>2025-01-16 17:05:48</t>
  </si>
  <si>
    <t>SD-851-292272-9639-8160</t>
  </si>
  <si>
    <t>SD-057-250116-786109-5091</t>
  </si>
  <si>
    <t>2025-01-16 16:56:03</t>
  </si>
  <si>
    <t>【调研】-普通区域-临朐县-河崖村-15265663588-200M-业务受理宽带-次数0-202501160000454007</t>
  </si>
  <si>
    <t>2025-01-17 16:57:00</t>
  </si>
  <si>
    <t>202501160000454007</t>
  </si>
  <si>
    <t>202501160000454007# 宽带账号:15265663588; 联系电话：15265663588，问题类型：此工单为群障修复工单，根据群障全量闭环修复管理要求，为确保客户网络通畅，请装维人员跟进修复网络问题，谢谢！ 
 群障标题：公告。故障描述：河崖村主叫号码：15265663588.0;该号码仅供参考，请优先联系宽带账号。</t>
  </si>
  <si>
    <t>2025-01-16 16:58:40</t>
  </si>
  <si>
    <t>2025-01-16 16:59:18</t>
  </si>
  <si>
    <t>SD-057-250116-952041-5107</t>
  </si>
  <si>
    <t>2025-01-16 16:56:48</t>
  </si>
  <si>
    <t>【调研】-普通区域-奎文区-辛庄小区-13563606082-1000M-宽带上网投诉-次数0-202501160000454217</t>
  </si>
  <si>
    <t>202501160000454217</t>
  </si>
  <si>
    <t xml:space="preserve">202501160000454217#流程受理流水号：20250116165555135636060821130953
客户号码:13563606082
客户姓名:徐*
投诉地市:潍坊
来话流水:2025011616554359020873179
宽带账号:13563606082
宽带账号归属地市:潍坊
宽带账号归属区县:高新
故障地址:潍坊高新高新城区福寿街辛庄小区13号楼*********
联系电话:13563606082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光功率:-23.37
故障大类:宽带/电视
故障细类:宽带网速慢/卡顿
携转原因:
故障时间:2025-01-16 16:56:17
具体故障现象:网速慢卡顿，
客户其他诉求:客户侧为质差终端，要求上门更换终端并一并处理故障问题。
</t>
  </si>
  <si>
    <t>2025-01-16 17:01:57</t>
  </si>
  <si>
    <t>2025-01-16 17:02:14</t>
  </si>
  <si>
    <t>SD-057-250116-367509-5101</t>
  </si>
  <si>
    <t>2025-01-16 16:56:22</t>
  </si>
  <si>
    <t>普通区域-诸城市-草屋自然村-18754485868-100M-业务受理宽带-次数0-202501160000454016</t>
  </si>
  <si>
    <t>202501160000454016</t>
  </si>
  <si>
    <t>202501160000454016# 宽带账号:18754485868; 联系电话：18754485868，问题类型：此工单为群障修复工单，根据群障全量闭环修复管理要求，为确保客户网络通畅，请装维人员跟进修复网络问题，谢谢！ 
 群障标题：公告。故障描述：潍坊诸城市草屋自然村主缆故障，预估24小时恢复，请帮忙拦截。主叫号码：15095150171.0;该号码仅供参考，请优先联系宽带账号。</t>
  </si>
  <si>
    <t>2025-01-16 16:59:04</t>
  </si>
  <si>
    <t>2025-01-16 16:59:26</t>
  </si>
  <si>
    <t>SD-057-250116-267914-6326</t>
  </si>
  <si>
    <t>2025-01-16 19:08:02</t>
  </si>
  <si>
    <t>80+普通-普通区域-高密市-夏庄朱家-17861231331-500M-宽带上网投诉-次数0-20250116190513X513554848</t>
  </si>
  <si>
    <t>20250116190513X513554848</t>
  </si>
  <si>
    <t xml:space="preserve">流程受理流水号：20250116190444178612313311157677
客户号码:17861231331
客户姓名:朱**
投诉地市:潍坊
来话流水:2025011619032247620873066
宽带账号:17861231331
宽带账号归属地市:潍坊
宽带账号归属区县:高密市
故障地址:潍坊高密市疏港物流园夏庄朱家夏庄朱家潍坊高密市疏港物流园夏庄朱家西北3号箱*********
联系电话:17861231331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光功率:-20.22
故障大类:宽带/
故障细类:网速慢/上网掉线(专席)
携转原因:
故障时间:2025-01-16 19:10:20
具体故障现象:网速慢卡顿，
客户其他诉求:
</t>
  </si>
  <si>
    <t>2025-01-16 19:23:47</t>
  </si>
  <si>
    <t>2025-01-16 19:24:22</t>
  </si>
  <si>
    <t>SD-851-317786-5215-5286</t>
  </si>
  <si>
    <t>SD-057-250116-089541-6291</t>
  </si>
  <si>
    <t>2025-01-16 19:04:15</t>
  </si>
  <si>
    <t>普通区域-高密市-惠达公寓-15866507504-200M-宽带上网投诉-次数0-202501160000528034</t>
  </si>
  <si>
    <t>202501160000528034</t>
  </si>
  <si>
    <t xml:space="preserve">202501160000528034#宽带账号：15866507504；宽带地址：潍坊高密市姜庄镇梁家村惠达公寓高密惠达公寓22号；客户来电反映宽带无法上网，客户不在现场，无法配合线上指导，要求师傅上门，请协助处理，谢谢！联系电话：15866507504；联系人：女士；来电流水：2025011619010974420859936。 
</t>
  </si>
  <si>
    <t>2025-01-16 19:07:24</t>
  </si>
  <si>
    <t>2025-01-16 19:07:44</t>
  </si>
  <si>
    <t>SD-057-250116-675914-5104</t>
  </si>
  <si>
    <t>2025-01-16 16:56:25</t>
  </si>
  <si>
    <t>普通区域-潍城区-润扬新城二期-18764667320-200M-业务受理宽带-次数0-202501160000453430</t>
  </si>
  <si>
    <t>202501160000453430</t>
  </si>
  <si>
    <t>202501160000453430# 宽带账号:18764667320; 联系电话：18764667320，问题类型：此工单为群障修复工单，根据群障全量闭环修复管理要求，为确保客户网络通畅，请装维人员跟进修复网络问题，谢谢！ 
 群障标题：公告。故障描述：润扬新城二期主叫号码：18764667320.0;该号码仅供参考，请优先联系宽带账号。</t>
  </si>
  <si>
    <t>2025-01-16 17:34:34</t>
  </si>
  <si>
    <t>2025-01-16 17:34:52</t>
  </si>
  <si>
    <t>SD-057-250116-714586-5084</t>
  </si>
  <si>
    <t>2025-01-16 16:55:50</t>
  </si>
  <si>
    <t>【调研】-普通区域-奎文区-【潍柴】潍柴东区-15063439238-300M-宽带上网投诉-次数0-202501160000453812</t>
  </si>
  <si>
    <t>2025-01-17 17:56:00</t>
  </si>
  <si>
    <t>202501160000453812</t>
  </si>
  <si>
    <t xml:space="preserve">202501160000453812#流程受理流水号：20250116165515150634392381130790
客户号码:15063439238
客户姓名:高**
投诉地市:潍坊
来话流水:2025011616544462520859804
宽带账号:15063439238
宽带账号归属地市:潍坊
宽带账号归属区县:奎文区
故障地址:潍坊奎文区潍州路街道民生街【潍柴】潍柴东区1路8号楼*********
联系电话:15063439238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故障时间:2025-01-16 16:55:38
具体故障现象:打不开网页，
客户其他诉求:客户侧为质差终端，要求上门更换终端并一并处理故障问题。
</t>
  </si>
  <si>
    <t>2025-01-16 17:08:07</t>
  </si>
  <si>
    <t>2025-01-16 17:08:51</t>
  </si>
  <si>
    <t>SD-852-305782-935-8209</t>
  </si>
  <si>
    <t>SD-057-250116-381265-6305</t>
  </si>
  <si>
    <t>2025-01-16 19:05:44</t>
  </si>
  <si>
    <t>普通区域-安丘市-周家沙埠村自然村-13026559833-200M-宽带延伸服务-次数0-202501160000530872</t>
  </si>
  <si>
    <t>202501160000530872</t>
  </si>
  <si>
    <t xml:space="preserve">202501160000530872#流程受理流水号：20250116190436130265598331157665
客户号码:13026559833
客户姓名:马**
投诉地市:潍坊
来话流水:2025011619033372220874140
宽带账号:13026559833
宽带账号归属地市:潍坊
宽带账号归属区县:安丘市
故障地址:潍坊安丘市贾戈街道周家沙埠村周家沙埠村自然村周家沙埠村3号箱村东南周海伟*********
联系电话:13026559833
联系人:先生/女士
工单紧急程度:一般
是否有升级投诉倾向:否
是否重复投诉:否
是否携转意向:否
是否投诉倾向:否
是否智能网关:智能网关
当前是否在线:是
接入方式:FTTH
是否质差终端:无质差信息
光功率:-20.08
故障大类:宽带/电视
故障细类:宽带延伸服务
携转原因:
故障时间:2025-01-16 19:02:19
具体故障现象:调测路由器，
</t>
  </si>
  <si>
    <t>2025-01-16 19:13:43</t>
  </si>
  <si>
    <t>2025-01-16 19:15:17</t>
  </si>
  <si>
    <t>SD-851-283703-6730-6981</t>
  </si>
  <si>
    <t>SD-057-250116-908743-5111</t>
  </si>
  <si>
    <t>2025-01-16 16:57:53</t>
  </si>
  <si>
    <t>普通区域-青州市-巨弥村-18363678013-300M-宽带延伸服务-次数0-202501160000453575</t>
  </si>
  <si>
    <t>2025-01-17 16:58:00</t>
  </si>
  <si>
    <t>202501160000453575</t>
  </si>
  <si>
    <t xml:space="preserve">202501160000453575#【已关注中国移动10086微信公众号】流程受理流水号：20250116165718183636780131131339
客户号码:18363678013
客户姓名:孟**
投诉地市:潍坊
来话流水:2025011616475626220867450
宽带账号:18363678013
宽带账号归属地市:潍坊
宽带账号归属区县:青州市
故障地址:潍坊青州市黄楼街道巨弥村巨弥村扩容k2号箱（王东升）*********
联系电话:18363678013
联系人:先生/女士
工单紧急程度:一般
是否有升级投诉倾向:否
是否重复投诉:否
是否携转意向:否
是否投诉倾向:否
是否智能网关:智能网关
当前是否在线:是
接入方式:FTTH
是否质差终端:无质差信息
光功率:-17.64
故障大类:宽带/电视
故障细类:宽带延伸服务
携转原因:
故障时间:2025-01-16 17:00:52
具体故障现象:网口不亮灯
</t>
  </si>
  <si>
    <t>2025-01-16 17:00:30</t>
  </si>
  <si>
    <t>2025-01-16 17:01:15</t>
  </si>
  <si>
    <t>SD-851-279042-7882-18386</t>
  </si>
  <si>
    <t>SD-057-250116-418705-6335</t>
  </si>
  <si>
    <t>2025-01-16 19:08:14</t>
  </si>
  <si>
    <t>【重投】-【调研】-80+银卡-普通区域-潍城区-中华茶博城J-15153689889-100M-宽带上网投诉-次数0-20250116190631X591019203</t>
  </si>
  <si>
    <t>20250116190631X591019203</t>
  </si>
  <si>
    <t xml:space="preserve">流程受理流水号：20250116190425151536898891157642
客户号码:15153689889
客户姓名:陈**
投诉地市:潍坊
来话流水:2025011619041215720877921
宽带账号:15153689889
宽带账号归属地市:潍坊
宽带账号归属区县:潍城区
故障地址:潍坊潍城区南关街道青年路中华茶博城J7区*********
联系电话:15153689889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19:04:32
具体故障现象:光猫灯正常但电脑手机无法上网，
客户其他诉求:宽带无发上网
</t>
  </si>
  <si>
    <t>2025-01-16 19:13:19</t>
  </si>
  <si>
    <t>2025-01-16 19:13:39</t>
  </si>
  <si>
    <t>SD-057-250116-678914-6323</t>
  </si>
  <si>
    <t>2025-01-16 19:07:41</t>
  </si>
  <si>
    <t>80+金卡-普通区域-高密市-高密东方名都-17861213633-1000M-宽带上网投诉-次数0-202501160000530401</t>
  </si>
  <si>
    <t>202501160000530401</t>
  </si>
  <si>
    <t>202501160000530401#宽带账号：17861213633；联系电话：17861213633宽带地址：潍坊高密市朝阳街道凤凰大街东方名都高密东方名都13号楼；客户来电反映网络未连接，线上指导无法配合操作，要求上门处理, 来电流水：2025011618594178720851204</t>
  </si>
  <si>
    <t>2025-01-16 19:22:56</t>
  </si>
  <si>
    <t>2025-01-16 19:23:26</t>
  </si>
  <si>
    <t>SD-057-250116-293081-3558</t>
  </si>
  <si>
    <t>2025-01-16 14:02:01</t>
  </si>
  <si>
    <t>80+银卡-普通区域-青州市-洋溪花林-13853606874-1000M-宽带上网投诉-次数0-20250116135919X159835252</t>
  </si>
  <si>
    <t>20250116135919X159835252</t>
  </si>
  <si>
    <t xml:space="preserve">流程受理流水号：20250116135800138536068741085031
客户号码:13853606874
客户姓名:刘**
投诉地市:潍坊
来话流水:2025011613570993020814178
宽带账号:13853606874
宽带账号归属地市:潍坊
宽带账号归属区县:青州市
故障地址:潍坊青州市益都街道旗城路洋溪花林23号楼*********
联系电话:13853606874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光功率:-32.21
故障大类:宽带/电视
故障细类:网速慢/上网掉线(专席)
携转原因:
故障时间:2025-01-16 13:57:52
具体故障现象:家庭WiFi信号弱，
客户其他诉求:
</t>
  </si>
  <si>
    <t>2025-01-16 14:04:46</t>
  </si>
  <si>
    <t>2025-01-16 14:05:17</t>
  </si>
  <si>
    <t>SD-057-250116-846072-3553</t>
  </si>
  <si>
    <t>2025-01-16 14:01:40</t>
  </si>
  <si>
    <t>【调研】-80+银卡-普通区域-奎文区-宏伟南区-13905369520-100M-宽带上网投诉-次数0-202501160000324274</t>
  </si>
  <si>
    <t>2025-01-17 15:02:00</t>
  </si>
  <si>
    <t>202501160000324274</t>
  </si>
  <si>
    <t xml:space="preserve">202501160000324274#流程受理流水号：20250116135953139053695201085513
客户号码:13905369520
客户姓名:张**
投诉地市:潍坊
来话流水:2025011613591130220836388
宽带账号:13905369520
宽带账号归属地市:潍坊
宽带账号归属区县:奎文区
故障地址:潍坊奎文区潍州路街道环湖路宏伟南区18号楼*********
联系电话:13905369520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故障时间:2025-01-16 14:00:04
魔百和单播/组播:单播
具体故障现象:点播和直播观看都出现卡顿缓冲，
客户其他诉求:客户侧为质差终端，要求上门更换终端并一并处理故障问题。
</t>
  </si>
  <si>
    <t>2025-01-16 14:15:30</t>
  </si>
  <si>
    <t>2025-01-16 14:16:07</t>
  </si>
  <si>
    <t>SD-057-250116-806342-3612</t>
  </si>
  <si>
    <t>2025-01-16 14:08:06</t>
  </si>
  <si>
    <t>普通区域-临朐县-初家庄自然村-18364632120-300M-宽带上网投诉-次数0-20250116140633X593523206</t>
  </si>
  <si>
    <t>20250116140633X593523206</t>
  </si>
  <si>
    <t xml:space="preserve">【农村网络投诉】流程受理流水号：20250116140549183646321201087030
客户号码:18364632120
客户姓名:魏**
投诉地市:潍坊
来话流水:2025011614042269720898415
宽带账号:18364632120
宽带账号归属地市:潍坊
宽带账号归属区县:临朐县
故障地址:潍坊临朐县东城街道初家庄初家庄自然村初家庄（扩容）12号箱高正军（外墙）*********
联系电话:13053682814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光功率:-14.49
故障大类:宽带/电视
故障细类:宽带无法上网
携转原因:
故障时间:2025-01-16 14:06:11
具体故障现象:光猫亮红灯，
客户其他诉求:
</t>
  </si>
  <si>
    <t>2025-01-16 14:10:12</t>
  </si>
  <si>
    <t>2025-01-16 14:10:39</t>
  </si>
  <si>
    <t>SD-057-250116-387291-3578</t>
  </si>
  <si>
    <t>2025-01-16 14:05:25</t>
  </si>
  <si>
    <t>80+普通-普通区域-寿光市-中南世纪星城B7B8号楼-15006627411-200M-宽带上网投诉-次数0-20250116140334X414594795</t>
  </si>
  <si>
    <t>2025-01-17 15:06:00</t>
  </si>
  <si>
    <t>20250116140334X414594795</t>
  </si>
  <si>
    <t xml:space="preserve">流程受理流水号：20250116140202150066274111086064
客户号码:15006627411
客户姓名:李**
投诉地市:潍坊
来话流水:2025011614004655920854303
宽带账号:15006627411
宽带账号归属地市:潍坊
宽带账号归属区县:寿光市
故障地址:潍坊寿光市洛城街道洛兴街中南世纪星城B8号楼2单元1801
联系电话:15006627411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光功率:-15.86
故障大类:宽带/电视
故障细类:网速慢/上网掉线(专席)
携转原因:
故障时间:2025-01-16 14:07:01
具体故障现象:网速慢卡顿，
客户其他诉求:
</t>
  </si>
  <si>
    <t>2025-01-16 14:06:22</t>
  </si>
  <si>
    <t>2025-01-16 14:06:40</t>
  </si>
  <si>
    <t>SD-851-317492-13095-10101</t>
  </si>
  <si>
    <t>SD-057-250116-514978-888</t>
  </si>
  <si>
    <t>2025-01-16 09:45:36</t>
  </si>
  <si>
    <t>普通区域-寿光市-南范村-15266367156-300M-宽带上网投诉-次数0-202501160000145639</t>
  </si>
  <si>
    <t>202501160000145639</t>
  </si>
  <si>
    <t>202501160000145639#流程受理流水号：20250116094504152663671561020782
客户号码:15266367156
客户姓名:张**
投诉地市:潍坊
来话流水:2025011609405770420814300
宽带账号:15266367156
宽带账号归属地市:潍坊
宽带账号归属区县:寿光市
故障地址:潍坊寿光市洛城街道南范村南范村扩容23号箱*********
联系电话:19846978063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故障时间:2025-01-16 09:45:16
具体故障现象:打不开网页，
客户其他诉求:请尽快处理，谢谢
;宽带小区$[南范村]$</t>
  </si>
  <si>
    <t>2025-01-16 09:49:30</t>
  </si>
  <si>
    <t>2025-01-16 09:49:46</t>
  </si>
  <si>
    <t>2025-01-16 09:48:54</t>
  </si>
  <si>
    <t>80+银卡-普通区域-寿光市-寿光潘家村自然村-13864636360-300M-宽带上网投诉-次数0-202501160000146310 一级督办</t>
  </si>
  <si>
    <t>202501160000146310</t>
  </si>
  <si>
    <t>2025-01-16 09:53:59</t>
  </si>
  <si>
    <t>2025-01-16 09:54:30</t>
  </si>
  <si>
    <t>SD-057-250116-368947-907</t>
  </si>
  <si>
    <t>2025-01-16 09:46:39</t>
  </si>
  <si>
    <t>普通区域-奎文区-锦绣苑-13780846415-300M-魔百和投诉-次数0-202501150000537691</t>
  </si>
  <si>
    <t>202501150000537691</t>
  </si>
  <si>
    <t>202501150000537691#流程受理流水号：20250115192510137808464151148884
客户号码:13780846415
客户姓名:都**
投诉地市:潍坊
来话流水:2025011519201069220807120
宽带账号:13780846415
宽带账号归属地市:潍坊
宽带账号归属区县:高新
故障地址:潍坊高新高新城区宝通街书香铭郡17号楼*********
联系电话:13780846415
联系人:先生/女士
工单紧急程度:一般
是否有升级投诉倾向:否
是否重复投诉:否
是否携转意向:否
是否投诉倾向:否
携转原因:
提单模板:客户来电反映观看移动高清电视时，【所有】无法观看或回看，客户不认可，请协助处理，谢谢。
客户来电反映电视屏幕出现亲情网广告，关机重启试过无法关闭
;宽带小区$[锦绣苑]$</t>
  </si>
  <si>
    <t>2025-01-16 09:49:58</t>
  </si>
  <si>
    <t>2025-01-16 09:58:10</t>
  </si>
  <si>
    <t>SD-057-250116-469317-909</t>
  </si>
  <si>
    <t>【调研】-80+银卡-普通区域-奎文区-黄家花园-13626460911-500M-业务受理宽带-次数0-202501160000147573</t>
  </si>
  <si>
    <t>202501160000147573</t>
  </si>
  <si>
    <t xml:space="preserve">202501160000147573#受理号码 : 13626460911客户姓名 : 闫*号码归属地 : 潍坊奎文 － 奎文城区-山东鸿基电子有限公司佳乐家卖场用户品牌 : 全球通
客户来电称家里宽带不能用，光猫亮红灯，要求报修，潍坊奎文区潍州路街道潍州路黄家花园1号楼，请处理，谢谢
联系人:男士 联系电话:13626460911 通话流水:2025011609440265920857151
</t>
  </si>
  <si>
    <t>2025-01-16 10:13:18</t>
  </si>
  <si>
    <t>2025-01-16 10:13:38</t>
  </si>
  <si>
    <t>SD-057-250116-364520-850</t>
  </si>
  <si>
    <t>2025-01-16 09:42:38</t>
  </si>
  <si>
    <t>80+银卡-普通区域-高密市-北大绿洲-13780811802-200M-宽带上网投诉-次数0-202501160000143349</t>
  </si>
  <si>
    <t>2025-01-17 10:43:00</t>
  </si>
  <si>
    <t>202501160000143349</t>
  </si>
  <si>
    <t>202501160000143349#宽带账号：13780811802；宽带地址：潍坊高密市醴泉街道旗台路北大绿洲26号楼；客户来电反映宽带上网慢，客户不配合排障，要求上门，请协助处理，谢谢！联系电话：13953643022；联系人：先生；来电流水：2025011609374871620870600</t>
  </si>
  <si>
    <t>2025-01-16 09:49:12</t>
  </si>
  <si>
    <t>2025-01-16 09:51:27</t>
  </si>
  <si>
    <t>2025-01-16 09:46:21</t>
  </si>
  <si>
    <t>【调研】-80+普通-普通区域-寿光市-寿光李家村自然村三-15069678188-1000M-业务受理宽带-次数0-202501160000148007 一级督办</t>
  </si>
  <si>
    <t>202501160000148007</t>
  </si>
  <si>
    <t>2025-01-16 09:48:42</t>
  </si>
  <si>
    <t>2025-01-16 09:49:57</t>
  </si>
  <si>
    <t>SD-851-266580-6199-25331</t>
  </si>
  <si>
    <t>SD-057-250116-014352-854</t>
  </si>
  <si>
    <t>2025-01-16 09:42:49</t>
  </si>
  <si>
    <t>【调研】-80+普通-普通区域-潍城区-潍坊机床城（小微）-13964712268-10M-宽带上网投诉-次数0-202501160000144266</t>
  </si>
  <si>
    <t>202501160000144266</t>
  </si>
  <si>
    <t>202501160000144266#显示质差路由器  客户要求师傅上门进一步检测  请尽快协助处理</t>
  </si>
  <si>
    <t>2025-01-16 09:48:58</t>
  </si>
  <si>
    <t>2025-01-16 09:49:21</t>
  </si>
  <si>
    <t>SD-057-250116-179830-923</t>
  </si>
  <si>
    <t>2025-01-16 09:47:48</t>
  </si>
  <si>
    <t>普通区域-奎文区-新茂家园-13869672994-200M-魔百和投诉-次数0-202501160000147929</t>
  </si>
  <si>
    <t>202501160000147929</t>
  </si>
  <si>
    <t>202501160000147929#流程受理流水号：20250116094639138696729941021228
客户号码:13869672994
客户姓名:胡**
投诉地市:潍坊
来话流水:2025011609423903720837733
宽带账号:13869672994
宽带账号归属地市:潍坊
宽带账号归属区县:奎文区
故障地址:潍坊奎文区廿里堡街道机场路新茂家园（代理商独家，办理联系电话18866760550）14号楼*********
联系电话:13869672994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光功率:-23.09
故障大类:宽带/电视
故障细类:移动高清电视故障(专席)
携转原因:
故障时间:2025-01-16 09:46:31
魔百和单播/组播:组播
具体故障现象:电视直播或点播无法观看，一会有信号一会没有，拔插高清线未恢复，谢谢
客户其他诉求:
魔百和单/组播：组播;宽带小区$[新茂家园]$</t>
  </si>
  <si>
    <t>2025-01-16 09:50:18</t>
  </si>
  <si>
    <t>2025-01-16 09:50:53</t>
  </si>
  <si>
    <t>SD-057-250116-806543-830</t>
  </si>
  <si>
    <t>2025-01-16 09:41:09</t>
  </si>
  <si>
    <t>普通区域-寒亭区-安固三村自然村-18753626939-300M-魔百和投诉-次数0-20250116093840X520243239</t>
  </si>
  <si>
    <t>20250116093840X520243239</t>
  </si>
  <si>
    <t>【农村网络投诉】流程受理流水号：20250116093748187536269391018612
客户号码:18753626939
客户姓名:张**
投诉地市:潍坊
来话流水:2025011609365605520858417
宽带账号:18753626939
宽带账号归属地市:潍坊
宽带账号归属区县:寒亭区
故障地址:潍坊寒亭区张氏镇安固三村安固三村自然村张氏镇安固三村10号箱*********
联系电话:18753626939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故障细类:移动高清电视故障
携转原因:
故障时间:2025-01-16 09:38:07
魔百和单播/组播:组播
具体故障现象:机顶盒无法开机，
客户其他诉求:要求上门维修，谢谢
魔百和单/组播：组播</t>
  </si>
  <si>
    <t>2025-01-16 09:43:09</t>
  </si>
  <si>
    <t>2025-01-16 09:43:28</t>
  </si>
  <si>
    <t>2025-01-16 09:45:22</t>
  </si>
  <si>
    <t>【调研】-80+银卡-普通区域-寿光市-弥河玉城二期-13583668099-1000M-宽带上网投诉-次数0-202501150000417496 一级督办</t>
  </si>
  <si>
    <t>202501150000417496</t>
  </si>
  <si>
    <t>2025-01-16 09:50:38</t>
  </si>
  <si>
    <t>2025-01-16 09:51:25</t>
  </si>
  <si>
    <t>SD-851-282514-19134-11965</t>
  </si>
  <si>
    <t>SD-057-250116-586130-5781</t>
  </si>
  <si>
    <t>2025-01-16 18:06:11</t>
  </si>
  <si>
    <t>FTTR-普通区域-寒亭区-香岸花园-13325246368-1000M-业务受理宽带-次数0-202501160000503710</t>
  </si>
  <si>
    <t>202501160000503710</t>
  </si>
  <si>
    <t>202501160000503710# 宽带账号:13325246368; 联系电话：13325246368，问题类型：此工单为群障修复工单，根据群障全量闭环修复管理要求，为确保客户网络通畅，请装维人员跟进修复网络问题，谢谢！ 
 群障标题：公告。故障描述：香岸花园主叫号码：13325246368.0;该号码仅供参考，请优先联系宽带账号。</t>
  </si>
  <si>
    <t>2025-01-16 18:10:54</t>
  </si>
  <si>
    <t>2025-01-16 18:11:18</t>
  </si>
  <si>
    <t>SD-851-267216-16933-26765</t>
  </si>
  <si>
    <t>SD-057-250116-758163-5905</t>
  </si>
  <si>
    <t>2025-01-16 18:18:44</t>
  </si>
  <si>
    <t>【调研】-80+银卡-普通区域-寒亭区-北王家码头村自然村-15762546998-100M-宽带上网投诉-次数0-202501160000508803</t>
  </si>
  <si>
    <t>202501160000508803</t>
  </si>
  <si>
    <t>202501160000508803#客户反映电视无法观看，线上排障不配合请协助处理。谢谢  联系人：女士 联系电话：本机 流水：2025011618161881920859463</t>
  </si>
  <si>
    <t>2025-01-16 18:23:05</t>
  </si>
  <si>
    <t>2025-01-16 18:24:40</t>
  </si>
  <si>
    <t>SD-851-282935-3636-26486</t>
  </si>
  <si>
    <t>SD-057-250116-154397-5787</t>
  </si>
  <si>
    <t>2025-01-16 18:06:28</t>
  </si>
  <si>
    <t>普通区域-奎文区-则尔庄社区-18765789715-1000M-业务受理宽带-次数0-202501160000503424</t>
  </si>
  <si>
    <t>202501160000503424</t>
  </si>
  <si>
    <t>202501160000503424# 宽带账号:18765789715; 联系电话：18765789715，问题类型：此工单为群障修复工单，根据群障全量闭环修复管理要求，为确保客户网络通畅，请装维人员跟进修复网络问题，谢谢！ 
 群障标题：公告。故障描述：潍坊奎文区则尔庄社区光缆故障，预估24小时恢复，请帮忙拦截,如有需要请联系片区装维师傅张永鸿15706366537主叫号码：18765789715.0;该号码仅供参考，请优先联系宽带账号。</t>
  </si>
  <si>
    <t>2025-01-16 18:10:10</t>
  </si>
  <si>
    <t>2025-01-16 18:10:24</t>
  </si>
  <si>
    <t>SD-851-309338-7298-4171</t>
  </si>
  <si>
    <t>SD-057-250116-540718-5741</t>
  </si>
  <si>
    <t>2025-01-16 18:03:06</t>
  </si>
  <si>
    <t>【调研】-普通区域-奎文区-金茂悦二期-18263606815-300M-魔百和投诉-次数0-202501160000475588</t>
  </si>
  <si>
    <t>202501160000475588</t>
  </si>
  <si>
    <t>202501160000475588#流程受理流水号：20250116172610182636068151138657
客户号码:18263606815
客户姓名:周**
投诉地市:潍坊
来话流水:2025011617251856920848689
宽带账号:18263606815
宽带账号归属地市:潍坊
宽带账号归属区县:奎文区
故障地址:潍坊奎文区清池潍安路金茂悦二期25号楼*********
联系电话:15963442208
联系人:先生/女士
工单紧急程度:一般
是否有升级投诉倾向:否
是否重复投诉:否
是否携转意向:否
是否投诉倾向:否
携转原因:
提单模板:客户来电反映观看移动高清电视时，【1】无法观看或回看，客户不认可，请协助处理，谢谢。
;宽带小区$[金茂悦二期]$</t>
  </si>
  <si>
    <t>2025-01-16 18:09:06</t>
  </si>
  <si>
    <t>2025-01-16 18:09:39</t>
  </si>
  <si>
    <t>SD-851-281453-4413-29688</t>
  </si>
  <si>
    <t>SD-057-250116-061395-5735</t>
  </si>
  <si>
    <t>2025-01-16 18:02:33</t>
  </si>
  <si>
    <t>普通区域--null--宽带上网投诉-次数1-20250116154342X422135330</t>
  </si>
  <si>
    <t>2025-01-16 20:29:45</t>
  </si>
  <si>
    <t>80+普通-普通区域-青州市-青州旭馨苑小区-17852186788-500M-业务受理宽带-次数0-202501160000508977 一级督办</t>
  </si>
  <si>
    <t>202501160000508977</t>
  </si>
  <si>
    <t>2025-01-16 18:19:41</t>
  </si>
  <si>
    <t>2025-01-16 18:20:07</t>
  </si>
  <si>
    <t>SD-057-250116-537046-5746</t>
  </si>
  <si>
    <t>2025-01-16 18:03:48</t>
  </si>
  <si>
    <t>【调研】-普通区域-昌乐县-朱刘西村自然村-13573671669-200M-宽带上网投诉-次数0-202501160000500598</t>
  </si>
  <si>
    <t>202501160000500598</t>
  </si>
  <si>
    <t>202501160000500598#宽带账号：13573671669；宽带地址：潍坊昌乐县朱刘街道朱刘西村朱刘西村自然村朱刘西村三期12；客户来电反映宽带连接网速慢，客户不配合线上指导，要求上门，请协助处理，谢谢！联系电话：13573671669；联系人：先生；来电流水：2025011618022071520844748。</t>
  </si>
  <si>
    <t>2025-01-16 18:06:45</t>
  </si>
  <si>
    <t>2025-01-16 18:07:08</t>
  </si>
  <si>
    <t>SD-057-250116-135892-5812</t>
  </si>
  <si>
    <t>2025-01-16 18:09:08</t>
  </si>
  <si>
    <t>普通区域-安丘市-草店子村自然村-15964561289-100M-宽带上网投诉-次数0-202501160000504015</t>
  </si>
  <si>
    <t>202501160000504015</t>
  </si>
  <si>
    <t xml:space="preserve">202501160000504015# 宽带账号：15964561289；联系电话：15964561289宽带地址：潍坊安丘市金冢子镇草店子村草店子村自然村草店子二次追加6号箱冷加祥*********；客户来电反映宽带网速慢，线上指导无法配合操作，要求上门处理, 来电流水：2025011618044079420864755
</t>
  </si>
  <si>
    <t>2025-01-16 18:12:27</t>
  </si>
  <si>
    <t>2025-01-16 18:13:10</t>
  </si>
  <si>
    <t>SD-851-298306-23423-8356</t>
  </si>
  <si>
    <t>SD-057-250116-894531-5860</t>
  </si>
  <si>
    <t>2025-01-16 18:14:43</t>
  </si>
  <si>
    <t>80+银卡-普通区域-高密市-乔家屯自然村-15863651411-200M-宽带上网投诉-次数0-202501160000508166</t>
  </si>
  <si>
    <t>202501160000508166</t>
  </si>
  <si>
    <t>202501160000508166#
  宽带账号：；15863651411宽带地址：；潍坊高密市朝阳街道乔家屯乔家屯自然村乔家屯34#李储海屋山*********客户来电反映宽带不能用 ，要求师傅上门，请协助处理，谢谢！联系电话：15863651411；联系人：；来电流水：。 2025011618121299320827062</t>
  </si>
  <si>
    <t>2025-01-16 18:19:55</t>
  </si>
  <si>
    <t>2025-01-16 18:20:11</t>
  </si>
  <si>
    <t>SD-057-250116-962374-5871</t>
  </si>
  <si>
    <t>2025-01-16 18:16:08</t>
  </si>
  <si>
    <t>普通区域-安丘市-大华名都(含名寨上筑51-59号楼)-13864630336-300M-业务受理宽带-次数0-202501160000509474</t>
  </si>
  <si>
    <t>202501160000509474</t>
  </si>
  <si>
    <t>202501160000509474# 宽带账号:13864630336; 联系电话：13864630336，问题类型：此工单为群障修复工单，根据群障全量闭环修复管理要求，为确保客户网络通畅，请装维人员跟进修复网络问题，谢谢！ 
 群障标题：公告。故障描述：潍坊安丘市大华名都(含名寨上筑51-59号楼)光缆故障，预估24小时恢复，请帮忙拦截,如有需要请联系片区装维师傅于书博15706307022主叫号码：13864664522.0;该号码仅供参考，请优先联系宽带账号。</t>
  </si>
  <si>
    <t>2025-01-16 18:29:48</t>
  </si>
  <si>
    <t>SD-057-250116-165804-5831</t>
  </si>
  <si>
    <t>2025-01-16 18:11:24</t>
  </si>
  <si>
    <t>普通区域-寿光市-寿光福麦斯轮胎有限公司（小微）-15910115388-300M-宽带上网投诉-次数0-20250116180843X123994976</t>
  </si>
  <si>
    <t>20250116180843X123994976</t>
  </si>
  <si>
    <t xml:space="preserve">流程受理流水号：20250116180639159101153881147811
客户号码:15910115388
客户姓名:杨*
投诉地市:潍坊
来话流水:2025011618062427920879508
宽带账号:15910115388
宽带账号归属地市:潍坊
宽带账号归属区县:寿光市
故障地址:潍坊寿光市羊口镇圣海路寿光福麦斯轮胎有限公司（小微）6号楼*********
联系电话:15910115388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18:08:08
具体故障现象:用户无法提供具体故障现象，
客户其他诉求:
</t>
  </si>
  <si>
    <t>2025-01-16 18:28:29</t>
  </si>
  <si>
    <t>2025-01-16 18:29:07</t>
  </si>
  <si>
    <t>SD-057-250116-106534-5848</t>
  </si>
  <si>
    <t>2025-01-16 18:13:57</t>
  </si>
  <si>
    <t>80+金卡-普通区域-寿光市-文家小区-15063690039-1000M-宽带上网投诉-次数0-202501160000505093</t>
  </si>
  <si>
    <t>202501160000505093</t>
  </si>
  <si>
    <t>202501160000505093#宽带账号：15063690039；宽带地址：潍坊寿光市文家街道广场西街文家小区东北楼*；客户来电反映宽带连接不了，无法配合线上指导，要求上门，请协助处理，谢谢！联系电话：15762511125；联系人：先生；</t>
  </si>
  <si>
    <t>2025-01-16 18:18:53</t>
  </si>
  <si>
    <t>2025-01-16 18:19:43</t>
  </si>
  <si>
    <t>SD-851-234931-19606-22671</t>
  </si>
  <si>
    <t>SD-057-250116-150628-5998</t>
  </si>
  <si>
    <t>2025-01-16 18:26:58</t>
  </si>
  <si>
    <t>80+银卡-普通区域-寿光市-北岔河村自然村-13561436188-300M-业务受理宽带-次数0-202501160000515116</t>
  </si>
  <si>
    <t>202501160000515116</t>
  </si>
  <si>
    <t>202501160000515116# 宽带账号:13561436188; 联系电话：13561436188，问题类型：此工单为群障修复工单，根据群障全量闭环修复管理要求，为确保客户网络通畅，请装维人员跟进修复网络问题，谢谢！ 
 群障标题：公告。故障描述：潍坊寿光市北岔河村自然村光缆故障，预估24小时恢复，请帮忙拦截,如有需要请联系片区装维师傅刘同军15706307826主叫号码：13561436188.0;该号码仅供参考，请优先联系宽带账号。</t>
  </si>
  <si>
    <t>2025-01-16 18:28:06</t>
  </si>
  <si>
    <t>2025-01-16 18:29:19</t>
  </si>
  <si>
    <t>SD-057-250116-906413-30</t>
  </si>
  <si>
    <t>2025-01-16 07:22:03</t>
  </si>
  <si>
    <t>80+金卡-普通区域-奎文区-李家社区-15762696222-1000M-宽带上网投诉-次数0-202501160000092037</t>
  </si>
  <si>
    <t>202501160000092037</t>
  </si>
  <si>
    <t>202501160000092037#流程受理流水号：20250116072113157626962221000078
客户号码:15762696222
客户姓名:吴**
投诉地市:潍坊
来话流水:2025011607205265220850012
宽带账号:15762696222
宽带账号归属地市:潍坊
宽带账号归属区县:奎文区
故障地址:潍坊奎文区广文街道广文街李家社区4号楼*********
联系电话:15762696222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07:21:30
具体故障现象:光猫亮红灯，
客户其他诉求:
;宽带小区$[李家社区]$</t>
  </si>
  <si>
    <t>2025-01-16 07:26:01</t>
  </si>
  <si>
    <t>2025-01-16 07:26:28</t>
  </si>
  <si>
    <t>SD-851-283411-2758-28188</t>
  </si>
  <si>
    <t>SD-057-250116-759382-5972</t>
  </si>
  <si>
    <t>2025-01-16 18:26:06</t>
  </si>
  <si>
    <t>【重投】-普通区域-高密市-三官庙自然村-13853618244-500M-宽带上网投诉-次数0-20250116182407X478058610</t>
  </si>
  <si>
    <t>20250116182407X478058610</t>
  </si>
  <si>
    <t xml:space="preserve">【农村网络投诉】流程受理流水号：20250116182214138536182441150747
客户号码:13853618244
客户姓名:朱**
投诉地市:潍坊
来话流水:2025011618213531520899567
宽带账号:13853618244
宽带账号归属地市:潍坊
宽带账号归属区县:高密市
故障地址:潍坊高密市醴泉街道三官庙三官庙自然村高密三官庙5号箱倪家谭*********
联系电话:13853618244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18:22:24
具体故障现象:
光信号红灯:屡直插紧光纤线,重启，未恢复  
客户其他诉求:
</t>
  </si>
  <si>
    <t>2025-01-16 18:27:58</t>
  </si>
  <si>
    <t>2025-01-16 18:28:19</t>
  </si>
  <si>
    <t>SD-057-250116-085421-5944</t>
  </si>
  <si>
    <t>2025-01-16 18:23:02</t>
  </si>
  <si>
    <t>【调研】-80+金卡-FTTR-普通区域-昌乐县-宝石文化小区-15263678607-300M-宽带上网投诉-次数0-20250116182026X826136676</t>
  </si>
  <si>
    <t>20250116182026X826136676</t>
  </si>
  <si>
    <t xml:space="preserve">【农村网络投诉】流程受理流水号：20250116181915152636786071150201
客户号码:15263678607
客户姓名:刘**
投诉地市:潍坊
来话流水:2025011618181310520874098
宽带账号:15263678607
宽带账号归属地市:潍坊
宽带账号归属区县:昌乐县
故障地址:潍坊昌乐县五图街道五图村宝石文化小区14号楼*********
联系电话:15263678607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18:21:58
具体故障现象:PON灯闪，
客户其他诉求:
</t>
  </si>
  <si>
    <t>2025-01-16 18:25:40</t>
  </si>
  <si>
    <t>2025-01-16 18:26:00</t>
  </si>
  <si>
    <t>SD-851-233311-28124-12525</t>
  </si>
  <si>
    <t>SD-057-250116-681425-5993</t>
  </si>
  <si>
    <t>2025-01-16 18:26:50</t>
  </si>
  <si>
    <t>【调研】-普通区域-潍城区-安顺西区（海化安顺）-15725630345-500M-业务受理宽带-次数0-202501160000512781</t>
  </si>
  <si>
    <t>202501160000512781</t>
  </si>
  <si>
    <t>202501160000512781#【已关注中国移动10086微信公众号】 宽带账号:15725630345; 联系电话：15725630345，问题类型：此工单为群障修复工单，根据群障全量闭环修复管理要求，为确保客户网络通畅，请装维人员跟进修复网络问题，谢谢！ 
 群障标题：公告。故障描述：潍坊潍城区安顺西区（海化安顺）光缆故障，预估24小时恢复，请帮忙拦截,如有需要请联系片区装维师傅邹杰15706307873主叫号码：15725630345.0;该号码仅供参考，请优先联系宽带账号。</t>
  </si>
  <si>
    <t>2025-01-16 18:28:11</t>
  </si>
  <si>
    <t>2025-01-16 18:28:39</t>
  </si>
  <si>
    <t>SD-851-260211-12491-15021</t>
  </si>
  <si>
    <t>SD-057-250116-654308-5969</t>
  </si>
  <si>
    <t>2025-01-16 18:26:04</t>
  </si>
  <si>
    <t>80+普通-普通区域-青州市-大益华府-18805362811-300M-宽带延伸服务-次数0-202501160000514402</t>
  </si>
  <si>
    <t>202501160000514402</t>
  </si>
  <si>
    <t xml:space="preserve">202501160000514402#【已关注中国移动10086微信公众号】流程受理流水号：20250116182524188053628111151272
客户号码:18805362811
客户姓名:崇**
投诉地市:潍坊
来话流水:2025011618245482120823902
宽带账号:18805362811
宽带账号归属地市:潍坊
宽带账号归属区县:青州市
故障地址:潍坊青州市云门山街道昭德南路大益华府30号楼*********
联系电话:18805362811
联系人:先生/女士
工单紧急程度:一般
是否有升级投诉倾向:否
是否重复投诉:否
是否携转意向:否
是否投诉倾向:否
是否智能网关:智能网关
当前是否在线:是
接入方式:FTTH
是否质差终端:无质差信息
光功率:-21.36
故障大类:宽带/电视
故障细类:宽带延伸服务
携转原因:
故障时间:2025-01-16 18:23:00
具体故障现象:遥控器不好用
</t>
  </si>
  <si>
    <t>2025-01-16 18:30:13</t>
  </si>
  <si>
    <t>2025-01-16 18:30:39</t>
  </si>
  <si>
    <t>普通区域-青州市-小陈-18863033872-500M-魔百和投诉-次数0-20250116182734X254344726 一级督办</t>
  </si>
  <si>
    <t>20250116182734X254344726</t>
  </si>
  <si>
    <t>2025-01-16 18:33:25</t>
  </si>
  <si>
    <t>2025-01-16 18:33:40</t>
  </si>
  <si>
    <t>SD-057-250116-306741-5918</t>
  </si>
  <si>
    <t>2025-01-16 18:20:06</t>
  </si>
  <si>
    <t>普通区域-青州市-东十里村-16606388869-1000M-宽带上网投诉-次数0-20250116181811X691777360</t>
  </si>
  <si>
    <t>20250116181811X691777360</t>
  </si>
  <si>
    <t xml:space="preserve">【农村网络投诉】流程受理流水号：20250116181442166063888691149385
客户号码:16606388869
客户姓名:周**
投诉地市:潍坊
来话流水:2025011618142604420844762
宽带账号:16606388869
宽带账号归属地市:潍坊
宽带账号归属区县:青州市
故障地址:潍坊青州市黄楼街道东十里村东十里村K1西SL西头文君外墙*********
联系电话:16606388869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故障时间:2025-01-16 18:17:23
具体故障现象:提示网络无法连接，亮红灯、无网络、重启没恢复、要求上门维修。
客户其他诉求:提示网络无法连接，亮红灯、无网络、重启没恢复、要求上门维修。
</t>
  </si>
  <si>
    <t>2025-01-16 18:21:51</t>
  </si>
  <si>
    <t>2025-01-16 18:32:29</t>
  </si>
  <si>
    <t>SD-851-259046-30346-23267</t>
  </si>
  <si>
    <t>SD-057-250116-948621-5968</t>
  </si>
  <si>
    <t>2025-01-16 18:26:02</t>
  </si>
  <si>
    <t>80+金卡-普通区域-寿光市-幸福里-15953692538-1000M-业务受理宽带-次数0-202501160000512376</t>
  </si>
  <si>
    <t>202501160000512376</t>
  </si>
  <si>
    <t>202501160000512376# 宽带账号:15953692538; 联系电话：15953692538，问题类型：此工单为群障修复工单，根据群障全量闭环修复管理要求，为确保客户网络通畅，请装维人员跟进修复网络问题，谢谢！ 
 群障标题：公告。故障描述：幸福里主叫号码：15953692538.0;该号码仅供参考，请优先联系宽带账号。</t>
  </si>
  <si>
    <t>2025-01-16 18:30:09</t>
  </si>
  <si>
    <t>2025-01-16 18:30:28</t>
  </si>
  <si>
    <t>SD-851-290627-6559-13218</t>
  </si>
  <si>
    <t>SD-057-250116-167982-5989</t>
  </si>
  <si>
    <t>2025-01-16 18:26:36</t>
  </si>
  <si>
    <t>80+普通-普通区域-安丘市-庵顶村自然村-18764659671-300M-业务受理宽带-次数0-202501160000512775</t>
  </si>
  <si>
    <t>202501160000512775</t>
  </si>
  <si>
    <t>202501160000512775# 宽带账号:18764659671; 联系电话：18764659671，问题类型：此工单为群障修复工单，根据群障全量闭环修复管理要求，为确保客户网络通畅，请装维人员跟进修复网络问题，谢谢！ 
 群障标题：公告。故障描述：潍坊安丘市庵顶村自然村光缆故障，预估24小时恢复，请帮忙拦截,如有需要请联系片区装维师傅王永琳15706307091主叫号码：18764659671.0;该号码仅供参考，请优先联系宽带账号。</t>
  </si>
  <si>
    <t>2025-01-16 18:27:59</t>
  </si>
  <si>
    <t>2025-01-16 18:29:47</t>
  </si>
  <si>
    <t>SD-057-250116-254960-5937</t>
  </si>
  <si>
    <t>2025-01-16 18:22:33</t>
  </si>
  <si>
    <t>80+银卡-普通区域-寿光市-庆家村自然村-15854480775-1000M-宽带上网投诉-次数0-202501160000511628</t>
  </si>
  <si>
    <t>202501160000511628</t>
  </si>
  <si>
    <t>202501160000511628#宽带账号：15854480775；宽带地址：潍坊寿光市化龙镇庆家村庆家村自然村庆家村3箱(刘兴国外墙）；客户来电反映宽带上网慢，客户不配合排障，要求上门，请协助处理，谢谢！联系电话：本机；联系人：先生；来电流水：2025011618160574220857691</t>
  </si>
  <si>
    <t>2025-01-16 18:42:59</t>
  </si>
  <si>
    <t>2025-01-16 18:43:24</t>
  </si>
  <si>
    <t>SD-851-285280-10619-12002</t>
  </si>
  <si>
    <t>SD-057-250116-487615-5997</t>
  </si>
  <si>
    <t>2025-01-16 18:26:56</t>
  </si>
  <si>
    <t>80+银卡-普通区域-昌乐县-相府锦苑-18365615600-300M-业务受理宽带-次数0-202501160000514620</t>
  </si>
  <si>
    <t>202501160000514620</t>
  </si>
  <si>
    <t>202501160000514620#【已关注中国移动10086微信公众号】 宽带账号:18365615600; 联系电话：18365615600，问题类型：此工单为群障修复工单，根据群障全量闭环修复管理要求，为确保客户网络通畅，请装维人员跟进修复网络问题，谢谢！ 
 群障标题：公告。故障描述：相府锦苑主叫号码：18365615600.0;该号码仅供参考，请优先联系宽带账号。</t>
  </si>
  <si>
    <t>2025-01-16 18:28:37</t>
  </si>
  <si>
    <t>SD-851-259931-23673-29280</t>
  </si>
  <si>
    <t>SD-057-250116-341765-5948</t>
  </si>
  <si>
    <t>2025-01-16 18:23:20</t>
  </si>
  <si>
    <t>普通区域-寿光市-河头小区-13371443648-1000M-宽带上网投诉-次数0-20250116182244X964126252</t>
  </si>
  <si>
    <t>20250116182244X964126252</t>
  </si>
  <si>
    <t>【农村网络投诉】检测结果：1、手机账号余额检测：手机账户余额正常；2、宽带账号登录状态检测：账号登录状态正常；3、宽带速率检测：宽带速率正常；4、宽带状态检测：宽带状态正常；5、群体故障检测：无大面积群障；6、线路检测：线路状态正常；7、光猫在线检测：光猫在线；故障类型：频繁出现故障、网速慢。故障描述：速度达不到1000M 要求更换10gpon或xpon光纤 更换2.5gwan口光猫 联系电话15318979065。联系人：15318979065。联系电话：15318979065。。</t>
  </si>
  <si>
    <t>2025-01-16 18:25:01</t>
  </si>
  <si>
    <t>2025-01-16 18:26:57</t>
  </si>
  <si>
    <t>SD-057-250116-849512-5946</t>
  </si>
  <si>
    <t>2025-01-16 18:23:07</t>
  </si>
  <si>
    <t>普通区域-奎文区-奎文北苑小区-13964627124-200M-宽带上网投诉-次数0-202501160000509727</t>
  </si>
  <si>
    <t>202501160000509727</t>
  </si>
  <si>
    <t>202501160000509727#流程受理流水号：20250116182103139646271241150522
客户号码:13964627124
客户姓名:于*
投诉地市:潍坊
来话流水:2025011618193019220883804
宽带账号:13964627124
宽带账号归属地市:潍坊
宽带账号归属区县:高新
故障地址:潍坊高新高新城区北宫街北苑小区6号楼*********
联系电话:13964627124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故障细类:网速慢/上网掉线(专席)
携转原因:
故障时间:2025-01-16 18:17:27
具体故障现象:宽带账号：13964627124   宽带地址：淄博周村区梅河镇西涯村淄博周村区梅河镇西涯村西涯村1号楼*********   客户来电反映宽带上网慢，客户不配合，要求上门，请协助处理，谢谢！联系电话：本机；联系人：先生；来电流水：2025011618193019220883804
客户其他诉求:
;宽带小区$[奎文北苑小区]$</t>
  </si>
  <si>
    <t>2025-01-16 18:24:58</t>
  </si>
  <si>
    <t>2025-01-16 18:25:26</t>
  </si>
  <si>
    <t>SD-057-250116-832965-5931</t>
  </si>
  <si>
    <t>2025-01-16 18:21:45</t>
  </si>
  <si>
    <t>普通区域-坊子区-日戈庄东村自然村-13406463572-300M-宽带上网投诉-次数0-202501160000510541</t>
  </si>
  <si>
    <t>202501160000510541</t>
  </si>
  <si>
    <t>202501160000510541#流程受理流水号：20250116182057134064635721150498
客户号码:13406463572
客户姓名:张*
投诉地市:潍坊
来话流水:2025011618165957220864696
宽带账号:13406463572
宽带账号归属地市:潍坊
宽带账号归属区县:峡山区
故障地址:潍坊峡山区岞山街道日戈庄东村日戈庄东村自然村日东村东二条胡同北14#箱（潘京林）*********
联系电话:13406463572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18:22:06
具体故障现象:PON灯闪，
客户其他诉求:
;宽带小区$[日戈庄东村自然村]$</t>
  </si>
  <si>
    <t>2025-01-16 18:27:56</t>
  </si>
  <si>
    <t>2025-01-16 18:28:17</t>
  </si>
  <si>
    <t>SD-057-250116-905842-5942</t>
  </si>
  <si>
    <t>2025-01-16 18:22:56</t>
  </si>
  <si>
    <t>【调研】-80+银卡-普通区域-昌乐县-恒丰现代城-13280178234-1000M-魔百和投诉-次数0-202501160000513100</t>
  </si>
  <si>
    <t>202501160000513100</t>
  </si>
  <si>
    <t>202501160000513100#流程受理流水号：20250116182223132801782341150771
客户号码:13280178234
客户姓名:钟*
投诉地市:潍坊
来话流水:2025011618184176520877698
宽带账号:13280178234
宽带账号归属地市:潍坊
宽带账号归属区县:昌乐县
故障地址:潍坊昌乐县城关街道昌盛街恒丰现代城7号楼*********
联系电话:13280178234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光功率:-19.70
故障大类:电视
故障细类:移动高清电视故障(专席)
携转原因:
故障时间:2025-01-16 18:28:09
魔百和单播/组播:组播
具体故障现象:电视机提示无信号，
客户其他诉求:
魔百和单/组播：组播;宽带小区$[恒丰现代城]$</t>
  </si>
  <si>
    <t>2025-01-16 18:38:30</t>
  </si>
  <si>
    <t>2025-01-16 18:38:53</t>
  </si>
  <si>
    <t>SD-851-259567-27358-11378</t>
  </si>
  <si>
    <t>SD-057-250116-167539-1403</t>
  </si>
  <si>
    <t>2025-01-16 10:36:34</t>
  </si>
  <si>
    <t>普通区域-寿光市-古城沿街厚覆盖-1385444003902-100M-宽带上网投诉-次数0-202501160000189281</t>
  </si>
  <si>
    <t>2025-01-17 11:37:00</t>
  </si>
  <si>
    <t>202501160000189281</t>
  </si>
  <si>
    <t>202501160000189281#流程受理流水号：2025011610353513854440039021036123
客户号码:1385444003902
客户姓名:
投诉地市:潍坊
来话流水:2025011610324842720855945
宽带账号:1385444003902
账号归属区县:寿光市乐强通讯器材经营部（社区）
联系电话:13854440039
联系人:先生/女士
宽带地址:潍坊
工单紧急程度:紧急
是否投诉倾向:否
是否重复投诉:否
是否携转意向:否
是否有升级投诉倾向:否
*业务名称:业务融合开机流程宽带
投诉内容:手机号码：1385444003902，【问题描述】客户已办理宽带业务，有开通单，要求装维尽快联系上门，客户表述一直没有人联系自己要求投诉解释不认可 请处理，谢谢。联系电话：13854440039，联系人：先生/女士，录音流水号：2025011610324842720855945。
在途开通单信息：536250113048479052，1385444003902，2025-01-13 14:42:13，业务融合开机流程宽带，处理中，施工预约
是否到厅:否
业务名称:业务融合开机流程宽带
;宽带小区$[古城沿街厚覆盖]$</t>
  </si>
  <si>
    <t>2025-01-16 10:42:50</t>
  </si>
  <si>
    <t>2025-01-16 10:44:47</t>
  </si>
  <si>
    <t>SD-851-275281-10703-6986</t>
  </si>
  <si>
    <t>SD-057-250116-078134-1434</t>
  </si>
  <si>
    <t>2025-01-16 10:37:34</t>
  </si>
  <si>
    <t>(目标)普通区域-昌邑市-韩家巷村-15169592168-100M-业务受理宽带-次数0-202501160000190284</t>
  </si>
  <si>
    <t>2025-01-17 10:38:00</t>
  </si>
  <si>
    <t>202501160000190284</t>
  </si>
  <si>
    <t>202501160000190284#【已关注中国移动10086微信公众号】 宽带账号:15169592168; 联系电话：15169592168，问题类型：此工单为群障修复工单，根据群障全量闭环修复管理要求，为确保客户网络通畅，请装维人员跟进修复网络问题，谢谢！ 
 群障标题：公告。故障描述：潍坊昌邑市韩家巷村光缆故障，预估24小时恢复，请帮忙拦截,如有需要请联系片区装维师傅董元卿15706307220主叫号码：15169592168.0;该号码仅供参考，请优先联系宽带账号。</t>
  </si>
  <si>
    <t>2025-01-16 10:39:30</t>
  </si>
  <si>
    <t>2025-01-16 10:40:10</t>
  </si>
  <si>
    <t>SD-057-250116-860129-6263</t>
  </si>
  <si>
    <t>2025-01-16 18:59:08</t>
  </si>
  <si>
    <t>FTTR-普通区域-坊子区-凤凰太阳城A区-13678665680-1000M-宽带上网投诉-次数0-202501160000512625</t>
  </si>
  <si>
    <t>202501160000512625</t>
  </si>
  <si>
    <t>202501160000512625#宽带账号：13678665680；宽带地址：*潍坊坊子区坊子新区龙泉街凤凰太阳城A区24号；客户来电反映电视不能看，客户不在现场，，请协助处理，谢谢！联系电话：13678665680；联系人：先生*；来电流水：*13678665680</t>
  </si>
  <si>
    <t>2025-01-16 19:01:12</t>
  </si>
  <si>
    <t>2025-01-16 19:04:31</t>
  </si>
  <si>
    <t>SD-851-336534-13964-19815</t>
  </si>
  <si>
    <t>SD-057-250116-290765-6518</t>
  </si>
  <si>
    <t>普通区域-青州市-九公台村-15053628906-300M-宽带上网投诉-次数0-20250116192506X706593676</t>
  </si>
  <si>
    <t>20250116192506X706593676</t>
  </si>
  <si>
    <t xml:space="preserve">【农村网络投诉】流程受理流水号：20250116192418150536289061160777
客户号码:15053628906
客户姓名:刘**
投诉地市:潍坊
来话流水:2025011619232436620887116
宽带账号:15053628906
宽带账号归属地市:潍坊
宽带账号归属区县:青州市
故障地址:潍坊青州市庙子镇九公台村九公台村25号箱（村南刘孝昌）*********
联系电话:15006671722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19:24:40
具体故障现象:光猫亮红灯，
客户其他诉求:上门调试
</t>
  </si>
  <si>
    <t>2025-01-16 19:27:50</t>
  </si>
  <si>
    <t>2025-01-16 19:28:20</t>
  </si>
  <si>
    <t>SD-057-250116-095273-6216</t>
  </si>
  <si>
    <t>2025-01-16 18:54:52</t>
  </si>
  <si>
    <t>【调研】-普通区域-坊子区-锦道华府一期-18264618634-300M-宽带上网投诉-次数0-202501160000525276</t>
  </si>
  <si>
    <t>202501160000525276</t>
  </si>
  <si>
    <t xml:space="preserve">202501160000525276#流程受理流水号：20250116185216182646186341155710
客户号码:18264618634
客户姓名:王**
投诉地市:潍坊
来话流水:2025011618511206120899566
宽带账号:18264618634
宽带账号归属地市:潍坊
宽带账号归属区县:坊子区
故障地址:潍坊坊子区坊子老区公安街锦道华府一期锦道华府13号楼*********
联系电话:18264618634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光功率:-21.48
故障大类:宽带/电视
故障细类:宽带网速慢/卡顿
携转原因:
故障时间:2025-01-16 18:54:25
具体故障现象:游戏登录失败，
客户其他诉求:客户侧为质差终端，要求上门更换终端并一并处理故障问题。
</t>
  </si>
  <si>
    <t>2025-01-16 19:01:43</t>
  </si>
  <si>
    <t>2025-01-16 19:02:19</t>
  </si>
  <si>
    <t>SD-851-235933-12801-26818</t>
  </si>
  <si>
    <t>SD-057-250116-792034-1365</t>
  </si>
  <si>
    <t>2025-01-16 10:33:13</t>
  </si>
  <si>
    <t>普通区域-安丘市-小尖子埠村自然村-15863608782-300M-宽带上网投诉-次数0-202501160000183698</t>
  </si>
  <si>
    <t>202501160000183698</t>
  </si>
  <si>
    <t>202501160000183698#15863608782客户来电反映本机办理的电视无法观看，黑屏，线上排障不认可，直接要求维修人员上门维修，请尽快协助处理，谢谢 
 联系人：先生  联系电话：15854465166 流水：2025011610293066320807127</t>
  </si>
  <si>
    <t>2025-01-16 10:37:42</t>
  </si>
  <si>
    <t>2025-01-16 10:38:12</t>
  </si>
  <si>
    <t>SD-057-250116-987546-6490</t>
  </si>
  <si>
    <t>2025-01-16 19:23:40</t>
  </si>
  <si>
    <t>普通区域-诸城市-东邓戈庄居民楼-1836563817802-300M-宽带上网投诉-次数0-20250116192230X550602121</t>
  </si>
  <si>
    <t>20250116192230X550602121</t>
  </si>
  <si>
    <t xml:space="preserve">流程受理流水号：2025011619211118365638178021160312
客户号码:1836563817802
客户姓名:王**
投诉地市:潍坊
来话流水:2025011619205048920873064
宽带账号:1836563817802
宽带账号归属地市:潍坊
宽带账号归属区县:诸城市
故障地址:潍坊诸城市龙都街道东邓戈庄东邓戈庄居民楼正堂文苑15号楼*********
联系电话:18365638178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故障时间:2025-01-16 19:21:31
具体故障现象:光猫亮红灯，
客户其他诉求:
</t>
  </si>
  <si>
    <t>2025-01-16 19:31:28</t>
  </si>
  <si>
    <t>2025-01-16 19:32:37</t>
  </si>
  <si>
    <t>SD-851-238886-20800-18363</t>
  </si>
  <si>
    <t>2025-01-16 18:56:39</t>
  </si>
  <si>
    <t>【重投】-普通区域-潍城区-永信片区（邮电宿舍、建设街26号）-15315258409-500M-业务受理宽带-次数0-202501160000525672 一级督办</t>
  </si>
  <si>
    <t>202501160000525672</t>
  </si>
  <si>
    <t>2025-01-16 19:13:56</t>
  </si>
  <si>
    <t>SD-057-250116-649580-7098</t>
  </si>
  <si>
    <t>2025-01-16 20:39:08</t>
  </si>
  <si>
    <t>普通区域-青州市-宝鼎小区-18264692002-200M-宽带上网投诉-次数0-202501160000562332</t>
  </si>
  <si>
    <t>202501160000562332</t>
  </si>
  <si>
    <t>202501160000562332#客户来电反映宽带无法使用，光猫不亮灯要求维修人员上门维修，请尽快协助处理，谢谢  联系人：女士 联系电话：本机 流水：2025011620361454420838458</t>
  </si>
  <si>
    <t>2025-01-16 20:41:36</t>
  </si>
  <si>
    <t>2025-01-16 20:41:58</t>
  </si>
  <si>
    <t>SD-057-250116-264739-6537</t>
  </si>
  <si>
    <t>2025-01-16 19:27:57</t>
  </si>
  <si>
    <t>【调研】-普通区域-青州市-崇家庄自然村-15006666448-1000M-宽带上网投诉-次数0-202501160000538221</t>
  </si>
  <si>
    <t>202501160000538221</t>
  </si>
  <si>
    <t>202501160000538221#宽带账号：15006666448；联系电话：15006666448宽带地址：潍坊青州市谭坊镇崇家庄崇家庄自然村；客户来电反映宽带网络不好用，客户异机来电报修，线上指导无法配合操作，要求上门处理，来电流水：2025011619254964420800542</t>
  </si>
  <si>
    <t>2025-01-16 19:31:13</t>
  </si>
  <si>
    <t>2025-01-16 19:31:37</t>
  </si>
  <si>
    <t>SD-851-256883-18405-21429</t>
  </si>
  <si>
    <t>SD-057-250116-458721-6240</t>
  </si>
  <si>
    <t>2025-01-16 18:56:33</t>
  </si>
  <si>
    <t>普通区域-寿光市-丰城嘉苑二期-15953621523-300M-宽带上网投诉-次数0-20250116185558X958108838</t>
  </si>
  <si>
    <t>20250116185558X958108838</t>
  </si>
  <si>
    <t xml:space="preserve">流程受理流水号：20250116185505159536215231156174
客户号码:15953621523
客户姓名:张**
投诉地市:潍坊
来话流水:2025011618531612920812300
宽带账号:15953621523
宽带账号归属地市:潍坊
宽带账号归属区县:寿光市
故障地址:潍坊寿光市丰城镇丰一丰城嘉苑二期2号楼*********
联系电话:15953621523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故障时间:2025-01-16 18:46:43
具体故障现象:注册灯闪烁：引导客户将光纤线插紧，将弯折的位置捋直后重启无效，请协助处理，谢谢。
客户其他诉求:
</t>
  </si>
  <si>
    <t>2025-01-16 18:57:37</t>
  </si>
  <si>
    <t>2025-01-16 18:59:32</t>
  </si>
  <si>
    <t>SD-057-250116-260837-1401</t>
  </si>
  <si>
    <t>2025-01-16 10:36:30</t>
  </si>
  <si>
    <t>【调研】-普通区域-坊子区-南辛庄村-18253691220-200M-宽带上网投诉-次数0-202501160000164906</t>
  </si>
  <si>
    <t>202501160000164906</t>
  </si>
  <si>
    <t>202501160000164906#宽带账号：18253691220；宽带地址：潍坊峡山区太堡庄街道高戈庄；客户来电反映宽带无法上网，客户不配合排障，客户表示自己之前反映过网络问题师傅一直没有上门，客户要求今天务必解决好网络连接不了的问题，师傅今天必须上门解决问题，请协助处理，谢谢！联系电话：13656460241；联系人：女士；来电流水：2025011610093316020818070</t>
  </si>
  <si>
    <t>2025-01-16 10:38:42</t>
  </si>
  <si>
    <t>SD-851-320936-5050-20295</t>
  </si>
  <si>
    <t>SD-057-250116-458902-1406</t>
  </si>
  <si>
    <t>2025-01-16 10:36:41</t>
  </si>
  <si>
    <t>80+普通-(目标)普通区域-潍城区-圣基天水苑-18265692824-1000M-业务受理宽带-次数0-202501160000189955</t>
  </si>
  <si>
    <t>202501160000189955</t>
  </si>
  <si>
    <t>202501160000189955# 宽带账号:18265692824; 联系电话：18265692824，问题类型：此工单为群障修复工单，根据群障全量闭环修复管理要求，为确保客户网络通畅，请装维人员跟进修复网络问题，谢谢！ 
 群障标题：公告。故障描述：圣基天水苑主叫号码：18265692824.0;该号码仅供参考，请优先联系宽带账号。</t>
  </si>
  <si>
    <t>2025-01-16 10:42:06</t>
  </si>
  <si>
    <t>2025-01-16 10:42:27</t>
  </si>
  <si>
    <t>SD-851-276773-4142-6636</t>
  </si>
  <si>
    <t>SD-057-250116-815076-6481</t>
  </si>
  <si>
    <t>2025-01-16 19:23:10</t>
  </si>
  <si>
    <t>【调研】-80+普通-普通区域-昌邑市-东方家园北区-15963442633-100M-宽带上网投诉-次数0-202501160000537442</t>
  </si>
  <si>
    <t>202501160000537442</t>
  </si>
  <si>
    <t>202501160000537442#宽带账号：15963442633；宽带地址：潍坊昌邑市城区城里街东方家园北区C18；客户来电反映移动高清无法观看显示待机，机顶盒亮绿灯，客户不配合排障，要求上门，请协助处理，谢谢！联系电话：15053630107；联系人：女士；来电流水：2025011619155617820845372。</t>
  </si>
  <si>
    <t>2025-01-16 19:24:52</t>
  </si>
  <si>
    <t>2025-01-16 19:25:16</t>
  </si>
  <si>
    <t>SD-057-250116-107962-6531</t>
  </si>
  <si>
    <t>2025-01-16 19:27:06</t>
  </si>
  <si>
    <t>【调研】-80+普通-普通区域-寿光市-南范村-15863659354-100M-宽带上网投诉-次数0-202501160000539481</t>
  </si>
  <si>
    <t>2025-01-16 19:35:05</t>
  </si>
  <si>
    <t>2025-01-16 19:35:35</t>
  </si>
  <si>
    <t>SD-057-250116-049837-6179</t>
  </si>
  <si>
    <t>2025-01-16 18:50:16</t>
  </si>
  <si>
    <t>普通区域-青州市-青州一中宿舍-17860246169-300M-宽带上网投诉-次数0-20250116184825X505122342</t>
  </si>
  <si>
    <t>20250116184825X505122342</t>
  </si>
  <si>
    <t xml:space="preserve">流程受理流水号：20250116184744178602461691154991
客户号码:17860246169
客户姓名:吕**
投诉地市:潍坊
来话流水:2025011618472616720875999
宽带账号:17860246169
宽带账号归属地市:潍坊
宽带账号归属区县:青州市
故障地址:潍坊青州市王府街道驼山南路青州一中宿舍1号楼*********
联系电话:17860246169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18:48:00
具体故障现象:光猫亮红灯，
客户其他诉求:尽快处理
</t>
  </si>
  <si>
    <t>2025-01-16 18:53:20</t>
  </si>
  <si>
    <t>2025-01-16 18:53:40</t>
  </si>
  <si>
    <t>SD-851-284265-560-5692</t>
  </si>
  <si>
    <t>SD-057-250116-971654-6468</t>
  </si>
  <si>
    <t>2025-01-16 19:20:29</t>
  </si>
  <si>
    <t>【重投】-【调研】-80+普通-普通区域-昌乐县-小王家庄村自然村-15153640581-300M-宽带上网投诉-次数0-20250116191923X363070810</t>
  </si>
  <si>
    <t>20250116191923X363070810</t>
  </si>
  <si>
    <t xml:space="preserve">【农村网络投诉】流程受理流水号：20250116191846151536405811159937
客户号码:15153640581
客户姓名:杨*
投诉地市:潍坊
来话流水:2025011619075804020899573
宽带账号:15153640581
宽带账号归属地市:潍坊
宽带账号归属区县:昌乐县
故障地址:潍坊昌乐县朱刘街道小王家庄村小王家庄村自然村小王家庄村3-4#*********
联系电话:15153640581
联系人:女士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19:18:58
具体故障现象:提示网络无法连接，请协助处理，谢谢。
客户其他诉求:
</t>
  </si>
  <si>
    <t>2025-01-16 19:21:42</t>
  </si>
  <si>
    <t>2025-01-16 19:21:58</t>
  </si>
  <si>
    <t>SD-851-316452-12876-1068</t>
  </si>
  <si>
    <t>SD-057-250116-172906-6227</t>
  </si>
  <si>
    <t>2025-01-16 18:56:10</t>
  </si>
  <si>
    <t>普通区域-诸城市-草屋自然村-15053694953-100M-业务受理宽带-次数0-202501160000526375</t>
  </si>
  <si>
    <t>202501160000526375</t>
  </si>
  <si>
    <t>202501160000526375# 宽带账号:15053694953; 联系电话：15053694953，问题类型：此工单为群障修复工单，根据群障全量闭环修复管理要求，为确保客户网络通畅，请装维人员跟进修复网络问题，谢谢！ 
 群障标题：公告。故障描述：潍坊诸城市草屋自然村主缆故障，预估24小时恢复，请帮忙拦截。主叫号码：15853635293.0;该号码仅供参考，请优先联系宽带账号。</t>
  </si>
  <si>
    <t>2025-01-16 18:58:23</t>
  </si>
  <si>
    <t>2025-01-16 18:58:49</t>
  </si>
  <si>
    <t>SD-057-250116-402937-6507</t>
  </si>
  <si>
    <t>2025-01-16 19:26:04</t>
  </si>
  <si>
    <t>80+金卡-普通区域-寿光市-怡锦苑-13863642328-1000M-业务受理宽带-次数0-202501160000538884</t>
  </si>
  <si>
    <t>202501160000538884</t>
  </si>
  <si>
    <t>202501160000538884# 宽带账号:13863642328; 联系电话：13863642328，问题类型：此工单为群障修复工单，根据群障全量闭环修复管理要求，为确保客户网络通畅，请装维人员跟进修复网络问题，谢谢！ 
 群障标题：公告。故障描述：怡锦苑主叫号码：100860536.0;该号码仅供参考，请优先联系宽带账号。</t>
  </si>
  <si>
    <t>2025-01-16 19:28:11</t>
  </si>
  <si>
    <t>2025-01-16 19:28:48</t>
  </si>
  <si>
    <t>SD-057-250116-718263-7092</t>
  </si>
  <si>
    <t>2025-01-16 20:38:06</t>
  </si>
  <si>
    <t>80+金卡-普通区域-诸城市-和美馨苑-18765796288-500M-宽带上网投诉-次数0-20250116203505X905422482</t>
  </si>
  <si>
    <t>20250116203505X905422482</t>
  </si>
  <si>
    <t xml:space="preserve">流程受理流水号：20250116203236187657962881170750
客户号码:18765796288
客户姓名:程**
投诉地市:潍坊
来话流水:2025011620322051920822998
宽带账号:18765796288
宽带账号归属地市:潍坊
宽带账号归属区县:诸城市
故障地址:潍坊诸城市密州街道人民东路和美馨苑25号楼*********
联系电话:18765796288
联系人:先生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故障时间:2025-01-16 20:34:48
具体故障现象:提示网络无法连接，
客户其他诉求:要求尽快处理
</t>
  </si>
  <si>
    <t>2025-01-16 20:39:48</t>
  </si>
  <si>
    <t>2025-01-16 20:42:59</t>
  </si>
  <si>
    <t>SD-851-243888-7176-957</t>
  </si>
  <si>
    <t>SD-057-250116-841209-1438</t>
  </si>
  <si>
    <t>2025-01-16 10:37:39</t>
  </si>
  <si>
    <t>普通区域--null-15610273106-宽带延伸服务-次数1-202501150000266251</t>
  </si>
  <si>
    <t>SD-057-250116-798412-1421</t>
  </si>
  <si>
    <t>2025-01-16 10:37:15</t>
  </si>
  <si>
    <t>普通区域-青州市-口埠村-13563628787-100M-业务受理宽带-次数0-202501160000189074</t>
  </si>
  <si>
    <t>202501160000189074</t>
  </si>
  <si>
    <t>202501160000189074# 宽带账号:13563628787; 联系电话：13563628787，问题类型：此工单为群障修复工单，根据群障全量闭环修复管理要求，为确保客户网络通畅，请装维人员跟进修复网络问题，谢谢！ 
 群障标题：公告。故障描述：口埠村主叫号码：18365603711.0;该号码仅供参考，请优先联系宽带账号。</t>
  </si>
  <si>
    <t>2025-01-16 10:52:45</t>
  </si>
  <si>
    <t>SD-057-250116-683975-6462</t>
  </si>
  <si>
    <t>2025-01-16 19:20:06</t>
  </si>
  <si>
    <t>80+银卡-普通区域-青州市-旭景园东区-13953673280-1000M-宽带上网投诉-次数0-202501160000536250</t>
  </si>
  <si>
    <t>202501160000536250</t>
  </si>
  <si>
    <t>202501160000536250#流程受理流水号：20250116191914139536732801160004
客户号码:13953673280
客户姓名:张*
投诉地市:潍坊
来话流水:2025011619174272120855522
宽带账号:13953673280
宽带账号归属地市:潍坊
宽带账号归属区县:青州市
故障地址:潍坊青州市益都街道驼山路旭景园东区42号楼*********
联系电话:13953673280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光功率:-16.92
故障大类:宽带/电视
故障细类:网速慢/上网掉线(专席)
携转原因:
故障时间:2025-01-16 19:15:52
具体故障现象:网速慢卡顿，千兆路由器无遮挡   插口无问题  重启未恢复
客户其他诉求:
;宽带小区$[旭景园东区]$</t>
  </si>
  <si>
    <t>2025-01-16 19:22:00</t>
  </si>
  <si>
    <t>2025-01-16 19:22:18</t>
  </si>
  <si>
    <t>SD-851-319391-4590-17533</t>
  </si>
  <si>
    <t>SD-057-250116-471238-6535</t>
  </si>
  <si>
    <t>2025-01-16 19:27:54</t>
  </si>
  <si>
    <t>【调研】-80+金卡-普通区域-寿光市-寿光福源居-15953621655-1000M-魔百和投诉-次数0-202501160000538807</t>
  </si>
  <si>
    <t>202501160000538807</t>
  </si>
  <si>
    <t>202501160000538807#【已关注中国移动10086微信公众号】流程受理流水号：20250116192247159536216551160551
客户号码:15953621655
客户姓名:王**
投诉地市:潍坊
来话流水:2025011619184766620861715
宽带账号:15953621655
宽带账号归属地市:潍坊
宽带账号归属区县:寿光市
故障地址:潍坊寿光市洛城街道洛城街福源居20号楼*********
联系电话:15953621655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光功率:-14.21
故障大类:宽带/电视
故障细类:移动高清电视故障(专席)
携转原因:
故障时间:2025-01-16 19:10:24
魔百和单播/组播:单播
具体故障现象:电视“无信号”，机顶盒亮绿灯，尝试切换信号源，客户不会操作，指导拔插高清线，未恢复
客户其他诉求:
魔百和单/组播：单播;宽带小区$[寿光福源居]$</t>
  </si>
  <si>
    <t>2025-01-16 19:39:14</t>
  </si>
  <si>
    <t>2025-01-16 19:39:46</t>
  </si>
  <si>
    <t>SD-851-256375-2758-19640</t>
  </si>
  <si>
    <t>SD-057-250116-574320-6183</t>
  </si>
  <si>
    <t>2025-01-16 18:50:28</t>
  </si>
  <si>
    <t>普通区域-昌邑市-书香苑新区-15064484253-100M-业务受理宽带-次数0-202501160000523559</t>
  </si>
  <si>
    <t>202501160000523559</t>
  </si>
  <si>
    <t>202501160000523559#用户表示宽带不能正常使用，不配合操作，要求上门维修，请工作人员协助处理，谢谢！流水号2025011618442362520856523，联系人先生，联系电话15163628218！</t>
  </si>
  <si>
    <t>2025-01-16 18:51:50</t>
  </si>
  <si>
    <t>2025-01-16 18:56:19</t>
  </si>
  <si>
    <t>SD-057-250116-503689-7055</t>
  </si>
  <si>
    <t>2025-01-16 20:31:58</t>
  </si>
  <si>
    <t>【调研】-80+普通-普通区域-诸城市-诸城西苑小区-13853609417-1000M-宽带上网投诉-次数0-202501160000559908</t>
  </si>
  <si>
    <t>202501160000559908</t>
  </si>
  <si>
    <t xml:space="preserve">202501160000559908# 宽带账号：13853609417；联系电话：13853609417宽带地址潍坊诸城市龙都街道兴华路棉织街西苑小区8号楼*********；客户来电反映宽带频繁掉线，线上指导无法配合操作，要求上门处理, 来电流水：2025011620282814520806901
</t>
  </si>
  <si>
    <t>2025-01-16 20:39:45</t>
  </si>
  <si>
    <t>2025-01-16 20:40:09</t>
  </si>
  <si>
    <t>SD-851-249531-5033-21558</t>
  </si>
  <si>
    <t>SD-057-250116-734168-6199</t>
  </si>
  <si>
    <t>2025-01-16 18:52:56</t>
  </si>
  <si>
    <t>普通区域-安丘市-市府招待所-13655363468-200M-宽带上网投诉-次数0-202501160000518197</t>
  </si>
  <si>
    <t>202501160000518197</t>
  </si>
  <si>
    <t>202501160000518197#宽带账号：13655363468；联系电话：13655363468宽带地址：潍坊安丘市兴安街道潍安路市府招待所市府招待所；客户来电反映电视无法观看，要求上门处理, 来电流水2025011618504497120896797</t>
  </si>
  <si>
    <t>2025-01-16 18:56:11</t>
  </si>
  <si>
    <t>2025-01-16 18:56:35</t>
  </si>
  <si>
    <t>SD-057-250116-079632-1399</t>
  </si>
  <si>
    <t>2025-01-16 10:36:26</t>
  </si>
  <si>
    <t>80+普通-普通区域-诸城市-石门亭-15165676411-100M-宽带上网投诉-次数0-202501160000187213</t>
  </si>
  <si>
    <t>202501160000187213</t>
  </si>
  <si>
    <t>202501160000187213#15165676411客户来电反映本机办理的电视无法观看，线上排障不认可，直接要求维修人员上门维修，请尽快协助处理，谢谢 
 联系人：女士 联系电话：15094970407 流水：2025011610312875220836593</t>
  </si>
  <si>
    <t>2025-01-16 10:41:54</t>
  </si>
  <si>
    <t>2025-01-16 10:43:05</t>
  </si>
  <si>
    <t>SD-851-284265-30219-19613</t>
  </si>
  <si>
    <t>SD-057-250116-039542-1424</t>
  </si>
  <si>
    <t>2025-01-16 10:37:22</t>
  </si>
  <si>
    <t>普通区域-昌邑市-东角兰村自然村-13963686942-1000M-业务受理宽带-次数0-202501160000189464</t>
  </si>
  <si>
    <t>202501160000189464</t>
  </si>
  <si>
    <t>202501160000189464# 宽带账号:13963686942; 联系电话：13963686942，问题类型：此工单为群障修复工单，根据群障全量闭环修复管理要求，为确保客户网络通畅，请装维人员跟进修复网络问题，谢谢！ 
 群障标题：公告。故障描述：潍坊昌邑市东角兰村自然村光缆故障，预估24小时恢复，请帮忙拦截,如有需要请联系片区装维师傅李勇15706307207主叫号码：13963686942.0;该号码仅供参考，请优先联系宽带账号。</t>
  </si>
  <si>
    <t>2025-01-16 10:43:23</t>
  </si>
  <si>
    <t>2025-01-16 10:43:48</t>
  </si>
  <si>
    <t>SD-851-242914-3210-24008</t>
  </si>
  <si>
    <t>SD-057-250116-589062-6510</t>
  </si>
  <si>
    <t>2025-01-16 19:26:06</t>
  </si>
  <si>
    <t>80+金卡-普通区域-高密市-书香漫步-15762629177-500M-宽带上网投诉-次数0-20250116192404X644305217</t>
  </si>
  <si>
    <t>20250116192404X644305217</t>
  </si>
  <si>
    <t xml:space="preserve">流程受理流水号：20250116192333157626291771160666
客户号码:15762629177
客户姓名:唐**
投诉地市:潍坊
来话流水:2025011619215563520879020
宽带账号:15762629177
宽带账号归属地市:潍坊
宽带账号归属区县:高密市
故障地址:潍坊高密市醴泉街道站南街书香漫步5号楼*********
联系电话:15762629177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故障细类:网速慢/上网掉线(专席)
携转原因:
故障时间:2025-01-16 19:23:44
具体故障现象:网速慢卡顿，千兆路由器
客户其他诉求:
</t>
  </si>
  <si>
    <t>2025-01-16 19:28:46</t>
  </si>
  <si>
    <t>2025-01-16 19:29:12</t>
  </si>
  <si>
    <t>SD-057-250116-581073-6203</t>
  </si>
  <si>
    <t>2025-01-16 18:53:11</t>
  </si>
  <si>
    <t>80+普通-普通区域-奎文区-轻纺城片区-13905368591-100M-宽带上网投诉-次数0-202501160000524478</t>
  </si>
  <si>
    <t>202501160000524478</t>
  </si>
  <si>
    <t>202501160000524478#宽带账号：13905368591；宽带地址：潍坊奎文区潍洲路街道四平路轻纺城片区健康旅馆宿舍1号楼；客户来电反映移动高清无法观看，客户不配合排障，要求上门，请协助处理，谢谢！联系电话：本机；联系人：先生；来电流水：2025011618491957920887931</t>
  </si>
  <si>
    <t>2025-01-16 18:59:15</t>
  </si>
  <si>
    <t>2025-01-16 18:59:40</t>
  </si>
  <si>
    <t>SD-057-250116-795634-1419</t>
  </si>
  <si>
    <t>2025-01-16 10:37:11</t>
  </si>
  <si>
    <t>【调研】-80+银卡-普通区域-寿光市-俎家庄-13589195881-1000M-宽带上网投诉-次数1-202501150000491360</t>
  </si>
  <si>
    <t>2025-01-16 10:42:37</t>
  </si>
  <si>
    <t>2025-01-16 10:43:24</t>
  </si>
  <si>
    <t>SD-057-250116-216950-1462</t>
  </si>
  <si>
    <t>2025-01-16 10:39:51</t>
  </si>
  <si>
    <t>【调研】-80+普通-普通区域-奎文区-博悦世家-13964732660-300M-宽带上网投诉-次数0-202501160000193836</t>
  </si>
  <si>
    <t>202501160000193836</t>
  </si>
  <si>
    <t>202501160000193836#流程受理流水号：20250116103755139647326601036903
客户号码:13964732660
客户姓名:朱*
投诉地市:潍坊
来话流水:2025011610364752020814329
宽带账号:13964732660
宽带账号归属地市:潍坊
宽带账号归属区县:奎文区
故障地址:潍坊奎文区北苑街道乐川街博悦世家6号楼*********
联系电话:18953672226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光功率:-20.50
故障大类:宽带/电视
故障细类:宽带网速慢/卡顿
携转原因:
故障时间:2025-01-16 10:41:53
网站/APP/游戏名称:永劫无间
具体故障现象:打游戏卡，慢
客户其他诉求:
;宽带小区$[博悦世家]$</t>
  </si>
  <si>
    <t>2025-01-16 10:54:42</t>
  </si>
  <si>
    <t>2025-01-16 10:55:00</t>
  </si>
  <si>
    <t>SD-057-250116-627834-7057</t>
  </si>
  <si>
    <t>2025-01-16 20:32:06</t>
  </si>
  <si>
    <t>普通区域-寿光市-付邵-15064438087-1000M-宽带上网投诉-次数0-20250116202929X569358448</t>
  </si>
  <si>
    <t>20250116202929X569358448</t>
  </si>
  <si>
    <t xml:space="preserve">【农村网络投诉】流程受理流水号：20250116202804150644380871170173
客户号码:15064438087
客户姓名:王**
投诉地市:潍坊
来话流水:2025011620274388620803758
宽带账号:15064438087
宽带账号归属地市:潍坊
宽带账号归属区县:寿光市
故障地址:潍坊寿光市上口镇付吴邵村一村付邵31号箱*********
联系电话:15064438087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故障时间:2025-01-16 20:22:44
具体故障现象:用户无法提供具体故障现象，
客户其他诉求:
</t>
  </si>
  <si>
    <t>2025-01-16 20:52:20</t>
  </si>
  <si>
    <t>2025-01-16 20:55:42</t>
  </si>
  <si>
    <t>SD-851-241137-17026-13777</t>
  </si>
  <si>
    <t>SD-057-250116-351974-7096</t>
  </si>
  <si>
    <t>2025-01-16 20:38:32</t>
  </si>
  <si>
    <t>普通区域-奎文区-九龙山电业局宿舍(FTTB)-13792660213-200M-宽带上网投诉-次数0-202501160000563795</t>
  </si>
  <si>
    <t>202501160000563795</t>
  </si>
  <si>
    <t>202501160000563795#宽带账号：13792660213；宽带地址：潍坊高新高新城区新华路九龙山电业局宿舍(FTTB)18号楼*******；客户来电反映宽带网络不能使用，客户不配合排障，要求上门，请协助处理，谢谢！联系电话：13792660212；联系人：***；来电流水：2025011620362028320838860</t>
  </si>
  <si>
    <t>2025-01-16 20:39:40</t>
  </si>
  <si>
    <t>2025-01-16 20:48:15</t>
  </si>
  <si>
    <t>归属网格</t>
  </si>
  <si>
    <t>累计情况</t>
  </si>
  <si>
    <t>昨日情况</t>
  </si>
  <si>
    <t>投诉派单数量</t>
  </si>
  <si>
    <t>一级督办单数量</t>
  </si>
  <si>
    <t>一级督办占比</t>
  </si>
  <si>
    <t>姓名</t>
  </si>
  <si>
    <t>装维账号</t>
  </si>
  <si>
    <t>单文涛</t>
  </si>
  <si>
    <t>dw3_jk_shanwentao</t>
  </si>
  <si>
    <t>白祥雨</t>
  </si>
  <si>
    <t>dw3_jk_baixiangyu</t>
  </si>
  <si>
    <t>李大侠</t>
  </si>
  <si>
    <t>dw3_jk_lidaxia</t>
  </si>
  <si>
    <t>李连波</t>
  </si>
  <si>
    <t>dw3_jk_lilianbo</t>
  </si>
  <si>
    <t>李腾</t>
  </si>
  <si>
    <t>dw3_jk_litengaq</t>
  </si>
  <si>
    <t>孙东风</t>
  </si>
  <si>
    <t>dw3_jk_sundongfeng</t>
  </si>
  <si>
    <t>孙浩</t>
  </si>
  <si>
    <t>dw3_jk_sunhao</t>
  </si>
  <si>
    <t>孙金鹏</t>
  </si>
  <si>
    <t>dw3_jk_sunjinpeng</t>
  </si>
  <si>
    <t>王德刚</t>
  </si>
  <si>
    <t>dw3_jk_wangdegang</t>
  </si>
  <si>
    <t>辛相鑫</t>
  </si>
  <si>
    <t>dw3_jk_xinxiangxin</t>
  </si>
  <si>
    <t>杨校亮</t>
  </si>
  <si>
    <t>dw3_jk_yangxiaoliang</t>
  </si>
  <si>
    <t>dw3_jk_zhoubingaq</t>
  </si>
  <si>
    <t>周勇</t>
  </si>
  <si>
    <t>dw3_jk_zhouyongaq</t>
  </si>
  <si>
    <t>邹来栋</t>
  </si>
  <si>
    <t>dw3_jk_zoulaidong</t>
  </si>
  <si>
    <t>秦英涛</t>
  </si>
  <si>
    <t>dw3_jk_qinyingtao</t>
  </si>
  <si>
    <t>肖钰滨</t>
  </si>
  <si>
    <t>dw3_jk_xiaoyubin</t>
  </si>
  <si>
    <t>郑秀成</t>
  </si>
  <si>
    <t>dw3_jk_zhengxiucheng</t>
  </si>
  <si>
    <t>周建</t>
  </si>
  <si>
    <t>dw3_jk_zhoujiancl</t>
  </si>
  <si>
    <t>陈清廉</t>
  </si>
  <si>
    <t>dw3_jk_chenqinglian</t>
  </si>
  <si>
    <t>陈志民</t>
  </si>
  <si>
    <t>dw3_jk_chenzhimin</t>
  </si>
  <si>
    <t>董文琦</t>
  </si>
  <si>
    <t>dw3_jk_dongwenqi</t>
  </si>
  <si>
    <t>韩良俊</t>
  </si>
  <si>
    <t>dw3_jk_hanliangjun</t>
  </si>
  <si>
    <t>韩晓鹏</t>
  </si>
  <si>
    <t>dw3_jk_hanxiaopeng</t>
  </si>
  <si>
    <t>胡春田</t>
  </si>
  <si>
    <t>dw3_jk_huchuntian</t>
  </si>
  <si>
    <t>李斌</t>
  </si>
  <si>
    <t>dw3_jk_libincy</t>
  </si>
  <si>
    <t>李朋辉</t>
  </si>
  <si>
    <t>dw3_jk_lipenghui</t>
  </si>
  <si>
    <t>路百坤</t>
  </si>
  <si>
    <t>dw3_jk_lubaikun</t>
  </si>
  <si>
    <t>徐童童</t>
  </si>
  <si>
    <t>dw3_jk_xutongtong</t>
  </si>
  <si>
    <t>徐鑫</t>
  </si>
  <si>
    <t>dw3_jk_xuxincy</t>
  </si>
  <si>
    <t>闫祥波</t>
  </si>
  <si>
    <t>dw3_jk_yanxiangbo</t>
  </si>
  <si>
    <t>于浩</t>
  </si>
  <si>
    <t>dw3_jk_yuhaocy</t>
  </si>
  <si>
    <t>赵兵</t>
  </si>
  <si>
    <t>dw3_jk_zhaobing</t>
  </si>
  <si>
    <t>赵文阳</t>
  </si>
  <si>
    <t>dw3_jk_zhaowenyang</t>
  </si>
  <si>
    <t>董茂兴</t>
  </si>
  <si>
    <t>dw3_jk_dongmaoxing</t>
  </si>
  <si>
    <t>高先堂</t>
  </si>
  <si>
    <t>dw3_jk_gaoxiantang</t>
  </si>
  <si>
    <t>dw3_jk_fzlichunlong</t>
  </si>
  <si>
    <t>刘家博</t>
  </si>
  <si>
    <t>dw3_jk_liujiabo</t>
  </si>
  <si>
    <t>毛军军</t>
  </si>
  <si>
    <t>dw3_jk_fzmaojunjun</t>
  </si>
  <si>
    <t>谭国庆</t>
  </si>
  <si>
    <t>dw3_jk_fztanguoqing</t>
  </si>
  <si>
    <t>王佃强</t>
  </si>
  <si>
    <t>dw3_jk_fzwangdianqiang</t>
  </si>
  <si>
    <t>王建坤</t>
  </si>
  <si>
    <t>dw3_jk_fzwangjiankun</t>
  </si>
  <si>
    <t>dw3_jk_zhoujian</t>
  </si>
  <si>
    <t>程晓东</t>
  </si>
  <si>
    <t>dw3_jk_chengxiaodong</t>
  </si>
  <si>
    <t>杜璠宇</t>
  </si>
  <si>
    <t>dw3_jk_dufanyu</t>
  </si>
  <si>
    <t>付磊</t>
  </si>
  <si>
    <t>dw3_jk_fulei</t>
  </si>
  <si>
    <t>何梅</t>
  </si>
  <si>
    <t>dw3_jk_hemei</t>
  </si>
  <si>
    <t>秦小淋</t>
  </si>
  <si>
    <t>dw3_jk_qinxiaolin</t>
  </si>
  <si>
    <t>宋佳宁</t>
  </si>
  <si>
    <t>dw3_jk_songjianing</t>
  </si>
  <si>
    <t>孙伟</t>
  </si>
  <si>
    <t>dw3_jk_sunwei</t>
  </si>
  <si>
    <t>田立旭</t>
  </si>
  <si>
    <t>dw3_jk_tianlixu</t>
  </si>
  <si>
    <t>王少春</t>
  </si>
  <si>
    <t>dw3_jk_wangshaochun</t>
  </si>
  <si>
    <t>王涛</t>
  </si>
  <si>
    <t>dw3_jk_wangtaogm</t>
  </si>
  <si>
    <t>吴林</t>
  </si>
  <si>
    <t>dw3_jk_wulin</t>
  </si>
  <si>
    <t>张健B</t>
  </si>
  <si>
    <t>dw3_jk_zhangjianB</t>
  </si>
  <si>
    <t>张立业</t>
  </si>
  <si>
    <t>dw3_jk_zhangliye</t>
  </si>
  <si>
    <t>柴泽坤</t>
  </si>
  <si>
    <t>dw3_jk_chaizekun1</t>
  </si>
  <si>
    <t>李树鹏</t>
  </si>
  <si>
    <t>dw3_jk_lishupeng</t>
  </si>
  <si>
    <t>林述国</t>
  </si>
  <si>
    <t>dw3_jk_linshuguo</t>
  </si>
  <si>
    <t>dw3_jk_qianzhiyuan</t>
  </si>
  <si>
    <t>孙兆金</t>
  </si>
  <si>
    <t>dw3_jk_sunzhaojin</t>
  </si>
  <si>
    <t>王佳佳</t>
  </si>
  <si>
    <t>dw3_jk_wangjiajia</t>
  </si>
  <si>
    <t>dw3_jk_wangjuhua</t>
  </si>
  <si>
    <t>王宗琪</t>
  </si>
  <si>
    <t>dw3_jk_wangzongqi</t>
  </si>
  <si>
    <t>燕宇航</t>
  </si>
  <si>
    <t>dw3_jk_yanyuhang</t>
  </si>
  <si>
    <t>于海龙</t>
  </si>
  <si>
    <t>dw3_jk_yuhailong</t>
  </si>
  <si>
    <t>袁迎楷</t>
  </si>
  <si>
    <t>dw3_jk_yuanyingkai</t>
  </si>
  <si>
    <t>张俊涛</t>
  </si>
  <si>
    <t>dw3_jk_zhangjuntao</t>
  </si>
  <si>
    <t>张兴胜</t>
  </si>
  <si>
    <t>dw3_jk_zhangxingsheng</t>
  </si>
  <si>
    <t>崔英杰</t>
  </si>
  <si>
    <t>dw3_jk_cuiyingjie</t>
  </si>
  <si>
    <t>付文超</t>
  </si>
  <si>
    <t>dw3_jk_fuwenchao</t>
  </si>
  <si>
    <t>侯玉龙</t>
  </si>
  <si>
    <t>dw3_jk_houyulong</t>
  </si>
  <si>
    <t>李恩伦</t>
  </si>
  <si>
    <t>dw3_jk_lienlun</t>
  </si>
  <si>
    <t>李峰</t>
  </si>
  <si>
    <t>dw3_jk_lifeng</t>
  </si>
  <si>
    <t>李隆乾</t>
  </si>
  <si>
    <t>dw3_jk_lilongqian</t>
  </si>
  <si>
    <t>刘昊寰</t>
  </si>
  <si>
    <t>dw3_jk_liuhaohuan</t>
  </si>
  <si>
    <t>dw3_jk_liuwujun</t>
  </si>
  <si>
    <t>宋锡胜</t>
  </si>
  <si>
    <t>dw3_jk_songxisheng</t>
  </si>
  <si>
    <t>孙晓波</t>
  </si>
  <si>
    <t>dw3_jk_sunxiaobo</t>
  </si>
  <si>
    <t>王潇</t>
  </si>
  <si>
    <t>dw3_jk_wangxiao</t>
  </si>
  <si>
    <t>王永</t>
  </si>
  <si>
    <t>dw3_jk_kwwangyong</t>
  </si>
  <si>
    <t>杨航</t>
  </si>
  <si>
    <t>dw3_jk_kwyanghang</t>
  </si>
  <si>
    <t>杨林</t>
  </si>
  <si>
    <t>dw3_jk_yanglinkw</t>
  </si>
  <si>
    <t>朱晓迪</t>
  </si>
  <si>
    <t>dw3_jk_zhuxiaodi</t>
  </si>
  <si>
    <t>冯国璋</t>
  </si>
  <si>
    <t>dw3_jk_fengguozhang</t>
  </si>
  <si>
    <t>付廷宝</t>
  </si>
  <si>
    <t>dw3_jk_futingbao</t>
  </si>
  <si>
    <t>郭永</t>
  </si>
  <si>
    <t>dw3_jk_guoyong</t>
  </si>
  <si>
    <t>李俊杰</t>
  </si>
  <si>
    <t>dw3_jk_lijunjie</t>
  </si>
  <si>
    <t>李良</t>
  </si>
  <si>
    <t>dw3_jk_lqliliang</t>
  </si>
  <si>
    <t>刘建亮</t>
  </si>
  <si>
    <t>dw3_jk_liujianliang</t>
  </si>
  <si>
    <t>吕郭琪</t>
  </si>
  <si>
    <t>dw3_jk_lvguoqi</t>
  </si>
  <si>
    <t>马凤军</t>
  </si>
  <si>
    <t>dw3_jk_mafengjun</t>
  </si>
  <si>
    <t>孙健康</t>
  </si>
  <si>
    <t>dw3_jk_sunjiankang</t>
  </si>
  <si>
    <t>孙志仲</t>
  </si>
  <si>
    <t>dw3_jk_sunzhizhong</t>
  </si>
  <si>
    <t>王岗</t>
  </si>
  <si>
    <t>dw3_jk_wangganglq</t>
  </si>
  <si>
    <t>张金</t>
  </si>
  <si>
    <t>dw3_jk_zhangjin</t>
  </si>
  <si>
    <t>dw3_jk_lqzhanglei</t>
  </si>
  <si>
    <t>张立升</t>
  </si>
  <si>
    <t>dw3_jk_zhanglisheng</t>
  </si>
  <si>
    <t>张铭俊</t>
  </si>
  <si>
    <t>dw3_jk_zhangmingjun</t>
  </si>
  <si>
    <t>dw3_jk_lqzhangwei</t>
  </si>
  <si>
    <t>赵立浩</t>
  </si>
  <si>
    <t>dw3_jk_lqzhaolihao</t>
  </si>
  <si>
    <t>耿新伟</t>
  </si>
  <si>
    <t>dw3_jk_gengxinwei</t>
  </si>
  <si>
    <t>耿玉山</t>
  </si>
  <si>
    <t>dw3_jk_gengyushan</t>
  </si>
  <si>
    <t>郭军</t>
  </si>
  <si>
    <t>dw3_jk_guojunqz</t>
  </si>
  <si>
    <t>胡志蕊</t>
  </si>
  <si>
    <t>dw3_jk_huzhirui</t>
  </si>
  <si>
    <t>李春华</t>
  </si>
  <si>
    <t>dw3_jk_lichunhuaqz</t>
  </si>
  <si>
    <t>刘斌</t>
  </si>
  <si>
    <t>dw3_jk_liubinqz</t>
  </si>
  <si>
    <t>刘国刚</t>
  </si>
  <si>
    <t>dw3_jk_liuguogang</t>
  </si>
  <si>
    <t>刘建波</t>
  </si>
  <si>
    <t>dw3_jk_liujianbo</t>
  </si>
  <si>
    <t>刘金晖</t>
  </si>
  <si>
    <t>dw3_jk_liujinhuiqz</t>
  </si>
  <si>
    <t>刘少华</t>
  </si>
  <si>
    <t>dw3_jk_liushaohua</t>
  </si>
  <si>
    <t>刘雪枫</t>
  </si>
  <si>
    <t>dw3_jk_liuxuefeng</t>
  </si>
  <si>
    <t>刘勇辰</t>
  </si>
  <si>
    <t>dw3_jk_liuyongchen</t>
  </si>
  <si>
    <t>牟元坤</t>
  </si>
  <si>
    <t>dw3_jk_muyuankunqz</t>
  </si>
  <si>
    <t>邱本志</t>
  </si>
  <si>
    <t>dw3_jk_qiubenzhi</t>
  </si>
  <si>
    <t>曲会生</t>
  </si>
  <si>
    <t>dw3_jk_quhuisheng</t>
  </si>
  <si>
    <t>孙千鸿</t>
  </si>
  <si>
    <t>dw3_jk_sunqianhong</t>
  </si>
  <si>
    <t>田照亮</t>
  </si>
  <si>
    <t>dw3_jk_tianzhaoliang</t>
  </si>
  <si>
    <t>王迪</t>
  </si>
  <si>
    <t>dw3_jk_wangdi</t>
  </si>
  <si>
    <t>王凯</t>
  </si>
  <si>
    <t>dw3_jk_wangkaiqz</t>
  </si>
  <si>
    <t>魏晓亮</t>
  </si>
  <si>
    <t>dw3_jk_weixiaoliang</t>
  </si>
  <si>
    <t>吴海昌</t>
  </si>
  <si>
    <t>dw3_jk_wuhaichang</t>
  </si>
  <si>
    <t>徐平</t>
  </si>
  <si>
    <t>dw3_jk_xuping</t>
  </si>
  <si>
    <t>姚泽修</t>
  </si>
  <si>
    <t>dw3_jk_yaozexiu</t>
  </si>
  <si>
    <t>张钊</t>
  </si>
  <si>
    <t>dw3_jk_zhangzhao</t>
  </si>
  <si>
    <t>程安生</t>
  </si>
  <si>
    <t>dw3_jk_chengansheng</t>
  </si>
  <si>
    <t>董生</t>
  </si>
  <si>
    <t>dw3_jk_dongsheng</t>
  </si>
  <si>
    <t>范俊超</t>
  </si>
  <si>
    <t>dw3_jk_fanjunchao</t>
  </si>
  <si>
    <t>付西晋</t>
  </si>
  <si>
    <t>dw3_jk_fuxijin</t>
  </si>
  <si>
    <t>谷荣邦</t>
  </si>
  <si>
    <t>dw3_jk_gurongbang</t>
  </si>
  <si>
    <t>郭维江</t>
  </si>
  <si>
    <t>dw3_jk_guoweijiang</t>
  </si>
  <si>
    <t>李树桐</t>
  </si>
  <si>
    <t>dw3_jk_lishutong</t>
  </si>
  <si>
    <t>李志浩</t>
  </si>
  <si>
    <t>dw3_jk_lizhihao</t>
  </si>
  <si>
    <t>dw3_jk_liuchao</t>
  </si>
  <si>
    <t>刘凯斌</t>
  </si>
  <si>
    <t>dw3_jk_liukaibin</t>
  </si>
  <si>
    <t>刘文建</t>
  </si>
  <si>
    <t>dw3_jk_liuwenjian</t>
  </si>
  <si>
    <t>刘易航</t>
  </si>
  <si>
    <t>dw3_jk_liuyihang</t>
  </si>
  <si>
    <t>吕会涛</t>
  </si>
  <si>
    <t>dw3_jk_lvhuitao</t>
  </si>
  <si>
    <t>马博华</t>
  </si>
  <si>
    <t>dw3_jk_mabohua</t>
  </si>
  <si>
    <t>马志庆</t>
  </si>
  <si>
    <t>dw3_jk_mazhiqing</t>
  </si>
  <si>
    <t>孟庆良</t>
  </si>
  <si>
    <t>dw3_jk_mengqingliang</t>
  </si>
  <si>
    <t>隋玉强</t>
  </si>
  <si>
    <t>dw3_jk_suiyuqiang</t>
  </si>
  <si>
    <t>唐建波</t>
  </si>
  <si>
    <t>dw3_jk_tangjianbo</t>
  </si>
  <si>
    <t>王晓军</t>
  </si>
  <si>
    <t>dw3_jk_wangxiaojun</t>
  </si>
  <si>
    <t>吴振林</t>
  </si>
  <si>
    <t>dw3_jk_wuzhenlin</t>
  </si>
  <si>
    <t>肖昊天</t>
  </si>
  <si>
    <t>dw3_jk_xiaohaotian</t>
  </si>
  <si>
    <t>辛跞</t>
  </si>
  <si>
    <t>dw3_jk_xinluo</t>
  </si>
  <si>
    <t>张丰军</t>
  </si>
  <si>
    <t>dw3_jk_zhangfengjun</t>
  </si>
  <si>
    <t>张树德</t>
  </si>
  <si>
    <t>dw3_jk_zhangshude</t>
  </si>
  <si>
    <t>张文</t>
  </si>
  <si>
    <t>dw3_jk_zhangwen</t>
  </si>
  <si>
    <t>张有杰</t>
  </si>
  <si>
    <t>dw3_jk_zhangyoujie</t>
  </si>
  <si>
    <t>赵化梁</t>
  </si>
  <si>
    <t>dw3_jk_zhaohualiang</t>
  </si>
  <si>
    <t>赵跃辉</t>
  </si>
  <si>
    <t>dw3_jk_zhaoyuehui</t>
  </si>
  <si>
    <t>赵志刚</t>
  </si>
  <si>
    <t>dw3_jk_zhaozhigang</t>
  </si>
  <si>
    <t>陈焕杰</t>
  </si>
  <si>
    <t>dw3_jk_wcchenhuanjie</t>
  </si>
  <si>
    <t>程虎</t>
  </si>
  <si>
    <t>dw3_jk_wcchenghu</t>
  </si>
  <si>
    <t>窦亮</t>
  </si>
  <si>
    <t>dw3_jk_wcdouliang</t>
  </si>
  <si>
    <t>韩珏</t>
  </si>
  <si>
    <t>dw3_jk_wchanyu</t>
  </si>
  <si>
    <t>韩洋洋</t>
  </si>
  <si>
    <t>dw3_jk_wchanyangyang</t>
  </si>
  <si>
    <t>路广震</t>
  </si>
  <si>
    <t>dw3_jk_wcluguangzhen</t>
  </si>
  <si>
    <t>吕凡国</t>
  </si>
  <si>
    <t>dw3_jk_lvfanguo</t>
  </si>
  <si>
    <t>潘伟</t>
  </si>
  <si>
    <t>dw3_jk_wcpanwei</t>
  </si>
  <si>
    <t>秦志伟</t>
  </si>
  <si>
    <t>dw3_jk_wcqinzhiwei</t>
  </si>
  <si>
    <t>谭福坤</t>
  </si>
  <si>
    <t>dw3_jk_wctanfukun</t>
  </si>
  <si>
    <t>谭刚刚</t>
  </si>
  <si>
    <t>dw3_jk_wctanganggang</t>
  </si>
  <si>
    <t>王方兴</t>
  </si>
  <si>
    <t>dw3_jk_wcwangfangxing</t>
  </si>
  <si>
    <t>王洪宁</t>
  </si>
  <si>
    <t>dw3_jk_wcwanghongning</t>
  </si>
  <si>
    <t>王宁</t>
  </si>
  <si>
    <t>dw3_jk_wcwangning</t>
  </si>
  <si>
    <t>杨勇</t>
  </si>
  <si>
    <t>dw3_jk_yangyong</t>
  </si>
  <si>
    <t>张峻熙</t>
  </si>
  <si>
    <t>dw3_jk_wczhangjunxi</t>
  </si>
  <si>
    <t>赵雄</t>
  </si>
  <si>
    <t>dw3_jk_wczhaoxiong</t>
  </si>
  <si>
    <t>朱德杰</t>
  </si>
  <si>
    <t>dw3_jk_wczhudejie</t>
  </si>
  <si>
    <t>车腾飞</t>
  </si>
  <si>
    <t>dw3_jk_chetengfeizc</t>
  </si>
  <si>
    <t>丁鹏</t>
  </si>
  <si>
    <t>dw3_jk_dingpeng</t>
  </si>
  <si>
    <t>李德杰</t>
  </si>
  <si>
    <t>dw3_jk_lidejie</t>
  </si>
  <si>
    <t>孟令翔</t>
  </si>
  <si>
    <t>dw3_jk_menglingxiang</t>
  </si>
  <si>
    <t>彭健</t>
  </si>
  <si>
    <t>dw3_jk_pengjian</t>
  </si>
  <si>
    <t>戚敬砜</t>
  </si>
  <si>
    <t>dw3_jk_qijingfeng</t>
  </si>
  <si>
    <t>隋永杰</t>
  </si>
  <si>
    <t>dw3_jk_suiyongjie</t>
  </si>
  <si>
    <t>孙振宇</t>
  </si>
  <si>
    <t>dw3_jk_sunzhenyu</t>
  </si>
  <si>
    <t>汤飞扬</t>
  </si>
  <si>
    <t>dw3_jk_tangfeiyang</t>
  </si>
  <si>
    <t>王聪睿</t>
  </si>
  <si>
    <t>dw3_jk_wangcongrui</t>
  </si>
  <si>
    <t>张海源</t>
  </si>
  <si>
    <t>dw3_jk_zhanghaiyuan</t>
  </si>
  <si>
    <t>周志刚</t>
  </si>
  <si>
    <t>dw3_jk_zhouzhigang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</si>
</sst>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
  </numFmts>
  <fonts count="31">
    <font>
      <sz val="11"/>
      <color theme="1"/>
      <name val="宋体"/>
      <charset val="134"/>
      <scheme val="minor"/>
    </font>
    <font>
      <sz val="11"/>
      <color theme="1"/>
      <name val="Arial"/>
      <charset val="134"/>
    </font>
    <font>
      <sz val="10"/>
      <name val="宋体"/>
      <charset val="0"/>
    </font>
    <font>
      <sz val="10"/>
      <name val="Arial"/>
      <charset val="0"/>
    </font>
    <font>
      <sz val="10"/>
      <color rgb="FF000000"/>
      <name val="Arial"/>
      <charset val="134"/>
    </font>
    <font>
      <sz val="10"/>
      <color rgb="FF000000"/>
      <name val="宋体"/>
      <charset val="0"/>
    </font>
    <font>
      <sz val="10"/>
      <color rgb="FF000000"/>
      <name val="Arial"/>
      <charset val="0"/>
    </font>
    <font>
      <sz val="10"/>
      <color rgb="FF000000"/>
      <name val="宋体"/>
      <charset val="0"/>
      <scheme val="minor"/>
    </font>
    <font>
      <sz val="12"/>
      <color theme="1"/>
      <name val="宋体"/>
      <charset val="134"/>
    </font>
    <font>
      <b/>
      <sz val="11"/>
      <color theme="1"/>
      <name val="微软雅黑"/>
      <charset val="134"/>
    </font>
    <font>
      <sz val="10"/>
      <color theme="1"/>
      <name val="微软雅黑"/>
      <charset val="134"/>
    </font>
    <font>
      <sz val="9"/>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2"/>
        <bgColor indexed="64"/>
      </patternFill>
    </fill>
    <fill>
      <patternFill patternType="solid">
        <fgColor theme="3" tint="0.6"/>
        <bgColor indexed="64"/>
      </patternFill>
    </fill>
    <fill>
      <patternFill patternType="solid">
        <fgColor theme="5" tint="0.6"/>
        <bgColor indexed="64"/>
      </patternFill>
    </fill>
    <fill>
      <patternFill patternType="solid">
        <fgColor theme="6" tint="0.6"/>
        <bgColor indexed="64"/>
      </patternFill>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2" fillId="0" borderId="0">
      <alignment vertical="center"/>
    </xf>
    <xf numFmtId="0" fontId="13" fillId="0" borderId="0">
      <alignment vertical="center"/>
    </xf>
    <xf numFmtId="0" fontId="0" fillId="9" borderId="15">
      <alignment vertical="center"/>
    </xf>
    <xf numFmtId="0" fontId="14" fillId="0" borderId="0">
      <alignment vertical="center"/>
    </xf>
    <xf numFmtId="0" fontId="15" fillId="0" borderId="0">
      <alignment vertical="center"/>
    </xf>
    <xf numFmtId="0" fontId="16" fillId="0" borderId="0">
      <alignment vertical="center"/>
    </xf>
    <xf numFmtId="0" fontId="17" fillId="0" borderId="16">
      <alignment vertical="center"/>
    </xf>
    <xf numFmtId="0" fontId="18" fillId="0" borderId="16">
      <alignment vertical="center"/>
    </xf>
    <xf numFmtId="0" fontId="19" fillId="0" borderId="17">
      <alignment vertical="center"/>
    </xf>
    <xf numFmtId="0" fontId="19" fillId="0" borderId="0">
      <alignment vertical="center"/>
    </xf>
    <xf numFmtId="0" fontId="20" fillId="10" borderId="18">
      <alignment vertical="center"/>
    </xf>
    <xf numFmtId="0" fontId="21" fillId="11" borderId="19">
      <alignment vertical="center"/>
    </xf>
    <xf numFmtId="0" fontId="22" fillId="11" borderId="18">
      <alignment vertical="center"/>
    </xf>
    <xf numFmtId="0" fontId="23" fillId="12" borderId="20">
      <alignment vertical="center"/>
    </xf>
    <xf numFmtId="0" fontId="24" fillId="0" borderId="21">
      <alignment vertical="center"/>
    </xf>
    <xf numFmtId="0" fontId="25" fillId="0" borderId="22">
      <alignment vertical="center"/>
    </xf>
    <xf numFmtId="0" fontId="26" fillId="13" borderId="0">
      <alignment vertical="center"/>
    </xf>
    <xf numFmtId="0" fontId="27" fillId="14" borderId="0">
      <alignment vertical="center"/>
    </xf>
    <xf numFmtId="0" fontId="28" fillId="15" borderId="0">
      <alignment vertical="center"/>
    </xf>
    <xf numFmtId="0" fontId="29" fillId="16" borderId="0">
      <alignment vertical="center"/>
    </xf>
    <xf numFmtId="0" fontId="30" fillId="17" borderId="0">
      <alignment vertical="center"/>
    </xf>
    <xf numFmtId="0" fontId="30" fillId="18" borderId="0">
      <alignment vertical="center"/>
    </xf>
    <xf numFmtId="0" fontId="29" fillId="19" borderId="0">
      <alignment vertical="center"/>
    </xf>
    <xf numFmtId="0" fontId="29" fillId="20" borderId="0">
      <alignment vertical="center"/>
    </xf>
    <xf numFmtId="0" fontId="30" fillId="21" borderId="0">
      <alignment vertical="center"/>
    </xf>
    <xf numFmtId="0" fontId="30" fillId="22" borderId="0">
      <alignment vertical="center"/>
    </xf>
    <xf numFmtId="0" fontId="29" fillId="23" borderId="0">
      <alignment vertical="center"/>
    </xf>
    <xf numFmtId="0" fontId="29" fillId="24" borderId="0">
      <alignment vertical="center"/>
    </xf>
    <xf numFmtId="0" fontId="30" fillId="25" borderId="0">
      <alignment vertical="center"/>
    </xf>
    <xf numFmtId="0" fontId="30" fillId="26" borderId="0">
      <alignment vertical="center"/>
    </xf>
    <xf numFmtId="0" fontId="29" fillId="27" borderId="0">
      <alignment vertical="center"/>
    </xf>
    <xf numFmtId="0" fontId="29" fillId="28" borderId="0">
      <alignment vertical="center"/>
    </xf>
    <xf numFmtId="0" fontId="30" fillId="29" borderId="0">
      <alignment vertical="center"/>
    </xf>
    <xf numFmtId="0" fontId="30" fillId="30" borderId="0">
      <alignment vertical="center"/>
    </xf>
    <xf numFmtId="0" fontId="29" fillId="31" borderId="0">
      <alignment vertical="center"/>
    </xf>
    <xf numFmtId="0" fontId="29" fillId="32" borderId="0">
      <alignment vertical="center"/>
    </xf>
    <xf numFmtId="0" fontId="30" fillId="33" borderId="0">
      <alignment vertical="center"/>
    </xf>
    <xf numFmtId="0" fontId="30" fillId="34" borderId="0">
      <alignment vertical="center"/>
    </xf>
    <xf numFmtId="0" fontId="29" fillId="35" borderId="0">
      <alignment vertical="center"/>
    </xf>
    <xf numFmtId="0" fontId="29" fillId="36" borderId="0">
      <alignment vertical="center"/>
    </xf>
    <xf numFmtId="0" fontId="30" fillId="37" borderId="0">
      <alignment vertical="center"/>
    </xf>
    <xf numFmtId="0" fontId="30" fillId="38" borderId="0">
      <alignment vertical="center"/>
    </xf>
    <xf numFmtId="0" fontId="29" fillId="39" borderId="0">
      <alignment vertical="center"/>
    </xf>
    <xf numFmtId="0" fontId="0" fillId="0" borderId="0"/>
    <xf numFmtId="0" fontId="0" fillId="0" borderId="0">
      <alignment vertical="center"/>
    </xf>
    <xf numFmtId="0" fontId="0" fillId="0" borderId="0"/>
  </cellStyleXfs>
  <cellXfs count="64">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xf numFmtId="0" fontId="0" fillId="0" borderId="0" xfId="0" applyAlignment="1"/>
    <xf numFmtId="0" fontId="0" fillId="0" borderId="0" xfId="0" applyAlignment="1">
      <alignment horizontal="right" vertical="center"/>
    </xf>
    <xf numFmtId="10" fontId="0" fillId="0" borderId="0" xfId="0" applyNumberFormat="1" applyAlignment="1">
      <alignment vertical="center"/>
    </xf>
    <xf numFmtId="0" fontId="0" fillId="0" borderId="1" xfId="0" applyBorder="1" applyAlignment="1">
      <alignment horizontal="center" vertical="center"/>
    </xf>
    <xf numFmtId="0" fontId="0" fillId="0" borderId="2" xfId="0" applyBorder="1" applyAlignment="1"/>
    <xf numFmtId="0" fontId="0" fillId="0" borderId="3" xfId="0" applyBorder="1" applyAlignmen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4" xfId="0" applyBorder="1" applyAlignment="1"/>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0" fontId="3" fillId="0" borderId="1" xfId="0" applyFont="1" applyBorder="1" applyAlignment="1">
      <alignment horizontal="center"/>
    </xf>
    <xf numFmtId="10" fontId="0" fillId="0" borderId="1" xfId="0" applyNumberFormat="1" applyBorder="1" applyAlignment="1">
      <alignment horizontal="center" vertical="center"/>
    </xf>
    <xf numFmtId="0" fontId="4" fillId="0" borderId="1" xfId="0" applyFont="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vertical="center"/>
    </xf>
    <xf numFmtId="0" fontId="6" fillId="0" borderId="1" xfId="0" applyFont="1" applyBorder="1" applyAlignment="1">
      <alignment horizontal="center"/>
    </xf>
    <xf numFmtId="10" fontId="0" fillId="0" borderId="0" xfId="0" applyNumberFormat="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wrapText="1"/>
    </xf>
    <xf numFmtId="0" fontId="0" fillId="2" borderId="0" xfId="0" applyFill="1" applyAlignment="1">
      <alignment horizontal="center" vertical="center" wrapText="1"/>
    </xf>
    <xf numFmtId="0" fontId="2" fillId="0" borderId="1" xfId="0" applyFont="1" applyBorder="1" applyAlignment="1">
      <alignment horizontal="center"/>
    </xf>
    <xf numFmtId="0" fontId="6" fillId="0" borderId="1" xfId="0" applyFont="1" applyBorder="1" applyAlignment="1">
      <alignment horizontal="center" vertical="center"/>
    </xf>
    <xf numFmtId="0" fontId="3" fillId="0" borderId="5" xfId="0" applyFont="1" applyBorder="1" applyAlignment="1">
      <alignment horizontal="center"/>
    </xf>
    <xf numFmtId="0" fontId="3" fillId="0" borderId="5" xfId="0" applyFont="1" applyBorder="1" applyAlignment="1">
      <alignment horizontal="center" vertical="center"/>
    </xf>
    <xf numFmtId="0" fontId="7" fillId="0" borderId="1" xfId="0" applyFont="1" applyBorder="1" applyAlignment="1">
      <alignment horizontal="center"/>
    </xf>
    <xf numFmtId="0" fontId="7" fillId="0" borderId="1" xfId="0" applyFont="1" applyBorder="1" applyAlignment="1">
      <alignment horizontal="center" vertical="center"/>
    </xf>
    <xf numFmtId="10" fontId="1" fillId="0" borderId="0" xfId="0" applyNumberFormat="1" applyFont="1" applyAlignment="1">
      <alignment vertical="center"/>
    </xf>
    <xf numFmtId="176" fontId="0" fillId="0" borderId="0" xfId="0" applyNumberFormat="1" applyAlignment="1">
      <alignment vertical="center"/>
    </xf>
    <xf numFmtId="0" fontId="8" fillId="3" borderId="1" xfId="0" applyFont="1" applyFill="1" applyBorder="1" applyAlignment="1">
      <alignment horizontal="center" vertical="center"/>
    </xf>
    <xf numFmtId="0" fontId="0" fillId="0" borderId="0" xfId="0" applyAlignment="1">
      <alignment horizontal="center"/>
    </xf>
    <xf numFmtId="0" fontId="8"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9"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4" borderId="1" xfId="0" applyFont="1" applyFill="1" applyBorder="1" applyAlignment="1">
      <alignment horizontal="center"/>
    </xf>
    <xf numFmtId="0" fontId="0" fillId="0" borderId="7" xfId="0" applyBorder="1" applyAlignment="1"/>
    <xf numFmtId="0" fontId="10" fillId="4" borderId="1" xfId="0" applyFont="1" applyFill="1" applyBorder="1" applyAlignment="1">
      <alignment horizontal="center" vertical="center" wrapText="1"/>
    </xf>
    <xf numFmtId="10" fontId="10" fillId="4" borderId="1" xfId="0" applyNumberFormat="1" applyFont="1" applyFill="1" applyBorder="1" applyAlignment="1">
      <alignment horizontal="center" vertical="center" wrapText="1"/>
    </xf>
    <xf numFmtId="0" fontId="0" fillId="0" borderId="0" xfId="0" applyAlignment="1">
      <alignment horizontal="left" vertical="top" wrapText="1"/>
    </xf>
    <xf numFmtId="0" fontId="0" fillId="0" borderId="0" xfId="0" applyAlignment="1">
      <alignment vertical="top" wrapText="1"/>
    </xf>
    <xf numFmtId="0" fontId="11" fillId="0" borderId="0" xfId="0" applyFont="1" applyAlignment="1">
      <alignment vertical="center"/>
    </xf>
    <xf numFmtId="10" fontId="10" fillId="4" borderId="1" xfId="0" applyNumberFormat="1" applyFont="1" applyFill="1" applyBorder="1" applyAlignment="1">
      <alignment horizontal="center" vertical="center"/>
    </xf>
    <xf numFmtId="0" fontId="0" fillId="5" borderId="1" xfId="0" applyFill="1" applyBorder="1" applyAlignment="1">
      <alignment horizontal="center"/>
    </xf>
    <xf numFmtId="0" fontId="0" fillId="6" borderId="2" xfId="0" applyFill="1" applyBorder="1" applyAlignment="1">
      <alignment horizontal="center"/>
    </xf>
    <xf numFmtId="0" fontId="11" fillId="5" borderId="1" xfId="0" applyFont="1" applyFill="1" applyBorder="1" applyAlignment="1">
      <alignment horizontal="center" vertical="center"/>
    </xf>
    <xf numFmtId="0" fontId="0" fillId="0" borderId="8" xfId="0" applyBorder="1" applyAlignment="1"/>
    <xf numFmtId="0" fontId="0" fillId="0" borderId="9" xfId="0" applyBorder="1" applyAlignment="1"/>
    <xf numFmtId="0" fontId="11" fillId="6" borderId="1" xfId="0" applyFont="1" applyFill="1" applyBorder="1" applyAlignment="1">
      <alignment horizontal="center" vertical="center"/>
    </xf>
    <xf numFmtId="0" fontId="0" fillId="0" borderId="10" xfId="0" applyBorder="1" applyAlignment="1"/>
    <xf numFmtId="0" fontId="0" fillId="0" borderId="11" xfId="0" applyBorder="1" applyAlignment="1"/>
    <xf numFmtId="0" fontId="0" fillId="0" borderId="12" xfId="0" applyBorder="1" applyAlignment="1"/>
    <xf numFmtId="0" fontId="0" fillId="0" borderId="13" xfId="0" applyBorder="1" applyAlignment="1"/>
    <xf numFmtId="0" fontId="0" fillId="0" borderId="14" xfId="0" applyBorder="1" applyAlignment="1"/>
    <xf numFmtId="0" fontId="11" fillId="5" borderId="1" xfId="0" applyFont="1" applyFill="1" applyBorder="1" applyAlignment="1">
      <alignment vertical="center" wrapText="1"/>
    </xf>
    <xf numFmtId="0" fontId="11" fillId="5" borderId="1" xfId="0" applyFont="1" applyFill="1" applyBorder="1" applyAlignment="1">
      <alignment vertical="center"/>
    </xf>
    <xf numFmtId="0" fontId="11"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8" borderId="1" xfId="0" applyFont="1" applyFill="1" applyBorder="1" applyAlignment="1">
      <alignment horizont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8" xfId="49"/>
    <cellStyle name="常规_Sheet1" xfId="50"/>
    <cellStyle name="常规 3" xfId="51"/>
  </cellStyles>
  <dxfs count="4">
    <dxf>
      <font>
        <b val="1"/>
        <color rgb="FFFF0000"/>
      </font>
    </dxf>
    <dxf>
      <font>
        <b val="1"/>
      </font>
      <fill>
        <patternFill patternType="solid">
          <bgColor rgb="FFFFFF00"/>
        </patternFill>
      </fill>
    </dxf>
    <dxf>
      <font>
        <b val="1"/>
        <color rgb="FFFF0000"/>
      </font>
      <numFmt numFmtId="10" formatCode="0.00%"/>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C7EDCC"/>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32"/>
  <sheetViews>
    <sheetView tabSelected="1" workbookViewId="0">
      <selection activeCell="H17" sqref="H17"/>
    </sheetView>
  </sheetViews>
  <sheetFormatPr defaultColWidth="9" defaultRowHeight="14"/>
  <cols>
    <col min="1" max="2" width="7.37272727272727" style="3" customWidth="1"/>
    <col min="3" max="3" width="14.5" style="3" customWidth="1"/>
    <col min="4" max="5" width="12.5" style="3" customWidth="1"/>
    <col min="6" max="6" width="13.7545454545455" style="3" customWidth="1"/>
    <col min="7" max="7" width="14.3272727272727" style="3" customWidth="1"/>
    <col min="8" max="8" width="10.1727272727273" style="3" customWidth="1"/>
    <col min="9" max="9" width="12" style="3" customWidth="1"/>
    <col min="10" max="10" width="8.25454545454545" style="3" customWidth="1"/>
    <col min="11" max="11" width="9.12727272727273" style="3" customWidth="1"/>
    <col min="12" max="12" width="8.10909090909091" style="3" customWidth="1"/>
    <col min="13" max="13" width="5.37272727272727" style="3" customWidth="1"/>
    <col min="14" max="14" width="3.37272727272727" style="3" customWidth="1"/>
    <col min="15" max="15" width="9" style="3" hidden="1" customWidth="1"/>
    <col min="16" max="16" width="14.2545454545455" style="3" hidden="1" customWidth="1"/>
    <col min="17" max="17" width="9" style="3" hidden="1" customWidth="1"/>
    <col min="18" max="18" width="11.7545454545455" style="3" hidden="1" customWidth="1"/>
    <col min="19" max="38" width="9" style="3" hidden="1" customWidth="1"/>
  </cols>
  <sheetData>
    <row r="1" ht="21" customHeight="1" spans="1:38">
      <c r="A1" s="37" t="str">
        <f ca="1">N6&amp;"日10086投诉一级督办单占比通报"</f>
        <v>19日10086投诉一级督办单占比通报</v>
      </c>
      <c r="B1" s="7"/>
      <c r="C1" s="7"/>
      <c r="D1" s="7"/>
      <c r="E1" s="7"/>
      <c r="F1" s="7"/>
      <c r="G1" s="7"/>
      <c r="H1" s="7"/>
      <c r="I1" s="7"/>
      <c r="J1" s="7"/>
      <c r="K1" s="7"/>
      <c r="L1" s="8"/>
      <c r="S1" s="47" t="s">
        <v>0</v>
      </c>
      <c r="T1" s="7"/>
      <c r="U1" s="7"/>
      <c r="V1" s="7"/>
      <c r="W1" s="8"/>
      <c r="X1" s="48" t="s">
        <v>1</v>
      </c>
      <c r="Y1" s="7"/>
      <c r="Z1" s="7"/>
      <c r="AA1" s="7"/>
      <c r="AB1" s="7"/>
      <c r="AC1" s="60" t="s">
        <v>2</v>
      </c>
      <c r="AD1" s="7"/>
      <c r="AE1" s="7"/>
      <c r="AF1" s="7"/>
      <c r="AG1" s="8"/>
      <c r="AH1" s="62" t="s">
        <v>3</v>
      </c>
      <c r="AI1" s="7"/>
      <c r="AJ1" s="7"/>
      <c r="AK1" s="7"/>
      <c r="AL1" s="8"/>
    </row>
    <row r="2" ht="16.5" customHeight="1" spans="1:38">
      <c r="A2" s="38" t="s">
        <v>4</v>
      </c>
      <c r="B2" s="38" t="s">
        <v>5</v>
      </c>
      <c r="C2" s="39" t="str">
        <f ca="1">TEXT(NOW()-1,"dd")&amp;"日新增"</f>
        <v>19日新增</v>
      </c>
      <c r="D2" s="7"/>
      <c r="E2" s="7"/>
      <c r="F2" s="7"/>
      <c r="G2" s="7"/>
      <c r="H2" s="7"/>
      <c r="I2" s="8"/>
      <c r="J2" s="41" t="s">
        <v>6</v>
      </c>
      <c r="K2" s="42" t="s">
        <v>7</v>
      </c>
      <c r="L2" s="38" t="s">
        <v>5</v>
      </c>
      <c r="S2" s="49" t="str">
        <f ca="1">_xlfn.TEXTJOIN(",",1,V3:V14)</f>
        <v/>
      </c>
      <c r="T2" s="50"/>
      <c r="U2" s="51"/>
      <c r="V2" s="49" t="s">
        <v>8</v>
      </c>
      <c r="W2" s="49"/>
      <c r="X2" s="52" t="str">
        <f ca="1">_xlfn.TEXTJOIN(",",1,AA3:AA14)</f>
        <v/>
      </c>
      <c r="Y2" s="50"/>
      <c r="Z2" s="51"/>
      <c r="AA2" s="52" t="s">
        <v>8</v>
      </c>
      <c r="AB2" s="52"/>
      <c r="AC2" s="60" t="str">
        <f ca="1">_xlfn.TEXTJOIN(",",1,AF3:AF14)</f>
        <v/>
      </c>
      <c r="AD2" s="50"/>
      <c r="AE2" s="51"/>
      <c r="AF2" s="60" t="s">
        <v>8</v>
      </c>
      <c r="AG2" s="60"/>
      <c r="AH2" s="62" t="str">
        <f ca="1">_xlfn.TEXTJOIN(",",1,AK3:AK14)</f>
        <v/>
      </c>
      <c r="AI2" s="50"/>
      <c r="AJ2" s="51"/>
      <c r="AK2" s="63" t="s">
        <v>8</v>
      </c>
      <c r="AL2" s="63"/>
    </row>
    <row r="3" ht="16.5" customHeight="1" spans="1:38">
      <c r="A3" s="40"/>
      <c r="B3" s="40"/>
      <c r="C3" s="41" t="s">
        <v>9</v>
      </c>
      <c r="D3" s="7"/>
      <c r="E3" s="7"/>
      <c r="F3" s="7"/>
      <c r="G3" s="8"/>
      <c r="H3" s="42" t="s">
        <v>10</v>
      </c>
      <c r="I3" s="42" t="s">
        <v>11</v>
      </c>
      <c r="J3" s="40"/>
      <c r="K3" s="40"/>
      <c r="L3" s="40"/>
      <c r="S3" s="53"/>
      <c r="U3" s="54"/>
      <c r="V3" s="49" t="str">
        <f ca="1">VLOOKUP(1,$S$6:$T$17,2,0)</f>
        <v/>
      </c>
      <c r="W3" s="49">
        <v>1</v>
      </c>
      <c r="X3" s="53"/>
      <c r="Z3" s="54"/>
      <c r="AA3" s="52" t="str">
        <f ca="1">VLOOKUP(1,$X$6:$Y$17,2,0)</f>
        <v/>
      </c>
      <c r="AB3" s="52">
        <v>1</v>
      </c>
      <c r="AC3" s="53"/>
      <c r="AE3" s="54"/>
      <c r="AF3" s="60" t="str">
        <f ca="1">VLOOKUP(1,$AC$6:$AD$17,2,0)</f>
        <v/>
      </c>
      <c r="AG3" s="60">
        <v>1</v>
      </c>
      <c r="AH3" s="53"/>
      <c r="AJ3" s="54"/>
      <c r="AK3" s="63" t="str">
        <f ca="1">VLOOKUP(1,$AH$6:$AI$17,2,0)</f>
        <v/>
      </c>
      <c r="AL3" s="63">
        <v>1</v>
      </c>
    </row>
    <row r="4" spans="1:38">
      <c r="A4" s="40"/>
      <c r="B4" s="40"/>
      <c r="C4" s="41" t="s">
        <v>12</v>
      </c>
      <c r="D4" s="41" t="s">
        <v>2</v>
      </c>
      <c r="E4" s="41" t="s">
        <v>13</v>
      </c>
      <c r="F4" s="41" t="s">
        <v>14</v>
      </c>
      <c r="G4" s="41" t="s">
        <v>15</v>
      </c>
      <c r="H4" s="40"/>
      <c r="I4" s="40"/>
      <c r="J4" s="40"/>
      <c r="K4" s="40"/>
      <c r="L4" s="40"/>
      <c r="S4" s="53"/>
      <c r="U4" s="54"/>
      <c r="V4" s="49" t="str">
        <f ca="1">VLOOKUP(2,$S$6:$T$17,2,0)</f>
        <v/>
      </c>
      <c r="W4" s="49">
        <v>2</v>
      </c>
      <c r="X4" s="53"/>
      <c r="Z4" s="54"/>
      <c r="AA4" s="52" t="str">
        <f ca="1">VLOOKUP(2,$X$6:$Y$17,2,0)</f>
        <v/>
      </c>
      <c r="AB4" s="52">
        <v>2</v>
      </c>
      <c r="AC4" s="53"/>
      <c r="AE4" s="54"/>
      <c r="AF4" s="60" t="str">
        <f ca="1">VLOOKUP(2,$AC$6:$AD$17,2,0)</f>
        <v/>
      </c>
      <c r="AG4" s="60">
        <v>2</v>
      </c>
      <c r="AH4" s="53"/>
      <c r="AJ4" s="54"/>
      <c r="AK4" s="63" t="str">
        <f ca="1">VLOOKUP(2,$AH$6:$AI$17,2,0)</f>
        <v/>
      </c>
      <c r="AL4" s="63">
        <v>2</v>
      </c>
    </row>
    <row r="5" ht="21" customHeight="1" spans="1:38">
      <c r="A5" s="11"/>
      <c r="B5" s="11"/>
      <c r="C5" s="11"/>
      <c r="D5" s="11"/>
      <c r="E5" s="11"/>
      <c r="F5" s="11"/>
      <c r="G5" s="11"/>
      <c r="H5" s="11"/>
      <c r="I5" s="11"/>
      <c r="J5" s="11"/>
      <c r="K5" s="11"/>
      <c r="L5" s="11"/>
      <c r="O5" s="45" t="s">
        <v>16</v>
      </c>
      <c r="P5" s="45" t="str">
        <f>VLOOKUP(1,O6:P17,2,0)&amp;","&amp;VLOOKUP(2,O6:P17,2,0)&amp;","&amp;VLOOKUP(3,O6:P17,2,0)</f>
        <v>坊子(9.86%),潍城(9.34%),安丘(8.95%)</v>
      </c>
      <c r="Q5" s="45" t="s">
        <v>16</v>
      </c>
      <c r="R5" s="45" t="e">
        <f ca="1">VLOOKUP(1,Q6:R17,2,0)&amp;","&amp;VLOOKUP(2,Q6:R17,2,0)&amp;","&amp;VLOOKUP(3,Q6:R17,2,0)</f>
        <v>#N/A</v>
      </c>
      <c r="S5" s="55"/>
      <c r="T5" s="56"/>
      <c r="U5" s="57"/>
      <c r="V5" s="49" t="str">
        <f ca="1">VLOOKUP(3,$S$6:$T$17,2,0)</f>
        <v/>
      </c>
      <c r="W5" s="49">
        <v>3</v>
      </c>
      <c r="X5" s="55"/>
      <c r="Y5" s="56"/>
      <c r="Z5" s="57"/>
      <c r="AA5" s="52" t="str">
        <f ca="1">VLOOKUP(3,$X$6:$Y$17,2,0)</f>
        <v/>
      </c>
      <c r="AB5" s="52">
        <v>3</v>
      </c>
      <c r="AC5" s="55"/>
      <c r="AD5" s="56"/>
      <c r="AE5" s="57"/>
      <c r="AF5" s="60" t="str">
        <f ca="1">VLOOKUP(3,$AC$6:$AD$17,2,0)</f>
        <v/>
      </c>
      <c r="AG5" s="60">
        <v>3</v>
      </c>
      <c r="AH5" s="55"/>
      <c r="AI5" s="56"/>
      <c r="AJ5" s="57"/>
      <c r="AK5" s="63" t="str">
        <f ca="1">VLOOKUP(3,$AH$6:$AI$17,2,0)</f>
        <v/>
      </c>
      <c r="AL5" s="63">
        <v>3</v>
      </c>
    </row>
    <row r="6" ht="16.5" customHeight="1" spans="1:38">
      <c r="A6" s="38">
        <v>1</v>
      </c>
      <c r="B6" s="38" t="s">
        <v>17</v>
      </c>
      <c r="C6" s="38">
        <f ca="1">COUNTIFS(督办单!L:L,B:B,督办单!M:M,$M$6,督办单!P:P,"无",督办单!C:C,"*一级*")</f>
        <v>0</v>
      </c>
      <c r="D6" s="38">
        <f ca="1">COUNTIFS(督办单!L:L,B:B,督办单!M:M,$M$6,督办单!P:P,"7天内",督办单!C:C,"*一级*")</f>
        <v>0</v>
      </c>
      <c r="E6" s="38">
        <f ca="1">COUNTIFS(督办单!L:L,B:B,督办单!M:M,$M$6,督办单!P:P,"30天内",督办单!C:C,"*一级*")</f>
        <v>0</v>
      </c>
      <c r="F6" s="38">
        <f ca="1">COUNTIFS(督办单!L:L,B:B,督办单!M:M,$M$6,督办单!P:P,"60天内",督办单!C:C,"*一级*")</f>
        <v>0</v>
      </c>
      <c r="G6" s="38">
        <f ca="1">COUNTIFS(督办单!L:L,B:B,督办单!M:M,$M$6,督办单!P:P,"90天内",督办单!C:C,"*一级*")</f>
        <v>0</v>
      </c>
      <c r="H6" s="38">
        <f ca="1">COUNTIFS(督办单!L:L,B:B,督办单!C:C,"*一级*",督办单!M:M,$M$6)</f>
        <v>0</v>
      </c>
      <c r="I6" s="46" t="e">
        <f ca="1">COUNTIFS(督办单!L:L,B:B,督办单!C:C,"*一级*",督办单!M:M,$M$6)/(COUNTIFS(累计派单!R:R,B:B,累计派单!S:S,$M$6)-COUNTIFS(累计派单!R:R,B:B,累计派单!I:I,"*业务受理*",累计派单!S:S,$M$6))</f>
        <v>#DIV/0!</v>
      </c>
      <c r="J6" s="38">
        <f>COUNTIFS(督办单!L:L,B:B,督办单!C:C,"*一级*")</f>
        <v>35</v>
      </c>
      <c r="K6" s="46">
        <f>J6/(COUNTIFS(累计派单!R:R,B:B)-COUNTIFS(累计派单!R:R,B:B,累计派单!I:I,"*业务受理*")-COUNTIFS(累计派单!I:I,"*客户咨询*"))</f>
        <v>0.0985915492957746</v>
      </c>
      <c r="L6" s="38" t="s">
        <v>17</v>
      </c>
      <c r="M6" s="21" t="str">
        <f ca="1">TEXT(TODAY()-1,"mmdd")</f>
        <v>0119</v>
      </c>
      <c r="N6" t="str">
        <f ca="1">TEXT(NOW()-1,"dd")</f>
        <v>19</v>
      </c>
      <c r="O6" s="45">
        <f>_xlfn.RANK.EQ(K6,$K$6:$K$17,0)+COUNTIF($K$6:$K6,K6)-1</f>
        <v>1</v>
      </c>
      <c r="P6" s="45" t="str">
        <f t="shared" ref="P6:P17" si="0">B6&amp;"("&amp;ROUND(K6*100,2)&amp;"%)"</f>
        <v>坊子(9.86%)</v>
      </c>
      <c r="Q6" s="45" t="e">
        <f ca="1">_xlfn.RANK.EQ(I6,$I$6:$I$17,0)+COUNTIF($I$6:$I6,I6)-1</f>
        <v>#DIV/0!</v>
      </c>
      <c r="R6" s="45" t="e">
        <f ca="1" t="shared" ref="R6:R17" si="1">B6&amp;"("&amp;ROUND(I6*100,2)&amp;"%)"</f>
        <v>#DIV/0!</v>
      </c>
      <c r="S6" s="58">
        <f ca="1">_xlfn.RANK.EQ(H6,$H$6:$H$17,0)+COUNTIF($H$6:$H6,H6)-1</f>
        <v>1</v>
      </c>
      <c r="T6" s="59" t="str">
        <f ca="1" t="shared" ref="T6:T17" si="2">IF(H6=0,"",B6&amp;H6&amp;"件")</f>
        <v/>
      </c>
      <c r="U6" s="59">
        <f ca="1" t="shared" ref="U6:U17" si="3">H6</f>
        <v>0</v>
      </c>
      <c r="V6" s="49" t="str">
        <f ca="1" t="shared" ref="V6:V14" si="4">IF(V5="","",IF(VLOOKUP(W5,$S$6:$U$17,3,0)=VLOOKUP(W6,$S$6:$U$17,3,0),VLOOKUP(W6,$S$6:$U$17,2,0),""))</f>
        <v/>
      </c>
      <c r="W6" s="49">
        <v>4</v>
      </c>
      <c r="X6" s="52">
        <f ca="1">_xlfn.RANK.EQ(C6,$C$6:$C$17,0)+COUNTIF($C$6:$C6,C6)-1</f>
        <v>1</v>
      </c>
      <c r="Y6" s="52" t="str">
        <f ca="1" t="shared" ref="Y6:Y17" si="5">IF(Z6=0,"",B6&amp;C6&amp;"件")</f>
        <v/>
      </c>
      <c r="Z6" s="52">
        <f ca="1" t="shared" ref="Z6:Z17" si="6">C6</f>
        <v>0</v>
      </c>
      <c r="AA6" s="52" t="str">
        <f ca="1" t="shared" ref="AA6:AA14" si="7">IF(AA5="","",IF(VLOOKUP(AB5,$AC$6:$AE$17,3,0)=VLOOKUP(AB6,$AC$6:$AE$17,3,0),VLOOKUP(AB6,$AC$6:$AE$17,2,0),""))</f>
        <v/>
      </c>
      <c r="AB6" s="52">
        <v>4</v>
      </c>
      <c r="AC6" s="61">
        <f ca="1">_xlfn.RANK.EQ(D6,$D$6:$D$17,0)+COUNTIF($D$6:$D6,D6)-1</f>
        <v>1</v>
      </c>
      <c r="AD6" s="60" t="str">
        <f ca="1" t="shared" ref="AD6:AD17" si="8">IF(AE6=0,"",B6&amp;D6&amp;"件")</f>
        <v/>
      </c>
      <c r="AE6" s="60">
        <f ca="1" t="shared" ref="AE6:AE17" si="9">D6</f>
        <v>0</v>
      </c>
      <c r="AF6" s="60" t="str">
        <f ca="1" t="shared" ref="AF6:AF14" si="10">IF(AF5="","",IF(VLOOKUP(AG5,$AC$6:$AE$17,3,0)=VLOOKUP(AG6,$AC$6:$AE$17,3,0),VLOOKUP(AG6,$AC$6:$AE$17,2,0),""))</f>
        <v/>
      </c>
      <c r="AG6" s="60">
        <v>4</v>
      </c>
      <c r="AH6" s="62">
        <f ca="1">_xlfn.RANK.EQ(E6,$E$6:$E$17,0)+COUNTIF($E$6:$E6,E6)-1</f>
        <v>1</v>
      </c>
      <c r="AI6" s="62" t="str">
        <f ca="1" t="shared" ref="AI6:AI17" si="11">IF(AJ6=0,"",B6&amp;E6&amp;"件")</f>
        <v/>
      </c>
      <c r="AJ6" s="63">
        <f ca="1" t="shared" ref="AJ6:AJ17" si="12">E6</f>
        <v>0</v>
      </c>
      <c r="AK6" s="63" t="str">
        <f ca="1" t="shared" ref="AK6:AK14" si="13">IF(AK5="","",IF(VLOOKUP(AL5,$AH$6:$AJ$17,3,0)=VLOOKUP(AL6,$AH$6:$AJ$17,3,0),VLOOKUP(AL6,$AH$6:$AJ$17,2,0),""))</f>
        <v/>
      </c>
      <c r="AL6" s="63">
        <v>4</v>
      </c>
    </row>
    <row r="7" ht="16.5" customHeight="1" spans="1:38">
      <c r="A7" s="38">
        <v>2</v>
      </c>
      <c r="B7" s="38" t="s">
        <v>18</v>
      </c>
      <c r="C7" s="38">
        <f ca="1">COUNTIFS(督办单!L:L,B:B,督办单!M:M,$M$6,督办单!P:P,"无",督办单!C:C,"*一级*")</f>
        <v>0</v>
      </c>
      <c r="D7" s="38">
        <f ca="1">COUNTIFS(督办单!L:L,B:B,督办单!M:M,$M$6,督办单!P:P,"7天内",督办单!C:C,"*一级*")</f>
        <v>0</v>
      </c>
      <c r="E7" s="38">
        <f ca="1">COUNTIFS(督办单!L:L,B:B,督办单!M:M,$M$6,督办单!P:P,"30天内",督办单!C:C,"*一级*")</f>
        <v>0</v>
      </c>
      <c r="F7" s="38">
        <f ca="1">COUNTIFS(督办单!L:L,B:B,督办单!M:M,$M$6,督办单!P:P,"60天内",督办单!C:C,"*一级*")</f>
        <v>0</v>
      </c>
      <c r="G7" s="38">
        <f ca="1">COUNTIFS(督办单!L:L,B:B,督办单!M:M,$M$6,督办单!P:P,"90天内",督办单!C:C,"*一级*")</f>
        <v>0</v>
      </c>
      <c r="H7" s="38">
        <f ca="1">COUNTIFS(督办单!L:L,B:B,督办单!C:C,"*一级*",督办单!M:M,$M$6)</f>
        <v>0</v>
      </c>
      <c r="I7" s="46" t="e">
        <f ca="1">COUNTIFS(督办单!L:L,B:B,督办单!C:C,"*一级*",督办单!M:M,$M$6)/(COUNTIFS(累计派单!R:R,B:B,累计派单!S:S,$M$6)-COUNTIFS(累计派单!R:R,B:B,累计派单!I:I,"*业务受理*",累计派单!S:S,$M$6))</f>
        <v>#DIV/0!</v>
      </c>
      <c r="J7" s="38">
        <f>COUNTIFS(督办单!L:L,B:B,督办单!C:C,"*一级*")</f>
        <v>58</v>
      </c>
      <c r="K7" s="46">
        <f>J7/(COUNTIFS(累计派单!R:R,B:B)-COUNTIFS(累计派单!R:R,B:B,累计派单!I:I,"*业务受理*")-COUNTIFS(累计派单!I:I,"*客户咨询*"))</f>
        <v>0.0933977455716586</v>
      </c>
      <c r="L7" s="38" t="s">
        <v>18</v>
      </c>
      <c r="O7" s="45">
        <f>_xlfn.RANK.EQ(K7,$K$6:$K$17,0)+COUNTIF($K$6:$K7,K7)-1</f>
        <v>2</v>
      </c>
      <c r="P7" s="45" t="str">
        <f t="shared" si="0"/>
        <v>潍城(9.34%)</v>
      </c>
      <c r="Q7" s="45" t="e">
        <f ca="1">_xlfn.RANK.EQ(I7,$I$6:$I$17,0)+COUNTIF($I$6:$I7,I7)-1</f>
        <v>#DIV/0!</v>
      </c>
      <c r="R7" s="45" t="e">
        <f ca="1" t="shared" si="1"/>
        <v>#DIV/0!</v>
      </c>
      <c r="S7" s="58">
        <f ca="1">_xlfn.RANK.EQ(H7,$H$6:$H$17,0)+COUNTIF($H$6:$H7,H7)-1</f>
        <v>2</v>
      </c>
      <c r="T7" s="59" t="str">
        <f ca="1" t="shared" si="2"/>
        <v/>
      </c>
      <c r="U7" s="59">
        <f ca="1" t="shared" si="3"/>
        <v>0</v>
      </c>
      <c r="V7" s="49" t="str">
        <f ca="1" t="shared" si="4"/>
        <v/>
      </c>
      <c r="W7" s="49">
        <v>5</v>
      </c>
      <c r="X7" s="52">
        <f ca="1">_xlfn.RANK.EQ(C7,$C$6:$C$17,0)+COUNTIF($C$6:$C7,C7)-1</f>
        <v>2</v>
      </c>
      <c r="Y7" s="52" t="str">
        <f ca="1" t="shared" si="5"/>
        <v/>
      </c>
      <c r="Z7" s="52">
        <f ca="1" t="shared" si="6"/>
        <v>0</v>
      </c>
      <c r="AA7" s="52" t="str">
        <f ca="1" t="shared" si="7"/>
        <v/>
      </c>
      <c r="AB7" s="52">
        <v>5</v>
      </c>
      <c r="AC7" s="61">
        <f ca="1">_xlfn.RANK.EQ(D7,$D$6:$D$17,0)+COUNTIF($D$6:$D7,D7)-1</f>
        <v>2</v>
      </c>
      <c r="AD7" s="60" t="str">
        <f ca="1" t="shared" si="8"/>
        <v/>
      </c>
      <c r="AE7" s="60">
        <f ca="1" t="shared" si="9"/>
        <v>0</v>
      </c>
      <c r="AF7" s="60" t="str">
        <f ca="1" t="shared" si="10"/>
        <v/>
      </c>
      <c r="AG7" s="60">
        <v>5</v>
      </c>
      <c r="AH7" s="62">
        <f ca="1">_xlfn.RANK.EQ(E7,$E$6:$E$17,0)+COUNTIF($E$6:$E7,E7)-1</f>
        <v>2</v>
      </c>
      <c r="AI7" s="62" t="str">
        <f ca="1" t="shared" si="11"/>
        <v/>
      </c>
      <c r="AJ7" s="63">
        <f ca="1" t="shared" si="12"/>
        <v>0</v>
      </c>
      <c r="AK7" s="63" t="str">
        <f ca="1" t="shared" si="13"/>
        <v/>
      </c>
      <c r="AL7" s="63">
        <v>5</v>
      </c>
    </row>
    <row r="8" ht="16.5" customHeight="1" spans="1:38">
      <c r="A8" s="38">
        <v>3</v>
      </c>
      <c r="B8" s="38" t="s">
        <v>19</v>
      </c>
      <c r="C8" s="38">
        <f ca="1">COUNTIFS(督办单!L:L,B:B,督办单!M:M,$M$6,督办单!P:P,"无",督办单!C:C,"*一级*")</f>
        <v>0</v>
      </c>
      <c r="D8" s="38">
        <f ca="1">COUNTIFS(督办单!L:L,B:B,督办单!M:M,$M$6,督办单!P:P,"7天内",督办单!C:C,"*一级*")</f>
        <v>0</v>
      </c>
      <c r="E8" s="38">
        <f ca="1">COUNTIFS(督办单!L:L,B:B,督办单!M:M,$M$6,督办单!P:P,"30天内",督办单!C:C,"*一级*")</f>
        <v>0</v>
      </c>
      <c r="F8" s="38">
        <f ca="1">COUNTIFS(督办单!L:L,B:B,督办单!M:M,$M$6,督办单!P:P,"60天内",督办单!C:C,"*一级*")</f>
        <v>0</v>
      </c>
      <c r="G8" s="38">
        <f ca="1">COUNTIFS(督办单!L:L,B:B,督办单!M:M,$M$6,督办单!P:P,"90天内",督办单!C:C,"*一级*")</f>
        <v>0</v>
      </c>
      <c r="H8" s="38">
        <f ca="1">COUNTIFS(督办单!L:L,B:B,督办单!C:C,"*一级*",督办单!M:M,$M$6)</f>
        <v>0</v>
      </c>
      <c r="I8" s="46" t="e">
        <f ca="1">COUNTIFS(督办单!L:L,B:B,督办单!C:C,"*一级*",督办单!M:M,$M$6)/(COUNTIFS(累计派单!R:R,B:B,累计派单!S:S,$M$6)-COUNTIFS(累计派单!R:R,B:B,累计派单!I:I,"*业务受理*",累计派单!S:S,$M$6))</f>
        <v>#DIV/0!</v>
      </c>
      <c r="J8" s="38">
        <f>COUNTIFS(督办单!L:L,B:B,督办单!C:C,"*一级*")</f>
        <v>102</v>
      </c>
      <c r="K8" s="46">
        <f>J8/(COUNTIFS(累计派单!R:R,B:B)-COUNTIFS(累计派单!R:R,B:B,累计派单!I:I,"*业务受理*")-COUNTIFS(累计派单!I:I,"*客户咨询*"))</f>
        <v>0.0865874363327674</v>
      </c>
      <c r="L8" s="38" t="s">
        <v>19</v>
      </c>
      <c r="O8" s="45">
        <f>_xlfn.RANK.EQ(K8,$K$6:$K$17,0)+COUNTIF($K$6:$K8,K8)-1</f>
        <v>4</v>
      </c>
      <c r="P8" s="45" t="str">
        <f t="shared" si="0"/>
        <v>奎文(8.66%)</v>
      </c>
      <c r="Q8" s="45" t="e">
        <f ca="1">_xlfn.RANK.EQ(I8,$I$6:$I$17,0)+COUNTIF($I$6:$I8,I8)-1</f>
        <v>#DIV/0!</v>
      </c>
      <c r="R8" s="45" t="e">
        <f ca="1" t="shared" si="1"/>
        <v>#DIV/0!</v>
      </c>
      <c r="S8" s="58">
        <f ca="1">_xlfn.RANK.EQ(H8,$H$6:$H$17,0)+COUNTIF($H$6:$H8,H8)-1</f>
        <v>3</v>
      </c>
      <c r="T8" s="59" t="str">
        <f ca="1" t="shared" si="2"/>
        <v/>
      </c>
      <c r="U8" s="59">
        <f ca="1" t="shared" si="3"/>
        <v>0</v>
      </c>
      <c r="V8" s="49" t="str">
        <f ca="1" t="shared" si="4"/>
        <v/>
      </c>
      <c r="W8" s="49">
        <v>6</v>
      </c>
      <c r="X8" s="52">
        <f ca="1">_xlfn.RANK.EQ(C8,$C$6:$C$17,0)+COUNTIF($C$6:$C8,C8)-1</f>
        <v>3</v>
      </c>
      <c r="Y8" s="52" t="str">
        <f ca="1" t="shared" si="5"/>
        <v/>
      </c>
      <c r="Z8" s="52">
        <f ca="1" t="shared" si="6"/>
        <v>0</v>
      </c>
      <c r="AA8" s="52" t="str">
        <f ca="1" t="shared" si="7"/>
        <v/>
      </c>
      <c r="AB8" s="52">
        <v>6</v>
      </c>
      <c r="AC8" s="61">
        <f ca="1">_xlfn.RANK.EQ(D8,$D$6:$D$17,0)+COUNTIF($D$6:$D8,D8)-1</f>
        <v>3</v>
      </c>
      <c r="AD8" s="60" t="str">
        <f ca="1" t="shared" si="8"/>
        <v/>
      </c>
      <c r="AE8" s="60">
        <f ca="1" t="shared" si="9"/>
        <v>0</v>
      </c>
      <c r="AF8" s="60" t="str">
        <f ca="1" t="shared" si="10"/>
        <v/>
      </c>
      <c r="AG8" s="60">
        <v>6</v>
      </c>
      <c r="AH8" s="62">
        <f ca="1">_xlfn.RANK.EQ(E8,$E$6:$E$17,0)+COUNTIF($E$6:$E8,E8)-1</f>
        <v>3</v>
      </c>
      <c r="AI8" s="62" t="str">
        <f ca="1" t="shared" si="11"/>
        <v/>
      </c>
      <c r="AJ8" s="63">
        <f ca="1" t="shared" si="12"/>
        <v>0</v>
      </c>
      <c r="AK8" s="63" t="str">
        <f ca="1" t="shared" si="13"/>
        <v/>
      </c>
      <c r="AL8" s="63">
        <v>6</v>
      </c>
    </row>
    <row r="9" ht="16.5" customHeight="1" spans="1:38">
      <c r="A9" s="38">
        <v>4</v>
      </c>
      <c r="B9" s="38" t="s">
        <v>20</v>
      </c>
      <c r="C9" s="38">
        <f ca="1">COUNTIFS(督办单!L:L,B:B,督办单!M:M,$M$6,督办单!P:P,"无",督办单!C:C,"*一级*")</f>
        <v>0</v>
      </c>
      <c r="D9" s="38">
        <f ca="1">COUNTIFS(督办单!L:L,B:B,督办单!M:M,$M$6,督办单!P:P,"7天内",督办单!C:C,"*一级*")</f>
        <v>0</v>
      </c>
      <c r="E9" s="38">
        <f ca="1">COUNTIFS(督办单!L:L,B:B,督办单!M:M,$M$6,督办单!P:P,"30天内",督办单!C:C,"*一级*")</f>
        <v>0</v>
      </c>
      <c r="F9" s="38">
        <f ca="1">COUNTIFS(督办单!L:L,B:B,督办单!M:M,$M$6,督办单!P:P,"60天内",督办单!C:C,"*一级*")</f>
        <v>0</v>
      </c>
      <c r="G9" s="38">
        <f ca="1">COUNTIFS(督办单!L:L,B:B,督办单!M:M,$M$6,督办单!P:P,"90天内",督办单!C:C,"*一级*")</f>
        <v>0</v>
      </c>
      <c r="H9" s="38">
        <f ca="1">COUNTIFS(督办单!L:L,B:B,督办单!C:C,"*一级*",督办单!M:M,$M$6)</f>
        <v>0</v>
      </c>
      <c r="I9" s="46" t="e">
        <f ca="1">COUNTIFS(督办单!L:L,B:B,督办单!C:C,"*一级*",督办单!M:M,$M$6)/(COUNTIFS(累计派单!R:R,B:B,累计派单!S:S,$M$6)-COUNTIFS(累计派单!R:R,B:B,累计派单!I:I,"*业务受理*",累计派单!S:S,$M$6))</f>
        <v>#DIV/0!</v>
      </c>
      <c r="J9" s="38">
        <f>COUNTIFS(督办单!L:L,B:B,督办单!C:C,"*一级*")</f>
        <v>67</v>
      </c>
      <c r="K9" s="46">
        <f>J9/(COUNTIFS(累计派单!R:R,B:B)-COUNTIFS(累计派单!R:R,B:B,累计派单!I:I,"*业务受理*")-COUNTIFS(累计派单!I:I,"*客户咨询*"))</f>
        <v>0.0894526034712951</v>
      </c>
      <c r="L9" s="38" t="s">
        <v>20</v>
      </c>
      <c r="O9" s="45">
        <f>_xlfn.RANK.EQ(K9,$K$6:$K$17,0)+COUNTIF($K$6:$K9,K9)-1</f>
        <v>3</v>
      </c>
      <c r="P9" s="45" t="str">
        <f t="shared" si="0"/>
        <v>安丘(8.95%)</v>
      </c>
      <c r="Q9" s="45" t="e">
        <f ca="1">_xlfn.RANK.EQ(I9,$I$6:$I$17,0)+COUNTIF($I$6:$I9,I9)-1</f>
        <v>#DIV/0!</v>
      </c>
      <c r="R9" s="45" t="e">
        <f ca="1" t="shared" si="1"/>
        <v>#DIV/0!</v>
      </c>
      <c r="S9" s="58">
        <f ca="1">_xlfn.RANK.EQ(H9,$H$6:$H$17,0)+COUNTIF($H$6:$H9,H9)-1</f>
        <v>4</v>
      </c>
      <c r="T9" s="59" t="str">
        <f ca="1" t="shared" si="2"/>
        <v/>
      </c>
      <c r="U9" s="59">
        <f ca="1" t="shared" si="3"/>
        <v>0</v>
      </c>
      <c r="V9" s="49" t="str">
        <f ca="1" t="shared" si="4"/>
        <v/>
      </c>
      <c r="W9" s="49">
        <v>7</v>
      </c>
      <c r="X9" s="52">
        <f ca="1">_xlfn.RANK.EQ(C9,$C$6:$C$17,0)+COUNTIF($C$6:$C9,C9)-1</f>
        <v>4</v>
      </c>
      <c r="Y9" s="52" t="str">
        <f ca="1" t="shared" si="5"/>
        <v/>
      </c>
      <c r="Z9" s="52">
        <f ca="1" t="shared" si="6"/>
        <v>0</v>
      </c>
      <c r="AA9" s="52" t="str">
        <f ca="1" t="shared" si="7"/>
        <v/>
      </c>
      <c r="AB9" s="52">
        <v>7</v>
      </c>
      <c r="AC9" s="61">
        <f ca="1">_xlfn.RANK.EQ(D9,$D$6:$D$17,0)+COUNTIF($D$6:$D9,D9)-1</f>
        <v>4</v>
      </c>
      <c r="AD9" s="60" t="str">
        <f ca="1" t="shared" si="8"/>
        <v/>
      </c>
      <c r="AE9" s="60">
        <f ca="1" t="shared" si="9"/>
        <v>0</v>
      </c>
      <c r="AF9" s="60" t="str">
        <f ca="1" t="shared" si="10"/>
        <v/>
      </c>
      <c r="AG9" s="60">
        <v>7</v>
      </c>
      <c r="AH9" s="62">
        <f ca="1">_xlfn.RANK.EQ(E9,$E$6:$E$17,0)+COUNTIF($E$6:$E9,E9)-1</f>
        <v>4</v>
      </c>
      <c r="AI9" s="62" t="str">
        <f ca="1" t="shared" si="11"/>
        <v/>
      </c>
      <c r="AJ9" s="63">
        <f ca="1" t="shared" si="12"/>
        <v>0</v>
      </c>
      <c r="AK9" s="63" t="str">
        <f ca="1" t="shared" si="13"/>
        <v/>
      </c>
      <c r="AL9" s="63">
        <v>7</v>
      </c>
    </row>
    <row r="10" ht="16.5" customHeight="1" spans="1:38">
      <c r="A10" s="38">
        <v>5</v>
      </c>
      <c r="B10" s="38" t="s">
        <v>21</v>
      </c>
      <c r="C10" s="38">
        <f ca="1">COUNTIFS(督办单!L:L,B:B,督办单!M:M,$M$6,督办单!P:P,"无",督办单!C:C,"*一级*")</f>
        <v>0</v>
      </c>
      <c r="D10" s="38">
        <f ca="1">COUNTIFS(督办单!L:L,B:B,督办单!M:M,$M$6,督办单!P:P,"7天内",督办单!C:C,"*一级*")</f>
        <v>0</v>
      </c>
      <c r="E10" s="38">
        <f ca="1">COUNTIFS(督办单!L:L,B:B,督办单!M:M,$M$6,督办单!P:P,"30天内",督办单!C:C,"*一级*")</f>
        <v>0</v>
      </c>
      <c r="F10" s="38">
        <f ca="1">COUNTIFS(督办单!L:L,B:B,督办单!M:M,$M$6,督办单!P:P,"60天内",督办单!C:C,"*一级*")</f>
        <v>0</v>
      </c>
      <c r="G10" s="38">
        <f ca="1">COUNTIFS(督办单!L:L,B:B,督办单!M:M,$M$6,督办单!P:P,"90天内",督办单!C:C,"*一级*")</f>
        <v>0</v>
      </c>
      <c r="H10" s="38">
        <f ca="1">COUNTIFS(督办单!L:L,B:B,督办单!C:C,"*一级*",督办单!M:M,$M$6)</f>
        <v>0</v>
      </c>
      <c r="I10" s="46" t="e">
        <f ca="1">COUNTIFS(督办单!L:L,B:B,督办单!C:C,"*一级*",督办单!M:M,$M$6)/(COUNTIFS(累计派单!R:R,B:B,累计派单!S:S,$M$6)-COUNTIFS(累计派单!R:R,B:B,累计派单!I:I,"*业务受理*",累计派单!S:S,$M$6))</f>
        <v>#DIV/0!</v>
      </c>
      <c r="J10" s="38">
        <f>COUNTIFS(督办单!L:L,B:B,督办单!C:C,"*一级*")</f>
        <v>98</v>
      </c>
      <c r="K10" s="46">
        <f>J10/(COUNTIFS(累计派单!R:R,B:B)-COUNTIFS(累计派单!R:R,B:B,累计派单!I:I,"*业务受理*")-COUNTIFS(累计派单!I:I,"*客户咨询*"))</f>
        <v>0.0830508474576271</v>
      </c>
      <c r="L10" s="38" t="s">
        <v>21</v>
      </c>
      <c r="O10" s="45">
        <f>_xlfn.RANK.EQ(K10,$K$6:$K$17,0)+COUNTIF($K$6:$K10,K10)-1</f>
        <v>5</v>
      </c>
      <c r="P10" s="45" t="str">
        <f t="shared" si="0"/>
        <v>寿光(8.31%)</v>
      </c>
      <c r="Q10" s="45" t="e">
        <f ca="1">_xlfn.RANK.EQ(I10,$I$6:$I$17,0)+COUNTIF($I$6:$I10,I10)-1</f>
        <v>#DIV/0!</v>
      </c>
      <c r="R10" s="45" t="e">
        <f ca="1" t="shared" si="1"/>
        <v>#DIV/0!</v>
      </c>
      <c r="S10" s="58">
        <f ca="1">_xlfn.RANK.EQ(H10,$H$6:$H$17,0)+COUNTIF($H$6:$H10,H10)-1</f>
        <v>5</v>
      </c>
      <c r="T10" s="59" t="str">
        <f ca="1" t="shared" si="2"/>
        <v/>
      </c>
      <c r="U10" s="59">
        <f ca="1" t="shared" si="3"/>
        <v>0</v>
      </c>
      <c r="V10" s="49" t="str">
        <f ca="1" t="shared" si="4"/>
        <v/>
      </c>
      <c r="W10" s="49">
        <v>8</v>
      </c>
      <c r="X10" s="52">
        <f ca="1">_xlfn.RANK.EQ(C10,$C$6:$C$17,0)+COUNTIF($C$6:$C10,C10)-1</f>
        <v>5</v>
      </c>
      <c r="Y10" s="52" t="str">
        <f ca="1" t="shared" si="5"/>
        <v/>
      </c>
      <c r="Z10" s="52">
        <f ca="1" t="shared" si="6"/>
        <v>0</v>
      </c>
      <c r="AA10" s="52" t="str">
        <f ca="1" t="shared" si="7"/>
        <v/>
      </c>
      <c r="AB10" s="52">
        <v>8</v>
      </c>
      <c r="AC10" s="61">
        <f ca="1">_xlfn.RANK.EQ(D10,$D$6:$D$17,0)+COUNTIF($D$6:$D10,D10)-1</f>
        <v>5</v>
      </c>
      <c r="AD10" s="60" t="str">
        <f ca="1" t="shared" si="8"/>
        <v/>
      </c>
      <c r="AE10" s="60">
        <f ca="1" t="shared" si="9"/>
        <v>0</v>
      </c>
      <c r="AF10" s="60" t="str">
        <f ca="1" t="shared" si="10"/>
        <v/>
      </c>
      <c r="AG10" s="60">
        <v>8</v>
      </c>
      <c r="AH10" s="62">
        <f ca="1">_xlfn.RANK.EQ(E10,$E$6:$E$17,0)+COUNTIF($E$6:$E10,E10)-1</f>
        <v>5</v>
      </c>
      <c r="AI10" s="62" t="str">
        <f ca="1" t="shared" si="11"/>
        <v/>
      </c>
      <c r="AJ10" s="63">
        <f ca="1" t="shared" si="12"/>
        <v>0</v>
      </c>
      <c r="AK10" s="63" t="str">
        <f ca="1" t="shared" si="13"/>
        <v/>
      </c>
      <c r="AL10" s="63">
        <v>8</v>
      </c>
    </row>
    <row r="11" ht="16.5" customHeight="1" spans="1:38">
      <c r="A11" s="38">
        <v>6</v>
      </c>
      <c r="B11" s="38" t="s">
        <v>22</v>
      </c>
      <c r="C11" s="38">
        <f ca="1">COUNTIFS(督办单!L:L,B:B,督办单!M:M,$M$6,督办单!P:P,"无",督办单!C:C,"*一级*")</f>
        <v>0</v>
      </c>
      <c r="D11" s="38">
        <f ca="1">COUNTIFS(督办单!L:L,B:B,督办单!M:M,$M$6,督办单!P:P,"7天内",督办单!C:C,"*一级*")</f>
        <v>0</v>
      </c>
      <c r="E11" s="38">
        <f ca="1">COUNTIFS(督办单!L:L,B:B,督办单!M:M,$M$6,督办单!P:P,"30天内",督办单!C:C,"*一级*")</f>
        <v>0</v>
      </c>
      <c r="F11" s="38">
        <f ca="1">COUNTIFS(督办单!L:L,B:B,督办单!M:M,$M$6,督办单!P:P,"60天内",督办单!C:C,"*一级*")</f>
        <v>0</v>
      </c>
      <c r="G11" s="38">
        <f ca="1">COUNTIFS(督办单!L:L,B:B,督办单!M:M,$M$6,督办单!P:P,"90天内",督办单!C:C,"*一级*")</f>
        <v>0</v>
      </c>
      <c r="H11" s="38">
        <f ca="1">COUNTIFS(督办单!L:L,B:B,督办单!C:C,"*一级*",督办单!M:M,$M$6)</f>
        <v>0</v>
      </c>
      <c r="I11" s="46" t="e">
        <f ca="1">COUNTIFS(督办单!L:L,B:B,督办单!C:C,"*一级*",督办单!M:M,$M$6)/(COUNTIFS(累计派单!R:R,B:B,累计派单!S:S,$M$6)-COUNTIFS(累计派单!R:R,B:B,累计派单!I:I,"*业务受理*",累计派单!S:S,$M$6))</f>
        <v>#DIV/0!</v>
      </c>
      <c r="J11" s="38">
        <f>COUNTIFS(督办单!L:L,B:B,督办单!C:C,"*一级*")</f>
        <v>33</v>
      </c>
      <c r="K11" s="46">
        <f>J11/(COUNTIFS(累计派单!R:R,B:B)-COUNTIFS(累计派单!R:R,B:B,累计派单!I:I,"*业务受理*")-COUNTIFS(累计派单!I:I,"*客户咨询*"))</f>
        <v>0.0755148741418764</v>
      </c>
      <c r="L11" s="38" t="s">
        <v>22</v>
      </c>
      <c r="O11" s="45">
        <f>_xlfn.RANK.EQ(K11,$K$6:$K$17,0)+COUNTIF($K$6:$K11,K11)-1</f>
        <v>7</v>
      </c>
      <c r="P11" s="45" t="str">
        <f t="shared" si="0"/>
        <v>昌邑(7.55%)</v>
      </c>
      <c r="Q11" s="45" t="e">
        <f ca="1">_xlfn.RANK.EQ(I11,$I$6:$I$17,0)+COUNTIF($I$6:$I11,I11)-1</f>
        <v>#DIV/0!</v>
      </c>
      <c r="R11" s="45" t="e">
        <f ca="1" t="shared" si="1"/>
        <v>#DIV/0!</v>
      </c>
      <c r="S11" s="58">
        <f ca="1">_xlfn.RANK.EQ(H11,$H$6:$H$17,0)+COUNTIF($H$6:$H11,H11)-1</f>
        <v>6</v>
      </c>
      <c r="T11" s="59" t="str">
        <f ca="1" t="shared" si="2"/>
        <v/>
      </c>
      <c r="U11" s="59">
        <f ca="1" t="shared" si="3"/>
        <v>0</v>
      </c>
      <c r="V11" s="49" t="str">
        <f ca="1" t="shared" si="4"/>
        <v/>
      </c>
      <c r="W11" s="49">
        <v>9</v>
      </c>
      <c r="X11" s="52">
        <f ca="1">_xlfn.RANK.EQ(C11,$C$6:$C$17,0)+COUNTIF($C$6:$C11,C11)-1</f>
        <v>6</v>
      </c>
      <c r="Y11" s="52" t="str">
        <f ca="1" t="shared" si="5"/>
        <v/>
      </c>
      <c r="Z11" s="52">
        <f ca="1" t="shared" si="6"/>
        <v>0</v>
      </c>
      <c r="AA11" s="52" t="str">
        <f ca="1" t="shared" si="7"/>
        <v/>
      </c>
      <c r="AB11" s="52">
        <v>9</v>
      </c>
      <c r="AC11" s="61">
        <f ca="1">_xlfn.RANK.EQ(D11,$D$6:$D$17,0)+COUNTIF($D$6:$D11,D11)-1</f>
        <v>6</v>
      </c>
      <c r="AD11" s="60" t="str">
        <f ca="1" t="shared" si="8"/>
        <v/>
      </c>
      <c r="AE11" s="60">
        <f ca="1" t="shared" si="9"/>
        <v>0</v>
      </c>
      <c r="AF11" s="60" t="str">
        <f ca="1" t="shared" si="10"/>
        <v/>
      </c>
      <c r="AG11" s="60">
        <v>9</v>
      </c>
      <c r="AH11" s="62">
        <f ca="1">_xlfn.RANK.EQ(E11,$E$6:$E$17,0)+COUNTIF($E$6:$E11,E11)-1</f>
        <v>6</v>
      </c>
      <c r="AI11" s="62" t="str">
        <f ca="1" t="shared" si="11"/>
        <v/>
      </c>
      <c r="AJ11" s="63">
        <f ca="1" t="shared" si="12"/>
        <v>0</v>
      </c>
      <c r="AK11" s="63" t="str">
        <f ca="1" t="shared" si="13"/>
        <v/>
      </c>
      <c r="AL11" s="63">
        <v>9</v>
      </c>
    </row>
    <row r="12" ht="16.5" customHeight="1" spans="1:38">
      <c r="A12" s="38">
        <v>7</v>
      </c>
      <c r="B12" s="38" t="s">
        <v>23</v>
      </c>
      <c r="C12" s="38">
        <f ca="1">COUNTIFS(督办单!L:L,B:B,督办单!M:M,$M$6,督办单!P:P,"无",督办单!C:C,"*一级*")</f>
        <v>0</v>
      </c>
      <c r="D12" s="38">
        <f ca="1">COUNTIFS(督办单!L:L,B:B,督办单!M:M,$M$6,督办单!P:P,"7天内",督办单!C:C,"*一级*")</f>
        <v>0</v>
      </c>
      <c r="E12" s="38">
        <f ca="1">COUNTIFS(督办单!L:L,B:B,督办单!M:M,$M$6,督办单!P:P,"30天内",督办单!C:C,"*一级*")</f>
        <v>0</v>
      </c>
      <c r="F12" s="38">
        <f ca="1">COUNTIFS(督办单!L:L,B:B,督办单!M:M,$M$6,督办单!P:P,"60天内",督办单!C:C,"*一级*")</f>
        <v>0</v>
      </c>
      <c r="G12" s="38">
        <f ca="1">COUNTIFS(督办单!L:L,B:B,督办单!M:M,$M$6,督办单!P:P,"90天内",督办单!C:C,"*一级*")</f>
        <v>0</v>
      </c>
      <c r="H12" s="38">
        <f ca="1">COUNTIFS(督办单!L:L,B:B,督办单!C:C,"*一级*",督办单!M:M,$M$6)</f>
        <v>0</v>
      </c>
      <c r="I12" s="46" t="e">
        <f ca="1">COUNTIFS(督办单!L:L,B:B,督办单!C:C,"*一级*",督办单!M:M,$M$6)/(COUNTIFS(累计派单!R:R,B:B,累计派单!S:S,$M$6)-COUNTIFS(累计派单!R:R,B:B,累计派单!I:I,"*业务受理*",累计派单!S:S,$M$6))</f>
        <v>#DIV/0!</v>
      </c>
      <c r="J12" s="38">
        <f>COUNTIFS(督办单!L:L,B:B,督办单!C:C,"*一级*")</f>
        <v>37</v>
      </c>
      <c r="K12" s="46">
        <f>J12/(COUNTIFS(累计派单!R:R,B:B)-COUNTIFS(累计派单!R:R,B:B,累计派单!I:I,"*业务受理*")-COUNTIFS(累计派单!I:I,"*客户咨询*"))</f>
        <v>0.0775681341719078</v>
      </c>
      <c r="L12" s="38" t="s">
        <v>23</v>
      </c>
      <c r="O12" s="45">
        <f>_xlfn.RANK.EQ(K12,$K$6:$K$17,0)+COUNTIF($K$6:$K12,K12)-1</f>
        <v>6</v>
      </c>
      <c r="P12" s="45" t="str">
        <f t="shared" si="0"/>
        <v>寒亭(7.76%)</v>
      </c>
      <c r="Q12" s="45" t="e">
        <f ca="1">_xlfn.RANK.EQ(I12,$I$6:$I$17,0)+COUNTIF($I$6:$I12,I12)-1</f>
        <v>#DIV/0!</v>
      </c>
      <c r="R12" s="45" t="e">
        <f ca="1" t="shared" si="1"/>
        <v>#DIV/0!</v>
      </c>
      <c r="S12" s="58">
        <f ca="1">_xlfn.RANK.EQ(H12,$H$6:$H$17,0)+COUNTIF($H$6:$H12,H12)-1</f>
        <v>7</v>
      </c>
      <c r="T12" s="59" t="str">
        <f ca="1" t="shared" si="2"/>
        <v/>
      </c>
      <c r="U12" s="59">
        <f ca="1" t="shared" si="3"/>
        <v>0</v>
      </c>
      <c r="V12" s="49" t="str">
        <f ca="1" t="shared" si="4"/>
        <v/>
      </c>
      <c r="W12" s="49">
        <v>10</v>
      </c>
      <c r="X12" s="52">
        <f ca="1">_xlfn.RANK.EQ(C12,$C$6:$C$17,0)+COUNTIF($C$6:$C12,C12)-1</f>
        <v>7</v>
      </c>
      <c r="Y12" s="52" t="str">
        <f ca="1" t="shared" si="5"/>
        <v/>
      </c>
      <c r="Z12" s="52">
        <f ca="1" t="shared" si="6"/>
        <v>0</v>
      </c>
      <c r="AA12" s="52" t="str">
        <f ca="1" t="shared" si="7"/>
        <v/>
      </c>
      <c r="AB12" s="52">
        <v>10</v>
      </c>
      <c r="AC12" s="61">
        <f ca="1">_xlfn.RANK.EQ(D12,$D$6:$D$17,0)+COUNTIF($D$6:$D12,D12)-1</f>
        <v>7</v>
      </c>
      <c r="AD12" s="60" t="str">
        <f ca="1" t="shared" si="8"/>
        <v/>
      </c>
      <c r="AE12" s="60">
        <f ca="1" t="shared" si="9"/>
        <v>0</v>
      </c>
      <c r="AF12" s="60" t="str">
        <f ca="1" t="shared" si="10"/>
        <v/>
      </c>
      <c r="AG12" s="60">
        <v>10</v>
      </c>
      <c r="AH12" s="62">
        <f ca="1">_xlfn.RANK.EQ(E12,$E$6:$E$17,0)+COUNTIF($E$6:$E12,E12)-1</f>
        <v>7</v>
      </c>
      <c r="AI12" s="62" t="str">
        <f ca="1" t="shared" si="11"/>
        <v/>
      </c>
      <c r="AJ12" s="63">
        <f ca="1" t="shared" si="12"/>
        <v>0</v>
      </c>
      <c r="AK12" s="63" t="str">
        <f ca="1" t="shared" si="13"/>
        <v/>
      </c>
      <c r="AL12" s="63">
        <v>10</v>
      </c>
    </row>
    <row r="13" ht="16.5" customHeight="1" spans="1:38">
      <c r="A13" s="38">
        <v>8</v>
      </c>
      <c r="B13" s="38" t="s">
        <v>24</v>
      </c>
      <c r="C13" s="38">
        <f ca="1">COUNTIFS(督办单!L:L,B:B,督办单!M:M,$M$6,督办单!P:P,"无",督办单!C:C,"*一级*")</f>
        <v>0</v>
      </c>
      <c r="D13" s="38">
        <f ca="1">COUNTIFS(督办单!L:L,B:B,督办单!M:M,$M$6,督办单!P:P,"7天内",督办单!C:C,"*一级*")</f>
        <v>0</v>
      </c>
      <c r="E13" s="38">
        <f ca="1">COUNTIFS(督办单!L:L,B:B,督办单!M:M,$M$6,督办单!P:P,"30天内",督办单!C:C,"*一级*")</f>
        <v>0</v>
      </c>
      <c r="F13" s="38">
        <f ca="1">COUNTIFS(督办单!L:L,B:B,督办单!M:M,$M$6,督办单!P:P,"60天内",督办单!C:C,"*一级*")</f>
        <v>0</v>
      </c>
      <c r="G13" s="38">
        <f ca="1">COUNTIFS(督办单!L:L,B:B,督办单!M:M,$M$6,督办单!P:P,"90天内",督办单!C:C,"*一级*")</f>
        <v>0</v>
      </c>
      <c r="H13" s="38">
        <f ca="1">COUNTIFS(督办单!L:L,B:B,督办单!C:C,"*一级*",督办单!M:M,$M$6)</f>
        <v>0</v>
      </c>
      <c r="I13" s="46" t="e">
        <f ca="1">COUNTIFS(督办单!L:L,B:B,督办单!C:C,"*一级*",督办单!M:M,$M$6)/(COUNTIFS(累计派单!R:R,B:B,累计派单!S:S,$M$6)-COUNTIFS(累计派单!R:R,B:B,累计派单!I:I,"*业务受理*",累计派单!S:S,$M$6))</f>
        <v>#DIV/0!</v>
      </c>
      <c r="J13" s="38">
        <f>COUNTIFS(督办单!L:L,B:B,督办单!C:C,"*一级*")</f>
        <v>38</v>
      </c>
      <c r="K13" s="46">
        <f>J13/(COUNTIFS(累计派单!R:R,B:B)-COUNTIFS(累计派单!R:R,B:B,累计派单!I:I,"*业务受理*")-COUNTIFS(累计派单!I:I,"*客户咨询*"))</f>
        <v>0.0642978003384095</v>
      </c>
      <c r="L13" s="38" t="s">
        <v>24</v>
      </c>
      <c r="O13" s="45">
        <f>_xlfn.RANK.EQ(K13,$K$6:$K$17,0)+COUNTIF($K$6:$K13,K13)-1</f>
        <v>8</v>
      </c>
      <c r="P13" s="45" t="str">
        <f t="shared" si="0"/>
        <v>高密(6.43%)</v>
      </c>
      <c r="Q13" s="45" t="e">
        <f ca="1">_xlfn.RANK.EQ(I13,$I$6:$I$17,0)+COUNTIF($I$6:$I13,I13)-1</f>
        <v>#DIV/0!</v>
      </c>
      <c r="R13" s="45" t="e">
        <f ca="1" t="shared" si="1"/>
        <v>#DIV/0!</v>
      </c>
      <c r="S13" s="58">
        <f ca="1">_xlfn.RANK.EQ(H13,$H$6:$H$17,0)+COUNTIF($H$6:$H13,H13)-1</f>
        <v>8</v>
      </c>
      <c r="T13" s="59" t="str">
        <f ca="1" t="shared" si="2"/>
        <v/>
      </c>
      <c r="U13" s="59">
        <f ca="1" t="shared" si="3"/>
        <v>0</v>
      </c>
      <c r="V13" s="49" t="str">
        <f ca="1" t="shared" si="4"/>
        <v/>
      </c>
      <c r="W13" s="49">
        <v>11</v>
      </c>
      <c r="X13" s="52">
        <f ca="1">_xlfn.RANK.EQ(C13,$C$6:$C$17,0)+COUNTIF($C$6:$C13,C13)-1</f>
        <v>8</v>
      </c>
      <c r="Y13" s="52" t="str">
        <f ca="1" t="shared" si="5"/>
        <v/>
      </c>
      <c r="Z13" s="52">
        <f ca="1" t="shared" si="6"/>
        <v>0</v>
      </c>
      <c r="AA13" s="52" t="str">
        <f ca="1" t="shared" si="7"/>
        <v/>
      </c>
      <c r="AB13" s="52">
        <v>11</v>
      </c>
      <c r="AC13" s="61">
        <f ca="1">_xlfn.RANK.EQ(D13,$D$6:$D$17,0)+COUNTIF($D$6:$D13,D13)-1</f>
        <v>8</v>
      </c>
      <c r="AD13" s="60" t="str">
        <f ca="1" t="shared" si="8"/>
        <v/>
      </c>
      <c r="AE13" s="60">
        <f ca="1" t="shared" si="9"/>
        <v>0</v>
      </c>
      <c r="AF13" s="60" t="str">
        <f ca="1" t="shared" si="10"/>
        <v/>
      </c>
      <c r="AG13" s="60">
        <v>11</v>
      </c>
      <c r="AH13" s="62">
        <f ca="1">_xlfn.RANK.EQ(E13,$E$6:$E$17,0)+COUNTIF($E$6:$E13,E13)-1</f>
        <v>8</v>
      </c>
      <c r="AI13" s="62" t="str">
        <f ca="1" t="shared" si="11"/>
        <v/>
      </c>
      <c r="AJ13" s="63">
        <f ca="1" t="shared" si="12"/>
        <v>0</v>
      </c>
      <c r="AK13" s="63" t="str">
        <f ca="1" t="shared" si="13"/>
        <v/>
      </c>
      <c r="AL13" s="63">
        <v>11</v>
      </c>
    </row>
    <row r="14" ht="16.5" customHeight="1" spans="1:38">
      <c r="A14" s="38">
        <v>9</v>
      </c>
      <c r="B14" s="38" t="s">
        <v>25</v>
      </c>
      <c r="C14" s="38">
        <f ca="1">COUNTIFS(督办单!L:L,B:B,督办单!M:M,$M$6,督办单!P:P,"无",督办单!C:C,"*一级*")</f>
        <v>0</v>
      </c>
      <c r="D14" s="38">
        <f ca="1">COUNTIFS(督办单!L:L,B:B,督办单!M:M,$M$6,督办单!P:P,"7天内",督办单!C:C,"*一级*")</f>
        <v>0</v>
      </c>
      <c r="E14" s="38">
        <f ca="1">COUNTIFS(督办单!L:L,B:B,督办单!M:M,$M$6,督办单!P:P,"30天内",督办单!C:C,"*一级*")</f>
        <v>0</v>
      </c>
      <c r="F14" s="38">
        <f ca="1">COUNTIFS(督办单!L:L,B:B,督办单!M:M,$M$6,督办单!P:P,"60天内",督办单!C:C,"*一级*")</f>
        <v>0</v>
      </c>
      <c r="G14" s="38">
        <f ca="1">COUNTIFS(督办单!L:L,B:B,督办单!M:M,$M$6,督办单!P:P,"90天内",督办单!C:C,"*一级*")</f>
        <v>0</v>
      </c>
      <c r="H14" s="38">
        <f ca="1">COUNTIFS(督办单!L:L,B:B,督办单!C:C,"*一级*",督办单!M:M,$M$6)</f>
        <v>0</v>
      </c>
      <c r="I14" s="46" t="e">
        <f ca="1">COUNTIFS(督办单!L:L,B:B,督办单!C:C,"*一级*",督办单!M:M,$M$6)/(COUNTIFS(累计派单!R:R,B:B,累计派单!S:S,$M$6)-COUNTIFS(累计派单!R:R,B:B,累计派单!I:I,"*业务受理*",累计派单!S:S,$M$6))</f>
        <v>#DIV/0!</v>
      </c>
      <c r="J14" s="38">
        <f>COUNTIFS(督办单!L:L,B:B,督办单!C:C,"*一级*")</f>
        <v>43</v>
      </c>
      <c r="K14" s="46">
        <f>J14/(COUNTIFS(累计派单!R:R,B:B)-COUNTIFS(累计派单!R:R,B:B,累计派单!I:I,"*业务受理*")-COUNTIFS(累计派单!I:I,"*客户咨询*"))</f>
        <v>0.0574866310160428</v>
      </c>
      <c r="L14" s="38" t="s">
        <v>25</v>
      </c>
      <c r="O14" s="45">
        <f>_xlfn.RANK.EQ(K14,$K$6:$K$17,0)+COUNTIF($K$6:$K14,K14)-1</f>
        <v>9</v>
      </c>
      <c r="P14" s="45" t="str">
        <f t="shared" si="0"/>
        <v>青州(5.75%)</v>
      </c>
      <c r="Q14" s="45" t="e">
        <f ca="1">_xlfn.RANK.EQ(I14,$I$6:$I$17,0)+COUNTIF($I$6:$I14,I14)-1</f>
        <v>#DIV/0!</v>
      </c>
      <c r="R14" s="45" t="e">
        <f ca="1" t="shared" si="1"/>
        <v>#DIV/0!</v>
      </c>
      <c r="S14" s="58">
        <f ca="1">_xlfn.RANK.EQ(H14,$H$6:$H$17,0)+COUNTIF($H$6:$H14,H14)-1</f>
        <v>9</v>
      </c>
      <c r="T14" s="59" t="str">
        <f ca="1" t="shared" si="2"/>
        <v/>
      </c>
      <c r="U14" s="59">
        <f ca="1" t="shared" si="3"/>
        <v>0</v>
      </c>
      <c r="V14" s="49" t="str">
        <f ca="1" t="shared" si="4"/>
        <v/>
      </c>
      <c r="W14" s="49">
        <v>12</v>
      </c>
      <c r="X14" s="52">
        <f ca="1">_xlfn.RANK.EQ(C14,$C$6:$C$17,0)+COUNTIF($C$6:$C14,C14)-1</f>
        <v>9</v>
      </c>
      <c r="Y14" s="52" t="str">
        <f ca="1" t="shared" si="5"/>
        <v/>
      </c>
      <c r="Z14" s="52">
        <f ca="1" t="shared" si="6"/>
        <v>0</v>
      </c>
      <c r="AA14" s="52" t="str">
        <f ca="1" t="shared" si="7"/>
        <v/>
      </c>
      <c r="AB14" s="52">
        <v>12</v>
      </c>
      <c r="AC14" s="61">
        <f ca="1">_xlfn.RANK.EQ(D14,$D$6:$D$17,0)+COUNTIF($D$6:$D14,D14)-1</f>
        <v>9</v>
      </c>
      <c r="AD14" s="60" t="str">
        <f ca="1" t="shared" si="8"/>
        <v/>
      </c>
      <c r="AE14" s="60">
        <f ca="1" t="shared" si="9"/>
        <v>0</v>
      </c>
      <c r="AF14" s="60" t="str">
        <f ca="1" t="shared" si="10"/>
        <v/>
      </c>
      <c r="AG14" s="60">
        <v>12</v>
      </c>
      <c r="AH14" s="62">
        <f ca="1">_xlfn.RANK.EQ(E14,$E$6:$E$17,0)+COUNTIF($E$6:$E14,E14)-1</f>
        <v>9</v>
      </c>
      <c r="AI14" s="62" t="str">
        <f ca="1" t="shared" si="11"/>
        <v/>
      </c>
      <c r="AJ14" s="63">
        <f ca="1" t="shared" si="12"/>
        <v>0</v>
      </c>
      <c r="AK14" s="63" t="str">
        <f ca="1" t="shared" si="13"/>
        <v/>
      </c>
      <c r="AL14" s="63">
        <v>12</v>
      </c>
    </row>
    <row r="15" ht="16.5" customHeight="1" spans="1:38">
      <c r="A15" s="38">
        <v>10</v>
      </c>
      <c r="B15" s="38" t="s">
        <v>26</v>
      </c>
      <c r="C15" s="38">
        <f ca="1">COUNTIFS(督办单!L:L,B:B,督办单!M:M,$M$6,督办单!P:P,"无",督办单!C:C,"*一级*")</f>
        <v>0</v>
      </c>
      <c r="D15" s="38">
        <f ca="1">COUNTIFS(督办单!L:L,B:B,督办单!M:M,$M$6,督办单!P:P,"7天内",督办单!C:C,"*一级*")</f>
        <v>0</v>
      </c>
      <c r="E15" s="38">
        <f ca="1">COUNTIFS(督办单!L:L,B:B,督办单!M:M,$M$6,督办单!P:P,"30天内",督办单!C:C,"*一级*")</f>
        <v>0</v>
      </c>
      <c r="F15" s="38">
        <f ca="1">COUNTIFS(督办单!L:L,B:B,督办单!M:M,$M$6,督办单!P:P,"60天内",督办单!C:C,"*一级*")</f>
        <v>0</v>
      </c>
      <c r="G15" s="38">
        <f ca="1">COUNTIFS(督办单!L:L,B:B,督办单!M:M,$M$6,督办单!P:P,"90天内",督办单!C:C,"*一级*")</f>
        <v>0</v>
      </c>
      <c r="H15" s="38">
        <f ca="1">COUNTIFS(督办单!L:L,B:B,督办单!C:C,"*一级*",督办单!M:M,$M$6)</f>
        <v>0</v>
      </c>
      <c r="I15" s="46" t="e">
        <f ca="1">COUNTIFS(督办单!L:L,B:B,督办单!C:C,"*一级*",督办单!M:M,$M$6)/(COUNTIFS(累计派单!R:R,B:B,累计派单!S:S,$M$6)-COUNTIFS(累计派单!R:R,B:B,累计派单!I:I,"*业务受理*",累计派单!S:S,$M$6))</f>
        <v>#DIV/0!</v>
      </c>
      <c r="J15" s="38">
        <f>COUNTIFS(督办单!L:L,B:B,督办单!C:C,"*一级*")</f>
        <v>38</v>
      </c>
      <c r="K15" s="46">
        <f>J15/(COUNTIFS(累计派单!R:R,B:B)-COUNTIFS(累计派单!R:R,B:B,累计派单!I:I,"*业务受理*")-COUNTIFS(累计派单!I:I,"*客户咨询*"))</f>
        <v>0.0487804878048781</v>
      </c>
      <c r="L15" s="38" t="s">
        <v>26</v>
      </c>
      <c r="O15" s="45">
        <f>_xlfn.RANK.EQ(K15,$K$6:$K$17,0)+COUNTIF($K$6:$K15,K15)-1</f>
        <v>10</v>
      </c>
      <c r="P15" s="45" t="str">
        <f t="shared" si="0"/>
        <v>诸城(4.88%)</v>
      </c>
      <c r="Q15" s="45" t="e">
        <f ca="1">_xlfn.RANK.EQ(I15,$I$6:$I$17,0)+COUNTIF($I$6:$I15,I15)-1</f>
        <v>#DIV/0!</v>
      </c>
      <c r="R15" s="45" t="e">
        <f ca="1" t="shared" si="1"/>
        <v>#DIV/0!</v>
      </c>
      <c r="S15" s="58">
        <f ca="1">_xlfn.RANK.EQ(H15,$H$6:$H$17,0)+COUNTIF($H$6:$H15,H15)-1</f>
        <v>10</v>
      </c>
      <c r="T15" s="59" t="str">
        <f ca="1" t="shared" si="2"/>
        <v/>
      </c>
      <c r="U15" s="59">
        <f ca="1" t="shared" si="3"/>
        <v>0</v>
      </c>
      <c r="V15" s="59"/>
      <c r="W15" s="59"/>
      <c r="X15" s="52">
        <f ca="1">_xlfn.RANK.EQ(C15,$C$6:$C$17,0)+COUNTIF($C$6:$C15,C15)-1</f>
        <v>10</v>
      </c>
      <c r="Y15" s="52" t="str">
        <f ca="1" t="shared" si="5"/>
        <v/>
      </c>
      <c r="Z15" s="52">
        <f ca="1" t="shared" si="6"/>
        <v>0</v>
      </c>
      <c r="AA15" s="52"/>
      <c r="AB15" s="52"/>
      <c r="AC15" s="61">
        <f ca="1">_xlfn.RANK.EQ(D15,$D$6:$D$17,0)+COUNTIF($D$6:$D15,D15)-1</f>
        <v>10</v>
      </c>
      <c r="AD15" s="60" t="str">
        <f ca="1" t="shared" si="8"/>
        <v/>
      </c>
      <c r="AE15" s="60">
        <f ca="1" t="shared" si="9"/>
        <v>0</v>
      </c>
      <c r="AF15" s="60"/>
      <c r="AG15" s="60"/>
      <c r="AH15" s="62">
        <f ca="1">_xlfn.RANK.EQ(E15,$E$6:$E$17,0)+COUNTIF($E$6:$E15,E15)-1</f>
        <v>10</v>
      </c>
      <c r="AI15" s="62" t="str">
        <f ca="1" t="shared" si="11"/>
        <v/>
      </c>
      <c r="AJ15" s="63">
        <f ca="1" t="shared" si="12"/>
        <v>0</v>
      </c>
      <c r="AK15" s="63"/>
      <c r="AL15" s="63"/>
    </row>
    <row r="16" ht="16.5" customHeight="1" spans="1:38">
      <c r="A16" s="38">
        <v>11</v>
      </c>
      <c r="B16" s="38" t="s">
        <v>27</v>
      </c>
      <c r="C16" s="38">
        <f ca="1">COUNTIFS(督办单!L:L,B:B,督办单!M:M,$M$6,督办单!P:P,"无",督办单!C:C,"*一级*")</f>
        <v>0</v>
      </c>
      <c r="D16" s="38">
        <f ca="1">COUNTIFS(督办单!L:L,B:B,督办单!M:M,$M$6,督办单!P:P,"7天内",督办单!C:C,"*一级*")</f>
        <v>0</v>
      </c>
      <c r="E16" s="38">
        <f ca="1">COUNTIFS(督办单!L:L,B:B,督办单!M:M,$M$6,督办单!P:P,"30天内",督办单!C:C,"*一级*")</f>
        <v>0</v>
      </c>
      <c r="F16" s="38">
        <f ca="1">COUNTIFS(督办单!L:L,B:B,督办单!M:M,$M$6,督办单!P:P,"60天内",督办单!C:C,"*一级*")</f>
        <v>0</v>
      </c>
      <c r="G16" s="38">
        <f ca="1">COUNTIFS(督办单!L:L,B:B,督办单!M:M,$M$6,督办单!P:P,"90天内",督办单!C:C,"*一级*")</f>
        <v>0</v>
      </c>
      <c r="H16" s="38">
        <f ca="1">COUNTIFS(督办单!L:L,B:B,督办单!C:C,"*一级*",督办单!M:M,$M$6)</f>
        <v>0</v>
      </c>
      <c r="I16" s="46" t="e">
        <f ca="1">COUNTIFS(督办单!L:L,B:B,督办单!C:C,"*一级*",督办单!M:M,$M$6)/(COUNTIFS(累计派单!R:R,B:B,累计派单!S:S,$M$6)-COUNTIFS(累计派单!R:R,B:B,累计派单!I:I,"*业务受理*",累计派单!S:S,$M$6))</f>
        <v>#DIV/0!</v>
      </c>
      <c r="J16" s="38">
        <f>COUNTIFS(督办单!L:L,B:B,督办单!C:C,"*一级*")</f>
        <v>19</v>
      </c>
      <c r="K16" s="46">
        <f>J16/(COUNTIFS(累计派单!R:R,B:B)-COUNTIFS(累计派单!R:R,B:B,累计派单!I:I,"*业务受理*")-COUNTIFS(累计派单!I:I,"*客户咨询*"))</f>
        <v>0.0390946502057613</v>
      </c>
      <c r="L16" s="38" t="s">
        <v>27</v>
      </c>
      <c r="O16" s="45">
        <f>_xlfn.RANK.EQ(K16,$K$6:$K$17,0)+COUNTIF($K$6:$K16,K16)-1</f>
        <v>12</v>
      </c>
      <c r="P16" s="45" t="str">
        <f t="shared" si="0"/>
        <v>临朐(3.91%)</v>
      </c>
      <c r="Q16" s="45" t="e">
        <f ca="1">_xlfn.RANK.EQ(I16,$I$6:$I$17,0)+COUNTIF($I$6:$I16,I16)-1</f>
        <v>#DIV/0!</v>
      </c>
      <c r="R16" s="45" t="e">
        <f ca="1" t="shared" si="1"/>
        <v>#DIV/0!</v>
      </c>
      <c r="S16" s="58">
        <f ca="1">_xlfn.RANK.EQ(H16,$H$6:$H$17,0)+COUNTIF($H$6:$H16,H16)-1</f>
        <v>11</v>
      </c>
      <c r="T16" s="59" t="str">
        <f ca="1" t="shared" si="2"/>
        <v/>
      </c>
      <c r="U16" s="59">
        <f ca="1" t="shared" si="3"/>
        <v>0</v>
      </c>
      <c r="V16" s="59"/>
      <c r="W16" s="59"/>
      <c r="X16" s="52">
        <f ca="1">_xlfn.RANK.EQ(C16,$C$6:$C$17,0)+COUNTIF($C$6:$C16,C16)-1</f>
        <v>11</v>
      </c>
      <c r="Y16" s="52" t="str">
        <f ca="1" t="shared" si="5"/>
        <v/>
      </c>
      <c r="Z16" s="52">
        <f ca="1" t="shared" si="6"/>
        <v>0</v>
      </c>
      <c r="AA16" s="52"/>
      <c r="AB16" s="52"/>
      <c r="AC16" s="61">
        <f ca="1">_xlfn.RANK.EQ(D16,$D$6:$D$17,0)+COUNTIF($D$6:$D16,D16)-1</f>
        <v>11</v>
      </c>
      <c r="AD16" s="60" t="str">
        <f ca="1" t="shared" si="8"/>
        <v/>
      </c>
      <c r="AE16" s="60">
        <f ca="1" t="shared" si="9"/>
        <v>0</v>
      </c>
      <c r="AF16" s="60"/>
      <c r="AG16" s="60"/>
      <c r="AH16" s="62">
        <f ca="1">_xlfn.RANK.EQ(E16,$E$6:$E$17,0)+COUNTIF($E$6:$E16,E16)-1</f>
        <v>11</v>
      </c>
      <c r="AI16" s="62" t="str">
        <f ca="1" t="shared" si="11"/>
        <v/>
      </c>
      <c r="AJ16" s="63">
        <f ca="1" t="shared" si="12"/>
        <v>0</v>
      </c>
      <c r="AK16" s="63"/>
      <c r="AL16" s="63"/>
    </row>
    <row r="17" ht="16.5" customHeight="1" spans="1:38">
      <c r="A17" s="38">
        <v>12</v>
      </c>
      <c r="B17" s="38" t="s">
        <v>28</v>
      </c>
      <c r="C17" s="38">
        <f ca="1">COUNTIFS(督办单!L:L,B:B,督办单!M:M,$M$6,督办单!P:P,"无",督办单!C:C,"*一级*")</f>
        <v>0</v>
      </c>
      <c r="D17" s="38">
        <f ca="1">COUNTIFS(督办单!L:L,B:B,督办单!M:M,$M$6,督办单!P:P,"7天内",督办单!C:C,"*一级*")</f>
        <v>0</v>
      </c>
      <c r="E17" s="38">
        <f ca="1">COUNTIFS(督办单!L:L,B:B,督办单!M:M,$M$6,督办单!P:P,"30天内",督办单!C:C,"*一级*")</f>
        <v>0</v>
      </c>
      <c r="F17" s="38">
        <f ca="1">COUNTIFS(督办单!L:L,B:B,督办单!M:M,$M$6,督办单!P:P,"60天内",督办单!C:C,"*一级*")</f>
        <v>0</v>
      </c>
      <c r="G17" s="38">
        <f ca="1">COUNTIFS(督办单!L:L,B:B,督办单!M:M,$M$6,督办单!P:P,"90天内",督办单!C:C,"*一级*")</f>
        <v>0</v>
      </c>
      <c r="H17" s="38">
        <f ca="1">COUNTIFS(督办单!L:L,B:B,督办单!C:C,"*一级*",督办单!M:M,$M$6)</f>
        <v>0</v>
      </c>
      <c r="I17" s="46" t="e">
        <f ca="1">COUNTIFS(督办单!L:L,B:B,督办单!C:C,"*一级*",督办单!M:M,$M$6)/(COUNTIFS(累计派单!R:R,B:B,累计派单!S:S,$M$6)-COUNTIFS(累计派单!R:R,B:B,累计派单!I:I,"*业务受理*",累计派单!S:S,$M$6))</f>
        <v>#DIV/0!</v>
      </c>
      <c r="J17" s="38">
        <f>COUNTIFS(督办单!L:L,B:B,督办单!C:C,"*一级*")</f>
        <v>13</v>
      </c>
      <c r="K17" s="46">
        <f>J17/(COUNTIFS(累计派单!R:R,B:B)-COUNTIFS(累计派单!R:R,B:B,累计派单!I:I,"*业务受理*")-COUNTIFS(累计派单!I:I,"*客户咨询*"))</f>
        <v>0.04</v>
      </c>
      <c r="L17" s="38" t="s">
        <v>28</v>
      </c>
      <c r="O17" s="45">
        <f>_xlfn.RANK.EQ(K17,$K$6:$K$17,0)+COUNTIF($K$6:$K17,K17)-1</f>
        <v>11</v>
      </c>
      <c r="P17" s="45" t="str">
        <f t="shared" si="0"/>
        <v>昌乐(4%)</v>
      </c>
      <c r="Q17" s="45" t="e">
        <f ca="1">_xlfn.RANK.EQ(I17,$I$6:$I$17,0)+COUNTIF($I$6:$I17,I17)-1</f>
        <v>#DIV/0!</v>
      </c>
      <c r="R17" s="45" t="e">
        <f ca="1" t="shared" si="1"/>
        <v>#DIV/0!</v>
      </c>
      <c r="S17" s="58">
        <f ca="1">_xlfn.RANK.EQ(H17,$H$6:$H$17,0)+COUNTIF($H$6:$H17,H17)-1</f>
        <v>12</v>
      </c>
      <c r="T17" s="59" t="str">
        <f ca="1" t="shared" si="2"/>
        <v/>
      </c>
      <c r="U17" s="59">
        <f ca="1" t="shared" si="3"/>
        <v>0</v>
      </c>
      <c r="V17" s="59"/>
      <c r="W17" s="59"/>
      <c r="X17" s="52">
        <f ca="1">_xlfn.RANK.EQ(C17,$C$6:$C$17,0)+COUNTIF($C$6:$C17,C17)-1</f>
        <v>12</v>
      </c>
      <c r="Y17" s="52" t="str">
        <f ca="1" t="shared" si="5"/>
        <v/>
      </c>
      <c r="Z17" s="52">
        <f ca="1" t="shared" si="6"/>
        <v>0</v>
      </c>
      <c r="AA17" s="52"/>
      <c r="AB17" s="52"/>
      <c r="AC17" s="61">
        <f ca="1">_xlfn.RANK.EQ(D17,$D$6:$D$17,0)+COUNTIF($D$6:$D17,D17)-1</f>
        <v>12</v>
      </c>
      <c r="AD17" s="60" t="str">
        <f ca="1" t="shared" si="8"/>
        <v/>
      </c>
      <c r="AE17" s="60">
        <f ca="1" t="shared" si="9"/>
        <v>0</v>
      </c>
      <c r="AF17" s="60"/>
      <c r="AG17" s="60"/>
      <c r="AH17" s="62">
        <f ca="1">_xlfn.RANK.EQ(E17,$E$6:$E$17,0)+COUNTIF($E$6:$E17,E17)-1</f>
        <v>12</v>
      </c>
      <c r="AI17" s="62" t="str">
        <f ca="1" t="shared" si="11"/>
        <v/>
      </c>
      <c r="AJ17" s="63">
        <f ca="1" t="shared" si="12"/>
        <v>0</v>
      </c>
      <c r="AK17" s="63"/>
      <c r="AL17" s="63"/>
    </row>
    <row r="18" ht="16.5" customHeight="1" spans="1:12">
      <c r="A18" s="41" t="s">
        <v>29</v>
      </c>
      <c r="B18" s="8"/>
      <c r="C18" s="38">
        <f ca="1" t="shared" ref="C18:H18" si="14">SUM(C6:C17)</f>
        <v>0</v>
      </c>
      <c r="D18" s="38">
        <f ca="1" t="shared" si="14"/>
        <v>0</v>
      </c>
      <c r="E18" s="38">
        <f ca="1" t="shared" si="14"/>
        <v>0</v>
      </c>
      <c r="F18" s="38">
        <f ca="1" t="shared" si="14"/>
        <v>0</v>
      </c>
      <c r="G18" s="38">
        <f ca="1" t="shared" si="14"/>
        <v>0</v>
      </c>
      <c r="H18" s="38">
        <f ca="1" t="shared" si="14"/>
        <v>0</v>
      </c>
      <c r="I18" s="46" t="e">
        <f ca="1">H18/(COUNTIFS(累计派单!S:S,$M$6)-COUNTIFS(累计派单!I:I,"*业务受理*",累计派单!S:S,$M$6)-COUNTIFS(累计派单!I:I,"*修复*",累计派单!S:S,$M$6)-COUNTIFS(累计派单!I:I,"*客户咨询*",累计派单!S:S,$M$6))</f>
        <v>#DIV/0!</v>
      </c>
      <c r="J18" s="38">
        <f>SUM(J6:J17)</f>
        <v>581</v>
      </c>
      <c r="K18" s="46">
        <f>J18/(COUNTIFS(累计派单!C:C,"潍坊")-COUNTIFS(累计派单!I:I,"*业务受理*")-COUNTIFS(累计派单!I:I,"*客户咨询*"))</f>
        <v>0.0717372515125324</v>
      </c>
      <c r="L18" s="38" t="s">
        <v>29</v>
      </c>
    </row>
    <row r="19" spans="2:12">
      <c r="B19"/>
      <c r="C19"/>
      <c r="D19"/>
      <c r="E19"/>
      <c r="F19"/>
      <c r="G19"/>
      <c r="H19"/>
      <c r="I19"/>
      <c r="J19"/>
      <c r="K19"/>
      <c r="L19"/>
    </row>
    <row r="20" spans="2:12">
      <c r="B20"/>
      <c r="C20" s="43" t="e">
        <f ca="1">"关于10086投诉一级督办占比的通报-截止"&amp;N6&amp;"日
一、整体情况：
  1、截止"&amp;N6&amp;"日，累计产生一级督办单"&amp;J18&amp;"件，一级督办单占比"&amp;ROUND(K18*100,2)&amp;"%。
  2、一级督办单累计增长："&amp;P5&amp;"较高。
二、单日情况：   
  1、"&amp;R5&amp;"较多。   
  2、"&amp;N6&amp;"日新增"&amp;H18&amp;"件："&amp;S2&amp;"较多。   
三、分析情况：     
  1、无重复投诉（重点客户、网课）："&amp;C18&amp;"件"&amp;IF(X2="","。",":"&amp;X2&amp;"。")&amp;"     
  2、7天内重复投诉"&amp;D18&amp;"件："&amp;AC2&amp;"。     
  3、大于7天小于30天"&amp;E18&amp;"件："&amp;AH2&amp;"。"</f>
        <v>#N/A</v>
      </c>
      <c r="K20"/>
      <c r="L20"/>
    </row>
    <row r="21" spans="2:12">
      <c r="B21"/>
      <c r="K21" s="1"/>
      <c r="L21" s="1"/>
    </row>
    <row r="22" spans="2:12">
      <c r="B22"/>
      <c r="K22" s="1"/>
      <c r="L22" s="1"/>
    </row>
    <row r="23" spans="2:12">
      <c r="B23"/>
      <c r="K23" s="1"/>
      <c r="L23" s="1"/>
    </row>
    <row r="24" spans="2:12">
      <c r="B24"/>
      <c r="K24" s="1"/>
      <c r="L24" s="1"/>
    </row>
    <row r="25" spans="2:12">
      <c r="B25"/>
      <c r="K25" s="1"/>
      <c r="L25" s="1"/>
    </row>
    <row r="26" spans="2:12">
      <c r="B26"/>
      <c r="K26" s="1"/>
      <c r="L26" s="1"/>
    </row>
    <row r="27" spans="1:12">
      <c r="A27"/>
      <c r="B27"/>
      <c r="K27"/>
      <c r="L27"/>
    </row>
    <row r="28" spans="1:12">
      <c r="A28"/>
      <c r="B28"/>
      <c r="K28"/>
      <c r="L28"/>
    </row>
    <row r="29" spans="1:12">
      <c r="A29"/>
      <c r="B29"/>
      <c r="K29"/>
      <c r="L29"/>
    </row>
    <row r="30" spans="1:12">
      <c r="A30"/>
      <c r="B30"/>
      <c r="K30"/>
      <c r="L30"/>
    </row>
    <row r="31" spans="1:12">
      <c r="A31"/>
      <c r="B31"/>
      <c r="C31" s="44"/>
      <c r="D31" s="44"/>
      <c r="E31" s="44"/>
      <c r="F31" s="44"/>
      <c r="G31" s="44"/>
      <c r="H31" s="44"/>
      <c r="I31" s="44"/>
      <c r="J31" s="44"/>
      <c r="K31"/>
      <c r="L31"/>
    </row>
    <row r="32" spans="2:12">
      <c r="B32"/>
      <c r="C32" s="44"/>
      <c r="D32" s="44"/>
      <c r="E32" s="44"/>
      <c r="F32" s="44"/>
      <c r="G32" s="44"/>
      <c r="H32" s="44"/>
      <c r="I32" s="44"/>
      <c r="J32" s="44"/>
      <c r="K32"/>
      <c r="L32"/>
    </row>
  </sheetData>
  <sheetProtection password="C4C9" sheet="1" objects="1"/>
  <sortState ref="B6:L17">
    <sortCondition ref="K6:K17" descending="1"/>
  </sortState>
  <mergeCells count="25">
    <mergeCell ref="A1:L1"/>
    <mergeCell ref="S1:W1"/>
    <mergeCell ref="X1:AB1"/>
    <mergeCell ref="AC1:AG1"/>
    <mergeCell ref="AH1:AL1"/>
    <mergeCell ref="C2:I2"/>
    <mergeCell ref="C3:G3"/>
    <mergeCell ref="A18:B18"/>
    <mergeCell ref="A2:A5"/>
    <mergeCell ref="B2:B5"/>
    <mergeCell ref="C4:C5"/>
    <mergeCell ref="D4:D5"/>
    <mergeCell ref="E4:E5"/>
    <mergeCell ref="F4:F5"/>
    <mergeCell ref="G4:G5"/>
    <mergeCell ref="H3:H5"/>
    <mergeCell ref="I3:I5"/>
    <mergeCell ref="J2:J5"/>
    <mergeCell ref="K2:K5"/>
    <mergeCell ref="L2:L5"/>
    <mergeCell ref="S2:U5"/>
    <mergeCell ref="AH2:AJ5"/>
    <mergeCell ref="AC2:AE5"/>
    <mergeCell ref="X2:Z5"/>
    <mergeCell ref="C20:J30"/>
  </mergeCells>
  <conditionalFormatting sqref="C6:C17">
    <cfRule type="top10" dxfId="0" priority="7" rank="3"/>
    <cfRule type="cellIs" priority="6" stopIfTrue="1" operator="equal">
      <formula>0</formula>
    </cfRule>
  </conditionalFormatting>
  <conditionalFormatting sqref="D6:D17">
    <cfRule type="top10" dxfId="0" priority="5" rank="3"/>
    <cfRule type="cellIs" priority="4" stopIfTrue="1" operator="equal">
      <formula>0</formula>
    </cfRule>
  </conditionalFormatting>
  <conditionalFormatting sqref="E6:E17">
    <cfRule type="top10" dxfId="0" priority="9" rank="3"/>
    <cfRule type="cellIs" priority="8" stopIfTrue="1" operator="equal">
      <formula>0</formula>
    </cfRule>
  </conditionalFormatting>
  <conditionalFormatting sqref="F6:F17">
    <cfRule type="top10" dxfId="0" priority="12" rank="3"/>
    <cfRule type="cellIs" priority="2" stopIfTrue="1" operator="equal">
      <formula>0</formula>
    </cfRule>
  </conditionalFormatting>
  <conditionalFormatting sqref="G6:G17">
    <cfRule type="top10" dxfId="0" priority="11" rank="3"/>
    <cfRule type="cellIs" priority="3" stopIfTrue="1" operator="equal">
      <formula>0</formula>
    </cfRule>
  </conditionalFormatting>
  <conditionalFormatting sqref="H6:H17">
    <cfRule type="top10" dxfId="0" priority="10" rank="3"/>
  </conditionalFormatting>
  <conditionalFormatting sqref="I6:I17">
    <cfRule type="top10" dxfId="1" priority="13" rank="3"/>
  </conditionalFormatting>
  <conditionalFormatting sqref="J6:J17">
    <cfRule type="top10" dxfId="0" priority="1" rank="3"/>
  </conditionalFormatting>
  <conditionalFormatting sqref="K6:K18">
    <cfRule type="top10" dxfId="2" priority="14" rank="3"/>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FFFF00"/>
  </sheetPr>
  <dimension ref="A1:Q587"/>
  <sheetViews>
    <sheetView zoomScale="85" zoomScaleNormal="85" workbookViewId="0">
      <pane ySplit="1" topLeftCell="A535" activePane="bottomLeft" state="frozen"/>
      <selection/>
      <selection pane="bottomLeft" activeCell="E555" sqref="E555"/>
    </sheetView>
  </sheetViews>
  <sheetFormatPr defaultColWidth="9" defaultRowHeight="14.25" customHeight="1"/>
  <cols>
    <col min="1" max="1" width="28.0818181818182" style="3" customWidth="1"/>
    <col min="2" max="2" width="8.75454545454545" style="31" customWidth="1"/>
    <col min="3" max="3" width="24.4090909090909" style="3" customWidth="1"/>
    <col min="4" max="4" width="25.6272727272727" style="3" customWidth="1"/>
    <col min="5" max="5" width="20.3727272727273" style="3" customWidth="1"/>
    <col min="6" max="6" width="7.62727272727273" style="3" customWidth="1"/>
    <col min="7" max="7" width="9" style="3" customWidth="1"/>
    <col min="8" max="8" width="12.6272727272727" style="3" customWidth="1"/>
    <col min="9" max="9" width="26.7545454545455" style="3" customWidth="1"/>
    <col min="10" max="10" width="34.6272727272727" style="3" customWidth="1"/>
    <col min="11" max="11" width="9" style="21" customWidth="1"/>
    <col min="12" max="12" width="9" style="3" customWidth="1"/>
    <col min="13" max="13" width="18.2545454545455" style="3" customWidth="1"/>
    <col min="14" max="14" width="17.8727272727273" style="3" customWidth="1"/>
    <col min="15" max="15" width="7" style="3" customWidth="1"/>
    <col min="16" max="16" width="7.12727272727273" style="3" customWidth="1"/>
    <col min="17" max="17" width="8.37272727272727" style="4" customWidth="1"/>
    <col min="18" max="16384" width="9" style="3" customWidth="1"/>
  </cols>
  <sheetData>
    <row r="1" s="33" customFormat="1" ht="35" customHeight="1" spans="1:17">
      <c r="A1" s="21" t="s">
        <v>30</v>
      </c>
      <c r="B1" s="21" t="s">
        <v>31</v>
      </c>
      <c r="C1" s="21" t="s">
        <v>32</v>
      </c>
      <c r="D1" s="21" t="s">
        <v>33</v>
      </c>
      <c r="E1" s="21" t="s">
        <v>34</v>
      </c>
      <c r="F1" s="21" t="s">
        <v>35</v>
      </c>
      <c r="G1" s="21" t="s">
        <v>36</v>
      </c>
      <c r="H1" s="21" t="s">
        <v>37</v>
      </c>
      <c r="I1" s="21" t="s">
        <v>38</v>
      </c>
      <c r="J1" s="21" t="s">
        <v>39</v>
      </c>
      <c r="K1" s="21" t="s">
        <v>40</v>
      </c>
      <c r="L1" s="34" t="str">
        <f t="shared" ref="L1:L64" si="0">IF(OR(LEFT(G1,2)="高新"),"奎文",IF(LEFT(G1,2)="峡山","坊子",IF(LEFT(G1,2)="滨海","寒亭",LEFT(G1,2))))</f>
        <v>投诉</v>
      </c>
      <c r="M1" s="34" t="str">
        <f>TEXT(B1,"yyyymmdd")</f>
        <v>督办工单发起时间</v>
      </c>
      <c r="N1" s="35" t="s">
        <v>41</v>
      </c>
      <c r="O1" s="36" t="s">
        <v>42</v>
      </c>
      <c r="P1" s="36" t="s">
        <v>42</v>
      </c>
      <c r="Q1" s="36" t="s">
        <v>43</v>
      </c>
    </row>
    <row r="2" ht="13.5" customHeight="1" spans="1:17">
      <c r="A2" t="s">
        <v>44</v>
      </c>
      <c r="B2" t="s">
        <v>45</v>
      </c>
      <c r="C2" t="s">
        <v>46</v>
      </c>
      <c r="D2" t="s">
        <v>47</v>
      </c>
      <c r="E2" t="s">
        <v>48</v>
      </c>
      <c r="F2" t="s">
        <v>49</v>
      </c>
      <c r="G2" t="s">
        <v>50</v>
      </c>
      <c r="H2" t="s">
        <v>51</v>
      </c>
      <c r="I2" t="s">
        <v>52</v>
      </c>
      <c r="J2" t="s">
        <v>53</v>
      </c>
      <c r="K2" t="s">
        <v>54</v>
      </c>
      <c r="L2" t="str">
        <f t="shared" si="0"/>
        <v>青州</v>
      </c>
      <c r="M2" t="str">
        <f t="shared" ref="M2:M65" si="1">TEXT(B2,"mmdd")</f>
        <v>0101</v>
      </c>
      <c r="N2" t="str">
        <f>VLOOKUP(I2,累计派单!A:O,15,0)</f>
        <v>dw3_jk_wangzhenhai</v>
      </c>
      <c r="O2">
        <f t="shared" ref="O2:O65" si="2">IF(LEN(J2)&lt;2,0,DATEDIF(DATE(IF(MID(J2,9,2)="23",2023,2024),MID(J2,11,2),MID(J2,13,2)),B2,"d"))</f>
        <v>84</v>
      </c>
      <c r="P2" t="str">
        <f t="shared" ref="P2:P65" si="3">IF(O2=0,"无",IF(O2&lt;8,"7天内",IF(O2&lt;31,"30天内",IF(O2&lt;61,"60天内",IF(O2&lt;91,"90天内")))))</f>
        <v>90天内</v>
      </c>
      <c r="Q2" t="str">
        <f>VLOOKUP(I2,累计派单!A:O,13,0)</f>
        <v>家客铁通潍坊青州-黄楼乡镇装维组</v>
      </c>
    </row>
    <row r="3" ht="13.5" customHeight="1" spans="1:17">
      <c r="A3" t="s">
        <v>55</v>
      </c>
      <c r="B3" t="s">
        <v>56</v>
      </c>
      <c r="C3" t="s">
        <v>57</v>
      </c>
      <c r="D3" t="s">
        <v>58</v>
      </c>
      <c r="E3" t="s">
        <v>59</v>
      </c>
      <c r="F3" t="s">
        <v>49</v>
      </c>
      <c r="G3" t="s">
        <v>60</v>
      </c>
      <c r="H3" t="s">
        <v>61</v>
      </c>
      <c r="I3" t="s">
        <v>62</v>
      </c>
      <c r="J3" t="s">
        <v>63</v>
      </c>
      <c r="K3" t="s">
        <v>54</v>
      </c>
      <c r="L3" t="str">
        <f t="shared" si="0"/>
        <v>奎文</v>
      </c>
      <c r="M3" t="str">
        <f t="shared" si="1"/>
        <v>0101</v>
      </c>
      <c r="N3" t="str">
        <f>VLOOKUP(I3,累计派单!A:O,15,0)</f>
        <v>dw3_jk_zhuwenjie</v>
      </c>
      <c r="O3">
        <f t="shared" si="2"/>
        <v>2</v>
      </c>
      <c r="P3" t="str">
        <f t="shared" si="3"/>
        <v>7天内</v>
      </c>
      <c r="Q3" t="str">
        <f>VLOOKUP(I3,累计派单!A:O,13,0)</f>
        <v>家客铁通潍坊奎文-潍州路城区装维组</v>
      </c>
    </row>
    <row r="4" ht="13.5" customHeight="1" spans="1:17">
      <c r="A4" t="s">
        <v>64</v>
      </c>
      <c r="B4" t="s">
        <v>65</v>
      </c>
      <c r="C4" t="s">
        <v>66</v>
      </c>
      <c r="D4" t="s">
        <v>67</v>
      </c>
      <c r="E4" t="s">
        <v>68</v>
      </c>
      <c r="F4" t="s">
        <v>49</v>
      </c>
      <c r="G4" t="s">
        <v>60</v>
      </c>
      <c r="H4" t="s">
        <v>69</v>
      </c>
      <c r="I4" t="s">
        <v>70</v>
      </c>
      <c r="J4" t="s">
        <v>71</v>
      </c>
      <c r="K4" t="s">
        <v>54</v>
      </c>
      <c r="L4" t="str">
        <f t="shared" si="0"/>
        <v>奎文</v>
      </c>
      <c r="M4" t="str">
        <f t="shared" si="1"/>
        <v>0101</v>
      </c>
      <c r="N4" t="str">
        <f>VLOOKUP(I4,累计派单!A:O,15,0)</f>
        <v>dw3_jk_wangxingang</v>
      </c>
      <c r="O4">
        <f t="shared" si="2"/>
        <v>2</v>
      </c>
      <c r="P4" t="str">
        <f t="shared" si="3"/>
        <v>7天内</v>
      </c>
      <c r="Q4" t="str">
        <f>VLOOKUP(I4,累计派单!A:O,13,0)</f>
        <v>家客铁通潍坊奎文-北宫街城区装维组</v>
      </c>
    </row>
    <row r="5" ht="13.5" customHeight="1" spans="1:17">
      <c r="A5" t="s">
        <v>72</v>
      </c>
      <c r="B5" t="s">
        <v>73</v>
      </c>
      <c r="C5" t="s">
        <v>74</v>
      </c>
      <c r="D5" t="s">
        <v>75</v>
      </c>
      <c r="E5" t="s">
        <v>76</v>
      </c>
      <c r="F5" t="s">
        <v>49</v>
      </c>
      <c r="G5" t="s">
        <v>77</v>
      </c>
      <c r="H5" t="s">
        <v>78</v>
      </c>
      <c r="I5" t="s">
        <v>79</v>
      </c>
      <c r="J5" t="s">
        <v>80</v>
      </c>
      <c r="K5" t="s">
        <v>54</v>
      </c>
      <c r="L5" t="str">
        <f t="shared" si="0"/>
        <v>临朐</v>
      </c>
      <c r="M5" t="str">
        <f t="shared" si="1"/>
        <v>0101</v>
      </c>
      <c r="N5" t="e">
        <f>VLOOKUP(I5,累计派单!A:O,15,0)</f>
        <v>#N/A</v>
      </c>
      <c r="O5">
        <f t="shared" si="2"/>
        <v>13</v>
      </c>
      <c r="P5" t="str">
        <f t="shared" si="3"/>
        <v>30天内</v>
      </c>
      <c r="Q5" t="e">
        <f>VLOOKUP(I5,累计派单!A:O,13,0)</f>
        <v>#N/A</v>
      </c>
    </row>
    <row r="6" ht="13.5" customHeight="1" spans="1:17">
      <c r="A6" t="s">
        <v>81</v>
      </c>
      <c r="B6" t="s">
        <v>82</v>
      </c>
      <c r="C6" t="s">
        <v>83</v>
      </c>
      <c r="D6" t="s">
        <v>84</v>
      </c>
      <c r="E6" t="s">
        <v>85</v>
      </c>
      <c r="F6" t="s">
        <v>49</v>
      </c>
      <c r="G6" t="s">
        <v>86</v>
      </c>
      <c r="H6" t="s">
        <v>87</v>
      </c>
      <c r="I6" t="s">
        <v>88</v>
      </c>
      <c r="J6" t="s">
        <v>89</v>
      </c>
      <c r="K6" t="s">
        <v>54</v>
      </c>
      <c r="L6" t="str">
        <f t="shared" si="0"/>
        <v>坊子</v>
      </c>
      <c r="M6" t="str">
        <f t="shared" si="1"/>
        <v>0101</v>
      </c>
      <c r="N6" t="str">
        <f>VLOOKUP(I6,累计派单!A:O,15,0)</f>
        <v>dw3_jk_wangfufeng</v>
      </c>
      <c r="O6">
        <f t="shared" si="2"/>
        <v>2</v>
      </c>
      <c r="P6" t="str">
        <f t="shared" si="3"/>
        <v>7天内</v>
      </c>
      <c r="Q6" t="str">
        <f>VLOOKUP(I6,累计派单!A:O,13,0)</f>
        <v>家客铁通潍坊坊子-凤凰城区装维组</v>
      </c>
    </row>
    <row r="7" ht="13.5" customHeight="1" spans="1:17">
      <c r="A7" t="s">
        <v>90</v>
      </c>
      <c r="B7" t="s">
        <v>91</v>
      </c>
      <c r="C7" t="s">
        <v>92</v>
      </c>
      <c r="D7" t="s">
        <v>93</v>
      </c>
      <c r="E7" t="s">
        <v>94</v>
      </c>
      <c r="F7" t="s">
        <v>49</v>
      </c>
      <c r="G7" t="s">
        <v>95</v>
      </c>
      <c r="H7" t="s">
        <v>96</v>
      </c>
      <c r="I7" t="s">
        <v>97</v>
      </c>
      <c r="J7" t="s">
        <v>98</v>
      </c>
      <c r="K7" t="s">
        <v>99</v>
      </c>
      <c r="L7" t="str">
        <f t="shared" si="0"/>
        <v>安丘</v>
      </c>
      <c r="M7" t="str">
        <f t="shared" si="1"/>
        <v>0101</v>
      </c>
      <c r="N7" t="str">
        <f>VLOOKUP(I7,累计派单!A:O,15,0)</f>
        <v>dw3_jk_juzhibin</v>
      </c>
      <c r="O7">
        <f t="shared" si="2"/>
        <v>89</v>
      </c>
      <c r="P7" t="str">
        <f t="shared" si="3"/>
        <v>90天内</v>
      </c>
      <c r="Q7" t="str">
        <f>VLOOKUP(I7,累计派单!A:O,13,0)</f>
        <v>家客铁通潍坊安丘-石埠子乡镇装维组</v>
      </c>
    </row>
    <row r="8" ht="13.5" customHeight="1" spans="1:17">
      <c r="A8" t="s">
        <v>100</v>
      </c>
      <c r="B8" t="s">
        <v>101</v>
      </c>
      <c r="C8" t="s">
        <v>102</v>
      </c>
      <c r="D8" t="s">
        <v>103</v>
      </c>
      <c r="E8" t="s">
        <v>104</v>
      </c>
      <c r="F8" t="s">
        <v>49</v>
      </c>
      <c r="G8" t="s">
        <v>105</v>
      </c>
      <c r="H8" t="s">
        <v>106</v>
      </c>
      <c r="I8" t="s">
        <v>107</v>
      </c>
      <c r="J8" t="s">
        <v>108</v>
      </c>
      <c r="K8" t="s">
        <v>99</v>
      </c>
      <c r="L8" t="str">
        <f t="shared" si="0"/>
        <v>寿光</v>
      </c>
      <c r="M8" t="str">
        <f t="shared" si="1"/>
        <v>0101</v>
      </c>
      <c r="N8" t="str">
        <f>VLOOKUP(I8,累计派单!A:O,15,0)</f>
        <v>dw3_jk_songyujie</v>
      </c>
      <c r="O8">
        <f t="shared" si="2"/>
        <v>57</v>
      </c>
      <c r="P8" t="str">
        <f t="shared" si="3"/>
        <v>60天内</v>
      </c>
      <c r="Q8" t="str">
        <f>VLOOKUP(I8,累计派单!A:O,13,0)</f>
        <v>家客铁通潍坊寿光-稻田乡镇装维组</v>
      </c>
    </row>
    <row r="9" ht="13.5" customHeight="1" spans="1:17">
      <c r="A9" t="s">
        <v>109</v>
      </c>
      <c r="B9" t="s">
        <v>110</v>
      </c>
      <c r="C9" t="s">
        <v>111</v>
      </c>
      <c r="D9" t="s">
        <v>112</v>
      </c>
      <c r="E9" t="s">
        <v>113</v>
      </c>
      <c r="F9" t="s">
        <v>49</v>
      </c>
      <c r="G9" t="s">
        <v>114</v>
      </c>
      <c r="H9" t="s">
        <v>115</v>
      </c>
      <c r="I9" t="s">
        <v>116</v>
      </c>
      <c r="J9" t="s">
        <v>117</v>
      </c>
      <c r="K9" t="s">
        <v>99</v>
      </c>
      <c r="L9" t="str">
        <f t="shared" si="0"/>
        <v>高密</v>
      </c>
      <c r="M9" t="str">
        <f t="shared" si="1"/>
        <v>0101</v>
      </c>
      <c r="N9" t="e">
        <f>VLOOKUP(I9,累计派单!A:O,15,0)</f>
        <v>#N/A</v>
      </c>
      <c r="O9">
        <f t="shared" si="2"/>
        <v>69</v>
      </c>
      <c r="P9" t="str">
        <f t="shared" si="3"/>
        <v>90天内</v>
      </c>
      <c r="Q9" t="e">
        <f>VLOOKUP(I9,累计派单!A:O,13,0)</f>
        <v>#N/A</v>
      </c>
    </row>
    <row r="10" ht="13.5" customHeight="1" spans="1:17">
      <c r="A10" t="s">
        <v>118</v>
      </c>
      <c r="B10" t="s">
        <v>119</v>
      </c>
      <c r="C10" t="s">
        <v>120</v>
      </c>
      <c r="D10" t="s">
        <v>121</v>
      </c>
      <c r="E10" t="s">
        <v>122</v>
      </c>
      <c r="F10" t="s">
        <v>49</v>
      </c>
      <c r="G10" t="s">
        <v>123</v>
      </c>
      <c r="H10" t="s">
        <v>124</v>
      </c>
      <c r="I10" t="s">
        <v>125</v>
      </c>
      <c r="J10" t="s">
        <v>126</v>
      </c>
      <c r="K10" t="s">
        <v>99</v>
      </c>
      <c r="L10" t="str">
        <f t="shared" si="0"/>
        <v>诸城</v>
      </c>
      <c r="M10" t="str">
        <f t="shared" si="1"/>
        <v>0101</v>
      </c>
      <c r="N10" t="str">
        <f>VLOOKUP(I10,累计派单!A:O,15,0)</f>
        <v>dw3_jk_shizhen</v>
      </c>
      <c r="O10">
        <f t="shared" si="2"/>
        <v>67</v>
      </c>
      <c r="P10" t="str">
        <f t="shared" si="3"/>
        <v>90天内</v>
      </c>
      <c r="Q10" t="str">
        <f>VLOOKUP(I10,累计派单!A:O,13,0)</f>
        <v>家客铁通潍坊诸城-兴华东路城区装维组</v>
      </c>
    </row>
    <row r="11" ht="13.5" customHeight="1" spans="1:17">
      <c r="A11" t="s">
        <v>127</v>
      </c>
      <c r="B11" t="s">
        <v>128</v>
      </c>
      <c r="C11" t="s">
        <v>129</v>
      </c>
      <c r="D11" t="s">
        <v>130</v>
      </c>
      <c r="E11" t="s">
        <v>131</v>
      </c>
      <c r="F11" t="s">
        <v>49</v>
      </c>
      <c r="G11" t="s">
        <v>123</v>
      </c>
      <c r="H11" t="s">
        <v>132</v>
      </c>
      <c r="I11" t="s">
        <v>133</v>
      </c>
      <c r="J11" t="s">
        <v>134</v>
      </c>
      <c r="K11" t="s">
        <v>99</v>
      </c>
      <c r="L11" t="str">
        <f t="shared" si="0"/>
        <v>诸城</v>
      </c>
      <c r="M11" t="str">
        <f t="shared" si="1"/>
        <v>0101</v>
      </c>
      <c r="N11" t="str">
        <f>VLOOKUP(I11,累计派单!A:O,15,0)</f>
        <v>dw3_jk_xuguodong</v>
      </c>
      <c r="O11">
        <f t="shared" si="2"/>
        <v>62</v>
      </c>
      <c r="P11" t="str">
        <f t="shared" si="3"/>
        <v>90天内</v>
      </c>
      <c r="Q11" t="str">
        <f>VLOOKUP(I11,累计派单!A:O,13,0)</f>
        <v>家客铁通潍坊诸城-兴华东路城区装维组</v>
      </c>
    </row>
    <row r="12" ht="13.5" customHeight="1" spans="1:17">
      <c r="A12" t="s">
        <v>135</v>
      </c>
      <c r="B12" t="s">
        <v>136</v>
      </c>
      <c r="C12" t="s">
        <v>137</v>
      </c>
      <c r="D12" t="s">
        <v>138</v>
      </c>
      <c r="E12" t="s">
        <v>139</v>
      </c>
      <c r="F12" t="s">
        <v>49</v>
      </c>
      <c r="G12" t="s">
        <v>123</v>
      </c>
      <c r="H12" t="s">
        <v>140</v>
      </c>
      <c r="I12" t="s">
        <v>141</v>
      </c>
      <c r="J12" t="s">
        <v>142</v>
      </c>
      <c r="K12" t="s">
        <v>99</v>
      </c>
      <c r="L12" t="str">
        <f t="shared" si="0"/>
        <v>诸城</v>
      </c>
      <c r="M12" t="str">
        <f t="shared" si="1"/>
        <v>0101</v>
      </c>
      <c r="N12" t="str">
        <f>VLOOKUP(I12,累计派单!A:O,15,0)</f>
        <v>dw3_jk_gaoyongkang</v>
      </c>
      <c r="O12">
        <f t="shared" si="2"/>
        <v>75</v>
      </c>
      <c r="P12" t="str">
        <f t="shared" si="3"/>
        <v>90天内</v>
      </c>
      <c r="Q12" t="str">
        <f>VLOOKUP(I12,累计派单!A:O,13,0)</f>
        <v>家客铁通潍坊诸城-经开区乡镇装维组</v>
      </c>
    </row>
    <row r="13" ht="13.5" customHeight="1" spans="1:17">
      <c r="A13" t="s">
        <v>143</v>
      </c>
      <c r="B13" t="s">
        <v>144</v>
      </c>
      <c r="C13" t="s">
        <v>145</v>
      </c>
      <c r="D13" t="s">
        <v>146</v>
      </c>
      <c r="E13" t="s">
        <v>147</v>
      </c>
      <c r="F13" t="s">
        <v>49</v>
      </c>
      <c r="G13" t="s">
        <v>148</v>
      </c>
      <c r="H13" t="s">
        <v>149</v>
      </c>
      <c r="I13" t="s">
        <v>150</v>
      </c>
      <c r="J13" t="s">
        <v>151</v>
      </c>
      <c r="K13" t="s">
        <v>99</v>
      </c>
      <c r="L13" t="str">
        <f t="shared" si="0"/>
        <v>寒亭</v>
      </c>
      <c r="M13" t="str">
        <f t="shared" si="1"/>
        <v>0101</v>
      </c>
      <c r="N13" t="str">
        <f>VLOOKUP(I13,累计派单!A:O,15,0)</f>
        <v>dw3_jk_wangweiwei</v>
      </c>
      <c r="O13">
        <f t="shared" si="2"/>
        <v>77</v>
      </c>
      <c r="P13" t="str">
        <f t="shared" si="3"/>
        <v>90天内</v>
      </c>
      <c r="Q13" t="str">
        <f>VLOOKUP(I13,累计派单!A:O,13,0)</f>
        <v>家客铁通潍坊寒亭-固高乡镇装维组</v>
      </c>
    </row>
    <row r="14" ht="13.5" customHeight="1" spans="1:17">
      <c r="A14" t="s">
        <v>152</v>
      </c>
      <c r="B14" t="s">
        <v>153</v>
      </c>
      <c r="C14" t="s">
        <v>154</v>
      </c>
      <c r="D14" t="s">
        <v>155</v>
      </c>
      <c r="E14" t="s">
        <v>156</v>
      </c>
      <c r="F14" t="s">
        <v>49</v>
      </c>
      <c r="G14" t="s">
        <v>105</v>
      </c>
      <c r="H14" t="s">
        <v>157</v>
      </c>
      <c r="I14" t="s">
        <v>158</v>
      </c>
      <c r="J14" t="s">
        <v>159</v>
      </c>
      <c r="K14" t="s">
        <v>99</v>
      </c>
      <c r="L14" t="str">
        <f t="shared" si="0"/>
        <v>寿光</v>
      </c>
      <c r="M14" t="str">
        <f t="shared" si="1"/>
        <v>0101</v>
      </c>
      <c r="N14" t="str">
        <f>VLOOKUP(I14,累计派单!A:O,15,0)</f>
        <v>dw3_jk_zhaoshuquan</v>
      </c>
      <c r="O14">
        <f t="shared" si="2"/>
        <v>20</v>
      </c>
      <c r="P14" t="str">
        <f t="shared" si="3"/>
        <v>30天内</v>
      </c>
      <c r="Q14" t="str">
        <f>VLOOKUP(I14,累计派单!A:O,13,0)</f>
        <v>家客铁通潍坊寿光-洛城乡镇装维组</v>
      </c>
    </row>
    <row r="15" ht="13.5" customHeight="1" spans="1:17">
      <c r="A15" t="s">
        <v>160</v>
      </c>
      <c r="B15" t="s">
        <v>161</v>
      </c>
      <c r="C15" t="s">
        <v>162</v>
      </c>
      <c r="D15" t="s">
        <v>163</v>
      </c>
      <c r="E15" t="s">
        <v>164</v>
      </c>
      <c r="F15" t="s">
        <v>49</v>
      </c>
      <c r="G15" t="s">
        <v>148</v>
      </c>
      <c r="H15" t="s">
        <v>165</v>
      </c>
      <c r="I15" t="s">
        <v>166</v>
      </c>
      <c r="J15" t="s">
        <v>167</v>
      </c>
      <c r="K15" t="s">
        <v>99</v>
      </c>
      <c r="L15" t="str">
        <f t="shared" si="0"/>
        <v>寒亭</v>
      </c>
      <c r="M15" t="str">
        <f t="shared" si="1"/>
        <v>0101</v>
      </c>
      <c r="N15" t="e">
        <f>VLOOKUP(I15,累计派单!A:O,15,0)</f>
        <v>#N/A</v>
      </c>
      <c r="O15">
        <f t="shared" si="2"/>
        <v>64</v>
      </c>
      <c r="P15" t="str">
        <f t="shared" si="3"/>
        <v>90天内</v>
      </c>
      <c r="Q15" t="e">
        <f>VLOOKUP(I15,累计派单!A:O,13,0)</f>
        <v>#N/A</v>
      </c>
    </row>
    <row r="16" ht="13.5" customHeight="1" spans="1:17">
      <c r="A16" t="s">
        <v>168</v>
      </c>
      <c r="B16" t="s">
        <v>169</v>
      </c>
      <c r="C16" t="s">
        <v>170</v>
      </c>
      <c r="D16" t="s">
        <v>171</v>
      </c>
      <c r="E16" t="s">
        <v>172</v>
      </c>
      <c r="F16" t="s">
        <v>49</v>
      </c>
      <c r="G16" t="s">
        <v>95</v>
      </c>
      <c r="H16" t="s">
        <v>173</v>
      </c>
      <c r="I16" t="s">
        <v>174</v>
      </c>
      <c r="J16" t="s">
        <v>175</v>
      </c>
      <c r="K16" t="s">
        <v>99</v>
      </c>
      <c r="L16" t="str">
        <f t="shared" si="0"/>
        <v>安丘</v>
      </c>
      <c r="M16" t="str">
        <f t="shared" si="1"/>
        <v>0101</v>
      </c>
      <c r="N16" t="str">
        <f>VLOOKUP(I16,累计派单!A:O,15,0)</f>
        <v>dw3_jk_wangyonglinaq</v>
      </c>
      <c r="O16">
        <f t="shared" si="2"/>
        <v>68</v>
      </c>
      <c r="P16" t="str">
        <f t="shared" si="3"/>
        <v>90天内</v>
      </c>
      <c r="Q16" t="str">
        <f>VLOOKUP(I16,累计派单!A:O,13,0)</f>
        <v>家客铁通潍坊安丘-贾戈乡镇装维组</v>
      </c>
    </row>
    <row r="17" ht="13.5" customHeight="1" spans="1:17">
      <c r="A17" t="s">
        <v>176</v>
      </c>
      <c r="B17" t="s">
        <v>177</v>
      </c>
      <c r="C17" t="s">
        <v>178</v>
      </c>
      <c r="D17" t="s">
        <v>179</v>
      </c>
      <c r="E17" t="s">
        <v>180</v>
      </c>
      <c r="F17" t="s">
        <v>49</v>
      </c>
      <c r="G17" t="s">
        <v>114</v>
      </c>
      <c r="H17" t="s">
        <v>181</v>
      </c>
      <c r="I17" t="s">
        <v>182</v>
      </c>
      <c r="J17" t="s">
        <v>183</v>
      </c>
      <c r="K17" t="s">
        <v>99</v>
      </c>
      <c r="L17" t="str">
        <f t="shared" si="0"/>
        <v>高密</v>
      </c>
      <c r="M17" t="str">
        <f t="shared" si="1"/>
        <v>0101</v>
      </c>
      <c r="N17" t="e">
        <f>VLOOKUP(I17,累计派单!A:O,15,0)</f>
        <v>#N/A</v>
      </c>
      <c r="O17">
        <f t="shared" si="2"/>
        <v>11</v>
      </c>
      <c r="P17" t="str">
        <f t="shared" si="3"/>
        <v>30天内</v>
      </c>
      <c r="Q17" t="e">
        <f>VLOOKUP(I17,累计派单!A:O,13,0)</f>
        <v>#N/A</v>
      </c>
    </row>
    <row r="18" ht="13.5" customHeight="1" spans="1:17">
      <c r="A18" t="s">
        <v>184</v>
      </c>
      <c r="B18" t="s">
        <v>185</v>
      </c>
      <c r="C18" t="s">
        <v>186</v>
      </c>
      <c r="D18" t="s">
        <v>187</v>
      </c>
      <c r="E18" t="s">
        <v>188</v>
      </c>
      <c r="F18" t="s">
        <v>49</v>
      </c>
      <c r="G18" t="s">
        <v>148</v>
      </c>
      <c r="H18" t="s">
        <v>189</v>
      </c>
      <c r="I18" t="s">
        <v>190</v>
      </c>
      <c r="J18" t="s">
        <v>191</v>
      </c>
      <c r="K18" t="s">
        <v>54</v>
      </c>
      <c r="L18" t="str">
        <f t="shared" si="0"/>
        <v>寒亭</v>
      </c>
      <c r="M18" t="str">
        <f t="shared" si="1"/>
        <v>0101</v>
      </c>
      <c r="N18" t="str">
        <f>VLOOKUP(I18,累计派单!A:O,15,0)</f>
        <v>dw3_jk_sunkunzhao</v>
      </c>
      <c r="O18">
        <f t="shared" si="2"/>
        <v>1</v>
      </c>
      <c r="P18" t="str">
        <f t="shared" si="3"/>
        <v>7天内</v>
      </c>
      <c r="Q18" t="str">
        <f>VLOOKUP(I18,累计派单!A:O,13,0)</f>
        <v>家客铁通潍坊寒亭-开发区乡镇装维组</v>
      </c>
    </row>
    <row r="19" ht="13.5" customHeight="1" spans="1:17">
      <c r="A19" t="s">
        <v>192</v>
      </c>
      <c r="B19" t="s">
        <v>193</v>
      </c>
      <c r="C19" t="s">
        <v>194</v>
      </c>
      <c r="D19" t="s">
        <v>195</v>
      </c>
      <c r="E19" t="s">
        <v>196</v>
      </c>
      <c r="F19" t="s">
        <v>49</v>
      </c>
      <c r="G19" t="s">
        <v>105</v>
      </c>
      <c r="H19" t="s">
        <v>197</v>
      </c>
      <c r="I19" t="s">
        <v>198</v>
      </c>
      <c r="J19" t="s">
        <v>199</v>
      </c>
      <c r="K19" t="s">
        <v>99</v>
      </c>
      <c r="L19" t="str">
        <f t="shared" si="0"/>
        <v>寿光</v>
      </c>
      <c r="M19" t="str">
        <f t="shared" si="1"/>
        <v>0101</v>
      </c>
      <c r="N19" t="str">
        <f>VLOOKUP(I19,累计派单!A:O,15,0)</f>
        <v>dw3_jk_zhaokun</v>
      </c>
      <c r="O19">
        <f t="shared" si="2"/>
        <v>4</v>
      </c>
      <c r="P19" t="str">
        <f t="shared" si="3"/>
        <v>7天内</v>
      </c>
      <c r="Q19" t="str">
        <f>VLOOKUP(I19,累计派单!A:O,13,0)</f>
        <v>家客铁通潍坊寿光-古城乡镇装维组</v>
      </c>
    </row>
    <row r="20" ht="13.5" customHeight="1" spans="1:17">
      <c r="A20" t="s">
        <v>200</v>
      </c>
      <c r="B20" t="s">
        <v>201</v>
      </c>
      <c r="C20" t="s">
        <v>202</v>
      </c>
      <c r="D20" t="s">
        <v>203</v>
      </c>
      <c r="E20" t="s">
        <v>204</v>
      </c>
      <c r="F20" t="s">
        <v>49</v>
      </c>
      <c r="G20" t="s">
        <v>60</v>
      </c>
      <c r="H20" t="s">
        <v>205</v>
      </c>
      <c r="I20" t="s">
        <v>206</v>
      </c>
      <c r="J20" t="s">
        <v>207</v>
      </c>
      <c r="K20" t="s">
        <v>99</v>
      </c>
      <c r="L20" t="str">
        <f t="shared" si="0"/>
        <v>奎文</v>
      </c>
      <c r="M20" t="str">
        <f t="shared" si="1"/>
        <v>0101</v>
      </c>
      <c r="N20" t="e">
        <f>VLOOKUP(I20,累计派单!A:O,15,0)</f>
        <v>#N/A</v>
      </c>
      <c r="O20">
        <f t="shared" si="2"/>
        <v>56</v>
      </c>
      <c r="P20" t="str">
        <f t="shared" si="3"/>
        <v>60天内</v>
      </c>
      <c r="Q20" t="e">
        <f>VLOOKUP(I20,累计派单!A:O,13,0)</f>
        <v>#N/A</v>
      </c>
    </row>
    <row r="21" ht="13.5" customHeight="1" spans="1:17">
      <c r="A21" t="s">
        <v>208</v>
      </c>
      <c r="B21" t="s">
        <v>209</v>
      </c>
      <c r="C21" t="s">
        <v>210</v>
      </c>
      <c r="D21" t="s">
        <v>211</v>
      </c>
      <c r="E21" t="s">
        <v>212</v>
      </c>
      <c r="F21" t="s">
        <v>49</v>
      </c>
      <c r="G21" t="s">
        <v>60</v>
      </c>
      <c r="H21" t="s">
        <v>213</v>
      </c>
      <c r="I21" t="s">
        <v>214</v>
      </c>
      <c r="J21" t="s">
        <v>215</v>
      </c>
      <c r="K21" t="s">
        <v>99</v>
      </c>
      <c r="L21" t="str">
        <f t="shared" si="0"/>
        <v>奎文</v>
      </c>
      <c r="M21" t="str">
        <f t="shared" si="1"/>
        <v>0101</v>
      </c>
      <c r="N21" t="e">
        <f>VLOOKUP(I21,累计派单!A:O,15,0)</f>
        <v>#N/A</v>
      </c>
      <c r="O21">
        <f t="shared" si="2"/>
        <v>85</v>
      </c>
      <c r="P21" t="str">
        <f t="shared" si="3"/>
        <v>90天内</v>
      </c>
      <c r="Q21" t="e">
        <f>VLOOKUP(I21,累计派单!A:O,13,0)</f>
        <v>#N/A</v>
      </c>
    </row>
    <row r="22" ht="13.5" customHeight="1" spans="1:17">
      <c r="A22" t="s">
        <v>216</v>
      </c>
      <c r="B22" t="s">
        <v>217</v>
      </c>
      <c r="C22" t="s">
        <v>218</v>
      </c>
      <c r="D22" t="s">
        <v>219</v>
      </c>
      <c r="E22" t="s">
        <v>220</v>
      </c>
      <c r="F22" t="s">
        <v>49</v>
      </c>
      <c r="G22" t="s">
        <v>105</v>
      </c>
      <c r="H22" t="s">
        <v>221</v>
      </c>
      <c r="I22" t="s">
        <v>222</v>
      </c>
      <c r="J22" t="s">
        <v>223</v>
      </c>
      <c r="K22" t="s">
        <v>99</v>
      </c>
      <c r="L22" t="str">
        <f t="shared" si="0"/>
        <v>寿光</v>
      </c>
      <c r="M22" t="str">
        <f t="shared" si="1"/>
        <v>0101</v>
      </c>
      <c r="N22" t="e">
        <f>VLOOKUP(I22,累计派单!A:O,15,0)</f>
        <v>#N/A</v>
      </c>
      <c r="O22">
        <f t="shared" si="2"/>
        <v>82</v>
      </c>
      <c r="P22" t="str">
        <f t="shared" si="3"/>
        <v>90天内</v>
      </c>
      <c r="Q22" t="e">
        <f>VLOOKUP(I22,累计派单!A:O,13,0)</f>
        <v>#N/A</v>
      </c>
    </row>
    <row r="23" ht="13.5" customHeight="1" spans="1:17">
      <c r="A23" t="s">
        <v>224</v>
      </c>
      <c r="B23" t="s">
        <v>225</v>
      </c>
      <c r="C23" t="s">
        <v>226</v>
      </c>
      <c r="D23" t="s">
        <v>227</v>
      </c>
      <c r="E23" t="s">
        <v>228</v>
      </c>
      <c r="F23" t="s">
        <v>49</v>
      </c>
      <c r="G23" t="s">
        <v>95</v>
      </c>
      <c r="H23" t="s">
        <v>229</v>
      </c>
      <c r="I23" t="s">
        <v>230</v>
      </c>
      <c r="J23" t="s">
        <v>231</v>
      </c>
      <c r="K23" t="s">
        <v>99</v>
      </c>
      <c r="L23" t="str">
        <f t="shared" si="0"/>
        <v>安丘</v>
      </c>
      <c r="M23" t="str">
        <f t="shared" si="1"/>
        <v>0101</v>
      </c>
      <c r="N23" t="e">
        <f>VLOOKUP(I23,累计派单!A:O,15,0)</f>
        <v>#N/A</v>
      </c>
      <c r="O23">
        <f t="shared" si="2"/>
        <v>9</v>
      </c>
      <c r="P23" t="str">
        <f t="shared" si="3"/>
        <v>30天内</v>
      </c>
      <c r="Q23" t="e">
        <f>VLOOKUP(I23,累计派单!A:O,13,0)</f>
        <v>#N/A</v>
      </c>
    </row>
    <row r="24" ht="13.5" customHeight="1" spans="1:17">
      <c r="A24" t="s">
        <v>232</v>
      </c>
      <c r="B24" t="s">
        <v>233</v>
      </c>
      <c r="C24" t="s">
        <v>234</v>
      </c>
      <c r="D24" t="s">
        <v>235</v>
      </c>
      <c r="E24" t="s">
        <v>236</v>
      </c>
      <c r="F24" t="s">
        <v>49</v>
      </c>
      <c r="G24" t="s">
        <v>237</v>
      </c>
      <c r="H24" t="s">
        <v>238</v>
      </c>
      <c r="I24" t="s">
        <v>239</v>
      </c>
      <c r="J24" t="s">
        <v>240</v>
      </c>
      <c r="K24" t="s">
        <v>99</v>
      </c>
      <c r="L24" t="str">
        <f t="shared" si="0"/>
        <v>潍城</v>
      </c>
      <c r="M24" t="str">
        <f t="shared" si="1"/>
        <v>0101</v>
      </c>
      <c r="N24" t="e">
        <f>VLOOKUP(I24,累计派单!A:O,15,0)</f>
        <v>#N/A</v>
      </c>
      <c r="O24">
        <f t="shared" si="2"/>
        <v>1</v>
      </c>
      <c r="P24" t="str">
        <f t="shared" si="3"/>
        <v>7天内</v>
      </c>
      <c r="Q24" t="e">
        <f>VLOOKUP(I24,累计派单!A:O,13,0)</f>
        <v>#N/A</v>
      </c>
    </row>
    <row r="25" ht="13.5" customHeight="1" spans="1:17">
      <c r="A25" t="s">
        <v>241</v>
      </c>
      <c r="B25" t="s">
        <v>242</v>
      </c>
      <c r="C25" t="s">
        <v>243</v>
      </c>
      <c r="D25" t="s">
        <v>244</v>
      </c>
      <c r="E25" t="s">
        <v>245</v>
      </c>
      <c r="F25" t="s">
        <v>49</v>
      </c>
      <c r="G25" t="s">
        <v>95</v>
      </c>
      <c r="H25" t="s">
        <v>246</v>
      </c>
      <c r="I25" t="s">
        <v>247</v>
      </c>
      <c r="J25" t="s">
        <v>248</v>
      </c>
      <c r="K25" t="s">
        <v>99</v>
      </c>
      <c r="L25" t="str">
        <f t="shared" si="0"/>
        <v>安丘</v>
      </c>
      <c r="M25" t="str">
        <f t="shared" si="1"/>
        <v>0101</v>
      </c>
      <c r="N25" t="str">
        <f>VLOOKUP(I25,累计派单!A:O,15,0)</f>
        <v>dw3_jk_chenyujun</v>
      </c>
      <c r="O25">
        <f t="shared" si="2"/>
        <v>76</v>
      </c>
      <c r="P25" t="str">
        <f t="shared" si="3"/>
        <v>90天内</v>
      </c>
      <c r="Q25" t="str">
        <f>VLOOKUP(I25,累计派单!A:O,13,0)</f>
        <v>家客铁通潍坊安丘-贾戈乡镇装维组</v>
      </c>
    </row>
    <row r="26" ht="13.5" customHeight="1" spans="1:17">
      <c r="A26" t="s">
        <v>249</v>
      </c>
      <c r="B26" t="s">
        <v>250</v>
      </c>
      <c r="C26" t="s">
        <v>251</v>
      </c>
      <c r="D26" t="s">
        <v>252</v>
      </c>
      <c r="E26" t="s">
        <v>253</v>
      </c>
      <c r="F26" t="s">
        <v>49</v>
      </c>
      <c r="G26" t="s">
        <v>114</v>
      </c>
      <c r="H26" t="s">
        <v>254</v>
      </c>
      <c r="I26" t="s">
        <v>255</v>
      </c>
      <c r="J26" t="s">
        <v>256</v>
      </c>
      <c r="K26" t="s">
        <v>99</v>
      </c>
      <c r="L26" t="str">
        <f t="shared" si="0"/>
        <v>高密</v>
      </c>
      <c r="M26" t="str">
        <f t="shared" si="1"/>
        <v>0101</v>
      </c>
      <c r="N26" t="str">
        <f>VLOOKUP(I26,累计派单!A:O,15,0)</f>
        <v>dw3_jk_liuzhigang</v>
      </c>
      <c r="O26">
        <f t="shared" si="2"/>
        <v>88</v>
      </c>
      <c r="P26" t="str">
        <f t="shared" si="3"/>
        <v>90天内</v>
      </c>
      <c r="Q26" t="str">
        <f>VLOOKUP(I26,累计派单!A:O,13,0)</f>
        <v>家客铁通潍坊高密-朝阳城区装维组</v>
      </c>
    </row>
    <row r="27" ht="13.5" customHeight="1" spans="1:17">
      <c r="A27" t="s">
        <v>257</v>
      </c>
      <c r="B27" t="s">
        <v>258</v>
      </c>
      <c r="C27" t="s">
        <v>259</v>
      </c>
      <c r="D27" t="s">
        <v>260</v>
      </c>
      <c r="E27" t="s">
        <v>261</v>
      </c>
      <c r="F27" t="s">
        <v>49</v>
      </c>
      <c r="G27" t="s">
        <v>262</v>
      </c>
      <c r="H27" t="s">
        <v>263</v>
      </c>
      <c r="I27" t="s">
        <v>264</v>
      </c>
      <c r="J27" t="s">
        <v>265</v>
      </c>
      <c r="K27" t="s">
        <v>99</v>
      </c>
      <c r="L27" t="str">
        <f t="shared" si="0"/>
        <v>寒亭</v>
      </c>
      <c r="M27" t="str">
        <f t="shared" si="1"/>
        <v>0101</v>
      </c>
      <c r="N27" t="e">
        <f>VLOOKUP(I27,累计派单!A:O,15,0)</f>
        <v>#N/A</v>
      </c>
      <c r="O27">
        <f t="shared" si="2"/>
        <v>59</v>
      </c>
      <c r="P27" t="str">
        <f t="shared" si="3"/>
        <v>60天内</v>
      </c>
      <c r="Q27" t="e">
        <f>VLOOKUP(I27,累计派单!A:O,13,0)</f>
        <v>#N/A</v>
      </c>
    </row>
    <row r="28" ht="13.5" customHeight="1" spans="1:17">
      <c r="A28" t="s">
        <v>266</v>
      </c>
      <c r="B28" t="s">
        <v>267</v>
      </c>
      <c r="C28" t="s">
        <v>268</v>
      </c>
      <c r="D28" t="s">
        <v>269</v>
      </c>
      <c r="E28" t="s">
        <v>270</v>
      </c>
      <c r="F28" t="s">
        <v>49</v>
      </c>
      <c r="G28" t="s">
        <v>123</v>
      </c>
      <c r="H28" t="s">
        <v>271</v>
      </c>
      <c r="I28" t="s">
        <v>272</v>
      </c>
      <c r="J28" t="s">
        <v>273</v>
      </c>
      <c r="K28" t="s">
        <v>99</v>
      </c>
      <c r="L28" t="str">
        <f t="shared" si="0"/>
        <v>诸城</v>
      </c>
      <c r="M28" t="str">
        <f t="shared" si="1"/>
        <v>0101</v>
      </c>
      <c r="N28" t="str">
        <f>VLOOKUP(I28,累计派单!A:O,15,0)</f>
        <v>dw3_jk_xuguodong</v>
      </c>
      <c r="O28">
        <f t="shared" si="2"/>
        <v>81</v>
      </c>
      <c r="P28" t="str">
        <f t="shared" si="3"/>
        <v>90天内</v>
      </c>
      <c r="Q28" t="str">
        <f>VLOOKUP(I28,累计派单!A:O,13,0)</f>
        <v>家客铁通潍坊诸城-兴华东路城区装维组</v>
      </c>
    </row>
    <row r="29" ht="13.5" customHeight="1" spans="1:17">
      <c r="A29" t="s">
        <v>274</v>
      </c>
      <c r="B29" t="s">
        <v>275</v>
      </c>
      <c r="C29" t="s">
        <v>276</v>
      </c>
      <c r="D29" t="s">
        <v>277</v>
      </c>
      <c r="E29" t="s">
        <v>278</v>
      </c>
      <c r="F29" t="s">
        <v>49</v>
      </c>
      <c r="G29" t="s">
        <v>148</v>
      </c>
      <c r="H29" t="s">
        <v>279</v>
      </c>
      <c r="I29" t="s">
        <v>280</v>
      </c>
      <c r="J29" t="s">
        <v>281</v>
      </c>
      <c r="K29" t="s">
        <v>99</v>
      </c>
      <c r="L29" t="str">
        <f t="shared" si="0"/>
        <v>寒亭</v>
      </c>
      <c r="M29" t="str">
        <f t="shared" si="1"/>
        <v>0101</v>
      </c>
      <c r="N29" t="str">
        <f>VLOOKUP(I29,累计派单!A:O,15,0)</f>
        <v>dw3_jk_chengwendong</v>
      </c>
      <c r="O29">
        <f t="shared" si="2"/>
        <v>40</v>
      </c>
      <c r="P29" t="str">
        <f t="shared" si="3"/>
        <v>60天内</v>
      </c>
      <c r="Q29" t="str">
        <f>VLOOKUP(I29,累计派单!A:O,13,0)</f>
        <v>家客铁通潍坊寒亭-开发区乡镇装维组</v>
      </c>
    </row>
    <row r="30" ht="13.5" customHeight="1" spans="1:17">
      <c r="A30" t="s">
        <v>282</v>
      </c>
      <c r="B30" t="s">
        <v>283</v>
      </c>
      <c r="C30" t="s">
        <v>284</v>
      </c>
      <c r="D30" t="s">
        <v>285</v>
      </c>
      <c r="E30" t="s">
        <v>286</v>
      </c>
      <c r="F30" t="s">
        <v>49</v>
      </c>
      <c r="G30" t="s">
        <v>95</v>
      </c>
      <c r="H30" t="s">
        <v>287</v>
      </c>
      <c r="I30" t="s">
        <v>288</v>
      </c>
      <c r="J30" t="s">
        <v>289</v>
      </c>
      <c r="K30" t="s">
        <v>99</v>
      </c>
      <c r="L30" t="str">
        <f t="shared" si="0"/>
        <v>安丘</v>
      </c>
      <c r="M30" t="str">
        <f t="shared" si="1"/>
        <v>0101</v>
      </c>
      <c r="N30" t="str">
        <f>VLOOKUP(I30,累计派单!A:O,15,0)</f>
        <v>dw3_jk_yangyujun</v>
      </c>
      <c r="O30">
        <f t="shared" si="2"/>
        <v>68</v>
      </c>
      <c r="P30" t="str">
        <f t="shared" si="3"/>
        <v>90天内</v>
      </c>
      <c r="Q30" t="str">
        <f>VLOOKUP(I30,累计派单!A:O,13,0)</f>
        <v>家客铁通潍坊安丘-景芝乡镇装维组</v>
      </c>
    </row>
    <row r="31" ht="13.5" customHeight="1" spans="1:17">
      <c r="A31" t="s">
        <v>290</v>
      </c>
      <c r="B31" t="s">
        <v>291</v>
      </c>
      <c r="C31" t="s">
        <v>292</v>
      </c>
      <c r="D31" t="s">
        <v>293</v>
      </c>
      <c r="E31" t="s">
        <v>294</v>
      </c>
      <c r="F31" t="s">
        <v>49</v>
      </c>
      <c r="G31" t="s">
        <v>95</v>
      </c>
      <c r="H31" t="s">
        <v>295</v>
      </c>
      <c r="I31" t="s">
        <v>296</v>
      </c>
      <c r="J31" t="s">
        <v>297</v>
      </c>
      <c r="K31" t="s">
        <v>99</v>
      </c>
      <c r="L31" t="str">
        <f t="shared" si="0"/>
        <v>安丘</v>
      </c>
      <c r="M31" t="str">
        <f t="shared" si="1"/>
        <v>0101</v>
      </c>
      <c r="N31" t="str">
        <f>VLOOKUP(I31,累计派单!A:O,15,0)</f>
        <v>dw3_jk_chenyujun</v>
      </c>
      <c r="O31">
        <f t="shared" si="2"/>
        <v>5</v>
      </c>
      <c r="P31" t="str">
        <f t="shared" si="3"/>
        <v>7天内</v>
      </c>
      <c r="Q31" t="str">
        <f>VLOOKUP(I31,累计派单!A:O,13,0)</f>
        <v>家客铁通潍坊安丘-贾戈乡镇装维组</v>
      </c>
    </row>
    <row r="32" ht="13.5" customHeight="1" spans="1:17">
      <c r="A32" t="s">
        <v>298</v>
      </c>
      <c r="B32" t="s">
        <v>299</v>
      </c>
      <c r="C32" t="s">
        <v>300</v>
      </c>
      <c r="D32" t="s">
        <v>301</v>
      </c>
      <c r="E32" t="s">
        <v>302</v>
      </c>
      <c r="F32" t="s">
        <v>49</v>
      </c>
      <c r="G32" t="s">
        <v>60</v>
      </c>
      <c r="H32" t="s">
        <v>303</v>
      </c>
      <c r="I32" t="s">
        <v>304</v>
      </c>
      <c r="J32" t="s">
        <v>305</v>
      </c>
      <c r="K32" t="s">
        <v>99</v>
      </c>
      <c r="L32" t="str">
        <f t="shared" si="0"/>
        <v>奎文</v>
      </c>
      <c r="M32" t="str">
        <f t="shared" si="1"/>
        <v>0101</v>
      </c>
      <c r="N32" t="str">
        <f>VLOOKUP(I32,累计派单!A:O,15,0)</f>
        <v>dw3_jk_qiaohuibin</v>
      </c>
      <c r="O32">
        <f t="shared" si="2"/>
        <v>9</v>
      </c>
      <c r="P32" t="str">
        <f t="shared" si="3"/>
        <v>30天内</v>
      </c>
      <c r="Q32" t="str">
        <f>VLOOKUP(I32,累计派单!A:O,13,0)</f>
        <v>家客铁通潍坊奎文-北宫街城区装维组</v>
      </c>
    </row>
    <row r="33" ht="13.5" customHeight="1" spans="1:17">
      <c r="A33" t="s">
        <v>306</v>
      </c>
      <c r="B33" t="s">
        <v>307</v>
      </c>
      <c r="C33" t="s">
        <v>308</v>
      </c>
      <c r="D33" t="s">
        <v>309</v>
      </c>
      <c r="E33" t="s">
        <v>310</v>
      </c>
      <c r="F33" t="s">
        <v>49</v>
      </c>
      <c r="G33" t="s">
        <v>95</v>
      </c>
      <c r="H33" t="s">
        <v>311</v>
      </c>
      <c r="I33" t="s">
        <v>312</v>
      </c>
      <c r="J33" t="s">
        <v>313</v>
      </c>
      <c r="K33" t="s">
        <v>99</v>
      </c>
      <c r="L33" t="str">
        <f t="shared" si="0"/>
        <v>安丘</v>
      </c>
      <c r="M33" t="str">
        <f t="shared" si="1"/>
        <v>0101</v>
      </c>
      <c r="N33" t="str">
        <f>VLOOKUP(I33,累计派单!A:O,15,0)</f>
        <v>dw3_jk_lvshunguang</v>
      </c>
      <c r="O33">
        <f t="shared" si="2"/>
        <v>77</v>
      </c>
      <c r="P33" t="str">
        <f t="shared" si="3"/>
        <v>90天内</v>
      </c>
      <c r="Q33" t="str">
        <f>VLOOKUP(I33,累计派单!A:O,13,0)</f>
        <v>家客铁通潍坊安丘-凌河乡镇装维组</v>
      </c>
    </row>
    <row r="34" ht="13.5" customHeight="1" spans="1:17">
      <c r="A34" t="s">
        <v>314</v>
      </c>
      <c r="B34" t="s">
        <v>315</v>
      </c>
      <c r="C34" t="s">
        <v>316</v>
      </c>
      <c r="D34" t="s">
        <v>317</v>
      </c>
      <c r="E34" t="s">
        <v>318</v>
      </c>
      <c r="F34" t="s">
        <v>49</v>
      </c>
      <c r="G34" t="s">
        <v>237</v>
      </c>
      <c r="H34" t="s">
        <v>319</v>
      </c>
      <c r="I34" t="s">
        <v>320</v>
      </c>
      <c r="J34" t="s">
        <v>321</v>
      </c>
      <c r="K34" t="s">
        <v>99</v>
      </c>
      <c r="L34" t="str">
        <f t="shared" si="0"/>
        <v>潍城</v>
      </c>
      <c r="M34" t="str">
        <f t="shared" si="1"/>
        <v>0101</v>
      </c>
      <c r="N34" t="str">
        <f>VLOOKUP(I34,累计派单!A:O,15,0)</f>
        <v>dw3_jk_duguichaowc</v>
      </c>
      <c r="O34">
        <f t="shared" si="2"/>
        <v>58</v>
      </c>
      <c r="P34" t="str">
        <f t="shared" si="3"/>
        <v>60天内</v>
      </c>
      <c r="Q34" t="str">
        <f>VLOOKUP(I34,累计派单!A:O,13,0)</f>
        <v>家客铁通潍坊潍城-豪德城区装维组</v>
      </c>
    </row>
    <row r="35" ht="13.5" customHeight="1" spans="1:17">
      <c r="A35" t="s">
        <v>322</v>
      </c>
      <c r="B35" t="s">
        <v>323</v>
      </c>
      <c r="C35" t="s">
        <v>324</v>
      </c>
      <c r="D35" t="s">
        <v>325</v>
      </c>
      <c r="E35" t="s">
        <v>326</v>
      </c>
      <c r="F35" t="s">
        <v>49</v>
      </c>
      <c r="G35" t="s">
        <v>60</v>
      </c>
      <c r="H35" t="s">
        <v>327</v>
      </c>
      <c r="I35" t="s">
        <v>328</v>
      </c>
      <c r="J35" t="s">
        <v>329</v>
      </c>
      <c r="K35" t="s">
        <v>99</v>
      </c>
      <c r="L35" t="str">
        <f t="shared" si="0"/>
        <v>奎文</v>
      </c>
      <c r="M35" t="str">
        <f t="shared" si="1"/>
        <v>0101</v>
      </c>
      <c r="N35" t="str">
        <f>VLOOKUP(I35,累计派单!A:O,15,0)</f>
        <v>dw3_jk_wangyusheng</v>
      </c>
      <c r="O35">
        <f t="shared" si="2"/>
        <v>37</v>
      </c>
      <c r="P35" t="str">
        <f t="shared" si="3"/>
        <v>60天内</v>
      </c>
      <c r="Q35" t="str">
        <f>VLOOKUP(I35,累计派单!A:O,13,0)</f>
        <v>家客铁通潍坊奎文-鸢飞路城区装维组</v>
      </c>
    </row>
    <row r="36" ht="13.5" customHeight="1" spans="1:17">
      <c r="A36" t="s">
        <v>330</v>
      </c>
      <c r="B36" t="s">
        <v>331</v>
      </c>
      <c r="C36" t="s">
        <v>332</v>
      </c>
      <c r="D36" t="s">
        <v>333</v>
      </c>
      <c r="E36" t="s">
        <v>334</v>
      </c>
      <c r="F36" t="s">
        <v>49</v>
      </c>
      <c r="G36" t="s">
        <v>105</v>
      </c>
      <c r="H36" t="s">
        <v>335</v>
      </c>
      <c r="I36" t="s">
        <v>336</v>
      </c>
      <c r="J36" t="s">
        <v>337</v>
      </c>
      <c r="K36" t="s">
        <v>54</v>
      </c>
      <c r="L36" t="str">
        <f t="shared" si="0"/>
        <v>寿光</v>
      </c>
      <c r="M36" t="str">
        <f t="shared" si="1"/>
        <v>0102</v>
      </c>
      <c r="N36" t="str">
        <f>VLOOKUP(I36,累计派单!A:O,15,0)</f>
        <v>dw3_jk_sunxincheng</v>
      </c>
      <c r="O36">
        <f t="shared" si="2"/>
        <v>4</v>
      </c>
      <c r="P36" t="str">
        <f t="shared" si="3"/>
        <v>7天内</v>
      </c>
      <c r="Q36" t="str">
        <f>VLOOKUP(I36,累计派单!A:O,13,0)</f>
        <v>家客铁通潍坊寿光-西城城区装维组</v>
      </c>
    </row>
    <row r="37" ht="13.5" customHeight="1" spans="1:17">
      <c r="A37" t="s">
        <v>338</v>
      </c>
      <c r="B37" t="s">
        <v>339</v>
      </c>
      <c r="C37" t="s">
        <v>340</v>
      </c>
      <c r="D37" t="s">
        <v>341</v>
      </c>
      <c r="E37" t="s">
        <v>342</v>
      </c>
      <c r="F37" t="s">
        <v>49</v>
      </c>
      <c r="G37" t="s">
        <v>60</v>
      </c>
      <c r="H37" t="s">
        <v>343</v>
      </c>
      <c r="I37" t="s">
        <v>344</v>
      </c>
      <c r="J37" t="s">
        <v>345</v>
      </c>
      <c r="K37" t="s">
        <v>54</v>
      </c>
      <c r="L37" t="str">
        <f t="shared" si="0"/>
        <v>奎文</v>
      </c>
      <c r="M37" t="str">
        <f t="shared" si="1"/>
        <v>0102</v>
      </c>
      <c r="N37" t="e">
        <f>VLOOKUP(I37,累计派单!A:O,15,0)</f>
        <v>#N/A</v>
      </c>
      <c r="O37">
        <f t="shared" si="2"/>
        <v>7</v>
      </c>
      <c r="P37" t="str">
        <f t="shared" si="3"/>
        <v>7天内</v>
      </c>
      <c r="Q37" t="e">
        <f>VLOOKUP(I37,累计派单!A:O,13,0)</f>
        <v>#N/A</v>
      </c>
    </row>
    <row r="38" ht="13.5" customHeight="1" spans="1:17">
      <c r="A38" t="s">
        <v>346</v>
      </c>
      <c r="B38" t="s">
        <v>347</v>
      </c>
      <c r="C38" t="s">
        <v>348</v>
      </c>
      <c r="D38" t="s">
        <v>349</v>
      </c>
      <c r="E38" t="s">
        <v>350</v>
      </c>
      <c r="F38" t="s">
        <v>49</v>
      </c>
      <c r="G38" t="s">
        <v>105</v>
      </c>
      <c r="H38" t="s">
        <v>351</v>
      </c>
      <c r="I38" t="s">
        <v>352</v>
      </c>
      <c r="J38" t="s">
        <v>353</v>
      </c>
      <c r="K38" t="s">
        <v>54</v>
      </c>
      <c r="L38" t="str">
        <f t="shared" si="0"/>
        <v>寿光</v>
      </c>
      <c r="M38" t="str">
        <f t="shared" si="1"/>
        <v>0102</v>
      </c>
      <c r="N38" t="e">
        <f>VLOOKUP(I38,累计派单!A:O,15,0)</f>
        <v>#N/A</v>
      </c>
      <c r="O38">
        <f t="shared" si="2"/>
        <v>17</v>
      </c>
      <c r="P38" t="str">
        <f t="shared" si="3"/>
        <v>30天内</v>
      </c>
      <c r="Q38" t="e">
        <f>VLOOKUP(I38,累计派单!A:O,13,0)</f>
        <v>#N/A</v>
      </c>
    </row>
    <row r="39" ht="13.5" customHeight="1" spans="1:17">
      <c r="A39" t="s">
        <v>354</v>
      </c>
      <c r="B39" t="s">
        <v>355</v>
      </c>
      <c r="C39" t="s">
        <v>356</v>
      </c>
      <c r="D39" t="s">
        <v>357</v>
      </c>
      <c r="E39" t="s">
        <v>358</v>
      </c>
      <c r="F39" t="s">
        <v>49</v>
      </c>
      <c r="G39" t="s">
        <v>60</v>
      </c>
      <c r="H39" t="s">
        <v>359</v>
      </c>
      <c r="I39" t="s">
        <v>360</v>
      </c>
      <c r="J39" t="s">
        <v>361</v>
      </c>
      <c r="K39" t="s">
        <v>54</v>
      </c>
      <c r="L39" t="str">
        <f t="shared" si="0"/>
        <v>奎文</v>
      </c>
      <c r="M39" t="str">
        <f t="shared" si="1"/>
        <v>0102</v>
      </c>
      <c r="N39" t="e">
        <f>VLOOKUP(I39,累计派单!A:O,15,0)</f>
        <v>#N/A</v>
      </c>
      <c r="O39">
        <f t="shared" si="2"/>
        <v>9</v>
      </c>
      <c r="P39" t="str">
        <f t="shared" si="3"/>
        <v>30天内</v>
      </c>
      <c r="Q39" t="e">
        <f>VLOOKUP(I39,累计派单!A:O,13,0)</f>
        <v>#N/A</v>
      </c>
    </row>
    <row r="40" ht="13.5" customHeight="1" spans="1:17">
      <c r="A40" t="s">
        <v>362</v>
      </c>
      <c r="B40" t="s">
        <v>363</v>
      </c>
      <c r="C40" t="s">
        <v>364</v>
      </c>
      <c r="D40" t="s">
        <v>365</v>
      </c>
      <c r="E40" t="s">
        <v>366</v>
      </c>
      <c r="F40" t="s">
        <v>49</v>
      </c>
      <c r="G40" t="s">
        <v>95</v>
      </c>
      <c r="H40" t="s">
        <v>367</v>
      </c>
      <c r="I40" t="s">
        <v>368</v>
      </c>
      <c r="J40" t="s">
        <v>369</v>
      </c>
      <c r="K40" t="s">
        <v>54</v>
      </c>
      <c r="L40" t="str">
        <f t="shared" si="0"/>
        <v>安丘</v>
      </c>
      <c r="M40" t="str">
        <f t="shared" si="1"/>
        <v>0102</v>
      </c>
      <c r="N40" t="str">
        <f>VLOOKUP(I40,累计派单!A:O,15,0)</f>
        <v>dw3_jk_lijiatao</v>
      </c>
      <c r="O40">
        <f t="shared" si="2"/>
        <v>52</v>
      </c>
      <c r="P40" t="str">
        <f t="shared" si="3"/>
        <v>60天内</v>
      </c>
      <c r="Q40" t="str">
        <f>VLOOKUP(I40,累计派单!A:O,13,0)</f>
        <v>家客铁通潍坊安丘-景芝乡镇装维组</v>
      </c>
    </row>
    <row r="41" ht="13.5" customHeight="1" spans="1:17">
      <c r="A41" t="s">
        <v>370</v>
      </c>
      <c r="B41" t="s">
        <v>371</v>
      </c>
      <c r="C41" t="s">
        <v>372</v>
      </c>
      <c r="D41" t="s">
        <v>373</v>
      </c>
      <c r="E41" t="s">
        <v>374</v>
      </c>
      <c r="F41" t="s">
        <v>49</v>
      </c>
      <c r="G41" t="s">
        <v>375</v>
      </c>
      <c r="H41" t="s">
        <v>376</v>
      </c>
      <c r="I41" t="s">
        <v>377</v>
      </c>
      <c r="J41" t="s">
        <v>378</v>
      </c>
      <c r="K41" t="s">
        <v>54</v>
      </c>
      <c r="L41" t="str">
        <f t="shared" si="0"/>
        <v>昌邑</v>
      </c>
      <c r="M41" t="str">
        <f t="shared" si="1"/>
        <v>0102</v>
      </c>
      <c r="N41" t="e">
        <f>VLOOKUP(I41,累计派单!A:O,15,0)</f>
        <v>#N/A</v>
      </c>
      <c r="O41">
        <f t="shared" si="2"/>
        <v>367</v>
      </c>
      <c r="P41" t="b">
        <f t="shared" si="3"/>
        <v>0</v>
      </c>
      <c r="Q41" t="e">
        <f>VLOOKUP(I41,累计派单!A:O,13,0)</f>
        <v>#N/A</v>
      </c>
    </row>
    <row r="42" ht="13.5" customHeight="1" spans="1:17">
      <c r="A42" t="s">
        <v>379</v>
      </c>
      <c r="B42" t="s">
        <v>380</v>
      </c>
      <c r="C42" t="s">
        <v>381</v>
      </c>
      <c r="D42" t="s">
        <v>382</v>
      </c>
      <c r="E42" t="s">
        <v>383</v>
      </c>
      <c r="F42" t="s">
        <v>49</v>
      </c>
      <c r="G42" t="s">
        <v>50</v>
      </c>
      <c r="H42" t="s">
        <v>384</v>
      </c>
      <c r="I42" t="s">
        <v>385</v>
      </c>
      <c r="J42" t="s">
        <v>386</v>
      </c>
      <c r="K42" t="s">
        <v>99</v>
      </c>
      <c r="L42" t="str">
        <f t="shared" si="0"/>
        <v>青州</v>
      </c>
      <c r="M42" t="str">
        <f t="shared" si="1"/>
        <v>0102</v>
      </c>
      <c r="N42" t="e">
        <f>VLOOKUP(I42,累计派单!A:O,15,0)</f>
        <v>#N/A</v>
      </c>
      <c r="O42">
        <f t="shared" si="2"/>
        <v>42</v>
      </c>
      <c r="P42" t="str">
        <f t="shared" si="3"/>
        <v>60天内</v>
      </c>
      <c r="Q42" t="e">
        <f>VLOOKUP(I42,累计派单!A:O,13,0)</f>
        <v>#N/A</v>
      </c>
    </row>
    <row r="43" ht="13.5" customHeight="1" spans="1:17">
      <c r="A43" t="s">
        <v>387</v>
      </c>
      <c r="B43" t="s">
        <v>388</v>
      </c>
      <c r="C43" t="s">
        <v>389</v>
      </c>
      <c r="D43" t="s">
        <v>390</v>
      </c>
      <c r="E43" t="s">
        <v>391</v>
      </c>
      <c r="F43" t="s">
        <v>49</v>
      </c>
      <c r="G43" t="s">
        <v>60</v>
      </c>
      <c r="H43" t="s">
        <v>392</v>
      </c>
      <c r="I43" t="s">
        <v>393</v>
      </c>
      <c r="J43" t="s">
        <v>394</v>
      </c>
      <c r="K43" t="s">
        <v>99</v>
      </c>
      <c r="L43" t="str">
        <f t="shared" si="0"/>
        <v>奎文</v>
      </c>
      <c r="M43" t="str">
        <f t="shared" si="1"/>
        <v>0102</v>
      </c>
      <c r="N43" t="str">
        <f>VLOOKUP(I43,累计派单!A:O,15,0)</f>
        <v>dw3_jk_xuyongqiang</v>
      </c>
      <c r="O43">
        <f t="shared" si="2"/>
        <v>46</v>
      </c>
      <c r="P43" t="str">
        <f t="shared" si="3"/>
        <v>60天内</v>
      </c>
      <c r="Q43" t="str">
        <f>VLOOKUP(I43,累计派单!A:O,13,0)</f>
        <v>家客铁通潍坊奎文-金光路城区装维组</v>
      </c>
    </row>
    <row r="44" ht="13.5" customHeight="1" spans="1:17">
      <c r="A44" t="s">
        <v>395</v>
      </c>
      <c r="B44" t="s">
        <v>396</v>
      </c>
      <c r="C44" t="s">
        <v>397</v>
      </c>
      <c r="D44" t="s">
        <v>398</v>
      </c>
      <c r="E44" t="s">
        <v>399</v>
      </c>
      <c r="F44" t="s">
        <v>49</v>
      </c>
      <c r="G44" t="s">
        <v>148</v>
      </c>
      <c r="H44" t="s">
        <v>400</v>
      </c>
      <c r="I44" t="s">
        <v>401</v>
      </c>
      <c r="J44" t="s">
        <v>402</v>
      </c>
      <c r="K44" t="s">
        <v>99</v>
      </c>
      <c r="L44" t="str">
        <f t="shared" si="0"/>
        <v>寒亭</v>
      </c>
      <c r="M44" t="str">
        <f t="shared" si="1"/>
        <v>0102</v>
      </c>
      <c r="N44" t="str">
        <f>VLOOKUP(I44,累计派单!A:O,15,0)</f>
        <v>dw3_jk_wangweiwei</v>
      </c>
      <c r="O44">
        <f t="shared" si="2"/>
        <v>7</v>
      </c>
      <c r="P44" t="str">
        <f t="shared" si="3"/>
        <v>7天内</v>
      </c>
      <c r="Q44" t="str">
        <f>VLOOKUP(I44,累计派单!A:O,13,0)</f>
        <v>家客铁通潍坊寒亭-固高乡镇装维组</v>
      </c>
    </row>
    <row r="45" ht="13.5" customHeight="1" spans="1:17">
      <c r="A45" t="s">
        <v>403</v>
      </c>
      <c r="B45" t="s">
        <v>404</v>
      </c>
      <c r="C45" t="s">
        <v>405</v>
      </c>
      <c r="D45" t="s">
        <v>406</v>
      </c>
      <c r="E45" t="s">
        <v>407</v>
      </c>
      <c r="F45" t="s">
        <v>49</v>
      </c>
      <c r="G45" t="s">
        <v>60</v>
      </c>
      <c r="H45" t="s">
        <v>408</v>
      </c>
      <c r="I45" t="s">
        <v>409</v>
      </c>
      <c r="J45" t="s">
        <v>410</v>
      </c>
      <c r="K45" t="s">
        <v>99</v>
      </c>
      <c r="L45" t="str">
        <f t="shared" si="0"/>
        <v>奎文</v>
      </c>
      <c r="M45" t="str">
        <f t="shared" si="1"/>
        <v>0102</v>
      </c>
      <c r="N45" t="e">
        <f>VLOOKUP(I45,累计派单!A:O,15,0)</f>
        <v>#N/A</v>
      </c>
      <c r="O45">
        <f t="shared" si="2"/>
        <v>59</v>
      </c>
      <c r="P45" t="str">
        <f t="shared" si="3"/>
        <v>60天内</v>
      </c>
      <c r="Q45" t="e">
        <f>VLOOKUP(I45,累计派单!A:O,13,0)</f>
        <v>#N/A</v>
      </c>
    </row>
    <row r="46" ht="13.5" customHeight="1" spans="1:17">
      <c r="A46" t="s">
        <v>411</v>
      </c>
      <c r="B46" t="s">
        <v>412</v>
      </c>
      <c r="C46" t="s">
        <v>413</v>
      </c>
      <c r="D46" t="s">
        <v>414</v>
      </c>
      <c r="E46" t="s">
        <v>415</v>
      </c>
      <c r="F46" t="s">
        <v>49</v>
      </c>
      <c r="G46" t="s">
        <v>60</v>
      </c>
      <c r="H46" t="s">
        <v>416</v>
      </c>
      <c r="I46" t="s">
        <v>417</v>
      </c>
      <c r="J46" t="s">
        <v>418</v>
      </c>
      <c r="K46" t="s">
        <v>54</v>
      </c>
      <c r="L46" t="str">
        <f t="shared" si="0"/>
        <v>奎文</v>
      </c>
      <c r="M46" t="str">
        <f t="shared" si="1"/>
        <v>0102</v>
      </c>
      <c r="N46" t="str">
        <f>VLOOKUP(I46,累计派单!A:O,15,0)</f>
        <v>dw3_jk_zhangwanli</v>
      </c>
      <c r="O46">
        <f t="shared" si="2"/>
        <v>367</v>
      </c>
      <c r="P46" t="b">
        <f t="shared" si="3"/>
        <v>0</v>
      </c>
      <c r="Q46" t="str">
        <f>VLOOKUP(I46,累计派单!A:O,13,0)</f>
        <v>家客铁通潍坊奎文-樱前街城区装维组</v>
      </c>
    </row>
    <row r="47" ht="13.5" customHeight="1" spans="1:17">
      <c r="A47" t="s">
        <v>419</v>
      </c>
      <c r="B47" t="s">
        <v>420</v>
      </c>
      <c r="C47" t="s">
        <v>421</v>
      </c>
      <c r="D47" t="s">
        <v>422</v>
      </c>
      <c r="E47" t="s">
        <v>423</v>
      </c>
      <c r="F47" t="s">
        <v>49</v>
      </c>
      <c r="G47" t="s">
        <v>105</v>
      </c>
      <c r="H47" t="s">
        <v>424</v>
      </c>
      <c r="I47" t="s">
        <v>425</v>
      </c>
      <c r="J47" t="s">
        <v>426</v>
      </c>
      <c r="K47" t="s">
        <v>99</v>
      </c>
      <c r="L47" t="str">
        <f t="shared" si="0"/>
        <v>寿光</v>
      </c>
      <c r="M47" t="str">
        <f t="shared" si="1"/>
        <v>0102</v>
      </c>
      <c r="N47" t="e">
        <f>VLOOKUP(I47,累计派单!A:O,15,0)</f>
        <v>#N/A</v>
      </c>
      <c r="O47">
        <f t="shared" si="2"/>
        <v>33</v>
      </c>
      <c r="P47" t="str">
        <f t="shared" si="3"/>
        <v>60天内</v>
      </c>
      <c r="Q47" t="e">
        <f>VLOOKUP(I47,累计派单!A:O,13,0)</f>
        <v>#N/A</v>
      </c>
    </row>
    <row r="48" ht="13.5" customHeight="1" spans="1:17">
      <c r="A48" t="s">
        <v>427</v>
      </c>
      <c r="B48" t="s">
        <v>428</v>
      </c>
      <c r="C48" t="s">
        <v>429</v>
      </c>
      <c r="D48" t="s">
        <v>430</v>
      </c>
      <c r="E48" t="s">
        <v>431</v>
      </c>
      <c r="F48" t="s">
        <v>49</v>
      </c>
      <c r="G48" t="s">
        <v>60</v>
      </c>
      <c r="H48" t="s">
        <v>432</v>
      </c>
      <c r="I48" t="s">
        <v>433</v>
      </c>
      <c r="J48" t="s">
        <v>434</v>
      </c>
      <c r="K48" t="s">
        <v>99</v>
      </c>
      <c r="L48" t="str">
        <f t="shared" si="0"/>
        <v>奎文</v>
      </c>
      <c r="M48" t="str">
        <f t="shared" si="1"/>
        <v>0102</v>
      </c>
      <c r="N48" t="str">
        <f>VLOOKUP(I48,累计派单!A:O,15,0)</f>
        <v>dw3_jk_jingjun</v>
      </c>
      <c r="O48">
        <f t="shared" si="2"/>
        <v>22</v>
      </c>
      <c r="P48" t="str">
        <f t="shared" si="3"/>
        <v>30天内</v>
      </c>
      <c r="Q48" t="str">
        <f>VLOOKUP(I48,累计派单!A:O,13,0)</f>
        <v>家客铁通潍坊奎文-潍州路城区装维组</v>
      </c>
    </row>
    <row r="49" ht="13.5" customHeight="1" spans="1:17">
      <c r="A49" t="s">
        <v>435</v>
      </c>
      <c r="B49" t="s">
        <v>436</v>
      </c>
      <c r="C49" t="s">
        <v>437</v>
      </c>
      <c r="D49" t="s">
        <v>438</v>
      </c>
      <c r="E49" t="s">
        <v>439</v>
      </c>
      <c r="F49" t="s">
        <v>49</v>
      </c>
      <c r="G49" t="s">
        <v>86</v>
      </c>
      <c r="H49" t="s">
        <v>440</v>
      </c>
      <c r="I49" t="s">
        <v>441</v>
      </c>
      <c r="J49" t="s">
        <v>442</v>
      </c>
      <c r="K49" t="s">
        <v>99</v>
      </c>
      <c r="L49" t="str">
        <f t="shared" si="0"/>
        <v>坊子</v>
      </c>
      <c r="M49" t="str">
        <f t="shared" si="1"/>
        <v>0102</v>
      </c>
      <c r="N49" t="str">
        <f>VLOOKUP(I49,累计派单!A:O,15,0)</f>
        <v>dw3_jk_gaomingwen</v>
      </c>
      <c r="O49">
        <f t="shared" si="2"/>
        <v>57</v>
      </c>
      <c r="P49" t="str">
        <f t="shared" si="3"/>
        <v>60天内</v>
      </c>
      <c r="Q49" t="str">
        <f>VLOOKUP(I49,累计派单!A:O,13,0)</f>
        <v>家客铁通潍坊坊子-凤凰城区装维组</v>
      </c>
    </row>
    <row r="50" ht="13.5" customHeight="1" spans="1:17">
      <c r="A50" t="s">
        <v>443</v>
      </c>
      <c r="B50" t="s">
        <v>444</v>
      </c>
      <c r="C50" t="s">
        <v>445</v>
      </c>
      <c r="D50" t="s">
        <v>446</v>
      </c>
      <c r="E50" t="s">
        <v>447</v>
      </c>
      <c r="F50" t="s">
        <v>49</v>
      </c>
      <c r="G50" t="s">
        <v>114</v>
      </c>
      <c r="H50" t="s">
        <v>448</v>
      </c>
      <c r="I50" t="s">
        <v>449</v>
      </c>
      <c r="J50" t="s">
        <v>450</v>
      </c>
      <c r="K50" t="s">
        <v>99</v>
      </c>
      <c r="L50" t="str">
        <f t="shared" si="0"/>
        <v>高密</v>
      </c>
      <c r="M50" t="str">
        <f t="shared" si="1"/>
        <v>0102</v>
      </c>
      <c r="N50" t="str">
        <f>VLOOKUP(I50,累计派单!A:O,15,0)</f>
        <v>dw3_jk_liuzhigang</v>
      </c>
      <c r="O50">
        <f t="shared" si="2"/>
        <v>89</v>
      </c>
      <c r="P50" t="str">
        <f t="shared" si="3"/>
        <v>90天内</v>
      </c>
      <c r="Q50" t="str">
        <f>VLOOKUP(I50,累计派单!A:O,13,0)</f>
        <v>家客铁通潍坊高密-朝阳城区装维组</v>
      </c>
    </row>
    <row r="51" ht="13.5" customHeight="1" spans="1:17">
      <c r="A51" t="s">
        <v>451</v>
      </c>
      <c r="B51" t="s">
        <v>452</v>
      </c>
      <c r="C51" t="s">
        <v>453</v>
      </c>
      <c r="D51" t="s">
        <v>454</v>
      </c>
      <c r="E51" t="s">
        <v>455</v>
      </c>
      <c r="F51" t="s">
        <v>49</v>
      </c>
      <c r="G51" t="s">
        <v>237</v>
      </c>
      <c r="H51" t="s">
        <v>456</v>
      </c>
      <c r="I51" t="s">
        <v>457</v>
      </c>
      <c r="J51" t="s">
        <v>458</v>
      </c>
      <c r="K51" t="s">
        <v>99</v>
      </c>
      <c r="L51" t="str">
        <f t="shared" si="0"/>
        <v>潍城</v>
      </c>
      <c r="M51" t="str">
        <f t="shared" si="1"/>
        <v>0102</v>
      </c>
      <c r="N51" t="e">
        <f>VLOOKUP(I51,累计派单!A:O,15,0)</f>
        <v>#N/A</v>
      </c>
      <c r="O51">
        <f t="shared" si="2"/>
        <v>2</v>
      </c>
      <c r="P51" t="str">
        <f t="shared" si="3"/>
        <v>7天内</v>
      </c>
      <c r="Q51" t="e">
        <f>VLOOKUP(I51,累计派单!A:O,13,0)</f>
        <v>#N/A</v>
      </c>
    </row>
    <row r="52" ht="13.5" customHeight="1" spans="1:17">
      <c r="A52" t="s">
        <v>459</v>
      </c>
      <c r="B52" t="s">
        <v>460</v>
      </c>
      <c r="C52" t="s">
        <v>461</v>
      </c>
      <c r="D52" t="s">
        <v>462</v>
      </c>
      <c r="E52" t="s">
        <v>463</v>
      </c>
      <c r="F52" t="s">
        <v>49</v>
      </c>
      <c r="G52" t="s">
        <v>95</v>
      </c>
      <c r="H52" t="s">
        <v>464</v>
      </c>
      <c r="I52" t="s">
        <v>465</v>
      </c>
      <c r="J52" t="s">
        <v>466</v>
      </c>
      <c r="K52" t="s">
        <v>99</v>
      </c>
      <c r="L52" t="str">
        <f t="shared" si="0"/>
        <v>安丘</v>
      </c>
      <c r="M52" t="str">
        <f t="shared" si="1"/>
        <v>0102</v>
      </c>
      <c r="N52" t="str">
        <f>VLOOKUP(I52,累计派单!A:O,15,0)</f>
        <v>dw3_jk_durongliang2</v>
      </c>
      <c r="O52">
        <f t="shared" si="2"/>
        <v>15</v>
      </c>
      <c r="P52" t="str">
        <f t="shared" si="3"/>
        <v>30天内</v>
      </c>
      <c r="Q52" t="str">
        <f>VLOOKUP(I52,累计派单!A:O,13,0)</f>
        <v>家客铁通潍坊安丘-石埠子乡镇装维组</v>
      </c>
    </row>
    <row r="53" ht="13.5" customHeight="1" spans="1:17">
      <c r="A53" t="s">
        <v>467</v>
      </c>
      <c r="B53" t="s">
        <v>468</v>
      </c>
      <c r="C53" t="s">
        <v>469</v>
      </c>
      <c r="D53" t="s">
        <v>470</v>
      </c>
      <c r="E53" t="s">
        <v>471</v>
      </c>
      <c r="F53" t="s">
        <v>49</v>
      </c>
      <c r="G53" t="s">
        <v>105</v>
      </c>
      <c r="H53" t="s">
        <v>472</v>
      </c>
      <c r="I53" t="s">
        <v>473</v>
      </c>
      <c r="J53" t="s">
        <v>474</v>
      </c>
      <c r="K53" t="s">
        <v>99</v>
      </c>
      <c r="L53" t="str">
        <f t="shared" si="0"/>
        <v>寿光</v>
      </c>
      <c r="M53" t="str">
        <f t="shared" si="1"/>
        <v>0102</v>
      </c>
      <c r="N53" t="str">
        <f>VLOOKUP(I53,累计派单!A:O,15,0)</f>
        <v>dw3_jk_liuchunrui</v>
      </c>
      <c r="O53">
        <f t="shared" si="2"/>
        <v>6</v>
      </c>
      <c r="P53" t="str">
        <f t="shared" si="3"/>
        <v>7天内</v>
      </c>
      <c r="Q53" t="str">
        <f>VLOOKUP(I53,累计派单!A:O,13,0)</f>
        <v>家客铁通潍坊寿光-营里乡镇装维组</v>
      </c>
    </row>
    <row r="54" ht="13.5" customHeight="1" spans="1:17">
      <c r="A54" t="s">
        <v>475</v>
      </c>
      <c r="B54" t="s">
        <v>476</v>
      </c>
      <c r="C54" t="s">
        <v>477</v>
      </c>
      <c r="D54" t="s">
        <v>478</v>
      </c>
      <c r="E54" t="s">
        <v>479</v>
      </c>
      <c r="F54" t="s">
        <v>49</v>
      </c>
      <c r="G54" t="s">
        <v>123</v>
      </c>
      <c r="H54" t="s">
        <v>480</v>
      </c>
      <c r="I54" t="s">
        <v>481</v>
      </c>
      <c r="J54" t="s">
        <v>482</v>
      </c>
      <c r="K54" t="s">
        <v>99</v>
      </c>
      <c r="L54" t="str">
        <f t="shared" si="0"/>
        <v>诸城</v>
      </c>
      <c r="M54" t="str">
        <f t="shared" si="1"/>
        <v>0102</v>
      </c>
      <c r="N54" t="str">
        <f>VLOOKUP(I54,累计派单!A:O,15,0)</f>
        <v>dw3_jk_liyu</v>
      </c>
      <c r="O54">
        <f t="shared" si="2"/>
        <v>367</v>
      </c>
      <c r="P54" t="b">
        <f t="shared" si="3"/>
        <v>0</v>
      </c>
      <c r="Q54" t="str">
        <f>VLOOKUP(I54,累计派单!A:O,13,0)</f>
        <v>家客铁通潍坊诸城-繁荣路城区装维组</v>
      </c>
    </row>
    <row r="55" ht="13.5" customHeight="1" spans="1:17">
      <c r="A55" t="s">
        <v>483</v>
      </c>
      <c r="B55" t="s">
        <v>484</v>
      </c>
      <c r="C55" t="s">
        <v>485</v>
      </c>
      <c r="D55" t="s">
        <v>486</v>
      </c>
      <c r="E55" t="s">
        <v>487</v>
      </c>
      <c r="F55" t="s">
        <v>49</v>
      </c>
      <c r="G55" t="s">
        <v>86</v>
      </c>
      <c r="H55" t="s">
        <v>488</v>
      </c>
      <c r="I55" t="s">
        <v>489</v>
      </c>
      <c r="J55" t="s">
        <v>490</v>
      </c>
      <c r="K55" t="s">
        <v>99</v>
      </c>
      <c r="L55" t="str">
        <f t="shared" si="0"/>
        <v>坊子</v>
      </c>
      <c r="M55" t="str">
        <f t="shared" si="1"/>
        <v>0102</v>
      </c>
      <c r="N55" t="str">
        <f>VLOOKUP(I55,累计派单!A:O,15,0)</f>
        <v>dw3_jk_sunyucheng</v>
      </c>
      <c r="O55">
        <f t="shared" si="2"/>
        <v>56</v>
      </c>
      <c r="P55" t="str">
        <f t="shared" si="3"/>
        <v>60天内</v>
      </c>
      <c r="Q55" t="str">
        <f>VLOOKUP(I55,累计派单!A:O,13,0)</f>
        <v>家客铁通潍坊坊子-太保庄乡镇装维组</v>
      </c>
    </row>
    <row r="56" ht="13.5" customHeight="1" spans="1:17">
      <c r="A56" t="s">
        <v>491</v>
      </c>
      <c r="B56" t="s">
        <v>492</v>
      </c>
      <c r="C56" t="s">
        <v>493</v>
      </c>
      <c r="D56" t="s">
        <v>494</v>
      </c>
      <c r="E56" t="s">
        <v>495</v>
      </c>
      <c r="F56" t="s">
        <v>49</v>
      </c>
      <c r="G56" t="s">
        <v>148</v>
      </c>
      <c r="H56" t="s">
        <v>496</v>
      </c>
      <c r="I56" t="s">
        <v>497</v>
      </c>
      <c r="J56" t="s">
        <v>498</v>
      </c>
      <c r="K56" t="s">
        <v>99</v>
      </c>
      <c r="L56" t="str">
        <f t="shared" si="0"/>
        <v>寒亭</v>
      </c>
      <c r="M56" t="str">
        <f t="shared" si="1"/>
        <v>0102</v>
      </c>
      <c r="N56" t="str">
        <f>VLOOKUP(I56,累计派单!A:O,15,0)</f>
        <v>dw3_jk_quanhuailei</v>
      </c>
      <c r="O56">
        <f t="shared" si="2"/>
        <v>44</v>
      </c>
      <c r="P56" t="str">
        <f t="shared" si="3"/>
        <v>60天内</v>
      </c>
      <c r="Q56" t="str">
        <f>VLOOKUP(I56,累计派单!A:O,13,0)</f>
        <v>家客铁通潍坊寒亭-固高乡镇装维组</v>
      </c>
    </row>
    <row r="57" ht="13.5" customHeight="1" spans="1:17">
      <c r="A57" t="s">
        <v>499</v>
      </c>
      <c r="B57" t="s">
        <v>500</v>
      </c>
      <c r="C57" t="s">
        <v>501</v>
      </c>
      <c r="D57" t="s">
        <v>502</v>
      </c>
      <c r="E57" t="s">
        <v>503</v>
      </c>
      <c r="F57" t="s">
        <v>49</v>
      </c>
      <c r="G57" t="s">
        <v>60</v>
      </c>
      <c r="H57" t="s">
        <v>504</v>
      </c>
      <c r="I57" t="s">
        <v>505</v>
      </c>
      <c r="J57" t="s">
        <v>506</v>
      </c>
      <c r="K57" t="s">
        <v>99</v>
      </c>
      <c r="L57" t="str">
        <f t="shared" si="0"/>
        <v>奎文</v>
      </c>
      <c r="M57" t="str">
        <f t="shared" si="1"/>
        <v>0102</v>
      </c>
      <c r="N57" t="str">
        <f>VLOOKUP(I57,累计派单!A:O,15,0)</f>
        <v>dw3_jk_wutiebai</v>
      </c>
      <c r="O57">
        <f t="shared" si="2"/>
        <v>7</v>
      </c>
      <c r="P57" t="str">
        <f t="shared" si="3"/>
        <v>7天内</v>
      </c>
      <c r="Q57" t="str">
        <f>VLOOKUP(I57,累计派单!A:O,13,0)</f>
        <v>家客铁通潍坊奎文-樱前街城区装维组</v>
      </c>
    </row>
    <row r="58" ht="13.5" customHeight="1" spans="1:17">
      <c r="A58" t="s">
        <v>507</v>
      </c>
      <c r="B58" t="s">
        <v>508</v>
      </c>
      <c r="C58" t="s">
        <v>509</v>
      </c>
      <c r="D58" t="s">
        <v>510</v>
      </c>
      <c r="E58" t="s">
        <v>511</v>
      </c>
      <c r="F58" t="s">
        <v>49</v>
      </c>
      <c r="G58" t="s">
        <v>114</v>
      </c>
      <c r="H58" t="s">
        <v>512</v>
      </c>
      <c r="I58" t="s">
        <v>513</v>
      </c>
      <c r="J58" t="s">
        <v>514</v>
      </c>
      <c r="K58" t="s">
        <v>99</v>
      </c>
      <c r="L58" t="str">
        <f t="shared" si="0"/>
        <v>高密</v>
      </c>
      <c r="M58" t="str">
        <f t="shared" si="1"/>
        <v>0102</v>
      </c>
      <c r="N58" t="str">
        <f>VLOOKUP(I58,累计派单!A:O,15,0)</f>
        <v>dw3_jk_liuzhigang</v>
      </c>
      <c r="O58">
        <f t="shared" si="2"/>
        <v>67</v>
      </c>
      <c r="P58" t="str">
        <f t="shared" si="3"/>
        <v>90天内</v>
      </c>
      <c r="Q58" t="str">
        <f>VLOOKUP(I58,累计派单!A:O,13,0)</f>
        <v>家客铁通潍坊高密-朝阳城区装维组</v>
      </c>
    </row>
    <row r="59" ht="13.5" customHeight="1" spans="1:17">
      <c r="A59" t="s">
        <v>515</v>
      </c>
      <c r="B59" t="s">
        <v>516</v>
      </c>
      <c r="C59" t="s">
        <v>517</v>
      </c>
      <c r="D59" t="s">
        <v>518</v>
      </c>
      <c r="E59" t="s">
        <v>519</v>
      </c>
      <c r="F59" t="s">
        <v>49</v>
      </c>
      <c r="G59" t="s">
        <v>86</v>
      </c>
      <c r="H59" t="s">
        <v>520</v>
      </c>
      <c r="I59" t="s">
        <v>521</v>
      </c>
      <c r="J59" t="s">
        <v>522</v>
      </c>
      <c r="K59" t="s">
        <v>99</v>
      </c>
      <c r="L59" t="str">
        <f t="shared" si="0"/>
        <v>坊子</v>
      </c>
      <c r="M59" t="str">
        <f t="shared" si="1"/>
        <v>0102</v>
      </c>
      <c r="N59" t="e">
        <f>VLOOKUP(I59,累计派单!A:O,15,0)</f>
        <v>#N/A</v>
      </c>
      <c r="O59">
        <f t="shared" si="2"/>
        <v>8</v>
      </c>
      <c r="P59" t="str">
        <f t="shared" si="3"/>
        <v>30天内</v>
      </c>
      <c r="Q59" t="e">
        <f>VLOOKUP(I59,累计派单!A:O,13,0)</f>
        <v>#N/A</v>
      </c>
    </row>
    <row r="60" ht="13.5" customHeight="1" spans="1:17">
      <c r="A60" t="s">
        <v>523</v>
      </c>
      <c r="B60" t="s">
        <v>524</v>
      </c>
      <c r="C60" t="s">
        <v>525</v>
      </c>
      <c r="D60" t="s">
        <v>526</v>
      </c>
      <c r="E60" t="s">
        <v>527</v>
      </c>
      <c r="F60" t="s">
        <v>49</v>
      </c>
      <c r="G60" t="s">
        <v>60</v>
      </c>
      <c r="H60" t="s">
        <v>528</v>
      </c>
      <c r="I60" t="s">
        <v>529</v>
      </c>
      <c r="J60" t="s">
        <v>530</v>
      </c>
      <c r="K60" t="s">
        <v>99</v>
      </c>
      <c r="L60" t="str">
        <f t="shared" si="0"/>
        <v>奎文</v>
      </c>
      <c r="M60" t="str">
        <f t="shared" si="1"/>
        <v>0102</v>
      </c>
      <c r="N60" t="str">
        <f>VLOOKUP(I60,累计派单!A:O,15,0)</f>
        <v>dw3_jk_hupeifu</v>
      </c>
      <c r="O60">
        <f t="shared" si="2"/>
        <v>70</v>
      </c>
      <c r="P60" t="str">
        <f t="shared" si="3"/>
        <v>90天内</v>
      </c>
      <c r="Q60" t="str">
        <f>VLOOKUP(I60,累计派单!A:O,13,0)</f>
        <v>家客铁通潍坊奎文-鸢飞路城区装维组</v>
      </c>
    </row>
    <row r="61" ht="13.5" customHeight="1" spans="1:17">
      <c r="A61" t="s">
        <v>531</v>
      </c>
      <c r="B61" t="s">
        <v>532</v>
      </c>
      <c r="C61" t="s">
        <v>533</v>
      </c>
      <c r="D61" t="s">
        <v>534</v>
      </c>
      <c r="E61" t="s">
        <v>535</v>
      </c>
      <c r="F61" t="s">
        <v>49</v>
      </c>
      <c r="G61" t="s">
        <v>105</v>
      </c>
      <c r="H61" t="s">
        <v>536</v>
      </c>
      <c r="I61" t="s">
        <v>537</v>
      </c>
      <c r="J61" t="s">
        <v>538</v>
      </c>
      <c r="K61" t="s">
        <v>99</v>
      </c>
      <c r="L61" t="str">
        <f t="shared" si="0"/>
        <v>寿光</v>
      </c>
      <c r="M61" t="str">
        <f t="shared" si="1"/>
        <v>0102</v>
      </c>
      <c r="N61" t="str">
        <f>VLOOKUP(I61,累计派单!A:O,15,0)</f>
        <v>dw3_jk_lichuidong</v>
      </c>
      <c r="O61">
        <f t="shared" si="2"/>
        <v>64</v>
      </c>
      <c r="P61" t="str">
        <f t="shared" si="3"/>
        <v>90天内</v>
      </c>
      <c r="Q61" t="str">
        <f>VLOOKUP(I61,累计派单!A:O,13,0)</f>
        <v>家客铁通潍坊寿光-纪台乡镇装维组</v>
      </c>
    </row>
    <row r="62" ht="13.5" customHeight="1" spans="1:17">
      <c r="A62" t="s">
        <v>539</v>
      </c>
      <c r="B62" t="s">
        <v>540</v>
      </c>
      <c r="C62" t="s">
        <v>541</v>
      </c>
      <c r="D62" t="s">
        <v>542</v>
      </c>
      <c r="E62" t="s">
        <v>543</v>
      </c>
      <c r="F62" t="s">
        <v>49</v>
      </c>
      <c r="G62" t="s">
        <v>237</v>
      </c>
      <c r="H62" t="s">
        <v>544</v>
      </c>
      <c r="I62" t="s">
        <v>545</v>
      </c>
      <c r="J62" t="s">
        <v>546</v>
      </c>
      <c r="K62" t="s">
        <v>99</v>
      </c>
      <c r="L62" t="str">
        <f t="shared" si="0"/>
        <v>潍城</v>
      </c>
      <c r="M62" t="str">
        <f t="shared" si="1"/>
        <v>0102</v>
      </c>
      <c r="N62" t="e">
        <f>VLOOKUP(I62,累计派单!A:O,15,0)</f>
        <v>#N/A</v>
      </c>
      <c r="O62">
        <f t="shared" si="2"/>
        <v>367</v>
      </c>
      <c r="P62" t="b">
        <f t="shared" si="3"/>
        <v>0</v>
      </c>
      <c r="Q62" t="e">
        <f>VLOOKUP(I62,累计派单!A:O,13,0)</f>
        <v>#N/A</v>
      </c>
    </row>
    <row r="63" ht="13.5" customHeight="1" spans="1:17">
      <c r="A63" t="s">
        <v>547</v>
      </c>
      <c r="B63" t="s">
        <v>548</v>
      </c>
      <c r="C63" t="s">
        <v>549</v>
      </c>
      <c r="D63" t="s">
        <v>550</v>
      </c>
      <c r="E63" t="s">
        <v>551</v>
      </c>
      <c r="F63" t="s">
        <v>49</v>
      </c>
      <c r="G63" t="s">
        <v>375</v>
      </c>
      <c r="H63" t="s">
        <v>552</v>
      </c>
      <c r="I63" t="s">
        <v>553</v>
      </c>
      <c r="J63" t="s">
        <v>554</v>
      </c>
      <c r="K63" t="s">
        <v>99</v>
      </c>
      <c r="L63" t="str">
        <f t="shared" si="0"/>
        <v>昌邑</v>
      </c>
      <c r="M63" t="str">
        <f t="shared" si="1"/>
        <v>0102</v>
      </c>
      <c r="N63" t="str">
        <f>VLOOKUP(I63,累计派单!A:O,15,0)</f>
        <v>dw3_jk_weiludong</v>
      </c>
      <c r="O63">
        <f t="shared" si="2"/>
        <v>2</v>
      </c>
      <c r="P63" t="str">
        <f t="shared" si="3"/>
        <v>7天内</v>
      </c>
      <c r="Q63" t="str">
        <f>VLOOKUP(I63,累计派单!A:O,13,0)</f>
        <v>家客铁通潍坊昌邑-城北城区装维组</v>
      </c>
    </row>
    <row r="64" ht="13.5" customHeight="1" spans="1:17">
      <c r="A64" t="s">
        <v>555</v>
      </c>
      <c r="B64" t="s">
        <v>556</v>
      </c>
      <c r="C64" t="s">
        <v>557</v>
      </c>
      <c r="D64" t="s">
        <v>558</v>
      </c>
      <c r="E64" t="s">
        <v>559</v>
      </c>
      <c r="F64" t="s">
        <v>49</v>
      </c>
      <c r="G64" t="s">
        <v>375</v>
      </c>
      <c r="H64" t="s">
        <v>560</v>
      </c>
      <c r="I64" t="s">
        <v>561</v>
      </c>
      <c r="J64" t="s">
        <v>562</v>
      </c>
      <c r="K64" t="s">
        <v>54</v>
      </c>
      <c r="L64" t="str">
        <f t="shared" si="0"/>
        <v>昌邑</v>
      </c>
      <c r="M64" t="str">
        <f t="shared" si="1"/>
        <v>0103</v>
      </c>
      <c r="N64" t="str">
        <f>VLOOKUP(I64,累计派单!A:O,15,0)</f>
        <v>dw3_jk_liulonghuan</v>
      </c>
      <c r="O64">
        <f t="shared" si="2"/>
        <v>69</v>
      </c>
      <c r="P64" t="str">
        <f t="shared" si="3"/>
        <v>90天内</v>
      </c>
      <c r="Q64" t="str">
        <f>VLOOKUP(I64,累计派单!A:O,13,0)</f>
        <v>家客铁通潍坊昌邑-城西城区装维组</v>
      </c>
    </row>
    <row r="65" ht="13.5" customHeight="1" spans="1:17">
      <c r="A65" t="s">
        <v>563</v>
      </c>
      <c r="B65" t="s">
        <v>564</v>
      </c>
      <c r="C65" t="s">
        <v>565</v>
      </c>
      <c r="D65" t="s">
        <v>566</v>
      </c>
      <c r="E65" t="s">
        <v>567</v>
      </c>
      <c r="F65" t="s">
        <v>49</v>
      </c>
      <c r="G65" t="s">
        <v>77</v>
      </c>
      <c r="H65" t="s">
        <v>568</v>
      </c>
      <c r="I65" t="s">
        <v>569</v>
      </c>
      <c r="J65" t="s">
        <v>570</v>
      </c>
      <c r="K65" t="s">
        <v>54</v>
      </c>
      <c r="L65" t="str">
        <f t="shared" ref="L65:L128" si="4">IF(OR(LEFT(G65,2)="高新"),"奎文",IF(LEFT(G65,2)="峡山","坊子",IF(LEFT(G65,2)="滨海","寒亭",LEFT(G65,2))))</f>
        <v>临朐</v>
      </c>
      <c r="M65" t="str">
        <f t="shared" si="1"/>
        <v>0103</v>
      </c>
      <c r="N65" t="str">
        <f>VLOOKUP(I65,累计派单!A:O,15,0)</f>
        <v>dw3_jk_guozheng</v>
      </c>
      <c r="O65">
        <f t="shared" si="2"/>
        <v>16</v>
      </c>
      <c r="P65" t="str">
        <f t="shared" si="3"/>
        <v>30天内</v>
      </c>
      <c r="Q65" t="str">
        <f>VLOOKUP(I65,累计派单!A:O,13,0)</f>
        <v>家客铁通潍坊临朐-东城城区装维组</v>
      </c>
    </row>
    <row r="66" ht="13.5" customHeight="1" spans="1:17">
      <c r="A66" t="s">
        <v>571</v>
      </c>
      <c r="B66" t="s">
        <v>572</v>
      </c>
      <c r="C66" t="s">
        <v>573</v>
      </c>
      <c r="D66" t="s">
        <v>574</v>
      </c>
      <c r="E66" t="s">
        <v>575</v>
      </c>
      <c r="F66" t="s">
        <v>49</v>
      </c>
      <c r="G66" t="s">
        <v>60</v>
      </c>
      <c r="H66" t="s">
        <v>576</v>
      </c>
      <c r="I66" t="s">
        <v>577</v>
      </c>
      <c r="J66" t="s">
        <v>578</v>
      </c>
      <c r="K66" t="s">
        <v>54</v>
      </c>
      <c r="L66" t="str">
        <f t="shared" si="4"/>
        <v>奎文</v>
      </c>
      <c r="M66" t="str">
        <f t="shared" ref="M66:M129" si="5">TEXT(B66,"mmdd")</f>
        <v>0103</v>
      </c>
      <c r="N66" t="str">
        <f>VLOOKUP(I66,累计派单!A:O,15,0)</f>
        <v>dw3_jk_wutiebai</v>
      </c>
      <c r="O66">
        <f t="shared" ref="O66:O129" si="6">IF(LEN(J66)&lt;2,0,DATEDIF(DATE(IF(MID(J66,9,2)="23",2023,2024),MID(J66,11,2),MID(J66,13,2)),B66,"d"))</f>
        <v>68</v>
      </c>
      <c r="P66" t="str">
        <f t="shared" ref="P66:P129" si="7">IF(O66=0,"无",IF(O66&lt;8,"7天内",IF(O66&lt;31,"30天内",IF(O66&lt;61,"60天内",IF(O66&lt;91,"90天内")))))</f>
        <v>90天内</v>
      </c>
      <c r="Q66" t="str">
        <f>VLOOKUP(I66,累计派单!A:O,13,0)</f>
        <v>家客铁通潍坊奎文-樱前街城区装维组</v>
      </c>
    </row>
    <row r="67" ht="13.5" customHeight="1" spans="1:17">
      <c r="A67" t="s">
        <v>579</v>
      </c>
      <c r="B67" t="s">
        <v>580</v>
      </c>
      <c r="C67" t="s">
        <v>581</v>
      </c>
      <c r="D67" t="s">
        <v>582</v>
      </c>
      <c r="E67" t="s">
        <v>583</v>
      </c>
      <c r="F67" t="s">
        <v>49</v>
      </c>
      <c r="G67" t="s">
        <v>95</v>
      </c>
      <c r="H67" t="s">
        <v>584</v>
      </c>
      <c r="I67" t="s">
        <v>585</v>
      </c>
      <c r="J67" t="s">
        <v>586</v>
      </c>
      <c r="K67" t="s">
        <v>99</v>
      </c>
      <c r="L67" t="str">
        <f t="shared" si="4"/>
        <v>安丘</v>
      </c>
      <c r="M67" t="str">
        <f t="shared" si="5"/>
        <v>0103</v>
      </c>
      <c r="N67" t="str">
        <f>VLOOKUP(I67,累计派单!A:O,15,0)</f>
        <v>dw3_jk_zhoulongtao</v>
      </c>
      <c r="O67">
        <f t="shared" si="6"/>
        <v>55</v>
      </c>
      <c r="P67" t="str">
        <f t="shared" si="7"/>
        <v>60天内</v>
      </c>
      <c r="Q67" t="str">
        <f>VLOOKUP(I67,累计派单!A:O,13,0)</f>
        <v>家客铁通潍坊安丘-永安路城区装维组</v>
      </c>
    </row>
    <row r="68" ht="13.5" customHeight="1" spans="1:17">
      <c r="A68" t="s">
        <v>587</v>
      </c>
      <c r="B68" t="s">
        <v>588</v>
      </c>
      <c r="C68" t="s">
        <v>589</v>
      </c>
      <c r="D68" t="s">
        <v>590</v>
      </c>
      <c r="E68" t="s">
        <v>591</v>
      </c>
      <c r="F68" t="s">
        <v>49</v>
      </c>
      <c r="G68" t="s">
        <v>123</v>
      </c>
      <c r="H68" t="s">
        <v>592</v>
      </c>
      <c r="I68" t="s">
        <v>593</v>
      </c>
      <c r="J68" t="s">
        <v>594</v>
      </c>
      <c r="K68" t="s">
        <v>99</v>
      </c>
      <c r="L68" t="str">
        <f t="shared" si="4"/>
        <v>诸城</v>
      </c>
      <c r="M68" t="str">
        <f t="shared" si="5"/>
        <v>0103</v>
      </c>
      <c r="N68" t="str">
        <f>VLOOKUP(I68,累计派单!A:O,15,0)</f>
        <v>dw3_jk_libingxinzc</v>
      </c>
      <c r="O68">
        <f t="shared" si="6"/>
        <v>36</v>
      </c>
      <c r="P68" t="str">
        <f t="shared" si="7"/>
        <v>60天内</v>
      </c>
      <c r="Q68" t="str">
        <f>VLOOKUP(I68,累计派单!A:O,13,0)</f>
        <v>家客铁通潍坊诸城-兴华东路城区装维组</v>
      </c>
    </row>
    <row r="69" ht="13.5" customHeight="1" spans="1:17">
      <c r="A69" t="s">
        <v>595</v>
      </c>
      <c r="B69" t="s">
        <v>596</v>
      </c>
      <c r="C69" t="s">
        <v>597</v>
      </c>
      <c r="D69" t="s">
        <v>598</v>
      </c>
      <c r="E69" t="s">
        <v>599</v>
      </c>
      <c r="F69" t="s">
        <v>49</v>
      </c>
      <c r="G69" t="s">
        <v>262</v>
      </c>
      <c r="H69" t="s">
        <v>600</v>
      </c>
      <c r="I69" t="s">
        <v>601</v>
      </c>
      <c r="J69" t="s">
        <v>602</v>
      </c>
      <c r="K69" t="s">
        <v>99</v>
      </c>
      <c r="L69" t="str">
        <f t="shared" si="4"/>
        <v>寒亭</v>
      </c>
      <c r="M69" t="str">
        <f t="shared" si="5"/>
        <v>0103</v>
      </c>
      <c r="N69" t="str">
        <f>VLOOKUP(I69,累计派单!A:O,15,0)</f>
        <v>dw3_jk_xuxiurui</v>
      </c>
      <c r="O69">
        <f t="shared" si="6"/>
        <v>28</v>
      </c>
      <c r="P69" t="str">
        <f t="shared" si="7"/>
        <v>30天内</v>
      </c>
      <c r="Q69" t="str">
        <f>VLOOKUP(I69,累计派单!A:O,13,0)</f>
        <v>家客铁通潍坊滨海-大洼乡镇装维组</v>
      </c>
    </row>
    <row r="70" ht="13.5" customHeight="1" spans="1:17">
      <c r="A70" t="s">
        <v>603</v>
      </c>
      <c r="B70" t="s">
        <v>604</v>
      </c>
      <c r="C70" t="s">
        <v>605</v>
      </c>
      <c r="D70" t="s">
        <v>606</v>
      </c>
      <c r="E70" t="s">
        <v>607</v>
      </c>
      <c r="F70" t="s">
        <v>49</v>
      </c>
      <c r="G70" t="s">
        <v>123</v>
      </c>
      <c r="H70" t="s">
        <v>608</v>
      </c>
      <c r="I70" t="s">
        <v>609</v>
      </c>
      <c r="J70" t="s">
        <v>610</v>
      </c>
      <c r="K70" t="s">
        <v>99</v>
      </c>
      <c r="L70" t="str">
        <f t="shared" si="4"/>
        <v>诸城</v>
      </c>
      <c r="M70" t="str">
        <f t="shared" si="5"/>
        <v>0103</v>
      </c>
      <c r="N70" t="str">
        <f>VLOOKUP(I70,累计派单!A:O,15,0)</f>
        <v>dw3_jk_liuguodongzc</v>
      </c>
      <c r="O70">
        <f t="shared" si="6"/>
        <v>56</v>
      </c>
      <c r="P70" t="str">
        <f t="shared" si="7"/>
        <v>60天内</v>
      </c>
      <c r="Q70" t="str">
        <f>VLOOKUP(I70,累计派单!A:O,13,0)</f>
        <v>家客铁通潍坊诸城-兴华东路城区装维组</v>
      </c>
    </row>
    <row r="71" ht="13.5" customHeight="1" spans="1:17">
      <c r="A71" t="s">
        <v>611</v>
      </c>
      <c r="B71" t="s">
        <v>612</v>
      </c>
      <c r="C71" t="s">
        <v>613</v>
      </c>
      <c r="D71" t="s">
        <v>614</v>
      </c>
      <c r="E71" t="s">
        <v>615</v>
      </c>
      <c r="F71" t="s">
        <v>49</v>
      </c>
      <c r="G71" t="s">
        <v>60</v>
      </c>
      <c r="H71" t="s">
        <v>616</v>
      </c>
      <c r="I71" t="s">
        <v>617</v>
      </c>
      <c r="J71" t="s">
        <v>618</v>
      </c>
      <c r="K71" t="s">
        <v>99</v>
      </c>
      <c r="L71" t="str">
        <f t="shared" si="4"/>
        <v>奎文</v>
      </c>
      <c r="M71" t="str">
        <f t="shared" si="5"/>
        <v>0103</v>
      </c>
      <c r="N71" t="str">
        <f>VLOOKUP(I71,累计派单!A:O,15,0)</f>
        <v>dw3_jk_zhuwenjie</v>
      </c>
      <c r="O71">
        <f t="shared" si="6"/>
        <v>59</v>
      </c>
      <c r="P71" t="str">
        <f t="shared" si="7"/>
        <v>60天内</v>
      </c>
      <c r="Q71" t="str">
        <f>VLOOKUP(I71,累计派单!A:O,13,0)</f>
        <v>家客铁通潍坊奎文-潍州路城区装维组</v>
      </c>
    </row>
    <row r="72" ht="13.5" customHeight="1" spans="1:17">
      <c r="A72" t="s">
        <v>619</v>
      </c>
      <c r="B72" t="s">
        <v>620</v>
      </c>
      <c r="C72" t="s">
        <v>621</v>
      </c>
      <c r="D72" t="s">
        <v>622</v>
      </c>
      <c r="E72" t="s">
        <v>623</v>
      </c>
      <c r="F72" t="s">
        <v>49</v>
      </c>
      <c r="G72" t="s">
        <v>60</v>
      </c>
      <c r="H72" t="s">
        <v>624</v>
      </c>
      <c r="I72" t="s">
        <v>625</v>
      </c>
      <c r="J72" t="s">
        <v>626</v>
      </c>
      <c r="K72" t="s">
        <v>99</v>
      </c>
      <c r="L72" t="str">
        <f t="shared" si="4"/>
        <v>奎文</v>
      </c>
      <c r="M72" t="str">
        <f t="shared" si="5"/>
        <v>0103</v>
      </c>
      <c r="N72" t="str">
        <f>VLOOKUP(I72,累计派单!A:O,15,0)</f>
        <v>dw3_jk_luchengfei</v>
      </c>
      <c r="O72">
        <f t="shared" si="6"/>
        <v>56</v>
      </c>
      <c r="P72" t="str">
        <f t="shared" si="7"/>
        <v>60天内</v>
      </c>
      <c r="Q72" t="str">
        <f>VLOOKUP(I72,累计派单!A:O,13,0)</f>
        <v>家客铁通潍坊奎文-潍州路城区装维组</v>
      </c>
    </row>
    <row r="73" ht="13.5" customHeight="1" spans="1:17">
      <c r="A73" t="s">
        <v>627</v>
      </c>
      <c r="B73" t="s">
        <v>628</v>
      </c>
      <c r="C73" t="s">
        <v>629</v>
      </c>
      <c r="D73" t="s">
        <v>630</v>
      </c>
      <c r="E73" t="s">
        <v>631</v>
      </c>
      <c r="F73" t="s">
        <v>49</v>
      </c>
      <c r="G73" t="s">
        <v>60</v>
      </c>
      <c r="H73" t="s">
        <v>632</v>
      </c>
      <c r="I73" t="s">
        <v>633</v>
      </c>
      <c r="J73" t="s">
        <v>634</v>
      </c>
      <c r="K73" t="s">
        <v>99</v>
      </c>
      <c r="L73" t="str">
        <f t="shared" si="4"/>
        <v>奎文</v>
      </c>
      <c r="M73" t="str">
        <f t="shared" si="5"/>
        <v>0103</v>
      </c>
      <c r="N73" t="str">
        <f>VLOOKUP(I73,累计派单!A:O,15,0)</f>
        <v>dw3_jk_wutiebai</v>
      </c>
      <c r="O73">
        <f t="shared" si="6"/>
        <v>22</v>
      </c>
      <c r="P73" t="str">
        <f t="shared" si="7"/>
        <v>30天内</v>
      </c>
      <c r="Q73" t="str">
        <f>VLOOKUP(I73,累计派单!A:O,13,0)</f>
        <v>家客铁通潍坊奎文-樱前街城区装维组</v>
      </c>
    </row>
    <row r="74" ht="13.5" customHeight="1" spans="1:17">
      <c r="A74" t="s">
        <v>635</v>
      </c>
      <c r="B74" t="s">
        <v>636</v>
      </c>
      <c r="C74" t="s">
        <v>637</v>
      </c>
      <c r="D74" t="s">
        <v>638</v>
      </c>
      <c r="E74" t="s">
        <v>639</v>
      </c>
      <c r="F74" t="s">
        <v>49</v>
      </c>
      <c r="G74" t="s">
        <v>114</v>
      </c>
      <c r="H74" t="s">
        <v>640</v>
      </c>
      <c r="I74" t="s">
        <v>641</v>
      </c>
      <c r="J74" t="s">
        <v>642</v>
      </c>
      <c r="K74" t="s">
        <v>99</v>
      </c>
      <c r="L74" t="str">
        <f t="shared" si="4"/>
        <v>高密</v>
      </c>
      <c r="M74" t="str">
        <f t="shared" si="5"/>
        <v>0103</v>
      </c>
      <c r="N74" t="str">
        <f>VLOOKUP(I74,累计派单!A:O,15,0)</f>
        <v>dw3_jk_shanhaote</v>
      </c>
      <c r="O74">
        <f t="shared" si="6"/>
        <v>59</v>
      </c>
      <c r="P74" t="str">
        <f t="shared" si="7"/>
        <v>60天内</v>
      </c>
      <c r="Q74" t="str">
        <f>VLOOKUP(I74,累计派单!A:O,13,0)</f>
        <v>家客铁通潍坊高密-密水城区装维组</v>
      </c>
    </row>
    <row r="75" ht="13.5" customHeight="1" spans="1:17">
      <c r="A75" t="s">
        <v>643</v>
      </c>
      <c r="B75" t="s">
        <v>644</v>
      </c>
      <c r="C75" t="s">
        <v>645</v>
      </c>
      <c r="D75" t="s">
        <v>646</v>
      </c>
      <c r="E75" t="s">
        <v>647</v>
      </c>
      <c r="F75" t="s">
        <v>49</v>
      </c>
      <c r="G75" t="s">
        <v>60</v>
      </c>
      <c r="H75" t="s">
        <v>648</v>
      </c>
      <c r="I75" t="s">
        <v>649</v>
      </c>
      <c r="J75" t="s">
        <v>650</v>
      </c>
      <c r="K75" t="s">
        <v>99</v>
      </c>
      <c r="L75" t="str">
        <f t="shared" si="4"/>
        <v>奎文</v>
      </c>
      <c r="M75" t="str">
        <f t="shared" si="5"/>
        <v>0103</v>
      </c>
      <c r="N75" t="str">
        <f>VLOOKUP(I75,累计派单!A:O,15,0)</f>
        <v>dw3_jk_zhangsong</v>
      </c>
      <c r="O75">
        <f t="shared" si="6"/>
        <v>74</v>
      </c>
      <c r="P75" t="str">
        <f t="shared" si="7"/>
        <v>90天内</v>
      </c>
      <c r="Q75" t="str">
        <f>VLOOKUP(I75,累计派单!A:O,13,0)</f>
        <v>家客铁通潍坊奎文-金光路城区装维组</v>
      </c>
    </row>
    <row r="76" ht="13.5" customHeight="1" spans="1:17">
      <c r="A76" t="s">
        <v>651</v>
      </c>
      <c r="B76" t="s">
        <v>652</v>
      </c>
      <c r="C76" t="s">
        <v>653</v>
      </c>
      <c r="D76" t="s">
        <v>654</v>
      </c>
      <c r="E76" t="s">
        <v>655</v>
      </c>
      <c r="F76" t="s">
        <v>49</v>
      </c>
      <c r="G76" t="s">
        <v>60</v>
      </c>
      <c r="H76" t="s">
        <v>656</v>
      </c>
      <c r="I76" t="s">
        <v>657</v>
      </c>
      <c r="J76" t="s">
        <v>658</v>
      </c>
      <c r="K76" t="s">
        <v>99</v>
      </c>
      <c r="L76" t="str">
        <f t="shared" si="4"/>
        <v>奎文</v>
      </c>
      <c r="M76" t="str">
        <f t="shared" si="5"/>
        <v>0103</v>
      </c>
      <c r="N76" t="str">
        <f>VLOOKUP(I76,累计派单!A:O,15,0)</f>
        <v>dw3_jk_wutiebai</v>
      </c>
      <c r="O76">
        <f t="shared" si="6"/>
        <v>68</v>
      </c>
      <c r="P76" t="str">
        <f t="shared" si="7"/>
        <v>90天内</v>
      </c>
      <c r="Q76" t="str">
        <f>VLOOKUP(I76,累计派单!A:O,13,0)</f>
        <v>家客铁通潍坊奎文-樱前街城区装维组</v>
      </c>
    </row>
    <row r="77" ht="13.5" customHeight="1" spans="1:17">
      <c r="A77" t="s">
        <v>659</v>
      </c>
      <c r="B77" t="s">
        <v>660</v>
      </c>
      <c r="C77" t="s">
        <v>661</v>
      </c>
      <c r="D77" t="s">
        <v>662</v>
      </c>
      <c r="E77" t="s">
        <v>663</v>
      </c>
      <c r="F77" t="s">
        <v>49</v>
      </c>
      <c r="G77" t="s">
        <v>60</v>
      </c>
      <c r="H77" t="s">
        <v>664</v>
      </c>
      <c r="I77" t="s">
        <v>665</v>
      </c>
      <c r="J77" t="s">
        <v>666</v>
      </c>
      <c r="K77" t="s">
        <v>99</v>
      </c>
      <c r="L77" t="str">
        <f t="shared" si="4"/>
        <v>奎文</v>
      </c>
      <c r="M77" t="str">
        <f t="shared" si="5"/>
        <v>0103</v>
      </c>
      <c r="N77" t="str">
        <f>VLOOKUP(I77,累计派单!A:O,15,0)</f>
        <v>dw3_jk_haolinpeng</v>
      </c>
      <c r="O77">
        <f t="shared" si="6"/>
        <v>39</v>
      </c>
      <c r="P77" t="str">
        <f t="shared" si="7"/>
        <v>60天内</v>
      </c>
      <c r="Q77" t="str">
        <f>VLOOKUP(I77,累计派单!A:O,13,0)</f>
        <v>家客铁通潍坊奎文-健康街城区装维组</v>
      </c>
    </row>
    <row r="78" ht="13.5" customHeight="1" spans="1:17">
      <c r="A78" t="s">
        <v>667</v>
      </c>
      <c r="B78" t="s">
        <v>668</v>
      </c>
      <c r="C78" t="s">
        <v>669</v>
      </c>
      <c r="D78" t="s">
        <v>670</v>
      </c>
      <c r="E78" t="s">
        <v>671</v>
      </c>
      <c r="F78" t="s">
        <v>49</v>
      </c>
      <c r="G78" t="s">
        <v>60</v>
      </c>
      <c r="H78" t="s">
        <v>672</v>
      </c>
      <c r="I78" t="s">
        <v>673</v>
      </c>
      <c r="J78" t="s">
        <v>674</v>
      </c>
      <c r="K78" t="s">
        <v>99</v>
      </c>
      <c r="L78" t="str">
        <f t="shared" si="4"/>
        <v>奎文</v>
      </c>
      <c r="M78" t="str">
        <f t="shared" si="5"/>
        <v>0103</v>
      </c>
      <c r="N78" t="str">
        <f>VLOOKUP(I78,累计派单!A:O,15,0)</f>
        <v>dw3_jk_wutiebai</v>
      </c>
      <c r="O78">
        <f t="shared" si="6"/>
        <v>9</v>
      </c>
      <c r="P78" t="str">
        <f t="shared" si="7"/>
        <v>30天内</v>
      </c>
      <c r="Q78" t="str">
        <f>VLOOKUP(I78,累计派单!A:O,13,0)</f>
        <v>家客铁通潍坊奎文-樱前街城区装维组</v>
      </c>
    </row>
    <row r="79" ht="13.5" customHeight="1" spans="1:17">
      <c r="A79" t="s">
        <v>675</v>
      </c>
      <c r="B79" t="s">
        <v>676</v>
      </c>
      <c r="C79" t="s">
        <v>677</v>
      </c>
      <c r="D79" t="s">
        <v>678</v>
      </c>
      <c r="E79" t="s">
        <v>679</v>
      </c>
      <c r="F79" t="s">
        <v>49</v>
      </c>
      <c r="G79" t="s">
        <v>237</v>
      </c>
      <c r="H79" t="s">
        <v>680</v>
      </c>
      <c r="I79" t="s">
        <v>681</v>
      </c>
      <c r="J79" t="s">
        <v>682</v>
      </c>
      <c r="K79" t="s">
        <v>54</v>
      </c>
      <c r="L79" t="str">
        <f t="shared" si="4"/>
        <v>潍城</v>
      </c>
      <c r="M79" t="str">
        <f t="shared" si="5"/>
        <v>0103</v>
      </c>
      <c r="N79" t="str">
        <f>VLOOKUP(I79,累计派单!A:O,15,0)</f>
        <v>dw3_jk_wclangkun</v>
      </c>
      <c r="O79">
        <f t="shared" si="6"/>
        <v>367</v>
      </c>
      <c r="P79" t="b">
        <f t="shared" si="7"/>
        <v>0</v>
      </c>
      <c r="Q79" t="str">
        <f>VLOOKUP(I79,累计派单!A:O,13,0)</f>
        <v>家客铁通潍坊潍城-东风街城区装维组</v>
      </c>
    </row>
    <row r="80" ht="13.5" customHeight="1" spans="1:17">
      <c r="A80" t="s">
        <v>683</v>
      </c>
      <c r="B80" t="s">
        <v>684</v>
      </c>
      <c r="C80" t="s">
        <v>685</v>
      </c>
      <c r="D80" t="s">
        <v>686</v>
      </c>
      <c r="E80" t="s">
        <v>687</v>
      </c>
      <c r="F80" t="s">
        <v>49</v>
      </c>
      <c r="G80" t="s">
        <v>114</v>
      </c>
      <c r="H80" t="s">
        <v>688</v>
      </c>
      <c r="I80" t="s">
        <v>689</v>
      </c>
      <c r="J80" t="s">
        <v>690</v>
      </c>
      <c r="K80" t="s">
        <v>99</v>
      </c>
      <c r="L80" t="str">
        <f t="shared" si="4"/>
        <v>高密</v>
      </c>
      <c r="M80" t="str">
        <f t="shared" si="5"/>
        <v>0103</v>
      </c>
      <c r="N80" t="str">
        <f>VLOOKUP(I80,累计派单!A:O,15,0)</f>
        <v>dw3_jk_maoxiaoqiang</v>
      </c>
      <c r="O80">
        <f t="shared" si="6"/>
        <v>47</v>
      </c>
      <c r="P80" t="str">
        <f t="shared" si="7"/>
        <v>60天内</v>
      </c>
      <c r="Q80" t="str">
        <f>VLOOKUP(I80,累计派单!A:O,13,0)</f>
        <v>家客铁通潍坊高密-阚家乡镇装维组</v>
      </c>
    </row>
    <row r="81" ht="13.5" customHeight="1" spans="1:17">
      <c r="A81" t="s">
        <v>691</v>
      </c>
      <c r="B81" t="s">
        <v>692</v>
      </c>
      <c r="C81" t="s">
        <v>693</v>
      </c>
      <c r="D81" t="s">
        <v>694</v>
      </c>
      <c r="E81" t="s">
        <v>695</v>
      </c>
      <c r="F81" t="s">
        <v>49</v>
      </c>
      <c r="G81" t="s">
        <v>95</v>
      </c>
      <c r="H81" t="s">
        <v>696</v>
      </c>
      <c r="I81" t="s">
        <v>697</v>
      </c>
      <c r="J81" t="s">
        <v>698</v>
      </c>
      <c r="K81" t="s">
        <v>99</v>
      </c>
      <c r="L81" t="str">
        <f t="shared" si="4"/>
        <v>安丘</v>
      </c>
      <c r="M81" t="str">
        <f t="shared" si="5"/>
        <v>0103</v>
      </c>
      <c r="N81" t="str">
        <f>VLOOKUP(I81,累计派单!A:O,15,0)</f>
        <v>dw3_jk_wangjianqiangaq</v>
      </c>
      <c r="O81">
        <f t="shared" si="6"/>
        <v>41</v>
      </c>
      <c r="P81" t="str">
        <f t="shared" si="7"/>
        <v>60天内</v>
      </c>
      <c r="Q81" t="str">
        <f>VLOOKUP(I81,累计派单!A:O,13,0)</f>
        <v>家客铁通潍坊安丘-潍安路城区装维组</v>
      </c>
    </row>
    <row r="82" ht="13.5" customHeight="1" spans="1:17">
      <c r="A82" t="s">
        <v>699</v>
      </c>
      <c r="B82" t="s">
        <v>700</v>
      </c>
      <c r="C82" t="s">
        <v>701</v>
      </c>
      <c r="D82" t="s">
        <v>702</v>
      </c>
      <c r="E82" t="s">
        <v>703</v>
      </c>
      <c r="F82" t="s">
        <v>49</v>
      </c>
      <c r="G82" t="s">
        <v>50</v>
      </c>
      <c r="H82" t="s">
        <v>704</v>
      </c>
      <c r="I82" t="s">
        <v>705</v>
      </c>
      <c r="J82" t="s">
        <v>706</v>
      </c>
      <c r="K82" t="s">
        <v>99</v>
      </c>
      <c r="L82" t="str">
        <f t="shared" si="4"/>
        <v>青州</v>
      </c>
      <c r="M82" t="str">
        <f t="shared" si="5"/>
        <v>0103</v>
      </c>
      <c r="N82" t="str">
        <f>VLOOKUP(I82,累计派单!A:O,15,0)</f>
        <v>dw3_jk_weishoubo</v>
      </c>
      <c r="O82">
        <f t="shared" si="6"/>
        <v>38</v>
      </c>
      <c r="P82" t="str">
        <f t="shared" si="7"/>
        <v>60天内</v>
      </c>
      <c r="Q82" t="str">
        <f>VLOOKUP(I82,累计派单!A:O,13,0)</f>
        <v>家客铁通潍坊青州-古城城区装维组</v>
      </c>
    </row>
    <row r="83" ht="13.5" customHeight="1" spans="1:17">
      <c r="A83" t="s">
        <v>707</v>
      </c>
      <c r="B83" t="s">
        <v>708</v>
      </c>
      <c r="C83" t="s">
        <v>709</v>
      </c>
      <c r="D83" t="s">
        <v>710</v>
      </c>
      <c r="E83" t="s">
        <v>711</v>
      </c>
      <c r="F83" t="s">
        <v>49</v>
      </c>
      <c r="G83" t="s">
        <v>50</v>
      </c>
      <c r="H83" t="s">
        <v>712</v>
      </c>
      <c r="I83" t="s">
        <v>713</v>
      </c>
      <c r="J83" t="s">
        <v>714</v>
      </c>
      <c r="K83" t="s">
        <v>99</v>
      </c>
      <c r="L83" t="str">
        <f t="shared" si="4"/>
        <v>青州</v>
      </c>
      <c r="M83" t="str">
        <f t="shared" si="5"/>
        <v>0103</v>
      </c>
      <c r="N83" t="str">
        <f>VLOOKUP(I83,累计派单!A:O,15,0)</f>
        <v>dw3_jk_feiteng</v>
      </c>
      <c r="O83">
        <f t="shared" si="6"/>
        <v>38</v>
      </c>
      <c r="P83" t="str">
        <f t="shared" si="7"/>
        <v>60天内</v>
      </c>
      <c r="Q83" t="str">
        <f>VLOOKUP(I83,累计派单!A:O,13,0)</f>
        <v>家客铁通潍坊青州-开发区城区装维组</v>
      </c>
    </row>
    <row r="84" ht="13.5" customHeight="1" spans="1:17">
      <c r="A84" t="s">
        <v>715</v>
      </c>
      <c r="B84" t="s">
        <v>716</v>
      </c>
      <c r="C84" t="s">
        <v>717</v>
      </c>
      <c r="D84" t="s">
        <v>718</v>
      </c>
      <c r="E84" t="s">
        <v>719</v>
      </c>
      <c r="F84" t="s">
        <v>49</v>
      </c>
      <c r="G84" t="s">
        <v>375</v>
      </c>
      <c r="H84" t="s">
        <v>720</v>
      </c>
      <c r="I84" t="s">
        <v>721</v>
      </c>
      <c r="J84" t="s">
        <v>722</v>
      </c>
      <c r="K84" t="s">
        <v>99</v>
      </c>
      <c r="L84" t="str">
        <f t="shared" si="4"/>
        <v>昌邑</v>
      </c>
      <c r="M84" t="str">
        <f t="shared" si="5"/>
        <v>0103</v>
      </c>
      <c r="N84" t="str">
        <f>VLOOKUP(I84,累计派单!A:O,15,0)</f>
        <v>dw3_jk_liulonghuan</v>
      </c>
      <c r="O84">
        <f t="shared" si="6"/>
        <v>57</v>
      </c>
      <c r="P84" t="str">
        <f t="shared" si="7"/>
        <v>60天内</v>
      </c>
      <c r="Q84" t="str">
        <f>VLOOKUP(I84,累计派单!A:O,13,0)</f>
        <v>家客铁通潍坊昌邑-城西城区装维组</v>
      </c>
    </row>
    <row r="85" ht="13.5" customHeight="1" spans="1:17">
      <c r="A85" t="s">
        <v>723</v>
      </c>
      <c r="B85" t="s">
        <v>724</v>
      </c>
      <c r="C85" t="s">
        <v>725</v>
      </c>
      <c r="D85" t="s">
        <v>726</v>
      </c>
      <c r="E85" t="s">
        <v>727</v>
      </c>
      <c r="F85" t="s">
        <v>49</v>
      </c>
      <c r="G85" t="s">
        <v>105</v>
      </c>
      <c r="H85" t="s">
        <v>728</v>
      </c>
      <c r="I85" t="s">
        <v>729</v>
      </c>
      <c r="J85" t="s">
        <v>730</v>
      </c>
      <c r="K85" t="s">
        <v>99</v>
      </c>
      <c r="L85" t="str">
        <f t="shared" si="4"/>
        <v>寿光</v>
      </c>
      <c r="M85" t="str">
        <f t="shared" si="5"/>
        <v>0103</v>
      </c>
      <c r="N85" t="str">
        <f>VLOOKUP(I85,累计派单!A:O,15,0)</f>
        <v>dw3_jk_songyujie</v>
      </c>
      <c r="O85">
        <f t="shared" si="6"/>
        <v>367</v>
      </c>
      <c r="P85" t="b">
        <f t="shared" si="7"/>
        <v>0</v>
      </c>
      <c r="Q85" t="str">
        <f>VLOOKUP(I85,累计派单!A:O,13,0)</f>
        <v>家客铁通潍坊寿光-稻田乡镇装维组</v>
      </c>
    </row>
    <row r="86" ht="13.5" customHeight="1" spans="1:17">
      <c r="A86" t="s">
        <v>731</v>
      </c>
      <c r="B86" t="s">
        <v>732</v>
      </c>
      <c r="C86" t="s">
        <v>733</v>
      </c>
      <c r="D86" t="s">
        <v>734</v>
      </c>
      <c r="E86" t="s">
        <v>735</v>
      </c>
      <c r="F86" t="s">
        <v>49</v>
      </c>
      <c r="G86" t="s">
        <v>114</v>
      </c>
      <c r="H86" t="s">
        <v>736</v>
      </c>
      <c r="I86" t="s">
        <v>737</v>
      </c>
      <c r="J86" t="s">
        <v>738</v>
      </c>
      <c r="K86" t="s">
        <v>99</v>
      </c>
      <c r="L86" t="str">
        <f t="shared" si="4"/>
        <v>高密</v>
      </c>
      <c r="M86" t="str">
        <f t="shared" si="5"/>
        <v>0103</v>
      </c>
      <c r="N86" t="str">
        <f>VLOOKUP(I86,累计派单!A:O,15,0)</f>
        <v>dw3_jk_liuchaogm</v>
      </c>
      <c r="O86">
        <f t="shared" si="6"/>
        <v>367</v>
      </c>
      <c r="P86" t="b">
        <f t="shared" si="7"/>
        <v>0</v>
      </c>
      <c r="Q86" t="str">
        <f>VLOOKUP(I86,累计派单!A:O,13,0)</f>
        <v>家客铁通潍坊高密-朝阳城区装维组</v>
      </c>
    </row>
    <row r="87" ht="13.5" customHeight="1" spans="1:17">
      <c r="A87" t="s">
        <v>739</v>
      </c>
      <c r="B87" t="s">
        <v>740</v>
      </c>
      <c r="C87" t="s">
        <v>741</v>
      </c>
      <c r="D87" t="s">
        <v>742</v>
      </c>
      <c r="E87" t="s">
        <v>743</v>
      </c>
      <c r="F87" t="s">
        <v>49</v>
      </c>
      <c r="G87" t="s">
        <v>95</v>
      </c>
      <c r="H87" t="s">
        <v>744</v>
      </c>
      <c r="I87" t="s">
        <v>745</v>
      </c>
      <c r="J87" t="s">
        <v>746</v>
      </c>
      <c r="K87" t="s">
        <v>54</v>
      </c>
      <c r="L87" t="str">
        <f t="shared" si="4"/>
        <v>安丘</v>
      </c>
      <c r="M87" t="str">
        <f t="shared" si="5"/>
        <v>0104</v>
      </c>
      <c r="N87" t="str">
        <f>VLOOKUP(I87,累计派单!A:O,15,0)</f>
        <v>dw3_jk_liutongtong</v>
      </c>
      <c r="O87">
        <f t="shared" si="6"/>
        <v>35</v>
      </c>
      <c r="P87" t="str">
        <f t="shared" si="7"/>
        <v>60天内</v>
      </c>
      <c r="Q87" t="str">
        <f>VLOOKUP(I87,累计派单!A:O,13,0)</f>
        <v>家客铁通潍坊安丘-贾戈乡镇装维组</v>
      </c>
    </row>
    <row r="88" ht="13.5" customHeight="1" spans="1:17">
      <c r="A88" t="s">
        <v>747</v>
      </c>
      <c r="B88" t="s">
        <v>748</v>
      </c>
      <c r="C88" t="s">
        <v>749</v>
      </c>
      <c r="D88" t="s">
        <v>750</v>
      </c>
      <c r="E88" t="s">
        <v>751</v>
      </c>
      <c r="F88" t="s">
        <v>49</v>
      </c>
      <c r="H88" t="s">
        <v>752</v>
      </c>
      <c r="I88" t="s">
        <v>753</v>
      </c>
      <c r="J88" t="s">
        <v>754</v>
      </c>
      <c r="K88" t="s">
        <v>54</v>
      </c>
      <c r="L88" t="str">
        <f t="shared" si="4"/>
        <v/>
      </c>
      <c r="M88" t="str">
        <f t="shared" si="5"/>
        <v>0104</v>
      </c>
      <c r="N88" t="str">
        <f>VLOOKUP(I88,累计派单!A:O,15,0)</f>
        <v>wangkunwf</v>
      </c>
      <c r="O88">
        <f t="shared" si="6"/>
        <v>369</v>
      </c>
      <c r="P88" t="b">
        <f t="shared" si="7"/>
        <v>0</v>
      </c>
      <c r="Q88">
        <f>VLOOKUP(I88,累计派单!A:O,13,0)</f>
        <v>0</v>
      </c>
    </row>
    <row r="89" ht="13.5" customHeight="1" spans="1:17">
      <c r="A89" t="s">
        <v>755</v>
      </c>
      <c r="B89" t="s">
        <v>756</v>
      </c>
      <c r="C89" t="s">
        <v>757</v>
      </c>
      <c r="D89" t="s">
        <v>758</v>
      </c>
      <c r="E89" t="s">
        <v>759</v>
      </c>
      <c r="F89" t="s">
        <v>49</v>
      </c>
      <c r="G89" t="s">
        <v>237</v>
      </c>
      <c r="H89" t="s">
        <v>760</v>
      </c>
      <c r="I89" t="s">
        <v>761</v>
      </c>
      <c r="J89" t="s">
        <v>762</v>
      </c>
      <c r="K89" t="s">
        <v>54</v>
      </c>
      <c r="L89" t="str">
        <f t="shared" si="4"/>
        <v>潍城</v>
      </c>
      <c r="M89" t="str">
        <f t="shared" si="5"/>
        <v>0104</v>
      </c>
      <c r="N89" t="str">
        <f>VLOOKUP(I89,累计派单!A:O,15,0)</f>
        <v>dw3_jk_wcliuchao</v>
      </c>
      <c r="O89">
        <f t="shared" si="6"/>
        <v>367</v>
      </c>
      <c r="P89" t="b">
        <f t="shared" si="7"/>
        <v>0</v>
      </c>
      <c r="Q89" t="str">
        <f>VLOOKUP(I89,累计派单!A:O,13,0)</f>
        <v>家客铁通潍坊潍城-胜利街城区装维组</v>
      </c>
    </row>
    <row r="90" ht="13.5" customHeight="1" spans="1:17">
      <c r="A90" t="s">
        <v>763</v>
      </c>
      <c r="B90" t="s">
        <v>764</v>
      </c>
      <c r="C90" t="s">
        <v>765</v>
      </c>
      <c r="D90" t="s">
        <v>766</v>
      </c>
      <c r="E90" t="s">
        <v>767</v>
      </c>
      <c r="F90" t="s">
        <v>49</v>
      </c>
      <c r="G90" t="s">
        <v>105</v>
      </c>
      <c r="H90" t="s">
        <v>768</v>
      </c>
      <c r="I90" t="s">
        <v>769</v>
      </c>
      <c r="J90" t="s">
        <v>770</v>
      </c>
      <c r="K90" t="s">
        <v>54</v>
      </c>
      <c r="L90" t="str">
        <f t="shared" si="4"/>
        <v>寿光</v>
      </c>
      <c r="M90" t="str">
        <f t="shared" si="5"/>
        <v>0104</v>
      </c>
      <c r="N90" t="str">
        <f>VLOOKUP(I90,累计派单!A:O,15,0)</f>
        <v>dw3_jk_wangbing</v>
      </c>
      <c r="O90">
        <f t="shared" si="6"/>
        <v>367</v>
      </c>
      <c r="P90" t="b">
        <f t="shared" si="7"/>
        <v>0</v>
      </c>
      <c r="Q90" t="str">
        <f>VLOOKUP(I90,累计派单!A:O,13,0)</f>
        <v>家客铁通潍坊寿光-稻田乡镇装维组</v>
      </c>
    </row>
    <row r="91" ht="13.5" customHeight="1" spans="1:17">
      <c r="A91" t="s">
        <v>771</v>
      </c>
      <c r="B91" t="s">
        <v>772</v>
      </c>
      <c r="C91" t="s">
        <v>773</v>
      </c>
      <c r="D91" t="s">
        <v>774</v>
      </c>
      <c r="E91" t="s">
        <v>775</v>
      </c>
      <c r="F91" t="s">
        <v>49</v>
      </c>
      <c r="G91" t="s">
        <v>60</v>
      </c>
      <c r="H91" t="s">
        <v>776</v>
      </c>
      <c r="I91" t="s">
        <v>777</v>
      </c>
      <c r="J91" t="s">
        <v>778</v>
      </c>
      <c r="K91" t="s">
        <v>54</v>
      </c>
      <c r="L91" t="str">
        <f t="shared" si="4"/>
        <v>奎文</v>
      </c>
      <c r="M91" t="str">
        <f t="shared" si="5"/>
        <v>0104</v>
      </c>
      <c r="N91" t="str">
        <f>VLOOKUP(I91,累计派单!A:O,15,0)</f>
        <v>dw3_jk_zhangyonghong</v>
      </c>
      <c r="O91">
        <f t="shared" si="6"/>
        <v>367</v>
      </c>
      <c r="P91" t="b">
        <f t="shared" si="7"/>
        <v>0</v>
      </c>
      <c r="Q91" t="str">
        <f>VLOOKUP(I91,累计派单!A:O,13,0)</f>
        <v>家客铁通潍坊奎文-鸢飞路城区装维组</v>
      </c>
    </row>
    <row r="92" ht="13.5" customHeight="1" spans="1:17">
      <c r="A92" t="s">
        <v>779</v>
      </c>
      <c r="B92" t="s">
        <v>780</v>
      </c>
      <c r="C92" t="s">
        <v>781</v>
      </c>
      <c r="D92" t="s">
        <v>782</v>
      </c>
      <c r="E92" t="s">
        <v>783</v>
      </c>
      <c r="F92" t="s">
        <v>49</v>
      </c>
      <c r="G92" t="s">
        <v>237</v>
      </c>
      <c r="H92" t="s">
        <v>784</v>
      </c>
      <c r="I92" t="s">
        <v>785</v>
      </c>
      <c r="J92" t="s">
        <v>786</v>
      </c>
      <c r="K92" t="s">
        <v>54</v>
      </c>
      <c r="L92" t="str">
        <f t="shared" si="4"/>
        <v>潍城</v>
      </c>
      <c r="M92" t="str">
        <f t="shared" si="5"/>
        <v>0104</v>
      </c>
      <c r="N92" t="str">
        <f>VLOOKUP(I92,累计派单!A:O,15,0)</f>
        <v>dw3_jk_yaoguoqiang</v>
      </c>
      <c r="O92">
        <f t="shared" si="6"/>
        <v>12</v>
      </c>
      <c r="P92" t="str">
        <f t="shared" si="7"/>
        <v>30天内</v>
      </c>
      <c r="Q92" t="str">
        <f>VLOOKUP(I92,累计派单!A:O,13,0)</f>
        <v>家客铁通潍坊潍城-东风街城区装维组</v>
      </c>
    </row>
    <row r="93" ht="13.5" customHeight="1" spans="1:17">
      <c r="A93" t="s">
        <v>787</v>
      </c>
      <c r="B93" t="s">
        <v>788</v>
      </c>
      <c r="C93" t="s">
        <v>789</v>
      </c>
      <c r="D93" t="s">
        <v>790</v>
      </c>
      <c r="E93" t="s">
        <v>791</v>
      </c>
      <c r="F93" t="s">
        <v>49</v>
      </c>
      <c r="G93" t="s">
        <v>237</v>
      </c>
      <c r="H93" t="s">
        <v>792</v>
      </c>
      <c r="I93" t="s">
        <v>793</v>
      </c>
      <c r="J93" t="s">
        <v>794</v>
      </c>
      <c r="K93" t="s">
        <v>54</v>
      </c>
      <c r="L93" t="str">
        <f t="shared" si="4"/>
        <v>潍城</v>
      </c>
      <c r="M93" t="str">
        <f t="shared" si="5"/>
        <v>0104</v>
      </c>
      <c r="N93" t="str">
        <f>VLOOKUP(I93,累计派单!A:O,15,0)</f>
        <v>dw3_jk_wczhangxiangyu</v>
      </c>
      <c r="O93">
        <f t="shared" si="6"/>
        <v>367</v>
      </c>
      <c r="P93" t="b">
        <f t="shared" si="7"/>
        <v>0</v>
      </c>
      <c r="Q93" t="str">
        <f>VLOOKUP(I93,累计派单!A:O,13,0)</f>
        <v>家客铁通潍坊潍城-胜利街城区装维组</v>
      </c>
    </row>
    <row r="94" ht="13.5" customHeight="1" spans="1:17">
      <c r="A94" t="s">
        <v>795</v>
      </c>
      <c r="B94" t="s">
        <v>796</v>
      </c>
      <c r="C94" t="s">
        <v>797</v>
      </c>
      <c r="D94" t="s">
        <v>798</v>
      </c>
      <c r="E94" t="s">
        <v>799</v>
      </c>
      <c r="F94" t="s">
        <v>49</v>
      </c>
      <c r="G94" t="s">
        <v>95</v>
      </c>
      <c r="H94" t="s">
        <v>800</v>
      </c>
      <c r="I94" t="s">
        <v>801</v>
      </c>
      <c r="J94" t="s">
        <v>802</v>
      </c>
      <c r="K94" t="s">
        <v>54</v>
      </c>
      <c r="L94" t="str">
        <f t="shared" si="4"/>
        <v>安丘</v>
      </c>
      <c r="M94" t="str">
        <f t="shared" si="5"/>
        <v>0104</v>
      </c>
      <c r="N94" t="str">
        <f>VLOOKUP(I94,累计派单!A:O,15,0)</f>
        <v>dw3_jk_chenyujun</v>
      </c>
      <c r="O94">
        <f t="shared" si="6"/>
        <v>55</v>
      </c>
      <c r="P94" t="str">
        <f t="shared" si="7"/>
        <v>60天内</v>
      </c>
      <c r="Q94" t="str">
        <f>VLOOKUP(I94,累计派单!A:O,13,0)</f>
        <v>家客铁通潍坊安丘-贾戈乡镇装维组</v>
      </c>
    </row>
    <row r="95" ht="13.5" customHeight="1" spans="1:17">
      <c r="A95" t="s">
        <v>803</v>
      </c>
      <c r="B95" t="s">
        <v>804</v>
      </c>
      <c r="C95" t="s">
        <v>805</v>
      </c>
      <c r="D95" t="s">
        <v>806</v>
      </c>
      <c r="E95" t="s">
        <v>807</v>
      </c>
      <c r="F95" t="s">
        <v>49</v>
      </c>
      <c r="G95" t="s">
        <v>123</v>
      </c>
      <c r="H95" t="s">
        <v>808</v>
      </c>
      <c r="I95" t="s">
        <v>809</v>
      </c>
      <c r="J95" t="s">
        <v>810</v>
      </c>
      <c r="K95" t="s">
        <v>54</v>
      </c>
      <c r="L95" t="str">
        <f t="shared" si="4"/>
        <v>诸城</v>
      </c>
      <c r="M95" t="str">
        <f t="shared" si="5"/>
        <v>0104</v>
      </c>
      <c r="N95" t="str">
        <f>VLOOKUP(I95,累计派单!A:O,15,0)</f>
        <v>dw3_jk_suidongwei</v>
      </c>
      <c r="O95">
        <f t="shared" si="6"/>
        <v>90</v>
      </c>
      <c r="P95" t="str">
        <f t="shared" si="7"/>
        <v>90天内</v>
      </c>
      <c r="Q95" t="str">
        <f>VLOOKUP(I95,累计派单!A:O,13,0)</f>
        <v>家客铁通潍坊诸城-繁荣路城区装维组</v>
      </c>
    </row>
    <row r="96" ht="13.5" customHeight="1" spans="1:17">
      <c r="A96" t="s">
        <v>811</v>
      </c>
      <c r="B96" t="s">
        <v>812</v>
      </c>
      <c r="C96" t="s">
        <v>813</v>
      </c>
      <c r="D96" t="s">
        <v>814</v>
      </c>
      <c r="E96" t="s">
        <v>815</v>
      </c>
      <c r="F96" t="s">
        <v>49</v>
      </c>
      <c r="H96" t="s">
        <v>816</v>
      </c>
      <c r="I96" t="s">
        <v>817</v>
      </c>
      <c r="J96" t="s">
        <v>818</v>
      </c>
      <c r="K96" t="s">
        <v>99</v>
      </c>
      <c r="L96" t="str">
        <f t="shared" si="4"/>
        <v/>
      </c>
      <c r="M96" t="str">
        <f t="shared" si="5"/>
        <v>0104</v>
      </c>
      <c r="N96" t="str">
        <f>VLOOKUP(I96,累计派单!A:O,15,0)</f>
        <v>wangkunwf</v>
      </c>
      <c r="O96">
        <f t="shared" si="6"/>
        <v>367</v>
      </c>
      <c r="P96" t="b">
        <f t="shared" si="7"/>
        <v>0</v>
      </c>
      <c r="Q96">
        <f>VLOOKUP(I96,累计派单!A:O,13,0)</f>
        <v>0</v>
      </c>
    </row>
    <row r="97" ht="13.5" customHeight="1" spans="1:17">
      <c r="A97" t="s">
        <v>819</v>
      </c>
      <c r="B97" t="s">
        <v>820</v>
      </c>
      <c r="C97" t="s">
        <v>821</v>
      </c>
      <c r="D97" t="s">
        <v>822</v>
      </c>
      <c r="E97" t="s">
        <v>823</v>
      </c>
      <c r="F97" t="s">
        <v>49</v>
      </c>
      <c r="G97" t="s">
        <v>148</v>
      </c>
      <c r="H97" t="s">
        <v>824</v>
      </c>
      <c r="I97" t="s">
        <v>825</v>
      </c>
      <c r="J97" t="s">
        <v>826</v>
      </c>
      <c r="K97" t="s">
        <v>54</v>
      </c>
      <c r="L97" t="str">
        <f t="shared" si="4"/>
        <v>寒亭</v>
      </c>
      <c r="M97" t="str">
        <f t="shared" si="5"/>
        <v>0104</v>
      </c>
      <c r="N97" t="str">
        <f>VLOOKUP(I97,累计派单!A:O,15,0)</f>
        <v>dw3_jk_wangweiwei</v>
      </c>
      <c r="O97">
        <f t="shared" si="6"/>
        <v>62</v>
      </c>
      <c r="P97" t="str">
        <f t="shared" si="7"/>
        <v>90天内</v>
      </c>
      <c r="Q97" t="str">
        <f>VLOOKUP(I97,累计派单!A:O,13,0)</f>
        <v>家客铁通潍坊寒亭-固高乡镇装维组</v>
      </c>
    </row>
    <row r="98" ht="13.5" customHeight="1" spans="1:17">
      <c r="A98" t="s">
        <v>827</v>
      </c>
      <c r="B98" t="s">
        <v>828</v>
      </c>
      <c r="C98" t="s">
        <v>829</v>
      </c>
      <c r="D98" t="s">
        <v>830</v>
      </c>
      <c r="E98" t="s">
        <v>831</v>
      </c>
      <c r="F98" t="s">
        <v>49</v>
      </c>
      <c r="G98" t="s">
        <v>148</v>
      </c>
      <c r="H98" t="s">
        <v>832</v>
      </c>
      <c r="I98" t="s">
        <v>833</v>
      </c>
      <c r="J98" t="s">
        <v>834</v>
      </c>
      <c r="K98" t="s">
        <v>54</v>
      </c>
      <c r="L98" t="str">
        <f t="shared" si="4"/>
        <v>寒亭</v>
      </c>
      <c r="M98" t="str">
        <f t="shared" si="5"/>
        <v>0104</v>
      </c>
      <c r="N98" t="str">
        <f>VLOOKUP(I98,累计派单!A:O,15,0)</f>
        <v>dw3_jk_liyuan</v>
      </c>
      <c r="O98">
        <f t="shared" si="6"/>
        <v>367</v>
      </c>
      <c r="P98" t="b">
        <f t="shared" si="7"/>
        <v>0</v>
      </c>
      <c r="Q98" t="str">
        <f>VLOOKUP(I98,累计派单!A:O,13,0)</f>
        <v>家客铁通潍坊寒亭-开发区乡镇装维组</v>
      </c>
    </row>
    <row r="99" ht="13.5" customHeight="1" spans="1:17">
      <c r="A99" t="s">
        <v>835</v>
      </c>
      <c r="B99" t="s">
        <v>836</v>
      </c>
      <c r="C99" t="s">
        <v>837</v>
      </c>
      <c r="D99" t="s">
        <v>838</v>
      </c>
      <c r="E99" t="s">
        <v>839</v>
      </c>
      <c r="F99" t="s">
        <v>49</v>
      </c>
      <c r="G99" t="s">
        <v>60</v>
      </c>
      <c r="H99" t="s">
        <v>840</v>
      </c>
      <c r="I99" t="s">
        <v>841</v>
      </c>
      <c r="J99" t="s">
        <v>842</v>
      </c>
      <c r="K99" t="s">
        <v>54</v>
      </c>
      <c r="L99" t="str">
        <f t="shared" si="4"/>
        <v>奎文</v>
      </c>
      <c r="M99" t="str">
        <f t="shared" si="5"/>
        <v>0104</v>
      </c>
      <c r="N99" t="str">
        <f>VLOOKUP(I99,累计派单!A:O,15,0)</f>
        <v>dw3_jk_renfeng</v>
      </c>
      <c r="O99">
        <f t="shared" si="6"/>
        <v>367</v>
      </c>
      <c r="P99" t="b">
        <f t="shared" si="7"/>
        <v>0</v>
      </c>
      <c r="Q99" t="str">
        <f>VLOOKUP(I99,累计派单!A:O,13,0)</f>
        <v>家客铁通潍坊奎文-鸢飞路城区装维组</v>
      </c>
    </row>
    <row r="100" ht="13.5" customHeight="1" spans="1:17">
      <c r="A100" t="s">
        <v>843</v>
      </c>
      <c r="B100" t="s">
        <v>844</v>
      </c>
      <c r="C100" t="s">
        <v>845</v>
      </c>
      <c r="D100" t="s">
        <v>846</v>
      </c>
      <c r="E100" t="s">
        <v>847</v>
      </c>
      <c r="F100" t="s">
        <v>49</v>
      </c>
      <c r="G100" t="s">
        <v>114</v>
      </c>
      <c r="H100" t="s">
        <v>848</v>
      </c>
      <c r="I100" t="s">
        <v>849</v>
      </c>
      <c r="J100" t="s">
        <v>850</v>
      </c>
      <c r="K100" t="s">
        <v>99</v>
      </c>
      <c r="L100" t="str">
        <f t="shared" si="4"/>
        <v>高密</v>
      </c>
      <c r="M100" t="str">
        <f t="shared" si="5"/>
        <v>0104</v>
      </c>
      <c r="N100" t="str">
        <f>VLOOKUP(I100,累计派单!A:O,15,0)</f>
        <v>dw3_jk_liuzhigang</v>
      </c>
      <c r="O100">
        <f t="shared" si="6"/>
        <v>15</v>
      </c>
      <c r="P100" t="str">
        <f t="shared" si="7"/>
        <v>30天内</v>
      </c>
      <c r="Q100" t="str">
        <f>VLOOKUP(I100,累计派单!A:O,13,0)</f>
        <v>家客铁通潍坊高密-朝阳城区装维组</v>
      </c>
    </row>
    <row r="101" ht="13.5" customHeight="1" spans="1:17">
      <c r="A101" t="s">
        <v>851</v>
      </c>
      <c r="B101" t="s">
        <v>852</v>
      </c>
      <c r="C101" t="s">
        <v>853</v>
      </c>
      <c r="D101" t="s">
        <v>854</v>
      </c>
      <c r="E101" t="s">
        <v>855</v>
      </c>
      <c r="F101" t="s">
        <v>49</v>
      </c>
      <c r="G101" t="s">
        <v>50</v>
      </c>
      <c r="H101" t="s">
        <v>856</v>
      </c>
      <c r="I101" t="s">
        <v>857</v>
      </c>
      <c r="J101" t="s">
        <v>858</v>
      </c>
      <c r="K101" t="s">
        <v>99</v>
      </c>
      <c r="L101" t="str">
        <f t="shared" si="4"/>
        <v>青州</v>
      </c>
      <c r="M101" t="str">
        <f t="shared" si="5"/>
        <v>0104</v>
      </c>
      <c r="N101">
        <f>VLOOKUP(I101,累计派单!A:O,15,0)</f>
        <v>0</v>
      </c>
      <c r="O101">
        <f t="shared" si="6"/>
        <v>60</v>
      </c>
      <c r="P101" t="str">
        <f t="shared" si="7"/>
        <v>60天内</v>
      </c>
      <c r="Q101" t="str">
        <f>VLOOKUP(I101,累计派单!A:O,13,0)</f>
        <v>家客铁通潍坊青州-谭坊乡镇装维组</v>
      </c>
    </row>
    <row r="102" ht="13.5" customHeight="1" spans="1:17">
      <c r="A102" t="s">
        <v>859</v>
      </c>
      <c r="B102" t="s">
        <v>860</v>
      </c>
      <c r="C102" t="s">
        <v>861</v>
      </c>
      <c r="D102" t="s">
        <v>862</v>
      </c>
      <c r="E102" t="s">
        <v>863</v>
      </c>
      <c r="F102" t="s">
        <v>49</v>
      </c>
      <c r="G102" t="s">
        <v>148</v>
      </c>
      <c r="H102" t="s">
        <v>864</v>
      </c>
      <c r="I102" t="s">
        <v>865</v>
      </c>
      <c r="J102" t="s">
        <v>866</v>
      </c>
      <c r="K102" t="s">
        <v>99</v>
      </c>
      <c r="L102" t="str">
        <f t="shared" si="4"/>
        <v>寒亭</v>
      </c>
      <c r="M102" t="str">
        <f t="shared" si="5"/>
        <v>0104</v>
      </c>
      <c r="N102" t="str">
        <f>VLOOKUP(I102,累计派单!A:O,15,0)</f>
        <v>dw3_jk_zhangdeqian</v>
      </c>
      <c r="O102">
        <f t="shared" si="6"/>
        <v>6</v>
      </c>
      <c r="P102" t="str">
        <f t="shared" si="7"/>
        <v>7天内</v>
      </c>
      <c r="Q102" t="str">
        <f>VLOOKUP(I102,累计派单!A:O,13,0)</f>
        <v>家客铁通潍坊寒亭-城东城区装维组</v>
      </c>
    </row>
    <row r="103" ht="13.5" customHeight="1" spans="1:17">
      <c r="A103" t="s">
        <v>867</v>
      </c>
      <c r="B103" t="s">
        <v>868</v>
      </c>
      <c r="C103" t="s">
        <v>869</v>
      </c>
      <c r="D103" t="s">
        <v>870</v>
      </c>
      <c r="E103" t="s">
        <v>871</v>
      </c>
      <c r="F103" t="s">
        <v>49</v>
      </c>
      <c r="G103" t="s">
        <v>237</v>
      </c>
      <c r="H103" t="s">
        <v>872</v>
      </c>
      <c r="I103" t="s">
        <v>873</v>
      </c>
      <c r="J103" t="s">
        <v>874</v>
      </c>
      <c r="K103" t="s">
        <v>99</v>
      </c>
      <c r="L103" t="str">
        <f t="shared" si="4"/>
        <v>潍城</v>
      </c>
      <c r="M103" t="str">
        <f t="shared" si="5"/>
        <v>0104</v>
      </c>
      <c r="N103" t="str">
        <f>VLOOKUP(I103,累计派单!A:O,15,0)</f>
        <v>dw3_jk_wcduwangfeng</v>
      </c>
      <c r="O103">
        <f t="shared" si="6"/>
        <v>59</v>
      </c>
      <c r="P103" t="str">
        <f t="shared" si="7"/>
        <v>60天内</v>
      </c>
      <c r="Q103" t="str">
        <f>VLOOKUP(I103,累计派单!A:O,13,0)</f>
        <v>家客铁通潍坊潍城-胜利街城区装维组</v>
      </c>
    </row>
    <row r="104" ht="13.5" customHeight="1" spans="1:17">
      <c r="A104" t="s">
        <v>875</v>
      </c>
      <c r="B104" t="s">
        <v>876</v>
      </c>
      <c r="C104" t="s">
        <v>877</v>
      </c>
      <c r="D104" t="s">
        <v>878</v>
      </c>
      <c r="E104" t="s">
        <v>879</v>
      </c>
      <c r="F104" t="s">
        <v>49</v>
      </c>
      <c r="G104" t="s">
        <v>123</v>
      </c>
      <c r="H104" t="s">
        <v>880</v>
      </c>
      <c r="I104" t="s">
        <v>881</v>
      </c>
      <c r="J104" t="s">
        <v>882</v>
      </c>
      <c r="K104" t="s">
        <v>99</v>
      </c>
      <c r="L104" t="str">
        <f t="shared" si="4"/>
        <v>诸城</v>
      </c>
      <c r="M104" t="str">
        <f t="shared" si="5"/>
        <v>0104</v>
      </c>
      <c r="N104" t="str">
        <f>VLOOKUP(I104,累计派单!A:O,15,0)</f>
        <v>dw3_jk_xuguodong</v>
      </c>
      <c r="O104">
        <f t="shared" si="6"/>
        <v>82</v>
      </c>
      <c r="P104" t="str">
        <f t="shared" si="7"/>
        <v>90天内</v>
      </c>
      <c r="Q104" t="str">
        <f>VLOOKUP(I104,累计派单!A:O,13,0)</f>
        <v>家客铁通潍坊诸城-兴华东路城区装维组</v>
      </c>
    </row>
    <row r="105" ht="13.5" customHeight="1" spans="1:17">
      <c r="A105" t="s">
        <v>883</v>
      </c>
      <c r="B105" t="s">
        <v>884</v>
      </c>
      <c r="C105" t="s">
        <v>885</v>
      </c>
      <c r="D105" t="s">
        <v>886</v>
      </c>
      <c r="E105" t="s">
        <v>887</v>
      </c>
      <c r="F105" t="s">
        <v>49</v>
      </c>
      <c r="G105" t="s">
        <v>375</v>
      </c>
      <c r="H105" t="s">
        <v>888</v>
      </c>
      <c r="I105" t="s">
        <v>889</v>
      </c>
      <c r="J105" t="s">
        <v>890</v>
      </c>
      <c r="K105" t="s">
        <v>99</v>
      </c>
      <c r="L105" t="str">
        <f t="shared" si="4"/>
        <v>昌邑</v>
      </c>
      <c r="M105" t="str">
        <f t="shared" si="5"/>
        <v>0104</v>
      </c>
      <c r="N105" t="str">
        <f>VLOOKUP(I105,累计派单!A:O,15,0)</f>
        <v>dw3_jk_dengyihao</v>
      </c>
      <c r="O105">
        <f t="shared" si="6"/>
        <v>20</v>
      </c>
      <c r="P105" t="str">
        <f t="shared" si="7"/>
        <v>30天内</v>
      </c>
      <c r="Q105" t="str">
        <f>VLOOKUP(I105,累计派单!A:O,13,0)</f>
        <v>家客铁通潍坊昌邑-城西城区装维组</v>
      </c>
    </row>
    <row r="106" ht="13.5" customHeight="1" spans="1:17">
      <c r="A106" t="s">
        <v>891</v>
      </c>
      <c r="B106" t="s">
        <v>892</v>
      </c>
      <c r="C106" t="s">
        <v>893</v>
      </c>
      <c r="D106" t="s">
        <v>894</v>
      </c>
      <c r="E106" t="s">
        <v>895</v>
      </c>
      <c r="F106" t="s">
        <v>49</v>
      </c>
      <c r="G106" t="s">
        <v>105</v>
      </c>
      <c r="H106" t="s">
        <v>896</v>
      </c>
      <c r="I106" t="s">
        <v>897</v>
      </c>
      <c r="J106" t="s">
        <v>898</v>
      </c>
      <c r="K106" t="s">
        <v>99</v>
      </c>
      <c r="L106" t="str">
        <f t="shared" si="4"/>
        <v>寿光</v>
      </c>
      <c r="M106" t="str">
        <f t="shared" si="5"/>
        <v>0104</v>
      </c>
      <c r="N106" t="str">
        <f>VLOOKUP(I106,累计派单!A:O,15,0)</f>
        <v>dw3_jk_wangshuaisg</v>
      </c>
      <c r="O106">
        <f t="shared" si="6"/>
        <v>10</v>
      </c>
      <c r="P106" t="str">
        <f t="shared" si="7"/>
        <v>30天内</v>
      </c>
      <c r="Q106" t="str">
        <f>VLOOKUP(I106,累计派单!A:O,13,0)</f>
        <v>家客铁通潍坊寿光-侯镇乡镇装维组</v>
      </c>
    </row>
    <row r="107" ht="13.5" customHeight="1" spans="1:17">
      <c r="A107" t="s">
        <v>899</v>
      </c>
      <c r="B107" t="s">
        <v>900</v>
      </c>
      <c r="C107" t="s">
        <v>901</v>
      </c>
      <c r="D107" t="s">
        <v>902</v>
      </c>
      <c r="E107" t="s">
        <v>903</v>
      </c>
      <c r="F107" t="s">
        <v>49</v>
      </c>
      <c r="G107" t="s">
        <v>50</v>
      </c>
      <c r="H107" t="s">
        <v>904</v>
      </c>
      <c r="I107" t="s">
        <v>905</v>
      </c>
      <c r="J107" t="s">
        <v>906</v>
      </c>
      <c r="K107" t="s">
        <v>99</v>
      </c>
      <c r="L107" t="str">
        <f t="shared" si="4"/>
        <v>青州</v>
      </c>
      <c r="M107" t="str">
        <f t="shared" si="5"/>
        <v>0104</v>
      </c>
      <c r="N107" t="str">
        <f>VLOOKUP(I107,累计派单!A:O,15,0)</f>
        <v>dw3_jk_zhanglijie</v>
      </c>
      <c r="O107">
        <f t="shared" si="6"/>
        <v>36</v>
      </c>
      <c r="P107" t="str">
        <f t="shared" si="7"/>
        <v>60天内</v>
      </c>
      <c r="Q107" t="str">
        <f>VLOOKUP(I107,累计派单!A:O,13,0)</f>
        <v>家客铁通潍坊青州-弥河乡镇装维组</v>
      </c>
    </row>
    <row r="108" ht="13.5" customHeight="1" spans="1:17">
      <c r="A108" t="s">
        <v>907</v>
      </c>
      <c r="B108" t="s">
        <v>908</v>
      </c>
      <c r="C108" t="s">
        <v>909</v>
      </c>
      <c r="D108" t="s">
        <v>910</v>
      </c>
      <c r="E108" t="s">
        <v>911</v>
      </c>
      <c r="F108" t="s">
        <v>49</v>
      </c>
      <c r="G108" t="s">
        <v>50</v>
      </c>
      <c r="H108" t="s">
        <v>912</v>
      </c>
      <c r="I108" t="s">
        <v>913</v>
      </c>
      <c r="J108" t="s">
        <v>914</v>
      </c>
      <c r="K108" t="s">
        <v>99</v>
      </c>
      <c r="L108" t="str">
        <f t="shared" si="4"/>
        <v>青州</v>
      </c>
      <c r="M108" t="str">
        <f t="shared" si="5"/>
        <v>0104</v>
      </c>
      <c r="N108" t="str">
        <f>VLOOKUP(I108,累计派单!A:O,15,0)</f>
        <v>dw3_jk_yangjianqiang</v>
      </c>
      <c r="O108">
        <f t="shared" si="6"/>
        <v>51</v>
      </c>
      <c r="P108" t="str">
        <f t="shared" si="7"/>
        <v>60天内</v>
      </c>
      <c r="Q108" t="str">
        <f>VLOOKUP(I108,累计派单!A:O,13,0)</f>
        <v>家客铁通潍坊青州-黄楼乡镇装维组</v>
      </c>
    </row>
    <row r="109" ht="13.5" customHeight="1" spans="1:17">
      <c r="A109" t="s">
        <v>915</v>
      </c>
      <c r="B109" t="s">
        <v>916</v>
      </c>
      <c r="C109" t="s">
        <v>917</v>
      </c>
      <c r="D109" t="s">
        <v>918</v>
      </c>
      <c r="E109" t="s">
        <v>919</v>
      </c>
      <c r="F109" t="s">
        <v>49</v>
      </c>
      <c r="G109" t="s">
        <v>148</v>
      </c>
      <c r="H109" t="s">
        <v>920</v>
      </c>
      <c r="I109" t="s">
        <v>921</v>
      </c>
      <c r="J109" t="s">
        <v>922</v>
      </c>
      <c r="K109" t="s">
        <v>99</v>
      </c>
      <c r="L109" t="str">
        <f t="shared" si="4"/>
        <v>寒亭</v>
      </c>
      <c r="M109" t="str">
        <f t="shared" si="5"/>
        <v>0104</v>
      </c>
      <c r="N109" t="str">
        <f>VLOOKUP(I109,累计派单!A:O,15,0)</f>
        <v>dw3_jk_libingbing</v>
      </c>
      <c r="O109">
        <f t="shared" si="6"/>
        <v>46</v>
      </c>
      <c r="P109" t="str">
        <f t="shared" si="7"/>
        <v>60天内</v>
      </c>
      <c r="Q109" t="str">
        <f>VLOOKUP(I109,累计派单!A:O,13,0)</f>
        <v>家客铁通潍坊寒亭-固高乡镇装维组</v>
      </c>
    </row>
    <row r="110" ht="13.5" customHeight="1" spans="1:17">
      <c r="A110" t="s">
        <v>923</v>
      </c>
      <c r="B110" t="s">
        <v>924</v>
      </c>
      <c r="C110" t="s">
        <v>925</v>
      </c>
      <c r="D110" t="s">
        <v>926</v>
      </c>
      <c r="E110" t="s">
        <v>927</v>
      </c>
      <c r="F110" t="s">
        <v>49</v>
      </c>
      <c r="G110" t="s">
        <v>105</v>
      </c>
      <c r="H110" t="s">
        <v>928</v>
      </c>
      <c r="I110" t="s">
        <v>929</v>
      </c>
      <c r="J110" t="s">
        <v>930</v>
      </c>
      <c r="K110" t="s">
        <v>99</v>
      </c>
      <c r="L110" t="str">
        <f t="shared" si="4"/>
        <v>寿光</v>
      </c>
      <c r="M110" t="str">
        <f t="shared" si="5"/>
        <v>0104</v>
      </c>
      <c r="N110" t="str">
        <f>VLOOKUP(I110,累计派单!A:O,15,0)</f>
        <v>dw3_jk_zhaoshuquan</v>
      </c>
      <c r="O110">
        <f t="shared" si="6"/>
        <v>14</v>
      </c>
      <c r="P110" t="str">
        <f t="shared" si="7"/>
        <v>30天内</v>
      </c>
      <c r="Q110" t="str">
        <f>VLOOKUP(I110,累计派单!A:O,13,0)</f>
        <v>家客铁通潍坊寿光-洛城乡镇装维组</v>
      </c>
    </row>
    <row r="111" ht="13.5" customHeight="1" spans="1:17">
      <c r="A111" t="s">
        <v>931</v>
      </c>
      <c r="B111" t="s">
        <v>932</v>
      </c>
      <c r="C111" t="s">
        <v>933</v>
      </c>
      <c r="D111" t="s">
        <v>934</v>
      </c>
      <c r="E111" t="s">
        <v>935</v>
      </c>
      <c r="F111" t="s">
        <v>49</v>
      </c>
      <c r="G111" t="s">
        <v>105</v>
      </c>
      <c r="H111" t="s">
        <v>936</v>
      </c>
      <c r="I111" t="s">
        <v>937</v>
      </c>
      <c r="J111" t="s">
        <v>938</v>
      </c>
      <c r="K111" t="s">
        <v>99</v>
      </c>
      <c r="L111" t="str">
        <f t="shared" si="4"/>
        <v>寿光</v>
      </c>
      <c r="M111" t="str">
        <f t="shared" si="5"/>
        <v>0104</v>
      </c>
      <c r="N111" t="str">
        <f>VLOOKUP(I111,累计派单!A:O,15,0)</f>
        <v>dw3_jk_huanghao</v>
      </c>
      <c r="O111">
        <f t="shared" si="6"/>
        <v>69</v>
      </c>
      <c r="P111" t="str">
        <f t="shared" si="7"/>
        <v>90天内</v>
      </c>
      <c r="Q111" t="str">
        <f>VLOOKUP(I111,累计派单!A:O,13,0)</f>
        <v>家客铁通潍坊寿光-孙集乡镇装维组</v>
      </c>
    </row>
    <row r="112" ht="13.5" customHeight="1" spans="1:17">
      <c r="A112" t="s">
        <v>939</v>
      </c>
      <c r="B112" t="s">
        <v>940</v>
      </c>
      <c r="C112" t="s">
        <v>941</v>
      </c>
      <c r="D112" t="s">
        <v>942</v>
      </c>
      <c r="E112" t="s">
        <v>943</v>
      </c>
      <c r="F112" t="s">
        <v>49</v>
      </c>
      <c r="G112" t="s">
        <v>60</v>
      </c>
      <c r="H112" t="s">
        <v>944</v>
      </c>
      <c r="I112" t="s">
        <v>945</v>
      </c>
      <c r="J112" t="s">
        <v>946</v>
      </c>
      <c r="K112" t="s">
        <v>99</v>
      </c>
      <c r="L112" t="str">
        <f t="shared" si="4"/>
        <v>奎文</v>
      </c>
      <c r="M112" t="str">
        <f t="shared" si="5"/>
        <v>0104</v>
      </c>
      <c r="N112" t="str">
        <f>VLOOKUP(I112,累计派单!A:O,15,0)</f>
        <v>dw3_jk_chenning</v>
      </c>
      <c r="O112">
        <f t="shared" si="6"/>
        <v>367</v>
      </c>
      <c r="P112" t="b">
        <f t="shared" si="7"/>
        <v>0</v>
      </c>
      <c r="Q112" t="str">
        <f>VLOOKUP(I112,累计派单!A:O,13,0)</f>
        <v>家客铁通潍坊奎文-北宫街城区装维组</v>
      </c>
    </row>
    <row r="113" ht="13.5" customHeight="1" spans="1:17">
      <c r="A113" t="s">
        <v>947</v>
      </c>
      <c r="B113" t="s">
        <v>948</v>
      </c>
      <c r="C113" t="s">
        <v>949</v>
      </c>
      <c r="D113" t="s">
        <v>950</v>
      </c>
      <c r="E113" t="s">
        <v>951</v>
      </c>
      <c r="F113" t="s">
        <v>49</v>
      </c>
      <c r="G113" t="s">
        <v>105</v>
      </c>
      <c r="H113" t="s">
        <v>952</v>
      </c>
      <c r="I113" t="s">
        <v>953</v>
      </c>
      <c r="J113" t="s">
        <v>954</v>
      </c>
      <c r="K113" t="s">
        <v>99</v>
      </c>
      <c r="L113" t="str">
        <f t="shared" si="4"/>
        <v>寿光</v>
      </c>
      <c r="M113" t="str">
        <f t="shared" si="5"/>
        <v>0104</v>
      </c>
      <c r="N113" t="str">
        <f>VLOOKUP(I113,累计派单!A:O,15,0)</f>
        <v>dw3_jk_songyujie</v>
      </c>
      <c r="O113">
        <f t="shared" si="6"/>
        <v>40</v>
      </c>
      <c r="P113" t="str">
        <f t="shared" si="7"/>
        <v>60天内</v>
      </c>
      <c r="Q113" t="str">
        <f>VLOOKUP(I113,累计派单!A:O,13,0)</f>
        <v>家客铁通潍坊寿光-稻田乡镇装维组</v>
      </c>
    </row>
    <row r="114" ht="13.5" customHeight="1" spans="1:17">
      <c r="A114" t="s">
        <v>955</v>
      </c>
      <c r="B114" t="s">
        <v>956</v>
      </c>
      <c r="C114" t="s">
        <v>957</v>
      </c>
      <c r="D114" t="s">
        <v>958</v>
      </c>
      <c r="E114" t="s">
        <v>959</v>
      </c>
      <c r="F114" t="s">
        <v>49</v>
      </c>
      <c r="G114" t="s">
        <v>50</v>
      </c>
      <c r="H114" t="s">
        <v>960</v>
      </c>
      <c r="I114" t="s">
        <v>961</v>
      </c>
      <c r="J114" t="s">
        <v>962</v>
      </c>
      <c r="K114" t="s">
        <v>99</v>
      </c>
      <c r="L114" t="str">
        <f t="shared" si="4"/>
        <v>青州</v>
      </c>
      <c r="M114" t="str">
        <f t="shared" si="5"/>
        <v>0104</v>
      </c>
      <c r="N114" t="str">
        <f>VLOOKUP(I114,累计派单!A:O,15,0)</f>
        <v>dw3_jk_chihenghaiqz</v>
      </c>
      <c r="O114">
        <f t="shared" si="6"/>
        <v>49</v>
      </c>
      <c r="P114" t="str">
        <f t="shared" si="7"/>
        <v>60天内</v>
      </c>
      <c r="Q114" t="str">
        <f>VLOOKUP(I114,累计派单!A:O,13,0)</f>
        <v>家客铁通潍坊青州-黄楼乡镇装维组</v>
      </c>
    </row>
    <row r="115" ht="13.5" customHeight="1" spans="1:17">
      <c r="A115" t="s">
        <v>963</v>
      </c>
      <c r="B115" t="s">
        <v>964</v>
      </c>
      <c r="C115" t="s">
        <v>965</v>
      </c>
      <c r="D115" t="s">
        <v>966</v>
      </c>
      <c r="E115" t="s">
        <v>967</v>
      </c>
      <c r="F115" t="s">
        <v>49</v>
      </c>
      <c r="G115" t="s">
        <v>114</v>
      </c>
      <c r="H115" t="s">
        <v>968</v>
      </c>
      <c r="I115" t="s">
        <v>969</v>
      </c>
      <c r="J115" t="s">
        <v>970</v>
      </c>
      <c r="K115" t="s">
        <v>99</v>
      </c>
      <c r="L115" t="str">
        <f t="shared" si="4"/>
        <v>高密</v>
      </c>
      <c r="M115" t="str">
        <f t="shared" si="5"/>
        <v>0104</v>
      </c>
      <c r="N115" t="str">
        <f>VLOOKUP(I115,累计派单!A:O,15,0)</f>
        <v>dw3_jk_liuchaogm</v>
      </c>
      <c r="O115">
        <f t="shared" si="6"/>
        <v>49</v>
      </c>
      <c r="P115" t="str">
        <f t="shared" si="7"/>
        <v>60天内</v>
      </c>
      <c r="Q115" t="str">
        <f>VLOOKUP(I115,累计派单!A:O,13,0)</f>
        <v>家客铁通潍坊高密-朝阳城区装维组</v>
      </c>
    </row>
    <row r="116" ht="13.5" customHeight="1" spans="1:17">
      <c r="A116" t="s">
        <v>971</v>
      </c>
      <c r="B116" t="s">
        <v>972</v>
      </c>
      <c r="C116" t="s">
        <v>973</v>
      </c>
      <c r="D116" t="s">
        <v>974</v>
      </c>
      <c r="E116" t="s">
        <v>975</v>
      </c>
      <c r="F116" t="s">
        <v>49</v>
      </c>
      <c r="G116" t="s">
        <v>105</v>
      </c>
      <c r="H116" t="s">
        <v>976</v>
      </c>
      <c r="I116" t="s">
        <v>977</v>
      </c>
      <c r="J116" t="s">
        <v>978</v>
      </c>
      <c r="K116" t="s">
        <v>99</v>
      </c>
      <c r="L116" t="str">
        <f t="shared" si="4"/>
        <v>寿光</v>
      </c>
      <c r="M116" t="str">
        <f t="shared" si="5"/>
        <v>0104</v>
      </c>
      <c r="N116" t="str">
        <f>VLOOKUP(I116,累计派单!A:O,15,0)</f>
        <v>dw3_jk_chuyanting</v>
      </c>
      <c r="O116">
        <f t="shared" si="6"/>
        <v>24</v>
      </c>
      <c r="P116" t="str">
        <f t="shared" si="7"/>
        <v>30天内</v>
      </c>
      <c r="Q116" t="str">
        <f>VLOOKUP(I116,累计派单!A:O,13,0)</f>
        <v>家客铁通潍坊寿光-台头乡镇装维组</v>
      </c>
    </row>
    <row r="117" ht="13.5" customHeight="1" spans="1:17">
      <c r="A117" t="s">
        <v>979</v>
      </c>
      <c r="B117" t="s">
        <v>980</v>
      </c>
      <c r="C117" t="s">
        <v>981</v>
      </c>
      <c r="D117" t="s">
        <v>982</v>
      </c>
      <c r="E117" t="s">
        <v>983</v>
      </c>
      <c r="F117" t="s">
        <v>49</v>
      </c>
      <c r="H117" t="s">
        <v>984</v>
      </c>
      <c r="I117" t="s">
        <v>985</v>
      </c>
      <c r="J117" t="s">
        <v>986</v>
      </c>
      <c r="K117" t="s">
        <v>99</v>
      </c>
      <c r="L117" t="str">
        <f t="shared" si="4"/>
        <v/>
      </c>
      <c r="M117" t="str">
        <f t="shared" si="5"/>
        <v>0104</v>
      </c>
      <c r="N117">
        <f>VLOOKUP(I117,累计派单!A:O,15,0)</f>
        <v>0</v>
      </c>
      <c r="O117">
        <f t="shared" si="6"/>
        <v>72</v>
      </c>
      <c r="P117" t="str">
        <f t="shared" si="7"/>
        <v>90天内</v>
      </c>
      <c r="Q117">
        <f>VLOOKUP(I117,累计派单!A:O,13,0)</f>
        <v>0</v>
      </c>
    </row>
    <row r="118" ht="13.5" customHeight="1" spans="1:17">
      <c r="A118" t="s">
        <v>987</v>
      </c>
      <c r="B118" t="s">
        <v>988</v>
      </c>
      <c r="C118" t="s">
        <v>989</v>
      </c>
      <c r="D118" t="s">
        <v>990</v>
      </c>
      <c r="E118" t="s">
        <v>991</v>
      </c>
      <c r="F118" t="s">
        <v>49</v>
      </c>
      <c r="G118" t="s">
        <v>86</v>
      </c>
      <c r="H118" t="s">
        <v>992</v>
      </c>
      <c r="I118" t="s">
        <v>993</v>
      </c>
      <c r="J118" t="s">
        <v>994</v>
      </c>
      <c r="K118" t="s">
        <v>99</v>
      </c>
      <c r="L118" t="str">
        <f t="shared" si="4"/>
        <v>坊子</v>
      </c>
      <c r="M118" t="str">
        <f t="shared" si="5"/>
        <v>0104</v>
      </c>
      <c r="N118" t="str">
        <f>VLOOKUP(I118,累计派单!A:O,15,0)</f>
        <v>dw3_jk_zhongzilong</v>
      </c>
      <c r="O118">
        <f t="shared" si="6"/>
        <v>7</v>
      </c>
      <c r="P118" t="str">
        <f t="shared" si="7"/>
        <v>7天内</v>
      </c>
      <c r="Q118" t="str">
        <f>VLOOKUP(I118,累计派单!A:O,13,0)</f>
        <v>家客铁通潍坊坊子-太保庄乡镇装维组</v>
      </c>
    </row>
    <row r="119" ht="13.5" customHeight="1" spans="1:17">
      <c r="A119" t="s">
        <v>995</v>
      </c>
      <c r="B119" t="s">
        <v>996</v>
      </c>
      <c r="C119" t="s">
        <v>997</v>
      </c>
      <c r="D119" t="s">
        <v>998</v>
      </c>
      <c r="E119" t="s">
        <v>999</v>
      </c>
      <c r="F119" t="s">
        <v>49</v>
      </c>
      <c r="G119" t="s">
        <v>95</v>
      </c>
      <c r="H119" t="s">
        <v>1000</v>
      </c>
      <c r="I119" t="s">
        <v>1001</v>
      </c>
      <c r="J119" t="s">
        <v>1002</v>
      </c>
      <c r="K119" t="s">
        <v>99</v>
      </c>
      <c r="L119" t="str">
        <f t="shared" si="4"/>
        <v>安丘</v>
      </c>
      <c r="M119" t="str">
        <f t="shared" si="5"/>
        <v>0104</v>
      </c>
      <c r="N119" t="str">
        <f>VLOOKUP(I119,累计派单!A:O,15,0)</f>
        <v>dw3_jk_wangyonglinaq</v>
      </c>
      <c r="O119">
        <f t="shared" si="6"/>
        <v>35</v>
      </c>
      <c r="P119" t="str">
        <f t="shared" si="7"/>
        <v>60天内</v>
      </c>
      <c r="Q119" t="str">
        <f>VLOOKUP(I119,累计派单!A:O,13,0)</f>
        <v>家客铁通潍坊安丘-贾戈乡镇装维组</v>
      </c>
    </row>
    <row r="120" ht="13.5" customHeight="1" spans="1:17">
      <c r="A120" t="s">
        <v>1003</v>
      </c>
      <c r="B120" t="s">
        <v>1004</v>
      </c>
      <c r="C120" t="s">
        <v>1005</v>
      </c>
      <c r="D120" t="s">
        <v>1006</v>
      </c>
      <c r="E120" t="s">
        <v>1007</v>
      </c>
      <c r="F120" t="s">
        <v>49</v>
      </c>
      <c r="G120" t="s">
        <v>86</v>
      </c>
      <c r="H120" t="s">
        <v>1008</v>
      </c>
      <c r="I120" t="s">
        <v>1009</v>
      </c>
      <c r="J120" t="s">
        <v>1010</v>
      </c>
      <c r="K120" t="s">
        <v>99</v>
      </c>
      <c r="L120" t="str">
        <f t="shared" si="4"/>
        <v>坊子</v>
      </c>
      <c r="M120" t="str">
        <f t="shared" si="5"/>
        <v>0104</v>
      </c>
      <c r="N120" t="str">
        <f>VLOOKUP(I120,累计派单!A:O,15,0)</f>
        <v>dw3_jk_fzzhangyan</v>
      </c>
      <c r="O120">
        <f t="shared" si="6"/>
        <v>30</v>
      </c>
      <c r="P120" t="str">
        <f t="shared" si="7"/>
        <v>30天内</v>
      </c>
      <c r="Q120" t="str">
        <f>VLOOKUP(I120,累计派单!A:O,13,0)</f>
        <v>家客铁通潍坊坊子-凤凰城区装维组</v>
      </c>
    </row>
    <row r="121" ht="13.5" customHeight="1" spans="1:17">
      <c r="A121" t="s">
        <v>1011</v>
      </c>
      <c r="B121" t="s">
        <v>1012</v>
      </c>
      <c r="C121" t="s">
        <v>1013</v>
      </c>
      <c r="D121" t="s">
        <v>1014</v>
      </c>
      <c r="E121" t="s">
        <v>1015</v>
      </c>
      <c r="F121" t="s">
        <v>49</v>
      </c>
      <c r="G121" t="s">
        <v>86</v>
      </c>
      <c r="H121" t="s">
        <v>1016</v>
      </c>
      <c r="I121" t="s">
        <v>1017</v>
      </c>
      <c r="J121" t="s">
        <v>1018</v>
      </c>
      <c r="K121" t="s">
        <v>99</v>
      </c>
      <c r="L121" t="str">
        <f t="shared" si="4"/>
        <v>坊子</v>
      </c>
      <c r="M121" t="str">
        <f t="shared" si="5"/>
        <v>0104</v>
      </c>
      <c r="N121" t="str">
        <f>VLOOKUP(I121,累计派单!A:O,15,0)</f>
        <v>dw3_jk_fangtizhuang</v>
      </c>
      <c r="O121">
        <f t="shared" si="6"/>
        <v>18</v>
      </c>
      <c r="P121" t="str">
        <f t="shared" si="7"/>
        <v>30天内</v>
      </c>
      <c r="Q121" t="str">
        <f>VLOOKUP(I121,累计派单!A:O,13,0)</f>
        <v>家客铁通潍坊坊子-凤凰城区装维组</v>
      </c>
    </row>
    <row r="122" ht="13.5" customHeight="1" spans="1:17">
      <c r="A122" t="s">
        <v>1019</v>
      </c>
      <c r="B122" t="s">
        <v>1020</v>
      </c>
      <c r="C122" t="s">
        <v>1021</v>
      </c>
      <c r="D122" t="s">
        <v>1022</v>
      </c>
      <c r="E122" t="s">
        <v>1023</v>
      </c>
      <c r="F122" t="s">
        <v>49</v>
      </c>
      <c r="G122" t="s">
        <v>60</v>
      </c>
      <c r="H122" t="s">
        <v>1024</v>
      </c>
      <c r="I122" t="s">
        <v>1025</v>
      </c>
      <c r="J122" t="s">
        <v>1026</v>
      </c>
      <c r="K122" t="s">
        <v>99</v>
      </c>
      <c r="L122" t="str">
        <f t="shared" si="4"/>
        <v>奎文</v>
      </c>
      <c r="M122" t="str">
        <f t="shared" si="5"/>
        <v>0104</v>
      </c>
      <c r="N122" t="str">
        <f>VLOOKUP(I122,累计派单!A:O,15,0)</f>
        <v>dw3_jk_zhangentao</v>
      </c>
      <c r="O122">
        <f t="shared" si="6"/>
        <v>368</v>
      </c>
      <c r="P122" t="b">
        <f t="shared" si="7"/>
        <v>0</v>
      </c>
      <c r="Q122" t="str">
        <f>VLOOKUP(I122,累计派单!A:O,13,0)</f>
        <v>家客铁通潍坊奎文-鸢飞路城区装维组</v>
      </c>
    </row>
    <row r="123" ht="13.5" customHeight="1" spans="1:17">
      <c r="A123" t="s">
        <v>1027</v>
      </c>
      <c r="B123" t="s">
        <v>1028</v>
      </c>
      <c r="C123" t="s">
        <v>1029</v>
      </c>
      <c r="D123" t="s">
        <v>1030</v>
      </c>
      <c r="E123" t="s">
        <v>1031</v>
      </c>
      <c r="F123" t="s">
        <v>49</v>
      </c>
      <c r="G123" t="s">
        <v>123</v>
      </c>
      <c r="H123" t="s">
        <v>1032</v>
      </c>
      <c r="I123" t="s">
        <v>1033</v>
      </c>
      <c r="J123" t="s">
        <v>1034</v>
      </c>
      <c r="K123" t="s">
        <v>54</v>
      </c>
      <c r="L123" t="str">
        <f t="shared" si="4"/>
        <v>诸城</v>
      </c>
      <c r="M123" t="str">
        <f t="shared" si="5"/>
        <v>0105</v>
      </c>
      <c r="N123" t="str">
        <f>VLOOKUP(I123,累计派单!A:O,15,0)</f>
        <v>dw3_jk_lihaodi</v>
      </c>
      <c r="O123">
        <f t="shared" si="6"/>
        <v>7</v>
      </c>
      <c r="P123" t="str">
        <f t="shared" si="7"/>
        <v>7天内</v>
      </c>
      <c r="Q123" t="str">
        <f>VLOOKUP(I123,累计派单!A:O,13,0)</f>
        <v>家客铁通潍坊诸城-兴华西路城区装维组</v>
      </c>
    </row>
    <row r="124" ht="13.5" customHeight="1" spans="1:17">
      <c r="A124" t="s">
        <v>1035</v>
      </c>
      <c r="B124" t="s">
        <v>1036</v>
      </c>
      <c r="C124" t="s">
        <v>1037</v>
      </c>
      <c r="D124" t="s">
        <v>1038</v>
      </c>
      <c r="E124" t="s">
        <v>1039</v>
      </c>
      <c r="F124" t="s">
        <v>49</v>
      </c>
      <c r="G124" t="s">
        <v>60</v>
      </c>
      <c r="H124" t="s">
        <v>1040</v>
      </c>
      <c r="I124" t="s">
        <v>1041</v>
      </c>
      <c r="J124" t="s">
        <v>1042</v>
      </c>
      <c r="K124" t="s">
        <v>54</v>
      </c>
      <c r="L124" t="str">
        <f t="shared" si="4"/>
        <v>奎文</v>
      </c>
      <c r="M124" t="str">
        <f t="shared" si="5"/>
        <v>0105</v>
      </c>
      <c r="N124" t="str">
        <f>VLOOKUP(I124,累计派单!A:O,15,0)</f>
        <v>dw3_jk_zhuwenjie</v>
      </c>
      <c r="O124">
        <f t="shared" si="6"/>
        <v>367</v>
      </c>
      <c r="P124" t="b">
        <f t="shared" si="7"/>
        <v>0</v>
      </c>
      <c r="Q124" t="str">
        <f>VLOOKUP(I124,累计派单!A:O,13,0)</f>
        <v>家客铁通潍坊奎文-潍州路城区装维组</v>
      </c>
    </row>
    <row r="125" ht="13.5" customHeight="1" spans="1:17">
      <c r="A125" t="s">
        <v>1043</v>
      </c>
      <c r="B125" t="s">
        <v>1044</v>
      </c>
      <c r="C125" t="s">
        <v>1045</v>
      </c>
      <c r="D125" t="s">
        <v>1046</v>
      </c>
      <c r="E125" t="s">
        <v>1047</v>
      </c>
      <c r="F125" t="s">
        <v>49</v>
      </c>
      <c r="G125" t="s">
        <v>50</v>
      </c>
      <c r="H125" t="s">
        <v>1048</v>
      </c>
      <c r="I125" t="s">
        <v>1049</v>
      </c>
      <c r="J125" t="s">
        <v>1050</v>
      </c>
      <c r="K125" t="s">
        <v>54</v>
      </c>
      <c r="L125" t="str">
        <f t="shared" si="4"/>
        <v>青州</v>
      </c>
      <c r="M125" t="str">
        <f t="shared" si="5"/>
        <v>0105</v>
      </c>
      <c r="N125" t="str">
        <f>VLOOKUP(I125,累计派单!A:O,15,0)</f>
        <v>dw3_jk_weishoubo</v>
      </c>
      <c r="O125">
        <f t="shared" si="6"/>
        <v>37</v>
      </c>
      <c r="P125" t="str">
        <f t="shared" si="7"/>
        <v>60天内</v>
      </c>
      <c r="Q125" t="str">
        <f>VLOOKUP(I125,累计派单!A:O,13,0)</f>
        <v>家客铁通潍坊青州-古城城区装维组</v>
      </c>
    </row>
    <row r="126" ht="13.5" customHeight="1" spans="1:17">
      <c r="A126" t="s">
        <v>1051</v>
      </c>
      <c r="B126" t="s">
        <v>1052</v>
      </c>
      <c r="C126" t="s">
        <v>1053</v>
      </c>
      <c r="D126" t="s">
        <v>1054</v>
      </c>
      <c r="E126" t="s">
        <v>1055</v>
      </c>
      <c r="F126" t="s">
        <v>49</v>
      </c>
      <c r="G126" t="s">
        <v>114</v>
      </c>
      <c r="H126" t="s">
        <v>1056</v>
      </c>
      <c r="I126" t="s">
        <v>1057</v>
      </c>
      <c r="J126" t="s">
        <v>1058</v>
      </c>
      <c r="K126" t="s">
        <v>54</v>
      </c>
      <c r="L126" t="str">
        <f t="shared" si="4"/>
        <v>高密</v>
      </c>
      <c r="M126" t="str">
        <f t="shared" si="5"/>
        <v>0105</v>
      </c>
      <c r="N126" t="str">
        <f>VLOOKUP(I126,累计派单!A:O,15,0)</f>
        <v>dw3_jk_liuchaogm</v>
      </c>
      <c r="O126">
        <f t="shared" si="6"/>
        <v>24</v>
      </c>
      <c r="P126" t="str">
        <f t="shared" si="7"/>
        <v>30天内</v>
      </c>
      <c r="Q126" t="str">
        <f>VLOOKUP(I126,累计派单!A:O,13,0)</f>
        <v>家客铁通潍坊高密-朝阳城区装维组</v>
      </c>
    </row>
    <row r="127" ht="13.5" customHeight="1" spans="1:17">
      <c r="A127" t="s">
        <v>1059</v>
      </c>
      <c r="B127" t="s">
        <v>1060</v>
      </c>
      <c r="C127" t="s">
        <v>1061</v>
      </c>
      <c r="D127" t="s">
        <v>1062</v>
      </c>
      <c r="E127" t="s">
        <v>1063</v>
      </c>
      <c r="F127" t="s">
        <v>49</v>
      </c>
      <c r="G127" t="s">
        <v>60</v>
      </c>
      <c r="H127" t="s">
        <v>1064</v>
      </c>
      <c r="I127" t="s">
        <v>1065</v>
      </c>
      <c r="J127" t="s">
        <v>1066</v>
      </c>
      <c r="K127" t="s">
        <v>54</v>
      </c>
      <c r="L127" t="str">
        <f t="shared" si="4"/>
        <v>奎文</v>
      </c>
      <c r="M127" t="str">
        <f t="shared" si="5"/>
        <v>0105</v>
      </c>
      <c r="N127" t="str">
        <f>VLOOKUP(I127,累计派单!A:O,15,0)</f>
        <v>dw3_jk_renfeng</v>
      </c>
      <c r="O127">
        <f t="shared" si="6"/>
        <v>52</v>
      </c>
      <c r="P127" t="str">
        <f t="shared" si="7"/>
        <v>60天内</v>
      </c>
      <c r="Q127" t="str">
        <f>VLOOKUP(I127,累计派单!A:O,13,0)</f>
        <v>家客铁通潍坊奎文-鸢飞路城区装维组</v>
      </c>
    </row>
    <row r="128" ht="13.5" customHeight="1" spans="1:17">
      <c r="A128" t="s">
        <v>1067</v>
      </c>
      <c r="B128" t="s">
        <v>1068</v>
      </c>
      <c r="C128" t="s">
        <v>1069</v>
      </c>
      <c r="D128" t="s">
        <v>1070</v>
      </c>
      <c r="E128" t="s">
        <v>1071</v>
      </c>
      <c r="F128" t="s">
        <v>49</v>
      </c>
      <c r="G128" t="s">
        <v>114</v>
      </c>
      <c r="H128" t="s">
        <v>1072</v>
      </c>
      <c r="I128" t="s">
        <v>1073</v>
      </c>
      <c r="J128" t="s">
        <v>1074</v>
      </c>
      <c r="K128" t="s">
        <v>54</v>
      </c>
      <c r="L128" t="str">
        <f t="shared" si="4"/>
        <v>高密</v>
      </c>
      <c r="M128" t="str">
        <f t="shared" si="5"/>
        <v>0105</v>
      </c>
      <c r="N128" t="str">
        <f>VLOOKUP(I128,累计派单!A:O,15,0)</f>
        <v>dw3_jk_liujun1</v>
      </c>
      <c r="O128">
        <f t="shared" si="6"/>
        <v>26</v>
      </c>
      <c r="P128" t="str">
        <f t="shared" si="7"/>
        <v>30天内</v>
      </c>
      <c r="Q128" t="str">
        <f>VLOOKUP(I128,累计派单!A:O,13,0)</f>
        <v>家客铁通潍坊高密-井沟乡镇装维组</v>
      </c>
    </row>
    <row r="129" ht="13.5" customHeight="1" spans="1:17">
      <c r="A129" t="s">
        <v>1075</v>
      </c>
      <c r="B129" t="s">
        <v>1076</v>
      </c>
      <c r="C129" t="s">
        <v>1077</v>
      </c>
      <c r="D129" t="s">
        <v>1078</v>
      </c>
      <c r="E129" t="s">
        <v>1079</v>
      </c>
      <c r="F129" t="s">
        <v>49</v>
      </c>
      <c r="G129" t="s">
        <v>86</v>
      </c>
      <c r="H129" t="s">
        <v>1080</v>
      </c>
      <c r="I129" t="s">
        <v>1081</v>
      </c>
      <c r="J129" t="s">
        <v>1082</v>
      </c>
      <c r="K129" t="s">
        <v>54</v>
      </c>
      <c r="L129" t="str">
        <f t="shared" ref="L129:L192" si="8">IF(OR(LEFT(G129,2)="高新"),"奎文",IF(LEFT(G129,2)="峡山","坊子",IF(LEFT(G129,2)="滨海","寒亭",LEFT(G129,2))))</f>
        <v>坊子</v>
      </c>
      <c r="M129" t="str">
        <f t="shared" si="5"/>
        <v>0105</v>
      </c>
      <c r="N129" t="str">
        <f>VLOOKUP(I129,累计派单!A:O,15,0)</f>
        <v>dw3_jk_wangshumingfz</v>
      </c>
      <c r="O129">
        <f t="shared" si="6"/>
        <v>82</v>
      </c>
      <c r="P129" t="str">
        <f t="shared" si="7"/>
        <v>90天内</v>
      </c>
      <c r="Q129" t="str">
        <f>VLOOKUP(I129,累计派单!A:O,13,0)</f>
        <v>家客铁通潍坊坊子-坊城城区装维组</v>
      </c>
    </row>
    <row r="130" ht="13.5" customHeight="1" spans="1:17">
      <c r="A130" t="s">
        <v>1083</v>
      </c>
      <c r="B130" t="s">
        <v>1084</v>
      </c>
      <c r="C130" t="s">
        <v>1085</v>
      </c>
      <c r="D130" t="s">
        <v>1086</v>
      </c>
      <c r="E130" t="s">
        <v>1087</v>
      </c>
      <c r="F130" t="s">
        <v>49</v>
      </c>
      <c r="G130" t="s">
        <v>105</v>
      </c>
      <c r="H130" t="s">
        <v>1088</v>
      </c>
      <c r="I130" t="s">
        <v>1089</v>
      </c>
      <c r="J130" t="s">
        <v>1090</v>
      </c>
      <c r="K130" t="s">
        <v>54</v>
      </c>
      <c r="L130" t="str">
        <f t="shared" si="8"/>
        <v>寿光</v>
      </c>
      <c r="M130" t="str">
        <f t="shared" ref="M130:M193" si="9">TEXT(B130,"mmdd")</f>
        <v>0105</v>
      </c>
      <c r="N130" t="str">
        <f>VLOOKUP(I130,累计派单!A:O,15,0)</f>
        <v>dw3_jk_zhaokun</v>
      </c>
      <c r="O130">
        <f t="shared" ref="O130:O193" si="10">IF(LEN(J130)&lt;2,0,DATEDIF(DATE(IF(MID(J130,9,2)="23",2023,2024),MID(J130,11,2),MID(J130,13,2)),B130,"d"))</f>
        <v>24</v>
      </c>
      <c r="P130" t="str">
        <f t="shared" ref="P130:P193" si="11">IF(O130=0,"无",IF(O130&lt;8,"7天内",IF(O130&lt;31,"30天内",IF(O130&lt;61,"60天内",IF(O130&lt;91,"90天内")))))</f>
        <v>30天内</v>
      </c>
      <c r="Q130" t="str">
        <f>VLOOKUP(I130,累计派单!A:O,13,0)</f>
        <v>家客铁通潍坊寿光-古城乡镇装维组</v>
      </c>
    </row>
    <row r="131" ht="13.5" customHeight="1" spans="1:17">
      <c r="A131" t="s">
        <v>1091</v>
      </c>
      <c r="B131" t="s">
        <v>1092</v>
      </c>
      <c r="C131" t="s">
        <v>1093</v>
      </c>
      <c r="D131" t="s">
        <v>1094</v>
      </c>
      <c r="E131" t="s">
        <v>1095</v>
      </c>
      <c r="F131" t="s">
        <v>49</v>
      </c>
      <c r="G131" t="s">
        <v>105</v>
      </c>
      <c r="H131" t="s">
        <v>1096</v>
      </c>
      <c r="I131" t="s">
        <v>1097</v>
      </c>
      <c r="J131" t="s">
        <v>1098</v>
      </c>
      <c r="K131" t="s">
        <v>54</v>
      </c>
      <c r="L131" t="str">
        <f t="shared" si="8"/>
        <v>寿光</v>
      </c>
      <c r="M131" t="str">
        <f t="shared" si="9"/>
        <v>0105</v>
      </c>
      <c r="N131" t="str">
        <f>VLOOKUP(I131,累计派单!A:O,15,0)</f>
        <v>dw3_jk_songyujie</v>
      </c>
      <c r="O131">
        <f t="shared" si="10"/>
        <v>40</v>
      </c>
      <c r="P131" t="str">
        <f t="shared" si="11"/>
        <v>60天内</v>
      </c>
      <c r="Q131" t="str">
        <f>VLOOKUP(I131,累计派单!A:O,13,0)</f>
        <v>家客铁通潍坊寿光-稻田乡镇装维组</v>
      </c>
    </row>
    <row r="132" ht="13.5" customHeight="1" spans="1:17">
      <c r="A132" t="s">
        <v>1099</v>
      </c>
      <c r="B132" t="s">
        <v>1100</v>
      </c>
      <c r="C132" t="s">
        <v>1101</v>
      </c>
      <c r="D132" t="s">
        <v>1102</v>
      </c>
      <c r="E132" t="s">
        <v>1103</v>
      </c>
      <c r="F132" t="s">
        <v>49</v>
      </c>
      <c r="G132" t="s">
        <v>60</v>
      </c>
      <c r="H132" t="s">
        <v>1104</v>
      </c>
      <c r="I132" t="s">
        <v>1105</v>
      </c>
      <c r="J132" t="s">
        <v>1106</v>
      </c>
      <c r="K132" t="s">
        <v>54</v>
      </c>
      <c r="L132" t="str">
        <f t="shared" si="8"/>
        <v>奎文</v>
      </c>
      <c r="M132" t="str">
        <f t="shared" si="9"/>
        <v>0105</v>
      </c>
      <c r="N132" t="str">
        <f>VLOOKUP(I132,累计派单!A:O,15,0)</f>
        <v>dw3_jk_menglinggang</v>
      </c>
      <c r="O132">
        <f t="shared" si="10"/>
        <v>65</v>
      </c>
      <c r="P132" t="str">
        <f t="shared" si="11"/>
        <v>90天内</v>
      </c>
      <c r="Q132" t="str">
        <f>VLOOKUP(I132,累计派单!A:O,13,0)</f>
        <v>家客铁通潍坊奎文-潍州路城区装维组</v>
      </c>
    </row>
    <row r="133" ht="13.5" customHeight="1" spans="1:17">
      <c r="A133" t="s">
        <v>1107</v>
      </c>
      <c r="B133" t="s">
        <v>1108</v>
      </c>
      <c r="C133" t="s">
        <v>1109</v>
      </c>
      <c r="D133" t="s">
        <v>1110</v>
      </c>
      <c r="E133" t="s">
        <v>1111</v>
      </c>
      <c r="F133" t="s">
        <v>49</v>
      </c>
      <c r="G133" t="s">
        <v>50</v>
      </c>
      <c r="H133" t="s">
        <v>1112</v>
      </c>
      <c r="I133" t="s">
        <v>1113</v>
      </c>
      <c r="J133" t="s">
        <v>1114</v>
      </c>
      <c r="K133" t="s">
        <v>99</v>
      </c>
      <c r="L133" t="str">
        <f t="shared" si="8"/>
        <v>青州</v>
      </c>
      <c r="M133" t="str">
        <f t="shared" si="9"/>
        <v>0105</v>
      </c>
      <c r="N133" t="str">
        <f>VLOOKUP(I133,累计派单!A:O,15,0)</f>
        <v>dw3_jk_chihenghaiqz</v>
      </c>
      <c r="O133">
        <f t="shared" si="10"/>
        <v>62</v>
      </c>
      <c r="P133" t="str">
        <f t="shared" si="11"/>
        <v>90天内</v>
      </c>
      <c r="Q133" t="str">
        <f>VLOOKUP(I133,累计派单!A:O,13,0)</f>
        <v>家客铁通潍坊青州-黄楼乡镇装维组</v>
      </c>
    </row>
    <row r="134" ht="13.5" customHeight="1" spans="1:17">
      <c r="A134" t="s">
        <v>1115</v>
      </c>
      <c r="B134" t="s">
        <v>1116</v>
      </c>
      <c r="C134" t="s">
        <v>1117</v>
      </c>
      <c r="D134" t="s">
        <v>1118</v>
      </c>
      <c r="E134" t="s">
        <v>1119</v>
      </c>
      <c r="F134" t="s">
        <v>49</v>
      </c>
      <c r="G134" t="s">
        <v>50</v>
      </c>
      <c r="H134" t="s">
        <v>1120</v>
      </c>
      <c r="I134" t="s">
        <v>1121</v>
      </c>
      <c r="J134" t="s">
        <v>1122</v>
      </c>
      <c r="K134" t="s">
        <v>99</v>
      </c>
      <c r="L134" t="str">
        <f t="shared" si="8"/>
        <v>青州</v>
      </c>
      <c r="M134" t="str">
        <f t="shared" si="9"/>
        <v>0105</v>
      </c>
      <c r="N134" t="str">
        <f>VLOOKUP(I134,累计派单!A:O,15,0)</f>
        <v>dw3_jk_zhangshenghui</v>
      </c>
      <c r="O134">
        <f t="shared" si="10"/>
        <v>81</v>
      </c>
      <c r="P134" t="str">
        <f t="shared" si="11"/>
        <v>90天内</v>
      </c>
      <c r="Q134" t="str">
        <f>VLOOKUP(I134,累计派单!A:O,13,0)</f>
        <v>家客铁通潍坊青州-开发区城区装维组</v>
      </c>
    </row>
    <row r="135" ht="13.5" customHeight="1" spans="1:17">
      <c r="A135" t="s">
        <v>1123</v>
      </c>
      <c r="B135" t="s">
        <v>1124</v>
      </c>
      <c r="C135" t="s">
        <v>1125</v>
      </c>
      <c r="D135" t="s">
        <v>1126</v>
      </c>
      <c r="E135" t="s">
        <v>1127</v>
      </c>
      <c r="F135" t="s">
        <v>49</v>
      </c>
      <c r="G135" t="s">
        <v>105</v>
      </c>
      <c r="H135" t="s">
        <v>1128</v>
      </c>
      <c r="I135" t="s">
        <v>1129</v>
      </c>
      <c r="J135" t="s">
        <v>1130</v>
      </c>
      <c r="K135" t="s">
        <v>99</v>
      </c>
      <c r="L135" t="str">
        <f t="shared" si="8"/>
        <v>寿光</v>
      </c>
      <c r="M135" t="str">
        <f t="shared" si="9"/>
        <v>0105</v>
      </c>
      <c r="N135" t="str">
        <f>VLOOKUP(I135,累计派单!A:O,15,0)</f>
        <v>dw3_jk_zhaokun</v>
      </c>
      <c r="O135">
        <f t="shared" si="10"/>
        <v>17</v>
      </c>
      <c r="P135" t="str">
        <f t="shared" si="11"/>
        <v>30天内</v>
      </c>
      <c r="Q135" t="str">
        <f>VLOOKUP(I135,累计派单!A:O,13,0)</f>
        <v>家客铁通潍坊寿光-古城乡镇装维组</v>
      </c>
    </row>
    <row r="136" ht="13.5" customHeight="1" spans="1:17">
      <c r="A136" t="s">
        <v>1131</v>
      </c>
      <c r="B136" t="s">
        <v>1132</v>
      </c>
      <c r="C136" t="s">
        <v>1133</v>
      </c>
      <c r="D136" t="s">
        <v>1134</v>
      </c>
      <c r="E136" t="s">
        <v>1135</v>
      </c>
      <c r="F136" t="s">
        <v>49</v>
      </c>
      <c r="G136" t="s">
        <v>1136</v>
      </c>
      <c r="H136" t="s">
        <v>1137</v>
      </c>
      <c r="I136" t="s">
        <v>1138</v>
      </c>
      <c r="J136" t="s">
        <v>1139</v>
      </c>
      <c r="K136" t="s">
        <v>99</v>
      </c>
      <c r="L136" t="str">
        <f t="shared" si="8"/>
        <v>昌乐</v>
      </c>
      <c r="M136" t="str">
        <f t="shared" si="9"/>
        <v>0105</v>
      </c>
      <c r="N136" t="str">
        <f>VLOOKUP(I136,累计派单!A:O,15,0)</f>
        <v>dw3_jk_xiaopengcl</v>
      </c>
      <c r="O136">
        <f t="shared" si="10"/>
        <v>17</v>
      </c>
      <c r="P136" t="str">
        <f t="shared" si="11"/>
        <v>30天内</v>
      </c>
      <c r="Q136" t="str">
        <f>VLOOKUP(I136,累计派单!A:O,13,0)</f>
        <v>家客铁通潍坊昌乐-唐吾乡镇装维组</v>
      </c>
    </row>
    <row r="137" ht="13.5" customHeight="1" spans="1:17">
      <c r="A137" t="s">
        <v>1140</v>
      </c>
      <c r="B137" t="s">
        <v>1141</v>
      </c>
      <c r="C137" t="s">
        <v>1142</v>
      </c>
      <c r="D137" t="s">
        <v>1143</v>
      </c>
      <c r="E137" t="s">
        <v>1144</v>
      </c>
      <c r="F137" t="s">
        <v>49</v>
      </c>
      <c r="G137" t="s">
        <v>105</v>
      </c>
      <c r="H137" t="s">
        <v>1145</v>
      </c>
      <c r="I137" t="s">
        <v>1146</v>
      </c>
      <c r="J137" t="s">
        <v>1147</v>
      </c>
      <c r="K137" t="s">
        <v>99</v>
      </c>
      <c r="L137" t="str">
        <f t="shared" si="8"/>
        <v>寿光</v>
      </c>
      <c r="M137" t="str">
        <f t="shared" si="9"/>
        <v>0105</v>
      </c>
      <c r="N137" t="str">
        <f>VLOOKUP(I137,累计派单!A:O,15,0)</f>
        <v>dw3_jk_sunxiangxin</v>
      </c>
      <c r="O137">
        <f t="shared" si="10"/>
        <v>82</v>
      </c>
      <c r="P137" t="str">
        <f t="shared" si="11"/>
        <v>90天内</v>
      </c>
      <c r="Q137" t="str">
        <f>VLOOKUP(I137,累计派单!A:O,13,0)</f>
        <v>家客铁通潍坊寿光-台头乡镇装维组</v>
      </c>
    </row>
    <row r="138" ht="13.5" customHeight="1" spans="1:17">
      <c r="A138" t="s">
        <v>1148</v>
      </c>
      <c r="B138" t="s">
        <v>1149</v>
      </c>
      <c r="C138" t="s">
        <v>1150</v>
      </c>
      <c r="D138" t="s">
        <v>1151</v>
      </c>
      <c r="E138" t="s">
        <v>1152</v>
      </c>
      <c r="F138" t="s">
        <v>49</v>
      </c>
      <c r="G138" t="s">
        <v>148</v>
      </c>
      <c r="H138" t="s">
        <v>1153</v>
      </c>
      <c r="I138" t="s">
        <v>1154</v>
      </c>
      <c r="J138" t="s">
        <v>1155</v>
      </c>
      <c r="K138" t="s">
        <v>54</v>
      </c>
      <c r="L138" t="str">
        <f t="shared" si="8"/>
        <v>寒亭</v>
      </c>
      <c r="M138" t="str">
        <f t="shared" si="9"/>
        <v>0105</v>
      </c>
      <c r="N138" t="str">
        <f>VLOOKUP(I138,累计派单!A:O,15,0)</f>
        <v>dw3_jk_yuchengcheng</v>
      </c>
      <c r="O138">
        <f t="shared" si="10"/>
        <v>367</v>
      </c>
      <c r="P138" t="b">
        <f t="shared" si="11"/>
        <v>0</v>
      </c>
      <c r="Q138" t="str">
        <f>VLOOKUP(I138,累计派单!A:O,13,0)</f>
        <v>家客铁通潍坊寒亭-朱里乡镇装维组</v>
      </c>
    </row>
    <row r="139" ht="13.5" customHeight="1" spans="1:17">
      <c r="A139" t="s">
        <v>1156</v>
      </c>
      <c r="B139" t="s">
        <v>1157</v>
      </c>
      <c r="C139" t="s">
        <v>1158</v>
      </c>
      <c r="D139" t="s">
        <v>1159</v>
      </c>
      <c r="E139" t="s">
        <v>1160</v>
      </c>
      <c r="F139" t="s">
        <v>49</v>
      </c>
      <c r="G139" t="s">
        <v>375</v>
      </c>
      <c r="H139" t="s">
        <v>1161</v>
      </c>
      <c r="I139" t="s">
        <v>1162</v>
      </c>
      <c r="J139" t="s">
        <v>1163</v>
      </c>
      <c r="K139" t="s">
        <v>99</v>
      </c>
      <c r="L139" t="str">
        <f t="shared" si="8"/>
        <v>昌邑</v>
      </c>
      <c r="M139" t="str">
        <f t="shared" si="9"/>
        <v>0105</v>
      </c>
      <c r="N139" t="str">
        <f>VLOOKUP(I139,累计派单!A:O,15,0)</f>
        <v>dw3_jk_wangsongliang</v>
      </c>
      <c r="O139">
        <f t="shared" si="10"/>
        <v>84</v>
      </c>
      <c r="P139" t="str">
        <f t="shared" si="11"/>
        <v>90天内</v>
      </c>
      <c r="Q139" t="str">
        <f>VLOOKUP(I139,累计派单!A:O,13,0)</f>
        <v>家客铁通潍坊昌邑-城北城区装维组</v>
      </c>
    </row>
    <row r="140" ht="13.5" customHeight="1" spans="1:17">
      <c r="A140" t="s">
        <v>1164</v>
      </c>
      <c r="B140" t="s">
        <v>1165</v>
      </c>
      <c r="C140" t="s">
        <v>1166</v>
      </c>
      <c r="D140" t="s">
        <v>1167</v>
      </c>
      <c r="E140" t="s">
        <v>1168</v>
      </c>
      <c r="F140" t="s">
        <v>49</v>
      </c>
      <c r="G140" t="s">
        <v>60</v>
      </c>
      <c r="H140" t="s">
        <v>1169</v>
      </c>
      <c r="I140" t="s">
        <v>1170</v>
      </c>
      <c r="J140" t="s">
        <v>1171</v>
      </c>
      <c r="K140" t="s">
        <v>99</v>
      </c>
      <c r="L140" t="str">
        <f t="shared" si="8"/>
        <v>奎文</v>
      </c>
      <c r="M140" t="str">
        <f t="shared" si="9"/>
        <v>0105</v>
      </c>
      <c r="N140" t="str">
        <f>VLOOKUP(I140,累计派单!A:O,15,0)</f>
        <v>dw3_jk_zhuwenjie</v>
      </c>
      <c r="O140">
        <f t="shared" si="10"/>
        <v>42</v>
      </c>
      <c r="P140" t="str">
        <f t="shared" si="11"/>
        <v>60天内</v>
      </c>
      <c r="Q140" t="str">
        <f>VLOOKUP(I140,累计派单!A:O,13,0)</f>
        <v>家客铁通潍坊奎文-潍州路城区装维组</v>
      </c>
    </row>
    <row r="141" ht="13.5" customHeight="1" spans="1:17">
      <c r="A141" t="s">
        <v>1172</v>
      </c>
      <c r="B141" t="s">
        <v>1173</v>
      </c>
      <c r="C141" t="s">
        <v>1174</v>
      </c>
      <c r="D141" t="s">
        <v>1175</v>
      </c>
      <c r="E141" t="s">
        <v>1176</v>
      </c>
      <c r="F141" t="s">
        <v>49</v>
      </c>
      <c r="G141" t="s">
        <v>60</v>
      </c>
      <c r="H141" t="s">
        <v>1177</v>
      </c>
      <c r="I141" t="s">
        <v>1178</v>
      </c>
      <c r="J141" t="s">
        <v>1179</v>
      </c>
      <c r="K141" t="s">
        <v>54</v>
      </c>
      <c r="L141" t="str">
        <f t="shared" si="8"/>
        <v>奎文</v>
      </c>
      <c r="M141" t="str">
        <f t="shared" si="9"/>
        <v>0105</v>
      </c>
      <c r="N141" t="str">
        <f>VLOOKUP(I141,累计派单!A:O,15,0)</f>
        <v>dw3_jk_lizhongyang</v>
      </c>
      <c r="O141">
        <f t="shared" si="10"/>
        <v>367</v>
      </c>
      <c r="P141" t="b">
        <f t="shared" si="11"/>
        <v>0</v>
      </c>
      <c r="Q141" t="str">
        <f>VLOOKUP(I141,累计派单!A:O,13,0)</f>
        <v>家客铁通潍坊奎文-金光路城区装维组</v>
      </c>
    </row>
    <row r="142" ht="13.5" customHeight="1" spans="1:17">
      <c r="A142" t="s">
        <v>1180</v>
      </c>
      <c r="B142" t="s">
        <v>1181</v>
      </c>
      <c r="C142" t="s">
        <v>1182</v>
      </c>
      <c r="D142" t="s">
        <v>1183</v>
      </c>
      <c r="E142" t="s">
        <v>1184</v>
      </c>
      <c r="F142" t="s">
        <v>49</v>
      </c>
      <c r="G142" t="s">
        <v>60</v>
      </c>
      <c r="H142" t="s">
        <v>1185</v>
      </c>
      <c r="I142" t="s">
        <v>1186</v>
      </c>
      <c r="J142" t="s">
        <v>1187</v>
      </c>
      <c r="K142" t="s">
        <v>99</v>
      </c>
      <c r="L142" t="str">
        <f t="shared" si="8"/>
        <v>奎文</v>
      </c>
      <c r="M142" t="str">
        <f t="shared" si="9"/>
        <v>0105</v>
      </c>
      <c r="N142" t="str">
        <f>VLOOKUP(I142,累计派单!A:O,15,0)</f>
        <v>dw3_jk_jingjun</v>
      </c>
      <c r="O142">
        <f t="shared" si="10"/>
        <v>51</v>
      </c>
      <c r="P142" t="str">
        <f t="shared" si="11"/>
        <v>60天内</v>
      </c>
      <c r="Q142" t="str">
        <f>VLOOKUP(I142,累计派单!A:O,13,0)</f>
        <v>家客铁通潍坊奎文-潍州路城区装维组</v>
      </c>
    </row>
    <row r="143" ht="13.5" customHeight="1" spans="1:17">
      <c r="A143" t="s">
        <v>1188</v>
      </c>
      <c r="B143" t="s">
        <v>1189</v>
      </c>
      <c r="C143" t="s">
        <v>1190</v>
      </c>
      <c r="D143" t="s">
        <v>1191</v>
      </c>
      <c r="E143" t="s">
        <v>1192</v>
      </c>
      <c r="F143" t="s">
        <v>49</v>
      </c>
      <c r="G143" t="s">
        <v>60</v>
      </c>
      <c r="H143" t="s">
        <v>1193</v>
      </c>
      <c r="I143" t="s">
        <v>1194</v>
      </c>
      <c r="J143" t="s">
        <v>1195</v>
      </c>
      <c r="K143" t="s">
        <v>99</v>
      </c>
      <c r="L143" t="str">
        <f t="shared" si="8"/>
        <v>奎文</v>
      </c>
      <c r="M143" t="str">
        <f t="shared" si="9"/>
        <v>0105</v>
      </c>
      <c r="N143" t="str">
        <f>VLOOKUP(I143,累计派单!A:O,15,0)</f>
        <v>dw3_jk_jingjun</v>
      </c>
      <c r="O143">
        <f t="shared" si="10"/>
        <v>19</v>
      </c>
      <c r="P143" t="str">
        <f t="shared" si="11"/>
        <v>30天内</v>
      </c>
      <c r="Q143" t="str">
        <f>VLOOKUP(I143,累计派单!A:O,13,0)</f>
        <v>家客铁通潍坊奎文-潍州路城区装维组</v>
      </c>
    </row>
    <row r="144" ht="13.5" customHeight="1" spans="1:17">
      <c r="A144" t="s">
        <v>1196</v>
      </c>
      <c r="B144" t="s">
        <v>1197</v>
      </c>
      <c r="C144" t="s">
        <v>1198</v>
      </c>
      <c r="D144" t="s">
        <v>1199</v>
      </c>
      <c r="E144" t="s">
        <v>1200</v>
      </c>
      <c r="F144" t="s">
        <v>49</v>
      </c>
      <c r="G144" t="s">
        <v>237</v>
      </c>
      <c r="H144" t="s">
        <v>1201</v>
      </c>
      <c r="I144" t="s">
        <v>1202</v>
      </c>
      <c r="J144" t="s">
        <v>1203</v>
      </c>
      <c r="K144" t="s">
        <v>99</v>
      </c>
      <c r="L144" t="str">
        <f t="shared" si="8"/>
        <v>潍城</v>
      </c>
      <c r="M144" t="str">
        <f t="shared" si="9"/>
        <v>0105</v>
      </c>
      <c r="N144" t="str">
        <f>VLOOKUP(I144,累计派单!A:O,15,0)</f>
        <v>dw3_jk_zhangchuanyang</v>
      </c>
      <c r="O144">
        <f t="shared" si="10"/>
        <v>31</v>
      </c>
      <c r="P144" t="str">
        <f t="shared" si="11"/>
        <v>60天内</v>
      </c>
      <c r="Q144" t="str">
        <f>VLOOKUP(I144,累计派单!A:O,13,0)</f>
        <v>家客铁通潍坊潍城-胜利街城区装维组</v>
      </c>
    </row>
    <row r="145" ht="13.5" customHeight="1" spans="1:17">
      <c r="A145" t="s">
        <v>1204</v>
      </c>
      <c r="B145" t="s">
        <v>1205</v>
      </c>
      <c r="C145" t="s">
        <v>1206</v>
      </c>
      <c r="D145" t="s">
        <v>1207</v>
      </c>
      <c r="E145" t="s">
        <v>1208</v>
      </c>
      <c r="F145" t="s">
        <v>49</v>
      </c>
      <c r="G145" t="s">
        <v>105</v>
      </c>
      <c r="H145" t="s">
        <v>1209</v>
      </c>
      <c r="I145" t="s">
        <v>1210</v>
      </c>
      <c r="J145" t="s">
        <v>1211</v>
      </c>
      <c r="K145" t="s">
        <v>99</v>
      </c>
      <c r="L145" t="str">
        <f t="shared" si="8"/>
        <v>寿光</v>
      </c>
      <c r="M145" t="str">
        <f t="shared" si="9"/>
        <v>0105</v>
      </c>
      <c r="N145" t="str">
        <f>VLOOKUP(I145,累计派单!A:O,15,0)</f>
        <v>dw3_jk_wanghaihao</v>
      </c>
      <c r="O145">
        <f t="shared" si="10"/>
        <v>55</v>
      </c>
      <c r="P145" t="str">
        <f t="shared" si="11"/>
        <v>60天内</v>
      </c>
      <c r="Q145" t="str">
        <f>VLOOKUP(I145,累计派单!A:O,13,0)</f>
        <v>家客铁通潍坊寿光-市中城区装维组</v>
      </c>
    </row>
    <row r="146" ht="13.5" customHeight="1" spans="1:17">
      <c r="A146" t="s">
        <v>1212</v>
      </c>
      <c r="B146" t="s">
        <v>1213</v>
      </c>
      <c r="C146" t="s">
        <v>1214</v>
      </c>
      <c r="D146" t="s">
        <v>1215</v>
      </c>
      <c r="E146" t="s">
        <v>1216</v>
      </c>
      <c r="F146" t="s">
        <v>49</v>
      </c>
      <c r="G146" t="s">
        <v>60</v>
      </c>
      <c r="H146" t="s">
        <v>1217</v>
      </c>
      <c r="I146" t="s">
        <v>1218</v>
      </c>
      <c r="J146" t="s">
        <v>1219</v>
      </c>
      <c r="K146" t="s">
        <v>54</v>
      </c>
      <c r="L146" t="str">
        <f t="shared" si="8"/>
        <v>奎文</v>
      </c>
      <c r="M146" t="str">
        <f t="shared" si="9"/>
        <v>0105</v>
      </c>
      <c r="N146" t="str">
        <f>VLOOKUP(I146,累计派单!A:O,15,0)</f>
        <v>dw3_jk_liwenxue</v>
      </c>
      <c r="O146">
        <f t="shared" si="10"/>
        <v>366</v>
      </c>
      <c r="P146" t="b">
        <f t="shared" si="11"/>
        <v>0</v>
      </c>
      <c r="Q146" t="str">
        <f>VLOOKUP(I146,累计派单!A:O,13,0)</f>
        <v>家客铁通潍坊奎文-金光路城区装维组</v>
      </c>
    </row>
    <row r="147" ht="13.5" customHeight="1" spans="1:17">
      <c r="A147" t="s">
        <v>1220</v>
      </c>
      <c r="B147" t="s">
        <v>1221</v>
      </c>
      <c r="C147" t="s">
        <v>1222</v>
      </c>
      <c r="D147" t="s">
        <v>1223</v>
      </c>
      <c r="E147" t="s">
        <v>1224</v>
      </c>
      <c r="F147" t="s">
        <v>49</v>
      </c>
      <c r="G147" t="s">
        <v>375</v>
      </c>
      <c r="H147" t="s">
        <v>1225</v>
      </c>
      <c r="I147" t="s">
        <v>1226</v>
      </c>
      <c r="J147" t="s">
        <v>1227</v>
      </c>
      <c r="K147" t="s">
        <v>54</v>
      </c>
      <c r="L147" t="str">
        <f t="shared" si="8"/>
        <v>昌邑</v>
      </c>
      <c r="M147" t="str">
        <f t="shared" si="9"/>
        <v>0105</v>
      </c>
      <c r="N147" t="str">
        <f>VLOOKUP(I147,累计派单!A:O,15,0)</f>
        <v>dw3_jk_jiangjunhui</v>
      </c>
      <c r="O147">
        <f t="shared" si="10"/>
        <v>366</v>
      </c>
      <c r="P147" t="b">
        <f t="shared" si="11"/>
        <v>0</v>
      </c>
      <c r="Q147" t="str">
        <f>VLOOKUP(I147,累计派单!A:O,13,0)</f>
        <v>家客铁通潍坊昌邑-围子乡镇装维组</v>
      </c>
    </row>
    <row r="148" ht="13.5" customHeight="1" spans="1:17">
      <c r="A148" t="s">
        <v>1228</v>
      </c>
      <c r="B148" t="s">
        <v>1229</v>
      </c>
      <c r="C148" t="s">
        <v>1230</v>
      </c>
      <c r="D148" t="s">
        <v>1231</v>
      </c>
      <c r="E148" t="s">
        <v>1232</v>
      </c>
      <c r="F148" t="s">
        <v>49</v>
      </c>
      <c r="G148" t="s">
        <v>105</v>
      </c>
      <c r="H148" t="s">
        <v>1233</v>
      </c>
      <c r="I148" t="s">
        <v>1234</v>
      </c>
      <c r="J148" t="s">
        <v>1235</v>
      </c>
      <c r="K148" t="s">
        <v>99</v>
      </c>
      <c r="L148" t="str">
        <f t="shared" si="8"/>
        <v>寿光</v>
      </c>
      <c r="M148" t="str">
        <f t="shared" si="9"/>
        <v>0105</v>
      </c>
      <c r="N148" t="str">
        <f>VLOOKUP(I148,累计派单!A:O,15,0)</f>
        <v>dw3_jk_suijiangong</v>
      </c>
      <c r="O148">
        <f t="shared" si="10"/>
        <v>76</v>
      </c>
      <c r="P148" t="str">
        <f t="shared" si="11"/>
        <v>90天内</v>
      </c>
      <c r="Q148" t="str">
        <f>VLOOKUP(I148,累计派单!A:O,13,0)</f>
        <v>家客铁通潍坊寿光-营里乡镇装维组</v>
      </c>
    </row>
    <row r="149" ht="13.5" customHeight="1" spans="1:17">
      <c r="A149" t="s">
        <v>1236</v>
      </c>
      <c r="B149" t="s">
        <v>1237</v>
      </c>
      <c r="C149" t="s">
        <v>1238</v>
      </c>
      <c r="D149" t="s">
        <v>1239</v>
      </c>
      <c r="E149" t="s">
        <v>1240</v>
      </c>
      <c r="F149" t="s">
        <v>49</v>
      </c>
      <c r="G149" t="s">
        <v>148</v>
      </c>
      <c r="H149" t="s">
        <v>1241</v>
      </c>
      <c r="I149" t="s">
        <v>1242</v>
      </c>
      <c r="J149" t="s">
        <v>1243</v>
      </c>
      <c r="K149" t="s">
        <v>99</v>
      </c>
      <c r="L149" t="str">
        <f t="shared" si="8"/>
        <v>寒亭</v>
      </c>
      <c r="M149" t="str">
        <f t="shared" si="9"/>
        <v>0105</v>
      </c>
      <c r="N149" t="str">
        <f>VLOOKUP(I149,累计派单!A:O,15,0)</f>
        <v>dw3_jk_zhangxi</v>
      </c>
      <c r="O149">
        <f t="shared" si="10"/>
        <v>44</v>
      </c>
      <c r="P149" t="str">
        <f t="shared" si="11"/>
        <v>60天内</v>
      </c>
      <c r="Q149" t="str">
        <f>VLOOKUP(I149,累计派单!A:O,13,0)</f>
        <v>家客铁通潍坊寒亭-城东城区装维组</v>
      </c>
    </row>
    <row r="150" ht="13.5" customHeight="1" spans="1:17">
      <c r="A150" t="s">
        <v>1244</v>
      </c>
      <c r="B150" t="s">
        <v>1245</v>
      </c>
      <c r="C150" t="s">
        <v>1246</v>
      </c>
      <c r="D150" t="s">
        <v>1247</v>
      </c>
      <c r="E150" t="s">
        <v>1248</v>
      </c>
      <c r="F150" t="s">
        <v>49</v>
      </c>
      <c r="G150" t="s">
        <v>95</v>
      </c>
      <c r="H150" t="s">
        <v>1249</v>
      </c>
      <c r="I150" t="s">
        <v>1250</v>
      </c>
      <c r="J150" t="s">
        <v>1251</v>
      </c>
      <c r="K150" t="s">
        <v>99</v>
      </c>
      <c r="L150" t="str">
        <f t="shared" si="8"/>
        <v>安丘</v>
      </c>
      <c r="M150" t="str">
        <f t="shared" si="9"/>
        <v>0105</v>
      </c>
      <c r="N150" t="str">
        <f>VLOOKUP(I150,累计派单!A:O,15,0)</f>
        <v>dw3_jk_sukaiming</v>
      </c>
      <c r="O150">
        <f t="shared" si="10"/>
        <v>8</v>
      </c>
      <c r="P150" t="str">
        <f t="shared" si="11"/>
        <v>30天内</v>
      </c>
      <c r="Q150" t="str">
        <f>VLOOKUP(I150,累计派单!A:O,13,0)</f>
        <v>家客铁通潍坊安丘-刘家尧乡镇装维组</v>
      </c>
    </row>
    <row r="151" ht="13.5" customHeight="1" spans="1:17">
      <c r="A151" t="s">
        <v>1252</v>
      </c>
      <c r="B151" t="s">
        <v>1253</v>
      </c>
      <c r="C151" t="s">
        <v>1254</v>
      </c>
      <c r="D151" t="s">
        <v>1255</v>
      </c>
      <c r="E151" t="s">
        <v>1256</v>
      </c>
      <c r="F151" t="s">
        <v>49</v>
      </c>
      <c r="G151" t="s">
        <v>375</v>
      </c>
      <c r="H151" t="s">
        <v>1257</v>
      </c>
      <c r="I151" t="s">
        <v>1258</v>
      </c>
      <c r="J151" t="s">
        <v>1259</v>
      </c>
      <c r="K151" t="s">
        <v>99</v>
      </c>
      <c r="L151" t="str">
        <f t="shared" si="8"/>
        <v>昌邑</v>
      </c>
      <c r="M151" t="str">
        <f t="shared" si="9"/>
        <v>0105</v>
      </c>
      <c r="N151" t="str">
        <f>VLOOKUP(I151,累计派单!A:O,15,0)</f>
        <v>dw3_jk_chenjianchao</v>
      </c>
      <c r="O151">
        <f t="shared" si="10"/>
        <v>370</v>
      </c>
      <c r="P151" t="b">
        <f t="shared" si="11"/>
        <v>0</v>
      </c>
      <c r="Q151" t="str">
        <f>VLOOKUP(I151,累计派单!A:O,13,0)</f>
        <v>家客铁通潍坊昌邑-城北城区装维组</v>
      </c>
    </row>
    <row r="152" ht="13.5" customHeight="1" spans="1:17">
      <c r="A152" t="s">
        <v>1260</v>
      </c>
      <c r="B152" t="s">
        <v>1261</v>
      </c>
      <c r="C152" t="s">
        <v>1262</v>
      </c>
      <c r="D152" t="s">
        <v>1263</v>
      </c>
      <c r="E152" t="s">
        <v>1264</v>
      </c>
      <c r="F152" t="s">
        <v>49</v>
      </c>
      <c r="G152" t="s">
        <v>86</v>
      </c>
      <c r="H152" t="s">
        <v>1265</v>
      </c>
      <c r="I152" t="s">
        <v>1266</v>
      </c>
      <c r="J152" t="s">
        <v>1267</v>
      </c>
      <c r="K152" t="s">
        <v>99</v>
      </c>
      <c r="L152" t="str">
        <f t="shared" si="8"/>
        <v>坊子</v>
      </c>
      <c r="M152" t="str">
        <f t="shared" si="9"/>
        <v>0105</v>
      </c>
      <c r="N152" t="str">
        <f>VLOOKUP(I152,累计派单!A:O,15,0)</f>
        <v>dw3_jk_wushanling</v>
      </c>
      <c r="O152">
        <f t="shared" si="10"/>
        <v>34</v>
      </c>
      <c r="P152" t="str">
        <f t="shared" si="11"/>
        <v>60天内</v>
      </c>
      <c r="Q152" t="str">
        <f>VLOOKUP(I152,累计派单!A:O,13,0)</f>
        <v>家客铁通潍坊坊子-王家庄乡镇装维组</v>
      </c>
    </row>
    <row r="153" ht="13.5" customHeight="1" spans="1:17">
      <c r="A153" t="s">
        <v>1268</v>
      </c>
      <c r="B153" t="s">
        <v>1269</v>
      </c>
      <c r="C153" t="s">
        <v>1270</v>
      </c>
      <c r="D153" t="s">
        <v>1271</v>
      </c>
      <c r="E153" t="s">
        <v>1272</v>
      </c>
      <c r="F153" t="s">
        <v>49</v>
      </c>
      <c r="G153" t="s">
        <v>86</v>
      </c>
      <c r="H153" t="s">
        <v>1273</v>
      </c>
      <c r="I153" t="s">
        <v>1274</v>
      </c>
      <c r="J153" t="s">
        <v>1275</v>
      </c>
      <c r="K153" t="s">
        <v>99</v>
      </c>
      <c r="L153" t="str">
        <f t="shared" si="8"/>
        <v>坊子</v>
      </c>
      <c r="M153" t="str">
        <f t="shared" si="9"/>
        <v>0105</v>
      </c>
      <c r="N153" t="str">
        <f>VLOOKUP(I153,累计派单!A:O,15,0)</f>
        <v>dw3_jk_gaomingwen</v>
      </c>
      <c r="O153">
        <f t="shared" si="10"/>
        <v>11</v>
      </c>
      <c r="P153" t="str">
        <f t="shared" si="11"/>
        <v>30天内</v>
      </c>
      <c r="Q153" t="str">
        <f>VLOOKUP(I153,累计派单!A:O,13,0)</f>
        <v>家客铁通潍坊坊子-凤凰城区装维组</v>
      </c>
    </row>
    <row r="154" ht="13.5" customHeight="1" spans="1:17">
      <c r="A154" t="s">
        <v>1276</v>
      </c>
      <c r="B154" t="s">
        <v>1277</v>
      </c>
      <c r="C154" t="s">
        <v>1278</v>
      </c>
      <c r="D154" t="s">
        <v>1279</v>
      </c>
      <c r="E154" t="s">
        <v>1280</v>
      </c>
      <c r="F154" t="s">
        <v>49</v>
      </c>
      <c r="G154" t="s">
        <v>95</v>
      </c>
      <c r="H154" t="s">
        <v>1281</v>
      </c>
      <c r="I154" t="s">
        <v>1282</v>
      </c>
      <c r="J154" t="s">
        <v>1283</v>
      </c>
      <c r="K154" t="s">
        <v>99</v>
      </c>
      <c r="L154" t="str">
        <f t="shared" si="8"/>
        <v>安丘</v>
      </c>
      <c r="M154" t="str">
        <f t="shared" si="9"/>
        <v>0105</v>
      </c>
      <c r="N154" t="str">
        <f>VLOOKUP(I154,累计派单!A:O,15,0)</f>
        <v>dw3_jk_durongliang2</v>
      </c>
      <c r="O154">
        <f t="shared" si="10"/>
        <v>44</v>
      </c>
      <c r="P154" t="str">
        <f t="shared" si="11"/>
        <v>60天内</v>
      </c>
      <c r="Q154" t="str">
        <f>VLOOKUP(I154,累计派单!A:O,13,0)</f>
        <v>家客铁通潍坊安丘-石埠子乡镇装维组</v>
      </c>
    </row>
    <row r="155" ht="13.5" customHeight="1" spans="1:17">
      <c r="A155" t="s">
        <v>1284</v>
      </c>
      <c r="B155" t="s">
        <v>1285</v>
      </c>
      <c r="C155" t="s">
        <v>1286</v>
      </c>
      <c r="D155" t="s">
        <v>1287</v>
      </c>
      <c r="E155" t="s">
        <v>1288</v>
      </c>
      <c r="F155" t="s">
        <v>49</v>
      </c>
      <c r="G155" t="s">
        <v>105</v>
      </c>
      <c r="H155" t="s">
        <v>1289</v>
      </c>
      <c r="I155" t="s">
        <v>1290</v>
      </c>
      <c r="J155" t="s">
        <v>1291</v>
      </c>
      <c r="K155" t="s">
        <v>99</v>
      </c>
      <c r="L155" t="str">
        <f t="shared" si="8"/>
        <v>寿光</v>
      </c>
      <c r="M155" t="str">
        <f t="shared" si="9"/>
        <v>0105</v>
      </c>
      <c r="N155" t="str">
        <f>VLOOKUP(I155,累计派单!A:O,15,0)</f>
        <v>dw3_jk_liuchunrui</v>
      </c>
      <c r="O155">
        <f t="shared" si="10"/>
        <v>41</v>
      </c>
      <c r="P155" t="str">
        <f t="shared" si="11"/>
        <v>60天内</v>
      </c>
      <c r="Q155" t="str">
        <f>VLOOKUP(I155,累计派单!A:O,13,0)</f>
        <v>家客铁通潍坊寿光-营里乡镇装维组</v>
      </c>
    </row>
    <row r="156" ht="14" customHeight="1" spans="1:17">
      <c r="A156" t="s">
        <v>1292</v>
      </c>
      <c r="B156" t="s">
        <v>1293</v>
      </c>
      <c r="C156" t="s">
        <v>1294</v>
      </c>
      <c r="D156" t="s">
        <v>1295</v>
      </c>
      <c r="E156" t="s">
        <v>1296</v>
      </c>
      <c r="F156" t="s">
        <v>49</v>
      </c>
      <c r="G156" t="s">
        <v>237</v>
      </c>
      <c r="H156" t="s">
        <v>1297</v>
      </c>
      <c r="I156" t="s">
        <v>1298</v>
      </c>
      <c r="J156" t="s">
        <v>1299</v>
      </c>
      <c r="K156" t="s">
        <v>54</v>
      </c>
      <c r="L156" t="str">
        <f t="shared" si="8"/>
        <v>潍城</v>
      </c>
      <c r="M156" t="str">
        <f t="shared" si="9"/>
        <v>0106</v>
      </c>
      <c r="N156" t="str">
        <f>VLOOKUP(I156,累计派单!A:O,15,0)</f>
        <v>dw3_jk_wczhanglehua</v>
      </c>
      <c r="O156">
        <f t="shared" si="10"/>
        <v>367</v>
      </c>
      <c r="P156" t="b">
        <f t="shared" si="11"/>
        <v>0</v>
      </c>
      <c r="Q156" t="str">
        <f>VLOOKUP(I156,累计派单!A:O,13,0)</f>
        <v>家客铁通潍坊潍城-东风街城区装维组</v>
      </c>
    </row>
    <row r="157" ht="14" customHeight="1" spans="1:17">
      <c r="A157" t="s">
        <v>1300</v>
      </c>
      <c r="B157" t="s">
        <v>1301</v>
      </c>
      <c r="C157" t="s">
        <v>1302</v>
      </c>
      <c r="D157" t="s">
        <v>1303</v>
      </c>
      <c r="E157" t="s">
        <v>1304</v>
      </c>
      <c r="F157" t="s">
        <v>49</v>
      </c>
      <c r="G157" t="s">
        <v>95</v>
      </c>
      <c r="H157" t="s">
        <v>1305</v>
      </c>
      <c r="I157" t="s">
        <v>1306</v>
      </c>
      <c r="J157" t="s">
        <v>1307</v>
      </c>
      <c r="K157" t="s">
        <v>54</v>
      </c>
      <c r="L157" t="str">
        <f t="shared" si="8"/>
        <v>安丘</v>
      </c>
      <c r="M157" t="str">
        <f t="shared" si="9"/>
        <v>0106</v>
      </c>
      <c r="N157" t="str">
        <f>VLOOKUP(I157,累计派单!A:O,15,0)</f>
        <v>dw3_jk_lijiatao</v>
      </c>
      <c r="O157">
        <f t="shared" si="10"/>
        <v>367</v>
      </c>
      <c r="P157" t="b">
        <f t="shared" si="11"/>
        <v>0</v>
      </c>
      <c r="Q157" t="str">
        <f>VLOOKUP(I157,累计派单!A:O,13,0)</f>
        <v>家客铁通潍坊安丘-景芝乡镇装维组</v>
      </c>
    </row>
    <row r="158" ht="13.5" customHeight="1" spans="1:17">
      <c r="A158" t="s">
        <v>1308</v>
      </c>
      <c r="B158" t="s">
        <v>1309</v>
      </c>
      <c r="C158" t="s">
        <v>1310</v>
      </c>
      <c r="D158" t="s">
        <v>1311</v>
      </c>
      <c r="E158" t="s">
        <v>1312</v>
      </c>
      <c r="F158" t="s">
        <v>49</v>
      </c>
      <c r="G158" t="s">
        <v>95</v>
      </c>
      <c r="H158" t="s">
        <v>1313</v>
      </c>
      <c r="I158" t="s">
        <v>1314</v>
      </c>
      <c r="J158" t="s">
        <v>1315</v>
      </c>
      <c r="K158" t="s">
        <v>99</v>
      </c>
      <c r="L158" t="str">
        <f t="shared" si="8"/>
        <v>安丘</v>
      </c>
      <c r="M158" t="str">
        <f t="shared" si="9"/>
        <v>0106</v>
      </c>
      <c r="N158" t="str">
        <f>VLOOKUP(I158,累计派单!A:O,15,0)</f>
        <v>dw3_jk_yangyujun</v>
      </c>
      <c r="O158">
        <f t="shared" si="10"/>
        <v>41</v>
      </c>
      <c r="P158" t="str">
        <f t="shared" si="11"/>
        <v>60天内</v>
      </c>
      <c r="Q158" t="str">
        <f>VLOOKUP(I158,累计派单!A:O,13,0)</f>
        <v>家客铁通潍坊安丘-景芝乡镇装维组</v>
      </c>
    </row>
    <row r="159" ht="14" customHeight="1" spans="1:17">
      <c r="A159" t="s">
        <v>1316</v>
      </c>
      <c r="B159" t="s">
        <v>1317</v>
      </c>
      <c r="C159" t="s">
        <v>1318</v>
      </c>
      <c r="D159" t="s">
        <v>1319</v>
      </c>
      <c r="E159" t="s">
        <v>1320</v>
      </c>
      <c r="F159" t="s">
        <v>49</v>
      </c>
      <c r="G159" t="s">
        <v>105</v>
      </c>
      <c r="H159" t="s">
        <v>1321</v>
      </c>
      <c r="I159" t="s">
        <v>1322</v>
      </c>
      <c r="J159" t="s">
        <v>1323</v>
      </c>
      <c r="K159" t="s">
        <v>54</v>
      </c>
      <c r="L159" t="str">
        <f t="shared" si="8"/>
        <v>寿光</v>
      </c>
      <c r="M159" t="str">
        <f t="shared" si="9"/>
        <v>0106</v>
      </c>
      <c r="N159" t="str">
        <f>VLOOKUP(I159,累计派单!A:O,15,0)</f>
        <v>dw3_jk_zhaokun</v>
      </c>
      <c r="O159">
        <f t="shared" si="10"/>
        <v>367</v>
      </c>
      <c r="P159" t="b">
        <f t="shared" si="11"/>
        <v>0</v>
      </c>
      <c r="Q159" t="str">
        <f>VLOOKUP(I159,累计派单!A:O,13,0)</f>
        <v>家客铁通潍坊寿光-古城乡镇装维组</v>
      </c>
    </row>
    <row r="160" ht="14" customHeight="1" spans="1:17">
      <c r="A160" t="s">
        <v>1324</v>
      </c>
      <c r="B160" t="s">
        <v>1325</v>
      </c>
      <c r="C160" t="s">
        <v>1326</v>
      </c>
      <c r="D160" t="s">
        <v>1327</v>
      </c>
      <c r="E160" t="s">
        <v>1328</v>
      </c>
      <c r="F160" t="s">
        <v>49</v>
      </c>
      <c r="G160" t="s">
        <v>237</v>
      </c>
      <c r="H160" t="s">
        <v>1329</v>
      </c>
      <c r="I160" t="s">
        <v>1330</v>
      </c>
      <c r="J160" t="s">
        <v>1331</v>
      </c>
      <c r="K160" t="s">
        <v>54</v>
      </c>
      <c r="L160" t="str">
        <f t="shared" si="8"/>
        <v>潍城</v>
      </c>
      <c r="M160" t="str">
        <f t="shared" si="9"/>
        <v>0106</v>
      </c>
      <c r="N160" t="str">
        <f>VLOOKUP(I160,累计派单!A:O,15,0)</f>
        <v>dw3_jk_wcdingdewei</v>
      </c>
      <c r="O160">
        <f t="shared" si="10"/>
        <v>28</v>
      </c>
      <c r="P160" t="str">
        <f t="shared" si="11"/>
        <v>30天内</v>
      </c>
      <c r="Q160" t="str">
        <f>VLOOKUP(I160,累计派单!A:O,13,0)</f>
        <v>家客铁通潍坊潍城-胜利街城区装维组</v>
      </c>
    </row>
    <row r="161" ht="14" customHeight="1" spans="1:17">
      <c r="A161" t="s">
        <v>1332</v>
      </c>
      <c r="B161" t="s">
        <v>1333</v>
      </c>
      <c r="C161" t="s">
        <v>1334</v>
      </c>
      <c r="D161" t="s">
        <v>1335</v>
      </c>
      <c r="E161" t="s">
        <v>1336</v>
      </c>
      <c r="F161" t="s">
        <v>49</v>
      </c>
      <c r="G161" t="s">
        <v>375</v>
      </c>
      <c r="H161" t="s">
        <v>1337</v>
      </c>
      <c r="I161" t="s">
        <v>1338</v>
      </c>
      <c r="J161" t="s">
        <v>1339</v>
      </c>
      <c r="K161" t="s">
        <v>99</v>
      </c>
      <c r="L161" t="str">
        <f t="shared" si="8"/>
        <v>昌邑</v>
      </c>
      <c r="M161" t="str">
        <f t="shared" si="9"/>
        <v>0106</v>
      </c>
      <c r="N161" t="str">
        <f>VLOOKUP(I161,累计派单!A:O,15,0)</f>
        <v>dw3_jk_lidahai</v>
      </c>
      <c r="O161">
        <f t="shared" si="10"/>
        <v>61</v>
      </c>
      <c r="P161" t="str">
        <f t="shared" si="11"/>
        <v>90天内</v>
      </c>
      <c r="Q161" t="str">
        <f>VLOOKUP(I161,累计派单!A:O,13,0)</f>
        <v>家客铁通潍坊昌邑-北孟乡镇装维组</v>
      </c>
    </row>
    <row r="162" ht="14" customHeight="1" spans="1:17">
      <c r="A162" t="s">
        <v>1340</v>
      </c>
      <c r="B162" t="s">
        <v>1341</v>
      </c>
      <c r="C162" t="s">
        <v>1342</v>
      </c>
      <c r="D162" t="s">
        <v>1343</v>
      </c>
      <c r="E162" t="s">
        <v>1344</v>
      </c>
      <c r="F162" t="s">
        <v>49</v>
      </c>
      <c r="G162" t="s">
        <v>375</v>
      </c>
      <c r="H162" t="s">
        <v>1345</v>
      </c>
      <c r="I162" t="s">
        <v>1346</v>
      </c>
      <c r="J162" t="s">
        <v>1347</v>
      </c>
      <c r="K162" t="s">
        <v>99</v>
      </c>
      <c r="L162" t="str">
        <f t="shared" si="8"/>
        <v>昌邑</v>
      </c>
      <c r="M162" t="str">
        <f t="shared" si="9"/>
        <v>0106</v>
      </c>
      <c r="N162" t="str">
        <f>VLOOKUP(I162,累计派单!A:O,15,0)</f>
        <v>dw3_jk_lidahai</v>
      </c>
      <c r="O162">
        <f t="shared" si="10"/>
        <v>371</v>
      </c>
      <c r="P162" t="b">
        <f t="shared" si="11"/>
        <v>0</v>
      </c>
      <c r="Q162" t="str">
        <f>VLOOKUP(I162,累计派单!A:O,13,0)</f>
        <v>家客铁通潍坊昌邑-北孟乡镇装维组</v>
      </c>
    </row>
    <row r="163" ht="14" customHeight="1" spans="1:17">
      <c r="A163" t="s">
        <v>1348</v>
      </c>
      <c r="B163" t="s">
        <v>1349</v>
      </c>
      <c r="C163" t="s">
        <v>1350</v>
      </c>
      <c r="D163" t="s">
        <v>1351</v>
      </c>
      <c r="E163" t="s">
        <v>1352</v>
      </c>
      <c r="F163" t="s">
        <v>49</v>
      </c>
      <c r="G163" t="s">
        <v>105</v>
      </c>
      <c r="H163" t="s">
        <v>1353</v>
      </c>
      <c r="I163" t="s">
        <v>1354</v>
      </c>
      <c r="J163" t="s">
        <v>1355</v>
      </c>
      <c r="K163" t="s">
        <v>99</v>
      </c>
      <c r="L163" t="str">
        <f t="shared" si="8"/>
        <v>寿光</v>
      </c>
      <c r="M163" t="str">
        <f t="shared" si="9"/>
        <v>0106</v>
      </c>
      <c r="N163" t="str">
        <f>VLOOKUP(I163,累计派单!A:O,15,0)</f>
        <v>dw3_jk_zhaoyiwu</v>
      </c>
      <c r="O163">
        <f t="shared" si="10"/>
        <v>8</v>
      </c>
      <c r="P163" t="str">
        <f t="shared" si="11"/>
        <v>30天内</v>
      </c>
      <c r="Q163" t="str">
        <f>VLOOKUP(I163,累计派单!A:O,13,0)</f>
        <v>家客铁通潍坊寿光-市中城区装维组</v>
      </c>
    </row>
    <row r="164" ht="14" customHeight="1" spans="1:17">
      <c r="A164" t="s">
        <v>1356</v>
      </c>
      <c r="B164" t="s">
        <v>1357</v>
      </c>
      <c r="C164" t="s">
        <v>1358</v>
      </c>
      <c r="D164" t="s">
        <v>1359</v>
      </c>
      <c r="E164" t="s">
        <v>1360</v>
      </c>
      <c r="F164" t="s">
        <v>49</v>
      </c>
      <c r="G164" t="s">
        <v>1136</v>
      </c>
      <c r="H164" t="s">
        <v>1361</v>
      </c>
      <c r="I164" t="s">
        <v>1362</v>
      </c>
      <c r="J164" t="s">
        <v>1363</v>
      </c>
      <c r="K164" t="s">
        <v>99</v>
      </c>
      <c r="L164" t="str">
        <f t="shared" si="8"/>
        <v>昌乐</v>
      </c>
      <c r="M164" t="str">
        <f t="shared" si="9"/>
        <v>0106</v>
      </c>
      <c r="N164" t="str">
        <f>VLOOKUP(I164,累计派单!A:O,15,0)</f>
        <v>dw3_jk_wangwenming</v>
      </c>
      <c r="O164">
        <f t="shared" si="10"/>
        <v>37</v>
      </c>
      <c r="P164" t="str">
        <f t="shared" si="11"/>
        <v>60天内</v>
      </c>
      <c r="Q164" t="str">
        <f>VLOOKUP(I164,累计派单!A:O,13,0)</f>
        <v>家客铁通潍坊昌乐-美联城区装维组</v>
      </c>
    </row>
    <row r="165" ht="14" customHeight="1" spans="1:17">
      <c r="A165" t="s">
        <v>1364</v>
      </c>
      <c r="B165" t="s">
        <v>1365</v>
      </c>
      <c r="C165" t="s">
        <v>1366</v>
      </c>
      <c r="D165" t="s">
        <v>1367</v>
      </c>
      <c r="E165" t="s">
        <v>1368</v>
      </c>
      <c r="F165" t="s">
        <v>49</v>
      </c>
      <c r="G165" t="s">
        <v>105</v>
      </c>
      <c r="H165" t="s">
        <v>1369</v>
      </c>
      <c r="I165" t="s">
        <v>1370</v>
      </c>
      <c r="J165" t="s">
        <v>1371</v>
      </c>
      <c r="K165" t="s">
        <v>54</v>
      </c>
      <c r="L165" t="str">
        <f t="shared" si="8"/>
        <v>寿光</v>
      </c>
      <c r="M165" t="str">
        <f t="shared" si="9"/>
        <v>0106</v>
      </c>
      <c r="N165" t="str">
        <f>VLOOKUP(I165,累计派单!A:O,15,0)</f>
        <v>dw3_jk_zhaokun</v>
      </c>
      <c r="O165">
        <f t="shared" si="10"/>
        <v>367</v>
      </c>
      <c r="P165" t="b">
        <f t="shared" si="11"/>
        <v>0</v>
      </c>
      <c r="Q165" t="str">
        <f>VLOOKUP(I165,累计派单!A:O,13,0)</f>
        <v>家客铁通潍坊寿光-古城乡镇装维组</v>
      </c>
    </row>
    <row r="166" ht="14" customHeight="1" spans="1:17">
      <c r="A166" t="s">
        <v>1372</v>
      </c>
      <c r="B166" t="s">
        <v>1373</v>
      </c>
      <c r="C166" t="s">
        <v>1374</v>
      </c>
      <c r="D166" t="s">
        <v>1375</v>
      </c>
      <c r="E166" t="s">
        <v>1376</v>
      </c>
      <c r="F166" t="s">
        <v>49</v>
      </c>
      <c r="G166" t="s">
        <v>105</v>
      </c>
      <c r="H166" t="s">
        <v>1377</v>
      </c>
      <c r="I166" t="s">
        <v>1378</v>
      </c>
      <c r="J166" t="s">
        <v>1379</v>
      </c>
      <c r="K166" t="s">
        <v>99</v>
      </c>
      <c r="L166" t="str">
        <f t="shared" si="8"/>
        <v>寿光</v>
      </c>
      <c r="M166" t="str">
        <f t="shared" si="9"/>
        <v>0106</v>
      </c>
      <c r="N166" t="str">
        <f>VLOOKUP(I166,累计派单!A:O,15,0)</f>
        <v>dw3_jk_wangjiansgtt</v>
      </c>
      <c r="O166">
        <f t="shared" si="10"/>
        <v>30</v>
      </c>
      <c r="P166" t="str">
        <f t="shared" si="11"/>
        <v>30天内</v>
      </c>
      <c r="Q166" t="str">
        <f>VLOOKUP(I166,累计派单!A:O,13,0)</f>
        <v>家客铁通潍坊寿光-侯镇乡镇装维组</v>
      </c>
    </row>
    <row r="167" ht="14" customHeight="1" spans="1:17">
      <c r="A167" t="s">
        <v>1380</v>
      </c>
      <c r="B167" t="s">
        <v>1381</v>
      </c>
      <c r="C167" t="s">
        <v>1382</v>
      </c>
      <c r="D167" t="s">
        <v>1383</v>
      </c>
      <c r="E167" t="s">
        <v>1384</v>
      </c>
      <c r="F167" t="s">
        <v>49</v>
      </c>
      <c r="G167" t="s">
        <v>60</v>
      </c>
      <c r="H167" t="s">
        <v>1385</v>
      </c>
      <c r="I167" t="s">
        <v>1386</v>
      </c>
      <c r="J167" t="s">
        <v>1387</v>
      </c>
      <c r="K167" t="s">
        <v>99</v>
      </c>
      <c r="L167" t="str">
        <f t="shared" si="8"/>
        <v>奎文</v>
      </c>
      <c r="M167" t="str">
        <f t="shared" si="9"/>
        <v>0106</v>
      </c>
      <c r="N167" t="str">
        <f>VLOOKUP(I167,累计派单!A:O,15,0)</f>
        <v>dw3_jk_wangyusheng</v>
      </c>
      <c r="O167">
        <f t="shared" si="10"/>
        <v>13</v>
      </c>
      <c r="P167" t="str">
        <f t="shared" si="11"/>
        <v>30天内</v>
      </c>
      <c r="Q167" t="str">
        <f>VLOOKUP(I167,累计派单!A:O,13,0)</f>
        <v>家客铁通潍坊奎文-鸢飞路城区装维组</v>
      </c>
    </row>
    <row r="168" ht="14" customHeight="1" spans="1:17">
      <c r="A168" t="s">
        <v>1388</v>
      </c>
      <c r="B168" t="s">
        <v>1389</v>
      </c>
      <c r="C168" t="s">
        <v>1390</v>
      </c>
      <c r="D168" t="s">
        <v>1391</v>
      </c>
      <c r="E168" t="s">
        <v>1392</v>
      </c>
      <c r="F168" t="s">
        <v>49</v>
      </c>
      <c r="G168" t="s">
        <v>105</v>
      </c>
      <c r="H168" t="s">
        <v>1393</v>
      </c>
      <c r="I168" t="s">
        <v>1394</v>
      </c>
      <c r="J168" t="s">
        <v>1395</v>
      </c>
      <c r="K168" t="s">
        <v>99</v>
      </c>
      <c r="L168" t="str">
        <f t="shared" si="8"/>
        <v>寿光</v>
      </c>
      <c r="M168" t="str">
        <f t="shared" si="9"/>
        <v>0106</v>
      </c>
      <c r="N168" t="str">
        <f>VLOOKUP(I168,累计派单!A:O,15,0)</f>
        <v>dw3_jk_wangjiansgtt</v>
      </c>
      <c r="O168">
        <f t="shared" si="10"/>
        <v>30</v>
      </c>
      <c r="P168" t="str">
        <f t="shared" si="11"/>
        <v>30天内</v>
      </c>
      <c r="Q168" t="str">
        <f>VLOOKUP(I168,累计派单!A:O,13,0)</f>
        <v>家客铁通潍坊寿光-侯镇乡镇装维组</v>
      </c>
    </row>
    <row r="169" ht="14" customHeight="1" spans="1:17">
      <c r="A169" t="s">
        <v>1396</v>
      </c>
      <c r="B169" t="s">
        <v>1397</v>
      </c>
      <c r="C169" t="s">
        <v>1398</v>
      </c>
      <c r="D169" t="s">
        <v>1399</v>
      </c>
      <c r="E169" t="s">
        <v>1400</v>
      </c>
      <c r="F169" t="s">
        <v>49</v>
      </c>
      <c r="G169" t="s">
        <v>77</v>
      </c>
      <c r="H169" t="s">
        <v>1401</v>
      </c>
      <c r="I169" t="s">
        <v>1402</v>
      </c>
      <c r="J169" t="s">
        <v>1403</v>
      </c>
      <c r="K169" t="s">
        <v>99</v>
      </c>
      <c r="L169" t="str">
        <f t="shared" si="8"/>
        <v>临朐</v>
      </c>
      <c r="M169" t="str">
        <f t="shared" si="9"/>
        <v>0106</v>
      </c>
      <c r="N169" t="str">
        <f>VLOOKUP(I169,累计派单!A:O,15,0)</f>
        <v>dw3_jk_zhangzhibin</v>
      </c>
      <c r="O169">
        <f t="shared" si="10"/>
        <v>48</v>
      </c>
      <c r="P169" t="str">
        <f t="shared" si="11"/>
        <v>60天内</v>
      </c>
      <c r="Q169" t="str">
        <f>VLOOKUP(I169,累计派单!A:O,13,0)</f>
        <v>家客铁通潍坊临朐-城关城区装维组</v>
      </c>
    </row>
    <row r="170" ht="14" customHeight="1" spans="1:17">
      <c r="A170" t="s">
        <v>1404</v>
      </c>
      <c r="B170" t="s">
        <v>1405</v>
      </c>
      <c r="C170" t="s">
        <v>1406</v>
      </c>
      <c r="D170" t="s">
        <v>1407</v>
      </c>
      <c r="E170" t="s">
        <v>1408</v>
      </c>
      <c r="F170" t="s">
        <v>49</v>
      </c>
      <c r="G170" t="s">
        <v>50</v>
      </c>
      <c r="H170" t="s">
        <v>1409</v>
      </c>
      <c r="I170" t="s">
        <v>1410</v>
      </c>
      <c r="J170" t="s">
        <v>1411</v>
      </c>
      <c r="K170" t="s">
        <v>99</v>
      </c>
      <c r="L170" t="str">
        <f t="shared" si="8"/>
        <v>青州</v>
      </c>
      <c r="M170" t="str">
        <f t="shared" si="9"/>
        <v>0106</v>
      </c>
      <c r="N170" t="str">
        <f>VLOOKUP(I170,累计派单!A:O,15,0)</f>
        <v>dw3_jk_yanghaobin</v>
      </c>
      <c r="O170">
        <f t="shared" si="10"/>
        <v>82</v>
      </c>
      <c r="P170" t="str">
        <f t="shared" si="11"/>
        <v>90天内</v>
      </c>
      <c r="Q170" t="str">
        <f>VLOOKUP(I170,累计派单!A:O,13,0)</f>
        <v>家客铁通潍坊青州-何官乡镇装维组</v>
      </c>
    </row>
    <row r="171" ht="14" customHeight="1" spans="1:17">
      <c r="A171" t="s">
        <v>1412</v>
      </c>
      <c r="B171" t="s">
        <v>1413</v>
      </c>
      <c r="C171" t="s">
        <v>1414</v>
      </c>
      <c r="D171" t="s">
        <v>1415</v>
      </c>
      <c r="E171" t="s">
        <v>1416</v>
      </c>
      <c r="F171" t="s">
        <v>49</v>
      </c>
      <c r="G171" t="s">
        <v>95</v>
      </c>
      <c r="H171" t="s">
        <v>1417</v>
      </c>
      <c r="I171" t="s">
        <v>1418</v>
      </c>
      <c r="J171" t="s">
        <v>1419</v>
      </c>
      <c r="K171" t="s">
        <v>99</v>
      </c>
      <c r="L171" t="str">
        <f t="shared" si="8"/>
        <v>安丘</v>
      </c>
      <c r="M171" t="str">
        <f t="shared" si="9"/>
        <v>0106</v>
      </c>
      <c r="N171" t="str">
        <f>VLOOKUP(I171,累计派单!A:O,15,0)</f>
        <v>dw3_jk_guanjiahao</v>
      </c>
      <c r="O171">
        <f t="shared" si="10"/>
        <v>28</v>
      </c>
      <c r="P171" t="str">
        <f t="shared" si="11"/>
        <v>30天内</v>
      </c>
      <c r="Q171" t="str">
        <f>VLOOKUP(I171,累计派单!A:O,13,0)</f>
        <v>家客铁通潍坊安丘-潍安路城区装维组</v>
      </c>
    </row>
    <row r="172" ht="14" customHeight="1" spans="1:17">
      <c r="A172" t="s">
        <v>1420</v>
      </c>
      <c r="B172" t="s">
        <v>1421</v>
      </c>
      <c r="C172" t="s">
        <v>1422</v>
      </c>
      <c r="D172" t="s">
        <v>1423</v>
      </c>
      <c r="E172" t="s">
        <v>1424</v>
      </c>
      <c r="F172" t="s">
        <v>49</v>
      </c>
      <c r="G172" t="s">
        <v>95</v>
      </c>
      <c r="H172" t="s">
        <v>1425</v>
      </c>
      <c r="I172" t="s">
        <v>1426</v>
      </c>
      <c r="J172" t="s">
        <v>1427</v>
      </c>
      <c r="K172" t="s">
        <v>99</v>
      </c>
      <c r="L172" t="str">
        <f t="shared" si="8"/>
        <v>安丘</v>
      </c>
      <c r="M172" t="str">
        <f t="shared" si="9"/>
        <v>0106</v>
      </c>
      <c r="N172" t="str">
        <f>VLOOKUP(I172,累计派单!A:O,15,0)</f>
        <v>dw3_jk_wanglongbin</v>
      </c>
      <c r="O172">
        <f t="shared" si="10"/>
        <v>73</v>
      </c>
      <c r="P172" t="str">
        <f t="shared" si="11"/>
        <v>90天内</v>
      </c>
      <c r="Q172" t="str">
        <f>VLOOKUP(I172,累计派单!A:O,13,0)</f>
        <v>家客铁通潍坊安丘-吾山乡镇装维组</v>
      </c>
    </row>
    <row r="173" ht="14" customHeight="1" spans="1:17">
      <c r="A173" t="s">
        <v>1428</v>
      </c>
      <c r="B173" t="s">
        <v>1429</v>
      </c>
      <c r="C173" t="s">
        <v>1430</v>
      </c>
      <c r="D173" t="s">
        <v>1431</v>
      </c>
      <c r="E173" t="s">
        <v>1432</v>
      </c>
      <c r="F173" t="s">
        <v>49</v>
      </c>
      <c r="G173" t="s">
        <v>95</v>
      </c>
      <c r="H173" t="s">
        <v>1433</v>
      </c>
      <c r="I173" t="s">
        <v>1434</v>
      </c>
      <c r="J173" t="s">
        <v>1435</v>
      </c>
      <c r="K173" t="s">
        <v>99</v>
      </c>
      <c r="L173" t="str">
        <f t="shared" si="8"/>
        <v>安丘</v>
      </c>
      <c r="M173" t="str">
        <f t="shared" si="9"/>
        <v>0106</v>
      </c>
      <c r="N173" t="str">
        <f>VLOOKUP(I173,累计派单!A:O,15,0)</f>
        <v>dw3_jk_wanglongbin</v>
      </c>
      <c r="O173">
        <f t="shared" si="10"/>
        <v>34</v>
      </c>
      <c r="P173" t="str">
        <f t="shared" si="11"/>
        <v>60天内</v>
      </c>
      <c r="Q173" t="str">
        <f>VLOOKUP(I173,累计派单!A:O,13,0)</f>
        <v>家客铁通潍坊安丘-吾山乡镇装维组</v>
      </c>
    </row>
    <row r="174" ht="14" customHeight="1" spans="1:17">
      <c r="A174" t="s">
        <v>1436</v>
      </c>
      <c r="B174" t="s">
        <v>1437</v>
      </c>
      <c r="C174" t="s">
        <v>1438</v>
      </c>
      <c r="D174" t="s">
        <v>1439</v>
      </c>
      <c r="E174" t="s">
        <v>1440</v>
      </c>
      <c r="F174" t="s">
        <v>49</v>
      </c>
      <c r="G174" t="s">
        <v>60</v>
      </c>
      <c r="H174" t="s">
        <v>1441</v>
      </c>
      <c r="I174" t="s">
        <v>1442</v>
      </c>
      <c r="J174" t="s">
        <v>1443</v>
      </c>
      <c r="K174" t="s">
        <v>99</v>
      </c>
      <c r="L174" t="str">
        <f t="shared" si="8"/>
        <v>奎文</v>
      </c>
      <c r="M174" t="str">
        <f t="shared" si="9"/>
        <v>0106</v>
      </c>
      <c r="N174" t="str">
        <f>VLOOKUP(I174,累计派单!A:O,15,0)</f>
        <v>dw3_jk_zhangyonghong</v>
      </c>
      <c r="O174">
        <f t="shared" si="10"/>
        <v>369</v>
      </c>
      <c r="P174" t="b">
        <f t="shared" si="11"/>
        <v>0</v>
      </c>
      <c r="Q174" t="str">
        <f>VLOOKUP(I174,累计派单!A:O,13,0)</f>
        <v>家客铁通潍坊奎文-鸢飞路城区装维组</v>
      </c>
    </row>
    <row r="175" ht="14" customHeight="1" spans="1:17">
      <c r="A175" t="s">
        <v>1444</v>
      </c>
      <c r="B175" t="s">
        <v>1445</v>
      </c>
      <c r="C175" t="s">
        <v>1446</v>
      </c>
      <c r="D175" t="s">
        <v>1447</v>
      </c>
      <c r="E175" t="s">
        <v>1448</v>
      </c>
      <c r="F175" t="s">
        <v>49</v>
      </c>
      <c r="G175" t="s">
        <v>114</v>
      </c>
      <c r="H175" t="s">
        <v>1449</v>
      </c>
      <c r="I175" t="s">
        <v>1450</v>
      </c>
      <c r="J175" t="s">
        <v>1451</v>
      </c>
      <c r="K175" t="s">
        <v>99</v>
      </c>
      <c r="L175" t="str">
        <f t="shared" si="8"/>
        <v>高密</v>
      </c>
      <c r="M175" t="str">
        <f t="shared" si="9"/>
        <v>0106</v>
      </c>
      <c r="N175" t="str">
        <f>VLOOKUP(I175,累计派单!A:O,15,0)</f>
        <v>dw3_jk_chushilei</v>
      </c>
      <c r="O175">
        <f t="shared" si="10"/>
        <v>21</v>
      </c>
      <c r="P175" t="str">
        <f t="shared" si="11"/>
        <v>30天内</v>
      </c>
      <c r="Q175" t="str">
        <f>VLOOKUP(I175,累计派单!A:O,13,0)</f>
        <v>家客铁通潍坊高密-夏庄乡镇装维组</v>
      </c>
    </row>
    <row r="176" ht="14" customHeight="1" spans="1:17">
      <c r="A176" t="s">
        <v>1452</v>
      </c>
      <c r="B176" t="s">
        <v>1453</v>
      </c>
      <c r="C176" t="s">
        <v>1454</v>
      </c>
      <c r="D176" t="s">
        <v>1455</v>
      </c>
      <c r="E176" t="s">
        <v>1456</v>
      </c>
      <c r="F176" t="s">
        <v>49</v>
      </c>
      <c r="G176" t="s">
        <v>123</v>
      </c>
      <c r="H176" t="s">
        <v>1457</v>
      </c>
      <c r="I176" t="s">
        <v>1458</v>
      </c>
      <c r="J176" t="s">
        <v>1459</v>
      </c>
      <c r="K176" t="s">
        <v>99</v>
      </c>
      <c r="L176" t="str">
        <f t="shared" si="8"/>
        <v>诸城</v>
      </c>
      <c r="M176" t="str">
        <f t="shared" si="9"/>
        <v>0106</v>
      </c>
      <c r="N176" t="str">
        <f>VLOOKUP(I176,累计派单!A:O,15,0)</f>
        <v>dw3_jk_fengjie</v>
      </c>
      <c r="O176">
        <f t="shared" si="10"/>
        <v>73</v>
      </c>
      <c r="P176" t="str">
        <f t="shared" si="11"/>
        <v>90天内</v>
      </c>
      <c r="Q176" t="str">
        <f>VLOOKUP(I176,累计派单!A:O,13,0)</f>
        <v>家客铁通潍坊诸城-兴华东路城区装维组</v>
      </c>
    </row>
    <row r="177" ht="13.5" customHeight="1" spans="1:17">
      <c r="A177" t="s">
        <v>1460</v>
      </c>
      <c r="B177" t="s">
        <v>1461</v>
      </c>
      <c r="C177" t="s">
        <v>1462</v>
      </c>
      <c r="D177" t="s">
        <v>1463</v>
      </c>
      <c r="E177" t="s">
        <v>1464</v>
      </c>
      <c r="F177" t="s">
        <v>49</v>
      </c>
      <c r="G177" t="s">
        <v>60</v>
      </c>
      <c r="H177" t="s">
        <v>1465</v>
      </c>
      <c r="I177" t="s">
        <v>1466</v>
      </c>
      <c r="J177" t="s">
        <v>1467</v>
      </c>
      <c r="K177" t="s">
        <v>99</v>
      </c>
      <c r="L177" t="str">
        <f t="shared" si="8"/>
        <v>奎文</v>
      </c>
      <c r="M177" t="str">
        <f t="shared" si="9"/>
        <v>0106</v>
      </c>
      <c r="N177" t="str">
        <f>VLOOKUP(I177,累计派单!A:O,15,0)</f>
        <v>dw3_jk_wangzilong</v>
      </c>
      <c r="O177">
        <f t="shared" si="10"/>
        <v>8</v>
      </c>
      <c r="P177" t="str">
        <f t="shared" si="11"/>
        <v>30天内</v>
      </c>
      <c r="Q177" t="str">
        <f>VLOOKUP(I177,累计派单!A:O,13,0)</f>
        <v>家客铁通潍坊奎文-金光路城区装维组</v>
      </c>
    </row>
    <row r="178" ht="14" customHeight="1" spans="1:17">
      <c r="A178" t="s">
        <v>1468</v>
      </c>
      <c r="B178" t="s">
        <v>1469</v>
      </c>
      <c r="C178" t="s">
        <v>1470</v>
      </c>
      <c r="D178" t="s">
        <v>1471</v>
      </c>
      <c r="E178" t="s">
        <v>1472</v>
      </c>
      <c r="F178" t="s">
        <v>49</v>
      </c>
      <c r="G178" t="s">
        <v>114</v>
      </c>
      <c r="H178" t="s">
        <v>1473</v>
      </c>
      <c r="I178" t="s">
        <v>1474</v>
      </c>
      <c r="J178" t="s">
        <v>1475</v>
      </c>
      <c r="K178" t="s">
        <v>99</v>
      </c>
      <c r="L178" t="str">
        <f t="shared" si="8"/>
        <v>高密</v>
      </c>
      <c r="M178" t="str">
        <f t="shared" si="9"/>
        <v>0106</v>
      </c>
      <c r="N178" t="str">
        <f>VLOOKUP(I178,累计派单!A:O,15,0)</f>
        <v>dw3_jk_zhangjianhua</v>
      </c>
      <c r="O178">
        <f t="shared" si="10"/>
        <v>370</v>
      </c>
      <c r="P178" t="b">
        <f t="shared" si="11"/>
        <v>0</v>
      </c>
      <c r="Q178" t="str">
        <f>VLOOKUP(I178,累计派单!A:O,13,0)</f>
        <v>家客铁通潍坊高密-醴泉城区装维组</v>
      </c>
    </row>
    <row r="179" ht="14" customHeight="1" spans="1:17">
      <c r="A179" t="s">
        <v>1476</v>
      </c>
      <c r="B179" t="s">
        <v>1477</v>
      </c>
      <c r="C179" t="s">
        <v>1478</v>
      </c>
      <c r="D179" t="s">
        <v>1479</v>
      </c>
      <c r="E179" t="s">
        <v>1480</v>
      </c>
      <c r="F179" t="s">
        <v>49</v>
      </c>
      <c r="G179" t="s">
        <v>105</v>
      </c>
      <c r="H179" t="s">
        <v>1481</v>
      </c>
      <c r="I179" t="s">
        <v>1482</v>
      </c>
      <c r="J179" t="s">
        <v>1483</v>
      </c>
      <c r="K179" t="s">
        <v>99</v>
      </c>
      <c r="L179" t="str">
        <f t="shared" si="8"/>
        <v>寿光</v>
      </c>
      <c r="M179" t="str">
        <f t="shared" si="9"/>
        <v>0106</v>
      </c>
      <c r="N179" t="str">
        <f>VLOOKUP(I179,累计派单!A:O,15,0)</f>
        <v>dw3_jk_liuyingjun</v>
      </c>
      <c r="O179">
        <f t="shared" si="10"/>
        <v>369</v>
      </c>
      <c r="P179" t="b">
        <f t="shared" si="11"/>
        <v>0</v>
      </c>
      <c r="Q179" t="str">
        <f>VLOOKUP(I179,累计派单!A:O,13,0)</f>
        <v>家客铁通潍坊寿光-文家乡镇装维组</v>
      </c>
    </row>
    <row r="180" ht="14" customHeight="1" spans="1:17">
      <c r="A180" t="s">
        <v>1484</v>
      </c>
      <c r="B180" t="s">
        <v>1485</v>
      </c>
      <c r="C180" t="s">
        <v>1486</v>
      </c>
      <c r="D180" t="s">
        <v>1487</v>
      </c>
      <c r="E180" t="s">
        <v>1488</v>
      </c>
      <c r="F180" t="s">
        <v>49</v>
      </c>
      <c r="G180" t="s">
        <v>123</v>
      </c>
      <c r="H180" t="s">
        <v>1489</v>
      </c>
      <c r="I180" t="s">
        <v>1490</v>
      </c>
      <c r="J180" t="s">
        <v>1491</v>
      </c>
      <c r="K180" t="s">
        <v>99</v>
      </c>
      <c r="L180" t="str">
        <f t="shared" si="8"/>
        <v>诸城</v>
      </c>
      <c r="M180" t="str">
        <f t="shared" si="9"/>
        <v>0106</v>
      </c>
      <c r="N180" t="str">
        <f>VLOOKUP(I180,累计派单!A:O,15,0)</f>
        <v>dw3_jk_zhangweihua</v>
      </c>
      <c r="O180">
        <f t="shared" si="10"/>
        <v>24</v>
      </c>
      <c r="P180" t="str">
        <f t="shared" si="11"/>
        <v>30天内</v>
      </c>
      <c r="Q180" t="str">
        <f>VLOOKUP(I180,累计派单!A:O,13,0)</f>
        <v>家客铁通潍坊诸城-兴华东路城区装维组</v>
      </c>
    </row>
    <row r="181" ht="14" customHeight="1" spans="1:17">
      <c r="A181" t="s">
        <v>1492</v>
      </c>
      <c r="B181" t="s">
        <v>1493</v>
      </c>
      <c r="C181" t="s">
        <v>1494</v>
      </c>
      <c r="D181" t="s">
        <v>1495</v>
      </c>
      <c r="E181" t="s">
        <v>1496</v>
      </c>
      <c r="F181" t="s">
        <v>49</v>
      </c>
      <c r="G181" t="s">
        <v>105</v>
      </c>
      <c r="H181" t="s">
        <v>1497</v>
      </c>
      <c r="I181" t="s">
        <v>1498</v>
      </c>
      <c r="J181" t="s">
        <v>1499</v>
      </c>
      <c r="K181" t="s">
        <v>99</v>
      </c>
      <c r="L181" t="str">
        <f t="shared" si="8"/>
        <v>寿光</v>
      </c>
      <c r="M181" t="str">
        <f t="shared" si="9"/>
        <v>0106</v>
      </c>
      <c r="N181" t="str">
        <f>VLOOKUP(I181,累计派单!A:O,15,0)</f>
        <v>dw3_jk_wangxiaoning</v>
      </c>
      <c r="O181">
        <f t="shared" si="10"/>
        <v>7</v>
      </c>
      <c r="P181" t="str">
        <f t="shared" si="11"/>
        <v>7天内</v>
      </c>
      <c r="Q181" t="str">
        <f>VLOOKUP(I181,累计派单!A:O,13,0)</f>
        <v>家客铁通潍坊寿光-西城城区装维组</v>
      </c>
    </row>
    <row r="182" ht="14" customHeight="1" spans="1:17">
      <c r="A182" t="s">
        <v>1500</v>
      </c>
      <c r="B182" t="s">
        <v>1501</v>
      </c>
      <c r="C182" t="s">
        <v>1502</v>
      </c>
      <c r="D182" t="s">
        <v>1503</v>
      </c>
      <c r="E182" t="s">
        <v>1504</v>
      </c>
      <c r="F182" t="s">
        <v>49</v>
      </c>
      <c r="G182" t="s">
        <v>105</v>
      </c>
      <c r="H182" t="s">
        <v>1505</v>
      </c>
      <c r="I182" t="s">
        <v>1506</v>
      </c>
      <c r="J182" t="s">
        <v>1507</v>
      </c>
      <c r="K182" t="s">
        <v>99</v>
      </c>
      <c r="L182" t="str">
        <f t="shared" si="8"/>
        <v>寿光</v>
      </c>
      <c r="M182" t="str">
        <f t="shared" si="9"/>
        <v>0106</v>
      </c>
      <c r="N182" t="str">
        <f>VLOOKUP(I182,累计派单!A:O,15,0)</f>
        <v>dw3_jk_liutongjun</v>
      </c>
      <c r="O182">
        <f t="shared" si="10"/>
        <v>28</v>
      </c>
      <c r="P182" t="str">
        <f t="shared" si="11"/>
        <v>30天内</v>
      </c>
      <c r="Q182" t="str">
        <f>VLOOKUP(I182,累计派单!A:O,13,0)</f>
        <v>家客铁通潍坊寿光-营里乡镇装维组</v>
      </c>
    </row>
    <row r="183" ht="14" customHeight="1" spans="1:17">
      <c r="A183" t="s">
        <v>1508</v>
      </c>
      <c r="B183" t="s">
        <v>1509</v>
      </c>
      <c r="C183" t="s">
        <v>1510</v>
      </c>
      <c r="D183" t="s">
        <v>1511</v>
      </c>
      <c r="E183" t="s">
        <v>1512</v>
      </c>
      <c r="F183" t="s">
        <v>49</v>
      </c>
      <c r="G183" t="s">
        <v>237</v>
      </c>
      <c r="H183" t="s">
        <v>1513</v>
      </c>
      <c r="I183" t="s">
        <v>1514</v>
      </c>
      <c r="J183" t="s">
        <v>1515</v>
      </c>
      <c r="K183" t="s">
        <v>99</v>
      </c>
      <c r="L183" t="str">
        <f t="shared" si="8"/>
        <v>潍城</v>
      </c>
      <c r="M183" t="str">
        <f t="shared" si="9"/>
        <v>0106</v>
      </c>
      <c r="N183" t="str">
        <f>VLOOKUP(I183,累计派单!A:O,15,0)</f>
        <v>dw3_jk_wczhangyanlong</v>
      </c>
      <c r="O183">
        <f t="shared" si="10"/>
        <v>32</v>
      </c>
      <c r="P183" t="str">
        <f t="shared" si="11"/>
        <v>60天内</v>
      </c>
      <c r="Q183" t="str">
        <f>VLOOKUP(I183,累计派单!A:O,13,0)</f>
        <v>家客铁通潍坊潍城-东风街城区装维组</v>
      </c>
    </row>
    <row r="184" ht="13.5" customHeight="1" spans="1:17">
      <c r="A184" t="s">
        <v>1516</v>
      </c>
      <c r="B184" t="s">
        <v>1517</v>
      </c>
      <c r="C184" t="s">
        <v>1518</v>
      </c>
      <c r="D184" t="s">
        <v>1519</v>
      </c>
      <c r="E184" t="s">
        <v>1520</v>
      </c>
      <c r="F184" t="s">
        <v>49</v>
      </c>
      <c r="G184" t="s">
        <v>86</v>
      </c>
      <c r="H184" t="s">
        <v>1521</v>
      </c>
      <c r="I184" t="s">
        <v>1522</v>
      </c>
      <c r="J184" t="s">
        <v>1523</v>
      </c>
      <c r="K184" t="s">
        <v>54</v>
      </c>
      <c r="L184" t="str">
        <f t="shared" si="8"/>
        <v>坊子</v>
      </c>
      <c r="M184" t="str">
        <f t="shared" si="9"/>
        <v>0107</v>
      </c>
      <c r="N184" t="str">
        <f>VLOOKUP(I184,累计派单!A:O,15,0)</f>
        <v>dw3_jk_fzzhangyan</v>
      </c>
      <c r="O184">
        <f t="shared" si="10"/>
        <v>368</v>
      </c>
      <c r="P184" t="b">
        <f t="shared" si="11"/>
        <v>0</v>
      </c>
      <c r="Q184" t="str">
        <f>VLOOKUP(I184,累计派单!A:O,13,0)</f>
        <v>家客铁通潍坊坊子-凤凰城区装维组</v>
      </c>
    </row>
    <row r="185" ht="13.5" customHeight="1" spans="1:17">
      <c r="A185" t="s">
        <v>1524</v>
      </c>
      <c r="B185" t="s">
        <v>1525</v>
      </c>
      <c r="C185" t="s">
        <v>1526</v>
      </c>
      <c r="D185" t="s">
        <v>1527</v>
      </c>
      <c r="E185" t="s">
        <v>1528</v>
      </c>
      <c r="F185" t="s">
        <v>49</v>
      </c>
      <c r="G185" t="s">
        <v>105</v>
      </c>
      <c r="H185" t="s">
        <v>1529</v>
      </c>
      <c r="I185" t="s">
        <v>1530</v>
      </c>
      <c r="J185" t="s">
        <v>1531</v>
      </c>
      <c r="K185" t="s">
        <v>54</v>
      </c>
      <c r="L185" t="str">
        <f t="shared" si="8"/>
        <v>寿光</v>
      </c>
      <c r="M185" t="str">
        <f t="shared" si="9"/>
        <v>0107</v>
      </c>
      <c r="N185" t="str">
        <f>VLOOKUP(I185,累计派单!A:O,15,0)</f>
        <v>dw3_jk_changhuaiyuan</v>
      </c>
      <c r="O185">
        <f t="shared" si="10"/>
        <v>76</v>
      </c>
      <c r="P185" t="str">
        <f t="shared" si="11"/>
        <v>90天内</v>
      </c>
      <c r="Q185" t="str">
        <f>VLOOKUP(I185,累计派单!A:O,13,0)</f>
        <v>家客铁通潍坊寿光-东城城区装维组</v>
      </c>
    </row>
    <row r="186" ht="13.5" customHeight="1" spans="1:17">
      <c r="A186" t="s">
        <v>1532</v>
      </c>
      <c r="B186" t="s">
        <v>1533</v>
      </c>
      <c r="C186" t="s">
        <v>1534</v>
      </c>
      <c r="D186" t="s">
        <v>1535</v>
      </c>
      <c r="E186" t="s">
        <v>1536</v>
      </c>
      <c r="F186" t="s">
        <v>49</v>
      </c>
      <c r="G186" t="s">
        <v>123</v>
      </c>
      <c r="H186" t="s">
        <v>1537</v>
      </c>
      <c r="I186" t="s">
        <v>1538</v>
      </c>
      <c r="J186" t="s">
        <v>1539</v>
      </c>
      <c r="K186" t="s">
        <v>54</v>
      </c>
      <c r="L186" t="str">
        <f t="shared" si="8"/>
        <v>诸城</v>
      </c>
      <c r="M186" t="str">
        <f t="shared" si="9"/>
        <v>0107</v>
      </c>
      <c r="N186" t="str">
        <f>VLOOKUP(I186,累计派单!A:O,15,0)</f>
        <v>dw3_jk_zhangweihua</v>
      </c>
      <c r="O186">
        <f t="shared" si="10"/>
        <v>41</v>
      </c>
      <c r="P186" t="str">
        <f t="shared" si="11"/>
        <v>60天内</v>
      </c>
      <c r="Q186" t="str">
        <f>VLOOKUP(I186,累计派单!A:O,13,0)</f>
        <v>家客铁通潍坊诸城-兴华东路城区装维组</v>
      </c>
    </row>
    <row r="187" ht="13.5" customHeight="1" spans="1:17">
      <c r="A187" t="s">
        <v>1540</v>
      </c>
      <c r="B187" t="s">
        <v>1541</v>
      </c>
      <c r="C187" t="s">
        <v>1542</v>
      </c>
      <c r="D187" t="s">
        <v>1543</v>
      </c>
      <c r="E187" t="s">
        <v>1544</v>
      </c>
      <c r="F187" t="s">
        <v>49</v>
      </c>
      <c r="G187" t="s">
        <v>105</v>
      </c>
      <c r="H187" t="s">
        <v>1545</v>
      </c>
      <c r="I187" t="s">
        <v>1546</v>
      </c>
      <c r="J187" t="s">
        <v>1547</v>
      </c>
      <c r="K187" t="s">
        <v>54</v>
      </c>
      <c r="L187" t="str">
        <f t="shared" si="8"/>
        <v>寿光</v>
      </c>
      <c r="M187" t="str">
        <f t="shared" si="9"/>
        <v>0107</v>
      </c>
      <c r="N187" t="str">
        <f>VLOOKUP(I187,累计派单!A:O,15,0)</f>
        <v>dw3_jk_zhaokun</v>
      </c>
      <c r="O187">
        <f t="shared" si="10"/>
        <v>26</v>
      </c>
      <c r="P187" t="str">
        <f t="shared" si="11"/>
        <v>30天内</v>
      </c>
      <c r="Q187" t="str">
        <f>VLOOKUP(I187,累计派单!A:O,13,0)</f>
        <v>家客铁通潍坊寿光-古城乡镇装维组</v>
      </c>
    </row>
    <row r="188" ht="13.5" customHeight="1" spans="1:17">
      <c r="A188" t="s">
        <v>1548</v>
      </c>
      <c r="B188" t="s">
        <v>1549</v>
      </c>
      <c r="C188" t="s">
        <v>1550</v>
      </c>
      <c r="D188" t="s">
        <v>1551</v>
      </c>
      <c r="E188" t="s">
        <v>1552</v>
      </c>
      <c r="F188" t="s">
        <v>49</v>
      </c>
      <c r="G188" t="s">
        <v>262</v>
      </c>
      <c r="H188" t="s">
        <v>1553</v>
      </c>
      <c r="I188" t="s">
        <v>1554</v>
      </c>
      <c r="J188" t="s">
        <v>1555</v>
      </c>
      <c r="K188" t="s">
        <v>54</v>
      </c>
      <c r="L188" t="str">
        <f t="shared" si="8"/>
        <v>寒亭</v>
      </c>
      <c r="M188" t="str">
        <f t="shared" si="9"/>
        <v>0107</v>
      </c>
      <c r="N188" t="str">
        <f>VLOOKUP(I188,累计派单!A:O,15,0)</f>
        <v>dw3_jk_wangwenkang1</v>
      </c>
      <c r="O188">
        <f t="shared" si="10"/>
        <v>367</v>
      </c>
      <c r="P188" t="b">
        <f t="shared" si="11"/>
        <v>0</v>
      </c>
      <c r="Q188" t="str">
        <f>VLOOKUP(I188,累计派单!A:O,13,0)</f>
        <v>家客铁通潍坊滨海-央子乡镇装维组</v>
      </c>
    </row>
    <row r="189" ht="13.5" customHeight="1" spans="1:17">
      <c r="A189" t="s">
        <v>1556</v>
      </c>
      <c r="B189" t="s">
        <v>1557</v>
      </c>
      <c r="C189" t="s">
        <v>1558</v>
      </c>
      <c r="D189" t="s">
        <v>1559</v>
      </c>
      <c r="E189" t="s">
        <v>1560</v>
      </c>
      <c r="F189" t="s">
        <v>49</v>
      </c>
      <c r="G189" t="s">
        <v>237</v>
      </c>
      <c r="H189" t="s">
        <v>1561</v>
      </c>
      <c r="I189" t="s">
        <v>1562</v>
      </c>
      <c r="J189" t="s">
        <v>1563</v>
      </c>
      <c r="K189" t="s">
        <v>54</v>
      </c>
      <c r="L189" t="str">
        <f t="shared" si="8"/>
        <v>潍城</v>
      </c>
      <c r="M189" t="str">
        <f t="shared" si="9"/>
        <v>0107</v>
      </c>
      <c r="N189" t="str">
        <f>VLOOKUP(I189,累计派单!A:O,15,0)</f>
        <v>dw3_jk_zhuyicheng</v>
      </c>
      <c r="O189">
        <f t="shared" si="10"/>
        <v>12</v>
      </c>
      <c r="P189" t="str">
        <f t="shared" si="11"/>
        <v>30天内</v>
      </c>
      <c r="Q189" t="str">
        <f>VLOOKUP(I189,累计派单!A:O,13,0)</f>
        <v>家客铁通潍坊潍城-东风街城区装维组</v>
      </c>
    </row>
    <row r="190" ht="13.5" customHeight="1" spans="1:17">
      <c r="A190" t="s">
        <v>1564</v>
      </c>
      <c r="B190" t="s">
        <v>1565</v>
      </c>
      <c r="C190" t="s">
        <v>1566</v>
      </c>
      <c r="D190" t="s">
        <v>1567</v>
      </c>
      <c r="E190" t="s">
        <v>1568</v>
      </c>
      <c r="F190" t="s">
        <v>49</v>
      </c>
      <c r="G190" t="s">
        <v>148</v>
      </c>
      <c r="H190" t="s">
        <v>1569</v>
      </c>
      <c r="I190" t="s">
        <v>1570</v>
      </c>
      <c r="J190" t="s">
        <v>1571</v>
      </c>
      <c r="K190" t="s">
        <v>54</v>
      </c>
      <c r="L190" t="str">
        <f t="shared" si="8"/>
        <v>寒亭</v>
      </c>
      <c r="M190" t="str">
        <f t="shared" si="9"/>
        <v>0107</v>
      </c>
      <c r="N190" t="str">
        <f>VLOOKUP(I190,累计派单!A:O,15,0)</f>
        <v>dw3_jk_zhangxi</v>
      </c>
      <c r="O190">
        <f t="shared" si="10"/>
        <v>367</v>
      </c>
      <c r="P190" t="b">
        <f t="shared" si="11"/>
        <v>0</v>
      </c>
      <c r="Q190" t="str">
        <f>VLOOKUP(I190,累计派单!A:O,13,0)</f>
        <v>家客铁通潍坊寒亭-城东城区装维组</v>
      </c>
    </row>
    <row r="191" ht="13.5" customHeight="1" spans="1:17">
      <c r="A191" t="s">
        <v>1572</v>
      </c>
      <c r="B191" t="s">
        <v>1573</v>
      </c>
      <c r="C191" t="s">
        <v>1574</v>
      </c>
      <c r="D191" t="s">
        <v>1575</v>
      </c>
      <c r="E191" t="s">
        <v>1576</v>
      </c>
      <c r="F191" t="s">
        <v>49</v>
      </c>
      <c r="G191" t="s">
        <v>95</v>
      </c>
      <c r="H191" t="s">
        <v>1577</v>
      </c>
      <c r="I191" t="s">
        <v>1578</v>
      </c>
      <c r="J191" t="s">
        <v>1579</v>
      </c>
      <c r="K191" t="s">
        <v>99</v>
      </c>
      <c r="L191" t="str">
        <f t="shared" si="8"/>
        <v>安丘</v>
      </c>
      <c r="M191" t="str">
        <f t="shared" si="9"/>
        <v>0107</v>
      </c>
      <c r="N191" t="str">
        <f>VLOOKUP(I191,累计派单!A:O,15,0)</f>
        <v>dw3_jk_zhengxupeng</v>
      </c>
      <c r="O191">
        <f t="shared" si="10"/>
        <v>54</v>
      </c>
      <c r="P191" t="str">
        <f t="shared" si="11"/>
        <v>60天内</v>
      </c>
      <c r="Q191" t="str">
        <f>VLOOKUP(I191,累计派单!A:O,13,0)</f>
        <v>家客铁通潍坊安丘-永安路城区装维组</v>
      </c>
    </row>
    <row r="192" ht="13.5" customHeight="1" spans="1:17">
      <c r="A192" t="s">
        <v>1580</v>
      </c>
      <c r="B192" t="s">
        <v>1581</v>
      </c>
      <c r="C192" t="s">
        <v>1582</v>
      </c>
      <c r="D192" t="s">
        <v>1583</v>
      </c>
      <c r="E192" t="s">
        <v>1584</v>
      </c>
      <c r="F192" t="s">
        <v>49</v>
      </c>
      <c r="G192" t="s">
        <v>86</v>
      </c>
      <c r="H192" t="s">
        <v>1585</v>
      </c>
      <c r="I192" t="s">
        <v>1586</v>
      </c>
      <c r="J192" t="s">
        <v>1587</v>
      </c>
      <c r="K192" t="s">
        <v>99</v>
      </c>
      <c r="L192" t="str">
        <f t="shared" si="8"/>
        <v>坊子</v>
      </c>
      <c r="M192" t="str">
        <f t="shared" si="9"/>
        <v>0107</v>
      </c>
      <c r="N192" t="str">
        <f>VLOOKUP(I192,累计派单!A:O,15,0)</f>
        <v>dw3_jk_wangjian</v>
      </c>
      <c r="O192">
        <f t="shared" si="10"/>
        <v>70</v>
      </c>
      <c r="P192" t="str">
        <f t="shared" si="11"/>
        <v>90天内</v>
      </c>
      <c r="Q192" t="str">
        <f>VLOOKUP(I192,累计派单!A:O,13,0)</f>
        <v>家客铁通潍坊坊子-坊城城区装维组</v>
      </c>
    </row>
    <row r="193" ht="13.5" customHeight="1" spans="1:17">
      <c r="A193" t="s">
        <v>1588</v>
      </c>
      <c r="B193" t="s">
        <v>1589</v>
      </c>
      <c r="C193" t="s">
        <v>1590</v>
      </c>
      <c r="D193" t="s">
        <v>1591</v>
      </c>
      <c r="E193" t="s">
        <v>1592</v>
      </c>
      <c r="F193" t="s">
        <v>49</v>
      </c>
      <c r="G193" t="s">
        <v>77</v>
      </c>
      <c r="H193" t="s">
        <v>1593</v>
      </c>
      <c r="I193" t="s">
        <v>1594</v>
      </c>
      <c r="J193" t="s">
        <v>1595</v>
      </c>
      <c r="K193" t="s">
        <v>54</v>
      </c>
      <c r="L193" t="str">
        <f t="shared" ref="L193:L256" si="12">IF(OR(LEFT(G193,2)="高新"),"奎文",IF(LEFT(G193,2)="峡山","坊子",IF(LEFT(G193,2)="滨海","寒亭",LEFT(G193,2))))</f>
        <v>临朐</v>
      </c>
      <c r="M193" t="str">
        <f t="shared" si="9"/>
        <v>0107</v>
      </c>
      <c r="N193" t="str">
        <f>VLOOKUP(I193,累计派单!A:O,15,0)</f>
        <v>dw3_jk_huanyu</v>
      </c>
      <c r="O193">
        <f t="shared" si="10"/>
        <v>367</v>
      </c>
      <c r="P193" t="b">
        <f t="shared" si="11"/>
        <v>0</v>
      </c>
      <c r="Q193" t="str">
        <f>VLOOKUP(I193,累计派单!A:O,13,0)</f>
        <v>家客铁通潍坊临朐-东城城区装维组</v>
      </c>
    </row>
    <row r="194" ht="13.5" customHeight="1" spans="1:17">
      <c r="A194" t="s">
        <v>1596</v>
      </c>
      <c r="B194" t="s">
        <v>1597</v>
      </c>
      <c r="C194" t="s">
        <v>1598</v>
      </c>
      <c r="D194" t="s">
        <v>1599</v>
      </c>
      <c r="E194" t="s">
        <v>1600</v>
      </c>
      <c r="F194" t="s">
        <v>49</v>
      </c>
      <c r="G194" t="s">
        <v>148</v>
      </c>
      <c r="H194" t="s">
        <v>1601</v>
      </c>
      <c r="I194" t="s">
        <v>1602</v>
      </c>
      <c r="J194" t="s">
        <v>1603</v>
      </c>
      <c r="K194" t="s">
        <v>99</v>
      </c>
      <c r="L194" t="str">
        <f t="shared" si="12"/>
        <v>寒亭</v>
      </c>
      <c r="M194" t="str">
        <f t="shared" ref="M194:M257" si="13">TEXT(B194,"mmdd")</f>
        <v>0107</v>
      </c>
      <c r="N194" t="str">
        <f>VLOOKUP(I194,累计派单!A:O,15,0)</f>
        <v>dw3_jk_wangweiwei</v>
      </c>
      <c r="O194">
        <f t="shared" ref="O194:O257" si="14">IF(LEN(J194)&lt;2,0,DATEDIF(DATE(IF(MID(J194,9,2)="23",2023,2024),MID(J194,11,2),MID(J194,13,2)),B194,"d"))</f>
        <v>61</v>
      </c>
      <c r="P194" t="str">
        <f t="shared" ref="P194:P257" si="15">IF(O194=0,"无",IF(O194&lt;8,"7天内",IF(O194&lt;31,"30天内",IF(O194&lt;61,"60天内",IF(O194&lt;91,"90天内")))))</f>
        <v>90天内</v>
      </c>
      <c r="Q194" t="str">
        <f>VLOOKUP(I194,累计派单!A:O,13,0)</f>
        <v>家客铁通潍坊寒亭-固高乡镇装维组</v>
      </c>
    </row>
    <row r="195" ht="13.5" customHeight="1" spans="1:17">
      <c r="A195" t="s">
        <v>1604</v>
      </c>
      <c r="B195" t="s">
        <v>1605</v>
      </c>
      <c r="C195" t="s">
        <v>1606</v>
      </c>
      <c r="D195" t="s">
        <v>1607</v>
      </c>
      <c r="E195" t="s">
        <v>1608</v>
      </c>
      <c r="F195" t="s">
        <v>49</v>
      </c>
      <c r="G195" t="s">
        <v>86</v>
      </c>
      <c r="H195" t="s">
        <v>1609</v>
      </c>
      <c r="I195" t="s">
        <v>1610</v>
      </c>
      <c r="J195" t="s">
        <v>1611</v>
      </c>
      <c r="K195" t="s">
        <v>54</v>
      </c>
      <c r="L195" t="str">
        <f t="shared" si="12"/>
        <v>坊子</v>
      </c>
      <c r="M195" t="str">
        <f t="shared" si="13"/>
        <v>0107</v>
      </c>
      <c r="N195" t="str">
        <f>VLOOKUP(I195,累计派单!A:O,15,0)</f>
        <v>dw3_jk_wangchunning</v>
      </c>
      <c r="O195">
        <f t="shared" si="14"/>
        <v>367</v>
      </c>
      <c r="P195" t="b">
        <f t="shared" si="15"/>
        <v>0</v>
      </c>
      <c r="Q195" t="str">
        <f>VLOOKUP(I195,累计派单!A:O,13,0)</f>
        <v>家客铁通潍坊坊子-凤凰城区装维组</v>
      </c>
    </row>
    <row r="196" ht="13.5" customHeight="1" spans="1:17">
      <c r="A196" t="s">
        <v>1612</v>
      </c>
      <c r="B196" t="s">
        <v>1613</v>
      </c>
      <c r="C196" t="s">
        <v>1614</v>
      </c>
      <c r="D196" t="s">
        <v>1615</v>
      </c>
      <c r="E196" t="s">
        <v>1616</v>
      </c>
      <c r="F196" t="s">
        <v>49</v>
      </c>
      <c r="G196" t="s">
        <v>77</v>
      </c>
      <c r="H196" t="s">
        <v>1617</v>
      </c>
      <c r="I196" t="s">
        <v>1618</v>
      </c>
      <c r="J196" t="s">
        <v>1619</v>
      </c>
      <c r="K196" t="s">
        <v>54</v>
      </c>
      <c r="L196" t="str">
        <f t="shared" si="12"/>
        <v>临朐</v>
      </c>
      <c r="M196" t="str">
        <f t="shared" si="13"/>
        <v>0107</v>
      </c>
      <c r="N196" t="str">
        <f>VLOOKUP(I196,累计派单!A:O,15,0)</f>
        <v>dw3_jk_lqzhaokun</v>
      </c>
      <c r="O196">
        <f t="shared" si="14"/>
        <v>367</v>
      </c>
      <c r="P196" t="b">
        <f t="shared" si="15"/>
        <v>0</v>
      </c>
      <c r="Q196" t="str">
        <f>VLOOKUP(I196,累计派单!A:O,13,0)</f>
        <v>家客铁通潍坊临朐-辛寨乡镇装维组</v>
      </c>
    </row>
    <row r="197" ht="13.5" customHeight="1" spans="1:17">
      <c r="A197" t="s">
        <v>1620</v>
      </c>
      <c r="B197" t="s">
        <v>1621</v>
      </c>
      <c r="C197" t="s">
        <v>1622</v>
      </c>
      <c r="D197" t="s">
        <v>1623</v>
      </c>
      <c r="E197" t="s">
        <v>1624</v>
      </c>
      <c r="F197" t="s">
        <v>49</v>
      </c>
      <c r="G197" t="s">
        <v>105</v>
      </c>
      <c r="H197" t="s">
        <v>1625</v>
      </c>
      <c r="I197" t="s">
        <v>1626</v>
      </c>
      <c r="J197" t="s">
        <v>1627</v>
      </c>
      <c r="K197" t="s">
        <v>99</v>
      </c>
      <c r="L197" t="str">
        <f t="shared" si="12"/>
        <v>寿光</v>
      </c>
      <c r="M197" t="str">
        <f t="shared" si="13"/>
        <v>0107</v>
      </c>
      <c r="N197" t="str">
        <f>VLOOKUP(I197,累计派单!A:O,15,0)</f>
        <v>dw3_jk_lichuidong</v>
      </c>
      <c r="O197">
        <f t="shared" si="14"/>
        <v>78</v>
      </c>
      <c r="P197" t="str">
        <f t="shared" si="15"/>
        <v>90天内</v>
      </c>
      <c r="Q197" t="str">
        <f>VLOOKUP(I197,累计派单!A:O,13,0)</f>
        <v>家客铁通潍坊寿光-纪台乡镇装维组</v>
      </c>
    </row>
    <row r="198" ht="13.5" customHeight="1" spans="1:17">
      <c r="A198" t="s">
        <v>1628</v>
      </c>
      <c r="B198" t="s">
        <v>1629</v>
      </c>
      <c r="C198" t="s">
        <v>1630</v>
      </c>
      <c r="D198" t="s">
        <v>1631</v>
      </c>
      <c r="E198" t="s">
        <v>1632</v>
      </c>
      <c r="F198" t="s">
        <v>49</v>
      </c>
      <c r="G198" t="s">
        <v>95</v>
      </c>
      <c r="H198" t="s">
        <v>1633</v>
      </c>
      <c r="I198" t="s">
        <v>1634</v>
      </c>
      <c r="J198" t="s">
        <v>1635</v>
      </c>
      <c r="K198" t="s">
        <v>99</v>
      </c>
      <c r="L198" t="str">
        <f t="shared" si="12"/>
        <v>安丘</v>
      </c>
      <c r="M198" t="str">
        <f t="shared" si="13"/>
        <v>0107</v>
      </c>
      <c r="N198" t="str">
        <f>VLOOKUP(I198,累计派单!A:O,15,0)</f>
        <v>dw3_jk_wangguolong</v>
      </c>
      <c r="O198">
        <f t="shared" si="14"/>
        <v>30</v>
      </c>
      <c r="P198" t="str">
        <f t="shared" si="15"/>
        <v>30天内</v>
      </c>
      <c r="Q198" t="str">
        <f>VLOOKUP(I198,累计派单!A:O,13,0)</f>
        <v>家客铁通潍坊安丘-永安路城区装维组</v>
      </c>
    </row>
    <row r="199" ht="13.5" customHeight="1" spans="1:17">
      <c r="A199" t="s">
        <v>1636</v>
      </c>
      <c r="B199" t="s">
        <v>1637</v>
      </c>
      <c r="C199" t="s">
        <v>1638</v>
      </c>
      <c r="D199" t="s">
        <v>1639</v>
      </c>
      <c r="E199" t="s">
        <v>1640</v>
      </c>
      <c r="F199" t="s">
        <v>49</v>
      </c>
      <c r="G199" t="s">
        <v>148</v>
      </c>
      <c r="H199" t="s">
        <v>1641</v>
      </c>
      <c r="I199" t="s">
        <v>1642</v>
      </c>
      <c r="J199" t="s">
        <v>1643</v>
      </c>
      <c r="K199" t="s">
        <v>99</v>
      </c>
      <c r="L199" t="str">
        <f t="shared" si="12"/>
        <v>寒亭</v>
      </c>
      <c r="M199" t="str">
        <f t="shared" si="13"/>
        <v>0107</v>
      </c>
      <c r="N199" t="str">
        <f>VLOOKUP(I199,累计派单!A:O,15,0)</f>
        <v>dw3_jk_wangxinchang</v>
      </c>
      <c r="O199">
        <f t="shared" si="14"/>
        <v>31</v>
      </c>
      <c r="P199" t="str">
        <f t="shared" si="15"/>
        <v>60天内</v>
      </c>
      <c r="Q199" t="str">
        <f>VLOOKUP(I199,累计派单!A:O,13,0)</f>
        <v>家客铁通潍坊寒亭-开元乡镇装维组</v>
      </c>
    </row>
    <row r="200" ht="13.5" customHeight="1" spans="1:17">
      <c r="A200" t="s">
        <v>1644</v>
      </c>
      <c r="B200" t="s">
        <v>1645</v>
      </c>
      <c r="C200" t="s">
        <v>1646</v>
      </c>
      <c r="D200" t="s">
        <v>1647</v>
      </c>
      <c r="E200" t="s">
        <v>1648</v>
      </c>
      <c r="F200" t="s">
        <v>49</v>
      </c>
      <c r="G200" t="s">
        <v>375</v>
      </c>
      <c r="H200" t="s">
        <v>1649</v>
      </c>
      <c r="I200" t="s">
        <v>1650</v>
      </c>
      <c r="J200" t="s">
        <v>1651</v>
      </c>
      <c r="K200" t="s">
        <v>99</v>
      </c>
      <c r="L200" t="str">
        <f t="shared" si="12"/>
        <v>昌邑</v>
      </c>
      <c r="M200" t="str">
        <f t="shared" si="13"/>
        <v>0107</v>
      </c>
      <c r="N200" t="str">
        <f>VLOOKUP(I200,累计派单!A:O,15,0)</f>
        <v>dw3_jk_liuguobing</v>
      </c>
      <c r="O200">
        <f t="shared" si="14"/>
        <v>69</v>
      </c>
      <c r="P200" t="str">
        <f t="shared" si="15"/>
        <v>90天内</v>
      </c>
      <c r="Q200" t="str">
        <f>VLOOKUP(I200,累计派单!A:O,13,0)</f>
        <v>家客铁通潍坊昌邑-城北城区装维组</v>
      </c>
    </row>
    <row r="201" ht="13.5" customHeight="1" spans="1:17">
      <c r="A201" t="s">
        <v>1652</v>
      </c>
      <c r="B201" t="s">
        <v>1653</v>
      </c>
      <c r="C201" t="s">
        <v>1654</v>
      </c>
      <c r="D201" t="s">
        <v>1655</v>
      </c>
      <c r="E201" t="s">
        <v>1656</v>
      </c>
      <c r="F201" t="s">
        <v>49</v>
      </c>
      <c r="G201" t="s">
        <v>237</v>
      </c>
      <c r="H201" t="s">
        <v>1657</v>
      </c>
      <c r="I201" t="s">
        <v>1658</v>
      </c>
      <c r="J201" t="s">
        <v>1659</v>
      </c>
      <c r="K201" t="s">
        <v>99</v>
      </c>
      <c r="L201" t="str">
        <f t="shared" si="12"/>
        <v>潍城</v>
      </c>
      <c r="M201" t="str">
        <f t="shared" si="13"/>
        <v>0107</v>
      </c>
      <c r="N201" t="str">
        <f>VLOOKUP(I201,累计派单!A:O,15,0)</f>
        <v>dw3_jk_wcduwenyong</v>
      </c>
      <c r="O201">
        <f t="shared" si="14"/>
        <v>47</v>
      </c>
      <c r="P201" t="str">
        <f t="shared" si="15"/>
        <v>60天内</v>
      </c>
      <c r="Q201" t="str">
        <f>VLOOKUP(I201,累计派单!A:O,13,0)</f>
        <v>家客铁通潍坊潍城-豪德城区装维组</v>
      </c>
    </row>
    <row r="202" ht="13.5" customHeight="1" spans="1:17">
      <c r="A202" t="s">
        <v>1660</v>
      </c>
      <c r="B202" t="s">
        <v>1661</v>
      </c>
      <c r="C202" t="s">
        <v>1662</v>
      </c>
      <c r="D202" t="s">
        <v>1663</v>
      </c>
      <c r="E202" t="s">
        <v>1664</v>
      </c>
      <c r="F202" t="s">
        <v>49</v>
      </c>
      <c r="G202" t="s">
        <v>375</v>
      </c>
      <c r="H202" t="s">
        <v>1665</v>
      </c>
      <c r="I202" t="s">
        <v>1666</v>
      </c>
      <c r="J202" t="s">
        <v>1667</v>
      </c>
      <c r="K202" t="s">
        <v>99</v>
      </c>
      <c r="L202" t="str">
        <f t="shared" si="12"/>
        <v>昌邑</v>
      </c>
      <c r="M202" t="str">
        <f t="shared" si="13"/>
        <v>0107</v>
      </c>
      <c r="N202" t="str">
        <f>VLOOKUP(I202,累计派单!A:O,15,0)</f>
        <v>dw3_jk_dengyihao</v>
      </c>
      <c r="O202">
        <f t="shared" si="14"/>
        <v>60</v>
      </c>
      <c r="P202" t="str">
        <f t="shared" si="15"/>
        <v>60天内</v>
      </c>
      <c r="Q202" t="str">
        <f>VLOOKUP(I202,累计派单!A:O,13,0)</f>
        <v>家客铁通潍坊昌邑-城西城区装维组</v>
      </c>
    </row>
    <row r="203" ht="13.5" customHeight="1" spans="1:17">
      <c r="A203" t="s">
        <v>1668</v>
      </c>
      <c r="B203" t="s">
        <v>1669</v>
      </c>
      <c r="C203" t="s">
        <v>1670</v>
      </c>
      <c r="D203" t="s">
        <v>1671</v>
      </c>
      <c r="E203" t="s">
        <v>1672</v>
      </c>
      <c r="F203" t="s">
        <v>49</v>
      </c>
      <c r="G203" t="s">
        <v>123</v>
      </c>
      <c r="H203" t="s">
        <v>1673</v>
      </c>
      <c r="I203" t="s">
        <v>1674</v>
      </c>
      <c r="J203" t="s">
        <v>1675</v>
      </c>
      <c r="K203" t="s">
        <v>99</v>
      </c>
      <c r="L203" t="str">
        <f t="shared" si="12"/>
        <v>诸城</v>
      </c>
      <c r="M203" t="str">
        <f t="shared" si="13"/>
        <v>0107</v>
      </c>
      <c r="N203" t="str">
        <f>VLOOKUP(I203,累计派单!A:O,15,0)</f>
        <v>dw3_jk_liwei</v>
      </c>
      <c r="O203">
        <f t="shared" si="14"/>
        <v>19</v>
      </c>
      <c r="P203" t="str">
        <f t="shared" si="15"/>
        <v>30天内</v>
      </c>
      <c r="Q203" t="str">
        <f>VLOOKUP(I203,累计派单!A:O,13,0)</f>
        <v>家客铁通潍坊诸城-兴华西路城区装维组</v>
      </c>
    </row>
    <row r="204" ht="13.5" customHeight="1" spans="1:17">
      <c r="A204" t="s">
        <v>1676</v>
      </c>
      <c r="B204" t="s">
        <v>1677</v>
      </c>
      <c r="C204" t="s">
        <v>1678</v>
      </c>
      <c r="D204" t="s">
        <v>1679</v>
      </c>
      <c r="E204" t="s">
        <v>1680</v>
      </c>
      <c r="F204" t="s">
        <v>49</v>
      </c>
      <c r="G204" t="s">
        <v>123</v>
      </c>
      <c r="H204" t="s">
        <v>1681</v>
      </c>
      <c r="I204" t="s">
        <v>1682</v>
      </c>
      <c r="J204" t="s">
        <v>1683</v>
      </c>
      <c r="K204" t="s">
        <v>99</v>
      </c>
      <c r="L204" t="str">
        <f t="shared" si="12"/>
        <v>诸城</v>
      </c>
      <c r="M204" t="str">
        <f t="shared" si="13"/>
        <v>0107</v>
      </c>
      <c r="N204" t="str">
        <f>VLOOKUP(I204,累计派单!A:O,15,0)</f>
        <v>dw3_jk_liwenlongzc</v>
      </c>
      <c r="O204">
        <f t="shared" si="14"/>
        <v>367</v>
      </c>
      <c r="P204" t="b">
        <f t="shared" si="15"/>
        <v>0</v>
      </c>
      <c r="Q204" t="str">
        <f>VLOOKUP(I204,累计派单!A:O,13,0)</f>
        <v>家客铁通潍坊诸城-兴华东路城区装维组</v>
      </c>
    </row>
    <row r="205" ht="13.5" customHeight="1" spans="1:17">
      <c r="A205" t="s">
        <v>1684</v>
      </c>
      <c r="B205" t="s">
        <v>1685</v>
      </c>
      <c r="C205" t="s">
        <v>1686</v>
      </c>
      <c r="D205" t="s">
        <v>1687</v>
      </c>
      <c r="E205" t="s">
        <v>1688</v>
      </c>
      <c r="F205" t="s">
        <v>49</v>
      </c>
      <c r="G205" t="s">
        <v>237</v>
      </c>
      <c r="H205" t="s">
        <v>1689</v>
      </c>
      <c r="I205" t="s">
        <v>1690</v>
      </c>
      <c r="J205" t="s">
        <v>1691</v>
      </c>
      <c r="K205" t="s">
        <v>99</v>
      </c>
      <c r="L205" t="str">
        <f t="shared" si="12"/>
        <v>潍城</v>
      </c>
      <c r="M205" t="str">
        <f t="shared" si="13"/>
        <v>0107</v>
      </c>
      <c r="N205" t="str">
        <f>VLOOKUP(I205,累计派单!A:O,15,0)</f>
        <v>dw3_jk_wcduwenyong</v>
      </c>
      <c r="O205">
        <f t="shared" si="14"/>
        <v>371</v>
      </c>
      <c r="P205" t="b">
        <f t="shared" si="15"/>
        <v>0</v>
      </c>
      <c r="Q205" t="str">
        <f>VLOOKUP(I205,累计派单!A:O,13,0)</f>
        <v>家客铁通潍坊潍城-豪德城区装维组</v>
      </c>
    </row>
    <row r="206" ht="13.5" customHeight="1" spans="1:17">
      <c r="A206" t="s">
        <v>1692</v>
      </c>
      <c r="B206" t="s">
        <v>1693</v>
      </c>
      <c r="C206" t="s">
        <v>1694</v>
      </c>
      <c r="D206" t="s">
        <v>1695</v>
      </c>
      <c r="E206" t="s">
        <v>1696</v>
      </c>
      <c r="F206" t="s">
        <v>49</v>
      </c>
      <c r="G206" t="s">
        <v>123</v>
      </c>
      <c r="H206" t="s">
        <v>1697</v>
      </c>
      <c r="I206" t="s">
        <v>1698</v>
      </c>
      <c r="J206" t="s">
        <v>1699</v>
      </c>
      <c r="K206" t="s">
        <v>99</v>
      </c>
      <c r="L206" t="str">
        <f t="shared" si="12"/>
        <v>诸城</v>
      </c>
      <c r="M206" t="str">
        <f t="shared" si="13"/>
        <v>0107</v>
      </c>
      <c r="N206" t="str">
        <f>VLOOKUP(I206,累计派单!A:O,15,0)</f>
        <v>dw3_jk_wangyaohua</v>
      </c>
      <c r="O206">
        <f t="shared" si="14"/>
        <v>62</v>
      </c>
      <c r="P206" t="str">
        <f t="shared" si="15"/>
        <v>90天内</v>
      </c>
      <c r="Q206" t="str">
        <f>VLOOKUP(I206,累计派单!A:O,13,0)</f>
        <v>家客铁通潍坊诸城-兴华西路城区装维组</v>
      </c>
    </row>
    <row r="207" ht="13.5" customHeight="1" spans="1:17">
      <c r="A207" t="s">
        <v>1700</v>
      </c>
      <c r="B207" t="s">
        <v>1701</v>
      </c>
      <c r="C207" t="s">
        <v>1702</v>
      </c>
      <c r="D207" t="s">
        <v>1703</v>
      </c>
      <c r="E207" t="s">
        <v>1704</v>
      </c>
      <c r="F207" t="s">
        <v>49</v>
      </c>
      <c r="G207" t="s">
        <v>60</v>
      </c>
      <c r="H207" t="s">
        <v>1705</v>
      </c>
      <c r="I207" t="s">
        <v>1706</v>
      </c>
      <c r="J207" t="s">
        <v>1707</v>
      </c>
      <c r="K207" t="s">
        <v>54</v>
      </c>
      <c r="L207" t="str">
        <f t="shared" si="12"/>
        <v>奎文</v>
      </c>
      <c r="M207" t="str">
        <f t="shared" si="13"/>
        <v>0107</v>
      </c>
      <c r="N207" t="str">
        <f>VLOOKUP(I207,累计派单!A:O,15,0)</f>
        <v>dw3_jk_zhuwenjie</v>
      </c>
      <c r="O207">
        <f t="shared" si="14"/>
        <v>366</v>
      </c>
      <c r="P207" t="b">
        <f t="shared" si="15"/>
        <v>0</v>
      </c>
      <c r="Q207" t="str">
        <f>VLOOKUP(I207,累计派单!A:O,13,0)</f>
        <v>家客铁通潍坊奎文-潍州路城区装维组</v>
      </c>
    </row>
    <row r="208" ht="13.5" customHeight="1" spans="1:17">
      <c r="A208" t="s">
        <v>1708</v>
      </c>
      <c r="B208" t="s">
        <v>1709</v>
      </c>
      <c r="C208" t="s">
        <v>1710</v>
      </c>
      <c r="D208" t="s">
        <v>1711</v>
      </c>
      <c r="E208" t="s">
        <v>1712</v>
      </c>
      <c r="F208" t="s">
        <v>49</v>
      </c>
      <c r="G208" t="s">
        <v>105</v>
      </c>
      <c r="H208" t="s">
        <v>1713</v>
      </c>
      <c r="I208" t="s">
        <v>1714</v>
      </c>
      <c r="J208" t="s">
        <v>1715</v>
      </c>
      <c r="K208" t="s">
        <v>99</v>
      </c>
      <c r="L208" t="str">
        <f t="shared" si="12"/>
        <v>寿光</v>
      </c>
      <c r="M208" t="str">
        <f t="shared" si="13"/>
        <v>0107</v>
      </c>
      <c r="N208" t="str">
        <f>VLOOKUP(I208,累计派单!A:O,15,0)</f>
        <v>dw3_jk_lilei</v>
      </c>
      <c r="O208">
        <f t="shared" si="14"/>
        <v>371</v>
      </c>
      <c r="P208" t="b">
        <f t="shared" si="15"/>
        <v>0</v>
      </c>
      <c r="Q208" t="str">
        <f>VLOOKUP(I208,累计派单!A:O,13,0)</f>
        <v>家客铁通潍坊寿光-东城城区装维组</v>
      </c>
    </row>
    <row r="209" ht="13.5" customHeight="1" spans="1:17">
      <c r="A209" t="s">
        <v>1716</v>
      </c>
      <c r="B209" t="s">
        <v>1717</v>
      </c>
      <c r="C209" t="s">
        <v>1718</v>
      </c>
      <c r="D209" t="s">
        <v>1719</v>
      </c>
      <c r="E209" t="s">
        <v>1720</v>
      </c>
      <c r="F209" t="s">
        <v>49</v>
      </c>
      <c r="G209" t="s">
        <v>375</v>
      </c>
      <c r="H209" t="s">
        <v>1721</v>
      </c>
      <c r="I209" t="s">
        <v>1722</v>
      </c>
      <c r="J209" t="s">
        <v>1723</v>
      </c>
      <c r="K209" t="s">
        <v>99</v>
      </c>
      <c r="L209" t="str">
        <f t="shared" si="12"/>
        <v>昌邑</v>
      </c>
      <c r="M209" t="str">
        <f t="shared" si="13"/>
        <v>0107</v>
      </c>
      <c r="N209" t="str">
        <f>VLOOKUP(I209,累计派单!A:O,15,0)</f>
        <v>dw3_jk_wangsongliang</v>
      </c>
      <c r="O209">
        <f t="shared" si="14"/>
        <v>10</v>
      </c>
      <c r="P209" t="str">
        <f t="shared" si="15"/>
        <v>30天内</v>
      </c>
      <c r="Q209" t="str">
        <f>VLOOKUP(I209,累计派单!A:O,13,0)</f>
        <v>家客铁通潍坊昌邑-城北城区装维组</v>
      </c>
    </row>
    <row r="210" ht="13.5" customHeight="1" spans="1:17">
      <c r="A210" t="s">
        <v>1724</v>
      </c>
      <c r="B210" t="s">
        <v>1725</v>
      </c>
      <c r="C210" t="s">
        <v>1726</v>
      </c>
      <c r="D210" t="s">
        <v>1727</v>
      </c>
      <c r="E210" t="s">
        <v>1728</v>
      </c>
      <c r="F210" t="s">
        <v>49</v>
      </c>
      <c r="G210" t="s">
        <v>95</v>
      </c>
      <c r="H210" t="s">
        <v>1729</v>
      </c>
      <c r="I210" t="s">
        <v>1730</v>
      </c>
      <c r="J210" t="s">
        <v>1731</v>
      </c>
      <c r="K210" t="s">
        <v>99</v>
      </c>
      <c r="L210" t="str">
        <f t="shared" si="12"/>
        <v>安丘</v>
      </c>
      <c r="M210" t="str">
        <f t="shared" si="13"/>
        <v>0107</v>
      </c>
      <c r="N210" t="str">
        <f>VLOOKUP(I210,累计派单!A:O,15,0)</f>
        <v>dw3_jk_wangzhenhua</v>
      </c>
      <c r="O210">
        <f t="shared" si="14"/>
        <v>85</v>
      </c>
      <c r="P210" t="str">
        <f t="shared" si="15"/>
        <v>90天内</v>
      </c>
      <c r="Q210" t="str">
        <f>VLOOKUP(I210,累计派单!A:O,13,0)</f>
        <v>家客铁通潍坊安丘-凌河乡镇装维组</v>
      </c>
    </row>
    <row r="211" ht="13.5" customHeight="1" spans="1:17">
      <c r="A211" t="s">
        <v>1732</v>
      </c>
      <c r="B211" t="s">
        <v>1733</v>
      </c>
      <c r="C211" t="s">
        <v>1734</v>
      </c>
      <c r="D211" t="s">
        <v>1735</v>
      </c>
      <c r="E211" t="s">
        <v>1736</v>
      </c>
      <c r="F211" t="s">
        <v>49</v>
      </c>
      <c r="G211" t="s">
        <v>95</v>
      </c>
      <c r="H211" t="s">
        <v>1737</v>
      </c>
      <c r="I211" t="s">
        <v>1738</v>
      </c>
      <c r="J211" t="s">
        <v>1739</v>
      </c>
      <c r="K211" t="s">
        <v>99</v>
      </c>
      <c r="L211" t="str">
        <f t="shared" si="12"/>
        <v>安丘</v>
      </c>
      <c r="M211" t="str">
        <f t="shared" si="13"/>
        <v>0107</v>
      </c>
      <c r="N211" t="str">
        <f>VLOOKUP(I211,累计派单!A:O,15,0)</f>
        <v>dw3_jk_daijiaoyunaq</v>
      </c>
      <c r="O211">
        <f t="shared" si="14"/>
        <v>60</v>
      </c>
      <c r="P211" t="str">
        <f t="shared" si="15"/>
        <v>60天内</v>
      </c>
      <c r="Q211" t="str">
        <f>VLOOKUP(I211,累计派单!A:O,13,0)</f>
        <v>家客铁通潍坊安丘-景芝乡镇装维组</v>
      </c>
    </row>
    <row r="212" ht="13.5" customHeight="1" spans="1:17">
      <c r="A212" t="s">
        <v>1740</v>
      </c>
      <c r="B212" t="s">
        <v>1741</v>
      </c>
      <c r="C212" t="s">
        <v>1742</v>
      </c>
      <c r="D212" t="s">
        <v>1743</v>
      </c>
      <c r="E212" t="s">
        <v>1744</v>
      </c>
      <c r="F212" t="s">
        <v>49</v>
      </c>
      <c r="G212" t="s">
        <v>60</v>
      </c>
      <c r="H212" t="s">
        <v>1745</v>
      </c>
      <c r="I212" t="s">
        <v>1746</v>
      </c>
      <c r="J212" t="s">
        <v>1747</v>
      </c>
      <c r="K212" t="s">
        <v>99</v>
      </c>
      <c r="L212" t="str">
        <f t="shared" si="12"/>
        <v>奎文</v>
      </c>
      <c r="M212" t="str">
        <f t="shared" si="13"/>
        <v>0107</v>
      </c>
      <c r="N212" t="str">
        <f>VLOOKUP(I212,累计派单!A:O,15,0)</f>
        <v>dw3_jk_xuyongqiang</v>
      </c>
      <c r="O212">
        <f t="shared" si="14"/>
        <v>81</v>
      </c>
      <c r="P212" t="str">
        <f t="shared" si="15"/>
        <v>90天内</v>
      </c>
      <c r="Q212" t="str">
        <f>VLOOKUP(I212,累计派单!A:O,13,0)</f>
        <v>家客铁通潍坊奎文-金光路城区装维组</v>
      </c>
    </row>
    <row r="213" ht="13.5" customHeight="1" spans="1:17">
      <c r="A213" t="s">
        <v>1748</v>
      </c>
      <c r="B213" t="s">
        <v>1749</v>
      </c>
      <c r="C213" t="s">
        <v>1750</v>
      </c>
      <c r="D213" t="s">
        <v>1751</v>
      </c>
      <c r="E213" t="s">
        <v>1752</v>
      </c>
      <c r="F213" t="s">
        <v>49</v>
      </c>
      <c r="G213" t="s">
        <v>60</v>
      </c>
      <c r="H213" t="s">
        <v>1753</v>
      </c>
      <c r="I213" t="s">
        <v>1754</v>
      </c>
      <c r="J213" t="s">
        <v>1755</v>
      </c>
      <c r="K213" t="s">
        <v>99</v>
      </c>
      <c r="L213" t="str">
        <f t="shared" si="12"/>
        <v>奎文</v>
      </c>
      <c r="M213" t="str">
        <f t="shared" si="13"/>
        <v>0107</v>
      </c>
      <c r="N213" t="str">
        <f>VLOOKUP(I213,累计派单!A:O,15,0)</f>
        <v>dw3_jk_xuyongqiang</v>
      </c>
      <c r="O213">
        <f t="shared" si="14"/>
        <v>366</v>
      </c>
      <c r="P213" t="b">
        <f t="shared" si="15"/>
        <v>0</v>
      </c>
      <c r="Q213" t="str">
        <f>VLOOKUP(I213,累计派单!A:O,13,0)</f>
        <v>家客铁通潍坊奎文-金光路城区装维组</v>
      </c>
    </row>
    <row r="214" ht="13.5" customHeight="1" spans="1:17">
      <c r="A214" t="s">
        <v>1756</v>
      </c>
      <c r="B214" t="s">
        <v>1757</v>
      </c>
      <c r="C214" t="s">
        <v>1758</v>
      </c>
      <c r="D214" t="s">
        <v>1759</v>
      </c>
      <c r="E214" t="s">
        <v>1760</v>
      </c>
      <c r="F214" t="s">
        <v>49</v>
      </c>
      <c r="G214" t="s">
        <v>50</v>
      </c>
      <c r="H214" t="s">
        <v>1761</v>
      </c>
      <c r="I214" t="s">
        <v>1762</v>
      </c>
      <c r="J214" t="s">
        <v>1763</v>
      </c>
      <c r="K214" t="s">
        <v>99</v>
      </c>
      <c r="L214" t="str">
        <f t="shared" si="12"/>
        <v>青州</v>
      </c>
      <c r="M214" t="str">
        <f t="shared" si="13"/>
        <v>0107</v>
      </c>
      <c r="N214" t="str">
        <f>VLOOKUP(I214,累计派单!A:O,15,0)</f>
        <v>dw3_jk_guojinkai</v>
      </c>
      <c r="O214">
        <f t="shared" si="14"/>
        <v>50</v>
      </c>
      <c r="P214" t="str">
        <f t="shared" si="15"/>
        <v>60天内</v>
      </c>
      <c r="Q214" t="str">
        <f>VLOOKUP(I214,累计派单!A:O,13,0)</f>
        <v>家客铁通潍坊青州-益都乡镇装维组</v>
      </c>
    </row>
    <row r="215" ht="13.5" customHeight="1" spans="1:17">
      <c r="A215" t="s">
        <v>1764</v>
      </c>
      <c r="B215" t="s">
        <v>1765</v>
      </c>
      <c r="C215" t="s">
        <v>1766</v>
      </c>
      <c r="D215" t="s">
        <v>1767</v>
      </c>
      <c r="E215" t="s">
        <v>1768</v>
      </c>
      <c r="F215" t="s">
        <v>49</v>
      </c>
      <c r="G215" t="s">
        <v>95</v>
      </c>
      <c r="H215" t="s">
        <v>1769</v>
      </c>
      <c r="I215" t="s">
        <v>1770</v>
      </c>
      <c r="J215" t="s">
        <v>1771</v>
      </c>
      <c r="K215" t="s">
        <v>99</v>
      </c>
      <c r="L215" t="str">
        <f t="shared" si="12"/>
        <v>安丘</v>
      </c>
      <c r="M215" t="str">
        <f t="shared" si="13"/>
        <v>0107</v>
      </c>
      <c r="N215" t="str">
        <f>VLOOKUP(I215,累计派单!A:O,15,0)</f>
        <v>dw3_jk_yvshubo</v>
      </c>
      <c r="O215">
        <f t="shared" si="14"/>
        <v>369</v>
      </c>
      <c r="P215" t="b">
        <f t="shared" si="15"/>
        <v>0</v>
      </c>
      <c r="Q215" t="str">
        <f>VLOOKUP(I215,累计派单!A:O,13,0)</f>
        <v>家客铁通潍坊安丘-刘家尧乡镇装维组</v>
      </c>
    </row>
    <row r="216" ht="13.5" customHeight="1" spans="1:17">
      <c r="A216" t="s">
        <v>1772</v>
      </c>
      <c r="B216" t="s">
        <v>1773</v>
      </c>
      <c r="C216" t="s">
        <v>1774</v>
      </c>
      <c r="D216" t="s">
        <v>1775</v>
      </c>
      <c r="E216" t="s">
        <v>1776</v>
      </c>
      <c r="F216" t="s">
        <v>49</v>
      </c>
      <c r="G216" t="s">
        <v>60</v>
      </c>
      <c r="H216" t="s">
        <v>1777</v>
      </c>
      <c r="I216" t="s">
        <v>1778</v>
      </c>
      <c r="J216" t="s">
        <v>1779</v>
      </c>
      <c r="K216" t="s">
        <v>99</v>
      </c>
      <c r="L216" t="str">
        <f t="shared" si="12"/>
        <v>奎文</v>
      </c>
      <c r="M216" t="str">
        <f t="shared" si="13"/>
        <v>0107</v>
      </c>
      <c r="N216" t="str">
        <f>VLOOKUP(I216,累计派单!A:O,15,0)</f>
        <v>dw3_jk_zhuwenjie</v>
      </c>
      <c r="O216">
        <f t="shared" si="14"/>
        <v>63</v>
      </c>
      <c r="P216" t="str">
        <f t="shared" si="15"/>
        <v>90天内</v>
      </c>
      <c r="Q216" t="str">
        <f>VLOOKUP(I216,累计派单!A:O,13,0)</f>
        <v>家客铁通潍坊奎文-潍州路城区装维组</v>
      </c>
    </row>
    <row r="217" ht="13.5" customHeight="1" spans="1:17">
      <c r="A217" t="s">
        <v>1780</v>
      </c>
      <c r="B217" t="s">
        <v>1781</v>
      </c>
      <c r="C217" t="s">
        <v>1782</v>
      </c>
      <c r="D217" t="s">
        <v>1783</v>
      </c>
      <c r="E217" t="s">
        <v>1784</v>
      </c>
      <c r="F217" t="s">
        <v>49</v>
      </c>
      <c r="G217" t="s">
        <v>95</v>
      </c>
      <c r="H217" t="s">
        <v>1785</v>
      </c>
      <c r="I217" t="s">
        <v>1786</v>
      </c>
      <c r="J217" t="s">
        <v>1787</v>
      </c>
      <c r="K217" t="s">
        <v>99</v>
      </c>
      <c r="L217" t="str">
        <f t="shared" si="12"/>
        <v>安丘</v>
      </c>
      <c r="M217" t="str">
        <f t="shared" si="13"/>
        <v>0107</v>
      </c>
      <c r="N217" t="str">
        <f>VLOOKUP(I217,累计派单!A:O,15,0)</f>
        <v>dw3_jk_yangxiaolong</v>
      </c>
      <c r="O217">
        <f t="shared" si="14"/>
        <v>38</v>
      </c>
      <c r="P217" t="str">
        <f t="shared" si="15"/>
        <v>60天内</v>
      </c>
      <c r="Q217" t="str">
        <f>VLOOKUP(I217,累计派单!A:O,13,0)</f>
        <v>家客铁通潍坊安丘-永安路城区装维组</v>
      </c>
    </row>
    <row r="218" ht="13.5" customHeight="1" spans="1:17">
      <c r="A218" t="s">
        <v>1788</v>
      </c>
      <c r="B218" t="s">
        <v>1789</v>
      </c>
      <c r="C218" t="s">
        <v>1790</v>
      </c>
      <c r="D218" t="s">
        <v>1791</v>
      </c>
      <c r="E218" t="s">
        <v>1792</v>
      </c>
      <c r="F218" t="s">
        <v>49</v>
      </c>
      <c r="G218" t="s">
        <v>50</v>
      </c>
      <c r="H218" t="s">
        <v>1793</v>
      </c>
      <c r="I218" t="s">
        <v>1794</v>
      </c>
      <c r="J218" t="s">
        <v>1795</v>
      </c>
      <c r="K218" t="s">
        <v>54</v>
      </c>
      <c r="L218" t="str">
        <f t="shared" si="12"/>
        <v>青州</v>
      </c>
      <c r="M218" t="str">
        <f t="shared" si="13"/>
        <v>0108</v>
      </c>
      <c r="N218" t="str">
        <f>VLOOKUP(I218,累计派单!A:O,15,0)</f>
        <v>dw3_jk_xietianhaoqz</v>
      </c>
      <c r="O218">
        <f t="shared" si="14"/>
        <v>27</v>
      </c>
      <c r="P218" t="str">
        <f t="shared" si="15"/>
        <v>30天内</v>
      </c>
      <c r="Q218" t="str">
        <f>VLOOKUP(I218,累计派单!A:O,13,0)</f>
        <v>家客铁通潍坊青州-黄楼乡镇装维组</v>
      </c>
    </row>
    <row r="219" ht="13.5" customHeight="1" spans="1:17">
      <c r="A219" t="s">
        <v>1796</v>
      </c>
      <c r="B219" t="s">
        <v>1797</v>
      </c>
      <c r="C219" t="s">
        <v>1798</v>
      </c>
      <c r="D219" t="s">
        <v>1799</v>
      </c>
      <c r="E219" t="s">
        <v>1800</v>
      </c>
      <c r="F219" t="s">
        <v>49</v>
      </c>
      <c r="G219" t="s">
        <v>105</v>
      </c>
      <c r="H219" t="s">
        <v>1801</v>
      </c>
      <c r="I219" t="s">
        <v>1802</v>
      </c>
      <c r="J219" t="s">
        <v>1803</v>
      </c>
      <c r="K219" t="s">
        <v>54</v>
      </c>
      <c r="L219" t="str">
        <f t="shared" si="12"/>
        <v>寿光</v>
      </c>
      <c r="M219" t="str">
        <f t="shared" si="13"/>
        <v>0108</v>
      </c>
      <c r="N219" t="str">
        <f>VLOOKUP(I219,累计派单!A:O,15,0)</f>
        <v>dw3_jk_suijiangong</v>
      </c>
      <c r="O219">
        <f t="shared" si="14"/>
        <v>85</v>
      </c>
      <c r="P219" t="str">
        <f t="shared" si="15"/>
        <v>90天内</v>
      </c>
      <c r="Q219" t="str">
        <f>VLOOKUP(I219,累计派单!A:O,13,0)</f>
        <v>家客铁通潍坊寿光-营里乡镇装维组</v>
      </c>
    </row>
    <row r="220" ht="13.5" customHeight="1" spans="1:17">
      <c r="A220" t="s">
        <v>1804</v>
      </c>
      <c r="B220" t="s">
        <v>1805</v>
      </c>
      <c r="C220" t="s">
        <v>1806</v>
      </c>
      <c r="D220" t="s">
        <v>1807</v>
      </c>
      <c r="E220" t="s">
        <v>1808</v>
      </c>
      <c r="F220" t="s">
        <v>49</v>
      </c>
      <c r="G220" t="s">
        <v>114</v>
      </c>
      <c r="H220" t="s">
        <v>1809</v>
      </c>
      <c r="I220" t="s">
        <v>1810</v>
      </c>
      <c r="J220" t="s">
        <v>1811</v>
      </c>
      <c r="K220" t="s">
        <v>54</v>
      </c>
      <c r="L220" t="str">
        <f t="shared" si="12"/>
        <v>高密</v>
      </c>
      <c r="M220" t="str">
        <f t="shared" si="13"/>
        <v>0108</v>
      </c>
      <c r="N220" t="str">
        <f>VLOOKUP(I220,累计派单!A:O,15,0)</f>
        <v>dw3_jk_zhangjinlei</v>
      </c>
      <c r="O220">
        <f t="shared" si="14"/>
        <v>57</v>
      </c>
      <c r="P220" t="str">
        <f t="shared" si="15"/>
        <v>60天内</v>
      </c>
      <c r="Q220" t="str">
        <f>VLOOKUP(I220,累计派单!A:O,13,0)</f>
        <v>家客铁通潍坊高密-朝阳城区装维组</v>
      </c>
    </row>
    <row r="221" ht="13.5" customHeight="1" spans="1:17">
      <c r="A221" t="s">
        <v>1812</v>
      </c>
      <c r="B221" t="s">
        <v>1813</v>
      </c>
      <c r="C221" t="s">
        <v>1814</v>
      </c>
      <c r="D221" t="s">
        <v>1815</v>
      </c>
      <c r="E221" t="s">
        <v>1816</v>
      </c>
      <c r="F221" t="s">
        <v>49</v>
      </c>
      <c r="G221" t="s">
        <v>237</v>
      </c>
      <c r="H221" t="s">
        <v>1817</v>
      </c>
      <c r="I221" t="s">
        <v>1818</v>
      </c>
      <c r="J221" t="s">
        <v>1819</v>
      </c>
      <c r="K221" t="s">
        <v>54</v>
      </c>
      <c r="L221" t="str">
        <f t="shared" si="12"/>
        <v>潍城</v>
      </c>
      <c r="M221" t="str">
        <f t="shared" si="13"/>
        <v>0108</v>
      </c>
      <c r="N221" t="str">
        <f>VLOOKUP(I221,累计派单!A:O,15,0)</f>
        <v>dw3_jk_xiaotianchuangwc</v>
      </c>
      <c r="O221">
        <f t="shared" si="14"/>
        <v>367</v>
      </c>
      <c r="P221" t="b">
        <f t="shared" si="15"/>
        <v>0</v>
      </c>
      <c r="Q221" t="str">
        <f>VLOOKUP(I221,累计派单!A:O,13,0)</f>
        <v>家客铁通潍坊潍城-和平路城区装维组</v>
      </c>
    </row>
    <row r="222" ht="13.5" customHeight="1" spans="1:17">
      <c r="A222" t="s">
        <v>1820</v>
      </c>
      <c r="B222" t="s">
        <v>1821</v>
      </c>
      <c r="C222" t="s">
        <v>1822</v>
      </c>
      <c r="D222" t="s">
        <v>1823</v>
      </c>
      <c r="E222" t="s">
        <v>1824</v>
      </c>
      <c r="F222" t="s">
        <v>49</v>
      </c>
      <c r="G222" t="s">
        <v>237</v>
      </c>
      <c r="H222" t="s">
        <v>1825</v>
      </c>
      <c r="I222" t="s">
        <v>1826</v>
      </c>
      <c r="J222" t="s">
        <v>1827</v>
      </c>
      <c r="K222" t="s">
        <v>54</v>
      </c>
      <c r="L222" t="str">
        <f t="shared" si="12"/>
        <v>潍城</v>
      </c>
      <c r="M222" t="str">
        <f t="shared" si="13"/>
        <v>0108</v>
      </c>
      <c r="N222" t="str">
        <f>VLOOKUP(I222,累计派单!A:O,15,0)</f>
        <v>dw3_jk_wczhangguangshun</v>
      </c>
      <c r="O222">
        <f t="shared" si="14"/>
        <v>54</v>
      </c>
      <c r="P222" t="str">
        <f t="shared" si="15"/>
        <v>60天内</v>
      </c>
      <c r="Q222" t="str">
        <f>VLOOKUP(I222,累计派单!A:O,13,0)</f>
        <v>家客铁通潍坊潍城-和平路城区装维组</v>
      </c>
    </row>
    <row r="223" ht="13.5" customHeight="1" spans="1:17">
      <c r="A223" t="s">
        <v>1828</v>
      </c>
      <c r="B223" t="s">
        <v>1829</v>
      </c>
      <c r="C223" t="s">
        <v>1830</v>
      </c>
      <c r="D223" t="s">
        <v>1831</v>
      </c>
      <c r="E223" t="s">
        <v>1832</v>
      </c>
      <c r="F223" t="s">
        <v>49</v>
      </c>
      <c r="G223" t="s">
        <v>237</v>
      </c>
      <c r="H223" t="s">
        <v>1833</v>
      </c>
      <c r="I223" t="s">
        <v>1834</v>
      </c>
      <c r="J223" t="s">
        <v>1835</v>
      </c>
      <c r="K223" t="s">
        <v>54</v>
      </c>
      <c r="L223" t="str">
        <f t="shared" si="12"/>
        <v>潍城</v>
      </c>
      <c r="M223" t="str">
        <f t="shared" si="13"/>
        <v>0108</v>
      </c>
      <c r="N223" t="str">
        <f>VLOOKUP(I223,累计派单!A:O,15,0)</f>
        <v>dw3_jk_wcduwenyong</v>
      </c>
      <c r="O223">
        <f t="shared" si="14"/>
        <v>372</v>
      </c>
      <c r="P223" t="b">
        <f t="shared" si="15"/>
        <v>0</v>
      </c>
      <c r="Q223" t="str">
        <f>VLOOKUP(I223,累计派单!A:O,13,0)</f>
        <v>家客铁通潍坊潍城-豪德城区装维组</v>
      </c>
    </row>
    <row r="224" ht="13.5" customHeight="1" spans="1:17">
      <c r="A224" t="s">
        <v>1836</v>
      </c>
      <c r="B224" t="s">
        <v>1837</v>
      </c>
      <c r="C224" t="s">
        <v>1838</v>
      </c>
      <c r="D224" t="s">
        <v>1839</v>
      </c>
      <c r="E224" t="s">
        <v>1840</v>
      </c>
      <c r="F224" t="s">
        <v>49</v>
      </c>
      <c r="G224" t="s">
        <v>123</v>
      </c>
      <c r="H224" t="s">
        <v>1841</v>
      </c>
      <c r="I224" t="s">
        <v>1842</v>
      </c>
      <c r="J224" t="s">
        <v>1843</v>
      </c>
      <c r="K224" t="s">
        <v>54</v>
      </c>
      <c r="L224" t="str">
        <f t="shared" si="12"/>
        <v>诸城</v>
      </c>
      <c r="M224" t="str">
        <f t="shared" si="13"/>
        <v>0108</v>
      </c>
      <c r="N224" t="str">
        <f>VLOOKUP(I224,累计派单!A:O,15,0)</f>
        <v>dw3_jk_liuyong</v>
      </c>
      <c r="O224">
        <f t="shared" si="14"/>
        <v>371</v>
      </c>
      <c r="P224" t="b">
        <f t="shared" si="15"/>
        <v>0</v>
      </c>
      <c r="Q224" t="str">
        <f>VLOOKUP(I224,累计派单!A:O,13,0)</f>
        <v>家客铁通潍坊诸城-兴华东路城区装维组</v>
      </c>
    </row>
    <row r="225" ht="13.5" customHeight="1" spans="1:17">
      <c r="A225" t="s">
        <v>1844</v>
      </c>
      <c r="B225" t="s">
        <v>1845</v>
      </c>
      <c r="C225" t="s">
        <v>1846</v>
      </c>
      <c r="D225" t="s">
        <v>1847</v>
      </c>
      <c r="E225" t="s">
        <v>1848</v>
      </c>
      <c r="F225" t="s">
        <v>49</v>
      </c>
      <c r="G225" t="s">
        <v>50</v>
      </c>
      <c r="H225" t="s">
        <v>1849</v>
      </c>
      <c r="I225" t="s">
        <v>1850</v>
      </c>
      <c r="J225" t="s">
        <v>1851</v>
      </c>
      <c r="K225" t="s">
        <v>54</v>
      </c>
      <c r="L225" t="str">
        <f t="shared" si="12"/>
        <v>青州</v>
      </c>
      <c r="M225" t="str">
        <f t="shared" si="13"/>
        <v>0108</v>
      </c>
      <c r="N225" t="str">
        <f>VLOOKUP(I225,累计派单!A:O,15,0)</f>
        <v>dw3_jk_sunyulei</v>
      </c>
      <c r="O225">
        <f t="shared" si="14"/>
        <v>73</v>
      </c>
      <c r="P225" t="str">
        <f t="shared" si="15"/>
        <v>90天内</v>
      </c>
      <c r="Q225" t="str">
        <f>VLOOKUP(I225,累计派单!A:O,13,0)</f>
        <v>家客铁通潍坊青州-邵庄乡镇装维组</v>
      </c>
    </row>
    <row r="226" ht="13.5" customHeight="1" spans="1:17">
      <c r="A226" t="s">
        <v>1852</v>
      </c>
      <c r="B226" t="s">
        <v>1853</v>
      </c>
      <c r="C226" t="s">
        <v>1854</v>
      </c>
      <c r="D226" t="s">
        <v>1855</v>
      </c>
      <c r="E226" t="s">
        <v>1856</v>
      </c>
      <c r="F226" t="s">
        <v>49</v>
      </c>
      <c r="G226" t="s">
        <v>60</v>
      </c>
      <c r="H226" t="s">
        <v>1857</v>
      </c>
      <c r="I226" t="s">
        <v>1858</v>
      </c>
      <c r="J226" t="s">
        <v>1859</v>
      </c>
      <c r="K226" t="s">
        <v>54</v>
      </c>
      <c r="L226" t="str">
        <f t="shared" si="12"/>
        <v>奎文</v>
      </c>
      <c r="M226" t="str">
        <f t="shared" si="13"/>
        <v>0108</v>
      </c>
      <c r="N226" t="str">
        <f>VLOOKUP(I226,累计派单!A:O,15,0)</f>
        <v>dw3_jk_wangzilong</v>
      </c>
      <c r="O226">
        <f t="shared" si="14"/>
        <v>367</v>
      </c>
      <c r="P226" t="b">
        <f t="shared" si="15"/>
        <v>0</v>
      </c>
      <c r="Q226" t="str">
        <f>VLOOKUP(I226,累计派单!A:O,13,0)</f>
        <v>家客铁通潍坊奎文-金光路城区装维组</v>
      </c>
    </row>
    <row r="227" ht="13.5" customHeight="1" spans="1:17">
      <c r="A227" t="s">
        <v>1860</v>
      </c>
      <c r="B227" t="s">
        <v>1861</v>
      </c>
      <c r="C227" t="s">
        <v>1862</v>
      </c>
      <c r="D227" t="s">
        <v>1863</v>
      </c>
      <c r="E227" t="s">
        <v>1864</v>
      </c>
      <c r="F227" t="s">
        <v>49</v>
      </c>
      <c r="G227" t="s">
        <v>50</v>
      </c>
      <c r="H227" t="s">
        <v>1865</v>
      </c>
      <c r="I227" t="s">
        <v>1866</v>
      </c>
      <c r="J227" t="s">
        <v>1867</v>
      </c>
      <c r="K227" t="s">
        <v>99</v>
      </c>
      <c r="L227" t="str">
        <f t="shared" si="12"/>
        <v>青州</v>
      </c>
      <c r="M227" t="str">
        <f t="shared" si="13"/>
        <v>0108</v>
      </c>
      <c r="N227" t="str">
        <f>VLOOKUP(I227,累计派单!A:O,15,0)</f>
        <v>dw3_jk_lipengqz</v>
      </c>
      <c r="O227">
        <f t="shared" si="14"/>
        <v>38</v>
      </c>
      <c r="P227" t="str">
        <f t="shared" si="15"/>
        <v>60天内</v>
      </c>
      <c r="Q227" t="str">
        <f>VLOOKUP(I227,累计派单!A:O,13,0)</f>
        <v>家客铁通潍坊青州-黄楼乡镇装维组</v>
      </c>
    </row>
    <row r="228" ht="13.5" customHeight="1" spans="1:17">
      <c r="A228" t="s">
        <v>1868</v>
      </c>
      <c r="B228" t="s">
        <v>1869</v>
      </c>
      <c r="C228" t="s">
        <v>1870</v>
      </c>
      <c r="D228" t="s">
        <v>1871</v>
      </c>
      <c r="E228" t="s">
        <v>1872</v>
      </c>
      <c r="F228" t="s">
        <v>49</v>
      </c>
      <c r="G228" t="s">
        <v>105</v>
      </c>
      <c r="H228" t="s">
        <v>1873</v>
      </c>
      <c r="I228" t="s">
        <v>1874</v>
      </c>
      <c r="J228" t="s">
        <v>1875</v>
      </c>
      <c r="K228" t="s">
        <v>99</v>
      </c>
      <c r="L228" t="str">
        <f t="shared" si="12"/>
        <v>寿光</v>
      </c>
      <c r="M228" t="str">
        <f t="shared" si="13"/>
        <v>0108</v>
      </c>
      <c r="N228" t="str">
        <f>VLOOKUP(I228,累计派单!A:O,15,0)</f>
        <v>dw3_jk_liuchunrui</v>
      </c>
      <c r="O228">
        <f t="shared" si="14"/>
        <v>38</v>
      </c>
      <c r="P228" t="str">
        <f t="shared" si="15"/>
        <v>60天内</v>
      </c>
      <c r="Q228" t="str">
        <f>VLOOKUP(I228,累计派单!A:O,13,0)</f>
        <v>家客铁通潍坊寿光-营里乡镇装维组</v>
      </c>
    </row>
    <row r="229" ht="13.5" customHeight="1" spans="1:17">
      <c r="A229" t="s">
        <v>1876</v>
      </c>
      <c r="B229" t="s">
        <v>1877</v>
      </c>
      <c r="C229" t="s">
        <v>1878</v>
      </c>
      <c r="D229" t="s">
        <v>1879</v>
      </c>
      <c r="E229" t="s">
        <v>1880</v>
      </c>
      <c r="F229" t="s">
        <v>49</v>
      </c>
      <c r="G229" t="s">
        <v>60</v>
      </c>
      <c r="H229" t="s">
        <v>1881</v>
      </c>
      <c r="I229" t="s">
        <v>1882</v>
      </c>
      <c r="J229" t="s">
        <v>1883</v>
      </c>
      <c r="K229" t="s">
        <v>99</v>
      </c>
      <c r="L229" t="str">
        <f t="shared" si="12"/>
        <v>奎文</v>
      </c>
      <c r="M229" t="str">
        <f t="shared" si="13"/>
        <v>0108</v>
      </c>
      <c r="N229" t="str">
        <f>VLOOKUP(I229,累计派单!A:O,15,0)</f>
        <v>dw3_jk_qiaohuibin</v>
      </c>
      <c r="O229">
        <f t="shared" si="14"/>
        <v>43</v>
      </c>
      <c r="P229" t="str">
        <f t="shared" si="15"/>
        <v>60天内</v>
      </c>
      <c r="Q229" t="str">
        <f>VLOOKUP(I229,累计派单!A:O,13,0)</f>
        <v>家客铁通潍坊奎文-北宫街城区装维组</v>
      </c>
    </row>
    <row r="230" ht="13.5" customHeight="1" spans="1:17">
      <c r="A230" t="s">
        <v>1884</v>
      </c>
      <c r="B230" t="s">
        <v>1885</v>
      </c>
      <c r="C230" t="s">
        <v>1886</v>
      </c>
      <c r="D230" t="s">
        <v>1887</v>
      </c>
      <c r="E230" t="s">
        <v>1888</v>
      </c>
      <c r="F230" t="s">
        <v>49</v>
      </c>
      <c r="G230" t="s">
        <v>105</v>
      </c>
      <c r="H230" t="s">
        <v>1889</v>
      </c>
      <c r="I230" t="s">
        <v>1890</v>
      </c>
      <c r="J230" t="s">
        <v>1891</v>
      </c>
      <c r="K230" t="s">
        <v>99</v>
      </c>
      <c r="L230" t="str">
        <f t="shared" si="12"/>
        <v>寿光</v>
      </c>
      <c r="M230" t="str">
        <f t="shared" si="13"/>
        <v>0108</v>
      </c>
      <c r="N230" t="str">
        <f>VLOOKUP(I230,累计派单!A:O,15,0)</f>
        <v>dw3_jk_suijiangong</v>
      </c>
      <c r="O230">
        <f t="shared" si="14"/>
        <v>61</v>
      </c>
      <c r="P230" t="str">
        <f t="shared" si="15"/>
        <v>90天内</v>
      </c>
      <c r="Q230" t="str">
        <f>VLOOKUP(I230,累计派单!A:O,13,0)</f>
        <v>家客铁通潍坊寿光-营里乡镇装维组</v>
      </c>
    </row>
    <row r="231" ht="13.5" customHeight="1" spans="1:17">
      <c r="A231" t="s">
        <v>1892</v>
      </c>
      <c r="B231" t="s">
        <v>1893</v>
      </c>
      <c r="C231" t="s">
        <v>1894</v>
      </c>
      <c r="D231" t="s">
        <v>1895</v>
      </c>
      <c r="E231" t="s">
        <v>1896</v>
      </c>
      <c r="F231" t="s">
        <v>49</v>
      </c>
      <c r="G231" t="s">
        <v>60</v>
      </c>
      <c r="H231" t="s">
        <v>1897</v>
      </c>
      <c r="I231" t="s">
        <v>1898</v>
      </c>
      <c r="J231" t="s">
        <v>1899</v>
      </c>
      <c r="K231" t="s">
        <v>99</v>
      </c>
      <c r="L231" t="str">
        <f t="shared" si="12"/>
        <v>奎文</v>
      </c>
      <c r="M231" t="str">
        <f t="shared" si="13"/>
        <v>0108</v>
      </c>
      <c r="N231" t="str">
        <f>VLOOKUP(I231,累计派单!A:O,15,0)</f>
        <v>dw3_jk_zhujianzhen</v>
      </c>
      <c r="O231">
        <f t="shared" si="14"/>
        <v>32</v>
      </c>
      <c r="P231" t="str">
        <f t="shared" si="15"/>
        <v>60天内</v>
      </c>
      <c r="Q231" t="str">
        <f>VLOOKUP(I231,累计派单!A:O,13,0)</f>
        <v>家客铁通潍坊奎文-潍州路城区装维组</v>
      </c>
    </row>
    <row r="232" ht="13.5" customHeight="1" spans="1:17">
      <c r="A232" t="s">
        <v>1900</v>
      </c>
      <c r="B232" t="s">
        <v>1901</v>
      </c>
      <c r="C232" t="s">
        <v>1902</v>
      </c>
      <c r="D232" t="s">
        <v>1903</v>
      </c>
      <c r="E232" t="s">
        <v>1904</v>
      </c>
      <c r="F232" t="s">
        <v>49</v>
      </c>
      <c r="G232" t="s">
        <v>50</v>
      </c>
      <c r="H232" t="s">
        <v>1905</v>
      </c>
      <c r="I232" t="s">
        <v>1906</v>
      </c>
      <c r="J232" t="s">
        <v>1907</v>
      </c>
      <c r="K232" t="s">
        <v>99</v>
      </c>
      <c r="L232" t="str">
        <f t="shared" si="12"/>
        <v>青州</v>
      </c>
      <c r="M232" t="str">
        <f t="shared" si="13"/>
        <v>0108</v>
      </c>
      <c r="N232" t="str">
        <f>VLOOKUP(I232,累计派单!A:O,15,0)</f>
        <v>dw3_jk_zhangshenghui</v>
      </c>
      <c r="O232">
        <f t="shared" si="14"/>
        <v>36</v>
      </c>
      <c r="P232" t="str">
        <f t="shared" si="15"/>
        <v>60天内</v>
      </c>
      <c r="Q232" t="str">
        <f>VLOOKUP(I232,累计派单!A:O,13,0)</f>
        <v>家客铁通潍坊青州-开发区城区装维组</v>
      </c>
    </row>
    <row r="233" ht="13.5" customHeight="1" spans="1:17">
      <c r="A233" t="s">
        <v>1908</v>
      </c>
      <c r="B233" t="s">
        <v>1909</v>
      </c>
      <c r="C233" t="s">
        <v>1910</v>
      </c>
      <c r="D233" t="s">
        <v>1911</v>
      </c>
      <c r="E233" t="s">
        <v>1912</v>
      </c>
      <c r="F233" t="s">
        <v>49</v>
      </c>
      <c r="G233" t="s">
        <v>114</v>
      </c>
      <c r="H233" t="s">
        <v>1913</v>
      </c>
      <c r="I233" t="s">
        <v>1914</v>
      </c>
      <c r="J233" t="s">
        <v>1915</v>
      </c>
      <c r="K233" t="s">
        <v>99</v>
      </c>
      <c r="L233" t="str">
        <f t="shared" si="12"/>
        <v>高密</v>
      </c>
      <c r="M233" t="str">
        <f t="shared" si="13"/>
        <v>0108</v>
      </c>
      <c r="N233" t="str">
        <f>VLOOKUP(I233,累计派单!A:O,15,0)</f>
        <v>dw3_jk_maoxiaoqiang</v>
      </c>
      <c r="O233">
        <f t="shared" si="14"/>
        <v>82</v>
      </c>
      <c r="P233" t="str">
        <f t="shared" si="15"/>
        <v>90天内</v>
      </c>
      <c r="Q233" t="str">
        <f>VLOOKUP(I233,累计派单!A:O,13,0)</f>
        <v>家客铁通潍坊高密-阚家乡镇装维组</v>
      </c>
    </row>
    <row r="234" ht="13.5" customHeight="1" spans="1:17">
      <c r="A234" t="s">
        <v>1916</v>
      </c>
      <c r="B234" t="s">
        <v>1917</v>
      </c>
      <c r="C234" t="s">
        <v>1918</v>
      </c>
      <c r="D234" t="s">
        <v>1919</v>
      </c>
      <c r="E234" t="s">
        <v>1920</v>
      </c>
      <c r="F234" t="s">
        <v>49</v>
      </c>
      <c r="G234" t="s">
        <v>262</v>
      </c>
      <c r="H234" t="s">
        <v>1921</v>
      </c>
      <c r="I234" t="s">
        <v>1922</v>
      </c>
      <c r="J234" t="s">
        <v>1923</v>
      </c>
      <c r="K234" t="s">
        <v>99</v>
      </c>
      <c r="L234" t="str">
        <f t="shared" si="12"/>
        <v>寒亭</v>
      </c>
      <c r="M234" t="str">
        <f t="shared" si="13"/>
        <v>0108</v>
      </c>
      <c r="N234" t="str">
        <f>VLOOKUP(I234,累计派单!A:O,15,0)</f>
        <v>dw3_jk_wangwenkang1</v>
      </c>
      <c r="O234">
        <f t="shared" si="14"/>
        <v>62</v>
      </c>
      <c r="P234" t="str">
        <f t="shared" si="15"/>
        <v>90天内</v>
      </c>
      <c r="Q234" t="str">
        <f>VLOOKUP(I234,累计派单!A:O,13,0)</f>
        <v>家客铁通潍坊滨海-央子乡镇装维组</v>
      </c>
    </row>
    <row r="235" ht="13.5" customHeight="1" spans="1:17">
      <c r="A235" t="s">
        <v>1924</v>
      </c>
      <c r="B235" t="s">
        <v>1925</v>
      </c>
      <c r="C235" t="s">
        <v>1926</v>
      </c>
      <c r="D235" t="s">
        <v>1927</v>
      </c>
      <c r="E235" t="s">
        <v>1928</v>
      </c>
      <c r="F235" t="s">
        <v>49</v>
      </c>
      <c r="G235" t="s">
        <v>105</v>
      </c>
      <c r="H235" t="s">
        <v>1929</v>
      </c>
      <c r="I235" t="s">
        <v>1930</v>
      </c>
      <c r="J235" t="s">
        <v>1931</v>
      </c>
      <c r="K235" t="s">
        <v>99</v>
      </c>
      <c r="L235" t="str">
        <f t="shared" si="12"/>
        <v>寿光</v>
      </c>
      <c r="M235" t="str">
        <f t="shared" si="13"/>
        <v>0108</v>
      </c>
      <c r="N235" t="str">
        <f>VLOOKUP(I235,累计派单!A:O,15,0)</f>
        <v>dw3_jk_zhaokun</v>
      </c>
      <c r="O235">
        <f t="shared" si="14"/>
        <v>36</v>
      </c>
      <c r="P235" t="str">
        <f t="shared" si="15"/>
        <v>60天内</v>
      </c>
      <c r="Q235" t="str">
        <f>VLOOKUP(I235,累计派单!A:O,13,0)</f>
        <v>家客铁通潍坊寿光-古城乡镇装维组</v>
      </c>
    </row>
    <row r="236" ht="13.5" customHeight="1" spans="1:17">
      <c r="A236" t="s">
        <v>1932</v>
      </c>
      <c r="B236" t="s">
        <v>1933</v>
      </c>
      <c r="C236" t="s">
        <v>1934</v>
      </c>
      <c r="D236" t="s">
        <v>1935</v>
      </c>
      <c r="E236" t="s">
        <v>1936</v>
      </c>
      <c r="F236" t="s">
        <v>49</v>
      </c>
      <c r="G236" t="s">
        <v>60</v>
      </c>
      <c r="H236" t="s">
        <v>1937</v>
      </c>
      <c r="I236" t="s">
        <v>1938</v>
      </c>
      <c r="J236" t="s">
        <v>1939</v>
      </c>
      <c r="K236" t="s">
        <v>99</v>
      </c>
      <c r="L236" t="str">
        <f t="shared" si="12"/>
        <v>奎文</v>
      </c>
      <c r="M236" t="str">
        <f t="shared" si="13"/>
        <v>0108</v>
      </c>
      <c r="N236" t="str">
        <f>VLOOKUP(I236,累计派单!A:O,15,0)</f>
        <v>dw3_jk_zhangwanli</v>
      </c>
      <c r="O236">
        <f t="shared" si="14"/>
        <v>51</v>
      </c>
      <c r="P236" t="str">
        <f t="shared" si="15"/>
        <v>60天内</v>
      </c>
      <c r="Q236" t="str">
        <f>VLOOKUP(I236,累计派单!A:O,13,0)</f>
        <v>家客铁通潍坊奎文-樱前街城区装维组</v>
      </c>
    </row>
    <row r="237" ht="13.5" customHeight="1" spans="1:17">
      <c r="A237" t="s">
        <v>1940</v>
      </c>
      <c r="B237" t="s">
        <v>1941</v>
      </c>
      <c r="C237" t="s">
        <v>1942</v>
      </c>
      <c r="D237" t="s">
        <v>1943</v>
      </c>
      <c r="E237" t="s">
        <v>1944</v>
      </c>
      <c r="F237" t="s">
        <v>49</v>
      </c>
      <c r="G237" t="s">
        <v>105</v>
      </c>
      <c r="H237" t="s">
        <v>1945</v>
      </c>
      <c r="I237" t="s">
        <v>1946</v>
      </c>
      <c r="J237" t="s">
        <v>1947</v>
      </c>
      <c r="K237" t="s">
        <v>99</v>
      </c>
      <c r="L237" t="str">
        <f t="shared" si="12"/>
        <v>寿光</v>
      </c>
      <c r="M237" t="str">
        <f t="shared" si="13"/>
        <v>0108</v>
      </c>
      <c r="N237" t="str">
        <f>VLOOKUP(I237,累计派单!A:O,15,0)</f>
        <v>dw3_jk_zhaoshuquan</v>
      </c>
      <c r="O237">
        <f t="shared" si="14"/>
        <v>372</v>
      </c>
      <c r="P237" t="b">
        <f t="shared" si="15"/>
        <v>0</v>
      </c>
      <c r="Q237" t="str">
        <f>VLOOKUP(I237,累计派单!A:O,13,0)</f>
        <v>家客铁通潍坊寿光-洛城乡镇装维组</v>
      </c>
    </row>
    <row r="238" ht="13.5" customHeight="1" spans="1:17">
      <c r="A238" t="s">
        <v>1948</v>
      </c>
      <c r="B238" t="s">
        <v>1949</v>
      </c>
      <c r="C238" t="s">
        <v>1950</v>
      </c>
      <c r="D238" t="s">
        <v>1951</v>
      </c>
      <c r="E238" t="s">
        <v>1952</v>
      </c>
      <c r="F238" t="s">
        <v>49</v>
      </c>
      <c r="G238" t="s">
        <v>95</v>
      </c>
      <c r="H238" t="s">
        <v>1953</v>
      </c>
      <c r="I238" t="s">
        <v>1954</v>
      </c>
      <c r="J238" t="s">
        <v>1955</v>
      </c>
      <c r="K238" t="s">
        <v>99</v>
      </c>
      <c r="L238" t="str">
        <f t="shared" si="12"/>
        <v>安丘</v>
      </c>
      <c r="M238" t="str">
        <f t="shared" si="13"/>
        <v>0108</v>
      </c>
      <c r="N238" t="str">
        <f>VLOOKUP(I238,累计派单!A:O,15,0)</f>
        <v>dw3_jk_wangjianqiangaq</v>
      </c>
      <c r="O238">
        <f t="shared" si="14"/>
        <v>24</v>
      </c>
      <c r="P238" t="str">
        <f t="shared" si="15"/>
        <v>30天内</v>
      </c>
      <c r="Q238" t="str">
        <f>VLOOKUP(I238,累计派单!A:O,13,0)</f>
        <v>家客铁通潍坊安丘-潍安路城区装维组</v>
      </c>
    </row>
    <row r="239" ht="13.5" customHeight="1" spans="1:17">
      <c r="A239" t="s">
        <v>1956</v>
      </c>
      <c r="B239" t="s">
        <v>1957</v>
      </c>
      <c r="C239" t="s">
        <v>1958</v>
      </c>
      <c r="D239" t="s">
        <v>1959</v>
      </c>
      <c r="E239" t="s">
        <v>1960</v>
      </c>
      <c r="F239" t="s">
        <v>49</v>
      </c>
      <c r="G239" t="s">
        <v>60</v>
      </c>
      <c r="H239" t="s">
        <v>1961</v>
      </c>
      <c r="I239" t="s">
        <v>1962</v>
      </c>
      <c r="J239" t="s">
        <v>1963</v>
      </c>
      <c r="K239" t="s">
        <v>99</v>
      </c>
      <c r="L239" t="str">
        <f t="shared" si="12"/>
        <v>奎文</v>
      </c>
      <c r="M239" t="str">
        <f t="shared" si="13"/>
        <v>0108</v>
      </c>
      <c r="N239" t="str">
        <f>VLOOKUP(I239,累计派单!A:O,15,0)</f>
        <v>dw3_jk_renfeng</v>
      </c>
      <c r="O239">
        <f t="shared" si="14"/>
        <v>368</v>
      </c>
      <c r="P239" t="b">
        <f t="shared" si="15"/>
        <v>0</v>
      </c>
      <c r="Q239" t="str">
        <f>VLOOKUP(I239,累计派单!A:O,13,0)</f>
        <v>家客铁通潍坊奎文-鸢飞路城区装维组</v>
      </c>
    </row>
    <row r="240" ht="13.5" customHeight="1" spans="1:17">
      <c r="A240" t="s">
        <v>1964</v>
      </c>
      <c r="B240" t="s">
        <v>1965</v>
      </c>
      <c r="C240" t="s">
        <v>1966</v>
      </c>
      <c r="D240" t="s">
        <v>1967</v>
      </c>
      <c r="E240" t="s">
        <v>1968</v>
      </c>
      <c r="F240" t="s">
        <v>49</v>
      </c>
      <c r="G240" t="s">
        <v>105</v>
      </c>
      <c r="H240" t="s">
        <v>1969</v>
      </c>
      <c r="I240" t="s">
        <v>1970</v>
      </c>
      <c r="J240" t="s">
        <v>1971</v>
      </c>
      <c r="K240" t="s">
        <v>54</v>
      </c>
      <c r="L240" t="str">
        <f t="shared" si="12"/>
        <v>寿光</v>
      </c>
      <c r="M240" t="str">
        <f t="shared" si="13"/>
        <v>0108</v>
      </c>
      <c r="N240" t="str">
        <f>VLOOKUP(I240,累计派单!A:O,15,0)</f>
        <v>dw3_jk_suijiangong</v>
      </c>
      <c r="O240">
        <f t="shared" si="14"/>
        <v>366</v>
      </c>
      <c r="P240" t="b">
        <f t="shared" si="15"/>
        <v>0</v>
      </c>
      <c r="Q240" t="str">
        <f>VLOOKUP(I240,累计派单!A:O,13,0)</f>
        <v>家客铁通潍坊寿光-营里乡镇装维组</v>
      </c>
    </row>
    <row r="241" ht="13.5" customHeight="1" spans="1:17">
      <c r="A241" t="s">
        <v>1972</v>
      </c>
      <c r="B241" t="s">
        <v>1973</v>
      </c>
      <c r="C241" t="s">
        <v>1974</v>
      </c>
      <c r="D241" t="s">
        <v>1975</v>
      </c>
      <c r="E241" t="s">
        <v>1976</v>
      </c>
      <c r="F241" t="s">
        <v>49</v>
      </c>
      <c r="G241" t="s">
        <v>86</v>
      </c>
      <c r="H241" t="s">
        <v>1977</v>
      </c>
      <c r="I241" t="s">
        <v>1978</v>
      </c>
      <c r="J241" t="s">
        <v>1979</v>
      </c>
      <c r="K241" t="s">
        <v>99</v>
      </c>
      <c r="L241" t="str">
        <f t="shared" si="12"/>
        <v>坊子</v>
      </c>
      <c r="M241" t="str">
        <f t="shared" si="13"/>
        <v>0108</v>
      </c>
      <c r="N241" t="str">
        <f>VLOOKUP(I241,累计派单!A:O,15,0)</f>
        <v>dw3_jk_fzzhangyan</v>
      </c>
      <c r="O241">
        <f t="shared" si="14"/>
        <v>76</v>
      </c>
      <c r="P241" t="str">
        <f t="shared" si="15"/>
        <v>90天内</v>
      </c>
      <c r="Q241" t="str">
        <f>VLOOKUP(I241,累计派单!A:O,13,0)</f>
        <v>家客铁通潍坊坊子-凤凰城区装维组</v>
      </c>
    </row>
    <row r="242" ht="13.5" customHeight="1" spans="1:17">
      <c r="A242" t="s">
        <v>1980</v>
      </c>
      <c r="B242" t="s">
        <v>1981</v>
      </c>
      <c r="C242" t="s">
        <v>1982</v>
      </c>
      <c r="D242" t="s">
        <v>1983</v>
      </c>
      <c r="E242" t="s">
        <v>1984</v>
      </c>
      <c r="F242" t="s">
        <v>49</v>
      </c>
      <c r="G242" t="s">
        <v>114</v>
      </c>
      <c r="H242" t="s">
        <v>1985</v>
      </c>
      <c r="I242" t="s">
        <v>1986</v>
      </c>
      <c r="J242" t="s">
        <v>1987</v>
      </c>
      <c r="K242" t="s">
        <v>99</v>
      </c>
      <c r="L242" t="str">
        <f t="shared" si="12"/>
        <v>高密</v>
      </c>
      <c r="M242" t="str">
        <f t="shared" si="13"/>
        <v>0108</v>
      </c>
      <c r="N242" t="str">
        <f>VLOOKUP(I242,累计派单!A:O,15,0)</f>
        <v>dw3_jk_wangshiyong</v>
      </c>
      <c r="O242">
        <f t="shared" si="14"/>
        <v>79</v>
      </c>
      <c r="P242" t="str">
        <f t="shared" si="15"/>
        <v>90天内</v>
      </c>
      <c r="Q242" t="str">
        <f>VLOOKUP(I242,累计派单!A:O,13,0)</f>
        <v>家客铁通潍坊高密-柴沟乡镇装维组</v>
      </c>
    </row>
    <row r="243" ht="13.5" customHeight="1" spans="1:17">
      <c r="A243" t="s">
        <v>1988</v>
      </c>
      <c r="B243" t="s">
        <v>1989</v>
      </c>
      <c r="C243" t="s">
        <v>1990</v>
      </c>
      <c r="D243" t="s">
        <v>1991</v>
      </c>
      <c r="E243" t="s">
        <v>1992</v>
      </c>
      <c r="F243" t="s">
        <v>49</v>
      </c>
      <c r="G243" t="s">
        <v>375</v>
      </c>
      <c r="H243" t="s">
        <v>1993</v>
      </c>
      <c r="I243" t="s">
        <v>1994</v>
      </c>
      <c r="J243" t="s">
        <v>1995</v>
      </c>
      <c r="K243" t="s">
        <v>99</v>
      </c>
      <c r="L243" t="str">
        <f t="shared" si="12"/>
        <v>昌邑</v>
      </c>
      <c r="M243" t="str">
        <f t="shared" si="13"/>
        <v>0108</v>
      </c>
      <c r="N243" t="str">
        <f>VLOOKUP(I243,累计派单!A:O,15,0)</f>
        <v>dw3_jk_donghuiqingcy</v>
      </c>
      <c r="O243">
        <f t="shared" si="14"/>
        <v>39</v>
      </c>
      <c r="P243" t="str">
        <f t="shared" si="15"/>
        <v>60天内</v>
      </c>
      <c r="Q243" t="str">
        <f>VLOOKUP(I243,累计派单!A:O,13,0)</f>
        <v>家客铁通潍坊昌邑-城北城区装维组</v>
      </c>
    </row>
    <row r="244" ht="13.5" customHeight="1" spans="1:17">
      <c r="A244" t="s">
        <v>1996</v>
      </c>
      <c r="B244" t="s">
        <v>1997</v>
      </c>
      <c r="C244" t="s">
        <v>1998</v>
      </c>
      <c r="D244" t="s">
        <v>1999</v>
      </c>
      <c r="E244" t="s">
        <v>2000</v>
      </c>
      <c r="F244" t="s">
        <v>49</v>
      </c>
      <c r="G244" t="s">
        <v>86</v>
      </c>
      <c r="H244" t="s">
        <v>2001</v>
      </c>
      <c r="I244" t="s">
        <v>2002</v>
      </c>
      <c r="J244" t="s">
        <v>2003</v>
      </c>
      <c r="K244" t="s">
        <v>99</v>
      </c>
      <c r="L244" t="str">
        <f t="shared" si="12"/>
        <v>坊子</v>
      </c>
      <c r="M244" t="str">
        <f t="shared" si="13"/>
        <v>0108</v>
      </c>
      <c r="N244" t="str">
        <f>VLOOKUP(I244,累计派单!A:O,15,0)</f>
        <v>dw3_jk_gaomingwen</v>
      </c>
      <c r="O244">
        <f t="shared" si="14"/>
        <v>368</v>
      </c>
      <c r="P244" t="b">
        <f t="shared" si="15"/>
        <v>0</v>
      </c>
      <c r="Q244" t="str">
        <f>VLOOKUP(I244,累计派单!A:O,13,0)</f>
        <v>家客铁通潍坊坊子-凤凰城区装维组</v>
      </c>
    </row>
    <row r="245" ht="13.5" customHeight="1" spans="1:17">
      <c r="A245" t="s">
        <v>2004</v>
      </c>
      <c r="B245" t="s">
        <v>2005</v>
      </c>
      <c r="C245" t="s">
        <v>2006</v>
      </c>
      <c r="D245" t="s">
        <v>2007</v>
      </c>
      <c r="E245" t="s">
        <v>2008</v>
      </c>
      <c r="F245" t="s">
        <v>49</v>
      </c>
      <c r="G245" t="s">
        <v>95</v>
      </c>
      <c r="H245" t="s">
        <v>2009</v>
      </c>
      <c r="I245" t="s">
        <v>2010</v>
      </c>
      <c r="J245" t="s">
        <v>2011</v>
      </c>
      <c r="K245" t="s">
        <v>99</v>
      </c>
      <c r="L245" t="str">
        <f t="shared" si="12"/>
        <v>安丘</v>
      </c>
      <c r="M245" t="str">
        <f t="shared" si="13"/>
        <v>0108</v>
      </c>
      <c r="N245" t="str">
        <f>VLOOKUP(I245,累计派单!A:O,15,0)</f>
        <v>dw3_jk_daijiaoyunaq</v>
      </c>
      <c r="O245">
        <f t="shared" si="14"/>
        <v>67</v>
      </c>
      <c r="P245" t="str">
        <f t="shared" si="15"/>
        <v>90天内</v>
      </c>
      <c r="Q245" t="str">
        <f>VLOOKUP(I245,累计派单!A:O,13,0)</f>
        <v>家客铁通潍坊安丘-景芝乡镇装维组</v>
      </c>
    </row>
    <row r="246" ht="13.5" customHeight="1" spans="1:17">
      <c r="A246" t="s">
        <v>2012</v>
      </c>
      <c r="B246" t="s">
        <v>2013</v>
      </c>
      <c r="C246" t="s">
        <v>2014</v>
      </c>
      <c r="D246" t="s">
        <v>2015</v>
      </c>
      <c r="E246" t="s">
        <v>2016</v>
      </c>
      <c r="F246" t="s">
        <v>49</v>
      </c>
      <c r="G246" t="s">
        <v>237</v>
      </c>
      <c r="H246" t="s">
        <v>2017</v>
      </c>
      <c r="I246" t="s">
        <v>2018</v>
      </c>
      <c r="J246" t="s">
        <v>2019</v>
      </c>
      <c r="K246" t="s">
        <v>99</v>
      </c>
      <c r="L246" t="str">
        <f t="shared" si="12"/>
        <v>潍城</v>
      </c>
      <c r="M246" t="str">
        <f t="shared" si="13"/>
        <v>0108</v>
      </c>
      <c r="N246" t="str">
        <f>VLOOKUP(I246,累计派单!A:O,15,0)</f>
        <v>dw3_jk_huangshun</v>
      </c>
      <c r="O246">
        <f t="shared" si="14"/>
        <v>89</v>
      </c>
      <c r="P246" t="str">
        <f t="shared" si="15"/>
        <v>90天内</v>
      </c>
      <c r="Q246" t="str">
        <f>VLOOKUP(I246,累计派单!A:O,13,0)</f>
        <v>家客铁通潍坊潍城-和平路城区装维组</v>
      </c>
    </row>
    <row r="247" ht="13.5" customHeight="1" spans="1:17">
      <c r="A247" t="s">
        <v>2020</v>
      </c>
      <c r="B247" t="s">
        <v>2021</v>
      </c>
      <c r="C247" t="s">
        <v>2022</v>
      </c>
      <c r="D247" t="s">
        <v>2023</v>
      </c>
      <c r="E247" t="s">
        <v>2024</v>
      </c>
      <c r="F247" t="s">
        <v>49</v>
      </c>
      <c r="G247" t="s">
        <v>95</v>
      </c>
      <c r="H247" t="s">
        <v>2025</v>
      </c>
      <c r="I247" t="s">
        <v>2026</v>
      </c>
      <c r="J247" t="s">
        <v>2027</v>
      </c>
      <c r="K247" t="s">
        <v>99</v>
      </c>
      <c r="L247" t="str">
        <f t="shared" si="12"/>
        <v>安丘</v>
      </c>
      <c r="M247" t="str">
        <f t="shared" si="13"/>
        <v>0108</v>
      </c>
      <c r="N247" t="str">
        <f>VLOOKUP(I247,累计派单!A:O,15,0)</f>
        <v>dw3_jk_lijiatao</v>
      </c>
      <c r="O247">
        <f t="shared" si="14"/>
        <v>26</v>
      </c>
      <c r="P247" t="str">
        <f t="shared" si="15"/>
        <v>30天内</v>
      </c>
      <c r="Q247" t="str">
        <f>VLOOKUP(I247,累计派单!A:O,13,0)</f>
        <v>家客铁通潍坊安丘-景芝乡镇装维组</v>
      </c>
    </row>
    <row r="248" ht="13.5" customHeight="1" spans="1:17">
      <c r="A248" t="s">
        <v>2028</v>
      </c>
      <c r="B248" t="s">
        <v>2029</v>
      </c>
      <c r="C248" t="s">
        <v>2030</v>
      </c>
      <c r="D248" t="s">
        <v>2031</v>
      </c>
      <c r="E248" t="s">
        <v>2032</v>
      </c>
      <c r="F248" t="s">
        <v>49</v>
      </c>
      <c r="G248" t="s">
        <v>95</v>
      </c>
      <c r="H248" t="s">
        <v>2033</v>
      </c>
      <c r="I248" t="s">
        <v>2034</v>
      </c>
      <c r="J248" t="s">
        <v>2035</v>
      </c>
      <c r="K248" t="s">
        <v>99</v>
      </c>
      <c r="L248" t="str">
        <f t="shared" si="12"/>
        <v>安丘</v>
      </c>
      <c r="M248" t="str">
        <f t="shared" si="13"/>
        <v>0108</v>
      </c>
      <c r="N248" t="str">
        <f>VLOOKUP(I248,累计派单!A:O,15,0)</f>
        <v>dw3_jk_dongcece</v>
      </c>
      <c r="O248">
        <f t="shared" si="14"/>
        <v>19</v>
      </c>
      <c r="P248" t="str">
        <f t="shared" si="15"/>
        <v>30天内</v>
      </c>
      <c r="Q248" t="str">
        <f>VLOOKUP(I248,累计派单!A:O,13,0)</f>
        <v>家客铁通潍坊安丘-潍安路城区装维组</v>
      </c>
    </row>
    <row r="249" ht="13.5" customHeight="1" spans="1:17">
      <c r="A249" t="s">
        <v>2036</v>
      </c>
      <c r="B249" t="s">
        <v>2037</v>
      </c>
      <c r="C249" t="s">
        <v>2038</v>
      </c>
      <c r="D249" t="s">
        <v>2039</v>
      </c>
      <c r="E249" t="s">
        <v>2040</v>
      </c>
      <c r="F249" t="s">
        <v>49</v>
      </c>
      <c r="G249" t="s">
        <v>95</v>
      </c>
      <c r="H249" t="s">
        <v>2041</v>
      </c>
      <c r="I249" t="s">
        <v>2042</v>
      </c>
      <c r="J249" t="s">
        <v>2043</v>
      </c>
      <c r="K249" t="s">
        <v>99</v>
      </c>
      <c r="L249" t="str">
        <f t="shared" si="12"/>
        <v>安丘</v>
      </c>
      <c r="M249" t="str">
        <f t="shared" si="13"/>
        <v>0108</v>
      </c>
      <c r="N249" t="str">
        <f>VLOOKUP(I249,累计派单!A:O,15,0)</f>
        <v>dw3_jk_daijiaoyunaq</v>
      </c>
      <c r="O249">
        <f t="shared" si="14"/>
        <v>82</v>
      </c>
      <c r="P249" t="str">
        <f t="shared" si="15"/>
        <v>90天内</v>
      </c>
      <c r="Q249" t="str">
        <f>VLOOKUP(I249,累计派单!A:O,13,0)</f>
        <v>家客铁通潍坊安丘-景芝乡镇装维组</v>
      </c>
    </row>
    <row r="250" ht="13.5" customHeight="1" spans="1:17">
      <c r="A250" t="s">
        <v>2044</v>
      </c>
      <c r="B250" t="s">
        <v>2045</v>
      </c>
      <c r="C250" t="s">
        <v>2046</v>
      </c>
      <c r="D250" t="s">
        <v>2047</v>
      </c>
      <c r="E250" t="s">
        <v>2048</v>
      </c>
      <c r="F250" t="s">
        <v>49</v>
      </c>
      <c r="G250" t="s">
        <v>60</v>
      </c>
      <c r="H250" t="s">
        <v>2049</v>
      </c>
      <c r="I250" t="s">
        <v>2050</v>
      </c>
      <c r="J250" t="s">
        <v>2051</v>
      </c>
      <c r="K250" t="s">
        <v>99</v>
      </c>
      <c r="L250" t="str">
        <f t="shared" si="12"/>
        <v>奎文</v>
      </c>
      <c r="M250" t="str">
        <f t="shared" si="13"/>
        <v>0108</v>
      </c>
      <c r="N250" t="str">
        <f>VLOOKUP(I250,累计派单!A:O,15,0)</f>
        <v>dw3_jk_zhengdongdong</v>
      </c>
      <c r="O250">
        <f t="shared" si="14"/>
        <v>15</v>
      </c>
      <c r="P250" t="str">
        <f t="shared" si="15"/>
        <v>30天内</v>
      </c>
      <c r="Q250" t="str">
        <f>VLOOKUP(I250,累计派单!A:O,13,0)</f>
        <v>家客铁通潍坊奎文-健康街城区装维组</v>
      </c>
    </row>
    <row r="251" ht="13.5" customHeight="1" spans="1:17">
      <c r="A251" t="s">
        <v>2052</v>
      </c>
      <c r="B251" t="s">
        <v>2053</v>
      </c>
      <c r="C251" t="s">
        <v>2054</v>
      </c>
      <c r="D251" t="s">
        <v>2055</v>
      </c>
      <c r="E251" t="s">
        <v>2056</v>
      </c>
      <c r="F251" t="s">
        <v>49</v>
      </c>
      <c r="G251" t="s">
        <v>60</v>
      </c>
      <c r="H251" t="s">
        <v>2057</v>
      </c>
      <c r="I251" t="s">
        <v>2058</v>
      </c>
      <c r="J251" t="s">
        <v>2059</v>
      </c>
      <c r="K251" t="s">
        <v>99</v>
      </c>
      <c r="L251" t="str">
        <f t="shared" si="12"/>
        <v>奎文</v>
      </c>
      <c r="M251" t="str">
        <f t="shared" si="13"/>
        <v>0108</v>
      </c>
      <c r="N251" t="str">
        <f>VLOOKUP(I251,累计派单!A:O,15,0)</f>
        <v>dw3_jk_zhangsong</v>
      </c>
      <c r="O251">
        <f t="shared" si="14"/>
        <v>369</v>
      </c>
      <c r="P251" t="b">
        <f t="shared" si="15"/>
        <v>0</v>
      </c>
      <c r="Q251" t="str">
        <f>VLOOKUP(I251,累计派单!A:O,13,0)</f>
        <v>家客铁通潍坊奎文-金光路城区装维组</v>
      </c>
    </row>
    <row r="252" ht="13.5" customHeight="1" spans="1:17">
      <c r="A252" t="s">
        <v>2060</v>
      </c>
      <c r="B252" t="s">
        <v>2061</v>
      </c>
      <c r="C252" t="s">
        <v>2062</v>
      </c>
      <c r="D252" t="s">
        <v>2063</v>
      </c>
      <c r="E252" t="s">
        <v>2064</v>
      </c>
      <c r="F252" t="s">
        <v>49</v>
      </c>
      <c r="G252" t="s">
        <v>375</v>
      </c>
      <c r="H252" t="s">
        <v>2065</v>
      </c>
      <c r="I252" t="s">
        <v>2066</v>
      </c>
      <c r="J252" t="s">
        <v>2067</v>
      </c>
      <c r="K252" t="s">
        <v>99</v>
      </c>
      <c r="L252" t="str">
        <f t="shared" si="12"/>
        <v>昌邑</v>
      </c>
      <c r="M252" t="str">
        <f t="shared" si="13"/>
        <v>0108</v>
      </c>
      <c r="N252" t="str">
        <f>VLOOKUP(I252,累计派单!A:O,15,0)</f>
        <v>dw3_jk_donghuiqingcy</v>
      </c>
      <c r="O252">
        <f t="shared" si="14"/>
        <v>31</v>
      </c>
      <c r="P252" t="str">
        <f t="shared" si="15"/>
        <v>60天内</v>
      </c>
      <c r="Q252" t="str">
        <f>VLOOKUP(I252,累计派单!A:O,13,0)</f>
        <v>家客铁通潍坊昌邑-城北城区装维组</v>
      </c>
    </row>
    <row r="253" ht="13.5" customHeight="1" spans="1:17">
      <c r="A253" t="s">
        <v>2068</v>
      </c>
      <c r="B253" t="s">
        <v>2069</v>
      </c>
      <c r="C253" t="s">
        <v>2070</v>
      </c>
      <c r="D253" t="s">
        <v>2071</v>
      </c>
      <c r="E253" t="s">
        <v>2072</v>
      </c>
      <c r="F253" t="s">
        <v>49</v>
      </c>
      <c r="G253" t="s">
        <v>86</v>
      </c>
      <c r="H253" t="s">
        <v>2073</v>
      </c>
      <c r="I253" t="s">
        <v>2074</v>
      </c>
      <c r="J253" t="s">
        <v>2075</v>
      </c>
      <c r="K253" t="s">
        <v>54</v>
      </c>
      <c r="L253" t="str">
        <f t="shared" si="12"/>
        <v>坊子</v>
      </c>
      <c r="M253" t="str">
        <f t="shared" si="13"/>
        <v>0109</v>
      </c>
      <c r="N253" t="str">
        <f>VLOOKUP(I253,累计派单!A:O,15,0)</f>
        <v>dw3_jk_wangqizhi</v>
      </c>
      <c r="O253">
        <f t="shared" si="14"/>
        <v>368</v>
      </c>
      <c r="P253" t="b">
        <f t="shared" si="15"/>
        <v>0</v>
      </c>
      <c r="Q253" t="str">
        <f>VLOOKUP(I253,累计派单!A:O,13,0)</f>
        <v>家客铁通潍坊坊子-太保庄乡镇装维组</v>
      </c>
    </row>
    <row r="254" ht="13.5" customHeight="1" spans="1:17">
      <c r="A254" t="s">
        <v>2076</v>
      </c>
      <c r="B254" t="s">
        <v>2077</v>
      </c>
      <c r="C254" t="s">
        <v>2078</v>
      </c>
      <c r="D254" t="s">
        <v>2079</v>
      </c>
      <c r="E254" t="s">
        <v>2080</v>
      </c>
      <c r="F254" t="s">
        <v>49</v>
      </c>
      <c r="G254" t="s">
        <v>50</v>
      </c>
      <c r="H254" t="s">
        <v>2081</v>
      </c>
      <c r="I254" t="s">
        <v>2082</v>
      </c>
      <c r="J254" t="s">
        <v>2083</v>
      </c>
      <c r="K254" t="s">
        <v>54</v>
      </c>
      <c r="L254" t="str">
        <f t="shared" si="12"/>
        <v>青州</v>
      </c>
      <c r="M254" t="str">
        <f t="shared" si="13"/>
        <v>0109</v>
      </c>
      <c r="N254" t="str">
        <f>VLOOKUP(I254,累计派单!A:O,15,0)</f>
        <v>dw3_jk_liuqunbo</v>
      </c>
      <c r="O254">
        <f t="shared" si="14"/>
        <v>76</v>
      </c>
      <c r="P254" t="str">
        <f t="shared" si="15"/>
        <v>90天内</v>
      </c>
      <c r="Q254" t="str">
        <f>VLOOKUP(I254,累计派单!A:O,13,0)</f>
        <v>家客铁通潍坊青州-何官乡镇装维组</v>
      </c>
    </row>
    <row r="255" ht="13.5" customHeight="1" spans="1:17">
      <c r="A255" t="s">
        <v>2084</v>
      </c>
      <c r="B255" t="s">
        <v>2085</v>
      </c>
      <c r="C255" t="s">
        <v>2086</v>
      </c>
      <c r="D255" t="s">
        <v>2087</v>
      </c>
      <c r="E255" t="s">
        <v>2088</v>
      </c>
      <c r="F255" t="s">
        <v>49</v>
      </c>
      <c r="G255" t="s">
        <v>60</v>
      </c>
      <c r="H255" t="s">
        <v>2089</v>
      </c>
      <c r="I255" t="s">
        <v>2090</v>
      </c>
      <c r="J255" t="s">
        <v>2091</v>
      </c>
      <c r="K255" t="s">
        <v>54</v>
      </c>
      <c r="L255" t="str">
        <f t="shared" si="12"/>
        <v>奎文</v>
      </c>
      <c r="M255" t="str">
        <f t="shared" si="13"/>
        <v>0109</v>
      </c>
      <c r="N255" t="str">
        <f>VLOOKUP(I255,累计派单!A:O,15,0)</f>
        <v>dw3_jk_zhangqiang</v>
      </c>
      <c r="O255">
        <f t="shared" si="14"/>
        <v>20</v>
      </c>
      <c r="P255" t="str">
        <f t="shared" si="15"/>
        <v>30天内</v>
      </c>
      <c r="Q255" t="str">
        <f>VLOOKUP(I255,累计派单!A:O,13,0)</f>
        <v>家客铁通潍坊奎文-金光路城区装维组</v>
      </c>
    </row>
    <row r="256" ht="13.5" customHeight="1" spans="1:17">
      <c r="A256" t="s">
        <v>2092</v>
      </c>
      <c r="B256" t="s">
        <v>2093</v>
      </c>
      <c r="C256" t="s">
        <v>2094</v>
      </c>
      <c r="D256" t="s">
        <v>2095</v>
      </c>
      <c r="E256" t="s">
        <v>2096</v>
      </c>
      <c r="F256" t="s">
        <v>49</v>
      </c>
      <c r="G256" t="s">
        <v>237</v>
      </c>
      <c r="H256" t="s">
        <v>2097</v>
      </c>
      <c r="I256" t="s">
        <v>2098</v>
      </c>
      <c r="J256" t="s">
        <v>2099</v>
      </c>
      <c r="K256" t="s">
        <v>54</v>
      </c>
      <c r="L256" t="str">
        <f t="shared" si="12"/>
        <v>潍城</v>
      </c>
      <c r="M256" t="str">
        <f t="shared" si="13"/>
        <v>0109</v>
      </c>
      <c r="N256" t="str">
        <f>VLOOKUP(I256,累计派单!A:O,15,0)</f>
        <v>dw3_jk_wczoujie</v>
      </c>
      <c r="O256">
        <f t="shared" si="14"/>
        <v>31</v>
      </c>
      <c r="P256" t="str">
        <f t="shared" si="15"/>
        <v>60天内</v>
      </c>
      <c r="Q256" t="str">
        <f>VLOOKUP(I256,累计派单!A:O,13,0)</f>
        <v>家客铁通潍坊潍城-东风街城区装维组</v>
      </c>
    </row>
    <row r="257" ht="13.5" customHeight="1" spans="1:17">
      <c r="A257" t="s">
        <v>2100</v>
      </c>
      <c r="B257" t="s">
        <v>2101</v>
      </c>
      <c r="C257" t="s">
        <v>2102</v>
      </c>
      <c r="D257" t="s">
        <v>2103</v>
      </c>
      <c r="E257" t="s">
        <v>2104</v>
      </c>
      <c r="F257" t="s">
        <v>49</v>
      </c>
      <c r="G257" t="s">
        <v>60</v>
      </c>
      <c r="H257" t="s">
        <v>2105</v>
      </c>
      <c r="I257" t="s">
        <v>2106</v>
      </c>
      <c r="J257" t="s">
        <v>2107</v>
      </c>
      <c r="K257" t="s">
        <v>54</v>
      </c>
      <c r="L257" t="str">
        <f t="shared" ref="L257:L320" si="16">IF(OR(LEFT(G257,2)="高新"),"奎文",IF(LEFT(G257,2)="峡山","坊子",IF(LEFT(G257,2)="滨海","寒亭",LEFT(G257,2))))</f>
        <v>奎文</v>
      </c>
      <c r="M257" t="str">
        <f t="shared" si="13"/>
        <v>0109</v>
      </c>
      <c r="N257" t="str">
        <f>VLOOKUP(I257,累计派单!A:O,15,0)</f>
        <v>dw3_jk_wutiebai</v>
      </c>
      <c r="O257">
        <f t="shared" si="14"/>
        <v>14</v>
      </c>
      <c r="P257" t="str">
        <f t="shared" si="15"/>
        <v>30天内</v>
      </c>
      <c r="Q257" t="str">
        <f>VLOOKUP(I257,累计派单!A:O,13,0)</f>
        <v>家客铁通潍坊奎文-樱前街城区装维组</v>
      </c>
    </row>
    <row r="258" ht="13.5" customHeight="1" spans="1:17">
      <c r="A258" t="s">
        <v>2108</v>
      </c>
      <c r="B258" t="s">
        <v>2109</v>
      </c>
      <c r="C258" t="s">
        <v>2110</v>
      </c>
      <c r="D258" t="s">
        <v>2111</v>
      </c>
      <c r="E258" t="s">
        <v>2112</v>
      </c>
      <c r="F258" t="s">
        <v>49</v>
      </c>
      <c r="G258" t="s">
        <v>50</v>
      </c>
      <c r="H258" t="s">
        <v>2113</v>
      </c>
      <c r="I258" t="s">
        <v>2114</v>
      </c>
      <c r="J258" t="s">
        <v>2115</v>
      </c>
      <c r="K258" t="s">
        <v>54</v>
      </c>
      <c r="L258" t="str">
        <f t="shared" si="16"/>
        <v>青州</v>
      </c>
      <c r="M258" t="str">
        <f t="shared" ref="M258:M321" si="17">TEXT(B258,"mmdd")</f>
        <v>0109</v>
      </c>
      <c r="N258" t="str">
        <f>VLOOKUP(I258,累计派单!A:O,15,0)</f>
        <v>dw3_jk_zhangjianbo</v>
      </c>
      <c r="O258">
        <f t="shared" ref="O258:O321" si="18">IF(LEN(J258)&lt;2,0,DATEDIF(DATE(IF(MID(J258,9,2)="23",2023,2024),MID(J258,11,2),MID(J258,13,2)),B258,"d"))</f>
        <v>49</v>
      </c>
      <c r="P258" t="str">
        <f t="shared" ref="P258:P321" si="19">IF(O258=0,"无",IF(O258&lt;8,"7天内",IF(O258&lt;31,"30天内",IF(O258&lt;61,"60天内",IF(O258&lt;91,"90天内")))))</f>
        <v>60天内</v>
      </c>
      <c r="Q258" t="str">
        <f>VLOOKUP(I258,累计派单!A:O,13,0)</f>
        <v>家客铁通潍坊青州-益都乡镇装维组</v>
      </c>
    </row>
    <row r="259" ht="13.5" customHeight="1" spans="1:17">
      <c r="A259" t="s">
        <v>2116</v>
      </c>
      <c r="B259" t="s">
        <v>2117</v>
      </c>
      <c r="C259" t="s">
        <v>2118</v>
      </c>
      <c r="D259" t="s">
        <v>2119</v>
      </c>
      <c r="E259" t="s">
        <v>2120</v>
      </c>
      <c r="F259" t="s">
        <v>49</v>
      </c>
      <c r="G259" t="s">
        <v>105</v>
      </c>
      <c r="H259" t="s">
        <v>2121</v>
      </c>
      <c r="I259" t="s">
        <v>2122</v>
      </c>
      <c r="J259" t="s">
        <v>2123</v>
      </c>
      <c r="K259" t="s">
        <v>54</v>
      </c>
      <c r="L259" t="str">
        <f t="shared" si="16"/>
        <v>寿光</v>
      </c>
      <c r="M259" t="str">
        <f t="shared" si="17"/>
        <v>0109</v>
      </c>
      <c r="N259" t="str">
        <f>VLOOKUP(I259,累计派单!A:O,15,0)</f>
        <v>dw3_jk_lilei</v>
      </c>
      <c r="O259">
        <f t="shared" si="18"/>
        <v>76</v>
      </c>
      <c r="P259" t="str">
        <f t="shared" si="19"/>
        <v>90天内</v>
      </c>
      <c r="Q259" t="str">
        <f>VLOOKUP(I259,累计派单!A:O,13,0)</f>
        <v>家客铁通潍坊寿光-东城城区装维组</v>
      </c>
    </row>
    <row r="260" ht="13.5" customHeight="1" spans="1:17">
      <c r="A260" t="s">
        <v>2124</v>
      </c>
      <c r="B260" t="s">
        <v>2125</v>
      </c>
      <c r="C260" t="s">
        <v>2126</v>
      </c>
      <c r="D260" t="s">
        <v>2127</v>
      </c>
      <c r="E260" t="s">
        <v>2128</v>
      </c>
      <c r="F260" t="s">
        <v>49</v>
      </c>
      <c r="G260" t="s">
        <v>237</v>
      </c>
      <c r="H260" t="s">
        <v>2129</v>
      </c>
      <c r="I260" t="s">
        <v>2130</v>
      </c>
      <c r="J260" t="s">
        <v>2131</v>
      </c>
      <c r="K260" t="s">
        <v>99</v>
      </c>
      <c r="L260" t="str">
        <f t="shared" si="16"/>
        <v>潍城</v>
      </c>
      <c r="M260" t="str">
        <f t="shared" si="17"/>
        <v>0109</v>
      </c>
      <c r="N260" t="str">
        <f>VLOOKUP(I260,累计派单!A:O,15,0)</f>
        <v>dw3_jk_wcgaodeyu</v>
      </c>
      <c r="O260">
        <f t="shared" si="18"/>
        <v>75</v>
      </c>
      <c r="P260" t="str">
        <f t="shared" si="19"/>
        <v>90天内</v>
      </c>
      <c r="Q260" t="str">
        <f>VLOOKUP(I260,累计派单!A:O,13,0)</f>
        <v>家客铁通潍坊潍城-胜利街城区装维组</v>
      </c>
    </row>
    <row r="261" ht="13.5" customHeight="1" spans="1:17">
      <c r="A261" t="s">
        <v>2132</v>
      </c>
      <c r="B261" t="s">
        <v>2133</v>
      </c>
      <c r="C261" t="s">
        <v>2134</v>
      </c>
      <c r="D261" t="s">
        <v>2135</v>
      </c>
      <c r="E261" t="s">
        <v>2136</v>
      </c>
      <c r="F261" t="s">
        <v>49</v>
      </c>
      <c r="G261" t="s">
        <v>237</v>
      </c>
      <c r="H261" t="s">
        <v>2137</v>
      </c>
      <c r="I261" t="s">
        <v>2138</v>
      </c>
      <c r="J261" t="s">
        <v>2139</v>
      </c>
      <c r="K261" t="s">
        <v>99</v>
      </c>
      <c r="L261" t="str">
        <f t="shared" si="16"/>
        <v>潍城</v>
      </c>
      <c r="M261" t="str">
        <f t="shared" si="17"/>
        <v>0109</v>
      </c>
      <c r="N261" t="str">
        <f>VLOOKUP(I261,累计派单!A:O,15,0)</f>
        <v>dw3_jk_wczhangxiangyu</v>
      </c>
      <c r="O261">
        <f t="shared" si="18"/>
        <v>61</v>
      </c>
      <c r="P261" t="str">
        <f t="shared" si="19"/>
        <v>90天内</v>
      </c>
      <c r="Q261" t="str">
        <f>VLOOKUP(I261,累计派单!A:O,13,0)</f>
        <v>家客铁通潍坊潍城-胜利街城区装维组</v>
      </c>
    </row>
    <row r="262" ht="13.5" customHeight="1" spans="1:17">
      <c r="A262" t="s">
        <v>2140</v>
      </c>
      <c r="B262" t="s">
        <v>2141</v>
      </c>
      <c r="C262" t="s">
        <v>2142</v>
      </c>
      <c r="D262" t="s">
        <v>2143</v>
      </c>
      <c r="E262" t="s">
        <v>2144</v>
      </c>
      <c r="F262" t="s">
        <v>49</v>
      </c>
      <c r="G262" t="s">
        <v>114</v>
      </c>
      <c r="H262" t="s">
        <v>2145</v>
      </c>
      <c r="I262" t="s">
        <v>2146</v>
      </c>
      <c r="J262" t="s">
        <v>2147</v>
      </c>
      <c r="K262" t="s">
        <v>99</v>
      </c>
      <c r="L262" t="str">
        <f t="shared" si="16"/>
        <v>高密</v>
      </c>
      <c r="M262" t="str">
        <f t="shared" si="17"/>
        <v>0109</v>
      </c>
      <c r="N262" t="str">
        <f>VLOOKUP(I262,累计派单!A:O,15,0)</f>
        <v>dw3_jk_chushilei</v>
      </c>
      <c r="O262">
        <f t="shared" si="18"/>
        <v>45</v>
      </c>
      <c r="P262" t="str">
        <f t="shared" si="19"/>
        <v>60天内</v>
      </c>
      <c r="Q262" t="str">
        <f>VLOOKUP(I262,累计派单!A:O,13,0)</f>
        <v>家客铁通潍坊高密-夏庄乡镇装维组</v>
      </c>
    </row>
    <row r="263" ht="13.5" customHeight="1" spans="1:17">
      <c r="A263" t="s">
        <v>2148</v>
      </c>
      <c r="B263" t="s">
        <v>2149</v>
      </c>
      <c r="C263" t="s">
        <v>2150</v>
      </c>
      <c r="D263" t="s">
        <v>2151</v>
      </c>
      <c r="E263" t="s">
        <v>2152</v>
      </c>
      <c r="F263" t="s">
        <v>49</v>
      </c>
      <c r="G263" t="s">
        <v>114</v>
      </c>
      <c r="H263" t="s">
        <v>2153</v>
      </c>
      <c r="I263" t="s">
        <v>2154</v>
      </c>
      <c r="J263" t="s">
        <v>2155</v>
      </c>
      <c r="K263" t="s">
        <v>99</v>
      </c>
      <c r="L263" t="str">
        <f t="shared" si="16"/>
        <v>高密</v>
      </c>
      <c r="M263" t="str">
        <f t="shared" si="17"/>
        <v>0109</v>
      </c>
      <c r="N263" t="str">
        <f>VLOOKUP(I263,累计派单!A:O,15,0)</f>
        <v>dw3_jk_liuzhigang</v>
      </c>
      <c r="O263">
        <f t="shared" si="18"/>
        <v>52</v>
      </c>
      <c r="P263" t="str">
        <f t="shared" si="19"/>
        <v>60天内</v>
      </c>
      <c r="Q263" t="str">
        <f>VLOOKUP(I263,累计派单!A:O,13,0)</f>
        <v>家客铁通潍坊高密-朝阳城区装维组</v>
      </c>
    </row>
    <row r="264" ht="13.5" customHeight="1" spans="1:17">
      <c r="A264" t="s">
        <v>2156</v>
      </c>
      <c r="B264" t="s">
        <v>2157</v>
      </c>
      <c r="C264" t="s">
        <v>2158</v>
      </c>
      <c r="D264" t="s">
        <v>2159</v>
      </c>
      <c r="E264" t="s">
        <v>2160</v>
      </c>
      <c r="F264" t="s">
        <v>49</v>
      </c>
      <c r="G264" t="s">
        <v>114</v>
      </c>
      <c r="H264" t="s">
        <v>2161</v>
      </c>
      <c r="I264" t="s">
        <v>2162</v>
      </c>
      <c r="J264" t="s">
        <v>2163</v>
      </c>
      <c r="K264" t="s">
        <v>99</v>
      </c>
      <c r="L264" t="str">
        <f t="shared" si="16"/>
        <v>高密</v>
      </c>
      <c r="M264" t="str">
        <f t="shared" si="17"/>
        <v>0109</v>
      </c>
      <c r="N264" t="str">
        <f>VLOOKUP(I264,累计派单!A:O,15,0)</f>
        <v>dw3_jk_lengguangpeng</v>
      </c>
      <c r="O264">
        <f t="shared" si="18"/>
        <v>42</v>
      </c>
      <c r="P264" t="str">
        <f t="shared" si="19"/>
        <v>60天内</v>
      </c>
      <c r="Q264" t="str">
        <f>VLOOKUP(I264,累计派单!A:O,13,0)</f>
        <v>家客铁通潍坊高密-密水城区装维组</v>
      </c>
    </row>
    <row r="265" ht="13.5" customHeight="1" spans="1:17">
      <c r="A265" t="s">
        <v>2164</v>
      </c>
      <c r="B265" t="s">
        <v>2165</v>
      </c>
      <c r="C265" t="s">
        <v>2166</v>
      </c>
      <c r="D265" t="s">
        <v>2167</v>
      </c>
      <c r="E265" t="s">
        <v>2168</v>
      </c>
      <c r="F265" t="s">
        <v>49</v>
      </c>
      <c r="G265" t="s">
        <v>60</v>
      </c>
      <c r="H265" t="s">
        <v>2169</v>
      </c>
      <c r="I265" t="s">
        <v>2170</v>
      </c>
      <c r="J265" t="s">
        <v>2171</v>
      </c>
      <c r="K265" t="s">
        <v>99</v>
      </c>
      <c r="L265" t="str">
        <f t="shared" si="16"/>
        <v>奎文</v>
      </c>
      <c r="M265" t="str">
        <f t="shared" si="17"/>
        <v>0109</v>
      </c>
      <c r="N265" t="str">
        <f>VLOOKUP(I265,累计派单!A:O,15,0)</f>
        <v>dw3_jk_wangxingang</v>
      </c>
      <c r="O265">
        <f t="shared" si="18"/>
        <v>16</v>
      </c>
      <c r="P265" t="str">
        <f t="shared" si="19"/>
        <v>30天内</v>
      </c>
      <c r="Q265" t="str">
        <f>VLOOKUP(I265,累计派单!A:O,13,0)</f>
        <v>家客铁通潍坊奎文-北宫街城区装维组</v>
      </c>
    </row>
    <row r="266" ht="13.5" customHeight="1" spans="1:17">
      <c r="A266" t="s">
        <v>2172</v>
      </c>
      <c r="B266" t="s">
        <v>2173</v>
      </c>
      <c r="C266" t="s">
        <v>2174</v>
      </c>
      <c r="D266" t="s">
        <v>2175</v>
      </c>
      <c r="E266" t="s">
        <v>2176</v>
      </c>
      <c r="F266" t="s">
        <v>49</v>
      </c>
      <c r="H266" t="s">
        <v>2177</v>
      </c>
      <c r="I266" t="s">
        <v>2178</v>
      </c>
      <c r="J266" t="s">
        <v>2179</v>
      </c>
      <c r="K266" t="s">
        <v>99</v>
      </c>
      <c r="L266" t="str">
        <f t="shared" si="16"/>
        <v/>
      </c>
      <c r="M266" t="str">
        <f t="shared" si="17"/>
        <v>0109</v>
      </c>
      <c r="N266">
        <f>VLOOKUP(I266,累计派单!A:O,15,0)</f>
        <v>0</v>
      </c>
      <c r="O266">
        <f t="shared" si="18"/>
        <v>369</v>
      </c>
      <c r="P266" t="b">
        <f t="shared" si="19"/>
        <v>0</v>
      </c>
      <c r="Q266">
        <f>VLOOKUP(I266,累计派单!A:O,13,0)</f>
        <v>0</v>
      </c>
    </row>
    <row r="267" ht="13.5" customHeight="1" spans="1:17">
      <c r="A267" t="s">
        <v>2180</v>
      </c>
      <c r="B267" t="s">
        <v>2181</v>
      </c>
      <c r="C267" t="s">
        <v>2182</v>
      </c>
      <c r="D267" t="s">
        <v>2183</v>
      </c>
      <c r="E267" t="s">
        <v>2184</v>
      </c>
      <c r="F267" t="s">
        <v>49</v>
      </c>
      <c r="G267" t="s">
        <v>375</v>
      </c>
      <c r="H267" t="s">
        <v>2185</v>
      </c>
      <c r="I267" t="s">
        <v>2186</v>
      </c>
      <c r="J267" t="s">
        <v>2187</v>
      </c>
      <c r="K267" t="s">
        <v>99</v>
      </c>
      <c r="L267" t="str">
        <f t="shared" si="16"/>
        <v>昌邑</v>
      </c>
      <c r="M267" t="str">
        <f t="shared" si="17"/>
        <v>0109</v>
      </c>
      <c r="N267" t="str">
        <f>VLOOKUP(I267,累计派单!A:O,15,0)</f>
        <v>dw3_jk_donghuiqingcy</v>
      </c>
      <c r="O267">
        <f t="shared" si="18"/>
        <v>40</v>
      </c>
      <c r="P267" t="str">
        <f t="shared" si="19"/>
        <v>60天内</v>
      </c>
      <c r="Q267" t="str">
        <f>VLOOKUP(I267,累计派单!A:O,13,0)</f>
        <v>家客铁通潍坊昌邑-城北城区装维组</v>
      </c>
    </row>
    <row r="268" ht="13.5" customHeight="1" spans="1:17">
      <c r="A268" t="s">
        <v>2188</v>
      </c>
      <c r="B268" t="s">
        <v>2189</v>
      </c>
      <c r="C268" t="s">
        <v>2190</v>
      </c>
      <c r="D268" t="s">
        <v>2191</v>
      </c>
      <c r="E268" t="s">
        <v>2192</v>
      </c>
      <c r="F268" t="s">
        <v>49</v>
      </c>
      <c r="G268" t="s">
        <v>105</v>
      </c>
      <c r="H268" t="s">
        <v>2193</v>
      </c>
      <c r="I268" t="s">
        <v>2194</v>
      </c>
      <c r="J268" t="s">
        <v>2195</v>
      </c>
      <c r="K268" t="s">
        <v>99</v>
      </c>
      <c r="L268" t="str">
        <f t="shared" si="16"/>
        <v>寿光</v>
      </c>
      <c r="M268" t="str">
        <f t="shared" si="17"/>
        <v>0109</v>
      </c>
      <c r="N268" t="str">
        <f>VLOOKUP(I268,累计派单!A:O,15,0)</f>
        <v>dw3_jk_liubing</v>
      </c>
      <c r="O268">
        <f t="shared" si="18"/>
        <v>9</v>
      </c>
      <c r="P268" t="str">
        <f t="shared" si="19"/>
        <v>30天内</v>
      </c>
      <c r="Q268" t="str">
        <f>VLOOKUP(I268,累计派单!A:O,13,0)</f>
        <v>家客铁通潍坊寿光-市中城区装维组</v>
      </c>
    </row>
    <row r="269" ht="13.5" customHeight="1" spans="1:17">
      <c r="A269" t="s">
        <v>2196</v>
      </c>
      <c r="B269" t="s">
        <v>2197</v>
      </c>
      <c r="C269" t="s">
        <v>2198</v>
      </c>
      <c r="D269" t="s">
        <v>2199</v>
      </c>
      <c r="E269" t="s">
        <v>2200</v>
      </c>
      <c r="F269" t="s">
        <v>49</v>
      </c>
      <c r="G269" t="s">
        <v>50</v>
      </c>
      <c r="H269" t="s">
        <v>2201</v>
      </c>
      <c r="I269" t="s">
        <v>2202</v>
      </c>
      <c r="J269" t="s">
        <v>2203</v>
      </c>
      <c r="K269" t="s">
        <v>99</v>
      </c>
      <c r="L269" t="str">
        <f t="shared" si="16"/>
        <v>青州</v>
      </c>
      <c r="M269" t="str">
        <f t="shared" si="17"/>
        <v>0109</v>
      </c>
      <c r="N269" t="str">
        <f>VLOOKUP(I269,累计派单!A:O,15,0)</f>
        <v>dw3_jk_dongbaoquan</v>
      </c>
      <c r="O269">
        <f t="shared" si="18"/>
        <v>90</v>
      </c>
      <c r="P269" t="str">
        <f t="shared" si="19"/>
        <v>90天内</v>
      </c>
      <c r="Q269" t="str">
        <f>VLOOKUP(I269,累计派单!A:O,13,0)</f>
        <v>家客铁通潍坊青州-何官乡镇装维组</v>
      </c>
    </row>
    <row r="270" ht="13.5" customHeight="1" spans="1:17">
      <c r="A270" t="s">
        <v>2204</v>
      </c>
      <c r="B270" t="s">
        <v>2205</v>
      </c>
      <c r="C270" t="s">
        <v>2206</v>
      </c>
      <c r="D270" t="s">
        <v>2207</v>
      </c>
      <c r="E270" t="s">
        <v>2208</v>
      </c>
      <c r="F270" t="s">
        <v>49</v>
      </c>
      <c r="G270" t="s">
        <v>95</v>
      </c>
      <c r="H270" t="s">
        <v>2209</v>
      </c>
      <c r="I270" t="s">
        <v>2210</v>
      </c>
      <c r="J270" t="s">
        <v>2211</v>
      </c>
      <c r="K270" t="s">
        <v>99</v>
      </c>
      <c r="L270" t="str">
        <f t="shared" si="16"/>
        <v>安丘</v>
      </c>
      <c r="M270" t="str">
        <f t="shared" si="17"/>
        <v>0109</v>
      </c>
      <c r="N270" t="str">
        <f>VLOOKUP(I270,累计派单!A:O,15,0)</f>
        <v>dw3_jk_daijiaoyunaq</v>
      </c>
      <c r="O270">
        <f t="shared" si="18"/>
        <v>43</v>
      </c>
      <c r="P270" t="str">
        <f t="shared" si="19"/>
        <v>60天内</v>
      </c>
      <c r="Q270" t="str">
        <f>VLOOKUP(I270,累计派单!A:O,13,0)</f>
        <v>家客铁通潍坊安丘-景芝乡镇装维组</v>
      </c>
    </row>
    <row r="271" ht="13.5" customHeight="1" spans="1:17">
      <c r="A271" t="s">
        <v>2212</v>
      </c>
      <c r="B271" t="s">
        <v>2213</v>
      </c>
      <c r="C271" t="s">
        <v>2214</v>
      </c>
      <c r="D271" t="s">
        <v>2215</v>
      </c>
      <c r="E271" t="s">
        <v>2216</v>
      </c>
      <c r="F271" t="s">
        <v>49</v>
      </c>
      <c r="G271" t="s">
        <v>105</v>
      </c>
      <c r="H271" t="s">
        <v>2217</v>
      </c>
      <c r="I271" t="s">
        <v>2218</v>
      </c>
      <c r="J271" t="s">
        <v>2219</v>
      </c>
      <c r="K271" t="s">
        <v>99</v>
      </c>
      <c r="L271" t="str">
        <f t="shared" si="16"/>
        <v>寿光</v>
      </c>
      <c r="M271" t="str">
        <f t="shared" si="17"/>
        <v>0109</v>
      </c>
      <c r="N271" t="str">
        <f>VLOOKUP(I271,累计派单!A:O,15,0)</f>
        <v>dw3_jk_lichuidong</v>
      </c>
      <c r="O271">
        <f t="shared" si="18"/>
        <v>67</v>
      </c>
      <c r="P271" t="str">
        <f t="shared" si="19"/>
        <v>90天内</v>
      </c>
      <c r="Q271" t="str">
        <f>VLOOKUP(I271,累计派单!A:O,13,0)</f>
        <v>家客铁通潍坊寿光-纪台乡镇装维组</v>
      </c>
    </row>
    <row r="272" ht="13.5" customHeight="1" spans="1:17">
      <c r="A272" t="s">
        <v>2220</v>
      </c>
      <c r="B272" t="s">
        <v>2221</v>
      </c>
      <c r="C272" t="s">
        <v>2222</v>
      </c>
      <c r="D272" t="s">
        <v>2223</v>
      </c>
      <c r="E272" t="s">
        <v>2224</v>
      </c>
      <c r="F272" t="s">
        <v>49</v>
      </c>
      <c r="G272" t="s">
        <v>148</v>
      </c>
      <c r="H272" t="s">
        <v>2225</v>
      </c>
      <c r="I272" t="s">
        <v>2226</v>
      </c>
      <c r="J272" t="s">
        <v>2227</v>
      </c>
      <c r="K272" t="s">
        <v>99</v>
      </c>
      <c r="L272" t="str">
        <f t="shared" si="16"/>
        <v>寒亭</v>
      </c>
      <c r="M272" t="str">
        <f t="shared" si="17"/>
        <v>0109</v>
      </c>
      <c r="N272" t="str">
        <f>VLOOKUP(I272,累计派单!A:O,15,0)</f>
        <v>dw3_jk_yuchengcheng</v>
      </c>
      <c r="O272">
        <f t="shared" si="18"/>
        <v>46</v>
      </c>
      <c r="P272" t="str">
        <f t="shared" si="19"/>
        <v>60天内</v>
      </c>
      <c r="Q272" t="str">
        <f>VLOOKUP(I272,累计派单!A:O,13,0)</f>
        <v>家客铁通潍坊寒亭-朱里乡镇装维组</v>
      </c>
    </row>
    <row r="273" ht="13.5" customHeight="1" spans="1:17">
      <c r="A273" t="s">
        <v>2228</v>
      </c>
      <c r="B273" t="s">
        <v>2229</v>
      </c>
      <c r="C273" t="s">
        <v>2230</v>
      </c>
      <c r="D273" t="s">
        <v>2231</v>
      </c>
      <c r="E273" t="s">
        <v>2232</v>
      </c>
      <c r="F273" t="s">
        <v>49</v>
      </c>
      <c r="G273" t="s">
        <v>105</v>
      </c>
      <c r="H273" t="s">
        <v>2233</v>
      </c>
      <c r="I273" t="s">
        <v>2234</v>
      </c>
      <c r="J273" t="s">
        <v>2235</v>
      </c>
      <c r="K273" t="s">
        <v>99</v>
      </c>
      <c r="L273" t="str">
        <f t="shared" si="16"/>
        <v>寿光</v>
      </c>
      <c r="M273" t="str">
        <f t="shared" si="17"/>
        <v>0109</v>
      </c>
      <c r="N273" t="str">
        <f>VLOOKUP(I273,累计派单!A:O,15,0)</f>
        <v>dw3_jk_linrongming</v>
      </c>
      <c r="O273">
        <f t="shared" si="18"/>
        <v>368</v>
      </c>
      <c r="P273" t="b">
        <f t="shared" si="19"/>
        <v>0</v>
      </c>
      <c r="Q273" t="str">
        <f>VLOOKUP(I273,累计派单!A:O,13,0)</f>
        <v>家客铁通潍坊寿光-台头乡镇装维组</v>
      </c>
    </row>
    <row r="274" ht="13.5" customHeight="1" spans="1:17">
      <c r="A274" t="s">
        <v>2236</v>
      </c>
      <c r="B274" t="s">
        <v>2237</v>
      </c>
      <c r="C274" t="s">
        <v>2238</v>
      </c>
      <c r="D274" t="s">
        <v>2239</v>
      </c>
      <c r="E274" t="s">
        <v>2240</v>
      </c>
      <c r="F274" t="s">
        <v>49</v>
      </c>
      <c r="G274" t="s">
        <v>237</v>
      </c>
      <c r="H274" t="s">
        <v>2241</v>
      </c>
      <c r="I274" t="s">
        <v>2242</v>
      </c>
      <c r="J274" t="s">
        <v>2243</v>
      </c>
      <c r="K274" t="s">
        <v>99</v>
      </c>
      <c r="L274" t="str">
        <f t="shared" si="16"/>
        <v>潍城</v>
      </c>
      <c r="M274" t="str">
        <f t="shared" si="17"/>
        <v>0109</v>
      </c>
      <c r="N274" t="str">
        <f>VLOOKUP(I274,累计派单!A:O,15,0)</f>
        <v>dw3_jk_wczhanglei</v>
      </c>
      <c r="O274">
        <f t="shared" si="18"/>
        <v>17</v>
      </c>
      <c r="P274" t="str">
        <f t="shared" si="19"/>
        <v>30天内</v>
      </c>
      <c r="Q274" t="str">
        <f>VLOOKUP(I274,累计派单!A:O,13,0)</f>
        <v>家客铁通潍坊潍城-豪德城区装维组</v>
      </c>
    </row>
    <row r="275" ht="13.5" customHeight="1" spans="1:17">
      <c r="A275" t="s">
        <v>2244</v>
      </c>
      <c r="B275" t="s">
        <v>2245</v>
      </c>
      <c r="C275" t="s">
        <v>2246</v>
      </c>
      <c r="D275" t="s">
        <v>2247</v>
      </c>
      <c r="E275" t="s">
        <v>2248</v>
      </c>
      <c r="F275" t="s">
        <v>49</v>
      </c>
      <c r="G275" t="s">
        <v>95</v>
      </c>
      <c r="H275" t="s">
        <v>2249</v>
      </c>
      <c r="I275" t="s">
        <v>2250</v>
      </c>
      <c r="J275" t="s">
        <v>2251</v>
      </c>
      <c r="K275" t="s">
        <v>99</v>
      </c>
      <c r="L275" t="str">
        <f t="shared" si="16"/>
        <v>安丘</v>
      </c>
      <c r="M275" t="str">
        <f t="shared" si="17"/>
        <v>0109</v>
      </c>
      <c r="N275" t="str">
        <f>VLOOKUP(I275,累计派单!A:O,15,0)</f>
        <v>dw3_jk_yvshubo</v>
      </c>
      <c r="O275">
        <f t="shared" si="18"/>
        <v>370</v>
      </c>
      <c r="P275" t="b">
        <f t="shared" si="19"/>
        <v>0</v>
      </c>
      <c r="Q275" t="str">
        <f>VLOOKUP(I275,累计派单!A:O,13,0)</f>
        <v>家客铁通潍坊安丘-刘家尧乡镇装维组</v>
      </c>
    </row>
    <row r="276" ht="13.5" customHeight="1" spans="1:17">
      <c r="A276" t="s">
        <v>2252</v>
      </c>
      <c r="B276" t="s">
        <v>2253</v>
      </c>
      <c r="C276" t="s">
        <v>2254</v>
      </c>
      <c r="D276" t="s">
        <v>2255</v>
      </c>
      <c r="E276" t="s">
        <v>2256</v>
      </c>
      <c r="F276" t="s">
        <v>49</v>
      </c>
      <c r="G276" t="s">
        <v>105</v>
      </c>
      <c r="H276" t="s">
        <v>2257</v>
      </c>
      <c r="I276" t="s">
        <v>2258</v>
      </c>
      <c r="J276" t="s">
        <v>2259</v>
      </c>
      <c r="K276" t="s">
        <v>99</v>
      </c>
      <c r="L276" t="str">
        <f t="shared" si="16"/>
        <v>寿光</v>
      </c>
      <c r="M276" t="str">
        <f t="shared" si="17"/>
        <v>0109</v>
      </c>
      <c r="N276" t="str">
        <f>VLOOKUP(I276,累计派单!A:O,15,0)</f>
        <v>dw3_jk_sunxindong</v>
      </c>
      <c r="O276">
        <f t="shared" si="18"/>
        <v>368</v>
      </c>
      <c r="P276" t="b">
        <f t="shared" si="19"/>
        <v>0</v>
      </c>
      <c r="Q276" t="str">
        <f>VLOOKUP(I276,累计派单!A:O,13,0)</f>
        <v>家客铁通潍坊寿光-孙集乡镇装维组</v>
      </c>
    </row>
    <row r="277" ht="13.5" customHeight="1" spans="1:17">
      <c r="A277" t="s">
        <v>2260</v>
      </c>
      <c r="B277" t="s">
        <v>2261</v>
      </c>
      <c r="C277" t="s">
        <v>2262</v>
      </c>
      <c r="D277" t="s">
        <v>2263</v>
      </c>
      <c r="E277" t="s">
        <v>2264</v>
      </c>
      <c r="F277" t="s">
        <v>49</v>
      </c>
      <c r="G277" t="s">
        <v>262</v>
      </c>
      <c r="H277" t="s">
        <v>2265</v>
      </c>
      <c r="I277" t="s">
        <v>2266</v>
      </c>
      <c r="J277" t="s">
        <v>2267</v>
      </c>
      <c r="K277" t="s">
        <v>99</v>
      </c>
      <c r="L277" t="str">
        <f t="shared" si="16"/>
        <v>寒亭</v>
      </c>
      <c r="M277" t="str">
        <f t="shared" si="17"/>
        <v>0109</v>
      </c>
      <c r="N277" t="str">
        <f>VLOOKUP(I277,累计派单!A:O,15,0)</f>
        <v>dw3_jk_wangwenkang1</v>
      </c>
      <c r="O277">
        <f t="shared" si="18"/>
        <v>68</v>
      </c>
      <c r="P277" t="str">
        <f t="shared" si="19"/>
        <v>90天内</v>
      </c>
      <c r="Q277" t="str">
        <f>VLOOKUP(I277,累计派单!A:O,13,0)</f>
        <v>家客铁通潍坊滨海-央子乡镇装维组</v>
      </c>
    </row>
    <row r="278" ht="13.5" customHeight="1" spans="1:17">
      <c r="A278" t="s">
        <v>2268</v>
      </c>
      <c r="B278" t="s">
        <v>2269</v>
      </c>
      <c r="C278" t="s">
        <v>2270</v>
      </c>
      <c r="D278" t="s">
        <v>2271</v>
      </c>
      <c r="E278" t="s">
        <v>2272</v>
      </c>
      <c r="F278" t="s">
        <v>49</v>
      </c>
      <c r="G278" t="s">
        <v>105</v>
      </c>
      <c r="H278" t="s">
        <v>2273</v>
      </c>
      <c r="I278" t="s">
        <v>2274</v>
      </c>
      <c r="J278" t="s">
        <v>2275</v>
      </c>
      <c r="K278" t="s">
        <v>99</v>
      </c>
      <c r="L278" t="str">
        <f t="shared" si="16"/>
        <v>寿光</v>
      </c>
      <c r="M278" t="str">
        <f t="shared" si="17"/>
        <v>0109</v>
      </c>
      <c r="N278" t="str">
        <f>VLOOKUP(I278,累计派单!A:O,15,0)</f>
        <v>dw3_jk_sunxiangxin</v>
      </c>
      <c r="O278">
        <f t="shared" si="18"/>
        <v>372</v>
      </c>
      <c r="P278" t="b">
        <f t="shared" si="19"/>
        <v>0</v>
      </c>
      <c r="Q278" t="str">
        <f>VLOOKUP(I278,累计派单!A:O,13,0)</f>
        <v>家客铁通潍坊寿光-台头乡镇装维组</v>
      </c>
    </row>
    <row r="279" ht="13.5" customHeight="1" spans="1:17">
      <c r="A279" t="s">
        <v>2276</v>
      </c>
      <c r="B279" t="s">
        <v>2277</v>
      </c>
      <c r="C279" t="s">
        <v>2278</v>
      </c>
      <c r="D279" t="s">
        <v>2279</v>
      </c>
      <c r="E279" t="s">
        <v>2280</v>
      </c>
      <c r="F279" t="s">
        <v>49</v>
      </c>
      <c r="G279" t="s">
        <v>237</v>
      </c>
      <c r="H279" t="s">
        <v>2281</v>
      </c>
      <c r="I279" t="s">
        <v>2282</v>
      </c>
      <c r="J279" t="s">
        <v>2283</v>
      </c>
      <c r="K279" t="s">
        <v>99</v>
      </c>
      <c r="L279" t="str">
        <f t="shared" si="16"/>
        <v>潍城</v>
      </c>
      <c r="M279" t="str">
        <f t="shared" si="17"/>
        <v>0109</v>
      </c>
      <c r="N279" t="str">
        <f>VLOOKUP(I279,累计派单!A:O,15,0)</f>
        <v>dw3_jk_zhuyicheng</v>
      </c>
      <c r="O279">
        <f t="shared" si="18"/>
        <v>367</v>
      </c>
      <c r="P279" t="b">
        <f t="shared" si="19"/>
        <v>0</v>
      </c>
      <c r="Q279" t="str">
        <f>VLOOKUP(I279,累计派单!A:O,13,0)</f>
        <v>家客铁通潍坊潍城-东风街城区装维组</v>
      </c>
    </row>
    <row r="280" ht="13.5" customHeight="1" spans="1:17">
      <c r="A280" t="s">
        <v>2284</v>
      </c>
      <c r="B280" t="s">
        <v>2285</v>
      </c>
      <c r="C280" t="s">
        <v>2286</v>
      </c>
      <c r="D280" t="s">
        <v>2287</v>
      </c>
      <c r="E280" t="s">
        <v>2288</v>
      </c>
      <c r="F280" t="s">
        <v>49</v>
      </c>
      <c r="G280" t="s">
        <v>148</v>
      </c>
      <c r="H280" t="s">
        <v>2289</v>
      </c>
      <c r="I280" t="s">
        <v>2290</v>
      </c>
      <c r="J280" t="s">
        <v>2291</v>
      </c>
      <c r="K280" t="s">
        <v>54</v>
      </c>
      <c r="L280" t="str">
        <f t="shared" si="16"/>
        <v>寒亭</v>
      </c>
      <c r="M280" t="str">
        <f t="shared" si="17"/>
        <v>0109</v>
      </c>
      <c r="N280" t="str">
        <f>VLOOKUP(I280,累计派单!A:O,15,0)</f>
        <v>dw3_jk_mayongquan</v>
      </c>
      <c r="O280">
        <f t="shared" si="18"/>
        <v>366</v>
      </c>
      <c r="P280" t="b">
        <f t="shared" si="19"/>
        <v>0</v>
      </c>
      <c r="Q280" t="str">
        <f>VLOOKUP(I280,累计派单!A:O,13,0)</f>
        <v>家客铁通潍坊寒亭-开元乡镇装维组</v>
      </c>
    </row>
    <row r="281" ht="13.5" customHeight="1" spans="1:17">
      <c r="A281" t="s">
        <v>2292</v>
      </c>
      <c r="B281" t="s">
        <v>2293</v>
      </c>
      <c r="C281" t="s">
        <v>2294</v>
      </c>
      <c r="D281" t="s">
        <v>2295</v>
      </c>
      <c r="E281" t="s">
        <v>2296</v>
      </c>
      <c r="F281" t="s">
        <v>49</v>
      </c>
      <c r="G281" t="s">
        <v>1136</v>
      </c>
      <c r="H281" t="s">
        <v>2297</v>
      </c>
      <c r="I281" t="s">
        <v>2298</v>
      </c>
      <c r="J281" t="s">
        <v>2299</v>
      </c>
      <c r="K281" t="s">
        <v>99</v>
      </c>
      <c r="L281" t="str">
        <f t="shared" si="16"/>
        <v>昌乐</v>
      </c>
      <c r="M281" t="str">
        <f t="shared" si="17"/>
        <v>0109</v>
      </c>
      <c r="N281" t="str">
        <f>VLOOKUP(I281,累计派单!A:O,15,0)</f>
        <v>dw3_jk_lixiaocl</v>
      </c>
      <c r="O281">
        <f t="shared" si="18"/>
        <v>367</v>
      </c>
      <c r="P281" t="b">
        <f t="shared" si="19"/>
        <v>0</v>
      </c>
      <c r="Q281" t="str">
        <f>VLOOKUP(I281,累计派单!A:O,13,0)</f>
        <v>家客铁通潍坊昌乐-美联城区装维组</v>
      </c>
    </row>
    <row r="282" ht="13.5" customHeight="1" spans="1:17">
      <c r="A282" t="s">
        <v>2300</v>
      </c>
      <c r="B282" t="s">
        <v>2301</v>
      </c>
      <c r="C282" t="s">
        <v>2302</v>
      </c>
      <c r="D282" t="s">
        <v>2303</v>
      </c>
      <c r="E282" t="s">
        <v>2304</v>
      </c>
      <c r="F282" t="s">
        <v>49</v>
      </c>
      <c r="G282" t="s">
        <v>114</v>
      </c>
      <c r="H282" t="s">
        <v>2305</v>
      </c>
      <c r="I282" t="s">
        <v>2306</v>
      </c>
      <c r="J282" t="s">
        <v>2307</v>
      </c>
      <c r="K282" t="s">
        <v>99</v>
      </c>
      <c r="L282" t="str">
        <f t="shared" si="16"/>
        <v>高密</v>
      </c>
      <c r="M282" t="str">
        <f t="shared" si="17"/>
        <v>0109</v>
      </c>
      <c r="N282" t="str">
        <f>VLOOKUP(I282,累计派单!A:O,15,0)</f>
        <v>dw3_jk_gmliuyanwu</v>
      </c>
      <c r="O282">
        <f t="shared" si="18"/>
        <v>369</v>
      </c>
      <c r="P282" t="b">
        <f t="shared" si="19"/>
        <v>0</v>
      </c>
      <c r="Q282" t="str">
        <f>VLOOKUP(I282,累计派单!A:O,13,0)</f>
        <v>家客铁通潍坊高密-醴泉城区装维组</v>
      </c>
    </row>
    <row r="283" ht="13.5" customHeight="1" spans="1:17">
      <c r="A283" t="s">
        <v>2308</v>
      </c>
      <c r="B283" t="s">
        <v>2309</v>
      </c>
      <c r="C283" t="s">
        <v>2310</v>
      </c>
      <c r="D283" t="s">
        <v>2311</v>
      </c>
      <c r="E283" t="s">
        <v>2312</v>
      </c>
      <c r="F283" t="s">
        <v>49</v>
      </c>
      <c r="G283" t="s">
        <v>95</v>
      </c>
      <c r="H283" t="s">
        <v>2313</v>
      </c>
      <c r="I283" t="s">
        <v>2314</v>
      </c>
      <c r="J283" t="s">
        <v>2315</v>
      </c>
      <c r="K283" t="s">
        <v>99</v>
      </c>
      <c r="L283" t="str">
        <f t="shared" si="16"/>
        <v>安丘</v>
      </c>
      <c r="M283" t="str">
        <f t="shared" si="17"/>
        <v>0109</v>
      </c>
      <c r="N283" t="str">
        <f>VLOOKUP(I283,累计派单!A:O,15,0)</f>
        <v>dw3_jk_dongcece</v>
      </c>
      <c r="O283">
        <f t="shared" si="18"/>
        <v>26</v>
      </c>
      <c r="P283" t="str">
        <f t="shared" si="19"/>
        <v>30天内</v>
      </c>
      <c r="Q283" t="str">
        <f>VLOOKUP(I283,累计派单!A:O,13,0)</f>
        <v>家客铁通潍坊安丘-潍安路城区装维组</v>
      </c>
    </row>
    <row r="284" ht="13.5" customHeight="1" spans="1:17">
      <c r="A284" t="s">
        <v>2316</v>
      </c>
      <c r="B284" t="s">
        <v>2317</v>
      </c>
      <c r="C284" t="s">
        <v>2318</v>
      </c>
      <c r="D284" t="s">
        <v>2319</v>
      </c>
      <c r="E284" t="s">
        <v>2320</v>
      </c>
      <c r="F284" t="s">
        <v>49</v>
      </c>
      <c r="G284" t="s">
        <v>114</v>
      </c>
      <c r="H284" t="s">
        <v>2321</v>
      </c>
      <c r="I284" t="s">
        <v>2322</v>
      </c>
      <c r="J284" t="s">
        <v>2323</v>
      </c>
      <c r="K284" t="s">
        <v>99</v>
      </c>
      <c r="L284" t="str">
        <f t="shared" si="16"/>
        <v>高密</v>
      </c>
      <c r="M284" t="str">
        <f t="shared" si="17"/>
        <v>0109</v>
      </c>
      <c r="N284" t="str">
        <f>VLOOKUP(I284,累计派单!A:O,15,0)</f>
        <v>dw3_jk_zhaozhibian</v>
      </c>
      <c r="O284">
        <f t="shared" si="18"/>
        <v>367</v>
      </c>
      <c r="P284" t="b">
        <f t="shared" si="19"/>
        <v>0</v>
      </c>
      <c r="Q284" t="str">
        <f>VLOOKUP(I284,累计派单!A:O,13,0)</f>
        <v>家客铁通潍坊高密-朝阳城区装维组</v>
      </c>
    </row>
    <row r="285" ht="13.5" customHeight="1" spans="1:17">
      <c r="A285" t="s">
        <v>2324</v>
      </c>
      <c r="B285" t="s">
        <v>2325</v>
      </c>
      <c r="C285" t="s">
        <v>2326</v>
      </c>
      <c r="D285" t="s">
        <v>2327</v>
      </c>
      <c r="E285" t="s">
        <v>2328</v>
      </c>
      <c r="F285" t="s">
        <v>49</v>
      </c>
      <c r="G285" t="s">
        <v>95</v>
      </c>
      <c r="H285" t="s">
        <v>2329</v>
      </c>
      <c r="I285" t="s">
        <v>2330</v>
      </c>
      <c r="J285" t="s">
        <v>2331</v>
      </c>
      <c r="K285" t="s">
        <v>54</v>
      </c>
      <c r="L285" t="str">
        <f t="shared" si="16"/>
        <v>安丘</v>
      </c>
      <c r="M285" t="str">
        <f t="shared" si="17"/>
        <v>0110</v>
      </c>
      <c r="N285" t="str">
        <f>VLOOKUP(I285,累计派单!A:O,15,0)</f>
        <v>dw3_jk_aqzhoubing</v>
      </c>
      <c r="O285">
        <f t="shared" si="18"/>
        <v>88</v>
      </c>
      <c r="P285" t="str">
        <f t="shared" si="19"/>
        <v>90天内</v>
      </c>
      <c r="Q285" t="str">
        <f>VLOOKUP(I285,累计派单!A:O,13,0)</f>
        <v>家客铁通潍坊安丘-潍安路城区装维组</v>
      </c>
    </row>
    <row r="286" ht="13.5" customHeight="1" spans="1:17">
      <c r="A286" t="s">
        <v>2332</v>
      </c>
      <c r="B286" t="s">
        <v>2333</v>
      </c>
      <c r="C286" t="s">
        <v>2334</v>
      </c>
      <c r="D286" t="s">
        <v>2335</v>
      </c>
      <c r="E286" t="s">
        <v>2336</v>
      </c>
      <c r="F286" t="s">
        <v>49</v>
      </c>
      <c r="G286" t="s">
        <v>60</v>
      </c>
      <c r="H286" t="s">
        <v>2337</v>
      </c>
      <c r="I286" t="s">
        <v>2338</v>
      </c>
      <c r="J286" t="s">
        <v>2339</v>
      </c>
      <c r="K286" t="s">
        <v>54</v>
      </c>
      <c r="L286" t="str">
        <f t="shared" si="16"/>
        <v>奎文</v>
      </c>
      <c r="M286" t="str">
        <f t="shared" si="17"/>
        <v>0110</v>
      </c>
      <c r="N286" t="str">
        <f>VLOOKUP(I286,累计派单!A:O,15,0)</f>
        <v>dw3_jk_luchengfei</v>
      </c>
      <c r="O286">
        <f t="shared" si="18"/>
        <v>55</v>
      </c>
      <c r="P286" t="str">
        <f t="shared" si="19"/>
        <v>60天内</v>
      </c>
      <c r="Q286" t="str">
        <f>VLOOKUP(I286,累计派单!A:O,13,0)</f>
        <v>家客铁通潍坊奎文-潍州路城区装维组</v>
      </c>
    </row>
    <row r="287" ht="13.5" customHeight="1" spans="1:17">
      <c r="A287" t="s">
        <v>2340</v>
      </c>
      <c r="B287" t="s">
        <v>2341</v>
      </c>
      <c r="C287" t="s">
        <v>2342</v>
      </c>
      <c r="D287" t="s">
        <v>2343</v>
      </c>
      <c r="E287" t="s">
        <v>2344</v>
      </c>
      <c r="F287" t="s">
        <v>49</v>
      </c>
      <c r="G287" t="s">
        <v>105</v>
      </c>
      <c r="H287" t="s">
        <v>2345</v>
      </c>
      <c r="I287" t="s">
        <v>2346</v>
      </c>
      <c r="J287" t="s">
        <v>2347</v>
      </c>
      <c r="K287" t="s">
        <v>54</v>
      </c>
      <c r="L287" t="str">
        <f t="shared" si="16"/>
        <v>寿光</v>
      </c>
      <c r="M287" t="str">
        <f t="shared" si="17"/>
        <v>0110</v>
      </c>
      <c r="N287" t="str">
        <f>VLOOKUP(I287,累计派单!A:O,15,0)</f>
        <v>dw3_jk_hanhaiyan</v>
      </c>
      <c r="O287">
        <f t="shared" si="18"/>
        <v>58</v>
      </c>
      <c r="P287" t="str">
        <f t="shared" si="19"/>
        <v>60天内</v>
      </c>
      <c r="Q287" t="str">
        <f>VLOOKUP(I287,累计派单!A:O,13,0)</f>
        <v>家客铁通潍坊寿光-东城城区装维组</v>
      </c>
    </row>
    <row r="288" ht="13.5" customHeight="1" spans="1:17">
      <c r="A288" t="s">
        <v>2348</v>
      </c>
      <c r="B288" t="s">
        <v>2349</v>
      </c>
      <c r="C288" t="s">
        <v>2350</v>
      </c>
      <c r="D288" t="s">
        <v>2351</v>
      </c>
      <c r="E288" t="s">
        <v>2352</v>
      </c>
      <c r="F288" t="s">
        <v>49</v>
      </c>
      <c r="G288" t="s">
        <v>237</v>
      </c>
      <c r="H288" t="s">
        <v>2353</v>
      </c>
      <c r="I288" t="s">
        <v>2354</v>
      </c>
      <c r="J288" t="s">
        <v>2355</v>
      </c>
      <c r="K288" t="s">
        <v>54</v>
      </c>
      <c r="L288" t="str">
        <f t="shared" si="16"/>
        <v>潍城</v>
      </c>
      <c r="M288" t="str">
        <f t="shared" si="17"/>
        <v>0110</v>
      </c>
      <c r="N288" t="str">
        <f>VLOOKUP(I288,累计派单!A:O,15,0)</f>
        <v>dw3_jk_yaoguoqiang</v>
      </c>
      <c r="O288">
        <f t="shared" si="18"/>
        <v>83</v>
      </c>
      <c r="P288" t="str">
        <f t="shared" si="19"/>
        <v>90天内</v>
      </c>
      <c r="Q288" t="str">
        <f>VLOOKUP(I288,累计派单!A:O,13,0)</f>
        <v>家客铁通潍坊潍城-东风街城区装维组</v>
      </c>
    </row>
    <row r="289" ht="13.5" customHeight="1" spans="1:17">
      <c r="A289" t="s">
        <v>2356</v>
      </c>
      <c r="B289" t="s">
        <v>2357</v>
      </c>
      <c r="C289" t="s">
        <v>2358</v>
      </c>
      <c r="D289" t="s">
        <v>2359</v>
      </c>
      <c r="E289" t="s">
        <v>2360</v>
      </c>
      <c r="F289" t="s">
        <v>49</v>
      </c>
      <c r="G289" t="s">
        <v>237</v>
      </c>
      <c r="H289" t="s">
        <v>2361</v>
      </c>
      <c r="I289" t="s">
        <v>2362</v>
      </c>
      <c r="J289" t="s">
        <v>2363</v>
      </c>
      <c r="K289" t="s">
        <v>54</v>
      </c>
      <c r="L289" t="str">
        <f t="shared" si="16"/>
        <v>潍城</v>
      </c>
      <c r="M289" t="str">
        <f t="shared" si="17"/>
        <v>0110</v>
      </c>
      <c r="N289" t="str">
        <f>VLOOKUP(I289,累计派单!A:O,15,0)</f>
        <v>dw3_jk_wcsuntingqiang</v>
      </c>
      <c r="O289">
        <f t="shared" si="18"/>
        <v>374</v>
      </c>
      <c r="P289" t="b">
        <f t="shared" si="19"/>
        <v>0</v>
      </c>
      <c r="Q289" t="str">
        <f>VLOOKUP(I289,累计派单!A:O,13,0)</f>
        <v>家客铁通潍坊潍城-豪德城区装维组</v>
      </c>
    </row>
    <row r="290" ht="13.5" customHeight="1" spans="1:17">
      <c r="A290" t="s">
        <v>2364</v>
      </c>
      <c r="B290" t="s">
        <v>2365</v>
      </c>
      <c r="C290" t="s">
        <v>2366</v>
      </c>
      <c r="D290" t="s">
        <v>2367</v>
      </c>
      <c r="E290" t="s">
        <v>2368</v>
      </c>
      <c r="F290" t="s">
        <v>49</v>
      </c>
      <c r="G290" t="s">
        <v>86</v>
      </c>
      <c r="H290" t="s">
        <v>2369</v>
      </c>
      <c r="I290" t="s">
        <v>2370</v>
      </c>
      <c r="J290" t="s">
        <v>2371</v>
      </c>
      <c r="K290" t="s">
        <v>54</v>
      </c>
      <c r="L290" t="str">
        <f t="shared" si="16"/>
        <v>坊子</v>
      </c>
      <c r="M290" t="str">
        <f t="shared" si="17"/>
        <v>0110</v>
      </c>
      <c r="N290" t="str">
        <f>VLOOKUP(I290,累计派单!A:O,15,0)</f>
        <v>dw3_jk_sunyucheng</v>
      </c>
      <c r="O290">
        <f t="shared" si="18"/>
        <v>37</v>
      </c>
      <c r="P290" t="str">
        <f t="shared" si="19"/>
        <v>60天内</v>
      </c>
      <c r="Q290" t="str">
        <f>VLOOKUP(I290,累计派单!A:O,13,0)</f>
        <v>家客铁通潍坊坊子-太保庄乡镇装维组</v>
      </c>
    </row>
    <row r="291" ht="13.5" customHeight="1" spans="1:17">
      <c r="A291" t="s">
        <v>2372</v>
      </c>
      <c r="B291" t="s">
        <v>2373</v>
      </c>
      <c r="C291" t="s">
        <v>2374</v>
      </c>
      <c r="D291" t="s">
        <v>2375</v>
      </c>
      <c r="E291" t="s">
        <v>2376</v>
      </c>
      <c r="F291" t="s">
        <v>49</v>
      </c>
      <c r="G291" t="s">
        <v>237</v>
      </c>
      <c r="H291" t="s">
        <v>2377</v>
      </c>
      <c r="I291" t="s">
        <v>2378</v>
      </c>
      <c r="J291" t="s">
        <v>2379</v>
      </c>
      <c r="K291" t="s">
        <v>99</v>
      </c>
      <c r="L291" t="str">
        <f t="shared" si="16"/>
        <v>潍城</v>
      </c>
      <c r="M291" t="str">
        <f t="shared" si="17"/>
        <v>0110</v>
      </c>
      <c r="N291" t="str">
        <f>VLOOKUP(I291,累计派单!A:O,15,0)</f>
        <v>dw3_jk_wcsuntingqiang</v>
      </c>
      <c r="O291">
        <f t="shared" si="18"/>
        <v>12</v>
      </c>
      <c r="P291" t="str">
        <f t="shared" si="19"/>
        <v>30天内</v>
      </c>
      <c r="Q291" t="str">
        <f>VLOOKUP(I291,累计派单!A:O,13,0)</f>
        <v>家客铁通潍坊潍城-豪德城区装维组</v>
      </c>
    </row>
    <row r="292" ht="13.5" customHeight="1" spans="1:17">
      <c r="A292" t="s">
        <v>2380</v>
      </c>
      <c r="B292" t="s">
        <v>2381</v>
      </c>
      <c r="C292" t="s">
        <v>2382</v>
      </c>
      <c r="D292" t="s">
        <v>2383</v>
      </c>
      <c r="E292" t="s">
        <v>2384</v>
      </c>
      <c r="F292" t="s">
        <v>49</v>
      </c>
      <c r="G292" t="s">
        <v>237</v>
      </c>
      <c r="H292" t="s">
        <v>2385</v>
      </c>
      <c r="I292" t="s">
        <v>2386</v>
      </c>
      <c r="J292" t="s">
        <v>2387</v>
      </c>
      <c r="K292" t="s">
        <v>99</v>
      </c>
      <c r="L292" t="str">
        <f t="shared" si="16"/>
        <v>潍城</v>
      </c>
      <c r="M292" t="str">
        <f t="shared" si="17"/>
        <v>0110</v>
      </c>
      <c r="N292" t="str">
        <f>VLOOKUP(I292,累计派单!A:O,15,0)</f>
        <v>dw3_jk_huangshun</v>
      </c>
      <c r="O292">
        <f t="shared" si="18"/>
        <v>78</v>
      </c>
      <c r="P292" t="str">
        <f t="shared" si="19"/>
        <v>90天内</v>
      </c>
      <c r="Q292" t="str">
        <f>VLOOKUP(I292,累计派单!A:O,13,0)</f>
        <v>家客铁通潍坊潍城-和平路城区装维组</v>
      </c>
    </row>
    <row r="293" ht="13.5" customHeight="1" spans="1:17">
      <c r="A293" t="s">
        <v>2388</v>
      </c>
      <c r="B293" t="s">
        <v>2389</v>
      </c>
      <c r="C293" t="s">
        <v>2390</v>
      </c>
      <c r="D293" t="s">
        <v>2391</v>
      </c>
      <c r="E293" t="s">
        <v>2392</v>
      </c>
      <c r="F293" t="s">
        <v>49</v>
      </c>
      <c r="G293" t="s">
        <v>50</v>
      </c>
      <c r="H293" t="s">
        <v>2393</v>
      </c>
      <c r="I293" t="s">
        <v>2394</v>
      </c>
      <c r="J293" t="s">
        <v>2395</v>
      </c>
      <c r="K293" t="s">
        <v>99</v>
      </c>
      <c r="L293" t="str">
        <f t="shared" si="16"/>
        <v>青州</v>
      </c>
      <c r="M293" t="str">
        <f t="shared" si="17"/>
        <v>0110</v>
      </c>
      <c r="N293" t="str">
        <f>VLOOKUP(I293,累计派单!A:O,15,0)</f>
        <v>dw3_jk_zhangjianbo</v>
      </c>
      <c r="O293">
        <f t="shared" si="18"/>
        <v>20</v>
      </c>
      <c r="P293" t="str">
        <f t="shared" si="19"/>
        <v>30天内</v>
      </c>
      <c r="Q293" t="str">
        <f>VLOOKUP(I293,累计派单!A:O,13,0)</f>
        <v>家客铁通潍坊青州-益都乡镇装维组</v>
      </c>
    </row>
    <row r="294" ht="13.5" customHeight="1" spans="1:17">
      <c r="A294" t="s">
        <v>2396</v>
      </c>
      <c r="B294" t="s">
        <v>2397</v>
      </c>
      <c r="C294" t="s">
        <v>2398</v>
      </c>
      <c r="D294" t="s">
        <v>2399</v>
      </c>
      <c r="E294" t="s">
        <v>2400</v>
      </c>
      <c r="F294" t="s">
        <v>49</v>
      </c>
      <c r="G294" t="s">
        <v>105</v>
      </c>
      <c r="H294" t="s">
        <v>2401</v>
      </c>
      <c r="I294" t="s">
        <v>2402</v>
      </c>
      <c r="J294" t="s">
        <v>2403</v>
      </c>
      <c r="K294" t="s">
        <v>99</v>
      </c>
      <c r="L294" t="str">
        <f t="shared" si="16"/>
        <v>寿光</v>
      </c>
      <c r="M294" t="str">
        <f t="shared" si="17"/>
        <v>0110</v>
      </c>
      <c r="N294" t="str">
        <f>VLOOKUP(I294,累计派单!A:O,15,0)</f>
        <v>dw3_jk_liuchunrui</v>
      </c>
      <c r="O294">
        <f t="shared" si="18"/>
        <v>10</v>
      </c>
      <c r="P294" t="str">
        <f t="shared" si="19"/>
        <v>30天内</v>
      </c>
      <c r="Q294" t="str">
        <f>VLOOKUP(I294,累计派单!A:O,13,0)</f>
        <v>家客铁通潍坊寿光-营里乡镇装维组</v>
      </c>
    </row>
    <row r="295" ht="13.5" customHeight="1" spans="1:17">
      <c r="A295" t="s">
        <v>2404</v>
      </c>
      <c r="B295" t="s">
        <v>2405</v>
      </c>
      <c r="C295" t="s">
        <v>2406</v>
      </c>
      <c r="D295" t="s">
        <v>2407</v>
      </c>
      <c r="E295" t="s">
        <v>2408</v>
      </c>
      <c r="F295" t="s">
        <v>49</v>
      </c>
      <c r="G295" t="s">
        <v>105</v>
      </c>
      <c r="H295" t="s">
        <v>2409</v>
      </c>
      <c r="I295" t="s">
        <v>2410</v>
      </c>
      <c r="J295" t="s">
        <v>2411</v>
      </c>
      <c r="K295" t="s">
        <v>99</v>
      </c>
      <c r="L295" t="str">
        <f t="shared" si="16"/>
        <v>寿光</v>
      </c>
      <c r="M295" t="str">
        <f t="shared" si="17"/>
        <v>0110</v>
      </c>
      <c r="N295" t="str">
        <f>VLOOKUP(I295,累计派单!A:O,15,0)</f>
        <v>dw3_jk_dongxintao</v>
      </c>
      <c r="O295">
        <f t="shared" si="18"/>
        <v>63</v>
      </c>
      <c r="P295" t="str">
        <f t="shared" si="19"/>
        <v>90天内</v>
      </c>
      <c r="Q295" t="str">
        <f>VLOOKUP(I295,累计派单!A:O,13,0)</f>
        <v>家客铁通潍坊寿光-市中城区装维组</v>
      </c>
    </row>
    <row r="296" ht="13.5" customHeight="1" spans="1:17">
      <c r="A296" t="s">
        <v>2412</v>
      </c>
      <c r="B296" t="s">
        <v>2413</v>
      </c>
      <c r="C296" t="s">
        <v>2414</v>
      </c>
      <c r="D296" t="s">
        <v>2415</v>
      </c>
      <c r="E296" t="s">
        <v>2416</v>
      </c>
      <c r="F296" t="s">
        <v>49</v>
      </c>
      <c r="G296" t="s">
        <v>237</v>
      </c>
      <c r="H296" t="s">
        <v>2417</v>
      </c>
      <c r="I296" t="s">
        <v>2418</v>
      </c>
      <c r="J296" t="s">
        <v>2419</v>
      </c>
      <c r="K296" t="s">
        <v>99</v>
      </c>
      <c r="L296" t="str">
        <f t="shared" si="16"/>
        <v>潍城</v>
      </c>
      <c r="M296" t="str">
        <f t="shared" si="17"/>
        <v>0110</v>
      </c>
      <c r="N296" t="str">
        <f>VLOOKUP(I296,累计派单!A:O,15,0)</f>
        <v>dw3_jk_wczhangxiangyu</v>
      </c>
      <c r="O296">
        <f t="shared" si="18"/>
        <v>51</v>
      </c>
      <c r="P296" t="str">
        <f t="shared" si="19"/>
        <v>60天内</v>
      </c>
      <c r="Q296" t="str">
        <f>VLOOKUP(I296,累计派单!A:O,13,0)</f>
        <v>家客铁通潍坊潍城-胜利街城区装维组</v>
      </c>
    </row>
    <row r="297" ht="13.5" customHeight="1" spans="1:17">
      <c r="A297" t="s">
        <v>2420</v>
      </c>
      <c r="B297" t="s">
        <v>2421</v>
      </c>
      <c r="C297" t="s">
        <v>2422</v>
      </c>
      <c r="D297" t="s">
        <v>2423</v>
      </c>
      <c r="E297" t="s">
        <v>2424</v>
      </c>
      <c r="F297" t="s">
        <v>49</v>
      </c>
      <c r="G297" t="s">
        <v>60</v>
      </c>
      <c r="H297" t="s">
        <v>2425</v>
      </c>
      <c r="I297" t="s">
        <v>2426</v>
      </c>
      <c r="J297" t="s">
        <v>2427</v>
      </c>
      <c r="K297" t="s">
        <v>54</v>
      </c>
      <c r="L297" t="str">
        <f t="shared" si="16"/>
        <v>奎文</v>
      </c>
      <c r="M297" t="str">
        <f t="shared" si="17"/>
        <v>0110</v>
      </c>
      <c r="N297" t="str">
        <f>VLOOKUP(I297,累计派单!A:O,15,0)</f>
        <v>dw3_jk_zhangsong</v>
      </c>
      <c r="O297">
        <f t="shared" si="18"/>
        <v>367</v>
      </c>
      <c r="P297" t="b">
        <f t="shared" si="19"/>
        <v>0</v>
      </c>
      <c r="Q297" t="str">
        <f>VLOOKUP(I297,累计派单!A:O,13,0)</f>
        <v>家客铁通潍坊奎文-金光路城区装维组</v>
      </c>
    </row>
    <row r="298" ht="13.5" customHeight="1" spans="1:17">
      <c r="A298" t="s">
        <v>2428</v>
      </c>
      <c r="B298" t="s">
        <v>2429</v>
      </c>
      <c r="C298" t="s">
        <v>2430</v>
      </c>
      <c r="D298" t="s">
        <v>2431</v>
      </c>
      <c r="E298" t="s">
        <v>2432</v>
      </c>
      <c r="F298" t="s">
        <v>49</v>
      </c>
      <c r="G298" t="s">
        <v>114</v>
      </c>
      <c r="H298" t="s">
        <v>2433</v>
      </c>
      <c r="I298" t="s">
        <v>2434</v>
      </c>
      <c r="J298" t="s">
        <v>2435</v>
      </c>
      <c r="K298" t="s">
        <v>99</v>
      </c>
      <c r="L298" t="str">
        <f t="shared" si="16"/>
        <v>高密</v>
      </c>
      <c r="M298" t="str">
        <f t="shared" si="17"/>
        <v>0110</v>
      </c>
      <c r="N298" t="str">
        <f>VLOOKUP(I298,累计派单!A:O,15,0)</f>
        <v>dw3_jk_maoxiaoqiang</v>
      </c>
      <c r="O298">
        <f t="shared" si="18"/>
        <v>12</v>
      </c>
      <c r="P298" t="str">
        <f t="shared" si="19"/>
        <v>30天内</v>
      </c>
      <c r="Q298" t="str">
        <f>VLOOKUP(I298,累计派单!A:O,13,0)</f>
        <v>家客铁通潍坊高密-阚家乡镇装维组</v>
      </c>
    </row>
    <row r="299" ht="13.5" customHeight="1" spans="1:17">
      <c r="A299" t="s">
        <v>2436</v>
      </c>
      <c r="B299" t="s">
        <v>2437</v>
      </c>
      <c r="C299" t="s">
        <v>2438</v>
      </c>
      <c r="D299" t="s">
        <v>2439</v>
      </c>
      <c r="E299" t="s">
        <v>2440</v>
      </c>
      <c r="F299" t="s">
        <v>49</v>
      </c>
      <c r="G299" t="s">
        <v>105</v>
      </c>
      <c r="H299" t="s">
        <v>2441</v>
      </c>
      <c r="I299" t="s">
        <v>2442</v>
      </c>
      <c r="J299" t="s">
        <v>2443</v>
      </c>
      <c r="K299" t="s">
        <v>99</v>
      </c>
      <c r="L299" t="str">
        <f t="shared" si="16"/>
        <v>寿光</v>
      </c>
      <c r="M299" t="str">
        <f t="shared" si="17"/>
        <v>0110</v>
      </c>
      <c r="N299" t="str">
        <f>VLOOKUP(I299,累计派单!A:O,15,0)</f>
        <v>dw3_jk_liuchunrui</v>
      </c>
      <c r="O299">
        <f t="shared" si="18"/>
        <v>370</v>
      </c>
      <c r="P299" t="b">
        <f t="shared" si="19"/>
        <v>0</v>
      </c>
      <c r="Q299" t="str">
        <f>VLOOKUP(I299,累计派单!A:O,13,0)</f>
        <v>家客铁通潍坊寿光-营里乡镇装维组</v>
      </c>
    </row>
    <row r="300" ht="13.5" customHeight="1" spans="1:17">
      <c r="A300" t="s">
        <v>2444</v>
      </c>
      <c r="B300" t="s">
        <v>2445</v>
      </c>
      <c r="C300" t="s">
        <v>2446</v>
      </c>
      <c r="D300" t="s">
        <v>2447</v>
      </c>
      <c r="E300" t="s">
        <v>2448</v>
      </c>
      <c r="F300" t="s">
        <v>49</v>
      </c>
      <c r="G300" t="s">
        <v>77</v>
      </c>
      <c r="H300" t="s">
        <v>2449</v>
      </c>
      <c r="I300" t="s">
        <v>2450</v>
      </c>
      <c r="J300" t="s">
        <v>2451</v>
      </c>
      <c r="K300" t="s">
        <v>99</v>
      </c>
      <c r="L300" t="str">
        <f t="shared" si="16"/>
        <v>临朐</v>
      </c>
      <c r="M300" t="str">
        <f t="shared" si="17"/>
        <v>0110</v>
      </c>
      <c r="N300" t="str">
        <f>VLOOKUP(I300,累计派单!A:O,15,0)</f>
        <v>dw3_jk_wangzhaocun</v>
      </c>
      <c r="O300">
        <f t="shared" si="18"/>
        <v>85</v>
      </c>
      <c r="P300" t="str">
        <f t="shared" si="19"/>
        <v>90天内</v>
      </c>
      <c r="Q300" t="str">
        <f>VLOOKUP(I300,累计派单!A:O,13,0)</f>
        <v>家客铁通潍坊临朐-辛寨乡镇装维组</v>
      </c>
    </row>
    <row r="301" ht="13.5" customHeight="1" spans="1:17">
      <c r="A301" t="s">
        <v>2452</v>
      </c>
      <c r="B301" t="s">
        <v>2453</v>
      </c>
      <c r="C301" t="s">
        <v>2454</v>
      </c>
      <c r="D301" t="s">
        <v>2455</v>
      </c>
      <c r="E301" t="s">
        <v>2456</v>
      </c>
      <c r="F301" t="s">
        <v>49</v>
      </c>
      <c r="G301" t="s">
        <v>1136</v>
      </c>
      <c r="H301" t="s">
        <v>2457</v>
      </c>
      <c r="I301" t="s">
        <v>2458</v>
      </c>
      <c r="J301" t="s">
        <v>2459</v>
      </c>
      <c r="K301" t="s">
        <v>99</v>
      </c>
      <c r="L301" t="str">
        <f t="shared" si="16"/>
        <v>昌乐</v>
      </c>
      <c r="M301" t="str">
        <f t="shared" si="17"/>
        <v>0110</v>
      </c>
      <c r="N301" t="str">
        <f>VLOOKUP(I301,累计派单!A:O,15,0)</f>
        <v>dw3_jk_liuziyi</v>
      </c>
      <c r="O301">
        <f t="shared" si="18"/>
        <v>371</v>
      </c>
      <c r="P301" t="b">
        <f t="shared" si="19"/>
        <v>0</v>
      </c>
      <c r="Q301" t="str">
        <f>VLOOKUP(I301,累计派单!A:O,13,0)</f>
        <v>家客铁通潍坊昌乐-方山路城区装维组</v>
      </c>
    </row>
    <row r="302" ht="13.5" customHeight="1" spans="1:17">
      <c r="A302" t="s">
        <v>2460</v>
      </c>
      <c r="B302" t="s">
        <v>2461</v>
      </c>
      <c r="C302" t="s">
        <v>2462</v>
      </c>
      <c r="D302" t="s">
        <v>2463</v>
      </c>
      <c r="E302" t="s">
        <v>2464</v>
      </c>
      <c r="F302" t="s">
        <v>49</v>
      </c>
      <c r="G302" t="s">
        <v>86</v>
      </c>
      <c r="H302" t="s">
        <v>2465</v>
      </c>
      <c r="I302" t="s">
        <v>2466</v>
      </c>
      <c r="J302" t="s">
        <v>2467</v>
      </c>
      <c r="K302" t="s">
        <v>99</v>
      </c>
      <c r="L302" t="str">
        <f t="shared" si="16"/>
        <v>坊子</v>
      </c>
      <c r="M302" t="str">
        <f t="shared" si="17"/>
        <v>0110</v>
      </c>
      <c r="N302" t="str">
        <f>VLOOKUP(I302,累计派单!A:O,15,0)</f>
        <v>dw3_jk_gaomingwen</v>
      </c>
      <c r="O302">
        <f t="shared" si="18"/>
        <v>11</v>
      </c>
      <c r="P302" t="str">
        <f t="shared" si="19"/>
        <v>30天内</v>
      </c>
      <c r="Q302" t="str">
        <f>VLOOKUP(I302,累计派单!A:O,13,0)</f>
        <v>家客铁通潍坊坊子-凤凰城区装维组</v>
      </c>
    </row>
    <row r="303" ht="13.5" customHeight="1" spans="1:17">
      <c r="A303" t="s">
        <v>2468</v>
      </c>
      <c r="B303" t="s">
        <v>2469</v>
      </c>
      <c r="C303" t="s">
        <v>2470</v>
      </c>
      <c r="D303" t="s">
        <v>2471</v>
      </c>
      <c r="E303" t="s">
        <v>2472</v>
      </c>
      <c r="F303" t="s">
        <v>49</v>
      </c>
      <c r="G303" t="s">
        <v>95</v>
      </c>
      <c r="H303" t="s">
        <v>2473</v>
      </c>
      <c r="I303" t="s">
        <v>2474</v>
      </c>
      <c r="J303" t="s">
        <v>2475</v>
      </c>
      <c r="K303" t="s">
        <v>99</v>
      </c>
      <c r="L303" t="str">
        <f t="shared" si="16"/>
        <v>安丘</v>
      </c>
      <c r="M303" t="str">
        <f t="shared" si="17"/>
        <v>0110</v>
      </c>
      <c r="N303" t="str">
        <f>VLOOKUP(I303,累计派单!A:O,15,0)</f>
        <v>dw3_jk_yvshubo</v>
      </c>
      <c r="O303">
        <f t="shared" si="18"/>
        <v>46</v>
      </c>
      <c r="P303" t="str">
        <f t="shared" si="19"/>
        <v>60天内</v>
      </c>
      <c r="Q303" t="str">
        <f>VLOOKUP(I303,累计派单!A:O,13,0)</f>
        <v>家客铁通潍坊安丘-刘家尧乡镇装维组</v>
      </c>
    </row>
    <row r="304" ht="13.5" customHeight="1" spans="1:17">
      <c r="A304" t="s">
        <v>2476</v>
      </c>
      <c r="B304" t="s">
        <v>2477</v>
      </c>
      <c r="C304" t="s">
        <v>2478</v>
      </c>
      <c r="D304" t="s">
        <v>2479</v>
      </c>
      <c r="E304" t="s">
        <v>2480</v>
      </c>
      <c r="F304" t="s">
        <v>49</v>
      </c>
      <c r="G304" t="s">
        <v>375</v>
      </c>
      <c r="H304" t="s">
        <v>2481</v>
      </c>
      <c r="I304" t="s">
        <v>2482</v>
      </c>
      <c r="J304" t="s">
        <v>2483</v>
      </c>
      <c r="K304" t="s">
        <v>99</v>
      </c>
      <c r="L304" t="str">
        <f t="shared" si="16"/>
        <v>昌邑</v>
      </c>
      <c r="M304" t="str">
        <f t="shared" si="17"/>
        <v>0110</v>
      </c>
      <c r="N304" t="str">
        <f>VLOOKUP(I304,累计派单!A:O,15,0)</f>
        <v>dw3_jk_liyong</v>
      </c>
      <c r="O304">
        <f t="shared" si="18"/>
        <v>15</v>
      </c>
      <c r="P304" t="str">
        <f t="shared" si="19"/>
        <v>30天内</v>
      </c>
      <c r="Q304" t="str">
        <f>VLOOKUP(I304,累计派单!A:O,13,0)</f>
        <v>家客铁通潍坊昌邑-北孟乡镇装维组</v>
      </c>
    </row>
    <row r="305" ht="13.5" customHeight="1" spans="1:17">
      <c r="A305" t="s">
        <v>2484</v>
      </c>
      <c r="B305" t="s">
        <v>2485</v>
      </c>
      <c r="C305" t="s">
        <v>2486</v>
      </c>
      <c r="D305" t="s">
        <v>2487</v>
      </c>
      <c r="E305" t="s">
        <v>2488</v>
      </c>
      <c r="F305" t="s">
        <v>49</v>
      </c>
      <c r="G305" t="s">
        <v>95</v>
      </c>
      <c r="H305" t="s">
        <v>2489</v>
      </c>
      <c r="I305" t="s">
        <v>2490</v>
      </c>
      <c r="J305" t="s">
        <v>2491</v>
      </c>
      <c r="K305" t="s">
        <v>99</v>
      </c>
      <c r="L305" t="str">
        <f t="shared" si="16"/>
        <v>安丘</v>
      </c>
      <c r="M305" t="str">
        <f t="shared" si="17"/>
        <v>0110</v>
      </c>
      <c r="N305" t="str">
        <f>VLOOKUP(I305,累计派单!A:O,15,0)</f>
        <v>dw3_jk_guanjiahao</v>
      </c>
      <c r="O305">
        <f t="shared" si="18"/>
        <v>374</v>
      </c>
      <c r="P305" t="b">
        <f t="shared" si="19"/>
        <v>0</v>
      </c>
      <c r="Q305" t="str">
        <f>VLOOKUP(I305,累计派单!A:O,13,0)</f>
        <v>家客铁通潍坊安丘-潍安路城区装维组</v>
      </c>
    </row>
    <row r="306" ht="13.5" customHeight="1" spans="1:17">
      <c r="A306" t="s">
        <v>2492</v>
      </c>
      <c r="B306" t="s">
        <v>2493</v>
      </c>
      <c r="C306" t="s">
        <v>2494</v>
      </c>
      <c r="D306" t="s">
        <v>2495</v>
      </c>
      <c r="E306" t="s">
        <v>2496</v>
      </c>
      <c r="F306" t="s">
        <v>49</v>
      </c>
      <c r="G306" t="s">
        <v>95</v>
      </c>
      <c r="H306" t="s">
        <v>2497</v>
      </c>
      <c r="I306" t="s">
        <v>2498</v>
      </c>
      <c r="J306" t="s">
        <v>2499</v>
      </c>
      <c r="K306" t="s">
        <v>99</v>
      </c>
      <c r="L306" t="str">
        <f t="shared" si="16"/>
        <v>安丘</v>
      </c>
      <c r="M306" t="str">
        <f t="shared" si="17"/>
        <v>0110</v>
      </c>
      <c r="N306" t="str">
        <f>VLOOKUP(I306,累计派单!A:O,15,0)</f>
        <v>dw3_jk_wangyonglinaq</v>
      </c>
      <c r="O306">
        <f t="shared" si="18"/>
        <v>20</v>
      </c>
      <c r="P306" t="str">
        <f t="shared" si="19"/>
        <v>30天内</v>
      </c>
      <c r="Q306" t="str">
        <f>VLOOKUP(I306,累计派单!A:O,13,0)</f>
        <v>家客铁通潍坊安丘-贾戈乡镇装维组</v>
      </c>
    </row>
    <row r="307" ht="13.5" customHeight="1" spans="1:17">
      <c r="A307" t="s">
        <v>2500</v>
      </c>
      <c r="B307" t="s">
        <v>2501</v>
      </c>
      <c r="C307" t="s">
        <v>2502</v>
      </c>
      <c r="D307" t="s">
        <v>2503</v>
      </c>
      <c r="E307" t="s">
        <v>2504</v>
      </c>
      <c r="F307" t="s">
        <v>49</v>
      </c>
      <c r="G307" t="s">
        <v>50</v>
      </c>
      <c r="H307" t="s">
        <v>2505</v>
      </c>
      <c r="I307" t="s">
        <v>2506</v>
      </c>
      <c r="J307" t="s">
        <v>2507</v>
      </c>
      <c r="K307" t="s">
        <v>99</v>
      </c>
      <c r="L307" t="str">
        <f t="shared" si="16"/>
        <v>青州</v>
      </c>
      <c r="M307" t="str">
        <f t="shared" si="17"/>
        <v>0110</v>
      </c>
      <c r="N307" t="str">
        <f>VLOOKUP(I307,累计派单!A:O,15,0)</f>
        <v>dw3_jk_sunyulei</v>
      </c>
      <c r="O307">
        <f t="shared" si="18"/>
        <v>79</v>
      </c>
      <c r="P307" t="str">
        <f t="shared" si="19"/>
        <v>90天内</v>
      </c>
      <c r="Q307" t="str">
        <f>VLOOKUP(I307,累计派单!A:O,13,0)</f>
        <v>家客铁通潍坊青州-邵庄乡镇装维组</v>
      </c>
    </row>
    <row r="308" ht="13.5" customHeight="1" spans="1:17">
      <c r="A308" t="s">
        <v>2508</v>
      </c>
      <c r="B308" t="s">
        <v>2509</v>
      </c>
      <c r="C308" t="s">
        <v>2510</v>
      </c>
      <c r="D308" t="s">
        <v>2511</v>
      </c>
      <c r="E308" t="s">
        <v>2512</v>
      </c>
      <c r="F308" t="s">
        <v>49</v>
      </c>
      <c r="G308" t="s">
        <v>50</v>
      </c>
      <c r="H308" t="s">
        <v>2513</v>
      </c>
      <c r="I308" t="s">
        <v>2514</v>
      </c>
      <c r="J308" t="s">
        <v>2515</v>
      </c>
      <c r="K308" t="s">
        <v>99</v>
      </c>
      <c r="L308" t="str">
        <f t="shared" si="16"/>
        <v>青州</v>
      </c>
      <c r="M308" t="str">
        <f t="shared" si="17"/>
        <v>0110</v>
      </c>
      <c r="N308" t="str">
        <f>VLOOKUP(I308,累计派单!A:O,15,0)</f>
        <v>dw3_jk_chihenghaiqz</v>
      </c>
      <c r="O308">
        <f t="shared" si="18"/>
        <v>80</v>
      </c>
      <c r="P308" t="str">
        <f t="shared" si="19"/>
        <v>90天内</v>
      </c>
      <c r="Q308" t="str">
        <f>VLOOKUP(I308,累计派单!A:O,13,0)</f>
        <v>家客铁通潍坊青州-黄楼乡镇装维组</v>
      </c>
    </row>
    <row r="309" ht="13.5" customHeight="1" spans="1:17">
      <c r="A309" t="s">
        <v>2516</v>
      </c>
      <c r="B309" t="s">
        <v>2517</v>
      </c>
      <c r="C309" t="s">
        <v>2518</v>
      </c>
      <c r="D309" t="s">
        <v>2519</v>
      </c>
      <c r="E309" t="s">
        <v>2520</v>
      </c>
      <c r="F309" t="s">
        <v>49</v>
      </c>
      <c r="G309" t="s">
        <v>60</v>
      </c>
      <c r="H309" t="s">
        <v>2521</v>
      </c>
      <c r="I309" t="s">
        <v>2522</v>
      </c>
      <c r="J309" t="s">
        <v>2523</v>
      </c>
      <c r="K309" t="s">
        <v>99</v>
      </c>
      <c r="L309" t="str">
        <f t="shared" si="16"/>
        <v>奎文</v>
      </c>
      <c r="M309" t="str">
        <f t="shared" si="17"/>
        <v>0110</v>
      </c>
      <c r="N309" t="str">
        <f>VLOOKUP(I309,累计派单!A:O,15,0)</f>
        <v>dw3_jk_luchengfei</v>
      </c>
      <c r="O309">
        <f t="shared" si="18"/>
        <v>37</v>
      </c>
      <c r="P309" t="str">
        <f t="shared" si="19"/>
        <v>60天内</v>
      </c>
      <c r="Q309" t="str">
        <f>VLOOKUP(I309,累计派单!A:O,13,0)</f>
        <v>家客铁通潍坊奎文-潍州路城区装维组</v>
      </c>
    </row>
    <row r="310" ht="13.5" customHeight="1" spans="1:17">
      <c r="A310" t="s">
        <v>2524</v>
      </c>
      <c r="B310" t="s">
        <v>2525</v>
      </c>
      <c r="C310" t="s">
        <v>2526</v>
      </c>
      <c r="D310" t="s">
        <v>2527</v>
      </c>
      <c r="E310" t="s">
        <v>2528</v>
      </c>
      <c r="F310" t="s">
        <v>49</v>
      </c>
      <c r="G310" t="s">
        <v>60</v>
      </c>
      <c r="H310" t="s">
        <v>2529</v>
      </c>
      <c r="I310" t="s">
        <v>2530</v>
      </c>
      <c r="J310" t="s">
        <v>2531</v>
      </c>
      <c r="K310" t="s">
        <v>99</v>
      </c>
      <c r="L310" t="str">
        <f t="shared" si="16"/>
        <v>奎文</v>
      </c>
      <c r="M310" t="str">
        <f t="shared" si="17"/>
        <v>0110</v>
      </c>
      <c r="N310" t="str">
        <f>VLOOKUP(I310,累计派单!A:O,15,0)</f>
        <v>dw3_jk_zhujianzhen</v>
      </c>
      <c r="O310">
        <f t="shared" si="18"/>
        <v>367</v>
      </c>
      <c r="P310" t="b">
        <f t="shared" si="19"/>
        <v>0</v>
      </c>
      <c r="Q310" t="str">
        <f>VLOOKUP(I310,累计派单!A:O,13,0)</f>
        <v>家客铁通潍坊奎文-潍州路城区装维组</v>
      </c>
    </row>
    <row r="311" ht="13.5" customHeight="1" spans="1:17">
      <c r="A311" t="s">
        <v>2532</v>
      </c>
      <c r="B311" t="s">
        <v>2533</v>
      </c>
      <c r="C311" t="s">
        <v>2534</v>
      </c>
      <c r="D311" t="s">
        <v>2535</v>
      </c>
      <c r="E311" t="s">
        <v>2536</v>
      </c>
      <c r="F311" t="s">
        <v>49</v>
      </c>
      <c r="G311" t="s">
        <v>105</v>
      </c>
      <c r="H311" t="s">
        <v>2537</v>
      </c>
      <c r="I311" t="s">
        <v>2538</v>
      </c>
      <c r="J311" t="s">
        <v>2539</v>
      </c>
      <c r="K311" t="s">
        <v>99</v>
      </c>
      <c r="L311" t="str">
        <f t="shared" si="16"/>
        <v>寿光</v>
      </c>
      <c r="M311" t="str">
        <f t="shared" si="17"/>
        <v>0110</v>
      </c>
      <c r="N311" t="str">
        <f>VLOOKUP(I311,累计派单!A:O,15,0)</f>
        <v>dw3_jk_baixiaoming</v>
      </c>
      <c r="O311">
        <f t="shared" si="18"/>
        <v>68</v>
      </c>
      <c r="P311" t="str">
        <f t="shared" si="19"/>
        <v>90天内</v>
      </c>
      <c r="Q311" t="str">
        <f>VLOOKUP(I311,累计派单!A:O,13,0)</f>
        <v>家客铁通潍坊寿光-文家乡镇装维组</v>
      </c>
    </row>
    <row r="312" ht="13.5" customHeight="1" spans="1:17">
      <c r="A312" t="s">
        <v>2540</v>
      </c>
      <c r="B312" t="s">
        <v>2541</v>
      </c>
      <c r="C312" t="s">
        <v>2542</v>
      </c>
      <c r="D312" t="s">
        <v>2543</v>
      </c>
      <c r="E312" t="s">
        <v>2544</v>
      </c>
      <c r="F312" t="s">
        <v>49</v>
      </c>
      <c r="G312" t="s">
        <v>105</v>
      </c>
      <c r="H312" t="s">
        <v>2545</v>
      </c>
      <c r="I312" t="s">
        <v>2546</v>
      </c>
      <c r="J312" t="s">
        <v>2547</v>
      </c>
      <c r="K312" t="s">
        <v>99</v>
      </c>
      <c r="L312" t="str">
        <f t="shared" si="16"/>
        <v>寿光</v>
      </c>
      <c r="M312" t="str">
        <f t="shared" si="17"/>
        <v>0110</v>
      </c>
      <c r="N312" t="str">
        <f>VLOOKUP(I312,累计派单!A:O,15,0)</f>
        <v>dw3_jk_zhaokun</v>
      </c>
      <c r="O312">
        <f t="shared" si="18"/>
        <v>368</v>
      </c>
      <c r="P312" t="b">
        <f t="shared" si="19"/>
        <v>0</v>
      </c>
      <c r="Q312" t="str">
        <f>VLOOKUP(I312,累计派单!A:O,13,0)</f>
        <v>家客铁通潍坊寿光-古城乡镇装维组</v>
      </c>
    </row>
    <row r="313" ht="13.5" customHeight="1" spans="1:17">
      <c r="A313" t="s">
        <v>2548</v>
      </c>
      <c r="B313" t="s">
        <v>2549</v>
      </c>
      <c r="C313" t="s">
        <v>2550</v>
      </c>
      <c r="D313" t="s">
        <v>2551</v>
      </c>
      <c r="E313" t="s">
        <v>2552</v>
      </c>
      <c r="F313" t="s">
        <v>49</v>
      </c>
      <c r="G313" t="s">
        <v>105</v>
      </c>
      <c r="H313" t="s">
        <v>2553</v>
      </c>
      <c r="I313" t="s">
        <v>2554</v>
      </c>
      <c r="J313" t="s">
        <v>2555</v>
      </c>
      <c r="K313" t="s">
        <v>99</v>
      </c>
      <c r="L313" t="str">
        <f t="shared" si="16"/>
        <v>寿光</v>
      </c>
      <c r="M313" t="str">
        <f t="shared" si="17"/>
        <v>0110</v>
      </c>
      <c r="N313" t="str">
        <f>VLOOKUP(I313,累计派单!A:O,15,0)</f>
        <v>dw3_jk_liubin</v>
      </c>
      <c r="O313">
        <f t="shared" si="18"/>
        <v>369</v>
      </c>
      <c r="P313" t="b">
        <f t="shared" si="19"/>
        <v>0</v>
      </c>
      <c r="Q313" t="str">
        <f>VLOOKUP(I313,累计派单!A:O,13,0)</f>
        <v>家客铁通潍坊寿光-洛城乡镇装维组</v>
      </c>
    </row>
    <row r="314" ht="13.5" customHeight="1" spans="1:17">
      <c r="A314" t="s">
        <v>2556</v>
      </c>
      <c r="B314" t="s">
        <v>2557</v>
      </c>
      <c r="C314" t="s">
        <v>2558</v>
      </c>
      <c r="D314" t="s">
        <v>2559</v>
      </c>
      <c r="E314" t="s">
        <v>2560</v>
      </c>
      <c r="F314" t="s">
        <v>49</v>
      </c>
      <c r="G314" t="s">
        <v>95</v>
      </c>
      <c r="H314" t="s">
        <v>2561</v>
      </c>
      <c r="I314" t="s">
        <v>2562</v>
      </c>
      <c r="J314" t="s">
        <v>2563</v>
      </c>
      <c r="K314" t="s">
        <v>99</v>
      </c>
      <c r="L314" t="str">
        <f t="shared" si="16"/>
        <v>安丘</v>
      </c>
      <c r="M314" t="str">
        <f t="shared" si="17"/>
        <v>0110</v>
      </c>
      <c r="N314" t="str">
        <f>VLOOKUP(I314,累计派单!A:O,15,0)</f>
        <v>dw3_jk_wangyonglinaq</v>
      </c>
      <c r="O314">
        <f t="shared" si="18"/>
        <v>367</v>
      </c>
      <c r="P314" t="b">
        <f t="shared" si="19"/>
        <v>0</v>
      </c>
      <c r="Q314" t="str">
        <f>VLOOKUP(I314,累计派单!A:O,13,0)</f>
        <v>家客铁通潍坊安丘-贾戈乡镇装维组</v>
      </c>
    </row>
    <row r="315" ht="13.5" customHeight="1" spans="1:17">
      <c r="A315" t="s">
        <v>2564</v>
      </c>
      <c r="B315" t="s">
        <v>2565</v>
      </c>
      <c r="C315" t="s">
        <v>2566</v>
      </c>
      <c r="D315" t="s">
        <v>2567</v>
      </c>
      <c r="E315" t="s">
        <v>2568</v>
      </c>
      <c r="F315" t="s">
        <v>49</v>
      </c>
      <c r="G315" t="s">
        <v>95</v>
      </c>
      <c r="H315" t="s">
        <v>2569</v>
      </c>
      <c r="I315" t="s">
        <v>2570</v>
      </c>
      <c r="J315" t="s">
        <v>2571</v>
      </c>
      <c r="K315" t="s">
        <v>99</v>
      </c>
      <c r="L315" t="str">
        <f t="shared" si="16"/>
        <v>安丘</v>
      </c>
      <c r="M315" t="str">
        <f t="shared" si="17"/>
        <v>0110</v>
      </c>
      <c r="N315" t="str">
        <f>VLOOKUP(I315,累计派单!A:O,15,0)</f>
        <v>dw3_jk_chenyujun</v>
      </c>
      <c r="O315">
        <f t="shared" si="18"/>
        <v>368</v>
      </c>
      <c r="P315" t="b">
        <f t="shared" si="19"/>
        <v>0</v>
      </c>
      <c r="Q315" t="str">
        <f>VLOOKUP(I315,累计派单!A:O,13,0)</f>
        <v>家客铁通潍坊安丘-贾戈乡镇装维组</v>
      </c>
    </row>
    <row r="316" ht="13.5" customHeight="1" spans="1:17">
      <c r="A316" t="s">
        <v>2572</v>
      </c>
      <c r="B316" t="s">
        <v>2573</v>
      </c>
      <c r="C316" t="s">
        <v>2574</v>
      </c>
      <c r="D316" t="s">
        <v>2575</v>
      </c>
      <c r="E316" t="s">
        <v>2576</v>
      </c>
      <c r="F316" t="s">
        <v>49</v>
      </c>
      <c r="G316" t="s">
        <v>86</v>
      </c>
      <c r="H316" t="s">
        <v>2577</v>
      </c>
      <c r="I316" t="s">
        <v>2578</v>
      </c>
      <c r="J316" t="s">
        <v>2579</v>
      </c>
      <c r="K316" t="s">
        <v>99</v>
      </c>
      <c r="L316" t="str">
        <f t="shared" si="16"/>
        <v>坊子</v>
      </c>
      <c r="M316" t="str">
        <f t="shared" si="17"/>
        <v>0110</v>
      </c>
      <c r="N316" t="str">
        <f>VLOOKUP(I316,累计派单!A:O,15,0)</f>
        <v>dw3_1duxiaolong</v>
      </c>
      <c r="O316">
        <f t="shared" si="18"/>
        <v>27</v>
      </c>
      <c r="P316" t="str">
        <f t="shared" si="19"/>
        <v>30天内</v>
      </c>
      <c r="Q316" t="str">
        <f>VLOOKUP(I316,累计派单!A:O,13,0)</f>
        <v>家客铁通潍坊坊子-南流乡镇装维组</v>
      </c>
    </row>
    <row r="317" ht="13.5" customHeight="1" spans="1:17">
      <c r="A317" t="s">
        <v>2580</v>
      </c>
      <c r="B317" t="s">
        <v>2581</v>
      </c>
      <c r="C317" t="s">
        <v>2582</v>
      </c>
      <c r="D317" t="s">
        <v>2583</v>
      </c>
      <c r="E317" t="s">
        <v>2584</v>
      </c>
      <c r="F317" t="s">
        <v>49</v>
      </c>
      <c r="G317" t="s">
        <v>50</v>
      </c>
      <c r="H317" t="s">
        <v>2585</v>
      </c>
      <c r="I317" t="s">
        <v>2586</v>
      </c>
      <c r="J317" t="s">
        <v>2587</v>
      </c>
      <c r="K317" t="s">
        <v>99</v>
      </c>
      <c r="L317" t="str">
        <f t="shared" si="16"/>
        <v>青州</v>
      </c>
      <c r="M317" t="str">
        <f t="shared" si="17"/>
        <v>0110</v>
      </c>
      <c r="N317" t="str">
        <f>VLOOKUP(I317,累计派单!A:O,15,0)</f>
        <v>dw3_jk_zhangjianbo</v>
      </c>
      <c r="O317">
        <f t="shared" si="18"/>
        <v>53</v>
      </c>
      <c r="P317" t="str">
        <f t="shared" si="19"/>
        <v>60天内</v>
      </c>
      <c r="Q317" t="str">
        <f>VLOOKUP(I317,累计派单!A:O,13,0)</f>
        <v>家客铁通潍坊青州-邵庄乡镇装维组</v>
      </c>
    </row>
    <row r="318" ht="13.5" customHeight="1" spans="1:17">
      <c r="A318" t="s">
        <v>2588</v>
      </c>
      <c r="B318" t="s">
        <v>2589</v>
      </c>
      <c r="C318" t="s">
        <v>2590</v>
      </c>
      <c r="D318" t="s">
        <v>2591</v>
      </c>
      <c r="E318" t="s">
        <v>2592</v>
      </c>
      <c r="F318" t="s">
        <v>49</v>
      </c>
      <c r="G318" t="s">
        <v>123</v>
      </c>
      <c r="H318" t="s">
        <v>2593</v>
      </c>
      <c r="I318" t="s">
        <v>2594</v>
      </c>
      <c r="J318" t="s">
        <v>2595</v>
      </c>
      <c r="K318" t="s">
        <v>99</v>
      </c>
      <c r="L318" t="str">
        <f t="shared" si="16"/>
        <v>诸城</v>
      </c>
      <c r="M318" t="str">
        <f t="shared" si="17"/>
        <v>0110</v>
      </c>
      <c r="N318" t="str">
        <f>VLOOKUP(I318,累计派单!A:O,15,0)</f>
        <v>dw3_jk_zhangweihua</v>
      </c>
      <c r="O318">
        <f t="shared" si="18"/>
        <v>57</v>
      </c>
      <c r="P318" t="str">
        <f t="shared" si="19"/>
        <v>60天内</v>
      </c>
      <c r="Q318" t="str">
        <f>VLOOKUP(I318,累计派单!A:O,13,0)</f>
        <v>家客铁通潍坊诸城-兴华东路城区装维组</v>
      </c>
    </row>
    <row r="319" ht="13.5" customHeight="1" spans="1:17">
      <c r="A319" t="s">
        <v>2596</v>
      </c>
      <c r="B319" t="s">
        <v>2597</v>
      </c>
      <c r="C319" t="s">
        <v>2598</v>
      </c>
      <c r="D319" t="s">
        <v>2599</v>
      </c>
      <c r="E319" t="s">
        <v>2600</v>
      </c>
      <c r="F319" t="s">
        <v>49</v>
      </c>
      <c r="G319" t="s">
        <v>148</v>
      </c>
      <c r="H319" t="s">
        <v>2601</v>
      </c>
      <c r="I319" t="s">
        <v>2602</v>
      </c>
      <c r="J319" t="s">
        <v>2603</v>
      </c>
      <c r="K319" t="s">
        <v>99</v>
      </c>
      <c r="L319" t="str">
        <f t="shared" si="16"/>
        <v>寒亭</v>
      </c>
      <c r="M319" t="str">
        <f t="shared" si="17"/>
        <v>0110</v>
      </c>
      <c r="N319" t="str">
        <f>VLOOKUP(I319,累计派单!A:O,15,0)</f>
        <v>dw3_jk_hanminghui</v>
      </c>
      <c r="O319">
        <f t="shared" si="18"/>
        <v>10</v>
      </c>
      <c r="P319" t="str">
        <f t="shared" si="19"/>
        <v>30天内</v>
      </c>
      <c r="Q319" t="str">
        <f>VLOOKUP(I319,累计派单!A:O,13,0)</f>
        <v>家客铁通潍坊寒亭-城东城区装维组</v>
      </c>
    </row>
    <row r="320" ht="13.5" customHeight="1" spans="1:17">
      <c r="A320" t="s">
        <v>2604</v>
      </c>
      <c r="B320" t="s">
        <v>2605</v>
      </c>
      <c r="C320" t="s">
        <v>2606</v>
      </c>
      <c r="D320" t="s">
        <v>2607</v>
      </c>
      <c r="E320" t="s">
        <v>2608</v>
      </c>
      <c r="F320" t="s">
        <v>49</v>
      </c>
      <c r="G320" t="s">
        <v>95</v>
      </c>
      <c r="H320" t="s">
        <v>2609</v>
      </c>
      <c r="I320" t="s">
        <v>2610</v>
      </c>
      <c r="J320" t="s">
        <v>2611</v>
      </c>
      <c r="K320" t="s">
        <v>99</v>
      </c>
      <c r="L320" t="str">
        <f t="shared" si="16"/>
        <v>安丘</v>
      </c>
      <c r="M320" t="str">
        <f t="shared" si="17"/>
        <v>0110</v>
      </c>
      <c r="N320" t="str">
        <f>VLOOKUP(I320,累计派单!A:O,15,0)</f>
        <v>dw3_jk_songlonghai</v>
      </c>
      <c r="O320">
        <f t="shared" si="18"/>
        <v>367</v>
      </c>
      <c r="P320" t="b">
        <f t="shared" si="19"/>
        <v>0</v>
      </c>
      <c r="Q320" t="str">
        <f>VLOOKUP(I320,累计派单!A:O,13,0)</f>
        <v>家客铁通潍坊安丘-刘家尧乡镇装维组</v>
      </c>
    </row>
    <row r="321" ht="13.5" customHeight="1" spans="1:17">
      <c r="A321" t="s">
        <v>2612</v>
      </c>
      <c r="B321" t="s">
        <v>2613</v>
      </c>
      <c r="C321" t="s">
        <v>2614</v>
      </c>
      <c r="D321" t="s">
        <v>2615</v>
      </c>
      <c r="E321" t="s">
        <v>2616</v>
      </c>
      <c r="F321" t="s">
        <v>49</v>
      </c>
      <c r="G321" t="s">
        <v>1136</v>
      </c>
      <c r="H321" t="s">
        <v>2617</v>
      </c>
      <c r="I321" t="s">
        <v>2618</v>
      </c>
      <c r="J321" t="s">
        <v>2619</v>
      </c>
      <c r="K321" t="s">
        <v>54</v>
      </c>
      <c r="L321" t="str">
        <f t="shared" ref="L321:L384" si="20">IF(OR(LEFT(G321,2)="高新"),"奎文",IF(LEFT(G321,2)="峡山","坊子",IF(LEFT(G321,2)="滨海","寒亭",LEFT(G321,2))))</f>
        <v>昌乐</v>
      </c>
      <c r="M321" t="str">
        <f t="shared" si="17"/>
        <v>0111</v>
      </c>
      <c r="N321" t="str">
        <f>VLOOKUP(I321,累计派单!A:O,15,0)</f>
        <v>dw3_jk_xuzengfeng</v>
      </c>
      <c r="O321">
        <f t="shared" si="18"/>
        <v>61</v>
      </c>
      <c r="P321" t="str">
        <f t="shared" si="19"/>
        <v>90天内</v>
      </c>
      <c r="Q321" t="str">
        <f>VLOOKUP(I321,累计派单!A:O,13,0)</f>
        <v>家客铁通潍坊昌乐-方山路城区装维组</v>
      </c>
    </row>
    <row r="322" ht="13.5" customHeight="1" spans="1:17">
      <c r="A322" t="s">
        <v>2620</v>
      </c>
      <c r="B322" t="s">
        <v>2621</v>
      </c>
      <c r="C322" t="s">
        <v>2622</v>
      </c>
      <c r="D322" t="s">
        <v>2623</v>
      </c>
      <c r="E322" t="s">
        <v>2624</v>
      </c>
      <c r="F322" t="s">
        <v>49</v>
      </c>
      <c r="G322" t="s">
        <v>237</v>
      </c>
      <c r="H322" t="s">
        <v>2625</v>
      </c>
      <c r="I322" t="s">
        <v>2626</v>
      </c>
      <c r="J322" t="s">
        <v>2627</v>
      </c>
      <c r="K322" t="s">
        <v>54</v>
      </c>
      <c r="L322" t="str">
        <f t="shared" si="20"/>
        <v>潍城</v>
      </c>
      <c r="M322" t="str">
        <f t="shared" ref="M322:M385" si="21">TEXT(B322,"mmdd")</f>
        <v>0111</v>
      </c>
      <c r="N322" t="str">
        <f>VLOOKUP(I322,累计派单!A:O,15,0)</f>
        <v>dw3_jk_wczhangxiangyu</v>
      </c>
      <c r="O322">
        <f t="shared" ref="O322:O385" si="22">IF(LEN(J322)&lt;2,0,DATEDIF(DATE(IF(MID(J322,9,2)="23",2023,2024),MID(J322,11,2),MID(J322,13,2)),B322,"d"))</f>
        <v>71</v>
      </c>
      <c r="P322" t="str">
        <f t="shared" ref="P322:P385" si="23">IF(O322=0,"无",IF(O322&lt;8,"7天内",IF(O322&lt;31,"30天内",IF(O322&lt;61,"60天内",IF(O322&lt;91,"90天内")))))</f>
        <v>90天内</v>
      </c>
      <c r="Q322" t="str">
        <f>VLOOKUP(I322,累计派单!A:O,13,0)</f>
        <v>家客铁通潍坊潍城-胜利街城区装维组</v>
      </c>
    </row>
    <row r="323" ht="13.5" customHeight="1" spans="1:17">
      <c r="A323" t="s">
        <v>2628</v>
      </c>
      <c r="B323" t="s">
        <v>2629</v>
      </c>
      <c r="C323" t="s">
        <v>2630</v>
      </c>
      <c r="D323" t="s">
        <v>2631</v>
      </c>
      <c r="E323" t="s">
        <v>2632</v>
      </c>
      <c r="F323" t="s">
        <v>49</v>
      </c>
      <c r="G323" t="s">
        <v>375</v>
      </c>
      <c r="H323" t="s">
        <v>2633</v>
      </c>
      <c r="I323" t="s">
        <v>2634</v>
      </c>
      <c r="J323" t="s">
        <v>2635</v>
      </c>
      <c r="K323" t="s">
        <v>54</v>
      </c>
      <c r="L323" t="str">
        <f t="shared" si="20"/>
        <v>昌邑</v>
      </c>
      <c r="M323" t="str">
        <f t="shared" si="21"/>
        <v>0111</v>
      </c>
      <c r="N323" t="str">
        <f>VLOOKUP(I323,累计派单!A:O,15,0)</f>
        <v>dw3_jk_donghuiqingcy</v>
      </c>
      <c r="O323">
        <f t="shared" si="22"/>
        <v>19</v>
      </c>
      <c r="P323" t="str">
        <f t="shared" si="23"/>
        <v>30天内</v>
      </c>
      <c r="Q323" t="str">
        <f>VLOOKUP(I323,累计派单!A:O,13,0)</f>
        <v>家客铁通潍坊昌邑-城北城区装维组</v>
      </c>
    </row>
    <row r="324" ht="13.5" customHeight="1" spans="1:17">
      <c r="A324" t="s">
        <v>2636</v>
      </c>
      <c r="B324" t="s">
        <v>2637</v>
      </c>
      <c r="C324" t="s">
        <v>2638</v>
      </c>
      <c r="D324" t="s">
        <v>2639</v>
      </c>
      <c r="E324" t="s">
        <v>2640</v>
      </c>
      <c r="F324" t="s">
        <v>49</v>
      </c>
      <c r="G324" t="s">
        <v>1136</v>
      </c>
      <c r="H324" t="s">
        <v>2641</v>
      </c>
      <c r="I324" t="s">
        <v>2642</v>
      </c>
      <c r="J324" t="s">
        <v>2643</v>
      </c>
      <c r="K324" t="s">
        <v>54</v>
      </c>
      <c r="L324" t="str">
        <f t="shared" si="20"/>
        <v>昌乐</v>
      </c>
      <c r="M324" t="str">
        <f t="shared" si="21"/>
        <v>0111</v>
      </c>
      <c r="N324" t="str">
        <f>VLOOKUP(I324,累计派单!A:O,15,0)</f>
        <v>dw3_jk_xuzengfeng</v>
      </c>
      <c r="O324">
        <f t="shared" si="22"/>
        <v>40</v>
      </c>
      <c r="P324" t="str">
        <f t="shared" si="23"/>
        <v>60天内</v>
      </c>
      <c r="Q324" t="str">
        <f>VLOOKUP(I324,累计派单!A:O,13,0)</f>
        <v>家客铁通潍坊昌乐-方山路城区装维组</v>
      </c>
    </row>
    <row r="325" ht="13.5" customHeight="1" spans="1:17">
      <c r="A325" t="s">
        <v>2644</v>
      </c>
      <c r="B325" t="s">
        <v>2645</v>
      </c>
      <c r="C325" t="s">
        <v>2646</v>
      </c>
      <c r="D325" t="s">
        <v>2647</v>
      </c>
      <c r="E325" t="s">
        <v>2648</v>
      </c>
      <c r="F325" t="s">
        <v>49</v>
      </c>
      <c r="G325" t="s">
        <v>237</v>
      </c>
      <c r="H325" t="s">
        <v>2649</v>
      </c>
      <c r="I325" t="s">
        <v>2650</v>
      </c>
      <c r="J325" t="s">
        <v>2651</v>
      </c>
      <c r="K325" t="s">
        <v>54</v>
      </c>
      <c r="L325" t="str">
        <f t="shared" si="20"/>
        <v>潍城</v>
      </c>
      <c r="M325" t="str">
        <f t="shared" si="21"/>
        <v>0111</v>
      </c>
      <c r="N325" t="str">
        <f>VLOOKUP(I325,累计派单!A:O,15,0)</f>
        <v>dw3_jk_wczoujie</v>
      </c>
      <c r="O325">
        <f t="shared" si="22"/>
        <v>367</v>
      </c>
      <c r="P325" t="b">
        <f t="shared" si="23"/>
        <v>0</v>
      </c>
      <c r="Q325" t="str">
        <f>VLOOKUP(I325,累计派单!A:O,13,0)</f>
        <v>家客铁通潍坊潍城-东风街城区装维组</v>
      </c>
    </row>
    <row r="326" ht="13.5" customHeight="1" spans="1:17">
      <c r="A326" t="s">
        <v>2652</v>
      </c>
      <c r="B326" t="s">
        <v>2653</v>
      </c>
      <c r="C326" t="s">
        <v>2654</v>
      </c>
      <c r="D326" t="s">
        <v>2655</v>
      </c>
      <c r="E326" t="s">
        <v>2656</v>
      </c>
      <c r="F326" t="s">
        <v>49</v>
      </c>
      <c r="G326" t="s">
        <v>60</v>
      </c>
      <c r="H326" t="s">
        <v>2657</v>
      </c>
      <c r="I326" t="s">
        <v>2658</v>
      </c>
      <c r="J326" t="s">
        <v>2659</v>
      </c>
      <c r="K326" t="s">
        <v>54</v>
      </c>
      <c r="L326" t="str">
        <f t="shared" si="20"/>
        <v>奎文</v>
      </c>
      <c r="M326" t="str">
        <f t="shared" si="21"/>
        <v>0111</v>
      </c>
      <c r="N326" t="str">
        <f>VLOOKUP(I326,累计派单!A:O,15,0)</f>
        <v>dw3_jk_zhuwenjie</v>
      </c>
      <c r="O326">
        <f t="shared" si="22"/>
        <v>369</v>
      </c>
      <c r="P326" t="b">
        <f t="shared" si="23"/>
        <v>0</v>
      </c>
      <c r="Q326" t="str">
        <f>VLOOKUP(I326,累计派单!A:O,13,0)</f>
        <v>家客铁通潍坊奎文-潍州路城区装维组</v>
      </c>
    </row>
    <row r="327" ht="13.5" customHeight="1" spans="1:17">
      <c r="A327" t="s">
        <v>2660</v>
      </c>
      <c r="B327" t="s">
        <v>2661</v>
      </c>
      <c r="C327" t="s">
        <v>2662</v>
      </c>
      <c r="D327" t="s">
        <v>2663</v>
      </c>
      <c r="E327" t="s">
        <v>2664</v>
      </c>
      <c r="F327" t="s">
        <v>49</v>
      </c>
      <c r="G327" t="s">
        <v>50</v>
      </c>
      <c r="H327" t="s">
        <v>2665</v>
      </c>
      <c r="I327" t="s">
        <v>2666</v>
      </c>
      <c r="J327" t="s">
        <v>2667</v>
      </c>
      <c r="K327" t="s">
        <v>54</v>
      </c>
      <c r="L327" t="str">
        <f t="shared" si="20"/>
        <v>青州</v>
      </c>
      <c r="M327" t="str">
        <f t="shared" si="21"/>
        <v>0111</v>
      </c>
      <c r="N327" t="str">
        <f>VLOOKUP(I327,累计派单!A:O,15,0)</f>
        <v>dw3_jk_zhangshenghui</v>
      </c>
      <c r="O327">
        <f t="shared" si="22"/>
        <v>73</v>
      </c>
      <c r="P327" t="str">
        <f t="shared" si="23"/>
        <v>90天内</v>
      </c>
      <c r="Q327" t="str">
        <f>VLOOKUP(I327,累计派单!A:O,13,0)</f>
        <v>家客铁通潍坊青州-开发区城区装维组</v>
      </c>
    </row>
    <row r="328" ht="13.5" customHeight="1" spans="1:17">
      <c r="A328" t="s">
        <v>2668</v>
      </c>
      <c r="B328" t="s">
        <v>2669</v>
      </c>
      <c r="C328" t="s">
        <v>2670</v>
      </c>
      <c r="D328" t="s">
        <v>2671</v>
      </c>
      <c r="E328" t="s">
        <v>2672</v>
      </c>
      <c r="F328" t="s">
        <v>49</v>
      </c>
      <c r="G328" t="s">
        <v>105</v>
      </c>
      <c r="H328" t="s">
        <v>2673</v>
      </c>
      <c r="I328" t="s">
        <v>2674</v>
      </c>
      <c r="J328" t="s">
        <v>2675</v>
      </c>
      <c r="K328" t="s">
        <v>54</v>
      </c>
      <c r="L328" t="str">
        <f t="shared" si="20"/>
        <v>寿光</v>
      </c>
      <c r="M328" t="str">
        <f t="shared" si="21"/>
        <v>0111</v>
      </c>
      <c r="N328" t="str">
        <f>VLOOKUP(I328,累计派单!A:O,15,0)</f>
        <v>dw3_jK_wubingxiang</v>
      </c>
      <c r="O328">
        <f t="shared" si="22"/>
        <v>12</v>
      </c>
      <c r="P328" t="str">
        <f t="shared" si="23"/>
        <v>30天内</v>
      </c>
      <c r="Q328" t="str">
        <f>VLOOKUP(I328,累计派单!A:O,13,0)</f>
        <v>家客铁通潍坊寿光-市中城区装维组</v>
      </c>
    </row>
    <row r="329" ht="13.5" customHeight="1" spans="1:17">
      <c r="A329" t="s">
        <v>2676</v>
      </c>
      <c r="B329" t="s">
        <v>2677</v>
      </c>
      <c r="C329" t="s">
        <v>2678</v>
      </c>
      <c r="D329" t="s">
        <v>2679</v>
      </c>
      <c r="E329" t="s">
        <v>2680</v>
      </c>
      <c r="F329" t="s">
        <v>49</v>
      </c>
      <c r="G329" t="s">
        <v>86</v>
      </c>
      <c r="H329" t="s">
        <v>2681</v>
      </c>
      <c r="I329" t="s">
        <v>2682</v>
      </c>
      <c r="J329" t="s">
        <v>2683</v>
      </c>
      <c r="K329" t="s">
        <v>54</v>
      </c>
      <c r="L329" t="str">
        <f t="shared" si="20"/>
        <v>坊子</v>
      </c>
      <c r="M329" t="str">
        <f t="shared" si="21"/>
        <v>0111</v>
      </c>
      <c r="N329" t="str">
        <f>VLOOKUP(I329,累计派单!A:O,15,0)</f>
        <v>dw3_jk_zhouchengbin</v>
      </c>
      <c r="O329">
        <f t="shared" si="22"/>
        <v>63</v>
      </c>
      <c r="P329" t="str">
        <f t="shared" si="23"/>
        <v>90天内</v>
      </c>
      <c r="Q329" t="str">
        <f>VLOOKUP(I329,累计派单!A:O,13,0)</f>
        <v>家客铁通潍坊坊子-凤凰城区装维组</v>
      </c>
    </row>
    <row r="330" ht="13.5" customHeight="1" spans="1:17">
      <c r="A330" t="s">
        <v>2684</v>
      </c>
      <c r="B330" t="s">
        <v>2685</v>
      </c>
      <c r="C330" t="s">
        <v>2686</v>
      </c>
      <c r="D330" t="s">
        <v>2687</v>
      </c>
      <c r="E330" t="s">
        <v>2688</v>
      </c>
      <c r="F330" t="s">
        <v>49</v>
      </c>
      <c r="G330" t="s">
        <v>95</v>
      </c>
      <c r="H330" t="s">
        <v>2689</v>
      </c>
      <c r="I330" t="s">
        <v>2690</v>
      </c>
      <c r="J330" t="s">
        <v>2691</v>
      </c>
      <c r="K330" t="s">
        <v>99</v>
      </c>
      <c r="L330" t="str">
        <f t="shared" si="20"/>
        <v>安丘</v>
      </c>
      <c r="M330" t="str">
        <f t="shared" si="21"/>
        <v>0111</v>
      </c>
      <c r="N330" t="str">
        <f>VLOOKUP(I330,累计派单!A:O,15,0)</f>
        <v>dw3_jk_yangxiaolong</v>
      </c>
      <c r="O330">
        <f t="shared" si="22"/>
        <v>368</v>
      </c>
      <c r="P330" t="b">
        <f t="shared" si="23"/>
        <v>0</v>
      </c>
      <c r="Q330" t="str">
        <f>VLOOKUP(I330,累计派单!A:O,13,0)</f>
        <v>家客铁通潍坊安丘-永安路城区装维组</v>
      </c>
    </row>
    <row r="331" ht="13.5" customHeight="1" spans="1:17">
      <c r="A331" t="s">
        <v>2692</v>
      </c>
      <c r="B331" t="s">
        <v>2693</v>
      </c>
      <c r="C331" t="s">
        <v>2694</v>
      </c>
      <c r="D331" t="s">
        <v>2695</v>
      </c>
      <c r="E331" t="s">
        <v>2696</v>
      </c>
      <c r="F331" t="s">
        <v>49</v>
      </c>
      <c r="G331" t="s">
        <v>86</v>
      </c>
      <c r="H331" t="s">
        <v>2697</v>
      </c>
      <c r="I331" t="s">
        <v>2698</v>
      </c>
      <c r="J331" t="s">
        <v>2699</v>
      </c>
      <c r="K331" t="s">
        <v>54</v>
      </c>
      <c r="L331" t="str">
        <f t="shared" si="20"/>
        <v>坊子</v>
      </c>
      <c r="M331" t="str">
        <f t="shared" si="21"/>
        <v>0111</v>
      </c>
      <c r="N331" t="str">
        <f>VLOOKUP(I331,累计派单!A:O,15,0)</f>
        <v>dw3_jk_wangqiwen</v>
      </c>
      <c r="O331">
        <f t="shared" si="22"/>
        <v>367</v>
      </c>
      <c r="P331" t="b">
        <f t="shared" si="23"/>
        <v>0</v>
      </c>
      <c r="Q331" t="str">
        <f>VLOOKUP(I331,累计派单!A:O,13,0)</f>
        <v>家客铁通潍坊坊子-太保庄乡镇装维组</v>
      </c>
    </row>
    <row r="332" ht="13.5" customHeight="1" spans="1:17">
      <c r="A332" t="s">
        <v>2700</v>
      </c>
      <c r="B332" t="s">
        <v>2701</v>
      </c>
      <c r="C332" t="s">
        <v>2702</v>
      </c>
      <c r="D332" t="s">
        <v>2703</v>
      </c>
      <c r="E332" t="s">
        <v>2704</v>
      </c>
      <c r="F332" t="s">
        <v>49</v>
      </c>
      <c r="G332" t="s">
        <v>105</v>
      </c>
      <c r="H332" t="s">
        <v>2705</v>
      </c>
      <c r="I332" t="s">
        <v>2706</v>
      </c>
      <c r="J332" t="s">
        <v>2707</v>
      </c>
      <c r="K332" t="s">
        <v>54</v>
      </c>
      <c r="L332" t="str">
        <f t="shared" si="20"/>
        <v>寿光</v>
      </c>
      <c r="M332" t="str">
        <f t="shared" si="21"/>
        <v>0111</v>
      </c>
      <c r="N332" t="str">
        <f>VLOOKUP(I332,累计派单!A:O,15,0)</f>
        <v>dw3_jk_lilei</v>
      </c>
      <c r="O332">
        <f t="shared" si="22"/>
        <v>74</v>
      </c>
      <c r="P332" t="str">
        <f t="shared" si="23"/>
        <v>90天内</v>
      </c>
      <c r="Q332" t="str">
        <f>VLOOKUP(I332,累计派单!A:O,13,0)</f>
        <v>家客铁通潍坊寿光-东城城区装维组</v>
      </c>
    </row>
    <row r="333" ht="13.5" customHeight="1" spans="1:17">
      <c r="A333" t="s">
        <v>2708</v>
      </c>
      <c r="B333" t="s">
        <v>2709</v>
      </c>
      <c r="C333" t="s">
        <v>2710</v>
      </c>
      <c r="D333" t="s">
        <v>2711</v>
      </c>
      <c r="E333" t="s">
        <v>2712</v>
      </c>
      <c r="F333" t="s">
        <v>49</v>
      </c>
      <c r="G333" t="s">
        <v>375</v>
      </c>
      <c r="H333" t="s">
        <v>2713</v>
      </c>
      <c r="I333" t="s">
        <v>2714</v>
      </c>
      <c r="J333" t="s">
        <v>2715</v>
      </c>
      <c r="K333" t="s">
        <v>54</v>
      </c>
      <c r="L333" t="str">
        <f t="shared" si="20"/>
        <v>昌邑</v>
      </c>
      <c r="M333" t="str">
        <f t="shared" si="21"/>
        <v>0111</v>
      </c>
      <c r="N333" t="str">
        <f>VLOOKUP(I333,累计派单!A:O,15,0)</f>
        <v>dw3_jk_zhaixuhui</v>
      </c>
      <c r="O333">
        <f t="shared" si="22"/>
        <v>367</v>
      </c>
      <c r="P333" t="b">
        <f t="shared" si="23"/>
        <v>0</v>
      </c>
      <c r="Q333" t="str">
        <f>VLOOKUP(I333,累计派单!A:O,13,0)</f>
        <v>家客铁通潍坊昌邑-饮马乡镇装维组</v>
      </c>
    </row>
    <row r="334" ht="13.5" customHeight="1" spans="1:17">
      <c r="A334" t="s">
        <v>2716</v>
      </c>
      <c r="B334" t="s">
        <v>2717</v>
      </c>
      <c r="C334" t="s">
        <v>2718</v>
      </c>
      <c r="D334" t="s">
        <v>2719</v>
      </c>
      <c r="E334" t="s">
        <v>2720</v>
      </c>
      <c r="F334" t="s">
        <v>49</v>
      </c>
      <c r="G334" t="s">
        <v>60</v>
      </c>
      <c r="H334" t="s">
        <v>2721</v>
      </c>
      <c r="I334" t="s">
        <v>2722</v>
      </c>
      <c r="J334" t="s">
        <v>2723</v>
      </c>
      <c r="K334" t="s">
        <v>99</v>
      </c>
      <c r="L334" t="str">
        <f t="shared" si="20"/>
        <v>奎文</v>
      </c>
      <c r="M334" t="str">
        <f t="shared" si="21"/>
        <v>0111</v>
      </c>
      <c r="N334" t="str">
        <f>VLOOKUP(I334,累计派单!A:O,15,0)</f>
        <v>dw3_jk_nipingwei</v>
      </c>
      <c r="O334">
        <f t="shared" si="22"/>
        <v>70</v>
      </c>
      <c r="P334" t="str">
        <f t="shared" si="23"/>
        <v>90天内</v>
      </c>
      <c r="Q334" t="str">
        <f>VLOOKUP(I334,累计派单!A:O,13,0)</f>
        <v>家客铁通潍坊奎文-北宫街城区装维组</v>
      </c>
    </row>
    <row r="335" ht="13.5" customHeight="1" spans="1:17">
      <c r="A335" t="s">
        <v>2724</v>
      </c>
      <c r="B335" t="s">
        <v>2725</v>
      </c>
      <c r="C335" t="s">
        <v>2726</v>
      </c>
      <c r="D335" t="s">
        <v>2727</v>
      </c>
      <c r="E335" t="s">
        <v>2728</v>
      </c>
      <c r="F335" t="s">
        <v>49</v>
      </c>
      <c r="G335" t="s">
        <v>60</v>
      </c>
      <c r="H335" t="s">
        <v>2729</v>
      </c>
      <c r="I335" t="s">
        <v>2730</v>
      </c>
      <c r="J335" t="s">
        <v>2731</v>
      </c>
      <c r="K335" t="s">
        <v>99</v>
      </c>
      <c r="L335" t="str">
        <f t="shared" si="20"/>
        <v>奎文</v>
      </c>
      <c r="M335" t="str">
        <f t="shared" si="21"/>
        <v>0111</v>
      </c>
      <c r="N335" t="str">
        <f>VLOOKUP(I335,累计派单!A:O,15,0)</f>
        <v>dw3_jk_luchengfei</v>
      </c>
      <c r="O335">
        <f t="shared" si="22"/>
        <v>49</v>
      </c>
      <c r="P335" t="str">
        <f t="shared" si="23"/>
        <v>60天内</v>
      </c>
      <c r="Q335" t="str">
        <f>VLOOKUP(I335,累计派单!A:O,13,0)</f>
        <v>家客铁通潍坊奎文-潍州路城区装维组</v>
      </c>
    </row>
    <row r="336" ht="13.5" customHeight="1" spans="1:17">
      <c r="A336" t="s">
        <v>2732</v>
      </c>
      <c r="B336" t="s">
        <v>2733</v>
      </c>
      <c r="C336" t="s">
        <v>2734</v>
      </c>
      <c r="D336" t="s">
        <v>2735</v>
      </c>
      <c r="E336" t="s">
        <v>2736</v>
      </c>
      <c r="F336" t="s">
        <v>49</v>
      </c>
      <c r="G336" t="s">
        <v>86</v>
      </c>
      <c r="H336" t="s">
        <v>2737</v>
      </c>
      <c r="I336" t="s">
        <v>2738</v>
      </c>
      <c r="J336" t="s">
        <v>2739</v>
      </c>
      <c r="K336" t="s">
        <v>99</v>
      </c>
      <c r="L336" t="str">
        <f t="shared" si="20"/>
        <v>坊子</v>
      </c>
      <c r="M336" t="str">
        <f t="shared" si="21"/>
        <v>0111</v>
      </c>
      <c r="N336" t="str">
        <f>VLOOKUP(I336,累计派单!A:O,15,0)</f>
        <v>dw3_jk_zhouchengbin</v>
      </c>
      <c r="O336">
        <f t="shared" si="22"/>
        <v>29</v>
      </c>
      <c r="P336" t="str">
        <f t="shared" si="23"/>
        <v>30天内</v>
      </c>
      <c r="Q336" t="str">
        <f>VLOOKUP(I336,累计派单!A:O,13,0)</f>
        <v>家客铁通潍坊坊子-凤凰城区装维组</v>
      </c>
    </row>
    <row r="337" ht="13.5" customHeight="1" spans="1:17">
      <c r="A337" t="s">
        <v>2740</v>
      </c>
      <c r="B337" t="s">
        <v>2741</v>
      </c>
      <c r="C337" t="s">
        <v>2742</v>
      </c>
      <c r="D337" t="s">
        <v>2743</v>
      </c>
      <c r="E337" t="s">
        <v>2744</v>
      </c>
      <c r="F337" t="s">
        <v>49</v>
      </c>
      <c r="G337" t="s">
        <v>237</v>
      </c>
      <c r="H337" t="s">
        <v>2745</v>
      </c>
      <c r="I337" t="s">
        <v>2746</v>
      </c>
      <c r="J337" t="s">
        <v>2747</v>
      </c>
      <c r="K337" t="s">
        <v>54</v>
      </c>
      <c r="L337" t="str">
        <f t="shared" si="20"/>
        <v>潍城</v>
      </c>
      <c r="M337" t="str">
        <f t="shared" si="21"/>
        <v>0111</v>
      </c>
      <c r="N337" t="str">
        <f>VLOOKUP(I337,累计派单!A:O,15,0)</f>
        <v>dw3_jk_wcdingwenlong</v>
      </c>
      <c r="O337">
        <f t="shared" si="22"/>
        <v>367</v>
      </c>
      <c r="P337" t="b">
        <f t="shared" si="23"/>
        <v>0</v>
      </c>
      <c r="Q337" t="str">
        <f>VLOOKUP(I337,累计派单!A:O,13,0)</f>
        <v>家客铁通潍坊潍城-和平路城区装维组</v>
      </c>
    </row>
    <row r="338" ht="13.5" customHeight="1" spans="1:17">
      <c r="A338" t="s">
        <v>2748</v>
      </c>
      <c r="B338" t="s">
        <v>2749</v>
      </c>
      <c r="C338" t="s">
        <v>2750</v>
      </c>
      <c r="D338" t="s">
        <v>2751</v>
      </c>
      <c r="E338" t="s">
        <v>2752</v>
      </c>
      <c r="F338" t="s">
        <v>49</v>
      </c>
      <c r="G338" t="s">
        <v>50</v>
      </c>
      <c r="H338" t="s">
        <v>2753</v>
      </c>
      <c r="I338" t="s">
        <v>2754</v>
      </c>
      <c r="J338" t="s">
        <v>2755</v>
      </c>
      <c r="K338" t="s">
        <v>99</v>
      </c>
      <c r="L338" t="str">
        <f t="shared" si="20"/>
        <v>青州</v>
      </c>
      <c r="M338" t="str">
        <f t="shared" si="21"/>
        <v>0111</v>
      </c>
      <c r="N338" t="str">
        <f>VLOOKUP(I338,累计派单!A:O,15,0)</f>
        <v>dw3_jk_zhangshenghui</v>
      </c>
      <c r="O338">
        <f t="shared" si="22"/>
        <v>39</v>
      </c>
      <c r="P338" t="str">
        <f t="shared" si="23"/>
        <v>60天内</v>
      </c>
      <c r="Q338" t="str">
        <f>VLOOKUP(I338,累计派单!A:O,13,0)</f>
        <v>家客铁通潍坊青州-开发区城区装维组</v>
      </c>
    </row>
    <row r="339" ht="13.5" customHeight="1" spans="1:17">
      <c r="A339" t="s">
        <v>2756</v>
      </c>
      <c r="B339" t="s">
        <v>2757</v>
      </c>
      <c r="C339" t="s">
        <v>2758</v>
      </c>
      <c r="D339" t="s">
        <v>2759</v>
      </c>
      <c r="E339" t="s">
        <v>2760</v>
      </c>
      <c r="F339" t="s">
        <v>49</v>
      </c>
      <c r="G339" t="s">
        <v>1136</v>
      </c>
      <c r="H339" t="s">
        <v>2761</v>
      </c>
      <c r="I339" t="s">
        <v>2762</v>
      </c>
      <c r="J339" t="s">
        <v>2763</v>
      </c>
      <c r="K339" t="s">
        <v>99</v>
      </c>
      <c r="L339" t="str">
        <f t="shared" si="20"/>
        <v>昌乐</v>
      </c>
      <c r="M339" t="str">
        <f t="shared" si="21"/>
        <v>0111</v>
      </c>
      <c r="N339" t="str">
        <f>VLOOKUP(I339,累计派单!A:O,15,0)</f>
        <v>dw3_jk_liuziyi</v>
      </c>
      <c r="O339">
        <f t="shared" si="22"/>
        <v>84</v>
      </c>
      <c r="P339" t="str">
        <f t="shared" si="23"/>
        <v>90天内</v>
      </c>
      <c r="Q339" t="str">
        <f>VLOOKUP(I339,累计派单!A:O,13,0)</f>
        <v>家客铁通潍坊昌乐-方山路城区装维组</v>
      </c>
    </row>
    <row r="340" ht="13.5" customHeight="1" spans="1:17">
      <c r="A340" t="s">
        <v>2764</v>
      </c>
      <c r="B340" t="s">
        <v>2765</v>
      </c>
      <c r="C340" t="s">
        <v>2766</v>
      </c>
      <c r="D340" t="s">
        <v>2767</v>
      </c>
      <c r="E340" t="s">
        <v>2768</v>
      </c>
      <c r="F340" t="s">
        <v>49</v>
      </c>
      <c r="G340" t="s">
        <v>105</v>
      </c>
      <c r="H340" t="s">
        <v>2769</v>
      </c>
      <c r="I340" t="s">
        <v>2770</v>
      </c>
      <c r="J340" t="s">
        <v>2771</v>
      </c>
      <c r="K340" t="s">
        <v>99</v>
      </c>
      <c r="L340" t="str">
        <f t="shared" si="20"/>
        <v>寿光</v>
      </c>
      <c r="M340" t="str">
        <f t="shared" si="21"/>
        <v>0111</v>
      </c>
      <c r="N340" t="str">
        <f>VLOOKUP(I340,累计派单!A:O,15,0)</f>
        <v>dw3_jk_dinghaining</v>
      </c>
      <c r="O340">
        <f t="shared" si="22"/>
        <v>31</v>
      </c>
      <c r="P340" t="str">
        <f t="shared" si="23"/>
        <v>60天内</v>
      </c>
      <c r="Q340" t="str">
        <f>VLOOKUP(I340,累计派单!A:O,13,0)</f>
        <v>家客铁通潍坊寿光-洛城乡镇装维组</v>
      </c>
    </row>
    <row r="341" ht="13.5" customHeight="1" spans="1:17">
      <c r="A341" t="s">
        <v>2772</v>
      </c>
      <c r="B341" t="s">
        <v>2773</v>
      </c>
      <c r="C341" t="s">
        <v>2774</v>
      </c>
      <c r="D341" t="s">
        <v>2775</v>
      </c>
      <c r="E341" t="s">
        <v>2776</v>
      </c>
      <c r="F341" t="s">
        <v>49</v>
      </c>
      <c r="G341" t="s">
        <v>60</v>
      </c>
      <c r="H341" t="s">
        <v>2777</v>
      </c>
      <c r="I341" t="s">
        <v>2778</v>
      </c>
      <c r="J341" t="s">
        <v>2779</v>
      </c>
      <c r="K341" t="s">
        <v>99</v>
      </c>
      <c r="L341" t="str">
        <f t="shared" si="20"/>
        <v>奎文</v>
      </c>
      <c r="M341" t="str">
        <f t="shared" si="21"/>
        <v>0111</v>
      </c>
      <c r="N341" t="str">
        <f>VLOOKUP(I341,累计派单!A:O,15,0)</f>
        <v>dw3_jk_caomingchaogx</v>
      </c>
      <c r="O341">
        <f t="shared" si="22"/>
        <v>376</v>
      </c>
      <c r="P341" t="b">
        <f t="shared" si="23"/>
        <v>0</v>
      </c>
      <c r="Q341" t="str">
        <f>VLOOKUP(I341,累计派单!A:O,13,0)</f>
        <v>家客铁通潍坊奎文-樱前街城区装维组</v>
      </c>
    </row>
    <row r="342" ht="13.5" customHeight="1" spans="1:17">
      <c r="A342" t="s">
        <v>2780</v>
      </c>
      <c r="B342" t="s">
        <v>2781</v>
      </c>
      <c r="C342" t="s">
        <v>2782</v>
      </c>
      <c r="D342" t="s">
        <v>2783</v>
      </c>
      <c r="E342" t="s">
        <v>2784</v>
      </c>
      <c r="F342" t="s">
        <v>49</v>
      </c>
      <c r="G342" t="s">
        <v>95</v>
      </c>
      <c r="H342" t="s">
        <v>2785</v>
      </c>
      <c r="I342" t="s">
        <v>2786</v>
      </c>
      <c r="J342" t="s">
        <v>2787</v>
      </c>
      <c r="K342" t="s">
        <v>99</v>
      </c>
      <c r="L342" t="str">
        <f t="shared" si="20"/>
        <v>安丘</v>
      </c>
      <c r="M342" t="str">
        <f t="shared" si="21"/>
        <v>0111</v>
      </c>
      <c r="N342" t="str">
        <f>VLOOKUP(I342,累计派单!A:O,15,0)</f>
        <v>dw3_jk_yangxiaolong</v>
      </c>
      <c r="O342">
        <f t="shared" si="22"/>
        <v>47</v>
      </c>
      <c r="P342" t="str">
        <f t="shared" si="23"/>
        <v>60天内</v>
      </c>
      <c r="Q342" t="str">
        <f>VLOOKUP(I342,累计派单!A:O,13,0)</f>
        <v>家客铁通潍坊安丘-永安路城区装维组</v>
      </c>
    </row>
    <row r="343" ht="13.5" customHeight="1" spans="1:17">
      <c r="A343" t="s">
        <v>2788</v>
      </c>
      <c r="B343" t="s">
        <v>2789</v>
      </c>
      <c r="C343" t="s">
        <v>2790</v>
      </c>
      <c r="D343" t="s">
        <v>2791</v>
      </c>
      <c r="E343" t="s">
        <v>2792</v>
      </c>
      <c r="F343" t="s">
        <v>49</v>
      </c>
      <c r="G343" t="s">
        <v>148</v>
      </c>
      <c r="H343" t="s">
        <v>2793</v>
      </c>
      <c r="I343" t="s">
        <v>2794</v>
      </c>
      <c r="J343" t="s">
        <v>2795</v>
      </c>
      <c r="K343" t="s">
        <v>99</v>
      </c>
      <c r="L343" t="str">
        <f t="shared" si="20"/>
        <v>寒亭</v>
      </c>
      <c r="M343" t="str">
        <f t="shared" si="21"/>
        <v>0111</v>
      </c>
      <c r="N343" t="str">
        <f>VLOOKUP(I343,累计派单!A:O,15,0)</f>
        <v>dw3_jk_fenganxiang</v>
      </c>
      <c r="O343">
        <f t="shared" si="22"/>
        <v>35</v>
      </c>
      <c r="P343" t="str">
        <f t="shared" si="23"/>
        <v>60天内</v>
      </c>
      <c r="Q343" t="str">
        <f>VLOOKUP(I343,累计派单!A:O,13,0)</f>
        <v>家客铁通潍坊寒亭-开元乡镇装维组</v>
      </c>
    </row>
    <row r="344" ht="13.5" customHeight="1" spans="1:17">
      <c r="A344" t="s">
        <v>2796</v>
      </c>
      <c r="B344" t="s">
        <v>2797</v>
      </c>
      <c r="C344" t="s">
        <v>2798</v>
      </c>
      <c r="D344" t="s">
        <v>2799</v>
      </c>
      <c r="E344" t="s">
        <v>2800</v>
      </c>
      <c r="F344" t="s">
        <v>49</v>
      </c>
      <c r="G344" t="s">
        <v>95</v>
      </c>
      <c r="H344" t="s">
        <v>2801</v>
      </c>
      <c r="I344" t="s">
        <v>2802</v>
      </c>
      <c r="J344" t="s">
        <v>2803</v>
      </c>
      <c r="K344" t="s">
        <v>99</v>
      </c>
      <c r="L344" t="str">
        <f t="shared" si="20"/>
        <v>安丘</v>
      </c>
      <c r="M344" t="str">
        <f t="shared" si="21"/>
        <v>0111</v>
      </c>
      <c r="N344" t="str">
        <f>VLOOKUP(I344,累计派单!A:O,15,0)</f>
        <v>dw3_jk_wangyonglinaq</v>
      </c>
      <c r="O344">
        <f t="shared" si="22"/>
        <v>19</v>
      </c>
      <c r="P344" t="str">
        <f t="shared" si="23"/>
        <v>30天内</v>
      </c>
      <c r="Q344" t="str">
        <f>VLOOKUP(I344,累计派单!A:O,13,0)</f>
        <v>家客铁通潍坊安丘-贾戈乡镇装维组</v>
      </c>
    </row>
    <row r="345" ht="13.5" customHeight="1" spans="1:17">
      <c r="A345" t="s">
        <v>2804</v>
      </c>
      <c r="B345" t="s">
        <v>2805</v>
      </c>
      <c r="C345" t="s">
        <v>2806</v>
      </c>
      <c r="D345" t="s">
        <v>2807</v>
      </c>
      <c r="E345" t="s">
        <v>2808</v>
      </c>
      <c r="F345" t="s">
        <v>49</v>
      </c>
      <c r="G345" t="s">
        <v>375</v>
      </c>
      <c r="H345" t="s">
        <v>2809</v>
      </c>
      <c r="I345" t="s">
        <v>2810</v>
      </c>
      <c r="J345" t="s">
        <v>2811</v>
      </c>
      <c r="K345" t="s">
        <v>99</v>
      </c>
      <c r="L345" t="str">
        <f t="shared" si="20"/>
        <v>昌邑</v>
      </c>
      <c r="M345" t="str">
        <f t="shared" si="21"/>
        <v>0111</v>
      </c>
      <c r="N345" t="str">
        <f>VLOOKUP(I345,累计派单!A:O,15,0)</f>
        <v>dw3_jk_xuruipeng</v>
      </c>
      <c r="O345">
        <f t="shared" si="22"/>
        <v>53</v>
      </c>
      <c r="P345" t="str">
        <f t="shared" si="23"/>
        <v>60天内</v>
      </c>
      <c r="Q345" t="str">
        <f>VLOOKUP(I345,累计派单!A:O,13,0)</f>
        <v>家客铁通潍坊昌邑-柳疃乡镇装维组</v>
      </c>
    </row>
    <row r="346" ht="13.5" customHeight="1" spans="1:17">
      <c r="A346" t="s">
        <v>2812</v>
      </c>
      <c r="B346" t="s">
        <v>2813</v>
      </c>
      <c r="C346" t="s">
        <v>2814</v>
      </c>
      <c r="D346" t="s">
        <v>2815</v>
      </c>
      <c r="E346" t="s">
        <v>2816</v>
      </c>
      <c r="F346" t="s">
        <v>49</v>
      </c>
      <c r="G346" t="s">
        <v>123</v>
      </c>
      <c r="H346" t="s">
        <v>2817</v>
      </c>
      <c r="I346" t="s">
        <v>2818</v>
      </c>
      <c r="J346" t="s">
        <v>2819</v>
      </c>
      <c r="K346" t="s">
        <v>99</v>
      </c>
      <c r="L346" t="str">
        <f t="shared" si="20"/>
        <v>诸城</v>
      </c>
      <c r="M346" t="str">
        <f t="shared" si="21"/>
        <v>0111</v>
      </c>
      <c r="N346" t="str">
        <f>VLOOKUP(I346,累计派单!A:O,15,0)</f>
        <v>dw3_jk_zhaojintao</v>
      </c>
      <c r="O346">
        <f t="shared" si="22"/>
        <v>14</v>
      </c>
      <c r="P346" t="str">
        <f t="shared" si="23"/>
        <v>30天内</v>
      </c>
      <c r="Q346" t="str">
        <f>VLOOKUP(I346,累计派单!A:O,13,0)</f>
        <v>家客铁通潍坊诸城-兴华西路城区装维组</v>
      </c>
    </row>
    <row r="347" ht="13.5" customHeight="1" spans="1:17">
      <c r="A347" t="s">
        <v>2820</v>
      </c>
      <c r="B347" t="s">
        <v>2821</v>
      </c>
      <c r="C347" t="s">
        <v>2822</v>
      </c>
      <c r="D347" t="s">
        <v>2823</v>
      </c>
      <c r="E347" t="s">
        <v>2824</v>
      </c>
      <c r="F347" t="s">
        <v>49</v>
      </c>
      <c r="G347" t="s">
        <v>50</v>
      </c>
      <c r="H347" t="s">
        <v>2825</v>
      </c>
      <c r="I347" t="s">
        <v>2826</v>
      </c>
      <c r="J347" t="s">
        <v>2827</v>
      </c>
      <c r="K347" t="s">
        <v>99</v>
      </c>
      <c r="L347" t="str">
        <f t="shared" si="20"/>
        <v>青州</v>
      </c>
      <c r="M347" t="str">
        <f t="shared" si="21"/>
        <v>0111</v>
      </c>
      <c r="N347" t="str">
        <f>VLOOKUP(I347,累计派单!A:O,15,0)</f>
        <v>dw3_jk_wangmu</v>
      </c>
      <c r="O347">
        <f t="shared" si="22"/>
        <v>23</v>
      </c>
      <c r="P347" t="str">
        <f t="shared" si="23"/>
        <v>30天内</v>
      </c>
      <c r="Q347" t="str">
        <f>VLOOKUP(I347,累计派单!A:O,13,0)</f>
        <v>家客铁通潍坊青州-邵庄乡镇装维组</v>
      </c>
    </row>
    <row r="348" ht="13.5" customHeight="1" spans="1:17">
      <c r="A348" t="s">
        <v>2828</v>
      </c>
      <c r="B348" t="s">
        <v>2829</v>
      </c>
      <c r="C348" t="s">
        <v>2830</v>
      </c>
      <c r="D348" t="s">
        <v>2831</v>
      </c>
      <c r="E348" t="s">
        <v>2832</v>
      </c>
      <c r="F348" t="s">
        <v>49</v>
      </c>
      <c r="G348" t="s">
        <v>105</v>
      </c>
      <c r="H348" t="s">
        <v>2833</v>
      </c>
      <c r="I348" t="s">
        <v>2834</v>
      </c>
      <c r="J348" t="s">
        <v>2835</v>
      </c>
      <c r="K348" t="s">
        <v>99</v>
      </c>
      <c r="L348" t="str">
        <f t="shared" si="20"/>
        <v>寿光</v>
      </c>
      <c r="M348" t="str">
        <f t="shared" si="21"/>
        <v>0111</v>
      </c>
      <c r="N348" t="str">
        <f>VLOOKUP(I348,累计派单!A:O,15,0)</f>
        <v>dw3_jk_suijiangong</v>
      </c>
      <c r="O348">
        <f t="shared" si="22"/>
        <v>88</v>
      </c>
      <c r="P348" t="str">
        <f t="shared" si="23"/>
        <v>90天内</v>
      </c>
      <c r="Q348" t="str">
        <f>VLOOKUP(I348,累计派单!A:O,13,0)</f>
        <v>家客铁通潍坊寿光-营里乡镇装维组</v>
      </c>
    </row>
    <row r="349" ht="13.5" customHeight="1" spans="1:17">
      <c r="A349" t="s">
        <v>2836</v>
      </c>
      <c r="B349" t="s">
        <v>2837</v>
      </c>
      <c r="C349" t="s">
        <v>2838</v>
      </c>
      <c r="D349" t="s">
        <v>2839</v>
      </c>
      <c r="E349" t="s">
        <v>2840</v>
      </c>
      <c r="F349" t="s">
        <v>49</v>
      </c>
      <c r="G349" t="s">
        <v>123</v>
      </c>
      <c r="H349" t="s">
        <v>2841</v>
      </c>
      <c r="I349" t="s">
        <v>2842</v>
      </c>
      <c r="J349" t="s">
        <v>2843</v>
      </c>
      <c r="K349" t="s">
        <v>99</v>
      </c>
      <c r="L349" t="str">
        <f t="shared" si="20"/>
        <v>诸城</v>
      </c>
      <c r="M349" t="str">
        <f t="shared" si="21"/>
        <v>0111</v>
      </c>
      <c r="N349" t="str">
        <f>VLOOKUP(I349,累计派单!A:O,15,0)</f>
        <v>dw3_jk_huangfengdong1</v>
      </c>
      <c r="O349">
        <f t="shared" si="22"/>
        <v>52</v>
      </c>
      <c r="P349" t="str">
        <f t="shared" si="23"/>
        <v>60天内</v>
      </c>
      <c r="Q349" t="str">
        <f>VLOOKUP(I349,累计派单!A:O,13,0)</f>
        <v>家客铁通潍坊诸城-林家村乡镇装维组</v>
      </c>
    </row>
    <row r="350" ht="13.5" customHeight="1" spans="1:17">
      <c r="A350" t="s">
        <v>2844</v>
      </c>
      <c r="B350" t="s">
        <v>2845</v>
      </c>
      <c r="C350" t="s">
        <v>2846</v>
      </c>
      <c r="D350" t="s">
        <v>2847</v>
      </c>
      <c r="E350" t="s">
        <v>2848</v>
      </c>
      <c r="F350" t="s">
        <v>49</v>
      </c>
      <c r="G350" t="s">
        <v>60</v>
      </c>
      <c r="H350" t="s">
        <v>2849</v>
      </c>
      <c r="I350" t="s">
        <v>2850</v>
      </c>
      <c r="J350" t="s">
        <v>2851</v>
      </c>
      <c r="K350" t="s">
        <v>99</v>
      </c>
      <c r="L350" t="str">
        <f t="shared" si="20"/>
        <v>奎文</v>
      </c>
      <c r="M350" t="str">
        <f t="shared" si="21"/>
        <v>0111</v>
      </c>
      <c r="N350" t="str">
        <f>VLOOKUP(I350,累计派单!A:O,15,0)</f>
        <v>dw3_jk_hupeifu</v>
      </c>
      <c r="O350">
        <f t="shared" si="22"/>
        <v>376</v>
      </c>
      <c r="P350" t="b">
        <f t="shared" si="23"/>
        <v>0</v>
      </c>
      <c r="Q350" t="str">
        <f>VLOOKUP(I350,累计派单!A:O,13,0)</f>
        <v>家客铁通潍坊奎文-鸢飞路城区装维组</v>
      </c>
    </row>
    <row r="351" ht="13.5" customHeight="1" spans="1:17">
      <c r="A351" t="s">
        <v>2852</v>
      </c>
      <c r="B351" t="s">
        <v>2853</v>
      </c>
      <c r="C351" t="s">
        <v>2854</v>
      </c>
      <c r="D351" t="s">
        <v>2855</v>
      </c>
      <c r="E351" t="s">
        <v>2856</v>
      </c>
      <c r="F351" t="s">
        <v>49</v>
      </c>
      <c r="G351" t="s">
        <v>237</v>
      </c>
      <c r="H351" t="s">
        <v>2857</v>
      </c>
      <c r="I351" t="s">
        <v>2858</v>
      </c>
      <c r="J351" t="s">
        <v>2859</v>
      </c>
      <c r="K351" t="s">
        <v>99</v>
      </c>
      <c r="L351" t="str">
        <f t="shared" si="20"/>
        <v>潍城</v>
      </c>
      <c r="M351" t="str">
        <f t="shared" si="21"/>
        <v>0111</v>
      </c>
      <c r="N351" t="str">
        <f>VLOOKUP(I351,累计派单!A:O,15,0)</f>
        <v>dw3_jk_jidaokuan</v>
      </c>
      <c r="O351">
        <f t="shared" si="22"/>
        <v>58</v>
      </c>
      <c r="P351" t="str">
        <f t="shared" si="23"/>
        <v>60天内</v>
      </c>
      <c r="Q351" t="str">
        <f>VLOOKUP(I351,累计派单!A:O,13,0)</f>
        <v>家客铁通潍坊潍城-豪德城区装维组</v>
      </c>
    </row>
    <row r="352" ht="13.5" customHeight="1" spans="1:17">
      <c r="A352" t="s">
        <v>2860</v>
      </c>
      <c r="B352" t="s">
        <v>2861</v>
      </c>
      <c r="C352" t="s">
        <v>2862</v>
      </c>
      <c r="D352" t="s">
        <v>2863</v>
      </c>
      <c r="E352" t="s">
        <v>2864</v>
      </c>
      <c r="F352" t="s">
        <v>49</v>
      </c>
      <c r="G352" t="s">
        <v>95</v>
      </c>
      <c r="H352" t="s">
        <v>2865</v>
      </c>
      <c r="I352" t="s">
        <v>2866</v>
      </c>
      <c r="J352" t="s">
        <v>2867</v>
      </c>
      <c r="K352" t="s">
        <v>99</v>
      </c>
      <c r="L352" t="str">
        <f t="shared" si="20"/>
        <v>安丘</v>
      </c>
      <c r="M352" t="str">
        <f t="shared" si="21"/>
        <v>0111</v>
      </c>
      <c r="N352" t="str">
        <f>VLOOKUP(I352,累计派单!A:O,15,0)</f>
        <v>dw3_jk_lizongyang</v>
      </c>
      <c r="O352">
        <f t="shared" si="22"/>
        <v>15</v>
      </c>
      <c r="P352" t="str">
        <f t="shared" si="23"/>
        <v>30天内</v>
      </c>
      <c r="Q352" t="str">
        <f>VLOOKUP(I352,累计派单!A:O,13,0)</f>
        <v>家客铁通潍坊安丘-凌河乡镇装维组</v>
      </c>
    </row>
    <row r="353" ht="13.5" customHeight="1" spans="1:17">
      <c r="A353" t="s">
        <v>2868</v>
      </c>
      <c r="B353" t="s">
        <v>2869</v>
      </c>
      <c r="C353" t="s">
        <v>2870</v>
      </c>
      <c r="D353" t="s">
        <v>2871</v>
      </c>
      <c r="E353" t="s">
        <v>2872</v>
      </c>
      <c r="F353" t="s">
        <v>49</v>
      </c>
      <c r="G353" t="s">
        <v>95</v>
      </c>
      <c r="H353" t="s">
        <v>2873</v>
      </c>
      <c r="I353" t="s">
        <v>2874</v>
      </c>
      <c r="J353" t="s">
        <v>2875</v>
      </c>
      <c r="K353" t="s">
        <v>99</v>
      </c>
      <c r="L353" t="str">
        <f t="shared" si="20"/>
        <v>安丘</v>
      </c>
      <c r="M353" t="str">
        <f t="shared" si="21"/>
        <v>0111</v>
      </c>
      <c r="N353" t="str">
        <f>VLOOKUP(I353,累计派单!A:O,15,0)</f>
        <v>dw3_jk_lizongyang</v>
      </c>
      <c r="O353">
        <f t="shared" si="22"/>
        <v>77</v>
      </c>
      <c r="P353" t="str">
        <f t="shared" si="23"/>
        <v>90天内</v>
      </c>
      <c r="Q353" t="str">
        <f>VLOOKUP(I353,累计派单!A:O,13,0)</f>
        <v>家客铁通潍坊安丘-凌河乡镇装维组</v>
      </c>
    </row>
    <row r="354" ht="13.5" customHeight="1" spans="1:17">
      <c r="A354" t="s">
        <v>2876</v>
      </c>
      <c r="B354" t="s">
        <v>2877</v>
      </c>
      <c r="C354" t="s">
        <v>2878</v>
      </c>
      <c r="D354" t="s">
        <v>2879</v>
      </c>
      <c r="E354" t="s">
        <v>2880</v>
      </c>
      <c r="F354" t="s">
        <v>49</v>
      </c>
      <c r="G354" t="s">
        <v>60</v>
      </c>
      <c r="H354" t="s">
        <v>2881</v>
      </c>
      <c r="I354" t="s">
        <v>2882</v>
      </c>
      <c r="J354" t="s">
        <v>2883</v>
      </c>
      <c r="K354" t="s">
        <v>99</v>
      </c>
      <c r="L354" t="str">
        <f t="shared" si="20"/>
        <v>奎文</v>
      </c>
      <c r="M354" t="str">
        <f t="shared" si="21"/>
        <v>0111</v>
      </c>
      <c r="N354" t="str">
        <f>VLOOKUP(I354,累计派单!A:O,15,0)</f>
        <v>dw3_ji_liguolei</v>
      </c>
      <c r="O354">
        <f t="shared" si="22"/>
        <v>54</v>
      </c>
      <c r="P354" t="str">
        <f t="shared" si="23"/>
        <v>60天内</v>
      </c>
      <c r="Q354" t="str">
        <f>VLOOKUP(I354,累计派单!A:O,13,0)</f>
        <v>家客铁通潍坊奎文-鸢飞路城区装维组</v>
      </c>
    </row>
    <row r="355" ht="13.5" customHeight="1" spans="1:17">
      <c r="A355" t="s">
        <v>2884</v>
      </c>
      <c r="B355" t="s">
        <v>2885</v>
      </c>
      <c r="C355" t="s">
        <v>2886</v>
      </c>
      <c r="D355" t="s">
        <v>2887</v>
      </c>
      <c r="E355" t="s">
        <v>2888</v>
      </c>
      <c r="F355" t="s">
        <v>49</v>
      </c>
      <c r="G355" t="s">
        <v>123</v>
      </c>
      <c r="H355" t="s">
        <v>2889</v>
      </c>
      <c r="I355" t="s">
        <v>2890</v>
      </c>
      <c r="J355" t="s">
        <v>2891</v>
      </c>
      <c r="K355" t="s">
        <v>54</v>
      </c>
      <c r="L355" t="str">
        <f t="shared" si="20"/>
        <v>诸城</v>
      </c>
      <c r="M355" t="str">
        <f t="shared" si="21"/>
        <v>0112</v>
      </c>
      <c r="N355" t="str">
        <f>VLOOKUP(I355,累计派单!A:O,15,0)</f>
        <v>dw3_jk_zhangweihua</v>
      </c>
      <c r="O355">
        <f t="shared" si="22"/>
        <v>17</v>
      </c>
      <c r="P355" t="str">
        <f t="shared" si="23"/>
        <v>30天内</v>
      </c>
      <c r="Q355" t="str">
        <f>VLOOKUP(I355,累计派单!A:O,13,0)</f>
        <v>家客铁通潍坊诸城-兴华东路城区装维组</v>
      </c>
    </row>
    <row r="356" ht="13.5" customHeight="1" spans="1:17">
      <c r="A356" t="s">
        <v>2892</v>
      </c>
      <c r="B356" t="s">
        <v>2893</v>
      </c>
      <c r="C356" t="s">
        <v>2894</v>
      </c>
      <c r="D356" t="s">
        <v>2895</v>
      </c>
      <c r="E356" t="s">
        <v>2896</v>
      </c>
      <c r="F356" t="s">
        <v>49</v>
      </c>
      <c r="G356" t="s">
        <v>60</v>
      </c>
      <c r="H356" t="s">
        <v>2897</v>
      </c>
      <c r="I356" t="s">
        <v>2898</v>
      </c>
      <c r="J356" t="s">
        <v>2899</v>
      </c>
      <c r="K356" t="s">
        <v>54</v>
      </c>
      <c r="L356" t="str">
        <f t="shared" si="20"/>
        <v>奎文</v>
      </c>
      <c r="M356" t="str">
        <f t="shared" si="21"/>
        <v>0112</v>
      </c>
      <c r="N356" t="str">
        <f>VLOOKUP(I356,累计派单!A:O,15,0)</f>
        <v>dw3_jk_tianyongsheng</v>
      </c>
      <c r="O356">
        <f t="shared" si="22"/>
        <v>57</v>
      </c>
      <c r="P356" t="str">
        <f t="shared" si="23"/>
        <v>60天内</v>
      </c>
      <c r="Q356" t="str">
        <f>VLOOKUP(I356,累计派单!A:O,13,0)</f>
        <v>家客铁通潍坊奎文-鸢飞路城区装维组</v>
      </c>
    </row>
    <row r="357" ht="13.5" customHeight="1" spans="1:17">
      <c r="A357" t="s">
        <v>2900</v>
      </c>
      <c r="B357" t="s">
        <v>2901</v>
      </c>
      <c r="C357" t="s">
        <v>2902</v>
      </c>
      <c r="D357" t="s">
        <v>2903</v>
      </c>
      <c r="E357" t="s">
        <v>2904</v>
      </c>
      <c r="F357" t="s">
        <v>49</v>
      </c>
      <c r="G357" t="s">
        <v>105</v>
      </c>
      <c r="H357" t="s">
        <v>2905</v>
      </c>
      <c r="I357" t="s">
        <v>2906</v>
      </c>
      <c r="J357" t="s">
        <v>2907</v>
      </c>
      <c r="K357" t="s">
        <v>54</v>
      </c>
      <c r="L357" t="str">
        <f t="shared" si="20"/>
        <v>寿光</v>
      </c>
      <c r="M357" t="str">
        <f t="shared" si="21"/>
        <v>0112</v>
      </c>
      <c r="N357" t="str">
        <f>VLOOKUP(I357,累计派单!A:O,15,0)</f>
        <v>dw3_jk_songyujie</v>
      </c>
      <c r="O357">
        <f t="shared" si="22"/>
        <v>370</v>
      </c>
      <c r="P357" t="b">
        <f t="shared" si="23"/>
        <v>0</v>
      </c>
      <c r="Q357" t="str">
        <f>VLOOKUP(I357,累计派单!A:O,13,0)</f>
        <v>家客铁通潍坊寿光-稻田乡镇装维组</v>
      </c>
    </row>
    <row r="358" ht="13.5" customHeight="1" spans="1:17">
      <c r="A358" t="s">
        <v>2908</v>
      </c>
      <c r="B358" t="s">
        <v>2909</v>
      </c>
      <c r="C358" t="s">
        <v>2910</v>
      </c>
      <c r="D358" t="s">
        <v>2911</v>
      </c>
      <c r="E358" t="s">
        <v>2912</v>
      </c>
      <c r="F358" t="s">
        <v>49</v>
      </c>
      <c r="G358" t="s">
        <v>375</v>
      </c>
      <c r="H358" t="s">
        <v>2913</v>
      </c>
      <c r="I358" t="s">
        <v>2914</v>
      </c>
      <c r="J358" t="s">
        <v>2915</v>
      </c>
      <c r="K358" t="s">
        <v>54</v>
      </c>
      <c r="L358" t="str">
        <f t="shared" si="20"/>
        <v>昌邑</v>
      </c>
      <c r="M358" t="str">
        <f t="shared" si="21"/>
        <v>0112</v>
      </c>
      <c r="N358" t="str">
        <f>VLOOKUP(I358,累计派单!A:O,15,0)</f>
        <v>dw3_jk_dengyihao</v>
      </c>
      <c r="O358">
        <f t="shared" si="22"/>
        <v>367</v>
      </c>
      <c r="P358" t="b">
        <f t="shared" si="23"/>
        <v>0</v>
      </c>
      <c r="Q358" t="str">
        <f>VLOOKUP(I358,累计派单!A:O,13,0)</f>
        <v>家客铁通潍坊昌邑-城西城区装维组</v>
      </c>
    </row>
    <row r="359" ht="13.5" customHeight="1" spans="1:17">
      <c r="A359" t="s">
        <v>2916</v>
      </c>
      <c r="B359" t="s">
        <v>2917</v>
      </c>
      <c r="C359" t="s">
        <v>2918</v>
      </c>
      <c r="D359" t="s">
        <v>2919</v>
      </c>
      <c r="E359" t="s">
        <v>2920</v>
      </c>
      <c r="F359" t="s">
        <v>49</v>
      </c>
      <c r="G359" t="s">
        <v>237</v>
      </c>
      <c r="H359" t="s">
        <v>2921</v>
      </c>
      <c r="I359" t="s">
        <v>2922</v>
      </c>
      <c r="J359" t="s">
        <v>2923</v>
      </c>
      <c r="K359" t="s">
        <v>54</v>
      </c>
      <c r="L359" t="str">
        <f t="shared" si="20"/>
        <v>潍城</v>
      </c>
      <c r="M359" t="str">
        <f t="shared" si="21"/>
        <v>0112</v>
      </c>
      <c r="N359" t="str">
        <f>VLOOKUP(I359,累计派单!A:O,15,0)</f>
        <v>dw3_jk_wcsunzonglai</v>
      </c>
      <c r="O359">
        <f t="shared" si="22"/>
        <v>367</v>
      </c>
      <c r="P359" t="b">
        <f t="shared" si="23"/>
        <v>0</v>
      </c>
      <c r="Q359" t="str">
        <f>VLOOKUP(I359,累计派单!A:O,13,0)</f>
        <v>家客铁通潍坊潍城-和平路城区装维组</v>
      </c>
    </row>
    <row r="360" ht="13.5" customHeight="1" spans="1:17">
      <c r="A360" t="s">
        <v>2924</v>
      </c>
      <c r="B360" t="s">
        <v>2925</v>
      </c>
      <c r="C360" t="s">
        <v>2926</v>
      </c>
      <c r="D360" t="s">
        <v>2927</v>
      </c>
      <c r="E360" t="s">
        <v>2928</v>
      </c>
      <c r="F360" t="s">
        <v>49</v>
      </c>
      <c r="G360" t="s">
        <v>86</v>
      </c>
      <c r="H360" t="s">
        <v>2929</v>
      </c>
      <c r="I360" t="s">
        <v>2930</v>
      </c>
      <c r="J360" t="s">
        <v>2931</v>
      </c>
      <c r="K360" t="s">
        <v>54</v>
      </c>
      <c r="L360" t="str">
        <f t="shared" si="20"/>
        <v>坊子</v>
      </c>
      <c r="M360" t="str">
        <f t="shared" si="21"/>
        <v>0112</v>
      </c>
      <c r="N360" t="str">
        <f>VLOOKUP(I360,累计派单!A:O,15,0)</f>
        <v>dw3_1duxiaolong</v>
      </c>
      <c r="O360">
        <f t="shared" si="22"/>
        <v>367</v>
      </c>
      <c r="P360" t="b">
        <f t="shared" si="23"/>
        <v>0</v>
      </c>
      <c r="Q360" t="str">
        <f>VLOOKUP(I360,累计派单!A:O,13,0)</f>
        <v>家客铁通潍坊坊子-南流乡镇装维组</v>
      </c>
    </row>
    <row r="361" ht="13.5" customHeight="1" spans="1:17">
      <c r="A361" t="s">
        <v>2932</v>
      </c>
      <c r="B361" t="s">
        <v>2933</v>
      </c>
      <c r="C361" t="s">
        <v>2934</v>
      </c>
      <c r="D361" t="s">
        <v>2935</v>
      </c>
      <c r="E361" t="s">
        <v>2936</v>
      </c>
      <c r="F361" t="s">
        <v>49</v>
      </c>
      <c r="G361" t="s">
        <v>114</v>
      </c>
      <c r="H361" t="s">
        <v>2937</v>
      </c>
      <c r="I361" t="s">
        <v>2938</v>
      </c>
      <c r="J361" t="s">
        <v>2939</v>
      </c>
      <c r="K361" t="s">
        <v>54</v>
      </c>
      <c r="L361" t="str">
        <f t="shared" si="20"/>
        <v>高密</v>
      </c>
      <c r="M361" t="str">
        <f t="shared" si="21"/>
        <v>0112</v>
      </c>
      <c r="N361" t="str">
        <f>VLOOKUP(I361,累计派单!A:O,15,0)</f>
        <v>dw3_jk_lihongyun</v>
      </c>
      <c r="O361">
        <f t="shared" si="22"/>
        <v>34</v>
      </c>
      <c r="P361" t="str">
        <f t="shared" si="23"/>
        <v>60天内</v>
      </c>
      <c r="Q361" t="str">
        <f>VLOOKUP(I361,累计派单!A:O,13,0)</f>
        <v>家客铁通潍坊高密-姜庄乡镇装维组</v>
      </c>
    </row>
    <row r="362" ht="13.5" customHeight="1" spans="1:17">
      <c r="A362" t="s">
        <v>2940</v>
      </c>
      <c r="B362" t="s">
        <v>2941</v>
      </c>
      <c r="C362" t="s">
        <v>2942</v>
      </c>
      <c r="D362" t="s">
        <v>2943</v>
      </c>
      <c r="E362" t="s">
        <v>2944</v>
      </c>
      <c r="F362" t="s">
        <v>49</v>
      </c>
      <c r="G362" t="s">
        <v>77</v>
      </c>
      <c r="H362" t="s">
        <v>2945</v>
      </c>
      <c r="I362" t="s">
        <v>2946</v>
      </c>
      <c r="J362" t="s">
        <v>2947</v>
      </c>
      <c r="K362" t="s">
        <v>54</v>
      </c>
      <c r="L362" t="str">
        <f t="shared" si="20"/>
        <v>临朐</v>
      </c>
      <c r="M362" t="str">
        <f t="shared" si="21"/>
        <v>0112</v>
      </c>
      <c r="N362" t="str">
        <f>VLOOKUP(I362,累计派单!A:O,15,0)</f>
        <v>dw3_jk_wangzhaocun</v>
      </c>
      <c r="O362">
        <f t="shared" si="22"/>
        <v>52</v>
      </c>
      <c r="P362" t="str">
        <f t="shared" si="23"/>
        <v>60天内</v>
      </c>
      <c r="Q362" t="str">
        <f>VLOOKUP(I362,累计派单!A:O,13,0)</f>
        <v>家客铁通潍坊临朐-辛寨乡镇装维组</v>
      </c>
    </row>
    <row r="363" ht="13.5" customHeight="1" spans="1:17">
      <c r="A363" t="s">
        <v>2948</v>
      </c>
      <c r="B363" t="s">
        <v>2949</v>
      </c>
      <c r="C363" t="s">
        <v>2950</v>
      </c>
      <c r="D363" t="s">
        <v>2951</v>
      </c>
      <c r="E363" t="s">
        <v>2952</v>
      </c>
      <c r="F363" t="s">
        <v>49</v>
      </c>
      <c r="G363" t="s">
        <v>375</v>
      </c>
      <c r="H363" t="s">
        <v>2953</v>
      </c>
      <c r="I363" t="s">
        <v>2954</v>
      </c>
      <c r="J363" t="s">
        <v>2955</v>
      </c>
      <c r="K363" t="s">
        <v>54</v>
      </c>
      <c r="L363" t="str">
        <f t="shared" si="20"/>
        <v>昌邑</v>
      </c>
      <c r="M363" t="str">
        <f t="shared" si="21"/>
        <v>0112</v>
      </c>
      <c r="N363" t="str">
        <f>VLOOKUP(I363,累计派单!A:O,15,0)</f>
        <v>dw3_jk_dongyuanqing</v>
      </c>
      <c r="O363">
        <f t="shared" si="22"/>
        <v>56</v>
      </c>
      <c r="P363" t="str">
        <f t="shared" si="23"/>
        <v>60天内</v>
      </c>
      <c r="Q363" t="str">
        <f>VLOOKUP(I363,累计派单!A:O,13,0)</f>
        <v>家客铁通潍坊昌邑-围子乡镇装维组</v>
      </c>
    </row>
    <row r="364" ht="13.5" customHeight="1" spans="1:17">
      <c r="A364" t="s">
        <v>2956</v>
      </c>
      <c r="B364" t="s">
        <v>2957</v>
      </c>
      <c r="C364" t="s">
        <v>2958</v>
      </c>
      <c r="D364" t="s">
        <v>2959</v>
      </c>
      <c r="E364" t="s">
        <v>2960</v>
      </c>
      <c r="F364" t="s">
        <v>49</v>
      </c>
      <c r="G364" t="s">
        <v>77</v>
      </c>
      <c r="H364" t="s">
        <v>2961</v>
      </c>
      <c r="I364" t="s">
        <v>2962</v>
      </c>
      <c r="J364" t="s">
        <v>2963</v>
      </c>
      <c r="K364" t="s">
        <v>54</v>
      </c>
      <c r="L364" t="str">
        <f t="shared" si="20"/>
        <v>临朐</v>
      </c>
      <c r="M364" t="str">
        <f t="shared" si="21"/>
        <v>0112</v>
      </c>
      <c r="N364" t="str">
        <f>VLOOKUP(I364,累计派单!A:O,15,0)</f>
        <v>dw3_jk_xushenyanglq</v>
      </c>
      <c r="O364">
        <f t="shared" si="22"/>
        <v>51</v>
      </c>
      <c r="P364" t="str">
        <f t="shared" si="23"/>
        <v>60天内</v>
      </c>
      <c r="Q364" t="str">
        <f>VLOOKUP(I364,累计派单!A:O,13,0)</f>
        <v>家客铁通潍坊临朐-五井乡镇装维组</v>
      </c>
    </row>
    <row r="365" ht="13.5" customHeight="1" spans="1:17">
      <c r="A365" t="s">
        <v>2964</v>
      </c>
      <c r="B365" t="s">
        <v>2965</v>
      </c>
      <c r="C365" t="s">
        <v>2966</v>
      </c>
      <c r="D365" t="s">
        <v>2967</v>
      </c>
      <c r="E365" t="s">
        <v>2968</v>
      </c>
      <c r="F365" t="s">
        <v>49</v>
      </c>
      <c r="G365" t="s">
        <v>237</v>
      </c>
      <c r="H365" t="s">
        <v>2969</v>
      </c>
      <c r="I365" t="s">
        <v>2970</v>
      </c>
      <c r="J365" t="s">
        <v>2971</v>
      </c>
      <c r="K365" t="s">
        <v>54</v>
      </c>
      <c r="L365" t="str">
        <f t="shared" si="20"/>
        <v>潍城</v>
      </c>
      <c r="M365" t="str">
        <f t="shared" si="21"/>
        <v>0112</v>
      </c>
      <c r="N365" t="str">
        <f>VLOOKUP(I365,累计派单!A:O,15,0)</f>
        <v>dw3_jk_wcliuchao</v>
      </c>
      <c r="O365">
        <f t="shared" si="22"/>
        <v>58</v>
      </c>
      <c r="P365" t="str">
        <f t="shared" si="23"/>
        <v>60天内</v>
      </c>
      <c r="Q365" t="str">
        <f>VLOOKUP(I365,累计派单!A:O,13,0)</f>
        <v>家客铁通潍坊潍城-胜利街城区装维组</v>
      </c>
    </row>
    <row r="366" ht="13.5" customHeight="1" spans="1:17">
      <c r="A366" t="s">
        <v>2972</v>
      </c>
      <c r="B366" t="s">
        <v>2973</v>
      </c>
      <c r="C366" t="s">
        <v>2974</v>
      </c>
      <c r="D366" t="s">
        <v>2975</v>
      </c>
      <c r="E366" t="s">
        <v>2976</v>
      </c>
      <c r="F366" t="s">
        <v>49</v>
      </c>
      <c r="G366" t="s">
        <v>114</v>
      </c>
      <c r="H366" t="s">
        <v>2977</v>
      </c>
      <c r="I366" t="s">
        <v>2978</v>
      </c>
      <c r="J366" t="s">
        <v>2979</v>
      </c>
      <c r="K366" t="s">
        <v>99</v>
      </c>
      <c r="L366" t="str">
        <f t="shared" si="20"/>
        <v>高密</v>
      </c>
      <c r="M366" t="str">
        <f t="shared" si="21"/>
        <v>0112</v>
      </c>
      <c r="N366" t="str">
        <f>VLOOKUP(I366,累计派单!A:O,15,0)</f>
        <v>dw3_jk_jingqi</v>
      </c>
      <c r="O366">
        <f t="shared" si="22"/>
        <v>53</v>
      </c>
      <c r="P366" t="str">
        <f t="shared" si="23"/>
        <v>60天内</v>
      </c>
      <c r="Q366" t="str">
        <f>VLOOKUP(I366,累计派单!A:O,13,0)</f>
        <v>家客铁通潍坊高密-朝阳城区装维组</v>
      </c>
    </row>
    <row r="367" ht="13.5" customHeight="1" spans="1:17">
      <c r="A367" t="s">
        <v>2980</v>
      </c>
      <c r="B367" t="s">
        <v>2981</v>
      </c>
      <c r="C367" t="s">
        <v>2982</v>
      </c>
      <c r="D367" t="s">
        <v>2983</v>
      </c>
      <c r="E367" t="s">
        <v>2984</v>
      </c>
      <c r="F367" t="s">
        <v>49</v>
      </c>
      <c r="G367" t="s">
        <v>105</v>
      </c>
      <c r="H367" t="s">
        <v>2985</v>
      </c>
      <c r="I367" t="s">
        <v>2986</v>
      </c>
      <c r="J367" t="s">
        <v>2987</v>
      </c>
      <c r="K367" t="s">
        <v>99</v>
      </c>
      <c r="L367" t="str">
        <f t="shared" si="20"/>
        <v>寿光</v>
      </c>
      <c r="M367" t="str">
        <f t="shared" si="21"/>
        <v>0112</v>
      </c>
      <c r="N367" t="str">
        <f>VLOOKUP(I367,累计派单!A:O,15,0)</f>
        <v>dw3_jK_wubingxiang</v>
      </c>
      <c r="O367">
        <f t="shared" si="22"/>
        <v>61</v>
      </c>
      <c r="P367" t="str">
        <f t="shared" si="23"/>
        <v>90天内</v>
      </c>
      <c r="Q367" t="str">
        <f>VLOOKUP(I367,累计派单!A:O,13,0)</f>
        <v>家客铁通潍坊寿光-市中城区装维组</v>
      </c>
    </row>
    <row r="368" ht="13.5" customHeight="1" spans="1:17">
      <c r="A368" t="s">
        <v>2988</v>
      </c>
      <c r="B368" t="s">
        <v>2989</v>
      </c>
      <c r="C368" t="s">
        <v>2990</v>
      </c>
      <c r="D368" t="s">
        <v>2991</v>
      </c>
      <c r="E368" t="s">
        <v>2992</v>
      </c>
      <c r="F368" t="s">
        <v>49</v>
      </c>
      <c r="G368" t="s">
        <v>148</v>
      </c>
      <c r="H368" t="s">
        <v>2993</v>
      </c>
      <c r="I368" t="s">
        <v>2994</v>
      </c>
      <c r="J368" t="s">
        <v>2995</v>
      </c>
      <c r="K368" t="s">
        <v>99</v>
      </c>
      <c r="L368" t="str">
        <f t="shared" si="20"/>
        <v>寒亭</v>
      </c>
      <c r="M368" t="str">
        <f t="shared" si="21"/>
        <v>0112</v>
      </c>
      <c r="N368" t="str">
        <f>VLOOKUP(I368,累计派单!A:O,15,0)</f>
        <v>dw3_jk_quanhuailei</v>
      </c>
      <c r="O368">
        <f t="shared" si="22"/>
        <v>373</v>
      </c>
      <c r="P368" t="b">
        <f t="shared" si="23"/>
        <v>0</v>
      </c>
      <c r="Q368" t="str">
        <f>VLOOKUP(I368,累计派单!A:O,13,0)</f>
        <v>家客铁通潍坊寒亭-固高乡镇装维组</v>
      </c>
    </row>
    <row r="369" ht="13.5" customHeight="1" spans="1:17">
      <c r="A369" t="s">
        <v>2996</v>
      </c>
      <c r="B369" t="s">
        <v>2997</v>
      </c>
      <c r="C369" t="s">
        <v>2998</v>
      </c>
      <c r="D369" t="s">
        <v>2999</v>
      </c>
      <c r="E369" t="s">
        <v>3000</v>
      </c>
      <c r="F369" t="s">
        <v>49</v>
      </c>
      <c r="G369" t="s">
        <v>86</v>
      </c>
      <c r="H369" t="s">
        <v>3001</v>
      </c>
      <c r="I369" t="s">
        <v>3002</v>
      </c>
      <c r="J369" t="s">
        <v>3003</v>
      </c>
      <c r="K369" t="s">
        <v>99</v>
      </c>
      <c r="L369" t="str">
        <f t="shared" si="20"/>
        <v>坊子</v>
      </c>
      <c r="M369" t="str">
        <f t="shared" si="21"/>
        <v>0112</v>
      </c>
      <c r="N369" t="str">
        <f>VLOOKUP(I369,累计派单!A:O,15,0)</f>
        <v>dw3_jk_wangwenhui</v>
      </c>
      <c r="O369">
        <f t="shared" si="22"/>
        <v>39</v>
      </c>
      <c r="P369" t="str">
        <f t="shared" si="23"/>
        <v>60天内</v>
      </c>
      <c r="Q369" t="str">
        <f>VLOOKUP(I369,累计派单!A:O,13,0)</f>
        <v>家客铁通潍坊坊子-眉村乡镇装维组</v>
      </c>
    </row>
    <row r="370" ht="13.5" customHeight="1" spans="1:17">
      <c r="A370" t="s">
        <v>3004</v>
      </c>
      <c r="B370" t="s">
        <v>3005</v>
      </c>
      <c r="C370" t="s">
        <v>3006</v>
      </c>
      <c r="D370" t="s">
        <v>3007</v>
      </c>
      <c r="E370" t="s">
        <v>3008</v>
      </c>
      <c r="F370" t="s">
        <v>49</v>
      </c>
      <c r="G370" t="s">
        <v>60</v>
      </c>
      <c r="H370" t="s">
        <v>3009</v>
      </c>
      <c r="I370" t="s">
        <v>3010</v>
      </c>
      <c r="J370" t="s">
        <v>3011</v>
      </c>
      <c r="K370" t="s">
        <v>99</v>
      </c>
      <c r="L370" t="str">
        <f t="shared" si="20"/>
        <v>奎文</v>
      </c>
      <c r="M370" t="str">
        <f t="shared" si="21"/>
        <v>0112</v>
      </c>
      <c r="N370" t="str">
        <f>VLOOKUP(I370,累计派单!A:O,15,0)</f>
        <v>dw3_jk_zhangqiang</v>
      </c>
      <c r="O370">
        <f t="shared" si="22"/>
        <v>27</v>
      </c>
      <c r="P370" t="str">
        <f t="shared" si="23"/>
        <v>30天内</v>
      </c>
      <c r="Q370" t="str">
        <f>VLOOKUP(I370,累计派单!A:O,13,0)</f>
        <v>家客铁通潍坊奎文-金光路城区装维组</v>
      </c>
    </row>
    <row r="371" ht="13.5" customHeight="1" spans="1:17">
      <c r="A371" t="s">
        <v>3012</v>
      </c>
      <c r="B371" t="s">
        <v>3013</v>
      </c>
      <c r="C371" t="s">
        <v>3014</v>
      </c>
      <c r="D371" t="s">
        <v>3015</v>
      </c>
      <c r="E371" t="s">
        <v>3016</v>
      </c>
      <c r="F371" t="s">
        <v>49</v>
      </c>
      <c r="G371" t="s">
        <v>123</v>
      </c>
      <c r="H371" t="s">
        <v>3017</v>
      </c>
      <c r="I371" t="s">
        <v>3018</v>
      </c>
      <c r="J371" t="s">
        <v>3019</v>
      </c>
      <c r="K371" t="s">
        <v>99</v>
      </c>
      <c r="L371" t="str">
        <f t="shared" si="20"/>
        <v>诸城</v>
      </c>
      <c r="M371" t="str">
        <f t="shared" si="21"/>
        <v>0112</v>
      </c>
      <c r="N371" t="str">
        <f>VLOOKUP(I371,累计派单!A:O,15,0)</f>
        <v>dw3_jk_wangyaohua</v>
      </c>
      <c r="O371">
        <f t="shared" si="22"/>
        <v>72</v>
      </c>
      <c r="P371" t="str">
        <f t="shared" si="23"/>
        <v>90天内</v>
      </c>
      <c r="Q371" t="str">
        <f>VLOOKUP(I371,累计派单!A:O,13,0)</f>
        <v>家客铁通潍坊诸城-兴华西路城区装维组</v>
      </c>
    </row>
    <row r="372" ht="13.5" customHeight="1" spans="1:17">
      <c r="A372" t="s">
        <v>3020</v>
      </c>
      <c r="B372" t="s">
        <v>3021</v>
      </c>
      <c r="C372" t="s">
        <v>3022</v>
      </c>
      <c r="D372" t="s">
        <v>3023</v>
      </c>
      <c r="E372" t="s">
        <v>3024</v>
      </c>
      <c r="F372" t="s">
        <v>49</v>
      </c>
      <c r="G372" t="s">
        <v>50</v>
      </c>
      <c r="H372" t="s">
        <v>3025</v>
      </c>
      <c r="I372" t="s">
        <v>3026</v>
      </c>
      <c r="J372" t="s">
        <v>3027</v>
      </c>
      <c r="K372" t="s">
        <v>99</v>
      </c>
      <c r="L372" t="str">
        <f t="shared" si="20"/>
        <v>青州</v>
      </c>
      <c r="M372" t="str">
        <f t="shared" si="21"/>
        <v>0112</v>
      </c>
      <c r="N372" t="str">
        <f>VLOOKUP(I372,累计派单!A:O,15,0)</f>
        <v>dw3_jk_liuanping</v>
      </c>
      <c r="O372">
        <f t="shared" si="22"/>
        <v>369</v>
      </c>
      <c r="P372" t="b">
        <f t="shared" si="23"/>
        <v>0</v>
      </c>
      <c r="Q372" t="str">
        <f>VLOOKUP(I372,累计派单!A:O,13,0)</f>
        <v>家客铁通潍坊青州-黄楼乡镇装维组</v>
      </c>
    </row>
    <row r="373" ht="13.5" customHeight="1" spans="1:17">
      <c r="A373" t="s">
        <v>3028</v>
      </c>
      <c r="B373" t="s">
        <v>3029</v>
      </c>
      <c r="C373" t="s">
        <v>3030</v>
      </c>
      <c r="D373" t="s">
        <v>3031</v>
      </c>
      <c r="E373" t="s">
        <v>3032</v>
      </c>
      <c r="F373" t="s">
        <v>49</v>
      </c>
      <c r="G373" t="s">
        <v>105</v>
      </c>
      <c r="H373" t="s">
        <v>3033</v>
      </c>
      <c r="I373" t="s">
        <v>3034</v>
      </c>
      <c r="J373" t="s">
        <v>3035</v>
      </c>
      <c r="K373" t="s">
        <v>99</v>
      </c>
      <c r="L373" t="str">
        <f t="shared" si="20"/>
        <v>寿光</v>
      </c>
      <c r="M373" t="str">
        <f t="shared" si="21"/>
        <v>0112</v>
      </c>
      <c r="N373" t="str">
        <f>VLOOKUP(I373,累计派单!A:O,15,0)</f>
        <v>dw3_jk_zhangpeng</v>
      </c>
      <c r="O373">
        <f t="shared" si="22"/>
        <v>44</v>
      </c>
      <c r="P373" t="str">
        <f t="shared" si="23"/>
        <v>60天内</v>
      </c>
      <c r="Q373" t="str">
        <f>VLOOKUP(I373,累计派单!A:O,13,0)</f>
        <v>家客铁通潍坊寿光-羊口乡镇装维组</v>
      </c>
    </row>
    <row r="374" ht="13.5" customHeight="1" spans="1:17">
      <c r="A374" t="s">
        <v>3036</v>
      </c>
      <c r="B374" t="s">
        <v>3037</v>
      </c>
      <c r="C374" t="s">
        <v>3038</v>
      </c>
      <c r="D374" t="s">
        <v>3039</v>
      </c>
      <c r="E374" t="s">
        <v>3040</v>
      </c>
      <c r="F374" t="s">
        <v>49</v>
      </c>
      <c r="G374" t="s">
        <v>123</v>
      </c>
      <c r="H374" t="s">
        <v>3041</v>
      </c>
      <c r="I374" t="s">
        <v>3042</v>
      </c>
      <c r="J374" t="s">
        <v>3043</v>
      </c>
      <c r="K374" t="s">
        <v>99</v>
      </c>
      <c r="L374" t="str">
        <f t="shared" si="20"/>
        <v>诸城</v>
      </c>
      <c r="M374" t="str">
        <f t="shared" si="21"/>
        <v>0112</v>
      </c>
      <c r="N374" t="str">
        <f>VLOOKUP(I374,累计派单!A:O,15,0)</f>
        <v>dw3_jk_lihaodi</v>
      </c>
      <c r="O374">
        <f t="shared" si="22"/>
        <v>373</v>
      </c>
      <c r="P374" t="b">
        <f t="shared" si="23"/>
        <v>0</v>
      </c>
      <c r="Q374" t="str">
        <f>VLOOKUP(I374,累计派单!A:O,13,0)</f>
        <v>家客铁通潍坊诸城-兴华西路城区装维组</v>
      </c>
    </row>
    <row r="375" ht="13.5" customHeight="1" spans="1:17">
      <c r="A375" t="s">
        <v>3044</v>
      </c>
      <c r="B375" t="s">
        <v>3045</v>
      </c>
      <c r="C375" t="s">
        <v>3046</v>
      </c>
      <c r="D375" t="s">
        <v>3047</v>
      </c>
      <c r="E375" t="s">
        <v>3048</v>
      </c>
      <c r="F375" t="s">
        <v>49</v>
      </c>
      <c r="G375" t="s">
        <v>105</v>
      </c>
      <c r="H375" t="s">
        <v>3049</v>
      </c>
      <c r="I375" t="s">
        <v>3050</v>
      </c>
      <c r="J375" t="s">
        <v>3051</v>
      </c>
      <c r="K375" t="s">
        <v>99</v>
      </c>
      <c r="L375" t="str">
        <f t="shared" si="20"/>
        <v>寿光</v>
      </c>
      <c r="M375" t="str">
        <f t="shared" si="21"/>
        <v>0112</v>
      </c>
      <c r="N375" t="str">
        <f>VLOOKUP(I375,累计派单!A:O,15,0)</f>
        <v>dw3_jk_baixiaoming</v>
      </c>
      <c r="O375">
        <f t="shared" si="22"/>
        <v>68</v>
      </c>
      <c r="P375" t="str">
        <f t="shared" si="23"/>
        <v>90天内</v>
      </c>
      <c r="Q375" t="str">
        <f>VLOOKUP(I375,累计派单!A:O,13,0)</f>
        <v>家客铁通潍坊寿光-文家乡镇装维组</v>
      </c>
    </row>
    <row r="376" ht="13.5" customHeight="1" spans="1:17">
      <c r="A376" t="s">
        <v>3052</v>
      </c>
      <c r="B376" t="s">
        <v>3053</v>
      </c>
      <c r="C376" t="s">
        <v>3054</v>
      </c>
      <c r="D376" t="s">
        <v>3055</v>
      </c>
      <c r="E376" t="s">
        <v>3056</v>
      </c>
      <c r="F376" t="s">
        <v>49</v>
      </c>
      <c r="G376" t="s">
        <v>123</v>
      </c>
      <c r="H376" t="s">
        <v>3057</v>
      </c>
      <c r="I376" t="s">
        <v>3058</v>
      </c>
      <c r="J376" t="s">
        <v>3059</v>
      </c>
      <c r="K376" t="s">
        <v>99</v>
      </c>
      <c r="L376" t="str">
        <f t="shared" si="20"/>
        <v>诸城</v>
      </c>
      <c r="M376" t="str">
        <f t="shared" si="21"/>
        <v>0112</v>
      </c>
      <c r="N376" t="str">
        <f>VLOOKUP(I376,累计派单!A:O,15,0)</f>
        <v>dw3_jk_liuguijin</v>
      </c>
      <c r="O376">
        <f t="shared" si="22"/>
        <v>367</v>
      </c>
      <c r="P376" t="b">
        <f t="shared" si="23"/>
        <v>0</v>
      </c>
      <c r="Q376" t="str">
        <f>VLOOKUP(I376,累计派单!A:O,13,0)</f>
        <v>家客铁通潍坊诸城-繁荣路城区装维组</v>
      </c>
    </row>
    <row r="377" ht="13.5" customHeight="1" spans="1:17">
      <c r="A377" t="s">
        <v>3060</v>
      </c>
      <c r="B377" t="s">
        <v>3061</v>
      </c>
      <c r="C377" t="s">
        <v>3062</v>
      </c>
      <c r="D377" t="s">
        <v>3063</v>
      </c>
      <c r="E377" t="s">
        <v>3064</v>
      </c>
      <c r="F377" t="s">
        <v>49</v>
      </c>
      <c r="G377" t="s">
        <v>105</v>
      </c>
      <c r="H377" t="s">
        <v>3065</v>
      </c>
      <c r="I377" t="s">
        <v>3066</v>
      </c>
      <c r="J377" t="s">
        <v>3067</v>
      </c>
      <c r="K377" t="s">
        <v>99</v>
      </c>
      <c r="L377" t="str">
        <f t="shared" si="20"/>
        <v>寿光</v>
      </c>
      <c r="M377" t="str">
        <f t="shared" si="21"/>
        <v>0112</v>
      </c>
      <c r="N377" t="str">
        <f>VLOOKUP(I377,累计派单!A:O,15,0)</f>
        <v>dw3_jk_chuyanting</v>
      </c>
      <c r="O377">
        <f t="shared" si="22"/>
        <v>371</v>
      </c>
      <c r="P377" t="b">
        <f t="shared" si="23"/>
        <v>0</v>
      </c>
      <c r="Q377" t="str">
        <f>VLOOKUP(I377,累计派单!A:O,13,0)</f>
        <v>家客铁通潍坊寿光-台头乡镇装维组</v>
      </c>
    </row>
    <row r="378" ht="13.5" customHeight="1" spans="1:17">
      <c r="A378" t="s">
        <v>3068</v>
      </c>
      <c r="B378" t="s">
        <v>3069</v>
      </c>
      <c r="C378" t="s">
        <v>3070</v>
      </c>
      <c r="D378" t="s">
        <v>3071</v>
      </c>
      <c r="E378" t="s">
        <v>3072</v>
      </c>
      <c r="F378" t="s">
        <v>49</v>
      </c>
      <c r="G378" t="s">
        <v>60</v>
      </c>
      <c r="H378" t="s">
        <v>3073</v>
      </c>
      <c r="I378" t="s">
        <v>3074</v>
      </c>
      <c r="J378" t="s">
        <v>3075</v>
      </c>
      <c r="K378" t="s">
        <v>99</v>
      </c>
      <c r="L378" t="str">
        <f t="shared" si="20"/>
        <v>奎文</v>
      </c>
      <c r="M378" t="str">
        <f t="shared" si="21"/>
        <v>0112</v>
      </c>
      <c r="N378" t="str">
        <f>VLOOKUP(I378,累计派单!A:O,15,0)</f>
        <v>dw3_jk_wangqingyou</v>
      </c>
      <c r="O378">
        <f t="shared" si="22"/>
        <v>368</v>
      </c>
      <c r="P378" t="b">
        <f t="shared" si="23"/>
        <v>0</v>
      </c>
      <c r="Q378" t="str">
        <f>VLOOKUP(I378,累计派单!A:O,13,0)</f>
        <v>家客铁通潍坊奎文-金光路城区装维组</v>
      </c>
    </row>
    <row r="379" ht="13.5" customHeight="1" spans="1:17">
      <c r="A379" t="s">
        <v>3076</v>
      </c>
      <c r="B379" t="s">
        <v>3077</v>
      </c>
      <c r="C379" t="s">
        <v>3078</v>
      </c>
      <c r="D379" t="s">
        <v>3079</v>
      </c>
      <c r="E379" t="s">
        <v>3080</v>
      </c>
      <c r="F379" t="s">
        <v>49</v>
      </c>
      <c r="G379" t="s">
        <v>105</v>
      </c>
      <c r="H379" t="s">
        <v>3081</v>
      </c>
      <c r="I379" t="s">
        <v>3082</v>
      </c>
      <c r="J379" t="s">
        <v>3083</v>
      </c>
      <c r="K379" t="s">
        <v>99</v>
      </c>
      <c r="L379" t="str">
        <f t="shared" si="20"/>
        <v>寿光</v>
      </c>
      <c r="M379" t="str">
        <f t="shared" si="21"/>
        <v>0112</v>
      </c>
      <c r="N379" t="str">
        <f>VLOOKUP(I379,累计派单!A:O,15,0)</f>
        <v>dw3_jk_fenghuaiping</v>
      </c>
      <c r="O379">
        <f t="shared" si="22"/>
        <v>368</v>
      </c>
      <c r="P379" t="b">
        <f t="shared" si="23"/>
        <v>0</v>
      </c>
      <c r="Q379" t="str">
        <f>VLOOKUP(I379,累计派单!A:O,13,0)</f>
        <v>家客铁通潍坊寿光-营里乡镇装维组</v>
      </c>
    </row>
    <row r="380" ht="13.5" customHeight="1" spans="1:17">
      <c r="A380" t="s">
        <v>3084</v>
      </c>
      <c r="B380" t="s">
        <v>3085</v>
      </c>
      <c r="C380" t="s">
        <v>3086</v>
      </c>
      <c r="D380" t="s">
        <v>3087</v>
      </c>
      <c r="E380" t="s">
        <v>3088</v>
      </c>
      <c r="F380" t="s">
        <v>49</v>
      </c>
      <c r="G380" t="s">
        <v>114</v>
      </c>
      <c r="H380" t="s">
        <v>3089</v>
      </c>
      <c r="I380" t="s">
        <v>3090</v>
      </c>
      <c r="J380" t="s">
        <v>3091</v>
      </c>
      <c r="K380" t="s">
        <v>99</v>
      </c>
      <c r="L380" t="str">
        <f t="shared" si="20"/>
        <v>高密</v>
      </c>
      <c r="M380" t="str">
        <f t="shared" si="21"/>
        <v>0112</v>
      </c>
      <c r="N380" t="str">
        <f>VLOOKUP(I380,累计派单!A:O,15,0)</f>
        <v>dw3_jk_jingqi</v>
      </c>
      <c r="O380">
        <f t="shared" si="22"/>
        <v>368</v>
      </c>
      <c r="P380" t="b">
        <f t="shared" si="23"/>
        <v>0</v>
      </c>
      <c r="Q380" t="str">
        <f>VLOOKUP(I380,累计派单!A:O,13,0)</f>
        <v>家客铁通潍坊高密-朝阳城区装维组</v>
      </c>
    </row>
    <row r="381" ht="13.5" customHeight="1" spans="1:17">
      <c r="A381" t="s">
        <v>3092</v>
      </c>
      <c r="B381" t="s">
        <v>3093</v>
      </c>
      <c r="C381" t="s">
        <v>3094</v>
      </c>
      <c r="D381" t="s">
        <v>3095</v>
      </c>
      <c r="E381" t="s">
        <v>3096</v>
      </c>
      <c r="F381" t="s">
        <v>49</v>
      </c>
      <c r="G381" t="s">
        <v>86</v>
      </c>
      <c r="H381" t="s">
        <v>3097</v>
      </c>
      <c r="I381" t="s">
        <v>3098</v>
      </c>
      <c r="J381" t="s">
        <v>3099</v>
      </c>
      <c r="K381" t="s">
        <v>99</v>
      </c>
      <c r="L381" t="str">
        <f t="shared" si="20"/>
        <v>坊子</v>
      </c>
      <c r="M381" t="str">
        <f t="shared" si="21"/>
        <v>0112</v>
      </c>
      <c r="N381" t="str">
        <f>VLOOKUP(I381,累计派单!A:O,15,0)</f>
        <v>dw3_jk_wangbingbing</v>
      </c>
      <c r="O381">
        <f t="shared" si="22"/>
        <v>372</v>
      </c>
      <c r="P381" t="b">
        <f t="shared" si="23"/>
        <v>0</v>
      </c>
      <c r="Q381" t="str">
        <f>VLOOKUP(I381,累计派单!A:O,13,0)</f>
        <v>家客铁通潍坊坊子-南流乡镇装维组</v>
      </c>
    </row>
    <row r="382" ht="13.5" customHeight="1" spans="1:17">
      <c r="A382" t="s">
        <v>3100</v>
      </c>
      <c r="B382" t="s">
        <v>3101</v>
      </c>
      <c r="C382" t="s">
        <v>3102</v>
      </c>
      <c r="D382" t="s">
        <v>3103</v>
      </c>
      <c r="E382" t="s">
        <v>3104</v>
      </c>
      <c r="F382" t="s">
        <v>49</v>
      </c>
      <c r="G382" t="s">
        <v>375</v>
      </c>
      <c r="H382" t="s">
        <v>3105</v>
      </c>
      <c r="I382" t="s">
        <v>3106</v>
      </c>
      <c r="J382" t="s">
        <v>3107</v>
      </c>
      <c r="K382" t="s">
        <v>99</v>
      </c>
      <c r="L382" t="str">
        <f t="shared" si="20"/>
        <v>昌邑</v>
      </c>
      <c r="M382" t="str">
        <f t="shared" si="21"/>
        <v>0112</v>
      </c>
      <c r="N382" t="str">
        <f>VLOOKUP(I382,累计派单!A:O,15,0)</f>
        <v>dw3_jk_dongyuanqing</v>
      </c>
      <c r="O382">
        <f t="shared" si="22"/>
        <v>14</v>
      </c>
      <c r="P382" t="str">
        <f t="shared" si="23"/>
        <v>30天内</v>
      </c>
      <c r="Q382" t="str">
        <f>VLOOKUP(I382,累计派单!A:O,13,0)</f>
        <v>家客铁通潍坊昌邑-围子乡镇装维组</v>
      </c>
    </row>
    <row r="383" ht="13.5" customHeight="1" spans="1:17">
      <c r="A383" t="s">
        <v>3108</v>
      </c>
      <c r="B383" t="s">
        <v>3109</v>
      </c>
      <c r="C383" t="s">
        <v>3110</v>
      </c>
      <c r="D383" t="s">
        <v>3111</v>
      </c>
      <c r="E383" t="s">
        <v>3112</v>
      </c>
      <c r="F383" t="s">
        <v>49</v>
      </c>
      <c r="G383" t="s">
        <v>123</v>
      </c>
      <c r="H383" t="s">
        <v>3113</v>
      </c>
      <c r="I383" t="s">
        <v>3114</v>
      </c>
      <c r="J383" t="s">
        <v>3115</v>
      </c>
      <c r="K383" t="s">
        <v>99</v>
      </c>
      <c r="L383" t="str">
        <f t="shared" si="20"/>
        <v>诸城</v>
      </c>
      <c r="M383" t="str">
        <f t="shared" si="21"/>
        <v>0112</v>
      </c>
      <c r="N383" t="str">
        <f>VLOOKUP(I383,累计派单!A:O,15,0)</f>
        <v>dw3_jk_liuguijin</v>
      </c>
      <c r="O383">
        <f t="shared" si="22"/>
        <v>76</v>
      </c>
      <c r="P383" t="str">
        <f t="shared" si="23"/>
        <v>90天内</v>
      </c>
      <c r="Q383" t="str">
        <f>VLOOKUP(I383,累计派单!A:O,13,0)</f>
        <v>家客铁通潍坊诸城-繁荣路城区装维组</v>
      </c>
    </row>
    <row r="384" ht="13.5" customHeight="1" spans="1:17">
      <c r="A384" t="s">
        <v>3116</v>
      </c>
      <c r="B384" t="s">
        <v>3117</v>
      </c>
      <c r="C384" t="s">
        <v>3118</v>
      </c>
      <c r="D384" t="s">
        <v>3119</v>
      </c>
      <c r="E384" t="s">
        <v>3120</v>
      </c>
      <c r="F384" t="s">
        <v>49</v>
      </c>
      <c r="G384" t="s">
        <v>114</v>
      </c>
      <c r="H384" t="s">
        <v>3121</v>
      </c>
      <c r="I384" t="s">
        <v>3122</v>
      </c>
      <c r="J384" t="s">
        <v>3123</v>
      </c>
      <c r="K384" t="s">
        <v>99</v>
      </c>
      <c r="L384" t="str">
        <f t="shared" si="20"/>
        <v>高密</v>
      </c>
      <c r="M384" t="str">
        <f t="shared" si="21"/>
        <v>0112</v>
      </c>
      <c r="N384" t="str">
        <f>VLOOKUP(I384,累计派单!A:O,15,0)</f>
        <v>dw3_jk_maoxiaoqiang</v>
      </c>
      <c r="O384">
        <f t="shared" si="22"/>
        <v>45</v>
      </c>
      <c r="P384" t="str">
        <f t="shared" si="23"/>
        <v>60天内</v>
      </c>
      <c r="Q384" t="str">
        <f>VLOOKUP(I384,累计派单!A:O,13,0)</f>
        <v>家客铁通潍坊高密-阚家乡镇装维组</v>
      </c>
    </row>
    <row r="385" ht="13.5" customHeight="1" spans="1:17">
      <c r="A385" t="s">
        <v>3124</v>
      </c>
      <c r="B385" t="s">
        <v>3125</v>
      </c>
      <c r="C385" t="s">
        <v>3126</v>
      </c>
      <c r="D385" t="s">
        <v>3127</v>
      </c>
      <c r="E385" t="s">
        <v>3128</v>
      </c>
      <c r="F385" t="s">
        <v>49</v>
      </c>
      <c r="G385" t="s">
        <v>77</v>
      </c>
      <c r="H385" t="s">
        <v>3129</v>
      </c>
      <c r="I385" t="s">
        <v>3130</v>
      </c>
      <c r="J385" t="s">
        <v>3131</v>
      </c>
      <c r="K385" t="s">
        <v>99</v>
      </c>
      <c r="L385" t="str">
        <f t="shared" ref="L385:L448" si="24">IF(OR(LEFT(G385,2)="高新"),"奎文",IF(LEFT(G385,2)="峡山","坊子",IF(LEFT(G385,2)="滨海","寒亭",LEFT(G385,2))))</f>
        <v>临朐</v>
      </c>
      <c r="M385" t="str">
        <f t="shared" si="21"/>
        <v>0112</v>
      </c>
      <c r="N385" t="str">
        <f>VLOOKUP(I385,累计派单!A:O,15,0)</f>
        <v>dw3_jk_mahang</v>
      </c>
      <c r="O385">
        <f t="shared" si="22"/>
        <v>35</v>
      </c>
      <c r="P385" t="str">
        <f t="shared" si="23"/>
        <v>60天内</v>
      </c>
      <c r="Q385" t="str">
        <f>VLOOKUP(I385,累计派单!A:O,13,0)</f>
        <v>家客铁通潍坊临朐-东城城区装维组</v>
      </c>
    </row>
    <row r="386" ht="13.5" customHeight="1" spans="1:17">
      <c r="A386" t="s">
        <v>3132</v>
      </c>
      <c r="B386" t="s">
        <v>3133</v>
      </c>
      <c r="C386" t="s">
        <v>3134</v>
      </c>
      <c r="D386" t="s">
        <v>3135</v>
      </c>
      <c r="E386" t="s">
        <v>3136</v>
      </c>
      <c r="F386" t="s">
        <v>49</v>
      </c>
      <c r="G386" t="s">
        <v>105</v>
      </c>
      <c r="H386" t="s">
        <v>3137</v>
      </c>
      <c r="I386" t="s">
        <v>3138</v>
      </c>
      <c r="J386" t="s">
        <v>3139</v>
      </c>
      <c r="K386" t="s">
        <v>99</v>
      </c>
      <c r="L386" t="str">
        <f t="shared" si="24"/>
        <v>寿光</v>
      </c>
      <c r="M386" t="str">
        <f t="shared" ref="M386:M449" si="25">TEXT(B386,"mmdd")</f>
        <v>0112</v>
      </c>
      <c r="N386" t="str">
        <f>VLOOKUP(I386,累计派单!A:O,15,0)</f>
        <v>dw3_jk_dingliming</v>
      </c>
      <c r="O386">
        <f t="shared" ref="O386:O449" si="26">IF(LEN(J386)&lt;2,0,DATEDIF(DATE(IF(MID(J386,9,2)="23",2023,2024),MID(J386,11,2),MID(J386,13,2)),B386,"d"))</f>
        <v>69</v>
      </c>
      <c r="P386" t="str">
        <f t="shared" ref="P386:P449" si="27">IF(O386=0,"无",IF(O386&lt;8,"7天内",IF(O386&lt;31,"30天内",IF(O386&lt;61,"60天内",IF(O386&lt;91,"90天内")))))</f>
        <v>90天内</v>
      </c>
      <c r="Q386" t="str">
        <f>VLOOKUP(I386,累计派单!A:O,13,0)</f>
        <v>家客铁通潍坊寿光-洛城乡镇装维组</v>
      </c>
    </row>
    <row r="387" ht="13.5" customHeight="1" spans="1:17">
      <c r="A387" t="s">
        <v>3140</v>
      </c>
      <c r="B387" t="s">
        <v>3141</v>
      </c>
      <c r="C387" t="s">
        <v>3142</v>
      </c>
      <c r="D387" t="s">
        <v>3143</v>
      </c>
      <c r="E387" t="s">
        <v>3144</v>
      </c>
      <c r="F387" t="s">
        <v>49</v>
      </c>
      <c r="G387" t="s">
        <v>86</v>
      </c>
      <c r="H387" t="s">
        <v>3145</v>
      </c>
      <c r="I387" t="s">
        <v>3146</v>
      </c>
      <c r="J387" t="s">
        <v>3147</v>
      </c>
      <c r="K387" t="s">
        <v>99</v>
      </c>
      <c r="L387" t="str">
        <f t="shared" si="24"/>
        <v>坊子</v>
      </c>
      <c r="M387" t="str">
        <f t="shared" si="25"/>
        <v>0112</v>
      </c>
      <c r="N387" t="str">
        <f>VLOOKUP(I387,累计派单!A:O,15,0)</f>
        <v>dw3_jk_wangwenhui</v>
      </c>
      <c r="O387">
        <f t="shared" si="26"/>
        <v>373</v>
      </c>
      <c r="P387" t="b">
        <f t="shared" si="27"/>
        <v>0</v>
      </c>
      <c r="Q387" t="str">
        <f>VLOOKUP(I387,累计派单!A:O,13,0)</f>
        <v>家客铁通潍坊坊子-眉村乡镇装维组</v>
      </c>
    </row>
    <row r="388" ht="13.5" customHeight="1" spans="1:17">
      <c r="A388" t="s">
        <v>3148</v>
      </c>
      <c r="B388" t="s">
        <v>3149</v>
      </c>
      <c r="C388" t="s">
        <v>3150</v>
      </c>
      <c r="D388" t="s">
        <v>3151</v>
      </c>
      <c r="E388" t="s">
        <v>3152</v>
      </c>
      <c r="F388" t="s">
        <v>49</v>
      </c>
      <c r="G388" t="s">
        <v>123</v>
      </c>
      <c r="H388" t="s">
        <v>3153</v>
      </c>
      <c r="I388" t="s">
        <v>3154</v>
      </c>
      <c r="J388" t="s">
        <v>3155</v>
      </c>
      <c r="K388" t="s">
        <v>99</v>
      </c>
      <c r="L388" t="str">
        <f t="shared" si="24"/>
        <v>诸城</v>
      </c>
      <c r="M388" t="str">
        <f t="shared" si="25"/>
        <v>0112</v>
      </c>
      <c r="N388" t="str">
        <f>VLOOKUP(I388,累计派单!A:O,15,0)</f>
        <v>dw3_jk_wangjianbin</v>
      </c>
      <c r="O388">
        <f t="shared" si="26"/>
        <v>76</v>
      </c>
      <c r="P388" t="str">
        <f t="shared" si="27"/>
        <v>90天内</v>
      </c>
      <c r="Q388" t="str">
        <f>VLOOKUP(I388,累计派单!A:O,13,0)</f>
        <v>家客铁通潍坊诸城-经开区乡镇装维组</v>
      </c>
    </row>
    <row r="389" ht="13.5" customHeight="1" spans="1:17">
      <c r="A389" t="s">
        <v>3156</v>
      </c>
      <c r="B389" t="s">
        <v>3157</v>
      </c>
      <c r="C389" t="s">
        <v>3158</v>
      </c>
      <c r="D389" t="s">
        <v>3159</v>
      </c>
      <c r="E389" t="s">
        <v>3160</v>
      </c>
      <c r="F389" t="s">
        <v>49</v>
      </c>
      <c r="G389" t="s">
        <v>105</v>
      </c>
      <c r="H389" t="s">
        <v>3161</v>
      </c>
      <c r="I389" t="s">
        <v>3162</v>
      </c>
      <c r="J389" t="s">
        <v>3163</v>
      </c>
      <c r="K389" t="s">
        <v>99</v>
      </c>
      <c r="L389" t="str">
        <f t="shared" si="24"/>
        <v>寿光</v>
      </c>
      <c r="M389" t="str">
        <f t="shared" si="25"/>
        <v>0113</v>
      </c>
      <c r="N389" t="str">
        <f>VLOOKUP(I389,累计派单!A:O,15,0)</f>
        <v>dw3_jk_sunao</v>
      </c>
      <c r="O389">
        <f t="shared" si="26"/>
        <v>366</v>
      </c>
      <c r="P389" t="b">
        <f t="shared" si="27"/>
        <v>0</v>
      </c>
      <c r="Q389" t="str">
        <f>VLOOKUP(I389,累计派单!A:O,13,0)</f>
        <v>家客铁通潍坊寿光-文家乡镇装维组</v>
      </c>
    </row>
    <row r="390" ht="13.5" customHeight="1" spans="1:17">
      <c r="A390" t="s">
        <v>3164</v>
      </c>
      <c r="B390" t="s">
        <v>3165</v>
      </c>
      <c r="C390" t="s">
        <v>3166</v>
      </c>
      <c r="D390" t="s">
        <v>3167</v>
      </c>
      <c r="E390" t="s">
        <v>3168</v>
      </c>
      <c r="F390" t="s">
        <v>49</v>
      </c>
      <c r="G390" t="s">
        <v>1136</v>
      </c>
      <c r="H390" t="s">
        <v>3169</v>
      </c>
      <c r="I390" t="s">
        <v>3170</v>
      </c>
      <c r="J390" t="s">
        <v>3171</v>
      </c>
      <c r="K390" t="s">
        <v>54</v>
      </c>
      <c r="L390" t="str">
        <f t="shared" si="24"/>
        <v>昌乐</v>
      </c>
      <c r="M390" t="str">
        <f t="shared" si="25"/>
        <v>0113</v>
      </c>
      <c r="N390" t="str">
        <f>VLOOKUP(I390,累计派单!A:O,15,0)</f>
        <v>dw3_jk_liushengmin</v>
      </c>
      <c r="O390">
        <f t="shared" si="26"/>
        <v>82</v>
      </c>
      <c r="P390" t="str">
        <f t="shared" si="27"/>
        <v>90天内</v>
      </c>
      <c r="Q390" t="str">
        <f>VLOOKUP(I390,累计派单!A:O,13,0)</f>
        <v>家客铁通潍坊昌乐-南郝乡镇装维组</v>
      </c>
    </row>
    <row r="391" ht="13.5" customHeight="1" spans="1:17">
      <c r="A391" t="s">
        <v>3172</v>
      </c>
      <c r="B391" t="s">
        <v>3173</v>
      </c>
      <c r="C391" t="s">
        <v>3174</v>
      </c>
      <c r="D391" t="s">
        <v>3175</v>
      </c>
      <c r="E391" t="s">
        <v>3176</v>
      </c>
      <c r="F391" t="s">
        <v>49</v>
      </c>
      <c r="G391" t="s">
        <v>237</v>
      </c>
      <c r="H391" t="s">
        <v>3177</v>
      </c>
      <c r="I391" t="s">
        <v>3178</v>
      </c>
      <c r="J391" t="s">
        <v>3179</v>
      </c>
      <c r="K391" t="s">
        <v>54</v>
      </c>
      <c r="L391" t="str">
        <f t="shared" si="24"/>
        <v>潍城</v>
      </c>
      <c r="M391" t="str">
        <f t="shared" si="25"/>
        <v>0113</v>
      </c>
      <c r="N391" t="str">
        <f>VLOOKUP(I391,累计派单!A:O,15,0)</f>
        <v>dw3_jk_wcgaodeyu</v>
      </c>
      <c r="O391">
        <f t="shared" si="26"/>
        <v>367</v>
      </c>
      <c r="P391" t="b">
        <f t="shared" si="27"/>
        <v>0</v>
      </c>
      <c r="Q391" t="str">
        <f>VLOOKUP(I391,累计派单!A:O,13,0)</f>
        <v>家客铁通潍坊潍城-胜利街城区装维组</v>
      </c>
    </row>
    <row r="392" ht="13.5" customHeight="1" spans="1:17">
      <c r="A392" t="s">
        <v>3180</v>
      </c>
      <c r="B392" t="s">
        <v>3181</v>
      </c>
      <c r="C392" t="s">
        <v>3182</v>
      </c>
      <c r="D392" t="s">
        <v>3183</v>
      </c>
      <c r="E392" t="s">
        <v>3184</v>
      </c>
      <c r="F392" t="s">
        <v>49</v>
      </c>
      <c r="G392" t="s">
        <v>237</v>
      </c>
      <c r="H392" t="s">
        <v>3185</v>
      </c>
      <c r="I392" t="s">
        <v>3186</v>
      </c>
      <c r="J392" t="s">
        <v>3187</v>
      </c>
      <c r="K392" t="s">
        <v>54</v>
      </c>
      <c r="L392" t="str">
        <f t="shared" si="24"/>
        <v>潍城</v>
      </c>
      <c r="M392" t="str">
        <f t="shared" si="25"/>
        <v>0113</v>
      </c>
      <c r="N392" t="str">
        <f>VLOOKUP(I392,累计派单!A:O,15,0)</f>
        <v>dw3_jk_yaoguoqiang</v>
      </c>
      <c r="O392">
        <f t="shared" si="26"/>
        <v>368</v>
      </c>
      <c r="P392" t="b">
        <f t="shared" si="27"/>
        <v>0</v>
      </c>
      <c r="Q392" t="str">
        <f>VLOOKUP(I392,累计派单!A:O,13,0)</f>
        <v>家客铁通潍坊潍城-东风街城区装维组</v>
      </c>
    </row>
    <row r="393" ht="13.5" customHeight="1" spans="1:17">
      <c r="A393" t="s">
        <v>3188</v>
      </c>
      <c r="B393" t="s">
        <v>3189</v>
      </c>
      <c r="C393" t="s">
        <v>3190</v>
      </c>
      <c r="D393" t="s">
        <v>3191</v>
      </c>
      <c r="E393" t="s">
        <v>3192</v>
      </c>
      <c r="F393" t="s">
        <v>49</v>
      </c>
      <c r="G393" t="s">
        <v>95</v>
      </c>
      <c r="H393" t="s">
        <v>3193</v>
      </c>
      <c r="I393" t="s">
        <v>3194</v>
      </c>
      <c r="J393" t="s">
        <v>3195</v>
      </c>
      <c r="K393" t="s">
        <v>99</v>
      </c>
      <c r="L393" t="str">
        <f t="shared" si="24"/>
        <v>安丘</v>
      </c>
      <c r="M393" t="str">
        <f t="shared" si="25"/>
        <v>0113</v>
      </c>
      <c r="N393" t="str">
        <f>VLOOKUP(I393,累计派单!A:O,15,0)</f>
        <v>dw3_jk_wanglongbin</v>
      </c>
      <c r="O393">
        <f t="shared" si="26"/>
        <v>367</v>
      </c>
      <c r="P393" t="b">
        <f t="shared" si="27"/>
        <v>0</v>
      </c>
      <c r="Q393" t="str">
        <f>VLOOKUP(I393,累计派单!A:O,13,0)</f>
        <v>家客铁通潍坊安丘-吾山乡镇装维组</v>
      </c>
    </row>
    <row r="394" ht="13.5" customHeight="1" spans="1:17">
      <c r="A394" t="s">
        <v>3196</v>
      </c>
      <c r="B394" t="s">
        <v>3197</v>
      </c>
      <c r="C394" t="s">
        <v>3198</v>
      </c>
      <c r="D394" t="s">
        <v>3199</v>
      </c>
      <c r="E394" t="s">
        <v>3200</v>
      </c>
      <c r="F394" t="s">
        <v>49</v>
      </c>
      <c r="G394" t="s">
        <v>114</v>
      </c>
      <c r="H394" t="s">
        <v>3201</v>
      </c>
      <c r="I394" t="s">
        <v>3202</v>
      </c>
      <c r="J394" t="s">
        <v>3203</v>
      </c>
      <c r="K394" t="s">
        <v>54</v>
      </c>
      <c r="L394" t="str">
        <f t="shared" si="24"/>
        <v>高密</v>
      </c>
      <c r="M394" t="str">
        <f t="shared" si="25"/>
        <v>0113</v>
      </c>
      <c r="N394" t="str">
        <f>VLOOKUP(I394,累计派单!A:O,15,0)</f>
        <v>dw3_jk_manyong</v>
      </c>
      <c r="O394">
        <f t="shared" si="26"/>
        <v>32</v>
      </c>
      <c r="P394" t="str">
        <f t="shared" si="27"/>
        <v>60天内</v>
      </c>
      <c r="Q394" t="str">
        <f>VLOOKUP(I394,累计派单!A:O,13,0)</f>
        <v>家客铁通潍坊高密-朝阳城区装维组</v>
      </c>
    </row>
    <row r="395" ht="13.5" customHeight="1" spans="1:17">
      <c r="A395" t="s">
        <v>3204</v>
      </c>
      <c r="B395" t="s">
        <v>3205</v>
      </c>
      <c r="C395" t="s">
        <v>3206</v>
      </c>
      <c r="D395" t="s">
        <v>3207</v>
      </c>
      <c r="E395" t="s">
        <v>3208</v>
      </c>
      <c r="F395" t="s">
        <v>49</v>
      </c>
      <c r="G395" t="s">
        <v>95</v>
      </c>
      <c r="H395" t="s">
        <v>3209</v>
      </c>
      <c r="I395" t="s">
        <v>3210</v>
      </c>
      <c r="J395" t="s">
        <v>3211</v>
      </c>
      <c r="K395" t="s">
        <v>54</v>
      </c>
      <c r="L395" t="str">
        <f t="shared" si="24"/>
        <v>安丘</v>
      </c>
      <c r="M395" t="str">
        <f t="shared" si="25"/>
        <v>0113</v>
      </c>
      <c r="N395" t="str">
        <f>VLOOKUP(I395,累计派单!A:O,15,0)</f>
        <v>dw3_jk_wangjianqiangaq</v>
      </c>
      <c r="O395">
        <f t="shared" si="26"/>
        <v>52</v>
      </c>
      <c r="P395" t="str">
        <f t="shared" si="27"/>
        <v>60天内</v>
      </c>
      <c r="Q395" t="str">
        <f>VLOOKUP(I395,累计派单!A:O,13,0)</f>
        <v>家客铁通潍坊安丘-潍安路城区装维组</v>
      </c>
    </row>
    <row r="396" ht="13.5" customHeight="1" spans="1:17">
      <c r="A396" t="s">
        <v>3212</v>
      </c>
      <c r="B396" t="s">
        <v>3213</v>
      </c>
      <c r="C396" t="s">
        <v>3214</v>
      </c>
      <c r="D396" t="s">
        <v>3215</v>
      </c>
      <c r="E396" t="s">
        <v>3216</v>
      </c>
      <c r="F396" t="s">
        <v>49</v>
      </c>
      <c r="G396" t="s">
        <v>237</v>
      </c>
      <c r="H396" t="s">
        <v>3217</v>
      </c>
      <c r="I396" t="s">
        <v>3218</v>
      </c>
      <c r="J396" t="s">
        <v>3219</v>
      </c>
      <c r="K396" t="s">
        <v>54</v>
      </c>
      <c r="L396" t="str">
        <f t="shared" si="24"/>
        <v>潍城</v>
      </c>
      <c r="M396" t="str">
        <f t="shared" si="25"/>
        <v>0113</v>
      </c>
      <c r="N396" t="str">
        <f>VLOOKUP(I396,累计派单!A:O,15,0)</f>
        <v>dw3_jk_huangshun</v>
      </c>
      <c r="O396">
        <f t="shared" si="26"/>
        <v>26</v>
      </c>
      <c r="P396" t="str">
        <f t="shared" si="27"/>
        <v>30天内</v>
      </c>
      <c r="Q396" t="str">
        <f>VLOOKUP(I396,累计派单!A:O,13,0)</f>
        <v>家客铁通潍坊潍城-和平路城区装维组</v>
      </c>
    </row>
    <row r="397" ht="13.5" customHeight="1" spans="1:17">
      <c r="A397" t="s">
        <v>3220</v>
      </c>
      <c r="B397" t="s">
        <v>3221</v>
      </c>
      <c r="C397" t="s">
        <v>3222</v>
      </c>
      <c r="D397" t="s">
        <v>3223</v>
      </c>
      <c r="E397" t="s">
        <v>3224</v>
      </c>
      <c r="F397" t="s">
        <v>49</v>
      </c>
      <c r="G397" t="s">
        <v>60</v>
      </c>
      <c r="H397" t="s">
        <v>3225</v>
      </c>
      <c r="I397" t="s">
        <v>3226</v>
      </c>
      <c r="J397" t="s">
        <v>3227</v>
      </c>
      <c r="K397" t="s">
        <v>54</v>
      </c>
      <c r="L397" t="str">
        <f t="shared" si="24"/>
        <v>奎文</v>
      </c>
      <c r="M397" t="str">
        <f t="shared" si="25"/>
        <v>0113</v>
      </c>
      <c r="N397" t="str">
        <f>VLOOKUP(I397,累计派单!A:O,15,0)</f>
        <v>dw3_jk_gaozhiyong</v>
      </c>
      <c r="O397">
        <f t="shared" si="26"/>
        <v>45</v>
      </c>
      <c r="P397" t="str">
        <f t="shared" si="27"/>
        <v>60天内</v>
      </c>
      <c r="Q397" t="str">
        <f>VLOOKUP(I397,累计派单!A:O,13,0)</f>
        <v>家客铁通潍坊奎文-金光路城区装维组</v>
      </c>
    </row>
    <row r="398" ht="13.5" customHeight="1" spans="1:17">
      <c r="A398" t="s">
        <v>3228</v>
      </c>
      <c r="B398" t="s">
        <v>3229</v>
      </c>
      <c r="C398" t="s">
        <v>3230</v>
      </c>
      <c r="D398" t="s">
        <v>3231</v>
      </c>
      <c r="E398" t="s">
        <v>3232</v>
      </c>
      <c r="F398" t="s">
        <v>49</v>
      </c>
      <c r="G398" t="s">
        <v>123</v>
      </c>
      <c r="H398" t="s">
        <v>3233</v>
      </c>
      <c r="I398" t="s">
        <v>3234</v>
      </c>
      <c r="J398" t="s">
        <v>3235</v>
      </c>
      <c r="K398" t="s">
        <v>54</v>
      </c>
      <c r="L398" t="str">
        <f t="shared" si="24"/>
        <v>诸城</v>
      </c>
      <c r="M398" t="str">
        <f t="shared" si="25"/>
        <v>0113</v>
      </c>
      <c r="N398" t="str">
        <f>VLOOKUP(I398,累计派单!A:O,15,0)</f>
        <v>dw3_jk_wanghai</v>
      </c>
      <c r="O398">
        <f t="shared" si="26"/>
        <v>370</v>
      </c>
      <c r="P398" t="b">
        <f t="shared" si="27"/>
        <v>0</v>
      </c>
      <c r="Q398" t="str">
        <f>VLOOKUP(I398,累计派单!A:O,13,0)</f>
        <v>家客铁通潍坊诸城-枳沟乡镇装维组</v>
      </c>
    </row>
    <row r="399" ht="13.5" customHeight="1" spans="1:17">
      <c r="A399" t="s">
        <v>3236</v>
      </c>
      <c r="B399" t="s">
        <v>3237</v>
      </c>
      <c r="C399" t="s">
        <v>3238</v>
      </c>
      <c r="D399" t="s">
        <v>3239</v>
      </c>
      <c r="E399" t="s">
        <v>3240</v>
      </c>
      <c r="F399" t="s">
        <v>49</v>
      </c>
      <c r="G399" t="s">
        <v>86</v>
      </c>
      <c r="H399" t="s">
        <v>3241</v>
      </c>
      <c r="I399" t="s">
        <v>3242</v>
      </c>
      <c r="J399" t="s">
        <v>3243</v>
      </c>
      <c r="K399" t="s">
        <v>99</v>
      </c>
      <c r="L399" t="str">
        <f t="shared" si="24"/>
        <v>坊子</v>
      </c>
      <c r="M399" t="str">
        <f t="shared" si="25"/>
        <v>0113</v>
      </c>
      <c r="N399" t="str">
        <f>VLOOKUP(I399,累计派单!A:O,15,0)</f>
        <v>dw3_jk_wangqizhi</v>
      </c>
      <c r="O399">
        <f t="shared" si="26"/>
        <v>45</v>
      </c>
      <c r="P399" t="str">
        <f t="shared" si="27"/>
        <v>60天内</v>
      </c>
      <c r="Q399" t="str">
        <f>VLOOKUP(I399,累计派单!A:O,13,0)</f>
        <v>家客铁通潍坊坊子-太保庄乡镇装维组</v>
      </c>
    </row>
    <row r="400" ht="13.5" customHeight="1" spans="1:17">
      <c r="A400" t="s">
        <v>3244</v>
      </c>
      <c r="B400" t="s">
        <v>3245</v>
      </c>
      <c r="C400" t="s">
        <v>3246</v>
      </c>
      <c r="D400" t="s">
        <v>3247</v>
      </c>
      <c r="E400" t="s">
        <v>3248</v>
      </c>
      <c r="F400" t="s">
        <v>49</v>
      </c>
      <c r="G400" t="s">
        <v>95</v>
      </c>
      <c r="H400" t="s">
        <v>3249</v>
      </c>
      <c r="I400" t="s">
        <v>3250</v>
      </c>
      <c r="J400" t="s">
        <v>3251</v>
      </c>
      <c r="K400" t="s">
        <v>99</v>
      </c>
      <c r="L400" t="str">
        <f t="shared" si="24"/>
        <v>安丘</v>
      </c>
      <c r="M400" t="str">
        <f t="shared" si="25"/>
        <v>0113</v>
      </c>
      <c r="N400" t="str">
        <f>VLOOKUP(I400,累计派单!A:O,15,0)</f>
        <v>dw3_jk_liupeng</v>
      </c>
      <c r="O400">
        <f t="shared" si="26"/>
        <v>370</v>
      </c>
      <c r="P400" t="b">
        <f t="shared" si="27"/>
        <v>0</v>
      </c>
      <c r="Q400" t="str">
        <f>VLOOKUP(I400,累计派单!A:O,13,0)</f>
        <v>家客铁通潍坊安丘-永安路城区装维组</v>
      </c>
    </row>
    <row r="401" ht="13.5" customHeight="1" spans="1:17">
      <c r="A401" t="s">
        <v>3252</v>
      </c>
      <c r="B401" t="s">
        <v>3253</v>
      </c>
      <c r="C401" t="s">
        <v>3254</v>
      </c>
      <c r="D401" t="s">
        <v>3255</v>
      </c>
      <c r="E401" t="s">
        <v>3256</v>
      </c>
      <c r="F401" t="s">
        <v>49</v>
      </c>
      <c r="G401" t="s">
        <v>105</v>
      </c>
      <c r="H401" t="s">
        <v>3257</v>
      </c>
      <c r="I401" t="s">
        <v>3258</v>
      </c>
      <c r="J401" t="s">
        <v>3259</v>
      </c>
      <c r="K401" t="s">
        <v>99</v>
      </c>
      <c r="L401" t="str">
        <f t="shared" si="24"/>
        <v>寿光</v>
      </c>
      <c r="M401" t="str">
        <f t="shared" si="25"/>
        <v>0113</v>
      </c>
      <c r="N401" t="str">
        <f>VLOOKUP(I401,累计派单!A:O,15,0)</f>
        <v>dw3_jk_wanghaihao</v>
      </c>
      <c r="O401">
        <f t="shared" si="26"/>
        <v>369</v>
      </c>
      <c r="P401" t="b">
        <f t="shared" si="27"/>
        <v>0</v>
      </c>
      <c r="Q401" t="str">
        <f>VLOOKUP(I401,累计派单!A:O,13,0)</f>
        <v>家客铁通潍坊寿光-市中城区装维组</v>
      </c>
    </row>
    <row r="402" ht="13.5" customHeight="1" spans="1:17">
      <c r="A402" t="s">
        <v>3260</v>
      </c>
      <c r="B402" t="s">
        <v>3261</v>
      </c>
      <c r="C402" t="s">
        <v>3262</v>
      </c>
      <c r="D402" t="s">
        <v>3263</v>
      </c>
      <c r="E402" t="s">
        <v>3264</v>
      </c>
      <c r="F402" t="s">
        <v>49</v>
      </c>
      <c r="G402" t="s">
        <v>105</v>
      </c>
      <c r="H402" t="s">
        <v>3265</v>
      </c>
      <c r="I402" t="s">
        <v>3266</v>
      </c>
      <c r="J402" t="s">
        <v>3267</v>
      </c>
      <c r="K402" t="s">
        <v>99</v>
      </c>
      <c r="L402" t="str">
        <f t="shared" si="24"/>
        <v>寿光</v>
      </c>
      <c r="M402" t="str">
        <f t="shared" si="25"/>
        <v>0113</v>
      </c>
      <c r="N402" t="str">
        <f>VLOOKUP(I402,累计派单!A:O,15,0)</f>
        <v>dw3_jk_liubin</v>
      </c>
      <c r="O402">
        <f t="shared" si="26"/>
        <v>370</v>
      </c>
      <c r="P402" t="b">
        <f t="shared" si="27"/>
        <v>0</v>
      </c>
      <c r="Q402" t="str">
        <f>VLOOKUP(I402,累计派单!A:O,13,0)</f>
        <v>家客铁通潍坊寿光-洛城乡镇装维组</v>
      </c>
    </row>
    <row r="403" ht="13.5" customHeight="1" spans="1:17">
      <c r="A403" t="s">
        <v>3268</v>
      </c>
      <c r="B403" t="s">
        <v>3269</v>
      </c>
      <c r="C403" t="s">
        <v>3270</v>
      </c>
      <c r="D403" t="s">
        <v>3271</v>
      </c>
      <c r="E403" t="s">
        <v>3272</v>
      </c>
      <c r="F403" t="s">
        <v>49</v>
      </c>
      <c r="G403" t="s">
        <v>123</v>
      </c>
      <c r="H403" t="s">
        <v>3273</v>
      </c>
      <c r="I403" t="s">
        <v>3274</v>
      </c>
      <c r="J403" t="s">
        <v>3275</v>
      </c>
      <c r="K403" t="s">
        <v>99</v>
      </c>
      <c r="L403" t="str">
        <f t="shared" si="24"/>
        <v>诸城</v>
      </c>
      <c r="M403" t="str">
        <f t="shared" si="25"/>
        <v>0113</v>
      </c>
      <c r="N403" t="str">
        <f>VLOOKUP(I403,累计派单!A:O,15,0)</f>
        <v>dw3_jk_shizhen</v>
      </c>
      <c r="O403">
        <f t="shared" si="26"/>
        <v>63</v>
      </c>
      <c r="P403" t="str">
        <f t="shared" si="27"/>
        <v>90天内</v>
      </c>
      <c r="Q403" t="str">
        <f>VLOOKUP(I403,累计派单!A:O,13,0)</f>
        <v>家客铁通潍坊诸城-兴华东路城区装维组</v>
      </c>
    </row>
    <row r="404" ht="13.5" customHeight="1" spans="1:17">
      <c r="A404" t="s">
        <v>3276</v>
      </c>
      <c r="B404" t="s">
        <v>3277</v>
      </c>
      <c r="C404" t="s">
        <v>3278</v>
      </c>
      <c r="D404" t="s">
        <v>3279</v>
      </c>
      <c r="E404" t="s">
        <v>3280</v>
      </c>
      <c r="F404" t="s">
        <v>49</v>
      </c>
      <c r="G404" t="s">
        <v>60</v>
      </c>
      <c r="H404" t="s">
        <v>3281</v>
      </c>
      <c r="I404" t="s">
        <v>3282</v>
      </c>
      <c r="J404" t="s">
        <v>3283</v>
      </c>
      <c r="K404" t="s">
        <v>99</v>
      </c>
      <c r="L404" t="str">
        <f t="shared" si="24"/>
        <v>奎文</v>
      </c>
      <c r="M404" t="str">
        <f t="shared" si="25"/>
        <v>0113</v>
      </c>
      <c r="N404" t="str">
        <f>VLOOKUP(I404,累计派单!A:O,15,0)</f>
        <v>dw3_jk_gaozhiyong</v>
      </c>
      <c r="O404">
        <f t="shared" si="26"/>
        <v>46</v>
      </c>
      <c r="P404" t="str">
        <f t="shared" si="27"/>
        <v>60天内</v>
      </c>
      <c r="Q404" t="str">
        <f>VLOOKUP(I404,累计派单!A:O,13,0)</f>
        <v>家客铁通潍坊奎文-金光路城区装维组</v>
      </c>
    </row>
    <row r="405" ht="13.5" customHeight="1" spans="1:17">
      <c r="A405" t="s">
        <v>3284</v>
      </c>
      <c r="B405" t="s">
        <v>3285</v>
      </c>
      <c r="C405" t="s">
        <v>3286</v>
      </c>
      <c r="D405" t="s">
        <v>3287</v>
      </c>
      <c r="E405" t="s">
        <v>3288</v>
      </c>
      <c r="F405" t="s">
        <v>49</v>
      </c>
      <c r="G405" t="s">
        <v>123</v>
      </c>
      <c r="H405" t="s">
        <v>3289</v>
      </c>
      <c r="I405" t="s">
        <v>3290</v>
      </c>
      <c r="J405" t="s">
        <v>3291</v>
      </c>
      <c r="K405" t="s">
        <v>99</v>
      </c>
      <c r="L405" t="str">
        <f t="shared" si="24"/>
        <v>诸城</v>
      </c>
      <c r="M405" t="str">
        <f t="shared" si="25"/>
        <v>0113</v>
      </c>
      <c r="N405" t="str">
        <f>VLOOKUP(I405,累计派单!A:O,15,0)</f>
        <v>dw3_jk_xiajintao</v>
      </c>
      <c r="O405">
        <f t="shared" si="26"/>
        <v>77</v>
      </c>
      <c r="P405" t="str">
        <f t="shared" si="27"/>
        <v>90天内</v>
      </c>
      <c r="Q405" t="str">
        <f>VLOOKUP(I405,累计派单!A:O,13,0)</f>
        <v>家客铁通潍坊诸城-兴华西路城区装维组</v>
      </c>
    </row>
    <row r="406" ht="13.5" customHeight="1" spans="1:17">
      <c r="A406" t="s">
        <v>3292</v>
      </c>
      <c r="B406" t="s">
        <v>3293</v>
      </c>
      <c r="C406" t="s">
        <v>3294</v>
      </c>
      <c r="D406" t="s">
        <v>3295</v>
      </c>
      <c r="E406" t="s">
        <v>3296</v>
      </c>
      <c r="F406" t="s">
        <v>49</v>
      </c>
      <c r="G406" t="s">
        <v>95</v>
      </c>
      <c r="H406" t="s">
        <v>3297</v>
      </c>
      <c r="I406" t="s">
        <v>3298</v>
      </c>
      <c r="J406" t="s">
        <v>3299</v>
      </c>
      <c r="K406" t="s">
        <v>99</v>
      </c>
      <c r="L406" t="str">
        <f t="shared" si="24"/>
        <v>安丘</v>
      </c>
      <c r="M406" t="str">
        <f t="shared" si="25"/>
        <v>0113</v>
      </c>
      <c r="N406" t="str">
        <f>VLOOKUP(I406,累计派单!A:O,15,0)</f>
        <v>dw3_jk_liupeng</v>
      </c>
      <c r="O406">
        <f t="shared" si="26"/>
        <v>367</v>
      </c>
      <c r="P406" t="b">
        <f t="shared" si="27"/>
        <v>0</v>
      </c>
      <c r="Q406" t="str">
        <f>VLOOKUP(I406,累计派单!A:O,13,0)</f>
        <v>家客铁通潍坊安丘-永安路城区装维组</v>
      </c>
    </row>
    <row r="407" ht="13.5" customHeight="1" spans="1:17">
      <c r="A407" t="s">
        <v>3300</v>
      </c>
      <c r="B407" t="s">
        <v>3301</v>
      </c>
      <c r="C407" t="s">
        <v>3302</v>
      </c>
      <c r="D407" t="s">
        <v>3303</v>
      </c>
      <c r="E407" t="s">
        <v>3304</v>
      </c>
      <c r="F407" t="s">
        <v>49</v>
      </c>
      <c r="G407" t="s">
        <v>1136</v>
      </c>
      <c r="H407" t="s">
        <v>3305</v>
      </c>
      <c r="I407" t="s">
        <v>3306</v>
      </c>
      <c r="J407" t="s">
        <v>3307</v>
      </c>
      <c r="K407" t="s">
        <v>99</v>
      </c>
      <c r="L407" t="str">
        <f t="shared" si="24"/>
        <v>昌乐</v>
      </c>
      <c r="M407" t="str">
        <f t="shared" si="25"/>
        <v>0113</v>
      </c>
      <c r="N407" t="str">
        <f>VLOOKUP(I407,累计派单!A:O,15,0)</f>
        <v>dw3_jk_lishoude</v>
      </c>
      <c r="O407">
        <f t="shared" si="26"/>
        <v>85</v>
      </c>
      <c r="P407" t="str">
        <f t="shared" si="27"/>
        <v>90天内</v>
      </c>
      <c r="Q407" t="str">
        <f>VLOOKUP(I407,累计派单!A:O,13,0)</f>
        <v>家客铁通潍坊昌乐-方山路城区装维组</v>
      </c>
    </row>
    <row r="408" ht="13.5" customHeight="1" spans="1:17">
      <c r="A408" t="s">
        <v>3308</v>
      </c>
      <c r="B408" t="s">
        <v>3309</v>
      </c>
      <c r="C408" t="s">
        <v>3310</v>
      </c>
      <c r="D408" t="s">
        <v>3311</v>
      </c>
      <c r="E408" t="s">
        <v>3312</v>
      </c>
      <c r="F408" t="s">
        <v>49</v>
      </c>
      <c r="G408" t="s">
        <v>148</v>
      </c>
      <c r="H408" t="s">
        <v>3313</v>
      </c>
      <c r="I408" t="s">
        <v>3314</v>
      </c>
      <c r="J408" t="s">
        <v>3315</v>
      </c>
      <c r="K408" t="s">
        <v>99</v>
      </c>
      <c r="L408" t="str">
        <f t="shared" si="24"/>
        <v>寒亭</v>
      </c>
      <c r="M408" t="str">
        <f t="shared" si="25"/>
        <v>0113</v>
      </c>
      <c r="N408" t="str">
        <f>VLOOKUP(I408,累计派单!A:O,15,0)</f>
        <v>dw3_jk_sunkunzhao</v>
      </c>
      <c r="O408">
        <f t="shared" si="26"/>
        <v>77</v>
      </c>
      <c r="P408" t="str">
        <f t="shared" si="27"/>
        <v>90天内</v>
      </c>
      <c r="Q408" t="str">
        <f>VLOOKUP(I408,累计派单!A:O,13,0)</f>
        <v>家客铁通潍坊寒亭-开发区乡镇装维组</v>
      </c>
    </row>
    <row r="409" ht="13.5" customHeight="1" spans="1:17">
      <c r="A409" t="s">
        <v>3316</v>
      </c>
      <c r="B409" t="s">
        <v>3317</v>
      </c>
      <c r="C409" t="s">
        <v>3318</v>
      </c>
      <c r="D409" t="s">
        <v>3319</v>
      </c>
      <c r="E409" t="s">
        <v>3320</v>
      </c>
      <c r="F409" t="s">
        <v>49</v>
      </c>
      <c r="G409" t="s">
        <v>50</v>
      </c>
      <c r="H409" t="s">
        <v>3321</v>
      </c>
      <c r="I409" t="s">
        <v>3322</v>
      </c>
      <c r="J409" t="s">
        <v>3323</v>
      </c>
      <c r="K409" t="s">
        <v>99</v>
      </c>
      <c r="L409" t="str">
        <f t="shared" si="24"/>
        <v>青州</v>
      </c>
      <c r="M409" t="str">
        <f t="shared" si="25"/>
        <v>0113</v>
      </c>
      <c r="N409" t="str">
        <f>VLOOKUP(I409,累计派单!A:O,15,0)</f>
        <v>dw3_jk_wuzhendong</v>
      </c>
      <c r="O409">
        <f t="shared" si="26"/>
        <v>52</v>
      </c>
      <c r="P409" t="str">
        <f t="shared" si="27"/>
        <v>60天内</v>
      </c>
      <c r="Q409" t="str">
        <f>VLOOKUP(I409,累计派单!A:O,13,0)</f>
        <v>家客铁通潍坊青州-弥河乡镇装维组</v>
      </c>
    </row>
    <row r="410" ht="13.5" customHeight="1" spans="1:17">
      <c r="A410" t="s">
        <v>3324</v>
      </c>
      <c r="B410" t="s">
        <v>3325</v>
      </c>
      <c r="C410" t="s">
        <v>3326</v>
      </c>
      <c r="D410" t="s">
        <v>3327</v>
      </c>
      <c r="E410" t="s">
        <v>3328</v>
      </c>
      <c r="F410" t="s">
        <v>49</v>
      </c>
      <c r="G410" t="s">
        <v>148</v>
      </c>
      <c r="H410" t="s">
        <v>3329</v>
      </c>
      <c r="I410" t="s">
        <v>3330</v>
      </c>
      <c r="J410" t="s">
        <v>3331</v>
      </c>
      <c r="K410" t="s">
        <v>99</v>
      </c>
      <c r="L410" t="str">
        <f t="shared" si="24"/>
        <v>寒亭</v>
      </c>
      <c r="M410" t="str">
        <f t="shared" si="25"/>
        <v>0113</v>
      </c>
      <c r="N410" t="str">
        <f>VLOOKUP(I410,累计派单!A:O,15,0)</f>
        <v>dw3_jk_wangweiwei</v>
      </c>
      <c r="O410">
        <f t="shared" si="26"/>
        <v>30</v>
      </c>
      <c r="P410" t="str">
        <f t="shared" si="27"/>
        <v>30天内</v>
      </c>
      <c r="Q410" t="str">
        <f>VLOOKUP(I410,累计派单!A:O,13,0)</f>
        <v>家客铁通潍坊寒亭-固高乡镇装维组</v>
      </c>
    </row>
    <row r="411" ht="13.5" customHeight="1" spans="1:17">
      <c r="A411" t="s">
        <v>3332</v>
      </c>
      <c r="B411" t="s">
        <v>3333</v>
      </c>
      <c r="C411" t="s">
        <v>3334</v>
      </c>
      <c r="D411" t="s">
        <v>3335</v>
      </c>
      <c r="E411" t="s">
        <v>3336</v>
      </c>
      <c r="F411" t="s">
        <v>49</v>
      </c>
      <c r="G411" t="s">
        <v>50</v>
      </c>
      <c r="H411" t="s">
        <v>3337</v>
      </c>
      <c r="I411" t="s">
        <v>3338</v>
      </c>
      <c r="J411" t="s">
        <v>3339</v>
      </c>
      <c r="K411" t="s">
        <v>99</v>
      </c>
      <c r="L411" t="str">
        <f t="shared" si="24"/>
        <v>青州</v>
      </c>
      <c r="M411" t="str">
        <f t="shared" si="25"/>
        <v>0113</v>
      </c>
      <c r="N411" t="str">
        <f>VLOOKUP(I411,累计派单!A:O,15,0)</f>
        <v>dw3_jk_liminghui</v>
      </c>
      <c r="O411">
        <f t="shared" si="26"/>
        <v>366</v>
      </c>
      <c r="P411" t="b">
        <f t="shared" si="27"/>
        <v>0</v>
      </c>
      <c r="Q411" t="str">
        <f>VLOOKUP(I411,累计派单!A:O,13,0)</f>
        <v>家客铁通潍坊青州-古城城区装维组</v>
      </c>
    </row>
    <row r="412" ht="13.5" customHeight="1" spans="1:17">
      <c r="A412" t="s">
        <v>3340</v>
      </c>
      <c r="B412" t="s">
        <v>3341</v>
      </c>
      <c r="C412" t="s">
        <v>3342</v>
      </c>
      <c r="D412" t="s">
        <v>3343</v>
      </c>
      <c r="E412" t="s">
        <v>3344</v>
      </c>
      <c r="F412" t="s">
        <v>49</v>
      </c>
      <c r="G412" t="s">
        <v>60</v>
      </c>
      <c r="H412" t="s">
        <v>3345</v>
      </c>
      <c r="I412" t="s">
        <v>3346</v>
      </c>
      <c r="J412" t="s">
        <v>3347</v>
      </c>
      <c r="K412" t="s">
        <v>99</v>
      </c>
      <c r="L412" t="str">
        <f t="shared" si="24"/>
        <v>奎文</v>
      </c>
      <c r="M412" t="str">
        <f t="shared" si="25"/>
        <v>0113</v>
      </c>
      <c r="N412" t="str">
        <f>VLOOKUP(I412,累计派单!A:O,15,0)</f>
        <v>dw3_jk_wangyusheng</v>
      </c>
      <c r="O412">
        <f t="shared" si="26"/>
        <v>367</v>
      </c>
      <c r="P412" t="b">
        <f t="shared" si="27"/>
        <v>0</v>
      </c>
      <c r="Q412" t="str">
        <f>VLOOKUP(I412,累计派单!A:O,13,0)</f>
        <v>家客铁通潍坊奎文-鸢飞路城区装维组</v>
      </c>
    </row>
    <row r="413" ht="13.5" customHeight="1" spans="1:17">
      <c r="A413" t="s">
        <v>3348</v>
      </c>
      <c r="B413" t="s">
        <v>3349</v>
      </c>
      <c r="C413" t="s">
        <v>3350</v>
      </c>
      <c r="D413" t="s">
        <v>3351</v>
      </c>
      <c r="E413" t="s">
        <v>3352</v>
      </c>
      <c r="F413" t="s">
        <v>49</v>
      </c>
      <c r="G413" t="s">
        <v>77</v>
      </c>
      <c r="H413" t="s">
        <v>3353</v>
      </c>
      <c r="I413" t="s">
        <v>3354</v>
      </c>
      <c r="J413" t="s">
        <v>3355</v>
      </c>
      <c r="K413" t="s">
        <v>54</v>
      </c>
      <c r="L413" t="str">
        <f t="shared" si="24"/>
        <v>临朐</v>
      </c>
      <c r="M413" t="str">
        <f t="shared" si="25"/>
        <v>0114</v>
      </c>
      <c r="N413" t="str">
        <f>VLOOKUP(I413,累计派单!A:O,15,0)</f>
        <v>dw3_jk_wangxianjie</v>
      </c>
      <c r="O413">
        <f t="shared" si="26"/>
        <v>367</v>
      </c>
      <c r="P413" t="b">
        <f t="shared" si="27"/>
        <v>0</v>
      </c>
      <c r="Q413" t="str">
        <f>VLOOKUP(I413,累计派单!A:O,13,0)</f>
        <v>家客铁通潍坊临朐-东城城区装维组</v>
      </c>
    </row>
    <row r="414" ht="13.5" customHeight="1" spans="1:17">
      <c r="A414" t="s">
        <v>3356</v>
      </c>
      <c r="B414" t="s">
        <v>3357</v>
      </c>
      <c r="C414" t="s">
        <v>3358</v>
      </c>
      <c r="D414" t="s">
        <v>3359</v>
      </c>
      <c r="E414" t="s">
        <v>3360</v>
      </c>
      <c r="F414" t="s">
        <v>49</v>
      </c>
      <c r="G414" t="s">
        <v>114</v>
      </c>
      <c r="H414" t="s">
        <v>3361</v>
      </c>
      <c r="I414" t="s">
        <v>3362</v>
      </c>
      <c r="J414" t="s">
        <v>3363</v>
      </c>
      <c r="K414" t="s">
        <v>54</v>
      </c>
      <c r="L414" t="str">
        <f t="shared" si="24"/>
        <v>高密</v>
      </c>
      <c r="M414" t="str">
        <f t="shared" si="25"/>
        <v>0114</v>
      </c>
      <c r="N414" t="str">
        <f>VLOOKUP(I414,累计派单!A:O,15,0)</f>
        <v>dw3_jk_jiaxin</v>
      </c>
      <c r="O414">
        <f t="shared" si="26"/>
        <v>378</v>
      </c>
      <c r="P414" t="b">
        <f t="shared" si="27"/>
        <v>0</v>
      </c>
      <c r="Q414" t="str">
        <f>VLOOKUP(I414,累计派单!A:O,13,0)</f>
        <v>家客铁通潍坊高密-醴泉城区装维组</v>
      </c>
    </row>
    <row r="415" ht="13.5" customHeight="1" spans="1:17">
      <c r="A415" t="s">
        <v>3364</v>
      </c>
      <c r="B415" t="s">
        <v>3365</v>
      </c>
      <c r="C415" t="s">
        <v>3366</v>
      </c>
      <c r="D415" t="s">
        <v>3367</v>
      </c>
      <c r="E415" t="s">
        <v>3368</v>
      </c>
      <c r="F415" t="s">
        <v>49</v>
      </c>
      <c r="G415" t="s">
        <v>114</v>
      </c>
      <c r="H415" t="s">
        <v>3369</v>
      </c>
      <c r="I415" t="s">
        <v>3370</v>
      </c>
      <c r="J415" t="s">
        <v>3371</v>
      </c>
      <c r="K415" t="s">
        <v>54</v>
      </c>
      <c r="L415" t="str">
        <f t="shared" si="24"/>
        <v>高密</v>
      </c>
      <c r="M415" t="str">
        <f t="shared" si="25"/>
        <v>0114</v>
      </c>
      <c r="N415" t="str">
        <f>VLOOKUP(I415,累计派单!A:O,15,0)</f>
        <v>dw3_jk_shanhaote</v>
      </c>
      <c r="O415">
        <f t="shared" si="26"/>
        <v>17</v>
      </c>
      <c r="P415" t="str">
        <f t="shared" si="27"/>
        <v>30天内</v>
      </c>
      <c r="Q415" t="str">
        <f>VLOOKUP(I415,累计派单!A:O,13,0)</f>
        <v>家客铁通潍坊高密-密水城区装维组</v>
      </c>
    </row>
    <row r="416" ht="13.5" customHeight="1" spans="1:17">
      <c r="A416" t="s">
        <v>3372</v>
      </c>
      <c r="B416" t="s">
        <v>3373</v>
      </c>
      <c r="C416" t="s">
        <v>3374</v>
      </c>
      <c r="D416" t="s">
        <v>3375</v>
      </c>
      <c r="E416" t="s">
        <v>3376</v>
      </c>
      <c r="F416" t="s">
        <v>49</v>
      </c>
      <c r="G416" t="s">
        <v>60</v>
      </c>
      <c r="H416" t="s">
        <v>3377</v>
      </c>
      <c r="I416" t="s">
        <v>3378</v>
      </c>
      <c r="J416" t="s">
        <v>3379</v>
      </c>
      <c r="K416" t="s">
        <v>54</v>
      </c>
      <c r="L416" t="str">
        <f t="shared" si="24"/>
        <v>奎文</v>
      </c>
      <c r="M416" t="str">
        <f t="shared" si="25"/>
        <v>0114</v>
      </c>
      <c r="N416" t="str">
        <f>VLOOKUP(I416,累计派单!A:O,15,0)</f>
        <v>dw3_jk_wangyusheng</v>
      </c>
      <c r="O416">
        <f t="shared" si="26"/>
        <v>367</v>
      </c>
      <c r="P416" t="b">
        <f t="shared" si="27"/>
        <v>0</v>
      </c>
      <c r="Q416" t="str">
        <f>VLOOKUP(I416,累计派单!A:O,13,0)</f>
        <v>家客铁通潍坊奎文-鸢飞路城区装维组</v>
      </c>
    </row>
    <row r="417" ht="13.5" customHeight="1" spans="1:17">
      <c r="A417" t="s">
        <v>3380</v>
      </c>
      <c r="B417" t="s">
        <v>3381</v>
      </c>
      <c r="C417" t="s">
        <v>3382</v>
      </c>
      <c r="D417" t="s">
        <v>3383</v>
      </c>
      <c r="E417" t="s">
        <v>3384</v>
      </c>
      <c r="F417" t="s">
        <v>49</v>
      </c>
      <c r="G417" t="s">
        <v>123</v>
      </c>
      <c r="H417" t="s">
        <v>3385</v>
      </c>
      <c r="I417" t="s">
        <v>3386</v>
      </c>
      <c r="J417" t="s">
        <v>3387</v>
      </c>
      <c r="K417" t="s">
        <v>54</v>
      </c>
      <c r="L417" t="str">
        <f t="shared" si="24"/>
        <v>诸城</v>
      </c>
      <c r="M417" t="str">
        <f t="shared" si="25"/>
        <v>0114</v>
      </c>
      <c r="N417" t="str">
        <f>VLOOKUP(I417,累计派单!A:O,15,0)</f>
        <v>dw3_jk_fengjie</v>
      </c>
      <c r="O417">
        <f t="shared" si="26"/>
        <v>68</v>
      </c>
      <c r="P417" t="str">
        <f t="shared" si="27"/>
        <v>90天内</v>
      </c>
      <c r="Q417" t="str">
        <f>VLOOKUP(I417,累计派单!A:O,13,0)</f>
        <v>家客铁通潍坊诸城-兴华东路城区装维组</v>
      </c>
    </row>
    <row r="418" ht="13.5" customHeight="1" spans="1:17">
      <c r="A418" t="s">
        <v>3388</v>
      </c>
      <c r="B418" t="s">
        <v>3389</v>
      </c>
      <c r="C418" t="s">
        <v>3390</v>
      </c>
      <c r="D418" t="s">
        <v>3391</v>
      </c>
      <c r="E418" t="s">
        <v>3392</v>
      </c>
      <c r="F418" t="s">
        <v>49</v>
      </c>
      <c r="G418" t="s">
        <v>114</v>
      </c>
      <c r="H418" t="s">
        <v>3393</v>
      </c>
      <c r="I418" t="s">
        <v>3394</v>
      </c>
      <c r="J418" t="s">
        <v>3395</v>
      </c>
      <c r="K418" t="s">
        <v>54</v>
      </c>
      <c r="L418" t="str">
        <f t="shared" si="24"/>
        <v>高密</v>
      </c>
      <c r="M418" t="str">
        <f t="shared" si="25"/>
        <v>0114</v>
      </c>
      <c r="N418" t="str">
        <f>VLOOKUP(I418,累计派单!A:O,15,0)</f>
        <v>dw3_jk_liuchaogm</v>
      </c>
      <c r="O418">
        <f t="shared" si="26"/>
        <v>367</v>
      </c>
      <c r="P418" t="b">
        <f t="shared" si="27"/>
        <v>0</v>
      </c>
      <c r="Q418" t="str">
        <f>VLOOKUP(I418,累计派单!A:O,13,0)</f>
        <v>家客铁通潍坊高密-朝阳城区装维组</v>
      </c>
    </row>
    <row r="419" ht="13.5" customHeight="1" spans="1:17">
      <c r="A419" t="s">
        <v>3396</v>
      </c>
      <c r="B419" t="s">
        <v>3397</v>
      </c>
      <c r="C419" t="s">
        <v>3398</v>
      </c>
      <c r="D419" t="s">
        <v>3399</v>
      </c>
      <c r="E419" t="s">
        <v>3400</v>
      </c>
      <c r="F419" t="s">
        <v>49</v>
      </c>
      <c r="G419" t="s">
        <v>60</v>
      </c>
      <c r="H419" t="s">
        <v>3401</v>
      </c>
      <c r="I419" t="s">
        <v>3402</v>
      </c>
      <c r="J419" t="s">
        <v>3403</v>
      </c>
      <c r="K419" t="s">
        <v>54</v>
      </c>
      <c r="L419" t="str">
        <f t="shared" si="24"/>
        <v>奎文</v>
      </c>
      <c r="M419" t="str">
        <f t="shared" si="25"/>
        <v>0114</v>
      </c>
      <c r="N419" t="str">
        <f>VLOOKUP(I419,累计派单!A:O,15,0)</f>
        <v>dw3_jk_luchengfei</v>
      </c>
      <c r="O419">
        <f t="shared" si="26"/>
        <v>85</v>
      </c>
      <c r="P419" t="str">
        <f t="shared" si="27"/>
        <v>90天内</v>
      </c>
      <c r="Q419" t="str">
        <f>VLOOKUP(I419,累计派单!A:O,13,0)</f>
        <v>家客铁通潍坊奎文-潍州路城区装维组</v>
      </c>
    </row>
    <row r="420" ht="13.5" customHeight="1" spans="1:17">
      <c r="A420" t="s">
        <v>3404</v>
      </c>
      <c r="B420" t="s">
        <v>3405</v>
      </c>
      <c r="C420" t="s">
        <v>3406</v>
      </c>
      <c r="D420" t="s">
        <v>3407</v>
      </c>
      <c r="E420" t="s">
        <v>3408</v>
      </c>
      <c r="F420" t="s">
        <v>49</v>
      </c>
      <c r="G420" t="s">
        <v>262</v>
      </c>
      <c r="H420" t="s">
        <v>3409</v>
      </c>
      <c r="I420" t="s">
        <v>3410</v>
      </c>
      <c r="J420" t="s">
        <v>3411</v>
      </c>
      <c r="K420" t="s">
        <v>54</v>
      </c>
      <c r="L420" t="str">
        <f t="shared" si="24"/>
        <v>寒亭</v>
      </c>
      <c r="M420" t="str">
        <f t="shared" si="25"/>
        <v>0114</v>
      </c>
      <c r="N420" t="str">
        <f>VLOOKUP(I420,累计派单!A:O,15,0)</f>
        <v>dw3_jk_wangwenkang1</v>
      </c>
      <c r="O420">
        <f t="shared" si="26"/>
        <v>374</v>
      </c>
      <c r="P420" t="b">
        <f t="shared" si="27"/>
        <v>0</v>
      </c>
      <c r="Q420" t="str">
        <f>VLOOKUP(I420,累计派单!A:O,13,0)</f>
        <v>家客铁通潍坊滨海-央子乡镇装维组</v>
      </c>
    </row>
    <row r="421" ht="13.5" customHeight="1" spans="1:17">
      <c r="A421" t="s">
        <v>3412</v>
      </c>
      <c r="B421" t="s">
        <v>3413</v>
      </c>
      <c r="C421" t="s">
        <v>3414</v>
      </c>
      <c r="D421" t="s">
        <v>3415</v>
      </c>
      <c r="E421" t="s">
        <v>3416</v>
      </c>
      <c r="F421" t="s">
        <v>49</v>
      </c>
      <c r="G421" t="s">
        <v>237</v>
      </c>
      <c r="H421" t="s">
        <v>3417</v>
      </c>
      <c r="I421" t="s">
        <v>3418</v>
      </c>
      <c r="J421" t="s">
        <v>3419</v>
      </c>
      <c r="K421" t="s">
        <v>99</v>
      </c>
      <c r="L421" t="str">
        <f t="shared" si="24"/>
        <v>潍城</v>
      </c>
      <c r="M421" t="str">
        <f t="shared" si="25"/>
        <v>0114</v>
      </c>
      <c r="N421" t="str">
        <f>VLOOKUP(I421,累计派单!A:O,15,0)</f>
        <v>dw3_jk_wcduwenyong</v>
      </c>
      <c r="O421">
        <f t="shared" si="26"/>
        <v>377</v>
      </c>
      <c r="P421" t="b">
        <f t="shared" si="27"/>
        <v>0</v>
      </c>
      <c r="Q421" t="str">
        <f>VLOOKUP(I421,累计派单!A:O,13,0)</f>
        <v>家客铁通潍坊潍城-豪德城区装维组</v>
      </c>
    </row>
    <row r="422" ht="13.5" customHeight="1" spans="1:17">
      <c r="A422" t="s">
        <v>3420</v>
      </c>
      <c r="B422" t="s">
        <v>3421</v>
      </c>
      <c r="C422" t="s">
        <v>3422</v>
      </c>
      <c r="D422" t="s">
        <v>3423</v>
      </c>
      <c r="E422" t="s">
        <v>3424</v>
      </c>
      <c r="F422" t="s">
        <v>49</v>
      </c>
      <c r="G422" t="s">
        <v>105</v>
      </c>
      <c r="H422" t="s">
        <v>3425</v>
      </c>
      <c r="I422" t="s">
        <v>3426</v>
      </c>
      <c r="J422" t="s">
        <v>3427</v>
      </c>
      <c r="K422" t="s">
        <v>54</v>
      </c>
      <c r="L422" t="str">
        <f t="shared" si="24"/>
        <v>寿光</v>
      </c>
      <c r="M422" t="str">
        <f t="shared" si="25"/>
        <v>0114</v>
      </c>
      <c r="N422" t="str">
        <f>VLOOKUP(I422,累计派单!A:O,15,0)</f>
        <v>dw3_jk_wangyongjie</v>
      </c>
      <c r="O422">
        <f t="shared" si="26"/>
        <v>372</v>
      </c>
      <c r="P422" t="b">
        <f t="shared" si="27"/>
        <v>0</v>
      </c>
      <c r="Q422" t="str">
        <f>VLOOKUP(I422,累计派单!A:O,13,0)</f>
        <v>家客铁通潍坊寿光-侯镇乡镇装维组</v>
      </c>
    </row>
    <row r="423" ht="13.5" customHeight="1" spans="1:17">
      <c r="A423" t="s">
        <v>3428</v>
      </c>
      <c r="B423" t="s">
        <v>3429</v>
      </c>
      <c r="C423" t="s">
        <v>3430</v>
      </c>
      <c r="D423" t="s">
        <v>3431</v>
      </c>
      <c r="E423" t="s">
        <v>3432</v>
      </c>
      <c r="F423" t="s">
        <v>49</v>
      </c>
      <c r="G423" t="s">
        <v>95</v>
      </c>
      <c r="H423" t="s">
        <v>3433</v>
      </c>
      <c r="I423" t="s">
        <v>3434</v>
      </c>
      <c r="J423" t="s">
        <v>3435</v>
      </c>
      <c r="K423" t="s">
        <v>99</v>
      </c>
      <c r="L423" t="str">
        <f t="shared" si="24"/>
        <v>安丘</v>
      </c>
      <c r="M423" t="str">
        <f t="shared" si="25"/>
        <v>0114</v>
      </c>
      <c r="N423" t="str">
        <f>VLOOKUP(I423,累计派单!A:O,15,0)</f>
        <v>dw3_jk_chenyujun</v>
      </c>
      <c r="O423">
        <f t="shared" si="26"/>
        <v>43</v>
      </c>
      <c r="P423" t="str">
        <f t="shared" si="27"/>
        <v>60天内</v>
      </c>
      <c r="Q423" t="str">
        <f>VLOOKUP(I423,累计派单!A:O,13,0)</f>
        <v>家客铁通潍坊安丘-贾戈乡镇装维组</v>
      </c>
    </row>
    <row r="424" ht="13.5" customHeight="1" spans="1:17">
      <c r="A424" t="s">
        <v>3436</v>
      </c>
      <c r="B424" t="s">
        <v>3437</v>
      </c>
      <c r="C424" t="s">
        <v>3438</v>
      </c>
      <c r="D424" t="s">
        <v>3439</v>
      </c>
      <c r="E424" t="s">
        <v>3440</v>
      </c>
      <c r="F424" t="s">
        <v>49</v>
      </c>
      <c r="G424" t="s">
        <v>95</v>
      </c>
      <c r="H424" t="s">
        <v>3441</v>
      </c>
      <c r="I424" t="s">
        <v>3442</v>
      </c>
      <c r="J424" t="s">
        <v>3443</v>
      </c>
      <c r="K424" t="s">
        <v>99</v>
      </c>
      <c r="L424" t="str">
        <f t="shared" si="24"/>
        <v>安丘</v>
      </c>
      <c r="M424" t="str">
        <f t="shared" si="25"/>
        <v>0114</v>
      </c>
      <c r="N424" t="str">
        <f>VLOOKUP(I424,累计派单!A:O,15,0)</f>
        <v>dw3_jk_dongcece</v>
      </c>
      <c r="O424">
        <f t="shared" si="26"/>
        <v>30</v>
      </c>
      <c r="P424" t="str">
        <f t="shared" si="27"/>
        <v>30天内</v>
      </c>
      <c r="Q424" t="str">
        <f>VLOOKUP(I424,累计派单!A:O,13,0)</f>
        <v>家客铁通潍坊安丘-潍安路城区装维组</v>
      </c>
    </row>
    <row r="425" ht="13.5" customHeight="1" spans="1:17">
      <c r="A425" t="s">
        <v>3444</v>
      </c>
      <c r="B425" t="s">
        <v>3445</v>
      </c>
      <c r="C425" t="s">
        <v>3446</v>
      </c>
      <c r="D425" t="s">
        <v>3447</v>
      </c>
      <c r="E425" t="s">
        <v>3448</v>
      </c>
      <c r="F425" t="s">
        <v>49</v>
      </c>
      <c r="G425" t="s">
        <v>237</v>
      </c>
      <c r="H425" t="s">
        <v>3449</v>
      </c>
      <c r="I425" t="s">
        <v>3450</v>
      </c>
      <c r="J425" t="s">
        <v>3451</v>
      </c>
      <c r="K425" t="s">
        <v>99</v>
      </c>
      <c r="L425" t="str">
        <f t="shared" si="24"/>
        <v>潍城</v>
      </c>
      <c r="M425" t="str">
        <f t="shared" si="25"/>
        <v>0114</v>
      </c>
      <c r="N425" t="str">
        <f>VLOOKUP(I425,累计派单!A:O,15,0)</f>
        <v>dw3_jk_wczhanglehua</v>
      </c>
      <c r="O425">
        <f t="shared" si="26"/>
        <v>55</v>
      </c>
      <c r="P425" t="str">
        <f t="shared" si="27"/>
        <v>60天内</v>
      </c>
      <c r="Q425" t="str">
        <f>VLOOKUP(I425,累计派单!A:O,13,0)</f>
        <v>家客铁通潍坊潍城-东风街城区装维组</v>
      </c>
    </row>
    <row r="426" ht="13.5" customHeight="1" spans="1:17">
      <c r="A426" t="s">
        <v>3452</v>
      </c>
      <c r="B426" t="s">
        <v>3453</v>
      </c>
      <c r="C426" t="s">
        <v>3454</v>
      </c>
      <c r="D426" t="s">
        <v>3455</v>
      </c>
      <c r="E426" t="s">
        <v>3456</v>
      </c>
      <c r="F426" t="s">
        <v>49</v>
      </c>
      <c r="G426" t="s">
        <v>123</v>
      </c>
      <c r="H426" t="s">
        <v>3457</v>
      </c>
      <c r="I426" t="s">
        <v>3458</v>
      </c>
      <c r="J426" t="s">
        <v>3459</v>
      </c>
      <c r="K426" t="s">
        <v>99</v>
      </c>
      <c r="L426" t="str">
        <f t="shared" si="24"/>
        <v>诸城</v>
      </c>
      <c r="M426" t="str">
        <f t="shared" si="25"/>
        <v>0114</v>
      </c>
      <c r="N426" t="str">
        <f>VLOOKUP(I426,累计派单!A:O,15,0)</f>
        <v>dw3_jk_zhaojintao</v>
      </c>
      <c r="O426">
        <f t="shared" si="26"/>
        <v>379</v>
      </c>
      <c r="P426" t="b">
        <f t="shared" si="27"/>
        <v>0</v>
      </c>
      <c r="Q426" t="str">
        <f>VLOOKUP(I426,累计派单!A:O,13,0)</f>
        <v>家客铁通潍坊诸城-兴华西路城区装维组</v>
      </c>
    </row>
    <row r="427" ht="13.5" customHeight="1" spans="1:17">
      <c r="A427" t="s">
        <v>3460</v>
      </c>
      <c r="B427" t="s">
        <v>3461</v>
      </c>
      <c r="C427" t="s">
        <v>3462</v>
      </c>
      <c r="D427" t="s">
        <v>3463</v>
      </c>
      <c r="E427" t="s">
        <v>3464</v>
      </c>
      <c r="F427" t="s">
        <v>49</v>
      </c>
      <c r="G427" t="s">
        <v>237</v>
      </c>
      <c r="H427" t="s">
        <v>3465</v>
      </c>
      <c r="I427" t="s">
        <v>3466</v>
      </c>
      <c r="J427" t="s">
        <v>3467</v>
      </c>
      <c r="K427" t="s">
        <v>99</v>
      </c>
      <c r="L427" t="str">
        <f t="shared" si="24"/>
        <v>潍城</v>
      </c>
      <c r="M427" t="str">
        <f t="shared" si="25"/>
        <v>0114</v>
      </c>
      <c r="N427" t="str">
        <f>VLOOKUP(I427,累计派单!A:O,15,0)</f>
        <v>dw3_jk_wcdingwenlong</v>
      </c>
      <c r="O427">
        <f t="shared" si="26"/>
        <v>61</v>
      </c>
      <c r="P427" t="str">
        <f t="shared" si="27"/>
        <v>90天内</v>
      </c>
      <c r="Q427" t="str">
        <f>VLOOKUP(I427,累计派单!A:O,13,0)</f>
        <v>家客铁通潍坊潍城-和平路城区装维组</v>
      </c>
    </row>
    <row r="428" ht="13.5" customHeight="1" spans="1:17">
      <c r="A428" t="s">
        <v>3468</v>
      </c>
      <c r="B428" t="s">
        <v>3469</v>
      </c>
      <c r="C428" t="s">
        <v>3470</v>
      </c>
      <c r="D428" t="s">
        <v>3471</v>
      </c>
      <c r="E428" t="s">
        <v>3472</v>
      </c>
      <c r="F428" t="s">
        <v>49</v>
      </c>
      <c r="G428" t="s">
        <v>262</v>
      </c>
      <c r="H428" t="s">
        <v>3473</v>
      </c>
      <c r="I428" t="s">
        <v>3474</v>
      </c>
      <c r="J428" t="s">
        <v>3475</v>
      </c>
      <c r="K428" t="s">
        <v>99</v>
      </c>
      <c r="L428" t="str">
        <f t="shared" si="24"/>
        <v>寒亭</v>
      </c>
      <c r="M428" t="str">
        <f t="shared" si="25"/>
        <v>0114</v>
      </c>
      <c r="N428" t="str">
        <f>VLOOKUP(I428,累计派单!A:O,15,0)</f>
        <v>dw3_jk_xuxiurui</v>
      </c>
      <c r="O428">
        <f t="shared" si="26"/>
        <v>34</v>
      </c>
      <c r="P428" t="str">
        <f t="shared" si="27"/>
        <v>60天内</v>
      </c>
      <c r="Q428" t="str">
        <f>VLOOKUP(I428,累计派单!A:O,13,0)</f>
        <v>家客铁通潍坊滨海-大洼乡镇装维组</v>
      </c>
    </row>
    <row r="429" ht="13.5" customHeight="1" spans="1:17">
      <c r="A429" t="s">
        <v>3476</v>
      </c>
      <c r="B429" t="s">
        <v>3477</v>
      </c>
      <c r="C429" t="s">
        <v>3478</v>
      </c>
      <c r="D429" t="s">
        <v>3479</v>
      </c>
      <c r="E429" t="s">
        <v>3480</v>
      </c>
      <c r="F429" t="s">
        <v>49</v>
      </c>
      <c r="G429" t="s">
        <v>105</v>
      </c>
      <c r="H429" t="s">
        <v>3481</v>
      </c>
      <c r="I429" t="s">
        <v>3482</v>
      </c>
      <c r="J429" t="s">
        <v>3483</v>
      </c>
      <c r="K429" t="s">
        <v>54</v>
      </c>
      <c r="L429" t="str">
        <f t="shared" si="24"/>
        <v>寿光</v>
      </c>
      <c r="M429" t="str">
        <f t="shared" si="25"/>
        <v>0114</v>
      </c>
      <c r="N429" t="str">
        <f>VLOOKUP(I429,累计派单!A:O,15,0)</f>
        <v>dw3_jk_fenghuaiping</v>
      </c>
      <c r="O429">
        <f t="shared" si="26"/>
        <v>367</v>
      </c>
      <c r="P429" t="b">
        <f t="shared" si="27"/>
        <v>0</v>
      </c>
      <c r="Q429" t="str">
        <f>VLOOKUP(I429,累计派单!A:O,13,0)</f>
        <v>家客铁通潍坊寿光-营里乡镇装维组</v>
      </c>
    </row>
    <row r="430" ht="13.5" customHeight="1" spans="1:17">
      <c r="A430" t="s">
        <v>3484</v>
      </c>
      <c r="B430" t="s">
        <v>3485</v>
      </c>
      <c r="C430" t="s">
        <v>3486</v>
      </c>
      <c r="D430" t="s">
        <v>3487</v>
      </c>
      <c r="E430" t="s">
        <v>3488</v>
      </c>
      <c r="F430" t="s">
        <v>49</v>
      </c>
      <c r="G430" t="s">
        <v>60</v>
      </c>
      <c r="H430" t="s">
        <v>3489</v>
      </c>
      <c r="I430" t="s">
        <v>3490</v>
      </c>
      <c r="J430" t="s">
        <v>3491</v>
      </c>
      <c r="K430" t="s">
        <v>99</v>
      </c>
      <c r="L430" t="str">
        <f t="shared" si="24"/>
        <v>奎文</v>
      </c>
      <c r="M430" t="str">
        <f t="shared" si="25"/>
        <v>0114</v>
      </c>
      <c r="N430" t="str">
        <f>VLOOKUP(I430,累计派单!A:O,15,0)</f>
        <v>dw3_jk_zhengdongdong</v>
      </c>
      <c r="O430">
        <f t="shared" si="26"/>
        <v>67</v>
      </c>
      <c r="P430" t="str">
        <f t="shared" si="27"/>
        <v>90天内</v>
      </c>
      <c r="Q430" t="str">
        <f>VLOOKUP(I430,累计派单!A:O,13,0)</f>
        <v>家客铁通潍坊奎文-健康街城区装维组</v>
      </c>
    </row>
    <row r="431" ht="13.5" customHeight="1" spans="1:17">
      <c r="A431" t="s">
        <v>3492</v>
      </c>
      <c r="B431" t="s">
        <v>3493</v>
      </c>
      <c r="C431" t="s">
        <v>3494</v>
      </c>
      <c r="D431" t="s">
        <v>3495</v>
      </c>
      <c r="E431" t="s">
        <v>3496</v>
      </c>
      <c r="F431" t="s">
        <v>49</v>
      </c>
      <c r="G431" t="s">
        <v>237</v>
      </c>
      <c r="H431" t="s">
        <v>3497</v>
      </c>
      <c r="I431" t="s">
        <v>3498</v>
      </c>
      <c r="J431" t="s">
        <v>3499</v>
      </c>
      <c r="K431" t="s">
        <v>99</v>
      </c>
      <c r="L431" t="str">
        <f t="shared" si="24"/>
        <v>潍城</v>
      </c>
      <c r="M431" t="str">
        <f t="shared" si="25"/>
        <v>0114</v>
      </c>
      <c r="N431" t="str">
        <f>VLOOKUP(I431,累计派单!A:O,15,0)</f>
        <v>dw3_jk_zhangchuanyang</v>
      </c>
      <c r="O431">
        <f t="shared" si="26"/>
        <v>14</v>
      </c>
      <c r="P431" t="str">
        <f t="shared" si="27"/>
        <v>30天内</v>
      </c>
      <c r="Q431" t="str">
        <f>VLOOKUP(I431,累计派单!A:O,13,0)</f>
        <v>家客铁通潍坊潍城-胜利街城区装维组</v>
      </c>
    </row>
    <row r="432" ht="13.5" customHeight="1" spans="1:17">
      <c r="A432" t="s">
        <v>3500</v>
      </c>
      <c r="B432" t="s">
        <v>3501</v>
      </c>
      <c r="C432" t="s">
        <v>3502</v>
      </c>
      <c r="D432" t="s">
        <v>3503</v>
      </c>
      <c r="E432" t="s">
        <v>3504</v>
      </c>
      <c r="F432" t="s">
        <v>49</v>
      </c>
      <c r="G432" t="s">
        <v>95</v>
      </c>
      <c r="H432" t="s">
        <v>3505</v>
      </c>
      <c r="I432" t="s">
        <v>3506</v>
      </c>
      <c r="J432" t="s">
        <v>3507</v>
      </c>
      <c r="K432" t="s">
        <v>99</v>
      </c>
      <c r="L432" t="str">
        <f t="shared" si="24"/>
        <v>安丘</v>
      </c>
      <c r="M432" t="str">
        <f t="shared" si="25"/>
        <v>0114</v>
      </c>
      <c r="N432" t="str">
        <f>VLOOKUP(I432,累计派单!A:O,15,0)</f>
        <v>dw3_jk_daijiaoyunaq</v>
      </c>
      <c r="O432">
        <f t="shared" si="26"/>
        <v>87</v>
      </c>
      <c r="P432" t="str">
        <f t="shared" si="27"/>
        <v>90天内</v>
      </c>
      <c r="Q432" t="str">
        <f>VLOOKUP(I432,累计派单!A:O,13,0)</f>
        <v>家客铁通潍坊安丘-景芝乡镇装维组</v>
      </c>
    </row>
    <row r="433" ht="13.5" customHeight="1" spans="1:17">
      <c r="A433" t="s">
        <v>3508</v>
      </c>
      <c r="B433" t="s">
        <v>3509</v>
      </c>
      <c r="C433" t="s">
        <v>3510</v>
      </c>
      <c r="D433" t="s">
        <v>3511</v>
      </c>
      <c r="E433" t="s">
        <v>3512</v>
      </c>
      <c r="F433" t="s">
        <v>49</v>
      </c>
      <c r="G433" t="s">
        <v>1136</v>
      </c>
      <c r="H433" t="s">
        <v>3513</v>
      </c>
      <c r="I433" t="s">
        <v>3514</v>
      </c>
      <c r="J433" t="s">
        <v>3515</v>
      </c>
      <c r="K433" t="s">
        <v>99</v>
      </c>
      <c r="L433" t="str">
        <f t="shared" si="24"/>
        <v>昌乐</v>
      </c>
      <c r="M433" t="str">
        <f t="shared" si="25"/>
        <v>0114</v>
      </c>
      <c r="N433" t="str">
        <f>VLOOKUP(I433,累计派单!A:O,15,0)</f>
        <v>dw3_jk_clzhengwei</v>
      </c>
      <c r="O433">
        <f t="shared" si="26"/>
        <v>76</v>
      </c>
      <c r="P433" t="str">
        <f t="shared" si="27"/>
        <v>90天内</v>
      </c>
      <c r="Q433" t="str">
        <f>VLOOKUP(I433,累计派单!A:O,13,0)</f>
        <v>家客铁通潍坊昌乐-方山路城区装维组</v>
      </c>
    </row>
    <row r="434" ht="13.5" customHeight="1" spans="1:17">
      <c r="A434" t="s">
        <v>3516</v>
      </c>
      <c r="B434" t="s">
        <v>3517</v>
      </c>
      <c r="C434" t="s">
        <v>3518</v>
      </c>
      <c r="D434" t="s">
        <v>3519</v>
      </c>
      <c r="E434" t="s">
        <v>3520</v>
      </c>
      <c r="F434" t="s">
        <v>49</v>
      </c>
      <c r="G434" t="s">
        <v>60</v>
      </c>
      <c r="H434" t="s">
        <v>3521</v>
      </c>
      <c r="I434" t="s">
        <v>3522</v>
      </c>
      <c r="J434" t="s">
        <v>3523</v>
      </c>
      <c r="K434" t="s">
        <v>99</v>
      </c>
      <c r="L434" t="str">
        <f t="shared" si="24"/>
        <v>奎文</v>
      </c>
      <c r="M434" t="str">
        <f t="shared" si="25"/>
        <v>0114</v>
      </c>
      <c r="N434" t="str">
        <f>VLOOKUP(I434,累计派单!A:O,15,0)</f>
        <v>dw3_jk_yangguoqiangkw</v>
      </c>
      <c r="O434">
        <f t="shared" si="26"/>
        <v>55</v>
      </c>
      <c r="P434" t="str">
        <f t="shared" si="27"/>
        <v>60天内</v>
      </c>
      <c r="Q434" t="str">
        <f>VLOOKUP(I434,累计派单!A:O,13,0)</f>
        <v>家客铁通潍坊奎文-潍州路城区装维组</v>
      </c>
    </row>
    <row r="435" ht="13.5" customHeight="1" spans="1:17">
      <c r="A435" t="s">
        <v>3524</v>
      </c>
      <c r="B435" t="s">
        <v>3525</v>
      </c>
      <c r="C435" t="s">
        <v>3526</v>
      </c>
      <c r="D435" t="s">
        <v>3527</v>
      </c>
      <c r="E435" t="s">
        <v>3528</v>
      </c>
      <c r="F435" t="s">
        <v>49</v>
      </c>
      <c r="G435" t="s">
        <v>95</v>
      </c>
      <c r="H435" t="s">
        <v>3529</v>
      </c>
      <c r="I435" t="s">
        <v>3530</v>
      </c>
      <c r="J435" t="s">
        <v>3531</v>
      </c>
      <c r="K435" t="s">
        <v>99</v>
      </c>
      <c r="L435" t="str">
        <f t="shared" si="24"/>
        <v>安丘</v>
      </c>
      <c r="M435" t="str">
        <f t="shared" si="25"/>
        <v>0114</v>
      </c>
      <c r="N435" t="str">
        <f>VLOOKUP(I435,累计派单!A:O,15,0)</f>
        <v>dw3_jk_daijiaoyunaq</v>
      </c>
      <c r="O435">
        <f t="shared" si="26"/>
        <v>368</v>
      </c>
      <c r="P435" t="b">
        <f t="shared" si="27"/>
        <v>0</v>
      </c>
      <c r="Q435" t="str">
        <f>VLOOKUP(I435,累计派单!A:O,13,0)</f>
        <v>家客铁通潍坊安丘-景芝乡镇装维组</v>
      </c>
    </row>
    <row r="436" ht="13.5" customHeight="1" spans="1:17">
      <c r="A436" t="s">
        <v>3532</v>
      </c>
      <c r="B436" t="s">
        <v>3533</v>
      </c>
      <c r="C436" t="s">
        <v>3534</v>
      </c>
      <c r="D436" t="s">
        <v>3535</v>
      </c>
      <c r="E436" t="s">
        <v>3536</v>
      </c>
      <c r="F436" t="s">
        <v>49</v>
      </c>
      <c r="G436" t="s">
        <v>86</v>
      </c>
      <c r="H436" t="s">
        <v>3537</v>
      </c>
      <c r="I436" t="s">
        <v>3538</v>
      </c>
      <c r="J436" t="s">
        <v>3539</v>
      </c>
      <c r="K436" t="s">
        <v>99</v>
      </c>
      <c r="L436" t="str">
        <f t="shared" si="24"/>
        <v>坊子</v>
      </c>
      <c r="M436" t="str">
        <f t="shared" si="25"/>
        <v>0114</v>
      </c>
      <c r="N436" t="str">
        <f>VLOOKUP(I436,累计派单!A:O,15,0)</f>
        <v>dw3_jk_wangqizhi</v>
      </c>
      <c r="O436">
        <f t="shared" si="26"/>
        <v>368</v>
      </c>
      <c r="P436" t="b">
        <f t="shared" si="27"/>
        <v>0</v>
      </c>
      <c r="Q436" t="str">
        <f>VLOOKUP(I436,累计派单!A:O,13,0)</f>
        <v>家客铁通潍坊坊子-太保庄乡镇装维组</v>
      </c>
    </row>
    <row r="437" ht="13.5" customHeight="1" spans="1:17">
      <c r="A437" t="s">
        <v>3540</v>
      </c>
      <c r="B437" t="s">
        <v>3541</v>
      </c>
      <c r="C437" t="s">
        <v>3542</v>
      </c>
      <c r="D437" t="s">
        <v>3543</v>
      </c>
      <c r="E437" t="s">
        <v>3544</v>
      </c>
      <c r="F437" t="s">
        <v>49</v>
      </c>
      <c r="G437" t="s">
        <v>375</v>
      </c>
      <c r="H437" t="s">
        <v>3545</v>
      </c>
      <c r="I437" t="s">
        <v>3546</v>
      </c>
      <c r="J437" t="s">
        <v>3547</v>
      </c>
      <c r="K437" t="s">
        <v>99</v>
      </c>
      <c r="L437" t="str">
        <f t="shared" si="24"/>
        <v>昌邑</v>
      </c>
      <c r="M437" t="str">
        <f t="shared" si="25"/>
        <v>0114</v>
      </c>
      <c r="N437" t="str">
        <f>VLOOKUP(I437,累计派单!A:O,15,0)</f>
        <v>dw3_jk_liuguobing</v>
      </c>
      <c r="O437">
        <f t="shared" si="26"/>
        <v>41</v>
      </c>
      <c r="P437" t="str">
        <f t="shared" si="27"/>
        <v>60天内</v>
      </c>
      <c r="Q437" t="str">
        <f>VLOOKUP(I437,累计派单!A:O,13,0)</f>
        <v>家客铁通潍坊昌邑-城北城区装维组</v>
      </c>
    </row>
    <row r="438" ht="13.5" customHeight="1" spans="1:17">
      <c r="A438" t="s">
        <v>3548</v>
      </c>
      <c r="B438" t="s">
        <v>3549</v>
      </c>
      <c r="C438" t="s">
        <v>3550</v>
      </c>
      <c r="D438" t="s">
        <v>3551</v>
      </c>
      <c r="E438" t="s">
        <v>3552</v>
      </c>
      <c r="F438" t="s">
        <v>49</v>
      </c>
      <c r="G438" t="s">
        <v>60</v>
      </c>
      <c r="H438" t="s">
        <v>3553</v>
      </c>
      <c r="I438" t="s">
        <v>3554</v>
      </c>
      <c r="J438" t="s">
        <v>3555</v>
      </c>
      <c r="K438" t="s">
        <v>99</v>
      </c>
      <c r="L438" t="str">
        <f t="shared" si="24"/>
        <v>奎文</v>
      </c>
      <c r="M438" t="str">
        <f t="shared" si="25"/>
        <v>0114</v>
      </c>
      <c r="N438" t="str">
        <f>VLOOKUP(I438,累计派单!A:O,15,0)</f>
        <v>dw3_jk_haolinpeng</v>
      </c>
      <c r="O438">
        <f t="shared" si="26"/>
        <v>49</v>
      </c>
      <c r="P438" t="str">
        <f t="shared" si="27"/>
        <v>60天内</v>
      </c>
      <c r="Q438" t="str">
        <f>VLOOKUP(I438,累计派单!A:O,13,0)</f>
        <v>家客铁通潍坊奎文-健康街城区装维组</v>
      </c>
    </row>
    <row r="439" ht="13.5" customHeight="1" spans="1:17">
      <c r="A439" t="s">
        <v>3556</v>
      </c>
      <c r="B439" t="s">
        <v>3557</v>
      </c>
      <c r="C439" t="s">
        <v>3558</v>
      </c>
      <c r="D439" t="s">
        <v>3559</v>
      </c>
      <c r="E439" t="s">
        <v>3560</v>
      </c>
      <c r="F439" t="s">
        <v>49</v>
      </c>
      <c r="G439" t="s">
        <v>86</v>
      </c>
      <c r="H439" t="s">
        <v>3561</v>
      </c>
      <c r="I439" t="s">
        <v>3562</v>
      </c>
      <c r="J439" t="s">
        <v>3563</v>
      </c>
      <c r="K439" t="s">
        <v>99</v>
      </c>
      <c r="L439" t="str">
        <f t="shared" si="24"/>
        <v>坊子</v>
      </c>
      <c r="M439" t="str">
        <f t="shared" si="25"/>
        <v>0114</v>
      </c>
      <c r="N439" t="str">
        <f>VLOOKUP(I439,累计派单!A:O,15,0)</f>
        <v>dw3_jk_wushanling</v>
      </c>
      <c r="O439">
        <f t="shared" si="26"/>
        <v>45</v>
      </c>
      <c r="P439" t="str">
        <f t="shared" si="27"/>
        <v>60天内</v>
      </c>
      <c r="Q439" t="str">
        <f>VLOOKUP(I439,累计派单!A:O,13,0)</f>
        <v>家客铁通潍坊坊子-王家庄乡镇装维组</v>
      </c>
    </row>
    <row r="440" ht="13.5" customHeight="1" spans="1:17">
      <c r="A440" t="s">
        <v>3564</v>
      </c>
      <c r="B440" t="s">
        <v>3565</v>
      </c>
      <c r="C440" t="s">
        <v>3566</v>
      </c>
      <c r="D440" t="s">
        <v>3567</v>
      </c>
      <c r="E440" t="s">
        <v>3568</v>
      </c>
      <c r="F440" t="s">
        <v>49</v>
      </c>
      <c r="G440" t="s">
        <v>77</v>
      </c>
      <c r="H440" t="s">
        <v>3569</v>
      </c>
      <c r="I440" t="s">
        <v>3570</v>
      </c>
      <c r="J440" t="s">
        <v>3571</v>
      </c>
      <c r="K440" t="s">
        <v>99</v>
      </c>
      <c r="L440" t="str">
        <f t="shared" si="24"/>
        <v>临朐</v>
      </c>
      <c r="M440" t="str">
        <f t="shared" si="25"/>
        <v>0114</v>
      </c>
      <c r="N440" t="str">
        <f>VLOOKUP(I440,累计派单!A:O,15,0)</f>
        <v>dw3_jk_huanyu</v>
      </c>
      <c r="O440">
        <f t="shared" si="26"/>
        <v>20</v>
      </c>
      <c r="P440" t="str">
        <f t="shared" si="27"/>
        <v>30天内</v>
      </c>
      <c r="Q440" t="str">
        <f>VLOOKUP(I440,累计派单!A:O,13,0)</f>
        <v>家客铁通潍坊临朐-东城城区装维组</v>
      </c>
    </row>
    <row r="441" ht="13.5" customHeight="1" spans="1:17">
      <c r="A441" t="s">
        <v>3572</v>
      </c>
      <c r="B441" t="s">
        <v>3573</v>
      </c>
      <c r="C441" t="s">
        <v>3574</v>
      </c>
      <c r="D441" t="s">
        <v>3575</v>
      </c>
      <c r="E441" t="s">
        <v>3576</v>
      </c>
      <c r="F441" t="s">
        <v>49</v>
      </c>
      <c r="G441" t="s">
        <v>123</v>
      </c>
      <c r="H441" t="s">
        <v>3577</v>
      </c>
      <c r="I441" t="s">
        <v>3578</v>
      </c>
      <c r="J441" t="s">
        <v>3579</v>
      </c>
      <c r="K441" t="s">
        <v>99</v>
      </c>
      <c r="L441" t="str">
        <f t="shared" si="24"/>
        <v>诸城</v>
      </c>
      <c r="M441" t="str">
        <f t="shared" si="25"/>
        <v>0114</v>
      </c>
      <c r="N441" t="str">
        <f>VLOOKUP(I441,累计派单!A:O,15,0)</f>
        <v>dw3_jk_liwei</v>
      </c>
      <c r="O441">
        <f t="shared" si="26"/>
        <v>80</v>
      </c>
      <c r="P441" t="str">
        <f t="shared" si="27"/>
        <v>90天内</v>
      </c>
      <c r="Q441" t="str">
        <f>VLOOKUP(I441,累计派单!A:O,13,0)</f>
        <v>家客铁通潍坊诸城-兴华西路城区装维组</v>
      </c>
    </row>
    <row r="442" ht="13.5" customHeight="1" spans="1:17">
      <c r="A442" t="s">
        <v>3580</v>
      </c>
      <c r="B442" t="s">
        <v>3581</v>
      </c>
      <c r="C442" t="s">
        <v>3582</v>
      </c>
      <c r="D442" t="s">
        <v>3583</v>
      </c>
      <c r="E442" t="s">
        <v>3584</v>
      </c>
      <c r="F442" t="s">
        <v>49</v>
      </c>
      <c r="G442" t="s">
        <v>77</v>
      </c>
      <c r="H442" t="s">
        <v>3585</v>
      </c>
      <c r="I442" t="s">
        <v>3586</v>
      </c>
      <c r="J442" t="s">
        <v>3587</v>
      </c>
      <c r="K442" t="s">
        <v>99</v>
      </c>
      <c r="L442" t="str">
        <f t="shared" si="24"/>
        <v>临朐</v>
      </c>
      <c r="M442" t="str">
        <f t="shared" si="25"/>
        <v>0114</v>
      </c>
      <c r="N442" t="str">
        <f>VLOOKUP(I442,累计派单!A:O,15,0)</f>
        <v>dw3_jk_mabaoquan</v>
      </c>
      <c r="O442">
        <f t="shared" si="26"/>
        <v>38</v>
      </c>
      <c r="P442" t="str">
        <f t="shared" si="27"/>
        <v>60天内</v>
      </c>
      <c r="Q442" t="str">
        <f>VLOOKUP(I442,累计派单!A:O,13,0)</f>
        <v>家客铁通潍坊临朐-冶源乡镇装维组</v>
      </c>
    </row>
    <row r="443" ht="13.5" customHeight="1" spans="1:17">
      <c r="A443" t="s">
        <v>3588</v>
      </c>
      <c r="B443" t="s">
        <v>3589</v>
      </c>
      <c r="C443" t="s">
        <v>3590</v>
      </c>
      <c r="D443" t="s">
        <v>3591</v>
      </c>
      <c r="E443" t="s">
        <v>3592</v>
      </c>
      <c r="F443" t="s">
        <v>49</v>
      </c>
      <c r="G443" t="s">
        <v>60</v>
      </c>
      <c r="H443" t="s">
        <v>3593</v>
      </c>
      <c r="I443" t="s">
        <v>3594</v>
      </c>
      <c r="J443" t="s">
        <v>3595</v>
      </c>
      <c r="K443" t="s">
        <v>99</v>
      </c>
      <c r="L443" t="str">
        <f t="shared" si="24"/>
        <v>奎文</v>
      </c>
      <c r="M443" t="str">
        <f t="shared" si="25"/>
        <v>0114</v>
      </c>
      <c r="N443" t="str">
        <f>VLOOKUP(I443,累计派单!A:O,15,0)</f>
        <v>dw3_ji_liguolei</v>
      </c>
      <c r="O443">
        <f t="shared" si="26"/>
        <v>83</v>
      </c>
      <c r="P443" t="str">
        <f t="shared" si="27"/>
        <v>90天内</v>
      </c>
      <c r="Q443" t="str">
        <f>VLOOKUP(I443,累计派单!A:O,13,0)</f>
        <v>家客铁通潍坊奎文-鸢飞路城区装维组</v>
      </c>
    </row>
    <row r="444" ht="13.5" customHeight="1" spans="1:17">
      <c r="A444" t="s">
        <v>3596</v>
      </c>
      <c r="B444" t="s">
        <v>3597</v>
      </c>
      <c r="C444" t="s">
        <v>3598</v>
      </c>
      <c r="D444" t="s">
        <v>3599</v>
      </c>
      <c r="E444" t="s">
        <v>3600</v>
      </c>
      <c r="F444" t="s">
        <v>49</v>
      </c>
      <c r="G444" t="s">
        <v>50</v>
      </c>
      <c r="H444" t="s">
        <v>3601</v>
      </c>
      <c r="I444" t="s">
        <v>3602</v>
      </c>
      <c r="J444" t="s">
        <v>3603</v>
      </c>
      <c r="K444" t="s">
        <v>99</v>
      </c>
      <c r="L444" t="str">
        <f t="shared" si="24"/>
        <v>青州</v>
      </c>
      <c r="M444" t="str">
        <f t="shared" si="25"/>
        <v>0114</v>
      </c>
      <c r="N444" t="str">
        <f>VLOOKUP(I444,累计派单!A:O,15,0)</f>
        <v>dw3_jk_dongbaoquan</v>
      </c>
      <c r="O444">
        <f t="shared" si="26"/>
        <v>29</v>
      </c>
      <c r="P444" t="str">
        <f t="shared" si="27"/>
        <v>30天内</v>
      </c>
      <c r="Q444" t="str">
        <f>VLOOKUP(I444,累计派单!A:O,13,0)</f>
        <v>家客铁通潍坊青州-何官乡镇装维组</v>
      </c>
    </row>
    <row r="445" ht="13.5" customHeight="1" spans="1:17">
      <c r="A445" t="s">
        <v>3604</v>
      </c>
      <c r="B445" t="s">
        <v>3605</v>
      </c>
      <c r="C445" t="s">
        <v>3606</v>
      </c>
      <c r="D445" t="s">
        <v>3607</v>
      </c>
      <c r="E445" t="s">
        <v>3608</v>
      </c>
      <c r="F445" t="s">
        <v>49</v>
      </c>
      <c r="G445" t="s">
        <v>105</v>
      </c>
      <c r="H445" t="s">
        <v>3609</v>
      </c>
      <c r="I445" t="s">
        <v>3610</v>
      </c>
      <c r="J445" t="s">
        <v>3611</v>
      </c>
      <c r="K445" t="s">
        <v>99</v>
      </c>
      <c r="L445" t="str">
        <f t="shared" si="24"/>
        <v>寿光</v>
      </c>
      <c r="M445" t="str">
        <f t="shared" si="25"/>
        <v>0114</v>
      </c>
      <c r="N445" t="str">
        <f>VLOOKUP(I445,累计派单!A:O,15,0)</f>
        <v>dw3_jk_songyujie</v>
      </c>
      <c r="O445">
        <f t="shared" si="26"/>
        <v>52</v>
      </c>
      <c r="P445" t="str">
        <f t="shared" si="27"/>
        <v>60天内</v>
      </c>
      <c r="Q445" t="str">
        <f>VLOOKUP(I445,累计派单!A:O,13,0)</f>
        <v>家客铁通潍坊寿光-稻田乡镇装维组</v>
      </c>
    </row>
    <row r="446" ht="13.5" customHeight="1" spans="1:17">
      <c r="A446" t="s">
        <v>3612</v>
      </c>
      <c r="B446" t="s">
        <v>3613</v>
      </c>
      <c r="C446" t="s">
        <v>3614</v>
      </c>
      <c r="D446" t="s">
        <v>3615</v>
      </c>
      <c r="E446" t="s">
        <v>3616</v>
      </c>
      <c r="F446" t="s">
        <v>49</v>
      </c>
      <c r="G446" t="s">
        <v>77</v>
      </c>
      <c r="H446" t="s">
        <v>3617</v>
      </c>
      <c r="I446" t="s">
        <v>3618</v>
      </c>
      <c r="J446" t="s">
        <v>3619</v>
      </c>
      <c r="K446" t="s">
        <v>99</v>
      </c>
      <c r="L446" t="str">
        <f t="shared" si="24"/>
        <v>临朐</v>
      </c>
      <c r="M446" t="str">
        <f t="shared" si="25"/>
        <v>0114</v>
      </c>
      <c r="N446" t="str">
        <f>VLOOKUP(I446,累计派单!A:O,15,0)</f>
        <v>dw3_jk_lqzhaokun</v>
      </c>
      <c r="O446">
        <f t="shared" si="26"/>
        <v>367</v>
      </c>
      <c r="P446" t="b">
        <f t="shared" si="27"/>
        <v>0</v>
      </c>
      <c r="Q446" t="str">
        <f>VLOOKUP(I446,累计派单!A:O,13,0)</f>
        <v>家客铁通潍坊临朐-辛寨乡镇装维组</v>
      </c>
    </row>
    <row r="447" ht="13.5" customHeight="1" spans="1:17">
      <c r="A447" t="s">
        <v>3620</v>
      </c>
      <c r="B447" t="s">
        <v>3621</v>
      </c>
      <c r="C447" t="s">
        <v>3622</v>
      </c>
      <c r="D447" t="s">
        <v>3623</v>
      </c>
      <c r="E447" t="s">
        <v>3624</v>
      </c>
      <c r="F447" t="s">
        <v>49</v>
      </c>
      <c r="G447" t="s">
        <v>60</v>
      </c>
      <c r="H447" t="s">
        <v>3625</v>
      </c>
      <c r="I447" t="s">
        <v>3626</v>
      </c>
      <c r="J447" t="s">
        <v>3627</v>
      </c>
      <c r="K447" t="s">
        <v>99</v>
      </c>
      <c r="L447" t="str">
        <f t="shared" si="24"/>
        <v>奎文</v>
      </c>
      <c r="M447" t="str">
        <f t="shared" si="25"/>
        <v>0114</v>
      </c>
      <c r="N447" t="str">
        <f>VLOOKUP(I447,累计派单!A:O,15,0)</f>
        <v>dw3_jk_yaokesheng</v>
      </c>
      <c r="O447">
        <f t="shared" si="26"/>
        <v>367</v>
      </c>
      <c r="P447" t="b">
        <f t="shared" si="27"/>
        <v>0</v>
      </c>
      <c r="Q447" t="str">
        <f>VLOOKUP(I447,累计派单!A:O,13,0)</f>
        <v>家客铁通潍坊奎文-樱前街城区装维组</v>
      </c>
    </row>
    <row r="448" ht="13.5" customHeight="1" spans="1:17">
      <c r="A448" t="s">
        <v>3628</v>
      </c>
      <c r="B448" t="s">
        <v>3629</v>
      </c>
      <c r="C448" t="s">
        <v>3630</v>
      </c>
      <c r="D448" t="s">
        <v>3631</v>
      </c>
      <c r="E448" t="s">
        <v>3632</v>
      </c>
      <c r="F448" t="s">
        <v>49</v>
      </c>
      <c r="G448" t="s">
        <v>60</v>
      </c>
      <c r="H448" t="s">
        <v>3633</v>
      </c>
      <c r="I448" t="s">
        <v>3634</v>
      </c>
      <c r="J448" t="s">
        <v>3635</v>
      </c>
      <c r="K448" t="s">
        <v>99</v>
      </c>
      <c r="L448" t="str">
        <f t="shared" si="24"/>
        <v>奎文</v>
      </c>
      <c r="M448" t="str">
        <f t="shared" si="25"/>
        <v>0114</v>
      </c>
      <c r="N448" t="str">
        <f>VLOOKUP(I448,累计派单!A:O,15,0)</f>
        <v>dw3_jk_tianyongsheng</v>
      </c>
      <c r="O448">
        <f t="shared" si="26"/>
        <v>370</v>
      </c>
      <c r="P448" t="b">
        <f t="shared" si="27"/>
        <v>0</v>
      </c>
      <c r="Q448" t="str">
        <f>VLOOKUP(I448,累计派单!A:O,13,0)</f>
        <v>家客铁通潍坊奎文-鸢飞路城区装维组</v>
      </c>
    </row>
    <row r="449" ht="13.5" customHeight="1" spans="1:17">
      <c r="A449" t="s">
        <v>3636</v>
      </c>
      <c r="B449" t="s">
        <v>3637</v>
      </c>
      <c r="C449" t="s">
        <v>3638</v>
      </c>
      <c r="D449" t="s">
        <v>3639</v>
      </c>
      <c r="E449" t="s">
        <v>3640</v>
      </c>
      <c r="F449" t="s">
        <v>49</v>
      </c>
      <c r="G449" t="s">
        <v>60</v>
      </c>
      <c r="H449" t="s">
        <v>3641</v>
      </c>
      <c r="I449" t="s">
        <v>3642</v>
      </c>
      <c r="J449" t="s">
        <v>3643</v>
      </c>
      <c r="K449" t="s">
        <v>99</v>
      </c>
      <c r="L449" t="str">
        <f t="shared" ref="L449:L512" si="28">IF(OR(LEFT(G449,2)="高新"),"奎文",IF(LEFT(G449,2)="峡山","坊子",IF(LEFT(G449,2)="滨海","寒亭",LEFT(G449,2))))</f>
        <v>奎文</v>
      </c>
      <c r="M449" t="str">
        <f t="shared" si="25"/>
        <v>0114</v>
      </c>
      <c r="N449" t="str">
        <f>VLOOKUP(I449,累计派单!A:O,15,0)</f>
        <v>dw3_jk_renfeng</v>
      </c>
      <c r="O449">
        <f t="shared" si="26"/>
        <v>42</v>
      </c>
      <c r="P449" t="str">
        <f t="shared" si="27"/>
        <v>60天内</v>
      </c>
      <c r="Q449" t="str">
        <f>VLOOKUP(I449,累计派单!A:O,13,0)</f>
        <v>家客铁通潍坊奎文-鸢飞路城区装维组</v>
      </c>
    </row>
    <row r="450" ht="13.5" customHeight="1" spans="1:17">
      <c r="A450" t="s">
        <v>3644</v>
      </c>
      <c r="B450" t="s">
        <v>3645</v>
      </c>
      <c r="C450" t="s">
        <v>3646</v>
      </c>
      <c r="D450" t="s">
        <v>3647</v>
      </c>
      <c r="E450" t="s">
        <v>3648</v>
      </c>
      <c r="F450" t="s">
        <v>49</v>
      </c>
      <c r="G450" t="s">
        <v>50</v>
      </c>
      <c r="H450" t="s">
        <v>3649</v>
      </c>
      <c r="I450" t="s">
        <v>3650</v>
      </c>
      <c r="J450" t="s">
        <v>3651</v>
      </c>
      <c r="K450" t="s">
        <v>99</v>
      </c>
      <c r="L450" t="str">
        <f t="shared" si="28"/>
        <v>青州</v>
      </c>
      <c r="M450" t="str">
        <f t="shared" ref="M450:M513" si="29">TEXT(B450,"mmdd")</f>
        <v>0114</v>
      </c>
      <c r="N450" t="str">
        <f>VLOOKUP(I450,累计派单!A:O,15,0)</f>
        <v>dw3_jk_xietianhaoqz</v>
      </c>
      <c r="O450">
        <f t="shared" ref="O450:O513" si="30">IF(LEN(J450)&lt;2,0,DATEDIF(DATE(IF(MID(J450,9,2)="23",2023,2024),MID(J450,11,2),MID(J450,13,2)),B450,"d"))</f>
        <v>84</v>
      </c>
      <c r="P450" t="str">
        <f t="shared" ref="P450:P513" si="31">IF(O450=0,"无",IF(O450&lt;8,"7天内",IF(O450&lt;31,"30天内",IF(O450&lt;61,"60天内",IF(O450&lt;91,"90天内")))))</f>
        <v>90天内</v>
      </c>
      <c r="Q450" t="str">
        <f>VLOOKUP(I450,累计派单!A:O,13,0)</f>
        <v>家客铁通潍坊青州-黄楼乡镇装维组</v>
      </c>
    </row>
    <row r="451" ht="13.5" customHeight="1" spans="1:17">
      <c r="A451" t="s">
        <v>3652</v>
      </c>
      <c r="B451" t="s">
        <v>3653</v>
      </c>
      <c r="C451" t="s">
        <v>3654</v>
      </c>
      <c r="D451" t="s">
        <v>3655</v>
      </c>
      <c r="E451" t="s">
        <v>3656</v>
      </c>
      <c r="F451" t="s">
        <v>49</v>
      </c>
      <c r="G451" t="s">
        <v>60</v>
      </c>
      <c r="H451" t="s">
        <v>3657</v>
      </c>
      <c r="I451" t="s">
        <v>3658</v>
      </c>
      <c r="J451" t="s">
        <v>3659</v>
      </c>
      <c r="K451" t="s">
        <v>54</v>
      </c>
      <c r="L451" t="str">
        <f t="shared" si="28"/>
        <v>奎文</v>
      </c>
      <c r="M451" t="str">
        <f t="shared" si="29"/>
        <v>0115</v>
      </c>
      <c r="N451" t="str">
        <f>VLOOKUP(I451,累计派单!A:O,15,0)</f>
        <v>dw3_jk_caomingchaogx</v>
      </c>
      <c r="O451">
        <f t="shared" si="30"/>
        <v>370</v>
      </c>
      <c r="P451" t="b">
        <f t="shared" si="31"/>
        <v>0</v>
      </c>
      <c r="Q451" t="str">
        <f>VLOOKUP(I451,累计派单!A:O,13,0)</f>
        <v>家客铁通潍坊奎文-樱前街城区装维组</v>
      </c>
    </row>
    <row r="452" ht="13.5" customHeight="1" spans="1:17">
      <c r="A452" t="s">
        <v>3660</v>
      </c>
      <c r="B452" t="s">
        <v>3661</v>
      </c>
      <c r="C452" t="s">
        <v>3662</v>
      </c>
      <c r="D452" t="s">
        <v>3663</v>
      </c>
      <c r="E452" t="s">
        <v>3664</v>
      </c>
      <c r="F452" t="s">
        <v>49</v>
      </c>
      <c r="G452" t="s">
        <v>262</v>
      </c>
      <c r="H452" t="s">
        <v>3665</v>
      </c>
      <c r="I452" t="s">
        <v>3666</v>
      </c>
      <c r="J452" t="s">
        <v>3667</v>
      </c>
      <c r="K452" t="s">
        <v>54</v>
      </c>
      <c r="L452" t="str">
        <f t="shared" si="28"/>
        <v>寒亭</v>
      </c>
      <c r="M452" t="str">
        <f t="shared" si="29"/>
        <v>0115</v>
      </c>
      <c r="N452" t="str">
        <f>VLOOKUP(I452,累计派单!A:O,15,0)</f>
        <v>dw3_jk_wangwenkang1</v>
      </c>
      <c r="O452">
        <f t="shared" si="30"/>
        <v>68</v>
      </c>
      <c r="P452" t="str">
        <f t="shared" si="31"/>
        <v>90天内</v>
      </c>
      <c r="Q452" t="str">
        <f>VLOOKUP(I452,累计派单!A:O,13,0)</f>
        <v>家客铁通潍坊滨海-央子乡镇装维组</v>
      </c>
    </row>
    <row r="453" ht="13.5" customHeight="1" spans="1:17">
      <c r="A453" t="s">
        <v>3668</v>
      </c>
      <c r="B453" t="s">
        <v>3669</v>
      </c>
      <c r="C453" t="s">
        <v>3670</v>
      </c>
      <c r="D453" t="s">
        <v>3671</v>
      </c>
      <c r="E453" t="s">
        <v>3672</v>
      </c>
      <c r="F453" t="s">
        <v>49</v>
      </c>
      <c r="G453" t="s">
        <v>105</v>
      </c>
      <c r="H453" t="s">
        <v>3673</v>
      </c>
      <c r="I453" t="s">
        <v>3674</v>
      </c>
      <c r="J453" t="s">
        <v>3675</v>
      </c>
      <c r="K453" t="s">
        <v>99</v>
      </c>
      <c r="L453" t="str">
        <f t="shared" si="28"/>
        <v>寿光</v>
      </c>
      <c r="M453" t="str">
        <f t="shared" si="29"/>
        <v>0115</v>
      </c>
      <c r="N453" t="str">
        <f>VLOOKUP(I453,累计派单!A:O,15,0)</f>
        <v>dw3_jk_lihongjin</v>
      </c>
      <c r="O453">
        <f t="shared" si="30"/>
        <v>378</v>
      </c>
      <c r="P453" t="b">
        <f t="shared" si="31"/>
        <v>0</v>
      </c>
      <c r="Q453" t="str">
        <f>VLOOKUP(I453,累计派单!A:O,13,0)</f>
        <v>家客铁通潍坊寿光-东城城区装维组</v>
      </c>
    </row>
    <row r="454" ht="13.5" customHeight="1" spans="1:17">
      <c r="A454" t="s">
        <v>3676</v>
      </c>
      <c r="B454" t="s">
        <v>3677</v>
      </c>
      <c r="C454" t="s">
        <v>3678</v>
      </c>
      <c r="D454" t="s">
        <v>3679</v>
      </c>
      <c r="E454" t="s">
        <v>3680</v>
      </c>
      <c r="F454" t="s">
        <v>49</v>
      </c>
      <c r="G454" t="s">
        <v>105</v>
      </c>
      <c r="H454" t="s">
        <v>3681</v>
      </c>
      <c r="I454" t="s">
        <v>3682</v>
      </c>
      <c r="J454" t="s">
        <v>3683</v>
      </c>
      <c r="K454" t="s">
        <v>99</v>
      </c>
      <c r="L454" t="str">
        <f t="shared" si="28"/>
        <v>寿光</v>
      </c>
      <c r="M454" t="str">
        <f t="shared" si="29"/>
        <v>0115</v>
      </c>
      <c r="N454" t="str">
        <f>VLOOKUP(I454,累计派单!A:O,15,0)</f>
        <v>dw3_jk_zhaokun</v>
      </c>
      <c r="O454">
        <f t="shared" si="30"/>
        <v>367</v>
      </c>
      <c r="P454" t="b">
        <f t="shared" si="31"/>
        <v>0</v>
      </c>
      <c r="Q454" t="str">
        <f>VLOOKUP(I454,累计派单!A:O,13,0)</f>
        <v>家客铁通潍坊寿光-古城乡镇装维组</v>
      </c>
    </row>
    <row r="455" ht="13.5" customHeight="1" spans="1:17">
      <c r="A455" t="s">
        <v>3684</v>
      </c>
      <c r="B455" t="s">
        <v>3685</v>
      </c>
      <c r="C455" t="s">
        <v>3686</v>
      </c>
      <c r="D455" t="s">
        <v>3687</v>
      </c>
      <c r="E455" t="s">
        <v>3688</v>
      </c>
      <c r="F455" t="s">
        <v>49</v>
      </c>
      <c r="G455" t="s">
        <v>237</v>
      </c>
      <c r="H455" t="s">
        <v>3689</v>
      </c>
      <c r="I455" t="s">
        <v>3690</v>
      </c>
      <c r="J455" t="s">
        <v>3691</v>
      </c>
      <c r="K455" t="s">
        <v>99</v>
      </c>
      <c r="L455" t="str">
        <f t="shared" si="28"/>
        <v>潍城</v>
      </c>
      <c r="M455" t="str">
        <f t="shared" si="29"/>
        <v>0115</v>
      </c>
      <c r="N455" t="str">
        <f>VLOOKUP(I455,累计派单!A:O,15,0)</f>
        <v>dw3_jk_duguichaowc</v>
      </c>
      <c r="O455">
        <f t="shared" si="30"/>
        <v>367</v>
      </c>
      <c r="P455" t="b">
        <f t="shared" si="31"/>
        <v>0</v>
      </c>
      <c r="Q455" t="str">
        <f>VLOOKUP(I455,累计派单!A:O,13,0)</f>
        <v>家客铁通潍坊潍城-豪德城区装维组</v>
      </c>
    </row>
    <row r="456" ht="13.5" customHeight="1" spans="1:17">
      <c r="A456" t="s">
        <v>3692</v>
      </c>
      <c r="B456" t="s">
        <v>3693</v>
      </c>
      <c r="C456" t="s">
        <v>3694</v>
      </c>
      <c r="D456" t="s">
        <v>3695</v>
      </c>
      <c r="E456" t="s">
        <v>3696</v>
      </c>
      <c r="F456" t="s">
        <v>49</v>
      </c>
      <c r="G456" t="s">
        <v>60</v>
      </c>
      <c r="H456" t="s">
        <v>3697</v>
      </c>
      <c r="I456" t="s">
        <v>3698</v>
      </c>
      <c r="J456" t="s">
        <v>3699</v>
      </c>
      <c r="K456" t="s">
        <v>54</v>
      </c>
      <c r="L456" t="str">
        <f t="shared" si="28"/>
        <v>奎文</v>
      </c>
      <c r="M456" t="str">
        <f t="shared" si="29"/>
        <v>0115</v>
      </c>
      <c r="N456" t="str">
        <f>VLOOKUP(I456,累计派单!A:O,15,0)</f>
        <v>dw3_jk_zhuwenjie</v>
      </c>
      <c r="O456">
        <f t="shared" si="30"/>
        <v>367</v>
      </c>
      <c r="P456" t="b">
        <f t="shared" si="31"/>
        <v>0</v>
      </c>
      <c r="Q456" t="str">
        <f>VLOOKUP(I456,累计派单!A:O,13,0)</f>
        <v>家客铁通潍坊奎文-潍州路城区装维组</v>
      </c>
    </row>
    <row r="457" ht="13.5" customHeight="1" spans="1:17">
      <c r="A457" t="s">
        <v>3700</v>
      </c>
      <c r="B457" t="s">
        <v>3701</v>
      </c>
      <c r="C457" t="s">
        <v>3702</v>
      </c>
      <c r="D457" t="s">
        <v>3703</v>
      </c>
      <c r="E457" t="s">
        <v>3704</v>
      </c>
      <c r="F457" t="s">
        <v>49</v>
      </c>
      <c r="G457" t="s">
        <v>105</v>
      </c>
      <c r="H457" t="s">
        <v>3705</v>
      </c>
      <c r="I457" t="s">
        <v>3706</v>
      </c>
      <c r="J457" t="s">
        <v>3707</v>
      </c>
      <c r="K457" t="s">
        <v>99</v>
      </c>
      <c r="L457" t="str">
        <f t="shared" si="28"/>
        <v>寿光</v>
      </c>
      <c r="M457" t="str">
        <f t="shared" si="29"/>
        <v>0115</v>
      </c>
      <c r="N457" t="str">
        <f>VLOOKUP(I457,累计派单!A:O,15,0)</f>
        <v>dw3_jk_songzeming</v>
      </c>
      <c r="O457">
        <f t="shared" si="30"/>
        <v>367</v>
      </c>
      <c r="P457" t="b">
        <f t="shared" si="31"/>
        <v>0</v>
      </c>
      <c r="Q457" t="str">
        <f>VLOOKUP(I457,累计派单!A:O,13,0)</f>
        <v>家客铁通潍坊寿光-西城城区装维组</v>
      </c>
    </row>
    <row r="458" ht="13.5" customHeight="1" spans="1:17">
      <c r="A458" t="s">
        <v>3708</v>
      </c>
      <c r="B458" t="s">
        <v>3709</v>
      </c>
      <c r="C458" t="s">
        <v>3710</v>
      </c>
      <c r="D458" t="s">
        <v>3711</v>
      </c>
      <c r="E458" t="s">
        <v>3712</v>
      </c>
      <c r="F458" t="s">
        <v>49</v>
      </c>
      <c r="G458" t="s">
        <v>375</v>
      </c>
      <c r="H458" t="s">
        <v>3713</v>
      </c>
      <c r="I458" t="s">
        <v>3714</v>
      </c>
      <c r="J458" t="s">
        <v>3715</v>
      </c>
      <c r="K458" t="s">
        <v>99</v>
      </c>
      <c r="L458" t="str">
        <f t="shared" si="28"/>
        <v>昌邑</v>
      </c>
      <c r="M458" t="str">
        <f t="shared" si="29"/>
        <v>0115</v>
      </c>
      <c r="N458" t="str">
        <f>VLOOKUP(I458,累计派单!A:O,15,0)</f>
        <v>dw3_jk_liulonghuan</v>
      </c>
      <c r="O458">
        <f t="shared" si="30"/>
        <v>63</v>
      </c>
      <c r="P458" t="str">
        <f t="shared" si="31"/>
        <v>90天内</v>
      </c>
      <c r="Q458" t="str">
        <f>VLOOKUP(I458,累计派单!A:O,13,0)</f>
        <v>家客铁通潍坊昌邑-城西城区装维组</v>
      </c>
    </row>
    <row r="459" ht="13.5" customHeight="1" spans="1:17">
      <c r="A459" t="s">
        <v>3716</v>
      </c>
      <c r="B459" t="s">
        <v>3717</v>
      </c>
      <c r="C459" t="s">
        <v>3718</v>
      </c>
      <c r="D459" t="s">
        <v>3719</v>
      </c>
      <c r="E459" t="s">
        <v>3720</v>
      </c>
      <c r="F459" t="s">
        <v>49</v>
      </c>
      <c r="G459" t="s">
        <v>237</v>
      </c>
      <c r="H459" t="s">
        <v>3721</v>
      </c>
      <c r="I459" t="s">
        <v>3722</v>
      </c>
      <c r="J459" t="s">
        <v>3723</v>
      </c>
      <c r="K459" t="s">
        <v>99</v>
      </c>
      <c r="L459" t="str">
        <f t="shared" si="28"/>
        <v>潍城</v>
      </c>
      <c r="M459" t="str">
        <f t="shared" si="29"/>
        <v>0115</v>
      </c>
      <c r="N459" t="str">
        <f>VLOOKUP(I459,累计派单!A:O,15,0)</f>
        <v>dw3_jk_wangxuyou</v>
      </c>
      <c r="O459">
        <f t="shared" si="30"/>
        <v>40</v>
      </c>
      <c r="P459" t="str">
        <f t="shared" si="31"/>
        <v>60天内</v>
      </c>
      <c r="Q459" t="str">
        <f>VLOOKUP(I459,累计派单!A:O,13,0)</f>
        <v>家客铁通潍坊潍城-豪德城区装维组</v>
      </c>
    </row>
    <row r="460" ht="13.5" customHeight="1" spans="1:17">
      <c r="A460" t="s">
        <v>3724</v>
      </c>
      <c r="B460" t="s">
        <v>3725</v>
      </c>
      <c r="C460" t="s">
        <v>3726</v>
      </c>
      <c r="D460" t="s">
        <v>3727</v>
      </c>
      <c r="E460" t="s">
        <v>3728</v>
      </c>
      <c r="F460" t="s">
        <v>49</v>
      </c>
      <c r="G460" t="s">
        <v>60</v>
      </c>
      <c r="H460" t="s">
        <v>3729</v>
      </c>
      <c r="I460" t="s">
        <v>3730</v>
      </c>
      <c r="J460" t="s">
        <v>3731</v>
      </c>
      <c r="K460" t="s">
        <v>99</v>
      </c>
      <c r="L460" t="str">
        <f t="shared" si="28"/>
        <v>奎文</v>
      </c>
      <c r="M460" t="str">
        <f t="shared" si="29"/>
        <v>0115</v>
      </c>
      <c r="N460" t="str">
        <f>VLOOKUP(I460,累计派单!A:O,15,0)</f>
        <v>dw3_jk_zhangentao</v>
      </c>
      <c r="O460">
        <f t="shared" si="30"/>
        <v>367</v>
      </c>
      <c r="P460" t="b">
        <f t="shared" si="31"/>
        <v>0</v>
      </c>
      <c r="Q460" t="str">
        <f>VLOOKUP(I460,累计派单!A:O,13,0)</f>
        <v>家客铁通潍坊奎文-鸢飞路城区装维组</v>
      </c>
    </row>
    <row r="461" ht="13.5" customHeight="1" spans="1:17">
      <c r="A461" t="s">
        <v>3732</v>
      </c>
      <c r="B461" t="s">
        <v>3733</v>
      </c>
      <c r="C461" t="s">
        <v>3734</v>
      </c>
      <c r="D461" t="s">
        <v>3735</v>
      </c>
      <c r="E461" t="s">
        <v>3736</v>
      </c>
      <c r="F461" t="s">
        <v>49</v>
      </c>
      <c r="G461" t="s">
        <v>95</v>
      </c>
      <c r="H461" t="s">
        <v>3737</v>
      </c>
      <c r="I461" t="s">
        <v>3738</v>
      </c>
      <c r="J461" t="s">
        <v>3739</v>
      </c>
      <c r="K461" t="s">
        <v>99</v>
      </c>
      <c r="L461" t="str">
        <f t="shared" si="28"/>
        <v>安丘</v>
      </c>
      <c r="M461" t="str">
        <f t="shared" si="29"/>
        <v>0115</v>
      </c>
      <c r="N461" t="str">
        <f>VLOOKUP(I461,累计派单!A:O,15,0)</f>
        <v>dw3_jk_lizongyang</v>
      </c>
      <c r="O461">
        <f t="shared" si="30"/>
        <v>32</v>
      </c>
      <c r="P461" t="str">
        <f t="shared" si="31"/>
        <v>60天内</v>
      </c>
      <c r="Q461" t="str">
        <f>VLOOKUP(I461,累计派单!A:O,13,0)</f>
        <v>家客铁通潍坊安丘-凌河乡镇装维组</v>
      </c>
    </row>
    <row r="462" ht="13.5" customHeight="1" spans="1:17">
      <c r="A462" t="s">
        <v>3740</v>
      </c>
      <c r="B462" t="s">
        <v>3741</v>
      </c>
      <c r="C462" t="s">
        <v>3742</v>
      </c>
      <c r="D462" t="s">
        <v>3743</v>
      </c>
      <c r="E462" t="s">
        <v>3744</v>
      </c>
      <c r="F462" t="s">
        <v>49</v>
      </c>
      <c r="G462" t="s">
        <v>237</v>
      </c>
      <c r="H462" t="s">
        <v>3745</v>
      </c>
      <c r="I462" t="s">
        <v>3746</v>
      </c>
      <c r="J462" t="s">
        <v>3747</v>
      </c>
      <c r="K462" t="s">
        <v>99</v>
      </c>
      <c r="L462" t="str">
        <f t="shared" si="28"/>
        <v>潍城</v>
      </c>
      <c r="M462" t="str">
        <f t="shared" si="29"/>
        <v>0115</v>
      </c>
      <c r="N462" t="str">
        <f>VLOOKUP(I462,累计派单!A:O,15,0)</f>
        <v>dw3_jk_wczhangxiangyu</v>
      </c>
      <c r="O462">
        <f t="shared" si="30"/>
        <v>52</v>
      </c>
      <c r="P462" t="str">
        <f t="shared" si="31"/>
        <v>60天内</v>
      </c>
      <c r="Q462" t="str">
        <f>VLOOKUP(I462,累计派单!A:O,13,0)</f>
        <v>家客铁通潍坊潍城-胜利街城区装维组</v>
      </c>
    </row>
    <row r="463" ht="13.5" customHeight="1" spans="1:17">
      <c r="A463" t="s">
        <v>3748</v>
      </c>
      <c r="B463" t="s">
        <v>3749</v>
      </c>
      <c r="C463" t="s">
        <v>3750</v>
      </c>
      <c r="D463" t="s">
        <v>3751</v>
      </c>
      <c r="E463" t="s">
        <v>3752</v>
      </c>
      <c r="F463" t="s">
        <v>49</v>
      </c>
      <c r="G463" t="s">
        <v>123</v>
      </c>
      <c r="H463" t="s">
        <v>3753</v>
      </c>
      <c r="I463" t="s">
        <v>3754</v>
      </c>
      <c r="J463" t="s">
        <v>3755</v>
      </c>
      <c r="K463" t="s">
        <v>99</v>
      </c>
      <c r="L463" t="str">
        <f t="shared" si="28"/>
        <v>诸城</v>
      </c>
      <c r="M463" t="str">
        <f t="shared" si="29"/>
        <v>0115</v>
      </c>
      <c r="N463" t="str">
        <f>VLOOKUP(I463,累计派单!A:O,15,0)</f>
        <v>dw3_jk_wangyaohua</v>
      </c>
      <c r="O463">
        <f t="shared" si="30"/>
        <v>372</v>
      </c>
      <c r="P463" t="b">
        <f t="shared" si="31"/>
        <v>0</v>
      </c>
      <c r="Q463" t="str">
        <f>VLOOKUP(I463,累计派单!A:O,13,0)</f>
        <v>家客铁通潍坊诸城-兴华西路城区装维组</v>
      </c>
    </row>
    <row r="464" ht="13.5" customHeight="1" spans="1:17">
      <c r="A464" t="s">
        <v>3756</v>
      </c>
      <c r="B464" t="s">
        <v>3757</v>
      </c>
      <c r="C464" t="s">
        <v>3758</v>
      </c>
      <c r="D464" t="s">
        <v>3759</v>
      </c>
      <c r="E464" t="s">
        <v>3760</v>
      </c>
      <c r="F464" t="s">
        <v>49</v>
      </c>
      <c r="G464" t="s">
        <v>105</v>
      </c>
      <c r="H464" t="s">
        <v>3761</v>
      </c>
      <c r="I464" t="s">
        <v>3762</v>
      </c>
      <c r="J464" t="s">
        <v>3763</v>
      </c>
      <c r="K464" t="s">
        <v>99</v>
      </c>
      <c r="L464" t="str">
        <f t="shared" si="28"/>
        <v>寿光</v>
      </c>
      <c r="M464" t="str">
        <f t="shared" si="29"/>
        <v>0115</v>
      </c>
      <c r="N464" t="str">
        <f>VLOOKUP(I464,累计派单!A:O,15,0)</f>
        <v>dw3_jk_liubin</v>
      </c>
      <c r="O464">
        <f t="shared" si="30"/>
        <v>375</v>
      </c>
      <c r="P464" t="b">
        <f t="shared" si="31"/>
        <v>0</v>
      </c>
      <c r="Q464" t="str">
        <f>VLOOKUP(I464,累计派单!A:O,13,0)</f>
        <v>家客铁通潍坊寿光-洛城乡镇装维组</v>
      </c>
    </row>
    <row r="465" ht="13.5" customHeight="1" spans="1:17">
      <c r="A465" t="s">
        <v>3764</v>
      </c>
      <c r="B465" t="s">
        <v>3765</v>
      </c>
      <c r="C465" t="s">
        <v>3766</v>
      </c>
      <c r="D465" t="s">
        <v>3767</v>
      </c>
      <c r="E465" t="s">
        <v>3768</v>
      </c>
      <c r="F465" t="s">
        <v>49</v>
      </c>
      <c r="G465" t="s">
        <v>60</v>
      </c>
      <c r="H465" t="s">
        <v>3769</v>
      </c>
      <c r="I465" t="s">
        <v>3770</v>
      </c>
      <c r="J465" t="s">
        <v>3771</v>
      </c>
      <c r="K465" t="s">
        <v>99</v>
      </c>
      <c r="L465" t="str">
        <f t="shared" si="28"/>
        <v>奎文</v>
      </c>
      <c r="M465" t="str">
        <f t="shared" si="29"/>
        <v>0115</v>
      </c>
      <c r="N465" t="str">
        <f>VLOOKUP(I465,累计派单!A:O,15,0)</f>
        <v>dw3_jk_zhangqiang</v>
      </c>
      <c r="O465">
        <f t="shared" si="30"/>
        <v>46</v>
      </c>
      <c r="P465" t="str">
        <f t="shared" si="31"/>
        <v>60天内</v>
      </c>
      <c r="Q465" t="str">
        <f>VLOOKUP(I465,累计派单!A:O,13,0)</f>
        <v>家客铁通潍坊奎文-金光路城区装维组</v>
      </c>
    </row>
    <row r="466" ht="13.5" customHeight="1" spans="1:17">
      <c r="A466" t="s">
        <v>3772</v>
      </c>
      <c r="B466" t="s">
        <v>3773</v>
      </c>
      <c r="C466" t="s">
        <v>3774</v>
      </c>
      <c r="D466" t="s">
        <v>3775</v>
      </c>
      <c r="E466" t="s">
        <v>3776</v>
      </c>
      <c r="F466" t="s">
        <v>49</v>
      </c>
      <c r="G466" t="s">
        <v>60</v>
      </c>
      <c r="H466" t="s">
        <v>3777</v>
      </c>
      <c r="I466" t="s">
        <v>3778</v>
      </c>
      <c r="J466" t="s">
        <v>3779</v>
      </c>
      <c r="K466" t="s">
        <v>99</v>
      </c>
      <c r="L466" t="str">
        <f t="shared" si="28"/>
        <v>奎文</v>
      </c>
      <c r="M466" t="str">
        <f t="shared" si="29"/>
        <v>0115</v>
      </c>
      <c r="N466" t="str">
        <f>VLOOKUP(I466,累计派单!A:O,15,0)</f>
        <v>dw3_jk_wutiebai</v>
      </c>
      <c r="O466">
        <f t="shared" si="30"/>
        <v>20</v>
      </c>
      <c r="P466" t="str">
        <f t="shared" si="31"/>
        <v>30天内</v>
      </c>
      <c r="Q466" t="str">
        <f>VLOOKUP(I466,累计派单!A:O,13,0)</f>
        <v>家客铁通潍坊奎文-樱前街城区装维组</v>
      </c>
    </row>
    <row r="467" ht="13.5" customHeight="1" spans="1:17">
      <c r="A467" t="s">
        <v>3780</v>
      </c>
      <c r="B467" t="s">
        <v>3781</v>
      </c>
      <c r="C467" t="s">
        <v>3782</v>
      </c>
      <c r="D467" t="s">
        <v>3783</v>
      </c>
      <c r="E467" t="s">
        <v>3784</v>
      </c>
      <c r="F467" t="s">
        <v>49</v>
      </c>
      <c r="G467" t="s">
        <v>50</v>
      </c>
      <c r="H467" t="s">
        <v>3785</v>
      </c>
      <c r="I467" t="s">
        <v>3786</v>
      </c>
      <c r="J467" t="s">
        <v>3787</v>
      </c>
      <c r="K467" t="s">
        <v>99</v>
      </c>
      <c r="L467" t="str">
        <f t="shared" si="28"/>
        <v>青州</v>
      </c>
      <c r="M467" t="str">
        <f t="shared" si="29"/>
        <v>0115</v>
      </c>
      <c r="N467" t="str">
        <f>VLOOKUP(I467,累计派单!A:O,15,0)</f>
        <v>dw3_jk_xietianhaoqz</v>
      </c>
      <c r="O467">
        <f t="shared" si="30"/>
        <v>75</v>
      </c>
      <c r="P467" t="str">
        <f t="shared" si="31"/>
        <v>90天内</v>
      </c>
      <c r="Q467" t="str">
        <f>VLOOKUP(I467,累计派单!A:O,13,0)</f>
        <v>家客铁通潍坊青州-黄楼乡镇装维组</v>
      </c>
    </row>
    <row r="468" ht="13.5" customHeight="1" spans="1:17">
      <c r="A468" t="s">
        <v>3788</v>
      </c>
      <c r="B468" t="s">
        <v>3789</v>
      </c>
      <c r="C468" t="s">
        <v>3790</v>
      </c>
      <c r="D468" t="s">
        <v>3791</v>
      </c>
      <c r="E468" t="s">
        <v>3792</v>
      </c>
      <c r="F468" t="s">
        <v>49</v>
      </c>
      <c r="G468" t="s">
        <v>77</v>
      </c>
      <c r="H468" t="s">
        <v>3793</v>
      </c>
      <c r="I468" t="s">
        <v>3794</v>
      </c>
      <c r="J468" t="s">
        <v>3795</v>
      </c>
      <c r="K468" t="s">
        <v>54</v>
      </c>
      <c r="L468" t="str">
        <f t="shared" si="28"/>
        <v>临朐</v>
      </c>
      <c r="M468" t="str">
        <f t="shared" si="29"/>
        <v>0115</v>
      </c>
      <c r="N468" t="str">
        <f>VLOOKUP(I468,累计派单!A:O,15,0)</f>
        <v>dw3_jk_lvxiaobin</v>
      </c>
      <c r="O468">
        <f t="shared" si="30"/>
        <v>367</v>
      </c>
      <c r="P468" t="b">
        <f t="shared" si="31"/>
        <v>0</v>
      </c>
      <c r="Q468" t="str">
        <f>VLOOKUP(I468,累计派单!A:O,13,0)</f>
        <v>家客铁通潍坊临朐-东城城区装维组</v>
      </c>
    </row>
    <row r="469" ht="13.5" customHeight="1" spans="1:17">
      <c r="A469" t="s">
        <v>3796</v>
      </c>
      <c r="B469" t="s">
        <v>3797</v>
      </c>
      <c r="C469" t="s">
        <v>3798</v>
      </c>
      <c r="D469" t="s">
        <v>3799</v>
      </c>
      <c r="E469" t="s">
        <v>3800</v>
      </c>
      <c r="F469" t="s">
        <v>49</v>
      </c>
      <c r="G469" t="s">
        <v>114</v>
      </c>
      <c r="H469" t="s">
        <v>3801</v>
      </c>
      <c r="I469" t="s">
        <v>3802</v>
      </c>
      <c r="J469" t="s">
        <v>3803</v>
      </c>
      <c r="K469" t="s">
        <v>99</v>
      </c>
      <c r="L469" t="str">
        <f t="shared" si="28"/>
        <v>高密</v>
      </c>
      <c r="M469" t="str">
        <f t="shared" si="29"/>
        <v>0115</v>
      </c>
      <c r="N469" t="str">
        <f>VLOOKUP(I469,累计派单!A:O,15,0)</f>
        <v>dw3_jk_lengguangpeng</v>
      </c>
      <c r="O469">
        <f t="shared" si="30"/>
        <v>367</v>
      </c>
      <c r="P469" t="b">
        <f t="shared" si="31"/>
        <v>0</v>
      </c>
      <c r="Q469" t="str">
        <f>VLOOKUP(I469,累计派单!A:O,13,0)</f>
        <v>家客铁通潍坊高密-密水城区装维组</v>
      </c>
    </row>
    <row r="470" ht="13.5" customHeight="1" spans="1:17">
      <c r="A470" t="s">
        <v>3804</v>
      </c>
      <c r="B470" t="s">
        <v>3805</v>
      </c>
      <c r="C470" t="s">
        <v>3806</v>
      </c>
      <c r="D470" t="s">
        <v>3807</v>
      </c>
      <c r="E470" t="s">
        <v>3808</v>
      </c>
      <c r="F470" t="s">
        <v>49</v>
      </c>
      <c r="G470" t="s">
        <v>105</v>
      </c>
      <c r="H470" t="s">
        <v>3809</v>
      </c>
      <c r="I470" t="s">
        <v>3810</v>
      </c>
      <c r="J470" t="s">
        <v>3811</v>
      </c>
      <c r="K470" t="s">
        <v>99</v>
      </c>
      <c r="L470" t="str">
        <f t="shared" si="28"/>
        <v>寿光</v>
      </c>
      <c r="M470" t="str">
        <f t="shared" si="29"/>
        <v>0115</v>
      </c>
      <c r="N470" t="str">
        <f>VLOOKUP(I470,累计派单!A:O,15,0)</f>
        <v>dw3_jk_liubin</v>
      </c>
      <c r="O470">
        <f t="shared" si="30"/>
        <v>367</v>
      </c>
      <c r="P470" t="b">
        <f t="shared" si="31"/>
        <v>0</v>
      </c>
      <c r="Q470" t="str">
        <f>VLOOKUP(I470,累计派单!A:O,13,0)</f>
        <v>家客铁通潍坊寿光-洛城乡镇装维组</v>
      </c>
    </row>
    <row r="471" ht="13.5" customHeight="1" spans="1:17">
      <c r="A471" t="s">
        <v>3812</v>
      </c>
      <c r="B471" t="s">
        <v>3813</v>
      </c>
      <c r="C471" t="s">
        <v>3814</v>
      </c>
      <c r="D471" t="s">
        <v>3815</v>
      </c>
      <c r="E471" t="s">
        <v>3816</v>
      </c>
      <c r="F471" t="s">
        <v>49</v>
      </c>
      <c r="G471" t="s">
        <v>237</v>
      </c>
      <c r="H471" t="s">
        <v>3817</v>
      </c>
      <c r="I471" t="s">
        <v>3818</v>
      </c>
      <c r="J471" t="s">
        <v>3819</v>
      </c>
      <c r="K471" t="s">
        <v>99</v>
      </c>
      <c r="L471" t="str">
        <f t="shared" si="28"/>
        <v>潍城</v>
      </c>
      <c r="M471" t="str">
        <f t="shared" si="29"/>
        <v>0115</v>
      </c>
      <c r="N471" t="str">
        <f>VLOOKUP(I471,累计派单!A:O,15,0)</f>
        <v>dw3_jk_wczhanglei</v>
      </c>
      <c r="O471">
        <f t="shared" si="30"/>
        <v>82</v>
      </c>
      <c r="P471" t="str">
        <f t="shared" si="31"/>
        <v>90天内</v>
      </c>
      <c r="Q471" t="str">
        <f>VLOOKUP(I471,累计派单!A:O,13,0)</f>
        <v>家客铁通潍坊潍城-豪德城区装维组</v>
      </c>
    </row>
    <row r="472" ht="13.5" customHeight="1" spans="1:17">
      <c r="A472" t="s">
        <v>3820</v>
      </c>
      <c r="B472" t="s">
        <v>3821</v>
      </c>
      <c r="C472" t="s">
        <v>3822</v>
      </c>
      <c r="D472" t="s">
        <v>3823</v>
      </c>
      <c r="E472" t="s">
        <v>3824</v>
      </c>
      <c r="F472" t="s">
        <v>49</v>
      </c>
      <c r="G472" t="s">
        <v>86</v>
      </c>
      <c r="H472" t="s">
        <v>3825</v>
      </c>
      <c r="I472" t="s">
        <v>3826</v>
      </c>
      <c r="J472" t="s">
        <v>3827</v>
      </c>
      <c r="K472" t="s">
        <v>99</v>
      </c>
      <c r="L472" t="str">
        <f t="shared" si="28"/>
        <v>坊子</v>
      </c>
      <c r="M472" t="str">
        <f t="shared" si="29"/>
        <v>0115</v>
      </c>
      <c r="N472" t="str">
        <f>VLOOKUP(I472,累计派单!A:O,15,0)</f>
        <v>dw3_jk_wangqizhi</v>
      </c>
      <c r="O472">
        <f t="shared" si="30"/>
        <v>47</v>
      </c>
      <c r="P472" t="str">
        <f t="shared" si="31"/>
        <v>60天内</v>
      </c>
      <c r="Q472" t="str">
        <f>VLOOKUP(I472,累计派单!A:O,13,0)</f>
        <v>家客铁通潍坊坊子-太保庄乡镇装维组</v>
      </c>
    </row>
    <row r="473" ht="13.5" customHeight="1" spans="1:17">
      <c r="A473" t="s">
        <v>3828</v>
      </c>
      <c r="B473" t="s">
        <v>3829</v>
      </c>
      <c r="C473" t="s">
        <v>3830</v>
      </c>
      <c r="D473" t="s">
        <v>3831</v>
      </c>
      <c r="E473" t="s">
        <v>3832</v>
      </c>
      <c r="F473" t="s">
        <v>49</v>
      </c>
      <c r="G473" t="s">
        <v>95</v>
      </c>
      <c r="H473" t="s">
        <v>3833</v>
      </c>
      <c r="I473" t="s">
        <v>3834</v>
      </c>
      <c r="J473" t="s">
        <v>3835</v>
      </c>
      <c r="K473" t="s">
        <v>99</v>
      </c>
      <c r="L473" t="str">
        <f t="shared" si="28"/>
        <v>安丘</v>
      </c>
      <c r="M473" t="str">
        <f t="shared" si="29"/>
        <v>0115</v>
      </c>
      <c r="N473" t="str">
        <f>VLOOKUP(I473,累计派单!A:O,15,0)</f>
        <v>dw3_jk_liushuqiangaq</v>
      </c>
      <c r="O473">
        <f t="shared" si="30"/>
        <v>38</v>
      </c>
      <c r="P473" t="str">
        <f t="shared" si="31"/>
        <v>60天内</v>
      </c>
      <c r="Q473" t="str">
        <f>VLOOKUP(I473,累计派单!A:O,13,0)</f>
        <v>家客铁通潍坊安丘-潍安路城区装维组</v>
      </c>
    </row>
    <row r="474" ht="13.5" customHeight="1" spans="1:17">
      <c r="A474" t="s">
        <v>3836</v>
      </c>
      <c r="B474" t="s">
        <v>3837</v>
      </c>
      <c r="C474" t="s">
        <v>3838</v>
      </c>
      <c r="D474" t="s">
        <v>3839</v>
      </c>
      <c r="E474" t="s">
        <v>3840</v>
      </c>
      <c r="F474" t="s">
        <v>49</v>
      </c>
      <c r="G474" t="s">
        <v>148</v>
      </c>
      <c r="H474" t="s">
        <v>3841</v>
      </c>
      <c r="I474" t="s">
        <v>3842</v>
      </c>
      <c r="J474" t="s">
        <v>3843</v>
      </c>
      <c r="K474" t="s">
        <v>99</v>
      </c>
      <c r="L474" t="str">
        <f t="shared" si="28"/>
        <v>寒亭</v>
      </c>
      <c r="M474" t="str">
        <f t="shared" si="29"/>
        <v>0115</v>
      </c>
      <c r="N474" t="str">
        <f>VLOOKUP(I474,累计派单!A:O,15,0)</f>
        <v>dw3_jk_quanhuailei</v>
      </c>
      <c r="O474">
        <f t="shared" si="30"/>
        <v>41</v>
      </c>
      <c r="P474" t="str">
        <f t="shared" si="31"/>
        <v>60天内</v>
      </c>
      <c r="Q474" t="str">
        <f>VLOOKUP(I474,累计派单!A:O,13,0)</f>
        <v>家客铁通潍坊寒亭-固高乡镇装维组</v>
      </c>
    </row>
    <row r="475" ht="13.5" customHeight="1" spans="1:17">
      <c r="A475" t="s">
        <v>3844</v>
      </c>
      <c r="B475" t="s">
        <v>3845</v>
      </c>
      <c r="C475" t="s">
        <v>3846</v>
      </c>
      <c r="D475" t="s">
        <v>3847</v>
      </c>
      <c r="E475" t="s">
        <v>3848</v>
      </c>
      <c r="F475" t="s">
        <v>49</v>
      </c>
      <c r="G475" t="s">
        <v>237</v>
      </c>
      <c r="H475" t="s">
        <v>3849</v>
      </c>
      <c r="I475" t="s">
        <v>3850</v>
      </c>
      <c r="J475" t="s">
        <v>3851</v>
      </c>
      <c r="K475" t="s">
        <v>99</v>
      </c>
      <c r="L475" t="str">
        <f t="shared" si="28"/>
        <v>潍城</v>
      </c>
      <c r="M475" t="str">
        <f t="shared" si="29"/>
        <v>0115</v>
      </c>
      <c r="N475" t="str">
        <f>VLOOKUP(I475,累计派单!A:O,15,0)</f>
        <v>dw3_jk_wczhangguangshun</v>
      </c>
      <c r="O475">
        <f t="shared" si="30"/>
        <v>44</v>
      </c>
      <c r="P475" t="str">
        <f t="shared" si="31"/>
        <v>60天内</v>
      </c>
      <c r="Q475" t="str">
        <f>VLOOKUP(I475,累计派单!A:O,13,0)</f>
        <v>家客铁通潍坊潍城-和平路城区装维组</v>
      </c>
    </row>
    <row r="476" ht="13.5" customHeight="1" spans="1:17">
      <c r="A476" t="s">
        <v>3852</v>
      </c>
      <c r="B476" t="s">
        <v>3853</v>
      </c>
      <c r="C476" t="s">
        <v>3854</v>
      </c>
      <c r="D476" t="s">
        <v>3855</v>
      </c>
      <c r="E476" t="s">
        <v>3856</v>
      </c>
      <c r="F476" t="s">
        <v>49</v>
      </c>
      <c r="G476" t="s">
        <v>148</v>
      </c>
      <c r="H476" t="s">
        <v>3857</v>
      </c>
      <c r="I476" t="s">
        <v>3858</v>
      </c>
      <c r="J476" t="s">
        <v>3859</v>
      </c>
      <c r="K476" t="s">
        <v>99</v>
      </c>
      <c r="L476" t="str">
        <f t="shared" si="28"/>
        <v>寒亭</v>
      </c>
      <c r="M476" t="str">
        <f t="shared" si="29"/>
        <v>0115</v>
      </c>
      <c r="N476" t="str">
        <f>VLOOKUP(I476,累计派单!A:O,15,0)</f>
        <v>dw3_jk_menglingwei</v>
      </c>
      <c r="O476">
        <f t="shared" si="30"/>
        <v>34</v>
      </c>
      <c r="P476" t="str">
        <f t="shared" si="31"/>
        <v>60天内</v>
      </c>
      <c r="Q476" t="str">
        <f>VLOOKUP(I476,累计派单!A:O,13,0)</f>
        <v>家客铁通潍坊寒亭-开发区乡镇装维组</v>
      </c>
    </row>
    <row r="477" ht="13.5" customHeight="1" spans="1:17">
      <c r="A477" t="s">
        <v>3860</v>
      </c>
      <c r="B477" t="s">
        <v>3861</v>
      </c>
      <c r="C477" t="s">
        <v>3862</v>
      </c>
      <c r="D477" t="s">
        <v>3863</v>
      </c>
      <c r="E477" t="s">
        <v>3864</v>
      </c>
      <c r="F477" t="s">
        <v>49</v>
      </c>
      <c r="G477" t="s">
        <v>375</v>
      </c>
      <c r="H477" t="s">
        <v>3865</v>
      </c>
      <c r="I477" t="s">
        <v>3866</v>
      </c>
      <c r="J477" t="s">
        <v>3867</v>
      </c>
      <c r="K477" t="s">
        <v>99</v>
      </c>
      <c r="L477" t="str">
        <f t="shared" si="28"/>
        <v>昌邑</v>
      </c>
      <c r="M477" t="str">
        <f t="shared" si="29"/>
        <v>0115</v>
      </c>
      <c r="N477" t="str">
        <f>VLOOKUP(I477,累计派单!A:O,15,0)</f>
        <v>dw3_jk_zhaixuhui</v>
      </c>
      <c r="O477">
        <f t="shared" si="30"/>
        <v>32</v>
      </c>
      <c r="P477" t="str">
        <f t="shared" si="31"/>
        <v>60天内</v>
      </c>
      <c r="Q477" t="str">
        <f>VLOOKUP(I477,累计派单!A:O,13,0)</f>
        <v>家客铁通潍坊昌邑-饮马乡镇装维组</v>
      </c>
    </row>
    <row r="478" ht="13.5" customHeight="1" spans="1:17">
      <c r="A478" t="s">
        <v>3868</v>
      </c>
      <c r="B478" t="s">
        <v>3869</v>
      </c>
      <c r="C478" t="s">
        <v>3870</v>
      </c>
      <c r="D478" t="s">
        <v>3871</v>
      </c>
      <c r="E478" t="s">
        <v>3872</v>
      </c>
      <c r="F478" t="s">
        <v>49</v>
      </c>
      <c r="G478" t="s">
        <v>60</v>
      </c>
      <c r="H478" t="s">
        <v>3873</v>
      </c>
      <c r="I478" t="s">
        <v>3874</v>
      </c>
      <c r="J478" t="s">
        <v>3875</v>
      </c>
      <c r="K478" t="s">
        <v>99</v>
      </c>
      <c r="L478" t="str">
        <f t="shared" si="28"/>
        <v>奎文</v>
      </c>
      <c r="M478" t="str">
        <f t="shared" si="29"/>
        <v>0115</v>
      </c>
      <c r="N478" t="str">
        <f>VLOOKUP(I478,累计派单!A:O,15,0)</f>
        <v>dw3_jk_gaozhiyong</v>
      </c>
      <c r="O478">
        <f t="shared" si="30"/>
        <v>59</v>
      </c>
      <c r="P478" t="str">
        <f t="shared" si="31"/>
        <v>60天内</v>
      </c>
      <c r="Q478" t="str">
        <f>VLOOKUP(I478,累计派单!A:O,13,0)</f>
        <v>家客铁通潍坊奎文-金光路城区装维组</v>
      </c>
    </row>
    <row r="479" ht="13.5" customHeight="1" spans="1:17">
      <c r="A479" t="s">
        <v>3876</v>
      </c>
      <c r="B479" t="s">
        <v>3877</v>
      </c>
      <c r="C479" t="s">
        <v>3878</v>
      </c>
      <c r="D479" t="s">
        <v>3879</v>
      </c>
      <c r="E479" t="s">
        <v>3880</v>
      </c>
      <c r="F479" t="s">
        <v>49</v>
      </c>
      <c r="G479" t="s">
        <v>105</v>
      </c>
      <c r="H479" t="s">
        <v>3881</v>
      </c>
      <c r="I479" t="s">
        <v>3882</v>
      </c>
      <c r="J479" t="s">
        <v>3883</v>
      </c>
      <c r="K479" t="s">
        <v>99</v>
      </c>
      <c r="L479" t="str">
        <f t="shared" si="28"/>
        <v>寿光</v>
      </c>
      <c r="M479" t="str">
        <f t="shared" si="29"/>
        <v>0115</v>
      </c>
      <c r="N479" t="str">
        <f>VLOOKUP(I479,累计派单!A:O,15,0)</f>
        <v>dw3_jk_lilei</v>
      </c>
      <c r="O479">
        <f t="shared" si="30"/>
        <v>82</v>
      </c>
      <c r="P479" t="str">
        <f t="shared" si="31"/>
        <v>90天内</v>
      </c>
      <c r="Q479" t="str">
        <f>VLOOKUP(I479,累计派单!A:O,13,0)</f>
        <v>家客铁通潍坊寿光-东城城区装维组</v>
      </c>
    </row>
    <row r="480" ht="13.5" customHeight="1" spans="1:17">
      <c r="A480" t="s">
        <v>3884</v>
      </c>
      <c r="B480" t="s">
        <v>3885</v>
      </c>
      <c r="C480" t="s">
        <v>3886</v>
      </c>
      <c r="D480" t="s">
        <v>3887</v>
      </c>
      <c r="E480" t="s">
        <v>3888</v>
      </c>
      <c r="F480" t="s">
        <v>49</v>
      </c>
      <c r="G480" t="s">
        <v>114</v>
      </c>
      <c r="H480" t="s">
        <v>3889</v>
      </c>
      <c r="I480" t="s">
        <v>3890</v>
      </c>
      <c r="J480" t="s">
        <v>3891</v>
      </c>
      <c r="K480" t="s">
        <v>99</v>
      </c>
      <c r="L480" t="str">
        <f t="shared" si="28"/>
        <v>高密</v>
      </c>
      <c r="M480" t="str">
        <f t="shared" si="29"/>
        <v>0115</v>
      </c>
      <c r="N480" t="str">
        <f>VLOOKUP(I480,累计派单!A:O,15,0)</f>
        <v>dw3_jk_gaoqiang</v>
      </c>
      <c r="O480">
        <f t="shared" si="30"/>
        <v>71</v>
      </c>
      <c r="P480" t="str">
        <f t="shared" si="31"/>
        <v>90天内</v>
      </c>
      <c r="Q480" t="str">
        <f>VLOOKUP(I480,累计派单!A:O,13,0)</f>
        <v>家客铁通潍坊高密-夏庄乡镇装维组</v>
      </c>
    </row>
    <row r="481" ht="13.5" customHeight="1" spans="1:17">
      <c r="A481" t="s">
        <v>3892</v>
      </c>
      <c r="B481" t="s">
        <v>3893</v>
      </c>
      <c r="C481" t="s">
        <v>3894</v>
      </c>
      <c r="D481" t="s">
        <v>3895</v>
      </c>
      <c r="E481" t="s">
        <v>3896</v>
      </c>
      <c r="F481" t="s">
        <v>49</v>
      </c>
      <c r="G481" t="s">
        <v>114</v>
      </c>
      <c r="H481" t="s">
        <v>3897</v>
      </c>
      <c r="I481" t="s">
        <v>3898</v>
      </c>
      <c r="J481" t="s">
        <v>3899</v>
      </c>
      <c r="K481" t="s">
        <v>99</v>
      </c>
      <c r="L481" t="str">
        <f t="shared" si="28"/>
        <v>高密</v>
      </c>
      <c r="M481" t="str">
        <f t="shared" si="29"/>
        <v>0115</v>
      </c>
      <c r="N481" t="str">
        <f>VLOOKUP(I481,累计派单!A:O,15,0)</f>
        <v>dw3_jk_gmliuyanwu</v>
      </c>
      <c r="O481">
        <f t="shared" si="30"/>
        <v>60</v>
      </c>
      <c r="P481" t="str">
        <f t="shared" si="31"/>
        <v>60天内</v>
      </c>
      <c r="Q481" t="str">
        <f>VLOOKUP(I481,累计派单!A:O,13,0)</f>
        <v>家客铁通潍坊高密-醴泉城区装维组</v>
      </c>
    </row>
    <row r="482" ht="13.5" customHeight="1" spans="1:17">
      <c r="A482" t="s">
        <v>3900</v>
      </c>
      <c r="B482" t="s">
        <v>3901</v>
      </c>
      <c r="C482" t="s">
        <v>3902</v>
      </c>
      <c r="D482" t="s">
        <v>3903</v>
      </c>
      <c r="E482" t="s">
        <v>3904</v>
      </c>
      <c r="F482" t="s">
        <v>49</v>
      </c>
      <c r="G482" t="s">
        <v>148</v>
      </c>
      <c r="H482" t="s">
        <v>3905</v>
      </c>
      <c r="I482" t="s">
        <v>3906</v>
      </c>
      <c r="J482" t="s">
        <v>3907</v>
      </c>
      <c r="K482" t="s">
        <v>99</v>
      </c>
      <c r="L482" t="str">
        <f t="shared" si="28"/>
        <v>寒亭</v>
      </c>
      <c r="M482" t="str">
        <f t="shared" si="29"/>
        <v>0115</v>
      </c>
      <c r="N482" t="str">
        <f>VLOOKUP(I482,累计派单!A:O,15,0)</f>
        <v>dw3_jk_wangxinchang</v>
      </c>
      <c r="O482">
        <f t="shared" si="30"/>
        <v>65</v>
      </c>
      <c r="P482" t="str">
        <f t="shared" si="31"/>
        <v>90天内</v>
      </c>
      <c r="Q482" t="str">
        <f>VLOOKUP(I482,累计派单!A:O,13,0)</f>
        <v>家客铁通潍坊寒亭-开元乡镇装维组</v>
      </c>
    </row>
    <row r="483" ht="13.5" customHeight="1" spans="1:17">
      <c r="A483" t="s">
        <v>3908</v>
      </c>
      <c r="B483" t="s">
        <v>3909</v>
      </c>
      <c r="C483" t="s">
        <v>3910</v>
      </c>
      <c r="D483" t="s">
        <v>3911</v>
      </c>
      <c r="E483" t="s">
        <v>3912</v>
      </c>
      <c r="F483" t="s">
        <v>49</v>
      </c>
      <c r="G483" t="s">
        <v>77</v>
      </c>
      <c r="H483" t="s">
        <v>3913</v>
      </c>
      <c r="I483" t="s">
        <v>3914</v>
      </c>
      <c r="J483" t="s">
        <v>3915</v>
      </c>
      <c r="K483" t="s">
        <v>99</v>
      </c>
      <c r="L483" t="str">
        <f t="shared" si="28"/>
        <v>临朐</v>
      </c>
      <c r="M483" t="str">
        <f t="shared" si="29"/>
        <v>0115</v>
      </c>
      <c r="N483">
        <f>VLOOKUP(I483,累计派单!A:O,15,0)</f>
        <v>0</v>
      </c>
      <c r="O483">
        <f t="shared" si="30"/>
        <v>375</v>
      </c>
      <c r="P483" t="b">
        <f t="shared" si="31"/>
        <v>0</v>
      </c>
      <c r="Q483" t="str">
        <f>VLOOKUP(I483,累计派单!A:O,13,0)</f>
        <v>家客铁通潍坊临朐-五井乡镇装维组</v>
      </c>
    </row>
    <row r="484" ht="13.5" customHeight="1" spans="1:17">
      <c r="A484" t="s">
        <v>3916</v>
      </c>
      <c r="B484" t="s">
        <v>3917</v>
      </c>
      <c r="C484" t="s">
        <v>3918</v>
      </c>
      <c r="D484" t="s">
        <v>3919</v>
      </c>
      <c r="E484" t="s">
        <v>3920</v>
      </c>
      <c r="F484" t="s">
        <v>49</v>
      </c>
      <c r="G484" t="s">
        <v>60</v>
      </c>
      <c r="H484" t="s">
        <v>3921</v>
      </c>
      <c r="I484" t="s">
        <v>3922</v>
      </c>
      <c r="J484" t="s">
        <v>3923</v>
      </c>
      <c r="K484" t="s">
        <v>99</v>
      </c>
      <c r="L484" t="str">
        <f t="shared" si="28"/>
        <v>奎文</v>
      </c>
      <c r="M484" t="str">
        <f t="shared" si="29"/>
        <v>0115</v>
      </c>
      <c r="N484" t="str">
        <f>VLOOKUP(I484,累计派单!A:O,15,0)</f>
        <v>dw3_jk_wangyusheng</v>
      </c>
      <c r="O484">
        <f t="shared" si="30"/>
        <v>369</v>
      </c>
      <c r="P484" t="b">
        <f t="shared" si="31"/>
        <v>0</v>
      </c>
      <c r="Q484" t="str">
        <f>VLOOKUP(I484,累计派单!A:O,13,0)</f>
        <v>家客铁通潍坊奎文-鸢飞路城区装维组</v>
      </c>
    </row>
    <row r="485" ht="13.5" customHeight="1" spans="1:17">
      <c r="A485" t="s">
        <v>3924</v>
      </c>
      <c r="B485" t="s">
        <v>3925</v>
      </c>
      <c r="C485" t="s">
        <v>3926</v>
      </c>
      <c r="D485" t="s">
        <v>3927</v>
      </c>
      <c r="E485" t="s">
        <v>3928</v>
      </c>
      <c r="F485" t="s">
        <v>49</v>
      </c>
      <c r="G485" t="s">
        <v>60</v>
      </c>
      <c r="H485" t="s">
        <v>3929</v>
      </c>
      <c r="I485" t="s">
        <v>3930</v>
      </c>
      <c r="J485" t="s">
        <v>3931</v>
      </c>
      <c r="K485" t="s">
        <v>99</v>
      </c>
      <c r="L485" t="str">
        <f t="shared" si="28"/>
        <v>奎文</v>
      </c>
      <c r="M485" t="str">
        <f t="shared" si="29"/>
        <v>0115</v>
      </c>
      <c r="N485" t="str">
        <f>VLOOKUP(I485,累计派单!A:O,15,0)</f>
        <v>dw3_jk_zhangyue</v>
      </c>
      <c r="O485">
        <f t="shared" si="30"/>
        <v>41</v>
      </c>
      <c r="P485" t="str">
        <f t="shared" si="31"/>
        <v>60天内</v>
      </c>
      <c r="Q485" t="str">
        <f>VLOOKUP(I485,累计派单!A:O,13,0)</f>
        <v>家客铁通潍坊奎文-鸢飞路城区装维组</v>
      </c>
    </row>
    <row r="486" ht="13.5" customHeight="1" spans="1:17">
      <c r="A486" t="s">
        <v>3932</v>
      </c>
      <c r="B486" t="s">
        <v>3933</v>
      </c>
      <c r="C486" t="s">
        <v>3934</v>
      </c>
      <c r="D486" t="s">
        <v>3935</v>
      </c>
      <c r="E486" t="s">
        <v>3936</v>
      </c>
      <c r="F486" t="s">
        <v>49</v>
      </c>
      <c r="G486" t="s">
        <v>105</v>
      </c>
      <c r="H486" t="s">
        <v>3937</v>
      </c>
      <c r="I486" t="s">
        <v>3938</v>
      </c>
      <c r="J486" t="s">
        <v>3939</v>
      </c>
      <c r="K486" t="s">
        <v>99</v>
      </c>
      <c r="L486" t="str">
        <f t="shared" si="28"/>
        <v>寿光</v>
      </c>
      <c r="M486" t="str">
        <f t="shared" si="29"/>
        <v>0115</v>
      </c>
      <c r="N486" t="str">
        <f>VLOOKUP(I486,累计派单!A:O,15,0)</f>
        <v>dw3_jk_chenjinxu</v>
      </c>
      <c r="O486">
        <f t="shared" si="30"/>
        <v>69</v>
      </c>
      <c r="P486" t="str">
        <f t="shared" si="31"/>
        <v>90天内</v>
      </c>
      <c r="Q486" t="str">
        <f>VLOOKUP(I486,累计派单!A:O,13,0)</f>
        <v>家客铁通潍坊寿光-台头乡镇装维组</v>
      </c>
    </row>
    <row r="487" ht="13.5" customHeight="1" spans="1:17">
      <c r="A487" t="s">
        <v>3940</v>
      </c>
      <c r="B487" t="s">
        <v>3941</v>
      </c>
      <c r="C487" t="s">
        <v>3942</v>
      </c>
      <c r="D487" t="s">
        <v>3943</v>
      </c>
      <c r="E487" t="s">
        <v>3944</v>
      </c>
      <c r="F487" t="s">
        <v>49</v>
      </c>
      <c r="G487" t="s">
        <v>86</v>
      </c>
      <c r="H487" t="s">
        <v>3945</v>
      </c>
      <c r="I487" t="s">
        <v>3946</v>
      </c>
      <c r="J487" t="s">
        <v>3947</v>
      </c>
      <c r="K487" t="s">
        <v>99</v>
      </c>
      <c r="L487" t="str">
        <f t="shared" si="28"/>
        <v>坊子</v>
      </c>
      <c r="M487" t="str">
        <f t="shared" si="29"/>
        <v>0115</v>
      </c>
      <c r="N487" t="str">
        <f>VLOOKUP(I487,累计派单!A:O,15,0)</f>
        <v>dw3_jk_wangjian</v>
      </c>
      <c r="O487">
        <f t="shared" si="30"/>
        <v>31</v>
      </c>
      <c r="P487" t="str">
        <f t="shared" si="31"/>
        <v>60天内</v>
      </c>
      <c r="Q487" t="str">
        <f>VLOOKUP(I487,累计派单!A:O,13,0)</f>
        <v>家客铁通潍坊坊子-坊城城区装维组</v>
      </c>
    </row>
    <row r="488" ht="13.5" customHeight="1" spans="1:17">
      <c r="A488" t="s">
        <v>3948</v>
      </c>
      <c r="B488" t="s">
        <v>3949</v>
      </c>
      <c r="C488" t="s">
        <v>3950</v>
      </c>
      <c r="D488" t="s">
        <v>3951</v>
      </c>
      <c r="E488" t="s">
        <v>3952</v>
      </c>
      <c r="F488" t="s">
        <v>49</v>
      </c>
      <c r="G488" t="s">
        <v>375</v>
      </c>
      <c r="H488" t="s">
        <v>3953</v>
      </c>
      <c r="I488" t="s">
        <v>3954</v>
      </c>
      <c r="J488" t="s">
        <v>3955</v>
      </c>
      <c r="K488" t="s">
        <v>99</v>
      </c>
      <c r="L488" t="str">
        <f t="shared" si="28"/>
        <v>昌邑</v>
      </c>
      <c r="M488" t="str">
        <f t="shared" si="29"/>
        <v>0115</v>
      </c>
      <c r="N488" t="str">
        <f>VLOOKUP(I488,累计派单!A:O,15,0)</f>
        <v>dw3_jk_cyyanxiangbo</v>
      </c>
      <c r="O488">
        <f t="shared" si="30"/>
        <v>373</v>
      </c>
      <c r="P488" t="b">
        <f t="shared" si="31"/>
        <v>0</v>
      </c>
      <c r="Q488" t="str">
        <f>VLOOKUP(I488,累计派单!A:O,13,0)</f>
        <v>家客铁通潍坊昌邑-城西城区装维组</v>
      </c>
    </row>
    <row r="489" ht="13.5" customHeight="1" spans="1:17">
      <c r="A489" t="s">
        <v>3956</v>
      </c>
      <c r="B489" t="s">
        <v>3957</v>
      </c>
      <c r="C489" t="s">
        <v>3958</v>
      </c>
      <c r="D489" t="s">
        <v>3959</v>
      </c>
      <c r="E489" t="s">
        <v>3960</v>
      </c>
      <c r="F489" t="s">
        <v>49</v>
      </c>
      <c r="G489" t="s">
        <v>60</v>
      </c>
      <c r="H489" t="s">
        <v>3961</v>
      </c>
      <c r="I489" t="s">
        <v>3962</v>
      </c>
      <c r="J489" t="s">
        <v>3963</v>
      </c>
      <c r="K489" t="s">
        <v>54</v>
      </c>
      <c r="L489" t="str">
        <f t="shared" si="28"/>
        <v>奎文</v>
      </c>
      <c r="M489" t="str">
        <f t="shared" si="29"/>
        <v>0116</v>
      </c>
      <c r="N489" t="str">
        <f>VLOOKUP(I489,累计派单!A:O,15,0)</f>
        <v>dw3_ji_liguolei</v>
      </c>
      <c r="O489">
        <f t="shared" si="30"/>
        <v>55</v>
      </c>
      <c r="P489" t="str">
        <f t="shared" si="31"/>
        <v>60天内</v>
      </c>
      <c r="Q489" t="str">
        <f>VLOOKUP(I489,累计派单!A:O,13,0)</f>
        <v>家客铁通潍坊奎文-鸢飞路城区装维组</v>
      </c>
    </row>
    <row r="490" ht="13.5" customHeight="1" spans="1:17">
      <c r="A490" t="s">
        <v>3964</v>
      </c>
      <c r="B490" t="s">
        <v>3965</v>
      </c>
      <c r="C490" t="s">
        <v>3966</v>
      </c>
      <c r="D490" t="s">
        <v>3967</v>
      </c>
      <c r="E490" t="s">
        <v>3968</v>
      </c>
      <c r="F490" t="s">
        <v>49</v>
      </c>
      <c r="G490" t="s">
        <v>60</v>
      </c>
      <c r="H490" t="s">
        <v>3969</v>
      </c>
      <c r="I490" t="s">
        <v>3970</v>
      </c>
      <c r="J490" t="s">
        <v>3971</v>
      </c>
      <c r="K490" t="s">
        <v>54</v>
      </c>
      <c r="L490" t="str">
        <f t="shared" si="28"/>
        <v>奎文</v>
      </c>
      <c r="M490" t="str">
        <f t="shared" si="29"/>
        <v>0116</v>
      </c>
      <c r="N490" t="str">
        <f>VLOOKUP(I490,累计派单!A:O,15,0)</f>
        <v>dw3_jk_zhujianzhen</v>
      </c>
      <c r="O490">
        <f t="shared" si="30"/>
        <v>368</v>
      </c>
      <c r="P490" t="b">
        <f t="shared" si="31"/>
        <v>0</v>
      </c>
      <c r="Q490" t="str">
        <f>VLOOKUP(I490,累计派单!A:O,13,0)</f>
        <v>家客铁通潍坊奎文-潍州路城区装维组</v>
      </c>
    </row>
    <row r="491" ht="13.5" customHeight="1" spans="1:17">
      <c r="A491" t="s">
        <v>3972</v>
      </c>
      <c r="B491" t="s">
        <v>3973</v>
      </c>
      <c r="C491" t="s">
        <v>3974</v>
      </c>
      <c r="D491" t="s">
        <v>3975</v>
      </c>
      <c r="E491" t="s">
        <v>3976</v>
      </c>
      <c r="F491" t="s">
        <v>49</v>
      </c>
      <c r="G491" t="s">
        <v>105</v>
      </c>
      <c r="H491" t="s">
        <v>3977</v>
      </c>
      <c r="I491" t="s">
        <v>3978</v>
      </c>
      <c r="J491" t="s">
        <v>3979</v>
      </c>
      <c r="K491" t="s">
        <v>54</v>
      </c>
      <c r="L491" t="str">
        <f t="shared" si="28"/>
        <v>寿光</v>
      </c>
      <c r="M491" t="str">
        <f t="shared" si="29"/>
        <v>0116</v>
      </c>
      <c r="N491" t="str">
        <f>VLOOKUP(I491,累计派单!A:O,15,0)</f>
        <v>dw3_jk_hanhaiyan</v>
      </c>
      <c r="O491">
        <f t="shared" si="30"/>
        <v>29</v>
      </c>
      <c r="P491" t="str">
        <f t="shared" si="31"/>
        <v>30天内</v>
      </c>
      <c r="Q491" t="str">
        <f>VLOOKUP(I491,累计派单!A:O,13,0)</f>
        <v>家客铁通潍坊寿光-东城城区装维组</v>
      </c>
    </row>
    <row r="492" ht="13.5" customHeight="1" spans="1:17">
      <c r="A492" t="s">
        <v>3980</v>
      </c>
      <c r="B492" t="s">
        <v>3981</v>
      </c>
      <c r="C492" t="s">
        <v>3982</v>
      </c>
      <c r="D492" t="s">
        <v>3983</v>
      </c>
      <c r="E492" t="s">
        <v>3984</v>
      </c>
      <c r="F492" t="s">
        <v>49</v>
      </c>
      <c r="G492" t="s">
        <v>105</v>
      </c>
      <c r="H492" t="s">
        <v>3985</v>
      </c>
      <c r="I492" t="s">
        <v>3986</v>
      </c>
      <c r="J492" t="s">
        <v>3987</v>
      </c>
      <c r="K492" t="s">
        <v>99</v>
      </c>
      <c r="L492" t="str">
        <f t="shared" si="28"/>
        <v>寿光</v>
      </c>
      <c r="M492" t="str">
        <f t="shared" si="29"/>
        <v>0116</v>
      </c>
      <c r="N492" t="str">
        <f>VLOOKUP(I492,累计派单!A:O,15,0)</f>
        <v>dw3_jk_sunxiangxin</v>
      </c>
      <c r="O492">
        <f t="shared" si="30"/>
        <v>60</v>
      </c>
      <c r="P492" t="str">
        <f t="shared" si="31"/>
        <v>60天内</v>
      </c>
      <c r="Q492" t="str">
        <f>VLOOKUP(I492,累计派单!A:O,13,0)</f>
        <v>家客铁通潍坊寿光-台头乡镇装维组</v>
      </c>
    </row>
    <row r="493" ht="13.5" customHeight="1" spans="1:17">
      <c r="A493" t="s">
        <v>3988</v>
      </c>
      <c r="B493" t="s">
        <v>3989</v>
      </c>
      <c r="C493" t="s">
        <v>3990</v>
      </c>
      <c r="D493" t="s">
        <v>3991</v>
      </c>
      <c r="E493" t="s">
        <v>3992</v>
      </c>
      <c r="F493" t="s">
        <v>49</v>
      </c>
      <c r="G493" t="s">
        <v>105</v>
      </c>
      <c r="H493" t="s">
        <v>3993</v>
      </c>
      <c r="I493" t="s">
        <v>3994</v>
      </c>
      <c r="J493" t="s">
        <v>3995</v>
      </c>
      <c r="K493" t="s">
        <v>54</v>
      </c>
      <c r="L493" t="str">
        <f t="shared" si="28"/>
        <v>寿光</v>
      </c>
      <c r="M493" t="str">
        <f t="shared" si="29"/>
        <v>0116</v>
      </c>
      <c r="N493" t="str">
        <f>VLOOKUP(I493,累计派单!A:O,15,0)</f>
        <v/>
      </c>
      <c r="O493">
        <f t="shared" si="30"/>
        <v>53</v>
      </c>
      <c r="P493" t="str">
        <f t="shared" si="31"/>
        <v>60天内</v>
      </c>
      <c r="Q493" t="str">
        <f>VLOOKUP(I493,累计派单!A:O,13,0)</f>
        <v>家客铁通潍坊寿光-孙集乡镇装维组</v>
      </c>
    </row>
    <row r="494" ht="13.5" customHeight="1" spans="1:17">
      <c r="A494" t="s">
        <v>3996</v>
      </c>
      <c r="B494" t="s">
        <v>3997</v>
      </c>
      <c r="C494" t="s">
        <v>3998</v>
      </c>
      <c r="D494" t="s">
        <v>3999</v>
      </c>
      <c r="E494" t="s">
        <v>4000</v>
      </c>
      <c r="F494" t="s">
        <v>49</v>
      </c>
      <c r="G494" t="s">
        <v>60</v>
      </c>
      <c r="H494" t="s">
        <v>4001</v>
      </c>
      <c r="I494" t="s">
        <v>4002</v>
      </c>
      <c r="J494" t="s">
        <v>4003</v>
      </c>
      <c r="K494" t="s">
        <v>54</v>
      </c>
      <c r="L494" t="str">
        <f t="shared" si="28"/>
        <v>奎文</v>
      </c>
      <c r="M494" t="str">
        <f t="shared" si="29"/>
        <v>0116</v>
      </c>
      <c r="N494" t="str">
        <f>VLOOKUP(I494,累计派单!A:O,15,0)</f>
        <v>dw3_jk_zhangyue</v>
      </c>
      <c r="O494">
        <f t="shared" si="30"/>
        <v>377</v>
      </c>
      <c r="P494" t="b">
        <f t="shared" si="31"/>
        <v>0</v>
      </c>
      <c r="Q494" t="str">
        <f>VLOOKUP(I494,累计派单!A:O,13,0)</f>
        <v>家客铁通潍坊奎文-鸢飞路城区装维组</v>
      </c>
    </row>
    <row r="495" ht="13.5" customHeight="1" spans="1:17">
      <c r="A495" t="s">
        <v>4004</v>
      </c>
      <c r="B495" t="s">
        <v>4005</v>
      </c>
      <c r="C495" t="s">
        <v>4006</v>
      </c>
      <c r="D495" t="s">
        <v>4007</v>
      </c>
      <c r="E495" t="s">
        <v>4008</v>
      </c>
      <c r="F495" t="s">
        <v>49</v>
      </c>
      <c r="G495" t="s">
        <v>105</v>
      </c>
      <c r="H495" t="s">
        <v>4009</v>
      </c>
      <c r="I495" t="s">
        <v>4010</v>
      </c>
      <c r="J495" t="s">
        <v>4011</v>
      </c>
      <c r="K495" t="s">
        <v>99</v>
      </c>
      <c r="L495" t="str">
        <f t="shared" si="28"/>
        <v>寿光</v>
      </c>
      <c r="M495" t="str">
        <f t="shared" si="29"/>
        <v>0116</v>
      </c>
      <c r="N495" t="str">
        <f>VLOOKUP(I495,累计派单!A:O,15,0)</f>
        <v>dw3_jk_baixiaoming</v>
      </c>
      <c r="O495">
        <f t="shared" si="30"/>
        <v>32</v>
      </c>
      <c r="P495" t="str">
        <f t="shared" si="31"/>
        <v>60天内</v>
      </c>
      <c r="Q495" t="str">
        <f>VLOOKUP(I495,累计派单!A:O,13,0)</f>
        <v>家客铁通潍坊寿光-文家乡镇装维组</v>
      </c>
    </row>
    <row r="496" ht="13.5" customHeight="1" spans="1:17">
      <c r="A496" t="s">
        <v>4012</v>
      </c>
      <c r="B496" t="s">
        <v>4013</v>
      </c>
      <c r="C496" t="s">
        <v>4014</v>
      </c>
      <c r="D496" t="s">
        <v>4015</v>
      </c>
      <c r="E496" t="s">
        <v>4016</v>
      </c>
      <c r="F496" t="s">
        <v>49</v>
      </c>
      <c r="G496" t="s">
        <v>123</v>
      </c>
      <c r="H496" t="s">
        <v>4017</v>
      </c>
      <c r="I496" t="s">
        <v>4018</v>
      </c>
      <c r="J496" t="s">
        <v>4019</v>
      </c>
      <c r="K496" t="s">
        <v>99</v>
      </c>
      <c r="L496" t="str">
        <f t="shared" si="28"/>
        <v>诸城</v>
      </c>
      <c r="M496" t="str">
        <f t="shared" si="29"/>
        <v>0116</v>
      </c>
      <c r="N496" t="str">
        <f>VLOOKUP(I496,累计派单!A:O,15,0)</f>
        <v>dw3_jk_wangyongkai</v>
      </c>
      <c r="O496">
        <f t="shared" si="30"/>
        <v>381</v>
      </c>
      <c r="P496" t="b">
        <f t="shared" si="31"/>
        <v>0</v>
      </c>
      <c r="Q496" t="str">
        <f>VLOOKUP(I496,累计派单!A:O,13,0)</f>
        <v>家客铁通潍坊诸城-辛兴乡镇装维组</v>
      </c>
    </row>
    <row r="497" ht="13.5" customHeight="1" spans="1:17">
      <c r="A497" t="s">
        <v>4020</v>
      </c>
      <c r="B497" t="s">
        <v>4021</v>
      </c>
      <c r="C497" t="s">
        <v>4022</v>
      </c>
      <c r="D497" t="s">
        <v>4023</v>
      </c>
      <c r="E497" t="s">
        <v>4024</v>
      </c>
      <c r="F497" t="s">
        <v>49</v>
      </c>
      <c r="G497" t="s">
        <v>105</v>
      </c>
      <c r="H497" t="s">
        <v>4025</v>
      </c>
      <c r="I497" t="s">
        <v>4026</v>
      </c>
      <c r="J497" t="s">
        <v>4027</v>
      </c>
      <c r="K497" t="s">
        <v>99</v>
      </c>
      <c r="L497" t="str">
        <f t="shared" si="28"/>
        <v>寿光</v>
      </c>
      <c r="M497" t="str">
        <f t="shared" si="29"/>
        <v>0116</v>
      </c>
      <c r="N497" t="str">
        <f>VLOOKUP(I497,累计派单!A:O,15,0)</f>
        <v>dw3_jk_songyujie</v>
      </c>
      <c r="O497">
        <f t="shared" si="30"/>
        <v>53</v>
      </c>
      <c r="P497" t="str">
        <f t="shared" si="31"/>
        <v>60天内</v>
      </c>
      <c r="Q497" t="str">
        <f>VLOOKUP(I497,累计派单!A:O,13,0)</f>
        <v>家客铁通潍坊寿光-稻田乡镇装维组</v>
      </c>
    </row>
    <row r="498" ht="13.5" customHeight="1" spans="1:17">
      <c r="A498" t="s">
        <v>4028</v>
      </c>
      <c r="B498" t="s">
        <v>4029</v>
      </c>
      <c r="C498" t="s">
        <v>4030</v>
      </c>
      <c r="D498" t="s">
        <v>4031</v>
      </c>
      <c r="E498" t="s">
        <v>4032</v>
      </c>
      <c r="F498" t="s">
        <v>49</v>
      </c>
      <c r="G498" t="s">
        <v>105</v>
      </c>
      <c r="H498" t="s">
        <v>4033</v>
      </c>
      <c r="I498" t="s">
        <v>4034</v>
      </c>
      <c r="J498" t="s">
        <v>4035</v>
      </c>
      <c r="K498" t="s">
        <v>99</v>
      </c>
      <c r="L498" t="str">
        <f t="shared" si="28"/>
        <v>寿光</v>
      </c>
      <c r="M498" t="str">
        <f t="shared" si="29"/>
        <v>0116</v>
      </c>
      <c r="N498" t="str">
        <f>VLOOKUP(I498,累计派单!A:O,15,0)</f>
        <v>dw3_jk_wangxiaoning</v>
      </c>
      <c r="O498">
        <f t="shared" si="30"/>
        <v>18</v>
      </c>
      <c r="P498" t="str">
        <f t="shared" si="31"/>
        <v>30天内</v>
      </c>
      <c r="Q498" t="str">
        <f>VLOOKUP(I498,累计派单!A:O,13,0)</f>
        <v>家客铁通潍坊寿光-西城城区装维组</v>
      </c>
    </row>
    <row r="499" ht="13.5" customHeight="1" spans="1:17">
      <c r="A499" t="s">
        <v>4036</v>
      </c>
      <c r="B499" t="s">
        <v>4037</v>
      </c>
      <c r="C499" t="s">
        <v>4038</v>
      </c>
      <c r="D499" t="s">
        <v>4039</v>
      </c>
      <c r="E499" t="s">
        <v>4040</v>
      </c>
      <c r="F499" t="s">
        <v>49</v>
      </c>
      <c r="G499" t="s">
        <v>50</v>
      </c>
      <c r="H499" t="s">
        <v>4041</v>
      </c>
      <c r="I499" t="s">
        <v>4042</v>
      </c>
      <c r="J499" t="s">
        <v>4043</v>
      </c>
      <c r="K499" t="s">
        <v>99</v>
      </c>
      <c r="L499" t="str">
        <f t="shared" si="28"/>
        <v>青州</v>
      </c>
      <c r="M499" t="str">
        <f t="shared" si="29"/>
        <v>0116</v>
      </c>
      <c r="N499" t="str">
        <f>VLOOKUP(I499,累计派单!A:O,15,0)</f>
        <v>dw3_jk_xietianhaoqz</v>
      </c>
      <c r="O499">
        <f t="shared" si="30"/>
        <v>40</v>
      </c>
      <c r="P499" t="str">
        <f t="shared" si="31"/>
        <v>60天内</v>
      </c>
      <c r="Q499" t="str">
        <f>VLOOKUP(I499,累计派单!A:O,13,0)</f>
        <v>家客铁通潍坊青州-黄楼乡镇装维组</v>
      </c>
    </row>
    <row r="500" ht="13.5" customHeight="1" spans="1:17">
      <c r="A500" t="s">
        <v>4044</v>
      </c>
      <c r="B500" t="s">
        <v>4045</v>
      </c>
      <c r="C500" t="s">
        <v>4046</v>
      </c>
      <c r="D500" t="s">
        <v>4047</v>
      </c>
      <c r="E500" t="s">
        <v>4048</v>
      </c>
      <c r="F500" t="s">
        <v>49</v>
      </c>
      <c r="G500" t="s">
        <v>237</v>
      </c>
      <c r="H500" t="s">
        <v>4049</v>
      </c>
      <c r="I500" t="s">
        <v>4050</v>
      </c>
      <c r="J500" t="s">
        <v>4051</v>
      </c>
      <c r="K500" t="s">
        <v>99</v>
      </c>
      <c r="L500" t="str">
        <f t="shared" si="28"/>
        <v>潍城</v>
      </c>
      <c r="M500" t="str">
        <f t="shared" si="29"/>
        <v>0116</v>
      </c>
      <c r="N500" t="str">
        <f>VLOOKUP(I500,累计派单!A:O,15,0)</f>
        <v>dw3_jk_wcwanghongyu</v>
      </c>
      <c r="O500">
        <f t="shared" si="30"/>
        <v>42</v>
      </c>
      <c r="P500" t="str">
        <f t="shared" si="31"/>
        <v>60天内</v>
      </c>
      <c r="Q500" t="str">
        <f>VLOOKUP(I500,累计派单!A:O,13,0)</f>
        <v>家客铁通潍坊潍城-东风街城区装维组</v>
      </c>
    </row>
    <row r="501" ht="13.5" customHeight="1" spans="1:17">
      <c r="A501" t="s">
        <v>4052</v>
      </c>
      <c r="B501" t="s">
        <v>4053</v>
      </c>
      <c r="C501" t="s">
        <v>4054</v>
      </c>
      <c r="D501" t="s">
        <v>4055</v>
      </c>
      <c r="E501" t="s">
        <v>4056</v>
      </c>
      <c r="F501" t="s">
        <v>49</v>
      </c>
      <c r="G501" t="s">
        <v>77</v>
      </c>
      <c r="H501" t="s">
        <v>4057</v>
      </c>
      <c r="I501" t="s">
        <v>4058</v>
      </c>
      <c r="J501" t="s">
        <v>4059</v>
      </c>
      <c r="K501" t="s">
        <v>99</v>
      </c>
      <c r="L501" t="str">
        <f t="shared" si="28"/>
        <v>临朐</v>
      </c>
      <c r="M501" t="str">
        <f t="shared" si="29"/>
        <v>0116</v>
      </c>
      <c r="N501" t="str">
        <f>VLOOKUP(I501,累计派单!A:O,15,0)</f>
        <v>dw3_jk_chenhaoyan</v>
      </c>
      <c r="O501">
        <f t="shared" si="30"/>
        <v>369</v>
      </c>
      <c r="P501" t="b">
        <f t="shared" si="31"/>
        <v>0</v>
      </c>
      <c r="Q501" t="str">
        <f>VLOOKUP(I501,累计派单!A:O,13,0)</f>
        <v>家客铁通潍坊临朐-东城城区装维组</v>
      </c>
    </row>
    <row r="502" ht="13.5" customHeight="1" spans="1:17">
      <c r="A502" t="s">
        <v>4060</v>
      </c>
      <c r="B502" t="s">
        <v>4061</v>
      </c>
      <c r="C502" t="s">
        <v>4062</v>
      </c>
      <c r="D502" t="s">
        <v>4063</v>
      </c>
      <c r="E502" t="s">
        <v>4064</v>
      </c>
      <c r="F502" t="s">
        <v>49</v>
      </c>
      <c r="G502" t="s">
        <v>60</v>
      </c>
      <c r="H502" t="s">
        <v>4065</v>
      </c>
      <c r="I502" t="s">
        <v>4066</v>
      </c>
      <c r="J502" t="s">
        <v>4067</v>
      </c>
      <c r="K502" t="s">
        <v>99</v>
      </c>
      <c r="L502" t="str">
        <f t="shared" si="28"/>
        <v>奎文</v>
      </c>
      <c r="M502" t="str">
        <f t="shared" si="29"/>
        <v>0116</v>
      </c>
      <c r="N502" t="str">
        <f>VLOOKUP(I502,累计派单!A:O,15,0)</f>
        <v>dw3_jk_menglinggang</v>
      </c>
      <c r="O502">
        <f t="shared" si="30"/>
        <v>32</v>
      </c>
      <c r="P502" t="str">
        <f t="shared" si="31"/>
        <v>60天内</v>
      </c>
      <c r="Q502" t="str">
        <f>VLOOKUP(I502,累计派单!A:O,13,0)</f>
        <v>家客铁通潍坊奎文-潍州路城区装维组</v>
      </c>
    </row>
    <row r="503" ht="13.5" customHeight="1" spans="1:17">
      <c r="A503" t="s">
        <v>4068</v>
      </c>
      <c r="B503" t="s">
        <v>4069</v>
      </c>
      <c r="C503" t="s">
        <v>4070</v>
      </c>
      <c r="D503" t="s">
        <v>4071</v>
      </c>
      <c r="E503" t="s">
        <v>4072</v>
      </c>
      <c r="F503" t="s">
        <v>49</v>
      </c>
      <c r="G503" t="s">
        <v>77</v>
      </c>
      <c r="H503" t="s">
        <v>4073</v>
      </c>
      <c r="I503" t="s">
        <v>4074</v>
      </c>
      <c r="J503" t="s">
        <v>4075</v>
      </c>
      <c r="K503" t="s">
        <v>99</v>
      </c>
      <c r="L503" t="str">
        <f t="shared" si="28"/>
        <v>临朐</v>
      </c>
      <c r="M503" t="str">
        <f t="shared" si="29"/>
        <v>0116</v>
      </c>
      <c r="N503" t="str">
        <f>VLOOKUP(I503,累计派单!A:O,15,0)</f>
        <v>dw3_jk_xiangxingfu</v>
      </c>
      <c r="O503">
        <f t="shared" si="30"/>
        <v>36</v>
      </c>
      <c r="P503" t="str">
        <f t="shared" si="31"/>
        <v>60天内</v>
      </c>
      <c r="Q503" t="str">
        <f>VLOOKUP(I503,累计派单!A:O,13,0)</f>
        <v>家客铁通潍坊临朐-东城城区装维组</v>
      </c>
    </row>
    <row r="504" ht="13.5" customHeight="1" spans="1:17">
      <c r="A504" t="s">
        <v>4076</v>
      </c>
      <c r="B504" t="s">
        <v>4077</v>
      </c>
      <c r="C504" t="s">
        <v>4078</v>
      </c>
      <c r="D504" t="s">
        <v>4079</v>
      </c>
      <c r="E504" t="s">
        <v>4080</v>
      </c>
      <c r="F504" t="s">
        <v>49</v>
      </c>
      <c r="G504" t="s">
        <v>375</v>
      </c>
      <c r="H504" t="s">
        <v>4081</v>
      </c>
      <c r="I504" t="s">
        <v>4082</v>
      </c>
      <c r="J504" t="s">
        <v>4083</v>
      </c>
      <c r="K504" t="s">
        <v>99</v>
      </c>
      <c r="L504" t="str">
        <f t="shared" si="28"/>
        <v>昌邑</v>
      </c>
      <c r="M504" t="str">
        <f t="shared" si="29"/>
        <v>0116</v>
      </c>
      <c r="N504" t="str">
        <f>VLOOKUP(I504,累计派单!A:O,15,0)</f>
        <v>dw3_jk_liulonghuan</v>
      </c>
      <c r="O504">
        <f t="shared" si="30"/>
        <v>84</v>
      </c>
      <c r="P504" t="str">
        <f t="shared" si="31"/>
        <v>90天内</v>
      </c>
      <c r="Q504" t="str">
        <f>VLOOKUP(I504,累计派单!A:O,13,0)</f>
        <v>家客铁通潍坊昌邑-城西城区装维组</v>
      </c>
    </row>
    <row r="505" ht="13.5" customHeight="1" spans="1:17">
      <c r="A505" t="s">
        <v>4084</v>
      </c>
      <c r="B505" t="s">
        <v>4085</v>
      </c>
      <c r="C505" t="s">
        <v>4086</v>
      </c>
      <c r="D505" t="s">
        <v>4087</v>
      </c>
      <c r="E505" t="s">
        <v>4088</v>
      </c>
      <c r="F505" t="s">
        <v>49</v>
      </c>
      <c r="G505" t="s">
        <v>60</v>
      </c>
      <c r="H505" t="s">
        <v>4089</v>
      </c>
      <c r="I505" t="s">
        <v>4090</v>
      </c>
      <c r="J505" t="s">
        <v>4091</v>
      </c>
      <c r="K505" t="s">
        <v>99</v>
      </c>
      <c r="L505" t="str">
        <f t="shared" si="28"/>
        <v>奎文</v>
      </c>
      <c r="M505" t="str">
        <f t="shared" si="29"/>
        <v>0116</v>
      </c>
      <c r="N505" t="str">
        <f>VLOOKUP(I505,累计派单!A:O,15,0)</f>
        <v>dw3_jk_liuwujunkw</v>
      </c>
      <c r="O505">
        <f t="shared" si="30"/>
        <v>372</v>
      </c>
      <c r="P505" t="b">
        <f t="shared" si="31"/>
        <v>0</v>
      </c>
      <c r="Q505" t="str">
        <f>VLOOKUP(I505,累计派单!A:O,13,0)</f>
        <v>家客铁通潍坊奎文-金光路城区装维组</v>
      </c>
    </row>
    <row r="506" ht="13.5" customHeight="1" spans="1:17">
      <c r="A506" t="s">
        <v>4092</v>
      </c>
      <c r="B506" t="s">
        <v>4093</v>
      </c>
      <c r="C506" t="s">
        <v>4094</v>
      </c>
      <c r="D506" t="s">
        <v>4095</v>
      </c>
      <c r="E506" t="s">
        <v>4096</v>
      </c>
      <c r="F506" t="s">
        <v>49</v>
      </c>
      <c r="G506" t="s">
        <v>105</v>
      </c>
      <c r="H506" t="s">
        <v>4097</v>
      </c>
      <c r="I506" t="s">
        <v>4098</v>
      </c>
      <c r="J506" t="s">
        <v>4099</v>
      </c>
      <c r="K506" t="s">
        <v>99</v>
      </c>
      <c r="L506" t="str">
        <f t="shared" si="28"/>
        <v>寿光</v>
      </c>
      <c r="M506" t="str">
        <f t="shared" si="29"/>
        <v>0116</v>
      </c>
      <c r="N506" t="str">
        <f>VLOOKUP(I506,累计派单!A:O,15,0)</f>
        <v>dw3_jk_baixiaoming</v>
      </c>
      <c r="O506">
        <f t="shared" si="30"/>
        <v>369</v>
      </c>
      <c r="P506" t="b">
        <f t="shared" si="31"/>
        <v>0</v>
      </c>
      <c r="Q506" t="str">
        <f>VLOOKUP(I506,累计派单!A:O,13,0)</f>
        <v>家客铁通潍坊寿光-文家乡镇装维组</v>
      </c>
    </row>
    <row r="507" ht="13.5" customHeight="1" spans="1:17">
      <c r="A507" t="s">
        <v>4100</v>
      </c>
      <c r="B507" t="s">
        <v>4101</v>
      </c>
      <c r="C507" t="s">
        <v>4102</v>
      </c>
      <c r="D507" t="s">
        <v>4103</v>
      </c>
      <c r="E507" t="s">
        <v>4104</v>
      </c>
      <c r="F507" t="s">
        <v>49</v>
      </c>
      <c r="G507" t="s">
        <v>50</v>
      </c>
      <c r="H507" t="s">
        <v>1409</v>
      </c>
      <c r="I507" t="s">
        <v>4105</v>
      </c>
      <c r="J507" t="s">
        <v>4106</v>
      </c>
      <c r="K507" t="s">
        <v>99</v>
      </c>
      <c r="L507" t="str">
        <f t="shared" si="28"/>
        <v>青州</v>
      </c>
      <c r="M507" t="str">
        <f t="shared" si="29"/>
        <v>0116</v>
      </c>
      <c r="N507" t="str">
        <f>VLOOKUP(I507,累计派单!A:O,15,0)</f>
        <v>dw3_jk_yanghaobin</v>
      </c>
      <c r="O507">
        <f t="shared" si="30"/>
        <v>376</v>
      </c>
      <c r="P507" t="b">
        <f t="shared" si="31"/>
        <v>0</v>
      </c>
      <c r="Q507" t="str">
        <f>VLOOKUP(I507,累计派单!A:O,13,0)</f>
        <v>家客铁通潍坊青州-何官乡镇装维组</v>
      </c>
    </row>
    <row r="508" ht="13.5" customHeight="1" spans="1:17">
      <c r="A508" t="s">
        <v>4107</v>
      </c>
      <c r="B508" t="s">
        <v>4108</v>
      </c>
      <c r="C508" t="s">
        <v>4109</v>
      </c>
      <c r="D508" t="s">
        <v>4110</v>
      </c>
      <c r="E508" t="s">
        <v>4111</v>
      </c>
      <c r="F508" t="s">
        <v>49</v>
      </c>
      <c r="G508" t="s">
        <v>1136</v>
      </c>
      <c r="H508" t="s">
        <v>4112</v>
      </c>
      <c r="I508" t="s">
        <v>4113</v>
      </c>
      <c r="J508" t="s">
        <v>4114</v>
      </c>
      <c r="K508" t="s">
        <v>99</v>
      </c>
      <c r="L508" t="str">
        <f t="shared" si="28"/>
        <v>昌乐</v>
      </c>
      <c r="M508" t="str">
        <f t="shared" si="29"/>
        <v>0116</v>
      </c>
      <c r="N508" t="str">
        <f>VLOOKUP(I508,累计派单!A:O,15,0)</f>
        <v>dw3_jk_liruiqing</v>
      </c>
      <c r="O508">
        <f t="shared" si="30"/>
        <v>370</v>
      </c>
      <c r="P508" t="b">
        <f t="shared" si="31"/>
        <v>0</v>
      </c>
      <c r="Q508" t="str">
        <f>VLOOKUP(I508,累计派单!A:O,13,0)</f>
        <v>家客铁通潍坊昌乐-方山路城区装维组</v>
      </c>
    </row>
    <row r="509" ht="13.5" customHeight="1" spans="1:17">
      <c r="A509" t="s">
        <v>4115</v>
      </c>
      <c r="B509" t="s">
        <v>4116</v>
      </c>
      <c r="C509" t="s">
        <v>4117</v>
      </c>
      <c r="D509" t="s">
        <v>4118</v>
      </c>
      <c r="E509" t="s">
        <v>4119</v>
      </c>
      <c r="F509" t="s">
        <v>49</v>
      </c>
      <c r="G509" t="s">
        <v>262</v>
      </c>
      <c r="H509" t="s">
        <v>4120</v>
      </c>
      <c r="I509" t="s">
        <v>4121</v>
      </c>
      <c r="J509" t="s">
        <v>4122</v>
      </c>
      <c r="K509" t="s">
        <v>99</v>
      </c>
      <c r="L509" t="str">
        <f t="shared" si="28"/>
        <v>寒亭</v>
      </c>
      <c r="M509" t="str">
        <f t="shared" si="29"/>
        <v>0116</v>
      </c>
      <c r="N509" t="str">
        <f>VLOOKUP(I509,累计派单!A:O,15,0)</f>
        <v>dw3_jk_xuxiurui</v>
      </c>
      <c r="O509">
        <f t="shared" si="30"/>
        <v>37</v>
      </c>
      <c r="P509" t="str">
        <f t="shared" si="31"/>
        <v>60天内</v>
      </c>
      <c r="Q509" t="str">
        <f>VLOOKUP(I509,累计派单!A:O,13,0)</f>
        <v>家客铁通潍坊滨海-大洼乡镇装维组</v>
      </c>
    </row>
    <row r="510" ht="13.5" customHeight="1" spans="1:17">
      <c r="A510" t="s">
        <v>4123</v>
      </c>
      <c r="B510" t="s">
        <v>4124</v>
      </c>
      <c r="C510" t="s">
        <v>4125</v>
      </c>
      <c r="D510" t="s">
        <v>4126</v>
      </c>
      <c r="E510" t="s">
        <v>4127</v>
      </c>
      <c r="F510" t="s">
        <v>49</v>
      </c>
      <c r="G510" t="s">
        <v>105</v>
      </c>
      <c r="H510" t="s">
        <v>4128</v>
      </c>
      <c r="I510" t="s">
        <v>4129</v>
      </c>
      <c r="J510" t="s">
        <v>4130</v>
      </c>
      <c r="K510" t="s">
        <v>99</v>
      </c>
      <c r="L510" t="str">
        <f t="shared" si="28"/>
        <v>寿光</v>
      </c>
      <c r="M510" t="str">
        <f t="shared" si="29"/>
        <v>0116</v>
      </c>
      <c r="N510" t="str">
        <f>VLOOKUP(I510,累计派单!A:O,15,0)</f>
        <v>dw3_jk_fenghuaiping</v>
      </c>
      <c r="O510">
        <f t="shared" si="30"/>
        <v>378</v>
      </c>
      <c r="P510" t="b">
        <f t="shared" si="31"/>
        <v>0</v>
      </c>
      <c r="Q510" t="str">
        <f>VLOOKUP(I510,累计派单!A:O,13,0)</f>
        <v>家客铁通潍坊寿光-营里乡镇装维组</v>
      </c>
    </row>
    <row r="511" ht="13.5" customHeight="1" spans="1:17">
      <c r="A511" t="s">
        <v>4131</v>
      </c>
      <c r="B511" t="s">
        <v>4132</v>
      </c>
      <c r="C511" t="s">
        <v>4133</v>
      </c>
      <c r="D511" t="s">
        <v>4134</v>
      </c>
      <c r="E511" t="s">
        <v>4135</v>
      </c>
      <c r="F511" t="s">
        <v>49</v>
      </c>
      <c r="G511" t="s">
        <v>50</v>
      </c>
      <c r="H511" t="s">
        <v>4136</v>
      </c>
      <c r="I511" t="s">
        <v>4137</v>
      </c>
      <c r="J511" t="s">
        <v>4138</v>
      </c>
      <c r="K511" t="s">
        <v>99</v>
      </c>
      <c r="L511" t="str">
        <f t="shared" si="28"/>
        <v>青州</v>
      </c>
      <c r="M511" t="str">
        <f t="shared" si="29"/>
        <v>0116</v>
      </c>
      <c r="N511" t="str">
        <f>VLOOKUP(I511,累计派单!A:O,15,0)</f>
        <v>dw3_jk_liuanping</v>
      </c>
      <c r="O511">
        <f t="shared" si="30"/>
        <v>71</v>
      </c>
      <c r="P511" t="str">
        <f t="shared" si="31"/>
        <v>90天内</v>
      </c>
      <c r="Q511" t="str">
        <f>VLOOKUP(I511,累计派单!A:O,13,0)</f>
        <v>家客铁通潍坊青州-黄楼乡镇装维组</v>
      </c>
    </row>
    <row r="512" ht="13.5" customHeight="1" spans="1:17">
      <c r="A512" t="s">
        <v>4139</v>
      </c>
      <c r="B512" t="s">
        <v>4140</v>
      </c>
      <c r="C512" t="s">
        <v>4141</v>
      </c>
      <c r="D512" t="s">
        <v>4142</v>
      </c>
      <c r="E512" t="s">
        <v>4143</v>
      </c>
      <c r="F512" t="s">
        <v>49</v>
      </c>
      <c r="G512" t="s">
        <v>50</v>
      </c>
      <c r="H512" t="s">
        <v>4144</v>
      </c>
      <c r="I512" t="s">
        <v>4145</v>
      </c>
      <c r="J512" t="s">
        <v>4146</v>
      </c>
      <c r="K512" t="s">
        <v>99</v>
      </c>
      <c r="L512" t="str">
        <f t="shared" si="28"/>
        <v>青州</v>
      </c>
      <c r="M512" t="str">
        <f t="shared" si="29"/>
        <v>0116</v>
      </c>
      <c r="N512" t="str">
        <f>VLOOKUP(I512,累计派单!A:O,15,0)</f>
        <v>dw3_jk_zhangshenghui</v>
      </c>
      <c r="O512">
        <f t="shared" si="30"/>
        <v>27</v>
      </c>
      <c r="P512" t="str">
        <f t="shared" si="31"/>
        <v>30天内</v>
      </c>
      <c r="Q512" t="str">
        <f>VLOOKUP(I512,累计派单!A:O,13,0)</f>
        <v>家客铁通潍坊青州-开发区城区装维组</v>
      </c>
    </row>
    <row r="513" ht="13.5" customHeight="1" spans="1:17">
      <c r="A513" t="s">
        <v>4147</v>
      </c>
      <c r="B513" t="s">
        <v>4148</v>
      </c>
      <c r="C513" t="s">
        <v>4149</v>
      </c>
      <c r="D513" t="s">
        <v>4150</v>
      </c>
      <c r="E513" t="s">
        <v>4151</v>
      </c>
      <c r="F513" t="s">
        <v>49</v>
      </c>
      <c r="G513" t="s">
        <v>237</v>
      </c>
      <c r="H513" t="s">
        <v>4152</v>
      </c>
      <c r="I513" t="s">
        <v>4153</v>
      </c>
      <c r="J513" t="s">
        <v>4154</v>
      </c>
      <c r="K513" t="s">
        <v>99</v>
      </c>
      <c r="L513" t="str">
        <f t="shared" ref="L513:L576" si="32">IF(OR(LEFT(G513,2)="高新"),"奎文",IF(LEFT(G513,2)="峡山","坊子",IF(LEFT(G513,2)="滨海","寒亭",LEFT(G513,2))))</f>
        <v>潍城</v>
      </c>
      <c r="M513" t="str">
        <f t="shared" si="29"/>
        <v>0116</v>
      </c>
      <c r="N513" t="str">
        <f>VLOOKUP(I513,累计派单!A:O,15,0)</f>
        <v>dw3_jk_wcwangxiaohu</v>
      </c>
      <c r="O513">
        <f t="shared" si="30"/>
        <v>370</v>
      </c>
      <c r="P513" t="b">
        <f t="shared" si="31"/>
        <v>0</v>
      </c>
      <c r="Q513" t="str">
        <f>VLOOKUP(I513,累计派单!A:O,13,0)</f>
        <v>家客铁通潍坊潍城-胜利街城区装维组</v>
      </c>
    </row>
    <row r="514" ht="13.5" customHeight="1" spans="1:17">
      <c r="A514" t="s">
        <v>4155</v>
      </c>
      <c r="B514" t="s">
        <v>4156</v>
      </c>
      <c r="C514" t="s">
        <v>4157</v>
      </c>
      <c r="D514" t="s">
        <v>4158</v>
      </c>
      <c r="E514" t="s">
        <v>4159</v>
      </c>
      <c r="F514" t="s">
        <v>49</v>
      </c>
      <c r="G514" t="s">
        <v>114</v>
      </c>
      <c r="H514" t="s">
        <v>4160</v>
      </c>
      <c r="I514" t="s">
        <v>4161</v>
      </c>
      <c r="J514" t="s">
        <v>4162</v>
      </c>
      <c r="K514" t="s">
        <v>99</v>
      </c>
      <c r="L514" t="str">
        <f t="shared" si="32"/>
        <v>高密</v>
      </c>
      <c r="M514" t="str">
        <f t="shared" ref="M514:M577" si="33">TEXT(B514,"mmdd")</f>
        <v>0116</v>
      </c>
      <c r="N514" t="str">
        <f>VLOOKUP(I514,累计派单!A:O,15,0)</f>
        <v>dw3_jk_lengguangpeng</v>
      </c>
      <c r="O514">
        <f t="shared" ref="O514:O577" si="34">IF(LEN(J514)&lt;2,0,DATEDIF(DATE(IF(MID(J514,9,2)="23",2023,2024),MID(J514,11,2),MID(J514,13,2)),B514,"d"))</f>
        <v>23</v>
      </c>
      <c r="P514" t="str">
        <f t="shared" ref="P514:P577" si="35">IF(O514=0,"无",IF(O514&lt;8,"7天内",IF(O514&lt;31,"30天内",IF(O514&lt;61,"60天内",IF(O514&lt;91,"90天内")))))</f>
        <v>30天内</v>
      </c>
      <c r="Q514" t="str">
        <f>VLOOKUP(I514,累计派单!A:O,13,0)</f>
        <v>家客铁通潍坊高密-密水城区装维组</v>
      </c>
    </row>
    <row r="515" ht="13.5" customHeight="1" spans="1:17">
      <c r="A515" t="s">
        <v>4163</v>
      </c>
      <c r="B515" t="s">
        <v>4164</v>
      </c>
      <c r="C515" t="s">
        <v>4165</v>
      </c>
      <c r="D515" t="s">
        <v>4166</v>
      </c>
      <c r="E515" t="s">
        <v>4167</v>
      </c>
      <c r="F515" t="s">
        <v>49</v>
      </c>
      <c r="G515" t="s">
        <v>95</v>
      </c>
      <c r="H515" t="s">
        <v>4168</v>
      </c>
      <c r="I515" t="s">
        <v>4169</v>
      </c>
      <c r="J515" t="s">
        <v>4170</v>
      </c>
      <c r="K515" t="s">
        <v>99</v>
      </c>
      <c r="L515" t="str">
        <f t="shared" si="32"/>
        <v>安丘</v>
      </c>
      <c r="M515" t="str">
        <f t="shared" si="33"/>
        <v>0116</v>
      </c>
      <c r="N515" t="str">
        <f>VLOOKUP(I515,累计派单!A:O,15,0)</f>
        <v>dw3_jk_lichangming</v>
      </c>
      <c r="O515">
        <f t="shared" si="34"/>
        <v>17</v>
      </c>
      <c r="P515" t="str">
        <f t="shared" si="35"/>
        <v>30天内</v>
      </c>
      <c r="Q515" t="str">
        <f>VLOOKUP(I515,累计派单!A:O,13,0)</f>
        <v>家客铁通潍坊安丘-永安路城区装维组</v>
      </c>
    </row>
    <row r="516" ht="13.5" customHeight="1" spans="1:17">
      <c r="A516" t="s">
        <v>4171</v>
      </c>
      <c r="B516" t="s">
        <v>4172</v>
      </c>
      <c r="C516" t="s">
        <v>4173</v>
      </c>
      <c r="D516" t="s">
        <v>4174</v>
      </c>
      <c r="E516" t="s">
        <v>4175</v>
      </c>
      <c r="F516" t="s">
        <v>49</v>
      </c>
      <c r="G516" t="s">
        <v>105</v>
      </c>
      <c r="H516" t="s">
        <v>4176</v>
      </c>
      <c r="I516" t="s">
        <v>4177</v>
      </c>
      <c r="J516" t="s">
        <v>4178</v>
      </c>
      <c r="K516" t="s">
        <v>99</v>
      </c>
      <c r="L516" t="str">
        <f t="shared" si="32"/>
        <v>寿光</v>
      </c>
      <c r="M516" t="str">
        <f t="shared" si="33"/>
        <v>0116</v>
      </c>
      <c r="N516" t="str">
        <f>VLOOKUP(I516,累计派单!A:O,15,0)</f>
        <v>dw3_jk_baixiaoming</v>
      </c>
      <c r="O516">
        <f t="shared" si="34"/>
        <v>88</v>
      </c>
      <c r="P516" t="str">
        <f t="shared" si="35"/>
        <v>90天内</v>
      </c>
      <c r="Q516" t="str">
        <f>VLOOKUP(I516,累计派单!A:O,13,0)</f>
        <v>家客铁通潍坊寿光-文家乡镇装维组</v>
      </c>
    </row>
    <row r="517" ht="13.5" customHeight="1" spans="1:17">
      <c r="A517" t="s">
        <v>4179</v>
      </c>
      <c r="B517" t="s">
        <v>4180</v>
      </c>
      <c r="C517" t="s">
        <v>4181</v>
      </c>
      <c r="D517" t="s">
        <v>4182</v>
      </c>
      <c r="E517" t="s">
        <v>4183</v>
      </c>
      <c r="F517" t="s">
        <v>49</v>
      </c>
      <c r="G517" t="s">
        <v>60</v>
      </c>
      <c r="H517" t="s">
        <v>4184</v>
      </c>
      <c r="I517" t="s">
        <v>4185</v>
      </c>
      <c r="J517" t="s">
        <v>4186</v>
      </c>
      <c r="K517" t="s">
        <v>99</v>
      </c>
      <c r="L517" t="str">
        <f t="shared" si="32"/>
        <v>奎文</v>
      </c>
      <c r="M517" t="str">
        <f t="shared" si="33"/>
        <v>0116</v>
      </c>
      <c r="N517" t="str">
        <f>VLOOKUP(I517,累计派单!A:O,15,0)</f>
        <v>dw3_jk_chenpan</v>
      </c>
      <c r="O517">
        <f t="shared" si="34"/>
        <v>75</v>
      </c>
      <c r="P517" t="str">
        <f t="shared" si="35"/>
        <v>90天内</v>
      </c>
      <c r="Q517" t="str">
        <f>VLOOKUP(I517,累计派单!A:O,13,0)</f>
        <v>家客铁通潍坊奎文-北宫街城区装维组</v>
      </c>
    </row>
    <row r="518" ht="13.5" customHeight="1" spans="1:17">
      <c r="A518" t="s">
        <v>4187</v>
      </c>
      <c r="B518" t="s">
        <v>4188</v>
      </c>
      <c r="C518" t="s">
        <v>4189</v>
      </c>
      <c r="D518" t="s">
        <v>4190</v>
      </c>
      <c r="E518" t="s">
        <v>4191</v>
      </c>
      <c r="F518" t="s">
        <v>49</v>
      </c>
      <c r="G518" t="s">
        <v>123</v>
      </c>
      <c r="H518" t="s">
        <v>4192</v>
      </c>
      <c r="I518" t="s">
        <v>4193</v>
      </c>
      <c r="J518" t="s">
        <v>4194</v>
      </c>
      <c r="K518" t="s">
        <v>99</v>
      </c>
      <c r="L518" t="str">
        <f t="shared" si="32"/>
        <v>诸城</v>
      </c>
      <c r="M518" t="str">
        <f t="shared" si="33"/>
        <v>0116</v>
      </c>
      <c r="N518" t="str">
        <f>VLOOKUP(I518,累计派单!A:O,15,0)</f>
        <v>dw3_jk_liuguijin</v>
      </c>
      <c r="O518">
        <f t="shared" si="34"/>
        <v>20</v>
      </c>
      <c r="P518" t="str">
        <f t="shared" si="35"/>
        <v>30天内</v>
      </c>
      <c r="Q518" t="str">
        <f>VLOOKUP(I518,累计派单!A:O,13,0)</f>
        <v>家客铁通潍坊诸城-繁荣路城区装维组</v>
      </c>
    </row>
    <row r="519" ht="13.5" customHeight="1" spans="1:17">
      <c r="A519" t="s">
        <v>4195</v>
      </c>
      <c r="B519" t="s">
        <v>4196</v>
      </c>
      <c r="C519" t="s">
        <v>4197</v>
      </c>
      <c r="D519" t="s">
        <v>4198</v>
      </c>
      <c r="E519" t="s">
        <v>4199</v>
      </c>
      <c r="F519" t="s">
        <v>49</v>
      </c>
      <c r="G519" t="s">
        <v>105</v>
      </c>
      <c r="H519" t="s">
        <v>4200</v>
      </c>
      <c r="I519" t="s">
        <v>4201</v>
      </c>
      <c r="J519" t="s">
        <v>4202</v>
      </c>
      <c r="K519" t="s">
        <v>99</v>
      </c>
      <c r="L519" t="str">
        <f t="shared" si="32"/>
        <v>寿光</v>
      </c>
      <c r="M519" t="str">
        <f t="shared" si="33"/>
        <v>0116</v>
      </c>
      <c r="N519" t="str">
        <f>VLOOKUP(I519,累计派单!A:O,15,0)</f>
        <v>dw3_jk_liquanxing</v>
      </c>
      <c r="O519">
        <f t="shared" si="34"/>
        <v>367</v>
      </c>
      <c r="P519" t="b">
        <f t="shared" si="35"/>
        <v>0</v>
      </c>
      <c r="Q519" t="str">
        <f>VLOOKUP(I519,累计派单!A:O,13,0)</f>
        <v>家客铁通潍坊寿光-侯镇乡镇装维组</v>
      </c>
    </row>
    <row r="520" ht="13.5" customHeight="1" spans="1:17">
      <c r="A520" t="s">
        <v>4203</v>
      </c>
      <c r="B520" t="s">
        <v>4204</v>
      </c>
      <c r="C520" t="s">
        <v>4205</v>
      </c>
      <c r="D520" t="s">
        <v>4206</v>
      </c>
      <c r="E520" t="s">
        <v>4207</v>
      </c>
      <c r="F520" t="s">
        <v>49</v>
      </c>
      <c r="G520" t="s">
        <v>95</v>
      </c>
      <c r="H520" t="s">
        <v>4208</v>
      </c>
      <c r="I520" t="s">
        <v>4209</v>
      </c>
      <c r="J520" t="s">
        <v>4210</v>
      </c>
      <c r="K520" t="s">
        <v>99</v>
      </c>
      <c r="L520" t="str">
        <f t="shared" si="32"/>
        <v>安丘</v>
      </c>
      <c r="M520" t="str">
        <f t="shared" si="33"/>
        <v>0116</v>
      </c>
      <c r="N520" t="str">
        <f>VLOOKUP(I520,累计派单!A:O,15,0)</f>
        <v>dw3_jk_chenyujun</v>
      </c>
      <c r="O520">
        <f t="shared" si="34"/>
        <v>21</v>
      </c>
      <c r="P520" t="str">
        <f t="shared" si="35"/>
        <v>30天内</v>
      </c>
      <c r="Q520" t="str">
        <f>VLOOKUP(I520,累计派单!A:O,13,0)</f>
        <v>家客铁通潍坊安丘-贾戈乡镇装维组</v>
      </c>
    </row>
    <row r="521" ht="13.5" customHeight="1" spans="1:17">
      <c r="A521" t="s">
        <v>4211</v>
      </c>
      <c r="B521" t="s">
        <v>4212</v>
      </c>
      <c r="C521" t="s">
        <v>4213</v>
      </c>
      <c r="D521" t="s">
        <v>4214</v>
      </c>
      <c r="E521" t="s">
        <v>4215</v>
      </c>
      <c r="F521" t="s">
        <v>49</v>
      </c>
      <c r="G521" t="s">
        <v>86</v>
      </c>
      <c r="H521" t="s">
        <v>4216</v>
      </c>
      <c r="I521" t="s">
        <v>4217</v>
      </c>
      <c r="J521" t="s">
        <v>4218</v>
      </c>
      <c r="K521" t="s">
        <v>99</v>
      </c>
      <c r="L521" t="str">
        <f t="shared" si="32"/>
        <v>坊子</v>
      </c>
      <c r="M521" t="str">
        <f t="shared" si="33"/>
        <v>0116</v>
      </c>
      <c r="N521" t="str">
        <f>VLOOKUP(I521,累计派单!A:O,15,0)</f>
        <v>dw3_jk_fangtizhuang</v>
      </c>
      <c r="O521">
        <f t="shared" si="34"/>
        <v>373</v>
      </c>
      <c r="P521" t="b">
        <f t="shared" si="35"/>
        <v>0</v>
      </c>
      <c r="Q521" t="str">
        <f>VLOOKUP(I521,累计派单!A:O,13,0)</f>
        <v>家客铁通潍坊坊子-凤凰城区装维组</v>
      </c>
    </row>
    <row r="522" ht="13.5" customHeight="1" spans="1:17">
      <c r="A522" t="s">
        <v>4219</v>
      </c>
      <c r="B522" t="s">
        <v>4220</v>
      </c>
      <c r="C522" t="s">
        <v>4221</v>
      </c>
      <c r="D522" t="s">
        <v>4222</v>
      </c>
      <c r="E522" t="s">
        <v>4223</v>
      </c>
      <c r="F522" t="s">
        <v>49</v>
      </c>
      <c r="G522" t="s">
        <v>95</v>
      </c>
      <c r="H522" t="s">
        <v>4224</v>
      </c>
      <c r="I522" t="s">
        <v>4225</v>
      </c>
      <c r="J522" t="s">
        <v>4226</v>
      </c>
      <c r="K522" t="s">
        <v>54</v>
      </c>
      <c r="L522" t="str">
        <f t="shared" si="32"/>
        <v>安丘</v>
      </c>
      <c r="M522" t="str">
        <f t="shared" si="33"/>
        <v>0117</v>
      </c>
      <c r="N522" t="str">
        <f>VLOOKUP(I522,累计派单!A:O,15,0)</f>
        <v>dw3_jk_zhoulongtao</v>
      </c>
      <c r="O522">
        <f t="shared" si="34"/>
        <v>60</v>
      </c>
      <c r="P522" t="str">
        <f t="shared" si="35"/>
        <v>60天内</v>
      </c>
      <c r="Q522" t="str">
        <f>VLOOKUP(I522,累计派单!A:O,13,0)</f>
        <v>家客铁通潍坊安丘-永安路城区装维组</v>
      </c>
    </row>
    <row r="523" ht="13.5" customHeight="1" spans="1:17">
      <c r="A523" t="s">
        <v>4227</v>
      </c>
      <c r="B523" t="s">
        <v>4228</v>
      </c>
      <c r="C523" t="s">
        <v>4229</v>
      </c>
      <c r="D523" t="s">
        <v>4230</v>
      </c>
      <c r="E523" t="s">
        <v>4231</v>
      </c>
      <c r="F523" t="s">
        <v>49</v>
      </c>
      <c r="G523" t="s">
        <v>375</v>
      </c>
      <c r="H523" t="s">
        <v>4232</v>
      </c>
      <c r="I523" t="s">
        <v>4233</v>
      </c>
      <c r="J523" t="s">
        <v>4234</v>
      </c>
      <c r="K523" t="s">
        <v>54</v>
      </c>
      <c r="L523" t="str">
        <f t="shared" si="32"/>
        <v>昌邑</v>
      </c>
      <c r="M523" t="str">
        <f t="shared" si="33"/>
        <v>0117</v>
      </c>
      <c r="N523" t="str">
        <f>VLOOKUP(I523,累计派单!A:O,15,0)</f>
        <v>dw3_jk_yuzishun</v>
      </c>
      <c r="O523">
        <f t="shared" si="34"/>
        <v>80</v>
      </c>
      <c r="P523" t="str">
        <f t="shared" si="35"/>
        <v>90天内</v>
      </c>
      <c r="Q523" t="str">
        <f>VLOOKUP(I523,累计派单!A:O,13,0)</f>
        <v>家客铁通潍坊昌邑-饮马乡镇装维组</v>
      </c>
    </row>
    <row r="524" ht="13.5" customHeight="1" spans="1:17">
      <c r="A524" t="s">
        <v>4235</v>
      </c>
      <c r="B524" t="s">
        <v>4236</v>
      </c>
      <c r="C524" t="s">
        <v>4237</v>
      </c>
      <c r="D524" t="s">
        <v>4238</v>
      </c>
      <c r="E524" t="s">
        <v>4239</v>
      </c>
      <c r="F524" t="s">
        <v>49</v>
      </c>
      <c r="G524" t="s">
        <v>114</v>
      </c>
      <c r="H524" t="s">
        <v>4240</v>
      </c>
      <c r="I524" t="s">
        <v>4241</v>
      </c>
      <c r="J524" t="s">
        <v>4242</v>
      </c>
      <c r="K524" t="s">
        <v>54</v>
      </c>
      <c r="L524" t="str">
        <f t="shared" si="32"/>
        <v>高密</v>
      </c>
      <c r="M524" t="str">
        <f t="shared" si="33"/>
        <v>0117</v>
      </c>
      <c r="N524" t="str">
        <f>VLOOKUP(I524,累计派单!A:O,15,0)</f>
        <v>dw3_jk_jiaxin</v>
      </c>
      <c r="O524">
        <f t="shared" si="34"/>
        <v>28</v>
      </c>
      <c r="P524" t="str">
        <f t="shared" si="35"/>
        <v>30天内</v>
      </c>
      <c r="Q524" t="str">
        <f>VLOOKUP(I524,累计派单!A:O,13,0)</f>
        <v>家客铁通潍坊高密-醴泉城区装维组</v>
      </c>
    </row>
    <row r="525" ht="13.5" customHeight="1" spans="1:17">
      <c r="A525" t="s">
        <v>4243</v>
      </c>
      <c r="B525" t="s">
        <v>4244</v>
      </c>
      <c r="C525" t="s">
        <v>4245</v>
      </c>
      <c r="D525" t="s">
        <v>4246</v>
      </c>
      <c r="E525" t="s">
        <v>4247</v>
      </c>
      <c r="F525" t="s">
        <v>49</v>
      </c>
      <c r="G525" t="s">
        <v>60</v>
      </c>
      <c r="H525" t="s">
        <v>4248</v>
      </c>
      <c r="I525" t="s">
        <v>4249</v>
      </c>
      <c r="J525" t="s">
        <v>4250</v>
      </c>
      <c r="K525" t="s">
        <v>54</v>
      </c>
      <c r="L525" t="str">
        <f t="shared" si="32"/>
        <v>奎文</v>
      </c>
      <c r="M525" t="str">
        <f t="shared" si="33"/>
        <v>0117</v>
      </c>
      <c r="N525" t="str">
        <f>VLOOKUP(I525,累计派单!A:O,15,0)</f>
        <v>dw3_jk_hupeifu</v>
      </c>
      <c r="O525">
        <f t="shared" si="34"/>
        <v>72</v>
      </c>
      <c r="P525" t="str">
        <f t="shared" si="35"/>
        <v>90天内</v>
      </c>
      <c r="Q525" t="str">
        <f>VLOOKUP(I525,累计派单!A:O,13,0)</f>
        <v>家客铁通潍坊奎文-鸢飞路城区装维组</v>
      </c>
    </row>
    <row r="526" ht="13.5" customHeight="1" spans="1:17">
      <c r="A526" t="s">
        <v>4251</v>
      </c>
      <c r="B526" t="s">
        <v>4252</v>
      </c>
      <c r="C526" t="s">
        <v>4253</v>
      </c>
      <c r="D526" t="s">
        <v>4254</v>
      </c>
      <c r="E526" t="s">
        <v>4255</v>
      </c>
      <c r="F526" t="s">
        <v>49</v>
      </c>
      <c r="G526" t="s">
        <v>105</v>
      </c>
      <c r="H526" t="s">
        <v>4256</v>
      </c>
      <c r="I526" t="s">
        <v>4257</v>
      </c>
      <c r="J526" t="s">
        <v>4258</v>
      </c>
      <c r="K526" t="s">
        <v>99</v>
      </c>
      <c r="L526" t="str">
        <f t="shared" si="32"/>
        <v>寿光</v>
      </c>
      <c r="M526" t="str">
        <f t="shared" si="33"/>
        <v>0117</v>
      </c>
      <c r="N526" t="str">
        <f>VLOOKUP(I526,累计派单!A:O,15,0)</f>
        <v>dw3_jk_wangshuaisg</v>
      </c>
      <c r="O526">
        <f t="shared" si="34"/>
        <v>29</v>
      </c>
      <c r="P526" t="str">
        <f t="shared" si="35"/>
        <v>30天内</v>
      </c>
      <c r="Q526" t="str">
        <f>VLOOKUP(I526,累计派单!A:O,13,0)</f>
        <v>家客铁通潍坊寿光-侯镇乡镇装维组</v>
      </c>
    </row>
    <row r="527" ht="13.5" customHeight="1" spans="1:17">
      <c r="A527" t="s">
        <v>4259</v>
      </c>
      <c r="B527" t="s">
        <v>4260</v>
      </c>
      <c r="C527" t="s">
        <v>4261</v>
      </c>
      <c r="D527" t="s">
        <v>4262</v>
      </c>
      <c r="E527" t="s">
        <v>4263</v>
      </c>
      <c r="F527" t="s">
        <v>49</v>
      </c>
      <c r="G527" t="s">
        <v>237</v>
      </c>
      <c r="H527" t="s">
        <v>4264</v>
      </c>
      <c r="I527" t="s">
        <v>4265</v>
      </c>
      <c r="J527" t="s">
        <v>4266</v>
      </c>
      <c r="K527" t="s">
        <v>54</v>
      </c>
      <c r="L527" t="str">
        <f t="shared" si="32"/>
        <v>潍城</v>
      </c>
      <c r="M527" t="str">
        <f t="shared" si="33"/>
        <v>0117</v>
      </c>
      <c r="N527" t="str">
        <f>VLOOKUP(I527,累计派单!A:O,15,0)</f>
        <v>dw3_jk_wcwanghongyu</v>
      </c>
      <c r="O527">
        <f t="shared" si="34"/>
        <v>368</v>
      </c>
      <c r="P527" t="b">
        <f t="shared" si="35"/>
        <v>0</v>
      </c>
      <c r="Q527" t="str">
        <f>VLOOKUP(I527,累计派单!A:O,13,0)</f>
        <v>家客铁通潍坊潍城-东风街城区装维组</v>
      </c>
    </row>
    <row r="528" ht="13.5" customHeight="1" spans="1:17">
      <c r="A528" t="s">
        <v>4267</v>
      </c>
      <c r="B528" t="s">
        <v>4268</v>
      </c>
      <c r="C528" t="s">
        <v>4269</v>
      </c>
      <c r="D528" t="s">
        <v>4270</v>
      </c>
      <c r="E528" t="s">
        <v>4271</v>
      </c>
      <c r="F528" t="s">
        <v>49</v>
      </c>
      <c r="G528" t="s">
        <v>114</v>
      </c>
      <c r="H528" t="s">
        <v>4272</v>
      </c>
      <c r="I528" t="s">
        <v>4273</v>
      </c>
      <c r="J528" t="s">
        <v>4274</v>
      </c>
      <c r="K528" t="s">
        <v>54</v>
      </c>
      <c r="L528" t="str">
        <f t="shared" si="32"/>
        <v>高密</v>
      </c>
      <c r="M528" t="str">
        <f t="shared" si="33"/>
        <v>0117</v>
      </c>
      <c r="N528" t="str">
        <f>VLOOKUP(I528,累计派单!A:O,15,0)</f>
        <v>dw3_jk_sunwenkai</v>
      </c>
      <c r="O528">
        <f t="shared" si="34"/>
        <v>44</v>
      </c>
      <c r="P528" t="str">
        <f t="shared" si="35"/>
        <v>60天内</v>
      </c>
      <c r="Q528" t="str">
        <f>VLOOKUP(I528,累计派单!A:O,13,0)</f>
        <v>家客铁通潍坊高密-朝阳城区装维组</v>
      </c>
    </row>
    <row r="529" ht="13.5" customHeight="1" spans="1:17">
      <c r="A529" t="s">
        <v>4275</v>
      </c>
      <c r="B529" t="s">
        <v>4276</v>
      </c>
      <c r="C529" t="s">
        <v>4277</v>
      </c>
      <c r="D529" t="s">
        <v>4278</v>
      </c>
      <c r="E529" t="s">
        <v>4279</v>
      </c>
      <c r="F529" t="s">
        <v>49</v>
      </c>
      <c r="G529" t="s">
        <v>375</v>
      </c>
      <c r="H529" t="s">
        <v>4280</v>
      </c>
      <c r="I529" t="s">
        <v>4281</v>
      </c>
      <c r="J529" t="s">
        <v>4282</v>
      </c>
      <c r="K529" t="s">
        <v>54</v>
      </c>
      <c r="L529" t="str">
        <f t="shared" si="32"/>
        <v>昌邑</v>
      </c>
      <c r="M529" t="str">
        <f t="shared" si="33"/>
        <v>0117</v>
      </c>
      <c r="N529" t="str">
        <f>VLOOKUP(I529,累计派单!A:O,15,0)</f>
        <v>dw3_jk_weiludong</v>
      </c>
      <c r="O529">
        <f t="shared" si="34"/>
        <v>73</v>
      </c>
      <c r="P529" t="str">
        <f t="shared" si="35"/>
        <v>90天内</v>
      </c>
      <c r="Q529" t="str">
        <f>VLOOKUP(I529,累计派单!A:O,13,0)</f>
        <v>家客铁通潍坊昌邑-城北城区装维组</v>
      </c>
    </row>
    <row r="530" ht="13.5" customHeight="1" spans="1:17">
      <c r="A530" t="s">
        <v>4283</v>
      </c>
      <c r="B530" t="s">
        <v>4284</v>
      </c>
      <c r="C530" t="s">
        <v>4285</v>
      </c>
      <c r="D530" t="s">
        <v>4286</v>
      </c>
      <c r="E530" t="s">
        <v>4287</v>
      </c>
      <c r="F530" t="s">
        <v>49</v>
      </c>
      <c r="G530" t="s">
        <v>50</v>
      </c>
      <c r="H530" t="s">
        <v>4288</v>
      </c>
      <c r="I530" t="s">
        <v>4289</v>
      </c>
      <c r="J530" t="s">
        <v>4290</v>
      </c>
      <c r="K530" t="s">
        <v>99</v>
      </c>
      <c r="L530" t="str">
        <f t="shared" si="32"/>
        <v>青州</v>
      </c>
      <c r="M530" t="str">
        <f t="shared" si="33"/>
        <v>0117</v>
      </c>
      <c r="N530" t="str">
        <f>VLOOKUP(I530,累计派单!A:O,15,0)</f>
        <v>dw3_jk_qzliubing</v>
      </c>
      <c r="O530">
        <f t="shared" si="34"/>
        <v>371</v>
      </c>
      <c r="P530" t="b">
        <f t="shared" si="35"/>
        <v>0</v>
      </c>
      <c r="Q530" t="str">
        <f>VLOOKUP(I530,累计派单!A:O,13,0)</f>
        <v>家客铁通潍坊青州-高柳乡镇装维组</v>
      </c>
    </row>
    <row r="531" ht="13.5" customHeight="1" spans="1:17">
      <c r="A531" t="s">
        <v>4291</v>
      </c>
      <c r="B531" t="s">
        <v>4292</v>
      </c>
      <c r="C531" t="s">
        <v>4293</v>
      </c>
      <c r="D531" t="s">
        <v>4294</v>
      </c>
      <c r="E531" t="s">
        <v>4295</v>
      </c>
      <c r="F531" t="s">
        <v>49</v>
      </c>
      <c r="G531" t="s">
        <v>237</v>
      </c>
      <c r="H531" t="s">
        <v>4296</v>
      </c>
      <c r="I531" t="s">
        <v>4297</v>
      </c>
      <c r="J531" t="s">
        <v>4298</v>
      </c>
      <c r="K531" t="s">
        <v>99</v>
      </c>
      <c r="L531" t="str">
        <f t="shared" si="32"/>
        <v>潍城</v>
      </c>
      <c r="M531" t="str">
        <f t="shared" si="33"/>
        <v>0117</v>
      </c>
      <c r="N531" t="str">
        <f>VLOOKUP(I531,累计派单!A:O,15,0)</f>
        <v>dw3_jk_zhangchuanyang</v>
      </c>
      <c r="O531">
        <f t="shared" si="34"/>
        <v>367</v>
      </c>
      <c r="P531" t="b">
        <f t="shared" si="35"/>
        <v>0</v>
      </c>
      <c r="Q531" t="str">
        <f>VLOOKUP(I531,累计派单!A:O,13,0)</f>
        <v>家客铁通潍坊潍城-胜利街城区装维组</v>
      </c>
    </row>
    <row r="532" ht="13.5" customHeight="1" spans="1:17">
      <c r="A532" t="s">
        <v>4299</v>
      </c>
      <c r="B532" t="s">
        <v>4300</v>
      </c>
      <c r="C532" t="s">
        <v>4301</v>
      </c>
      <c r="D532" t="s">
        <v>4302</v>
      </c>
      <c r="E532" t="s">
        <v>4303</v>
      </c>
      <c r="F532" t="s">
        <v>49</v>
      </c>
      <c r="G532" t="s">
        <v>50</v>
      </c>
      <c r="H532" t="s">
        <v>4304</v>
      </c>
      <c r="I532" t="s">
        <v>4305</v>
      </c>
      <c r="J532" t="s">
        <v>4306</v>
      </c>
      <c r="K532" t="s">
        <v>99</v>
      </c>
      <c r="L532" t="str">
        <f t="shared" si="32"/>
        <v>青州</v>
      </c>
      <c r="M532" t="str">
        <f t="shared" si="33"/>
        <v>0117</v>
      </c>
      <c r="N532" t="str">
        <f>VLOOKUP(I532,累计派单!A:O,15,0)</f>
        <v>dw3_jk_chihengtao</v>
      </c>
      <c r="O532">
        <f t="shared" si="34"/>
        <v>67</v>
      </c>
      <c r="P532" t="str">
        <f t="shared" si="35"/>
        <v>90天内</v>
      </c>
      <c r="Q532" t="str">
        <f>VLOOKUP(I532,累计派单!A:O,13,0)</f>
        <v>家客铁通潍坊青州-弥河乡镇装维组</v>
      </c>
    </row>
    <row r="533" ht="13.5" customHeight="1" spans="1:17">
      <c r="A533" t="s">
        <v>4307</v>
      </c>
      <c r="B533" t="s">
        <v>4308</v>
      </c>
      <c r="C533" t="s">
        <v>4309</v>
      </c>
      <c r="D533" t="s">
        <v>4310</v>
      </c>
      <c r="E533" t="s">
        <v>4311</v>
      </c>
      <c r="F533" t="s">
        <v>49</v>
      </c>
      <c r="G533" t="s">
        <v>123</v>
      </c>
      <c r="H533" t="s">
        <v>4312</v>
      </c>
      <c r="I533" t="s">
        <v>4313</v>
      </c>
      <c r="J533" t="s">
        <v>4314</v>
      </c>
      <c r="K533" t="s">
        <v>99</v>
      </c>
      <c r="L533" t="str">
        <f t="shared" si="32"/>
        <v>诸城</v>
      </c>
      <c r="M533" t="str">
        <f t="shared" si="33"/>
        <v>0117</v>
      </c>
      <c r="N533" t="str">
        <f>VLOOKUP(I533,累计派单!A:O,15,0)</f>
        <v>dw3_jk_shizhen</v>
      </c>
      <c r="O533">
        <f t="shared" si="34"/>
        <v>86</v>
      </c>
      <c r="P533" t="str">
        <f t="shared" si="35"/>
        <v>90天内</v>
      </c>
      <c r="Q533" t="str">
        <f>VLOOKUP(I533,累计派单!A:O,13,0)</f>
        <v>家客铁通潍坊诸城-兴华东路城区装维组</v>
      </c>
    </row>
    <row r="534" ht="13.5" customHeight="1" spans="1:17">
      <c r="A534" t="s">
        <v>4315</v>
      </c>
      <c r="B534" t="s">
        <v>4316</v>
      </c>
      <c r="C534" t="s">
        <v>4317</v>
      </c>
      <c r="D534" t="s">
        <v>4318</v>
      </c>
      <c r="E534" t="s">
        <v>4319</v>
      </c>
      <c r="F534" t="s">
        <v>49</v>
      </c>
      <c r="G534" t="s">
        <v>95</v>
      </c>
      <c r="H534" t="s">
        <v>4320</v>
      </c>
      <c r="I534" t="s">
        <v>4321</v>
      </c>
      <c r="J534" t="s">
        <v>4322</v>
      </c>
      <c r="K534" t="s">
        <v>54</v>
      </c>
      <c r="L534" t="str">
        <f t="shared" si="32"/>
        <v>安丘</v>
      </c>
      <c r="M534" t="str">
        <f t="shared" si="33"/>
        <v>0117</v>
      </c>
      <c r="N534" t="str">
        <f>VLOOKUP(I534,累计派单!A:O,15,0)</f>
        <v>dw3_jk_lvshunguang</v>
      </c>
      <c r="O534">
        <f t="shared" si="34"/>
        <v>367</v>
      </c>
      <c r="P534" t="b">
        <f t="shared" si="35"/>
        <v>0</v>
      </c>
      <c r="Q534" t="str">
        <f>VLOOKUP(I534,累计派单!A:O,13,0)</f>
        <v>家客铁通潍坊安丘-凌河乡镇装维组</v>
      </c>
    </row>
    <row r="535" ht="13.5" customHeight="1" spans="1:17">
      <c r="A535" t="s">
        <v>4323</v>
      </c>
      <c r="B535" t="s">
        <v>4324</v>
      </c>
      <c r="C535" t="s">
        <v>4325</v>
      </c>
      <c r="D535" t="s">
        <v>4326</v>
      </c>
      <c r="E535" t="s">
        <v>4327</v>
      </c>
      <c r="F535" t="s">
        <v>49</v>
      </c>
      <c r="G535" t="s">
        <v>95</v>
      </c>
      <c r="H535" t="s">
        <v>4328</v>
      </c>
      <c r="I535" t="s">
        <v>4329</v>
      </c>
      <c r="J535" t="s">
        <v>4330</v>
      </c>
      <c r="K535" t="s">
        <v>99</v>
      </c>
      <c r="L535" t="str">
        <f t="shared" si="32"/>
        <v>安丘</v>
      </c>
      <c r="M535" t="str">
        <f t="shared" si="33"/>
        <v>0117</v>
      </c>
      <c r="N535" t="str">
        <f>VLOOKUP(I535,累计派单!A:O,15,0)</f>
        <v>dw3_jk_zhoulongtao</v>
      </c>
      <c r="O535">
        <f t="shared" si="34"/>
        <v>49</v>
      </c>
      <c r="P535" t="str">
        <f t="shared" si="35"/>
        <v>60天内</v>
      </c>
      <c r="Q535" t="str">
        <f>VLOOKUP(I535,累计派单!A:O,13,0)</f>
        <v>家客铁通潍坊安丘-永安路城区装维组</v>
      </c>
    </row>
    <row r="536" ht="13.5" customHeight="1" spans="1:17">
      <c r="A536" t="s">
        <v>4331</v>
      </c>
      <c r="B536" t="s">
        <v>4332</v>
      </c>
      <c r="C536" t="s">
        <v>4333</v>
      </c>
      <c r="D536" t="s">
        <v>4334</v>
      </c>
      <c r="E536" t="s">
        <v>4335</v>
      </c>
      <c r="F536" t="s">
        <v>49</v>
      </c>
      <c r="G536" t="s">
        <v>237</v>
      </c>
      <c r="H536" t="s">
        <v>4336</v>
      </c>
      <c r="I536" t="s">
        <v>4337</v>
      </c>
      <c r="J536" t="s">
        <v>4338</v>
      </c>
      <c r="K536" t="s">
        <v>99</v>
      </c>
      <c r="L536" t="str">
        <f t="shared" si="32"/>
        <v>潍城</v>
      </c>
      <c r="M536" t="str">
        <f t="shared" si="33"/>
        <v>0117</v>
      </c>
      <c r="N536" t="str">
        <f>VLOOKUP(I536,累计派单!A:O,15,0)</f>
        <v>dw3_jk_wcduwangfeng</v>
      </c>
      <c r="O536">
        <f t="shared" si="34"/>
        <v>72</v>
      </c>
      <c r="P536" t="str">
        <f t="shared" si="35"/>
        <v>90天内</v>
      </c>
      <c r="Q536" t="str">
        <f>VLOOKUP(I536,累计派单!A:O,13,0)</f>
        <v>家客铁通潍坊潍城-胜利街城区装维组</v>
      </c>
    </row>
    <row r="537" ht="13.5" customHeight="1" spans="1:17">
      <c r="A537" t="s">
        <v>4339</v>
      </c>
      <c r="B537" t="s">
        <v>4340</v>
      </c>
      <c r="C537" t="s">
        <v>4341</v>
      </c>
      <c r="D537" t="s">
        <v>4342</v>
      </c>
      <c r="E537" t="s">
        <v>4343</v>
      </c>
      <c r="F537" t="s">
        <v>49</v>
      </c>
      <c r="G537" t="s">
        <v>95</v>
      </c>
      <c r="H537" t="s">
        <v>4344</v>
      </c>
      <c r="I537" t="s">
        <v>4345</v>
      </c>
      <c r="J537" t="s">
        <v>4346</v>
      </c>
      <c r="K537" t="s">
        <v>99</v>
      </c>
      <c r="L537" t="str">
        <f t="shared" si="32"/>
        <v>安丘</v>
      </c>
      <c r="M537" t="str">
        <f t="shared" si="33"/>
        <v>0117</v>
      </c>
      <c r="N537" t="str">
        <f>VLOOKUP(I537,累计派单!A:O,15,0)</f>
        <v>dw3_jk_zhoulongtao</v>
      </c>
      <c r="O537">
        <f t="shared" si="34"/>
        <v>49</v>
      </c>
      <c r="P537" t="str">
        <f t="shared" si="35"/>
        <v>60天内</v>
      </c>
      <c r="Q537" t="str">
        <f>VLOOKUP(I537,累计派单!A:O,13,0)</f>
        <v>家客铁通潍坊安丘-永安路城区装维组</v>
      </c>
    </row>
    <row r="538" ht="13.5" customHeight="1" spans="1:17">
      <c r="A538" t="s">
        <v>4347</v>
      </c>
      <c r="B538" t="s">
        <v>4348</v>
      </c>
      <c r="C538" t="s">
        <v>4349</v>
      </c>
      <c r="D538" t="s">
        <v>4350</v>
      </c>
      <c r="E538" t="s">
        <v>4351</v>
      </c>
      <c r="F538" t="s">
        <v>49</v>
      </c>
      <c r="G538" t="s">
        <v>86</v>
      </c>
      <c r="H538" t="s">
        <v>4352</v>
      </c>
      <c r="I538" t="s">
        <v>4353</v>
      </c>
      <c r="J538" t="s">
        <v>4354</v>
      </c>
      <c r="K538" t="s">
        <v>99</v>
      </c>
      <c r="L538" t="str">
        <f t="shared" si="32"/>
        <v>坊子</v>
      </c>
      <c r="M538" t="str">
        <f t="shared" si="33"/>
        <v>0117</v>
      </c>
      <c r="N538" t="str">
        <f>VLOOKUP(I538,累计派单!A:O,15,0)</f>
        <v>dw3_jk_fzwangxiaowei</v>
      </c>
      <c r="O538">
        <f t="shared" si="34"/>
        <v>48</v>
      </c>
      <c r="P538" t="str">
        <f t="shared" si="35"/>
        <v>60天内</v>
      </c>
      <c r="Q538" t="str">
        <f>VLOOKUP(I538,累计派单!A:O,13,0)</f>
        <v>家客铁通潍坊坊子-眉村乡镇装维组</v>
      </c>
    </row>
    <row r="539" ht="13.5" customHeight="1" spans="1:17">
      <c r="A539" t="s">
        <v>4355</v>
      </c>
      <c r="B539" t="s">
        <v>4356</v>
      </c>
      <c r="C539" t="s">
        <v>4357</v>
      </c>
      <c r="D539" t="s">
        <v>4358</v>
      </c>
      <c r="E539" t="s">
        <v>4359</v>
      </c>
      <c r="F539" t="s">
        <v>49</v>
      </c>
      <c r="G539" t="s">
        <v>95</v>
      </c>
      <c r="H539" t="s">
        <v>4360</v>
      </c>
      <c r="I539" t="s">
        <v>4361</v>
      </c>
      <c r="J539" t="s">
        <v>4362</v>
      </c>
      <c r="K539" t="s">
        <v>99</v>
      </c>
      <c r="L539" t="str">
        <f t="shared" si="32"/>
        <v>安丘</v>
      </c>
      <c r="M539" t="str">
        <f t="shared" si="33"/>
        <v>0117</v>
      </c>
      <c r="N539" t="str">
        <f>VLOOKUP(I539,累计派单!A:O,15,0)</f>
        <v>dw3_jk_chenyujun</v>
      </c>
      <c r="O539">
        <f t="shared" si="34"/>
        <v>21</v>
      </c>
      <c r="P539" t="str">
        <f t="shared" si="35"/>
        <v>30天内</v>
      </c>
      <c r="Q539" t="str">
        <f>VLOOKUP(I539,累计派单!A:O,13,0)</f>
        <v>家客铁通潍坊安丘-贾戈乡镇装维组</v>
      </c>
    </row>
    <row r="540" ht="13.5" customHeight="1" spans="1:17">
      <c r="A540" t="s">
        <v>4363</v>
      </c>
      <c r="B540" t="s">
        <v>4364</v>
      </c>
      <c r="C540" t="s">
        <v>4365</v>
      </c>
      <c r="D540" t="s">
        <v>4366</v>
      </c>
      <c r="E540" t="s">
        <v>4367</v>
      </c>
      <c r="F540" t="s">
        <v>49</v>
      </c>
      <c r="G540" t="s">
        <v>123</v>
      </c>
      <c r="H540" t="s">
        <v>4368</v>
      </c>
      <c r="I540" t="s">
        <v>4369</v>
      </c>
      <c r="J540" t="s">
        <v>4370</v>
      </c>
      <c r="K540" t="s">
        <v>99</v>
      </c>
      <c r="L540" t="str">
        <f t="shared" si="32"/>
        <v>诸城</v>
      </c>
      <c r="M540" t="str">
        <f t="shared" si="33"/>
        <v>0117</v>
      </c>
      <c r="N540" t="str">
        <f>VLOOKUP(I540,累计派单!A:O,15,0)</f>
        <v>dw3_jk_zhaowenzhi</v>
      </c>
      <c r="O540">
        <f t="shared" si="34"/>
        <v>368</v>
      </c>
      <c r="P540" t="b">
        <f t="shared" si="35"/>
        <v>0</v>
      </c>
      <c r="Q540" t="str">
        <f>VLOOKUP(I540,累计派单!A:O,13,0)</f>
        <v>家客铁通潍坊诸城-兴华东路城区装维组</v>
      </c>
    </row>
    <row r="541" ht="13.5" customHeight="1" spans="1:17">
      <c r="A541" t="s">
        <v>4371</v>
      </c>
      <c r="B541" t="s">
        <v>4372</v>
      </c>
      <c r="C541" t="s">
        <v>4373</v>
      </c>
      <c r="D541" t="s">
        <v>4374</v>
      </c>
      <c r="E541" t="s">
        <v>4375</v>
      </c>
      <c r="F541" t="s">
        <v>49</v>
      </c>
      <c r="G541" t="s">
        <v>60</v>
      </c>
      <c r="H541" t="s">
        <v>4376</v>
      </c>
      <c r="I541" t="s">
        <v>4377</v>
      </c>
      <c r="J541" t="s">
        <v>4378</v>
      </c>
      <c r="K541" t="s">
        <v>99</v>
      </c>
      <c r="L541" t="str">
        <f t="shared" si="32"/>
        <v>奎文</v>
      </c>
      <c r="M541" t="str">
        <f t="shared" si="33"/>
        <v>0117</v>
      </c>
      <c r="N541" t="str">
        <f>VLOOKUP(I541,累计派单!A:O,15,0)</f>
        <v>dw3_jk_wangyisukw</v>
      </c>
      <c r="O541">
        <f t="shared" si="34"/>
        <v>52</v>
      </c>
      <c r="P541" t="str">
        <f t="shared" si="35"/>
        <v>60天内</v>
      </c>
      <c r="Q541" t="str">
        <f>VLOOKUP(I541,累计派单!A:O,13,0)</f>
        <v>家客铁通潍坊奎文-樱前街城区装维组</v>
      </c>
    </row>
    <row r="542" ht="13.5" customHeight="1" spans="1:17">
      <c r="A542" t="s">
        <v>4379</v>
      </c>
      <c r="B542" t="s">
        <v>4380</v>
      </c>
      <c r="C542" t="s">
        <v>4381</v>
      </c>
      <c r="D542" t="s">
        <v>4382</v>
      </c>
      <c r="E542" t="s">
        <v>4383</v>
      </c>
      <c r="F542" t="s">
        <v>49</v>
      </c>
      <c r="G542" t="s">
        <v>95</v>
      </c>
      <c r="H542" t="s">
        <v>4384</v>
      </c>
      <c r="I542" t="s">
        <v>4385</v>
      </c>
      <c r="J542" t="s">
        <v>4386</v>
      </c>
      <c r="K542" t="s">
        <v>99</v>
      </c>
      <c r="L542" t="str">
        <f t="shared" si="32"/>
        <v>安丘</v>
      </c>
      <c r="M542" t="str">
        <f t="shared" si="33"/>
        <v>0117</v>
      </c>
      <c r="N542" t="str">
        <f>VLOOKUP(I542,累计派单!A:O,15,0)</f>
        <v>dw3_jk_yangyujun</v>
      </c>
      <c r="O542">
        <f t="shared" si="34"/>
        <v>87</v>
      </c>
      <c r="P542" t="str">
        <f t="shared" si="35"/>
        <v>90天内</v>
      </c>
      <c r="Q542" t="str">
        <f>VLOOKUP(I542,累计派单!A:O,13,0)</f>
        <v>家客铁通潍坊安丘-景芝乡镇装维组</v>
      </c>
    </row>
    <row r="543" ht="13.5" customHeight="1" spans="1:17">
      <c r="A543" t="s">
        <v>4387</v>
      </c>
      <c r="B543" t="s">
        <v>4388</v>
      </c>
      <c r="C543" t="s">
        <v>4389</v>
      </c>
      <c r="D543" t="s">
        <v>4390</v>
      </c>
      <c r="E543" t="s">
        <v>4391</v>
      </c>
      <c r="F543" t="s">
        <v>49</v>
      </c>
      <c r="G543" t="s">
        <v>237</v>
      </c>
      <c r="H543" t="s">
        <v>4392</v>
      </c>
      <c r="I543" t="s">
        <v>4393</v>
      </c>
      <c r="J543" t="s">
        <v>4394</v>
      </c>
      <c r="K543" t="s">
        <v>99</v>
      </c>
      <c r="L543" t="str">
        <f t="shared" si="32"/>
        <v>潍城</v>
      </c>
      <c r="M543" t="str">
        <f t="shared" si="33"/>
        <v>0117</v>
      </c>
      <c r="N543" t="str">
        <f>VLOOKUP(I543,累计派单!A:O,15,0)</f>
        <v>dw3_jk_wczhangxiangyu</v>
      </c>
      <c r="O543">
        <f t="shared" si="34"/>
        <v>29</v>
      </c>
      <c r="P543" t="str">
        <f t="shared" si="35"/>
        <v>30天内</v>
      </c>
      <c r="Q543" t="str">
        <f>VLOOKUP(I543,累计派单!A:O,13,0)</f>
        <v>家客铁通潍坊潍城-胜利街城区装维组</v>
      </c>
    </row>
    <row r="544" ht="13.5" customHeight="1" spans="1:17">
      <c r="A544" t="s">
        <v>4395</v>
      </c>
      <c r="B544" t="s">
        <v>4396</v>
      </c>
      <c r="C544" t="s">
        <v>4397</v>
      </c>
      <c r="D544" t="s">
        <v>4398</v>
      </c>
      <c r="E544" t="s">
        <v>4399</v>
      </c>
      <c r="F544" t="s">
        <v>49</v>
      </c>
      <c r="G544" t="s">
        <v>50</v>
      </c>
      <c r="H544" t="s">
        <v>4400</v>
      </c>
      <c r="I544" t="s">
        <v>4401</v>
      </c>
      <c r="J544" t="s">
        <v>4402</v>
      </c>
      <c r="K544" t="s">
        <v>99</v>
      </c>
      <c r="L544" t="str">
        <f t="shared" si="32"/>
        <v>青州</v>
      </c>
      <c r="M544" t="str">
        <f t="shared" si="33"/>
        <v>0117</v>
      </c>
      <c r="N544" t="str">
        <f>VLOOKUP(I544,累计派单!A:O,15,0)</f>
        <v>dw3_jk_zhangtaiming</v>
      </c>
      <c r="O544">
        <f t="shared" si="34"/>
        <v>24</v>
      </c>
      <c r="P544" t="str">
        <f t="shared" si="35"/>
        <v>30天内</v>
      </c>
      <c r="Q544" t="str">
        <f>VLOOKUP(I544,累计派单!A:O,13,0)</f>
        <v>家客铁通潍坊青州-云门路城区装维组</v>
      </c>
    </row>
    <row r="545" ht="13.5" customHeight="1" spans="1:17">
      <c r="A545" t="s">
        <v>4403</v>
      </c>
      <c r="B545" t="s">
        <v>4404</v>
      </c>
      <c r="C545" t="s">
        <v>4405</v>
      </c>
      <c r="D545" t="s">
        <v>4406</v>
      </c>
      <c r="E545" t="s">
        <v>4407</v>
      </c>
      <c r="F545" t="s">
        <v>49</v>
      </c>
      <c r="G545" t="s">
        <v>1136</v>
      </c>
      <c r="H545" t="s">
        <v>4408</v>
      </c>
      <c r="I545" t="s">
        <v>4409</v>
      </c>
      <c r="J545" t="s">
        <v>4410</v>
      </c>
      <c r="K545" t="s">
        <v>99</v>
      </c>
      <c r="L545" t="str">
        <f t="shared" si="32"/>
        <v>昌乐</v>
      </c>
      <c r="M545" t="str">
        <f t="shared" si="33"/>
        <v>0117</v>
      </c>
      <c r="N545" t="str">
        <f>VLOOKUP(I545,累计派单!A:O,15,0)</f>
        <v>dw3_jk_jiangpeng</v>
      </c>
      <c r="O545">
        <f t="shared" si="34"/>
        <v>41</v>
      </c>
      <c r="P545" t="str">
        <f t="shared" si="35"/>
        <v>60天内</v>
      </c>
      <c r="Q545" t="str">
        <f>VLOOKUP(I545,累计派单!A:O,13,0)</f>
        <v>家客铁通潍坊昌乐-唐吾乡镇装维组</v>
      </c>
    </row>
    <row r="546" ht="13.5" customHeight="1" spans="1:17">
      <c r="A546" t="s">
        <v>4411</v>
      </c>
      <c r="B546" t="s">
        <v>4412</v>
      </c>
      <c r="C546" t="s">
        <v>4413</v>
      </c>
      <c r="D546" t="s">
        <v>4414</v>
      </c>
      <c r="E546" t="s">
        <v>4415</v>
      </c>
      <c r="F546" t="s">
        <v>49</v>
      </c>
      <c r="G546" t="s">
        <v>86</v>
      </c>
      <c r="H546" t="s">
        <v>4416</v>
      </c>
      <c r="I546" t="s">
        <v>4417</v>
      </c>
      <c r="J546" t="s">
        <v>4418</v>
      </c>
      <c r="K546" t="s">
        <v>99</v>
      </c>
      <c r="L546" t="str">
        <f t="shared" si="32"/>
        <v>坊子</v>
      </c>
      <c r="M546" t="str">
        <f t="shared" si="33"/>
        <v>0117</v>
      </c>
      <c r="N546" t="str">
        <f>VLOOKUP(I546,累计派单!A:O,15,0)</f>
        <v>dw3_1duxiaolong</v>
      </c>
      <c r="O546">
        <f t="shared" si="34"/>
        <v>41</v>
      </c>
      <c r="P546" t="str">
        <f t="shared" si="35"/>
        <v>60天内</v>
      </c>
      <c r="Q546" t="str">
        <f>VLOOKUP(I546,累计派单!A:O,13,0)</f>
        <v>家客铁通潍坊坊子-南流乡镇装维组</v>
      </c>
    </row>
    <row r="547" ht="13.5" customHeight="1" spans="1:17">
      <c r="A547" t="s">
        <v>4419</v>
      </c>
      <c r="B547" t="s">
        <v>4420</v>
      </c>
      <c r="C547" t="s">
        <v>4421</v>
      </c>
      <c r="D547" t="s">
        <v>4422</v>
      </c>
      <c r="E547" t="s">
        <v>4423</v>
      </c>
      <c r="F547" t="s">
        <v>49</v>
      </c>
      <c r="G547" t="s">
        <v>237</v>
      </c>
      <c r="H547" t="s">
        <v>4424</v>
      </c>
      <c r="I547" t="s">
        <v>4425</v>
      </c>
      <c r="J547" t="s">
        <v>4426</v>
      </c>
      <c r="K547" t="s">
        <v>99</v>
      </c>
      <c r="L547" t="str">
        <f t="shared" si="32"/>
        <v>潍城</v>
      </c>
      <c r="M547" t="str">
        <f t="shared" si="33"/>
        <v>0117</v>
      </c>
      <c r="N547" t="str">
        <f>VLOOKUP(I547,累计派单!A:O,15,0)</f>
        <v>dw3_jk_wcwangxiaohu</v>
      </c>
      <c r="O547">
        <f t="shared" si="34"/>
        <v>75</v>
      </c>
      <c r="P547" t="str">
        <f t="shared" si="35"/>
        <v>90天内</v>
      </c>
      <c r="Q547" t="str">
        <f>VLOOKUP(I547,累计派单!A:O,13,0)</f>
        <v>家客铁通潍坊潍城-胜利街城区装维组</v>
      </c>
    </row>
    <row r="548" ht="13.5" customHeight="1" spans="1:17">
      <c r="A548" t="s">
        <v>4427</v>
      </c>
      <c r="B548" t="s">
        <v>4428</v>
      </c>
      <c r="C548" t="s">
        <v>4429</v>
      </c>
      <c r="D548" t="s">
        <v>4430</v>
      </c>
      <c r="E548" t="s">
        <v>4431</v>
      </c>
      <c r="F548" t="s">
        <v>49</v>
      </c>
      <c r="G548" t="s">
        <v>95</v>
      </c>
      <c r="H548" t="s">
        <v>4432</v>
      </c>
      <c r="I548" t="s">
        <v>4433</v>
      </c>
      <c r="J548" t="s">
        <v>4434</v>
      </c>
      <c r="K548" t="s">
        <v>99</v>
      </c>
      <c r="L548" t="str">
        <f t="shared" si="32"/>
        <v>安丘</v>
      </c>
      <c r="M548" t="str">
        <f t="shared" si="33"/>
        <v>0117</v>
      </c>
      <c r="N548" t="str">
        <f>VLOOKUP(I548,累计派单!A:O,15,0)</f>
        <v>dw3_jk_zhengxupeng</v>
      </c>
      <c r="O548">
        <f t="shared" si="34"/>
        <v>29</v>
      </c>
      <c r="P548" t="str">
        <f t="shared" si="35"/>
        <v>30天内</v>
      </c>
      <c r="Q548" t="str">
        <f>VLOOKUP(I548,累计派单!A:O,13,0)</f>
        <v>家客铁通潍坊安丘-永安路城区装维组</v>
      </c>
    </row>
    <row r="549" ht="13.5" customHeight="1" spans="1:17">
      <c r="A549" t="s">
        <v>4435</v>
      </c>
      <c r="B549" t="s">
        <v>4436</v>
      </c>
      <c r="C549" t="s">
        <v>4437</v>
      </c>
      <c r="D549" t="s">
        <v>4438</v>
      </c>
      <c r="E549" t="s">
        <v>4439</v>
      </c>
      <c r="F549" t="s">
        <v>49</v>
      </c>
      <c r="G549" t="s">
        <v>375</v>
      </c>
      <c r="H549" t="s">
        <v>4440</v>
      </c>
      <c r="I549" t="s">
        <v>4441</v>
      </c>
      <c r="J549" t="s">
        <v>4442</v>
      </c>
      <c r="K549" t="s">
        <v>99</v>
      </c>
      <c r="L549" t="str">
        <f t="shared" si="32"/>
        <v>昌邑</v>
      </c>
      <c r="M549" t="str">
        <f t="shared" si="33"/>
        <v>0117</v>
      </c>
      <c r="N549" t="str">
        <f>VLOOKUP(I549,累计派单!A:O,15,0)</f>
        <v>dw3_jk_liulonghuan</v>
      </c>
      <c r="O549">
        <f t="shared" si="34"/>
        <v>372</v>
      </c>
      <c r="P549" t="b">
        <f t="shared" si="35"/>
        <v>0</v>
      </c>
      <c r="Q549" t="str">
        <f>VLOOKUP(I549,累计派单!A:O,13,0)</f>
        <v>家客铁通潍坊昌邑-城西城区装维组</v>
      </c>
    </row>
    <row r="550" ht="13.5" customHeight="1" spans="1:17">
      <c r="A550" t="s">
        <v>4443</v>
      </c>
      <c r="B550" t="s">
        <v>4444</v>
      </c>
      <c r="C550" t="s">
        <v>4445</v>
      </c>
      <c r="D550" t="s">
        <v>4446</v>
      </c>
      <c r="E550" t="s">
        <v>4447</v>
      </c>
      <c r="F550" t="s">
        <v>49</v>
      </c>
      <c r="G550" t="s">
        <v>105</v>
      </c>
      <c r="H550" t="s">
        <v>4448</v>
      </c>
      <c r="I550" t="s">
        <v>4449</v>
      </c>
      <c r="J550" t="s">
        <v>4450</v>
      </c>
      <c r="K550" t="s">
        <v>99</v>
      </c>
      <c r="L550" t="str">
        <f t="shared" si="32"/>
        <v>寿光</v>
      </c>
      <c r="M550" t="str">
        <f t="shared" si="33"/>
        <v>0117</v>
      </c>
      <c r="N550" t="str">
        <f>VLOOKUP(I550,累计派单!A:O,15,0)</f>
        <v>dw3_jk_songyujie</v>
      </c>
      <c r="O550">
        <f t="shared" si="34"/>
        <v>378</v>
      </c>
      <c r="P550" t="b">
        <f t="shared" si="35"/>
        <v>0</v>
      </c>
      <c r="Q550" t="str">
        <f>VLOOKUP(I550,累计派单!A:O,13,0)</f>
        <v>家客铁通潍坊寿光-稻田乡镇装维组</v>
      </c>
    </row>
    <row r="551" ht="13.5" customHeight="1" spans="1:17">
      <c r="A551" t="s">
        <v>4451</v>
      </c>
      <c r="B551" t="s">
        <v>4452</v>
      </c>
      <c r="C551" t="s">
        <v>4453</v>
      </c>
      <c r="D551" t="s">
        <v>4454</v>
      </c>
      <c r="E551" t="s">
        <v>4455</v>
      </c>
      <c r="F551" t="s">
        <v>49</v>
      </c>
      <c r="G551" t="s">
        <v>123</v>
      </c>
      <c r="H551" t="s">
        <v>4456</v>
      </c>
      <c r="I551" t="s">
        <v>4457</v>
      </c>
      <c r="J551" t="s">
        <v>4458</v>
      </c>
      <c r="K551" t="s">
        <v>99</v>
      </c>
      <c r="L551" t="str">
        <f t="shared" si="32"/>
        <v>诸城</v>
      </c>
      <c r="M551" t="str">
        <f t="shared" si="33"/>
        <v>0117</v>
      </c>
      <c r="N551" t="str">
        <f>VLOOKUP(I551,累计派单!A:O,15,0)</f>
        <v>dw3_jk_fanhongwei</v>
      </c>
      <c r="O551">
        <f t="shared" si="34"/>
        <v>369</v>
      </c>
      <c r="P551" t="b">
        <f t="shared" si="35"/>
        <v>0</v>
      </c>
      <c r="Q551" t="str">
        <f>VLOOKUP(I551,累计派单!A:O,13,0)</f>
        <v>家客铁通潍坊诸城-皇华乡镇装维组</v>
      </c>
    </row>
    <row r="552" ht="13.5" customHeight="1" spans="1:17">
      <c r="A552" t="s">
        <v>4459</v>
      </c>
      <c r="B552" t="s">
        <v>4460</v>
      </c>
      <c r="C552" t="s">
        <v>4461</v>
      </c>
      <c r="D552" t="s">
        <v>4462</v>
      </c>
      <c r="E552" t="s">
        <v>4463</v>
      </c>
      <c r="F552" t="s">
        <v>49</v>
      </c>
      <c r="G552" t="s">
        <v>50</v>
      </c>
      <c r="H552" t="s">
        <v>4464</v>
      </c>
      <c r="I552" t="s">
        <v>4465</v>
      </c>
      <c r="J552" t="s">
        <v>4466</v>
      </c>
      <c r="K552" t="s">
        <v>99</v>
      </c>
      <c r="L552" t="str">
        <f t="shared" si="32"/>
        <v>青州</v>
      </c>
      <c r="M552" t="str">
        <f t="shared" si="33"/>
        <v>0117</v>
      </c>
      <c r="N552" t="str">
        <f>VLOOKUP(I552,累计派单!A:O,15,0)</f>
        <v>dw3_jk_sunyulei</v>
      </c>
      <c r="O552">
        <f t="shared" si="34"/>
        <v>369</v>
      </c>
      <c r="P552" t="b">
        <f t="shared" si="35"/>
        <v>0</v>
      </c>
      <c r="Q552" t="str">
        <f>VLOOKUP(I552,累计派单!A:O,13,0)</f>
        <v>家客铁通潍坊青州-邵庄乡镇装维组</v>
      </c>
    </row>
    <row r="553" ht="13.5" customHeight="1" spans="1:17">
      <c r="A553" t="s">
        <v>4467</v>
      </c>
      <c r="B553" t="s">
        <v>4468</v>
      </c>
      <c r="C553" t="s">
        <v>4469</v>
      </c>
      <c r="D553" t="s">
        <v>4470</v>
      </c>
      <c r="E553" t="s">
        <v>4471</v>
      </c>
      <c r="F553" t="s">
        <v>49</v>
      </c>
      <c r="G553" t="s">
        <v>105</v>
      </c>
      <c r="H553" t="s">
        <v>4472</v>
      </c>
      <c r="I553" t="s">
        <v>4473</v>
      </c>
      <c r="J553" t="s">
        <v>4474</v>
      </c>
      <c r="K553" t="s">
        <v>99</v>
      </c>
      <c r="L553" t="str">
        <f t="shared" si="32"/>
        <v>寿光</v>
      </c>
      <c r="M553" t="str">
        <f t="shared" si="33"/>
        <v>0117</v>
      </c>
      <c r="N553" t="str">
        <f>VLOOKUP(I553,累计派单!A:O,15,0)</f>
        <v>dw3_jk_wanghaihao</v>
      </c>
      <c r="O553">
        <f t="shared" si="34"/>
        <v>67</v>
      </c>
      <c r="P553" t="str">
        <f t="shared" si="35"/>
        <v>90天内</v>
      </c>
      <c r="Q553" t="str">
        <f>VLOOKUP(I553,累计派单!A:O,13,0)</f>
        <v>家客铁通潍坊寿光-市中城区装维组</v>
      </c>
    </row>
    <row r="554" ht="13.5" customHeight="1" spans="1:17">
      <c r="A554" t="s">
        <v>4475</v>
      </c>
      <c r="B554" t="s">
        <v>4476</v>
      </c>
      <c r="C554" t="s">
        <v>4477</v>
      </c>
      <c r="D554" t="s">
        <v>4478</v>
      </c>
      <c r="E554" t="s">
        <v>4479</v>
      </c>
      <c r="F554" t="s">
        <v>49</v>
      </c>
      <c r="G554" t="s">
        <v>50</v>
      </c>
      <c r="H554" t="s">
        <v>4480</v>
      </c>
      <c r="I554" t="s">
        <v>4481</v>
      </c>
      <c r="J554" t="s">
        <v>4482</v>
      </c>
      <c r="K554" t="s">
        <v>99</v>
      </c>
      <c r="L554" t="str">
        <f t="shared" si="32"/>
        <v>青州</v>
      </c>
      <c r="M554" t="str">
        <f t="shared" si="33"/>
        <v>0117</v>
      </c>
      <c r="N554" t="str">
        <f>VLOOKUP(I554,累计派单!A:O,15,0)</f>
        <v>dw3_jk_shengguowei</v>
      </c>
      <c r="O554">
        <f t="shared" si="34"/>
        <v>376</v>
      </c>
      <c r="P554" t="b">
        <f t="shared" si="35"/>
        <v>0</v>
      </c>
      <c r="Q554" t="str">
        <f>VLOOKUP(I554,累计派单!A:O,13,0)</f>
        <v>家客铁通潍坊青州-王府乡镇装维组</v>
      </c>
    </row>
    <row r="555" ht="13.5" customHeight="1" spans="1:17">
      <c r="A555" t="s">
        <v>4483</v>
      </c>
      <c r="B555" t="s">
        <v>4484</v>
      </c>
      <c r="C555" t="s">
        <v>4485</v>
      </c>
      <c r="D555" t="s">
        <v>4486</v>
      </c>
      <c r="E555" t="s">
        <v>4487</v>
      </c>
      <c r="F555" t="s">
        <v>49</v>
      </c>
      <c r="G555" t="s">
        <v>60</v>
      </c>
      <c r="H555" t="s">
        <v>4488</v>
      </c>
      <c r="I555" t="s">
        <v>4489</v>
      </c>
      <c r="J555" t="s">
        <v>4490</v>
      </c>
      <c r="K555" t="s">
        <v>99</v>
      </c>
      <c r="L555" t="str">
        <f t="shared" si="32"/>
        <v>奎文</v>
      </c>
      <c r="M555" t="str">
        <f t="shared" si="33"/>
        <v>0117</v>
      </c>
      <c r="N555" t="str">
        <f>VLOOKUP(I555,累计派单!A:O,15,0)</f>
        <v>dw3_jk_tianyongsheng</v>
      </c>
      <c r="O555">
        <f t="shared" si="34"/>
        <v>379</v>
      </c>
      <c r="P555" t="b">
        <f t="shared" si="35"/>
        <v>0</v>
      </c>
      <c r="Q555" t="str">
        <f>VLOOKUP(I555,累计派单!A:O,13,0)</f>
        <v>家客铁通潍坊奎文-鸢飞路城区装维组</v>
      </c>
    </row>
    <row r="556" ht="13.5" customHeight="1" spans="1:17">
      <c r="A556" t="s">
        <v>4491</v>
      </c>
      <c r="B556" t="s">
        <v>4492</v>
      </c>
      <c r="C556" t="s">
        <v>4493</v>
      </c>
      <c r="D556" t="s">
        <v>4494</v>
      </c>
      <c r="E556" t="s">
        <v>4495</v>
      </c>
      <c r="F556" t="s">
        <v>49</v>
      </c>
      <c r="G556" t="s">
        <v>86</v>
      </c>
      <c r="H556" t="s">
        <v>4496</v>
      </c>
      <c r="I556" t="s">
        <v>4497</v>
      </c>
      <c r="J556" t="s">
        <v>4498</v>
      </c>
      <c r="K556" t="s">
        <v>99</v>
      </c>
      <c r="L556" t="str">
        <f t="shared" si="32"/>
        <v>坊子</v>
      </c>
      <c r="M556" t="str">
        <f t="shared" si="33"/>
        <v>0117</v>
      </c>
      <c r="N556" t="str">
        <f>VLOOKUP(I556,累计派单!A:O,15,0)</f>
        <v>dw3_jk_fangtizhuang</v>
      </c>
      <c r="O556">
        <f t="shared" si="34"/>
        <v>382</v>
      </c>
      <c r="P556" t="b">
        <f t="shared" si="35"/>
        <v>0</v>
      </c>
      <c r="Q556" t="str">
        <f>VLOOKUP(I556,累计派单!A:O,13,0)</f>
        <v>家客铁通潍坊坊子-凤凰城区装维组</v>
      </c>
    </row>
    <row r="557" ht="13.5" customHeight="1" spans="1:17">
      <c r="A557" t="s">
        <v>4499</v>
      </c>
      <c r="B557" t="s">
        <v>4500</v>
      </c>
      <c r="C557" t="s">
        <v>4501</v>
      </c>
      <c r="D557" t="s">
        <v>4502</v>
      </c>
      <c r="E557" t="s">
        <v>4503</v>
      </c>
      <c r="F557" t="s">
        <v>49</v>
      </c>
      <c r="G557" t="s">
        <v>60</v>
      </c>
      <c r="H557" t="s">
        <v>4504</v>
      </c>
      <c r="I557" t="s">
        <v>4505</v>
      </c>
      <c r="J557" t="s">
        <v>4506</v>
      </c>
      <c r="K557" t="s">
        <v>99</v>
      </c>
      <c r="L557" t="str">
        <f t="shared" si="32"/>
        <v>奎文</v>
      </c>
      <c r="M557" t="str">
        <f t="shared" si="33"/>
        <v>0117</v>
      </c>
      <c r="N557" t="str">
        <f>VLOOKUP(I557,累计派单!A:O,15,0)</f>
        <v>dw3_jk_lichunlong</v>
      </c>
      <c r="O557">
        <f t="shared" si="34"/>
        <v>367</v>
      </c>
      <c r="P557" t="b">
        <f t="shared" si="35"/>
        <v>0</v>
      </c>
      <c r="Q557" t="str">
        <f>VLOOKUP(I557,累计派单!A:O,13,0)</f>
        <v>家客铁通潍坊奎文-鸢飞路城区装维组</v>
      </c>
    </row>
    <row r="558" ht="13.5" customHeight="1" spans="1:17">
      <c r="A558" t="s">
        <v>4507</v>
      </c>
      <c r="B558" t="s">
        <v>4508</v>
      </c>
      <c r="C558" t="s">
        <v>4509</v>
      </c>
      <c r="D558" t="s">
        <v>4510</v>
      </c>
      <c r="E558" t="s">
        <v>4511</v>
      </c>
      <c r="F558" t="s">
        <v>49</v>
      </c>
      <c r="G558" t="s">
        <v>237</v>
      </c>
      <c r="H558" t="s">
        <v>4512</v>
      </c>
      <c r="I558" t="s">
        <v>4513</v>
      </c>
      <c r="J558" t="s">
        <v>4514</v>
      </c>
      <c r="K558" t="s">
        <v>99</v>
      </c>
      <c r="L558" t="str">
        <f t="shared" si="32"/>
        <v>潍城</v>
      </c>
      <c r="M558" t="str">
        <f t="shared" si="33"/>
        <v>0118</v>
      </c>
      <c r="N558" t="str">
        <f>VLOOKUP(I558,累计派单!A:O,15,0)</f>
        <v>dw3_jk_wcdudesheng</v>
      </c>
      <c r="O558">
        <f t="shared" si="34"/>
        <v>368</v>
      </c>
      <c r="P558" t="b">
        <f t="shared" si="35"/>
        <v>0</v>
      </c>
      <c r="Q558" t="str">
        <f>VLOOKUP(I558,累计派单!A:O,13,0)</f>
        <v>家客铁通潍坊潍城-胜利街城区装维组</v>
      </c>
    </row>
    <row r="559" ht="13.5" customHeight="1" spans="1:17">
      <c r="A559" t="s">
        <v>4515</v>
      </c>
      <c r="B559" t="s">
        <v>4516</v>
      </c>
      <c r="C559" t="s">
        <v>4517</v>
      </c>
      <c r="D559" t="s">
        <v>4518</v>
      </c>
      <c r="E559" t="s">
        <v>4519</v>
      </c>
      <c r="F559" t="s">
        <v>49</v>
      </c>
      <c r="H559" t="s">
        <v>4520</v>
      </c>
      <c r="I559" t="s">
        <v>4521</v>
      </c>
      <c r="J559" t="s">
        <v>4522</v>
      </c>
      <c r="K559" t="s">
        <v>54</v>
      </c>
      <c r="L559" t="str">
        <f t="shared" si="32"/>
        <v/>
      </c>
      <c r="M559" t="str">
        <f t="shared" si="33"/>
        <v>0118</v>
      </c>
      <c r="N559" t="str">
        <f>VLOOKUP(I559,累计派单!A:O,15,0)</f>
        <v>wangkunwf</v>
      </c>
      <c r="O559">
        <f t="shared" si="34"/>
        <v>370</v>
      </c>
      <c r="P559" t="b">
        <f t="shared" si="35"/>
        <v>0</v>
      </c>
      <c r="Q559" t="str">
        <f>VLOOKUP(I559,累计派单!A:O,13,0)</f>
        <v/>
      </c>
    </row>
    <row r="560" ht="13.5" customHeight="1" spans="1:17">
      <c r="A560" t="s">
        <v>4523</v>
      </c>
      <c r="B560" t="s">
        <v>4524</v>
      </c>
      <c r="C560" t="s">
        <v>4525</v>
      </c>
      <c r="D560" t="s">
        <v>4526</v>
      </c>
      <c r="E560" t="s">
        <v>4527</v>
      </c>
      <c r="F560" t="s">
        <v>49</v>
      </c>
      <c r="G560" t="s">
        <v>60</v>
      </c>
      <c r="H560" t="s">
        <v>4528</v>
      </c>
      <c r="I560" t="s">
        <v>4529</v>
      </c>
      <c r="J560" t="s">
        <v>4530</v>
      </c>
      <c r="K560" t="s">
        <v>54</v>
      </c>
      <c r="L560" t="str">
        <f t="shared" si="32"/>
        <v>奎文</v>
      </c>
      <c r="M560" t="str">
        <f t="shared" si="33"/>
        <v>0118</v>
      </c>
      <c r="N560" t="str">
        <f>VLOOKUP(I560,累计派单!A:O,15,0)</f>
        <v>dw3_jk_yangmingxin</v>
      </c>
      <c r="O560">
        <f t="shared" si="34"/>
        <v>367</v>
      </c>
      <c r="P560" t="b">
        <f t="shared" si="35"/>
        <v>0</v>
      </c>
      <c r="Q560" t="str">
        <f>VLOOKUP(I560,累计派单!A:O,13,0)</f>
        <v>家客铁通潍坊奎文-鸢飞路城区装维组</v>
      </c>
    </row>
    <row r="561" ht="13.5" customHeight="1" spans="1:17">
      <c r="A561" t="s">
        <v>4531</v>
      </c>
      <c r="B561" t="s">
        <v>4532</v>
      </c>
      <c r="C561" t="s">
        <v>4533</v>
      </c>
      <c r="D561" t="s">
        <v>4534</v>
      </c>
      <c r="E561" t="s">
        <v>4535</v>
      </c>
      <c r="F561" t="s">
        <v>49</v>
      </c>
      <c r="G561" t="s">
        <v>375</v>
      </c>
      <c r="H561" t="s">
        <v>4536</v>
      </c>
      <c r="I561" t="s">
        <v>4537</v>
      </c>
      <c r="J561" t="s">
        <v>4538</v>
      </c>
      <c r="K561" t="s">
        <v>54</v>
      </c>
      <c r="L561" t="str">
        <f t="shared" si="32"/>
        <v>昌邑</v>
      </c>
      <c r="M561" t="str">
        <f t="shared" si="33"/>
        <v>0118</v>
      </c>
      <c r="N561" t="str">
        <f>VLOOKUP(I561,累计派单!A:O,15,0)</f>
        <v>dw3_jk_zhaixuhui</v>
      </c>
      <c r="O561">
        <f t="shared" si="34"/>
        <v>82</v>
      </c>
      <c r="P561" t="str">
        <f t="shared" si="35"/>
        <v>90天内</v>
      </c>
      <c r="Q561" t="str">
        <f>VLOOKUP(I561,累计派单!A:O,13,0)</f>
        <v>家客铁通潍坊昌邑-饮马乡镇装维组</v>
      </c>
    </row>
    <row r="562" ht="13.5" customHeight="1" spans="1:17">
      <c r="A562" t="s">
        <v>4539</v>
      </c>
      <c r="B562" t="s">
        <v>4540</v>
      </c>
      <c r="C562" t="s">
        <v>4541</v>
      </c>
      <c r="D562" t="s">
        <v>4542</v>
      </c>
      <c r="E562" t="s">
        <v>4543</v>
      </c>
      <c r="F562" t="s">
        <v>49</v>
      </c>
      <c r="G562" t="s">
        <v>114</v>
      </c>
      <c r="H562" t="s">
        <v>4544</v>
      </c>
      <c r="I562" t="s">
        <v>4545</v>
      </c>
      <c r="J562" t="s">
        <v>4546</v>
      </c>
      <c r="K562" t="s">
        <v>54</v>
      </c>
      <c r="L562" t="str">
        <f t="shared" si="32"/>
        <v>高密</v>
      </c>
      <c r="M562" t="str">
        <f t="shared" si="33"/>
        <v>0118</v>
      </c>
      <c r="N562" t="str">
        <f>VLOOKUP(I562,累计派单!A:O,15,0)</f>
        <v>dw3_jk_zhangjinlei</v>
      </c>
      <c r="O562">
        <f t="shared" si="34"/>
        <v>378</v>
      </c>
      <c r="P562" t="b">
        <f t="shared" si="35"/>
        <v>0</v>
      </c>
      <c r="Q562" t="str">
        <f>VLOOKUP(I562,累计派单!A:O,13,0)</f>
        <v>家客铁通潍坊高密-朝阳城区装维组</v>
      </c>
    </row>
    <row r="563" ht="13.5" customHeight="1" spans="1:17">
      <c r="A563" t="s">
        <v>4547</v>
      </c>
      <c r="B563" t="s">
        <v>4548</v>
      </c>
      <c r="C563" t="s">
        <v>4549</v>
      </c>
      <c r="D563" t="s">
        <v>4550</v>
      </c>
      <c r="E563" t="s">
        <v>4551</v>
      </c>
      <c r="F563" t="s">
        <v>49</v>
      </c>
      <c r="G563" t="s">
        <v>105</v>
      </c>
      <c r="H563" t="s">
        <v>4552</v>
      </c>
      <c r="I563" t="s">
        <v>4553</v>
      </c>
      <c r="J563" t="s">
        <v>4554</v>
      </c>
      <c r="K563" t="s">
        <v>99</v>
      </c>
      <c r="L563" t="str">
        <f t="shared" si="32"/>
        <v>寿光</v>
      </c>
      <c r="M563" t="str">
        <f t="shared" si="33"/>
        <v>0118</v>
      </c>
      <c r="N563" t="str">
        <f>VLOOKUP(I563,累计派单!A:O,15,0)</f>
        <v>dw3_jk_liuyingjun</v>
      </c>
      <c r="O563">
        <f t="shared" si="34"/>
        <v>63</v>
      </c>
      <c r="P563" t="str">
        <f t="shared" si="35"/>
        <v>90天内</v>
      </c>
      <c r="Q563" t="str">
        <f>VLOOKUP(I563,累计派单!A:O,13,0)</f>
        <v>家客铁通潍坊寿光-文家乡镇装维组</v>
      </c>
    </row>
    <row r="564" ht="13.5" customHeight="1" spans="1:17">
      <c r="A564" t="s">
        <v>4555</v>
      </c>
      <c r="B564" t="s">
        <v>4556</v>
      </c>
      <c r="C564" t="s">
        <v>4557</v>
      </c>
      <c r="D564" t="s">
        <v>4558</v>
      </c>
      <c r="E564" t="s">
        <v>4559</v>
      </c>
      <c r="F564" t="s">
        <v>49</v>
      </c>
      <c r="G564" t="s">
        <v>375</v>
      </c>
      <c r="H564" t="s">
        <v>4560</v>
      </c>
      <c r="I564" t="s">
        <v>4561</v>
      </c>
      <c r="J564" t="s">
        <v>4562</v>
      </c>
      <c r="K564" t="s">
        <v>54</v>
      </c>
      <c r="L564" t="str">
        <f t="shared" si="32"/>
        <v>昌邑</v>
      </c>
      <c r="M564" t="str">
        <f t="shared" si="33"/>
        <v>0118</v>
      </c>
      <c r="N564" t="str">
        <f>VLOOKUP(I564,累计派单!A:O,15,0)</f>
        <v>dw3_jk_xuruipeng</v>
      </c>
      <c r="O564">
        <f t="shared" si="34"/>
        <v>367</v>
      </c>
      <c r="P564" t="b">
        <f t="shared" si="35"/>
        <v>0</v>
      </c>
      <c r="Q564" t="str">
        <f>VLOOKUP(I564,累计派单!A:O,13,0)</f>
        <v>家客铁通潍坊昌邑-柳疃乡镇装维组</v>
      </c>
    </row>
    <row r="565" ht="13.5" customHeight="1" spans="1:17">
      <c r="A565" t="s">
        <v>4563</v>
      </c>
      <c r="B565" t="s">
        <v>4564</v>
      </c>
      <c r="C565" t="s">
        <v>4565</v>
      </c>
      <c r="D565" t="s">
        <v>4566</v>
      </c>
      <c r="E565" t="s">
        <v>4567</v>
      </c>
      <c r="F565" t="s">
        <v>49</v>
      </c>
      <c r="G565" t="s">
        <v>105</v>
      </c>
      <c r="H565" t="s">
        <v>4568</v>
      </c>
      <c r="I565" t="s">
        <v>4569</v>
      </c>
      <c r="J565" t="s">
        <v>4570</v>
      </c>
      <c r="K565" t="s">
        <v>54</v>
      </c>
      <c r="L565" t="str">
        <f t="shared" si="32"/>
        <v>寿光</v>
      </c>
      <c r="M565" t="str">
        <f t="shared" si="33"/>
        <v>0118</v>
      </c>
      <c r="N565" t="str">
        <f>VLOOKUP(I565,累计派单!A:O,15,0)</f>
        <v>dw3_jk_suijiangong</v>
      </c>
      <c r="O565">
        <f t="shared" si="34"/>
        <v>369</v>
      </c>
      <c r="P565" t="b">
        <f t="shared" si="35"/>
        <v>0</v>
      </c>
      <c r="Q565" t="str">
        <f>VLOOKUP(I565,累计派单!A:O,13,0)</f>
        <v>家客铁通潍坊寿光-营里乡镇装维组</v>
      </c>
    </row>
    <row r="566" ht="13.5" customHeight="1" spans="1:17">
      <c r="A566" t="s">
        <v>4571</v>
      </c>
      <c r="B566" t="s">
        <v>4572</v>
      </c>
      <c r="C566" t="s">
        <v>4573</v>
      </c>
      <c r="D566" t="s">
        <v>4574</v>
      </c>
      <c r="E566" t="s">
        <v>4575</v>
      </c>
      <c r="F566" t="s">
        <v>49</v>
      </c>
      <c r="G566" t="s">
        <v>148</v>
      </c>
      <c r="H566" t="s">
        <v>4576</v>
      </c>
      <c r="I566" t="s">
        <v>4577</v>
      </c>
      <c r="J566" t="s">
        <v>4578</v>
      </c>
      <c r="K566" t="s">
        <v>54</v>
      </c>
      <c r="L566" t="str">
        <f t="shared" si="32"/>
        <v>寒亭</v>
      </c>
      <c r="M566" t="str">
        <f t="shared" si="33"/>
        <v>0118</v>
      </c>
      <c r="N566" t="str">
        <f>VLOOKUP(I566,累计派单!A:O,15,0)</f>
        <v>dw3_jk_lilianqun</v>
      </c>
      <c r="O566">
        <f t="shared" si="34"/>
        <v>84</v>
      </c>
      <c r="P566" t="str">
        <f t="shared" si="35"/>
        <v>90天内</v>
      </c>
      <c r="Q566" t="str">
        <f>VLOOKUP(I566,累计派单!A:O,13,0)</f>
        <v>家客铁通潍坊寒亭-朱里乡镇装维组</v>
      </c>
    </row>
    <row r="567" ht="13.5" customHeight="1" spans="1:17">
      <c r="A567" t="s">
        <v>4579</v>
      </c>
      <c r="B567" t="s">
        <v>4580</v>
      </c>
      <c r="C567" t="s">
        <v>4581</v>
      </c>
      <c r="D567" t="s">
        <v>4582</v>
      </c>
      <c r="E567" t="s">
        <v>4583</v>
      </c>
      <c r="F567" t="s">
        <v>49</v>
      </c>
      <c r="G567" t="s">
        <v>105</v>
      </c>
      <c r="H567" t="s">
        <v>4584</v>
      </c>
      <c r="I567" t="s">
        <v>4585</v>
      </c>
      <c r="J567" t="s">
        <v>4586</v>
      </c>
      <c r="K567" t="s">
        <v>54</v>
      </c>
      <c r="L567" t="str">
        <f t="shared" si="32"/>
        <v>寿光</v>
      </c>
      <c r="M567" t="str">
        <f t="shared" si="33"/>
        <v>0118</v>
      </c>
      <c r="N567" t="str">
        <f>VLOOKUP(I567,累计派单!A:O,15,0)</f>
        <v>dw3_jk_liubin</v>
      </c>
      <c r="O567">
        <f t="shared" si="34"/>
        <v>55</v>
      </c>
      <c r="P567" t="str">
        <f t="shared" si="35"/>
        <v>60天内</v>
      </c>
      <c r="Q567" t="str">
        <f>VLOOKUP(I567,累计派单!A:O,13,0)</f>
        <v>家客铁通潍坊寿光-洛城乡镇装维组</v>
      </c>
    </row>
    <row r="568" ht="13.5" customHeight="1" spans="1:17">
      <c r="A568" t="s">
        <v>4587</v>
      </c>
      <c r="B568" t="s">
        <v>4588</v>
      </c>
      <c r="C568" t="s">
        <v>4589</v>
      </c>
      <c r="D568" t="s">
        <v>4590</v>
      </c>
      <c r="E568" t="s">
        <v>4591</v>
      </c>
      <c r="F568" t="s">
        <v>49</v>
      </c>
      <c r="G568" t="s">
        <v>95</v>
      </c>
      <c r="H568" t="s">
        <v>4592</v>
      </c>
      <c r="I568" t="s">
        <v>4593</v>
      </c>
      <c r="J568" t="s">
        <v>4594</v>
      </c>
      <c r="K568" t="s">
        <v>54</v>
      </c>
      <c r="L568" t="str">
        <f t="shared" si="32"/>
        <v>安丘</v>
      </c>
      <c r="M568" t="str">
        <f t="shared" si="33"/>
        <v>0118</v>
      </c>
      <c r="N568" t="str">
        <f>VLOOKUP(I568,累计派单!A:O,15,0)</f>
        <v>dw3_jk_lichangming</v>
      </c>
      <c r="O568">
        <f t="shared" si="34"/>
        <v>86</v>
      </c>
      <c r="P568" t="str">
        <f t="shared" si="35"/>
        <v>90天内</v>
      </c>
      <c r="Q568" t="str">
        <f>VLOOKUP(I568,累计派单!A:O,13,0)</f>
        <v>家客铁通潍坊安丘-永安路城区装维组</v>
      </c>
    </row>
    <row r="569" ht="13.5" customHeight="1" spans="1:17">
      <c r="A569" t="s">
        <v>4595</v>
      </c>
      <c r="B569" t="s">
        <v>4596</v>
      </c>
      <c r="C569" t="s">
        <v>4597</v>
      </c>
      <c r="D569" t="s">
        <v>4598</v>
      </c>
      <c r="E569" t="s">
        <v>4599</v>
      </c>
      <c r="F569" t="s">
        <v>49</v>
      </c>
      <c r="G569" t="s">
        <v>148</v>
      </c>
      <c r="H569" t="s">
        <v>4600</v>
      </c>
      <c r="I569" t="s">
        <v>4601</v>
      </c>
      <c r="J569" t="s">
        <v>4602</v>
      </c>
      <c r="K569" t="s">
        <v>99</v>
      </c>
      <c r="L569" t="str">
        <f t="shared" si="32"/>
        <v>寒亭</v>
      </c>
      <c r="M569" t="str">
        <f t="shared" si="33"/>
        <v>0118</v>
      </c>
      <c r="N569" t="str">
        <f>VLOOKUP(I569,累计派单!A:O,15,0)</f>
        <v>dw3_jk_lifawei</v>
      </c>
      <c r="O569">
        <f t="shared" si="34"/>
        <v>67</v>
      </c>
      <c r="P569" t="str">
        <f t="shared" si="35"/>
        <v>90天内</v>
      </c>
      <c r="Q569" t="str">
        <f>VLOOKUP(I569,累计派单!A:O,13,0)</f>
        <v>家客铁通潍坊寒亭-固高乡镇装维组</v>
      </c>
    </row>
    <row r="570" ht="13.5" customHeight="1" spans="1:17">
      <c r="A570" t="s">
        <v>4603</v>
      </c>
      <c r="B570" t="s">
        <v>4604</v>
      </c>
      <c r="C570" t="s">
        <v>4605</v>
      </c>
      <c r="D570" t="s">
        <v>4606</v>
      </c>
      <c r="E570" t="s">
        <v>4607</v>
      </c>
      <c r="F570" t="s">
        <v>49</v>
      </c>
      <c r="G570" t="s">
        <v>1136</v>
      </c>
      <c r="H570" t="s">
        <v>4608</v>
      </c>
      <c r="I570" t="s">
        <v>4609</v>
      </c>
      <c r="J570" t="s">
        <v>4610</v>
      </c>
      <c r="K570" t="s">
        <v>99</v>
      </c>
      <c r="L570" t="str">
        <f t="shared" si="32"/>
        <v>昌乐</v>
      </c>
      <c r="M570" t="str">
        <f t="shared" si="33"/>
        <v>0118</v>
      </c>
      <c r="N570" t="str">
        <f>VLOOKUP(I570,累计派单!A:O,15,0)</f>
        <v>dw3_jk_liruiqing</v>
      </c>
      <c r="O570">
        <f t="shared" si="34"/>
        <v>377</v>
      </c>
      <c r="P570" t="b">
        <f t="shared" si="35"/>
        <v>0</v>
      </c>
      <c r="Q570" t="str">
        <f>VLOOKUP(I570,累计派单!A:O,13,0)</f>
        <v>家客铁通潍坊昌乐-方山路城区装维组</v>
      </c>
    </row>
    <row r="571" ht="13.5" customHeight="1" spans="1:17">
      <c r="A571" t="s">
        <v>4611</v>
      </c>
      <c r="B571" t="s">
        <v>4612</v>
      </c>
      <c r="C571" t="s">
        <v>4613</v>
      </c>
      <c r="D571" t="s">
        <v>4614</v>
      </c>
      <c r="E571" t="s">
        <v>4615</v>
      </c>
      <c r="F571" t="s">
        <v>49</v>
      </c>
      <c r="G571" t="s">
        <v>60</v>
      </c>
      <c r="H571" t="s">
        <v>4616</v>
      </c>
      <c r="I571" t="s">
        <v>4617</v>
      </c>
      <c r="J571" t="s">
        <v>4618</v>
      </c>
      <c r="K571" t="s">
        <v>99</v>
      </c>
      <c r="L571" t="str">
        <f t="shared" si="32"/>
        <v>奎文</v>
      </c>
      <c r="M571" t="str">
        <f t="shared" si="33"/>
        <v>0118</v>
      </c>
      <c r="N571" t="str">
        <f>VLOOKUP(I571,累计派单!A:O,15,0)</f>
        <v>dw3_jk_liuzuqikw</v>
      </c>
      <c r="O571">
        <f t="shared" si="34"/>
        <v>62</v>
      </c>
      <c r="P571" t="str">
        <f t="shared" si="35"/>
        <v>90天内</v>
      </c>
      <c r="Q571" t="str">
        <f>VLOOKUP(I571,累计派单!A:O,13,0)</f>
        <v>家客铁通潍坊奎文-潍州路城区装维组</v>
      </c>
    </row>
    <row r="572" ht="13.5" customHeight="1" spans="1:17">
      <c r="A572" t="s">
        <v>4619</v>
      </c>
      <c r="B572" t="s">
        <v>4620</v>
      </c>
      <c r="C572" t="s">
        <v>4621</v>
      </c>
      <c r="D572" t="s">
        <v>4622</v>
      </c>
      <c r="E572" t="s">
        <v>4623</v>
      </c>
      <c r="F572" t="s">
        <v>49</v>
      </c>
      <c r="G572" t="s">
        <v>60</v>
      </c>
      <c r="H572" t="s">
        <v>4624</v>
      </c>
      <c r="I572" t="s">
        <v>4625</v>
      </c>
      <c r="J572" t="s">
        <v>4626</v>
      </c>
      <c r="K572" t="s">
        <v>99</v>
      </c>
      <c r="L572" t="str">
        <f t="shared" si="32"/>
        <v>奎文</v>
      </c>
      <c r="M572" t="str">
        <f t="shared" si="33"/>
        <v>0118</v>
      </c>
      <c r="N572" t="str">
        <f>VLOOKUP(I572,累计派单!A:O,15,0)</f>
        <v>dw3_jk_renfeng</v>
      </c>
      <c r="O572">
        <f t="shared" si="34"/>
        <v>59</v>
      </c>
      <c r="P572" t="str">
        <f t="shared" si="35"/>
        <v>60天内</v>
      </c>
      <c r="Q572" t="str">
        <f>VLOOKUP(I572,累计派单!A:O,13,0)</f>
        <v>家客铁通潍坊奎文-鸢飞路城区装维组</v>
      </c>
    </row>
    <row r="573" ht="13.5" customHeight="1" spans="1:17">
      <c r="A573" t="s">
        <v>4627</v>
      </c>
      <c r="B573" t="s">
        <v>4628</v>
      </c>
      <c r="C573" t="s">
        <v>4629</v>
      </c>
      <c r="D573" t="s">
        <v>4630</v>
      </c>
      <c r="E573" t="s">
        <v>4631</v>
      </c>
      <c r="F573" t="s">
        <v>49</v>
      </c>
      <c r="G573" t="s">
        <v>77</v>
      </c>
      <c r="H573" t="s">
        <v>4632</v>
      </c>
      <c r="I573" t="s">
        <v>4633</v>
      </c>
      <c r="J573" t="s">
        <v>4634</v>
      </c>
      <c r="K573" t="s">
        <v>99</v>
      </c>
      <c r="L573" t="str">
        <f t="shared" si="32"/>
        <v>临朐</v>
      </c>
      <c r="M573" t="str">
        <f t="shared" si="33"/>
        <v>0118</v>
      </c>
      <c r="N573" t="str">
        <f>VLOOKUP(I573,累计派单!A:O,15,0)</f>
        <v>dw3_jk_guozheng</v>
      </c>
      <c r="O573">
        <f t="shared" si="34"/>
        <v>369</v>
      </c>
      <c r="P573" t="b">
        <f t="shared" si="35"/>
        <v>0</v>
      </c>
      <c r="Q573" t="str">
        <f>VLOOKUP(I573,累计派单!A:O,13,0)</f>
        <v>家客铁通潍坊临朐-东城城区装维组</v>
      </c>
    </row>
    <row r="574" ht="13.5" customHeight="1" spans="1:17">
      <c r="A574" t="s">
        <v>4635</v>
      </c>
      <c r="B574" t="s">
        <v>4636</v>
      </c>
      <c r="C574" t="s">
        <v>4637</v>
      </c>
      <c r="D574" t="s">
        <v>4638</v>
      </c>
      <c r="E574" t="s">
        <v>4639</v>
      </c>
      <c r="F574" t="s">
        <v>49</v>
      </c>
      <c r="G574" t="s">
        <v>105</v>
      </c>
      <c r="H574" t="s">
        <v>4640</v>
      </c>
      <c r="I574" t="s">
        <v>4641</v>
      </c>
      <c r="J574" t="s">
        <v>4642</v>
      </c>
      <c r="K574" t="s">
        <v>99</v>
      </c>
      <c r="L574" t="str">
        <f t="shared" si="32"/>
        <v>寿光</v>
      </c>
      <c r="M574" t="str">
        <f t="shared" si="33"/>
        <v>0118</v>
      </c>
      <c r="N574" t="str">
        <f>VLOOKUP(I574,累计派单!A:O,15,0)</f>
        <v>dw3_jk_sunxiangxin</v>
      </c>
      <c r="O574">
        <f t="shared" si="34"/>
        <v>73</v>
      </c>
      <c r="P574" t="str">
        <f t="shared" si="35"/>
        <v>90天内</v>
      </c>
      <c r="Q574" t="str">
        <f>VLOOKUP(I574,累计派单!A:O,13,0)</f>
        <v>家客铁通潍坊寿光-台头乡镇装维组</v>
      </c>
    </row>
    <row r="575" ht="13.5" customHeight="1" spans="1:17">
      <c r="A575" t="s">
        <v>4643</v>
      </c>
      <c r="B575" t="s">
        <v>4644</v>
      </c>
      <c r="C575" t="s">
        <v>4645</v>
      </c>
      <c r="D575" t="s">
        <v>4646</v>
      </c>
      <c r="E575" t="s">
        <v>4647</v>
      </c>
      <c r="F575" t="s">
        <v>49</v>
      </c>
      <c r="G575" t="s">
        <v>60</v>
      </c>
      <c r="H575" t="s">
        <v>4648</v>
      </c>
      <c r="I575" t="s">
        <v>4649</v>
      </c>
      <c r="J575" t="s">
        <v>4650</v>
      </c>
      <c r="K575" t="s">
        <v>99</v>
      </c>
      <c r="L575" t="str">
        <f t="shared" si="32"/>
        <v>奎文</v>
      </c>
      <c r="M575" t="str">
        <f t="shared" si="33"/>
        <v>0118</v>
      </c>
      <c r="N575" t="str">
        <f>VLOOKUP(I575,累计派单!A:O,15,0)</f>
        <v>dw3_jk_zhangyonghong</v>
      </c>
      <c r="O575">
        <f t="shared" si="34"/>
        <v>49</v>
      </c>
      <c r="P575" t="str">
        <f t="shared" si="35"/>
        <v>60天内</v>
      </c>
      <c r="Q575" t="str">
        <f>VLOOKUP(I575,累计派单!A:O,13,0)</f>
        <v>家客铁通潍坊奎文-潍州路城区装维组</v>
      </c>
    </row>
    <row r="576" ht="13.5" customHeight="1" spans="1:17">
      <c r="A576" t="s">
        <v>4651</v>
      </c>
      <c r="B576" t="s">
        <v>4652</v>
      </c>
      <c r="C576" t="s">
        <v>4653</v>
      </c>
      <c r="D576" t="s">
        <v>4654</v>
      </c>
      <c r="E576" t="s">
        <v>4655</v>
      </c>
      <c r="F576" t="s">
        <v>49</v>
      </c>
      <c r="G576" t="s">
        <v>60</v>
      </c>
      <c r="H576" t="s">
        <v>4656</v>
      </c>
      <c r="I576" t="s">
        <v>4657</v>
      </c>
      <c r="J576" t="s">
        <v>4658</v>
      </c>
      <c r="K576" t="s">
        <v>99</v>
      </c>
      <c r="L576" t="str">
        <f t="shared" si="32"/>
        <v>奎文</v>
      </c>
      <c r="M576" t="str">
        <f t="shared" si="33"/>
        <v>0118</v>
      </c>
      <c r="N576" t="str">
        <f>VLOOKUP(I576,累计派单!A:O,15,0)</f>
        <v>dw3_jk_xuyongqiang</v>
      </c>
      <c r="O576">
        <f t="shared" si="34"/>
        <v>20</v>
      </c>
      <c r="P576" t="str">
        <f t="shared" si="35"/>
        <v>30天内</v>
      </c>
      <c r="Q576" t="str">
        <f>VLOOKUP(I576,累计派单!A:O,13,0)</f>
        <v>家客铁通潍坊奎文-金光路城区装维组</v>
      </c>
    </row>
    <row r="577" ht="13.5" customHeight="1" spans="1:17">
      <c r="A577" t="s">
        <v>4659</v>
      </c>
      <c r="B577" t="s">
        <v>4660</v>
      </c>
      <c r="C577" t="s">
        <v>4661</v>
      </c>
      <c r="D577" t="s">
        <v>4662</v>
      </c>
      <c r="E577" t="s">
        <v>4663</v>
      </c>
      <c r="F577" t="s">
        <v>49</v>
      </c>
      <c r="G577" t="s">
        <v>60</v>
      </c>
      <c r="H577" t="s">
        <v>4664</v>
      </c>
      <c r="I577" t="s">
        <v>4665</v>
      </c>
      <c r="J577" t="s">
        <v>4666</v>
      </c>
      <c r="K577" t="s">
        <v>99</v>
      </c>
      <c r="L577" t="str">
        <f t="shared" ref="L577:L618" si="36">IF(OR(LEFT(G577,2)="高新"),"奎文",IF(LEFT(G577,2)="峡山","坊子",IF(LEFT(G577,2)="滨海","寒亭",LEFT(G577,2))))</f>
        <v>奎文</v>
      </c>
      <c r="M577" t="str">
        <f t="shared" si="33"/>
        <v>0118</v>
      </c>
      <c r="N577" t="str">
        <f>VLOOKUP(I577,累计派单!A:O,15,0)</f>
        <v>dw3_jk_zhangqiang</v>
      </c>
      <c r="O577">
        <f t="shared" si="34"/>
        <v>380</v>
      </c>
      <c r="P577" t="b">
        <f t="shared" si="35"/>
        <v>0</v>
      </c>
      <c r="Q577" t="str">
        <f>VLOOKUP(I577,累计派单!A:O,13,0)</f>
        <v>家客铁通潍坊奎文-金光路城区装维组</v>
      </c>
    </row>
    <row r="578" ht="13.5" customHeight="1" spans="1:17">
      <c r="A578" t="s">
        <v>4667</v>
      </c>
      <c r="B578" t="s">
        <v>4668</v>
      </c>
      <c r="C578" t="s">
        <v>4669</v>
      </c>
      <c r="D578" t="s">
        <v>4670</v>
      </c>
      <c r="E578" t="s">
        <v>4671</v>
      </c>
      <c r="F578" t="s">
        <v>49</v>
      </c>
      <c r="G578" t="s">
        <v>60</v>
      </c>
      <c r="H578" t="s">
        <v>4672</v>
      </c>
      <c r="I578" t="s">
        <v>4673</v>
      </c>
      <c r="J578" t="s">
        <v>4674</v>
      </c>
      <c r="K578" t="s">
        <v>99</v>
      </c>
      <c r="L578" t="str">
        <f t="shared" si="36"/>
        <v>奎文</v>
      </c>
      <c r="M578" t="str">
        <f t="shared" ref="M578:M618" si="37">TEXT(B578,"mmdd")</f>
        <v>0118</v>
      </c>
      <c r="N578" t="str">
        <f>VLOOKUP(I578,累计派单!A:O,15,0)</f>
        <v>dw3_jk_lichunlong</v>
      </c>
      <c r="O578">
        <f t="shared" ref="O578:O618" si="38">IF(LEN(J578)&lt;2,0,DATEDIF(DATE(IF(MID(J578,9,2)="23",2023,2024),MID(J578,11,2),MID(J578,13,2)),B578,"d"))</f>
        <v>367</v>
      </c>
      <c r="P578" t="b">
        <f t="shared" ref="P578:P618" si="39">IF(O578=0,"无",IF(O578&lt;8,"7天内",IF(O578&lt;31,"30天内",IF(O578&lt;61,"60天内",IF(O578&lt;91,"90天内")))))</f>
        <v>0</v>
      </c>
      <c r="Q578" t="str">
        <f>VLOOKUP(I578,累计派单!A:O,13,0)</f>
        <v>家客铁通潍坊奎文-鸢飞路城区装维组</v>
      </c>
    </row>
    <row r="579" ht="13.5" customHeight="1" spans="1:17">
      <c r="A579" t="s">
        <v>4675</v>
      </c>
      <c r="B579" t="s">
        <v>4676</v>
      </c>
      <c r="C579" t="s">
        <v>4677</v>
      </c>
      <c r="D579" t="s">
        <v>4678</v>
      </c>
      <c r="E579" t="s">
        <v>4679</v>
      </c>
      <c r="F579" t="s">
        <v>49</v>
      </c>
      <c r="G579" t="s">
        <v>77</v>
      </c>
      <c r="H579" t="s">
        <v>4680</v>
      </c>
      <c r="I579" t="s">
        <v>4681</v>
      </c>
      <c r="J579" t="s">
        <v>4682</v>
      </c>
      <c r="K579" t="s">
        <v>99</v>
      </c>
      <c r="L579" t="str">
        <f t="shared" si="36"/>
        <v>临朐</v>
      </c>
      <c r="M579" t="str">
        <f t="shared" si="37"/>
        <v>0118</v>
      </c>
      <c r="N579" t="str">
        <f>VLOOKUP(I579,累计派单!A:O,15,0)</f>
        <v>dw3_jk_chenlaisheng</v>
      </c>
      <c r="O579">
        <f t="shared" si="38"/>
        <v>55</v>
      </c>
      <c r="P579" t="str">
        <f t="shared" si="39"/>
        <v>60天内</v>
      </c>
      <c r="Q579" t="str">
        <f>VLOOKUP(I579,累计派单!A:O,13,0)</f>
        <v>家客铁通潍坊临朐-蒋峪乡镇装维组</v>
      </c>
    </row>
    <row r="580" ht="13.5" customHeight="1" spans="1:17">
      <c r="A580" t="s">
        <v>4683</v>
      </c>
      <c r="B580" t="s">
        <v>4684</v>
      </c>
      <c r="C580" t="s">
        <v>4685</v>
      </c>
      <c r="D580" t="s">
        <v>4686</v>
      </c>
      <c r="E580" t="s">
        <v>4687</v>
      </c>
      <c r="F580" t="s">
        <v>49</v>
      </c>
      <c r="G580" t="s">
        <v>237</v>
      </c>
      <c r="H580" t="s">
        <v>4688</v>
      </c>
      <c r="I580" t="s">
        <v>4689</v>
      </c>
      <c r="J580" t="s">
        <v>4690</v>
      </c>
      <c r="K580" t="s">
        <v>99</v>
      </c>
      <c r="L580" t="str">
        <f t="shared" si="36"/>
        <v>潍城</v>
      </c>
      <c r="M580" t="str">
        <f t="shared" si="37"/>
        <v>0118</v>
      </c>
      <c r="N580" t="str">
        <f>VLOOKUP(I580,累计派单!A:O,15,0)</f>
        <v>dw3_jk_wczhangyanlong</v>
      </c>
      <c r="O580">
        <f t="shared" si="38"/>
        <v>39</v>
      </c>
      <c r="P580" t="str">
        <f t="shared" si="39"/>
        <v>60天内</v>
      </c>
      <c r="Q580" t="str">
        <f>VLOOKUP(I580,累计派单!A:O,13,0)</f>
        <v>家客铁通潍坊潍城-东风街城区装维组</v>
      </c>
    </row>
    <row r="581" ht="13.5" customHeight="1" spans="1:17">
      <c r="A581" t="s">
        <v>4691</v>
      </c>
      <c r="B581" t="s">
        <v>4692</v>
      </c>
      <c r="C581" t="s">
        <v>4693</v>
      </c>
      <c r="D581" t="s">
        <v>4694</v>
      </c>
      <c r="E581" t="s">
        <v>4695</v>
      </c>
      <c r="F581" t="s">
        <v>49</v>
      </c>
      <c r="G581" t="s">
        <v>60</v>
      </c>
      <c r="H581" t="s">
        <v>4696</v>
      </c>
      <c r="I581" t="s">
        <v>4697</v>
      </c>
      <c r="J581" t="s">
        <v>4698</v>
      </c>
      <c r="K581" t="s">
        <v>99</v>
      </c>
      <c r="L581" t="str">
        <f t="shared" si="36"/>
        <v>奎文</v>
      </c>
      <c r="M581" t="str">
        <f t="shared" si="37"/>
        <v>0118</v>
      </c>
      <c r="N581" t="str">
        <f>VLOOKUP(I581,累计派单!A:O,15,0)</f>
        <v>dw3_jk_lichunlong</v>
      </c>
      <c r="O581">
        <f t="shared" si="38"/>
        <v>51</v>
      </c>
      <c r="P581" t="str">
        <f t="shared" si="39"/>
        <v>60天内</v>
      </c>
      <c r="Q581" t="str">
        <f>VLOOKUP(I581,累计派单!A:O,13,0)</f>
        <v>家客铁通潍坊奎文-鸢飞路城区装维组</v>
      </c>
    </row>
    <row r="582" ht="13.5" customHeight="1" spans="1:17">
      <c r="A582" t="s">
        <v>4699</v>
      </c>
      <c r="B582" t="s">
        <v>4700</v>
      </c>
      <c r="C582" t="s">
        <v>4701</v>
      </c>
      <c r="D582" t="s">
        <v>4702</v>
      </c>
      <c r="E582" t="s">
        <v>4703</v>
      </c>
      <c r="F582" t="s">
        <v>49</v>
      </c>
      <c r="G582" t="s">
        <v>105</v>
      </c>
      <c r="H582" t="s">
        <v>4704</v>
      </c>
      <c r="I582" t="s">
        <v>4705</v>
      </c>
      <c r="J582" t="s">
        <v>4706</v>
      </c>
      <c r="K582" t="s">
        <v>99</v>
      </c>
      <c r="L582" t="str">
        <f t="shared" si="36"/>
        <v>寿光</v>
      </c>
      <c r="M582" t="str">
        <f t="shared" si="37"/>
        <v>0118</v>
      </c>
      <c r="N582" t="str">
        <f>VLOOKUP(I582,累计派单!A:O,15,0)</f>
        <v>dw3_jk_chenjinxu</v>
      </c>
      <c r="O582">
        <f t="shared" si="38"/>
        <v>375</v>
      </c>
      <c r="P582" t="b">
        <f t="shared" si="39"/>
        <v>0</v>
      </c>
      <c r="Q582" t="str">
        <f>VLOOKUP(I582,累计派单!A:O,13,0)</f>
        <v>家客铁通潍坊寿光-台头乡镇装维组</v>
      </c>
    </row>
    <row r="583" ht="13.5" customHeight="1" spans="1:17">
      <c r="A583" t="s">
        <v>4707</v>
      </c>
      <c r="B583" t="s">
        <v>4708</v>
      </c>
      <c r="C583" t="s">
        <v>4709</v>
      </c>
      <c r="D583" t="s">
        <v>4710</v>
      </c>
      <c r="E583" t="s">
        <v>4711</v>
      </c>
      <c r="F583" t="s">
        <v>49</v>
      </c>
      <c r="G583" t="s">
        <v>105</v>
      </c>
      <c r="H583" t="s">
        <v>4712</v>
      </c>
      <c r="I583" t="s">
        <v>4713</v>
      </c>
      <c r="J583" t="s">
        <v>4714</v>
      </c>
      <c r="K583" t="s">
        <v>99</v>
      </c>
      <c r="L583" t="str">
        <f t="shared" si="36"/>
        <v>寿光</v>
      </c>
      <c r="M583" t="str">
        <f t="shared" si="37"/>
        <v>0118</v>
      </c>
      <c r="N583" t="str">
        <f>VLOOKUP(I583,累计派单!A:O,15,0)</f>
        <v>dw3_jk_songyujie</v>
      </c>
      <c r="O583">
        <f t="shared" si="38"/>
        <v>82</v>
      </c>
      <c r="P583" t="str">
        <f t="shared" si="39"/>
        <v>90天内</v>
      </c>
      <c r="Q583" t="str">
        <f>VLOOKUP(I583,累计派单!A:O,13,0)</f>
        <v>家客铁通潍坊寿光-稻田乡镇装维组</v>
      </c>
    </row>
    <row r="584" ht="13.5" customHeight="1" spans="1:17">
      <c r="A584" t="s">
        <v>4715</v>
      </c>
      <c r="B584" t="s">
        <v>4716</v>
      </c>
      <c r="C584" t="s">
        <v>4717</v>
      </c>
      <c r="D584" t="s">
        <v>4718</v>
      </c>
      <c r="E584" t="s">
        <v>4719</v>
      </c>
      <c r="F584" t="s">
        <v>49</v>
      </c>
      <c r="G584" t="s">
        <v>50</v>
      </c>
      <c r="H584" t="s">
        <v>4720</v>
      </c>
      <c r="I584" t="s">
        <v>4721</v>
      </c>
      <c r="J584" t="s">
        <v>4722</v>
      </c>
      <c r="K584" t="s">
        <v>99</v>
      </c>
      <c r="L584" t="str">
        <f t="shared" si="36"/>
        <v>青州</v>
      </c>
      <c r="M584" t="str">
        <f t="shared" si="37"/>
        <v>0118</v>
      </c>
      <c r="N584" t="str">
        <f>VLOOKUP(I584,累计派单!A:O,15,0)</f>
        <v>dw3_jk_jubing</v>
      </c>
      <c r="O584">
        <f t="shared" si="38"/>
        <v>89</v>
      </c>
      <c r="P584" t="str">
        <f t="shared" si="39"/>
        <v>90天内</v>
      </c>
      <c r="Q584" t="str">
        <f>VLOOKUP(I584,累计派单!A:O,13,0)</f>
        <v>家客铁通潍坊青州-云门路城区装维组</v>
      </c>
    </row>
    <row r="585" ht="13.5" customHeight="1" spans="1:17">
      <c r="A585" t="s">
        <v>4723</v>
      </c>
      <c r="B585" t="s">
        <v>4724</v>
      </c>
      <c r="C585" t="s">
        <v>4725</v>
      </c>
      <c r="D585" t="s">
        <v>4726</v>
      </c>
      <c r="E585" t="s">
        <v>4727</v>
      </c>
      <c r="F585" t="s">
        <v>49</v>
      </c>
      <c r="G585" t="s">
        <v>237</v>
      </c>
      <c r="H585" t="s">
        <v>4728</v>
      </c>
      <c r="I585" t="s">
        <v>4729</v>
      </c>
      <c r="J585" t="s">
        <v>4730</v>
      </c>
      <c r="K585" t="s">
        <v>99</v>
      </c>
      <c r="L585" t="str">
        <f t="shared" si="36"/>
        <v>潍城</v>
      </c>
      <c r="M585" t="str">
        <f t="shared" si="37"/>
        <v>0118</v>
      </c>
      <c r="N585" t="str">
        <f>VLOOKUP(I585,累计派单!A:O,15,0)</f>
        <v>dw3_jk_wcduwenyong</v>
      </c>
      <c r="O585">
        <f t="shared" si="38"/>
        <v>366</v>
      </c>
      <c r="P585" t="b">
        <f t="shared" si="39"/>
        <v>0</v>
      </c>
      <c r="Q585" t="str">
        <f>VLOOKUP(I585,累计派单!A:O,13,0)</f>
        <v>家客铁通潍坊潍城-豪德城区装维组</v>
      </c>
    </row>
    <row r="586" ht="13.5" customHeight="1" spans="1:17">
      <c r="A586" t="s">
        <v>4731</v>
      </c>
      <c r="B586" t="s">
        <v>4732</v>
      </c>
      <c r="C586" t="s">
        <v>4733</v>
      </c>
      <c r="D586" t="s">
        <v>4734</v>
      </c>
      <c r="E586" t="s">
        <v>4735</v>
      </c>
      <c r="F586" t="s">
        <v>49</v>
      </c>
      <c r="G586" t="s">
        <v>105</v>
      </c>
      <c r="H586" t="s">
        <v>4736</v>
      </c>
      <c r="I586" t="s">
        <v>4737</v>
      </c>
      <c r="J586" t="s">
        <v>4738</v>
      </c>
      <c r="K586" t="s">
        <v>99</v>
      </c>
      <c r="L586" t="str">
        <f t="shared" si="36"/>
        <v>寿光</v>
      </c>
      <c r="M586" t="str">
        <f t="shared" si="37"/>
        <v>0118</v>
      </c>
      <c r="N586" t="str">
        <f>VLOOKUP(I586,累计派单!A:O,15,0)</f>
        <v>dw3_jk_cuijingqiang</v>
      </c>
      <c r="O586">
        <f t="shared" si="38"/>
        <v>64</v>
      </c>
      <c r="P586" t="str">
        <f t="shared" si="39"/>
        <v>90天内</v>
      </c>
      <c r="Q586" t="str">
        <f>VLOOKUP(I586,累计派单!A:O,13,0)</f>
        <v>家客铁通潍坊寿光-东城城区装维组</v>
      </c>
    </row>
    <row r="587" ht="13.5" customHeight="1" spans="1:17">
      <c r="A587" t="s">
        <v>4739</v>
      </c>
      <c r="B587" t="s">
        <v>4740</v>
      </c>
      <c r="C587" t="s">
        <v>4741</v>
      </c>
      <c r="D587" t="s">
        <v>4742</v>
      </c>
      <c r="E587" t="s">
        <v>4743</v>
      </c>
      <c r="F587" t="s">
        <v>49</v>
      </c>
      <c r="G587" t="s">
        <v>262</v>
      </c>
      <c r="H587" t="s">
        <v>4744</v>
      </c>
      <c r="I587" t="s">
        <v>4745</v>
      </c>
      <c r="J587" t="s">
        <v>4746</v>
      </c>
      <c r="K587" t="s">
        <v>99</v>
      </c>
      <c r="L587" t="str">
        <f t="shared" si="36"/>
        <v>寒亭</v>
      </c>
      <c r="M587" t="str">
        <f t="shared" si="37"/>
        <v>0118</v>
      </c>
      <c r="N587" t="str">
        <f>VLOOKUP(I587,累计派单!A:O,15,0)</f>
        <v>dw3_jk_wangwenkang1</v>
      </c>
      <c r="O587">
        <f t="shared" si="38"/>
        <v>34</v>
      </c>
      <c r="P587" t="str">
        <f t="shared" si="39"/>
        <v>60天内</v>
      </c>
      <c r="Q587" t="str">
        <f>VLOOKUP(I587,累计派单!A:O,13,0)</f>
        <v>家客铁通潍坊滨海-央子乡镇装维组</v>
      </c>
    </row>
  </sheetData>
  <autoFilter xmlns:etc="http://www.wps.cn/officeDocument/2017/etCustomData" ref="A1:Q587" etc:filterBottomFollowUsedRange="0">
    <extLst/>
  </autoFilter>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S11389"/>
  <sheetViews>
    <sheetView zoomScale="85" zoomScaleNormal="85" workbookViewId="0">
      <pane ySplit="1" topLeftCell="A11336" activePane="bottomLeft" state="frozen"/>
      <selection/>
      <selection pane="bottomLeft" activeCell="J11359" sqref="J11359"/>
    </sheetView>
  </sheetViews>
  <sheetFormatPr defaultColWidth="9" defaultRowHeight="14"/>
  <cols>
    <col min="1" max="1" width="9" style="3" customWidth="1"/>
    <col min="2" max="2" width="18.2545454545455" style="31" customWidth="1"/>
    <col min="3" max="5" width="9" style="3" customWidth="1"/>
    <col min="6" max="6" width="12.9272727272727" style="3" customWidth="1"/>
    <col min="7" max="10" width="9" style="3" customWidth="1"/>
    <col min="11" max="11" width="12.9272727272727" style="3" customWidth="1"/>
    <col min="12" max="14" width="9" style="3" customWidth="1"/>
    <col min="15" max="15" width="24.8727272727273" style="3" customWidth="1"/>
    <col min="16" max="17" width="12.6272727272727" style="3" customWidth="1"/>
    <col min="18" max="19" width="9" style="3" customWidth="1"/>
  </cols>
  <sheetData>
    <row r="1" ht="14.25" customHeight="1" spans="1:19">
      <c r="A1" t="s">
        <v>4747</v>
      </c>
      <c r="B1" t="s">
        <v>4748</v>
      </c>
      <c r="C1" t="s">
        <v>4749</v>
      </c>
      <c r="D1" t="s">
        <v>4750</v>
      </c>
      <c r="E1" t="s">
        <v>4751</v>
      </c>
      <c r="F1" t="s">
        <v>4752</v>
      </c>
      <c r="G1" t="s">
        <v>4753</v>
      </c>
      <c r="H1" t="s">
        <v>4754</v>
      </c>
      <c r="I1" t="s">
        <v>4755</v>
      </c>
      <c r="J1" t="s">
        <v>4756</v>
      </c>
      <c r="K1" t="s">
        <v>4757</v>
      </c>
      <c r="L1" t="s">
        <v>4758</v>
      </c>
      <c r="M1" t="s">
        <v>4759</v>
      </c>
      <c r="N1" t="s">
        <v>4760</v>
      </c>
      <c r="O1" t="s">
        <v>4761</v>
      </c>
      <c r="P1" t="s">
        <v>4762</v>
      </c>
      <c r="Q1" t="s">
        <v>4763</v>
      </c>
      <c r="R1" s="32" t="str">
        <f t="shared" ref="R1:R64" si="0">IF(OR(LEFT(L1,2)="高新"),"奎文",IF(LEFT(L1,2)="峡山","坊子",IF(LEFT(L1,2)="滨海","寒亭",LEFT(L1,2))))</f>
        <v>新小</v>
      </c>
      <c r="S1" t="str">
        <f t="shared" ref="S1:S64" si="1">TEXT(B1,"mmdd")</f>
        <v>派单时间</v>
      </c>
    </row>
    <row r="2" spans="1:19">
      <c r="A2" t="s">
        <v>4764</v>
      </c>
      <c r="B2" t="s">
        <v>4765</v>
      </c>
      <c r="C2" t="s">
        <v>49</v>
      </c>
      <c r="D2" t="s">
        <v>4766</v>
      </c>
      <c r="E2" t="s">
        <v>4767</v>
      </c>
      <c r="F2" t="s">
        <v>4768</v>
      </c>
      <c r="G2" t="s">
        <v>4769</v>
      </c>
      <c r="H2" t="s">
        <v>4770</v>
      </c>
      <c r="I2" t="s">
        <v>4771</v>
      </c>
      <c r="J2" t="s">
        <v>4772</v>
      </c>
      <c r="K2" t="s">
        <v>4773</v>
      </c>
      <c r="L2" t="s">
        <v>60</v>
      </c>
      <c r="M2" t="s">
        <v>4774</v>
      </c>
      <c r="N2" t="s">
        <v>4775</v>
      </c>
      <c r="O2" t="s">
        <v>4776</v>
      </c>
      <c r="P2" t="s">
        <v>4777</v>
      </c>
      <c r="Q2" t="s">
        <v>4778</v>
      </c>
      <c r="R2" t="str">
        <f t="shared" si="0"/>
        <v>奎文</v>
      </c>
      <c r="S2" t="str">
        <f t="shared" si="1"/>
        <v>0101</v>
      </c>
    </row>
    <row r="3" spans="1:19">
      <c r="A3" t="s">
        <v>4779</v>
      </c>
      <c r="B3" t="s">
        <v>4780</v>
      </c>
      <c r="C3" t="s">
        <v>49</v>
      </c>
      <c r="D3" t="s">
        <v>4781</v>
      </c>
      <c r="E3" t="s">
        <v>4767</v>
      </c>
      <c r="F3" t="s">
        <v>4782</v>
      </c>
      <c r="G3" t="s">
        <v>4783</v>
      </c>
      <c r="H3" t="s">
        <v>4784</v>
      </c>
      <c r="I3" t="s">
        <v>4785</v>
      </c>
      <c r="J3" t="s">
        <v>4786</v>
      </c>
      <c r="K3" t="s">
        <v>4787</v>
      </c>
      <c r="L3" t="s">
        <v>237</v>
      </c>
      <c r="M3" t="s">
        <v>4788</v>
      </c>
      <c r="N3" t="s">
        <v>4789</v>
      </c>
      <c r="O3" t="s">
        <v>4790</v>
      </c>
      <c r="P3" t="s">
        <v>4791</v>
      </c>
      <c r="Q3" t="s">
        <v>4792</v>
      </c>
      <c r="R3" t="str">
        <f t="shared" si="0"/>
        <v>潍城</v>
      </c>
      <c r="S3" t="str">
        <f t="shared" si="1"/>
        <v>0101</v>
      </c>
    </row>
    <row r="4" spans="1:19">
      <c r="A4" t="s">
        <v>4793</v>
      </c>
      <c r="B4" t="s">
        <v>4794</v>
      </c>
      <c r="C4" t="s">
        <v>49</v>
      </c>
      <c r="D4" t="s">
        <v>4795</v>
      </c>
      <c r="E4" t="s">
        <v>4796</v>
      </c>
      <c r="F4" t="s">
        <v>4797</v>
      </c>
      <c r="G4" t="s">
        <v>4798</v>
      </c>
      <c r="H4" t="s">
        <v>4799</v>
      </c>
      <c r="I4" t="s">
        <v>4800</v>
      </c>
      <c r="J4" t="s">
        <v>4801</v>
      </c>
      <c r="K4" t="s">
        <v>4802</v>
      </c>
      <c r="L4" t="s">
        <v>77</v>
      </c>
      <c r="M4" t="s">
        <v>4803</v>
      </c>
      <c r="O4" t="s">
        <v>4804</v>
      </c>
      <c r="P4" t="s">
        <v>4805</v>
      </c>
      <c r="Q4" t="s">
        <v>4806</v>
      </c>
      <c r="R4" t="str">
        <f t="shared" si="0"/>
        <v>临朐</v>
      </c>
      <c r="S4" t="str">
        <f t="shared" si="1"/>
        <v>0101</v>
      </c>
    </row>
    <row r="5" spans="1:19">
      <c r="A5" t="s">
        <v>4807</v>
      </c>
      <c r="B5" t="s">
        <v>4808</v>
      </c>
      <c r="C5" t="s">
        <v>49</v>
      </c>
      <c r="D5" t="s">
        <v>4809</v>
      </c>
      <c r="E5" t="s">
        <v>4767</v>
      </c>
      <c r="F5" t="s">
        <v>4810</v>
      </c>
      <c r="G5" t="s">
        <v>4811</v>
      </c>
      <c r="H5" t="s">
        <v>4812</v>
      </c>
      <c r="I5" t="s">
        <v>4813</v>
      </c>
      <c r="J5" t="s">
        <v>4814</v>
      </c>
      <c r="K5" t="s">
        <v>4815</v>
      </c>
      <c r="L5" t="s">
        <v>50</v>
      </c>
      <c r="M5" t="s">
        <v>4816</v>
      </c>
      <c r="N5" t="s">
        <v>4817</v>
      </c>
      <c r="O5" t="s">
        <v>4818</v>
      </c>
      <c r="P5" t="s">
        <v>4819</v>
      </c>
      <c r="Q5" t="s">
        <v>4820</v>
      </c>
      <c r="R5" t="str">
        <f t="shared" si="0"/>
        <v>青州</v>
      </c>
      <c r="S5" t="str">
        <f t="shared" si="1"/>
        <v>0101</v>
      </c>
    </row>
    <row r="6" spans="1:19">
      <c r="A6" t="s">
        <v>4821</v>
      </c>
      <c r="B6" t="s">
        <v>4822</v>
      </c>
      <c r="C6" t="s">
        <v>49</v>
      </c>
      <c r="D6" t="s">
        <v>4823</v>
      </c>
      <c r="E6" t="s">
        <v>4824</v>
      </c>
      <c r="F6" t="s">
        <v>4825</v>
      </c>
      <c r="G6" t="s">
        <v>4826</v>
      </c>
      <c r="H6" t="s">
        <v>4827</v>
      </c>
      <c r="I6" t="s">
        <v>4828</v>
      </c>
      <c r="J6" t="s">
        <v>4829</v>
      </c>
      <c r="K6" t="s">
        <v>4830</v>
      </c>
      <c r="L6" t="s">
        <v>114</v>
      </c>
      <c r="M6" t="s">
        <v>4831</v>
      </c>
      <c r="N6" t="s">
        <v>4832</v>
      </c>
      <c r="O6" t="s">
        <v>4833</v>
      </c>
      <c r="P6" t="s">
        <v>4834</v>
      </c>
      <c r="R6" t="str">
        <f t="shared" si="0"/>
        <v>高密</v>
      </c>
      <c r="S6" t="str">
        <f t="shared" si="1"/>
        <v>0101</v>
      </c>
    </row>
    <row r="7" spans="1:19">
      <c r="A7" t="s">
        <v>4835</v>
      </c>
      <c r="B7" t="s">
        <v>4836</v>
      </c>
      <c r="C7" t="s">
        <v>49</v>
      </c>
      <c r="D7" t="s">
        <v>4837</v>
      </c>
      <c r="E7" t="s">
        <v>4767</v>
      </c>
      <c r="F7" t="s">
        <v>4838</v>
      </c>
      <c r="G7" t="s">
        <v>4839</v>
      </c>
      <c r="H7" t="s">
        <v>4840</v>
      </c>
      <c r="I7" t="s">
        <v>4841</v>
      </c>
      <c r="J7" t="s">
        <v>4842</v>
      </c>
      <c r="K7" t="s">
        <v>4843</v>
      </c>
      <c r="L7" t="s">
        <v>95</v>
      </c>
      <c r="M7" t="s">
        <v>4844</v>
      </c>
      <c r="N7" t="s">
        <v>4845</v>
      </c>
      <c r="O7" t="s">
        <v>4846</v>
      </c>
      <c r="P7" t="s">
        <v>4847</v>
      </c>
      <c r="R7" t="str">
        <f t="shared" si="0"/>
        <v>安丘</v>
      </c>
      <c r="S7" t="str">
        <f t="shared" si="1"/>
        <v>0101</v>
      </c>
    </row>
    <row r="8" spans="1:19">
      <c r="A8" t="s">
        <v>52</v>
      </c>
      <c r="B8" t="s">
        <v>4770</v>
      </c>
      <c r="C8" t="s">
        <v>49</v>
      </c>
      <c r="D8" t="s">
        <v>4848</v>
      </c>
      <c r="E8" t="s">
        <v>4824</v>
      </c>
      <c r="F8" t="s">
        <v>4849</v>
      </c>
      <c r="G8" t="s">
        <v>4850</v>
      </c>
      <c r="H8" t="s">
        <v>4851</v>
      </c>
      <c r="I8" t="s">
        <v>4852</v>
      </c>
      <c r="J8" t="s">
        <v>4853</v>
      </c>
      <c r="K8" t="s">
        <v>4854</v>
      </c>
      <c r="L8" t="s">
        <v>50</v>
      </c>
      <c r="M8" t="s">
        <v>4855</v>
      </c>
      <c r="N8" t="s">
        <v>4856</v>
      </c>
      <c r="O8" t="s">
        <v>4857</v>
      </c>
      <c r="P8" t="s">
        <v>4858</v>
      </c>
      <c r="R8" t="str">
        <f t="shared" si="0"/>
        <v>青州</v>
      </c>
      <c r="S8" t="str">
        <f t="shared" si="1"/>
        <v>0101</v>
      </c>
    </row>
    <row r="9" spans="1:19">
      <c r="A9" t="s">
        <v>4859</v>
      </c>
      <c r="B9" t="s">
        <v>4860</v>
      </c>
      <c r="C9" t="s">
        <v>49</v>
      </c>
      <c r="D9" t="s">
        <v>4861</v>
      </c>
      <c r="E9" t="s">
        <v>4862</v>
      </c>
      <c r="F9" t="s">
        <v>4863</v>
      </c>
      <c r="G9" t="s">
        <v>4864</v>
      </c>
      <c r="H9" t="s">
        <v>4865</v>
      </c>
      <c r="I9" t="s">
        <v>4785</v>
      </c>
      <c r="J9" t="s">
        <v>4866</v>
      </c>
      <c r="K9" t="s">
        <v>4867</v>
      </c>
      <c r="L9" t="s">
        <v>237</v>
      </c>
      <c r="M9" t="s">
        <v>4868</v>
      </c>
      <c r="N9" t="s">
        <v>4869</v>
      </c>
      <c r="O9" t="s">
        <v>4870</v>
      </c>
      <c r="P9" t="s">
        <v>4871</v>
      </c>
      <c r="R9" t="str">
        <f t="shared" si="0"/>
        <v>潍城</v>
      </c>
      <c r="S9" t="str">
        <f t="shared" si="1"/>
        <v>0101</v>
      </c>
    </row>
    <row r="10" spans="1:19">
      <c r="A10" t="s">
        <v>4872</v>
      </c>
      <c r="B10" t="s">
        <v>4873</v>
      </c>
      <c r="C10" t="s">
        <v>49</v>
      </c>
      <c r="D10" t="s">
        <v>4874</v>
      </c>
      <c r="E10" t="s">
        <v>4875</v>
      </c>
      <c r="F10" t="s">
        <v>4876</v>
      </c>
      <c r="G10" t="s">
        <v>4877</v>
      </c>
      <c r="H10" t="s">
        <v>4878</v>
      </c>
      <c r="I10" t="s">
        <v>4771</v>
      </c>
      <c r="J10" t="s">
        <v>4879</v>
      </c>
      <c r="K10" t="s">
        <v>4880</v>
      </c>
      <c r="L10" t="s">
        <v>237</v>
      </c>
      <c r="M10" t="s">
        <v>4868</v>
      </c>
      <c r="N10" t="s">
        <v>4881</v>
      </c>
      <c r="O10" t="s">
        <v>4882</v>
      </c>
      <c r="P10" t="s">
        <v>4883</v>
      </c>
      <c r="R10" t="str">
        <f t="shared" si="0"/>
        <v>潍城</v>
      </c>
      <c r="S10" t="str">
        <f t="shared" si="1"/>
        <v>0101</v>
      </c>
    </row>
    <row r="11" spans="1:19">
      <c r="A11" t="s">
        <v>4884</v>
      </c>
      <c r="B11" t="s">
        <v>4885</v>
      </c>
      <c r="C11" t="s">
        <v>49</v>
      </c>
      <c r="D11" t="s">
        <v>4886</v>
      </c>
      <c r="E11" t="s">
        <v>4767</v>
      </c>
      <c r="F11" t="s">
        <v>4887</v>
      </c>
      <c r="G11" t="s">
        <v>4888</v>
      </c>
      <c r="H11" t="s">
        <v>4889</v>
      </c>
      <c r="I11" t="s">
        <v>4828</v>
      </c>
      <c r="J11" t="s">
        <v>4890</v>
      </c>
      <c r="K11" t="s">
        <v>4891</v>
      </c>
      <c r="L11" t="s">
        <v>50</v>
      </c>
      <c r="M11" t="s">
        <v>4855</v>
      </c>
      <c r="N11" t="s">
        <v>4892</v>
      </c>
      <c r="O11" t="s">
        <v>4893</v>
      </c>
      <c r="P11" t="s">
        <v>4894</v>
      </c>
      <c r="Q11" t="s">
        <v>4895</v>
      </c>
      <c r="R11" t="str">
        <f t="shared" si="0"/>
        <v>青州</v>
      </c>
      <c r="S11" t="str">
        <f t="shared" si="1"/>
        <v>0101</v>
      </c>
    </row>
    <row r="12" spans="1:19">
      <c r="A12" t="s">
        <v>4896</v>
      </c>
      <c r="B12" t="s">
        <v>4897</v>
      </c>
      <c r="C12" t="s">
        <v>49</v>
      </c>
      <c r="D12" t="s">
        <v>4898</v>
      </c>
      <c r="E12" t="s">
        <v>4767</v>
      </c>
      <c r="F12" t="s">
        <v>4899</v>
      </c>
      <c r="G12" t="s">
        <v>4900</v>
      </c>
      <c r="H12" t="s">
        <v>4901</v>
      </c>
      <c r="I12" t="s">
        <v>4852</v>
      </c>
      <c r="J12" t="s">
        <v>4902</v>
      </c>
      <c r="K12" t="s">
        <v>4903</v>
      </c>
      <c r="L12" t="s">
        <v>60</v>
      </c>
      <c r="M12" t="s">
        <v>4904</v>
      </c>
      <c r="N12" t="s">
        <v>4905</v>
      </c>
      <c r="O12" t="s">
        <v>4906</v>
      </c>
      <c r="P12" t="s">
        <v>4907</v>
      </c>
      <c r="Q12" t="s">
        <v>4908</v>
      </c>
      <c r="R12" t="str">
        <f t="shared" si="0"/>
        <v>奎文</v>
      </c>
      <c r="S12" t="str">
        <f t="shared" si="1"/>
        <v>0101</v>
      </c>
    </row>
    <row r="13" spans="1:19">
      <c r="A13" t="s">
        <v>4909</v>
      </c>
      <c r="B13" t="s">
        <v>4910</v>
      </c>
      <c r="C13" t="s">
        <v>49</v>
      </c>
      <c r="D13" t="s">
        <v>4911</v>
      </c>
      <c r="E13" t="s">
        <v>4912</v>
      </c>
      <c r="F13" t="s">
        <v>4913</v>
      </c>
      <c r="G13" t="s">
        <v>4914</v>
      </c>
      <c r="H13" t="s">
        <v>4915</v>
      </c>
      <c r="I13" t="s">
        <v>4813</v>
      </c>
      <c r="J13" t="s">
        <v>4916</v>
      </c>
      <c r="K13" t="s">
        <v>4917</v>
      </c>
      <c r="L13" t="s">
        <v>114</v>
      </c>
      <c r="M13" t="s">
        <v>4918</v>
      </c>
      <c r="N13" t="s">
        <v>4919</v>
      </c>
      <c r="O13" t="s">
        <v>4920</v>
      </c>
      <c r="P13" t="s">
        <v>4921</v>
      </c>
      <c r="R13" t="str">
        <f t="shared" si="0"/>
        <v>高密</v>
      </c>
      <c r="S13" t="str">
        <f t="shared" si="1"/>
        <v>0101</v>
      </c>
    </row>
    <row r="14" spans="1:19">
      <c r="A14" t="s">
        <v>4922</v>
      </c>
      <c r="B14" t="s">
        <v>4923</v>
      </c>
      <c r="C14" t="s">
        <v>49</v>
      </c>
      <c r="D14" t="s">
        <v>4924</v>
      </c>
      <c r="E14" t="s">
        <v>4925</v>
      </c>
      <c r="F14" t="s">
        <v>4926</v>
      </c>
      <c r="G14" t="s">
        <v>4927</v>
      </c>
      <c r="H14" t="s">
        <v>4928</v>
      </c>
      <c r="I14" t="s">
        <v>4929</v>
      </c>
      <c r="J14" t="s">
        <v>4930</v>
      </c>
      <c r="K14" t="s">
        <v>4931</v>
      </c>
      <c r="L14" t="s">
        <v>123</v>
      </c>
      <c r="M14" t="s">
        <v>4932</v>
      </c>
      <c r="N14" t="s">
        <v>4933</v>
      </c>
      <c r="O14" t="s">
        <v>4934</v>
      </c>
      <c r="P14" t="s">
        <v>4935</v>
      </c>
      <c r="Q14" t="s">
        <v>4936</v>
      </c>
      <c r="R14" t="str">
        <f t="shared" si="0"/>
        <v>诸城</v>
      </c>
      <c r="S14" t="str">
        <f t="shared" si="1"/>
        <v>0101</v>
      </c>
    </row>
    <row r="15" spans="1:19">
      <c r="A15" t="s">
        <v>4937</v>
      </c>
      <c r="B15" t="s">
        <v>4938</v>
      </c>
      <c r="C15" t="s">
        <v>49</v>
      </c>
      <c r="D15" t="s">
        <v>4939</v>
      </c>
      <c r="E15" t="s">
        <v>4767</v>
      </c>
      <c r="F15" t="s">
        <v>4940</v>
      </c>
      <c r="G15" t="s">
        <v>4941</v>
      </c>
      <c r="H15" t="s">
        <v>4942</v>
      </c>
      <c r="I15" t="s">
        <v>4771</v>
      </c>
      <c r="J15" t="s">
        <v>4943</v>
      </c>
      <c r="K15" t="s">
        <v>4944</v>
      </c>
      <c r="L15" t="s">
        <v>105</v>
      </c>
      <c r="M15" t="s">
        <v>4945</v>
      </c>
      <c r="N15" t="s">
        <v>4946</v>
      </c>
      <c r="O15" t="s">
        <v>4947</v>
      </c>
      <c r="P15" t="s">
        <v>4948</v>
      </c>
      <c r="R15" t="str">
        <f t="shared" si="0"/>
        <v>寿光</v>
      </c>
      <c r="S15" t="str">
        <f t="shared" si="1"/>
        <v>0101</v>
      </c>
    </row>
    <row r="16" spans="1:19">
      <c r="A16" t="s">
        <v>4949</v>
      </c>
      <c r="B16" t="s">
        <v>4950</v>
      </c>
      <c r="C16" t="s">
        <v>49</v>
      </c>
      <c r="D16" t="s">
        <v>4951</v>
      </c>
      <c r="E16" t="s">
        <v>4767</v>
      </c>
      <c r="F16" t="s">
        <v>4952</v>
      </c>
      <c r="G16" t="s">
        <v>4953</v>
      </c>
      <c r="H16" t="s">
        <v>4954</v>
      </c>
      <c r="I16" t="s">
        <v>4955</v>
      </c>
      <c r="J16" t="s">
        <v>4956</v>
      </c>
      <c r="K16" t="s">
        <v>4957</v>
      </c>
      <c r="L16" t="s">
        <v>95</v>
      </c>
      <c r="M16" t="s">
        <v>4958</v>
      </c>
      <c r="N16" t="s">
        <v>4959</v>
      </c>
      <c r="O16" t="s">
        <v>4960</v>
      </c>
      <c r="P16" t="s">
        <v>4961</v>
      </c>
      <c r="Q16" t="s">
        <v>4962</v>
      </c>
      <c r="R16" t="str">
        <f t="shared" si="0"/>
        <v>安丘</v>
      </c>
      <c r="S16" t="str">
        <f t="shared" si="1"/>
        <v>0101</v>
      </c>
    </row>
    <row r="17" spans="1:19">
      <c r="A17" t="s">
        <v>4963</v>
      </c>
      <c r="B17" t="s">
        <v>4964</v>
      </c>
      <c r="C17" t="s">
        <v>49</v>
      </c>
      <c r="D17" t="s">
        <v>4965</v>
      </c>
      <c r="E17" t="s">
        <v>4767</v>
      </c>
      <c r="F17" t="s">
        <v>4966</v>
      </c>
      <c r="G17" t="s">
        <v>4967</v>
      </c>
      <c r="H17" t="s">
        <v>4968</v>
      </c>
      <c r="I17" t="s">
        <v>4852</v>
      </c>
      <c r="J17" t="s">
        <v>4969</v>
      </c>
      <c r="K17" t="s">
        <v>4970</v>
      </c>
      <c r="L17" t="s">
        <v>237</v>
      </c>
      <c r="M17" t="s">
        <v>4971</v>
      </c>
      <c r="N17" t="s">
        <v>4972</v>
      </c>
      <c r="P17" t="s">
        <v>4973</v>
      </c>
      <c r="R17" t="str">
        <f t="shared" si="0"/>
        <v>潍城</v>
      </c>
      <c r="S17" t="str">
        <f t="shared" si="1"/>
        <v>0101</v>
      </c>
    </row>
    <row r="18" spans="1:19">
      <c r="A18" t="s">
        <v>4974</v>
      </c>
      <c r="B18" t="s">
        <v>4975</v>
      </c>
      <c r="C18" t="s">
        <v>49</v>
      </c>
      <c r="D18" t="s">
        <v>4976</v>
      </c>
      <c r="E18" t="s">
        <v>4767</v>
      </c>
      <c r="F18" t="s">
        <v>4977</v>
      </c>
      <c r="G18" t="s">
        <v>4978</v>
      </c>
      <c r="H18" t="s">
        <v>4979</v>
      </c>
      <c r="I18" t="s">
        <v>4980</v>
      </c>
      <c r="J18" t="s">
        <v>4981</v>
      </c>
      <c r="K18" t="s">
        <v>4982</v>
      </c>
      <c r="L18" t="s">
        <v>237</v>
      </c>
      <c r="M18" t="s">
        <v>4971</v>
      </c>
      <c r="N18" t="s">
        <v>4983</v>
      </c>
      <c r="O18" t="s">
        <v>4984</v>
      </c>
      <c r="P18" t="s">
        <v>4985</v>
      </c>
      <c r="R18" t="str">
        <f t="shared" si="0"/>
        <v>潍城</v>
      </c>
      <c r="S18" t="str">
        <f t="shared" si="1"/>
        <v>0101</v>
      </c>
    </row>
    <row r="19" spans="1:19">
      <c r="A19" t="s">
        <v>4986</v>
      </c>
      <c r="B19" t="s">
        <v>4987</v>
      </c>
      <c r="C19" t="s">
        <v>49</v>
      </c>
      <c r="D19" t="s">
        <v>4988</v>
      </c>
      <c r="E19" t="s">
        <v>4912</v>
      </c>
      <c r="F19" t="s">
        <v>4989</v>
      </c>
      <c r="G19" t="s">
        <v>4990</v>
      </c>
      <c r="H19" t="s">
        <v>4991</v>
      </c>
      <c r="I19" t="s">
        <v>4841</v>
      </c>
      <c r="J19" t="s">
        <v>4992</v>
      </c>
      <c r="K19" t="s">
        <v>4993</v>
      </c>
      <c r="L19" t="s">
        <v>123</v>
      </c>
      <c r="M19" t="s">
        <v>4994</v>
      </c>
      <c r="N19" t="s">
        <v>4972</v>
      </c>
      <c r="O19" t="s">
        <v>4995</v>
      </c>
      <c r="P19" t="s">
        <v>4996</v>
      </c>
      <c r="R19" t="str">
        <f t="shared" si="0"/>
        <v>诸城</v>
      </c>
      <c r="S19" t="str">
        <f t="shared" si="1"/>
        <v>0101</v>
      </c>
    </row>
    <row r="20" spans="1:19">
      <c r="A20" t="s">
        <v>4997</v>
      </c>
      <c r="B20" t="s">
        <v>4998</v>
      </c>
      <c r="C20" t="s">
        <v>49</v>
      </c>
      <c r="D20" t="s">
        <v>4999</v>
      </c>
      <c r="E20" t="s">
        <v>4767</v>
      </c>
      <c r="F20" t="s">
        <v>5000</v>
      </c>
      <c r="G20" t="s">
        <v>5001</v>
      </c>
      <c r="H20" t="s">
        <v>5002</v>
      </c>
      <c r="I20" t="s">
        <v>4785</v>
      </c>
      <c r="J20" t="s">
        <v>5003</v>
      </c>
      <c r="K20" t="s">
        <v>5004</v>
      </c>
      <c r="L20" t="s">
        <v>237</v>
      </c>
      <c r="M20" t="s">
        <v>4788</v>
      </c>
      <c r="N20" t="s">
        <v>5005</v>
      </c>
      <c r="O20" t="s">
        <v>5006</v>
      </c>
      <c r="P20" t="s">
        <v>5007</v>
      </c>
      <c r="R20" t="str">
        <f t="shared" si="0"/>
        <v>潍城</v>
      </c>
      <c r="S20" t="str">
        <f t="shared" si="1"/>
        <v>0101</v>
      </c>
    </row>
    <row r="21" spans="1:19">
      <c r="A21" t="s">
        <v>5008</v>
      </c>
      <c r="B21" t="s">
        <v>5009</v>
      </c>
      <c r="C21" t="s">
        <v>49</v>
      </c>
      <c r="D21" t="s">
        <v>5010</v>
      </c>
      <c r="E21" t="s">
        <v>4912</v>
      </c>
      <c r="F21" t="s">
        <v>5011</v>
      </c>
      <c r="G21" t="s">
        <v>5012</v>
      </c>
      <c r="H21" t="s">
        <v>5013</v>
      </c>
      <c r="I21" t="s">
        <v>4828</v>
      </c>
      <c r="J21" t="s">
        <v>5014</v>
      </c>
      <c r="K21" t="s">
        <v>5015</v>
      </c>
      <c r="L21" t="s">
        <v>50</v>
      </c>
      <c r="M21" t="s">
        <v>5016</v>
      </c>
      <c r="N21" t="s">
        <v>5017</v>
      </c>
      <c r="O21" t="s">
        <v>5018</v>
      </c>
      <c r="P21" t="s">
        <v>5019</v>
      </c>
      <c r="R21" t="str">
        <f t="shared" si="0"/>
        <v>青州</v>
      </c>
      <c r="S21" t="str">
        <f t="shared" si="1"/>
        <v>0101</v>
      </c>
    </row>
    <row r="22" spans="1:19">
      <c r="A22" t="s">
        <v>5020</v>
      </c>
      <c r="B22" t="s">
        <v>5021</v>
      </c>
      <c r="C22" t="s">
        <v>49</v>
      </c>
      <c r="D22" t="s">
        <v>5022</v>
      </c>
      <c r="E22" t="s">
        <v>5023</v>
      </c>
      <c r="F22" t="s">
        <v>5024</v>
      </c>
      <c r="G22" t="s">
        <v>5025</v>
      </c>
      <c r="H22" t="s">
        <v>5026</v>
      </c>
      <c r="I22" t="s">
        <v>4841</v>
      </c>
      <c r="J22" t="s">
        <v>5027</v>
      </c>
      <c r="K22" t="s">
        <v>5028</v>
      </c>
      <c r="L22" t="s">
        <v>105</v>
      </c>
      <c r="M22" t="s">
        <v>5029</v>
      </c>
      <c r="N22" t="s">
        <v>5030</v>
      </c>
      <c r="O22" t="s">
        <v>5031</v>
      </c>
      <c r="P22" t="s">
        <v>5032</v>
      </c>
      <c r="R22" t="str">
        <f t="shared" si="0"/>
        <v>寿光</v>
      </c>
      <c r="S22" t="str">
        <f t="shared" si="1"/>
        <v>0101</v>
      </c>
    </row>
    <row r="23" spans="1:19">
      <c r="A23" t="s">
        <v>5033</v>
      </c>
      <c r="B23" t="s">
        <v>5034</v>
      </c>
      <c r="C23" t="s">
        <v>49</v>
      </c>
      <c r="D23" t="s">
        <v>5035</v>
      </c>
      <c r="E23" t="s">
        <v>5036</v>
      </c>
      <c r="F23" t="s">
        <v>5037</v>
      </c>
      <c r="G23" t="s">
        <v>5038</v>
      </c>
      <c r="H23" t="s">
        <v>5039</v>
      </c>
      <c r="I23" t="s">
        <v>4852</v>
      </c>
      <c r="J23" t="s">
        <v>5040</v>
      </c>
      <c r="K23" t="s">
        <v>5041</v>
      </c>
      <c r="L23" t="s">
        <v>95</v>
      </c>
      <c r="M23" t="s">
        <v>5042</v>
      </c>
      <c r="N23" t="s">
        <v>5043</v>
      </c>
      <c r="O23" t="s">
        <v>5044</v>
      </c>
      <c r="P23" t="s">
        <v>5045</v>
      </c>
      <c r="R23" t="str">
        <f t="shared" si="0"/>
        <v>安丘</v>
      </c>
      <c r="S23" t="str">
        <f t="shared" si="1"/>
        <v>0101</v>
      </c>
    </row>
    <row r="24" spans="1:19">
      <c r="A24" t="s">
        <v>5046</v>
      </c>
      <c r="B24" t="s">
        <v>5047</v>
      </c>
      <c r="C24" t="s">
        <v>49</v>
      </c>
      <c r="D24" t="s">
        <v>5048</v>
      </c>
      <c r="E24" t="s">
        <v>4767</v>
      </c>
      <c r="F24" t="s">
        <v>5049</v>
      </c>
      <c r="G24" t="s">
        <v>5050</v>
      </c>
      <c r="H24" t="s">
        <v>5051</v>
      </c>
      <c r="I24" t="s">
        <v>5052</v>
      </c>
      <c r="J24" t="s">
        <v>5053</v>
      </c>
      <c r="K24" t="s">
        <v>5054</v>
      </c>
      <c r="L24" t="s">
        <v>95</v>
      </c>
      <c r="M24" t="s">
        <v>5055</v>
      </c>
      <c r="N24" t="s">
        <v>5056</v>
      </c>
      <c r="O24" t="s">
        <v>5057</v>
      </c>
      <c r="P24" t="s">
        <v>5058</v>
      </c>
      <c r="Q24" t="s">
        <v>5059</v>
      </c>
      <c r="R24" t="str">
        <f t="shared" si="0"/>
        <v>安丘</v>
      </c>
      <c r="S24" t="str">
        <f t="shared" si="1"/>
        <v>0101</v>
      </c>
    </row>
    <row r="25" spans="1:19">
      <c r="A25" t="s">
        <v>5060</v>
      </c>
      <c r="B25" t="s">
        <v>5061</v>
      </c>
      <c r="C25" t="s">
        <v>49</v>
      </c>
      <c r="D25" t="s">
        <v>5062</v>
      </c>
      <c r="E25" t="s">
        <v>4767</v>
      </c>
      <c r="F25" t="s">
        <v>5063</v>
      </c>
      <c r="G25" t="s">
        <v>5064</v>
      </c>
      <c r="H25" t="s">
        <v>5065</v>
      </c>
      <c r="I25" t="s">
        <v>5066</v>
      </c>
      <c r="J25" t="s">
        <v>5067</v>
      </c>
      <c r="K25" t="s">
        <v>5068</v>
      </c>
      <c r="L25" t="s">
        <v>123</v>
      </c>
      <c r="M25" t="s">
        <v>4932</v>
      </c>
      <c r="N25" t="s">
        <v>5069</v>
      </c>
      <c r="O25" t="s">
        <v>5070</v>
      </c>
      <c r="P25" t="s">
        <v>5071</v>
      </c>
      <c r="Q25" t="s">
        <v>5072</v>
      </c>
      <c r="R25" t="str">
        <f t="shared" si="0"/>
        <v>诸城</v>
      </c>
      <c r="S25" t="str">
        <f t="shared" si="1"/>
        <v>0101</v>
      </c>
    </row>
    <row r="26" spans="1:19">
      <c r="A26" t="s">
        <v>5073</v>
      </c>
      <c r="B26" t="s">
        <v>5074</v>
      </c>
      <c r="C26" t="s">
        <v>49</v>
      </c>
      <c r="D26" t="s">
        <v>5075</v>
      </c>
      <c r="E26" t="s">
        <v>4796</v>
      </c>
      <c r="F26" t="s">
        <v>5076</v>
      </c>
      <c r="G26" t="s">
        <v>5077</v>
      </c>
      <c r="H26" t="s">
        <v>5078</v>
      </c>
      <c r="I26" t="s">
        <v>4852</v>
      </c>
      <c r="J26" t="s">
        <v>5067</v>
      </c>
      <c r="K26" t="s">
        <v>5068</v>
      </c>
      <c r="L26" t="s">
        <v>123</v>
      </c>
      <c r="M26" t="s">
        <v>4932</v>
      </c>
      <c r="O26" t="s">
        <v>5070</v>
      </c>
      <c r="P26" t="s">
        <v>5079</v>
      </c>
      <c r="Q26" t="s">
        <v>5080</v>
      </c>
      <c r="R26" t="str">
        <f t="shared" si="0"/>
        <v>诸城</v>
      </c>
      <c r="S26" t="str">
        <f t="shared" si="1"/>
        <v>0101</v>
      </c>
    </row>
    <row r="27" spans="1:19">
      <c r="A27" t="s">
        <v>5081</v>
      </c>
      <c r="B27" t="s">
        <v>5082</v>
      </c>
      <c r="C27" t="s">
        <v>49</v>
      </c>
      <c r="D27" t="s">
        <v>5083</v>
      </c>
      <c r="E27" t="s">
        <v>4796</v>
      </c>
      <c r="F27" t="s">
        <v>5084</v>
      </c>
      <c r="G27" t="s">
        <v>5085</v>
      </c>
      <c r="H27" t="s">
        <v>5086</v>
      </c>
      <c r="I27" t="s">
        <v>4852</v>
      </c>
      <c r="J27" t="s">
        <v>5087</v>
      </c>
      <c r="K27" t="s">
        <v>5088</v>
      </c>
      <c r="L27" t="s">
        <v>105</v>
      </c>
      <c r="M27" t="s">
        <v>5089</v>
      </c>
      <c r="O27" t="s">
        <v>5090</v>
      </c>
      <c r="Q27" t="s">
        <v>5091</v>
      </c>
      <c r="R27" t="str">
        <f t="shared" si="0"/>
        <v>寿光</v>
      </c>
      <c r="S27" t="str">
        <f t="shared" si="1"/>
        <v>0101</v>
      </c>
    </row>
    <row r="28" spans="1:19">
      <c r="A28" t="s">
        <v>88</v>
      </c>
      <c r="B28" t="s">
        <v>5092</v>
      </c>
      <c r="C28" t="s">
        <v>49</v>
      </c>
      <c r="D28" t="s">
        <v>5093</v>
      </c>
      <c r="E28" t="s">
        <v>4767</v>
      </c>
      <c r="F28" t="s">
        <v>5094</v>
      </c>
      <c r="G28" t="s">
        <v>85</v>
      </c>
      <c r="H28" t="s">
        <v>5095</v>
      </c>
      <c r="I28" t="s">
        <v>5096</v>
      </c>
      <c r="J28" t="s">
        <v>5097</v>
      </c>
      <c r="K28" t="s">
        <v>5098</v>
      </c>
      <c r="L28" t="s">
        <v>86</v>
      </c>
      <c r="M28" t="s">
        <v>5099</v>
      </c>
      <c r="N28" t="s">
        <v>4972</v>
      </c>
      <c r="O28" t="s">
        <v>5100</v>
      </c>
      <c r="P28" t="s">
        <v>5101</v>
      </c>
      <c r="Q28" t="s">
        <v>5102</v>
      </c>
      <c r="R28" t="str">
        <f t="shared" si="0"/>
        <v>坊子</v>
      </c>
      <c r="S28" t="str">
        <f t="shared" si="1"/>
        <v>0101</v>
      </c>
    </row>
    <row r="29" spans="1:19">
      <c r="A29" t="s">
        <v>5103</v>
      </c>
      <c r="B29" t="s">
        <v>5104</v>
      </c>
      <c r="C29" t="s">
        <v>49</v>
      </c>
      <c r="D29" t="s">
        <v>5105</v>
      </c>
      <c r="E29" t="s">
        <v>4767</v>
      </c>
      <c r="F29" t="s">
        <v>5106</v>
      </c>
      <c r="G29" t="s">
        <v>5107</v>
      </c>
      <c r="H29" t="s">
        <v>5108</v>
      </c>
      <c r="I29" t="s">
        <v>4852</v>
      </c>
      <c r="J29" t="s">
        <v>5109</v>
      </c>
      <c r="K29" t="s">
        <v>5110</v>
      </c>
      <c r="L29" t="s">
        <v>50</v>
      </c>
      <c r="M29" t="s">
        <v>5111</v>
      </c>
      <c r="N29" t="s">
        <v>5112</v>
      </c>
      <c r="O29" t="s">
        <v>5113</v>
      </c>
      <c r="P29" t="s">
        <v>5114</v>
      </c>
      <c r="Q29" t="s">
        <v>5115</v>
      </c>
      <c r="R29" t="str">
        <f t="shared" si="0"/>
        <v>青州</v>
      </c>
      <c r="S29" t="str">
        <f t="shared" si="1"/>
        <v>0101</v>
      </c>
    </row>
    <row r="30" spans="1:19">
      <c r="A30" t="s">
        <v>5116</v>
      </c>
      <c r="B30" t="s">
        <v>5117</v>
      </c>
      <c r="C30" t="s">
        <v>49</v>
      </c>
      <c r="D30" t="s">
        <v>5118</v>
      </c>
      <c r="E30" t="s">
        <v>4912</v>
      </c>
      <c r="F30" t="s">
        <v>5119</v>
      </c>
      <c r="G30" t="s">
        <v>5120</v>
      </c>
      <c r="H30" t="s">
        <v>5121</v>
      </c>
      <c r="I30" t="s">
        <v>4955</v>
      </c>
      <c r="J30" t="s">
        <v>5122</v>
      </c>
      <c r="K30" t="s">
        <v>5123</v>
      </c>
      <c r="N30" t="s">
        <v>4832</v>
      </c>
      <c r="O30" t="s">
        <v>5124</v>
      </c>
      <c r="R30" t="str">
        <f t="shared" si="0"/>
        <v/>
      </c>
      <c r="S30" t="str">
        <f t="shared" si="1"/>
        <v>0101</v>
      </c>
    </row>
    <row r="31" spans="1:19">
      <c r="A31" t="s">
        <v>5125</v>
      </c>
      <c r="B31" t="s">
        <v>5126</v>
      </c>
      <c r="C31" t="s">
        <v>49</v>
      </c>
      <c r="D31" t="s">
        <v>5127</v>
      </c>
      <c r="E31" t="s">
        <v>4796</v>
      </c>
      <c r="F31" t="s">
        <v>5128</v>
      </c>
      <c r="G31" t="s">
        <v>5129</v>
      </c>
      <c r="H31" t="s">
        <v>5130</v>
      </c>
      <c r="I31" t="s">
        <v>4852</v>
      </c>
      <c r="J31" t="s">
        <v>5131</v>
      </c>
      <c r="K31" t="s">
        <v>5132</v>
      </c>
      <c r="L31" t="s">
        <v>105</v>
      </c>
      <c r="M31" t="s">
        <v>5133</v>
      </c>
      <c r="O31" t="s">
        <v>5134</v>
      </c>
      <c r="P31" t="s">
        <v>5135</v>
      </c>
      <c r="Q31" t="s">
        <v>5136</v>
      </c>
      <c r="R31" t="str">
        <f t="shared" si="0"/>
        <v>寿光</v>
      </c>
      <c r="S31" t="str">
        <f t="shared" si="1"/>
        <v>0101</v>
      </c>
    </row>
    <row r="32" spans="1:19">
      <c r="A32" t="s">
        <v>5137</v>
      </c>
      <c r="B32" t="s">
        <v>5138</v>
      </c>
      <c r="C32" t="s">
        <v>49</v>
      </c>
      <c r="D32" t="s">
        <v>5139</v>
      </c>
      <c r="E32" t="s">
        <v>5036</v>
      </c>
      <c r="F32" t="s">
        <v>5140</v>
      </c>
      <c r="G32" t="s">
        <v>5141</v>
      </c>
      <c r="H32" t="s">
        <v>5142</v>
      </c>
      <c r="I32" t="s">
        <v>4852</v>
      </c>
      <c r="J32" t="s">
        <v>5143</v>
      </c>
      <c r="K32" t="s">
        <v>5144</v>
      </c>
      <c r="L32" t="s">
        <v>77</v>
      </c>
      <c r="M32" t="s">
        <v>5145</v>
      </c>
      <c r="N32" t="s">
        <v>4933</v>
      </c>
      <c r="O32" t="s">
        <v>5146</v>
      </c>
      <c r="P32" t="s">
        <v>5147</v>
      </c>
      <c r="Q32" t="s">
        <v>5148</v>
      </c>
      <c r="R32" t="str">
        <f t="shared" si="0"/>
        <v>临朐</v>
      </c>
      <c r="S32" t="str">
        <f t="shared" si="1"/>
        <v>0101</v>
      </c>
    </row>
    <row r="33" spans="1:19">
      <c r="A33" t="s">
        <v>5149</v>
      </c>
      <c r="B33" t="s">
        <v>5150</v>
      </c>
      <c r="C33" t="s">
        <v>49</v>
      </c>
      <c r="D33" t="s">
        <v>5151</v>
      </c>
      <c r="E33" t="s">
        <v>4796</v>
      </c>
      <c r="F33" t="s">
        <v>5152</v>
      </c>
      <c r="G33" t="s">
        <v>5153</v>
      </c>
      <c r="H33" t="s">
        <v>5154</v>
      </c>
      <c r="I33" t="s">
        <v>4852</v>
      </c>
      <c r="J33" t="s">
        <v>5155</v>
      </c>
      <c r="K33" t="s">
        <v>5156</v>
      </c>
      <c r="L33" t="s">
        <v>237</v>
      </c>
      <c r="M33" t="s">
        <v>4971</v>
      </c>
      <c r="O33" t="s">
        <v>5157</v>
      </c>
      <c r="P33" t="s">
        <v>5158</v>
      </c>
      <c r="Q33" t="s">
        <v>5159</v>
      </c>
      <c r="R33" t="str">
        <f t="shared" si="0"/>
        <v>潍城</v>
      </c>
      <c r="S33" t="str">
        <f t="shared" si="1"/>
        <v>0101</v>
      </c>
    </row>
    <row r="34" spans="1:19">
      <c r="A34" t="s">
        <v>5160</v>
      </c>
      <c r="B34" t="s">
        <v>5161</v>
      </c>
      <c r="C34" t="s">
        <v>49</v>
      </c>
      <c r="D34" t="s">
        <v>5162</v>
      </c>
      <c r="E34" t="s">
        <v>4796</v>
      </c>
      <c r="F34" t="s">
        <v>5163</v>
      </c>
      <c r="G34" t="s">
        <v>5164</v>
      </c>
      <c r="H34" t="s">
        <v>5165</v>
      </c>
      <c r="I34" t="s">
        <v>4828</v>
      </c>
      <c r="J34" t="s">
        <v>4829</v>
      </c>
      <c r="K34" t="s">
        <v>4830</v>
      </c>
      <c r="L34" t="s">
        <v>114</v>
      </c>
      <c r="M34" t="s">
        <v>4831</v>
      </c>
      <c r="O34" t="s">
        <v>4833</v>
      </c>
      <c r="P34" t="s">
        <v>5166</v>
      </c>
      <c r="R34" t="str">
        <f t="shared" si="0"/>
        <v>高密</v>
      </c>
      <c r="S34" t="str">
        <f t="shared" si="1"/>
        <v>0101</v>
      </c>
    </row>
    <row r="35" spans="1:19">
      <c r="A35" t="s">
        <v>5167</v>
      </c>
      <c r="B35" t="s">
        <v>5168</v>
      </c>
      <c r="C35" t="s">
        <v>49</v>
      </c>
      <c r="D35" t="s">
        <v>5169</v>
      </c>
      <c r="E35" t="s">
        <v>4796</v>
      </c>
      <c r="F35" t="s">
        <v>5170</v>
      </c>
      <c r="G35" t="s">
        <v>5171</v>
      </c>
      <c r="H35" t="s">
        <v>5172</v>
      </c>
      <c r="I35" t="s">
        <v>5173</v>
      </c>
      <c r="J35" t="s">
        <v>5174</v>
      </c>
      <c r="K35" t="s">
        <v>5175</v>
      </c>
      <c r="L35" t="s">
        <v>105</v>
      </c>
      <c r="M35" t="s">
        <v>5176</v>
      </c>
      <c r="O35" t="s">
        <v>5177</v>
      </c>
      <c r="R35" t="str">
        <f t="shared" si="0"/>
        <v>寿光</v>
      </c>
      <c r="S35" t="str">
        <f t="shared" si="1"/>
        <v>0101</v>
      </c>
    </row>
    <row r="36" spans="1:19">
      <c r="A36" t="s">
        <v>5178</v>
      </c>
      <c r="B36" t="s">
        <v>5179</v>
      </c>
      <c r="C36" t="s">
        <v>49</v>
      </c>
      <c r="D36" t="s">
        <v>5180</v>
      </c>
      <c r="E36" t="s">
        <v>4767</v>
      </c>
      <c r="F36" t="s">
        <v>5181</v>
      </c>
      <c r="G36" t="s">
        <v>5182</v>
      </c>
      <c r="H36" t="s">
        <v>5183</v>
      </c>
      <c r="I36" t="s">
        <v>5184</v>
      </c>
      <c r="J36" t="s">
        <v>5185</v>
      </c>
      <c r="K36" t="s">
        <v>5186</v>
      </c>
      <c r="L36" t="s">
        <v>237</v>
      </c>
      <c r="M36" t="s">
        <v>4868</v>
      </c>
      <c r="N36" t="s">
        <v>5056</v>
      </c>
      <c r="O36" t="s">
        <v>5187</v>
      </c>
      <c r="P36" t="s">
        <v>5188</v>
      </c>
      <c r="R36" t="str">
        <f t="shared" si="0"/>
        <v>潍城</v>
      </c>
      <c r="S36" t="str">
        <f t="shared" si="1"/>
        <v>0101</v>
      </c>
    </row>
    <row r="37" spans="1:19">
      <c r="A37" t="s">
        <v>5189</v>
      </c>
      <c r="B37" t="s">
        <v>5190</v>
      </c>
      <c r="C37" t="s">
        <v>49</v>
      </c>
      <c r="D37" t="s">
        <v>5191</v>
      </c>
      <c r="E37" t="s">
        <v>4767</v>
      </c>
      <c r="F37" t="s">
        <v>5192</v>
      </c>
      <c r="G37" t="s">
        <v>5193</v>
      </c>
      <c r="H37" t="s">
        <v>5194</v>
      </c>
      <c r="I37" t="s">
        <v>5052</v>
      </c>
      <c r="J37" t="s">
        <v>5195</v>
      </c>
      <c r="K37" t="s">
        <v>5196</v>
      </c>
      <c r="L37" t="s">
        <v>105</v>
      </c>
      <c r="M37" t="s">
        <v>5197</v>
      </c>
      <c r="N37" t="s">
        <v>5198</v>
      </c>
      <c r="O37" t="s">
        <v>5199</v>
      </c>
      <c r="P37" t="s">
        <v>5200</v>
      </c>
      <c r="Q37" t="s">
        <v>5201</v>
      </c>
      <c r="R37" t="str">
        <f t="shared" si="0"/>
        <v>寿光</v>
      </c>
      <c r="S37" t="str">
        <f t="shared" si="1"/>
        <v>0101</v>
      </c>
    </row>
    <row r="38" spans="1:19">
      <c r="A38" t="s">
        <v>5202</v>
      </c>
      <c r="B38" t="s">
        <v>5203</v>
      </c>
      <c r="C38" t="s">
        <v>49</v>
      </c>
      <c r="D38" t="s">
        <v>5204</v>
      </c>
      <c r="E38" t="s">
        <v>4767</v>
      </c>
      <c r="F38" t="s">
        <v>5205</v>
      </c>
      <c r="G38" t="s">
        <v>5206</v>
      </c>
      <c r="H38" t="s">
        <v>5207</v>
      </c>
      <c r="I38" t="s">
        <v>4852</v>
      </c>
      <c r="J38" t="s">
        <v>5208</v>
      </c>
      <c r="K38" t="s">
        <v>5209</v>
      </c>
      <c r="L38" t="s">
        <v>1136</v>
      </c>
      <c r="M38" t="s">
        <v>5210</v>
      </c>
      <c r="N38" t="s">
        <v>5211</v>
      </c>
      <c r="O38" t="s">
        <v>5212</v>
      </c>
      <c r="P38" t="s">
        <v>5213</v>
      </c>
      <c r="Q38" t="s">
        <v>5214</v>
      </c>
      <c r="R38" t="str">
        <f t="shared" si="0"/>
        <v>昌乐</v>
      </c>
      <c r="S38" t="str">
        <f t="shared" si="1"/>
        <v>0101</v>
      </c>
    </row>
    <row r="39" spans="1:19">
      <c r="A39" t="s">
        <v>5215</v>
      </c>
      <c r="B39" t="s">
        <v>5216</v>
      </c>
      <c r="C39" t="s">
        <v>49</v>
      </c>
      <c r="D39" t="s">
        <v>5217</v>
      </c>
      <c r="E39" t="s">
        <v>5036</v>
      </c>
      <c r="F39" t="s">
        <v>5218</v>
      </c>
      <c r="G39" t="s">
        <v>5219</v>
      </c>
      <c r="H39" t="s">
        <v>5220</v>
      </c>
      <c r="I39" t="s">
        <v>5221</v>
      </c>
      <c r="J39" t="s">
        <v>5222</v>
      </c>
      <c r="K39" t="s">
        <v>5223</v>
      </c>
      <c r="L39" t="s">
        <v>105</v>
      </c>
      <c r="M39" t="s">
        <v>5224</v>
      </c>
      <c r="N39" t="s">
        <v>4933</v>
      </c>
      <c r="O39" t="s">
        <v>5225</v>
      </c>
      <c r="P39" t="s">
        <v>5226</v>
      </c>
      <c r="Q39" t="s">
        <v>5227</v>
      </c>
      <c r="R39" t="str">
        <f t="shared" si="0"/>
        <v>寿光</v>
      </c>
      <c r="S39" t="str">
        <f t="shared" si="1"/>
        <v>0101</v>
      </c>
    </row>
    <row r="40" spans="1:19">
      <c r="A40" t="s">
        <v>5228</v>
      </c>
      <c r="B40" t="s">
        <v>5229</v>
      </c>
      <c r="C40" t="s">
        <v>49</v>
      </c>
      <c r="D40" t="s">
        <v>5230</v>
      </c>
      <c r="E40" t="s">
        <v>4912</v>
      </c>
      <c r="F40" t="s">
        <v>5231</v>
      </c>
      <c r="G40" t="s">
        <v>5232</v>
      </c>
      <c r="H40" t="s">
        <v>5233</v>
      </c>
      <c r="I40" t="s">
        <v>4813</v>
      </c>
      <c r="J40" t="s">
        <v>5234</v>
      </c>
      <c r="K40" t="s">
        <v>5235</v>
      </c>
      <c r="L40" t="s">
        <v>50</v>
      </c>
      <c r="M40" t="s">
        <v>5236</v>
      </c>
      <c r="N40" t="s">
        <v>4919</v>
      </c>
      <c r="O40" t="s">
        <v>5237</v>
      </c>
      <c r="P40" t="s">
        <v>5238</v>
      </c>
      <c r="Q40" t="s">
        <v>5239</v>
      </c>
      <c r="R40" t="str">
        <f t="shared" si="0"/>
        <v>青州</v>
      </c>
      <c r="S40" t="str">
        <f t="shared" si="1"/>
        <v>0101</v>
      </c>
    </row>
    <row r="41" spans="1:19">
      <c r="A41" t="s">
        <v>5240</v>
      </c>
      <c r="B41" t="s">
        <v>5241</v>
      </c>
      <c r="C41" t="s">
        <v>49</v>
      </c>
      <c r="D41" t="s">
        <v>5242</v>
      </c>
      <c r="E41" t="s">
        <v>4767</v>
      </c>
      <c r="F41" t="s">
        <v>5243</v>
      </c>
      <c r="G41" t="s">
        <v>5244</v>
      </c>
      <c r="H41" t="s">
        <v>5071</v>
      </c>
      <c r="I41" t="s">
        <v>4852</v>
      </c>
      <c r="J41" t="s">
        <v>5245</v>
      </c>
      <c r="K41" t="s">
        <v>5246</v>
      </c>
      <c r="L41" t="s">
        <v>237</v>
      </c>
      <c r="M41" t="s">
        <v>5247</v>
      </c>
      <c r="N41" t="s">
        <v>5248</v>
      </c>
      <c r="O41" t="s">
        <v>5249</v>
      </c>
      <c r="P41" t="s">
        <v>5250</v>
      </c>
      <c r="Q41" t="s">
        <v>5251</v>
      </c>
      <c r="R41" t="str">
        <f t="shared" si="0"/>
        <v>潍城</v>
      </c>
      <c r="S41" t="str">
        <f t="shared" si="1"/>
        <v>0101</v>
      </c>
    </row>
    <row r="42" spans="1:19">
      <c r="A42" t="s">
        <v>5252</v>
      </c>
      <c r="B42" t="s">
        <v>5253</v>
      </c>
      <c r="C42" t="s">
        <v>49</v>
      </c>
      <c r="D42" t="s">
        <v>5254</v>
      </c>
      <c r="E42" t="s">
        <v>4767</v>
      </c>
      <c r="F42" t="s">
        <v>5255</v>
      </c>
      <c r="G42" t="s">
        <v>5256</v>
      </c>
      <c r="H42" t="s">
        <v>5257</v>
      </c>
      <c r="I42" t="s">
        <v>4828</v>
      </c>
      <c r="J42" t="s">
        <v>5258</v>
      </c>
      <c r="K42" t="s">
        <v>5259</v>
      </c>
      <c r="L42" t="s">
        <v>50</v>
      </c>
      <c r="M42" t="s">
        <v>5260</v>
      </c>
      <c r="N42" t="s">
        <v>5056</v>
      </c>
      <c r="O42" t="s">
        <v>5261</v>
      </c>
      <c r="P42" t="s">
        <v>5262</v>
      </c>
      <c r="Q42" t="s">
        <v>5263</v>
      </c>
      <c r="R42" t="str">
        <f t="shared" si="0"/>
        <v>青州</v>
      </c>
      <c r="S42" t="str">
        <f t="shared" si="1"/>
        <v>0101</v>
      </c>
    </row>
    <row r="43" spans="1:19">
      <c r="A43" t="s">
        <v>5264</v>
      </c>
      <c r="B43" t="s">
        <v>5265</v>
      </c>
      <c r="C43" t="s">
        <v>49</v>
      </c>
      <c r="D43" t="s">
        <v>5266</v>
      </c>
      <c r="E43" t="s">
        <v>4767</v>
      </c>
      <c r="F43" t="s">
        <v>5267</v>
      </c>
      <c r="G43" t="s">
        <v>5268</v>
      </c>
      <c r="H43" t="s">
        <v>5269</v>
      </c>
      <c r="I43" t="s">
        <v>4785</v>
      </c>
      <c r="J43" t="s">
        <v>5270</v>
      </c>
      <c r="K43" t="s">
        <v>5271</v>
      </c>
      <c r="L43" t="s">
        <v>148</v>
      </c>
      <c r="M43" t="s">
        <v>5272</v>
      </c>
      <c r="N43" t="s">
        <v>5273</v>
      </c>
      <c r="O43" t="s">
        <v>5274</v>
      </c>
      <c r="P43" t="s">
        <v>5275</v>
      </c>
      <c r="R43" t="str">
        <f t="shared" si="0"/>
        <v>寒亭</v>
      </c>
      <c r="S43" t="str">
        <f t="shared" si="1"/>
        <v>0101</v>
      </c>
    </row>
    <row r="44" spans="1:19">
      <c r="A44" t="s">
        <v>5276</v>
      </c>
      <c r="B44" t="s">
        <v>5277</v>
      </c>
      <c r="C44" t="s">
        <v>49</v>
      </c>
      <c r="D44" t="s">
        <v>5278</v>
      </c>
      <c r="E44" t="s">
        <v>4767</v>
      </c>
      <c r="F44" t="s">
        <v>5279</v>
      </c>
      <c r="G44" t="s">
        <v>5280</v>
      </c>
      <c r="H44" t="s">
        <v>5281</v>
      </c>
      <c r="I44" t="s">
        <v>5282</v>
      </c>
      <c r="J44" t="s">
        <v>5283</v>
      </c>
      <c r="K44" t="s">
        <v>5284</v>
      </c>
      <c r="L44" t="s">
        <v>50</v>
      </c>
      <c r="M44" t="s">
        <v>4816</v>
      </c>
      <c r="N44" t="s">
        <v>4845</v>
      </c>
      <c r="O44" t="s">
        <v>5285</v>
      </c>
      <c r="Q44" t="s">
        <v>5286</v>
      </c>
      <c r="R44" t="str">
        <f t="shared" si="0"/>
        <v>青州</v>
      </c>
      <c r="S44" t="str">
        <f t="shared" si="1"/>
        <v>0101</v>
      </c>
    </row>
    <row r="45" spans="1:19">
      <c r="A45" t="s">
        <v>5287</v>
      </c>
      <c r="B45" t="s">
        <v>5288</v>
      </c>
      <c r="C45" t="s">
        <v>49</v>
      </c>
      <c r="D45" t="s">
        <v>5289</v>
      </c>
      <c r="E45" t="s">
        <v>5036</v>
      </c>
      <c r="F45" t="s">
        <v>5290</v>
      </c>
      <c r="G45" t="s">
        <v>5291</v>
      </c>
      <c r="H45" t="s">
        <v>5292</v>
      </c>
      <c r="I45" t="s">
        <v>4852</v>
      </c>
      <c r="J45" t="s">
        <v>5293</v>
      </c>
      <c r="K45" t="s">
        <v>5294</v>
      </c>
      <c r="L45" t="s">
        <v>77</v>
      </c>
      <c r="M45" t="s">
        <v>5295</v>
      </c>
      <c r="N45" t="s">
        <v>5296</v>
      </c>
      <c r="O45" t="s">
        <v>5297</v>
      </c>
      <c r="P45" t="s">
        <v>5298</v>
      </c>
      <c r="R45" t="str">
        <f t="shared" si="0"/>
        <v>临朐</v>
      </c>
      <c r="S45" t="str">
        <f t="shared" si="1"/>
        <v>0101</v>
      </c>
    </row>
    <row r="46" spans="1:19">
      <c r="A46" t="s">
        <v>5299</v>
      </c>
      <c r="B46" t="s">
        <v>5300</v>
      </c>
      <c r="C46" t="s">
        <v>49</v>
      </c>
      <c r="D46" t="s">
        <v>5301</v>
      </c>
      <c r="E46" t="s">
        <v>5036</v>
      </c>
      <c r="F46" t="s">
        <v>5302</v>
      </c>
      <c r="G46" t="s">
        <v>5303</v>
      </c>
      <c r="H46" t="s">
        <v>5304</v>
      </c>
      <c r="I46" t="s">
        <v>4852</v>
      </c>
      <c r="J46" t="s">
        <v>5305</v>
      </c>
      <c r="K46" t="s">
        <v>5306</v>
      </c>
      <c r="L46" t="s">
        <v>60</v>
      </c>
      <c r="M46" t="s">
        <v>4774</v>
      </c>
      <c r="O46" t="s">
        <v>5307</v>
      </c>
      <c r="P46" t="s">
        <v>5308</v>
      </c>
      <c r="Q46" t="s">
        <v>5309</v>
      </c>
      <c r="R46" t="str">
        <f t="shared" si="0"/>
        <v>奎文</v>
      </c>
      <c r="S46" t="str">
        <f t="shared" si="1"/>
        <v>0101</v>
      </c>
    </row>
    <row r="47" spans="1:19">
      <c r="A47" t="s">
        <v>5310</v>
      </c>
      <c r="B47" t="s">
        <v>5311</v>
      </c>
      <c r="C47" t="s">
        <v>49</v>
      </c>
      <c r="D47" t="s">
        <v>5312</v>
      </c>
      <c r="E47" t="s">
        <v>4796</v>
      </c>
      <c r="F47" t="s">
        <v>5313</v>
      </c>
      <c r="G47" t="s">
        <v>5314</v>
      </c>
      <c r="H47" t="s">
        <v>5315</v>
      </c>
      <c r="I47" t="s">
        <v>4813</v>
      </c>
      <c r="J47" t="s">
        <v>5316</v>
      </c>
      <c r="K47" t="s">
        <v>5317</v>
      </c>
      <c r="L47" t="s">
        <v>375</v>
      </c>
      <c r="M47" t="s">
        <v>5318</v>
      </c>
      <c r="O47" t="s">
        <v>5319</v>
      </c>
      <c r="P47" t="s">
        <v>5320</v>
      </c>
      <c r="R47" t="str">
        <f t="shared" si="0"/>
        <v>昌邑</v>
      </c>
      <c r="S47" t="str">
        <f t="shared" si="1"/>
        <v>0101</v>
      </c>
    </row>
    <row r="48" spans="1:19">
      <c r="A48" t="s">
        <v>5321</v>
      </c>
      <c r="B48" t="s">
        <v>5322</v>
      </c>
      <c r="C48" t="s">
        <v>49</v>
      </c>
      <c r="D48" t="s">
        <v>5323</v>
      </c>
      <c r="E48" t="s">
        <v>5036</v>
      </c>
      <c r="F48" t="s">
        <v>5324</v>
      </c>
      <c r="G48" t="s">
        <v>5325</v>
      </c>
      <c r="H48" t="s">
        <v>5326</v>
      </c>
      <c r="I48" t="s">
        <v>5327</v>
      </c>
      <c r="J48" t="s">
        <v>5328</v>
      </c>
      <c r="K48" t="s">
        <v>5329</v>
      </c>
      <c r="L48" t="s">
        <v>1136</v>
      </c>
      <c r="M48" t="s">
        <v>5330</v>
      </c>
      <c r="N48" t="s">
        <v>4881</v>
      </c>
      <c r="O48" t="s">
        <v>5331</v>
      </c>
      <c r="P48" t="s">
        <v>5332</v>
      </c>
      <c r="Q48" t="s">
        <v>5333</v>
      </c>
      <c r="R48" t="str">
        <f t="shared" si="0"/>
        <v>昌乐</v>
      </c>
      <c r="S48" t="str">
        <f t="shared" si="1"/>
        <v>0101</v>
      </c>
    </row>
    <row r="49" spans="1:19">
      <c r="A49" t="s">
        <v>5334</v>
      </c>
      <c r="B49" t="s">
        <v>5335</v>
      </c>
      <c r="C49" t="s">
        <v>49</v>
      </c>
      <c r="D49" t="s">
        <v>5336</v>
      </c>
      <c r="E49" t="s">
        <v>5036</v>
      </c>
      <c r="F49" t="s">
        <v>5337</v>
      </c>
      <c r="G49" t="s">
        <v>5338</v>
      </c>
      <c r="H49" t="s">
        <v>5339</v>
      </c>
      <c r="I49" t="s">
        <v>4852</v>
      </c>
      <c r="J49" t="s">
        <v>5340</v>
      </c>
      <c r="K49" t="s">
        <v>5341</v>
      </c>
      <c r="L49" t="s">
        <v>1136</v>
      </c>
      <c r="M49" t="s">
        <v>5330</v>
      </c>
      <c r="N49" t="s">
        <v>5211</v>
      </c>
      <c r="O49" t="s">
        <v>5342</v>
      </c>
      <c r="P49" t="s">
        <v>5343</v>
      </c>
      <c r="R49" t="str">
        <f t="shared" si="0"/>
        <v>昌乐</v>
      </c>
      <c r="S49" t="str">
        <f t="shared" si="1"/>
        <v>0101</v>
      </c>
    </row>
    <row r="50" spans="1:19">
      <c r="A50" t="s">
        <v>5344</v>
      </c>
      <c r="B50" t="s">
        <v>5345</v>
      </c>
      <c r="C50" t="s">
        <v>49</v>
      </c>
      <c r="D50" t="s">
        <v>5346</v>
      </c>
      <c r="E50" t="s">
        <v>5347</v>
      </c>
      <c r="F50" t="s">
        <v>5348</v>
      </c>
      <c r="G50" t="s">
        <v>5349</v>
      </c>
      <c r="H50" t="s">
        <v>5350</v>
      </c>
      <c r="I50" t="s">
        <v>4785</v>
      </c>
      <c r="J50" t="s">
        <v>5351</v>
      </c>
      <c r="K50" t="s">
        <v>5352</v>
      </c>
      <c r="L50" t="s">
        <v>123</v>
      </c>
      <c r="M50" t="s">
        <v>5353</v>
      </c>
      <c r="N50" t="s">
        <v>4845</v>
      </c>
      <c r="O50" t="s">
        <v>5354</v>
      </c>
      <c r="P50" t="s">
        <v>5355</v>
      </c>
      <c r="R50" t="str">
        <f t="shared" si="0"/>
        <v>诸城</v>
      </c>
      <c r="S50" t="str">
        <f t="shared" si="1"/>
        <v>0101</v>
      </c>
    </row>
    <row r="51" spans="1:19">
      <c r="A51" t="s">
        <v>5356</v>
      </c>
      <c r="B51" t="s">
        <v>5357</v>
      </c>
      <c r="C51" t="s">
        <v>49</v>
      </c>
      <c r="D51" t="s">
        <v>5358</v>
      </c>
      <c r="E51" t="s">
        <v>5036</v>
      </c>
      <c r="F51" t="s">
        <v>5359</v>
      </c>
      <c r="G51" t="s">
        <v>5360</v>
      </c>
      <c r="H51" t="s">
        <v>5361</v>
      </c>
      <c r="I51" t="s">
        <v>4852</v>
      </c>
      <c r="J51" t="s">
        <v>5362</v>
      </c>
      <c r="K51" t="s">
        <v>5363</v>
      </c>
      <c r="L51" t="s">
        <v>123</v>
      </c>
      <c r="M51" t="s">
        <v>5364</v>
      </c>
      <c r="N51" t="s">
        <v>4972</v>
      </c>
      <c r="O51" t="s">
        <v>5365</v>
      </c>
      <c r="P51" t="s">
        <v>5366</v>
      </c>
      <c r="Q51" t="s">
        <v>5367</v>
      </c>
      <c r="R51" t="str">
        <f t="shared" si="0"/>
        <v>诸城</v>
      </c>
      <c r="S51" t="str">
        <f t="shared" si="1"/>
        <v>0101</v>
      </c>
    </row>
    <row r="52" spans="1:19">
      <c r="A52" t="s">
        <v>5368</v>
      </c>
      <c r="B52" t="s">
        <v>5369</v>
      </c>
      <c r="C52" t="s">
        <v>49</v>
      </c>
      <c r="D52" t="s">
        <v>5370</v>
      </c>
      <c r="E52" t="s">
        <v>4796</v>
      </c>
      <c r="F52" t="s">
        <v>5371</v>
      </c>
      <c r="G52" t="s">
        <v>5372</v>
      </c>
      <c r="H52" t="s">
        <v>5373</v>
      </c>
      <c r="I52" t="s">
        <v>4785</v>
      </c>
      <c r="J52" t="s">
        <v>5374</v>
      </c>
      <c r="K52" t="s">
        <v>5375</v>
      </c>
      <c r="L52" t="s">
        <v>105</v>
      </c>
      <c r="M52" t="s">
        <v>5376</v>
      </c>
      <c r="O52" t="s">
        <v>5377</v>
      </c>
      <c r="P52" t="s">
        <v>5378</v>
      </c>
      <c r="Q52" t="s">
        <v>5379</v>
      </c>
      <c r="R52" t="str">
        <f t="shared" si="0"/>
        <v>寿光</v>
      </c>
      <c r="S52" t="str">
        <f t="shared" si="1"/>
        <v>0101</v>
      </c>
    </row>
    <row r="53" spans="1:19">
      <c r="A53" t="s">
        <v>5380</v>
      </c>
      <c r="B53" t="s">
        <v>5381</v>
      </c>
      <c r="C53" t="s">
        <v>49</v>
      </c>
      <c r="D53" t="s">
        <v>5382</v>
      </c>
      <c r="E53" t="s">
        <v>5383</v>
      </c>
      <c r="F53" t="s">
        <v>5384</v>
      </c>
      <c r="G53" t="s">
        <v>5385</v>
      </c>
      <c r="H53" t="s">
        <v>5386</v>
      </c>
      <c r="I53" t="s">
        <v>5387</v>
      </c>
      <c r="J53" t="s">
        <v>5122</v>
      </c>
      <c r="K53" t="s">
        <v>5123</v>
      </c>
      <c r="N53" t="s">
        <v>4832</v>
      </c>
      <c r="O53" t="s">
        <v>5124</v>
      </c>
      <c r="R53" t="str">
        <f t="shared" si="0"/>
        <v/>
      </c>
      <c r="S53" t="str">
        <f t="shared" si="1"/>
        <v>0101</v>
      </c>
    </row>
    <row r="54" spans="1:19">
      <c r="A54" t="s">
        <v>5388</v>
      </c>
      <c r="B54" t="s">
        <v>5389</v>
      </c>
      <c r="C54" t="s">
        <v>49</v>
      </c>
      <c r="D54" t="s">
        <v>5390</v>
      </c>
      <c r="E54" t="s">
        <v>5391</v>
      </c>
      <c r="F54" t="s">
        <v>5392</v>
      </c>
      <c r="G54" t="s">
        <v>5393</v>
      </c>
      <c r="H54" t="s">
        <v>5394</v>
      </c>
      <c r="I54" t="s">
        <v>4852</v>
      </c>
      <c r="J54" t="s">
        <v>5395</v>
      </c>
      <c r="K54" t="s">
        <v>5396</v>
      </c>
      <c r="L54" t="s">
        <v>60</v>
      </c>
      <c r="M54" t="s">
        <v>4774</v>
      </c>
      <c r="N54" t="s">
        <v>5005</v>
      </c>
      <c r="O54" t="s">
        <v>5397</v>
      </c>
      <c r="P54" t="s">
        <v>5398</v>
      </c>
      <c r="Q54" t="s">
        <v>5399</v>
      </c>
      <c r="R54" t="str">
        <f t="shared" si="0"/>
        <v>奎文</v>
      </c>
      <c r="S54" t="str">
        <f t="shared" si="1"/>
        <v>0101</v>
      </c>
    </row>
    <row r="55" spans="1:19">
      <c r="A55" t="s">
        <v>5400</v>
      </c>
      <c r="B55" t="s">
        <v>5401</v>
      </c>
      <c r="C55" t="s">
        <v>49</v>
      </c>
      <c r="D55" t="s">
        <v>5402</v>
      </c>
      <c r="E55" t="s">
        <v>5403</v>
      </c>
      <c r="F55" t="s">
        <v>5404</v>
      </c>
      <c r="G55" t="s">
        <v>5405</v>
      </c>
      <c r="H55" t="s">
        <v>5406</v>
      </c>
      <c r="I55" t="s">
        <v>5407</v>
      </c>
      <c r="J55" t="s">
        <v>5408</v>
      </c>
      <c r="K55" t="s">
        <v>4280</v>
      </c>
      <c r="L55" t="s">
        <v>375</v>
      </c>
      <c r="M55" t="s">
        <v>5409</v>
      </c>
      <c r="N55" t="s">
        <v>5030</v>
      </c>
      <c r="O55" t="s">
        <v>5410</v>
      </c>
      <c r="P55" t="s">
        <v>5411</v>
      </c>
      <c r="R55" t="str">
        <f t="shared" si="0"/>
        <v>昌邑</v>
      </c>
      <c r="S55" t="str">
        <f t="shared" si="1"/>
        <v>0101</v>
      </c>
    </row>
    <row r="56" spans="1:19">
      <c r="A56" t="s">
        <v>5412</v>
      </c>
      <c r="B56" t="s">
        <v>5413</v>
      </c>
      <c r="C56" t="s">
        <v>49</v>
      </c>
      <c r="D56" t="s">
        <v>5414</v>
      </c>
      <c r="E56" t="s">
        <v>5383</v>
      </c>
      <c r="F56" t="s">
        <v>5415</v>
      </c>
      <c r="G56" t="s">
        <v>5416</v>
      </c>
      <c r="H56" t="s">
        <v>5417</v>
      </c>
      <c r="I56" t="s">
        <v>4828</v>
      </c>
      <c r="J56" t="s">
        <v>5418</v>
      </c>
      <c r="K56" t="s">
        <v>5419</v>
      </c>
      <c r="L56" t="s">
        <v>60</v>
      </c>
      <c r="M56" t="s">
        <v>5420</v>
      </c>
      <c r="N56" t="s">
        <v>5421</v>
      </c>
      <c r="O56" t="s">
        <v>5422</v>
      </c>
      <c r="P56" t="s">
        <v>5423</v>
      </c>
      <c r="Q56" t="s">
        <v>5424</v>
      </c>
      <c r="R56" t="str">
        <f t="shared" si="0"/>
        <v>奎文</v>
      </c>
      <c r="S56" t="str">
        <f t="shared" si="1"/>
        <v>0101</v>
      </c>
    </row>
    <row r="57" spans="1:19">
      <c r="A57" t="s">
        <v>5425</v>
      </c>
      <c r="B57" t="s">
        <v>5426</v>
      </c>
      <c r="C57" t="s">
        <v>49</v>
      </c>
      <c r="D57" t="s">
        <v>5427</v>
      </c>
      <c r="E57" t="s">
        <v>5428</v>
      </c>
      <c r="F57" t="s">
        <v>5429</v>
      </c>
      <c r="G57" t="s">
        <v>5430</v>
      </c>
      <c r="H57" t="s">
        <v>5431</v>
      </c>
      <c r="I57" t="s">
        <v>4828</v>
      </c>
      <c r="J57" t="s">
        <v>5432</v>
      </c>
      <c r="K57" t="s">
        <v>5433</v>
      </c>
      <c r="L57" t="s">
        <v>123</v>
      </c>
      <c r="M57" t="s">
        <v>4932</v>
      </c>
      <c r="N57" t="s">
        <v>4881</v>
      </c>
      <c r="O57" t="s">
        <v>5434</v>
      </c>
      <c r="P57" t="s">
        <v>5435</v>
      </c>
      <c r="R57" t="str">
        <f t="shared" si="0"/>
        <v>诸城</v>
      </c>
      <c r="S57" t="str">
        <f t="shared" si="1"/>
        <v>0101</v>
      </c>
    </row>
    <row r="58" spans="1:19">
      <c r="A58" t="s">
        <v>5436</v>
      </c>
      <c r="B58" t="s">
        <v>5437</v>
      </c>
      <c r="C58" t="s">
        <v>49</v>
      </c>
      <c r="D58" t="s">
        <v>5438</v>
      </c>
      <c r="E58" t="s">
        <v>4767</v>
      </c>
      <c r="F58" t="s">
        <v>5439</v>
      </c>
      <c r="G58" t="s">
        <v>5440</v>
      </c>
      <c r="H58" t="s">
        <v>5441</v>
      </c>
      <c r="I58" t="s">
        <v>5066</v>
      </c>
      <c r="J58" t="s">
        <v>4902</v>
      </c>
      <c r="K58" t="s">
        <v>4903</v>
      </c>
      <c r="L58" t="s">
        <v>60</v>
      </c>
      <c r="M58" t="s">
        <v>4904</v>
      </c>
      <c r="N58" t="s">
        <v>4881</v>
      </c>
      <c r="O58" t="s">
        <v>4906</v>
      </c>
      <c r="P58" t="s">
        <v>5442</v>
      </c>
      <c r="R58" t="str">
        <f t="shared" si="0"/>
        <v>奎文</v>
      </c>
      <c r="S58" t="str">
        <f t="shared" si="1"/>
        <v>0101</v>
      </c>
    </row>
    <row r="59" spans="1:19">
      <c r="A59" t="s">
        <v>5443</v>
      </c>
      <c r="B59" t="s">
        <v>5444</v>
      </c>
      <c r="C59" t="s">
        <v>49</v>
      </c>
      <c r="D59" t="s">
        <v>5445</v>
      </c>
      <c r="E59" t="s">
        <v>4767</v>
      </c>
      <c r="F59" t="s">
        <v>5446</v>
      </c>
      <c r="G59" t="s">
        <v>5447</v>
      </c>
      <c r="H59" t="s">
        <v>5448</v>
      </c>
      <c r="I59" t="s">
        <v>4785</v>
      </c>
      <c r="J59" t="s">
        <v>5449</v>
      </c>
      <c r="K59" t="s">
        <v>5450</v>
      </c>
      <c r="L59" t="s">
        <v>237</v>
      </c>
      <c r="M59" t="s">
        <v>5247</v>
      </c>
      <c r="N59" t="s">
        <v>5451</v>
      </c>
      <c r="O59" t="s">
        <v>5452</v>
      </c>
      <c r="P59" t="s">
        <v>5453</v>
      </c>
      <c r="Q59" t="s">
        <v>5454</v>
      </c>
      <c r="R59" t="str">
        <f t="shared" si="0"/>
        <v>潍城</v>
      </c>
      <c r="S59" t="str">
        <f t="shared" si="1"/>
        <v>0101</v>
      </c>
    </row>
    <row r="60" spans="1:19">
      <c r="A60" t="s">
        <v>5455</v>
      </c>
      <c r="B60" t="s">
        <v>5456</v>
      </c>
      <c r="C60" t="s">
        <v>49</v>
      </c>
      <c r="D60" t="s">
        <v>5457</v>
      </c>
      <c r="E60" t="s">
        <v>4796</v>
      </c>
      <c r="F60" t="s">
        <v>5458</v>
      </c>
      <c r="G60" t="s">
        <v>5459</v>
      </c>
      <c r="H60" t="s">
        <v>5460</v>
      </c>
      <c r="I60" t="s">
        <v>5461</v>
      </c>
      <c r="J60" t="s">
        <v>5462</v>
      </c>
      <c r="K60" t="s">
        <v>5463</v>
      </c>
      <c r="L60" t="s">
        <v>95</v>
      </c>
      <c r="M60" t="s">
        <v>4844</v>
      </c>
      <c r="O60" t="s">
        <v>5464</v>
      </c>
      <c r="P60" t="s">
        <v>5465</v>
      </c>
      <c r="R60" t="str">
        <f t="shared" si="0"/>
        <v>安丘</v>
      </c>
      <c r="S60" t="str">
        <f t="shared" si="1"/>
        <v>0101</v>
      </c>
    </row>
    <row r="61" spans="1:19">
      <c r="A61" t="s">
        <v>5466</v>
      </c>
      <c r="B61" t="s">
        <v>5467</v>
      </c>
      <c r="C61" t="s">
        <v>49</v>
      </c>
      <c r="D61" t="s">
        <v>5468</v>
      </c>
      <c r="E61" t="s">
        <v>5469</v>
      </c>
      <c r="F61" t="s">
        <v>5470</v>
      </c>
      <c r="G61" t="s">
        <v>5471</v>
      </c>
      <c r="H61" t="s">
        <v>5472</v>
      </c>
      <c r="I61" t="s">
        <v>4852</v>
      </c>
      <c r="J61" t="s">
        <v>5473</v>
      </c>
      <c r="K61" t="s">
        <v>5474</v>
      </c>
      <c r="L61" t="s">
        <v>86</v>
      </c>
      <c r="M61" t="s">
        <v>5099</v>
      </c>
      <c r="N61" t="s">
        <v>4972</v>
      </c>
      <c r="O61" t="s">
        <v>5475</v>
      </c>
      <c r="P61" t="s">
        <v>5476</v>
      </c>
      <c r="Q61" t="s">
        <v>5477</v>
      </c>
      <c r="R61" t="str">
        <f t="shared" si="0"/>
        <v>坊子</v>
      </c>
      <c r="S61" t="str">
        <f t="shared" si="1"/>
        <v>0101</v>
      </c>
    </row>
    <row r="62" spans="1:19">
      <c r="A62" t="s">
        <v>5478</v>
      </c>
      <c r="B62" t="s">
        <v>5479</v>
      </c>
      <c r="C62" t="s">
        <v>49</v>
      </c>
      <c r="D62" t="s">
        <v>5480</v>
      </c>
      <c r="E62" t="s">
        <v>4767</v>
      </c>
      <c r="F62" t="s">
        <v>5481</v>
      </c>
      <c r="G62" t="s">
        <v>5482</v>
      </c>
      <c r="H62" t="s">
        <v>5483</v>
      </c>
      <c r="I62" t="s">
        <v>4828</v>
      </c>
      <c r="J62" t="s">
        <v>5484</v>
      </c>
      <c r="K62" t="s">
        <v>5485</v>
      </c>
      <c r="L62" t="s">
        <v>114</v>
      </c>
      <c r="M62" t="s">
        <v>5486</v>
      </c>
      <c r="N62" t="s">
        <v>5487</v>
      </c>
      <c r="O62" t="s">
        <v>5488</v>
      </c>
      <c r="P62" t="s">
        <v>5489</v>
      </c>
      <c r="R62" t="str">
        <f t="shared" si="0"/>
        <v>高密</v>
      </c>
      <c r="S62" t="str">
        <f t="shared" si="1"/>
        <v>0101</v>
      </c>
    </row>
    <row r="63" spans="1:19">
      <c r="A63" t="s">
        <v>5490</v>
      </c>
      <c r="B63" t="s">
        <v>5491</v>
      </c>
      <c r="C63" t="s">
        <v>49</v>
      </c>
      <c r="D63" t="s">
        <v>5492</v>
      </c>
      <c r="E63" t="s">
        <v>5493</v>
      </c>
      <c r="F63" t="s">
        <v>5494</v>
      </c>
      <c r="G63" t="s">
        <v>5495</v>
      </c>
      <c r="H63" t="s">
        <v>5496</v>
      </c>
      <c r="I63" t="s">
        <v>4785</v>
      </c>
      <c r="J63" t="s">
        <v>5497</v>
      </c>
      <c r="K63" t="s">
        <v>5498</v>
      </c>
      <c r="L63" t="s">
        <v>375</v>
      </c>
      <c r="M63" t="s">
        <v>5499</v>
      </c>
      <c r="N63" t="s">
        <v>5056</v>
      </c>
      <c r="O63" t="s">
        <v>5500</v>
      </c>
      <c r="P63" t="s">
        <v>5501</v>
      </c>
      <c r="Q63" t="s">
        <v>5502</v>
      </c>
      <c r="R63" t="str">
        <f t="shared" si="0"/>
        <v>昌邑</v>
      </c>
      <c r="S63" t="str">
        <f t="shared" si="1"/>
        <v>0101</v>
      </c>
    </row>
    <row r="64" spans="1:19">
      <c r="A64" t="s">
        <v>5503</v>
      </c>
      <c r="B64" t="s">
        <v>5504</v>
      </c>
      <c r="C64" t="s">
        <v>49</v>
      </c>
      <c r="D64" t="s">
        <v>5505</v>
      </c>
      <c r="E64" t="s">
        <v>4796</v>
      </c>
      <c r="F64" t="s">
        <v>5506</v>
      </c>
      <c r="G64" t="s">
        <v>5507</v>
      </c>
      <c r="H64" t="s">
        <v>5508</v>
      </c>
      <c r="I64" t="s">
        <v>4852</v>
      </c>
      <c r="J64" t="s">
        <v>5509</v>
      </c>
      <c r="K64" t="s">
        <v>5510</v>
      </c>
      <c r="L64" t="s">
        <v>60</v>
      </c>
      <c r="M64" t="s">
        <v>5511</v>
      </c>
      <c r="O64" t="s">
        <v>5512</v>
      </c>
      <c r="P64" t="s">
        <v>5513</v>
      </c>
      <c r="R64" t="str">
        <f t="shared" si="0"/>
        <v>奎文</v>
      </c>
      <c r="S64" t="str">
        <f t="shared" si="1"/>
        <v>0101</v>
      </c>
    </row>
    <row r="65" spans="1:19">
      <c r="A65" t="s">
        <v>5514</v>
      </c>
      <c r="B65" t="s">
        <v>5515</v>
      </c>
      <c r="C65" t="s">
        <v>49</v>
      </c>
      <c r="D65" t="s">
        <v>5516</v>
      </c>
      <c r="E65" t="s">
        <v>5036</v>
      </c>
      <c r="F65" t="s">
        <v>5517</v>
      </c>
      <c r="G65" t="s">
        <v>5518</v>
      </c>
      <c r="H65" t="s">
        <v>5519</v>
      </c>
      <c r="I65" t="s">
        <v>4785</v>
      </c>
      <c r="J65" t="s">
        <v>5520</v>
      </c>
      <c r="K65" t="s">
        <v>5521</v>
      </c>
      <c r="L65" t="s">
        <v>237</v>
      </c>
      <c r="M65" t="s">
        <v>4868</v>
      </c>
      <c r="N65" t="s">
        <v>5056</v>
      </c>
      <c r="O65" t="s">
        <v>5522</v>
      </c>
      <c r="P65" t="s">
        <v>5523</v>
      </c>
      <c r="Q65" t="s">
        <v>5524</v>
      </c>
      <c r="R65" t="str">
        <f t="shared" ref="R65:R128" si="2">IF(OR(LEFT(L65,2)="高新"),"奎文",IF(LEFT(L65,2)="峡山","坊子",IF(LEFT(L65,2)="滨海","寒亭",LEFT(L65,2))))</f>
        <v>潍城</v>
      </c>
      <c r="S65" t="str">
        <f t="shared" ref="S65:S128" si="3">TEXT(B65,"mmdd")</f>
        <v>0101</v>
      </c>
    </row>
    <row r="66" spans="1:19">
      <c r="A66" t="s">
        <v>5525</v>
      </c>
      <c r="B66" t="s">
        <v>5526</v>
      </c>
      <c r="C66" t="s">
        <v>49</v>
      </c>
      <c r="D66" t="s">
        <v>5527</v>
      </c>
      <c r="E66" t="s">
        <v>5493</v>
      </c>
      <c r="F66" t="s">
        <v>5528</v>
      </c>
      <c r="G66" t="s">
        <v>5529</v>
      </c>
      <c r="H66" t="s">
        <v>5530</v>
      </c>
      <c r="I66" t="s">
        <v>4852</v>
      </c>
      <c r="J66" t="s">
        <v>5531</v>
      </c>
      <c r="K66" t="s">
        <v>5532</v>
      </c>
      <c r="L66" t="s">
        <v>105</v>
      </c>
      <c r="M66" t="s">
        <v>5176</v>
      </c>
      <c r="N66" t="s">
        <v>5069</v>
      </c>
      <c r="O66" t="s">
        <v>5533</v>
      </c>
      <c r="P66" t="s">
        <v>5534</v>
      </c>
      <c r="R66" t="str">
        <f t="shared" si="2"/>
        <v>寿光</v>
      </c>
      <c r="S66" t="str">
        <f t="shared" si="3"/>
        <v>0101</v>
      </c>
    </row>
    <row r="67" spans="1:19">
      <c r="A67" t="s">
        <v>5535</v>
      </c>
      <c r="B67" t="s">
        <v>5536</v>
      </c>
      <c r="C67" t="s">
        <v>49</v>
      </c>
      <c r="D67" t="s">
        <v>5537</v>
      </c>
      <c r="E67" t="s">
        <v>4767</v>
      </c>
      <c r="F67" t="s">
        <v>5538</v>
      </c>
      <c r="G67" t="s">
        <v>5539</v>
      </c>
      <c r="H67" t="s">
        <v>5540</v>
      </c>
      <c r="I67" t="s">
        <v>5541</v>
      </c>
      <c r="J67" t="s">
        <v>5542</v>
      </c>
      <c r="K67" t="s">
        <v>5543</v>
      </c>
      <c r="L67" t="s">
        <v>105</v>
      </c>
      <c r="M67" t="s">
        <v>5029</v>
      </c>
      <c r="N67" t="s">
        <v>5112</v>
      </c>
      <c r="O67" t="s">
        <v>5544</v>
      </c>
      <c r="P67" t="s">
        <v>5545</v>
      </c>
      <c r="Q67" t="s">
        <v>5546</v>
      </c>
      <c r="R67" t="str">
        <f t="shared" si="2"/>
        <v>寿光</v>
      </c>
      <c r="S67" t="str">
        <f t="shared" si="3"/>
        <v>0101</v>
      </c>
    </row>
    <row r="68" spans="1:19">
      <c r="A68" t="s">
        <v>5547</v>
      </c>
      <c r="B68" t="s">
        <v>5548</v>
      </c>
      <c r="C68" t="s">
        <v>49</v>
      </c>
      <c r="D68" t="s">
        <v>5549</v>
      </c>
      <c r="E68" t="s">
        <v>4767</v>
      </c>
      <c r="F68" t="s">
        <v>5550</v>
      </c>
      <c r="G68" t="s">
        <v>5551</v>
      </c>
      <c r="H68" t="s">
        <v>5552</v>
      </c>
      <c r="I68" t="s">
        <v>5184</v>
      </c>
      <c r="J68" t="s">
        <v>5258</v>
      </c>
      <c r="K68" t="s">
        <v>5259</v>
      </c>
      <c r="L68" t="s">
        <v>50</v>
      </c>
      <c r="M68" t="s">
        <v>5260</v>
      </c>
      <c r="N68" t="s">
        <v>4905</v>
      </c>
      <c r="O68" t="s">
        <v>5261</v>
      </c>
      <c r="P68" t="s">
        <v>5553</v>
      </c>
      <c r="R68" t="str">
        <f t="shared" si="2"/>
        <v>青州</v>
      </c>
      <c r="S68" t="str">
        <f t="shared" si="3"/>
        <v>0101</v>
      </c>
    </row>
    <row r="69" spans="1:19">
      <c r="A69" t="s">
        <v>5554</v>
      </c>
      <c r="B69" t="s">
        <v>5555</v>
      </c>
      <c r="C69" t="s">
        <v>49</v>
      </c>
      <c r="D69" t="s">
        <v>5556</v>
      </c>
      <c r="E69" t="s">
        <v>5036</v>
      </c>
      <c r="F69" t="s">
        <v>5557</v>
      </c>
      <c r="G69" t="s">
        <v>5558</v>
      </c>
      <c r="H69" t="s">
        <v>5559</v>
      </c>
      <c r="I69" t="s">
        <v>5560</v>
      </c>
      <c r="J69" t="s">
        <v>5561</v>
      </c>
      <c r="K69" t="s">
        <v>5562</v>
      </c>
      <c r="L69" t="s">
        <v>237</v>
      </c>
      <c r="M69" t="s">
        <v>4788</v>
      </c>
      <c r="O69" t="s">
        <v>5563</v>
      </c>
      <c r="P69" t="s">
        <v>5564</v>
      </c>
      <c r="Q69" t="s">
        <v>5565</v>
      </c>
      <c r="R69" t="str">
        <f t="shared" si="2"/>
        <v>潍城</v>
      </c>
      <c r="S69" t="str">
        <f t="shared" si="3"/>
        <v>0101</v>
      </c>
    </row>
    <row r="70" spans="1:19">
      <c r="A70" t="s">
        <v>320</v>
      </c>
      <c r="B70" t="s">
        <v>5566</v>
      </c>
      <c r="C70" t="s">
        <v>49</v>
      </c>
      <c r="D70" t="s">
        <v>5567</v>
      </c>
      <c r="E70" t="s">
        <v>4796</v>
      </c>
      <c r="F70" t="s">
        <v>5568</v>
      </c>
      <c r="G70" t="s">
        <v>318</v>
      </c>
      <c r="H70" t="s">
        <v>5569</v>
      </c>
      <c r="I70" t="s">
        <v>4852</v>
      </c>
      <c r="J70" t="s">
        <v>5185</v>
      </c>
      <c r="K70" t="s">
        <v>5186</v>
      </c>
      <c r="L70" t="s">
        <v>237</v>
      </c>
      <c r="M70" t="s">
        <v>4868</v>
      </c>
      <c r="O70" t="s">
        <v>5187</v>
      </c>
      <c r="P70" t="s">
        <v>5570</v>
      </c>
      <c r="R70" t="str">
        <f t="shared" si="2"/>
        <v>潍城</v>
      </c>
      <c r="S70" t="str">
        <f t="shared" si="3"/>
        <v>0101</v>
      </c>
    </row>
    <row r="71" spans="1:19">
      <c r="A71" t="s">
        <v>5571</v>
      </c>
      <c r="B71" t="s">
        <v>5572</v>
      </c>
      <c r="C71" t="s">
        <v>49</v>
      </c>
      <c r="D71" t="s">
        <v>5573</v>
      </c>
      <c r="E71" t="s">
        <v>5574</v>
      </c>
      <c r="F71" t="s">
        <v>5575</v>
      </c>
      <c r="G71" t="s">
        <v>5576</v>
      </c>
      <c r="H71" t="s">
        <v>5577</v>
      </c>
      <c r="I71" t="s">
        <v>5560</v>
      </c>
      <c r="J71" t="s">
        <v>5578</v>
      </c>
      <c r="K71" t="s">
        <v>5579</v>
      </c>
      <c r="L71" t="s">
        <v>148</v>
      </c>
      <c r="M71" t="s">
        <v>5580</v>
      </c>
      <c r="N71" t="s">
        <v>5487</v>
      </c>
      <c r="O71" t="s">
        <v>5581</v>
      </c>
      <c r="P71" t="s">
        <v>5582</v>
      </c>
      <c r="Q71" t="s">
        <v>5583</v>
      </c>
      <c r="R71" t="str">
        <f t="shared" si="2"/>
        <v>寒亭</v>
      </c>
      <c r="S71" t="str">
        <f t="shared" si="3"/>
        <v>0101</v>
      </c>
    </row>
    <row r="72" spans="1:19">
      <c r="A72" t="s">
        <v>5584</v>
      </c>
      <c r="B72" t="s">
        <v>5585</v>
      </c>
      <c r="C72" t="s">
        <v>49</v>
      </c>
      <c r="D72" t="s">
        <v>5586</v>
      </c>
      <c r="E72" t="s">
        <v>5036</v>
      </c>
      <c r="F72" t="s">
        <v>5587</v>
      </c>
      <c r="G72" t="s">
        <v>5588</v>
      </c>
      <c r="H72" t="s">
        <v>5589</v>
      </c>
      <c r="I72" t="s">
        <v>4785</v>
      </c>
      <c r="J72" t="s">
        <v>5351</v>
      </c>
      <c r="K72" t="s">
        <v>5352</v>
      </c>
      <c r="L72" t="s">
        <v>123</v>
      </c>
      <c r="M72" t="s">
        <v>5353</v>
      </c>
      <c r="O72" t="s">
        <v>5354</v>
      </c>
      <c r="P72" t="s">
        <v>5590</v>
      </c>
      <c r="R72" t="str">
        <f t="shared" si="2"/>
        <v>诸城</v>
      </c>
      <c r="S72" t="str">
        <f t="shared" si="3"/>
        <v>0101</v>
      </c>
    </row>
    <row r="73" spans="1:19">
      <c r="A73" t="s">
        <v>5591</v>
      </c>
      <c r="B73" t="s">
        <v>5592</v>
      </c>
      <c r="C73" t="s">
        <v>49</v>
      </c>
      <c r="D73" t="s">
        <v>5593</v>
      </c>
      <c r="E73" t="s">
        <v>4767</v>
      </c>
      <c r="F73" t="s">
        <v>5594</v>
      </c>
      <c r="G73" t="s">
        <v>5595</v>
      </c>
      <c r="H73" t="s">
        <v>5596</v>
      </c>
      <c r="I73" t="s">
        <v>4785</v>
      </c>
      <c r="J73" t="s">
        <v>5597</v>
      </c>
      <c r="K73" t="s">
        <v>5598</v>
      </c>
      <c r="L73" t="s">
        <v>375</v>
      </c>
      <c r="M73" t="s">
        <v>5599</v>
      </c>
      <c r="N73" t="s">
        <v>4789</v>
      </c>
      <c r="O73" t="s">
        <v>5600</v>
      </c>
      <c r="P73" t="s">
        <v>5601</v>
      </c>
      <c r="Q73" t="s">
        <v>5602</v>
      </c>
      <c r="R73" t="str">
        <f t="shared" si="2"/>
        <v>昌邑</v>
      </c>
      <c r="S73" t="str">
        <f t="shared" si="3"/>
        <v>0101</v>
      </c>
    </row>
    <row r="74" spans="1:19">
      <c r="A74" t="s">
        <v>5603</v>
      </c>
      <c r="B74" t="s">
        <v>5604</v>
      </c>
      <c r="C74" t="s">
        <v>49</v>
      </c>
      <c r="D74" t="s">
        <v>5605</v>
      </c>
      <c r="E74" t="s">
        <v>5606</v>
      </c>
      <c r="F74" t="s">
        <v>5607</v>
      </c>
      <c r="G74" t="s">
        <v>5608</v>
      </c>
      <c r="I74" t="s">
        <v>5609</v>
      </c>
      <c r="R74" t="str">
        <f t="shared" si="2"/>
        <v/>
      </c>
      <c r="S74" t="str">
        <f t="shared" si="3"/>
        <v>0101</v>
      </c>
    </row>
    <row r="75" spans="1:19">
      <c r="A75" t="s">
        <v>5610</v>
      </c>
      <c r="B75" t="s">
        <v>5611</v>
      </c>
      <c r="C75" t="s">
        <v>49</v>
      </c>
      <c r="D75" t="s">
        <v>5612</v>
      </c>
      <c r="E75" t="s">
        <v>5613</v>
      </c>
      <c r="F75" t="s">
        <v>5614</v>
      </c>
      <c r="G75" t="s">
        <v>5615</v>
      </c>
      <c r="H75" t="s">
        <v>5616</v>
      </c>
      <c r="I75" t="s">
        <v>4771</v>
      </c>
      <c r="J75" t="s">
        <v>5617</v>
      </c>
      <c r="K75" t="s">
        <v>5618</v>
      </c>
      <c r="L75" t="s">
        <v>148</v>
      </c>
      <c r="M75" t="s">
        <v>5580</v>
      </c>
      <c r="N75" t="s">
        <v>5619</v>
      </c>
      <c r="O75" t="s">
        <v>5620</v>
      </c>
      <c r="P75" t="s">
        <v>5621</v>
      </c>
      <c r="Q75" t="s">
        <v>5622</v>
      </c>
      <c r="R75" t="str">
        <f t="shared" si="2"/>
        <v>寒亭</v>
      </c>
      <c r="S75" t="str">
        <f t="shared" si="3"/>
        <v>0101</v>
      </c>
    </row>
    <row r="76" spans="1:19">
      <c r="A76" t="s">
        <v>5623</v>
      </c>
      <c r="B76" t="s">
        <v>5624</v>
      </c>
      <c r="C76" t="s">
        <v>49</v>
      </c>
      <c r="D76" t="s">
        <v>5625</v>
      </c>
      <c r="E76" t="s">
        <v>4767</v>
      </c>
      <c r="F76" t="s">
        <v>5626</v>
      </c>
      <c r="G76" t="s">
        <v>5627</v>
      </c>
      <c r="H76" t="s">
        <v>5628</v>
      </c>
      <c r="I76" t="s">
        <v>4852</v>
      </c>
      <c r="J76" t="s">
        <v>5067</v>
      </c>
      <c r="K76" t="s">
        <v>5068</v>
      </c>
      <c r="L76" t="s">
        <v>123</v>
      </c>
      <c r="M76" t="s">
        <v>4932</v>
      </c>
      <c r="N76" t="s">
        <v>5030</v>
      </c>
      <c r="O76" t="s">
        <v>5070</v>
      </c>
      <c r="P76" t="s">
        <v>5629</v>
      </c>
      <c r="R76" t="str">
        <f t="shared" si="2"/>
        <v>诸城</v>
      </c>
      <c r="S76" t="str">
        <f t="shared" si="3"/>
        <v>0101</v>
      </c>
    </row>
    <row r="77" spans="1:19">
      <c r="A77" t="s">
        <v>5630</v>
      </c>
      <c r="B77" t="s">
        <v>5631</v>
      </c>
      <c r="C77" t="s">
        <v>49</v>
      </c>
      <c r="D77" t="s">
        <v>5632</v>
      </c>
      <c r="E77" t="s">
        <v>5036</v>
      </c>
      <c r="F77" t="s">
        <v>5633</v>
      </c>
      <c r="G77" t="s">
        <v>5634</v>
      </c>
      <c r="H77" t="s">
        <v>5635</v>
      </c>
      <c r="I77" t="s">
        <v>4813</v>
      </c>
      <c r="J77" t="s">
        <v>5636</v>
      </c>
      <c r="K77" t="s">
        <v>5637</v>
      </c>
      <c r="L77" t="s">
        <v>105</v>
      </c>
      <c r="M77" t="s">
        <v>5638</v>
      </c>
      <c r="N77" t="s">
        <v>5056</v>
      </c>
      <c r="O77" t="s">
        <v>5639</v>
      </c>
      <c r="P77" t="s">
        <v>5640</v>
      </c>
      <c r="R77" t="str">
        <f t="shared" si="2"/>
        <v>寿光</v>
      </c>
      <c r="S77" t="str">
        <f t="shared" si="3"/>
        <v>0101</v>
      </c>
    </row>
    <row r="78" spans="1:19">
      <c r="A78" t="s">
        <v>5641</v>
      </c>
      <c r="B78" t="s">
        <v>5642</v>
      </c>
      <c r="C78" t="s">
        <v>49</v>
      </c>
      <c r="D78" t="s">
        <v>5643</v>
      </c>
      <c r="E78" t="s">
        <v>4767</v>
      </c>
      <c r="F78" t="s">
        <v>5644</v>
      </c>
      <c r="G78" t="s">
        <v>5645</v>
      </c>
      <c r="H78" t="s">
        <v>5646</v>
      </c>
      <c r="I78" t="s">
        <v>5327</v>
      </c>
      <c r="J78" t="s">
        <v>5647</v>
      </c>
      <c r="K78" t="s">
        <v>5648</v>
      </c>
      <c r="L78" t="s">
        <v>95</v>
      </c>
      <c r="M78" t="s">
        <v>5649</v>
      </c>
      <c r="N78" t="s">
        <v>5017</v>
      </c>
      <c r="O78" t="s">
        <v>5650</v>
      </c>
      <c r="P78" t="s">
        <v>5651</v>
      </c>
      <c r="R78" t="str">
        <f t="shared" si="2"/>
        <v>安丘</v>
      </c>
      <c r="S78" t="str">
        <f t="shared" si="3"/>
        <v>0101</v>
      </c>
    </row>
    <row r="79" spans="1:19">
      <c r="A79" t="s">
        <v>5652</v>
      </c>
      <c r="B79" t="s">
        <v>5653</v>
      </c>
      <c r="C79" t="s">
        <v>49</v>
      </c>
      <c r="D79" t="s">
        <v>5654</v>
      </c>
      <c r="E79" t="s">
        <v>4767</v>
      </c>
      <c r="F79" t="s">
        <v>5655</v>
      </c>
      <c r="G79" t="s">
        <v>5656</v>
      </c>
      <c r="H79" t="s">
        <v>5657</v>
      </c>
      <c r="I79" t="s">
        <v>4813</v>
      </c>
      <c r="J79" t="s">
        <v>5658</v>
      </c>
      <c r="K79" t="s">
        <v>5659</v>
      </c>
      <c r="L79" t="s">
        <v>114</v>
      </c>
      <c r="M79" t="s">
        <v>5486</v>
      </c>
      <c r="N79" t="s">
        <v>4881</v>
      </c>
      <c r="O79" t="s">
        <v>5660</v>
      </c>
      <c r="P79" t="s">
        <v>5661</v>
      </c>
      <c r="R79" t="str">
        <f t="shared" si="2"/>
        <v>高密</v>
      </c>
      <c r="S79" t="str">
        <f t="shared" si="3"/>
        <v>0101</v>
      </c>
    </row>
    <row r="80" spans="1:19">
      <c r="A80" t="s">
        <v>5662</v>
      </c>
      <c r="B80" t="s">
        <v>5663</v>
      </c>
      <c r="C80" t="s">
        <v>49</v>
      </c>
      <c r="D80" t="s">
        <v>5664</v>
      </c>
      <c r="E80" t="s">
        <v>5665</v>
      </c>
      <c r="F80" t="s">
        <v>5666</v>
      </c>
      <c r="G80" t="s">
        <v>5667</v>
      </c>
      <c r="H80" t="s">
        <v>5668</v>
      </c>
      <c r="I80" t="s">
        <v>4852</v>
      </c>
      <c r="J80" t="s">
        <v>5669</v>
      </c>
      <c r="K80" t="s">
        <v>5670</v>
      </c>
      <c r="L80" t="s">
        <v>60</v>
      </c>
      <c r="M80" t="s">
        <v>5511</v>
      </c>
      <c r="N80" t="s">
        <v>5069</v>
      </c>
      <c r="O80" t="s">
        <v>5671</v>
      </c>
      <c r="P80" t="s">
        <v>5672</v>
      </c>
      <c r="Q80" t="s">
        <v>5673</v>
      </c>
      <c r="R80" t="str">
        <f t="shared" si="2"/>
        <v>奎文</v>
      </c>
      <c r="S80" t="str">
        <f t="shared" si="3"/>
        <v>0101</v>
      </c>
    </row>
    <row r="81" spans="1:19">
      <c r="A81" t="s">
        <v>5674</v>
      </c>
      <c r="B81" t="s">
        <v>5675</v>
      </c>
      <c r="C81" t="s">
        <v>49</v>
      </c>
      <c r="D81" t="s">
        <v>5676</v>
      </c>
      <c r="E81" t="s">
        <v>4767</v>
      </c>
      <c r="F81" t="s">
        <v>5677</v>
      </c>
      <c r="G81" t="s">
        <v>5678</v>
      </c>
      <c r="H81" t="s">
        <v>5679</v>
      </c>
      <c r="I81" t="s">
        <v>4771</v>
      </c>
      <c r="J81" t="s">
        <v>5680</v>
      </c>
      <c r="K81" t="s">
        <v>5681</v>
      </c>
      <c r="L81" t="s">
        <v>95</v>
      </c>
      <c r="M81" t="s">
        <v>5682</v>
      </c>
      <c r="N81" t="s">
        <v>5211</v>
      </c>
      <c r="O81" t="s">
        <v>5683</v>
      </c>
      <c r="P81" t="s">
        <v>5684</v>
      </c>
      <c r="R81" t="str">
        <f t="shared" si="2"/>
        <v>安丘</v>
      </c>
      <c r="S81" t="str">
        <f t="shared" si="3"/>
        <v>0101</v>
      </c>
    </row>
    <row r="82" spans="1:19">
      <c r="A82" t="s">
        <v>5685</v>
      </c>
      <c r="B82" t="s">
        <v>5686</v>
      </c>
      <c r="C82" t="s">
        <v>49</v>
      </c>
      <c r="D82" t="s">
        <v>5687</v>
      </c>
      <c r="E82" t="s">
        <v>5036</v>
      </c>
      <c r="F82" t="s">
        <v>5688</v>
      </c>
      <c r="G82" t="s">
        <v>5689</v>
      </c>
      <c r="H82" t="s">
        <v>5690</v>
      </c>
      <c r="I82" t="s">
        <v>4852</v>
      </c>
      <c r="J82" t="s">
        <v>5509</v>
      </c>
      <c r="K82" t="s">
        <v>5510</v>
      </c>
      <c r="L82" t="s">
        <v>60</v>
      </c>
      <c r="M82" t="s">
        <v>5511</v>
      </c>
      <c r="N82" t="s">
        <v>4845</v>
      </c>
      <c r="O82" t="s">
        <v>5512</v>
      </c>
      <c r="P82" t="s">
        <v>5691</v>
      </c>
      <c r="Q82" t="s">
        <v>5692</v>
      </c>
      <c r="R82" t="str">
        <f t="shared" si="2"/>
        <v>奎文</v>
      </c>
      <c r="S82" t="str">
        <f t="shared" si="3"/>
        <v>0101</v>
      </c>
    </row>
    <row r="83" spans="1:19">
      <c r="A83" t="s">
        <v>5693</v>
      </c>
      <c r="B83" t="s">
        <v>5694</v>
      </c>
      <c r="C83" t="s">
        <v>49</v>
      </c>
      <c r="D83" t="s">
        <v>5695</v>
      </c>
      <c r="E83" t="s">
        <v>4767</v>
      </c>
      <c r="F83" t="s">
        <v>5696</v>
      </c>
      <c r="G83" t="s">
        <v>5697</v>
      </c>
      <c r="H83" t="s">
        <v>5698</v>
      </c>
      <c r="I83" t="s">
        <v>4785</v>
      </c>
      <c r="J83" t="s">
        <v>5305</v>
      </c>
      <c r="K83" t="s">
        <v>5306</v>
      </c>
      <c r="L83" t="s">
        <v>60</v>
      </c>
      <c r="M83" t="s">
        <v>4774</v>
      </c>
      <c r="N83" t="s">
        <v>5699</v>
      </c>
      <c r="O83" t="s">
        <v>5307</v>
      </c>
      <c r="P83" t="s">
        <v>5700</v>
      </c>
      <c r="R83" t="str">
        <f t="shared" si="2"/>
        <v>奎文</v>
      </c>
      <c r="S83" t="str">
        <f t="shared" si="3"/>
        <v>0101</v>
      </c>
    </row>
    <row r="84" spans="1:19">
      <c r="A84" t="s">
        <v>5701</v>
      </c>
      <c r="B84" t="s">
        <v>5702</v>
      </c>
      <c r="C84" t="s">
        <v>49</v>
      </c>
      <c r="D84" t="s">
        <v>5703</v>
      </c>
      <c r="E84" t="s">
        <v>4796</v>
      </c>
      <c r="F84" t="s">
        <v>5704</v>
      </c>
      <c r="G84" t="s">
        <v>5705</v>
      </c>
      <c r="H84" t="s">
        <v>5706</v>
      </c>
      <c r="I84" t="s">
        <v>4852</v>
      </c>
      <c r="J84" t="s">
        <v>5707</v>
      </c>
      <c r="K84" t="s">
        <v>5708</v>
      </c>
      <c r="L84" t="s">
        <v>95</v>
      </c>
      <c r="M84" t="s">
        <v>5709</v>
      </c>
      <c r="O84" t="s">
        <v>5710</v>
      </c>
      <c r="P84" t="s">
        <v>5711</v>
      </c>
      <c r="Q84" t="s">
        <v>5712</v>
      </c>
      <c r="R84" t="str">
        <f t="shared" si="2"/>
        <v>安丘</v>
      </c>
      <c r="S84" t="str">
        <f t="shared" si="3"/>
        <v>0101</v>
      </c>
    </row>
    <row r="85" spans="1:19">
      <c r="A85" t="s">
        <v>5713</v>
      </c>
      <c r="B85" t="s">
        <v>5714</v>
      </c>
      <c r="C85" t="s">
        <v>49</v>
      </c>
      <c r="D85" t="s">
        <v>5715</v>
      </c>
      <c r="E85" t="s">
        <v>5716</v>
      </c>
      <c r="F85" t="s">
        <v>5717</v>
      </c>
      <c r="G85" t="s">
        <v>5718</v>
      </c>
      <c r="H85" t="s">
        <v>5719</v>
      </c>
      <c r="I85" t="s">
        <v>4828</v>
      </c>
      <c r="J85" t="s">
        <v>5636</v>
      </c>
      <c r="K85" t="s">
        <v>5720</v>
      </c>
      <c r="L85" t="s">
        <v>50</v>
      </c>
      <c r="M85" t="s">
        <v>5721</v>
      </c>
      <c r="N85" t="s">
        <v>5619</v>
      </c>
      <c r="O85" t="s">
        <v>5722</v>
      </c>
      <c r="P85" t="s">
        <v>5723</v>
      </c>
      <c r="R85" t="str">
        <f t="shared" si="2"/>
        <v>青州</v>
      </c>
      <c r="S85" t="str">
        <f t="shared" si="3"/>
        <v>0101</v>
      </c>
    </row>
    <row r="86" spans="1:19">
      <c r="A86" t="s">
        <v>5724</v>
      </c>
      <c r="B86" t="s">
        <v>5725</v>
      </c>
      <c r="C86" t="s">
        <v>49</v>
      </c>
      <c r="D86" t="s">
        <v>5726</v>
      </c>
      <c r="E86" t="s">
        <v>5727</v>
      </c>
      <c r="F86" t="s">
        <v>5728</v>
      </c>
      <c r="G86" t="s">
        <v>5729</v>
      </c>
      <c r="H86" t="s">
        <v>5730</v>
      </c>
      <c r="I86" t="s">
        <v>4852</v>
      </c>
      <c r="J86" t="s">
        <v>5731</v>
      </c>
      <c r="K86" t="s">
        <v>5732</v>
      </c>
      <c r="L86" t="s">
        <v>77</v>
      </c>
      <c r="M86" t="s">
        <v>5733</v>
      </c>
      <c r="N86" t="s">
        <v>4972</v>
      </c>
      <c r="O86" t="s">
        <v>5734</v>
      </c>
      <c r="P86" t="s">
        <v>5735</v>
      </c>
      <c r="Q86" t="s">
        <v>5736</v>
      </c>
      <c r="R86" t="str">
        <f t="shared" si="2"/>
        <v>临朐</v>
      </c>
      <c r="S86" t="str">
        <f t="shared" si="3"/>
        <v>0101</v>
      </c>
    </row>
    <row r="87" spans="1:19">
      <c r="A87" t="s">
        <v>5737</v>
      </c>
      <c r="B87" t="s">
        <v>5738</v>
      </c>
      <c r="C87" t="s">
        <v>49</v>
      </c>
      <c r="D87" t="s">
        <v>5739</v>
      </c>
      <c r="E87" t="s">
        <v>4767</v>
      </c>
      <c r="F87" t="s">
        <v>5740</v>
      </c>
      <c r="G87" t="s">
        <v>5741</v>
      </c>
      <c r="H87" t="s">
        <v>5742</v>
      </c>
      <c r="I87" t="s">
        <v>4785</v>
      </c>
      <c r="J87" t="s">
        <v>5743</v>
      </c>
      <c r="K87" t="s">
        <v>5744</v>
      </c>
      <c r="L87" t="s">
        <v>375</v>
      </c>
      <c r="M87" t="s">
        <v>5745</v>
      </c>
      <c r="N87" t="s">
        <v>5056</v>
      </c>
      <c r="O87" t="s">
        <v>5746</v>
      </c>
      <c r="P87" t="s">
        <v>5747</v>
      </c>
      <c r="Q87" t="s">
        <v>5748</v>
      </c>
      <c r="R87" t="str">
        <f t="shared" si="2"/>
        <v>昌邑</v>
      </c>
      <c r="S87" t="str">
        <f t="shared" si="3"/>
        <v>0101</v>
      </c>
    </row>
    <row r="88" spans="1:19">
      <c r="A88" t="s">
        <v>5749</v>
      </c>
      <c r="B88" t="s">
        <v>5750</v>
      </c>
      <c r="C88" t="s">
        <v>49</v>
      </c>
      <c r="D88" t="s">
        <v>5751</v>
      </c>
      <c r="E88" t="s">
        <v>4767</v>
      </c>
      <c r="F88" t="s">
        <v>5752</v>
      </c>
      <c r="G88" t="s">
        <v>5753</v>
      </c>
      <c r="H88" t="s">
        <v>5754</v>
      </c>
      <c r="I88" t="s">
        <v>4785</v>
      </c>
      <c r="J88" t="s">
        <v>5755</v>
      </c>
      <c r="K88" t="s">
        <v>5756</v>
      </c>
      <c r="L88" t="s">
        <v>95</v>
      </c>
      <c r="M88" t="s">
        <v>5757</v>
      </c>
      <c r="N88" t="s">
        <v>4983</v>
      </c>
      <c r="O88" t="s">
        <v>5758</v>
      </c>
      <c r="P88" t="s">
        <v>5759</v>
      </c>
      <c r="Q88" t="s">
        <v>5760</v>
      </c>
      <c r="R88" t="str">
        <f t="shared" si="2"/>
        <v>安丘</v>
      </c>
      <c r="S88" t="str">
        <f t="shared" si="3"/>
        <v>0101</v>
      </c>
    </row>
    <row r="89" spans="1:19">
      <c r="A89" t="s">
        <v>5761</v>
      </c>
      <c r="B89" t="s">
        <v>5762</v>
      </c>
      <c r="C89" t="s">
        <v>49</v>
      </c>
      <c r="D89" t="s">
        <v>5763</v>
      </c>
      <c r="E89" t="s">
        <v>4767</v>
      </c>
      <c r="F89" t="s">
        <v>5764</v>
      </c>
      <c r="G89" t="s">
        <v>5765</v>
      </c>
      <c r="H89" t="s">
        <v>5766</v>
      </c>
      <c r="I89" t="s">
        <v>4852</v>
      </c>
      <c r="J89" t="s">
        <v>5767</v>
      </c>
      <c r="K89" t="s">
        <v>5768</v>
      </c>
      <c r="L89" t="s">
        <v>105</v>
      </c>
      <c r="M89" t="s">
        <v>5769</v>
      </c>
      <c r="N89" t="s">
        <v>4881</v>
      </c>
      <c r="O89" t="s">
        <v>5770</v>
      </c>
      <c r="P89" t="s">
        <v>5771</v>
      </c>
      <c r="R89" t="str">
        <f t="shared" si="2"/>
        <v>寿光</v>
      </c>
      <c r="S89" t="str">
        <f t="shared" si="3"/>
        <v>0101</v>
      </c>
    </row>
    <row r="90" spans="1:19">
      <c r="A90" t="s">
        <v>5772</v>
      </c>
      <c r="B90" t="s">
        <v>5773</v>
      </c>
      <c r="C90" t="s">
        <v>49</v>
      </c>
      <c r="D90" t="s">
        <v>5774</v>
      </c>
      <c r="E90" t="s">
        <v>4767</v>
      </c>
      <c r="F90" t="s">
        <v>5775</v>
      </c>
      <c r="G90" t="s">
        <v>5776</v>
      </c>
      <c r="H90" t="s">
        <v>5777</v>
      </c>
      <c r="I90" t="s">
        <v>4828</v>
      </c>
      <c r="J90" t="s">
        <v>5778</v>
      </c>
      <c r="K90" t="s">
        <v>5779</v>
      </c>
      <c r="L90" t="s">
        <v>105</v>
      </c>
      <c r="M90" t="s">
        <v>5197</v>
      </c>
      <c r="N90" t="s">
        <v>4933</v>
      </c>
      <c r="O90" t="s">
        <v>5780</v>
      </c>
      <c r="P90" t="s">
        <v>5781</v>
      </c>
      <c r="Q90" t="s">
        <v>5782</v>
      </c>
      <c r="R90" t="str">
        <f t="shared" si="2"/>
        <v>寿光</v>
      </c>
      <c r="S90" t="str">
        <f t="shared" si="3"/>
        <v>0101</v>
      </c>
    </row>
    <row r="91" spans="1:19">
      <c r="A91" t="s">
        <v>5783</v>
      </c>
      <c r="B91" t="s">
        <v>5784</v>
      </c>
      <c r="C91" t="s">
        <v>49</v>
      </c>
      <c r="D91" t="s">
        <v>5785</v>
      </c>
      <c r="E91" t="s">
        <v>4912</v>
      </c>
      <c r="F91" t="s">
        <v>5786</v>
      </c>
      <c r="G91" t="s">
        <v>5787</v>
      </c>
      <c r="H91" t="s">
        <v>5788</v>
      </c>
      <c r="I91" t="s">
        <v>5407</v>
      </c>
      <c r="J91" t="s">
        <v>5789</v>
      </c>
      <c r="K91" t="s">
        <v>5790</v>
      </c>
      <c r="L91" t="s">
        <v>1136</v>
      </c>
      <c r="M91" t="s">
        <v>5791</v>
      </c>
      <c r="N91" t="s">
        <v>4933</v>
      </c>
      <c r="O91" t="s">
        <v>5792</v>
      </c>
      <c r="P91" t="s">
        <v>5793</v>
      </c>
      <c r="Q91" t="s">
        <v>5794</v>
      </c>
      <c r="R91" t="str">
        <f t="shared" si="2"/>
        <v>昌乐</v>
      </c>
      <c r="S91" t="str">
        <f t="shared" si="3"/>
        <v>0101</v>
      </c>
    </row>
    <row r="92" spans="1:19">
      <c r="A92" t="s">
        <v>5795</v>
      </c>
      <c r="B92" t="s">
        <v>5796</v>
      </c>
      <c r="C92" t="s">
        <v>49</v>
      </c>
      <c r="D92" t="s">
        <v>5797</v>
      </c>
      <c r="E92" t="s">
        <v>4767</v>
      </c>
      <c r="F92" t="s">
        <v>5798</v>
      </c>
      <c r="G92" t="s">
        <v>5799</v>
      </c>
      <c r="H92" t="s">
        <v>5800</v>
      </c>
      <c r="I92" t="s">
        <v>4852</v>
      </c>
      <c r="J92" t="s">
        <v>5755</v>
      </c>
      <c r="K92" t="s">
        <v>5756</v>
      </c>
      <c r="L92" t="s">
        <v>95</v>
      </c>
      <c r="M92" t="s">
        <v>5757</v>
      </c>
      <c r="N92" t="s">
        <v>5801</v>
      </c>
      <c r="O92" t="s">
        <v>5758</v>
      </c>
      <c r="P92" t="s">
        <v>5802</v>
      </c>
      <c r="Q92" t="s">
        <v>5803</v>
      </c>
      <c r="R92" t="str">
        <f t="shared" si="2"/>
        <v>安丘</v>
      </c>
      <c r="S92" t="str">
        <f t="shared" si="3"/>
        <v>0101</v>
      </c>
    </row>
    <row r="93" spans="1:19">
      <c r="A93" t="s">
        <v>5804</v>
      </c>
      <c r="B93" t="s">
        <v>5805</v>
      </c>
      <c r="C93" t="s">
        <v>49</v>
      </c>
      <c r="D93" t="s">
        <v>5806</v>
      </c>
      <c r="E93" t="s">
        <v>4767</v>
      </c>
      <c r="F93" t="s">
        <v>5807</v>
      </c>
      <c r="G93" t="s">
        <v>5808</v>
      </c>
      <c r="H93" t="s">
        <v>5809</v>
      </c>
      <c r="I93" t="s">
        <v>4785</v>
      </c>
      <c r="J93" t="s">
        <v>5810</v>
      </c>
      <c r="K93" t="s">
        <v>5811</v>
      </c>
      <c r="L93" t="s">
        <v>77</v>
      </c>
      <c r="M93" t="s">
        <v>5812</v>
      </c>
      <c r="N93" t="s">
        <v>4856</v>
      </c>
      <c r="O93" t="s">
        <v>5813</v>
      </c>
      <c r="P93" t="s">
        <v>5814</v>
      </c>
      <c r="R93" t="str">
        <f t="shared" si="2"/>
        <v>临朐</v>
      </c>
      <c r="S93" t="str">
        <f t="shared" si="3"/>
        <v>0101</v>
      </c>
    </row>
    <row r="94" spans="1:19">
      <c r="A94" t="s">
        <v>5815</v>
      </c>
      <c r="B94" t="s">
        <v>5816</v>
      </c>
      <c r="C94" t="s">
        <v>49</v>
      </c>
      <c r="D94" t="s">
        <v>5817</v>
      </c>
      <c r="E94" t="s">
        <v>5818</v>
      </c>
      <c r="F94" t="s">
        <v>5819</v>
      </c>
      <c r="G94" t="s">
        <v>5820</v>
      </c>
      <c r="H94" t="s">
        <v>5821</v>
      </c>
      <c r="I94" t="s">
        <v>5822</v>
      </c>
      <c r="J94" t="s">
        <v>5823</v>
      </c>
      <c r="K94" t="s">
        <v>5824</v>
      </c>
      <c r="L94" t="s">
        <v>123</v>
      </c>
      <c r="M94" t="s">
        <v>5825</v>
      </c>
      <c r="N94" t="s">
        <v>5487</v>
      </c>
      <c r="O94" t="s">
        <v>5826</v>
      </c>
      <c r="P94" t="s">
        <v>5827</v>
      </c>
      <c r="R94" t="str">
        <f t="shared" si="2"/>
        <v>诸城</v>
      </c>
      <c r="S94" t="str">
        <f t="shared" si="3"/>
        <v>0101</v>
      </c>
    </row>
    <row r="95" spans="1:19">
      <c r="A95" t="s">
        <v>5828</v>
      </c>
      <c r="B95" t="s">
        <v>5829</v>
      </c>
      <c r="C95" t="s">
        <v>49</v>
      </c>
      <c r="D95" t="s">
        <v>5830</v>
      </c>
      <c r="E95" t="s">
        <v>5831</v>
      </c>
      <c r="F95" t="s">
        <v>5832</v>
      </c>
      <c r="G95" t="s">
        <v>5833</v>
      </c>
      <c r="H95" t="s">
        <v>5834</v>
      </c>
      <c r="I95" t="s">
        <v>5835</v>
      </c>
      <c r="J95" t="s">
        <v>5131</v>
      </c>
      <c r="K95" t="s">
        <v>5132</v>
      </c>
      <c r="L95" t="s">
        <v>105</v>
      </c>
      <c r="M95" t="s">
        <v>5133</v>
      </c>
      <c r="N95" t="s">
        <v>4933</v>
      </c>
      <c r="O95" t="s">
        <v>5134</v>
      </c>
      <c r="P95" t="s">
        <v>5836</v>
      </c>
      <c r="R95" t="str">
        <f t="shared" si="2"/>
        <v>寿光</v>
      </c>
      <c r="S95" t="str">
        <f t="shared" si="3"/>
        <v>0101</v>
      </c>
    </row>
    <row r="96" spans="1:19">
      <c r="A96" t="s">
        <v>5837</v>
      </c>
      <c r="B96" t="s">
        <v>5838</v>
      </c>
      <c r="C96" t="s">
        <v>49</v>
      </c>
      <c r="D96" t="s">
        <v>5839</v>
      </c>
      <c r="E96" t="s">
        <v>4767</v>
      </c>
      <c r="F96" t="s">
        <v>5840</v>
      </c>
      <c r="G96" t="s">
        <v>5841</v>
      </c>
      <c r="H96" t="s">
        <v>5842</v>
      </c>
      <c r="I96" t="s">
        <v>5541</v>
      </c>
      <c r="J96" t="s">
        <v>5767</v>
      </c>
      <c r="K96" t="s">
        <v>5768</v>
      </c>
      <c r="L96" t="s">
        <v>105</v>
      </c>
      <c r="M96" t="s">
        <v>5769</v>
      </c>
      <c r="N96" t="s">
        <v>5421</v>
      </c>
      <c r="O96" t="s">
        <v>5843</v>
      </c>
      <c r="P96" t="s">
        <v>5844</v>
      </c>
      <c r="R96" t="str">
        <f t="shared" si="2"/>
        <v>寿光</v>
      </c>
      <c r="S96" t="str">
        <f t="shared" si="3"/>
        <v>0101</v>
      </c>
    </row>
    <row r="97" spans="1:19">
      <c r="A97" t="s">
        <v>5845</v>
      </c>
      <c r="B97" t="s">
        <v>5846</v>
      </c>
      <c r="C97" t="s">
        <v>49</v>
      </c>
      <c r="D97" t="s">
        <v>5847</v>
      </c>
      <c r="E97" t="s">
        <v>5848</v>
      </c>
      <c r="F97" t="s">
        <v>5849</v>
      </c>
      <c r="G97" t="s">
        <v>5850</v>
      </c>
      <c r="H97" t="s">
        <v>5851</v>
      </c>
      <c r="I97" t="s">
        <v>4785</v>
      </c>
      <c r="J97" t="s">
        <v>5852</v>
      </c>
      <c r="K97" t="s">
        <v>5853</v>
      </c>
      <c r="L97" t="s">
        <v>123</v>
      </c>
      <c r="M97" t="s">
        <v>5854</v>
      </c>
      <c r="N97" t="s">
        <v>4892</v>
      </c>
      <c r="O97" t="s">
        <v>5855</v>
      </c>
      <c r="P97" t="s">
        <v>5856</v>
      </c>
      <c r="R97" t="str">
        <f t="shared" si="2"/>
        <v>诸城</v>
      </c>
      <c r="S97" t="str">
        <f t="shared" si="3"/>
        <v>0101</v>
      </c>
    </row>
    <row r="98" spans="1:19">
      <c r="A98" t="s">
        <v>5857</v>
      </c>
      <c r="B98" t="s">
        <v>5858</v>
      </c>
      <c r="C98" t="s">
        <v>49</v>
      </c>
      <c r="D98" t="s">
        <v>5859</v>
      </c>
      <c r="E98" t="s">
        <v>4767</v>
      </c>
      <c r="F98" t="s">
        <v>5860</v>
      </c>
      <c r="G98" t="s">
        <v>5861</v>
      </c>
      <c r="H98" t="s">
        <v>5862</v>
      </c>
      <c r="I98" t="s">
        <v>5221</v>
      </c>
      <c r="J98" t="s">
        <v>5863</v>
      </c>
      <c r="K98" t="s">
        <v>5864</v>
      </c>
      <c r="L98" t="s">
        <v>237</v>
      </c>
      <c r="M98" t="s">
        <v>4788</v>
      </c>
      <c r="N98" t="s">
        <v>5248</v>
      </c>
      <c r="O98" t="s">
        <v>5865</v>
      </c>
      <c r="P98" t="s">
        <v>5866</v>
      </c>
      <c r="Q98" t="s">
        <v>5867</v>
      </c>
      <c r="R98" t="str">
        <f t="shared" si="2"/>
        <v>潍城</v>
      </c>
      <c r="S98" t="str">
        <f t="shared" si="3"/>
        <v>0101</v>
      </c>
    </row>
    <row r="99" spans="1:19">
      <c r="A99" t="s">
        <v>5868</v>
      </c>
      <c r="B99" t="s">
        <v>5869</v>
      </c>
      <c r="C99" t="s">
        <v>49</v>
      </c>
      <c r="D99" t="s">
        <v>5870</v>
      </c>
      <c r="E99" t="s">
        <v>4767</v>
      </c>
      <c r="F99" t="s">
        <v>5871</v>
      </c>
      <c r="G99" t="s">
        <v>5872</v>
      </c>
      <c r="H99" t="s">
        <v>5873</v>
      </c>
      <c r="I99" t="s">
        <v>5874</v>
      </c>
      <c r="J99" t="s">
        <v>5875</v>
      </c>
      <c r="K99" t="s">
        <v>5876</v>
      </c>
      <c r="L99" t="s">
        <v>50</v>
      </c>
      <c r="M99" t="s">
        <v>5877</v>
      </c>
      <c r="N99" t="s">
        <v>4789</v>
      </c>
      <c r="O99" t="s">
        <v>5878</v>
      </c>
      <c r="P99" t="s">
        <v>5879</v>
      </c>
      <c r="R99" t="str">
        <f t="shared" si="2"/>
        <v>青州</v>
      </c>
      <c r="S99" t="str">
        <f t="shared" si="3"/>
        <v>0101</v>
      </c>
    </row>
    <row r="100" spans="1:19">
      <c r="A100" t="s">
        <v>5880</v>
      </c>
      <c r="B100" t="s">
        <v>5881</v>
      </c>
      <c r="C100" t="s">
        <v>49</v>
      </c>
      <c r="D100" t="s">
        <v>5882</v>
      </c>
      <c r="E100" t="s">
        <v>5883</v>
      </c>
      <c r="F100" t="s">
        <v>5884</v>
      </c>
      <c r="G100" t="s">
        <v>5885</v>
      </c>
      <c r="H100" t="s">
        <v>217</v>
      </c>
      <c r="I100" t="s">
        <v>4828</v>
      </c>
      <c r="J100" t="s">
        <v>5886</v>
      </c>
      <c r="K100" t="s">
        <v>5887</v>
      </c>
      <c r="L100" t="s">
        <v>60</v>
      </c>
      <c r="M100" t="s">
        <v>5888</v>
      </c>
      <c r="N100" t="s">
        <v>5056</v>
      </c>
      <c r="O100" t="s">
        <v>5889</v>
      </c>
      <c r="P100" t="s">
        <v>5890</v>
      </c>
      <c r="Q100" t="s">
        <v>5891</v>
      </c>
      <c r="R100" t="str">
        <f t="shared" si="2"/>
        <v>奎文</v>
      </c>
      <c r="S100" t="str">
        <f t="shared" si="3"/>
        <v>0101</v>
      </c>
    </row>
    <row r="101" spans="1:19">
      <c r="A101" t="s">
        <v>5892</v>
      </c>
      <c r="B101" t="s">
        <v>5893</v>
      </c>
      <c r="C101" t="s">
        <v>49</v>
      </c>
      <c r="D101" t="s">
        <v>5894</v>
      </c>
      <c r="E101" t="s">
        <v>4767</v>
      </c>
      <c r="F101" t="s">
        <v>5895</v>
      </c>
      <c r="G101" t="s">
        <v>5896</v>
      </c>
      <c r="H101" t="s">
        <v>5897</v>
      </c>
      <c r="I101" t="s">
        <v>4955</v>
      </c>
      <c r="J101" t="s">
        <v>4879</v>
      </c>
      <c r="K101" t="s">
        <v>4880</v>
      </c>
      <c r="L101" t="s">
        <v>237</v>
      </c>
      <c r="M101" t="s">
        <v>4868</v>
      </c>
      <c r="N101" t="s">
        <v>4881</v>
      </c>
      <c r="O101" t="s">
        <v>4882</v>
      </c>
      <c r="P101" t="s">
        <v>5898</v>
      </c>
      <c r="Q101" t="s">
        <v>5899</v>
      </c>
      <c r="R101" t="str">
        <f t="shared" si="2"/>
        <v>潍城</v>
      </c>
      <c r="S101" t="str">
        <f t="shared" si="3"/>
        <v>0101</v>
      </c>
    </row>
    <row r="102" spans="1:19">
      <c r="A102" t="s">
        <v>5900</v>
      </c>
      <c r="B102" t="s">
        <v>5901</v>
      </c>
      <c r="C102" t="s">
        <v>49</v>
      </c>
      <c r="D102" t="s">
        <v>5902</v>
      </c>
      <c r="E102" t="s">
        <v>4767</v>
      </c>
      <c r="F102" t="s">
        <v>5903</v>
      </c>
      <c r="G102" t="s">
        <v>5904</v>
      </c>
      <c r="H102" t="s">
        <v>5905</v>
      </c>
      <c r="I102" t="s">
        <v>4785</v>
      </c>
      <c r="J102" t="s">
        <v>5636</v>
      </c>
      <c r="K102" t="s">
        <v>5906</v>
      </c>
      <c r="L102" t="s">
        <v>77</v>
      </c>
      <c r="M102" t="s">
        <v>5145</v>
      </c>
      <c r="N102" t="s">
        <v>5907</v>
      </c>
      <c r="O102" t="s">
        <v>5908</v>
      </c>
      <c r="P102" t="s">
        <v>5909</v>
      </c>
      <c r="Q102" t="s">
        <v>5910</v>
      </c>
      <c r="R102" t="str">
        <f t="shared" si="2"/>
        <v>临朐</v>
      </c>
      <c r="S102" t="str">
        <f t="shared" si="3"/>
        <v>0101</v>
      </c>
    </row>
    <row r="103" spans="1:19">
      <c r="A103" t="s">
        <v>5911</v>
      </c>
      <c r="B103" t="s">
        <v>5912</v>
      </c>
      <c r="C103" t="s">
        <v>49</v>
      </c>
      <c r="D103" t="s">
        <v>5913</v>
      </c>
      <c r="E103" t="s">
        <v>4796</v>
      </c>
      <c r="F103" t="s">
        <v>5914</v>
      </c>
      <c r="G103" t="s">
        <v>5915</v>
      </c>
      <c r="H103" t="s">
        <v>5916</v>
      </c>
      <c r="I103" t="s">
        <v>4852</v>
      </c>
      <c r="J103" t="s">
        <v>5917</v>
      </c>
      <c r="K103" t="s">
        <v>5918</v>
      </c>
      <c r="L103" t="s">
        <v>86</v>
      </c>
      <c r="M103" t="s">
        <v>5919</v>
      </c>
      <c r="O103" t="s">
        <v>5920</v>
      </c>
      <c r="P103" t="s">
        <v>5921</v>
      </c>
      <c r="Q103" t="s">
        <v>5922</v>
      </c>
      <c r="R103" t="str">
        <f t="shared" si="2"/>
        <v>坊子</v>
      </c>
      <c r="S103" t="str">
        <f t="shared" si="3"/>
        <v>0101</v>
      </c>
    </row>
    <row r="104" spans="1:19">
      <c r="A104" t="s">
        <v>5923</v>
      </c>
      <c r="B104" t="s">
        <v>5924</v>
      </c>
      <c r="C104" t="s">
        <v>49</v>
      </c>
      <c r="D104" t="s">
        <v>5925</v>
      </c>
      <c r="E104" t="s">
        <v>5926</v>
      </c>
      <c r="F104" t="s">
        <v>5927</v>
      </c>
      <c r="G104" t="s">
        <v>5928</v>
      </c>
      <c r="H104" t="s">
        <v>5929</v>
      </c>
      <c r="I104" t="s">
        <v>4785</v>
      </c>
      <c r="J104" t="s">
        <v>5351</v>
      </c>
      <c r="K104" t="s">
        <v>5352</v>
      </c>
      <c r="L104" t="s">
        <v>123</v>
      </c>
      <c r="M104" t="s">
        <v>5353</v>
      </c>
      <c r="N104" t="s">
        <v>4892</v>
      </c>
      <c r="O104" t="s">
        <v>5354</v>
      </c>
      <c r="P104" t="s">
        <v>5930</v>
      </c>
      <c r="R104" t="str">
        <f t="shared" si="2"/>
        <v>诸城</v>
      </c>
      <c r="S104" t="str">
        <f t="shared" si="3"/>
        <v>0101</v>
      </c>
    </row>
    <row r="105" spans="1:19">
      <c r="A105" t="s">
        <v>5931</v>
      </c>
      <c r="B105" t="s">
        <v>5932</v>
      </c>
      <c r="C105" t="s">
        <v>49</v>
      </c>
      <c r="D105" t="s">
        <v>5933</v>
      </c>
      <c r="E105" t="s">
        <v>4767</v>
      </c>
      <c r="F105" t="s">
        <v>5934</v>
      </c>
      <c r="G105" t="s">
        <v>5935</v>
      </c>
      <c r="H105" t="s">
        <v>5936</v>
      </c>
      <c r="I105" t="s">
        <v>5184</v>
      </c>
      <c r="J105" t="s">
        <v>5937</v>
      </c>
      <c r="K105" t="s">
        <v>5938</v>
      </c>
      <c r="L105" t="s">
        <v>86</v>
      </c>
      <c r="M105" t="s">
        <v>5099</v>
      </c>
      <c r="N105" t="s">
        <v>5939</v>
      </c>
      <c r="O105" t="s">
        <v>5940</v>
      </c>
      <c r="P105" t="s">
        <v>5941</v>
      </c>
      <c r="Q105" t="s">
        <v>5942</v>
      </c>
      <c r="R105" t="str">
        <f t="shared" si="2"/>
        <v>坊子</v>
      </c>
      <c r="S105" t="str">
        <f t="shared" si="3"/>
        <v>0101</v>
      </c>
    </row>
    <row r="106" spans="1:19">
      <c r="A106" t="s">
        <v>5943</v>
      </c>
      <c r="B106" t="s">
        <v>5944</v>
      </c>
      <c r="C106" t="s">
        <v>49</v>
      </c>
      <c r="D106" t="s">
        <v>5945</v>
      </c>
      <c r="E106" t="s">
        <v>4767</v>
      </c>
      <c r="F106" t="s">
        <v>5946</v>
      </c>
      <c r="G106" t="s">
        <v>5947</v>
      </c>
      <c r="H106" t="s">
        <v>5948</v>
      </c>
      <c r="I106" t="s">
        <v>4813</v>
      </c>
      <c r="J106" t="s">
        <v>5949</v>
      </c>
      <c r="K106" t="s">
        <v>5950</v>
      </c>
      <c r="L106" t="s">
        <v>114</v>
      </c>
      <c r="M106" t="s">
        <v>4831</v>
      </c>
      <c r="N106" t="s">
        <v>5487</v>
      </c>
      <c r="O106" t="s">
        <v>5951</v>
      </c>
      <c r="P106" t="s">
        <v>5952</v>
      </c>
      <c r="Q106" t="s">
        <v>5953</v>
      </c>
      <c r="R106" t="str">
        <f t="shared" si="2"/>
        <v>高密</v>
      </c>
      <c r="S106" t="str">
        <f t="shared" si="3"/>
        <v>0101</v>
      </c>
    </row>
    <row r="107" spans="1:19">
      <c r="A107" t="s">
        <v>5954</v>
      </c>
      <c r="B107" t="s">
        <v>5955</v>
      </c>
      <c r="C107" t="s">
        <v>49</v>
      </c>
      <c r="D107" t="s">
        <v>5956</v>
      </c>
      <c r="E107" t="s">
        <v>5036</v>
      </c>
      <c r="F107" t="s">
        <v>5957</v>
      </c>
      <c r="G107" t="s">
        <v>5958</v>
      </c>
      <c r="H107" t="s">
        <v>5959</v>
      </c>
      <c r="I107" t="s">
        <v>4828</v>
      </c>
      <c r="J107" t="s">
        <v>5669</v>
      </c>
      <c r="K107" t="s">
        <v>5670</v>
      </c>
      <c r="L107" t="s">
        <v>60</v>
      </c>
      <c r="M107" t="s">
        <v>5511</v>
      </c>
      <c r="N107" t="s">
        <v>5960</v>
      </c>
      <c r="O107" t="s">
        <v>5671</v>
      </c>
      <c r="R107" t="str">
        <f t="shared" si="2"/>
        <v>奎文</v>
      </c>
      <c r="S107" t="str">
        <f t="shared" si="3"/>
        <v>0101</v>
      </c>
    </row>
    <row r="108" spans="1:19">
      <c r="A108" t="s">
        <v>5961</v>
      </c>
      <c r="B108" t="s">
        <v>5962</v>
      </c>
      <c r="C108" t="s">
        <v>49</v>
      </c>
      <c r="D108" t="s">
        <v>5963</v>
      </c>
      <c r="E108" t="s">
        <v>4767</v>
      </c>
      <c r="F108" t="s">
        <v>5964</v>
      </c>
      <c r="G108" t="s">
        <v>5965</v>
      </c>
      <c r="H108" t="s">
        <v>5966</v>
      </c>
      <c r="I108" t="s">
        <v>4852</v>
      </c>
      <c r="J108" t="s">
        <v>5967</v>
      </c>
      <c r="K108" t="s">
        <v>5968</v>
      </c>
      <c r="L108" t="s">
        <v>60</v>
      </c>
      <c r="M108" t="s">
        <v>4904</v>
      </c>
      <c r="N108" t="s">
        <v>4881</v>
      </c>
      <c r="O108" t="s">
        <v>5969</v>
      </c>
      <c r="P108" t="s">
        <v>5970</v>
      </c>
      <c r="Q108" t="s">
        <v>5971</v>
      </c>
      <c r="R108" t="str">
        <f t="shared" si="2"/>
        <v>奎文</v>
      </c>
      <c r="S108" t="str">
        <f t="shared" si="3"/>
        <v>0101</v>
      </c>
    </row>
    <row r="109" spans="1:19">
      <c r="A109" t="s">
        <v>5972</v>
      </c>
      <c r="B109" t="s">
        <v>5973</v>
      </c>
      <c r="C109" t="s">
        <v>49</v>
      </c>
      <c r="D109" t="s">
        <v>5974</v>
      </c>
      <c r="E109" t="s">
        <v>5975</v>
      </c>
      <c r="F109" t="s">
        <v>5976</v>
      </c>
      <c r="G109" t="s">
        <v>5977</v>
      </c>
      <c r="H109" t="s">
        <v>5978</v>
      </c>
      <c r="I109" t="s">
        <v>4813</v>
      </c>
      <c r="J109" t="s">
        <v>5979</v>
      </c>
      <c r="K109" t="s">
        <v>5980</v>
      </c>
      <c r="L109" t="s">
        <v>60</v>
      </c>
      <c r="M109" t="s">
        <v>5888</v>
      </c>
      <c r="N109" t="s">
        <v>5017</v>
      </c>
      <c r="O109" t="s">
        <v>5981</v>
      </c>
      <c r="P109" t="s">
        <v>5982</v>
      </c>
      <c r="R109" t="str">
        <f t="shared" si="2"/>
        <v>奎文</v>
      </c>
      <c r="S109" t="str">
        <f t="shared" si="3"/>
        <v>0101</v>
      </c>
    </row>
    <row r="110" spans="1:19">
      <c r="A110" t="s">
        <v>288</v>
      </c>
      <c r="B110" t="s">
        <v>5983</v>
      </c>
      <c r="C110" t="s">
        <v>49</v>
      </c>
      <c r="D110" t="s">
        <v>5984</v>
      </c>
      <c r="E110" t="s">
        <v>4796</v>
      </c>
      <c r="F110" t="s">
        <v>5985</v>
      </c>
      <c r="G110" t="s">
        <v>286</v>
      </c>
      <c r="H110" t="s">
        <v>5986</v>
      </c>
      <c r="I110" t="s">
        <v>4852</v>
      </c>
      <c r="J110" t="s">
        <v>5987</v>
      </c>
      <c r="K110" t="s">
        <v>5988</v>
      </c>
      <c r="L110" t="s">
        <v>95</v>
      </c>
      <c r="M110" t="s">
        <v>5042</v>
      </c>
      <c r="O110" t="s">
        <v>5989</v>
      </c>
      <c r="P110" t="s">
        <v>5990</v>
      </c>
      <c r="R110" t="str">
        <f t="shared" si="2"/>
        <v>安丘</v>
      </c>
      <c r="S110" t="str">
        <f t="shared" si="3"/>
        <v>0101</v>
      </c>
    </row>
    <row r="111" spans="1:19">
      <c r="A111" t="s">
        <v>5991</v>
      </c>
      <c r="B111" t="s">
        <v>5992</v>
      </c>
      <c r="C111" t="s">
        <v>49</v>
      </c>
      <c r="D111" t="s">
        <v>5993</v>
      </c>
      <c r="E111" t="s">
        <v>4796</v>
      </c>
      <c r="F111" t="s">
        <v>5994</v>
      </c>
      <c r="G111" t="s">
        <v>5995</v>
      </c>
      <c r="H111" t="s">
        <v>5996</v>
      </c>
      <c r="I111" t="s">
        <v>5407</v>
      </c>
      <c r="J111" t="s">
        <v>5997</v>
      </c>
      <c r="K111" t="s">
        <v>5998</v>
      </c>
      <c r="L111" t="s">
        <v>60</v>
      </c>
      <c r="M111" t="s">
        <v>5999</v>
      </c>
      <c r="O111" t="s">
        <v>6000</v>
      </c>
      <c r="P111" t="s">
        <v>6001</v>
      </c>
      <c r="R111" t="str">
        <f t="shared" si="2"/>
        <v>奎文</v>
      </c>
      <c r="S111" t="str">
        <f t="shared" si="3"/>
        <v>0101</v>
      </c>
    </row>
    <row r="112" spans="1:19">
      <c r="A112" t="s">
        <v>6002</v>
      </c>
      <c r="B112" t="s">
        <v>6003</v>
      </c>
      <c r="C112" t="s">
        <v>49</v>
      </c>
      <c r="D112" t="s">
        <v>6004</v>
      </c>
      <c r="E112" t="s">
        <v>6005</v>
      </c>
      <c r="F112" t="s">
        <v>6006</v>
      </c>
      <c r="G112" t="s">
        <v>6007</v>
      </c>
      <c r="H112" t="s">
        <v>6008</v>
      </c>
      <c r="I112" t="s">
        <v>4852</v>
      </c>
      <c r="J112" t="s">
        <v>6009</v>
      </c>
      <c r="K112" t="s">
        <v>6010</v>
      </c>
      <c r="L112" t="s">
        <v>237</v>
      </c>
      <c r="M112" t="s">
        <v>5247</v>
      </c>
      <c r="N112" t="s">
        <v>4789</v>
      </c>
      <c r="O112" t="s">
        <v>6011</v>
      </c>
      <c r="P112" t="s">
        <v>6012</v>
      </c>
      <c r="Q112" t="s">
        <v>6013</v>
      </c>
      <c r="R112" t="str">
        <f t="shared" si="2"/>
        <v>潍城</v>
      </c>
      <c r="S112" t="str">
        <f t="shared" si="3"/>
        <v>0101</v>
      </c>
    </row>
    <row r="113" spans="1:19">
      <c r="A113" t="s">
        <v>6014</v>
      </c>
      <c r="B113" t="s">
        <v>6015</v>
      </c>
      <c r="C113" t="s">
        <v>49</v>
      </c>
      <c r="D113" t="s">
        <v>6016</v>
      </c>
      <c r="E113" t="s">
        <v>4767</v>
      </c>
      <c r="F113" t="s">
        <v>6017</v>
      </c>
      <c r="G113" t="s">
        <v>6018</v>
      </c>
      <c r="H113" t="s">
        <v>6019</v>
      </c>
      <c r="I113" t="s">
        <v>4771</v>
      </c>
      <c r="J113" t="s">
        <v>6020</v>
      </c>
      <c r="K113" t="s">
        <v>6021</v>
      </c>
      <c r="L113" t="s">
        <v>123</v>
      </c>
      <c r="M113" t="s">
        <v>6022</v>
      </c>
      <c r="N113" t="s">
        <v>5801</v>
      </c>
      <c r="O113" t="s">
        <v>6023</v>
      </c>
      <c r="P113" t="s">
        <v>6024</v>
      </c>
      <c r="R113" t="str">
        <f t="shared" si="2"/>
        <v>诸城</v>
      </c>
      <c r="S113" t="str">
        <f t="shared" si="3"/>
        <v>0101</v>
      </c>
    </row>
    <row r="114" spans="1:19">
      <c r="A114" t="s">
        <v>6025</v>
      </c>
      <c r="B114" t="s">
        <v>6026</v>
      </c>
      <c r="C114" t="s">
        <v>49</v>
      </c>
      <c r="D114" t="s">
        <v>6027</v>
      </c>
      <c r="E114" t="s">
        <v>4767</v>
      </c>
      <c r="F114" t="s">
        <v>6028</v>
      </c>
      <c r="G114" t="s">
        <v>6029</v>
      </c>
      <c r="H114" t="s">
        <v>6030</v>
      </c>
      <c r="I114" t="s">
        <v>4785</v>
      </c>
      <c r="J114" t="s">
        <v>6031</v>
      </c>
      <c r="K114" t="s">
        <v>6032</v>
      </c>
      <c r="L114" t="s">
        <v>262</v>
      </c>
      <c r="M114" t="s">
        <v>6033</v>
      </c>
      <c r="N114" t="s">
        <v>5487</v>
      </c>
      <c r="O114" t="s">
        <v>6034</v>
      </c>
      <c r="P114" t="s">
        <v>6035</v>
      </c>
      <c r="R114" t="str">
        <f t="shared" si="2"/>
        <v>寒亭</v>
      </c>
      <c r="S114" t="str">
        <f t="shared" si="3"/>
        <v>0101</v>
      </c>
    </row>
    <row r="115" spans="1:19">
      <c r="A115" t="s">
        <v>6036</v>
      </c>
      <c r="B115" t="s">
        <v>6037</v>
      </c>
      <c r="C115" t="s">
        <v>49</v>
      </c>
      <c r="D115" t="s">
        <v>6038</v>
      </c>
      <c r="E115" t="s">
        <v>6039</v>
      </c>
      <c r="F115" t="s">
        <v>6040</v>
      </c>
      <c r="G115" t="s">
        <v>6041</v>
      </c>
      <c r="H115" t="s">
        <v>6042</v>
      </c>
      <c r="I115" t="s">
        <v>4852</v>
      </c>
      <c r="J115" t="s">
        <v>6043</v>
      </c>
      <c r="K115" t="s">
        <v>6044</v>
      </c>
      <c r="L115" t="s">
        <v>237</v>
      </c>
      <c r="M115" t="s">
        <v>4971</v>
      </c>
      <c r="N115" t="s">
        <v>5017</v>
      </c>
      <c r="O115" t="s">
        <v>6045</v>
      </c>
      <c r="P115" t="s">
        <v>6046</v>
      </c>
      <c r="R115" t="str">
        <f t="shared" si="2"/>
        <v>潍城</v>
      </c>
      <c r="S115" t="str">
        <f t="shared" si="3"/>
        <v>0101</v>
      </c>
    </row>
    <row r="116" spans="1:19">
      <c r="A116" t="s">
        <v>6047</v>
      </c>
      <c r="B116" t="s">
        <v>6048</v>
      </c>
      <c r="C116" t="s">
        <v>49</v>
      </c>
      <c r="D116" t="s">
        <v>6049</v>
      </c>
      <c r="E116" t="s">
        <v>4767</v>
      </c>
      <c r="F116" t="s">
        <v>6050</v>
      </c>
      <c r="G116" t="s">
        <v>6051</v>
      </c>
      <c r="H116" t="s">
        <v>6052</v>
      </c>
      <c r="I116" t="s">
        <v>4785</v>
      </c>
      <c r="J116" t="s">
        <v>6053</v>
      </c>
      <c r="K116" t="s">
        <v>6054</v>
      </c>
      <c r="L116" t="s">
        <v>105</v>
      </c>
      <c r="M116" t="s">
        <v>6055</v>
      </c>
      <c r="N116" t="s">
        <v>4856</v>
      </c>
      <c r="O116" t="s">
        <v>6056</v>
      </c>
      <c r="P116" t="s">
        <v>6057</v>
      </c>
      <c r="R116" t="str">
        <f t="shared" si="2"/>
        <v>寿光</v>
      </c>
      <c r="S116" t="str">
        <f t="shared" si="3"/>
        <v>0101</v>
      </c>
    </row>
    <row r="117" spans="1:19">
      <c r="A117" t="s">
        <v>6058</v>
      </c>
      <c r="B117" t="s">
        <v>6059</v>
      </c>
      <c r="C117" t="s">
        <v>49</v>
      </c>
      <c r="D117" t="s">
        <v>6060</v>
      </c>
      <c r="E117" t="s">
        <v>6061</v>
      </c>
      <c r="F117" t="s">
        <v>6062</v>
      </c>
      <c r="G117" t="s">
        <v>6063</v>
      </c>
      <c r="H117" t="s">
        <v>6064</v>
      </c>
      <c r="I117" t="s">
        <v>4828</v>
      </c>
      <c r="J117" t="s">
        <v>6065</v>
      </c>
      <c r="K117" t="s">
        <v>6066</v>
      </c>
      <c r="L117" t="s">
        <v>123</v>
      </c>
      <c r="M117" t="s">
        <v>4994</v>
      </c>
      <c r="N117" t="s">
        <v>5487</v>
      </c>
      <c r="O117" t="s">
        <v>6067</v>
      </c>
      <c r="P117" t="s">
        <v>6068</v>
      </c>
      <c r="Q117" t="s">
        <v>6069</v>
      </c>
      <c r="R117" t="str">
        <f t="shared" si="2"/>
        <v>诸城</v>
      </c>
      <c r="S117" t="str">
        <f t="shared" si="3"/>
        <v>0101</v>
      </c>
    </row>
    <row r="118" spans="1:19">
      <c r="A118" t="s">
        <v>6070</v>
      </c>
      <c r="B118" t="s">
        <v>6071</v>
      </c>
      <c r="C118" t="s">
        <v>49</v>
      </c>
      <c r="D118" t="s">
        <v>6072</v>
      </c>
      <c r="E118" t="s">
        <v>4767</v>
      </c>
      <c r="F118" t="s">
        <v>6073</v>
      </c>
      <c r="G118" t="s">
        <v>6074</v>
      </c>
      <c r="H118" t="s">
        <v>6075</v>
      </c>
      <c r="I118" t="s">
        <v>4813</v>
      </c>
      <c r="J118" t="s">
        <v>5283</v>
      </c>
      <c r="K118" t="s">
        <v>5284</v>
      </c>
      <c r="L118" t="s">
        <v>50</v>
      </c>
      <c r="M118" t="s">
        <v>4816</v>
      </c>
      <c r="N118" t="s">
        <v>5907</v>
      </c>
      <c r="O118" t="s">
        <v>5285</v>
      </c>
      <c r="P118" t="s">
        <v>6076</v>
      </c>
      <c r="Q118" t="s">
        <v>6077</v>
      </c>
      <c r="R118" t="str">
        <f t="shared" si="2"/>
        <v>青州</v>
      </c>
      <c r="S118" t="str">
        <f t="shared" si="3"/>
        <v>0101</v>
      </c>
    </row>
    <row r="119" spans="1:19">
      <c r="A119" t="s">
        <v>6078</v>
      </c>
      <c r="B119" t="s">
        <v>6079</v>
      </c>
      <c r="C119" t="s">
        <v>49</v>
      </c>
      <c r="D119" t="s">
        <v>6080</v>
      </c>
      <c r="E119" t="s">
        <v>4767</v>
      </c>
      <c r="F119" t="s">
        <v>6081</v>
      </c>
      <c r="G119" t="s">
        <v>6082</v>
      </c>
      <c r="H119" t="s">
        <v>6083</v>
      </c>
      <c r="I119" t="s">
        <v>4841</v>
      </c>
      <c r="J119" t="s">
        <v>6031</v>
      </c>
      <c r="K119" t="s">
        <v>6032</v>
      </c>
      <c r="L119" t="s">
        <v>262</v>
      </c>
      <c r="M119" t="s">
        <v>6033</v>
      </c>
      <c r="N119" t="s">
        <v>4972</v>
      </c>
      <c r="O119" t="s">
        <v>6034</v>
      </c>
      <c r="P119" t="s">
        <v>6084</v>
      </c>
      <c r="Q119" t="s">
        <v>6085</v>
      </c>
      <c r="R119" t="str">
        <f t="shared" si="2"/>
        <v>寒亭</v>
      </c>
      <c r="S119" t="str">
        <f t="shared" si="3"/>
        <v>0101</v>
      </c>
    </row>
    <row r="120" spans="1:19">
      <c r="A120" t="s">
        <v>6086</v>
      </c>
      <c r="B120" t="s">
        <v>6087</v>
      </c>
      <c r="C120" t="s">
        <v>49</v>
      </c>
      <c r="D120" t="s">
        <v>6088</v>
      </c>
      <c r="E120" t="s">
        <v>4796</v>
      </c>
      <c r="F120" t="s">
        <v>6089</v>
      </c>
      <c r="G120" t="s">
        <v>6090</v>
      </c>
      <c r="H120" t="s">
        <v>6091</v>
      </c>
      <c r="I120" t="s">
        <v>4852</v>
      </c>
      <c r="J120" t="s">
        <v>5636</v>
      </c>
      <c r="K120" t="s">
        <v>5906</v>
      </c>
      <c r="L120" t="s">
        <v>77</v>
      </c>
      <c r="M120" t="s">
        <v>5145</v>
      </c>
      <c r="O120" t="s">
        <v>5908</v>
      </c>
      <c r="P120" t="s">
        <v>6092</v>
      </c>
      <c r="R120" t="str">
        <f t="shared" si="2"/>
        <v>临朐</v>
      </c>
      <c r="S120" t="str">
        <f t="shared" si="3"/>
        <v>0101</v>
      </c>
    </row>
    <row r="121" spans="1:19">
      <c r="A121" t="s">
        <v>280</v>
      </c>
      <c r="B121" t="s">
        <v>6093</v>
      </c>
      <c r="C121" t="s">
        <v>49</v>
      </c>
      <c r="D121" t="s">
        <v>6094</v>
      </c>
      <c r="E121" t="s">
        <v>5036</v>
      </c>
      <c r="F121" t="s">
        <v>6095</v>
      </c>
      <c r="G121" t="s">
        <v>278</v>
      </c>
      <c r="H121" t="s">
        <v>6096</v>
      </c>
      <c r="I121" t="s">
        <v>4852</v>
      </c>
      <c r="J121" t="s">
        <v>6097</v>
      </c>
      <c r="K121" t="s">
        <v>6098</v>
      </c>
      <c r="L121" t="s">
        <v>148</v>
      </c>
      <c r="M121" t="s">
        <v>5580</v>
      </c>
      <c r="N121" t="s">
        <v>4972</v>
      </c>
      <c r="O121" t="s">
        <v>6099</v>
      </c>
      <c r="P121" t="s">
        <v>6100</v>
      </c>
      <c r="Q121" t="s">
        <v>6101</v>
      </c>
      <c r="R121" t="str">
        <f t="shared" si="2"/>
        <v>寒亭</v>
      </c>
      <c r="S121" t="str">
        <f t="shared" si="3"/>
        <v>0101</v>
      </c>
    </row>
    <row r="122" spans="1:19">
      <c r="A122" t="s">
        <v>272</v>
      </c>
      <c r="B122" t="s">
        <v>6102</v>
      </c>
      <c r="C122" t="s">
        <v>49</v>
      </c>
      <c r="D122" t="s">
        <v>6103</v>
      </c>
      <c r="E122" t="s">
        <v>4796</v>
      </c>
      <c r="F122" t="s">
        <v>6104</v>
      </c>
      <c r="G122" t="s">
        <v>270</v>
      </c>
      <c r="H122" t="s">
        <v>6105</v>
      </c>
      <c r="I122" t="s">
        <v>4852</v>
      </c>
      <c r="J122" t="s">
        <v>6106</v>
      </c>
      <c r="K122" t="s">
        <v>6107</v>
      </c>
      <c r="L122" t="s">
        <v>123</v>
      </c>
      <c r="M122" t="s">
        <v>4932</v>
      </c>
      <c r="O122" t="s">
        <v>6108</v>
      </c>
      <c r="P122" t="s">
        <v>6109</v>
      </c>
      <c r="Q122" t="s">
        <v>6110</v>
      </c>
      <c r="R122" t="str">
        <f t="shared" si="2"/>
        <v>诸城</v>
      </c>
      <c r="S122" t="str">
        <f t="shared" si="3"/>
        <v>0101</v>
      </c>
    </row>
    <row r="123" spans="1:19">
      <c r="A123" t="s">
        <v>107</v>
      </c>
      <c r="B123" t="s">
        <v>6111</v>
      </c>
      <c r="C123" t="s">
        <v>49</v>
      </c>
      <c r="D123" t="s">
        <v>6112</v>
      </c>
      <c r="E123" t="s">
        <v>4767</v>
      </c>
      <c r="F123" t="s">
        <v>6113</v>
      </c>
      <c r="G123" t="s">
        <v>104</v>
      </c>
      <c r="H123" t="s">
        <v>6114</v>
      </c>
      <c r="I123" t="s">
        <v>5541</v>
      </c>
      <c r="J123" t="s">
        <v>5374</v>
      </c>
      <c r="K123" t="s">
        <v>5375</v>
      </c>
      <c r="L123" t="s">
        <v>105</v>
      </c>
      <c r="M123" t="s">
        <v>5376</v>
      </c>
      <c r="N123" t="s">
        <v>5056</v>
      </c>
      <c r="O123" t="s">
        <v>5377</v>
      </c>
      <c r="Q123" t="s">
        <v>6115</v>
      </c>
      <c r="R123" t="str">
        <f t="shared" si="2"/>
        <v>寿光</v>
      </c>
      <c r="S123" t="str">
        <f t="shared" si="3"/>
        <v>0101</v>
      </c>
    </row>
    <row r="124" spans="1:19">
      <c r="A124" t="s">
        <v>6116</v>
      </c>
      <c r="B124" t="s">
        <v>6117</v>
      </c>
      <c r="C124" t="s">
        <v>49</v>
      </c>
      <c r="D124" t="s">
        <v>6118</v>
      </c>
      <c r="E124" t="s">
        <v>4912</v>
      </c>
      <c r="F124" t="s">
        <v>6119</v>
      </c>
      <c r="G124" t="s">
        <v>6120</v>
      </c>
      <c r="H124" t="s">
        <v>6121</v>
      </c>
      <c r="I124" t="s">
        <v>4785</v>
      </c>
      <c r="J124" t="s">
        <v>6122</v>
      </c>
      <c r="K124" t="s">
        <v>6123</v>
      </c>
      <c r="L124" t="s">
        <v>50</v>
      </c>
      <c r="M124" t="s">
        <v>5721</v>
      </c>
      <c r="N124" t="s">
        <v>5451</v>
      </c>
      <c r="O124" t="s">
        <v>6124</v>
      </c>
      <c r="P124" t="s">
        <v>6125</v>
      </c>
      <c r="R124" t="str">
        <f t="shared" si="2"/>
        <v>青州</v>
      </c>
      <c r="S124" t="str">
        <f t="shared" si="3"/>
        <v>0101</v>
      </c>
    </row>
    <row r="125" spans="1:19">
      <c r="A125" t="s">
        <v>6126</v>
      </c>
      <c r="B125" t="s">
        <v>6127</v>
      </c>
      <c r="C125" t="s">
        <v>49</v>
      </c>
      <c r="D125" t="s">
        <v>6128</v>
      </c>
      <c r="E125" t="s">
        <v>6039</v>
      </c>
      <c r="F125" t="s">
        <v>6129</v>
      </c>
      <c r="G125" t="s">
        <v>6130</v>
      </c>
      <c r="H125" t="s">
        <v>6131</v>
      </c>
      <c r="I125" t="s">
        <v>4841</v>
      </c>
      <c r="J125" t="s">
        <v>6132</v>
      </c>
      <c r="K125" t="s">
        <v>6133</v>
      </c>
      <c r="L125" t="s">
        <v>123</v>
      </c>
      <c r="M125" t="s">
        <v>4932</v>
      </c>
      <c r="N125" t="s">
        <v>4881</v>
      </c>
      <c r="O125" t="s">
        <v>6134</v>
      </c>
      <c r="P125" t="s">
        <v>6135</v>
      </c>
      <c r="R125" t="str">
        <f t="shared" si="2"/>
        <v>诸城</v>
      </c>
      <c r="S125" t="str">
        <f t="shared" si="3"/>
        <v>0101</v>
      </c>
    </row>
    <row r="126" spans="1:19">
      <c r="A126" t="s">
        <v>6136</v>
      </c>
      <c r="B126" t="s">
        <v>6137</v>
      </c>
      <c r="C126" t="s">
        <v>49</v>
      </c>
      <c r="D126" t="s">
        <v>6138</v>
      </c>
      <c r="E126" t="s">
        <v>4912</v>
      </c>
      <c r="F126" t="s">
        <v>6139</v>
      </c>
      <c r="G126" t="s">
        <v>6140</v>
      </c>
      <c r="H126" t="s">
        <v>6141</v>
      </c>
      <c r="I126" t="s">
        <v>4852</v>
      </c>
      <c r="J126" t="s">
        <v>4981</v>
      </c>
      <c r="K126" t="s">
        <v>4982</v>
      </c>
      <c r="L126" t="s">
        <v>237</v>
      </c>
      <c r="M126" t="s">
        <v>4971</v>
      </c>
      <c r="N126" t="s">
        <v>4983</v>
      </c>
      <c r="O126" t="s">
        <v>4984</v>
      </c>
      <c r="P126" t="s">
        <v>6142</v>
      </c>
      <c r="Q126" t="s">
        <v>6143</v>
      </c>
      <c r="R126" t="str">
        <f t="shared" si="2"/>
        <v>潍城</v>
      </c>
      <c r="S126" t="str">
        <f t="shared" si="3"/>
        <v>0101</v>
      </c>
    </row>
    <row r="127" spans="1:19">
      <c r="A127" t="s">
        <v>6144</v>
      </c>
      <c r="B127" t="s">
        <v>6145</v>
      </c>
      <c r="C127" t="s">
        <v>49</v>
      </c>
      <c r="D127" t="s">
        <v>6146</v>
      </c>
      <c r="E127" t="s">
        <v>4767</v>
      </c>
      <c r="F127" t="s">
        <v>6147</v>
      </c>
      <c r="G127" t="s">
        <v>6148</v>
      </c>
      <c r="H127" t="s">
        <v>6149</v>
      </c>
      <c r="I127" t="s">
        <v>4852</v>
      </c>
      <c r="J127" t="s">
        <v>6150</v>
      </c>
      <c r="K127" t="s">
        <v>6151</v>
      </c>
      <c r="L127" t="s">
        <v>95</v>
      </c>
      <c r="M127" t="s">
        <v>5709</v>
      </c>
      <c r="N127" t="s">
        <v>6152</v>
      </c>
      <c r="O127" t="s">
        <v>6153</v>
      </c>
      <c r="P127" t="s">
        <v>6154</v>
      </c>
      <c r="R127" t="str">
        <f t="shared" si="2"/>
        <v>安丘</v>
      </c>
      <c r="S127" t="str">
        <f t="shared" si="3"/>
        <v>0101</v>
      </c>
    </row>
    <row r="128" spans="1:19">
      <c r="A128" t="s">
        <v>6155</v>
      </c>
      <c r="B128" t="s">
        <v>6156</v>
      </c>
      <c r="C128" t="s">
        <v>49</v>
      </c>
      <c r="D128" t="s">
        <v>6157</v>
      </c>
      <c r="E128" t="s">
        <v>4767</v>
      </c>
      <c r="F128" t="s">
        <v>6158</v>
      </c>
      <c r="G128" t="s">
        <v>6159</v>
      </c>
      <c r="H128" t="s">
        <v>6160</v>
      </c>
      <c r="I128" t="s">
        <v>4852</v>
      </c>
      <c r="J128" t="s">
        <v>6161</v>
      </c>
      <c r="K128" t="s">
        <v>6162</v>
      </c>
      <c r="L128" t="s">
        <v>95</v>
      </c>
      <c r="M128" t="s">
        <v>5709</v>
      </c>
      <c r="N128" t="s">
        <v>4983</v>
      </c>
      <c r="O128" t="s">
        <v>6163</v>
      </c>
      <c r="P128" t="s">
        <v>6164</v>
      </c>
      <c r="Q128" t="s">
        <v>6165</v>
      </c>
      <c r="R128" t="str">
        <f t="shared" si="2"/>
        <v>安丘</v>
      </c>
      <c r="S128" t="str">
        <f t="shared" si="3"/>
        <v>0101</v>
      </c>
    </row>
    <row r="129" spans="1:19">
      <c r="A129" t="s">
        <v>6166</v>
      </c>
      <c r="B129" t="s">
        <v>6167</v>
      </c>
      <c r="C129" t="s">
        <v>49</v>
      </c>
      <c r="D129" t="s">
        <v>6168</v>
      </c>
      <c r="E129" t="s">
        <v>4912</v>
      </c>
      <c r="F129" t="s">
        <v>6169</v>
      </c>
      <c r="G129" t="s">
        <v>6170</v>
      </c>
      <c r="H129" t="s">
        <v>6171</v>
      </c>
      <c r="I129" t="s">
        <v>4841</v>
      </c>
      <c r="J129" t="s">
        <v>6172</v>
      </c>
      <c r="K129" t="s">
        <v>6173</v>
      </c>
      <c r="L129" t="s">
        <v>95</v>
      </c>
      <c r="M129" t="s">
        <v>5042</v>
      </c>
      <c r="N129" t="s">
        <v>6174</v>
      </c>
      <c r="O129" t="s">
        <v>6175</v>
      </c>
      <c r="P129" t="s">
        <v>6176</v>
      </c>
      <c r="Q129" t="s">
        <v>6177</v>
      </c>
      <c r="R129" t="str">
        <f t="shared" ref="R129:R192" si="4">IF(OR(LEFT(L129,2)="高新"),"奎文",IF(LEFT(L129,2)="峡山","坊子",IF(LEFT(L129,2)="滨海","寒亭",LEFT(L129,2))))</f>
        <v>安丘</v>
      </c>
      <c r="S129" t="str">
        <f t="shared" ref="S129:S192" si="5">TEXT(B129,"mmdd")</f>
        <v>0101</v>
      </c>
    </row>
    <row r="130" spans="1:19">
      <c r="A130" t="s">
        <v>6178</v>
      </c>
      <c r="B130" t="s">
        <v>6179</v>
      </c>
      <c r="C130" t="s">
        <v>49</v>
      </c>
      <c r="D130" t="s">
        <v>6180</v>
      </c>
      <c r="E130" t="s">
        <v>4767</v>
      </c>
      <c r="F130" t="s">
        <v>6181</v>
      </c>
      <c r="G130" t="s">
        <v>6182</v>
      </c>
      <c r="H130" t="s">
        <v>6183</v>
      </c>
      <c r="I130" t="s">
        <v>4852</v>
      </c>
      <c r="J130" t="s">
        <v>6122</v>
      </c>
      <c r="K130" t="s">
        <v>6123</v>
      </c>
      <c r="L130" t="s">
        <v>50</v>
      </c>
      <c r="M130" t="s">
        <v>5721</v>
      </c>
      <c r="N130" t="s">
        <v>6184</v>
      </c>
      <c r="O130" t="s">
        <v>6124</v>
      </c>
      <c r="P130" t="s">
        <v>6185</v>
      </c>
      <c r="Q130" t="s">
        <v>6186</v>
      </c>
      <c r="R130" t="str">
        <f t="shared" si="4"/>
        <v>青州</v>
      </c>
      <c r="S130" t="str">
        <f t="shared" si="5"/>
        <v>0101</v>
      </c>
    </row>
    <row r="131" spans="1:19">
      <c r="A131" t="s">
        <v>6187</v>
      </c>
      <c r="B131" t="s">
        <v>6188</v>
      </c>
      <c r="C131" t="s">
        <v>49</v>
      </c>
      <c r="D131" t="s">
        <v>6189</v>
      </c>
      <c r="E131" t="s">
        <v>4767</v>
      </c>
      <c r="F131" t="s">
        <v>6190</v>
      </c>
      <c r="G131" t="s">
        <v>6191</v>
      </c>
      <c r="H131" t="s">
        <v>6192</v>
      </c>
      <c r="I131" t="s">
        <v>4828</v>
      </c>
      <c r="J131" t="s">
        <v>6193</v>
      </c>
      <c r="K131" t="s">
        <v>6194</v>
      </c>
      <c r="L131" t="s">
        <v>105</v>
      </c>
      <c r="M131" t="s">
        <v>6195</v>
      </c>
      <c r="N131" t="s">
        <v>5619</v>
      </c>
      <c r="O131" t="s">
        <v>6196</v>
      </c>
      <c r="P131" t="s">
        <v>6197</v>
      </c>
      <c r="Q131" t="s">
        <v>6198</v>
      </c>
      <c r="R131" t="str">
        <f t="shared" si="4"/>
        <v>寿光</v>
      </c>
      <c r="S131" t="str">
        <f t="shared" si="5"/>
        <v>0101</v>
      </c>
    </row>
    <row r="132" spans="1:19">
      <c r="A132" t="s">
        <v>6199</v>
      </c>
      <c r="B132" t="s">
        <v>6200</v>
      </c>
      <c r="C132" t="s">
        <v>49</v>
      </c>
      <c r="D132" t="s">
        <v>6201</v>
      </c>
      <c r="E132" t="s">
        <v>4767</v>
      </c>
      <c r="F132" t="s">
        <v>6202</v>
      </c>
      <c r="G132" t="s">
        <v>6203</v>
      </c>
      <c r="H132" t="s">
        <v>6204</v>
      </c>
      <c r="I132" t="s">
        <v>5560</v>
      </c>
      <c r="J132" t="s">
        <v>6205</v>
      </c>
      <c r="K132" t="s">
        <v>6206</v>
      </c>
      <c r="L132" t="s">
        <v>50</v>
      </c>
      <c r="M132" t="s">
        <v>6207</v>
      </c>
      <c r="N132" t="s">
        <v>4933</v>
      </c>
      <c r="O132" t="s">
        <v>6208</v>
      </c>
      <c r="P132" t="s">
        <v>6209</v>
      </c>
      <c r="R132" t="str">
        <f t="shared" si="4"/>
        <v>青州</v>
      </c>
      <c r="S132" t="str">
        <f t="shared" si="5"/>
        <v>0101</v>
      </c>
    </row>
    <row r="133" spans="1:19">
      <c r="A133" t="s">
        <v>6210</v>
      </c>
      <c r="B133" t="s">
        <v>6211</v>
      </c>
      <c r="C133" t="s">
        <v>49</v>
      </c>
      <c r="D133" t="s">
        <v>6212</v>
      </c>
      <c r="E133" t="s">
        <v>6213</v>
      </c>
      <c r="F133" t="s">
        <v>6214</v>
      </c>
      <c r="G133" t="s">
        <v>6215</v>
      </c>
      <c r="H133" t="s">
        <v>6216</v>
      </c>
      <c r="I133" t="s">
        <v>4852</v>
      </c>
      <c r="J133" t="s">
        <v>5155</v>
      </c>
      <c r="K133" t="s">
        <v>5156</v>
      </c>
      <c r="L133" t="s">
        <v>237</v>
      </c>
      <c r="M133" t="s">
        <v>4971</v>
      </c>
      <c r="N133" t="s">
        <v>5211</v>
      </c>
      <c r="O133" t="s">
        <v>5157</v>
      </c>
      <c r="P133" t="s">
        <v>6217</v>
      </c>
      <c r="R133" t="str">
        <f t="shared" si="4"/>
        <v>潍城</v>
      </c>
      <c r="S133" t="str">
        <f t="shared" si="5"/>
        <v>0101</v>
      </c>
    </row>
    <row r="134" spans="1:19">
      <c r="A134" t="s">
        <v>6218</v>
      </c>
      <c r="B134" t="s">
        <v>6219</v>
      </c>
      <c r="C134" t="s">
        <v>49</v>
      </c>
      <c r="D134" t="s">
        <v>6220</v>
      </c>
      <c r="E134" t="s">
        <v>6221</v>
      </c>
      <c r="F134" t="s">
        <v>6222</v>
      </c>
      <c r="G134" t="s">
        <v>6223</v>
      </c>
      <c r="H134" t="s">
        <v>6224</v>
      </c>
      <c r="I134" t="s">
        <v>4828</v>
      </c>
      <c r="J134" t="s">
        <v>6225</v>
      </c>
      <c r="K134" t="s">
        <v>6226</v>
      </c>
      <c r="L134" t="s">
        <v>123</v>
      </c>
      <c r="M134" t="s">
        <v>5825</v>
      </c>
      <c r="N134" t="s">
        <v>4972</v>
      </c>
      <c r="O134" t="s">
        <v>6227</v>
      </c>
      <c r="P134" t="s">
        <v>6228</v>
      </c>
      <c r="Q134" t="s">
        <v>6229</v>
      </c>
      <c r="R134" t="str">
        <f t="shared" si="4"/>
        <v>诸城</v>
      </c>
      <c r="S134" t="str">
        <f t="shared" si="5"/>
        <v>0101</v>
      </c>
    </row>
    <row r="135" spans="1:19">
      <c r="A135" t="s">
        <v>6230</v>
      </c>
      <c r="B135" t="s">
        <v>6231</v>
      </c>
      <c r="C135" t="s">
        <v>49</v>
      </c>
      <c r="D135" t="s">
        <v>6232</v>
      </c>
      <c r="E135" t="s">
        <v>4767</v>
      </c>
      <c r="F135" t="s">
        <v>6233</v>
      </c>
      <c r="G135" t="s">
        <v>6234</v>
      </c>
      <c r="H135" t="s">
        <v>6235</v>
      </c>
      <c r="I135" t="s">
        <v>4852</v>
      </c>
      <c r="J135" t="s">
        <v>5418</v>
      </c>
      <c r="K135" t="s">
        <v>5419</v>
      </c>
      <c r="L135" t="s">
        <v>60</v>
      </c>
      <c r="M135" t="s">
        <v>5420</v>
      </c>
      <c r="N135" t="s">
        <v>4892</v>
      </c>
      <c r="O135" t="s">
        <v>5422</v>
      </c>
      <c r="P135" t="s">
        <v>6236</v>
      </c>
      <c r="R135" t="str">
        <f t="shared" si="4"/>
        <v>奎文</v>
      </c>
      <c r="S135" t="str">
        <f t="shared" si="5"/>
        <v>0101</v>
      </c>
    </row>
    <row r="136" spans="1:19">
      <c r="A136" t="s">
        <v>6237</v>
      </c>
      <c r="B136" t="s">
        <v>6238</v>
      </c>
      <c r="C136" t="s">
        <v>49</v>
      </c>
      <c r="D136" t="s">
        <v>6239</v>
      </c>
      <c r="E136" t="s">
        <v>4767</v>
      </c>
      <c r="F136" t="s">
        <v>6240</v>
      </c>
      <c r="G136" t="s">
        <v>6241</v>
      </c>
      <c r="H136" t="s">
        <v>6242</v>
      </c>
      <c r="I136" t="s">
        <v>4852</v>
      </c>
      <c r="J136" t="s">
        <v>4992</v>
      </c>
      <c r="K136" t="s">
        <v>4993</v>
      </c>
      <c r="L136" t="s">
        <v>123</v>
      </c>
      <c r="M136" t="s">
        <v>4994</v>
      </c>
      <c r="N136" t="s">
        <v>6243</v>
      </c>
      <c r="O136" t="s">
        <v>4995</v>
      </c>
      <c r="P136" t="s">
        <v>6244</v>
      </c>
      <c r="Q136" t="s">
        <v>6245</v>
      </c>
      <c r="R136" t="str">
        <f t="shared" si="4"/>
        <v>诸城</v>
      </c>
      <c r="S136" t="str">
        <f t="shared" si="5"/>
        <v>0101</v>
      </c>
    </row>
    <row r="137" spans="1:19">
      <c r="A137" t="s">
        <v>6246</v>
      </c>
      <c r="B137" t="s">
        <v>6247</v>
      </c>
      <c r="C137" t="s">
        <v>49</v>
      </c>
      <c r="D137" t="s">
        <v>6248</v>
      </c>
      <c r="E137" t="s">
        <v>6221</v>
      </c>
      <c r="F137" t="s">
        <v>6249</v>
      </c>
      <c r="G137" t="s">
        <v>6250</v>
      </c>
      <c r="H137" t="s">
        <v>6251</v>
      </c>
      <c r="I137" t="s">
        <v>5221</v>
      </c>
      <c r="J137" t="s">
        <v>6252</v>
      </c>
      <c r="K137" t="s">
        <v>6253</v>
      </c>
      <c r="L137" t="s">
        <v>105</v>
      </c>
      <c r="M137" t="s">
        <v>5133</v>
      </c>
      <c r="N137" t="s">
        <v>4983</v>
      </c>
      <c r="O137" t="s">
        <v>6254</v>
      </c>
      <c r="P137" t="s">
        <v>6255</v>
      </c>
      <c r="R137" t="str">
        <f t="shared" si="4"/>
        <v>寿光</v>
      </c>
      <c r="S137" t="str">
        <f t="shared" si="5"/>
        <v>0101</v>
      </c>
    </row>
    <row r="138" spans="1:19">
      <c r="A138" t="s">
        <v>6256</v>
      </c>
      <c r="B138" t="s">
        <v>6257</v>
      </c>
      <c r="C138" t="s">
        <v>49</v>
      </c>
      <c r="D138" t="s">
        <v>6258</v>
      </c>
      <c r="E138" t="s">
        <v>6259</v>
      </c>
      <c r="F138" t="s">
        <v>6260</v>
      </c>
      <c r="G138" t="s">
        <v>6261</v>
      </c>
      <c r="H138" t="s">
        <v>6262</v>
      </c>
      <c r="I138" t="s">
        <v>4785</v>
      </c>
      <c r="J138" t="s">
        <v>6122</v>
      </c>
      <c r="K138" t="s">
        <v>6123</v>
      </c>
      <c r="L138" t="s">
        <v>50</v>
      </c>
      <c r="M138" t="s">
        <v>5721</v>
      </c>
      <c r="N138" t="s">
        <v>5699</v>
      </c>
      <c r="O138" t="s">
        <v>6124</v>
      </c>
      <c r="Q138" t="s">
        <v>6263</v>
      </c>
      <c r="R138" t="str">
        <f t="shared" si="4"/>
        <v>青州</v>
      </c>
      <c r="S138" t="str">
        <f t="shared" si="5"/>
        <v>0101</v>
      </c>
    </row>
    <row r="139" spans="1:19">
      <c r="A139" t="s">
        <v>198</v>
      </c>
      <c r="B139" t="s">
        <v>6264</v>
      </c>
      <c r="C139" t="s">
        <v>49</v>
      </c>
      <c r="D139" t="s">
        <v>6265</v>
      </c>
      <c r="E139" t="s">
        <v>4767</v>
      </c>
      <c r="F139" t="s">
        <v>6266</v>
      </c>
      <c r="G139" t="s">
        <v>196</v>
      </c>
      <c r="H139" t="s">
        <v>6267</v>
      </c>
      <c r="I139" t="s">
        <v>5221</v>
      </c>
      <c r="J139" t="s">
        <v>5636</v>
      </c>
      <c r="K139" t="s">
        <v>5637</v>
      </c>
      <c r="L139" t="s">
        <v>105</v>
      </c>
      <c r="M139" t="s">
        <v>5638</v>
      </c>
      <c r="N139" t="s">
        <v>6268</v>
      </c>
      <c r="O139" t="s">
        <v>5639</v>
      </c>
      <c r="P139" t="s">
        <v>6269</v>
      </c>
      <c r="R139" t="str">
        <f t="shared" si="4"/>
        <v>寿光</v>
      </c>
      <c r="S139" t="str">
        <f t="shared" si="5"/>
        <v>0101</v>
      </c>
    </row>
    <row r="140" spans="1:19">
      <c r="A140" t="s">
        <v>6270</v>
      </c>
      <c r="B140" t="s">
        <v>6271</v>
      </c>
      <c r="C140" t="s">
        <v>49</v>
      </c>
      <c r="D140" t="s">
        <v>6272</v>
      </c>
      <c r="E140" t="s">
        <v>4767</v>
      </c>
      <c r="F140" t="s">
        <v>6273</v>
      </c>
      <c r="G140" t="s">
        <v>6274</v>
      </c>
      <c r="H140" t="s">
        <v>6275</v>
      </c>
      <c r="I140" t="s">
        <v>5184</v>
      </c>
      <c r="J140" t="s">
        <v>6276</v>
      </c>
      <c r="K140" t="s">
        <v>6277</v>
      </c>
      <c r="L140" t="s">
        <v>50</v>
      </c>
      <c r="M140" t="s">
        <v>5236</v>
      </c>
      <c r="N140" t="s">
        <v>5801</v>
      </c>
      <c r="O140" t="s">
        <v>6278</v>
      </c>
      <c r="P140" t="s">
        <v>6279</v>
      </c>
      <c r="R140" t="str">
        <f t="shared" si="4"/>
        <v>青州</v>
      </c>
      <c r="S140" t="str">
        <f t="shared" si="5"/>
        <v>0101</v>
      </c>
    </row>
    <row r="141" spans="1:19">
      <c r="A141" t="s">
        <v>6280</v>
      </c>
      <c r="B141" t="s">
        <v>6281</v>
      </c>
      <c r="C141" t="s">
        <v>49</v>
      </c>
      <c r="D141" t="s">
        <v>6282</v>
      </c>
      <c r="E141" t="s">
        <v>6283</v>
      </c>
      <c r="F141" t="s">
        <v>6284</v>
      </c>
      <c r="G141" t="s">
        <v>6285</v>
      </c>
      <c r="H141" t="s">
        <v>6286</v>
      </c>
      <c r="I141" t="s">
        <v>4852</v>
      </c>
      <c r="J141" t="s">
        <v>5917</v>
      </c>
      <c r="K141" t="s">
        <v>5918</v>
      </c>
      <c r="L141" t="s">
        <v>86</v>
      </c>
      <c r="M141" t="s">
        <v>5919</v>
      </c>
      <c r="N141" t="s">
        <v>4789</v>
      </c>
      <c r="O141" t="s">
        <v>5920</v>
      </c>
      <c r="P141" t="s">
        <v>6287</v>
      </c>
      <c r="Q141" t="s">
        <v>6288</v>
      </c>
      <c r="R141" t="str">
        <f t="shared" si="4"/>
        <v>坊子</v>
      </c>
      <c r="S141" t="str">
        <f t="shared" si="5"/>
        <v>0101</v>
      </c>
    </row>
    <row r="142" spans="1:19">
      <c r="A142" t="s">
        <v>6289</v>
      </c>
      <c r="B142" t="s">
        <v>6290</v>
      </c>
      <c r="C142" t="s">
        <v>49</v>
      </c>
      <c r="D142" t="s">
        <v>6291</v>
      </c>
      <c r="E142" t="s">
        <v>5036</v>
      </c>
      <c r="F142" t="s">
        <v>6292</v>
      </c>
      <c r="G142" t="s">
        <v>6293</v>
      </c>
      <c r="H142" t="s">
        <v>6294</v>
      </c>
      <c r="I142" t="s">
        <v>4929</v>
      </c>
      <c r="J142" t="s">
        <v>6295</v>
      </c>
      <c r="K142" t="s">
        <v>6296</v>
      </c>
      <c r="L142" t="s">
        <v>86</v>
      </c>
      <c r="M142" t="s">
        <v>6297</v>
      </c>
      <c r="N142" t="s">
        <v>4789</v>
      </c>
      <c r="O142" t="s">
        <v>6298</v>
      </c>
      <c r="P142" t="s">
        <v>6299</v>
      </c>
      <c r="R142" t="str">
        <f t="shared" si="4"/>
        <v>坊子</v>
      </c>
      <c r="S142" t="str">
        <f t="shared" si="5"/>
        <v>0101</v>
      </c>
    </row>
    <row r="143" spans="1:19">
      <c r="A143" t="s">
        <v>6300</v>
      </c>
      <c r="B143" t="s">
        <v>6301</v>
      </c>
      <c r="C143" t="s">
        <v>49</v>
      </c>
      <c r="D143" t="s">
        <v>6302</v>
      </c>
      <c r="E143" t="s">
        <v>4767</v>
      </c>
      <c r="F143" t="s">
        <v>6303</v>
      </c>
      <c r="G143" t="s">
        <v>6304</v>
      </c>
      <c r="H143" t="s">
        <v>6305</v>
      </c>
      <c r="I143" t="s">
        <v>5541</v>
      </c>
      <c r="J143" t="s">
        <v>6306</v>
      </c>
      <c r="K143" t="s">
        <v>6307</v>
      </c>
      <c r="L143" t="s">
        <v>237</v>
      </c>
      <c r="M143" t="s">
        <v>4788</v>
      </c>
      <c r="N143" t="s">
        <v>6308</v>
      </c>
      <c r="O143" t="s">
        <v>6309</v>
      </c>
      <c r="P143" t="s">
        <v>6310</v>
      </c>
      <c r="Q143" t="s">
        <v>6311</v>
      </c>
      <c r="R143" t="str">
        <f t="shared" si="4"/>
        <v>潍城</v>
      </c>
      <c r="S143" t="str">
        <f t="shared" si="5"/>
        <v>0101</v>
      </c>
    </row>
    <row r="144" spans="1:19">
      <c r="A144" t="s">
        <v>6312</v>
      </c>
      <c r="B144" t="s">
        <v>6313</v>
      </c>
      <c r="C144" t="s">
        <v>49</v>
      </c>
      <c r="D144" t="s">
        <v>6314</v>
      </c>
      <c r="E144" t="s">
        <v>6315</v>
      </c>
      <c r="F144" t="s">
        <v>6316</v>
      </c>
      <c r="G144" t="s">
        <v>6317</v>
      </c>
      <c r="H144" t="s">
        <v>6318</v>
      </c>
      <c r="I144" t="s">
        <v>4785</v>
      </c>
      <c r="J144" t="s">
        <v>5987</v>
      </c>
      <c r="K144" t="s">
        <v>5988</v>
      </c>
      <c r="L144" t="s">
        <v>95</v>
      </c>
      <c r="M144" t="s">
        <v>5042</v>
      </c>
      <c r="N144" t="s">
        <v>4789</v>
      </c>
      <c r="O144" t="s">
        <v>5989</v>
      </c>
      <c r="P144" t="s">
        <v>6319</v>
      </c>
      <c r="R144" t="str">
        <f t="shared" si="4"/>
        <v>安丘</v>
      </c>
      <c r="S144" t="str">
        <f t="shared" si="5"/>
        <v>0101</v>
      </c>
    </row>
    <row r="145" spans="1:19">
      <c r="A145" t="s">
        <v>6320</v>
      </c>
      <c r="B145" t="s">
        <v>6321</v>
      </c>
      <c r="C145" t="s">
        <v>49</v>
      </c>
      <c r="D145" t="s">
        <v>6322</v>
      </c>
      <c r="E145" t="s">
        <v>6323</v>
      </c>
      <c r="F145" t="s">
        <v>6324</v>
      </c>
      <c r="G145" t="s">
        <v>6325</v>
      </c>
      <c r="H145" t="s">
        <v>6326</v>
      </c>
      <c r="I145" t="s">
        <v>5407</v>
      </c>
      <c r="J145" t="s">
        <v>6327</v>
      </c>
      <c r="K145" t="s">
        <v>6328</v>
      </c>
      <c r="L145" t="s">
        <v>1136</v>
      </c>
      <c r="M145" t="s">
        <v>5210</v>
      </c>
      <c r="N145" t="s">
        <v>5619</v>
      </c>
      <c r="O145" t="s">
        <v>6329</v>
      </c>
      <c r="P145" t="s">
        <v>6330</v>
      </c>
      <c r="R145" t="str">
        <f t="shared" si="4"/>
        <v>昌乐</v>
      </c>
      <c r="S145" t="str">
        <f t="shared" si="5"/>
        <v>0101</v>
      </c>
    </row>
    <row r="146" spans="1:19">
      <c r="A146" t="s">
        <v>6331</v>
      </c>
      <c r="B146" t="s">
        <v>6332</v>
      </c>
      <c r="C146" t="s">
        <v>49</v>
      </c>
      <c r="D146" t="s">
        <v>6333</v>
      </c>
      <c r="E146" t="s">
        <v>5036</v>
      </c>
      <c r="F146" t="s">
        <v>6334</v>
      </c>
      <c r="G146" t="s">
        <v>6335</v>
      </c>
      <c r="H146" t="s">
        <v>6336</v>
      </c>
      <c r="I146" t="s">
        <v>4929</v>
      </c>
      <c r="J146" t="s">
        <v>6337</v>
      </c>
      <c r="K146" t="s">
        <v>6338</v>
      </c>
      <c r="L146" t="s">
        <v>105</v>
      </c>
      <c r="M146" t="s">
        <v>4945</v>
      </c>
      <c r="O146" t="s">
        <v>6339</v>
      </c>
      <c r="P146" t="s">
        <v>6340</v>
      </c>
      <c r="Q146" t="s">
        <v>6341</v>
      </c>
      <c r="R146" t="str">
        <f t="shared" si="4"/>
        <v>寿光</v>
      </c>
      <c r="S146" t="str">
        <f t="shared" si="5"/>
        <v>0101</v>
      </c>
    </row>
    <row r="147" spans="1:19">
      <c r="A147" t="s">
        <v>6342</v>
      </c>
      <c r="B147" t="s">
        <v>6343</v>
      </c>
      <c r="C147" t="s">
        <v>49</v>
      </c>
      <c r="D147" t="s">
        <v>6344</v>
      </c>
      <c r="E147" t="s">
        <v>4767</v>
      </c>
      <c r="F147" t="s">
        <v>6345</v>
      </c>
      <c r="G147" t="s">
        <v>6346</v>
      </c>
      <c r="H147" t="s">
        <v>6347</v>
      </c>
      <c r="I147" t="s">
        <v>4828</v>
      </c>
      <c r="J147" t="s">
        <v>6348</v>
      </c>
      <c r="K147" t="s">
        <v>6349</v>
      </c>
      <c r="L147" t="s">
        <v>114</v>
      </c>
      <c r="M147" t="s">
        <v>5486</v>
      </c>
      <c r="N147" t="s">
        <v>5030</v>
      </c>
      <c r="O147" t="s">
        <v>6350</v>
      </c>
      <c r="P147" t="s">
        <v>6351</v>
      </c>
      <c r="R147" t="str">
        <f t="shared" si="4"/>
        <v>高密</v>
      </c>
      <c r="S147" t="str">
        <f t="shared" si="5"/>
        <v>0101</v>
      </c>
    </row>
    <row r="148" spans="1:19">
      <c r="A148" t="s">
        <v>6352</v>
      </c>
      <c r="B148" t="s">
        <v>6286</v>
      </c>
      <c r="C148" t="s">
        <v>49</v>
      </c>
      <c r="D148" t="s">
        <v>6353</v>
      </c>
      <c r="E148" t="s">
        <v>4767</v>
      </c>
      <c r="F148" t="s">
        <v>6354</v>
      </c>
      <c r="G148" t="s">
        <v>6355</v>
      </c>
      <c r="H148" t="s">
        <v>6356</v>
      </c>
      <c r="I148" t="s">
        <v>5560</v>
      </c>
      <c r="J148" t="s">
        <v>6357</v>
      </c>
      <c r="K148" t="s">
        <v>6358</v>
      </c>
      <c r="L148" t="s">
        <v>60</v>
      </c>
      <c r="M148" t="s">
        <v>5999</v>
      </c>
      <c r="N148" t="s">
        <v>4845</v>
      </c>
      <c r="O148" t="s">
        <v>6359</v>
      </c>
      <c r="P148" t="s">
        <v>6360</v>
      </c>
      <c r="Q148" t="s">
        <v>6361</v>
      </c>
      <c r="R148" t="str">
        <f t="shared" si="4"/>
        <v>奎文</v>
      </c>
      <c r="S148" t="str">
        <f t="shared" si="5"/>
        <v>0101</v>
      </c>
    </row>
    <row r="149" spans="1:19">
      <c r="A149" t="s">
        <v>6362</v>
      </c>
      <c r="B149" t="s">
        <v>6363</v>
      </c>
      <c r="C149" t="s">
        <v>49</v>
      </c>
      <c r="D149" t="s">
        <v>6364</v>
      </c>
      <c r="E149" t="s">
        <v>4767</v>
      </c>
      <c r="F149" t="s">
        <v>6365</v>
      </c>
      <c r="G149" t="s">
        <v>6366</v>
      </c>
      <c r="H149" t="s">
        <v>6367</v>
      </c>
      <c r="I149" t="s">
        <v>4852</v>
      </c>
      <c r="J149" t="s">
        <v>6368</v>
      </c>
      <c r="K149" t="s">
        <v>6369</v>
      </c>
      <c r="L149" t="s">
        <v>60</v>
      </c>
      <c r="M149" t="s">
        <v>5888</v>
      </c>
      <c r="N149" t="s">
        <v>5801</v>
      </c>
      <c r="O149" t="s">
        <v>6370</v>
      </c>
      <c r="P149" t="s">
        <v>6371</v>
      </c>
      <c r="R149" t="str">
        <f t="shared" si="4"/>
        <v>奎文</v>
      </c>
      <c r="S149" t="str">
        <f t="shared" si="5"/>
        <v>0101</v>
      </c>
    </row>
    <row r="150" spans="1:19">
      <c r="A150" t="s">
        <v>6372</v>
      </c>
      <c r="B150" t="s">
        <v>6373</v>
      </c>
      <c r="C150" t="s">
        <v>49</v>
      </c>
      <c r="D150" t="s">
        <v>6374</v>
      </c>
      <c r="E150" t="s">
        <v>5036</v>
      </c>
      <c r="F150" t="s">
        <v>6375</v>
      </c>
      <c r="G150" t="s">
        <v>6376</v>
      </c>
      <c r="H150" t="s">
        <v>6377</v>
      </c>
      <c r="I150" t="s">
        <v>4955</v>
      </c>
      <c r="J150" t="s">
        <v>6378</v>
      </c>
      <c r="K150" t="s">
        <v>6379</v>
      </c>
      <c r="L150" t="s">
        <v>77</v>
      </c>
      <c r="M150" t="s">
        <v>5733</v>
      </c>
      <c r="N150" t="s">
        <v>4832</v>
      </c>
      <c r="O150" t="s">
        <v>6380</v>
      </c>
      <c r="P150" t="s">
        <v>6381</v>
      </c>
      <c r="Q150" t="s">
        <v>6382</v>
      </c>
      <c r="R150" t="str">
        <f t="shared" si="4"/>
        <v>临朐</v>
      </c>
      <c r="S150" t="str">
        <f t="shared" si="5"/>
        <v>0101</v>
      </c>
    </row>
    <row r="151" spans="1:19">
      <c r="A151" t="s">
        <v>6383</v>
      </c>
      <c r="B151" t="s">
        <v>6384</v>
      </c>
      <c r="C151" t="s">
        <v>49</v>
      </c>
      <c r="D151" t="s">
        <v>6385</v>
      </c>
      <c r="E151" t="s">
        <v>4767</v>
      </c>
      <c r="F151" t="s">
        <v>6386</v>
      </c>
      <c r="G151" t="s">
        <v>6387</v>
      </c>
      <c r="H151" t="s">
        <v>6388</v>
      </c>
      <c r="I151" t="s">
        <v>4785</v>
      </c>
      <c r="J151" t="s">
        <v>6389</v>
      </c>
      <c r="K151" t="s">
        <v>6390</v>
      </c>
      <c r="L151" t="s">
        <v>148</v>
      </c>
      <c r="M151" t="s">
        <v>6391</v>
      </c>
      <c r="N151" t="s">
        <v>5960</v>
      </c>
      <c r="O151" t="s">
        <v>6392</v>
      </c>
      <c r="P151" t="s">
        <v>6393</v>
      </c>
      <c r="Q151" t="s">
        <v>6394</v>
      </c>
      <c r="R151" t="str">
        <f t="shared" si="4"/>
        <v>寒亭</v>
      </c>
      <c r="S151" t="str">
        <f t="shared" si="5"/>
        <v>0101</v>
      </c>
    </row>
    <row r="152" spans="1:19">
      <c r="A152" t="s">
        <v>6395</v>
      </c>
      <c r="B152" t="s">
        <v>6396</v>
      </c>
      <c r="C152" t="s">
        <v>49</v>
      </c>
      <c r="D152" t="s">
        <v>6397</v>
      </c>
      <c r="E152" t="s">
        <v>4767</v>
      </c>
      <c r="F152" t="s">
        <v>6398</v>
      </c>
      <c r="G152" t="s">
        <v>6399</v>
      </c>
      <c r="H152" t="s">
        <v>6400</v>
      </c>
      <c r="I152" t="s">
        <v>4852</v>
      </c>
      <c r="J152" t="s">
        <v>6401</v>
      </c>
      <c r="K152" t="s">
        <v>6402</v>
      </c>
      <c r="L152" t="s">
        <v>105</v>
      </c>
      <c r="M152" t="s">
        <v>5224</v>
      </c>
      <c r="N152" t="s">
        <v>6308</v>
      </c>
      <c r="O152" t="s">
        <v>6403</v>
      </c>
      <c r="P152" t="s">
        <v>6404</v>
      </c>
      <c r="R152" t="str">
        <f t="shared" si="4"/>
        <v>寿光</v>
      </c>
      <c r="S152" t="str">
        <f t="shared" si="5"/>
        <v>0101</v>
      </c>
    </row>
    <row r="153" spans="1:19">
      <c r="A153" t="s">
        <v>6405</v>
      </c>
      <c r="B153" t="s">
        <v>6406</v>
      </c>
      <c r="C153" t="s">
        <v>49</v>
      </c>
      <c r="D153" t="s">
        <v>6407</v>
      </c>
      <c r="E153" t="s">
        <v>4767</v>
      </c>
      <c r="F153" t="s">
        <v>6408</v>
      </c>
      <c r="G153" t="s">
        <v>6409</v>
      </c>
      <c r="H153" t="s">
        <v>6410</v>
      </c>
      <c r="I153" t="s">
        <v>4785</v>
      </c>
      <c r="J153" t="s">
        <v>6411</v>
      </c>
      <c r="K153" t="s">
        <v>6412</v>
      </c>
      <c r="L153" t="s">
        <v>1136</v>
      </c>
      <c r="M153" t="s">
        <v>6413</v>
      </c>
      <c r="N153" t="s">
        <v>4972</v>
      </c>
      <c r="O153" t="s">
        <v>6414</v>
      </c>
      <c r="P153" t="s">
        <v>6415</v>
      </c>
      <c r="Q153" t="s">
        <v>6416</v>
      </c>
      <c r="R153" t="str">
        <f t="shared" si="4"/>
        <v>昌乐</v>
      </c>
      <c r="S153" t="str">
        <f t="shared" si="5"/>
        <v>0101</v>
      </c>
    </row>
    <row r="154" spans="1:19">
      <c r="A154" t="s">
        <v>6417</v>
      </c>
      <c r="B154" t="s">
        <v>6418</v>
      </c>
      <c r="C154" t="s">
        <v>49</v>
      </c>
      <c r="D154" t="s">
        <v>6419</v>
      </c>
      <c r="E154" t="s">
        <v>4767</v>
      </c>
      <c r="F154" t="s">
        <v>6420</v>
      </c>
      <c r="G154" t="s">
        <v>6421</v>
      </c>
      <c r="H154" t="s">
        <v>6422</v>
      </c>
      <c r="I154" t="s">
        <v>5221</v>
      </c>
      <c r="J154" t="s">
        <v>6423</v>
      </c>
      <c r="K154" t="s">
        <v>6424</v>
      </c>
      <c r="L154" t="s">
        <v>60</v>
      </c>
      <c r="M154" t="s">
        <v>5511</v>
      </c>
      <c r="N154" t="s">
        <v>5056</v>
      </c>
      <c r="O154" t="s">
        <v>6425</v>
      </c>
      <c r="P154" t="s">
        <v>6426</v>
      </c>
      <c r="Q154" t="s">
        <v>6427</v>
      </c>
      <c r="R154" t="str">
        <f t="shared" si="4"/>
        <v>奎文</v>
      </c>
      <c r="S154" t="str">
        <f t="shared" si="5"/>
        <v>0101</v>
      </c>
    </row>
    <row r="155" spans="1:19">
      <c r="A155" t="s">
        <v>6428</v>
      </c>
      <c r="B155" t="s">
        <v>6429</v>
      </c>
      <c r="C155" t="s">
        <v>49</v>
      </c>
      <c r="D155" t="s">
        <v>6430</v>
      </c>
      <c r="E155" t="s">
        <v>4767</v>
      </c>
      <c r="F155" t="s">
        <v>6431</v>
      </c>
      <c r="G155" t="s">
        <v>6432</v>
      </c>
      <c r="H155" t="s">
        <v>6433</v>
      </c>
      <c r="I155" t="s">
        <v>4852</v>
      </c>
      <c r="J155" t="s">
        <v>6434</v>
      </c>
      <c r="K155" t="s">
        <v>6435</v>
      </c>
      <c r="L155" t="s">
        <v>114</v>
      </c>
      <c r="M155" t="s">
        <v>4831</v>
      </c>
      <c r="N155" t="s">
        <v>6243</v>
      </c>
      <c r="O155" t="s">
        <v>6436</v>
      </c>
      <c r="P155" t="s">
        <v>6437</v>
      </c>
      <c r="R155" t="str">
        <f t="shared" si="4"/>
        <v>高密</v>
      </c>
      <c r="S155" t="str">
        <f t="shared" si="5"/>
        <v>0101</v>
      </c>
    </row>
    <row r="156" spans="1:19">
      <c r="A156" t="s">
        <v>6438</v>
      </c>
      <c r="B156" t="s">
        <v>6439</v>
      </c>
      <c r="C156" t="s">
        <v>49</v>
      </c>
      <c r="D156" t="s">
        <v>6440</v>
      </c>
      <c r="E156" t="s">
        <v>4767</v>
      </c>
      <c r="F156" t="s">
        <v>6441</v>
      </c>
      <c r="G156" t="s">
        <v>6442</v>
      </c>
      <c r="H156" t="s">
        <v>6443</v>
      </c>
      <c r="I156" t="s">
        <v>4785</v>
      </c>
      <c r="J156" t="s">
        <v>5109</v>
      </c>
      <c r="K156" t="s">
        <v>5110</v>
      </c>
      <c r="L156" t="s">
        <v>50</v>
      </c>
      <c r="M156" t="s">
        <v>5111</v>
      </c>
      <c r="N156" t="s">
        <v>4933</v>
      </c>
      <c r="O156" t="s">
        <v>5113</v>
      </c>
      <c r="P156" t="s">
        <v>6444</v>
      </c>
      <c r="Q156" t="s">
        <v>6445</v>
      </c>
      <c r="R156" t="str">
        <f t="shared" si="4"/>
        <v>青州</v>
      </c>
      <c r="S156" t="str">
        <f t="shared" si="5"/>
        <v>0101</v>
      </c>
    </row>
    <row r="157" spans="1:19">
      <c r="A157" t="s">
        <v>6446</v>
      </c>
      <c r="B157" t="s">
        <v>6447</v>
      </c>
      <c r="C157" t="s">
        <v>49</v>
      </c>
      <c r="D157" t="s">
        <v>6448</v>
      </c>
      <c r="E157" t="s">
        <v>4767</v>
      </c>
      <c r="F157" t="s">
        <v>6449</v>
      </c>
      <c r="G157" t="s">
        <v>6450</v>
      </c>
      <c r="H157" t="s">
        <v>6451</v>
      </c>
      <c r="I157" t="s">
        <v>4785</v>
      </c>
      <c r="J157" t="s">
        <v>6452</v>
      </c>
      <c r="K157" t="s">
        <v>6453</v>
      </c>
      <c r="L157" t="s">
        <v>86</v>
      </c>
      <c r="M157" t="s">
        <v>5099</v>
      </c>
      <c r="N157" t="s">
        <v>5487</v>
      </c>
      <c r="O157" t="s">
        <v>6454</v>
      </c>
      <c r="P157" t="s">
        <v>6455</v>
      </c>
      <c r="R157" t="str">
        <f t="shared" si="4"/>
        <v>坊子</v>
      </c>
      <c r="S157" t="str">
        <f t="shared" si="5"/>
        <v>0101</v>
      </c>
    </row>
    <row r="158" spans="1:19">
      <c r="A158" t="s">
        <v>6456</v>
      </c>
      <c r="B158" t="s">
        <v>6457</v>
      </c>
      <c r="C158" t="s">
        <v>49</v>
      </c>
      <c r="D158" t="s">
        <v>6458</v>
      </c>
      <c r="E158" t="s">
        <v>6459</v>
      </c>
      <c r="F158" t="s">
        <v>6460</v>
      </c>
      <c r="G158" t="s">
        <v>6461</v>
      </c>
      <c r="H158" t="s">
        <v>6462</v>
      </c>
      <c r="I158" t="s">
        <v>5221</v>
      </c>
      <c r="J158" t="s">
        <v>5473</v>
      </c>
      <c r="K158" t="s">
        <v>5474</v>
      </c>
      <c r="L158" t="s">
        <v>86</v>
      </c>
      <c r="M158" t="s">
        <v>5099</v>
      </c>
      <c r="N158" t="s">
        <v>6152</v>
      </c>
      <c r="O158" t="s">
        <v>5475</v>
      </c>
      <c r="P158" t="s">
        <v>6463</v>
      </c>
      <c r="R158" t="str">
        <f t="shared" si="4"/>
        <v>坊子</v>
      </c>
      <c r="S158" t="str">
        <f t="shared" si="5"/>
        <v>0101</v>
      </c>
    </row>
    <row r="159" spans="1:19">
      <c r="A159" t="s">
        <v>6464</v>
      </c>
      <c r="B159" t="s">
        <v>6465</v>
      </c>
      <c r="C159" t="s">
        <v>49</v>
      </c>
      <c r="D159" t="s">
        <v>6466</v>
      </c>
      <c r="E159" t="s">
        <v>4767</v>
      </c>
      <c r="F159" t="s">
        <v>6467</v>
      </c>
      <c r="G159" t="s">
        <v>6468</v>
      </c>
      <c r="H159" t="s">
        <v>6469</v>
      </c>
      <c r="I159" t="s">
        <v>4785</v>
      </c>
      <c r="J159" t="s">
        <v>6470</v>
      </c>
      <c r="K159" t="s">
        <v>6471</v>
      </c>
      <c r="L159" t="s">
        <v>77</v>
      </c>
      <c r="M159" t="s">
        <v>5145</v>
      </c>
      <c r="N159" t="s">
        <v>4892</v>
      </c>
      <c r="O159" t="s">
        <v>6472</v>
      </c>
      <c r="P159" t="s">
        <v>6473</v>
      </c>
      <c r="R159" t="str">
        <f t="shared" si="4"/>
        <v>临朐</v>
      </c>
      <c r="S159" t="str">
        <f t="shared" si="5"/>
        <v>0101</v>
      </c>
    </row>
    <row r="160" spans="1:19">
      <c r="A160" t="s">
        <v>6474</v>
      </c>
      <c r="B160" t="s">
        <v>6475</v>
      </c>
      <c r="C160" t="s">
        <v>49</v>
      </c>
      <c r="D160" t="s">
        <v>6476</v>
      </c>
      <c r="E160" t="s">
        <v>4912</v>
      </c>
      <c r="F160" t="s">
        <v>6477</v>
      </c>
      <c r="G160" t="s">
        <v>6478</v>
      </c>
      <c r="H160" t="s">
        <v>6479</v>
      </c>
      <c r="I160" t="s">
        <v>5541</v>
      </c>
      <c r="J160" t="s">
        <v>6480</v>
      </c>
      <c r="K160" t="s">
        <v>6481</v>
      </c>
      <c r="L160" t="s">
        <v>237</v>
      </c>
      <c r="M160" t="s">
        <v>5247</v>
      </c>
      <c r="N160" t="s">
        <v>4789</v>
      </c>
      <c r="O160" t="s">
        <v>6482</v>
      </c>
      <c r="P160" t="s">
        <v>6483</v>
      </c>
      <c r="R160" t="str">
        <f t="shared" si="4"/>
        <v>潍城</v>
      </c>
      <c r="S160" t="str">
        <f t="shared" si="5"/>
        <v>0101</v>
      </c>
    </row>
    <row r="161" spans="1:19">
      <c r="A161" t="s">
        <v>6484</v>
      </c>
      <c r="B161" t="s">
        <v>6485</v>
      </c>
      <c r="C161" t="s">
        <v>49</v>
      </c>
      <c r="D161" t="s">
        <v>6486</v>
      </c>
      <c r="E161" t="s">
        <v>6487</v>
      </c>
      <c r="F161" t="s">
        <v>6488</v>
      </c>
      <c r="G161" t="s">
        <v>6489</v>
      </c>
      <c r="I161" t="s">
        <v>4955</v>
      </c>
      <c r="R161" t="str">
        <f t="shared" si="4"/>
        <v/>
      </c>
      <c r="S161" t="str">
        <f t="shared" si="5"/>
        <v>0101</v>
      </c>
    </row>
    <row r="162" spans="1:19">
      <c r="A162" t="s">
        <v>6490</v>
      </c>
      <c r="B162" t="s">
        <v>6491</v>
      </c>
      <c r="C162" t="s">
        <v>49</v>
      </c>
      <c r="D162" t="s">
        <v>6492</v>
      </c>
      <c r="E162" t="s">
        <v>4767</v>
      </c>
      <c r="F162" t="s">
        <v>6493</v>
      </c>
      <c r="G162" t="s">
        <v>6494</v>
      </c>
      <c r="H162" t="s">
        <v>6495</v>
      </c>
      <c r="I162" t="s">
        <v>4841</v>
      </c>
      <c r="J162" t="s">
        <v>6496</v>
      </c>
      <c r="K162" t="s">
        <v>6497</v>
      </c>
      <c r="L162" t="s">
        <v>123</v>
      </c>
      <c r="M162" t="s">
        <v>4932</v>
      </c>
      <c r="N162" t="s">
        <v>5487</v>
      </c>
      <c r="O162" t="s">
        <v>6498</v>
      </c>
      <c r="P162" t="s">
        <v>6499</v>
      </c>
      <c r="Q162" t="s">
        <v>6500</v>
      </c>
      <c r="R162" t="str">
        <f t="shared" si="4"/>
        <v>诸城</v>
      </c>
      <c r="S162" t="str">
        <f t="shared" si="5"/>
        <v>0101</v>
      </c>
    </row>
    <row r="163" spans="1:19">
      <c r="A163" t="s">
        <v>6501</v>
      </c>
      <c r="B163" t="s">
        <v>6502</v>
      </c>
      <c r="C163" t="s">
        <v>49</v>
      </c>
      <c r="D163" t="s">
        <v>6503</v>
      </c>
      <c r="E163" t="s">
        <v>6504</v>
      </c>
      <c r="F163" t="s">
        <v>6505</v>
      </c>
      <c r="G163" t="s">
        <v>6506</v>
      </c>
      <c r="H163" t="s">
        <v>6507</v>
      </c>
      <c r="I163" t="s">
        <v>4813</v>
      </c>
      <c r="J163" t="s">
        <v>6508</v>
      </c>
      <c r="K163" t="s">
        <v>6509</v>
      </c>
      <c r="L163" t="s">
        <v>237</v>
      </c>
      <c r="M163" t="s">
        <v>4868</v>
      </c>
      <c r="N163" t="s">
        <v>4905</v>
      </c>
      <c r="O163" t="s">
        <v>6510</v>
      </c>
      <c r="P163" t="s">
        <v>6511</v>
      </c>
      <c r="R163" t="str">
        <f t="shared" si="4"/>
        <v>潍城</v>
      </c>
      <c r="S163" t="str">
        <f t="shared" si="5"/>
        <v>0101</v>
      </c>
    </row>
    <row r="164" spans="1:19">
      <c r="A164" t="s">
        <v>6512</v>
      </c>
      <c r="B164" t="s">
        <v>6321</v>
      </c>
      <c r="C164" t="s">
        <v>49</v>
      </c>
      <c r="D164" t="s">
        <v>6513</v>
      </c>
      <c r="E164" t="s">
        <v>4767</v>
      </c>
      <c r="F164" t="s">
        <v>6514</v>
      </c>
      <c r="G164" t="s">
        <v>6515</v>
      </c>
      <c r="H164" t="s">
        <v>6516</v>
      </c>
      <c r="I164" t="s">
        <v>5184</v>
      </c>
      <c r="J164" t="s">
        <v>6517</v>
      </c>
      <c r="K164" t="s">
        <v>6518</v>
      </c>
      <c r="L164" t="s">
        <v>50</v>
      </c>
      <c r="M164" t="s">
        <v>6207</v>
      </c>
      <c r="N164" t="s">
        <v>6519</v>
      </c>
      <c r="O164" t="s">
        <v>6520</v>
      </c>
      <c r="P164" t="s">
        <v>6521</v>
      </c>
      <c r="R164" t="str">
        <f t="shared" si="4"/>
        <v>青州</v>
      </c>
      <c r="S164" t="str">
        <f t="shared" si="5"/>
        <v>0101</v>
      </c>
    </row>
    <row r="165" spans="1:19">
      <c r="A165" t="s">
        <v>6522</v>
      </c>
      <c r="B165" t="s">
        <v>6523</v>
      </c>
      <c r="C165" t="s">
        <v>49</v>
      </c>
      <c r="D165" t="s">
        <v>6524</v>
      </c>
      <c r="E165" t="s">
        <v>4767</v>
      </c>
      <c r="F165" t="s">
        <v>6525</v>
      </c>
      <c r="G165" t="s">
        <v>6526</v>
      </c>
      <c r="H165" t="s">
        <v>6527</v>
      </c>
      <c r="I165" t="s">
        <v>5541</v>
      </c>
      <c r="J165" t="s">
        <v>6528</v>
      </c>
      <c r="K165" t="s">
        <v>6529</v>
      </c>
      <c r="L165" t="s">
        <v>60</v>
      </c>
      <c r="M165" t="s">
        <v>4774</v>
      </c>
      <c r="N165" t="s">
        <v>6530</v>
      </c>
      <c r="O165" t="s">
        <v>6531</v>
      </c>
      <c r="P165" t="s">
        <v>6532</v>
      </c>
      <c r="Q165" t="s">
        <v>6533</v>
      </c>
      <c r="R165" t="str">
        <f t="shared" si="4"/>
        <v>奎文</v>
      </c>
      <c r="S165" t="str">
        <f t="shared" si="5"/>
        <v>0101</v>
      </c>
    </row>
    <row r="166" spans="1:19">
      <c r="A166" t="s">
        <v>6534</v>
      </c>
      <c r="B166" t="s">
        <v>6535</v>
      </c>
      <c r="C166" t="s">
        <v>49</v>
      </c>
      <c r="D166" t="s">
        <v>6536</v>
      </c>
      <c r="E166" t="s">
        <v>4796</v>
      </c>
      <c r="F166" t="s">
        <v>6537</v>
      </c>
      <c r="G166" t="s">
        <v>6538</v>
      </c>
      <c r="H166" t="s">
        <v>6539</v>
      </c>
      <c r="I166" t="s">
        <v>4785</v>
      </c>
      <c r="J166" t="s">
        <v>5316</v>
      </c>
      <c r="K166" t="s">
        <v>5317</v>
      </c>
      <c r="L166" t="s">
        <v>375</v>
      </c>
      <c r="M166" t="s">
        <v>5318</v>
      </c>
      <c r="O166" t="s">
        <v>5319</v>
      </c>
      <c r="P166" t="s">
        <v>5631</v>
      </c>
      <c r="Q166" t="s">
        <v>6540</v>
      </c>
      <c r="R166" t="str">
        <f t="shared" si="4"/>
        <v>昌邑</v>
      </c>
      <c r="S166" t="str">
        <f t="shared" si="5"/>
        <v>0101</v>
      </c>
    </row>
    <row r="167" spans="1:19">
      <c r="A167" t="s">
        <v>6541</v>
      </c>
      <c r="B167" t="s">
        <v>6542</v>
      </c>
      <c r="C167" t="s">
        <v>49</v>
      </c>
      <c r="D167" t="s">
        <v>6543</v>
      </c>
      <c r="E167" t="s">
        <v>4767</v>
      </c>
      <c r="F167" t="s">
        <v>6544</v>
      </c>
      <c r="G167" t="s">
        <v>6545</v>
      </c>
      <c r="H167" t="s">
        <v>6546</v>
      </c>
      <c r="I167" t="s">
        <v>4955</v>
      </c>
      <c r="J167" t="s">
        <v>5027</v>
      </c>
      <c r="K167" t="s">
        <v>5028</v>
      </c>
      <c r="L167" t="s">
        <v>105</v>
      </c>
      <c r="M167" t="s">
        <v>5029</v>
      </c>
      <c r="N167" t="s">
        <v>5421</v>
      </c>
      <c r="O167" t="s">
        <v>5031</v>
      </c>
      <c r="P167" t="s">
        <v>6547</v>
      </c>
      <c r="Q167" t="s">
        <v>6548</v>
      </c>
      <c r="R167" t="str">
        <f t="shared" si="4"/>
        <v>寿光</v>
      </c>
      <c r="S167" t="str">
        <f t="shared" si="5"/>
        <v>0101</v>
      </c>
    </row>
    <row r="168" spans="1:19">
      <c r="A168" t="s">
        <v>6549</v>
      </c>
      <c r="B168" t="s">
        <v>6550</v>
      </c>
      <c r="C168" t="s">
        <v>49</v>
      </c>
      <c r="D168" t="s">
        <v>6551</v>
      </c>
      <c r="E168" t="s">
        <v>4767</v>
      </c>
      <c r="F168" t="s">
        <v>6552</v>
      </c>
      <c r="G168" t="s">
        <v>6553</v>
      </c>
      <c r="H168" t="s">
        <v>6554</v>
      </c>
      <c r="I168" t="s">
        <v>4841</v>
      </c>
      <c r="J168" t="s">
        <v>6555</v>
      </c>
      <c r="K168" t="s">
        <v>6556</v>
      </c>
      <c r="L168" t="s">
        <v>77</v>
      </c>
      <c r="M168" t="s">
        <v>4803</v>
      </c>
      <c r="N168" t="s">
        <v>4845</v>
      </c>
      <c r="O168" t="s">
        <v>6557</v>
      </c>
      <c r="P168" t="s">
        <v>6558</v>
      </c>
      <c r="R168" t="str">
        <f t="shared" si="4"/>
        <v>临朐</v>
      </c>
      <c r="S168" t="str">
        <f t="shared" si="5"/>
        <v>0101</v>
      </c>
    </row>
    <row r="169" spans="1:19">
      <c r="A169" t="s">
        <v>6559</v>
      </c>
      <c r="B169" t="s">
        <v>6560</v>
      </c>
      <c r="C169" t="s">
        <v>49</v>
      </c>
      <c r="D169" t="s">
        <v>6561</v>
      </c>
      <c r="E169" t="s">
        <v>4767</v>
      </c>
      <c r="F169" t="s">
        <v>6562</v>
      </c>
      <c r="G169" t="s">
        <v>6563</v>
      </c>
      <c r="H169" t="s">
        <v>6564</v>
      </c>
      <c r="I169" t="s">
        <v>5066</v>
      </c>
      <c r="J169" t="s">
        <v>6031</v>
      </c>
      <c r="K169" t="s">
        <v>6032</v>
      </c>
      <c r="L169" t="s">
        <v>262</v>
      </c>
      <c r="M169" t="s">
        <v>6033</v>
      </c>
      <c r="N169" t="s">
        <v>4789</v>
      </c>
      <c r="O169" t="s">
        <v>6034</v>
      </c>
      <c r="Q169" t="s">
        <v>6565</v>
      </c>
      <c r="R169" t="str">
        <f t="shared" si="4"/>
        <v>寒亭</v>
      </c>
      <c r="S169" t="str">
        <f t="shared" si="5"/>
        <v>0101</v>
      </c>
    </row>
    <row r="170" spans="1:19">
      <c r="A170" t="s">
        <v>6566</v>
      </c>
      <c r="B170" t="s">
        <v>6567</v>
      </c>
      <c r="C170" t="s">
        <v>49</v>
      </c>
      <c r="D170" t="s">
        <v>6568</v>
      </c>
      <c r="E170" t="s">
        <v>6504</v>
      </c>
      <c r="F170" t="s">
        <v>6569</v>
      </c>
      <c r="G170" t="s">
        <v>6570</v>
      </c>
      <c r="H170" t="s">
        <v>6571</v>
      </c>
      <c r="I170" t="s">
        <v>5327</v>
      </c>
      <c r="J170" t="s">
        <v>4916</v>
      </c>
      <c r="K170" t="s">
        <v>4917</v>
      </c>
      <c r="L170" t="s">
        <v>114</v>
      </c>
      <c r="M170" t="s">
        <v>4918</v>
      </c>
      <c r="N170" t="s">
        <v>4933</v>
      </c>
      <c r="O170" t="s">
        <v>4920</v>
      </c>
      <c r="P170" t="s">
        <v>6572</v>
      </c>
      <c r="R170" t="str">
        <f t="shared" si="4"/>
        <v>高密</v>
      </c>
      <c r="S170" t="str">
        <f t="shared" si="5"/>
        <v>0101</v>
      </c>
    </row>
    <row r="171" spans="1:19">
      <c r="A171" t="s">
        <v>6573</v>
      </c>
      <c r="B171" t="s">
        <v>6574</v>
      </c>
      <c r="C171" t="s">
        <v>49</v>
      </c>
      <c r="D171" t="s">
        <v>6575</v>
      </c>
      <c r="E171" t="s">
        <v>6576</v>
      </c>
      <c r="F171" t="s">
        <v>6577</v>
      </c>
      <c r="G171" t="s">
        <v>6578</v>
      </c>
      <c r="H171" t="s">
        <v>6579</v>
      </c>
      <c r="I171" t="s">
        <v>4852</v>
      </c>
      <c r="J171" t="s">
        <v>6580</v>
      </c>
      <c r="K171" t="s">
        <v>6581</v>
      </c>
      <c r="L171" t="s">
        <v>77</v>
      </c>
      <c r="M171" t="s">
        <v>4803</v>
      </c>
      <c r="N171" t="s">
        <v>5421</v>
      </c>
      <c r="O171" t="s">
        <v>6582</v>
      </c>
      <c r="P171" t="s">
        <v>6583</v>
      </c>
      <c r="R171" t="str">
        <f t="shared" si="4"/>
        <v>临朐</v>
      </c>
      <c r="S171" t="str">
        <f t="shared" si="5"/>
        <v>0101</v>
      </c>
    </row>
    <row r="172" spans="1:19">
      <c r="A172" t="s">
        <v>6584</v>
      </c>
      <c r="B172" t="s">
        <v>6585</v>
      </c>
      <c r="C172" t="s">
        <v>49</v>
      </c>
      <c r="D172" t="s">
        <v>6586</v>
      </c>
      <c r="E172" t="s">
        <v>6587</v>
      </c>
      <c r="F172" t="s">
        <v>6588</v>
      </c>
      <c r="G172" t="s">
        <v>6589</v>
      </c>
      <c r="H172" t="s">
        <v>6590</v>
      </c>
      <c r="I172" t="s">
        <v>6591</v>
      </c>
      <c r="J172" t="s">
        <v>5122</v>
      </c>
      <c r="K172" t="s">
        <v>5123</v>
      </c>
      <c r="N172" t="s">
        <v>4959</v>
      </c>
      <c r="O172" t="s">
        <v>5124</v>
      </c>
      <c r="R172" t="str">
        <f t="shared" si="4"/>
        <v/>
      </c>
      <c r="S172" t="str">
        <f t="shared" si="5"/>
        <v>0101</v>
      </c>
    </row>
    <row r="173" spans="1:19">
      <c r="A173" t="s">
        <v>6592</v>
      </c>
      <c r="B173" t="s">
        <v>6593</v>
      </c>
      <c r="C173" t="s">
        <v>49</v>
      </c>
      <c r="D173" t="s">
        <v>6594</v>
      </c>
      <c r="E173" t="s">
        <v>6595</v>
      </c>
      <c r="F173" t="s">
        <v>6596</v>
      </c>
      <c r="G173" t="s">
        <v>6597</v>
      </c>
      <c r="H173" t="s">
        <v>6598</v>
      </c>
      <c r="I173" t="s">
        <v>4852</v>
      </c>
      <c r="J173" t="s">
        <v>6599</v>
      </c>
      <c r="K173" t="s">
        <v>6600</v>
      </c>
      <c r="L173" t="s">
        <v>77</v>
      </c>
      <c r="M173" t="s">
        <v>5812</v>
      </c>
      <c r="N173" t="s">
        <v>6601</v>
      </c>
      <c r="O173" t="s">
        <v>6602</v>
      </c>
      <c r="P173" t="s">
        <v>6603</v>
      </c>
      <c r="Q173" t="s">
        <v>6604</v>
      </c>
      <c r="R173" t="str">
        <f t="shared" si="4"/>
        <v>临朐</v>
      </c>
      <c r="S173" t="str">
        <f t="shared" si="5"/>
        <v>0101</v>
      </c>
    </row>
    <row r="174" spans="1:19">
      <c r="A174" t="s">
        <v>6605</v>
      </c>
      <c r="B174" t="s">
        <v>6606</v>
      </c>
      <c r="C174" t="s">
        <v>49</v>
      </c>
      <c r="D174" t="s">
        <v>6607</v>
      </c>
      <c r="E174" t="s">
        <v>5036</v>
      </c>
      <c r="F174" t="s">
        <v>6608</v>
      </c>
      <c r="G174" t="s">
        <v>6609</v>
      </c>
      <c r="H174" t="s">
        <v>6610</v>
      </c>
      <c r="I174" t="s">
        <v>5560</v>
      </c>
      <c r="J174" t="s">
        <v>6611</v>
      </c>
      <c r="K174" t="s">
        <v>6612</v>
      </c>
      <c r="L174" t="s">
        <v>86</v>
      </c>
      <c r="M174" t="s">
        <v>5099</v>
      </c>
      <c r="N174" t="s">
        <v>4972</v>
      </c>
      <c r="O174" t="s">
        <v>6613</v>
      </c>
      <c r="P174" t="s">
        <v>6614</v>
      </c>
      <c r="Q174" t="s">
        <v>6615</v>
      </c>
      <c r="R174" t="str">
        <f t="shared" si="4"/>
        <v>坊子</v>
      </c>
      <c r="S174" t="str">
        <f t="shared" si="5"/>
        <v>0101</v>
      </c>
    </row>
    <row r="175" spans="1:19">
      <c r="A175" t="s">
        <v>6616</v>
      </c>
      <c r="B175" t="s">
        <v>6617</v>
      </c>
      <c r="C175" t="s">
        <v>49</v>
      </c>
      <c r="D175" t="s">
        <v>6618</v>
      </c>
      <c r="E175" t="s">
        <v>4767</v>
      </c>
      <c r="F175" t="s">
        <v>6619</v>
      </c>
      <c r="G175" t="s">
        <v>6620</v>
      </c>
      <c r="H175" t="s">
        <v>6621</v>
      </c>
      <c r="I175" t="s">
        <v>4852</v>
      </c>
      <c r="J175" t="s">
        <v>6622</v>
      </c>
      <c r="K175" t="s">
        <v>6623</v>
      </c>
      <c r="L175" t="s">
        <v>50</v>
      </c>
      <c r="M175" t="s">
        <v>6624</v>
      </c>
      <c r="N175" t="s">
        <v>5273</v>
      </c>
      <c r="O175" t="s">
        <v>6625</v>
      </c>
      <c r="Q175" t="s">
        <v>6626</v>
      </c>
      <c r="R175" t="str">
        <f t="shared" si="4"/>
        <v>青州</v>
      </c>
      <c r="S175" t="str">
        <f t="shared" si="5"/>
        <v>0101</v>
      </c>
    </row>
    <row r="176" spans="1:19">
      <c r="A176" t="s">
        <v>158</v>
      </c>
      <c r="B176" t="s">
        <v>6627</v>
      </c>
      <c r="C176" t="s">
        <v>49</v>
      </c>
      <c r="D176" t="s">
        <v>6628</v>
      </c>
      <c r="E176" t="s">
        <v>4767</v>
      </c>
      <c r="F176" t="s">
        <v>6629</v>
      </c>
      <c r="G176" t="s">
        <v>156</v>
      </c>
      <c r="H176" t="s">
        <v>6630</v>
      </c>
      <c r="I176" t="s">
        <v>4813</v>
      </c>
      <c r="J176" t="s">
        <v>6631</v>
      </c>
      <c r="K176" t="s">
        <v>6632</v>
      </c>
      <c r="L176" t="s">
        <v>105</v>
      </c>
      <c r="M176" t="s">
        <v>6055</v>
      </c>
      <c r="N176" t="s">
        <v>5699</v>
      </c>
      <c r="O176" t="s">
        <v>6633</v>
      </c>
      <c r="P176" t="s">
        <v>6634</v>
      </c>
      <c r="Q176" t="s">
        <v>6635</v>
      </c>
      <c r="R176" t="str">
        <f t="shared" si="4"/>
        <v>寿光</v>
      </c>
      <c r="S176" t="str">
        <f t="shared" si="5"/>
        <v>0101</v>
      </c>
    </row>
    <row r="177" spans="1:19">
      <c r="A177" t="s">
        <v>6636</v>
      </c>
      <c r="B177" t="s">
        <v>6637</v>
      </c>
      <c r="C177" t="s">
        <v>49</v>
      </c>
      <c r="D177" t="s">
        <v>6638</v>
      </c>
      <c r="E177" t="s">
        <v>4767</v>
      </c>
      <c r="F177" t="s">
        <v>6639</v>
      </c>
      <c r="G177" t="s">
        <v>6640</v>
      </c>
      <c r="H177" t="s">
        <v>6641</v>
      </c>
      <c r="I177" t="s">
        <v>4852</v>
      </c>
      <c r="J177" t="s">
        <v>6642</v>
      </c>
      <c r="K177" t="s">
        <v>6643</v>
      </c>
      <c r="L177" t="s">
        <v>105</v>
      </c>
      <c r="M177" t="s">
        <v>5769</v>
      </c>
      <c r="N177" t="s">
        <v>5487</v>
      </c>
      <c r="O177" t="s">
        <v>5843</v>
      </c>
      <c r="P177" t="s">
        <v>6644</v>
      </c>
      <c r="R177" t="str">
        <f t="shared" si="4"/>
        <v>寿光</v>
      </c>
      <c r="S177" t="str">
        <f t="shared" si="5"/>
        <v>0101</v>
      </c>
    </row>
    <row r="178" spans="1:19">
      <c r="A178" t="s">
        <v>6645</v>
      </c>
      <c r="B178" t="s">
        <v>6646</v>
      </c>
      <c r="C178" t="s">
        <v>49</v>
      </c>
      <c r="D178" t="s">
        <v>6647</v>
      </c>
      <c r="E178" t="s">
        <v>6504</v>
      </c>
      <c r="F178" t="s">
        <v>6648</v>
      </c>
      <c r="G178" t="s">
        <v>6649</v>
      </c>
      <c r="H178" t="s">
        <v>6650</v>
      </c>
      <c r="I178" t="s">
        <v>4828</v>
      </c>
      <c r="J178" t="s">
        <v>5597</v>
      </c>
      <c r="K178" t="s">
        <v>5598</v>
      </c>
      <c r="L178" t="s">
        <v>375</v>
      </c>
      <c r="M178" t="s">
        <v>5599</v>
      </c>
      <c r="N178" t="s">
        <v>4789</v>
      </c>
      <c r="O178" t="s">
        <v>5600</v>
      </c>
      <c r="P178" t="s">
        <v>6651</v>
      </c>
      <c r="R178" t="str">
        <f t="shared" si="4"/>
        <v>昌邑</v>
      </c>
      <c r="S178" t="str">
        <f t="shared" si="5"/>
        <v>0101</v>
      </c>
    </row>
    <row r="179" spans="1:19">
      <c r="A179" t="s">
        <v>133</v>
      </c>
      <c r="B179" t="s">
        <v>6652</v>
      </c>
      <c r="C179" t="s">
        <v>49</v>
      </c>
      <c r="D179" t="s">
        <v>6653</v>
      </c>
      <c r="E179" t="s">
        <v>4767</v>
      </c>
      <c r="F179" t="s">
        <v>6654</v>
      </c>
      <c r="G179" t="s">
        <v>131</v>
      </c>
      <c r="H179" t="s">
        <v>6655</v>
      </c>
      <c r="I179" t="s">
        <v>4852</v>
      </c>
      <c r="J179" t="s">
        <v>6106</v>
      </c>
      <c r="K179" t="s">
        <v>6107</v>
      </c>
      <c r="L179" t="s">
        <v>123</v>
      </c>
      <c r="M179" t="s">
        <v>4932</v>
      </c>
      <c r="N179" t="s">
        <v>5211</v>
      </c>
      <c r="O179" t="s">
        <v>6108</v>
      </c>
      <c r="P179" t="s">
        <v>6656</v>
      </c>
      <c r="Q179" t="s">
        <v>6657</v>
      </c>
      <c r="R179" t="str">
        <f t="shared" si="4"/>
        <v>诸城</v>
      </c>
      <c r="S179" t="str">
        <f t="shared" si="5"/>
        <v>0101</v>
      </c>
    </row>
    <row r="180" spans="1:19">
      <c r="A180" t="s">
        <v>6658</v>
      </c>
      <c r="B180" t="s">
        <v>6659</v>
      </c>
      <c r="C180" t="s">
        <v>49</v>
      </c>
      <c r="D180" t="s">
        <v>6660</v>
      </c>
      <c r="E180" t="s">
        <v>4912</v>
      </c>
      <c r="F180" t="s">
        <v>6661</v>
      </c>
      <c r="G180" t="s">
        <v>6662</v>
      </c>
      <c r="H180" t="s">
        <v>6663</v>
      </c>
      <c r="I180" t="s">
        <v>5822</v>
      </c>
      <c r="J180" t="s">
        <v>6664</v>
      </c>
      <c r="K180" t="s">
        <v>6665</v>
      </c>
      <c r="L180" t="s">
        <v>60</v>
      </c>
      <c r="M180" t="s">
        <v>5511</v>
      </c>
      <c r="N180" t="s">
        <v>4881</v>
      </c>
      <c r="O180" t="s">
        <v>6666</v>
      </c>
      <c r="P180" t="s">
        <v>6667</v>
      </c>
      <c r="R180" t="str">
        <f t="shared" si="4"/>
        <v>奎文</v>
      </c>
      <c r="S180" t="str">
        <f t="shared" si="5"/>
        <v>0101</v>
      </c>
    </row>
    <row r="181" spans="1:19">
      <c r="A181" t="s">
        <v>6668</v>
      </c>
      <c r="B181" t="s">
        <v>6669</v>
      </c>
      <c r="C181" t="s">
        <v>49</v>
      </c>
      <c r="D181" t="s">
        <v>6670</v>
      </c>
      <c r="E181" t="s">
        <v>4767</v>
      </c>
      <c r="F181" t="s">
        <v>6671</v>
      </c>
      <c r="G181" t="s">
        <v>6672</v>
      </c>
      <c r="H181" t="s">
        <v>6673</v>
      </c>
      <c r="I181" t="s">
        <v>5327</v>
      </c>
      <c r="J181" t="s">
        <v>4916</v>
      </c>
      <c r="K181" t="s">
        <v>4917</v>
      </c>
      <c r="L181" t="s">
        <v>114</v>
      </c>
      <c r="M181" t="s">
        <v>4918</v>
      </c>
      <c r="N181" t="s">
        <v>4881</v>
      </c>
      <c r="O181" t="s">
        <v>4920</v>
      </c>
      <c r="P181" t="s">
        <v>6674</v>
      </c>
      <c r="R181" t="str">
        <f t="shared" si="4"/>
        <v>高密</v>
      </c>
      <c r="S181" t="str">
        <f t="shared" si="5"/>
        <v>0101</v>
      </c>
    </row>
    <row r="182" spans="1:19">
      <c r="A182" t="s">
        <v>6675</v>
      </c>
      <c r="B182" t="s">
        <v>6676</v>
      </c>
      <c r="C182" t="s">
        <v>49</v>
      </c>
      <c r="D182" t="s">
        <v>6677</v>
      </c>
      <c r="E182" t="s">
        <v>4767</v>
      </c>
      <c r="F182" t="s">
        <v>6678</v>
      </c>
      <c r="G182" t="s">
        <v>6679</v>
      </c>
      <c r="H182" t="s">
        <v>6680</v>
      </c>
      <c r="I182" t="s">
        <v>4785</v>
      </c>
      <c r="J182" t="s">
        <v>5131</v>
      </c>
      <c r="K182" t="s">
        <v>5132</v>
      </c>
      <c r="L182" t="s">
        <v>105</v>
      </c>
      <c r="M182" t="s">
        <v>5133</v>
      </c>
      <c r="N182" t="s">
        <v>5487</v>
      </c>
      <c r="O182" t="s">
        <v>5134</v>
      </c>
      <c r="P182" t="s">
        <v>6681</v>
      </c>
      <c r="Q182" t="s">
        <v>6682</v>
      </c>
      <c r="R182" t="str">
        <f t="shared" si="4"/>
        <v>寿光</v>
      </c>
      <c r="S182" t="str">
        <f t="shared" si="5"/>
        <v>0101</v>
      </c>
    </row>
    <row r="183" spans="1:19">
      <c r="A183" t="s">
        <v>6683</v>
      </c>
      <c r="B183" t="s">
        <v>6684</v>
      </c>
      <c r="C183" t="s">
        <v>49</v>
      </c>
      <c r="D183" t="s">
        <v>6685</v>
      </c>
      <c r="E183" t="s">
        <v>5818</v>
      </c>
      <c r="F183" t="s">
        <v>6686</v>
      </c>
      <c r="G183" t="s">
        <v>6687</v>
      </c>
      <c r="H183" t="s">
        <v>6688</v>
      </c>
      <c r="I183" t="s">
        <v>5541</v>
      </c>
      <c r="J183" t="s">
        <v>6689</v>
      </c>
      <c r="K183" t="s">
        <v>6690</v>
      </c>
      <c r="L183" t="s">
        <v>237</v>
      </c>
      <c r="M183" t="s">
        <v>4788</v>
      </c>
      <c r="N183" t="s">
        <v>5273</v>
      </c>
      <c r="O183" t="s">
        <v>6691</v>
      </c>
      <c r="P183" t="s">
        <v>6692</v>
      </c>
      <c r="R183" t="str">
        <f t="shared" si="4"/>
        <v>潍城</v>
      </c>
      <c r="S183" t="str">
        <f t="shared" si="5"/>
        <v>0101</v>
      </c>
    </row>
    <row r="184" spans="1:19">
      <c r="A184" t="s">
        <v>6693</v>
      </c>
      <c r="B184" t="s">
        <v>6694</v>
      </c>
      <c r="C184" t="s">
        <v>49</v>
      </c>
      <c r="D184" t="s">
        <v>6695</v>
      </c>
      <c r="E184" t="s">
        <v>5818</v>
      </c>
      <c r="F184" t="s">
        <v>6696</v>
      </c>
      <c r="G184" t="s">
        <v>6697</v>
      </c>
      <c r="H184" t="s">
        <v>6698</v>
      </c>
      <c r="I184" t="s">
        <v>5052</v>
      </c>
      <c r="J184" t="s">
        <v>6699</v>
      </c>
      <c r="K184" t="s">
        <v>6700</v>
      </c>
      <c r="L184" t="s">
        <v>50</v>
      </c>
      <c r="M184" t="s">
        <v>6701</v>
      </c>
      <c r="N184" t="s">
        <v>5112</v>
      </c>
      <c r="O184" t="s">
        <v>6702</v>
      </c>
      <c r="P184" t="s">
        <v>6703</v>
      </c>
      <c r="Q184" t="s">
        <v>6704</v>
      </c>
      <c r="R184" t="str">
        <f t="shared" si="4"/>
        <v>青州</v>
      </c>
      <c r="S184" t="str">
        <f t="shared" si="5"/>
        <v>0101</v>
      </c>
    </row>
    <row r="185" spans="1:19">
      <c r="A185" t="s">
        <v>6705</v>
      </c>
      <c r="B185" t="s">
        <v>6706</v>
      </c>
      <c r="C185" t="s">
        <v>49</v>
      </c>
      <c r="D185" t="s">
        <v>6707</v>
      </c>
      <c r="E185" t="s">
        <v>4767</v>
      </c>
      <c r="F185" t="s">
        <v>6708</v>
      </c>
      <c r="G185" t="s">
        <v>6709</v>
      </c>
      <c r="H185" t="s">
        <v>6710</v>
      </c>
      <c r="I185" t="s">
        <v>4785</v>
      </c>
      <c r="J185" t="s">
        <v>6711</v>
      </c>
      <c r="K185" t="s">
        <v>6712</v>
      </c>
      <c r="L185" t="s">
        <v>148</v>
      </c>
      <c r="M185" t="s">
        <v>6713</v>
      </c>
      <c r="N185" t="s">
        <v>5801</v>
      </c>
      <c r="O185" t="s">
        <v>6714</v>
      </c>
      <c r="P185" t="s">
        <v>6715</v>
      </c>
      <c r="R185" t="str">
        <f t="shared" si="4"/>
        <v>寒亭</v>
      </c>
      <c r="S185" t="str">
        <f t="shared" si="5"/>
        <v>0101</v>
      </c>
    </row>
    <row r="186" spans="1:19">
      <c r="A186" t="s">
        <v>6716</v>
      </c>
      <c r="B186" t="s">
        <v>6717</v>
      </c>
      <c r="C186" t="s">
        <v>49</v>
      </c>
      <c r="D186" t="s">
        <v>6718</v>
      </c>
      <c r="E186" t="s">
        <v>4767</v>
      </c>
      <c r="F186" t="s">
        <v>6719</v>
      </c>
      <c r="G186" t="s">
        <v>6720</v>
      </c>
      <c r="H186" t="s">
        <v>6721</v>
      </c>
      <c r="I186" t="s">
        <v>4852</v>
      </c>
      <c r="J186" t="s">
        <v>6722</v>
      </c>
      <c r="K186" t="s">
        <v>6723</v>
      </c>
      <c r="L186" t="s">
        <v>95</v>
      </c>
      <c r="M186" t="s">
        <v>5055</v>
      </c>
      <c r="N186" t="s">
        <v>5030</v>
      </c>
      <c r="O186" t="s">
        <v>6724</v>
      </c>
      <c r="P186" t="s">
        <v>6725</v>
      </c>
      <c r="R186" t="str">
        <f t="shared" si="4"/>
        <v>安丘</v>
      </c>
      <c r="S186" t="str">
        <f t="shared" si="5"/>
        <v>0101</v>
      </c>
    </row>
    <row r="187" spans="1:19">
      <c r="A187" t="s">
        <v>6726</v>
      </c>
      <c r="B187" t="s">
        <v>6725</v>
      </c>
      <c r="C187" t="s">
        <v>49</v>
      </c>
      <c r="D187" t="s">
        <v>6727</v>
      </c>
      <c r="E187" t="s">
        <v>4767</v>
      </c>
      <c r="F187" t="s">
        <v>6728</v>
      </c>
      <c r="G187" t="s">
        <v>6729</v>
      </c>
      <c r="H187" t="s">
        <v>6730</v>
      </c>
      <c r="I187" t="s">
        <v>5407</v>
      </c>
      <c r="J187" t="s">
        <v>6731</v>
      </c>
      <c r="K187" t="s">
        <v>6732</v>
      </c>
      <c r="L187" t="s">
        <v>123</v>
      </c>
      <c r="M187" t="s">
        <v>5854</v>
      </c>
      <c r="N187" t="s">
        <v>4892</v>
      </c>
      <c r="O187" t="s">
        <v>6733</v>
      </c>
      <c r="P187" t="s">
        <v>6734</v>
      </c>
      <c r="R187" t="str">
        <f t="shared" si="4"/>
        <v>诸城</v>
      </c>
      <c r="S187" t="str">
        <f t="shared" si="5"/>
        <v>0101</v>
      </c>
    </row>
    <row r="188" spans="1:19">
      <c r="A188" t="s">
        <v>62</v>
      </c>
      <c r="B188" t="s">
        <v>6735</v>
      </c>
      <c r="C188" t="s">
        <v>49</v>
      </c>
      <c r="D188" t="s">
        <v>6736</v>
      </c>
      <c r="E188" t="s">
        <v>6737</v>
      </c>
      <c r="F188" t="s">
        <v>6738</v>
      </c>
      <c r="G188" t="s">
        <v>59</v>
      </c>
      <c r="H188" t="s">
        <v>6739</v>
      </c>
      <c r="I188" t="s">
        <v>4852</v>
      </c>
      <c r="J188" t="s">
        <v>6740</v>
      </c>
      <c r="K188" t="s">
        <v>6741</v>
      </c>
      <c r="L188" t="s">
        <v>60</v>
      </c>
      <c r="M188" t="s">
        <v>5888</v>
      </c>
      <c r="N188" t="s">
        <v>5056</v>
      </c>
      <c r="O188" t="s">
        <v>6742</v>
      </c>
      <c r="P188" t="s">
        <v>6743</v>
      </c>
      <c r="R188" t="str">
        <f t="shared" si="4"/>
        <v>奎文</v>
      </c>
      <c r="S188" t="str">
        <f t="shared" si="5"/>
        <v>0101</v>
      </c>
    </row>
    <row r="189" spans="1:19">
      <c r="A189" t="s">
        <v>6744</v>
      </c>
      <c r="B189" t="s">
        <v>6745</v>
      </c>
      <c r="C189" t="s">
        <v>49</v>
      </c>
      <c r="D189" t="s">
        <v>6746</v>
      </c>
      <c r="E189" t="s">
        <v>4767</v>
      </c>
      <c r="F189" t="s">
        <v>6747</v>
      </c>
      <c r="G189" t="s">
        <v>6748</v>
      </c>
      <c r="H189" t="s">
        <v>6749</v>
      </c>
      <c r="I189" t="s">
        <v>5560</v>
      </c>
      <c r="J189" t="s">
        <v>6750</v>
      </c>
      <c r="K189" t="s">
        <v>6751</v>
      </c>
      <c r="L189" t="s">
        <v>237</v>
      </c>
      <c r="M189" t="s">
        <v>4788</v>
      </c>
      <c r="N189" t="s">
        <v>4972</v>
      </c>
      <c r="O189" t="s">
        <v>6752</v>
      </c>
      <c r="P189" t="s">
        <v>6753</v>
      </c>
      <c r="Q189" t="s">
        <v>6754</v>
      </c>
      <c r="R189" t="str">
        <f t="shared" si="4"/>
        <v>潍城</v>
      </c>
      <c r="S189" t="str">
        <f t="shared" si="5"/>
        <v>0101</v>
      </c>
    </row>
    <row r="190" spans="1:19">
      <c r="A190" t="s">
        <v>6755</v>
      </c>
      <c r="B190" t="s">
        <v>6756</v>
      </c>
      <c r="C190" t="s">
        <v>49</v>
      </c>
      <c r="D190" t="s">
        <v>6757</v>
      </c>
      <c r="E190" t="s">
        <v>4767</v>
      </c>
      <c r="F190" t="s">
        <v>6758</v>
      </c>
      <c r="G190" t="s">
        <v>6759</v>
      </c>
      <c r="H190" t="s">
        <v>6760</v>
      </c>
      <c r="I190" t="s">
        <v>4785</v>
      </c>
      <c r="J190" t="s">
        <v>6761</v>
      </c>
      <c r="K190" t="s">
        <v>6762</v>
      </c>
      <c r="L190" t="s">
        <v>60</v>
      </c>
      <c r="M190" t="s">
        <v>5511</v>
      </c>
      <c r="N190" t="s">
        <v>5056</v>
      </c>
      <c r="O190" t="s">
        <v>6763</v>
      </c>
      <c r="P190" t="s">
        <v>6764</v>
      </c>
      <c r="R190" t="str">
        <f t="shared" si="4"/>
        <v>奎文</v>
      </c>
      <c r="S190" t="str">
        <f t="shared" si="5"/>
        <v>0101</v>
      </c>
    </row>
    <row r="191" spans="1:19">
      <c r="A191" t="s">
        <v>6765</v>
      </c>
      <c r="B191" t="s">
        <v>6766</v>
      </c>
      <c r="C191" t="s">
        <v>49</v>
      </c>
      <c r="D191" t="s">
        <v>6767</v>
      </c>
      <c r="E191" t="s">
        <v>4912</v>
      </c>
      <c r="F191" t="s">
        <v>6768</v>
      </c>
      <c r="G191" t="s">
        <v>6769</v>
      </c>
      <c r="H191" t="s">
        <v>6770</v>
      </c>
      <c r="I191" t="s">
        <v>4852</v>
      </c>
      <c r="J191" t="s">
        <v>6771</v>
      </c>
      <c r="K191" t="s">
        <v>6772</v>
      </c>
      <c r="L191" t="s">
        <v>1136</v>
      </c>
      <c r="M191" t="s">
        <v>5210</v>
      </c>
      <c r="N191" t="s">
        <v>4789</v>
      </c>
      <c r="O191" t="s">
        <v>6773</v>
      </c>
      <c r="P191" t="s">
        <v>6774</v>
      </c>
      <c r="R191" t="str">
        <f t="shared" si="4"/>
        <v>昌乐</v>
      </c>
      <c r="S191" t="str">
        <f t="shared" si="5"/>
        <v>0101</v>
      </c>
    </row>
    <row r="192" spans="1:19">
      <c r="A192" t="s">
        <v>6775</v>
      </c>
      <c r="B192" t="s">
        <v>6776</v>
      </c>
      <c r="C192" t="s">
        <v>49</v>
      </c>
      <c r="D192" t="s">
        <v>6777</v>
      </c>
      <c r="E192" t="s">
        <v>6778</v>
      </c>
      <c r="F192" t="s">
        <v>6779</v>
      </c>
      <c r="G192" t="s">
        <v>6780</v>
      </c>
      <c r="H192" t="s">
        <v>6781</v>
      </c>
      <c r="I192" t="s">
        <v>4785</v>
      </c>
      <c r="J192" t="s">
        <v>6782</v>
      </c>
      <c r="K192" t="s">
        <v>6783</v>
      </c>
      <c r="L192" t="s">
        <v>105</v>
      </c>
      <c r="M192" t="s">
        <v>5224</v>
      </c>
      <c r="N192" t="s">
        <v>4919</v>
      </c>
      <c r="O192" t="s">
        <v>6784</v>
      </c>
      <c r="P192" t="s">
        <v>6785</v>
      </c>
      <c r="R192" t="str">
        <f t="shared" si="4"/>
        <v>寿光</v>
      </c>
      <c r="S192" t="str">
        <f t="shared" si="5"/>
        <v>0101</v>
      </c>
    </row>
    <row r="193" spans="1:19">
      <c r="A193" t="s">
        <v>6786</v>
      </c>
      <c r="B193" t="s">
        <v>6787</v>
      </c>
      <c r="C193" t="s">
        <v>49</v>
      </c>
      <c r="D193" t="s">
        <v>6788</v>
      </c>
      <c r="E193" t="s">
        <v>4767</v>
      </c>
      <c r="F193" t="s">
        <v>6789</v>
      </c>
      <c r="G193" t="s">
        <v>6790</v>
      </c>
      <c r="H193" t="s">
        <v>6791</v>
      </c>
      <c r="I193" t="s">
        <v>4785</v>
      </c>
      <c r="J193" t="s">
        <v>6792</v>
      </c>
      <c r="K193" t="s">
        <v>6793</v>
      </c>
      <c r="L193" t="s">
        <v>77</v>
      </c>
      <c r="M193" t="s">
        <v>5295</v>
      </c>
      <c r="N193" t="s">
        <v>6794</v>
      </c>
      <c r="O193" t="s">
        <v>6795</v>
      </c>
      <c r="P193" t="s">
        <v>6796</v>
      </c>
      <c r="Q193" t="s">
        <v>6797</v>
      </c>
      <c r="R193" t="str">
        <f t="shared" ref="R193:R256" si="6">IF(OR(LEFT(L193,2)="高新"),"奎文",IF(LEFT(L193,2)="峡山","坊子",IF(LEFT(L193,2)="滨海","寒亭",LEFT(L193,2))))</f>
        <v>临朐</v>
      </c>
      <c r="S193" t="str">
        <f t="shared" ref="S193:S256" si="7">TEXT(B193,"mmdd")</f>
        <v>0101</v>
      </c>
    </row>
    <row r="194" spans="1:19">
      <c r="A194" t="s">
        <v>6798</v>
      </c>
      <c r="B194" t="s">
        <v>6799</v>
      </c>
      <c r="C194" t="s">
        <v>49</v>
      </c>
      <c r="D194" t="s">
        <v>6800</v>
      </c>
      <c r="E194" t="s">
        <v>4767</v>
      </c>
      <c r="F194" t="s">
        <v>6801</v>
      </c>
      <c r="G194" t="s">
        <v>6802</v>
      </c>
      <c r="H194" t="s">
        <v>6803</v>
      </c>
      <c r="I194" t="s">
        <v>4852</v>
      </c>
      <c r="J194" t="s">
        <v>6804</v>
      </c>
      <c r="K194" t="s">
        <v>6805</v>
      </c>
      <c r="L194" t="s">
        <v>123</v>
      </c>
      <c r="M194" t="s">
        <v>4994</v>
      </c>
      <c r="N194" t="s">
        <v>5017</v>
      </c>
      <c r="O194" t="s">
        <v>6806</v>
      </c>
      <c r="P194" t="s">
        <v>6807</v>
      </c>
      <c r="R194" t="str">
        <f t="shared" si="6"/>
        <v>诸城</v>
      </c>
      <c r="S194" t="str">
        <f t="shared" si="7"/>
        <v>0101</v>
      </c>
    </row>
    <row r="195" spans="1:19">
      <c r="A195" t="s">
        <v>6808</v>
      </c>
      <c r="B195" t="s">
        <v>6809</v>
      </c>
      <c r="C195" t="s">
        <v>49</v>
      </c>
      <c r="D195" t="s">
        <v>6810</v>
      </c>
      <c r="E195" t="s">
        <v>4912</v>
      </c>
      <c r="F195" t="s">
        <v>6811</v>
      </c>
      <c r="G195" t="s">
        <v>6812</v>
      </c>
      <c r="H195" t="s">
        <v>6813</v>
      </c>
      <c r="I195" t="s">
        <v>4852</v>
      </c>
      <c r="J195" t="s">
        <v>4786</v>
      </c>
      <c r="K195" t="s">
        <v>4787</v>
      </c>
      <c r="L195" t="s">
        <v>237</v>
      </c>
      <c r="M195" t="s">
        <v>4788</v>
      </c>
      <c r="N195" t="s">
        <v>5801</v>
      </c>
      <c r="O195" t="s">
        <v>4790</v>
      </c>
      <c r="P195" t="s">
        <v>6814</v>
      </c>
      <c r="R195" t="str">
        <f t="shared" si="6"/>
        <v>潍城</v>
      </c>
      <c r="S195" t="str">
        <f t="shared" si="7"/>
        <v>0101</v>
      </c>
    </row>
    <row r="196" spans="1:19">
      <c r="A196" t="s">
        <v>6815</v>
      </c>
      <c r="B196" t="s">
        <v>6816</v>
      </c>
      <c r="C196" t="s">
        <v>49</v>
      </c>
      <c r="D196" t="s">
        <v>6817</v>
      </c>
      <c r="E196" t="s">
        <v>5036</v>
      </c>
      <c r="F196" t="s">
        <v>6818</v>
      </c>
      <c r="G196" t="s">
        <v>6819</v>
      </c>
      <c r="H196" t="s">
        <v>6820</v>
      </c>
      <c r="I196" t="s">
        <v>4785</v>
      </c>
      <c r="J196" t="s">
        <v>6122</v>
      </c>
      <c r="K196" t="s">
        <v>6123</v>
      </c>
      <c r="L196" t="s">
        <v>50</v>
      </c>
      <c r="M196" t="s">
        <v>5721</v>
      </c>
      <c r="O196" t="s">
        <v>6124</v>
      </c>
      <c r="P196" t="s">
        <v>6821</v>
      </c>
      <c r="Q196" t="s">
        <v>6822</v>
      </c>
      <c r="R196" t="str">
        <f t="shared" si="6"/>
        <v>青州</v>
      </c>
      <c r="S196" t="str">
        <f t="shared" si="7"/>
        <v>0101</v>
      </c>
    </row>
    <row r="197" spans="1:19">
      <c r="A197" t="s">
        <v>6823</v>
      </c>
      <c r="B197" t="s">
        <v>6824</v>
      </c>
      <c r="C197" t="s">
        <v>49</v>
      </c>
      <c r="D197" t="s">
        <v>6825</v>
      </c>
      <c r="E197" t="s">
        <v>5036</v>
      </c>
      <c r="F197" t="s">
        <v>6826</v>
      </c>
      <c r="G197" t="s">
        <v>6827</v>
      </c>
      <c r="H197" t="s">
        <v>6828</v>
      </c>
      <c r="I197" t="s">
        <v>4852</v>
      </c>
      <c r="J197" t="s">
        <v>6829</v>
      </c>
      <c r="K197" t="s">
        <v>6830</v>
      </c>
      <c r="L197" t="s">
        <v>95</v>
      </c>
      <c r="M197" t="s">
        <v>5649</v>
      </c>
      <c r="N197" t="s">
        <v>5211</v>
      </c>
      <c r="O197" t="s">
        <v>6831</v>
      </c>
      <c r="P197" t="s">
        <v>6832</v>
      </c>
      <c r="R197" t="str">
        <f t="shared" si="6"/>
        <v>安丘</v>
      </c>
      <c r="S197" t="str">
        <f t="shared" si="7"/>
        <v>0101</v>
      </c>
    </row>
    <row r="198" spans="1:19">
      <c r="A198" t="s">
        <v>6833</v>
      </c>
      <c r="B198" t="s">
        <v>6834</v>
      </c>
      <c r="C198" t="s">
        <v>49</v>
      </c>
      <c r="D198" t="s">
        <v>6835</v>
      </c>
      <c r="E198" t="s">
        <v>6836</v>
      </c>
      <c r="F198" t="s">
        <v>6837</v>
      </c>
      <c r="G198" t="s">
        <v>6838</v>
      </c>
      <c r="H198" t="s">
        <v>6839</v>
      </c>
      <c r="I198" t="s">
        <v>4852</v>
      </c>
      <c r="J198" t="s">
        <v>6840</v>
      </c>
      <c r="K198" t="s">
        <v>6841</v>
      </c>
      <c r="L198" t="s">
        <v>1136</v>
      </c>
      <c r="M198" t="s">
        <v>5330</v>
      </c>
      <c r="N198" t="s">
        <v>5069</v>
      </c>
      <c r="O198" t="s">
        <v>6842</v>
      </c>
      <c r="P198" t="s">
        <v>6843</v>
      </c>
      <c r="R198" t="str">
        <f t="shared" si="6"/>
        <v>昌乐</v>
      </c>
      <c r="S198" t="str">
        <f t="shared" si="7"/>
        <v>0101</v>
      </c>
    </row>
    <row r="199" spans="1:19">
      <c r="A199" t="s">
        <v>6844</v>
      </c>
      <c r="B199" t="s">
        <v>6845</v>
      </c>
      <c r="C199" t="s">
        <v>49</v>
      </c>
      <c r="D199" t="s">
        <v>6846</v>
      </c>
      <c r="E199" t="s">
        <v>5818</v>
      </c>
      <c r="F199" t="s">
        <v>6847</v>
      </c>
      <c r="G199" t="s">
        <v>6848</v>
      </c>
      <c r="H199" t="s">
        <v>6849</v>
      </c>
      <c r="I199" t="s">
        <v>4828</v>
      </c>
      <c r="J199" t="s">
        <v>6348</v>
      </c>
      <c r="K199" t="s">
        <v>6349</v>
      </c>
      <c r="L199" t="s">
        <v>114</v>
      </c>
      <c r="M199" t="s">
        <v>5486</v>
      </c>
      <c r="N199" t="s">
        <v>5939</v>
      </c>
      <c r="O199" t="s">
        <v>6350</v>
      </c>
      <c r="P199" t="s">
        <v>6850</v>
      </c>
      <c r="R199" t="str">
        <f t="shared" si="6"/>
        <v>高密</v>
      </c>
      <c r="S199" t="str">
        <f t="shared" si="7"/>
        <v>0101</v>
      </c>
    </row>
    <row r="200" spans="1:19">
      <c r="A200" t="s">
        <v>6851</v>
      </c>
      <c r="B200" t="s">
        <v>6852</v>
      </c>
      <c r="C200" t="s">
        <v>49</v>
      </c>
      <c r="D200" t="s">
        <v>6853</v>
      </c>
      <c r="E200" t="s">
        <v>4796</v>
      </c>
      <c r="F200" t="s">
        <v>6854</v>
      </c>
      <c r="G200" t="s">
        <v>6855</v>
      </c>
      <c r="H200" t="s">
        <v>6856</v>
      </c>
      <c r="I200" t="s">
        <v>4828</v>
      </c>
      <c r="J200" t="s">
        <v>5636</v>
      </c>
      <c r="K200" t="s">
        <v>5637</v>
      </c>
      <c r="L200" t="s">
        <v>105</v>
      </c>
      <c r="M200" t="s">
        <v>5638</v>
      </c>
      <c r="O200" t="s">
        <v>5639</v>
      </c>
      <c r="P200" t="s">
        <v>6857</v>
      </c>
      <c r="R200" t="str">
        <f t="shared" si="6"/>
        <v>寿光</v>
      </c>
      <c r="S200" t="str">
        <f t="shared" si="7"/>
        <v>0101</v>
      </c>
    </row>
    <row r="201" spans="1:19">
      <c r="A201" t="s">
        <v>6858</v>
      </c>
      <c r="B201" t="s">
        <v>6859</v>
      </c>
      <c r="C201" t="s">
        <v>49</v>
      </c>
      <c r="D201" t="s">
        <v>6860</v>
      </c>
      <c r="E201" t="s">
        <v>6861</v>
      </c>
      <c r="F201" t="s">
        <v>6862</v>
      </c>
      <c r="G201" t="s">
        <v>6863</v>
      </c>
      <c r="H201" t="s">
        <v>6864</v>
      </c>
      <c r="I201" t="s">
        <v>5835</v>
      </c>
      <c r="J201" t="s">
        <v>6337</v>
      </c>
      <c r="K201" t="s">
        <v>6338</v>
      </c>
      <c r="L201" t="s">
        <v>105</v>
      </c>
      <c r="M201" t="s">
        <v>4945</v>
      </c>
      <c r="N201" t="s">
        <v>5030</v>
      </c>
      <c r="O201" t="s">
        <v>6339</v>
      </c>
      <c r="Q201" t="s">
        <v>6341</v>
      </c>
      <c r="R201" t="str">
        <f t="shared" si="6"/>
        <v>寿光</v>
      </c>
      <c r="S201" t="str">
        <f t="shared" si="7"/>
        <v>0101</v>
      </c>
    </row>
    <row r="202" spans="1:19">
      <c r="A202" t="s">
        <v>6865</v>
      </c>
      <c r="B202" t="s">
        <v>6866</v>
      </c>
      <c r="C202" t="s">
        <v>49</v>
      </c>
      <c r="D202" t="s">
        <v>6867</v>
      </c>
      <c r="E202" t="s">
        <v>6868</v>
      </c>
      <c r="F202" t="s">
        <v>6869</v>
      </c>
      <c r="G202" t="s">
        <v>6870</v>
      </c>
      <c r="I202" t="s">
        <v>4955</v>
      </c>
      <c r="R202" t="str">
        <f t="shared" si="6"/>
        <v/>
      </c>
      <c r="S202" t="str">
        <f t="shared" si="7"/>
        <v>0101</v>
      </c>
    </row>
    <row r="203" spans="1:19">
      <c r="A203" t="s">
        <v>6871</v>
      </c>
      <c r="B203" t="s">
        <v>6872</v>
      </c>
      <c r="C203" t="s">
        <v>49</v>
      </c>
      <c r="D203" t="s">
        <v>6873</v>
      </c>
      <c r="E203" t="s">
        <v>4796</v>
      </c>
      <c r="F203" t="s">
        <v>6874</v>
      </c>
      <c r="G203" t="s">
        <v>6875</v>
      </c>
      <c r="H203" t="s">
        <v>6876</v>
      </c>
      <c r="I203" t="s">
        <v>6877</v>
      </c>
      <c r="J203" t="s">
        <v>6878</v>
      </c>
      <c r="K203" t="s">
        <v>6879</v>
      </c>
      <c r="L203" t="s">
        <v>95</v>
      </c>
      <c r="M203" t="s">
        <v>4844</v>
      </c>
      <c r="O203" t="s">
        <v>6880</v>
      </c>
      <c r="P203" t="s">
        <v>6881</v>
      </c>
      <c r="R203" t="str">
        <f t="shared" si="6"/>
        <v>安丘</v>
      </c>
      <c r="S203" t="str">
        <f t="shared" si="7"/>
        <v>0101</v>
      </c>
    </row>
    <row r="204" spans="1:19">
      <c r="A204" t="s">
        <v>6882</v>
      </c>
      <c r="B204" t="s">
        <v>6883</v>
      </c>
      <c r="C204" t="s">
        <v>49</v>
      </c>
      <c r="D204" t="s">
        <v>6884</v>
      </c>
      <c r="E204" t="s">
        <v>4796</v>
      </c>
      <c r="F204" t="s">
        <v>6885</v>
      </c>
      <c r="G204" t="s">
        <v>6886</v>
      </c>
      <c r="H204" t="s">
        <v>6887</v>
      </c>
      <c r="I204" t="s">
        <v>6888</v>
      </c>
      <c r="J204" t="s">
        <v>5636</v>
      </c>
      <c r="K204" t="s">
        <v>5637</v>
      </c>
      <c r="L204" t="s">
        <v>105</v>
      </c>
      <c r="M204" t="s">
        <v>5638</v>
      </c>
      <c r="O204" t="s">
        <v>5639</v>
      </c>
      <c r="P204" t="s">
        <v>6889</v>
      </c>
      <c r="Q204" t="s">
        <v>6890</v>
      </c>
      <c r="R204" t="str">
        <f t="shared" si="6"/>
        <v>寿光</v>
      </c>
      <c r="S204" t="str">
        <f t="shared" si="7"/>
        <v>0101</v>
      </c>
    </row>
    <row r="205" spans="1:19">
      <c r="A205" t="s">
        <v>328</v>
      </c>
      <c r="B205" t="s">
        <v>6891</v>
      </c>
      <c r="C205" t="s">
        <v>49</v>
      </c>
      <c r="D205" t="s">
        <v>6892</v>
      </c>
      <c r="E205" t="s">
        <v>4796</v>
      </c>
      <c r="F205" t="s">
        <v>6893</v>
      </c>
      <c r="G205" t="s">
        <v>326</v>
      </c>
      <c r="H205" t="s">
        <v>6894</v>
      </c>
      <c r="I205" t="s">
        <v>6877</v>
      </c>
      <c r="J205" t="s">
        <v>6423</v>
      </c>
      <c r="K205" t="s">
        <v>6424</v>
      </c>
      <c r="L205" t="s">
        <v>60</v>
      </c>
      <c r="M205" t="s">
        <v>5511</v>
      </c>
      <c r="O205" t="s">
        <v>6425</v>
      </c>
      <c r="P205" t="s">
        <v>6895</v>
      </c>
      <c r="Q205" t="s">
        <v>6896</v>
      </c>
      <c r="R205" t="str">
        <f t="shared" si="6"/>
        <v>奎文</v>
      </c>
      <c r="S205" t="str">
        <f t="shared" si="7"/>
        <v>0101</v>
      </c>
    </row>
    <row r="206" spans="1:19">
      <c r="A206" t="s">
        <v>6897</v>
      </c>
      <c r="B206" t="s">
        <v>6898</v>
      </c>
      <c r="C206" t="s">
        <v>49</v>
      </c>
      <c r="D206" t="s">
        <v>6899</v>
      </c>
      <c r="E206" t="s">
        <v>6900</v>
      </c>
      <c r="F206" t="s">
        <v>6901</v>
      </c>
      <c r="G206" t="s">
        <v>6902</v>
      </c>
      <c r="H206" t="s">
        <v>6903</v>
      </c>
      <c r="I206" t="s">
        <v>5541</v>
      </c>
      <c r="J206" t="s">
        <v>6904</v>
      </c>
      <c r="K206" t="s">
        <v>6905</v>
      </c>
      <c r="L206" t="s">
        <v>86</v>
      </c>
      <c r="M206" t="s">
        <v>5919</v>
      </c>
      <c r="N206" t="s">
        <v>5296</v>
      </c>
      <c r="O206" t="s">
        <v>6906</v>
      </c>
      <c r="P206" t="s">
        <v>6907</v>
      </c>
      <c r="Q206" t="s">
        <v>6908</v>
      </c>
      <c r="R206" t="str">
        <f t="shared" si="6"/>
        <v>坊子</v>
      </c>
      <c r="S206" t="str">
        <f t="shared" si="7"/>
        <v>0101</v>
      </c>
    </row>
    <row r="207" spans="1:19">
      <c r="A207" t="s">
        <v>6909</v>
      </c>
      <c r="B207" t="s">
        <v>6910</v>
      </c>
      <c r="C207" t="s">
        <v>49</v>
      </c>
      <c r="D207" t="s">
        <v>6911</v>
      </c>
      <c r="E207" t="s">
        <v>6912</v>
      </c>
      <c r="F207" t="s">
        <v>6913</v>
      </c>
      <c r="G207" t="s">
        <v>6914</v>
      </c>
      <c r="H207" t="s">
        <v>6915</v>
      </c>
      <c r="I207" t="s">
        <v>4852</v>
      </c>
      <c r="J207" t="s">
        <v>6916</v>
      </c>
      <c r="K207" t="s">
        <v>6917</v>
      </c>
      <c r="L207" t="s">
        <v>148</v>
      </c>
      <c r="M207" t="s">
        <v>6918</v>
      </c>
      <c r="N207" t="s">
        <v>5017</v>
      </c>
      <c r="O207" t="s">
        <v>6919</v>
      </c>
      <c r="Q207" t="s">
        <v>6920</v>
      </c>
      <c r="R207" t="str">
        <f t="shared" si="6"/>
        <v>寒亭</v>
      </c>
      <c r="S207" t="str">
        <f t="shared" si="7"/>
        <v>0101</v>
      </c>
    </row>
    <row r="208" spans="1:19">
      <c r="A208" t="s">
        <v>6921</v>
      </c>
      <c r="B208" t="s">
        <v>6922</v>
      </c>
      <c r="C208" t="s">
        <v>49</v>
      </c>
      <c r="D208" t="s">
        <v>6923</v>
      </c>
      <c r="E208" t="s">
        <v>6924</v>
      </c>
      <c r="F208" t="s">
        <v>6925</v>
      </c>
      <c r="G208" t="s">
        <v>6926</v>
      </c>
      <c r="H208" t="s">
        <v>6927</v>
      </c>
      <c r="I208" t="s">
        <v>4828</v>
      </c>
      <c r="J208" t="s">
        <v>6097</v>
      </c>
      <c r="K208" t="s">
        <v>6098</v>
      </c>
      <c r="L208" t="s">
        <v>148</v>
      </c>
      <c r="M208" t="s">
        <v>5580</v>
      </c>
      <c r="N208" t="s">
        <v>5211</v>
      </c>
      <c r="O208" t="s">
        <v>6099</v>
      </c>
      <c r="P208" t="s">
        <v>6928</v>
      </c>
      <c r="R208" t="str">
        <f t="shared" si="6"/>
        <v>寒亭</v>
      </c>
      <c r="S208" t="str">
        <f t="shared" si="7"/>
        <v>0101</v>
      </c>
    </row>
    <row r="209" spans="1:19">
      <c r="A209" t="s">
        <v>6929</v>
      </c>
      <c r="B209" t="s">
        <v>6930</v>
      </c>
      <c r="C209" t="s">
        <v>49</v>
      </c>
      <c r="D209" t="s">
        <v>6931</v>
      </c>
      <c r="E209" t="s">
        <v>6912</v>
      </c>
      <c r="F209" t="s">
        <v>6932</v>
      </c>
      <c r="G209" t="s">
        <v>6933</v>
      </c>
      <c r="H209" t="s">
        <v>6934</v>
      </c>
      <c r="I209" t="s">
        <v>4785</v>
      </c>
      <c r="J209" t="s">
        <v>6935</v>
      </c>
      <c r="K209" t="s">
        <v>6936</v>
      </c>
      <c r="L209" t="s">
        <v>50</v>
      </c>
      <c r="M209" t="s">
        <v>4816</v>
      </c>
      <c r="N209" t="s">
        <v>5112</v>
      </c>
      <c r="O209" t="s">
        <v>6937</v>
      </c>
      <c r="P209" t="s">
        <v>6938</v>
      </c>
      <c r="Q209" t="s">
        <v>6939</v>
      </c>
      <c r="R209" t="str">
        <f t="shared" si="6"/>
        <v>青州</v>
      </c>
      <c r="S209" t="str">
        <f t="shared" si="7"/>
        <v>0101</v>
      </c>
    </row>
    <row r="210" spans="1:19">
      <c r="A210" t="s">
        <v>6940</v>
      </c>
      <c r="B210" t="s">
        <v>6941</v>
      </c>
      <c r="C210" t="s">
        <v>49</v>
      </c>
      <c r="D210" t="s">
        <v>6942</v>
      </c>
      <c r="E210" t="s">
        <v>6943</v>
      </c>
      <c r="F210" t="s">
        <v>6944</v>
      </c>
      <c r="G210" t="s">
        <v>6945</v>
      </c>
      <c r="H210" t="s">
        <v>6946</v>
      </c>
      <c r="I210" t="s">
        <v>4852</v>
      </c>
      <c r="J210" t="s">
        <v>6740</v>
      </c>
      <c r="K210" t="s">
        <v>6741</v>
      </c>
      <c r="L210" t="s">
        <v>60</v>
      </c>
      <c r="M210" t="s">
        <v>5888</v>
      </c>
      <c r="N210" t="s">
        <v>5017</v>
      </c>
      <c r="O210" t="s">
        <v>6742</v>
      </c>
      <c r="P210" t="s">
        <v>6947</v>
      </c>
      <c r="Q210" t="s">
        <v>6948</v>
      </c>
      <c r="R210" t="str">
        <f t="shared" si="6"/>
        <v>奎文</v>
      </c>
      <c r="S210" t="str">
        <f t="shared" si="7"/>
        <v>0101</v>
      </c>
    </row>
    <row r="211" spans="1:19">
      <c r="A211" t="s">
        <v>6949</v>
      </c>
      <c r="B211" t="s">
        <v>6950</v>
      </c>
      <c r="C211" t="s">
        <v>49</v>
      </c>
      <c r="D211" t="s">
        <v>6951</v>
      </c>
      <c r="E211" t="s">
        <v>6861</v>
      </c>
      <c r="F211" t="s">
        <v>6952</v>
      </c>
      <c r="G211" t="s">
        <v>6953</v>
      </c>
      <c r="H211" t="s">
        <v>6954</v>
      </c>
      <c r="I211" t="s">
        <v>4785</v>
      </c>
      <c r="J211" t="s">
        <v>6955</v>
      </c>
      <c r="K211" t="s">
        <v>6956</v>
      </c>
      <c r="L211" t="s">
        <v>114</v>
      </c>
      <c r="M211" t="s">
        <v>5486</v>
      </c>
      <c r="N211" t="s">
        <v>5487</v>
      </c>
      <c r="O211" t="s">
        <v>6957</v>
      </c>
      <c r="P211" t="s">
        <v>6958</v>
      </c>
      <c r="R211" t="str">
        <f t="shared" si="6"/>
        <v>高密</v>
      </c>
      <c r="S211" t="str">
        <f t="shared" si="7"/>
        <v>0101</v>
      </c>
    </row>
    <row r="212" spans="1:19">
      <c r="A212" t="s">
        <v>6959</v>
      </c>
      <c r="B212" t="s">
        <v>6960</v>
      </c>
      <c r="C212" t="s">
        <v>49</v>
      </c>
      <c r="D212" t="s">
        <v>6961</v>
      </c>
      <c r="E212" t="s">
        <v>5036</v>
      </c>
      <c r="F212" t="s">
        <v>6962</v>
      </c>
      <c r="G212" t="s">
        <v>6963</v>
      </c>
      <c r="H212" t="s">
        <v>6964</v>
      </c>
      <c r="I212" t="s">
        <v>4785</v>
      </c>
      <c r="J212" t="s">
        <v>5449</v>
      </c>
      <c r="K212" t="s">
        <v>5450</v>
      </c>
      <c r="L212" t="s">
        <v>237</v>
      </c>
      <c r="M212" t="s">
        <v>5247</v>
      </c>
      <c r="N212" t="s">
        <v>5619</v>
      </c>
      <c r="O212" t="s">
        <v>5452</v>
      </c>
      <c r="P212" t="s">
        <v>6965</v>
      </c>
      <c r="Q212" t="s">
        <v>6966</v>
      </c>
      <c r="R212" t="str">
        <f t="shared" si="6"/>
        <v>潍城</v>
      </c>
      <c r="S212" t="str">
        <f t="shared" si="7"/>
        <v>0101</v>
      </c>
    </row>
    <row r="213" spans="1:19">
      <c r="A213" t="s">
        <v>6967</v>
      </c>
      <c r="B213" t="s">
        <v>6968</v>
      </c>
      <c r="C213" t="s">
        <v>49</v>
      </c>
      <c r="D213" t="s">
        <v>6969</v>
      </c>
      <c r="E213" t="s">
        <v>4796</v>
      </c>
      <c r="F213" t="s">
        <v>6970</v>
      </c>
      <c r="G213" t="s">
        <v>6971</v>
      </c>
      <c r="H213" t="s">
        <v>6972</v>
      </c>
      <c r="I213" t="s">
        <v>6877</v>
      </c>
      <c r="J213" t="s">
        <v>6973</v>
      </c>
      <c r="K213" t="s">
        <v>6974</v>
      </c>
      <c r="L213" t="s">
        <v>60</v>
      </c>
      <c r="M213" t="s">
        <v>5511</v>
      </c>
      <c r="O213" t="s">
        <v>6975</v>
      </c>
      <c r="Q213" t="s">
        <v>6976</v>
      </c>
      <c r="R213" t="str">
        <f t="shared" si="6"/>
        <v>奎文</v>
      </c>
      <c r="S213" t="str">
        <f t="shared" si="7"/>
        <v>0101</v>
      </c>
    </row>
    <row r="214" spans="1:19">
      <c r="A214" t="s">
        <v>6977</v>
      </c>
      <c r="B214" t="s">
        <v>6978</v>
      </c>
      <c r="C214" t="s">
        <v>49</v>
      </c>
      <c r="D214" t="s">
        <v>6979</v>
      </c>
      <c r="E214" t="s">
        <v>4767</v>
      </c>
      <c r="F214" t="s">
        <v>6980</v>
      </c>
      <c r="G214" t="s">
        <v>6981</v>
      </c>
      <c r="H214" t="s">
        <v>6982</v>
      </c>
      <c r="I214" t="s">
        <v>4852</v>
      </c>
      <c r="J214" t="s">
        <v>6983</v>
      </c>
      <c r="K214" t="s">
        <v>6984</v>
      </c>
      <c r="L214" t="s">
        <v>95</v>
      </c>
      <c r="M214" t="s">
        <v>5682</v>
      </c>
      <c r="N214" t="s">
        <v>6985</v>
      </c>
      <c r="O214" t="s">
        <v>6986</v>
      </c>
      <c r="P214" t="s">
        <v>6987</v>
      </c>
      <c r="R214" t="str">
        <f t="shared" si="6"/>
        <v>安丘</v>
      </c>
      <c r="S214" t="str">
        <f t="shared" si="7"/>
        <v>0101</v>
      </c>
    </row>
    <row r="215" spans="1:19">
      <c r="A215" t="s">
        <v>6988</v>
      </c>
      <c r="B215" t="s">
        <v>6989</v>
      </c>
      <c r="C215" t="s">
        <v>49</v>
      </c>
      <c r="D215" t="s">
        <v>6990</v>
      </c>
      <c r="E215" t="s">
        <v>4796</v>
      </c>
      <c r="F215" t="s">
        <v>6991</v>
      </c>
      <c r="G215" t="s">
        <v>6992</v>
      </c>
      <c r="I215" t="s">
        <v>6993</v>
      </c>
      <c r="R215" t="str">
        <f t="shared" si="6"/>
        <v/>
      </c>
      <c r="S215" t="str">
        <f t="shared" si="7"/>
        <v>0101</v>
      </c>
    </row>
    <row r="216" spans="1:19">
      <c r="A216" t="s">
        <v>6994</v>
      </c>
      <c r="B216" t="s">
        <v>6995</v>
      </c>
      <c r="C216" t="s">
        <v>49</v>
      </c>
      <c r="D216" t="s">
        <v>6996</v>
      </c>
      <c r="E216" t="s">
        <v>4767</v>
      </c>
      <c r="F216" t="s">
        <v>6997</v>
      </c>
      <c r="G216" t="s">
        <v>6998</v>
      </c>
      <c r="H216" t="s">
        <v>6999</v>
      </c>
      <c r="I216" t="s">
        <v>4785</v>
      </c>
      <c r="J216" t="s">
        <v>7000</v>
      </c>
      <c r="K216" t="s">
        <v>7001</v>
      </c>
      <c r="L216" t="s">
        <v>123</v>
      </c>
      <c r="M216" t="s">
        <v>6022</v>
      </c>
      <c r="N216" t="s">
        <v>6184</v>
      </c>
      <c r="O216" t="s">
        <v>7002</v>
      </c>
      <c r="P216" t="s">
        <v>7003</v>
      </c>
      <c r="Q216" t="s">
        <v>7004</v>
      </c>
      <c r="R216" t="str">
        <f t="shared" si="6"/>
        <v>诸城</v>
      </c>
      <c r="S216" t="str">
        <f t="shared" si="7"/>
        <v>0101</v>
      </c>
    </row>
    <row r="217" spans="1:19">
      <c r="A217" t="s">
        <v>7005</v>
      </c>
      <c r="B217" t="s">
        <v>7006</v>
      </c>
      <c r="C217" t="s">
        <v>49</v>
      </c>
      <c r="D217" t="s">
        <v>7007</v>
      </c>
      <c r="E217" t="s">
        <v>4796</v>
      </c>
      <c r="F217" t="s">
        <v>7008</v>
      </c>
      <c r="G217" t="s">
        <v>7009</v>
      </c>
      <c r="H217" t="s">
        <v>7010</v>
      </c>
      <c r="I217" t="s">
        <v>5541</v>
      </c>
      <c r="J217" t="s">
        <v>6020</v>
      </c>
      <c r="K217" t="s">
        <v>6021</v>
      </c>
      <c r="L217" t="s">
        <v>123</v>
      </c>
      <c r="M217" t="s">
        <v>6022</v>
      </c>
      <c r="O217" t="s">
        <v>6023</v>
      </c>
      <c r="P217" t="s">
        <v>7011</v>
      </c>
      <c r="R217" t="str">
        <f t="shared" si="6"/>
        <v>诸城</v>
      </c>
      <c r="S217" t="str">
        <f t="shared" si="7"/>
        <v>0101</v>
      </c>
    </row>
    <row r="218" spans="1:19">
      <c r="A218" t="s">
        <v>7012</v>
      </c>
      <c r="B218" t="s">
        <v>7013</v>
      </c>
      <c r="C218" t="s">
        <v>49</v>
      </c>
      <c r="D218" t="s">
        <v>7014</v>
      </c>
      <c r="E218" t="s">
        <v>4796</v>
      </c>
      <c r="F218" t="s">
        <v>7015</v>
      </c>
      <c r="G218" t="s">
        <v>7016</v>
      </c>
      <c r="H218" t="s">
        <v>7017</v>
      </c>
      <c r="I218" t="s">
        <v>4785</v>
      </c>
      <c r="J218" t="s">
        <v>7018</v>
      </c>
      <c r="K218" t="s">
        <v>7019</v>
      </c>
      <c r="L218" t="s">
        <v>95</v>
      </c>
      <c r="M218" t="s">
        <v>5649</v>
      </c>
      <c r="O218" t="s">
        <v>7020</v>
      </c>
      <c r="P218" t="s">
        <v>7021</v>
      </c>
      <c r="Q218" t="s">
        <v>7022</v>
      </c>
      <c r="R218" t="str">
        <f t="shared" si="6"/>
        <v>安丘</v>
      </c>
      <c r="S218" t="str">
        <f t="shared" si="7"/>
        <v>0101</v>
      </c>
    </row>
    <row r="219" spans="1:19">
      <c r="A219" t="s">
        <v>7023</v>
      </c>
      <c r="B219" t="s">
        <v>7024</v>
      </c>
      <c r="C219" t="s">
        <v>49</v>
      </c>
      <c r="D219" t="s">
        <v>7025</v>
      </c>
      <c r="E219" t="s">
        <v>4796</v>
      </c>
      <c r="F219" t="s">
        <v>7026</v>
      </c>
      <c r="G219" t="s">
        <v>7027</v>
      </c>
      <c r="H219" t="s">
        <v>7028</v>
      </c>
      <c r="I219" t="s">
        <v>4828</v>
      </c>
      <c r="J219" t="s">
        <v>6580</v>
      </c>
      <c r="K219" t="s">
        <v>6581</v>
      </c>
      <c r="L219" t="s">
        <v>77</v>
      </c>
      <c r="M219" t="s">
        <v>4803</v>
      </c>
      <c r="O219" t="s">
        <v>6582</v>
      </c>
      <c r="P219" t="s">
        <v>7029</v>
      </c>
      <c r="Q219" t="s">
        <v>7030</v>
      </c>
      <c r="R219" t="str">
        <f t="shared" si="6"/>
        <v>临朐</v>
      </c>
      <c r="S219" t="str">
        <f t="shared" si="7"/>
        <v>0101</v>
      </c>
    </row>
    <row r="220" spans="1:19">
      <c r="A220" t="s">
        <v>7031</v>
      </c>
      <c r="B220" t="s">
        <v>7032</v>
      </c>
      <c r="C220" t="s">
        <v>49</v>
      </c>
      <c r="D220" t="s">
        <v>7033</v>
      </c>
      <c r="E220" t="s">
        <v>4796</v>
      </c>
      <c r="F220" t="s">
        <v>7034</v>
      </c>
      <c r="G220" t="s">
        <v>7035</v>
      </c>
      <c r="H220" t="s">
        <v>7036</v>
      </c>
      <c r="I220" t="s">
        <v>4852</v>
      </c>
      <c r="J220" t="s">
        <v>4853</v>
      </c>
      <c r="K220" t="s">
        <v>4854</v>
      </c>
      <c r="L220" t="s">
        <v>50</v>
      </c>
      <c r="M220" t="s">
        <v>4855</v>
      </c>
      <c r="O220" t="s">
        <v>4857</v>
      </c>
      <c r="P220" t="s">
        <v>7037</v>
      </c>
      <c r="R220" t="str">
        <f t="shared" si="6"/>
        <v>青州</v>
      </c>
      <c r="S220" t="str">
        <f t="shared" si="7"/>
        <v>0101</v>
      </c>
    </row>
    <row r="221" spans="1:19">
      <c r="A221" t="s">
        <v>304</v>
      </c>
      <c r="B221" t="s">
        <v>7038</v>
      </c>
      <c r="C221" t="s">
        <v>49</v>
      </c>
      <c r="D221" t="s">
        <v>7039</v>
      </c>
      <c r="E221" t="s">
        <v>4796</v>
      </c>
      <c r="F221" t="s">
        <v>7040</v>
      </c>
      <c r="G221" t="s">
        <v>302</v>
      </c>
      <c r="H221" t="s">
        <v>7041</v>
      </c>
      <c r="I221" t="s">
        <v>5560</v>
      </c>
      <c r="J221" t="s">
        <v>7042</v>
      </c>
      <c r="K221" t="s">
        <v>7043</v>
      </c>
      <c r="L221" t="s">
        <v>60</v>
      </c>
      <c r="M221" t="s">
        <v>4904</v>
      </c>
      <c r="O221" t="s">
        <v>7044</v>
      </c>
      <c r="P221" t="s">
        <v>7045</v>
      </c>
      <c r="Q221" t="s">
        <v>7046</v>
      </c>
      <c r="R221" t="str">
        <f t="shared" si="6"/>
        <v>奎文</v>
      </c>
      <c r="S221" t="str">
        <f t="shared" si="7"/>
        <v>0101</v>
      </c>
    </row>
    <row r="222" spans="1:19">
      <c r="A222" t="s">
        <v>7047</v>
      </c>
      <c r="B222" t="s">
        <v>7048</v>
      </c>
      <c r="C222" t="s">
        <v>49</v>
      </c>
      <c r="D222" t="s">
        <v>7049</v>
      </c>
      <c r="E222" t="s">
        <v>4796</v>
      </c>
      <c r="F222" t="s">
        <v>7050</v>
      </c>
      <c r="G222" t="s">
        <v>7051</v>
      </c>
      <c r="H222" t="s">
        <v>7052</v>
      </c>
      <c r="I222" t="s">
        <v>5407</v>
      </c>
      <c r="J222" t="s">
        <v>7053</v>
      </c>
      <c r="K222" t="s">
        <v>7054</v>
      </c>
      <c r="L222" t="s">
        <v>60</v>
      </c>
      <c r="M222" t="s">
        <v>5888</v>
      </c>
      <c r="O222" t="s">
        <v>7055</v>
      </c>
      <c r="P222" t="s">
        <v>7056</v>
      </c>
      <c r="Q222" t="s">
        <v>7057</v>
      </c>
      <c r="R222" t="str">
        <f t="shared" si="6"/>
        <v>奎文</v>
      </c>
      <c r="S222" t="str">
        <f t="shared" si="7"/>
        <v>0101</v>
      </c>
    </row>
    <row r="223" spans="1:19">
      <c r="A223" t="s">
        <v>7058</v>
      </c>
      <c r="B223" t="s">
        <v>7059</v>
      </c>
      <c r="C223" t="s">
        <v>49</v>
      </c>
      <c r="D223" t="s">
        <v>7060</v>
      </c>
      <c r="E223" t="s">
        <v>4767</v>
      </c>
      <c r="F223" t="s">
        <v>7061</v>
      </c>
      <c r="G223" t="s">
        <v>7062</v>
      </c>
      <c r="H223" t="s">
        <v>7063</v>
      </c>
      <c r="I223" t="s">
        <v>7064</v>
      </c>
      <c r="J223" t="s">
        <v>6611</v>
      </c>
      <c r="K223" t="s">
        <v>6612</v>
      </c>
      <c r="L223" t="s">
        <v>86</v>
      </c>
      <c r="M223" t="s">
        <v>5099</v>
      </c>
      <c r="N223" t="s">
        <v>4972</v>
      </c>
      <c r="O223" t="s">
        <v>6613</v>
      </c>
      <c r="P223" t="s">
        <v>7065</v>
      </c>
      <c r="Q223" t="s">
        <v>7066</v>
      </c>
      <c r="R223" t="str">
        <f t="shared" si="6"/>
        <v>坊子</v>
      </c>
      <c r="S223" t="str">
        <f t="shared" si="7"/>
        <v>0101</v>
      </c>
    </row>
    <row r="224" spans="1:19">
      <c r="A224" t="s">
        <v>7067</v>
      </c>
      <c r="B224" t="s">
        <v>7068</v>
      </c>
      <c r="C224" t="s">
        <v>49</v>
      </c>
      <c r="D224" t="s">
        <v>7069</v>
      </c>
      <c r="E224" t="s">
        <v>7070</v>
      </c>
      <c r="F224" t="s">
        <v>7071</v>
      </c>
      <c r="G224" t="s">
        <v>7072</v>
      </c>
      <c r="H224" t="s">
        <v>7073</v>
      </c>
      <c r="I224" t="s">
        <v>4771</v>
      </c>
      <c r="J224" t="s">
        <v>5997</v>
      </c>
      <c r="K224" t="s">
        <v>5998</v>
      </c>
      <c r="L224" t="s">
        <v>60</v>
      </c>
      <c r="M224" t="s">
        <v>5999</v>
      </c>
      <c r="N224" t="s">
        <v>4933</v>
      </c>
      <c r="O224" t="s">
        <v>6000</v>
      </c>
      <c r="P224" t="s">
        <v>7074</v>
      </c>
      <c r="R224" t="str">
        <f t="shared" si="6"/>
        <v>奎文</v>
      </c>
      <c r="S224" t="str">
        <f t="shared" si="7"/>
        <v>0101</v>
      </c>
    </row>
    <row r="225" spans="1:19">
      <c r="A225" t="s">
        <v>7075</v>
      </c>
      <c r="B225" t="s">
        <v>7076</v>
      </c>
      <c r="C225" t="s">
        <v>49</v>
      </c>
      <c r="D225" t="s">
        <v>7077</v>
      </c>
      <c r="E225" t="s">
        <v>7078</v>
      </c>
      <c r="F225" t="s">
        <v>7079</v>
      </c>
      <c r="G225" t="s">
        <v>7080</v>
      </c>
      <c r="H225" t="s">
        <v>7081</v>
      </c>
      <c r="I225" t="s">
        <v>4828</v>
      </c>
      <c r="J225" t="s">
        <v>7082</v>
      </c>
      <c r="K225" t="s">
        <v>7083</v>
      </c>
      <c r="L225" t="s">
        <v>114</v>
      </c>
      <c r="M225" t="s">
        <v>7084</v>
      </c>
      <c r="N225" t="s">
        <v>5619</v>
      </c>
      <c r="O225" t="s">
        <v>7085</v>
      </c>
      <c r="P225" t="s">
        <v>7086</v>
      </c>
      <c r="R225" t="str">
        <f t="shared" si="6"/>
        <v>高密</v>
      </c>
      <c r="S225" t="str">
        <f t="shared" si="7"/>
        <v>0101</v>
      </c>
    </row>
    <row r="226" spans="1:19">
      <c r="A226" t="s">
        <v>7087</v>
      </c>
      <c r="B226" t="s">
        <v>7088</v>
      </c>
      <c r="C226" t="s">
        <v>49</v>
      </c>
      <c r="D226" t="s">
        <v>7089</v>
      </c>
      <c r="E226" t="s">
        <v>4767</v>
      </c>
      <c r="F226" t="s">
        <v>7090</v>
      </c>
      <c r="G226" t="s">
        <v>7091</v>
      </c>
      <c r="H226" t="s">
        <v>7092</v>
      </c>
      <c r="I226" t="s">
        <v>4841</v>
      </c>
      <c r="J226" t="s">
        <v>7093</v>
      </c>
      <c r="K226" t="s">
        <v>7094</v>
      </c>
      <c r="L226" t="s">
        <v>1136</v>
      </c>
      <c r="M226" t="s">
        <v>7095</v>
      </c>
      <c r="N226" t="s">
        <v>5487</v>
      </c>
      <c r="O226" t="s">
        <v>7096</v>
      </c>
      <c r="P226" t="s">
        <v>7097</v>
      </c>
      <c r="Q226" t="s">
        <v>7098</v>
      </c>
      <c r="R226" t="str">
        <f t="shared" si="6"/>
        <v>昌乐</v>
      </c>
      <c r="S226" t="str">
        <f t="shared" si="7"/>
        <v>0101</v>
      </c>
    </row>
    <row r="227" spans="1:19">
      <c r="A227" t="s">
        <v>7099</v>
      </c>
      <c r="B227" t="s">
        <v>7100</v>
      </c>
      <c r="C227" t="s">
        <v>49</v>
      </c>
      <c r="D227" t="s">
        <v>7101</v>
      </c>
      <c r="E227" t="s">
        <v>7102</v>
      </c>
      <c r="F227" t="s">
        <v>7103</v>
      </c>
      <c r="G227" t="s">
        <v>7104</v>
      </c>
      <c r="H227" t="s">
        <v>7105</v>
      </c>
      <c r="I227" t="s">
        <v>4828</v>
      </c>
      <c r="J227" t="s">
        <v>5509</v>
      </c>
      <c r="K227" t="s">
        <v>5510</v>
      </c>
      <c r="L227" t="s">
        <v>60</v>
      </c>
      <c r="M227" t="s">
        <v>5511</v>
      </c>
      <c r="N227" t="s">
        <v>4845</v>
      </c>
      <c r="O227" t="s">
        <v>5512</v>
      </c>
      <c r="P227" t="s">
        <v>7106</v>
      </c>
      <c r="R227" t="str">
        <f t="shared" si="6"/>
        <v>奎文</v>
      </c>
      <c r="S227" t="str">
        <f t="shared" si="7"/>
        <v>0101</v>
      </c>
    </row>
    <row r="228" spans="1:19">
      <c r="A228" t="s">
        <v>7107</v>
      </c>
      <c r="B228" t="s">
        <v>7108</v>
      </c>
      <c r="C228" t="s">
        <v>49</v>
      </c>
      <c r="D228" t="s">
        <v>7109</v>
      </c>
      <c r="E228" t="s">
        <v>7110</v>
      </c>
      <c r="F228" t="s">
        <v>7111</v>
      </c>
      <c r="G228" t="s">
        <v>7112</v>
      </c>
      <c r="H228" t="s">
        <v>7113</v>
      </c>
      <c r="I228" t="s">
        <v>4785</v>
      </c>
      <c r="J228" t="s">
        <v>7114</v>
      </c>
      <c r="K228" t="s">
        <v>7115</v>
      </c>
      <c r="L228" t="s">
        <v>105</v>
      </c>
      <c r="M228" t="s">
        <v>5176</v>
      </c>
      <c r="N228" t="s">
        <v>4972</v>
      </c>
      <c r="O228" t="s">
        <v>7116</v>
      </c>
      <c r="P228" t="s">
        <v>7117</v>
      </c>
      <c r="R228" t="str">
        <f t="shared" si="6"/>
        <v>寿光</v>
      </c>
      <c r="S228" t="str">
        <f t="shared" si="7"/>
        <v>0101</v>
      </c>
    </row>
    <row r="229" spans="1:19">
      <c r="A229" t="s">
        <v>7118</v>
      </c>
      <c r="B229" t="s">
        <v>7119</v>
      </c>
      <c r="C229" t="s">
        <v>49</v>
      </c>
      <c r="D229" t="s">
        <v>7120</v>
      </c>
      <c r="E229" t="s">
        <v>7121</v>
      </c>
      <c r="F229" t="s">
        <v>7122</v>
      </c>
      <c r="G229" t="s">
        <v>7123</v>
      </c>
      <c r="H229" t="s">
        <v>7124</v>
      </c>
      <c r="I229" t="s">
        <v>4852</v>
      </c>
      <c r="J229" t="s">
        <v>7125</v>
      </c>
      <c r="K229" t="s">
        <v>7126</v>
      </c>
      <c r="L229" t="s">
        <v>105</v>
      </c>
      <c r="M229" t="s">
        <v>5089</v>
      </c>
      <c r="N229" t="s">
        <v>4789</v>
      </c>
      <c r="O229" t="s">
        <v>7127</v>
      </c>
      <c r="P229" t="s">
        <v>7128</v>
      </c>
      <c r="R229" t="str">
        <f t="shared" si="6"/>
        <v>寿光</v>
      </c>
      <c r="S229" t="str">
        <f t="shared" si="7"/>
        <v>0101</v>
      </c>
    </row>
    <row r="230" spans="1:19">
      <c r="A230" t="s">
        <v>7129</v>
      </c>
      <c r="B230" t="s">
        <v>7130</v>
      </c>
      <c r="C230" t="s">
        <v>49</v>
      </c>
      <c r="D230" t="s">
        <v>7131</v>
      </c>
      <c r="E230" t="s">
        <v>7132</v>
      </c>
      <c r="F230" t="s">
        <v>7133</v>
      </c>
      <c r="G230" t="s">
        <v>7134</v>
      </c>
      <c r="H230" t="s">
        <v>7135</v>
      </c>
      <c r="I230" t="s">
        <v>4785</v>
      </c>
      <c r="J230" t="s">
        <v>7136</v>
      </c>
      <c r="K230" t="s">
        <v>7137</v>
      </c>
      <c r="L230" t="s">
        <v>77</v>
      </c>
      <c r="M230" t="s">
        <v>4803</v>
      </c>
      <c r="N230" t="s">
        <v>5017</v>
      </c>
      <c r="O230" t="s">
        <v>7138</v>
      </c>
      <c r="P230" t="s">
        <v>7139</v>
      </c>
      <c r="Q230" t="s">
        <v>7140</v>
      </c>
      <c r="R230" t="str">
        <f t="shared" si="6"/>
        <v>临朐</v>
      </c>
      <c r="S230" t="str">
        <f t="shared" si="7"/>
        <v>0101</v>
      </c>
    </row>
    <row r="231" spans="1:19">
      <c r="A231" t="s">
        <v>7141</v>
      </c>
      <c r="B231" t="s">
        <v>7142</v>
      </c>
      <c r="C231" t="s">
        <v>49</v>
      </c>
      <c r="D231" t="s">
        <v>7143</v>
      </c>
      <c r="E231" t="s">
        <v>4796</v>
      </c>
      <c r="F231" t="s">
        <v>7144</v>
      </c>
      <c r="G231" t="s">
        <v>7145</v>
      </c>
      <c r="H231" t="s">
        <v>7146</v>
      </c>
      <c r="I231" t="s">
        <v>4852</v>
      </c>
      <c r="J231" t="s">
        <v>5680</v>
      </c>
      <c r="K231" t="s">
        <v>5681</v>
      </c>
      <c r="L231" t="s">
        <v>95</v>
      </c>
      <c r="M231" t="s">
        <v>5682</v>
      </c>
      <c r="O231" t="s">
        <v>5683</v>
      </c>
      <c r="P231" t="s">
        <v>7147</v>
      </c>
      <c r="R231" t="str">
        <f t="shared" si="6"/>
        <v>安丘</v>
      </c>
      <c r="S231" t="str">
        <f t="shared" si="7"/>
        <v>0101</v>
      </c>
    </row>
    <row r="232" spans="1:19">
      <c r="A232" t="s">
        <v>7148</v>
      </c>
      <c r="B232" t="s">
        <v>7149</v>
      </c>
      <c r="C232" t="s">
        <v>49</v>
      </c>
      <c r="D232" t="s">
        <v>7150</v>
      </c>
      <c r="E232" t="s">
        <v>7151</v>
      </c>
      <c r="F232" t="s">
        <v>7152</v>
      </c>
      <c r="G232" t="s">
        <v>7153</v>
      </c>
      <c r="H232" t="s">
        <v>7154</v>
      </c>
      <c r="I232" t="s">
        <v>4841</v>
      </c>
      <c r="J232" t="s">
        <v>7155</v>
      </c>
      <c r="K232" t="s">
        <v>7156</v>
      </c>
      <c r="L232" t="s">
        <v>148</v>
      </c>
      <c r="M232" t="s">
        <v>6391</v>
      </c>
      <c r="N232" t="s">
        <v>5069</v>
      </c>
      <c r="O232" t="s">
        <v>7157</v>
      </c>
      <c r="P232" t="s">
        <v>7158</v>
      </c>
      <c r="Q232" t="s">
        <v>7159</v>
      </c>
      <c r="R232" t="str">
        <f t="shared" si="6"/>
        <v>寒亭</v>
      </c>
      <c r="S232" t="str">
        <f t="shared" si="7"/>
        <v>0101</v>
      </c>
    </row>
    <row r="233" spans="1:19">
      <c r="A233" t="s">
        <v>7160</v>
      </c>
      <c r="B233" t="s">
        <v>7161</v>
      </c>
      <c r="C233" t="s">
        <v>49</v>
      </c>
      <c r="D233" t="s">
        <v>7162</v>
      </c>
      <c r="E233" t="s">
        <v>5606</v>
      </c>
      <c r="F233" t="s">
        <v>7163</v>
      </c>
      <c r="G233" t="s">
        <v>7164</v>
      </c>
      <c r="H233" t="s">
        <v>7165</v>
      </c>
      <c r="I233" t="s">
        <v>4828</v>
      </c>
      <c r="J233" t="s">
        <v>7166</v>
      </c>
      <c r="K233" t="s">
        <v>7167</v>
      </c>
      <c r="L233" t="s">
        <v>123</v>
      </c>
      <c r="M233" t="s">
        <v>5364</v>
      </c>
      <c r="N233" t="s">
        <v>5960</v>
      </c>
      <c r="O233" t="s">
        <v>7168</v>
      </c>
      <c r="P233" t="s">
        <v>7169</v>
      </c>
      <c r="R233" t="str">
        <f t="shared" si="6"/>
        <v>诸城</v>
      </c>
      <c r="S233" t="str">
        <f t="shared" si="7"/>
        <v>0101</v>
      </c>
    </row>
    <row r="234" spans="1:19">
      <c r="A234" t="s">
        <v>7170</v>
      </c>
      <c r="B234" t="s">
        <v>7171</v>
      </c>
      <c r="C234" t="s">
        <v>49</v>
      </c>
      <c r="D234" t="s">
        <v>7172</v>
      </c>
      <c r="E234" t="s">
        <v>7173</v>
      </c>
      <c r="F234" t="s">
        <v>7174</v>
      </c>
      <c r="G234" t="s">
        <v>7175</v>
      </c>
      <c r="H234" t="s">
        <v>7176</v>
      </c>
      <c r="I234" t="s">
        <v>5327</v>
      </c>
      <c r="J234" t="s">
        <v>6740</v>
      </c>
      <c r="K234" t="s">
        <v>6741</v>
      </c>
      <c r="L234" t="s">
        <v>60</v>
      </c>
      <c r="M234" t="s">
        <v>5888</v>
      </c>
      <c r="N234" t="s">
        <v>5017</v>
      </c>
      <c r="O234" t="s">
        <v>6742</v>
      </c>
      <c r="P234" t="s">
        <v>7177</v>
      </c>
      <c r="R234" t="str">
        <f t="shared" si="6"/>
        <v>奎文</v>
      </c>
      <c r="S234" t="str">
        <f t="shared" si="7"/>
        <v>0101</v>
      </c>
    </row>
    <row r="235" spans="1:19">
      <c r="A235" t="s">
        <v>7178</v>
      </c>
      <c r="B235" t="s">
        <v>7179</v>
      </c>
      <c r="C235" t="s">
        <v>49</v>
      </c>
      <c r="D235" t="s">
        <v>7180</v>
      </c>
      <c r="E235" t="s">
        <v>7181</v>
      </c>
      <c r="F235" t="s">
        <v>7182</v>
      </c>
      <c r="G235" t="s">
        <v>7183</v>
      </c>
      <c r="H235" t="s">
        <v>7184</v>
      </c>
      <c r="I235" t="s">
        <v>5874</v>
      </c>
      <c r="J235" t="s">
        <v>6193</v>
      </c>
      <c r="K235" t="s">
        <v>6194</v>
      </c>
      <c r="L235" t="s">
        <v>105</v>
      </c>
      <c r="M235" t="s">
        <v>6195</v>
      </c>
      <c r="N235" t="s">
        <v>4892</v>
      </c>
      <c r="O235" t="s">
        <v>6196</v>
      </c>
      <c r="P235" t="s">
        <v>7185</v>
      </c>
      <c r="R235" t="str">
        <f t="shared" si="6"/>
        <v>寿光</v>
      </c>
      <c r="S235" t="str">
        <f t="shared" si="7"/>
        <v>0101</v>
      </c>
    </row>
    <row r="236" spans="1:19">
      <c r="A236" t="s">
        <v>7186</v>
      </c>
      <c r="B236" t="s">
        <v>7187</v>
      </c>
      <c r="C236" t="s">
        <v>49</v>
      </c>
      <c r="D236" t="s">
        <v>7188</v>
      </c>
      <c r="E236" t="s">
        <v>7189</v>
      </c>
      <c r="F236" t="s">
        <v>7190</v>
      </c>
      <c r="G236" t="s">
        <v>7191</v>
      </c>
      <c r="H236" t="s">
        <v>7192</v>
      </c>
      <c r="I236" t="s">
        <v>5560</v>
      </c>
      <c r="J236" t="s">
        <v>4992</v>
      </c>
      <c r="K236" t="s">
        <v>4993</v>
      </c>
      <c r="L236" t="s">
        <v>123</v>
      </c>
      <c r="M236" t="s">
        <v>4994</v>
      </c>
      <c r="N236" t="s">
        <v>6243</v>
      </c>
      <c r="O236" t="s">
        <v>4995</v>
      </c>
      <c r="P236" t="s">
        <v>7193</v>
      </c>
      <c r="R236" t="str">
        <f t="shared" si="6"/>
        <v>诸城</v>
      </c>
      <c r="S236" t="str">
        <f t="shared" si="7"/>
        <v>0101</v>
      </c>
    </row>
    <row r="237" spans="1:19">
      <c r="A237" t="s">
        <v>7194</v>
      </c>
      <c r="B237" t="s">
        <v>7195</v>
      </c>
      <c r="C237" t="s">
        <v>49</v>
      </c>
      <c r="D237" t="s">
        <v>7196</v>
      </c>
      <c r="E237" t="s">
        <v>4767</v>
      </c>
      <c r="F237" t="s">
        <v>7197</v>
      </c>
      <c r="G237" t="s">
        <v>7198</v>
      </c>
      <c r="H237" t="s">
        <v>7199</v>
      </c>
      <c r="I237" t="s">
        <v>5184</v>
      </c>
      <c r="J237" t="s">
        <v>6065</v>
      </c>
      <c r="K237" t="s">
        <v>6066</v>
      </c>
      <c r="L237" t="s">
        <v>123</v>
      </c>
      <c r="M237" t="s">
        <v>4994</v>
      </c>
      <c r="N237" t="s">
        <v>5487</v>
      </c>
      <c r="O237" t="s">
        <v>6067</v>
      </c>
      <c r="P237" t="s">
        <v>7200</v>
      </c>
      <c r="Q237" t="s">
        <v>7201</v>
      </c>
      <c r="R237" t="str">
        <f t="shared" si="6"/>
        <v>诸城</v>
      </c>
      <c r="S237" t="str">
        <f t="shared" si="7"/>
        <v>0101</v>
      </c>
    </row>
    <row r="238" spans="1:19">
      <c r="A238" t="s">
        <v>7202</v>
      </c>
      <c r="B238" t="s">
        <v>7203</v>
      </c>
      <c r="C238" t="s">
        <v>49</v>
      </c>
      <c r="D238" t="s">
        <v>7204</v>
      </c>
      <c r="E238" t="s">
        <v>4767</v>
      </c>
      <c r="F238" t="s">
        <v>7205</v>
      </c>
      <c r="G238" t="s">
        <v>7206</v>
      </c>
      <c r="H238" t="s">
        <v>7207</v>
      </c>
      <c r="I238" t="s">
        <v>4785</v>
      </c>
      <c r="J238" t="s">
        <v>7208</v>
      </c>
      <c r="K238" t="s">
        <v>7209</v>
      </c>
      <c r="L238" t="s">
        <v>123</v>
      </c>
      <c r="M238" t="s">
        <v>7210</v>
      </c>
      <c r="N238" t="s">
        <v>4789</v>
      </c>
      <c r="O238" t="s">
        <v>7211</v>
      </c>
      <c r="P238" t="s">
        <v>7212</v>
      </c>
      <c r="R238" t="str">
        <f t="shared" si="6"/>
        <v>诸城</v>
      </c>
      <c r="S238" t="str">
        <f t="shared" si="7"/>
        <v>0101</v>
      </c>
    </row>
    <row r="239" spans="1:19">
      <c r="A239" t="s">
        <v>7213</v>
      </c>
      <c r="B239" t="s">
        <v>7214</v>
      </c>
      <c r="C239" t="s">
        <v>49</v>
      </c>
      <c r="D239" t="s">
        <v>7215</v>
      </c>
      <c r="E239" t="s">
        <v>4767</v>
      </c>
      <c r="F239" t="s">
        <v>7216</v>
      </c>
      <c r="G239" t="s">
        <v>7217</v>
      </c>
      <c r="H239" t="s">
        <v>7218</v>
      </c>
      <c r="I239" t="s">
        <v>4785</v>
      </c>
      <c r="J239" t="s">
        <v>6357</v>
      </c>
      <c r="K239" t="s">
        <v>6358</v>
      </c>
      <c r="L239" t="s">
        <v>60</v>
      </c>
      <c r="M239" t="s">
        <v>5999</v>
      </c>
      <c r="N239" t="s">
        <v>5801</v>
      </c>
      <c r="O239" t="s">
        <v>6359</v>
      </c>
      <c r="P239" t="s">
        <v>7219</v>
      </c>
      <c r="Q239" t="s">
        <v>7220</v>
      </c>
      <c r="R239" t="str">
        <f t="shared" si="6"/>
        <v>奎文</v>
      </c>
      <c r="S239" t="str">
        <f t="shared" si="7"/>
        <v>0101</v>
      </c>
    </row>
    <row r="240" spans="1:19">
      <c r="A240" t="s">
        <v>7221</v>
      </c>
      <c r="B240" t="s">
        <v>7222</v>
      </c>
      <c r="C240" t="s">
        <v>49</v>
      </c>
      <c r="D240" t="s">
        <v>7223</v>
      </c>
      <c r="E240" t="s">
        <v>7224</v>
      </c>
      <c r="F240" t="s">
        <v>7225</v>
      </c>
      <c r="G240" t="s">
        <v>7226</v>
      </c>
      <c r="H240" t="s">
        <v>7227</v>
      </c>
      <c r="I240" t="s">
        <v>4813</v>
      </c>
      <c r="J240" t="s">
        <v>5484</v>
      </c>
      <c r="K240" t="s">
        <v>5485</v>
      </c>
      <c r="L240" t="s">
        <v>114</v>
      </c>
      <c r="M240" t="s">
        <v>5486</v>
      </c>
      <c r="N240" t="s">
        <v>4789</v>
      </c>
      <c r="O240" t="s">
        <v>5488</v>
      </c>
      <c r="P240" t="s">
        <v>7228</v>
      </c>
      <c r="R240" t="str">
        <f t="shared" si="6"/>
        <v>高密</v>
      </c>
      <c r="S240" t="str">
        <f t="shared" si="7"/>
        <v>0101</v>
      </c>
    </row>
    <row r="241" spans="1:19">
      <c r="A241" t="s">
        <v>7229</v>
      </c>
      <c r="B241" t="s">
        <v>7230</v>
      </c>
      <c r="C241" t="s">
        <v>49</v>
      </c>
      <c r="D241" t="s">
        <v>7231</v>
      </c>
      <c r="E241" t="s">
        <v>5036</v>
      </c>
      <c r="F241" t="s">
        <v>7232</v>
      </c>
      <c r="G241" t="s">
        <v>7233</v>
      </c>
      <c r="H241" t="s">
        <v>7234</v>
      </c>
      <c r="I241" t="s">
        <v>5407</v>
      </c>
      <c r="J241" t="s">
        <v>7235</v>
      </c>
      <c r="K241" t="s">
        <v>7236</v>
      </c>
      <c r="L241" t="s">
        <v>105</v>
      </c>
      <c r="M241" t="s">
        <v>5176</v>
      </c>
      <c r="N241" t="s">
        <v>5273</v>
      </c>
      <c r="O241" t="s">
        <v>7237</v>
      </c>
      <c r="P241" t="s">
        <v>7238</v>
      </c>
      <c r="R241" t="str">
        <f t="shared" si="6"/>
        <v>寿光</v>
      </c>
      <c r="S241" t="str">
        <f t="shared" si="7"/>
        <v>0101</v>
      </c>
    </row>
    <row r="242" spans="1:19">
      <c r="A242" t="s">
        <v>7239</v>
      </c>
      <c r="B242" t="s">
        <v>7161</v>
      </c>
      <c r="C242" t="s">
        <v>49</v>
      </c>
      <c r="D242" t="s">
        <v>7240</v>
      </c>
      <c r="E242" t="s">
        <v>5606</v>
      </c>
      <c r="F242" t="s">
        <v>7241</v>
      </c>
      <c r="G242" t="s">
        <v>7242</v>
      </c>
      <c r="H242" t="s">
        <v>7243</v>
      </c>
      <c r="I242" t="s">
        <v>4828</v>
      </c>
      <c r="J242" t="s">
        <v>7166</v>
      </c>
      <c r="K242" t="s">
        <v>7167</v>
      </c>
      <c r="L242" t="s">
        <v>123</v>
      </c>
      <c r="M242" t="s">
        <v>5364</v>
      </c>
      <c r="N242" t="s">
        <v>7244</v>
      </c>
      <c r="O242" t="s">
        <v>7168</v>
      </c>
      <c r="P242" t="s">
        <v>7245</v>
      </c>
      <c r="R242" t="str">
        <f t="shared" si="6"/>
        <v>诸城</v>
      </c>
      <c r="S242" t="str">
        <f t="shared" si="7"/>
        <v>0101</v>
      </c>
    </row>
    <row r="243" spans="1:19">
      <c r="A243" t="s">
        <v>7246</v>
      </c>
      <c r="B243" t="s">
        <v>7247</v>
      </c>
      <c r="C243" t="s">
        <v>49</v>
      </c>
      <c r="D243" t="s">
        <v>7248</v>
      </c>
      <c r="E243" t="s">
        <v>7249</v>
      </c>
      <c r="F243" t="s">
        <v>7250</v>
      </c>
      <c r="G243" t="s">
        <v>7251</v>
      </c>
      <c r="H243" t="s">
        <v>7252</v>
      </c>
      <c r="I243" t="s">
        <v>4785</v>
      </c>
      <c r="J243" t="s">
        <v>6423</v>
      </c>
      <c r="K243" t="s">
        <v>6424</v>
      </c>
      <c r="L243" t="s">
        <v>60</v>
      </c>
      <c r="M243" t="s">
        <v>5511</v>
      </c>
      <c r="N243" t="s">
        <v>4933</v>
      </c>
      <c r="O243" t="s">
        <v>6425</v>
      </c>
      <c r="P243" t="s">
        <v>7253</v>
      </c>
      <c r="Q243" t="s">
        <v>7254</v>
      </c>
      <c r="R243" t="str">
        <f t="shared" si="6"/>
        <v>奎文</v>
      </c>
      <c r="S243" t="str">
        <f t="shared" si="7"/>
        <v>0101</v>
      </c>
    </row>
    <row r="244" spans="1:19">
      <c r="A244" t="s">
        <v>7255</v>
      </c>
      <c r="B244" t="s">
        <v>7256</v>
      </c>
      <c r="C244" t="s">
        <v>49</v>
      </c>
      <c r="D244" t="s">
        <v>7257</v>
      </c>
      <c r="E244" t="s">
        <v>7258</v>
      </c>
      <c r="F244" t="s">
        <v>7259</v>
      </c>
      <c r="G244" t="s">
        <v>7260</v>
      </c>
      <c r="H244" t="s">
        <v>7261</v>
      </c>
      <c r="I244" t="s">
        <v>4955</v>
      </c>
      <c r="J244" t="s">
        <v>6348</v>
      </c>
      <c r="K244" t="s">
        <v>6349</v>
      </c>
      <c r="L244" t="s">
        <v>114</v>
      </c>
      <c r="M244" t="s">
        <v>5486</v>
      </c>
      <c r="N244" t="s">
        <v>5960</v>
      </c>
      <c r="O244" t="s">
        <v>6350</v>
      </c>
      <c r="P244" t="s">
        <v>7262</v>
      </c>
      <c r="Q244" t="s">
        <v>7263</v>
      </c>
      <c r="R244" t="str">
        <f t="shared" si="6"/>
        <v>高密</v>
      </c>
      <c r="S244" t="str">
        <f t="shared" si="7"/>
        <v>0101</v>
      </c>
    </row>
    <row r="245" spans="1:19">
      <c r="A245" t="s">
        <v>7264</v>
      </c>
      <c r="B245" t="s">
        <v>7265</v>
      </c>
      <c r="C245" t="s">
        <v>49</v>
      </c>
      <c r="D245" t="s">
        <v>7266</v>
      </c>
      <c r="E245" t="s">
        <v>4767</v>
      </c>
      <c r="F245" t="s">
        <v>7267</v>
      </c>
      <c r="G245" t="s">
        <v>7268</v>
      </c>
      <c r="H245" t="s">
        <v>7269</v>
      </c>
      <c r="I245" t="s">
        <v>4955</v>
      </c>
      <c r="J245" t="s">
        <v>4981</v>
      </c>
      <c r="K245" t="s">
        <v>4982</v>
      </c>
      <c r="L245" t="s">
        <v>237</v>
      </c>
      <c r="M245" t="s">
        <v>4971</v>
      </c>
      <c r="N245" t="s">
        <v>4983</v>
      </c>
      <c r="O245" t="s">
        <v>4984</v>
      </c>
      <c r="P245" t="s">
        <v>7270</v>
      </c>
      <c r="Q245" t="s">
        <v>7271</v>
      </c>
      <c r="R245" t="str">
        <f t="shared" si="6"/>
        <v>潍城</v>
      </c>
      <c r="S245" t="str">
        <f t="shared" si="7"/>
        <v>0101</v>
      </c>
    </row>
    <row r="246" spans="1:19">
      <c r="A246" t="s">
        <v>7272</v>
      </c>
      <c r="B246" t="s">
        <v>7273</v>
      </c>
      <c r="C246" t="s">
        <v>49</v>
      </c>
      <c r="D246" t="s">
        <v>7274</v>
      </c>
      <c r="E246" t="s">
        <v>4767</v>
      </c>
      <c r="F246" t="s">
        <v>7275</v>
      </c>
      <c r="G246" t="s">
        <v>7276</v>
      </c>
      <c r="H246" t="s">
        <v>7277</v>
      </c>
      <c r="I246" t="s">
        <v>4852</v>
      </c>
      <c r="J246" t="s">
        <v>7278</v>
      </c>
      <c r="K246" t="s">
        <v>7279</v>
      </c>
      <c r="L246" t="s">
        <v>105</v>
      </c>
      <c r="M246" t="s">
        <v>5089</v>
      </c>
      <c r="N246" t="s">
        <v>5487</v>
      </c>
      <c r="O246" t="s">
        <v>7280</v>
      </c>
      <c r="P246" t="s">
        <v>4791</v>
      </c>
      <c r="Q246" t="s">
        <v>7281</v>
      </c>
      <c r="R246" t="str">
        <f t="shared" si="6"/>
        <v>寿光</v>
      </c>
      <c r="S246" t="str">
        <f t="shared" si="7"/>
        <v>0101</v>
      </c>
    </row>
    <row r="247" spans="1:19">
      <c r="A247" t="s">
        <v>190</v>
      </c>
      <c r="B247" t="s">
        <v>7282</v>
      </c>
      <c r="C247" t="s">
        <v>49</v>
      </c>
      <c r="D247" t="s">
        <v>7283</v>
      </c>
      <c r="E247" t="s">
        <v>4767</v>
      </c>
      <c r="F247" t="s">
        <v>7284</v>
      </c>
      <c r="G247" t="s">
        <v>188</v>
      </c>
      <c r="H247" t="s">
        <v>7285</v>
      </c>
      <c r="I247" t="s">
        <v>4852</v>
      </c>
      <c r="J247" t="s">
        <v>7286</v>
      </c>
      <c r="K247" t="s">
        <v>7287</v>
      </c>
      <c r="L247" t="s">
        <v>148</v>
      </c>
      <c r="M247" t="s">
        <v>5580</v>
      </c>
      <c r="N247" t="s">
        <v>6184</v>
      </c>
      <c r="O247" t="s">
        <v>7288</v>
      </c>
      <c r="R247" t="str">
        <f t="shared" si="6"/>
        <v>寒亭</v>
      </c>
      <c r="S247" t="str">
        <f t="shared" si="7"/>
        <v>0101</v>
      </c>
    </row>
    <row r="248" spans="1:19">
      <c r="A248" t="s">
        <v>7289</v>
      </c>
      <c r="B248" t="s">
        <v>7290</v>
      </c>
      <c r="C248" t="s">
        <v>49</v>
      </c>
      <c r="D248" t="s">
        <v>7291</v>
      </c>
      <c r="E248" t="s">
        <v>7292</v>
      </c>
      <c r="F248" t="s">
        <v>7293</v>
      </c>
      <c r="G248" t="s">
        <v>7294</v>
      </c>
      <c r="H248" t="s">
        <v>7295</v>
      </c>
      <c r="I248" t="s">
        <v>4852</v>
      </c>
      <c r="J248" t="s">
        <v>7296</v>
      </c>
      <c r="K248" t="s">
        <v>7297</v>
      </c>
      <c r="L248" t="s">
        <v>123</v>
      </c>
      <c r="M248" t="s">
        <v>5854</v>
      </c>
      <c r="N248" t="s">
        <v>5699</v>
      </c>
      <c r="O248" t="s">
        <v>7298</v>
      </c>
      <c r="P248" t="s">
        <v>7299</v>
      </c>
      <c r="Q248" t="s">
        <v>7300</v>
      </c>
      <c r="R248" t="str">
        <f t="shared" si="6"/>
        <v>诸城</v>
      </c>
      <c r="S248" t="str">
        <f t="shared" si="7"/>
        <v>0101</v>
      </c>
    </row>
    <row r="249" spans="1:19">
      <c r="A249" t="s">
        <v>7301</v>
      </c>
      <c r="B249" t="s">
        <v>7302</v>
      </c>
      <c r="C249" t="s">
        <v>49</v>
      </c>
      <c r="D249" t="s">
        <v>7303</v>
      </c>
      <c r="E249" t="s">
        <v>7304</v>
      </c>
      <c r="F249" t="s">
        <v>7305</v>
      </c>
      <c r="G249" t="s">
        <v>7306</v>
      </c>
      <c r="H249" t="s">
        <v>7307</v>
      </c>
      <c r="I249" t="s">
        <v>7308</v>
      </c>
      <c r="J249" t="s">
        <v>7309</v>
      </c>
      <c r="K249" t="s">
        <v>7310</v>
      </c>
      <c r="L249" t="s">
        <v>375</v>
      </c>
      <c r="M249" t="s">
        <v>5745</v>
      </c>
      <c r="O249" t="s">
        <v>7311</v>
      </c>
      <c r="P249" t="s">
        <v>7312</v>
      </c>
      <c r="Q249" t="s">
        <v>7313</v>
      </c>
      <c r="R249" t="str">
        <f t="shared" si="6"/>
        <v>昌邑</v>
      </c>
      <c r="S249" t="str">
        <f t="shared" si="7"/>
        <v>0101</v>
      </c>
    </row>
    <row r="250" spans="1:19">
      <c r="A250" t="s">
        <v>7314</v>
      </c>
      <c r="B250" t="s">
        <v>7315</v>
      </c>
      <c r="C250" t="s">
        <v>49</v>
      </c>
      <c r="D250" t="s">
        <v>7316</v>
      </c>
      <c r="E250" t="s">
        <v>7317</v>
      </c>
      <c r="F250" t="s">
        <v>7318</v>
      </c>
      <c r="G250" t="s">
        <v>7319</v>
      </c>
      <c r="H250" t="s">
        <v>7320</v>
      </c>
      <c r="I250" t="s">
        <v>4955</v>
      </c>
      <c r="J250" t="s">
        <v>7321</v>
      </c>
      <c r="K250" t="s">
        <v>7322</v>
      </c>
      <c r="L250" t="s">
        <v>95</v>
      </c>
      <c r="M250" t="s">
        <v>5709</v>
      </c>
      <c r="N250" t="s">
        <v>5421</v>
      </c>
      <c r="O250" t="s">
        <v>7323</v>
      </c>
      <c r="P250" t="s">
        <v>7324</v>
      </c>
      <c r="Q250" t="s">
        <v>7325</v>
      </c>
      <c r="R250" t="str">
        <f t="shared" si="6"/>
        <v>安丘</v>
      </c>
      <c r="S250" t="str">
        <f t="shared" si="7"/>
        <v>0101</v>
      </c>
    </row>
    <row r="251" spans="1:19">
      <c r="A251" t="s">
        <v>7326</v>
      </c>
      <c r="B251" t="s">
        <v>7327</v>
      </c>
      <c r="C251" t="s">
        <v>49</v>
      </c>
      <c r="D251" t="s">
        <v>7328</v>
      </c>
      <c r="E251" t="s">
        <v>4796</v>
      </c>
      <c r="F251" t="s">
        <v>7329</v>
      </c>
      <c r="G251" t="s">
        <v>7330</v>
      </c>
      <c r="H251" t="s">
        <v>7331</v>
      </c>
      <c r="I251" t="s">
        <v>4828</v>
      </c>
      <c r="J251" t="s">
        <v>7332</v>
      </c>
      <c r="K251" t="s">
        <v>7333</v>
      </c>
      <c r="L251" t="s">
        <v>375</v>
      </c>
      <c r="M251" t="s">
        <v>7334</v>
      </c>
      <c r="O251" t="s">
        <v>7335</v>
      </c>
      <c r="P251" t="s">
        <v>7336</v>
      </c>
      <c r="Q251" t="s">
        <v>7337</v>
      </c>
      <c r="R251" t="str">
        <f t="shared" si="6"/>
        <v>昌邑</v>
      </c>
      <c r="S251" t="str">
        <f t="shared" si="7"/>
        <v>0101</v>
      </c>
    </row>
    <row r="252" spans="1:19">
      <c r="A252" t="s">
        <v>7338</v>
      </c>
      <c r="B252" t="s">
        <v>7339</v>
      </c>
      <c r="C252" t="s">
        <v>49</v>
      </c>
      <c r="D252" t="s">
        <v>7340</v>
      </c>
      <c r="E252" t="s">
        <v>4767</v>
      </c>
      <c r="F252" t="s">
        <v>7341</v>
      </c>
      <c r="G252" t="s">
        <v>7342</v>
      </c>
      <c r="H252" t="s">
        <v>7343</v>
      </c>
      <c r="I252" t="s">
        <v>4771</v>
      </c>
      <c r="J252" t="s">
        <v>5863</v>
      </c>
      <c r="K252" t="s">
        <v>5864</v>
      </c>
      <c r="L252" t="s">
        <v>237</v>
      </c>
      <c r="M252" t="s">
        <v>4788</v>
      </c>
      <c r="N252" t="s">
        <v>5939</v>
      </c>
      <c r="O252" t="s">
        <v>5865</v>
      </c>
      <c r="P252" t="s">
        <v>7344</v>
      </c>
      <c r="Q252" t="s">
        <v>7345</v>
      </c>
      <c r="R252" t="str">
        <f t="shared" si="6"/>
        <v>潍城</v>
      </c>
      <c r="S252" t="str">
        <f t="shared" si="7"/>
        <v>0101</v>
      </c>
    </row>
    <row r="253" spans="1:19">
      <c r="A253" t="s">
        <v>7346</v>
      </c>
      <c r="B253" t="s">
        <v>7347</v>
      </c>
      <c r="C253" t="s">
        <v>49</v>
      </c>
      <c r="D253" t="s">
        <v>7348</v>
      </c>
      <c r="E253" t="s">
        <v>5036</v>
      </c>
      <c r="F253" t="s">
        <v>7349</v>
      </c>
      <c r="G253" t="s">
        <v>7350</v>
      </c>
      <c r="H253" t="s">
        <v>7351</v>
      </c>
      <c r="I253" t="s">
        <v>5066</v>
      </c>
      <c r="J253" t="s">
        <v>7352</v>
      </c>
      <c r="K253" t="s">
        <v>7353</v>
      </c>
      <c r="L253" t="s">
        <v>60</v>
      </c>
      <c r="M253" t="s">
        <v>5511</v>
      </c>
      <c r="N253" t="s">
        <v>4983</v>
      </c>
      <c r="O253" t="s">
        <v>7354</v>
      </c>
      <c r="P253" t="s">
        <v>7355</v>
      </c>
      <c r="Q253" t="s">
        <v>7356</v>
      </c>
      <c r="R253" t="str">
        <f t="shared" si="6"/>
        <v>奎文</v>
      </c>
      <c r="S253" t="str">
        <f t="shared" si="7"/>
        <v>0101</v>
      </c>
    </row>
    <row r="254" spans="1:19">
      <c r="A254" t="s">
        <v>7357</v>
      </c>
      <c r="B254" t="s">
        <v>7358</v>
      </c>
      <c r="C254" t="s">
        <v>49</v>
      </c>
      <c r="D254" t="s">
        <v>7359</v>
      </c>
      <c r="E254" t="s">
        <v>7360</v>
      </c>
      <c r="F254" t="s">
        <v>7361</v>
      </c>
      <c r="G254" t="s">
        <v>7362</v>
      </c>
      <c r="I254" t="s">
        <v>7363</v>
      </c>
      <c r="R254" t="str">
        <f t="shared" si="6"/>
        <v/>
      </c>
      <c r="S254" t="str">
        <f t="shared" si="7"/>
        <v>0101</v>
      </c>
    </row>
    <row r="255" spans="1:19">
      <c r="A255" t="s">
        <v>7364</v>
      </c>
      <c r="B255" t="s">
        <v>7365</v>
      </c>
      <c r="C255" t="s">
        <v>49</v>
      </c>
      <c r="D255" t="s">
        <v>7366</v>
      </c>
      <c r="E255" t="s">
        <v>7102</v>
      </c>
      <c r="F255" t="s">
        <v>7367</v>
      </c>
      <c r="G255" t="s">
        <v>7368</v>
      </c>
      <c r="H255" t="s">
        <v>7369</v>
      </c>
      <c r="I255" t="s">
        <v>4852</v>
      </c>
      <c r="J255" t="s">
        <v>5484</v>
      </c>
      <c r="K255" t="s">
        <v>5485</v>
      </c>
      <c r="L255" t="s">
        <v>114</v>
      </c>
      <c r="M255" t="s">
        <v>5486</v>
      </c>
      <c r="N255" t="s">
        <v>4789</v>
      </c>
      <c r="O255" t="s">
        <v>5488</v>
      </c>
      <c r="P255" t="s">
        <v>7370</v>
      </c>
      <c r="Q255" t="s">
        <v>7371</v>
      </c>
      <c r="R255" t="str">
        <f t="shared" si="6"/>
        <v>高密</v>
      </c>
      <c r="S255" t="str">
        <f t="shared" si="7"/>
        <v>0101</v>
      </c>
    </row>
    <row r="256" spans="1:19">
      <c r="A256" t="s">
        <v>7372</v>
      </c>
      <c r="B256" t="s">
        <v>7373</v>
      </c>
      <c r="C256" t="s">
        <v>49</v>
      </c>
      <c r="D256" t="s">
        <v>7374</v>
      </c>
      <c r="E256" t="s">
        <v>7151</v>
      </c>
      <c r="F256" t="s">
        <v>7375</v>
      </c>
      <c r="G256" t="s">
        <v>7376</v>
      </c>
      <c r="H256" t="s">
        <v>7377</v>
      </c>
      <c r="I256" t="s">
        <v>4955</v>
      </c>
      <c r="J256" t="s">
        <v>7321</v>
      </c>
      <c r="K256" t="s">
        <v>7322</v>
      </c>
      <c r="L256" t="s">
        <v>95</v>
      </c>
      <c r="M256" t="s">
        <v>5709</v>
      </c>
      <c r="N256" t="s">
        <v>5421</v>
      </c>
      <c r="O256" t="s">
        <v>7323</v>
      </c>
      <c r="P256" t="s">
        <v>5423</v>
      </c>
      <c r="Q256" t="s">
        <v>7325</v>
      </c>
      <c r="R256" t="str">
        <f t="shared" si="6"/>
        <v>安丘</v>
      </c>
      <c r="S256" t="str">
        <f t="shared" si="7"/>
        <v>0101</v>
      </c>
    </row>
    <row r="257" spans="1:19">
      <c r="A257" t="s">
        <v>7378</v>
      </c>
      <c r="B257" t="s">
        <v>7379</v>
      </c>
      <c r="C257" t="s">
        <v>49</v>
      </c>
      <c r="D257" t="s">
        <v>7380</v>
      </c>
      <c r="E257" t="s">
        <v>7381</v>
      </c>
      <c r="F257" t="s">
        <v>7382</v>
      </c>
      <c r="G257" t="s">
        <v>7383</v>
      </c>
      <c r="H257" t="s">
        <v>7384</v>
      </c>
      <c r="I257" t="s">
        <v>4828</v>
      </c>
      <c r="J257" t="s">
        <v>6517</v>
      </c>
      <c r="K257" t="s">
        <v>6518</v>
      </c>
      <c r="L257" t="s">
        <v>50</v>
      </c>
      <c r="M257" t="s">
        <v>6207</v>
      </c>
      <c r="N257" t="s">
        <v>5487</v>
      </c>
      <c r="O257" t="s">
        <v>6520</v>
      </c>
      <c r="P257" t="s">
        <v>7385</v>
      </c>
      <c r="R257" t="str">
        <f t="shared" ref="R257:R320" si="8">IF(OR(LEFT(L257,2)="高新"),"奎文",IF(LEFT(L257,2)="峡山","坊子",IF(LEFT(L257,2)="滨海","寒亭",LEFT(L257,2))))</f>
        <v>青州</v>
      </c>
      <c r="S257" t="str">
        <f t="shared" ref="S257:S320" si="9">TEXT(B257,"mmdd")</f>
        <v>0101</v>
      </c>
    </row>
    <row r="258" spans="1:19">
      <c r="A258" t="s">
        <v>7386</v>
      </c>
      <c r="B258" t="s">
        <v>7387</v>
      </c>
      <c r="C258" t="s">
        <v>49</v>
      </c>
      <c r="D258" t="s">
        <v>7388</v>
      </c>
      <c r="E258" t="s">
        <v>4767</v>
      </c>
      <c r="F258" t="s">
        <v>7389</v>
      </c>
      <c r="G258" t="s">
        <v>7390</v>
      </c>
      <c r="H258" t="s">
        <v>7391</v>
      </c>
      <c r="I258" t="s">
        <v>4852</v>
      </c>
      <c r="J258" t="s">
        <v>7278</v>
      </c>
      <c r="K258" t="s">
        <v>7279</v>
      </c>
      <c r="L258" t="s">
        <v>105</v>
      </c>
      <c r="M258" t="s">
        <v>5089</v>
      </c>
      <c r="N258" t="s">
        <v>4946</v>
      </c>
      <c r="O258" t="s">
        <v>7280</v>
      </c>
      <c r="P258" t="s">
        <v>7392</v>
      </c>
      <c r="Q258" t="s">
        <v>7393</v>
      </c>
      <c r="R258" t="str">
        <f t="shared" si="8"/>
        <v>寿光</v>
      </c>
      <c r="S258" t="str">
        <f t="shared" si="9"/>
        <v>0101</v>
      </c>
    </row>
    <row r="259" spans="1:19">
      <c r="A259" t="s">
        <v>7394</v>
      </c>
      <c r="B259" t="s">
        <v>7395</v>
      </c>
      <c r="C259" t="s">
        <v>49</v>
      </c>
      <c r="D259" t="s">
        <v>7396</v>
      </c>
      <c r="E259" t="s">
        <v>4767</v>
      </c>
      <c r="F259" t="s">
        <v>7397</v>
      </c>
      <c r="G259" t="s">
        <v>7398</v>
      </c>
      <c r="H259" t="s">
        <v>7399</v>
      </c>
      <c r="I259" t="s">
        <v>7400</v>
      </c>
      <c r="J259" t="s">
        <v>6664</v>
      </c>
      <c r="K259" t="s">
        <v>6665</v>
      </c>
      <c r="L259" t="s">
        <v>60</v>
      </c>
      <c r="M259" t="s">
        <v>5511</v>
      </c>
      <c r="N259" t="s">
        <v>4881</v>
      </c>
      <c r="O259" t="s">
        <v>6666</v>
      </c>
      <c r="P259" t="s">
        <v>7401</v>
      </c>
      <c r="R259" t="str">
        <f t="shared" si="8"/>
        <v>奎文</v>
      </c>
      <c r="S259" t="str">
        <f t="shared" si="9"/>
        <v>0101</v>
      </c>
    </row>
    <row r="260" spans="1:19">
      <c r="A260" t="s">
        <v>7402</v>
      </c>
      <c r="B260" t="s">
        <v>7403</v>
      </c>
      <c r="C260" t="s">
        <v>49</v>
      </c>
      <c r="D260" t="s">
        <v>7404</v>
      </c>
      <c r="E260" t="s">
        <v>7405</v>
      </c>
      <c r="F260" t="s">
        <v>7406</v>
      </c>
      <c r="G260" t="s">
        <v>7407</v>
      </c>
      <c r="H260" t="s">
        <v>7408</v>
      </c>
      <c r="I260" t="s">
        <v>4852</v>
      </c>
      <c r="J260" t="s">
        <v>5408</v>
      </c>
      <c r="K260" t="s">
        <v>4280</v>
      </c>
      <c r="L260" t="s">
        <v>375</v>
      </c>
      <c r="M260" t="s">
        <v>5409</v>
      </c>
      <c r="N260" t="s">
        <v>5030</v>
      </c>
      <c r="O260" t="s">
        <v>5410</v>
      </c>
      <c r="P260" t="s">
        <v>7409</v>
      </c>
      <c r="R260" t="str">
        <f t="shared" si="8"/>
        <v>昌邑</v>
      </c>
      <c r="S260" t="str">
        <f t="shared" si="9"/>
        <v>0101</v>
      </c>
    </row>
    <row r="261" spans="1:19">
      <c r="A261" t="s">
        <v>7410</v>
      </c>
      <c r="B261" t="s">
        <v>7411</v>
      </c>
      <c r="C261" t="s">
        <v>49</v>
      </c>
      <c r="D261" t="s">
        <v>7412</v>
      </c>
      <c r="E261" t="s">
        <v>7413</v>
      </c>
      <c r="F261" t="s">
        <v>7414</v>
      </c>
      <c r="G261" t="s">
        <v>7415</v>
      </c>
      <c r="H261" t="s">
        <v>7416</v>
      </c>
      <c r="I261" t="s">
        <v>7417</v>
      </c>
      <c r="J261" t="s">
        <v>7418</v>
      </c>
      <c r="K261" t="s">
        <v>7419</v>
      </c>
      <c r="L261" t="s">
        <v>60</v>
      </c>
      <c r="M261" t="s">
        <v>5999</v>
      </c>
      <c r="N261" t="s">
        <v>6985</v>
      </c>
      <c r="O261" t="s">
        <v>7420</v>
      </c>
      <c r="P261" t="s">
        <v>7421</v>
      </c>
      <c r="R261" t="str">
        <f t="shared" si="8"/>
        <v>奎文</v>
      </c>
      <c r="S261" t="str">
        <f t="shared" si="9"/>
        <v>0101</v>
      </c>
    </row>
    <row r="262" spans="1:19">
      <c r="A262" t="s">
        <v>7422</v>
      </c>
      <c r="B262" t="s">
        <v>7423</v>
      </c>
      <c r="C262" t="s">
        <v>49</v>
      </c>
      <c r="D262" t="s">
        <v>7424</v>
      </c>
      <c r="E262" t="s">
        <v>4767</v>
      </c>
      <c r="F262" t="s">
        <v>7425</v>
      </c>
      <c r="G262" t="s">
        <v>7426</v>
      </c>
      <c r="H262" t="s">
        <v>7427</v>
      </c>
      <c r="I262" t="s">
        <v>4852</v>
      </c>
      <c r="J262" t="s">
        <v>4981</v>
      </c>
      <c r="K262" t="s">
        <v>4982</v>
      </c>
      <c r="L262" t="s">
        <v>237</v>
      </c>
      <c r="M262" t="s">
        <v>4971</v>
      </c>
      <c r="N262" t="s">
        <v>4983</v>
      </c>
      <c r="O262" t="s">
        <v>4984</v>
      </c>
      <c r="P262" t="s">
        <v>7428</v>
      </c>
      <c r="Q262" t="s">
        <v>7429</v>
      </c>
      <c r="R262" t="str">
        <f t="shared" si="8"/>
        <v>潍城</v>
      </c>
      <c r="S262" t="str">
        <f t="shared" si="9"/>
        <v>0101</v>
      </c>
    </row>
    <row r="263" spans="1:19">
      <c r="A263" t="s">
        <v>7430</v>
      </c>
      <c r="B263" t="s">
        <v>7431</v>
      </c>
      <c r="C263" t="s">
        <v>49</v>
      </c>
      <c r="D263" t="s">
        <v>7432</v>
      </c>
      <c r="E263" t="s">
        <v>5036</v>
      </c>
      <c r="F263" t="s">
        <v>7433</v>
      </c>
      <c r="G263" t="s">
        <v>7434</v>
      </c>
      <c r="H263" t="s">
        <v>7435</v>
      </c>
      <c r="I263" t="s">
        <v>5052</v>
      </c>
      <c r="J263" t="s">
        <v>5484</v>
      </c>
      <c r="K263" t="s">
        <v>5485</v>
      </c>
      <c r="L263" t="s">
        <v>114</v>
      </c>
      <c r="M263" t="s">
        <v>5486</v>
      </c>
      <c r="N263" t="s">
        <v>4789</v>
      </c>
      <c r="O263" t="s">
        <v>5488</v>
      </c>
      <c r="P263" t="s">
        <v>7436</v>
      </c>
      <c r="Q263" t="s">
        <v>7437</v>
      </c>
      <c r="R263" t="str">
        <f t="shared" si="8"/>
        <v>高密</v>
      </c>
      <c r="S263" t="str">
        <f t="shared" si="9"/>
        <v>0101</v>
      </c>
    </row>
    <row r="264" spans="1:19">
      <c r="A264" t="s">
        <v>7438</v>
      </c>
      <c r="B264" t="s">
        <v>7439</v>
      </c>
      <c r="C264" t="s">
        <v>49</v>
      </c>
      <c r="D264" t="s">
        <v>7440</v>
      </c>
      <c r="E264" t="s">
        <v>5036</v>
      </c>
      <c r="F264" t="s">
        <v>7441</v>
      </c>
      <c r="G264" t="s">
        <v>7442</v>
      </c>
      <c r="H264" t="s">
        <v>7443</v>
      </c>
      <c r="I264" t="s">
        <v>4852</v>
      </c>
      <c r="J264" t="s">
        <v>7444</v>
      </c>
      <c r="K264" t="s">
        <v>7445</v>
      </c>
      <c r="L264" t="s">
        <v>148</v>
      </c>
      <c r="M264" t="s">
        <v>6713</v>
      </c>
      <c r="N264" t="s">
        <v>4933</v>
      </c>
      <c r="O264" t="s">
        <v>7446</v>
      </c>
      <c r="P264" t="s">
        <v>7447</v>
      </c>
      <c r="Q264" t="s">
        <v>7448</v>
      </c>
      <c r="R264" t="str">
        <f t="shared" si="8"/>
        <v>寒亭</v>
      </c>
      <c r="S264" t="str">
        <f t="shared" si="9"/>
        <v>0101</v>
      </c>
    </row>
    <row r="265" spans="1:19">
      <c r="A265" t="s">
        <v>7449</v>
      </c>
      <c r="B265" t="s">
        <v>7450</v>
      </c>
      <c r="C265" t="s">
        <v>49</v>
      </c>
      <c r="D265" t="s">
        <v>7451</v>
      </c>
      <c r="E265" t="s">
        <v>7452</v>
      </c>
      <c r="F265" t="s">
        <v>7453</v>
      </c>
      <c r="G265" t="s">
        <v>7454</v>
      </c>
      <c r="H265" t="s">
        <v>7455</v>
      </c>
      <c r="I265" t="s">
        <v>4771</v>
      </c>
      <c r="J265" t="s">
        <v>7456</v>
      </c>
      <c r="K265" t="s">
        <v>7457</v>
      </c>
      <c r="L265" t="s">
        <v>114</v>
      </c>
      <c r="M265" t="s">
        <v>7458</v>
      </c>
      <c r="N265" t="s">
        <v>6243</v>
      </c>
      <c r="O265" t="s">
        <v>7459</v>
      </c>
      <c r="P265" t="s">
        <v>7460</v>
      </c>
      <c r="Q265" t="s">
        <v>7461</v>
      </c>
      <c r="R265" t="str">
        <f t="shared" si="8"/>
        <v>高密</v>
      </c>
      <c r="S265" t="str">
        <f t="shared" si="9"/>
        <v>0101</v>
      </c>
    </row>
    <row r="266" spans="1:19">
      <c r="A266" t="s">
        <v>7462</v>
      </c>
      <c r="B266" t="s">
        <v>7315</v>
      </c>
      <c r="C266" t="s">
        <v>49</v>
      </c>
      <c r="D266" t="s">
        <v>7463</v>
      </c>
      <c r="E266" t="s">
        <v>7317</v>
      </c>
      <c r="F266" t="s">
        <v>7464</v>
      </c>
      <c r="G266" t="s">
        <v>7465</v>
      </c>
      <c r="H266" t="s">
        <v>7466</v>
      </c>
      <c r="I266" t="s">
        <v>4852</v>
      </c>
      <c r="J266" t="s">
        <v>7467</v>
      </c>
      <c r="K266" t="s">
        <v>7468</v>
      </c>
      <c r="L266" t="s">
        <v>123</v>
      </c>
      <c r="M266" t="s">
        <v>7210</v>
      </c>
      <c r="N266" t="s">
        <v>4905</v>
      </c>
      <c r="O266" t="s">
        <v>7469</v>
      </c>
      <c r="P266" t="s">
        <v>7470</v>
      </c>
      <c r="Q266" t="s">
        <v>7471</v>
      </c>
      <c r="R266" t="str">
        <f t="shared" si="8"/>
        <v>诸城</v>
      </c>
      <c r="S266" t="str">
        <f t="shared" si="9"/>
        <v>0101</v>
      </c>
    </row>
    <row r="267" spans="1:19">
      <c r="A267" t="s">
        <v>7472</v>
      </c>
      <c r="B267" t="s">
        <v>7473</v>
      </c>
      <c r="C267" t="s">
        <v>49</v>
      </c>
      <c r="D267" t="s">
        <v>7474</v>
      </c>
      <c r="E267" t="s">
        <v>7249</v>
      </c>
      <c r="F267" t="s">
        <v>7475</v>
      </c>
      <c r="G267" t="s">
        <v>7476</v>
      </c>
      <c r="H267" t="s">
        <v>7477</v>
      </c>
      <c r="I267" t="s">
        <v>4785</v>
      </c>
      <c r="J267" t="s">
        <v>7478</v>
      </c>
      <c r="K267" t="s">
        <v>7479</v>
      </c>
      <c r="L267" t="s">
        <v>123</v>
      </c>
      <c r="M267" t="s">
        <v>7480</v>
      </c>
      <c r="O267" t="s">
        <v>7481</v>
      </c>
      <c r="P267" t="s">
        <v>7482</v>
      </c>
      <c r="R267" t="str">
        <f t="shared" si="8"/>
        <v>诸城</v>
      </c>
      <c r="S267" t="str">
        <f t="shared" si="9"/>
        <v>0101</v>
      </c>
    </row>
    <row r="268" spans="1:19">
      <c r="A268" t="s">
        <v>7483</v>
      </c>
      <c r="B268" t="s">
        <v>7234</v>
      </c>
      <c r="C268" t="s">
        <v>49</v>
      </c>
      <c r="D268" t="s">
        <v>7484</v>
      </c>
      <c r="E268" t="s">
        <v>5036</v>
      </c>
      <c r="F268" t="s">
        <v>7485</v>
      </c>
      <c r="G268" t="s">
        <v>7486</v>
      </c>
      <c r="H268" t="s">
        <v>7487</v>
      </c>
      <c r="I268" t="s">
        <v>4929</v>
      </c>
      <c r="J268" t="s">
        <v>6904</v>
      </c>
      <c r="K268" t="s">
        <v>6905</v>
      </c>
      <c r="L268" t="s">
        <v>86</v>
      </c>
      <c r="M268" t="s">
        <v>5919</v>
      </c>
      <c r="N268" t="s">
        <v>4933</v>
      </c>
      <c r="O268" t="s">
        <v>6906</v>
      </c>
      <c r="P268" t="s">
        <v>7488</v>
      </c>
      <c r="R268" t="str">
        <f t="shared" si="8"/>
        <v>坊子</v>
      </c>
      <c r="S268" t="str">
        <f t="shared" si="9"/>
        <v>0101</v>
      </c>
    </row>
    <row r="269" spans="1:19">
      <c r="A269" t="s">
        <v>7489</v>
      </c>
      <c r="B269" t="s">
        <v>7490</v>
      </c>
      <c r="C269" t="s">
        <v>49</v>
      </c>
      <c r="D269" t="s">
        <v>7491</v>
      </c>
      <c r="E269" t="s">
        <v>5036</v>
      </c>
      <c r="F269" t="s">
        <v>7492</v>
      </c>
      <c r="G269" t="s">
        <v>7493</v>
      </c>
      <c r="H269" t="s">
        <v>7494</v>
      </c>
      <c r="I269" t="s">
        <v>4813</v>
      </c>
      <c r="J269" t="s">
        <v>5053</v>
      </c>
      <c r="K269" t="s">
        <v>5054</v>
      </c>
      <c r="L269" t="s">
        <v>95</v>
      </c>
      <c r="M269" t="s">
        <v>5055</v>
      </c>
      <c r="O269" t="s">
        <v>5057</v>
      </c>
      <c r="P269" t="s">
        <v>7495</v>
      </c>
      <c r="Q269" t="s">
        <v>7496</v>
      </c>
      <c r="R269" t="str">
        <f t="shared" si="8"/>
        <v>安丘</v>
      </c>
      <c r="S269" t="str">
        <f t="shared" si="9"/>
        <v>0101</v>
      </c>
    </row>
    <row r="270" spans="1:19">
      <c r="A270" t="s">
        <v>7497</v>
      </c>
      <c r="B270" t="s">
        <v>5411</v>
      </c>
      <c r="C270" t="s">
        <v>49</v>
      </c>
      <c r="D270" t="s">
        <v>7498</v>
      </c>
      <c r="E270" t="s">
        <v>5036</v>
      </c>
      <c r="F270" t="s">
        <v>7499</v>
      </c>
      <c r="G270" t="s">
        <v>7500</v>
      </c>
      <c r="H270" t="s">
        <v>7501</v>
      </c>
      <c r="I270" t="s">
        <v>4852</v>
      </c>
      <c r="J270" t="s">
        <v>7502</v>
      </c>
      <c r="K270" t="s">
        <v>7503</v>
      </c>
      <c r="L270" t="s">
        <v>237</v>
      </c>
      <c r="M270" t="s">
        <v>4971</v>
      </c>
      <c r="N270" t="s">
        <v>7504</v>
      </c>
      <c r="O270" t="s">
        <v>7505</v>
      </c>
      <c r="P270" t="s">
        <v>7506</v>
      </c>
      <c r="Q270" t="s">
        <v>7507</v>
      </c>
      <c r="R270" t="str">
        <f t="shared" si="8"/>
        <v>潍城</v>
      </c>
      <c r="S270" t="str">
        <f t="shared" si="9"/>
        <v>0101</v>
      </c>
    </row>
    <row r="271" spans="1:19">
      <c r="A271" t="s">
        <v>7508</v>
      </c>
      <c r="B271" t="s">
        <v>7509</v>
      </c>
      <c r="C271" t="s">
        <v>49</v>
      </c>
      <c r="D271" t="s">
        <v>7510</v>
      </c>
      <c r="E271" t="s">
        <v>4767</v>
      </c>
      <c r="F271" t="s">
        <v>7511</v>
      </c>
      <c r="G271" t="s">
        <v>7512</v>
      </c>
      <c r="H271" t="s">
        <v>7513</v>
      </c>
      <c r="I271" t="s">
        <v>4813</v>
      </c>
      <c r="J271" t="s">
        <v>7514</v>
      </c>
      <c r="K271" t="s">
        <v>7515</v>
      </c>
      <c r="L271" t="s">
        <v>95</v>
      </c>
      <c r="M271" t="s">
        <v>5042</v>
      </c>
      <c r="N271" t="s">
        <v>6184</v>
      </c>
      <c r="O271" t="s">
        <v>7516</v>
      </c>
      <c r="P271" t="s">
        <v>7517</v>
      </c>
      <c r="R271" t="str">
        <f t="shared" si="8"/>
        <v>安丘</v>
      </c>
      <c r="S271" t="str">
        <f t="shared" si="9"/>
        <v>0101</v>
      </c>
    </row>
    <row r="272" spans="1:19">
      <c r="A272" t="s">
        <v>7518</v>
      </c>
      <c r="B272" t="s">
        <v>7519</v>
      </c>
      <c r="C272" t="s">
        <v>49</v>
      </c>
      <c r="D272" t="s">
        <v>7520</v>
      </c>
      <c r="E272" t="s">
        <v>4767</v>
      </c>
      <c r="F272" t="s">
        <v>5957</v>
      </c>
      <c r="G272" t="s">
        <v>5958</v>
      </c>
      <c r="H272" t="s">
        <v>7521</v>
      </c>
      <c r="I272" t="s">
        <v>4828</v>
      </c>
      <c r="J272" t="s">
        <v>5669</v>
      </c>
      <c r="K272" t="s">
        <v>5670</v>
      </c>
      <c r="L272" t="s">
        <v>60</v>
      </c>
      <c r="M272" t="s">
        <v>5511</v>
      </c>
      <c r="N272" t="s">
        <v>5960</v>
      </c>
      <c r="O272" t="s">
        <v>5671</v>
      </c>
      <c r="P272" t="s">
        <v>7522</v>
      </c>
      <c r="R272" t="str">
        <f t="shared" si="8"/>
        <v>奎文</v>
      </c>
      <c r="S272" t="str">
        <f t="shared" si="9"/>
        <v>0101</v>
      </c>
    </row>
    <row r="273" spans="1:19">
      <c r="A273" t="s">
        <v>7523</v>
      </c>
      <c r="B273" t="s">
        <v>7524</v>
      </c>
      <c r="C273" t="s">
        <v>49</v>
      </c>
      <c r="D273" t="s">
        <v>7525</v>
      </c>
      <c r="E273" t="s">
        <v>7292</v>
      </c>
      <c r="F273" t="s">
        <v>7526</v>
      </c>
      <c r="G273" t="s">
        <v>7527</v>
      </c>
      <c r="H273" t="s">
        <v>7528</v>
      </c>
      <c r="I273" t="s">
        <v>4852</v>
      </c>
      <c r="J273" t="s">
        <v>7529</v>
      </c>
      <c r="K273" t="s">
        <v>7530</v>
      </c>
      <c r="L273" t="s">
        <v>50</v>
      </c>
      <c r="M273" t="s">
        <v>6624</v>
      </c>
      <c r="N273" t="s">
        <v>5030</v>
      </c>
      <c r="O273" t="s">
        <v>7531</v>
      </c>
      <c r="P273" t="s">
        <v>7532</v>
      </c>
      <c r="R273" t="str">
        <f t="shared" si="8"/>
        <v>青州</v>
      </c>
      <c r="S273" t="str">
        <f t="shared" si="9"/>
        <v>0101</v>
      </c>
    </row>
    <row r="274" spans="1:19">
      <c r="A274" t="s">
        <v>7533</v>
      </c>
      <c r="B274" t="s">
        <v>7161</v>
      </c>
      <c r="C274" t="s">
        <v>49</v>
      </c>
      <c r="D274" t="s">
        <v>7534</v>
      </c>
      <c r="E274" t="s">
        <v>7535</v>
      </c>
      <c r="F274" t="s">
        <v>7536</v>
      </c>
      <c r="G274" t="s">
        <v>7537</v>
      </c>
      <c r="I274" t="s">
        <v>4955</v>
      </c>
      <c r="L274" t="s">
        <v>95</v>
      </c>
      <c r="R274" t="str">
        <f t="shared" si="8"/>
        <v>安丘</v>
      </c>
      <c r="S274" t="str">
        <f t="shared" si="9"/>
        <v>0101</v>
      </c>
    </row>
    <row r="275" spans="1:19">
      <c r="A275" t="s">
        <v>7538</v>
      </c>
      <c r="B275" t="s">
        <v>7539</v>
      </c>
      <c r="C275" t="s">
        <v>49</v>
      </c>
      <c r="D275" t="s">
        <v>7540</v>
      </c>
      <c r="E275" t="s">
        <v>7249</v>
      </c>
      <c r="F275" t="s">
        <v>7541</v>
      </c>
      <c r="G275" t="s">
        <v>7542</v>
      </c>
      <c r="H275" t="s">
        <v>7543</v>
      </c>
      <c r="I275" t="s">
        <v>4828</v>
      </c>
      <c r="J275" t="s">
        <v>7544</v>
      </c>
      <c r="K275" t="s">
        <v>7545</v>
      </c>
      <c r="L275" t="s">
        <v>375</v>
      </c>
      <c r="M275" t="s">
        <v>7334</v>
      </c>
      <c r="N275" t="s">
        <v>5487</v>
      </c>
      <c r="O275" t="s">
        <v>7546</v>
      </c>
      <c r="P275" t="s">
        <v>7547</v>
      </c>
      <c r="Q275" t="s">
        <v>7548</v>
      </c>
      <c r="R275" t="str">
        <f t="shared" si="8"/>
        <v>昌邑</v>
      </c>
      <c r="S275" t="str">
        <f t="shared" si="9"/>
        <v>0101</v>
      </c>
    </row>
    <row r="276" spans="1:19">
      <c r="A276" t="s">
        <v>7549</v>
      </c>
      <c r="B276" t="s">
        <v>7550</v>
      </c>
      <c r="C276" t="s">
        <v>49</v>
      </c>
      <c r="D276" t="s">
        <v>7551</v>
      </c>
      <c r="E276" t="s">
        <v>7552</v>
      </c>
      <c r="F276" t="s">
        <v>7553</v>
      </c>
      <c r="G276" t="s">
        <v>7554</v>
      </c>
      <c r="H276" t="s">
        <v>7555</v>
      </c>
      <c r="I276" t="s">
        <v>4852</v>
      </c>
      <c r="J276" t="s">
        <v>7556</v>
      </c>
      <c r="K276" t="s">
        <v>7557</v>
      </c>
      <c r="L276" t="s">
        <v>237</v>
      </c>
      <c r="M276" t="s">
        <v>4971</v>
      </c>
      <c r="N276" t="s">
        <v>7558</v>
      </c>
      <c r="O276" t="s">
        <v>7559</v>
      </c>
      <c r="P276" t="s">
        <v>7560</v>
      </c>
      <c r="Q276" t="s">
        <v>7561</v>
      </c>
      <c r="R276" t="str">
        <f t="shared" si="8"/>
        <v>潍城</v>
      </c>
      <c r="S276" t="str">
        <f t="shared" si="9"/>
        <v>0101</v>
      </c>
    </row>
    <row r="277" spans="1:19">
      <c r="A277" t="s">
        <v>7562</v>
      </c>
      <c r="B277" t="s">
        <v>7563</v>
      </c>
      <c r="C277" t="s">
        <v>49</v>
      </c>
      <c r="D277" t="s">
        <v>7564</v>
      </c>
      <c r="E277" t="s">
        <v>5036</v>
      </c>
      <c r="F277" t="s">
        <v>7565</v>
      </c>
      <c r="G277" t="s">
        <v>7566</v>
      </c>
      <c r="H277" t="s">
        <v>7567</v>
      </c>
      <c r="I277" t="s">
        <v>4785</v>
      </c>
      <c r="J277" t="s">
        <v>5131</v>
      </c>
      <c r="K277" t="s">
        <v>5132</v>
      </c>
      <c r="L277" t="s">
        <v>105</v>
      </c>
      <c r="M277" t="s">
        <v>5133</v>
      </c>
      <c r="N277" t="s">
        <v>4817</v>
      </c>
      <c r="O277" t="s">
        <v>5134</v>
      </c>
      <c r="P277" t="s">
        <v>7568</v>
      </c>
      <c r="R277" t="str">
        <f t="shared" si="8"/>
        <v>寿光</v>
      </c>
      <c r="S277" t="str">
        <f t="shared" si="9"/>
        <v>0101</v>
      </c>
    </row>
    <row r="278" spans="1:19">
      <c r="A278" t="s">
        <v>7569</v>
      </c>
      <c r="B278" t="s">
        <v>7570</v>
      </c>
      <c r="C278" t="s">
        <v>49</v>
      </c>
      <c r="D278" t="s">
        <v>7571</v>
      </c>
      <c r="E278" t="s">
        <v>4796</v>
      </c>
      <c r="F278" t="s">
        <v>7572</v>
      </c>
      <c r="G278" t="s">
        <v>7573</v>
      </c>
      <c r="H278" t="s">
        <v>7574</v>
      </c>
      <c r="I278" t="s">
        <v>5407</v>
      </c>
      <c r="J278" t="s">
        <v>5362</v>
      </c>
      <c r="K278" t="s">
        <v>5363</v>
      </c>
      <c r="L278" t="s">
        <v>123</v>
      </c>
      <c r="M278" t="s">
        <v>5364</v>
      </c>
      <c r="O278" t="s">
        <v>5365</v>
      </c>
      <c r="P278" t="s">
        <v>7575</v>
      </c>
      <c r="R278" t="str">
        <f t="shared" si="8"/>
        <v>诸城</v>
      </c>
      <c r="S278" t="str">
        <f t="shared" si="9"/>
        <v>0101</v>
      </c>
    </row>
    <row r="279" spans="1:19">
      <c r="A279" t="s">
        <v>7576</v>
      </c>
      <c r="B279" t="s">
        <v>7577</v>
      </c>
      <c r="C279" t="s">
        <v>49</v>
      </c>
      <c r="D279" t="s">
        <v>7578</v>
      </c>
      <c r="E279" t="s">
        <v>7579</v>
      </c>
      <c r="F279" t="s">
        <v>7580</v>
      </c>
      <c r="G279" t="s">
        <v>7581</v>
      </c>
      <c r="H279" t="s">
        <v>7582</v>
      </c>
      <c r="I279" t="s">
        <v>4785</v>
      </c>
      <c r="J279" t="s">
        <v>5340</v>
      </c>
      <c r="K279" t="s">
        <v>5341</v>
      </c>
      <c r="L279" t="s">
        <v>1136</v>
      </c>
      <c r="M279" t="s">
        <v>5330</v>
      </c>
      <c r="N279" t="s">
        <v>4983</v>
      </c>
      <c r="O279" t="s">
        <v>5342</v>
      </c>
      <c r="P279" t="s">
        <v>7583</v>
      </c>
      <c r="R279" t="str">
        <f t="shared" si="8"/>
        <v>昌乐</v>
      </c>
      <c r="S279" t="str">
        <f t="shared" si="9"/>
        <v>0101</v>
      </c>
    </row>
    <row r="280" spans="1:19">
      <c r="A280" t="s">
        <v>7584</v>
      </c>
      <c r="B280" t="s">
        <v>7585</v>
      </c>
      <c r="C280" t="s">
        <v>49</v>
      </c>
      <c r="D280" t="s">
        <v>7586</v>
      </c>
      <c r="E280" t="s">
        <v>6868</v>
      </c>
      <c r="F280" t="s">
        <v>7587</v>
      </c>
      <c r="G280" t="s">
        <v>7588</v>
      </c>
      <c r="H280" t="s">
        <v>7589</v>
      </c>
      <c r="I280" t="s">
        <v>4813</v>
      </c>
      <c r="J280" t="s">
        <v>7590</v>
      </c>
      <c r="K280" t="s">
        <v>7591</v>
      </c>
      <c r="L280" t="s">
        <v>123</v>
      </c>
      <c r="M280" t="s">
        <v>5364</v>
      </c>
      <c r="N280" t="s">
        <v>4972</v>
      </c>
      <c r="O280" t="s">
        <v>7592</v>
      </c>
      <c r="P280" t="s">
        <v>7593</v>
      </c>
      <c r="R280" t="str">
        <f t="shared" si="8"/>
        <v>诸城</v>
      </c>
      <c r="S280" t="str">
        <f t="shared" si="9"/>
        <v>0101</v>
      </c>
    </row>
    <row r="281" spans="1:19">
      <c r="A281" t="s">
        <v>7594</v>
      </c>
      <c r="B281" t="s">
        <v>7595</v>
      </c>
      <c r="C281" t="s">
        <v>49</v>
      </c>
      <c r="D281" t="s">
        <v>7596</v>
      </c>
      <c r="E281" t="s">
        <v>4796</v>
      </c>
      <c r="F281" t="s">
        <v>7597</v>
      </c>
      <c r="G281" t="s">
        <v>7598</v>
      </c>
      <c r="H281" t="s">
        <v>7599</v>
      </c>
      <c r="I281" t="s">
        <v>4785</v>
      </c>
      <c r="J281" t="s">
        <v>7600</v>
      </c>
      <c r="K281" t="s">
        <v>7601</v>
      </c>
      <c r="L281" t="s">
        <v>123</v>
      </c>
      <c r="M281" t="s">
        <v>4994</v>
      </c>
      <c r="O281" t="s">
        <v>7602</v>
      </c>
      <c r="P281" t="s">
        <v>7603</v>
      </c>
      <c r="R281" t="str">
        <f t="shared" si="8"/>
        <v>诸城</v>
      </c>
      <c r="S281" t="str">
        <f t="shared" si="9"/>
        <v>0101</v>
      </c>
    </row>
    <row r="282" spans="1:19">
      <c r="A282" t="s">
        <v>7604</v>
      </c>
      <c r="B282" t="s">
        <v>7605</v>
      </c>
      <c r="C282" t="s">
        <v>49</v>
      </c>
      <c r="D282" t="s">
        <v>7606</v>
      </c>
      <c r="E282" t="s">
        <v>7607</v>
      </c>
      <c r="F282" t="s">
        <v>7608</v>
      </c>
      <c r="G282" t="s">
        <v>7609</v>
      </c>
      <c r="H282" t="s">
        <v>7610</v>
      </c>
      <c r="I282" t="s">
        <v>4852</v>
      </c>
      <c r="J282" t="s">
        <v>7611</v>
      </c>
      <c r="K282" t="s">
        <v>7612</v>
      </c>
      <c r="L282" t="s">
        <v>123</v>
      </c>
      <c r="M282" t="s">
        <v>5364</v>
      </c>
      <c r="N282" t="s">
        <v>5030</v>
      </c>
      <c r="O282" t="s">
        <v>7613</v>
      </c>
      <c r="P282" t="s">
        <v>7614</v>
      </c>
      <c r="Q282" t="s">
        <v>7615</v>
      </c>
      <c r="R282" t="str">
        <f t="shared" si="8"/>
        <v>诸城</v>
      </c>
      <c r="S282" t="str">
        <f t="shared" si="9"/>
        <v>0101</v>
      </c>
    </row>
    <row r="283" spans="1:19">
      <c r="A283" t="s">
        <v>7616</v>
      </c>
      <c r="B283" t="s">
        <v>7617</v>
      </c>
      <c r="C283" t="s">
        <v>49</v>
      </c>
      <c r="D283" t="s">
        <v>7618</v>
      </c>
      <c r="E283" t="s">
        <v>7619</v>
      </c>
      <c r="F283" t="s">
        <v>7620</v>
      </c>
      <c r="G283" t="s">
        <v>7621</v>
      </c>
      <c r="H283" t="s">
        <v>7622</v>
      </c>
      <c r="I283" t="s">
        <v>4852</v>
      </c>
      <c r="J283" t="s">
        <v>7623</v>
      </c>
      <c r="K283" t="s">
        <v>7624</v>
      </c>
      <c r="L283" t="s">
        <v>105</v>
      </c>
      <c r="M283" t="s">
        <v>4945</v>
      </c>
      <c r="N283" t="s">
        <v>5056</v>
      </c>
      <c r="P283" t="s">
        <v>7625</v>
      </c>
      <c r="R283" t="str">
        <f t="shared" si="8"/>
        <v>寿光</v>
      </c>
      <c r="S283" t="str">
        <f t="shared" si="9"/>
        <v>0101</v>
      </c>
    </row>
    <row r="284" spans="1:19">
      <c r="A284" t="s">
        <v>7626</v>
      </c>
      <c r="B284" t="s">
        <v>7627</v>
      </c>
      <c r="C284" t="s">
        <v>49</v>
      </c>
      <c r="D284" t="s">
        <v>7628</v>
      </c>
      <c r="E284" t="s">
        <v>4796</v>
      </c>
      <c r="F284" t="s">
        <v>7629</v>
      </c>
      <c r="G284" t="s">
        <v>7630</v>
      </c>
      <c r="H284" t="s">
        <v>7631</v>
      </c>
      <c r="I284" t="s">
        <v>4813</v>
      </c>
      <c r="J284" t="s">
        <v>7456</v>
      </c>
      <c r="K284" t="s">
        <v>7457</v>
      </c>
      <c r="L284" t="s">
        <v>114</v>
      </c>
      <c r="M284" t="s">
        <v>7458</v>
      </c>
      <c r="O284" t="s">
        <v>7459</v>
      </c>
      <c r="P284" t="s">
        <v>7632</v>
      </c>
      <c r="R284" t="str">
        <f t="shared" si="8"/>
        <v>高密</v>
      </c>
      <c r="S284" t="str">
        <f t="shared" si="9"/>
        <v>0101</v>
      </c>
    </row>
    <row r="285" spans="1:19">
      <c r="A285" t="s">
        <v>7633</v>
      </c>
      <c r="B285" t="s">
        <v>7634</v>
      </c>
      <c r="C285" t="s">
        <v>49</v>
      </c>
      <c r="D285" t="s">
        <v>7635</v>
      </c>
      <c r="E285" t="s">
        <v>4796</v>
      </c>
      <c r="F285" t="s">
        <v>7636</v>
      </c>
      <c r="G285" t="s">
        <v>7637</v>
      </c>
      <c r="H285" t="s">
        <v>7638</v>
      </c>
      <c r="I285" t="s">
        <v>4828</v>
      </c>
      <c r="J285" t="s">
        <v>7639</v>
      </c>
      <c r="K285" t="s">
        <v>7640</v>
      </c>
      <c r="L285" t="s">
        <v>114</v>
      </c>
      <c r="M285" t="s">
        <v>7084</v>
      </c>
      <c r="O285" t="s">
        <v>7641</v>
      </c>
      <c r="P285" t="s">
        <v>7642</v>
      </c>
      <c r="R285" t="str">
        <f t="shared" si="8"/>
        <v>高密</v>
      </c>
      <c r="S285" t="str">
        <f t="shared" si="9"/>
        <v>0101</v>
      </c>
    </row>
    <row r="286" spans="1:19">
      <c r="A286" t="s">
        <v>7643</v>
      </c>
      <c r="B286" t="s">
        <v>7644</v>
      </c>
      <c r="C286" t="s">
        <v>49</v>
      </c>
      <c r="D286" t="s">
        <v>7645</v>
      </c>
      <c r="E286" t="s">
        <v>4796</v>
      </c>
      <c r="F286" t="s">
        <v>7646</v>
      </c>
      <c r="G286" t="s">
        <v>7647</v>
      </c>
      <c r="H286" t="s">
        <v>7648</v>
      </c>
      <c r="I286" t="s">
        <v>5835</v>
      </c>
      <c r="J286" t="s">
        <v>7278</v>
      </c>
      <c r="K286" t="s">
        <v>7279</v>
      </c>
      <c r="L286" t="s">
        <v>105</v>
      </c>
      <c r="M286" t="s">
        <v>5089</v>
      </c>
      <c r="O286" t="s">
        <v>7280</v>
      </c>
      <c r="R286" t="str">
        <f t="shared" si="8"/>
        <v>寿光</v>
      </c>
      <c r="S286" t="str">
        <f t="shared" si="9"/>
        <v>0101</v>
      </c>
    </row>
    <row r="287" spans="1:19">
      <c r="A287" t="s">
        <v>7649</v>
      </c>
      <c r="B287" t="s">
        <v>7650</v>
      </c>
      <c r="C287" t="s">
        <v>49</v>
      </c>
      <c r="D287" t="s">
        <v>7651</v>
      </c>
      <c r="E287" t="s">
        <v>4796</v>
      </c>
      <c r="F287" t="s">
        <v>7652</v>
      </c>
      <c r="G287" t="s">
        <v>7653</v>
      </c>
      <c r="H287" t="s">
        <v>7654</v>
      </c>
      <c r="I287" t="s">
        <v>5052</v>
      </c>
      <c r="J287" t="s">
        <v>7655</v>
      </c>
      <c r="K287" t="s">
        <v>7656</v>
      </c>
      <c r="L287" t="s">
        <v>123</v>
      </c>
      <c r="M287" t="s">
        <v>4994</v>
      </c>
      <c r="O287" t="s">
        <v>7657</v>
      </c>
      <c r="P287" t="s">
        <v>7658</v>
      </c>
      <c r="Q287" t="s">
        <v>7659</v>
      </c>
      <c r="R287" t="str">
        <f t="shared" si="8"/>
        <v>诸城</v>
      </c>
      <c r="S287" t="str">
        <f t="shared" si="9"/>
        <v>0101</v>
      </c>
    </row>
    <row r="288" spans="1:19">
      <c r="A288" t="s">
        <v>7660</v>
      </c>
      <c r="B288" t="s">
        <v>7661</v>
      </c>
      <c r="C288" t="s">
        <v>49</v>
      </c>
      <c r="D288" t="s">
        <v>7662</v>
      </c>
      <c r="E288" t="s">
        <v>4796</v>
      </c>
      <c r="F288" t="s">
        <v>7663</v>
      </c>
      <c r="G288" t="s">
        <v>7664</v>
      </c>
      <c r="H288" t="s">
        <v>7665</v>
      </c>
      <c r="I288" t="s">
        <v>5835</v>
      </c>
      <c r="J288" t="s">
        <v>7666</v>
      </c>
      <c r="K288" t="s">
        <v>7667</v>
      </c>
      <c r="L288" t="s">
        <v>148</v>
      </c>
      <c r="M288" t="s">
        <v>6713</v>
      </c>
      <c r="O288" t="s">
        <v>7668</v>
      </c>
      <c r="P288" t="s">
        <v>7669</v>
      </c>
      <c r="Q288" t="s">
        <v>7670</v>
      </c>
      <c r="R288" t="str">
        <f t="shared" si="8"/>
        <v>寒亭</v>
      </c>
      <c r="S288" t="str">
        <f t="shared" si="9"/>
        <v>0101</v>
      </c>
    </row>
    <row r="289" spans="1:19">
      <c r="A289" t="s">
        <v>7671</v>
      </c>
      <c r="B289" t="s">
        <v>7672</v>
      </c>
      <c r="C289" t="s">
        <v>49</v>
      </c>
      <c r="D289" t="s">
        <v>7673</v>
      </c>
      <c r="E289" t="s">
        <v>4796</v>
      </c>
      <c r="F289" t="s">
        <v>7674</v>
      </c>
      <c r="G289" t="s">
        <v>7675</v>
      </c>
      <c r="H289" t="s">
        <v>7676</v>
      </c>
      <c r="I289" t="s">
        <v>4841</v>
      </c>
      <c r="J289" t="s">
        <v>7677</v>
      </c>
      <c r="K289" t="s">
        <v>7678</v>
      </c>
      <c r="L289" t="s">
        <v>86</v>
      </c>
      <c r="M289" t="s">
        <v>7679</v>
      </c>
      <c r="O289" t="s">
        <v>7680</v>
      </c>
      <c r="P289" t="s">
        <v>7681</v>
      </c>
      <c r="Q289" t="s">
        <v>7682</v>
      </c>
      <c r="R289" t="str">
        <f t="shared" si="8"/>
        <v>坊子</v>
      </c>
      <c r="S289" t="str">
        <f t="shared" si="9"/>
        <v>0101</v>
      </c>
    </row>
    <row r="290" spans="1:19">
      <c r="A290" t="s">
        <v>7683</v>
      </c>
      <c r="B290" t="s">
        <v>7684</v>
      </c>
      <c r="C290" t="s">
        <v>49</v>
      </c>
      <c r="D290" t="s">
        <v>7685</v>
      </c>
      <c r="E290" t="s">
        <v>4796</v>
      </c>
      <c r="F290" t="s">
        <v>7686</v>
      </c>
      <c r="G290" t="s">
        <v>7687</v>
      </c>
      <c r="H290" t="s">
        <v>7688</v>
      </c>
      <c r="I290" t="s">
        <v>5560</v>
      </c>
      <c r="J290" t="s">
        <v>7689</v>
      </c>
      <c r="K290" t="s">
        <v>7690</v>
      </c>
      <c r="L290" t="s">
        <v>60</v>
      </c>
      <c r="M290" t="s">
        <v>5999</v>
      </c>
      <c r="O290" t="s">
        <v>7691</v>
      </c>
      <c r="P290" t="s">
        <v>7692</v>
      </c>
      <c r="Q290" t="s">
        <v>7693</v>
      </c>
      <c r="R290" t="str">
        <f t="shared" si="8"/>
        <v>奎文</v>
      </c>
      <c r="S290" t="str">
        <f t="shared" si="9"/>
        <v>0101</v>
      </c>
    </row>
    <row r="291" spans="1:19">
      <c r="A291" t="s">
        <v>296</v>
      </c>
      <c r="B291" t="s">
        <v>7694</v>
      </c>
      <c r="C291" t="s">
        <v>49</v>
      </c>
      <c r="D291" t="s">
        <v>7695</v>
      </c>
      <c r="E291" t="s">
        <v>4796</v>
      </c>
      <c r="F291" t="s">
        <v>7696</v>
      </c>
      <c r="G291" t="s">
        <v>294</v>
      </c>
      <c r="H291" t="s">
        <v>7697</v>
      </c>
      <c r="I291" t="s">
        <v>5560</v>
      </c>
      <c r="J291" t="s">
        <v>5647</v>
      </c>
      <c r="K291" t="s">
        <v>5648</v>
      </c>
      <c r="L291" t="s">
        <v>95</v>
      </c>
      <c r="M291" t="s">
        <v>5649</v>
      </c>
      <c r="O291" t="s">
        <v>5650</v>
      </c>
      <c r="P291" t="s">
        <v>7698</v>
      </c>
      <c r="R291" t="str">
        <f t="shared" si="8"/>
        <v>安丘</v>
      </c>
      <c r="S291" t="str">
        <f t="shared" si="9"/>
        <v>0101</v>
      </c>
    </row>
    <row r="292" spans="1:19">
      <c r="A292" t="s">
        <v>7699</v>
      </c>
      <c r="B292" t="s">
        <v>7700</v>
      </c>
      <c r="C292" t="s">
        <v>49</v>
      </c>
      <c r="D292" t="s">
        <v>7701</v>
      </c>
      <c r="E292" t="s">
        <v>5036</v>
      </c>
      <c r="F292" t="s">
        <v>7702</v>
      </c>
      <c r="G292" t="s">
        <v>7703</v>
      </c>
      <c r="H292" t="s">
        <v>7704</v>
      </c>
      <c r="I292" t="s">
        <v>4771</v>
      </c>
      <c r="J292" t="s">
        <v>7705</v>
      </c>
      <c r="K292" t="s">
        <v>7706</v>
      </c>
      <c r="L292" t="s">
        <v>105</v>
      </c>
      <c r="M292" t="s">
        <v>5089</v>
      </c>
      <c r="N292" t="s">
        <v>5030</v>
      </c>
      <c r="O292" t="s">
        <v>7707</v>
      </c>
      <c r="P292" t="s">
        <v>7708</v>
      </c>
      <c r="Q292" t="s">
        <v>7709</v>
      </c>
      <c r="R292" t="str">
        <f t="shared" si="8"/>
        <v>寿光</v>
      </c>
      <c r="S292" t="str">
        <f t="shared" si="9"/>
        <v>0101</v>
      </c>
    </row>
    <row r="293" spans="1:19">
      <c r="A293" t="s">
        <v>7710</v>
      </c>
      <c r="B293" t="s">
        <v>7711</v>
      </c>
      <c r="C293" t="s">
        <v>49</v>
      </c>
      <c r="D293" t="s">
        <v>7712</v>
      </c>
      <c r="E293" t="s">
        <v>7713</v>
      </c>
      <c r="F293" t="s">
        <v>7714</v>
      </c>
      <c r="G293" t="s">
        <v>7715</v>
      </c>
      <c r="H293" t="s">
        <v>7716</v>
      </c>
      <c r="I293" t="s">
        <v>5407</v>
      </c>
      <c r="J293" t="s">
        <v>7717</v>
      </c>
      <c r="K293" t="s">
        <v>7718</v>
      </c>
      <c r="L293" t="s">
        <v>123</v>
      </c>
      <c r="M293" t="s">
        <v>5825</v>
      </c>
      <c r="N293" t="s">
        <v>6519</v>
      </c>
      <c r="O293" t="s">
        <v>7719</v>
      </c>
      <c r="P293" t="s">
        <v>7720</v>
      </c>
      <c r="Q293" t="s">
        <v>7721</v>
      </c>
      <c r="R293" t="str">
        <f t="shared" si="8"/>
        <v>诸城</v>
      </c>
      <c r="S293" t="str">
        <f t="shared" si="9"/>
        <v>0101</v>
      </c>
    </row>
    <row r="294" spans="1:19">
      <c r="A294" t="s">
        <v>7722</v>
      </c>
      <c r="B294" t="s">
        <v>7723</v>
      </c>
      <c r="C294" t="s">
        <v>49</v>
      </c>
      <c r="D294" t="s">
        <v>7724</v>
      </c>
      <c r="E294" t="s">
        <v>4796</v>
      </c>
      <c r="F294" t="s">
        <v>7725</v>
      </c>
      <c r="G294" t="s">
        <v>7726</v>
      </c>
      <c r="H294" t="s">
        <v>7727</v>
      </c>
      <c r="I294" t="s">
        <v>4813</v>
      </c>
      <c r="J294" t="s">
        <v>5937</v>
      </c>
      <c r="K294" t="s">
        <v>5938</v>
      </c>
      <c r="L294" t="s">
        <v>86</v>
      </c>
      <c r="M294" t="s">
        <v>5099</v>
      </c>
      <c r="O294" t="s">
        <v>5940</v>
      </c>
      <c r="P294" t="s">
        <v>7728</v>
      </c>
      <c r="R294" t="str">
        <f t="shared" si="8"/>
        <v>坊子</v>
      </c>
      <c r="S294" t="str">
        <f t="shared" si="9"/>
        <v>0101</v>
      </c>
    </row>
    <row r="295" spans="1:19">
      <c r="A295" t="s">
        <v>7729</v>
      </c>
      <c r="B295" t="s">
        <v>7730</v>
      </c>
      <c r="C295" t="s">
        <v>49</v>
      </c>
      <c r="D295" t="s">
        <v>7731</v>
      </c>
      <c r="E295" t="s">
        <v>5036</v>
      </c>
      <c r="F295" t="s">
        <v>7732</v>
      </c>
      <c r="G295" t="s">
        <v>7733</v>
      </c>
      <c r="H295" t="s">
        <v>7734</v>
      </c>
      <c r="I295" t="s">
        <v>4852</v>
      </c>
      <c r="J295" t="s">
        <v>6761</v>
      </c>
      <c r="K295" t="s">
        <v>6762</v>
      </c>
      <c r="L295" t="s">
        <v>60</v>
      </c>
      <c r="M295" t="s">
        <v>5511</v>
      </c>
      <c r="N295" t="s">
        <v>5907</v>
      </c>
      <c r="O295" t="s">
        <v>6763</v>
      </c>
      <c r="P295" t="s">
        <v>7735</v>
      </c>
      <c r="Q295" t="s">
        <v>7736</v>
      </c>
      <c r="R295" t="str">
        <f t="shared" si="8"/>
        <v>奎文</v>
      </c>
      <c r="S295" t="str">
        <f t="shared" si="9"/>
        <v>0101</v>
      </c>
    </row>
    <row r="296" spans="1:19">
      <c r="A296" t="s">
        <v>7737</v>
      </c>
      <c r="B296" t="s">
        <v>7738</v>
      </c>
      <c r="C296" t="s">
        <v>49</v>
      </c>
      <c r="D296" t="s">
        <v>7739</v>
      </c>
      <c r="E296" t="s">
        <v>468</v>
      </c>
      <c r="F296" t="s">
        <v>7740</v>
      </c>
      <c r="G296" t="s">
        <v>7741</v>
      </c>
      <c r="H296" t="s">
        <v>7742</v>
      </c>
      <c r="I296" t="s">
        <v>5560</v>
      </c>
      <c r="J296" t="s">
        <v>7743</v>
      </c>
      <c r="K296" t="s">
        <v>7744</v>
      </c>
      <c r="L296" t="s">
        <v>1136</v>
      </c>
      <c r="M296" t="s">
        <v>5210</v>
      </c>
      <c r="N296" t="s">
        <v>4972</v>
      </c>
      <c r="O296" t="s">
        <v>7745</v>
      </c>
      <c r="P296" t="s">
        <v>7746</v>
      </c>
      <c r="Q296" t="s">
        <v>7747</v>
      </c>
      <c r="R296" t="str">
        <f t="shared" si="8"/>
        <v>昌乐</v>
      </c>
      <c r="S296" t="str">
        <f t="shared" si="9"/>
        <v>0101</v>
      </c>
    </row>
    <row r="297" spans="1:19">
      <c r="A297" t="s">
        <v>7748</v>
      </c>
      <c r="B297" t="s">
        <v>7749</v>
      </c>
      <c r="C297" t="s">
        <v>49</v>
      </c>
      <c r="D297" t="s">
        <v>7750</v>
      </c>
      <c r="E297" t="s">
        <v>5036</v>
      </c>
      <c r="F297" t="s">
        <v>7751</v>
      </c>
      <c r="G297" t="s">
        <v>7752</v>
      </c>
      <c r="H297" t="s">
        <v>7753</v>
      </c>
      <c r="I297" t="s">
        <v>5184</v>
      </c>
      <c r="J297" t="s">
        <v>7754</v>
      </c>
      <c r="K297" t="s">
        <v>7755</v>
      </c>
      <c r="L297" t="s">
        <v>123</v>
      </c>
      <c r="M297" t="s">
        <v>6022</v>
      </c>
      <c r="O297" t="s">
        <v>7756</v>
      </c>
      <c r="P297" t="s">
        <v>7757</v>
      </c>
      <c r="Q297" t="s">
        <v>7758</v>
      </c>
      <c r="R297" t="str">
        <f t="shared" si="8"/>
        <v>诸城</v>
      </c>
      <c r="S297" t="str">
        <f t="shared" si="9"/>
        <v>0101</v>
      </c>
    </row>
    <row r="298" spans="1:19">
      <c r="A298" t="s">
        <v>7759</v>
      </c>
      <c r="B298" t="s">
        <v>7760</v>
      </c>
      <c r="C298" t="s">
        <v>49</v>
      </c>
      <c r="D298" t="s">
        <v>7761</v>
      </c>
      <c r="E298" t="s">
        <v>7607</v>
      </c>
      <c r="F298" t="s">
        <v>7762</v>
      </c>
      <c r="G298" t="s">
        <v>7763</v>
      </c>
      <c r="H298" t="s">
        <v>7764</v>
      </c>
      <c r="I298" t="s">
        <v>4955</v>
      </c>
      <c r="J298" t="s">
        <v>7765</v>
      </c>
      <c r="K298" t="s">
        <v>7766</v>
      </c>
      <c r="L298" t="s">
        <v>123</v>
      </c>
      <c r="M298" t="s">
        <v>7767</v>
      </c>
      <c r="N298" t="s">
        <v>7768</v>
      </c>
      <c r="O298" t="s">
        <v>7769</v>
      </c>
      <c r="P298" t="s">
        <v>7770</v>
      </c>
      <c r="Q298" t="s">
        <v>7771</v>
      </c>
      <c r="R298" t="str">
        <f t="shared" si="8"/>
        <v>诸城</v>
      </c>
      <c r="S298" t="str">
        <f t="shared" si="9"/>
        <v>0101</v>
      </c>
    </row>
    <row r="299" spans="1:19">
      <c r="A299" t="s">
        <v>7772</v>
      </c>
      <c r="B299" t="s">
        <v>7773</v>
      </c>
      <c r="C299" t="s">
        <v>49</v>
      </c>
      <c r="D299" t="s">
        <v>7774</v>
      </c>
      <c r="E299" t="s">
        <v>7775</v>
      </c>
      <c r="F299" t="s">
        <v>7776</v>
      </c>
      <c r="G299" t="s">
        <v>7777</v>
      </c>
      <c r="H299" t="s">
        <v>7778</v>
      </c>
      <c r="I299" t="s">
        <v>4785</v>
      </c>
      <c r="J299" t="s">
        <v>5027</v>
      </c>
      <c r="K299" t="s">
        <v>5028</v>
      </c>
      <c r="L299" t="s">
        <v>105</v>
      </c>
      <c r="M299" t="s">
        <v>5029</v>
      </c>
      <c r="N299" t="s">
        <v>4789</v>
      </c>
      <c r="O299" t="s">
        <v>5031</v>
      </c>
      <c r="P299" t="s">
        <v>7779</v>
      </c>
      <c r="R299" t="str">
        <f t="shared" si="8"/>
        <v>寿光</v>
      </c>
      <c r="S299" t="str">
        <f t="shared" si="9"/>
        <v>0101</v>
      </c>
    </row>
    <row r="300" spans="1:19">
      <c r="A300" t="s">
        <v>7780</v>
      </c>
      <c r="B300" t="s">
        <v>7781</v>
      </c>
      <c r="C300" t="s">
        <v>49</v>
      </c>
      <c r="D300" t="s">
        <v>7782</v>
      </c>
      <c r="E300" t="s">
        <v>4796</v>
      </c>
      <c r="F300" t="s">
        <v>7783</v>
      </c>
      <c r="G300" t="s">
        <v>7784</v>
      </c>
      <c r="H300" t="s">
        <v>7785</v>
      </c>
      <c r="I300" t="s">
        <v>4852</v>
      </c>
      <c r="J300" t="s">
        <v>6031</v>
      </c>
      <c r="K300" t="s">
        <v>6032</v>
      </c>
      <c r="L300" t="s">
        <v>262</v>
      </c>
      <c r="M300" t="s">
        <v>6033</v>
      </c>
      <c r="O300" t="s">
        <v>6034</v>
      </c>
      <c r="P300" t="s">
        <v>7786</v>
      </c>
      <c r="Q300" t="s">
        <v>7787</v>
      </c>
      <c r="R300" t="str">
        <f t="shared" si="8"/>
        <v>寒亭</v>
      </c>
      <c r="S300" t="str">
        <f t="shared" si="9"/>
        <v>0101</v>
      </c>
    </row>
    <row r="301" spans="1:19">
      <c r="A301" t="s">
        <v>7788</v>
      </c>
      <c r="B301" t="s">
        <v>7789</v>
      </c>
      <c r="C301" t="s">
        <v>49</v>
      </c>
      <c r="D301" t="s">
        <v>7790</v>
      </c>
      <c r="E301" t="s">
        <v>7791</v>
      </c>
      <c r="F301" t="s">
        <v>7792</v>
      </c>
      <c r="G301" t="s">
        <v>7793</v>
      </c>
      <c r="H301" t="s">
        <v>7794</v>
      </c>
      <c r="I301" t="s">
        <v>4852</v>
      </c>
      <c r="J301" t="s">
        <v>5578</v>
      </c>
      <c r="K301" t="s">
        <v>5579</v>
      </c>
      <c r="L301" t="s">
        <v>148</v>
      </c>
      <c r="M301" t="s">
        <v>5580</v>
      </c>
      <c r="N301" t="s">
        <v>4972</v>
      </c>
      <c r="O301" t="s">
        <v>5581</v>
      </c>
      <c r="P301" t="s">
        <v>7795</v>
      </c>
      <c r="Q301" t="s">
        <v>7796</v>
      </c>
      <c r="R301" t="str">
        <f t="shared" si="8"/>
        <v>寒亭</v>
      </c>
      <c r="S301" t="str">
        <f t="shared" si="9"/>
        <v>0101</v>
      </c>
    </row>
    <row r="302" spans="1:19">
      <c r="A302" t="s">
        <v>7797</v>
      </c>
      <c r="B302" t="s">
        <v>7798</v>
      </c>
      <c r="C302" t="s">
        <v>49</v>
      </c>
      <c r="D302" t="s">
        <v>7799</v>
      </c>
      <c r="E302" t="s">
        <v>5818</v>
      </c>
      <c r="F302" t="s">
        <v>7800</v>
      </c>
      <c r="G302" t="s">
        <v>7801</v>
      </c>
      <c r="H302" t="s">
        <v>7802</v>
      </c>
      <c r="I302" t="s">
        <v>5541</v>
      </c>
      <c r="J302" t="s">
        <v>7803</v>
      </c>
      <c r="K302" t="s">
        <v>7804</v>
      </c>
      <c r="L302" t="s">
        <v>105</v>
      </c>
      <c r="M302" t="s">
        <v>7805</v>
      </c>
      <c r="N302" t="s">
        <v>5487</v>
      </c>
      <c r="O302" t="s">
        <v>7806</v>
      </c>
      <c r="P302" t="s">
        <v>7807</v>
      </c>
      <c r="R302" t="str">
        <f t="shared" si="8"/>
        <v>寿光</v>
      </c>
      <c r="S302" t="str">
        <f t="shared" si="9"/>
        <v>0101</v>
      </c>
    </row>
    <row r="303" spans="1:19">
      <c r="A303" t="s">
        <v>7808</v>
      </c>
      <c r="B303" t="s">
        <v>7809</v>
      </c>
      <c r="C303" t="s">
        <v>49</v>
      </c>
      <c r="D303" t="s">
        <v>7810</v>
      </c>
      <c r="E303" t="s">
        <v>4912</v>
      </c>
      <c r="F303" t="s">
        <v>7811</v>
      </c>
      <c r="G303" t="s">
        <v>7812</v>
      </c>
      <c r="H303" t="s">
        <v>7813</v>
      </c>
      <c r="I303" t="s">
        <v>4785</v>
      </c>
      <c r="J303" t="s">
        <v>5636</v>
      </c>
      <c r="K303" t="s">
        <v>5906</v>
      </c>
      <c r="L303" t="s">
        <v>77</v>
      </c>
      <c r="M303" t="s">
        <v>5145</v>
      </c>
      <c r="N303" t="s">
        <v>5907</v>
      </c>
      <c r="O303" t="s">
        <v>5908</v>
      </c>
      <c r="P303" t="s">
        <v>7814</v>
      </c>
      <c r="R303" t="str">
        <f t="shared" si="8"/>
        <v>临朐</v>
      </c>
      <c r="S303" t="str">
        <f t="shared" si="9"/>
        <v>0101</v>
      </c>
    </row>
    <row r="304" spans="1:19">
      <c r="A304" t="s">
        <v>7815</v>
      </c>
      <c r="B304" t="s">
        <v>7816</v>
      </c>
      <c r="C304" t="s">
        <v>49</v>
      </c>
      <c r="D304" t="s">
        <v>7817</v>
      </c>
      <c r="E304" t="s">
        <v>4767</v>
      </c>
      <c r="F304" t="s">
        <v>7818</v>
      </c>
      <c r="G304" t="s">
        <v>7819</v>
      </c>
      <c r="H304" t="s">
        <v>7820</v>
      </c>
      <c r="I304" t="s">
        <v>6877</v>
      </c>
      <c r="J304" t="s">
        <v>5852</v>
      </c>
      <c r="K304" t="s">
        <v>5853</v>
      </c>
      <c r="L304" t="s">
        <v>123</v>
      </c>
      <c r="M304" t="s">
        <v>5854</v>
      </c>
      <c r="N304" t="s">
        <v>5421</v>
      </c>
      <c r="O304" t="s">
        <v>5855</v>
      </c>
      <c r="P304" t="s">
        <v>7821</v>
      </c>
      <c r="R304" t="str">
        <f t="shared" si="8"/>
        <v>诸城</v>
      </c>
      <c r="S304" t="str">
        <f t="shared" si="9"/>
        <v>0101</v>
      </c>
    </row>
    <row r="305" spans="1:19">
      <c r="A305" t="s">
        <v>7822</v>
      </c>
      <c r="B305" t="s">
        <v>7823</v>
      </c>
      <c r="C305" t="s">
        <v>49</v>
      </c>
      <c r="D305" t="s">
        <v>7824</v>
      </c>
      <c r="E305" t="s">
        <v>4767</v>
      </c>
      <c r="F305" t="s">
        <v>7825</v>
      </c>
      <c r="G305" t="s">
        <v>7826</v>
      </c>
      <c r="H305" t="s">
        <v>7827</v>
      </c>
      <c r="I305" t="s">
        <v>4785</v>
      </c>
      <c r="J305" t="s">
        <v>7689</v>
      </c>
      <c r="K305" t="s">
        <v>7690</v>
      </c>
      <c r="L305" t="s">
        <v>60</v>
      </c>
      <c r="M305" t="s">
        <v>5999</v>
      </c>
      <c r="N305" t="s">
        <v>4972</v>
      </c>
      <c r="O305" t="s">
        <v>7691</v>
      </c>
      <c r="P305" t="s">
        <v>7828</v>
      </c>
      <c r="R305" t="str">
        <f t="shared" si="8"/>
        <v>奎文</v>
      </c>
      <c r="S305" t="str">
        <f t="shared" si="9"/>
        <v>0101</v>
      </c>
    </row>
    <row r="306" spans="1:19">
      <c r="A306" t="s">
        <v>7829</v>
      </c>
      <c r="B306" t="s">
        <v>7830</v>
      </c>
      <c r="C306" t="s">
        <v>49</v>
      </c>
      <c r="D306" t="s">
        <v>7831</v>
      </c>
      <c r="E306" t="s">
        <v>4767</v>
      </c>
      <c r="F306" t="s">
        <v>7832</v>
      </c>
      <c r="G306" t="s">
        <v>7833</v>
      </c>
      <c r="H306" t="s">
        <v>7834</v>
      </c>
      <c r="I306" t="s">
        <v>5822</v>
      </c>
      <c r="J306" t="s">
        <v>7835</v>
      </c>
      <c r="K306" t="s">
        <v>7836</v>
      </c>
      <c r="L306" t="s">
        <v>114</v>
      </c>
      <c r="M306" t="s">
        <v>4918</v>
      </c>
      <c r="N306" t="s">
        <v>5030</v>
      </c>
      <c r="O306" t="s">
        <v>7837</v>
      </c>
      <c r="P306" t="s">
        <v>7838</v>
      </c>
      <c r="R306" t="str">
        <f t="shared" si="8"/>
        <v>高密</v>
      </c>
      <c r="S306" t="str">
        <f t="shared" si="9"/>
        <v>0101</v>
      </c>
    </row>
    <row r="307" spans="1:19">
      <c r="A307" t="s">
        <v>7839</v>
      </c>
      <c r="B307" t="s">
        <v>7840</v>
      </c>
      <c r="C307" t="s">
        <v>49</v>
      </c>
      <c r="D307" t="s">
        <v>7841</v>
      </c>
      <c r="E307" t="s">
        <v>4912</v>
      </c>
      <c r="F307" t="s">
        <v>7842</v>
      </c>
      <c r="G307" t="s">
        <v>7843</v>
      </c>
      <c r="H307" t="s">
        <v>7844</v>
      </c>
      <c r="I307" t="s">
        <v>4852</v>
      </c>
      <c r="J307" t="s">
        <v>7845</v>
      </c>
      <c r="K307" t="s">
        <v>7846</v>
      </c>
      <c r="L307" t="s">
        <v>60</v>
      </c>
      <c r="M307" t="s">
        <v>4774</v>
      </c>
      <c r="N307" t="s">
        <v>5939</v>
      </c>
      <c r="O307" t="s">
        <v>7847</v>
      </c>
      <c r="P307" t="s">
        <v>7848</v>
      </c>
      <c r="R307" t="str">
        <f t="shared" si="8"/>
        <v>奎文</v>
      </c>
      <c r="S307" t="str">
        <f t="shared" si="9"/>
        <v>0101</v>
      </c>
    </row>
    <row r="308" spans="1:19">
      <c r="A308" t="s">
        <v>7849</v>
      </c>
      <c r="B308" t="s">
        <v>7850</v>
      </c>
      <c r="C308" t="s">
        <v>49</v>
      </c>
      <c r="D308" t="s">
        <v>7851</v>
      </c>
      <c r="E308" t="s">
        <v>4767</v>
      </c>
      <c r="F308" t="s">
        <v>7852</v>
      </c>
      <c r="G308" t="s">
        <v>7853</v>
      </c>
      <c r="H308" t="s">
        <v>7854</v>
      </c>
      <c r="I308" t="s">
        <v>5874</v>
      </c>
      <c r="J308" t="s">
        <v>5316</v>
      </c>
      <c r="K308" t="s">
        <v>5317</v>
      </c>
      <c r="L308" t="s">
        <v>375</v>
      </c>
      <c r="M308" t="s">
        <v>5318</v>
      </c>
      <c r="O308" t="s">
        <v>5319</v>
      </c>
      <c r="P308" t="s">
        <v>7855</v>
      </c>
      <c r="Q308" t="s">
        <v>7856</v>
      </c>
      <c r="R308" t="str">
        <f t="shared" si="8"/>
        <v>昌邑</v>
      </c>
      <c r="S308" t="str">
        <f t="shared" si="9"/>
        <v>0101</v>
      </c>
    </row>
    <row r="309" spans="1:19">
      <c r="A309" t="s">
        <v>7857</v>
      </c>
      <c r="B309" t="s">
        <v>7858</v>
      </c>
      <c r="C309" t="s">
        <v>49</v>
      </c>
      <c r="D309" t="s">
        <v>7859</v>
      </c>
      <c r="E309" t="s">
        <v>7860</v>
      </c>
      <c r="F309" t="s">
        <v>7861</v>
      </c>
      <c r="G309" t="s">
        <v>7862</v>
      </c>
      <c r="H309" t="s">
        <v>7863</v>
      </c>
      <c r="I309" t="s">
        <v>4852</v>
      </c>
      <c r="J309" t="s">
        <v>6904</v>
      </c>
      <c r="K309" t="s">
        <v>6905</v>
      </c>
      <c r="L309" t="s">
        <v>86</v>
      </c>
      <c r="M309" t="s">
        <v>5919</v>
      </c>
      <c r="N309" t="s">
        <v>4789</v>
      </c>
      <c r="O309" t="s">
        <v>6906</v>
      </c>
      <c r="P309" t="s">
        <v>7864</v>
      </c>
      <c r="R309" t="str">
        <f t="shared" si="8"/>
        <v>坊子</v>
      </c>
      <c r="S309" t="str">
        <f t="shared" si="9"/>
        <v>0101</v>
      </c>
    </row>
    <row r="310" spans="1:19">
      <c r="A310" t="s">
        <v>7865</v>
      </c>
      <c r="B310" t="s">
        <v>7866</v>
      </c>
      <c r="C310" t="s">
        <v>49</v>
      </c>
      <c r="D310" t="s">
        <v>7867</v>
      </c>
      <c r="E310" t="s">
        <v>7868</v>
      </c>
      <c r="F310" t="s">
        <v>7869</v>
      </c>
      <c r="G310" t="s">
        <v>7870</v>
      </c>
      <c r="H310" t="s">
        <v>7871</v>
      </c>
      <c r="I310" t="s">
        <v>7872</v>
      </c>
      <c r="J310" t="s">
        <v>5122</v>
      </c>
      <c r="K310" t="s">
        <v>5123</v>
      </c>
      <c r="N310" t="s">
        <v>7873</v>
      </c>
      <c r="O310" t="s">
        <v>5124</v>
      </c>
      <c r="R310" t="str">
        <f t="shared" si="8"/>
        <v/>
      </c>
      <c r="S310" t="str">
        <f t="shared" si="9"/>
        <v>0101</v>
      </c>
    </row>
    <row r="311" spans="1:19">
      <c r="A311" t="s">
        <v>7874</v>
      </c>
      <c r="B311" t="s">
        <v>7875</v>
      </c>
      <c r="C311" t="s">
        <v>49</v>
      </c>
      <c r="D311" t="s">
        <v>7876</v>
      </c>
      <c r="E311" t="s">
        <v>7877</v>
      </c>
      <c r="F311" t="s">
        <v>7878</v>
      </c>
      <c r="G311" t="s">
        <v>7879</v>
      </c>
      <c r="H311" t="s">
        <v>7880</v>
      </c>
      <c r="I311" t="s">
        <v>4955</v>
      </c>
      <c r="J311" t="s">
        <v>5122</v>
      </c>
      <c r="K311" t="s">
        <v>5123</v>
      </c>
      <c r="L311" t="s">
        <v>60</v>
      </c>
      <c r="N311" t="s">
        <v>7881</v>
      </c>
      <c r="O311" t="s">
        <v>5124</v>
      </c>
      <c r="R311" t="str">
        <f t="shared" si="8"/>
        <v>奎文</v>
      </c>
      <c r="S311" t="str">
        <f t="shared" si="9"/>
        <v>0101</v>
      </c>
    </row>
    <row r="312" spans="1:19">
      <c r="A312" t="s">
        <v>7882</v>
      </c>
      <c r="B312" t="s">
        <v>7883</v>
      </c>
      <c r="C312" t="s">
        <v>49</v>
      </c>
      <c r="D312" t="s">
        <v>7884</v>
      </c>
      <c r="E312" t="s">
        <v>4912</v>
      </c>
      <c r="F312" t="s">
        <v>7885</v>
      </c>
      <c r="G312" t="s">
        <v>7886</v>
      </c>
      <c r="H312" t="s">
        <v>7887</v>
      </c>
      <c r="I312" t="s">
        <v>4813</v>
      </c>
      <c r="J312" t="s">
        <v>7888</v>
      </c>
      <c r="K312" t="s">
        <v>7889</v>
      </c>
      <c r="L312" t="s">
        <v>50</v>
      </c>
      <c r="M312" t="s">
        <v>5016</v>
      </c>
      <c r="N312" t="s">
        <v>7890</v>
      </c>
      <c r="O312" t="s">
        <v>7891</v>
      </c>
      <c r="P312" t="s">
        <v>7892</v>
      </c>
      <c r="R312" t="str">
        <f t="shared" si="8"/>
        <v>青州</v>
      </c>
      <c r="S312" t="str">
        <f t="shared" si="9"/>
        <v>0101</v>
      </c>
    </row>
    <row r="313" spans="1:19">
      <c r="A313" t="s">
        <v>7893</v>
      </c>
      <c r="B313" t="s">
        <v>7894</v>
      </c>
      <c r="C313" t="s">
        <v>49</v>
      </c>
      <c r="D313" t="s">
        <v>7895</v>
      </c>
      <c r="E313" t="s">
        <v>4796</v>
      </c>
      <c r="F313" t="s">
        <v>7896</v>
      </c>
      <c r="G313" t="s">
        <v>7897</v>
      </c>
      <c r="H313" t="s">
        <v>7898</v>
      </c>
      <c r="I313" t="s">
        <v>5407</v>
      </c>
      <c r="J313" t="s">
        <v>7899</v>
      </c>
      <c r="K313" t="s">
        <v>7900</v>
      </c>
      <c r="L313" t="s">
        <v>77</v>
      </c>
      <c r="M313" t="s">
        <v>5812</v>
      </c>
      <c r="O313" t="s">
        <v>7901</v>
      </c>
      <c r="P313" t="s">
        <v>7902</v>
      </c>
      <c r="Q313" t="s">
        <v>7903</v>
      </c>
      <c r="R313" t="str">
        <f t="shared" si="8"/>
        <v>临朐</v>
      </c>
      <c r="S313" t="str">
        <f t="shared" si="9"/>
        <v>0101</v>
      </c>
    </row>
    <row r="314" spans="1:19">
      <c r="A314" t="s">
        <v>7904</v>
      </c>
      <c r="B314" t="s">
        <v>7905</v>
      </c>
      <c r="C314" t="s">
        <v>49</v>
      </c>
      <c r="D314" t="s">
        <v>7906</v>
      </c>
      <c r="E314" t="s">
        <v>4767</v>
      </c>
      <c r="F314" t="s">
        <v>7907</v>
      </c>
      <c r="G314" t="s">
        <v>7908</v>
      </c>
      <c r="H314" t="s">
        <v>7909</v>
      </c>
      <c r="I314" t="s">
        <v>4929</v>
      </c>
      <c r="J314" t="s">
        <v>7910</v>
      </c>
      <c r="K314" t="s">
        <v>7911</v>
      </c>
      <c r="L314" t="s">
        <v>375</v>
      </c>
      <c r="M314" t="s">
        <v>5409</v>
      </c>
      <c r="N314" t="s">
        <v>7912</v>
      </c>
      <c r="O314" t="s">
        <v>7913</v>
      </c>
      <c r="P314" t="s">
        <v>7914</v>
      </c>
      <c r="Q314" t="s">
        <v>7915</v>
      </c>
      <c r="R314" t="str">
        <f t="shared" si="8"/>
        <v>昌邑</v>
      </c>
      <c r="S314" t="str">
        <f t="shared" si="9"/>
        <v>0101</v>
      </c>
    </row>
    <row r="315" spans="1:19">
      <c r="A315" t="s">
        <v>7916</v>
      </c>
      <c r="B315" t="s">
        <v>7917</v>
      </c>
      <c r="C315" t="s">
        <v>49</v>
      </c>
      <c r="D315" t="s">
        <v>7918</v>
      </c>
      <c r="E315" t="s">
        <v>4767</v>
      </c>
      <c r="F315" t="s">
        <v>7919</v>
      </c>
      <c r="G315" t="s">
        <v>7920</v>
      </c>
      <c r="H315" t="s">
        <v>7921</v>
      </c>
      <c r="I315" t="s">
        <v>4852</v>
      </c>
      <c r="J315" t="s">
        <v>4956</v>
      </c>
      <c r="K315" t="s">
        <v>4957</v>
      </c>
      <c r="L315" t="s">
        <v>95</v>
      </c>
      <c r="M315" t="s">
        <v>4958</v>
      </c>
      <c r="N315" t="s">
        <v>4817</v>
      </c>
      <c r="O315" t="s">
        <v>4960</v>
      </c>
      <c r="P315" t="s">
        <v>7922</v>
      </c>
      <c r="R315" t="str">
        <f t="shared" si="8"/>
        <v>安丘</v>
      </c>
      <c r="S315" t="str">
        <f t="shared" si="9"/>
        <v>0101</v>
      </c>
    </row>
    <row r="316" spans="1:19">
      <c r="A316" t="s">
        <v>7923</v>
      </c>
      <c r="B316" t="s">
        <v>7924</v>
      </c>
      <c r="C316" t="s">
        <v>49</v>
      </c>
      <c r="D316" t="s">
        <v>7925</v>
      </c>
      <c r="E316" t="s">
        <v>4912</v>
      </c>
      <c r="F316" t="s">
        <v>7926</v>
      </c>
      <c r="G316" t="s">
        <v>7927</v>
      </c>
      <c r="H316" t="s">
        <v>7928</v>
      </c>
      <c r="I316" t="s">
        <v>4955</v>
      </c>
      <c r="J316" t="s">
        <v>7929</v>
      </c>
      <c r="K316" t="s">
        <v>7930</v>
      </c>
      <c r="L316" t="s">
        <v>114</v>
      </c>
      <c r="M316" t="s">
        <v>7931</v>
      </c>
      <c r="N316" t="s">
        <v>5699</v>
      </c>
      <c r="O316" t="s">
        <v>7932</v>
      </c>
      <c r="P316" t="s">
        <v>7933</v>
      </c>
      <c r="Q316" t="s">
        <v>7934</v>
      </c>
      <c r="R316" t="str">
        <f t="shared" si="8"/>
        <v>高密</v>
      </c>
      <c r="S316" t="str">
        <f t="shared" si="9"/>
        <v>0101</v>
      </c>
    </row>
    <row r="317" spans="1:19">
      <c r="A317" t="s">
        <v>7935</v>
      </c>
      <c r="B317" t="s">
        <v>7936</v>
      </c>
      <c r="C317" t="s">
        <v>49</v>
      </c>
      <c r="D317" t="s">
        <v>7937</v>
      </c>
      <c r="E317" t="s">
        <v>4767</v>
      </c>
      <c r="F317" t="s">
        <v>7938</v>
      </c>
      <c r="G317" t="s">
        <v>7939</v>
      </c>
      <c r="H317" t="s">
        <v>7940</v>
      </c>
      <c r="I317" t="s">
        <v>4955</v>
      </c>
      <c r="J317" t="s">
        <v>7941</v>
      </c>
      <c r="K317" t="s">
        <v>7942</v>
      </c>
      <c r="L317" t="s">
        <v>60</v>
      </c>
      <c r="M317" t="s">
        <v>5511</v>
      </c>
      <c r="N317" t="s">
        <v>4832</v>
      </c>
      <c r="O317" t="s">
        <v>7943</v>
      </c>
      <c r="P317" t="s">
        <v>7944</v>
      </c>
      <c r="Q317" t="s">
        <v>7945</v>
      </c>
      <c r="R317" t="str">
        <f t="shared" si="8"/>
        <v>奎文</v>
      </c>
      <c r="S317" t="str">
        <f t="shared" si="9"/>
        <v>0101</v>
      </c>
    </row>
    <row r="318" spans="1:19">
      <c r="A318" t="s">
        <v>7946</v>
      </c>
      <c r="B318" t="s">
        <v>7947</v>
      </c>
      <c r="C318" t="s">
        <v>49</v>
      </c>
      <c r="D318" t="s">
        <v>7948</v>
      </c>
      <c r="E318" t="s">
        <v>4767</v>
      </c>
      <c r="F318" t="s">
        <v>7949</v>
      </c>
      <c r="G318" t="s">
        <v>7950</v>
      </c>
      <c r="H318" t="s">
        <v>7951</v>
      </c>
      <c r="I318" t="s">
        <v>4929</v>
      </c>
      <c r="J318" t="s">
        <v>7952</v>
      </c>
      <c r="K318" t="s">
        <v>7953</v>
      </c>
      <c r="L318" t="s">
        <v>114</v>
      </c>
      <c r="M318" t="s">
        <v>7458</v>
      </c>
      <c r="N318" t="s">
        <v>5619</v>
      </c>
      <c r="O318" t="s">
        <v>7954</v>
      </c>
      <c r="P318" t="s">
        <v>7955</v>
      </c>
      <c r="Q318" t="s">
        <v>7956</v>
      </c>
      <c r="R318" t="str">
        <f t="shared" si="8"/>
        <v>高密</v>
      </c>
      <c r="S318" t="str">
        <f t="shared" si="9"/>
        <v>0101</v>
      </c>
    </row>
    <row r="319" spans="1:19">
      <c r="A319" t="s">
        <v>7957</v>
      </c>
      <c r="B319" t="s">
        <v>7958</v>
      </c>
      <c r="C319" t="s">
        <v>49</v>
      </c>
      <c r="D319" t="s">
        <v>7959</v>
      </c>
      <c r="E319" t="s">
        <v>4767</v>
      </c>
      <c r="F319" t="s">
        <v>7960</v>
      </c>
      <c r="G319" t="s">
        <v>7961</v>
      </c>
      <c r="H319" t="s">
        <v>7962</v>
      </c>
      <c r="I319" t="s">
        <v>4813</v>
      </c>
      <c r="J319" t="s">
        <v>7963</v>
      </c>
      <c r="K319" t="s">
        <v>7964</v>
      </c>
      <c r="L319" t="s">
        <v>60</v>
      </c>
      <c r="M319" t="s">
        <v>5511</v>
      </c>
      <c r="N319" t="s">
        <v>4817</v>
      </c>
      <c r="O319" t="s">
        <v>7965</v>
      </c>
      <c r="P319" t="s">
        <v>7966</v>
      </c>
      <c r="Q319" t="s">
        <v>7967</v>
      </c>
      <c r="R319" t="str">
        <f t="shared" si="8"/>
        <v>奎文</v>
      </c>
      <c r="S319" t="str">
        <f t="shared" si="9"/>
        <v>0101</v>
      </c>
    </row>
    <row r="320" spans="1:19">
      <c r="A320" t="s">
        <v>7968</v>
      </c>
      <c r="B320" t="s">
        <v>7969</v>
      </c>
      <c r="C320" t="s">
        <v>49</v>
      </c>
      <c r="D320" t="s">
        <v>7970</v>
      </c>
      <c r="E320" t="s">
        <v>4767</v>
      </c>
      <c r="F320" t="s">
        <v>7971</v>
      </c>
      <c r="G320" t="s">
        <v>7972</v>
      </c>
      <c r="H320" t="s">
        <v>7973</v>
      </c>
      <c r="I320" t="s">
        <v>4852</v>
      </c>
      <c r="J320" t="s">
        <v>5863</v>
      </c>
      <c r="K320" t="s">
        <v>5864</v>
      </c>
      <c r="L320" t="s">
        <v>237</v>
      </c>
      <c r="M320" t="s">
        <v>4788</v>
      </c>
      <c r="N320" t="s">
        <v>5487</v>
      </c>
      <c r="O320" t="s">
        <v>5865</v>
      </c>
      <c r="P320" t="s">
        <v>7974</v>
      </c>
      <c r="R320" t="str">
        <f t="shared" si="8"/>
        <v>潍城</v>
      </c>
      <c r="S320" t="str">
        <f t="shared" si="9"/>
        <v>0101</v>
      </c>
    </row>
    <row r="321" spans="1:19">
      <c r="A321" t="s">
        <v>7975</v>
      </c>
      <c r="B321" t="s">
        <v>7976</v>
      </c>
      <c r="C321" t="s">
        <v>49</v>
      </c>
      <c r="D321" t="s">
        <v>7977</v>
      </c>
      <c r="E321" t="s">
        <v>4767</v>
      </c>
      <c r="F321" t="s">
        <v>7978</v>
      </c>
      <c r="G321" t="s">
        <v>7979</v>
      </c>
      <c r="H321" t="s">
        <v>7980</v>
      </c>
      <c r="I321" t="s">
        <v>4852</v>
      </c>
      <c r="J321" t="s">
        <v>6122</v>
      </c>
      <c r="K321" t="s">
        <v>6123</v>
      </c>
      <c r="L321" t="s">
        <v>50</v>
      </c>
      <c r="M321" t="s">
        <v>5721</v>
      </c>
      <c r="N321" t="s">
        <v>7558</v>
      </c>
      <c r="O321" t="s">
        <v>6124</v>
      </c>
      <c r="P321" t="s">
        <v>7981</v>
      </c>
      <c r="R321" t="str">
        <f t="shared" ref="R321:R384" si="10">IF(OR(LEFT(L321,2)="高新"),"奎文",IF(LEFT(L321,2)="峡山","坊子",IF(LEFT(L321,2)="滨海","寒亭",LEFT(L321,2))))</f>
        <v>青州</v>
      </c>
      <c r="S321" t="str">
        <f t="shared" ref="S321:S384" si="11">TEXT(B321,"mmdd")</f>
        <v>0101</v>
      </c>
    </row>
    <row r="322" spans="1:19">
      <c r="A322" t="s">
        <v>7982</v>
      </c>
      <c r="B322" t="s">
        <v>7983</v>
      </c>
      <c r="C322" t="s">
        <v>49</v>
      </c>
      <c r="D322" t="s">
        <v>7984</v>
      </c>
      <c r="E322" t="s">
        <v>4767</v>
      </c>
      <c r="F322" t="s">
        <v>7985</v>
      </c>
      <c r="G322" t="s">
        <v>7986</v>
      </c>
      <c r="H322" t="s">
        <v>7987</v>
      </c>
      <c r="I322" t="s">
        <v>5052</v>
      </c>
      <c r="J322" t="s">
        <v>4829</v>
      </c>
      <c r="K322" t="s">
        <v>4830</v>
      </c>
      <c r="L322" t="s">
        <v>114</v>
      </c>
      <c r="M322" t="s">
        <v>4831</v>
      </c>
      <c r="N322" t="s">
        <v>6519</v>
      </c>
      <c r="O322" t="s">
        <v>4833</v>
      </c>
      <c r="P322" t="s">
        <v>7988</v>
      </c>
      <c r="Q322" t="s">
        <v>7989</v>
      </c>
      <c r="R322" t="str">
        <f t="shared" si="10"/>
        <v>高密</v>
      </c>
      <c r="S322" t="str">
        <f t="shared" si="11"/>
        <v>0101</v>
      </c>
    </row>
    <row r="323" spans="1:19">
      <c r="A323" t="s">
        <v>7990</v>
      </c>
      <c r="B323" t="s">
        <v>7991</v>
      </c>
      <c r="C323" t="s">
        <v>49</v>
      </c>
      <c r="D323" t="s">
        <v>7992</v>
      </c>
      <c r="E323" t="s">
        <v>4767</v>
      </c>
      <c r="F323" t="s">
        <v>7993</v>
      </c>
      <c r="G323" t="s">
        <v>7994</v>
      </c>
      <c r="H323" t="s">
        <v>7995</v>
      </c>
      <c r="I323" t="s">
        <v>4828</v>
      </c>
      <c r="J323" t="s">
        <v>7996</v>
      </c>
      <c r="K323" t="s">
        <v>7997</v>
      </c>
      <c r="L323" t="s">
        <v>237</v>
      </c>
      <c r="M323" t="s">
        <v>4788</v>
      </c>
      <c r="N323" t="s">
        <v>4892</v>
      </c>
      <c r="O323" t="s">
        <v>7998</v>
      </c>
      <c r="P323" t="s">
        <v>7999</v>
      </c>
      <c r="Q323" t="s">
        <v>8000</v>
      </c>
      <c r="R323" t="str">
        <f t="shared" si="10"/>
        <v>潍城</v>
      </c>
      <c r="S323" t="str">
        <f t="shared" si="11"/>
        <v>0101</v>
      </c>
    </row>
    <row r="324" spans="1:19">
      <c r="A324" t="s">
        <v>8001</v>
      </c>
      <c r="B324" t="s">
        <v>8002</v>
      </c>
      <c r="C324" t="s">
        <v>49</v>
      </c>
      <c r="D324" t="s">
        <v>8003</v>
      </c>
      <c r="E324" t="s">
        <v>4767</v>
      </c>
      <c r="F324" t="s">
        <v>8004</v>
      </c>
      <c r="G324" t="s">
        <v>8005</v>
      </c>
      <c r="H324" t="s">
        <v>8006</v>
      </c>
      <c r="I324" t="s">
        <v>8007</v>
      </c>
      <c r="J324" t="s">
        <v>7929</v>
      </c>
      <c r="K324" t="s">
        <v>7930</v>
      </c>
      <c r="L324" t="s">
        <v>114</v>
      </c>
      <c r="M324" t="s">
        <v>7931</v>
      </c>
      <c r="N324" t="s">
        <v>5030</v>
      </c>
      <c r="O324" t="s">
        <v>7932</v>
      </c>
      <c r="P324" t="s">
        <v>8008</v>
      </c>
      <c r="R324" t="str">
        <f t="shared" si="10"/>
        <v>高密</v>
      </c>
      <c r="S324" t="str">
        <f t="shared" si="11"/>
        <v>0101</v>
      </c>
    </row>
    <row r="325" spans="1:19">
      <c r="A325" t="s">
        <v>8009</v>
      </c>
      <c r="B325" t="s">
        <v>8010</v>
      </c>
      <c r="C325" t="s">
        <v>49</v>
      </c>
      <c r="D325" t="s">
        <v>8011</v>
      </c>
      <c r="E325" t="s">
        <v>4912</v>
      </c>
      <c r="F325" t="s">
        <v>8012</v>
      </c>
      <c r="G325" t="s">
        <v>8013</v>
      </c>
      <c r="H325" t="s">
        <v>8014</v>
      </c>
      <c r="I325" t="s">
        <v>4828</v>
      </c>
      <c r="J325" t="s">
        <v>8015</v>
      </c>
      <c r="K325" t="s">
        <v>8016</v>
      </c>
      <c r="L325" t="s">
        <v>105</v>
      </c>
      <c r="M325" t="s">
        <v>5197</v>
      </c>
      <c r="N325" t="s">
        <v>5451</v>
      </c>
      <c r="O325" t="s">
        <v>8017</v>
      </c>
      <c r="P325" t="s">
        <v>8018</v>
      </c>
      <c r="R325" t="str">
        <f t="shared" si="10"/>
        <v>寿光</v>
      </c>
      <c r="S325" t="str">
        <f t="shared" si="11"/>
        <v>0101</v>
      </c>
    </row>
    <row r="326" spans="1:19">
      <c r="A326" t="s">
        <v>8019</v>
      </c>
      <c r="B326" t="s">
        <v>8020</v>
      </c>
      <c r="C326" t="s">
        <v>49</v>
      </c>
      <c r="D326" t="s">
        <v>8021</v>
      </c>
      <c r="E326" t="s">
        <v>4912</v>
      </c>
      <c r="F326" t="s">
        <v>8022</v>
      </c>
      <c r="G326" t="s">
        <v>8023</v>
      </c>
      <c r="H326" t="s">
        <v>8024</v>
      </c>
      <c r="I326" t="s">
        <v>4828</v>
      </c>
      <c r="J326" t="s">
        <v>6031</v>
      </c>
      <c r="K326" t="s">
        <v>6032</v>
      </c>
      <c r="L326" t="s">
        <v>262</v>
      </c>
      <c r="M326" t="s">
        <v>6033</v>
      </c>
      <c r="N326" t="s">
        <v>4892</v>
      </c>
      <c r="O326" t="s">
        <v>6034</v>
      </c>
      <c r="P326" t="s">
        <v>8025</v>
      </c>
      <c r="R326" t="str">
        <f t="shared" si="10"/>
        <v>寒亭</v>
      </c>
      <c r="S326" t="str">
        <f t="shared" si="11"/>
        <v>0101</v>
      </c>
    </row>
    <row r="327" spans="1:19">
      <c r="A327" t="s">
        <v>8026</v>
      </c>
      <c r="B327" t="s">
        <v>8027</v>
      </c>
      <c r="C327" t="s">
        <v>49</v>
      </c>
      <c r="D327" t="s">
        <v>8028</v>
      </c>
      <c r="E327" t="s">
        <v>4912</v>
      </c>
      <c r="F327" t="s">
        <v>8029</v>
      </c>
      <c r="G327" t="s">
        <v>8030</v>
      </c>
      <c r="H327" t="s">
        <v>8031</v>
      </c>
      <c r="I327" t="s">
        <v>5387</v>
      </c>
      <c r="J327" t="s">
        <v>5122</v>
      </c>
      <c r="K327" t="s">
        <v>5123</v>
      </c>
      <c r="N327" t="s">
        <v>4959</v>
      </c>
      <c r="O327" t="s">
        <v>5124</v>
      </c>
      <c r="R327" t="str">
        <f t="shared" si="10"/>
        <v/>
      </c>
      <c r="S327" t="str">
        <f t="shared" si="11"/>
        <v>0101</v>
      </c>
    </row>
    <row r="328" spans="1:19">
      <c r="A328" t="s">
        <v>8032</v>
      </c>
      <c r="B328" t="s">
        <v>8033</v>
      </c>
      <c r="C328" t="s">
        <v>49</v>
      </c>
      <c r="D328" t="s">
        <v>8034</v>
      </c>
      <c r="E328" t="s">
        <v>5818</v>
      </c>
      <c r="F328" t="s">
        <v>8035</v>
      </c>
      <c r="G328" t="s">
        <v>8036</v>
      </c>
      <c r="H328" t="s">
        <v>8037</v>
      </c>
      <c r="I328" t="s">
        <v>4813</v>
      </c>
      <c r="J328" t="s">
        <v>8038</v>
      </c>
      <c r="K328" t="s">
        <v>8039</v>
      </c>
      <c r="L328" t="s">
        <v>123</v>
      </c>
      <c r="M328" t="s">
        <v>5364</v>
      </c>
      <c r="N328" t="s">
        <v>4933</v>
      </c>
      <c r="O328" t="s">
        <v>8040</v>
      </c>
      <c r="P328" t="s">
        <v>8041</v>
      </c>
      <c r="Q328" t="s">
        <v>8042</v>
      </c>
      <c r="R328" t="str">
        <f t="shared" si="10"/>
        <v>诸城</v>
      </c>
      <c r="S328" t="str">
        <f t="shared" si="11"/>
        <v>0101</v>
      </c>
    </row>
    <row r="329" spans="1:19">
      <c r="A329" t="s">
        <v>8043</v>
      </c>
      <c r="B329" t="s">
        <v>8044</v>
      </c>
      <c r="C329" t="s">
        <v>49</v>
      </c>
      <c r="D329" t="s">
        <v>8045</v>
      </c>
      <c r="E329" t="s">
        <v>4767</v>
      </c>
      <c r="F329" t="s">
        <v>8046</v>
      </c>
      <c r="G329" t="s">
        <v>8047</v>
      </c>
      <c r="H329" t="s">
        <v>8048</v>
      </c>
      <c r="I329" t="s">
        <v>5822</v>
      </c>
      <c r="J329" t="s">
        <v>6423</v>
      </c>
      <c r="K329" t="s">
        <v>6424</v>
      </c>
      <c r="L329" t="s">
        <v>60</v>
      </c>
      <c r="M329" t="s">
        <v>5511</v>
      </c>
      <c r="N329" t="s">
        <v>4881</v>
      </c>
      <c r="O329" t="s">
        <v>6425</v>
      </c>
      <c r="P329" t="s">
        <v>8049</v>
      </c>
      <c r="Q329" t="s">
        <v>8050</v>
      </c>
      <c r="R329" t="str">
        <f t="shared" si="10"/>
        <v>奎文</v>
      </c>
      <c r="S329" t="str">
        <f t="shared" si="11"/>
        <v>0101</v>
      </c>
    </row>
    <row r="330" spans="1:19">
      <c r="A330" t="s">
        <v>150</v>
      </c>
      <c r="B330" t="s">
        <v>8051</v>
      </c>
      <c r="C330" t="s">
        <v>49</v>
      </c>
      <c r="D330" t="s">
        <v>8052</v>
      </c>
      <c r="E330" t="s">
        <v>4767</v>
      </c>
      <c r="F330" t="s">
        <v>8053</v>
      </c>
      <c r="G330" t="s">
        <v>147</v>
      </c>
      <c r="H330" t="s">
        <v>8054</v>
      </c>
      <c r="I330" t="s">
        <v>5560</v>
      </c>
      <c r="J330" t="s">
        <v>8055</v>
      </c>
      <c r="K330" t="s">
        <v>8056</v>
      </c>
      <c r="L330" t="s">
        <v>148</v>
      </c>
      <c r="M330" t="s">
        <v>5272</v>
      </c>
      <c r="N330" t="s">
        <v>5056</v>
      </c>
      <c r="O330" t="s">
        <v>8057</v>
      </c>
      <c r="P330" t="s">
        <v>8058</v>
      </c>
      <c r="Q330" t="s">
        <v>8059</v>
      </c>
      <c r="R330" t="str">
        <f t="shared" si="10"/>
        <v>寒亭</v>
      </c>
      <c r="S330" t="str">
        <f t="shared" si="11"/>
        <v>0101</v>
      </c>
    </row>
    <row r="331" spans="1:19">
      <c r="A331" t="s">
        <v>8060</v>
      </c>
      <c r="B331" t="s">
        <v>8061</v>
      </c>
      <c r="C331" t="s">
        <v>49</v>
      </c>
      <c r="D331" t="s">
        <v>8062</v>
      </c>
      <c r="E331" t="s">
        <v>4767</v>
      </c>
      <c r="F331" t="s">
        <v>7305</v>
      </c>
      <c r="G331" t="s">
        <v>7306</v>
      </c>
      <c r="H331" t="s">
        <v>8063</v>
      </c>
      <c r="I331" t="s">
        <v>4955</v>
      </c>
      <c r="J331" t="s">
        <v>7309</v>
      </c>
      <c r="K331" t="s">
        <v>7310</v>
      </c>
      <c r="L331" t="s">
        <v>375</v>
      </c>
      <c r="M331" t="s">
        <v>5745</v>
      </c>
      <c r="N331" t="s">
        <v>5960</v>
      </c>
      <c r="O331" t="s">
        <v>7311</v>
      </c>
      <c r="P331" t="s">
        <v>8064</v>
      </c>
      <c r="Q331" t="s">
        <v>7313</v>
      </c>
      <c r="R331" t="str">
        <f t="shared" si="10"/>
        <v>昌邑</v>
      </c>
      <c r="S331" t="str">
        <f t="shared" si="11"/>
        <v>0101</v>
      </c>
    </row>
    <row r="332" spans="1:19">
      <c r="A332" t="s">
        <v>97</v>
      </c>
      <c r="B332" t="s">
        <v>8065</v>
      </c>
      <c r="C332" t="s">
        <v>49</v>
      </c>
      <c r="D332" t="s">
        <v>8066</v>
      </c>
      <c r="E332" t="s">
        <v>4912</v>
      </c>
      <c r="F332" t="s">
        <v>8067</v>
      </c>
      <c r="G332" t="s">
        <v>94</v>
      </c>
      <c r="H332" t="s">
        <v>8068</v>
      </c>
      <c r="I332" t="s">
        <v>5184</v>
      </c>
      <c r="J332" t="s">
        <v>8069</v>
      </c>
      <c r="K332" t="s">
        <v>8070</v>
      </c>
      <c r="L332" t="s">
        <v>95</v>
      </c>
      <c r="M332" t="s">
        <v>8071</v>
      </c>
      <c r="N332" t="s">
        <v>8072</v>
      </c>
      <c r="O332" t="s">
        <v>8073</v>
      </c>
      <c r="P332" t="s">
        <v>8074</v>
      </c>
      <c r="R332" t="str">
        <f t="shared" si="10"/>
        <v>安丘</v>
      </c>
      <c r="S332" t="str">
        <f t="shared" si="11"/>
        <v>0101</v>
      </c>
    </row>
    <row r="333" spans="1:19">
      <c r="A333" t="s">
        <v>8075</v>
      </c>
      <c r="B333" t="s">
        <v>8076</v>
      </c>
      <c r="C333" t="s">
        <v>49</v>
      </c>
      <c r="D333" t="s">
        <v>8077</v>
      </c>
      <c r="E333" t="s">
        <v>4796</v>
      </c>
      <c r="F333" t="s">
        <v>8078</v>
      </c>
      <c r="G333" t="s">
        <v>8079</v>
      </c>
      <c r="H333" t="s">
        <v>8080</v>
      </c>
      <c r="I333" t="s">
        <v>5184</v>
      </c>
      <c r="J333" t="s">
        <v>8081</v>
      </c>
      <c r="K333" t="s">
        <v>8082</v>
      </c>
      <c r="L333" t="s">
        <v>105</v>
      </c>
      <c r="M333" t="s">
        <v>5133</v>
      </c>
      <c r="O333" t="s">
        <v>8083</v>
      </c>
      <c r="P333" t="s">
        <v>8084</v>
      </c>
      <c r="R333" t="str">
        <f t="shared" si="10"/>
        <v>寿光</v>
      </c>
      <c r="S333" t="str">
        <f t="shared" si="11"/>
        <v>0101</v>
      </c>
    </row>
    <row r="334" spans="1:19">
      <c r="A334" t="s">
        <v>8085</v>
      </c>
      <c r="B334" t="s">
        <v>8086</v>
      </c>
      <c r="C334" t="s">
        <v>49</v>
      </c>
      <c r="D334" t="s">
        <v>8087</v>
      </c>
      <c r="E334" t="s">
        <v>8088</v>
      </c>
      <c r="F334" t="s">
        <v>8089</v>
      </c>
      <c r="G334" t="s">
        <v>8090</v>
      </c>
      <c r="H334" t="s">
        <v>8091</v>
      </c>
      <c r="I334" t="s">
        <v>5327</v>
      </c>
      <c r="J334" t="s">
        <v>7765</v>
      </c>
      <c r="K334" t="s">
        <v>7766</v>
      </c>
      <c r="L334" t="s">
        <v>123</v>
      </c>
      <c r="M334" t="s">
        <v>7767</v>
      </c>
      <c r="N334" t="s">
        <v>7912</v>
      </c>
      <c r="O334" t="s">
        <v>7769</v>
      </c>
      <c r="P334" t="s">
        <v>8092</v>
      </c>
      <c r="R334" t="str">
        <f t="shared" si="10"/>
        <v>诸城</v>
      </c>
      <c r="S334" t="str">
        <f t="shared" si="11"/>
        <v>0101</v>
      </c>
    </row>
    <row r="335" spans="1:19">
      <c r="A335" t="s">
        <v>8093</v>
      </c>
      <c r="B335" t="s">
        <v>8094</v>
      </c>
      <c r="C335" t="s">
        <v>49</v>
      </c>
      <c r="D335" t="s">
        <v>8095</v>
      </c>
      <c r="E335" t="s">
        <v>4767</v>
      </c>
      <c r="F335" t="s">
        <v>8096</v>
      </c>
      <c r="G335" t="s">
        <v>8097</v>
      </c>
      <c r="H335" t="s">
        <v>8098</v>
      </c>
      <c r="I335" t="s">
        <v>4785</v>
      </c>
      <c r="J335" t="s">
        <v>5680</v>
      </c>
      <c r="K335" t="s">
        <v>5681</v>
      </c>
      <c r="L335" t="s">
        <v>95</v>
      </c>
      <c r="M335" t="s">
        <v>5682</v>
      </c>
      <c r="O335" t="s">
        <v>5683</v>
      </c>
      <c r="P335" t="s">
        <v>8099</v>
      </c>
      <c r="Q335" t="s">
        <v>8100</v>
      </c>
      <c r="R335" t="str">
        <f t="shared" si="10"/>
        <v>安丘</v>
      </c>
      <c r="S335" t="str">
        <f t="shared" si="11"/>
        <v>0101</v>
      </c>
    </row>
    <row r="336" spans="1:19">
      <c r="A336" t="s">
        <v>8101</v>
      </c>
      <c r="B336" t="s">
        <v>8102</v>
      </c>
      <c r="C336" t="s">
        <v>49</v>
      </c>
      <c r="D336" t="s">
        <v>8103</v>
      </c>
      <c r="E336" t="s">
        <v>4912</v>
      </c>
      <c r="F336" t="s">
        <v>8104</v>
      </c>
      <c r="G336" t="s">
        <v>8105</v>
      </c>
      <c r="H336" t="s">
        <v>8106</v>
      </c>
      <c r="I336" t="s">
        <v>5184</v>
      </c>
      <c r="J336" t="s">
        <v>8107</v>
      </c>
      <c r="K336" t="s">
        <v>8108</v>
      </c>
      <c r="L336" t="s">
        <v>237</v>
      </c>
      <c r="M336" t="s">
        <v>5247</v>
      </c>
      <c r="N336" t="s">
        <v>8072</v>
      </c>
      <c r="O336" t="s">
        <v>8109</v>
      </c>
      <c r="P336" t="s">
        <v>8110</v>
      </c>
      <c r="R336" t="str">
        <f t="shared" si="10"/>
        <v>潍城</v>
      </c>
      <c r="S336" t="str">
        <f t="shared" si="11"/>
        <v>0101</v>
      </c>
    </row>
    <row r="337" spans="1:19">
      <c r="A337" t="s">
        <v>8111</v>
      </c>
      <c r="B337" t="s">
        <v>8112</v>
      </c>
      <c r="C337" t="s">
        <v>49</v>
      </c>
      <c r="D337" t="s">
        <v>8113</v>
      </c>
      <c r="E337" t="s">
        <v>4767</v>
      </c>
      <c r="F337" t="s">
        <v>8114</v>
      </c>
      <c r="G337" t="s">
        <v>8115</v>
      </c>
      <c r="H337" t="s">
        <v>8116</v>
      </c>
      <c r="I337" t="s">
        <v>4852</v>
      </c>
      <c r="J337" t="s">
        <v>6983</v>
      </c>
      <c r="K337" t="s">
        <v>6984</v>
      </c>
      <c r="L337" t="s">
        <v>95</v>
      </c>
      <c r="M337" t="s">
        <v>5682</v>
      </c>
      <c r="N337" t="s">
        <v>4789</v>
      </c>
      <c r="O337" t="s">
        <v>6986</v>
      </c>
      <c r="P337" t="s">
        <v>8117</v>
      </c>
      <c r="Q337" t="s">
        <v>8118</v>
      </c>
      <c r="R337" t="str">
        <f t="shared" si="10"/>
        <v>安丘</v>
      </c>
      <c r="S337" t="str">
        <f t="shared" si="11"/>
        <v>0101</v>
      </c>
    </row>
    <row r="338" spans="1:19">
      <c r="A338" t="s">
        <v>8119</v>
      </c>
      <c r="B338" t="s">
        <v>8120</v>
      </c>
      <c r="C338" t="s">
        <v>49</v>
      </c>
      <c r="D338" t="s">
        <v>8121</v>
      </c>
      <c r="E338" t="s">
        <v>4767</v>
      </c>
      <c r="F338" t="s">
        <v>8122</v>
      </c>
      <c r="G338" t="s">
        <v>8123</v>
      </c>
      <c r="H338" t="s">
        <v>8124</v>
      </c>
      <c r="I338" t="s">
        <v>5066</v>
      </c>
      <c r="J338" t="s">
        <v>5731</v>
      </c>
      <c r="K338" t="s">
        <v>5732</v>
      </c>
      <c r="L338" t="s">
        <v>77</v>
      </c>
      <c r="M338" t="s">
        <v>5733</v>
      </c>
      <c r="N338" t="s">
        <v>5043</v>
      </c>
      <c r="O338" t="s">
        <v>5734</v>
      </c>
      <c r="P338" t="s">
        <v>8125</v>
      </c>
      <c r="R338" t="str">
        <f t="shared" si="10"/>
        <v>临朐</v>
      </c>
      <c r="S338" t="str">
        <f t="shared" si="11"/>
        <v>0101</v>
      </c>
    </row>
    <row r="339" spans="1:19">
      <c r="A339" t="s">
        <v>8126</v>
      </c>
      <c r="B339" t="s">
        <v>8127</v>
      </c>
      <c r="C339" t="s">
        <v>49</v>
      </c>
      <c r="D339" t="s">
        <v>8128</v>
      </c>
      <c r="E339" t="s">
        <v>4767</v>
      </c>
      <c r="F339" t="s">
        <v>8129</v>
      </c>
      <c r="G339" t="s">
        <v>8130</v>
      </c>
      <c r="H339" t="s">
        <v>8131</v>
      </c>
      <c r="I339" t="s">
        <v>4785</v>
      </c>
      <c r="J339" t="s">
        <v>6829</v>
      </c>
      <c r="K339" t="s">
        <v>6830</v>
      </c>
      <c r="L339" t="s">
        <v>95</v>
      </c>
      <c r="M339" t="s">
        <v>5649</v>
      </c>
      <c r="N339" t="s">
        <v>4892</v>
      </c>
      <c r="O339" t="s">
        <v>6831</v>
      </c>
      <c r="P339" t="s">
        <v>8132</v>
      </c>
      <c r="R339" t="str">
        <f t="shared" si="10"/>
        <v>安丘</v>
      </c>
      <c r="S339" t="str">
        <f t="shared" si="11"/>
        <v>0101</v>
      </c>
    </row>
    <row r="340" spans="1:19">
      <c r="A340" t="s">
        <v>8133</v>
      </c>
      <c r="B340" t="s">
        <v>8134</v>
      </c>
      <c r="C340" t="s">
        <v>49</v>
      </c>
      <c r="D340" t="s">
        <v>8135</v>
      </c>
      <c r="E340" t="s">
        <v>4767</v>
      </c>
      <c r="F340" t="s">
        <v>8136</v>
      </c>
      <c r="G340" t="s">
        <v>8137</v>
      </c>
      <c r="H340" t="s">
        <v>8138</v>
      </c>
      <c r="I340" t="s">
        <v>4929</v>
      </c>
      <c r="J340" t="s">
        <v>8139</v>
      </c>
      <c r="K340" t="s">
        <v>8140</v>
      </c>
      <c r="L340" t="s">
        <v>105</v>
      </c>
      <c r="M340" t="s">
        <v>6055</v>
      </c>
      <c r="N340" t="s">
        <v>4933</v>
      </c>
      <c r="O340" t="s">
        <v>8141</v>
      </c>
      <c r="P340" t="s">
        <v>8142</v>
      </c>
      <c r="Q340" t="s">
        <v>8143</v>
      </c>
      <c r="R340" t="str">
        <f t="shared" si="10"/>
        <v>寿光</v>
      </c>
      <c r="S340" t="str">
        <f t="shared" si="11"/>
        <v>0101</v>
      </c>
    </row>
    <row r="341" spans="1:19">
      <c r="A341" t="s">
        <v>8144</v>
      </c>
      <c r="B341" t="s">
        <v>8145</v>
      </c>
      <c r="C341" t="s">
        <v>49</v>
      </c>
      <c r="D341" t="s">
        <v>8146</v>
      </c>
      <c r="E341" t="s">
        <v>4767</v>
      </c>
      <c r="F341" t="s">
        <v>8147</v>
      </c>
      <c r="G341" t="s">
        <v>8148</v>
      </c>
      <c r="H341" t="s">
        <v>8149</v>
      </c>
      <c r="I341" t="s">
        <v>4828</v>
      </c>
      <c r="J341" t="s">
        <v>8150</v>
      </c>
      <c r="K341" t="s">
        <v>8151</v>
      </c>
      <c r="L341" t="s">
        <v>77</v>
      </c>
      <c r="M341" t="s">
        <v>8152</v>
      </c>
      <c r="N341" t="s">
        <v>5619</v>
      </c>
      <c r="O341" t="s">
        <v>8153</v>
      </c>
      <c r="P341" t="s">
        <v>8154</v>
      </c>
      <c r="Q341" t="s">
        <v>8155</v>
      </c>
      <c r="R341" t="str">
        <f t="shared" si="10"/>
        <v>临朐</v>
      </c>
      <c r="S341" t="str">
        <f t="shared" si="11"/>
        <v>0101</v>
      </c>
    </row>
    <row r="342" spans="1:19">
      <c r="A342" t="s">
        <v>8156</v>
      </c>
      <c r="B342" t="s">
        <v>8157</v>
      </c>
      <c r="C342" t="s">
        <v>49</v>
      </c>
      <c r="D342" t="s">
        <v>8158</v>
      </c>
      <c r="E342" t="s">
        <v>4767</v>
      </c>
      <c r="F342" t="s">
        <v>8159</v>
      </c>
      <c r="G342" t="s">
        <v>8160</v>
      </c>
      <c r="H342" t="s">
        <v>8161</v>
      </c>
      <c r="I342" t="s">
        <v>8162</v>
      </c>
      <c r="J342" t="s">
        <v>8163</v>
      </c>
      <c r="K342" t="s">
        <v>8164</v>
      </c>
      <c r="L342" t="s">
        <v>77</v>
      </c>
      <c r="M342" t="s">
        <v>4803</v>
      </c>
      <c r="N342" t="s">
        <v>4959</v>
      </c>
      <c r="O342" t="s">
        <v>8165</v>
      </c>
      <c r="P342" t="s">
        <v>8166</v>
      </c>
      <c r="Q342" t="s">
        <v>8167</v>
      </c>
      <c r="R342" t="str">
        <f t="shared" si="10"/>
        <v>临朐</v>
      </c>
      <c r="S342" t="str">
        <f t="shared" si="11"/>
        <v>0101</v>
      </c>
    </row>
    <row r="343" spans="1:19">
      <c r="A343" t="s">
        <v>8168</v>
      </c>
      <c r="B343" t="s">
        <v>8169</v>
      </c>
      <c r="C343" t="s">
        <v>49</v>
      </c>
      <c r="D343" t="s">
        <v>8170</v>
      </c>
      <c r="E343" t="s">
        <v>4796</v>
      </c>
      <c r="F343" t="s">
        <v>8171</v>
      </c>
      <c r="G343" t="s">
        <v>8172</v>
      </c>
      <c r="H343" t="s">
        <v>8173</v>
      </c>
      <c r="I343" t="s">
        <v>4813</v>
      </c>
      <c r="J343" t="s">
        <v>7286</v>
      </c>
      <c r="K343" t="s">
        <v>7287</v>
      </c>
      <c r="L343" t="s">
        <v>148</v>
      </c>
      <c r="M343" t="s">
        <v>5580</v>
      </c>
      <c r="O343" t="s">
        <v>7288</v>
      </c>
      <c r="P343" t="s">
        <v>8174</v>
      </c>
      <c r="R343" t="str">
        <f t="shared" si="10"/>
        <v>寒亭</v>
      </c>
      <c r="S343" t="str">
        <f t="shared" si="11"/>
        <v>0101</v>
      </c>
    </row>
    <row r="344" spans="1:19">
      <c r="A344" t="s">
        <v>8175</v>
      </c>
      <c r="B344" t="s">
        <v>8176</v>
      </c>
      <c r="C344" t="s">
        <v>49</v>
      </c>
      <c r="D344" t="s">
        <v>8177</v>
      </c>
      <c r="E344" t="s">
        <v>4767</v>
      </c>
      <c r="F344" t="s">
        <v>8178</v>
      </c>
      <c r="G344" t="s">
        <v>8179</v>
      </c>
      <c r="H344" t="s">
        <v>8180</v>
      </c>
      <c r="I344" t="s">
        <v>5327</v>
      </c>
      <c r="J344" t="s">
        <v>6771</v>
      </c>
      <c r="K344" t="s">
        <v>6772</v>
      </c>
      <c r="L344" t="s">
        <v>1136</v>
      </c>
      <c r="M344" t="s">
        <v>5210</v>
      </c>
      <c r="N344" t="s">
        <v>5030</v>
      </c>
      <c r="O344" t="s">
        <v>6773</v>
      </c>
      <c r="P344" t="s">
        <v>8181</v>
      </c>
      <c r="R344" t="str">
        <f t="shared" si="10"/>
        <v>昌乐</v>
      </c>
      <c r="S344" t="str">
        <f t="shared" si="11"/>
        <v>0101</v>
      </c>
    </row>
    <row r="345" spans="1:19">
      <c r="A345" t="s">
        <v>8182</v>
      </c>
      <c r="B345" t="s">
        <v>8183</v>
      </c>
      <c r="C345" t="s">
        <v>49</v>
      </c>
      <c r="D345" t="s">
        <v>8184</v>
      </c>
      <c r="E345" t="s">
        <v>4767</v>
      </c>
      <c r="F345" t="s">
        <v>8185</v>
      </c>
      <c r="G345" t="s">
        <v>8186</v>
      </c>
      <c r="H345" t="s">
        <v>8187</v>
      </c>
      <c r="I345" t="s">
        <v>4852</v>
      </c>
      <c r="J345" t="s">
        <v>5395</v>
      </c>
      <c r="K345" t="s">
        <v>5396</v>
      </c>
      <c r="L345" t="s">
        <v>60</v>
      </c>
      <c r="M345" t="s">
        <v>4774</v>
      </c>
      <c r="N345" t="s">
        <v>5421</v>
      </c>
      <c r="O345" t="s">
        <v>5397</v>
      </c>
      <c r="P345" t="s">
        <v>8188</v>
      </c>
      <c r="Q345" t="s">
        <v>8189</v>
      </c>
      <c r="R345" t="str">
        <f t="shared" si="10"/>
        <v>奎文</v>
      </c>
      <c r="S345" t="str">
        <f t="shared" si="11"/>
        <v>0101</v>
      </c>
    </row>
    <row r="346" spans="1:19">
      <c r="A346" t="s">
        <v>8190</v>
      </c>
      <c r="B346" t="s">
        <v>8191</v>
      </c>
      <c r="C346" t="s">
        <v>49</v>
      </c>
      <c r="D346" t="s">
        <v>8192</v>
      </c>
      <c r="E346" t="s">
        <v>4767</v>
      </c>
      <c r="F346" t="s">
        <v>8193</v>
      </c>
      <c r="G346" t="s">
        <v>8194</v>
      </c>
      <c r="H346" t="s">
        <v>8195</v>
      </c>
      <c r="I346" t="s">
        <v>4852</v>
      </c>
      <c r="J346" t="s">
        <v>8139</v>
      </c>
      <c r="K346" t="s">
        <v>8140</v>
      </c>
      <c r="L346" t="s">
        <v>105</v>
      </c>
      <c r="M346" t="s">
        <v>6055</v>
      </c>
      <c r="N346" t="s">
        <v>4845</v>
      </c>
      <c r="O346" t="s">
        <v>8141</v>
      </c>
      <c r="P346" t="s">
        <v>8196</v>
      </c>
      <c r="R346" t="str">
        <f t="shared" si="10"/>
        <v>寿光</v>
      </c>
      <c r="S346" t="str">
        <f t="shared" si="11"/>
        <v>0101</v>
      </c>
    </row>
    <row r="347" spans="1:19">
      <c r="A347" t="s">
        <v>8197</v>
      </c>
      <c r="B347" t="s">
        <v>8198</v>
      </c>
      <c r="C347" t="s">
        <v>49</v>
      </c>
      <c r="D347" t="s">
        <v>8199</v>
      </c>
      <c r="E347" t="s">
        <v>4767</v>
      </c>
      <c r="F347" t="s">
        <v>8200</v>
      </c>
      <c r="G347" t="s">
        <v>8201</v>
      </c>
      <c r="H347" t="s">
        <v>8202</v>
      </c>
      <c r="I347" t="s">
        <v>4785</v>
      </c>
      <c r="J347" t="s">
        <v>7689</v>
      </c>
      <c r="K347" t="s">
        <v>7690</v>
      </c>
      <c r="L347" t="s">
        <v>60</v>
      </c>
      <c r="M347" t="s">
        <v>5999</v>
      </c>
      <c r="N347" t="s">
        <v>5421</v>
      </c>
      <c r="O347" t="s">
        <v>7691</v>
      </c>
      <c r="P347" t="s">
        <v>8203</v>
      </c>
      <c r="Q347" t="s">
        <v>8204</v>
      </c>
      <c r="R347" t="str">
        <f t="shared" si="10"/>
        <v>奎文</v>
      </c>
      <c r="S347" t="str">
        <f t="shared" si="11"/>
        <v>0101</v>
      </c>
    </row>
    <row r="348" spans="1:19">
      <c r="A348" t="s">
        <v>8205</v>
      </c>
      <c r="B348" t="s">
        <v>8206</v>
      </c>
      <c r="C348" t="s">
        <v>49</v>
      </c>
      <c r="D348" t="s">
        <v>8207</v>
      </c>
      <c r="E348" t="s">
        <v>4912</v>
      </c>
      <c r="F348" t="s">
        <v>8208</v>
      </c>
      <c r="G348" t="s">
        <v>8209</v>
      </c>
      <c r="H348" t="s">
        <v>8210</v>
      </c>
      <c r="I348" t="s">
        <v>6877</v>
      </c>
      <c r="J348" t="s">
        <v>5731</v>
      </c>
      <c r="K348" t="s">
        <v>5732</v>
      </c>
      <c r="L348" t="s">
        <v>77</v>
      </c>
      <c r="M348" t="s">
        <v>5733</v>
      </c>
      <c r="N348" t="s">
        <v>4845</v>
      </c>
      <c r="O348" t="s">
        <v>5734</v>
      </c>
      <c r="P348" t="s">
        <v>8211</v>
      </c>
      <c r="Q348" t="s">
        <v>8212</v>
      </c>
      <c r="R348" t="str">
        <f t="shared" si="10"/>
        <v>临朐</v>
      </c>
      <c r="S348" t="str">
        <f t="shared" si="11"/>
        <v>0101</v>
      </c>
    </row>
    <row r="349" spans="1:19">
      <c r="A349" t="s">
        <v>8213</v>
      </c>
      <c r="B349" t="s">
        <v>8214</v>
      </c>
      <c r="C349" t="s">
        <v>49</v>
      </c>
      <c r="D349" t="s">
        <v>8215</v>
      </c>
      <c r="E349" t="s">
        <v>4767</v>
      </c>
      <c r="F349" t="s">
        <v>8216</v>
      </c>
      <c r="G349" t="s">
        <v>8217</v>
      </c>
      <c r="H349" t="s">
        <v>8218</v>
      </c>
      <c r="I349" t="s">
        <v>4813</v>
      </c>
      <c r="J349" t="s">
        <v>8219</v>
      </c>
      <c r="K349" t="s">
        <v>8220</v>
      </c>
      <c r="L349" t="s">
        <v>123</v>
      </c>
      <c r="M349" t="s">
        <v>4994</v>
      </c>
      <c r="N349" t="s">
        <v>4789</v>
      </c>
      <c r="O349" t="s">
        <v>8221</v>
      </c>
      <c r="P349" t="s">
        <v>8222</v>
      </c>
      <c r="Q349" t="s">
        <v>8223</v>
      </c>
      <c r="R349" t="str">
        <f t="shared" si="10"/>
        <v>诸城</v>
      </c>
      <c r="S349" t="str">
        <f t="shared" si="11"/>
        <v>0101</v>
      </c>
    </row>
    <row r="350" spans="1:19">
      <c r="A350" t="s">
        <v>125</v>
      </c>
      <c r="B350" t="s">
        <v>8224</v>
      </c>
      <c r="C350" t="s">
        <v>49</v>
      </c>
      <c r="D350" t="s">
        <v>8225</v>
      </c>
      <c r="E350" t="s">
        <v>4767</v>
      </c>
      <c r="F350" t="s">
        <v>8226</v>
      </c>
      <c r="G350" t="s">
        <v>122</v>
      </c>
      <c r="H350" t="s">
        <v>8227</v>
      </c>
      <c r="I350" t="s">
        <v>4785</v>
      </c>
      <c r="J350" t="s">
        <v>5067</v>
      </c>
      <c r="K350" t="s">
        <v>5068</v>
      </c>
      <c r="L350" t="s">
        <v>123</v>
      </c>
      <c r="M350" t="s">
        <v>4932</v>
      </c>
      <c r="N350" t="s">
        <v>4972</v>
      </c>
      <c r="O350" t="s">
        <v>5070</v>
      </c>
      <c r="P350" t="s">
        <v>8228</v>
      </c>
      <c r="Q350" t="s">
        <v>8229</v>
      </c>
      <c r="R350" t="str">
        <f t="shared" si="10"/>
        <v>诸城</v>
      </c>
      <c r="S350" t="str">
        <f t="shared" si="11"/>
        <v>0101</v>
      </c>
    </row>
    <row r="351" spans="1:19">
      <c r="A351" t="s">
        <v>8230</v>
      </c>
      <c r="B351" t="s">
        <v>8231</v>
      </c>
      <c r="C351" t="s">
        <v>49</v>
      </c>
      <c r="D351" t="s">
        <v>8232</v>
      </c>
      <c r="E351" t="s">
        <v>4796</v>
      </c>
      <c r="F351" t="s">
        <v>8233</v>
      </c>
      <c r="G351" t="s">
        <v>8234</v>
      </c>
      <c r="H351" t="s">
        <v>8235</v>
      </c>
      <c r="I351" t="s">
        <v>8236</v>
      </c>
      <c r="J351" t="s">
        <v>5509</v>
      </c>
      <c r="K351" t="s">
        <v>5510</v>
      </c>
      <c r="L351" t="s">
        <v>60</v>
      </c>
      <c r="M351" t="s">
        <v>5511</v>
      </c>
      <c r="O351" t="s">
        <v>5512</v>
      </c>
      <c r="P351" t="s">
        <v>8237</v>
      </c>
      <c r="R351" t="str">
        <f t="shared" si="10"/>
        <v>奎文</v>
      </c>
      <c r="S351" t="str">
        <f t="shared" si="11"/>
        <v>0101</v>
      </c>
    </row>
    <row r="352" spans="1:19">
      <c r="A352" t="s">
        <v>8238</v>
      </c>
      <c r="B352" t="s">
        <v>7995</v>
      </c>
      <c r="C352" t="s">
        <v>49</v>
      </c>
      <c r="D352" t="s">
        <v>8239</v>
      </c>
      <c r="E352" t="s">
        <v>4767</v>
      </c>
      <c r="F352" t="s">
        <v>8240</v>
      </c>
      <c r="G352" t="s">
        <v>8241</v>
      </c>
      <c r="H352" t="s">
        <v>8242</v>
      </c>
      <c r="I352" t="s">
        <v>4852</v>
      </c>
      <c r="J352" t="s">
        <v>5395</v>
      </c>
      <c r="K352" t="s">
        <v>5396</v>
      </c>
      <c r="L352" t="s">
        <v>60</v>
      </c>
      <c r="M352" t="s">
        <v>4774</v>
      </c>
      <c r="N352" t="s">
        <v>4845</v>
      </c>
      <c r="O352" t="s">
        <v>5397</v>
      </c>
      <c r="P352" t="s">
        <v>8243</v>
      </c>
      <c r="Q352" t="s">
        <v>8244</v>
      </c>
      <c r="R352" t="str">
        <f t="shared" si="10"/>
        <v>奎文</v>
      </c>
      <c r="S352" t="str">
        <f t="shared" si="11"/>
        <v>0101</v>
      </c>
    </row>
    <row r="353" spans="1:19">
      <c r="A353" t="s">
        <v>8245</v>
      </c>
      <c r="B353" t="s">
        <v>8246</v>
      </c>
      <c r="C353" t="s">
        <v>49</v>
      </c>
      <c r="D353" t="s">
        <v>8247</v>
      </c>
      <c r="E353" t="s">
        <v>8248</v>
      </c>
      <c r="F353" t="s">
        <v>8249</v>
      </c>
      <c r="G353" t="s">
        <v>8250</v>
      </c>
      <c r="H353" t="s">
        <v>8251</v>
      </c>
      <c r="I353" t="s">
        <v>4852</v>
      </c>
      <c r="J353" t="s">
        <v>8252</v>
      </c>
      <c r="K353" t="s">
        <v>8253</v>
      </c>
      <c r="L353" t="s">
        <v>105</v>
      </c>
      <c r="M353" t="s">
        <v>5176</v>
      </c>
      <c r="N353" t="s">
        <v>4946</v>
      </c>
      <c r="O353" t="s">
        <v>8254</v>
      </c>
      <c r="P353" t="s">
        <v>8255</v>
      </c>
      <c r="R353" t="str">
        <f t="shared" si="10"/>
        <v>寿光</v>
      </c>
      <c r="S353" t="str">
        <f t="shared" si="11"/>
        <v>0101</v>
      </c>
    </row>
    <row r="354" spans="1:19">
      <c r="A354" t="s">
        <v>312</v>
      </c>
      <c r="B354" t="s">
        <v>8256</v>
      </c>
      <c r="C354" t="s">
        <v>49</v>
      </c>
      <c r="D354" t="s">
        <v>8257</v>
      </c>
      <c r="E354" t="s">
        <v>4796</v>
      </c>
      <c r="F354" t="s">
        <v>8258</v>
      </c>
      <c r="G354" t="s">
        <v>310</v>
      </c>
      <c r="H354" t="s">
        <v>8259</v>
      </c>
      <c r="I354" t="s">
        <v>4828</v>
      </c>
      <c r="J354" t="s">
        <v>8260</v>
      </c>
      <c r="K354" t="s">
        <v>8261</v>
      </c>
      <c r="L354" t="s">
        <v>95</v>
      </c>
      <c r="M354" t="s">
        <v>5682</v>
      </c>
      <c r="O354" t="s">
        <v>8262</v>
      </c>
      <c r="P354" t="s">
        <v>8263</v>
      </c>
      <c r="R354" t="str">
        <f t="shared" si="10"/>
        <v>安丘</v>
      </c>
      <c r="S354" t="str">
        <f t="shared" si="11"/>
        <v>0101</v>
      </c>
    </row>
    <row r="355" spans="1:19">
      <c r="A355" t="s">
        <v>141</v>
      </c>
      <c r="B355" t="s">
        <v>8264</v>
      </c>
      <c r="C355" t="s">
        <v>49</v>
      </c>
      <c r="D355" t="s">
        <v>8265</v>
      </c>
      <c r="E355" t="s">
        <v>4767</v>
      </c>
      <c r="F355" t="s">
        <v>8266</v>
      </c>
      <c r="G355" t="s">
        <v>139</v>
      </c>
      <c r="H355" t="s">
        <v>8267</v>
      </c>
      <c r="I355" t="s">
        <v>4852</v>
      </c>
      <c r="J355" t="s">
        <v>8268</v>
      </c>
      <c r="K355" t="s">
        <v>8269</v>
      </c>
      <c r="L355" t="s">
        <v>123</v>
      </c>
      <c r="M355" t="s">
        <v>7767</v>
      </c>
      <c r="N355" t="s">
        <v>5619</v>
      </c>
      <c r="O355" t="s">
        <v>8270</v>
      </c>
      <c r="P355" t="s">
        <v>8271</v>
      </c>
      <c r="R355" t="str">
        <f t="shared" si="10"/>
        <v>诸城</v>
      </c>
      <c r="S355" t="str">
        <f t="shared" si="11"/>
        <v>0101</v>
      </c>
    </row>
    <row r="356" spans="1:19">
      <c r="A356" t="s">
        <v>8272</v>
      </c>
      <c r="B356" t="s">
        <v>8120</v>
      </c>
      <c r="C356" t="s">
        <v>49</v>
      </c>
      <c r="D356" t="s">
        <v>8273</v>
      </c>
      <c r="E356" t="s">
        <v>4767</v>
      </c>
      <c r="F356" t="s">
        <v>8274</v>
      </c>
      <c r="G356" t="s">
        <v>8275</v>
      </c>
      <c r="H356" t="s">
        <v>8276</v>
      </c>
      <c r="I356" t="s">
        <v>4813</v>
      </c>
      <c r="J356" t="s">
        <v>5040</v>
      </c>
      <c r="K356" t="s">
        <v>5041</v>
      </c>
      <c r="L356" t="s">
        <v>95</v>
      </c>
      <c r="M356" t="s">
        <v>5042</v>
      </c>
      <c r="N356" t="s">
        <v>4789</v>
      </c>
      <c r="O356" t="s">
        <v>5044</v>
      </c>
      <c r="P356" t="s">
        <v>8277</v>
      </c>
      <c r="Q356" t="s">
        <v>8278</v>
      </c>
      <c r="R356" t="str">
        <f t="shared" si="10"/>
        <v>安丘</v>
      </c>
      <c r="S356" t="str">
        <f t="shared" si="11"/>
        <v>0101</v>
      </c>
    </row>
    <row r="357" spans="1:19">
      <c r="A357" t="s">
        <v>8279</v>
      </c>
      <c r="B357" t="s">
        <v>8280</v>
      </c>
      <c r="C357" t="s">
        <v>49</v>
      </c>
      <c r="D357" t="s">
        <v>8281</v>
      </c>
      <c r="E357" t="s">
        <v>4767</v>
      </c>
      <c r="F357" t="s">
        <v>8282</v>
      </c>
      <c r="G357" t="s">
        <v>8283</v>
      </c>
      <c r="H357" t="s">
        <v>8284</v>
      </c>
      <c r="I357" t="s">
        <v>8285</v>
      </c>
      <c r="J357" t="s">
        <v>8139</v>
      </c>
      <c r="K357" t="s">
        <v>8140</v>
      </c>
      <c r="L357" t="s">
        <v>105</v>
      </c>
      <c r="M357" t="s">
        <v>6055</v>
      </c>
      <c r="N357" t="s">
        <v>5421</v>
      </c>
      <c r="O357" t="s">
        <v>8141</v>
      </c>
      <c r="P357" t="s">
        <v>8286</v>
      </c>
      <c r="Q357" t="s">
        <v>8287</v>
      </c>
      <c r="R357" t="str">
        <f t="shared" si="10"/>
        <v>寿光</v>
      </c>
      <c r="S357" t="str">
        <f t="shared" si="11"/>
        <v>0101</v>
      </c>
    </row>
    <row r="358" spans="1:19">
      <c r="A358" t="s">
        <v>8288</v>
      </c>
      <c r="B358" t="s">
        <v>8289</v>
      </c>
      <c r="C358" t="s">
        <v>49</v>
      </c>
      <c r="D358" t="s">
        <v>8290</v>
      </c>
      <c r="E358" t="s">
        <v>4767</v>
      </c>
      <c r="F358" t="s">
        <v>8291</v>
      </c>
      <c r="G358" t="s">
        <v>8292</v>
      </c>
      <c r="H358" t="s">
        <v>8293</v>
      </c>
      <c r="I358" t="s">
        <v>5560</v>
      </c>
      <c r="J358" t="s">
        <v>8294</v>
      </c>
      <c r="K358" t="s">
        <v>8295</v>
      </c>
      <c r="L358" t="s">
        <v>50</v>
      </c>
      <c r="M358" t="s">
        <v>5877</v>
      </c>
      <c r="N358" t="s">
        <v>4972</v>
      </c>
      <c r="O358" t="s">
        <v>8296</v>
      </c>
      <c r="P358" t="s">
        <v>8297</v>
      </c>
      <c r="Q358" t="s">
        <v>8298</v>
      </c>
      <c r="R358" t="str">
        <f t="shared" si="10"/>
        <v>青州</v>
      </c>
      <c r="S358" t="str">
        <f t="shared" si="11"/>
        <v>0101</v>
      </c>
    </row>
    <row r="359" spans="1:19">
      <c r="A359" t="s">
        <v>8299</v>
      </c>
      <c r="B359" t="s">
        <v>8300</v>
      </c>
      <c r="C359" t="s">
        <v>49</v>
      </c>
      <c r="D359" t="s">
        <v>8301</v>
      </c>
      <c r="E359" t="s">
        <v>5036</v>
      </c>
      <c r="F359" t="s">
        <v>8302</v>
      </c>
      <c r="G359" t="s">
        <v>8303</v>
      </c>
      <c r="H359" t="s">
        <v>8304</v>
      </c>
      <c r="I359" t="s">
        <v>4955</v>
      </c>
      <c r="J359" t="s">
        <v>8305</v>
      </c>
      <c r="K359" t="s">
        <v>8306</v>
      </c>
      <c r="L359" t="s">
        <v>60</v>
      </c>
      <c r="M359" t="s">
        <v>5511</v>
      </c>
      <c r="N359" t="s">
        <v>5960</v>
      </c>
      <c r="O359" t="s">
        <v>8307</v>
      </c>
      <c r="P359" t="s">
        <v>8308</v>
      </c>
      <c r="Q359" t="s">
        <v>8309</v>
      </c>
      <c r="R359" t="str">
        <f t="shared" si="10"/>
        <v>奎文</v>
      </c>
      <c r="S359" t="str">
        <f t="shared" si="11"/>
        <v>0101</v>
      </c>
    </row>
    <row r="360" spans="1:19">
      <c r="A360" t="s">
        <v>8310</v>
      </c>
      <c r="B360" t="s">
        <v>8311</v>
      </c>
      <c r="C360" t="s">
        <v>49</v>
      </c>
      <c r="D360" t="s">
        <v>8312</v>
      </c>
      <c r="E360" t="s">
        <v>4767</v>
      </c>
      <c r="F360" t="s">
        <v>8313</v>
      </c>
      <c r="G360" t="s">
        <v>8314</v>
      </c>
      <c r="H360" t="s">
        <v>8315</v>
      </c>
      <c r="I360" t="s">
        <v>4852</v>
      </c>
      <c r="J360" t="s">
        <v>8055</v>
      </c>
      <c r="K360" t="s">
        <v>8056</v>
      </c>
      <c r="L360" t="s">
        <v>148</v>
      </c>
      <c r="M360" t="s">
        <v>5272</v>
      </c>
      <c r="N360" t="s">
        <v>5056</v>
      </c>
      <c r="O360" t="s">
        <v>8057</v>
      </c>
      <c r="P360" t="s">
        <v>8316</v>
      </c>
      <c r="Q360" t="s">
        <v>8317</v>
      </c>
      <c r="R360" t="str">
        <f t="shared" si="10"/>
        <v>寒亭</v>
      </c>
      <c r="S360" t="str">
        <f t="shared" si="11"/>
        <v>0101</v>
      </c>
    </row>
    <row r="361" spans="1:19">
      <c r="A361" t="s">
        <v>8318</v>
      </c>
      <c r="B361" t="s">
        <v>8319</v>
      </c>
      <c r="C361" t="s">
        <v>49</v>
      </c>
      <c r="D361" t="s">
        <v>8320</v>
      </c>
      <c r="E361" t="s">
        <v>8321</v>
      </c>
      <c r="F361" t="s">
        <v>8322</v>
      </c>
      <c r="G361" t="s">
        <v>8323</v>
      </c>
      <c r="H361" t="s">
        <v>8324</v>
      </c>
      <c r="I361" t="s">
        <v>8325</v>
      </c>
      <c r="J361" t="s">
        <v>5122</v>
      </c>
      <c r="K361" t="s">
        <v>5123</v>
      </c>
      <c r="N361" t="s">
        <v>5211</v>
      </c>
      <c r="O361" t="s">
        <v>5124</v>
      </c>
      <c r="R361" t="str">
        <f t="shared" si="10"/>
        <v/>
      </c>
      <c r="S361" t="str">
        <f t="shared" si="11"/>
        <v>0101</v>
      </c>
    </row>
    <row r="362" spans="1:19">
      <c r="A362" t="s">
        <v>8326</v>
      </c>
      <c r="B362" t="s">
        <v>8327</v>
      </c>
      <c r="C362" t="s">
        <v>49</v>
      </c>
      <c r="D362" t="s">
        <v>8328</v>
      </c>
      <c r="E362" t="s">
        <v>8329</v>
      </c>
      <c r="F362" t="s">
        <v>8330</v>
      </c>
      <c r="G362" t="s">
        <v>8331</v>
      </c>
      <c r="H362" t="s">
        <v>8332</v>
      </c>
      <c r="I362" t="s">
        <v>4813</v>
      </c>
      <c r="J362" t="s">
        <v>6031</v>
      </c>
      <c r="K362" t="s">
        <v>6032</v>
      </c>
      <c r="L362" t="s">
        <v>262</v>
      </c>
      <c r="M362" t="s">
        <v>6033</v>
      </c>
      <c r="N362" t="s">
        <v>5487</v>
      </c>
      <c r="O362" t="s">
        <v>6034</v>
      </c>
      <c r="P362" t="s">
        <v>8333</v>
      </c>
      <c r="R362" t="str">
        <f t="shared" si="10"/>
        <v>寒亭</v>
      </c>
      <c r="S362" t="str">
        <f t="shared" si="11"/>
        <v>0101</v>
      </c>
    </row>
    <row r="363" spans="1:19">
      <c r="A363" t="s">
        <v>8334</v>
      </c>
      <c r="B363" t="s">
        <v>8335</v>
      </c>
      <c r="C363" t="s">
        <v>49</v>
      </c>
      <c r="D363" t="s">
        <v>8336</v>
      </c>
      <c r="E363" t="s">
        <v>4767</v>
      </c>
      <c r="F363" t="s">
        <v>8337</v>
      </c>
      <c r="G363" t="s">
        <v>8338</v>
      </c>
      <c r="H363" t="s">
        <v>8339</v>
      </c>
      <c r="I363" t="s">
        <v>5822</v>
      </c>
      <c r="J363" t="s">
        <v>5997</v>
      </c>
      <c r="K363" t="s">
        <v>5998</v>
      </c>
      <c r="L363" t="s">
        <v>60</v>
      </c>
      <c r="M363" t="s">
        <v>5999</v>
      </c>
      <c r="N363" t="s">
        <v>5451</v>
      </c>
      <c r="O363" t="s">
        <v>6000</v>
      </c>
      <c r="P363" t="s">
        <v>8340</v>
      </c>
      <c r="R363" t="str">
        <f t="shared" si="10"/>
        <v>奎文</v>
      </c>
      <c r="S363" t="str">
        <f t="shared" si="11"/>
        <v>0101</v>
      </c>
    </row>
    <row r="364" spans="1:19">
      <c r="A364" t="s">
        <v>8341</v>
      </c>
      <c r="B364" t="s">
        <v>8342</v>
      </c>
      <c r="C364" t="s">
        <v>49</v>
      </c>
      <c r="D364" t="s">
        <v>8343</v>
      </c>
      <c r="E364" t="s">
        <v>4767</v>
      </c>
      <c r="F364" t="s">
        <v>8344</v>
      </c>
      <c r="G364" t="s">
        <v>8345</v>
      </c>
      <c r="H364" t="s">
        <v>8346</v>
      </c>
      <c r="I364" t="s">
        <v>4785</v>
      </c>
      <c r="J364" t="s">
        <v>5362</v>
      </c>
      <c r="K364" t="s">
        <v>5363</v>
      </c>
      <c r="L364" t="s">
        <v>123</v>
      </c>
      <c r="M364" t="s">
        <v>5364</v>
      </c>
      <c r="N364" t="s">
        <v>4972</v>
      </c>
      <c r="O364" t="s">
        <v>5365</v>
      </c>
      <c r="P364" t="s">
        <v>8347</v>
      </c>
      <c r="Q364" t="s">
        <v>8348</v>
      </c>
      <c r="R364" t="str">
        <f t="shared" si="10"/>
        <v>诸城</v>
      </c>
      <c r="S364" t="str">
        <f t="shared" si="11"/>
        <v>0101</v>
      </c>
    </row>
    <row r="365" spans="1:19">
      <c r="A365" t="s">
        <v>174</v>
      </c>
      <c r="B365" t="s">
        <v>8349</v>
      </c>
      <c r="C365" t="s">
        <v>49</v>
      </c>
      <c r="D365" t="s">
        <v>8350</v>
      </c>
      <c r="E365" t="s">
        <v>8351</v>
      </c>
      <c r="F365" t="s">
        <v>8352</v>
      </c>
      <c r="G365" t="s">
        <v>172</v>
      </c>
      <c r="H365" t="s">
        <v>8353</v>
      </c>
      <c r="I365" t="s">
        <v>5407</v>
      </c>
      <c r="J365" t="s">
        <v>8354</v>
      </c>
      <c r="K365" t="s">
        <v>8355</v>
      </c>
      <c r="L365" t="s">
        <v>95</v>
      </c>
      <c r="M365" t="s">
        <v>5649</v>
      </c>
      <c r="N365" t="s">
        <v>5030</v>
      </c>
      <c r="O365" t="s">
        <v>8356</v>
      </c>
      <c r="P365" t="s">
        <v>8357</v>
      </c>
      <c r="R365" t="str">
        <f t="shared" si="10"/>
        <v>安丘</v>
      </c>
      <c r="S365" t="str">
        <f t="shared" si="11"/>
        <v>0101</v>
      </c>
    </row>
    <row r="366" spans="1:19">
      <c r="A366" t="s">
        <v>8358</v>
      </c>
      <c r="B366" t="s">
        <v>8359</v>
      </c>
      <c r="C366" t="s">
        <v>49</v>
      </c>
      <c r="D366" t="s">
        <v>8360</v>
      </c>
      <c r="E366" t="s">
        <v>4767</v>
      </c>
      <c r="F366" t="s">
        <v>8361</v>
      </c>
      <c r="G366" t="s">
        <v>8362</v>
      </c>
      <c r="H366" t="s">
        <v>8363</v>
      </c>
      <c r="I366" t="s">
        <v>4785</v>
      </c>
      <c r="J366" t="s">
        <v>8364</v>
      </c>
      <c r="K366" t="s">
        <v>8365</v>
      </c>
      <c r="L366" t="s">
        <v>50</v>
      </c>
      <c r="M366" t="s">
        <v>6701</v>
      </c>
      <c r="N366" t="s">
        <v>4789</v>
      </c>
      <c r="O366" t="s">
        <v>8366</v>
      </c>
      <c r="P366" t="s">
        <v>8367</v>
      </c>
      <c r="R366" t="str">
        <f t="shared" si="10"/>
        <v>青州</v>
      </c>
      <c r="S366" t="str">
        <f t="shared" si="11"/>
        <v>0101</v>
      </c>
    </row>
    <row r="367" spans="1:19">
      <c r="A367" t="s">
        <v>8368</v>
      </c>
      <c r="B367" t="s">
        <v>8369</v>
      </c>
      <c r="C367" t="s">
        <v>49</v>
      </c>
      <c r="D367" t="s">
        <v>8370</v>
      </c>
      <c r="E367" t="s">
        <v>4767</v>
      </c>
      <c r="F367" t="s">
        <v>8371</v>
      </c>
      <c r="G367" t="s">
        <v>8372</v>
      </c>
      <c r="H367" t="s">
        <v>8373</v>
      </c>
      <c r="I367" t="s">
        <v>4852</v>
      </c>
      <c r="J367" t="s">
        <v>8374</v>
      </c>
      <c r="K367" t="s">
        <v>8375</v>
      </c>
      <c r="L367" t="s">
        <v>95</v>
      </c>
      <c r="M367" t="s">
        <v>5757</v>
      </c>
      <c r="N367" t="s">
        <v>4933</v>
      </c>
      <c r="O367" t="s">
        <v>8376</v>
      </c>
      <c r="P367" t="s">
        <v>8377</v>
      </c>
      <c r="Q367" t="s">
        <v>8378</v>
      </c>
      <c r="R367" t="str">
        <f t="shared" si="10"/>
        <v>安丘</v>
      </c>
      <c r="S367" t="str">
        <f t="shared" si="11"/>
        <v>0101</v>
      </c>
    </row>
    <row r="368" spans="1:19">
      <c r="A368" t="s">
        <v>8379</v>
      </c>
      <c r="B368" t="s">
        <v>8380</v>
      </c>
      <c r="C368" t="s">
        <v>49</v>
      </c>
      <c r="D368" t="s">
        <v>8381</v>
      </c>
      <c r="E368" t="s">
        <v>8382</v>
      </c>
      <c r="F368" t="s">
        <v>8383</v>
      </c>
      <c r="G368" t="s">
        <v>8384</v>
      </c>
      <c r="H368" t="s">
        <v>8385</v>
      </c>
      <c r="I368" t="s">
        <v>4841</v>
      </c>
      <c r="J368" t="s">
        <v>8386</v>
      </c>
      <c r="K368" t="s">
        <v>8387</v>
      </c>
      <c r="L368" t="s">
        <v>50</v>
      </c>
      <c r="M368" t="s">
        <v>5877</v>
      </c>
      <c r="N368" t="s">
        <v>6530</v>
      </c>
      <c r="O368" t="s">
        <v>8388</v>
      </c>
      <c r="P368" t="s">
        <v>8389</v>
      </c>
      <c r="R368" t="str">
        <f t="shared" si="10"/>
        <v>青州</v>
      </c>
      <c r="S368" t="str">
        <f t="shared" si="11"/>
        <v>0101</v>
      </c>
    </row>
    <row r="369" spans="1:19">
      <c r="A369" t="s">
        <v>8390</v>
      </c>
      <c r="B369" t="s">
        <v>8391</v>
      </c>
      <c r="C369" t="s">
        <v>49</v>
      </c>
      <c r="D369" t="s">
        <v>8392</v>
      </c>
      <c r="E369" t="s">
        <v>8382</v>
      </c>
      <c r="F369" t="s">
        <v>8393</v>
      </c>
      <c r="G369" t="s">
        <v>8394</v>
      </c>
      <c r="H369" t="s">
        <v>8395</v>
      </c>
      <c r="I369" t="s">
        <v>4785</v>
      </c>
      <c r="J369" t="s">
        <v>7835</v>
      </c>
      <c r="K369" t="s">
        <v>7836</v>
      </c>
      <c r="L369" t="s">
        <v>114</v>
      </c>
      <c r="M369" t="s">
        <v>4918</v>
      </c>
      <c r="N369" t="s">
        <v>5030</v>
      </c>
      <c r="O369" t="s">
        <v>7837</v>
      </c>
      <c r="P369" t="s">
        <v>8396</v>
      </c>
      <c r="Q369" t="s">
        <v>8397</v>
      </c>
      <c r="R369" t="str">
        <f t="shared" si="10"/>
        <v>高密</v>
      </c>
      <c r="S369" t="str">
        <f t="shared" si="11"/>
        <v>0101</v>
      </c>
    </row>
    <row r="370" spans="1:19">
      <c r="A370" t="s">
        <v>8398</v>
      </c>
      <c r="B370" t="s">
        <v>8399</v>
      </c>
      <c r="C370" t="s">
        <v>49</v>
      </c>
      <c r="D370" t="s">
        <v>8400</v>
      </c>
      <c r="E370" t="s">
        <v>8382</v>
      </c>
      <c r="F370" t="s">
        <v>8401</v>
      </c>
      <c r="G370" t="s">
        <v>8402</v>
      </c>
      <c r="H370" t="s">
        <v>8403</v>
      </c>
      <c r="I370" t="s">
        <v>4785</v>
      </c>
      <c r="J370" t="s">
        <v>6295</v>
      </c>
      <c r="K370" t="s">
        <v>6296</v>
      </c>
      <c r="L370" t="s">
        <v>86</v>
      </c>
      <c r="M370" t="s">
        <v>6297</v>
      </c>
      <c r="N370" t="s">
        <v>4972</v>
      </c>
      <c r="O370" t="s">
        <v>6298</v>
      </c>
      <c r="P370" t="s">
        <v>8404</v>
      </c>
      <c r="Q370" t="s">
        <v>8405</v>
      </c>
      <c r="R370" t="str">
        <f t="shared" si="10"/>
        <v>坊子</v>
      </c>
      <c r="S370" t="str">
        <f t="shared" si="11"/>
        <v>0101</v>
      </c>
    </row>
    <row r="371" spans="1:19">
      <c r="A371" t="s">
        <v>8406</v>
      </c>
      <c r="B371" t="s">
        <v>8407</v>
      </c>
      <c r="C371" t="s">
        <v>49</v>
      </c>
      <c r="D371" t="s">
        <v>8408</v>
      </c>
      <c r="E371" t="s">
        <v>8409</v>
      </c>
      <c r="F371" t="s">
        <v>8410</v>
      </c>
      <c r="G371" t="s">
        <v>8411</v>
      </c>
      <c r="H371" t="s">
        <v>8412</v>
      </c>
      <c r="I371" t="s">
        <v>4852</v>
      </c>
      <c r="J371" t="s">
        <v>8413</v>
      </c>
      <c r="K371" t="s">
        <v>8414</v>
      </c>
      <c r="L371" t="s">
        <v>123</v>
      </c>
      <c r="M371" t="s">
        <v>4994</v>
      </c>
      <c r="N371" t="s">
        <v>4789</v>
      </c>
      <c r="O371" t="s">
        <v>8415</v>
      </c>
      <c r="P371" t="s">
        <v>8416</v>
      </c>
      <c r="R371" t="str">
        <f t="shared" si="10"/>
        <v>诸城</v>
      </c>
      <c r="S371" t="str">
        <f t="shared" si="11"/>
        <v>0101</v>
      </c>
    </row>
    <row r="372" spans="1:19">
      <c r="A372" t="s">
        <v>8417</v>
      </c>
      <c r="B372" t="s">
        <v>8418</v>
      </c>
      <c r="C372" t="s">
        <v>49</v>
      </c>
      <c r="D372" t="s">
        <v>8419</v>
      </c>
      <c r="E372" t="s">
        <v>4767</v>
      </c>
      <c r="F372" t="s">
        <v>8420</v>
      </c>
      <c r="G372" t="s">
        <v>8421</v>
      </c>
      <c r="H372" t="s">
        <v>8422</v>
      </c>
      <c r="I372" t="s">
        <v>4785</v>
      </c>
      <c r="J372" t="s">
        <v>8423</v>
      </c>
      <c r="K372" t="s">
        <v>8424</v>
      </c>
      <c r="L372" t="s">
        <v>114</v>
      </c>
      <c r="M372" t="s">
        <v>7931</v>
      </c>
      <c r="N372" t="s">
        <v>6794</v>
      </c>
      <c r="O372" t="s">
        <v>8425</v>
      </c>
      <c r="P372" t="s">
        <v>8426</v>
      </c>
      <c r="Q372" t="s">
        <v>8427</v>
      </c>
      <c r="R372" t="str">
        <f t="shared" si="10"/>
        <v>高密</v>
      </c>
      <c r="S372" t="str">
        <f t="shared" si="11"/>
        <v>0101</v>
      </c>
    </row>
    <row r="373" spans="1:19">
      <c r="A373" t="s">
        <v>8428</v>
      </c>
      <c r="B373" t="s">
        <v>8429</v>
      </c>
      <c r="C373" t="s">
        <v>49</v>
      </c>
      <c r="D373" t="s">
        <v>8430</v>
      </c>
      <c r="E373" t="s">
        <v>4767</v>
      </c>
      <c r="F373" t="s">
        <v>8431</v>
      </c>
      <c r="G373" t="s">
        <v>8432</v>
      </c>
      <c r="H373" t="s">
        <v>8433</v>
      </c>
      <c r="I373" t="s">
        <v>4813</v>
      </c>
      <c r="J373" t="s">
        <v>8015</v>
      </c>
      <c r="K373" t="s">
        <v>8016</v>
      </c>
      <c r="L373" t="s">
        <v>105</v>
      </c>
      <c r="M373" t="s">
        <v>5197</v>
      </c>
      <c r="N373" t="s">
        <v>4789</v>
      </c>
      <c r="O373" t="s">
        <v>8017</v>
      </c>
      <c r="P373" t="s">
        <v>8434</v>
      </c>
      <c r="Q373" t="s">
        <v>8435</v>
      </c>
      <c r="R373" t="str">
        <f t="shared" si="10"/>
        <v>寿光</v>
      </c>
      <c r="S373" t="str">
        <f t="shared" si="11"/>
        <v>0101</v>
      </c>
    </row>
    <row r="374" spans="1:19">
      <c r="A374" t="s">
        <v>8436</v>
      </c>
      <c r="B374" t="s">
        <v>8437</v>
      </c>
      <c r="C374" t="s">
        <v>49</v>
      </c>
      <c r="D374" t="s">
        <v>8438</v>
      </c>
      <c r="E374" t="s">
        <v>4767</v>
      </c>
      <c r="F374" t="s">
        <v>8439</v>
      </c>
      <c r="G374" t="s">
        <v>8440</v>
      </c>
      <c r="H374" t="s">
        <v>8441</v>
      </c>
      <c r="I374" t="s">
        <v>4852</v>
      </c>
      <c r="J374" t="s">
        <v>6983</v>
      </c>
      <c r="K374" t="s">
        <v>6984</v>
      </c>
      <c r="L374" t="s">
        <v>95</v>
      </c>
      <c r="M374" t="s">
        <v>5682</v>
      </c>
      <c r="N374" t="s">
        <v>5699</v>
      </c>
      <c r="O374" t="s">
        <v>6986</v>
      </c>
      <c r="P374" t="s">
        <v>8442</v>
      </c>
      <c r="Q374" t="s">
        <v>8443</v>
      </c>
      <c r="R374" t="str">
        <f t="shared" si="10"/>
        <v>安丘</v>
      </c>
      <c r="S374" t="str">
        <f t="shared" si="11"/>
        <v>0101</v>
      </c>
    </row>
    <row r="375" spans="1:19">
      <c r="A375" t="s">
        <v>8444</v>
      </c>
      <c r="B375" t="s">
        <v>8445</v>
      </c>
      <c r="C375" t="s">
        <v>49</v>
      </c>
      <c r="D375" t="s">
        <v>8446</v>
      </c>
      <c r="E375" t="s">
        <v>8329</v>
      </c>
      <c r="F375" t="s">
        <v>8447</v>
      </c>
      <c r="G375" t="s">
        <v>8448</v>
      </c>
      <c r="H375" t="s">
        <v>8449</v>
      </c>
      <c r="I375" t="s">
        <v>4852</v>
      </c>
      <c r="J375" t="s">
        <v>8450</v>
      </c>
      <c r="K375" t="s">
        <v>8451</v>
      </c>
      <c r="L375" t="s">
        <v>60</v>
      </c>
      <c r="M375" t="s">
        <v>5888</v>
      </c>
      <c r="N375" t="s">
        <v>4892</v>
      </c>
      <c r="O375" t="s">
        <v>8452</v>
      </c>
      <c r="P375" t="s">
        <v>8453</v>
      </c>
      <c r="Q375" t="s">
        <v>8454</v>
      </c>
      <c r="R375" t="str">
        <f t="shared" si="10"/>
        <v>奎文</v>
      </c>
      <c r="S375" t="str">
        <f t="shared" si="11"/>
        <v>0101</v>
      </c>
    </row>
    <row r="376" spans="1:19">
      <c r="A376" t="s">
        <v>70</v>
      </c>
      <c r="B376" t="s">
        <v>8455</v>
      </c>
      <c r="C376" t="s">
        <v>49</v>
      </c>
      <c r="D376" t="s">
        <v>8456</v>
      </c>
      <c r="E376" t="s">
        <v>4767</v>
      </c>
      <c r="F376" t="s">
        <v>8457</v>
      </c>
      <c r="G376" t="s">
        <v>8458</v>
      </c>
      <c r="H376" t="s">
        <v>8459</v>
      </c>
      <c r="I376" t="s">
        <v>5221</v>
      </c>
      <c r="J376" t="s">
        <v>5967</v>
      </c>
      <c r="K376" t="s">
        <v>5968</v>
      </c>
      <c r="L376" t="s">
        <v>60</v>
      </c>
      <c r="M376" t="s">
        <v>4904</v>
      </c>
      <c r="N376" t="s">
        <v>4832</v>
      </c>
      <c r="O376" t="s">
        <v>5969</v>
      </c>
      <c r="P376" t="s">
        <v>8460</v>
      </c>
      <c r="Q376" t="s">
        <v>8461</v>
      </c>
      <c r="R376" t="str">
        <f t="shared" si="10"/>
        <v>奎文</v>
      </c>
      <c r="S376" t="str">
        <f t="shared" si="11"/>
        <v>0101</v>
      </c>
    </row>
    <row r="377" spans="1:19">
      <c r="A377" t="s">
        <v>8462</v>
      </c>
      <c r="B377" t="s">
        <v>8463</v>
      </c>
      <c r="C377" t="s">
        <v>49</v>
      </c>
      <c r="D377" t="s">
        <v>8464</v>
      </c>
      <c r="E377" t="s">
        <v>8465</v>
      </c>
      <c r="F377" t="s">
        <v>8466</v>
      </c>
      <c r="G377" t="s">
        <v>8467</v>
      </c>
      <c r="H377" t="s">
        <v>8468</v>
      </c>
      <c r="I377" t="s">
        <v>4929</v>
      </c>
      <c r="J377" t="s">
        <v>7286</v>
      </c>
      <c r="K377" t="s">
        <v>7287</v>
      </c>
      <c r="L377" t="s">
        <v>148</v>
      </c>
      <c r="M377" t="s">
        <v>5580</v>
      </c>
      <c r="N377" t="s">
        <v>6184</v>
      </c>
      <c r="O377" t="s">
        <v>7288</v>
      </c>
      <c r="P377" t="s">
        <v>8395</v>
      </c>
      <c r="R377" t="str">
        <f t="shared" si="10"/>
        <v>寒亭</v>
      </c>
      <c r="S377" t="str">
        <f t="shared" si="11"/>
        <v>0101</v>
      </c>
    </row>
    <row r="378" spans="1:19">
      <c r="A378" t="s">
        <v>8469</v>
      </c>
      <c r="B378" t="s">
        <v>8470</v>
      </c>
      <c r="C378" t="s">
        <v>49</v>
      </c>
      <c r="D378" t="s">
        <v>8471</v>
      </c>
      <c r="E378" t="s">
        <v>4767</v>
      </c>
      <c r="F378" t="s">
        <v>8472</v>
      </c>
      <c r="G378" t="s">
        <v>8473</v>
      </c>
      <c r="H378" t="s">
        <v>8474</v>
      </c>
      <c r="I378" t="s">
        <v>5835</v>
      </c>
      <c r="J378" t="s">
        <v>5293</v>
      </c>
      <c r="K378" t="s">
        <v>5294</v>
      </c>
      <c r="L378" t="s">
        <v>77</v>
      </c>
      <c r="M378" t="s">
        <v>5295</v>
      </c>
      <c r="N378" t="s">
        <v>5487</v>
      </c>
      <c r="O378" t="s">
        <v>5297</v>
      </c>
      <c r="P378" t="s">
        <v>8475</v>
      </c>
      <c r="Q378" t="s">
        <v>8476</v>
      </c>
      <c r="R378" t="str">
        <f t="shared" si="10"/>
        <v>临朐</v>
      </c>
      <c r="S378" t="str">
        <f t="shared" si="11"/>
        <v>0101</v>
      </c>
    </row>
    <row r="379" spans="1:19">
      <c r="A379" t="s">
        <v>8477</v>
      </c>
      <c r="B379" t="s">
        <v>8478</v>
      </c>
      <c r="C379" t="s">
        <v>49</v>
      </c>
      <c r="D379" t="s">
        <v>8479</v>
      </c>
      <c r="E379" t="s">
        <v>8480</v>
      </c>
      <c r="F379" t="s">
        <v>8481</v>
      </c>
      <c r="G379" t="s">
        <v>8482</v>
      </c>
      <c r="H379" t="s">
        <v>8483</v>
      </c>
      <c r="I379" t="s">
        <v>5221</v>
      </c>
      <c r="J379" t="s">
        <v>6401</v>
      </c>
      <c r="K379" t="s">
        <v>6402</v>
      </c>
      <c r="L379" t="s">
        <v>105</v>
      </c>
      <c r="M379" t="s">
        <v>5224</v>
      </c>
      <c r="N379" t="s">
        <v>6308</v>
      </c>
      <c r="O379" t="s">
        <v>6403</v>
      </c>
      <c r="P379" t="s">
        <v>8484</v>
      </c>
      <c r="Q379" t="s">
        <v>8485</v>
      </c>
      <c r="R379" t="str">
        <f t="shared" si="10"/>
        <v>寿光</v>
      </c>
      <c r="S379" t="str">
        <f t="shared" si="11"/>
        <v>0101</v>
      </c>
    </row>
    <row r="380" spans="1:19">
      <c r="A380" t="s">
        <v>8486</v>
      </c>
      <c r="B380" t="s">
        <v>8487</v>
      </c>
      <c r="C380" t="s">
        <v>49</v>
      </c>
      <c r="D380" t="s">
        <v>8488</v>
      </c>
      <c r="E380" t="s">
        <v>5036</v>
      </c>
      <c r="F380" t="s">
        <v>8489</v>
      </c>
      <c r="G380" t="s">
        <v>8490</v>
      </c>
      <c r="H380" t="s">
        <v>8491</v>
      </c>
      <c r="I380" t="s">
        <v>5560</v>
      </c>
      <c r="J380" t="s">
        <v>8492</v>
      </c>
      <c r="K380" t="s">
        <v>8493</v>
      </c>
      <c r="L380" t="s">
        <v>95</v>
      </c>
      <c r="M380" t="s">
        <v>5709</v>
      </c>
      <c r="N380" t="s">
        <v>4972</v>
      </c>
      <c r="O380" t="s">
        <v>8494</v>
      </c>
      <c r="P380" t="s">
        <v>8495</v>
      </c>
      <c r="Q380" t="s">
        <v>8496</v>
      </c>
      <c r="R380" t="str">
        <f t="shared" si="10"/>
        <v>安丘</v>
      </c>
      <c r="S380" t="str">
        <f t="shared" si="11"/>
        <v>0101</v>
      </c>
    </row>
    <row r="381" spans="1:19">
      <c r="A381" t="s">
        <v>8497</v>
      </c>
      <c r="B381" t="s">
        <v>8498</v>
      </c>
      <c r="C381" t="s">
        <v>49</v>
      </c>
      <c r="D381" t="s">
        <v>8499</v>
      </c>
      <c r="E381" t="s">
        <v>5036</v>
      </c>
      <c r="F381" t="s">
        <v>8500</v>
      </c>
      <c r="G381" t="s">
        <v>8501</v>
      </c>
      <c r="H381" t="s">
        <v>8502</v>
      </c>
      <c r="I381" t="s">
        <v>4852</v>
      </c>
      <c r="J381" t="s">
        <v>5875</v>
      </c>
      <c r="K381" t="s">
        <v>5876</v>
      </c>
      <c r="L381" t="s">
        <v>50</v>
      </c>
      <c r="M381" t="s">
        <v>5877</v>
      </c>
      <c r="N381" t="s">
        <v>5030</v>
      </c>
      <c r="O381" t="s">
        <v>5878</v>
      </c>
      <c r="P381" t="s">
        <v>8503</v>
      </c>
      <c r="R381" t="str">
        <f t="shared" si="10"/>
        <v>青州</v>
      </c>
      <c r="S381" t="str">
        <f t="shared" si="11"/>
        <v>0101</v>
      </c>
    </row>
    <row r="382" spans="1:19">
      <c r="A382" t="s">
        <v>8504</v>
      </c>
      <c r="B382" t="s">
        <v>8505</v>
      </c>
      <c r="C382" t="s">
        <v>49</v>
      </c>
      <c r="D382" t="s">
        <v>8506</v>
      </c>
      <c r="E382" t="s">
        <v>5036</v>
      </c>
      <c r="F382" t="s">
        <v>8507</v>
      </c>
      <c r="G382" t="s">
        <v>8508</v>
      </c>
      <c r="H382" t="s">
        <v>8509</v>
      </c>
      <c r="I382" t="s">
        <v>4852</v>
      </c>
      <c r="J382" t="s">
        <v>5067</v>
      </c>
      <c r="K382" t="s">
        <v>5068</v>
      </c>
      <c r="L382" t="s">
        <v>123</v>
      </c>
      <c r="M382" t="s">
        <v>4932</v>
      </c>
      <c r="N382" t="s">
        <v>7912</v>
      </c>
      <c r="O382" t="s">
        <v>5070</v>
      </c>
      <c r="P382" t="s">
        <v>8510</v>
      </c>
      <c r="Q382" t="s">
        <v>8511</v>
      </c>
      <c r="R382" t="str">
        <f t="shared" si="10"/>
        <v>诸城</v>
      </c>
      <c r="S382" t="str">
        <f t="shared" si="11"/>
        <v>0101</v>
      </c>
    </row>
    <row r="383" spans="1:19">
      <c r="A383" t="s">
        <v>8512</v>
      </c>
      <c r="B383" t="s">
        <v>8513</v>
      </c>
      <c r="C383" t="s">
        <v>49</v>
      </c>
      <c r="D383" t="s">
        <v>8514</v>
      </c>
      <c r="E383" t="s">
        <v>8480</v>
      </c>
      <c r="F383" t="s">
        <v>8515</v>
      </c>
      <c r="G383" t="s">
        <v>8516</v>
      </c>
      <c r="H383" t="s">
        <v>8517</v>
      </c>
      <c r="I383" t="s">
        <v>5541</v>
      </c>
      <c r="J383" t="s">
        <v>5997</v>
      </c>
      <c r="K383" t="s">
        <v>5998</v>
      </c>
      <c r="L383" t="s">
        <v>60</v>
      </c>
      <c r="M383" t="s">
        <v>5999</v>
      </c>
      <c r="N383" t="s">
        <v>5907</v>
      </c>
      <c r="O383" t="s">
        <v>6000</v>
      </c>
      <c r="P383" t="s">
        <v>8518</v>
      </c>
      <c r="Q383" t="s">
        <v>8519</v>
      </c>
      <c r="R383" t="str">
        <f t="shared" si="10"/>
        <v>奎文</v>
      </c>
      <c r="S383" t="str">
        <f t="shared" si="11"/>
        <v>0101</v>
      </c>
    </row>
    <row r="384" spans="1:19">
      <c r="A384" t="s">
        <v>8520</v>
      </c>
      <c r="B384" t="s">
        <v>8521</v>
      </c>
      <c r="C384" t="s">
        <v>49</v>
      </c>
      <c r="D384" t="s">
        <v>8522</v>
      </c>
      <c r="E384" t="s">
        <v>8523</v>
      </c>
      <c r="F384" t="s">
        <v>8524</v>
      </c>
      <c r="G384" t="s">
        <v>8525</v>
      </c>
      <c r="H384" t="s">
        <v>8526</v>
      </c>
      <c r="I384" t="s">
        <v>5221</v>
      </c>
      <c r="J384" t="s">
        <v>7296</v>
      </c>
      <c r="K384" t="s">
        <v>7297</v>
      </c>
      <c r="L384" t="s">
        <v>123</v>
      </c>
      <c r="M384" t="s">
        <v>5854</v>
      </c>
      <c r="N384" t="s">
        <v>4933</v>
      </c>
      <c r="O384" t="s">
        <v>7298</v>
      </c>
      <c r="P384" t="s">
        <v>8527</v>
      </c>
      <c r="R384" t="str">
        <f t="shared" si="10"/>
        <v>诸城</v>
      </c>
      <c r="S384" t="str">
        <f t="shared" si="11"/>
        <v>0101</v>
      </c>
    </row>
    <row r="385" spans="1:19">
      <c r="A385" t="s">
        <v>8528</v>
      </c>
      <c r="B385" t="s">
        <v>8529</v>
      </c>
      <c r="C385" t="s">
        <v>49</v>
      </c>
      <c r="D385" t="s">
        <v>8530</v>
      </c>
      <c r="E385" t="s">
        <v>8531</v>
      </c>
      <c r="F385" t="s">
        <v>8532</v>
      </c>
      <c r="G385" t="s">
        <v>8533</v>
      </c>
      <c r="H385" t="s">
        <v>8534</v>
      </c>
      <c r="I385" t="s">
        <v>4852</v>
      </c>
      <c r="J385" t="s">
        <v>8535</v>
      </c>
      <c r="K385" t="s">
        <v>8536</v>
      </c>
      <c r="L385" t="s">
        <v>148</v>
      </c>
      <c r="M385" t="s">
        <v>5272</v>
      </c>
      <c r="N385" t="s">
        <v>6601</v>
      </c>
      <c r="O385" t="s">
        <v>8537</v>
      </c>
      <c r="P385" t="s">
        <v>8538</v>
      </c>
      <c r="R385" t="str">
        <f t="shared" ref="R385:R448" si="12">IF(OR(LEFT(L385,2)="高新"),"奎文",IF(LEFT(L385,2)="峡山","坊子",IF(LEFT(L385,2)="滨海","寒亭",LEFT(L385,2))))</f>
        <v>寒亭</v>
      </c>
      <c r="S385" t="str">
        <f t="shared" ref="S385:S448" si="13">TEXT(B385,"mmdd")</f>
        <v>0101</v>
      </c>
    </row>
    <row r="386" spans="1:19">
      <c r="A386" t="s">
        <v>8539</v>
      </c>
      <c r="B386" t="s">
        <v>8540</v>
      </c>
      <c r="C386" t="s">
        <v>49</v>
      </c>
      <c r="D386" t="s">
        <v>8541</v>
      </c>
      <c r="E386" t="s">
        <v>4796</v>
      </c>
      <c r="F386" t="s">
        <v>8542</v>
      </c>
      <c r="G386" t="s">
        <v>8543</v>
      </c>
      <c r="H386" t="s">
        <v>8544</v>
      </c>
      <c r="I386" t="s">
        <v>4771</v>
      </c>
      <c r="J386" t="s">
        <v>8545</v>
      </c>
      <c r="K386" t="s">
        <v>8546</v>
      </c>
      <c r="L386" t="s">
        <v>60</v>
      </c>
      <c r="M386" t="s">
        <v>5511</v>
      </c>
      <c r="O386" t="s">
        <v>8547</v>
      </c>
      <c r="P386" t="s">
        <v>8548</v>
      </c>
      <c r="R386" t="str">
        <f t="shared" si="12"/>
        <v>奎文</v>
      </c>
      <c r="S386" t="str">
        <f t="shared" si="13"/>
        <v>0101</v>
      </c>
    </row>
    <row r="387" spans="1:19">
      <c r="A387" t="s">
        <v>8549</v>
      </c>
      <c r="B387" t="s">
        <v>8550</v>
      </c>
      <c r="C387" t="s">
        <v>49</v>
      </c>
      <c r="D387" t="s">
        <v>8551</v>
      </c>
      <c r="E387" t="s">
        <v>4796</v>
      </c>
      <c r="F387" t="s">
        <v>8552</v>
      </c>
      <c r="G387" t="s">
        <v>8553</v>
      </c>
      <c r="H387" t="s">
        <v>8554</v>
      </c>
      <c r="I387" t="s">
        <v>4852</v>
      </c>
      <c r="J387" t="s">
        <v>8555</v>
      </c>
      <c r="K387" t="s">
        <v>8556</v>
      </c>
      <c r="L387" t="s">
        <v>86</v>
      </c>
      <c r="M387" t="s">
        <v>8557</v>
      </c>
      <c r="O387" t="s">
        <v>8558</v>
      </c>
      <c r="P387" t="s">
        <v>8559</v>
      </c>
      <c r="Q387" t="s">
        <v>8560</v>
      </c>
      <c r="R387" t="str">
        <f t="shared" si="12"/>
        <v>坊子</v>
      </c>
      <c r="S387" t="str">
        <f t="shared" si="13"/>
        <v>0101</v>
      </c>
    </row>
    <row r="388" spans="1:19">
      <c r="A388" t="s">
        <v>8561</v>
      </c>
      <c r="B388" t="s">
        <v>8562</v>
      </c>
      <c r="C388" t="s">
        <v>49</v>
      </c>
      <c r="D388" t="s">
        <v>8563</v>
      </c>
      <c r="E388" t="s">
        <v>5036</v>
      </c>
      <c r="F388" t="s">
        <v>8564</v>
      </c>
      <c r="G388" t="s">
        <v>8565</v>
      </c>
      <c r="H388" t="s">
        <v>8566</v>
      </c>
      <c r="I388" t="s">
        <v>4785</v>
      </c>
      <c r="J388" t="s">
        <v>6225</v>
      </c>
      <c r="K388" t="s">
        <v>6226</v>
      </c>
      <c r="L388" t="s">
        <v>123</v>
      </c>
      <c r="M388" t="s">
        <v>5825</v>
      </c>
      <c r="O388" t="s">
        <v>6227</v>
      </c>
      <c r="P388" t="s">
        <v>8567</v>
      </c>
      <c r="R388" t="str">
        <f t="shared" si="12"/>
        <v>诸城</v>
      </c>
      <c r="S388" t="str">
        <f t="shared" si="13"/>
        <v>0101</v>
      </c>
    </row>
    <row r="389" spans="1:19">
      <c r="A389" t="s">
        <v>8568</v>
      </c>
      <c r="B389" t="s">
        <v>8569</v>
      </c>
      <c r="C389" t="s">
        <v>49</v>
      </c>
      <c r="D389" t="s">
        <v>8570</v>
      </c>
      <c r="E389" t="s">
        <v>4767</v>
      </c>
      <c r="F389" t="s">
        <v>8571</v>
      </c>
      <c r="G389" t="s">
        <v>8572</v>
      </c>
      <c r="H389" t="s">
        <v>8573</v>
      </c>
      <c r="I389" t="s">
        <v>4852</v>
      </c>
      <c r="J389" t="s">
        <v>5222</v>
      </c>
      <c r="K389" t="s">
        <v>5223</v>
      </c>
      <c r="L389" t="s">
        <v>105</v>
      </c>
      <c r="M389" t="s">
        <v>5224</v>
      </c>
      <c r="N389" t="s">
        <v>4789</v>
      </c>
      <c r="O389" t="s">
        <v>5225</v>
      </c>
      <c r="P389" t="s">
        <v>8574</v>
      </c>
      <c r="R389" t="str">
        <f t="shared" si="12"/>
        <v>寿光</v>
      </c>
      <c r="S389" t="str">
        <f t="shared" si="13"/>
        <v>0101</v>
      </c>
    </row>
    <row r="390" spans="1:19">
      <c r="A390" t="s">
        <v>8575</v>
      </c>
      <c r="B390" t="s">
        <v>8576</v>
      </c>
      <c r="C390" t="s">
        <v>49</v>
      </c>
      <c r="D390" t="s">
        <v>8577</v>
      </c>
      <c r="E390" t="s">
        <v>8578</v>
      </c>
      <c r="F390" t="s">
        <v>8579</v>
      </c>
      <c r="G390" t="s">
        <v>8580</v>
      </c>
      <c r="H390" t="s">
        <v>8581</v>
      </c>
      <c r="I390" t="s">
        <v>5052</v>
      </c>
      <c r="J390" t="s">
        <v>8582</v>
      </c>
      <c r="K390" t="s">
        <v>8583</v>
      </c>
      <c r="L390" t="s">
        <v>77</v>
      </c>
      <c r="M390" t="s">
        <v>4803</v>
      </c>
      <c r="N390" t="s">
        <v>4881</v>
      </c>
      <c r="O390" t="s">
        <v>8584</v>
      </c>
      <c r="P390" t="s">
        <v>7179</v>
      </c>
      <c r="Q390" t="s">
        <v>8585</v>
      </c>
      <c r="R390" t="str">
        <f t="shared" si="12"/>
        <v>临朐</v>
      </c>
      <c r="S390" t="str">
        <f t="shared" si="13"/>
        <v>0101</v>
      </c>
    </row>
    <row r="391" spans="1:19">
      <c r="A391" t="s">
        <v>8586</v>
      </c>
      <c r="B391" t="s">
        <v>8587</v>
      </c>
      <c r="C391" t="s">
        <v>49</v>
      </c>
      <c r="D391" t="s">
        <v>8588</v>
      </c>
      <c r="E391" t="s">
        <v>8589</v>
      </c>
      <c r="F391" t="s">
        <v>8590</v>
      </c>
      <c r="G391" t="s">
        <v>8591</v>
      </c>
      <c r="H391" t="s">
        <v>8592</v>
      </c>
      <c r="I391" t="s">
        <v>4852</v>
      </c>
      <c r="J391" t="s">
        <v>5979</v>
      </c>
      <c r="K391" t="s">
        <v>5980</v>
      </c>
      <c r="L391" t="s">
        <v>60</v>
      </c>
      <c r="M391" t="s">
        <v>5888</v>
      </c>
      <c r="N391" t="s">
        <v>8593</v>
      </c>
      <c r="O391" t="s">
        <v>5981</v>
      </c>
      <c r="P391" t="s">
        <v>8594</v>
      </c>
      <c r="Q391" t="s">
        <v>8595</v>
      </c>
      <c r="R391" t="str">
        <f t="shared" si="12"/>
        <v>奎文</v>
      </c>
      <c r="S391" t="str">
        <f t="shared" si="13"/>
        <v>0101</v>
      </c>
    </row>
    <row r="392" spans="1:19">
      <c r="A392" t="s">
        <v>8596</v>
      </c>
      <c r="B392" t="s">
        <v>8597</v>
      </c>
      <c r="C392" t="s">
        <v>49</v>
      </c>
      <c r="D392" t="s">
        <v>8598</v>
      </c>
      <c r="E392" t="s">
        <v>4796</v>
      </c>
      <c r="F392" t="s">
        <v>8599</v>
      </c>
      <c r="G392" t="s">
        <v>8600</v>
      </c>
      <c r="H392" t="s">
        <v>8601</v>
      </c>
      <c r="I392" t="s">
        <v>5066</v>
      </c>
      <c r="J392" t="s">
        <v>5283</v>
      </c>
      <c r="K392" t="s">
        <v>5284</v>
      </c>
      <c r="L392" t="s">
        <v>50</v>
      </c>
      <c r="M392" t="s">
        <v>4816</v>
      </c>
      <c r="O392" t="s">
        <v>5285</v>
      </c>
      <c r="P392" t="s">
        <v>8602</v>
      </c>
      <c r="Q392" t="s">
        <v>8603</v>
      </c>
      <c r="R392" t="str">
        <f t="shared" si="12"/>
        <v>青州</v>
      </c>
      <c r="S392" t="str">
        <f t="shared" si="13"/>
        <v>0101</v>
      </c>
    </row>
    <row r="393" spans="1:19">
      <c r="A393" t="s">
        <v>8604</v>
      </c>
      <c r="B393" t="s">
        <v>8605</v>
      </c>
      <c r="C393" t="s">
        <v>49</v>
      </c>
      <c r="D393" t="s">
        <v>8606</v>
      </c>
      <c r="E393" t="s">
        <v>4767</v>
      </c>
      <c r="F393" t="s">
        <v>8607</v>
      </c>
      <c r="G393" t="s">
        <v>8608</v>
      </c>
      <c r="H393" t="s">
        <v>8609</v>
      </c>
      <c r="I393" t="s">
        <v>4828</v>
      </c>
      <c r="J393" t="s">
        <v>6804</v>
      </c>
      <c r="K393" t="s">
        <v>6805</v>
      </c>
      <c r="L393" t="s">
        <v>123</v>
      </c>
      <c r="M393" t="s">
        <v>4994</v>
      </c>
      <c r="N393" t="s">
        <v>4972</v>
      </c>
      <c r="O393" t="s">
        <v>6806</v>
      </c>
      <c r="P393" t="s">
        <v>8610</v>
      </c>
      <c r="Q393" t="s">
        <v>8611</v>
      </c>
      <c r="R393" t="str">
        <f t="shared" si="12"/>
        <v>诸城</v>
      </c>
      <c r="S393" t="str">
        <f t="shared" si="13"/>
        <v>0101</v>
      </c>
    </row>
    <row r="394" spans="1:19">
      <c r="A394" t="s">
        <v>8612</v>
      </c>
      <c r="B394" t="s">
        <v>8613</v>
      </c>
      <c r="C394" t="s">
        <v>49</v>
      </c>
      <c r="D394" t="s">
        <v>8614</v>
      </c>
      <c r="E394" t="s">
        <v>8615</v>
      </c>
      <c r="F394" t="s">
        <v>8616</v>
      </c>
      <c r="G394" t="s">
        <v>8617</v>
      </c>
      <c r="H394" t="s">
        <v>8618</v>
      </c>
      <c r="I394" t="s">
        <v>4771</v>
      </c>
      <c r="J394" t="s">
        <v>7835</v>
      </c>
      <c r="K394" t="s">
        <v>7836</v>
      </c>
      <c r="L394" t="s">
        <v>114</v>
      </c>
      <c r="M394" t="s">
        <v>4918</v>
      </c>
      <c r="N394" t="s">
        <v>5030</v>
      </c>
      <c r="O394" t="s">
        <v>7837</v>
      </c>
      <c r="P394" t="s">
        <v>8619</v>
      </c>
      <c r="R394" t="str">
        <f t="shared" si="12"/>
        <v>高密</v>
      </c>
      <c r="S394" t="str">
        <f t="shared" si="13"/>
        <v>0101</v>
      </c>
    </row>
    <row r="395" spans="1:19">
      <c r="A395" t="s">
        <v>8620</v>
      </c>
      <c r="B395" t="s">
        <v>8621</v>
      </c>
      <c r="C395" t="s">
        <v>49</v>
      </c>
      <c r="D395" t="s">
        <v>8622</v>
      </c>
      <c r="E395" t="s">
        <v>8623</v>
      </c>
      <c r="F395" t="s">
        <v>8624</v>
      </c>
      <c r="G395" t="s">
        <v>8625</v>
      </c>
      <c r="H395" t="s">
        <v>8626</v>
      </c>
      <c r="I395" t="s">
        <v>4929</v>
      </c>
      <c r="J395" t="s">
        <v>8413</v>
      </c>
      <c r="K395" t="s">
        <v>8414</v>
      </c>
      <c r="L395" t="s">
        <v>123</v>
      </c>
      <c r="M395" t="s">
        <v>4994</v>
      </c>
      <c r="N395" t="s">
        <v>5017</v>
      </c>
      <c r="O395" t="s">
        <v>8415</v>
      </c>
      <c r="P395" t="s">
        <v>8627</v>
      </c>
      <c r="Q395" t="s">
        <v>8628</v>
      </c>
      <c r="R395" t="str">
        <f t="shared" si="12"/>
        <v>诸城</v>
      </c>
      <c r="S395" t="str">
        <f t="shared" si="13"/>
        <v>0101</v>
      </c>
    </row>
    <row r="396" spans="1:19">
      <c r="A396" t="s">
        <v>8629</v>
      </c>
      <c r="B396" t="s">
        <v>8630</v>
      </c>
      <c r="C396" t="s">
        <v>49</v>
      </c>
      <c r="D396" t="s">
        <v>8631</v>
      </c>
      <c r="E396" t="s">
        <v>4796</v>
      </c>
      <c r="F396" t="s">
        <v>8632</v>
      </c>
      <c r="G396" t="s">
        <v>8633</v>
      </c>
      <c r="H396" t="s">
        <v>8634</v>
      </c>
      <c r="I396" t="s">
        <v>4841</v>
      </c>
      <c r="J396" t="s">
        <v>5395</v>
      </c>
      <c r="K396" t="s">
        <v>5396</v>
      </c>
      <c r="L396" t="s">
        <v>60</v>
      </c>
      <c r="M396" t="s">
        <v>4774</v>
      </c>
      <c r="O396" t="s">
        <v>5397</v>
      </c>
      <c r="P396" t="s">
        <v>8635</v>
      </c>
      <c r="R396" t="str">
        <f t="shared" si="12"/>
        <v>奎文</v>
      </c>
      <c r="S396" t="str">
        <f t="shared" si="13"/>
        <v>0101</v>
      </c>
    </row>
    <row r="397" spans="1:19">
      <c r="A397" t="s">
        <v>8636</v>
      </c>
      <c r="B397" t="s">
        <v>8637</v>
      </c>
      <c r="C397" t="s">
        <v>49</v>
      </c>
      <c r="D397" t="s">
        <v>8638</v>
      </c>
      <c r="E397" t="s">
        <v>5036</v>
      </c>
      <c r="F397" t="s">
        <v>8639</v>
      </c>
      <c r="G397" t="s">
        <v>8640</v>
      </c>
      <c r="H397" t="s">
        <v>8641</v>
      </c>
      <c r="I397" t="s">
        <v>4828</v>
      </c>
      <c r="J397" t="s">
        <v>5863</v>
      </c>
      <c r="K397" t="s">
        <v>5864</v>
      </c>
      <c r="L397" t="s">
        <v>237</v>
      </c>
      <c r="M397" t="s">
        <v>4788</v>
      </c>
      <c r="O397" t="s">
        <v>5865</v>
      </c>
      <c r="P397" t="s">
        <v>8642</v>
      </c>
      <c r="R397" t="str">
        <f t="shared" si="12"/>
        <v>潍城</v>
      </c>
      <c r="S397" t="str">
        <f t="shared" si="13"/>
        <v>0101</v>
      </c>
    </row>
    <row r="398" spans="1:19">
      <c r="A398" t="s">
        <v>8643</v>
      </c>
      <c r="B398" t="s">
        <v>8644</v>
      </c>
      <c r="C398" t="s">
        <v>49</v>
      </c>
      <c r="D398" t="s">
        <v>8645</v>
      </c>
      <c r="E398" t="s">
        <v>5036</v>
      </c>
      <c r="F398" t="s">
        <v>8646</v>
      </c>
      <c r="G398" t="s">
        <v>8647</v>
      </c>
      <c r="H398" t="s">
        <v>8648</v>
      </c>
      <c r="I398" t="s">
        <v>4852</v>
      </c>
      <c r="J398" t="s">
        <v>6611</v>
      </c>
      <c r="K398" t="s">
        <v>6612</v>
      </c>
      <c r="L398" t="s">
        <v>86</v>
      </c>
      <c r="M398" t="s">
        <v>5099</v>
      </c>
      <c r="N398" t="s">
        <v>4972</v>
      </c>
      <c r="O398" t="s">
        <v>6613</v>
      </c>
      <c r="P398" t="s">
        <v>8649</v>
      </c>
      <c r="Q398" t="s">
        <v>8650</v>
      </c>
      <c r="R398" t="str">
        <f t="shared" si="12"/>
        <v>坊子</v>
      </c>
      <c r="S398" t="str">
        <f t="shared" si="13"/>
        <v>0101</v>
      </c>
    </row>
    <row r="399" spans="1:19">
      <c r="A399" t="s">
        <v>8651</v>
      </c>
      <c r="B399" t="s">
        <v>8652</v>
      </c>
      <c r="C399" t="s">
        <v>49</v>
      </c>
      <c r="D399" t="s">
        <v>8653</v>
      </c>
      <c r="E399" t="s">
        <v>4796</v>
      </c>
      <c r="F399" t="s">
        <v>8654</v>
      </c>
      <c r="G399" t="s">
        <v>8655</v>
      </c>
      <c r="H399" t="s">
        <v>8656</v>
      </c>
      <c r="I399" t="s">
        <v>4852</v>
      </c>
      <c r="J399" t="s">
        <v>4916</v>
      </c>
      <c r="K399" t="s">
        <v>4917</v>
      </c>
      <c r="L399" t="s">
        <v>114</v>
      </c>
      <c r="M399" t="s">
        <v>4918</v>
      </c>
      <c r="O399" t="s">
        <v>4920</v>
      </c>
      <c r="P399" t="s">
        <v>8657</v>
      </c>
      <c r="R399" t="str">
        <f t="shared" si="12"/>
        <v>高密</v>
      </c>
      <c r="S399" t="str">
        <f t="shared" si="13"/>
        <v>0101</v>
      </c>
    </row>
    <row r="400" spans="1:19">
      <c r="A400" t="s">
        <v>8658</v>
      </c>
      <c r="B400" t="s">
        <v>8659</v>
      </c>
      <c r="C400" t="s">
        <v>49</v>
      </c>
      <c r="D400" t="s">
        <v>8660</v>
      </c>
      <c r="E400" t="s">
        <v>8661</v>
      </c>
      <c r="F400" t="s">
        <v>8662</v>
      </c>
      <c r="G400" t="s">
        <v>8663</v>
      </c>
      <c r="H400" t="s">
        <v>8664</v>
      </c>
      <c r="I400" t="s">
        <v>4852</v>
      </c>
      <c r="J400" t="s">
        <v>8268</v>
      </c>
      <c r="K400" t="s">
        <v>8269</v>
      </c>
      <c r="L400" t="s">
        <v>123</v>
      </c>
      <c r="M400" t="s">
        <v>7767</v>
      </c>
      <c r="N400" t="s">
        <v>5939</v>
      </c>
      <c r="O400" t="s">
        <v>8270</v>
      </c>
      <c r="P400" t="s">
        <v>8665</v>
      </c>
      <c r="R400" t="str">
        <f t="shared" si="12"/>
        <v>诸城</v>
      </c>
      <c r="S400" t="str">
        <f t="shared" si="13"/>
        <v>0101</v>
      </c>
    </row>
    <row r="401" spans="1:19">
      <c r="A401" t="s">
        <v>8666</v>
      </c>
      <c r="B401" t="s">
        <v>8667</v>
      </c>
      <c r="C401" t="s">
        <v>49</v>
      </c>
      <c r="D401" t="s">
        <v>8668</v>
      </c>
      <c r="E401" t="s">
        <v>8669</v>
      </c>
      <c r="F401" t="s">
        <v>8670</v>
      </c>
      <c r="G401" t="s">
        <v>8671</v>
      </c>
      <c r="H401" t="s">
        <v>8672</v>
      </c>
      <c r="I401" t="s">
        <v>4955</v>
      </c>
      <c r="J401" t="s">
        <v>5122</v>
      </c>
      <c r="K401" t="s">
        <v>5123</v>
      </c>
      <c r="N401" t="s">
        <v>4832</v>
      </c>
      <c r="O401" t="s">
        <v>5124</v>
      </c>
      <c r="R401" t="str">
        <f t="shared" si="12"/>
        <v/>
      </c>
      <c r="S401" t="str">
        <f t="shared" si="13"/>
        <v>0101</v>
      </c>
    </row>
    <row r="402" spans="1:19">
      <c r="A402" t="s">
        <v>8673</v>
      </c>
      <c r="B402" t="s">
        <v>8674</v>
      </c>
      <c r="C402" t="s">
        <v>49</v>
      </c>
      <c r="D402" t="s">
        <v>8675</v>
      </c>
      <c r="E402" t="s">
        <v>8676</v>
      </c>
      <c r="F402" t="s">
        <v>8677</v>
      </c>
      <c r="G402" t="s">
        <v>8678</v>
      </c>
      <c r="H402" t="s">
        <v>8679</v>
      </c>
      <c r="I402" t="s">
        <v>4852</v>
      </c>
      <c r="J402" t="s">
        <v>8680</v>
      </c>
      <c r="K402" t="s">
        <v>8681</v>
      </c>
      <c r="L402" t="s">
        <v>60</v>
      </c>
      <c r="M402" t="s">
        <v>5999</v>
      </c>
      <c r="N402" t="s">
        <v>5451</v>
      </c>
      <c r="O402" t="s">
        <v>8682</v>
      </c>
      <c r="P402" t="s">
        <v>8683</v>
      </c>
      <c r="R402" t="str">
        <f t="shared" si="12"/>
        <v>奎文</v>
      </c>
      <c r="S402" t="str">
        <f t="shared" si="13"/>
        <v>0101</v>
      </c>
    </row>
    <row r="403" spans="1:19">
      <c r="A403" t="s">
        <v>8684</v>
      </c>
      <c r="B403" t="s">
        <v>8685</v>
      </c>
      <c r="C403" t="s">
        <v>49</v>
      </c>
      <c r="D403" t="s">
        <v>8686</v>
      </c>
      <c r="E403" t="s">
        <v>5036</v>
      </c>
      <c r="F403" t="s">
        <v>8687</v>
      </c>
      <c r="G403" t="s">
        <v>8688</v>
      </c>
      <c r="H403" t="s">
        <v>8689</v>
      </c>
      <c r="I403" t="s">
        <v>4852</v>
      </c>
      <c r="J403" t="s">
        <v>7352</v>
      </c>
      <c r="K403" t="s">
        <v>7353</v>
      </c>
      <c r="L403" t="s">
        <v>60</v>
      </c>
      <c r="M403" t="s">
        <v>5511</v>
      </c>
      <c r="N403" t="s">
        <v>5296</v>
      </c>
      <c r="O403" t="s">
        <v>7354</v>
      </c>
      <c r="P403" t="s">
        <v>8690</v>
      </c>
      <c r="Q403" t="s">
        <v>8691</v>
      </c>
      <c r="R403" t="str">
        <f t="shared" si="12"/>
        <v>奎文</v>
      </c>
      <c r="S403" t="str">
        <f t="shared" si="13"/>
        <v>0101</v>
      </c>
    </row>
    <row r="404" spans="1:19">
      <c r="A404" t="s">
        <v>8692</v>
      </c>
      <c r="B404" t="s">
        <v>8693</v>
      </c>
      <c r="C404" t="s">
        <v>49</v>
      </c>
      <c r="D404" t="s">
        <v>8694</v>
      </c>
      <c r="E404" t="s">
        <v>5036</v>
      </c>
      <c r="F404" t="s">
        <v>8695</v>
      </c>
      <c r="G404" t="s">
        <v>8696</v>
      </c>
      <c r="H404" t="s">
        <v>8697</v>
      </c>
      <c r="I404" t="s">
        <v>5221</v>
      </c>
      <c r="J404" t="s">
        <v>7941</v>
      </c>
      <c r="K404" t="s">
        <v>7942</v>
      </c>
      <c r="L404" t="s">
        <v>60</v>
      </c>
      <c r="M404" t="s">
        <v>5511</v>
      </c>
      <c r="O404" t="s">
        <v>7943</v>
      </c>
      <c r="P404" t="s">
        <v>8698</v>
      </c>
      <c r="Q404" t="s">
        <v>8699</v>
      </c>
      <c r="R404" t="str">
        <f t="shared" si="12"/>
        <v>奎文</v>
      </c>
      <c r="S404" t="str">
        <f t="shared" si="13"/>
        <v>0101</v>
      </c>
    </row>
    <row r="405" spans="1:19">
      <c r="A405" t="s">
        <v>8700</v>
      </c>
      <c r="B405" t="s">
        <v>8701</v>
      </c>
      <c r="C405" t="s">
        <v>49</v>
      </c>
      <c r="D405" t="s">
        <v>8702</v>
      </c>
      <c r="E405" t="s">
        <v>5036</v>
      </c>
      <c r="F405" t="s">
        <v>8703</v>
      </c>
      <c r="G405" t="s">
        <v>8704</v>
      </c>
      <c r="H405" t="s">
        <v>8705</v>
      </c>
      <c r="I405" t="s">
        <v>4929</v>
      </c>
      <c r="J405" t="s">
        <v>7996</v>
      </c>
      <c r="K405" t="s">
        <v>7997</v>
      </c>
      <c r="L405" t="s">
        <v>237</v>
      </c>
      <c r="M405" t="s">
        <v>4788</v>
      </c>
      <c r="N405" t="s">
        <v>4892</v>
      </c>
      <c r="O405" t="s">
        <v>7998</v>
      </c>
      <c r="P405" t="s">
        <v>8706</v>
      </c>
      <c r="Q405" t="s">
        <v>8707</v>
      </c>
      <c r="R405" t="str">
        <f t="shared" si="12"/>
        <v>潍城</v>
      </c>
      <c r="S405" t="str">
        <f t="shared" si="13"/>
        <v>0101</v>
      </c>
    </row>
    <row r="406" spans="1:19">
      <c r="A406" t="s">
        <v>8708</v>
      </c>
      <c r="B406" t="s">
        <v>8709</v>
      </c>
      <c r="C406" t="s">
        <v>49</v>
      </c>
      <c r="D406" t="s">
        <v>8710</v>
      </c>
      <c r="E406" t="s">
        <v>4796</v>
      </c>
      <c r="F406" t="s">
        <v>8711</v>
      </c>
      <c r="G406" t="s">
        <v>8712</v>
      </c>
      <c r="H406" t="s">
        <v>8713</v>
      </c>
      <c r="I406" t="s">
        <v>4852</v>
      </c>
      <c r="J406" t="s">
        <v>5305</v>
      </c>
      <c r="K406" t="s">
        <v>5306</v>
      </c>
      <c r="L406" t="s">
        <v>60</v>
      </c>
      <c r="M406" t="s">
        <v>4774</v>
      </c>
      <c r="O406" t="s">
        <v>5307</v>
      </c>
      <c r="P406" t="s">
        <v>8714</v>
      </c>
      <c r="R406" t="str">
        <f t="shared" si="12"/>
        <v>奎文</v>
      </c>
      <c r="S406" t="str">
        <f t="shared" si="13"/>
        <v>0101</v>
      </c>
    </row>
    <row r="407" spans="1:19">
      <c r="A407" t="s">
        <v>8715</v>
      </c>
      <c r="B407" t="s">
        <v>8716</v>
      </c>
      <c r="C407" t="s">
        <v>49</v>
      </c>
      <c r="D407" t="s">
        <v>8717</v>
      </c>
      <c r="E407" t="s">
        <v>5036</v>
      </c>
      <c r="F407" t="s">
        <v>8718</v>
      </c>
      <c r="G407" t="s">
        <v>8719</v>
      </c>
      <c r="H407" t="s">
        <v>8720</v>
      </c>
      <c r="I407" t="s">
        <v>8721</v>
      </c>
      <c r="J407" t="s">
        <v>8722</v>
      </c>
      <c r="K407" t="s">
        <v>8723</v>
      </c>
      <c r="L407" t="s">
        <v>60</v>
      </c>
      <c r="M407" t="s">
        <v>4904</v>
      </c>
      <c r="N407" t="s">
        <v>4933</v>
      </c>
      <c r="O407" t="s">
        <v>8724</v>
      </c>
      <c r="P407" t="s">
        <v>8725</v>
      </c>
      <c r="Q407" t="s">
        <v>8726</v>
      </c>
      <c r="R407" t="str">
        <f t="shared" si="12"/>
        <v>奎文</v>
      </c>
      <c r="S407" t="str">
        <f t="shared" si="13"/>
        <v>0101</v>
      </c>
    </row>
    <row r="408" spans="1:19">
      <c r="A408" t="s">
        <v>8727</v>
      </c>
      <c r="B408" t="s">
        <v>8728</v>
      </c>
      <c r="C408" t="s">
        <v>49</v>
      </c>
      <c r="D408" t="s">
        <v>8729</v>
      </c>
      <c r="E408" t="s">
        <v>5036</v>
      </c>
      <c r="F408" t="s">
        <v>8730</v>
      </c>
      <c r="G408" t="s">
        <v>8731</v>
      </c>
      <c r="H408" t="s">
        <v>8732</v>
      </c>
      <c r="I408" t="s">
        <v>4852</v>
      </c>
      <c r="J408" t="s">
        <v>8374</v>
      </c>
      <c r="K408" t="s">
        <v>8375</v>
      </c>
      <c r="L408" t="s">
        <v>95</v>
      </c>
      <c r="M408" t="s">
        <v>5757</v>
      </c>
      <c r="N408" t="s">
        <v>7558</v>
      </c>
      <c r="O408" t="s">
        <v>8376</v>
      </c>
      <c r="P408" t="s">
        <v>8733</v>
      </c>
      <c r="Q408" t="s">
        <v>8734</v>
      </c>
      <c r="R408" t="str">
        <f t="shared" si="12"/>
        <v>安丘</v>
      </c>
      <c r="S408" t="str">
        <f t="shared" si="13"/>
        <v>0101</v>
      </c>
    </row>
    <row r="409" spans="1:19">
      <c r="A409" t="s">
        <v>8735</v>
      </c>
      <c r="B409" t="s">
        <v>8736</v>
      </c>
      <c r="C409" t="s">
        <v>49</v>
      </c>
      <c r="D409" t="s">
        <v>8737</v>
      </c>
      <c r="E409" t="s">
        <v>5036</v>
      </c>
      <c r="F409" t="s">
        <v>8738</v>
      </c>
      <c r="G409" t="s">
        <v>8739</v>
      </c>
      <c r="H409" t="s">
        <v>8740</v>
      </c>
      <c r="I409" t="s">
        <v>4771</v>
      </c>
      <c r="J409" t="s">
        <v>8741</v>
      </c>
      <c r="K409" t="s">
        <v>8742</v>
      </c>
      <c r="L409" t="s">
        <v>1136</v>
      </c>
      <c r="M409" t="s">
        <v>6413</v>
      </c>
      <c r="N409" t="s">
        <v>5030</v>
      </c>
      <c r="O409" t="s">
        <v>8743</v>
      </c>
      <c r="P409" t="s">
        <v>8744</v>
      </c>
      <c r="R409" t="str">
        <f t="shared" si="12"/>
        <v>昌乐</v>
      </c>
      <c r="S409" t="str">
        <f t="shared" si="13"/>
        <v>0101</v>
      </c>
    </row>
    <row r="410" spans="1:19">
      <c r="A410" t="s">
        <v>8745</v>
      </c>
      <c r="B410" t="s">
        <v>8746</v>
      </c>
      <c r="C410" t="s">
        <v>49</v>
      </c>
      <c r="D410" t="s">
        <v>8747</v>
      </c>
      <c r="E410" t="s">
        <v>4796</v>
      </c>
      <c r="F410" t="s">
        <v>8748</v>
      </c>
      <c r="G410" t="s">
        <v>8749</v>
      </c>
      <c r="H410" t="s">
        <v>8750</v>
      </c>
      <c r="I410" t="s">
        <v>5066</v>
      </c>
      <c r="J410" t="s">
        <v>8252</v>
      </c>
      <c r="K410" t="s">
        <v>8253</v>
      </c>
      <c r="L410" t="s">
        <v>105</v>
      </c>
      <c r="M410" t="s">
        <v>5176</v>
      </c>
      <c r="O410" t="s">
        <v>8254</v>
      </c>
      <c r="P410" t="s">
        <v>8751</v>
      </c>
      <c r="Q410" t="s">
        <v>8752</v>
      </c>
      <c r="R410" t="str">
        <f t="shared" si="12"/>
        <v>寿光</v>
      </c>
      <c r="S410" t="str">
        <f t="shared" si="13"/>
        <v>0101</v>
      </c>
    </row>
    <row r="411" spans="1:19">
      <c r="A411" t="s">
        <v>255</v>
      </c>
      <c r="B411" t="s">
        <v>8753</v>
      </c>
      <c r="C411" t="s">
        <v>49</v>
      </c>
      <c r="D411" t="s">
        <v>8754</v>
      </c>
      <c r="E411" t="s">
        <v>5036</v>
      </c>
      <c r="F411" t="s">
        <v>8755</v>
      </c>
      <c r="G411" t="s">
        <v>253</v>
      </c>
      <c r="H411" t="s">
        <v>8756</v>
      </c>
      <c r="I411" t="s">
        <v>4828</v>
      </c>
      <c r="J411" t="s">
        <v>6348</v>
      </c>
      <c r="K411" t="s">
        <v>6349</v>
      </c>
      <c r="L411" t="s">
        <v>114</v>
      </c>
      <c r="M411" t="s">
        <v>5486</v>
      </c>
      <c r="N411" t="s">
        <v>5030</v>
      </c>
      <c r="O411" t="s">
        <v>6350</v>
      </c>
      <c r="P411" t="s">
        <v>8757</v>
      </c>
      <c r="R411" t="str">
        <f t="shared" si="12"/>
        <v>高密</v>
      </c>
      <c r="S411" t="str">
        <f t="shared" si="13"/>
        <v>0101</v>
      </c>
    </row>
    <row r="412" spans="1:19">
      <c r="A412" t="s">
        <v>8758</v>
      </c>
      <c r="B412" t="s">
        <v>8759</v>
      </c>
      <c r="C412" t="s">
        <v>49</v>
      </c>
      <c r="D412" t="s">
        <v>8760</v>
      </c>
      <c r="E412" t="s">
        <v>7360</v>
      </c>
      <c r="F412" t="s">
        <v>8761</v>
      </c>
      <c r="G412" t="s">
        <v>8762</v>
      </c>
      <c r="H412" t="s">
        <v>8763</v>
      </c>
      <c r="I412" t="s">
        <v>5221</v>
      </c>
      <c r="J412" t="s">
        <v>8764</v>
      </c>
      <c r="K412" t="s">
        <v>8765</v>
      </c>
      <c r="L412" t="s">
        <v>375</v>
      </c>
      <c r="M412" t="s">
        <v>7334</v>
      </c>
      <c r="N412" t="s">
        <v>5801</v>
      </c>
      <c r="O412" t="s">
        <v>8766</v>
      </c>
      <c r="P412" t="s">
        <v>8767</v>
      </c>
      <c r="Q412" t="s">
        <v>8768</v>
      </c>
      <c r="R412" t="str">
        <f t="shared" si="12"/>
        <v>昌邑</v>
      </c>
      <c r="S412" t="str">
        <f t="shared" si="13"/>
        <v>0101</v>
      </c>
    </row>
    <row r="413" spans="1:19">
      <c r="A413" t="s">
        <v>8769</v>
      </c>
      <c r="B413" t="s">
        <v>8770</v>
      </c>
      <c r="C413" t="s">
        <v>49</v>
      </c>
      <c r="D413" t="s">
        <v>8771</v>
      </c>
      <c r="E413" t="s">
        <v>4796</v>
      </c>
      <c r="F413" t="s">
        <v>8772</v>
      </c>
      <c r="G413" t="s">
        <v>8773</v>
      </c>
      <c r="H413" t="s">
        <v>8774</v>
      </c>
      <c r="I413" t="s">
        <v>4852</v>
      </c>
      <c r="J413" t="s">
        <v>5067</v>
      </c>
      <c r="K413" t="s">
        <v>5068</v>
      </c>
      <c r="L413" t="s">
        <v>123</v>
      </c>
      <c r="M413" t="s">
        <v>4932</v>
      </c>
      <c r="O413" t="s">
        <v>5070</v>
      </c>
      <c r="P413" t="s">
        <v>8775</v>
      </c>
      <c r="Q413" t="s">
        <v>8776</v>
      </c>
      <c r="R413" t="str">
        <f t="shared" si="12"/>
        <v>诸城</v>
      </c>
      <c r="S413" t="str">
        <f t="shared" si="13"/>
        <v>0101</v>
      </c>
    </row>
    <row r="414" spans="1:19">
      <c r="A414" t="s">
        <v>8777</v>
      </c>
      <c r="B414" t="s">
        <v>8778</v>
      </c>
      <c r="C414" t="s">
        <v>49</v>
      </c>
      <c r="D414" t="s">
        <v>8779</v>
      </c>
      <c r="E414" t="s">
        <v>4796</v>
      </c>
      <c r="F414" t="s">
        <v>8780</v>
      </c>
      <c r="G414" t="s">
        <v>8781</v>
      </c>
      <c r="H414" t="s">
        <v>8782</v>
      </c>
      <c r="I414" t="s">
        <v>5282</v>
      </c>
      <c r="J414" t="s">
        <v>6357</v>
      </c>
      <c r="K414" t="s">
        <v>6358</v>
      </c>
      <c r="L414" t="s">
        <v>60</v>
      </c>
      <c r="M414" t="s">
        <v>5999</v>
      </c>
      <c r="O414" t="s">
        <v>6359</v>
      </c>
      <c r="P414" t="s">
        <v>8783</v>
      </c>
      <c r="Q414" t="s">
        <v>8784</v>
      </c>
      <c r="R414" t="str">
        <f t="shared" si="12"/>
        <v>奎文</v>
      </c>
      <c r="S414" t="str">
        <f t="shared" si="13"/>
        <v>0101</v>
      </c>
    </row>
    <row r="415" spans="1:19">
      <c r="A415" t="s">
        <v>8785</v>
      </c>
      <c r="B415" t="s">
        <v>8786</v>
      </c>
      <c r="C415" t="s">
        <v>49</v>
      </c>
      <c r="D415" t="s">
        <v>8787</v>
      </c>
      <c r="E415" t="s">
        <v>4796</v>
      </c>
      <c r="F415" t="s">
        <v>8788</v>
      </c>
      <c r="G415" t="s">
        <v>8789</v>
      </c>
      <c r="H415" t="s">
        <v>8790</v>
      </c>
      <c r="I415" t="s">
        <v>4955</v>
      </c>
      <c r="J415" t="s">
        <v>6782</v>
      </c>
      <c r="K415" t="s">
        <v>6783</v>
      </c>
      <c r="L415" t="s">
        <v>105</v>
      </c>
      <c r="M415" t="s">
        <v>5224</v>
      </c>
      <c r="O415" t="s">
        <v>6784</v>
      </c>
      <c r="P415" t="s">
        <v>8791</v>
      </c>
      <c r="Q415" t="s">
        <v>8792</v>
      </c>
      <c r="R415" t="str">
        <f t="shared" si="12"/>
        <v>寿光</v>
      </c>
      <c r="S415" t="str">
        <f t="shared" si="13"/>
        <v>0101</v>
      </c>
    </row>
    <row r="416" spans="1:19">
      <c r="A416" t="s">
        <v>8793</v>
      </c>
      <c r="B416" t="s">
        <v>8794</v>
      </c>
      <c r="C416" t="s">
        <v>49</v>
      </c>
      <c r="D416" t="s">
        <v>8795</v>
      </c>
      <c r="E416" t="s">
        <v>5036</v>
      </c>
      <c r="F416" t="s">
        <v>8796</v>
      </c>
      <c r="G416" t="s">
        <v>8797</v>
      </c>
      <c r="H416" t="s">
        <v>8798</v>
      </c>
      <c r="I416" t="s">
        <v>4771</v>
      </c>
      <c r="J416" t="s">
        <v>6804</v>
      </c>
      <c r="K416" t="s">
        <v>6805</v>
      </c>
      <c r="L416" t="s">
        <v>123</v>
      </c>
      <c r="M416" t="s">
        <v>4994</v>
      </c>
      <c r="N416" t="s">
        <v>5030</v>
      </c>
      <c r="O416" t="s">
        <v>6806</v>
      </c>
      <c r="P416" t="s">
        <v>8799</v>
      </c>
      <c r="R416" t="str">
        <f t="shared" si="12"/>
        <v>诸城</v>
      </c>
      <c r="S416" t="str">
        <f t="shared" si="13"/>
        <v>0101</v>
      </c>
    </row>
    <row r="417" spans="1:19">
      <c r="A417" t="s">
        <v>247</v>
      </c>
      <c r="B417" t="s">
        <v>8800</v>
      </c>
      <c r="C417" t="s">
        <v>49</v>
      </c>
      <c r="D417" t="s">
        <v>8801</v>
      </c>
      <c r="E417" t="s">
        <v>5036</v>
      </c>
      <c r="F417" t="s">
        <v>8802</v>
      </c>
      <c r="G417" t="s">
        <v>245</v>
      </c>
      <c r="H417" t="s">
        <v>8803</v>
      </c>
      <c r="I417" t="s">
        <v>4813</v>
      </c>
      <c r="J417" t="s">
        <v>5647</v>
      </c>
      <c r="K417" t="s">
        <v>5648</v>
      </c>
      <c r="L417" t="s">
        <v>95</v>
      </c>
      <c r="M417" t="s">
        <v>5649</v>
      </c>
      <c r="N417" t="s">
        <v>5056</v>
      </c>
      <c r="O417" t="s">
        <v>5650</v>
      </c>
      <c r="P417" t="s">
        <v>8804</v>
      </c>
      <c r="Q417" t="s">
        <v>8805</v>
      </c>
      <c r="R417" t="str">
        <f t="shared" si="12"/>
        <v>安丘</v>
      </c>
      <c r="S417" t="str">
        <f t="shared" si="13"/>
        <v>0101</v>
      </c>
    </row>
    <row r="418" spans="1:19">
      <c r="A418" t="s">
        <v>8806</v>
      </c>
      <c r="B418" t="s">
        <v>8807</v>
      </c>
      <c r="C418" t="s">
        <v>49</v>
      </c>
      <c r="D418" t="s">
        <v>8808</v>
      </c>
      <c r="E418" t="s">
        <v>4796</v>
      </c>
      <c r="F418" t="s">
        <v>8809</v>
      </c>
      <c r="G418" t="s">
        <v>8810</v>
      </c>
      <c r="H418" t="s">
        <v>8811</v>
      </c>
      <c r="I418" t="s">
        <v>6877</v>
      </c>
      <c r="J418" t="s">
        <v>6357</v>
      </c>
      <c r="K418" t="s">
        <v>6358</v>
      </c>
      <c r="L418" t="s">
        <v>60</v>
      </c>
      <c r="M418" t="s">
        <v>5999</v>
      </c>
      <c r="O418" t="s">
        <v>6359</v>
      </c>
      <c r="P418" t="s">
        <v>8812</v>
      </c>
      <c r="Q418" t="s">
        <v>8813</v>
      </c>
      <c r="R418" t="str">
        <f t="shared" si="12"/>
        <v>奎文</v>
      </c>
      <c r="S418" t="str">
        <f t="shared" si="13"/>
        <v>0101</v>
      </c>
    </row>
    <row r="419" spans="1:19">
      <c r="A419" t="s">
        <v>8814</v>
      </c>
      <c r="B419" t="s">
        <v>8815</v>
      </c>
      <c r="C419" t="s">
        <v>49</v>
      </c>
      <c r="D419" t="s">
        <v>8816</v>
      </c>
      <c r="E419" t="s">
        <v>5036</v>
      </c>
      <c r="F419" t="s">
        <v>8817</v>
      </c>
      <c r="G419" t="s">
        <v>8818</v>
      </c>
      <c r="H419" t="s">
        <v>8819</v>
      </c>
      <c r="I419" t="s">
        <v>4852</v>
      </c>
      <c r="J419" t="s">
        <v>8820</v>
      </c>
      <c r="K419" t="s">
        <v>8821</v>
      </c>
      <c r="L419" t="s">
        <v>114</v>
      </c>
      <c r="M419" t="s">
        <v>7931</v>
      </c>
      <c r="N419" t="s">
        <v>4892</v>
      </c>
      <c r="O419" t="s">
        <v>8822</v>
      </c>
      <c r="P419" t="s">
        <v>8823</v>
      </c>
      <c r="R419" t="str">
        <f t="shared" si="12"/>
        <v>高密</v>
      </c>
      <c r="S419" t="str">
        <f t="shared" si="13"/>
        <v>0101</v>
      </c>
    </row>
    <row r="420" spans="1:19">
      <c r="A420" t="s">
        <v>8824</v>
      </c>
      <c r="B420" t="s">
        <v>8825</v>
      </c>
      <c r="C420" t="s">
        <v>49</v>
      </c>
      <c r="D420" t="s">
        <v>8826</v>
      </c>
      <c r="E420" t="s">
        <v>5036</v>
      </c>
      <c r="F420" t="s">
        <v>8827</v>
      </c>
      <c r="G420" t="s">
        <v>8828</v>
      </c>
      <c r="H420" t="s">
        <v>8829</v>
      </c>
      <c r="I420" t="s">
        <v>4771</v>
      </c>
      <c r="J420" t="s">
        <v>8830</v>
      </c>
      <c r="K420" t="s">
        <v>8831</v>
      </c>
      <c r="L420" t="s">
        <v>123</v>
      </c>
      <c r="M420" t="s">
        <v>5364</v>
      </c>
      <c r="N420" t="s">
        <v>5801</v>
      </c>
      <c r="O420" t="s">
        <v>8832</v>
      </c>
      <c r="P420" t="s">
        <v>8833</v>
      </c>
      <c r="R420" t="str">
        <f t="shared" si="12"/>
        <v>诸城</v>
      </c>
      <c r="S420" t="str">
        <f t="shared" si="13"/>
        <v>0101</v>
      </c>
    </row>
    <row r="421" spans="1:19">
      <c r="A421" t="s">
        <v>8834</v>
      </c>
      <c r="B421" t="s">
        <v>8835</v>
      </c>
      <c r="C421" t="s">
        <v>49</v>
      </c>
      <c r="D421" t="s">
        <v>8836</v>
      </c>
      <c r="E421" t="s">
        <v>4767</v>
      </c>
      <c r="F421" t="s">
        <v>8837</v>
      </c>
      <c r="G421" t="s">
        <v>8838</v>
      </c>
      <c r="H421" t="s">
        <v>8839</v>
      </c>
      <c r="I421" t="s">
        <v>4852</v>
      </c>
      <c r="J421" t="s">
        <v>8413</v>
      </c>
      <c r="K421" t="s">
        <v>8414</v>
      </c>
      <c r="L421" t="s">
        <v>123</v>
      </c>
      <c r="M421" t="s">
        <v>4994</v>
      </c>
      <c r="N421" t="s">
        <v>4919</v>
      </c>
      <c r="O421" t="s">
        <v>8415</v>
      </c>
      <c r="P421" t="s">
        <v>8840</v>
      </c>
      <c r="R421" t="str">
        <f t="shared" si="12"/>
        <v>诸城</v>
      </c>
      <c r="S421" t="str">
        <f t="shared" si="13"/>
        <v>0101</v>
      </c>
    </row>
    <row r="422" spans="1:19">
      <c r="A422" t="s">
        <v>8841</v>
      </c>
      <c r="B422" t="s">
        <v>8842</v>
      </c>
      <c r="C422" t="s">
        <v>49</v>
      </c>
      <c r="D422" t="s">
        <v>8843</v>
      </c>
      <c r="E422" t="s">
        <v>5036</v>
      </c>
      <c r="F422" t="s">
        <v>8844</v>
      </c>
      <c r="G422" t="s">
        <v>8845</v>
      </c>
      <c r="H422" t="s">
        <v>8846</v>
      </c>
      <c r="I422" t="s">
        <v>5327</v>
      </c>
      <c r="J422" t="s">
        <v>8847</v>
      </c>
      <c r="K422" t="s">
        <v>8848</v>
      </c>
      <c r="L422" t="s">
        <v>60</v>
      </c>
      <c r="M422" t="s">
        <v>5420</v>
      </c>
      <c r="O422" t="s">
        <v>8849</v>
      </c>
      <c r="P422" t="s">
        <v>8850</v>
      </c>
      <c r="Q422" t="s">
        <v>8851</v>
      </c>
      <c r="R422" t="str">
        <f t="shared" si="12"/>
        <v>奎文</v>
      </c>
      <c r="S422" t="str">
        <f t="shared" si="13"/>
        <v>0101</v>
      </c>
    </row>
    <row r="423" spans="1:19">
      <c r="A423" t="s">
        <v>8852</v>
      </c>
      <c r="B423" t="s">
        <v>8853</v>
      </c>
      <c r="C423" t="s">
        <v>49</v>
      </c>
      <c r="D423" t="s">
        <v>8854</v>
      </c>
      <c r="E423" t="s">
        <v>4796</v>
      </c>
      <c r="F423" t="s">
        <v>8855</v>
      </c>
      <c r="G423" t="s">
        <v>8856</v>
      </c>
      <c r="H423" t="s">
        <v>8690</v>
      </c>
      <c r="I423" t="s">
        <v>5282</v>
      </c>
      <c r="J423" t="s">
        <v>5875</v>
      </c>
      <c r="K423" t="s">
        <v>5876</v>
      </c>
      <c r="L423" t="s">
        <v>50</v>
      </c>
      <c r="M423" t="s">
        <v>5877</v>
      </c>
      <c r="O423" t="s">
        <v>5878</v>
      </c>
      <c r="P423" t="s">
        <v>8857</v>
      </c>
      <c r="Q423" t="s">
        <v>8858</v>
      </c>
      <c r="R423" t="str">
        <f t="shared" si="12"/>
        <v>青州</v>
      </c>
      <c r="S423" t="str">
        <f t="shared" si="13"/>
        <v>0101</v>
      </c>
    </row>
    <row r="424" spans="1:19">
      <c r="A424" t="s">
        <v>8859</v>
      </c>
      <c r="B424" t="s">
        <v>8860</v>
      </c>
      <c r="C424" t="s">
        <v>49</v>
      </c>
      <c r="D424" t="s">
        <v>8861</v>
      </c>
      <c r="E424" t="s">
        <v>5036</v>
      </c>
      <c r="F424" t="s">
        <v>8862</v>
      </c>
      <c r="G424" t="s">
        <v>8863</v>
      </c>
      <c r="H424" t="s">
        <v>8864</v>
      </c>
      <c r="I424" t="s">
        <v>4828</v>
      </c>
      <c r="J424" t="s">
        <v>7705</v>
      </c>
      <c r="K424" t="s">
        <v>7706</v>
      </c>
      <c r="L424" t="s">
        <v>105</v>
      </c>
      <c r="M424" t="s">
        <v>5089</v>
      </c>
      <c r="N424" t="s">
        <v>5487</v>
      </c>
      <c r="O424" t="s">
        <v>7707</v>
      </c>
      <c r="P424" t="s">
        <v>8865</v>
      </c>
      <c r="Q424" t="s">
        <v>8866</v>
      </c>
      <c r="R424" t="str">
        <f t="shared" si="12"/>
        <v>寿光</v>
      </c>
      <c r="S424" t="str">
        <f t="shared" si="13"/>
        <v>0101</v>
      </c>
    </row>
    <row r="425" spans="1:19">
      <c r="A425" t="s">
        <v>8867</v>
      </c>
      <c r="B425" t="s">
        <v>8868</v>
      </c>
      <c r="C425" t="s">
        <v>49</v>
      </c>
      <c r="D425" t="s">
        <v>8869</v>
      </c>
      <c r="E425" t="s">
        <v>5036</v>
      </c>
      <c r="F425" t="s">
        <v>8870</v>
      </c>
      <c r="G425" t="s">
        <v>8871</v>
      </c>
      <c r="H425" t="s">
        <v>8872</v>
      </c>
      <c r="I425" t="s">
        <v>4852</v>
      </c>
      <c r="J425" t="s">
        <v>6106</v>
      </c>
      <c r="K425" t="s">
        <v>6107</v>
      </c>
      <c r="L425" t="s">
        <v>123</v>
      </c>
      <c r="M425" t="s">
        <v>4932</v>
      </c>
      <c r="N425" t="s">
        <v>4892</v>
      </c>
      <c r="O425" t="s">
        <v>6108</v>
      </c>
      <c r="P425" t="s">
        <v>8873</v>
      </c>
      <c r="R425" t="str">
        <f t="shared" si="12"/>
        <v>诸城</v>
      </c>
      <c r="S425" t="str">
        <f t="shared" si="13"/>
        <v>0101</v>
      </c>
    </row>
    <row r="426" spans="1:19">
      <c r="A426" t="s">
        <v>8874</v>
      </c>
      <c r="B426" t="s">
        <v>8875</v>
      </c>
      <c r="C426" t="s">
        <v>49</v>
      </c>
      <c r="D426" t="s">
        <v>8876</v>
      </c>
      <c r="E426" t="s">
        <v>5036</v>
      </c>
      <c r="F426" t="s">
        <v>8877</v>
      </c>
      <c r="G426" t="s">
        <v>8878</v>
      </c>
      <c r="H426" t="s">
        <v>8879</v>
      </c>
      <c r="I426" t="s">
        <v>5221</v>
      </c>
      <c r="J426" t="s">
        <v>4943</v>
      </c>
      <c r="K426" t="s">
        <v>4944</v>
      </c>
      <c r="L426" t="s">
        <v>105</v>
      </c>
      <c r="M426" t="s">
        <v>4945</v>
      </c>
      <c r="N426" t="s">
        <v>5421</v>
      </c>
      <c r="O426" t="s">
        <v>4947</v>
      </c>
      <c r="P426" t="s">
        <v>8880</v>
      </c>
      <c r="Q426" t="s">
        <v>8881</v>
      </c>
      <c r="R426" t="str">
        <f t="shared" si="12"/>
        <v>寿光</v>
      </c>
      <c r="S426" t="str">
        <f t="shared" si="13"/>
        <v>0101</v>
      </c>
    </row>
    <row r="427" spans="1:19">
      <c r="A427" t="s">
        <v>8882</v>
      </c>
      <c r="B427" t="s">
        <v>8883</v>
      </c>
      <c r="C427" t="s">
        <v>49</v>
      </c>
      <c r="D427" t="s">
        <v>8884</v>
      </c>
      <c r="E427" t="s">
        <v>4767</v>
      </c>
      <c r="F427" t="s">
        <v>8885</v>
      </c>
      <c r="G427" t="s">
        <v>8886</v>
      </c>
      <c r="H427" t="s">
        <v>8887</v>
      </c>
      <c r="I427" t="s">
        <v>4828</v>
      </c>
      <c r="J427" t="s">
        <v>8888</v>
      </c>
      <c r="K427" t="s">
        <v>8889</v>
      </c>
      <c r="L427" t="s">
        <v>95</v>
      </c>
      <c r="M427" t="s">
        <v>5055</v>
      </c>
      <c r="N427" t="s">
        <v>5487</v>
      </c>
      <c r="O427" t="s">
        <v>8890</v>
      </c>
      <c r="P427" t="s">
        <v>8891</v>
      </c>
      <c r="R427" t="str">
        <f t="shared" si="12"/>
        <v>安丘</v>
      </c>
      <c r="S427" t="str">
        <f t="shared" si="13"/>
        <v>0101</v>
      </c>
    </row>
    <row r="428" spans="1:19">
      <c r="A428" t="s">
        <v>8892</v>
      </c>
      <c r="B428" t="s">
        <v>8893</v>
      </c>
      <c r="C428" t="s">
        <v>49</v>
      </c>
      <c r="D428" t="s">
        <v>8894</v>
      </c>
      <c r="E428" t="s">
        <v>4767</v>
      </c>
      <c r="F428" t="s">
        <v>8895</v>
      </c>
      <c r="G428" t="s">
        <v>8896</v>
      </c>
      <c r="H428" t="s">
        <v>8897</v>
      </c>
      <c r="I428" t="s">
        <v>4841</v>
      </c>
      <c r="J428" t="s">
        <v>7835</v>
      </c>
      <c r="K428" t="s">
        <v>7836</v>
      </c>
      <c r="L428" t="s">
        <v>114</v>
      </c>
      <c r="M428" t="s">
        <v>4918</v>
      </c>
      <c r="N428" t="s">
        <v>5030</v>
      </c>
      <c r="O428" t="s">
        <v>7837</v>
      </c>
      <c r="P428" t="s">
        <v>8898</v>
      </c>
      <c r="Q428" t="s">
        <v>8899</v>
      </c>
      <c r="R428" t="str">
        <f t="shared" si="12"/>
        <v>高密</v>
      </c>
      <c r="S428" t="str">
        <f t="shared" si="13"/>
        <v>0101</v>
      </c>
    </row>
    <row r="429" spans="1:19">
      <c r="A429" t="s">
        <v>8900</v>
      </c>
      <c r="B429" t="s">
        <v>8901</v>
      </c>
      <c r="C429" t="s">
        <v>49</v>
      </c>
      <c r="D429" t="s">
        <v>8902</v>
      </c>
      <c r="E429" t="s">
        <v>4767</v>
      </c>
      <c r="F429" t="s">
        <v>8903</v>
      </c>
      <c r="G429" t="s">
        <v>8904</v>
      </c>
      <c r="H429" t="s">
        <v>8905</v>
      </c>
      <c r="I429" t="s">
        <v>4852</v>
      </c>
      <c r="J429" t="s">
        <v>5886</v>
      </c>
      <c r="K429" t="s">
        <v>5887</v>
      </c>
      <c r="L429" t="s">
        <v>60</v>
      </c>
      <c r="M429" t="s">
        <v>5888</v>
      </c>
      <c r="N429" t="s">
        <v>4905</v>
      </c>
      <c r="O429" t="s">
        <v>5889</v>
      </c>
      <c r="P429" t="s">
        <v>8906</v>
      </c>
      <c r="Q429" t="s">
        <v>8907</v>
      </c>
      <c r="R429" t="str">
        <f t="shared" si="12"/>
        <v>奎文</v>
      </c>
      <c r="S429" t="str">
        <f t="shared" si="13"/>
        <v>0101</v>
      </c>
    </row>
    <row r="430" spans="1:19">
      <c r="A430" t="s">
        <v>8908</v>
      </c>
      <c r="B430" t="s">
        <v>8909</v>
      </c>
      <c r="C430" t="s">
        <v>49</v>
      </c>
      <c r="D430" t="s">
        <v>8910</v>
      </c>
      <c r="E430" t="s">
        <v>8911</v>
      </c>
      <c r="F430" t="s">
        <v>8912</v>
      </c>
      <c r="G430" t="s">
        <v>8913</v>
      </c>
      <c r="H430" t="s">
        <v>8914</v>
      </c>
      <c r="I430" t="s">
        <v>5066</v>
      </c>
      <c r="J430" t="s">
        <v>8915</v>
      </c>
      <c r="K430" t="s">
        <v>8916</v>
      </c>
      <c r="L430" t="s">
        <v>86</v>
      </c>
      <c r="M430" t="s">
        <v>7679</v>
      </c>
      <c r="N430" t="s">
        <v>5030</v>
      </c>
      <c r="O430" t="s">
        <v>8917</v>
      </c>
      <c r="P430" t="s">
        <v>8918</v>
      </c>
      <c r="Q430" t="s">
        <v>8919</v>
      </c>
      <c r="R430" t="str">
        <f t="shared" si="12"/>
        <v>坊子</v>
      </c>
      <c r="S430" t="str">
        <f t="shared" si="13"/>
        <v>0101</v>
      </c>
    </row>
    <row r="431" spans="1:19">
      <c r="A431" t="s">
        <v>8920</v>
      </c>
      <c r="B431" t="s">
        <v>8921</v>
      </c>
      <c r="C431" t="s">
        <v>49</v>
      </c>
      <c r="D431" t="s">
        <v>8922</v>
      </c>
      <c r="E431" t="s">
        <v>8923</v>
      </c>
      <c r="F431" t="s">
        <v>8924</v>
      </c>
      <c r="G431" t="s">
        <v>8925</v>
      </c>
      <c r="H431" t="s">
        <v>8926</v>
      </c>
      <c r="I431" t="s">
        <v>4852</v>
      </c>
      <c r="J431" t="s">
        <v>7963</v>
      </c>
      <c r="K431" t="s">
        <v>7964</v>
      </c>
      <c r="L431" t="s">
        <v>60</v>
      </c>
      <c r="M431" t="s">
        <v>5511</v>
      </c>
      <c r="N431" t="s">
        <v>5939</v>
      </c>
      <c r="O431" t="s">
        <v>7965</v>
      </c>
      <c r="P431" t="s">
        <v>8927</v>
      </c>
      <c r="Q431" t="s">
        <v>8928</v>
      </c>
      <c r="R431" t="str">
        <f t="shared" si="12"/>
        <v>奎文</v>
      </c>
      <c r="S431" t="str">
        <f t="shared" si="13"/>
        <v>0102</v>
      </c>
    </row>
    <row r="432" spans="1:19">
      <c r="A432" t="s">
        <v>8929</v>
      </c>
      <c r="B432" t="s">
        <v>8930</v>
      </c>
      <c r="C432" t="s">
        <v>49</v>
      </c>
      <c r="D432" t="s">
        <v>8931</v>
      </c>
      <c r="E432" t="s">
        <v>8932</v>
      </c>
      <c r="F432" t="s">
        <v>8933</v>
      </c>
      <c r="G432" t="s">
        <v>8934</v>
      </c>
      <c r="H432" t="s">
        <v>8935</v>
      </c>
      <c r="I432" t="s">
        <v>5184</v>
      </c>
      <c r="J432" t="s">
        <v>8545</v>
      </c>
      <c r="K432" t="s">
        <v>8546</v>
      </c>
      <c r="L432" t="s">
        <v>60</v>
      </c>
      <c r="M432" t="s">
        <v>5511</v>
      </c>
      <c r="N432" t="s">
        <v>5487</v>
      </c>
      <c r="O432" t="s">
        <v>8547</v>
      </c>
      <c r="P432" t="s">
        <v>8936</v>
      </c>
      <c r="R432" t="str">
        <f t="shared" si="12"/>
        <v>奎文</v>
      </c>
      <c r="S432" t="str">
        <f t="shared" si="13"/>
        <v>0102</v>
      </c>
    </row>
    <row r="433" spans="1:19">
      <c r="A433" t="s">
        <v>8937</v>
      </c>
      <c r="B433" t="s">
        <v>8938</v>
      </c>
      <c r="C433" t="s">
        <v>49</v>
      </c>
      <c r="D433" t="s">
        <v>8939</v>
      </c>
      <c r="E433" t="s">
        <v>8923</v>
      </c>
      <c r="F433" t="s">
        <v>8940</v>
      </c>
      <c r="G433" t="s">
        <v>8941</v>
      </c>
      <c r="H433" t="s">
        <v>8942</v>
      </c>
      <c r="I433" t="s">
        <v>4852</v>
      </c>
      <c r="J433" t="s">
        <v>8943</v>
      </c>
      <c r="K433" t="s">
        <v>8944</v>
      </c>
      <c r="L433" t="s">
        <v>1136</v>
      </c>
      <c r="M433" t="s">
        <v>8945</v>
      </c>
      <c r="N433" t="s">
        <v>6243</v>
      </c>
      <c r="O433" t="s">
        <v>8946</v>
      </c>
      <c r="P433" t="s">
        <v>8947</v>
      </c>
      <c r="Q433" t="s">
        <v>8948</v>
      </c>
      <c r="R433" t="str">
        <f t="shared" si="12"/>
        <v>昌乐</v>
      </c>
      <c r="S433" t="str">
        <f t="shared" si="13"/>
        <v>0102</v>
      </c>
    </row>
    <row r="434" spans="1:19">
      <c r="A434" t="s">
        <v>8949</v>
      </c>
      <c r="B434" t="s">
        <v>8950</v>
      </c>
      <c r="C434" t="s">
        <v>49</v>
      </c>
      <c r="D434" t="s">
        <v>8951</v>
      </c>
      <c r="E434" t="s">
        <v>8923</v>
      </c>
      <c r="F434" t="s">
        <v>8952</v>
      </c>
      <c r="G434" t="s">
        <v>8953</v>
      </c>
      <c r="H434" t="s">
        <v>8954</v>
      </c>
      <c r="I434" t="s">
        <v>4813</v>
      </c>
      <c r="J434" t="s">
        <v>8955</v>
      </c>
      <c r="K434" t="s">
        <v>8956</v>
      </c>
      <c r="L434" t="s">
        <v>375</v>
      </c>
      <c r="M434" t="s">
        <v>8957</v>
      </c>
      <c r="N434" t="s">
        <v>4789</v>
      </c>
      <c r="O434" t="s">
        <v>8958</v>
      </c>
      <c r="P434" t="s">
        <v>8959</v>
      </c>
      <c r="Q434" t="s">
        <v>8960</v>
      </c>
      <c r="R434" t="str">
        <f t="shared" si="12"/>
        <v>昌邑</v>
      </c>
      <c r="S434" t="str">
        <f t="shared" si="13"/>
        <v>0102</v>
      </c>
    </row>
    <row r="435" spans="1:19">
      <c r="A435" t="s">
        <v>8961</v>
      </c>
      <c r="B435" t="s">
        <v>8962</v>
      </c>
      <c r="C435" t="s">
        <v>49</v>
      </c>
      <c r="D435" t="s">
        <v>8963</v>
      </c>
      <c r="E435" t="s">
        <v>8923</v>
      </c>
      <c r="F435" t="s">
        <v>8964</v>
      </c>
      <c r="G435" t="s">
        <v>8965</v>
      </c>
      <c r="H435" t="s">
        <v>8966</v>
      </c>
      <c r="I435" t="s">
        <v>8967</v>
      </c>
      <c r="J435" t="s">
        <v>6097</v>
      </c>
      <c r="K435" t="s">
        <v>6098</v>
      </c>
      <c r="L435" t="s">
        <v>148</v>
      </c>
      <c r="M435" t="s">
        <v>5580</v>
      </c>
      <c r="N435" t="s">
        <v>5211</v>
      </c>
      <c r="O435" t="s">
        <v>6099</v>
      </c>
      <c r="P435" t="s">
        <v>8968</v>
      </c>
      <c r="R435" t="str">
        <f t="shared" si="12"/>
        <v>寒亭</v>
      </c>
      <c r="S435" t="str">
        <f t="shared" si="13"/>
        <v>0102</v>
      </c>
    </row>
    <row r="436" spans="1:19">
      <c r="A436" t="s">
        <v>8969</v>
      </c>
      <c r="B436" t="s">
        <v>8970</v>
      </c>
      <c r="C436" t="s">
        <v>49</v>
      </c>
      <c r="D436" t="s">
        <v>8971</v>
      </c>
      <c r="E436" t="s">
        <v>8923</v>
      </c>
      <c r="F436" t="s">
        <v>8972</v>
      </c>
      <c r="G436" t="s">
        <v>8973</v>
      </c>
      <c r="H436" t="s">
        <v>8974</v>
      </c>
      <c r="I436" t="s">
        <v>5407</v>
      </c>
      <c r="J436" t="s">
        <v>8260</v>
      </c>
      <c r="K436" t="s">
        <v>8261</v>
      </c>
      <c r="L436" t="s">
        <v>95</v>
      </c>
      <c r="M436" t="s">
        <v>5682</v>
      </c>
      <c r="N436" t="s">
        <v>6268</v>
      </c>
      <c r="O436" t="s">
        <v>8262</v>
      </c>
      <c r="P436" t="s">
        <v>8975</v>
      </c>
      <c r="Q436" t="s">
        <v>8976</v>
      </c>
      <c r="R436" t="str">
        <f t="shared" si="12"/>
        <v>安丘</v>
      </c>
      <c r="S436" t="str">
        <f t="shared" si="13"/>
        <v>0102</v>
      </c>
    </row>
    <row r="437" spans="1:19">
      <c r="A437" t="s">
        <v>8977</v>
      </c>
      <c r="B437" t="s">
        <v>8978</v>
      </c>
      <c r="C437" t="s">
        <v>49</v>
      </c>
      <c r="D437" t="s">
        <v>8979</v>
      </c>
      <c r="E437" t="s">
        <v>8980</v>
      </c>
      <c r="F437" t="s">
        <v>8981</v>
      </c>
      <c r="G437" t="s">
        <v>8982</v>
      </c>
      <c r="H437" t="s">
        <v>8983</v>
      </c>
      <c r="I437" t="s">
        <v>4852</v>
      </c>
      <c r="J437" t="s">
        <v>8984</v>
      </c>
      <c r="K437" t="s">
        <v>8985</v>
      </c>
      <c r="L437" t="s">
        <v>60</v>
      </c>
      <c r="M437" t="s">
        <v>5511</v>
      </c>
      <c r="N437" t="s">
        <v>4905</v>
      </c>
      <c r="O437" t="s">
        <v>8986</v>
      </c>
      <c r="P437" t="s">
        <v>8987</v>
      </c>
      <c r="R437" t="str">
        <f t="shared" si="12"/>
        <v>奎文</v>
      </c>
      <c r="S437" t="str">
        <f t="shared" si="13"/>
        <v>0102</v>
      </c>
    </row>
    <row r="438" spans="1:19">
      <c r="A438" t="s">
        <v>449</v>
      </c>
      <c r="B438" t="s">
        <v>8988</v>
      </c>
      <c r="C438" t="s">
        <v>49</v>
      </c>
      <c r="D438" t="s">
        <v>8989</v>
      </c>
      <c r="E438" t="s">
        <v>8923</v>
      </c>
      <c r="F438" t="s">
        <v>8990</v>
      </c>
      <c r="G438" t="s">
        <v>447</v>
      </c>
      <c r="H438" t="s">
        <v>8991</v>
      </c>
      <c r="I438" t="s">
        <v>5461</v>
      </c>
      <c r="J438" t="s">
        <v>6348</v>
      </c>
      <c r="K438" t="s">
        <v>6349</v>
      </c>
      <c r="L438" t="s">
        <v>114</v>
      </c>
      <c r="M438" t="s">
        <v>5486</v>
      </c>
      <c r="N438" t="s">
        <v>5939</v>
      </c>
      <c r="O438" t="s">
        <v>6350</v>
      </c>
      <c r="P438" t="s">
        <v>8992</v>
      </c>
      <c r="Q438" t="s">
        <v>8993</v>
      </c>
      <c r="R438" t="str">
        <f t="shared" si="12"/>
        <v>高密</v>
      </c>
      <c r="S438" t="str">
        <f t="shared" si="13"/>
        <v>0102</v>
      </c>
    </row>
    <row r="439" spans="1:19">
      <c r="A439" t="s">
        <v>8994</v>
      </c>
      <c r="B439" t="s">
        <v>8995</v>
      </c>
      <c r="C439" t="s">
        <v>49</v>
      </c>
      <c r="D439" t="s">
        <v>8996</v>
      </c>
      <c r="E439" t="s">
        <v>8923</v>
      </c>
      <c r="F439" t="s">
        <v>8997</v>
      </c>
      <c r="G439" t="s">
        <v>8998</v>
      </c>
      <c r="H439" t="s">
        <v>8999</v>
      </c>
      <c r="I439" t="s">
        <v>4852</v>
      </c>
      <c r="J439" t="s">
        <v>6955</v>
      </c>
      <c r="K439" t="s">
        <v>6956</v>
      </c>
      <c r="L439" t="s">
        <v>114</v>
      </c>
      <c r="M439" t="s">
        <v>5486</v>
      </c>
      <c r="N439" t="s">
        <v>5030</v>
      </c>
      <c r="O439" t="s">
        <v>6957</v>
      </c>
      <c r="P439" t="s">
        <v>9000</v>
      </c>
      <c r="R439" t="str">
        <f t="shared" si="12"/>
        <v>高密</v>
      </c>
      <c r="S439" t="str">
        <f t="shared" si="13"/>
        <v>0102</v>
      </c>
    </row>
    <row r="440" spans="1:19">
      <c r="A440" t="s">
        <v>9001</v>
      </c>
      <c r="B440" t="s">
        <v>9002</v>
      </c>
      <c r="C440" t="s">
        <v>49</v>
      </c>
      <c r="D440" t="s">
        <v>9003</v>
      </c>
      <c r="E440" t="s">
        <v>8923</v>
      </c>
      <c r="F440" t="s">
        <v>9004</v>
      </c>
      <c r="G440" t="s">
        <v>9005</v>
      </c>
      <c r="H440" t="s">
        <v>5469</v>
      </c>
      <c r="I440" t="s">
        <v>5560</v>
      </c>
      <c r="J440" t="s">
        <v>7278</v>
      </c>
      <c r="K440" t="s">
        <v>7279</v>
      </c>
      <c r="L440" t="s">
        <v>105</v>
      </c>
      <c r="M440" t="s">
        <v>5089</v>
      </c>
      <c r="N440" t="s">
        <v>9006</v>
      </c>
      <c r="O440" t="s">
        <v>7280</v>
      </c>
      <c r="P440" t="s">
        <v>9007</v>
      </c>
      <c r="Q440" t="s">
        <v>9008</v>
      </c>
      <c r="R440" t="str">
        <f t="shared" si="12"/>
        <v>寿光</v>
      </c>
      <c r="S440" t="str">
        <f t="shared" si="13"/>
        <v>0102</v>
      </c>
    </row>
    <row r="441" spans="1:19">
      <c r="A441" t="s">
        <v>9009</v>
      </c>
      <c r="B441" t="s">
        <v>9010</v>
      </c>
      <c r="C441" t="s">
        <v>49</v>
      </c>
      <c r="D441" t="s">
        <v>9011</v>
      </c>
      <c r="E441" t="s">
        <v>8923</v>
      </c>
      <c r="F441" t="s">
        <v>9012</v>
      </c>
      <c r="G441" t="s">
        <v>9013</v>
      </c>
      <c r="H441" t="s">
        <v>9014</v>
      </c>
      <c r="I441" t="s">
        <v>4841</v>
      </c>
      <c r="J441" t="s">
        <v>5234</v>
      </c>
      <c r="K441" t="s">
        <v>5235</v>
      </c>
      <c r="L441" t="s">
        <v>50</v>
      </c>
      <c r="M441" t="s">
        <v>5236</v>
      </c>
      <c r="N441" t="s">
        <v>5487</v>
      </c>
      <c r="O441" t="s">
        <v>5237</v>
      </c>
      <c r="P441" t="s">
        <v>9015</v>
      </c>
      <c r="Q441" t="s">
        <v>9016</v>
      </c>
      <c r="R441" t="str">
        <f t="shared" si="12"/>
        <v>青州</v>
      </c>
      <c r="S441" t="str">
        <f t="shared" si="13"/>
        <v>0102</v>
      </c>
    </row>
    <row r="442" spans="1:19">
      <c r="A442" t="s">
        <v>9017</v>
      </c>
      <c r="B442" t="s">
        <v>9018</v>
      </c>
      <c r="C442" t="s">
        <v>49</v>
      </c>
      <c r="D442" t="s">
        <v>9019</v>
      </c>
      <c r="E442" t="s">
        <v>9020</v>
      </c>
      <c r="F442" t="s">
        <v>9021</v>
      </c>
      <c r="G442" t="s">
        <v>9022</v>
      </c>
      <c r="H442" t="s">
        <v>9023</v>
      </c>
      <c r="I442" t="s">
        <v>5822</v>
      </c>
      <c r="J442" t="s">
        <v>6878</v>
      </c>
      <c r="K442" t="s">
        <v>6879</v>
      </c>
      <c r="L442" t="s">
        <v>95</v>
      </c>
      <c r="M442" t="s">
        <v>4844</v>
      </c>
      <c r="O442" t="s">
        <v>6880</v>
      </c>
      <c r="Q442" t="s">
        <v>9024</v>
      </c>
      <c r="R442" t="str">
        <f t="shared" si="12"/>
        <v>安丘</v>
      </c>
      <c r="S442" t="str">
        <f t="shared" si="13"/>
        <v>0102</v>
      </c>
    </row>
    <row r="443" spans="1:19">
      <c r="A443" t="s">
        <v>9025</v>
      </c>
      <c r="B443" t="s">
        <v>9026</v>
      </c>
      <c r="C443" t="s">
        <v>49</v>
      </c>
      <c r="D443" t="s">
        <v>9027</v>
      </c>
      <c r="E443" t="s">
        <v>8923</v>
      </c>
      <c r="F443" t="s">
        <v>9028</v>
      </c>
      <c r="G443" t="s">
        <v>9029</v>
      </c>
      <c r="H443" t="s">
        <v>9030</v>
      </c>
      <c r="I443" t="s">
        <v>4841</v>
      </c>
      <c r="J443" t="s">
        <v>5270</v>
      </c>
      <c r="K443" t="s">
        <v>5271</v>
      </c>
      <c r="L443" t="s">
        <v>148</v>
      </c>
      <c r="M443" t="s">
        <v>5272</v>
      </c>
      <c r="N443" t="s">
        <v>4845</v>
      </c>
      <c r="O443" t="s">
        <v>5274</v>
      </c>
      <c r="P443" t="s">
        <v>9031</v>
      </c>
      <c r="Q443" t="s">
        <v>9032</v>
      </c>
      <c r="R443" t="str">
        <f t="shared" si="12"/>
        <v>寒亭</v>
      </c>
      <c r="S443" t="str">
        <f t="shared" si="13"/>
        <v>0102</v>
      </c>
    </row>
    <row r="444" spans="1:19">
      <c r="A444" t="s">
        <v>9033</v>
      </c>
      <c r="B444" t="s">
        <v>9034</v>
      </c>
      <c r="C444" t="s">
        <v>49</v>
      </c>
      <c r="D444" t="s">
        <v>9035</v>
      </c>
      <c r="E444" t="s">
        <v>8923</v>
      </c>
      <c r="F444" t="s">
        <v>9036</v>
      </c>
      <c r="G444" t="s">
        <v>9037</v>
      </c>
      <c r="H444" t="s">
        <v>9038</v>
      </c>
      <c r="I444" t="s">
        <v>4785</v>
      </c>
      <c r="J444" t="s">
        <v>6097</v>
      </c>
      <c r="K444" t="s">
        <v>6098</v>
      </c>
      <c r="L444" t="s">
        <v>148</v>
      </c>
      <c r="M444" t="s">
        <v>5580</v>
      </c>
      <c r="N444" t="s">
        <v>5801</v>
      </c>
      <c r="O444" t="s">
        <v>6099</v>
      </c>
      <c r="P444" t="s">
        <v>9039</v>
      </c>
      <c r="R444" t="str">
        <f t="shared" si="12"/>
        <v>寒亭</v>
      </c>
      <c r="S444" t="str">
        <f t="shared" si="13"/>
        <v>0102</v>
      </c>
    </row>
    <row r="445" spans="1:19">
      <c r="A445" t="s">
        <v>336</v>
      </c>
      <c r="B445" t="s">
        <v>9040</v>
      </c>
      <c r="C445" t="s">
        <v>49</v>
      </c>
      <c r="D445" t="s">
        <v>9041</v>
      </c>
      <c r="E445" t="s">
        <v>9042</v>
      </c>
      <c r="F445" t="s">
        <v>9043</v>
      </c>
      <c r="G445" t="s">
        <v>334</v>
      </c>
      <c r="H445" t="s">
        <v>9044</v>
      </c>
      <c r="I445" t="s">
        <v>5052</v>
      </c>
      <c r="J445" t="s">
        <v>5195</v>
      </c>
      <c r="K445" t="s">
        <v>5196</v>
      </c>
      <c r="L445" t="s">
        <v>105</v>
      </c>
      <c r="M445" t="s">
        <v>5197</v>
      </c>
      <c r="N445" t="s">
        <v>4892</v>
      </c>
      <c r="O445" t="s">
        <v>5199</v>
      </c>
      <c r="P445" t="s">
        <v>9045</v>
      </c>
      <c r="R445" t="str">
        <f t="shared" si="12"/>
        <v>寿光</v>
      </c>
      <c r="S445" t="str">
        <f t="shared" si="13"/>
        <v>0102</v>
      </c>
    </row>
    <row r="446" spans="1:19">
      <c r="A446" t="s">
        <v>9046</v>
      </c>
      <c r="B446" t="s">
        <v>9047</v>
      </c>
      <c r="C446" t="s">
        <v>49</v>
      </c>
      <c r="D446" t="s">
        <v>9048</v>
      </c>
      <c r="E446" t="s">
        <v>8923</v>
      </c>
      <c r="F446" t="s">
        <v>9049</v>
      </c>
      <c r="G446" t="s">
        <v>9050</v>
      </c>
      <c r="H446" t="s">
        <v>9051</v>
      </c>
      <c r="I446" t="s">
        <v>4852</v>
      </c>
      <c r="J446" t="s">
        <v>7332</v>
      </c>
      <c r="K446" t="s">
        <v>7333</v>
      </c>
      <c r="L446" t="s">
        <v>375</v>
      </c>
      <c r="M446" t="s">
        <v>7334</v>
      </c>
      <c r="N446" t="s">
        <v>4905</v>
      </c>
      <c r="O446" t="s">
        <v>7335</v>
      </c>
      <c r="P446" t="s">
        <v>9052</v>
      </c>
      <c r="Q446" t="s">
        <v>9053</v>
      </c>
      <c r="R446" t="str">
        <f t="shared" si="12"/>
        <v>昌邑</v>
      </c>
      <c r="S446" t="str">
        <f t="shared" si="13"/>
        <v>0102</v>
      </c>
    </row>
    <row r="447" spans="1:19">
      <c r="A447" t="s">
        <v>9054</v>
      </c>
      <c r="B447" t="s">
        <v>9055</v>
      </c>
      <c r="C447" t="s">
        <v>49</v>
      </c>
      <c r="D447" t="s">
        <v>9056</v>
      </c>
      <c r="E447" t="s">
        <v>9057</v>
      </c>
      <c r="F447" t="s">
        <v>9058</v>
      </c>
      <c r="G447" t="s">
        <v>9059</v>
      </c>
      <c r="H447" t="s">
        <v>9060</v>
      </c>
      <c r="I447" t="s">
        <v>4955</v>
      </c>
      <c r="J447" t="s">
        <v>5122</v>
      </c>
      <c r="K447" t="s">
        <v>5123</v>
      </c>
      <c r="N447" t="s">
        <v>4832</v>
      </c>
      <c r="O447" t="s">
        <v>5124</v>
      </c>
      <c r="R447" t="str">
        <f t="shared" si="12"/>
        <v/>
      </c>
      <c r="S447" t="str">
        <f t="shared" si="13"/>
        <v>0102</v>
      </c>
    </row>
    <row r="448" spans="1:19">
      <c r="A448" t="s">
        <v>9061</v>
      </c>
      <c r="B448" t="s">
        <v>9062</v>
      </c>
      <c r="C448" t="s">
        <v>49</v>
      </c>
      <c r="D448" t="s">
        <v>9063</v>
      </c>
      <c r="E448" t="s">
        <v>8923</v>
      </c>
      <c r="F448" t="s">
        <v>9064</v>
      </c>
      <c r="G448" t="s">
        <v>9065</v>
      </c>
      <c r="H448" t="s">
        <v>9066</v>
      </c>
      <c r="I448" t="s">
        <v>4828</v>
      </c>
      <c r="J448" t="s">
        <v>8915</v>
      </c>
      <c r="K448" t="s">
        <v>8916</v>
      </c>
      <c r="L448" t="s">
        <v>86</v>
      </c>
      <c r="M448" t="s">
        <v>7679</v>
      </c>
      <c r="N448" t="s">
        <v>5801</v>
      </c>
      <c r="O448" t="s">
        <v>8917</v>
      </c>
      <c r="P448" t="s">
        <v>9067</v>
      </c>
      <c r="R448" t="str">
        <f t="shared" si="12"/>
        <v>坊子</v>
      </c>
      <c r="S448" t="str">
        <f t="shared" si="13"/>
        <v>0102</v>
      </c>
    </row>
    <row r="449" spans="1:19">
      <c r="A449" t="s">
        <v>9068</v>
      </c>
      <c r="B449" t="s">
        <v>9069</v>
      </c>
      <c r="C449" t="s">
        <v>49</v>
      </c>
      <c r="D449" t="s">
        <v>9070</v>
      </c>
      <c r="E449" t="s">
        <v>8923</v>
      </c>
      <c r="F449" t="s">
        <v>9071</v>
      </c>
      <c r="G449" t="s">
        <v>9072</v>
      </c>
      <c r="H449" t="s">
        <v>9073</v>
      </c>
      <c r="I449" t="s">
        <v>4852</v>
      </c>
      <c r="J449" t="s">
        <v>5658</v>
      </c>
      <c r="K449" t="s">
        <v>5659</v>
      </c>
      <c r="L449" t="s">
        <v>114</v>
      </c>
      <c r="M449" t="s">
        <v>5486</v>
      </c>
      <c r="N449" t="s">
        <v>5907</v>
      </c>
      <c r="O449" t="s">
        <v>5660</v>
      </c>
      <c r="P449" t="s">
        <v>9074</v>
      </c>
      <c r="Q449" t="s">
        <v>9075</v>
      </c>
      <c r="R449" t="str">
        <f t="shared" ref="R449:R512" si="14">IF(OR(LEFT(L449,2)="高新"),"奎文",IF(LEFT(L449,2)="峡山","坊子",IF(LEFT(L449,2)="滨海","寒亭",LEFT(L449,2))))</f>
        <v>高密</v>
      </c>
      <c r="S449" t="str">
        <f t="shared" ref="S449:S512" si="15">TEXT(B449,"mmdd")</f>
        <v>0102</v>
      </c>
    </row>
    <row r="450" spans="1:19">
      <c r="A450" t="s">
        <v>9076</v>
      </c>
      <c r="B450" t="s">
        <v>9077</v>
      </c>
      <c r="C450" t="s">
        <v>49</v>
      </c>
      <c r="D450" t="s">
        <v>9078</v>
      </c>
      <c r="E450" t="s">
        <v>8923</v>
      </c>
      <c r="F450" t="s">
        <v>9079</v>
      </c>
      <c r="G450" t="s">
        <v>9080</v>
      </c>
      <c r="H450" t="s">
        <v>9081</v>
      </c>
      <c r="I450" t="s">
        <v>5822</v>
      </c>
      <c r="J450" t="s">
        <v>9082</v>
      </c>
      <c r="K450" t="s">
        <v>9083</v>
      </c>
      <c r="L450" t="s">
        <v>77</v>
      </c>
      <c r="M450" t="s">
        <v>5733</v>
      </c>
      <c r="N450" t="s">
        <v>4892</v>
      </c>
      <c r="O450" t="s">
        <v>9084</v>
      </c>
      <c r="P450" t="s">
        <v>9085</v>
      </c>
      <c r="R450" t="str">
        <f t="shared" si="14"/>
        <v>临朐</v>
      </c>
      <c r="S450" t="str">
        <f t="shared" si="15"/>
        <v>0102</v>
      </c>
    </row>
    <row r="451" spans="1:19">
      <c r="A451" t="s">
        <v>9086</v>
      </c>
      <c r="B451" t="s">
        <v>9087</v>
      </c>
      <c r="C451" t="s">
        <v>49</v>
      </c>
      <c r="D451" t="s">
        <v>9088</v>
      </c>
      <c r="E451" t="s">
        <v>9020</v>
      </c>
      <c r="F451" t="s">
        <v>9089</v>
      </c>
      <c r="G451" t="s">
        <v>9090</v>
      </c>
      <c r="H451" t="s">
        <v>9091</v>
      </c>
      <c r="I451" t="s">
        <v>5327</v>
      </c>
      <c r="J451" t="s">
        <v>7910</v>
      </c>
      <c r="K451" t="s">
        <v>7911</v>
      </c>
      <c r="L451" t="s">
        <v>375</v>
      </c>
      <c r="M451" t="s">
        <v>5409</v>
      </c>
      <c r="O451" t="s">
        <v>7913</v>
      </c>
      <c r="P451" t="s">
        <v>9092</v>
      </c>
      <c r="Q451" t="s">
        <v>9093</v>
      </c>
      <c r="R451" t="str">
        <f t="shared" si="14"/>
        <v>昌邑</v>
      </c>
      <c r="S451" t="str">
        <f t="shared" si="15"/>
        <v>0102</v>
      </c>
    </row>
    <row r="452" spans="1:19">
      <c r="A452" t="s">
        <v>9094</v>
      </c>
      <c r="B452" t="s">
        <v>9095</v>
      </c>
      <c r="C452" t="s">
        <v>49</v>
      </c>
      <c r="D452" t="s">
        <v>9096</v>
      </c>
      <c r="E452" t="s">
        <v>9020</v>
      </c>
      <c r="F452" t="s">
        <v>9097</v>
      </c>
      <c r="G452" t="s">
        <v>9098</v>
      </c>
      <c r="H452" t="s">
        <v>9099</v>
      </c>
      <c r="I452" t="s">
        <v>4852</v>
      </c>
      <c r="J452" t="s">
        <v>6378</v>
      </c>
      <c r="K452" t="s">
        <v>6379</v>
      </c>
      <c r="L452" t="s">
        <v>77</v>
      </c>
      <c r="M452" t="s">
        <v>5733</v>
      </c>
      <c r="O452" t="s">
        <v>6380</v>
      </c>
      <c r="P452" t="s">
        <v>9100</v>
      </c>
      <c r="Q452" t="s">
        <v>9101</v>
      </c>
      <c r="R452" t="str">
        <f t="shared" si="14"/>
        <v>临朐</v>
      </c>
      <c r="S452" t="str">
        <f t="shared" si="15"/>
        <v>0102</v>
      </c>
    </row>
    <row r="453" spans="1:19">
      <c r="A453" t="s">
        <v>9102</v>
      </c>
      <c r="B453" t="s">
        <v>9103</v>
      </c>
      <c r="C453" t="s">
        <v>49</v>
      </c>
      <c r="D453" t="s">
        <v>9104</v>
      </c>
      <c r="E453" t="s">
        <v>9105</v>
      </c>
      <c r="F453" t="s">
        <v>9106</v>
      </c>
      <c r="G453" t="s">
        <v>9107</v>
      </c>
      <c r="H453" t="s">
        <v>9108</v>
      </c>
      <c r="I453" t="s">
        <v>9109</v>
      </c>
      <c r="J453" t="s">
        <v>5122</v>
      </c>
      <c r="K453" t="s">
        <v>5123</v>
      </c>
      <c r="N453" t="s">
        <v>5960</v>
      </c>
      <c r="O453" t="s">
        <v>5124</v>
      </c>
      <c r="R453" t="str">
        <f t="shared" si="14"/>
        <v/>
      </c>
      <c r="S453" t="str">
        <f t="shared" si="15"/>
        <v>0102</v>
      </c>
    </row>
    <row r="454" spans="1:19">
      <c r="A454" t="s">
        <v>9110</v>
      </c>
      <c r="B454" t="s">
        <v>9111</v>
      </c>
      <c r="C454" t="s">
        <v>49</v>
      </c>
      <c r="D454" t="s">
        <v>9112</v>
      </c>
      <c r="E454" t="s">
        <v>8923</v>
      </c>
      <c r="F454" t="s">
        <v>9113</v>
      </c>
      <c r="G454" t="s">
        <v>9114</v>
      </c>
      <c r="H454" t="s">
        <v>9115</v>
      </c>
      <c r="I454" t="s">
        <v>5052</v>
      </c>
      <c r="J454" t="s">
        <v>9116</v>
      </c>
      <c r="K454" t="s">
        <v>9117</v>
      </c>
      <c r="L454" t="s">
        <v>237</v>
      </c>
      <c r="M454" t="s">
        <v>4788</v>
      </c>
      <c r="N454" t="s">
        <v>5801</v>
      </c>
      <c r="O454" t="s">
        <v>9118</v>
      </c>
      <c r="P454" t="s">
        <v>9119</v>
      </c>
      <c r="R454" t="str">
        <f t="shared" si="14"/>
        <v>潍城</v>
      </c>
      <c r="S454" t="str">
        <f t="shared" si="15"/>
        <v>0102</v>
      </c>
    </row>
    <row r="455" spans="1:19">
      <c r="A455" t="s">
        <v>9120</v>
      </c>
      <c r="B455" t="s">
        <v>9121</v>
      </c>
      <c r="C455" t="s">
        <v>49</v>
      </c>
      <c r="D455" t="s">
        <v>9122</v>
      </c>
      <c r="E455" t="s">
        <v>8923</v>
      </c>
      <c r="F455" t="s">
        <v>9123</v>
      </c>
      <c r="G455" t="s">
        <v>9124</v>
      </c>
      <c r="H455" t="s">
        <v>9125</v>
      </c>
      <c r="I455" t="s">
        <v>5052</v>
      </c>
      <c r="J455" t="s">
        <v>6631</v>
      </c>
      <c r="K455" t="s">
        <v>6632</v>
      </c>
      <c r="L455" t="s">
        <v>105</v>
      </c>
      <c r="M455" t="s">
        <v>6055</v>
      </c>
      <c r="N455" t="s">
        <v>5056</v>
      </c>
      <c r="O455" t="s">
        <v>6633</v>
      </c>
      <c r="Q455" t="s">
        <v>6635</v>
      </c>
      <c r="R455" t="str">
        <f t="shared" si="14"/>
        <v>寿光</v>
      </c>
      <c r="S455" t="str">
        <f t="shared" si="15"/>
        <v>0102</v>
      </c>
    </row>
    <row r="456" spans="1:19">
      <c r="A456" t="s">
        <v>9126</v>
      </c>
      <c r="B456" t="s">
        <v>9127</v>
      </c>
      <c r="C456" t="s">
        <v>49</v>
      </c>
      <c r="D456" t="s">
        <v>9128</v>
      </c>
      <c r="E456" t="s">
        <v>9129</v>
      </c>
      <c r="F456" t="s">
        <v>9130</v>
      </c>
      <c r="G456" t="s">
        <v>9131</v>
      </c>
      <c r="H456" t="s">
        <v>9132</v>
      </c>
      <c r="I456" t="s">
        <v>4785</v>
      </c>
      <c r="J456" t="s">
        <v>9133</v>
      </c>
      <c r="K456" t="s">
        <v>9134</v>
      </c>
      <c r="L456" t="s">
        <v>148</v>
      </c>
      <c r="M456" t="s">
        <v>5272</v>
      </c>
      <c r="O456" t="s">
        <v>9135</v>
      </c>
      <c r="P456" t="s">
        <v>9136</v>
      </c>
      <c r="Q456" t="s">
        <v>9137</v>
      </c>
      <c r="R456" t="str">
        <f t="shared" si="14"/>
        <v>寒亭</v>
      </c>
      <c r="S456" t="str">
        <f t="shared" si="15"/>
        <v>0102</v>
      </c>
    </row>
    <row r="457" spans="1:19">
      <c r="A457" t="s">
        <v>9138</v>
      </c>
      <c r="B457" t="s">
        <v>9139</v>
      </c>
      <c r="C457" t="s">
        <v>49</v>
      </c>
      <c r="D457" t="s">
        <v>9140</v>
      </c>
      <c r="E457" t="s">
        <v>8923</v>
      </c>
      <c r="F457" t="s">
        <v>9141</v>
      </c>
      <c r="G457" t="s">
        <v>9142</v>
      </c>
      <c r="H457" t="s">
        <v>9143</v>
      </c>
      <c r="I457" t="s">
        <v>6877</v>
      </c>
      <c r="J457" t="s">
        <v>9144</v>
      </c>
      <c r="K457" t="s">
        <v>9145</v>
      </c>
      <c r="L457" t="s">
        <v>60</v>
      </c>
      <c r="M457" t="s">
        <v>5999</v>
      </c>
      <c r="N457" t="s">
        <v>4892</v>
      </c>
      <c r="O457" t="s">
        <v>9146</v>
      </c>
      <c r="P457" t="s">
        <v>9147</v>
      </c>
      <c r="R457" t="str">
        <f t="shared" si="14"/>
        <v>奎文</v>
      </c>
      <c r="S457" t="str">
        <f t="shared" si="15"/>
        <v>0102</v>
      </c>
    </row>
    <row r="458" spans="1:19">
      <c r="A458" t="s">
        <v>9148</v>
      </c>
      <c r="B458" t="s">
        <v>9149</v>
      </c>
      <c r="C458" t="s">
        <v>49</v>
      </c>
      <c r="D458" t="s">
        <v>9150</v>
      </c>
      <c r="E458" t="s">
        <v>9020</v>
      </c>
      <c r="F458" t="s">
        <v>9151</v>
      </c>
      <c r="G458" t="s">
        <v>9152</v>
      </c>
      <c r="H458" t="s">
        <v>9153</v>
      </c>
      <c r="I458" t="s">
        <v>5541</v>
      </c>
      <c r="J458" t="s">
        <v>9154</v>
      </c>
      <c r="K458" t="s">
        <v>9155</v>
      </c>
      <c r="L458" t="s">
        <v>60</v>
      </c>
      <c r="M458" t="s">
        <v>4774</v>
      </c>
      <c r="O458" t="s">
        <v>9156</v>
      </c>
      <c r="P458" t="s">
        <v>9157</v>
      </c>
      <c r="R458" t="str">
        <f t="shared" si="14"/>
        <v>奎文</v>
      </c>
      <c r="S458" t="str">
        <f t="shared" si="15"/>
        <v>0102</v>
      </c>
    </row>
    <row r="459" spans="1:19">
      <c r="A459" t="s">
        <v>9158</v>
      </c>
      <c r="B459" t="s">
        <v>9159</v>
      </c>
      <c r="C459" t="s">
        <v>49</v>
      </c>
      <c r="D459" t="s">
        <v>9160</v>
      </c>
      <c r="E459" t="s">
        <v>9129</v>
      </c>
      <c r="F459" t="s">
        <v>9161</v>
      </c>
      <c r="G459" t="s">
        <v>9162</v>
      </c>
      <c r="H459" t="s">
        <v>9163</v>
      </c>
      <c r="I459" t="s">
        <v>4828</v>
      </c>
      <c r="J459" t="s">
        <v>7502</v>
      </c>
      <c r="K459" t="s">
        <v>7503</v>
      </c>
      <c r="L459" t="s">
        <v>237</v>
      </c>
      <c r="M459" t="s">
        <v>4971</v>
      </c>
      <c r="N459" t="s">
        <v>4983</v>
      </c>
      <c r="O459" t="s">
        <v>7505</v>
      </c>
      <c r="P459" t="s">
        <v>9164</v>
      </c>
      <c r="R459" t="str">
        <f t="shared" si="14"/>
        <v>潍城</v>
      </c>
      <c r="S459" t="str">
        <f t="shared" si="15"/>
        <v>0102</v>
      </c>
    </row>
    <row r="460" spans="1:19">
      <c r="A460" t="s">
        <v>9165</v>
      </c>
      <c r="B460" t="s">
        <v>9166</v>
      </c>
      <c r="C460" t="s">
        <v>49</v>
      </c>
      <c r="D460" t="s">
        <v>9167</v>
      </c>
      <c r="E460" t="s">
        <v>8923</v>
      </c>
      <c r="F460" t="s">
        <v>9168</v>
      </c>
      <c r="G460" t="s">
        <v>9169</v>
      </c>
      <c r="H460" t="s">
        <v>9170</v>
      </c>
      <c r="I460" t="s">
        <v>4785</v>
      </c>
      <c r="J460" t="s">
        <v>9171</v>
      </c>
      <c r="K460" t="s">
        <v>9172</v>
      </c>
      <c r="L460" t="s">
        <v>105</v>
      </c>
      <c r="M460" t="s">
        <v>5769</v>
      </c>
      <c r="N460" t="s">
        <v>4933</v>
      </c>
      <c r="O460" t="s">
        <v>9173</v>
      </c>
      <c r="P460" t="s">
        <v>9174</v>
      </c>
      <c r="R460" t="str">
        <f t="shared" si="14"/>
        <v>寿光</v>
      </c>
      <c r="S460" t="str">
        <f t="shared" si="15"/>
        <v>0102</v>
      </c>
    </row>
    <row r="461" spans="1:19">
      <c r="A461" t="s">
        <v>9175</v>
      </c>
      <c r="B461" t="s">
        <v>9176</v>
      </c>
      <c r="C461" t="s">
        <v>49</v>
      </c>
      <c r="D461" t="s">
        <v>9177</v>
      </c>
      <c r="E461" t="s">
        <v>8923</v>
      </c>
      <c r="F461" t="s">
        <v>9178</v>
      </c>
      <c r="G461" t="s">
        <v>9179</v>
      </c>
      <c r="H461" t="s">
        <v>9180</v>
      </c>
      <c r="I461" t="s">
        <v>4852</v>
      </c>
      <c r="J461" t="s">
        <v>9181</v>
      </c>
      <c r="K461" t="s">
        <v>9182</v>
      </c>
      <c r="L461" t="s">
        <v>60</v>
      </c>
      <c r="M461" t="s">
        <v>4774</v>
      </c>
      <c r="N461" t="s">
        <v>4892</v>
      </c>
      <c r="O461" t="s">
        <v>9183</v>
      </c>
      <c r="P461" t="s">
        <v>9184</v>
      </c>
      <c r="R461" t="str">
        <f t="shared" si="14"/>
        <v>奎文</v>
      </c>
      <c r="S461" t="str">
        <f t="shared" si="15"/>
        <v>0102</v>
      </c>
    </row>
    <row r="462" spans="1:19">
      <c r="A462" t="s">
        <v>9185</v>
      </c>
      <c r="B462" t="s">
        <v>9186</v>
      </c>
      <c r="C462" t="s">
        <v>49</v>
      </c>
      <c r="D462" t="s">
        <v>9187</v>
      </c>
      <c r="E462" t="s">
        <v>8923</v>
      </c>
      <c r="F462" t="s">
        <v>9188</v>
      </c>
      <c r="G462" t="s">
        <v>9189</v>
      </c>
      <c r="H462" t="s">
        <v>9190</v>
      </c>
      <c r="I462" t="s">
        <v>5822</v>
      </c>
      <c r="J462" t="s">
        <v>7845</v>
      </c>
      <c r="K462" t="s">
        <v>7846</v>
      </c>
      <c r="L462" t="s">
        <v>60</v>
      </c>
      <c r="M462" t="s">
        <v>4774</v>
      </c>
      <c r="N462" t="s">
        <v>4856</v>
      </c>
      <c r="O462" t="s">
        <v>7847</v>
      </c>
      <c r="P462" t="s">
        <v>9191</v>
      </c>
      <c r="R462" t="str">
        <f t="shared" si="14"/>
        <v>奎文</v>
      </c>
      <c r="S462" t="str">
        <f t="shared" si="15"/>
        <v>0102</v>
      </c>
    </row>
    <row r="463" spans="1:19">
      <c r="A463" t="s">
        <v>9192</v>
      </c>
      <c r="B463" t="s">
        <v>9193</v>
      </c>
      <c r="C463" t="s">
        <v>49</v>
      </c>
      <c r="D463" t="s">
        <v>9194</v>
      </c>
      <c r="E463" t="s">
        <v>9020</v>
      </c>
      <c r="F463" t="s">
        <v>9195</v>
      </c>
      <c r="G463" t="s">
        <v>9196</v>
      </c>
      <c r="H463" t="s">
        <v>9197</v>
      </c>
      <c r="I463" t="s">
        <v>4852</v>
      </c>
      <c r="J463" t="s">
        <v>6193</v>
      </c>
      <c r="K463" t="s">
        <v>6194</v>
      </c>
      <c r="L463" t="s">
        <v>105</v>
      </c>
      <c r="M463" t="s">
        <v>6195</v>
      </c>
      <c r="O463" t="s">
        <v>6196</v>
      </c>
      <c r="P463" t="s">
        <v>9198</v>
      </c>
      <c r="Q463" t="s">
        <v>9199</v>
      </c>
      <c r="R463" t="str">
        <f t="shared" si="14"/>
        <v>寿光</v>
      </c>
      <c r="S463" t="str">
        <f t="shared" si="15"/>
        <v>0102</v>
      </c>
    </row>
    <row r="464" spans="1:19">
      <c r="A464" t="s">
        <v>441</v>
      </c>
      <c r="B464" t="s">
        <v>9200</v>
      </c>
      <c r="C464" t="s">
        <v>49</v>
      </c>
      <c r="D464" t="s">
        <v>9201</v>
      </c>
      <c r="E464" t="s">
        <v>8923</v>
      </c>
      <c r="F464" t="s">
        <v>9202</v>
      </c>
      <c r="G464" t="s">
        <v>439</v>
      </c>
      <c r="H464" t="s">
        <v>9203</v>
      </c>
      <c r="I464" t="s">
        <v>4841</v>
      </c>
      <c r="J464" t="s">
        <v>6611</v>
      </c>
      <c r="K464" t="s">
        <v>6612</v>
      </c>
      <c r="L464" t="s">
        <v>86</v>
      </c>
      <c r="M464" t="s">
        <v>5099</v>
      </c>
      <c r="N464" t="s">
        <v>4972</v>
      </c>
      <c r="O464" t="s">
        <v>6613</v>
      </c>
      <c r="P464" t="s">
        <v>9204</v>
      </c>
      <c r="Q464" t="s">
        <v>9205</v>
      </c>
      <c r="R464" t="str">
        <f t="shared" si="14"/>
        <v>坊子</v>
      </c>
      <c r="S464" t="str">
        <f t="shared" si="15"/>
        <v>0102</v>
      </c>
    </row>
    <row r="465" spans="1:19">
      <c r="A465" t="s">
        <v>9206</v>
      </c>
      <c r="B465" t="s">
        <v>9207</v>
      </c>
      <c r="C465" t="s">
        <v>49</v>
      </c>
      <c r="D465" t="s">
        <v>9208</v>
      </c>
      <c r="E465" t="s">
        <v>9129</v>
      </c>
      <c r="F465" t="s">
        <v>9209</v>
      </c>
      <c r="G465" t="s">
        <v>9210</v>
      </c>
      <c r="H465" t="s">
        <v>9211</v>
      </c>
      <c r="I465" t="s">
        <v>4828</v>
      </c>
      <c r="J465" t="s">
        <v>5374</v>
      </c>
      <c r="K465" t="s">
        <v>5375</v>
      </c>
      <c r="L465" t="s">
        <v>105</v>
      </c>
      <c r="M465" t="s">
        <v>5376</v>
      </c>
      <c r="N465" t="s">
        <v>5005</v>
      </c>
      <c r="O465" t="s">
        <v>5377</v>
      </c>
      <c r="P465" t="s">
        <v>9212</v>
      </c>
      <c r="R465" t="str">
        <f t="shared" si="14"/>
        <v>寿光</v>
      </c>
      <c r="S465" t="str">
        <f t="shared" si="15"/>
        <v>0102</v>
      </c>
    </row>
    <row r="466" spans="1:19">
      <c r="A466" t="s">
        <v>9213</v>
      </c>
      <c r="B466" t="s">
        <v>9214</v>
      </c>
      <c r="C466" t="s">
        <v>49</v>
      </c>
      <c r="D466" t="s">
        <v>9215</v>
      </c>
      <c r="E466" t="s">
        <v>8923</v>
      </c>
      <c r="F466" t="s">
        <v>9216</v>
      </c>
      <c r="G466" t="s">
        <v>9217</v>
      </c>
      <c r="H466" t="s">
        <v>9218</v>
      </c>
      <c r="I466" t="s">
        <v>4852</v>
      </c>
      <c r="J466" t="s">
        <v>6348</v>
      </c>
      <c r="K466" t="s">
        <v>6349</v>
      </c>
      <c r="L466" t="s">
        <v>114</v>
      </c>
      <c r="M466" t="s">
        <v>5486</v>
      </c>
      <c r="N466" t="s">
        <v>5939</v>
      </c>
      <c r="O466" t="s">
        <v>6350</v>
      </c>
      <c r="P466" t="s">
        <v>9219</v>
      </c>
      <c r="Q466" t="s">
        <v>9220</v>
      </c>
      <c r="R466" t="str">
        <f t="shared" si="14"/>
        <v>高密</v>
      </c>
      <c r="S466" t="str">
        <f t="shared" si="15"/>
        <v>0102</v>
      </c>
    </row>
    <row r="467" spans="1:19">
      <c r="A467" t="s">
        <v>9221</v>
      </c>
      <c r="B467" t="s">
        <v>9222</v>
      </c>
      <c r="C467" t="s">
        <v>49</v>
      </c>
      <c r="D467" t="s">
        <v>9223</v>
      </c>
      <c r="E467" t="s">
        <v>9224</v>
      </c>
      <c r="F467" t="s">
        <v>9225</v>
      </c>
      <c r="G467" t="s">
        <v>9226</v>
      </c>
      <c r="H467" t="s">
        <v>9227</v>
      </c>
      <c r="I467" t="s">
        <v>4852</v>
      </c>
      <c r="J467" t="s">
        <v>9228</v>
      </c>
      <c r="K467" t="s">
        <v>9229</v>
      </c>
      <c r="L467" t="s">
        <v>123</v>
      </c>
      <c r="M467" t="s">
        <v>7480</v>
      </c>
      <c r="N467" t="s">
        <v>5017</v>
      </c>
      <c r="O467" t="s">
        <v>9230</v>
      </c>
      <c r="P467" t="s">
        <v>9231</v>
      </c>
      <c r="R467" t="str">
        <f t="shared" si="14"/>
        <v>诸城</v>
      </c>
      <c r="S467" t="str">
        <f t="shared" si="15"/>
        <v>0102</v>
      </c>
    </row>
    <row r="468" spans="1:19">
      <c r="A468" t="s">
        <v>9232</v>
      </c>
      <c r="B468" t="s">
        <v>9233</v>
      </c>
      <c r="C468" t="s">
        <v>49</v>
      </c>
      <c r="D468" t="s">
        <v>9234</v>
      </c>
      <c r="E468" t="s">
        <v>9224</v>
      </c>
      <c r="F468" t="s">
        <v>9235</v>
      </c>
      <c r="G468" t="s">
        <v>9236</v>
      </c>
      <c r="H468" t="s">
        <v>9237</v>
      </c>
      <c r="I468" t="s">
        <v>4955</v>
      </c>
      <c r="J468" t="s">
        <v>5987</v>
      </c>
      <c r="K468" t="s">
        <v>5988</v>
      </c>
      <c r="L468" t="s">
        <v>95</v>
      </c>
      <c r="M468" t="s">
        <v>5042</v>
      </c>
      <c r="N468" t="s">
        <v>5421</v>
      </c>
      <c r="O468" t="s">
        <v>5989</v>
      </c>
      <c r="P468" t="s">
        <v>9238</v>
      </c>
      <c r="Q468" t="s">
        <v>9239</v>
      </c>
      <c r="R468" t="str">
        <f t="shared" si="14"/>
        <v>安丘</v>
      </c>
      <c r="S468" t="str">
        <f t="shared" si="15"/>
        <v>0102</v>
      </c>
    </row>
    <row r="469" spans="1:19">
      <c r="A469" t="s">
        <v>9240</v>
      </c>
      <c r="B469" t="s">
        <v>9241</v>
      </c>
      <c r="C469" t="s">
        <v>49</v>
      </c>
      <c r="D469" t="s">
        <v>9242</v>
      </c>
      <c r="E469" t="s">
        <v>8923</v>
      </c>
      <c r="F469" t="s">
        <v>9243</v>
      </c>
      <c r="G469" t="s">
        <v>9244</v>
      </c>
      <c r="H469" t="s">
        <v>9245</v>
      </c>
      <c r="I469" t="s">
        <v>4852</v>
      </c>
      <c r="J469" t="s">
        <v>9246</v>
      </c>
      <c r="K469" t="s">
        <v>9247</v>
      </c>
      <c r="L469" t="s">
        <v>375</v>
      </c>
      <c r="M469" t="s">
        <v>7334</v>
      </c>
      <c r="N469" t="s">
        <v>5030</v>
      </c>
      <c r="O469" t="s">
        <v>9248</v>
      </c>
      <c r="P469" t="s">
        <v>9249</v>
      </c>
      <c r="Q469" t="s">
        <v>9250</v>
      </c>
      <c r="R469" t="str">
        <f t="shared" si="14"/>
        <v>昌邑</v>
      </c>
      <c r="S469" t="str">
        <f t="shared" si="15"/>
        <v>0102</v>
      </c>
    </row>
    <row r="470" spans="1:19">
      <c r="A470" t="s">
        <v>9251</v>
      </c>
      <c r="B470" t="s">
        <v>9252</v>
      </c>
      <c r="C470" t="s">
        <v>49</v>
      </c>
      <c r="D470" t="s">
        <v>9253</v>
      </c>
      <c r="E470" t="s">
        <v>9224</v>
      </c>
      <c r="F470" t="s">
        <v>9254</v>
      </c>
      <c r="G470" t="s">
        <v>9255</v>
      </c>
      <c r="H470" t="s">
        <v>9256</v>
      </c>
      <c r="I470" t="s">
        <v>4852</v>
      </c>
      <c r="J470" t="s">
        <v>9116</v>
      </c>
      <c r="K470" t="s">
        <v>9117</v>
      </c>
      <c r="L470" t="s">
        <v>237</v>
      </c>
      <c r="M470" t="s">
        <v>4788</v>
      </c>
      <c r="N470" t="s">
        <v>4972</v>
      </c>
      <c r="O470" t="s">
        <v>9118</v>
      </c>
      <c r="P470" t="s">
        <v>9257</v>
      </c>
      <c r="Q470" t="s">
        <v>9258</v>
      </c>
      <c r="R470" t="str">
        <f t="shared" si="14"/>
        <v>潍城</v>
      </c>
      <c r="S470" t="str">
        <f t="shared" si="15"/>
        <v>0102</v>
      </c>
    </row>
    <row r="471" spans="1:19">
      <c r="A471" t="s">
        <v>9259</v>
      </c>
      <c r="B471" t="s">
        <v>9260</v>
      </c>
      <c r="C471" t="s">
        <v>49</v>
      </c>
      <c r="D471" t="s">
        <v>9261</v>
      </c>
      <c r="E471" t="s">
        <v>9224</v>
      </c>
      <c r="F471" t="s">
        <v>9262</v>
      </c>
      <c r="G471" t="s">
        <v>9263</v>
      </c>
      <c r="H471" t="s">
        <v>9264</v>
      </c>
      <c r="I471" t="s">
        <v>4852</v>
      </c>
      <c r="J471" t="s">
        <v>6172</v>
      </c>
      <c r="K471" t="s">
        <v>6173</v>
      </c>
      <c r="L471" t="s">
        <v>95</v>
      </c>
      <c r="M471" t="s">
        <v>5042</v>
      </c>
      <c r="N471" t="s">
        <v>6268</v>
      </c>
      <c r="O471" t="s">
        <v>6175</v>
      </c>
      <c r="P471" t="s">
        <v>9265</v>
      </c>
      <c r="Q471" t="s">
        <v>9266</v>
      </c>
      <c r="R471" t="str">
        <f t="shared" si="14"/>
        <v>安丘</v>
      </c>
      <c r="S471" t="str">
        <f t="shared" si="15"/>
        <v>0102</v>
      </c>
    </row>
    <row r="472" spans="1:19">
      <c r="A472" t="s">
        <v>9267</v>
      </c>
      <c r="B472" t="s">
        <v>9268</v>
      </c>
      <c r="C472" t="s">
        <v>49</v>
      </c>
      <c r="D472" t="s">
        <v>9269</v>
      </c>
      <c r="E472" t="s">
        <v>8923</v>
      </c>
      <c r="F472" t="s">
        <v>9270</v>
      </c>
      <c r="G472" t="s">
        <v>9271</v>
      </c>
      <c r="H472" t="s">
        <v>9272</v>
      </c>
      <c r="I472" t="s">
        <v>4852</v>
      </c>
      <c r="J472" t="s">
        <v>9144</v>
      </c>
      <c r="K472" t="s">
        <v>9145</v>
      </c>
      <c r="L472" t="s">
        <v>60</v>
      </c>
      <c r="M472" t="s">
        <v>5999</v>
      </c>
      <c r="N472" t="s">
        <v>5960</v>
      </c>
      <c r="O472" t="s">
        <v>9146</v>
      </c>
      <c r="P472" t="s">
        <v>9273</v>
      </c>
      <c r="Q472" t="s">
        <v>9274</v>
      </c>
      <c r="R472" t="str">
        <f t="shared" si="14"/>
        <v>奎文</v>
      </c>
      <c r="S472" t="str">
        <f t="shared" si="15"/>
        <v>0102</v>
      </c>
    </row>
    <row r="473" spans="1:19">
      <c r="A473" t="s">
        <v>9275</v>
      </c>
      <c r="B473" t="s">
        <v>9276</v>
      </c>
      <c r="C473" t="s">
        <v>49</v>
      </c>
      <c r="D473" t="s">
        <v>9277</v>
      </c>
      <c r="E473" t="s">
        <v>9020</v>
      </c>
      <c r="F473" t="s">
        <v>9278</v>
      </c>
      <c r="G473" t="s">
        <v>9279</v>
      </c>
      <c r="H473" t="s">
        <v>9280</v>
      </c>
      <c r="I473" t="s">
        <v>4852</v>
      </c>
      <c r="J473" t="s">
        <v>5647</v>
      </c>
      <c r="K473" t="s">
        <v>5648</v>
      </c>
      <c r="L473" t="s">
        <v>95</v>
      </c>
      <c r="M473" t="s">
        <v>5649</v>
      </c>
      <c r="O473" t="s">
        <v>5650</v>
      </c>
      <c r="P473" t="s">
        <v>9281</v>
      </c>
      <c r="Q473" t="s">
        <v>9282</v>
      </c>
      <c r="R473" t="str">
        <f t="shared" si="14"/>
        <v>安丘</v>
      </c>
      <c r="S473" t="str">
        <f t="shared" si="15"/>
        <v>0102</v>
      </c>
    </row>
    <row r="474" spans="1:19">
      <c r="A474" t="s">
        <v>9283</v>
      </c>
      <c r="B474" t="s">
        <v>9284</v>
      </c>
      <c r="C474" t="s">
        <v>49</v>
      </c>
      <c r="D474" t="s">
        <v>9285</v>
      </c>
      <c r="E474" t="s">
        <v>8923</v>
      </c>
      <c r="F474" t="s">
        <v>9286</v>
      </c>
      <c r="G474" t="s">
        <v>9287</v>
      </c>
      <c r="H474" t="s">
        <v>9288</v>
      </c>
      <c r="I474" t="s">
        <v>4785</v>
      </c>
      <c r="J474" t="s">
        <v>9289</v>
      </c>
      <c r="K474" t="s">
        <v>9290</v>
      </c>
      <c r="L474" t="s">
        <v>114</v>
      </c>
      <c r="M474" t="s">
        <v>4831</v>
      </c>
      <c r="N474" t="s">
        <v>4817</v>
      </c>
      <c r="O474" t="s">
        <v>9291</v>
      </c>
      <c r="P474" t="s">
        <v>9292</v>
      </c>
      <c r="R474" t="str">
        <f t="shared" si="14"/>
        <v>高密</v>
      </c>
      <c r="S474" t="str">
        <f t="shared" si="15"/>
        <v>0102</v>
      </c>
    </row>
    <row r="475" spans="1:19">
      <c r="A475" t="s">
        <v>9293</v>
      </c>
      <c r="B475" t="s">
        <v>9294</v>
      </c>
      <c r="C475" t="s">
        <v>49</v>
      </c>
      <c r="D475" t="s">
        <v>9295</v>
      </c>
      <c r="E475" t="s">
        <v>9224</v>
      </c>
      <c r="F475" t="s">
        <v>9296</v>
      </c>
      <c r="G475" t="s">
        <v>9297</v>
      </c>
      <c r="H475" t="s">
        <v>9298</v>
      </c>
      <c r="I475" t="s">
        <v>5066</v>
      </c>
      <c r="J475" t="s">
        <v>9299</v>
      </c>
      <c r="K475" t="s">
        <v>9300</v>
      </c>
      <c r="L475" t="s">
        <v>148</v>
      </c>
      <c r="M475" t="s">
        <v>6713</v>
      </c>
      <c r="N475" t="s">
        <v>4933</v>
      </c>
      <c r="O475" t="s">
        <v>9301</v>
      </c>
      <c r="P475" t="s">
        <v>9302</v>
      </c>
      <c r="R475" t="str">
        <f t="shared" si="14"/>
        <v>寒亭</v>
      </c>
      <c r="S475" t="str">
        <f t="shared" si="15"/>
        <v>0102</v>
      </c>
    </row>
    <row r="476" spans="1:19">
      <c r="A476" t="s">
        <v>9303</v>
      </c>
      <c r="B476" t="s">
        <v>9304</v>
      </c>
      <c r="C476" t="s">
        <v>49</v>
      </c>
      <c r="D476" t="s">
        <v>9305</v>
      </c>
      <c r="E476" t="s">
        <v>8923</v>
      </c>
      <c r="F476" t="s">
        <v>9306</v>
      </c>
      <c r="G476" t="s">
        <v>9307</v>
      </c>
      <c r="H476" t="s">
        <v>9308</v>
      </c>
      <c r="I476" t="s">
        <v>9309</v>
      </c>
      <c r="J476" t="s">
        <v>7082</v>
      </c>
      <c r="K476" t="s">
        <v>7083</v>
      </c>
      <c r="L476" t="s">
        <v>114</v>
      </c>
      <c r="M476" t="s">
        <v>7084</v>
      </c>
      <c r="N476" t="s">
        <v>5421</v>
      </c>
      <c r="O476" t="s">
        <v>7085</v>
      </c>
      <c r="P476" t="s">
        <v>9310</v>
      </c>
      <c r="Q476" t="s">
        <v>9311</v>
      </c>
      <c r="R476" t="str">
        <f t="shared" si="14"/>
        <v>高密</v>
      </c>
      <c r="S476" t="str">
        <f t="shared" si="15"/>
        <v>0102</v>
      </c>
    </row>
    <row r="477" spans="1:19">
      <c r="A477" t="s">
        <v>9312</v>
      </c>
      <c r="B477" t="s">
        <v>9313</v>
      </c>
      <c r="C477" t="s">
        <v>49</v>
      </c>
      <c r="D477" t="s">
        <v>9314</v>
      </c>
      <c r="E477" t="s">
        <v>9224</v>
      </c>
      <c r="F477" t="s">
        <v>9315</v>
      </c>
      <c r="G477" t="s">
        <v>9316</v>
      </c>
      <c r="H477" t="s">
        <v>9317</v>
      </c>
      <c r="I477" t="s">
        <v>4828</v>
      </c>
      <c r="J477" t="s">
        <v>6622</v>
      </c>
      <c r="K477" t="s">
        <v>6623</v>
      </c>
      <c r="L477" t="s">
        <v>50</v>
      </c>
      <c r="M477" t="s">
        <v>6624</v>
      </c>
      <c r="N477" t="s">
        <v>4919</v>
      </c>
      <c r="O477" t="s">
        <v>6625</v>
      </c>
      <c r="P477" t="s">
        <v>9318</v>
      </c>
      <c r="Q477" t="s">
        <v>9319</v>
      </c>
      <c r="R477" t="str">
        <f t="shared" si="14"/>
        <v>青州</v>
      </c>
      <c r="S477" t="str">
        <f t="shared" si="15"/>
        <v>0102</v>
      </c>
    </row>
    <row r="478" spans="1:19">
      <c r="A478" t="s">
        <v>9320</v>
      </c>
      <c r="B478" t="s">
        <v>9321</v>
      </c>
      <c r="C478" t="s">
        <v>49</v>
      </c>
      <c r="D478" t="s">
        <v>9322</v>
      </c>
      <c r="E478" t="s">
        <v>8923</v>
      </c>
      <c r="F478" t="s">
        <v>9323</v>
      </c>
      <c r="G478" t="s">
        <v>9324</v>
      </c>
      <c r="H478" t="s">
        <v>9325</v>
      </c>
      <c r="I478" t="s">
        <v>5066</v>
      </c>
      <c r="J478" t="s">
        <v>6878</v>
      </c>
      <c r="K478" t="s">
        <v>6879</v>
      </c>
      <c r="L478" t="s">
        <v>95</v>
      </c>
      <c r="M478" t="s">
        <v>4844</v>
      </c>
      <c r="N478" t="s">
        <v>7504</v>
      </c>
      <c r="O478" t="s">
        <v>6880</v>
      </c>
      <c r="P478" t="s">
        <v>9326</v>
      </c>
      <c r="R478" t="str">
        <f t="shared" si="14"/>
        <v>安丘</v>
      </c>
      <c r="S478" t="str">
        <f t="shared" si="15"/>
        <v>0102</v>
      </c>
    </row>
    <row r="479" spans="1:19">
      <c r="A479" t="s">
        <v>9327</v>
      </c>
      <c r="B479" t="s">
        <v>9328</v>
      </c>
      <c r="C479" t="s">
        <v>49</v>
      </c>
      <c r="D479" t="s">
        <v>9329</v>
      </c>
      <c r="E479" t="s">
        <v>8923</v>
      </c>
      <c r="F479" t="s">
        <v>9330</v>
      </c>
      <c r="G479" t="s">
        <v>9331</v>
      </c>
      <c r="H479" t="s">
        <v>9332</v>
      </c>
      <c r="I479" t="s">
        <v>5541</v>
      </c>
      <c r="J479" t="s">
        <v>8305</v>
      </c>
      <c r="K479" t="s">
        <v>8306</v>
      </c>
      <c r="L479" t="s">
        <v>60</v>
      </c>
      <c r="M479" t="s">
        <v>5511</v>
      </c>
      <c r="N479" t="s">
        <v>5005</v>
      </c>
      <c r="O479" t="s">
        <v>8307</v>
      </c>
      <c r="P479" t="s">
        <v>9333</v>
      </c>
      <c r="R479" t="str">
        <f t="shared" si="14"/>
        <v>奎文</v>
      </c>
      <c r="S479" t="str">
        <f t="shared" si="15"/>
        <v>0102</v>
      </c>
    </row>
    <row r="480" spans="1:19">
      <c r="A480" t="s">
        <v>9334</v>
      </c>
      <c r="B480" t="s">
        <v>9335</v>
      </c>
      <c r="C480" t="s">
        <v>49</v>
      </c>
      <c r="D480" t="s">
        <v>9336</v>
      </c>
      <c r="E480" t="s">
        <v>8923</v>
      </c>
      <c r="F480" t="s">
        <v>9337</v>
      </c>
      <c r="G480" t="s">
        <v>9338</v>
      </c>
      <c r="H480" t="s">
        <v>9339</v>
      </c>
      <c r="I480" t="s">
        <v>4955</v>
      </c>
      <c r="J480" t="s">
        <v>6161</v>
      </c>
      <c r="K480" t="s">
        <v>6162</v>
      </c>
      <c r="L480" t="s">
        <v>95</v>
      </c>
      <c r="M480" t="s">
        <v>5709</v>
      </c>
      <c r="N480" t="s">
        <v>4983</v>
      </c>
      <c r="O480" t="s">
        <v>6163</v>
      </c>
      <c r="P480" t="s">
        <v>9340</v>
      </c>
      <c r="Q480" t="s">
        <v>9341</v>
      </c>
      <c r="R480" t="str">
        <f t="shared" si="14"/>
        <v>安丘</v>
      </c>
      <c r="S480" t="str">
        <f t="shared" si="15"/>
        <v>0102</v>
      </c>
    </row>
    <row r="481" spans="1:19">
      <c r="A481" t="s">
        <v>9342</v>
      </c>
      <c r="B481" t="s">
        <v>9343</v>
      </c>
      <c r="C481" t="s">
        <v>49</v>
      </c>
      <c r="D481" t="s">
        <v>9344</v>
      </c>
      <c r="E481" t="s">
        <v>9345</v>
      </c>
      <c r="F481" t="s">
        <v>9346</v>
      </c>
      <c r="G481" t="s">
        <v>9347</v>
      </c>
      <c r="H481" t="s">
        <v>9348</v>
      </c>
      <c r="I481" t="s">
        <v>4813</v>
      </c>
      <c r="J481" t="s">
        <v>4956</v>
      </c>
      <c r="K481" t="s">
        <v>4957</v>
      </c>
      <c r="L481" t="s">
        <v>95</v>
      </c>
      <c r="M481" t="s">
        <v>4958</v>
      </c>
      <c r="N481" t="s">
        <v>5056</v>
      </c>
      <c r="O481" t="s">
        <v>4960</v>
      </c>
      <c r="P481" t="s">
        <v>9349</v>
      </c>
      <c r="R481" t="str">
        <f t="shared" si="14"/>
        <v>安丘</v>
      </c>
      <c r="S481" t="str">
        <f t="shared" si="15"/>
        <v>0102</v>
      </c>
    </row>
    <row r="482" spans="1:19">
      <c r="A482" t="s">
        <v>9350</v>
      </c>
      <c r="B482" t="s">
        <v>9351</v>
      </c>
      <c r="C482" t="s">
        <v>49</v>
      </c>
      <c r="D482" t="s">
        <v>9352</v>
      </c>
      <c r="E482" t="s">
        <v>8923</v>
      </c>
      <c r="F482" t="s">
        <v>9353</v>
      </c>
      <c r="G482" t="s">
        <v>9354</v>
      </c>
      <c r="H482" t="s">
        <v>9355</v>
      </c>
      <c r="I482" t="s">
        <v>4785</v>
      </c>
      <c r="J482" t="s">
        <v>9356</v>
      </c>
      <c r="K482" t="s">
        <v>9357</v>
      </c>
      <c r="L482" t="s">
        <v>375</v>
      </c>
      <c r="M482" t="s">
        <v>5409</v>
      </c>
      <c r="N482" t="s">
        <v>4856</v>
      </c>
      <c r="O482" t="s">
        <v>9358</v>
      </c>
      <c r="P482" t="s">
        <v>9359</v>
      </c>
      <c r="R482" t="str">
        <f t="shared" si="14"/>
        <v>昌邑</v>
      </c>
      <c r="S482" t="str">
        <f t="shared" si="15"/>
        <v>0102</v>
      </c>
    </row>
    <row r="483" spans="1:19">
      <c r="A483" t="s">
        <v>9360</v>
      </c>
      <c r="B483" t="s">
        <v>9361</v>
      </c>
      <c r="C483" t="s">
        <v>49</v>
      </c>
      <c r="D483" t="s">
        <v>9362</v>
      </c>
      <c r="E483" t="s">
        <v>8923</v>
      </c>
      <c r="F483" t="s">
        <v>9363</v>
      </c>
      <c r="G483" t="s">
        <v>9364</v>
      </c>
      <c r="H483" t="s">
        <v>9365</v>
      </c>
      <c r="I483" t="s">
        <v>4785</v>
      </c>
      <c r="J483" t="s">
        <v>7418</v>
      </c>
      <c r="K483" t="s">
        <v>7419</v>
      </c>
      <c r="L483" t="s">
        <v>60</v>
      </c>
      <c r="M483" t="s">
        <v>5999</v>
      </c>
      <c r="N483" t="s">
        <v>6519</v>
      </c>
      <c r="O483" t="s">
        <v>7420</v>
      </c>
      <c r="P483" t="s">
        <v>9366</v>
      </c>
      <c r="R483" t="str">
        <f t="shared" si="14"/>
        <v>奎文</v>
      </c>
      <c r="S483" t="str">
        <f t="shared" si="15"/>
        <v>0102</v>
      </c>
    </row>
    <row r="484" spans="1:19">
      <c r="A484" t="s">
        <v>9367</v>
      </c>
      <c r="B484" t="s">
        <v>9368</v>
      </c>
      <c r="C484" t="s">
        <v>49</v>
      </c>
      <c r="D484" t="s">
        <v>9369</v>
      </c>
      <c r="E484" t="s">
        <v>9020</v>
      </c>
      <c r="F484" t="s">
        <v>9370</v>
      </c>
      <c r="G484" t="s">
        <v>9371</v>
      </c>
      <c r="H484" t="s">
        <v>9372</v>
      </c>
      <c r="I484" t="s">
        <v>4852</v>
      </c>
      <c r="J484" t="s">
        <v>9373</v>
      </c>
      <c r="K484" t="s">
        <v>9374</v>
      </c>
      <c r="L484" t="s">
        <v>86</v>
      </c>
      <c r="M484" t="s">
        <v>7679</v>
      </c>
      <c r="O484" t="s">
        <v>9375</v>
      </c>
      <c r="P484" t="s">
        <v>9376</v>
      </c>
      <c r="Q484" t="s">
        <v>9377</v>
      </c>
      <c r="R484" t="str">
        <f t="shared" si="14"/>
        <v>坊子</v>
      </c>
      <c r="S484" t="str">
        <f t="shared" si="15"/>
        <v>0102</v>
      </c>
    </row>
    <row r="485" spans="1:19">
      <c r="A485" t="s">
        <v>9378</v>
      </c>
      <c r="B485" t="s">
        <v>9379</v>
      </c>
      <c r="C485" t="s">
        <v>49</v>
      </c>
      <c r="D485" t="s">
        <v>9380</v>
      </c>
      <c r="E485" t="s">
        <v>9381</v>
      </c>
      <c r="F485" t="s">
        <v>9382</v>
      </c>
      <c r="G485" t="s">
        <v>9383</v>
      </c>
      <c r="H485" t="s">
        <v>9384</v>
      </c>
      <c r="I485" t="s">
        <v>9385</v>
      </c>
      <c r="J485" t="s">
        <v>9386</v>
      </c>
      <c r="K485" t="s">
        <v>9387</v>
      </c>
      <c r="L485" t="s">
        <v>50</v>
      </c>
      <c r="M485" t="s">
        <v>6207</v>
      </c>
      <c r="N485" t="s">
        <v>4892</v>
      </c>
      <c r="O485" t="s">
        <v>9388</v>
      </c>
      <c r="P485" t="s">
        <v>9389</v>
      </c>
      <c r="R485" t="str">
        <f t="shared" si="14"/>
        <v>青州</v>
      </c>
      <c r="S485" t="str">
        <f t="shared" si="15"/>
        <v>0102</v>
      </c>
    </row>
    <row r="486" spans="1:19">
      <c r="A486" t="s">
        <v>9390</v>
      </c>
      <c r="B486" t="s">
        <v>9391</v>
      </c>
      <c r="C486" t="s">
        <v>49</v>
      </c>
      <c r="D486" t="s">
        <v>9392</v>
      </c>
      <c r="E486" t="s">
        <v>9020</v>
      </c>
      <c r="F486" t="s">
        <v>9393</v>
      </c>
      <c r="G486" t="s">
        <v>9394</v>
      </c>
      <c r="H486" t="s">
        <v>9395</v>
      </c>
      <c r="I486" t="s">
        <v>4852</v>
      </c>
      <c r="J486" t="s">
        <v>9396</v>
      </c>
      <c r="K486" t="s">
        <v>9397</v>
      </c>
      <c r="L486" t="s">
        <v>148</v>
      </c>
      <c r="M486" t="s">
        <v>6713</v>
      </c>
      <c r="O486" t="s">
        <v>9398</v>
      </c>
      <c r="P486" t="s">
        <v>9399</v>
      </c>
      <c r="Q486" t="s">
        <v>9400</v>
      </c>
      <c r="R486" t="str">
        <f t="shared" si="14"/>
        <v>寒亭</v>
      </c>
      <c r="S486" t="str">
        <f t="shared" si="15"/>
        <v>0102</v>
      </c>
    </row>
    <row r="487" spans="1:19">
      <c r="A487" t="s">
        <v>9401</v>
      </c>
      <c r="B487" t="s">
        <v>9402</v>
      </c>
      <c r="C487" t="s">
        <v>49</v>
      </c>
      <c r="D487" t="s">
        <v>9403</v>
      </c>
      <c r="E487" t="s">
        <v>8923</v>
      </c>
      <c r="F487" t="s">
        <v>9404</v>
      </c>
      <c r="G487" t="s">
        <v>9405</v>
      </c>
      <c r="H487" t="s">
        <v>9406</v>
      </c>
      <c r="I487" t="s">
        <v>4785</v>
      </c>
      <c r="J487" t="s">
        <v>9144</v>
      </c>
      <c r="K487" t="s">
        <v>9145</v>
      </c>
      <c r="L487" t="s">
        <v>60</v>
      </c>
      <c r="M487" t="s">
        <v>5999</v>
      </c>
      <c r="N487" t="s">
        <v>4881</v>
      </c>
      <c r="O487" t="s">
        <v>9146</v>
      </c>
      <c r="P487" t="s">
        <v>9407</v>
      </c>
      <c r="Q487" t="s">
        <v>9408</v>
      </c>
      <c r="R487" t="str">
        <f t="shared" si="14"/>
        <v>奎文</v>
      </c>
      <c r="S487" t="str">
        <f t="shared" si="15"/>
        <v>0102</v>
      </c>
    </row>
    <row r="488" spans="1:19">
      <c r="A488" t="s">
        <v>553</v>
      </c>
      <c r="B488" t="s">
        <v>9409</v>
      </c>
      <c r="C488" t="s">
        <v>49</v>
      </c>
      <c r="D488" t="s">
        <v>9410</v>
      </c>
      <c r="E488" t="s">
        <v>9020</v>
      </c>
      <c r="F488" t="s">
        <v>9411</v>
      </c>
      <c r="G488" t="s">
        <v>551</v>
      </c>
      <c r="H488" t="s">
        <v>9412</v>
      </c>
      <c r="I488" t="s">
        <v>5066</v>
      </c>
      <c r="J488" t="s">
        <v>8764</v>
      </c>
      <c r="K488" t="s">
        <v>8765</v>
      </c>
      <c r="L488" t="s">
        <v>375</v>
      </c>
      <c r="M488" t="s">
        <v>7334</v>
      </c>
      <c r="O488" t="s">
        <v>8766</v>
      </c>
      <c r="P488" t="s">
        <v>9413</v>
      </c>
      <c r="Q488" t="s">
        <v>9414</v>
      </c>
      <c r="R488" t="str">
        <f t="shared" si="14"/>
        <v>昌邑</v>
      </c>
      <c r="S488" t="str">
        <f t="shared" si="15"/>
        <v>0102</v>
      </c>
    </row>
    <row r="489" spans="1:19">
      <c r="A489" t="s">
        <v>9415</v>
      </c>
      <c r="B489" t="s">
        <v>9416</v>
      </c>
      <c r="C489" t="s">
        <v>49</v>
      </c>
      <c r="D489" t="s">
        <v>9417</v>
      </c>
      <c r="E489" t="s">
        <v>8923</v>
      </c>
      <c r="F489" t="s">
        <v>9418</v>
      </c>
      <c r="G489" t="s">
        <v>9419</v>
      </c>
      <c r="H489" t="s">
        <v>9420</v>
      </c>
      <c r="I489" t="s">
        <v>4841</v>
      </c>
      <c r="J489" t="s">
        <v>7941</v>
      </c>
      <c r="K489" t="s">
        <v>7942</v>
      </c>
      <c r="L489" t="s">
        <v>60</v>
      </c>
      <c r="M489" t="s">
        <v>5511</v>
      </c>
      <c r="O489" t="s">
        <v>7943</v>
      </c>
      <c r="P489" t="s">
        <v>9421</v>
      </c>
      <c r="Q489" t="s">
        <v>9422</v>
      </c>
      <c r="R489" t="str">
        <f t="shared" si="14"/>
        <v>奎文</v>
      </c>
      <c r="S489" t="str">
        <f t="shared" si="15"/>
        <v>0102</v>
      </c>
    </row>
    <row r="490" spans="1:19">
      <c r="A490" t="s">
        <v>9423</v>
      </c>
      <c r="B490" t="s">
        <v>9424</v>
      </c>
      <c r="C490" t="s">
        <v>49</v>
      </c>
      <c r="D490" t="s">
        <v>9425</v>
      </c>
      <c r="E490" t="s">
        <v>8923</v>
      </c>
      <c r="F490" t="s">
        <v>9426</v>
      </c>
      <c r="G490" t="s">
        <v>9427</v>
      </c>
      <c r="H490" t="s">
        <v>9428</v>
      </c>
      <c r="I490" t="s">
        <v>4852</v>
      </c>
      <c r="J490" t="s">
        <v>5484</v>
      </c>
      <c r="K490" t="s">
        <v>5485</v>
      </c>
      <c r="L490" t="s">
        <v>114</v>
      </c>
      <c r="M490" t="s">
        <v>5486</v>
      </c>
      <c r="N490" t="s">
        <v>5487</v>
      </c>
      <c r="O490" t="s">
        <v>5488</v>
      </c>
      <c r="P490" t="s">
        <v>9429</v>
      </c>
      <c r="Q490" t="s">
        <v>9430</v>
      </c>
      <c r="R490" t="str">
        <f t="shared" si="14"/>
        <v>高密</v>
      </c>
      <c r="S490" t="str">
        <f t="shared" si="15"/>
        <v>0102</v>
      </c>
    </row>
    <row r="491" spans="1:19">
      <c r="A491" t="s">
        <v>9431</v>
      </c>
      <c r="B491" t="s">
        <v>9432</v>
      </c>
      <c r="C491" t="s">
        <v>49</v>
      </c>
      <c r="D491" t="s">
        <v>9433</v>
      </c>
      <c r="E491" t="s">
        <v>8923</v>
      </c>
      <c r="F491" t="s">
        <v>9434</v>
      </c>
      <c r="G491" t="s">
        <v>9435</v>
      </c>
      <c r="H491" t="s">
        <v>9436</v>
      </c>
      <c r="I491" t="s">
        <v>9437</v>
      </c>
      <c r="J491" t="s">
        <v>9438</v>
      </c>
      <c r="K491" t="s">
        <v>9439</v>
      </c>
      <c r="L491" t="s">
        <v>114</v>
      </c>
      <c r="M491" t="s">
        <v>5486</v>
      </c>
      <c r="N491" t="s">
        <v>4959</v>
      </c>
      <c r="O491" t="s">
        <v>9440</v>
      </c>
      <c r="P491" t="s">
        <v>9441</v>
      </c>
      <c r="Q491" t="s">
        <v>9442</v>
      </c>
      <c r="R491" t="str">
        <f t="shared" si="14"/>
        <v>高密</v>
      </c>
      <c r="S491" t="str">
        <f t="shared" si="15"/>
        <v>0102</v>
      </c>
    </row>
    <row r="492" spans="1:19">
      <c r="A492" t="s">
        <v>9443</v>
      </c>
      <c r="B492" t="s">
        <v>9444</v>
      </c>
      <c r="C492" t="s">
        <v>49</v>
      </c>
      <c r="D492" t="s">
        <v>9445</v>
      </c>
      <c r="E492" t="s">
        <v>9020</v>
      </c>
      <c r="F492" t="s">
        <v>9446</v>
      </c>
      <c r="G492" t="s">
        <v>9447</v>
      </c>
      <c r="H492" t="s">
        <v>9448</v>
      </c>
      <c r="I492" t="s">
        <v>4852</v>
      </c>
      <c r="J492" t="s">
        <v>5636</v>
      </c>
      <c r="K492" t="s">
        <v>5637</v>
      </c>
      <c r="L492" t="s">
        <v>105</v>
      </c>
      <c r="M492" t="s">
        <v>5638</v>
      </c>
      <c r="O492" t="s">
        <v>5639</v>
      </c>
      <c r="P492" t="s">
        <v>9449</v>
      </c>
      <c r="R492" t="str">
        <f t="shared" si="14"/>
        <v>寿光</v>
      </c>
      <c r="S492" t="str">
        <f t="shared" si="15"/>
        <v>0102</v>
      </c>
    </row>
    <row r="493" spans="1:19">
      <c r="A493" t="s">
        <v>9450</v>
      </c>
      <c r="B493" t="s">
        <v>9451</v>
      </c>
      <c r="C493" t="s">
        <v>49</v>
      </c>
      <c r="D493" t="s">
        <v>9452</v>
      </c>
      <c r="E493" t="s">
        <v>8923</v>
      </c>
      <c r="F493" t="s">
        <v>9453</v>
      </c>
      <c r="G493" t="s">
        <v>9454</v>
      </c>
      <c r="H493" t="s">
        <v>9455</v>
      </c>
      <c r="I493" t="s">
        <v>4955</v>
      </c>
      <c r="J493" t="s">
        <v>5886</v>
      </c>
      <c r="K493" t="s">
        <v>5887</v>
      </c>
      <c r="L493" t="s">
        <v>60</v>
      </c>
      <c r="M493" t="s">
        <v>5888</v>
      </c>
      <c r="N493" t="s">
        <v>4832</v>
      </c>
      <c r="O493" t="s">
        <v>5889</v>
      </c>
      <c r="P493" t="s">
        <v>9456</v>
      </c>
      <c r="Q493" t="s">
        <v>9457</v>
      </c>
      <c r="R493" t="str">
        <f t="shared" si="14"/>
        <v>奎文</v>
      </c>
      <c r="S493" t="str">
        <f t="shared" si="15"/>
        <v>0102</v>
      </c>
    </row>
    <row r="494" spans="1:19">
      <c r="A494" t="s">
        <v>9458</v>
      </c>
      <c r="B494" t="s">
        <v>9459</v>
      </c>
      <c r="C494" t="s">
        <v>49</v>
      </c>
      <c r="D494" t="s">
        <v>9460</v>
      </c>
      <c r="E494" t="s">
        <v>9020</v>
      </c>
      <c r="F494" t="s">
        <v>9461</v>
      </c>
      <c r="G494" t="s">
        <v>9462</v>
      </c>
      <c r="H494" t="s">
        <v>9463</v>
      </c>
      <c r="I494" t="s">
        <v>5822</v>
      </c>
      <c r="J494" t="s">
        <v>5418</v>
      </c>
      <c r="K494" t="s">
        <v>5419</v>
      </c>
      <c r="L494" t="s">
        <v>60</v>
      </c>
      <c r="M494" t="s">
        <v>5420</v>
      </c>
      <c r="O494" t="s">
        <v>5422</v>
      </c>
      <c r="Q494" t="s">
        <v>9464</v>
      </c>
      <c r="R494" t="str">
        <f t="shared" si="14"/>
        <v>奎文</v>
      </c>
      <c r="S494" t="str">
        <f t="shared" si="15"/>
        <v>0102</v>
      </c>
    </row>
    <row r="495" spans="1:19">
      <c r="A495" t="s">
        <v>9465</v>
      </c>
      <c r="B495" t="s">
        <v>9466</v>
      </c>
      <c r="C495" t="s">
        <v>49</v>
      </c>
      <c r="D495" t="s">
        <v>9467</v>
      </c>
      <c r="E495" t="s">
        <v>9468</v>
      </c>
      <c r="F495" t="s">
        <v>9469</v>
      </c>
      <c r="G495" t="s">
        <v>9470</v>
      </c>
      <c r="H495" t="s">
        <v>9471</v>
      </c>
      <c r="I495" t="s">
        <v>4828</v>
      </c>
      <c r="J495" t="s">
        <v>9472</v>
      </c>
      <c r="K495" t="s">
        <v>9473</v>
      </c>
      <c r="L495" t="s">
        <v>95</v>
      </c>
      <c r="M495" t="s">
        <v>5757</v>
      </c>
      <c r="N495" t="s">
        <v>5069</v>
      </c>
      <c r="O495" t="s">
        <v>9474</v>
      </c>
      <c r="P495" t="s">
        <v>9475</v>
      </c>
      <c r="R495" t="str">
        <f t="shared" si="14"/>
        <v>安丘</v>
      </c>
      <c r="S495" t="str">
        <f t="shared" si="15"/>
        <v>0102</v>
      </c>
    </row>
    <row r="496" spans="1:19">
      <c r="A496" t="s">
        <v>9476</v>
      </c>
      <c r="B496" t="s">
        <v>9477</v>
      </c>
      <c r="C496" t="s">
        <v>49</v>
      </c>
      <c r="D496" t="s">
        <v>9478</v>
      </c>
      <c r="E496" t="s">
        <v>8923</v>
      </c>
      <c r="F496" t="s">
        <v>9479</v>
      </c>
      <c r="G496" t="s">
        <v>9480</v>
      </c>
      <c r="H496" t="s">
        <v>9481</v>
      </c>
      <c r="I496" t="s">
        <v>4852</v>
      </c>
      <c r="J496" t="s">
        <v>5484</v>
      </c>
      <c r="K496" t="s">
        <v>5485</v>
      </c>
      <c r="L496" t="s">
        <v>114</v>
      </c>
      <c r="M496" t="s">
        <v>5486</v>
      </c>
      <c r="N496" t="s">
        <v>4789</v>
      </c>
      <c r="O496" t="s">
        <v>5488</v>
      </c>
      <c r="P496" t="s">
        <v>9482</v>
      </c>
      <c r="R496" t="str">
        <f t="shared" si="14"/>
        <v>高密</v>
      </c>
      <c r="S496" t="str">
        <f t="shared" si="15"/>
        <v>0102</v>
      </c>
    </row>
    <row r="497" spans="1:19">
      <c r="A497" t="s">
        <v>9483</v>
      </c>
      <c r="B497" t="s">
        <v>9484</v>
      </c>
      <c r="C497" t="s">
        <v>49</v>
      </c>
      <c r="D497" t="s">
        <v>9485</v>
      </c>
      <c r="E497" t="s">
        <v>9020</v>
      </c>
      <c r="F497" t="s">
        <v>9486</v>
      </c>
      <c r="G497" t="s">
        <v>9487</v>
      </c>
      <c r="H497" t="s">
        <v>9488</v>
      </c>
      <c r="I497" t="s">
        <v>4828</v>
      </c>
      <c r="J497" t="s">
        <v>5810</v>
      </c>
      <c r="K497" t="s">
        <v>5811</v>
      </c>
      <c r="L497" t="s">
        <v>77</v>
      </c>
      <c r="M497" t="s">
        <v>5812</v>
      </c>
      <c r="O497" t="s">
        <v>5813</v>
      </c>
      <c r="P497" t="s">
        <v>9489</v>
      </c>
      <c r="R497" t="str">
        <f t="shared" si="14"/>
        <v>临朐</v>
      </c>
      <c r="S497" t="str">
        <f t="shared" si="15"/>
        <v>0102</v>
      </c>
    </row>
    <row r="498" spans="1:19">
      <c r="A498" t="s">
        <v>9490</v>
      </c>
      <c r="B498" t="s">
        <v>9491</v>
      </c>
      <c r="C498" t="s">
        <v>49</v>
      </c>
      <c r="D498" t="s">
        <v>9492</v>
      </c>
      <c r="E498" t="s">
        <v>9129</v>
      </c>
      <c r="F498" t="s">
        <v>9493</v>
      </c>
      <c r="G498" t="s">
        <v>9494</v>
      </c>
      <c r="H498" t="s">
        <v>9495</v>
      </c>
      <c r="I498" t="s">
        <v>5541</v>
      </c>
      <c r="J498" t="s">
        <v>8305</v>
      </c>
      <c r="K498" t="s">
        <v>8306</v>
      </c>
      <c r="L498" t="s">
        <v>60</v>
      </c>
      <c r="M498" t="s">
        <v>5511</v>
      </c>
      <c r="O498" t="s">
        <v>8307</v>
      </c>
      <c r="P498" t="s">
        <v>9496</v>
      </c>
      <c r="Q498" t="s">
        <v>9497</v>
      </c>
      <c r="R498" t="str">
        <f t="shared" si="14"/>
        <v>奎文</v>
      </c>
      <c r="S498" t="str">
        <f t="shared" si="15"/>
        <v>0102</v>
      </c>
    </row>
    <row r="499" spans="1:19">
      <c r="A499" t="s">
        <v>9498</v>
      </c>
      <c r="B499" t="s">
        <v>9499</v>
      </c>
      <c r="C499" t="s">
        <v>49</v>
      </c>
      <c r="D499" t="s">
        <v>9500</v>
      </c>
      <c r="E499" t="s">
        <v>8923</v>
      </c>
      <c r="F499" t="s">
        <v>9501</v>
      </c>
      <c r="G499" t="s">
        <v>9502</v>
      </c>
      <c r="H499" t="s">
        <v>9503</v>
      </c>
      <c r="I499" t="s">
        <v>4852</v>
      </c>
      <c r="J499" t="s">
        <v>9116</v>
      </c>
      <c r="K499" t="s">
        <v>9117</v>
      </c>
      <c r="L499" t="s">
        <v>237</v>
      </c>
      <c r="M499" t="s">
        <v>4788</v>
      </c>
      <c r="N499" t="s">
        <v>4933</v>
      </c>
      <c r="O499" t="s">
        <v>9118</v>
      </c>
      <c r="P499" t="s">
        <v>9504</v>
      </c>
      <c r="Q499" t="s">
        <v>9505</v>
      </c>
      <c r="R499" t="str">
        <f t="shared" si="14"/>
        <v>潍城</v>
      </c>
      <c r="S499" t="str">
        <f t="shared" si="15"/>
        <v>0102</v>
      </c>
    </row>
    <row r="500" spans="1:19">
      <c r="A500" t="s">
        <v>9506</v>
      </c>
      <c r="B500" t="s">
        <v>9507</v>
      </c>
      <c r="C500" t="s">
        <v>49</v>
      </c>
      <c r="D500" t="s">
        <v>9508</v>
      </c>
      <c r="E500" t="s">
        <v>9509</v>
      </c>
      <c r="F500" t="s">
        <v>9510</v>
      </c>
      <c r="G500" t="s">
        <v>9511</v>
      </c>
      <c r="H500" t="s">
        <v>9512</v>
      </c>
      <c r="I500" t="s">
        <v>4841</v>
      </c>
      <c r="J500" t="s">
        <v>4842</v>
      </c>
      <c r="K500" t="s">
        <v>4843</v>
      </c>
      <c r="L500" t="s">
        <v>95</v>
      </c>
      <c r="M500" t="s">
        <v>4844</v>
      </c>
      <c r="N500" t="s">
        <v>5487</v>
      </c>
      <c r="O500" t="s">
        <v>4846</v>
      </c>
      <c r="P500" t="s">
        <v>9513</v>
      </c>
      <c r="R500" t="str">
        <f t="shared" si="14"/>
        <v>安丘</v>
      </c>
      <c r="S500" t="str">
        <f t="shared" si="15"/>
        <v>0102</v>
      </c>
    </row>
    <row r="501" spans="1:19">
      <c r="A501" t="s">
        <v>9514</v>
      </c>
      <c r="B501" t="s">
        <v>9515</v>
      </c>
      <c r="C501" t="s">
        <v>49</v>
      </c>
      <c r="D501" t="s">
        <v>9516</v>
      </c>
      <c r="E501" t="s">
        <v>8923</v>
      </c>
      <c r="F501" t="s">
        <v>9517</v>
      </c>
      <c r="G501" t="s">
        <v>9518</v>
      </c>
      <c r="H501" t="s">
        <v>9519</v>
      </c>
      <c r="I501" t="s">
        <v>4813</v>
      </c>
      <c r="J501" t="s">
        <v>5374</v>
      </c>
      <c r="K501" t="s">
        <v>5375</v>
      </c>
      <c r="L501" t="s">
        <v>105</v>
      </c>
      <c r="M501" t="s">
        <v>5376</v>
      </c>
      <c r="N501" t="s">
        <v>5056</v>
      </c>
      <c r="O501" t="s">
        <v>5377</v>
      </c>
      <c r="P501" t="s">
        <v>9520</v>
      </c>
      <c r="R501" t="str">
        <f t="shared" si="14"/>
        <v>寿光</v>
      </c>
      <c r="S501" t="str">
        <f t="shared" si="15"/>
        <v>0102</v>
      </c>
    </row>
    <row r="502" spans="1:19">
      <c r="A502" t="s">
        <v>9521</v>
      </c>
      <c r="B502" t="s">
        <v>9522</v>
      </c>
      <c r="C502" t="s">
        <v>49</v>
      </c>
      <c r="D502" t="s">
        <v>9523</v>
      </c>
      <c r="E502" t="s">
        <v>9020</v>
      </c>
      <c r="F502" t="s">
        <v>9524</v>
      </c>
      <c r="G502" t="s">
        <v>9525</v>
      </c>
      <c r="H502" t="s">
        <v>9526</v>
      </c>
      <c r="I502" t="s">
        <v>4852</v>
      </c>
      <c r="J502" t="s">
        <v>7309</v>
      </c>
      <c r="K502" t="s">
        <v>7310</v>
      </c>
      <c r="L502" t="s">
        <v>375</v>
      </c>
      <c r="M502" t="s">
        <v>5745</v>
      </c>
      <c r="O502" t="s">
        <v>7311</v>
      </c>
      <c r="P502" t="s">
        <v>9527</v>
      </c>
      <c r="Q502" t="s">
        <v>9528</v>
      </c>
      <c r="R502" t="str">
        <f t="shared" si="14"/>
        <v>昌邑</v>
      </c>
      <c r="S502" t="str">
        <f t="shared" si="15"/>
        <v>0102</v>
      </c>
    </row>
    <row r="503" spans="1:19">
      <c r="A503" t="s">
        <v>9529</v>
      </c>
      <c r="B503" t="s">
        <v>9530</v>
      </c>
      <c r="C503" t="s">
        <v>49</v>
      </c>
      <c r="D503" t="s">
        <v>9531</v>
      </c>
      <c r="E503" t="s">
        <v>9532</v>
      </c>
      <c r="F503" t="s">
        <v>9533</v>
      </c>
      <c r="G503" t="s">
        <v>9534</v>
      </c>
      <c r="H503" t="s">
        <v>9535</v>
      </c>
      <c r="I503" t="s">
        <v>4828</v>
      </c>
      <c r="J503" t="s">
        <v>9536</v>
      </c>
      <c r="K503" t="s">
        <v>9537</v>
      </c>
      <c r="L503" t="s">
        <v>95</v>
      </c>
      <c r="M503" t="s">
        <v>5055</v>
      </c>
      <c r="N503" t="s">
        <v>5056</v>
      </c>
      <c r="O503" t="s">
        <v>9538</v>
      </c>
      <c r="P503" t="s">
        <v>9539</v>
      </c>
      <c r="Q503" t="s">
        <v>9540</v>
      </c>
      <c r="R503" t="str">
        <f t="shared" si="14"/>
        <v>安丘</v>
      </c>
      <c r="S503" t="str">
        <f t="shared" si="15"/>
        <v>0102</v>
      </c>
    </row>
    <row r="504" spans="1:19">
      <c r="A504" t="s">
        <v>9541</v>
      </c>
      <c r="B504" t="s">
        <v>9542</v>
      </c>
      <c r="C504" t="s">
        <v>49</v>
      </c>
      <c r="D504" t="s">
        <v>9543</v>
      </c>
      <c r="E504" t="s">
        <v>8923</v>
      </c>
      <c r="F504" t="s">
        <v>9544</v>
      </c>
      <c r="G504" t="s">
        <v>9545</v>
      </c>
      <c r="H504" t="s">
        <v>9546</v>
      </c>
      <c r="I504" t="s">
        <v>5221</v>
      </c>
      <c r="J504" t="s">
        <v>9356</v>
      </c>
      <c r="K504" t="s">
        <v>9357</v>
      </c>
      <c r="L504" t="s">
        <v>375</v>
      </c>
      <c r="M504" t="s">
        <v>5409</v>
      </c>
      <c r="N504" t="s">
        <v>4856</v>
      </c>
      <c r="O504" t="s">
        <v>9358</v>
      </c>
      <c r="P504" t="s">
        <v>9547</v>
      </c>
      <c r="Q504" t="s">
        <v>9548</v>
      </c>
      <c r="R504" t="str">
        <f t="shared" si="14"/>
        <v>昌邑</v>
      </c>
      <c r="S504" t="str">
        <f t="shared" si="15"/>
        <v>0102</v>
      </c>
    </row>
    <row r="505" spans="1:19">
      <c r="A505" t="s">
        <v>513</v>
      </c>
      <c r="B505" t="s">
        <v>9549</v>
      </c>
      <c r="C505" t="s">
        <v>49</v>
      </c>
      <c r="D505" t="s">
        <v>9550</v>
      </c>
      <c r="E505" t="s">
        <v>9020</v>
      </c>
      <c r="F505" t="s">
        <v>9551</v>
      </c>
      <c r="G505" t="s">
        <v>511</v>
      </c>
      <c r="H505" t="s">
        <v>9552</v>
      </c>
      <c r="I505" t="s">
        <v>5327</v>
      </c>
      <c r="J505" t="s">
        <v>6348</v>
      </c>
      <c r="K505" t="s">
        <v>6349</v>
      </c>
      <c r="L505" t="s">
        <v>114</v>
      </c>
      <c r="M505" t="s">
        <v>5486</v>
      </c>
      <c r="O505" t="s">
        <v>6350</v>
      </c>
      <c r="P505" t="s">
        <v>9553</v>
      </c>
      <c r="R505" t="str">
        <f t="shared" si="14"/>
        <v>高密</v>
      </c>
      <c r="S505" t="str">
        <f t="shared" si="15"/>
        <v>0102</v>
      </c>
    </row>
    <row r="506" spans="1:19">
      <c r="A506" t="s">
        <v>9554</v>
      </c>
      <c r="B506" t="s">
        <v>9555</v>
      </c>
      <c r="C506" t="s">
        <v>49</v>
      </c>
      <c r="D506" t="s">
        <v>9556</v>
      </c>
      <c r="E506" t="s">
        <v>9129</v>
      </c>
      <c r="F506" t="s">
        <v>9557</v>
      </c>
      <c r="G506" t="s">
        <v>9558</v>
      </c>
      <c r="H506" t="s">
        <v>9559</v>
      </c>
      <c r="I506" t="s">
        <v>5560</v>
      </c>
      <c r="J506" t="s">
        <v>9560</v>
      </c>
      <c r="K506" t="s">
        <v>9561</v>
      </c>
      <c r="L506" t="s">
        <v>95</v>
      </c>
      <c r="M506" t="s">
        <v>5757</v>
      </c>
      <c r="O506" t="s">
        <v>9562</v>
      </c>
      <c r="P506" t="s">
        <v>9563</v>
      </c>
      <c r="Q506" t="s">
        <v>9564</v>
      </c>
      <c r="R506" t="str">
        <f t="shared" si="14"/>
        <v>安丘</v>
      </c>
      <c r="S506" t="str">
        <f t="shared" si="15"/>
        <v>0102</v>
      </c>
    </row>
    <row r="507" spans="1:19">
      <c r="A507" t="s">
        <v>9565</v>
      </c>
      <c r="B507" t="s">
        <v>9566</v>
      </c>
      <c r="C507" t="s">
        <v>49</v>
      </c>
      <c r="D507" t="s">
        <v>9567</v>
      </c>
      <c r="E507" t="s">
        <v>8923</v>
      </c>
      <c r="F507" t="s">
        <v>9568</v>
      </c>
      <c r="G507" t="s">
        <v>9569</v>
      </c>
      <c r="H507" t="s">
        <v>9570</v>
      </c>
      <c r="I507" t="s">
        <v>4955</v>
      </c>
      <c r="J507" t="s">
        <v>7296</v>
      </c>
      <c r="K507" t="s">
        <v>7297</v>
      </c>
      <c r="L507" t="s">
        <v>123</v>
      </c>
      <c r="M507" t="s">
        <v>5854</v>
      </c>
      <c r="N507" t="s">
        <v>4959</v>
      </c>
      <c r="O507" t="s">
        <v>7298</v>
      </c>
      <c r="Q507" t="s">
        <v>9571</v>
      </c>
      <c r="R507" t="str">
        <f t="shared" si="14"/>
        <v>诸城</v>
      </c>
      <c r="S507" t="str">
        <f t="shared" si="15"/>
        <v>0102</v>
      </c>
    </row>
    <row r="508" spans="1:19">
      <c r="A508" t="s">
        <v>9572</v>
      </c>
      <c r="B508" t="s">
        <v>9573</v>
      </c>
      <c r="C508" t="s">
        <v>49</v>
      </c>
      <c r="D508" t="s">
        <v>9574</v>
      </c>
      <c r="E508" t="s">
        <v>9575</v>
      </c>
      <c r="F508" t="s">
        <v>9576</v>
      </c>
      <c r="G508" t="s">
        <v>9577</v>
      </c>
      <c r="H508" t="s">
        <v>9578</v>
      </c>
      <c r="I508" t="s">
        <v>4828</v>
      </c>
      <c r="J508" t="s">
        <v>5185</v>
      </c>
      <c r="K508" t="s">
        <v>5186</v>
      </c>
      <c r="L508" t="s">
        <v>237</v>
      </c>
      <c r="M508" t="s">
        <v>4868</v>
      </c>
      <c r="N508" t="s">
        <v>9006</v>
      </c>
      <c r="O508" t="s">
        <v>5187</v>
      </c>
      <c r="P508" t="s">
        <v>9579</v>
      </c>
      <c r="R508" t="str">
        <f t="shared" si="14"/>
        <v>潍城</v>
      </c>
      <c r="S508" t="str">
        <f t="shared" si="15"/>
        <v>0102</v>
      </c>
    </row>
    <row r="509" spans="1:19">
      <c r="A509" t="s">
        <v>9580</v>
      </c>
      <c r="B509" t="s">
        <v>9581</v>
      </c>
      <c r="C509" t="s">
        <v>49</v>
      </c>
      <c r="D509" t="s">
        <v>9582</v>
      </c>
      <c r="E509" t="s">
        <v>9583</v>
      </c>
      <c r="F509" t="s">
        <v>9584</v>
      </c>
      <c r="G509" t="s">
        <v>9585</v>
      </c>
      <c r="H509" t="s">
        <v>9586</v>
      </c>
      <c r="I509" t="s">
        <v>4852</v>
      </c>
      <c r="J509" t="s">
        <v>7332</v>
      </c>
      <c r="K509" t="s">
        <v>7333</v>
      </c>
      <c r="L509" t="s">
        <v>375</v>
      </c>
      <c r="M509" t="s">
        <v>7334</v>
      </c>
      <c r="N509" t="s">
        <v>5211</v>
      </c>
      <c r="O509" t="s">
        <v>7335</v>
      </c>
      <c r="P509" t="s">
        <v>9587</v>
      </c>
      <c r="R509" t="str">
        <f t="shared" si="14"/>
        <v>昌邑</v>
      </c>
      <c r="S509" t="str">
        <f t="shared" si="15"/>
        <v>0102</v>
      </c>
    </row>
    <row r="510" spans="1:19">
      <c r="A510" t="s">
        <v>9588</v>
      </c>
      <c r="B510" t="s">
        <v>9589</v>
      </c>
      <c r="C510" t="s">
        <v>49</v>
      </c>
      <c r="D510" t="s">
        <v>9590</v>
      </c>
      <c r="E510" t="s">
        <v>9020</v>
      </c>
      <c r="F510" t="s">
        <v>9591</v>
      </c>
      <c r="G510" t="s">
        <v>9592</v>
      </c>
      <c r="H510" t="s">
        <v>9593</v>
      </c>
      <c r="I510" t="s">
        <v>5327</v>
      </c>
      <c r="J510" t="s">
        <v>7332</v>
      </c>
      <c r="K510" t="s">
        <v>7333</v>
      </c>
      <c r="L510" t="s">
        <v>375</v>
      </c>
      <c r="M510" t="s">
        <v>7334</v>
      </c>
      <c r="O510" t="s">
        <v>7335</v>
      </c>
      <c r="P510" t="s">
        <v>9594</v>
      </c>
      <c r="R510" t="str">
        <f t="shared" si="14"/>
        <v>昌邑</v>
      </c>
      <c r="S510" t="str">
        <f t="shared" si="15"/>
        <v>0102</v>
      </c>
    </row>
    <row r="511" spans="1:19">
      <c r="A511" t="s">
        <v>9595</v>
      </c>
      <c r="B511" t="s">
        <v>9596</v>
      </c>
      <c r="C511" t="s">
        <v>49</v>
      </c>
      <c r="D511" t="s">
        <v>9597</v>
      </c>
      <c r="E511" t="s">
        <v>8923</v>
      </c>
      <c r="F511" t="s">
        <v>9598</v>
      </c>
      <c r="G511" t="s">
        <v>9599</v>
      </c>
      <c r="H511" t="s">
        <v>9600</v>
      </c>
      <c r="I511" t="s">
        <v>4813</v>
      </c>
      <c r="J511" t="s">
        <v>9601</v>
      </c>
      <c r="K511" t="s">
        <v>9602</v>
      </c>
      <c r="L511" t="s">
        <v>1136</v>
      </c>
      <c r="M511" t="s">
        <v>5210</v>
      </c>
      <c r="N511" t="s">
        <v>4959</v>
      </c>
      <c r="P511" t="s">
        <v>9603</v>
      </c>
      <c r="Q511" t="s">
        <v>9604</v>
      </c>
      <c r="R511" t="str">
        <f t="shared" si="14"/>
        <v>昌乐</v>
      </c>
      <c r="S511" t="str">
        <f t="shared" si="15"/>
        <v>0102</v>
      </c>
    </row>
    <row r="512" spans="1:19">
      <c r="A512" t="s">
        <v>9605</v>
      </c>
      <c r="B512" t="s">
        <v>9606</v>
      </c>
      <c r="C512" t="s">
        <v>49</v>
      </c>
      <c r="D512" t="s">
        <v>9607</v>
      </c>
      <c r="E512" t="s">
        <v>9608</v>
      </c>
      <c r="F512" t="s">
        <v>9609</v>
      </c>
      <c r="G512" t="s">
        <v>9610</v>
      </c>
      <c r="H512" t="s">
        <v>9611</v>
      </c>
      <c r="I512" t="s">
        <v>4852</v>
      </c>
      <c r="J512" t="s">
        <v>9612</v>
      </c>
      <c r="K512" t="s">
        <v>9613</v>
      </c>
      <c r="L512" t="s">
        <v>114</v>
      </c>
      <c r="M512" t="s">
        <v>9614</v>
      </c>
      <c r="N512" t="s">
        <v>4845</v>
      </c>
      <c r="O512" t="s">
        <v>9615</v>
      </c>
      <c r="P512" t="s">
        <v>9616</v>
      </c>
      <c r="R512" t="str">
        <f t="shared" si="14"/>
        <v>高密</v>
      </c>
      <c r="S512" t="str">
        <f t="shared" si="15"/>
        <v>0102</v>
      </c>
    </row>
    <row r="513" spans="1:19">
      <c r="A513" t="s">
        <v>9617</v>
      </c>
      <c r="B513" t="s">
        <v>9618</v>
      </c>
      <c r="C513" t="s">
        <v>49</v>
      </c>
      <c r="D513" t="s">
        <v>9619</v>
      </c>
      <c r="E513" t="s">
        <v>9129</v>
      </c>
      <c r="F513" t="s">
        <v>9620</v>
      </c>
      <c r="G513" t="s">
        <v>9621</v>
      </c>
      <c r="H513" t="s">
        <v>9622</v>
      </c>
      <c r="I513" t="s">
        <v>5066</v>
      </c>
      <c r="J513" t="s">
        <v>8364</v>
      </c>
      <c r="K513" t="s">
        <v>8365</v>
      </c>
      <c r="L513" t="s">
        <v>50</v>
      </c>
      <c r="M513" t="s">
        <v>6701</v>
      </c>
      <c r="N513" t="s">
        <v>5939</v>
      </c>
      <c r="O513" t="s">
        <v>8366</v>
      </c>
      <c r="P513" t="s">
        <v>9623</v>
      </c>
      <c r="R513" t="str">
        <f t="shared" ref="R513:R576" si="16">IF(OR(LEFT(L513,2)="高新"),"奎文",IF(LEFT(L513,2)="峡山","坊子",IF(LEFT(L513,2)="滨海","寒亭",LEFT(L513,2))))</f>
        <v>青州</v>
      </c>
      <c r="S513" t="str">
        <f t="shared" ref="S513:S576" si="17">TEXT(B513,"mmdd")</f>
        <v>0102</v>
      </c>
    </row>
    <row r="514" spans="1:19">
      <c r="A514" t="s">
        <v>9624</v>
      </c>
      <c r="B514" t="s">
        <v>9625</v>
      </c>
      <c r="C514" t="s">
        <v>49</v>
      </c>
      <c r="D514" t="s">
        <v>9626</v>
      </c>
      <c r="E514" t="s">
        <v>9627</v>
      </c>
      <c r="F514" t="s">
        <v>9628</v>
      </c>
      <c r="G514" t="s">
        <v>9629</v>
      </c>
      <c r="H514" t="s">
        <v>9630</v>
      </c>
      <c r="I514" t="s">
        <v>4852</v>
      </c>
      <c r="J514" t="s">
        <v>5222</v>
      </c>
      <c r="K514" t="s">
        <v>5223</v>
      </c>
      <c r="L514" t="s">
        <v>105</v>
      </c>
      <c r="M514" t="s">
        <v>5224</v>
      </c>
      <c r="N514" t="s">
        <v>6985</v>
      </c>
      <c r="O514" t="s">
        <v>5225</v>
      </c>
      <c r="P514" t="s">
        <v>9631</v>
      </c>
      <c r="R514" t="str">
        <f t="shared" si="16"/>
        <v>寿光</v>
      </c>
      <c r="S514" t="str">
        <f t="shared" si="17"/>
        <v>0102</v>
      </c>
    </row>
    <row r="515" spans="1:19">
      <c r="A515" t="s">
        <v>9632</v>
      </c>
      <c r="B515" t="s">
        <v>9633</v>
      </c>
      <c r="C515" t="s">
        <v>49</v>
      </c>
      <c r="D515" t="s">
        <v>9634</v>
      </c>
      <c r="E515" t="s">
        <v>9635</v>
      </c>
      <c r="F515" t="s">
        <v>9636</v>
      </c>
      <c r="G515" t="s">
        <v>9637</v>
      </c>
      <c r="H515" t="s">
        <v>9638</v>
      </c>
      <c r="I515" t="s">
        <v>4852</v>
      </c>
      <c r="J515" t="s">
        <v>8984</v>
      </c>
      <c r="K515" t="s">
        <v>8985</v>
      </c>
      <c r="L515" t="s">
        <v>60</v>
      </c>
      <c r="M515" t="s">
        <v>5511</v>
      </c>
      <c r="N515" t="s">
        <v>4905</v>
      </c>
      <c r="O515" t="s">
        <v>8986</v>
      </c>
      <c r="P515" t="s">
        <v>9639</v>
      </c>
      <c r="R515" t="str">
        <f t="shared" si="16"/>
        <v>奎文</v>
      </c>
      <c r="S515" t="str">
        <f t="shared" si="17"/>
        <v>0102</v>
      </c>
    </row>
    <row r="516" spans="1:19">
      <c r="A516" t="s">
        <v>9640</v>
      </c>
      <c r="B516" t="s">
        <v>9641</v>
      </c>
      <c r="C516" t="s">
        <v>49</v>
      </c>
      <c r="D516" t="s">
        <v>9642</v>
      </c>
      <c r="E516" t="s">
        <v>9020</v>
      </c>
      <c r="F516" t="s">
        <v>9643</v>
      </c>
      <c r="G516" t="s">
        <v>9644</v>
      </c>
      <c r="H516" t="s">
        <v>9645</v>
      </c>
      <c r="I516" t="s">
        <v>4828</v>
      </c>
      <c r="J516" t="s">
        <v>6508</v>
      </c>
      <c r="K516" t="s">
        <v>6509</v>
      </c>
      <c r="L516" t="s">
        <v>237</v>
      </c>
      <c r="M516" t="s">
        <v>4868</v>
      </c>
      <c r="O516" t="s">
        <v>6510</v>
      </c>
      <c r="P516" t="s">
        <v>9646</v>
      </c>
      <c r="Q516" t="s">
        <v>9647</v>
      </c>
      <c r="R516" t="str">
        <f t="shared" si="16"/>
        <v>潍城</v>
      </c>
      <c r="S516" t="str">
        <f t="shared" si="17"/>
        <v>0102</v>
      </c>
    </row>
    <row r="517" spans="1:19">
      <c r="A517" t="s">
        <v>9648</v>
      </c>
      <c r="B517" t="s">
        <v>9649</v>
      </c>
      <c r="C517" t="s">
        <v>49</v>
      </c>
      <c r="D517" t="s">
        <v>9650</v>
      </c>
      <c r="E517" t="s">
        <v>9129</v>
      </c>
      <c r="F517" t="s">
        <v>9651</v>
      </c>
      <c r="G517" t="s">
        <v>9652</v>
      </c>
      <c r="H517" t="s">
        <v>9653</v>
      </c>
      <c r="I517" t="s">
        <v>4852</v>
      </c>
      <c r="J517" t="s">
        <v>5636</v>
      </c>
      <c r="K517" t="s">
        <v>5637</v>
      </c>
      <c r="L517" t="s">
        <v>105</v>
      </c>
      <c r="M517" t="s">
        <v>5638</v>
      </c>
      <c r="N517" t="s">
        <v>5017</v>
      </c>
      <c r="O517" t="s">
        <v>5639</v>
      </c>
      <c r="P517" t="s">
        <v>9654</v>
      </c>
      <c r="R517" t="str">
        <f t="shared" si="16"/>
        <v>寿光</v>
      </c>
      <c r="S517" t="str">
        <f t="shared" si="17"/>
        <v>0102</v>
      </c>
    </row>
    <row r="518" spans="1:19">
      <c r="A518" t="s">
        <v>9655</v>
      </c>
      <c r="B518" t="s">
        <v>9656</v>
      </c>
      <c r="C518" t="s">
        <v>49</v>
      </c>
      <c r="D518" t="s">
        <v>9657</v>
      </c>
      <c r="E518" t="s">
        <v>9129</v>
      </c>
      <c r="F518" t="s">
        <v>9658</v>
      </c>
      <c r="G518" t="s">
        <v>9659</v>
      </c>
      <c r="H518" t="s">
        <v>9660</v>
      </c>
      <c r="I518" t="s">
        <v>4785</v>
      </c>
      <c r="J518" t="s">
        <v>9661</v>
      </c>
      <c r="K518" t="s">
        <v>9662</v>
      </c>
      <c r="L518" t="s">
        <v>105</v>
      </c>
      <c r="M518" t="s">
        <v>5029</v>
      </c>
      <c r="N518" t="s">
        <v>5056</v>
      </c>
      <c r="O518" t="s">
        <v>9663</v>
      </c>
      <c r="P518" t="s">
        <v>9664</v>
      </c>
      <c r="Q518" t="s">
        <v>9665</v>
      </c>
      <c r="R518" t="str">
        <f t="shared" si="16"/>
        <v>寿光</v>
      </c>
      <c r="S518" t="str">
        <f t="shared" si="17"/>
        <v>0102</v>
      </c>
    </row>
    <row r="519" spans="1:19">
      <c r="A519" t="s">
        <v>9666</v>
      </c>
      <c r="B519" t="s">
        <v>9667</v>
      </c>
      <c r="C519" t="s">
        <v>49</v>
      </c>
      <c r="D519" t="s">
        <v>9668</v>
      </c>
      <c r="E519" t="s">
        <v>9669</v>
      </c>
      <c r="F519" t="s">
        <v>9670</v>
      </c>
      <c r="G519" t="s">
        <v>9671</v>
      </c>
      <c r="H519" t="s">
        <v>9672</v>
      </c>
      <c r="I519" t="s">
        <v>4852</v>
      </c>
      <c r="J519" t="s">
        <v>7136</v>
      </c>
      <c r="K519" t="s">
        <v>7137</v>
      </c>
      <c r="L519" t="s">
        <v>77</v>
      </c>
      <c r="M519" t="s">
        <v>4803</v>
      </c>
      <c r="N519" t="s">
        <v>4845</v>
      </c>
      <c r="O519" t="s">
        <v>7138</v>
      </c>
      <c r="Q519" t="s">
        <v>9673</v>
      </c>
      <c r="R519" t="str">
        <f t="shared" si="16"/>
        <v>临朐</v>
      </c>
      <c r="S519" t="str">
        <f t="shared" si="17"/>
        <v>0102</v>
      </c>
    </row>
    <row r="520" spans="1:19">
      <c r="A520" t="s">
        <v>9674</v>
      </c>
      <c r="B520" t="s">
        <v>9675</v>
      </c>
      <c r="C520" t="s">
        <v>49</v>
      </c>
      <c r="D520" t="s">
        <v>9676</v>
      </c>
      <c r="E520" t="s">
        <v>9677</v>
      </c>
      <c r="F520" t="s">
        <v>9678</v>
      </c>
      <c r="G520" t="s">
        <v>9679</v>
      </c>
      <c r="H520" t="s">
        <v>9680</v>
      </c>
      <c r="I520" t="s">
        <v>9437</v>
      </c>
      <c r="J520" t="s">
        <v>6528</v>
      </c>
      <c r="K520" t="s">
        <v>6529</v>
      </c>
      <c r="L520" t="s">
        <v>60</v>
      </c>
      <c r="M520" t="s">
        <v>4774</v>
      </c>
      <c r="O520" t="s">
        <v>6531</v>
      </c>
      <c r="Q520" t="s">
        <v>9681</v>
      </c>
      <c r="R520" t="str">
        <f t="shared" si="16"/>
        <v>奎文</v>
      </c>
      <c r="S520" t="str">
        <f t="shared" si="17"/>
        <v>0102</v>
      </c>
    </row>
    <row r="521" spans="1:19">
      <c r="A521" t="s">
        <v>9682</v>
      </c>
      <c r="B521" t="s">
        <v>9683</v>
      </c>
      <c r="C521" t="s">
        <v>49</v>
      </c>
      <c r="D521" t="s">
        <v>9684</v>
      </c>
      <c r="E521" t="s">
        <v>9129</v>
      </c>
      <c r="F521" t="s">
        <v>9685</v>
      </c>
      <c r="G521" t="s">
        <v>9686</v>
      </c>
      <c r="H521" t="s">
        <v>9687</v>
      </c>
      <c r="I521" t="s">
        <v>5184</v>
      </c>
      <c r="J521" t="s">
        <v>8535</v>
      </c>
      <c r="K521" t="s">
        <v>8536</v>
      </c>
      <c r="L521" t="s">
        <v>148</v>
      </c>
      <c r="M521" t="s">
        <v>5272</v>
      </c>
      <c r="N521" t="s">
        <v>4933</v>
      </c>
      <c r="O521" t="s">
        <v>8537</v>
      </c>
      <c r="P521" t="s">
        <v>9688</v>
      </c>
      <c r="Q521" t="s">
        <v>9689</v>
      </c>
      <c r="R521" t="str">
        <f t="shared" si="16"/>
        <v>寒亭</v>
      </c>
      <c r="S521" t="str">
        <f t="shared" si="17"/>
        <v>0102</v>
      </c>
    </row>
    <row r="522" spans="1:19">
      <c r="A522" t="s">
        <v>9690</v>
      </c>
      <c r="B522" t="s">
        <v>9691</v>
      </c>
      <c r="C522" t="s">
        <v>49</v>
      </c>
      <c r="D522" t="s">
        <v>9692</v>
      </c>
      <c r="E522" t="s">
        <v>9129</v>
      </c>
      <c r="F522" t="s">
        <v>9693</v>
      </c>
      <c r="G522" t="s">
        <v>9694</v>
      </c>
      <c r="H522" t="s">
        <v>9695</v>
      </c>
      <c r="I522" t="s">
        <v>4955</v>
      </c>
      <c r="J522" t="s">
        <v>8847</v>
      </c>
      <c r="K522" t="s">
        <v>8848</v>
      </c>
      <c r="L522" t="s">
        <v>60</v>
      </c>
      <c r="M522" t="s">
        <v>5420</v>
      </c>
      <c r="N522" t="s">
        <v>4832</v>
      </c>
      <c r="O522" t="s">
        <v>8849</v>
      </c>
      <c r="P522" t="s">
        <v>9696</v>
      </c>
      <c r="Q522" t="s">
        <v>9697</v>
      </c>
      <c r="R522" t="str">
        <f t="shared" si="16"/>
        <v>奎文</v>
      </c>
      <c r="S522" t="str">
        <f t="shared" si="17"/>
        <v>0102</v>
      </c>
    </row>
    <row r="523" spans="1:19">
      <c r="A523" t="s">
        <v>473</v>
      </c>
      <c r="B523" t="s">
        <v>9698</v>
      </c>
      <c r="C523" t="s">
        <v>49</v>
      </c>
      <c r="D523" t="s">
        <v>9699</v>
      </c>
      <c r="E523" t="s">
        <v>9700</v>
      </c>
      <c r="F523" t="s">
        <v>9701</v>
      </c>
      <c r="G523" t="s">
        <v>471</v>
      </c>
      <c r="H523" t="s">
        <v>6061</v>
      </c>
      <c r="I523" t="s">
        <v>4852</v>
      </c>
      <c r="J523" t="s">
        <v>5222</v>
      </c>
      <c r="K523" t="s">
        <v>5223</v>
      </c>
      <c r="L523" t="s">
        <v>105</v>
      </c>
      <c r="M523" t="s">
        <v>5224</v>
      </c>
      <c r="N523" t="s">
        <v>4789</v>
      </c>
      <c r="O523" t="s">
        <v>5225</v>
      </c>
      <c r="P523" t="s">
        <v>9702</v>
      </c>
      <c r="R523" t="str">
        <f t="shared" si="16"/>
        <v>寿光</v>
      </c>
      <c r="S523" t="str">
        <f t="shared" si="17"/>
        <v>0102</v>
      </c>
    </row>
    <row r="524" spans="1:19">
      <c r="A524" t="s">
        <v>9703</v>
      </c>
      <c r="B524" t="s">
        <v>9704</v>
      </c>
      <c r="C524" t="s">
        <v>49</v>
      </c>
      <c r="D524" t="s">
        <v>9705</v>
      </c>
      <c r="E524" t="s">
        <v>9020</v>
      </c>
      <c r="F524" t="s">
        <v>9706</v>
      </c>
      <c r="G524" t="s">
        <v>9707</v>
      </c>
      <c r="H524" t="s">
        <v>9708</v>
      </c>
      <c r="I524" t="s">
        <v>5327</v>
      </c>
      <c r="J524" t="s">
        <v>7623</v>
      </c>
      <c r="K524" t="s">
        <v>7624</v>
      </c>
      <c r="L524" t="s">
        <v>105</v>
      </c>
      <c r="M524" t="s">
        <v>4945</v>
      </c>
      <c r="O524" t="s">
        <v>9709</v>
      </c>
      <c r="P524" t="s">
        <v>9710</v>
      </c>
      <c r="Q524" t="s">
        <v>9711</v>
      </c>
      <c r="R524" t="str">
        <f t="shared" si="16"/>
        <v>寿光</v>
      </c>
      <c r="S524" t="str">
        <f t="shared" si="17"/>
        <v>0102</v>
      </c>
    </row>
    <row r="525" spans="1:19">
      <c r="A525" t="s">
        <v>9712</v>
      </c>
      <c r="B525" t="s">
        <v>9713</v>
      </c>
      <c r="C525" t="s">
        <v>49</v>
      </c>
      <c r="D525" t="s">
        <v>9714</v>
      </c>
      <c r="E525" t="s">
        <v>9129</v>
      </c>
      <c r="F525" t="s">
        <v>9715</v>
      </c>
      <c r="G525" t="s">
        <v>9716</v>
      </c>
      <c r="H525" t="s">
        <v>9717</v>
      </c>
      <c r="I525" t="s">
        <v>4828</v>
      </c>
      <c r="J525" t="s">
        <v>6043</v>
      </c>
      <c r="K525" t="s">
        <v>6044</v>
      </c>
      <c r="L525" t="s">
        <v>237</v>
      </c>
      <c r="M525" t="s">
        <v>4971</v>
      </c>
      <c r="O525" t="s">
        <v>6045</v>
      </c>
      <c r="P525" t="s">
        <v>9718</v>
      </c>
      <c r="Q525" t="s">
        <v>9719</v>
      </c>
      <c r="R525" t="str">
        <f t="shared" si="16"/>
        <v>潍城</v>
      </c>
      <c r="S525" t="str">
        <f t="shared" si="17"/>
        <v>0102</v>
      </c>
    </row>
    <row r="526" spans="1:19">
      <c r="A526" t="s">
        <v>9720</v>
      </c>
      <c r="B526" t="s">
        <v>9721</v>
      </c>
      <c r="C526" t="s">
        <v>49</v>
      </c>
      <c r="D526" t="s">
        <v>9722</v>
      </c>
      <c r="E526" t="s">
        <v>9129</v>
      </c>
      <c r="F526" t="s">
        <v>9723</v>
      </c>
      <c r="G526" t="s">
        <v>9724</v>
      </c>
      <c r="H526" t="s">
        <v>9725</v>
      </c>
      <c r="I526" t="s">
        <v>4828</v>
      </c>
      <c r="J526" t="s">
        <v>9438</v>
      </c>
      <c r="K526" t="s">
        <v>9439</v>
      </c>
      <c r="L526" t="s">
        <v>114</v>
      </c>
      <c r="M526" t="s">
        <v>5486</v>
      </c>
      <c r="N526" t="s">
        <v>5487</v>
      </c>
      <c r="O526" t="s">
        <v>9440</v>
      </c>
      <c r="P526" t="s">
        <v>9726</v>
      </c>
      <c r="Q526" t="s">
        <v>9727</v>
      </c>
      <c r="R526" t="str">
        <f t="shared" si="16"/>
        <v>高密</v>
      </c>
      <c r="S526" t="str">
        <f t="shared" si="17"/>
        <v>0102</v>
      </c>
    </row>
    <row r="527" spans="1:19">
      <c r="A527" t="s">
        <v>9728</v>
      </c>
      <c r="B527" t="s">
        <v>9729</v>
      </c>
      <c r="C527" t="s">
        <v>49</v>
      </c>
      <c r="D527" t="s">
        <v>9730</v>
      </c>
      <c r="E527" t="s">
        <v>9129</v>
      </c>
      <c r="F527" t="s">
        <v>9731</v>
      </c>
      <c r="G527" t="s">
        <v>9732</v>
      </c>
      <c r="H527" t="s">
        <v>9733</v>
      </c>
      <c r="I527" t="s">
        <v>5541</v>
      </c>
      <c r="J527" t="s">
        <v>9734</v>
      </c>
      <c r="K527" t="s">
        <v>9735</v>
      </c>
      <c r="L527" t="s">
        <v>60</v>
      </c>
      <c r="M527" t="s">
        <v>4904</v>
      </c>
      <c r="N527" t="s">
        <v>5112</v>
      </c>
      <c r="O527" t="s">
        <v>9736</v>
      </c>
      <c r="P527" t="s">
        <v>9737</v>
      </c>
      <c r="R527" t="str">
        <f t="shared" si="16"/>
        <v>奎文</v>
      </c>
      <c r="S527" t="str">
        <f t="shared" si="17"/>
        <v>0102</v>
      </c>
    </row>
    <row r="528" spans="1:19">
      <c r="A528" t="s">
        <v>9738</v>
      </c>
      <c r="B528" t="s">
        <v>9739</v>
      </c>
      <c r="C528" t="s">
        <v>49</v>
      </c>
      <c r="D528" t="s">
        <v>9740</v>
      </c>
      <c r="E528" t="s">
        <v>9741</v>
      </c>
      <c r="F528" t="s">
        <v>9742</v>
      </c>
      <c r="G528" t="s">
        <v>9743</v>
      </c>
      <c r="H528" t="s">
        <v>9744</v>
      </c>
      <c r="I528" t="s">
        <v>5835</v>
      </c>
      <c r="J528" t="s">
        <v>7765</v>
      </c>
      <c r="K528" t="s">
        <v>7766</v>
      </c>
      <c r="L528" t="s">
        <v>123</v>
      </c>
      <c r="M528" t="s">
        <v>7767</v>
      </c>
      <c r="N528" t="s">
        <v>4933</v>
      </c>
      <c r="O528" t="s">
        <v>7769</v>
      </c>
      <c r="P528" t="s">
        <v>9745</v>
      </c>
      <c r="R528" t="str">
        <f t="shared" si="16"/>
        <v>诸城</v>
      </c>
      <c r="S528" t="str">
        <f t="shared" si="17"/>
        <v>0102</v>
      </c>
    </row>
    <row r="529" spans="1:19">
      <c r="A529" t="s">
        <v>9746</v>
      </c>
      <c r="B529" t="s">
        <v>9747</v>
      </c>
      <c r="C529" t="s">
        <v>49</v>
      </c>
      <c r="D529" t="s">
        <v>9748</v>
      </c>
      <c r="E529" t="s">
        <v>9749</v>
      </c>
      <c r="F529" t="s">
        <v>9750</v>
      </c>
      <c r="G529" t="s">
        <v>9751</v>
      </c>
      <c r="H529" t="s">
        <v>9752</v>
      </c>
      <c r="I529" t="s">
        <v>4852</v>
      </c>
      <c r="J529" t="s">
        <v>9299</v>
      </c>
      <c r="K529" t="s">
        <v>9300</v>
      </c>
      <c r="L529" t="s">
        <v>148</v>
      </c>
      <c r="M529" t="s">
        <v>6713</v>
      </c>
      <c r="N529" t="s">
        <v>4905</v>
      </c>
      <c r="O529" t="s">
        <v>9301</v>
      </c>
      <c r="P529" t="s">
        <v>9753</v>
      </c>
      <c r="R529" t="str">
        <f t="shared" si="16"/>
        <v>寒亭</v>
      </c>
      <c r="S529" t="str">
        <f t="shared" si="17"/>
        <v>0102</v>
      </c>
    </row>
    <row r="530" spans="1:19">
      <c r="A530" t="s">
        <v>9754</v>
      </c>
      <c r="B530" t="s">
        <v>9755</v>
      </c>
      <c r="C530" t="s">
        <v>49</v>
      </c>
      <c r="D530" t="s">
        <v>9756</v>
      </c>
      <c r="E530" t="s">
        <v>9020</v>
      </c>
      <c r="F530" t="s">
        <v>9757</v>
      </c>
      <c r="G530" t="s">
        <v>9758</v>
      </c>
      <c r="H530" t="s">
        <v>9759</v>
      </c>
      <c r="I530" t="s">
        <v>5560</v>
      </c>
      <c r="J530" t="s">
        <v>9760</v>
      </c>
      <c r="K530" t="s">
        <v>9761</v>
      </c>
      <c r="L530" t="s">
        <v>60</v>
      </c>
      <c r="M530" t="s">
        <v>5999</v>
      </c>
      <c r="O530" t="s">
        <v>9762</v>
      </c>
      <c r="P530" t="s">
        <v>9763</v>
      </c>
      <c r="R530" t="str">
        <f t="shared" si="16"/>
        <v>奎文</v>
      </c>
      <c r="S530" t="str">
        <f t="shared" si="17"/>
        <v>0102</v>
      </c>
    </row>
    <row r="531" spans="1:19">
      <c r="A531" t="s">
        <v>9764</v>
      </c>
      <c r="B531" t="s">
        <v>9765</v>
      </c>
      <c r="C531" t="s">
        <v>49</v>
      </c>
      <c r="D531" t="s">
        <v>9766</v>
      </c>
      <c r="E531" t="s">
        <v>9020</v>
      </c>
      <c r="F531" t="s">
        <v>9767</v>
      </c>
      <c r="G531" t="s">
        <v>9768</v>
      </c>
      <c r="H531" t="s">
        <v>9769</v>
      </c>
      <c r="I531" t="s">
        <v>5052</v>
      </c>
      <c r="J531" t="s">
        <v>9770</v>
      </c>
      <c r="K531" t="s">
        <v>9771</v>
      </c>
      <c r="L531" t="s">
        <v>237</v>
      </c>
      <c r="M531" t="s">
        <v>4971</v>
      </c>
      <c r="O531" t="s">
        <v>9772</v>
      </c>
      <c r="P531" t="s">
        <v>9773</v>
      </c>
      <c r="R531" t="str">
        <f t="shared" si="16"/>
        <v>潍城</v>
      </c>
      <c r="S531" t="str">
        <f t="shared" si="17"/>
        <v>0102</v>
      </c>
    </row>
    <row r="532" spans="1:19">
      <c r="A532" t="s">
        <v>9774</v>
      </c>
      <c r="B532" t="s">
        <v>9775</v>
      </c>
      <c r="C532" t="s">
        <v>49</v>
      </c>
      <c r="D532" t="s">
        <v>9776</v>
      </c>
      <c r="E532" t="s">
        <v>9129</v>
      </c>
      <c r="F532" t="s">
        <v>9777</v>
      </c>
      <c r="G532" t="s">
        <v>9778</v>
      </c>
      <c r="H532" t="s">
        <v>9779</v>
      </c>
      <c r="I532" t="s">
        <v>4785</v>
      </c>
      <c r="J532" t="s">
        <v>9299</v>
      </c>
      <c r="K532" t="s">
        <v>9300</v>
      </c>
      <c r="L532" t="s">
        <v>148</v>
      </c>
      <c r="M532" t="s">
        <v>6713</v>
      </c>
      <c r="N532" t="s">
        <v>4905</v>
      </c>
      <c r="O532" t="s">
        <v>9301</v>
      </c>
      <c r="P532" t="s">
        <v>9780</v>
      </c>
      <c r="Q532" t="s">
        <v>9781</v>
      </c>
      <c r="R532" t="str">
        <f t="shared" si="16"/>
        <v>寒亭</v>
      </c>
      <c r="S532" t="str">
        <f t="shared" si="17"/>
        <v>0102</v>
      </c>
    </row>
    <row r="533" spans="1:19">
      <c r="A533" t="s">
        <v>9782</v>
      </c>
      <c r="B533" t="s">
        <v>9783</v>
      </c>
      <c r="C533" t="s">
        <v>49</v>
      </c>
      <c r="D533" t="s">
        <v>9784</v>
      </c>
      <c r="E533" t="s">
        <v>9129</v>
      </c>
      <c r="F533" t="s">
        <v>9785</v>
      </c>
      <c r="G533" t="s">
        <v>9786</v>
      </c>
      <c r="H533" t="s">
        <v>9787</v>
      </c>
      <c r="I533" t="s">
        <v>4828</v>
      </c>
      <c r="J533" t="s">
        <v>8545</v>
      </c>
      <c r="K533" t="s">
        <v>8546</v>
      </c>
      <c r="L533" t="s">
        <v>60</v>
      </c>
      <c r="M533" t="s">
        <v>5511</v>
      </c>
      <c r="N533" t="s">
        <v>4845</v>
      </c>
      <c r="O533" t="s">
        <v>8547</v>
      </c>
      <c r="P533" t="s">
        <v>9788</v>
      </c>
      <c r="R533" t="str">
        <f t="shared" si="16"/>
        <v>奎文</v>
      </c>
      <c r="S533" t="str">
        <f t="shared" si="17"/>
        <v>0102</v>
      </c>
    </row>
    <row r="534" spans="1:19">
      <c r="A534" t="s">
        <v>9789</v>
      </c>
      <c r="B534" t="s">
        <v>9790</v>
      </c>
      <c r="C534" t="s">
        <v>49</v>
      </c>
      <c r="D534" t="s">
        <v>9791</v>
      </c>
      <c r="E534" t="s">
        <v>9700</v>
      </c>
      <c r="F534" t="s">
        <v>9792</v>
      </c>
      <c r="G534" t="s">
        <v>9793</v>
      </c>
      <c r="H534" t="s">
        <v>9794</v>
      </c>
      <c r="I534" t="s">
        <v>5221</v>
      </c>
      <c r="J534" t="s">
        <v>9795</v>
      </c>
      <c r="K534" t="s">
        <v>9796</v>
      </c>
      <c r="L534" t="s">
        <v>77</v>
      </c>
      <c r="M534" t="s">
        <v>5295</v>
      </c>
      <c r="N534" t="s">
        <v>4933</v>
      </c>
      <c r="O534" t="s">
        <v>9797</v>
      </c>
      <c r="P534" t="s">
        <v>9798</v>
      </c>
      <c r="Q534" t="s">
        <v>9799</v>
      </c>
      <c r="R534" t="str">
        <f t="shared" si="16"/>
        <v>临朐</v>
      </c>
      <c r="S534" t="str">
        <f t="shared" si="17"/>
        <v>0102</v>
      </c>
    </row>
    <row r="535" spans="1:19">
      <c r="A535" t="s">
        <v>9800</v>
      </c>
      <c r="B535" t="s">
        <v>9801</v>
      </c>
      <c r="C535" t="s">
        <v>49</v>
      </c>
      <c r="D535" t="s">
        <v>9802</v>
      </c>
      <c r="E535" t="s">
        <v>9803</v>
      </c>
      <c r="F535" t="s">
        <v>9804</v>
      </c>
      <c r="G535" t="s">
        <v>9805</v>
      </c>
      <c r="H535" t="s">
        <v>9806</v>
      </c>
      <c r="I535" t="s">
        <v>4813</v>
      </c>
      <c r="J535" t="s">
        <v>9807</v>
      </c>
      <c r="K535" t="s">
        <v>9808</v>
      </c>
      <c r="L535" t="s">
        <v>95</v>
      </c>
      <c r="M535" t="s">
        <v>4844</v>
      </c>
      <c r="N535" t="s">
        <v>5112</v>
      </c>
      <c r="O535" t="s">
        <v>9809</v>
      </c>
      <c r="P535" t="s">
        <v>9810</v>
      </c>
      <c r="R535" t="str">
        <f t="shared" si="16"/>
        <v>安丘</v>
      </c>
      <c r="S535" t="str">
        <f t="shared" si="17"/>
        <v>0102</v>
      </c>
    </row>
    <row r="536" spans="1:19">
      <c r="A536" t="s">
        <v>9811</v>
      </c>
      <c r="B536" t="s">
        <v>9812</v>
      </c>
      <c r="C536" t="s">
        <v>49</v>
      </c>
      <c r="D536" t="s">
        <v>9813</v>
      </c>
      <c r="E536" t="s">
        <v>9129</v>
      </c>
      <c r="F536" t="s">
        <v>9814</v>
      </c>
      <c r="G536" t="s">
        <v>9815</v>
      </c>
      <c r="H536" t="s">
        <v>9816</v>
      </c>
      <c r="I536" t="s">
        <v>4813</v>
      </c>
      <c r="J536" t="s">
        <v>9817</v>
      </c>
      <c r="K536" t="s">
        <v>9818</v>
      </c>
      <c r="L536" t="s">
        <v>114</v>
      </c>
      <c r="M536" t="s">
        <v>7458</v>
      </c>
      <c r="O536" t="s">
        <v>9819</v>
      </c>
      <c r="P536" t="s">
        <v>9820</v>
      </c>
      <c r="Q536" t="s">
        <v>9821</v>
      </c>
      <c r="R536" t="str">
        <f t="shared" si="16"/>
        <v>高密</v>
      </c>
      <c r="S536" t="str">
        <f t="shared" si="17"/>
        <v>0102</v>
      </c>
    </row>
    <row r="537" spans="1:19">
      <c r="A537" t="s">
        <v>9822</v>
      </c>
      <c r="B537" t="s">
        <v>9823</v>
      </c>
      <c r="C537" t="s">
        <v>49</v>
      </c>
      <c r="D537" t="s">
        <v>9824</v>
      </c>
      <c r="E537" t="s">
        <v>9700</v>
      </c>
      <c r="F537" t="s">
        <v>9825</v>
      </c>
      <c r="G537" t="s">
        <v>9826</v>
      </c>
      <c r="H537" t="s">
        <v>9827</v>
      </c>
      <c r="I537" t="s">
        <v>4813</v>
      </c>
      <c r="J537" t="s">
        <v>6631</v>
      </c>
      <c r="K537" t="s">
        <v>6632</v>
      </c>
      <c r="L537" t="s">
        <v>105</v>
      </c>
      <c r="M537" t="s">
        <v>6055</v>
      </c>
      <c r="N537" t="s">
        <v>5056</v>
      </c>
      <c r="O537" t="s">
        <v>6633</v>
      </c>
      <c r="P537" t="s">
        <v>9828</v>
      </c>
      <c r="R537" t="str">
        <f t="shared" si="16"/>
        <v>寿光</v>
      </c>
      <c r="S537" t="str">
        <f t="shared" si="17"/>
        <v>0102</v>
      </c>
    </row>
    <row r="538" spans="1:19">
      <c r="A538" t="s">
        <v>9829</v>
      </c>
      <c r="B538" t="s">
        <v>9830</v>
      </c>
      <c r="C538" t="s">
        <v>49</v>
      </c>
      <c r="D538" t="s">
        <v>9831</v>
      </c>
      <c r="E538" t="s">
        <v>9803</v>
      </c>
      <c r="F538" t="s">
        <v>9832</v>
      </c>
      <c r="G538" t="s">
        <v>9833</v>
      </c>
      <c r="H538" t="s">
        <v>9834</v>
      </c>
      <c r="I538" t="s">
        <v>4828</v>
      </c>
      <c r="J538" t="s">
        <v>7278</v>
      </c>
      <c r="K538" t="s">
        <v>7279</v>
      </c>
      <c r="L538" t="s">
        <v>105</v>
      </c>
      <c r="M538" t="s">
        <v>5089</v>
      </c>
      <c r="N538" t="s">
        <v>5487</v>
      </c>
      <c r="O538" t="s">
        <v>7280</v>
      </c>
      <c r="P538" t="s">
        <v>9835</v>
      </c>
      <c r="R538" t="str">
        <f t="shared" si="16"/>
        <v>寿光</v>
      </c>
      <c r="S538" t="str">
        <f t="shared" si="17"/>
        <v>0102</v>
      </c>
    </row>
    <row r="539" spans="1:19">
      <c r="A539" t="s">
        <v>9836</v>
      </c>
      <c r="B539" t="s">
        <v>9837</v>
      </c>
      <c r="C539" t="s">
        <v>49</v>
      </c>
      <c r="D539" t="s">
        <v>9838</v>
      </c>
      <c r="E539" t="s">
        <v>9020</v>
      </c>
      <c r="F539" t="s">
        <v>9839</v>
      </c>
      <c r="G539" t="s">
        <v>9840</v>
      </c>
      <c r="H539" t="s">
        <v>9841</v>
      </c>
      <c r="I539" t="s">
        <v>4771</v>
      </c>
      <c r="J539" t="s">
        <v>6327</v>
      </c>
      <c r="K539" t="s">
        <v>6328</v>
      </c>
      <c r="L539" t="s">
        <v>1136</v>
      </c>
      <c r="M539" t="s">
        <v>5210</v>
      </c>
      <c r="O539" t="s">
        <v>6329</v>
      </c>
      <c r="P539" t="s">
        <v>9842</v>
      </c>
      <c r="R539" t="str">
        <f t="shared" si="16"/>
        <v>昌乐</v>
      </c>
      <c r="S539" t="str">
        <f t="shared" si="17"/>
        <v>0102</v>
      </c>
    </row>
    <row r="540" spans="1:19">
      <c r="A540" t="s">
        <v>481</v>
      </c>
      <c r="B540" t="s">
        <v>9843</v>
      </c>
      <c r="C540" t="s">
        <v>49</v>
      </c>
      <c r="D540" t="s">
        <v>9844</v>
      </c>
      <c r="E540" t="s">
        <v>9129</v>
      </c>
      <c r="F540" t="s">
        <v>9845</v>
      </c>
      <c r="G540" t="s">
        <v>479</v>
      </c>
      <c r="H540" t="s">
        <v>9846</v>
      </c>
      <c r="I540" t="s">
        <v>4852</v>
      </c>
      <c r="J540" t="s">
        <v>5362</v>
      </c>
      <c r="K540" t="s">
        <v>5363</v>
      </c>
      <c r="L540" t="s">
        <v>123</v>
      </c>
      <c r="M540" t="s">
        <v>5364</v>
      </c>
      <c r="O540" t="s">
        <v>5365</v>
      </c>
      <c r="P540" t="s">
        <v>9847</v>
      </c>
      <c r="Q540" t="s">
        <v>5367</v>
      </c>
      <c r="R540" t="str">
        <f t="shared" si="16"/>
        <v>诸城</v>
      </c>
      <c r="S540" t="str">
        <f t="shared" si="17"/>
        <v>0102</v>
      </c>
    </row>
    <row r="541" spans="1:19">
      <c r="A541" t="s">
        <v>9848</v>
      </c>
      <c r="B541" t="s">
        <v>9849</v>
      </c>
      <c r="C541" t="s">
        <v>49</v>
      </c>
      <c r="D541" t="s">
        <v>9850</v>
      </c>
      <c r="E541" t="s">
        <v>9700</v>
      </c>
      <c r="F541" t="s">
        <v>9851</v>
      </c>
      <c r="G541" t="s">
        <v>9852</v>
      </c>
      <c r="H541" t="s">
        <v>9853</v>
      </c>
      <c r="I541" t="s">
        <v>4852</v>
      </c>
      <c r="J541" t="s">
        <v>9133</v>
      </c>
      <c r="K541" t="s">
        <v>9134</v>
      </c>
      <c r="L541" t="s">
        <v>148</v>
      </c>
      <c r="M541" t="s">
        <v>5272</v>
      </c>
      <c r="N541" t="s">
        <v>4933</v>
      </c>
      <c r="O541" t="s">
        <v>9135</v>
      </c>
      <c r="P541" t="s">
        <v>9854</v>
      </c>
      <c r="Q541" t="s">
        <v>9855</v>
      </c>
      <c r="R541" t="str">
        <f t="shared" si="16"/>
        <v>寒亭</v>
      </c>
      <c r="S541" t="str">
        <f t="shared" si="17"/>
        <v>0102</v>
      </c>
    </row>
    <row r="542" spans="1:19">
      <c r="A542" t="s">
        <v>9856</v>
      </c>
      <c r="B542" t="s">
        <v>9857</v>
      </c>
      <c r="C542" t="s">
        <v>49</v>
      </c>
      <c r="D542" t="s">
        <v>9858</v>
      </c>
      <c r="E542" t="s">
        <v>9859</v>
      </c>
      <c r="F542" t="s">
        <v>9860</v>
      </c>
      <c r="G542" t="s">
        <v>9861</v>
      </c>
      <c r="H542" t="s">
        <v>9862</v>
      </c>
      <c r="I542" t="s">
        <v>4852</v>
      </c>
      <c r="J542" t="s">
        <v>7717</v>
      </c>
      <c r="K542" t="s">
        <v>7718</v>
      </c>
      <c r="L542" t="s">
        <v>123</v>
      </c>
      <c r="M542" t="s">
        <v>5825</v>
      </c>
      <c r="O542" t="s">
        <v>7719</v>
      </c>
      <c r="P542" t="s">
        <v>9863</v>
      </c>
      <c r="R542" t="str">
        <f t="shared" si="16"/>
        <v>诸城</v>
      </c>
      <c r="S542" t="str">
        <f t="shared" si="17"/>
        <v>0102</v>
      </c>
    </row>
    <row r="543" spans="1:19">
      <c r="A543" t="s">
        <v>9864</v>
      </c>
      <c r="B543" t="s">
        <v>9865</v>
      </c>
      <c r="C543" t="s">
        <v>49</v>
      </c>
      <c r="D543" t="s">
        <v>9866</v>
      </c>
      <c r="E543" t="s">
        <v>9867</v>
      </c>
      <c r="F543" t="s">
        <v>9868</v>
      </c>
      <c r="G543" t="s">
        <v>9869</v>
      </c>
      <c r="H543" t="s">
        <v>9870</v>
      </c>
      <c r="I543" t="s">
        <v>4852</v>
      </c>
      <c r="J543" t="s">
        <v>8955</v>
      </c>
      <c r="K543" t="s">
        <v>8956</v>
      </c>
      <c r="L543" t="s">
        <v>375</v>
      </c>
      <c r="M543" t="s">
        <v>8957</v>
      </c>
      <c r="N543" t="s">
        <v>4789</v>
      </c>
      <c r="O543" t="s">
        <v>8958</v>
      </c>
      <c r="P543" t="s">
        <v>9871</v>
      </c>
      <c r="R543" t="str">
        <f t="shared" si="16"/>
        <v>昌邑</v>
      </c>
      <c r="S543" t="str">
        <f t="shared" si="17"/>
        <v>0102</v>
      </c>
    </row>
    <row r="544" spans="1:19">
      <c r="A544" t="s">
        <v>9872</v>
      </c>
      <c r="B544" t="s">
        <v>9873</v>
      </c>
      <c r="C544" t="s">
        <v>49</v>
      </c>
      <c r="D544" t="s">
        <v>9874</v>
      </c>
      <c r="E544" t="s">
        <v>9020</v>
      </c>
      <c r="F544" t="s">
        <v>9875</v>
      </c>
      <c r="G544" t="s">
        <v>9876</v>
      </c>
      <c r="H544" t="s">
        <v>9877</v>
      </c>
      <c r="I544" t="s">
        <v>5052</v>
      </c>
      <c r="J544" t="s">
        <v>4992</v>
      </c>
      <c r="K544" t="s">
        <v>4993</v>
      </c>
      <c r="L544" t="s">
        <v>123</v>
      </c>
      <c r="M544" t="s">
        <v>4994</v>
      </c>
      <c r="O544" t="s">
        <v>4995</v>
      </c>
      <c r="P544" t="s">
        <v>9878</v>
      </c>
      <c r="R544" t="str">
        <f t="shared" si="16"/>
        <v>诸城</v>
      </c>
      <c r="S544" t="str">
        <f t="shared" si="17"/>
        <v>0102</v>
      </c>
    </row>
    <row r="545" spans="1:19">
      <c r="A545" t="s">
        <v>9879</v>
      </c>
      <c r="B545" t="s">
        <v>9880</v>
      </c>
      <c r="C545" t="s">
        <v>49</v>
      </c>
      <c r="D545" t="s">
        <v>9881</v>
      </c>
      <c r="E545" t="s">
        <v>9882</v>
      </c>
      <c r="F545" t="s">
        <v>9883</v>
      </c>
      <c r="G545" t="s">
        <v>9884</v>
      </c>
      <c r="I545" t="s">
        <v>8162</v>
      </c>
      <c r="R545" t="str">
        <f t="shared" si="16"/>
        <v/>
      </c>
      <c r="S545" t="str">
        <f t="shared" si="17"/>
        <v>0102</v>
      </c>
    </row>
    <row r="546" spans="1:19">
      <c r="A546" t="s">
        <v>9885</v>
      </c>
      <c r="B546" t="s">
        <v>9886</v>
      </c>
      <c r="C546" t="s">
        <v>49</v>
      </c>
      <c r="D546" t="s">
        <v>9887</v>
      </c>
      <c r="E546" t="s">
        <v>9020</v>
      </c>
      <c r="F546" t="s">
        <v>9888</v>
      </c>
      <c r="G546" t="s">
        <v>9889</v>
      </c>
      <c r="H546" t="s">
        <v>9890</v>
      </c>
      <c r="I546" t="s">
        <v>5052</v>
      </c>
      <c r="J546" t="s">
        <v>9396</v>
      </c>
      <c r="K546" t="s">
        <v>9397</v>
      </c>
      <c r="L546" t="s">
        <v>148</v>
      </c>
      <c r="M546" t="s">
        <v>6713</v>
      </c>
      <c r="O546" t="s">
        <v>9398</v>
      </c>
      <c r="P546" t="s">
        <v>9891</v>
      </c>
      <c r="Q546" t="s">
        <v>9892</v>
      </c>
      <c r="R546" t="str">
        <f t="shared" si="16"/>
        <v>寒亭</v>
      </c>
      <c r="S546" t="str">
        <f t="shared" si="17"/>
        <v>0102</v>
      </c>
    </row>
    <row r="547" spans="1:19">
      <c r="A547" t="s">
        <v>9893</v>
      </c>
      <c r="B547" t="s">
        <v>9894</v>
      </c>
      <c r="C547" t="s">
        <v>49</v>
      </c>
      <c r="D547" t="s">
        <v>9895</v>
      </c>
      <c r="E547" t="s">
        <v>9129</v>
      </c>
      <c r="F547" t="s">
        <v>9896</v>
      </c>
      <c r="G547" t="s">
        <v>9897</v>
      </c>
      <c r="H547" t="s">
        <v>9898</v>
      </c>
      <c r="I547" t="s">
        <v>4785</v>
      </c>
      <c r="J547" t="s">
        <v>9899</v>
      </c>
      <c r="K547" t="s">
        <v>9900</v>
      </c>
      <c r="L547" t="s">
        <v>114</v>
      </c>
      <c r="M547" t="s">
        <v>9901</v>
      </c>
      <c r="N547" t="s">
        <v>5487</v>
      </c>
      <c r="O547" t="s">
        <v>9902</v>
      </c>
      <c r="P547" t="s">
        <v>9903</v>
      </c>
      <c r="R547" t="str">
        <f t="shared" si="16"/>
        <v>高密</v>
      </c>
      <c r="S547" t="str">
        <f t="shared" si="17"/>
        <v>0102</v>
      </c>
    </row>
    <row r="548" spans="1:19">
      <c r="A548" t="s">
        <v>9904</v>
      </c>
      <c r="B548" t="s">
        <v>9905</v>
      </c>
      <c r="C548" t="s">
        <v>49</v>
      </c>
      <c r="D548" t="s">
        <v>9906</v>
      </c>
      <c r="E548" t="s">
        <v>8923</v>
      </c>
      <c r="F548" t="s">
        <v>9907</v>
      </c>
      <c r="G548" t="s">
        <v>9908</v>
      </c>
      <c r="H548" t="s">
        <v>9909</v>
      </c>
      <c r="I548" t="s">
        <v>4841</v>
      </c>
      <c r="J548" t="s">
        <v>6664</v>
      </c>
      <c r="K548" t="s">
        <v>6665</v>
      </c>
      <c r="L548" t="s">
        <v>60</v>
      </c>
      <c r="M548" t="s">
        <v>5511</v>
      </c>
      <c r="N548" t="s">
        <v>4881</v>
      </c>
      <c r="O548" t="s">
        <v>6666</v>
      </c>
      <c r="P548" t="s">
        <v>9910</v>
      </c>
      <c r="R548" t="str">
        <f t="shared" si="16"/>
        <v>奎文</v>
      </c>
      <c r="S548" t="str">
        <f t="shared" si="17"/>
        <v>0102</v>
      </c>
    </row>
    <row r="549" spans="1:19">
      <c r="A549" t="s">
        <v>9911</v>
      </c>
      <c r="B549" t="s">
        <v>9912</v>
      </c>
      <c r="C549" t="s">
        <v>49</v>
      </c>
      <c r="D549" t="s">
        <v>9913</v>
      </c>
      <c r="E549" t="s">
        <v>8923</v>
      </c>
      <c r="F549" t="s">
        <v>9914</v>
      </c>
      <c r="G549" t="s">
        <v>9915</v>
      </c>
      <c r="H549" t="s">
        <v>9916</v>
      </c>
      <c r="I549" t="s">
        <v>4813</v>
      </c>
      <c r="J549" t="s">
        <v>6276</v>
      </c>
      <c r="K549" t="s">
        <v>6277</v>
      </c>
      <c r="L549" t="s">
        <v>50</v>
      </c>
      <c r="M549" t="s">
        <v>5236</v>
      </c>
      <c r="N549" t="s">
        <v>5112</v>
      </c>
      <c r="O549" t="s">
        <v>6278</v>
      </c>
      <c r="P549" t="s">
        <v>9917</v>
      </c>
      <c r="Q549" t="s">
        <v>9918</v>
      </c>
      <c r="R549" t="str">
        <f t="shared" si="16"/>
        <v>青州</v>
      </c>
      <c r="S549" t="str">
        <f t="shared" si="17"/>
        <v>0102</v>
      </c>
    </row>
    <row r="550" spans="1:19">
      <c r="A550" t="s">
        <v>9919</v>
      </c>
      <c r="B550" t="s">
        <v>9920</v>
      </c>
      <c r="C550" t="s">
        <v>49</v>
      </c>
      <c r="D550" t="s">
        <v>9921</v>
      </c>
      <c r="E550" t="s">
        <v>5036</v>
      </c>
      <c r="F550" t="s">
        <v>9922</v>
      </c>
      <c r="G550" t="s">
        <v>9923</v>
      </c>
      <c r="H550" t="s">
        <v>9924</v>
      </c>
      <c r="I550" t="s">
        <v>5541</v>
      </c>
      <c r="J550" t="s">
        <v>5195</v>
      </c>
      <c r="K550" t="s">
        <v>5196</v>
      </c>
      <c r="L550" t="s">
        <v>105</v>
      </c>
      <c r="M550" t="s">
        <v>5197</v>
      </c>
      <c r="N550" t="s">
        <v>4817</v>
      </c>
      <c r="O550" t="s">
        <v>5199</v>
      </c>
      <c r="P550" t="s">
        <v>9925</v>
      </c>
      <c r="R550" t="str">
        <f t="shared" si="16"/>
        <v>寿光</v>
      </c>
      <c r="S550" t="str">
        <f t="shared" si="17"/>
        <v>0102</v>
      </c>
    </row>
    <row r="551" spans="1:19">
      <c r="A551" t="s">
        <v>9926</v>
      </c>
      <c r="B551" t="s">
        <v>9927</v>
      </c>
      <c r="C551" t="s">
        <v>49</v>
      </c>
      <c r="D551" t="s">
        <v>9928</v>
      </c>
      <c r="E551" t="s">
        <v>8923</v>
      </c>
      <c r="F551" t="s">
        <v>9929</v>
      </c>
      <c r="G551" t="s">
        <v>9930</v>
      </c>
      <c r="H551" t="s">
        <v>9931</v>
      </c>
      <c r="I551" t="s">
        <v>4785</v>
      </c>
      <c r="J551" t="s">
        <v>5997</v>
      </c>
      <c r="K551" t="s">
        <v>5998</v>
      </c>
      <c r="L551" t="s">
        <v>60</v>
      </c>
      <c r="M551" t="s">
        <v>5999</v>
      </c>
      <c r="N551" t="s">
        <v>5421</v>
      </c>
      <c r="O551" t="s">
        <v>6000</v>
      </c>
      <c r="P551" t="s">
        <v>9932</v>
      </c>
      <c r="R551" t="str">
        <f t="shared" si="16"/>
        <v>奎文</v>
      </c>
      <c r="S551" t="str">
        <f t="shared" si="17"/>
        <v>0102</v>
      </c>
    </row>
    <row r="552" spans="1:19">
      <c r="A552" t="s">
        <v>9933</v>
      </c>
      <c r="B552" t="s">
        <v>9934</v>
      </c>
      <c r="C552" t="s">
        <v>49</v>
      </c>
      <c r="D552" t="s">
        <v>9935</v>
      </c>
      <c r="E552" t="s">
        <v>9224</v>
      </c>
      <c r="F552" t="s">
        <v>9936</v>
      </c>
      <c r="G552" t="s">
        <v>9937</v>
      </c>
      <c r="H552" t="s">
        <v>9938</v>
      </c>
      <c r="I552" t="s">
        <v>4852</v>
      </c>
      <c r="J552" t="s">
        <v>9612</v>
      </c>
      <c r="K552" t="s">
        <v>9613</v>
      </c>
      <c r="L552" t="s">
        <v>114</v>
      </c>
      <c r="M552" t="s">
        <v>9614</v>
      </c>
      <c r="N552" t="s">
        <v>4892</v>
      </c>
      <c r="O552" t="s">
        <v>9615</v>
      </c>
      <c r="P552" t="s">
        <v>9939</v>
      </c>
      <c r="R552" t="str">
        <f t="shared" si="16"/>
        <v>高密</v>
      </c>
      <c r="S552" t="str">
        <f t="shared" si="17"/>
        <v>0102</v>
      </c>
    </row>
    <row r="553" spans="1:19">
      <c r="A553" t="s">
        <v>9940</v>
      </c>
      <c r="B553" t="s">
        <v>9941</v>
      </c>
      <c r="C553" t="s">
        <v>49</v>
      </c>
      <c r="D553" t="s">
        <v>9942</v>
      </c>
      <c r="E553" t="s">
        <v>8923</v>
      </c>
      <c r="F553" t="s">
        <v>9943</v>
      </c>
      <c r="G553" t="s">
        <v>9944</v>
      </c>
      <c r="H553" t="s">
        <v>9945</v>
      </c>
      <c r="I553" t="s">
        <v>5282</v>
      </c>
      <c r="J553" t="s">
        <v>5987</v>
      </c>
      <c r="K553" t="s">
        <v>5988</v>
      </c>
      <c r="L553" t="s">
        <v>95</v>
      </c>
      <c r="M553" t="s">
        <v>5042</v>
      </c>
      <c r="N553" t="s">
        <v>5421</v>
      </c>
      <c r="O553" t="s">
        <v>5989</v>
      </c>
      <c r="P553" t="s">
        <v>9946</v>
      </c>
      <c r="Q553" t="s">
        <v>9947</v>
      </c>
      <c r="R553" t="str">
        <f t="shared" si="16"/>
        <v>安丘</v>
      </c>
      <c r="S553" t="str">
        <f t="shared" si="17"/>
        <v>0102</v>
      </c>
    </row>
    <row r="554" spans="1:19">
      <c r="A554" t="s">
        <v>9948</v>
      </c>
      <c r="B554" t="s">
        <v>9949</v>
      </c>
      <c r="C554" t="s">
        <v>49</v>
      </c>
      <c r="D554" t="s">
        <v>9950</v>
      </c>
      <c r="E554" t="s">
        <v>8923</v>
      </c>
      <c r="F554" t="s">
        <v>9951</v>
      </c>
      <c r="G554" t="s">
        <v>9952</v>
      </c>
      <c r="H554" t="s">
        <v>9953</v>
      </c>
      <c r="I554" t="s">
        <v>4929</v>
      </c>
      <c r="J554" t="s">
        <v>8294</v>
      </c>
      <c r="K554" t="s">
        <v>8295</v>
      </c>
      <c r="L554" t="s">
        <v>50</v>
      </c>
      <c r="M554" t="s">
        <v>5877</v>
      </c>
      <c r="N554" t="s">
        <v>4933</v>
      </c>
      <c r="O554" t="s">
        <v>8296</v>
      </c>
      <c r="P554" t="s">
        <v>9954</v>
      </c>
      <c r="Q554" t="s">
        <v>9955</v>
      </c>
      <c r="R554" t="str">
        <f t="shared" si="16"/>
        <v>青州</v>
      </c>
      <c r="S554" t="str">
        <f t="shared" si="17"/>
        <v>0102</v>
      </c>
    </row>
    <row r="555" spans="1:19">
      <c r="A555" t="s">
        <v>9956</v>
      </c>
      <c r="B555" t="s">
        <v>9957</v>
      </c>
      <c r="C555" t="s">
        <v>49</v>
      </c>
      <c r="D555" t="s">
        <v>9958</v>
      </c>
      <c r="E555" t="s">
        <v>8923</v>
      </c>
      <c r="F555" t="s">
        <v>9959</v>
      </c>
      <c r="G555" t="s">
        <v>9960</v>
      </c>
      <c r="H555" t="s">
        <v>9961</v>
      </c>
      <c r="I555" t="s">
        <v>4852</v>
      </c>
      <c r="J555" t="s">
        <v>4969</v>
      </c>
      <c r="K555" t="s">
        <v>4970</v>
      </c>
      <c r="L555" t="s">
        <v>237</v>
      </c>
      <c r="M555" t="s">
        <v>4971</v>
      </c>
      <c r="N555" t="s">
        <v>9962</v>
      </c>
      <c r="O555" t="s">
        <v>9963</v>
      </c>
      <c r="P555" t="s">
        <v>9964</v>
      </c>
      <c r="R555" t="str">
        <f t="shared" si="16"/>
        <v>潍城</v>
      </c>
      <c r="S555" t="str">
        <f t="shared" si="17"/>
        <v>0102</v>
      </c>
    </row>
    <row r="556" spans="1:19">
      <c r="A556" t="s">
        <v>9965</v>
      </c>
      <c r="B556" t="s">
        <v>9966</v>
      </c>
      <c r="C556" t="s">
        <v>49</v>
      </c>
      <c r="D556" t="s">
        <v>9967</v>
      </c>
      <c r="E556" t="s">
        <v>8923</v>
      </c>
      <c r="F556" t="s">
        <v>9968</v>
      </c>
      <c r="G556" t="s">
        <v>9969</v>
      </c>
      <c r="H556" t="s">
        <v>9970</v>
      </c>
      <c r="I556" t="s">
        <v>4841</v>
      </c>
      <c r="J556" t="s">
        <v>7456</v>
      </c>
      <c r="K556" t="s">
        <v>7457</v>
      </c>
      <c r="L556" t="s">
        <v>114</v>
      </c>
      <c r="M556" t="s">
        <v>7458</v>
      </c>
      <c r="N556" t="s">
        <v>5801</v>
      </c>
      <c r="O556" t="s">
        <v>7459</v>
      </c>
      <c r="P556" t="s">
        <v>9971</v>
      </c>
      <c r="Q556" t="s">
        <v>9972</v>
      </c>
      <c r="R556" t="str">
        <f t="shared" si="16"/>
        <v>高密</v>
      </c>
      <c r="S556" t="str">
        <f t="shared" si="17"/>
        <v>0102</v>
      </c>
    </row>
    <row r="557" spans="1:19">
      <c r="A557" t="s">
        <v>9973</v>
      </c>
      <c r="B557" t="s">
        <v>9974</v>
      </c>
      <c r="C557" t="s">
        <v>49</v>
      </c>
      <c r="D557" t="s">
        <v>9975</v>
      </c>
      <c r="E557" t="s">
        <v>9129</v>
      </c>
      <c r="F557" t="s">
        <v>9976</v>
      </c>
      <c r="G557" t="s">
        <v>9977</v>
      </c>
      <c r="H557" t="s">
        <v>9978</v>
      </c>
      <c r="I557" t="s">
        <v>5327</v>
      </c>
      <c r="J557" t="s">
        <v>6097</v>
      </c>
      <c r="K557" t="s">
        <v>6098</v>
      </c>
      <c r="L557" t="s">
        <v>148</v>
      </c>
      <c r="M557" t="s">
        <v>5580</v>
      </c>
      <c r="N557" t="s">
        <v>5030</v>
      </c>
      <c r="O557" t="s">
        <v>6099</v>
      </c>
      <c r="P557" t="s">
        <v>9979</v>
      </c>
      <c r="Q557" t="s">
        <v>9980</v>
      </c>
      <c r="R557" t="str">
        <f t="shared" si="16"/>
        <v>寒亭</v>
      </c>
      <c r="S557" t="str">
        <f t="shared" si="17"/>
        <v>0102</v>
      </c>
    </row>
    <row r="558" spans="1:19">
      <c r="A558" t="s">
        <v>9981</v>
      </c>
      <c r="B558" t="s">
        <v>9982</v>
      </c>
      <c r="C558" t="s">
        <v>49</v>
      </c>
      <c r="D558" t="s">
        <v>9983</v>
      </c>
      <c r="E558" t="s">
        <v>9224</v>
      </c>
      <c r="F558" t="s">
        <v>9984</v>
      </c>
      <c r="G558" t="s">
        <v>9985</v>
      </c>
      <c r="H558" t="s">
        <v>9986</v>
      </c>
      <c r="I558" t="s">
        <v>4785</v>
      </c>
      <c r="J558" t="s">
        <v>5222</v>
      </c>
      <c r="K558" t="s">
        <v>5223</v>
      </c>
      <c r="L558" t="s">
        <v>105</v>
      </c>
      <c r="M558" t="s">
        <v>5224</v>
      </c>
      <c r="N558" t="s">
        <v>4789</v>
      </c>
      <c r="O558" t="s">
        <v>5225</v>
      </c>
      <c r="P558" t="s">
        <v>9987</v>
      </c>
      <c r="Q558" t="s">
        <v>9988</v>
      </c>
      <c r="R558" t="str">
        <f t="shared" si="16"/>
        <v>寿光</v>
      </c>
      <c r="S558" t="str">
        <f t="shared" si="17"/>
        <v>0102</v>
      </c>
    </row>
    <row r="559" spans="1:19">
      <c r="A559" t="s">
        <v>9989</v>
      </c>
      <c r="B559" t="s">
        <v>9990</v>
      </c>
      <c r="C559" t="s">
        <v>49</v>
      </c>
      <c r="D559" t="s">
        <v>9991</v>
      </c>
      <c r="E559" t="s">
        <v>9129</v>
      </c>
      <c r="F559" t="s">
        <v>9992</v>
      </c>
      <c r="G559" t="s">
        <v>9993</v>
      </c>
      <c r="H559" t="s">
        <v>9994</v>
      </c>
      <c r="I559" t="s">
        <v>4828</v>
      </c>
      <c r="J559" t="s">
        <v>9995</v>
      </c>
      <c r="K559" t="s">
        <v>9996</v>
      </c>
      <c r="L559" t="s">
        <v>77</v>
      </c>
      <c r="M559" t="s">
        <v>5145</v>
      </c>
      <c r="N559" t="s">
        <v>5487</v>
      </c>
      <c r="O559" t="s">
        <v>9997</v>
      </c>
      <c r="P559" t="s">
        <v>9998</v>
      </c>
      <c r="R559" t="str">
        <f t="shared" si="16"/>
        <v>临朐</v>
      </c>
      <c r="S559" t="str">
        <f t="shared" si="17"/>
        <v>0102</v>
      </c>
    </row>
    <row r="560" spans="1:19">
      <c r="A560" t="s">
        <v>9999</v>
      </c>
      <c r="B560" t="s">
        <v>10000</v>
      </c>
      <c r="C560" t="s">
        <v>49</v>
      </c>
      <c r="D560" t="s">
        <v>10001</v>
      </c>
      <c r="E560" t="s">
        <v>8923</v>
      </c>
      <c r="F560" t="s">
        <v>10002</v>
      </c>
      <c r="G560" t="s">
        <v>10003</v>
      </c>
      <c r="H560" t="s">
        <v>10004</v>
      </c>
      <c r="I560" t="s">
        <v>10005</v>
      </c>
      <c r="J560" t="s">
        <v>10006</v>
      </c>
      <c r="K560" t="s">
        <v>10007</v>
      </c>
      <c r="L560" t="s">
        <v>60</v>
      </c>
      <c r="M560" t="s">
        <v>5888</v>
      </c>
      <c r="N560" t="s">
        <v>5030</v>
      </c>
      <c r="O560" t="s">
        <v>10008</v>
      </c>
      <c r="P560" t="s">
        <v>10009</v>
      </c>
      <c r="R560" t="str">
        <f t="shared" si="16"/>
        <v>奎文</v>
      </c>
      <c r="S560" t="str">
        <f t="shared" si="17"/>
        <v>0102</v>
      </c>
    </row>
    <row r="561" spans="1:19">
      <c r="A561" t="s">
        <v>10010</v>
      </c>
      <c r="B561" t="s">
        <v>9982</v>
      </c>
      <c r="C561" t="s">
        <v>49</v>
      </c>
      <c r="D561" t="s">
        <v>10011</v>
      </c>
      <c r="E561" t="s">
        <v>8923</v>
      </c>
      <c r="F561" t="s">
        <v>10012</v>
      </c>
      <c r="G561" t="s">
        <v>10013</v>
      </c>
      <c r="H561" t="s">
        <v>10014</v>
      </c>
      <c r="I561" t="s">
        <v>4852</v>
      </c>
      <c r="J561" t="s">
        <v>5040</v>
      </c>
      <c r="K561" t="s">
        <v>5041</v>
      </c>
      <c r="L561" t="s">
        <v>95</v>
      </c>
      <c r="M561" t="s">
        <v>5042</v>
      </c>
      <c r="N561" t="s">
        <v>4933</v>
      </c>
      <c r="O561" t="s">
        <v>5044</v>
      </c>
      <c r="P561" t="s">
        <v>10015</v>
      </c>
      <c r="Q561" t="s">
        <v>10016</v>
      </c>
      <c r="R561" t="str">
        <f t="shared" si="16"/>
        <v>安丘</v>
      </c>
      <c r="S561" t="str">
        <f t="shared" si="17"/>
        <v>0102</v>
      </c>
    </row>
    <row r="562" spans="1:19">
      <c r="A562" t="s">
        <v>10017</v>
      </c>
      <c r="B562" t="s">
        <v>10018</v>
      </c>
      <c r="C562" t="s">
        <v>49</v>
      </c>
      <c r="D562" t="s">
        <v>10019</v>
      </c>
      <c r="E562" t="s">
        <v>9224</v>
      </c>
      <c r="F562" t="s">
        <v>10020</v>
      </c>
      <c r="G562" t="s">
        <v>10021</v>
      </c>
      <c r="H562" t="s">
        <v>10022</v>
      </c>
      <c r="I562" t="s">
        <v>4828</v>
      </c>
      <c r="J562" t="s">
        <v>8955</v>
      </c>
      <c r="K562" t="s">
        <v>8956</v>
      </c>
      <c r="L562" t="s">
        <v>375</v>
      </c>
      <c r="M562" t="s">
        <v>8957</v>
      </c>
      <c r="N562" t="s">
        <v>4856</v>
      </c>
      <c r="O562" t="s">
        <v>8958</v>
      </c>
      <c r="P562" t="s">
        <v>10023</v>
      </c>
      <c r="R562" t="str">
        <f t="shared" si="16"/>
        <v>昌邑</v>
      </c>
      <c r="S562" t="str">
        <f t="shared" si="17"/>
        <v>0102</v>
      </c>
    </row>
    <row r="563" spans="1:19">
      <c r="A563" t="s">
        <v>505</v>
      </c>
      <c r="B563" t="s">
        <v>10024</v>
      </c>
      <c r="C563" t="s">
        <v>49</v>
      </c>
      <c r="D563" t="s">
        <v>10025</v>
      </c>
      <c r="E563" t="s">
        <v>9129</v>
      </c>
      <c r="F563" t="s">
        <v>10026</v>
      </c>
      <c r="G563" t="s">
        <v>503</v>
      </c>
      <c r="H563" t="s">
        <v>10027</v>
      </c>
      <c r="I563" t="s">
        <v>4828</v>
      </c>
      <c r="J563" t="s">
        <v>6528</v>
      </c>
      <c r="K563" t="s">
        <v>6529</v>
      </c>
      <c r="L563" t="s">
        <v>60</v>
      </c>
      <c r="M563" t="s">
        <v>4774</v>
      </c>
      <c r="N563" t="s">
        <v>8593</v>
      </c>
      <c r="O563" t="s">
        <v>6531</v>
      </c>
      <c r="P563" t="s">
        <v>10028</v>
      </c>
      <c r="R563" t="str">
        <f t="shared" si="16"/>
        <v>奎文</v>
      </c>
      <c r="S563" t="str">
        <f t="shared" si="17"/>
        <v>0102</v>
      </c>
    </row>
    <row r="564" spans="1:19">
      <c r="A564" t="s">
        <v>10029</v>
      </c>
      <c r="B564" t="s">
        <v>10030</v>
      </c>
      <c r="C564" t="s">
        <v>49</v>
      </c>
      <c r="D564" t="s">
        <v>10031</v>
      </c>
      <c r="E564" t="s">
        <v>8923</v>
      </c>
      <c r="F564" t="s">
        <v>10032</v>
      </c>
      <c r="G564" t="s">
        <v>10033</v>
      </c>
      <c r="H564" t="s">
        <v>10034</v>
      </c>
      <c r="I564" t="s">
        <v>4852</v>
      </c>
      <c r="J564" t="s">
        <v>10035</v>
      </c>
      <c r="K564" t="s">
        <v>10036</v>
      </c>
      <c r="L564" t="s">
        <v>1136</v>
      </c>
      <c r="M564" t="s">
        <v>8945</v>
      </c>
      <c r="N564" t="s">
        <v>5907</v>
      </c>
      <c r="O564" t="s">
        <v>10037</v>
      </c>
      <c r="P564" t="s">
        <v>10038</v>
      </c>
      <c r="R564" t="str">
        <f t="shared" si="16"/>
        <v>昌乐</v>
      </c>
      <c r="S564" t="str">
        <f t="shared" si="17"/>
        <v>0102</v>
      </c>
    </row>
    <row r="565" spans="1:19">
      <c r="A565" t="s">
        <v>10039</v>
      </c>
      <c r="B565" t="s">
        <v>10040</v>
      </c>
      <c r="C565" t="s">
        <v>49</v>
      </c>
      <c r="D565" t="s">
        <v>10041</v>
      </c>
      <c r="E565" t="s">
        <v>9020</v>
      </c>
      <c r="F565" t="s">
        <v>10042</v>
      </c>
      <c r="G565" t="s">
        <v>10043</v>
      </c>
      <c r="H565" t="s">
        <v>10044</v>
      </c>
      <c r="I565" t="s">
        <v>5822</v>
      </c>
      <c r="J565" t="s">
        <v>8545</v>
      </c>
      <c r="K565" t="s">
        <v>8546</v>
      </c>
      <c r="L565" t="s">
        <v>60</v>
      </c>
      <c r="M565" t="s">
        <v>5511</v>
      </c>
      <c r="O565" t="s">
        <v>8547</v>
      </c>
      <c r="P565" t="s">
        <v>10045</v>
      </c>
      <c r="R565" t="str">
        <f t="shared" si="16"/>
        <v>奎文</v>
      </c>
      <c r="S565" t="str">
        <f t="shared" si="17"/>
        <v>0102</v>
      </c>
    </row>
    <row r="566" spans="1:19">
      <c r="A566" t="s">
        <v>10046</v>
      </c>
      <c r="B566" t="s">
        <v>10047</v>
      </c>
      <c r="C566" t="s">
        <v>49</v>
      </c>
      <c r="D566" t="s">
        <v>10048</v>
      </c>
      <c r="E566" t="s">
        <v>9224</v>
      </c>
      <c r="F566" t="s">
        <v>10049</v>
      </c>
      <c r="G566" t="s">
        <v>10050</v>
      </c>
      <c r="H566" t="s">
        <v>10051</v>
      </c>
      <c r="I566" t="s">
        <v>4785</v>
      </c>
      <c r="J566" t="s">
        <v>9612</v>
      </c>
      <c r="K566" t="s">
        <v>9613</v>
      </c>
      <c r="L566" t="s">
        <v>114</v>
      </c>
      <c r="M566" t="s">
        <v>9614</v>
      </c>
      <c r="N566" t="s">
        <v>4845</v>
      </c>
      <c r="O566" t="s">
        <v>9615</v>
      </c>
      <c r="P566" t="s">
        <v>10052</v>
      </c>
      <c r="R566" t="str">
        <f t="shared" si="16"/>
        <v>高密</v>
      </c>
      <c r="S566" t="str">
        <f t="shared" si="17"/>
        <v>0102</v>
      </c>
    </row>
    <row r="567" spans="1:19">
      <c r="A567" t="s">
        <v>10053</v>
      </c>
      <c r="B567" t="s">
        <v>10054</v>
      </c>
      <c r="C567" t="s">
        <v>49</v>
      </c>
      <c r="D567" t="s">
        <v>10055</v>
      </c>
      <c r="E567" t="s">
        <v>8923</v>
      </c>
      <c r="F567" t="s">
        <v>10056</v>
      </c>
      <c r="G567" t="s">
        <v>10057</v>
      </c>
      <c r="H567" t="s">
        <v>10058</v>
      </c>
      <c r="I567" t="s">
        <v>5184</v>
      </c>
      <c r="J567" t="s">
        <v>5778</v>
      </c>
      <c r="K567" t="s">
        <v>5779</v>
      </c>
      <c r="L567" t="s">
        <v>105</v>
      </c>
      <c r="M567" t="s">
        <v>5197</v>
      </c>
      <c r="N567" t="s">
        <v>5421</v>
      </c>
      <c r="O567" t="s">
        <v>5780</v>
      </c>
      <c r="P567" t="s">
        <v>10059</v>
      </c>
      <c r="Q567" t="s">
        <v>10060</v>
      </c>
      <c r="R567" t="str">
        <f t="shared" si="16"/>
        <v>寿光</v>
      </c>
      <c r="S567" t="str">
        <f t="shared" si="17"/>
        <v>0102</v>
      </c>
    </row>
    <row r="568" spans="1:19">
      <c r="A568" t="s">
        <v>10061</v>
      </c>
      <c r="B568" t="s">
        <v>10062</v>
      </c>
      <c r="C568" t="s">
        <v>49</v>
      </c>
      <c r="D568" t="s">
        <v>10063</v>
      </c>
      <c r="E568" t="s">
        <v>8923</v>
      </c>
      <c r="F568" t="s">
        <v>10064</v>
      </c>
      <c r="G568" t="s">
        <v>10065</v>
      </c>
      <c r="H568" t="s">
        <v>10066</v>
      </c>
      <c r="I568" t="s">
        <v>4852</v>
      </c>
      <c r="J568" t="s">
        <v>10067</v>
      </c>
      <c r="K568" t="s">
        <v>10068</v>
      </c>
      <c r="L568" t="s">
        <v>105</v>
      </c>
      <c r="M568" t="s">
        <v>5197</v>
      </c>
      <c r="N568" t="s">
        <v>5211</v>
      </c>
      <c r="O568" t="s">
        <v>10069</v>
      </c>
      <c r="P568" t="s">
        <v>10070</v>
      </c>
      <c r="Q568" t="s">
        <v>10071</v>
      </c>
      <c r="R568" t="str">
        <f t="shared" si="16"/>
        <v>寿光</v>
      </c>
      <c r="S568" t="str">
        <f t="shared" si="17"/>
        <v>0102</v>
      </c>
    </row>
    <row r="569" spans="1:19">
      <c r="A569" t="s">
        <v>10072</v>
      </c>
      <c r="B569" t="s">
        <v>10073</v>
      </c>
      <c r="C569" t="s">
        <v>49</v>
      </c>
      <c r="D569" t="s">
        <v>10074</v>
      </c>
      <c r="E569" t="s">
        <v>9020</v>
      </c>
      <c r="F569" t="s">
        <v>10075</v>
      </c>
      <c r="G569" t="s">
        <v>10076</v>
      </c>
      <c r="H569" t="s">
        <v>10077</v>
      </c>
      <c r="I569" t="s">
        <v>5052</v>
      </c>
      <c r="J569" t="s">
        <v>5027</v>
      </c>
      <c r="K569" t="s">
        <v>5028</v>
      </c>
      <c r="L569" t="s">
        <v>105</v>
      </c>
      <c r="M569" t="s">
        <v>5029</v>
      </c>
      <c r="O569" t="s">
        <v>5031</v>
      </c>
      <c r="P569" t="s">
        <v>10078</v>
      </c>
      <c r="R569" t="str">
        <f t="shared" si="16"/>
        <v>寿光</v>
      </c>
      <c r="S569" t="str">
        <f t="shared" si="17"/>
        <v>0102</v>
      </c>
    </row>
    <row r="570" spans="1:19">
      <c r="A570" t="s">
        <v>10079</v>
      </c>
      <c r="B570" t="s">
        <v>10080</v>
      </c>
      <c r="C570" t="s">
        <v>49</v>
      </c>
      <c r="D570" t="s">
        <v>10081</v>
      </c>
      <c r="E570" t="s">
        <v>9129</v>
      </c>
      <c r="F570" t="s">
        <v>10082</v>
      </c>
      <c r="G570" t="s">
        <v>10083</v>
      </c>
      <c r="H570" t="s">
        <v>10084</v>
      </c>
      <c r="I570" t="s">
        <v>5052</v>
      </c>
      <c r="J570" t="s">
        <v>10085</v>
      </c>
      <c r="K570" t="s">
        <v>10086</v>
      </c>
      <c r="L570" t="s">
        <v>123</v>
      </c>
      <c r="M570" t="s">
        <v>5364</v>
      </c>
      <c r="N570" t="s">
        <v>4972</v>
      </c>
      <c r="O570" t="s">
        <v>10087</v>
      </c>
      <c r="P570" t="s">
        <v>10088</v>
      </c>
      <c r="Q570" t="s">
        <v>10089</v>
      </c>
      <c r="R570" t="str">
        <f t="shared" si="16"/>
        <v>诸城</v>
      </c>
      <c r="S570" t="str">
        <f t="shared" si="17"/>
        <v>0102</v>
      </c>
    </row>
    <row r="571" spans="1:19">
      <c r="A571" t="s">
        <v>10090</v>
      </c>
      <c r="B571" t="s">
        <v>10091</v>
      </c>
      <c r="C571" t="s">
        <v>49</v>
      </c>
      <c r="D571" t="s">
        <v>10092</v>
      </c>
      <c r="E571" t="s">
        <v>8923</v>
      </c>
      <c r="F571" t="s">
        <v>10093</v>
      </c>
      <c r="G571" t="s">
        <v>10094</v>
      </c>
      <c r="H571" t="s">
        <v>10095</v>
      </c>
      <c r="I571" t="s">
        <v>4852</v>
      </c>
      <c r="J571" t="s">
        <v>4916</v>
      </c>
      <c r="K571" t="s">
        <v>4917</v>
      </c>
      <c r="L571" t="s">
        <v>114</v>
      </c>
      <c r="M571" t="s">
        <v>4918</v>
      </c>
      <c r="N571" t="s">
        <v>9962</v>
      </c>
      <c r="O571" t="s">
        <v>4920</v>
      </c>
      <c r="P571" t="s">
        <v>10096</v>
      </c>
      <c r="Q571" t="s">
        <v>10097</v>
      </c>
      <c r="R571" t="str">
        <f t="shared" si="16"/>
        <v>高密</v>
      </c>
      <c r="S571" t="str">
        <f t="shared" si="17"/>
        <v>0102</v>
      </c>
    </row>
    <row r="572" spans="1:19">
      <c r="A572" t="s">
        <v>10098</v>
      </c>
      <c r="B572" t="s">
        <v>10099</v>
      </c>
      <c r="C572" t="s">
        <v>49</v>
      </c>
      <c r="D572" t="s">
        <v>10100</v>
      </c>
      <c r="E572" t="s">
        <v>9129</v>
      </c>
      <c r="F572" t="s">
        <v>10101</v>
      </c>
      <c r="G572" t="s">
        <v>10102</v>
      </c>
      <c r="H572" t="s">
        <v>10103</v>
      </c>
      <c r="I572" t="s">
        <v>4828</v>
      </c>
      <c r="J572" t="s">
        <v>8984</v>
      </c>
      <c r="K572" t="s">
        <v>8985</v>
      </c>
      <c r="L572" t="s">
        <v>60</v>
      </c>
      <c r="M572" t="s">
        <v>5511</v>
      </c>
      <c r="N572" t="s">
        <v>4905</v>
      </c>
      <c r="O572" t="s">
        <v>8986</v>
      </c>
      <c r="P572" t="s">
        <v>10104</v>
      </c>
      <c r="R572" t="str">
        <f t="shared" si="16"/>
        <v>奎文</v>
      </c>
      <c r="S572" t="str">
        <f t="shared" si="17"/>
        <v>0102</v>
      </c>
    </row>
    <row r="573" spans="1:19">
      <c r="A573" t="s">
        <v>10105</v>
      </c>
      <c r="B573" t="s">
        <v>10106</v>
      </c>
      <c r="C573" t="s">
        <v>49</v>
      </c>
      <c r="D573" t="s">
        <v>10107</v>
      </c>
      <c r="E573" t="s">
        <v>9129</v>
      </c>
      <c r="F573" t="s">
        <v>10108</v>
      </c>
      <c r="G573" t="s">
        <v>10109</v>
      </c>
      <c r="H573" t="s">
        <v>10110</v>
      </c>
      <c r="I573" t="s">
        <v>4771</v>
      </c>
      <c r="J573" t="s">
        <v>9154</v>
      </c>
      <c r="K573" t="s">
        <v>9155</v>
      </c>
      <c r="L573" t="s">
        <v>60</v>
      </c>
      <c r="M573" t="s">
        <v>4774</v>
      </c>
      <c r="N573" t="s">
        <v>4892</v>
      </c>
      <c r="O573" t="s">
        <v>9156</v>
      </c>
      <c r="P573" t="s">
        <v>10111</v>
      </c>
      <c r="R573" t="str">
        <f t="shared" si="16"/>
        <v>奎文</v>
      </c>
      <c r="S573" t="str">
        <f t="shared" si="17"/>
        <v>0102</v>
      </c>
    </row>
    <row r="574" spans="1:19">
      <c r="A574" t="s">
        <v>10112</v>
      </c>
      <c r="B574" t="s">
        <v>10113</v>
      </c>
      <c r="C574" t="s">
        <v>49</v>
      </c>
      <c r="D574" t="s">
        <v>10114</v>
      </c>
      <c r="E574" t="s">
        <v>9129</v>
      </c>
      <c r="F574" t="s">
        <v>10115</v>
      </c>
      <c r="G574" t="s">
        <v>10116</v>
      </c>
      <c r="H574" t="s">
        <v>10117</v>
      </c>
      <c r="I574" t="s">
        <v>5560</v>
      </c>
      <c r="J574" t="s">
        <v>8450</v>
      </c>
      <c r="K574" t="s">
        <v>8451</v>
      </c>
      <c r="L574" t="s">
        <v>60</v>
      </c>
      <c r="M574" t="s">
        <v>5888</v>
      </c>
      <c r="O574" t="s">
        <v>8452</v>
      </c>
      <c r="P574" t="s">
        <v>10118</v>
      </c>
      <c r="R574" t="str">
        <f t="shared" si="16"/>
        <v>奎文</v>
      </c>
      <c r="S574" t="str">
        <f t="shared" si="17"/>
        <v>0102</v>
      </c>
    </row>
    <row r="575" spans="1:19">
      <c r="A575" t="s">
        <v>10119</v>
      </c>
      <c r="B575" t="s">
        <v>10120</v>
      </c>
      <c r="C575" t="s">
        <v>49</v>
      </c>
      <c r="D575" t="s">
        <v>10121</v>
      </c>
      <c r="E575" t="s">
        <v>8923</v>
      </c>
      <c r="F575" t="s">
        <v>10122</v>
      </c>
      <c r="G575" t="s">
        <v>10123</v>
      </c>
      <c r="H575" t="s">
        <v>10124</v>
      </c>
      <c r="I575" t="s">
        <v>4785</v>
      </c>
      <c r="J575" t="s">
        <v>10125</v>
      </c>
      <c r="K575" t="s">
        <v>10126</v>
      </c>
      <c r="L575" t="s">
        <v>77</v>
      </c>
      <c r="M575" t="s">
        <v>4803</v>
      </c>
      <c r="N575" t="s">
        <v>5069</v>
      </c>
      <c r="O575" t="s">
        <v>10127</v>
      </c>
      <c r="P575" t="s">
        <v>10128</v>
      </c>
      <c r="Q575" t="s">
        <v>10129</v>
      </c>
      <c r="R575" t="str">
        <f t="shared" si="16"/>
        <v>临朐</v>
      </c>
      <c r="S575" t="str">
        <f t="shared" si="17"/>
        <v>0102</v>
      </c>
    </row>
    <row r="576" spans="1:19">
      <c r="A576" t="s">
        <v>10130</v>
      </c>
      <c r="B576" t="s">
        <v>10131</v>
      </c>
      <c r="C576" t="s">
        <v>49</v>
      </c>
      <c r="D576" t="s">
        <v>10132</v>
      </c>
      <c r="E576" t="s">
        <v>8923</v>
      </c>
      <c r="F576" t="s">
        <v>10133</v>
      </c>
      <c r="G576" t="s">
        <v>10134</v>
      </c>
      <c r="H576" t="s">
        <v>10135</v>
      </c>
      <c r="I576" t="s">
        <v>4852</v>
      </c>
      <c r="J576" t="s">
        <v>5222</v>
      </c>
      <c r="K576" t="s">
        <v>5223</v>
      </c>
      <c r="L576" t="s">
        <v>105</v>
      </c>
      <c r="M576" t="s">
        <v>5224</v>
      </c>
      <c r="N576" t="s">
        <v>4789</v>
      </c>
      <c r="O576" t="s">
        <v>5225</v>
      </c>
      <c r="P576" t="s">
        <v>10136</v>
      </c>
      <c r="R576" t="str">
        <f t="shared" si="16"/>
        <v>寿光</v>
      </c>
      <c r="S576" t="str">
        <f t="shared" si="17"/>
        <v>0102</v>
      </c>
    </row>
    <row r="577" spans="1:19">
      <c r="A577" t="s">
        <v>10137</v>
      </c>
      <c r="B577" t="s">
        <v>10138</v>
      </c>
      <c r="C577" t="s">
        <v>49</v>
      </c>
      <c r="D577" t="s">
        <v>10139</v>
      </c>
      <c r="E577" t="s">
        <v>8923</v>
      </c>
      <c r="F577" t="s">
        <v>10140</v>
      </c>
      <c r="G577" t="s">
        <v>10141</v>
      </c>
      <c r="H577" t="s">
        <v>10142</v>
      </c>
      <c r="I577" t="s">
        <v>4955</v>
      </c>
      <c r="J577" t="s">
        <v>8847</v>
      </c>
      <c r="K577" t="s">
        <v>8848</v>
      </c>
      <c r="L577" t="s">
        <v>60</v>
      </c>
      <c r="M577" t="s">
        <v>5420</v>
      </c>
      <c r="N577" t="s">
        <v>4832</v>
      </c>
      <c r="O577" t="s">
        <v>8849</v>
      </c>
      <c r="P577" t="s">
        <v>10143</v>
      </c>
      <c r="Q577" t="s">
        <v>10144</v>
      </c>
      <c r="R577" t="str">
        <f t="shared" ref="R577:R640" si="18">IF(OR(LEFT(L577,2)="高新"),"奎文",IF(LEFT(L577,2)="峡山","坊子",IF(LEFT(L577,2)="滨海","寒亭",LEFT(L577,2))))</f>
        <v>奎文</v>
      </c>
      <c r="S577" t="str">
        <f t="shared" ref="S577:S640" si="19">TEXT(B577,"mmdd")</f>
        <v>0102</v>
      </c>
    </row>
    <row r="578" spans="1:19">
      <c r="A578" t="s">
        <v>10145</v>
      </c>
      <c r="B578" t="s">
        <v>10146</v>
      </c>
      <c r="C578" t="s">
        <v>49</v>
      </c>
      <c r="D578" t="s">
        <v>10147</v>
      </c>
      <c r="E578" t="s">
        <v>8923</v>
      </c>
      <c r="F578" t="s">
        <v>10148</v>
      </c>
      <c r="G578" t="s">
        <v>10149</v>
      </c>
      <c r="H578" t="s">
        <v>10150</v>
      </c>
      <c r="I578" t="s">
        <v>5822</v>
      </c>
      <c r="J578" t="s">
        <v>7352</v>
      </c>
      <c r="K578" t="s">
        <v>7353</v>
      </c>
      <c r="L578" t="s">
        <v>60</v>
      </c>
      <c r="M578" t="s">
        <v>5511</v>
      </c>
      <c r="N578" t="s">
        <v>6985</v>
      </c>
      <c r="O578" t="s">
        <v>7354</v>
      </c>
      <c r="P578" t="s">
        <v>10151</v>
      </c>
      <c r="R578" t="str">
        <f t="shared" si="18"/>
        <v>奎文</v>
      </c>
      <c r="S578" t="str">
        <f t="shared" si="19"/>
        <v>0102</v>
      </c>
    </row>
    <row r="579" spans="1:19">
      <c r="A579" t="s">
        <v>10152</v>
      </c>
      <c r="B579" t="s">
        <v>10153</v>
      </c>
      <c r="C579" t="s">
        <v>49</v>
      </c>
      <c r="D579" t="s">
        <v>10154</v>
      </c>
      <c r="E579" t="s">
        <v>8923</v>
      </c>
      <c r="F579" t="s">
        <v>10155</v>
      </c>
      <c r="G579" t="s">
        <v>10156</v>
      </c>
      <c r="H579" t="s">
        <v>10157</v>
      </c>
      <c r="I579" t="s">
        <v>4841</v>
      </c>
      <c r="J579" t="s">
        <v>8847</v>
      </c>
      <c r="K579" t="s">
        <v>8848</v>
      </c>
      <c r="L579" t="s">
        <v>60</v>
      </c>
      <c r="M579" t="s">
        <v>5420</v>
      </c>
      <c r="N579" t="s">
        <v>4972</v>
      </c>
      <c r="O579" t="s">
        <v>8849</v>
      </c>
      <c r="P579" t="s">
        <v>10158</v>
      </c>
      <c r="R579" t="str">
        <f t="shared" si="18"/>
        <v>奎文</v>
      </c>
      <c r="S579" t="str">
        <f t="shared" si="19"/>
        <v>0102</v>
      </c>
    </row>
    <row r="580" spans="1:19">
      <c r="A580" t="s">
        <v>10159</v>
      </c>
      <c r="B580" t="s">
        <v>10138</v>
      </c>
      <c r="C580" t="s">
        <v>49</v>
      </c>
      <c r="D580" t="s">
        <v>10160</v>
      </c>
      <c r="E580" t="s">
        <v>8923</v>
      </c>
      <c r="F580" t="s">
        <v>10161</v>
      </c>
      <c r="G580" t="s">
        <v>10162</v>
      </c>
      <c r="H580" t="s">
        <v>10163</v>
      </c>
      <c r="I580" t="s">
        <v>4852</v>
      </c>
      <c r="J580" t="s">
        <v>5636</v>
      </c>
      <c r="K580" t="s">
        <v>5720</v>
      </c>
      <c r="L580" t="s">
        <v>50</v>
      </c>
      <c r="M580" t="s">
        <v>5721</v>
      </c>
      <c r="N580" t="s">
        <v>4946</v>
      </c>
      <c r="O580" t="s">
        <v>5722</v>
      </c>
      <c r="P580" t="s">
        <v>10164</v>
      </c>
      <c r="Q580" t="s">
        <v>10165</v>
      </c>
      <c r="R580" t="str">
        <f t="shared" si="18"/>
        <v>青州</v>
      </c>
      <c r="S580" t="str">
        <f t="shared" si="19"/>
        <v>0102</v>
      </c>
    </row>
    <row r="581" spans="1:19">
      <c r="A581" t="s">
        <v>10166</v>
      </c>
      <c r="B581" t="s">
        <v>9916</v>
      </c>
      <c r="C581" t="s">
        <v>49</v>
      </c>
      <c r="D581" t="s">
        <v>10167</v>
      </c>
      <c r="E581" t="s">
        <v>10168</v>
      </c>
      <c r="F581" t="s">
        <v>10169</v>
      </c>
      <c r="G581" t="s">
        <v>10170</v>
      </c>
      <c r="H581" t="s">
        <v>10171</v>
      </c>
      <c r="I581" t="s">
        <v>4828</v>
      </c>
      <c r="J581" t="s">
        <v>10172</v>
      </c>
      <c r="K581" t="s">
        <v>10173</v>
      </c>
      <c r="L581" t="s">
        <v>95</v>
      </c>
      <c r="M581" t="s">
        <v>4844</v>
      </c>
      <c r="N581" t="s">
        <v>4933</v>
      </c>
      <c r="O581" t="s">
        <v>10174</v>
      </c>
      <c r="P581" t="s">
        <v>10175</v>
      </c>
      <c r="R581" t="str">
        <f t="shared" si="18"/>
        <v>安丘</v>
      </c>
      <c r="S581" t="str">
        <f t="shared" si="19"/>
        <v>0102</v>
      </c>
    </row>
    <row r="582" spans="1:19">
      <c r="A582" t="s">
        <v>10176</v>
      </c>
      <c r="B582" t="s">
        <v>10177</v>
      </c>
      <c r="C582" t="s">
        <v>49</v>
      </c>
      <c r="D582" t="s">
        <v>10178</v>
      </c>
      <c r="E582" t="s">
        <v>8923</v>
      </c>
      <c r="F582" t="s">
        <v>10179</v>
      </c>
      <c r="G582" t="s">
        <v>10180</v>
      </c>
      <c r="H582" t="s">
        <v>10181</v>
      </c>
      <c r="I582" t="s">
        <v>8721</v>
      </c>
      <c r="J582" t="s">
        <v>10182</v>
      </c>
      <c r="K582" t="s">
        <v>10183</v>
      </c>
      <c r="L582" t="s">
        <v>60</v>
      </c>
      <c r="M582" t="s">
        <v>4774</v>
      </c>
      <c r="N582" t="s">
        <v>4983</v>
      </c>
      <c r="O582" t="s">
        <v>10184</v>
      </c>
      <c r="P582" t="s">
        <v>10185</v>
      </c>
      <c r="R582" t="str">
        <f t="shared" si="18"/>
        <v>奎文</v>
      </c>
      <c r="S582" t="str">
        <f t="shared" si="19"/>
        <v>0102</v>
      </c>
    </row>
    <row r="583" spans="1:19">
      <c r="A583" t="s">
        <v>10186</v>
      </c>
      <c r="B583" t="s">
        <v>10187</v>
      </c>
      <c r="C583" t="s">
        <v>49</v>
      </c>
      <c r="D583" t="s">
        <v>10188</v>
      </c>
      <c r="E583" t="s">
        <v>8923</v>
      </c>
      <c r="F583" t="s">
        <v>10189</v>
      </c>
      <c r="G583" t="s">
        <v>10190</v>
      </c>
      <c r="H583" t="s">
        <v>10191</v>
      </c>
      <c r="I583" t="s">
        <v>4841</v>
      </c>
      <c r="J583" t="s">
        <v>8139</v>
      </c>
      <c r="K583" t="s">
        <v>8140</v>
      </c>
      <c r="L583" t="s">
        <v>105</v>
      </c>
      <c r="M583" t="s">
        <v>6055</v>
      </c>
      <c r="N583" t="s">
        <v>5487</v>
      </c>
      <c r="O583" t="s">
        <v>8141</v>
      </c>
      <c r="P583" t="s">
        <v>10192</v>
      </c>
      <c r="Q583" t="s">
        <v>10193</v>
      </c>
      <c r="R583" t="str">
        <f t="shared" si="18"/>
        <v>寿光</v>
      </c>
      <c r="S583" t="str">
        <f t="shared" si="19"/>
        <v>0102</v>
      </c>
    </row>
    <row r="584" spans="1:19">
      <c r="A584" t="s">
        <v>10194</v>
      </c>
      <c r="B584" t="s">
        <v>10195</v>
      </c>
      <c r="C584" t="s">
        <v>49</v>
      </c>
      <c r="D584" t="s">
        <v>10196</v>
      </c>
      <c r="E584" t="s">
        <v>8923</v>
      </c>
      <c r="F584" t="s">
        <v>10197</v>
      </c>
      <c r="G584" t="s">
        <v>10198</v>
      </c>
      <c r="H584" t="s">
        <v>10199</v>
      </c>
      <c r="I584" t="s">
        <v>4813</v>
      </c>
      <c r="J584" t="s">
        <v>10200</v>
      </c>
      <c r="K584" t="s">
        <v>10201</v>
      </c>
      <c r="L584" t="s">
        <v>77</v>
      </c>
      <c r="M584" t="s">
        <v>5295</v>
      </c>
      <c r="N584" t="s">
        <v>4789</v>
      </c>
      <c r="O584" t="s">
        <v>10202</v>
      </c>
      <c r="P584" t="s">
        <v>10203</v>
      </c>
      <c r="Q584" t="s">
        <v>10204</v>
      </c>
      <c r="R584" t="str">
        <f t="shared" si="18"/>
        <v>临朐</v>
      </c>
      <c r="S584" t="str">
        <f t="shared" si="19"/>
        <v>0102</v>
      </c>
    </row>
    <row r="585" spans="1:19">
      <c r="A585" t="s">
        <v>10205</v>
      </c>
      <c r="B585" t="s">
        <v>10206</v>
      </c>
      <c r="C585" t="s">
        <v>49</v>
      </c>
      <c r="D585" t="s">
        <v>10207</v>
      </c>
      <c r="E585" t="s">
        <v>8923</v>
      </c>
      <c r="F585" t="s">
        <v>10208</v>
      </c>
      <c r="G585" t="s">
        <v>10209</v>
      </c>
      <c r="H585" t="s">
        <v>10210</v>
      </c>
      <c r="I585" t="s">
        <v>5052</v>
      </c>
      <c r="J585" t="s">
        <v>8305</v>
      </c>
      <c r="K585" t="s">
        <v>8306</v>
      </c>
      <c r="L585" t="s">
        <v>60</v>
      </c>
      <c r="M585" t="s">
        <v>5511</v>
      </c>
      <c r="N585" t="s">
        <v>5005</v>
      </c>
      <c r="O585" t="s">
        <v>8307</v>
      </c>
      <c r="P585" t="s">
        <v>10211</v>
      </c>
      <c r="R585" t="str">
        <f t="shared" si="18"/>
        <v>奎文</v>
      </c>
      <c r="S585" t="str">
        <f t="shared" si="19"/>
        <v>0102</v>
      </c>
    </row>
    <row r="586" spans="1:19">
      <c r="A586" t="s">
        <v>10212</v>
      </c>
      <c r="B586" t="s">
        <v>10213</v>
      </c>
      <c r="C586" t="s">
        <v>49</v>
      </c>
      <c r="D586" t="s">
        <v>10214</v>
      </c>
      <c r="E586" t="s">
        <v>8923</v>
      </c>
      <c r="F586" t="s">
        <v>10215</v>
      </c>
      <c r="G586" t="s">
        <v>10216</v>
      </c>
      <c r="H586" t="s">
        <v>10217</v>
      </c>
      <c r="I586" t="s">
        <v>5066</v>
      </c>
      <c r="J586" t="s">
        <v>7963</v>
      </c>
      <c r="K586" t="s">
        <v>7964</v>
      </c>
      <c r="L586" t="s">
        <v>60</v>
      </c>
      <c r="M586" t="s">
        <v>5511</v>
      </c>
      <c r="N586" t="s">
        <v>4817</v>
      </c>
      <c r="O586" t="s">
        <v>7965</v>
      </c>
      <c r="P586" t="s">
        <v>10218</v>
      </c>
      <c r="R586" t="str">
        <f t="shared" si="18"/>
        <v>奎文</v>
      </c>
      <c r="S586" t="str">
        <f t="shared" si="19"/>
        <v>0102</v>
      </c>
    </row>
    <row r="587" spans="1:19">
      <c r="A587" t="s">
        <v>10219</v>
      </c>
      <c r="B587" t="s">
        <v>10220</v>
      </c>
      <c r="C587" t="s">
        <v>49</v>
      </c>
      <c r="D587" t="s">
        <v>10221</v>
      </c>
      <c r="E587" t="s">
        <v>10222</v>
      </c>
      <c r="F587" t="s">
        <v>10223</v>
      </c>
      <c r="G587" t="s">
        <v>10224</v>
      </c>
      <c r="H587" t="s">
        <v>10225</v>
      </c>
      <c r="I587" t="s">
        <v>5282</v>
      </c>
      <c r="J587" t="s">
        <v>10226</v>
      </c>
      <c r="K587" t="s">
        <v>10227</v>
      </c>
      <c r="L587" t="s">
        <v>148</v>
      </c>
      <c r="M587" t="s">
        <v>6713</v>
      </c>
      <c r="N587" t="s">
        <v>10228</v>
      </c>
      <c r="O587" t="s">
        <v>10229</v>
      </c>
      <c r="P587" t="s">
        <v>10230</v>
      </c>
      <c r="R587" t="str">
        <f t="shared" si="18"/>
        <v>寒亭</v>
      </c>
      <c r="S587" t="str">
        <f t="shared" si="19"/>
        <v>0102</v>
      </c>
    </row>
    <row r="588" spans="1:19">
      <c r="A588" t="s">
        <v>10231</v>
      </c>
      <c r="B588" t="s">
        <v>10232</v>
      </c>
      <c r="C588" t="s">
        <v>49</v>
      </c>
      <c r="D588" t="s">
        <v>10233</v>
      </c>
      <c r="E588" t="s">
        <v>8923</v>
      </c>
      <c r="F588" t="s">
        <v>10234</v>
      </c>
      <c r="G588" t="s">
        <v>10235</v>
      </c>
      <c r="H588" t="s">
        <v>10236</v>
      </c>
      <c r="I588" t="s">
        <v>4955</v>
      </c>
      <c r="J588" t="s">
        <v>10237</v>
      </c>
      <c r="K588" t="s">
        <v>10238</v>
      </c>
      <c r="L588" t="s">
        <v>1136</v>
      </c>
      <c r="M588" t="s">
        <v>7095</v>
      </c>
      <c r="N588" t="s">
        <v>4959</v>
      </c>
      <c r="O588" t="s">
        <v>10239</v>
      </c>
      <c r="P588" t="s">
        <v>10240</v>
      </c>
      <c r="Q588" t="s">
        <v>10241</v>
      </c>
      <c r="R588" t="str">
        <f t="shared" si="18"/>
        <v>昌乐</v>
      </c>
      <c r="S588" t="str">
        <f t="shared" si="19"/>
        <v>0102</v>
      </c>
    </row>
    <row r="589" spans="1:19">
      <c r="A589" t="s">
        <v>10242</v>
      </c>
      <c r="B589" t="s">
        <v>10243</v>
      </c>
      <c r="C589" t="s">
        <v>49</v>
      </c>
      <c r="D589" t="s">
        <v>10244</v>
      </c>
      <c r="E589" t="s">
        <v>8923</v>
      </c>
      <c r="F589" t="s">
        <v>10245</v>
      </c>
      <c r="G589" t="s">
        <v>10246</v>
      </c>
      <c r="H589" t="s">
        <v>10247</v>
      </c>
      <c r="I589" t="s">
        <v>4841</v>
      </c>
      <c r="J589" t="s">
        <v>10248</v>
      </c>
      <c r="K589" t="s">
        <v>10249</v>
      </c>
      <c r="L589" t="s">
        <v>375</v>
      </c>
      <c r="M589" t="s">
        <v>7334</v>
      </c>
      <c r="N589" t="s">
        <v>10250</v>
      </c>
      <c r="O589" t="s">
        <v>10251</v>
      </c>
      <c r="P589" t="s">
        <v>10252</v>
      </c>
      <c r="R589" t="str">
        <f t="shared" si="18"/>
        <v>昌邑</v>
      </c>
      <c r="S589" t="str">
        <f t="shared" si="19"/>
        <v>0102</v>
      </c>
    </row>
    <row r="590" spans="1:19">
      <c r="A590" t="s">
        <v>10253</v>
      </c>
      <c r="B590" t="s">
        <v>10254</v>
      </c>
      <c r="C590" t="s">
        <v>49</v>
      </c>
      <c r="D590" t="s">
        <v>10255</v>
      </c>
      <c r="E590" t="s">
        <v>10256</v>
      </c>
      <c r="F590" t="s">
        <v>10257</v>
      </c>
      <c r="G590" t="s">
        <v>10258</v>
      </c>
      <c r="H590" t="s">
        <v>10259</v>
      </c>
      <c r="I590" t="s">
        <v>4771</v>
      </c>
      <c r="J590" t="s">
        <v>5778</v>
      </c>
      <c r="K590" t="s">
        <v>5779</v>
      </c>
      <c r="L590" t="s">
        <v>105</v>
      </c>
      <c r="M590" t="s">
        <v>5197</v>
      </c>
      <c r="N590" t="s">
        <v>4972</v>
      </c>
      <c r="O590" t="s">
        <v>5780</v>
      </c>
      <c r="P590" t="s">
        <v>10260</v>
      </c>
      <c r="R590" t="str">
        <f t="shared" si="18"/>
        <v>寿光</v>
      </c>
      <c r="S590" t="str">
        <f t="shared" si="19"/>
        <v>0102</v>
      </c>
    </row>
    <row r="591" spans="1:19">
      <c r="A591" t="s">
        <v>10261</v>
      </c>
      <c r="B591" t="s">
        <v>10262</v>
      </c>
      <c r="C591" t="s">
        <v>49</v>
      </c>
      <c r="D591" t="s">
        <v>10263</v>
      </c>
      <c r="E591" t="s">
        <v>10264</v>
      </c>
      <c r="F591" t="s">
        <v>10265</v>
      </c>
      <c r="G591" t="s">
        <v>10266</v>
      </c>
      <c r="H591" t="s">
        <v>10267</v>
      </c>
      <c r="I591" t="s">
        <v>4785</v>
      </c>
      <c r="J591" t="s">
        <v>5462</v>
      </c>
      <c r="K591" t="s">
        <v>5463</v>
      </c>
      <c r="L591" t="s">
        <v>95</v>
      </c>
      <c r="M591" t="s">
        <v>4844</v>
      </c>
      <c r="N591" t="s">
        <v>4789</v>
      </c>
      <c r="O591" t="s">
        <v>5464</v>
      </c>
      <c r="P591" t="s">
        <v>10268</v>
      </c>
      <c r="R591" t="str">
        <f t="shared" si="18"/>
        <v>安丘</v>
      </c>
      <c r="S591" t="str">
        <f t="shared" si="19"/>
        <v>0102</v>
      </c>
    </row>
    <row r="592" spans="1:19">
      <c r="A592" t="s">
        <v>10269</v>
      </c>
      <c r="B592" t="s">
        <v>10270</v>
      </c>
      <c r="C592" t="s">
        <v>49</v>
      </c>
      <c r="D592" t="s">
        <v>10271</v>
      </c>
      <c r="E592" t="s">
        <v>8923</v>
      </c>
      <c r="F592" t="s">
        <v>10272</v>
      </c>
      <c r="G592" t="s">
        <v>10273</v>
      </c>
      <c r="H592" t="s">
        <v>10274</v>
      </c>
      <c r="I592" t="s">
        <v>4852</v>
      </c>
      <c r="J592" t="s">
        <v>10275</v>
      </c>
      <c r="K592" t="s">
        <v>10276</v>
      </c>
      <c r="L592" t="s">
        <v>123</v>
      </c>
      <c r="M592" t="s">
        <v>4932</v>
      </c>
      <c r="N592" t="s">
        <v>4972</v>
      </c>
      <c r="O592" t="s">
        <v>10277</v>
      </c>
      <c r="P592" t="s">
        <v>10278</v>
      </c>
      <c r="Q592" t="s">
        <v>10279</v>
      </c>
      <c r="R592" t="str">
        <f t="shared" si="18"/>
        <v>诸城</v>
      </c>
      <c r="S592" t="str">
        <f t="shared" si="19"/>
        <v>0102</v>
      </c>
    </row>
    <row r="593" spans="1:19">
      <c r="A593" t="s">
        <v>10280</v>
      </c>
      <c r="B593" t="s">
        <v>10281</v>
      </c>
      <c r="C593" t="s">
        <v>49</v>
      </c>
      <c r="D593" t="s">
        <v>10282</v>
      </c>
      <c r="E593" t="s">
        <v>10283</v>
      </c>
      <c r="F593" t="s">
        <v>10284</v>
      </c>
      <c r="G593" t="s">
        <v>10285</v>
      </c>
      <c r="H593" t="s">
        <v>10286</v>
      </c>
      <c r="I593" t="s">
        <v>4852</v>
      </c>
      <c r="J593" t="s">
        <v>10182</v>
      </c>
      <c r="K593" t="s">
        <v>10183</v>
      </c>
      <c r="L593" t="s">
        <v>60</v>
      </c>
      <c r="M593" t="s">
        <v>4774</v>
      </c>
      <c r="N593" t="s">
        <v>4817</v>
      </c>
      <c r="O593" t="s">
        <v>10184</v>
      </c>
      <c r="P593" t="s">
        <v>10287</v>
      </c>
      <c r="Q593" t="s">
        <v>10288</v>
      </c>
      <c r="R593" t="str">
        <f t="shared" si="18"/>
        <v>奎文</v>
      </c>
      <c r="S593" t="str">
        <f t="shared" si="19"/>
        <v>0102</v>
      </c>
    </row>
    <row r="594" spans="1:19">
      <c r="A594" t="s">
        <v>10289</v>
      </c>
      <c r="B594" t="s">
        <v>10290</v>
      </c>
      <c r="C594" t="s">
        <v>49</v>
      </c>
      <c r="D594" t="s">
        <v>10291</v>
      </c>
      <c r="E594" t="s">
        <v>8923</v>
      </c>
      <c r="F594" t="s">
        <v>10292</v>
      </c>
      <c r="G594" t="s">
        <v>10293</v>
      </c>
      <c r="H594" t="s">
        <v>10294</v>
      </c>
      <c r="I594" t="s">
        <v>4955</v>
      </c>
      <c r="J594" t="s">
        <v>6792</v>
      </c>
      <c r="K594" t="s">
        <v>6793</v>
      </c>
      <c r="L594" t="s">
        <v>77</v>
      </c>
      <c r="M594" t="s">
        <v>5295</v>
      </c>
      <c r="N594" t="s">
        <v>10295</v>
      </c>
      <c r="O594" t="s">
        <v>6795</v>
      </c>
      <c r="P594" t="s">
        <v>10296</v>
      </c>
      <c r="Q594" t="s">
        <v>10297</v>
      </c>
      <c r="R594" t="str">
        <f t="shared" si="18"/>
        <v>临朐</v>
      </c>
      <c r="S594" t="str">
        <f t="shared" si="19"/>
        <v>0102</v>
      </c>
    </row>
    <row r="595" spans="1:19">
      <c r="A595" t="s">
        <v>10298</v>
      </c>
      <c r="B595" t="s">
        <v>10299</v>
      </c>
      <c r="C595" t="s">
        <v>49</v>
      </c>
      <c r="D595" t="s">
        <v>10300</v>
      </c>
      <c r="E595" t="s">
        <v>10301</v>
      </c>
      <c r="F595" t="s">
        <v>10302</v>
      </c>
      <c r="G595" t="s">
        <v>10303</v>
      </c>
      <c r="H595" t="s">
        <v>10304</v>
      </c>
      <c r="I595" t="s">
        <v>4852</v>
      </c>
      <c r="J595" t="s">
        <v>10305</v>
      </c>
      <c r="K595" t="s">
        <v>10306</v>
      </c>
      <c r="L595" t="s">
        <v>95</v>
      </c>
      <c r="M595" t="s">
        <v>8071</v>
      </c>
      <c r="N595" t="s">
        <v>4972</v>
      </c>
      <c r="O595" t="s">
        <v>10307</v>
      </c>
      <c r="P595" t="s">
        <v>10308</v>
      </c>
      <c r="R595" t="str">
        <f t="shared" si="18"/>
        <v>安丘</v>
      </c>
      <c r="S595" t="str">
        <f t="shared" si="19"/>
        <v>0102</v>
      </c>
    </row>
    <row r="596" spans="1:19">
      <c r="A596" t="s">
        <v>10309</v>
      </c>
      <c r="B596" t="s">
        <v>10310</v>
      </c>
      <c r="C596" t="s">
        <v>49</v>
      </c>
      <c r="D596" t="s">
        <v>10311</v>
      </c>
      <c r="E596" t="s">
        <v>10312</v>
      </c>
      <c r="F596" t="s">
        <v>10313</v>
      </c>
      <c r="G596" t="s">
        <v>10314</v>
      </c>
      <c r="H596" t="s">
        <v>10315</v>
      </c>
      <c r="I596" t="s">
        <v>4785</v>
      </c>
      <c r="J596" t="s">
        <v>10316</v>
      </c>
      <c r="K596" t="s">
        <v>10317</v>
      </c>
      <c r="L596" t="s">
        <v>262</v>
      </c>
      <c r="M596" t="s">
        <v>10318</v>
      </c>
      <c r="N596" t="s">
        <v>5907</v>
      </c>
      <c r="O596" t="s">
        <v>10319</v>
      </c>
      <c r="P596" t="s">
        <v>10320</v>
      </c>
      <c r="Q596" t="s">
        <v>10321</v>
      </c>
      <c r="R596" t="str">
        <f t="shared" si="18"/>
        <v>寒亭</v>
      </c>
      <c r="S596" t="str">
        <f t="shared" si="19"/>
        <v>0102</v>
      </c>
    </row>
    <row r="597" spans="1:19">
      <c r="A597" t="s">
        <v>10322</v>
      </c>
      <c r="B597" t="s">
        <v>10323</v>
      </c>
      <c r="C597" t="s">
        <v>49</v>
      </c>
      <c r="D597" t="s">
        <v>10324</v>
      </c>
      <c r="E597" t="s">
        <v>10325</v>
      </c>
      <c r="F597" t="s">
        <v>10326</v>
      </c>
      <c r="G597" t="s">
        <v>10327</v>
      </c>
      <c r="H597" t="s">
        <v>10328</v>
      </c>
      <c r="I597" t="s">
        <v>4852</v>
      </c>
      <c r="J597" t="s">
        <v>5208</v>
      </c>
      <c r="K597" t="s">
        <v>5209</v>
      </c>
      <c r="L597" t="s">
        <v>1136</v>
      </c>
      <c r="M597" t="s">
        <v>5210</v>
      </c>
      <c r="N597" t="s">
        <v>5069</v>
      </c>
      <c r="O597" t="s">
        <v>5212</v>
      </c>
      <c r="P597" t="s">
        <v>10329</v>
      </c>
      <c r="Q597" t="s">
        <v>10330</v>
      </c>
      <c r="R597" t="str">
        <f t="shared" si="18"/>
        <v>昌乐</v>
      </c>
      <c r="S597" t="str">
        <f t="shared" si="19"/>
        <v>0102</v>
      </c>
    </row>
    <row r="598" spans="1:19">
      <c r="A598" t="s">
        <v>10331</v>
      </c>
      <c r="B598" t="s">
        <v>10332</v>
      </c>
      <c r="C598" t="s">
        <v>49</v>
      </c>
      <c r="D598" t="s">
        <v>10333</v>
      </c>
      <c r="E598" t="s">
        <v>10334</v>
      </c>
      <c r="F598" t="s">
        <v>10335</v>
      </c>
      <c r="G598" t="s">
        <v>10336</v>
      </c>
      <c r="H598" t="s">
        <v>10337</v>
      </c>
      <c r="I598" t="s">
        <v>5066</v>
      </c>
      <c r="J598" t="s">
        <v>10338</v>
      </c>
      <c r="K598" t="s">
        <v>10339</v>
      </c>
      <c r="L598" t="s">
        <v>237</v>
      </c>
      <c r="M598" t="s">
        <v>5247</v>
      </c>
      <c r="N598" t="s">
        <v>4933</v>
      </c>
      <c r="O598" t="s">
        <v>10340</v>
      </c>
      <c r="P598" t="s">
        <v>10341</v>
      </c>
      <c r="R598" t="str">
        <f t="shared" si="18"/>
        <v>潍城</v>
      </c>
      <c r="S598" t="str">
        <f t="shared" si="19"/>
        <v>0102</v>
      </c>
    </row>
    <row r="599" spans="1:19">
      <c r="A599" t="s">
        <v>10342</v>
      </c>
      <c r="B599" t="s">
        <v>10343</v>
      </c>
      <c r="C599" t="s">
        <v>49</v>
      </c>
      <c r="D599" t="s">
        <v>10344</v>
      </c>
      <c r="E599" t="s">
        <v>10334</v>
      </c>
      <c r="F599" t="s">
        <v>10345</v>
      </c>
      <c r="G599" t="s">
        <v>10346</v>
      </c>
      <c r="H599" t="s">
        <v>10347</v>
      </c>
      <c r="I599" t="s">
        <v>4828</v>
      </c>
      <c r="J599" t="s">
        <v>7996</v>
      </c>
      <c r="K599" t="s">
        <v>7997</v>
      </c>
      <c r="L599" t="s">
        <v>237</v>
      </c>
      <c r="M599" t="s">
        <v>4788</v>
      </c>
      <c r="N599" t="s">
        <v>10348</v>
      </c>
      <c r="O599" t="s">
        <v>7998</v>
      </c>
      <c r="P599" t="s">
        <v>10349</v>
      </c>
      <c r="R599" t="str">
        <f t="shared" si="18"/>
        <v>潍城</v>
      </c>
      <c r="S599" t="str">
        <f t="shared" si="19"/>
        <v>0102</v>
      </c>
    </row>
    <row r="600" spans="1:19">
      <c r="A600" t="s">
        <v>10350</v>
      </c>
      <c r="B600" t="s">
        <v>10351</v>
      </c>
      <c r="C600" t="s">
        <v>49</v>
      </c>
      <c r="D600" t="s">
        <v>10352</v>
      </c>
      <c r="E600" t="s">
        <v>10353</v>
      </c>
      <c r="F600" t="s">
        <v>10354</v>
      </c>
      <c r="G600" t="s">
        <v>10355</v>
      </c>
      <c r="H600" t="s">
        <v>10356</v>
      </c>
      <c r="I600" t="s">
        <v>4813</v>
      </c>
      <c r="J600" t="s">
        <v>5707</v>
      </c>
      <c r="K600" t="s">
        <v>5708</v>
      </c>
      <c r="L600" t="s">
        <v>95</v>
      </c>
      <c r="M600" t="s">
        <v>5709</v>
      </c>
      <c r="N600" t="s">
        <v>4983</v>
      </c>
      <c r="O600" t="s">
        <v>5710</v>
      </c>
      <c r="P600" t="s">
        <v>10357</v>
      </c>
      <c r="R600" t="str">
        <f t="shared" si="18"/>
        <v>安丘</v>
      </c>
      <c r="S600" t="str">
        <f t="shared" si="19"/>
        <v>0102</v>
      </c>
    </row>
    <row r="601" spans="1:19">
      <c r="A601" t="s">
        <v>10358</v>
      </c>
      <c r="B601" t="s">
        <v>10359</v>
      </c>
      <c r="C601" t="s">
        <v>49</v>
      </c>
      <c r="D601" t="s">
        <v>10360</v>
      </c>
      <c r="E601" t="s">
        <v>10361</v>
      </c>
      <c r="F601" t="s">
        <v>10362</v>
      </c>
      <c r="G601" t="s">
        <v>10363</v>
      </c>
      <c r="H601" t="s">
        <v>10364</v>
      </c>
      <c r="I601" t="s">
        <v>4852</v>
      </c>
      <c r="J601" t="s">
        <v>10237</v>
      </c>
      <c r="K601" t="s">
        <v>10238</v>
      </c>
      <c r="L601" t="s">
        <v>1136</v>
      </c>
      <c r="M601" t="s">
        <v>7095</v>
      </c>
      <c r="N601" t="s">
        <v>5451</v>
      </c>
      <c r="O601" t="s">
        <v>10239</v>
      </c>
      <c r="P601" t="s">
        <v>10365</v>
      </c>
      <c r="R601" t="str">
        <f t="shared" si="18"/>
        <v>昌乐</v>
      </c>
      <c r="S601" t="str">
        <f t="shared" si="19"/>
        <v>0102</v>
      </c>
    </row>
    <row r="602" spans="1:19">
      <c r="A602" t="s">
        <v>10366</v>
      </c>
      <c r="B602" t="s">
        <v>10367</v>
      </c>
      <c r="C602" t="s">
        <v>49</v>
      </c>
      <c r="D602" t="s">
        <v>10368</v>
      </c>
      <c r="E602" t="s">
        <v>10353</v>
      </c>
      <c r="F602" t="s">
        <v>10369</v>
      </c>
      <c r="G602" t="s">
        <v>10370</v>
      </c>
      <c r="H602" t="s">
        <v>10371</v>
      </c>
      <c r="I602" t="s">
        <v>4785</v>
      </c>
      <c r="J602" t="s">
        <v>5578</v>
      </c>
      <c r="K602" t="s">
        <v>5579</v>
      </c>
      <c r="L602" t="s">
        <v>148</v>
      </c>
      <c r="M602" t="s">
        <v>5580</v>
      </c>
      <c r="N602" t="s">
        <v>5487</v>
      </c>
      <c r="O602" t="s">
        <v>5581</v>
      </c>
      <c r="P602" t="s">
        <v>10372</v>
      </c>
      <c r="R602" t="str">
        <f t="shared" si="18"/>
        <v>寒亭</v>
      </c>
      <c r="S602" t="str">
        <f t="shared" si="19"/>
        <v>0102</v>
      </c>
    </row>
    <row r="603" spans="1:19">
      <c r="A603" t="s">
        <v>10373</v>
      </c>
      <c r="B603" t="s">
        <v>10374</v>
      </c>
      <c r="C603" t="s">
        <v>49</v>
      </c>
      <c r="D603" t="s">
        <v>10375</v>
      </c>
      <c r="E603" t="s">
        <v>10376</v>
      </c>
      <c r="F603" t="s">
        <v>10377</v>
      </c>
      <c r="G603" t="s">
        <v>10378</v>
      </c>
      <c r="H603" t="s">
        <v>10379</v>
      </c>
      <c r="I603" t="s">
        <v>4852</v>
      </c>
      <c r="J603" t="s">
        <v>6225</v>
      </c>
      <c r="K603" t="s">
        <v>6226</v>
      </c>
      <c r="L603" t="s">
        <v>123</v>
      </c>
      <c r="M603" t="s">
        <v>5825</v>
      </c>
      <c r="N603" t="s">
        <v>4933</v>
      </c>
      <c r="O603" t="s">
        <v>6227</v>
      </c>
      <c r="P603" t="s">
        <v>10380</v>
      </c>
      <c r="Q603" t="s">
        <v>10381</v>
      </c>
      <c r="R603" t="str">
        <f t="shared" si="18"/>
        <v>诸城</v>
      </c>
      <c r="S603" t="str">
        <f t="shared" si="19"/>
        <v>0102</v>
      </c>
    </row>
    <row r="604" spans="1:19">
      <c r="A604" t="s">
        <v>10382</v>
      </c>
      <c r="B604" t="s">
        <v>10383</v>
      </c>
      <c r="C604" t="s">
        <v>49</v>
      </c>
      <c r="D604" t="s">
        <v>10384</v>
      </c>
      <c r="E604" t="s">
        <v>8923</v>
      </c>
      <c r="F604" t="s">
        <v>10385</v>
      </c>
      <c r="G604" t="s">
        <v>10386</v>
      </c>
      <c r="H604" t="s">
        <v>10387</v>
      </c>
      <c r="I604" t="s">
        <v>10388</v>
      </c>
      <c r="J604" t="s">
        <v>8015</v>
      </c>
      <c r="K604" t="s">
        <v>8016</v>
      </c>
      <c r="L604" t="s">
        <v>105</v>
      </c>
      <c r="M604" t="s">
        <v>5197</v>
      </c>
      <c r="N604" t="s">
        <v>9006</v>
      </c>
      <c r="O604" t="s">
        <v>8017</v>
      </c>
      <c r="P604" t="s">
        <v>10389</v>
      </c>
      <c r="Q604" t="s">
        <v>10390</v>
      </c>
      <c r="R604" t="str">
        <f t="shared" si="18"/>
        <v>寿光</v>
      </c>
      <c r="S604" t="str">
        <f t="shared" si="19"/>
        <v>0102</v>
      </c>
    </row>
    <row r="605" spans="1:19">
      <c r="A605" t="s">
        <v>10391</v>
      </c>
      <c r="B605" t="s">
        <v>10392</v>
      </c>
      <c r="C605" t="s">
        <v>49</v>
      </c>
      <c r="D605" t="s">
        <v>10393</v>
      </c>
      <c r="E605" t="s">
        <v>10264</v>
      </c>
      <c r="F605" t="s">
        <v>10394</v>
      </c>
      <c r="G605" t="s">
        <v>10395</v>
      </c>
      <c r="H605" t="s">
        <v>10396</v>
      </c>
      <c r="I605" t="s">
        <v>5184</v>
      </c>
      <c r="J605" t="s">
        <v>4853</v>
      </c>
      <c r="K605" t="s">
        <v>4854</v>
      </c>
      <c r="L605" t="s">
        <v>50</v>
      </c>
      <c r="M605" t="s">
        <v>4855</v>
      </c>
      <c r="N605" t="s">
        <v>10228</v>
      </c>
      <c r="O605" t="s">
        <v>4857</v>
      </c>
      <c r="P605" t="s">
        <v>10397</v>
      </c>
      <c r="Q605" t="s">
        <v>10398</v>
      </c>
      <c r="R605" t="str">
        <f t="shared" si="18"/>
        <v>青州</v>
      </c>
      <c r="S605" t="str">
        <f t="shared" si="19"/>
        <v>0102</v>
      </c>
    </row>
    <row r="606" spans="1:19">
      <c r="A606" t="s">
        <v>10399</v>
      </c>
      <c r="B606" t="s">
        <v>10400</v>
      </c>
      <c r="C606" t="s">
        <v>49</v>
      </c>
      <c r="D606" t="s">
        <v>10401</v>
      </c>
      <c r="E606" t="s">
        <v>8923</v>
      </c>
      <c r="F606" t="s">
        <v>10402</v>
      </c>
      <c r="G606" t="s">
        <v>10403</v>
      </c>
      <c r="H606" t="s">
        <v>10404</v>
      </c>
      <c r="I606" t="s">
        <v>4813</v>
      </c>
      <c r="J606" t="s">
        <v>5432</v>
      </c>
      <c r="K606" t="s">
        <v>5433</v>
      </c>
      <c r="L606" t="s">
        <v>123</v>
      </c>
      <c r="M606" t="s">
        <v>4932</v>
      </c>
      <c r="N606" t="s">
        <v>4892</v>
      </c>
      <c r="O606" t="s">
        <v>5434</v>
      </c>
      <c r="P606" t="s">
        <v>10405</v>
      </c>
      <c r="Q606" t="s">
        <v>10406</v>
      </c>
      <c r="R606" t="str">
        <f t="shared" si="18"/>
        <v>诸城</v>
      </c>
      <c r="S606" t="str">
        <f t="shared" si="19"/>
        <v>0102</v>
      </c>
    </row>
    <row r="607" spans="1:19">
      <c r="A607" t="s">
        <v>10407</v>
      </c>
      <c r="B607" t="s">
        <v>10408</v>
      </c>
      <c r="C607" t="s">
        <v>49</v>
      </c>
      <c r="D607" t="s">
        <v>10409</v>
      </c>
      <c r="E607" t="s">
        <v>8923</v>
      </c>
      <c r="F607" t="s">
        <v>10410</v>
      </c>
      <c r="G607" t="s">
        <v>10411</v>
      </c>
      <c r="H607" t="s">
        <v>10412</v>
      </c>
      <c r="I607" t="s">
        <v>4785</v>
      </c>
      <c r="J607" t="s">
        <v>5636</v>
      </c>
      <c r="K607" t="s">
        <v>5637</v>
      </c>
      <c r="L607" t="s">
        <v>105</v>
      </c>
      <c r="M607" t="s">
        <v>5638</v>
      </c>
      <c r="N607" t="s">
        <v>4919</v>
      </c>
      <c r="O607" t="s">
        <v>5639</v>
      </c>
      <c r="P607" t="s">
        <v>10413</v>
      </c>
      <c r="Q607" t="s">
        <v>10414</v>
      </c>
      <c r="R607" t="str">
        <f t="shared" si="18"/>
        <v>寿光</v>
      </c>
      <c r="S607" t="str">
        <f t="shared" si="19"/>
        <v>0102</v>
      </c>
    </row>
    <row r="608" spans="1:19">
      <c r="A608" t="s">
        <v>10415</v>
      </c>
      <c r="B608" t="s">
        <v>10416</v>
      </c>
      <c r="C608" t="s">
        <v>49</v>
      </c>
      <c r="D608" t="s">
        <v>10417</v>
      </c>
      <c r="E608" t="s">
        <v>10353</v>
      </c>
      <c r="F608" t="s">
        <v>10418</v>
      </c>
      <c r="G608" t="s">
        <v>10419</v>
      </c>
      <c r="H608" t="s">
        <v>10420</v>
      </c>
      <c r="I608" t="s">
        <v>4852</v>
      </c>
      <c r="J608" t="s">
        <v>4853</v>
      </c>
      <c r="K608" t="s">
        <v>4854</v>
      </c>
      <c r="L608" t="s">
        <v>50</v>
      </c>
      <c r="M608" t="s">
        <v>4855</v>
      </c>
      <c r="N608" t="s">
        <v>10228</v>
      </c>
      <c r="O608" t="s">
        <v>4857</v>
      </c>
      <c r="P608" t="s">
        <v>10421</v>
      </c>
      <c r="Q608" t="s">
        <v>10422</v>
      </c>
      <c r="R608" t="str">
        <f t="shared" si="18"/>
        <v>青州</v>
      </c>
      <c r="S608" t="str">
        <f t="shared" si="19"/>
        <v>0102</v>
      </c>
    </row>
    <row r="609" spans="1:19">
      <c r="A609" t="s">
        <v>10423</v>
      </c>
      <c r="B609" t="s">
        <v>10424</v>
      </c>
      <c r="C609" t="s">
        <v>49</v>
      </c>
      <c r="D609" t="s">
        <v>10425</v>
      </c>
      <c r="E609" t="s">
        <v>8923</v>
      </c>
      <c r="F609" t="s">
        <v>10426</v>
      </c>
      <c r="G609" t="s">
        <v>10427</v>
      </c>
      <c r="H609" t="s">
        <v>10428</v>
      </c>
      <c r="I609" t="s">
        <v>4852</v>
      </c>
      <c r="J609" t="s">
        <v>6106</v>
      </c>
      <c r="K609" t="s">
        <v>6107</v>
      </c>
      <c r="L609" t="s">
        <v>123</v>
      </c>
      <c r="M609" t="s">
        <v>4932</v>
      </c>
      <c r="N609" t="s">
        <v>5801</v>
      </c>
      <c r="O609" t="s">
        <v>6108</v>
      </c>
      <c r="P609" t="s">
        <v>10429</v>
      </c>
      <c r="Q609" t="s">
        <v>10430</v>
      </c>
      <c r="R609" t="str">
        <f t="shared" si="18"/>
        <v>诸城</v>
      </c>
      <c r="S609" t="str">
        <f t="shared" si="19"/>
        <v>0102</v>
      </c>
    </row>
    <row r="610" spans="1:19">
      <c r="A610" t="s">
        <v>10431</v>
      </c>
      <c r="B610" t="s">
        <v>10432</v>
      </c>
      <c r="C610" t="s">
        <v>49</v>
      </c>
      <c r="D610" t="s">
        <v>10433</v>
      </c>
      <c r="E610" t="s">
        <v>10283</v>
      </c>
      <c r="F610" t="s">
        <v>10434</v>
      </c>
      <c r="G610" t="s">
        <v>10435</v>
      </c>
      <c r="H610" t="s">
        <v>10436</v>
      </c>
      <c r="I610" t="s">
        <v>7872</v>
      </c>
      <c r="J610" t="s">
        <v>6389</v>
      </c>
      <c r="K610" t="s">
        <v>6390</v>
      </c>
      <c r="L610" t="s">
        <v>148</v>
      </c>
      <c r="M610" t="s">
        <v>6391</v>
      </c>
      <c r="N610" t="s">
        <v>5421</v>
      </c>
      <c r="O610" t="s">
        <v>6392</v>
      </c>
      <c r="P610" t="s">
        <v>10437</v>
      </c>
      <c r="R610" t="str">
        <f t="shared" si="18"/>
        <v>寒亭</v>
      </c>
      <c r="S610" t="str">
        <f t="shared" si="19"/>
        <v>0102</v>
      </c>
    </row>
    <row r="611" spans="1:19">
      <c r="A611" t="s">
        <v>10438</v>
      </c>
      <c r="B611" t="s">
        <v>10439</v>
      </c>
      <c r="C611" t="s">
        <v>49</v>
      </c>
      <c r="D611" t="s">
        <v>10440</v>
      </c>
      <c r="E611" t="s">
        <v>8923</v>
      </c>
      <c r="F611" t="s">
        <v>10441</v>
      </c>
      <c r="G611" t="s">
        <v>10442</v>
      </c>
      <c r="H611" t="s">
        <v>10443</v>
      </c>
      <c r="I611" t="s">
        <v>4785</v>
      </c>
      <c r="J611" t="s">
        <v>6935</v>
      </c>
      <c r="K611" t="s">
        <v>6936</v>
      </c>
      <c r="L611" t="s">
        <v>50</v>
      </c>
      <c r="M611" t="s">
        <v>4816</v>
      </c>
      <c r="N611" t="s">
        <v>4789</v>
      </c>
      <c r="O611" t="s">
        <v>6937</v>
      </c>
      <c r="P611" t="s">
        <v>10444</v>
      </c>
      <c r="Q611" t="s">
        <v>10445</v>
      </c>
      <c r="R611" t="str">
        <f t="shared" si="18"/>
        <v>青州</v>
      </c>
      <c r="S611" t="str">
        <f t="shared" si="19"/>
        <v>0102</v>
      </c>
    </row>
    <row r="612" spans="1:19">
      <c r="A612" t="s">
        <v>10446</v>
      </c>
      <c r="B612" t="s">
        <v>10447</v>
      </c>
      <c r="C612" t="s">
        <v>49</v>
      </c>
      <c r="D612" t="s">
        <v>10448</v>
      </c>
      <c r="E612" t="s">
        <v>10449</v>
      </c>
      <c r="F612" t="s">
        <v>10450</v>
      </c>
      <c r="G612" t="s">
        <v>10451</v>
      </c>
      <c r="H612" t="s">
        <v>10452</v>
      </c>
      <c r="I612" t="s">
        <v>4955</v>
      </c>
      <c r="J612" t="s">
        <v>10453</v>
      </c>
      <c r="K612" t="s">
        <v>10454</v>
      </c>
      <c r="L612" t="s">
        <v>123</v>
      </c>
      <c r="M612" t="s">
        <v>4994</v>
      </c>
      <c r="N612" t="s">
        <v>4959</v>
      </c>
      <c r="O612" t="s">
        <v>10455</v>
      </c>
      <c r="P612" t="s">
        <v>10456</v>
      </c>
      <c r="Q612" t="s">
        <v>10457</v>
      </c>
      <c r="R612" t="str">
        <f t="shared" si="18"/>
        <v>诸城</v>
      </c>
      <c r="S612" t="str">
        <f t="shared" si="19"/>
        <v>0102</v>
      </c>
    </row>
    <row r="613" spans="1:19">
      <c r="A613" t="s">
        <v>10458</v>
      </c>
      <c r="B613" t="s">
        <v>10459</v>
      </c>
      <c r="C613" t="s">
        <v>49</v>
      </c>
      <c r="D613" t="s">
        <v>10460</v>
      </c>
      <c r="E613" t="s">
        <v>10461</v>
      </c>
      <c r="F613" t="s">
        <v>10462</v>
      </c>
      <c r="G613" t="s">
        <v>10463</v>
      </c>
      <c r="H613" t="s">
        <v>10464</v>
      </c>
      <c r="I613" t="s">
        <v>5560</v>
      </c>
      <c r="J613" t="s">
        <v>10465</v>
      </c>
      <c r="K613" t="s">
        <v>10466</v>
      </c>
      <c r="L613" t="s">
        <v>123</v>
      </c>
      <c r="M613" t="s">
        <v>4932</v>
      </c>
      <c r="O613" t="s">
        <v>10467</v>
      </c>
      <c r="P613" t="s">
        <v>10468</v>
      </c>
      <c r="Q613" t="s">
        <v>10469</v>
      </c>
      <c r="R613" t="str">
        <f t="shared" si="18"/>
        <v>诸城</v>
      </c>
      <c r="S613" t="str">
        <f t="shared" si="19"/>
        <v>0102</v>
      </c>
    </row>
    <row r="614" spans="1:19">
      <c r="A614" t="s">
        <v>10470</v>
      </c>
      <c r="B614" t="s">
        <v>10471</v>
      </c>
      <c r="C614" t="s">
        <v>49</v>
      </c>
      <c r="D614" t="s">
        <v>10472</v>
      </c>
      <c r="E614" t="s">
        <v>10473</v>
      </c>
      <c r="F614" t="s">
        <v>10474</v>
      </c>
      <c r="G614" t="s">
        <v>10475</v>
      </c>
      <c r="H614" t="s">
        <v>10476</v>
      </c>
      <c r="I614" t="s">
        <v>4771</v>
      </c>
      <c r="J614" t="s">
        <v>9734</v>
      </c>
      <c r="K614" t="s">
        <v>9735</v>
      </c>
      <c r="L614" t="s">
        <v>60</v>
      </c>
      <c r="M614" t="s">
        <v>4904</v>
      </c>
      <c r="N614" t="s">
        <v>5112</v>
      </c>
      <c r="O614" t="s">
        <v>9736</v>
      </c>
      <c r="P614" t="s">
        <v>10477</v>
      </c>
      <c r="R614" t="str">
        <f t="shared" si="18"/>
        <v>奎文</v>
      </c>
      <c r="S614" t="str">
        <f t="shared" si="19"/>
        <v>0102</v>
      </c>
    </row>
    <row r="615" spans="1:19">
      <c r="A615" t="s">
        <v>10478</v>
      </c>
      <c r="B615" t="s">
        <v>10479</v>
      </c>
      <c r="C615" t="s">
        <v>49</v>
      </c>
      <c r="D615" t="s">
        <v>10480</v>
      </c>
      <c r="E615" t="s">
        <v>10473</v>
      </c>
      <c r="F615" t="s">
        <v>10481</v>
      </c>
      <c r="G615" t="s">
        <v>10482</v>
      </c>
      <c r="H615" t="s">
        <v>10483</v>
      </c>
      <c r="I615" t="s">
        <v>5052</v>
      </c>
      <c r="J615" t="s">
        <v>6878</v>
      </c>
      <c r="K615" t="s">
        <v>6879</v>
      </c>
      <c r="L615" t="s">
        <v>95</v>
      </c>
      <c r="M615" t="s">
        <v>4844</v>
      </c>
      <c r="N615" t="s">
        <v>4972</v>
      </c>
      <c r="O615" t="s">
        <v>6880</v>
      </c>
      <c r="P615" t="s">
        <v>10484</v>
      </c>
      <c r="Q615" t="s">
        <v>10485</v>
      </c>
      <c r="R615" t="str">
        <f t="shared" si="18"/>
        <v>安丘</v>
      </c>
      <c r="S615" t="str">
        <f t="shared" si="19"/>
        <v>0102</v>
      </c>
    </row>
    <row r="616" spans="1:19">
      <c r="A616" t="s">
        <v>10486</v>
      </c>
      <c r="B616" t="s">
        <v>10487</v>
      </c>
      <c r="C616" t="s">
        <v>49</v>
      </c>
      <c r="D616" t="s">
        <v>10488</v>
      </c>
      <c r="E616" t="s">
        <v>10489</v>
      </c>
      <c r="F616" t="s">
        <v>10490</v>
      </c>
      <c r="G616" t="s">
        <v>10491</v>
      </c>
      <c r="H616" t="s">
        <v>10492</v>
      </c>
      <c r="I616" t="s">
        <v>4828</v>
      </c>
      <c r="J616" t="s">
        <v>9807</v>
      </c>
      <c r="K616" t="s">
        <v>9808</v>
      </c>
      <c r="L616" t="s">
        <v>95</v>
      </c>
      <c r="M616" t="s">
        <v>4844</v>
      </c>
      <c r="N616" t="s">
        <v>5907</v>
      </c>
      <c r="O616" t="s">
        <v>9809</v>
      </c>
      <c r="P616" t="s">
        <v>10323</v>
      </c>
      <c r="R616" t="str">
        <f t="shared" si="18"/>
        <v>安丘</v>
      </c>
      <c r="S616" t="str">
        <f t="shared" si="19"/>
        <v>0102</v>
      </c>
    </row>
    <row r="617" spans="1:19">
      <c r="A617" t="s">
        <v>10493</v>
      </c>
      <c r="B617" t="s">
        <v>10494</v>
      </c>
      <c r="C617" t="s">
        <v>49</v>
      </c>
      <c r="D617" t="s">
        <v>10495</v>
      </c>
      <c r="E617" t="s">
        <v>8923</v>
      </c>
      <c r="F617" t="s">
        <v>10496</v>
      </c>
      <c r="G617" t="s">
        <v>10497</v>
      </c>
      <c r="H617" t="s">
        <v>10498</v>
      </c>
      <c r="I617" t="s">
        <v>5822</v>
      </c>
      <c r="J617" t="s">
        <v>6348</v>
      </c>
      <c r="K617" t="s">
        <v>6349</v>
      </c>
      <c r="L617" t="s">
        <v>114</v>
      </c>
      <c r="M617" t="s">
        <v>5486</v>
      </c>
      <c r="N617" t="s">
        <v>5030</v>
      </c>
      <c r="O617" t="s">
        <v>6350</v>
      </c>
      <c r="P617" t="s">
        <v>10499</v>
      </c>
      <c r="Q617" t="s">
        <v>10500</v>
      </c>
      <c r="R617" t="str">
        <f t="shared" si="18"/>
        <v>高密</v>
      </c>
      <c r="S617" t="str">
        <f t="shared" si="19"/>
        <v>0102</v>
      </c>
    </row>
    <row r="618" spans="1:19">
      <c r="A618" t="s">
        <v>10501</v>
      </c>
      <c r="B618" t="s">
        <v>10502</v>
      </c>
      <c r="C618" t="s">
        <v>49</v>
      </c>
      <c r="D618" t="s">
        <v>10503</v>
      </c>
      <c r="E618" t="s">
        <v>10504</v>
      </c>
      <c r="F618" t="s">
        <v>10505</v>
      </c>
      <c r="G618" t="s">
        <v>10506</v>
      </c>
      <c r="H618" t="s">
        <v>10507</v>
      </c>
      <c r="I618" t="s">
        <v>4771</v>
      </c>
      <c r="J618" t="s">
        <v>7278</v>
      </c>
      <c r="K618" t="s">
        <v>7279</v>
      </c>
      <c r="L618" t="s">
        <v>105</v>
      </c>
      <c r="M618" t="s">
        <v>5089</v>
      </c>
      <c r="N618" t="s">
        <v>5619</v>
      </c>
      <c r="O618" t="s">
        <v>7280</v>
      </c>
      <c r="P618" t="s">
        <v>10508</v>
      </c>
      <c r="R618" t="str">
        <f t="shared" si="18"/>
        <v>寿光</v>
      </c>
      <c r="S618" t="str">
        <f t="shared" si="19"/>
        <v>0102</v>
      </c>
    </row>
    <row r="619" spans="1:19">
      <c r="A619" t="s">
        <v>10509</v>
      </c>
      <c r="B619" t="s">
        <v>10510</v>
      </c>
      <c r="C619" t="s">
        <v>49</v>
      </c>
      <c r="D619" t="s">
        <v>10511</v>
      </c>
      <c r="E619" t="s">
        <v>10461</v>
      </c>
      <c r="F619" t="s">
        <v>10512</v>
      </c>
      <c r="G619" t="s">
        <v>10513</v>
      </c>
      <c r="H619" t="s">
        <v>10514</v>
      </c>
      <c r="I619" t="s">
        <v>4955</v>
      </c>
      <c r="J619" t="s">
        <v>5987</v>
      </c>
      <c r="K619" t="s">
        <v>5988</v>
      </c>
      <c r="L619" t="s">
        <v>95</v>
      </c>
      <c r="M619" t="s">
        <v>5042</v>
      </c>
      <c r="N619" t="s">
        <v>5421</v>
      </c>
      <c r="O619" t="s">
        <v>5989</v>
      </c>
      <c r="P619" t="s">
        <v>10515</v>
      </c>
      <c r="Q619" t="s">
        <v>10516</v>
      </c>
      <c r="R619" t="str">
        <f t="shared" si="18"/>
        <v>安丘</v>
      </c>
      <c r="S619" t="str">
        <f t="shared" si="19"/>
        <v>0102</v>
      </c>
    </row>
    <row r="620" spans="1:19">
      <c r="A620" t="s">
        <v>10517</v>
      </c>
      <c r="B620" t="s">
        <v>10518</v>
      </c>
      <c r="C620" t="s">
        <v>49</v>
      </c>
      <c r="D620" t="s">
        <v>10519</v>
      </c>
      <c r="E620" t="s">
        <v>10520</v>
      </c>
      <c r="F620" t="s">
        <v>9568</v>
      </c>
      <c r="G620" t="s">
        <v>9569</v>
      </c>
      <c r="H620" t="s">
        <v>10521</v>
      </c>
      <c r="I620" t="s">
        <v>4955</v>
      </c>
      <c r="J620" t="s">
        <v>7296</v>
      </c>
      <c r="K620" t="s">
        <v>7297</v>
      </c>
      <c r="L620" t="s">
        <v>123</v>
      </c>
      <c r="M620" t="s">
        <v>5854</v>
      </c>
      <c r="N620" t="s">
        <v>4959</v>
      </c>
      <c r="O620" t="s">
        <v>7298</v>
      </c>
      <c r="P620" t="s">
        <v>10522</v>
      </c>
      <c r="Q620" t="s">
        <v>9571</v>
      </c>
      <c r="R620" t="str">
        <f t="shared" si="18"/>
        <v>诸城</v>
      </c>
      <c r="S620" t="str">
        <f t="shared" si="19"/>
        <v>0102</v>
      </c>
    </row>
    <row r="621" spans="1:19">
      <c r="A621" t="s">
        <v>10523</v>
      </c>
      <c r="B621" t="s">
        <v>10524</v>
      </c>
      <c r="C621" t="s">
        <v>49</v>
      </c>
      <c r="D621" t="s">
        <v>10525</v>
      </c>
      <c r="E621" t="s">
        <v>10461</v>
      </c>
      <c r="F621" t="s">
        <v>10526</v>
      </c>
      <c r="G621" t="s">
        <v>10527</v>
      </c>
      <c r="H621" t="s">
        <v>10528</v>
      </c>
      <c r="I621" t="s">
        <v>4841</v>
      </c>
      <c r="J621" t="s">
        <v>10316</v>
      </c>
      <c r="K621" t="s">
        <v>10317</v>
      </c>
      <c r="L621" t="s">
        <v>262</v>
      </c>
      <c r="M621" t="s">
        <v>10318</v>
      </c>
      <c r="N621" t="s">
        <v>6243</v>
      </c>
      <c r="O621" t="s">
        <v>10319</v>
      </c>
      <c r="P621" t="s">
        <v>10529</v>
      </c>
      <c r="R621" t="str">
        <f t="shared" si="18"/>
        <v>寒亭</v>
      </c>
      <c r="S621" t="str">
        <f t="shared" si="19"/>
        <v>0102</v>
      </c>
    </row>
    <row r="622" spans="1:19">
      <c r="A622" t="s">
        <v>10530</v>
      </c>
      <c r="B622" t="s">
        <v>10531</v>
      </c>
      <c r="C622" t="s">
        <v>49</v>
      </c>
      <c r="D622" t="s">
        <v>10532</v>
      </c>
      <c r="E622" t="s">
        <v>10533</v>
      </c>
      <c r="F622" t="s">
        <v>10534</v>
      </c>
      <c r="G622" t="s">
        <v>10535</v>
      </c>
      <c r="H622" t="s">
        <v>10536</v>
      </c>
      <c r="I622" t="s">
        <v>5835</v>
      </c>
      <c r="J622" t="s">
        <v>8150</v>
      </c>
      <c r="K622" t="s">
        <v>8151</v>
      </c>
      <c r="L622" t="s">
        <v>77</v>
      </c>
      <c r="M622" t="s">
        <v>8152</v>
      </c>
      <c r="N622" t="s">
        <v>4933</v>
      </c>
      <c r="O622" t="s">
        <v>8153</v>
      </c>
      <c r="P622" t="s">
        <v>10537</v>
      </c>
      <c r="Q622" t="s">
        <v>10538</v>
      </c>
      <c r="R622" t="str">
        <f t="shared" si="18"/>
        <v>临朐</v>
      </c>
      <c r="S622" t="str">
        <f t="shared" si="19"/>
        <v>0102</v>
      </c>
    </row>
    <row r="623" spans="1:19">
      <c r="A623" t="s">
        <v>10539</v>
      </c>
      <c r="B623" t="s">
        <v>10540</v>
      </c>
      <c r="C623" t="s">
        <v>49</v>
      </c>
      <c r="D623" t="s">
        <v>10541</v>
      </c>
      <c r="E623" t="s">
        <v>10542</v>
      </c>
      <c r="F623" t="s">
        <v>10543</v>
      </c>
      <c r="G623" t="s">
        <v>10544</v>
      </c>
      <c r="I623" t="s">
        <v>4955</v>
      </c>
      <c r="R623" t="str">
        <f t="shared" si="18"/>
        <v/>
      </c>
      <c r="S623" t="str">
        <f t="shared" si="19"/>
        <v>0102</v>
      </c>
    </row>
    <row r="624" spans="1:19">
      <c r="A624" t="s">
        <v>10545</v>
      </c>
      <c r="B624" t="s">
        <v>10546</v>
      </c>
      <c r="C624" t="s">
        <v>49</v>
      </c>
      <c r="D624" t="s">
        <v>10547</v>
      </c>
      <c r="E624" t="s">
        <v>5036</v>
      </c>
      <c r="F624" t="s">
        <v>10548</v>
      </c>
      <c r="G624" t="s">
        <v>10549</v>
      </c>
      <c r="H624" t="s">
        <v>10550</v>
      </c>
      <c r="I624" t="s">
        <v>5541</v>
      </c>
      <c r="J624" t="s">
        <v>10551</v>
      </c>
      <c r="K624" t="s">
        <v>10552</v>
      </c>
      <c r="L624" t="s">
        <v>114</v>
      </c>
      <c r="M624" t="s">
        <v>5486</v>
      </c>
      <c r="N624" t="s">
        <v>4789</v>
      </c>
      <c r="O624" t="s">
        <v>10553</v>
      </c>
      <c r="P624" t="s">
        <v>10554</v>
      </c>
      <c r="R624" t="str">
        <f t="shared" si="18"/>
        <v>高密</v>
      </c>
      <c r="S624" t="str">
        <f t="shared" si="19"/>
        <v>0102</v>
      </c>
    </row>
    <row r="625" spans="1:19">
      <c r="A625" t="s">
        <v>10555</v>
      </c>
      <c r="B625" t="s">
        <v>10556</v>
      </c>
      <c r="C625" t="s">
        <v>49</v>
      </c>
      <c r="D625" t="s">
        <v>10557</v>
      </c>
      <c r="E625" t="s">
        <v>9129</v>
      </c>
      <c r="F625" t="s">
        <v>10558</v>
      </c>
      <c r="G625" t="s">
        <v>10559</v>
      </c>
      <c r="H625" t="s">
        <v>10560</v>
      </c>
      <c r="I625" t="s">
        <v>4828</v>
      </c>
      <c r="J625" t="s">
        <v>5636</v>
      </c>
      <c r="K625" t="s">
        <v>5906</v>
      </c>
      <c r="L625" t="s">
        <v>77</v>
      </c>
      <c r="M625" t="s">
        <v>5145</v>
      </c>
      <c r="O625" t="s">
        <v>5908</v>
      </c>
      <c r="P625" t="s">
        <v>10561</v>
      </c>
      <c r="R625" t="str">
        <f t="shared" si="18"/>
        <v>临朐</v>
      </c>
      <c r="S625" t="str">
        <f t="shared" si="19"/>
        <v>0102</v>
      </c>
    </row>
    <row r="626" spans="1:19">
      <c r="A626" t="s">
        <v>10562</v>
      </c>
      <c r="B626" t="s">
        <v>10563</v>
      </c>
      <c r="C626" t="s">
        <v>49</v>
      </c>
      <c r="D626" t="s">
        <v>10564</v>
      </c>
      <c r="E626" t="s">
        <v>8923</v>
      </c>
      <c r="F626" t="s">
        <v>10565</v>
      </c>
      <c r="G626" t="s">
        <v>10566</v>
      </c>
      <c r="H626" t="s">
        <v>10567</v>
      </c>
      <c r="I626" t="s">
        <v>4955</v>
      </c>
      <c r="J626" t="s">
        <v>6172</v>
      </c>
      <c r="K626" t="s">
        <v>6173</v>
      </c>
      <c r="L626" t="s">
        <v>95</v>
      </c>
      <c r="M626" t="s">
        <v>5042</v>
      </c>
      <c r="N626" t="s">
        <v>5005</v>
      </c>
      <c r="O626" t="s">
        <v>6175</v>
      </c>
      <c r="P626" t="s">
        <v>10568</v>
      </c>
      <c r="Q626" t="s">
        <v>10569</v>
      </c>
      <c r="R626" t="str">
        <f t="shared" si="18"/>
        <v>安丘</v>
      </c>
      <c r="S626" t="str">
        <f t="shared" si="19"/>
        <v>0102</v>
      </c>
    </row>
    <row r="627" spans="1:19">
      <c r="A627" t="s">
        <v>10570</v>
      </c>
      <c r="B627" t="s">
        <v>10571</v>
      </c>
      <c r="C627" t="s">
        <v>49</v>
      </c>
      <c r="D627" t="s">
        <v>10572</v>
      </c>
      <c r="E627" t="s">
        <v>8923</v>
      </c>
      <c r="F627" t="s">
        <v>10573</v>
      </c>
      <c r="G627" t="s">
        <v>10574</v>
      </c>
      <c r="H627" t="s">
        <v>10575</v>
      </c>
      <c r="I627" t="s">
        <v>4785</v>
      </c>
      <c r="J627" t="s">
        <v>7590</v>
      </c>
      <c r="K627" t="s">
        <v>7591</v>
      </c>
      <c r="L627" t="s">
        <v>123</v>
      </c>
      <c r="M627" t="s">
        <v>5364</v>
      </c>
      <c r="N627" t="s">
        <v>4972</v>
      </c>
      <c r="O627" t="s">
        <v>7592</v>
      </c>
      <c r="P627" t="s">
        <v>10576</v>
      </c>
      <c r="Q627" t="s">
        <v>10577</v>
      </c>
      <c r="R627" t="str">
        <f t="shared" si="18"/>
        <v>诸城</v>
      </c>
      <c r="S627" t="str">
        <f t="shared" si="19"/>
        <v>0102</v>
      </c>
    </row>
    <row r="628" spans="1:19">
      <c r="A628" t="s">
        <v>10578</v>
      </c>
      <c r="B628" t="s">
        <v>10579</v>
      </c>
      <c r="C628" t="s">
        <v>49</v>
      </c>
      <c r="D628" t="s">
        <v>10580</v>
      </c>
      <c r="E628" t="s">
        <v>9129</v>
      </c>
      <c r="F628" t="s">
        <v>10581</v>
      </c>
      <c r="G628" t="s">
        <v>10582</v>
      </c>
      <c r="H628" t="s">
        <v>10583</v>
      </c>
      <c r="I628" t="s">
        <v>5541</v>
      </c>
      <c r="J628" t="s">
        <v>6097</v>
      </c>
      <c r="K628" t="s">
        <v>6098</v>
      </c>
      <c r="L628" t="s">
        <v>148</v>
      </c>
      <c r="M628" t="s">
        <v>5580</v>
      </c>
      <c r="O628" t="s">
        <v>6099</v>
      </c>
      <c r="P628" t="s">
        <v>10584</v>
      </c>
      <c r="R628" t="str">
        <f t="shared" si="18"/>
        <v>寒亭</v>
      </c>
      <c r="S628" t="str">
        <f t="shared" si="19"/>
        <v>0102</v>
      </c>
    </row>
    <row r="629" spans="1:19">
      <c r="A629" t="s">
        <v>10585</v>
      </c>
      <c r="B629" t="s">
        <v>10586</v>
      </c>
      <c r="C629" t="s">
        <v>49</v>
      </c>
      <c r="D629" t="s">
        <v>10587</v>
      </c>
      <c r="E629" t="s">
        <v>8923</v>
      </c>
      <c r="F629" t="s">
        <v>10588</v>
      </c>
      <c r="G629" t="s">
        <v>10589</v>
      </c>
      <c r="H629" t="s">
        <v>10590</v>
      </c>
      <c r="I629" t="s">
        <v>4929</v>
      </c>
      <c r="J629" t="s">
        <v>8984</v>
      </c>
      <c r="K629" t="s">
        <v>8985</v>
      </c>
      <c r="L629" t="s">
        <v>60</v>
      </c>
      <c r="M629" t="s">
        <v>5511</v>
      </c>
      <c r="N629" t="s">
        <v>4905</v>
      </c>
      <c r="O629" t="s">
        <v>8986</v>
      </c>
      <c r="P629" t="s">
        <v>10591</v>
      </c>
      <c r="R629" t="str">
        <f t="shared" si="18"/>
        <v>奎文</v>
      </c>
      <c r="S629" t="str">
        <f t="shared" si="19"/>
        <v>0102</v>
      </c>
    </row>
    <row r="630" spans="1:19">
      <c r="A630" t="s">
        <v>10592</v>
      </c>
      <c r="B630" t="s">
        <v>10593</v>
      </c>
      <c r="C630" t="s">
        <v>49</v>
      </c>
      <c r="D630" t="s">
        <v>10594</v>
      </c>
      <c r="E630" t="s">
        <v>8923</v>
      </c>
      <c r="F630" t="s">
        <v>10595</v>
      </c>
      <c r="G630" t="s">
        <v>10596</v>
      </c>
      <c r="H630" t="s">
        <v>10597</v>
      </c>
      <c r="I630" t="s">
        <v>4785</v>
      </c>
      <c r="J630" t="s">
        <v>9661</v>
      </c>
      <c r="K630" t="s">
        <v>9662</v>
      </c>
      <c r="L630" t="s">
        <v>105</v>
      </c>
      <c r="M630" t="s">
        <v>5029</v>
      </c>
      <c r="O630" t="s">
        <v>9663</v>
      </c>
      <c r="P630" t="s">
        <v>10598</v>
      </c>
      <c r="Q630" t="s">
        <v>10599</v>
      </c>
      <c r="R630" t="str">
        <f t="shared" si="18"/>
        <v>寿光</v>
      </c>
      <c r="S630" t="str">
        <f t="shared" si="19"/>
        <v>0102</v>
      </c>
    </row>
    <row r="631" spans="1:19">
      <c r="A631" t="s">
        <v>10600</v>
      </c>
      <c r="B631" t="s">
        <v>10601</v>
      </c>
      <c r="C631" t="s">
        <v>49</v>
      </c>
      <c r="D631" t="s">
        <v>10602</v>
      </c>
      <c r="E631" t="s">
        <v>9129</v>
      </c>
      <c r="F631" t="s">
        <v>10603</v>
      </c>
      <c r="G631" t="s">
        <v>10604</v>
      </c>
      <c r="H631" t="s">
        <v>10605</v>
      </c>
      <c r="I631" t="s">
        <v>4813</v>
      </c>
      <c r="J631" t="s">
        <v>7529</v>
      </c>
      <c r="K631" t="s">
        <v>7530</v>
      </c>
      <c r="L631" t="s">
        <v>50</v>
      </c>
      <c r="M631" t="s">
        <v>6624</v>
      </c>
      <c r="N631" t="s">
        <v>5198</v>
      </c>
      <c r="O631" t="s">
        <v>7531</v>
      </c>
      <c r="P631" t="s">
        <v>10606</v>
      </c>
      <c r="Q631" t="s">
        <v>10607</v>
      </c>
      <c r="R631" t="str">
        <f t="shared" si="18"/>
        <v>青州</v>
      </c>
      <c r="S631" t="str">
        <f t="shared" si="19"/>
        <v>0102</v>
      </c>
    </row>
    <row r="632" spans="1:19">
      <c r="A632" t="s">
        <v>401</v>
      </c>
      <c r="B632" t="s">
        <v>10608</v>
      </c>
      <c r="C632" t="s">
        <v>49</v>
      </c>
      <c r="D632" t="s">
        <v>10609</v>
      </c>
      <c r="E632" t="s">
        <v>8923</v>
      </c>
      <c r="F632" t="s">
        <v>10610</v>
      </c>
      <c r="G632" t="s">
        <v>399</v>
      </c>
      <c r="H632" t="s">
        <v>10611</v>
      </c>
      <c r="I632" t="s">
        <v>4852</v>
      </c>
      <c r="J632" t="s">
        <v>8055</v>
      </c>
      <c r="K632" t="s">
        <v>8056</v>
      </c>
      <c r="L632" t="s">
        <v>148</v>
      </c>
      <c r="M632" t="s">
        <v>5272</v>
      </c>
      <c r="N632" t="s">
        <v>5056</v>
      </c>
      <c r="O632" t="s">
        <v>8057</v>
      </c>
      <c r="P632" t="s">
        <v>10612</v>
      </c>
      <c r="Q632" t="s">
        <v>10613</v>
      </c>
      <c r="R632" t="str">
        <f t="shared" si="18"/>
        <v>寒亭</v>
      </c>
      <c r="S632" t="str">
        <f t="shared" si="19"/>
        <v>0102</v>
      </c>
    </row>
    <row r="633" spans="1:19">
      <c r="A633" t="s">
        <v>10614</v>
      </c>
      <c r="B633" t="s">
        <v>10615</v>
      </c>
      <c r="C633" t="s">
        <v>49</v>
      </c>
      <c r="D633" t="s">
        <v>10616</v>
      </c>
      <c r="E633" t="s">
        <v>8923</v>
      </c>
      <c r="F633" t="s">
        <v>10617</v>
      </c>
      <c r="G633" t="s">
        <v>10618</v>
      </c>
      <c r="H633" t="s">
        <v>10619</v>
      </c>
      <c r="I633" t="s">
        <v>4785</v>
      </c>
      <c r="J633" t="s">
        <v>10620</v>
      </c>
      <c r="K633" t="s">
        <v>10621</v>
      </c>
      <c r="L633" t="s">
        <v>60</v>
      </c>
      <c r="M633" t="s">
        <v>5999</v>
      </c>
      <c r="O633" t="s">
        <v>10622</v>
      </c>
      <c r="P633" t="s">
        <v>10623</v>
      </c>
      <c r="Q633" t="s">
        <v>10624</v>
      </c>
      <c r="R633" t="str">
        <f t="shared" si="18"/>
        <v>奎文</v>
      </c>
      <c r="S633" t="str">
        <f t="shared" si="19"/>
        <v>0102</v>
      </c>
    </row>
    <row r="634" spans="1:19">
      <c r="A634" t="s">
        <v>10625</v>
      </c>
      <c r="B634" t="s">
        <v>10626</v>
      </c>
      <c r="C634" t="s">
        <v>49</v>
      </c>
      <c r="D634" t="s">
        <v>10627</v>
      </c>
      <c r="E634" t="s">
        <v>8923</v>
      </c>
      <c r="F634" t="s">
        <v>10628</v>
      </c>
      <c r="G634" t="s">
        <v>10629</v>
      </c>
      <c r="H634" t="s">
        <v>10630</v>
      </c>
      <c r="I634" t="s">
        <v>5327</v>
      </c>
      <c r="J634" t="s">
        <v>5174</v>
      </c>
      <c r="K634" t="s">
        <v>5175</v>
      </c>
      <c r="L634" t="s">
        <v>105</v>
      </c>
      <c r="M634" t="s">
        <v>5176</v>
      </c>
      <c r="N634" t="s">
        <v>5030</v>
      </c>
      <c r="O634" t="s">
        <v>5177</v>
      </c>
      <c r="P634" t="s">
        <v>10631</v>
      </c>
      <c r="R634" t="str">
        <f t="shared" si="18"/>
        <v>寿光</v>
      </c>
      <c r="S634" t="str">
        <f t="shared" si="19"/>
        <v>0102</v>
      </c>
    </row>
    <row r="635" spans="1:19">
      <c r="A635" t="s">
        <v>10632</v>
      </c>
      <c r="B635" t="s">
        <v>10633</v>
      </c>
      <c r="C635" t="s">
        <v>49</v>
      </c>
      <c r="D635" t="s">
        <v>10634</v>
      </c>
      <c r="E635" t="s">
        <v>10635</v>
      </c>
      <c r="F635" t="s">
        <v>10636</v>
      </c>
      <c r="G635" t="s">
        <v>10637</v>
      </c>
      <c r="H635" t="s">
        <v>10638</v>
      </c>
      <c r="I635" t="s">
        <v>4852</v>
      </c>
      <c r="J635" t="s">
        <v>10639</v>
      </c>
      <c r="K635" t="s">
        <v>10640</v>
      </c>
      <c r="L635" t="s">
        <v>375</v>
      </c>
      <c r="M635" t="s">
        <v>5318</v>
      </c>
      <c r="N635" t="s">
        <v>5939</v>
      </c>
      <c r="O635" t="s">
        <v>10641</v>
      </c>
      <c r="P635" t="s">
        <v>10642</v>
      </c>
      <c r="R635" t="str">
        <f t="shared" si="18"/>
        <v>昌邑</v>
      </c>
      <c r="S635" t="str">
        <f t="shared" si="19"/>
        <v>0102</v>
      </c>
    </row>
    <row r="636" spans="1:19">
      <c r="A636" t="s">
        <v>10643</v>
      </c>
      <c r="B636" t="s">
        <v>10644</v>
      </c>
      <c r="C636" t="s">
        <v>49</v>
      </c>
      <c r="D636" t="s">
        <v>10645</v>
      </c>
      <c r="E636" t="s">
        <v>8923</v>
      </c>
      <c r="F636" t="s">
        <v>10646</v>
      </c>
      <c r="G636" t="s">
        <v>10647</v>
      </c>
      <c r="H636" t="s">
        <v>10648</v>
      </c>
      <c r="I636" t="s">
        <v>4841</v>
      </c>
      <c r="J636" t="s">
        <v>10649</v>
      </c>
      <c r="K636" t="s">
        <v>10650</v>
      </c>
      <c r="L636" t="s">
        <v>50</v>
      </c>
      <c r="M636" t="s">
        <v>4816</v>
      </c>
      <c r="N636" t="s">
        <v>4905</v>
      </c>
      <c r="O636" t="s">
        <v>10651</v>
      </c>
      <c r="P636" t="s">
        <v>10652</v>
      </c>
      <c r="Q636" t="s">
        <v>10653</v>
      </c>
      <c r="R636" t="str">
        <f t="shared" si="18"/>
        <v>青州</v>
      </c>
      <c r="S636" t="str">
        <f t="shared" si="19"/>
        <v>0102</v>
      </c>
    </row>
    <row r="637" spans="1:19">
      <c r="A637" t="s">
        <v>10654</v>
      </c>
      <c r="B637" t="s">
        <v>10655</v>
      </c>
      <c r="C637" t="s">
        <v>49</v>
      </c>
      <c r="D637" t="s">
        <v>10656</v>
      </c>
      <c r="E637" t="s">
        <v>8923</v>
      </c>
      <c r="F637" t="s">
        <v>10657</v>
      </c>
      <c r="G637" t="s">
        <v>10658</v>
      </c>
      <c r="H637" t="s">
        <v>10659</v>
      </c>
      <c r="I637" t="s">
        <v>4852</v>
      </c>
      <c r="J637" t="s">
        <v>5647</v>
      </c>
      <c r="K637" t="s">
        <v>5648</v>
      </c>
      <c r="L637" t="s">
        <v>95</v>
      </c>
      <c r="M637" t="s">
        <v>5649</v>
      </c>
      <c r="N637" t="s">
        <v>4933</v>
      </c>
      <c r="O637" t="s">
        <v>5650</v>
      </c>
      <c r="P637" t="s">
        <v>10660</v>
      </c>
      <c r="Q637" t="s">
        <v>10661</v>
      </c>
      <c r="R637" t="str">
        <f t="shared" si="18"/>
        <v>安丘</v>
      </c>
      <c r="S637" t="str">
        <f t="shared" si="19"/>
        <v>0102</v>
      </c>
    </row>
    <row r="638" spans="1:19">
      <c r="A638" t="s">
        <v>10662</v>
      </c>
      <c r="B638" t="s">
        <v>10663</v>
      </c>
      <c r="C638" t="s">
        <v>49</v>
      </c>
      <c r="D638" t="s">
        <v>10664</v>
      </c>
      <c r="E638" t="s">
        <v>9129</v>
      </c>
      <c r="F638" t="s">
        <v>10665</v>
      </c>
      <c r="G638" t="s">
        <v>10666</v>
      </c>
      <c r="H638" t="s">
        <v>10667</v>
      </c>
      <c r="I638" t="s">
        <v>5835</v>
      </c>
      <c r="J638" t="s">
        <v>5432</v>
      </c>
      <c r="K638" t="s">
        <v>5433</v>
      </c>
      <c r="L638" t="s">
        <v>123</v>
      </c>
      <c r="M638" t="s">
        <v>4932</v>
      </c>
      <c r="O638" t="s">
        <v>5434</v>
      </c>
      <c r="P638" t="s">
        <v>10668</v>
      </c>
      <c r="R638" t="str">
        <f t="shared" si="18"/>
        <v>诸城</v>
      </c>
      <c r="S638" t="str">
        <f t="shared" si="19"/>
        <v>0102</v>
      </c>
    </row>
    <row r="639" spans="1:19">
      <c r="A639" t="s">
        <v>10669</v>
      </c>
      <c r="B639" t="s">
        <v>10670</v>
      </c>
      <c r="C639" t="s">
        <v>49</v>
      </c>
      <c r="D639" t="s">
        <v>10671</v>
      </c>
      <c r="E639" t="s">
        <v>8923</v>
      </c>
      <c r="F639" t="s">
        <v>10672</v>
      </c>
      <c r="G639" t="s">
        <v>10673</v>
      </c>
      <c r="H639" t="s">
        <v>10674</v>
      </c>
      <c r="I639" t="s">
        <v>4852</v>
      </c>
      <c r="J639" t="s">
        <v>8915</v>
      </c>
      <c r="K639" t="s">
        <v>8916</v>
      </c>
      <c r="L639" t="s">
        <v>86</v>
      </c>
      <c r="M639" t="s">
        <v>7679</v>
      </c>
      <c r="N639" t="s">
        <v>5801</v>
      </c>
      <c r="O639" t="s">
        <v>8917</v>
      </c>
      <c r="P639" t="s">
        <v>10675</v>
      </c>
      <c r="Q639" t="s">
        <v>10676</v>
      </c>
      <c r="R639" t="str">
        <f t="shared" si="18"/>
        <v>坊子</v>
      </c>
      <c r="S639" t="str">
        <f t="shared" si="19"/>
        <v>0102</v>
      </c>
    </row>
    <row r="640" spans="1:19">
      <c r="A640" t="s">
        <v>10677</v>
      </c>
      <c r="B640" t="s">
        <v>10678</v>
      </c>
      <c r="C640" t="s">
        <v>49</v>
      </c>
      <c r="D640" t="s">
        <v>10679</v>
      </c>
      <c r="E640" t="s">
        <v>9129</v>
      </c>
      <c r="F640" t="s">
        <v>10680</v>
      </c>
      <c r="G640" t="s">
        <v>10681</v>
      </c>
      <c r="H640" t="s">
        <v>10682</v>
      </c>
      <c r="I640" t="s">
        <v>4785</v>
      </c>
      <c r="J640" t="s">
        <v>7600</v>
      </c>
      <c r="K640" t="s">
        <v>7601</v>
      </c>
      <c r="L640" t="s">
        <v>123</v>
      </c>
      <c r="M640" t="s">
        <v>4994</v>
      </c>
      <c r="O640" t="s">
        <v>7602</v>
      </c>
      <c r="P640" t="s">
        <v>10683</v>
      </c>
      <c r="Q640" t="s">
        <v>10684</v>
      </c>
      <c r="R640" t="str">
        <f t="shared" si="18"/>
        <v>诸城</v>
      </c>
      <c r="S640" t="str">
        <f t="shared" si="19"/>
        <v>0102</v>
      </c>
    </row>
    <row r="641" spans="1:19">
      <c r="A641" t="s">
        <v>10685</v>
      </c>
      <c r="B641" t="s">
        <v>10686</v>
      </c>
      <c r="C641" t="s">
        <v>49</v>
      </c>
      <c r="D641" t="s">
        <v>10687</v>
      </c>
      <c r="E641" t="s">
        <v>10533</v>
      </c>
      <c r="F641" t="s">
        <v>10688</v>
      </c>
      <c r="G641" t="s">
        <v>10689</v>
      </c>
      <c r="H641" t="s">
        <v>10690</v>
      </c>
      <c r="I641" t="s">
        <v>4852</v>
      </c>
      <c r="J641" t="s">
        <v>6193</v>
      </c>
      <c r="K641" t="s">
        <v>6194</v>
      </c>
      <c r="L641" t="s">
        <v>105</v>
      </c>
      <c r="M641" t="s">
        <v>6195</v>
      </c>
      <c r="N641" t="s">
        <v>4892</v>
      </c>
      <c r="O641" t="s">
        <v>6196</v>
      </c>
      <c r="P641" t="s">
        <v>10691</v>
      </c>
      <c r="R641" t="str">
        <f t="shared" ref="R641:R704" si="20">IF(OR(LEFT(L641,2)="高新"),"奎文",IF(LEFT(L641,2)="峡山","坊子",IF(LEFT(L641,2)="滨海","寒亭",LEFT(L641,2))))</f>
        <v>寿光</v>
      </c>
      <c r="S641" t="str">
        <f t="shared" ref="S641:S704" si="21">TEXT(B641,"mmdd")</f>
        <v>0102</v>
      </c>
    </row>
    <row r="642" spans="1:19">
      <c r="A642" t="s">
        <v>10692</v>
      </c>
      <c r="B642" t="s">
        <v>10693</v>
      </c>
      <c r="C642" t="s">
        <v>49</v>
      </c>
      <c r="D642" t="s">
        <v>10694</v>
      </c>
      <c r="E642" t="s">
        <v>8923</v>
      </c>
      <c r="F642" t="s">
        <v>10695</v>
      </c>
      <c r="G642" t="s">
        <v>10696</v>
      </c>
      <c r="H642" t="s">
        <v>10697</v>
      </c>
      <c r="I642" t="s">
        <v>4785</v>
      </c>
      <c r="J642" t="s">
        <v>8820</v>
      </c>
      <c r="K642" t="s">
        <v>8821</v>
      </c>
      <c r="L642" t="s">
        <v>114</v>
      </c>
      <c r="M642" t="s">
        <v>7931</v>
      </c>
      <c r="N642" t="s">
        <v>6794</v>
      </c>
      <c r="O642" t="s">
        <v>8822</v>
      </c>
      <c r="P642" t="s">
        <v>10698</v>
      </c>
      <c r="Q642" t="s">
        <v>10699</v>
      </c>
      <c r="R642" t="str">
        <f t="shared" si="20"/>
        <v>高密</v>
      </c>
      <c r="S642" t="str">
        <f t="shared" si="21"/>
        <v>0102</v>
      </c>
    </row>
    <row r="643" spans="1:19">
      <c r="A643" t="s">
        <v>10700</v>
      </c>
      <c r="B643" t="s">
        <v>10701</v>
      </c>
      <c r="C643" t="s">
        <v>49</v>
      </c>
      <c r="D643" t="s">
        <v>10702</v>
      </c>
      <c r="E643" t="s">
        <v>10703</v>
      </c>
      <c r="F643" t="s">
        <v>10704</v>
      </c>
      <c r="G643" t="s">
        <v>10705</v>
      </c>
      <c r="H643" t="s">
        <v>10706</v>
      </c>
      <c r="I643" t="s">
        <v>10707</v>
      </c>
      <c r="J643" t="s">
        <v>5122</v>
      </c>
      <c r="K643" t="s">
        <v>5123</v>
      </c>
      <c r="N643" t="s">
        <v>5421</v>
      </c>
      <c r="O643" t="s">
        <v>5124</v>
      </c>
      <c r="R643" t="str">
        <f t="shared" si="20"/>
        <v/>
      </c>
      <c r="S643" t="str">
        <f t="shared" si="21"/>
        <v>0102</v>
      </c>
    </row>
    <row r="644" spans="1:19">
      <c r="A644" t="s">
        <v>10708</v>
      </c>
      <c r="B644" t="s">
        <v>10709</v>
      </c>
      <c r="C644" t="s">
        <v>49</v>
      </c>
      <c r="D644" t="s">
        <v>10710</v>
      </c>
      <c r="E644" t="s">
        <v>8923</v>
      </c>
      <c r="F644" t="s">
        <v>10711</v>
      </c>
      <c r="G644" t="s">
        <v>10712</v>
      </c>
      <c r="H644" t="s">
        <v>10713</v>
      </c>
      <c r="I644" t="s">
        <v>5327</v>
      </c>
      <c r="J644" t="s">
        <v>6043</v>
      </c>
      <c r="K644" t="s">
        <v>6044</v>
      </c>
      <c r="L644" t="s">
        <v>237</v>
      </c>
      <c r="M644" t="s">
        <v>4971</v>
      </c>
      <c r="N644" t="s">
        <v>5017</v>
      </c>
      <c r="O644" t="s">
        <v>6045</v>
      </c>
      <c r="P644" t="s">
        <v>10714</v>
      </c>
      <c r="R644" t="str">
        <f t="shared" si="20"/>
        <v>潍城</v>
      </c>
      <c r="S644" t="str">
        <f t="shared" si="21"/>
        <v>0102</v>
      </c>
    </row>
    <row r="645" spans="1:19">
      <c r="A645" t="s">
        <v>10715</v>
      </c>
      <c r="B645" t="s">
        <v>10716</v>
      </c>
      <c r="C645" t="s">
        <v>49</v>
      </c>
      <c r="D645" t="s">
        <v>10717</v>
      </c>
      <c r="E645" t="s">
        <v>9129</v>
      </c>
      <c r="F645" t="s">
        <v>10718</v>
      </c>
      <c r="G645" t="s">
        <v>10719</v>
      </c>
      <c r="H645" t="s">
        <v>10720</v>
      </c>
      <c r="I645" t="s">
        <v>5541</v>
      </c>
      <c r="J645" t="s">
        <v>8545</v>
      </c>
      <c r="K645" t="s">
        <v>8546</v>
      </c>
      <c r="L645" t="s">
        <v>60</v>
      </c>
      <c r="M645" t="s">
        <v>5511</v>
      </c>
      <c r="N645" t="s">
        <v>4775</v>
      </c>
      <c r="O645" t="s">
        <v>8547</v>
      </c>
      <c r="P645" t="s">
        <v>10721</v>
      </c>
      <c r="Q645" t="s">
        <v>10722</v>
      </c>
      <c r="R645" t="str">
        <f t="shared" si="20"/>
        <v>奎文</v>
      </c>
      <c r="S645" t="str">
        <f t="shared" si="21"/>
        <v>0102</v>
      </c>
    </row>
    <row r="646" spans="1:19">
      <c r="A646" t="s">
        <v>10723</v>
      </c>
      <c r="B646" t="s">
        <v>10724</v>
      </c>
      <c r="C646" t="s">
        <v>49</v>
      </c>
      <c r="D646" t="s">
        <v>10725</v>
      </c>
      <c r="E646" t="s">
        <v>10533</v>
      </c>
      <c r="F646" t="s">
        <v>10726</v>
      </c>
      <c r="G646" t="s">
        <v>10727</v>
      </c>
      <c r="H646" t="s">
        <v>10728</v>
      </c>
      <c r="I646" t="s">
        <v>4813</v>
      </c>
      <c r="J646" t="s">
        <v>10182</v>
      </c>
      <c r="K646" t="s">
        <v>10183</v>
      </c>
      <c r="L646" t="s">
        <v>60</v>
      </c>
      <c r="M646" t="s">
        <v>4774</v>
      </c>
      <c r="N646" t="s">
        <v>5005</v>
      </c>
      <c r="O646" t="s">
        <v>10184</v>
      </c>
      <c r="P646" t="s">
        <v>10729</v>
      </c>
      <c r="R646" t="str">
        <f t="shared" si="20"/>
        <v>奎文</v>
      </c>
      <c r="S646" t="str">
        <f t="shared" si="21"/>
        <v>0102</v>
      </c>
    </row>
    <row r="647" spans="1:19">
      <c r="A647" t="s">
        <v>10730</v>
      </c>
      <c r="B647" t="s">
        <v>10731</v>
      </c>
      <c r="C647" t="s">
        <v>49</v>
      </c>
      <c r="D647" t="s">
        <v>10732</v>
      </c>
      <c r="E647" t="s">
        <v>8923</v>
      </c>
      <c r="F647" t="s">
        <v>10733</v>
      </c>
      <c r="G647" t="s">
        <v>10734</v>
      </c>
      <c r="H647" t="s">
        <v>10735</v>
      </c>
      <c r="I647" t="s">
        <v>4785</v>
      </c>
      <c r="J647" t="s">
        <v>10226</v>
      </c>
      <c r="K647" t="s">
        <v>10227</v>
      </c>
      <c r="L647" t="s">
        <v>148</v>
      </c>
      <c r="M647" t="s">
        <v>6713</v>
      </c>
      <c r="N647" t="s">
        <v>4845</v>
      </c>
      <c r="O647" t="s">
        <v>10229</v>
      </c>
      <c r="P647" t="s">
        <v>10736</v>
      </c>
      <c r="Q647" t="s">
        <v>10737</v>
      </c>
      <c r="R647" t="str">
        <f t="shared" si="20"/>
        <v>寒亭</v>
      </c>
      <c r="S647" t="str">
        <f t="shared" si="21"/>
        <v>0102</v>
      </c>
    </row>
    <row r="648" spans="1:19">
      <c r="A648" t="s">
        <v>10738</v>
      </c>
      <c r="B648" t="s">
        <v>10739</v>
      </c>
      <c r="C648" t="s">
        <v>49</v>
      </c>
      <c r="D648" t="s">
        <v>10740</v>
      </c>
      <c r="E648" t="s">
        <v>9020</v>
      </c>
      <c r="F648" t="s">
        <v>10741</v>
      </c>
      <c r="G648" t="s">
        <v>10742</v>
      </c>
      <c r="H648" t="s">
        <v>10743</v>
      </c>
      <c r="I648" t="s">
        <v>6877</v>
      </c>
      <c r="J648" t="s">
        <v>7910</v>
      </c>
      <c r="K648" t="s">
        <v>7911</v>
      </c>
      <c r="L648" t="s">
        <v>375</v>
      </c>
      <c r="M648" t="s">
        <v>5409</v>
      </c>
      <c r="O648" t="s">
        <v>7913</v>
      </c>
      <c r="P648" t="s">
        <v>10744</v>
      </c>
      <c r="Q648" t="s">
        <v>10745</v>
      </c>
      <c r="R648" t="str">
        <f t="shared" si="20"/>
        <v>昌邑</v>
      </c>
      <c r="S648" t="str">
        <f t="shared" si="21"/>
        <v>0102</v>
      </c>
    </row>
    <row r="649" spans="1:19">
      <c r="A649" t="s">
        <v>10746</v>
      </c>
      <c r="B649" t="s">
        <v>10747</v>
      </c>
      <c r="C649" t="s">
        <v>49</v>
      </c>
      <c r="D649" t="s">
        <v>10748</v>
      </c>
      <c r="E649" t="s">
        <v>9020</v>
      </c>
      <c r="F649" t="s">
        <v>10749</v>
      </c>
      <c r="G649" t="s">
        <v>10750</v>
      </c>
      <c r="H649" t="s">
        <v>10751</v>
      </c>
      <c r="I649" t="s">
        <v>5052</v>
      </c>
      <c r="J649" t="s">
        <v>7941</v>
      </c>
      <c r="K649" t="s">
        <v>7942</v>
      </c>
      <c r="L649" t="s">
        <v>60</v>
      </c>
      <c r="M649" t="s">
        <v>5511</v>
      </c>
      <c r="O649" t="s">
        <v>7943</v>
      </c>
      <c r="P649" t="s">
        <v>10752</v>
      </c>
      <c r="Q649" t="s">
        <v>10753</v>
      </c>
      <c r="R649" t="str">
        <f t="shared" si="20"/>
        <v>奎文</v>
      </c>
      <c r="S649" t="str">
        <f t="shared" si="21"/>
        <v>0102</v>
      </c>
    </row>
    <row r="650" spans="1:19">
      <c r="A650" t="s">
        <v>10754</v>
      </c>
      <c r="B650" t="s">
        <v>10755</v>
      </c>
      <c r="C650" t="s">
        <v>49</v>
      </c>
      <c r="D650" t="s">
        <v>10756</v>
      </c>
      <c r="E650" t="s">
        <v>9020</v>
      </c>
      <c r="F650" t="s">
        <v>10757</v>
      </c>
      <c r="G650" t="s">
        <v>10758</v>
      </c>
      <c r="H650" t="s">
        <v>10759</v>
      </c>
      <c r="I650" t="s">
        <v>10005</v>
      </c>
      <c r="J650" t="s">
        <v>10760</v>
      </c>
      <c r="K650" t="s">
        <v>10761</v>
      </c>
      <c r="L650" t="s">
        <v>105</v>
      </c>
      <c r="M650" t="s">
        <v>5029</v>
      </c>
      <c r="O650" t="s">
        <v>10762</v>
      </c>
      <c r="P650" t="s">
        <v>10763</v>
      </c>
      <c r="Q650" t="s">
        <v>10764</v>
      </c>
      <c r="R650" t="str">
        <f t="shared" si="20"/>
        <v>寿光</v>
      </c>
      <c r="S650" t="str">
        <f t="shared" si="21"/>
        <v>0102</v>
      </c>
    </row>
    <row r="651" spans="1:19">
      <c r="A651" t="s">
        <v>10765</v>
      </c>
      <c r="B651" t="s">
        <v>10766</v>
      </c>
      <c r="C651" t="s">
        <v>49</v>
      </c>
      <c r="D651" t="s">
        <v>10767</v>
      </c>
      <c r="E651" t="s">
        <v>9020</v>
      </c>
      <c r="F651" t="s">
        <v>10768</v>
      </c>
      <c r="G651" t="s">
        <v>10769</v>
      </c>
      <c r="H651" t="s">
        <v>10770</v>
      </c>
      <c r="I651" t="s">
        <v>4785</v>
      </c>
      <c r="J651" t="s">
        <v>10771</v>
      </c>
      <c r="K651" t="s">
        <v>10772</v>
      </c>
      <c r="L651" t="s">
        <v>60</v>
      </c>
      <c r="M651" t="s">
        <v>5420</v>
      </c>
      <c r="O651" t="s">
        <v>10773</v>
      </c>
      <c r="P651" t="s">
        <v>10774</v>
      </c>
      <c r="Q651" t="s">
        <v>10775</v>
      </c>
      <c r="R651" t="str">
        <f t="shared" si="20"/>
        <v>奎文</v>
      </c>
      <c r="S651" t="str">
        <f t="shared" si="21"/>
        <v>0102</v>
      </c>
    </row>
    <row r="652" spans="1:19">
      <c r="A652" t="s">
        <v>10776</v>
      </c>
      <c r="B652" t="s">
        <v>10777</v>
      </c>
      <c r="C652" t="s">
        <v>49</v>
      </c>
      <c r="D652" t="s">
        <v>10778</v>
      </c>
      <c r="E652" t="s">
        <v>9020</v>
      </c>
      <c r="F652" t="s">
        <v>10779</v>
      </c>
      <c r="G652" t="s">
        <v>10780</v>
      </c>
      <c r="H652" t="s">
        <v>10781</v>
      </c>
      <c r="I652" t="s">
        <v>7417</v>
      </c>
      <c r="J652" t="s">
        <v>9807</v>
      </c>
      <c r="K652" t="s">
        <v>10782</v>
      </c>
      <c r="L652" t="s">
        <v>105</v>
      </c>
      <c r="M652" t="s">
        <v>6055</v>
      </c>
      <c r="O652" t="s">
        <v>10783</v>
      </c>
      <c r="P652" t="s">
        <v>10784</v>
      </c>
      <c r="Q652" t="s">
        <v>10785</v>
      </c>
      <c r="R652" t="str">
        <f t="shared" si="20"/>
        <v>寿光</v>
      </c>
      <c r="S652" t="str">
        <f t="shared" si="21"/>
        <v>0102</v>
      </c>
    </row>
    <row r="653" spans="1:19">
      <c r="A653" t="s">
        <v>10786</v>
      </c>
      <c r="B653" t="s">
        <v>10787</v>
      </c>
      <c r="C653" t="s">
        <v>49</v>
      </c>
      <c r="D653" t="s">
        <v>10788</v>
      </c>
      <c r="E653" t="s">
        <v>10789</v>
      </c>
      <c r="F653" t="s">
        <v>10790</v>
      </c>
      <c r="G653" t="s">
        <v>10791</v>
      </c>
      <c r="H653" t="s">
        <v>10792</v>
      </c>
      <c r="I653" t="s">
        <v>4813</v>
      </c>
      <c r="J653" t="s">
        <v>7941</v>
      </c>
      <c r="K653" t="s">
        <v>7942</v>
      </c>
      <c r="L653" t="s">
        <v>60</v>
      </c>
      <c r="M653" t="s">
        <v>5511</v>
      </c>
      <c r="N653" t="s">
        <v>5005</v>
      </c>
      <c r="O653" t="s">
        <v>7943</v>
      </c>
      <c r="P653" t="s">
        <v>10793</v>
      </c>
      <c r="Q653" t="s">
        <v>10794</v>
      </c>
      <c r="R653" t="str">
        <f t="shared" si="20"/>
        <v>奎文</v>
      </c>
      <c r="S653" t="str">
        <f t="shared" si="21"/>
        <v>0102</v>
      </c>
    </row>
    <row r="654" spans="1:19">
      <c r="A654" t="s">
        <v>10795</v>
      </c>
      <c r="B654" t="s">
        <v>10796</v>
      </c>
      <c r="C654" t="s">
        <v>49</v>
      </c>
      <c r="D654" t="s">
        <v>10797</v>
      </c>
      <c r="E654" t="s">
        <v>9020</v>
      </c>
      <c r="F654" t="s">
        <v>10798</v>
      </c>
      <c r="G654" t="s">
        <v>10799</v>
      </c>
      <c r="H654" t="s">
        <v>10800</v>
      </c>
      <c r="I654" t="s">
        <v>4785</v>
      </c>
      <c r="J654" t="s">
        <v>5067</v>
      </c>
      <c r="K654" t="s">
        <v>5068</v>
      </c>
      <c r="L654" t="s">
        <v>123</v>
      </c>
      <c r="M654" t="s">
        <v>4932</v>
      </c>
      <c r="O654" t="s">
        <v>5070</v>
      </c>
      <c r="P654" t="s">
        <v>10801</v>
      </c>
      <c r="Q654" t="s">
        <v>10802</v>
      </c>
      <c r="R654" t="str">
        <f t="shared" si="20"/>
        <v>诸城</v>
      </c>
      <c r="S654" t="str">
        <f t="shared" si="21"/>
        <v>0102</v>
      </c>
    </row>
    <row r="655" spans="1:19">
      <c r="A655" t="s">
        <v>529</v>
      </c>
      <c r="B655" t="s">
        <v>10803</v>
      </c>
      <c r="C655" t="s">
        <v>49</v>
      </c>
      <c r="D655" t="s">
        <v>10804</v>
      </c>
      <c r="E655" t="s">
        <v>9020</v>
      </c>
      <c r="F655" t="s">
        <v>10805</v>
      </c>
      <c r="G655" t="s">
        <v>527</v>
      </c>
      <c r="H655" t="s">
        <v>10806</v>
      </c>
      <c r="I655" t="s">
        <v>4828</v>
      </c>
      <c r="J655" t="s">
        <v>5509</v>
      </c>
      <c r="K655" t="s">
        <v>5510</v>
      </c>
      <c r="L655" t="s">
        <v>60</v>
      </c>
      <c r="M655" t="s">
        <v>5511</v>
      </c>
      <c r="O655" t="s">
        <v>5512</v>
      </c>
      <c r="P655" t="s">
        <v>10807</v>
      </c>
      <c r="Q655" t="s">
        <v>10808</v>
      </c>
      <c r="R655" t="str">
        <f t="shared" si="20"/>
        <v>奎文</v>
      </c>
      <c r="S655" t="str">
        <f t="shared" si="21"/>
        <v>0102</v>
      </c>
    </row>
    <row r="656" spans="1:19">
      <c r="A656" t="s">
        <v>10809</v>
      </c>
      <c r="B656" t="s">
        <v>10810</v>
      </c>
      <c r="C656" t="s">
        <v>49</v>
      </c>
      <c r="D656" t="s">
        <v>10811</v>
      </c>
      <c r="E656" t="s">
        <v>9129</v>
      </c>
      <c r="F656" t="s">
        <v>10812</v>
      </c>
      <c r="G656" t="s">
        <v>10813</v>
      </c>
      <c r="H656" t="s">
        <v>10814</v>
      </c>
      <c r="I656" t="s">
        <v>4929</v>
      </c>
      <c r="J656" t="s">
        <v>7845</v>
      </c>
      <c r="K656" t="s">
        <v>7846</v>
      </c>
      <c r="L656" t="s">
        <v>60</v>
      </c>
      <c r="M656" t="s">
        <v>4774</v>
      </c>
      <c r="O656" t="s">
        <v>7847</v>
      </c>
      <c r="P656" t="s">
        <v>10815</v>
      </c>
      <c r="R656" t="str">
        <f t="shared" si="20"/>
        <v>奎文</v>
      </c>
      <c r="S656" t="str">
        <f t="shared" si="21"/>
        <v>0102</v>
      </c>
    </row>
    <row r="657" spans="1:19">
      <c r="A657" t="s">
        <v>537</v>
      </c>
      <c r="B657" t="s">
        <v>10816</v>
      </c>
      <c r="C657" t="s">
        <v>49</v>
      </c>
      <c r="D657" t="s">
        <v>10817</v>
      </c>
      <c r="E657" t="s">
        <v>9020</v>
      </c>
      <c r="F657" t="s">
        <v>10818</v>
      </c>
      <c r="G657" t="s">
        <v>535</v>
      </c>
      <c r="H657" t="s">
        <v>10819</v>
      </c>
      <c r="I657" t="s">
        <v>5560</v>
      </c>
      <c r="J657" t="s">
        <v>10820</v>
      </c>
      <c r="K657" t="s">
        <v>10821</v>
      </c>
      <c r="L657" t="s">
        <v>105</v>
      </c>
      <c r="M657" t="s">
        <v>7805</v>
      </c>
      <c r="O657" t="s">
        <v>10822</v>
      </c>
      <c r="P657" t="s">
        <v>10823</v>
      </c>
      <c r="Q657" t="s">
        <v>10824</v>
      </c>
      <c r="R657" t="str">
        <f t="shared" si="20"/>
        <v>寿光</v>
      </c>
      <c r="S657" t="str">
        <f t="shared" si="21"/>
        <v>0102</v>
      </c>
    </row>
    <row r="658" spans="1:19">
      <c r="A658" t="s">
        <v>10825</v>
      </c>
      <c r="B658" t="s">
        <v>10826</v>
      </c>
      <c r="C658" t="s">
        <v>49</v>
      </c>
      <c r="D658" t="s">
        <v>10827</v>
      </c>
      <c r="E658" t="s">
        <v>9020</v>
      </c>
      <c r="F658" t="s">
        <v>10828</v>
      </c>
      <c r="G658" t="s">
        <v>10829</v>
      </c>
      <c r="H658" t="s">
        <v>10830</v>
      </c>
      <c r="I658" t="s">
        <v>4813</v>
      </c>
      <c r="J658" t="s">
        <v>7600</v>
      </c>
      <c r="K658" t="s">
        <v>7601</v>
      </c>
      <c r="L658" t="s">
        <v>123</v>
      </c>
      <c r="M658" t="s">
        <v>4994</v>
      </c>
      <c r="O658" t="s">
        <v>7602</v>
      </c>
      <c r="P658" t="s">
        <v>10831</v>
      </c>
      <c r="R658" t="str">
        <f t="shared" si="20"/>
        <v>诸城</v>
      </c>
      <c r="S658" t="str">
        <f t="shared" si="21"/>
        <v>0102</v>
      </c>
    </row>
    <row r="659" spans="1:19">
      <c r="A659" t="s">
        <v>465</v>
      </c>
      <c r="B659" t="s">
        <v>10832</v>
      </c>
      <c r="C659" t="s">
        <v>49</v>
      </c>
      <c r="D659" t="s">
        <v>10833</v>
      </c>
      <c r="E659" t="s">
        <v>10834</v>
      </c>
      <c r="F659" t="s">
        <v>10835</v>
      </c>
      <c r="G659" t="s">
        <v>463</v>
      </c>
      <c r="H659" t="s">
        <v>10836</v>
      </c>
      <c r="I659" t="s">
        <v>4785</v>
      </c>
      <c r="J659" t="s">
        <v>6722</v>
      </c>
      <c r="K659" t="s">
        <v>10837</v>
      </c>
      <c r="L659" t="s">
        <v>95</v>
      </c>
      <c r="M659" t="s">
        <v>8071</v>
      </c>
      <c r="N659" t="s">
        <v>5056</v>
      </c>
      <c r="O659" t="s">
        <v>10838</v>
      </c>
      <c r="P659" t="s">
        <v>10839</v>
      </c>
      <c r="Q659" t="s">
        <v>10840</v>
      </c>
      <c r="R659" t="str">
        <f t="shared" si="20"/>
        <v>安丘</v>
      </c>
      <c r="S659" t="str">
        <f t="shared" si="21"/>
        <v>0102</v>
      </c>
    </row>
    <row r="660" spans="1:19">
      <c r="A660" t="s">
        <v>10841</v>
      </c>
      <c r="B660" t="s">
        <v>10842</v>
      </c>
      <c r="C660" t="s">
        <v>49</v>
      </c>
      <c r="D660" t="s">
        <v>10843</v>
      </c>
      <c r="E660" t="s">
        <v>9020</v>
      </c>
      <c r="F660" t="s">
        <v>10844</v>
      </c>
      <c r="G660" t="s">
        <v>10845</v>
      </c>
      <c r="H660" t="s">
        <v>10846</v>
      </c>
      <c r="I660" t="s">
        <v>4841</v>
      </c>
      <c r="J660" t="s">
        <v>6423</v>
      </c>
      <c r="K660" t="s">
        <v>6424</v>
      </c>
      <c r="L660" t="s">
        <v>60</v>
      </c>
      <c r="M660" t="s">
        <v>5511</v>
      </c>
      <c r="O660" t="s">
        <v>6425</v>
      </c>
      <c r="P660" t="s">
        <v>10847</v>
      </c>
      <c r="Q660" t="s">
        <v>10848</v>
      </c>
      <c r="R660" t="str">
        <f t="shared" si="20"/>
        <v>奎文</v>
      </c>
      <c r="S660" t="str">
        <f t="shared" si="21"/>
        <v>0102</v>
      </c>
    </row>
    <row r="661" spans="1:19">
      <c r="A661" t="s">
        <v>10849</v>
      </c>
      <c r="B661" t="s">
        <v>10850</v>
      </c>
      <c r="C661" t="s">
        <v>49</v>
      </c>
      <c r="D661" t="s">
        <v>10851</v>
      </c>
      <c r="E661" t="s">
        <v>8923</v>
      </c>
      <c r="F661" t="s">
        <v>10852</v>
      </c>
      <c r="G661" t="s">
        <v>10853</v>
      </c>
      <c r="H661" t="s">
        <v>10854</v>
      </c>
      <c r="I661" t="s">
        <v>4852</v>
      </c>
      <c r="J661" t="s">
        <v>10338</v>
      </c>
      <c r="K661" t="s">
        <v>10339</v>
      </c>
      <c r="L661" t="s">
        <v>237</v>
      </c>
      <c r="M661" t="s">
        <v>5247</v>
      </c>
      <c r="N661" t="s">
        <v>4845</v>
      </c>
      <c r="O661" t="s">
        <v>10340</v>
      </c>
      <c r="P661" t="s">
        <v>10855</v>
      </c>
      <c r="R661" t="str">
        <f t="shared" si="20"/>
        <v>潍城</v>
      </c>
      <c r="S661" t="str">
        <f t="shared" si="21"/>
        <v>0102</v>
      </c>
    </row>
    <row r="662" spans="1:19">
      <c r="A662" t="s">
        <v>10856</v>
      </c>
      <c r="B662" t="s">
        <v>10857</v>
      </c>
      <c r="C662" t="s">
        <v>49</v>
      </c>
      <c r="D662" t="s">
        <v>10858</v>
      </c>
      <c r="E662" t="s">
        <v>8923</v>
      </c>
      <c r="F662" t="s">
        <v>10859</v>
      </c>
      <c r="G662" t="s">
        <v>10860</v>
      </c>
      <c r="H662" t="s">
        <v>10861</v>
      </c>
      <c r="I662" t="s">
        <v>5052</v>
      </c>
      <c r="J662" t="s">
        <v>7529</v>
      </c>
      <c r="K662" t="s">
        <v>7530</v>
      </c>
      <c r="L662" t="s">
        <v>50</v>
      </c>
      <c r="M662" t="s">
        <v>6624</v>
      </c>
      <c r="N662" t="s">
        <v>5198</v>
      </c>
      <c r="O662" t="s">
        <v>7531</v>
      </c>
      <c r="P662" t="s">
        <v>10862</v>
      </c>
      <c r="Q662" t="s">
        <v>10863</v>
      </c>
      <c r="R662" t="str">
        <f t="shared" si="20"/>
        <v>青州</v>
      </c>
      <c r="S662" t="str">
        <f t="shared" si="21"/>
        <v>0102</v>
      </c>
    </row>
    <row r="663" spans="1:19">
      <c r="A663" t="s">
        <v>10864</v>
      </c>
      <c r="B663" t="s">
        <v>10865</v>
      </c>
      <c r="C663" t="s">
        <v>49</v>
      </c>
      <c r="D663" t="s">
        <v>10866</v>
      </c>
      <c r="E663" t="s">
        <v>8923</v>
      </c>
      <c r="F663" t="s">
        <v>10867</v>
      </c>
      <c r="G663" t="s">
        <v>10868</v>
      </c>
      <c r="H663" t="s">
        <v>10869</v>
      </c>
      <c r="I663" t="s">
        <v>4852</v>
      </c>
      <c r="J663" t="s">
        <v>10870</v>
      </c>
      <c r="K663" t="s">
        <v>10871</v>
      </c>
      <c r="L663" t="s">
        <v>60</v>
      </c>
      <c r="M663" t="s">
        <v>5999</v>
      </c>
      <c r="N663" t="s">
        <v>4892</v>
      </c>
      <c r="O663" t="s">
        <v>10872</v>
      </c>
      <c r="P663" t="s">
        <v>10873</v>
      </c>
      <c r="Q663" t="s">
        <v>10874</v>
      </c>
      <c r="R663" t="str">
        <f t="shared" si="20"/>
        <v>奎文</v>
      </c>
      <c r="S663" t="str">
        <f t="shared" si="21"/>
        <v>0102</v>
      </c>
    </row>
    <row r="664" spans="1:19">
      <c r="A664" t="s">
        <v>10875</v>
      </c>
      <c r="B664" t="s">
        <v>10876</v>
      </c>
      <c r="C664" t="s">
        <v>49</v>
      </c>
      <c r="D664" t="s">
        <v>10877</v>
      </c>
      <c r="E664" t="s">
        <v>10878</v>
      </c>
      <c r="F664" t="s">
        <v>10879</v>
      </c>
      <c r="G664" t="s">
        <v>10880</v>
      </c>
      <c r="H664" t="s">
        <v>10881</v>
      </c>
      <c r="I664" t="s">
        <v>4813</v>
      </c>
      <c r="J664" t="s">
        <v>10882</v>
      </c>
      <c r="K664" t="s">
        <v>10883</v>
      </c>
      <c r="L664" t="s">
        <v>86</v>
      </c>
      <c r="M664" t="s">
        <v>8557</v>
      </c>
      <c r="N664" t="s">
        <v>4919</v>
      </c>
      <c r="O664" t="s">
        <v>10884</v>
      </c>
      <c r="P664" t="s">
        <v>10885</v>
      </c>
      <c r="R664" t="str">
        <f t="shared" si="20"/>
        <v>坊子</v>
      </c>
      <c r="S664" t="str">
        <f t="shared" si="21"/>
        <v>0102</v>
      </c>
    </row>
    <row r="665" spans="1:19">
      <c r="A665" t="s">
        <v>10886</v>
      </c>
      <c r="B665" t="s">
        <v>10887</v>
      </c>
      <c r="C665" t="s">
        <v>49</v>
      </c>
      <c r="D665" t="s">
        <v>10888</v>
      </c>
      <c r="E665" t="s">
        <v>8923</v>
      </c>
      <c r="F665" t="s">
        <v>10889</v>
      </c>
      <c r="G665" t="s">
        <v>10890</v>
      </c>
      <c r="H665" t="s">
        <v>10891</v>
      </c>
      <c r="I665" t="s">
        <v>4785</v>
      </c>
      <c r="J665" t="s">
        <v>7166</v>
      </c>
      <c r="K665" t="s">
        <v>7167</v>
      </c>
      <c r="L665" t="s">
        <v>123</v>
      </c>
      <c r="M665" t="s">
        <v>5364</v>
      </c>
      <c r="N665" t="s">
        <v>5421</v>
      </c>
      <c r="O665" t="s">
        <v>7168</v>
      </c>
      <c r="P665" t="s">
        <v>10892</v>
      </c>
      <c r="R665" t="str">
        <f t="shared" si="20"/>
        <v>诸城</v>
      </c>
      <c r="S665" t="str">
        <f t="shared" si="21"/>
        <v>0102</v>
      </c>
    </row>
    <row r="666" spans="1:19">
      <c r="A666" t="s">
        <v>10893</v>
      </c>
      <c r="B666" t="s">
        <v>10894</v>
      </c>
      <c r="C666" t="s">
        <v>49</v>
      </c>
      <c r="D666" t="s">
        <v>10895</v>
      </c>
      <c r="E666" t="s">
        <v>8923</v>
      </c>
      <c r="F666" t="s">
        <v>10896</v>
      </c>
      <c r="G666" t="s">
        <v>10897</v>
      </c>
      <c r="H666" t="s">
        <v>10898</v>
      </c>
      <c r="I666" t="s">
        <v>4813</v>
      </c>
      <c r="J666" t="s">
        <v>5462</v>
      </c>
      <c r="K666" t="s">
        <v>5463</v>
      </c>
      <c r="L666" t="s">
        <v>95</v>
      </c>
      <c r="M666" t="s">
        <v>4844</v>
      </c>
      <c r="N666" t="s">
        <v>4789</v>
      </c>
      <c r="O666" t="s">
        <v>5464</v>
      </c>
      <c r="P666" t="s">
        <v>10899</v>
      </c>
      <c r="R666" t="str">
        <f t="shared" si="20"/>
        <v>安丘</v>
      </c>
      <c r="S666" t="str">
        <f t="shared" si="21"/>
        <v>0102</v>
      </c>
    </row>
    <row r="667" spans="1:19">
      <c r="A667" t="s">
        <v>10900</v>
      </c>
      <c r="B667" t="s">
        <v>10901</v>
      </c>
      <c r="C667" t="s">
        <v>49</v>
      </c>
      <c r="D667" t="s">
        <v>10902</v>
      </c>
      <c r="E667" t="s">
        <v>8923</v>
      </c>
      <c r="F667" t="s">
        <v>10903</v>
      </c>
      <c r="G667" t="s">
        <v>10904</v>
      </c>
      <c r="H667" t="s">
        <v>10905</v>
      </c>
      <c r="I667" t="s">
        <v>4852</v>
      </c>
      <c r="J667" t="s">
        <v>6631</v>
      </c>
      <c r="K667" t="s">
        <v>6632</v>
      </c>
      <c r="L667" t="s">
        <v>105</v>
      </c>
      <c r="M667" t="s">
        <v>6055</v>
      </c>
      <c r="N667" t="s">
        <v>4933</v>
      </c>
      <c r="O667" t="s">
        <v>6633</v>
      </c>
      <c r="P667" t="s">
        <v>363</v>
      </c>
      <c r="R667" t="str">
        <f t="shared" si="20"/>
        <v>寿光</v>
      </c>
      <c r="S667" t="str">
        <f t="shared" si="21"/>
        <v>0102</v>
      </c>
    </row>
    <row r="668" spans="1:19">
      <c r="A668" t="s">
        <v>10906</v>
      </c>
      <c r="B668" t="s">
        <v>10907</v>
      </c>
      <c r="C668" t="s">
        <v>49</v>
      </c>
      <c r="D668" t="s">
        <v>10908</v>
      </c>
      <c r="E668" t="s">
        <v>8923</v>
      </c>
      <c r="F668" t="s">
        <v>10909</v>
      </c>
      <c r="G668" t="s">
        <v>10910</v>
      </c>
      <c r="H668" t="s">
        <v>10911</v>
      </c>
      <c r="I668" t="s">
        <v>4852</v>
      </c>
      <c r="J668" t="s">
        <v>10338</v>
      </c>
      <c r="K668" t="s">
        <v>10339</v>
      </c>
      <c r="L668" t="s">
        <v>237</v>
      </c>
      <c r="M668" t="s">
        <v>5247</v>
      </c>
      <c r="N668" t="s">
        <v>5056</v>
      </c>
      <c r="O668" t="s">
        <v>10340</v>
      </c>
      <c r="P668" t="s">
        <v>10912</v>
      </c>
      <c r="Q668" t="s">
        <v>10913</v>
      </c>
      <c r="R668" t="str">
        <f t="shared" si="20"/>
        <v>潍城</v>
      </c>
      <c r="S668" t="str">
        <f t="shared" si="21"/>
        <v>0102</v>
      </c>
    </row>
    <row r="669" spans="1:19">
      <c r="A669" t="s">
        <v>10914</v>
      </c>
      <c r="B669" t="s">
        <v>10915</v>
      </c>
      <c r="C669" t="s">
        <v>49</v>
      </c>
      <c r="D669" t="s">
        <v>10916</v>
      </c>
      <c r="E669" t="s">
        <v>8923</v>
      </c>
      <c r="F669" t="s">
        <v>10917</v>
      </c>
      <c r="G669" t="s">
        <v>10918</v>
      </c>
      <c r="H669" t="s">
        <v>10919</v>
      </c>
      <c r="I669" t="s">
        <v>5541</v>
      </c>
      <c r="J669" t="s">
        <v>6053</v>
      </c>
      <c r="K669" t="s">
        <v>6054</v>
      </c>
      <c r="L669" t="s">
        <v>105</v>
      </c>
      <c r="M669" t="s">
        <v>6055</v>
      </c>
      <c r="N669" t="s">
        <v>8593</v>
      </c>
      <c r="O669" t="s">
        <v>6056</v>
      </c>
      <c r="P669" t="s">
        <v>10920</v>
      </c>
      <c r="R669" t="str">
        <f t="shared" si="20"/>
        <v>寿光</v>
      </c>
      <c r="S669" t="str">
        <f t="shared" si="21"/>
        <v>0102</v>
      </c>
    </row>
    <row r="670" spans="1:19">
      <c r="A670" t="s">
        <v>393</v>
      </c>
      <c r="B670" t="s">
        <v>10921</v>
      </c>
      <c r="C670" t="s">
        <v>49</v>
      </c>
      <c r="D670" t="s">
        <v>10922</v>
      </c>
      <c r="E670" t="s">
        <v>8923</v>
      </c>
      <c r="F670" t="s">
        <v>10923</v>
      </c>
      <c r="G670" t="s">
        <v>391</v>
      </c>
      <c r="H670" t="s">
        <v>10924</v>
      </c>
      <c r="I670" t="s">
        <v>4852</v>
      </c>
      <c r="J670" t="s">
        <v>7689</v>
      </c>
      <c r="K670" t="s">
        <v>7690</v>
      </c>
      <c r="L670" t="s">
        <v>60</v>
      </c>
      <c r="M670" t="s">
        <v>5999</v>
      </c>
      <c r="N670" t="s">
        <v>5421</v>
      </c>
      <c r="O670" t="s">
        <v>7691</v>
      </c>
      <c r="Q670" t="s">
        <v>10925</v>
      </c>
      <c r="R670" t="str">
        <f t="shared" si="20"/>
        <v>奎文</v>
      </c>
      <c r="S670" t="str">
        <f t="shared" si="21"/>
        <v>0102</v>
      </c>
    </row>
    <row r="671" spans="1:19">
      <c r="A671" t="s">
        <v>10926</v>
      </c>
      <c r="B671" t="s">
        <v>10927</v>
      </c>
      <c r="C671" t="s">
        <v>49</v>
      </c>
      <c r="D671" t="s">
        <v>10928</v>
      </c>
      <c r="E671" t="s">
        <v>10929</v>
      </c>
      <c r="F671" t="s">
        <v>10930</v>
      </c>
      <c r="G671" t="s">
        <v>10931</v>
      </c>
      <c r="H671" t="s">
        <v>10932</v>
      </c>
      <c r="I671" t="s">
        <v>4852</v>
      </c>
      <c r="J671" t="s">
        <v>5174</v>
      </c>
      <c r="K671" t="s">
        <v>5175</v>
      </c>
      <c r="L671" t="s">
        <v>105</v>
      </c>
      <c r="M671" t="s">
        <v>5176</v>
      </c>
      <c r="N671" t="s">
        <v>4892</v>
      </c>
      <c r="O671" t="s">
        <v>5177</v>
      </c>
      <c r="P671" t="s">
        <v>10933</v>
      </c>
      <c r="R671" t="str">
        <f t="shared" si="20"/>
        <v>寿光</v>
      </c>
      <c r="S671" t="str">
        <f t="shared" si="21"/>
        <v>0102</v>
      </c>
    </row>
    <row r="672" spans="1:19">
      <c r="A672" t="s">
        <v>10934</v>
      </c>
      <c r="B672" t="s">
        <v>10935</v>
      </c>
      <c r="C672" t="s">
        <v>49</v>
      </c>
      <c r="D672" t="s">
        <v>10936</v>
      </c>
      <c r="E672" t="s">
        <v>8923</v>
      </c>
      <c r="F672" t="s">
        <v>10937</v>
      </c>
      <c r="G672" t="s">
        <v>10938</v>
      </c>
      <c r="H672" t="s">
        <v>10939</v>
      </c>
      <c r="I672" t="s">
        <v>4955</v>
      </c>
      <c r="J672" t="s">
        <v>5143</v>
      </c>
      <c r="K672" t="s">
        <v>5144</v>
      </c>
      <c r="L672" t="s">
        <v>77</v>
      </c>
      <c r="M672" t="s">
        <v>5145</v>
      </c>
      <c r="N672" t="s">
        <v>4832</v>
      </c>
      <c r="O672" t="s">
        <v>5146</v>
      </c>
      <c r="P672" t="s">
        <v>10940</v>
      </c>
      <c r="Q672" t="s">
        <v>10941</v>
      </c>
      <c r="R672" t="str">
        <f t="shared" si="20"/>
        <v>临朐</v>
      </c>
      <c r="S672" t="str">
        <f t="shared" si="21"/>
        <v>0102</v>
      </c>
    </row>
    <row r="673" spans="1:19">
      <c r="A673" t="s">
        <v>10942</v>
      </c>
      <c r="B673" t="s">
        <v>10943</v>
      </c>
      <c r="C673" t="s">
        <v>49</v>
      </c>
      <c r="D673" t="s">
        <v>10944</v>
      </c>
      <c r="E673" t="s">
        <v>8923</v>
      </c>
      <c r="F673" t="s">
        <v>10945</v>
      </c>
      <c r="G673" t="s">
        <v>10946</v>
      </c>
      <c r="H673" t="s">
        <v>10947</v>
      </c>
      <c r="I673" t="s">
        <v>5221</v>
      </c>
      <c r="J673" t="s">
        <v>6252</v>
      </c>
      <c r="K673" t="s">
        <v>6253</v>
      </c>
      <c r="L673" t="s">
        <v>105</v>
      </c>
      <c r="M673" t="s">
        <v>5133</v>
      </c>
      <c r="N673" t="s">
        <v>4983</v>
      </c>
      <c r="O673" t="s">
        <v>6254</v>
      </c>
      <c r="P673" t="s">
        <v>10644</v>
      </c>
      <c r="R673" t="str">
        <f t="shared" si="20"/>
        <v>寿光</v>
      </c>
      <c r="S673" t="str">
        <f t="shared" si="21"/>
        <v>0102</v>
      </c>
    </row>
    <row r="674" spans="1:19">
      <c r="A674" t="s">
        <v>10948</v>
      </c>
      <c r="B674" t="s">
        <v>10949</v>
      </c>
      <c r="C674" t="s">
        <v>49</v>
      </c>
      <c r="D674" t="s">
        <v>10950</v>
      </c>
      <c r="E674" t="s">
        <v>8923</v>
      </c>
      <c r="F674" t="s">
        <v>10951</v>
      </c>
      <c r="G674" t="s">
        <v>10952</v>
      </c>
      <c r="H674" t="s">
        <v>10953</v>
      </c>
      <c r="I674" t="s">
        <v>4841</v>
      </c>
      <c r="J674" t="s">
        <v>7600</v>
      </c>
      <c r="K674" t="s">
        <v>7601</v>
      </c>
      <c r="L674" t="s">
        <v>123</v>
      </c>
      <c r="M674" t="s">
        <v>4994</v>
      </c>
      <c r="N674" t="s">
        <v>10954</v>
      </c>
      <c r="O674" t="s">
        <v>7602</v>
      </c>
      <c r="P674" t="s">
        <v>10955</v>
      </c>
      <c r="Q674" t="s">
        <v>10956</v>
      </c>
      <c r="R674" t="str">
        <f t="shared" si="20"/>
        <v>诸城</v>
      </c>
      <c r="S674" t="str">
        <f t="shared" si="21"/>
        <v>0102</v>
      </c>
    </row>
    <row r="675" spans="1:19">
      <c r="A675" t="s">
        <v>368</v>
      </c>
      <c r="B675" t="s">
        <v>10957</v>
      </c>
      <c r="C675" t="s">
        <v>49</v>
      </c>
      <c r="D675" t="s">
        <v>10958</v>
      </c>
      <c r="E675" t="s">
        <v>8923</v>
      </c>
      <c r="F675" t="s">
        <v>10959</v>
      </c>
      <c r="G675" t="s">
        <v>366</v>
      </c>
      <c r="H675" t="s">
        <v>10960</v>
      </c>
      <c r="I675" t="s">
        <v>4828</v>
      </c>
      <c r="J675" t="s">
        <v>6172</v>
      </c>
      <c r="K675" t="s">
        <v>6173</v>
      </c>
      <c r="L675" t="s">
        <v>95</v>
      </c>
      <c r="M675" t="s">
        <v>5042</v>
      </c>
      <c r="N675" t="s">
        <v>10961</v>
      </c>
      <c r="O675" t="s">
        <v>6175</v>
      </c>
      <c r="P675" t="s">
        <v>10962</v>
      </c>
      <c r="R675" t="str">
        <f t="shared" si="20"/>
        <v>安丘</v>
      </c>
      <c r="S675" t="str">
        <f t="shared" si="21"/>
        <v>0102</v>
      </c>
    </row>
    <row r="676" spans="1:19">
      <c r="A676" t="s">
        <v>10963</v>
      </c>
      <c r="B676" t="s">
        <v>10964</v>
      </c>
      <c r="C676" t="s">
        <v>49</v>
      </c>
      <c r="D676" t="s">
        <v>10965</v>
      </c>
      <c r="E676" t="s">
        <v>10966</v>
      </c>
      <c r="F676" t="s">
        <v>10967</v>
      </c>
      <c r="G676" t="s">
        <v>10968</v>
      </c>
      <c r="H676" t="s">
        <v>10969</v>
      </c>
      <c r="I676" t="s">
        <v>4813</v>
      </c>
      <c r="J676" t="s">
        <v>5597</v>
      </c>
      <c r="K676" t="s">
        <v>5598</v>
      </c>
      <c r="L676" t="s">
        <v>375</v>
      </c>
      <c r="M676" t="s">
        <v>5599</v>
      </c>
      <c r="N676" t="s">
        <v>4789</v>
      </c>
      <c r="O676" t="s">
        <v>5600</v>
      </c>
      <c r="P676" t="s">
        <v>10970</v>
      </c>
      <c r="R676" t="str">
        <f t="shared" si="20"/>
        <v>昌邑</v>
      </c>
      <c r="S676" t="str">
        <f t="shared" si="21"/>
        <v>0102</v>
      </c>
    </row>
    <row r="677" spans="1:19">
      <c r="A677" t="s">
        <v>10971</v>
      </c>
      <c r="B677" t="s">
        <v>10972</v>
      </c>
      <c r="C677" t="s">
        <v>49</v>
      </c>
      <c r="D677" t="s">
        <v>10973</v>
      </c>
      <c r="E677" t="s">
        <v>8923</v>
      </c>
      <c r="F677" t="s">
        <v>10974</v>
      </c>
      <c r="G677" t="s">
        <v>10975</v>
      </c>
      <c r="H677" t="s">
        <v>10976</v>
      </c>
      <c r="I677" t="s">
        <v>4852</v>
      </c>
      <c r="J677" t="s">
        <v>10172</v>
      </c>
      <c r="K677" t="s">
        <v>10173</v>
      </c>
      <c r="L677" t="s">
        <v>95</v>
      </c>
      <c r="M677" t="s">
        <v>4844</v>
      </c>
      <c r="N677" t="s">
        <v>5017</v>
      </c>
      <c r="O677" t="s">
        <v>10174</v>
      </c>
      <c r="P677" t="s">
        <v>10977</v>
      </c>
      <c r="Q677" t="s">
        <v>10978</v>
      </c>
      <c r="R677" t="str">
        <f t="shared" si="20"/>
        <v>安丘</v>
      </c>
      <c r="S677" t="str">
        <f t="shared" si="21"/>
        <v>0102</v>
      </c>
    </row>
    <row r="678" spans="1:19">
      <c r="A678" t="s">
        <v>10979</v>
      </c>
      <c r="B678" t="s">
        <v>10980</v>
      </c>
      <c r="C678" t="s">
        <v>49</v>
      </c>
      <c r="D678" t="s">
        <v>10981</v>
      </c>
      <c r="E678" t="s">
        <v>8923</v>
      </c>
      <c r="F678" t="s">
        <v>10982</v>
      </c>
      <c r="G678" t="s">
        <v>10983</v>
      </c>
      <c r="H678" t="s">
        <v>10984</v>
      </c>
      <c r="I678" t="s">
        <v>4852</v>
      </c>
      <c r="J678" t="s">
        <v>9299</v>
      </c>
      <c r="K678" t="s">
        <v>9300</v>
      </c>
      <c r="L678" t="s">
        <v>148</v>
      </c>
      <c r="M678" t="s">
        <v>6713</v>
      </c>
      <c r="N678" t="s">
        <v>4905</v>
      </c>
      <c r="O678" t="s">
        <v>9301</v>
      </c>
      <c r="P678" t="s">
        <v>10985</v>
      </c>
      <c r="R678" t="str">
        <f t="shared" si="20"/>
        <v>寒亭</v>
      </c>
      <c r="S678" t="str">
        <f t="shared" si="21"/>
        <v>0102</v>
      </c>
    </row>
    <row r="679" spans="1:19">
      <c r="A679" t="s">
        <v>10986</v>
      </c>
      <c r="B679" t="s">
        <v>10987</v>
      </c>
      <c r="C679" t="s">
        <v>49</v>
      </c>
      <c r="D679" t="s">
        <v>10988</v>
      </c>
      <c r="E679" t="s">
        <v>10989</v>
      </c>
      <c r="F679" t="s">
        <v>10990</v>
      </c>
      <c r="G679" t="s">
        <v>10991</v>
      </c>
      <c r="H679" t="s">
        <v>10992</v>
      </c>
      <c r="I679" t="s">
        <v>4785</v>
      </c>
      <c r="J679" t="s">
        <v>4814</v>
      </c>
      <c r="K679" t="s">
        <v>4815</v>
      </c>
      <c r="L679" t="s">
        <v>50</v>
      </c>
      <c r="M679" t="s">
        <v>4816</v>
      </c>
      <c r="N679" t="s">
        <v>4817</v>
      </c>
      <c r="O679" t="s">
        <v>4818</v>
      </c>
      <c r="P679" t="s">
        <v>10993</v>
      </c>
      <c r="R679" t="str">
        <f t="shared" si="20"/>
        <v>青州</v>
      </c>
      <c r="S679" t="str">
        <f t="shared" si="21"/>
        <v>0102</v>
      </c>
    </row>
    <row r="680" spans="1:19">
      <c r="A680" t="s">
        <v>10994</v>
      </c>
      <c r="B680" t="s">
        <v>10995</v>
      </c>
      <c r="C680" t="s">
        <v>49</v>
      </c>
      <c r="D680" t="s">
        <v>10996</v>
      </c>
      <c r="E680" t="s">
        <v>8923</v>
      </c>
      <c r="F680" t="s">
        <v>10997</v>
      </c>
      <c r="G680" t="s">
        <v>10998</v>
      </c>
      <c r="H680" t="s">
        <v>9111</v>
      </c>
      <c r="I680" t="s">
        <v>8721</v>
      </c>
      <c r="J680" t="s">
        <v>10999</v>
      </c>
      <c r="K680" t="s">
        <v>11000</v>
      </c>
      <c r="L680" t="s">
        <v>237</v>
      </c>
      <c r="M680" t="s">
        <v>5247</v>
      </c>
      <c r="N680" t="s">
        <v>5211</v>
      </c>
      <c r="O680" t="s">
        <v>11001</v>
      </c>
      <c r="P680" t="s">
        <v>11002</v>
      </c>
      <c r="R680" t="str">
        <f t="shared" si="20"/>
        <v>潍城</v>
      </c>
      <c r="S680" t="str">
        <f t="shared" si="21"/>
        <v>0102</v>
      </c>
    </row>
    <row r="681" spans="1:19">
      <c r="A681" t="s">
        <v>433</v>
      </c>
      <c r="B681" t="s">
        <v>11003</v>
      </c>
      <c r="C681" t="s">
        <v>49</v>
      </c>
      <c r="D681" t="s">
        <v>11004</v>
      </c>
      <c r="E681" t="s">
        <v>8923</v>
      </c>
      <c r="F681" t="s">
        <v>11005</v>
      </c>
      <c r="G681" t="s">
        <v>431</v>
      </c>
      <c r="H681" t="s">
        <v>11006</v>
      </c>
      <c r="I681" t="s">
        <v>4813</v>
      </c>
      <c r="J681" t="s">
        <v>5979</v>
      </c>
      <c r="K681" t="s">
        <v>5980</v>
      </c>
      <c r="L681" t="s">
        <v>60</v>
      </c>
      <c r="M681" t="s">
        <v>5888</v>
      </c>
      <c r="N681" t="s">
        <v>4817</v>
      </c>
      <c r="O681" t="s">
        <v>5981</v>
      </c>
      <c r="P681" t="s">
        <v>11007</v>
      </c>
      <c r="Q681" t="s">
        <v>11008</v>
      </c>
      <c r="R681" t="str">
        <f t="shared" si="20"/>
        <v>奎文</v>
      </c>
      <c r="S681" t="str">
        <f t="shared" si="21"/>
        <v>0102</v>
      </c>
    </row>
    <row r="682" spans="1:19">
      <c r="A682" t="s">
        <v>11009</v>
      </c>
      <c r="B682" t="s">
        <v>11010</v>
      </c>
      <c r="C682" t="s">
        <v>49</v>
      </c>
      <c r="D682" t="s">
        <v>11011</v>
      </c>
      <c r="E682" t="s">
        <v>8923</v>
      </c>
      <c r="F682" t="s">
        <v>11012</v>
      </c>
      <c r="G682" t="s">
        <v>11013</v>
      </c>
      <c r="H682" t="s">
        <v>11014</v>
      </c>
      <c r="I682" t="s">
        <v>4828</v>
      </c>
      <c r="J682" t="s">
        <v>5222</v>
      </c>
      <c r="K682" t="s">
        <v>5223</v>
      </c>
      <c r="L682" t="s">
        <v>105</v>
      </c>
      <c r="M682" t="s">
        <v>5224</v>
      </c>
      <c r="N682" t="s">
        <v>4933</v>
      </c>
      <c r="O682" t="s">
        <v>5225</v>
      </c>
      <c r="P682" t="s">
        <v>11015</v>
      </c>
      <c r="Q682" t="s">
        <v>11016</v>
      </c>
      <c r="R682" t="str">
        <f t="shared" si="20"/>
        <v>寿光</v>
      </c>
      <c r="S682" t="str">
        <f t="shared" si="21"/>
        <v>0102</v>
      </c>
    </row>
    <row r="683" spans="1:19">
      <c r="A683" t="s">
        <v>11017</v>
      </c>
      <c r="B683" t="s">
        <v>11018</v>
      </c>
      <c r="C683" t="s">
        <v>49</v>
      </c>
      <c r="D683" t="s">
        <v>11019</v>
      </c>
      <c r="E683" t="s">
        <v>8923</v>
      </c>
      <c r="F683" t="s">
        <v>11020</v>
      </c>
      <c r="G683" t="s">
        <v>11021</v>
      </c>
      <c r="H683" t="s">
        <v>11022</v>
      </c>
      <c r="I683" t="s">
        <v>4785</v>
      </c>
      <c r="J683" t="s">
        <v>6337</v>
      </c>
      <c r="K683" t="s">
        <v>6338</v>
      </c>
      <c r="L683" t="s">
        <v>105</v>
      </c>
      <c r="M683" t="s">
        <v>4945</v>
      </c>
      <c r="N683" t="s">
        <v>6243</v>
      </c>
      <c r="O683" t="s">
        <v>6339</v>
      </c>
      <c r="P683" t="s">
        <v>11023</v>
      </c>
      <c r="Q683" t="s">
        <v>11024</v>
      </c>
      <c r="R683" t="str">
        <f t="shared" si="20"/>
        <v>寿光</v>
      </c>
      <c r="S683" t="str">
        <f t="shared" si="21"/>
        <v>0102</v>
      </c>
    </row>
    <row r="684" spans="1:19">
      <c r="A684" t="s">
        <v>11025</v>
      </c>
      <c r="B684" t="s">
        <v>11026</v>
      </c>
      <c r="C684" t="s">
        <v>49</v>
      </c>
      <c r="D684" t="s">
        <v>11027</v>
      </c>
      <c r="E684" t="s">
        <v>8923</v>
      </c>
      <c r="F684" t="s">
        <v>11028</v>
      </c>
      <c r="G684" t="s">
        <v>11029</v>
      </c>
      <c r="H684" t="s">
        <v>11030</v>
      </c>
      <c r="I684" t="s">
        <v>4785</v>
      </c>
      <c r="J684" t="s">
        <v>7677</v>
      </c>
      <c r="K684" t="s">
        <v>7678</v>
      </c>
      <c r="L684" t="s">
        <v>86</v>
      </c>
      <c r="M684" t="s">
        <v>7679</v>
      </c>
      <c r="N684" t="s">
        <v>5907</v>
      </c>
      <c r="O684" t="s">
        <v>7680</v>
      </c>
      <c r="P684" t="s">
        <v>11031</v>
      </c>
      <c r="R684" t="str">
        <f t="shared" si="20"/>
        <v>坊子</v>
      </c>
      <c r="S684" t="str">
        <f t="shared" si="21"/>
        <v>0102</v>
      </c>
    </row>
    <row r="685" spans="1:19">
      <c r="A685" t="s">
        <v>11032</v>
      </c>
      <c r="B685" t="s">
        <v>11033</v>
      </c>
      <c r="C685" t="s">
        <v>49</v>
      </c>
      <c r="D685" t="s">
        <v>11034</v>
      </c>
      <c r="E685" t="s">
        <v>8923</v>
      </c>
      <c r="F685" t="s">
        <v>11035</v>
      </c>
      <c r="G685" t="s">
        <v>11036</v>
      </c>
      <c r="H685" t="s">
        <v>11037</v>
      </c>
      <c r="I685" t="s">
        <v>4841</v>
      </c>
      <c r="J685" t="s">
        <v>10006</v>
      </c>
      <c r="K685" t="s">
        <v>10007</v>
      </c>
      <c r="L685" t="s">
        <v>60</v>
      </c>
      <c r="M685" t="s">
        <v>5888</v>
      </c>
      <c r="O685" t="s">
        <v>10008</v>
      </c>
      <c r="P685" t="s">
        <v>11038</v>
      </c>
      <c r="Q685" t="s">
        <v>11039</v>
      </c>
      <c r="R685" t="str">
        <f t="shared" si="20"/>
        <v>奎文</v>
      </c>
      <c r="S685" t="str">
        <f t="shared" si="21"/>
        <v>0102</v>
      </c>
    </row>
    <row r="686" spans="1:19">
      <c r="A686" t="s">
        <v>11040</v>
      </c>
      <c r="B686" t="s">
        <v>11041</v>
      </c>
      <c r="C686" t="s">
        <v>49</v>
      </c>
      <c r="D686" t="s">
        <v>11042</v>
      </c>
      <c r="E686" t="s">
        <v>11043</v>
      </c>
      <c r="F686" t="s">
        <v>11044</v>
      </c>
      <c r="G686" t="s">
        <v>11045</v>
      </c>
      <c r="H686" t="s">
        <v>11046</v>
      </c>
      <c r="I686" t="s">
        <v>4785</v>
      </c>
      <c r="J686" t="s">
        <v>7478</v>
      </c>
      <c r="K686" t="s">
        <v>7479</v>
      </c>
      <c r="L686" t="s">
        <v>123</v>
      </c>
      <c r="M686" t="s">
        <v>7480</v>
      </c>
      <c r="N686" t="s">
        <v>5273</v>
      </c>
      <c r="O686" t="s">
        <v>7481</v>
      </c>
      <c r="P686" t="s">
        <v>11047</v>
      </c>
      <c r="R686" t="str">
        <f t="shared" si="20"/>
        <v>诸城</v>
      </c>
      <c r="S686" t="str">
        <f t="shared" si="21"/>
        <v>0102</v>
      </c>
    </row>
    <row r="687" spans="1:19">
      <c r="A687" t="s">
        <v>11048</v>
      </c>
      <c r="B687" t="s">
        <v>11049</v>
      </c>
      <c r="C687" t="s">
        <v>49</v>
      </c>
      <c r="D687" t="s">
        <v>11050</v>
      </c>
      <c r="E687" t="s">
        <v>8923</v>
      </c>
      <c r="F687" t="s">
        <v>11051</v>
      </c>
      <c r="G687" t="s">
        <v>11052</v>
      </c>
      <c r="H687" t="s">
        <v>11053</v>
      </c>
      <c r="I687" t="s">
        <v>4852</v>
      </c>
      <c r="J687" t="s">
        <v>7352</v>
      </c>
      <c r="K687" t="s">
        <v>7353</v>
      </c>
      <c r="L687" t="s">
        <v>60</v>
      </c>
      <c r="M687" t="s">
        <v>5511</v>
      </c>
      <c r="N687" t="s">
        <v>4892</v>
      </c>
      <c r="O687" t="s">
        <v>7354</v>
      </c>
      <c r="P687" t="s">
        <v>11054</v>
      </c>
      <c r="Q687" t="s">
        <v>11055</v>
      </c>
      <c r="R687" t="str">
        <f t="shared" si="20"/>
        <v>奎文</v>
      </c>
      <c r="S687" t="str">
        <f t="shared" si="21"/>
        <v>0102</v>
      </c>
    </row>
    <row r="688" spans="1:19">
      <c r="A688" t="s">
        <v>11056</v>
      </c>
      <c r="B688" t="s">
        <v>11057</v>
      </c>
      <c r="C688" t="s">
        <v>49</v>
      </c>
      <c r="D688" t="s">
        <v>11058</v>
      </c>
      <c r="E688" t="s">
        <v>11059</v>
      </c>
      <c r="F688" t="s">
        <v>11060</v>
      </c>
      <c r="G688" t="s">
        <v>11061</v>
      </c>
      <c r="H688" t="s">
        <v>11062</v>
      </c>
      <c r="I688" t="s">
        <v>4955</v>
      </c>
      <c r="J688" t="s">
        <v>6150</v>
      </c>
      <c r="K688" t="s">
        <v>6151</v>
      </c>
      <c r="L688" t="s">
        <v>95</v>
      </c>
      <c r="M688" t="s">
        <v>5709</v>
      </c>
      <c r="N688" t="s">
        <v>4905</v>
      </c>
      <c r="O688" t="s">
        <v>6153</v>
      </c>
      <c r="P688" t="s">
        <v>11063</v>
      </c>
      <c r="Q688" t="s">
        <v>11064</v>
      </c>
      <c r="R688" t="str">
        <f t="shared" si="20"/>
        <v>安丘</v>
      </c>
      <c r="S688" t="str">
        <f t="shared" si="21"/>
        <v>0102</v>
      </c>
    </row>
    <row r="689" spans="1:19">
      <c r="A689" t="s">
        <v>11065</v>
      </c>
      <c r="B689" t="s">
        <v>11066</v>
      </c>
      <c r="C689" t="s">
        <v>49</v>
      </c>
      <c r="D689" t="s">
        <v>11067</v>
      </c>
      <c r="E689" t="s">
        <v>8923</v>
      </c>
      <c r="F689" t="s">
        <v>11068</v>
      </c>
      <c r="G689" t="s">
        <v>11069</v>
      </c>
      <c r="H689" t="s">
        <v>11070</v>
      </c>
      <c r="I689" t="s">
        <v>4852</v>
      </c>
      <c r="J689" t="s">
        <v>10316</v>
      </c>
      <c r="K689" t="s">
        <v>10317</v>
      </c>
      <c r="L689" t="s">
        <v>262</v>
      </c>
      <c r="M689" t="s">
        <v>10318</v>
      </c>
      <c r="N689" t="s">
        <v>7504</v>
      </c>
      <c r="O689" t="s">
        <v>10319</v>
      </c>
      <c r="P689" t="s">
        <v>11071</v>
      </c>
      <c r="Q689" t="s">
        <v>11072</v>
      </c>
      <c r="R689" t="str">
        <f t="shared" si="20"/>
        <v>寒亭</v>
      </c>
      <c r="S689" t="str">
        <f t="shared" si="21"/>
        <v>0102</v>
      </c>
    </row>
    <row r="690" spans="1:19">
      <c r="A690" t="s">
        <v>11073</v>
      </c>
      <c r="B690" t="s">
        <v>11074</v>
      </c>
      <c r="C690" t="s">
        <v>49</v>
      </c>
      <c r="D690" t="s">
        <v>11075</v>
      </c>
      <c r="E690" t="s">
        <v>8923</v>
      </c>
      <c r="F690" t="s">
        <v>11076</v>
      </c>
      <c r="G690" t="s">
        <v>11077</v>
      </c>
      <c r="H690" t="s">
        <v>11078</v>
      </c>
      <c r="I690" t="s">
        <v>4785</v>
      </c>
      <c r="J690" t="s">
        <v>11079</v>
      </c>
      <c r="K690" t="s">
        <v>11080</v>
      </c>
      <c r="L690" t="s">
        <v>50</v>
      </c>
      <c r="M690" t="s">
        <v>5877</v>
      </c>
      <c r="N690" t="s">
        <v>4789</v>
      </c>
      <c r="O690" t="s">
        <v>11081</v>
      </c>
      <c r="P690" t="s">
        <v>11082</v>
      </c>
      <c r="R690" t="str">
        <f t="shared" si="20"/>
        <v>青州</v>
      </c>
      <c r="S690" t="str">
        <f t="shared" si="21"/>
        <v>0102</v>
      </c>
    </row>
    <row r="691" spans="1:19">
      <c r="A691" t="s">
        <v>11083</v>
      </c>
      <c r="B691" t="s">
        <v>11084</v>
      </c>
      <c r="C691" t="s">
        <v>49</v>
      </c>
      <c r="D691" t="s">
        <v>11085</v>
      </c>
      <c r="E691" t="s">
        <v>11086</v>
      </c>
      <c r="F691" t="s">
        <v>11087</v>
      </c>
      <c r="G691" t="s">
        <v>11088</v>
      </c>
      <c r="H691" t="s">
        <v>11089</v>
      </c>
      <c r="I691" t="s">
        <v>4813</v>
      </c>
      <c r="J691" t="s">
        <v>5131</v>
      </c>
      <c r="K691" t="s">
        <v>5132</v>
      </c>
      <c r="L691" t="s">
        <v>105</v>
      </c>
      <c r="M691" t="s">
        <v>5133</v>
      </c>
      <c r="N691" t="s">
        <v>4817</v>
      </c>
      <c r="O691" t="s">
        <v>5134</v>
      </c>
      <c r="P691" t="s">
        <v>11090</v>
      </c>
      <c r="Q691" t="s">
        <v>11091</v>
      </c>
      <c r="R691" t="str">
        <f t="shared" si="20"/>
        <v>寿光</v>
      </c>
      <c r="S691" t="str">
        <f t="shared" si="21"/>
        <v>0102</v>
      </c>
    </row>
    <row r="692" spans="1:19">
      <c r="A692" t="s">
        <v>11092</v>
      </c>
      <c r="B692" t="s">
        <v>11093</v>
      </c>
      <c r="C692" t="s">
        <v>49</v>
      </c>
      <c r="D692" t="s">
        <v>11094</v>
      </c>
      <c r="E692" t="s">
        <v>11095</v>
      </c>
      <c r="F692" t="s">
        <v>11096</v>
      </c>
      <c r="G692" t="s">
        <v>11097</v>
      </c>
      <c r="H692" t="s">
        <v>11098</v>
      </c>
      <c r="I692" t="s">
        <v>4785</v>
      </c>
      <c r="J692" t="s">
        <v>8722</v>
      </c>
      <c r="K692" t="s">
        <v>8723</v>
      </c>
      <c r="L692" t="s">
        <v>60</v>
      </c>
      <c r="M692" t="s">
        <v>4904</v>
      </c>
      <c r="N692" t="s">
        <v>5005</v>
      </c>
      <c r="O692" t="s">
        <v>8724</v>
      </c>
      <c r="P692" t="s">
        <v>11099</v>
      </c>
      <c r="Q692" t="s">
        <v>11100</v>
      </c>
      <c r="R692" t="str">
        <f t="shared" si="20"/>
        <v>奎文</v>
      </c>
      <c r="S692" t="str">
        <f t="shared" si="21"/>
        <v>0102</v>
      </c>
    </row>
    <row r="693" spans="1:19">
      <c r="A693" t="s">
        <v>11101</v>
      </c>
      <c r="B693" t="s">
        <v>11102</v>
      </c>
      <c r="C693" t="s">
        <v>49</v>
      </c>
      <c r="D693" t="s">
        <v>11103</v>
      </c>
      <c r="E693" t="s">
        <v>8923</v>
      </c>
      <c r="F693" t="s">
        <v>11104</v>
      </c>
      <c r="G693" t="s">
        <v>11105</v>
      </c>
      <c r="H693" t="s">
        <v>11106</v>
      </c>
      <c r="I693" t="s">
        <v>4852</v>
      </c>
      <c r="J693" t="s">
        <v>8305</v>
      </c>
      <c r="K693" t="s">
        <v>8306</v>
      </c>
      <c r="L693" t="s">
        <v>60</v>
      </c>
      <c r="M693" t="s">
        <v>5511</v>
      </c>
      <c r="N693" t="s">
        <v>7558</v>
      </c>
      <c r="O693" t="s">
        <v>8307</v>
      </c>
      <c r="P693" t="s">
        <v>11107</v>
      </c>
      <c r="R693" t="str">
        <f t="shared" si="20"/>
        <v>奎文</v>
      </c>
      <c r="S693" t="str">
        <f t="shared" si="21"/>
        <v>0102</v>
      </c>
    </row>
    <row r="694" spans="1:19">
      <c r="A694" t="s">
        <v>11108</v>
      </c>
      <c r="B694" t="s">
        <v>11109</v>
      </c>
      <c r="C694" t="s">
        <v>49</v>
      </c>
      <c r="D694" t="s">
        <v>11110</v>
      </c>
      <c r="E694" t="s">
        <v>9129</v>
      </c>
      <c r="F694" t="s">
        <v>11111</v>
      </c>
      <c r="G694" t="s">
        <v>11112</v>
      </c>
      <c r="H694" t="s">
        <v>11113</v>
      </c>
      <c r="I694" t="s">
        <v>4785</v>
      </c>
      <c r="J694" t="s">
        <v>8219</v>
      </c>
      <c r="K694" t="s">
        <v>8220</v>
      </c>
      <c r="L694" t="s">
        <v>123</v>
      </c>
      <c r="M694" t="s">
        <v>4994</v>
      </c>
      <c r="N694" t="s">
        <v>4789</v>
      </c>
      <c r="O694" t="s">
        <v>8221</v>
      </c>
      <c r="P694" t="s">
        <v>11114</v>
      </c>
      <c r="R694" t="str">
        <f t="shared" si="20"/>
        <v>诸城</v>
      </c>
      <c r="S694" t="str">
        <f t="shared" si="21"/>
        <v>0102</v>
      </c>
    </row>
    <row r="695" spans="1:19">
      <c r="A695" t="s">
        <v>11115</v>
      </c>
      <c r="B695" t="s">
        <v>11116</v>
      </c>
      <c r="C695" t="s">
        <v>49</v>
      </c>
      <c r="D695" t="s">
        <v>11117</v>
      </c>
      <c r="E695" t="s">
        <v>8923</v>
      </c>
      <c r="F695" t="s">
        <v>11118</v>
      </c>
      <c r="G695" t="s">
        <v>11119</v>
      </c>
      <c r="H695" t="s">
        <v>11120</v>
      </c>
      <c r="I695" t="s">
        <v>5282</v>
      </c>
      <c r="J695" t="s">
        <v>4853</v>
      </c>
      <c r="K695" t="s">
        <v>4854</v>
      </c>
      <c r="L695" t="s">
        <v>50</v>
      </c>
      <c r="M695" t="s">
        <v>4855</v>
      </c>
      <c r="N695" t="s">
        <v>4845</v>
      </c>
      <c r="O695" t="s">
        <v>4857</v>
      </c>
      <c r="P695" t="s">
        <v>11121</v>
      </c>
      <c r="R695" t="str">
        <f t="shared" si="20"/>
        <v>青州</v>
      </c>
      <c r="S695" t="str">
        <f t="shared" si="21"/>
        <v>0102</v>
      </c>
    </row>
    <row r="696" spans="1:19">
      <c r="A696" t="s">
        <v>11122</v>
      </c>
      <c r="B696" t="s">
        <v>11123</v>
      </c>
      <c r="C696" t="s">
        <v>49</v>
      </c>
      <c r="D696" t="s">
        <v>11124</v>
      </c>
      <c r="E696" t="s">
        <v>8923</v>
      </c>
      <c r="F696" t="s">
        <v>11125</v>
      </c>
      <c r="G696" t="s">
        <v>11126</v>
      </c>
      <c r="H696" t="s">
        <v>11127</v>
      </c>
      <c r="I696" t="s">
        <v>4852</v>
      </c>
      <c r="J696" t="s">
        <v>8984</v>
      </c>
      <c r="K696" t="s">
        <v>8985</v>
      </c>
      <c r="L696" t="s">
        <v>60</v>
      </c>
      <c r="M696" t="s">
        <v>5511</v>
      </c>
      <c r="N696" t="s">
        <v>4972</v>
      </c>
      <c r="O696" t="s">
        <v>8986</v>
      </c>
      <c r="P696" t="s">
        <v>11128</v>
      </c>
      <c r="Q696" t="s">
        <v>11129</v>
      </c>
      <c r="R696" t="str">
        <f t="shared" si="20"/>
        <v>奎文</v>
      </c>
      <c r="S696" t="str">
        <f t="shared" si="21"/>
        <v>0102</v>
      </c>
    </row>
    <row r="697" spans="1:19">
      <c r="A697" t="s">
        <v>11130</v>
      </c>
      <c r="B697" t="s">
        <v>11131</v>
      </c>
      <c r="C697" t="s">
        <v>49</v>
      </c>
      <c r="D697" t="s">
        <v>11132</v>
      </c>
      <c r="E697" t="s">
        <v>9129</v>
      </c>
      <c r="F697" t="s">
        <v>11133</v>
      </c>
      <c r="G697" t="s">
        <v>11134</v>
      </c>
      <c r="H697" t="s">
        <v>11135</v>
      </c>
      <c r="I697" t="s">
        <v>4771</v>
      </c>
      <c r="J697" t="s">
        <v>5979</v>
      </c>
      <c r="K697" t="s">
        <v>5980</v>
      </c>
      <c r="L697" t="s">
        <v>60</v>
      </c>
      <c r="M697" t="s">
        <v>5888</v>
      </c>
      <c r="N697" t="s">
        <v>5017</v>
      </c>
      <c r="O697" t="s">
        <v>5981</v>
      </c>
      <c r="P697" t="s">
        <v>9974</v>
      </c>
      <c r="R697" t="str">
        <f t="shared" si="20"/>
        <v>奎文</v>
      </c>
      <c r="S697" t="str">
        <f t="shared" si="21"/>
        <v>0102</v>
      </c>
    </row>
    <row r="698" spans="1:19">
      <c r="A698" t="s">
        <v>11136</v>
      </c>
      <c r="B698" t="s">
        <v>11137</v>
      </c>
      <c r="C698" t="s">
        <v>49</v>
      </c>
      <c r="D698" t="s">
        <v>11138</v>
      </c>
      <c r="E698" t="s">
        <v>8923</v>
      </c>
      <c r="F698" t="s">
        <v>11139</v>
      </c>
      <c r="G698" t="s">
        <v>11140</v>
      </c>
      <c r="H698" t="s">
        <v>11141</v>
      </c>
      <c r="I698" t="s">
        <v>5327</v>
      </c>
      <c r="J698" t="s">
        <v>7155</v>
      </c>
      <c r="K698" t="s">
        <v>7156</v>
      </c>
      <c r="L698" t="s">
        <v>148</v>
      </c>
      <c r="M698" t="s">
        <v>6391</v>
      </c>
      <c r="N698" t="s">
        <v>5907</v>
      </c>
      <c r="O698" t="s">
        <v>7157</v>
      </c>
      <c r="P698" t="s">
        <v>11142</v>
      </c>
      <c r="Q698" t="s">
        <v>11143</v>
      </c>
      <c r="R698" t="str">
        <f t="shared" si="20"/>
        <v>寒亭</v>
      </c>
      <c r="S698" t="str">
        <f t="shared" si="21"/>
        <v>0102</v>
      </c>
    </row>
    <row r="699" spans="1:19">
      <c r="A699" t="s">
        <v>11144</v>
      </c>
      <c r="B699" t="s">
        <v>11145</v>
      </c>
      <c r="C699" t="s">
        <v>49</v>
      </c>
      <c r="D699" t="s">
        <v>11146</v>
      </c>
      <c r="E699" t="s">
        <v>8923</v>
      </c>
      <c r="F699" t="s">
        <v>11147</v>
      </c>
      <c r="G699" t="s">
        <v>11148</v>
      </c>
      <c r="H699" t="s">
        <v>11149</v>
      </c>
      <c r="I699" t="s">
        <v>5541</v>
      </c>
      <c r="J699" t="s">
        <v>5067</v>
      </c>
      <c r="K699" t="s">
        <v>5068</v>
      </c>
      <c r="L699" t="s">
        <v>123</v>
      </c>
      <c r="M699" t="s">
        <v>4932</v>
      </c>
      <c r="N699" t="s">
        <v>4905</v>
      </c>
      <c r="O699" t="s">
        <v>5070</v>
      </c>
      <c r="P699" t="s">
        <v>11150</v>
      </c>
      <c r="Q699" t="s">
        <v>11151</v>
      </c>
      <c r="R699" t="str">
        <f t="shared" si="20"/>
        <v>诸城</v>
      </c>
      <c r="S699" t="str">
        <f t="shared" si="21"/>
        <v>0102</v>
      </c>
    </row>
    <row r="700" spans="1:19">
      <c r="A700" t="s">
        <v>489</v>
      </c>
      <c r="B700" t="s">
        <v>11152</v>
      </c>
      <c r="C700" t="s">
        <v>49</v>
      </c>
      <c r="D700" t="s">
        <v>11153</v>
      </c>
      <c r="E700" t="s">
        <v>9129</v>
      </c>
      <c r="F700" t="s">
        <v>11154</v>
      </c>
      <c r="G700" t="s">
        <v>487</v>
      </c>
      <c r="H700" t="s">
        <v>11155</v>
      </c>
      <c r="I700" t="s">
        <v>4841</v>
      </c>
      <c r="J700" t="s">
        <v>11156</v>
      </c>
      <c r="K700" t="s">
        <v>11157</v>
      </c>
      <c r="L700" t="s">
        <v>86</v>
      </c>
      <c r="M700" t="s">
        <v>6297</v>
      </c>
      <c r="O700" t="s">
        <v>11158</v>
      </c>
      <c r="P700" t="s">
        <v>11131</v>
      </c>
      <c r="R700" t="str">
        <f t="shared" si="20"/>
        <v>坊子</v>
      </c>
      <c r="S700" t="str">
        <f t="shared" si="21"/>
        <v>0102</v>
      </c>
    </row>
    <row r="701" spans="1:19">
      <c r="A701" t="s">
        <v>11159</v>
      </c>
      <c r="B701" t="s">
        <v>11160</v>
      </c>
      <c r="C701" t="s">
        <v>49</v>
      </c>
      <c r="D701" t="s">
        <v>11161</v>
      </c>
      <c r="E701" t="s">
        <v>8923</v>
      </c>
      <c r="F701" t="s">
        <v>11162</v>
      </c>
      <c r="G701" t="s">
        <v>11163</v>
      </c>
      <c r="H701" t="s">
        <v>11164</v>
      </c>
      <c r="I701" t="s">
        <v>4955</v>
      </c>
      <c r="J701" t="s">
        <v>6327</v>
      </c>
      <c r="K701" t="s">
        <v>6328</v>
      </c>
      <c r="L701" t="s">
        <v>1136</v>
      </c>
      <c r="M701" t="s">
        <v>5210</v>
      </c>
      <c r="N701" t="s">
        <v>10295</v>
      </c>
      <c r="O701" t="s">
        <v>6329</v>
      </c>
      <c r="P701" t="s">
        <v>11165</v>
      </c>
      <c r="Q701" t="s">
        <v>11166</v>
      </c>
      <c r="R701" t="str">
        <f t="shared" si="20"/>
        <v>昌乐</v>
      </c>
      <c r="S701" t="str">
        <f t="shared" si="21"/>
        <v>0102</v>
      </c>
    </row>
    <row r="702" spans="1:19">
      <c r="A702" t="s">
        <v>11167</v>
      </c>
      <c r="B702" t="s">
        <v>11168</v>
      </c>
      <c r="C702" t="s">
        <v>49</v>
      </c>
      <c r="D702" t="s">
        <v>11169</v>
      </c>
      <c r="E702" t="s">
        <v>9129</v>
      </c>
      <c r="F702" t="s">
        <v>11170</v>
      </c>
      <c r="G702" t="s">
        <v>11171</v>
      </c>
      <c r="H702" t="s">
        <v>11172</v>
      </c>
      <c r="I702" t="s">
        <v>5541</v>
      </c>
      <c r="J702" t="s">
        <v>8545</v>
      </c>
      <c r="K702" t="s">
        <v>8546</v>
      </c>
      <c r="L702" t="s">
        <v>60</v>
      </c>
      <c r="M702" t="s">
        <v>5511</v>
      </c>
      <c r="N702" t="s">
        <v>4972</v>
      </c>
      <c r="O702" t="s">
        <v>8547</v>
      </c>
      <c r="P702" t="s">
        <v>11173</v>
      </c>
      <c r="R702" t="str">
        <f t="shared" si="20"/>
        <v>奎文</v>
      </c>
      <c r="S702" t="str">
        <f t="shared" si="21"/>
        <v>0102</v>
      </c>
    </row>
    <row r="703" spans="1:19">
      <c r="A703" t="s">
        <v>11174</v>
      </c>
      <c r="B703" t="s">
        <v>11175</v>
      </c>
      <c r="C703" t="s">
        <v>49</v>
      </c>
      <c r="D703" t="s">
        <v>11176</v>
      </c>
      <c r="E703" t="s">
        <v>11177</v>
      </c>
      <c r="F703" t="s">
        <v>11178</v>
      </c>
      <c r="G703" t="s">
        <v>11179</v>
      </c>
      <c r="H703" t="s">
        <v>11098</v>
      </c>
      <c r="I703" t="s">
        <v>4828</v>
      </c>
      <c r="J703" t="s">
        <v>11180</v>
      </c>
      <c r="K703" t="s">
        <v>11181</v>
      </c>
      <c r="L703" t="s">
        <v>86</v>
      </c>
      <c r="M703" t="s">
        <v>5099</v>
      </c>
      <c r="N703" t="s">
        <v>4919</v>
      </c>
      <c r="O703" t="s">
        <v>11182</v>
      </c>
      <c r="P703" t="s">
        <v>11183</v>
      </c>
      <c r="R703" t="str">
        <f t="shared" si="20"/>
        <v>坊子</v>
      </c>
      <c r="S703" t="str">
        <f t="shared" si="21"/>
        <v>0102</v>
      </c>
    </row>
    <row r="704" spans="1:19">
      <c r="A704" t="s">
        <v>11184</v>
      </c>
      <c r="B704" t="s">
        <v>11185</v>
      </c>
      <c r="C704" t="s">
        <v>49</v>
      </c>
      <c r="D704" t="s">
        <v>11186</v>
      </c>
      <c r="E704" t="s">
        <v>11187</v>
      </c>
      <c r="F704" t="s">
        <v>11188</v>
      </c>
      <c r="G704" t="s">
        <v>11189</v>
      </c>
      <c r="H704" t="s">
        <v>11190</v>
      </c>
      <c r="I704" t="s">
        <v>5052</v>
      </c>
      <c r="J704" t="s">
        <v>5949</v>
      </c>
      <c r="K704" t="s">
        <v>5950</v>
      </c>
      <c r="L704" t="s">
        <v>114</v>
      </c>
      <c r="M704" t="s">
        <v>4831</v>
      </c>
      <c r="N704" t="s">
        <v>5960</v>
      </c>
      <c r="O704" t="s">
        <v>5951</v>
      </c>
      <c r="P704" t="s">
        <v>11191</v>
      </c>
      <c r="R704" t="str">
        <f t="shared" si="20"/>
        <v>高密</v>
      </c>
      <c r="S704" t="str">
        <f t="shared" si="21"/>
        <v>0102</v>
      </c>
    </row>
    <row r="705" spans="1:19">
      <c r="A705" t="s">
        <v>11192</v>
      </c>
      <c r="B705" t="s">
        <v>11193</v>
      </c>
      <c r="C705" t="s">
        <v>49</v>
      </c>
      <c r="D705" t="s">
        <v>11194</v>
      </c>
      <c r="E705" t="s">
        <v>9129</v>
      </c>
      <c r="F705" t="s">
        <v>11195</v>
      </c>
      <c r="G705" t="s">
        <v>11196</v>
      </c>
      <c r="H705" t="s">
        <v>11197</v>
      </c>
      <c r="I705" t="s">
        <v>5066</v>
      </c>
      <c r="J705" t="s">
        <v>5997</v>
      </c>
      <c r="K705" t="s">
        <v>5998</v>
      </c>
      <c r="L705" t="s">
        <v>60</v>
      </c>
      <c r="M705" t="s">
        <v>5999</v>
      </c>
      <c r="N705" t="s">
        <v>6152</v>
      </c>
      <c r="O705" t="s">
        <v>6000</v>
      </c>
      <c r="P705" t="s">
        <v>11198</v>
      </c>
      <c r="Q705" t="s">
        <v>11199</v>
      </c>
      <c r="R705" t="str">
        <f t="shared" ref="R705:R768" si="22">IF(OR(LEFT(L705,2)="高新"),"奎文",IF(LEFT(L705,2)="峡山","坊子",IF(LEFT(L705,2)="滨海","寒亭",LEFT(L705,2))))</f>
        <v>奎文</v>
      </c>
      <c r="S705" t="str">
        <f t="shared" ref="S705:S768" si="23">TEXT(B705,"mmdd")</f>
        <v>0102</v>
      </c>
    </row>
    <row r="706" spans="1:19">
      <c r="A706" t="s">
        <v>11200</v>
      </c>
      <c r="B706" t="s">
        <v>11201</v>
      </c>
      <c r="C706" t="s">
        <v>49</v>
      </c>
      <c r="D706" t="s">
        <v>11202</v>
      </c>
      <c r="E706" t="s">
        <v>11203</v>
      </c>
      <c r="F706" t="s">
        <v>11204</v>
      </c>
      <c r="G706" t="s">
        <v>11205</v>
      </c>
      <c r="H706" t="s">
        <v>11206</v>
      </c>
      <c r="I706" t="s">
        <v>5221</v>
      </c>
      <c r="J706" t="s">
        <v>11207</v>
      </c>
      <c r="K706" t="s">
        <v>11208</v>
      </c>
      <c r="L706" t="s">
        <v>123</v>
      </c>
      <c r="M706" t="s">
        <v>7767</v>
      </c>
      <c r="O706" t="s">
        <v>11209</v>
      </c>
      <c r="P706" t="s">
        <v>11210</v>
      </c>
      <c r="R706" t="str">
        <f t="shared" si="22"/>
        <v>诸城</v>
      </c>
      <c r="S706" t="str">
        <f t="shared" si="23"/>
        <v>0102</v>
      </c>
    </row>
    <row r="707" spans="1:19">
      <c r="A707" t="s">
        <v>11211</v>
      </c>
      <c r="B707" t="s">
        <v>11212</v>
      </c>
      <c r="C707" t="s">
        <v>49</v>
      </c>
      <c r="D707" t="s">
        <v>11213</v>
      </c>
      <c r="E707" t="s">
        <v>11214</v>
      </c>
      <c r="F707" t="s">
        <v>11215</v>
      </c>
      <c r="G707" t="s">
        <v>11216</v>
      </c>
      <c r="H707" t="s">
        <v>11217</v>
      </c>
      <c r="I707" t="s">
        <v>4828</v>
      </c>
      <c r="J707" t="s">
        <v>11218</v>
      </c>
      <c r="K707" t="s">
        <v>11219</v>
      </c>
      <c r="L707" t="s">
        <v>237</v>
      </c>
      <c r="M707" t="s">
        <v>5247</v>
      </c>
      <c r="N707" t="s">
        <v>4892</v>
      </c>
      <c r="O707" t="s">
        <v>11220</v>
      </c>
      <c r="P707" t="s">
        <v>11221</v>
      </c>
      <c r="R707" t="str">
        <f t="shared" si="22"/>
        <v>潍城</v>
      </c>
      <c r="S707" t="str">
        <f t="shared" si="23"/>
        <v>0102</v>
      </c>
    </row>
    <row r="708" spans="1:19">
      <c r="A708" t="s">
        <v>11222</v>
      </c>
      <c r="B708" t="s">
        <v>11223</v>
      </c>
      <c r="C708" t="s">
        <v>49</v>
      </c>
      <c r="D708" t="s">
        <v>11224</v>
      </c>
      <c r="E708" t="s">
        <v>11095</v>
      </c>
      <c r="F708" t="s">
        <v>11225</v>
      </c>
      <c r="G708" t="s">
        <v>11226</v>
      </c>
      <c r="H708" t="s">
        <v>11227</v>
      </c>
      <c r="I708" t="s">
        <v>4785</v>
      </c>
      <c r="J708" t="s">
        <v>6132</v>
      </c>
      <c r="K708" t="s">
        <v>6133</v>
      </c>
      <c r="L708" t="s">
        <v>123</v>
      </c>
      <c r="M708" t="s">
        <v>4932</v>
      </c>
      <c r="N708" t="s">
        <v>5451</v>
      </c>
      <c r="O708" t="s">
        <v>6134</v>
      </c>
      <c r="P708" t="s">
        <v>11228</v>
      </c>
      <c r="R708" t="str">
        <f t="shared" si="22"/>
        <v>诸城</v>
      </c>
      <c r="S708" t="str">
        <f t="shared" si="23"/>
        <v>0102</v>
      </c>
    </row>
    <row r="709" spans="1:19">
      <c r="A709" t="s">
        <v>11229</v>
      </c>
      <c r="B709" t="s">
        <v>11230</v>
      </c>
      <c r="C709" t="s">
        <v>49</v>
      </c>
      <c r="D709" t="s">
        <v>11231</v>
      </c>
      <c r="E709" t="s">
        <v>11086</v>
      </c>
      <c r="F709" t="s">
        <v>11232</v>
      </c>
      <c r="G709" t="s">
        <v>11233</v>
      </c>
      <c r="H709" t="s">
        <v>11234</v>
      </c>
      <c r="I709" t="s">
        <v>4852</v>
      </c>
      <c r="J709" t="s">
        <v>9386</v>
      </c>
      <c r="K709" t="s">
        <v>9387</v>
      </c>
      <c r="L709" t="s">
        <v>50</v>
      </c>
      <c r="M709" t="s">
        <v>6207</v>
      </c>
      <c r="N709" t="s">
        <v>4892</v>
      </c>
      <c r="O709" t="s">
        <v>9388</v>
      </c>
      <c r="P709" t="s">
        <v>11235</v>
      </c>
      <c r="R709" t="str">
        <f t="shared" si="22"/>
        <v>青州</v>
      </c>
      <c r="S709" t="str">
        <f t="shared" si="23"/>
        <v>0102</v>
      </c>
    </row>
    <row r="710" spans="1:19">
      <c r="A710" t="s">
        <v>11236</v>
      </c>
      <c r="B710" t="s">
        <v>11237</v>
      </c>
      <c r="C710" t="s">
        <v>49</v>
      </c>
      <c r="D710" t="s">
        <v>11238</v>
      </c>
      <c r="E710" t="s">
        <v>8923</v>
      </c>
      <c r="F710" t="s">
        <v>11239</v>
      </c>
      <c r="G710" t="s">
        <v>11240</v>
      </c>
      <c r="H710" t="s">
        <v>11241</v>
      </c>
      <c r="I710" t="s">
        <v>4852</v>
      </c>
      <c r="J710" t="s">
        <v>4772</v>
      </c>
      <c r="K710" t="s">
        <v>4773</v>
      </c>
      <c r="L710" t="s">
        <v>60</v>
      </c>
      <c r="M710" t="s">
        <v>4774</v>
      </c>
      <c r="N710" t="s">
        <v>4892</v>
      </c>
      <c r="O710" t="s">
        <v>4776</v>
      </c>
      <c r="P710" t="s">
        <v>11242</v>
      </c>
      <c r="Q710" t="s">
        <v>11243</v>
      </c>
      <c r="R710" t="str">
        <f t="shared" si="22"/>
        <v>奎文</v>
      </c>
      <c r="S710" t="str">
        <f t="shared" si="23"/>
        <v>0102</v>
      </c>
    </row>
    <row r="711" spans="1:19">
      <c r="A711" t="s">
        <v>11244</v>
      </c>
      <c r="B711" t="s">
        <v>11245</v>
      </c>
      <c r="C711" t="s">
        <v>49</v>
      </c>
      <c r="D711" t="s">
        <v>11246</v>
      </c>
      <c r="E711" t="s">
        <v>9129</v>
      </c>
      <c r="F711" t="s">
        <v>11247</v>
      </c>
      <c r="G711" t="s">
        <v>11248</v>
      </c>
      <c r="H711" t="s">
        <v>11249</v>
      </c>
      <c r="I711" t="s">
        <v>5052</v>
      </c>
      <c r="J711" t="s">
        <v>6517</v>
      </c>
      <c r="K711" t="s">
        <v>6518</v>
      </c>
      <c r="L711" t="s">
        <v>50</v>
      </c>
      <c r="M711" t="s">
        <v>6207</v>
      </c>
      <c r="N711" t="s">
        <v>4789</v>
      </c>
      <c r="O711" t="s">
        <v>6520</v>
      </c>
      <c r="P711" t="s">
        <v>11250</v>
      </c>
      <c r="Q711" t="s">
        <v>11251</v>
      </c>
      <c r="R711" t="str">
        <f t="shared" si="22"/>
        <v>青州</v>
      </c>
      <c r="S711" t="str">
        <f t="shared" si="23"/>
        <v>0102</v>
      </c>
    </row>
    <row r="712" spans="1:19">
      <c r="A712" t="s">
        <v>11252</v>
      </c>
      <c r="B712" t="s">
        <v>11253</v>
      </c>
      <c r="C712" t="s">
        <v>49</v>
      </c>
      <c r="D712" t="s">
        <v>11254</v>
      </c>
      <c r="E712" t="s">
        <v>11255</v>
      </c>
      <c r="F712" t="s">
        <v>11256</v>
      </c>
      <c r="G712" t="s">
        <v>11257</v>
      </c>
      <c r="H712" t="s">
        <v>11258</v>
      </c>
      <c r="I712" t="s">
        <v>4785</v>
      </c>
      <c r="J712" t="s">
        <v>5053</v>
      </c>
      <c r="K712" t="s">
        <v>5054</v>
      </c>
      <c r="L712" t="s">
        <v>95</v>
      </c>
      <c r="M712" t="s">
        <v>5055</v>
      </c>
      <c r="N712" t="s">
        <v>5056</v>
      </c>
      <c r="O712" t="s">
        <v>5057</v>
      </c>
      <c r="P712" t="s">
        <v>11259</v>
      </c>
      <c r="Q712" t="s">
        <v>11260</v>
      </c>
      <c r="R712" t="str">
        <f t="shared" si="22"/>
        <v>安丘</v>
      </c>
      <c r="S712" t="str">
        <f t="shared" si="23"/>
        <v>0102</v>
      </c>
    </row>
    <row r="713" spans="1:19">
      <c r="A713" t="s">
        <v>11261</v>
      </c>
      <c r="B713" t="s">
        <v>11262</v>
      </c>
      <c r="C713" t="s">
        <v>49</v>
      </c>
      <c r="D713" t="s">
        <v>11263</v>
      </c>
      <c r="E713" t="s">
        <v>11264</v>
      </c>
      <c r="F713" t="s">
        <v>11265</v>
      </c>
      <c r="G713" t="s">
        <v>11266</v>
      </c>
      <c r="H713" t="s">
        <v>11267</v>
      </c>
      <c r="I713" t="s">
        <v>4813</v>
      </c>
      <c r="J713" t="s">
        <v>6916</v>
      </c>
      <c r="K713" t="s">
        <v>6917</v>
      </c>
      <c r="L713" t="s">
        <v>148</v>
      </c>
      <c r="M713" t="s">
        <v>6918</v>
      </c>
      <c r="O713" t="s">
        <v>6919</v>
      </c>
      <c r="P713" t="s">
        <v>11268</v>
      </c>
      <c r="R713" t="str">
        <f t="shared" si="22"/>
        <v>寒亭</v>
      </c>
      <c r="S713" t="str">
        <f t="shared" si="23"/>
        <v>0102</v>
      </c>
    </row>
    <row r="714" spans="1:19">
      <c r="A714" t="s">
        <v>11269</v>
      </c>
      <c r="B714" t="s">
        <v>11270</v>
      </c>
      <c r="C714" t="s">
        <v>49</v>
      </c>
      <c r="D714" t="s">
        <v>11271</v>
      </c>
      <c r="E714" t="s">
        <v>11272</v>
      </c>
      <c r="F714" t="s">
        <v>11273</v>
      </c>
      <c r="G714" t="s">
        <v>11274</v>
      </c>
      <c r="H714" t="s">
        <v>11275</v>
      </c>
      <c r="I714" t="s">
        <v>4785</v>
      </c>
      <c r="J714" t="s">
        <v>7941</v>
      </c>
      <c r="K714" t="s">
        <v>7942</v>
      </c>
      <c r="L714" t="s">
        <v>60</v>
      </c>
      <c r="M714" t="s">
        <v>5511</v>
      </c>
      <c r="N714" t="s">
        <v>5005</v>
      </c>
      <c r="O714" t="s">
        <v>7943</v>
      </c>
      <c r="P714" t="s">
        <v>11276</v>
      </c>
      <c r="Q714" t="s">
        <v>11277</v>
      </c>
      <c r="R714" t="str">
        <f t="shared" si="22"/>
        <v>奎文</v>
      </c>
      <c r="S714" t="str">
        <f t="shared" si="23"/>
        <v>0102</v>
      </c>
    </row>
    <row r="715" spans="1:19">
      <c r="A715" t="s">
        <v>11278</v>
      </c>
      <c r="B715" t="s">
        <v>11279</v>
      </c>
      <c r="C715" t="s">
        <v>49</v>
      </c>
      <c r="D715" t="s">
        <v>11280</v>
      </c>
      <c r="E715" t="s">
        <v>8923</v>
      </c>
      <c r="F715" t="s">
        <v>11281</v>
      </c>
      <c r="G715" t="s">
        <v>11282</v>
      </c>
      <c r="H715" t="s">
        <v>11283</v>
      </c>
      <c r="I715" t="s">
        <v>4813</v>
      </c>
      <c r="J715" t="s">
        <v>6792</v>
      </c>
      <c r="K715" t="s">
        <v>6793</v>
      </c>
      <c r="L715" t="s">
        <v>77</v>
      </c>
      <c r="M715" t="s">
        <v>5295</v>
      </c>
      <c r="N715" t="s">
        <v>5056</v>
      </c>
      <c r="O715" t="s">
        <v>6795</v>
      </c>
      <c r="P715" t="s">
        <v>11284</v>
      </c>
      <c r="Q715" t="s">
        <v>11285</v>
      </c>
      <c r="R715" t="str">
        <f t="shared" si="22"/>
        <v>临朐</v>
      </c>
      <c r="S715" t="str">
        <f t="shared" si="23"/>
        <v>0102</v>
      </c>
    </row>
    <row r="716" spans="1:19">
      <c r="A716" t="s">
        <v>11286</v>
      </c>
      <c r="B716" t="s">
        <v>11287</v>
      </c>
      <c r="C716" t="s">
        <v>49</v>
      </c>
      <c r="D716" t="s">
        <v>11288</v>
      </c>
      <c r="E716" t="s">
        <v>9129</v>
      </c>
      <c r="F716" t="s">
        <v>11289</v>
      </c>
      <c r="G716" t="s">
        <v>11290</v>
      </c>
      <c r="H716" t="s">
        <v>11291</v>
      </c>
      <c r="I716" t="s">
        <v>4852</v>
      </c>
      <c r="J716" t="s">
        <v>11292</v>
      </c>
      <c r="K716" t="s">
        <v>11293</v>
      </c>
      <c r="L716" t="s">
        <v>86</v>
      </c>
      <c r="M716" t="s">
        <v>11294</v>
      </c>
      <c r="O716" t="s">
        <v>11295</v>
      </c>
      <c r="P716" t="s">
        <v>11296</v>
      </c>
      <c r="R716" t="str">
        <f t="shared" si="22"/>
        <v>坊子</v>
      </c>
      <c r="S716" t="str">
        <f t="shared" si="23"/>
        <v>0102</v>
      </c>
    </row>
    <row r="717" spans="1:19">
      <c r="A717" t="s">
        <v>11297</v>
      </c>
      <c r="B717" t="s">
        <v>11298</v>
      </c>
      <c r="C717" t="s">
        <v>49</v>
      </c>
      <c r="D717" t="s">
        <v>11299</v>
      </c>
      <c r="E717" t="s">
        <v>8923</v>
      </c>
      <c r="F717" t="s">
        <v>11300</v>
      </c>
      <c r="G717" t="s">
        <v>11301</v>
      </c>
      <c r="H717" t="s">
        <v>11302</v>
      </c>
      <c r="I717" t="s">
        <v>4785</v>
      </c>
      <c r="J717" t="s">
        <v>5875</v>
      </c>
      <c r="K717" t="s">
        <v>5876</v>
      </c>
      <c r="L717" t="s">
        <v>50</v>
      </c>
      <c r="M717" t="s">
        <v>5877</v>
      </c>
      <c r="N717" t="s">
        <v>5112</v>
      </c>
      <c r="O717" t="s">
        <v>5878</v>
      </c>
      <c r="P717" t="s">
        <v>11303</v>
      </c>
      <c r="Q717" t="s">
        <v>11304</v>
      </c>
      <c r="R717" t="str">
        <f t="shared" si="22"/>
        <v>青州</v>
      </c>
      <c r="S717" t="str">
        <f t="shared" si="23"/>
        <v>0102</v>
      </c>
    </row>
    <row r="718" spans="1:19">
      <c r="A718" t="s">
        <v>11305</v>
      </c>
      <c r="B718" t="s">
        <v>11306</v>
      </c>
      <c r="C718" t="s">
        <v>49</v>
      </c>
      <c r="D718" t="s">
        <v>11307</v>
      </c>
      <c r="E718" t="s">
        <v>11086</v>
      </c>
      <c r="F718" t="s">
        <v>11308</v>
      </c>
      <c r="G718" t="s">
        <v>11309</v>
      </c>
      <c r="H718" t="s">
        <v>11310</v>
      </c>
      <c r="I718" t="s">
        <v>4785</v>
      </c>
      <c r="J718" t="s">
        <v>11311</v>
      </c>
      <c r="K718" t="s">
        <v>11312</v>
      </c>
      <c r="L718" t="s">
        <v>1136</v>
      </c>
      <c r="M718" t="s">
        <v>6413</v>
      </c>
      <c r="N718" t="s">
        <v>5907</v>
      </c>
      <c r="O718" t="s">
        <v>11313</v>
      </c>
      <c r="P718" t="s">
        <v>11314</v>
      </c>
      <c r="Q718" t="s">
        <v>11315</v>
      </c>
      <c r="R718" t="str">
        <f t="shared" si="22"/>
        <v>昌乐</v>
      </c>
      <c r="S718" t="str">
        <f t="shared" si="23"/>
        <v>0102</v>
      </c>
    </row>
    <row r="719" spans="1:19">
      <c r="A719" t="s">
        <v>11316</v>
      </c>
      <c r="B719" t="s">
        <v>11317</v>
      </c>
      <c r="C719" t="s">
        <v>49</v>
      </c>
      <c r="D719" t="s">
        <v>11318</v>
      </c>
      <c r="E719" t="s">
        <v>8923</v>
      </c>
      <c r="F719" t="s">
        <v>11319</v>
      </c>
      <c r="G719" t="s">
        <v>11320</v>
      </c>
      <c r="H719" t="s">
        <v>11321</v>
      </c>
      <c r="I719" t="s">
        <v>4852</v>
      </c>
      <c r="J719" t="s">
        <v>5109</v>
      </c>
      <c r="K719" t="s">
        <v>5110</v>
      </c>
      <c r="L719" t="s">
        <v>50</v>
      </c>
      <c r="M719" t="s">
        <v>5111</v>
      </c>
      <c r="N719" t="s">
        <v>4972</v>
      </c>
      <c r="O719" t="s">
        <v>5113</v>
      </c>
      <c r="P719" t="s">
        <v>11322</v>
      </c>
      <c r="Q719" t="s">
        <v>11323</v>
      </c>
      <c r="R719" t="str">
        <f t="shared" si="22"/>
        <v>青州</v>
      </c>
      <c r="S719" t="str">
        <f t="shared" si="23"/>
        <v>0102</v>
      </c>
    </row>
    <row r="720" spans="1:19">
      <c r="A720" t="s">
        <v>497</v>
      </c>
      <c r="B720" t="s">
        <v>11324</v>
      </c>
      <c r="C720" t="s">
        <v>49</v>
      </c>
      <c r="D720" t="s">
        <v>11325</v>
      </c>
      <c r="E720" t="s">
        <v>9129</v>
      </c>
      <c r="F720" t="s">
        <v>11326</v>
      </c>
      <c r="G720" t="s">
        <v>495</v>
      </c>
      <c r="H720" t="s">
        <v>11327</v>
      </c>
      <c r="I720" t="s">
        <v>4813</v>
      </c>
      <c r="J720" t="s">
        <v>5270</v>
      </c>
      <c r="K720" t="s">
        <v>5271</v>
      </c>
      <c r="L720" t="s">
        <v>148</v>
      </c>
      <c r="M720" t="s">
        <v>5272</v>
      </c>
      <c r="N720" t="s">
        <v>5056</v>
      </c>
      <c r="O720" t="s">
        <v>5274</v>
      </c>
      <c r="P720" t="s">
        <v>11328</v>
      </c>
      <c r="Q720" t="s">
        <v>11329</v>
      </c>
      <c r="R720" t="str">
        <f t="shared" si="22"/>
        <v>寒亭</v>
      </c>
      <c r="S720" t="str">
        <f t="shared" si="23"/>
        <v>0102</v>
      </c>
    </row>
    <row r="721" spans="1:19">
      <c r="A721" t="s">
        <v>11330</v>
      </c>
      <c r="B721" t="s">
        <v>11331</v>
      </c>
      <c r="C721" t="s">
        <v>49</v>
      </c>
      <c r="D721" t="s">
        <v>11332</v>
      </c>
      <c r="E721" t="s">
        <v>8923</v>
      </c>
      <c r="F721" t="s">
        <v>11333</v>
      </c>
      <c r="G721" t="s">
        <v>11334</v>
      </c>
      <c r="H721" t="s">
        <v>11335</v>
      </c>
      <c r="I721" t="s">
        <v>4852</v>
      </c>
      <c r="J721" t="s">
        <v>6097</v>
      </c>
      <c r="K721" t="s">
        <v>6098</v>
      </c>
      <c r="L721" t="s">
        <v>148</v>
      </c>
      <c r="M721" t="s">
        <v>5580</v>
      </c>
      <c r="N721" t="s">
        <v>5907</v>
      </c>
      <c r="O721" t="s">
        <v>6099</v>
      </c>
      <c r="P721" t="s">
        <v>11336</v>
      </c>
      <c r="R721" t="str">
        <f t="shared" si="22"/>
        <v>寒亭</v>
      </c>
      <c r="S721" t="str">
        <f t="shared" si="23"/>
        <v>0102</v>
      </c>
    </row>
    <row r="722" spans="1:19">
      <c r="A722" t="s">
        <v>11337</v>
      </c>
      <c r="B722" t="s">
        <v>11338</v>
      </c>
      <c r="C722" t="s">
        <v>49</v>
      </c>
      <c r="D722" t="s">
        <v>11339</v>
      </c>
      <c r="E722" t="s">
        <v>8923</v>
      </c>
      <c r="F722" t="s">
        <v>11340</v>
      </c>
      <c r="G722" t="s">
        <v>11341</v>
      </c>
      <c r="H722" t="s">
        <v>11342</v>
      </c>
      <c r="I722" t="s">
        <v>4955</v>
      </c>
      <c r="J722" t="s">
        <v>10316</v>
      </c>
      <c r="K722" t="s">
        <v>10317</v>
      </c>
      <c r="L722" t="s">
        <v>262</v>
      </c>
      <c r="M722" t="s">
        <v>10318</v>
      </c>
      <c r="N722" t="s">
        <v>10228</v>
      </c>
      <c r="O722" t="s">
        <v>10319</v>
      </c>
      <c r="P722" t="s">
        <v>11343</v>
      </c>
      <c r="Q722" t="s">
        <v>11344</v>
      </c>
      <c r="R722" t="str">
        <f t="shared" si="22"/>
        <v>寒亭</v>
      </c>
      <c r="S722" t="str">
        <f t="shared" si="23"/>
        <v>0102</v>
      </c>
    </row>
    <row r="723" spans="1:19">
      <c r="A723" t="s">
        <v>11345</v>
      </c>
      <c r="B723" t="s">
        <v>11346</v>
      </c>
      <c r="C723" t="s">
        <v>49</v>
      </c>
      <c r="D723" t="s">
        <v>11347</v>
      </c>
      <c r="E723" t="s">
        <v>8923</v>
      </c>
      <c r="F723" t="s">
        <v>11348</v>
      </c>
      <c r="G723" t="s">
        <v>11349</v>
      </c>
      <c r="H723" t="s">
        <v>11350</v>
      </c>
      <c r="I723" t="s">
        <v>5327</v>
      </c>
      <c r="J723" t="s">
        <v>8386</v>
      </c>
      <c r="K723" t="s">
        <v>8387</v>
      </c>
      <c r="L723" t="s">
        <v>50</v>
      </c>
      <c r="M723" t="s">
        <v>5877</v>
      </c>
      <c r="N723" t="s">
        <v>4892</v>
      </c>
      <c r="O723" t="s">
        <v>8388</v>
      </c>
      <c r="P723" t="s">
        <v>11351</v>
      </c>
      <c r="Q723" t="s">
        <v>11352</v>
      </c>
      <c r="R723" t="str">
        <f t="shared" si="22"/>
        <v>青州</v>
      </c>
      <c r="S723" t="str">
        <f t="shared" si="23"/>
        <v>0102</v>
      </c>
    </row>
    <row r="724" spans="1:19">
      <c r="A724" t="s">
        <v>11353</v>
      </c>
      <c r="B724" t="s">
        <v>11354</v>
      </c>
      <c r="C724" t="s">
        <v>49</v>
      </c>
      <c r="D724" t="s">
        <v>11355</v>
      </c>
      <c r="E724" t="s">
        <v>11356</v>
      </c>
      <c r="F724" t="s">
        <v>11357</v>
      </c>
      <c r="G724" t="s">
        <v>11358</v>
      </c>
      <c r="H724" t="s">
        <v>11359</v>
      </c>
      <c r="I724" t="s">
        <v>4785</v>
      </c>
      <c r="J724" t="s">
        <v>7296</v>
      </c>
      <c r="K724" t="s">
        <v>7297</v>
      </c>
      <c r="L724" t="s">
        <v>123</v>
      </c>
      <c r="M724" t="s">
        <v>5854</v>
      </c>
      <c r="N724" t="s">
        <v>5056</v>
      </c>
      <c r="O724" t="s">
        <v>7298</v>
      </c>
      <c r="P724" t="s">
        <v>11360</v>
      </c>
      <c r="R724" t="str">
        <f t="shared" si="22"/>
        <v>诸城</v>
      </c>
      <c r="S724" t="str">
        <f t="shared" si="23"/>
        <v>0102</v>
      </c>
    </row>
    <row r="725" spans="1:19">
      <c r="A725" t="s">
        <v>11361</v>
      </c>
      <c r="B725" t="s">
        <v>11362</v>
      </c>
      <c r="C725" t="s">
        <v>49</v>
      </c>
      <c r="D725" t="s">
        <v>11363</v>
      </c>
      <c r="E725" t="s">
        <v>9129</v>
      </c>
      <c r="F725" t="s">
        <v>11364</v>
      </c>
      <c r="G725" t="s">
        <v>11365</v>
      </c>
      <c r="H725" t="s">
        <v>11366</v>
      </c>
      <c r="I725" t="s">
        <v>4785</v>
      </c>
      <c r="J725" t="s">
        <v>11367</v>
      </c>
      <c r="K725" t="s">
        <v>11368</v>
      </c>
      <c r="L725" t="s">
        <v>77</v>
      </c>
      <c r="M725" t="s">
        <v>11369</v>
      </c>
      <c r="N725" t="s">
        <v>4789</v>
      </c>
      <c r="O725" t="s">
        <v>11370</v>
      </c>
      <c r="P725" t="s">
        <v>11371</v>
      </c>
      <c r="R725" t="str">
        <f t="shared" si="22"/>
        <v>临朐</v>
      </c>
      <c r="S725" t="str">
        <f t="shared" si="23"/>
        <v>0102</v>
      </c>
    </row>
    <row r="726" spans="1:19">
      <c r="A726" t="s">
        <v>11372</v>
      </c>
      <c r="B726" t="s">
        <v>11373</v>
      </c>
      <c r="C726" t="s">
        <v>49</v>
      </c>
      <c r="D726" t="s">
        <v>11374</v>
      </c>
      <c r="E726" t="s">
        <v>9020</v>
      </c>
      <c r="F726" t="s">
        <v>11375</v>
      </c>
      <c r="G726" t="s">
        <v>11376</v>
      </c>
      <c r="H726" t="s">
        <v>11377</v>
      </c>
      <c r="I726" t="s">
        <v>5541</v>
      </c>
      <c r="J726" t="s">
        <v>5823</v>
      </c>
      <c r="K726" t="s">
        <v>5824</v>
      </c>
      <c r="L726" t="s">
        <v>123</v>
      </c>
      <c r="M726" t="s">
        <v>5825</v>
      </c>
      <c r="O726" t="s">
        <v>5826</v>
      </c>
      <c r="P726" t="s">
        <v>11378</v>
      </c>
      <c r="Q726" t="s">
        <v>11379</v>
      </c>
      <c r="R726" t="str">
        <f t="shared" si="22"/>
        <v>诸城</v>
      </c>
      <c r="S726" t="str">
        <f t="shared" si="23"/>
        <v>0102</v>
      </c>
    </row>
    <row r="727" spans="1:19">
      <c r="A727" t="s">
        <v>11380</v>
      </c>
      <c r="B727" t="s">
        <v>11381</v>
      </c>
      <c r="C727" t="s">
        <v>49</v>
      </c>
      <c r="D727" t="s">
        <v>11382</v>
      </c>
      <c r="E727" t="s">
        <v>9020</v>
      </c>
      <c r="F727" t="s">
        <v>11383</v>
      </c>
      <c r="G727" t="s">
        <v>11384</v>
      </c>
      <c r="H727" t="s">
        <v>11385</v>
      </c>
      <c r="I727" t="s">
        <v>4785</v>
      </c>
      <c r="J727" t="s">
        <v>6740</v>
      </c>
      <c r="K727" t="s">
        <v>6741</v>
      </c>
      <c r="L727" t="s">
        <v>60</v>
      </c>
      <c r="M727" t="s">
        <v>5888</v>
      </c>
      <c r="O727" t="s">
        <v>6742</v>
      </c>
      <c r="P727" t="s">
        <v>11386</v>
      </c>
      <c r="Q727" t="s">
        <v>11387</v>
      </c>
      <c r="R727" t="str">
        <f t="shared" si="22"/>
        <v>奎文</v>
      </c>
      <c r="S727" t="str">
        <f t="shared" si="23"/>
        <v>0102</v>
      </c>
    </row>
    <row r="728" spans="1:19">
      <c r="A728" t="s">
        <v>11388</v>
      </c>
      <c r="B728" t="s">
        <v>11389</v>
      </c>
      <c r="C728" t="s">
        <v>49</v>
      </c>
      <c r="D728" t="s">
        <v>11390</v>
      </c>
      <c r="E728" t="s">
        <v>8923</v>
      </c>
      <c r="F728" t="s">
        <v>11391</v>
      </c>
      <c r="G728" t="s">
        <v>11392</v>
      </c>
      <c r="H728" t="s">
        <v>11393</v>
      </c>
      <c r="I728" t="s">
        <v>4852</v>
      </c>
      <c r="J728" t="s">
        <v>5408</v>
      </c>
      <c r="K728" t="s">
        <v>4280</v>
      </c>
      <c r="L728" t="s">
        <v>375</v>
      </c>
      <c r="M728" t="s">
        <v>5409</v>
      </c>
      <c r="N728" t="s">
        <v>5030</v>
      </c>
      <c r="O728" t="s">
        <v>5410</v>
      </c>
      <c r="P728" t="s">
        <v>11394</v>
      </c>
      <c r="Q728" t="s">
        <v>11395</v>
      </c>
      <c r="R728" t="str">
        <f t="shared" si="22"/>
        <v>昌邑</v>
      </c>
      <c r="S728" t="str">
        <f t="shared" si="23"/>
        <v>0102</v>
      </c>
    </row>
    <row r="729" spans="1:19">
      <c r="A729" t="s">
        <v>11396</v>
      </c>
      <c r="B729" t="s">
        <v>11397</v>
      </c>
      <c r="C729" t="s">
        <v>49</v>
      </c>
      <c r="D729" t="s">
        <v>11398</v>
      </c>
      <c r="E729" t="s">
        <v>9129</v>
      </c>
      <c r="F729" t="s">
        <v>11399</v>
      </c>
      <c r="G729" t="s">
        <v>11400</v>
      </c>
      <c r="H729" t="s">
        <v>11401</v>
      </c>
      <c r="I729" t="s">
        <v>5560</v>
      </c>
      <c r="J729" t="s">
        <v>7845</v>
      </c>
      <c r="K729" t="s">
        <v>7846</v>
      </c>
      <c r="L729" t="s">
        <v>60</v>
      </c>
      <c r="M729" t="s">
        <v>4774</v>
      </c>
      <c r="O729" t="s">
        <v>7847</v>
      </c>
      <c r="P729" t="s">
        <v>11402</v>
      </c>
      <c r="Q729" t="s">
        <v>11403</v>
      </c>
      <c r="R729" t="str">
        <f t="shared" si="22"/>
        <v>奎文</v>
      </c>
      <c r="S729" t="str">
        <f t="shared" si="23"/>
        <v>0102</v>
      </c>
    </row>
    <row r="730" spans="1:19">
      <c r="A730" t="s">
        <v>11404</v>
      </c>
      <c r="B730" t="s">
        <v>11405</v>
      </c>
      <c r="C730" t="s">
        <v>49</v>
      </c>
      <c r="D730" t="s">
        <v>11406</v>
      </c>
      <c r="E730" t="s">
        <v>9129</v>
      </c>
      <c r="F730" t="s">
        <v>11407</v>
      </c>
      <c r="G730" t="s">
        <v>11408</v>
      </c>
      <c r="H730" t="s">
        <v>11409</v>
      </c>
      <c r="I730" t="s">
        <v>4813</v>
      </c>
      <c r="J730" t="s">
        <v>11410</v>
      </c>
      <c r="K730" t="s">
        <v>11411</v>
      </c>
      <c r="L730" t="s">
        <v>105</v>
      </c>
      <c r="M730" t="s">
        <v>5176</v>
      </c>
      <c r="N730" t="s">
        <v>5907</v>
      </c>
      <c r="O730" t="s">
        <v>11412</v>
      </c>
      <c r="P730" t="s">
        <v>11413</v>
      </c>
      <c r="Q730" t="s">
        <v>11414</v>
      </c>
      <c r="R730" t="str">
        <f t="shared" si="22"/>
        <v>寿光</v>
      </c>
      <c r="S730" t="str">
        <f t="shared" si="23"/>
        <v>0102</v>
      </c>
    </row>
    <row r="731" spans="1:19">
      <c r="A731" t="s">
        <v>11415</v>
      </c>
      <c r="B731" t="s">
        <v>11416</v>
      </c>
      <c r="C731" t="s">
        <v>49</v>
      </c>
      <c r="D731" t="s">
        <v>11417</v>
      </c>
      <c r="E731" t="s">
        <v>11418</v>
      </c>
      <c r="F731" t="s">
        <v>11419</v>
      </c>
      <c r="G731" t="s">
        <v>11420</v>
      </c>
      <c r="I731" t="s">
        <v>4955</v>
      </c>
      <c r="R731" t="str">
        <f t="shared" si="22"/>
        <v/>
      </c>
      <c r="S731" t="str">
        <f t="shared" si="23"/>
        <v>0102</v>
      </c>
    </row>
    <row r="732" spans="1:19">
      <c r="A732" t="s">
        <v>11421</v>
      </c>
      <c r="B732" t="s">
        <v>11422</v>
      </c>
      <c r="C732" t="s">
        <v>49</v>
      </c>
      <c r="D732" t="s">
        <v>11423</v>
      </c>
      <c r="E732" t="s">
        <v>8923</v>
      </c>
      <c r="F732" t="s">
        <v>11424</v>
      </c>
      <c r="G732" t="s">
        <v>11425</v>
      </c>
      <c r="H732" t="s">
        <v>11426</v>
      </c>
      <c r="I732" t="s">
        <v>4852</v>
      </c>
      <c r="J732" t="s">
        <v>7352</v>
      </c>
      <c r="K732" t="s">
        <v>7353</v>
      </c>
      <c r="L732" t="s">
        <v>60</v>
      </c>
      <c r="M732" t="s">
        <v>5511</v>
      </c>
      <c r="N732" t="s">
        <v>5801</v>
      </c>
      <c r="O732" t="s">
        <v>7354</v>
      </c>
      <c r="P732" t="s">
        <v>11427</v>
      </c>
      <c r="R732" t="str">
        <f t="shared" si="22"/>
        <v>奎文</v>
      </c>
      <c r="S732" t="str">
        <f t="shared" si="23"/>
        <v>0102</v>
      </c>
    </row>
    <row r="733" spans="1:19">
      <c r="A733" t="s">
        <v>11428</v>
      </c>
      <c r="B733" t="s">
        <v>11429</v>
      </c>
      <c r="C733" t="s">
        <v>49</v>
      </c>
      <c r="D733" t="s">
        <v>11430</v>
      </c>
      <c r="E733" t="s">
        <v>8923</v>
      </c>
      <c r="F733" t="s">
        <v>11431</v>
      </c>
      <c r="G733" t="s">
        <v>11432</v>
      </c>
      <c r="H733" t="s">
        <v>11433</v>
      </c>
      <c r="I733" t="s">
        <v>4852</v>
      </c>
      <c r="J733" t="s">
        <v>10226</v>
      </c>
      <c r="K733" t="s">
        <v>10227</v>
      </c>
      <c r="L733" t="s">
        <v>148</v>
      </c>
      <c r="M733" t="s">
        <v>6713</v>
      </c>
      <c r="N733" t="s">
        <v>6985</v>
      </c>
      <c r="O733" t="s">
        <v>10229</v>
      </c>
      <c r="P733" t="s">
        <v>11434</v>
      </c>
      <c r="R733" t="str">
        <f t="shared" si="22"/>
        <v>寒亭</v>
      </c>
      <c r="S733" t="str">
        <f t="shared" si="23"/>
        <v>0102</v>
      </c>
    </row>
    <row r="734" spans="1:19">
      <c r="A734" t="s">
        <v>11435</v>
      </c>
      <c r="B734" t="s">
        <v>11436</v>
      </c>
      <c r="C734" t="s">
        <v>49</v>
      </c>
      <c r="D734" t="s">
        <v>11437</v>
      </c>
      <c r="E734" t="s">
        <v>8923</v>
      </c>
      <c r="F734" t="s">
        <v>11438</v>
      </c>
      <c r="G734" t="s">
        <v>11439</v>
      </c>
      <c r="H734" t="s">
        <v>11440</v>
      </c>
      <c r="I734" t="s">
        <v>4852</v>
      </c>
      <c r="J734" t="s">
        <v>8294</v>
      </c>
      <c r="K734" t="s">
        <v>8295</v>
      </c>
      <c r="L734" t="s">
        <v>50</v>
      </c>
      <c r="M734" t="s">
        <v>5877</v>
      </c>
      <c r="N734" t="s">
        <v>4983</v>
      </c>
      <c r="O734" t="s">
        <v>8296</v>
      </c>
      <c r="P734" t="s">
        <v>11441</v>
      </c>
      <c r="Q734" t="s">
        <v>11442</v>
      </c>
      <c r="R734" t="str">
        <f t="shared" si="22"/>
        <v>青州</v>
      </c>
      <c r="S734" t="str">
        <f t="shared" si="23"/>
        <v>0102</v>
      </c>
    </row>
    <row r="735" spans="1:19">
      <c r="A735" t="s">
        <v>417</v>
      </c>
      <c r="B735" t="s">
        <v>11443</v>
      </c>
      <c r="C735" t="s">
        <v>49</v>
      </c>
      <c r="D735" t="s">
        <v>11444</v>
      </c>
      <c r="E735" t="s">
        <v>8923</v>
      </c>
      <c r="F735" t="s">
        <v>11445</v>
      </c>
      <c r="G735" t="s">
        <v>415</v>
      </c>
      <c r="H735" t="s">
        <v>11446</v>
      </c>
      <c r="I735" t="s">
        <v>7064</v>
      </c>
      <c r="J735" t="s">
        <v>5395</v>
      </c>
      <c r="K735" t="s">
        <v>5396</v>
      </c>
      <c r="L735" t="s">
        <v>60</v>
      </c>
      <c r="M735" t="s">
        <v>4774</v>
      </c>
      <c r="N735" t="s">
        <v>5421</v>
      </c>
      <c r="O735" t="s">
        <v>5397</v>
      </c>
      <c r="Q735" t="s">
        <v>8189</v>
      </c>
      <c r="R735" t="str">
        <f t="shared" si="22"/>
        <v>奎文</v>
      </c>
      <c r="S735" t="str">
        <f t="shared" si="23"/>
        <v>0102</v>
      </c>
    </row>
    <row r="736" spans="1:19">
      <c r="A736" t="s">
        <v>11447</v>
      </c>
      <c r="B736" t="s">
        <v>11448</v>
      </c>
      <c r="C736" t="s">
        <v>49</v>
      </c>
      <c r="D736" t="s">
        <v>11449</v>
      </c>
      <c r="E736" t="s">
        <v>11450</v>
      </c>
      <c r="F736" t="s">
        <v>11451</v>
      </c>
      <c r="G736" t="s">
        <v>11452</v>
      </c>
      <c r="H736" t="s">
        <v>11453</v>
      </c>
      <c r="I736" t="s">
        <v>4785</v>
      </c>
      <c r="J736" t="s">
        <v>8722</v>
      </c>
      <c r="K736" t="s">
        <v>8723</v>
      </c>
      <c r="L736" t="s">
        <v>60</v>
      </c>
      <c r="M736" t="s">
        <v>4904</v>
      </c>
      <c r="N736" t="s">
        <v>5069</v>
      </c>
      <c r="O736" t="s">
        <v>8724</v>
      </c>
      <c r="P736" t="s">
        <v>11454</v>
      </c>
      <c r="R736" t="str">
        <f t="shared" si="22"/>
        <v>奎文</v>
      </c>
      <c r="S736" t="str">
        <f t="shared" si="23"/>
        <v>0102</v>
      </c>
    </row>
    <row r="737" spans="1:19">
      <c r="A737" t="s">
        <v>11455</v>
      </c>
      <c r="B737" t="s">
        <v>11456</v>
      </c>
      <c r="C737" t="s">
        <v>49</v>
      </c>
      <c r="D737" t="s">
        <v>11457</v>
      </c>
      <c r="E737" t="s">
        <v>8923</v>
      </c>
      <c r="F737" t="s">
        <v>11458</v>
      </c>
      <c r="G737" t="s">
        <v>11459</v>
      </c>
      <c r="H737" t="s">
        <v>11460</v>
      </c>
      <c r="I737" t="s">
        <v>4785</v>
      </c>
      <c r="J737" t="s">
        <v>5647</v>
      </c>
      <c r="K737" t="s">
        <v>5648</v>
      </c>
      <c r="L737" t="s">
        <v>95</v>
      </c>
      <c r="M737" t="s">
        <v>5649</v>
      </c>
      <c r="O737" t="s">
        <v>5650</v>
      </c>
      <c r="P737" t="s">
        <v>11461</v>
      </c>
      <c r="Q737" t="s">
        <v>11462</v>
      </c>
      <c r="R737" t="str">
        <f t="shared" si="22"/>
        <v>安丘</v>
      </c>
      <c r="S737" t="str">
        <f t="shared" si="23"/>
        <v>0102</v>
      </c>
    </row>
    <row r="738" spans="1:19">
      <c r="A738" t="s">
        <v>11463</v>
      </c>
      <c r="B738" t="s">
        <v>11464</v>
      </c>
      <c r="C738" t="s">
        <v>49</v>
      </c>
      <c r="D738" t="s">
        <v>11465</v>
      </c>
      <c r="E738" t="s">
        <v>9020</v>
      </c>
      <c r="F738" t="s">
        <v>11466</v>
      </c>
      <c r="G738" t="s">
        <v>11467</v>
      </c>
      <c r="H738" t="s">
        <v>11468</v>
      </c>
      <c r="I738" t="s">
        <v>4828</v>
      </c>
      <c r="J738" t="s">
        <v>6043</v>
      </c>
      <c r="K738" t="s">
        <v>6044</v>
      </c>
      <c r="L738" t="s">
        <v>237</v>
      </c>
      <c r="M738" t="s">
        <v>4971</v>
      </c>
      <c r="O738" t="s">
        <v>6045</v>
      </c>
      <c r="P738" t="s">
        <v>11469</v>
      </c>
      <c r="R738" t="str">
        <f t="shared" si="22"/>
        <v>潍城</v>
      </c>
      <c r="S738" t="str">
        <f t="shared" si="23"/>
        <v>0102</v>
      </c>
    </row>
    <row r="739" spans="1:19">
      <c r="A739" t="s">
        <v>11470</v>
      </c>
      <c r="B739" t="s">
        <v>11471</v>
      </c>
      <c r="C739" t="s">
        <v>49</v>
      </c>
      <c r="D739" t="s">
        <v>11472</v>
      </c>
      <c r="E739" t="s">
        <v>9129</v>
      </c>
      <c r="F739" t="s">
        <v>11473</v>
      </c>
      <c r="G739" t="s">
        <v>11474</v>
      </c>
      <c r="H739" t="s">
        <v>11475</v>
      </c>
      <c r="I739" t="s">
        <v>4813</v>
      </c>
      <c r="J739" t="s">
        <v>6252</v>
      </c>
      <c r="K739" t="s">
        <v>6253</v>
      </c>
      <c r="L739" t="s">
        <v>105</v>
      </c>
      <c r="M739" t="s">
        <v>5133</v>
      </c>
      <c r="N739" t="s">
        <v>5069</v>
      </c>
      <c r="O739" t="s">
        <v>6254</v>
      </c>
      <c r="P739" t="s">
        <v>11476</v>
      </c>
      <c r="R739" t="str">
        <f t="shared" si="22"/>
        <v>寿光</v>
      </c>
      <c r="S739" t="str">
        <f t="shared" si="23"/>
        <v>0102</v>
      </c>
    </row>
    <row r="740" spans="1:19">
      <c r="A740" t="s">
        <v>11477</v>
      </c>
      <c r="B740" t="s">
        <v>11478</v>
      </c>
      <c r="C740" t="s">
        <v>49</v>
      </c>
      <c r="D740" t="s">
        <v>11479</v>
      </c>
      <c r="E740" t="s">
        <v>9224</v>
      </c>
      <c r="F740" t="s">
        <v>11480</v>
      </c>
      <c r="G740" t="s">
        <v>11481</v>
      </c>
      <c r="H740" t="s">
        <v>11482</v>
      </c>
      <c r="I740" t="s">
        <v>4955</v>
      </c>
      <c r="J740" t="s">
        <v>5003</v>
      </c>
      <c r="K740" t="s">
        <v>5004</v>
      </c>
      <c r="L740" t="s">
        <v>237</v>
      </c>
      <c r="M740" t="s">
        <v>4788</v>
      </c>
      <c r="N740" t="s">
        <v>4959</v>
      </c>
      <c r="O740" t="s">
        <v>5006</v>
      </c>
      <c r="P740" t="s">
        <v>11483</v>
      </c>
      <c r="Q740" t="s">
        <v>11484</v>
      </c>
      <c r="R740" t="str">
        <f t="shared" si="22"/>
        <v>潍城</v>
      </c>
      <c r="S740" t="str">
        <f t="shared" si="23"/>
        <v>0102</v>
      </c>
    </row>
    <row r="741" spans="1:19">
      <c r="A741" t="s">
        <v>11485</v>
      </c>
      <c r="B741" t="s">
        <v>11486</v>
      </c>
      <c r="C741" t="s">
        <v>49</v>
      </c>
      <c r="D741" t="s">
        <v>11487</v>
      </c>
      <c r="E741" t="s">
        <v>8923</v>
      </c>
      <c r="F741" t="s">
        <v>11488</v>
      </c>
      <c r="G741" t="s">
        <v>11489</v>
      </c>
      <c r="H741" t="s">
        <v>11490</v>
      </c>
      <c r="I741" t="s">
        <v>5874</v>
      </c>
      <c r="J741" t="s">
        <v>11207</v>
      </c>
      <c r="K741" t="s">
        <v>11208</v>
      </c>
      <c r="L741" t="s">
        <v>123</v>
      </c>
      <c r="M741" t="s">
        <v>7767</v>
      </c>
      <c r="N741" t="s">
        <v>5907</v>
      </c>
      <c r="O741" t="s">
        <v>11209</v>
      </c>
      <c r="P741" t="s">
        <v>11491</v>
      </c>
      <c r="Q741" t="s">
        <v>11492</v>
      </c>
      <c r="R741" t="str">
        <f t="shared" si="22"/>
        <v>诸城</v>
      </c>
      <c r="S741" t="str">
        <f t="shared" si="23"/>
        <v>0102</v>
      </c>
    </row>
    <row r="742" spans="1:19">
      <c r="A742" t="s">
        <v>11493</v>
      </c>
      <c r="B742" t="s">
        <v>11494</v>
      </c>
      <c r="C742" t="s">
        <v>49</v>
      </c>
      <c r="D742" t="s">
        <v>11495</v>
      </c>
      <c r="E742" t="s">
        <v>9129</v>
      </c>
      <c r="F742" t="s">
        <v>11496</v>
      </c>
      <c r="G742" t="s">
        <v>11497</v>
      </c>
      <c r="H742" t="s">
        <v>11498</v>
      </c>
      <c r="I742" t="s">
        <v>4852</v>
      </c>
      <c r="J742" t="s">
        <v>9299</v>
      </c>
      <c r="K742" t="s">
        <v>9300</v>
      </c>
      <c r="L742" t="s">
        <v>148</v>
      </c>
      <c r="M742" t="s">
        <v>6713</v>
      </c>
      <c r="N742" t="s">
        <v>4905</v>
      </c>
      <c r="O742" t="s">
        <v>9301</v>
      </c>
      <c r="P742" t="s">
        <v>11499</v>
      </c>
      <c r="R742" t="str">
        <f t="shared" si="22"/>
        <v>寒亭</v>
      </c>
      <c r="S742" t="str">
        <f t="shared" si="23"/>
        <v>0102</v>
      </c>
    </row>
    <row r="743" spans="1:19">
      <c r="A743" t="s">
        <v>11500</v>
      </c>
      <c r="B743" t="s">
        <v>11501</v>
      </c>
      <c r="C743" t="s">
        <v>49</v>
      </c>
      <c r="D743" t="s">
        <v>11502</v>
      </c>
      <c r="E743" t="s">
        <v>9129</v>
      </c>
      <c r="F743" t="s">
        <v>11503</v>
      </c>
      <c r="G743" t="s">
        <v>11504</v>
      </c>
      <c r="H743" t="s">
        <v>11505</v>
      </c>
      <c r="I743" t="s">
        <v>4852</v>
      </c>
      <c r="J743" t="s">
        <v>7478</v>
      </c>
      <c r="K743" t="s">
        <v>7479</v>
      </c>
      <c r="L743" t="s">
        <v>123</v>
      </c>
      <c r="M743" t="s">
        <v>7480</v>
      </c>
      <c r="N743" t="s">
        <v>4983</v>
      </c>
      <c r="O743" t="s">
        <v>7481</v>
      </c>
      <c r="P743" t="s">
        <v>11506</v>
      </c>
      <c r="R743" t="str">
        <f t="shared" si="22"/>
        <v>诸城</v>
      </c>
      <c r="S743" t="str">
        <f t="shared" si="23"/>
        <v>0102</v>
      </c>
    </row>
    <row r="744" spans="1:19">
      <c r="A744" t="s">
        <v>11507</v>
      </c>
      <c r="B744" t="s">
        <v>11508</v>
      </c>
      <c r="C744" t="s">
        <v>49</v>
      </c>
      <c r="D744" t="s">
        <v>11509</v>
      </c>
      <c r="E744" t="s">
        <v>8923</v>
      </c>
      <c r="F744" t="s">
        <v>11510</v>
      </c>
      <c r="G744" t="s">
        <v>11511</v>
      </c>
      <c r="H744" t="s">
        <v>11512</v>
      </c>
      <c r="I744" t="s">
        <v>4852</v>
      </c>
      <c r="J744" t="s">
        <v>11513</v>
      </c>
      <c r="K744" t="s">
        <v>11514</v>
      </c>
      <c r="L744" t="s">
        <v>50</v>
      </c>
      <c r="M744" t="s">
        <v>5721</v>
      </c>
      <c r="N744" t="s">
        <v>4881</v>
      </c>
      <c r="O744" t="s">
        <v>11515</v>
      </c>
      <c r="P744" t="s">
        <v>11516</v>
      </c>
      <c r="R744" t="str">
        <f t="shared" si="22"/>
        <v>青州</v>
      </c>
      <c r="S744" t="str">
        <f t="shared" si="23"/>
        <v>0102</v>
      </c>
    </row>
    <row r="745" spans="1:19">
      <c r="A745" t="s">
        <v>11517</v>
      </c>
      <c r="B745" t="s">
        <v>11518</v>
      </c>
      <c r="C745" t="s">
        <v>49</v>
      </c>
      <c r="D745" t="s">
        <v>11519</v>
      </c>
      <c r="E745" t="s">
        <v>9129</v>
      </c>
      <c r="F745" t="s">
        <v>11520</v>
      </c>
      <c r="G745" t="s">
        <v>11521</v>
      </c>
      <c r="H745" t="s">
        <v>11522</v>
      </c>
      <c r="I745" t="s">
        <v>4852</v>
      </c>
      <c r="J745" t="s">
        <v>4801</v>
      </c>
      <c r="K745" t="s">
        <v>4802</v>
      </c>
      <c r="L745" t="s">
        <v>77</v>
      </c>
      <c r="M745" t="s">
        <v>4803</v>
      </c>
      <c r="N745" t="s">
        <v>5030</v>
      </c>
      <c r="O745" t="s">
        <v>4804</v>
      </c>
      <c r="P745" t="s">
        <v>11523</v>
      </c>
      <c r="R745" t="str">
        <f t="shared" si="22"/>
        <v>临朐</v>
      </c>
      <c r="S745" t="str">
        <f t="shared" si="23"/>
        <v>0102</v>
      </c>
    </row>
    <row r="746" spans="1:19">
      <c r="A746" t="s">
        <v>11524</v>
      </c>
      <c r="B746" t="s">
        <v>11525</v>
      </c>
      <c r="C746" t="s">
        <v>49</v>
      </c>
      <c r="D746" t="s">
        <v>11526</v>
      </c>
      <c r="E746" t="s">
        <v>9129</v>
      </c>
      <c r="F746" t="s">
        <v>11527</v>
      </c>
      <c r="G746" t="s">
        <v>11528</v>
      </c>
      <c r="H746" t="s">
        <v>11529</v>
      </c>
      <c r="I746" t="s">
        <v>4828</v>
      </c>
      <c r="J746" t="s">
        <v>11530</v>
      </c>
      <c r="K746" t="s">
        <v>11531</v>
      </c>
      <c r="L746" t="s">
        <v>50</v>
      </c>
      <c r="M746" t="s">
        <v>5260</v>
      </c>
      <c r="N746" t="s">
        <v>9962</v>
      </c>
      <c r="O746" t="s">
        <v>11532</v>
      </c>
      <c r="P746" t="s">
        <v>11533</v>
      </c>
      <c r="Q746" t="s">
        <v>11534</v>
      </c>
      <c r="R746" t="str">
        <f t="shared" si="22"/>
        <v>青州</v>
      </c>
      <c r="S746" t="str">
        <f t="shared" si="23"/>
        <v>0102</v>
      </c>
    </row>
    <row r="747" spans="1:19">
      <c r="A747" t="s">
        <v>11535</v>
      </c>
      <c r="B747" t="s">
        <v>11536</v>
      </c>
      <c r="C747" t="s">
        <v>49</v>
      </c>
      <c r="D747" t="s">
        <v>11537</v>
      </c>
      <c r="E747" t="s">
        <v>8923</v>
      </c>
      <c r="F747" t="s">
        <v>11538</v>
      </c>
      <c r="G747" t="s">
        <v>11539</v>
      </c>
      <c r="H747" t="s">
        <v>11540</v>
      </c>
      <c r="I747" t="s">
        <v>4852</v>
      </c>
      <c r="J747" t="s">
        <v>9181</v>
      </c>
      <c r="K747" t="s">
        <v>9182</v>
      </c>
      <c r="L747" t="s">
        <v>60</v>
      </c>
      <c r="M747" t="s">
        <v>4774</v>
      </c>
      <c r="N747" t="s">
        <v>5451</v>
      </c>
      <c r="O747" t="s">
        <v>9183</v>
      </c>
      <c r="P747" t="s">
        <v>11541</v>
      </c>
      <c r="R747" t="str">
        <f t="shared" si="22"/>
        <v>奎文</v>
      </c>
      <c r="S747" t="str">
        <f t="shared" si="23"/>
        <v>0102</v>
      </c>
    </row>
    <row r="748" spans="1:19">
      <c r="A748" t="s">
        <v>11542</v>
      </c>
      <c r="B748" t="s">
        <v>11543</v>
      </c>
      <c r="C748" t="s">
        <v>49</v>
      </c>
      <c r="D748" t="s">
        <v>11544</v>
      </c>
      <c r="E748" t="s">
        <v>9129</v>
      </c>
      <c r="F748" t="s">
        <v>11545</v>
      </c>
      <c r="G748" t="s">
        <v>11546</v>
      </c>
      <c r="H748" t="s">
        <v>11547</v>
      </c>
      <c r="I748" t="s">
        <v>4852</v>
      </c>
      <c r="J748" t="s">
        <v>6916</v>
      </c>
      <c r="K748" t="s">
        <v>6917</v>
      </c>
      <c r="L748" t="s">
        <v>148</v>
      </c>
      <c r="M748" t="s">
        <v>6918</v>
      </c>
      <c r="O748" t="s">
        <v>6919</v>
      </c>
      <c r="P748" t="s">
        <v>11548</v>
      </c>
      <c r="Q748" t="s">
        <v>11549</v>
      </c>
      <c r="R748" t="str">
        <f t="shared" si="22"/>
        <v>寒亭</v>
      </c>
      <c r="S748" t="str">
        <f t="shared" si="23"/>
        <v>0102</v>
      </c>
    </row>
    <row r="749" spans="1:19">
      <c r="A749" t="s">
        <v>11550</v>
      </c>
      <c r="B749" t="s">
        <v>11551</v>
      </c>
      <c r="C749" t="s">
        <v>49</v>
      </c>
      <c r="D749" t="s">
        <v>11552</v>
      </c>
      <c r="E749" t="s">
        <v>8923</v>
      </c>
      <c r="F749" t="s">
        <v>11553</v>
      </c>
      <c r="G749" t="s">
        <v>11554</v>
      </c>
      <c r="H749" t="s">
        <v>11555</v>
      </c>
      <c r="I749" t="s">
        <v>4852</v>
      </c>
      <c r="J749" t="s">
        <v>11556</v>
      </c>
      <c r="K749" t="s">
        <v>11557</v>
      </c>
      <c r="L749" t="s">
        <v>105</v>
      </c>
      <c r="M749" t="s">
        <v>5769</v>
      </c>
      <c r="N749" t="s">
        <v>5421</v>
      </c>
      <c r="O749" t="s">
        <v>11558</v>
      </c>
      <c r="P749" t="s">
        <v>11559</v>
      </c>
      <c r="R749" t="str">
        <f t="shared" si="22"/>
        <v>寿光</v>
      </c>
      <c r="S749" t="str">
        <f t="shared" si="23"/>
        <v>0102</v>
      </c>
    </row>
    <row r="750" spans="1:19">
      <c r="A750" t="s">
        <v>11560</v>
      </c>
      <c r="B750" t="s">
        <v>11561</v>
      </c>
      <c r="C750" t="s">
        <v>49</v>
      </c>
      <c r="D750" t="s">
        <v>11562</v>
      </c>
      <c r="E750" t="s">
        <v>9129</v>
      </c>
      <c r="F750" t="s">
        <v>11563</v>
      </c>
      <c r="G750" t="s">
        <v>11564</v>
      </c>
      <c r="H750" t="s">
        <v>11565</v>
      </c>
      <c r="I750" t="s">
        <v>5052</v>
      </c>
      <c r="J750" t="s">
        <v>5040</v>
      </c>
      <c r="K750" t="s">
        <v>5041</v>
      </c>
      <c r="L750" t="s">
        <v>95</v>
      </c>
      <c r="M750" t="s">
        <v>5042</v>
      </c>
      <c r="N750" t="s">
        <v>4789</v>
      </c>
      <c r="O750" t="s">
        <v>5044</v>
      </c>
      <c r="P750" t="s">
        <v>11566</v>
      </c>
      <c r="R750" t="str">
        <f t="shared" si="22"/>
        <v>安丘</v>
      </c>
      <c r="S750" t="str">
        <f t="shared" si="23"/>
        <v>0102</v>
      </c>
    </row>
    <row r="751" spans="1:19">
      <c r="A751" t="s">
        <v>11567</v>
      </c>
      <c r="B751" t="s">
        <v>11568</v>
      </c>
      <c r="C751" t="s">
        <v>49</v>
      </c>
      <c r="D751" t="s">
        <v>11569</v>
      </c>
      <c r="E751" t="s">
        <v>11570</v>
      </c>
      <c r="F751" t="s">
        <v>11571</v>
      </c>
      <c r="G751" t="s">
        <v>11572</v>
      </c>
      <c r="H751" t="s">
        <v>11573</v>
      </c>
      <c r="I751" t="s">
        <v>4785</v>
      </c>
      <c r="J751" t="s">
        <v>10316</v>
      </c>
      <c r="K751" t="s">
        <v>10317</v>
      </c>
      <c r="L751" t="s">
        <v>262</v>
      </c>
      <c r="M751" t="s">
        <v>10318</v>
      </c>
      <c r="N751" t="s">
        <v>4905</v>
      </c>
      <c r="O751" t="s">
        <v>10319</v>
      </c>
      <c r="P751" t="s">
        <v>11574</v>
      </c>
      <c r="Q751" t="s">
        <v>11575</v>
      </c>
      <c r="R751" t="str">
        <f t="shared" si="22"/>
        <v>寒亭</v>
      </c>
      <c r="S751" t="str">
        <f t="shared" si="23"/>
        <v>0102</v>
      </c>
    </row>
    <row r="752" spans="1:19">
      <c r="A752" t="s">
        <v>11576</v>
      </c>
      <c r="B752" t="s">
        <v>11577</v>
      </c>
      <c r="C752" t="s">
        <v>49</v>
      </c>
      <c r="D752" t="s">
        <v>11578</v>
      </c>
      <c r="E752" t="s">
        <v>8923</v>
      </c>
      <c r="F752" t="s">
        <v>11579</v>
      </c>
      <c r="G752" t="s">
        <v>11580</v>
      </c>
      <c r="H752" t="s">
        <v>11581</v>
      </c>
      <c r="I752" t="s">
        <v>4852</v>
      </c>
      <c r="J752" t="s">
        <v>7888</v>
      </c>
      <c r="K752" t="s">
        <v>7889</v>
      </c>
      <c r="L752" t="s">
        <v>50</v>
      </c>
      <c r="M752" t="s">
        <v>5016</v>
      </c>
      <c r="N752" t="s">
        <v>5056</v>
      </c>
      <c r="O752" t="s">
        <v>7891</v>
      </c>
      <c r="P752" t="s">
        <v>11582</v>
      </c>
      <c r="Q752" t="s">
        <v>11583</v>
      </c>
      <c r="R752" t="str">
        <f t="shared" si="22"/>
        <v>青州</v>
      </c>
      <c r="S752" t="str">
        <f t="shared" si="23"/>
        <v>0102</v>
      </c>
    </row>
    <row r="753" spans="1:19">
      <c r="A753" t="s">
        <v>11584</v>
      </c>
      <c r="B753" t="s">
        <v>11585</v>
      </c>
      <c r="C753" t="s">
        <v>49</v>
      </c>
      <c r="D753" t="s">
        <v>11586</v>
      </c>
      <c r="E753" t="s">
        <v>9020</v>
      </c>
      <c r="F753" t="s">
        <v>11587</v>
      </c>
      <c r="G753" t="s">
        <v>11588</v>
      </c>
      <c r="H753" t="s">
        <v>11589</v>
      </c>
      <c r="I753" t="s">
        <v>5052</v>
      </c>
      <c r="J753" t="s">
        <v>6434</v>
      </c>
      <c r="K753" t="s">
        <v>6435</v>
      </c>
      <c r="L753" t="s">
        <v>114</v>
      </c>
      <c r="M753" t="s">
        <v>4831</v>
      </c>
      <c r="O753" t="s">
        <v>6436</v>
      </c>
      <c r="P753" t="s">
        <v>11590</v>
      </c>
      <c r="Q753" t="s">
        <v>11591</v>
      </c>
      <c r="R753" t="str">
        <f t="shared" si="22"/>
        <v>高密</v>
      </c>
      <c r="S753" t="str">
        <f t="shared" si="23"/>
        <v>0102</v>
      </c>
    </row>
    <row r="754" spans="1:19">
      <c r="A754" t="s">
        <v>11592</v>
      </c>
      <c r="B754" t="s">
        <v>11593</v>
      </c>
      <c r="C754" t="s">
        <v>49</v>
      </c>
      <c r="D754" t="s">
        <v>11594</v>
      </c>
      <c r="E754" t="s">
        <v>8923</v>
      </c>
      <c r="F754" t="s">
        <v>11595</v>
      </c>
      <c r="G754" t="s">
        <v>11596</v>
      </c>
      <c r="H754" t="s">
        <v>11574</v>
      </c>
      <c r="I754" t="s">
        <v>5835</v>
      </c>
      <c r="J754" t="s">
        <v>8450</v>
      </c>
      <c r="K754" t="s">
        <v>8451</v>
      </c>
      <c r="L754" t="s">
        <v>60</v>
      </c>
      <c r="M754" t="s">
        <v>5888</v>
      </c>
      <c r="N754" t="s">
        <v>4946</v>
      </c>
      <c r="O754" t="s">
        <v>8452</v>
      </c>
      <c r="P754" t="s">
        <v>11597</v>
      </c>
      <c r="R754" t="str">
        <f t="shared" si="22"/>
        <v>奎文</v>
      </c>
      <c r="S754" t="str">
        <f t="shared" si="23"/>
        <v>0102</v>
      </c>
    </row>
    <row r="755" spans="1:19">
      <c r="A755" t="s">
        <v>11598</v>
      </c>
      <c r="B755" t="s">
        <v>11599</v>
      </c>
      <c r="C755" t="s">
        <v>49</v>
      </c>
      <c r="D755" t="s">
        <v>11600</v>
      </c>
      <c r="E755" t="s">
        <v>9020</v>
      </c>
      <c r="F755" t="s">
        <v>11601</v>
      </c>
      <c r="G755" t="s">
        <v>11602</v>
      </c>
      <c r="H755" t="s">
        <v>11603</v>
      </c>
      <c r="I755" t="s">
        <v>4785</v>
      </c>
      <c r="J755" t="s">
        <v>4943</v>
      </c>
      <c r="K755" t="s">
        <v>4944</v>
      </c>
      <c r="L755" t="s">
        <v>105</v>
      </c>
      <c r="M755" t="s">
        <v>4945</v>
      </c>
      <c r="O755" t="s">
        <v>4947</v>
      </c>
      <c r="P755" t="s">
        <v>11604</v>
      </c>
      <c r="R755" t="str">
        <f t="shared" si="22"/>
        <v>寿光</v>
      </c>
      <c r="S755" t="str">
        <f t="shared" si="23"/>
        <v>0102</v>
      </c>
    </row>
    <row r="756" spans="1:19">
      <c r="A756" t="s">
        <v>11605</v>
      </c>
      <c r="B756" t="s">
        <v>11606</v>
      </c>
      <c r="C756" t="s">
        <v>49</v>
      </c>
      <c r="D756" t="s">
        <v>11607</v>
      </c>
      <c r="E756" t="s">
        <v>9020</v>
      </c>
      <c r="F756" t="s">
        <v>11608</v>
      </c>
      <c r="G756" t="s">
        <v>11609</v>
      </c>
      <c r="H756" t="s">
        <v>11610</v>
      </c>
      <c r="I756" t="s">
        <v>5560</v>
      </c>
      <c r="J756" t="s">
        <v>9770</v>
      </c>
      <c r="K756" t="s">
        <v>9771</v>
      </c>
      <c r="L756" t="s">
        <v>237</v>
      </c>
      <c r="M756" t="s">
        <v>4971</v>
      </c>
      <c r="O756" t="s">
        <v>9772</v>
      </c>
      <c r="P756" t="s">
        <v>11611</v>
      </c>
      <c r="R756" t="str">
        <f t="shared" si="22"/>
        <v>潍城</v>
      </c>
      <c r="S756" t="str">
        <f t="shared" si="23"/>
        <v>0102</v>
      </c>
    </row>
    <row r="757" spans="1:19">
      <c r="A757" t="s">
        <v>11612</v>
      </c>
      <c r="B757" t="s">
        <v>11613</v>
      </c>
      <c r="C757" t="s">
        <v>49</v>
      </c>
      <c r="D757" t="s">
        <v>11614</v>
      </c>
      <c r="E757" t="s">
        <v>8923</v>
      </c>
      <c r="F757" t="s">
        <v>11615</v>
      </c>
      <c r="G757" t="s">
        <v>11616</v>
      </c>
      <c r="H757" t="s">
        <v>11617</v>
      </c>
      <c r="I757" t="s">
        <v>4852</v>
      </c>
      <c r="J757" t="s">
        <v>11618</v>
      </c>
      <c r="K757" t="s">
        <v>11619</v>
      </c>
      <c r="L757" t="s">
        <v>237</v>
      </c>
      <c r="M757" t="s">
        <v>4868</v>
      </c>
      <c r="N757" t="s">
        <v>5112</v>
      </c>
      <c r="O757" t="s">
        <v>11620</v>
      </c>
      <c r="P757" t="s">
        <v>11621</v>
      </c>
      <c r="Q757" t="s">
        <v>11622</v>
      </c>
      <c r="R757" t="str">
        <f t="shared" si="22"/>
        <v>潍城</v>
      </c>
      <c r="S757" t="str">
        <f t="shared" si="23"/>
        <v>0102</v>
      </c>
    </row>
    <row r="758" spans="1:19">
      <c r="A758" t="s">
        <v>11623</v>
      </c>
      <c r="B758" t="s">
        <v>11624</v>
      </c>
      <c r="C758" t="s">
        <v>49</v>
      </c>
      <c r="D758" t="s">
        <v>11625</v>
      </c>
      <c r="E758" t="s">
        <v>9129</v>
      </c>
      <c r="F758" t="s">
        <v>11626</v>
      </c>
      <c r="G758" t="s">
        <v>11627</v>
      </c>
      <c r="H758" t="s">
        <v>11628</v>
      </c>
      <c r="I758" t="s">
        <v>4785</v>
      </c>
      <c r="J758" t="s">
        <v>6689</v>
      </c>
      <c r="K758" t="s">
        <v>6690</v>
      </c>
      <c r="L758" t="s">
        <v>237</v>
      </c>
      <c r="M758" t="s">
        <v>4788</v>
      </c>
      <c r="O758" t="s">
        <v>6691</v>
      </c>
      <c r="P758" t="s">
        <v>11629</v>
      </c>
      <c r="Q758" t="s">
        <v>11630</v>
      </c>
      <c r="R758" t="str">
        <f t="shared" si="22"/>
        <v>潍城</v>
      </c>
      <c r="S758" t="str">
        <f t="shared" si="23"/>
        <v>0102</v>
      </c>
    </row>
    <row r="759" spans="1:19">
      <c r="A759" t="s">
        <v>11631</v>
      </c>
      <c r="B759" t="s">
        <v>11632</v>
      </c>
      <c r="C759" t="s">
        <v>49</v>
      </c>
      <c r="D759" t="s">
        <v>11633</v>
      </c>
      <c r="E759" t="s">
        <v>9020</v>
      </c>
      <c r="F759" t="s">
        <v>11634</v>
      </c>
      <c r="G759" t="s">
        <v>11635</v>
      </c>
      <c r="H759" t="s">
        <v>11636</v>
      </c>
      <c r="I759" t="s">
        <v>4828</v>
      </c>
      <c r="J759" t="s">
        <v>6804</v>
      </c>
      <c r="K759" t="s">
        <v>6805</v>
      </c>
      <c r="L759" t="s">
        <v>123</v>
      </c>
      <c r="M759" t="s">
        <v>4994</v>
      </c>
      <c r="O759" t="s">
        <v>6806</v>
      </c>
      <c r="P759" t="s">
        <v>11637</v>
      </c>
      <c r="R759" t="str">
        <f t="shared" si="22"/>
        <v>诸城</v>
      </c>
      <c r="S759" t="str">
        <f t="shared" si="23"/>
        <v>0102</v>
      </c>
    </row>
    <row r="760" spans="1:19">
      <c r="A760" t="s">
        <v>11638</v>
      </c>
      <c r="B760" t="s">
        <v>11639</v>
      </c>
      <c r="C760" t="s">
        <v>49</v>
      </c>
      <c r="D760" t="s">
        <v>11640</v>
      </c>
      <c r="E760" t="s">
        <v>8923</v>
      </c>
      <c r="F760" t="s">
        <v>11641</v>
      </c>
      <c r="G760" t="s">
        <v>11642</v>
      </c>
      <c r="H760" t="s">
        <v>11643</v>
      </c>
      <c r="I760" t="s">
        <v>5541</v>
      </c>
      <c r="J760" t="s">
        <v>8984</v>
      </c>
      <c r="K760" t="s">
        <v>8985</v>
      </c>
      <c r="L760" t="s">
        <v>60</v>
      </c>
      <c r="M760" t="s">
        <v>5511</v>
      </c>
      <c r="N760" t="s">
        <v>4905</v>
      </c>
      <c r="O760" t="s">
        <v>8986</v>
      </c>
      <c r="P760" t="s">
        <v>11644</v>
      </c>
      <c r="R760" t="str">
        <f t="shared" si="22"/>
        <v>奎文</v>
      </c>
      <c r="S760" t="str">
        <f t="shared" si="23"/>
        <v>0102</v>
      </c>
    </row>
    <row r="761" spans="1:19">
      <c r="A761" t="s">
        <v>11645</v>
      </c>
      <c r="B761" t="s">
        <v>11646</v>
      </c>
      <c r="C761" t="s">
        <v>49</v>
      </c>
      <c r="D761" t="s">
        <v>11647</v>
      </c>
      <c r="E761" t="s">
        <v>11648</v>
      </c>
      <c r="F761" t="s">
        <v>11649</v>
      </c>
      <c r="G761" t="s">
        <v>11650</v>
      </c>
      <c r="H761" t="s">
        <v>11651</v>
      </c>
      <c r="I761" t="s">
        <v>11652</v>
      </c>
      <c r="J761" t="s">
        <v>5122</v>
      </c>
      <c r="K761" t="s">
        <v>5123</v>
      </c>
      <c r="N761" t="s">
        <v>5056</v>
      </c>
      <c r="O761" t="s">
        <v>5124</v>
      </c>
      <c r="R761" t="str">
        <f t="shared" si="22"/>
        <v/>
      </c>
      <c r="S761" t="str">
        <f t="shared" si="23"/>
        <v>0102</v>
      </c>
    </row>
    <row r="762" spans="1:19">
      <c r="A762" t="s">
        <v>11653</v>
      </c>
      <c r="B762" t="s">
        <v>11654</v>
      </c>
      <c r="C762" t="s">
        <v>49</v>
      </c>
      <c r="D762" t="s">
        <v>11655</v>
      </c>
      <c r="E762" t="s">
        <v>11656</v>
      </c>
      <c r="F762" t="s">
        <v>11657</v>
      </c>
      <c r="G762" t="s">
        <v>11658</v>
      </c>
      <c r="H762" t="s">
        <v>11659</v>
      </c>
      <c r="I762" t="s">
        <v>4955</v>
      </c>
      <c r="J762" t="s">
        <v>9438</v>
      </c>
      <c r="K762" t="s">
        <v>9439</v>
      </c>
      <c r="L762" t="s">
        <v>114</v>
      </c>
      <c r="M762" t="s">
        <v>5486</v>
      </c>
      <c r="N762" t="s">
        <v>4832</v>
      </c>
      <c r="O762" t="s">
        <v>9440</v>
      </c>
      <c r="P762" t="s">
        <v>11660</v>
      </c>
      <c r="Q762" t="s">
        <v>11661</v>
      </c>
      <c r="R762" t="str">
        <f t="shared" si="22"/>
        <v>高密</v>
      </c>
      <c r="S762" t="str">
        <f t="shared" si="23"/>
        <v>0102</v>
      </c>
    </row>
    <row r="763" spans="1:19">
      <c r="A763" t="s">
        <v>11662</v>
      </c>
      <c r="B763" t="s">
        <v>11663</v>
      </c>
      <c r="C763" t="s">
        <v>49</v>
      </c>
      <c r="D763" t="s">
        <v>11664</v>
      </c>
      <c r="E763" t="s">
        <v>9020</v>
      </c>
      <c r="F763" t="s">
        <v>11665</v>
      </c>
      <c r="G763" t="s">
        <v>11666</v>
      </c>
      <c r="H763" t="s">
        <v>11667</v>
      </c>
      <c r="I763" t="s">
        <v>4852</v>
      </c>
      <c r="J763" t="s">
        <v>6043</v>
      </c>
      <c r="K763" t="s">
        <v>6044</v>
      </c>
      <c r="L763" t="s">
        <v>237</v>
      </c>
      <c r="M763" t="s">
        <v>4971</v>
      </c>
      <c r="O763" t="s">
        <v>6045</v>
      </c>
      <c r="P763" t="s">
        <v>11668</v>
      </c>
      <c r="Q763" t="s">
        <v>11669</v>
      </c>
      <c r="R763" t="str">
        <f t="shared" si="22"/>
        <v>潍城</v>
      </c>
      <c r="S763" t="str">
        <f t="shared" si="23"/>
        <v>0102</v>
      </c>
    </row>
    <row r="764" spans="1:19">
      <c r="A764" t="s">
        <v>11670</v>
      </c>
      <c r="B764" t="s">
        <v>11671</v>
      </c>
      <c r="C764" t="s">
        <v>49</v>
      </c>
      <c r="D764" t="s">
        <v>11672</v>
      </c>
      <c r="E764" t="s">
        <v>8923</v>
      </c>
      <c r="F764" t="s">
        <v>11673</v>
      </c>
      <c r="G764" t="s">
        <v>11674</v>
      </c>
      <c r="H764" t="s">
        <v>11675</v>
      </c>
      <c r="I764" t="s">
        <v>4852</v>
      </c>
      <c r="J764" t="s">
        <v>10338</v>
      </c>
      <c r="K764" t="s">
        <v>10339</v>
      </c>
      <c r="L764" t="s">
        <v>237</v>
      </c>
      <c r="M764" t="s">
        <v>5247</v>
      </c>
      <c r="N764" t="s">
        <v>4933</v>
      </c>
      <c r="O764" t="s">
        <v>10340</v>
      </c>
      <c r="P764" t="s">
        <v>11676</v>
      </c>
      <c r="R764" t="str">
        <f t="shared" si="22"/>
        <v>潍城</v>
      </c>
      <c r="S764" t="str">
        <f t="shared" si="23"/>
        <v>0102</v>
      </c>
    </row>
    <row r="765" spans="1:19">
      <c r="A765" t="s">
        <v>11677</v>
      </c>
      <c r="B765" t="s">
        <v>11678</v>
      </c>
      <c r="C765" t="s">
        <v>49</v>
      </c>
      <c r="D765" t="s">
        <v>11679</v>
      </c>
      <c r="E765" t="s">
        <v>8923</v>
      </c>
      <c r="F765" t="s">
        <v>11680</v>
      </c>
      <c r="G765" t="s">
        <v>11681</v>
      </c>
      <c r="H765" t="s">
        <v>11682</v>
      </c>
      <c r="I765" t="s">
        <v>5560</v>
      </c>
      <c r="J765" t="s">
        <v>7286</v>
      </c>
      <c r="K765" t="s">
        <v>7287</v>
      </c>
      <c r="L765" t="s">
        <v>148</v>
      </c>
      <c r="M765" t="s">
        <v>5580</v>
      </c>
      <c r="N765" t="s">
        <v>6184</v>
      </c>
      <c r="O765" t="s">
        <v>7288</v>
      </c>
      <c r="P765" t="s">
        <v>11683</v>
      </c>
      <c r="Q765" t="s">
        <v>11684</v>
      </c>
      <c r="R765" t="str">
        <f t="shared" si="22"/>
        <v>寒亭</v>
      </c>
      <c r="S765" t="str">
        <f t="shared" si="23"/>
        <v>0102</v>
      </c>
    </row>
    <row r="766" spans="1:19">
      <c r="A766" t="s">
        <v>11685</v>
      </c>
      <c r="B766" t="s">
        <v>11686</v>
      </c>
      <c r="C766" t="s">
        <v>49</v>
      </c>
      <c r="D766" t="s">
        <v>11687</v>
      </c>
      <c r="E766" t="s">
        <v>9020</v>
      </c>
      <c r="F766" t="s">
        <v>11688</v>
      </c>
      <c r="G766" t="s">
        <v>11689</v>
      </c>
      <c r="H766" t="s">
        <v>11690</v>
      </c>
      <c r="I766" t="s">
        <v>4813</v>
      </c>
      <c r="J766" t="s">
        <v>5823</v>
      </c>
      <c r="K766" t="s">
        <v>5824</v>
      </c>
      <c r="L766" t="s">
        <v>123</v>
      </c>
      <c r="M766" t="s">
        <v>5825</v>
      </c>
      <c r="O766" t="s">
        <v>5826</v>
      </c>
      <c r="P766" t="s">
        <v>11691</v>
      </c>
      <c r="Q766" t="s">
        <v>11379</v>
      </c>
      <c r="R766" t="str">
        <f t="shared" si="22"/>
        <v>诸城</v>
      </c>
      <c r="S766" t="str">
        <f t="shared" si="23"/>
        <v>0102</v>
      </c>
    </row>
    <row r="767" spans="1:19">
      <c r="A767" t="s">
        <v>11692</v>
      </c>
      <c r="B767" t="s">
        <v>11693</v>
      </c>
      <c r="C767" t="s">
        <v>49</v>
      </c>
      <c r="D767" t="s">
        <v>11694</v>
      </c>
      <c r="E767" t="s">
        <v>8923</v>
      </c>
      <c r="F767" t="s">
        <v>11695</v>
      </c>
      <c r="G767" t="s">
        <v>11696</v>
      </c>
      <c r="H767" t="s">
        <v>11697</v>
      </c>
      <c r="I767" t="s">
        <v>4929</v>
      </c>
      <c r="J767" t="s">
        <v>5003</v>
      </c>
      <c r="K767" t="s">
        <v>5004</v>
      </c>
      <c r="L767" t="s">
        <v>237</v>
      </c>
      <c r="M767" t="s">
        <v>4788</v>
      </c>
      <c r="N767" t="s">
        <v>4933</v>
      </c>
      <c r="O767" t="s">
        <v>5006</v>
      </c>
      <c r="P767" t="s">
        <v>11698</v>
      </c>
      <c r="Q767" t="s">
        <v>11699</v>
      </c>
      <c r="R767" t="str">
        <f t="shared" si="22"/>
        <v>潍城</v>
      </c>
      <c r="S767" t="str">
        <f t="shared" si="23"/>
        <v>0102</v>
      </c>
    </row>
    <row r="768" spans="1:19">
      <c r="A768" t="s">
        <v>11700</v>
      </c>
      <c r="B768" t="s">
        <v>11701</v>
      </c>
      <c r="C768" t="s">
        <v>49</v>
      </c>
      <c r="D768" t="s">
        <v>11702</v>
      </c>
      <c r="E768" t="s">
        <v>8923</v>
      </c>
      <c r="F768" t="s">
        <v>11703</v>
      </c>
      <c r="G768" t="s">
        <v>11704</v>
      </c>
      <c r="H768" t="s">
        <v>11705</v>
      </c>
      <c r="I768" t="s">
        <v>4828</v>
      </c>
      <c r="J768" t="s">
        <v>11706</v>
      </c>
      <c r="K768" t="s">
        <v>11707</v>
      </c>
      <c r="L768" t="s">
        <v>105</v>
      </c>
      <c r="M768" t="s">
        <v>5224</v>
      </c>
      <c r="N768" t="s">
        <v>6184</v>
      </c>
      <c r="O768" t="s">
        <v>11708</v>
      </c>
      <c r="P768" t="s">
        <v>11709</v>
      </c>
      <c r="R768" t="str">
        <f t="shared" si="22"/>
        <v>寿光</v>
      </c>
      <c r="S768" t="str">
        <f t="shared" si="23"/>
        <v>0102</v>
      </c>
    </row>
    <row r="769" spans="1:19">
      <c r="A769" t="s">
        <v>11710</v>
      </c>
      <c r="B769" t="s">
        <v>11711</v>
      </c>
      <c r="C769" t="s">
        <v>49</v>
      </c>
      <c r="D769" t="s">
        <v>11712</v>
      </c>
      <c r="E769" t="s">
        <v>8923</v>
      </c>
      <c r="F769" t="s">
        <v>11713</v>
      </c>
      <c r="G769" t="s">
        <v>11714</v>
      </c>
      <c r="H769" t="s">
        <v>11715</v>
      </c>
      <c r="I769" t="s">
        <v>4828</v>
      </c>
      <c r="J769" t="s">
        <v>5174</v>
      </c>
      <c r="K769" t="s">
        <v>5175</v>
      </c>
      <c r="L769" t="s">
        <v>105</v>
      </c>
      <c r="M769" t="s">
        <v>5176</v>
      </c>
      <c r="N769" t="s">
        <v>5069</v>
      </c>
      <c r="O769" t="s">
        <v>5177</v>
      </c>
      <c r="P769" t="s">
        <v>11716</v>
      </c>
      <c r="Q769" t="s">
        <v>11717</v>
      </c>
      <c r="R769" t="str">
        <f t="shared" ref="R769:R832" si="24">IF(OR(LEFT(L769,2)="高新"),"奎文",IF(LEFT(L769,2)="峡山","坊子",IF(LEFT(L769,2)="滨海","寒亭",LEFT(L769,2))))</f>
        <v>寿光</v>
      </c>
      <c r="S769" t="str">
        <f t="shared" ref="S769:S832" si="25">TEXT(B769,"mmdd")</f>
        <v>0102</v>
      </c>
    </row>
    <row r="770" spans="1:19">
      <c r="A770" t="s">
        <v>11718</v>
      </c>
      <c r="B770" t="s">
        <v>11719</v>
      </c>
      <c r="C770" t="s">
        <v>49</v>
      </c>
      <c r="D770" t="s">
        <v>11720</v>
      </c>
      <c r="E770" t="s">
        <v>11721</v>
      </c>
      <c r="F770" t="s">
        <v>11722</v>
      </c>
      <c r="G770" t="s">
        <v>11723</v>
      </c>
      <c r="H770" t="s">
        <v>11724</v>
      </c>
      <c r="I770" t="s">
        <v>4785</v>
      </c>
      <c r="J770" t="s">
        <v>5967</v>
      </c>
      <c r="K770" t="s">
        <v>5968</v>
      </c>
      <c r="L770" t="s">
        <v>60</v>
      </c>
      <c r="M770" t="s">
        <v>4904</v>
      </c>
      <c r="N770" t="s">
        <v>4881</v>
      </c>
      <c r="O770" t="s">
        <v>5969</v>
      </c>
      <c r="P770" t="s">
        <v>11725</v>
      </c>
      <c r="R770" t="str">
        <f t="shared" si="24"/>
        <v>奎文</v>
      </c>
      <c r="S770" t="str">
        <f t="shared" si="25"/>
        <v>0102</v>
      </c>
    </row>
    <row r="771" spans="1:19">
      <c r="A771" t="s">
        <v>11726</v>
      </c>
      <c r="B771" t="s">
        <v>11727</v>
      </c>
      <c r="C771" t="s">
        <v>49</v>
      </c>
      <c r="D771" t="s">
        <v>11728</v>
      </c>
      <c r="E771" t="s">
        <v>11729</v>
      </c>
      <c r="F771" t="s">
        <v>11730</v>
      </c>
      <c r="G771" t="s">
        <v>11731</v>
      </c>
      <c r="H771" t="s">
        <v>11732</v>
      </c>
      <c r="I771" t="s">
        <v>4852</v>
      </c>
      <c r="J771" t="s">
        <v>11733</v>
      </c>
      <c r="K771" t="s">
        <v>11734</v>
      </c>
      <c r="L771" t="s">
        <v>1136</v>
      </c>
      <c r="M771" t="s">
        <v>11735</v>
      </c>
      <c r="N771" t="s">
        <v>4933</v>
      </c>
      <c r="O771" t="s">
        <v>11736</v>
      </c>
      <c r="P771" t="s">
        <v>11737</v>
      </c>
      <c r="Q771" t="s">
        <v>11738</v>
      </c>
      <c r="R771" t="str">
        <f t="shared" si="24"/>
        <v>昌乐</v>
      </c>
      <c r="S771" t="str">
        <f t="shared" si="25"/>
        <v>0102</v>
      </c>
    </row>
    <row r="772" spans="1:19">
      <c r="A772" t="s">
        <v>11739</v>
      </c>
      <c r="B772" t="s">
        <v>11740</v>
      </c>
      <c r="C772" t="s">
        <v>49</v>
      </c>
      <c r="D772" t="s">
        <v>11741</v>
      </c>
      <c r="E772" t="s">
        <v>8923</v>
      </c>
      <c r="F772" t="s">
        <v>11742</v>
      </c>
      <c r="G772" t="s">
        <v>11743</v>
      </c>
      <c r="H772" t="s">
        <v>11744</v>
      </c>
      <c r="I772" t="s">
        <v>5184</v>
      </c>
      <c r="J772" t="s">
        <v>6580</v>
      </c>
      <c r="K772" t="s">
        <v>6581</v>
      </c>
      <c r="L772" t="s">
        <v>77</v>
      </c>
      <c r="M772" t="s">
        <v>4803</v>
      </c>
      <c r="N772" t="s">
        <v>4845</v>
      </c>
      <c r="O772" t="s">
        <v>6582</v>
      </c>
      <c r="P772" t="s">
        <v>11745</v>
      </c>
      <c r="R772" t="str">
        <f t="shared" si="24"/>
        <v>临朐</v>
      </c>
      <c r="S772" t="str">
        <f t="shared" si="25"/>
        <v>0102</v>
      </c>
    </row>
    <row r="773" spans="1:19">
      <c r="A773" t="s">
        <v>11746</v>
      </c>
      <c r="B773" t="s">
        <v>11747</v>
      </c>
      <c r="C773" t="s">
        <v>49</v>
      </c>
      <c r="D773" t="s">
        <v>11748</v>
      </c>
      <c r="E773" t="s">
        <v>8923</v>
      </c>
      <c r="F773" t="s">
        <v>11749</v>
      </c>
      <c r="G773" t="s">
        <v>11750</v>
      </c>
      <c r="H773" t="s">
        <v>11751</v>
      </c>
      <c r="I773" t="s">
        <v>6877</v>
      </c>
      <c r="J773" t="s">
        <v>5636</v>
      </c>
      <c r="K773" t="s">
        <v>5720</v>
      </c>
      <c r="L773" t="s">
        <v>50</v>
      </c>
      <c r="M773" t="s">
        <v>5721</v>
      </c>
      <c r="N773" t="s">
        <v>5487</v>
      </c>
      <c r="O773" t="s">
        <v>5722</v>
      </c>
      <c r="P773" t="s">
        <v>11752</v>
      </c>
      <c r="Q773" t="s">
        <v>11753</v>
      </c>
      <c r="R773" t="str">
        <f t="shared" si="24"/>
        <v>青州</v>
      </c>
      <c r="S773" t="str">
        <f t="shared" si="25"/>
        <v>0102</v>
      </c>
    </row>
    <row r="774" spans="1:19">
      <c r="A774" t="s">
        <v>11754</v>
      </c>
      <c r="B774" t="s">
        <v>11755</v>
      </c>
      <c r="C774" t="s">
        <v>49</v>
      </c>
      <c r="D774" t="s">
        <v>11756</v>
      </c>
      <c r="E774" t="s">
        <v>8923</v>
      </c>
      <c r="F774" t="s">
        <v>11757</v>
      </c>
      <c r="G774" t="s">
        <v>11758</v>
      </c>
      <c r="H774" t="s">
        <v>11759</v>
      </c>
      <c r="I774" t="s">
        <v>4852</v>
      </c>
      <c r="J774" t="s">
        <v>4829</v>
      </c>
      <c r="K774" t="s">
        <v>4830</v>
      </c>
      <c r="L774" t="s">
        <v>114</v>
      </c>
      <c r="M774" t="s">
        <v>4831</v>
      </c>
      <c r="N774" t="s">
        <v>5487</v>
      </c>
      <c r="O774" t="s">
        <v>4833</v>
      </c>
      <c r="P774" t="s">
        <v>11760</v>
      </c>
      <c r="Q774" t="s">
        <v>11761</v>
      </c>
      <c r="R774" t="str">
        <f t="shared" si="24"/>
        <v>高密</v>
      </c>
      <c r="S774" t="str">
        <f t="shared" si="25"/>
        <v>0102</v>
      </c>
    </row>
    <row r="775" spans="1:19">
      <c r="A775" t="s">
        <v>11762</v>
      </c>
      <c r="B775" t="s">
        <v>11763</v>
      </c>
      <c r="C775" t="s">
        <v>49</v>
      </c>
      <c r="D775" t="s">
        <v>11764</v>
      </c>
      <c r="E775" t="s">
        <v>11765</v>
      </c>
      <c r="F775" t="s">
        <v>11766</v>
      </c>
      <c r="G775" t="s">
        <v>11767</v>
      </c>
      <c r="H775" t="s">
        <v>11768</v>
      </c>
      <c r="I775" t="s">
        <v>4955</v>
      </c>
      <c r="J775" t="s">
        <v>7467</v>
      </c>
      <c r="K775" t="s">
        <v>7468</v>
      </c>
      <c r="L775" t="s">
        <v>123</v>
      </c>
      <c r="M775" t="s">
        <v>7210</v>
      </c>
      <c r="N775" t="s">
        <v>4832</v>
      </c>
      <c r="O775" t="s">
        <v>7469</v>
      </c>
      <c r="P775" t="s">
        <v>11769</v>
      </c>
      <c r="Q775" t="s">
        <v>11770</v>
      </c>
      <c r="R775" t="str">
        <f t="shared" si="24"/>
        <v>诸城</v>
      </c>
      <c r="S775" t="str">
        <f t="shared" si="25"/>
        <v>0102</v>
      </c>
    </row>
    <row r="776" spans="1:19">
      <c r="A776" t="s">
        <v>11771</v>
      </c>
      <c r="B776" t="s">
        <v>11772</v>
      </c>
      <c r="C776" t="s">
        <v>49</v>
      </c>
      <c r="D776" t="s">
        <v>11773</v>
      </c>
      <c r="E776" t="s">
        <v>8923</v>
      </c>
      <c r="F776" t="s">
        <v>11774</v>
      </c>
      <c r="G776" t="s">
        <v>11775</v>
      </c>
      <c r="H776" t="s">
        <v>11776</v>
      </c>
      <c r="I776" t="s">
        <v>4771</v>
      </c>
      <c r="J776" t="s">
        <v>4969</v>
      </c>
      <c r="K776" t="s">
        <v>4970</v>
      </c>
      <c r="L776" t="s">
        <v>237</v>
      </c>
      <c r="M776" t="s">
        <v>4971</v>
      </c>
      <c r="N776" t="s">
        <v>5017</v>
      </c>
      <c r="O776" t="s">
        <v>9963</v>
      </c>
      <c r="P776" t="s">
        <v>11777</v>
      </c>
      <c r="R776" t="str">
        <f t="shared" si="24"/>
        <v>潍城</v>
      </c>
      <c r="S776" t="str">
        <f t="shared" si="25"/>
        <v>0102</v>
      </c>
    </row>
    <row r="777" spans="1:19">
      <c r="A777" t="s">
        <v>11778</v>
      </c>
      <c r="B777" t="s">
        <v>11779</v>
      </c>
      <c r="C777" t="s">
        <v>49</v>
      </c>
      <c r="D777" t="s">
        <v>11780</v>
      </c>
      <c r="E777" t="s">
        <v>11781</v>
      </c>
      <c r="F777" t="s">
        <v>11782</v>
      </c>
      <c r="G777" t="s">
        <v>11783</v>
      </c>
      <c r="H777" t="s">
        <v>11784</v>
      </c>
      <c r="I777" t="s">
        <v>5835</v>
      </c>
      <c r="J777" t="s">
        <v>7952</v>
      </c>
      <c r="K777" t="s">
        <v>7953</v>
      </c>
      <c r="L777" t="s">
        <v>114</v>
      </c>
      <c r="M777" t="s">
        <v>7458</v>
      </c>
      <c r="N777" t="s">
        <v>4933</v>
      </c>
      <c r="O777" t="s">
        <v>7954</v>
      </c>
      <c r="P777" t="s">
        <v>11785</v>
      </c>
      <c r="Q777" t="s">
        <v>11786</v>
      </c>
      <c r="R777" t="str">
        <f t="shared" si="24"/>
        <v>高密</v>
      </c>
      <c r="S777" t="str">
        <f t="shared" si="25"/>
        <v>0102</v>
      </c>
    </row>
    <row r="778" spans="1:19">
      <c r="A778" t="s">
        <v>11787</v>
      </c>
      <c r="B778" t="s">
        <v>11788</v>
      </c>
      <c r="C778" t="s">
        <v>49</v>
      </c>
      <c r="D778" t="s">
        <v>11789</v>
      </c>
      <c r="E778" t="s">
        <v>11790</v>
      </c>
      <c r="F778" t="s">
        <v>11791</v>
      </c>
      <c r="G778" t="s">
        <v>11792</v>
      </c>
      <c r="H778" t="s">
        <v>11793</v>
      </c>
      <c r="I778" t="s">
        <v>11794</v>
      </c>
      <c r="J778" t="s">
        <v>5122</v>
      </c>
      <c r="K778" t="s">
        <v>5123</v>
      </c>
      <c r="O778" t="s">
        <v>5124</v>
      </c>
      <c r="R778" t="str">
        <f t="shared" si="24"/>
        <v/>
      </c>
      <c r="S778" t="str">
        <f t="shared" si="25"/>
        <v>0102</v>
      </c>
    </row>
    <row r="779" spans="1:19">
      <c r="A779" t="s">
        <v>11795</v>
      </c>
      <c r="B779" t="s">
        <v>11796</v>
      </c>
      <c r="C779" t="s">
        <v>49</v>
      </c>
      <c r="D779" t="s">
        <v>11797</v>
      </c>
      <c r="E779" t="s">
        <v>8923</v>
      </c>
      <c r="F779" t="s">
        <v>11798</v>
      </c>
      <c r="G779" t="s">
        <v>11799</v>
      </c>
      <c r="H779" t="s">
        <v>6315</v>
      </c>
      <c r="I779" t="s">
        <v>4852</v>
      </c>
      <c r="J779" t="s">
        <v>11800</v>
      </c>
      <c r="K779" t="s">
        <v>11801</v>
      </c>
      <c r="L779" t="s">
        <v>105</v>
      </c>
      <c r="M779" t="s">
        <v>6055</v>
      </c>
      <c r="N779" t="s">
        <v>4881</v>
      </c>
      <c r="O779" t="s">
        <v>11802</v>
      </c>
      <c r="P779" t="s">
        <v>11803</v>
      </c>
      <c r="Q779" t="s">
        <v>11804</v>
      </c>
      <c r="R779" t="str">
        <f t="shared" si="24"/>
        <v>寿光</v>
      </c>
      <c r="S779" t="str">
        <f t="shared" si="25"/>
        <v>0102</v>
      </c>
    </row>
    <row r="780" spans="1:19">
      <c r="A780" t="s">
        <v>11805</v>
      </c>
      <c r="B780" t="s">
        <v>11806</v>
      </c>
      <c r="C780" t="s">
        <v>49</v>
      </c>
      <c r="D780" t="s">
        <v>11807</v>
      </c>
      <c r="E780" t="s">
        <v>11765</v>
      </c>
      <c r="F780" t="s">
        <v>11808</v>
      </c>
      <c r="G780" t="s">
        <v>11809</v>
      </c>
      <c r="H780" t="s">
        <v>11810</v>
      </c>
      <c r="I780" t="s">
        <v>4852</v>
      </c>
      <c r="J780" t="s">
        <v>11811</v>
      </c>
      <c r="K780" t="s">
        <v>11812</v>
      </c>
      <c r="L780" t="s">
        <v>50</v>
      </c>
      <c r="M780" t="s">
        <v>4855</v>
      </c>
      <c r="N780" t="s">
        <v>5487</v>
      </c>
      <c r="O780" t="s">
        <v>11813</v>
      </c>
      <c r="P780" t="s">
        <v>11814</v>
      </c>
      <c r="R780" t="str">
        <f t="shared" si="24"/>
        <v>青州</v>
      </c>
      <c r="S780" t="str">
        <f t="shared" si="25"/>
        <v>0102</v>
      </c>
    </row>
    <row r="781" spans="1:19">
      <c r="A781" t="s">
        <v>11815</v>
      </c>
      <c r="B781" t="s">
        <v>11816</v>
      </c>
      <c r="C781" t="s">
        <v>49</v>
      </c>
      <c r="D781" t="s">
        <v>11817</v>
      </c>
      <c r="E781" t="s">
        <v>11818</v>
      </c>
      <c r="F781" t="s">
        <v>11819</v>
      </c>
      <c r="G781" t="s">
        <v>11820</v>
      </c>
      <c r="H781" t="s">
        <v>11821</v>
      </c>
      <c r="I781" t="s">
        <v>4813</v>
      </c>
      <c r="J781" t="s">
        <v>11800</v>
      </c>
      <c r="K781" t="s">
        <v>11801</v>
      </c>
      <c r="L781" t="s">
        <v>105</v>
      </c>
      <c r="M781" t="s">
        <v>6055</v>
      </c>
      <c r="N781" t="s">
        <v>5056</v>
      </c>
      <c r="O781" t="s">
        <v>11802</v>
      </c>
      <c r="P781" t="s">
        <v>11822</v>
      </c>
      <c r="R781" t="str">
        <f t="shared" si="24"/>
        <v>寿光</v>
      </c>
      <c r="S781" t="str">
        <f t="shared" si="25"/>
        <v>0102</v>
      </c>
    </row>
    <row r="782" spans="1:19">
      <c r="A782" t="s">
        <v>11823</v>
      </c>
      <c r="B782" t="s">
        <v>11824</v>
      </c>
      <c r="C782" t="s">
        <v>49</v>
      </c>
      <c r="D782" t="s">
        <v>11825</v>
      </c>
      <c r="E782" t="s">
        <v>11826</v>
      </c>
      <c r="F782" t="s">
        <v>11827</v>
      </c>
      <c r="G782" t="s">
        <v>11828</v>
      </c>
      <c r="H782" t="s">
        <v>11829</v>
      </c>
      <c r="I782" t="s">
        <v>4828</v>
      </c>
      <c r="J782" t="s">
        <v>11830</v>
      </c>
      <c r="K782" t="s">
        <v>11831</v>
      </c>
      <c r="L782" t="s">
        <v>114</v>
      </c>
      <c r="M782" t="s">
        <v>4918</v>
      </c>
      <c r="N782" t="s">
        <v>11832</v>
      </c>
      <c r="O782" t="s">
        <v>11833</v>
      </c>
      <c r="P782" t="s">
        <v>11834</v>
      </c>
      <c r="Q782" t="s">
        <v>11835</v>
      </c>
      <c r="R782" t="str">
        <f t="shared" si="24"/>
        <v>高密</v>
      </c>
      <c r="S782" t="str">
        <f t="shared" si="25"/>
        <v>0102</v>
      </c>
    </row>
    <row r="783" spans="1:19">
      <c r="A783" t="s">
        <v>11836</v>
      </c>
      <c r="B783" t="s">
        <v>11837</v>
      </c>
      <c r="C783" t="s">
        <v>49</v>
      </c>
      <c r="D783" t="s">
        <v>11838</v>
      </c>
      <c r="E783" t="s">
        <v>9020</v>
      </c>
      <c r="F783" t="s">
        <v>11839</v>
      </c>
      <c r="G783" t="s">
        <v>11840</v>
      </c>
      <c r="H783" t="s">
        <v>11841</v>
      </c>
      <c r="I783" t="s">
        <v>5052</v>
      </c>
      <c r="J783" t="s">
        <v>6631</v>
      </c>
      <c r="K783" t="s">
        <v>6632</v>
      </c>
      <c r="L783" t="s">
        <v>105</v>
      </c>
      <c r="M783" t="s">
        <v>6055</v>
      </c>
      <c r="O783" t="s">
        <v>6633</v>
      </c>
      <c r="P783" t="s">
        <v>11842</v>
      </c>
      <c r="R783" t="str">
        <f t="shared" si="24"/>
        <v>寿光</v>
      </c>
      <c r="S783" t="str">
        <f t="shared" si="25"/>
        <v>0102</v>
      </c>
    </row>
    <row r="784" spans="1:19">
      <c r="A784" t="s">
        <v>11843</v>
      </c>
      <c r="B784" t="s">
        <v>11844</v>
      </c>
      <c r="C784" t="s">
        <v>49</v>
      </c>
      <c r="D784" t="s">
        <v>11845</v>
      </c>
      <c r="E784" t="s">
        <v>9020</v>
      </c>
      <c r="F784" t="s">
        <v>11846</v>
      </c>
      <c r="G784" t="s">
        <v>11847</v>
      </c>
      <c r="H784" t="s">
        <v>11848</v>
      </c>
      <c r="I784" t="s">
        <v>5052</v>
      </c>
      <c r="J784" t="s">
        <v>11849</v>
      </c>
      <c r="K784" t="s">
        <v>11850</v>
      </c>
      <c r="L784" t="s">
        <v>95</v>
      </c>
      <c r="M784" t="s">
        <v>5709</v>
      </c>
      <c r="O784" t="s">
        <v>11851</v>
      </c>
      <c r="P784" t="s">
        <v>11852</v>
      </c>
      <c r="Q784" t="s">
        <v>11853</v>
      </c>
      <c r="R784" t="str">
        <f t="shared" si="24"/>
        <v>安丘</v>
      </c>
      <c r="S784" t="str">
        <f t="shared" si="25"/>
        <v>0102</v>
      </c>
    </row>
    <row r="785" spans="1:19">
      <c r="A785" t="s">
        <v>11854</v>
      </c>
      <c r="B785" t="s">
        <v>11855</v>
      </c>
      <c r="C785" t="s">
        <v>49</v>
      </c>
      <c r="D785" t="s">
        <v>11856</v>
      </c>
      <c r="E785" t="s">
        <v>9020</v>
      </c>
      <c r="F785" t="s">
        <v>11857</v>
      </c>
      <c r="G785" t="s">
        <v>11858</v>
      </c>
      <c r="H785" t="s">
        <v>11859</v>
      </c>
      <c r="I785" t="s">
        <v>4828</v>
      </c>
      <c r="J785" t="s">
        <v>9356</v>
      </c>
      <c r="K785" t="s">
        <v>9357</v>
      </c>
      <c r="L785" t="s">
        <v>375</v>
      </c>
      <c r="M785" t="s">
        <v>5409</v>
      </c>
      <c r="O785" t="s">
        <v>9358</v>
      </c>
      <c r="P785" t="s">
        <v>11860</v>
      </c>
      <c r="R785" t="str">
        <f t="shared" si="24"/>
        <v>昌邑</v>
      </c>
      <c r="S785" t="str">
        <f t="shared" si="25"/>
        <v>0102</v>
      </c>
    </row>
    <row r="786" spans="1:19">
      <c r="A786" t="s">
        <v>11861</v>
      </c>
      <c r="B786" t="s">
        <v>11862</v>
      </c>
      <c r="C786" t="s">
        <v>49</v>
      </c>
      <c r="D786" t="s">
        <v>11863</v>
      </c>
      <c r="E786" t="s">
        <v>9020</v>
      </c>
      <c r="F786" t="s">
        <v>11864</v>
      </c>
      <c r="G786" t="s">
        <v>11865</v>
      </c>
      <c r="H786" t="s">
        <v>11866</v>
      </c>
      <c r="I786" t="s">
        <v>4852</v>
      </c>
      <c r="J786" t="s">
        <v>6771</v>
      </c>
      <c r="K786" t="s">
        <v>6772</v>
      </c>
      <c r="L786" t="s">
        <v>1136</v>
      </c>
      <c r="M786" t="s">
        <v>5210</v>
      </c>
      <c r="O786" t="s">
        <v>6773</v>
      </c>
      <c r="P786" t="s">
        <v>11867</v>
      </c>
      <c r="Q786" t="s">
        <v>11868</v>
      </c>
      <c r="R786" t="str">
        <f t="shared" si="24"/>
        <v>昌乐</v>
      </c>
      <c r="S786" t="str">
        <f t="shared" si="25"/>
        <v>0102</v>
      </c>
    </row>
    <row r="787" spans="1:19">
      <c r="A787" t="s">
        <v>11869</v>
      </c>
      <c r="B787" t="s">
        <v>11870</v>
      </c>
      <c r="C787" t="s">
        <v>49</v>
      </c>
      <c r="D787" t="s">
        <v>11871</v>
      </c>
      <c r="E787" t="s">
        <v>9020</v>
      </c>
      <c r="F787" t="s">
        <v>11872</v>
      </c>
      <c r="G787" t="s">
        <v>11873</v>
      </c>
      <c r="H787" t="s">
        <v>11874</v>
      </c>
      <c r="I787" t="s">
        <v>4929</v>
      </c>
      <c r="J787" t="s">
        <v>4956</v>
      </c>
      <c r="K787" t="s">
        <v>4957</v>
      </c>
      <c r="L787" t="s">
        <v>95</v>
      </c>
      <c r="M787" t="s">
        <v>4958</v>
      </c>
      <c r="O787" t="s">
        <v>4960</v>
      </c>
      <c r="P787" t="s">
        <v>11875</v>
      </c>
      <c r="R787" t="str">
        <f t="shared" si="24"/>
        <v>安丘</v>
      </c>
      <c r="S787" t="str">
        <f t="shared" si="25"/>
        <v>0102</v>
      </c>
    </row>
    <row r="788" spans="1:19">
      <c r="A788" t="s">
        <v>11876</v>
      </c>
      <c r="B788" t="s">
        <v>11877</v>
      </c>
      <c r="C788" t="s">
        <v>49</v>
      </c>
      <c r="D788" t="s">
        <v>11878</v>
      </c>
      <c r="E788" t="s">
        <v>9129</v>
      </c>
      <c r="F788" t="s">
        <v>11879</v>
      </c>
      <c r="G788" t="s">
        <v>11880</v>
      </c>
      <c r="H788" t="s">
        <v>11881</v>
      </c>
      <c r="I788" t="s">
        <v>4852</v>
      </c>
      <c r="J788" t="s">
        <v>5418</v>
      </c>
      <c r="K788" t="s">
        <v>5419</v>
      </c>
      <c r="L788" t="s">
        <v>60</v>
      </c>
      <c r="M788" t="s">
        <v>5420</v>
      </c>
      <c r="O788" t="s">
        <v>5422</v>
      </c>
      <c r="P788" t="s">
        <v>11882</v>
      </c>
      <c r="Q788" t="s">
        <v>11883</v>
      </c>
      <c r="R788" t="str">
        <f t="shared" si="24"/>
        <v>奎文</v>
      </c>
      <c r="S788" t="str">
        <f t="shared" si="25"/>
        <v>0102</v>
      </c>
    </row>
    <row r="789" spans="1:19">
      <c r="A789" t="s">
        <v>11884</v>
      </c>
      <c r="B789" t="s">
        <v>11885</v>
      </c>
      <c r="C789" t="s">
        <v>49</v>
      </c>
      <c r="D789" t="s">
        <v>11886</v>
      </c>
      <c r="E789" t="s">
        <v>9020</v>
      </c>
      <c r="F789" t="s">
        <v>11887</v>
      </c>
      <c r="G789" t="s">
        <v>11888</v>
      </c>
      <c r="H789" t="s">
        <v>11889</v>
      </c>
      <c r="I789" t="s">
        <v>5052</v>
      </c>
      <c r="J789" t="s">
        <v>5245</v>
      </c>
      <c r="K789" t="s">
        <v>5246</v>
      </c>
      <c r="L789" t="s">
        <v>237</v>
      </c>
      <c r="M789" t="s">
        <v>5247</v>
      </c>
      <c r="O789" t="s">
        <v>5249</v>
      </c>
      <c r="P789" t="s">
        <v>11890</v>
      </c>
      <c r="Q789" t="s">
        <v>11891</v>
      </c>
      <c r="R789" t="str">
        <f t="shared" si="24"/>
        <v>潍城</v>
      </c>
      <c r="S789" t="str">
        <f t="shared" si="25"/>
        <v>0102</v>
      </c>
    </row>
    <row r="790" spans="1:19">
      <c r="A790" t="s">
        <v>11892</v>
      </c>
      <c r="B790" t="s">
        <v>11893</v>
      </c>
      <c r="C790" t="s">
        <v>49</v>
      </c>
      <c r="D790" t="s">
        <v>11894</v>
      </c>
      <c r="E790" t="s">
        <v>9020</v>
      </c>
      <c r="F790" t="s">
        <v>11895</v>
      </c>
      <c r="G790" t="s">
        <v>11896</v>
      </c>
      <c r="H790" t="s">
        <v>11897</v>
      </c>
      <c r="I790" t="s">
        <v>4852</v>
      </c>
      <c r="J790" t="s">
        <v>6150</v>
      </c>
      <c r="K790" t="s">
        <v>6151</v>
      </c>
      <c r="L790" t="s">
        <v>95</v>
      </c>
      <c r="M790" t="s">
        <v>5709</v>
      </c>
      <c r="O790" t="s">
        <v>6153</v>
      </c>
      <c r="P790" t="s">
        <v>11898</v>
      </c>
      <c r="Q790" t="s">
        <v>11899</v>
      </c>
      <c r="R790" t="str">
        <f t="shared" si="24"/>
        <v>安丘</v>
      </c>
      <c r="S790" t="str">
        <f t="shared" si="25"/>
        <v>0102</v>
      </c>
    </row>
    <row r="791" spans="1:19">
      <c r="A791" t="s">
        <v>11900</v>
      </c>
      <c r="B791" t="s">
        <v>11901</v>
      </c>
      <c r="C791" t="s">
        <v>49</v>
      </c>
      <c r="D791" t="s">
        <v>11902</v>
      </c>
      <c r="E791" t="s">
        <v>9020</v>
      </c>
      <c r="F791" t="s">
        <v>11903</v>
      </c>
      <c r="G791" t="s">
        <v>11904</v>
      </c>
      <c r="H791" t="s">
        <v>11905</v>
      </c>
      <c r="I791" t="s">
        <v>4852</v>
      </c>
      <c r="J791" t="s">
        <v>7418</v>
      </c>
      <c r="K791" t="s">
        <v>7419</v>
      </c>
      <c r="L791" t="s">
        <v>60</v>
      </c>
      <c r="M791" t="s">
        <v>5999</v>
      </c>
      <c r="O791" t="s">
        <v>7420</v>
      </c>
      <c r="P791" t="s">
        <v>11906</v>
      </c>
      <c r="R791" t="str">
        <f t="shared" si="24"/>
        <v>奎文</v>
      </c>
      <c r="S791" t="str">
        <f t="shared" si="25"/>
        <v>0102</v>
      </c>
    </row>
    <row r="792" spans="1:19">
      <c r="A792" t="s">
        <v>11907</v>
      </c>
      <c r="B792" t="s">
        <v>11908</v>
      </c>
      <c r="C792" t="s">
        <v>49</v>
      </c>
      <c r="D792" t="s">
        <v>11909</v>
      </c>
      <c r="E792" t="s">
        <v>11910</v>
      </c>
      <c r="F792" t="s">
        <v>11911</v>
      </c>
      <c r="G792" t="s">
        <v>11912</v>
      </c>
      <c r="H792" t="s">
        <v>11913</v>
      </c>
      <c r="I792" t="s">
        <v>4852</v>
      </c>
      <c r="J792" t="s">
        <v>5647</v>
      </c>
      <c r="K792" t="s">
        <v>5648</v>
      </c>
      <c r="L792" t="s">
        <v>95</v>
      </c>
      <c r="M792" t="s">
        <v>5649</v>
      </c>
      <c r="N792" t="s">
        <v>5487</v>
      </c>
      <c r="O792" t="s">
        <v>5650</v>
      </c>
      <c r="P792" t="s">
        <v>11914</v>
      </c>
      <c r="Q792" t="s">
        <v>11915</v>
      </c>
      <c r="R792" t="str">
        <f t="shared" si="24"/>
        <v>安丘</v>
      </c>
      <c r="S792" t="str">
        <f t="shared" si="25"/>
        <v>0102</v>
      </c>
    </row>
    <row r="793" spans="1:19">
      <c r="A793" t="s">
        <v>11916</v>
      </c>
      <c r="B793" t="s">
        <v>11917</v>
      </c>
      <c r="C793" t="s">
        <v>49</v>
      </c>
      <c r="D793" t="s">
        <v>11918</v>
      </c>
      <c r="E793" t="s">
        <v>9020</v>
      </c>
      <c r="F793" t="s">
        <v>11919</v>
      </c>
      <c r="G793" t="s">
        <v>11920</v>
      </c>
      <c r="H793" t="s">
        <v>11921</v>
      </c>
      <c r="I793" t="s">
        <v>4852</v>
      </c>
      <c r="J793" t="s">
        <v>9472</v>
      </c>
      <c r="K793" t="s">
        <v>9473</v>
      </c>
      <c r="L793" t="s">
        <v>95</v>
      </c>
      <c r="M793" t="s">
        <v>5757</v>
      </c>
      <c r="O793" t="s">
        <v>9474</v>
      </c>
      <c r="P793" t="s">
        <v>11922</v>
      </c>
      <c r="Q793" t="s">
        <v>11923</v>
      </c>
      <c r="R793" t="str">
        <f t="shared" si="24"/>
        <v>安丘</v>
      </c>
      <c r="S793" t="str">
        <f t="shared" si="25"/>
        <v>0102</v>
      </c>
    </row>
    <row r="794" spans="1:19">
      <c r="A794" t="s">
        <v>11924</v>
      </c>
      <c r="B794" t="s">
        <v>11925</v>
      </c>
      <c r="C794" t="s">
        <v>49</v>
      </c>
      <c r="D794" t="s">
        <v>11926</v>
      </c>
      <c r="E794" t="s">
        <v>8923</v>
      </c>
      <c r="F794" t="s">
        <v>11927</v>
      </c>
      <c r="G794" t="s">
        <v>11928</v>
      </c>
      <c r="H794" t="s">
        <v>11929</v>
      </c>
      <c r="I794" t="s">
        <v>4852</v>
      </c>
      <c r="J794" t="s">
        <v>7125</v>
      </c>
      <c r="K794" t="s">
        <v>7126</v>
      </c>
      <c r="L794" t="s">
        <v>105</v>
      </c>
      <c r="M794" t="s">
        <v>5089</v>
      </c>
      <c r="N794" t="s">
        <v>5487</v>
      </c>
      <c r="O794" t="s">
        <v>7127</v>
      </c>
      <c r="P794" t="s">
        <v>11930</v>
      </c>
      <c r="R794" t="str">
        <f t="shared" si="24"/>
        <v>寿光</v>
      </c>
      <c r="S794" t="str">
        <f t="shared" si="25"/>
        <v>0102</v>
      </c>
    </row>
    <row r="795" spans="1:19">
      <c r="A795" t="s">
        <v>11931</v>
      </c>
      <c r="B795" t="s">
        <v>11932</v>
      </c>
      <c r="C795" t="s">
        <v>49</v>
      </c>
      <c r="D795" t="s">
        <v>11933</v>
      </c>
      <c r="E795" t="s">
        <v>11934</v>
      </c>
      <c r="F795" t="s">
        <v>11935</v>
      </c>
      <c r="G795" t="s">
        <v>11936</v>
      </c>
      <c r="H795" t="s">
        <v>11937</v>
      </c>
      <c r="I795" t="s">
        <v>4828</v>
      </c>
      <c r="J795" t="s">
        <v>5967</v>
      </c>
      <c r="K795" t="s">
        <v>5968</v>
      </c>
      <c r="L795" t="s">
        <v>60</v>
      </c>
      <c r="M795" t="s">
        <v>4904</v>
      </c>
      <c r="N795" t="s">
        <v>5960</v>
      </c>
      <c r="O795" t="s">
        <v>5969</v>
      </c>
      <c r="P795" t="s">
        <v>11938</v>
      </c>
      <c r="R795" t="str">
        <f t="shared" si="24"/>
        <v>奎文</v>
      </c>
      <c r="S795" t="str">
        <f t="shared" si="25"/>
        <v>0102</v>
      </c>
    </row>
    <row r="796" spans="1:19">
      <c r="A796" t="s">
        <v>11939</v>
      </c>
      <c r="B796" t="s">
        <v>11940</v>
      </c>
      <c r="C796" t="s">
        <v>49</v>
      </c>
      <c r="D796" t="s">
        <v>11941</v>
      </c>
      <c r="E796" t="s">
        <v>11942</v>
      </c>
      <c r="F796" t="s">
        <v>11943</v>
      </c>
      <c r="G796" t="s">
        <v>11944</v>
      </c>
      <c r="H796" t="s">
        <v>11945</v>
      </c>
      <c r="I796" t="s">
        <v>4852</v>
      </c>
      <c r="J796" t="s">
        <v>7278</v>
      </c>
      <c r="K796" t="s">
        <v>7279</v>
      </c>
      <c r="L796" t="s">
        <v>105</v>
      </c>
      <c r="M796" t="s">
        <v>5089</v>
      </c>
      <c r="N796" t="s">
        <v>6601</v>
      </c>
      <c r="O796" t="s">
        <v>7280</v>
      </c>
      <c r="P796" t="s">
        <v>11946</v>
      </c>
      <c r="R796" t="str">
        <f t="shared" si="24"/>
        <v>寿光</v>
      </c>
      <c r="S796" t="str">
        <f t="shared" si="25"/>
        <v>0102</v>
      </c>
    </row>
    <row r="797" spans="1:19">
      <c r="A797" t="s">
        <v>11947</v>
      </c>
      <c r="B797" t="s">
        <v>11948</v>
      </c>
      <c r="C797" t="s">
        <v>49</v>
      </c>
      <c r="D797" t="s">
        <v>11949</v>
      </c>
      <c r="E797" t="s">
        <v>9020</v>
      </c>
      <c r="F797" t="s">
        <v>11950</v>
      </c>
      <c r="G797" t="s">
        <v>11951</v>
      </c>
      <c r="H797" t="s">
        <v>11952</v>
      </c>
      <c r="I797" t="s">
        <v>4771</v>
      </c>
      <c r="J797" t="s">
        <v>6378</v>
      </c>
      <c r="K797" t="s">
        <v>6379</v>
      </c>
      <c r="L797" t="s">
        <v>77</v>
      </c>
      <c r="M797" t="s">
        <v>5733</v>
      </c>
      <c r="O797" t="s">
        <v>6380</v>
      </c>
      <c r="P797" t="s">
        <v>11953</v>
      </c>
      <c r="R797" t="str">
        <f t="shared" si="24"/>
        <v>临朐</v>
      </c>
      <c r="S797" t="str">
        <f t="shared" si="25"/>
        <v>0102</v>
      </c>
    </row>
    <row r="798" spans="1:19">
      <c r="A798" t="s">
        <v>11954</v>
      </c>
      <c r="B798" t="s">
        <v>11955</v>
      </c>
      <c r="C798" t="s">
        <v>49</v>
      </c>
      <c r="D798" t="s">
        <v>11956</v>
      </c>
      <c r="E798" t="s">
        <v>9020</v>
      </c>
      <c r="F798" t="s">
        <v>11957</v>
      </c>
      <c r="G798" t="s">
        <v>11958</v>
      </c>
      <c r="H798" t="s">
        <v>11959</v>
      </c>
      <c r="I798" t="s">
        <v>4852</v>
      </c>
      <c r="J798" t="s">
        <v>6496</v>
      </c>
      <c r="K798" t="s">
        <v>6497</v>
      </c>
      <c r="L798" t="s">
        <v>123</v>
      </c>
      <c r="M798" t="s">
        <v>4932</v>
      </c>
      <c r="O798" t="s">
        <v>6498</v>
      </c>
      <c r="P798" t="s">
        <v>11960</v>
      </c>
      <c r="R798" t="str">
        <f t="shared" si="24"/>
        <v>诸城</v>
      </c>
      <c r="S798" t="str">
        <f t="shared" si="25"/>
        <v>0102</v>
      </c>
    </row>
    <row r="799" spans="1:19">
      <c r="A799" t="s">
        <v>11961</v>
      </c>
      <c r="B799" t="s">
        <v>11962</v>
      </c>
      <c r="C799" t="s">
        <v>49</v>
      </c>
      <c r="D799" t="s">
        <v>11963</v>
      </c>
      <c r="E799" t="s">
        <v>11964</v>
      </c>
      <c r="F799" t="s">
        <v>11965</v>
      </c>
      <c r="G799" t="s">
        <v>11966</v>
      </c>
      <c r="H799" t="s">
        <v>11967</v>
      </c>
      <c r="I799" t="s">
        <v>4828</v>
      </c>
      <c r="J799" t="s">
        <v>5234</v>
      </c>
      <c r="K799" t="s">
        <v>5235</v>
      </c>
      <c r="L799" t="s">
        <v>50</v>
      </c>
      <c r="M799" t="s">
        <v>5236</v>
      </c>
      <c r="N799" t="s">
        <v>5801</v>
      </c>
      <c r="O799" t="s">
        <v>5237</v>
      </c>
      <c r="P799" t="s">
        <v>11968</v>
      </c>
      <c r="R799" t="str">
        <f t="shared" si="24"/>
        <v>青州</v>
      </c>
      <c r="S799" t="str">
        <f t="shared" si="25"/>
        <v>0102</v>
      </c>
    </row>
    <row r="800" spans="1:19">
      <c r="A800" t="s">
        <v>11969</v>
      </c>
      <c r="B800" t="s">
        <v>11970</v>
      </c>
      <c r="C800" t="s">
        <v>49</v>
      </c>
      <c r="D800" t="s">
        <v>11971</v>
      </c>
      <c r="E800" t="s">
        <v>11972</v>
      </c>
      <c r="F800" t="s">
        <v>11973</v>
      </c>
      <c r="G800" t="s">
        <v>11974</v>
      </c>
      <c r="H800" t="s">
        <v>11975</v>
      </c>
      <c r="I800" t="s">
        <v>5835</v>
      </c>
      <c r="J800" t="s">
        <v>9246</v>
      </c>
      <c r="K800" t="s">
        <v>9247</v>
      </c>
      <c r="L800" t="s">
        <v>375</v>
      </c>
      <c r="M800" t="s">
        <v>7334</v>
      </c>
      <c r="N800" t="s">
        <v>5211</v>
      </c>
      <c r="O800" t="s">
        <v>9248</v>
      </c>
      <c r="P800" t="s">
        <v>11976</v>
      </c>
      <c r="Q800" t="s">
        <v>11977</v>
      </c>
      <c r="R800" t="str">
        <f t="shared" si="24"/>
        <v>昌邑</v>
      </c>
      <c r="S800" t="str">
        <f t="shared" si="25"/>
        <v>0102</v>
      </c>
    </row>
    <row r="801" spans="1:19">
      <c r="A801" t="s">
        <v>11978</v>
      </c>
      <c r="B801" t="s">
        <v>11979</v>
      </c>
      <c r="C801" t="s">
        <v>49</v>
      </c>
      <c r="D801" t="s">
        <v>11980</v>
      </c>
      <c r="E801" t="s">
        <v>11964</v>
      </c>
      <c r="F801" t="s">
        <v>11981</v>
      </c>
      <c r="G801" t="s">
        <v>11982</v>
      </c>
      <c r="H801" t="s">
        <v>11983</v>
      </c>
      <c r="I801" t="s">
        <v>4852</v>
      </c>
      <c r="J801" t="s">
        <v>6348</v>
      </c>
      <c r="K801" t="s">
        <v>6349</v>
      </c>
      <c r="L801" t="s">
        <v>114</v>
      </c>
      <c r="M801" t="s">
        <v>5486</v>
      </c>
      <c r="N801" t="s">
        <v>4845</v>
      </c>
      <c r="O801" t="s">
        <v>6350</v>
      </c>
      <c r="P801" t="s">
        <v>11984</v>
      </c>
      <c r="Q801" t="s">
        <v>11985</v>
      </c>
      <c r="R801" t="str">
        <f t="shared" si="24"/>
        <v>高密</v>
      </c>
      <c r="S801" t="str">
        <f t="shared" si="25"/>
        <v>0102</v>
      </c>
    </row>
    <row r="802" spans="1:19">
      <c r="A802" t="s">
        <v>11986</v>
      </c>
      <c r="B802" t="s">
        <v>11987</v>
      </c>
      <c r="C802" t="s">
        <v>49</v>
      </c>
      <c r="D802" t="s">
        <v>11988</v>
      </c>
      <c r="E802" t="s">
        <v>11942</v>
      </c>
      <c r="F802" t="s">
        <v>11989</v>
      </c>
      <c r="G802" t="s">
        <v>11990</v>
      </c>
      <c r="H802" t="s">
        <v>11991</v>
      </c>
      <c r="I802" t="s">
        <v>4771</v>
      </c>
      <c r="J802" t="s">
        <v>5967</v>
      </c>
      <c r="K802" t="s">
        <v>5968</v>
      </c>
      <c r="L802" t="s">
        <v>60</v>
      </c>
      <c r="M802" t="s">
        <v>4904</v>
      </c>
      <c r="N802" t="s">
        <v>5907</v>
      </c>
      <c r="O802" t="s">
        <v>5969</v>
      </c>
      <c r="P802" t="s">
        <v>11992</v>
      </c>
      <c r="R802" t="str">
        <f t="shared" si="24"/>
        <v>奎文</v>
      </c>
      <c r="S802" t="str">
        <f t="shared" si="25"/>
        <v>0102</v>
      </c>
    </row>
    <row r="803" spans="1:19">
      <c r="A803" t="s">
        <v>11993</v>
      </c>
      <c r="B803" t="s">
        <v>11994</v>
      </c>
      <c r="C803" t="s">
        <v>49</v>
      </c>
      <c r="D803" t="s">
        <v>11995</v>
      </c>
      <c r="E803" t="s">
        <v>9020</v>
      </c>
      <c r="F803" t="s">
        <v>11996</v>
      </c>
      <c r="G803" t="s">
        <v>11997</v>
      </c>
      <c r="H803" t="s">
        <v>11998</v>
      </c>
      <c r="I803" t="s">
        <v>4785</v>
      </c>
      <c r="J803" t="s">
        <v>6337</v>
      </c>
      <c r="K803" t="s">
        <v>6338</v>
      </c>
      <c r="L803" t="s">
        <v>105</v>
      </c>
      <c r="M803" t="s">
        <v>4945</v>
      </c>
      <c r="O803" t="s">
        <v>6339</v>
      </c>
      <c r="P803" t="s">
        <v>11999</v>
      </c>
      <c r="R803" t="str">
        <f t="shared" si="24"/>
        <v>寿光</v>
      </c>
      <c r="S803" t="str">
        <f t="shared" si="25"/>
        <v>0102</v>
      </c>
    </row>
    <row r="804" spans="1:19">
      <c r="A804" t="s">
        <v>12000</v>
      </c>
      <c r="B804" t="s">
        <v>12001</v>
      </c>
      <c r="C804" t="s">
        <v>49</v>
      </c>
      <c r="D804" t="s">
        <v>12002</v>
      </c>
      <c r="E804" t="s">
        <v>9020</v>
      </c>
      <c r="F804" t="s">
        <v>12003</v>
      </c>
      <c r="G804" t="s">
        <v>12004</v>
      </c>
      <c r="H804" t="s">
        <v>12005</v>
      </c>
      <c r="I804" t="s">
        <v>4828</v>
      </c>
      <c r="J804" t="s">
        <v>5270</v>
      </c>
      <c r="K804" t="s">
        <v>5271</v>
      </c>
      <c r="L804" t="s">
        <v>148</v>
      </c>
      <c r="M804" t="s">
        <v>5272</v>
      </c>
      <c r="O804" t="s">
        <v>5274</v>
      </c>
      <c r="P804" t="s">
        <v>12006</v>
      </c>
      <c r="R804" t="str">
        <f t="shared" si="24"/>
        <v>寒亭</v>
      </c>
      <c r="S804" t="str">
        <f t="shared" si="25"/>
        <v>0102</v>
      </c>
    </row>
    <row r="805" spans="1:19">
      <c r="A805" t="s">
        <v>12007</v>
      </c>
      <c r="B805" t="s">
        <v>12008</v>
      </c>
      <c r="C805" t="s">
        <v>49</v>
      </c>
      <c r="D805" t="s">
        <v>12009</v>
      </c>
      <c r="E805" t="s">
        <v>9129</v>
      </c>
      <c r="F805" t="s">
        <v>12010</v>
      </c>
      <c r="G805" t="s">
        <v>12011</v>
      </c>
      <c r="H805" t="s">
        <v>11953</v>
      </c>
      <c r="I805" t="s">
        <v>4771</v>
      </c>
      <c r="J805" t="s">
        <v>12012</v>
      </c>
      <c r="K805" t="s">
        <v>12013</v>
      </c>
      <c r="L805" t="s">
        <v>1136</v>
      </c>
      <c r="M805" t="s">
        <v>5210</v>
      </c>
      <c r="O805" t="s">
        <v>12014</v>
      </c>
      <c r="P805" t="s">
        <v>12015</v>
      </c>
      <c r="R805" t="str">
        <f t="shared" si="24"/>
        <v>昌乐</v>
      </c>
      <c r="S805" t="str">
        <f t="shared" si="25"/>
        <v>0102</v>
      </c>
    </row>
    <row r="806" spans="1:19">
      <c r="A806" t="s">
        <v>12016</v>
      </c>
      <c r="B806" t="s">
        <v>12017</v>
      </c>
      <c r="C806" t="s">
        <v>49</v>
      </c>
      <c r="D806" t="s">
        <v>12018</v>
      </c>
      <c r="E806" t="s">
        <v>9020</v>
      </c>
      <c r="F806" t="s">
        <v>12019</v>
      </c>
      <c r="G806" t="s">
        <v>12020</v>
      </c>
      <c r="H806" t="s">
        <v>12021</v>
      </c>
      <c r="I806" t="s">
        <v>4852</v>
      </c>
      <c r="J806" t="s">
        <v>5003</v>
      </c>
      <c r="K806" t="s">
        <v>5004</v>
      </c>
      <c r="L806" t="s">
        <v>237</v>
      </c>
      <c r="M806" t="s">
        <v>4788</v>
      </c>
      <c r="O806" t="s">
        <v>5006</v>
      </c>
      <c r="P806" t="s">
        <v>12022</v>
      </c>
      <c r="Q806" t="s">
        <v>12023</v>
      </c>
      <c r="R806" t="str">
        <f t="shared" si="24"/>
        <v>潍城</v>
      </c>
      <c r="S806" t="str">
        <f t="shared" si="25"/>
        <v>0102</v>
      </c>
    </row>
    <row r="807" spans="1:19">
      <c r="A807" t="s">
        <v>12024</v>
      </c>
      <c r="B807" t="s">
        <v>12025</v>
      </c>
      <c r="C807" t="s">
        <v>49</v>
      </c>
      <c r="D807" t="s">
        <v>12026</v>
      </c>
      <c r="E807" t="s">
        <v>8923</v>
      </c>
      <c r="F807" t="s">
        <v>12027</v>
      </c>
      <c r="G807" t="s">
        <v>12028</v>
      </c>
      <c r="H807" t="s">
        <v>12029</v>
      </c>
      <c r="I807" t="s">
        <v>4785</v>
      </c>
      <c r="J807" t="s">
        <v>5473</v>
      </c>
      <c r="K807" t="s">
        <v>5474</v>
      </c>
      <c r="L807" t="s">
        <v>86</v>
      </c>
      <c r="M807" t="s">
        <v>5099</v>
      </c>
      <c r="N807" t="s">
        <v>4972</v>
      </c>
      <c r="O807" t="s">
        <v>5475</v>
      </c>
      <c r="P807" t="s">
        <v>12030</v>
      </c>
      <c r="Q807" t="s">
        <v>12031</v>
      </c>
      <c r="R807" t="str">
        <f t="shared" si="24"/>
        <v>坊子</v>
      </c>
      <c r="S807" t="str">
        <f t="shared" si="25"/>
        <v>0102</v>
      </c>
    </row>
    <row r="808" spans="1:19">
      <c r="A808" t="s">
        <v>12032</v>
      </c>
      <c r="B808" t="s">
        <v>12033</v>
      </c>
      <c r="C808" t="s">
        <v>49</v>
      </c>
      <c r="D808" t="s">
        <v>12034</v>
      </c>
      <c r="E808" t="s">
        <v>12035</v>
      </c>
      <c r="F808" t="s">
        <v>12036</v>
      </c>
      <c r="G808" t="s">
        <v>12037</v>
      </c>
      <c r="H808" t="s">
        <v>12038</v>
      </c>
      <c r="I808" t="s">
        <v>4852</v>
      </c>
      <c r="J808" t="s">
        <v>6508</v>
      </c>
      <c r="K808" t="s">
        <v>6509</v>
      </c>
      <c r="L808" t="s">
        <v>237</v>
      </c>
      <c r="M808" t="s">
        <v>4868</v>
      </c>
      <c r="N808" t="s">
        <v>4905</v>
      </c>
      <c r="O808" t="s">
        <v>6510</v>
      </c>
      <c r="P808" t="s">
        <v>12039</v>
      </c>
      <c r="R808" t="str">
        <f t="shared" si="24"/>
        <v>潍城</v>
      </c>
      <c r="S808" t="str">
        <f t="shared" si="25"/>
        <v>0102</v>
      </c>
    </row>
    <row r="809" spans="1:19">
      <c r="A809" t="s">
        <v>12040</v>
      </c>
      <c r="B809" t="s">
        <v>12041</v>
      </c>
      <c r="C809" t="s">
        <v>49</v>
      </c>
      <c r="D809" t="s">
        <v>12042</v>
      </c>
      <c r="E809" t="s">
        <v>8923</v>
      </c>
      <c r="F809" t="s">
        <v>12043</v>
      </c>
      <c r="G809" t="s">
        <v>12044</v>
      </c>
      <c r="H809" t="s">
        <v>11914</v>
      </c>
      <c r="I809" t="s">
        <v>4955</v>
      </c>
      <c r="J809" t="s">
        <v>10237</v>
      </c>
      <c r="K809" t="s">
        <v>10238</v>
      </c>
      <c r="L809" t="s">
        <v>1136</v>
      </c>
      <c r="M809" t="s">
        <v>7095</v>
      </c>
      <c r="N809" t="s">
        <v>4919</v>
      </c>
      <c r="O809" t="s">
        <v>10239</v>
      </c>
      <c r="P809" t="s">
        <v>12045</v>
      </c>
      <c r="Q809" t="s">
        <v>12046</v>
      </c>
      <c r="R809" t="str">
        <f t="shared" si="24"/>
        <v>昌乐</v>
      </c>
      <c r="S809" t="str">
        <f t="shared" si="25"/>
        <v>0102</v>
      </c>
    </row>
    <row r="810" spans="1:19">
      <c r="A810" t="s">
        <v>12047</v>
      </c>
      <c r="B810" t="s">
        <v>12048</v>
      </c>
      <c r="C810" t="s">
        <v>49</v>
      </c>
      <c r="D810" t="s">
        <v>12049</v>
      </c>
      <c r="E810" t="s">
        <v>9129</v>
      </c>
      <c r="F810" t="s">
        <v>12050</v>
      </c>
      <c r="G810" t="s">
        <v>12051</v>
      </c>
      <c r="H810" t="s">
        <v>12052</v>
      </c>
      <c r="I810" t="s">
        <v>4955</v>
      </c>
      <c r="J810" t="s">
        <v>12053</v>
      </c>
      <c r="K810" t="s">
        <v>12054</v>
      </c>
      <c r="L810" t="s">
        <v>77</v>
      </c>
      <c r="M810" t="s">
        <v>4803</v>
      </c>
      <c r="N810" t="s">
        <v>5699</v>
      </c>
      <c r="O810" t="s">
        <v>12055</v>
      </c>
      <c r="P810" t="s">
        <v>12056</v>
      </c>
      <c r="Q810" t="s">
        <v>12057</v>
      </c>
      <c r="R810" t="str">
        <f t="shared" si="24"/>
        <v>临朐</v>
      </c>
      <c r="S810" t="str">
        <f t="shared" si="25"/>
        <v>0102</v>
      </c>
    </row>
    <row r="811" spans="1:19">
      <c r="A811" t="s">
        <v>12058</v>
      </c>
      <c r="B811" t="s">
        <v>12059</v>
      </c>
      <c r="C811" t="s">
        <v>49</v>
      </c>
      <c r="D811" t="s">
        <v>12060</v>
      </c>
      <c r="E811" t="s">
        <v>9020</v>
      </c>
      <c r="F811" t="s">
        <v>12061</v>
      </c>
      <c r="G811" t="s">
        <v>12062</v>
      </c>
      <c r="H811" t="s">
        <v>12063</v>
      </c>
      <c r="I811" t="s">
        <v>5066</v>
      </c>
      <c r="J811" t="s">
        <v>12064</v>
      </c>
      <c r="K811" t="s">
        <v>12065</v>
      </c>
      <c r="L811" t="s">
        <v>1136</v>
      </c>
      <c r="M811" t="s">
        <v>5210</v>
      </c>
      <c r="O811" t="s">
        <v>12066</v>
      </c>
      <c r="P811" t="s">
        <v>12067</v>
      </c>
      <c r="R811" t="str">
        <f t="shared" si="24"/>
        <v>昌乐</v>
      </c>
      <c r="S811" t="str">
        <f t="shared" si="25"/>
        <v>0102</v>
      </c>
    </row>
    <row r="812" spans="1:19">
      <c r="A812" t="s">
        <v>12068</v>
      </c>
      <c r="B812" t="s">
        <v>12069</v>
      </c>
      <c r="C812" t="s">
        <v>49</v>
      </c>
      <c r="D812" t="s">
        <v>12070</v>
      </c>
      <c r="E812" t="s">
        <v>8923</v>
      </c>
      <c r="F812" t="s">
        <v>12071</v>
      </c>
      <c r="G812" t="s">
        <v>12072</v>
      </c>
      <c r="H812" t="s">
        <v>12073</v>
      </c>
      <c r="I812" t="s">
        <v>4813</v>
      </c>
      <c r="J812" t="s">
        <v>5886</v>
      </c>
      <c r="K812" t="s">
        <v>5887</v>
      </c>
      <c r="L812" t="s">
        <v>60</v>
      </c>
      <c r="M812" t="s">
        <v>5888</v>
      </c>
      <c r="N812" t="s">
        <v>4817</v>
      </c>
      <c r="O812" t="s">
        <v>5889</v>
      </c>
      <c r="P812" t="s">
        <v>12074</v>
      </c>
      <c r="R812" t="str">
        <f t="shared" si="24"/>
        <v>奎文</v>
      </c>
      <c r="S812" t="str">
        <f t="shared" si="25"/>
        <v>0102</v>
      </c>
    </row>
    <row r="813" spans="1:19">
      <c r="A813" t="s">
        <v>12075</v>
      </c>
      <c r="B813" t="s">
        <v>12076</v>
      </c>
      <c r="C813" t="s">
        <v>49</v>
      </c>
      <c r="D813" t="s">
        <v>12077</v>
      </c>
      <c r="E813" t="s">
        <v>12078</v>
      </c>
      <c r="F813" t="s">
        <v>12079</v>
      </c>
      <c r="G813" t="s">
        <v>12080</v>
      </c>
      <c r="H813" t="s">
        <v>12081</v>
      </c>
      <c r="I813" t="s">
        <v>4841</v>
      </c>
      <c r="J813" t="s">
        <v>6327</v>
      </c>
      <c r="K813" t="s">
        <v>6328</v>
      </c>
      <c r="L813" t="s">
        <v>1136</v>
      </c>
      <c r="M813" t="s">
        <v>5210</v>
      </c>
      <c r="N813" t="s">
        <v>4972</v>
      </c>
      <c r="O813" t="s">
        <v>6329</v>
      </c>
      <c r="P813" t="s">
        <v>12082</v>
      </c>
      <c r="Q813" t="s">
        <v>12083</v>
      </c>
      <c r="R813" t="str">
        <f t="shared" si="24"/>
        <v>昌乐</v>
      </c>
      <c r="S813" t="str">
        <f t="shared" si="25"/>
        <v>0102</v>
      </c>
    </row>
    <row r="814" spans="1:19">
      <c r="A814" t="s">
        <v>12084</v>
      </c>
      <c r="B814" t="s">
        <v>12085</v>
      </c>
      <c r="C814" t="s">
        <v>49</v>
      </c>
      <c r="D814" t="s">
        <v>12086</v>
      </c>
      <c r="E814" t="s">
        <v>8923</v>
      </c>
      <c r="F814" t="s">
        <v>7225</v>
      </c>
      <c r="G814" t="s">
        <v>7226</v>
      </c>
      <c r="H814" t="s">
        <v>12087</v>
      </c>
      <c r="I814" t="s">
        <v>4813</v>
      </c>
      <c r="J814" t="s">
        <v>5484</v>
      </c>
      <c r="K814" t="s">
        <v>5485</v>
      </c>
      <c r="L814" t="s">
        <v>114</v>
      </c>
      <c r="M814" t="s">
        <v>5486</v>
      </c>
      <c r="N814" t="s">
        <v>4789</v>
      </c>
      <c r="O814" t="s">
        <v>5488</v>
      </c>
      <c r="R814" t="str">
        <f t="shared" si="24"/>
        <v>高密</v>
      </c>
      <c r="S814" t="str">
        <f t="shared" si="25"/>
        <v>0102</v>
      </c>
    </row>
    <row r="815" spans="1:19">
      <c r="A815" t="s">
        <v>12088</v>
      </c>
      <c r="B815" t="s">
        <v>12089</v>
      </c>
      <c r="C815" t="s">
        <v>49</v>
      </c>
      <c r="D815" t="s">
        <v>12090</v>
      </c>
      <c r="E815" t="s">
        <v>12091</v>
      </c>
      <c r="F815" t="s">
        <v>12092</v>
      </c>
      <c r="G815" t="s">
        <v>12093</v>
      </c>
      <c r="H815" t="s">
        <v>12094</v>
      </c>
      <c r="I815" t="s">
        <v>5221</v>
      </c>
      <c r="J815" t="s">
        <v>9770</v>
      </c>
      <c r="K815" t="s">
        <v>9771</v>
      </c>
      <c r="L815" t="s">
        <v>237</v>
      </c>
      <c r="M815" t="s">
        <v>4971</v>
      </c>
      <c r="N815" t="s">
        <v>4892</v>
      </c>
      <c r="O815" t="s">
        <v>9772</v>
      </c>
      <c r="P815" t="s">
        <v>12095</v>
      </c>
      <c r="R815" t="str">
        <f t="shared" si="24"/>
        <v>潍城</v>
      </c>
      <c r="S815" t="str">
        <f t="shared" si="25"/>
        <v>0102</v>
      </c>
    </row>
    <row r="816" spans="1:19">
      <c r="A816" t="s">
        <v>12096</v>
      </c>
      <c r="B816" t="s">
        <v>12097</v>
      </c>
      <c r="C816" t="s">
        <v>49</v>
      </c>
      <c r="D816" t="s">
        <v>12098</v>
      </c>
      <c r="E816" t="s">
        <v>8923</v>
      </c>
      <c r="F816" t="s">
        <v>12099</v>
      </c>
      <c r="G816" t="s">
        <v>12100</v>
      </c>
      <c r="H816" t="s">
        <v>12101</v>
      </c>
      <c r="I816" t="s">
        <v>4785</v>
      </c>
      <c r="J816" t="s">
        <v>6935</v>
      </c>
      <c r="K816" t="s">
        <v>6936</v>
      </c>
      <c r="L816" t="s">
        <v>50</v>
      </c>
      <c r="M816" t="s">
        <v>4816</v>
      </c>
      <c r="N816" t="s">
        <v>5005</v>
      </c>
      <c r="O816" t="s">
        <v>6937</v>
      </c>
      <c r="P816" t="s">
        <v>12102</v>
      </c>
      <c r="Q816" t="s">
        <v>12103</v>
      </c>
      <c r="R816" t="str">
        <f t="shared" si="24"/>
        <v>青州</v>
      </c>
      <c r="S816" t="str">
        <f t="shared" si="25"/>
        <v>0102</v>
      </c>
    </row>
    <row r="817" spans="1:19">
      <c r="A817" t="s">
        <v>12104</v>
      </c>
      <c r="B817" t="s">
        <v>12105</v>
      </c>
      <c r="C817" t="s">
        <v>49</v>
      </c>
      <c r="D817" t="s">
        <v>12106</v>
      </c>
      <c r="E817" t="s">
        <v>8923</v>
      </c>
      <c r="F817" t="s">
        <v>12107</v>
      </c>
      <c r="G817" t="s">
        <v>12108</v>
      </c>
      <c r="H817" t="s">
        <v>12109</v>
      </c>
      <c r="I817" t="s">
        <v>5560</v>
      </c>
      <c r="J817" t="s">
        <v>4969</v>
      </c>
      <c r="K817" t="s">
        <v>4970</v>
      </c>
      <c r="L817" t="s">
        <v>237</v>
      </c>
      <c r="M817" t="s">
        <v>4971</v>
      </c>
      <c r="N817" t="s">
        <v>4972</v>
      </c>
      <c r="P817" t="s">
        <v>12110</v>
      </c>
      <c r="Q817" t="s">
        <v>12111</v>
      </c>
      <c r="R817" t="str">
        <f t="shared" si="24"/>
        <v>潍城</v>
      </c>
      <c r="S817" t="str">
        <f t="shared" si="25"/>
        <v>0102</v>
      </c>
    </row>
    <row r="818" spans="1:19">
      <c r="A818" t="s">
        <v>12112</v>
      </c>
      <c r="B818" t="s">
        <v>12113</v>
      </c>
      <c r="C818" t="s">
        <v>49</v>
      </c>
      <c r="D818" t="s">
        <v>12114</v>
      </c>
      <c r="E818" t="s">
        <v>12115</v>
      </c>
      <c r="F818" t="s">
        <v>12116</v>
      </c>
      <c r="G818" t="s">
        <v>12117</v>
      </c>
      <c r="H818" t="s">
        <v>12118</v>
      </c>
      <c r="I818" t="s">
        <v>12119</v>
      </c>
      <c r="J818" t="s">
        <v>12120</v>
      </c>
      <c r="K818" t="s">
        <v>12121</v>
      </c>
      <c r="L818" t="s">
        <v>1136</v>
      </c>
      <c r="M818" t="s">
        <v>8945</v>
      </c>
      <c r="N818" t="s">
        <v>4919</v>
      </c>
      <c r="O818" t="s">
        <v>12122</v>
      </c>
      <c r="P818" t="s">
        <v>12123</v>
      </c>
      <c r="Q818" t="s">
        <v>12124</v>
      </c>
      <c r="R818" t="str">
        <f t="shared" si="24"/>
        <v>昌乐</v>
      </c>
      <c r="S818" t="str">
        <f t="shared" si="25"/>
        <v>0103</v>
      </c>
    </row>
    <row r="819" spans="1:19">
      <c r="A819" t="s">
        <v>12125</v>
      </c>
      <c r="B819" t="s">
        <v>12126</v>
      </c>
      <c r="C819" t="s">
        <v>49</v>
      </c>
      <c r="D819" t="s">
        <v>12127</v>
      </c>
      <c r="E819" t="s">
        <v>12128</v>
      </c>
      <c r="F819" t="s">
        <v>12129</v>
      </c>
      <c r="G819" t="s">
        <v>12130</v>
      </c>
      <c r="H819" t="s">
        <v>12131</v>
      </c>
      <c r="I819" t="s">
        <v>4828</v>
      </c>
      <c r="J819" t="s">
        <v>8764</v>
      </c>
      <c r="K819" t="s">
        <v>8765</v>
      </c>
      <c r="L819" t="s">
        <v>375</v>
      </c>
      <c r="M819" t="s">
        <v>7334</v>
      </c>
      <c r="N819" t="s">
        <v>6601</v>
      </c>
      <c r="O819" t="s">
        <v>8766</v>
      </c>
      <c r="P819" t="s">
        <v>12132</v>
      </c>
      <c r="R819" t="str">
        <f t="shared" si="24"/>
        <v>昌邑</v>
      </c>
      <c r="S819" t="str">
        <f t="shared" si="25"/>
        <v>0103</v>
      </c>
    </row>
    <row r="820" spans="1:19">
      <c r="A820" t="s">
        <v>12133</v>
      </c>
      <c r="B820" t="s">
        <v>12134</v>
      </c>
      <c r="C820" t="s">
        <v>49</v>
      </c>
      <c r="D820" t="s">
        <v>12135</v>
      </c>
      <c r="E820" t="s">
        <v>12136</v>
      </c>
      <c r="F820" t="s">
        <v>12137</v>
      </c>
      <c r="G820" t="s">
        <v>12138</v>
      </c>
      <c r="H820" t="s">
        <v>12139</v>
      </c>
      <c r="I820" t="s">
        <v>4828</v>
      </c>
      <c r="J820" t="s">
        <v>9734</v>
      </c>
      <c r="K820" t="s">
        <v>9735</v>
      </c>
      <c r="L820" t="s">
        <v>60</v>
      </c>
      <c r="M820" t="s">
        <v>4904</v>
      </c>
      <c r="N820" t="s">
        <v>5112</v>
      </c>
      <c r="O820" t="s">
        <v>9736</v>
      </c>
      <c r="P820" t="s">
        <v>12140</v>
      </c>
      <c r="R820" t="str">
        <f t="shared" si="24"/>
        <v>奎文</v>
      </c>
      <c r="S820" t="str">
        <f t="shared" si="25"/>
        <v>0103</v>
      </c>
    </row>
    <row r="821" spans="1:19">
      <c r="A821" t="s">
        <v>12141</v>
      </c>
      <c r="B821" t="s">
        <v>12142</v>
      </c>
      <c r="C821" t="s">
        <v>49</v>
      </c>
      <c r="D821" t="s">
        <v>12143</v>
      </c>
      <c r="E821" t="s">
        <v>12144</v>
      </c>
      <c r="F821" t="s">
        <v>12145</v>
      </c>
      <c r="G821" t="s">
        <v>12146</v>
      </c>
      <c r="H821" t="s">
        <v>12147</v>
      </c>
      <c r="I821" t="s">
        <v>7872</v>
      </c>
      <c r="J821" t="s">
        <v>5122</v>
      </c>
      <c r="K821" t="s">
        <v>5123</v>
      </c>
      <c r="N821" t="s">
        <v>12148</v>
      </c>
      <c r="O821" t="s">
        <v>5124</v>
      </c>
      <c r="R821" t="str">
        <f t="shared" si="24"/>
        <v/>
      </c>
      <c r="S821" t="str">
        <f t="shared" si="25"/>
        <v>0103</v>
      </c>
    </row>
    <row r="822" spans="1:19">
      <c r="A822" t="s">
        <v>12149</v>
      </c>
      <c r="B822" t="s">
        <v>12150</v>
      </c>
      <c r="C822" t="s">
        <v>49</v>
      </c>
      <c r="D822" t="s">
        <v>12151</v>
      </c>
      <c r="E822" t="s">
        <v>12152</v>
      </c>
      <c r="F822" t="s">
        <v>12153</v>
      </c>
      <c r="G822" t="s">
        <v>12154</v>
      </c>
      <c r="H822" t="s">
        <v>12155</v>
      </c>
      <c r="I822" t="s">
        <v>4813</v>
      </c>
      <c r="J822" t="s">
        <v>12156</v>
      </c>
      <c r="K822" t="s">
        <v>12157</v>
      </c>
      <c r="L822" t="s">
        <v>1136</v>
      </c>
      <c r="M822" t="s">
        <v>5791</v>
      </c>
      <c r="N822" t="s">
        <v>5273</v>
      </c>
      <c r="O822" t="s">
        <v>12158</v>
      </c>
      <c r="P822" t="s">
        <v>12159</v>
      </c>
      <c r="Q822" t="s">
        <v>12160</v>
      </c>
      <c r="R822" t="str">
        <f t="shared" si="24"/>
        <v>昌乐</v>
      </c>
      <c r="S822" t="str">
        <f t="shared" si="25"/>
        <v>0103</v>
      </c>
    </row>
    <row r="823" spans="1:19">
      <c r="A823" t="s">
        <v>12161</v>
      </c>
      <c r="B823" t="s">
        <v>12162</v>
      </c>
      <c r="C823" t="s">
        <v>49</v>
      </c>
      <c r="D823" t="s">
        <v>12163</v>
      </c>
      <c r="E823" t="s">
        <v>12164</v>
      </c>
      <c r="F823" t="s">
        <v>12165</v>
      </c>
      <c r="G823" t="s">
        <v>12166</v>
      </c>
      <c r="H823" t="s">
        <v>12167</v>
      </c>
      <c r="I823" t="s">
        <v>12119</v>
      </c>
      <c r="J823" t="s">
        <v>5778</v>
      </c>
      <c r="K823" t="s">
        <v>5779</v>
      </c>
      <c r="L823" t="s">
        <v>105</v>
      </c>
      <c r="M823" t="s">
        <v>5197</v>
      </c>
      <c r="O823" t="s">
        <v>5780</v>
      </c>
      <c r="P823" t="s">
        <v>12168</v>
      </c>
      <c r="Q823" t="s">
        <v>12169</v>
      </c>
      <c r="R823" t="str">
        <f t="shared" si="24"/>
        <v>寿光</v>
      </c>
      <c r="S823" t="str">
        <f t="shared" si="25"/>
        <v>0103</v>
      </c>
    </row>
    <row r="824" spans="1:19">
      <c r="A824" t="s">
        <v>12170</v>
      </c>
      <c r="B824" t="s">
        <v>12171</v>
      </c>
      <c r="C824" t="s">
        <v>49</v>
      </c>
      <c r="D824" t="s">
        <v>12172</v>
      </c>
      <c r="E824" t="s">
        <v>12173</v>
      </c>
      <c r="F824" t="s">
        <v>12174</v>
      </c>
      <c r="G824" t="s">
        <v>12175</v>
      </c>
      <c r="H824" t="s">
        <v>12176</v>
      </c>
      <c r="I824" t="s">
        <v>5052</v>
      </c>
      <c r="J824" t="s">
        <v>10620</v>
      </c>
      <c r="K824" t="s">
        <v>10621</v>
      </c>
      <c r="L824" t="s">
        <v>60</v>
      </c>
      <c r="M824" t="s">
        <v>5999</v>
      </c>
      <c r="N824" t="s">
        <v>6601</v>
      </c>
      <c r="O824" t="s">
        <v>10622</v>
      </c>
      <c r="P824" t="s">
        <v>12177</v>
      </c>
      <c r="Q824" t="s">
        <v>12178</v>
      </c>
      <c r="R824" t="str">
        <f t="shared" si="24"/>
        <v>奎文</v>
      </c>
      <c r="S824" t="str">
        <f t="shared" si="25"/>
        <v>0103</v>
      </c>
    </row>
    <row r="825" spans="1:19">
      <c r="A825" t="s">
        <v>12179</v>
      </c>
      <c r="B825" t="s">
        <v>12180</v>
      </c>
      <c r="C825" t="s">
        <v>49</v>
      </c>
      <c r="D825" t="s">
        <v>12181</v>
      </c>
      <c r="E825" t="s">
        <v>12182</v>
      </c>
      <c r="F825" t="s">
        <v>12183</v>
      </c>
      <c r="G825" t="s">
        <v>12184</v>
      </c>
      <c r="H825" t="s">
        <v>12185</v>
      </c>
      <c r="I825" t="s">
        <v>4852</v>
      </c>
      <c r="J825" t="s">
        <v>10620</v>
      </c>
      <c r="K825" t="s">
        <v>10621</v>
      </c>
      <c r="L825" t="s">
        <v>60</v>
      </c>
      <c r="M825" t="s">
        <v>5999</v>
      </c>
      <c r="N825" t="s">
        <v>4972</v>
      </c>
      <c r="O825" t="s">
        <v>10622</v>
      </c>
      <c r="P825" t="s">
        <v>12186</v>
      </c>
      <c r="Q825" t="s">
        <v>12187</v>
      </c>
      <c r="R825" t="str">
        <f t="shared" si="24"/>
        <v>奎文</v>
      </c>
      <c r="S825" t="str">
        <f t="shared" si="25"/>
        <v>0103</v>
      </c>
    </row>
    <row r="826" spans="1:19">
      <c r="A826" t="s">
        <v>12188</v>
      </c>
      <c r="B826" t="s">
        <v>12189</v>
      </c>
      <c r="C826" t="s">
        <v>49</v>
      </c>
      <c r="D826" t="s">
        <v>12190</v>
      </c>
      <c r="E826" t="s">
        <v>12191</v>
      </c>
      <c r="F826" t="s">
        <v>12192</v>
      </c>
      <c r="G826" t="s">
        <v>12193</v>
      </c>
      <c r="H826" t="s">
        <v>12194</v>
      </c>
      <c r="I826" t="s">
        <v>12119</v>
      </c>
      <c r="J826" t="s">
        <v>12195</v>
      </c>
      <c r="K826" t="s">
        <v>12196</v>
      </c>
      <c r="L826" t="s">
        <v>77</v>
      </c>
      <c r="M826" t="s">
        <v>5733</v>
      </c>
      <c r="O826" t="s">
        <v>12197</v>
      </c>
      <c r="P826" t="s">
        <v>12198</v>
      </c>
      <c r="Q826" t="s">
        <v>12199</v>
      </c>
      <c r="R826" t="str">
        <f t="shared" si="24"/>
        <v>临朐</v>
      </c>
      <c r="S826" t="str">
        <f t="shared" si="25"/>
        <v>0103</v>
      </c>
    </row>
    <row r="827" spans="1:19">
      <c r="A827" t="s">
        <v>12200</v>
      </c>
      <c r="B827" t="s">
        <v>12201</v>
      </c>
      <c r="C827" t="s">
        <v>49</v>
      </c>
      <c r="D827" t="s">
        <v>12202</v>
      </c>
      <c r="E827" t="s">
        <v>12152</v>
      </c>
      <c r="F827" t="s">
        <v>12203</v>
      </c>
      <c r="G827" t="s">
        <v>12204</v>
      </c>
      <c r="H827" t="s">
        <v>12205</v>
      </c>
      <c r="I827" t="s">
        <v>5066</v>
      </c>
      <c r="J827" t="s">
        <v>8984</v>
      </c>
      <c r="K827" t="s">
        <v>8985</v>
      </c>
      <c r="L827" t="s">
        <v>60</v>
      </c>
      <c r="M827" t="s">
        <v>5511</v>
      </c>
      <c r="N827" t="s">
        <v>4905</v>
      </c>
      <c r="O827" t="s">
        <v>8986</v>
      </c>
      <c r="P827" t="s">
        <v>12206</v>
      </c>
      <c r="Q827" t="s">
        <v>12207</v>
      </c>
      <c r="R827" t="str">
        <f t="shared" si="24"/>
        <v>奎文</v>
      </c>
      <c r="S827" t="str">
        <f t="shared" si="25"/>
        <v>0103</v>
      </c>
    </row>
    <row r="828" spans="1:19">
      <c r="A828" t="s">
        <v>12208</v>
      </c>
      <c r="B828" t="s">
        <v>12209</v>
      </c>
      <c r="C828" t="s">
        <v>49</v>
      </c>
      <c r="D828" t="s">
        <v>12210</v>
      </c>
      <c r="E828" t="s">
        <v>12152</v>
      </c>
      <c r="F828" t="s">
        <v>12211</v>
      </c>
      <c r="G828" t="s">
        <v>12212</v>
      </c>
      <c r="H828" t="s">
        <v>12213</v>
      </c>
      <c r="I828" t="s">
        <v>6877</v>
      </c>
      <c r="J828" t="s">
        <v>7996</v>
      </c>
      <c r="K828" t="s">
        <v>7997</v>
      </c>
      <c r="L828" t="s">
        <v>237</v>
      </c>
      <c r="M828" t="s">
        <v>4788</v>
      </c>
      <c r="N828" t="s">
        <v>12214</v>
      </c>
      <c r="O828" t="s">
        <v>7998</v>
      </c>
      <c r="P828" t="s">
        <v>12215</v>
      </c>
      <c r="Q828" t="s">
        <v>12216</v>
      </c>
      <c r="R828" t="str">
        <f t="shared" si="24"/>
        <v>潍城</v>
      </c>
      <c r="S828" t="str">
        <f t="shared" si="25"/>
        <v>0103</v>
      </c>
    </row>
    <row r="829" spans="1:19">
      <c r="A829" t="s">
        <v>12217</v>
      </c>
      <c r="B829" t="s">
        <v>12218</v>
      </c>
      <c r="C829" t="s">
        <v>49</v>
      </c>
      <c r="D829" t="s">
        <v>12219</v>
      </c>
      <c r="E829" t="s">
        <v>12152</v>
      </c>
      <c r="F829" t="s">
        <v>12220</v>
      </c>
      <c r="G829" t="s">
        <v>12221</v>
      </c>
      <c r="H829" t="s">
        <v>12222</v>
      </c>
      <c r="I829" t="s">
        <v>5835</v>
      </c>
      <c r="J829" t="s">
        <v>12223</v>
      </c>
      <c r="K829" t="s">
        <v>12224</v>
      </c>
      <c r="L829" t="s">
        <v>50</v>
      </c>
      <c r="M829" t="s">
        <v>4855</v>
      </c>
      <c r="N829" t="s">
        <v>4933</v>
      </c>
      <c r="O829" t="s">
        <v>12225</v>
      </c>
      <c r="P829" t="s">
        <v>12226</v>
      </c>
      <c r="Q829" t="s">
        <v>12227</v>
      </c>
      <c r="R829" t="str">
        <f t="shared" si="24"/>
        <v>青州</v>
      </c>
      <c r="S829" t="str">
        <f t="shared" si="25"/>
        <v>0103</v>
      </c>
    </row>
    <row r="830" spans="1:19">
      <c r="A830" t="s">
        <v>12228</v>
      </c>
      <c r="B830" t="s">
        <v>12229</v>
      </c>
      <c r="C830" t="s">
        <v>49</v>
      </c>
      <c r="D830" t="s">
        <v>12230</v>
      </c>
      <c r="E830" t="s">
        <v>12231</v>
      </c>
      <c r="F830" t="s">
        <v>12232</v>
      </c>
      <c r="G830" t="s">
        <v>12233</v>
      </c>
      <c r="H830" t="s">
        <v>12234</v>
      </c>
      <c r="I830" t="s">
        <v>4785</v>
      </c>
      <c r="J830" t="s">
        <v>9899</v>
      </c>
      <c r="K830" t="s">
        <v>9900</v>
      </c>
      <c r="L830" t="s">
        <v>114</v>
      </c>
      <c r="M830" t="s">
        <v>9901</v>
      </c>
      <c r="N830" t="s">
        <v>4881</v>
      </c>
      <c r="O830" t="s">
        <v>9902</v>
      </c>
      <c r="P830" t="s">
        <v>12235</v>
      </c>
      <c r="R830" t="str">
        <f t="shared" si="24"/>
        <v>高密</v>
      </c>
      <c r="S830" t="str">
        <f t="shared" si="25"/>
        <v>0103</v>
      </c>
    </row>
    <row r="831" spans="1:19">
      <c r="A831" t="s">
        <v>12236</v>
      </c>
      <c r="B831" t="s">
        <v>12237</v>
      </c>
      <c r="C831" t="s">
        <v>49</v>
      </c>
      <c r="D831" t="s">
        <v>12238</v>
      </c>
      <c r="E831" t="s">
        <v>12164</v>
      </c>
      <c r="F831" t="s">
        <v>12239</v>
      </c>
      <c r="G831" t="s">
        <v>12240</v>
      </c>
      <c r="H831" t="s">
        <v>12241</v>
      </c>
      <c r="I831" t="s">
        <v>4785</v>
      </c>
      <c r="J831" t="s">
        <v>6348</v>
      </c>
      <c r="K831" t="s">
        <v>6349</v>
      </c>
      <c r="L831" t="s">
        <v>114</v>
      </c>
      <c r="M831" t="s">
        <v>5486</v>
      </c>
      <c r="O831" t="s">
        <v>6350</v>
      </c>
      <c r="P831" t="s">
        <v>12242</v>
      </c>
      <c r="Q831" t="s">
        <v>12243</v>
      </c>
      <c r="R831" t="str">
        <f t="shared" si="24"/>
        <v>高密</v>
      </c>
      <c r="S831" t="str">
        <f t="shared" si="25"/>
        <v>0103</v>
      </c>
    </row>
    <row r="832" spans="1:19">
      <c r="A832" t="s">
        <v>12244</v>
      </c>
      <c r="B832" t="s">
        <v>12245</v>
      </c>
      <c r="C832" t="s">
        <v>49</v>
      </c>
      <c r="D832" t="s">
        <v>12246</v>
      </c>
      <c r="E832" t="s">
        <v>12247</v>
      </c>
      <c r="F832" t="s">
        <v>12248</v>
      </c>
      <c r="G832" t="s">
        <v>12249</v>
      </c>
      <c r="H832" t="s">
        <v>12250</v>
      </c>
      <c r="I832" t="s">
        <v>4852</v>
      </c>
      <c r="J832" t="s">
        <v>8015</v>
      </c>
      <c r="K832" t="s">
        <v>8016</v>
      </c>
      <c r="L832" t="s">
        <v>105</v>
      </c>
      <c r="M832" t="s">
        <v>5197</v>
      </c>
      <c r="N832" t="s">
        <v>5451</v>
      </c>
      <c r="O832" t="s">
        <v>8017</v>
      </c>
      <c r="P832" t="s">
        <v>12251</v>
      </c>
      <c r="R832" t="str">
        <f t="shared" si="24"/>
        <v>寿光</v>
      </c>
      <c r="S832" t="str">
        <f t="shared" si="25"/>
        <v>0103</v>
      </c>
    </row>
    <row r="833" spans="1:19">
      <c r="A833" t="s">
        <v>12252</v>
      </c>
      <c r="B833" t="s">
        <v>12253</v>
      </c>
      <c r="C833" t="s">
        <v>49</v>
      </c>
      <c r="D833" t="s">
        <v>12254</v>
      </c>
      <c r="E833" t="s">
        <v>12255</v>
      </c>
      <c r="F833" t="s">
        <v>12256</v>
      </c>
      <c r="G833" t="s">
        <v>12257</v>
      </c>
      <c r="H833" t="s">
        <v>12258</v>
      </c>
      <c r="I833" t="s">
        <v>4813</v>
      </c>
      <c r="J833" t="s">
        <v>7286</v>
      </c>
      <c r="K833" t="s">
        <v>7287</v>
      </c>
      <c r="L833" t="s">
        <v>148</v>
      </c>
      <c r="M833" t="s">
        <v>5580</v>
      </c>
      <c r="N833" t="s">
        <v>6184</v>
      </c>
      <c r="O833" t="s">
        <v>7288</v>
      </c>
      <c r="P833" t="s">
        <v>12259</v>
      </c>
      <c r="Q833" t="s">
        <v>12260</v>
      </c>
      <c r="R833" t="str">
        <f t="shared" ref="R833:R896" si="26">IF(OR(LEFT(L833,2)="高新"),"奎文",IF(LEFT(L833,2)="峡山","坊子",IF(LEFT(L833,2)="滨海","寒亭",LEFT(L833,2))))</f>
        <v>寒亭</v>
      </c>
      <c r="S833" t="str">
        <f t="shared" ref="S833:S896" si="27">TEXT(B833,"mmdd")</f>
        <v>0103</v>
      </c>
    </row>
    <row r="834" spans="1:19">
      <c r="A834" t="s">
        <v>12261</v>
      </c>
      <c r="B834" t="s">
        <v>12262</v>
      </c>
      <c r="C834" t="s">
        <v>49</v>
      </c>
      <c r="D834" t="s">
        <v>12263</v>
      </c>
      <c r="E834" t="s">
        <v>12152</v>
      </c>
      <c r="F834" t="s">
        <v>12264</v>
      </c>
      <c r="G834" t="s">
        <v>12265</v>
      </c>
      <c r="H834" t="s">
        <v>12266</v>
      </c>
      <c r="I834" t="s">
        <v>12267</v>
      </c>
      <c r="J834" t="s">
        <v>6357</v>
      </c>
      <c r="K834" t="s">
        <v>6358</v>
      </c>
      <c r="L834" t="s">
        <v>60</v>
      </c>
      <c r="M834" t="s">
        <v>5999</v>
      </c>
      <c r="N834" t="s">
        <v>5421</v>
      </c>
      <c r="O834" t="s">
        <v>6359</v>
      </c>
      <c r="P834" t="s">
        <v>12268</v>
      </c>
      <c r="Q834" t="s">
        <v>12269</v>
      </c>
      <c r="R834" t="str">
        <f t="shared" si="26"/>
        <v>奎文</v>
      </c>
      <c r="S834" t="str">
        <f t="shared" si="27"/>
        <v>0103</v>
      </c>
    </row>
    <row r="835" spans="1:19">
      <c r="A835" t="s">
        <v>12270</v>
      </c>
      <c r="B835" t="s">
        <v>12271</v>
      </c>
      <c r="C835" t="s">
        <v>49</v>
      </c>
      <c r="D835" t="s">
        <v>12272</v>
      </c>
      <c r="E835" t="s">
        <v>12164</v>
      </c>
      <c r="F835" t="s">
        <v>12273</v>
      </c>
      <c r="G835" t="s">
        <v>12274</v>
      </c>
      <c r="I835" t="s">
        <v>12275</v>
      </c>
      <c r="R835" t="str">
        <f t="shared" si="26"/>
        <v/>
      </c>
      <c r="S835" t="str">
        <f t="shared" si="27"/>
        <v>0103</v>
      </c>
    </row>
    <row r="836" spans="1:19">
      <c r="A836" t="s">
        <v>12276</v>
      </c>
      <c r="B836" t="s">
        <v>12277</v>
      </c>
      <c r="C836" t="s">
        <v>49</v>
      </c>
      <c r="D836" t="s">
        <v>12278</v>
      </c>
      <c r="E836" t="s">
        <v>12152</v>
      </c>
      <c r="F836" t="s">
        <v>12279</v>
      </c>
      <c r="G836" t="s">
        <v>12280</v>
      </c>
      <c r="H836" t="s">
        <v>12281</v>
      </c>
      <c r="I836" t="s">
        <v>4852</v>
      </c>
      <c r="J836" t="s">
        <v>5658</v>
      </c>
      <c r="K836" t="s">
        <v>5659</v>
      </c>
      <c r="L836" t="s">
        <v>114</v>
      </c>
      <c r="M836" t="s">
        <v>5486</v>
      </c>
      <c r="N836" t="s">
        <v>4881</v>
      </c>
      <c r="O836" t="s">
        <v>5660</v>
      </c>
      <c r="P836" t="s">
        <v>12282</v>
      </c>
      <c r="R836" t="str">
        <f t="shared" si="26"/>
        <v>高密</v>
      </c>
      <c r="S836" t="str">
        <f t="shared" si="27"/>
        <v>0103</v>
      </c>
    </row>
    <row r="837" spans="1:19">
      <c r="A837" t="s">
        <v>12283</v>
      </c>
      <c r="B837" t="s">
        <v>12284</v>
      </c>
      <c r="C837" t="s">
        <v>49</v>
      </c>
      <c r="D837" t="s">
        <v>12285</v>
      </c>
      <c r="E837" t="s">
        <v>12286</v>
      </c>
      <c r="F837" t="s">
        <v>12287</v>
      </c>
      <c r="G837" t="s">
        <v>12288</v>
      </c>
      <c r="H837" t="s">
        <v>12289</v>
      </c>
      <c r="I837" t="s">
        <v>4785</v>
      </c>
      <c r="J837" t="s">
        <v>12120</v>
      </c>
      <c r="K837" t="s">
        <v>12121</v>
      </c>
      <c r="L837" t="s">
        <v>1136</v>
      </c>
      <c r="M837" t="s">
        <v>8945</v>
      </c>
      <c r="N837" t="s">
        <v>9006</v>
      </c>
      <c r="O837" t="s">
        <v>12122</v>
      </c>
      <c r="P837" t="s">
        <v>12290</v>
      </c>
      <c r="R837" t="str">
        <f t="shared" si="26"/>
        <v>昌乐</v>
      </c>
      <c r="S837" t="str">
        <f t="shared" si="27"/>
        <v>0103</v>
      </c>
    </row>
    <row r="838" spans="1:19">
      <c r="A838" t="s">
        <v>12291</v>
      </c>
      <c r="B838" t="s">
        <v>12292</v>
      </c>
      <c r="C838" t="s">
        <v>49</v>
      </c>
      <c r="D838" t="s">
        <v>12293</v>
      </c>
      <c r="E838" t="s">
        <v>12294</v>
      </c>
      <c r="F838" t="s">
        <v>12295</v>
      </c>
      <c r="G838" t="s">
        <v>12296</v>
      </c>
      <c r="H838" t="s">
        <v>12297</v>
      </c>
      <c r="I838" t="s">
        <v>12119</v>
      </c>
      <c r="J838" t="s">
        <v>7155</v>
      </c>
      <c r="K838" t="s">
        <v>7156</v>
      </c>
      <c r="L838" t="s">
        <v>148</v>
      </c>
      <c r="M838" t="s">
        <v>6391</v>
      </c>
      <c r="O838" t="s">
        <v>7157</v>
      </c>
      <c r="P838" t="s">
        <v>12298</v>
      </c>
      <c r="Q838" t="s">
        <v>12299</v>
      </c>
      <c r="R838" t="str">
        <f t="shared" si="26"/>
        <v>寒亭</v>
      </c>
      <c r="S838" t="str">
        <f t="shared" si="27"/>
        <v>0103</v>
      </c>
    </row>
    <row r="839" spans="1:19">
      <c r="A839" t="s">
        <v>12300</v>
      </c>
      <c r="B839" t="s">
        <v>12301</v>
      </c>
      <c r="C839" t="s">
        <v>49</v>
      </c>
      <c r="D839" t="s">
        <v>12302</v>
      </c>
      <c r="E839" t="s">
        <v>12164</v>
      </c>
      <c r="F839" t="s">
        <v>12303</v>
      </c>
      <c r="G839" t="s">
        <v>12304</v>
      </c>
      <c r="H839" t="s">
        <v>12305</v>
      </c>
      <c r="I839" t="s">
        <v>12119</v>
      </c>
      <c r="J839" t="s">
        <v>9438</v>
      </c>
      <c r="K839" t="s">
        <v>12306</v>
      </c>
      <c r="L839" t="s">
        <v>237</v>
      </c>
      <c r="M839" t="s">
        <v>5247</v>
      </c>
      <c r="O839" t="s">
        <v>12307</v>
      </c>
      <c r="P839" t="s">
        <v>12308</v>
      </c>
      <c r="Q839" t="s">
        <v>12309</v>
      </c>
      <c r="R839" t="str">
        <f t="shared" si="26"/>
        <v>潍城</v>
      </c>
      <c r="S839" t="str">
        <f t="shared" si="27"/>
        <v>0103</v>
      </c>
    </row>
    <row r="840" spans="1:19">
      <c r="A840" t="s">
        <v>12310</v>
      </c>
      <c r="B840" t="s">
        <v>12311</v>
      </c>
      <c r="C840" t="s">
        <v>49</v>
      </c>
      <c r="D840" t="s">
        <v>12312</v>
      </c>
      <c r="E840" t="s">
        <v>12313</v>
      </c>
      <c r="F840" t="s">
        <v>12314</v>
      </c>
      <c r="G840" t="s">
        <v>12315</v>
      </c>
      <c r="I840" t="s">
        <v>5387</v>
      </c>
      <c r="R840" t="str">
        <f t="shared" si="26"/>
        <v/>
      </c>
      <c r="S840" t="str">
        <f t="shared" si="27"/>
        <v>0103</v>
      </c>
    </row>
    <row r="841" spans="1:19">
      <c r="A841" t="s">
        <v>12316</v>
      </c>
      <c r="B841" t="s">
        <v>12317</v>
      </c>
      <c r="C841" t="s">
        <v>49</v>
      </c>
      <c r="D841" t="s">
        <v>12318</v>
      </c>
      <c r="E841" t="s">
        <v>12152</v>
      </c>
      <c r="F841" t="s">
        <v>12319</v>
      </c>
      <c r="G841" t="s">
        <v>12320</v>
      </c>
      <c r="H841" t="s">
        <v>12321</v>
      </c>
      <c r="I841" t="s">
        <v>12322</v>
      </c>
      <c r="J841" t="s">
        <v>7278</v>
      </c>
      <c r="K841" t="s">
        <v>7279</v>
      </c>
      <c r="L841" t="s">
        <v>105</v>
      </c>
      <c r="M841" t="s">
        <v>5089</v>
      </c>
      <c r="N841" t="s">
        <v>4832</v>
      </c>
      <c r="O841" t="s">
        <v>7280</v>
      </c>
      <c r="P841" t="s">
        <v>12323</v>
      </c>
      <c r="Q841" t="s">
        <v>12324</v>
      </c>
      <c r="R841" t="str">
        <f t="shared" si="26"/>
        <v>寿光</v>
      </c>
      <c r="S841" t="str">
        <f t="shared" si="27"/>
        <v>0103</v>
      </c>
    </row>
    <row r="842" spans="1:19">
      <c r="A842" t="s">
        <v>12325</v>
      </c>
      <c r="B842" t="s">
        <v>12326</v>
      </c>
      <c r="C842" t="s">
        <v>49</v>
      </c>
      <c r="D842" t="s">
        <v>12327</v>
      </c>
      <c r="E842" t="s">
        <v>12328</v>
      </c>
      <c r="F842" t="s">
        <v>12329</v>
      </c>
      <c r="G842" t="s">
        <v>12330</v>
      </c>
      <c r="H842" t="s">
        <v>12331</v>
      </c>
      <c r="I842" t="s">
        <v>4785</v>
      </c>
      <c r="J842" t="s">
        <v>6740</v>
      </c>
      <c r="K842" t="s">
        <v>6741</v>
      </c>
      <c r="L842" t="s">
        <v>60</v>
      </c>
      <c r="M842" t="s">
        <v>5888</v>
      </c>
      <c r="N842" t="s">
        <v>5005</v>
      </c>
      <c r="O842" t="s">
        <v>6742</v>
      </c>
      <c r="P842" t="s">
        <v>12332</v>
      </c>
      <c r="Q842" t="s">
        <v>12333</v>
      </c>
      <c r="R842" t="str">
        <f t="shared" si="26"/>
        <v>奎文</v>
      </c>
      <c r="S842" t="str">
        <f t="shared" si="27"/>
        <v>0103</v>
      </c>
    </row>
    <row r="843" spans="1:19">
      <c r="A843" t="s">
        <v>12334</v>
      </c>
      <c r="B843" t="s">
        <v>12335</v>
      </c>
      <c r="C843" t="s">
        <v>49</v>
      </c>
      <c r="D843" t="s">
        <v>12336</v>
      </c>
      <c r="E843" t="s">
        <v>12328</v>
      </c>
      <c r="F843" t="s">
        <v>12337</v>
      </c>
      <c r="G843" t="s">
        <v>12338</v>
      </c>
      <c r="H843" t="s">
        <v>12339</v>
      </c>
      <c r="I843" t="s">
        <v>4813</v>
      </c>
      <c r="J843" t="s">
        <v>5647</v>
      </c>
      <c r="K843" t="s">
        <v>5648</v>
      </c>
      <c r="L843" t="s">
        <v>95</v>
      </c>
      <c r="M843" t="s">
        <v>5649</v>
      </c>
      <c r="N843" t="s">
        <v>5056</v>
      </c>
      <c r="O843" t="s">
        <v>5650</v>
      </c>
      <c r="P843" t="s">
        <v>12340</v>
      </c>
      <c r="Q843" t="s">
        <v>12341</v>
      </c>
      <c r="R843" t="str">
        <f t="shared" si="26"/>
        <v>安丘</v>
      </c>
      <c r="S843" t="str">
        <f t="shared" si="27"/>
        <v>0103</v>
      </c>
    </row>
    <row r="844" spans="1:19">
      <c r="A844" t="s">
        <v>12342</v>
      </c>
      <c r="B844" t="s">
        <v>12343</v>
      </c>
      <c r="C844" t="s">
        <v>49</v>
      </c>
      <c r="D844" t="s">
        <v>12344</v>
      </c>
      <c r="E844" t="s">
        <v>12345</v>
      </c>
      <c r="F844" t="s">
        <v>12346</v>
      </c>
      <c r="G844" t="s">
        <v>12347</v>
      </c>
      <c r="H844" t="s">
        <v>12348</v>
      </c>
      <c r="I844" t="s">
        <v>5052</v>
      </c>
      <c r="J844" t="s">
        <v>6276</v>
      </c>
      <c r="K844" t="s">
        <v>6277</v>
      </c>
      <c r="L844" t="s">
        <v>50</v>
      </c>
      <c r="M844" t="s">
        <v>5236</v>
      </c>
      <c r="N844" t="s">
        <v>5112</v>
      </c>
      <c r="O844" t="s">
        <v>6278</v>
      </c>
      <c r="P844" t="s">
        <v>12321</v>
      </c>
      <c r="R844" t="str">
        <f t="shared" si="26"/>
        <v>青州</v>
      </c>
      <c r="S844" t="str">
        <f t="shared" si="27"/>
        <v>0103</v>
      </c>
    </row>
    <row r="845" spans="1:19">
      <c r="A845" t="s">
        <v>12349</v>
      </c>
      <c r="B845" t="s">
        <v>12350</v>
      </c>
      <c r="C845" t="s">
        <v>49</v>
      </c>
      <c r="D845" t="s">
        <v>12351</v>
      </c>
      <c r="E845" t="s">
        <v>12352</v>
      </c>
      <c r="F845" t="s">
        <v>12353</v>
      </c>
      <c r="G845" t="s">
        <v>12354</v>
      </c>
      <c r="H845" t="s">
        <v>12355</v>
      </c>
      <c r="I845" t="s">
        <v>4828</v>
      </c>
      <c r="J845" t="s">
        <v>10620</v>
      </c>
      <c r="K845" t="s">
        <v>10621</v>
      </c>
      <c r="L845" t="s">
        <v>60</v>
      </c>
      <c r="M845" t="s">
        <v>5999</v>
      </c>
      <c r="N845" t="s">
        <v>6152</v>
      </c>
      <c r="O845" t="s">
        <v>10622</v>
      </c>
      <c r="P845" t="s">
        <v>12356</v>
      </c>
      <c r="Q845" t="s">
        <v>12357</v>
      </c>
      <c r="R845" t="str">
        <f t="shared" si="26"/>
        <v>奎文</v>
      </c>
      <c r="S845" t="str">
        <f t="shared" si="27"/>
        <v>0103</v>
      </c>
    </row>
    <row r="846" spans="1:19">
      <c r="A846" t="s">
        <v>12358</v>
      </c>
      <c r="B846" t="s">
        <v>12359</v>
      </c>
      <c r="C846" t="s">
        <v>49</v>
      </c>
      <c r="D846" t="s">
        <v>12360</v>
      </c>
      <c r="E846" t="s">
        <v>12164</v>
      </c>
      <c r="F846" t="s">
        <v>12361</v>
      </c>
      <c r="G846" t="s">
        <v>12362</v>
      </c>
      <c r="H846" t="s">
        <v>12363</v>
      </c>
      <c r="I846" t="s">
        <v>5461</v>
      </c>
      <c r="J846" t="s">
        <v>8354</v>
      </c>
      <c r="K846" t="s">
        <v>8355</v>
      </c>
      <c r="L846" t="s">
        <v>95</v>
      </c>
      <c r="M846" t="s">
        <v>5649</v>
      </c>
      <c r="O846" t="s">
        <v>8356</v>
      </c>
      <c r="P846" t="s">
        <v>12364</v>
      </c>
      <c r="R846" t="str">
        <f t="shared" si="26"/>
        <v>安丘</v>
      </c>
      <c r="S846" t="str">
        <f t="shared" si="27"/>
        <v>0103</v>
      </c>
    </row>
    <row r="847" spans="1:19">
      <c r="A847" t="s">
        <v>12365</v>
      </c>
      <c r="B847" t="s">
        <v>12366</v>
      </c>
      <c r="C847" t="s">
        <v>49</v>
      </c>
      <c r="D847" t="s">
        <v>12367</v>
      </c>
      <c r="E847" t="s">
        <v>12368</v>
      </c>
      <c r="F847" t="s">
        <v>12369</v>
      </c>
      <c r="G847" t="s">
        <v>12370</v>
      </c>
      <c r="H847" t="s">
        <v>12371</v>
      </c>
      <c r="I847" t="s">
        <v>4852</v>
      </c>
      <c r="J847" t="s">
        <v>8492</v>
      </c>
      <c r="K847" t="s">
        <v>8493</v>
      </c>
      <c r="L847" t="s">
        <v>95</v>
      </c>
      <c r="M847" t="s">
        <v>5709</v>
      </c>
      <c r="O847" t="s">
        <v>8494</v>
      </c>
      <c r="P847" t="s">
        <v>12372</v>
      </c>
      <c r="Q847" t="s">
        <v>12373</v>
      </c>
      <c r="R847" t="str">
        <f t="shared" si="26"/>
        <v>安丘</v>
      </c>
      <c r="S847" t="str">
        <f t="shared" si="27"/>
        <v>0103</v>
      </c>
    </row>
    <row r="848" spans="1:19">
      <c r="A848" t="s">
        <v>12374</v>
      </c>
      <c r="B848" t="s">
        <v>12375</v>
      </c>
      <c r="C848" t="s">
        <v>49</v>
      </c>
      <c r="D848" t="s">
        <v>12376</v>
      </c>
      <c r="E848" t="s">
        <v>12136</v>
      </c>
      <c r="F848" t="s">
        <v>12377</v>
      </c>
      <c r="G848" t="s">
        <v>12378</v>
      </c>
      <c r="H848" t="s">
        <v>12379</v>
      </c>
      <c r="I848" t="s">
        <v>4828</v>
      </c>
      <c r="J848" t="s">
        <v>8081</v>
      </c>
      <c r="K848" t="s">
        <v>8082</v>
      </c>
      <c r="L848" t="s">
        <v>105</v>
      </c>
      <c r="M848" t="s">
        <v>5133</v>
      </c>
      <c r="N848" t="s">
        <v>5421</v>
      </c>
      <c r="O848" t="s">
        <v>8083</v>
      </c>
      <c r="P848" t="s">
        <v>12380</v>
      </c>
      <c r="Q848" t="s">
        <v>12381</v>
      </c>
      <c r="R848" t="str">
        <f t="shared" si="26"/>
        <v>寿光</v>
      </c>
      <c r="S848" t="str">
        <f t="shared" si="27"/>
        <v>0103</v>
      </c>
    </row>
    <row r="849" spans="1:19">
      <c r="A849" t="s">
        <v>12382</v>
      </c>
      <c r="B849" t="s">
        <v>12383</v>
      </c>
      <c r="C849" t="s">
        <v>49</v>
      </c>
      <c r="D849" t="s">
        <v>12384</v>
      </c>
      <c r="E849" t="s">
        <v>12152</v>
      </c>
      <c r="F849" t="s">
        <v>12385</v>
      </c>
      <c r="G849" t="s">
        <v>12386</v>
      </c>
      <c r="H849" t="s">
        <v>12387</v>
      </c>
      <c r="I849" t="s">
        <v>5221</v>
      </c>
      <c r="J849" t="s">
        <v>6161</v>
      </c>
      <c r="K849" t="s">
        <v>6162</v>
      </c>
      <c r="L849" t="s">
        <v>95</v>
      </c>
      <c r="M849" t="s">
        <v>5709</v>
      </c>
      <c r="N849" t="s">
        <v>4983</v>
      </c>
      <c r="O849" t="s">
        <v>6163</v>
      </c>
      <c r="P849" t="s">
        <v>12388</v>
      </c>
      <c r="R849" t="str">
        <f t="shared" si="26"/>
        <v>安丘</v>
      </c>
      <c r="S849" t="str">
        <f t="shared" si="27"/>
        <v>0103</v>
      </c>
    </row>
    <row r="850" spans="1:19">
      <c r="A850" t="s">
        <v>12389</v>
      </c>
      <c r="B850" t="s">
        <v>12390</v>
      </c>
      <c r="C850" t="s">
        <v>49</v>
      </c>
      <c r="D850" t="s">
        <v>12391</v>
      </c>
      <c r="E850" t="s">
        <v>12164</v>
      </c>
      <c r="F850" t="s">
        <v>12392</v>
      </c>
      <c r="G850" t="s">
        <v>12393</v>
      </c>
      <c r="H850" t="s">
        <v>12394</v>
      </c>
      <c r="I850" t="s">
        <v>4852</v>
      </c>
      <c r="J850" t="s">
        <v>11180</v>
      </c>
      <c r="K850" t="s">
        <v>11181</v>
      </c>
      <c r="L850" t="s">
        <v>86</v>
      </c>
      <c r="M850" t="s">
        <v>5099</v>
      </c>
      <c r="O850" t="s">
        <v>11182</v>
      </c>
      <c r="P850" t="s">
        <v>12395</v>
      </c>
      <c r="R850" t="str">
        <f t="shared" si="26"/>
        <v>坊子</v>
      </c>
      <c r="S850" t="str">
        <f t="shared" si="27"/>
        <v>0103</v>
      </c>
    </row>
    <row r="851" spans="1:19">
      <c r="A851" t="s">
        <v>12396</v>
      </c>
      <c r="B851" t="s">
        <v>12397</v>
      </c>
      <c r="C851" t="s">
        <v>49</v>
      </c>
      <c r="D851" t="s">
        <v>12398</v>
      </c>
      <c r="E851" t="s">
        <v>12152</v>
      </c>
      <c r="F851" t="s">
        <v>12399</v>
      </c>
      <c r="G851" t="s">
        <v>12400</v>
      </c>
      <c r="H851" t="s">
        <v>12401</v>
      </c>
      <c r="I851" t="s">
        <v>5282</v>
      </c>
      <c r="J851" t="s">
        <v>7042</v>
      </c>
      <c r="K851" t="s">
        <v>7043</v>
      </c>
      <c r="L851" t="s">
        <v>60</v>
      </c>
      <c r="M851" t="s">
        <v>4904</v>
      </c>
      <c r="N851" t="s">
        <v>6243</v>
      </c>
      <c r="O851" t="s">
        <v>7044</v>
      </c>
      <c r="P851" t="s">
        <v>12402</v>
      </c>
      <c r="Q851" t="s">
        <v>12403</v>
      </c>
      <c r="R851" t="str">
        <f t="shared" si="26"/>
        <v>奎文</v>
      </c>
      <c r="S851" t="str">
        <f t="shared" si="27"/>
        <v>0103</v>
      </c>
    </row>
    <row r="852" spans="1:19">
      <c r="A852" t="s">
        <v>12404</v>
      </c>
      <c r="B852" t="s">
        <v>12405</v>
      </c>
      <c r="C852" t="s">
        <v>49</v>
      </c>
      <c r="D852" t="s">
        <v>12406</v>
      </c>
      <c r="E852" t="s">
        <v>12407</v>
      </c>
      <c r="F852" t="s">
        <v>12408</v>
      </c>
      <c r="G852" t="s">
        <v>12409</v>
      </c>
      <c r="H852" t="s">
        <v>12410</v>
      </c>
      <c r="I852" t="s">
        <v>12119</v>
      </c>
      <c r="J852" t="s">
        <v>5234</v>
      </c>
      <c r="K852" t="s">
        <v>5235</v>
      </c>
      <c r="L852" t="s">
        <v>50</v>
      </c>
      <c r="M852" t="s">
        <v>5236</v>
      </c>
      <c r="N852" t="s">
        <v>4919</v>
      </c>
      <c r="O852" t="s">
        <v>5237</v>
      </c>
      <c r="P852" t="s">
        <v>12411</v>
      </c>
      <c r="Q852" t="s">
        <v>12412</v>
      </c>
      <c r="R852" t="str">
        <f t="shared" si="26"/>
        <v>青州</v>
      </c>
      <c r="S852" t="str">
        <f t="shared" si="27"/>
        <v>0103</v>
      </c>
    </row>
    <row r="853" spans="1:19">
      <c r="A853" t="s">
        <v>12413</v>
      </c>
      <c r="B853" t="s">
        <v>12414</v>
      </c>
      <c r="C853" t="s">
        <v>49</v>
      </c>
      <c r="D853" t="s">
        <v>12415</v>
      </c>
      <c r="E853" t="s">
        <v>12136</v>
      </c>
      <c r="F853" t="s">
        <v>12416</v>
      </c>
      <c r="G853" t="s">
        <v>12417</v>
      </c>
      <c r="H853" t="s">
        <v>12418</v>
      </c>
      <c r="I853" t="s">
        <v>4955</v>
      </c>
      <c r="J853" t="s">
        <v>12419</v>
      </c>
      <c r="K853" t="s">
        <v>12420</v>
      </c>
      <c r="L853" t="s">
        <v>77</v>
      </c>
      <c r="M853" t="s">
        <v>5733</v>
      </c>
      <c r="N853" t="s">
        <v>4832</v>
      </c>
      <c r="O853" t="s">
        <v>12421</v>
      </c>
      <c r="Q853" t="s">
        <v>12422</v>
      </c>
      <c r="R853" t="str">
        <f t="shared" si="26"/>
        <v>临朐</v>
      </c>
      <c r="S853" t="str">
        <f t="shared" si="27"/>
        <v>0103</v>
      </c>
    </row>
    <row r="854" spans="1:19">
      <c r="A854" t="s">
        <v>12423</v>
      </c>
      <c r="B854" t="s">
        <v>12424</v>
      </c>
      <c r="C854" t="s">
        <v>49</v>
      </c>
      <c r="D854" t="s">
        <v>12425</v>
      </c>
      <c r="E854" t="s">
        <v>12286</v>
      </c>
      <c r="F854" t="s">
        <v>12426</v>
      </c>
      <c r="G854" t="s">
        <v>12427</v>
      </c>
      <c r="H854" t="s">
        <v>12428</v>
      </c>
      <c r="I854" t="s">
        <v>4841</v>
      </c>
      <c r="J854" t="s">
        <v>7611</v>
      </c>
      <c r="K854" t="s">
        <v>7612</v>
      </c>
      <c r="L854" t="s">
        <v>123</v>
      </c>
      <c r="M854" t="s">
        <v>5364</v>
      </c>
      <c r="O854" t="s">
        <v>7613</v>
      </c>
      <c r="P854" t="s">
        <v>12429</v>
      </c>
      <c r="Q854" t="s">
        <v>12430</v>
      </c>
      <c r="R854" t="str">
        <f t="shared" si="26"/>
        <v>诸城</v>
      </c>
      <c r="S854" t="str">
        <f t="shared" si="27"/>
        <v>0103</v>
      </c>
    </row>
    <row r="855" spans="1:19">
      <c r="A855" t="s">
        <v>12431</v>
      </c>
      <c r="B855" t="s">
        <v>12432</v>
      </c>
      <c r="C855" t="s">
        <v>49</v>
      </c>
      <c r="D855" t="s">
        <v>12433</v>
      </c>
      <c r="E855" t="s">
        <v>12191</v>
      </c>
      <c r="F855" t="s">
        <v>12434</v>
      </c>
      <c r="G855" t="s">
        <v>12435</v>
      </c>
      <c r="H855" t="s">
        <v>12436</v>
      </c>
      <c r="I855" t="s">
        <v>12119</v>
      </c>
      <c r="J855" t="s">
        <v>12437</v>
      </c>
      <c r="K855" t="s">
        <v>12438</v>
      </c>
      <c r="L855" t="s">
        <v>105</v>
      </c>
      <c r="M855" t="s">
        <v>5029</v>
      </c>
      <c r="N855" t="s">
        <v>5043</v>
      </c>
      <c r="O855" t="s">
        <v>12439</v>
      </c>
      <c r="P855" t="s">
        <v>12440</v>
      </c>
      <c r="Q855" t="s">
        <v>12441</v>
      </c>
      <c r="R855" t="str">
        <f t="shared" si="26"/>
        <v>寿光</v>
      </c>
      <c r="S855" t="str">
        <f t="shared" si="27"/>
        <v>0103</v>
      </c>
    </row>
    <row r="856" spans="1:19">
      <c r="A856" t="s">
        <v>12442</v>
      </c>
      <c r="B856" t="s">
        <v>12443</v>
      </c>
      <c r="C856" t="s">
        <v>49</v>
      </c>
      <c r="D856" t="s">
        <v>12444</v>
      </c>
      <c r="E856" t="s">
        <v>12164</v>
      </c>
      <c r="F856" t="s">
        <v>12445</v>
      </c>
      <c r="G856" t="s">
        <v>12446</v>
      </c>
      <c r="H856" t="s">
        <v>12447</v>
      </c>
      <c r="I856" t="s">
        <v>12448</v>
      </c>
      <c r="J856" t="s">
        <v>5707</v>
      </c>
      <c r="K856" t="s">
        <v>5708</v>
      </c>
      <c r="L856" t="s">
        <v>95</v>
      </c>
      <c r="M856" t="s">
        <v>5709</v>
      </c>
      <c r="O856" t="s">
        <v>5710</v>
      </c>
      <c r="P856" t="s">
        <v>12449</v>
      </c>
      <c r="R856" t="str">
        <f t="shared" si="26"/>
        <v>安丘</v>
      </c>
      <c r="S856" t="str">
        <f t="shared" si="27"/>
        <v>0103</v>
      </c>
    </row>
    <row r="857" spans="1:19">
      <c r="A857" t="s">
        <v>12450</v>
      </c>
      <c r="B857" t="s">
        <v>12451</v>
      </c>
      <c r="C857" t="s">
        <v>49</v>
      </c>
      <c r="D857" t="s">
        <v>12452</v>
      </c>
      <c r="E857" t="s">
        <v>12164</v>
      </c>
      <c r="F857" t="s">
        <v>12453</v>
      </c>
      <c r="G857" t="s">
        <v>12454</v>
      </c>
      <c r="H857" t="s">
        <v>12455</v>
      </c>
      <c r="I857" t="s">
        <v>4785</v>
      </c>
      <c r="J857" t="s">
        <v>6434</v>
      </c>
      <c r="K857" t="s">
        <v>6435</v>
      </c>
      <c r="L857" t="s">
        <v>114</v>
      </c>
      <c r="M857" t="s">
        <v>4831</v>
      </c>
      <c r="O857" t="s">
        <v>6436</v>
      </c>
      <c r="P857" t="s">
        <v>12456</v>
      </c>
      <c r="R857" t="str">
        <f t="shared" si="26"/>
        <v>高密</v>
      </c>
      <c r="S857" t="str">
        <f t="shared" si="27"/>
        <v>0103</v>
      </c>
    </row>
    <row r="858" spans="1:19">
      <c r="A858" t="s">
        <v>12457</v>
      </c>
      <c r="B858" t="s">
        <v>12458</v>
      </c>
      <c r="C858" t="s">
        <v>49</v>
      </c>
      <c r="D858" t="s">
        <v>12459</v>
      </c>
      <c r="E858" t="s">
        <v>9129</v>
      </c>
      <c r="F858" t="s">
        <v>12460</v>
      </c>
      <c r="G858" t="s">
        <v>12461</v>
      </c>
      <c r="H858" t="s">
        <v>12462</v>
      </c>
      <c r="I858" t="s">
        <v>5541</v>
      </c>
      <c r="J858" t="s">
        <v>4981</v>
      </c>
      <c r="K858" t="s">
        <v>4982</v>
      </c>
      <c r="L858" t="s">
        <v>237</v>
      </c>
      <c r="M858" t="s">
        <v>4971</v>
      </c>
      <c r="N858" t="s">
        <v>4983</v>
      </c>
      <c r="O858" t="s">
        <v>4984</v>
      </c>
      <c r="P858" t="s">
        <v>12463</v>
      </c>
      <c r="Q858" t="s">
        <v>12464</v>
      </c>
      <c r="R858" t="str">
        <f t="shared" si="26"/>
        <v>潍城</v>
      </c>
      <c r="S858" t="str">
        <f t="shared" si="27"/>
        <v>0103</v>
      </c>
    </row>
    <row r="859" spans="1:19">
      <c r="A859" t="s">
        <v>12465</v>
      </c>
      <c r="B859" t="s">
        <v>12466</v>
      </c>
      <c r="C859" t="s">
        <v>49</v>
      </c>
      <c r="D859" t="s">
        <v>12467</v>
      </c>
      <c r="E859" t="s">
        <v>12152</v>
      </c>
      <c r="F859" t="s">
        <v>12468</v>
      </c>
      <c r="G859" t="s">
        <v>12469</v>
      </c>
      <c r="H859" t="s">
        <v>12470</v>
      </c>
      <c r="I859" t="s">
        <v>4785</v>
      </c>
      <c r="J859" t="s">
        <v>12471</v>
      </c>
      <c r="K859" t="s">
        <v>12472</v>
      </c>
      <c r="L859" t="s">
        <v>50</v>
      </c>
      <c r="M859" t="s">
        <v>6207</v>
      </c>
      <c r="N859" t="s">
        <v>4892</v>
      </c>
      <c r="O859" t="s">
        <v>12473</v>
      </c>
      <c r="P859" t="s">
        <v>12474</v>
      </c>
      <c r="R859" t="str">
        <f t="shared" si="26"/>
        <v>青州</v>
      </c>
      <c r="S859" t="str">
        <f t="shared" si="27"/>
        <v>0103</v>
      </c>
    </row>
    <row r="860" spans="1:19">
      <c r="A860" t="s">
        <v>12475</v>
      </c>
      <c r="B860" t="s">
        <v>12476</v>
      </c>
      <c r="C860" t="s">
        <v>49</v>
      </c>
      <c r="D860" t="s">
        <v>12477</v>
      </c>
      <c r="E860" t="s">
        <v>12368</v>
      </c>
      <c r="F860" t="s">
        <v>12478</v>
      </c>
      <c r="G860" t="s">
        <v>12479</v>
      </c>
      <c r="H860" t="s">
        <v>12480</v>
      </c>
      <c r="I860" t="s">
        <v>4771</v>
      </c>
      <c r="J860" t="s">
        <v>7765</v>
      </c>
      <c r="K860" t="s">
        <v>7766</v>
      </c>
      <c r="L860" t="s">
        <v>123</v>
      </c>
      <c r="M860" t="s">
        <v>7767</v>
      </c>
      <c r="O860" t="s">
        <v>7769</v>
      </c>
      <c r="P860" t="s">
        <v>12481</v>
      </c>
      <c r="Q860" t="s">
        <v>12482</v>
      </c>
      <c r="R860" t="str">
        <f t="shared" si="26"/>
        <v>诸城</v>
      </c>
      <c r="S860" t="str">
        <f t="shared" si="27"/>
        <v>0103</v>
      </c>
    </row>
    <row r="861" spans="1:19">
      <c r="A861" t="s">
        <v>12483</v>
      </c>
      <c r="B861" t="s">
        <v>12484</v>
      </c>
      <c r="C861" t="s">
        <v>49</v>
      </c>
      <c r="D861" t="s">
        <v>12485</v>
      </c>
      <c r="E861" t="s">
        <v>12164</v>
      </c>
      <c r="F861" t="s">
        <v>12486</v>
      </c>
      <c r="G861" t="s">
        <v>12487</v>
      </c>
      <c r="H861" t="s">
        <v>12488</v>
      </c>
      <c r="I861" t="s">
        <v>12119</v>
      </c>
      <c r="J861" t="s">
        <v>12489</v>
      </c>
      <c r="K861" t="s">
        <v>12490</v>
      </c>
      <c r="L861" t="s">
        <v>60</v>
      </c>
      <c r="M861" t="s">
        <v>5999</v>
      </c>
      <c r="O861" t="s">
        <v>12491</v>
      </c>
      <c r="P861" t="s">
        <v>12492</v>
      </c>
      <c r="Q861" t="s">
        <v>12493</v>
      </c>
      <c r="R861" t="str">
        <f t="shared" si="26"/>
        <v>奎文</v>
      </c>
      <c r="S861" t="str">
        <f t="shared" si="27"/>
        <v>0103</v>
      </c>
    </row>
    <row r="862" spans="1:19">
      <c r="A862" t="s">
        <v>12494</v>
      </c>
      <c r="B862" t="s">
        <v>12495</v>
      </c>
      <c r="C862" t="s">
        <v>49</v>
      </c>
      <c r="D862" t="s">
        <v>12496</v>
      </c>
      <c r="E862" t="s">
        <v>12407</v>
      </c>
      <c r="F862" t="s">
        <v>12497</v>
      </c>
      <c r="G862" t="s">
        <v>12498</v>
      </c>
      <c r="H862" t="s">
        <v>12499</v>
      </c>
      <c r="I862" t="s">
        <v>12500</v>
      </c>
      <c r="J862" t="s">
        <v>12501</v>
      </c>
      <c r="K862" t="s">
        <v>12502</v>
      </c>
      <c r="L862" t="s">
        <v>50</v>
      </c>
      <c r="M862" t="s">
        <v>4855</v>
      </c>
      <c r="N862" t="s">
        <v>7890</v>
      </c>
      <c r="O862" t="s">
        <v>12503</v>
      </c>
      <c r="P862" t="s">
        <v>12504</v>
      </c>
      <c r="R862" t="str">
        <f t="shared" si="26"/>
        <v>青州</v>
      </c>
      <c r="S862" t="str">
        <f t="shared" si="27"/>
        <v>0103</v>
      </c>
    </row>
    <row r="863" spans="1:19">
      <c r="A863" t="s">
        <v>12505</v>
      </c>
      <c r="B863" t="s">
        <v>12506</v>
      </c>
      <c r="C863" t="s">
        <v>49</v>
      </c>
      <c r="D863" t="s">
        <v>12507</v>
      </c>
      <c r="E863" t="s">
        <v>12164</v>
      </c>
      <c r="F863" t="s">
        <v>12508</v>
      </c>
      <c r="G863" t="s">
        <v>12509</v>
      </c>
      <c r="H863" t="s">
        <v>12510</v>
      </c>
      <c r="I863" t="s">
        <v>12511</v>
      </c>
      <c r="J863" t="s">
        <v>9472</v>
      </c>
      <c r="K863" t="s">
        <v>9473</v>
      </c>
      <c r="L863" t="s">
        <v>95</v>
      </c>
      <c r="M863" t="s">
        <v>5757</v>
      </c>
      <c r="O863" t="s">
        <v>9474</v>
      </c>
      <c r="P863" t="s">
        <v>12512</v>
      </c>
      <c r="Q863" t="s">
        <v>12513</v>
      </c>
      <c r="R863" t="str">
        <f t="shared" si="26"/>
        <v>安丘</v>
      </c>
      <c r="S863" t="str">
        <f t="shared" si="27"/>
        <v>0103</v>
      </c>
    </row>
    <row r="864" spans="1:19">
      <c r="A864" t="s">
        <v>12514</v>
      </c>
      <c r="B864" t="s">
        <v>12515</v>
      </c>
      <c r="C864" t="s">
        <v>49</v>
      </c>
      <c r="D864" t="s">
        <v>12516</v>
      </c>
      <c r="E864" t="s">
        <v>12164</v>
      </c>
      <c r="F864" t="s">
        <v>12517</v>
      </c>
      <c r="G864" t="s">
        <v>12518</v>
      </c>
      <c r="H864" t="s">
        <v>12519</v>
      </c>
      <c r="I864" t="s">
        <v>5874</v>
      </c>
      <c r="J864" t="s">
        <v>5040</v>
      </c>
      <c r="K864" t="s">
        <v>5041</v>
      </c>
      <c r="L864" t="s">
        <v>95</v>
      </c>
      <c r="M864" t="s">
        <v>5042</v>
      </c>
      <c r="O864" t="s">
        <v>5044</v>
      </c>
      <c r="P864" t="s">
        <v>12520</v>
      </c>
      <c r="R864" t="str">
        <f t="shared" si="26"/>
        <v>安丘</v>
      </c>
      <c r="S864" t="str">
        <f t="shared" si="27"/>
        <v>0103</v>
      </c>
    </row>
    <row r="865" spans="1:19">
      <c r="A865" t="s">
        <v>12521</v>
      </c>
      <c r="B865" t="s">
        <v>12522</v>
      </c>
      <c r="C865" t="s">
        <v>49</v>
      </c>
      <c r="D865" t="s">
        <v>12523</v>
      </c>
      <c r="E865" t="s">
        <v>12164</v>
      </c>
      <c r="F865" t="s">
        <v>12524</v>
      </c>
      <c r="G865" t="s">
        <v>12525</v>
      </c>
      <c r="H865" t="s">
        <v>12526</v>
      </c>
      <c r="I865" t="s">
        <v>4852</v>
      </c>
      <c r="J865" t="s">
        <v>12527</v>
      </c>
      <c r="K865" t="s">
        <v>12528</v>
      </c>
      <c r="L865" t="s">
        <v>50</v>
      </c>
      <c r="M865" t="s">
        <v>6207</v>
      </c>
      <c r="O865" t="s">
        <v>12529</v>
      </c>
      <c r="P865" t="s">
        <v>12530</v>
      </c>
      <c r="Q865" t="s">
        <v>12531</v>
      </c>
      <c r="R865" t="str">
        <f t="shared" si="26"/>
        <v>青州</v>
      </c>
      <c r="S865" t="str">
        <f t="shared" si="27"/>
        <v>0103</v>
      </c>
    </row>
    <row r="866" spans="1:19">
      <c r="A866" t="s">
        <v>12532</v>
      </c>
      <c r="B866" t="s">
        <v>12533</v>
      </c>
      <c r="C866" t="s">
        <v>49</v>
      </c>
      <c r="D866" t="s">
        <v>12534</v>
      </c>
      <c r="E866" t="s">
        <v>12152</v>
      </c>
      <c r="F866" t="s">
        <v>12535</v>
      </c>
      <c r="G866" t="s">
        <v>12536</v>
      </c>
      <c r="H866" t="s">
        <v>12537</v>
      </c>
      <c r="I866" t="s">
        <v>12538</v>
      </c>
      <c r="J866" t="s">
        <v>12539</v>
      </c>
      <c r="K866" t="s">
        <v>12540</v>
      </c>
      <c r="L866" t="s">
        <v>123</v>
      </c>
      <c r="M866" t="s">
        <v>4994</v>
      </c>
      <c r="N866" t="s">
        <v>5619</v>
      </c>
      <c r="O866" t="s">
        <v>12541</v>
      </c>
      <c r="P866" t="s">
        <v>12542</v>
      </c>
      <c r="R866" t="str">
        <f t="shared" si="26"/>
        <v>诸城</v>
      </c>
      <c r="S866" t="str">
        <f t="shared" si="27"/>
        <v>0103</v>
      </c>
    </row>
    <row r="867" spans="1:19">
      <c r="A867" t="s">
        <v>12543</v>
      </c>
      <c r="B867" t="s">
        <v>12544</v>
      </c>
      <c r="C867" t="s">
        <v>49</v>
      </c>
      <c r="D867" t="s">
        <v>12545</v>
      </c>
      <c r="E867" t="s">
        <v>12164</v>
      </c>
      <c r="F867" t="s">
        <v>12546</v>
      </c>
      <c r="G867" t="s">
        <v>12547</v>
      </c>
      <c r="H867" t="s">
        <v>12548</v>
      </c>
      <c r="I867" t="s">
        <v>5461</v>
      </c>
      <c r="J867" t="s">
        <v>12549</v>
      </c>
      <c r="K867" t="s">
        <v>12550</v>
      </c>
      <c r="L867" t="s">
        <v>1136</v>
      </c>
      <c r="M867" t="s">
        <v>5210</v>
      </c>
      <c r="O867" t="s">
        <v>12551</v>
      </c>
      <c r="P867" t="s">
        <v>12512</v>
      </c>
      <c r="R867" t="str">
        <f t="shared" si="26"/>
        <v>昌乐</v>
      </c>
      <c r="S867" t="str">
        <f t="shared" si="27"/>
        <v>0103</v>
      </c>
    </row>
    <row r="868" spans="1:19">
      <c r="A868" t="s">
        <v>12552</v>
      </c>
      <c r="B868" t="s">
        <v>12553</v>
      </c>
      <c r="C868" t="s">
        <v>49</v>
      </c>
      <c r="D868" t="s">
        <v>12554</v>
      </c>
      <c r="E868" t="s">
        <v>12555</v>
      </c>
      <c r="F868" t="s">
        <v>12556</v>
      </c>
      <c r="G868" t="s">
        <v>12557</v>
      </c>
      <c r="H868" t="s">
        <v>12558</v>
      </c>
      <c r="I868" t="s">
        <v>12119</v>
      </c>
      <c r="J868" t="s">
        <v>12559</v>
      </c>
      <c r="K868" t="s">
        <v>12560</v>
      </c>
      <c r="L868" t="s">
        <v>50</v>
      </c>
      <c r="M868" t="s">
        <v>5721</v>
      </c>
      <c r="N868" t="s">
        <v>4817</v>
      </c>
      <c r="O868" t="s">
        <v>12561</v>
      </c>
      <c r="P868" t="s">
        <v>12562</v>
      </c>
      <c r="Q868" t="s">
        <v>12563</v>
      </c>
      <c r="R868" t="str">
        <f t="shared" si="26"/>
        <v>青州</v>
      </c>
      <c r="S868" t="str">
        <f t="shared" si="27"/>
        <v>0103</v>
      </c>
    </row>
    <row r="869" spans="1:19">
      <c r="A869" t="s">
        <v>12564</v>
      </c>
      <c r="B869" t="s">
        <v>12565</v>
      </c>
      <c r="C869" t="s">
        <v>49</v>
      </c>
      <c r="D869" t="s">
        <v>12566</v>
      </c>
      <c r="E869" t="s">
        <v>12407</v>
      </c>
      <c r="F869" t="s">
        <v>12567</v>
      </c>
      <c r="G869" t="s">
        <v>12568</v>
      </c>
      <c r="H869" t="s">
        <v>12569</v>
      </c>
      <c r="I869" t="s">
        <v>12119</v>
      </c>
      <c r="J869" t="s">
        <v>12570</v>
      </c>
      <c r="K869" t="s">
        <v>12571</v>
      </c>
      <c r="L869" t="s">
        <v>105</v>
      </c>
      <c r="M869" t="s">
        <v>5376</v>
      </c>
      <c r="N869" t="s">
        <v>4789</v>
      </c>
      <c r="O869" t="s">
        <v>12572</v>
      </c>
      <c r="P869" t="s">
        <v>12573</v>
      </c>
      <c r="R869" t="str">
        <f t="shared" si="26"/>
        <v>寿光</v>
      </c>
      <c r="S869" t="str">
        <f t="shared" si="27"/>
        <v>0103</v>
      </c>
    </row>
    <row r="870" spans="1:19">
      <c r="A870" t="s">
        <v>12574</v>
      </c>
      <c r="B870" t="s">
        <v>12575</v>
      </c>
      <c r="C870" t="s">
        <v>49</v>
      </c>
      <c r="D870" t="s">
        <v>12576</v>
      </c>
      <c r="E870" t="s">
        <v>12164</v>
      </c>
      <c r="F870" t="s">
        <v>12577</v>
      </c>
      <c r="G870" t="s">
        <v>12578</v>
      </c>
      <c r="H870" t="s">
        <v>12579</v>
      </c>
      <c r="I870" t="s">
        <v>5560</v>
      </c>
      <c r="J870" t="s">
        <v>6348</v>
      </c>
      <c r="K870" t="s">
        <v>6349</v>
      </c>
      <c r="L870" t="s">
        <v>114</v>
      </c>
      <c r="M870" t="s">
        <v>5486</v>
      </c>
      <c r="O870" t="s">
        <v>6350</v>
      </c>
      <c r="P870" t="s">
        <v>12580</v>
      </c>
      <c r="Q870" t="s">
        <v>12581</v>
      </c>
      <c r="R870" t="str">
        <f t="shared" si="26"/>
        <v>高密</v>
      </c>
      <c r="S870" t="str">
        <f t="shared" si="27"/>
        <v>0103</v>
      </c>
    </row>
    <row r="871" spans="1:19">
      <c r="A871" t="s">
        <v>12582</v>
      </c>
      <c r="B871" t="s">
        <v>12583</v>
      </c>
      <c r="C871" t="s">
        <v>49</v>
      </c>
      <c r="D871" t="s">
        <v>12584</v>
      </c>
      <c r="E871" t="s">
        <v>12164</v>
      </c>
      <c r="F871" t="s">
        <v>12585</v>
      </c>
      <c r="G871" t="s">
        <v>12586</v>
      </c>
      <c r="I871" t="s">
        <v>12119</v>
      </c>
      <c r="L871" t="s">
        <v>237</v>
      </c>
      <c r="M871" t="s">
        <v>5247</v>
      </c>
      <c r="R871" t="str">
        <f t="shared" si="26"/>
        <v>潍城</v>
      </c>
      <c r="S871" t="str">
        <f t="shared" si="27"/>
        <v>0103</v>
      </c>
    </row>
    <row r="872" spans="1:19">
      <c r="A872" t="s">
        <v>12587</v>
      </c>
      <c r="B872" t="s">
        <v>12588</v>
      </c>
      <c r="C872" t="s">
        <v>49</v>
      </c>
      <c r="D872" t="s">
        <v>12589</v>
      </c>
      <c r="E872" t="s">
        <v>12164</v>
      </c>
      <c r="F872" t="s">
        <v>12590</v>
      </c>
      <c r="G872" t="s">
        <v>12591</v>
      </c>
      <c r="H872" t="s">
        <v>12592</v>
      </c>
      <c r="I872" t="s">
        <v>12119</v>
      </c>
      <c r="J872" t="s">
        <v>9612</v>
      </c>
      <c r="K872" t="s">
        <v>12593</v>
      </c>
      <c r="L872" t="s">
        <v>114</v>
      </c>
      <c r="M872" t="s">
        <v>4918</v>
      </c>
      <c r="O872" t="s">
        <v>12594</v>
      </c>
      <c r="P872" t="s">
        <v>12595</v>
      </c>
      <c r="Q872" t="s">
        <v>12596</v>
      </c>
      <c r="R872" t="str">
        <f t="shared" si="26"/>
        <v>高密</v>
      </c>
      <c r="S872" t="str">
        <f t="shared" si="27"/>
        <v>0103</v>
      </c>
    </row>
    <row r="873" spans="1:19">
      <c r="A873" t="s">
        <v>12597</v>
      </c>
      <c r="B873" t="s">
        <v>12598</v>
      </c>
      <c r="C873" t="s">
        <v>49</v>
      </c>
      <c r="D873" t="s">
        <v>12599</v>
      </c>
      <c r="E873" t="s">
        <v>12164</v>
      </c>
      <c r="F873" t="s">
        <v>12600</v>
      </c>
      <c r="G873" t="s">
        <v>12601</v>
      </c>
      <c r="H873" t="s">
        <v>12602</v>
      </c>
      <c r="I873" t="s">
        <v>4785</v>
      </c>
      <c r="J873" t="s">
        <v>5143</v>
      </c>
      <c r="K873" t="s">
        <v>5144</v>
      </c>
      <c r="L873" t="s">
        <v>77</v>
      </c>
      <c r="M873" t="s">
        <v>5145</v>
      </c>
      <c r="O873" t="s">
        <v>5146</v>
      </c>
      <c r="P873" t="s">
        <v>12603</v>
      </c>
      <c r="Q873" t="s">
        <v>12604</v>
      </c>
      <c r="R873" t="str">
        <f t="shared" si="26"/>
        <v>临朐</v>
      </c>
      <c r="S873" t="str">
        <f t="shared" si="27"/>
        <v>0103</v>
      </c>
    </row>
    <row r="874" spans="1:19">
      <c r="A874" t="s">
        <v>12605</v>
      </c>
      <c r="B874" t="s">
        <v>12606</v>
      </c>
      <c r="C874" t="s">
        <v>49</v>
      </c>
      <c r="D874" t="s">
        <v>12607</v>
      </c>
      <c r="E874" t="s">
        <v>12164</v>
      </c>
      <c r="F874" t="s">
        <v>12608</v>
      </c>
      <c r="G874" t="s">
        <v>12609</v>
      </c>
      <c r="H874" t="s">
        <v>12610</v>
      </c>
      <c r="I874" t="s">
        <v>4813</v>
      </c>
      <c r="J874" t="s">
        <v>6172</v>
      </c>
      <c r="K874" t="s">
        <v>6173</v>
      </c>
      <c r="L874" t="s">
        <v>95</v>
      </c>
      <c r="M874" t="s">
        <v>5042</v>
      </c>
      <c r="O874" t="s">
        <v>6175</v>
      </c>
      <c r="P874" t="s">
        <v>12611</v>
      </c>
      <c r="R874" t="str">
        <f t="shared" si="26"/>
        <v>安丘</v>
      </c>
      <c r="S874" t="str">
        <f t="shared" si="27"/>
        <v>0103</v>
      </c>
    </row>
    <row r="875" spans="1:19">
      <c r="A875" t="s">
        <v>12612</v>
      </c>
      <c r="B875" t="s">
        <v>12613</v>
      </c>
      <c r="C875" t="s">
        <v>49</v>
      </c>
      <c r="D875" t="s">
        <v>12614</v>
      </c>
      <c r="E875" t="s">
        <v>12164</v>
      </c>
      <c r="F875" t="s">
        <v>12615</v>
      </c>
      <c r="G875" t="s">
        <v>12616</v>
      </c>
      <c r="H875" t="s">
        <v>12617</v>
      </c>
      <c r="I875" t="s">
        <v>10005</v>
      </c>
      <c r="J875" t="s">
        <v>7278</v>
      </c>
      <c r="K875" t="s">
        <v>7279</v>
      </c>
      <c r="L875" t="s">
        <v>105</v>
      </c>
      <c r="M875" t="s">
        <v>5089</v>
      </c>
      <c r="O875" t="s">
        <v>7280</v>
      </c>
      <c r="P875" t="s">
        <v>12618</v>
      </c>
      <c r="R875" t="str">
        <f t="shared" si="26"/>
        <v>寿光</v>
      </c>
      <c r="S875" t="str">
        <f t="shared" si="27"/>
        <v>0103</v>
      </c>
    </row>
    <row r="876" spans="1:19">
      <c r="A876" t="s">
        <v>12619</v>
      </c>
      <c r="B876" t="s">
        <v>12620</v>
      </c>
      <c r="C876" t="s">
        <v>49</v>
      </c>
      <c r="D876" t="s">
        <v>12621</v>
      </c>
      <c r="E876" t="s">
        <v>12164</v>
      </c>
      <c r="F876" t="s">
        <v>12622</v>
      </c>
      <c r="G876" t="s">
        <v>12623</v>
      </c>
      <c r="H876" t="s">
        <v>12624</v>
      </c>
      <c r="I876" t="s">
        <v>4841</v>
      </c>
      <c r="J876" t="s">
        <v>4956</v>
      </c>
      <c r="K876" t="s">
        <v>4957</v>
      </c>
      <c r="L876" t="s">
        <v>95</v>
      </c>
      <c r="M876" t="s">
        <v>4958</v>
      </c>
      <c r="O876" t="s">
        <v>4960</v>
      </c>
      <c r="P876" t="s">
        <v>12625</v>
      </c>
      <c r="Q876" t="s">
        <v>12626</v>
      </c>
      <c r="R876" t="str">
        <f t="shared" si="26"/>
        <v>安丘</v>
      </c>
      <c r="S876" t="str">
        <f t="shared" si="27"/>
        <v>0103</v>
      </c>
    </row>
    <row r="877" spans="1:19">
      <c r="A877" t="s">
        <v>12627</v>
      </c>
      <c r="B877" t="s">
        <v>12628</v>
      </c>
      <c r="C877" t="s">
        <v>49</v>
      </c>
      <c r="D877" t="s">
        <v>12629</v>
      </c>
      <c r="E877" t="s">
        <v>12164</v>
      </c>
      <c r="F877" t="s">
        <v>12630</v>
      </c>
      <c r="G877" t="s">
        <v>12631</v>
      </c>
      <c r="H877" t="s">
        <v>12603</v>
      </c>
      <c r="I877" t="s">
        <v>4852</v>
      </c>
      <c r="J877" t="s">
        <v>5027</v>
      </c>
      <c r="K877" t="s">
        <v>5028</v>
      </c>
      <c r="L877" t="s">
        <v>105</v>
      </c>
      <c r="M877" t="s">
        <v>5029</v>
      </c>
      <c r="O877" t="s">
        <v>5031</v>
      </c>
      <c r="P877" t="s">
        <v>12632</v>
      </c>
      <c r="Q877" t="s">
        <v>12633</v>
      </c>
      <c r="R877" t="str">
        <f t="shared" si="26"/>
        <v>寿光</v>
      </c>
      <c r="S877" t="str">
        <f t="shared" si="27"/>
        <v>0103</v>
      </c>
    </row>
    <row r="878" spans="1:19">
      <c r="A878" t="s">
        <v>12634</v>
      </c>
      <c r="B878" t="s">
        <v>12635</v>
      </c>
      <c r="C878" t="s">
        <v>49</v>
      </c>
      <c r="D878" t="s">
        <v>12636</v>
      </c>
      <c r="E878" t="s">
        <v>12164</v>
      </c>
      <c r="F878" t="s">
        <v>12637</v>
      </c>
      <c r="G878" t="s">
        <v>12638</v>
      </c>
      <c r="H878" t="s">
        <v>12639</v>
      </c>
      <c r="I878" t="s">
        <v>4828</v>
      </c>
      <c r="J878" t="s">
        <v>7136</v>
      </c>
      <c r="K878" t="s">
        <v>7137</v>
      </c>
      <c r="L878" t="s">
        <v>77</v>
      </c>
      <c r="M878" t="s">
        <v>4803</v>
      </c>
      <c r="O878" t="s">
        <v>7138</v>
      </c>
      <c r="P878" t="s">
        <v>12640</v>
      </c>
      <c r="Q878" t="s">
        <v>12641</v>
      </c>
      <c r="R878" t="str">
        <f t="shared" si="26"/>
        <v>临朐</v>
      </c>
      <c r="S878" t="str">
        <f t="shared" si="27"/>
        <v>0103</v>
      </c>
    </row>
    <row r="879" spans="1:19">
      <c r="A879" t="s">
        <v>12642</v>
      </c>
      <c r="B879" t="s">
        <v>12643</v>
      </c>
      <c r="C879" t="s">
        <v>49</v>
      </c>
      <c r="D879" t="s">
        <v>12644</v>
      </c>
      <c r="E879" t="s">
        <v>12164</v>
      </c>
      <c r="F879" t="s">
        <v>12645</v>
      </c>
      <c r="G879" t="s">
        <v>12646</v>
      </c>
      <c r="H879" t="s">
        <v>12647</v>
      </c>
      <c r="I879" t="s">
        <v>4852</v>
      </c>
      <c r="J879" t="s">
        <v>7611</v>
      </c>
      <c r="K879" t="s">
        <v>7612</v>
      </c>
      <c r="L879" t="s">
        <v>123</v>
      </c>
      <c r="M879" t="s">
        <v>5364</v>
      </c>
      <c r="O879" t="s">
        <v>7613</v>
      </c>
      <c r="P879" t="s">
        <v>12648</v>
      </c>
      <c r="Q879" t="s">
        <v>12649</v>
      </c>
      <c r="R879" t="str">
        <f t="shared" si="26"/>
        <v>诸城</v>
      </c>
      <c r="S879" t="str">
        <f t="shared" si="27"/>
        <v>0103</v>
      </c>
    </row>
    <row r="880" spans="1:19">
      <c r="A880" t="s">
        <v>12650</v>
      </c>
      <c r="B880" t="s">
        <v>12651</v>
      </c>
      <c r="C880" t="s">
        <v>49</v>
      </c>
      <c r="D880" t="s">
        <v>12652</v>
      </c>
      <c r="E880" t="s">
        <v>12164</v>
      </c>
      <c r="F880" t="s">
        <v>12653</v>
      </c>
      <c r="G880" t="s">
        <v>12654</v>
      </c>
      <c r="H880" t="s">
        <v>12655</v>
      </c>
      <c r="I880" t="s">
        <v>12119</v>
      </c>
      <c r="J880" t="s">
        <v>8830</v>
      </c>
      <c r="K880" t="s">
        <v>8831</v>
      </c>
      <c r="L880" t="s">
        <v>123</v>
      </c>
      <c r="M880" t="s">
        <v>5364</v>
      </c>
      <c r="O880" t="s">
        <v>8832</v>
      </c>
      <c r="P880" t="s">
        <v>12656</v>
      </c>
      <c r="R880" t="str">
        <f t="shared" si="26"/>
        <v>诸城</v>
      </c>
      <c r="S880" t="str">
        <f t="shared" si="27"/>
        <v>0103</v>
      </c>
    </row>
    <row r="881" spans="1:19">
      <c r="A881" t="s">
        <v>12657</v>
      </c>
      <c r="B881" t="s">
        <v>12658</v>
      </c>
      <c r="C881" t="s">
        <v>49</v>
      </c>
      <c r="D881" t="s">
        <v>12659</v>
      </c>
      <c r="E881" t="s">
        <v>12152</v>
      </c>
      <c r="F881" t="s">
        <v>12660</v>
      </c>
      <c r="G881" t="s">
        <v>12661</v>
      </c>
      <c r="H881" t="s">
        <v>12662</v>
      </c>
      <c r="I881" t="s">
        <v>4785</v>
      </c>
      <c r="J881" t="s">
        <v>8413</v>
      </c>
      <c r="K881" t="s">
        <v>8414</v>
      </c>
      <c r="L881" t="s">
        <v>123</v>
      </c>
      <c r="M881" t="s">
        <v>4994</v>
      </c>
      <c r="N881" t="s">
        <v>4919</v>
      </c>
      <c r="O881" t="s">
        <v>8415</v>
      </c>
      <c r="P881" t="s">
        <v>12663</v>
      </c>
      <c r="R881" t="str">
        <f t="shared" si="26"/>
        <v>诸城</v>
      </c>
      <c r="S881" t="str">
        <f t="shared" si="27"/>
        <v>0103</v>
      </c>
    </row>
    <row r="882" spans="1:19">
      <c r="A882" t="s">
        <v>12664</v>
      </c>
      <c r="B882" t="s">
        <v>12665</v>
      </c>
      <c r="C882" t="s">
        <v>49</v>
      </c>
      <c r="D882" t="s">
        <v>12666</v>
      </c>
      <c r="E882" t="s">
        <v>12152</v>
      </c>
      <c r="F882" t="s">
        <v>12667</v>
      </c>
      <c r="G882" t="s">
        <v>12668</v>
      </c>
      <c r="H882" t="s">
        <v>12669</v>
      </c>
      <c r="I882" t="s">
        <v>4852</v>
      </c>
      <c r="J882" t="s">
        <v>10760</v>
      </c>
      <c r="K882" t="s">
        <v>10761</v>
      </c>
      <c r="L882" t="s">
        <v>105</v>
      </c>
      <c r="M882" t="s">
        <v>5029</v>
      </c>
      <c r="N882" t="s">
        <v>12670</v>
      </c>
      <c r="O882" t="s">
        <v>10762</v>
      </c>
      <c r="P882" t="s">
        <v>12671</v>
      </c>
      <c r="R882" t="str">
        <f t="shared" si="26"/>
        <v>寿光</v>
      </c>
      <c r="S882" t="str">
        <f t="shared" si="27"/>
        <v>0103</v>
      </c>
    </row>
    <row r="883" spans="1:19">
      <c r="A883" t="s">
        <v>12672</v>
      </c>
      <c r="B883" t="s">
        <v>12673</v>
      </c>
      <c r="C883" t="s">
        <v>49</v>
      </c>
      <c r="D883" t="s">
        <v>12674</v>
      </c>
      <c r="E883" t="s">
        <v>12164</v>
      </c>
      <c r="F883" t="s">
        <v>12675</v>
      </c>
      <c r="G883" t="s">
        <v>12676</v>
      </c>
      <c r="H883" t="s">
        <v>12677</v>
      </c>
      <c r="I883" t="s">
        <v>5407</v>
      </c>
      <c r="J883" t="s">
        <v>4879</v>
      </c>
      <c r="K883" t="s">
        <v>4880</v>
      </c>
      <c r="L883" t="s">
        <v>237</v>
      </c>
      <c r="M883" t="s">
        <v>4868</v>
      </c>
      <c r="O883" t="s">
        <v>4882</v>
      </c>
      <c r="P883" t="s">
        <v>12678</v>
      </c>
      <c r="R883" t="str">
        <f t="shared" si="26"/>
        <v>潍城</v>
      </c>
      <c r="S883" t="str">
        <f t="shared" si="27"/>
        <v>0103</v>
      </c>
    </row>
    <row r="884" spans="1:19">
      <c r="A884" t="s">
        <v>12679</v>
      </c>
      <c r="B884" t="s">
        <v>12680</v>
      </c>
      <c r="C884" t="s">
        <v>49</v>
      </c>
      <c r="D884" t="s">
        <v>12681</v>
      </c>
      <c r="E884" t="s">
        <v>12164</v>
      </c>
      <c r="F884" t="s">
        <v>12682</v>
      </c>
      <c r="G884" t="s">
        <v>12683</v>
      </c>
      <c r="H884" t="s">
        <v>12684</v>
      </c>
      <c r="I884" t="s">
        <v>12119</v>
      </c>
      <c r="J884" t="s">
        <v>7677</v>
      </c>
      <c r="K884" t="s">
        <v>7678</v>
      </c>
      <c r="L884" t="s">
        <v>86</v>
      </c>
      <c r="M884" t="s">
        <v>7679</v>
      </c>
      <c r="O884" t="s">
        <v>7680</v>
      </c>
      <c r="P884" t="s">
        <v>12685</v>
      </c>
      <c r="Q884" t="s">
        <v>12686</v>
      </c>
      <c r="R884" t="str">
        <f t="shared" si="26"/>
        <v>坊子</v>
      </c>
      <c r="S884" t="str">
        <f t="shared" si="27"/>
        <v>0103</v>
      </c>
    </row>
    <row r="885" spans="1:19">
      <c r="A885" t="s">
        <v>12687</v>
      </c>
      <c r="B885" t="s">
        <v>12688</v>
      </c>
      <c r="C885" t="s">
        <v>49</v>
      </c>
      <c r="D885" t="s">
        <v>12689</v>
      </c>
      <c r="E885" t="s">
        <v>12368</v>
      </c>
      <c r="F885" t="s">
        <v>12690</v>
      </c>
      <c r="G885" t="s">
        <v>12691</v>
      </c>
      <c r="H885" t="s">
        <v>12692</v>
      </c>
      <c r="I885" t="s">
        <v>5052</v>
      </c>
      <c r="J885" t="s">
        <v>12489</v>
      </c>
      <c r="K885" t="s">
        <v>12490</v>
      </c>
      <c r="L885" t="s">
        <v>60</v>
      </c>
      <c r="M885" t="s">
        <v>5999</v>
      </c>
      <c r="N885" t="s">
        <v>5421</v>
      </c>
      <c r="O885" t="s">
        <v>12491</v>
      </c>
      <c r="P885" t="s">
        <v>12693</v>
      </c>
      <c r="R885" t="str">
        <f t="shared" si="26"/>
        <v>奎文</v>
      </c>
      <c r="S885" t="str">
        <f t="shared" si="27"/>
        <v>0103</v>
      </c>
    </row>
    <row r="886" spans="1:19">
      <c r="A886" t="s">
        <v>12694</v>
      </c>
      <c r="B886" t="s">
        <v>12695</v>
      </c>
      <c r="C886" t="s">
        <v>49</v>
      </c>
      <c r="D886" t="s">
        <v>12696</v>
      </c>
      <c r="E886" t="s">
        <v>12368</v>
      </c>
      <c r="F886" t="s">
        <v>12697</v>
      </c>
      <c r="G886" t="s">
        <v>12698</v>
      </c>
      <c r="H886" t="s">
        <v>12699</v>
      </c>
      <c r="I886" t="s">
        <v>5835</v>
      </c>
      <c r="J886" t="s">
        <v>6642</v>
      </c>
      <c r="K886" t="s">
        <v>6643</v>
      </c>
      <c r="L886" t="s">
        <v>105</v>
      </c>
      <c r="M886" t="s">
        <v>5769</v>
      </c>
      <c r="O886" t="s">
        <v>5843</v>
      </c>
      <c r="P886" t="s">
        <v>12700</v>
      </c>
      <c r="R886" t="str">
        <f t="shared" si="26"/>
        <v>寿光</v>
      </c>
      <c r="S886" t="str">
        <f t="shared" si="27"/>
        <v>0103</v>
      </c>
    </row>
    <row r="887" spans="1:19">
      <c r="A887" t="s">
        <v>12701</v>
      </c>
      <c r="B887" t="s">
        <v>12702</v>
      </c>
      <c r="C887" t="s">
        <v>49</v>
      </c>
      <c r="D887" t="s">
        <v>12703</v>
      </c>
      <c r="E887" t="s">
        <v>12407</v>
      </c>
      <c r="F887" t="s">
        <v>12704</v>
      </c>
      <c r="G887" t="s">
        <v>12705</v>
      </c>
      <c r="H887" t="s">
        <v>12706</v>
      </c>
      <c r="I887" t="s">
        <v>12119</v>
      </c>
      <c r="J887" t="s">
        <v>5484</v>
      </c>
      <c r="K887" t="s">
        <v>5485</v>
      </c>
      <c r="L887" t="s">
        <v>114</v>
      </c>
      <c r="M887" t="s">
        <v>5486</v>
      </c>
      <c r="N887" t="s">
        <v>4919</v>
      </c>
      <c r="O887" t="s">
        <v>5488</v>
      </c>
      <c r="P887" t="s">
        <v>12707</v>
      </c>
      <c r="Q887" t="s">
        <v>12708</v>
      </c>
      <c r="R887" t="str">
        <f t="shared" si="26"/>
        <v>高密</v>
      </c>
      <c r="S887" t="str">
        <f t="shared" si="27"/>
        <v>0103</v>
      </c>
    </row>
    <row r="888" spans="1:19">
      <c r="A888" t="s">
        <v>12709</v>
      </c>
      <c r="B888" t="s">
        <v>12710</v>
      </c>
      <c r="C888" t="s">
        <v>49</v>
      </c>
      <c r="D888" t="s">
        <v>12711</v>
      </c>
      <c r="E888" t="s">
        <v>12152</v>
      </c>
      <c r="F888" t="s">
        <v>12712</v>
      </c>
      <c r="G888" t="s">
        <v>12713</v>
      </c>
      <c r="H888" t="s">
        <v>12714</v>
      </c>
      <c r="I888" t="s">
        <v>4955</v>
      </c>
      <c r="J888" t="s">
        <v>12715</v>
      </c>
      <c r="K888" t="s">
        <v>12716</v>
      </c>
      <c r="L888" t="s">
        <v>123</v>
      </c>
      <c r="M888" t="s">
        <v>7767</v>
      </c>
      <c r="N888" t="s">
        <v>4832</v>
      </c>
      <c r="O888" t="s">
        <v>12717</v>
      </c>
      <c r="P888" t="s">
        <v>12718</v>
      </c>
      <c r="Q888" t="s">
        <v>12719</v>
      </c>
      <c r="R888" t="str">
        <f t="shared" si="26"/>
        <v>诸城</v>
      </c>
      <c r="S888" t="str">
        <f t="shared" si="27"/>
        <v>0103</v>
      </c>
    </row>
    <row r="889" spans="1:19">
      <c r="A889" t="s">
        <v>12720</v>
      </c>
      <c r="B889" t="s">
        <v>12721</v>
      </c>
      <c r="C889" t="s">
        <v>49</v>
      </c>
      <c r="D889" t="s">
        <v>12722</v>
      </c>
      <c r="E889" t="s">
        <v>12723</v>
      </c>
      <c r="F889" t="s">
        <v>10543</v>
      </c>
      <c r="G889" t="s">
        <v>10544</v>
      </c>
      <c r="H889" t="s">
        <v>12724</v>
      </c>
      <c r="I889" t="s">
        <v>4955</v>
      </c>
      <c r="J889" t="s">
        <v>5122</v>
      </c>
      <c r="K889" t="s">
        <v>5123</v>
      </c>
      <c r="N889" t="s">
        <v>4959</v>
      </c>
      <c r="O889" t="s">
        <v>5124</v>
      </c>
      <c r="R889" t="str">
        <f t="shared" si="26"/>
        <v/>
      </c>
      <c r="S889" t="str">
        <f t="shared" si="27"/>
        <v>0103</v>
      </c>
    </row>
    <row r="890" spans="1:19">
      <c r="A890" t="s">
        <v>12725</v>
      </c>
      <c r="B890" t="s">
        <v>12726</v>
      </c>
      <c r="C890" t="s">
        <v>49</v>
      </c>
      <c r="D890" t="s">
        <v>12727</v>
      </c>
      <c r="E890" t="s">
        <v>12164</v>
      </c>
      <c r="F890" t="s">
        <v>12728</v>
      </c>
      <c r="G890" t="s">
        <v>12729</v>
      </c>
      <c r="H890" t="s">
        <v>12730</v>
      </c>
      <c r="I890" t="s">
        <v>12119</v>
      </c>
      <c r="J890" t="s">
        <v>5743</v>
      </c>
      <c r="K890" t="s">
        <v>5744</v>
      </c>
      <c r="L890" t="s">
        <v>375</v>
      </c>
      <c r="M890" t="s">
        <v>5745</v>
      </c>
      <c r="N890" t="s">
        <v>8593</v>
      </c>
      <c r="O890" t="s">
        <v>5746</v>
      </c>
      <c r="P890" t="s">
        <v>12731</v>
      </c>
      <c r="R890" t="str">
        <f t="shared" si="26"/>
        <v>昌邑</v>
      </c>
      <c r="S890" t="str">
        <f t="shared" si="27"/>
        <v>0103</v>
      </c>
    </row>
    <row r="891" spans="1:19">
      <c r="A891" t="s">
        <v>729</v>
      </c>
      <c r="B891" t="s">
        <v>12732</v>
      </c>
      <c r="C891" t="s">
        <v>49</v>
      </c>
      <c r="D891" t="s">
        <v>12733</v>
      </c>
      <c r="E891" t="s">
        <v>12164</v>
      </c>
      <c r="F891" t="s">
        <v>12734</v>
      </c>
      <c r="G891" t="s">
        <v>727</v>
      </c>
      <c r="H891" t="s">
        <v>12735</v>
      </c>
      <c r="I891" t="s">
        <v>12119</v>
      </c>
      <c r="J891" t="s">
        <v>5374</v>
      </c>
      <c r="K891" t="s">
        <v>5375</v>
      </c>
      <c r="L891" t="s">
        <v>105</v>
      </c>
      <c r="M891" t="s">
        <v>5376</v>
      </c>
      <c r="O891" t="s">
        <v>5377</v>
      </c>
      <c r="R891" t="str">
        <f t="shared" si="26"/>
        <v>寿光</v>
      </c>
      <c r="S891" t="str">
        <f t="shared" si="27"/>
        <v>0103</v>
      </c>
    </row>
    <row r="892" spans="1:19">
      <c r="A892" t="s">
        <v>12736</v>
      </c>
      <c r="B892" t="s">
        <v>12737</v>
      </c>
      <c r="C892" t="s">
        <v>49</v>
      </c>
      <c r="D892" t="s">
        <v>12738</v>
      </c>
      <c r="E892" t="s">
        <v>12368</v>
      </c>
      <c r="F892" t="s">
        <v>12739</v>
      </c>
      <c r="G892" t="s">
        <v>12740</v>
      </c>
      <c r="H892" t="s">
        <v>12741</v>
      </c>
      <c r="I892" t="s">
        <v>4852</v>
      </c>
      <c r="J892" t="s">
        <v>5636</v>
      </c>
      <c r="K892" t="s">
        <v>5637</v>
      </c>
      <c r="L892" t="s">
        <v>105</v>
      </c>
      <c r="M892" t="s">
        <v>5638</v>
      </c>
      <c r="N892" t="s">
        <v>5030</v>
      </c>
      <c r="O892" t="s">
        <v>5639</v>
      </c>
      <c r="P892" t="s">
        <v>12742</v>
      </c>
      <c r="R892" t="str">
        <f t="shared" si="26"/>
        <v>寿光</v>
      </c>
      <c r="S892" t="str">
        <f t="shared" si="27"/>
        <v>0103</v>
      </c>
    </row>
    <row r="893" spans="1:19">
      <c r="A893" t="s">
        <v>12743</v>
      </c>
      <c r="B893" t="s">
        <v>12744</v>
      </c>
      <c r="C893" t="s">
        <v>49</v>
      </c>
      <c r="D893" t="s">
        <v>12745</v>
      </c>
      <c r="E893" t="s">
        <v>12152</v>
      </c>
      <c r="F893" t="s">
        <v>12746</v>
      </c>
      <c r="G893" t="s">
        <v>12747</v>
      </c>
      <c r="H893" t="s">
        <v>12748</v>
      </c>
      <c r="I893" t="s">
        <v>4813</v>
      </c>
      <c r="J893" t="s">
        <v>8984</v>
      </c>
      <c r="K893" t="s">
        <v>8985</v>
      </c>
      <c r="L893" t="s">
        <v>60</v>
      </c>
      <c r="M893" t="s">
        <v>5511</v>
      </c>
      <c r="N893" t="s">
        <v>4905</v>
      </c>
      <c r="O893" t="s">
        <v>8986</v>
      </c>
      <c r="P893" t="s">
        <v>12749</v>
      </c>
      <c r="Q893" t="s">
        <v>12750</v>
      </c>
      <c r="R893" t="str">
        <f t="shared" si="26"/>
        <v>奎文</v>
      </c>
      <c r="S893" t="str">
        <f t="shared" si="27"/>
        <v>0103</v>
      </c>
    </row>
    <row r="894" spans="1:19">
      <c r="A894" t="s">
        <v>12751</v>
      </c>
      <c r="B894" t="s">
        <v>12752</v>
      </c>
      <c r="C894" t="s">
        <v>49</v>
      </c>
      <c r="D894" t="s">
        <v>12753</v>
      </c>
      <c r="E894" t="s">
        <v>12164</v>
      </c>
      <c r="F894" t="s">
        <v>12754</v>
      </c>
      <c r="G894" t="s">
        <v>12755</v>
      </c>
      <c r="H894" t="s">
        <v>12756</v>
      </c>
      <c r="I894" t="s">
        <v>12757</v>
      </c>
      <c r="J894" t="s">
        <v>12758</v>
      </c>
      <c r="K894" t="s">
        <v>12759</v>
      </c>
      <c r="L894" t="s">
        <v>1136</v>
      </c>
      <c r="M894" t="s">
        <v>5210</v>
      </c>
      <c r="O894" t="s">
        <v>12760</v>
      </c>
      <c r="P894" t="s">
        <v>12761</v>
      </c>
      <c r="R894" t="str">
        <f t="shared" si="26"/>
        <v>昌乐</v>
      </c>
      <c r="S894" t="str">
        <f t="shared" si="27"/>
        <v>0103</v>
      </c>
    </row>
    <row r="895" spans="1:19">
      <c r="A895" t="s">
        <v>12762</v>
      </c>
      <c r="B895" t="s">
        <v>12763</v>
      </c>
      <c r="C895" t="s">
        <v>49</v>
      </c>
      <c r="D895" t="s">
        <v>12764</v>
      </c>
      <c r="E895" t="s">
        <v>12368</v>
      </c>
      <c r="F895" t="s">
        <v>12765</v>
      </c>
      <c r="G895" t="s">
        <v>12766</v>
      </c>
      <c r="H895" t="s">
        <v>12767</v>
      </c>
      <c r="I895" t="s">
        <v>5407</v>
      </c>
      <c r="J895" t="s">
        <v>7114</v>
      </c>
      <c r="K895" t="s">
        <v>7115</v>
      </c>
      <c r="L895" t="s">
        <v>105</v>
      </c>
      <c r="M895" t="s">
        <v>5176</v>
      </c>
      <c r="N895" t="s">
        <v>4933</v>
      </c>
      <c r="O895" t="s">
        <v>7116</v>
      </c>
      <c r="P895" t="s">
        <v>12768</v>
      </c>
      <c r="R895" t="str">
        <f t="shared" si="26"/>
        <v>寿光</v>
      </c>
      <c r="S895" t="str">
        <f t="shared" si="27"/>
        <v>0103</v>
      </c>
    </row>
    <row r="896" spans="1:19">
      <c r="A896" t="s">
        <v>12769</v>
      </c>
      <c r="B896" t="s">
        <v>12770</v>
      </c>
      <c r="C896" t="s">
        <v>49</v>
      </c>
      <c r="D896" t="s">
        <v>12771</v>
      </c>
      <c r="E896" t="s">
        <v>12152</v>
      </c>
      <c r="F896" t="s">
        <v>12772</v>
      </c>
      <c r="G896" t="s">
        <v>12773</v>
      </c>
      <c r="H896" t="s">
        <v>12774</v>
      </c>
      <c r="I896" t="s">
        <v>9385</v>
      </c>
      <c r="J896" t="s">
        <v>5810</v>
      </c>
      <c r="K896" t="s">
        <v>5811</v>
      </c>
      <c r="L896" t="s">
        <v>77</v>
      </c>
      <c r="M896" t="s">
        <v>5812</v>
      </c>
      <c r="N896" t="s">
        <v>9006</v>
      </c>
      <c r="O896" t="s">
        <v>5813</v>
      </c>
      <c r="Q896" t="s">
        <v>12775</v>
      </c>
      <c r="R896" t="str">
        <f t="shared" si="26"/>
        <v>临朐</v>
      </c>
      <c r="S896" t="str">
        <f t="shared" si="27"/>
        <v>0103</v>
      </c>
    </row>
    <row r="897" spans="1:19">
      <c r="A897" t="s">
        <v>12776</v>
      </c>
      <c r="B897" t="s">
        <v>12777</v>
      </c>
      <c r="C897" t="s">
        <v>49</v>
      </c>
      <c r="D897" t="s">
        <v>12778</v>
      </c>
      <c r="E897" t="s">
        <v>12368</v>
      </c>
      <c r="F897" t="s">
        <v>12779</v>
      </c>
      <c r="G897" t="s">
        <v>12780</v>
      </c>
      <c r="H897" t="s">
        <v>12781</v>
      </c>
      <c r="I897" t="s">
        <v>12782</v>
      </c>
      <c r="J897" t="s">
        <v>12783</v>
      </c>
      <c r="K897" t="s">
        <v>12784</v>
      </c>
      <c r="L897" t="s">
        <v>105</v>
      </c>
      <c r="M897" t="s">
        <v>5176</v>
      </c>
      <c r="N897" t="s">
        <v>6530</v>
      </c>
      <c r="O897" t="s">
        <v>12785</v>
      </c>
      <c r="P897" t="s">
        <v>12786</v>
      </c>
      <c r="Q897" t="s">
        <v>12787</v>
      </c>
      <c r="R897" t="str">
        <f t="shared" ref="R897:R960" si="28">IF(OR(LEFT(L897,2)="高新"),"奎文",IF(LEFT(L897,2)="峡山","坊子",IF(LEFT(L897,2)="滨海","寒亭",LEFT(L897,2))))</f>
        <v>寿光</v>
      </c>
      <c r="S897" t="str">
        <f t="shared" ref="S897:S960" si="29">TEXT(B897,"mmdd")</f>
        <v>0103</v>
      </c>
    </row>
    <row r="898" spans="1:19">
      <c r="A898" t="s">
        <v>12788</v>
      </c>
      <c r="B898" t="s">
        <v>12789</v>
      </c>
      <c r="C898" t="s">
        <v>49</v>
      </c>
      <c r="D898" t="s">
        <v>12790</v>
      </c>
      <c r="E898" t="s">
        <v>12152</v>
      </c>
      <c r="F898" t="s">
        <v>12791</v>
      </c>
      <c r="G898" t="s">
        <v>12792</v>
      </c>
      <c r="H898" t="s">
        <v>12793</v>
      </c>
      <c r="I898" t="s">
        <v>4841</v>
      </c>
      <c r="J898" t="s">
        <v>6771</v>
      </c>
      <c r="K898" t="s">
        <v>6772</v>
      </c>
      <c r="L898" t="s">
        <v>1136</v>
      </c>
      <c r="M898" t="s">
        <v>5210</v>
      </c>
      <c r="N898" t="s">
        <v>4845</v>
      </c>
      <c r="O898" t="s">
        <v>6773</v>
      </c>
      <c r="P898" t="s">
        <v>12794</v>
      </c>
      <c r="Q898" t="s">
        <v>12795</v>
      </c>
      <c r="R898" t="str">
        <f t="shared" si="28"/>
        <v>昌乐</v>
      </c>
      <c r="S898" t="str">
        <f t="shared" si="29"/>
        <v>0103</v>
      </c>
    </row>
    <row r="899" spans="1:19">
      <c r="A899" t="s">
        <v>12796</v>
      </c>
      <c r="B899" t="s">
        <v>12797</v>
      </c>
      <c r="C899" t="s">
        <v>49</v>
      </c>
      <c r="D899" t="s">
        <v>12798</v>
      </c>
      <c r="E899" t="s">
        <v>12368</v>
      </c>
      <c r="F899" t="s">
        <v>12799</v>
      </c>
      <c r="G899" t="s">
        <v>12800</v>
      </c>
      <c r="H899" t="s">
        <v>12801</v>
      </c>
      <c r="I899" t="s">
        <v>5835</v>
      </c>
      <c r="J899" t="s">
        <v>10172</v>
      </c>
      <c r="K899" t="s">
        <v>10173</v>
      </c>
      <c r="L899" t="s">
        <v>95</v>
      </c>
      <c r="M899" t="s">
        <v>4844</v>
      </c>
      <c r="O899" t="s">
        <v>10174</v>
      </c>
      <c r="P899" t="s">
        <v>12802</v>
      </c>
      <c r="R899" t="str">
        <f t="shared" si="28"/>
        <v>安丘</v>
      </c>
      <c r="S899" t="str">
        <f t="shared" si="29"/>
        <v>0103</v>
      </c>
    </row>
    <row r="900" spans="1:19">
      <c r="A900" t="s">
        <v>12803</v>
      </c>
      <c r="B900" t="s">
        <v>12804</v>
      </c>
      <c r="C900" t="s">
        <v>49</v>
      </c>
      <c r="D900" t="s">
        <v>12805</v>
      </c>
      <c r="E900" t="s">
        <v>12806</v>
      </c>
      <c r="F900" t="s">
        <v>12807</v>
      </c>
      <c r="G900" t="s">
        <v>12808</v>
      </c>
      <c r="H900" t="s">
        <v>12809</v>
      </c>
      <c r="I900" t="s">
        <v>4852</v>
      </c>
      <c r="J900" t="s">
        <v>12810</v>
      </c>
      <c r="K900" t="s">
        <v>12811</v>
      </c>
      <c r="L900" t="s">
        <v>50</v>
      </c>
      <c r="M900" t="s">
        <v>6624</v>
      </c>
      <c r="N900" t="s">
        <v>4972</v>
      </c>
      <c r="O900" t="s">
        <v>12812</v>
      </c>
      <c r="P900" t="s">
        <v>12813</v>
      </c>
      <c r="R900" t="str">
        <f t="shared" si="28"/>
        <v>青州</v>
      </c>
      <c r="S900" t="str">
        <f t="shared" si="29"/>
        <v>0103</v>
      </c>
    </row>
    <row r="901" spans="1:19">
      <c r="A901" t="s">
        <v>12814</v>
      </c>
      <c r="B901" t="s">
        <v>12815</v>
      </c>
      <c r="C901" t="s">
        <v>49</v>
      </c>
      <c r="D901" t="s">
        <v>12816</v>
      </c>
      <c r="E901" t="s">
        <v>12164</v>
      </c>
      <c r="F901" t="s">
        <v>12817</v>
      </c>
      <c r="G901" t="s">
        <v>12818</v>
      </c>
      <c r="H901" t="s">
        <v>12819</v>
      </c>
      <c r="I901" t="s">
        <v>12119</v>
      </c>
      <c r="J901" t="s">
        <v>12820</v>
      </c>
      <c r="K901" t="s">
        <v>12821</v>
      </c>
      <c r="L901" t="s">
        <v>50</v>
      </c>
      <c r="M901" t="s">
        <v>5877</v>
      </c>
      <c r="O901" t="s">
        <v>12822</v>
      </c>
      <c r="P901" t="s">
        <v>12823</v>
      </c>
      <c r="Q901" t="s">
        <v>12824</v>
      </c>
      <c r="R901" t="str">
        <f t="shared" si="28"/>
        <v>青州</v>
      </c>
      <c r="S901" t="str">
        <f t="shared" si="29"/>
        <v>0103</v>
      </c>
    </row>
    <row r="902" spans="1:19">
      <c r="A902" t="s">
        <v>12825</v>
      </c>
      <c r="B902" t="s">
        <v>12826</v>
      </c>
      <c r="C902" t="s">
        <v>49</v>
      </c>
      <c r="D902" t="s">
        <v>12827</v>
      </c>
      <c r="E902" t="s">
        <v>12164</v>
      </c>
      <c r="F902" t="s">
        <v>12828</v>
      </c>
      <c r="G902" t="s">
        <v>12829</v>
      </c>
      <c r="H902" t="s">
        <v>12830</v>
      </c>
      <c r="I902" t="s">
        <v>4852</v>
      </c>
      <c r="J902" t="s">
        <v>8492</v>
      </c>
      <c r="K902" t="s">
        <v>8493</v>
      </c>
      <c r="L902" t="s">
        <v>95</v>
      </c>
      <c r="M902" t="s">
        <v>5709</v>
      </c>
      <c r="O902" t="s">
        <v>8494</v>
      </c>
      <c r="P902" t="s">
        <v>12831</v>
      </c>
      <c r="Q902" t="s">
        <v>12832</v>
      </c>
      <c r="R902" t="str">
        <f t="shared" si="28"/>
        <v>安丘</v>
      </c>
      <c r="S902" t="str">
        <f t="shared" si="29"/>
        <v>0103</v>
      </c>
    </row>
    <row r="903" spans="1:19">
      <c r="A903" t="s">
        <v>12833</v>
      </c>
      <c r="B903" t="s">
        <v>12834</v>
      </c>
      <c r="C903" t="s">
        <v>49</v>
      </c>
      <c r="D903" t="s">
        <v>12835</v>
      </c>
      <c r="E903" t="s">
        <v>12164</v>
      </c>
      <c r="F903" t="s">
        <v>12836</v>
      </c>
      <c r="G903" t="s">
        <v>12837</v>
      </c>
      <c r="I903" t="s">
        <v>4955</v>
      </c>
      <c r="R903" t="str">
        <f t="shared" si="28"/>
        <v/>
      </c>
      <c r="S903" t="str">
        <f t="shared" si="29"/>
        <v>0103</v>
      </c>
    </row>
    <row r="904" spans="1:19">
      <c r="A904" t="s">
        <v>12838</v>
      </c>
      <c r="B904" t="s">
        <v>12839</v>
      </c>
      <c r="C904" t="s">
        <v>49</v>
      </c>
      <c r="D904" t="s">
        <v>12840</v>
      </c>
      <c r="E904" t="s">
        <v>12164</v>
      </c>
      <c r="F904" t="s">
        <v>12841</v>
      </c>
      <c r="G904" t="s">
        <v>12842</v>
      </c>
      <c r="H904" t="s">
        <v>12843</v>
      </c>
      <c r="I904" t="s">
        <v>12844</v>
      </c>
      <c r="J904" t="s">
        <v>12489</v>
      </c>
      <c r="K904" t="s">
        <v>12490</v>
      </c>
      <c r="L904" t="s">
        <v>60</v>
      </c>
      <c r="M904" t="s">
        <v>5999</v>
      </c>
      <c r="N904" t="s">
        <v>5451</v>
      </c>
      <c r="O904" t="s">
        <v>12491</v>
      </c>
      <c r="P904" t="s">
        <v>12845</v>
      </c>
      <c r="R904" t="str">
        <f t="shared" si="28"/>
        <v>奎文</v>
      </c>
      <c r="S904" t="str">
        <f t="shared" si="29"/>
        <v>0103</v>
      </c>
    </row>
    <row r="905" spans="1:19">
      <c r="A905" t="s">
        <v>12846</v>
      </c>
      <c r="B905" t="s">
        <v>12847</v>
      </c>
      <c r="C905" t="s">
        <v>49</v>
      </c>
      <c r="D905" t="s">
        <v>12848</v>
      </c>
      <c r="E905" t="s">
        <v>12164</v>
      </c>
      <c r="F905" t="s">
        <v>12849</v>
      </c>
      <c r="G905" t="s">
        <v>12850</v>
      </c>
      <c r="H905" t="s">
        <v>12851</v>
      </c>
      <c r="I905" t="s">
        <v>12844</v>
      </c>
      <c r="J905" t="s">
        <v>6172</v>
      </c>
      <c r="K905" t="s">
        <v>6173</v>
      </c>
      <c r="L905" t="s">
        <v>95</v>
      </c>
      <c r="M905" t="s">
        <v>5042</v>
      </c>
      <c r="N905" t="s">
        <v>5017</v>
      </c>
      <c r="O905" t="s">
        <v>6175</v>
      </c>
      <c r="P905" t="s">
        <v>12852</v>
      </c>
      <c r="Q905" t="s">
        <v>12853</v>
      </c>
      <c r="R905" t="str">
        <f t="shared" si="28"/>
        <v>安丘</v>
      </c>
      <c r="S905" t="str">
        <f t="shared" si="29"/>
        <v>0103</v>
      </c>
    </row>
    <row r="906" spans="1:19">
      <c r="A906" t="s">
        <v>12854</v>
      </c>
      <c r="B906" t="s">
        <v>12855</v>
      </c>
      <c r="C906" t="s">
        <v>49</v>
      </c>
      <c r="D906" t="s">
        <v>12856</v>
      </c>
      <c r="E906" t="s">
        <v>12152</v>
      </c>
      <c r="F906" t="s">
        <v>12857</v>
      </c>
      <c r="G906" t="s">
        <v>12858</v>
      </c>
      <c r="H906" t="s">
        <v>12859</v>
      </c>
      <c r="I906" t="s">
        <v>5184</v>
      </c>
      <c r="J906" t="s">
        <v>6517</v>
      </c>
      <c r="K906" t="s">
        <v>6518</v>
      </c>
      <c r="L906" t="s">
        <v>50</v>
      </c>
      <c r="M906" t="s">
        <v>6207</v>
      </c>
      <c r="N906" t="s">
        <v>5487</v>
      </c>
      <c r="O906" t="s">
        <v>6520</v>
      </c>
      <c r="P906" t="s">
        <v>12860</v>
      </c>
      <c r="Q906" t="s">
        <v>12861</v>
      </c>
      <c r="R906" t="str">
        <f t="shared" si="28"/>
        <v>青州</v>
      </c>
      <c r="S906" t="str">
        <f t="shared" si="29"/>
        <v>0103</v>
      </c>
    </row>
    <row r="907" spans="1:19">
      <c r="A907" t="s">
        <v>12862</v>
      </c>
      <c r="B907" t="s">
        <v>12863</v>
      </c>
      <c r="C907" t="s">
        <v>49</v>
      </c>
      <c r="D907" t="s">
        <v>12864</v>
      </c>
      <c r="E907" t="s">
        <v>12164</v>
      </c>
      <c r="F907" t="s">
        <v>12865</v>
      </c>
      <c r="G907" t="s">
        <v>12866</v>
      </c>
      <c r="H907" t="s">
        <v>12867</v>
      </c>
      <c r="I907" t="s">
        <v>12757</v>
      </c>
      <c r="J907" t="s">
        <v>10820</v>
      </c>
      <c r="K907" t="s">
        <v>10821</v>
      </c>
      <c r="L907" t="s">
        <v>105</v>
      </c>
      <c r="M907" t="s">
        <v>7805</v>
      </c>
      <c r="O907" t="s">
        <v>10822</v>
      </c>
      <c r="P907" t="s">
        <v>12868</v>
      </c>
      <c r="Q907" t="s">
        <v>12869</v>
      </c>
      <c r="R907" t="str">
        <f t="shared" si="28"/>
        <v>寿光</v>
      </c>
      <c r="S907" t="str">
        <f t="shared" si="29"/>
        <v>0103</v>
      </c>
    </row>
    <row r="908" spans="1:19">
      <c r="A908" t="s">
        <v>12870</v>
      </c>
      <c r="B908" t="s">
        <v>12871</v>
      </c>
      <c r="C908" t="s">
        <v>49</v>
      </c>
      <c r="D908" t="s">
        <v>12872</v>
      </c>
      <c r="E908" t="s">
        <v>12164</v>
      </c>
      <c r="F908" t="s">
        <v>12873</v>
      </c>
      <c r="G908" t="s">
        <v>12874</v>
      </c>
      <c r="H908" t="s">
        <v>12875</v>
      </c>
      <c r="I908" t="s">
        <v>12119</v>
      </c>
      <c r="J908" t="s">
        <v>12876</v>
      </c>
      <c r="K908" t="s">
        <v>12877</v>
      </c>
      <c r="L908" t="s">
        <v>86</v>
      </c>
      <c r="M908" t="s">
        <v>6297</v>
      </c>
      <c r="N908" t="s">
        <v>5699</v>
      </c>
      <c r="O908" t="s">
        <v>12878</v>
      </c>
      <c r="P908" t="s">
        <v>12879</v>
      </c>
      <c r="R908" t="str">
        <f t="shared" si="28"/>
        <v>坊子</v>
      </c>
      <c r="S908" t="str">
        <f t="shared" si="29"/>
        <v>0103</v>
      </c>
    </row>
    <row r="909" spans="1:19">
      <c r="A909" t="s">
        <v>12880</v>
      </c>
      <c r="B909" t="s">
        <v>12881</v>
      </c>
      <c r="C909" t="s">
        <v>49</v>
      </c>
      <c r="D909" t="s">
        <v>12882</v>
      </c>
      <c r="E909" t="s">
        <v>12368</v>
      </c>
      <c r="F909" t="s">
        <v>12883</v>
      </c>
      <c r="G909" t="s">
        <v>12884</v>
      </c>
      <c r="H909" t="s">
        <v>12885</v>
      </c>
      <c r="I909" t="s">
        <v>4841</v>
      </c>
      <c r="J909" t="s">
        <v>5669</v>
      </c>
      <c r="K909" t="s">
        <v>5670</v>
      </c>
      <c r="L909" t="s">
        <v>60</v>
      </c>
      <c r="M909" t="s">
        <v>5511</v>
      </c>
      <c r="O909" t="s">
        <v>5671</v>
      </c>
      <c r="P909" t="s">
        <v>12886</v>
      </c>
      <c r="R909" t="str">
        <f t="shared" si="28"/>
        <v>奎文</v>
      </c>
      <c r="S909" t="str">
        <f t="shared" si="29"/>
        <v>0103</v>
      </c>
    </row>
    <row r="910" spans="1:19">
      <c r="A910" t="s">
        <v>12887</v>
      </c>
      <c r="B910" t="s">
        <v>12888</v>
      </c>
      <c r="C910" t="s">
        <v>49</v>
      </c>
      <c r="D910" t="s">
        <v>12889</v>
      </c>
      <c r="E910" t="s">
        <v>12407</v>
      </c>
      <c r="F910" t="s">
        <v>12890</v>
      </c>
      <c r="G910" t="s">
        <v>12891</v>
      </c>
      <c r="H910" t="s">
        <v>12892</v>
      </c>
      <c r="I910" t="s">
        <v>12119</v>
      </c>
      <c r="J910" t="s">
        <v>6782</v>
      </c>
      <c r="K910" t="s">
        <v>6783</v>
      </c>
      <c r="L910" t="s">
        <v>105</v>
      </c>
      <c r="M910" t="s">
        <v>5224</v>
      </c>
      <c r="N910" t="s">
        <v>4919</v>
      </c>
      <c r="O910" t="s">
        <v>6784</v>
      </c>
      <c r="P910" t="s">
        <v>12893</v>
      </c>
      <c r="R910" t="str">
        <f t="shared" si="28"/>
        <v>寿光</v>
      </c>
      <c r="S910" t="str">
        <f t="shared" si="29"/>
        <v>0103</v>
      </c>
    </row>
    <row r="911" spans="1:19">
      <c r="A911" t="s">
        <v>12894</v>
      </c>
      <c r="B911" t="s">
        <v>12895</v>
      </c>
      <c r="C911" t="s">
        <v>49</v>
      </c>
      <c r="D911" t="s">
        <v>12896</v>
      </c>
      <c r="E911" t="s">
        <v>12164</v>
      </c>
      <c r="F911" t="s">
        <v>12897</v>
      </c>
      <c r="G911" t="s">
        <v>12898</v>
      </c>
      <c r="H911" t="s">
        <v>12899</v>
      </c>
      <c r="I911" t="s">
        <v>4785</v>
      </c>
      <c r="J911" t="s">
        <v>12900</v>
      </c>
      <c r="K911" t="s">
        <v>12901</v>
      </c>
      <c r="L911" t="s">
        <v>148</v>
      </c>
      <c r="M911" t="s">
        <v>5580</v>
      </c>
      <c r="O911" t="s">
        <v>12902</v>
      </c>
      <c r="P911" t="s">
        <v>12903</v>
      </c>
      <c r="Q911" t="s">
        <v>12904</v>
      </c>
      <c r="R911" t="str">
        <f t="shared" si="28"/>
        <v>寒亭</v>
      </c>
      <c r="S911" t="str">
        <f t="shared" si="29"/>
        <v>0103</v>
      </c>
    </row>
    <row r="912" spans="1:19">
      <c r="A912" t="s">
        <v>12905</v>
      </c>
      <c r="B912" t="s">
        <v>12906</v>
      </c>
      <c r="C912" t="s">
        <v>49</v>
      </c>
      <c r="D912" t="s">
        <v>12907</v>
      </c>
      <c r="E912" t="s">
        <v>12368</v>
      </c>
      <c r="F912" t="s">
        <v>12908</v>
      </c>
      <c r="G912" t="s">
        <v>12909</v>
      </c>
      <c r="H912" t="s">
        <v>12910</v>
      </c>
      <c r="I912" t="s">
        <v>4828</v>
      </c>
      <c r="J912" t="s">
        <v>6664</v>
      </c>
      <c r="K912" t="s">
        <v>6665</v>
      </c>
      <c r="L912" t="s">
        <v>60</v>
      </c>
      <c r="M912" t="s">
        <v>5511</v>
      </c>
      <c r="N912" t="s">
        <v>4881</v>
      </c>
      <c r="O912" t="s">
        <v>6666</v>
      </c>
      <c r="P912" t="s">
        <v>12911</v>
      </c>
      <c r="R912" t="str">
        <f t="shared" si="28"/>
        <v>奎文</v>
      </c>
      <c r="S912" t="str">
        <f t="shared" si="29"/>
        <v>0103</v>
      </c>
    </row>
    <row r="913" spans="1:19">
      <c r="A913" t="s">
        <v>12912</v>
      </c>
      <c r="B913" t="s">
        <v>12913</v>
      </c>
      <c r="C913" t="s">
        <v>49</v>
      </c>
      <c r="D913" t="s">
        <v>12914</v>
      </c>
      <c r="E913" t="s">
        <v>12164</v>
      </c>
      <c r="F913" t="s">
        <v>12915</v>
      </c>
      <c r="G913" t="s">
        <v>12916</v>
      </c>
      <c r="H913" t="s">
        <v>12917</v>
      </c>
      <c r="I913" t="s">
        <v>12119</v>
      </c>
      <c r="J913" t="s">
        <v>5509</v>
      </c>
      <c r="K913" t="s">
        <v>5510</v>
      </c>
      <c r="L913" t="s">
        <v>60</v>
      </c>
      <c r="M913" t="s">
        <v>5511</v>
      </c>
      <c r="N913" t="s">
        <v>5421</v>
      </c>
      <c r="O913" t="s">
        <v>5512</v>
      </c>
      <c r="Q913" t="s">
        <v>12918</v>
      </c>
      <c r="R913" t="str">
        <f t="shared" si="28"/>
        <v>奎文</v>
      </c>
      <c r="S913" t="str">
        <f t="shared" si="29"/>
        <v>0103</v>
      </c>
    </row>
    <row r="914" spans="1:19">
      <c r="A914" t="s">
        <v>12919</v>
      </c>
      <c r="B914" t="s">
        <v>12920</v>
      </c>
      <c r="C914" t="s">
        <v>49</v>
      </c>
      <c r="D914" t="s">
        <v>12921</v>
      </c>
      <c r="E914" t="s">
        <v>12152</v>
      </c>
      <c r="F914" t="s">
        <v>12922</v>
      </c>
      <c r="G914" t="s">
        <v>12923</v>
      </c>
      <c r="H914" t="s">
        <v>12924</v>
      </c>
      <c r="I914" t="s">
        <v>4785</v>
      </c>
      <c r="J914" t="s">
        <v>11207</v>
      </c>
      <c r="K914" t="s">
        <v>11208</v>
      </c>
      <c r="L914" t="s">
        <v>123</v>
      </c>
      <c r="M914" t="s">
        <v>7767</v>
      </c>
      <c r="N914" t="s">
        <v>4789</v>
      </c>
      <c r="O914" t="s">
        <v>11209</v>
      </c>
      <c r="P914" t="s">
        <v>12925</v>
      </c>
      <c r="R914" t="str">
        <f t="shared" si="28"/>
        <v>诸城</v>
      </c>
      <c r="S914" t="str">
        <f t="shared" si="29"/>
        <v>0103</v>
      </c>
    </row>
    <row r="915" spans="1:19">
      <c r="A915" t="s">
        <v>12926</v>
      </c>
      <c r="B915" t="s">
        <v>12927</v>
      </c>
      <c r="C915" t="s">
        <v>49</v>
      </c>
      <c r="D915" t="s">
        <v>12928</v>
      </c>
      <c r="E915" t="s">
        <v>12929</v>
      </c>
      <c r="F915" t="s">
        <v>12930</v>
      </c>
      <c r="G915" t="s">
        <v>12931</v>
      </c>
      <c r="H915" t="s">
        <v>12932</v>
      </c>
      <c r="I915" t="s">
        <v>12119</v>
      </c>
      <c r="J915" t="s">
        <v>7910</v>
      </c>
      <c r="K915" t="s">
        <v>7911</v>
      </c>
      <c r="L915" t="s">
        <v>375</v>
      </c>
      <c r="M915" t="s">
        <v>5409</v>
      </c>
      <c r="N915" t="s">
        <v>4972</v>
      </c>
      <c r="O915" t="s">
        <v>7913</v>
      </c>
      <c r="R915" t="str">
        <f t="shared" si="28"/>
        <v>昌邑</v>
      </c>
      <c r="S915" t="str">
        <f t="shared" si="29"/>
        <v>0103</v>
      </c>
    </row>
    <row r="916" spans="1:19">
      <c r="A916" t="s">
        <v>721</v>
      </c>
      <c r="B916" t="s">
        <v>12933</v>
      </c>
      <c r="C916" t="s">
        <v>49</v>
      </c>
      <c r="D916" t="s">
        <v>12934</v>
      </c>
      <c r="E916" t="s">
        <v>12164</v>
      </c>
      <c r="F916" t="s">
        <v>12935</v>
      </c>
      <c r="G916" t="s">
        <v>719</v>
      </c>
      <c r="H916" t="s">
        <v>12936</v>
      </c>
      <c r="I916" t="s">
        <v>12119</v>
      </c>
      <c r="J916" t="s">
        <v>7910</v>
      </c>
      <c r="K916" t="s">
        <v>7911</v>
      </c>
      <c r="L916" t="s">
        <v>375</v>
      </c>
      <c r="M916" t="s">
        <v>5409</v>
      </c>
      <c r="O916" t="s">
        <v>7913</v>
      </c>
      <c r="P916" t="s">
        <v>12937</v>
      </c>
      <c r="Q916" t="s">
        <v>12938</v>
      </c>
      <c r="R916" t="str">
        <f t="shared" si="28"/>
        <v>昌邑</v>
      </c>
      <c r="S916" t="str">
        <f t="shared" si="29"/>
        <v>0103</v>
      </c>
    </row>
    <row r="917" spans="1:19">
      <c r="A917" t="s">
        <v>12939</v>
      </c>
      <c r="B917" t="s">
        <v>12940</v>
      </c>
      <c r="C917" t="s">
        <v>49</v>
      </c>
      <c r="D917" t="s">
        <v>12941</v>
      </c>
      <c r="E917" t="s">
        <v>12164</v>
      </c>
      <c r="F917" t="s">
        <v>12942</v>
      </c>
      <c r="G917" t="s">
        <v>12943</v>
      </c>
      <c r="H917" t="s">
        <v>12944</v>
      </c>
      <c r="I917" t="s">
        <v>5407</v>
      </c>
      <c r="J917" t="s">
        <v>6829</v>
      </c>
      <c r="K917" t="s">
        <v>6830</v>
      </c>
      <c r="L917" t="s">
        <v>95</v>
      </c>
      <c r="M917" t="s">
        <v>5649</v>
      </c>
      <c r="O917" t="s">
        <v>6831</v>
      </c>
      <c r="P917" t="s">
        <v>12945</v>
      </c>
      <c r="R917" t="str">
        <f t="shared" si="28"/>
        <v>安丘</v>
      </c>
      <c r="S917" t="str">
        <f t="shared" si="29"/>
        <v>0103</v>
      </c>
    </row>
    <row r="918" spans="1:19">
      <c r="A918" t="s">
        <v>12946</v>
      </c>
      <c r="B918" t="s">
        <v>724</v>
      </c>
      <c r="C918" t="s">
        <v>49</v>
      </c>
      <c r="D918" t="s">
        <v>12947</v>
      </c>
      <c r="E918" t="s">
        <v>12164</v>
      </c>
      <c r="F918" t="s">
        <v>12948</v>
      </c>
      <c r="G918" t="s">
        <v>12949</v>
      </c>
      <c r="H918" t="s">
        <v>12950</v>
      </c>
      <c r="I918" t="s">
        <v>12119</v>
      </c>
      <c r="J918" t="s">
        <v>7352</v>
      </c>
      <c r="K918" t="s">
        <v>7353</v>
      </c>
      <c r="L918" t="s">
        <v>60</v>
      </c>
      <c r="M918" t="s">
        <v>5511</v>
      </c>
      <c r="O918" t="s">
        <v>7354</v>
      </c>
      <c r="P918" t="s">
        <v>12951</v>
      </c>
      <c r="R918" t="str">
        <f t="shared" si="28"/>
        <v>奎文</v>
      </c>
      <c r="S918" t="str">
        <f t="shared" si="29"/>
        <v>0103</v>
      </c>
    </row>
    <row r="919" spans="1:19">
      <c r="A919" t="s">
        <v>12952</v>
      </c>
      <c r="B919" t="s">
        <v>12953</v>
      </c>
      <c r="C919" t="s">
        <v>49</v>
      </c>
      <c r="D919" t="s">
        <v>12954</v>
      </c>
      <c r="E919" t="s">
        <v>12152</v>
      </c>
      <c r="F919" t="s">
        <v>12955</v>
      </c>
      <c r="G919" t="s">
        <v>12956</v>
      </c>
      <c r="H919" t="s">
        <v>12957</v>
      </c>
      <c r="I919" t="s">
        <v>4852</v>
      </c>
      <c r="J919" t="s">
        <v>8294</v>
      </c>
      <c r="K919" t="s">
        <v>8295</v>
      </c>
      <c r="L919" t="s">
        <v>50</v>
      </c>
      <c r="M919" t="s">
        <v>5877</v>
      </c>
      <c r="N919" t="s">
        <v>4983</v>
      </c>
      <c r="O919" t="s">
        <v>8296</v>
      </c>
      <c r="P919" t="s">
        <v>12958</v>
      </c>
      <c r="Q919" t="s">
        <v>12959</v>
      </c>
      <c r="R919" t="str">
        <f t="shared" si="28"/>
        <v>青州</v>
      </c>
      <c r="S919" t="str">
        <f t="shared" si="29"/>
        <v>0103</v>
      </c>
    </row>
    <row r="920" spans="1:19">
      <c r="A920" t="s">
        <v>12960</v>
      </c>
      <c r="B920" t="s">
        <v>12961</v>
      </c>
      <c r="C920" t="s">
        <v>49</v>
      </c>
      <c r="D920" t="s">
        <v>12962</v>
      </c>
      <c r="E920" t="s">
        <v>12963</v>
      </c>
      <c r="F920" t="s">
        <v>12964</v>
      </c>
      <c r="G920" t="s">
        <v>12965</v>
      </c>
      <c r="H920" t="s">
        <v>12966</v>
      </c>
      <c r="I920" t="s">
        <v>4852</v>
      </c>
      <c r="J920" t="s">
        <v>12967</v>
      </c>
      <c r="K920" t="s">
        <v>12968</v>
      </c>
      <c r="L920" t="s">
        <v>114</v>
      </c>
      <c r="M920" t="s">
        <v>5486</v>
      </c>
      <c r="N920" t="s">
        <v>5030</v>
      </c>
      <c r="O920" t="s">
        <v>12969</v>
      </c>
      <c r="P920" t="s">
        <v>12970</v>
      </c>
      <c r="R920" t="str">
        <f t="shared" si="28"/>
        <v>高密</v>
      </c>
      <c r="S920" t="str">
        <f t="shared" si="29"/>
        <v>0103</v>
      </c>
    </row>
    <row r="921" spans="1:19">
      <c r="A921" t="s">
        <v>12971</v>
      </c>
      <c r="B921" t="s">
        <v>12972</v>
      </c>
      <c r="C921" t="s">
        <v>49</v>
      </c>
      <c r="D921" t="s">
        <v>12973</v>
      </c>
      <c r="E921" t="s">
        <v>12407</v>
      </c>
      <c r="F921" t="s">
        <v>12974</v>
      </c>
      <c r="G921" t="s">
        <v>12975</v>
      </c>
      <c r="H921" t="s">
        <v>12976</v>
      </c>
      <c r="I921" t="s">
        <v>12119</v>
      </c>
      <c r="J921" t="s">
        <v>8107</v>
      </c>
      <c r="K921" t="s">
        <v>8108</v>
      </c>
      <c r="L921" t="s">
        <v>237</v>
      </c>
      <c r="M921" t="s">
        <v>5247</v>
      </c>
      <c r="N921" t="s">
        <v>4789</v>
      </c>
      <c r="O921" t="s">
        <v>8109</v>
      </c>
      <c r="P921" t="s">
        <v>12977</v>
      </c>
      <c r="Q921" t="s">
        <v>12978</v>
      </c>
      <c r="R921" t="str">
        <f t="shared" si="28"/>
        <v>潍城</v>
      </c>
      <c r="S921" t="str">
        <f t="shared" si="29"/>
        <v>0103</v>
      </c>
    </row>
    <row r="922" spans="1:19">
      <c r="A922" t="s">
        <v>12979</v>
      </c>
      <c r="B922" t="s">
        <v>12980</v>
      </c>
      <c r="C922" t="s">
        <v>49</v>
      </c>
      <c r="D922" t="s">
        <v>12981</v>
      </c>
      <c r="E922" t="s">
        <v>12368</v>
      </c>
      <c r="F922" t="s">
        <v>12982</v>
      </c>
      <c r="G922" t="s">
        <v>12983</v>
      </c>
      <c r="H922" t="s">
        <v>12984</v>
      </c>
      <c r="I922" t="s">
        <v>5052</v>
      </c>
      <c r="J922" t="s">
        <v>12985</v>
      </c>
      <c r="K922" t="s">
        <v>12986</v>
      </c>
      <c r="L922" t="s">
        <v>105</v>
      </c>
      <c r="M922" t="s">
        <v>5769</v>
      </c>
      <c r="O922" t="s">
        <v>12987</v>
      </c>
      <c r="P922" t="s">
        <v>12988</v>
      </c>
      <c r="R922" t="str">
        <f t="shared" si="28"/>
        <v>寿光</v>
      </c>
      <c r="S922" t="str">
        <f t="shared" si="29"/>
        <v>0103</v>
      </c>
    </row>
    <row r="923" spans="1:19">
      <c r="A923" t="s">
        <v>12989</v>
      </c>
      <c r="B923" t="s">
        <v>12990</v>
      </c>
      <c r="C923" t="s">
        <v>49</v>
      </c>
      <c r="D923" t="s">
        <v>12991</v>
      </c>
      <c r="E923" t="s">
        <v>12368</v>
      </c>
      <c r="F923" t="s">
        <v>12992</v>
      </c>
      <c r="G923" t="s">
        <v>12993</v>
      </c>
      <c r="H923" t="s">
        <v>12994</v>
      </c>
      <c r="I923" t="s">
        <v>5327</v>
      </c>
      <c r="J923" t="s">
        <v>6252</v>
      </c>
      <c r="K923" t="s">
        <v>6253</v>
      </c>
      <c r="L923" t="s">
        <v>105</v>
      </c>
      <c r="M923" t="s">
        <v>5133</v>
      </c>
      <c r="N923" t="s">
        <v>5421</v>
      </c>
      <c r="O923" t="s">
        <v>6254</v>
      </c>
      <c r="P923" t="s">
        <v>12995</v>
      </c>
      <c r="Q923" t="s">
        <v>12996</v>
      </c>
      <c r="R923" t="str">
        <f t="shared" si="28"/>
        <v>寿光</v>
      </c>
      <c r="S923" t="str">
        <f t="shared" si="29"/>
        <v>0103</v>
      </c>
    </row>
    <row r="924" spans="1:19">
      <c r="A924" t="s">
        <v>12997</v>
      </c>
      <c r="B924" t="s">
        <v>12998</v>
      </c>
      <c r="C924" t="s">
        <v>49</v>
      </c>
      <c r="D924" t="s">
        <v>12999</v>
      </c>
      <c r="E924" t="s">
        <v>12152</v>
      </c>
      <c r="F924" t="s">
        <v>13000</v>
      </c>
      <c r="G924" t="s">
        <v>13001</v>
      </c>
      <c r="H924" t="s">
        <v>13002</v>
      </c>
      <c r="I924" t="s">
        <v>4841</v>
      </c>
      <c r="J924" t="s">
        <v>10182</v>
      </c>
      <c r="K924" t="s">
        <v>10183</v>
      </c>
      <c r="L924" t="s">
        <v>60</v>
      </c>
      <c r="M924" t="s">
        <v>4774</v>
      </c>
      <c r="N924" t="s">
        <v>4845</v>
      </c>
      <c r="O924" t="s">
        <v>10184</v>
      </c>
      <c r="P924" t="s">
        <v>13003</v>
      </c>
      <c r="Q924" t="s">
        <v>13004</v>
      </c>
      <c r="R924" t="str">
        <f t="shared" si="28"/>
        <v>奎文</v>
      </c>
      <c r="S924" t="str">
        <f t="shared" si="29"/>
        <v>0103</v>
      </c>
    </row>
    <row r="925" spans="1:19">
      <c r="A925" t="s">
        <v>13005</v>
      </c>
      <c r="B925" t="s">
        <v>12927</v>
      </c>
      <c r="C925" t="s">
        <v>49</v>
      </c>
      <c r="D925" t="s">
        <v>13006</v>
      </c>
      <c r="E925" t="s">
        <v>13007</v>
      </c>
      <c r="F925" t="s">
        <v>13008</v>
      </c>
      <c r="G925" t="s">
        <v>13009</v>
      </c>
      <c r="H925" t="s">
        <v>13010</v>
      </c>
      <c r="I925" t="s">
        <v>4852</v>
      </c>
      <c r="J925" t="s">
        <v>8984</v>
      </c>
      <c r="K925" t="s">
        <v>8985</v>
      </c>
      <c r="L925" t="s">
        <v>60</v>
      </c>
      <c r="M925" t="s">
        <v>5511</v>
      </c>
      <c r="N925" t="s">
        <v>4905</v>
      </c>
      <c r="O925" t="s">
        <v>8986</v>
      </c>
      <c r="P925" t="s">
        <v>13011</v>
      </c>
      <c r="Q925" t="s">
        <v>13012</v>
      </c>
      <c r="R925" t="str">
        <f t="shared" si="28"/>
        <v>奎文</v>
      </c>
      <c r="S925" t="str">
        <f t="shared" si="29"/>
        <v>0103</v>
      </c>
    </row>
    <row r="926" spans="1:19">
      <c r="A926" t="s">
        <v>13013</v>
      </c>
      <c r="B926" t="s">
        <v>13014</v>
      </c>
      <c r="C926" t="s">
        <v>49</v>
      </c>
      <c r="D926" t="s">
        <v>13015</v>
      </c>
      <c r="E926" t="s">
        <v>12152</v>
      </c>
      <c r="F926" t="s">
        <v>13016</v>
      </c>
      <c r="G926" t="s">
        <v>13017</v>
      </c>
      <c r="H926" t="s">
        <v>13018</v>
      </c>
      <c r="I926" t="s">
        <v>4852</v>
      </c>
      <c r="J926" t="s">
        <v>13019</v>
      </c>
      <c r="K926" t="s">
        <v>13020</v>
      </c>
      <c r="L926" t="s">
        <v>86</v>
      </c>
      <c r="M926" t="s">
        <v>5919</v>
      </c>
      <c r="N926" t="s">
        <v>4972</v>
      </c>
      <c r="O926" t="s">
        <v>13021</v>
      </c>
      <c r="P926" t="s">
        <v>13022</v>
      </c>
      <c r="Q926" t="s">
        <v>13023</v>
      </c>
      <c r="R926" t="str">
        <f t="shared" si="28"/>
        <v>坊子</v>
      </c>
      <c r="S926" t="str">
        <f t="shared" si="29"/>
        <v>0103</v>
      </c>
    </row>
    <row r="927" spans="1:19">
      <c r="A927" t="s">
        <v>13024</v>
      </c>
      <c r="B927" t="s">
        <v>13025</v>
      </c>
      <c r="C927" t="s">
        <v>49</v>
      </c>
      <c r="D927" t="s">
        <v>13026</v>
      </c>
      <c r="E927" t="s">
        <v>13027</v>
      </c>
      <c r="F927" t="s">
        <v>13028</v>
      </c>
      <c r="G927" t="s">
        <v>13029</v>
      </c>
      <c r="H927" t="s">
        <v>13030</v>
      </c>
      <c r="I927" t="s">
        <v>4852</v>
      </c>
      <c r="J927" t="s">
        <v>10338</v>
      </c>
      <c r="K927" t="s">
        <v>10339</v>
      </c>
      <c r="L927" t="s">
        <v>237</v>
      </c>
      <c r="M927" t="s">
        <v>5247</v>
      </c>
      <c r="N927" t="s">
        <v>5960</v>
      </c>
      <c r="O927" t="s">
        <v>10340</v>
      </c>
      <c r="P927" t="s">
        <v>13031</v>
      </c>
      <c r="Q927" t="s">
        <v>13032</v>
      </c>
      <c r="R927" t="str">
        <f t="shared" si="28"/>
        <v>潍城</v>
      </c>
      <c r="S927" t="str">
        <f t="shared" si="29"/>
        <v>0103</v>
      </c>
    </row>
    <row r="928" spans="1:19">
      <c r="A928" t="s">
        <v>13033</v>
      </c>
      <c r="B928" t="s">
        <v>13034</v>
      </c>
      <c r="C928" t="s">
        <v>49</v>
      </c>
      <c r="D928" t="s">
        <v>13035</v>
      </c>
      <c r="E928" t="s">
        <v>12164</v>
      </c>
      <c r="F928" t="s">
        <v>13036</v>
      </c>
      <c r="G928" t="s">
        <v>13037</v>
      </c>
      <c r="H928" t="s">
        <v>13038</v>
      </c>
      <c r="I928" t="s">
        <v>12844</v>
      </c>
      <c r="J928" t="s">
        <v>6205</v>
      </c>
      <c r="K928" t="s">
        <v>6206</v>
      </c>
      <c r="L928" t="s">
        <v>50</v>
      </c>
      <c r="M928" t="s">
        <v>6207</v>
      </c>
      <c r="O928" t="s">
        <v>6208</v>
      </c>
      <c r="P928" t="s">
        <v>13039</v>
      </c>
      <c r="Q928" t="s">
        <v>13040</v>
      </c>
      <c r="R928" t="str">
        <f t="shared" si="28"/>
        <v>青州</v>
      </c>
      <c r="S928" t="str">
        <f t="shared" si="29"/>
        <v>0103</v>
      </c>
    </row>
    <row r="929" spans="1:19">
      <c r="A929" t="s">
        <v>13041</v>
      </c>
      <c r="B929" t="s">
        <v>13042</v>
      </c>
      <c r="C929" t="s">
        <v>49</v>
      </c>
      <c r="D929" t="s">
        <v>13043</v>
      </c>
      <c r="E929" t="s">
        <v>12368</v>
      </c>
      <c r="F929" t="s">
        <v>13044</v>
      </c>
      <c r="G929" t="s">
        <v>13045</v>
      </c>
      <c r="H929" t="s">
        <v>13046</v>
      </c>
      <c r="I929" t="s">
        <v>5835</v>
      </c>
      <c r="J929" t="s">
        <v>6276</v>
      </c>
      <c r="K929" t="s">
        <v>6277</v>
      </c>
      <c r="L929" t="s">
        <v>50</v>
      </c>
      <c r="M929" t="s">
        <v>5236</v>
      </c>
      <c r="N929" t="s">
        <v>5801</v>
      </c>
      <c r="O929" t="s">
        <v>6278</v>
      </c>
      <c r="P929" t="s">
        <v>13047</v>
      </c>
      <c r="R929" t="str">
        <f t="shared" si="28"/>
        <v>青州</v>
      </c>
      <c r="S929" t="str">
        <f t="shared" si="29"/>
        <v>0103</v>
      </c>
    </row>
    <row r="930" spans="1:19">
      <c r="A930" t="s">
        <v>13048</v>
      </c>
      <c r="B930" t="s">
        <v>13049</v>
      </c>
      <c r="C930" t="s">
        <v>49</v>
      </c>
      <c r="D930" t="s">
        <v>13050</v>
      </c>
      <c r="E930" t="s">
        <v>12164</v>
      </c>
      <c r="F930" t="s">
        <v>13051</v>
      </c>
      <c r="G930" t="s">
        <v>13052</v>
      </c>
      <c r="H930" t="s">
        <v>13053</v>
      </c>
      <c r="I930" t="s">
        <v>5541</v>
      </c>
      <c r="J930" t="s">
        <v>9116</v>
      </c>
      <c r="K930" t="s">
        <v>9117</v>
      </c>
      <c r="L930" t="s">
        <v>237</v>
      </c>
      <c r="M930" t="s">
        <v>4788</v>
      </c>
      <c r="O930" t="s">
        <v>9118</v>
      </c>
      <c r="P930" t="s">
        <v>13054</v>
      </c>
      <c r="R930" t="str">
        <f t="shared" si="28"/>
        <v>潍城</v>
      </c>
      <c r="S930" t="str">
        <f t="shared" si="29"/>
        <v>0103</v>
      </c>
    </row>
    <row r="931" spans="1:19">
      <c r="A931" t="s">
        <v>13055</v>
      </c>
      <c r="B931" t="s">
        <v>13056</v>
      </c>
      <c r="C931" t="s">
        <v>49</v>
      </c>
      <c r="D931" t="s">
        <v>13057</v>
      </c>
      <c r="E931" t="s">
        <v>12164</v>
      </c>
      <c r="F931" t="s">
        <v>13058</v>
      </c>
      <c r="G931" t="s">
        <v>13059</v>
      </c>
      <c r="H931" t="s">
        <v>12885</v>
      </c>
      <c r="I931" t="s">
        <v>12119</v>
      </c>
      <c r="J931" t="s">
        <v>5636</v>
      </c>
      <c r="K931" t="s">
        <v>5906</v>
      </c>
      <c r="L931" t="s">
        <v>77</v>
      </c>
      <c r="M931" t="s">
        <v>5145</v>
      </c>
      <c r="N931" t="s">
        <v>5017</v>
      </c>
      <c r="O931" t="s">
        <v>5908</v>
      </c>
      <c r="P931" t="s">
        <v>13060</v>
      </c>
      <c r="R931" t="str">
        <f t="shared" si="28"/>
        <v>临朐</v>
      </c>
      <c r="S931" t="str">
        <f t="shared" si="29"/>
        <v>0103</v>
      </c>
    </row>
    <row r="932" spans="1:19">
      <c r="A932" t="s">
        <v>13061</v>
      </c>
      <c r="B932" t="s">
        <v>13062</v>
      </c>
      <c r="C932" t="s">
        <v>49</v>
      </c>
      <c r="D932" t="s">
        <v>13063</v>
      </c>
      <c r="E932" t="s">
        <v>12152</v>
      </c>
      <c r="F932" t="s">
        <v>13064</v>
      </c>
      <c r="G932" t="s">
        <v>13065</v>
      </c>
      <c r="H932" t="s">
        <v>13066</v>
      </c>
      <c r="I932" t="s">
        <v>4852</v>
      </c>
      <c r="J932" t="s">
        <v>11410</v>
      </c>
      <c r="K932" t="s">
        <v>11411</v>
      </c>
      <c r="L932" t="s">
        <v>105</v>
      </c>
      <c r="M932" t="s">
        <v>5176</v>
      </c>
      <c r="N932" t="s">
        <v>4845</v>
      </c>
      <c r="O932" t="s">
        <v>11412</v>
      </c>
      <c r="P932" t="s">
        <v>13067</v>
      </c>
      <c r="Q932" t="s">
        <v>13068</v>
      </c>
      <c r="R932" t="str">
        <f t="shared" si="28"/>
        <v>寿光</v>
      </c>
      <c r="S932" t="str">
        <f t="shared" si="29"/>
        <v>0103</v>
      </c>
    </row>
    <row r="933" spans="1:19">
      <c r="A933" t="s">
        <v>13069</v>
      </c>
      <c r="B933" t="s">
        <v>13070</v>
      </c>
      <c r="C933" t="s">
        <v>49</v>
      </c>
      <c r="D933" t="s">
        <v>13071</v>
      </c>
      <c r="E933" t="s">
        <v>12929</v>
      </c>
      <c r="F933" t="s">
        <v>13072</v>
      </c>
      <c r="G933" t="s">
        <v>13073</v>
      </c>
      <c r="H933" t="s">
        <v>13074</v>
      </c>
      <c r="I933" t="s">
        <v>12119</v>
      </c>
      <c r="J933" t="s">
        <v>6664</v>
      </c>
      <c r="K933" t="s">
        <v>6665</v>
      </c>
      <c r="L933" t="s">
        <v>60</v>
      </c>
      <c r="M933" t="s">
        <v>5511</v>
      </c>
      <c r="N933" t="s">
        <v>4832</v>
      </c>
      <c r="O933" t="s">
        <v>6666</v>
      </c>
      <c r="P933" t="s">
        <v>13075</v>
      </c>
      <c r="R933" t="str">
        <f t="shared" si="28"/>
        <v>奎文</v>
      </c>
      <c r="S933" t="str">
        <f t="shared" si="29"/>
        <v>0103</v>
      </c>
    </row>
    <row r="934" spans="1:19">
      <c r="A934" t="s">
        <v>593</v>
      </c>
      <c r="B934" t="s">
        <v>13076</v>
      </c>
      <c r="C934" t="s">
        <v>49</v>
      </c>
      <c r="D934" t="s">
        <v>13077</v>
      </c>
      <c r="E934" t="s">
        <v>12407</v>
      </c>
      <c r="F934" t="s">
        <v>13078</v>
      </c>
      <c r="G934" t="s">
        <v>591</v>
      </c>
      <c r="H934" t="s">
        <v>13079</v>
      </c>
      <c r="I934" t="s">
        <v>12119</v>
      </c>
      <c r="J934" t="s">
        <v>10465</v>
      </c>
      <c r="K934" t="s">
        <v>10466</v>
      </c>
      <c r="L934" t="s">
        <v>123</v>
      </c>
      <c r="M934" t="s">
        <v>4932</v>
      </c>
      <c r="N934" t="s">
        <v>5112</v>
      </c>
      <c r="O934" t="s">
        <v>10467</v>
      </c>
      <c r="P934" t="s">
        <v>13080</v>
      </c>
      <c r="Q934" t="s">
        <v>13081</v>
      </c>
      <c r="R934" t="str">
        <f t="shared" si="28"/>
        <v>诸城</v>
      </c>
      <c r="S934" t="str">
        <f t="shared" si="29"/>
        <v>0103</v>
      </c>
    </row>
    <row r="935" spans="1:19">
      <c r="A935" t="s">
        <v>13082</v>
      </c>
      <c r="B935" t="s">
        <v>13083</v>
      </c>
      <c r="C935" t="s">
        <v>49</v>
      </c>
      <c r="D935" t="s">
        <v>13084</v>
      </c>
      <c r="E935" t="s">
        <v>12368</v>
      </c>
      <c r="F935" t="s">
        <v>13085</v>
      </c>
      <c r="G935" t="s">
        <v>13086</v>
      </c>
      <c r="H935" t="s">
        <v>13087</v>
      </c>
      <c r="I935" t="s">
        <v>4828</v>
      </c>
      <c r="J935" t="s">
        <v>12053</v>
      </c>
      <c r="K935" t="s">
        <v>12054</v>
      </c>
      <c r="L935" t="s">
        <v>77</v>
      </c>
      <c r="M935" t="s">
        <v>4803</v>
      </c>
      <c r="O935" t="s">
        <v>12055</v>
      </c>
      <c r="P935" t="s">
        <v>13088</v>
      </c>
      <c r="Q935" t="s">
        <v>13089</v>
      </c>
      <c r="R935" t="str">
        <f t="shared" si="28"/>
        <v>临朐</v>
      </c>
      <c r="S935" t="str">
        <f t="shared" si="29"/>
        <v>0103</v>
      </c>
    </row>
    <row r="936" spans="1:19">
      <c r="A936" t="s">
        <v>13090</v>
      </c>
      <c r="B936" t="s">
        <v>13091</v>
      </c>
      <c r="C936" t="s">
        <v>49</v>
      </c>
      <c r="D936" t="s">
        <v>13092</v>
      </c>
      <c r="E936" t="s">
        <v>12164</v>
      </c>
      <c r="F936" t="s">
        <v>13093</v>
      </c>
      <c r="G936" t="s">
        <v>13094</v>
      </c>
      <c r="H936" t="s">
        <v>13095</v>
      </c>
      <c r="I936" t="s">
        <v>5052</v>
      </c>
      <c r="J936" t="s">
        <v>6804</v>
      </c>
      <c r="K936" t="s">
        <v>6805</v>
      </c>
      <c r="L936" t="s">
        <v>123</v>
      </c>
      <c r="M936" t="s">
        <v>4994</v>
      </c>
      <c r="O936" t="s">
        <v>6806</v>
      </c>
      <c r="P936" t="s">
        <v>13096</v>
      </c>
      <c r="R936" t="str">
        <f t="shared" si="28"/>
        <v>诸城</v>
      </c>
      <c r="S936" t="str">
        <f t="shared" si="29"/>
        <v>0103</v>
      </c>
    </row>
    <row r="937" spans="1:19">
      <c r="A937" t="s">
        <v>13097</v>
      </c>
      <c r="B937" t="s">
        <v>13098</v>
      </c>
      <c r="C937" t="s">
        <v>49</v>
      </c>
      <c r="D937" t="s">
        <v>13099</v>
      </c>
      <c r="E937" t="s">
        <v>12164</v>
      </c>
      <c r="F937" t="s">
        <v>13100</v>
      </c>
      <c r="G937" t="s">
        <v>13101</v>
      </c>
      <c r="H937" t="s">
        <v>13102</v>
      </c>
      <c r="I937" t="s">
        <v>4852</v>
      </c>
      <c r="J937" t="s">
        <v>6132</v>
      </c>
      <c r="K937" t="s">
        <v>6133</v>
      </c>
      <c r="L937" t="s">
        <v>123</v>
      </c>
      <c r="M937" t="s">
        <v>4932</v>
      </c>
      <c r="O937" t="s">
        <v>6134</v>
      </c>
      <c r="P937" t="s">
        <v>13103</v>
      </c>
      <c r="Q937" t="s">
        <v>13104</v>
      </c>
      <c r="R937" t="str">
        <f t="shared" si="28"/>
        <v>诸城</v>
      </c>
      <c r="S937" t="str">
        <f t="shared" si="29"/>
        <v>0103</v>
      </c>
    </row>
    <row r="938" spans="1:19">
      <c r="A938" t="s">
        <v>13105</v>
      </c>
      <c r="B938" t="s">
        <v>13106</v>
      </c>
      <c r="C938" t="s">
        <v>49</v>
      </c>
      <c r="D938" t="s">
        <v>13107</v>
      </c>
      <c r="E938" t="s">
        <v>12368</v>
      </c>
      <c r="F938" t="s">
        <v>13108</v>
      </c>
      <c r="G938" t="s">
        <v>13109</v>
      </c>
      <c r="H938" t="s">
        <v>13110</v>
      </c>
      <c r="I938" t="s">
        <v>4813</v>
      </c>
      <c r="J938" t="s">
        <v>4930</v>
      </c>
      <c r="K938" t="s">
        <v>4931</v>
      </c>
      <c r="L938" t="s">
        <v>123</v>
      </c>
      <c r="M938" t="s">
        <v>4932</v>
      </c>
      <c r="N938" t="s">
        <v>5487</v>
      </c>
      <c r="O938" t="s">
        <v>4934</v>
      </c>
      <c r="P938" t="s">
        <v>13111</v>
      </c>
      <c r="R938" t="str">
        <f t="shared" si="28"/>
        <v>诸城</v>
      </c>
      <c r="S938" t="str">
        <f t="shared" si="29"/>
        <v>0103</v>
      </c>
    </row>
    <row r="939" spans="1:19">
      <c r="A939" t="s">
        <v>13112</v>
      </c>
      <c r="B939" t="s">
        <v>13113</v>
      </c>
      <c r="C939" t="s">
        <v>49</v>
      </c>
      <c r="D939" t="s">
        <v>13114</v>
      </c>
      <c r="E939" t="s">
        <v>13115</v>
      </c>
      <c r="F939" t="s">
        <v>13116</v>
      </c>
      <c r="G939" t="s">
        <v>13117</v>
      </c>
      <c r="H939" t="s">
        <v>13118</v>
      </c>
      <c r="I939" t="s">
        <v>12119</v>
      </c>
      <c r="J939" t="s">
        <v>7352</v>
      </c>
      <c r="K939" t="s">
        <v>7353</v>
      </c>
      <c r="L939" t="s">
        <v>60</v>
      </c>
      <c r="M939" t="s">
        <v>5511</v>
      </c>
      <c r="N939" t="s">
        <v>13119</v>
      </c>
      <c r="O939" t="s">
        <v>7354</v>
      </c>
      <c r="P939" t="s">
        <v>13120</v>
      </c>
      <c r="R939" t="str">
        <f t="shared" si="28"/>
        <v>奎文</v>
      </c>
      <c r="S939" t="str">
        <f t="shared" si="29"/>
        <v>0103</v>
      </c>
    </row>
    <row r="940" spans="1:19">
      <c r="A940" t="s">
        <v>13121</v>
      </c>
      <c r="B940" t="s">
        <v>13122</v>
      </c>
      <c r="C940" t="s">
        <v>49</v>
      </c>
      <c r="D940" t="s">
        <v>13123</v>
      </c>
      <c r="E940" t="s">
        <v>12164</v>
      </c>
      <c r="F940" t="s">
        <v>13124</v>
      </c>
      <c r="G940" t="s">
        <v>13125</v>
      </c>
      <c r="H940" t="s">
        <v>13126</v>
      </c>
      <c r="I940" t="s">
        <v>10388</v>
      </c>
      <c r="J940" t="s">
        <v>9438</v>
      </c>
      <c r="K940" t="s">
        <v>12306</v>
      </c>
      <c r="L940" t="s">
        <v>237</v>
      </c>
      <c r="M940" t="s">
        <v>5247</v>
      </c>
      <c r="O940" t="s">
        <v>12307</v>
      </c>
      <c r="P940" t="s">
        <v>13127</v>
      </c>
      <c r="R940" t="str">
        <f t="shared" si="28"/>
        <v>潍城</v>
      </c>
      <c r="S940" t="str">
        <f t="shared" si="29"/>
        <v>0103</v>
      </c>
    </row>
    <row r="941" spans="1:19">
      <c r="A941" t="s">
        <v>13128</v>
      </c>
      <c r="B941" t="s">
        <v>13129</v>
      </c>
      <c r="C941" t="s">
        <v>49</v>
      </c>
      <c r="D941" t="s">
        <v>13130</v>
      </c>
      <c r="E941" t="s">
        <v>12368</v>
      </c>
      <c r="F941" t="s">
        <v>13131</v>
      </c>
      <c r="G941" t="s">
        <v>13132</v>
      </c>
      <c r="H941" t="s">
        <v>13133</v>
      </c>
      <c r="I941" t="s">
        <v>5541</v>
      </c>
      <c r="J941" t="s">
        <v>12223</v>
      </c>
      <c r="K941" t="s">
        <v>12224</v>
      </c>
      <c r="L941" t="s">
        <v>50</v>
      </c>
      <c r="M941" t="s">
        <v>4855</v>
      </c>
      <c r="N941" t="s">
        <v>4789</v>
      </c>
      <c r="O941" t="s">
        <v>12225</v>
      </c>
      <c r="P941" t="s">
        <v>13134</v>
      </c>
      <c r="Q941" t="s">
        <v>13135</v>
      </c>
      <c r="R941" t="str">
        <f t="shared" si="28"/>
        <v>青州</v>
      </c>
      <c r="S941" t="str">
        <f t="shared" si="29"/>
        <v>0103</v>
      </c>
    </row>
    <row r="942" spans="1:19">
      <c r="A942" t="s">
        <v>13136</v>
      </c>
      <c r="B942" t="s">
        <v>13137</v>
      </c>
      <c r="C942" t="s">
        <v>49</v>
      </c>
      <c r="D942" t="s">
        <v>13138</v>
      </c>
      <c r="E942" t="s">
        <v>12368</v>
      </c>
      <c r="F942" t="s">
        <v>13139</v>
      </c>
      <c r="G942" t="s">
        <v>13140</v>
      </c>
      <c r="H942" t="s">
        <v>13141</v>
      </c>
      <c r="I942" t="s">
        <v>5835</v>
      </c>
      <c r="J942" t="s">
        <v>8252</v>
      </c>
      <c r="K942" t="s">
        <v>8253</v>
      </c>
      <c r="L942" t="s">
        <v>105</v>
      </c>
      <c r="M942" t="s">
        <v>5176</v>
      </c>
      <c r="O942" t="s">
        <v>8254</v>
      </c>
      <c r="P942" t="s">
        <v>13142</v>
      </c>
      <c r="R942" t="str">
        <f t="shared" si="28"/>
        <v>寿光</v>
      </c>
      <c r="S942" t="str">
        <f t="shared" si="29"/>
        <v>0103</v>
      </c>
    </row>
    <row r="943" spans="1:19">
      <c r="A943" t="s">
        <v>13143</v>
      </c>
      <c r="B943" t="s">
        <v>13144</v>
      </c>
      <c r="C943" t="s">
        <v>49</v>
      </c>
      <c r="D943" t="s">
        <v>13145</v>
      </c>
      <c r="E943" t="s">
        <v>12164</v>
      </c>
      <c r="F943" t="s">
        <v>13146</v>
      </c>
      <c r="G943" t="s">
        <v>13147</v>
      </c>
      <c r="H943" t="s">
        <v>13148</v>
      </c>
      <c r="I943" t="s">
        <v>5541</v>
      </c>
      <c r="J943" t="s">
        <v>6276</v>
      </c>
      <c r="K943" t="s">
        <v>6277</v>
      </c>
      <c r="L943" t="s">
        <v>50</v>
      </c>
      <c r="M943" t="s">
        <v>5236</v>
      </c>
      <c r="O943" t="s">
        <v>6278</v>
      </c>
      <c r="P943" t="s">
        <v>13149</v>
      </c>
      <c r="Q943" t="s">
        <v>13150</v>
      </c>
      <c r="R943" t="str">
        <f t="shared" si="28"/>
        <v>青州</v>
      </c>
      <c r="S943" t="str">
        <f t="shared" si="29"/>
        <v>0103</v>
      </c>
    </row>
    <row r="944" spans="1:19">
      <c r="A944" t="s">
        <v>697</v>
      </c>
      <c r="B944" t="s">
        <v>13151</v>
      </c>
      <c r="C944" t="s">
        <v>49</v>
      </c>
      <c r="D944" t="s">
        <v>13152</v>
      </c>
      <c r="E944" t="s">
        <v>12368</v>
      </c>
      <c r="F944" t="s">
        <v>13153</v>
      </c>
      <c r="G944" t="s">
        <v>695</v>
      </c>
      <c r="H944" t="s">
        <v>13154</v>
      </c>
      <c r="I944" t="s">
        <v>5052</v>
      </c>
      <c r="J944" t="s">
        <v>9807</v>
      </c>
      <c r="K944" t="s">
        <v>9808</v>
      </c>
      <c r="L944" t="s">
        <v>95</v>
      </c>
      <c r="M944" t="s">
        <v>4844</v>
      </c>
      <c r="O944" t="s">
        <v>9809</v>
      </c>
      <c r="P944" t="s">
        <v>13155</v>
      </c>
      <c r="R944" t="str">
        <f t="shared" si="28"/>
        <v>安丘</v>
      </c>
      <c r="S944" t="str">
        <f t="shared" si="29"/>
        <v>0103</v>
      </c>
    </row>
    <row r="945" spans="1:19">
      <c r="A945" t="s">
        <v>13156</v>
      </c>
      <c r="B945" t="s">
        <v>13157</v>
      </c>
      <c r="C945" t="s">
        <v>49</v>
      </c>
      <c r="D945" t="s">
        <v>13158</v>
      </c>
      <c r="E945" t="s">
        <v>12368</v>
      </c>
      <c r="F945" t="s">
        <v>13159</v>
      </c>
      <c r="G945" t="s">
        <v>13160</v>
      </c>
      <c r="H945" t="s">
        <v>13161</v>
      </c>
      <c r="I945" t="s">
        <v>4813</v>
      </c>
      <c r="J945" t="s">
        <v>12156</v>
      </c>
      <c r="K945" t="s">
        <v>12157</v>
      </c>
      <c r="L945" t="s">
        <v>1136</v>
      </c>
      <c r="M945" t="s">
        <v>5791</v>
      </c>
      <c r="O945" t="s">
        <v>12158</v>
      </c>
      <c r="P945" t="s">
        <v>13162</v>
      </c>
      <c r="R945" t="str">
        <f t="shared" si="28"/>
        <v>昌乐</v>
      </c>
      <c r="S945" t="str">
        <f t="shared" si="29"/>
        <v>0103</v>
      </c>
    </row>
    <row r="946" spans="1:19">
      <c r="A946" t="s">
        <v>13163</v>
      </c>
      <c r="B946" t="s">
        <v>13164</v>
      </c>
      <c r="C946" t="s">
        <v>49</v>
      </c>
      <c r="D946" t="s">
        <v>13165</v>
      </c>
      <c r="E946" t="s">
        <v>12164</v>
      </c>
      <c r="F946" t="s">
        <v>13166</v>
      </c>
      <c r="G946" t="s">
        <v>13167</v>
      </c>
      <c r="H946" t="s">
        <v>13168</v>
      </c>
      <c r="I946" t="s">
        <v>12119</v>
      </c>
      <c r="J946" t="s">
        <v>5863</v>
      </c>
      <c r="K946" t="s">
        <v>5864</v>
      </c>
      <c r="L946" t="s">
        <v>237</v>
      </c>
      <c r="M946" t="s">
        <v>4788</v>
      </c>
      <c r="O946" t="s">
        <v>5865</v>
      </c>
      <c r="Q946" t="s">
        <v>13169</v>
      </c>
      <c r="R946" t="str">
        <f t="shared" si="28"/>
        <v>潍城</v>
      </c>
      <c r="S946" t="str">
        <f t="shared" si="29"/>
        <v>0103</v>
      </c>
    </row>
    <row r="947" spans="1:19">
      <c r="A947" t="s">
        <v>13170</v>
      </c>
      <c r="B947" t="s">
        <v>13171</v>
      </c>
      <c r="C947" t="s">
        <v>49</v>
      </c>
      <c r="D947" t="s">
        <v>13172</v>
      </c>
      <c r="E947" t="s">
        <v>12407</v>
      </c>
      <c r="F947" t="s">
        <v>13173</v>
      </c>
      <c r="G947" t="s">
        <v>13174</v>
      </c>
      <c r="H947" t="s">
        <v>13175</v>
      </c>
      <c r="I947" t="s">
        <v>12844</v>
      </c>
      <c r="J947" t="s">
        <v>11556</v>
      </c>
      <c r="K947" t="s">
        <v>11557</v>
      </c>
      <c r="L947" t="s">
        <v>105</v>
      </c>
      <c r="M947" t="s">
        <v>5769</v>
      </c>
      <c r="N947" t="s">
        <v>4789</v>
      </c>
      <c r="O947" t="s">
        <v>11558</v>
      </c>
      <c r="P947" t="s">
        <v>13176</v>
      </c>
      <c r="R947" t="str">
        <f t="shared" si="28"/>
        <v>寿光</v>
      </c>
      <c r="S947" t="str">
        <f t="shared" si="29"/>
        <v>0103</v>
      </c>
    </row>
    <row r="948" spans="1:19">
      <c r="A948" t="s">
        <v>705</v>
      </c>
      <c r="B948" t="s">
        <v>13177</v>
      </c>
      <c r="C948" t="s">
        <v>49</v>
      </c>
      <c r="D948" t="s">
        <v>13178</v>
      </c>
      <c r="E948" t="s">
        <v>12164</v>
      </c>
      <c r="F948" t="s">
        <v>13179</v>
      </c>
      <c r="G948" t="s">
        <v>703</v>
      </c>
      <c r="H948" t="s">
        <v>13180</v>
      </c>
      <c r="I948" t="s">
        <v>12119</v>
      </c>
      <c r="J948" t="s">
        <v>4814</v>
      </c>
      <c r="K948" t="s">
        <v>4815</v>
      </c>
      <c r="L948" t="s">
        <v>50</v>
      </c>
      <c r="M948" t="s">
        <v>4816</v>
      </c>
      <c r="N948" t="s">
        <v>4817</v>
      </c>
      <c r="O948" t="s">
        <v>4818</v>
      </c>
      <c r="P948" t="s">
        <v>13181</v>
      </c>
      <c r="Q948" t="s">
        <v>13182</v>
      </c>
      <c r="R948" t="str">
        <f t="shared" si="28"/>
        <v>青州</v>
      </c>
      <c r="S948" t="str">
        <f t="shared" si="29"/>
        <v>0103</v>
      </c>
    </row>
    <row r="949" spans="1:19">
      <c r="A949" t="s">
        <v>13183</v>
      </c>
      <c r="B949" t="s">
        <v>13184</v>
      </c>
      <c r="C949" t="s">
        <v>49</v>
      </c>
      <c r="D949" t="s">
        <v>13185</v>
      </c>
      <c r="E949" t="s">
        <v>12368</v>
      </c>
      <c r="F949" t="s">
        <v>13186</v>
      </c>
      <c r="G949" t="s">
        <v>13187</v>
      </c>
      <c r="H949" t="s">
        <v>13188</v>
      </c>
      <c r="I949" t="s">
        <v>4813</v>
      </c>
      <c r="J949" t="s">
        <v>5270</v>
      </c>
      <c r="K949" t="s">
        <v>5271</v>
      </c>
      <c r="L949" t="s">
        <v>148</v>
      </c>
      <c r="M949" t="s">
        <v>5272</v>
      </c>
      <c r="N949" t="s">
        <v>5939</v>
      </c>
      <c r="O949" t="s">
        <v>5274</v>
      </c>
      <c r="P949" t="s">
        <v>13189</v>
      </c>
      <c r="Q949" t="s">
        <v>13190</v>
      </c>
      <c r="R949" t="str">
        <f t="shared" si="28"/>
        <v>寒亭</v>
      </c>
      <c r="S949" t="str">
        <f t="shared" si="29"/>
        <v>0103</v>
      </c>
    </row>
    <row r="950" spans="1:19">
      <c r="A950" t="s">
        <v>13191</v>
      </c>
      <c r="B950" t="s">
        <v>13192</v>
      </c>
      <c r="C950" t="s">
        <v>49</v>
      </c>
      <c r="D950" t="s">
        <v>13193</v>
      </c>
      <c r="E950" t="s">
        <v>12368</v>
      </c>
      <c r="F950" t="s">
        <v>13194</v>
      </c>
      <c r="G950" t="s">
        <v>13195</v>
      </c>
      <c r="H950" t="s">
        <v>13196</v>
      </c>
      <c r="I950" t="s">
        <v>4852</v>
      </c>
      <c r="J950" t="s">
        <v>11218</v>
      </c>
      <c r="K950" t="s">
        <v>11219</v>
      </c>
      <c r="L950" t="s">
        <v>237</v>
      </c>
      <c r="M950" t="s">
        <v>5247</v>
      </c>
      <c r="N950" t="s">
        <v>4933</v>
      </c>
      <c r="O950" t="s">
        <v>11220</v>
      </c>
      <c r="P950" t="s">
        <v>13197</v>
      </c>
      <c r="R950" t="str">
        <f t="shared" si="28"/>
        <v>潍城</v>
      </c>
      <c r="S950" t="str">
        <f t="shared" si="29"/>
        <v>0103</v>
      </c>
    </row>
    <row r="951" spans="1:19">
      <c r="A951" t="s">
        <v>13198</v>
      </c>
      <c r="B951" t="s">
        <v>13199</v>
      </c>
      <c r="C951" t="s">
        <v>49</v>
      </c>
      <c r="D951" t="s">
        <v>13200</v>
      </c>
      <c r="E951" t="s">
        <v>12164</v>
      </c>
      <c r="F951" t="s">
        <v>13201</v>
      </c>
      <c r="G951" t="s">
        <v>13202</v>
      </c>
      <c r="H951" t="s">
        <v>13203</v>
      </c>
      <c r="I951" t="s">
        <v>12119</v>
      </c>
      <c r="J951" t="s">
        <v>6276</v>
      </c>
      <c r="K951" t="s">
        <v>6277</v>
      </c>
      <c r="L951" t="s">
        <v>50</v>
      </c>
      <c r="M951" t="s">
        <v>5236</v>
      </c>
      <c r="N951" t="s">
        <v>5112</v>
      </c>
      <c r="O951" t="s">
        <v>6278</v>
      </c>
      <c r="P951" t="s">
        <v>13204</v>
      </c>
      <c r="R951" t="str">
        <f t="shared" si="28"/>
        <v>青州</v>
      </c>
      <c r="S951" t="str">
        <f t="shared" si="29"/>
        <v>0103</v>
      </c>
    </row>
    <row r="952" spans="1:19">
      <c r="A952" t="s">
        <v>13205</v>
      </c>
      <c r="B952" t="s">
        <v>13206</v>
      </c>
      <c r="C952" t="s">
        <v>49</v>
      </c>
      <c r="D952" t="s">
        <v>13207</v>
      </c>
      <c r="E952" t="s">
        <v>12164</v>
      </c>
      <c r="F952" t="s">
        <v>13208</v>
      </c>
      <c r="G952" t="s">
        <v>13209</v>
      </c>
      <c r="H952" t="s">
        <v>13210</v>
      </c>
      <c r="I952" t="s">
        <v>12119</v>
      </c>
      <c r="J952" t="s">
        <v>7765</v>
      </c>
      <c r="K952" t="s">
        <v>7766</v>
      </c>
      <c r="L952" t="s">
        <v>123</v>
      </c>
      <c r="M952" t="s">
        <v>7767</v>
      </c>
      <c r="N952" t="s">
        <v>4817</v>
      </c>
      <c r="O952" t="s">
        <v>7769</v>
      </c>
      <c r="P952" t="s">
        <v>13211</v>
      </c>
      <c r="R952" t="str">
        <f t="shared" si="28"/>
        <v>诸城</v>
      </c>
      <c r="S952" t="str">
        <f t="shared" si="29"/>
        <v>0103</v>
      </c>
    </row>
    <row r="953" spans="1:19">
      <c r="A953" t="s">
        <v>13212</v>
      </c>
      <c r="B953" t="s">
        <v>13213</v>
      </c>
      <c r="C953" t="s">
        <v>49</v>
      </c>
      <c r="D953" t="s">
        <v>13214</v>
      </c>
      <c r="E953" t="s">
        <v>12164</v>
      </c>
      <c r="F953" t="s">
        <v>13215</v>
      </c>
      <c r="G953" t="s">
        <v>13216</v>
      </c>
      <c r="H953" t="s">
        <v>13217</v>
      </c>
      <c r="I953" t="s">
        <v>4852</v>
      </c>
      <c r="J953" t="s">
        <v>9299</v>
      </c>
      <c r="K953" t="s">
        <v>9300</v>
      </c>
      <c r="L953" t="s">
        <v>148</v>
      </c>
      <c r="M953" t="s">
        <v>6713</v>
      </c>
      <c r="O953" t="s">
        <v>9301</v>
      </c>
      <c r="P953" t="s">
        <v>13218</v>
      </c>
      <c r="R953" t="str">
        <f t="shared" si="28"/>
        <v>寒亭</v>
      </c>
      <c r="S953" t="str">
        <f t="shared" si="29"/>
        <v>0103</v>
      </c>
    </row>
    <row r="954" spans="1:19">
      <c r="A954" t="s">
        <v>13219</v>
      </c>
      <c r="B954" t="s">
        <v>13220</v>
      </c>
      <c r="C954" t="s">
        <v>49</v>
      </c>
      <c r="D954" t="s">
        <v>13221</v>
      </c>
      <c r="E954" t="s">
        <v>12368</v>
      </c>
      <c r="F954" t="s">
        <v>13222</v>
      </c>
      <c r="G954" t="s">
        <v>13223</v>
      </c>
      <c r="H954" t="s">
        <v>13224</v>
      </c>
      <c r="I954" t="s">
        <v>4813</v>
      </c>
      <c r="J954" t="s">
        <v>13225</v>
      </c>
      <c r="K954" t="s">
        <v>13226</v>
      </c>
      <c r="L954" t="s">
        <v>114</v>
      </c>
      <c r="M954" t="s">
        <v>9901</v>
      </c>
      <c r="N954" t="s">
        <v>4881</v>
      </c>
      <c r="O954" t="s">
        <v>13227</v>
      </c>
      <c r="P954" t="s">
        <v>13228</v>
      </c>
      <c r="R954" t="str">
        <f t="shared" si="28"/>
        <v>高密</v>
      </c>
      <c r="S954" t="str">
        <f t="shared" si="29"/>
        <v>0103</v>
      </c>
    </row>
    <row r="955" spans="1:19">
      <c r="A955" t="s">
        <v>13229</v>
      </c>
      <c r="B955" t="s">
        <v>13230</v>
      </c>
      <c r="C955" t="s">
        <v>49</v>
      </c>
      <c r="D955" t="s">
        <v>13231</v>
      </c>
      <c r="E955" t="s">
        <v>12164</v>
      </c>
      <c r="F955" t="s">
        <v>13232</v>
      </c>
      <c r="G955" t="s">
        <v>13233</v>
      </c>
      <c r="H955" t="s">
        <v>13234</v>
      </c>
      <c r="I955" t="s">
        <v>12119</v>
      </c>
      <c r="J955" t="s">
        <v>7941</v>
      </c>
      <c r="K955" t="s">
        <v>7942</v>
      </c>
      <c r="L955" t="s">
        <v>60</v>
      </c>
      <c r="M955" t="s">
        <v>5511</v>
      </c>
      <c r="O955" t="s">
        <v>7943</v>
      </c>
      <c r="P955" t="s">
        <v>13235</v>
      </c>
      <c r="Q955" t="s">
        <v>13236</v>
      </c>
      <c r="R955" t="str">
        <f t="shared" si="28"/>
        <v>奎文</v>
      </c>
      <c r="S955" t="str">
        <f t="shared" si="29"/>
        <v>0103</v>
      </c>
    </row>
    <row r="956" spans="1:19">
      <c r="A956" t="s">
        <v>13237</v>
      </c>
      <c r="B956" t="s">
        <v>13238</v>
      </c>
      <c r="C956" t="s">
        <v>49</v>
      </c>
      <c r="D956" t="s">
        <v>13239</v>
      </c>
      <c r="E956" t="s">
        <v>12164</v>
      </c>
      <c r="F956" t="s">
        <v>13240</v>
      </c>
      <c r="G956" t="s">
        <v>13241</v>
      </c>
      <c r="H956" t="s">
        <v>13242</v>
      </c>
      <c r="I956" t="s">
        <v>5066</v>
      </c>
      <c r="J956" t="s">
        <v>9299</v>
      </c>
      <c r="K956" t="s">
        <v>9300</v>
      </c>
      <c r="L956" t="s">
        <v>148</v>
      </c>
      <c r="M956" t="s">
        <v>6713</v>
      </c>
      <c r="O956" t="s">
        <v>9301</v>
      </c>
      <c r="P956" t="s">
        <v>13243</v>
      </c>
      <c r="R956" t="str">
        <f t="shared" si="28"/>
        <v>寒亭</v>
      </c>
      <c r="S956" t="str">
        <f t="shared" si="29"/>
        <v>0103</v>
      </c>
    </row>
    <row r="957" spans="1:19">
      <c r="A957" t="s">
        <v>13244</v>
      </c>
      <c r="B957" t="s">
        <v>13245</v>
      </c>
      <c r="C957" t="s">
        <v>49</v>
      </c>
      <c r="D957" t="s">
        <v>13246</v>
      </c>
      <c r="E957" t="s">
        <v>12164</v>
      </c>
      <c r="F957" t="s">
        <v>13247</v>
      </c>
      <c r="G957" t="s">
        <v>13248</v>
      </c>
      <c r="H957" t="s">
        <v>13249</v>
      </c>
      <c r="I957" t="s">
        <v>12119</v>
      </c>
      <c r="J957" t="s">
        <v>7042</v>
      </c>
      <c r="K957" t="s">
        <v>7043</v>
      </c>
      <c r="L957" t="s">
        <v>60</v>
      </c>
      <c r="M957" t="s">
        <v>4904</v>
      </c>
      <c r="N957" t="s">
        <v>5198</v>
      </c>
      <c r="O957" t="s">
        <v>7044</v>
      </c>
      <c r="P957" t="s">
        <v>13250</v>
      </c>
      <c r="R957" t="str">
        <f t="shared" si="28"/>
        <v>奎文</v>
      </c>
      <c r="S957" t="str">
        <f t="shared" si="29"/>
        <v>0103</v>
      </c>
    </row>
    <row r="958" spans="1:19">
      <c r="A958" t="s">
        <v>13251</v>
      </c>
      <c r="B958" t="s">
        <v>13252</v>
      </c>
      <c r="C958" t="s">
        <v>49</v>
      </c>
      <c r="D958" t="s">
        <v>13253</v>
      </c>
      <c r="E958" t="s">
        <v>12368</v>
      </c>
      <c r="F958" t="s">
        <v>13254</v>
      </c>
      <c r="G958" t="s">
        <v>13255</v>
      </c>
      <c r="H958" t="s">
        <v>13256</v>
      </c>
      <c r="I958" t="s">
        <v>4828</v>
      </c>
      <c r="J958" t="s">
        <v>5222</v>
      </c>
      <c r="K958" t="s">
        <v>5223</v>
      </c>
      <c r="L958" t="s">
        <v>105</v>
      </c>
      <c r="M958" t="s">
        <v>5224</v>
      </c>
      <c r="N958" t="s">
        <v>4789</v>
      </c>
      <c r="O958" t="s">
        <v>5225</v>
      </c>
      <c r="P958" t="s">
        <v>13257</v>
      </c>
      <c r="R958" t="str">
        <f t="shared" si="28"/>
        <v>寿光</v>
      </c>
      <c r="S958" t="str">
        <f t="shared" si="29"/>
        <v>0103</v>
      </c>
    </row>
    <row r="959" spans="1:19">
      <c r="A959" t="s">
        <v>13258</v>
      </c>
      <c r="B959" t="s">
        <v>13259</v>
      </c>
      <c r="C959" t="s">
        <v>49</v>
      </c>
      <c r="D959" t="s">
        <v>13260</v>
      </c>
      <c r="E959" t="s">
        <v>13261</v>
      </c>
      <c r="F959" t="s">
        <v>13262</v>
      </c>
      <c r="G959" t="s">
        <v>13263</v>
      </c>
      <c r="H959" t="s">
        <v>13264</v>
      </c>
      <c r="I959" t="s">
        <v>4785</v>
      </c>
      <c r="J959" t="s">
        <v>11207</v>
      </c>
      <c r="K959" t="s">
        <v>11208</v>
      </c>
      <c r="L959" t="s">
        <v>123</v>
      </c>
      <c r="M959" t="s">
        <v>7767</v>
      </c>
      <c r="N959" t="s">
        <v>4789</v>
      </c>
      <c r="O959" t="s">
        <v>11209</v>
      </c>
      <c r="P959" t="s">
        <v>13265</v>
      </c>
      <c r="R959" t="str">
        <f t="shared" si="28"/>
        <v>诸城</v>
      </c>
      <c r="S959" t="str">
        <f t="shared" si="29"/>
        <v>0103</v>
      </c>
    </row>
    <row r="960" spans="1:19">
      <c r="A960" t="s">
        <v>13266</v>
      </c>
      <c r="B960" t="s">
        <v>13267</v>
      </c>
      <c r="C960" t="s">
        <v>49</v>
      </c>
      <c r="D960" t="s">
        <v>13268</v>
      </c>
      <c r="E960" t="s">
        <v>12164</v>
      </c>
      <c r="F960" t="s">
        <v>13269</v>
      </c>
      <c r="G960" t="s">
        <v>13270</v>
      </c>
      <c r="H960" t="s">
        <v>13271</v>
      </c>
      <c r="I960" t="s">
        <v>5327</v>
      </c>
      <c r="J960" t="s">
        <v>4772</v>
      </c>
      <c r="K960" t="s">
        <v>4773</v>
      </c>
      <c r="L960" t="s">
        <v>60</v>
      </c>
      <c r="M960" t="s">
        <v>4774</v>
      </c>
      <c r="O960" t="s">
        <v>4776</v>
      </c>
      <c r="P960" t="s">
        <v>13272</v>
      </c>
      <c r="R960" t="str">
        <f t="shared" si="28"/>
        <v>奎文</v>
      </c>
      <c r="S960" t="str">
        <f t="shared" si="29"/>
        <v>0103</v>
      </c>
    </row>
    <row r="961" spans="1:19">
      <c r="A961" t="s">
        <v>13273</v>
      </c>
      <c r="B961" t="s">
        <v>13180</v>
      </c>
      <c r="C961" t="s">
        <v>49</v>
      </c>
      <c r="D961" t="s">
        <v>13274</v>
      </c>
      <c r="E961" t="s">
        <v>12164</v>
      </c>
      <c r="F961" t="s">
        <v>13275</v>
      </c>
      <c r="G961" t="s">
        <v>13276</v>
      </c>
      <c r="H961" t="s">
        <v>13277</v>
      </c>
      <c r="I961" t="s">
        <v>4813</v>
      </c>
      <c r="J961" t="s">
        <v>11618</v>
      </c>
      <c r="K961" t="s">
        <v>11619</v>
      </c>
      <c r="L961" t="s">
        <v>237</v>
      </c>
      <c r="M961" t="s">
        <v>4868</v>
      </c>
      <c r="O961" t="s">
        <v>11620</v>
      </c>
      <c r="P961" t="s">
        <v>13278</v>
      </c>
      <c r="Q961" t="s">
        <v>13279</v>
      </c>
      <c r="R961" t="str">
        <f t="shared" ref="R961:R1024" si="30">IF(OR(LEFT(L961,2)="高新"),"奎文",IF(LEFT(L961,2)="峡山","坊子",IF(LEFT(L961,2)="滨海","寒亭",LEFT(L961,2))))</f>
        <v>潍城</v>
      </c>
      <c r="S961" t="str">
        <f t="shared" ref="S961:S1024" si="31">TEXT(B961,"mmdd")</f>
        <v>0103</v>
      </c>
    </row>
    <row r="962" spans="1:19">
      <c r="A962" t="s">
        <v>13280</v>
      </c>
      <c r="B962" t="s">
        <v>13281</v>
      </c>
      <c r="C962" t="s">
        <v>49</v>
      </c>
      <c r="D962" t="s">
        <v>13282</v>
      </c>
      <c r="E962" t="s">
        <v>12368</v>
      </c>
      <c r="F962" t="s">
        <v>13283</v>
      </c>
      <c r="G962" t="s">
        <v>13284</v>
      </c>
      <c r="H962" t="s">
        <v>13285</v>
      </c>
      <c r="I962" t="s">
        <v>5541</v>
      </c>
      <c r="J962" t="s">
        <v>6009</v>
      </c>
      <c r="K962" t="s">
        <v>6010</v>
      </c>
      <c r="L962" t="s">
        <v>237</v>
      </c>
      <c r="M962" t="s">
        <v>5247</v>
      </c>
      <c r="N962" t="s">
        <v>4789</v>
      </c>
      <c r="O962" t="s">
        <v>6011</v>
      </c>
      <c r="P962" t="s">
        <v>13286</v>
      </c>
      <c r="Q962" t="s">
        <v>13287</v>
      </c>
      <c r="R962" t="str">
        <f t="shared" si="30"/>
        <v>潍城</v>
      </c>
      <c r="S962" t="str">
        <f t="shared" si="31"/>
        <v>0103</v>
      </c>
    </row>
    <row r="963" spans="1:19">
      <c r="A963" t="s">
        <v>13288</v>
      </c>
      <c r="B963" t="s">
        <v>13289</v>
      </c>
      <c r="C963" t="s">
        <v>49</v>
      </c>
      <c r="D963" t="s">
        <v>13290</v>
      </c>
      <c r="E963" t="s">
        <v>12407</v>
      </c>
      <c r="F963" t="s">
        <v>13291</v>
      </c>
      <c r="G963" t="s">
        <v>13292</v>
      </c>
      <c r="H963" t="s">
        <v>13293</v>
      </c>
      <c r="I963" t="s">
        <v>12119</v>
      </c>
      <c r="J963" t="s">
        <v>5222</v>
      </c>
      <c r="K963" t="s">
        <v>5223</v>
      </c>
      <c r="L963" t="s">
        <v>105</v>
      </c>
      <c r="M963" t="s">
        <v>5224</v>
      </c>
      <c r="N963" t="s">
        <v>4789</v>
      </c>
      <c r="O963" t="s">
        <v>5225</v>
      </c>
      <c r="P963" t="s">
        <v>13294</v>
      </c>
      <c r="Q963" t="s">
        <v>13295</v>
      </c>
      <c r="R963" t="str">
        <f t="shared" si="30"/>
        <v>寿光</v>
      </c>
      <c r="S963" t="str">
        <f t="shared" si="31"/>
        <v>0103</v>
      </c>
    </row>
    <row r="964" spans="1:19">
      <c r="A964" t="s">
        <v>13296</v>
      </c>
      <c r="B964" t="s">
        <v>13297</v>
      </c>
      <c r="C964" t="s">
        <v>49</v>
      </c>
      <c r="D964" t="s">
        <v>13298</v>
      </c>
      <c r="E964" t="s">
        <v>12164</v>
      </c>
      <c r="F964" t="s">
        <v>13299</v>
      </c>
      <c r="G964" t="s">
        <v>13300</v>
      </c>
      <c r="H964" t="s">
        <v>13301</v>
      </c>
      <c r="I964" t="s">
        <v>5835</v>
      </c>
      <c r="J964" t="s">
        <v>13302</v>
      </c>
      <c r="K964" t="s">
        <v>13303</v>
      </c>
      <c r="L964" t="s">
        <v>77</v>
      </c>
      <c r="M964" t="s">
        <v>5812</v>
      </c>
      <c r="O964" t="s">
        <v>13304</v>
      </c>
      <c r="P964" t="s">
        <v>13305</v>
      </c>
      <c r="R964" t="str">
        <f t="shared" si="30"/>
        <v>临朐</v>
      </c>
      <c r="S964" t="str">
        <f t="shared" si="31"/>
        <v>0103</v>
      </c>
    </row>
    <row r="965" spans="1:19">
      <c r="A965" t="s">
        <v>13306</v>
      </c>
      <c r="B965" t="s">
        <v>13307</v>
      </c>
      <c r="C965" t="s">
        <v>49</v>
      </c>
      <c r="D965" t="s">
        <v>13308</v>
      </c>
      <c r="E965" t="s">
        <v>13261</v>
      </c>
      <c r="F965" t="s">
        <v>13309</v>
      </c>
      <c r="G965" t="s">
        <v>13310</v>
      </c>
      <c r="H965" t="s">
        <v>13311</v>
      </c>
      <c r="I965" t="s">
        <v>4828</v>
      </c>
      <c r="J965" t="s">
        <v>6276</v>
      </c>
      <c r="K965" t="s">
        <v>6277</v>
      </c>
      <c r="L965" t="s">
        <v>50</v>
      </c>
      <c r="M965" t="s">
        <v>5236</v>
      </c>
      <c r="N965" t="s">
        <v>13312</v>
      </c>
      <c r="O965" t="s">
        <v>6278</v>
      </c>
      <c r="P965" t="s">
        <v>13313</v>
      </c>
      <c r="R965" t="str">
        <f t="shared" si="30"/>
        <v>青州</v>
      </c>
      <c r="S965" t="str">
        <f t="shared" si="31"/>
        <v>0103</v>
      </c>
    </row>
    <row r="966" spans="1:19">
      <c r="A966" t="s">
        <v>13314</v>
      </c>
      <c r="B966" t="s">
        <v>13315</v>
      </c>
      <c r="C966" t="s">
        <v>49</v>
      </c>
      <c r="D966" t="s">
        <v>13316</v>
      </c>
      <c r="E966" t="s">
        <v>12152</v>
      </c>
      <c r="F966" t="s">
        <v>13317</v>
      </c>
      <c r="G966" t="s">
        <v>13318</v>
      </c>
      <c r="H966" t="s">
        <v>13319</v>
      </c>
      <c r="I966" t="s">
        <v>4813</v>
      </c>
      <c r="J966" t="s">
        <v>6053</v>
      </c>
      <c r="K966" t="s">
        <v>6054</v>
      </c>
      <c r="L966" t="s">
        <v>105</v>
      </c>
      <c r="M966" t="s">
        <v>6055</v>
      </c>
      <c r="N966" t="s">
        <v>13312</v>
      </c>
      <c r="O966" t="s">
        <v>6056</v>
      </c>
      <c r="P966" t="s">
        <v>13320</v>
      </c>
      <c r="R966" t="str">
        <f t="shared" si="30"/>
        <v>寿光</v>
      </c>
      <c r="S966" t="str">
        <f t="shared" si="31"/>
        <v>0103</v>
      </c>
    </row>
    <row r="967" spans="1:19">
      <c r="A967" t="s">
        <v>13321</v>
      </c>
      <c r="B967" t="s">
        <v>13322</v>
      </c>
      <c r="C967" t="s">
        <v>49</v>
      </c>
      <c r="D967" t="s">
        <v>13323</v>
      </c>
      <c r="E967" t="s">
        <v>12164</v>
      </c>
      <c r="F967" t="s">
        <v>13324</v>
      </c>
      <c r="G967" t="s">
        <v>13325</v>
      </c>
      <c r="H967" t="s">
        <v>13326</v>
      </c>
      <c r="I967" t="s">
        <v>12757</v>
      </c>
      <c r="J967" t="s">
        <v>9760</v>
      </c>
      <c r="K967" t="s">
        <v>9761</v>
      </c>
      <c r="L967" t="s">
        <v>60</v>
      </c>
      <c r="M967" t="s">
        <v>5999</v>
      </c>
      <c r="O967" t="s">
        <v>9762</v>
      </c>
      <c r="P967" t="s">
        <v>13327</v>
      </c>
      <c r="Q967" t="s">
        <v>13328</v>
      </c>
      <c r="R967" t="str">
        <f t="shared" si="30"/>
        <v>奎文</v>
      </c>
      <c r="S967" t="str">
        <f t="shared" si="31"/>
        <v>0103</v>
      </c>
    </row>
    <row r="968" spans="1:19">
      <c r="A968" t="s">
        <v>13329</v>
      </c>
      <c r="B968" t="s">
        <v>13330</v>
      </c>
      <c r="C968" t="s">
        <v>49</v>
      </c>
      <c r="D968" t="s">
        <v>13331</v>
      </c>
      <c r="E968" t="s">
        <v>12368</v>
      </c>
      <c r="F968" t="s">
        <v>13332</v>
      </c>
      <c r="G968" t="s">
        <v>13333</v>
      </c>
      <c r="H968" t="s">
        <v>13334</v>
      </c>
      <c r="I968" t="s">
        <v>5221</v>
      </c>
      <c r="J968" t="s">
        <v>8741</v>
      </c>
      <c r="K968" t="s">
        <v>8742</v>
      </c>
      <c r="L968" t="s">
        <v>1136</v>
      </c>
      <c r="M968" t="s">
        <v>6413</v>
      </c>
      <c r="N968" t="s">
        <v>5030</v>
      </c>
      <c r="O968" t="s">
        <v>8743</v>
      </c>
      <c r="P968" t="s">
        <v>13335</v>
      </c>
      <c r="R968" t="str">
        <f t="shared" si="30"/>
        <v>昌乐</v>
      </c>
      <c r="S968" t="str">
        <f t="shared" si="31"/>
        <v>0103</v>
      </c>
    </row>
    <row r="969" spans="1:19">
      <c r="A969" t="s">
        <v>13336</v>
      </c>
      <c r="B969" t="s">
        <v>13337</v>
      </c>
      <c r="C969" t="s">
        <v>49</v>
      </c>
      <c r="D969" t="s">
        <v>13338</v>
      </c>
      <c r="E969" t="s">
        <v>13339</v>
      </c>
      <c r="F969" t="s">
        <v>13340</v>
      </c>
      <c r="G969" t="s">
        <v>13341</v>
      </c>
      <c r="H969" t="s">
        <v>13342</v>
      </c>
      <c r="I969" t="s">
        <v>4785</v>
      </c>
      <c r="J969" t="s">
        <v>6031</v>
      </c>
      <c r="K969" t="s">
        <v>6032</v>
      </c>
      <c r="L969" t="s">
        <v>262</v>
      </c>
      <c r="M969" t="s">
        <v>6033</v>
      </c>
      <c r="N969" t="s">
        <v>5451</v>
      </c>
      <c r="O969" t="s">
        <v>6034</v>
      </c>
      <c r="P969" t="s">
        <v>13343</v>
      </c>
      <c r="R969" t="str">
        <f t="shared" si="30"/>
        <v>寒亭</v>
      </c>
      <c r="S969" t="str">
        <f t="shared" si="31"/>
        <v>0103</v>
      </c>
    </row>
    <row r="970" spans="1:19">
      <c r="A970" t="s">
        <v>13344</v>
      </c>
      <c r="B970" t="s">
        <v>13345</v>
      </c>
      <c r="C970" t="s">
        <v>49</v>
      </c>
      <c r="D970" t="s">
        <v>13346</v>
      </c>
      <c r="E970" t="s">
        <v>13347</v>
      </c>
      <c r="F970" t="s">
        <v>13348</v>
      </c>
      <c r="G970" t="s">
        <v>13349</v>
      </c>
      <c r="H970" t="s">
        <v>13350</v>
      </c>
      <c r="I970" t="s">
        <v>4852</v>
      </c>
      <c r="J970" t="s">
        <v>11218</v>
      </c>
      <c r="K970" t="s">
        <v>11219</v>
      </c>
      <c r="L970" t="s">
        <v>237</v>
      </c>
      <c r="M970" t="s">
        <v>5247</v>
      </c>
      <c r="N970" t="s">
        <v>5211</v>
      </c>
      <c r="O970" t="s">
        <v>11220</v>
      </c>
      <c r="P970" t="s">
        <v>13351</v>
      </c>
      <c r="Q970" t="s">
        <v>13352</v>
      </c>
      <c r="R970" t="str">
        <f t="shared" si="30"/>
        <v>潍城</v>
      </c>
      <c r="S970" t="str">
        <f t="shared" si="31"/>
        <v>0103</v>
      </c>
    </row>
    <row r="971" spans="1:19">
      <c r="A971" t="s">
        <v>13353</v>
      </c>
      <c r="B971" t="s">
        <v>13354</v>
      </c>
      <c r="C971" t="s">
        <v>49</v>
      </c>
      <c r="D971" t="s">
        <v>13355</v>
      </c>
      <c r="E971" t="s">
        <v>13356</v>
      </c>
      <c r="F971" t="s">
        <v>13357</v>
      </c>
      <c r="G971" t="s">
        <v>13358</v>
      </c>
      <c r="H971" t="s">
        <v>13359</v>
      </c>
      <c r="I971" t="s">
        <v>10388</v>
      </c>
      <c r="J971" t="s">
        <v>7888</v>
      </c>
      <c r="K971" t="s">
        <v>7889</v>
      </c>
      <c r="L971" t="s">
        <v>50</v>
      </c>
      <c r="M971" t="s">
        <v>5016</v>
      </c>
      <c r="N971" t="s">
        <v>9006</v>
      </c>
      <c r="O971" t="s">
        <v>7891</v>
      </c>
      <c r="P971" t="s">
        <v>13360</v>
      </c>
      <c r="Q971" t="s">
        <v>13361</v>
      </c>
      <c r="R971" t="str">
        <f t="shared" si="30"/>
        <v>青州</v>
      </c>
      <c r="S971" t="str">
        <f t="shared" si="31"/>
        <v>0103</v>
      </c>
    </row>
    <row r="972" spans="1:19">
      <c r="A972" t="s">
        <v>13362</v>
      </c>
      <c r="B972" t="s">
        <v>13363</v>
      </c>
      <c r="C972" t="s">
        <v>49</v>
      </c>
      <c r="D972" t="s">
        <v>13364</v>
      </c>
      <c r="E972" t="s">
        <v>12555</v>
      </c>
      <c r="F972" t="s">
        <v>13365</v>
      </c>
      <c r="G972" t="s">
        <v>13366</v>
      </c>
      <c r="H972" t="s">
        <v>13367</v>
      </c>
      <c r="I972" t="s">
        <v>12119</v>
      </c>
      <c r="J972" t="s">
        <v>9299</v>
      </c>
      <c r="K972" t="s">
        <v>9300</v>
      </c>
      <c r="L972" t="s">
        <v>148</v>
      </c>
      <c r="M972" t="s">
        <v>6713</v>
      </c>
      <c r="N972" t="s">
        <v>13119</v>
      </c>
      <c r="O972" t="s">
        <v>9301</v>
      </c>
      <c r="P972" t="s">
        <v>13368</v>
      </c>
      <c r="Q972" t="s">
        <v>13369</v>
      </c>
      <c r="R972" t="str">
        <f t="shared" si="30"/>
        <v>寒亭</v>
      </c>
      <c r="S972" t="str">
        <f t="shared" si="31"/>
        <v>0103</v>
      </c>
    </row>
    <row r="973" spans="1:19">
      <c r="A973" t="s">
        <v>13370</v>
      </c>
      <c r="B973" t="s">
        <v>13371</v>
      </c>
      <c r="C973" t="s">
        <v>49</v>
      </c>
      <c r="D973" t="s">
        <v>13372</v>
      </c>
      <c r="E973" t="s">
        <v>12407</v>
      </c>
      <c r="F973" t="s">
        <v>13373</v>
      </c>
      <c r="G973" t="s">
        <v>13374</v>
      </c>
      <c r="H973" t="s">
        <v>13375</v>
      </c>
      <c r="I973" t="s">
        <v>12119</v>
      </c>
      <c r="J973" t="s">
        <v>4853</v>
      </c>
      <c r="K973" t="s">
        <v>4854</v>
      </c>
      <c r="L973" t="s">
        <v>50</v>
      </c>
      <c r="M973" t="s">
        <v>4855</v>
      </c>
      <c r="N973" t="s">
        <v>10228</v>
      </c>
      <c r="O973" t="s">
        <v>4857</v>
      </c>
      <c r="P973" t="s">
        <v>13376</v>
      </c>
      <c r="Q973" t="s">
        <v>13377</v>
      </c>
      <c r="R973" t="str">
        <f t="shared" si="30"/>
        <v>青州</v>
      </c>
      <c r="S973" t="str">
        <f t="shared" si="31"/>
        <v>0103</v>
      </c>
    </row>
    <row r="974" spans="1:19">
      <c r="A974" t="s">
        <v>13378</v>
      </c>
      <c r="B974" t="s">
        <v>13379</v>
      </c>
      <c r="C974" t="s">
        <v>49</v>
      </c>
      <c r="D974" t="s">
        <v>13380</v>
      </c>
      <c r="E974" t="s">
        <v>13381</v>
      </c>
      <c r="F974" t="s">
        <v>13382</v>
      </c>
      <c r="G974" t="s">
        <v>13383</v>
      </c>
      <c r="H974" t="s">
        <v>13384</v>
      </c>
      <c r="I974" t="s">
        <v>4852</v>
      </c>
      <c r="J974" t="s">
        <v>4916</v>
      </c>
      <c r="K974" t="s">
        <v>4917</v>
      </c>
      <c r="L974" t="s">
        <v>114</v>
      </c>
      <c r="M974" t="s">
        <v>4918</v>
      </c>
      <c r="O974" t="s">
        <v>4920</v>
      </c>
      <c r="P974" t="s">
        <v>13385</v>
      </c>
      <c r="R974" t="str">
        <f t="shared" si="30"/>
        <v>高密</v>
      </c>
      <c r="S974" t="str">
        <f t="shared" si="31"/>
        <v>0103</v>
      </c>
    </row>
    <row r="975" spans="1:19">
      <c r="A975" t="s">
        <v>13386</v>
      </c>
      <c r="B975" t="s">
        <v>13387</v>
      </c>
      <c r="C975" t="s">
        <v>49</v>
      </c>
      <c r="D975" t="s">
        <v>13388</v>
      </c>
      <c r="E975" t="s">
        <v>12164</v>
      </c>
      <c r="F975" t="s">
        <v>13389</v>
      </c>
      <c r="G975" t="s">
        <v>13390</v>
      </c>
      <c r="H975" t="s">
        <v>13391</v>
      </c>
      <c r="I975" t="s">
        <v>4828</v>
      </c>
      <c r="J975" t="s">
        <v>5234</v>
      </c>
      <c r="K975" t="s">
        <v>5235</v>
      </c>
      <c r="L975" t="s">
        <v>50</v>
      </c>
      <c r="M975" t="s">
        <v>5236</v>
      </c>
      <c r="O975" t="s">
        <v>5237</v>
      </c>
      <c r="P975" t="s">
        <v>13392</v>
      </c>
      <c r="R975" t="str">
        <f t="shared" si="30"/>
        <v>青州</v>
      </c>
      <c r="S975" t="str">
        <f t="shared" si="31"/>
        <v>0103</v>
      </c>
    </row>
    <row r="976" spans="1:19">
      <c r="A976" t="s">
        <v>13393</v>
      </c>
      <c r="B976" t="s">
        <v>13394</v>
      </c>
      <c r="C976" t="s">
        <v>49</v>
      </c>
      <c r="D976" t="s">
        <v>13395</v>
      </c>
      <c r="E976" t="s">
        <v>12152</v>
      </c>
      <c r="F976" t="s">
        <v>13396</v>
      </c>
      <c r="G976" t="s">
        <v>13397</v>
      </c>
      <c r="H976" t="s">
        <v>13398</v>
      </c>
      <c r="I976" t="s">
        <v>5541</v>
      </c>
      <c r="J976" t="s">
        <v>9386</v>
      </c>
      <c r="K976" t="s">
        <v>9387</v>
      </c>
      <c r="L976" t="s">
        <v>50</v>
      </c>
      <c r="M976" t="s">
        <v>6207</v>
      </c>
      <c r="N976" t="s">
        <v>5801</v>
      </c>
      <c r="O976" t="s">
        <v>9388</v>
      </c>
      <c r="P976" t="s">
        <v>13399</v>
      </c>
      <c r="R976" t="str">
        <f t="shared" si="30"/>
        <v>青州</v>
      </c>
      <c r="S976" t="str">
        <f t="shared" si="31"/>
        <v>0103</v>
      </c>
    </row>
    <row r="977" spans="1:19">
      <c r="A977" t="s">
        <v>13400</v>
      </c>
      <c r="B977" t="s">
        <v>13401</v>
      </c>
      <c r="C977" t="s">
        <v>49</v>
      </c>
      <c r="D977" t="s">
        <v>13402</v>
      </c>
      <c r="E977" t="s">
        <v>12152</v>
      </c>
      <c r="F977" t="s">
        <v>13403</v>
      </c>
      <c r="G977" t="s">
        <v>13404</v>
      </c>
      <c r="H977" t="s">
        <v>13405</v>
      </c>
      <c r="I977" t="s">
        <v>7400</v>
      </c>
      <c r="J977" t="s">
        <v>6517</v>
      </c>
      <c r="K977" t="s">
        <v>6518</v>
      </c>
      <c r="L977" t="s">
        <v>50</v>
      </c>
      <c r="M977" t="s">
        <v>6207</v>
      </c>
      <c r="N977" t="s">
        <v>13406</v>
      </c>
      <c r="O977" t="s">
        <v>6520</v>
      </c>
      <c r="P977" t="s">
        <v>13407</v>
      </c>
      <c r="R977" t="str">
        <f t="shared" si="30"/>
        <v>青州</v>
      </c>
      <c r="S977" t="str">
        <f t="shared" si="31"/>
        <v>0103</v>
      </c>
    </row>
    <row r="978" spans="1:19">
      <c r="A978" t="s">
        <v>13408</v>
      </c>
      <c r="B978" t="s">
        <v>13409</v>
      </c>
      <c r="C978" t="s">
        <v>49</v>
      </c>
      <c r="D978" t="s">
        <v>13410</v>
      </c>
      <c r="E978" t="s">
        <v>9129</v>
      </c>
      <c r="F978" t="s">
        <v>13411</v>
      </c>
      <c r="G978" t="s">
        <v>13412</v>
      </c>
      <c r="H978" t="s">
        <v>13413</v>
      </c>
      <c r="I978" t="s">
        <v>13414</v>
      </c>
      <c r="J978" t="s">
        <v>4981</v>
      </c>
      <c r="K978" t="s">
        <v>4982</v>
      </c>
      <c r="L978" t="s">
        <v>237</v>
      </c>
      <c r="M978" t="s">
        <v>4971</v>
      </c>
      <c r="N978" t="s">
        <v>4983</v>
      </c>
      <c r="O978" t="s">
        <v>4984</v>
      </c>
      <c r="P978" t="s">
        <v>13415</v>
      </c>
      <c r="Q978" t="s">
        <v>13416</v>
      </c>
      <c r="R978" t="str">
        <f t="shared" si="30"/>
        <v>潍城</v>
      </c>
      <c r="S978" t="str">
        <f t="shared" si="31"/>
        <v>0103</v>
      </c>
    </row>
    <row r="979" spans="1:19">
      <c r="A979" t="s">
        <v>13417</v>
      </c>
      <c r="B979" t="s">
        <v>13418</v>
      </c>
      <c r="C979" t="s">
        <v>49</v>
      </c>
      <c r="D979" t="s">
        <v>13419</v>
      </c>
      <c r="E979" t="s">
        <v>12231</v>
      </c>
      <c r="F979" t="s">
        <v>13420</v>
      </c>
      <c r="G979" t="s">
        <v>13421</v>
      </c>
      <c r="H979" t="s">
        <v>13422</v>
      </c>
      <c r="I979" t="s">
        <v>4852</v>
      </c>
      <c r="J979" t="s">
        <v>13423</v>
      </c>
      <c r="K979" t="s">
        <v>13424</v>
      </c>
      <c r="L979" t="s">
        <v>375</v>
      </c>
      <c r="M979" t="s">
        <v>5318</v>
      </c>
      <c r="N979" t="s">
        <v>5030</v>
      </c>
      <c r="O979" t="s">
        <v>13425</v>
      </c>
      <c r="P979" t="s">
        <v>13426</v>
      </c>
      <c r="Q979" t="s">
        <v>13427</v>
      </c>
      <c r="R979" t="str">
        <f t="shared" si="30"/>
        <v>昌邑</v>
      </c>
      <c r="S979" t="str">
        <f t="shared" si="31"/>
        <v>0103</v>
      </c>
    </row>
    <row r="980" spans="1:19">
      <c r="A980" t="s">
        <v>13428</v>
      </c>
      <c r="B980" t="s">
        <v>13429</v>
      </c>
      <c r="C980" t="s">
        <v>49</v>
      </c>
      <c r="D980" t="s">
        <v>13430</v>
      </c>
      <c r="E980" t="s">
        <v>12164</v>
      </c>
      <c r="F980" t="s">
        <v>13431</v>
      </c>
      <c r="G980" t="s">
        <v>13432</v>
      </c>
      <c r="H980" t="s">
        <v>13433</v>
      </c>
      <c r="I980" t="s">
        <v>12119</v>
      </c>
      <c r="J980" t="s">
        <v>11830</v>
      </c>
      <c r="K980" t="s">
        <v>11831</v>
      </c>
      <c r="L980" t="s">
        <v>114</v>
      </c>
      <c r="M980" t="s">
        <v>4918</v>
      </c>
      <c r="O980" t="s">
        <v>11833</v>
      </c>
      <c r="P980" t="s">
        <v>13434</v>
      </c>
      <c r="Q980" t="s">
        <v>13435</v>
      </c>
      <c r="R980" t="str">
        <f t="shared" si="30"/>
        <v>高密</v>
      </c>
      <c r="S980" t="str">
        <f t="shared" si="31"/>
        <v>0103</v>
      </c>
    </row>
    <row r="981" spans="1:19">
      <c r="A981" t="s">
        <v>13436</v>
      </c>
      <c r="B981" t="s">
        <v>13437</v>
      </c>
      <c r="C981" t="s">
        <v>49</v>
      </c>
      <c r="D981" t="s">
        <v>13438</v>
      </c>
      <c r="E981" t="s">
        <v>13439</v>
      </c>
      <c r="F981" t="s">
        <v>13440</v>
      </c>
      <c r="G981" t="s">
        <v>13441</v>
      </c>
      <c r="H981" t="s">
        <v>13442</v>
      </c>
      <c r="I981" t="s">
        <v>4852</v>
      </c>
      <c r="J981" t="s">
        <v>13443</v>
      </c>
      <c r="K981" t="s">
        <v>13444</v>
      </c>
      <c r="L981" t="s">
        <v>123</v>
      </c>
      <c r="M981" t="s">
        <v>7210</v>
      </c>
      <c r="N981" t="s">
        <v>4933</v>
      </c>
      <c r="O981" t="s">
        <v>13445</v>
      </c>
      <c r="P981" t="s">
        <v>13446</v>
      </c>
      <c r="R981" t="str">
        <f t="shared" si="30"/>
        <v>诸城</v>
      </c>
      <c r="S981" t="str">
        <f t="shared" si="31"/>
        <v>0103</v>
      </c>
    </row>
    <row r="982" spans="1:19">
      <c r="A982" t="s">
        <v>13447</v>
      </c>
      <c r="B982" t="s">
        <v>13448</v>
      </c>
      <c r="C982" t="s">
        <v>49</v>
      </c>
      <c r="D982" t="s">
        <v>13449</v>
      </c>
      <c r="E982" t="s">
        <v>13450</v>
      </c>
      <c r="F982" t="s">
        <v>13451</v>
      </c>
      <c r="G982" t="s">
        <v>13452</v>
      </c>
      <c r="H982" t="s">
        <v>13453</v>
      </c>
      <c r="I982" t="s">
        <v>4852</v>
      </c>
      <c r="J982" t="s">
        <v>6689</v>
      </c>
      <c r="K982" t="s">
        <v>6690</v>
      </c>
      <c r="L982" t="s">
        <v>237</v>
      </c>
      <c r="M982" t="s">
        <v>4788</v>
      </c>
      <c r="N982" t="s">
        <v>5273</v>
      </c>
      <c r="O982" t="s">
        <v>6691</v>
      </c>
      <c r="R982" t="str">
        <f t="shared" si="30"/>
        <v>潍城</v>
      </c>
      <c r="S982" t="str">
        <f t="shared" si="31"/>
        <v>0103</v>
      </c>
    </row>
    <row r="983" spans="1:19">
      <c r="A983" t="s">
        <v>13454</v>
      </c>
      <c r="B983" t="s">
        <v>13455</v>
      </c>
      <c r="C983" t="s">
        <v>49</v>
      </c>
      <c r="D983" t="s">
        <v>13456</v>
      </c>
      <c r="E983" t="s">
        <v>12152</v>
      </c>
      <c r="F983" t="s">
        <v>13457</v>
      </c>
      <c r="G983" t="s">
        <v>13458</v>
      </c>
      <c r="H983" t="s">
        <v>13459</v>
      </c>
      <c r="I983" t="s">
        <v>4841</v>
      </c>
      <c r="J983" t="s">
        <v>7803</v>
      </c>
      <c r="K983" t="s">
        <v>7804</v>
      </c>
      <c r="L983" t="s">
        <v>105</v>
      </c>
      <c r="M983" t="s">
        <v>7805</v>
      </c>
      <c r="N983" t="s">
        <v>4845</v>
      </c>
      <c r="O983" t="s">
        <v>7806</v>
      </c>
      <c r="P983" t="s">
        <v>13460</v>
      </c>
      <c r="R983" t="str">
        <f t="shared" si="30"/>
        <v>寿光</v>
      </c>
      <c r="S983" t="str">
        <f t="shared" si="31"/>
        <v>0103</v>
      </c>
    </row>
    <row r="984" spans="1:19">
      <c r="A984" t="s">
        <v>13461</v>
      </c>
      <c r="B984" t="s">
        <v>13462</v>
      </c>
      <c r="C984" t="s">
        <v>49</v>
      </c>
      <c r="D984" t="s">
        <v>13463</v>
      </c>
      <c r="E984" t="s">
        <v>12152</v>
      </c>
      <c r="F984" t="s">
        <v>13464</v>
      </c>
      <c r="G984" t="s">
        <v>13465</v>
      </c>
      <c r="H984" t="s">
        <v>13466</v>
      </c>
      <c r="I984" t="s">
        <v>4852</v>
      </c>
      <c r="J984" t="s">
        <v>13467</v>
      </c>
      <c r="K984" t="s">
        <v>13468</v>
      </c>
      <c r="L984" t="s">
        <v>237</v>
      </c>
      <c r="M984" t="s">
        <v>4788</v>
      </c>
      <c r="N984" t="s">
        <v>4905</v>
      </c>
      <c r="O984" t="s">
        <v>13469</v>
      </c>
      <c r="P984" t="s">
        <v>13470</v>
      </c>
      <c r="Q984" t="s">
        <v>13471</v>
      </c>
      <c r="R984" t="str">
        <f t="shared" si="30"/>
        <v>潍城</v>
      </c>
      <c r="S984" t="str">
        <f t="shared" si="31"/>
        <v>0103</v>
      </c>
    </row>
    <row r="985" spans="1:19">
      <c r="A985" t="s">
        <v>13472</v>
      </c>
      <c r="B985" t="s">
        <v>13473</v>
      </c>
      <c r="C985" t="s">
        <v>49</v>
      </c>
      <c r="D985" t="s">
        <v>13474</v>
      </c>
      <c r="E985" t="s">
        <v>13475</v>
      </c>
      <c r="F985" t="s">
        <v>13476</v>
      </c>
      <c r="G985" t="s">
        <v>13477</v>
      </c>
      <c r="H985" t="s">
        <v>13478</v>
      </c>
      <c r="I985" t="s">
        <v>12119</v>
      </c>
      <c r="J985" t="s">
        <v>8984</v>
      </c>
      <c r="K985" t="s">
        <v>8985</v>
      </c>
      <c r="L985" t="s">
        <v>60</v>
      </c>
      <c r="M985" t="s">
        <v>5511</v>
      </c>
      <c r="N985" t="s">
        <v>4905</v>
      </c>
      <c r="O985" t="s">
        <v>8986</v>
      </c>
      <c r="R985" t="str">
        <f t="shared" si="30"/>
        <v>奎文</v>
      </c>
      <c r="S985" t="str">
        <f t="shared" si="31"/>
        <v>0103</v>
      </c>
    </row>
    <row r="986" spans="1:19">
      <c r="A986" t="s">
        <v>13479</v>
      </c>
      <c r="B986" t="s">
        <v>13480</v>
      </c>
      <c r="C986" t="s">
        <v>49</v>
      </c>
      <c r="D986" t="s">
        <v>13481</v>
      </c>
      <c r="E986" t="s">
        <v>13439</v>
      </c>
      <c r="F986" t="s">
        <v>13482</v>
      </c>
      <c r="G986" t="s">
        <v>13483</v>
      </c>
      <c r="H986" t="s">
        <v>13484</v>
      </c>
      <c r="I986" t="s">
        <v>4955</v>
      </c>
      <c r="J986" t="s">
        <v>5122</v>
      </c>
      <c r="K986" t="s">
        <v>5123</v>
      </c>
      <c r="N986" t="s">
        <v>4832</v>
      </c>
      <c r="O986" t="s">
        <v>5124</v>
      </c>
      <c r="R986" t="str">
        <f t="shared" si="30"/>
        <v/>
      </c>
      <c r="S986" t="str">
        <f t="shared" si="31"/>
        <v>0103</v>
      </c>
    </row>
    <row r="987" spans="1:19">
      <c r="A987" t="s">
        <v>13485</v>
      </c>
      <c r="B987" t="s">
        <v>13486</v>
      </c>
      <c r="C987" t="s">
        <v>49</v>
      </c>
      <c r="D987" t="s">
        <v>13487</v>
      </c>
      <c r="E987" t="s">
        <v>12231</v>
      </c>
      <c r="F987" t="s">
        <v>13488</v>
      </c>
      <c r="G987" t="s">
        <v>13489</v>
      </c>
      <c r="H987" t="s">
        <v>13490</v>
      </c>
      <c r="I987" t="s">
        <v>4852</v>
      </c>
      <c r="J987" t="s">
        <v>5987</v>
      </c>
      <c r="K987" t="s">
        <v>5988</v>
      </c>
      <c r="L987" t="s">
        <v>95</v>
      </c>
      <c r="M987" t="s">
        <v>5042</v>
      </c>
      <c r="N987" t="s">
        <v>5030</v>
      </c>
      <c r="O987" t="s">
        <v>5989</v>
      </c>
      <c r="P987" t="s">
        <v>13491</v>
      </c>
      <c r="R987" t="str">
        <f t="shared" si="30"/>
        <v>安丘</v>
      </c>
      <c r="S987" t="str">
        <f t="shared" si="31"/>
        <v>0103</v>
      </c>
    </row>
    <row r="988" spans="1:19">
      <c r="A988" t="s">
        <v>13492</v>
      </c>
      <c r="B988" t="s">
        <v>13493</v>
      </c>
      <c r="C988" t="s">
        <v>49</v>
      </c>
      <c r="D988" t="s">
        <v>13494</v>
      </c>
      <c r="E988" t="s">
        <v>12152</v>
      </c>
      <c r="F988" t="s">
        <v>13495</v>
      </c>
      <c r="G988" t="s">
        <v>13496</v>
      </c>
      <c r="H988" t="s">
        <v>13497</v>
      </c>
      <c r="I988" t="s">
        <v>4852</v>
      </c>
      <c r="J988" t="s">
        <v>8163</v>
      </c>
      <c r="K988" t="s">
        <v>8164</v>
      </c>
      <c r="L988" t="s">
        <v>77</v>
      </c>
      <c r="M988" t="s">
        <v>4803</v>
      </c>
      <c r="N988" t="s">
        <v>5801</v>
      </c>
      <c r="O988" t="s">
        <v>8165</v>
      </c>
      <c r="P988" t="s">
        <v>13498</v>
      </c>
      <c r="R988" t="str">
        <f t="shared" si="30"/>
        <v>临朐</v>
      </c>
      <c r="S988" t="str">
        <f t="shared" si="31"/>
        <v>0103</v>
      </c>
    </row>
    <row r="989" spans="1:19">
      <c r="A989" t="s">
        <v>13499</v>
      </c>
      <c r="B989" t="s">
        <v>13500</v>
      </c>
      <c r="C989" t="s">
        <v>49</v>
      </c>
      <c r="D989" t="s">
        <v>13501</v>
      </c>
      <c r="E989" t="s">
        <v>12152</v>
      </c>
      <c r="F989" t="s">
        <v>13502</v>
      </c>
      <c r="G989" t="s">
        <v>13503</v>
      </c>
      <c r="H989" t="s">
        <v>13504</v>
      </c>
      <c r="I989" t="s">
        <v>4852</v>
      </c>
      <c r="J989" t="s">
        <v>9612</v>
      </c>
      <c r="K989" t="s">
        <v>12593</v>
      </c>
      <c r="L989" t="s">
        <v>114</v>
      </c>
      <c r="M989" t="s">
        <v>4918</v>
      </c>
      <c r="N989" t="s">
        <v>4946</v>
      </c>
      <c r="O989" t="s">
        <v>12594</v>
      </c>
      <c r="P989" t="s">
        <v>13505</v>
      </c>
      <c r="Q989" t="s">
        <v>13506</v>
      </c>
      <c r="R989" t="str">
        <f t="shared" si="30"/>
        <v>高密</v>
      </c>
      <c r="S989" t="str">
        <f t="shared" si="31"/>
        <v>0103</v>
      </c>
    </row>
    <row r="990" spans="1:19">
      <c r="A990" t="s">
        <v>13507</v>
      </c>
      <c r="B990" t="s">
        <v>13508</v>
      </c>
      <c r="C990" t="s">
        <v>49</v>
      </c>
      <c r="D990" t="s">
        <v>13509</v>
      </c>
      <c r="E990" t="s">
        <v>13510</v>
      </c>
      <c r="F990" t="s">
        <v>13511</v>
      </c>
      <c r="G990" t="s">
        <v>13512</v>
      </c>
      <c r="H990" t="s">
        <v>13513</v>
      </c>
      <c r="I990" t="s">
        <v>4828</v>
      </c>
      <c r="J990" t="s">
        <v>10639</v>
      </c>
      <c r="K990" t="s">
        <v>10640</v>
      </c>
      <c r="L990" t="s">
        <v>375</v>
      </c>
      <c r="M990" t="s">
        <v>5318</v>
      </c>
      <c r="N990" t="s">
        <v>5939</v>
      </c>
      <c r="O990" t="s">
        <v>10641</v>
      </c>
      <c r="P990" t="s">
        <v>13514</v>
      </c>
      <c r="R990" t="str">
        <f t="shared" si="30"/>
        <v>昌邑</v>
      </c>
      <c r="S990" t="str">
        <f t="shared" si="31"/>
        <v>0103</v>
      </c>
    </row>
    <row r="991" spans="1:19">
      <c r="A991" t="s">
        <v>13515</v>
      </c>
      <c r="B991" t="s">
        <v>13516</v>
      </c>
      <c r="C991" t="s">
        <v>49</v>
      </c>
      <c r="D991" t="s">
        <v>13517</v>
      </c>
      <c r="E991" t="s">
        <v>12152</v>
      </c>
      <c r="F991" t="s">
        <v>13518</v>
      </c>
      <c r="G991" t="s">
        <v>13519</v>
      </c>
      <c r="H991" t="s">
        <v>13520</v>
      </c>
      <c r="I991" t="s">
        <v>6877</v>
      </c>
      <c r="J991" t="s">
        <v>6517</v>
      </c>
      <c r="K991" t="s">
        <v>6518</v>
      </c>
      <c r="L991" t="s">
        <v>50</v>
      </c>
      <c r="M991" t="s">
        <v>6207</v>
      </c>
      <c r="N991" t="s">
        <v>5487</v>
      </c>
      <c r="O991" t="s">
        <v>6520</v>
      </c>
      <c r="P991" t="s">
        <v>13521</v>
      </c>
      <c r="Q991" t="s">
        <v>13522</v>
      </c>
      <c r="R991" t="str">
        <f t="shared" si="30"/>
        <v>青州</v>
      </c>
      <c r="S991" t="str">
        <f t="shared" si="31"/>
        <v>0103</v>
      </c>
    </row>
    <row r="992" spans="1:19">
      <c r="A992" t="s">
        <v>13523</v>
      </c>
      <c r="B992" t="s">
        <v>13524</v>
      </c>
      <c r="C992" t="s">
        <v>49</v>
      </c>
      <c r="D992" t="s">
        <v>13525</v>
      </c>
      <c r="E992" t="s">
        <v>12152</v>
      </c>
      <c r="F992" t="s">
        <v>13526</v>
      </c>
      <c r="G992" t="s">
        <v>13527</v>
      </c>
      <c r="H992" t="s">
        <v>13528</v>
      </c>
      <c r="I992" t="s">
        <v>4955</v>
      </c>
      <c r="J992" t="s">
        <v>12967</v>
      </c>
      <c r="K992" t="s">
        <v>12968</v>
      </c>
      <c r="L992" t="s">
        <v>114</v>
      </c>
      <c r="M992" t="s">
        <v>5486</v>
      </c>
      <c r="N992" t="s">
        <v>4832</v>
      </c>
      <c r="O992" t="s">
        <v>12969</v>
      </c>
      <c r="P992" t="s">
        <v>13529</v>
      </c>
      <c r="Q992" t="s">
        <v>13530</v>
      </c>
      <c r="R992" t="str">
        <f t="shared" si="30"/>
        <v>高密</v>
      </c>
      <c r="S992" t="str">
        <f t="shared" si="31"/>
        <v>0103</v>
      </c>
    </row>
    <row r="993" spans="1:19">
      <c r="A993" t="s">
        <v>13531</v>
      </c>
      <c r="B993" t="s">
        <v>13532</v>
      </c>
      <c r="C993" t="s">
        <v>49</v>
      </c>
      <c r="D993" t="s">
        <v>13533</v>
      </c>
      <c r="E993" t="s">
        <v>12407</v>
      </c>
      <c r="F993" t="s">
        <v>13534</v>
      </c>
      <c r="G993" t="s">
        <v>13535</v>
      </c>
      <c r="H993" t="s">
        <v>13536</v>
      </c>
      <c r="I993" t="s">
        <v>12119</v>
      </c>
      <c r="J993" t="s">
        <v>4969</v>
      </c>
      <c r="K993" t="s">
        <v>4970</v>
      </c>
      <c r="L993" t="s">
        <v>237</v>
      </c>
      <c r="M993" t="s">
        <v>4971</v>
      </c>
      <c r="N993" t="s">
        <v>5421</v>
      </c>
      <c r="P993" t="s">
        <v>13537</v>
      </c>
      <c r="R993" t="str">
        <f t="shared" si="30"/>
        <v>潍城</v>
      </c>
      <c r="S993" t="str">
        <f t="shared" si="31"/>
        <v>0103</v>
      </c>
    </row>
    <row r="994" spans="1:19">
      <c r="A994" t="s">
        <v>13538</v>
      </c>
      <c r="B994" t="s">
        <v>13539</v>
      </c>
      <c r="C994" t="s">
        <v>49</v>
      </c>
      <c r="D994" t="s">
        <v>13540</v>
      </c>
      <c r="E994" t="s">
        <v>12407</v>
      </c>
      <c r="F994" t="s">
        <v>13541</v>
      </c>
      <c r="G994" t="s">
        <v>13542</v>
      </c>
      <c r="H994" t="s">
        <v>13543</v>
      </c>
      <c r="I994" t="s">
        <v>12119</v>
      </c>
      <c r="J994" t="s">
        <v>4890</v>
      </c>
      <c r="K994" t="s">
        <v>4891</v>
      </c>
      <c r="L994" t="s">
        <v>50</v>
      </c>
      <c r="M994" t="s">
        <v>4855</v>
      </c>
      <c r="O994" t="s">
        <v>4893</v>
      </c>
      <c r="P994" t="s">
        <v>13544</v>
      </c>
      <c r="Q994" t="s">
        <v>13545</v>
      </c>
      <c r="R994" t="str">
        <f t="shared" si="30"/>
        <v>青州</v>
      </c>
      <c r="S994" t="str">
        <f t="shared" si="31"/>
        <v>0103</v>
      </c>
    </row>
    <row r="995" spans="1:19">
      <c r="A995" t="s">
        <v>13546</v>
      </c>
      <c r="B995" t="s">
        <v>13547</v>
      </c>
      <c r="C995" t="s">
        <v>49</v>
      </c>
      <c r="D995" t="s">
        <v>13548</v>
      </c>
      <c r="E995" t="s">
        <v>12152</v>
      </c>
      <c r="F995" t="s">
        <v>13549</v>
      </c>
      <c r="G995" t="s">
        <v>13550</v>
      </c>
      <c r="H995" t="s">
        <v>13551</v>
      </c>
      <c r="I995" t="s">
        <v>4841</v>
      </c>
      <c r="J995" t="s">
        <v>6161</v>
      </c>
      <c r="K995" t="s">
        <v>6162</v>
      </c>
      <c r="L995" t="s">
        <v>95</v>
      </c>
      <c r="M995" t="s">
        <v>5709</v>
      </c>
      <c r="N995" t="s">
        <v>4972</v>
      </c>
      <c r="O995" t="s">
        <v>6163</v>
      </c>
      <c r="P995" t="s">
        <v>13552</v>
      </c>
      <c r="Q995" t="s">
        <v>13553</v>
      </c>
      <c r="R995" t="str">
        <f t="shared" si="30"/>
        <v>安丘</v>
      </c>
      <c r="S995" t="str">
        <f t="shared" si="31"/>
        <v>0103</v>
      </c>
    </row>
    <row r="996" spans="1:19">
      <c r="A996" t="s">
        <v>13554</v>
      </c>
      <c r="B996" t="s">
        <v>13555</v>
      </c>
      <c r="C996" t="s">
        <v>49</v>
      </c>
      <c r="D996" t="s">
        <v>13556</v>
      </c>
      <c r="E996" t="s">
        <v>13339</v>
      </c>
      <c r="F996" t="s">
        <v>13557</v>
      </c>
      <c r="G996" t="s">
        <v>13558</v>
      </c>
      <c r="H996" t="s">
        <v>13559</v>
      </c>
      <c r="I996" t="s">
        <v>4785</v>
      </c>
      <c r="J996" t="s">
        <v>10035</v>
      </c>
      <c r="K996" t="s">
        <v>10036</v>
      </c>
      <c r="L996" t="s">
        <v>1136</v>
      </c>
      <c r="M996" t="s">
        <v>8945</v>
      </c>
      <c r="N996" t="s">
        <v>6268</v>
      </c>
      <c r="O996" t="s">
        <v>10037</v>
      </c>
      <c r="P996" t="s">
        <v>13560</v>
      </c>
      <c r="Q996" t="s">
        <v>13561</v>
      </c>
      <c r="R996" t="str">
        <f t="shared" si="30"/>
        <v>昌乐</v>
      </c>
      <c r="S996" t="str">
        <f t="shared" si="31"/>
        <v>0103</v>
      </c>
    </row>
    <row r="997" spans="1:19">
      <c r="A997" t="s">
        <v>13562</v>
      </c>
      <c r="B997" t="s">
        <v>13563</v>
      </c>
      <c r="C997" t="s">
        <v>49</v>
      </c>
      <c r="D997" t="s">
        <v>13564</v>
      </c>
      <c r="E997" t="s">
        <v>12231</v>
      </c>
      <c r="F997" t="s">
        <v>13565</v>
      </c>
      <c r="G997" t="s">
        <v>13566</v>
      </c>
      <c r="H997" t="s">
        <v>13567</v>
      </c>
      <c r="I997" t="s">
        <v>4852</v>
      </c>
      <c r="J997" t="s">
        <v>5597</v>
      </c>
      <c r="K997" t="s">
        <v>5598</v>
      </c>
      <c r="L997" t="s">
        <v>375</v>
      </c>
      <c r="M997" t="s">
        <v>5599</v>
      </c>
      <c r="N997" t="s">
        <v>4789</v>
      </c>
      <c r="O997" t="s">
        <v>5600</v>
      </c>
      <c r="P997" t="s">
        <v>13568</v>
      </c>
      <c r="R997" t="str">
        <f t="shared" si="30"/>
        <v>昌邑</v>
      </c>
      <c r="S997" t="str">
        <f t="shared" si="31"/>
        <v>0103</v>
      </c>
    </row>
    <row r="998" spans="1:19">
      <c r="A998" t="s">
        <v>13569</v>
      </c>
      <c r="B998" t="s">
        <v>13570</v>
      </c>
      <c r="C998" t="s">
        <v>49</v>
      </c>
      <c r="D998" t="s">
        <v>13571</v>
      </c>
      <c r="E998" t="s">
        <v>12152</v>
      </c>
      <c r="F998" t="s">
        <v>13572</v>
      </c>
      <c r="G998" t="s">
        <v>13573</v>
      </c>
      <c r="H998" t="s">
        <v>13574</v>
      </c>
      <c r="I998" t="s">
        <v>4852</v>
      </c>
      <c r="J998" t="s">
        <v>8294</v>
      </c>
      <c r="K998" t="s">
        <v>8295</v>
      </c>
      <c r="L998" t="s">
        <v>50</v>
      </c>
      <c r="M998" t="s">
        <v>5877</v>
      </c>
      <c r="N998" t="s">
        <v>4972</v>
      </c>
      <c r="O998" t="s">
        <v>8296</v>
      </c>
      <c r="P998" t="s">
        <v>13575</v>
      </c>
      <c r="Q998" t="s">
        <v>13576</v>
      </c>
      <c r="R998" t="str">
        <f t="shared" si="30"/>
        <v>青州</v>
      </c>
      <c r="S998" t="str">
        <f t="shared" si="31"/>
        <v>0103</v>
      </c>
    </row>
    <row r="999" spans="1:19">
      <c r="A999" t="s">
        <v>13577</v>
      </c>
      <c r="B999" t="s">
        <v>13578</v>
      </c>
      <c r="C999" t="s">
        <v>49</v>
      </c>
      <c r="D999" t="s">
        <v>13579</v>
      </c>
      <c r="E999" t="s">
        <v>12152</v>
      </c>
      <c r="F999" t="s">
        <v>13580</v>
      </c>
      <c r="G999" t="s">
        <v>13581</v>
      </c>
      <c r="H999" t="s">
        <v>13582</v>
      </c>
      <c r="I999" t="s">
        <v>4852</v>
      </c>
      <c r="J999" t="s">
        <v>5053</v>
      </c>
      <c r="K999" t="s">
        <v>5054</v>
      </c>
      <c r="L999" t="s">
        <v>95</v>
      </c>
      <c r="M999" t="s">
        <v>5055</v>
      </c>
      <c r="N999" t="s">
        <v>4933</v>
      </c>
      <c r="O999" t="s">
        <v>5057</v>
      </c>
      <c r="P999" t="s">
        <v>13583</v>
      </c>
      <c r="R999" t="str">
        <f t="shared" si="30"/>
        <v>安丘</v>
      </c>
      <c r="S999" t="str">
        <f t="shared" si="31"/>
        <v>0103</v>
      </c>
    </row>
    <row r="1000" spans="1:19">
      <c r="A1000" t="s">
        <v>569</v>
      </c>
      <c r="B1000" t="s">
        <v>13584</v>
      </c>
      <c r="C1000" t="s">
        <v>49</v>
      </c>
      <c r="D1000" t="s">
        <v>13585</v>
      </c>
      <c r="E1000" t="s">
        <v>12152</v>
      </c>
      <c r="F1000" t="s">
        <v>13586</v>
      </c>
      <c r="G1000" t="s">
        <v>567</v>
      </c>
      <c r="H1000" t="s">
        <v>13587</v>
      </c>
      <c r="I1000" t="s">
        <v>4852</v>
      </c>
      <c r="J1000" t="s">
        <v>12195</v>
      </c>
      <c r="K1000" t="s">
        <v>12196</v>
      </c>
      <c r="L1000" t="s">
        <v>77</v>
      </c>
      <c r="M1000" t="s">
        <v>5733</v>
      </c>
      <c r="N1000" t="s">
        <v>7504</v>
      </c>
      <c r="O1000" t="s">
        <v>12197</v>
      </c>
      <c r="P1000" t="s">
        <v>13588</v>
      </c>
      <c r="Q1000" t="s">
        <v>13589</v>
      </c>
      <c r="R1000" t="str">
        <f t="shared" si="30"/>
        <v>临朐</v>
      </c>
      <c r="S1000" t="str">
        <f t="shared" si="31"/>
        <v>0103</v>
      </c>
    </row>
    <row r="1001" spans="1:19">
      <c r="A1001" t="s">
        <v>13590</v>
      </c>
      <c r="B1001" t="s">
        <v>13591</v>
      </c>
      <c r="C1001" t="s">
        <v>49</v>
      </c>
      <c r="D1001" t="s">
        <v>13592</v>
      </c>
      <c r="E1001" t="s">
        <v>12152</v>
      </c>
      <c r="F1001" t="s">
        <v>13593</v>
      </c>
      <c r="G1001" t="s">
        <v>13594</v>
      </c>
      <c r="H1001" t="s">
        <v>13595</v>
      </c>
      <c r="I1001" t="s">
        <v>4813</v>
      </c>
      <c r="J1001" t="s">
        <v>5222</v>
      </c>
      <c r="K1001" t="s">
        <v>5223</v>
      </c>
      <c r="L1001" t="s">
        <v>105</v>
      </c>
      <c r="M1001" t="s">
        <v>5224</v>
      </c>
      <c r="N1001" t="s">
        <v>4789</v>
      </c>
      <c r="O1001" t="s">
        <v>5225</v>
      </c>
      <c r="P1001" t="s">
        <v>13596</v>
      </c>
      <c r="Q1001" t="s">
        <v>13597</v>
      </c>
      <c r="R1001" t="str">
        <f t="shared" si="30"/>
        <v>寿光</v>
      </c>
      <c r="S1001" t="str">
        <f t="shared" si="31"/>
        <v>0103</v>
      </c>
    </row>
    <row r="1002" spans="1:19">
      <c r="A1002" t="s">
        <v>13598</v>
      </c>
      <c r="B1002" t="s">
        <v>13599</v>
      </c>
      <c r="C1002" t="s">
        <v>49</v>
      </c>
      <c r="D1002" t="s">
        <v>13600</v>
      </c>
      <c r="E1002" t="s">
        <v>12152</v>
      </c>
      <c r="F1002" t="s">
        <v>13601</v>
      </c>
      <c r="G1002" t="s">
        <v>13602</v>
      </c>
      <c r="H1002" t="s">
        <v>13603</v>
      </c>
      <c r="I1002" t="s">
        <v>5560</v>
      </c>
      <c r="J1002" t="s">
        <v>10760</v>
      </c>
      <c r="K1002" t="s">
        <v>10761</v>
      </c>
      <c r="L1002" t="s">
        <v>105</v>
      </c>
      <c r="M1002" t="s">
        <v>5029</v>
      </c>
      <c r="N1002" t="s">
        <v>5030</v>
      </c>
      <c r="O1002" t="s">
        <v>10762</v>
      </c>
      <c r="P1002" t="s">
        <v>13604</v>
      </c>
      <c r="R1002" t="str">
        <f t="shared" si="30"/>
        <v>寿光</v>
      </c>
      <c r="S1002" t="str">
        <f t="shared" si="31"/>
        <v>0103</v>
      </c>
    </row>
    <row r="1003" spans="1:19">
      <c r="A1003" t="s">
        <v>13605</v>
      </c>
      <c r="B1003" t="s">
        <v>13606</v>
      </c>
      <c r="C1003" t="s">
        <v>49</v>
      </c>
      <c r="D1003" t="s">
        <v>13607</v>
      </c>
      <c r="E1003" t="s">
        <v>12152</v>
      </c>
      <c r="F1003" t="s">
        <v>13608</v>
      </c>
      <c r="G1003" t="s">
        <v>13609</v>
      </c>
      <c r="H1003" t="s">
        <v>13610</v>
      </c>
      <c r="I1003" t="s">
        <v>5407</v>
      </c>
      <c r="J1003" t="s">
        <v>13611</v>
      </c>
      <c r="K1003" t="s">
        <v>13612</v>
      </c>
      <c r="L1003" t="s">
        <v>375</v>
      </c>
      <c r="M1003" t="s">
        <v>7334</v>
      </c>
      <c r="N1003" t="s">
        <v>4933</v>
      </c>
      <c r="O1003" t="s">
        <v>13613</v>
      </c>
      <c r="P1003" t="s">
        <v>13614</v>
      </c>
      <c r="R1003" t="str">
        <f t="shared" si="30"/>
        <v>昌邑</v>
      </c>
      <c r="S1003" t="str">
        <f t="shared" si="31"/>
        <v>0103</v>
      </c>
    </row>
    <row r="1004" spans="1:19">
      <c r="A1004" t="s">
        <v>13615</v>
      </c>
      <c r="B1004" t="s">
        <v>13616</v>
      </c>
      <c r="C1004" t="s">
        <v>49</v>
      </c>
      <c r="D1004" t="s">
        <v>13617</v>
      </c>
      <c r="E1004" t="s">
        <v>13618</v>
      </c>
      <c r="F1004" t="s">
        <v>13619</v>
      </c>
      <c r="G1004" t="s">
        <v>13620</v>
      </c>
      <c r="H1004" t="s">
        <v>13621</v>
      </c>
      <c r="I1004" t="s">
        <v>4785</v>
      </c>
      <c r="J1004" t="s">
        <v>6053</v>
      </c>
      <c r="K1004" t="s">
        <v>6054</v>
      </c>
      <c r="L1004" t="s">
        <v>105</v>
      </c>
      <c r="M1004" t="s">
        <v>6055</v>
      </c>
      <c r="N1004" t="s">
        <v>5451</v>
      </c>
      <c r="O1004" t="s">
        <v>6056</v>
      </c>
      <c r="P1004" t="s">
        <v>13622</v>
      </c>
      <c r="R1004" t="str">
        <f t="shared" si="30"/>
        <v>寿光</v>
      </c>
      <c r="S1004" t="str">
        <f t="shared" si="31"/>
        <v>0103</v>
      </c>
    </row>
    <row r="1005" spans="1:19">
      <c r="A1005" t="s">
        <v>13623</v>
      </c>
      <c r="B1005" t="s">
        <v>13624</v>
      </c>
      <c r="C1005" t="s">
        <v>49</v>
      </c>
      <c r="D1005" t="s">
        <v>13625</v>
      </c>
      <c r="E1005" t="s">
        <v>13626</v>
      </c>
      <c r="F1005" t="s">
        <v>13627</v>
      </c>
      <c r="G1005" t="s">
        <v>13628</v>
      </c>
      <c r="H1005" t="s">
        <v>13629</v>
      </c>
      <c r="I1005" t="s">
        <v>4852</v>
      </c>
      <c r="J1005" t="s">
        <v>7042</v>
      </c>
      <c r="K1005" t="s">
        <v>7043</v>
      </c>
      <c r="L1005" t="s">
        <v>60</v>
      </c>
      <c r="M1005" t="s">
        <v>4904</v>
      </c>
      <c r="N1005" t="s">
        <v>5487</v>
      </c>
      <c r="O1005" t="s">
        <v>7044</v>
      </c>
      <c r="P1005" t="s">
        <v>13630</v>
      </c>
      <c r="R1005" t="str">
        <f t="shared" si="30"/>
        <v>奎文</v>
      </c>
      <c r="S1005" t="str">
        <f t="shared" si="31"/>
        <v>0103</v>
      </c>
    </row>
    <row r="1006" spans="1:19">
      <c r="A1006" t="s">
        <v>13631</v>
      </c>
      <c r="B1006" t="s">
        <v>13632</v>
      </c>
      <c r="C1006" t="s">
        <v>49</v>
      </c>
      <c r="D1006" t="s">
        <v>13633</v>
      </c>
      <c r="E1006" t="s">
        <v>12555</v>
      </c>
      <c r="F1006" t="s">
        <v>13634</v>
      </c>
      <c r="G1006" t="s">
        <v>13635</v>
      </c>
      <c r="H1006" t="s">
        <v>13636</v>
      </c>
      <c r="I1006" t="s">
        <v>12119</v>
      </c>
      <c r="J1006" t="s">
        <v>5258</v>
      </c>
      <c r="K1006" t="s">
        <v>5259</v>
      </c>
      <c r="L1006" t="s">
        <v>50</v>
      </c>
      <c r="M1006" t="s">
        <v>5260</v>
      </c>
      <c r="N1006" t="s">
        <v>5699</v>
      </c>
      <c r="O1006" t="s">
        <v>5261</v>
      </c>
      <c r="P1006" t="s">
        <v>13637</v>
      </c>
      <c r="R1006" t="str">
        <f t="shared" si="30"/>
        <v>青州</v>
      </c>
      <c r="S1006" t="str">
        <f t="shared" si="31"/>
        <v>0103</v>
      </c>
    </row>
    <row r="1007" spans="1:19">
      <c r="A1007" t="s">
        <v>13638</v>
      </c>
      <c r="B1007" t="s">
        <v>13639</v>
      </c>
      <c r="C1007" t="s">
        <v>49</v>
      </c>
      <c r="D1007" t="s">
        <v>13640</v>
      </c>
      <c r="E1007" t="s">
        <v>12407</v>
      </c>
      <c r="F1007" t="s">
        <v>13641</v>
      </c>
      <c r="G1007" t="s">
        <v>13642</v>
      </c>
      <c r="H1007" t="s">
        <v>13643</v>
      </c>
      <c r="I1007" t="s">
        <v>12119</v>
      </c>
      <c r="J1007" t="s">
        <v>11513</v>
      </c>
      <c r="K1007" t="s">
        <v>11514</v>
      </c>
      <c r="L1007" t="s">
        <v>50</v>
      </c>
      <c r="M1007" t="s">
        <v>5721</v>
      </c>
      <c r="O1007" t="s">
        <v>12561</v>
      </c>
      <c r="P1007" t="s">
        <v>13644</v>
      </c>
      <c r="R1007" t="str">
        <f t="shared" si="30"/>
        <v>青州</v>
      </c>
      <c r="S1007" t="str">
        <f t="shared" si="31"/>
        <v>0103</v>
      </c>
    </row>
    <row r="1008" spans="1:19">
      <c r="A1008" t="s">
        <v>13645</v>
      </c>
      <c r="B1008" t="s">
        <v>13646</v>
      </c>
      <c r="C1008" t="s">
        <v>49</v>
      </c>
      <c r="D1008" t="s">
        <v>13647</v>
      </c>
      <c r="E1008" t="s">
        <v>13648</v>
      </c>
      <c r="F1008" t="s">
        <v>13649</v>
      </c>
      <c r="G1008" t="s">
        <v>13650</v>
      </c>
      <c r="H1008" t="s">
        <v>13651</v>
      </c>
      <c r="I1008" t="s">
        <v>12119</v>
      </c>
      <c r="J1008" t="s">
        <v>11513</v>
      </c>
      <c r="K1008" t="s">
        <v>11514</v>
      </c>
      <c r="L1008" t="s">
        <v>50</v>
      </c>
      <c r="M1008" t="s">
        <v>5721</v>
      </c>
      <c r="N1008" t="s">
        <v>4881</v>
      </c>
      <c r="O1008" t="s">
        <v>11515</v>
      </c>
      <c r="P1008" t="s">
        <v>13652</v>
      </c>
      <c r="R1008" t="str">
        <f t="shared" si="30"/>
        <v>青州</v>
      </c>
      <c r="S1008" t="str">
        <f t="shared" si="31"/>
        <v>0103</v>
      </c>
    </row>
    <row r="1009" spans="1:19">
      <c r="A1009" t="s">
        <v>13653</v>
      </c>
      <c r="B1009" t="s">
        <v>13654</v>
      </c>
      <c r="C1009" t="s">
        <v>49</v>
      </c>
      <c r="D1009" t="s">
        <v>13655</v>
      </c>
      <c r="E1009" t="s">
        <v>13656</v>
      </c>
      <c r="F1009" t="s">
        <v>13657</v>
      </c>
      <c r="G1009" t="s">
        <v>13658</v>
      </c>
      <c r="H1009" t="s">
        <v>13659</v>
      </c>
      <c r="I1009" t="s">
        <v>13660</v>
      </c>
      <c r="J1009" t="s">
        <v>5122</v>
      </c>
      <c r="K1009" t="s">
        <v>5123</v>
      </c>
      <c r="N1009" t="s">
        <v>5421</v>
      </c>
      <c r="O1009" t="s">
        <v>5124</v>
      </c>
      <c r="R1009" t="str">
        <f t="shared" si="30"/>
        <v/>
      </c>
      <c r="S1009" t="str">
        <f t="shared" si="31"/>
        <v>0103</v>
      </c>
    </row>
    <row r="1010" spans="1:19">
      <c r="A1010" t="s">
        <v>13661</v>
      </c>
      <c r="B1010" t="s">
        <v>13662</v>
      </c>
      <c r="C1010" t="s">
        <v>49</v>
      </c>
      <c r="D1010" t="s">
        <v>13663</v>
      </c>
      <c r="E1010" t="s">
        <v>12368</v>
      </c>
      <c r="F1010" t="s">
        <v>13664</v>
      </c>
      <c r="G1010" t="s">
        <v>13665</v>
      </c>
      <c r="H1010" t="s">
        <v>13666</v>
      </c>
      <c r="I1010" t="s">
        <v>9385</v>
      </c>
      <c r="J1010" t="s">
        <v>9734</v>
      </c>
      <c r="K1010" t="s">
        <v>9735</v>
      </c>
      <c r="L1010" t="s">
        <v>60</v>
      </c>
      <c r="M1010" t="s">
        <v>4904</v>
      </c>
      <c r="N1010" t="s">
        <v>5112</v>
      </c>
      <c r="O1010" t="s">
        <v>9736</v>
      </c>
      <c r="P1010" t="s">
        <v>13667</v>
      </c>
      <c r="Q1010" t="s">
        <v>13668</v>
      </c>
      <c r="R1010" t="str">
        <f t="shared" si="30"/>
        <v>奎文</v>
      </c>
      <c r="S1010" t="str">
        <f t="shared" si="31"/>
        <v>0103</v>
      </c>
    </row>
    <row r="1011" spans="1:19">
      <c r="A1011" t="s">
        <v>13669</v>
      </c>
      <c r="B1011" t="s">
        <v>13670</v>
      </c>
      <c r="C1011" t="s">
        <v>49</v>
      </c>
      <c r="D1011" t="s">
        <v>13671</v>
      </c>
      <c r="E1011" t="s">
        <v>12407</v>
      </c>
      <c r="F1011" t="s">
        <v>13672</v>
      </c>
      <c r="G1011" t="s">
        <v>13673</v>
      </c>
      <c r="H1011" t="s">
        <v>13674</v>
      </c>
      <c r="I1011" t="s">
        <v>12119</v>
      </c>
      <c r="J1011" t="s">
        <v>6252</v>
      </c>
      <c r="K1011" t="s">
        <v>6253</v>
      </c>
      <c r="L1011" t="s">
        <v>105</v>
      </c>
      <c r="M1011" t="s">
        <v>5133</v>
      </c>
      <c r="N1011" t="s">
        <v>5487</v>
      </c>
      <c r="O1011" t="s">
        <v>6254</v>
      </c>
      <c r="P1011" t="s">
        <v>13675</v>
      </c>
      <c r="Q1011" t="s">
        <v>13676</v>
      </c>
      <c r="R1011" t="str">
        <f t="shared" si="30"/>
        <v>寿光</v>
      </c>
      <c r="S1011" t="str">
        <f t="shared" si="31"/>
        <v>0103</v>
      </c>
    </row>
    <row r="1012" spans="1:19">
      <c r="A1012" t="s">
        <v>13677</v>
      </c>
      <c r="B1012" t="s">
        <v>13678</v>
      </c>
      <c r="C1012" t="s">
        <v>49</v>
      </c>
      <c r="D1012" t="s">
        <v>13679</v>
      </c>
      <c r="E1012" t="s">
        <v>12152</v>
      </c>
      <c r="F1012" t="s">
        <v>13680</v>
      </c>
      <c r="G1012" t="s">
        <v>13681</v>
      </c>
      <c r="H1012" t="s">
        <v>13682</v>
      </c>
      <c r="I1012" t="s">
        <v>4785</v>
      </c>
      <c r="J1012" t="s">
        <v>7296</v>
      </c>
      <c r="K1012" t="s">
        <v>7297</v>
      </c>
      <c r="L1012" t="s">
        <v>123</v>
      </c>
      <c r="M1012" t="s">
        <v>5854</v>
      </c>
      <c r="N1012" t="s">
        <v>5056</v>
      </c>
      <c r="O1012" t="s">
        <v>7298</v>
      </c>
      <c r="P1012" t="s">
        <v>13399</v>
      </c>
      <c r="Q1012" t="s">
        <v>13683</v>
      </c>
      <c r="R1012" t="str">
        <f t="shared" si="30"/>
        <v>诸城</v>
      </c>
      <c r="S1012" t="str">
        <f t="shared" si="31"/>
        <v>0103</v>
      </c>
    </row>
    <row r="1013" spans="1:19">
      <c r="A1013" t="s">
        <v>13684</v>
      </c>
      <c r="B1013" t="s">
        <v>13685</v>
      </c>
      <c r="C1013" t="s">
        <v>49</v>
      </c>
      <c r="D1013" t="s">
        <v>13686</v>
      </c>
      <c r="E1013" t="s">
        <v>12407</v>
      </c>
      <c r="F1013" t="s">
        <v>13687</v>
      </c>
      <c r="G1013" t="s">
        <v>13688</v>
      </c>
      <c r="H1013" t="s">
        <v>13689</v>
      </c>
      <c r="I1013" t="s">
        <v>12119</v>
      </c>
      <c r="J1013" t="s">
        <v>7717</v>
      </c>
      <c r="K1013" t="s">
        <v>7718</v>
      </c>
      <c r="L1013" t="s">
        <v>123</v>
      </c>
      <c r="M1013" t="s">
        <v>5825</v>
      </c>
      <c r="N1013" t="s">
        <v>8593</v>
      </c>
      <c r="O1013" t="s">
        <v>7719</v>
      </c>
      <c r="P1013" t="s">
        <v>13690</v>
      </c>
      <c r="Q1013" t="s">
        <v>13691</v>
      </c>
      <c r="R1013" t="str">
        <f t="shared" si="30"/>
        <v>诸城</v>
      </c>
      <c r="S1013" t="str">
        <f t="shared" si="31"/>
        <v>0103</v>
      </c>
    </row>
    <row r="1014" spans="1:19">
      <c r="A1014" t="s">
        <v>13692</v>
      </c>
      <c r="B1014" t="s">
        <v>13693</v>
      </c>
      <c r="C1014" t="s">
        <v>49</v>
      </c>
      <c r="D1014" t="s">
        <v>13694</v>
      </c>
      <c r="E1014" t="s">
        <v>12407</v>
      </c>
      <c r="F1014" t="s">
        <v>13695</v>
      </c>
      <c r="G1014" t="s">
        <v>13696</v>
      </c>
      <c r="H1014" t="s">
        <v>13697</v>
      </c>
      <c r="I1014" t="s">
        <v>12119</v>
      </c>
      <c r="J1014" t="s">
        <v>10465</v>
      </c>
      <c r="K1014" t="s">
        <v>10466</v>
      </c>
      <c r="L1014" t="s">
        <v>123</v>
      </c>
      <c r="M1014" t="s">
        <v>4932</v>
      </c>
      <c r="N1014" t="s">
        <v>5112</v>
      </c>
      <c r="O1014" t="s">
        <v>10467</v>
      </c>
      <c r="P1014" t="s">
        <v>13698</v>
      </c>
      <c r="Q1014" t="s">
        <v>13699</v>
      </c>
      <c r="R1014" t="str">
        <f t="shared" si="30"/>
        <v>诸城</v>
      </c>
      <c r="S1014" t="str">
        <f t="shared" si="31"/>
        <v>0103</v>
      </c>
    </row>
    <row r="1015" spans="1:19">
      <c r="A1015" t="s">
        <v>13700</v>
      </c>
      <c r="B1015" t="s">
        <v>13701</v>
      </c>
      <c r="C1015" t="s">
        <v>49</v>
      </c>
      <c r="D1015" t="s">
        <v>13702</v>
      </c>
      <c r="E1015" t="s">
        <v>13648</v>
      </c>
      <c r="F1015" t="s">
        <v>13703</v>
      </c>
      <c r="G1015" t="s">
        <v>13704</v>
      </c>
      <c r="H1015" t="s">
        <v>13705</v>
      </c>
      <c r="I1015" t="s">
        <v>12119</v>
      </c>
      <c r="J1015" t="s">
        <v>8386</v>
      </c>
      <c r="K1015" t="s">
        <v>8387</v>
      </c>
      <c r="L1015" t="s">
        <v>50</v>
      </c>
      <c r="M1015" t="s">
        <v>5877</v>
      </c>
      <c r="N1015" t="s">
        <v>4892</v>
      </c>
      <c r="O1015" t="s">
        <v>8388</v>
      </c>
      <c r="P1015" t="s">
        <v>13706</v>
      </c>
      <c r="R1015" t="str">
        <f t="shared" si="30"/>
        <v>青州</v>
      </c>
      <c r="S1015" t="str">
        <f t="shared" si="31"/>
        <v>0103</v>
      </c>
    </row>
    <row r="1016" spans="1:19">
      <c r="A1016" t="s">
        <v>13707</v>
      </c>
      <c r="B1016" t="s">
        <v>13708</v>
      </c>
      <c r="C1016" t="s">
        <v>49</v>
      </c>
      <c r="D1016" t="s">
        <v>13709</v>
      </c>
      <c r="E1016" t="s">
        <v>12152</v>
      </c>
      <c r="F1016" t="s">
        <v>13710</v>
      </c>
      <c r="G1016" t="s">
        <v>13711</v>
      </c>
      <c r="H1016" t="s">
        <v>13712</v>
      </c>
      <c r="I1016" t="s">
        <v>5560</v>
      </c>
      <c r="J1016" t="s">
        <v>7502</v>
      </c>
      <c r="K1016" t="s">
        <v>7503</v>
      </c>
      <c r="L1016" t="s">
        <v>237</v>
      </c>
      <c r="M1016" t="s">
        <v>4971</v>
      </c>
      <c r="N1016" t="s">
        <v>4983</v>
      </c>
      <c r="O1016" t="s">
        <v>7505</v>
      </c>
      <c r="P1016" t="s">
        <v>13713</v>
      </c>
      <c r="R1016" t="str">
        <f t="shared" si="30"/>
        <v>潍城</v>
      </c>
      <c r="S1016" t="str">
        <f t="shared" si="31"/>
        <v>0103</v>
      </c>
    </row>
    <row r="1017" spans="1:19">
      <c r="A1017" t="s">
        <v>13714</v>
      </c>
      <c r="B1017" t="s">
        <v>13715</v>
      </c>
      <c r="C1017" t="s">
        <v>49</v>
      </c>
      <c r="D1017" t="s">
        <v>13716</v>
      </c>
      <c r="E1017" t="s">
        <v>13717</v>
      </c>
      <c r="F1017" t="s">
        <v>13718</v>
      </c>
      <c r="G1017" t="s">
        <v>13719</v>
      </c>
      <c r="H1017" t="s">
        <v>13720</v>
      </c>
      <c r="I1017" t="s">
        <v>4852</v>
      </c>
      <c r="J1017" t="s">
        <v>5636</v>
      </c>
      <c r="K1017" t="s">
        <v>5637</v>
      </c>
      <c r="L1017" t="s">
        <v>105</v>
      </c>
      <c r="M1017" t="s">
        <v>5638</v>
      </c>
      <c r="N1017" t="s">
        <v>5030</v>
      </c>
      <c r="O1017" t="s">
        <v>5639</v>
      </c>
      <c r="P1017" t="s">
        <v>13721</v>
      </c>
      <c r="Q1017" t="s">
        <v>13722</v>
      </c>
      <c r="R1017" t="str">
        <f t="shared" si="30"/>
        <v>寿光</v>
      </c>
      <c r="S1017" t="str">
        <f t="shared" si="31"/>
        <v>0103</v>
      </c>
    </row>
    <row r="1018" spans="1:19">
      <c r="A1018" t="s">
        <v>13723</v>
      </c>
      <c r="B1018" t="s">
        <v>13724</v>
      </c>
      <c r="C1018" t="s">
        <v>49</v>
      </c>
      <c r="D1018" t="s">
        <v>13725</v>
      </c>
      <c r="E1018" t="s">
        <v>12407</v>
      </c>
      <c r="F1018" t="s">
        <v>13726</v>
      </c>
      <c r="G1018" t="s">
        <v>13727</v>
      </c>
      <c r="H1018" t="s">
        <v>13728</v>
      </c>
      <c r="I1018" t="s">
        <v>12119</v>
      </c>
      <c r="J1018" t="s">
        <v>10085</v>
      </c>
      <c r="K1018" t="s">
        <v>10086</v>
      </c>
      <c r="L1018" t="s">
        <v>123</v>
      </c>
      <c r="M1018" t="s">
        <v>5364</v>
      </c>
      <c r="N1018" t="s">
        <v>4972</v>
      </c>
      <c r="O1018" t="s">
        <v>10087</v>
      </c>
      <c r="P1018" t="s">
        <v>13729</v>
      </c>
      <c r="R1018" t="str">
        <f t="shared" si="30"/>
        <v>诸城</v>
      </c>
      <c r="S1018" t="str">
        <f t="shared" si="31"/>
        <v>0103</v>
      </c>
    </row>
    <row r="1019" spans="1:19">
      <c r="A1019" t="s">
        <v>13730</v>
      </c>
      <c r="B1019" t="s">
        <v>13731</v>
      </c>
      <c r="C1019" t="s">
        <v>49</v>
      </c>
      <c r="D1019" t="s">
        <v>13732</v>
      </c>
      <c r="E1019" t="s">
        <v>13510</v>
      </c>
      <c r="F1019" t="s">
        <v>13733</v>
      </c>
      <c r="G1019" t="s">
        <v>13734</v>
      </c>
      <c r="H1019" t="s">
        <v>13735</v>
      </c>
      <c r="I1019" t="s">
        <v>4852</v>
      </c>
      <c r="J1019" t="s">
        <v>8955</v>
      </c>
      <c r="K1019" t="s">
        <v>8956</v>
      </c>
      <c r="L1019" t="s">
        <v>375</v>
      </c>
      <c r="M1019" t="s">
        <v>8957</v>
      </c>
      <c r="N1019" t="s">
        <v>6184</v>
      </c>
      <c r="O1019" t="s">
        <v>8958</v>
      </c>
      <c r="P1019" t="s">
        <v>13736</v>
      </c>
      <c r="Q1019" t="s">
        <v>13737</v>
      </c>
      <c r="R1019" t="str">
        <f t="shared" si="30"/>
        <v>昌邑</v>
      </c>
      <c r="S1019" t="str">
        <f t="shared" si="31"/>
        <v>0103</v>
      </c>
    </row>
    <row r="1020" spans="1:19">
      <c r="A1020" t="s">
        <v>689</v>
      </c>
      <c r="B1020" t="s">
        <v>13738</v>
      </c>
      <c r="C1020" t="s">
        <v>49</v>
      </c>
      <c r="D1020" t="s">
        <v>13739</v>
      </c>
      <c r="E1020" t="s">
        <v>13339</v>
      </c>
      <c r="F1020" t="s">
        <v>13740</v>
      </c>
      <c r="G1020" t="s">
        <v>687</v>
      </c>
      <c r="H1020" t="s">
        <v>13741</v>
      </c>
      <c r="I1020" t="s">
        <v>4813</v>
      </c>
      <c r="J1020" t="s">
        <v>9899</v>
      </c>
      <c r="K1020" t="s">
        <v>9900</v>
      </c>
      <c r="L1020" t="s">
        <v>114</v>
      </c>
      <c r="M1020" t="s">
        <v>9901</v>
      </c>
      <c r="O1020" t="s">
        <v>9902</v>
      </c>
      <c r="P1020" t="s">
        <v>13629</v>
      </c>
      <c r="R1020" t="str">
        <f t="shared" si="30"/>
        <v>高密</v>
      </c>
      <c r="S1020" t="str">
        <f t="shared" si="31"/>
        <v>0103</v>
      </c>
    </row>
    <row r="1021" spans="1:19">
      <c r="A1021" t="s">
        <v>13742</v>
      </c>
      <c r="B1021" t="s">
        <v>13743</v>
      </c>
      <c r="C1021" t="s">
        <v>49</v>
      </c>
      <c r="D1021" t="s">
        <v>13744</v>
      </c>
      <c r="E1021" t="s">
        <v>12555</v>
      </c>
      <c r="F1021" t="s">
        <v>13745</v>
      </c>
      <c r="G1021" t="s">
        <v>13746</v>
      </c>
      <c r="H1021" t="s">
        <v>13747</v>
      </c>
      <c r="I1021" t="s">
        <v>12119</v>
      </c>
      <c r="J1021" t="s">
        <v>4916</v>
      </c>
      <c r="K1021" t="s">
        <v>4917</v>
      </c>
      <c r="L1021" t="s">
        <v>114</v>
      </c>
      <c r="M1021" t="s">
        <v>4918</v>
      </c>
      <c r="N1021" t="s">
        <v>5421</v>
      </c>
      <c r="O1021" t="s">
        <v>4920</v>
      </c>
      <c r="P1021" t="s">
        <v>13748</v>
      </c>
      <c r="R1021" t="str">
        <f t="shared" si="30"/>
        <v>高密</v>
      </c>
      <c r="S1021" t="str">
        <f t="shared" si="31"/>
        <v>0103</v>
      </c>
    </row>
    <row r="1022" spans="1:19">
      <c r="A1022" t="s">
        <v>13749</v>
      </c>
      <c r="B1022" t="s">
        <v>13750</v>
      </c>
      <c r="C1022" t="s">
        <v>49</v>
      </c>
      <c r="D1022" t="s">
        <v>13751</v>
      </c>
      <c r="E1022" t="s">
        <v>12152</v>
      </c>
      <c r="F1022" t="s">
        <v>13752</v>
      </c>
      <c r="G1022" t="s">
        <v>13753</v>
      </c>
      <c r="H1022" t="s">
        <v>13754</v>
      </c>
      <c r="I1022" t="s">
        <v>5052</v>
      </c>
      <c r="J1022" t="s">
        <v>6689</v>
      </c>
      <c r="K1022" t="s">
        <v>6690</v>
      </c>
      <c r="L1022" t="s">
        <v>237</v>
      </c>
      <c r="M1022" t="s">
        <v>4788</v>
      </c>
      <c r="N1022" t="s">
        <v>5273</v>
      </c>
      <c r="O1022" t="s">
        <v>6691</v>
      </c>
      <c r="P1022" t="s">
        <v>13755</v>
      </c>
      <c r="Q1022" t="s">
        <v>13756</v>
      </c>
      <c r="R1022" t="str">
        <f t="shared" si="30"/>
        <v>潍城</v>
      </c>
      <c r="S1022" t="str">
        <f t="shared" si="31"/>
        <v>0103</v>
      </c>
    </row>
    <row r="1023" spans="1:19">
      <c r="A1023" t="s">
        <v>13757</v>
      </c>
      <c r="B1023" t="s">
        <v>13758</v>
      </c>
      <c r="C1023" t="s">
        <v>49</v>
      </c>
      <c r="D1023" t="s">
        <v>13759</v>
      </c>
      <c r="E1023" t="s">
        <v>12407</v>
      </c>
      <c r="F1023" t="s">
        <v>13760</v>
      </c>
      <c r="G1023" t="s">
        <v>13761</v>
      </c>
      <c r="H1023" t="s">
        <v>13762</v>
      </c>
      <c r="I1023" t="s">
        <v>12757</v>
      </c>
      <c r="J1023" t="s">
        <v>6225</v>
      </c>
      <c r="K1023" t="s">
        <v>6226</v>
      </c>
      <c r="L1023" t="s">
        <v>123</v>
      </c>
      <c r="M1023" t="s">
        <v>5825</v>
      </c>
      <c r="N1023" t="s">
        <v>4892</v>
      </c>
      <c r="O1023" t="s">
        <v>6227</v>
      </c>
      <c r="P1023" t="s">
        <v>13763</v>
      </c>
      <c r="R1023" t="str">
        <f t="shared" si="30"/>
        <v>诸城</v>
      </c>
      <c r="S1023" t="str">
        <f t="shared" si="31"/>
        <v>0103</v>
      </c>
    </row>
    <row r="1024" spans="1:19">
      <c r="A1024" t="s">
        <v>13764</v>
      </c>
      <c r="B1024" t="s">
        <v>13765</v>
      </c>
      <c r="C1024" t="s">
        <v>49</v>
      </c>
      <c r="D1024" t="s">
        <v>13766</v>
      </c>
      <c r="E1024" t="s">
        <v>13767</v>
      </c>
      <c r="F1024" t="s">
        <v>13768</v>
      </c>
      <c r="G1024" t="s">
        <v>13769</v>
      </c>
      <c r="H1024" t="s">
        <v>13770</v>
      </c>
      <c r="I1024" t="s">
        <v>4785</v>
      </c>
      <c r="J1024" t="s">
        <v>10182</v>
      </c>
      <c r="K1024" t="s">
        <v>10183</v>
      </c>
      <c r="L1024" t="s">
        <v>60</v>
      </c>
      <c r="M1024" t="s">
        <v>4774</v>
      </c>
      <c r="N1024" t="s">
        <v>5421</v>
      </c>
      <c r="O1024" t="s">
        <v>10184</v>
      </c>
      <c r="P1024" t="s">
        <v>13771</v>
      </c>
      <c r="R1024" t="str">
        <f t="shared" si="30"/>
        <v>奎文</v>
      </c>
      <c r="S1024" t="str">
        <f t="shared" si="31"/>
        <v>0103</v>
      </c>
    </row>
    <row r="1025" spans="1:19">
      <c r="A1025" t="s">
        <v>13772</v>
      </c>
      <c r="B1025" t="s">
        <v>13773</v>
      </c>
      <c r="C1025" t="s">
        <v>49</v>
      </c>
      <c r="D1025" t="s">
        <v>13774</v>
      </c>
      <c r="E1025" t="s">
        <v>12152</v>
      </c>
      <c r="F1025" t="s">
        <v>13775</v>
      </c>
      <c r="G1025" t="s">
        <v>13776</v>
      </c>
      <c r="H1025" t="s">
        <v>13777</v>
      </c>
      <c r="I1025" t="s">
        <v>4852</v>
      </c>
      <c r="J1025" t="s">
        <v>8847</v>
      </c>
      <c r="K1025" t="s">
        <v>8848</v>
      </c>
      <c r="L1025" t="s">
        <v>60</v>
      </c>
      <c r="M1025" t="s">
        <v>5420</v>
      </c>
      <c r="N1025" t="s">
        <v>5801</v>
      </c>
      <c r="O1025" t="s">
        <v>8849</v>
      </c>
      <c r="P1025" t="s">
        <v>13778</v>
      </c>
      <c r="Q1025" t="s">
        <v>13779</v>
      </c>
      <c r="R1025" t="str">
        <f t="shared" ref="R1025:R1088" si="32">IF(OR(LEFT(L1025,2)="高新"),"奎文",IF(LEFT(L1025,2)="峡山","坊子",IF(LEFT(L1025,2)="滨海","寒亭",LEFT(L1025,2))))</f>
        <v>奎文</v>
      </c>
      <c r="S1025" t="str">
        <f t="shared" ref="S1025:S1088" si="33">TEXT(B1025,"mmdd")</f>
        <v>0103</v>
      </c>
    </row>
    <row r="1026" spans="1:19">
      <c r="A1026" t="s">
        <v>601</v>
      </c>
      <c r="B1026" t="s">
        <v>13780</v>
      </c>
      <c r="C1026" t="s">
        <v>49</v>
      </c>
      <c r="D1026" t="s">
        <v>13781</v>
      </c>
      <c r="E1026" t="s">
        <v>12152</v>
      </c>
      <c r="F1026" t="s">
        <v>13782</v>
      </c>
      <c r="G1026" t="s">
        <v>599</v>
      </c>
      <c r="H1026" t="s">
        <v>13783</v>
      </c>
      <c r="I1026" t="s">
        <v>4852</v>
      </c>
      <c r="J1026" t="s">
        <v>6031</v>
      </c>
      <c r="K1026" t="s">
        <v>6032</v>
      </c>
      <c r="L1026" t="s">
        <v>262</v>
      </c>
      <c r="M1026" t="s">
        <v>6033</v>
      </c>
      <c r="N1026" t="s">
        <v>5487</v>
      </c>
      <c r="O1026" t="s">
        <v>6034</v>
      </c>
      <c r="P1026" t="s">
        <v>13784</v>
      </c>
      <c r="R1026" t="str">
        <f t="shared" si="32"/>
        <v>寒亭</v>
      </c>
      <c r="S1026" t="str">
        <f t="shared" si="33"/>
        <v>0103</v>
      </c>
    </row>
    <row r="1027" spans="1:19">
      <c r="A1027" t="s">
        <v>13785</v>
      </c>
      <c r="B1027" t="s">
        <v>13786</v>
      </c>
      <c r="C1027" t="s">
        <v>49</v>
      </c>
      <c r="D1027" t="s">
        <v>13787</v>
      </c>
      <c r="E1027" t="s">
        <v>13788</v>
      </c>
      <c r="F1027" t="s">
        <v>13789</v>
      </c>
      <c r="G1027" t="s">
        <v>13790</v>
      </c>
      <c r="H1027" t="s">
        <v>13791</v>
      </c>
      <c r="I1027" t="s">
        <v>4785</v>
      </c>
      <c r="J1027" t="s">
        <v>7845</v>
      </c>
      <c r="K1027" t="s">
        <v>7846</v>
      </c>
      <c r="L1027" t="s">
        <v>60</v>
      </c>
      <c r="M1027" t="s">
        <v>4774</v>
      </c>
      <c r="N1027" t="s">
        <v>4789</v>
      </c>
      <c r="O1027" t="s">
        <v>7847</v>
      </c>
      <c r="P1027" t="s">
        <v>13792</v>
      </c>
      <c r="R1027" t="str">
        <f t="shared" si="32"/>
        <v>奎文</v>
      </c>
      <c r="S1027" t="str">
        <f t="shared" si="33"/>
        <v>0103</v>
      </c>
    </row>
    <row r="1028" spans="1:19">
      <c r="A1028" t="s">
        <v>13793</v>
      </c>
      <c r="B1028" t="s">
        <v>13794</v>
      </c>
      <c r="C1028" t="s">
        <v>49</v>
      </c>
      <c r="D1028" t="s">
        <v>13795</v>
      </c>
      <c r="E1028" t="s">
        <v>12368</v>
      </c>
      <c r="F1028" t="s">
        <v>13796</v>
      </c>
      <c r="G1028" t="s">
        <v>13797</v>
      </c>
      <c r="H1028" t="s">
        <v>13798</v>
      </c>
      <c r="I1028" t="s">
        <v>5052</v>
      </c>
      <c r="J1028" t="s">
        <v>12489</v>
      </c>
      <c r="K1028" t="s">
        <v>12490</v>
      </c>
      <c r="L1028" t="s">
        <v>60</v>
      </c>
      <c r="M1028" t="s">
        <v>5999</v>
      </c>
      <c r="N1028" t="s">
        <v>5421</v>
      </c>
      <c r="O1028" t="s">
        <v>12491</v>
      </c>
      <c r="P1028" t="s">
        <v>13799</v>
      </c>
      <c r="R1028" t="str">
        <f t="shared" si="32"/>
        <v>奎文</v>
      </c>
      <c r="S1028" t="str">
        <f t="shared" si="33"/>
        <v>0103</v>
      </c>
    </row>
    <row r="1029" spans="1:19">
      <c r="A1029" t="s">
        <v>13800</v>
      </c>
      <c r="B1029" t="s">
        <v>13801</v>
      </c>
      <c r="C1029" t="s">
        <v>49</v>
      </c>
      <c r="D1029" t="s">
        <v>13802</v>
      </c>
      <c r="E1029" t="s">
        <v>13803</v>
      </c>
      <c r="F1029" t="s">
        <v>13804</v>
      </c>
      <c r="G1029" t="s">
        <v>13805</v>
      </c>
      <c r="H1029" t="s">
        <v>13806</v>
      </c>
      <c r="I1029" t="s">
        <v>12119</v>
      </c>
      <c r="J1029" t="s">
        <v>12501</v>
      </c>
      <c r="K1029" t="s">
        <v>12502</v>
      </c>
      <c r="L1029" t="s">
        <v>50</v>
      </c>
      <c r="M1029" t="s">
        <v>4855</v>
      </c>
      <c r="N1029" t="s">
        <v>7890</v>
      </c>
      <c r="O1029" t="s">
        <v>12503</v>
      </c>
      <c r="P1029" t="s">
        <v>13807</v>
      </c>
      <c r="R1029" t="str">
        <f t="shared" si="32"/>
        <v>青州</v>
      </c>
      <c r="S1029" t="str">
        <f t="shared" si="33"/>
        <v>0103</v>
      </c>
    </row>
    <row r="1030" spans="1:19">
      <c r="A1030" t="s">
        <v>13808</v>
      </c>
      <c r="B1030" t="s">
        <v>13809</v>
      </c>
      <c r="C1030" t="s">
        <v>49</v>
      </c>
      <c r="D1030" t="s">
        <v>13810</v>
      </c>
      <c r="E1030" t="s">
        <v>13803</v>
      </c>
      <c r="F1030" t="s">
        <v>13811</v>
      </c>
      <c r="G1030" t="s">
        <v>13812</v>
      </c>
      <c r="H1030" t="s">
        <v>13813</v>
      </c>
      <c r="I1030" t="s">
        <v>12119</v>
      </c>
      <c r="J1030" t="s">
        <v>5997</v>
      </c>
      <c r="K1030" t="s">
        <v>5998</v>
      </c>
      <c r="L1030" t="s">
        <v>60</v>
      </c>
      <c r="M1030" t="s">
        <v>5999</v>
      </c>
      <c r="N1030" t="s">
        <v>5421</v>
      </c>
      <c r="O1030" t="s">
        <v>6000</v>
      </c>
      <c r="Q1030" t="s">
        <v>13814</v>
      </c>
      <c r="R1030" t="str">
        <f t="shared" si="32"/>
        <v>奎文</v>
      </c>
      <c r="S1030" t="str">
        <f t="shared" si="33"/>
        <v>0103</v>
      </c>
    </row>
    <row r="1031" spans="1:19">
      <c r="A1031" t="s">
        <v>13815</v>
      </c>
      <c r="B1031" t="s">
        <v>13816</v>
      </c>
      <c r="C1031" t="s">
        <v>49</v>
      </c>
      <c r="D1031" t="s">
        <v>13817</v>
      </c>
      <c r="E1031" t="s">
        <v>12164</v>
      </c>
      <c r="F1031" t="s">
        <v>13818</v>
      </c>
      <c r="G1031" t="s">
        <v>13819</v>
      </c>
      <c r="H1031" t="s">
        <v>13820</v>
      </c>
      <c r="I1031" t="s">
        <v>12511</v>
      </c>
      <c r="J1031" t="s">
        <v>4992</v>
      </c>
      <c r="K1031" t="s">
        <v>4993</v>
      </c>
      <c r="L1031" t="s">
        <v>123</v>
      </c>
      <c r="M1031" t="s">
        <v>4994</v>
      </c>
      <c r="O1031" t="s">
        <v>4995</v>
      </c>
      <c r="P1031" t="s">
        <v>13821</v>
      </c>
      <c r="R1031" t="str">
        <f t="shared" si="32"/>
        <v>诸城</v>
      </c>
      <c r="S1031" t="str">
        <f t="shared" si="33"/>
        <v>0103</v>
      </c>
    </row>
    <row r="1032" spans="1:19">
      <c r="A1032" t="s">
        <v>13822</v>
      </c>
      <c r="B1032" t="s">
        <v>13823</v>
      </c>
      <c r="C1032" t="s">
        <v>49</v>
      </c>
      <c r="D1032" t="s">
        <v>13824</v>
      </c>
      <c r="E1032" t="s">
        <v>13825</v>
      </c>
      <c r="F1032" t="s">
        <v>13826</v>
      </c>
      <c r="G1032" t="s">
        <v>13827</v>
      </c>
      <c r="H1032" t="s">
        <v>13828</v>
      </c>
      <c r="I1032" t="s">
        <v>4852</v>
      </c>
      <c r="J1032" t="s">
        <v>10248</v>
      </c>
      <c r="K1032" t="s">
        <v>10249</v>
      </c>
      <c r="L1032" t="s">
        <v>375</v>
      </c>
      <c r="M1032" t="s">
        <v>7334</v>
      </c>
      <c r="N1032" t="s">
        <v>10250</v>
      </c>
      <c r="O1032" t="s">
        <v>10251</v>
      </c>
      <c r="P1032" t="s">
        <v>13829</v>
      </c>
      <c r="R1032" t="str">
        <f t="shared" si="32"/>
        <v>昌邑</v>
      </c>
      <c r="S1032" t="str">
        <f t="shared" si="33"/>
        <v>0103</v>
      </c>
    </row>
    <row r="1033" spans="1:19">
      <c r="A1033" t="s">
        <v>13830</v>
      </c>
      <c r="B1033" t="s">
        <v>13831</v>
      </c>
      <c r="C1033" t="s">
        <v>49</v>
      </c>
      <c r="D1033" t="s">
        <v>13832</v>
      </c>
      <c r="E1033" t="s">
        <v>13833</v>
      </c>
      <c r="F1033" t="s">
        <v>13834</v>
      </c>
      <c r="G1033" t="s">
        <v>13835</v>
      </c>
      <c r="H1033" t="s">
        <v>13836</v>
      </c>
      <c r="I1033" t="s">
        <v>4785</v>
      </c>
      <c r="J1033" t="s">
        <v>12419</v>
      </c>
      <c r="K1033" t="s">
        <v>12420</v>
      </c>
      <c r="L1033" t="s">
        <v>77</v>
      </c>
      <c r="M1033" t="s">
        <v>5733</v>
      </c>
      <c r="N1033" t="s">
        <v>13837</v>
      </c>
      <c r="O1033" t="s">
        <v>12421</v>
      </c>
      <c r="P1033" t="s">
        <v>13838</v>
      </c>
      <c r="R1033" t="str">
        <f t="shared" si="32"/>
        <v>临朐</v>
      </c>
      <c r="S1033" t="str">
        <f t="shared" si="33"/>
        <v>0103</v>
      </c>
    </row>
    <row r="1034" spans="1:19">
      <c r="A1034" t="s">
        <v>13839</v>
      </c>
      <c r="B1034" t="s">
        <v>13840</v>
      </c>
      <c r="C1034" t="s">
        <v>49</v>
      </c>
      <c r="D1034" t="s">
        <v>13841</v>
      </c>
      <c r="E1034" t="s">
        <v>12407</v>
      </c>
      <c r="F1034" t="s">
        <v>13842</v>
      </c>
      <c r="G1034" t="s">
        <v>13843</v>
      </c>
      <c r="H1034" t="s">
        <v>13844</v>
      </c>
      <c r="I1034" t="s">
        <v>12119</v>
      </c>
      <c r="J1034" t="s">
        <v>12783</v>
      </c>
      <c r="K1034" t="s">
        <v>12784</v>
      </c>
      <c r="L1034" t="s">
        <v>105</v>
      </c>
      <c r="M1034" t="s">
        <v>5176</v>
      </c>
      <c r="N1034" t="s">
        <v>4817</v>
      </c>
      <c r="O1034" t="s">
        <v>12785</v>
      </c>
      <c r="P1034" t="s">
        <v>13845</v>
      </c>
      <c r="R1034" t="str">
        <f t="shared" si="32"/>
        <v>寿光</v>
      </c>
      <c r="S1034" t="str">
        <f t="shared" si="33"/>
        <v>0103</v>
      </c>
    </row>
    <row r="1035" spans="1:19">
      <c r="A1035" t="s">
        <v>13846</v>
      </c>
      <c r="B1035" t="s">
        <v>13847</v>
      </c>
      <c r="C1035" t="s">
        <v>49</v>
      </c>
      <c r="D1035" t="s">
        <v>13848</v>
      </c>
      <c r="E1035" t="s">
        <v>12152</v>
      </c>
      <c r="F1035" t="s">
        <v>13849</v>
      </c>
      <c r="G1035" t="s">
        <v>13850</v>
      </c>
      <c r="H1035" t="s">
        <v>13851</v>
      </c>
      <c r="I1035" t="s">
        <v>4785</v>
      </c>
      <c r="J1035" t="s">
        <v>10006</v>
      </c>
      <c r="K1035" t="s">
        <v>10007</v>
      </c>
      <c r="L1035" t="s">
        <v>60</v>
      </c>
      <c r="M1035" t="s">
        <v>5888</v>
      </c>
      <c r="N1035" t="s">
        <v>4881</v>
      </c>
      <c r="O1035" t="s">
        <v>10008</v>
      </c>
      <c r="P1035" t="s">
        <v>13852</v>
      </c>
      <c r="R1035" t="str">
        <f t="shared" si="32"/>
        <v>奎文</v>
      </c>
      <c r="S1035" t="str">
        <f t="shared" si="33"/>
        <v>0103</v>
      </c>
    </row>
    <row r="1036" spans="1:19">
      <c r="A1036" t="s">
        <v>13853</v>
      </c>
      <c r="B1036" t="s">
        <v>13854</v>
      </c>
      <c r="C1036" t="s">
        <v>49</v>
      </c>
      <c r="D1036" t="s">
        <v>13855</v>
      </c>
      <c r="E1036" t="s">
        <v>12407</v>
      </c>
      <c r="F1036" t="s">
        <v>13856</v>
      </c>
      <c r="G1036" t="s">
        <v>13857</v>
      </c>
      <c r="H1036" t="s">
        <v>13858</v>
      </c>
      <c r="I1036" t="s">
        <v>12119</v>
      </c>
      <c r="J1036" t="s">
        <v>7125</v>
      </c>
      <c r="K1036" t="s">
        <v>7126</v>
      </c>
      <c r="L1036" t="s">
        <v>105</v>
      </c>
      <c r="M1036" t="s">
        <v>5089</v>
      </c>
      <c r="N1036" t="s">
        <v>4905</v>
      </c>
      <c r="O1036" t="s">
        <v>7127</v>
      </c>
      <c r="P1036" t="s">
        <v>13859</v>
      </c>
      <c r="Q1036" t="s">
        <v>13860</v>
      </c>
      <c r="R1036" t="str">
        <f t="shared" si="32"/>
        <v>寿光</v>
      </c>
      <c r="S1036" t="str">
        <f t="shared" si="33"/>
        <v>0103</v>
      </c>
    </row>
    <row r="1037" spans="1:19">
      <c r="A1037" t="s">
        <v>13861</v>
      </c>
      <c r="B1037" t="s">
        <v>13862</v>
      </c>
      <c r="C1037" t="s">
        <v>49</v>
      </c>
      <c r="D1037" t="s">
        <v>13863</v>
      </c>
      <c r="E1037" t="s">
        <v>12345</v>
      </c>
      <c r="F1037" t="s">
        <v>13864</v>
      </c>
      <c r="G1037" t="s">
        <v>13865</v>
      </c>
      <c r="H1037" t="s">
        <v>13866</v>
      </c>
      <c r="I1037" t="s">
        <v>12757</v>
      </c>
      <c r="J1037" t="s">
        <v>5484</v>
      </c>
      <c r="K1037" t="s">
        <v>5485</v>
      </c>
      <c r="L1037" t="s">
        <v>114</v>
      </c>
      <c r="M1037" t="s">
        <v>5486</v>
      </c>
      <c r="N1037" t="s">
        <v>6601</v>
      </c>
      <c r="O1037" t="s">
        <v>5488</v>
      </c>
      <c r="R1037" t="str">
        <f t="shared" si="32"/>
        <v>高密</v>
      </c>
      <c r="S1037" t="str">
        <f t="shared" si="33"/>
        <v>0103</v>
      </c>
    </row>
    <row r="1038" spans="1:19">
      <c r="A1038" t="s">
        <v>13867</v>
      </c>
      <c r="B1038" t="s">
        <v>13868</v>
      </c>
      <c r="C1038" t="s">
        <v>49</v>
      </c>
      <c r="D1038" t="s">
        <v>13869</v>
      </c>
      <c r="E1038" t="s">
        <v>12152</v>
      </c>
      <c r="F1038" t="s">
        <v>13870</v>
      </c>
      <c r="G1038" t="s">
        <v>13871</v>
      </c>
      <c r="H1038" t="s">
        <v>13872</v>
      </c>
      <c r="I1038" t="s">
        <v>4841</v>
      </c>
      <c r="J1038" t="s">
        <v>13873</v>
      </c>
      <c r="K1038" t="s">
        <v>13874</v>
      </c>
      <c r="L1038" t="s">
        <v>105</v>
      </c>
      <c r="M1038" t="s">
        <v>5133</v>
      </c>
      <c r="N1038" t="s">
        <v>5487</v>
      </c>
      <c r="O1038" t="s">
        <v>13875</v>
      </c>
      <c r="P1038" t="s">
        <v>13876</v>
      </c>
      <c r="Q1038" t="s">
        <v>13877</v>
      </c>
      <c r="R1038" t="str">
        <f t="shared" si="32"/>
        <v>寿光</v>
      </c>
      <c r="S1038" t="str">
        <f t="shared" si="33"/>
        <v>0103</v>
      </c>
    </row>
    <row r="1039" spans="1:19">
      <c r="A1039" t="s">
        <v>13878</v>
      </c>
      <c r="B1039" t="s">
        <v>13879</v>
      </c>
      <c r="C1039" t="s">
        <v>49</v>
      </c>
      <c r="D1039" t="s">
        <v>13880</v>
      </c>
      <c r="E1039" t="s">
        <v>12407</v>
      </c>
      <c r="F1039" t="s">
        <v>13881</v>
      </c>
      <c r="G1039" t="s">
        <v>13882</v>
      </c>
      <c r="H1039" t="s">
        <v>13883</v>
      </c>
      <c r="I1039" t="s">
        <v>12757</v>
      </c>
      <c r="J1039" t="s">
        <v>6423</v>
      </c>
      <c r="K1039" t="s">
        <v>6424</v>
      </c>
      <c r="L1039" t="s">
        <v>60</v>
      </c>
      <c r="M1039" t="s">
        <v>5511</v>
      </c>
      <c r="N1039" t="s">
        <v>5056</v>
      </c>
      <c r="O1039" t="s">
        <v>6425</v>
      </c>
      <c r="P1039" t="s">
        <v>13884</v>
      </c>
      <c r="Q1039" t="s">
        <v>13885</v>
      </c>
      <c r="R1039" t="str">
        <f t="shared" si="32"/>
        <v>奎文</v>
      </c>
      <c r="S1039" t="str">
        <f t="shared" si="33"/>
        <v>0103</v>
      </c>
    </row>
    <row r="1040" spans="1:19">
      <c r="A1040" t="s">
        <v>13886</v>
      </c>
      <c r="B1040" t="s">
        <v>13887</v>
      </c>
      <c r="C1040" t="s">
        <v>49</v>
      </c>
      <c r="D1040" t="s">
        <v>13888</v>
      </c>
      <c r="E1040" t="s">
        <v>12152</v>
      </c>
      <c r="F1040" t="s">
        <v>13889</v>
      </c>
      <c r="G1040" t="s">
        <v>13890</v>
      </c>
      <c r="H1040" t="s">
        <v>13891</v>
      </c>
      <c r="I1040" t="s">
        <v>5835</v>
      </c>
      <c r="J1040" t="s">
        <v>11292</v>
      </c>
      <c r="K1040" t="s">
        <v>11293</v>
      </c>
      <c r="L1040" t="s">
        <v>86</v>
      </c>
      <c r="M1040" t="s">
        <v>11294</v>
      </c>
      <c r="N1040" t="s">
        <v>4892</v>
      </c>
      <c r="O1040" t="s">
        <v>11295</v>
      </c>
      <c r="P1040" t="s">
        <v>13892</v>
      </c>
      <c r="R1040" t="str">
        <f t="shared" si="32"/>
        <v>坊子</v>
      </c>
      <c r="S1040" t="str">
        <f t="shared" si="33"/>
        <v>0103</v>
      </c>
    </row>
    <row r="1041" spans="1:19">
      <c r="A1041" t="s">
        <v>13893</v>
      </c>
      <c r="B1041" t="s">
        <v>13894</v>
      </c>
      <c r="C1041" t="s">
        <v>49</v>
      </c>
      <c r="D1041" t="s">
        <v>13895</v>
      </c>
      <c r="E1041" t="s">
        <v>12152</v>
      </c>
      <c r="F1041" t="s">
        <v>13896</v>
      </c>
      <c r="G1041" t="s">
        <v>13897</v>
      </c>
      <c r="H1041" t="s">
        <v>13898</v>
      </c>
      <c r="I1041" t="s">
        <v>4852</v>
      </c>
      <c r="J1041" t="s">
        <v>5374</v>
      </c>
      <c r="K1041" t="s">
        <v>5375</v>
      </c>
      <c r="L1041" t="s">
        <v>105</v>
      </c>
      <c r="M1041" t="s">
        <v>5376</v>
      </c>
      <c r="N1041" t="s">
        <v>4933</v>
      </c>
      <c r="O1041" t="s">
        <v>5377</v>
      </c>
      <c r="P1041" t="s">
        <v>13899</v>
      </c>
      <c r="R1041" t="str">
        <f t="shared" si="32"/>
        <v>寿光</v>
      </c>
      <c r="S1041" t="str">
        <f t="shared" si="33"/>
        <v>0103</v>
      </c>
    </row>
    <row r="1042" spans="1:19">
      <c r="A1042" t="s">
        <v>13900</v>
      </c>
      <c r="B1042" t="s">
        <v>13901</v>
      </c>
      <c r="C1042" t="s">
        <v>49</v>
      </c>
      <c r="D1042" t="s">
        <v>13902</v>
      </c>
      <c r="E1042" t="s">
        <v>12255</v>
      </c>
      <c r="F1042" t="s">
        <v>13903</v>
      </c>
      <c r="G1042" t="s">
        <v>13904</v>
      </c>
      <c r="H1042" t="s">
        <v>13905</v>
      </c>
      <c r="I1042" t="s">
        <v>12119</v>
      </c>
      <c r="J1042" t="s">
        <v>13906</v>
      </c>
      <c r="K1042" t="s">
        <v>13907</v>
      </c>
      <c r="L1042" t="s">
        <v>50</v>
      </c>
      <c r="M1042" t="s">
        <v>5260</v>
      </c>
      <c r="N1042" t="s">
        <v>4881</v>
      </c>
      <c r="O1042" t="s">
        <v>13908</v>
      </c>
      <c r="P1042" t="s">
        <v>13909</v>
      </c>
      <c r="R1042" t="str">
        <f t="shared" si="32"/>
        <v>青州</v>
      </c>
      <c r="S1042" t="str">
        <f t="shared" si="33"/>
        <v>0103</v>
      </c>
    </row>
    <row r="1043" spans="1:19">
      <c r="A1043" t="s">
        <v>13910</v>
      </c>
      <c r="B1043" t="s">
        <v>13911</v>
      </c>
      <c r="C1043" t="s">
        <v>49</v>
      </c>
      <c r="D1043" t="s">
        <v>13912</v>
      </c>
      <c r="E1043" t="s">
        <v>13913</v>
      </c>
      <c r="F1043" t="s">
        <v>13914</v>
      </c>
      <c r="G1043" t="s">
        <v>13915</v>
      </c>
      <c r="H1043" t="s">
        <v>13916</v>
      </c>
      <c r="I1043" t="s">
        <v>4828</v>
      </c>
      <c r="J1043" t="s">
        <v>13917</v>
      </c>
      <c r="K1043" t="s">
        <v>13918</v>
      </c>
      <c r="L1043" t="s">
        <v>262</v>
      </c>
      <c r="M1043" t="s">
        <v>6033</v>
      </c>
      <c r="N1043" t="s">
        <v>4845</v>
      </c>
      <c r="O1043" t="s">
        <v>13919</v>
      </c>
      <c r="P1043" t="s">
        <v>13920</v>
      </c>
      <c r="Q1043" t="s">
        <v>13921</v>
      </c>
      <c r="R1043" t="str">
        <f t="shared" si="32"/>
        <v>寒亭</v>
      </c>
      <c r="S1043" t="str">
        <f t="shared" si="33"/>
        <v>0103</v>
      </c>
    </row>
    <row r="1044" spans="1:19">
      <c r="A1044" t="s">
        <v>13922</v>
      </c>
      <c r="B1044" t="s">
        <v>13923</v>
      </c>
      <c r="C1044" t="s">
        <v>49</v>
      </c>
      <c r="D1044" t="s">
        <v>13924</v>
      </c>
      <c r="E1044" t="s">
        <v>12368</v>
      </c>
      <c r="F1044" t="s">
        <v>13925</v>
      </c>
      <c r="G1044" t="s">
        <v>13926</v>
      </c>
      <c r="H1044" t="s">
        <v>13927</v>
      </c>
      <c r="I1044" t="s">
        <v>4852</v>
      </c>
      <c r="J1044" t="s">
        <v>5863</v>
      </c>
      <c r="K1044" t="s">
        <v>5864</v>
      </c>
      <c r="L1044" t="s">
        <v>237</v>
      </c>
      <c r="M1044" t="s">
        <v>4788</v>
      </c>
      <c r="O1044" t="s">
        <v>5865</v>
      </c>
      <c r="P1044" t="s">
        <v>13928</v>
      </c>
      <c r="R1044" t="str">
        <f t="shared" si="32"/>
        <v>潍城</v>
      </c>
      <c r="S1044" t="str">
        <f t="shared" si="33"/>
        <v>0103</v>
      </c>
    </row>
    <row r="1045" spans="1:19">
      <c r="A1045" t="s">
        <v>13929</v>
      </c>
      <c r="B1045" t="s">
        <v>13930</v>
      </c>
      <c r="C1045" t="s">
        <v>49</v>
      </c>
      <c r="D1045" t="s">
        <v>13931</v>
      </c>
      <c r="E1045" t="s">
        <v>12152</v>
      </c>
      <c r="F1045" t="s">
        <v>13932</v>
      </c>
      <c r="G1045" t="s">
        <v>13933</v>
      </c>
      <c r="H1045" t="s">
        <v>13934</v>
      </c>
      <c r="I1045" t="s">
        <v>4852</v>
      </c>
      <c r="J1045" t="s">
        <v>7996</v>
      </c>
      <c r="K1045" t="s">
        <v>7997</v>
      </c>
      <c r="L1045" t="s">
        <v>237</v>
      </c>
      <c r="M1045" t="s">
        <v>4788</v>
      </c>
      <c r="N1045" t="s">
        <v>4892</v>
      </c>
      <c r="O1045" t="s">
        <v>7998</v>
      </c>
      <c r="P1045" t="s">
        <v>13935</v>
      </c>
      <c r="Q1045" t="s">
        <v>13936</v>
      </c>
      <c r="R1045" t="str">
        <f t="shared" si="32"/>
        <v>潍城</v>
      </c>
      <c r="S1045" t="str">
        <f t="shared" si="33"/>
        <v>0103</v>
      </c>
    </row>
    <row r="1046" spans="1:19">
      <c r="A1046" t="s">
        <v>13937</v>
      </c>
      <c r="B1046" t="s">
        <v>13938</v>
      </c>
      <c r="C1046" t="s">
        <v>49</v>
      </c>
      <c r="D1046" t="s">
        <v>13939</v>
      </c>
      <c r="E1046" t="s">
        <v>13940</v>
      </c>
      <c r="F1046" t="s">
        <v>13941</v>
      </c>
      <c r="G1046" t="s">
        <v>13942</v>
      </c>
      <c r="H1046" t="s">
        <v>13943</v>
      </c>
      <c r="I1046" t="s">
        <v>4828</v>
      </c>
      <c r="J1046" t="s">
        <v>8069</v>
      </c>
      <c r="K1046" t="s">
        <v>8070</v>
      </c>
      <c r="L1046" t="s">
        <v>95</v>
      </c>
      <c r="M1046" t="s">
        <v>8071</v>
      </c>
      <c r="N1046" t="s">
        <v>4789</v>
      </c>
      <c r="O1046" t="s">
        <v>8073</v>
      </c>
      <c r="P1046" t="s">
        <v>13944</v>
      </c>
      <c r="R1046" t="str">
        <f t="shared" si="32"/>
        <v>安丘</v>
      </c>
      <c r="S1046" t="str">
        <f t="shared" si="33"/>
        <v>0103</v>
      </c>
    </row>
    <row r="1047" spans="1:19">
      <c r="A1047" t="s">
        <v>13945</v>
      </c>
      <c r="B1047" t="s">
        <v>13946</v>
      </c>
      <c r="C1047" t="s">
        <v>49</v>
      </c>
      <c r="D1047" t="s">
        <v>13947</v>
      </c>
      <c r="E1047" t="s">
        <v>13948</v>
      </c>
      <c r="F1047" t="s">
        <v>13949</v>
      </c>
      <c r="G1047" t="s">
        <v>13950</v>
      </c>
      <c r="H1047" t="s">
        <v>13951</v>
      </c>
      <c r="I1047" t="s">
        <v>4828</v>
      </c>
      <c r="J1047" t="s">
        <v>6368</v>
      </c>
      <c r="K1047" t="s">
        <v>6369</v>
      </c>
      <c r="L1047" t="s">
        <v>60</v>
      </c>
      <c r="M1047" t="s">
        <v>5888</v>
      </c>
      <c r="N1047" t="s">
        <v>5487</v>
      </c>
      <c r="O1047" t="s">
        <v>6370</v>
      </c>
      <c r="P1047" t="s">
        <v>13952</v>
      </c>
      <c r="R1047" t="str">
        <f t="shared" si="32"/>
        <v>奎文</v>
      </c>
      <c r="S1047" t="str">
        <f t="shared" si="33"/>
        <v>0103</v>
      </c>
    </row>
    <row r="1048" spans="1:19">
      <c r="A1048" t="s">
        <v>13953</v>
      </c>
      <c r="B1048" t="s">
        <v>13954</v>
      </c>
      <c r="C1048" t="s">
        <v>49</v>
      </c>
      <c r="D1048" t="s">
        <v>13955</v>
      </c>
      <c r="E1048" t="s">
        <v>12368</v>
      </c>
      <c r="F1048" t="s">
        <v>13956</v>
      </c>
      <c r="G1048" t="s">
        <v>13957</v>
      </c>
      <c r="H1048" t="s">
        <v>13958</v>
      </c>
      <c r="I1048" t="s">
        <v>4828</v>
      </c>
      <c r="J1048" t="s">
        <v>9807</v>
      </c>
      <c r="K1048" t="s">
        <v>9808</v>
      </c>
      <c r="L1048" t="s">
        <v>95</v>
      </c>
      <c r="M1048" t="s">
        <v>4844</v>
      </c>
      <c r="N1048" t="s">
        <v>5801</v>
      </c>
      <c r="O1048" t="s">
        <v>9809</v>
      </c>
      <c r="P1048" t="s">
        <v>13959</v>
      </c>
      <c r="Q1048" t="s">
        <v>13960</v>
      </c>
      <c r="R1048" t="str">
        <f t="shared" si="32"/>
        <v>安丘</v>
      </c>
      <c r="S1048" t="str">
        <f t="shared" si="33"/>
        <v>0103</v>
      </c>
    </row>
    <row r="1049" spans="1:19">
      <c r="A1049" t="s">
        <v>13961</v>
      </c>
      <c r="B1049" t="s">
        <v>13962</v>
      </c>
      <c r="C1049" t="s">
        <v>49</v>
      </c>
      <c r="D1049" t="s">
        <v>13963</v>
      </c>
      <c r="E1049" t="s">
        <v>13964</v>
      </c>
      <c r="F1049" t="s">
        <v>13965</v>
      </c>
      <c r="G1049" t="s">
        <v>13966</v>
      </c>
      <c r="H1049" t="s">
        <v>13967</v>
      </c>
      <c r="I1049" t="s">
        <v>4785</v>
      </c>
      <c r="J1049" t="s">
        <v>13968</v>
      </c>
      <c r="K1049" t="s">
        <v>13969</v>
      </c>
      <c r="L1049" t="s">
        <v>375</v>
      </c>
      <c r="M1049" t="s">
        <v>8957</v>
      </c>
      <c r="N1049" t="s">
        <v>4905</v>
      </c>
      <c r="O1049" t="s">
        <v>13970</v>
      </c>
      <c r="P1049" t="s">
        <v>13971</v>
      </c>
      <c r="R1049" t="str">
        <f t="shared" si="32"/>
        <v>昌邑</v>
      </c>
      <c r="S1049" t="str">
        <f t="shared" si="33"/>
        <v>0103</v>
      </c>
    </row>
    <row r="1050" spans="1:19">
      <c r="A1050" t="s">
        <v>13972</v>
      </c>
      <c r="B1050" t="s">
        <v>13973</v>
      </c>
      <c r="C1050" t="s">
        <v>49</v>
      </c>
      <c r="D1050" t="s">
        <v>13974</v>
      </c>
      <c r="E1050" t="s">
        <v>12164</v>
      </c>
      <c r="F1050" t="s">
        <v>13975</v>
      </c>
      <c r="G1050" t="s">
        <v>13976</v>
      </c>
      <c r="H1050" t="s">
        <v>13977</v>
      </c>
      <c r="I1050" t="s">
        <v>5184</v>
      </c>
      <c r="J1050" t="s">
        <v>8139</v>
      </c>
      <c r="K1050" t="s">
        <v>8140</v>
      </c>
      <c r="L1050" t="s">
        <v>105</v>
      </c>
      <c r="M1050" t="s">
        <v>6055</v>
      </c>
      <c r="O1050" t="s">
        <v>8141</v>
      </c>
      <c r="P1050" t="s">
        <v>13978</v>
      </c>
      <c r="R1050" t="str">
        <f t="shared" si="32"/>
        <v>寿光</v>
      </c>
      <c r="S1050" t="str">
        <f t="shared" si="33"/>
        <v>0103</v>
      </c>
    </row>
    <row r="1051" spans="1:19">
      <c r="A1051" t="s">
        <v>13979</v>
      </c>
      <c r="B1051" t="s">
        <v>13980</v>
      </c>
      <c r="C1051" t="s">
        <v>49</v>
      </c>
      <c r="D1051" t="s">
        <v>13981</v>
      </c>
      <c r="E1051" t="s">
        <v>12152</v>
      </c>
      <c r="F1051" t="s">
        <v>13982</v>
      </c>
      <c r="G1051" t="s">
        <v>13983</v>
      </c>
      <c r="H1051" t="s">
        <v>13984</v>
      </c>
      <c r="I1051" t="s">
        <v>5560</v>
      </c>
      <c r="J1051" t="s">
        <v>13985</v>
      </c>
      <c r="K1051" t="s">
        <v>13986</v>
      </c>
      <c r="L1051" t="s">
        <v>148</v>
      </c>
      <c r="M1051" t="s">
        <v>5580</v>
      </c>
      <c r="N1051" t="s">
        <v>6530</v>
      </c>
      <c r="O1051" t="s">
        <v>13987</v>
      </c>
      <c r="P1051" t="s">
        <v>13988</v>
      </c>
      <c r="R1051" t="str">
        <f t="shared" si="32"/>
        <v>寒亭</v>
      </c>
      <c r="S1051" t="str">
        <f t="shared" si="33"/>
        <v>0103</v>
      </c>
    </row>
    <row r="1052" spans="1:19">
      <c r="A1052" t="s">
        <v>13989</v>
      </c>
      <c r="B1052" t="s">
        <v>13990</v>
      </c>
      <c r="C1052" t="s">
        <v>49</v>
      </c>
      <c r="D1052" t="s">
        <v>13991</v>
      </c>
      <c r="E1052" t="s">
        <v>12152</v>
      </c>
      <c r="F1052" t="s">
        <v>13992</v>
      </c>
      <c r="G1052" t="s">
        <v>13993</v>
      </c>
      <c r="H1052" t="s">
        <v>13994</v>
      </c>
      <c r="I1052" t="s">
        <v>4852</v>
      </c>
      <c r="J1052" t="s">
        <v>10453</v>
      </c>
      <c r="K1052" t="s">
        <v>10454</v>
      </c>
      <c r="L1052" t="s">
        <v>123</v>
      </c>
      <c r="M1052" t="s">
        <v>4994</v>
      </c>
      <c r="N1052" t="s">
        <v>5487</v>
      </c>
      <c r="O1052" t="s">
        <v>10455</v>
      </c>
      <c r="P1052" t="s">
        <v>13995</v>
      </c>
      <c r="Q1052" t="s">
        <v>13996</v>
      </c>
      <c r="R1052" t="str">
        <f t="shared" si="32"/>
        <v>诸城</v>
      </c>
      <c r="S1052" t="str">
        <f t="shared" si="33"/>
        <v>0103</v>
      </c>
    </row>
    <row r="1053" spans="1:19">
      <c r="A1053" t="s">
        <v>13997</v>
      </c>
      <c r="B1053" t="s">
        <v>13998</v>
      </c>
      <c r="C1053" t="s">
        <v>49</v>
      </c>
      <c r="D1053" t="s">
        <v>13999</v>
      </c>
      <c r="E1053" t="s">
        <v>12407</v>
      </c>
      <c r="F1053" t="s">
        <v>14000</v>
      </c>
      <c r="G1053" t="s">
        <v>14001</v>
      </c>
      <c r="H1053" t="s">
        <v>14002</v>
      </c>
      <c r="I1053" t="s">
        <v>12119</v>
      </c>
      <c r="J1053" t="s">
        <v>7278</v>
      </c>
      <c r="K1053" t="s">
        <v>7279</v>
      </c>
      <c r="L1053" t="s">
        <v>105</v>
      </c>
      <c r="M1053" t="s">
        <v>5089</v>
      </c>
      <c r="N1053" t="s">
        <v>5451</v>
      </c>
      <c r="O1053" t="s">
        <v>7280</v>
      </c>
      <c r="P1053" t="s">
        <v>14003</v>
      </c>
      <c r="Q1053" t="s">
        <v>14004</v>
      </c>
      <c r="R1053" t="str">
        <f t="shared" si="32"/>
        <v>寿光</v>
      </c>
      <c r="S1053" t="str">
        <f t="shared" si="33"/>
        <v>0103</v>
      </c>
    </row>
    <row r="1054" spans="1:19">
      <c r="A1054" t="s">
        <v>14005</v>
      </c>
      <c r="B1054" t="s">
        <v>14006</v>
      </c>
      <c r="C1054" t="s">
        <v>49</v>
      </c>
      <c r="D1054" t="s">
        <v>14007</v>
      </c>
      <c r="E1054" t="s">
        <v>12152</v>
      </c>
      <c r="F1054" t="s">
        <v>14008</v>
      </c>
      <c r="G1054" t="s">
        <v>14009</v>
      </c>
      <c r="H1054" t="s">
        <v>14010</v>
      </c>
      <c r="I1054" t="s">
        <v>4828</v>
      </c>
      <c r="J1054" t="s">
        <v>6423</v>
      </c>
      <c r="K1054" t="s">
        <v>6424</v>
      </c>
      <c r="L1054" t="s">
        <v>60</v>
      </c>
      <c r="M1054" t="s">
        <v>5511</v>
      </c>
      <c r="N1054" t="s">
        <v>4881</v>
      </c>
      <c r="O1054" t="s">
        <v>6425</v>
      </c>
      <c r="P1054" t="s">
        <v>14011</v>
      </c>
      <c r="Q1054" t="s">
        <v>14012</v>
      </c>
      <c r="R1054" t="str">
        <f t="shared" si="32"/>
        <v>奎文</v>
      </c>
      <c r="S1054" t="str">
        <f t="shared" si="33"/>
        <v>0103</v>
      </c>
    </row>
    <row r="1055" spans="1:19">
      <c r="A1055" t="s">
        <v>14013</v>
      </c>
      <c r="B1055" t="s">
        <v>14014</v>
      </c>
      <c r="C1055" t="s">
        <v>49</v>
      </c>
      <c r="D1055" t="s">
        <v>14015</v>
      </c>
      <c r="E1055" t="s">
        <v>12152</v>
      </c>
      <c r="F1055" t="s">
        <v>14016</v>
      </c>
      <c r="G1055" t="s">
        <v>14017</v>
      </c>
      <c r="H1055" t="s">
        <v>14018</v>
      </c>
      <c r="I1055" t="s">
        <v>4785</v>
      </c>
      <c r="J1055" t="s">
        <v>7544</v>
      </c>
      <c r="K1055" t="s">
        <v>7545</v>
      </c>
      <c r="L1055" t="s">
        <v>375</v>
      </c>
      <c r="M1055" t="s">
        <v>7334</v>
      </c>
      <c r="N1055" t="s">
        <v>7890</v>
      </c>
      <c r="O1055" t="s">
        <v>7546</v>
      </c>
      <c r="P1055" t="s">
        <v>14019</v>
      </c>
      <c r="Q1055" t="s">
        <v>14020</v>
      </c>
      <c r="R1055" t="str">
        <f t="shared" si="32"/>
        <v>昌邑</v>
      </c>
      <c r="S1055" t="str">
        <f t="shared" si="33"/>
        <v>0103</v>
      </c>
    </row>
    <row r="1056" spans="1:19">
      <c r="A1056" t="s">
        <v>14021</v>
      </c>
      <c r="B1056" t="s">
        <v>14022</v>
      </c>
      <c r="C1056" t="s">
        <v>49</v>
      </c>
      <c r="D1056" t="s">
        <v>14023</v>
      </c>
      <c r="E1056" t="s">
        <v>12407</v>
      </c>
      <c r="F1056" t="s">
        <v>14024</v>
      </c>
      <c r="G1056" t="s">
        <v>14025</v>
      </c>
      <c r="H1056" t="s">
        <v>14026</v>
      </c>
      <c r="I1056" t="s">
        <v>12119</v>
      </c>
      <c r="J1056" t="s">
        <v>10760</v>
      </c>
      <c r="K1056" t="s">
        <v>10761</v>
      </c>
      <c r="L1056" t="s">
        <v>105</v>
      </c>
      <c r="M1056" t="s">
        <v>5029</v>
      </c>
      <c r="N1056" t="s">
        <v>5056</v>
      </c>
      <c r="O1056" t="s">
        <v>10762</v>
      </c>
      <c r="P1056" t="s">
        <v>14027</v>
      </c>
      <c r="Q1056" t="s">
        <v>14028</v>
      </c>
      <c r="R1056" t="str">
        <f t="shared" si="32"/>
        <v>寿光</v>
      </c>
      <c r="S1056" t="str">
        <f t="shared" si="33"/>
        <v>0103</v>
      </c>
    </row>
    <row r="1057" spans="1:19">
      <c r="A1057" t="s">
        <v>14029</v>
      </c>
      <c r="B1057" t="s">
        <v>14030</v>
      </c>
      <c r="C1057" t="s">
        <v>49</v>
      </c>
      <c r="D1057" t="s">
        <v>14031</v>
      </c>
      <c r="E1057" t="s">
        <v>12407</v>
      </c>
      <c r="F1057" t="s">
        <v>14032</v>
      </c>
      <c r="G1057" t="s">
        <v>14033</v>
      </c>
      <c r="H1057" t="s">
        <v>14034</v>
      </c>
      <c r="I1057" t="s">
        <v>12119</v>
      </c>
      <c r="J1057" t="s">
        <v>7053</v>
      </c>
      <c r="K1057" t="s">
        <v>7054</v>
      </c>
      <c r="L1057" t="s">
        <v>60</v>
      </c>
      <c r="M1057" t="s">
        <v>5888</v>
      </c>
      <c r="N1057" t="s">
        <v>4972</v>
      </c>
      <c r="O1057" t="s">
        <v>7055</v>
      </c>
      <c r="Q1057" t="s">
        <v>14035</v>
      </c>
      <c r="R1057" t="str">
        <f t="shared" si="32"/>
        <v>奎文</v>
      </c>
      <c r="S1057" t="str">
        <f t="shared" si="33"/>
        <v>0103</v>
      </c>
    </row>
    <row r="1058" spans="1:19">
      <c r="A1058" t="s">
        <v>617</v>
      </c>
      <c r="B1058" t="s">
        <v>14036</v>
      </c>
      <c r="C1058" t="s">
        <v>49</v>
      </c>
      <c r="D1058" t="s">
        <v>14037</v>
      </c>
      <c r="E1058" t="s">
        <v>12407</v>
      </c>
      <c r="F1058" t="s">
        <v>14038</v>
      </c>
      <c r="G1058" t="s">
        <v>615</v>
      </c>
      <c r="H1058" t="s">
        <v>14039</v>
      </c>
      <c r="I1058" t="s">
        <v>12119</v>
      </c>
      <c r="J1058" t="s">
        <v>6740</v>
      </c>
      <c r="K1058" t="s">
        <v>6741</v>
      </c>
      <c r="L1058" t="s">
        <v>60</v>
      </c>
      <c r="M1058" t="s">
        <v>5888</v>
      </c>
      <c r="N1058" t="s">
        <v>5005</v>
      </c>
      <c r="O1058" t="s">
        <v>6742</v>
      </c>
      <c r="P1058" t="s">
        <v>14040</v>
      </c>
      <c r="Q1058" t="s">
        <v>14041</v>
      </c>
      <c r="R1058" t="str">
        <f t="shared" si="32"/>
        <v>奎文</v>
      </c>
      <c r="S1058" t="str">
        <f t="shared" si="33"/>
        <v>0103</v>
      </c>
    </row>
    <row r="1059" spans="1:19">
      <c r="A1059" t="s">
        <v>14042</v>
      </c>
      <c r="B1059" t="s">
        <v>14043</v>
      </c>
      <c r="C1059" t="s">
        <v>49</v>
      </c>
      <c r="D1059" t="s">
        <v>14044</v>
      </c>
      <c r="E1059" t="s">
        <v>13964</v>
      </c>
      <c r="F1059" t="s">
        <v>14045</v>
      </c>
      <c r="G1059" t="s">
        <v>14046</v>
      </c>
      <c r="H1059" t="s">
        <v>14047</v>
      </c>
      <c r="I1059" t="s">
        <v>4785</v>
      </c>
      <c r="J1059" t="s">
        <v>14048</v>
      </c>
      <c r="K1059" t="s">
        <v>14049</v>
      </c>
      <c r="L1059" t="s">
        <v>60</v>
      </c>
      <c r="M1059" t="s">
        <v>4904</v>
      </c>
      <c r="N1059" t="s">
        <v>5619</v>
      </c>
      <c r="O1059" t="s">
        <v>14050</v>
      </c>
      <c r="P1059" t="s">
        <v>14051</v>
      </c>
      <c r="Q1059" t="s">
        <v>14052</v>
      </c>
      <c r="R1059" t="str">
        <f t="shared" si="32"/>
        <v>奎文</v>
      </c>
      <c r="S1059" t="str">
        <f t="shared" si="33"/>
        <v>0103</v>
      </c>
    </row>
    <row r="1060" spans="1:19">
      <c r="A1060" t="s">
        <v>14053</v>
      </c>
      <c r="B1060" t="s">
        <v>14054</v>
      </c>
      <c r="C1060" t="s">
        <v>49</v>
      </c>
      <c r="D1060" t="s">
        <v>14055</v>
      </c>
      <c r="E1060" t="s">
        <v>12152</v>
      </c>
      <c r="F1060" t="s">
        <v>14056</v>
      </c>
      <c r="G1060" t="s">
        <v>14057</v>
      </c>
      <c r="H1060" t="s">
        <v>14058</v>
      </c>
      <c r="I1060" t="s">
        <v>8721</v>
      </c>
      <c r="J1060" t="s">
        <v>7114</v>
      </c>
      <c r="K1060" t="s">
        <v>7115</v>
      </c>
      <c r="L1060" t="s">
        <v>105</v>
      </c>
      <c r="M1060" t="s">
        <v>5176</v>
      </c>
      <c r="N1060" t="s">
        <v>7558</v>
      </c>
      <c r="O1060" t="s">
        <v>7116</v>
      </c>
      <c r="P1060" t="s">
        <v>14059</v>
      </c>
      <c r="Q1060" t="s">
        <v>14060</v>
      </c>
      <c r="R1060" t="str">
        <f t="shared" si="32"/>
        <v>寿光</v>
      </c>
      <c r="S1060" t="str">
        <f t="shared" si="33"/>
        <v>0103</v>
      </c>
    </row>
    <row r="1061" spans="1:19">
      <c r="A1061" t="s">
        <v>14061</v>
      </c>
      <c r="B1061" t="s">
        <v>14062</v>
      </c>
      <c r="C1061" t="s">
        <v>49</v>
      </c>
      <c r="D1061" t="s">
        <v>14063</v>
      </c>
      <c r="E1061" t="s">
        <v>12152</v>
      </c>
      <c r="F1061" t="s">
        <v>14064</v>
      </c>
      <c r="G1061" t="s">
        <v>14065</v>
      </c>
      <c r="H1061" t="s">
        <v>14066</v>
      </c>
      <c r="I1061" t="s">
        <v>5184</v>
      </c>
      <c r="J1061" t="s">
        <v>5531</v>
      </c>
      <c r="K1061" t="s">
        <v>5532</v>
      </c>
      <c r="L1061" t="s">
        <v>105</v>
      </c>
      <c r="M1061" t="s">
        <v>5176</v>
      </c>
      <c r="N1061" t="s">
        <v>4892</v>
      </c>
      <c r="O1061" t="s">
        <v>5533</v>
      </c>
      <c r="P1061" t="s">
        <v>14067</v>
      </c>
      <c r="Q1061" t="s">
        <v>14068</v>
      </c>
      <c r="R1061" t="str">
        <f t="shared" si="32"/>
        <v>寿光</v>
      </c>
      <c r="S1061" t="str">
        <f t="shared" si="33"/>
        <v>0103</v>
      </c>
    </row>
    <row r="1062" spans="1:19">
      <c r="A1062" t="s">
        <v>14069</v>
      </c>
      <c r="B1062" t="s">
        <v>14070</v>
      </c>
      <c r="C1062" t="s">
        <v>49</v>
      </c>
      <c r="D1062" t="s">
        <v>14071</v>
      </c>
      <c r="E1062" t="s">
        <v>12152</v>
      </c>
      <c r="F1062" t="s">
        <v>14072</v>
      </c>
      <c r="G1062" t="s">
        <v>14073</v>
      </c>
      <c r="H1062" t="s">
        <v>14074</v>
      </c>
      <c r="I1062" t="s">
        <v>4785</v>
      </c>
      <c r="J1062" t="s">
        <v>9133</v>
      </c>
      <c r="K1062" t="s">
        <v>9134</v>
      </c>
      <c r="L1062" t="s">
        <v>148</v>
      </c>
      <c r="M1062" t="s">
        <v>5272</v>
      </c>
      <c r="N1062" t="s">
        <v>5421</v>
      </c>
      <c r="O1062" t="s">
        <v>9135</v>
      </c>
      <c r="P1062" t="s">
        <v>14075</v>
      </c>
      <c r="Q1062" t="s">
        <v>14076</v>
      </c>
      <c r="R1062" t="str">
        <f t="shared" si="32"/>
        <v>寒亭</v>
      </c>
      <c r="S1062" t="str">
        <f t="shared" si="33"/>
        <v>0103</v>
      </c>
    </row>
    <row r="1063" spans="1:19">
      <c r="A1063" t="s">
        <v>14077</v>
      </c>
      <c r="B1063" t="s">
        <v>14078</v>
      </c>
      <c r="C1063" t="s">
        <v>49</v>
      </c>
      <c r="D1063" t="s">
        <v>14079</v>
      </c>
      <c r="E1063" t="s">
        <v>14080</v>
      </c>
      <c r="F1063" t="s">
        <v>14081</v>
      </c>
      <c r="G1063" t="s">
        <v>14082</v>
      </c>
      <c r="H1063" t="s">
        <v>14083</v>
      </c>
      <c r="I1063" t="s">
        <v>12119</v>
      </c>
      <c r="J1063" t="s">
        <v>10035</v>
      </c>
      <c r="K1063" t="s">
        <v>10036</v>
      </c>
      <c r="L1063" t="s">
        <v>1136</v>
      </c>
      <c r="M1063" t="s">
        <v>8945</v>
      </c>
      <c r="N1063" t="s">
        <v>5801</v>
      </c>
      <c r="O1063" t="s">
        <v>10037</v>
      </c>
      <c r="R1063" t="str">
        <f t="shared" si="32"/>
        <v>昌乐</v>
      </c>
      <c r="S1063" t="str">
        <f t="shared" si="33"/>
        <v>0103</v>
      </c>
    </row>
    <row r="1064" spans="1:19">
      <c r="A1064" t="s">
        <v>14084</v>
      </c>
      <c r="B1064" t="s">
        <v>14085</v>
      </c>
      <c r="C1064" t="s">
        <v>49</v>
      </c>
      <c r="D1064" t="s">
        <v>14086</v>
      </c>
      <c r="E1064" t="s">
        <v>12407</v>
      </c>
      <c r="F1064" t="s">
        <v>14087</v>
      </c>
      <c r="G1064" t="s">
        <v>14088</v>
      </c>
      <c r="H1064" t="s">
        <v>14089</v>
      </c>
      <c r="I1064" t="s">
        <v>12119</v>
      </c>
      <c r="J1064" t="s">
        <v>7910</v>
      </c>
      <c r="K1064" t="s">
        <v>7911</v>
      </c>
      <c r="L1064" t="s">
        <v>375</v>
      </c>
      <c r="M1064" t="s">
        <v>5409</v>
      </c>
      <c r="N1064" t="s">
        <v>4933</v>
      </c>
      <c r="O1064" t="s">
        <v>7913</v>
      </c>
      <c r="P1064" t="s">
        <v>14090</v>
      </c>
      <c r="Q1064" t="s">
        <v>14091</v>
      </c>
      <c r="R1064" t="str">
        <f t="shared" si="32"/>
        <v>昌邑</v>
      </c>
      <c r="S1064" t="str">
        <f t="shared" si="33"/>
        <v>0103</v>
      </c>
    </row>
    <row r="1065" spans="1:19">
      <c r="A1065" t="s">
        <v>14092</v>
      </c>
      <c r="B1065" t="s">
        <v>14093</v>
      </c>
      <c r="C1065" t="s">
        <v>49</v>
      </c>
      <c r="D1065" t="s">
        <v>14094</v>
      </c>
      <c r="E1065" t="s">
        <v>12368</v>
      </c>
      <c r="F1065" t="s">
        <v>14095</v>
      </c>
      <c r="G1065" t="s">
        <v>14096</v>
      </c>
      <c r="H1065" t="s">
        <v>14097</v>
      </c>
      <c r="I1065" t="s">
        <v>5822</v>
      </c>
      <c r="J1065" t="s">
        <v>8081</v>
      </c>
      <c r="K1065" t="s">
        <v>8082</v>
      </c>
      <c r="L1065" t="s">
        <v>105</v>
      </c>
      <c r="M1065" t="s">
        <v>5133</v>
      </c>
      <c r="N1065" t="s">
        <v>4892</v>
      </c>
      <c r="O1065" t="s">
        <v>8083</v>
      </c>
      <c r="P1065" t="s">
        <v>14098</v>
      </c>
      <c r="R1065" t="str">
        <f t="shared" si="32"/>
        <v>寿光</v>
      </c>
      <c r="S1065" t="str">
        <f t="shared" si="33"/>
        <v>0103</v>
      </c>
    </row>
    <row r="1066" spans="1:19">
      <c r="A1066" t="s">
        <v>641</v>
      </c>
      <c r="B1066" t="s">
        <v>14099</v>
      </c>
      <c r="C1066" t="s">
        <v>49</v>
      </c>
      <c r="D1066" t="s">
        <v>14100</v>
      </c>
      <c r="E1066" t="s">
        <v>14101</v>
      </c>
      <c r="F1066" t="s">
        <v>14102</v>
      </c>
      <c r="G1066" t="s">
        <v>639</v>
      </c>
      <c r="H1066" t="s">
        <v>14103</v>
      </c>
      <c r="I1066" t="s">
        <v>12119</v>
      </c>
      <c r="J1066" t="s">
        <v>14104</v>
      </c>
      <c r="K1066" t="s">
        <v>14105</v>
      </c>
      <c r="L1066" t="s">
        <v>114</v>
      </c>
      <c r="M1066" t="s">
        <v>4918</v>
      </c>
      <c r="N1066" t="s">
        <v>5112</v>
      </c>
      <c r="O1066" t="s">
        <v>14106</v>
      </c>
      <c r="P1066" t="s">
        <v>14107</v>
      </c>
      <c r="Q1066" t="s">
        <v>14108</v>
      </c>
      <c r="R1066" t="str">
        <f t="shared" si="32"/>
        <v>高密</v>
      </c>
      <c r="S1066" t="str">
        <f t="shared" si="33"/>
        <v>0103</v>
      </c>
    </row>
    <row r="1067" spans="1:19">
      <c r="A1067" t="s">
        <v>14109</v>
      </c>
      <c r="B1067" t="s">
        <v>14110</v>
      </c>
      <c r="C1067" t="s">
        <v>49</v>
      </c>
      <c r="D1067" t="s">
        <v>14111</v>
      </c>
      <c r="E1067" t="s">
        <v>14112</v>
      </c>
      <c r="F1067" t="s">
        <v>14113</v>
      </c>
      <c r="G1067" t="s">
        <v>14114</v>
      </c>
      <c r="H1067" t="s">
        <v>14115</v>
      </c>
      <c r="I1067" t="s">
        <v>4852</v>
      </c>
      <c r="J1067" t="s">
        <v>5027</v>
      </c>
      <c r="K1067" t="s">
        <v>5028</v>
      </c>
      <c r="L1067" t="s">
        <v>105</v>
      </c>
      <c r="M1067" t="s">
        <v>5029</v>
      </c>
      <c r="N1067" t="s">
        <v>14116</v>
      </c>
      <c r="O1067" t="s">
        <v>5031</v>
      </c>
      <c r="P1067" t="s">
        <v>14117</v>
      </c>
      <c r="R1067" t="str">
        <f t="shared" si="32"/>
        <v>寿光</v>
      </c>
      <c r="S1067" t="str">
        <f t="shared" si="33"/>
        <v>0103</v>
      </c>
    </row>
    <row r="1068" spans="1:19">
      <c r="A1068" t="s">
        <v>14118</v>
      </c>
      <c r="B1068" t="s">
        <v>14119</v>
      </c>
      <c r="C1068" t="s">
        <v>49</v>
      </c>
      <c r="D1068" t="s">
        <v>14120</v>
      </c>
      <c r="E1068" t="s">
        <v>12152</v>
      </c>
      <c r="F1068" t="s">
        <v>14121</v>
      </c>
      <c r="G1068" t="s">
        <v>14122</v>
      </c>
      <c r="H1068" t="s">
        <v>14123</v>
      </c>
      <c r="I1068" t="s">
        <v>4785</v>
      </c>
      <c r="J1068" t="s">
        <v>6053</v>
      </c>
      <c r="K1068" t="s">
        <v>6054</v>
      </c>
      <c r="L1068" t="s">
        <v>105</v>
      </c>
      <c r="M1068" t="s">
        <v>6055</v>
      </c>
      <c r="N1068" t="s">
        <v>4856</v>
      </c>
      <c r="O1068" t="s">
        <v>6056</v>
      </c>
      <c r="P1068" t="s">
        <v>14124</v>
      </c>
      <c r="Q1068" t="s">
        <v>14125</v>
      </c>
      <c r="R1068" t="str">
        <f t="shared" si="32"/>
        <v>寿光</v>
      </c>
      <c r="S1068" t="str">
        <f t="shared" si="33"/>
        <v>0103</v>
      </c>
    </row>
    <row r="1069" spans="1:19">
      <c r="A1069" t="s">
        <v>14126</v>
      </c>
      <c r="B1069" t="s">
        <v>14127</v>
      </c>
      <c r="C1069" t="s">
        <v>49</v>
      </c>
      <c r="D1069" t="s">
        <v>14128</v>
      </c>
      <c r="E1069" t="s">
        <v>12152</v>
      </c>
      <c r="F1069" t="s">
        <v>14129</v>
      </c>
      <c r="G1069" t="s">
        <v>14130</v>
      </c>
      <c r="H1069" t="s">
        <v>14131</v>
      </c>
      <c r="I1069" t="s">
        <v>5184</v>
      </c>
      <c r="J1069" t="s">
        <v>7278</v>
      </c>
      <c r="K1069" t="s">
        <v>7279</v>
      </c>
      <c r="L1069" t="s">
        <v>105</v>
      </c>
      <c r="M1069" t="s">
        <v>5089</v>
      </c>
      <c r="N1069" t="s">
        <v>5069</v>
      </c>
      <c r="O1069" t="s">
        <v>7280</v>
      </c>
      <c r="P1069" t="s">
        <v>14132</v>
      </c>
      <c r="Q1069" t="s">
        <v>14133</v>
      </c>
      <c r="R1069" t="str">
        <f t="shared" si="32"/>
        <v>寿光</v>
      </c>
      <c r="S1069" t="str">
        <f t="shared" si="33"/>
        <v>0103</v>
      </c>
    </row>
    <row r="1070" spans="1:19">
      <c r="A1070" t="s">
        <v>14134</v>
      </c>
      <c r="B1070" t="s">
        <v>14135</v>
      </c>
      <c r="C1070" t="s">
        <v>49</v>
      </c>
      <c r="D1070" t="s">
        <v>14136</v>
      </c>
      <c r="E1070" t="s">
        <v>12152</v>
      </c>
      <c r="F1070" t="s">
        <v>14137</v>
      </c>
      <c r="G1070" t="s">
        <v>14138</v>
      </c>
      <c r="H1070" t="s">
        <v>14139</v>
      </c>
      <c r="I1070" t="s">
        <v>5184</v>
      </c>
      <c r="J1070" t="s">
        <v>8582</v>
      </c>
      <c r="K1070" t="s">
        <v>8583</v>
      </c>
      <c r="L1070" t="s">
        <v>77</v>
      </c>
      <c r="M1070" t="s">
        <v>4803</v>
      </c>
      <c r="N1070" t="s">
        <v>4919</v>
      </c>
      <c r="O1070" t="s">
        <v>8584</v>
      </c>
      <c r="P1070" t="s">
        <v>14140</v>
      </c>
      <c r="Q1070" t="s">
        <v>14141</v>
      </c>
      <c r="R1070" t="str">
        <f t="shared" si="32"/>
        <v>临朐</v>
      </c>
      <c r="S1070" t="str">
        <f t="shared" si="33"/>
        <v>0103</v>
      </c>
    </row>
    <row r="1071" spans="1:19">
      <c r="A1071" t="s">
        <v>14142</v>
      </c>
      <c r="B1071" t="s">
        <v>14143</v>
      </c>
      <c r="C1071" t="s">
        <v>49</v>
      </c>
      <c r="D1071" t="s">
        <v>14144</v>
      </c>
      <c r="E1071" t="s">
        <v>12368</v>
      </c>
      <c r="F1071" t="s">
        <v>14145</v>
      </c>
      <c r="G1071" t="s">
        <v>14146</v>
      </c>
      <c r="H1071" t="s">
        <v>14147</v>
      </c>
      <c r="I1071" t="s">
        <v>4852</v>
      </c>
      <c r="J1071" t="s">
        <v>9438</v>
      </c>
      <c r="K1071" t="s">
        <v>12306</v>
      </c>
      <c r="L1071" t="s">
        <v>237</v>
      </c>
      <c r="M1071" t="s">
        <v>5247</v>
      </c>
      <c r="N1071" t="s">
        <v>4933</v>
      </c>
      <c r="O1071" t="s">
        <v>12307</v>
      </c>
      <c r="P1071" t="s">
        <v>14148</v>
      </c>
      <c r="Q1071" t="s">
        <v>14149</v>
      </c>
      <c r="R1071" t="str">
        <f t="shared" si="32"/>
        <v>潍城</v>
      </c>
      <c r="S1071" t="str">
        <f t="shared" si="33"/>
        <v>0103</v>
      </c>
    </row>
    <row r="1072" spans="1:19">
      <c r="A1072" t="s">
        <v>14150</v>
      </c>
      <c r="B1072" t="s">
        <v>14151</v>
      </c>
      <c r="C1072" t="s">
        <v>49</v>
      </c>
      <c r="D1072" t="s">
        <v>14152</v>
      </c>
      <c r="E1072" t="s">
        <v>12152</v>
      </c>
      <c r="F1072" t="s">
        <v>14153</v>
      </c>
      <c r="G1072" t="s">
        <v>14154</v>
      </c>
      <c r="H1072" t="s">
        <v>14155</v>
      </c>
      <c r="I1072" t="s">
        <v>4785</v>
      </c>
      <c r="J1072" t="s">
        <v>8847</v>
      </c>
      <c r="K1072" t="s">
        <v>8848</v>
      </c>
      <c r="L1072" t="s">
        <v>60</v>
      </c>
      <c r="M1072" t="s">
        <v>5420</v>
      </c>
      <c r="N1072" t="s">
        <v>4972</v>
      </c>
      <c r="O1072" t="s">
        <v>8849</v>
      </c>
      <c r="P1072" t="s">
        <v>14156</v>
      </c>
      <c r="R1072" t="str">
        <f t="shared" si="32"/>
        <v>奎文</v>
      </c>
      <c r="S1072" t="str">
        <f t="shared" si="33"/>
        <v>0103</v>
      </c>
    </row>
    <row r="1073" spans="1:19">
      <c r="A1073" t="s">
        <v>14157</v>
      </c>
      <c r="B1073" t="s">
        <v>14158</v>
      </c>
      <c r="C1073" t="s">
        <v>49</v>
      </c>
      <c r="D1073" t="s">
        <v>14159</v>
      </c>
      <c r="E1073" t="s">
        <v>12407</v>
      </c>
      <c r="F1073" t="s">
        <v>14160</v>
      </c>
      <c r="G1073" t="s">
        <v>14161</v>
      </c>
      <c r="H1073" t="s">
        <v>14162</v>
      </c>
      <c r="I1073" t="s">
        <v>12757</v>
      </c>
      <c r="J1073" t="s">
        <v>5395</v>
      </c>
      <c r="K1073" t="s">
        <v>5396</v>
      </c>
      <c r="L1073" t="s">
        <v>60</v>
      </c>
      <c r="M1073" t="s">
        <v>4774</v>
      </c>
      <c r="N1073" t="s">
        <v>4892</v>
      </c>
      <c r="O1073" t="s">
        <v>5397</v>
      </c>
      <c r="P1073" t="s">
        <v>14163</v>
      </c>
      <c r="R1073" t="str">
        <f t="shared" si="32"/>
        <v>奎文</v>
      </c>
      <c r="S1073" t="str">
        <f t="shared" si="33"/>
        <v>0103</v>
      </c>
    </row>
    <row r="1074" spans="1:19">
      <c r="A1074" t="s">
        <v>14164</v>
      </c>
      <c r="B1074" t="s">
        <v>14165</v>
      </c>
      <c r="C1074" t="s">
        <v>49</v>
      </c>
      <c r="D1074" t="s">
        <v>14166</v>
      </c>
      <c r="E1074" t="s">
        <v>12164</v>
      </c>
      <c r="F1074" t="s">
        <v>14167</v>
      </c>
      <c r="G1074" t="s">
        <v>14168</v>
      </c>
      <c r="H1074" t="s">
        <v>14169</v>
      </c>
      <c r="I1074" t="s">
        <v>12119</v>
      </c>
      <c r="J1074" t="s">
        <v>8450</v>
      </c>
      <c r="K1074" t="s">
        <v>8451</v>
      </c>
      <c r="L1074" t="s">
        <v>60</v>
      </c>
      <c r="M1074" t="s">
        <v>5888</v>
      </c>
      <c r="N1074" t="s">
        <v>6519</v>
      </c>
      <c r="O1074" t="s">
        <v>8452</v>
      </c>
      <c r="P1074" t="s">
        <v>14170</v>
      </c>
      <c r="R1074" t="str">
        <f t="shared" si="32"/>
        <v>奎文</v>
      </c>
      <c r="S1074" t="str">
        <f t="shared" si="33"/>
        <v>0103</v>
      </c>
    </row>
    <row r="1075" spans="1:19">
      <c r="A1075" t="s">
        <v>14171</v>
      </c>
      <c r="B1075" t="s">
        <v>14172</v>
      </c>
      <c r="C1075" t="s">
        <v>49</v>
      </c>
      <c r="D1075" t="s">
        <v>14173</v>
      </c>
      <c r="E1075" t="s">
        <v>14174</v>
      </c>
      <c r="F1075" t="s">
        <v>14175</v>
      </c>
      <c r="G1075" t="s">
        <v>14176</v>
      </c>
      <c r="H1075" t="s">
        <v>14177</v>
      </c>
      <c r="I1075" t="s">
        <v>4828</v>
      </c>
      <c r="J1075" t="s">
        <v>14178</v>
      </c>
      <c r="K1075" t="s">
        <v>14179</v>
      </c>
      <c r="L1075" t="s">
        <v>95</v>
      </c>
      <c r="M1075" t="s">
        <v>5709</v>
      </c>
      <c r="N1075" t="s">
        <v>5030</v>
      </c>
      <c r="O1075" t="s">
        <v>14180</v>
      </c>
      <c r="P1075" t="s">
        <v>14181</v>
      </c>
      <c r="Q1075" t="s">
        <v>14182</v>
      </c>
      <c r="R1075" t="str">
        <f t="shared" si="32"/>
        <v>安丘</v>
      </c>
      <c r="S1075" t="str">
        <f t="shared" si="33"/>
        <v>0103</v>
      </c>
    </row>
    <row r="1076" spans="1:19">
      <c r="A1076" t="s">
        <v>14183</v>
      </c>
      <c r="B1076" t="s">
        <v>14184</v>
      </c>
      <c r="C1076" t="s">
        <v>49</v>
      </c>
      <c r="D1076" t="s">
        <v>14185</v>
      </c>
      <c r="E1076" t="s">
        <v>12407</v>
      </c>
      <c r="F1076" t="s">
        <v>14186</v>
      </c>
      <c r="G1076" t="s">
        <v>14187</v>
      </c>
      <c r="H1076" t="s">
        <v>14188</v>
      </c>
      <c r="I1076" t="s">
        <v>12119</v>
      </c>
      <c r="J1076" t="s">
        <v>6580</v>
      </c>
      <c r="K1076" t="s">
        <v>6581</v>
      </c>
      <c r="L1076" t="s">
        <v>77</v>
      </c>
      <c r="M1076" t="s">
        <v>4803</v>
      </c>
      <c r="N1076" t="s">
        <v>6601</v>
      </c>
      <c r="O1076" t="s">
        <v>6582</v>
      </c>
      <c r="P1076" t="s">
        <v>14189</v>
      </c>
      <c r="Q1076" t="s">
        <v>14190</v>
      </c>
      <c r="R1076" t="str">
        <f t="shared" si="32"/>
        <v>临朐</v>
      </c>
      <c r="S1076" t="str">
        <f t="shared" si="33"/>
        <v>0103</v>
      </c>
    </row>
    <row r="1077" spans="1:19">
      <c r="A1077" t="s">
        <v>14191</v>
      </c>
      <c r="B1077" t="s">
        <v>14192</v>
      </c>
      <c r="C1077" t="s">
        <v>49</v>
      </c>
      <c r="D1077" t="s">
        <v>14193</v>
      </c>
      <c r="E1077" t="s">
        <v>12407</v>
      </c>
      <c r="F1077" t="s">
        <v>14194</v>
      </c>
      <c r="G1077" t="s">
        <v>14195</v>
      </c>
      <c r="H1077" t="s">
        <v>14196</v>
      </c>
      <c r="I1077" t="s">
        <v>12757</v>
      </c>
      <c r="J1077" t="s">
        <v>9995</v>
      </c>
      <c r="K1077" t="s">
        <v>9996</v>
      </c>
      <c r="L1077" t="s">
        <v>77</v>
      </c>
      <c r="M1077" t="s">
        <v>5145</v>
      </c>
      <c r="N1077" t="s">
        <v>5487</v>
      </c>
      <c r="O1077" t="s">
        <v>9997</v>
      </c>
      <c r="P1077" t="s">
        <v>14197</v>
      </c>
      <c r="Q1077" t="s">
        <v>14198</v>
      </c>
      <c r="R1077" t="str">
        <f t="shared" si="32"/>
        <v>临朐</v>
      </c>
      <c r="S1077" t="str">
        <f t="shared" si="33"/>
        <v>0103</v>
      </c>
    </row>
    <row r="1078" spans="1:19">
      <c r="A1078" t="s">
        <v>14199</v>
      </c>
      <c r="B1078" t="s">
        <v>14200</v>
      </c>
      <c r="C1078" t="s">
        <v>49</v>
      </c>
      <c r="D1078" t="s">
        <v>14201</v>
      </c>
      <c r="E1078" t="s">
        <v>13913</v>
      </c>
      <c r="F1078" t="s">
        <v>14202</v>
      </c>
      <c r="G1078" t="s">
        <v>14203</v>
      </c>
      <c r="H1078" t="s">
        <v>14204</v>
      </c>
      <c r="I1078" t="s">
        <v>4841</v>
      </c>
      <c r="J1078" t="s">
        <v>7655</v>
      </c>
      <c r="K1078" t="s">
        <v>7656</v>
      </c>
      <c r="L1078" t="s">
        <v>123</v>
      </c>
      <c r="M1078" t="s">
        <v>4994</v>
      </c>
      <c r="N1078" t="s">
        <v>14205</v>
      </c>
      <c r="O1078" t="s">
        <v>7657</v>
      </c>
      <c r="P1078" t="s">
        <v>14206</v>
      </c>
      <c r="Q1078" t="s">
        <v>14207</v>
      </c>
      <c r="R1078" t="str">
        <f t="shared" si="32"/>
        <v>诸城</v>
      </c>
      <c r="S1078" t="str">
        <f t="shared" si="33"/>
        <v>0103</v>
      </c>
    </row>
    <row r="1079" spans="1:19">
      <c r="A1079" t="s">
        <v>14208</v>
      </c>
      <c r="B1079" t="s">
        <v>14209</v>
      </c>
      <c r="C1079" t="s">
        <v>49</v>
      </c>
      <c r="D1079" t="s">
        <v>14210</v>
      </c>
      <c r="E1079" t="s">
        <v>14211</v>
      </c>
      <c r="F1079" t="s">
        <v>14212</v>
      </c>
      <c r="G1079" t="s">
        <v>14213</v>
      </c>
      <c r="H1079" t="s">
        <v>14214</v>
      </c>
      <c r="I1079" t="s">
        <v>5221</v>
      </c>
      <c r="J1079" t="s">
        <v>5875</v>
      </c>
      <c r="K1079" t="s">
        <v>5876</v>
      </c>
      <c r="L1079" t="s">
        <v>50</v>
      </c>
      <c r="M1079" t="s">
        <v>5877</v>
      </c>
      <c r="N1079" t="s">
        <v>6152</v>
      </c>
      <c r="O1079" t="s">
        <v>5878</v>
      </c>
      <c r="P1079" t="s">
        <v>14215</v>
      </c>
      <c r="Q1079" t="s">
        <v>14216</v>
      </c>
      <c r="R1079" t="str">
        <f t="shared" si="32"/>
        <v>青州</v>
      </c>
      <c r="S1079" t="str">
        <f t="shared" si="33"/>
        <v>0103</v>
      </c>
    </row>
    <row r="1080" spans="1:19">
      <c r="A1080" t="s">
        <v>14217</v>
      </c>
      <c r="B1080" t="s">
        <v>14218</v>
      </c>
      <c r="C1080" t="s">
        <v>49</v>
      </c>
      <c r="D1080" t="s">
        <v>14219</v>
      </c>
      <c r="E1080" t="s">
        <v>14220</v>
      </c>
      <c r="F1080" t="s">
        <v>14221</v>
      </c>
      <c r="G1080" t="s">
        <v>14222</v>
      </c>
      <c r="H1080" t="s">
        <v>14223</v>
      </c>
      <c r="I1080" t="s">
        <v>4813</v>
      </c>
      <c r="J1080" t="s">
        <v>7352</v>
      </c>
      <c r="K1080" t="s">
        <v>7353</v>
      </c>
      <c r="L1080" t="s">
        <v>60</v>
      </c>
      <c r="M1080" t="s">
        <v>5511</v>
      </c>
      <c r="N1080" t="s">
        <v>4832</v>
      </c>
      <c r="O1080" t="s">
        <v>7354</v>
      </c>
      <c r="P1080" t="s">
        <v>14224</v>
      </c>
      <c r="R1080" t="str">
        <f t="shared" si="32"/>
        <v>奎文</v>
      </c>
      <c r="S1080" t="str">
        <f t="shared" si="33"/>
        <v>0103</v>
      </c>
    </row>
    <row r="1081" spans="1:19">
      <c r="A1081" t="s">
        <v>14225</v>
      </c>
      <c r="B1081" t="s">
        <v>14226</v>
      </c>
      <c r="C1081" t="s">
        <v>49</v>
      </c>
      <c r="D1081" t="s">
        <v>14227</v>
      </c>
      <c r="E1081" t="s">
        <v>14228</v>
      </c>
      <c r="F1081" t="s">
        <v>14229</v>
      </c>
      <c r="G1081" t="s">
        <v>14230</v>
      </c>
      <c r="H1081" t="s">
        <v>14231</v>
      </c>
      <c r="I1081" t="s">
        <v>4785</v>
      </c>
      <c r="J1081" t="s">
        <v>5234</v>
      </c>
      <c r="K1081" t="s">
        <v>5235</v>
      </c>
      <c r="L1081" t="s">
        <v>50</v>
      </c>
      <c r="M1081" t="s">
        <v>5236</v>
      </c>
      <c r="N1081" t="s">
        <v>4845</v>
      </c>
      <c r="O1081" t="s">
        <v>5237</v>
      </c>
      <c r="P1081" t="s">
        <v>14232</v>
      </c>
      <c r="R1081" t="str">
        <f t="shared" si="32"/>
        <v>青州</v>
      </c>
      <c r="S1081" t="str">
        <f t="shared" si="33"/>
        <v>0103</v>
      </c>
    </row>
    <row r="1082" spans="1:19">
      <c r="A1082" t="s">
        <v>14233</v>
      </c>
      <c r="B1082" t="s">
        <v>14234</v>
      </c>
      <c r="C1082" t="s">
        <v>49</v>
      </c>
      <c r="D1082" t="s">
        <v>14235</v>
      </c>
      <c r="E1082" t="s">
        <v>12152</v>
      </c>
      <c r="F1082" t="s">
        <v>14236</v>
      </c>
      <c r="G1082" t="s">
        <v>14237</v>
      </c>
      <c r="H1082" t="s">
        <v>14238</v>
      </c>
      <c r="I1082" t="s">
        <v>4841</v>
      </c>
      <c r="J1082" t="s">
        <v>7082</v>
      </c>
      <c r="K1082" t="s">
        <v>7083</v>
      </c>
      <c r="L1082" t="s">
        <v>114</v>
      </c>
      <c r="M1082" t="s">
        <v>7084</v>
      </c>
      <c r="N1082" t="s">
        <v>5619</v>
      </c>
      <c r="O1082" t="s">
        <v>7085</v>
      </c>
      <c r="P1082" t="s">
        <v>14239</v>
      </c>
      <c r="R1082" t="str">
        <f t="shared" si="32"/>
        <v>高密</v>
      </c>
      <c r="S1082" t="str">
        <f t="shared" si="33"/>
        <v>0103</v>
      </c>
    </row>
    <row r="1083" spans="1:19">
      <c r="A1083" t="s">
        <v>14240</v>
      </c>
      <c r="B1083" t="s">
        <v>14241</v>
      </c>
      <c r="C1083" t="s">
        <v>49</v>
      </c>
      <c r="D1083" t="s">
        <v>14242</v>
      </c>
      <c r="E1083" t="s">
        <v>12368</v>
      </c>
      <c r="F1083" t="s">
        <v>14243</v>
      </c>
      <c r="G1083" t="s">
        <v>14244</v>
      </c>
      <c r="H1083" t="s">
        <v>14245</v>
      </c>
      <c r="I1083" t="s">
        <v>4852</v>
      </c>
      <c r="J1083" t="s">
        <v>9612</v>
      </c>
      <c r="K1083" t="s">
        <v>9613</v>
      </c>
      <c r="L1083" t="s">
        <v>114</v>
      </c>
      <c r="M1083" t="s">
        <v>9614</v>
      </c>
      <c r="N1083" t="s">
        <v>5030</v>
      </c>
      <c r="O1083" t="s">
        <v>9615</v>
      </c>
      <c r="P1083" t="s">
        <v>14246</v>
      </c>
      <c r="Q1083" t="s">
        <v>14247</v>
      </c>
      <c r="R1083" t="str">
        <f t="shared" si="32"/>
        <v>高密</v>
      </c>
      <c r="S1083" t="str">
        <f t="shared" si="33"/>
        <v>0103</v>
      </c>
    </row>
    <row r="1084" spans="1:19">
      <c r="A1084" t="s">
        <v>14248</v>
      </c>
      <c r="B1084" t="s">
        <v>14249</v>
      </c>
      <c r="C1084" t="s">
        <v>49</v>
      </c>
      <c r="D1084" t="s">
        <v>14250</v>
      </c>
      <c r="E1084" t="s">
        <v>14251</v>
      </c>
      <c r="F1084" t="s">
        <v>14252</v>
      </c>
      <c r="G1084" t="s">
        <v>14253</v>
      </c>
      <c r="H1084" t="s">
        <v>14254</v>
      </c>
      <c r="I1084" t="s">
        <v>12119</v>
      </c>
      <c r="J1084" t="s">
        <v>7352</v>
      </c>
      <c r="K1084" t="s">
        <v>7353</v>
      </c>
      <c r="L1084" t="s">
        <v>60</v>
      </c>
      <c r="M1084" t="s">
        <v>5511</v>
      </c>
      <c r="N1084" t="s">
        <v>5112</v>
      </c>
      <c r="O1084" t="s">
        <v>7354</v>
      </c>
      <c r="P1084" t="s">
        <v>14255</v>
      </c>
      <c r="R1084" t="str">
        <f t="shared" si="32"/>
        <v>奎文</v>
      </c>
      <c r="S1084" t="str">
        <f t="shared" si="33"/>
        <v>0103</v>
      </c>
    </row>
    <row r="1085" spans="1:19">
      <c r="A1085" t="s">
        <v>14256</v>
      </c>
      <c r="B1085" t="s">
        <v>14257</v>
      </c>
      <c r="C1085" t="s">
        <v>49</v>
      </c>
      <c r="D1085" t="s">
        <v>14258</v>
      </c>
      <c r="E1085" t="s">
        <v>12152</v>
      </c>
      <c r="F1085" t="s">
        <v>14259</v>
      </c>
      <c r="G1085" t="s">
        <v>14260</v>
      </c>
      <c r="H1085" t="s">
        <v>14261</v>
      </c>
      <c r="I1085" t="s">
        <v>4955</v>
      </c>
      <c r="J1085" t="s">
        <v>5245</v>
      </c>
      <c r="K1085" t="s">
        <v>5246</v>
      </c>
      <c r="L1085" t="s">
        <v>237</v>
      </c>
      <c r="M1085" t="s">
        <v>5247</v>
      </c>
      <c r="N1085" t="s">
        <v>5960</v>
      </c>
      <c r="O1085" t="s">
        <v>5249</v>
      </c>
      <c r="P1085" t="s">
        <v>14262</v>
      </c>
      <c r="Q1085" t="s">
        <v>14263</v>
      </c>
      <c r="R1085" t="str">
        <f t="shared" si="32"/>
        <v>潍城</v>
      </c>
      <c r="S1085" t="str">
        <f t="shared" si="33"/>
        <v>0103</v>
      </c>
    </row>
    <row r="1086" spans="1:19">
      <c r="A1086" t="s">
        <v>14264</v>
      </c>
      <c r="B1086" t="s">
        <v>14265</v>
      </c>
      <c r="C1086" t="s">
        <v>49</v>
      </c>
      <c r="D1086" t="s">
        <v>14266</v>
      </c>
      <c r="E1086" t="s">
        <v>12407</v>
      </c>
      <c r="F1086" t="s">
        <v>14267</v>
      </c>
      <c r="G1086" t="s">
        <v>14268</v>
      </c>
      <c r="H1086" t="s">
        <v>14269</v>
      </c>
      <c r="I1086" t="s">
        <v>12119</v>
      </c>
      <c r="J1086" t="s">
        <v>8139</v>
      </c>
      <c r="K1086" t="s">
        <v>8140</v>
      </c>
      <c r="L1086" t="s">
        <v>105</v>
      </c>
      <c r="M1086" t="s">
        <v>6055</v>
      </c>
      <c r="N1086" t="s">
        <v>5907</v>
      </c>
      <c r="O1086" t="s">
        <v>8141</v>
      </c>
      <c r="P1086" t="s">
        <v>14270</v>
      </c>
      <c r="Q1086" t="s">
        <v>14271</v>
      </c>
      <c r="R1086" t="str">
        <f t="shared" si="32"/>
        <v>寿光</v>
      </c>
      <c r="S1086" t="str">
        <f t="shared" si="33"/>
        <v>0103</v>
      </c>
    </row>
    <row r="1087" spans="1:19">
      <c r="A1087" t="s">
        <v>14272</v>
      </c>
      <c r="B1087" t="s">
        <v>14273</v>
      </c>
      <c r="C1087" t="s">
        <v>49</v>
      </c>
      <c r="D1087" t="s">
        <v>14274</v>
      </c>
      <c r="E1087" t="s">
        <v>12152</v>
      </c>
      <c r="F1087" t="s">
        <v>5243</v>
      </c>
      <c r="G1087" t="s">
        <v>5244</v>
      </c>
      <c r="H1087" t="s">
        <v>14275</v>
      </c>
      <c r="I1087" t="s">
        <v>4852</v>
      </c>
      <c r="J1087" t="s">
        <v>5245</v>
      </c>
      <c r="K1087" t="s">
        <v>5246</v>
      </c>
      <c r="L1087" t="s">
        <v>237</v>
      </c>
      <c r="M1087" t="s">
        <v>5247</v>
      </c>
      <c r="N1087" t="s">
        <v>5248</v>
      </c>
      <c r="O1087" t="s">
        <v>5249</v>
      </c>
      <c r="P1087" t="s">
        <v>14276</v>
      </c>
      <c r="Q1087" t="s">
        <v>5251</v>
      </c>
      <c r="R1087" t="str">
        <f t="shared" si="32"/>
        <v>潍城</v>
      </c>
      <c r="S1087" t="str">
        <f t="shared" si="33"/>
        <v>0103</v>
      </c>
    </row>
    <row r="1088" spans="1:19">
      <c r="A1088" t="s">
        <v>14277</v>
      </c>
      <c r="B1088" t="s">
        <v>14278</v>
      </c>
      <c r="C1088" t="s">
        <v>49</v>
      </c>
      <c r="D1088" t="s">
        <v>14279</v>
      </c>
      <c r="E1088" t="s">
        <v>12152</v>
      </c>
      <c r="F1088" t="s">
        <v>14280</v>
      </c>
      <c r="G1088" t="s">
        <v>14281</v>
      </c>
      <c r="H1088" t="s">
        <v>14282</v>
      </c>
      <c r="I1088" t="s">
        <v>4771</v>
      </c>
      <c r="J1088" t="s">
        <v>5155</v>
      </c>
      <c r="K1088" t="s">
        <v>5156</v>
      </c>
      <c r="L1088" t="s">
        <v>237</v>
      </c>
      <c r="M1088" t="s">
        <v>4971</v>
      </c>
      <c r="N1088" t="s">
        <v>5619</v>
      </c>
      <c r="O1088" t="s">
        <v>5157</v>
      </c>
      <c r="P1088" t="s">
        <v>14283</v>
      </c>
      <c r="Q1088" t="s">
        <v>14284</v>
      </c>
      <c r="R1088" t="str">
        <f t="shared" si="32"/>
        <v>潍城</v>
      </c>
      <c r="S1088" t="str">
        <f t="shared" si="33"/>
        <v>0103</v>
      </c>
    </row>
    <row r="1089" spans="1:19">
      <c r="A1089" t="s">
        <v>14285</v>
      </c>
      <c r="B1089" t="s">
        <v>14286</v>
      </c>
      <c r="C1089" t="s">
        <v>49</v>
      </c>
      <c r="D1089" t="s">
        <v>14287</v>
      </c>
      <c r="E1089" t="s">
        <v>12152</v>
      </c>
      <c r="F1089" t="s">
        <v>14288</v>
      </c>
      <c r="G1089" t="s">
        <v>14289</v>
      </c>
      <c r="H1089" t="s">
        <v>14290</v>
      </c>
      <c r="I1089" t="s">
        <v>4841</v>
      </c>
      <c r="J1089" t="s">
        <v>5040</v>
      </c>
      <c r="K1089" t="s">
        <v>5041</v>
      </c>
      <c r="L1089" t="s">
        <v>95</v>
      </c>
      <c r="M1089" t="s">
        <v>5042</v>
      </c>
      <c r="N1089" t="s">
        <v>4845</v>
      </c>
      <c r="O1089" t="s">
        <v>5044</v>
      </c>
      <c r="P1089" t="s">
        <v>14291</v>
      </c>
      <c r="Q1089" t="s">
        <v>14292</v>
      </c>
      <c r="R1089" t="str">
        <f t="shared" ref="R1089:R1152" si="34">IF(OR(LEFT(L1089,2)="高新"),"奎文",IF(LEFT(L1089,2)="峡山","坊子",IF(LEFT(L1089,2)="滨海","寒亭",LEFT(L1089,2))))</f>
        <v>安丘</v>
      </c>
      <c r="S1089" t="str">
        <f t="shared" ref="S1089:S1152" si="35">TEXT(B1089,"mmdd")</f>
        <v>0103</v>
      </c>
    </row>
    <row r="1090" spans="1:19">
      <c r="A1090" t="s">
        <v>14293</v>
      </c>
      <c r="B1090" t="s">
        <v>14036</v>
      </c>
      <c r="C1090" t="s">
        <v>49</v>
      </c>
      <c r="D1090" t="s">
        <v>14294</v>
      </c>
      <c r="E1090" t="s">
        <v>14295</v>
      </c>
      <c r="F1090" t="s">
        <v>14296</v>
      </c>
      <c r="G1090" t="s">
        <v>14297</v>
      </c>
      <c r="H1090" t="s">
        <v>14298</v>
      </c>
      <c r="I1090" t="s">
        <v>14299</v>
      </c>
      <c r="J1090" t="s">
        <v>5122</v>
      </c>
      <c r="K1090" t="s">
        <v>5123</v>
      </c>
      <c r="N1090" t="s">
        <v>5421</v>
      </c>
      <c r="O1090" t="s">
        <v>5124</v>
      </c>
      <c r="R1090" t="str">
        <f t="shared" si="34"/>
        <v/>
      </c>
      <c r="S1090" t="str">
        <f t="shared" si="35"/>
        <v>0103</v>
      </c>
    </row>
    <row r="1091" spans="1:19">
      <c r="A1091" t="s">
        <v>14300</v>
      </c>
      <c r="B1091" t="s">
        <v>14301</v>
      </c>
      <c r="C1091" t="s">
        <v>49</v>
      </c>
      <c r="D1091" t="s">
        <v>14302</v>
      </c>
      <c r="E1091" t="s">
        <v>14303</v>
      </c>
      <c r="F1091" t="s">
        <v>14304</v>
      </c>
      <c r="G1091" t="s">
        <v>14305</v>
      </c>
      <c r="H1091" t="s">
        <v>14306</v>
      </c>
      <c r="I1091" t="s">
        <v>4785</v>
      </c>
      <c r="J1091" t="s">
        <v>9082</v>
      </c>
      <c r="K1091" t="s">
        <v>9083</v>
      </c>
      <c r="L1091" t="s">
        <v>77</v>
      </c>
      <c r="M1091" t="s">
        <v>5733</v>
      </c>
      <c r="N1091" t="s">
        <v>5451</v>
      </c>
      <c r="O1091" t="s">
        <v>9084</v>
      </c>
      <c r="P1091" t="s">
        <v>14307</v>
      </c>
      <c r="R1091" t="str">
        <f t="shared" si="34"/>
        <v>临朐</v>
      </c>
      <c r="S1091" t="str">
        <f t="shared" si="35"/>
        <v>0103</v>
      </c>
    </row>
    <row r="1092" spans="1:19">
      <c r="A1092" t="s">
        <v>14308</v>
      </c>
      <c r="B1092" t="s">
        <v>14309</v>
      </c>
      <c r="C1092" t="s">
        <v>49</v>
      </c>
      <c r="D1092" t="s">
        <v>14310</v>
      </c>
      <c r="E1092" t="s">
        <v>14311</v>
      </c>
      <c r="F1092" t="s">
        <v>14312</v>
      </c>
      <c r="G1092" t="s">
        <v>14313</v>
      </c>
      <c r="H1092" t="s">
        <v>14314</v>
      </c>
      <c r="I1092" t="s">
        <v>5541</v>
      </c>
      <c r="J1092" t="s">
        <v>6276</v>
      </c>
      <c r="K1092" t="s">
        <v>6277</v>
      </c>
      <c r="L1092" t="s">
        <v>50</v>
      </c>
      <c r="M1092" t="s">
        <v>5236</v>
      </c>
      <c r="N1092" t="s">
        <v>5112</v>
      </c>
      <c r="O1092" t="s">
        <v>6278</v>
      </c>
      <c r="P1092" t="s">
        <v>14315</v>
      </c>
      <c r="R1092" t="str">
        <f t="shared" si="34"/>
        <v>青州</v>
      </c>
      <c r="S1092" t="str">
        <f t="shared" si="35"/>
        <v>0103</v>
      </c>
    </row>
    <row r="1093" spans="1:19">
      <c r="A1093" t="s">
        <v>14316</v>
      </c>
      <c r="B1093" t="s">
        <v>14317</v>
      </c>
      <c r="C1093" t="s">
        <v>49</v>
      </c>
      <c r="D1093" t="s">
        <v>14318</v>
      </c>
      <c r="E1093" t="s">
        <v>12407</v>
      </c>
      <c r="F1093" t="s">
        <v>14319</v>
      </c>
      <c r="G1093" t="s">
        <v>14320</v>
      </c>
      <c r="H1093" t="s">
        <v>14321</v>
      </c>
      <c r="I1093" t="s">
        <v>12119</v>
      </c>
      <c r="J1093" t="s">
        <v>8984</v>
      </c>
      <c r="K1093" t="s">
        <v>8985</v>
      </c>
      <c r="L1093" t="s">
        <v>60</v>
      </c>
      <c r="M1093" t="s">
        <v>5511</v>
      </c>
      <c r="N1093" t="s">
        <v>4905</v>
      </c>
      <c r="O1093" t="s">
        <v>8986</v>
      </c>
      <c r="Q1093" t="s">
        <v>14322</v>
      </c>
      <c r="R1093" t="str">
        <f t="shared" si="34"/>
        <v>奎文</v>
      </c>
      <c r="S1093" t="str">
        <f t="shared" si="35"/>
        <v>0103</v>
      </c>
    </row>
    <row r="1094" spans="1:19">
      <c r="A1094" t="s">
        <v>14323</v>
      </c>
      <c r="B1094" t="s">
        <v>14324</v>
      </c>
      <c r="C1094" t="s">
        <v>49</v>
      </c>
      <c r="D1094" t="s">
        <v>14325</v>
      </c>
      <c r="E1094" t="s">
        <v>12152</v>
      </c>
      <c r="F1094" t="s">
        <v>14326</v>
      </c>
      <c r="G1094" t="s">
        <v>14327</v>
      </c>
      <c r="H1094" t="s">
        <v>14328</v>
      </c>
      <c r="I1094" t="s">
        <v>5407</v>
      </c>
      <c r="J1094" t="s">
        <v>10338</v>
      </c>
      <c r="K1094" t="s">
        <v>10339</v>
      </c>
      <c r="L1094" t="s">
        <v>237</v>
      </c>
      <c r="M1094" t="s">
        <v>5247</v>
      </c>
      <c r="N1094" t="s">
        <v>4933</v>
      </c>
      <c r="O1094" t="s">
        <v>10340</v>
      </c>
      <c r="P1094" t="s">
        <v>14329</v>
      </c>
      <c r="Q1094" t="s">
        <v>14330</v>
      </c>
      <c r="R1094" t="str">
        <f t="shared" si="34"/>
        <v>潍城</v>
      </c>
      <c r="S1094" t="str">
        <f t="shared" si="35"/>
        <v>0103</v>
      </c>
    </row>
    <row r="1095" spans="1:19">
      <c r="A1095" t="s">
        <v>14331</v>
      </c>
      <c r="B1095" t="s">
        <v>14332</v>
      </c>
      <c r="C1095" t="s">
        <v>49</v>
      </c>
      <c r="D1095" t="s">
        <v>14333</v>
      </c>
      <c r="E1095" t="s">
        <v>12152</v>
      </c>
      <c r="F1095" t="s">
        <v>14334</v>
      </c>
      <c r="G1095" t="s">
        <v>14335</v>
      </c>
      <c r="H1095" t="s">
        <v>14336</v>
      </c>
      <c r="I1095" t="s">
        <v>5052</v>
      </c>
      <c r="J1095" t="s">
        <v>11811</v>
      </c>
      <c r="K1095" t="s">
        <v>11812</v>
      </c>
      <c r="L1095" t="s">
        <v>50</v>
      </c>
      <c r="M1095" t="s">
        <v>4855</v>
      </c>
      <c r="N1095" t="s">
        <v>5487</v>
      </c>
      <c r="O1095" t="s">
        <v>11813</v>
      </c>
      <c r="P1095" t="s">
        <v>14337</v>
      </c>
      <c r="R1095" t="str">
        <f t="shared" si="34"/>
        <v>青州</v>
      </c>
      <c r="S1095" t="str">
        <f t="shared" si="35"/>
        <v>0103</v>
      </c>
    </row>
    <row r="1096" spans="1:19">
      <c r="A1096" t="s">
        <v>14338</v>
      </c>
      <c r="B1096" t="s">
        <v>612</v>
      </c>
      <c r="C1096" t="s">
        <v>49</v>
      </c>
      <c r="D1096" t="s">
        <v>14339</v>
      </c>
      <c r="E1096" t="s">
        <v>12407</v>
      </c>
      <c r="F1096" t="s">
        <v>14340</v>
      </c>
      <c r="G1096" t="s">
        <v>14341</v>
      </c>
      <c r="H1096" t="s">
        <v>14342</v>
      </c>
      <c r="I1096" t="s">
        <v>12119</v>
      </c>
      <c r="J1096" t="s">
        <v>11410</v>
      </c>
      <c r="K1096" t="s">
        <v>11411</v>
      </c>
      <c r="L1096" t="s">
        <v>105</v>
      </c>
      <c r="M1096" t="s">
        <v>5176</v>
      </c>
      <c r="N1096" t="s">
        <v>4972</v>
      </c>
      <c r="O1096" t="s">
        <v>11412</v>
      </c>
      <c r="P1096" t="s">
        <v>14343</v>
      </c>
      <c r="Q1096" t="s">
        <v>14344</v>
      </c>
      <c r="R1096" t="str">
        <f t="shared" si="34"/>
        <v>寿光</v>
      </c>
      <c r="S1096" t="str">
        <f t="shared" si="35"/>
        <v>0103</v>
      </c>
    </row>
    <row r="1097" spans="1:19">
      <c r="A1097" t="s">
        <v>14345</v>
      </c>
      <c r="B1097" t="s">
        <v>14346</v>
      </c>
      <c r="C1097" t="s">
        <v>49</v>
      </c>
      <c r="D1097" t="s">
        <v>14347</v>
      </c>
      <c r="E1097" t="s">
        <v>12164</v>
      </c>
      <c r="F1097" t="s">
        <v>14348</v>
      </c>
      <c r="G1097" t="s">
        <v>14349</v>
      </c>
      <c r="H1097" t="s">
        <v>14350</v>
      </c>
      <c r="I1097" t="s">
        <v>12844</v>
      </c>
      <c r="J1097" t="s">
        <v>6276</v>
      </c>
      <c r="K1097" t="s">
        <v>6277</v>
      </c>
      <c r="L1097" t="s">
        <v>50</v>
      </c>
      <c r="M1097" t="s">
        <v>5236</v>
      </c>
      <c r="N1097" t="s">
        <v>5112</v>
      </c>
      <c r="O1097" t="s">
        <v>6278</v>
      </c>
      <c r="P1097" t="s">
        <v>14351</v>
      </c>
      <c r="R1097" t="str">
        <f t="shared" si="34"/>
        <v>青州</v>
      </c>
      <c r="S1097" t="str">
        <f t="shared" si="35"/>
        <v>0103</v>
      </c>
    </row>
    <row r="1098" spans="1:19">
      <c r="A1098" t="s">
        <v>14352</v>
      </c>
      <c r="B1098" t="s">
        <v>14353</v>
      </c>
      <c r="C1098" t="s">
        <v>49</v>
      </c>
      <c r="D1098" t="s">
        <v>14354</v>
      </c>
      <c r="E1098" t="s">
        <v>14355</v>
      </c>
      <c r="F1098" t="s">
        <v>14356</v>
      </c>
      <c r="G1098" t="s">
        <v>14357</v>
      </c>
      <c r="H1098" t="s">
        <v>14358</v>
      </c>
      <c r="I1098" t="s">
        <v>4785</v>
      </c>
      <c r="J1098" t="s">
        <v>5561</v>
      </c>
      <c r="K1098" t="s">
        <v>5562</v>
      </c>
      <c r="L1098" t="s">
        <v>237</v>
      </c>
      <c r="M1098" t="s">
        <v>4788</v>
      </c>
      <c r="N1098" t="s">
        <v>4972</v>
      </c>
      <c r="O1098" t="s">
        <v>5563</v>
      </c>
      <c r="P1098" t="s">
        <v>14359</v>
      </c>
      <c r="Q1098" t="s">
        <v>14360</v>
      </c>
      <c r="R1098" t="str">
        <f t="shared" si="34"/>
        <v>潍城</v>
      </c>
      <c r="S1098" t="str">
        <f t="shared" si="35"/>
        <v>0103</v>
      </c>
    </row>
    <row r="1099" spans="1:19">
      <c r="A1099" t="s">
        <v>14361</v>
      </c>
      <c r="B1099" t="s">
        <v>14362</v>
      </c>
      <c r="C1099" t="s">
        <v>49</v>
      </c>
      <c r="D1099" t="s">
        <v>14363</v>
      </c>
      <c r="E1099" t="s">
        <v>12407</v>
      </c>
      <c r="F1099" t="s">
        <v>14364</v>
      </c>
      <c r="G1099" t="s">
        <v>14365</v>
      </c>
      <c r="H1099" t="s">
        <v>14366</v>
      </c>
      <c r="I1099" t="s">
        <v>12119</v>
      </c>
      <c r="J1099" t="s">
        <v>5520</v>
      </c>
      <c r="K1099" t="s">
        <v>5521</v>
      </c>
      <c r="L1099" t="s">
        <v>237</v>
      </c>
      <c r="M1099" t="s">
        <v>4868</v>
      </c>
      <c r="N1099" t="s">
        <v>5211</v>
      </c>
      <c r="O1099" t="s">
        <v>5522</v>
      </c>
      <c r="P1099" t="s">
        <v>14367</v>
      </c>
      <c r="R1099" t="str">
        <f t="shared" si="34"/>
        <v>潍城</v>
      </c>
      <c r="S1099" t="str">
        <f t="shared" si="35"/>
        <v>0103</v>
      </c>
    </row>
    <row r="1100" spans="1:19">
      <c r="A1100" t="s">
        <v>14368</v>
      </c>
      <c r="B1100" t="s">
        <v>14369</v>
      </c>
      <c r="C1100" t="s">
        <v>49</v>
      </c>
      <c r="D1100" t="s">
        <v>14370</v>
      </c>
      <c r="E1100" t="s">
        <v>13913</v>
      </c>
      <c r="F1100" t="s">
        <v>14371</v>
      </c>
      <c r="G1100" t="s">
        <v>14372</v>
      </c>
      <c r="H1100" t="s">
        <v>14373</v>
      </c>
      <c r="I1100" t="s">
        <v>5052</v>
      </c>
      <c r="J1100" t="s">
        <v>6337</v>
      </c>
      <c r="K1100" t="s">
        <v>6338</v>
      </c>
      <c r="L1100" t="s">
        <v>105</v>
      </c>
      <c r="M1100" t="s">
        <v>4945</v>
      </c>
      <c r="N1100" t="s">
        <v>5907</v>
      </c>
      <c r="O1100" t="s">
        <v>6339</v>
      </c>
      <c r="P1100" t="s">
        <v>14374</v>
      </c>
      <c r="Q1100" t="s">
        <v>14375</v>
      </c>
      <c r="R1100" t="str">
        <f t="shared" si="34"/>
        <v>寿光</v>
      </c>
      <c r="S1100" t="str">
        <f t="shared" si="35"/>
        <v>0103</v>
      </c>
    </row>
    <row r="1101" spans="1:19">
      <c r="A1101" t="s">
        <v>14376</v>
      </c>
      <c r="B1101" t="s">
        <v>14377</v>
      </c>
      <c r="C1101" t="s">
        <v>49</v>
      </c>
      <c r="D1101" t="s">
        <v>14378</v>
      </c>
      <c r="E1101" t="s">
        <v>12231</v>
      </c>
      <c r="F1101" t="s">
        <v>14379</v>
      </c>
      <c r="G1101" t="s">
        <v>14380</v>
      </c>
      <c r="H1101" t="s">
        <v>14381</v>
      </c>
      <c r="I1101" t="s">
        <v>4813</v>
      </c>
      <c r="J1101" t="s">
        <v>8915</v>
      </c>
      <c r="K1101" t="s">
        <v>8916</v>
      </c>
      <c r="L1101" t="s">
        <v>86</v>
      </c>
      <c r="M1101" t="s">
        <v>7679</v>
      </c>
      <c r="N1101" t="s">
        <v>4789</v>
      </c>
      <c r="O1101" t="s">
        <v>8917</v>
      </c>
      <c r="P1101" t="s">
        <v>14382</v>
      </c>
      <c r="Q1101" t="s">
        <v>14383</v>
      </c>
      <c r="R1101" t="str">
        <f t="shared" si="34"/>
        <v>坊子</v>
      </c>
      <c r="S1101" t="str">
        <f t="shared" si="35"/>
        <v>0103</v>
      </c>
    </row>
    <row r="1102" spans="1:19">
      <c r="A1102" t="s">
        <v>14384</v>
      </c>
      <c r="B1102" t="s">
        <v>14385</v>
      </c>
      <c r="C1102" t="s">
        <v>49</v>
      </c>
      <c r="D1102" t="s">
        <v>14386</v>
      </c>
      <c r="E1102" t="s">
        <v>12407</v>
      </c>
      <c r="F1102" t="s">
        <v>14387</v>
      </c>
      <c r="G1102" t="s">
        <v>14388</v>
      </c>
      <c r="H1102" t="s">
        <v>14389</v>
      </c>
      <c r="I1102" t="s">
        <v>12500</v>
      </c>
      <c r="J1102" t="s">
        <v>12967</v>
      </c>
      <c r="K1102" t="s">
        <v>12968</v>
      </c>
      <c r="L1102" t="s">
        <v>114</v>
      </c>
      <c r="M1102" t="s">
        <v>5486</v>
      </c>
      <c r="N1102" t="s">
        <v>9006</v>
      </c>
      <c r="O1102" t="s">
        <v>12969</v>
      </c>
      <c r="P1102" t="s">
        <v>14390</v>
      </c>
      <c r="Q1102" t="s">
        <v>14391</v>
      </c>
      <c r="R1102" t="str">
        <f t="shared" si="34"/>
        <v>高密</v>
      </c>
      <c r="S1102" t="str">
        <f t="shared" si="35"/>
        <v>0103</v>
      </c>
    </row>
    <row r="1103" spans="1:19">
      <c r="A1103" t="s">
        <v>14392</v>
      </c>
      <c r="B1103" t="s">
        <v>14393</v>
      </c>
      <c r="C1103" t="s">
        <v>49</v>
      </c>
      <c r="D1103" t="s">
        <v>14394</v>
      </c>
      <c r="E1103" t="s">
        <v>12255</v>
      </c>
      <c r="F1103" t="s">
        <v>14395</v>
      </c>
      <c r="G1103" t="s">
        <v>14396</v>
      </c>
      <c r="H1103" t="s">
        <v>14397</v>
      </c>
      <c r="I1103" t="s">
        <v>12119</v>
      </c>
      <c r="J1103" t="s">
        <v>7502</v>
      </c>
      <c r="K1103" t="s">
        <v>7503</v>
      </c>
      <c r="L1103" t="s">
        <v>237</v>
      </c>
      <c r="M1103" t="s">
        <v>4971</v>
      </c>
      <c r="N1103" t="s">
        <v>4983</v>
      </c>
      <c r="O1103" t="s">
        <v>7505</v>
      </c>
      <c r="P1103" t="s">
        <v>14398</v>
      </c>
      <c r="Q1103" t="s">
        <v>14399</v>
      </c>
      <c r="R1103" t="str">
        <f t="shared" si="34"/>
        <v>潍城</v>
      </c>
      <c r="S1103" t="str">
        <f t="shared" si="35"/>
        <v>0103</v>
      </c>
    </row>
    <row r="1104" spans="1:19">
      <c r="A1104" t="s">
        <v>14400</v>
      </c>
      <c r="B1104" t="s">
        <v>14401</v>
      </c>
      <c r="C1104" t="s">
        <v>49</v>
      </c>
      <c r="D1104" t="s">
        <v>14402</v>
      </c>
      <c r="E1104" t="s">
        <v>12407</v>
      </c>
      <c r="F1104" t="s">
        <v>14403</v>
      </c>
      <c r="G1104" t="s">
        <v>14404</v>
      </c>
      <c r="H1104" t="s">
        <v>14405</v>
      </c>
      <c r="I1104" t="s">
        <v>12119</v>
      </c>
      <c r="J1104" t="s">
        <v>7888</v>
      </c>
      <c r="K1104" t="s">
        <v>7889</v>
      </c>
      <c r="L1104" t="s">
        <v>50</v>
      </c>
      <c r="M1104" t="s">
        <v>5016</v>
      </c>
      <c r="N1104" t="s">
        <v>4789</v>
      </c>
      <c r="O1104" t="s">
        <v>7891</v>
      </c>
      <c r="P1104" t="s">
        <v>14406</v>
      </c>
      <c r="R1104" t="str">
        <f t="shared" si="34"/>
        <v>青州</v>
      </c>
      <c r="S1104" t="str">
        <f t="shared" si="35"/>
        <v>0103</v>
      </c>
    </row>
    <row r="1105" spans="1:19">
      <c r="A1105" t="s">
        <v>14407</v>
      </c>
      <c r="B1105" t="s">
        <v>14408</v>
      </c>
      <c r="C1105" t="s">
        <v>49</v>
      </c>
      <c r="D1105" t="s">
        <v>14409</v>
      </c>
      <c r="E1105" t="s">
        <v>12407</v>
      </c>
      <c r="F1105" t="s">
        <v>14410</v>
      </c>
      <c r="G1105" t="s">
        <v>14411</v>
      </c>
      <c r="H1105" t="s">
        <v>14412</v>
      </c>
      <c r="I1105" t="s">
        <v>12119</v>
      </c>
      <c r="J1105" t="s">
        <v>13985</v>
      </c>
      <c r="K1105" t="s">
        <v>13986</v>
      </c>
      <c r="L1105" t="s">
        <v>148</v>
      </c>
      <c r="M1105" t="s">
        <v>5580</v>
      </c>
      <c r="N1105" t="s">
        <v>5421</v>
      </c>
      <c r="O1105" t="s">
        <v>13987</v>
      </c>
      <c r="P1105" t="s">
        <v>14413</v>
      </c>
      <c r="R1105" t="str">
        <f t="shared" si="34"/>
        <v>寒亭</v>
      </c>
      <c r="S1105" t="str">
        <f t="shared" si="35"/>
        <v>0103</v>
      </c>
    </row>
    <row r="1106" spans="1:19">
      <c r="A1106" t="s">
        <v>14414</v>
      </c>
      <c r="B1106" t="s">
        <v>14415</v>
      </c>
      <c r="C1106" t="s">
        <v>49</v>
      </c>
      <c r="D1106" t="s">
        <v>14416</v>
      </c>
      <c r="E1106" t="s">
        <v>12152</v>
      </c>
      <c r="F1106" t="s">
        <v>14417</v>
      </c>
      <c r="G1106" t="s">
        <v>14418</v>
      </c>
      <c r="H1106" t="s">
        <v>14419</v>
      </c>
      <c r="I1106" t="s">
        <v>4852</v>
      </c>
      <c r="J1106" t="s">
        <v>13985</v>
      </c>
      <c r="K1106" t="s">
        <v>13986</v>
      </c>
      <c r="L1106" t="s">
        <v>148</v>
      </c>
      <c r="M1106" t="s">
        <v>5580</v>
      </c>
      <c r="N1106" t="s">
        <v>5030</v>
      </c>
      <c r="O1106" t="s">
        <v>13987</v>
      </c>
      <c r="P1106" t="s">
        <v>14420</v>
      </c>
      <c r="Q1106" t="s">
        <v>14421</v>
      </c>
      <c r="R1106" t="str">
        <f t="shared" si="34"/>
        <v>寒亭</v>
      </c>
      <c r="S1106" t="str">
        <f t="shared" si="35"/>
        <v>0103</v>
      </c>
    </row>
    <row r="1107" spans="1:19">
      <c r="A1107" t="s">
        <v>14422</v>
      </c>
      <c r="B1107" t="s">
        <v>14423</v>
      </c>
      <c r="C1107" t="s">
        <v>49</v>
      </c>
      <c r="D1107" t="s">
        <v>14424</v>
      </c>
      <c r="E1107" t="s">
        <v>12152</v>
      </c>
      <c r="F1107" t="s">
        <v>14425</v>
      </c>
      <c r="G1107" t="s">
        <v>14426</v>
      </c>
      <c r="H1107" t="s">
        <v>14427</v>
      </c>
      <c r="I1107" t="s">
        <v>4771</v>
      </c>
      <c r="J1107" t="s">
        <v>7278</v>
      </c>
      <c r="K1107" t="s">
        <v>7279</v>
      </c>
      <c r="L1107" t="s">
        <v>105</v>
      </c>
      <c r="M1107" t="s">
        <v>5089</v>
      </c>
      <c r="N1107" t="s">
        <v>5619</v>
      </c>
      <c r="O1107" t="s">
        <v>7280</v>
      </c>
      <c r="P1107" t="s">
        <v>14428</v>
      </c>
      <c r="Q1107" t="s">
        <v>14429</v>
      </c>
      <c r="R1107" t="str">
        <f t="shared" si="34"/>
        <v>寿光</v>
      </c>
      <c r="S1107" t="str">
        <f t="shared" si="35"/>
        <v>0103</v>
      </c>
    </row>
    <row r="1108" spans="1:19">
      <c r="A1108" t="s">
        <v>14430</v>
      </c>
      <c r="B1108" t="s">
        <v>14431</v>
      </c>
      <c r="C1108" t="s">
        <v>49</v>
      </c>
      <c r="D1108" t="s">
        <v>14432</v>
      </c>
      <c r="E1108" t="s">
        <v>12152</v>
      </c>
      <c r="F1108" t="s">
        <v>14433</v>
      </c>
      <c r="G1108" t="s">
        <v>14434</v>
      </c>
      <c r="H1108" t="s">
        <v>14435</v>
      </c>
      <c r="I1108" t="s">
        <v>4785</v>
      </c>
      <c r="J1108" t="s">
        <v>5484</v>
      </c>
      <c r="K1108" t="s">
        <v>5485</v>
      </c>
      <c r="L1108" t="s">
        <v>114</v>
      </c>
      <c r="M1108" t="s">
        <v>5486</v>
      </c>
      <c r="N1108" t="s">
        <v>5487</v>
      </c>
      <c r="O1108" t="s">
        <v>5488</v>
      </c>
      <c r="P1108" t="s">
        <v>14436</v>
      </c>
      <c r="Q1108" t="s">
        <v>14437</v>
      </c>
      <c r="R1108" t="str">
        <f t="shared" si="34"/>
        <v>高密</v>
      </c>
      <c r="S1108" t="str">
        <f t="shared" si="35"/>
        <v>0103</v>
      </c>
    </row>
    <row r="1109" spans="1:19">
      <c r="A1109" t="s">
        <v>577</v>
      </c>
      <c r="B1109" t="s">
        <v>14438</v>
      </c>
      <c r="C1109" t="s">
        <v>49</v>
      </c>
      <c r="D1109" t="s">
        <v>14439</v>
      </c>
      <c r="E1109" t="s">
        <v>12407</v>
      </c>
      <c r="F1109" t="s">
        <v>14440</v>
      </c>
      <c r="G1109" t="s">
        <v>575</v>
      </c>
      <c r="H1109" t="s">
        <v>14441</v>
      </c>
      <c r="I1109" t="s">
        <v>12119</v>
      </c>
      <c r="J1109" t="s">
        <v>6528</v>
      </c>
      <c r="K1109" t="s">
        <v>6529</v>
      </c>
      <c r="L1109" t="s">
        <v>60</v>
      </c>
      <c r="M1109" t="s">
        <v>4774</v>
      </c>
      <c r="N1109" t="s">
        <v>8593</v>
      </c>
      <c r="O1109" t="s">
        <v>6531</v>
      </c>
      <c r="P1109" t="s">
        <v>14442</v>
      </c>
      <c r="Q1109" t="s">
        <v>14443</v>
      </c>
      <c r="R1109" t="str">
        <f t="shared" si="34"/>
        <v>奎文</v>
      </c>
      <c r="S1109" t="str">
        <f t="shared" si="35"/>
        <v>0103</v>
      </c>
    </row>
    <row r="1110" spans="1:19">
      <c r="A1110" t="s">
        <v>14444</v>
      </c>
      <c r="B1110" t="s">
        <v>14445</v>
      </c>
      <c r="C1110" t="s">
        <v>49</v>
      </c>
      <c r="D1110" t="s">
        <v>14446</v>
      </c>
      <c r="E1110" t="s">
        <v>14447</v>
      </c>
      <c r="F1110" t="s">
        <v>14448</v>
      </c>
      <c r="G1110" t="s">
        <v>14449</v>
      </c>
      <c r="H1110" t="s">
        <v>14450</v>
      </c>
      <c r="I1110" t="s">
        <v>4955</v>
      </c>
      <c r="J1110" t="s">
        <v>5245</v>
      </c>
      <c r="K1110" t="s">
        <v>5246</v>
      </c>
      <c r="L1110" t="s">
        <v>237</v>
      </c>
      <c r="M1110" t="s">
        <v>5247</v>
      </c>
      <c r="N1110" t="s">
        <v>5960</v>
      </c>
      <c r="O1110" t="s">
        <v>5249</v>
      </c>
      <c r="P1110" t="s">
        <v>14451</v>
      </c>
      <c r="Q1110" t="s">
        <v>14452</v>
      </c>
      <c r="R1110" t="str">
        <f t="shared" si="34"/>
        <v>潍城</v>
      </c>
      <c r="S1110" t="str">
        <f t="shared" si="35"/>
        <v>0103</v>
      </c>
    </row>
    <row r="1111" spans="1:19">
      <c r="A1111" t="s">
        <v>14453</v>
      </c>
      <c r="B1111" t="s">
        <v>14454</v>
      </c>
      <c r="C1111" t="s">
        <v>49</v>
      </c>
      <c r="D1111" t="s">
        <v>14455</v>
      </c>
      <c r="E1111" t="s">
        <v>12407</v>
      </c>
      <c r="F1111" t="s">
        <v>14456</v>
      </c>
      <c r="G1111" t="s">
        <v>14457</v>
      </c>
      <c r="H1111" t="s">
        <v>14458</v>
      </c>
      <c r="I1111" t="s">
        <v>12500</v>
      </c>
      <c r="J1111" t="s">
        <v>9560</v>
      </c>
      <c r="K1111" t="s">
        <v>9561</v>
      </c>
      <c r="L1111" t="s">
        <v>95</v>
      </c>
      <c r="M1111" t="s">
        <v>5757</v>
      </c>
      <c r="N1111" t="s">
        <v>5030</v>
      </c>
      <c r="O1111" t="s">
        <v>9562</v>
      </c>
      <c r="P1111" t="s">
        <v>14459</v>
      </c>
      <c r="Q1111" t="s">
        <v>14460</v>
      </c>
      <c r="R1111" t="str">
        <f t="shared" si="34"/>
        <v>安丘</v>
      </c>
      <c r="S1111" t="str">
        <f t="shared" si="35"/>
        <v>0103</v>
      </c>
    </row>
    <row r="1112" spans="1:19">
      <c r="A1112" t="s">
        <v>14461</v>
      </c>
      <c r="B1112" t="s">
        <v>14462</v>
      </c>
      <c r="C1112" t="s">
        <v>49</v>
      </c>
      <c r="D1112" t="s">
        <v>14463</v>
      </c>
      <c r="E1112" t="s">
        <v>14464</v>
      </c>
      <c r="F1112" t="s">
        <v>14465</v>
      </c>
      <c r="G1112" t="s">
        <v>14466</v>
      </c>
      <c r="H1112" t="s">
        <v>14467</v>
      </c>
      <c r="I1112" t="s">
        <v>5184</v>
      </c>
      <c r="J1112" t="s">
        <v>6172</v>
      </c>
      <c r="K1112" t="s">
        <v>6173</v>
      </c>
      <c r="L1112" t="s">
        <v>95</v>
      </c>
      <c r="M1112" t="s">
        <v>5042</v>
      </c>
      <c r="N1112" t="s">
        <v>14468</v>
      </c>
      <c r="O1112" t="s">
        <v>6175</v>
      </c>
      <c r="P1112" t="s">
        <v>14469</v>
      </c>
      <c r="Q1112" t="s">
        <v>14470</v>
      </c>
      <c r="R1112" t="str">
        <f t="shared" si="34"/>
        <v>安丘</v>
      </c>
      <c r="S1112" t="str">
        <f t="shared" si="35"/>
        <v>0103</v>
      </c>
    </row>
    <row r="1113" spans="1:19">
      <c r="A1113" t="s">
        <v>14471</v>
      </c>
      <c r="B1113" t="s">
        <v>14472</v>
      </c>
      <c r="C1113" t="s">
        <v>49</v>
      </c>
      <c r="D1113" t="s">
        <v>14473</v>
      </c>
      <c r="E1113" t="s">
        <v>12152</v>
      </c>
      <c r="F1113" t="s">
        <v>14474</v>
      </c>
      <c r="G1113" t="s">
        <v>14475</v>
      </c>
      <c r="H1113" t="s">
        <v>14476</v>
      </c>
      <c r="I1113" t="s">
        <v>4785</v>
      </c>
      <c r="J1113" t="s">
        <v>7502</v>
      </c>
      <c r="K1113" t="s">
        <v>7503</v>
      </c>
      <c r="L1113" t="s">
        <v>237</v>
      </c>
      <c r="M1113" t="s">
        <v>4971</v>
      </c>
      <c r="N1113" t="s">
        <v>4983</v>
      </c>
      <c r="O1113" t="s">
        <v>7505</v>
      </c>
      <c r="P1113" t="s">
        <v>14477</v>
      </c>
      <c r="R1113" t="str">
        <f t="shared" si="34"/>
        <v>潍城</v>
      </c>
      <c r="S1113" t="str">
        <f t="shared" si="35"/>
        <v>0103</v>
      </c>
    </row>
    <row r="1114" spans="1:19">
      <c r="A1114" t="s">
        <v>14478</v>
      </c>
      <c r="B1114" t="s">
        <v>14479</v>
      </c>
      <c r="C1114" t="s">
        <v>49</v>
      </c>
      <c r="D1114" t="s">
        <v>14480</v>
      </c>
      <c r="E1114" t="s">
        <v>12152</v>
      </c>
      <c r="F1114" t="s">
        <v>14481</v>
      </c>
      <c r="G1114" t="s">
        <v>14482</v>
      </c>
      <c r="H1114" t="s">
        <v>14483</v>
      </c>
      <c r="I1114" t="s">
        <v>4785</v>
      </c>
      <c r="J1114" t="s">
        <v>6580</v>
      </c>
      <c r="K1114" t="s">
        <v>6581</v>
      </c>
      <c r="L1114" t="s">
        <v>77</v>
      </c>
      <c r="M1114" t="s">
        <v>4803</v>
      </c>
      <c r="N1114" t="s">
        <v>4789</v>
      </c>
      <c r="O1114" t="s">
        <v>6582</v>
      </c>
      <c r="P1114" t="s">
        <v>14484</v>
      </c>
      <c r="R1114" t="str">
        <f t="shared" si="34"/>
        <v>临朐</v>
      </c>
      <c r="S1114" t="str">
        <f t="shared" si="35"/>
        <v>0103</v>
      </c>
    </row>
    <row r="1115" spans="1:19">
      <c r="A1115" t="s">
        <v>14485</v>
      </c>
      <c r="B1115" t="s">
        <v>14486</v>
      </c>
      <c r="C1115" t="s">
        <v>49</v>
      </c>
      <c r="D1115" t="s">
        <v>14487</v>
      </c>
      <c r="E1115" t="s">
        <v>12407</v>
      </c>
      <c r="F1115" t="s">
        <v>14488</v>
      </c>
      <c r="G1115" t="s">
        <v>14489</v>
      </c>
      <c r="H1115" t="s">
        <v>14490</v>
      </c>
      <c r="I1115" t="s">
        <v>12757</v>
      </c>
      <c r="J1115" t="s">
        <v>10338</v>
      </c>
      <c r="K1115" t="s">
        <v>10339</v>
      </c>
      <c r="L1115" t="s">
        <v>237</v>
      </c>
      <c r="M1115" t="s">
        <v>5247</v>
      </c>
      <c r="N1115" t="s">
        <v>5056</v>
      </c>
      <c r="O1115" t="s">
        <v>10340</v>
      </c>
      <c r="P1115" t="s">
        <v>14491</v>
      </c>
      <c r="Q1115" t="s">
        <v>14492</v>
      </c>
      <c r="R1115" t="str">
        <f t="shared" si="34"/>
        <v>潍城</v>
      </c>
      <c r="S1115" t="str">
        <f t="shared" si="35"/>
        <v>0103</v>
      </c>
    </row>
    <row r="1116" spans="1:19">
      <c r="A1116" t="s">
        <v>14493</v>
      </c>
      <c r="B1116" t="s">
        <v>14494</v>
      </c>
      <c r="C1116" t="s">
        <v>49</v>
      </c>
      <c r="D1116" t="s">
        <v>14495</v>
      </c>
      <c r="E1116" t="s">
        <v>12152</v>
      </c>
      <c r="F1116" t="s">
        <v>14496</v>
      </c>
      <c r="G1116" t="s">
        <v>14497</v>
      </c>
      <c r="H1116" t="s">
        <v>14498</v>
      </c>
      <c r="I1116" t="s">
        <v>4813</v>
      </c>
      <c r="J1116" t="s">
        <v>10760</v>
      </c>
      <c r="K1116" t="s">
        <v>10761</v>
      </c>
      <c r="L1116" t="s">
        <v>105</v>
      </c>
      <c r="M1116" t="s">
        <v>5029</v>
      </c>
      <c r="N1116" t="s">
        <v>5056</v>
      </c>
      <c r="O1116" t="s">
        <v>10762</v>
      </c>
      <c r="P1116" t="s">
        <v>14499</v>
      </c>
      <c r="Q1116" t="s">
        <v>14500</v>
      </c>
      <c r="R1116" t="str">
        <f t="shared" si="34"/>
        <v>寿光</v>
      </c>
      <c r="S1116" t="str">
        <f t="shared" si="35"/>
        <v>0103</v>
      </c>
    </row>
    <row r="1117" spans="1:19">
      <c r="A1117" t="s">
        <v>14501</v>
      </c>
      <c r="B1117" t="s">
        <v>14502</v>
      </c>
      <c r="C1117" t="s">
        <v>49</v>
      </c>
      <c r="D1117" t="s">
        <v>14503</v>
      </c>
      <c r="E1117" t="s">
        <v>12164</v>
      </c>
      <c r="F1117" t="s">
        <v>14504</v>
      </c>
      <c r="G1117" t="s">
        <v>14505</v>
      </c>
      <c r="H1117" t="s">
        <v>14506</v>
      </c>
      <c r="I1117" t="s">
        <v>4785</v>
      </c>
      <c r="J1117" t="s">
        <v>8354</v>
      </c>
      <c r="K1117" t="s">
        <v>8355</v>
      </c>
      <c r="L1117" t="s">
        <v>95</v>
      </c>
      <c r="M1117" t="s">
        <v>5649</v>
      </c>
      <c r="O1117" t="s">
        <v>8356</v>
      </c>
      <c r="P1117" t="s">
        <v>14507</v>
      </c>
      <c r="R1117" t="str">
        <f t="shared" si="34"/>
        <v>安丘</v>
      </c>
      <c r="S1117" t="str">
        <f t="shared" si="35"/>
        <v>0103</v>
      </c>
    </row>
    <row r="1118" spans="1:19">
      <c r="A1118" t="s">
        <v>14508</v>
      </c>
      <c r="B1118" t="s">
        <v>14509</v>
      </c>
      <c r="C1118" t="s">
        <v>49</v>
      </c>
      <c r="D1118" t="s">
        <v>14510</v>
      </c>
      <c r="E1118" t="s">
        <v>14511</v>
      </c>
      <c r="F1118" t="s">
        <v>14512</v>
      </c>
      <c r="G1118" t="s">
        <v>14513</v>
      </c>
      <c r="H1118" t="s">
        <v>14514</v>
      </c>
      <c r="I1118" t="s">
        <v>12119</v>
      </c>
      <c r="J1118" t="s">
        <v>10316</v>
      </c>
      <c r="K1118" t="s">
        <v>10317</v>
      </c>
      <c r="L1118" t="s">
        <v>262</v>
      </c>
      <c r="M1118" t="s">
        <v>10318</v>
      </c>
      <c r="O1118" t="s">
        <v>10319</v>
      </c>
      <c r="Q1118" t="s">
        <v>14515</v>
      </c>
      <c r="R1118" t="str">
        <f t="shared" si="34"/>
        <v>寒亭</v>
      </c>
      <c r="S1118" t="str">
        <f t="shared" si="35"/>
        <v>0103</v>
      </c>
    </row>
    <row r="1119" spans="1:19">
      <c r="A1119" t="s">
        <v>14516</v>
      </c>
      <c r="B1119" t="s">
        <v>14517</v>
      </c>
      <c r="C1119" t="s">
        <v>49</v>
      </c>
      <c r="D1119" t="s">
        <v>14518</v>
      </c>
      <c r="E1119" t="s">
        <v>14519</v>
      </c>
      <c r="F1119" t="s">
        <v>14520</v>
      </c>
      <c r="G1119" t="s">
        <v>14521</v>
      </c>
      <c r="H1119" t="s">
        <v>14522</v>
      </c>
      <c r="I1119" t="s">
        <v>4813</v>
      </c>
      <c r="J1119" t="s">
        <v>6904</v>
      </c>
      <c r="K1119" t="s">
        <v>6905</v>
      </c>
      <c r="L1119" t="s">
        <v>86</v>
      </c>
      <c r="M1119" t="s">
        <v>5919</v>
      </c>
      <c r="N1119" t="s">
        <v>7890</v>
      </c>
      <c r="O1119" t="s">
        <v>6906</v>
      </c>
      <c r="P1119" t="s">
        <v>14523</v>
      </c>
      <c r="R1119" t="str">
        <f t="shared" si="34"/>
        <v>坊子</v>
      </c>
      <c r="S1119" t="str">
        <f t="shared" si="35"/>
        <v>0103</v>
      </c>
    </row>
    <row r="1120" spans="1:19">
      <c r="A1120" t="s">
        <v>14524</v>
      </c>
      <c r="B1120" t="s">
        <v>14525</v>
      </c>
      <c r="C1120" t="s">
        <v>49</v>
      </c>
      <c r="D1120" t="s">
        <v>14526</v>
      </c>
      <c r="E1120" t="s">
        <v>12407</v>
      </c>
      <c r="F1120" t="s">
        <v>14527</v>
      </c>
      <c r="G1120" t="s">
        <v>14528</v>
      </c>
      <c r="H1120" t="s">
        <v>14529</v>
      </c>
      <c r="I1120" t="s">
        <v>12119</v>
      </c>
      <c r="J1120" t="s">
        <v>14530</v>
      </c>
      <c r="K1120" t="s">
        <v>14531</v>
      </c>
      <c r="L1120" t="s">
        <v>148</v>
      </c>
      <c r="M1120" t="s">
        <v>6918</v>
      </c>
      <c r="O1120" t="s">
        <v>14532</v>
      </c>
      <c r="P1120" t="s">
        <v>14533</v>
      </c>
      <c r="Q1120" t="s">
        <v>14534</v>
      </c>
      <c r="R1120" t="str">
        <f t="shared" si="34"/>
        <v>寒亭</v>
      </c>
      <c r="S1120" t="str">
        <f t="shared" si="35"/>
        <v>0103</v>
      </c>
    </row>
    <row r="1121" spans="1:19">
      <c r="A1121" t="s">
        <v>14535</v>
      </c>
      <c r="B1121" t="s">
        <v>14536</v>
      </c>
      <c r="C1121" t="s">
        <v>49</v>
      </c>
      <c r="D1121" t="s">
        <v>14537</v>
      </c>
      <c r="E1121" t="s">
        <v>12152</v>
      </c>
      <c r="F1121" t="s">
        <v>14538</v>
      </c>
      <c r="G1121" t="s">
        <v>14539</v>
      </c>
      <c r="H1121" t="s">
        <v>14540</v>
      </c>
      <c r="I1121" t="s">
        <v>4852</v>
      </c>
      <c r="J1121" t="s">
        <v>14541</v>
      </c>
      <c r="K1121" t="s">
        <v>14542</v>
      </c>
      <c r="L1121" t="s">
        <v>114</v>
      </c>
      <c r="M1121" t="s">
        <v>7084</v>
      </c>
      <c r="N1121" t="s">
        <v>4933</v>
      </c>
      <c r="O1121" t="s">
        <v>14543</v>
      </c>
      <c r="P1121" t="s">
        <v>14544</v>
      </c>
      <c r="R1121" t="str">
        <f t="shared" si="34"/>
        <v>高密</v>
      </c>
      <c r="S1121" t="str">
        <f t="shared" si="35"/>
        <v>0103</v>
      </c>
    </row>
    <row r="1122" spans="1:19">
      <c r="A1122" t="s">
        <v>14545</v>
      </c>
      <c r="B1122" t="s">
        <v>14546</v>
      </c>
      <c r="C1122" t="s">
        <v>49</v>
      </c>
      <c r="D1122" t="s">
        <v>14547</v>
      </c>
      <c r="E1122" t="s">
        <v>12368</v>
      </c>
      <c r="F1122" t="s">
        <v>14548</v>
      </c>
      <c r="G1122" t="s">
        <v>14549</v>
      </c>
      <c r="H1122" t="s">
        <v>14550</v>
      </c>
      <c r="I1122" t="s">
        <v>5407</v>
      </c>
      <c r="J1122" t="s">
        <v>12876</v>
      </c>
      <c r="K1122" t="s">
        <v>12877</v>
      </c>
      <c r="L1122" t="s">
        <v>86</v>
      </c>
      <c r="M1122" t="s">
        <v>6297</v>
      </c>
      <c r="O1122" t="s">
        <v>12878</v>
      </c>
      <c r="P1122" t="s">
        <v>14551</v>
      </c>
      <c r="R1122" t="str">
        <f t="shared" si="34"/>
        <v>坊子</v>
      </c>
      <c r="S1122" t="str">
        <f t="shared" si="35"/>
        <v>0103</v>
      </c>
    </row>
    <row r="1123" spans="1:19">
      <c r="A1123" t="s">
        <v>14552</v>
      </c>
      <c r="B1123" t="s">
        <v>14553</v>
      </c>
      <c r="C1123" t="s">
        <v>49</v>
      </c>
      <c r="D1123" t="s">
        <v>14554</v>
      </c>
      <c r="E1123" t="s">
        <v>14555</v>
      </c>
      <c r="F1123" t="s">
        <v>14556</v>
      </c>
      <c r="G1123" t="s">
        <v>14557</v>
      </c>
      <c r="H1123" t="s">
        <v>14558</v>
      </c>
      <c r="I1123" t="s">
        <v>12844</v>
      </c>
      <c r="J1123" t="s">
        <v>14559</v>
      </c>
      <c r="K1123" t="s">
        <v>14560</v>
      </c>
      <c r="L1123" t="s">
        <v>375</v>
      </c>
      <c r="M1123" t="s">
        <v>5409</v>
      </c>
      <c r="N1123" t="s">
        <v>7504</v>
      </c>
      <c r="O1123" t="s">
        <v>14561</v>
      </c>
      <c r="P1123" t="s">
        <v>14562</v>
      </c>
      <c r="R1123" t="str">
        <f t="shared" si="34"/>
        <v>昌邑</v>
      </c>
      <c r="S1123" t="str">
        <f t="shared" si="35"/>
        <v>0103</v>
      </c>
    </row>
    <row r="1124" spans="1:19">
      <c r="A1124" t="s">
        <v>14563</v>
      </c>
      <c r="B1124" t="s">
        <v>14564</v>
      </c>
      <c r="C1124" t="s">
        <v>49</v>
      </c>
      <c r="D1124" t="s">
        <v>14565</v>
      </c>
      <c r="E1124" t="s">
        <v>14566</v>
      </c>
      <c r="F1124" t="s">
        <v>14567</v>
      </c>
      <c r="G1124" t="s">
        <v>14568</v>
      </c>
      <c r="H1124" t="s">
        <v>14569</v>
      </c>
      <c r="I1124" t="s">
        <v>4852</v>
      </c>
      <c r="J1124" t="s">
        <v>14541</v>
      </c>
      <c r="K1124" t="s">
        <v>14542</v>
      </c>
      <c r="L1124" t="s">
        <v>114</v>
      </c>
      <c r="M1124" t="s">
        <v>7084</v>
      </c>
      <c r="N1124" t="s">
        <v>4933</v>
      </c>
      <c r="O1124" t="s">
        <v>14543</v>
      </c>
      <c r="P1124" t="s">
        <v>14570</v>
      </c>
      <c r="R1124" t="str">
        <f t="shared" si="34"/>
        <v>高密</v>
      </c>
      <c r="S1124" t="str">
        <f t="shared" si="35"/>
        <v>0103</v>
      </c>
    </row>
    <row r="1125" spans="1:19">
      <c r="A1125" t="s">
        <v>14571</v>
      </c>
      <c r="B1125" t="s">
        <v>14572</v>
      </c>
      <c r="C1125" t="s">
        <v>49</v>
      </c>
      <c r="D1125" t="s">
        <v>14573</v>
      </c>
      <c r="E1125" t="s">
        <v>14574</v>
      </c>
      <c r="F1125" t="s">
        <v>14575</v>
      </c>
      <c r="G1125" t="s">
        <v>14576</v>
      </c>
      <c r="H1125" t="s">
        <v>14577</v>
      </c>
      <c r="I1125" t="s">
        <v>12119</v>
      </c>
      <c r="J1125" t="s">
        <v>6528</v>
      </c>
      <c r="K1125" t="s">
        <v>6529</v>
      </c>
      <c r="L1125" t="s">
        <v>60</v>
      </c>
      <c r="M1125" t="s">
        <v>4774</v>
      </c>
      <c r="N1125" t="s">
        <v>8593</v>
      </c>
      <c r="O1125" t="s">
        <v>6531</v>
      </c>
      <c r="P1125" t="s">
        <v>14578</v>
      </c>
      <c r="Q1125" t="s">
        <v>14579</v>
      </c>
      <c r="R1125" t="str">
        <f t="shared" si="34"/>
        <v>奎文</v>
      </c>
      <c r="S1125" t="str">
        <f t="shared" si="35"/>
        <v>0103</v>
      </c>
    </row>
    <row r="1126" spans="1:19">
      <c r="A1126" t="s">
        <v>14580</v>
      </c>
      <c r="B1126" t="s">
        <v>14581</v>
      </c>
      <c r="C1126" t="s">
        <v>49</v>
      </c>
      <c r="D1126" t="s">
        <v>14582</v>
      </c>
      <c r="E1126" t="s">
        <v>13648</v>
      </c>
      <c r="F1126" t="s">
        <v>14583</v>
      </c>
      <c r="G1126" t="s">
        <v>14584</v>
      </c>
      <c r="H1126" t="s">
        <v>14585</v>
      </c>
      <c r="I1126" t="s">
        <v>4852</v>
      </c>
      <c r="J1126" t="s">
        <v>11800</v>
      </c>
      <c r="K1126" t="s">
        <v>11801</v>
      </c>
      <c r="L1126" t="s">
        <v>105</v>
      </c>
      <c r="M1126" t="s">
        <v>6055</v>
      </c>
      <c r="N1126" t="s">
        <v>4881</v>
      </c>
      <c r="O1126" t="s">
        <v>11802</v>
      </c>
      <c r="P1126" t="s">
        <v>14586</v>
      </c>
      <c r="R1126" t="str">
        <f t="shared" si="34"/>
        <v>寿光</v>
      </c>
      <c r="S1126" t="str">
        <f t="shared" si="35"/>
        <v>0103</v>
      </c>
    </row>
    <row r="1127" spans="1:19">
      <c r="A1127" t="s">
        <v>625</v>
      </c>
      <c r="B1127" t="s">
        <v>14587</v>
      </c>
      <c r="C1127" t="s">
        <v>49</v>
      </c>
      <c r="D1127" t="s">
        <v>14588</v>
      </c>
      <c r="E1127" t="s">
        <v>12294</v>
      </c>
      <c r="F1127" t="s">
        <v>14589</v>
      </c>
      <c r="G1127" t="s">
        <v>623</v>
      </c>
      <c r="H1127" t="s">
        <v>14590</v>
      </c>
      <c r="I1127" t="s">
        <v>4828</v>
      </c>
      <c r="J1127" t="s">
        <v>10006</v>
      </c>
      <c r="K1127" t="s">
        <v>10007</v>
      </c>
      <c r="L1127" t="s">
        <v>60</v>
      </c>
      <c r="M1127" t="s">
        <v>5888</v>
      </c>
      <c r="N1127" t="s">
        <v>5017</v>
      </c>
      <c r="O1127" t="s">
        <v>10008</v>
      </c>
      <c r="P1127" t="s">
        <v>14591</v>
      </c>
      <c r="Q1127" t="s">
        <v>14592</v>
      </c>
      <c r="R1127" t="str">
        <f t="shared" si="34"/>
        <v>奎文</v>
      </c>
      <c r="S1127" t="str">
        <f t="shared" si="35"/>
        <v>0103</v>
      </c>
    </row>
    <row r="1128" spans="1:19">
      <c r="A1128" t="s">
        <v>14593</v>
      </c>
      <c r="B1128" t="s">
        <v>14594</v>
      </c>
      <c r="C1128" t="s">
        <v>49</v>
      </c>
      <c r="D1128" t="s">
        <v>14595</v>
      </c>
      <c r="E1128" t="s">
        <v>12164</v>
      </c>
      <c r="F1128" t="s">
        <v>14596</v>
      </c>
      <c r="G1128" t="s">
        <v>14597</v>
      </c>
      <c r="H1128" t="s">
        <v>14598</v>
      </c>
      <c r="I1128" t="s">
        <v>4852</v>
      </c>
      <c r="J1128" t="s">
        <v>6357</v>
      </c>
      <c r="K1128" t="s">
        <v>6358</v>
      </c>
      <c r="L1128" t="s">
        <v>60</v>
      </c>
      <c r="M1128" t="s">
        <v>5999</v>
      </c>
      <c r="O1128" t="s">
        <v>6359</v>
      </c>
      <c r="P1128" t="s">
        <v>14599</v>
      </c>
      <c r="Q1128" t="s">
        <v>14600</v>
      </c>
      <c r="R1128" t="str">
        <f t="shared" si="34"/>
        <v>奎文</v>
      </c>
      <c r="S1128" t="str">
        <f t="shared" si="35"/>
        <v>0103</v>
      </c>
    </row>
    <row r="1129" spans="1:19">
      <c r="A1129" t="s">
        <v>14601</v>
      </c>
      <c r="B1129" t="s">
        <v>14602</v>
      </c>
      <c r="C1129" t="s">
        <v>49</v>
      </c>
      <c r="D1129" t="s">
        <v>14603</v>
      </c>
      <c r="E1129" t="s">
        <v>12152</v>
      </c>
      <c r="F1129" t="s">
        <v>14604</v>
      </c>
      <c r="G1129" t="s">
        <v>14605</v>
      </c>
      <c r="H1129" t="s">
        <v>14606</v>
      </c>
      <c r="I1129" t="s">
        <v>6888</v>
      </c>
      <c r="J1129" t="s">
        <v>6172</v>
      </c>
      <c r="K1129" t="s">
        <v>6173</v>
      </c>
      <c r="L1129" t="s">
        <v>95</v>
      </c>
      <c r="M1129" t="s">
        <v>5042</v>
      </c>
      <c r="N1129" t="s">
        <v>8593</v>
      </c>
      <c r="O1129" t="s">
        <v>6175</v>
      </c>
      <c r="P1129" t="s">
        <v>14607</v>
      </c>
      <c r="R1129" t="str">
        <f t="shared" si="34"/>
        <v>安丘</v>
      </c>
      <c r="S1129" t="str">
        <f t="shared" si="35"/>
        <v>0103</v>
      </c>
    </row>
    <row r="1130" spans="1:19">
      <c r="A1130" t="s">
        <v>14608</v>
      </c>
      <c r="B1130" t="s">
        <v>14609</v>
      </c>
      <c r="C1130" t="s">
        <v>49</v>
      </c>
      <c r="D1130" t="s">
        <v>14610</v>
      </c>
      <c r="E1130" t="s">
        <v>12152</v>
      </c>
      <c r="F1130" t="s">
        <v>14611</v>
      </c>
      <c r="G1130" t="s">
        <v>14612</v>
      </c>
      <c r="H1130" t="s">
        <v>14613</v>
      </c>
      <c r="I1130" t="s">
        <v>4852</v>
      </c>
      <c r="J1130" t="s">
        <v>9396</v>
      </c>
      <c r="K1130" t="s">
        <v>9397</v>
      </c>
      <c r="L1130" t="s">
        <v>148</v>
      </c>
      <c r="M1130" t="s">
        <v>6713</v>
      </c>
      <c r="N1130" t="s">
        <v>4905</v>
      </c>
      <c r="O1130" t="s">
        <v>9398</v>
      </c>
      <c r="P1130" t="s">
        <v>14614</v>
      </c>
      <c r="R1130" t="str">
        <f t="shared" si="34"/>
        <v>寒亭</v>
      </c>
      <c r="S1130" t="str">
        <f t="shared" si="35"/>
        <v>0103</v>
      </c>
    </row>
    <row r="1131" spans="1:19">
      <c r="A1131" t="s">
        <v>14615</v>
      </c>
      <c r="B1131" t="s">
        <v>14616</v>
      </c>
      <c r="C1131" t="s">
        <v>49</v>
      </c>
      <c r="D1131" t="s">
        <v>14617</v>
      </c>
      <c r="E1131" t="s">
        <v>13767</v>
      </c>
      <c r="F1131" t="s">
        <v>14618</v>
      </c>
      <c r="G1131" t="s">
        <v>14619</v>
      </c>
      <c r="H1131" t="s">
        <v>14620</v>
      </c>
      <c r="I1131" t="s">
        <v>12844</v>
      </c>
      <c r="J1131" t="s">
        <v>5185</v>
      </c>
      <c r="K1131" t="s">
        <v>5186</v>
      </c>
      <c r="L1131" t="s">
        <v>237</v>
      </c>
      <c r="M1131" t="s">
        <v>4868</v>
      </c>
      <c r="N1131" t="s">
        <v>5273</v>
      </c>
      <c r="O1131" t="s">
        <v>5187</v>
      </c>
      <c r="P1131" t="s">
        <v>14621</v>
      </c>
      <c r="Q1131" t="s">
        <v>14622</v>
      </c>
      <c r="R1131" t="str">
        <f t="shared" si="34"/>
        <v>潍城</v>
      </c>
      <c r="S1131" t="str">
        <f t="shared" si="35"/>
        <v>0103</v>
      </c>
    </row>
    <row r="1132" spans="1:19">
      <c r="A1132" t="s">
        <v>14623</v>
      </c>
      <c r="B1132" t="s">
        <v>14624</v>
      </c>
      <c r="C1132" t="s">
        <v>49</v>
      </c>
      <c r="D1132" t="s">
        <v>14625</v>
      </c>
      <c r="E1132" t="s">
        <v>12152</v>
      </c>
      <c r="F1132" t="s">
        <v>14626</v>
      </c>
      <c r="G1132" t="s">
        <v>14627</v>
      </c>
      <c r="H1132" t="s">
        <v>14628</v>
      </c>
      <c r="I1132" t="s">
        <v>4828</v>
      </c>
      <c r="J1132" t="s">
        <v>7963</v>
      </c>
      <c r="K1132" t="s">
        <v>7964</v>
      </c>
      <c r="L1132" t="s">
        <v>60</v>
      </c>
      <c r="M1132" t="s">
        <v>5511</v>
      </c>
      <c r="N1132" t="s">
        <v>5939</v>
      </c>
      <c r="O1132" t="s">
        <v>7965</v>
      </c>
      <c r="P1132" t="s">
        <v>14629</v>
      </c>
      <c r="R1132" t="str">
        <f t="shared" si="34"/>
        <v>奎文</v>
      </c>
      <c r="S1132" t="str">
        <f t="shared" si="35"/>
        <v>0103</v>
      </c>
    </row>
    <row r="1133" spans="1:19">
      <c r="A1133" t="s">
        <v>14630</v>
      </c>
      <c r="B1133" t="s">
        <v>14631</v>
      </c>
      <c r="C1133" t="s">
        <v>49</v>
      </c>
      <c r="D1133" t="s">
        <v>14632</v>
      </c>
      <c r="E1133" t="s">
        <v>14519</v>
      </c>
      <c r="F1133" t="s">
        <v>14633</v>
      </c>
      <c r="G1133" t="s">
        <v>14634</v>
      </c>
      <c r="H1133" t="s">
        <v>14635</v>
      </c>
      <c r="I1133" t="s">
        <v>4929</v>
      </c>
      <c r="J1133" t="s">
        <v>11079</v>
      </c>
      <c r="K1133" t="s">
        <v>11080</v>
      </c>
      <c r="L1133" t="s">
        <v>50</v>
      </c>
      <c r="M1133" t="s">
        <v>5877</v>
      </c>
      <c r="N1133" t="s">
        <v>14636</v>
      </c>
      <c r="O1133" t="s">
        <v>11081</v>
      </c>
      <c r="P1133" t="s">
        <v>14637</v>
      </c>
      <c r="R1133" t="str">
        <f t="shared" si="34"/>
        <v>青州</v>
      </c>
      <c r="S1133" t="str">
        <f t="shared" si="35"/>
        <v>0103</v>
      </c>
    </row>
    <row r="1134" spans="1:19">
      <c r="A1134" t="s">
        <v>14638</v>
      </c>
      <c r="B1134" t="s">
        <v>14639</v>
      </c>
      <c r="C1134" t="s">
        <v>49</v>
      </c>
      <c r="D1134" t="s">
        <v>14640</v>
      </c>
      <c r="E1134" t="s">
        <v>14641</v>
      </c>
      <c r="F1134" t="s">
        <v>14642</v>
      </c>
      <c r="G1134" t="s">
        <v>14643</v>
      </c>
      <c r="H1134" t="s">
        <v>14644</v>
      </c>
      <c r="I1134" t="s">
        <v>12119</v>
      </c>
      <c r="J1134" t="s">
        <v>11292</v>
      </c>
      <c r="K1134" t="s">
        <v>11293</v>
      </c>
      <c r="L1134" t="s">
        <v>86</v>
      </c>
      <c r="M1134" t="s">
        <v>11294</v>
      </c>
      <c r="N1134" t="s">
        <v>5112</v>
      </c>
      <c r="O1134" t="s">
        <v>11295</v>
      </c>
      <c r="P1134" t="s">
        <v>14645</v>
      </c>
      <c r="Q1134" t="s">
        <v>14646</v>
      </c>
      <c r="R1134" t="str">
        <f t="shared" si="34"/>
        <v>坊子</v>
      </c>
      <c r="S1134" t="str">
        <f t="shared" si="35"/>
        <v>0103</v>
      </c>
    </row>
    <row r="1135" spans="1:19">
      <c r="A1135" t="s">
        <v>14647</v>
      </c>
      <c r="B1135" t="s">
        <v>14648</v>
      </c>
      <c r="C1135" t="s">
        <v>49</v>
      </c>
      <c r="D1135" t="s">
        <v>14649</v>
      </c>
      <c r="E1135" t="s">
        <v>12152</v>
      </c>
      <c r="F1135" t="s">
        <v>14650</v>
      </c>
      <c r="G1135" t="s">
        <v>14651</v>
      </c>
      <c r="H1135" t="s">
        <v>14652</v>
      </c>
      <c r="I1135" t="s">
        <v>4813</v>
      </c>
      <c r="J1135" t="s">
        <v>5305</v>
      </c>
      <c r="K1135" t="s">
        <v>5306</v>
      </c>
      <c r="L1135" t="s">
        <v>60</v>
      </c>
      <c r="M1135" t="s">
        <v>4774</v>
      </c>
      <c r="N1135" t="s">
        <v>5487</v>
      </c>
      <c r="O1135" t="s">
        <v>5307</v>
      </c>
      <c r="P1135" t="s">
        <v>14653</v>
      </c>
      <c r="Q1135" t="s">
        <v>14654</v>
      </c>
      <c r="R1135" t="str">
        <f t="shared" si="34"/>
        <v>奎文</v>
      </c>
      <c r="S1135" t="str">
        <f t="shared" si="35"/>
        <v>0103</v>
      </c>
    </row>
    <row r="1136" spans="1:19">
      <c r="A1136" t="s">
        <v>14655</v>
      </c>
      <c r="B1136" t="s">
        <v>14656</v>
      </c>
      <c r="C1136" t="s">
        <v>49</v>
      </c>
      <c r="D1136" t="s">
        <v>14657</v>
      </c>
      <c r="E1136" t="s">
        <v>14658</v>
      </c>
      <c r="F1136" t="s">
        <v>14659</v>
      </c>
      <c r="G1136" t="s">
        <v>14660</v>
      </c>
      <c r="H1136" t="s">
        <v>14661</v>
      </c>
      <c r="I1136" t="s">
        <v>4813</v>
      </c>
      <c r="J1136" t="s">
        <v>6434</v>
      </c>
      <c r="K1136" t="s">
        <v>6435</v>
      </c>
      <c r="L1136" t="s">
        <v>114</v>
      </c>
      <c r="M1136" t="s">
        <v>4831</v>
      </c>
      <c r="N1136" t="s">
        <v>6243</v>
      </c>
      <c r="O1136" t="s">
        <v>6436</v>
      </c>
      <c r="P1136" t="s">
        <v>14529</v>
      </c>
      <c r="Q1136" t="s">
        <v>14662</v>
      </c>
      <c r="R1136" t="str">
        <f t="shared" si="34"/>
        <v>高密</v>
      </c>
      <c r="S1136" t="str">
        <f t="shared" si="35"/>
        <v>0103</v>
      </c>
    </row>
    <row r="1137" spans="1:19">
      <c r="A1137" t="s">
        <v>14663</v>
      </c>
      <c r="B1137" t="s">
        <v>14664</v>
      </c>
      <c r="C1137" t="s">
        <v>49</v>
      </c>
      <c r="D1137" t="s">
        <v>14665</v>
      </c>
      <c r="E1137" t="s">
        <v>12152</v>
      </c>
      <c r="F1137" t="s">
        <v>14666</v>
      </c>
      <c r="G1137" t="s">
        <v>14667</v>
      </c>
      <c r="H1137" t="s">
        <v>14668</v>
      </c>
      <c r="I1137" t="s">
        <v>4785</v>
      </c>
      <c r="J1137" t="s">
        <v>4902</v>
      </c>
      <c r="K1137" t="s">
        <v>4903</v>
      </c>
      <c r="L1137" t="s">
        <v>60</v>
      </c>
      <c r="M1137" t="s">
        <v>4904</v>
      </c>
      <c r="N1137" t="s">
        <v>4905</v>
      </c>
      <c r="O1137" t="s">
        <v>4906</v>
      </c>
      <c r="P1137" t="s">
        <v>14669</v>
      </c>
      <c r="R1137" t="str">
        <f t="shared" si="34"/>
        <v>奎文</v>
      </c>
      <c r="S1137" t="str">
        <f t="shared" si="35"/>
        <v>0103</v>
      </c>
    </row>
    <row r="1138" spans="1:19">
      <c r="A1138" t="s">
        <v>14670</v>
      </c>
      <c r="B1138" t="s">
        <v>14671</v>
      </c>
      <c r="C1138" t="s">
        <v>49</v>
      </c>
      <c r="D1138" t="s">
        <v>14672</v>
      </c>
      <c r="E1138" t="s">
        <v>14673</v>
      </c>
      <c r="F1138" t="s">
        <v>14674</v>
      </c>
      <c r="G1138" t="s">
        <v>14675</v>
      </c>
      <c r="H1138" t="s">
        <v>14676</v>
      </c>
      <c r="I1138" t="s">
        <v>12119</v>
      </c>
      <c r="J1138" t="s">
        <v>12559</v>
      </c>
      <c r="K1138" t="s">
        <v>12560</v>
      </c>
      <c r="L1138" t="s">
        <v>50</v>
      </c>
      <c r="M1138" t="s">
        <v>5236</v>
      </c>
      <c r="N1138" t="s">
        <v>5699</v>
      </c>
      <c r="O1138" t="s">
        <v>12561</v>
      </c>
      <c r="P1138" t="s">
        <v>14677</v>
      </c>
      <c r="R1138" t="str">
        <f t="shared" si="34"/>
        <v>青州</v>
      </c>
      <c r="S1138" t="str">
        <f t="shared" si="35"/>
        <v>0103</v>
      </c>
    </row>
    <row r="1139" spans="1:19">
      <c r="A1139" t="s">
        <v>14678</v>
      </c>
      <c r="B1139" t="s">
        <v>14679</v>
      </c>
      <c r="C1139" t="s">
        <v>49</v>
      </c>
      <c r="D1139" t="s">
        <v>14680</v>
      </c>
      <c r="E1139" t="s">
        <v>12164</v>
      </c>
      <c r="F1139" t="s">
        <v>14681</v>
      </c>
      <c r="G1139" t="s">
        <v>14682</v>
      </c>
      <c r="H1139" t="s">
        <v>14683</v>
      </c>
      <c r="I1139" t="s">
        <v>5282</v>
      </c>
      <c r="J1139" t="s">
        <v>11530</v>
      </c>
      <c r="K1139" t="s">
        <v>11531</v>
      </c>
      <c r="L1139" t="s">
        <v>50</v>
      </c>
      <c r="M1139" t="s">
        <v>5260</v>
      </c>
      <c r="O1139" t="s">
        <v>11532</v>
      </c>
      <c r="P1139" t="s">
        <v>14684</v>
      </c>
      <c r="Q1139" t="s">
        <v>14685</v>
      </c>
      <c r="R1139" t="str">
        <f t="shared" si="34"/>
        <v>青州</v>
      </c>
      <c r="S1139" t="str">
        <f t="shared" si="35"/>
        <v>0103</v>
      </c>
    </row>
    <row r="1140" spans="1:19">
      <c r="A1140" t="s">
        <v>14686</v>
      </c>
      <c r="B1140" t="s">
        <v>14687</v>
      </c>
      <c r="C1140" t="s">
        <v>49</v>
      </c>
      <c r="D1140" t="s">
        <v>14688</v>
      </c>
      <c r="E1140" t="s">
        <v>14641</v>
      </c>
      <c r="F1140" t="s">
        <v>14689</v>
      </c>
      <c r="G1140" t="s">
        <v>14690</v>
      </c>
      <c r="H1140" t="s">
        <v>14691</v>
      </c>
      <c r="I1140" t="s">
        <v>12119</v>
      </c>
      <c r="J1140" t="s">
        <v>14692</v>
      </c>
      <c r="K1140" t="s">
        <v>14693</v>
      </c>
      <c r="L1140" t="s">
        <v>123</v>
      </c>
      <c r="M1140" t="s">
        <v>14694</v>
      </c>
      <c r="N1140" t="s">
        <v>6794</v>
      </c>
      <c r="O1140" t="s">
        <v>14695</v>
      </c>
      <c r="P1140" t="s">
        <v>14696</v>
      </c>
      <c r="R1140" t="str">
        <f t="shared" si="34"/>
        <v>诸城</v>
      </c>
      <c r="S1140" t="str">
        <f t="shared" si="35"/>
        <v>0103</v>
      </c>
    </row>
    <row r="1141" spans="1:19">
      <c r="A1141" t="s">
        <v>14697</v>
      </c>
      <c r="B1141" t="s">
        <v>14698</v>
      </c>
      <c r="C1141" t="s">
        <v>49</v>
      </c>
      <c r="D1141" t="s">
        <v>14699</v>
      </c>
      <c r="E1141" t="s">
        <v>12407</v>
      </c>
      <c r="F1141" t="s">
        <v>14700</v>
      </c>
      <c r="G1141" t="s">
        <v>14701</v>
      </c>
      <c r="H1141" t="s">
        <v>14438</v>
      </c>
      <c r="I1141" t="s">
        <v>12119</v>
      </c>
      <c r="J1141" t="s">
        <v>6031</v>
      </c>
      <c r="K1141" t="s">
        <v>6032</v>
      </c>
      <c r="L1141" t="s">
        <v>262</v>
      </c>
      <c r="M1141" t="s">
        <v>6033</v>
      </c>
      <c r="N1141" t="s">
        <v>6601</v>
      </c>
      <c r="O1141" t="s">
        <v>6034</v>
      </c>
      <c r="Q1141" t="s">
        <v>14702</v>
      </c>
      <c r="R1141" t="str">
        <f t="shared" si="34"/>
        <v>寒亭</v>
      </c>
      <c r="S1141" t="str">
        <f t="shared" si="35"/>
        <v>0103</v>
      </c>
    </row>
    <row r="1142" spans="1:19">
      <c r="A1142" t="s">
        <v>609</v>
      </c>
      <c r="B1142" t="s">
        <v>14703</v>
      </c>
      <c r="C1142" t="s">
        <v>49</v>
      </c>
      <c r="D1142" t="s">
        <v>14704</v>
      </c>
      <c r="E1142" t="s">
        <v>12152</v>
      </c>
      <c r="F1142" t="s">
        <v>14705</v>
      </c>
      <c r="G1142" t="s">
        <v>607</v>
      </c>
      <c r="H1142" t="s">
        <v>14706</v>
      </c>
      <c r="I1142" t="s">
        <v>4852</v>
      </c>
      <c r="J1142" t="s">
        <v>5432</v>
      </c>
      <c r="K1142" t="s">
        <v>5433</v>
      </c>
      <c r="L1142" t="s">
        <v>123</v>
      </c>
      <c r="M1142" t="s">
        <v>4932</v>
      </c>
      <c r="N1142" t="s">
        <v>5619</v>
      </c>
      <c r="O1142" t="s">
        <v>5434</v>
      </c>
      <c r="R1142" t="str">
        <f t="shared" si="34"/>
        <v>诸城</v>
      </c>
      <c r="S1142" t="str">
        <f t="shared" si="35"/>
        <v>0103</v>
      </c>
    </row>
    <row r="1143" spans="1:19">
      <c r="A1143" t="s">
        <v>14707</v>
      </c>
      <c r="B1143" t="s">
        <v>14708</v>
      </c>
      <c r="C1143" t="s">
        <v>49</v>
      </c>
      <c r="D1143" t="s">
        <v>14709</v>
      </c>
      <c r="E1143" t="s">
        <v>12152</v>
      </c>
      <c r="F1143" t="s">
        <v>14710</v>
      </c>
      <c r="G1143" t="s">
        <v>14711</v>
      </c>
      <c r="H1143" t="s">
        <v>14712</v>
      </c>
      <c r="I1143" t="s">
        <v>4852</v>
      </c>
      <c r="J1143" t="s">
        <v>5497</v>
      </c>
      <c r="K1143" t="s">
        <v>5498</v>
      </c>
      <c r="L1143" t="s">
        <v>375</v>
      </c>
      <c r="M1143" t="s">
        <v>5499</v>
      </c>
      <c r="N1143" t="s">
        <v>5056</v>
      </c>
      <c r="O1143" t="s">
        <v>5500</v>
      </c>
      <c r="P1143" t="s">
        <v>14713</v>
      </c>
      <c r="R1143" t="str">
        <f t="shared" si="34"/>
        <v>昌邑</v>
      </c>
      <c r="S1143" t="str">
        <f t="shared" si="35"/>
        <v>0103</v>
      </c>
    </row>
    <row r="1144" spans="1:19">
      <c r="A1144" t="s">
        <v>14714</v>
      </c>
      <c r="B1144" t="s">
        <v>14715</v>
      </c>
      <c r="C1144" t="s">
        <v>49</v>
      </c>
      <c r="D1144" t="s">
        <v>14716</v>
      </c>
      <c r="E1144" t="s">
        <v>12368</v>
      </c>
      <c r="F1144" t="s">
        <v>14717</v>
      </c>
      <c r="G1144" t="s">
        <v>14718</v>
      </c>
      <c r="H1144" t="s">
        <v>14719</v>
      </c>
      <c r="I1144" t="s">
        <v>4813</v>
      </c>
      <c r="J1144" t="s">
        <v>9770</v>
      </c>
      <c r="K1144" t="s">
        <v>9771</v>
      </c>
      <c r="L1144" t="s">
        <v>237</v>
      </c>
      <c r="M1144" t="s">
        <v>4971</v>
      </c>
      <c r="O1144" t="s">
        <v>9772</v>
      </c>
      <c r="P1144" t="s">
        <v>14720</v>
      </c>
      <c r="R1144" t="str">
        <f t="shared" si="34"/>
        <v>潍城</v>
      </c>
      <c r="S1144" t="str">
        <f t="shared" si="35"/>
        <v>0103</v>
      </c>
    </row>
    <row r="1145" spans="1:19">
      <c r="A1145" t="s">
        <v>14721</v>
      </c>
      <c r="B1145" t="s">
        <v>14722</v>
      </c>
      <c r="C1145" t="s">
        <v>49</v>
      </c>
      <c r="D1145" t="s">
        <v>14723</v>
      </c>
      <c r="E1145" t="s">
        <v>14724</v>
      </c>
      <c r="F1145" t="s">
        <v>14725</v>
      </c>
      <c r="G1145" t="s">
        <v>14726</v>
      </c>
      <c r="H1145" t="s">
        <v>14727</v>
      </c>
      <c r="I1145" t="s">
        <v>12119</v>
      </c>
      <c r="J1145" t="s">
        <v>9472</v>
      </c>
      <c r="K1145" t="s">
        <v>9473</v>
      </c>
      <c r="L1145" t="s">
        <v>95</v>
      </c>
      <c r="M1145" t="s">
        <v>5757</v>
      </c>
      <c r="N1145" t="s">
        <v>4789</v>
      </c>
      <c r="O1145" t="s">
        <v>9474</v>
      </c>
      <c r="P1145" t="s">
        <v>14728</v>
      </c>
      <c r="Q1145" t="s">
        <v>14729</v>
      </c>
      <c r="R1145" t="str">
        <f t="shared" si="34"/>
        <v>安丘</v>
      </c>
      <c r="S1145" t="str">
        <f t="shared" si="35"/>
        <v>0103</v>
      </c>
    </row>
    <row r="1146" spans="1:19">
      <c r="A1146" t="s">
        <v>14730</v>
      </c>
      <c r="B1146" t="s">
        <v>14731</v>
      </c>
      <c r="C1146" t="s">
        <v>49</v>
      </c>
      <c r="D1146" t="s">
        <v>14732</v>
      </c>
      <c r="E1146" t="s">
        <v>12152</v>
      </c>
      <c r="F1146" t="s">
        <v>14733</v>
      </c>
      <c r="G1146" t="s">
        <v>14734</v>
      </c>
      <c r="H1146" t="s">
        <v>14735</v>
      </c>
      <c r="I1146" t="s">
        <v>5461</v>
      </c>
      <c r="J1146" t="s">
        <v>14736</v>
      </c>
      <c r="K1146" t="s">
        <v>14737</v>
      </c>
      <c r="L1146" t="s">
        <v>86</v>
      </c>
      <c r="M1146" t="s">
        <v>8557</v>
      </c>
      <c r="N1146" t="s">
        <v>7504</v>
      </c>
      <c r="O1146" t="s">
        <v>14738</v>
      </c>
      <c r="P1146" t="s">
        <v>14739</v>
      </c>
      <c r="Q1146" t="s">
        <v>14740</v>
      </c>
      <c r="R1146" t="str">
        <f t="shared" si="34"/>
        <v>坊子</v>
      </c>
      <c r="S1146" t="str">
        <f t="shared" si="35"/>
        <v>0103</v>
      </c>
    </row>
    <row r="1147" spans="1:19">
      <c r="A1147" t="s">
        <v>14741</v>
      </c>
      <c r="B1147" t="s">
        <v>14742</v>
      </c>
      <c r="C1147" t="s">
        <v>49</v>
      </c>
      <c r="D1147" t="s">
        <v>14743</v>
      </c>
      <c r="E1147" t="s">
        <v>12152</v>
      </c>
      <c r="F1147" t="s">
        <v>14744</v>
      </c>
      <c r="G1147" t="s">
        <v>14745</v>
      </c>
      <c r="H1147" t="s">
        <v>14746</v>
      </c>
      <c r="I1147" t="s">
        <v>5052</v>
      </c>
      <c r="J1147" t="s">
        <v>4992</v>
      </c>
      <c r="K1147" t="s">
        <v>4993</v>
      </c>
      <c r="L1147" t="s">
        <v>123</v>
      </c>
      <c r="M1147" t="s">
        <v>4994</v>
      </c>
      <c r="N1147" t="s">
        <v>6243</v>
      </c>
      <c r="O1147" t="s">
        <v>4995</v>
      </c>
      <c r="P1147" t="s">
        <v>14747</v>
      </c>
      <c r="Q1147" t="s">
        <v>14748</v>
      </c>
      <c r="R1147" t="str">
        <f t="shared" si="34"/>
        <v>诸城</v>
      </c>
      <c r="S1147" t="str">
        <f t="shared" si="35"/>
        <v>0103</v>
      </c>
    </row>
    <row r="1148" spans="1:19">
      <c r="A1148" t="s">
        <v>14749</v>
      </c>
      <c r="B1148" t="s">
        <v>14750</v>
      </c>
      <c r="C1148" t="s">
        <v>49</v>
      </c>
      <c r="D1148" t="s">
        <v>14751</v>
      </c>
      <c r="E1148" t="s">
        <v>14752</v>
      </c>
      <c r="F1148" t="s">
        <v>14753</v>
      </c>
      <c r="G1148" t="s">
        <v>14754</v>
      </c>
      <c r="H1148" t="s">
        <v>14755</v>
      </c>
      <c r="I1148" t="s">
        <v>5835</v>
      </c>
      <c r="J1148" t="s">
        <v>9899</v>
      </c>
      <c r="K1148" t="s">
        <v>9900</v>
      </c>
      <c r="L1148" t="s">
        <v>114</v>
      </c>
      <c r="M1148" t="s">
        <v>9901</v>
      </c>
      <c r="N1148" t="s">
        <v>4845</v>
      </c>
      <c r="O1148" t="s">
        <v>9902</v>
      </c>
      <c r="P1148" t="s">
        <v>14756</v>
      </c>
      <c r="R1148" t="str">
        <f t="shared" si="34"/>
        <v>高密</v>
      </c>
      <c r="S1148" t="str">
        <f t="shared" si="35"/>
        <v>0103</v>
      </c>
    </row>
    <row r="1149" spans="1:19">
      <c r="A1149" t="s">
        <v>14757</v>
      </c>
      <c r="B1149" t="s">
        <v>14758</v>
      </c>
      <c r="C1149" t="s">
        <v>49</v>
      </c>
      <c r="D1149" t="s">
        <v>14759</v>
      </c>
      <c r="E1149" t="s">
        <v>14760</v>
      </c>
      <c r="F1149" t="s">
        <v>14761</v>
      </c>
      <c r="G1149" t="s">
        <v>14762</v>
      </c>
      <c r="H1149" t="s">
        <v>14763</v>
      </c>
      <c r="I1149" t="s">
        <v>4955</v>
      </c>
      <c r="J1149" t="s">
        <v>6792</v>
      </c>
      <c r="K1149" t="s">
        <v>6793</v>
      </c>
      <c r="L1149" t="s">
        <v>77</v>
      </c>
      <c r="M1149" t="s">
        <v>5295</v>
      </c>
      <c r="N1149" t="s">
        <v>4959</v>
      </c>
      <c r="O1149" t="s">
        <v>6795</v>
      </c>
      <c r="P1149" t="s">
        <v>14764</v>
      </c>
      <c r="Q1149" t="s">
        <v>14765</v>
      </c>
      <c r="R1149" t="str">
        <f t="shared" si="34"/>
        <v>临朐</v>
      </c>
      <c r="S1149" t="str">
        <f t="shared" si="35"/>
        <v>0103</v>
      </c>
    </row>
    <row r="1150" spans="1:19">
      <c r="A1150" t="s">
        <v>14766</v>
      </c>
      <c r="B1150" t="s">
        <v>14767</v>
      </c>
      <c r="C1150" t="s">
        <v>49</v>
      </c>
      <c r="D1150" t="s">
        <v>14768</v>
      </c>
      <c r="E1150" t="s">
        <v>12407</v>
      </c>
      <c r="F1150" t="s">
        <v>14769</v>
      </c>
      <c r="G1150" t="s">
        <v>14770</v>
      </c>
      <c r="H1150" t="s">
        <v>14771</v>
      </c>
      <c r="I1150" t="s">
        <v>12119</v>
      </c>
      <c r="J1150" t="s">
        <v>8984</v>
      </c>
      <c r="K1150" t="s">
        <v>8985</v>
      </c>
      <c r="L1150" t="s">
        <v>60</v>
      </c>
      <c r="M1150" t="s">
        <v>5511</v>
      </c>
      <c r="N1150" t="s">
        <v>4905</v>
      </c>
      <c r="O1150" t="s">
        <v>8986</v>
      </c>
      <c r="R1150" t="str">
        <f t="shared" si="34"/>
        <v>奎文</v>
      </c>
      <c r="S1150" t="str">
        <f t="shared" si="35"/>
        <v>0103</v>
      </c>
    </row>
    <row r="1151" spans="1:19">
      <c r="A1151" t="s">
        <v>14772</v>
      </c>
      <c r="B1151" t="s">
        <v>14773</v>
      </c>
      <c r="C1151" t="s">
        <v>49</v>
      </c>
      <c r="D1151" t="s">
        <v>14774</v>
      </c>
      <c r="E1151" t="s">
        <v>14775</v>
      </c>
      <c r="F1151" t="s">
        <v>14776</v>
      </c>
      <c r="G1151" t="s">
        <v>14777</v>
      </c>
      <c r="H1151" t="s">
        <v>14778</v>
      </c>
      <c r="I1151" t="s">
        <v>4852</v>
      </c>
      <c r="J1151" t="s">
        <v>9228</v>
      </c>
      <c r="K1151" t="s">
        <v>9229</v>
      </c>
      <c r="L1151" t="s">
        <v>123</v>
      </c>
      <c r="M1151" t="s">
        <v>7480</v>
      </c>
      <c r="N1151" t="s">
        <v>5487</v>
      </c>
      <c r="O1151" t="s">
        <v>9230</v>
      </c>
      <c r="P1151" t="s">
        <v>14779</v>
      </c>
      <c r="Q1151" t="s">
        <v>14780</v>
      </c>
      <c r="R1151" t="str">
        <f t="shared" si="34"/>
        <v>诸城</v>
      </c>
      <c r="S1151" t="str">
        <f t="shared" si="35"/>
        <v>0103</v>
      </c>
    </row>
    <row r="1152" spans="1:19">
      <c r="A1152" t="s">
        <v>14781</v>
      </c>
      <c r="B1152" t="s">
        <v>14782</v>
      </c>
      <c r="C1152" t="s">
        <v>49</v>
      </c>
      <c r="D1152" t="s">
        <v>14783</v>
      </c>
      <c r="E1152" t="s">
        <v>14784</v>
      </c>
      <c r="F1152" t="s">
        <v>14785</v>
      </c>
      <c r="G1152" t="s">
        <v>14786</v>
      </c>
      <c r="H1152" t="s">
        <v>14787</v>
      </c>
      <c r="I1152" t="s">
        <v>4828</v>
      </c>
      <c r="J1152" t="s">
        <v>12876</v>
      </c>
      <c r="K1152" t="s">
        <v>12877</v>
      </c>
      <c r="L1152" t="s">
        <v>86</v>
      </c>
      <c r="M1152" t="s">
        <v>6297</v>
      </c>
      <c r="N1152" t="s">
        <v>4972</v>
      </c>
      <c r="O1152" t="s">
        <v>12878</v>
      </c>
      <c r="R1152" t="str">
        <f t="shared" si="34"/>
        <v>坊子</v>
      </c>
      <c r="S1152" t="str">
        <f t="shared" si="35"/>
        <v>0103</v>
      </c>
    </row>
    <row r="1153" spans="1:19">
      <c r="A1153" t="s">
        <v>14788</v>
      </c>
      <c r="B1153" t="s">
        <v>14789</v>
      </c>
      <c r="C1153" t="s">
        <v>49</v>
      </c>
      <c r="D1153" t="s">
        <v>14790</v>
      </c>
      <c r="E1153" t="s">
        <v>12152</v>
      </c>
      <c r="F1153" t="s">
        <v>14791</v>
      </c>
      <c r="G1153" t="s">
        <v>14792</v>
      </c>
      <c r="H1153" t="s">
        <v>14793</v>
      </c>
      <c r="I1153" t="s">
        <v>5835</v>
      </c>
      <c r="J1153" t="s">
        <v>5979</v>
      </c>
      <c r="K1153" t="s">
        <v>5980</v>
      </c>
      <c r="L1153" t="s">
        <v>60</v>
      </c>
      <c r="M1153" t="s">
        <v>5888</v>
      </c>
      <c r="N1153" t="s">
        <v>5112</v>
      </c>
      <c r="O1153" t="s">
        <v>5981</v>
      </c>
      <c r="P1153" t="s">
        <v>14794</v>
      </c>
      <c r="Q1153" t="s">
        <v>14795</v>
      </c>
      <c r="R1153" t="str">
        <f t="shared" ref="R1153:R1216" si="36">IF(OR(LEFT(L1153,2)="高新"),"奎文",IF(LEFT(L1153,2)="峡山","坊子",IF(LEFT(L1153,2)="滨海","寒亭",LEFT(L1153,2))))</f>
        <v>奎文</v>
      </c>
      <c r="S1153" t="str">
        <f t="shared" ref="S1153:S1216" si="37">TEXT(B1153,"mmdd")</f>
        <v>0103</v>
      </c>
    </row>
    <row r="1154" spans="1:19">
      <c r="A1154" t="s">
        <v>14796</v>
      </c>
      <c r="B1154" t="s">
        <v>14797</v>
      </c>
      <c r="C1154" t="s">
        <v>49</v>
      </c>
      <c r="D1154" t="s">
        <v>14798</v>
      </c>
      <c r="E1154" t="s">
        <v>12152</v>
      </c>
      <c r="F1154" t="s">
        <v>14799</v>
      </c>
      <c r="G1154" t="s">
        <v>14800</v>
      </c>
      <c r="H1154" t="s">
        <v>14801</v>
      </c>
      <c r="I1154" t="s">
        <v>4852</v>
      </c>
      <c r="J1154" t="s">
        <v>8680</v>
      </c>
      <c r="K1154" t="s">
        <v>8681</v>
      </c>
      <c r="L1154" t="s">
        <v>60</v>
      </c>
      <c r="M1154" t="s">
        <v>5999</v>
      </c>
      <c r="N1154" t="s">
        <v>5211</v>
      </c>
      <c r="O1154" t="s">
        <v>8682</v>
      </c>
      <c r="P1154" t="s">
        <v>14802</v>
      </c>
      <c r="R1154" t="str">
        <f t="shared" si="36"/>
        <v>奎文</v>
      </c>
      <c r="S1154" t="str">
        <f t="shared" si="37"/>
        <v>0103</v>
      </c>
    </row>
    <row r="1155" spans="1:19">
      <c r="A1155" t="s">
        <v>14803</v>
      </c>
      <c r="B1155" t="s">
        <v>14804</v>
      </c>
      <c r="C1155" t="s">
        <v>49</v>
      </c>
      <c r="D1155" t="s">
        <v>14805</v>
      </c>
      <c r="E1155" t="s">
        <v>12407</v>
      </c>
      <c r="F1155" t="s">
        <v>14806</v>
      </c>
      <c r="G1155" t="s">
        <v>14807</v>
      </c>
      <c r="H1155" t="s">
        <v>14808</v>
      </c>
      <c r="I1155" t="s">
        <v>12757</v>
      </c>
      <c r="J1155" t="s">
        <v>8252</v>
      </c>
      <c r="K1155" t="s">
        <v>8253</v>
      </c>
      <c r="L1155" t="s">
        <v>105</v>
      </c>
      <c r="M1155" t="s">
        <v>5176</v>
      </c>
      <c r="N1155" t="s">
        <v>5198</v>
      </c>
      <c r="O1155" t="s">
        <v>8254</v>
      </c>
      <c r="P1155" t="s">
        <v>14809</v>
      </c>
      <c r="R1155" t="str">
        <f t="shared" si="36"/>
        <v>寿光</v>
      </c>
      <c r="S1155" t="str">
        <f t="shared" si="37"/>
        <v>0103</v>
      </c>
    </row>
    <row r="1156" spans="1:19">
      <c r="A1156" t="s">
        <v>14810</v>
      </c>
      <c r="B1156" t="s">
        <v>14811</v>
      </c>
      <c r="C1156" t="s">
        <v>49</v>
      </c>
      <c r="D1156" t="s">
        <v>14812</v>
      </c>
      <c r="E1156" t="s">
        <v>12152</v>
      </c>
      <c r="F1156" t="s">
        <v>14813</v>
      </c>
      <c r="G1156" t="s">
        <v>14814</v>
      </c>
      <c r="H1156" t="s">
        <v>14815</v>
      </c>
      <c r="I1156" t="s">
        <v>4852</v>
      </c>
      <c r="J1156" t="s">
        <v>11367</v>
      </c>
      <c r="K1156" t="s">
        <v>11368</v>
      </c>
      <c r="L1156" t="s">
        <v>77</v>
      </c>
      <c r="M1156" t="s">
        <v>11369</v>
      </c>
      <c r="N1156" t="s">
        <v>5487</v>
      </c>
      <c r="O1156" t="s">
        <v>11370</v>
      </c>
      <c r="P1156" t="s">
        <v>14816</v>
      </c>
      <c r="Q1156" t="s">
        <v>14817</v>
      </c>
      <c r="R1156" t="str">
        <f t="shared" si="36"/>
        <v>临朐</v>
      </c>
      <c r="S1156" t="str">
        <f t="shared" si="37"/>
        <v>0103</v>
      </c>
    </row>
    <row r="1157" spans="1:19">
      <c r="A1157" t="s">
        <v>14818</v>
      </c>
      <c r="B1157" t="s">
        <v>14819</v>
      </c>
      <c r="C1157" t="s">
        <v>49</v>
      </c>
      <c r="D1157" t="s">
        <v>14820</v>
      </c>
      <c r="E1157" t="s">
        <v>12294</v>
      </c>
      <c r="F1157" t="s">
        <v>14821</v>
      </c>
      <c r="G1157" t="s">
        <v>14822</v>
      </c>
      <c r="H1157" t="s">
        <v>14823</v>
      </c>
      <c r="I1157" t="s">
        <v>4955</v>
      </c>
      <c r="J1157" t="s">
        <v>5767</v>
      </c>
      <c r="K1157" t="s">
        <v>5768</v>
      </c>
      <c r="L1157" t="s">
        <v>105</v>
      </c>
      <c r="M1157" t="s">
        <v>5769</v>
      </c>
      <c r="N1157" t="s">
        <v>5960</v>
      </c>
      <c r="O1157" t="s">
        <v>5770</v>
      </c>
      <c r="P1157" t="s">
        <v>14824</v>
      </c>
      <c r="Q1157" t="s">
        <v>14825</v>
      </c>
      <c r="R1157" t="str">
        <f t="shared" si="36"/>
        <v>寿光</v>
      </c>
      <c r="S1157" t="str">
        <f t="shared" si="37"/>
        <v>0103</v>
      </c>
    </row>
    <row r="1158" spans="1:19">
      <c r="A1158" t="s">
        <v>14826</v>
      </c>
      <c r="B1158" t="s">
        <v>14827</v>
      </c>
      <c r="C1158" t="s">
        <v>49</v>
      </c>
      <c r="D1158" t="s">
        <v>14828</v>
      </c>
      <c r="E1158" t="s">
        <v>12164</v>
      </c>
      <c r="F1158" t="s">
        <v>14829</v>
      </c>
      <c r="G1158" t="s">
        <v>14830</v>
      </c>
      <c r="H1158" t="s">
        <v>14831</v>
      </c>
      <c r="I1158" t="s">
        <v>4852</v>
      </c>
      <c r="J1158" t="s">
        <v>8081</v>
      </c>
      <c r="K1158" t="s">
        <v>8082</v>
      </c>
      <c r="L1158" t="s">
        <v>105</v>
      </c>
      <c r="M1158" t="s">
        <v>5133</v>
      </c>
      <c r="O1158" t="s">
        <v>8083</v>
      </c>
      <c r="P1158" t="s">
        <v>14832</v>
      </c>
      <c r="R1158" t="str">
        <f t="shared" si="36"/>
        <v>寿光</v>
      </c>
      <c r="S1158" t="str">
        <f t="shared" si="37"/>
        <v>0103</v>
      </c>
    </row>
    <row r="1159" spans="1:19">
      <c r="A1159" t="s">
        <v>14833</v>
      </c>
      <c r="B1159" t="s">
        <v>14834</v>
      </c>
      <c r="C1159" t="s">
        <v>49</v>
      </c>
      <c r="D1159" t="s">
        <v>14835</v>
      </c>
      <c r="E1159" t="s">
        <v>12164</v>
      </c>
      <c r="F1159" t="s">
        <v>14836</v>
      </c>
      <c r="G1159" t="s">
        <v>14837</v>
      </c>
      <c r="H1159" t="s">
        <v>14838</v>
      </c>
      <c r="I1159" t="s">
        <v>6877</v>
      </c>
      <c r="J1159" t="s">
        <v>12489</v>
      </c>
      <c r="K1159" t="s">
        <v>12490</v>
      </c>
      <c r="L1159" t="s">
        <v>60</v>
      </c>
      <c r="M1159" t="s">
        <v>5999</v>
      </c>
      <c r="O1159" t="s">
        <v>12491</v>
      </c>
      <c r="P1159" t="s">
        <v>14839</v>
      </c>
      <c r="Q1159" t="s">
        <v>14840</v>
      </c>
      <c r="R1159" t="str">
        <f t="shared" si="36"/>
        <v>奎文</v>
      </c>
      <c r="S1159" t="str">
        <f t="shared" si="37"/>
        <v>0103</v>
      </c>
    </row>
    <row r="1160" spans="1:19">
      <c r="A1160" t="s">
        <v>14841</v>
      </c>
      <c r="B1160" t="s">
        <v>14842</v>
      </c>
      <c r="C1160" t="s">
        <v>49</v>
      </c>
      <c r="D1160" t="s">
        <v>14843</v>
      </c>
      <c r="E1160" t="s">
        <v>14641</v>
      </c>
      <c r="F1160" t="s">
        <v>14844</v>
      </c>
      <c r="G1160" t="s">
        <v>14845</v>
      </c>
      <c r="H1160" t="s">
        <v>14846</v>
      </c>
      <c r="I1160" t="s">
        <v>12119</v>
      </c>
      <c r="J1160" t="s">
        <v>14847</v>
      </c>
      <c r="K1160" t="s">
        <v>14848</v>
      </c>
      <c r="L1160" t="s">
        <v>148</v>
      </c>
      <c r="M1160" t="s">
        <v>6713</v>
      </c>
      <c r="N1160" t="s">
        <v>4905</v>
      </c>
      <c r="O1160" t="s">
        <v>14849</v>
      </c>
      <c r="P1160" t="s">
        <v>14850</v>
      </c>
      <c r="R1160" t="str">
        <f t="shared" si="36"/>
        <v>寒亭</v>
      </c>
      <c r="S1160" t="str">
        <f t="shared" si="37"/>
        <v>0103</v>
      </c>
    </row>
    <row r="1161" spans="1:19">
      <c r="A1161" t="s">
        <v>14851</v>
      </c>
      <c r="B1161" t="s">
        <v>14852</v>
      </c>
      <c r="C1161" t="s">
        <v>49</v>
      </c>
      <c r="D1161" t="s">
        <v>14853</v>
      </c>
      <c r="E1161" t="s">
        <v>14511</v>
      </c>
      <c r="F1161" t="s">
        <v>14854</v>
      </c>
      <c r="G1161" t="s">
        <v>14855</v>
      </c>
      <c r="H1161" t="s">
        <v>14856</v>
      </c>
      <c r="I1161" t="s">
        <v>12119</v>
      </c>
      <c r="J1161" t="s">
        <v>14857</v>
      </c>
      <c r="K1161" t="s">
        <v>14858</v>
      </c>
      <c r="L1161" t="s">
        <v>95</v>
      </c>
      <c r="M1161" t="s">
        <v>5682</v>
      </c>
      <c r="N1161" t="s">
        <v>5112</v>
      </c>
      <c r="O1161" t="s">
        <v>14859</v>
      </c>
      <c r="P1161" t="s">
        <v>14860</v>
      </c>
      <c r="Q1161" t="s">
        <v>14861</v>
      </c>
      <c r="R1161" t="str">
        <f t="shared" si="36"/>
        <v>安丘</v>
      </c>
      <c r="S1161" t="str">
        <f t="shared" si="37"/>
        <v>0103</v>
      </c>
    </row>
    <row r="1162" spans="1:19">
      <c r="A1162" t="s">
        <v>14862</v>
      </c>
      <c r="B1162" t="s">
        <v>14863</v>
      </c>
      <c r="C1162" t="s">
        <v>49</v>
      </c>
      <c r="D1162" t="s">
        <v>14864</v>
      </c>
      <c r="E1162" t="s">
        <v>14865</v>
      </c>
      <c r="F1162" t="s">
        <v>14866</v>
      </c>
      <c r="G1162" t="s">
        <v>14867</v>
      </c>
      <c r="H1162" t="s">
        <v>14868</v>
      </c>
      <c r="I1162" t="s">
        <v>4785</v>
      </c>
      <c r="J1162" t="s">
        <v>6916</v>
      </c>
      <c r="K1162" t="s">
        <v>6917</v>
      </c>
      <c r="L1162" t="s">
        <v>148</v>
      </c>
      <c r="M1162" t="s">
        <v>6918</v>
      </c>
      <c r="N1162" t="s">
        <v>5273</v>
      </c>
      <c r="O1162" t="s">
        <v>6919</v>
      </c>
      <c r="P1162" t="s">
        <v>14869</v>
      </c>
      <c r="Q1162" t="s">
        <v>14870</v>
      </c>
      <c r="R1162" t="str">
        <f t="shared" si="36"/>
        <v>寒亭</v>
      </c>
      <c r="S1162" t="str">
        <f t="shared" si="37"/>
        <v>0103</v>
      </c>
    </row>
    <row r="1163" spans="1:19">
      <c r="A1163" t="s">
        <v>14871</v>
      </c>
      <c r="B1163" t="s">
        <v>14872</v>
      </c>
      <c r="C1163" t="s">
        <v>49</v>
      </c>
      <c r="D1163" t="s">
        <v>14873</v>
      </c>
      <c r="E1163" t="s">
        <v>14865</v>
      </c>
      <c r="F1163" t="s">
        <v>14874</v>
      </c>
      <c r="G1163" t="s">
        <v>14875</v>
      </c>
      <c r="H1163" t="s">
        <v>14876</v>
      </c>
      <c r="I1163" t="s">
        <v>4813</v>
      </c>
      <c r="J1163" t="s">
        <v>4853</v>
      </c>
      <c r="K1163" t="s">
        <v>4854</v>
      </c>
      <c r="L1163" t="s">
        <v>50</v>
      </c>
      <c r="M1163" t="s">
        <v>4855</v>
      </c>
      <c r="N1163" t="s">
        <v>8593</v>
      </c>
      <c r="O1163" t="s">
        <v>4857</v>
      </c>
      <c r="P1163" t="s">
        <v>14877</v>
      </c>
      <c r="Q1163" t="s">
        <v>14878</v>
      </c>
      <c r="R1163" t="str">
        <f t="shared" si="36"/>
        <v>青州</v>
      </c>
      <c r="S1163" t="str">
        <f t="shared" si="37"/>
        <v>0103</v>
      </c>
    </row>
    <row r="1164" spans="1:19">
      <c r="A1164" t="s">
        <v>14879</v>
      </c>
      <c r="B1164" t="s">
        <v>14880</v>
      </c>
      <c r="C1164" t="s">
        <v>49</v>
      </c>
      <c r="D1164" t="s">
        <v>14881</v>
      </c>
      <c r="E1164" t="s">
        <v>14882</v>
      </c>
      <c r="F1164" t="s">
        <v>14883</v>
      </c>
      <c r="G1164" t="s">
        <v>14884</v>
      </c>
      <c r="H1164" t="s">
        <v>14885</v>
      </c>
      <c r="I1164" t="s">
        <v>4955</v>
      </c>
      <c r="J1164" t="s">
        <v>5122</v>
      </c>
      <c r="K1164" t="s">
        <v>5123</v>
      </c>
      <c r="N1164" t="s">
        <v>4959</v>
      </c>
      <c r="O1164" t="s">
        <v>5124</v>
      </c>
      <c r="R1164" t="str">
        <f t="shared" si="36"/>
        <v/>
      </c>
      <c r="S1164" t="str">
        <f t="shared" si="37"/>
        <v>0103</v>
      </c>
    </row>
    <row r="1165" spans="1:19">
      <c r="A1165" t="s">
        <v>14886</v>
      </c>
      <c r="B1165" t="s">
        <v>14887</v>
      </c>
      <c r="C1165" t="s">
        <v>49</v>
      </c>
      <c r="D1165" t="s">
        <v>14888</v>
      </c>
      <c r="E1165" t="s">
        <v>12152</v>
      </c>
      <c r="F1165" t="s">
        <v>14889</v>
      </c>
      <c r="G1165" t="s">
        <v>14890</v>
      </c>
      <c r="H1165" t="s">
        <v>14891</v>
      </c>
      <c r="I1165" t="s">
        <v>4852</v>
      </c>
      <c r="J1165" t="s">
        <v>11311</v>
      </c>
      <c r="K1165" t="s">
        <v>11312</v>
      </c>
      <c r="L1165" t="s">
        <v>1136</v>
      </c>
      <c r="M1165" t="s">
        <v>6413</v>
      </c>
      <c r="N1165" t="s">
        <v>4881</v>
      </c>
      <c r="O1165" t="s">
        <v>11313</v>
      </c>
      <c r="P1165" t="s">
        <v>14892</v>
      </c>
      <c r="R1165" t="str">
        <f t="shared" si="36"/>
        <v>昌乐</v>
      </c>
      <c r="S1165" t="str">
        <f t="shared" si="37"/>
        <v>0103</v>
      </c>
    </row>
    <row r="1166" spans="1:19">
      <c r="A1166" t="s">
        <v>14893</v>
      </c>
      <c r="B1166" t="s">
        <v>14894</v>
      </c>
      <c r="C1166" t="s">
        <v>49</v>
      </c>
      <c r="D1166" t="s">
        <v>14895</v>
      </c>
      <c r="E1166" t="s">
        <v>12152</v>
      </c>
      <c r="F1166" t="s">
        <v>14896</v>
      </c>
      <c r="G1166" t="s">
        <v>14897</v>
      </c>
      <c r="H1166" t="s">
        <v>14898</v>
      </c>
      <c r="I1166" t="s">
        <v>5066</v>
      </c>
      <c r="J1166" t="s">
        <v>8545</v>
      </c>
      <c r="K1166" t="s">
        <v>8546</v>
      </c>
      <c r="L1166" t="s">
        <v>60</v>
      </c>
      <c r="M1166" t="s">
        <v>5511</v>
      </c>
      <c r="N1166" t="s">
        <v>4972</v>
      </c>
      <c r="O1166" t="s">
        <v>8547</v>
      </c>
      <c r="P1166" t="s">
        <v>14899</v>
      </c>
      <c r="R1166" t="str">
        <f t="shared" si="36"/>
        <v>奎文</v>
      </c>
      <c r="S1166" t="str">
        <f t="shared" si="37"/>
        <v>0103</v>
      </c>
    </row>
    <row r="1167" spans="1:19">
      <c r="A1167" t="s">
        <v>14900</v>
      </c>
      <c r="B1167" t="s">
        <v>14901</v>
      </c>
      <c r="C1167" t="s">
        <v>49</v>
      </c>
      <c r="D1167" t="s">
        <v>14902</v>
      </c>
      <c r="E1167" t="s">
        <v>12407</v>
      </c>
      <c r="F1167" t="s">
        <v>14903</v>
      </c>
      <c r="G1167" t="s">
        <v>14904</v>
      </c>
      <c r="H1167" t="s">
        <v>14905</v>
      </c>
      <c r="I1167" t="s">
        <v>12119</v>
      </c>
      <c r="J1167" t="s">
        <v>5449</v>
      </c>
      <c r="K1167" t="s">
        <v>5450</v>
      </c>
      <c r="L1167" t="s">
        <v>237</v>
      </c>
      <c r="M1167" t="s">
        <v>5247</v>
      </c>
      <c r="N1167" t="s">
        <v>5198</v>
      </c>
      <c r="O1167" t="s">
        <v>5452</v>
      </c>
      <c r="Q1167" t="s">
        <v>14906</v>
      </c>
      <c r="R1167" t="str">
        <f t="shared" si="36"/>
        <v>潍城</v>
      </c>
      <c r="S1167" t="str">
        <f t="shared" si="37"/>
        <v>0103</v>
      </c>
    </row>
    <row r="1168" spans="1:19">
      <c r="A1168" t="s">
        <v>14907</v>
      </c>
      <c r="B1168" t="s">
        <v>14908</v>
      </c>
      <c r="C1168" t="s">
        <v>49</v>
      </c>
      <c r="D1168" t="s">
        <v>14909</v>
      </c>
      <c r="E1168" t="s">
        <v>12407</v>
      </c>
      <c r="F1168" t="s">
        <v>14910</v>
      </c>
      <c r="G1168" t="s">
        <v>14911</v>
      </c>
      <c r="H1168" t="s">
        <v>14912</v>
      </c>
      <c r="I1168" t="s">
        <v>12119</v>
      </c>
      <c r="J1168" t="s">
        <v>14913</v>
      </c>
      <c r="K1168" t="s">
        <v>14914</v>
      </c>
      <c r="L1168" t="s">
        <v>114</v>
      </c>
      <c r="M1168" t="s">
        <v>4918</v>
      </c>
      <c r="N1168" t="s">
        <v>4832</v>
      </c>
      <c r="O1168" t="s">
        <v>14915</v>
      </c>
      <c r="P1168" t="s">
        <v>14916</v>
      </c>
      <c r="Q1168" t="s">
        <v>14917</v>
      </c>
      <c r="R1168" t="str">
        <f t="shared" si="36"/>
        <v>高密</v>
      </c>
      <c r="S1168" t="str">
        <f t="shared" si="37"/>
        <v>0103</v>
      </c>
    </row>
    <row r="1169" spans="1:19">
      <c r="A1169" t="s">
        <v>14918</v>
      </c>
      <c r="B1169" t="s">
        <v>14919</v>
      </c>
      <c r="C1169" t="s">
        <v>49</v>
      </c>
      <c r="D1169" t="s">
        <v>14920</v>
      </c>
      <c r="E1169" t="s">
        <v>12164</v>
      </c>
      <c r="F1169" t="s">
        <v>14921</v>
      </c>
      <c r="G1169" t="s">
        <v>14922</v>
      </c>
      <c r="H1169" t="s">
        <v>14923</v>
      </c>
      <c r="I1169" t="s">
        <v>5822</v>
      </c>
      <c r="J1169" t="s">
        <v>7125</v>
      </c>
      <c r="K1169" t="s">
        <v>7126</v>
      </c>
      <c r="L1169" t="s">
        <v>105</v>
      </c>
      <c r="M1169" t="s">
        <v>5089</v>
      </c>
      <c r="O1169" t="s">
        <v>7127</v>
      </c>
      <c r="P1169" t="s">
        <v>14924</v>
      </c>
      <c r="Q1169" t="s">
        <v>14925</v>
      </c>
      <c r="R1169" t="str">
        <f t="shared" si="36"/>
        <v>寿光</v>
      </c>
      <c r="S1169" t="str">
        <f t="shared" si="37"/>
        <v>0103</v>
      </c>
    </row>
    <row r="1170" spans="1:19">
      <c r="A1170" t="s">
        <v>14926</v>
      </c>
      <c r="B1170" t="s">
        <v>14927</v>
      </c>
      <c r="C1170" t="s">
        <v>49</v>
      </c>
      <c r="D1170" t="s">
        <v>14928</v>
      </c>
      <c r="E1170" t="s">
        <v>12152</v>
      </c>
      <c r="F1170" t="s">
        <v>14929</v>
      </c>
      <c r="G1170" t="s">
        <v>14930</v>
      </c>
      <c r="H1170" t="s">
        <v>14931</v>
      </c>
      <c r="I1170" t="s">
        <v>4785</v>
      </c>
      <c r="J1170" t="s">
        <v>10035</v>
      </c>
      <c r="K1170" t="s">
        <v>10036</v>
      </c>
      <c r="L1170" t="s">
        <v>1136</v>
      </c>
      <c r="M1170" t="s">
        <v>8945</v>
      </c>
      <c r="N1170" t="s">
        <v>5699</v>
      </c>
      <c r="O1170" t="s">
        <v>10037</v>
      </c>
      <c r="P1170" t="s">
        <v>14932</v>
      </c>
      <c r="Q1170" t="s">
        <v>14933</v>
      </c>
      <c r="R1170" t="str">
        <f t="shared" si="36"/>
        <v>昌乐</v>
      </c>
      <c r="S1170" t="str">
        <f t="shared" si="37"/>
        <v>0103</v>
      </c>
    </row>
    <row r="1171" spans="1:19">
      <c r="A1171" t="s">
        <v>14934</v>
      </c>
      <c r="B1171" t="s">
        <v>14935</v>
      </c>
      <c r="C1171" t="s">
        <v>49</v>
      </c>
      <c r="D1171" t="s">
        <v>14936</v>
      </c>
      <c r="E1171" t="s">
        <v>14937</v>
      </c>
      <c r="F1171" t="s">
        <v>14938</v>
      </c>
      <c r="G1171" t="s">
        <v>14939</v>
      </c>
      <c r="H1171" t="s">
        <v>14940</v>
      </c>
      <c r="I1171" t="s">
        <v>7308</v>
      </c>
      <c r="J1171" t="s">
        <v>5122</v>
      </c>
      <c r="K1171" t="s">
        <v>5123</v>
      </c>
      <c r="N1171" t="s">
        <v>4959</v>
      </c>
      <c r="O1171" t="s">
        <v>5124</v>
      </c>
      <c r="R1171" t="str">
        <f t="shared" si="36"/>
        <v/>
      </c>
      <c r="S1171" t="str">
        <f t="shared" si="37"/>
        <v>0103</v>
      </c>
    </row>
    <row r="1172" spans="1:19">
      <c r="A1172" t="s">
        <v>14941</v>
      </c>
      <c r="B1172" t="s">
        <v>14942</v>
      </c>
      <c r="C1172" t="s">
        <v>49</v>
      </c>
      <c r="D1172" t="s">
        <v>14943</v>
      </c>
      <c r="E1172" t="s">
        <v>12231</v>
      </c>
      <c r="F1172" t="s">
        <v>14944</v>
      </c>
      <c r="G1172" t="s">
        <v>14945</v>
      </c>
      <c r="H1172" t="s">
        <v>14946</v>
      </c>
      <c r="I1172" t="s">
        <v>4813</v>
      </c>
      <c r="J1172" t="s">
        <v>7590</v>
      </c>
      <c r="K1172" t="s">
        <v>7591</v>
      </c>
      <c r="L1172" t="s">
        <v>123</v>
      </c>
      <c r="M1172" t="s">
        <v>5364</v>
      </c>
      <c r="N1172" t="s">
        <v>4972</v>
      </c>
      <c r="O1172" t="s">
        <v>7592</v>
      </c>
      <c r="P1172" t="s">
        <v>14947</v>
      </c>
      <c r="R1172" t="str">
        <f t="shared" si="36"/>
        <v>诸城</v>
      </c>
      <c r="S1172" t="str">
        <f t="shared" si="37"/>
        <v>0103</v>
      </c>
    </row>
    <row r="1173" spans="1:19">
      <c r="A1173" t="s">
        <v>14948</v>
      </c>
      <c r="B1173" t="s">
        <v>14949</v>
      </c>
      <c r="C1173" t="s">
        <v>49</v>
      </c>
      <c r="D1173" t="s">
        <v>14950</v>
      </c>
      <c r="E1173" t="s">
        <v>12407</v>
      </c>
      <c r="F1173" t="s">
        <v>14951</v>
      </c>
      <c r="G1173" t="s">
        <v>14952</v>
      </c>
      <c r="H1173" t="s">
        <v>14953</v>
      </c>
      <c r="I1173" t="s">
        <v>12844</v>
      </c>
      <c r="J1173" t="s">
        <v>7136</v>
      </c>
      <c r="K1173" t="s">
        <v>7137</v>
      </c>
      <c r="L1173" t="s">
        <v>77</v>
      </c>
      <c r="M1173" t="s">
        <v>4803</v>
      </c>
      <c r="N1173" t="s">
        <v>5487</v>
      </c>
      <c r="O1173" t="s">
        <v>7138</v>
      </c>
      <c r="P1173" t="s">
        <v>14954</v>
      </c>
      <c r="R1173" t="str">
        <f t="shared" si="36"/>
        <v>临朐</v>
      </c>
      <c r="S1173" t="str">
        <f t="shared" si="37"/>
        <v>0103</v>
      </c>
    </row>
    <row r="1174" spans="1:19">
      <c r="A1174" t="s">
        <v>14955</v>
      </c>
      <c r="B1174" t="s">
        <v>14956</v>
      </c>
      <c r="C1174" t="s">
        <v>49</v>
      </c>
      <c r="D1174" t="s">
        <v>14957</v>
      </c>
      <c r="E1174" t="s">
        <v>12407</v>
      </c>
      <c r="F1174" t="s">
        <v>14958</v>
      </c>
      <c r="G1174" t="s">
        <v>14959</v>
      </c>
      <c r="H1174" t="s">
        <v>14960</v>
      </c>
      <c r="I1174" t="s">
        <v>12757</v>
      </c>
      <c r="J1174" t="s">
        <v>7114</v>
      </c>
      <c r="K1174" t="s">
        <v>7115</v>
      </c>
      <c r="L1174" t="s">
        <v>105</v>
      </c>
      <c r="M1174" t="s">
        <v>5176</v>
      </c>
      <c r="N1174" t="s">
        <v>4817</v>
      </c>
      <c r="O1174" t="s">
        <v>7116</v>
      </c>
      <c r="P1174" t="s">
        <v>14961</v>
      </c>
      <c r="Q1174" t="s">
        <v>14962</v>
      </c>
      <c r="R1174" t="str">
        <f t="shared" si="36"/>
        <v>寿光</v>
      </c>
      <c r="S1174" t="str">
        <f t="shared" si="37"/>
        <v>0103</v>
      </c>
    </row>
    <row r="1175" spans="1:19">
      <c r="A1175" t="s">
        <v>14963</v>
      </c>
      <c r="B1175" t="s">
        <v>14964</v>
      </c>
      <c r="C1175" t="s">
        <v>49</v>
      </c>
      <c r="D1175" t="s">
        <v>14965</v>
      </c>
      <c r="E1175" t="s">
        <v>12407</v>
      </c>
      <c r="F1175" t="s">
        <v>14966</v>
      </c>
      <c r="G1175" t="s">
        <v>14967</v>
      </c>
      <c r="H1175" t="s">
        <v>14968</v>
      </c>
      <c r="I1175" t="s">
        <v>12119</v>
      </c>
      <c r="J1175" t="s">
        <v>8545</v>
      </c>
      <c r="K1175" t="s">
        <v>8546</v>
      </c>
      <c r="L1175" t="s">
        <v>60</v>
      </c>
      <c r="M1175" t="s">
        <v>5511</v>
      </c>
      <c r="N1175" t="s">
        <v>4972</v>
      </c>
      <c r="O1175" t="s">
        <v>8547</v>
      </c>
      <c r="P1175" t="s">
        <v>14969</v>
      </c>
      <c r="R1175" t="str">
        <f t="shared" si="36"/>
        <v>奎文</v>
      </c>
      <c r="S1175" t="str">
        <f t="shared" si="37"/>
        <v>0103</v>
      </c>
    </row>
    <row r="1176" spans="1:19">
      <c r="A1176" t="s">
        <v>14970</v>
      </c>
      <c r="B1176" t="s">
        <v>14971</v>
      </c>
      <c r="C1176" t="s">
        <v>49</v>
      </c>
      <c r="D1176" t="s">
        <v>14972</v>
      </c>
      <c r="E1176" t="s">
        <v>12407</v>
      </c>
      <c r="F1176" t="s">
        <v>14973</v>
      </c>
      <c r="G1176" t="s">
        <v>14974</v>
      </c>
      <c r="H1176" t="s">
        <v>14975</v>
      </c>
      <c r="I1176" t="s">
        <v>12844</v>
      </c>
      <c r="J1176" t="s">
        <v>5497</v>
      </c>
      <c r="K1176" t="s">
        <v>5498</v>
      </c>
      <c r="L1176" t="s">
        <v>375</v>
      </c>
      <c r="M1176" t="s">
        <v>5499</v>
      </c>
      <c r="N1176" t="s">
        <v>5056</v>
      </c>
      <c r="O1176" t="s">
        <v>5500</v>
      </c>
      <c r="P1176" t="s">
        <v>14976</v>
      </c>
      <c r="Q1176" t="s">
        <v>14977</v>
      </c>
      <c r="R1176" t="str">
        <f t="shared" si="36"/>
        <v>昌邑</v>
      </c>
      <c r="S1176" t="str">
        <f t="shared" si="37"/>
        <v>0103</v>
      </c>
    </row>
    <row r="1177" spans="1:19">
      <c r="A1177" t="s">
        <v>14978</v>
      </c>
      <c r="B1177" t="s">
        <v>14979</v>
      </c>
      <c r="C1177" t="s">
        <v>49</v>
      </c>
      <c r="D1177" t="s">
        <v>14980</v>
      </c>
      <c r="E1177" t="s">
        <v>12152</v>
      </c>
      <c r="F1177" t="s">
        <v>14981</v>
      </c>
      <c r="G1177" t="s">
        <v>14982</v>
      </c>
      <c r="H1177" t="s">
        <v>14983</v>
      </c>
      <c r="I1177" t="s">
        <v>4852</v>
      </c>
      <c r="J1177" t="s">
        <v>8219</v>
      </c>
      <c r="K1177" t="s">
        <v>8220</v>
      </c>
      <c r="L1177" t="s">
        <v>123</v>
      </c>
      <c r="M1177" t="s">
        <v>4994</v>
      </c>
      <c r="N1177" t="s">
        <v>5487</v>
      </c>
      <c r="O1177" t="s">
        <v>8221</v>
      </c>
      <c r="P1177" t="s">
        <v>14984</v>
      </c>
      <c r="R1177" t="str">
        <f t="shared" si="36"/>
        <v>诸城</v>
      </c>
      <c r="S1177" t="str">
        <f t="shared" si="37"/>
        <v>0103</v>
      </c>
    </row>
    <row r="1178" spans="1:19">
      <c r="A1178" t="s">
        <v>14985</v>
      </c>
      <c r="B1178" t="s">
        <v>14986</v>
      </c>
      <c r="C1178" t="s">
        <v>49</v>
      </c>
      <c r="D1178" t="s">
        <v>14987</v>
      </c>
      <c r="E1178" t="s">
        <v>12407</v>
      </c>
      <c r="F1178" t="s">
        <v>14988</v>
      </c>
      <c r="G1178" t="s">
        <v>14989</v>
      </c>
      <c r="H1178" t="s">
        <v>14990</v>
      </c>
      <c r="I1178" t="s">
        <v>12119</v>
      </c>
      <c r="J1178" t="s">
        <v>5669</v>
      </c>
      <c r="K1178" t="s">
        <v>5670</v>
      </c>
      <c r="L1178" t="s">
        <v>60</v>
      </c>
      <c r="M1178" t="s">
        <v>5511</v>
      </c>
      <c r="N1178" t="s">
        <v>4789</v>
      </c>
      <c r="O1178" t="s">
        <v>5671</v>
      </c>
      <c r="P1178" t="s">
        <v>14991</v>
      </c>
      <c r="R1178" t="str">
        <f t="shared" si="36"/>
        <v>奎文</v>
      </c>
      <c r="S1178" t="str">
        <f t="shared" si="37"/>
        <v>0103</v>
      </c>
    </row>
    <row r="1179" spans="1:19">
      <c r="A1179" t="s">
        <v>14992</v>
      </c>
      <c r="B1179" t="s">
        <v>14993</v>
      </c>
      <c r="C1179" t="s">
        <v>49</v>
      </c>
      <c r="D1179" t="s">
        <v>14994</v>
      </c>
      <c r="E1179" t="s">
        <v>14995</v>
      </c>
      <c r="F1179" t="s">
        <v>14996</v>
      </c>
      <c r="G1179" t="s">
        <v>14997</v>
      </c>
      <c r="H1179" t="s">
        <v>14998</v>
      </c>
      <c r="I1179" t="s">
        <v>12119</v>
      </c>
      <c r="J1179" t="s">
        <v>14999</v>
      </c>
      <c r="K1179" t="s">
        <v>15000</v>
      </c>
      <c r="L1179" t="s">
        <v>50</v>
      </c>
      <c r="M1179" t="s">
        <v>4855</v>
      </c>
      <c r="N1179" t="s">
        <v>7890</v>
      </c>
      <c r="O1179" t="s">
        <v>15001</v>
      </c>
      <c r="P1179" t="s">
        <v>15002</v>
      </c>
      <c r="R1179" t="str">
        <f t="shared" si="36"/>
        <v>青州</v>
      </c>
      <c r="S1179" t="str">
        <f t="shared" si="37"/>
        <v>0103</v>
      </c>
    </row>
    <row r="1180" spans="1:19">
      <c r="A1180" t="s">
        <v>585</v>
      </c>
      <c r="B1180" t="s">
        <v>15003</v>
      </c>
      <c r="C1180" t="s">
        <v>49</v>
      </c>
      <c r="D1180" t="s">
        <v>15004</v>
      </c>
      <c r="E1180" t="s">
        <v>12152</v>
      </c>
      <c r="F1180" t="s">
        <v>15005</v>
      </c>
      <c r="G1180" t="s">
        <v>583</v>
      </c>
      <c r="H1180" t="s">
        <v>15006</v>
      </c>
      <c r="I1180" t="s">
        <v>5541</v>
      </c>
      <c r="J1180" t="s">
        <v>6150</v>
      </c>
      <c r="K1180" t="s">
        <v>6151</v>
      </c>
      <c r="L1180" t="s">
        <v>95</v>
      </c>
      <c r="M1180" t="s">
        <v>5709</v>
      </c>
      <c r="N1180" t="s">
        <v>5056</v>
      </c>
      <c r="O1180" t="s">
        <v>6153</v>
      </c>
      <c r="P1180" t="s">
        <v>15007</v>
      </c>
      <c r="Q1180" t="s">
        <v>15008</v>
      </c>
      <c r="R1180" t="str">
        <f t="shared" si="36"/>
        <v>安丘</v>
      </c>
      <c r="S1180" t="str">
        <f t="shared" si="37"/>
        <v>0103</v>
      </c>
    </row>
    <row r="1181" spans="1:19">
      <c r="A1181" t="s">
        <v>15009</v>
      </c>
      <c r="B1181" t="s">
        <v>15010</v>
      </c>
      <c r="C1181" t="s">
        <v>49</v>
      </c>
      <c r="D1181" t="s">
        <v>15011</v>
      </c>
      <c r="E1181" t="s">
        <v>15012</v>
      </c>
      <c r="F1181" t="s">
        <v>15013</v>
      </c>
      <c r="G1181" t="s">
        <v>15014</v>
      </c>
      <c r="H1181" t="s">
        <v>15015</v>
      </c>
      <c r="I1181" t="s">
        <v>12119</v>
      </c>
      <c r="J1181" t="s">
        <v>6480</v>
      </c>
      <c r="K1181" t="s">
        <v>6481</v>
      </c>
      <c r="L1181" t="s">
        <v>237</v>
      </c>
      <c r="M1181" t="s">
        <v>5247</v>
      </c>
      <c r="N1181" t="s">
        <v>4789</v>
      </c>
      <c r="O1181" t="s">
        <v>6482</v>
      </c>
      <c r="R1181" t="str">
        <f t="shared" si="36"/>
        <v>潍城</v>
      </c>
      <c r="S1181" t="str">
        <f t="shared" si="37"/>
        <v>0103</v>
      </c>
    </row>
    <row r="1182" spans="1:19">
      <c r="A1182" t="s">
        <v>15016</v>
      </c>
      <c r="B1182" t="s">
        <v>15017</v>
      </c>
      <c r="C1182" t="s">
        <v>49</v>
      </c>
      <c r="D1182" t="s">
        <v>15018</v>
      </c>
      <c r="E1182" t="s">
        <v>12231</v>
      </c>
      <c r="F1182" t="s">
        <v>15019</v>
      </c>
      <c r="G1182" t="s">
        <v>15020</v>
      </c>
      <c r="H1182" t="s">
        <v>15021</v>
      </c>
      <c r="I1182" t="s">
        <v>4828</v>
      </c>
      <c r="J1182" t="s">
        <v>14736</v>
      </c>
      <c r="K1182" t="s">
        <v>14737</v>
      </c>
      <c r="L1182" t="s">
        <v>86</v>
      </c>
      <c r="M1182" t="s">
        <v>8557</v>
      </c>
      <c r="N1182" t="s">
        <v>14468</v>
      </c>
      <c r="O1182" t="s">
        <v>14738</v>
      </c>
      <c r="P1182" t="s">
        <v>15022</v>
      </c>
      <c r="Q1182" t="s">
        <v>15023</v>
      </c>
      <c r="R1182" t="str">
        <f t="shared" si="36"/>
        <v>坊子</v>
      </c>
      <c r="S1182" t="str">
        <f t="shared" si="37"/>
        <v>0103</v>
      </c>
    </row>
    <row r="1183" spans="1:19">
      <c r="A1183" t="s">
        <v>15024</v>
      </c>
      <c r="B1183" t="s">
        <v>15025</v>
      </c>
      <c r="C1183" t="s">
        <v>49</v>
      </c>
      <c r="D1183" t="s">
        <v>15026</v>
      </c>
      <c r="E1183" t="s">
        <v>12152</v>
      </c>
      <c r="F1183" t="s">
        <v>15027</v>
      </c>
      <c r="G1183" t="s">
        <v>15028</v>
      </c>
      <c r="H1183" t="s">
        <v>15029</v>
      </c>
      <c r="I1183" t="s">
        <v>5052</v>
      </c>
      <c r="J1183" t="s">
        <v>7910</v>
      </c>
      <c r="K1183" t="s">
        <v>7911</v>
      </c>
      <c r="L1183" t="s">
        <v>375</v>
      </c>
      <c r="M1183" t="s">
        <v>5409</v>
      </c>
      <c r="N1183" t="s">
        <v>4845</v>
      </c>
      <c r="O1183" t="s">
        <v>7913</v>
      </c>
      <c r="P1183" t="s">
        <v>15030</v>
      </c>
      <c r="R1183" t="str">
        <f t="shared" si="36"/>
        <v>昌邑</v>
      </c>
      <c r="S1183" t="str">
        <f t="shared" si="37"/>
        <v>0103</v>
      </c>
    </row>
    <row r="1184" spans="1:19">
      <c r="A1184" t="s">
        <v>15031</v>
      </c>
      <c r="B1184" t="s">
        <v>15032</v>
      </c>
      <c r="C1184" t="s">
        <v>49</v>
      </c>
      <c r="D1184" t="s">
        <v>15033</v>
      </c>
      <c r="E1184" t="s">
        <v>12164</v>
      </c>
      <c r="F1184" t="s">
        <v>15034</v>
      </c>
      <c r="G1184" t="s">
        <v>15035</v>
      </c>
      <c r="H1184" t="s">
        <v>15036</v>
      </c>
      <c r="I1184" t="s">
        <v>5052</v>
      </c>
      <c r="J1184" t="s">
        <v>15037</v>
      </c>
      <c r="K1184" t="s">
        <v>15038</v>
      </c>
      <c r="L1184" t="s">
        <v>237</v>
      </c>
      <c r="M1184" t="s">
        <v>4971</v>
      </c>
      <c r="O1184" t="s">
        <v>15039</v>
      </c>
      <c r="P1184" t="s">
        <v>15040</v>
      </c>
      <c r="R1184" t="str">
        <f t="shared" si="36"/>
        <v>潍城</v>
      </c>
      <c r="S1184" t="str">
        <f t="shared" si="37"/>
        <v>0103</v>
      </c>
    </row>
    <row r="1185" spans="1:19">
      <c r="A1185" t="s">
        <v>15041</v>
      </c>
      <c r="B1185" t="s">
        <v>15042</v>
      </c>
      <c r="C1185" t="s">
        <v>49</v>
      </c>
      <c r="D1185" t="s">
        <v>15043</v>
      </c>
      <c r="E1185" t="s">
        <v>12152</v>
      </c>
      <c r="F1185" t="s">
        <v>15044</v>
      </c>
      <c r="G1185" t="s">
        <v>15045</v>
      </c>
      <c r="H1185" t="s">
        <v>15046</v>
      </c>
      <c r="I1185" t="s">
        <v>4852</v>
      </c>
      <c r="J1185" t="s">
        <v>15047</v>
      </c>
      <c r="K1185" t="s">
        <v>15048</v>
      </c>
      <c r="L1185" t="s">
        <v>50</v>
      </c>
      <c r="M1185" t="s">
        <v>6624</v>
      </c>
      <c r="N1185" t="s">
        <v>4919</v>
      </c>
      <c r="O1185" t="s">
        <v>15049</v>
      </c>
      <c r="P1185" t="s">
        <v>13778</v>
      </c>
      <c r="R1185" t="str">
        <f t="shared" si="36"/>
        <v>青州</v>
      </c>
      <c r="S1185" t="str">
        <f t="shared" si="37"/>
        <v>0103</v>
      </c>
    </row>
    <row r="1186" spans="1:19">
      <c r="A1186" t="s">
        <v>15050</v>
      </c>
      <c r="B1186" t="s">
        <v>15051</v>
      </c>
      <c r="C1186" t="s">
        <v>49</v>
      </c>
      <c r="D1186" t="s">
        <v>15052</v>
      </c>
      <c r="E1186" t="s">
        <v>12407</v>
      </c>
      <c r="F1186" t="s">
        <v>15053</v>
      </c>
      <c r="G1186" t="s">
        <v>15054</v>
      </c>
      <c r="H1186" t="s">
        <v>15055</v>
      </c>
      <c r="I1186" t="s">
        <v>12119</v>
      </c>
      <c r="J1186" t="s">
        <v>8984</v>
      </c>
      <c r="K1186" t="s">
        <v>8985</v>
      </c>
      <c r="L1186" t="s">
        <v>60</v>
      </c>
      <c r="M1186" t="s">
        <v>5511</v>
      </c>
      <c r="N1186" t="s">
        <v>4905</v>
      </c>
      <c r="O1186" t="s">
        <v>8986</v>
      </c>
      <c r="R1186" t="str">
        <f t="shared" si="36"/>
        <v>奎文</v>
      </c>
      <c r="S1186" t="str">
        <f t="shared" si="37"/>
        <v>0103</v>
      </c>
    </row>
    <row r="1187" spans="1:19">
      <c r="A1187" t="s">
        <v>15056</v>
      </c>
      <c r="B1187" t="s">
        <v>15057</v>
      </c>
      <c r="C1187" t="s">
        <v>49</v>
      </c>
      <c r="D1187" t="s">
        <v>15058</v>
      </c>
      <c r="E1187" t="s">
        <v>12152</v>
      </c>
      <c r="F1187" t="s">
        <v>15059</v>
      </c>
      <c r="G1187" t="s">
        <v>15060</v>
      </c>
      <c r="H1187" t="s">
        <v>15061</v>
      </c>
      <c r="I1187" t="s">
        <v>6877</v>
      </c>
      <c r="J1187" t="s">
        <v>7155</v>
      </c>
      <c r="K1187" t="s">
        <v>7156</v>
      </c>
      <c r="L1187" t="s">
        <v>148</v>
      </c>
      <c r="M1187" t="s">
        <v>6391</v>
      </c>
      <c r="N1187" t="s">
        <v>4845</v>
      </c>
      <c r="O1187" t="s">
        <v>7157</v>
      </c>
      <c r="P1187" t="s">
        <v>15062</v>
      </c>
      <c r="Q1187" t="s">
        <v>15063</v>
      </c>
      <c r="R1187" t="str">
        <f t="shared" si="36"/>
        <v>寒亭</v>
      </c>
      <c r="S1187" t="str">
        <f t="shared" si="37"/>
        <v>0103</v>
      </c>
    </row>
    <row r="1188" spans="1:19">
      <c r="A1188" t="s">
        <v>15064</v>
      </c>
      <c r="B1188" t="s">
        <v>15065</v>
      </c>
      <c r="C1188" t="s">
        <v>49</v>
      </c>
      <c r="D1188" t="s">
        <v>15066</v>
      </c>
      <c r="E1188" t="s">
        <v>15067</v>
      </c>
      <c r="F1188" t="s">
        <v>15068</v>
      </c>
      <c r="G1188" t="s">
        <v>15069</v>
      </c>
      <c r="H1188" t="s">
        <v>15070</v>
      </c>
      <c r="I1188" t="s">
        <v>5066</v>
      </c>
      <c r="J1188" t="s">
        <v>5122</v>
      </c>
      <c r="K1188" t="s">
        <v>5123</v>
      </c>
      <c r="N1188" t="s">
        <v>5421</v>
      </c>
      <c r="O1188" t="s">
        <v>5124</v>
      </c>
      <c r="R1188" t="str">
        <f t="shared" si="36"/>
        <v/>
      </c>
      <c r="S1188" t="str">
        <f t="shared" si="37"/>
        <v>0103</v>
      </c>
    </row>
    <row r="1189" spans="1:19">
      <c r="A1189" t="s">
        <v>15071</v>
      </c>
      <c r="B1189" t="s">
        <v>15072</v>
      </c>
      <c r="C1189" t="s">
        <v>49</v>
      </c>
      <c r="D1189" t="s">
        <v>15073</v>
      </c>
      <c r="E1189" t="s">
        <v>12407</v>
      </c>
      <c r="F1189" t="s">
        <v>15074</v>
      </c>
      <c r="G1189" t="s">
        <v>15075</v>
      </c>
      <c r="H1189" t="s">
        <v>15076</v>
      </c>
      <c r="I1189" t="s">
        <v>12757</v>
      </c>
      <c r="J1189" t="s">
        <v>6664</v>
      </c>
      <c r="K1189" t="s">
        <v>6665</v>
      </c>
      <c r="L1189" t="s">
        <v>60</v>
      </c>
      <c r="M1189" t="s">
        <v>5511</v>
      </c>
      <c r="N1189" t="s">
        <v>4959</v>
      </c>
      <c r="O1189" t="s">
        <v>6666</v>
      </c>
      <c r="P1189" t="s">
        <v>15077</v>
      </c>
      <c r="R1189" t="str">
        <f t="shared" si="36"/>
        <v>奎文</v>
      </c>
      <c r="S1189" t="str">
        <f t="shared" si="37"/>
        <v>0103</v>
      </c>
    </row>
    <row r="1190" spans="1:19">
      <c r="A1190" t="s">
        <v>15078</v>
      </c>
      <c r="B1190" t="s">
        <v>15079</v>
      </c>
      <c r="C1190" t="s">
        <v>49</v>
      </c>
      <c r="D1190" t="s">
        <v>15080</v>
      </c>
      <c r="E1190" t="s">
        <v>12152</v>
      </c>
      <c r="F1190" t="s">
        <v>15081</v>
      </c>
      <c r="G1190" t="s">
        <v>15082</v>
      </c>
      <c r="H1190" t="s">
        <v>15083</v>
      </c>
      <c r="I1190" t="s">
        <v>4852</v>
      </c>
      <c r="J1190" t="s">
        <v>12419</v>
      </c>
      <c r="K1190" t="s">
        <v>12420</v>
      </c>
      <c r="L1190" t="s">
        <v>77</v>
      </c>
      <c r="M1190" t="s">
        <v>5733</v>
      </c>
      <c r="N1190" t="s">
        <v>13837</v>
      </c>
      <c r="O1190" t="s">
        <v>12421</v>
      </c>
      <c r="P1190" t="s">
        <v>15084</v>
      </c>
      <c r="R1190" t="str">
        <f t="shared" si="36"/>
        <v>临朐</v>
      </c>
      <c r="S1190" t="str">
        <f t="shared" si="37"/>
        <v>0103</v>
      </c>
    </row>
    <row r="1191" spans="1:19">
      <c r="A1191" t="s">
        <v>15085</v>
      </c>
      <c r="B1191" t="s">
        <v>12411</v>
      </c>
      <c r="C1191" t="s">
        <v>49</v>
      </c>
      <c r="D1191" t="s">
        <v>15086</v>
      </c>
      <c r="E1191" t="s">
        <v>12152</v>
      </c>
      <c r="F1191" t="s">
        <v>15087</v>
      </c>
      <c r="G1191" t="s">
        <v>15088</v>
      </c>
      <c r="H1191" t="s">
        <v>15089</v>
      </c>
      <c r="I1191" t="s">
        <v>4785</v>
      </c>
      <c r="J1191" t="s">
        <v>6097</v>
      </c>
      <c r="K1191" t="s">
        <v>6098</v>
      </c>
      <c r="L1191" t="s">
        <v>148</v>
      </c>
      <c r="M1191" t="s">
        <v>5580</v>
      </c>
      <c r="N1191" t="s">
        <v>7890</v>
      </c>
      <c r="O1191" t="s">
        <v>6099</v>
      </c>
      <c r="P1191" t="s">
        <v>15090</v>
      </c>
      <c r="R1191" t="str">
        <f t="shared" si="36"/>
        <v>寒亭</v>
      </c>
      <c r="S1191" t="str">
        <f t="shared" si="37"/>
        <v>0103</v>
      </c>
    </row>
    <row r="1192" spans="1:19">
      <c r="A1192" t="s">
        <v>15091</v>
      </c>
      <c r="B1192" t="s">
        <v>15092</v>
      </c>
      <c r="C1192" t="s">
        <v>49</v>
      </c>
      <c r="D1192" t="s">
        <v>15093</v>
      </c>
      <c r="E1192" t="s">
        <v>12152</v>
      </c>
      <c r="F1192" t="s">
        <v>15094</v>
      </c>
      <c r="G1192" t="s">
        <v>15095</v>
      </c>
      <c r="H1192" t="s">
        <v>15096</v>
      </c>
      <c r="I1192" t="s">
        <v>4955</v>
      </c>
      <c r="J1192" t="s">
        <v>8722</v>
      </c>
      <c r="K1192" t="s">
        <v>8723</v>
      </c>
      <c r="L1192" t="s">
        <v>60</v>
      </c>
      <c r="M1192" t="s">
        <v>4904</v>
      </c>
      <c r="N1192" t="s">
        <v>4832</v>
      </c>
      <c r="O1192" t="s">
        <v>8724</v>
      </c>
      <c r="P1192" t="s">
        <v>15097</v>
      </c>
      <c r="Q1192" t="s">
        <v>15098</v>
      </c>
      <c r="R1192" t="str">
        <f t="shared" si="36"/>
        <v>奎文</v>
      </c>
      <c r="S1192" t="str">
        <f t="shared" si="37"/>
        <v>0103</v>
      </c>
    </row>
    <row r="1193" spans="1:19">
      <c r="A1193" t="s">
        <v>15099</v>
      </c>
      <c r="B1193" t="s">
        <v>15100</v>
      </c>
      <c r="C1193" t="s">
        <v>49</v>
      </c>
      <c r="D1193" t="s">
        <v>15101</v>
      </c>
      <c r="E1193" t="s">
        <v>12368</v>
      </c>
      <c r="F1193" t="s">
        <v>15102</v>
      </c>
      <c r="G1193" t="s">
        <v>15103</v>
      </c>
      <c r="H1193" t="s">
        <v>15104</v>
      </c>
      <c r="I1193" t="s">
        <v>4852</v>
      </c>
      <c r="J1193" t="s">
        <v>10639</v>
      </c>
      <c r="K1193" t="s">
        <v>10640</v>
      </c>
      <c r="L1193" t="s">
        <v>375</v>
      </c>
      <c r="M1193" t="s">
        <v>5318</v>
      </c>
      <c r="O1193" t="s">
        <v>10641</v>
      </c>
      <c r="P1193" t="s">
        <v>15105</v>
      </c>
      <c r="R1193" t="str">
        <f t="shared" si="36"/>
        <v>昌邑</v>
      </c>
      <c r="S1193" t="str">
        <f t="shared" si="37"/>
        <v>0103</v>
      </c>
    </row>
    <row r="1194" spans="1:19">
      <c r="A1194" t="s">
        <v>15106</v>
      </c>
      <c r="B1194" t="s">
        <v>15107</v>
      </c>
      <c r="C1194" t="s">
        <v>49</v>
      </c>
      <c r="D1194" t="s">
        <v>15108</v>
      </c>
      <c r="E1194" t="s">
        <v>12164</v>
      </c>
      <c r="F1194" t="s">
        <v>15109</v>
      </c>
      <c r="G1194" t="s">
        <v>15110</v>
      </c>
      <c r="H1194" t="s">
        <v>15111</v>
      </c>
      <c r="I1194" t="s">
        <v>5822</v>
      </c>
      <c r="J1194" t="s">
        <v>7456</v>
      </c>
      <c r="K1194" t="s">
        <v>7457</v>
      </c>
      <c r="L1194" t="s">
        <v>114</v>
      </c>
      <c r="M1194" t="s">
        <v>7458</v>
      </c>
      <c r="O1194" t="s">
        <v>7459</v>
      </c>
      <c r="P1194" t="s">
        <v>15112</v>
      </c>
      <c r="Q1194" t="s">
        <v>15113</v>
      </c>
      <c r="R1194" t="str">
        <f t="shared" si="36"/>
        <v>高密</v>
      </c>
      <c r="S1194" t="str">
        <f t="shared" si="37"/>
        <v>0103</v>
      </c>
    </row>
    <row r="1195" spans="1:19">
      <c r="A1195" t="s">
        <v>15114</v>
      </c>
      <c r="B1195" t="s">
        <v>15115</v>
      </c>
      <c r="C1195" t="s">
        <v>49</v>
      </c>
      <c r="D1195" t="s">
        <v>15116</v>
      </c>
      <c r="E1195" t="s">
        <v>12164</v>
      </c>
      <c r="F1195" t="s">
        <v>15117</v>
      </c>
      <c r="G1195" t="s">
        <v>15118</v>
      </c>
      <c r="H1195" t="s">
        <v>15119</v>
      </c>
      <c r="I1195" t="s">
        <v>4813</v>
      </c>
      <c r="J1195" t="s">
        <v>11156</v>
      </c>
      <c r="K1195" t="s">
        <v>11157</v>
      </c>
      <c r="L1195" t="s">
        <v>86</v>
      </c>
      <c r="M1195" t="s">
        <v>6297</v>
      </c>
      <c r="O1195" t="s">
        <v>11158</v>
      </c>
      <c r="P1195" t="s">
        <v>15120</v>
      </c>
      <c r="R1195" t="str">
        <f t="shared" si="36"/>
        <v>坊子</v>
      </c>
      <c r="S1195" t="str">
        <f t="shared" si="37"/>
        <v>0103</v>
      </c>
    </row>
    <row r="1196" spans="1:19">
      <c r="A1196" t="s">
        <v>15121</v>
      </c>
      <c r="B1196" t="s">
        <v>15122</v>
      </c>
      <c r="C1196" t="s">
        <v>49</v>
      </c>
      <c r="D1196" t="s">
        <v>15123</v>
      </c>
      <c r="E1196" t="s">
        <v>12164</v>
      </c>
      <c r="F1196" t="s">
        <v>15124</v>
      </c>
      <c r="G1196" t="s">
        <v>15125</v>
      </c>
      <c r="H1196" t="s">
        <v>15126</v>
      </c>
      <c r="I1196" t="s">
        <v>5052</v>
      </c>
      <c r="J1196" t="s">
        <v>8450</v>
      </c>
      <c r="K1196" t="s">
        <v>8451</v>
      </c>
      <c r="L1196" t="s">
        <v>60</v>
      </c>
      <c r="M1196" t="s">
        <v>5888</v>
      </c>
      <c r="O1196" t="s">
        <v>8452</v>
      </c>
      <c r="P1196" t="s">
        <v>15127</v>
      </c>
      <c r="Q1196" t="s">
        <v>15128</v>
      </c>
      <c r="R1196" t="str">
        <f t="shared" si="36"/>
        <v>奎文</v>
      </c>
      <c r="S1196" t="str">
        <f t="shared" si="37"/>
        <v>0103</v>
      </c>
    </row>
    <row r="1197" spans="1:19">
      <c r="A1197" t="s">
        <v>15129</v>
      </c>
      <c r="B1197" t="s">
        <v>15130</v>
      </c>
      <c r="C1197" t="s">
        <v>49</v>
      </c>
      <c r="D1197" t="s">
        <v>15131</v>
      </c>
      <c r="E1197" t="s">
        <v>12152</v>
      </c>
      <c r="F1197" t="s">
        <v>15132</v>
      </c>
      <c r="G1197" t="s">
        <v>15133</v>
      </c>
      <c r="H1197" t="s">
        <v>15134</v>
      </c>
      <c r="I1197" t="s">
        <v>4852</v>
      </c>
      <c r="J1197" t="s">
        <v>8915</v>
      </c>
      <c r="K1197" t="s">
        <v>8916</v>
      </c>
      <c r="L1197" t="s">
        <v>86</v>
      </c>
      <c r="M1197" t="s">
        <v>7679</v>
      </c>
      <c r="N1197" t="s">
        <v>5801</v>
      </c>
      <c r="O1197" t="s">
        <v>8917</v>
      </c>
      <c r="P1197" t="s">
        <v>15135</v>
      </c>
      <c r="Q1197" t="s">
        <v>15136</v>
      </c>
      <c r="R1197" t="str">
        <f t="shared" si="36"/>
        <v>坊子</v>
      </c>
      <c r="S1197" t="str">
        <f t="shared" si="37"/>
        <v>0103</v>
      </c>
    </row>
    <row r="1198" spans="1:19">
      <c r="A1198" t="s">
        <v>15137</v>
      </c>
      <c r="B1198" t="s">
        <v>15138</v>
      </c>
      <c r="C1198" t="s">
        <v>49</v>
      </c>
      <c r="D1198" t="s">
        <v>15139</v>
      </c>
      <c r="E1198" t="s">
        <v>12182</v>
      </c>
      <c r="F1198" t="s">
        <v>15140</v>
      </c>
      <c r="G1198" t="s">
        <v>15141</v>
      </c>
      <c r="H1198" t="s">
        <v>13823</v>
      </c>
      <c r="I1198" t="s">
        <v>12119</v>
      </c>
      <c r="J1198" t="s">
        <v>5743</v>
      </c>
      <c r="K1198" t="s">
        <v>5744</v>
      </c>
      <c r="L1198" t="s">
        <v>375</v>
      </c>
      <c r="M1198" t="s">
        <v>5745</v>
      </c>
      <c r="N1198" t="s">
        <v>5056</v>
      </c>
      <c r="O1198" t="s">
        <v>5746</v>
      </c>
      <c r="P1198" t="s">
        <v>15142</v>
      </c>
      <c r="Q1198" t="s">
        <v>15143</v>
      </c>
      <c r="R1198" t="str">
        <f t="shared" si="36"/>
        <v>昌邑</v>
      </c>
      <c r="S1198" t="str">
        <f t="shared" si="37"/>
        <v>0103</v>
      </c>
    </row>
    <row r="1199" spans="1:19">
      <c r="A1199" t="s">
        <v>673</v>
      </c>
      <c r="B1199" t="s">
        <v>15144</v>
      </c>
      <c r="C1199" t="s">
        <v>49</v>
      </c>
      <c r="D1199" t="s">
        <v>15145</v>
      </c>
      <c r="E1199" t="s">
        <v>15146</v>
      </c>
      <c r="F1199" t="s">
        <v>15147</v>
      </c>
      <c r="G1199" t="s">
        <v>671</v>
      </c>
      <c r="H1199" t="s">
        <v>15148</v>
      </c>
      <c r="I1199" t="s">
        <v>4813</v>
      </c>
      <c r="J1199" t="s">
        <v>6528</v>
      </c>
      <c r="K1199" t="s">
        <v>6529</v>
      </c>
      <c r="L1199" t="s">
        <v>60</v>
      </c>
      <c r="M1199" t="s">
        <v>4774</v>
      </c>
      <c r="O1199" t="s">
        <v>6531</v>
      </c>
      <c r="P1199" t="s">
        <v>13829</v>
      </c>
      <c r="Q1199" t="s">
        <v>15149</v>
      </c>
      <c r="R1199" t="str">
        <f t="shared" si="36"/>
        <v>奎文</v>
      </c>
      <c r="S1199" t="str">
        <f t="shared" si="37"/>
        <v>0103</v>
      </c>
    </row>
    <row r="1200" spans="1:19">
      <c r="A1200" t="s">
        <v>15150</v>
      </c>
      <c r="B1200" t="s">
        <v>15151</v>
      </c>
      <c r="C1200" t="s">
        <v>49</v>
      </c>
      <c r="D1200" t="s">
        <v>15152</v>
      </c>
      <c r="E1200" t="s">
        <v>12164</v>
      </c>
      <c r="F1200" t="s">
        <v>15153</v>
      </c>
      <c r="G1200" t="s">
        <v>15154</v>
      </c>
      <c r="H1200" t="s">
        <v>15155</v>
      </c>
      <c r="I1200" t="s">
        <v>5407</v>
      </c>
      <c r="J1200" t="s">
        <v>4772</v>
      </c>
      <c r="K1200" t="s">
        <v>4773</v>
      </c>
      <c r="L1200" t="s">
        <v>60</v>
      </c>
      <c r="M1200" t="s">
        <v>4774</v>
      </c>
      <c r="O1200" t="s">
        <v>4776</v>
      </c>
      <c r="P1200" t="s">
        <v>15156</v>
      </c>
      <c r="R1200" t="str">
        <f t="shared" si="36"/>
        <v>奎文</v>
      </c>
      <c r="S1200" t="str">
        <f t="shared" si="37"/>
        <v>0103</v>
      </c>
    </row>
    <row r="1201" spans="1:19">
      <c r="A1201" t="s">
        <v>15157</v>
      </c>
      <c r="B1201" t="s">
        <v>15158</v>
      </c>
      <c r="C1201" t="s">
        <v>49</v>
      </c>
      <c r="D1201" t="s">
        <v>15159</v>
      </c>
      <c r="E1201" t="s">
        <v>15160</v>
      </c>
      <c r="F1201" t="s">
        <v>15161</v>
      </c>
      <c r="G1201" t="s">
        <v>15162</v>
      </c>
      <c r="H1201" t="s">
        <v>15163</v>
      </c>
      <c r="I1201" t="s">
        <v>4852</v>
      </c>
      <c r="J1201" t="s">
        <v>9612</v>
      </c>
      <c r="K1201" t="s">
        <v>12593</v>
      </c>
      <c r="L1201" t="s">
        <v>114</v>
      </c>
      <c r="M1201" t="s">
        <v>4918</v>
      </c>
      <c r="N1201" t="s">
        <v>5030</v>
      </c>
      <c r="O1201" t="s">
        <v>12594</v>
      </c>
      <c r="P1201" t="s">
        <v>15164</v>
      </c>
      <c r="Q1201" t="s">
        <v>15165</v>
      </c>
      <c r="R1201" t="str">
        <f t="shared" si="36"/>
        <v>高密</v>
      </c>
      <c r="S1201" t="str">
        <f t="shared" si="37"/>
        <v>0103</v>
      </c>
    </row>
    <row r="1202" spans="1:19">
      <c r="A1202" t="s">
        <v>15166</v>
      </c>
      <c r="B1202" t="s">
        <v>15167</v>
      </c>
      <c r="C1202" t="s">
        <v>49</v>
      </c>
      <c r="D1202" t="s">
        <v>15168</v>
      </c>
      <c r="E1202" t="s">
        <v>12368</v>
      </c>
      <c r="F1202" t="s">
        <v>15169</v>
      </c>
      <c r="G1202" t="s">
        <v>15170</v>
      </c>
      <c r="H1202" t="s">
        <v>15171</v>
      </c>
      <c r="I1202" t="s">
        <v>4813</v>
      </c>
      <c r="J1202" t="s">
        <v>12419</v>
      </c>
      <c r="K1202" t="s">
        <v>12420</v>
      </c>
      <c r="L1202" t="s">
        <v>77</v>
      </c>
      <c r="M1202" t="s">
        <v>5733</v>
      </c>
      <c r="N1202" t="s">
        <v>13837</v>
      </c>
      <c r="O1202" t="s">
        <v>12421</v>
      </c>
      <c r="Q1202" t="s">
        <v>15172</v>
      </c>
      <c r="R1202" t="str">
        <f t="shared" si="36"/>
        <v>临朐</v>
      </c>
      <c r="S1202" t="str">
        <f t="shared" si="37"/>
        <v>0103</v>
      </c>
    </row>
    <row r="1203" spans="1:19">
      <c r="A1203" t="s">
        <v>15173</v>
      </c>
      <c r="B1203" t="s">
        <v>15174</v>
      </c>
      <c r="C1203" t="s">
        <v>49</v>
      </c>
      <c r="D1203" t="s">
        <v>15175</v>
      </c>
      <c r="E1203" t="s">
        <v>12368</v>
      </c>
      <c r="F1203" t="s">
        <v>15176</v>
      </c>
      <c r="G1203" t="s">
        <v>15177</v>
      </c>
      <c r="H1203" t="s">
        <v>15178</v>
      </c>
      <c r="I1203" t="s">
        <v>4813</v>
      </c>
      <c r="J1203" t="s">
        <v>6528</v>
      </c>
      <c r="K1203" t="s">
        <v>6529</v>
      </c>
      <c r="L1203" t="s">
        <v>60</v>
      </c>
      <c r="M1203" t="s">
        <v>4774</v>
      </c>
      <c r="O1203" t="s">
        <v>6531</v>
      </c>
      <c r="P1203" t="s">
        <v>15179</v>
      </c>
      <c r="R1203" t="str">
        <f t="shared" si="36"/>
        <v>奎文</v>
      </c>
      <c r="S1203" t="str">
        <f t="shared" si="37"/>
        <v>0103</v>
      </c>
    </row>
    <row r="1204" spans="1:19">
      <c r="A1204" t="s">
        <v>15180</v>
      </c>
      <c r="B1204" t="s">
        <v>15181</v>
      </c>
      <c r="C1204" t="s">
        <v>49</v>
      </c>
      <c r="D1204" t="s">
        <v>15182</v>
      </c>
      <c r="E1204" t="s">
        <v>12231</v>
      </c>
      <c r="F1204" t="s">
        <v>15183</v>
      </c>
      <c r="G1204" t="s">
        <v>15184</v>
      </c>
      <c r="H1204" t="s">
        <v>15185</v>
      </c>
      <c r="I1204" t="s">
        <v>5184</v>
      </c>
      <c r="J1204" t="s">
        <v>5362</v>
      </c>
      <c r="K1204" t="s">
        <v>5363</v>
      </c>
      <c r="L1204" t="s">
        <v>123</v>
      </c>
      <c r="M1204" t="s">
        <v>5364</v>
      </c>
      <c r="N1204" t="s">
        <v>5801</v>
      </c>
      <c r="O1204" t="s">
        <v>5365</v>
      </c>
      <c r="P1204" t="s">
        <v>15186</v>
      </c>
      <c r="R1204" t="str">
        <f t="shared" si="36"/>
        <v>诸城</v>
      </c>
      <c r="S1204" t="str">
        <f t="shared" si="37"/>
        <v>0103</v>
      </c>
    </row>
    <row r="1205" spans="1:19">
      <c r="A1205" t="s">
        <v>15187</v>
      </c>
      <c r="B1205" t="s">
        <v>15188</v>
      </c>
      <c r="C1205" t="s">
        <v>49</v>
      </c>
      <c r="D1205" t="s">
        <v>15189</v>
      </c>
      <c r="E1205" t="s">
        <v>12407</v>
      </c>
      <c r="F1205" t="s">
        <v>15190</v>
      </c>
      <c r="G1205" t="s">
        <v>15191</v>
      </c>
      <c r="H1205" t="s">
        <v>15192</v>
      </c>
      <c r="I1205" t="s">
        <v>12119</v>
      </c>
      <c r="J1205" t="s">
        <v>5283</v>
      </c>
      <c r="K1205" t="s">
        <v>5284</v>
      </c>
      <c r="L1205" t="s">
        <v>50</v>
      </c>
      <c r="M1205" t="s">
        <v>4816</v>
      </c>
      <c r="N1205" t="s">
        <v>6794</v>
      </c>
      <c r="O1205" t="s">
        <v>5285</v>
      </c>
      <c r="P1205" t="s">
        <v>15193</v>
      </c>
      <c r="Q1205" t="s">
        <v>15194</v>
      </c>
      <c r="R1205" t="str">
        <f t="shared" si="36"/>
        <v>青州</v>
      </c>
      <c r="S1205" t="str">
        <f t="shared" si="37"/>
        <v>0103</v>
      </c>
    </row>
    <row r="1206" spans="1:19">
      <c r="A1206" t="s">
        <v>561</v>
      </c>
      <c r="B1206" t="s">
        <v>15195</v>
      </c>
      <c r="C1206" t="s">
        <v>49</v>
      </c>
      <c r="D1206" t="s">
        <v>15196</v>
      </c>
      <c r="E1206" t="s">
        <v>15197</v>
      </c>
      <c r="F1206" t="s">
        <v>15198</v>
      </c>
      <c r="G1206" t="s">
        <v>559</v>
      </c>
      <c r="H1206" t="s">
        <v>15199</v>
      </c>
      <c r="I1206" t="s">
        <v>4852</v>
      </c>
      <c r="J1206" t="s">
        <v>7910</v>
      </c>
      <c r="K1206" t="s">
        <v>7911</v>
      </c>
      <c r="L1206" t="s">
        <v>375</v>
      </c>
      <c r="M1206" t="s">
        <v>5409</v>
      </c>
      <c r="N1206" t="s">
        <v>14468</v>
      </c>
      <c r="O1206" t="s">
        <v>7913</v>
      </c>
      <c r="P1206" t="s">
        <v>15200</v>
      </c>
      <c r="R1206" t="str">
        <f t="shared" si="36"/>
        <v>昌邑</v>
      </c>
      <c r="S1206" t="str">
        <f t="shared" si="37"/>
        <v>0103</v>
      </c>
    </row>
    <row r="1207" spans="1:19">
      <c r="A1207" t="s">
        <v>15201</v>
      </c>
      <c r="B1207" t="s">
        <v>15202</v>
      </c>
      <c r="C1207" t="s">
        <v>49</v>
      </c>
      <c r="D1207" t="s">
        <v>15203</v>
      </c>
      <c r="E1207" t="s">
        <v>15204</v>
      </c>
      <c r="F1207" t="s">
        <v>15205</v>
      </c>
      <c r="G1207" t="s">
        <v>15206</v>
      </c>
      <c r="H1207" t="s">
        <v>15207</v>
      </c>
      <c r="I1207" t="s">
        <v>4785</v>
      </c>
      <c r="J1207" t="s">
        <v>6782</v>
      </c>
      <c r="K1207" t="s">
        <v>6783</v>
      </c>
      <c r="L1207" t="s">
        <v>105</v>
      </c>
      <c r="M1207" t="s">
        <v>5224</v>
      </c>
      <c r="N1207" t="s">
        <v>4789</v>
      </c>
      <c r="O1207" t="s">
        <v>6784</v>
      </c>
      <c r="P1207" t="s">
        <v>15208</v>
      </c>
      <c r="R1207" t="str">
        <f t="shared" si="36"/>
        <v>寿光</v>
      </c>
      <c r="S1207" t="str">
        <f t="shared" si="37"/>
        <v>0103</v>
      </c>
    </row>
    <row r="1208" spans="1:19">
      <c r="A1208" t="s">
        <v>15209</v>
      </c>
      <c r="B1208" t="s">
        <v>15210</v>
      </c>
      <c r="C1208" t="s">
        <v>49</v>
      </c>
      <c r="D1208" t="s">
        <v>15211</v>
      </c>
      <c r="E1208" t="s">
        <v>12164</v>
      </c>
      <c r="F1208" t="s">
        <v>15212</v>
      </c>
      <c r="G1208" t="s">
        <v>15213</v>
      </c>
      <c r="H1208" t="s">
        <v>15214</v>
      </c>
      <c r="I1208" t="s">
        <v>12119</v>
      </c>
      <c r="J1208" t="s">
        <v>4916</v>
      </c>
      <c r="K1208" t="s">
        <v>4917</v>
      </c>
      <c r="L1208" t="s">
        <v>114</v>
      </c>
      <c r="M1208" t="s">
        <v>4918</v>
      </c>
      <c r="O1208" t="s">
        <v>4920</v>
      </c>
      <c r="P1208" t="s">
        <v>15215</v>
      </c>
      <c r="R1208" t="str">
        <f t="shared" si="36"/>
        <v>高密</v>
      </c>
      <c r="S1208" t="str">
        <f t="shared" si="37"/>
        <v>0103</v>
      </c>
    </row>
    <row r="1209" spans="1:19">
      <c r="A1209" t="s">
        <v>15216</v>
      </c>
      <c r="B1209" t="s">
        <v>15217</v>
      </c>
      <c r="C1209" t="s">
        <v>49</v>
      </c>
      <c r="D1209" t="s">
        <v>15218</v>
      </c>
      <c r="E1209" t="s">
        <v>12407</v>
      </c>
      <c r="F1209" t="s">
        <v>15219</v>
      </c>
      <c r="G1209" t="s">
        <v>15220</v>
      </c>
      <c r="H1209" t="s">
        <v>15221</v>
      </c>
      <c r="I1209" t="s">
        <v>12119</v>
      </c>
      <c r="J1209" t="s">
        <v>6132</v>
      </c>
      <c r="K1209" t="s">
        <v>6133</v>
      </c>
      <c r="L1209" t="s">
        <v>123</v>
      </c>
      <c r="M1209" t="s">
        <v>4932</v>
      </c>
      <c r="N1209" t="s">
        <v>5112</v>
      </c>
      <c r="O1209" t="s">
        <v>6134</v>
      </c>
      <c r="P1209" t="s">
        <v>15222</v>
      </c>
      <c r="Q1209" t="s">
        <v>15223</v>
      </c>
      <c r="R1209" t="str">
        <f t="shared" si="36"/>
        <v>诸城</v>
      </c>
      <c r="S1209" t="str">
        <f t="shared" si="37"/>
        <v>0103</v>
      </c>
    </row>
    <row r="1210" spans="1:19">
      <c r="A1210" t="s">
        <v>15224</v>
      </c>
      <c r="B1210" t="s">
        <v>15225</v>
      </c>
      <c r="C1210" t="s">
        <v>49</v>
      </c>
      <c r="D1210" t="s">
        <v>15226</v>
      </c>
      <c r="E1210" t="s">
        <v>15227</v>
      </c>
      <c r="F1210" t="s">
        <v>15228</v>
      </c>
      <c r="G1210" t="s">
        <v>15229</v>
      </c>
      <c r="H1210" t="s">
        <v>15230</v>
      </c>
      <c r="I1210" t="s">
        <v>4828</v>
      </c>
      <c r="J1210" t="s">
        <v>6348</v>
      </c>
      <c r="K1210" t="s">
        <v>6349</v>
      </c>
      <c r="L1210" t="s">
        <v>114</v>
      </c>
      <c r="M1210" t="s">
        <v>5486</v>
      </c>
      <c r="N1210" t="s">
        <v>5030</v>
      </c>
      <c r="O1210" t="s">
        <v>6350</v>
      </c>
      <c r="P1210" t="s">
        <v>15231</v>
      </c>
      <c r="R1210" t="str">
        <f t="shared" si="36"/>
        <v>高密</v>
      </c>
      <c r="S1210" t="str">
        <f t="shared" si="37"/>
        <v>0103</v>
      </c>
    </row>
    <row r="1211" spans="1:19">
      <c r="A1211" t="s">
        <v>15232</v>
      </c>
      <c r="B1211" t="s">
        <v>15233</v>
      </c>
      <c r="C1211" t="s">
        <v>49</v>
      </c>
      <c r="D1211" t="s">
        <v>15234</v>
      </c>
      <c r="E1211" t="s">
        <v>12152</v>
      </c>
      <c r="F1211" t="s">
        <v>15235</v>
      </c>
      <c r="G1211" t="s">
        <v>15236</v>
      </c>
      <c r="H1211" t="s">
        <v>15237</v>
      </c>
      <c r="I1211" t="s">
        <v>4852</v>
      </c>
      <c r="J1211" t="s">
        <v>12195</v>
      </c>
      <c r="K1211" t="s">
        <v>12196</v>
      </c>
      <c r="L1211" t="s">
        <v>77</v>
      </c>
      <c r="M1211" t="s">
        <v>5733</v>
      </c>
      <c r="N1211" t="s">
        <v>6519</v>
      </c>
      <c r="O1211" t="s">
        <v>12197</v>
      </c>
      <c r="P1211" t="s">
        <v>15238</v>
      </c>
      <c r="Q1211" t="s">
        <v>15239</v>
      </c>
      <c r="R1211" t="str">
        <f t="shared" si="36"/>
        <v>临朐</v>
      </c>
      <c r="S1211" t="str">
        <f t="shared" si="37"/>
        <v>0103</v>
      </c>
    </row>
    <row r="1212" spans="1:19">
      <c r="A1212" t="s">
        <v>15240</v>
      </c>
      <c r="B1212" t="s">
        <v>15241</v>
      </c>
      <c r="C1212" t="s">
        <v>49</v>
      </c>
      <c r="D1212" t="s">
        <v>15242</v>
      </c>
      <c r="E1212" t="s">
        <v>12368</v>
      </c>
      <c r="F1212" t="s">
        <v>15243</v>
      </c>
      <c r="G1212" t="s">
        <v>15244</v>
      </c>
      <c r="H1212" t="s">
        <v>15245</v>
      </c>
      <c r="I1212" t="s">
        <v>4828</v>
      </c>
      <c r="J1212" t="s">
        <v>15246</v>
      </c>
      <c r="K1212" t="s">
        <v>15247</v>
      </c>
      <c r="L1212" t="s">
        <v>1136</v>
      </c>
      <c r="M1212" t="s">
        <v>5210</v>
      </c>
      <c r="N1212" t="s">
        <v>9006</v>
      </c>
      <c r="O1212" t="s">
        <v>15248</v>
      </c>
      <c r="P1212" t="s">
        <v>15249</v>
      </c>
      <c r="Q1212" t="s">
        <v>15250</v>
      </c>
      <c r="R1212" t="str">
        <f t="shared" si="36"/>
        <v>昌乐</v>
      </c>
      <c r="S1212" t="str">
        <f t="shared" si="37"/>
        <v>0103</v>
      </c>
    </row>
    <row r="1213" spans="1:19">
      <c r="A1213" t="s">
        <v>15251</v>
      </c>
      <c r="B1213" t="s">
        <v>15252</v>
      </c>
      <c r="C1213" t="s">
        <v>49</v>
      </c>
      <c r="D1213" t="s">
        <v>15253</v>
      </c>
      <c r="E1213" t="s">
        <v>12164</v>
      </c>
      <c r="F1213" t="s">
        <v>15254</v>
      </c>
      <c r="G1213" t="s">
        <v>15255</v>
      </c>
      <c r="H1213" t="s">
        <v>15256</v>
      </c>
      <c r="I1213" t="s">
        <v>4785</v>
      </c>
      <c r="J1213" t="s">
        <v>15257</v>
      </c>
      <c r="K1213" t="s">
        <v>15258</v>
      </c>
      <c r="L1213" t="s">
        <v>77</v>
      </c>
      <c r="M1213" t="s">
        <v>5295</v>
      </c>
      <c r="O1213" t="s">
        <v>15259</v>
      </c>
      <c r="P1213" t="s">
        <v>15260</v>
      </c>
      <c r="R1213" t="str">
        <f t="shared" si="36"/>
        <v>临朐</v>
      </c>
      <c r="S1213" t="str">
        <f t="shared" si="37"/>
        <v>0103</v>
      </c>
    </row>
    <row r="1214" spans="1:19">
      <c r="A1214" t="s">
        <v>15261</v>
      </c>
      <c r="B1214" t="s">
        <v>15262</v>
      </c>
      <c r="C1214" t="s">
        <v>49</v>
      </c>
      <c r="D1214" t="s">
        <v>15263</v>
      </c>
      <c r="E1214" t="s">
        <v>15264</v>
      </c>
      <c r="F1214" t="s">
        <v>15265</v>
      </c>
      <c r="G1214" t="s">
        <v>15266</v>
      </c>
      <c r="H1214" t="s">
        <v>15267</v>
      </c>
      <c r="I1214" t="s">
        <v>4813</v>
      </c>
      <c r="J1214" t="s">
        <v>9246</v>
      </c>
      <c r="K1214" t="s">
        <v>9247</v>
      </c>
      <c r="L1214" t="s">
        <v>375</v>
      </c>
      <c r="M1214" t="s">
        <v>7334</v>
      </c>
      <c r="N1214" t="s">
        <v>5801</v>
      </c>
      <c r="O1214" t="s">
        <v>9248</v>
      </c>
      <c r="P1214" t="s">
        <v>15268</v>
      </c>
      <c r="Q1214" t="s">
        <v>15269</v>
      </c>
      <c r="R1214" t="str">
        <f t="shared" si="36"/>
        <v>昌邑</v>
      </c>
      <c r="S1214" t="str">
        <f t="shared" si="37"/>
        <v>0103</v>
      </c>
    </row>
    <row r="1215" spans="1:19">
      <c r="A1215" t="s">
        <v>15270</v>
      </c>
      <c r="B1215" t="s">
        <v>15271</v>
      </c>
      <c r="C1215" t="s">
        <v>49</v>
      </c>
      <c r="D1215" t="s">
        <v>15272</v>
      </c>
      <c r="E1215" t="s">
        <v>12164</v>
      </c>
      <c r="F1215" t="s">
        <v>15273</v>
      </c>
      <c r="G1215" t="s">
        <v>15274</v>
      </c>
      <c r="H1215" t="s">
        <v>15275</v>
      </c>
      <c r="I1215" t="s">
        <v>4828</v>
      </c>
      <c r="J1215" t="s">
        <v>5432</v>
      </c>
      <c r="K1215" t="s">
        <v>5433</v>
      </c>
      <c r="L1215" t="s">
        <v>123</v>
      </c>
      <c r="M1215" t="s">
        <v>4932</v>
      </c>
      <c r="O1215" t="s">
        <v>5434</v>
      </c>
      <c r="P1215" t="s">
        <v>15276</v>
      </c>
      <c r="R1215" t="str">
        <f t="shared" si="36"/>
        <v>诸城</v>
      </c>
      <c r="S1215" t="str">
        <f t="shared" si="37"/>
        <v>0103</v>
      </c>
    </row>
    <row r="1216" spans="1:19">
      <c r="A1216" t="s">
        <v>15277</v>
      </c>
      <c r="B1216" t="s">
        <v>15278</v>
      </c>
      <c r="C1216" t="s">
        <v>49</v>
      </c>
      <c r="D1216" t="s">
        <v>15279</v>
      </c>
      <c r="E1216" t="s">
        <v>12152</v>
      </c>
      <c r="F1216" t="s">
        <v>15280</v>
      </c>
      <c r="G1216" t="s">
        <v>15281</v>
      </c>
      <c r="H1216" t="s">
        <v>15282</v>
      </c>
      <c r="I1216" t="s">
        <v>4813</v>
      </c>
      <c r="J1216" t="s">
        <v>15283</v>
      </c>
      <c r="K1216" t="s">
        <v>15284</v>
      </c>
      <c r="L1216" t="s">
        <v>105</v>
      </c>
      <c r="M1216" t="s">
        <v>5197</v>
      </c>
      <c r="N1216" t="s">
        <v>4817</v>
      </c>
      <c r="O1216" t="s">
        <v>15285</v>
      </c>
      <c r="P1216" t="s">
        <v>15286</v>
      </c>
      <c r="R1216" t="str">
        <f t="shared" si="36"/>
        <v>寿光</v>
      </c>
      <c r="S1216" t="str">
        <f t="shared" si="37"/>
        <v>0103</v>
      </c>
    </row>
    <row r="1217" spans="1:19">
      <c r="A1217" t="s">
        <v>15287</v>
      </c>
      <c r="B1217" t="s">
        <v>15288</v>
      </c>
      <c r="C1217" t="s">
        <v>49</v>
      </c>
      <c r="D1217" t="s">
        <v>15289</v>
      </c>
      <c r="E1217" t="s">
        <v>12368</v>
      </c>
      <c r="F1217" t="s">
        <v>15290</v>
      </c>
      <c r="G1217" t="s">
        <v>15291</v>
      </c>
      <c r="H1217" t="s">
        <v>15292</v>
      </c>
      <c r="I1217" t="s">
        <v>4828</v>
      </c>
      <c r="J1217" t="s">
        <v>4853</v>
      </c>
      <c r="K1217" t="s">
        <v>4854</v>
      </c>
      <c r="L1217" t="s">
        <v>50</v>
      </c>
      <c r="M1217" t="s">
        <v>4855</v>
      </c>
      <c r="N1217" t="s">
        <v>10228</v>
      </c>
      <c r="O1217" t="s">
        <v>4857</v>
      </c>
      <c r="P1217" t="s">
        <v>15293</v>
      </c>
      <c r="Q1217" t="s">
        <v>15294</v>
      </c>
      <c r="R1217" t="str">
        <f t="shared" ref="R1217:R1280" si="38">IF(OR(LEFT(L1217,2)="高新"),"奎文",IF(LEFT(L1217,2)="峡山","坊子",IF(LEFT(L1217,2)="滨海","寒亭",LEFT(L1217,2))))</f>
        <v>青州</v>
      </c>
      <c r="S1217" t="str">
        <f t="shared" ref="S1217:S1280" si="39">TEXT(B1217,"mmdd")</f>
        <v>0103</v>
      </c>
    </row>
    <row r="1218" spans="1:19">
      <c r="A1218" t="s">
        <v>15295</v>
      </c>
      <c r="B1218" t="s">
        <v>15296</v>
      </c>
      <c r="C1218" t="s">
        <v>49</v>
      </c>
      <c r="D1218" t="s">
        <v>15297</v>
      </c>
      <c r="E1218" t="s">
        <v>12164</v>
      </c>
      <c r="F1218" t="s">
        <v>15298</v>
      </c>
      <c r="G1218" t="s">
        <v>15299</v>
      </c>
      <c r="H1218" t="s">
        <v>15300</v>
      </c>
      <c r="I1218" t="s">
        <v>4813</v>
      </c>
      <c r="J1218" t="s">
        <v>5937</v>
      </c>
      <c r="K1218" t="s">
        <v>5938</v>
      </c>
      <c r="L1218" t="s">
        <v>86</v>
      </c>
      <c r="M1218" t="s">
        <v>5099</v>
      </c>
      <c r="O1218" t="s">
        <v>5940</v>
      </c>
      <c r="P1218" t="s">
        <v>15301</v>
      </c>
      <c r="Q1218" t="s">
        <v>15302</v>
      </c>
      <c r="R1218" t="str">
        <f t="shared" si="38"/>
        <v>坊子</v>
      </c>
      <c r="S1218" t="str">
        <f t="shared" si="39"/>
        <v>0103</v>
      </c>
    </row>
    <row r="1219" spans="1:19">
      <c r="A1219" t="s">
        <v>15303</v>
      </c>
      <c r="B1219" t="s">
        <v>15304</v>
      </c>
      <c r="C1219" t="s">
        <v>49</v>
      </c>
      <c r="D1219" t="s">
        <v>15305</v>
      </c>
      <c r="E1219" t="s">
        <v>12407</v>
      </c>
      <c r="F1219" t="s">
        <v>15306</v>
      </c>
      <c r="G1219" t="s">
        <v>15307</v>
      </c>
      <c r="H1219" t="s">
        <v>15308</v>
      </c>
      <c r="I1219" t="s">
        <v>12119</v>
      </c>
      <c r="J1219" t="s">
        <v>8984</v>
      </c>
      <c r="K1219" t="s">
        <v>8985</v>
      </c>
      <c r="L1219" t="s">
        <v>60</v>
      </c>
      <c r="M1219" t="s">
        <v>5511</v>
      </c>
      <c r="N1219" t="s">
        <v>4905</v>
      </c>
      <c r="O1219" t="s">
        <v>8986</v>
      </c>
      <c r="Q1219" t="s">
        <v>15309</v>
      </c>
      <c r="R1219" t="str">
        <f t="shared" si="38"/>
        <v>奎文</v>
      </c>
      <c r="S1219" t="str">
        <f t="shared" si="39"/>
        <v>0103</v>
      </c>
    </row>
    <row r="1220" spans="1:19">
      <c r="A1220" t="s">
        <v>15310</v>
      </c>
      <c r="B1220" t="s">
        <v>15311</v>
      </c>
      <c r="C1220" t="s">
        <v>49</v>
      </c>
      <c r="D1220" t="s">
        <v>15312</v>
      </c>
      <c r="E1220" t="s">
        <v>12152</v>
      </c>
      <c r="F1220" t="s">
        <v>15313</v>
      </c>
      <c r="G1220" t="s">
        <v>15314</v>
      </c>
      <c r="H1220" t="s">
        <v>15315</v>
      </c>
      <c r="I1220" t="s">
        <v>5066</v>
      </c>
      <c r="J1220" t="s">
        <v>12120</v>
      </c>
      <c r="K1220" t="s">
        <v>12121</v>
      </c>
      <c r="L1220" t="s">
        <v>1136</v>
      </c>
      <c r="M1220" t="s">
        <v>8945</v>
      </c>
      <c r="N1220" t="s">
        <v>5211</v>
      </c>
      <c r="O1220" t="s">
        <v>12122</v>
      </c>
      <c r="P1220" t="s">
        <v>15316</v>
      </c>
      <c r="R1220" t="str">
        <f t="shared" si="38"/>
        <v>昌乐</v>
      </c>
      <c r="S1220" t="str">
        <f t="shared" si="39"/>
        <v>0103</v>
      </c>
    </row>
    <row r="1221" spans="1:19">
      <c r="A1221" t="s">
        <v>15317</v>
      </c>
      <c r="B1221" t="s">
        <v>15318</v>
      </c>
      <c r="C1221" t="s">
        <v>49</v>
      </c>
      <c r="D1221" t="s">
        <v>15319</v>
      </c>
      <c r="E1221" t="s">
        <v>12407</v>
      </c>
      <c r="F1221" t="s">
        <v>15320</v>
      </c>
      <c r="G1221" t="s">
        <v>15321</v>
      </c>
      <c r="H1221" t="s">
        <v>15322</v>
      </c>
      <c r="I1221" t="s">
        <v>12757</v>
      </c>
      <c r="J1221" t="s">
        <v>11849</v>
      </c>
      <c r="K1221" t="s">
        <v>11850</v>
      </c>
      <c r="L1221" t="s">
        <v>95</v>
      </c>
      <c r="M1221" t="s">
        <v>5709</v>
      </c>
      <c r="N1221" t="s">
        <v>4933</v>
      </c>
      <c r="O1221" t="s">
        <v>11851</v>
      </c>
      <c r="P1221" t="s">
        <v>15323</v>
      </c>
      <c r="Q1221" t="s">
        <v>15324</v>
      </c>
      <c r="R1221" t="str">
        <f t="shared" si="38"/>
        <v>安丘</v>
      </c>
      <c r="S1221" t="str">
        <f t="shared" si="39"/>
        <v>0103</v>
      </c>
    </row>
    <row r="1222" spans="1:19">
      <c r="A1222" t="s">
        <v>15325</v>
      </c>
      <c r="B1222" t="s">
        <v>15326</v>
      </c>
      <c r="C1222" t="s">
        <v>49</v>
      </c>
      <c r="D1222" t="s">
        <v>15327</v>
      </c>
      <c r="E1222" t="s">
        <v>15328</v>
      </c>
      <c r="F1222" t="s">
        <v>15329</v>
      </c>
      <c r="G1222" t="s">
        <v>15330</v>
      </c>
      <c r="H1222" t="s">
        <v>15331</v>
      </c>
      <c r="I1222" t="s">
        <v>4955</v>
      </c>
      <c r="J1222" t="s">
        <v>6904</v>
      </c>
      <c r="K1222" t="s">
        <v>6905</v>
      </c>
      <c r="L1222" t="s">
        <v>86</v>
      </c>
      <c r="M1222" t="s">
        <v>5919</v>
      </c>
      <c r="N1222" t="s">
        <v>4832</v>
      </c>
      <c r="O1222" t="s">
        <v>6906</v>
      </c>
      <c r="P1222" t="s">
        <v>15332</v>
      </c>
      <c r="Q1222" t="s">
        <v>15333</v>
      </c>
      <c r="R1222" t="str">
        <f t="shared" si="38"/>
        <v>坊子</v>
      </c>
      <c r="S1222" t="str">
        <f t="shared" si="39"/>
        <v>0103</v>
      </c>
    </row>
    <row r="1223" spans="1:19">
      <c r="A1223" t="s">
        <v>15334</v>
      </c>
      <c r="B1223" t="s">
        <v>15335</v>
      </c>
      <c r="C1223" t="s">
        <v>49</v>
      </c>
      <c r="D1223" t="s">
        <v>15336</v>
      </c>
      <c r="E1223" t="s">
        <v>12368</v>
      </c>
      <c r="F1223" t="s">
        <v>15337</v>
      </c>
      <c r="G1223" t="s">
        <v>15338</v>
      </c>
      <c r="H1223" t="s">
        <v>15339</v>
      </c>
      <c r="I1223" t="s">
        <v>4828</v>
      </c>
      <c r="J1223" t="s">
        <v>6528</v>
      </c>
      <c r="K1223" t="s">
        <v>6529</v>
      </c>
      <c r="L1223" t="s">
        <v>60</v>
      </c>
      <c r="M1223" t="s">
        <v>4774</v>
      </c>
      <c r="O1223" t="s">
        <v>6531</v>
      </c>
      <c r="P1223" t="s">
        <v>15340</v>
      </c>
      <c r="R1223" t="str">
        <f t="shared" si="38"/>
        <v>奎文</v>
      </c>
      <c r="S1223" t="str">
        <f t="shared" si="39"/>
        <v>0103</v>
      </c>
    </row>
    <row r="1224" spans="1:19">
      <c r="A1224" t="s">
        <v>15341</v>
      </c>
      <c r="B1224" t="s">
        <v>15342</v>
      </c>
      <c r="C1224" t="s">
        <v>49</v>
      </c>
      <c r="D1224" t="s">
        <v>15343</v>
      </c>
      <c r="E1224" t="s">
        <v>12164</v>
      </c>
      <c r="F1224" t="s">
        <v>15344</v>
      </c>
      <c r="G1224" t="s">
        <v>15345</v>
      </c>
      <c r="I1224" t="s">
        <v>15346</v>
      </c>
      <c r="L1224" t="s">
        <v>50</v>
      </c>
      <c r="R1224" t="str">
        <f t="shared" si="38"/>
        <v>青州</v>
      </c>
      <c r="S1224" t="str">
        <f t="shared" si="39"/>
        <v>0103</v>
      </c>
    </row>
    <row r="1225" spans="1:19">
      <c r="A1225" t="s">
        <v>15347</v>
      </c>
      <c r="B1225" t="s">
        <v>15348</v>
      </c>
      <c r="C1225" t="s">
        <v>49</v>
      </c>
      <c r="D1225" t="s">
        <v>15349</v>
      </c>
      <c r="E1225" t="s">
        <v>12407</v>
      </c>
      <c r="F1225" t="s">
        <v>15350</v>
      </c>
      <c r="G1225" t="s">
        <v>15351</v>
      </c>
      <c r="H1225" t="s">
        <v>15352</v>
      </c>
      <c r="I1225" t="s">
        <v>12119</v>
      </c>
      <c r="J1225" t="s">
        <v>8984</v>
      </c>
      <c r="K1225" t="s">
        <v>8985</v>
      </c>
      <c r="L1225" t="s">
        <v>60</v>
      </c>
      <c r="M1225" t="s">
        <v>5511</v>
      </c>
      <c r="N1225" t="s">
        <v>4905</v>
      </c>
      <c r="O1225" t="s">
        <v>8986</v>
      </c>
      <c r="R1225" t="str">
        <f t="shared" si="38"/>
        <v>奎文</v>
      </c>
      <c r="S1225" t="str">
        <f t="shared" si="39"/>
        <v>0103</v>
      </c>
    </row>
    <row r="1226" spans="1:19">
      <c r="A1226" t="s">
        <v>15353</v>
      </c>
      <c r="B1226" t="s">
        <v>15354</v>
      </c>
      <c r="C1226" t="s">
        <v>49</v>
      </c>
      <c r="D1226" t="s">
        <v>15355</v>
      </c>
      <c r="E1226" t="s">
        <v>12152</v>
      </c>
      <c r="F1226" t="s">
        <v>15356</v>
      </c>
      <c r="G1226" t="s">
        <v>15357</v>
      </c>
      <c r="H1226" t="s">
        <v>15358</v>
      </c>
      <c r="I1226" t="s">
        <v>5052</v>
      </c>
      <c r="J1226" t="s">
        <v>15359</v>
      </c>
      <c r="K1226" t="s">
        <v>15360</v>
      </c>
      <c r="L1226" t="s">
        <v>86</v>
      </c>
      <c r="M1226" t="s">
        <v>6297</v>
      </c>
      <c r="N1226" t="s">
        <v>5421</v>
      </c>
      <c r="O1226" t="s">
        <v>15361</v>
      </c>
      <c r="P1226" t="s">
        <v>15362</v>
      </c>
      <c r="R1226" t="str">
        <f t="shared" si="38"/>
        <v>坊子</v>
      </c>
      <c r="S1226" t="str">
        <f t="shared" si="39"/>
        <v>0103</v>
      </c>
    </row>
    <row r="1227" spans="1:19">
      <c r="A1227" t="s">
        <v>15363</v>
      </c>
      <c r="B1227" t="s">
        <v>15364</v>
      </c>
      <c r="C1227" t="s">
        <v>49</v>
      </c>
      <c r="D1227" t="s">
        <v>15365</v>
      </c>
      <c r="E1227" t="s">
        <v>12152</v>
      </c>
      <c r="F1227" t="s">
        <v>15366</v>
      </c>
      <c r="G1227" t="s">
        <v>15367</v>
      </c>
      <c r="H1227" t="s">
        <v>14441</v>
      </c>
      <c r="I1227" t="s">
        <v>4785</v>
      </c>
      <c r="J1227" t="s">
        <v>5789</v>
      </c>
      <c r="K1227" t="s">
        <v>5790</v>
      </c>
      <c r="L1227" t="s">
        <v>1136</v>
      </c>
      <c r="M1227" t="s">
        <v>5791</v>
      </c>
      <c r="N1227" t="s">
        <v>4919</v>
      </c>
      <c r="O1227" t="s">
        <v>5792</v>
      </c>
      <c r="P1227" t="s">
        <v>15368</v>
      </c>
      <c r="Q1227" t="s">
        <v>15369</v>
      </c>
      <c r="R1227" t="str">
        <f t="shared" si="38"/>
        <v>昌乐</v>
      </c>
      <c r="S1227" t="str">
        <f t="shared" si="39"/>
        <v>0103</v>
      </c>
    </row>
    <row r="1228" spans="1:19">
      <c r="A1228" t="s">
        <v>15370</v>
      </c>
      <c r="B1228" t="s">
        <v>15371</v>
      </c>
      <c r="C1228" t="s">
        <v>49</v>
      </c>
      <c r="D1228" t="s">
        <v>15372</v>
      </c>
      <c r="E1228" t="s">
        <v>15373</v>
      </c>
      <c r="F1228" t="s">
        <v>15374</v>
      </c>
      <c r="G1228" t="s">
        <v>15375</v>
      </c>
      <c r="H1228" t="s">
        <v>15376</v>
      </c>
      <c r="I1228" t="s">
        <v>4828</v>
      </c>
      <c r="J1228" t="s">
        <v>4853</v>
      </c>
      <c r="K1228" t="s">
        <v>4854</v>
      </c>
      <c r="L1228" t="s">
        <v>50</v>
      </c>
      <c r="M1228" t="s">
        <v>4855</v>
      </c>
      <c r="N1228" t="s">
        <v>4983</v>
      </c>
      <c r="O1228" t="s">
        <v>4857</v>
      </c>
      <c r="P1228" t="s">
        <v>15377</v>
      </c>
      <c r="Q1228" t="s">
        <v>15378</v>
      </c>
      <c r="R1228" t="str">
        <f t="shared" si="38"/>
        <v>青州</v>
      </c>
      <c r="S1228" t="str">
        <f t="shared" si="39"/>
        <v>0103</v>
      </c>
    </row>
    <row r="1229" spans="1:19">
      <c r="A1229" t="s">
        <v>15379</v>
      </c>
      <c r="B1229" t="s">
        <v>15380</v>
      </c>
      <c r="C1229" t="s">
        <v>49</v>
      </c>
      <c r="D1229" t="s">
        <v>15381</v>
      </c>
      <c r="E1229" t="s">
        <v>12152</v>
      </c>
      <c r="F1229" t="s">
        <v>15382</v>
      </c>
      <c r="G1229" t="s">
        <v>15383</v>
      </c>
      <c r="H1229" t="s">
        <v>15384</v>
      </c>
      <c r="I1229" t="s">
        <v>4852</v>
      </c>
      <c r="J1229" t="s">
        <v>15385</v>
      </c>
      <c r="K1229" t="s">
        <v>15386</v>
      </c>
      <c r="L1229" t="s">
        <v>123</v>
      </c>
      <c r="M1229" t="s">
        <v>4932</v>
      </c>
      <c r="N1229" t="s">
        <v>4845</v>
      </c>
      <c r="O1229" t="s">
        <v>15387</v>
      </c>
      <c r="P1229" t="s">
        <v>15388</v>
      </c>
      <c r="Q1229" t="s">
        <v>15389</v>
      </c>
      <c r="R1229" t="str">
        <f t="shared" si="38"/>
        <v>诸城</v>
      </c>
      <c r="S1229" t="str">
        <f t="shared" si="39"/>
        <v>0103</v>
      </c>
    </row>
    <row r="1230" spans="1:19">
      <c r="A1230" t="s">
        <v>15390</v>
      </c>
      <c r="B1230" t="s">
        <v>15391</v>
      </c>
      <c r="C1230" t="s">
        <v>49</v>
      </c>
      <c r="D1230" t="s">
        <v>15392</v>
      </c>
      <c r="E1230" t="s">
        <v>12164</v>
      </c>
      <c r="F1230" t="s">
        <v>15393</v>
      </c>
      <c r="G1230" t="s">
        <v>15394</v>
      </c>
      <c r="H1230" t="s">
        <v>15395</v>
      </c>
      <c r="I1230" t="s">
        <v>4828</v>
      </c>
      <c r="J1230" t="s">
        <v>14104</v>
      </c>
      <c r="K1230" t="s">
        <v>14105</v>
      </c>
      <c r="L1230" t="s">
        <v>114</v>
      </c>
      <c r="M1230" t="s">
        <v>4918</v>
      </c>
      <c r="O1230" t="s">
        <v>14106</v>
      </c>
      <c r="P1230" t="s">
        <v>15396</v>
      </c>
      <c r="R1230" t="str">
        <f t="shared" si="38"/>
        <v>高密</v>
      </c>
      <c r="S1230" t="str">
        <f t="shared" si="39"/>
        <v>0103</v>
      </c>
    </row>
    <row r="1231" spans="1:19">
      <c r="A1231" t="s">
        <v>15397</v>
      </c>
      <c r="B1231" t="s">
        <v>15398</v>
      </c>
      <c r="C1231" t="s">
        <v>49</v>
      </c>
      <c r="D1231" t="s">
        <v>15399</v>
      </c>
      <c r="E1231" t="s">
        <v>12407</v>
      </c>
      <c r="F1231" t="s">
        <v>15400</v>
      </c>
      <c r="G1231" t="s">
        <v>15401</v>
      </c>
      <c r="H1231" t="s">
        <v>15402</v>
      </c>
      <c r="I1231" t="s">
        <v>12119</v>
      </c>
      <c r="J1231" t="s">
        <v>6642</v>
      </c>
      <c r="K1231" t="s">
        <v>6643</v>
      </c>
      <c r="L1231" t="s">
        <v>105</v>
      </c>
      <c r="M1231" t="s">
        <v>5769</v>
      </c>
      <c r="N1231" t="s">
        <v>5699</v>
      </c>
      <c r="O1231" t="s">
        <v>5843</v>
      </c>
      <c r="P1231" t="s">
        <v>15403</v>
      </c>
      <c r="R1231" t="str">
        <f t="shared" si="38"/>
        <v>寿光</v>
      </c>
      <c r="S1231" t="str">
        <f t="shared" si="39"/>
        <v>0103</v>
      </c>
    </row>
    <row r="1232" spans="1:19">
      <c r="A1232" t="s">
        <v>15404</v>
      </c>
      <c r="B1232" t="s">
        <v>15405</v>
      </c>
      <c r="C1232" t="s">
        <v>49</v>
      </c>
      <c r="D1232" t="s">
        <v>15406</v>
      </c>
      <c r="E1232" t="s">
        <v>12152</v>
      </c>
      <c r="F1232" t="s">
        <v>15407</v>
      </c>
      <c r="G1232" t="s">
        <v>15408</v>
      </c>
      <c r="H1232" t="s">
        <v>15409</v>
      </c>
      <c r="I1232" t="s">
        <v>5541</v>
      </c>
      <c r="J1232" t="s">
        <v>10870</v>
      </c>
      <c r="K1232" t="s">
        <v>10871</v>
      </c>
      <c r="L1232" t="s">
        <v>60</v>
      </c>
      <c r="M1232" t="s">
        <v>5999</v>
      </c>
      <c r="N1232" t="s">
        <v>5421</v>
      </c>
      <c r="O1232" t="s">
        <v>10872</v>
      </c>
      <c r="P1232" t="s">
        <v>15410</v>
      </c>
      <c r="Q1232" t="s">
        <v>15411</v>
      </c>
      <c r="R1232" t="str">
        <f t="shared" si="38"/>
        <v>奎文</v>
      </c>
      <c r="S1232" t="str">
        <f t="shared" si="39"/>
        <v>0103</v>
      </c>
    </row>
    <row r="1233" spans="1:19">
      <c r="A1233" t="s">
        <v>15412</v>
      </c>
      <c r="B1233" t="s">
        <v>15413</v>
      </c>
      <c r="C1233" t="s">
        <v>49</v>
      </c>
      <c r="D1233" t="s">
        <v>15414</v>
      </c>
      <c r="E1233" t="s">
        <v>15415</v>
      </c>
      <c r="F1233" t="s">
        <v>15416</v>
      </c>
      <c r="G1233" t="s">
        <v>15417</v>
      </c>
      <c r="H1233" t="s">
        <v>15418</v>
      </c>
      <c r="I1233" t="s">
        <v>12119</v>
      </c>
      <c r="J1233" t="s">
        <v>6423</v>
      </c>
      <c r="K1233" t="s">
        <v>6424</v>
      </c>
      <c r="L1233" t="s">
        <v>60</v>
      </c>
      <c r="M1233" t="s">
        <v>5511</v>
      </c>
      <c r="N1233" t="s">
        <v>5056</v>
      </c>
      <c r="O1233" t="s">
        <v>6425</v>
      </c>
      <c r="P1233" t="s">
        <v>15419</v>
      </c>
      <c r="Q1233" t="s">
        <v>15420</v>
      </c>
      <c r="R1233" t="str">
        <f t="shared" si="38"/>
        <v>奎文</v>
      </c>
      <c r="S1233" t="str">
        <f t="shared" si="39"/>
        <v>0103</v>
      </c>
    </row>
    <row r="1234" spans="1:19">
      <c r="A1234" t="s">
        <v>681</v>
      </c>
      <c r="B1234" t="s">
        <v>15421</v>
      </c>
      <c r="C1234" t="s">
        <v>49</v>
      </c>
      <c r="D1234" t="s">
        <v>15422</v>
      </c>
      <c r="E1234" t="s">
        <v>15423</v>
      </c>
      <c r="F1234" t="s">
        <v>15424</v>
      </c>
      <c r="G1234" t="s">
        <v>679</v>
      </c>
      <c r="H1234" t="s">
        <v>15425</v>
      </c>
      <c r="I1234" t="s">
        <v>4828</v>
      </c>
      <c r="J1234" t="s">
        <v>7996</v>
      </c>
      <c r="K1234" t="s">
        <v>7997</v>
      </c>
      <c r="L1234" t="s">
        <v>237</v>
      </c>
      <c r="M1234" t="s">
        <v>4788</v>
      </c>
      <c r="N1234" t="s">
        <v>4845</v>
      </c>
      <c r="O1234" t="s">
        <v>7998</v>
      </c>
      <c r="P1234" t="s">
        <v>15426</v>
      </c>
      <c r="R1234" t="str">
        <f t="shared" si="38"/>
        <v>潍城</v>
      </c>
      <c r="S1234" t="str">
        <f t="shared" si="39"/>
        <v>0103</v>
      </c>
    </row>
    <row r="1235" spans="1:19">
      <c r="A1235" t="s">
        <v>15427</v>
      </c>
      <c r="B1235" t="s">
        <v>15428</v>
      </c>
      <c r="C1235" t="s">
        <v>49</v>
      </c>
      <c r="D1235" t="s">
        <v>15429</v>
      </c>
      <c r="E1235" t="s">
        <v>15430</v>
      </c>
      <c r="F1235" t="s">
        <v>15431</v>
      </c>
      <c r="G1235" t="s">
        <v>15432</v>
      </c>
      <c r="H1235" t="s">
        <v>15433</v>
      </c>
      <c r="I1235" t="s">
        <v>12119</v>
      </c>
      <c r="J1235" t="s">
        <v>6053</v>
      </c>
      <c r="K1235" t="s">
        <v>6054</v>
      </c>
      <c r="L1235" t="s">
        <v>105</v>
      </c>
      <c r="M1235" t="s">
        <v>6055</v>
      </c>
      <c r="N1235" t="s">
        <v>8593</v>
      </c>
      <c r="O1235" t="s">
        <v>6056</v>
      </c>
      <c r="P1235" t="s">
        <v>15434</v>
      </c>
      <c r="Q1235" t="s">
        <v>15435</v>
      </c>
      <c r="R1235" t="str">
        <f t="shared" si="38"/>
        <v>寿光</v>
      </c>
      <c r="S1235" t="str">
        <f t="shared" si="39"/>
        <v>0103</v>
      </c>
    </row>
    <row r="1236" spans="1:19">
      <c r="A1236" t="s">
        <v>15436</v>
      </c>
      <c r="B1236" t="s">
        <v>15437</v>
      </c>
      <c r="C1236" t="s">
        <v>49</v>
      </c>
      <c r="D1236" t="s">
        <v>15438</v>
      </c>
      <c r="E1236" t="s">
        <v>12407</v>
      </c>
      <c r="F1236" t="s">
        <v>15439</v>
      </c>
      <c r="G1236" t="s">
        <v>15440</v>
      </c>
      <c r="H1236" t="s">
        <v>15441</v>
      </c>
      <c r="I1236" t="s">
        <v>12119</v>
      </c>
      <c r="J1236" t="s">
        <v>8984</v>
      </c>
      <c r="K1236" t="s">
        <v>8985</v>
      </c>
      <c r="L1236" t="s">
        <v>60</v>
      </c>
      <c r="M1236" t="s">
        <v>5511</v>
      </c>
      <c r="N1236" t="s">
        <v>4905</v>
      </c>
      <c r="O1236" t="s">
        <v>8986</v>
      </c>
      <c r="R1236" t="str">
        <f t="shared" si="38"/>
        <v>奎文</v>
      </c>
      <c r="S1236" t="str">
        <f t="shared" si="39"/>
        <v>0103</v>
      </c>
    </row>
    <row r="1237" spans="1:19">
      <c r="A1237" t="s">
        <v>15442</v>
      </c>
      <c r="B1237" t="s">
        <v>15249</v>
      </c>
      <c r="C1237" t="s">
        <v>49</v>
      </c>
      <c r="D1237" t="s">
        <v>15443</v>
      </c>
      <c r="E1237" t="s">
        <v>12368</v>
      </c>
      <c r="F1237" t="s">
        <v>15444</v>
      </c>
      <c r="G1237" t="s">
        <v>15445</v>
      </c>
      <c r="H1237" t="s">
        <v>15446</v>
      </c>
      <c r="I1237" t="s">
        <v>4785</v>
      </c>
      <c r="J1237" t="s">
        <v>4916</v>
      </c>
      <c r="K1237" t="s">
        <v>4917</v>
      </c>
      <c r="L1237" t="s">
        <v>114</v>
      </c>
      <c r="M1237" t="s">
        <v>4918</v>
      </c>
      <c r="O1237" t="s">
        <v>4920</v>
      </c>
      <c r="P1237" t="s">
        <v>15447</v>
      </c>
      <c r="Q1237" t="s">
        <v>15448</v>
      </c>
      <c r="R1237" t="str">
        <f t="shared" si="38"/>
        <v>高密</v>
      </c>
      <c r="S1237" t="str">
        <f t="shared" si="39"/>
        <v>0103</v>
      </c>
    </row>
    <row r="1238" spans="1:19">
      <c r="A1238" t="s">
        <v>15449</v>
      </c>
      <c r="B1238" t="s">
        <v>15450</v>
      </c>
      <c r="C1238" t="s">
        <v>49</v>
      </c>
      <c r="D1238" t="s">
        <v>15451</v>
      </c>
      <c r="E1238" t="s">
        <v>12368</v>
      </c>
      <c r="F1238" t="s">
        <v>15452</v>
      </c>
      <c r="G1238" t="s">
        <v>15453</v>
      </c>
      <c r="H1238" t="s">
        <v>15454</v>
      </c>
      <c r="I1238" t="s">
        <v>5184</v>
      </c>
      <c r="J1238" t="s">
        <v>4916</v>
      </c>
      <c r="K1238" t="s">
        <v>4917</v>
      </c>
      <c r="L1238" t="s">
        <v>114</v>
      </c>
      <c r="M1238" t="s">
        <v>4918</v>
      </c>
      <c r="O1238" t="s">
        <v>4920</v>
      </c>
      <c r="P1238" t="s">
        <v>15455</v>
      </c>
      <c r="R1238" t="str">
        <f t="shared" si="38"/>
        <v>高密</v>
      </c>
      <c r="S1238" t="str">
        <f t="shared" si="39"/>
        <v>0103</v>
      </c>
    </row>
    <row r="1239" spans="1:19">
      <c r="A1239" t="s">
        <v>15456</v>
      </c>
      <c r="B1239" t="s">
        <v>15457</v>
      </c>
      <c r="C1239" t="s">
        <v>49</v>
      </c>
      <c r="D1239" t="s">
        <v>15458</v>
      </c>
      <c r="E1239" t="s">
        <v>12368</v>
      </c>
      <c r="F1239" t="s">
        <v>15459</v>
      </c>
      <c r="G1239" t="s">
        <v>15460</v>
      </c>
      <c r="H1239" t="s">
        <v>15461</v>
      </c>
      <c r="I1239" t="s">
        <v>4813</v>
      </c>
      <c r="J1239" t="s">
        <v>9899</v>
      </c>
      <c r="K1239" t="s">
        <v>9900</v>
      </c>
      <c r="L1239" t="s">
        <v>114</v>
      </c>
      <c r="M1239" t="s">
        <v>9901</v>
      </c>
      <c r="O1239" t="s">
        <v>9902</v>
      </c>
      <c r="P1239" t="s">
        <v>15462</v>
      </c>
      <c r="R1239" t="str">
        <f t="shared" si="38"/>
        <v>高密</v>
      </c>
      <c r="S1239" t="str">
        <f t="shared" si="39"/>
        <v>0103</v>
      </c>
    </row>
    <row r="1240" spans="1:19">
      <c r="A1240" t="s">
        <v>15463</v>
      </c>
      <c r="B1240" t="s">
        <v>15464</v>
      </c>
      <c r="C1240" t="s">
        <v>49</v>
      </c>
      <c r="D1240" t="s">
        <v>15465</v>
      </c>
      <c r="E1240" t="s">
        <v>12152</v>
      </c>
      <c r="F1240" t="s">
        <v>15466</v>
      </c>
      <c r="G1240" t="s">
        <v>15467</v>
      </c>
      <c r="H1240" t="s">
        <v>15468</v>
      </c>
      <c r="I1240" t="s">
        <v>4785</v>
      </c>
      <c r="J1240" t="s">
        <v>15469</v>
      </c>
      <c r="K1240" t="s">
        <v>15470</v>
      </c>
      <c r="L1240" t="s">
        <v>50</v>
      </c>
      <c r="M1240" t="s">
        <v>5236</v>
      </c>
      <c r="N1240" t="s">
        <v>10228</v>
      </c>
      <c r="O1240" t="s">
        <v>15471</v>
      </c>
      <c r="P1240" t="s">
        <v>15472</v>
      </c>
      <c r="Q1240" t="s">
        <v>15473</v>
      </c>
      <c r="R1240" t="str">
        <f t="shared" si="38"/>
        <v>青州</v>
      </c>
      <c r="S1240" t="str">
        <f t="shared" si="39"/>
        <v>0103</v>
      </c>
    </row>
    <row r="1241" spans="1:19">
      <c r="A1241" t="s">
        <v>15474</v>
      </c>
      <c r="B1241" t="s">
        <v>15475</v>
      </c>
      <c r="C1241" t="s">
        <v>49</v>
      </c>
      <c r="D1241" t="s">
        <v>15476</v>
      </c>
      <c r="E1241" t="s">
        <v>15477</v>
      </c>
      <c r="F1241" t="s">
        <v>15478</v>
      </c>
      <c r="G1241" t="s">
        <v>15479</v>
      </c>
      <c r="H1241" t="s">
        <v>15480</v>
      </c>
      <c r="I1241" t="s">
        <v>12119</v>
      </c>
      <c r="J1241" t="s">
        <v>8139</v>
      </c>
      <c r="K1241" t="s">
        <v>8140</v>
      </c>
      <c r="L1241" t="s">
        <v>105</v>
      </c>
      <c r="M1241" t="s">
        <v>6055</v>
      </c>
      <c r="N1241" t="s">
        <v>5907</v>
      </c>
      <c r="O1241" t="s">
        <v>8141</v>
      </c>
      <c r="P1241" t="s">
        <v>15358</v>
      </c>
      <c r="R1241" t="str">
        <f t="shared" si="38"/>
        <v>寿光</v>
      </c>
      <c r="S1241" t="str">
        <f t="shared" si="39"/>
        <v>0103</v>
      </c>
    </row>
    <row r="1242" spans="1:19">
      <c r="A1242" t="s">
        <v>15481</v>
      </c>
      <c r="B1242" t="s">
        <v>15482</v>
      </c>
      <c r="C1242" t="s">
        <v>49</v>
      </c>
      <c r="D1242" t="s">
        <v>15483</v>
      </c>
      <c r="E1242" t="s">
        <v>12407</v>
      </c>
      <c r="F1242" t="s">
        <v>15484</v>
      </c>
      <c r="G1242" t="s">
        <v>15485</v>
      </c>
      <c r="H1242" t="s">
        <v>15486</v>
      </c>
      <c r="I1242" t="s">
        <v>12119</v>
      </c>
      <c r="J1242" t="s">
        <v>5937</v>
      </c>
      <c r="K1242" t="s">
        <v>5938</v>
      </c>
      <c r="L1242" t="s">
        <v>86</v>
      </c>
      <c r="M1242" t="s">
        <v>5099</v>
      </c>
      <c r="N1242" t="s">
        <v>5421</v>
      </c>
      <c r="O1242" t="s">
        <v>5940</v>
      </c>
      <c r="P1242" t="s">
        <v>15487</v>
      </c>
      <c r="Q1242" t="s">
        <v>15488</v>
      </c>
      <c r="R1242" t="str">
        <f t="shared" si="38"/>
        <v>坊子</v>
      </c>
      <c r="S1242" t="str">
        <f t="shared" si="39"/>
        <v>0103</v>
      </c>
    </row>
    <row r="1243" spans="1:19">
      <c r="A1243" t="s">
        <v>15489</v>
      </c>
      <c r="B1243" t="s">
        <v>15490</v>
      </c>
      <c r="C1243" t="s">
        <v>49</v>
      </c>
      <c r="D1243" t="s">
        <v>15491</v>
      </c>
      <c r="E1243" t="s">
        <v>12407</v>
      </c>
      <c r="F1243" t="s">
        <v>15492</v>
      </c>
      <c r="G1243" t="s">
        <v>15493</v>
      </c>
      <c r="H1243" t="s">
        <v>15494</v>
      </c>
      <c r="I1243" t="s">
        <v>12119</v>
      </c>
      <c r="J1243" t="s">
        <v>15495</v>
      </c>
      <c r="K1243" t="s">
        <v>15496</v>
      </c>
      <c r="L1243" t="s">
        <v>77</v>
      </c>
      <c r="M1243" t="s">
        <v>4803</v>
      </c>
      <c r="N1243" t="s">
        <v>5056</v>
      </c>
      <c r="O1243" t="s">
        <v>15497</v>
      </c>
      <c r="P1243" t="s">
        <v>15498</v>
      </c>
      <c r="Q1243" t="s">
        <v>15499</v>
      </c>
      <c r="R1243" t="str">
        <f t="shared" si="38"/>
        <v>临朐</v>
      </c>
      <c r="S1243" t="str">
        <f t="shared" si="39"/>
        <v>0103</v>
      </c>
    </row>
    <row r="1244" spans="1:19">
      <c r="A1244" t="s">
        <v>15500</v>
      </c>
      <c r="B1244" t="s">
        <v>15501</v>
      </c>
      <c r="C1244" t="s">
        <v>49</v>
      </c>
      <c r="D1244" t="s">
        <v>15502</v>
      </c>
      <c r="E1244" t="s">
        <v>12152</v>
      </c>
      <c r="F1244" t="s">
        <v>15503</v>
      </c>
      <c r="G1244" t="s">
        <v>15504</v>
      </c>
      <c r="H1244" t="s">
        <v>15505</v>
      </c>
      <c r="I1244" t="s">
        <v>5184</v>
      </c>
      <c r="J1244" t="s">
        <v>6740</v>
      </c>
      <c r="K1244" t="s">
        <v>6741</v>
      </c>
      <c r="L1244" t="s">
        <v>60</v>
      </c>
      <c r="M1244" t="s">
        <v>5888</v>
      </c>
      <c r="N1244" t="s">
        <v>5017</v>
      </c>
      <c r="O1244" t="s">
        <v>6742</v>
      </c>
      <c r="P1244" t="s">
        <v>15506</v>
      </c>
      <c r="Q1244" t="s">
        <v>15507</v>
      </c>
      <c r="R1244" t="str">
        <f t="shared" si="38"/>
        <v>奎文</v>
      </c>
      <c r="S1244" t="str">
        <f t="shared" si="39"/>
        <v>0103</v>
      </c>
    </row>
    <row r="1245" spans="1:19">
      <c r="A1245" t="s">
        <v>15508</v>
      </c>
      <c r="B1245" t="s">
        <v>15509</v>
      </c>
      <c r="C1245" t="s">
        <v>49</v>
      </c>
      <c r="D1245" t="s">
        <v>15510</v>
      </c>
      <c r="E1245" t="s">
        <v>12407</v>
      </c>
      <c r="F1245" t="s">
        <v>15511</v>
      </c>
      <c r="G1245" t="s">
        <v>15512</v>
      </c>
      <c r="H1245" t="s">
        <v>15513</v>
      </c>
      <c r="I1245" t="s">
        <v>12119</v>
      </c>
      <c r="J1245" t="s">
        <v>5222</v>
      </c>
      <c r="K1245" t="s">
        <v>5223</v>
      </c>
      <c r="L1245" t="s">
        <v>105</v>
      </c>
      <c r="M1245" t="s">
        <v>5224</v>
      </c>
      <c r="N1245" t="s">
        <v>4933</v>
      </c>
      <c r="O1245" t="s">
        <v>5225</v>
      </c>
      <c r="P1245" t="s">
        <v>15514</v>
      </c>
      <c r="Q1245" t="s">
        <v>15515</v>
      </c>
      <c r="R1245" t="str">
        <f t="shared" si="38"/>
        <v>寿光</v>
      </c>
      <c r="S1245" t="str">
        <f t="shared" si="39"/>
        <v>0103</v>
      </c>
    </row>
    <row r="1246" spans="1:19">
      <c r="A1246" t="s">
        <v>15516</v>
      </c>
      <c r="B1246" t="s">
        <v>15517</v>
      </c>
      <c r="C1246" t="s">
        <v>49</v>
      </c>
      <c r="D1246" t="s">
        <v>15518</v>
      </c>
      <c r="E1246" t="s">
        <v>15519</v>
      </c>
      <c r="F1246" t="s">
        <v>15520</v>
      </c>
      <c r="G1246" t="s">
        <v>15521</v>
      </c>
      <c r="H1246" t="s">
        <v>15522</v>
      </c>
      <c r="I1246" t="s">
        <v>4828</v>
      </c>
      <c r="J1246" t="s">
        <v>12570</v>
      </c>
      <c r="K1246" t="s">
        <v>12571</v>
      </c>
      <c r="L1246" t="s">
        <v>105</v>
      </c>
      <c r="M1246" t="s">
        <v>5376</v>
      </c>
      <c r="N1246" t="s">
        <v>4789</v>
      </c>
      <c r="O1246" t="s">
        <v>12572</v>
      </c>
      <c r="P1246" t="s">
        <v>15523</v>
      </c>
      <c r="R1246" t="str">
        <f t="shared" si="38"/>
        <v>寿光</v>
      </c>
      <c r="S1246" t="str">
        <f t="shared" si="39"/>
        <v>0103</v>
      </c>
    </row>
    <row r="1247" spans="1:19">
      <c r="A1247" t="s">
        <v>15524</v>
      </c>
      <c r="B1247" t="s">
        <v>15525</v>
      </c>
      <c r="C1247" t="s">
        <v>49</v>
      </c>
      <c r="D1247" t="s">
        <v>15526</v>
      </c>
      <c r="E1247" t="s">
        <v>12231</v>
      </c>
      <c r="F1247" t="s">
        <v>15527</v>
      </c>
      <c r="G1247" t="s">
        <v>15528</v>
      </c>
      <c r="H1247" t="s">
        <v>15529</v>
      </c>
      <c r="I1247" t="s">
        <v>4852</v>
      </c>
      <c r="J1247" t="s">
        <v>8055</v>
      </c>
      <c r="K1247" t="s">
        <v>8056</v>
      </c>
      <c r="L1247" t="s">
        <v>148</v>
      </c>
      <c r="M1247" t="s">
        <v>5272</v>
      </c>
      <c r="N1247" t="s">
        <v>5056</v>
      </c>
      <c r="O1247" t="s">
        <v>8057</v>
      </c>
      <c r="P1247" t="s">
        <v>15530</v>
      </c>
      <c r="R1247" t="str">
        <f t="shared" si="38"/>
        <v>寒亭</v>
      </c>
      <c r="S1247" t="str">
        <f t="shared" si="39"/>
        <v>0103</v>
      </c>
    </row>
    <row r="1248" spans="1:19">
      <c r="A1248" t="s">
        <v>15531</v>
      </c>
      <c r="B1248" t="s">
        <v>15532</v>
      </c>
      <c r="C1248" t="s">
        <v>49</v>
      </c>
      <c r="D1248" t="s">
        <v>15533</v>
      </c>
      <c r="E1248" t="s">
        <v>12407</v>
      </c>
      <c r="F1248" t="s">
        <v>15534</v>
      </c>
      <c r="G1248" t="s">
        <v>15535</v>
      </c>
      <c r="H1248" t="s">
        <v>15536</v>
      </c>
      <c r="I1248" t="s">
        <v>12119</v>
      </c>
      <c r="J1248" t="s">
        <v>8984</v>
      </c>
      <c r="K1248" t="s">
        <v>8985</v>
      </c>
      <c r="L1248" t="s">
        <v>60</v>
      </c>
      <c r="M1248" t="s">
        <v>5511</v>
      </c>
      <c r="N1248" t="s">
        <v>4905</v>
      </c>
      <c r="O1248" t="s">
        <v>8986</v>
      </c>
      <c r="Q1248" t="s">
        <v>15537</v>
      </c>
      <c r="R1248" t="str">
        <f t="shared" si="38"/>
        <v>奎文</v>
      </c>
      <c r="S1248" t="str">
        <f t="shared" si="39"/>
        <v>0103</v>
      </c>
    </row>
    <row r="1249" spans="1:19">
      <c r="A1249" t="s">
        <v>15538</v>
      </c>
      <c r="B1249" t="s">
        <v>15539</v>
      </c>
      <c r="C1249" t="s">
        <v>49</v>
      </c>
      <c r="D1249" t="s">
        <v>15540</v>
      </c>
      <c r="E1249" t="s">
        <v>12407</v>
      </c>
      <c r="F1249" t="s">
        <v>15541</v>
      </c>
      <c r="G1249" t="s">
        <v>15542</v>
      </c>
      <c r="H1249" t="s">
        <v>15543</v>
      </c>
      <c r="I1249" t="s">
        <v>12119</v>
      </c>
      <c r="J1249" t="s">
        <v>9438</v>
      </c>
      <c r="K1249" t="s">
        <v>9439</v>
      </c>
      <c r="L1249" t="s">
        <v>114</v>
      </c>
      <c r="M1249" t="s">
        <v>5486</v>
      </c>
      <c r="N1249" t="s">
        <v>5043</v>
      </c>
      <c r="O1249" t="s">
        <v>9440</v>
      </c>
      <c r="P1249" t="s">
        <v>15544</v>
      </c>
      <c r="R1249" t="str">
        <f t="shared" si="38"/>
        <v>高密</v>
      </c>
      <c r="S1249" t="str">
        <f t="shared" si="39"/>
        <v>0103</v>
      </c>
    </row>
    <row r="1250" spans="1:19">
      <c r="A1250" t="s">
        <v>15545</v>
      </c>
      <c r="B1250" t="s">
        <v>15546</v>
      </c>
      <c r="C1250" t="s">
        <v>49</v>
      </c>
      <c r="D1250" t="s">
        <v>15547</v>
      </c>
      <c r="E1250" t="s">
        <v>15548</v>
      </c>
      <c r="F1250" t="s">
        <v>15549</v>
      </c>
      <c r="G1250" t="s">
        <v>15550</v>
      </c>
      <c r="H1250" t="s">
        <v>15551</v>
      </c>
      <c r="I1250" t="s">
        <v>5407</v>
      </c>
      <c r="J1250" t="s">
        <v>9472</v>
      </c>
      <c r="K1250" t="s">
        <v>9473</v>
      </c>
      <c r="L1250" t="s">
        <v>95</v>
      </c>
      <c r="M1250" t="s">
        <v>5757</v>
      </c>
      <c r="N1250" t="s">
        <v>15552</v>
      </c>
      <c r="O1250" t="s">
        <v>9474</v>
      </c>
      <c r="P1250" t="s">
        <v>15553</v>
      </c>
      <c r="R1250" t="str">
        <f t="shared" si="38"/>
        <v>安丘</v>
      </c>
      <c r="S1250" t="str">
        <f t="shared" si="39"/>
        <v>0103</v>
      </c>
    </row>
    <row r="1251" spans="1:19">
      <c r="A1251" t="s">
        <v>15554</v>
      </c>
      <c r="B1251" t="s">
        <v>15555</v>
      </c>
      <c r="C1251" t="s">
        <v>49</v>
      </c>
      <c r="D1251" t="s">
        <v>15556</v>
      </c>
      <c r="E1251" t="s">
        <v>12164</v>
      </c>
      <c r="F1251" t="s">
        <v>15557</v>
      </c>
      <c r="G1251" t="s">
        <v>15558</v>
      </c>
      <c r="H1251" t="s">
        <v>15559</v>
      </c>
      <c r="I1251" t="s">
        <v>4785</v>
      </c>
      <c r="J1251" t="s">
        <v>7743</v>
      </c>
      <c r="K1251" t="s">
        <v>7744</v>
      </c>
      <c r="L1251" t="s">
        <v>1136</v>
      </c>
      <c r="M1251" t="s">
        <v>5210</v>
      </c>
      <c r="O1251" t="s">
        <v>7745</v>
      </c>
      <c r="P1251" t="s">
        <v>15560</v>
      </c>
      <c r="R1251" t="str">
        <f t="shared" si="38"/>
        <v>昌乐</v>
      </c>
      <c r="S1251" t="str">
        <f t="shared" si="39"/>
        <v>0103</v>
      </c>
    </row>
    <row r="1252" spans="1:19">
      <c r="A1252" t="s">
        <v>15561</v>
      </c>
      <c r="B1252" t="s">
        <v>628</v>
      </c>
      <c r="C1252" t="s">
        <v>49</v>
      </c>
      <c r="D1252" t="s">
        <v>15562</v>
      </c>
      <c r="E1252" t="s">
        <v>15430</v>
      </c>
      <c r="F1252" t="s">
        <v>15563</v>
      </c>
      <c r="G1252" t="s">
        <v>15564</v>
      </c>
      <c r="H1252" t="s">
        <v>15565</v>
      </c>
      <c r="I1252" t="s">
        <v>12119</v>
      </c>
      <c r="J1252" t="s">
        <v>8252</v>
      </c>
      <c r="K1252" t="s">
        <v>8253</v>
      </c>
      <c r="L1252" t="s">
        <v>105</v>
      </c>
      <c r="M1252" t="s">
        <v>5176</v>
      </c>
      <c r="N1252" t="s">
        <v>5907</v>
      </c>
      <c r="O1252" t="s">
        <v>8254</v>
      </c>
      <c r="Q1252" t="s">
        <v>15566</v>
      </c>
      <c r="R1252" t="str">
        <f t="shared" si="38"/>
        <v>寿光</v>
      </c>
      <c r="S1252" t="str">
        <f t="shared" si="39"/>
        <v>0103</v>
      </c>
    </row>
    <row r="1253" spans="1:19">
      <c r="A1253" t="s">
        <v>15567</v>
      </c>
      <c r="B1253" t="s">
        <v>15568</v>
      </c>
      <c r="C1253" t="s">
        <v>49</v>
      </c>
      <c r="D1253" t="s">
        <v>15569</v>
      </c>
      <c r="E1253" t="s">
        <v>12407</v>
      </c>
      <c r="F1253" t="s">
        <v>15570</v>
      </c>
      <c r="G1253" t="s">
        <v>15571</v>
      </c>
      <c r="H1253" t="s">
        <v>15572</v>
      </c>
      <c r="I1253" t="s">
        <v>12119</v>
      </c>
      <c r="J1253" t="s">
        <v>6782</v>
      </c>
      <c r="K1253" t="s">
        <v>6783</v>
      </c>
      <c r="L1253" t="s">
        <v>105</v>
      </c>
      <c r="M1253" t="s">
        <v>5224</v>
      </c>
      <c r="N1253" t="s">
        <v>4919</v>
      </c>
      <c r="O1253" t="s">
        <v>6784</v>
      </c>
      <c r="P1253" t="s">
        <v>15573</v>
      </c>
      <c r="R1253" t="str">
        <f t="shared" si="38"/>
        <v>寿光</v>
      </c>
      <c r="S1253" t="str">
        <f t="shared" si="39"/>
        <v>0103</v>
      </c>
    </row>
    <row r="1254" spans="1:19">
      <c r="A1254" t="s">
        <v>15574</v>
      </c>
      <c r="B1254" t="s">
        <v>15575</v>
      </c>
      <c r="C1254" t="s">
        <v>49</v>
      </c>
      <c r="D1254" t="s">
        <v>15576</v>
      </c>
      <c r="E1254" t="s">
        <v>12152</v>
      </c>
      <c r="F1254" t="s">
        <v>15577</v>
      </c>
      <c r="G1254" t="s">
        <v>15578</v>
      </c>
      <c r="H1254" t="s">
        <v>15579</v>
      </c>
      <c r="I1254" t="s">
        <v>4841</v>
      </c>
      <c r="J1254" t="s">
        <v>12810</v>
      </c>
      <c r="K1254" t="s">
        <v>12811</v>
      </c>
      <c r="L1254" t="s">
        <v>50</v>
      </c>
      <c r="M1254" t="s">
        <v>6624</v>
      </c>
      <c r="N1254" t="s">
        <v>4892</v>
      </c>
      <c r="O1254" t="s">
        <v>12812</v>
      </c>
      <c r="P1254" t="s">
        <v>15398</v>
      </c>
      <c r="R1254" t="str">
        <f t="shared" si="38"/>
        <v>青州</v>
      </c>
      <c r="S1254" t="str">
        <f t="shared" si="39"/>
        <v>0103</v>
      </c>
    </row>
    <row r="1255" spans="1:19">
      <c r="A1255" t="s">
        <v>15580</v>
      </c>
      <c r="B1255" t="s">
        <v>15581</v>
      </c>
      <c r="C1255" t="s">
        <v>49</v>
      </c>
      <c r="D1255" t="s">
        <v>15582</v>
      </c>
      <c r="E1255" t="s">
        <v>15583</v>
      </c>
      <c r="F1255" t="s">
        <v>15584</v>
      </c>
      <c r="G1255" t="s">
        <v>15585</v>
      </c>
      <c r="H1255" t="s">
        <v>15586</v>
      </c>
      <c r="I1255" t="s">
        <v>4955</v>
      </c>
      <c r="J1255" t="s">
        <v>7611</v>
      </c>
      <c r="K1255" t="s">
        <v>7612</v>
      </c>
      <c r="L1255" t="s">
        <v>123</v>
      </c>
      <c r="M1255" t="s">
        <v>5364</v>
      </c>
      <c r="N1255" t="s">
        <v>4832</v>
      </c>
      <c r="O1255" t="s">
        <v>7613</v>
      </c>
      <c r="P1255" t="s">
        <v>15587</v>
      </c>
      <c r="Q1255" t="s">
        <v>15588</v>
      </c>
      <c r="R1255" t="str">
        <f t="shared" si="38"/>
        <v>诸城</v>
      </c>
      <c r="S1255" t="str">
        <f t="shared" si="39"/>
        <v>0103</v>
      </c>
    </row>
    <row r="1256" spans="1:19">
      <c r="A1256" t="s">
        <v>15589</v>
      </c>
      <c r="B1256" t="s">
        <v>15590</v>
      </c>
      <c r="C1256" t="s">
        <v>49</v>
      </c>
      <c r="D1256" t="s">
        <v>15591</v>
      </c>
      <c r="E1256" t="s">
        <v>12164</v>
      </c>
      <c r="F1256" t="s">
        <v>15592</v>
      </c>
      <c r="G1256" t="s">
        <v>15593</v>
      </c>
      <c r="H1256" t="s">
        <v>15594</v>
      </c>
      <c r="I1256" t="s">
        <v>12119</v>
      </c>
      <c r="J1256" t="s">
        <v>15595</v>
      </c>
      <c r="K1256" t="s">
        <v>15596</v>
      </c>
      <c r="L1256" t="s">
        <v>50</v>
      </c>
      <c r="M1256" t="s">
        <v>5721</v>
      </c>
      <c r="O1256" t="s">
        <v>15597</v>
      </c>
      <c r="P1256" t="s">
        <v>15598</v>
      </c>
      <c r="Q1256" t="s">
        <v>15599</v>
      </c>
      <c r="R1256" t="str">
        <f t="shared" si="38"/>
        <v>青州</v>
      </c>
      <c r="S1256" t="str">
        <f t="shared" si="39"/>
        <v>0103</v>
      </c>
    </row>
    <row r="1257" spans="1:19">
      <c r="A1257" t="s">
        <v>15600</v>
      </c>
      <c r="B1257" t="s">
        <v>15601</v>
      </c>
      <c r="C1257" t="s">
        <v>49</v>
      </c>
      <c r="D1257" t="s">
        <v>15602</v>
      </c>
      <c r="E1257" t="s">
        <v>15603</v>
      </c>
      <c r="F1257" t="s">
        <v>15604</v>
      </c>
      <c r="G1257" t="s">
        <v>15605</v>
      </c>
      <c r="H1257" t="s">
        <v>15606</v>
      </c>
      <c r="I1257" t="s">
        <v>12119</v>
      </c>
      <c r="J1257" t="s">
        <v>4879</v>
      </c>
      <c r="K1257" t="s">
        <v>4880</v>
      </c>
      <c r="L1257" t="s">
        <v>237</v>
      </c>
      <c r="M1257" t="s">
        <v>4868</v>
      </c>
      <c r="N1257" t="s">
        <v>4881</v>
      </c>
      <c r="O1257" t="s">
        <v>4882</v>
      </c>
      <c r="P1257" t="s">
        <v>15607</v>
      </c>
      <c r="Q1257" t="s">
        <v>15608</v>
      </c>
      <c r="R1257" t="str">
        <f t="shared" si="38"/>
        <v>潍城</v>
      </c>
      <c r="S1257" t="str">
        <f t="shared" si="39"/>
        <v>0103</v>
      </c>
    </row>
    <row r="1258" spans="1:19">
      <c r="A1258" t="s">
        <v>15609</v>
      </c>
      <c r="B1258" t="s">
        <v>15610</v>
      </c>
      <c r="C1258" t="s">
        <v>49</v>
      </c>
      <c r="D1258" t="s">
        <v>15611</v>
      </c>
      <c r="E1258" t="s">
        <v>12164</v>
      </c>
      <c r="F1258" t="s">
        <v>15612</v>
      </c>
      <c r="G1258" t="s">
        <v>15613</v>
      </c>
      <c r="H1258" t="s">
        <v>15614</v>
      </c>
      <c r="I1258" t="s">
        <v>12119</v>
      </c>
      <c r="J1258" t="s">
        <v>6580</v>
      </c>
      <c r="K1258" t="s">
        <v>6581</v>
      </c>
      <c r="L1258" t="s">
        <v>77</v>
      </c>
      <c r="M1258" t="s">
        <v>4803</v>
      </c>
      <c r="N1258" t="s">
        <v>4789</v>
      </c>
      <c r="O1258" t="s">
        <v>6582</v>
      </c>
      <c r="P1258" t="s">
        <v>15615</v>
      </c>
      <c r="Q1258" t="s">
        <v>15616</v>
      </c>
      <c r="R1258" t="str">
        <f t="shared" si="38"/>
        <v>临朐</v>
      </c>
      <c r="S1258" t="str">
        <f t="shared" si="39"/>
        <v>0103</v>
      </c>
    </row>
    <row r="1259" spans="1:19">
      <c r="A1259" t="s">
        <v>15617</v>
      </c>
      <c r="B1259" t="s">
        <v>15618</v>
      </c>
      <c r="C1259" t="s">
        <v>49</v>
      </c>
      <c r="D1259" t="s">
        <v>15619</v>
      </c>
      <c r="E1259" t="s">
        <v>15620</v>
      </c>
      <c r="F1259" t="s">
        <v>15621</v>
      </c>
      <c r="G1259" t="s">
        <v>15622</v>
      </c>
      <c r="H1259" t="s">
        <v>15623</v>
      </c>
      <c r="I1259" t="s">
        <v>4785</v>
      </c>
      <c r="J1259" t="s">
        <v>6097</v>
      </c>
      <c r="K1259" t="s">
        <v>6098</v>
      </c>
      <c r="L1259" t="s">
        <v>148</v>
      </c>
      <c r="M1259" t="s">
        <v>5580</v>
      </c>
      <c r="N1259" t="s">
        <v>6243</v>
      </c>
      <c r="O1259" t="s">
        <v>6099</v>
      </c>
      <c r="P1259" t="s">
        <v>15624</v>
      </c>
      <c r="R1259" t="str">
        <f t="shared" si="38"/>
        <v>寒亭</v>
      </c>
      <c r="S1259" t="str">
        <f t="shared" si="39"/>
        <v>0103</v>
      </c>
    </row>
    <row r="1260" spans="1:19">
      <c r="A1260" t="s">
        <v>15625</v>
      </c>
      <c r="B1260" t="s">
        <v>15626</v>
      </c>
      <c r="C1260" t="s">
        <v>49</v>
      </c>
      <c r="D1260" t="s">
        <v>15627</v>
      </c>
      <c r="E1260" t="s">
        <v>14511</v>
      </c>
      <c r="F1260" t="s">
        <v>15628</v>
      </c>
      <c r="G1260" t="s">
        <v>15629</v>
      </c>
      <c r="H1260" t="s">
        <v>15630</v>
      </c>
      <c r="I1260" t="s">
        <v>6877</v>
      </c>
      <c r="J1260" t="s">
        <v>12820</v>
      </c>
      <c r="K1260" t="s">
        <v>12821</v>
      </c>
      <c r="L1260" t="s">
        <v>50</v>
      </c>
      <c r="M1260" t="s">
        <v>5877</v>
      </c>
      <c r="N1260" t="s">
        <v>4972</v>
      </c>
      <c r="O1260" t="s">
        <v>12822</v>
      </c>
      <c r="P1260" t="s">
        <v>15631</v>
      </c>
      <c r="Q1260" t="s">
        <v>15632</v>
      </c>
      <c r="R1260" t="str">
        <f t="shared" si="38"/>
        <v>青州</v>
      </c>
      <c r="S1260" t="str">
        <f t="shared" si="39"/>
        <v>0103</v>
      </c>
    </row>
    <row r="1261" spans="1:19">
      <c r="A1261" t="s">
        <v>15633</v>
      </c>
      <c r="B1261" t="s">
        <v>15634</v>
      </c>
      <c r="C1261" t="s">
        <v>49</v>
      </c>
      <c r="D1261" t="s">
        <v>15635</v>
      </c>
      <c r="E1261" t="s">
        <v>15636</v>
      </c>
      <c r="F1261" t="s">
        <v>15637</v>
      </c>
      <c r="G1261" t="s">
        <v>15638</v>
      </c>
      <c r="H1261" t="s">
        <v>15639</v>
      </c>
      <c r="I1261" t="s">
        <v>4955</v>
      </c>
      <c r="J1261" t="s">
        <v>13225</v>
      </c>
      <c r="K1261" t="s">
        <v>13226</v>
      </c>
      <c r="L1261" t="s">
        <v>114</v>
      </c>
      <c r="M1261" t="s">
        <v>9901</v>
      </c>
      <c r="N1261" t="s">
        <v>6243</v>
      </c>
      <c r="O1261" t="s">
        <v>13227</v>
      </c>
      <c r="P1261" t="s">
        <v>15640</v>
      </c>
      <c r="Q1261" t="s">
        <v>15641</v>
      </c>
      <c r="R1261" t="str">
        <f t="shared" si="38"/>
        <v>高密</v>
      </c>
      <c r="S1261" t="str">
        <f t="shared" si="39"/>
        <v>0103</v>
      </c>
    </row>
    <row r="1262" spans="1:19">
      <c r="A1262" t="s">
        <v>15642</v>
      </c>
      <c r="B1262" t="s">
        <v>15643</v>
      </c>
      <c r="C1262" t="s">
        <v>49</v>
      </c>
      <c r="D1262" t="s">
        <v>15644</v>
      </c>
      <c r="E1262" t="s">
        <v>12164</v>
      </c>
      <c r="F1262" t="s">
        <v>15645</v>
      </c>
      <c r="G1262" t="s">
        <v>15646</v>
      </c>
      <c r="H1262" t="s">
        <v>15647</v>
      </c>
      <c r="I1262" t="s">
        <v>12119</v>
      </c>
      <c r="J1262" t="s">
        <v>12489</v>
      </c>
      <c r="K1262" t="s">
        <v>12490</v>
      </c>
      <c r="L1262" t="s">
        <v>60</v>
      </c>
      <c r="M1262" t="s">
        <v>5999</v>
      </c>
      <c r="N1262" t="s">
        <v>4972</v>
      </c>
      <c r="O1262" t="s">
        <v>12491</v>
      </c>
      <c r="Q1262" t="s">
        <v>15648</v>
      </c>
      <c r="R1262" t="str">
        <f t="shared" si="38"/>
        <v>奎文</v>
      </c>
      <c r="S1262" t="str">
        <f t="shared" si="39"/>
        <v>0103</v>
      </c>
    </row>
    <row r="1263" spans="1:19">
      <c r="A1263" t="s">
        <v>15649</v>
      </c>
      <c r="B1263" t="s">
        <v>15650</v>
      </c>
      <c r="C1263" t="s">
        <v>49</v>
      </c>
      <c r="D1263" t="s">
        <v>15651</v>
      </c>
      <c r="E1263" t="s">
        <v>12152</v>
      </c>
      <c r="F1263" t="s">
        <v>15652</v>
      </c>
      <c r="G1263" t="s">
        <v>15653</v>
      </c>
      <c r="H1263" t="s">
        <v>15654</v>
      </c>
      <c r="I1263" t="s">
        <v>5052</v>
      </c>
      <c r="J1263" t="s">
        <v>8984</v>
      </c>
      <c r="K1263" t="s">
        <v>8985</v>
      </c>
      <c r="L1263" t="s">
        <v>60</v>
      </c>
      <c r="M1263" t="s">
        <v>5511</v>
      </c>
      <c r="N1263" t="s">
        <v>4905</v>
      </c>
      <c r="O1263" t="s">
        <v>8986</v>
      </c>
      <c r="P1263" t="s">
        <v>15655</v>
      </c>
      <c r="Q1263" t="s">
        <v>12207</v>
      </c>
      <c r="R1263" t="str">
        <f t="shared" si="38"/>
        <v>奎文</v>
      </c>
      <c r="S1263" t="str">
        <f t="shared" si="39"/>
        <v>0103</v>
      </c>
    </row>
    <row r="1264" spans="1:19">
      <c r="A1264" t="s">
        <v>15656</v>
      </c>
      <c r="B1264" t="s">
        <v>15657</v>
      </c>
      <c r="C1264" t="s">
        <v>49</v>
      </c>
      <c r="D1264" t="s">
        <v>15658</v>
      </c>
      <c r="E1264" t="s">
        <v>12407</v>
      </c>
      <c r="F1264" t="s">
        <v>15659</v>
      </c>
      <c r="G1264" t="s">
        <v>15660</v>
      </c>
      <c r="H1264" t="s">
        <v>15661</v>
      </c>
      <c r="I1264" t="s">
        <v>12119</v>
      </c>
      <c r="J1264" t="s">
        <v>8722</v>
      </c>
      <c r="K1264" t="s">
        <v>8723</v>
      </c>
      <c r="L1264" t="s">
        <v>60</v>
      </c>
      <c r="M1264" t="s">
        <v>4904</v>
      </c>
      <c r="N1264" t="s">
        <v>4832</v>
      </c>
      <c r="O1264" t="s">
        <v>8724</v>
      </c>
      <c r="P1264" t="s">
        <v>15662</v>
      </c>
      <c r="Q1264" t="s">
        <v>15663</v>
      </c>
      <c r="R1264" t="str">
        <f t="shared" si="38"/>
        <v>奎文</v>
      </c>
      <c r="S1264" t="str">
        <f t="shared" si="39"/>
        <v>0103</v>
      </c>
    </row>
    <row r="1265" spans="1:19">
      <c r="A1265" t="s">
        <v>15664</v>
      </c>
      <c r="B1265" t="s">
        <v>15665</v>
      </c>
      <c r="C1265" t="s">
        <v>49</v>
      </c>
      <c r="D1265" t="s">
        <v>15666</v>
      </c>
      <c r="E1265" t="s">
        <v>12368</v>
      </c>
      <c r="F1265" t="s">
        <v>15667</v>
      </c>
      <c r="G1265" t="s">
        <v>15668</v>
      </c>
      <c r="H1265" t="s">
        <v>15669</v>
      </c>
      <c r="I1265" t="s">
        <v>4785</v>
      </c>
      <c r="J1265" t="s">
        <v>10771</v>
      </c>
      <c r="K1265" t="s">
        <v>10772</v>
      </c>
      <c r="L1265" t="s">
        <v>60</v>
      </c>
      <c r="M1265" t="s">
        <v>5420</v>
      </c>
      <c r="O1265" t="s">
        <v>10773</v>
      </c>
      <c r="P1265" t="s">
        <v>15670</v>
      </c>
      <c r="Q1265" t="s">
        <v>15671</v>
      </c>
      <c r="R1265" t="str">
        <f t="shared" si="38"/>
        <v>奎文</v>
      </c>
      <c r="S1265" t="str">
        <f t="shared" si="39"/>
        <v>0103</v>
      </c>
    </row>
    <row r="1266" spans="1:19">
      <c r="A1266" t="s">
        <v>15672</v>
      </c>
      <c r="B1266" t="s">
        <v>12977</v>
      </c>
      <c r="C1266" t="s">
        <v>49</v>
      </c>
      <c r="D1266" t="s">
        <v>15673</v>
      </c>
      <c r="E1266" t="s">
        <v>12152</v>
      </c>
      <c r="F1266" t="s">
        <v>15674</v>
      </c>
      <c r="G1266" t="s">
        <v>15675</v>
      </c>
      <c r="H1266" t="s">
        <v>15676</v>
      </c>
      <c r="I1266" t="s">
        <v>5835</v>
      </c>
      <c r="J1266" t="s">
        <v>15257</v>
      </c>
      <c r="K1266" t="s">
        <v>15258</v>
      </c>
      <c r="L1266" t="s">
        <v>77</v>
      </c>
      <c r="M1266" t="s">
        <v>5295</v>
      </c>
      <c r="N1266" t="s">
        <v>5030</v>
      </c>
      <c r="O1266" t="s">
        <v>15259</v>
      </c>
      <c r="P1266" t="s">
        <v>15677</v>
      </c>
      <c r="R1266" t="str">
        <f t="shared" si="38"/>
        <v>临朐</v>
      </c>
      <c r="S1266" t="str">
        <f t="shared" si="39"/>
        <v>0103</v>
      </c>
    </row>
    <row r="1267" spans="1:19">
      <c r="A1267" t="s">
        <v>15678</v>
      </c>
      <c r="B1267" t="s">
        <v>15679</v>
      </c>
      <c r="C1267" t="s">
        <v>49</v>
      </c>
      <c r="D1267" t="s">
        <v>15680</v>
      </c>
      <c r="E1267" t="s">
        <v>15681</v>
      </c>
      <c r="F1267" t="s">
        <v>15682</v>
      </c>
      <c r="G1267" t="s">
        <v>15683</v>
      </c>
      <c r="H1267" t="s">
        <v>15684</v>
      </c>
      <c r="I1267" t="s">
        <v>4828</v>
      </c>
      <c r="J1267" t="s">
        <v>6205</v>
      </c>
      <c r="K1267" t="s">
        <v>6206</v>
      </c>
      <c r="L1267" t="s">
        <v>50</v>
      </c>
      <c r="M1267" t="s">
        <v>6207</v>
      </c>
      <c r="N1267" t="s">
        <v>4933</v>
      </c>
      <c r="O1267" t="s">
        <v>6208</v>
      </c>
      <c r="P1267" t="s">
        <v>15685</v>
      </c>
      <c r="R1267" t="str">
        <f t="shared" si="38"/>
        <v>青州</v>
      </c>
      <c r="S1267" t="str">
        <f t="shared" si="39"/>
        <v>0103</v>
      </c>
    </row>
    <row r="1268" spans="1:19">
      <c r="A1268" t="s">
        <v>15686</v>
      </c>
      <c r="B1268" t="s">
        <v>15687</v>
      </c>
      <c r="C1268" t="s">
        <v>49</v>
      </c>
      <c r="D1268" t="s">
        <v>15688</v>
      </c>
      <c r="E1268" t="s">
        <v>12407</v>
      </c>
      <c r="F1268" t="s">
        <v>15689</v>
      </c>
      <c r="G1268" t="s">
        <v>15690</v>
      </c>
      <c r="H1268" t="s">
        <v>15691</v>
      </c>
      <c r="I1268" t="s">
        <v>12500</v>
      </c>
      <c r="J1268" t="s">
        <v>5949</v>
      </c>
      <c r="K1268" t="s">
        <v>5950</v>
      </c>
      <c r="L1268" t="s">
        <v>114</v>
      </c>
      <c r="M1268" t="s">
        <v>4831</v>
      </c>
      <c r="N1268" t="s">
        <v>5451</v>
      </c>
      <c r="O1268" t="s">
        <v>5951</v>
      </c>
      <c r="P1268" t="s">
        <v>15692</v>
      </c>
      <c r="Q1268" t="s">
        <v>15693</v>
      </c>
      <c r="R1268" t="str">
        <f t="shared" si="38"/>
        <v>高密</v>
      </c>
      <c r="S1268" t="str">
        <f t="shared" si="39"/>
        <v>0103</v>
      </c>
    </row>
    <row r="1269" spans="1:19">
      <c r="A1269" t="s">
        <v>15694</v>
      </c>
      <c r="B1269" t="s">
        <v>12140</v>
      </c>
      <c r="C1269" t="s">
        <v>49</v>
      </c>
      <c r="D1269" t="s">
        <v>15695</v>
      </c>
      <c r="E1269" t="s">
        <v>15696</v>
      </c>
      <c r="F1269" t="s">
        <v>15697</v>
      </c>
      <c r="G1269" t="s">
        <v>15698</v>
      </c>
      <c r="H1269" t="s">
        <v>15699</v>
      </c>
      <c r="I1269" t="s">
        <v>4785</v>
      </c>
      <c r="J1269" t="s">
        <v>5578</v>
      </c>
      <c r="K1269" t="s">
        <v>5579</v>
      </c>
      <c r="L1269" t="s">
        <v>148</v>
      </c>
      <c r="M1269" t="s">
        <v>5580</v>
      </c>
      <c r="N1269" t="s">
        <v>4881</v>
      </c>
      <c r="O1269" t="s">
        <v>5581</v>
      </c>
      <c r="R1269" t="str">
        <f t="shared" si="38"/>
        <v>寒亭</v>
      </c>
      <c r="S1269" t="str">
        <f t="shared" si="39"/>
        <v>0103</v>
      </c>
    </row>
    <row r="1270" spans="1:19">
      <c r="A1270" t="s">
        <v>15700</v>
      </c>
      <c r="B1270" t="s">
        <v>15701</v>
      </c>
      <c r="C1270" t="s">
        <v>49</v>
      </c>
      <c r="D1270" t="s">
        <v>15702</v>
      </c>
      <c r="E1270" t="s">
        <v>15703</v>
      </c>
      <c r="F1270" t="s">
        <v>15704</v>
      </c>
      <c r="G1270" t="s">
        <v>15705</v>
      </c>
      <c r="H1270" t="s">
        <v>15706</v>
      </c>
      <c r="I1270" t="s">
        <v>4852</v>
      </c>
      <c r="J1270" t="s">
        <v>8450</v>
      </c>
      <c r="K1270" t="s">
        <v>8451</v>
      </c>
      <c r="L1270" t="s">
        <v>60</v>
      </c>
      <c r="M1270" t="s">
        <v>5888</v>
      </c>
      <c r="N1270" t="s">
        <v>5248</v>
      </c>
      <c r="O1270" t="s">
        <v>8452</v>
      </c>
      <c r="P1270" t="s">
        <v>15707</v>
      </c>
      <c r="R1270" t="str">
        <f t="shared" si="38"/>
        <v>奎文</v>
      </c>
      <c r="S1270" t="str">
        <f t="shared" si="39"/>
        <v>0103</v>
      </c>
    </row>
    <row r="1271" spans="1:19">
      <c r="A1271" t="s">
        <v>15708</v>
      </c>
      <c r="B1271" t="s">
        <v>15709</v>
      </c>
      <c r="C1271" t="s">
        <v>49</v>
      </c>
      <c r="D1271" t="s">
        <v>15710</v>
      </c>
      <c r="E1271" t="s">
        <v>12152</v>
      </c>
      <c r="F1271" t="s">
        <v>15711</v>
      </c>
      <c r="G1271" t="s">
        <v>15712</v>
      </c>
      <c r="H1271" t="s">
        <v>15713</v>
      </c>
      <c r="I1271" t="s">
        <v>4771</v>
      </c>
      <c r="J1271" t="s">
        <v>5647</v>
      </c>
      <c r="K1271" t="s">
        <v>5648</v>
      </c>
      <c r="L1271" t="s">
        <v>95</v>
      </c>
      <c r="M1271" t="s">
        <v>5649</v>
      </c>
      <c r="N1271" t="s">
        <v>4933</v>
      </c>
      <c r="O1271" t="s">
        <v>5650</v>
      </c>
      <c r="P1271" t="s">
        <v>15714</v>
      </c>
      <c r="Q1271" t="s">
        <v>15715</v>
      </c>
      <c r="R1271" t="str">
        <f t="shared" si="38"/>
        <v>安丘</v>
      </c>
      <c r="S1271" t="str">
        <f t="shared" si="39"/>
        <v>0103</v>
      </c>
    </row>
    <row r="1272" spans="1:19">
      <c r="A1272" t="s">
        <v>15716</v>
      </c>
      <c r="B1272" t="s">
        <v>15717</v>
      </c>
      <c r="C1272" t="s">
        <v>49</v>
      </c>
      <c r="D1272" t="s">
        <v>15718</v>
      </c>
      <c r="E1272" t="s">
        <v>12368</v>
      </c>
      <c r="F1272" t="s">
        <v>15719</v>
      </c>
      <c r="G1272" t="s">
        <v>15720</v>
      </c>
      <c r="H1272" t="s">
        <v>15721</v>
      </c>
      <c r="I1272" t="s">
        <v>4813</v>
      </c>
      <c r="J1272" t="s">
        <v>14559</v>
      </c>
      <c r="K1272" t="s">
        <v>14560</v>
      </c>
      <c r="L1272" t="s">
        <v>375</v>
      </c>
      <c r="M1272" t="s">
        <v>5409</v>
      </c>
      <c r="N1272" t="s">
        <v>5056</v>
      </c>
      <c r="O1272" t="s">
        <v>14561</v>
      </c>
      <c r="P1272" t="s">
        <v>15722</v>
      </c>
      <c r="R1272" t="str">
        <f t="shared" si="38"/>
        <v>昌邑</v>
      </c>
      <c r="S1272" t="str">
        <f t="shared" si="39"/>
        <v>0103</v>
      </c>
    </row>
    <row r="1273" spans="1:19">
      <c r="A1273" t="s">
        <v>15723</v>
      </c>
      <c r="B1273" t="s">
        <v>15724</v>
      </c>
      <c r="C1273" t="s">
        <v>49</v>
      </c>
      <c r="D1273" t="s">
        <v>15725</v>
      </c>
      <c r="E1273" t="s">
        <v>15726</v>
      </c>
      <c r="F1273" t="s">
        <v>15727</v>
      </c>
      <c r="G1273" t="s">
        <v>15728</v>
      </c>
      <c r="H1273" t="s">
        <v>15729</v>
      </c>
      <c r="I1273" t="s">
        <v>12844</v>
      </c>
      <c r="J1273" t="s">
        <v>5473</v>
      </c>
      <c r="K1273" t="s">
        <v>5474</v>
      </c>
      <c r="L1273" t="s">
        <v>86</v>
      </c>
      <c r="M1273" t="s">
        <v>5099</v>
      </c>
      <c r="N1273" t="s">
        <v>5043</v>
      </c>
      <c r="O1273" t="s">
        <v>5475</v>
      </c>
      <c r="P1273" t="s">
        <v>15730</v>
      </c>
      <c r="R1273" t="str">
        <f t="shared" si="38"/>
        <v>坊子</v>
      </c>
      <c r="S1273" t="str">
        <f t="shared" si="39"/>
        <v>0103</v>
      </c>
    </row>
    <row r="1274" spans="1:19">
      <c r="A1274" t="s">
        <v>15731</v>
      </c>
      <c r="B1274" t="s">
        <v>15046</v>
      </c>
      <c r="C1274" t="s">
        <v>49</v>
      </c>
      <c r="D1274" t="s">
        <v>15732</v>
      </c>
      <c r="E1274" t="s">
        <v>12152</v>
      </c>
      <c r="F1274" t="s">
        <v>15733</v>
      </c>
      <c r="G1274" t="s">
        <v>15734</v>
      </c>
      <c r="H1274" t="s">
        <v>15735</v>
      </c>
      <c r="I1274" t="s">
        <v>5066</v>
      </c>
      <c r="J1274" t="s">
        <v>15469</v>
      </c>
      <c r="K1274" t="s">
        <v>15470</v>
      </c>
      <c r="L1274" t="s">
        <v>50</v>
      </c>
      <c r="M1274" t="s">
        <v>5236</v>
      </c>
      <c r="N1274" t="s">
        <v>5487</v>
      </c>
      <c r="O1274" t="s">
        <v>15471</v>
      </c>
      <c r="P1274" t="s">
        <v>15736</v>
      </c>
      <c r="R1274" t="str">
        <f t="shared" si="38"/>
        <v>青州</v>
      </c>
      <c r="S1274" t="str">
        <f t="shared" si="39"/>
        <v>0103</v>
      </c>
    </row>
    <row r="1275" spans="1:19">
      <c r="A1275" t="s">
        <v>15737</v>
      </c>
      <c r="B1275" t="s">
        <v>15738</v>
      </c>
      <c r="C1275" t="s">
        <v>49</v>
      </c>
      <c r="D1275" t="s">
        <v>15739</v>
      </c>
      <c r="E1275" t="s">
        <v>15740</v>
      </c>
      <c r="F1275" t="s">
        <v>15741</v>
      </c>
      <c r="G1275" t="s">
        <v>15742</v>
      </c>
      <c r="H1275" t="s">
        <v>15743</v>
      </c>
      <c r="I1275" t="s">
        <v>12119</v>
      </c>
      <c r="J1275" t="s">
        <v>5731</v>
      </c>
      <c r="K1275" t="s">
        <v>5732</v>
      </c>
      <c r="L1275" t="s">
        <v>77</v>
      </c>
      <c r="M1275" t="s">
        <v>5733</v>
      </c>
      <c r="N1275" t="s">
        <v>15744</v>
      </c>
      <c r="O1275" t="s">
        <v>5734</v>
      </c>
      <c r="P1275" t="s">
        <v>15745</v>
      </c>
      <c r="R1275" t="str">
        <f t="shared" si="38"/>
        <v>临朐</v>
      </c>
      <c r="S1275" t="str">
        <f t="shared" si="39"/>
        <v>0103</v>
      </c>
    </row>
    <row r="1276" spans="1:19">
      <c r="A1276" t="s">
        <v>15746</v>
      </c>
      <c r="B1276" t="s">
        <v>15747</v>
      </c>
      <c r="C1276" t="s">
        <v>49</v>
      </c>
      <c r="D1276" t="s">
        <v>15748</v>
      </c>
      <c r="E1276" t="s">
        <v>12164</v>
      </c>
      <c r="F1276" t="s">
        <v>15749</v>
      </c>
      <c r="G1276" t="s">
        <v>15750</v>
      </c>
      <c r="H1276" t="s">
        <v>15751</v>
      </c>
      <c r="I1276" t="s">
        <v>12844</v>
      </c>
      <c r="J1276" t="s">
        <v>7590</v>
      </c>
      <c r="K1276" t="s">
        <v>7591</v>
      </c>
      <c r="L1276" t="s">
        <v>123</v>
      </c>
      <c r="M1276" t="s">
        <v>5364</v>
      </c>
      <c r="O1276" t="s">
        <v>7592</v>
      </c>
      <c r="P1276" t="s">
        <v>15752</v>
      </c>
      <c r="Q1276" t="s">
        <v>15753</v>
      </c>
      <c r="R1276" t="str">
        <f t="shared" si="38"/>
        <v>诸城</v>
      </c>
      <c r="S1276" t="str">
        <f t="shared" si="39"/>
        <v>0103</v>
      </c>
    </row>
    <row r="1277" spans="1:19">
      <c r="A1277" t="s">
        <v>15754</v>
      </c>
      <c r="B1277" t="s">
        <v>15755</v>
      </c>
      <c r="C1277" t="s">
        <v>49</v>
      </c>
      <c r="D1277" t="s">
        <v>15756</v>
      </c>
      <c r="E1277" t="s">
        <v>12152</v>
      </c>
      <c r="F1277" t="s">
        <v>15757</v>
      </c>
      <c r="G1277" t="s">
        <v>15758</v>
      </c>
      <c r="H1277" t="s">
        <v>15759</v>
      </c>
      <c r="I1277" t="s">
        <v>4955</v>
      </c>
      <c r="J1277" t="s">
        <v>8545</v>
      </c>
      <c r="K1277" t="s">
        <v>8546</v>
      </c>
      <c r="L1277" t="s">
        <v>60</v>
      </c>
      <c r="M1277" t="s">
        <v>5511</v>
      </c>
      <c r="N1277" t="s">
        <v>4972</v>
      </c>
      <c r="O1277" t="s">
        <v>8547</v>
      </c>
      <c r="P1277" t="s">
        <v>15760</v>
      </c>
      <c r="Q1277" t="s">
        <v>15761</v>
      </c>
      <c r="R1277" t="str">
        <f t="shared" si="38"/>
        <v>奎文</v>
      </c>
      <c r="S1277" t="str">
        <f t="shared" si="39"/>
        <v>0103</v>
      </c>
    </row>
    <row r="1278" spans="1:19">
      <c r="A1278" t="s">
        <v>633</v>
      </c>
      <c r="B1278" t="s">
        <v>15762</v>
      </c>
      <c r="C1278" t="s">
        <v>49</v>
      </c>
      <c r="D1278" t="s">
        <v>15763</v>
      </c>
      <c r="E1278" t="s">
        <v>15430</v>
      </c>
      <c r="F1278" t="s">
        <v>15764</v>
      </c>
      <c r="G1278" t="s">
        <v>631</v>
      </c>
      <c r="H1278" t="s">
        <v>15765</v>
      </c>
      <c r="I1278" t="s">
        <v>12119</v>
      </c>
      <c r="J1278" t="s">
        <v>6528</v>
      </c>
      <c r="K1278" t="s">
        <v>6529</v>
      </c>
      <c r="L1278" t="s">
        <v>60</v>
      </c>
      <c r="M1278" t="s">
        <v>4774</v>
      </c>
      <c r="O1278" t="s">
        <v>6531</v>
      </c>
      <c r="P1278" t="s">
        <v>15766</v>
      </c>
      <c r="R1278" t="str">
        <f t="shared" si="38"/>
        <v>奎文</v>
      </c>
      <c r="S1278" t="str">
        <f t="shared" si="39"/>
        <v>0103</v>
      </c>
    </row>
    <row r="1279" spans="1:19">
      <c r="A1279" t="s">
        <v>15767</v>
      </c>
      <c r="B1279" t="s">
        <v>15768</v>
      </c>
      <c r="C1279" t="s">
        <v>49</v>
      </c>
      <c r="D1279" t="s">
        <v>15769</v>
      </c>
      <c r="E1279" t="s">
        <v>15430</v>
      </c>
      <c r="F1279" t="s">
        <v>15770</v>
      </c>
      <c r="G1279" t="s">
        <v>15771</v>
      </c>
      <c r="H1279" t="s">
        <v>15772</v>
      </c>
      <c r="I1279" t="s">
        <v>12119</v>
      </c>
      <c r="J1279" t="s">
        <v>8139</v>
      </c>
      <c r="K1279" t="s">
        <v>8140</v>
      </c>
      <c r="L1279" t="s">
        <v>105</v>
      </c>
      <c r="M1279" t="s">
        <v>6055</v>
      </c>
      <c r="N1279" t="s">
        <v>4832</v>
      </c>
      <c r="O1279" t="s">
        <v>8141</v>
      </c>
      <c r="P1279" t="s">
        <v>15773</v>
      </c>
      <c r="R1279" t="str">
        <f t="shared" si="38"/>
        <v>寿光</v>
      </c>
      <c r="S1279" t="str">
        <f t="shared" si="39"/>
        <v>0103</v>
      </c>
    </row>
    <row r="1280" spans="1:19">
      <c r="A1280" t="s">
        <v>15774</v>
      </c>
      <c r="B1280" t="s">
        <v>15775</v>
      </c>
      <c r="C1280" t="s">
        <v>49</v>
      </c>
      <c r="D1280" t="s">
        <v>15776</v>
      </c>
      <c r="E1280" t="s">
        <v>12164</v>
      </c>
      <c r="F1280" t="s">
        <v>15777</v>
      </c>
      <c r="G1280" t="s">
        <v>15778</v>
      </c>
      <c r="H1280" t="s">
        <v>15779</v>
      </c>
      <c r="I1280" t="s">
        <v>4828</v>
      </c>
      <c r="J1280" t="s">
        <v>8984</v>
      </c>
      <c r="K1280" t="s">
        <v>8985</v>
      </c>
      <c r="L1280" t="s">
        <v>60</v>
      </c>
      <c r="M1280" t="s">
        <v>5511</v>
      </c>
      <c r="O1280" t="s">
        <v>8986</v>
      </c>
      <c r="P1280" t="s">
        <v>15780</v>
      </c>
      <c r="Q1280" t="s">
        <v>15781</v>
      </c>
      <c r="R1280" t="str">
        <f t="shared" si="38"/>
        <v>奎文</v>
      </c>
      <c r="S1280" t="str">
        <f t="shared" si="39"/>
        <v>0103</v>
      </c>
    </row>
    <row r="1281" spans="1:19">
      <c r="A1281" t="s">
        <v>15782</v>
      </c>
      <c r="B1281" t="s">
        <v>15783</v>
      </c>
      <c r="C1281" t="s">
        <v>49</v>
      </c>
      <c r="D1281" t="s">
        <v>15784</v>
      </c>
      <c r="E1281" t="s">
        <v>12152</v>
      </c>
      <c r="F1281" t="s">
        <v>15785</v>
      </c>
      <c r="G1281" t="s">
        <v>15786</v>
      </c>
      <c r="H1281" t="s">
        <v>15787</v>
      </c>
      <c r="I1281" t="s">
        <v>4852</v>
      </c>
      <c r="J1281" t="s">
        <v>6782</v>
      </c>
      <c r="K1281" t="s">
        <v>6783</v>
      </c>
      <c r="L1281" t="s">
        <v>105</v>
      </c>
      <c r="M1281" t="s">
        <v>5224</v>
      </c>
      <c r="N1281" t="s">
        <v>5112</v>
      </c>
      <c r="O1281" t="s">
        <v>6784</v>
      </c>
      <c r="P1281" t="s">
        <v>15788</v>
      </c>
      <c r="Q1281" t="s">
        <v>15789</v>
      </c>
      <c r="R1281" t="str">
        <f t="shared" ref="R1281:R1344" si="40">IF(OR(LEFT(L1281,2)="高新"),"奎文",IF(LEFT(L1281,2)="峡山","坊子",IF(LEFT(L1281,2)="滨海","寒亭",LEFT(L1281,2))))</f>
        <v>寿光</v>
      </c>
      <c r="S1281" t="str">
        <f t="shared" ref="S1281:S1344" si="41">TEXT(B1281,"mmdd")</f>
        <v>0103</v>
      </c>
    </row>
    <row r="1282" spans="1:19">
      <c r="A1282" t="s">
        <v>15790</v>
      </c>
      <c r="B1282" t="s">
        <v>15791</v>
      </c>
      <c r="C1282" t="s">
        <v>49</v>
      </c>
      <c r="D1282" t="s">
        <v>15792</v>
      </c>
      <c r="E1282" t="s">
        <v>12164</v>
      </c>
      <c r="F1282" t="s">
        <v>15793</v>
      </c>
      <c r="G1282" t="s">
        <v>15794</v>
      </c>
      <c r="H1282" t="s">
        <v>15795</v>
      </c>
      <c r="I1282" t="s">
        <v>12757</v>
      </c>
      <c r="J1282" t="s">
        <v>6225</v>
      </c>
      <c r="K1282" t="s">
        <v>6226</v>
      </c>
      <c r="L1282" t="s">
        <v>123</v>
      </c>
      <c r="M1282" t="s">
        <v>5825</v>
      </c>
      <c r="O1282" t="s">
        <v>6227</v>
      </c>
      <c r="P1282" t="s">
        <v>15796</v>
      </c>
      <c r="R1282" t="str">
        <f t="shared" si="40"/>
        <v>诸城</v>
      </c>
      <c r="S1282" t="str">
        <f t="shared" si="41"/>
        <v>0103</v>
      </c>
    </row>
    <row r="1283" spans="1:19">
      <c r="A1283" t="s">
        <v>15797</v>
      </c>
      <c r="B1283" t="s">
        <v>15798</v>
      </c>
      <c r="C1283" t="s">
        <v>49</v>
      </c>
      <c r="D1283" t="s">
        <v>15799</v>
      </c>
      <c r="E1283" t="s">
        <v>12152</v>
      </c>
      <c r="F1283" t="s">
        <v>15800</v>
      </c>
      <c r="G1283" t="s">
        <v>15801</v>
      </c>
      <c r="H1283" t="s">
        <v>15802</v>
      </c>
      <c r="I1283" t="s">
        <v>5541</v>
      </c>
      <c r="J1283" t="s">
        <v>8915</v>
      </c>
      <c r="K1283" t="s">
        <v>8916</v>
      </c>
      <c r="L1283" t="s">
        <v>86</v>
      </c>
      <c r="M1283" t="s">
        <v>7679</v>
      </c>
      <c r="N1283" t="s">
        <v>5030</v>
      </c>
      <c r="O1283" t="s">
        <v>8917</v>
      </c>
      <c r="P1283" t="s">
        <v>15803</v>
      </c>
      <c r="Q1283" t="s">
        <v>15804</v>
      </c>
      <c r="R1283" t="str">
        <f t="shared" si="40"/>
        <v>坊子</v>
      </c>
      <c r="S1283" t="str">
        <f t="shared" si="41"/>
        <v>0103</v>
      </c>
    </row>
    <row r="1284" spans="1:19">
      <c r="A1284" t="s">
        <v>15805</v>
      </c>
      <c r="B1284" t="s">
        <v>15806</v>
      </c>
      <c r="C1284" t="s">
        <v>49</v>
      </c>
      <c r="D1284" t="s">
        <v>15807</v>
      </c>
      <c r="E1284" t="s">
        <v>12152</v>
      </c>
      <c r="F1284" t="s">
        <v>15808</v>
      </c>
      <c r="G1284" t="s">
        <v>15809</v>
      </c>
      <c r="H1284" t="s">
        <v>15810</v>
      </c>
      <c r="I1284" t="s">
        <v>5541</v>
      </c>
      <c r="J1284" t="s">
        <v>8984</v>
      </c>
      <c r="K1284" t="s">
        <v>8985</v>
      </c>
      <c r="L1284" t="s">
        <v>60</v>
      </c>
      <c r="M1284" t="s">
        <v>5511</v>
      </c>
      <c r="N1284" t="s">
        <v>4905</v>
      </c>
      <c r="O1284" t="s">
        <v>8986</v>
      </c>
      <c r="P1284" t="s">
        <v>15811</v>
      </c>
      <c r="Q1284" t="s">
        <v>15812</v>
      </c>
      <c r="R1284" t="str">
        <f t="shared" si="40"/>
        <v>奎文</v>
      </c>
      <c r="S1284" t="str">
        <f t="shared" si="41"/>
        <v>0103</v>
      </c>
    </row>
    <row r="1285" spans="1:19">
      <c r="A1285" t="s">
        <v>15813</v>
      </c>
      <c r="B1285" t="s">
        <v>15814</v>
      </c>
      <c r="C1285" t="s">
        <v>49</v>
      </c>
      <c r="D1285" t="s">
        <v>15815</v>
      </c>
      <c r="E1285" t="s">
        <v>12407</v>
      </c>
      <c r="F1285" t="s">
        <v>15816</v>
      </c>
      <c r="G1285" t="s">
        <v>15817</v>
      </c>
      <c r="H1285" t="s">
        <v>15818</v>
      </c>
      <c r="I1285" t="s">
        <v>12757</v>
      </c>
      <c r="J1285" t="s">
        <v>4969</v>
      </c>
      <c r="K1285" t="s">
        <v>4970</v>
      </c>
      <c r="L1285" t="s">
        <v>237</v>
      </c>
      <c r="M1285" t="s">
        <v>4971</v>
      </c>
      <c r="O1285" t="s">
        <v>9963</v>
      </c>
      <c r="P1285" t="s">
        <v>15819</v>
      </c>
      <c r="Q1285" t="s">
        <v>15820</v>
      </c>
      <c r="R1285" t="str">
        <f t="shared" si="40"/>
        <v>潍城</v>
      </c>
      <c r="S1285" t="str">
        <f t="shared" si="41"/>
        <v>0103</v>
      </c>
    </row>
    <row r="1286" spans="1:19">
      <c r="A1286" t="s">
        <v>15821</v>
      </c>
      <c r="B1286" t="s">
        <v>15822</v>
      </c>
      <c r="C1286" t="s">
        <v>49</v>
      </c>
      <c r="D1286" t="s">
        <v>15823</v>
      </c>
      <c r="E1286" t="s">
        <v>12152</v>
      </c>
      <c r="F1286" t="s">
        <v>15824</v>
      </c>
      <c r="G1286" t="s">
        <v>15825</v>
      </c>
      <c r="H1286" t="s">
        <v>15826</v>
      </c>
      <c r="I1286" t="s">
        <v>10388</v>
      </c>
      <c r="J1286" t="s">
        <v>7743</v>
      </c>
      <c r="K1286" t="s">
        <v>7744</v>
      </c>
      <c r="L1286" t="s">
        <v>1136</v>
      </c>
      <c r="M1286" t="s">
        <v>5210</v>
      </c>
      <c r="N1286" t="s">
        <v>5487</v>
      </c>
      <c r="O1286" t="s">
        <v>7745</v>
      </c>
      <c r="P1286" t="s">
        <v>15827</v>
      </c>
      <c r="Q1286" t="s">
        <v>15828</v>
      </c>
      <c r="R1286" t="str">
        <f t="shared" si="40"/>
        <v>昌乐</v>
      </c>
      <c r="S1286" t="str">
        <f t="shared" si="41"/>
        <v>0103</v>
      </c>
    </row>
    <row r="1287" spans="1:19">
      <c r="A1287" t="s">
        <v>15829</v>
      </c>
      <c r="B1287" t="s">
        <v>15830</v>
      </c>
      <c r="C1287" t="s">
        <v>49</v>
      </c>
      <c r="D1287" t="s">
        <v>15831</v>
      </c>
      <c r="E1287" t="s">
        <v>12407</v>
      </c>
      <c r="F1287" t="s">
        <v>15832</v>
      </c>
      <c r="G1287" t="s">
        <v>15833</v>
      </c>
      <c r="H1287" t="s">
        <v>15834</v>
      </c>
      <c r="I1287" t="s">
        <v>12119</v>
      </c>
      <c r="J1287" t="s">
        <v>5987</v>
      </c>
      <c r="K1287" t="s">
        <v>5988</v>
      </c>
      <c r="L1287" t="s">
        <v>95</v>
      </c>
      <c r="M1287" t="s">
        <v>5042</v>
      </c>
      <c r="N1287" t="s">
        <v>4789</v>
      </c>
      <c r="O1287" t="s">
        <v>5989</v>
      </c>
      <c r="P1287" t="s">
        <v>15835</v>
      </c>
      <c r="Q1287" t="s">
        <v>15836</v>
      </c>
      <c r="R1287" t="str">
        <f t="shared" si="40"/>
        <v>安丘</v>
      </c>
      <c r="S1287" t="str">
        <f t="shared" si="41"/>
        <v>0103</v>
      </c>
    </row>
    <row r="1288" spans="1:19">
      <c r="A1288" t="s">
        <v>15837</v>
      </c>
      <c r="B1288" t="s">
        <v>15838</v>
      </c>
      <c r="C1288" t="s">
        <v>49</v>
      </c>
      <c r="D1288" t="s">
        <v>15839</v>
      </c>
      <c r="E1288" t="s">
        <v>12407</v>
      </c>
      <c r="F1288" t="s">
        <v>15840</v>
      </c>
      <c r="G1288" t="s">
        <v>15841</v>
      </c>
      <c r="H1288" t="s">
        <v>15842</v>
      </c>
      <c r="I1288" t="s">
        <v>12119</v>
      </c>
      <c r="J1288" t="s">
        <v>5509</v>
      </c>
      <c r="K1288" t="s">
        <v>5510</v>
      </c>
      <c r="L1288" t="s">
        <v>60</v>
      </c>
      <c r="M1288" t="s">
        <v>5511</v>
      </c>
      <c r="N1288" t="s">
        <v>4892</v>
      </c>
      <c r="O1288" t="s">
        <v>5512</v>
      </c>
      <c r="P1288" t="s">
        <v>15843</v>
      </c>
      <c r="R1288" t="str">
        <f t="shared" si="40"/>
        <v>奎文</v>
      </c>
      <c r="S1288" t="str">
        <f t="shared" si="41"/>
        <v>0103</v>
      </c>
    </row>
    <row r="1289" spans="1:19">
      <c r="A1289" t="s">
        <v>15844</v>
      </c>
      <c r="B1289" t="s">
        <v>15845</v>
      </c>
      <c r="C1289" t="s">
        <v>49</v>
      </c>
      <c r="D1289" t="s">
        <v>15846</v>
      </c>
      <c r="E1289" t="s">
        <v>12164</v>
      </c>
      <c r="F1289" t="s">
        <v>15847</v>
      </c>
      <c r="G1289" t="s">
        <v>15848</v>
      </c>
      <c r="I1289" t="s">
        <v>12119</v>
      </c>
      <c r="L1289" t="s">
        <v>114</v>
      </c>
      <c r="M1289" t="s">
        <v>7084</v>
      </c>
      <c r="Q1289" t="s">
        <v>15849</v>
      </c>
      <c r="R1289" t="str">
        <f t="shared" si="40"/>
        <v>高密</v>
      </c>
      <c r="S1289" t="str">
        <f t="shared" si="41"/>
        <v>0103</v>
      </c>
    </row>
    <row r="1290" spans="1:19">
      <c r="A1290" t="s">
        <v>15850</v>
      </c>
      <c r="B1290" t="s">
        <v>15851</v>
      </c>
      <c r="C1290" t="s">
        <v>49</v>
      </c>
      <c r="D1290" t="s">
        <v>15852</v>
      </c>
      <c r="E1290" t="s">
        <v>15853</v>
      </c>
      <c r="F1290" t="s">
        <v>15854</v>
      </c>
      <c r="G1290" t="s">
        <v>15855</v>
      </c>
      <c r="H1290" t="s">
        <v>15856</v>
      </c>
      <c r="I1290" t="s">
        <v>4828</v>
      </c>
      <c r="J1290" t="s">
        <v>13423</v>
      </c>
      <c r="K1290" t="s">
        <v>13424</v>
      </c>
      <c r="L1290" t="s">
        <v>375</v>
      </c>
      <c r="M1290" t="s">
        <v>5318</v>
      </c>
      <c r="N1290" t="s">
        <v>6152</v>
      </c>
      <c r="O1290" t="s">
        <v>13425</v>
      </c>
      <c r="P1290" t="s">
        <v>15857</v>
      </c>
      <c r="R1290" t="str">
        <f t="shared" si="40"/>
        <v>昌邑</v>
      </c>
      <c r="S1290" t="str">
        <f t="shared" si="41"/>
        <v>0103</v>
      </c>
    </row>
    <row r="1291" spans="1:19">
      <c r="A1291" t="s">
        <v>15858</v>
      </c>
      <c r="B1291" t="s">
        <v>15859</v>
      </c>
      <c r="C1291" t="s">
        <v>49</v>
      </c>
      <c r="D1291" t="s">
        <v>15860</v>
      </c>
      <c r="E1291" t="s">
        <v>12407</v>
      </c>
      <c r="F1291" t="s">
        <v>15861</v>
      </c>
      <c r="G1291" t="s">
        <v>15862</v>
      </c>
      <c r="H1291" t="s">
        <v>15863</v>
      </c>
      <c r="I1291" t="s">
        <v>12844</v>
      </c>
      <c r="J1291" t="s">
        <v>9082</v>
      </c>
      <c r="K1291" t="s">
        <v>9083</v>
      </c>
      <c r="L1291" t="s">
        <v>77</v>
      </c>
      <c r="M1291" t="s">
        <v>5733</v>
      </c>
      <c r="N1291" t="s">
        <v>4972</v>
      </c>
      <c r="O1291" t="s">
        <v>9084</v>
      </c>
      <c r="P1291" t="s">
        <v>15864</v>
      </c>
      <c r="Q1291" t="s">
        <v>15865</v>
      </c>
      <c r="R1291" t="str">
        <f t="shared" si="40"/>
        <v>临朐</v>
      </c>
      <c r="S1291" t="str">
        <f t="shared" si="41"/>
        <v>0103</v>
      </c>
    </row>
    <row r="1292" spans="1:19">
      <c r="A1292" t="s">
        <v>15866</v>
      </c>
      <c r="B1292" t="s">
        <v>15867</v>
      </c>
      <c r="C1292" t="s">
        <v>49</v>
      </c>
      <c r="D1292" t="s">
        <v>15868</v>
      </c>
      <c r="E1292" t="s">
        <v>12164</v>
      </c>
      <c r="F1292" t="s">
        <v>15869</v>
      </c>
      <c r="G1292" t="s">
        <v>15870</v>
      </c>
      <c r="H1292" t="s">
        <v>15871</v>
      </c>
      <c r="I1292" t="s">
        <v>12119</v>
      </c>
      <c r="J1292" t="s">
        <v>6631</v>
      </c>
      <c r="K1292" t="s">
        <v>6632</v>
      </c>
      <c r="L1292" t="s">
        <v>105</v>
      </c>
      <c r="M1292" t="s">
        <v>6055</v>
      </c>
      <c r="O1292" t="s">
        <v>6633</v>
      </c>
      <c r="Q1292" t="s">
        <v>15872</v>
      </c>
      <c r="R1292" t="str">
        <f t="shared" si="40"/>
        <v>寿光</v>
      </c>
      <c r="S1292" t="str">
        <f t="shared" si="41"/>
        <v>0103</v>
      </c>
    </row>
    <row r="1293" spans="1:19">
      <c r="A1293" t="s">
        <v>15873</v>
      </c>
      <c r="B1293" t="s">
        <v>15874</v>
      </c>
      <c r="C1293" t="s">
        <v>49</v>
      </c>
      <c r="D1293" t="s">
        <v>15875</v>
      </c>
      <c r="E1293" t="s">
        <v>12152</v>
      </c>
      <c r="F1293" t="s">
        <v>15876</v>
      </c>
      <c r="G1293" t="s">
        <v>15877</v>
      </c>
      <c r="H1293" t="s">
        <v>15878</v>
      </c>
      <c r="I1293" t="s">
        <v>4828</v>
      </c>
      <c r="J1293" t="s">
        <v>6053</v>
      </c>
      <c r="K1293" t="s">
        <v>6054</v>
      </c>
      <c r="L1293" t="s">
        <v>105</v>
      </c>
      <c r="M1293" t="s">
        <v>6055</v>
      </c>
      <c r="N1293" t="s">
        <v>4856</v>
      </c>
      <c r="O1293" t="s">
        <v>6056</v>
      </c>
      <c r="P1293" t="s">
        <v>15879</v>
      </c>
      <c r="R1293" t="str">
        <f t="shared" si="40"/>
        <v>寿光</v>
      </c>
      <c r="S1293" t="str">
        <f t="shared" si="41"/>
        <v>0103</v>
      </c>
    </row>
    <row r="1294" spans="1:19">
      <c r="A1294" t="s">
        <v>15880</v>
      </c>
      <c r="B1294" t="s">
        <v>15881</v>
      </c>
      <c r="C1294" t="s">
        <v>49</v>
      </c>
      <c r="D1294" t="s">
        <v>15882</v>
      </c>
      <c r="E1294" t="s">
        <v>12152</v>
      </c>
      <c r="F1294" t="s">
        <v>15883</v>
      </c>
      <c r="G1294" t="s">
        <v>15884</v>
      </c>
      <c r="H1294" t="s">
        <v>15885</v>
      </c>
      <c r="I1294" t="s">
        <v>4955</v>
      </c>
      <c r="J1294" t="s">
        <v>5484</v>
      </c>
      <c r="K1294" t="s">
        <v>5485</v>
      </c>
      <c r="L1294" t="s">
        <v>114</v>
      </c>
      <c r="M1294" t="s">
        <v>5486</v>
      </c>
      <c r="N1294" t="s">
        <v>4789</v>
      </c>
      <c r="O1294" t="s">
        <v>5488</v>
      </c>
      <c r="P1294" t="s">
        <v>15886</v>
      </c>
      <c r="Q1294" t="s">
        <v>15887</v>
      </c>
      <c r="R1294" t="str">
        <f t="shared" si="40"/>
        <v>高密</v>
      </c>
      <c r="S1294" t="str">
        <f t="shared" si="41"/>
        <v>0103</v>
      </c>
    </row>
    <row r="1295" spans="1:19">
      <c r="A1295" t="s">
        <v>15888</v>
      </c>
      <c r="B1295" t="s">
        <v>15889</v>
      </c>
      <c r="C1295" t="s">
        <v>49</v>
      </c>
      <c r="D1295" t="s">
        <v>15890</v>
      </c>
      <c r="E1295" t="s">
        <v>15891</v>
      </c>
      <c r="F1295" t="s">
        <v>15892</v>
      </c>
      <c r="G1295" t="s">
        <v>15893</v>
      </c>
      <c r="H1295" t="s">
        <v>15894</v>
      </c>
      <c r="I1295" t="s">
        <v>4828</v>
      </c>
      <c r="J1295" t="s">
        <v>5997</v>
      </c>
      <c r="K1295" t="s">
        <v>5998</v>
      </c>
      <c r="L1295" t="s">
        <v>60</v>
      </c>
      <c r="M1295" t="s">
        <v>5999</v>
      </c>
      <c r="N1295" t="s">
        <v>5030</v>
      </c>
      <c r="O1295" t="s">
        <v>6000</v>
      </c>
      <c r="P1295" t="s">
        <v>15895</v>
      </c>
      <c r="Q1295" t="s">
        <v>15896</v>
      </c>
      <c r="R1295" t="str">
        <f t="shared" si="40"/>
        <v>奎文</v>
      </c>
      <c r="S1295" t="str">
        <f t="shared" si="41"/>
        <v>0103</v>
      </c>
    </row>
    <row r="1296" spans="1:19">
      <c r="A1296" t="s">
        <v>15897</v>
      </c>
      <c r="B1296" t="s">
        <v>15898</v>
      </c>
      <c r="C1296" t="s">
        <v>49</v>
      </c>
      <c r="D1296" t="s">
        <v>15899</v>
      </c>
      <c r="E1296" t="s">
        <v>15900</v>
      </c>
      <c r="F1296" t="s">
        <v>9825</v>
      </c>
      <c r="G1296" t="s">
        <v>9826</v>
      </c>
      <c r="H1296" t="s">
        <v>15901</v>
      </c>
      <c r="I1296" t="s">
        <v>4813</v>
      </c>
      <c r="J1296" t="s">
        <v>6631</v>
      </c>
      <c r="K1296" t="s">
        <v>6632</v>
      </c>
      <c r="L1296" t="s">
        <v>105</v>
      </c>
      <c r="M1296" t="s">
        <v>6055</v>
      </c>
      <c r="N1296" t="s">
        <v>5056</v>
      </c>
      <c r="O1296" t="s">
        <v>6633</v>
      </c>
      <c r="P1296" t="s">
        <v>15902</v>
      </c>
      <c r="R1296" t="str">
        <f t="shared" si="40"/>
        <v>寿光</v>
      </c>
      <c r="S1296" t="str">
        <f t="shared" si="41"/>
        <v>0103</v>
      </c>
    </row>
    <row r="1297" spans="1:19">
      <c r="A1297" t="s">
        <v>15903</v>
      </c>
      <c r="B1297" t="s">
        <v>15904</v>
      </c>
      <c r="C1297" t="s">
        <v>49</v>
      </c>
      <c r="D1297" t="s">
        <v>15905</v>
      </c>
      <c r="E1297" t="s">
        <v>12152</v>
      </c>
      <c r="F1297" t="s">
        <v>15906</v>
      </c>
      <c r="G1297" t="s">
        <v>15907</v>
      </c>
      <c r="H1297" t="s">
        <v>15908</v>
      </c>
      <c r="I1297" t="s">
        <v>4955</v>
      </c>
      <c r="J1297" t="s">
        <v>9807</v>
      </c>
      <c r="K1297" t="s">
        <v>10782</v>
      </c>
      <c r="L1297" t="s">
        <v>105</v>
      </c>
      <c r="M1297" t="s">
        <v>6055</v>
      </c>
      <c r="N1297" t="s">
        <v>5211</v>
      </c>
      <c r="O1297" t="s">
        <v>10783</v>
      </c>
      <c r="P1297" t="s">
        <v>15909</v>
      </c>
      <c r="Q1297" t="s">
        <v>15910</v>
      </c>
      <c r="R1297" t="str">
        <f t="shared" si="40"/>
        <v>寿光</v>
      </c>
      <c r="S1297" t="str">
        <f t="shared" si="41"/>
        <v>0103</v>
      </c>
    </row>
    <row r="1298" spans="1:19">
      <c r="A1298" t="s">
        <v>15911</v>
      </c>
      <c r="B1298" t="s">
        <v>15912</v>
      </c>
      <c r="C1298" t="s">
        <v>49</v>
      </c>
      <c r="D1298" t="s">
        <v>15913</v>
      </c>
      <c r="E1298" t="s">
        <v>12152</v>
      </c>
      <c r="F1298" t="s">
        <v>15914</v>
      </c>
      <c r="G1298" t="s">
        <v>15915</v>
      </c>
      <c r="H1298" t="s">
        <v>15916</v>
      </c>
      <c r="I1298" t="s">
        <v>4852</v>
      </c>
      <c r="J1298" t="s">
        <v>15469</v>
      </c>
      <c r="K1298" t="s">
        <v>15470</v>
      </c>
      <c r="L1298" t="s">
        <v>50</v>
      </c>
      <c r="M1298" t="s">
        <v>5236</v>
      </c>
      <c r="N1298" t="s">
        <v>5487</v>
      </c>
      <c r="O1298" t="s">
        <v>15471</v>
      </c>
      <c r="P1298" t="s">
        <v>15917</v>
      </c>
      <c r="R1298" t="str">
        <f t="shared" si="40"/>
        <v>青州</v>
      </c>
      <c r="S1298" t="str">
        <f t="shared" si="41"/>
        <v>0103</v>
      </c>
    </row>
    <row r="1299" spans="1:19">
      <c r="A1299" t="s">
        <v>15918</v>
      </c>
      <c r="B1299" t="s">
        <v>15919</v>
      </c>
      <c r="C1299" t="s">
        <v>49</v>
      </c>
      <c r="D1299" t="s">
        <v>15920</v>
      </c>
      <c r="E1299" t="s">
        <v>15921</v>
      </c>
      <c r="F1299" t="s">
        <v>15922</v>
      </c>
      <c r="G1299" t="s">
        <v>15923</v>
      </c>
      <c r="H1299" t="s">
        <v>15924</v>
      </c>
      <c r="I1299" t="s">
        <v>4813</v>
      </c>
      <c r="J1299" t="s">
        <v>14559</v>
      </c>
      <c r="K1299" t="s">
        <v>14560</v>
      </c>
      <c r="L1299" t="s">
        <v>375</v>
      </c>
      <c r="M1299" t="s">
        <v>5409</v>
      </c>
      <c r="N1299" t="s">
        <v>5056</v>
      </c>
      <c r="O1299" t="s">
        <v>14561</v>
      </c>
      <c r="P1299" t="s">
        <v>15925</v>
      </c>
      <c r="R1299" t="str">
        <f t="shared" si="40"/>
        <v>昌邑</v>
      </c>
      <c r="S1299" t="str">
        <f t="shared" si="41"/>
        <v>0103</v>
      </c>
    </row>
    <row r="1300" spans="1:19">
      <c r="A1300" t="s">
        <v>15926</v>
      </c>
      <c r="B1300" t="s">
        <v>15927</v>
      </c>
      <c r="C1300" t="s">
        <v>49</v>
      </c>
      <c r="D1300" t="s">
        <v>15928</v>
      </c>
      <c r="E1300" t="s">
        <v>12152</v>
      </c>
      <c r="F1300" t="s">
        <v>15929</v>
      </c>
      <c r="G1300" t="s">
        <v>15930</v>
      </c>
      <c r="H1300" t="s">
        <v>15931</v>
      </c>
      <c r="I1300" t="s">
        <v>4841</v>
      </c>
      <c r="J1300" t="s">
        <v>7018</v>
      </c>
      <c r="K1300" t="s">
        <v>7019</v>
      </c>
      <c r="L1300" t="s">
        <v>95</v>
      </c>
      <c r="M1300" t="s">
        <v>5649</v>
      </c>
      <c r="N1300" t="s">
        <v>5487</v>
      </c>
      <c r="O1300" t="s">
        <v>7020</v>
      </c>
      <c r="P1300" t="s">
        <v>15932</v>
      </c>
      <c r="Q1300" t="s">
        <v>15933</v>
      </c>
      <c r="R1300" t="str">
        <f t="shared" si="40"/>
        <v>安丘</v>
      </c>
      <c r="S1300" t="str">
        <f t="shared" si="41"/>
        <v>0103</v>
      </c>
    </row>
    <row r="1301" spans="1:19">
      <c r="A1301" t="s">
        <v>15934</v>
      </c>
      <c r="B1301" t="s">
        <v>15935</v>
      </c>
      <c r="C1301" t="s">
        <v>49</v>
      </c>
      <c r="D1301" t="s">
        <v>15936</v>
      </c>
      <c r="E1301" t="s">
        <v>12152</v>
      </c>
      <c r="F1301" t="s">
        <v>15937</v>
      </c>
      <c r="G1301" t="s">
        <v>15938</v>
      </c>
      <c r="H1301" t="s">
        <v>15939</v>
      </c>
      <c r="I1301" t="s">
        <v>5327</v>
      </c>
      <c r="J1301" t="s">
        <v>6401</v>
      </c>
      <c r="K1301" t="s">
        <v>6402</v>
      </c>
      <c r="L1301" t="s">
        <v>105</v>
      </c>
      <c r="M1301" t="s">
        <v>5224</v>
      </c>
      <c r="N1301" t="s">
        <v>6308</v>
      </c>
      <c r="O1301" t="s">
        <v>6403</v>
      </c>
      <c r="P1301" t="s">
        <v>15940</v>
      </c>
      <c r="Q1301" t="s">
        <v>15941</v>
      </c>
      <c r="R1301" t="str">
        <f t="shared" si="40"/>
        <v>寿光</v>
      </c>
      <c r="S1301" t="str">
        <f t="shared" si="41"/>
        <v>0103</v>
      </c>
    </row>
    <row r="1302" spans="1:19">
      <c r="A1302" t="s">
        <v>15942</v>
      </c>
      <c r="B1302" t="s">
        <v>15943</v>
      </c>
      <c r="C1302" t="s">
        <v>49</v>
      </c>
      <c r="D1302" t="s">
        <v>15944</v>
      </c>
      <c r="E1302" t="s">
        <v>12152</v>
      </c>
      <c r="F1302" t="s">
        <v>15945</v>
      </c>
      <c r="G1302" t="s">
        <v>15946</v>
      </c>
      <c r="H1302" t="s">
        <v>15947</v>
      </c>
      <c r="I1302" t="s">
        <v>5066</v>
      </c>
      <c r="J1302" t="s">
        <v>15948</v>
      </c>
      <c r="K1302" t="s">
        <v>15949</v>
      </c>
      <c r="L1302" t="s">
        <v>148</v>
      </c>
      <c r="M1302" t="s">
        <v>6391</v>
      </c>
      <c r="N1302" t="s">
        <v>4946</v>
      </c>
      <c r="O1302" t="s">
        <v>15950</v>
      </c>
      <c r="P1302" t="s">
        <v>15951</v>
      </c>
      <c r="R1302" t="str">
        <f t="shared" si="40"/>
        <v>寒亭</v>
      </c>
      <c r="S1302" t="str">
        <f t="shared" si="41"/>
        <v>0103</v>
      </c>
    </row>
    <row r="1303" spans="1:19">
      <c r="A1303" t="s">
        <v>15952</v>
      </c>
      <c r="B1303" t="s">
        <v>15953</v>
      </c>
      <c r="C1303" t="s">
        <v>49</v>
      </c>
      <c r="D1303" t="s">
        <v>15954</v>
      </c>
      <c r="E1303" t="s">
        <v>12152</v>
      </c>
      <c r="F1303" t="s">
        <v>15955</v>
      </c>
      <c r="G1303" t="s">
        <v>15956</v>
      </c>
      <c r="H1303" t="s">
        <v>15957</v>
      </c>
      <c r="I1303" t="s">
        <v>5184</v>
      </c>
      <c r="J1303" t="s">
        <v>12985</v>
      </c>
      <c r="K1303" t="s">
        <v>12986</v>
      </c>
      <c r="L1303" t="s">
        <v>105</v>
      </c>
      <c r="M1303" t="s">
        <v>5769</v>
      </c>
      <c r="N1303" t="s">
        <v>5907</v>
      </c>
      <c r="O1303" t="s">
        <v>12987</v>
      </c>
      <c r="P1303" t="s">
        <v>15958</v>
      </c>
      <c r="Q1303" t="s">
        <v>15959</v>
      </c>
      <c r="R1303" t="str">
        <f t="shared" si="40"/>
        <v>寿光</v>
      </c>
      <c r="S1303" t="str">
        <f t="shared" si="41"/>
        <v>0103</v>
      </c>
    </row>
    <row r="1304" spans="1:19">
      <c r="A1304" t="s">
        <v>15960</v>
      </c>
      <c r="B1304" t="s">
        <v>15961</v>
      </c>
      <c r="C1304" t="s">
        <v>49</v>
      </c>
      <c r="D1304" t="s">
        <v>15962</v>
      </c>
      <c r="E1304" t="s">
        <v>15963</v>
      </c>
      <c r="F1304" t="s">
        <v>15964</v>
      </c>
      <c r="G1304" t="s">
        <v>15965</v>
      </c>
      <c r="H1304" t="s">
        <v>15966</v>
      </c>
      <c r="I1304" t="s">
        <v>12119</v>
      </c>
      <c r="J1304" t="s">
        <v>6161</v>
      </c>
      <c r="K1304" t="s">
        <v>6162</v>
      </c>
      <c r="L1304" t="s">
        <v>95</v>
      </c>
      <c r="M1304" t="s">
        <v>5709</v>
      </c>
      <c r="N1304" t="s">
        <v>5112</v>
      </c>
      <c r="O1304" t="s">
        <v>6163</v>
      </c>
      <c r="P1304" t="s">
        <v>15967</v>
      </c>
      <c r="R1304" t="str">
        <f t="shared" si="40"/>
        <v>安丘</v>
      </c>
      <c r="S1304" t="str">
        <f t="shared" si="41"/>
        <v>0103</v>
      </c>
    </row>
    <row r="1305" spans="1:19">
      <c r="A1305" t="s">
        <v>15968</v>
      </c>
      <c r="B1305" t="s">
        <v>15969</v>
      </c>
      <c r="C1305" t="s">
        <v>49</v>
      </c>
      <c r="D1305" t="s">
        <v>15970</v>
      </c>
      <c r="E1305" t="s">
        <v>12152</v>
      </c>
      <c r="F1305" t="s">
        <v>15971</v>
      </c>
      <c r="G1305" t="s">
        <v>15972</v>
      </c>
      <c r="H1305" t="s">
        <v>15973</v>
      </c>
      <c r="I1305" t="s">
        <v>4955</v>
      </c>
      <c r="J1305" t="s">
        <v>15974</v>
      </c>
      <c r="K1305" t="s">
        <v>15975</v>
      </c>
      <c r="L1305" t="s">
        <v>50</v>
      </c>
      <c r="M1305" t="s">
        <v>4855</v>
      </c>
      <c r="N1305" t="s">
        <v>7881</v>
      </c>
      <c r="O1305" t="s">
        <v>15976</v>
      </c>
      <c r="P1305" t="s">
        <v>15977</v>
      </c>
      <c r="Q1305" t="s">
        <v>15978</v>
      </c>
      <c r="R1305" t="str">
        <f t="shared" si="40"/>
        <v>青州</v>
      </c>
      <c r="S1305" t="str">
        <f t="shared" si="41"/>
        <v>0103</v>
      </c>
    </row>
    <row r="1306" spans="1:19">
      <c r="A1306" t="s">
        <v>15979</v>
      </c>
      <c r="B1306" t="s">
        <v>15980</v>
      </c>
      <c r="C1306" t="s">
        <v>49</v>
      </c>
      <c r="D1306" t="s">
        <v>15981</v>
      </c>
      <c r="E1306" t="s">
        <v>9129</v>
      </c>
      <c r="F1306" t="s">
        <v>15982</v>
      </c>
      <c r="G1306" t="s">
        <v>15983</v>
      </c>
      <c r="H1306" t="s">
        <v>15984</v>
      </c>
      <c r="I1306" t="s">
        <v>5541</v>
      </c>
      <c r="J1306" t="s">
        <v>6097</v>
      </c>
      <c r="K1306" t="s">
        <v>6098</v>
      </c>
      <c r="L1306" t="s">
        <v>148</v>
      </c>
      <c r="M1306" t="s">
        <v>5580</v>
      </c>
      <c r="N1306" t="s">
        <v>4919</v>
      </c>
      <c r="O1306" t="s">
        <v>6099</v>
      </c>
      <c r="P1306" t="s">
        <v>15985</v>
      </c>
      <c r="Q1306" t="s">
        <v>15986</v>
      </c>
      <c r="R1306" t="str">
        <f t="shared" si="40"/>
        <v>寒亭</v>
      </c>
      <c r="S1306" t="str">
        <f t="shared" si="41"/>
        <v>0103</v>
      </c>
    </row>
    <row r="1307" spans="1:19">
      <c r="A1307" t="s">
        <v>15987</v>
      </c>
      <c r="B1307" t="s">
        <v>15988</v>
      </c>
      <c r="C1307" t="s">
        <v>49</v>
      </c>
      <c r="D1307" t="s">
        <v>15989</v>
      </c>
      <c r="E1307" t="s">
        <v>9020</v>
      </c>
      <c r="F1307" t="s">
        <v>15990</v>
      </c>
      <c r="G1307" t="s">
        <v>15991</v>
      </c>
      <c r="H1307" t="s">
        <v>15992</v>
      </c>
      <c r="I1307" t="s">
        <v>12119</v>
      </c>
      <c r="J1307" t="s">
        <v>6161</v>
      </c>
      <c r="K1307" t="s">
        <v>6162</v>
      </c>
      <c r="L1307" t="s">
        <v>95</v>
      </c>
      <c r="M1307" t="s">
        <v>5709</v>
      </c>
      <c r="N1307" t="s">
        <v>5112</v>
      </c>
      <c r="O1307" t="s">
        <v>6163</v>
      </c>
      <c r="P1307" t="s">
        <v>15993</v>
      </c>
      <c r="Q1307" t="s">
        <v>15994</v>
      </c>
      <c r="R1307" t="str">
        <f t="shared" si="40"/>
        <v>安丘</v>
      </c>
      <c r="S1307" t="str">
        <f t="shared" si="41"/>
        <v>0103</v>
      </c>
    </row>
    <row r="1308" spans="1:19">
      <c r="A1308" t="s">
        <v>15995</v>
      </c>
      <c r="B1308" t="s">
        <v>15996</v>
      </c>
      <c r="C1308" t="s">
        <v>49</v>
      </c>
      <c r="D1308" t="s">
        <v>15997</v>
      </c>
      <c r="E1308" t="s">
        <v>9129</v>
      </c>
      <c r="F1308" t="s">
        <v>15998</v>
      </c>
      <c r="G1308" t="s">
        <v>15999</v>
      </c>
      <c r="H1308" t="s">
        <v>16000</v>
      </c>
      <c r="I1308" t="s">
        <v>4828</v>
      </c>
      <c r="J1308" t="s">
        <v>12195</v>
      </c>
      <c r="K1308" t="s">
        <v>12196</v>
      </c>
      <c r="L1308" t="s">
        <v>77</v>
      </c>
      <c r="M1308" t="s">
        <v>5733</v>
      </c>
      <c r="N1308" t="s">
        <v>5487</v>
      </c>
      <c r="O1308" t="s">
        <v>12197</v>
      </c>
      <c r="P1308" t="s">
        <v>16001</v>
      </c>
      <c r="Q1308" t="s">
        <v>16002</v>
      </c>
      <c r="R1308" t="str">
        <f t="shared" si="40"/>
        <v>临朐</v>
      </c>
      <c r="S1308" t="str">
        <f t="shared" si="41"/>
        <v>0103</v>
      </c>
    </row>
    <row r="1309" spans="1:19">
      <c r="A1309" t="s">
        <v>16003</v>
      </c>
      <c r="B1309" t="s">
        <v>16004</v>
      </c>
      <c r="C1309" t="s">
        <v>49</v>
      </c>
      <c r="D1309" t="s">
        <v>16005</v>
      </c>
      <c r="E1309" t="s">
        <v>12164</v>
      </c>
      <c r="F1309" t="s">
        <v>16006</v>
      </c>
      <c r="G1309" t="s">
        <v>16007</v>
      </c>
      <c r="H1309" t="s">
        <v>16008</v>
      </c>
      <c r="I1309" t="s">
        <v>12119</v>
      </c>
      <c r="J1309" t="s">
        <v>11218</v>
      </c>
      <c r="K1309" t="s">
        <v>11219</v>
      </c>
      <c r="L1309" t="s">
        <v>237</v>
      </c>
      <c r="M1309" t="s">
        <v>5247</v>
      </c>
      <c r="N1309" t="s">
        <v>4892</v>
      </c>
      <c r="O1309" t="s">
        <v>11220</v>
      </c>
      <c r="P1309" t="s">
        <v>716</v>
      </c>
      <c r="Q1309" t="s">
        <v>16009</v>
      </c>
      <c r="R1309" t="str">
        <f t="shared" si="40"/>
        <v>潍城</v>
      </c>
      <c r="S1309" t="str">
        <f t="shared" si="41"/>
        <v>0103</v>
      </c>
    </row>
    <row r="1310" spans="1:19">
      <c r="A1310" t="s">
        <v>16010</v>
      </c>
      <c r="B1310" t="s">
        <v>16011</v>
      </c>
      <c r="C1310" t="s">
        <v>49</v>
      </c>
      <c r="D1310" t="s">
        <v>16012</v>
      </c>
      <c r="E1310" t="s">
        <v>12164</v>
      </c>
      <c r="F1310" t="s">
        <v>16013</v>
      </c>
      <c r="G1310" t="s">
        <v>16014</v>
      </c>
      <c r="H1310" t="s">
        <v>16015</v>
      </c>
      <c r="I1310" t="s">
        <v>12119</v>
      </c>
      <c r="J1310" t="s">
        <v>5997</v>
      </c>
      <c r="K1310" t="s">
        <v>5998</v>
      </c>
      <c r="L1310" t="s">
        <v>60</v>
      </c>
      <c r="M1310" t="s">
        <v>5999</v>
      </c>
      <c r="O1310" t="s">
        <v>6000</v>
      </c>
      <c r="P1310" t="s">
        <v>16016</v>
      </c>
      <c r="Q1310" t="s">
        <v>16017</v>
      </c>
      <c r="R1310" t="str">
        <f t="shared" si="40"/>
        <v>奎文</v>
      </c>
      <c r="S1310" t="str">
        <f t="shared" si="41"/>
        <v>0103</v>
      </c>
    </row>
    <row r="1311" spans="1:19">
      <c r="A1311" t="s">
        <v>16018</v>
      </c>
      <c r="B1311" t="s">
        <v>16019</v>
      </c>
      <c r="C1311" t="s">
        <v>49</v>
      </c>
      <c r="D1311" t="s">
        <v>16020</v>
      </c>
      <c r="E1311" t="s">
        <v>12152</v>
      </c>
      <c r="F1311" t="s">
        <v>16021</v>
      </c>
      <c r="G1311" t="s">
        <v>16022</v>
      </c>
      <c r="H1311" t="s">
        <v>16023</v>
      </c>
      <c r="I1311" t="s">
        <v>4841</v>
      </c>
      <c r="J1311" t="s">
        <v>5542</v>
      </c>
      <c r="K1311" t="s">
        <v>5543</v>
      </c>
      <c r="L1311" t="s">
        <v>105</v>
      </c>
      <c r="M1311" t="s">
        <v>5029</v>
      </c>
      <c r="N1311" t="s">
        <v>4789</v>
      </c>
      <c r="O1311" t="s">
        <v>5544</v>
      </c>
      <c r="P1311" t="s">
        <v>16024</v>
      </c>
      <c r="Q1311" t="s">
        <v>16025</v>
      </c>
      <c r="R1311" t="str">
        <f t="shared" si="40"/>
        <v>寿光</v>
      </c>
      <c r="S1311" t="str">
        <f t="shared" si="41"/>
        <v>0103</v>
      </c>
    </row>
    <row r="1312" spans="1:19">
      <c r="A1312" t="s">
        <v>16026</v>
      </c>
      <c r="B1312" t="s">
        <v>16027</v>
      </c>
      <c r="C1312" t="s">
        <v>49</v>
      </c>
      <c r="D1312" t="s">
        <v>16028</v>
      </c>
      <c r="E1312" t="s">
        <v>12152</v>
      </c>
      <c r="F1312" t="s">
        <v>16029</v>
      </c>
      <c r="G1312" t="s">
        <v>16030</v>
      </c>
      <c r="H1312" t="s">
        <v>16031</v>
      </c>
      <c r="I1312" t="s">
        <v>4955</v>
      </c>
      <c r="J1312" t="s">
        <v>10316</v>
      </c>
      <c r="K1312" t="s">
        <v>10317</v>
      </c>
      <c r="L1312" t="s">
        <v>262</v>
      </c>
      <c r="M1312" t="s">
        <v>10318</v>
      </c>
      <c r="N1312" t="s">
        <v>16032</v>
      </c>
      <c r="O1312" t="s">
        <v>10319</v>
      </c>
      <c r="P1312" t="s">
        <v>16033</v>
      </c>
      <c r="Q1312" t="s">
        <v>16034</v>
      </c>
      <c r="R1312" t="str">
        <f t="shared" si="40"/>
        <v>寒亭</v>
      </c>
      <c r="S1312" t="str">
        <f t="shared" si="41"/>
        <v>0103</v>
      </c>
    </row>
    <row r="1313" spans="1:19">
      <c r="A1313" t="s">
        <v>16035</v>
      </c>
      <c r="B1313" t="s">
        <v>16036</v>
      </c>
      <c r="C1313" t="s">
        <v>49</v>
      </c>
      <c r="D1313" t="s">
        <v>16037</v>
      </c>
      <c r="E1313" t="s">
        <v>12152</v>
      </c>
      <c r="F1313" t="s">
        <v>9875</v>
      </c>
      <c r="G1313" t="s">
        <v>9876</v>
      </c>
      <c r="H1313" t="s">
        <v>16038</v>
      </c>
      <c r="I1313" t="s">
        <v>5052</v>
      </c>
      <c r="J1313" t="s">
        <v>4992</v>
      </c>
      <c r="K1313" t="s">
        <v>4993</v>
      </c>
      <c r="L1313" t="s">
        <v>123</v>
      </c>
      <c r="M1313" t="s">
        <v>4994</v>
      </c>
      <c r="N1313" t="s">
        <v>6243</v>
      </c>
      <c r="O1313" t="s">
        <v>4995</v>
      </c>
      <c r="R1313" t="str">
        <f t="shared" si="40"/>
        <v>诸城</v>
      </c>
      <c r="S1313" t="str">
        <f t="shared" si="41"/>
        <v>0103</v>
      </c>
    </row>
    <row r="1314" spans="1:19">
      <c r="A1314" t="s">
        <v>16039</v>
      </c>
      <c r="B1314" t="s">
        <v>16040</v>
      </c>
      <c r="C1314" t="s">
        <v>49</v>
      </c>
      <c r="D1314" t="s">
        <v>16041</v>
      </c>
      <c r="E1314" t="s">
        <v>9129</v>
      </c>
      <c r="F1314" t="s">
        <v>16042</v>
      </c>
      <c r="G1314" t="s">
        <v>16043</v>
      </c>
      <c r="H1314" t="s">
        <v>16044</v>
      </c>
      <c r="I1314" t="s">
        <v>5052</v>
      </c>
      <c r="J1314" t="s">
        <v>8984</v>
      </c>
      <c r="K1314" t="s">
        <v>8985</v>
      </c>
      <c r="L1314" t="s">
        <v>60</v>
      </c>
      <c r="M1314" t="s">
        <v>5511</v>
      </c>
      <c r="N1314" t="s">
        <v>4905</v>
      </c>
      <c r="O1314" t="s">
        <v>8986</v>
      </c>
      <c r="P1314" t="s">
        <v>16045</v>
      </c>
      <c r="Q1314" t="s">
        <v>16046</v>
      </c>
      <c r="R1314" t="str">
        <f t="shared" si="40"/>
        <v>奎文</v>
      </c>
      <c r="S1314" t="str">
        <f t="shared" si="41"/>
        <v>0103</v>
      </c>
    </row>
    <row r="1315" spans="1:19">
      <c r="A1315" t="s">
        <v>16047</v>
      </c>
      <c r="B1315" t="s">
        <v>16048</v>
      </c>
      <c r="C1315" t="s">
        <v>49</v>
      </c>
      <c r="D1315" t="s">
        <v>16049</v>
      </c>
      <c r="E1315" t="s">
        <v>12152</v>
      </c>
      <c r="F1315" t="s">
        <v>16050</v>
      </c>
      <c r="G1315" t="s">
        <v>16051</v>
      </c>
      <c r="H1315" t="s">
        <v>16052</v>
      </c>
      <c r="I1315" t="s">
        <v>4852</v>
      </c>
      <c r="J1315" t="s">
        <v>5967</v>
      </c>
      <c r="K1315" t="s">
        <v>5968</v>
      </c>
      <c r="L1315" t="s">
        <v>60</v>
      </c>
      <c r="M1315" t="s">
        <v>4904</v>
      </c>
      <c r="N1315" t="s">
        <v>5451</v>
      </c>
      <c r="O1315" t="s">
        <v>5969</v>
      </c>
      <c r="P1315" t="s">
        <v>16053</v>
      </c>
      <c r="Q1315" t="s">
        <v>16054</v>
      </c>
      <c r="R1315" t="str">
        <f t="shared" si="40"/>
        <v>奎文</v>
      </c>
      <c r="S1315" t="str">
        <f t="shared" si="41"/>
        <v>0103</v>
      </c>
    </row>
    <row r="1316" spans="1:19">
      <c r="A1316" t="s">
        <v>16055</v>
      </c>
      <c r="B1316" t="s">
        <v>16056</v>
      </c>
      <c r="C1316" t="s">
        <v>49</v>
      </c>
      <c r="D1316" t="s">
        <v>16057</v>
      </c>
      <c r="E1316" t="s">
        <v>12152</v>
      </c>
      <c r="F1316" t="s">
        <v>16058</v>
      </c>
      <c r="G1316" t="s">
        <v>16059</v>
      </c>
      <c r="H1316" t="s">
        <v>16060</v>
      </c>
      <c r="I1316" t="s">
        <v>4852</v>
      </c>
      <c r="J1316" t="s">
        <v>7996</v>
      </c>
      <c r="K1316" t="s">
        <v>7997</v>
      </c>
      <c r="L1316" t="s">
        <v>237</v>
      </c>
      <c r="M1316" t="s">
        <v>4788</v>
      </c>
      <c r="N1316" t="s">
        <v>4892</v>
      </c>
      <c r="O1316" t="s">
        <v>7998</v>
      </c>
      <c r="P1316" t="s">
        <v>16061</v>
      </c>
      <c r="Q1316" t="s">
        <v>16062</v>
      </c>
      <c r="R1316" t="str">
        <f t="shared" si="40"/>
        <v>潍城</v>
      </c>
      <c r="S1316" t="str">
        <f t="shared" si="41"/>
        <v>0103</v>
      </c>
    </row>
    <row r="1317" spans="1:19">
      <c r="A1317" t="s">
        <v>16063</v>
      </c>
      <c r="B1317" t="s">
        <v>16064</v>
      </c>
      <c r="C1317" t="s">
        <v>49</v>
      </c>
      <c r="D1317" t="s">
        <v>16065</v>
      </c>
      <c r="E1317" t="s">
        <v>16066</v>
      </c>
      <c r="F1317" t="s">
        <v>16067</v>
      </c>
      <c r="G1317" t="s">
        <v>16068</v>
      </c>
      <c r="H1317" t="s">
        <v>16069</v>
      </c>
      <c r="I1317" t="s">
        <v>12119</v>
      </c>
      <c r="J1317" t="s">
        <v>8680</v>
      </c>
      <c r="K1317" t="s">
        <v>8681</v>
      </c>
      <c r="L1317" t="s">
        <v>60</v>
      </c>
      <c r="M1317" t="s">
        <v>5999</v>
      </c>
      <c r="N1317" t="s">
        <v>16070</v>
      </c>
      <c r="O1317" t="s">
        <v>8682</v>
      </c>
      <c r="P1317" t="s">
        <v>16071</v>
      </c>
      <c r="R1317" t="str">
        <f t="shared" si="40"/>
        <v>奎文</v>
      </c>
      <c r="S1317" t="str">
        <f t="shared" si="41"/>
        <v>0103</v>
      </c>
    </row>
    <row r="1318" spans="1:19">
      <c r="A1318" t="s">
        <v>16072</v>
      </c>
      <c r="B1318" t="s">
        <v>16073</v>
      </c>
      <c r="C1318" t="s">
        <v>49</v>
      </c>
      <c r="D1318" t="s">
        <v>16074</v>
      </c>
      <c r="E1318" t="s">
        <v>12164</v>
      </c>
      <c r="F1318" t="s">
        <v>16075</v>
      </c>
      <c r="G1318" t="s">
        <v>16076</v>
      </c>
      <c r="H1318" t="s">
        <v>16077</v>
      </c>
      <c r="I1318" t="s">
        <v>12844</v>
      </c>
      <c r="J1318" t="s">
        <v>5222</v>
      </c>
      <c r="K1318" t="s">
        <v>5223</v>
      </c>
      <c r="L1318" t="s">
        <v>105</v>
      </c>
      <c r="M1318" t="s">
        <v>5224</v>
      </c>
      <c r="N1318" t="s">
        <v>4789</v>
      </c>
      <c r="O1318" t="s">
        <v>5225</v>
      </c>
      <c r="Q1318" t="s">
        <v>16078</v>
      </c>
      <c r="R1318" t="str">
        <f t="shared" si="40"/>
        <v>寿光</v>
      </c>
      <c r="S1318" t="str">
        <f t="shared" si="41"/>
        <v>0103</v>
      </c>
    </row>
    <row r="1319" spans="1:19">
      <c r="A1319" t="s">
        <v>16079</v>
      </c>
      <c r="B1319" t="s">
        <v>16080</v>
      </c>
      <c r="C1319" t="s">
        <v>49</v>
      </c>
      <c r="D1319" t="s">
        <v>16081</v>
      </c>
      <c r="E1319" t="s">
        <v>12152</v>
      </c>
      <c r="F1319" t="s">
        <v>16082</v>
      </c>
      <c r="G1319" t="s">
        <v>16083</v>
      </c>
      <c r="H1319" t="s">
        <v>16084</v>
      </c>
      <c r="I1319" t="s">
        <v>6877</v>
      </c>
      <c r="J1319" t="s">
        <v>5852</v>
      </c>
      <c r="K1319" t="s">
        <v>5853</v>
      </c>
      <c r="L1319" t="s">
        <v>123</v>
      </c>
      <c r="M1319" t="s">
        <v>5854</v>
      </c>
      <c r="N1319" t="s">
        <v>5421</v>
      </c>
      <c r="O1319" t="s">
        <v>5855</v>
      </c>
      <c r="P1319" t="s">
        <v>16085</v>
      </c>
      <c r="R1319" t="str">
        <f t="shared" si="40"/>
        <v>诸城</v>
      </c>
      <c r="S1319" t="str">
        <f t="shared" si="41"/>
        <v>0103</v>
      </c>
    </row>
    <row r="1320" spans="1:19">
      <c r="A1320" t="s">
        <v>16086</v>
      </c>
      <c r="B1320" t="s">
        <v>16087</v>
      </c>
      <c r="C1320" t="s">
        <v>49</v>
      </c>
      <c r="D1320" t="s">
        <v>16088</v>
      </c>
      <c r="E1320" t="s">
        <v>12152</v>
      </c>
      <c r="F1320" t="s">
        <v>16089</v>
      </c>
      <c r="G1320" t="s">
        <v>16090</v>
      </c>
      <c r="H1320" t="s">
        <v>16091</v>
      </c>
      <c r="I1320" t="s">
        <v>4785</v>
      </c>
      <c r="J1320" t="s">
        <v>8984</v>
      </c>
      <c r="K1320" t="s">
        <v>8985</v>
      </c>
      <c r="L1320" t="s">
        <v>60</v>
      </c>
      <c r="M1320" t="s">
        <v>5511</v>
      </c>
      <c r="N1320" t="s">
        <v>4905</v>
      </c>
      <c r="O1320" t="s">
        <v>8986</v>
      </c>
      <c r="Q1320" t="s">
        <v>16092</v>
      </c>
      <c r="R1320" t="str">
        <f t="shared" si="40"/>
        <v>奎文</v>
      </c>
      <c r="S1320" t="str">
        <f t="shared" si="41"/>
        <v>0103</v>
      </c>
    </row>
    <row r="1321" spans="1:19">
      <c r="A1321" t="s">
        <v>16093</v>
      </c>
      <c r="B1321" t="s">
        <v>16094</v>
      </c>
      <c r="C1321" t="s">
        <v>49</v>
      </c>
      <c r="D1321" t="s">
        <v>16095</v>
      </c>
      <c r="E1321" t="s">
        <v>12164</v>
      </c>
      <c r="F1321" t="s">
        <v>16096</v>
      </c>
      <c r="G1321" t="s">
        <v>16097</v>
      </c>
      <c r="H1321" t="s">
        <v>16098</v>
      </c>
      <c r="I1321" t="s">
        <v>4852</v>
      </c>
      <c r="J1321" t="s">
        <v>7803</v>
      </c>
      <c r="K1321" t="s">
        <v>7804</v>
      </c>
      <c r="L1321" t="s">
        <v>105</v>
      </c>
      <c r="M1321" t="s">
        <v>7805</v>
      </c>
      <c r="O1321" t="s">
        <v>7806</v>
      </c>
      <c r="P1321" t="s">
        <v>16099</v>
      </c>
      <c r="Q1321" t="s">
        <v>16100</v>
      </c>
      <c r="R1321" t="str">
        <f t="shared" si="40"/>
        <v>寿光</v>
      </c>
      <c r="S1321" t="str">
        <f t="shared" si="41"/>
        <v>0103</v>
      </c>
    </row>
    <row r="1322" spans="1:19">
      <c r="A1322" t="s">
        <v>16101</v>
      </c>
      <c r="B1322" t="s">
        <v>16102</v>
      </c>
      <c r="C1322" t="s">
        <v>49</v>
      </c>
      <c r="D1322" t="s">
        <v>16103</v>
      </c>
      <c r="E1322" t="s">
        <v>12164</v>
      </c>
      <c r="F1322" t="s">
        <v>16104</v>
      </c>
      <c r="G1322" t="s">
        <v>16105</v>
      </c>
      <c r="I1322" t="s">
        <v>12119</v>
      </c>
      <c r="L1322" t="s">
        <v>237</v>
      </c>
      <c r="M1322" t="s">
        <v>5247</v>
      </c>
      <c r="R1322" t="str">
        <f t="shared" si="40"/>
        <v>潍城</v>
      </c>
      <c r="S1322" t="str">
        <f t="shared" si="41"/>
        <v>0103</v>
      </c>
    </row>
    <row r="1323" spans="1:19">
      <c r="A1323" t="s">
        <v>16106</v>
      </c>
      <c r="B1323" t="s">
        <v>16107</v>
      </c>
      <c r="C1323" t="s">
        <v>49</v>
      </c>
      <c r="D1323" t="s">
        <v>16108</v>
      </c>
      <c r="E1323" t="s">
        <v>9020</v>
      </c>
      <c r="F1323" t="s">
        <v>16109</v>
      </c>
      <c r="G1323" t="s">
        <v>16110</v>
      </c>
      <c r="H1323" t="s">
        <v>16111</v>
      </c>
      <c r="I1323" t="s">
        <v>12119</v>
      </c>
      <c r="J1323" t="s">
        <v>7963</v>
      </c>
      <c r="K1323" t="s">
        <v>7964</v>
      </c>
      <c r="L1323" t="s">
        <v>60</v>
      </c>
      <c r="M1323" t="s">
        <v>5511</v>
      </c>
      <c r="N1323" t="s">
        <v>5939</v>
      </c>
      <c r="O1323" t="s">
        <v>7965</v>
      </c>
      <c r="P1323" t="s">
        <v>16112</v>
      </c>
      <c r="Q1323" t="s">
        <v>16113</v>
      </c>
      <c r="R1323" t="str">
        <f t="shared" si="40"/>
        <v>奎文</v>
      </c>
      <c r="S1323" t="str">
        <f t="shared" si="41"/>
        <v>0103</v>
      </c>
    </row>
    <row r="1324" spans="1:19">
      <c r="A1324" t="s">
        <v>16114</v>
      </c>
      <c r="B1324" t="s">
        <v>16115</v>
      </c>
      <c r="C1324" t="s">
        <v>49</v>
      </c>
      <c r="D1324" t="s">
        <v>16116</v>
      </c>
      <c r="E1324" t="s">
        <v>16117</v>
      </c>
      <c r="F1324" t="s">
        <v>16118</v>
      </c>
      <c r="G1324" t="s">
        <v>16119</v>
      </c>
      <c r="H1324" t="s">
        <v>16120</v>
      </c>
      <c r="I1324" t="s">
        <v>4813</v>
      </c>
      <c r="J1324" t="s">
        <v>7352</v>
      </c>
      <c r="K1324" t="s">
        <v>7353</v>
      </c>
      <c r="L1324" t="s">
        <v>60</v>
      </c>
      <c r="M1324" t="s">
        <v>5511</v>
      </c>
      <c r="N1324" t="s">
        <v>5907</v>
      </c>
      <c r="O1324" t="s">
        <v>7354</v>
      </c>
      <c r="P1324" t="s">
        <v>16121</v>
      </c>
      <c r="R1324" t="str">
        <f t="shared" si="40"/>
        <v>奎文</v>
      </c>
      <c r="S1324" t="str">
        <f t="shared" si="41"/>
        <v>0103</v>
      </c>
    </row>
    <row r="1325" spans="1:19">
      <c r="A1325" t="s">
        <v>16122</v>
      </c>
      <c r="B1325" t="s">
        <v>16123</v>
      </c>
      <c r="C1325" t="s">
        <v>49</v>
      </c>
      <c r="D1325" t="s">
        <v>16124</v>
      </c>
      <c r="E1325" t="s">
        <v>12407</v>
      </c>
      <c r="F1325" t="s">
        <v>16125</v>
      </c>
      <c r="G1325" t="s">
        <v>16126</v>
      </c>
      <c r="H1325" t="s">
        <v>16127</v>
      </c>
      <c r="I1325" t="s">
        <v>12119</v>
      </c>
      <c r="J1325" t="s">
        <v>7278</v>
      </c>
      <c r="K1325" t="s">
        <v>7279</v>
      </c>
      <c r="L1325" t="s">
        <v>105</v>
      </c>
      <c r="M1325" t="s">
        <v>5089</v>
      </c>
      <c r="N1325" t="s">
        <v>4919</v>
      </c>
      <c r="O1325" t="s">
        <v>7280</v>
      </c>
      <c r="P1325" t="s">
        <v>16128</v>
      </c>
      <c r="Q1325" t="s">
        <v>16129</v>
      </c>
      <c r="R1325" t="str">
        <f t="shared" si="40"/>
        <v>寿光</v>
      </c>
      <c r="S1325" t="str">
        <f t="shared" si="41"/>
        <v>0103</v>
      </c>
    </row>
    <row r="1326" spans="1:19">
      <c r="A1326" t="s">
        <v>16130</v>
      </c>
      <c r="B1326" t="s">
        <v>16131</v>
      </c>
      <c r="C1326" t="s">
        <v>49</v>
      </c>
      <c r="D1326" t="s">
        <v>16132</v>
      </c>
      <c r="E1326" t="s">
        <v>12152</v>
      </c>
      <c r="F1326" t="s">
        <v>16133</v>
      </c>
      <c r="G1326" t="s">
        <v>16134</v>
      </c>
      <c r="H1326" t="s">
        <v>16135</v>
      </c>
      <c r="I1326" t="s">
        <v>4852</v>
      </c>
      <c r="J1326" t="s">
        <v>9181</v>
      </c>
      <c r="K1326" t="s">
        <v>9182</v>
      </c>
      <c r="L1326" t="s">
        <v>60</v>
      </c>
      <c r="M1326" t="s">
        <v>4774</v>
      </c>
      <c r="N1326" t="s">
        <v>4869</v>
      </c>
      <c r="O1326" t="s">
        <v>9183</v>
      </c>
      <c r="P1326" t="s">
        <v>16136</v>
      </c>
      <c r="Q1326" t="s">
        <v>16137</v>
      </c>
      <c r="R1326" t="str">
        <f t="shared" si="40"/>
        <v>奎文</v>
      </c>
      <c r="S1326" t="str">
        <f t="shared" si="41"/>
        <v>0103</v>
      </c>
    </row>
    <row r="1327" spans="1:19">
      <c r="A1327" t="s">
        <v>16138</v>
      </c>
      <c r="B1327" t="s">
        <v>16139</v>
      </c>
      <c r="C1327" t="s">
        <v>49</v>
      </c>
      <c r="D1327" t="s">
        <v>16140</v>
      </c>
      <c r="E1327" t="s">
        <v>12152</v>
      </c>
      <c r="F1327" t="s">
        <v>16141</v>
      </c>
      <c r="G1327" t="s">
        <v>16142</v>
      </c>
      <c r="H1327" t="s">
        <v>16143</v>
      </c>
      <c r="I1327" t="s">
        <v>4813</v>
      </c>
      <c r="J1327" t="s">
        <v>8219</v>
      </c>
      <c r="K1327" t="s">
        <v>8220</v>
      </c>
      <c r="L1327" t="s">
        <v>123</v>
      </c>
      <c r="M1327" t="s">
        <v>4994</v>
      </c>
      <c r="N1327" t="s">
        <v>4789</v>
      </c>
      <c r="O1327" t="s">
        <v>8221</v>
      </c>
      <c r="P1327" t="s">
        <v>14132</v>
      </c>
      <c r="Q1327" t="s">
        <v>16144</v>
      </c>
      <c r="R1327" t="str">
        <f t="shared" si="40"/>
        <v>诸城</v>
      </c>
      <c r="S1327" t="str">
        <f t="shared" si="41"/>
        <v>0103</v>
      </c>
    </row>
    <row r="1328" spans="1:19">
      <c r="A1328" t="s">
        <v>16145</v>
      </c>
      <c r="B1328" t="s">
        <v>16146</v>
      </c>
      <c r="C1328" t="s">
        <v>49</v>
      </c>
      <c r="D1328" t="s">
        <v>16147</v>
      </c>
      <c r="E1328" t="s">
        <v>12152</v>
      </c>
      <c r="F1328" t="s">
        <v>16148</v>
      </c>
      <c r="G1328" t="s">
        <v>16149</v>
      </c>
      <c r="H1328" t="s">
        <v>16150</v>
      </c>
      <c r="I1328" t="s">
        <v>4785</v>
      </c>
      <c r="J1328" t="s">
        <v>16151</v>
      </c>
      <c r="K1328" t="s">
        <v>16152</v>
      </c>
      <c r="L1328" t="s">
        <v>148</v>
      </c>
      <c r="M1328" t="s">
        <v>6391</v>
      </c>
      <c r="N1328" t="s">
        <v>5112</v>
      </c>
      <c r="O1328" t="s">
        <v>16153</v>
      </c>
      <c r="P1328" t="s">
        <v>16154</v>
      </c>
      <c r="Q1328" t="s">
        <v>16155</v>
      </c>
      <c r="R1328" t="str">
        <f t="shared" si="40"/>
        <v>寒亭</v>
      </c>
      <c r="S1328" t="str">
        <f t="shared" si="41"/>
        <v>0103</v>
      </c>
    </row>
    <row r="1329" spans="1:19">
      <c r="A1329" t="s">
        <v>16156</v>
      </c>
      <c r="B1329" t="s">
        <v>16157</v>
      </c>
      <c r="C1329" t="s">
        <v>49</v>
      </c>
      <c r="D1329" t="s">
        <v>16158</v>
      </c>
      <c r="E1329" t="s">
        <v>12407</v>
      </c>
      <c r="F1329" t="s">
        <v>16159</v>
      </c>
      <c r="G1329" t="s">
        <v>16160</v>
      </c>
      <c r="H1329" t="s">
        <v>16161</v>
      </c>
      <c r="I1329" t="s">
        <v>12119</v>
      </c>
      <c r="J1329" t="s">
        <v>6132</v>
      </c>
      <c r="K1329" t="s">
        <v>6133</v>
      </c>
      <c r="L1329" t="s">
        <v>123</v>
      </c>
      <c r="M1329" t="s">
        <v>4932</v>
      </c>
      <c r="N1329" t="s">
        <v>5112</v>
      </c>
      <c r="O1329" t="s">
        <v>6134</v>
      </c>
      <c r="P1329" t="s">
        <v>16162</v>
      </c>
      <c r="R1329" t="str">
        <f t="shared" si="40"/>
        <v>诸城</v>
      </c>
      <c r="S1329" t="str">
        <f t="shared" si="41"/>
        <v>0103</v>
      </c>
    </row>
    <row r="1330" spans="1:19">
      <c r="A1330" t="s">
        <v>16163</v>
      </c>
      <c r="B1330" t="s">
        <v>16164</v>
      </c>
      <c r="C1330" t="s">
        <v>49</v>
      </c>
      <c r="D1330" t="s">
        <v>16165</v>
      </c>
      <c r="E1330" t="s">
        <v>12407</v>
      </c>
      <c r="F1330" t="s">
        <v>16166</v>
      </c>
      <c r="G1330" t="s">
        <v>16167</v>
      </c>
      <c r="H1330" t="s">
        <v>14983</v>
      </c>
      <c r="I1330" t="s">
        <v>12119</v>
      </c>
      <c r="J1330" t="s">
        <v>8984</v>
      </c>
      <c r="K1330" t="s">
        <v>8985</v>
      </c>
      <c r="L1330" t="s">
        <v>60</v>
      </c>
      <c r="M1330" t="s">
        <v>5511</v>
      </c>
      <c r="N1330" t="s">
        <v>4905</v>
      </c>
      <c r="O1330" t="s">
        <v>8986</v>
      </c>
      <c r="R1330" t="str">
        <f t="shared" si="40"/>
        <v>奎文</v>
      </c>
      <c r="S1330" t="str">
        <f t="shared" si="41"/>
        <v>0103</v>
      </c>
    </row>
    <row r="1331" spans="1:19">
      <c r="A1331" t="s">
        <v>16168</v>
      </c>
      <c r="B1331" t="s">
        <v>16169</v>
      </c>
      <c r="C1331" t="s">
        <v>49</v>
      </c>
      <c r="D1331" t="s">
        <v>16170</v>
      </c>
      <c r="E1331" t="s">
        <v>16171</v>
      </c>
      <c r="F1331" t="s">
        <v>16172</v>
      </c>
      <c r="G1331" t="s">
        <v>16173</v>
      </c>
      <c r="H1331" t="s">
        <v>16174</v>
      </c>
      <c r="I1331" t="s">
        <v>5066</v>
      </c>
      <c r="J1331" t="s">
        <v>15246</v>
      </c>
      <c r="K1331" t="s">
        <v>15247</v>
      </c>
      <c r="L1331" t="s">
        <v>1136</v>
      </c>
      <c r="M1331" t="s">
        <v>5210</v>
      </c>
      <c r="N1331" t="s">
        <v>6152</v>
      </c>
      <c r="O1331" t="s">
        <v>15248</v>
      </c>
      <c r="P1331" t="s">
        <v>16175</v>
      </c>
      <c r="Q1331" t="s">
        <v>16176</v>
      </c>
      <c r="R1331" t="str">
        <f t="shared" si="40"/>
        <v>昌乐</v>
      </c>
      <c r="S1331" t="str">
        <f t="shared" si="41"/>
        <v>0103</v>
      </c>
    </row>
    <row r="1332" spans="1:19">
      <c r="A1332" t="s">
        <v>16177</v>
      </c>
      <c r="B1332" t="s">
        <v>16178</v>
      </c>
      <c r="C1332" t="s">
        <v>49</v>
      </c>
      <c r="D1332" t="s">
        <v>16179</v>
      </c>
      <c r="E1332" t="s">
        <v>12164</v>
      </c>
      <c r="F1332" t="s">
        <v>16180</v>
      </c>
      <c r="G1332" t="s">
        <v>16181</v>
      </c>
      <c r="H1332" t="s">
        <v>16182</v>
      </c>
      <c r="I1332" t="s">
        <v>12119</v>
      </c>
      <c r="J1332" t="s">
        <v>14048</v>
      </c>
      <c r="K1332" t="s">
        <v>14049</v>
      </c>
      <c r="L1332" t="s">
        <v>60</v>
      </c>
      <c r="M1332" t="s">
        <v>4904</v>
      </c>
      <c r="O1332" t="s">
        <v>14050</v>
      </c>
      <c r="P1332" t="s">
        <v>16183</v>
      </c>
      <c r="Q1332" t="s">
        <v>16184</v>
      </c>
      <c r="R1332" t="str">
        <f t="shared" si="40"/>
        <v>奎文</v>
      </c>
      <c r="S1332" t="str">
        <f t="shared" si="41"/>
        <v>0103</v>
      </c>
    </row>
    <row r="1333" spans="1:19">
      <c r="A1333" t="s">
        <v>16185</v>
      </c>
      <c r="B1333" t="s">
        <v>16186</v>
      </c>
      <c r="C1333" t="s">
        <v>49</v>
      </c>
      <c r="D1333" t="s">
        <v>16187</v>
      </c>
      <c r="E1333" t="s">
        <v>12164</v>
      </c>
      <c r="F1333" t="s">
        <v>16188</v>
      </c>
      <c r="G1333" t="s">
        <v>16189</v>
      </c>
      <c r="H1333" t="s">
        <v>16190</v>
      </c>
      <c r="I1333" t="s">
        <v>12119</v>
      </c>
      <c r="J1333" t="s">
        <v>4890</v>
      </c>
      <c r="K1333" t="s">
        <v>4891</v>
      </c>
      <c r="L1333" t="s">
        <v>50</v>
      </c>
      <c r="M1333" t="s">
        <v>4855</v>
      </c>
      <c r="O1333" t="s">
        <v>4893</v>
      </c>
      <c r="P1333" t="s">
        <v>16191</v>
      </c>
      <c r="R1333" t="str">
        <f t="shared" si="40"/>
        <v>青州</v>
      </c>
      <c r="S1333" t="str">
        <f t="shared" si="41"/>
        <v>0103</v>
      </c>
    </row>
    <row r="1334" spans="1:19">
      <c r="A1334" t="s">
        <v>16192</v>
      </c>
      <c r="B1334" t="s">
        <v>16193</v>
      </c>
      <c r="C1334" t="s">
        <v>49</v>
      </c>
      <c r="D1334" t="s">
        <v>16194</v>
      </c>
      <c r="E1334" t="s">
        <v>12152</v>
      </c>
      <c r="F1334" t="s">
        <v>16195</v>
      </c>
      <c r="G1334" t="s">
        <v>16196</v>
      </c>
      <c r="H1334" t="s">
        <v>16197</v>
      </c>
      <c r="I1334" t="s">
        <v>5282</v>
      </c>
      <c r="J1334" t="s">
        <v>13443</v>
      </c>
      <c r="K1334" t="s">
        <v>13444</v>
      </c>
      <c r="L1334" t="s">
        <v>123</v>
      </c>
      <c r="M1334" t="s">
        <v>7210</v>
      </c>
      <c r="N1334" t="s">
        <v>5421</v>
      </c>
      <c r="O1334" t="s">
        <v>13445</v>
      </c>
      <c r="P1334" t="s">
        <v>16198</v>
      </c>
      <c r="R1334" t="str">
        <f t="shared" si="40"/>
        <v>诸城</v>
      </c>
      <c r="S1334" t="str">
        <f t="shared" si="41"/>
        <v>0103</v>
      </c>
    </row>
    <row r="1335" spans="1:19">
      <c r="A1335" t="s">
        <v>16199</v>
      </c>
      <c r="B1335" t="s">
        <v>16200</v>
      </c>
      <c r="C1335" t="s">
        <v>49</v>
      </c>
      <c r="D1335" t="s">
        <v>16201</v>
      </c>
      <c r="E1335" t="s">
        <v>12152</v>
      </c>
      <c r="F1335" t="s">
        <v>16202</v>
      </c>
      <c r="G1335" t="s">
        <v>16203</v>
      </c>
      <c r="H1335" t="s">
        <v>16204</v>
      </c>
      <c r="I1335" t="s">
        <v>4771</v>
      </c>
      <c r="J1335" t="s">
        <v>5636</v>
      </c>
      <c r="K1335" t="s">
        <v>5637</v>
      </c>
      <c r="L1335" t="s">
        <v>105</v>
      </c>
      <c r="M1335" t="s">
        <v>5638</v>
      </c>
      <c r="N1335" t="s">
        <v>5030</v>
      </c>
      <c r="O1335" t="s">
        <v>5639</v>
      </c>
      <c r="P1335" t="s">
        <v>16205</v>
      </c>
      <c r="Q1335" t="s">
        <v>16206</v>
      </c>
      <c r="R1335" t="str">
        <f t="shared" si="40"/>
        <v>寿光</v>
      </c>
      <c r="S1335" t="str">
        <f t="shared" si="41"/>
        <v>0103</v>
      </c>
    </row>
    <row r="1336" spans="1:19">
      <c r="A1336" t="s">
        <v>16207</v>
      </c>
      <c r="B1336" t="s">
        <v>16208</v>
      </c>
      <c r="C1336" t="s">
        <v>49</v>
      </c>
      <c r="D1336" t="s">
        <v>16209</v>
      </c>
      <c r="E1336" t="s">
        <v>12407</v>
      </c>
      <c r="F1336" t="s">
        <v>16210</v>
      </c>
      <c r="G1336" t="s">
        <v>16211</v>
      </c>
      <c r="H1336" t="s">
        <v>15912</v>
      </c>
      <c r="I1336" t="s">
        <v>12757</v>
      </c>
      <c r="J1336" t="s">
        <v>16212</v>
      </c>
      <c r="K1336" t="s">
        <v>16213</v>
      </c>
      <c r="L1336" t="s">
        <v>262</v>
      </c>
      <c r="M1336" t="s">
        <v>6033</v>
      </c>
      <c r="N1336" t="s">
        <v>4892</v>
      </c>
      <c r="O1336" t="s">
        <v>16214</v>
      </c>
      <c r="P1336" t="s">
        <v>16215</v>
      </c>
      <c r="Q1336" t="s">
        <v>16216</v>
      </c>
      <c r="R1336" t="str">
        <f t="shared" si="40"/>
        <v>寒亭</v>
      </c>
      <c r="S1336" t="str">
        <f t="shared" si="41"/>
        <v>0103</v>
      </c>
    </row>
    <row r="1337" spans="1:19">
      <c r="A1337" t="s">
        <v>16217</v>
      </c>
      <c r="B1337" t="s">
        <v>16218</v>
      </c>
      <c r="C1337" t="s">
        <v>49</v>
      </c>
      <c r="D1337" t="s">
        <v>16219</v>
      </c>
      <c r="E1337" t="s">
        <v>16220</v>
      </c>
      <c r="F1337" t="s">
        <v>16221</v>
      </c>
      <c r="G1337" t="s">
        <v>16222</v>
      </c>
      <c r="H1337" t="s">
        <v>15919</v>
      </c>
      <c r="I1337" t="s">
        <v>4785</v>
      </c>
      <c r="J1337" t="s">
        <v>7590</v>
      </c>
      <c r="K1337" t="s">
        <v>7591</v>
      </c>
      <c r="L1337" t="s">
        <v>123</v>
      </c>
      <c r="M1337" t="s">
        <v>5364</v>
      </c>
      <c r="N1337" t="s">
        <v>4972</v>
      </c>
      <c r="O1337" t="s">
        <v>7592</v>
      </c>
      <c r="P1337" t="s">
        <v>16223</v>
      </c>
      <c r="R1337" t="str">
        <f t="shared" si="40"/>
        <v>诸城</v>
      </c>
      <c r="S1337" t="str">
        <f t="shared" si="41"/>
        <v>0103</v>
      </c>
    </row>
    <row r="1338" spans="1:19">
      <c r="A1338" t="s">
        <v>16224</v>
      </c>
      <c r="B1338" t="s">
        <v>16098</v>
      </c>
      <c r="C1338" t="s">
        <v>49</v>
      </c>
      <c r="D1338" t="s">
        <v>16225</v>
      </c>
      <c r="E1338" t="s">
        <v>12164</v>
      </c>
      <c r="F1338" t="s">
        <v>16226</v>
      </c>
      <c r="G1338" t="s">
        <v>16227</v>
      </c>
      <c r="H1338" t="s">
        <v>16228</v>
      </c>
      <c r="I1338" t="s">
        <v>12119</v>
      </c>
      <c r="J1338" t="s">
        <v>4890</v>
      </c>
      <c r="K1338" t="s">
        <v>4891</v>
      </c>
      <c r="L1338" t="s">
        <v>50</v>
      </c>
      <c r="M1338" t="s">
        <v>4855</v>
      </c>
      <c r="O1338" t="s">
        <v>4893</v>
      </c>
      <c r="P1338" t="s">
        <v>12815</v>
      </c>
      <c r="R1338" t="str">
        <f t="shared" si="40"/>
        <v>青州</v>
      </c>
      <c r="S1338" t="str">
        <f t="shared" si="41"/>
        <v>0103</v>
      </c>
    </row>
    <row r="1339" spans="1:19">
      <c r="A1339" t="s">
        <v>16229</v>
      </c>
      <c r="B1339" t="s">
        <v>16230</v>
      </c>
      <c r="C1339" t="s">
        <v>49</v>
      </c>
      <c r="D1339" t="s">
        <v>16231</v>
      </c>
      <c r="E1339" t="s">
        <v>12164</v>
      </c>
      <c r="F1339" t="s">
        <v>16232</v>
      </c>
      <c r="G1339" t="s">
        <v>16233</v>
      </c>
      <c r="H1339" t="s">
        <v>16234</v>
      </c>
      <c r="I1339" t="s">
        <v>5835</v>
      </c>
      <c r="J1339" t="s">
        <v>16235</v>
      </c>
      <c r="K1339" t="s">
        <v>16236</v>
      </c>
      <c r="L1339" t="s">
        <v>114</v>
      </c>
      <c r="M1339" t="s">
        <v>7931</v>
      </c>
      <c r="O1339" t="s">
        <v>16237</v>
      </c>
      <c r="P1339" t="s">
        <v>16238</v>
      </c>
      <c r="R1339" t="str">
        <f t="shared" si="40"/>
        <v>高密</v>
      </c>
      <c r="S1339" t="str">
        <f t="shared" si="41"/>
        <v>0103</v>
      </c>
    </row>
    <row r="1340" spans="1:19">
      <c r="A1340" t="s">
        <v>16239</v>
      </c>
      <c r="B1340" t="s">
        <v>16240</v>
      </c>
      <c r="C1340" t="s">
        <v>49</v>
      </c>
      <c r="D1340" t="s">
        <v>16241</v>
      </c>
      <c r="E1340" t="s">
        <v>12164</v>
      </c>
      <c r="F1340" t="s">
        <v>16242</v>
      </c>
      <c r="G1340" t="s">
        <v>16243</v>
      </c>
      <c r="H1340" t="s">
        <v>16244</v>
      </c>
      <c r="I1340" t="s">
        <v>5184</v>
      </c>
      <c r="J1340" t="s">
        <v>10338</v>
      </c>
      <c r="K1340" t="s">
        <v>10339</v>
      </c>
      <c r="L1340" t="s">
        <v>237</v>
      </c>
      <c r="M1340" t="s">
        <v>5247</v>
      </c>
      <c r="O1340" t="s">
        <v>10340</v>
      </c>
      <c r="R1340" t="str">
        <f t="shared" si="40"/>
        <v>潍城</v>
      </c>
      <c r="S1340" t="str">
        <f t="shared" si="41"/>
        <v>0103</v>
      </c>
    </row>
    <row r="1341" spans="1:19">
      <c r="A1341" t="s">
        <v>16245</v>
      </c>
      <c r="B1341" t="s">
        <v>16246</v>
      </c>
      <c r="C1341" t="s">
        <v>49</v>
      </c>
      <c r="D1341" t="s">
        <v>16247</v>
      </c>
      <c r="E1341" t="s">
        <v>12164</v>
      </c>
      <c r="F1341" t="s">
        <v>16248</v>
      </c>
      <c r="G1341" t="s">
        <v>16249</v>
      </c>
      <c r="H1341" t="s">
        <v>16250</v>
      </c>
      <c r="I1341" t="s">
        <v>5874</v>
      </c>
      <c r="J1341" t="s">
        <v>4943</v>
      </c>
      <c r="K1341" t="s">
        <v>4944</v>
      </c>
      <c r="L1341" t="s">
        <v>105</v>
      </c>
      <c r="M1341" t="s">
        <v>4945</v>
      </c>
      <c r="O1341" t="s">
        <v>4947</v>
      </c>
      <c r="P1341" t="s">
        <v>16251</v>
      </c>
      <c r="R1341" t="str">
        <f t="shared" si="40"/>
        <v>寿光</v>
      </c>
      <c r="S1341" t="str">
        <f t="shared" si="41"/>
        <v>0103</v>
      </c>
    </row>
    <row r="1342" spans="1:19">
      <c r="A1342" t="s">
        <v>16252</v>
      </c>
      <c r="B1342" t="s">
        <v>16146</v>
      </c>
      <c r="C1342" t="s">
        <v>49</v>
      </c>
      <c r="D1342" t="s">
        <v>16253</v>
      </c>
      <c r="E1342" t="s">
        <v>12407</v>
      </c>
      <c r="F1342" t="s">
        <v>16254</v>
      </c>
      <c r="G1342" t="s">
        <v>16255</v>
      </c>
      <c r="H1342" t="s">
        <v>16256</v>
      </c>
      <c r="I1342" t="s">
        <v>12119</v>
      </c>
      <c r="J1342" t="s">
        <v>7765</v>
      </c>
      <c r="K1342" t="s">
        <v>7766</v>
      </c>
      <c r="L1342" t="s">
        <v>123</v>
      </c>
      <c r="M1342" t="s">
        <v>7767</v>
      </c>
      <c r="N1342" t="s">
        <v>4832</v>
      </c>
      <c r="O1342" t="s">
        <v>7769</v>
      </c>
      <c r="P1342" t="s">
        <v>16257</v>
      </c>
      <c r="Q1342" t="s">
        <v>16258</v>
      </c>
      <c r="R1342" t="str">
        <f t="shared" si="40"/>
        <v>诸城</v>
      </c>
      <c r="S1342" t="str">
        <f t="shared" si="41"/>
        <v>0103</v>
      </c>
    </row>
    <row r="1343" spans="1:19">
      <c r="A1343" t="s">
        <v>16259</v>
      </c>
      <c r="B1343" t="s">
        <v>16260</v>
      </c>
      <c r="C1343" t="s">
        <v>49</v>
      </c>
      <c r="D1343" t="s">
        <v>16261</v>
      </c>
      <c r="E1343" t="s">
        <v>12152</v>
      </c>
      <c r="F1343" t="s">
        <v>16262</v>
      </c>
      <c r="G1343" t="s">
        <v>16263</v>
      </c>
      <c r="H1343" t="s">
        <v>16264</v>
      </c>
      <c r="I1343" t="s">
        <v>4852</v>
      </c>
      <c r="J1343" t="s">
        <v>8820</v>
      </c>
      <c r="K1343" t="s">
        <v>8821</v>
      </c>
      <c r="L1343" t="s">
        <v>114</v>
      </c>
      <c r="M1343" t="s">
        <v>7931</v>
      </c>
      <c r="N1343" t="s">
        <v>4946</v>
      </c>
      <c r="O1343" t="s">
        <v>8822</v>
      </c>
      <c r="P1343" t="s">
        <v>16265</v>
      </c>
      <c r="Q1343" t="s">
        <v>16266</v>
      </c>
      <c r="R1343" t="str">
        <f t="shared" si="40"/>
        <v>高密</v>
      </c>
      <c r="S1343" t="str">
        <f t="shared" si="41"/>
        <v>0103</v>
      </c>
    </row>
    <row r="1344" spans="1:19">
      <c r="A1344" t="s">
        <v>16267</v>
      </c>
      <c r="B1344" t="s">
        <v>16268</v>
      </c>
      <c r="C1344" t="s">
        <v>49</v>
      </c>
      <c r="D1344" t="s">
        <v>16269</v>
      </c>
      <c r="E1344" t="s">
        <v>12152</v>
      </c>
      <c r="F1344" t="s">
        <v>16270</v>
      </c>
      <c r="G1344" t="s">
        <v>16271</v>
      </c>
      <c r="H1344" t="s">
        <v>16272</v>
      </c>
      <c r="I1344" t="s">
        <v>4955</v>
      </c>
      <c r="J1344" t="s">
        <v>12120</v>
      </c>
      <c r="K1344" t="s">
        <v>12121</v>
      </c>
      <c r="L1344" t="s">
        <v>1136</v>
      </c>
      <c r="M1344" t="s">
        <v>8945</v>
      </c>
      <c r="N1344" t="s">
        <v>13119</v>
      </c>
      <c r="O1344" t="s">
        <v>12122</v>
      </c>
      <c r="P1344" t="s">
        <v>16273</v>
      </c>
      <c r="Q1344" t="s">
        <v>16274</v>
      </c>
      <c r="R1344" t="str">
        <f t="shared" si="40"/>
        <v>昌乐</v>
      </c>
      <c r="S1344" t="str">
        <f t="shared" si="41"/>
        <v>0103</v>
      </c>
    </row>
    <row r="1345" spans="1:19">
      <c r="A1345" t="s">
        <v>16275</v>
      </c>
      <c r="B1345" t="s">
        <v>16276</v>
      </c>
      <c r="C1345" t="s">
        <v>49</v>
      </c>
      <c r="D1345" t="s">
        <v>16277</v>
      </c>
      <c r="E1345" t="s">
        <v>12407</v>
      </c>
      <c r="F1345" t="s">
        <v>16278</v>
      </c>
      <c r="G1345" t="s">
        <v>16279</v>
      </c>
      <c r="H1345" t="s">
        <v>16280</v>
      </c>
      <c r="I1345" t="s">
        <v>12757</v>
      </c>
      <c r="J1345" t="s">
        <v>11830</v>
      </c>
      <c r="K1345" t="s">
        <v>11831</v>
      </c>
      <c r="L1345" t="s">
        <v>114</v>
      </c>
      <c r="M1345" t="s">
        <v>4918</v>
      </c>
      <c r="N1345" t="s">
        <v>10954</v>
      </c>
      <c r="O1345" t="s">
        <v>11833</v>
      </c>
      <c r="P1345" t="s">
        <v>16281</v>
      </c>
      <c r="R1345" t="str">
        <f t="shared" ref="R1345:R1408" si="42">IF(OR(LEFT(L1345,2)="高新"),"奎文",IF(LEFT(L1345,2)="峡山","坊子",IF(LEFT(L1345,2)="滨海","寒亭",LEFT(L1345,2))))</f>
        <v>高密</v>
      </c>
      <c r="S1345" t="str">
        <f t="shared" ref="S1345:S1408" si="43">TEXT(B1345,"mmdd")</f>
        <v>0103</v>
      </c>
    </row>
    <row r="1346" spans="1:19">
      <c r="A1346" t="s">
        <v>16282</v>
      </c>
      <c r="B1346" t="s">
        <v>16283</v>
      </c>
      <c r="C1346" t="s">
        <v>49</v>
      </c>
      <c r="D1346" t="s">
        <v>16284</v>
      </c>
      <c r="E1346" t="s">
        <v>12152</v>
      </c>
      <c r="F1346" t="s">
        <v>16285</v>
      </c>
      <c r="G1346" t="s">
        <v>16286</v>
      </c>
      <c r="H1346" t="s">
        <v>16287</v>
      </c>
      <c r="I1346" t="s">
        <v>4785</v>
      </c>
      <c r="J1346" t="s">
        <v>16288</v>
      </c>
      <c r="K1346" t="s">
        <v>16289</v>
      </c>
      <c r="L1346" t="s">
        <v>114</v>
      </c>
      <c r="M1346" t="s">
        <v>4831</v>
      </c>
      <c r="N1346" t="s">
        <v>5198</v>
      </c>
      <c r="O1346" t="s">
        <v>16290</v>
      </c>
      <c r="P1346" t="s">
        <v>16291</v>
      </c>
      <c r="Q1346" t="s">
        <v>16292</v>
      </c>
      <c r="R1346" t="str">
        <f t="shared" si="42"/>
        <v>高密</v>
      </c>
      <c r="S1346" t="str">
        <f t="shared" si="43"/>
        <v>0103</v>
      </c>
    </row>
    <row r="1347" spans="1:19">
      <c r="A1347" t="s">
        <v>16293</v>
      </c>
      <c r="B1347" t="s">
        <v>16294</v>
      </c>
      <c r="C1347" t="s">
        <v>49</v>
      </c>
      <c r="D1347" t="s">
        <v>16295</v>
      </c>
      <c r="E1347" t="s">
        <v>12555</v>
      </c>
      <c r="F1347" t="s">
        <v>16296</v>
      </c>
      <c r="G1347" t="s">
        <v>16297</v>
      </c>
      <c r="H1347" t="s">
        <v>16298</v>
      </c>
      <c r="I1347" t="s">
        <v>12119</v>
      </c>
      <c r="J1347" t="s">
        <v>8680</v>
      </c>
      <c r="K1347" t="s">
        <v>8681</v>
      </c>
      <c r="L1347" t="s">
        <v>60</v>
      </c>
      <c r="M1347" t="s">
        <v>5999</v>
      </c>
      <c r="N1347" t="s">
        <v>5421</v>
      </c>
      <c r="O1347" t="s">
        <v>8682</v>
      </c>
      <c r="P1347" t="s">
        <v>16299</v>
      </c>
      <c r="Q1347" t="s">
        <v>16300</v>
      </c>
      <c r="R1347" t="str">
        <f t="shared" si="42"/>
        <v>奎文</v>
      </c>
      <c r="S1347" t="str">
        <f t="shared" si="43"/>
        <v>0103</v>
      </c>
    </row>
    <row r="1348" spans="1:19">
      <c r="A1348" t="s">
        <v>16301</v>
      </c>
      <c r="B1348" t="s">
        <v>16302</v>
      </c>
      <c r="C1348" t="s">
        <v>49</v>
      </c>
      <c r="D1348" t="s">
        <v>16303</v>
      </c>
      <c r="E1348" t="s">
        <v>12152</v>
      </c>
      <c r="F1348" t="s">
        <v>16304</v>
      </c>
      <c r="G1348" t="s">
        <v>16305</v>
      </c>
      <c r="H1348" t="s">
        <v>16306</v>
      </c>
      <c r="I1348" t="s">
        <v>4813</v>
      </c>
      <c r="J1348" t="s">
        <v>6664</v>
      </c>
      <c r="K1348" t="s">
        <v>6665</v>
      </c>
      <c r="L1348" t="s">
        <v>60</v>
      </c>
      <c r="M1348" t="s">
        <v>5511</v>
      </c>
      <c r="N1348" t="s">
        <v>5801</v>
      </c>
      <c r="O1348" t="s">
        <v>6666</v>
      </c>
      <c r="P1348" t="s">
        <v>16307</v>
      </c>
      <c r="R1348" t="str">
        <f t="shared" si="42"/>
        <v>奎文</v>
      </c>
      <c r="S1348" t="str">
        <f t="shared" si="43"/>
        <v>0103</v>
      </c>
    </row>
    <row r="1349" spans="1:19">
      <c r="A1349" t="s">
        <v>16308</v>
      </c>
      <c r="B1349" t="s">
        <v>16309</v>
      </c>
      <c r="C1349" t="s">
        <v>49</v>
      </c>
      <c r="D1349" t="s">
        <v>16310</v>
      </c>
      <c r="E1349" t="s">
        <v>12555</v>
      </c>
      <c r="F1349" t="s">
        <v>16311</v>
      </c>
      <c r="G1349" t="s">
        <v>16312</v>
      </c>
      <c r="H1349" t="s">
        <v>16313</v>
      </c>
      <c r="I1349" t="s">
        <v>12119</v>
      </c>
      <c r="J1349" t="s">
        <v>14847</v>
      </c>
      <c r="K1349" t="s">
        <v>14848</v>
      </c>
      <c r="L1349" t="s">
        <v>148</v>
      </c>
      <c r="M1349" t="s">
        <v>6713</v>
      </c>
      <c r="N1349" t="s">
        <v>4905</v>
      </c>
      <c r="O1349" t="s">
        <v>14849</v>
      </c>
      <c r="P1349" t="s">
        <v>16314</v>
      </c>
      <c r="R1349" t="str">
        <f t="shared" si="42"/>
        <v>寒亭</v>
      </c>
      <c r="S1349" t="str">
        <f t="shared" si="43"/>
        <v>0103</v>
      </c>
    </row>
    <row r="1350" spans="1:19">
      <c r="A1350" t="s">
        <v>16315</v>
      </c>
      <c r="B1350" t="s">
        <v>16316</v>
      </c>
      <c r="C1350" t="s">
        <v>49</v>
      </c>
      <c r="D1350" t="s">
        <v>16317</v>
      </c>
      <c r="E1350" t="s">
        <v>12152</v>
      </c>
      <c r="F1350" t="s">
        <v>16318</v>
      </c>
      <c r="G1350" t="s">
        <v>16319</v>
      </c>
      <c r="H1350" t="s">
        <v>16320</v>
      </c>
      <c r="I1350" t="s">
        <v>12448</v>
      </c>
      <c r="J1350" t="s">
        <v>4890</v>
      </c>
      <c r="K1350" t="s">
        <v>4891</v>
      </c>
      <c r="L1350" t="s">
        <v>50</v>
      </c>
      <c r="M1350" t="s">
        <v>4855</v>
      </c>
      <c r="N1350" t="s">
        <v>4972</v>
      </c>
      <c r="O1350" t="s">
        <v>4893</v>
      </c>
      <c r="P1350" t="s">
        <v>16321</v>
      </c>
      <c r="R1350" t="str">
        <f t="shared" si="42"/>
        <v>青州</v>
      </c>
      <c r="S1350" t="str">
        <f t="shared" si="43"/>
        <v>0103</v>
      </c>
    </row>
    <row r="1351" spans="1:19">
      <c r="A1351" t="s">
        <v>16322</v>
      </c>
      <c r="B1351" t="s">
        <v>16323</v>
      </c>
      <c r="C1351" t="s">
        <v>49</v>
      </c>
      <c r="D1351" t="s">
        <v>16324</v>
      </c>
      <c r="E1351" t="s">
        <v>9129</v>
      </c>
      <c r="F1351" t="s">
        <v>16325</v>
      </c>
      <c r="G1351" t="s">
        <v>16326</v>
      </c>
      <c r="H1351" t="s">
        <v>16327</v>
      </c>
      <c r="I1351" t="s">
        <v>5822</v>
      </c>
      <c r="J1351" t="s">
        <v>5731</v>
      </c>
      <c r="K1351" t="s">
        <v>5732</v>
      </c>
      <c r="L1351" t="s">
        <v>77</v>
      </c>
      <c r="M1351" t="s">
        <v>5733</v>
      </c>
      <c r="N1351" t="s">
        <v>6308</v>
      </c>
      <c r="O1351" t="s">
        <v>5734</v>
      </c>
      <c r="P1351" t="s">
        <v>16328</v>
      </c>
      <c r="R1351" t="str">
        <f t="shared" si="42"/>
        <v>临朐</v>
      </c>
      <c r="S1351" t="str">
        <f t="shared" si="43"/>
        <v>0103</v>
      </c>
    </row>
    <row r="1352" spans="1:19">
      <c r="A1352" t="s">
        <v>16329</v>
      </c>
      <c r="B1352" t="s">
        <v>16330</v>
      </c>
      <c r="C1352" t="s">
        <v>49</v>
      </c>
      <c r="D1352" t="s">
        <v>16331</v>
      </c>
      <c r="E1352" t="s">
        <v>12555</v>
      </c>
      <c r="F1352" t="s">
        <v>16332</v>
      </c>
      <c r="G1352" t="s">
        <v>16333</v>
      </c>
      <c r="H1352" t="s">
        <v>16334</v>
      </c>
      <c r="I1352" t="s">
        <v>12757</v>
      </c>
      <c r="J1352" t="s">
        <v>9472</v>
      </c>
      <c r="K1352" t="s">
        <v>9473</v>
      </c>
      <c r="L1352" t="s">
        <v>95</v>
      </c>
      <c r="M1352" t="s">
        <v>5757</v>
      </c>
      <c r="N1352" t="s">
        <v>4789</v>
      </c>
      <c r="O1352" t="s">
        <v>9474</v>
      </c>
      <c r="P1352" t="s">
        <v>16335</v>
      </c>
      <c r="Q1352" t="s">
        <v>14729</v>
      </c>
      <c r="R1352" t="str">
        <f t="shared" si="42"/>
        <v>安丘</v>
      </c>
      <c r="S1352" t="str">
        <f t="shared" si="43"/>
        <v>0103</v>
      </c>
    </row>
    <row r="1353" spans="1:19">
      <c r="A1353" t="s">
        <v>16336</v>
      </c>
      <c r="B1353" t="s">
        <v>16337</v>
      </c>
      <c r="C1353" t="s">
        <v>49</v>
      </c>
      <c r="D1353" t="s">
        <v>16338</v>
      </c>
      <c r="E1353" t="s">
        <v>12152</v>
      </c>
      <c r="F1353" t="s">
        <v>16339</v>
      </c>
      <c r="G1353" t="s">
        <v>16340</v>
      </c>
      <c r="H1353" t="s">
        <v>16341</v>
      </c>
      <c r="I1353" t="s">
        <v>4852</v>
      </c>
      <c r="J1353" t="s">
        <v>14559</v>
      </c>
      <c r="K1353" t="s">
        <v>14560</v>
      </c>
      <c r="L1353" t="s">
        <v>375</v>
      </c>
      <c r="M1353" t="s">
        <v>5409</v>
      </c>
      <c r="N1353" t="s">
        <v>4983</v>
      </c>
      <c r="O1353" t="s">
        <v>14561</v>
      </c>
      <c r="P1353" t="s">
        <v>10989</v>
      </c>
      <c r="Q1353" t="s">
        <v>16342</v>
      </c>
      <c r="R1353" t="str">
        <f t="shared" si="42"/>
        <v>昌邑</v>
      </c>
      <c r="S1353" t="str">
        <f t="shared" si="43"/>
        <v>0103</v>
      </c>
    </row>
    <row r="1354" spans="1:19">
      <c r="A1354" t="s">
        <v>16343</v>
      </c>
      <c r="B1354" t="s">
        <v>16344</v>
      </c>
      <c r="C1354" t="s">
        <v>49</v>
      </c>
      <c r="D1354" t="s">
        <v>16345</v>
      </c>
      <c r="E1354" t="s">
        <v>12152</v>
      </c>
      <c r="F1354" t="s">
        <v>16346</v>
      </c>
      <c r="G1354" t="s">
        <v>16347</v>
      </c>
      <c r="H1354" t="s">
        <v>16348</v>
      </c>
      <c r="I1354" t="s">
        <v>4852</v>
      </c>
      <c r="J1354" t="s">
        <v>10248</v>
      </c>
      <c r="K1354" t="s">
        <v>10249</v>
      </c>
      <c r="L1354" t="s">
        <v>375</v>
      </c>
      <c r="M1354" t="s">
        <v>7334</v>
      </c>
      <c r="N1354" t="s">
        <v>5939</v>
      </c>
      <c r="O1354" t="s">
        <v>10251</v>
      </c>
      <c r="P1354" t="s">
        <v>16349</v>
      </c>
      <c r="Q1354" t="s">
        <v>16350</v>
      </c>
      <c r="R1354" t="str">
        <f t="shared" si="42"/>
        <v>昌邑</v>
      </c>
      <c r="S1354" t="str">
        <f t="shared" si="43"/>
        <v>0103</v>
      </c>
    </row>
    <row r="1355" spans="1:19">
      <c r="A1355" t="s">
        <v>16351</v>
      </c>
      <c r="B1355" t="s">
        <v>16352</v>
      </c>
      <c r="C1355" t="s">
        <v>49</v>
      </c>
      <c r="D1355" t="s">
        <v>16353</v>
      </c>
      <c r="E1355" t="s">
        <v>12152</v>
      </c>
      <c r="F1355" t="s">
        <v>16354</v>
      </c>
      <c r="G1355" t="s">
        <v>16355</v>
      </c>
      <c r="H1355" t="s">
        <v>16356</v>
      </c>
      <c r="I1355" t="s">
        <v>4785</v>
      </c>
      <c r="J1355" t="s">
        <v>16357</v>
      </c>
      <c r="K1355" t="s">
        <v>16358</v>
      </c>
      <c r="L1355" t="s">
        <v>50</v>
      </c>
      <c r="M1355" t="s">
        <v>6701</v>
      </c>
      <c r="N1355" t="s">
        <v>4789</v>
      </c>
      <c r="O1355" t="s">
        <v>16359</v>
      </c>
      <c r="P1355" t="s">
        <v>16360</v>
      </c>
      <c r="Q1355" t="s">
        <v>16361</v>
      </c>
      <c r="R1355" t="str">
        <f t="shared" si="42"/>
        <v>青州</v>
      </c>
      <c r="S1355" t="str">
        <f t="shared" si="43"/>
        <v>0103</v>
      </c>
    </row>
    <row r="1356" spans="1:19">
      <c r="A1356" t="s">
        <v>16362</v>
      </c>
      <c r="B1356" t="s">
        <v>16363</v>
      </c>
      <c r="C1356" t="s">
        <v>49</v>
      </c>
      <c r="D1356" t="s">
        <v>16364</v>
      </c>
      <c r="E1356" t="s">
        <v>12555</v>
      </c>
      <c r="F1356" t="s">
        <v>16365</v>
      </c>
      <c r="G1356" t="s">
        <v>16366</v>
      </c>
      <c r="H1356" t="s">
        <v>16367</v>
      </c>
      <c r="I1356" t="s">
        <v>12844</v>
      </c>
      <c r="J1356" t="s">
        <v>7309</v>
      </c>
      <c r="K1356" t="s">
        <v>7310</v>
      </c>
      <c r="L1356" t="s">
        <v>375</v>
      </c>
      <c r="M1356" t="s">
        <v>5745</v>
      </c>
      <c r="N1356" t="s">
        <v>6601</v>
      </c>
      <c r="O1356" t="s">
        <v>7311</v>
      </c>
      <c r="P1356" t="s">
        <v>16368</v>
      </c>
      <c r="Q1356" t="s">
        <v>16369</v>
      </c>
      <c r="R1356" t="str">
        <f t="shared" si="42"/>
        <v>昌邑</v>
      </c>
      <c r="S1356" t="str">
        <f t="shared" si="43"/>
        <v>0103</v>
      </c>
    </row>
    <row r="1357" spans="1:19">
      <c r="A1357" t="s">
        <v>16370</v>
      </c>
      <c r="B1357" t="s">
        <v>16371</v>
      </c>
      <c r="C1357" t="s">
        <v>49</v>
      </c>
      <c r="D1357" t="s">
        <v>16372</v>
      </c>
      <c r="E1357" t="s">
        <v>12152</v>
      </c>
      <c r="F1357" t="s">
        <v>16373</v>
      </c>
      <c r="G1357" t="s">
        <v>16374</v>
      </c>
      <c r="H1357" t="s">
        <v>16375</v>
      </c>
      <c r="I1357" t="s">
        <v>5066</v>
      </c>
      <c r="J1357" t="s">
        <v>6740</v>
      </c>
      <c r="K1357" t="s">
        <v>6741</v>
      </c>
      <c r="L1357" t="s">
        <v>60</v>
      </c>
      <c r="M1357" t="s">
        <v>5888</v>
      </c>
      <c r="N1357" t="s">
        <v>5960</v>
      </c>
      <c r="O1357" t="s">
        <v>6742</v>
      </c>
      <c r="P1357" t="s">
        <v>16376</v>
      </c>
      <c r="R1357" t="str">
        <f t="shared" si="42"/>
        <v>奎文</v>
      </c>
      <c r="S1357" t="str">
        <f t="shared" si="43"/>
        <v>0103</v>
      </c>
    </row>
    <row r="1358" spans="1:19">
      <c r="A1358" t="s">
        <v>16377</v>
      </c>
      <c r="B1358" t="s">
        <v>16378</v>
      </c>
      <c r="C1358" t="s">
        <v>49</v>
      </c>
      <c r="D1358" t="s">
        <v>16379</v>
      </c>
      <c r="E1358" t="s">
        <v>12152</v>
      </c>
      <c r="F1358" t="s">
        <v>16380</v>
      </c>
      <c r="G1358" t="s">
        <v>16381</v>
      </c>
      <c r="H1358" t="s">
        <v>16382</v>
      </c>
      <c r="I1358" t="s">
        <v>4841</v>
      </c>
      <c r="J1358" t="s">
        <v>5497</v>
      </c>
      <c r="K1358" t="s">
        <v>5498</v>
      </c>
      <c r="L1358" t="s">
        <v>375</v>
      </c>
      <c r="M1358" t="s">
        <v>5499</v>
      </c>
      <c r="N1358" t="s">
        <v>4972</v>
      </c>
      <c r="O1358" t="s">
        <v>5500</v>
      </c>
      <c r="P1358" t="s">
        <v>16383</v>
      </c>
      <c r="R1358" t="str">
        <f t="shared" si="42"/>
        <v>昌邑</v>
      </c>
      <c r="S1358" t="str">
        <f t="shared" si="43"/>
        <v>0103</v>
      </c>
    </row>
    <row r="1359" spans="1:19">
      <c r="A1359" t="s">
        <v>665</v>
      </c>
      <c r="B1359" t="s">
        <v>16384</v>
      </c>
      <c r="C1359" t="s">
        <v>49</v>
      </c>
      <c r="D1359" t="s">
        <v>16385</v>
      </c>
      <c r="E1359" t="s">
        <v>12173</v>
      </c>
      <c r="F1359" t="s">
        <v>16386</v>
      </c>
      <c r="G1359" t="s">
        <v>663</v>
      </c>
      <c r="H1359" t="s">
        <v>16387</v>
      </c>
      <c r="I1359" t="s">
        <v>12119</v>
      </c>
      <c r="J1359" t="s">
        <v>5418</v>
      </c>
      <c r="K1359" t="s">
        <v>5419</v>
      </c>
      <c r="L1359" t="s">
        <v>60</v>
      </c>
      <c r="M1359" t="s">
        <v>5420</v>
      </c>
      <c r="N1359" t="s">
        <v>5421</v>
      </c>
      <c r="O1359" t="s">
        <v>5422</v>
      </c>
      <c r="P1359" t="s">
        <v>16388</v>
      </c>
      <c r="R1359" t="str">
        <f t="shared" si="42"/>
        <v>奎文</v>
      </c>
      <c r="S1359" t="str">
        <f t="shared" si="43"/>
        <v>0103</v>
      </c>
    </row>
    <row r="1360" spans="1:19">
      <c r="A1360" t="s">
        <v>16389</v>
      </c>
      <c r="B1360" t="s">
        <v>16390</v>
      </c>
      <c r="C1360" t="s">
        <v>49</v>
      </c>
      <c r="D1360" t="s">
        <v>16391</v>
      </c>
      <c r="E1360" t="s">
        <v>12152</v>
      </c>
      <c r="F1360" t="s">
        <v>16392</v>
      </c>
      <c r="G1360" t="s">
        <v>16393</v>
      </c>
      <c r="H1360" t="s">
        <v>16394</v>
      </c>
      <c r="I1360" t="s">
        <v>4841</v>
      </c>
      <c r="J1360" t="s">
        <v>10182</v>
      </c>
      <c r="K1360" t="s">
        <v>10183</v>
      </c>
      <c r="L1360" t="s">
        <v>60</v>
      </c>
      <c r="M1360" t="s">
        <v>4774</v>
      </c>
      <c r="N1360" t="s">
        <v>4933</v>
      </c>
      <c r="O1360" t="s">
        <v>10184</v>
      </c>
      <c r="P1360" t="s">
        <v>16395</v>
      </c>
      <c r="Q1360" t="s">
        <v>16396</v>
      </c>
      <c r="R1360" t="str">
        <f t="shared" si="42"/>
        <v>奎文</v>
      </c>
      <c r="S1360" t="str">
        <f t="shared" si="43"/>
        <v>0103</v>
      </c>
    </row>
    <row r="1361" spans="1:19">
      <c r="A1361" t="s">
        <v>16397</v>
      </c>
      <c r="B1361" t="s">
        <v>16398</v>
      </c>
      <c r="C1361" t="s">
        <v>49</v>
      </c>
      <c r="D1361" t="s">
        <v>16399</v>
      </c>
      <c r="E1361" t="s">
        <v>16400</v>
      </c>
      <c r="F1361" t="s">
        <v>16401</v>
      </c>
      <c r="G1361" t="s">
        <v>16402</v>
      </c>
      <c r="H1361" t="s">
        <v>16403</v>
      </c>
      <c r="I1361" t="s">
        <v>4813</v>
      </c>
      <c r="J1361" t="s">
        <v>6642</v>
      </c>
      <c r="K1361" t="s">
        <v>6643</v>
      </c>
      <c r="L1361" t="s">
        <v>105</v>
      </c>
      <c r="M1361" t="s">
        <v>5769</v>
      </c>
      <c r="O1361" t="s">
        <v>5843</v>
      </c>
      <c r="P1361" t="s">
        <v>16404</v>
      </c>
      <c r="R1361" t="str">
        <f t="shared" si="42"/>
        <v>寿光</v>
      </c>
      <c r="S1361" t="str">
        <f t="shared" si="43"/>
        <v>0103</v>
      </c>
    </row>
    <row r="1362" spans="1:19">
      <c r="A1362" t="s">
        <v>16405</v>
      </c>
      <c r="B1362" t="s">
        <v>16406</v>
      </c>
      <c r="C1362" t="s">
        <v>49</v>
      </c>
      <c r="D1362" t="s">
        <v>16407</v>
      </c>
      <c r="E1362" t="s">
        <v>12152</v>
      </c>
      <c r="F1362" t="s">
        <v>16408</v>
      </c>
      <c r="G1362" t="s">
        <v>16409</v>
      </c>
      <c r="H1362" t="s">
        <v>16410</v>
      </c>
      <c r="I1362" t="s">
        <v>4828</v>
      </c>
      <c r="J1362" t="s">
        <v>7053</v>
      </c>
      <c r="K1362" t="s">
        <v>7054</v>
      </c>
      <c r="L1362" t="s">
        <v>60</v>
      </c>
      <c r="M1362" t="s">
        <v>5888</v>
      </c>
      <c r="N1362" t="s">
        <v>4972</v>
      </c>
      <c r="O1362" t="s">
        <v>7055</v>
      </c>
      <c r="P1362" t="s">
        <v>16411</v>
      </c>
      <c r="Q1362" t="s">
        <v>16412</v>
      </c>
      <c r="R1362" t="str">
        <f t="shared" si="42"/>
        <v>奎文</v>
      </c>
      <c r="S1362" t="str">
        <f t="shared" si="43"/>
        <v>0103</v>
      </c>
    </row>
    <row r="1363" spans="1:19">
      <c r="A1363" t="s">
        <v>16413</v>
      </c>
      <c r="B1363" t="s">
        <v>16414</v>
      </c>
      <c r="C1363" t="s">
        <v>49</v>
      </c>
      <c r="D1363" t="s">
        <v>16415</v>
      </c>
      <c r="E1363" t="s">
        <v>12407</v>
      </c>
      <c r="F1363" t="s">
        <v>16416</v>
      </c>
      <c r="G1363" t="s">
        <v>16417</v>
      </c>
      <c r="H1363" t="s">
        <v>16418</v>
      </c>
      <c r="I1363" t="s">
        <v>12119</v>
      </c>
      <c r="J1363" t="s">
        <v>5003</v>
      </c>
      <c r="K1363" t="s">
        <v>5004</v>
      </c>
      <c r="L1363" t="s">
        <v>237</v>
      </c>
      <c r="M1363" t="s">
        <v>4788</v>
      </c>
      <c r="N1363" t="s">
        <v>11832</v>
      </c>
      <c r="O1363" t="s">
        <v>5006</v>
      </c>
      <c r="P1363" t="s">
        <v>16419</v>
      </c>
      <c r="Q1363" t="s">
        <v>16420</v>
      </c>
      <c r="R1363" t="str">
        <f t="shared" si="42"/>
        <v>潍城</v>
      </c>
      <c r="S1363" t="str">
        <f t="shared" si="43"/>
        <v>0103</v>
      </c>
    </row>
    <row r="1364" spans="1:19">
      <c r="A1364" t="s">
        <v>16421</v>
      </c>
      <c r="B1364" t="s">
        <v>16422</v>
      </c>
      <c r="C1364" t="s">
        <v>49</v>
      </c>
      <c r="D1364" t="s">
        <v>16423</v>
      </c>
      <c r="E1364" t="s">
        <v>12164</v>
      </c>
      <c r="F1364" t="s">
        <v>16424</v>
      </c>
      <c r="G1364" t="s">
        <v>16425</v>
      </c>
      <c r="H1364" t="s">
        <v>16426</v>
      </c>
      <c r="I1364" t="s">
        <v>12757</v>
      </c>
      <c r="J1364" t="s">
        <v>6252</v>
      </c>
      <c r="K1364" t="s">
        <v>6253</v>
      </c>
      <c r="L1364" t="s">
        <v>105</v>
      </c>
      <c r="M1364" t="s">
        <v>5133</v>
      </c>
      <c r="N1364" t="s">
        <v>4789</v>
      </c>
      <c r="O1364" t="s">
        <v>6254</v>
      </c>
      <c r="P1364" t="s">
        <v>16427</v>
      </c>
      <c r="Q1364" t="s">
        <v>16428</v>
      </c>
      <c r="R1364" t="str">
        <f t="shared" si="42"/>
        <v>寿光</v>
      </c>
      <c r="S1364" t="str">
        <f t="shared" si="43"/>
        <v>0103</v>
      </c>
    </row>
    <row r="1365" spans="1:19">
      <c r="A1365" t="s">
        <v>16429</v>
      </c>
      <c r="B1365" t="s">
        <v>16430</v>
      </c>
      <c r="C1365" t="s">
        <v>49</v>
      </c>
      <c r="D1365" t="s">
        <v>16431</v>
      </c>
      <c r="E1365" t="s">
        <v>12368</v>
      </c>
      <c r="F1365" t="s">
        <v>16432</v>
      </c>
      <c r="G1365" t="s">
        <v>16433</v>
      </c>
      <c r="H1365" t="s">
        <v>16434</v>
      </c>
      <c r="I1365" t="s">
        <v>4785</v>
      </c>
      <c r="J1365" t="s">
        <v>12419</v>
      </c>
      <c r="K1365" t="s">
        <v>12420</v>
      </c>
      <c r="L1365" t="s">
        <v>77</v>
      </c>
      <c r="M1365" t="s">
        <v>5733</v>
      </c>
      <c r="N1365" t="s">
        <v>13837</v>
      </c>
      <c r="O1365" t="s">
        <v>12421</v>
      </c>
      <c r="P1365" t="s">
        <v>16435</v>
      </c>
      <c r="Q1365" t="s">
        <v>16436</v>
      </c>
      <c r="R1365" t="str">
        <f t="shared" si="42"/>
        <v>临朐</v>
      </c>
      <c r="S1365" t="str">
        <f t="shared" si="43"/>
        <v>0103</v>
      </c>
    </row>
    <row r="1366" spans="1:19">
      <c r="A1366" t="s">
        <v>16437</v>
      </c>
      <c r="B1366" t="s">
        <v>16438</v>
      </c>
      <c r="C1366" t="s">
        <v>49</v>
      </c>
      <c r="D1366" t="s">
        <v>16439</v>
      </c>
      <c r="E1366" t="s">
        <v>12231</v>
      </c>
      <c r="F1366" t="s">
        <v>16440</v>
      </c>
      <c r="G1366" t="s">
        <v>16441</v>
      </c>
      <c r="H1366" t="s">
        <v>16442</v>
      </c>
      <c r="I1366" t="s">
        <v>5184</v>
      </c>
      <c r="J1366" t="s">
        <v>14104</v>
      </c>
      <c r="K1366" t="s">
        <v>14105</v>
      </c>
      <c r="L1366" t="s">
        <v>114</v>
      </c>
      <c r="M1366" t="s">
        <v>4918</v>
      </c>
      <c r="N1366" t="s">
        <v>5487</v>
      </c>
      <c r="O1366" t="s">
        <v>14106</v>
      </c>
      <c r="P1366" t="s">
        <v>16443</v>
      </c>
      <c r="R1366" t="str">
        <f t="shared" si="42"/>
        <v>高密</v>
      </c>
      <c r="S1366" t="str">
        <f t="shared" si="43"/>
        <v>0103</v>
      </c>
    </row>
    <row r="1367" spans="1:19">
      <c r="A1367" t="s">
        <v>16444</v>
      </c>
      <c r="B1367" t="s">
        <v>16445</v>
      </c>
      <c r="C1367" t="s">
        <v>49</v>
      </c>
      <c r="D1367" t="s">
        <v>16446</v>
      </c>
      <c r="E1367" t="s">
        <v>16400</v>
      </c>
      <c r="F1367" t="s">
        <v>16447</v>
      </c>
      <c r="G1367" t="s">
        <v>16448</v>
      </c>
      <c r="H1367" t="s">
        <v>16449</v>
      </c>
      <c r="I1367" t="s">
        <v>4828</v>
      </c>
      <c r="J1367" t="s">
        <v>8354</v>
      </c>
      <c r="K1367" t="s">
        <v>8355</v>
      </c>
      <c r="L1367" t="s">
        <v>95</v>
      </c>
      <c r="M1367" t="s">
        <v>5649</v>
      </c>
      <c r="N1367" t="s">
        <v>4933</v>
      </c>
      <c r="O1367" t="s">
        <v>8356</v>
      </c>
      <c r="P1367" t="s">
        <v>16450</v>
      </c>
      <c r="R1367" t="str">
        <f t="shared" si="42"/>
        <v>安丘</v>
      </c>
      <c r="S1367" t="str">
        <f t="shared" si="43"/>
        <v>0103</v>
      </c>
    </row>
    <row r="1368" spans="1:19">
      <c r="A1368" t="s">
        <v>16451</v>
      </c>
      <c r="B1368" t="s">
        <v>16452</v>
      </c>
      <c r="C1368" t="s">
        <v>49</v>
      </c>
      <c r="D1368" t="s">
        <v>16453</v>
      </c>
      <c r="E1368" t="s">
        <v>16454</v>
      </c>
      <c r="F1368" t="s">
        <v>16455</v>
      </c>
      <c r="G1368" t="s">
        <v>16456</v>
      </c>
      <c r="H1368" t="s">
        <v>16457</v>
      </c>
      <c r="I1368" t="s">
        <v>4813</v>
      </c>
      <c r="J1368" t="s">
        <v>5636</v>
      </c>
      <c r="K1368" t="s">
        <v>5637</v>
      </c>
      <c r="L1368" t="s">
        <v>105</v>
      </c>
      <c r="M1368" t="s">
        <v>5638</v>
      </c>
      <c r="O1368" t="s">
        <v>5639</v>
      </c>
      <c r="P1368" t="s">
        <v>16458</v>
      </c>
      <c r="Q1368" t="s">
        <v>16459</v>
      </c>
      <c r="R1368" t="str">
        <f t="shared" si="42"/>
        <v>寿光</v>
      </c>
      <c r="S1368" t="str">
        <f t="shared" si="43"/>
        <v>0103</v>
      </c>
    </row>
    <row r="1369" spans="1:19">
      <c r="A1369" t="s">
        <v>16460</v>
      </c>
      <c r="B1369" t="s">
        <v>16461</v>
      </c>
      <c r="C1369" t="s">
        <v>49</v>
      </c>
      <c r="D1369" t="s">
        <v>16462</v>
      </c>
      <c r="E1369" t="s">
        <v>16454</v>
      </c>
      <c r="F1369" t="s">
        <v>16463</v>
      </c>
      <c r="G1369" t="s">
        <v>16464</v>
      </c>
      <c r="H1369" t="s">
        <v>16465</v>
      </c>
      <c r="I1369" t="s">
        <v>5052</v>
      </c>
      <c r="J1369" t="s">
        <v>6065</v>
      </c>
      <c r="K1369" t="s">
        <v>6066</v>
      </c>
      <c r="L1369" t="s">
        <v>123</v>
      </c>
      <c r="M1369" t="s">
        <v>4994</v>
      </c>
      <c r="N1369" t="s">
        <v>5487</v>
      </c>
      <c r="O1369" t="s">
        <v>6067</v>
      </c>
      <c r="P1369" t="s">
        <v>16466</v>
      </c>
      <c r="R1369" t="str">
        <f t="shared" si="42"/>
        <v>诸城</v>
      </c>
      <c r="S1369" t="str">
        <f t="shared" si="43"/>
        <v>0103</v>
      </c>
    </row>
    <row r="1370" spans="1:19">
      <c r="A1370" t="s">
        <v>16467</v>
      </c>
      <c r="B1370" t="s">
        <v>16468</v>
      </c>
      <c r="C1370" t="s">
        <v>49</v>
      </c>
      <c r="D1370" t="s">
        <v>16469</v>
      </c>
      <c r="E1370" t="s">
        <v>16470</v>
      </c>
      <c r="F1370" t="s">
        <v>16471</v>
      </c>
      <c r="G1370" t="s">
        <v>16472</v>
      </c>
      <c r="H1370" t="s">
        <v>16473</v>
      </c>
      <c r="I1370" t="s">
        <v>4785</v>
      </c>
      <c r="J1370" t="s">
        <v>9899</v>
      </c>
      <c r="K1370" t="s">
        <v>9900</v>
      </c>
      <c r="L1370" t="s">
        <v>114</v>
      </c>
      <c r="M1370" t="s">
        <v>9901</v>
      </c>
      <c r="N1370" t="s">
        <v>4919</v>
      </c>
      <c r="O1370" t="s">
        <v>9902</v>
      </c>
      <c r="P1370" t="s">
        <v>16474</v>
      </c>
      <c r="Q1370" t="s">
        <v>16475</v>
      </c>
      <c r="R1370" t="str">
        <f t="shared" si="42"/>
        <v>高密</v>
      </c>
      <c r="S1370" t="str">
        <f t="shared" si="43"/>
        <v>0103</v>
      </c>
    </row>
    <row r="1371" spans="1:19">
      <c r="A1371" t="s">
        <v>16476</v>
      </c>
      <c r="B1371" t="s">
        <v>16477</v>
      </c>
      <c r="C1371" t="s">
        <v>49</v>
      </c>
      <c r="D1371" t="s">
        <v>16478</v>
      </c>
      <c r="E1371" t="s">
        <v>12164</v>
      </c>
      <c r="F1371" t="s">
        <v>16479</v>
      </c>
      <c r="G1371" t="s">
        <v>16480</v>
      </c>
      <c r="H1371" t="s">
        <v>16481</v>
      </c>
      <c r="I1371" t="s">
        <v>12119</v>
      </c>
      <c r="J1371" t="s">
        <v>5258</v>
      </c>
      <c r="K1371" t="s">
        <v>5259</v>
      </c>
      <c r="L1371" t="s">
        <v>50</v>
      </c>
      <c r="M1371" t="s">
        <v>5260</v>
      </c>
      <c r="N1371" t="s">
        <v>5056</v>
      </c>
      <c r="O1371" t="s">
        <v>5261</v>
      </c>
      <c r="P1371" t="s">
        <v>16482</v>
      </c>
      <c r="Q1371" t="s">
        <v>16483</v>
      </c>
      <c r="R1371" t="str">
        <f t="shared" si="42"/>
        <v>青州</v>
      </c>
      <c r="S1371" t="str">
        <f t="shared" si="43"/>
        <v>0103</v>
      </c>
    </row>
    <row r="1372" spans="1:19">
      <c r="A1372" t="s">
        <v>16484</v>
      </c>
      <c r="B1372" t="s">
        <v>16485</v>
      </c>
      <c r="C1372" t="s">
        <v>49</v>
      </c>
      <c r="D1372" t="s">
        <v>16486</v>
      </c>
      <c r="E1372" t="s">
        <v>12368</v>
      </c>
      <c r="F1372" t="s">
        <v>16487</v>
      </c>
      <c r="G1372" t="s">
        <v>16488</v>
      </c>
      <c r="H1372" t="s">
        <v>16489</v>
      </c>
      <c r="I1372" t="s">
        <v>4852</v>
      </c>
      <c r="J1372" t="s">
        <v>8888</v>
      </c>
      <c r="K1372" t="s">
        <v>8889</v>
      </c>
      <c r="L1372" t="s">
        <v>95</v>
      </c>
      <c r="M1372" t="s">
        <v>5055</v>
      </c>
      <c r="N1372" t="s">
        <v>7244</v>
      </c>
      <c r="O1372" t="s">
        <v>8890</v>
      </c>
      <c r="P1372" t="s">
        <v>16490</v>
      </c>
      <c r="R1372" t="str">
        <f t="shared" si="42"/>
        <v>安丘</v>
      </c>
      <c r="S1372" t="str">
        <f t="shared" si="43"/>
        <v>0103</v>
      </c>
    </row>
    <row r="1373" spans="1:19">
      <c r="A1373" t="s">
        <v>16491</v>
      </c>
      <c r="B1373" t="s">
        <v>16492</v>
      </c>
      <c r="C1373" t="s">
        <v>49</v>
      </c>
      <c r="D1373" t="s">
        <v>16493</v>
      </c>
      <c r="E1373" t="s">
        <v>12407</v>
      </c>
      <c r="F1373" t="s">
        <v>16494</v>
      </c>
      <c r="G1373" t="s">
        <v>16495</v>
      </c>
      <c r="H1373" t="s">
        <v>16496</v>
      </c>
      <c r="I1373" t="s">
        <v>12119</v>
      </c>
      <c r="J1373" t="s">
        <v>5875</v>
      </c>
      <c r="K1373" t="s">
        <v>5876</v>
      </c>
      <c r="L1373" t="s">
        <v>50</v>
      </c>
      <c r="M1373" t="s">
        <v>5877</v>
      </c>
      <c r="N1373" t="s">
        <v>4789</v>
      </c>
      <c r="O1373" t="s">
        <v>5878</v>
      </c>
      <c r="P1373" t="s">
        <v>16497</v>
      </c>
      <c r="Q1373" t="s">
        <v>16498</v>
      </c>
      <c r="R1373" t="str">
        <f t="shared" si="42"/>
        <v>青州</v>
      </c>
      <c r="S1373" t="str">
        <f t="shared" si="43"/>
        <v>0103</v>
      </c>
    </row>
    <row r="1374" spans="1:19">
      <c r="A1374" t="s">
        <v>16499</v>
      </c>
      <c r="B1374" t="s">
        <v>16500</v>
      </c>
      <c r="C1374" t="s">
        <v>49</v>
      </c>
      <c r="D1374" t="s">
        <v>16501</v>
      </c>
      <c r="E1374" t="s">
        <v>16502</v>
      </c>
      <c r="F1374" t="s">
        <v>16503</v>
      </c>
      <c r="G1374" t="s">
        <v>16504</v>
      </c>
      <c r="H1374" t="s">
        <v>16505</v>
      </c>
      <c r="I1374" t="s">
        <v>4785</v>
      </c>
      <c r="J1374" t="s">
        <v>6193</v>
      </c>
      <c r="K1374" t="s">
        <v>6194</v>
      </c>
      <c r="L1374" t="s">
        <v>105</v>
      </c>
      <c r="M1374" t="s">
        <v>6195</v>
      </c>
      <c r="O1374" t="s">
        <v>6196</v>
      </c>
      <c r="R1374" t="str">
        <f t="shared" si="42"/>
        <v>寿光</v>
      </c>
      <c r="S1374" t="str">
        <f t="shared" si="43"/>
        <v>0103</v>
      </c>
    </row>
    <row r="1375" spans="1:19">
      <c r="A1375" t="s">
        <v>16506</v>
      </c>
      <c r="B1375" t="s">
        <v>16507</v>
      </c>
      <c r="C1375" t="s">
        <v>49</v>
      </c>
      <c r="D1375" t="s">
        <v>16508</v>
      </c>
      <c r="E1375" t="s">
        <v>12173</v>
      </c>
      <c r="F1375" t="s">
        <v>16509</v>
      </c>
      <c r="G1375" t="s">
        <v>16510</v>
      </c>
      <c r="H1375" t="s">
        <v>16511</v>
      </c>
      <c r="I1375" t="s">
        <v>12119</v>
      </c>
      <c r="J1375" t="s">
        <v>11618</v>
      </c>
      <c r="K1375" t="s">
        <v>11619</v>
      </c>
      <c r="L1375" t="s">
        <v>237</v>
      </c>
      <c r="M1375" t="s">
        <v>4868</v>
      </c>
      <c r="N1375" t="s">
        <v>5112</v>
      </c>
      <c r="O1375" t="s">
        <v>11620</v>
      </c>
      <c r="Q1375" t="s">
        <v>16512</v>
      </c>
      <c r="R1375" t="str">
        <f t="shared" si="42"/>
        <v>潍城</v>
      </c>
      <c r="S1375" t="str">
        <f t="shared" si="43"/>
        <v>0103</v>
      </c>
    </row>
    <row r="1376" spans="1:19">
      <c r="A1376" t="s">
        <v>649</v>
      </c>
      <c r="B1376" t="s">
        <v>644</v>
      </c>
      <c r="C1376" t="s">
        <v>49</v>
      </c>
      <c r="D1376" t="s">
        <v>16513</v>
      </c>
      <c r="E1376" t="s">
        <v>16514</v>
      </c>
      <c r="F1376" t="s">
        <v>16515</v>
      </c>
      <c r="G1376" t="s">
        <v>647</v>
      </c>
      <c r="H1376" t="s">
        <v>16516</v>
      </c>
      <c r="I1376" t="s">
        <v>15346</v>
      </c>
      <c r="J1376" t="s">
        <v>6357</v>
      </c>
      <c r="K1376" t="s">
        <v>6358</v>
      </c>
      <c r="L1376" t="s">
        <v>60</v>
      </c>
      <c r="M1376" t="s">
        <v>5999</v>
      </c>
      <c r="O1376" t="s">
        <v>6359</v>
      </c>
      <c r="P1376" t="s">
        <v>16517</v>
      </c>
      <c r="Q1376" t="s">
        <v>16518</v>
      </c>
      <c r="R1376" t="str">
        <f t="shared" si="42"/>
        <v>奎文</v>
      </c>
      <c r="S1376" t="str">
        <f t="shared" si="43"/>
        <v>0103</v>
      </c>
    </row>
    <row r="1377" spans="1:19">
      <c r="A1377" t="s">
        <v>16519</v>
      </c>
      <c r="B1377" t="s">
        <v>16520</v>
      </c>
      <c r="C1377" t="s">
        <v>49</v>
      </c>
      <c r="D1377" t="s">
        <v>16521</v>
      </c>
      <c r="E1377" t="s">
        <v>16522</v>
      </c>
      <c r="F1377" t="s">
        <v>16523</v>
      </c>
      <c r="G1377" t="s">
        <v>16524</v>
      </c>
      <c r="H1377" t="s">
        <v>16525</v>
      </c>
      <c r="I1377" t="s">
        <v>12757</v>
      </c>
      <c r="J1377" t="s">
        <v>8055</v>
      </c>
      <c r="K1377" t="s">
        <v>8056</v>
      </c>
      <c r="L1377" t="s">
        <v>148</v>
      </c>
      <c r="M1377" t="s">
        <v>5272</v>
      </c>
      <c r="N1377" t="s">
        <v>5056</v>
      </c>
      <c r="O1377" t="s">
        <v>8057</v>
      </c>
      <c r="P1377" t="s">
        <v>16526</v>
      </c>
      <c r="Q1377" t="s">
        <v>16527</v>
      </c>
      <c r="R1377" t="str">
        <f t="shared" si="42"/>
        <v>寒亭</v>
      </c>
      <c r="S1377" t="str">
        <f t="shared" si="43"/>
        <v>0103</v>
      </c>
    </row>
    <row r="1378" spans="1:19">
      <c r="A1378" t="s">
        <v>16528</v>
      </c>
      <c r="B1378" t="s">
        <v>16529</v>
      </c>
      <c r="C1378" t="s">
        <v>49</v>
      </c>
      <c r="D1378" t="s">
        <v>16530</v>
      </c>
      <c r="E1378" t="s">
        <v>12164</v>
      </c>
      <c r="F1378" t="s">
        <v>16531</v>
      </c>
      <c r="G1378" t="s">
        <v>16532</v>
      </c>
      <c r="H1378" t="s">
        <v>16533</v>
      </c>
      <c r="I1378" t="s">
        <v>12500</v>
      </c>
      <c r="J1378" t="s">
        <v>14541</v>
      </c>
      <c r="K1378" t="s">
        <v>14542</v>
      </c>
      <c r="L1378" t="s">
        <v>114</v>
      </c>
      <c r="M1378" t="s">
        <v>7084</v>
      </c>
      <c r="N1378" t="s">
        <v>5056</v>
      </c>
      <c r="O1378" t="s">
        <v>14543</v>
      </c>
      <c r="P1378" t="s">
        <v>16534</v>
      </c>
      <c r="R1378" t="str">
        <f t="shared" si="42"/>
        <v>高密</v>
      </c>
      <c r="S1378" t="str">
        <f t="shared" si="43"/>
        <v>0103</v>
      </c>
    </row>
    <row r="1379" spans="1:19">
      <c r="A1379" t="s">
        <v>16535</v>
      </c>
      <c r="B1379" t="s">
        <v>16536</v>
      </c>
      <c r="C1379" t="s">
        <v>49</v>
      </c>
      <c r="D1379" t="s">
        <v>16537</v>
      </c>
      <c r="E1379" t="s">
        <v>12368</v>
      </c>
      <c r="F1379" t="s">
        <v>16538</v>
      </c>
      <c r="G1379" t="s">
        <v>16539</v>
      </c>
      <c r="H1379" t="s">
        <v>16540</v>
      </c>
      <c r="I1379" t="s">
        <v>4813</v>
      </c>
      <c r="J1379" t="s">
        <v>10226</v>
      </c>
      <c r="K1379" t="s">
        <v>10227</v>
      </c>
      <c r="L1379" t="s">
        <v>148</v>
      </c>
      <c r="M1379" t="s">
        <v>6713</v>
      </c>
      <c r="N1379" t="s">
        <v>5487</v>
      </c>
      <c r="O1379" t="s">
        <v>10229</v>
      </c>
      <c r="P1379" t="s">
        <v>16541</v>
      </c>
      <c r="Q1379" t="s">
        <v>16542</v>
      </c>
      <c r="R1379" t="str">
        <f t="shared" si="42"/>
        <v>寒亭</v>
      </c>
      <c r="S1379" t="str">
        <f t="shared" si="43"/>
        <v>0103</v>
      </c>
    </row>
    <row r="1380" spans="1:19">
      <c r="A1380" t="s">
        <v>16543</v>
      </c>
      <c r="B1380" t="s">
        <v>16544</v>
      </c>
      <c r="C1380" t="s">
        <v>49</v>
      </c>
      <c r="D1380" t="s">
        <v>16545</v>
      </c>
      <c r="E1380" t="s">
        <v>12164</v>
      </c>
      <c r="F1380" t="s">
        <v>16546</v>
      </c>
      <c r="G1380" t="s">
        <v>16547</v>
      </c>
      <c r="H1380" t="s">
        <v>16548</v>
      </c>
      <c r="I1380" t="s">
        <v>12119</v>
      </c>
      <c r="J1380" t="s">
        <v>10067</v>
      </c>
      <c r="K1380" t="s">
        <v>10068</v>
      </c>
      <c r="L1380" t="s">
        <v>105</v>
      </c>
      <c r="M1380" t="s">
        <v>5197</v>
      </c>
      <c r="O1380" t="s">
        <v>10069</v>
      </c>
      <c r="P1380" t="s">
        <v>16549</v>
      </c>
      <c r="R1380" t="str">
        <f t="shared" si="42"/>
        <v>寿光</v>
      </c>
      <c r="S1380" t="str">
        <f t="shared" si="43"/>
        <v>0103</v>
      </c>
    </row>
    <row r="1381" spans="1:19">
      <c r="A1381" t="s">
        <v>713</v>
      </c>
      <c r="B1381" t="s">
        <v>16550</v>
      </c>
      <c r="C1381" t="s">
        <v>49</v>
      </c>
      <c r="D1381" t="s">
        <v>16551</v>
      </c>
      <c r="E1381" t="s">
        <v>12164</v>
      </c>
      <c r="F1381" t="s">
        <v>16552</v>
      </c>
      <c r="G1381" t="s">
        <v>711</v>
      </c>
      <c r="H1381" t="s">
        <v>16553</v>
      </c>
      <c r="I1381" t="s">
        <v>5822</v>
      </c>
      <c r="J1381" t="s">
        <v>5875</v>
      </c>
      <c r="K1381" t="s">
        <v>5876</v>
      </c>
      <c r="L1381" t="s">
        <v>50</v>
      </c>
      <c r="M1381" t="s">
        <v>5877</v>
      </c>
      <c r="O1381" t="s">
        <v>5878</v>
      </c>
      <c r="P1381" t="s">
        <v>16554</v>
      </c>
      <c r="Q1381" t="s">
        <v>16555</v>
      </c>
      <c r="R1381" t="str">
        <f t="shared" si="42"/>
        <v>青州</v>
      </c>
      <c r="S1381" t="str">
        <f t="shared" si="43"/>
        <v>0103</v>
      </c>
    </row>
    <row r="1382" spans="1:19">
      <c r="A1382" t="s">
        <v>737</v>
      </c>
      <c r="B1382" t="s">
        <v>16556</v>
      </c>
      <c r="C1382" t="s">
        <v>49</v>
      </c>
      <c r="D1382" t="s">
        <v>16557</v>
      </c>
      <c r="E1382" t="s">
        <v>12164</v>
      </c>
      <c r="F1382" t="s">
        <v>16558</v>
      </c>
      <c r="G1382" t="s">
        <v>735</v>
      </c>
      <c r="H1382" t="s">
        <v>16559</v>
      </c>
      <c r="I1382" t="s">
        <v>5541</v>
      </c>
      <c r="J1382" t="s">
        <v>9438</v>
      </c>
      <c r="K1382" t="s">
        <v>9439</v>
      </c>
      <c r="L1382" t="s">
        <v>114</v>
      </c>
      <c r="M1382" t="s">
        <v>5486</v>
      </c>
      <c r="O1382" t="s">
        <v>9440</v>
      </c>
      <c r="P1382" t="s">
        <v>16560</v>
      </c>
      <c r="Q1382" t="s">
        <v>16561</v>
      </c>
      <c r="R1382" t="str">
        <f t="shared" si="42"/>
        <v>高密</v>
      </c>
      <c r="S1382" t="str">
        <f t="shared" si="43"/>
        <v>0103</v>
      </c>
    </row>
    <row r="1383" spans="1:19">
      <c r="A1383" t="s">
        <v>16562</v>
      </c>
      <c r="B1383" t="s">
        <v>16563</v>
      </c>
      <c r="C1383" t="s">
        <v>49</v>
      </c>
      <c r="D1383" t="s">
        <v>16564</v>
      </c>
      <c r="E1383" t="s">
        <v>12368</v>
      </c>
      <c r="F1383" t="s">
        <v>16565</v>
      </c>
      <c r="G1383" t="s">
        <v>16566</v>
      </c>
      <c r="H1383" t="s">
        <v>16567</v>
      </c>
      <c r="I1383" t="s">
        <v>4852</v>
      </c>
      <c r="J1383" t="s">
        <v>8741</v>
      </c>
      <c r="K1383" t="s">
        <v>8742</v>
      </c>
      <c r="L1383" t="s">
        <v>1136</v>
      </c>
      <c r="M1383" t="s">
        <v>6413</v>
      </c>
      <c r="N1383" t="s">
        <v>5030</v>
      </c>
      <c r="O1383" t="s">
        <v>8743</v>
      </c>
      <c r="P1383" t="s">
        <v>16568</v>
      </c>
      <c r="Q1383" t="s">
        <v>16569</v>
      </c>
      <c r="R1383" t="str">
        <f t="shared" si="42"/>
        <v>昌乐</v>
      </c>
      <c r="S1383" t="str">
        <f t="shared" si="43"/>
        <v>0103</v>
      </c>
    </row>
    <row r="1384" spans="1:19">
      <c r="A1384" t="s">
        <v>16570</v>
      </c>
      <c r="B1384" t="s">
        <v>16571</v>
      </c>
      <c r="C1384" t="s">
        <v>49</v>
      </c>
      <c r="D1384" t="s">
        <v>16572</v>
      </c>
      <c r="E1384" t="s">
        <v>12164</v>
      </c>
      <c r="F1384" t="s">
        <v>16573</v>
      </c>
      <c r="G1384" t="s">
        <v>16574</v>
      </c>
      <c r="H1384" t="s">
        <v>16575</v>
      </c>
      <c r="I1384" t="s">
        <v>12119</v>
      </c>
      <c r="J1384" t="s">
        <v>7677</v>
      </c>
      <c r="K1384" t="s">
        <v>7678</v>
      </c>
      <c r="L1384" t="s">
        <v>86</v>
      </c>
      <c r="M1384" t="s">
        <v>7679</v>
      </c>
      <c r="O1384" t="s">
        <v>7680</v>
      </c>
      <c r="P1384" t="s">
        <v>16576</v>
      </c>
      <c r="Q1384" t="s">
        <v>16577</v>
      </c>
      <c r="R1384" t="str">
        <f t="shared" si="42"/>
        <v>坊子</v>
      </c>
      <c r="S1384" t="str">
        <f t="shared" si="43"/>
        <v>0103</v>
      </c>
    </row>
    <row r="1385" spans="1:19">
      <c r="A1385" t="s">
        <v>16578</v>
      </c>
      <c r="B1385" t="s">
        <v>16579</v>
      </c>
      <c r="C1385" t="s">
        <v>49</v>
      </c>
      <c r="D1385" t="s">
        <v>16580</v>
      </c>
      <c r="E1385" t="s">
        <v>12368</v>
      </c>
      <c r="F1385" t="s">
        <v>16581</v>
      </c>
      <c r="G1385" t="s">
        <v>16582</v>
      </c>
      <c r="H1385" t="s">
        <v>16583</v>
      </c>
      <c r="I1385" t="s">
        <v>4828</v>
      </c>
      <c r="J1385" t="s">
        <v>8680</v>
      </c>
      <c r="K1385" t="s">
        <v>8681</v>
      </c>
      <c r="L1385" t="s">
        <v>60</v>
      </c>
      <c r="M1385" t="s">
        <v>5999</v>
      </c>
      <c r="O1385" t="s">
        <v>8682</v>
      </c>
      <c r="P1385" t="s">
        <v>16584</v>
      </c>
      <c r="R1385" t="str">
        <f t="shared" si="42"/>
        <v>奎文</v>
      </c>
      <c r="S1385" t="str">
        <f t="shared" si="43"/>
        <v>0103</v>
      </c>
    </row>
    <row r="1386" spans="1:19">
      <c r="A1386" t="s">
        <v>16585</v>
      </c>
      <c r="B1386" t="s">
        <v>16586</v>
      </c>
      <c r="C1386" t="s">
        <v>49</v>
      </c>
      <c r="D1386" t="s">
        <v>16587</v>
      </c>
      <c r="E1386" t="s">
        <v>12164</v>
      </c>
      <c r="F1386" t="s">
        <v>16588</v>
      </c>
      <c r="G1386" t="s">
        <v>16589</v>
      </c>
      <c r="H1386" t="s">
        <v>16590</v>
      </c>
      <c r="I1386" t="s">
        <v>12119</v>
      </c>
      <c r="J1386" t="s">
        <v>4890</v>
      </c>
      <c r="K1386" t="s">
        <v>4891</v>
      </c>
      <c r="L1386" t="s">
        <v>50</v>
      </c>
      <c r="M1386" t="s">
        <v>4855</v>
      </c>
      <c r="N1386" t="s">
        <v>4892</v>
      </c>
      <c r="O1386" t="s">
        <v>4893</v>
      </c>
      <c r="R1386" t="str">
        <f t="shared" si="42"/>
        <v>青州</v>
      </c>
      <c r="S1386" t="str">
        <f t="shared" si="43"/>
        <v>0103</v>
      </c>
    </row>
    <row r="1387" spans="1:19">
      <c r="A1387" t="s">
        <v>657</v>
      </c>
      <c r="B1387" t="s">
        <v>16591</v>
      </c>
      <c r="C1387" t="s">
        <v>49</v>
      </c>
      <c r="D1387" t="s">
        <v>16592</v>
      </c>
      <c r="E1387" t="s">
        <v>16593</v>
      </c>
      <c r="F1387" t="s">
        <v>16594</v>
      </c>
      <c r="G1387" t="s">
        <v>655</v>
      </c>
      <c r="H1387" t="s">
        <v>16595</v>
      </c>
      <c r="I1387" t="s">
        <v>12119</v>
      </c>
      <c r="J1387" t="s">
        <v>6528</v>
      </c>
      <c r="K1387" t="s">
        <v>6529</v>
      </c>
      <c r="L1387" t="s">
        <v>60</v>
      </c>
      <c r="M1387" t="s">
        <v>4774</v>
      </c>
      <c r="O1387" t="s">
        <v>6531</v>
      </c>
      <c r="P1387" t="s">
        <v>16596</v>
      </c>
      <c r="Q1387" t="s">
        <v>16597</v>
      </c>
      <c r="R1387" t="str">
        <f t="shared" si="42"/>
        <v>奎文</v>
      </c>
      <c r="S1387" t="str">
        <f t="shared" si="43"/>
        <v>0103</v>
      </c>
    </row>
    <row r="1388" spans="1:19">
      <c r="A1388" t="s">
        <v>16598</v>
      </c>
      <c r="B1388" t="s">
        <v>16599</v>
      </c>
      <c r="C1388" t="s">
        <v>49</v>
      </c>
      <c r="D1388" t="s">
        <v>16600</v>
      </c>
      <c r="E1388" t="s">
        <v>12173</v>
      </c>
      <c r="F1388" t="s">
        <v>16601</v>
      </c>
      <c r="G1388" t="s">
        <v>16602</v>
      </c>
      <c r="H1388" t="s">
        <v>16603</v>
      </c>
      <c r="I1388" t="s">
        <v>12119</v>
      </c>
      <c r="J1388" t="s">
        <v>5258</v>
      </c>
      <c r="K1388" t="s">
        <v>5259</v>
      </c>
      <c r="L1388" t="s">
        <v>50</v>
      </c>
      <c r="M1388" t="s">
        <v>5260</v>
      </c>
      <c r="O1388" t="s">
        <v>5261</v>
      </c>
      <c r="P1388" t="s">
        <v>16604</v>
      </c>
      <c r="Q1388" t="s">
        <v>16605</v>
      </c>
      <c r="R1388" t="str">
        <f t="shared" si="42"/>
        <v>青州</v>
      </c>
      <c r="S1388" t="str">
        <f t="shared" si="43"/>
        <v>0103</v>
      </c>
    </row>
    <row r="1389" spans="1:19">
      <c r="A1389" t="s">
        <v>16606</v>
      </c>
      <c r="B1389" t="s">
        <v>16607</v>
      </c>
      <c r="C1389" t="s">
        <v>49</v>
      </c>
      <c r="D1389" t="s">
        <v>16608</v>
      </c>
      <c r="E1389" t="s">
        <v>12173</v>
      </c>
      <c r="F1389" t="s">
        <v>16609</v>
      </c>
      <c r="G1389" t="s">
        <v>16610</v>
      </c>
      <c r="H1389" t="s">
        <v>16611</v>
      </c>
      <c r="I1389" t="s">
        <v>12757</v>
      </c>
      <c r="J1389" t="s">
        <v>7556</v>
      </c>
      <c r="K1389" t="s">
        <v>7557</v>
      </c>
      <c r="L1389" t="s">
        <v>237</v>
      </c>
      <c r="M1389" t="s">
        <v>4971</v>
      </c>
      <c r="N1389" t="s">
        <v>7558</v>
      </c>
      <c r="O1389" t="s">
        <v>7559</v>
      </c>
      <c r="P1389" t="s">
        <v>16612</v>
      </c>
      <c r="R1389" t="str">
        <f t="shared" si="42"/>
        <v>潍城</v>
      </c>
      <c r="S1389" t="str">
        <f t="shared" si="43"/>
        <v>0103</v>
      </c>
    </row>
    <row r="1390" spans="1:19">
      <c r="A1390" t="s">
        <v>16613</v>
      </c>
      <c r="B1390" t="s">
        <v>16614</v>
      </c>
      <c r="C1390" t="s">
        <v>49</v>
      </c>
      <c r="D1390" t="s">
        <v>16615</v>
      </c>
      <c r="E1390" t="s">
        <v>12164</v>
      </c>
      <c r="F1390" t="s">
        <v>16616</v>
      </c>
      <c r="G1390" t="s">
        <v>16617</v>
      </c>
      <c r="H1390" t="s">
        <v>16618</v>
      </c>
      <c r="I1390" t="s">
        <v>12119</v>
      </c>
      <c r="J1390" t="s">
        <v>14104</v>
      </c>
      <c r="K1390" t="s">
        <v>14105</v>
      </c>
      <c r="L1390" t="s">
        <v>114</v>
      </c>
      <c r="M1390" t="s">
        <v>4918</v>
      </c>
      <c r="N1390" t="s">
        <v>5112</v>
      </c>
      <c r="O1390" t="s">
        <v>14106</v>
      </c>
      <c r="P1390" t="s">
        <v>16619</v>
      </c>
      <c r="Q1390" t="s">
        <v>16620</v>
      </c>
      <c r="R1390" t="str">
        <f t="shared" si="42"/>
        <v>高密</v>
      </c>
      <c r="S1390" t="str">
        <f t="shared" si="43"/>
        <v>0103</v>
      </c>
    </row>
    <row r="1391" spans="1:19">
      <c r="A1391" t="s">
        <v>16621</v>
      </c>
      <c r="B1391" t="s">
        <v>16622</v>
      </c>
      <c r="C1391" t="s">
        <v>49</v>
      </c>
      <c r="D1391" t="s">
        <v>16623</v>
      </c>
      <c r="E1391" t="s">
        <v>12164</v>
      </c>
      <c r="F1391" t="s">
        <v>16624</v>
      </c>
      <c r="G1391" t="s">
        <v>16625</v>
      </c>
      <c r="H1391" t="s">
        <v>16626</v>
      </c>
      <c r="I1391" t="s">
        <v>12119</v>
      </c>
      <c r="J1391" t="s">
        <v>13611</v>
      </c>
      <c r="K1391" t="s">
        <v>13612</v>
      </c>
      <c r="L1391" t="s">
        <v>375</v>
      </c>
      <c r="M1391" t="s">
        <v>7334</v>
      </c>
      <c r="O1391" t="s">
        <v>13613</v>
      </c>
      <c r="P1391" t="s">
        <v>16490</v>
      </c>
      <c r="R1391" t="str">
        <f t="shared" si="42"/>
        <v>昌邑</v>
      </c>
      <c r="S1391" t="str">
        <f t="shared" si="43"/>
        <v>0103</v>
      </c>
    </row>
    <row r="1392" spans="1:19">
      <c r="A1392" t="s">
        <v>16627</v>
      </c>
      <c r="B1392" t="s">
        <v>16628</v>
      </c>
      <c r="C1392" t="s">
        <v>49</v>
      </c>
      <c r="D1392" t="s">
        <v>16629</v>
      </c>
      <c r="E1392" t="s">
        <v>12164</v>
      </c>
      <c r="F1392" t="s">
        <v>16630</v>
      </c>
      <c r="G1392" t="s">
        <v>16631</v>
      </c>
      <c r="H1392" t="s">
        <v>16632</v>
      </c>
      <c r="I1392" t="s">
        <v>12757</v>
      </c>
      <c r="J1392" t="s">
        <v>9760</v>
      </c>
      <c r="K1392" t="s">
        <v>9761</v>
      </c>
      <c r="L1392" t="s">
        <v>60</v>
      </c>
      <c r="M1392" t="s">
        <v>5999</v>
      </c>
      <c r="O1392" t="s">
        <v>9762</v>
      </c>
      <c r="P1392" t="s">
        <v>16633</v>
      </c>
      <c r="R1392" t="str">
        <f t="shared" si="42"/>
        <v>奎文</v>
      </c>
      <c r="S1392" t="str">
        <f t="shared" si="43"/>
        <v>0103</v>
      </c>
    </row>
    <row r="1393" spans="1:19">
      <c r="A1393" t="s">
        <v>16634</v>
      </c>
      <c r="B1393" t="s">
        <v>16635</v>
      </c>
      <c r="C1393" t="s">
        <v>49</v>
      </c>
      <c r="D1393" t="s">
        <v>16636</v>
      </c>
      <c r="E1393" t="s">
        <v>12164</v>
      </c>
      <c r="F1393" t="s">
        <v>16637</v>
      </c>
      <c r="G1393" t="s">
        <v>16638</v>
      </c>
      <c r="I1393" t="s">
        <v>5052</v>
      </c>
      <c r="L1393" t="s">
        <v>123</v>
      </c>
      <c r="R1393" t="str">
        <f t="shared" si="42"/>
        <v>诸城</v>
      </c>
      <c r="S1393" t="str">
        <f t="shared" si="43"/>
        <v>0103</v>
      </c>
    </row>
    <row r="1394" spans="1:19">
      <c r="A1394" t="s">
        <v>16639</v>
      </c>
      <c r="B1394" t="s">
        <v>16640</v>
      </c>
      <c r="C1394" t="s">
        <v>49</v>
      </c>
      <c r="D1394" t="s">
        <v>16641</v>
      </c>
      <c r="E1394" t="s">
        <v>12164</v>
      </c>
      <c r="F1394" t="s">
        <v>16642</v>
      </c>
      <c r="G1394" t="s">
        <v>16643</v>
      </c>
      <c r="H1394" t="s">
        <v>16644</v>
      </c>
      <c r="I1394" t="s">
        <v>4771</v>
      </c>
      <c r="J1394" t="s">
        <v>6295</v>
      </c>
      <c r="K1394" t="s">
        <v>6296</v>
      </c>
      <c r="L1394" t="s">
        <v>86</v>
      </c>
      <c r="M1394" t="s">
        <v>6297</v>
      </c>
      <c r="O1394" t="s">
        <v>6298</v>
      </c>
      <c r="P1394" t="s">
        <v>16645</v>
      </c>
      <c r="R1394" t="str">
        <f t="shared" si="42"/>
        <v>坊子</v>
      </c>
      <c r="S1394" t="str">
        <f t="shared" si="43"/>
        <v>0103</v>
      </c>
    </row>
    <row r="1395" spans="1:19">
      <c r="A1395" t="s">
        <v>16646</v>
      </c>
      <c r="B1395" t="s">
        <v>16647</v>
      </c>
      <c r="C1395" t="s">
        <v>49</v>
      </c>
      <c r="D1395" t="s">
        <v>16648</v>
      </c>
      <c r="E1395" t="s">
        <v>12164</v>
      </c>
      <c r="F1395" t="s">
        <v>16649</v>
      </c>
      <c r="G1395" t="s">
        <v>16650</v>
      </c>
      <c r="H1395" t="s">
        <v>16651</v>
      </c>
      <c r="I1395" t="s">
        <v>5184</v>
      </c>
      <c r="J1395" t="s">
        <v>4981</v>
      </c>
      <c r="K1395" t="s">
        <v>4982</v>
      </c>
      <c r="L1395" t="s">
        <v>237</v>
      </c>
      <c r="M1395" t="s">
        <v>4971</v>
      </c>
      <c r="O1395" t="s">
        <v>4984</v>
      </c>
      <c r="P1395" t="s">
        <v>16652</v>
      </c>
      <c r="R1395" t="str">
        <f t="shared" si="42"/>
        <v>潍城</v>
      </c>
      <c r="S1395" t="str">
        <f t="shared" si="43"/>
        <v>0103</v>
      </c>
    </row>
    <row r="1396" spans="1:19">
      <c r="A1396" t="s">
        <v>16653</v>
      </c>
      <c r="B1396" t="s">
        <v>16654</v>
      </c>
      <c r="C1396" t="s">
        <v>49</v>
      </c>
      <c r="D1396" t="s">
        <v>16655</v>
      </c>
      <c r="E1396" t="s">
        <v>12164</v>
      </c>
      <c r="F1396" t="s">
        <v>16656</v>
      </c>
      <c r="G1396" t="s">
        <v>16657</v>
      </c>
      <c r="H1396" t="s">
        <v>16658</v>
      </c>
      <c r="I1396" t="s">
        <v>12757</v>
      </c>
      <c r="J1396" t="s">
        <v>7666</v>
      </c>
      <c r="K1396" t="s">
        <v>7667</v>
      </c>
      <c r="L1396" t="s">
        <v>148</v>
      </c>
      <c r="M1396" t="s">
        <v>6713</v>
      </c>
      <c r="O1396" t="s">
        <v>7668</v>
      </c>
      <c r="P1396" t="s">
        <v>16659</v>
      </c>
      <c r="Q1396" t="s">
        <v>16660</v>
      </c>
      <c r="R1396" t="str">
        <f t="shared" si="42"/>
        <v>寒亭</v>
      </c>
      <c r="S1396" t="str">
        <f t="shared" si="43"/>
        <v>0103</v>
      </c>
    </row>
    <row r="1397" spans="1:19">
      <c r="A1397" t="s">
        <v>16661</v>
      </c>
      <c r="B1397" t="s">
        <v>16662</v>
      </c>
      <c r="C1397" t="s">
        <v>49</v>
      </c>
      <c r="D1397" t="s">
        <v>16663</v>
      </c>
      <c r="E1397" t="s">
        <v>16664</v>
      </c>
      <c r="F1397" t="s">
        <v>16665</v>
      </c>
      <c r="G1397" t="s">
        <v>16666</v>
      </c>
      <c r="H1397" t="s">
        <v>16667</v>
      </c>
      <c r="I1397" t="s">
        <v>12757</v>
      </c>
      <c r="J1397" t="s">
        <v>12900</v>
      </c>
      <c r="K1397" t="s">
        <v>12901</v>
      </c>
      <c r="L1397" t="s">
        <v>148</v>
      </c>
      <c r="M1397" t="s">
        <v>5580</v>
      </c>
      <c r="N1397" t="s">
        <v>5619</v>
      </c>
      <c r="O1397" t="s">
        <v>12902</v>
      </c>
      <c r="P1397" t="s">
        <v>16668</v>
      </c>
      <c r="Q1397" t="s">
        <v>16669</v>
      </c>
      <c r="R1397" t="str">
        <f t="shared" si="42"/>
        <v>寒亭</v>
      </c>
      <c r="S1397" t="str">
        <f t="shared" si="43"/>
        <v>0104</v>
      </c>
    </row>
    <row r="1398" spans="1:19">
      <c r="A1398" t="s">
        <v>801</v>
      </c>
      <c r="B1398" t="s">
        <v>16670</v>
      </c>
      <c r="C1398" t="s">
        <v>49</v>
      </c>
      <c r="D1398" t="s">
        <v>16671</v>
      </c>
      <c r="E1398" t="s">
        <v>16672</v>
      </c>
      <c r="F1398" t="s">
        <v>16673</v>
      </c>
      <c r="G1398" t="s">
        <v>799</v>
      </c>
      <c r="H1398" t="s">
        <v>16674</v>
      </c>
      <c r="I1398" t="s">
        <v>4852</v>
      </c>
      <c r="J1398" t="s">
        <v>5647</v>
      </c>
      <c r="K1398" t="s">
        <v>5648</v>
      </c>
      <c r="L1398" t="s">
        <v>95</v>
      </c>
      <c r="M1398" t="s">
        <v>5649</v>
      </c>
      <c r="N1398" t="s">
        <v>5487</v>
      </c>
      <c r="O1398" t="s">
        <v>5650</v>
      </c>
      <c r="P1398" t="s">
        <v>16675</v>
      </c>
      <c r="Q1398" t="s">
        <v>16676</v>
      </c>
      <c r="R1398" t="str">
        <f t="shared" si="42"/>
        <v>安丘</v>
      </c>
      <c r="S1398" t="str">
        <f t="shared" si="43"/>
        <v>0104</v>
      </c>
    </row>
    <row r="1399" spans="1:19">
      <c r="A1399" t="s">
        <v>16677</v>
      </c>
      <c r="B1399" t="s">
        <v>16678</v>
      </c>
      <c r="C1399" t="s">
        <v>49</v>
      </c>
      <c r="D1399" t="s">
        <v>16679</v>
      </c>
      <c r="E1399" t="s">
        <v>16664</v>
      </c>
      <c r="F1399" t="s">
        <v>16680</v>
      </c>
      <c r="G1399" t="s">
        <v>16681</v>
      </c>
      <c r="H1399" t="s">
        <v>16682</v>
      </c>
      <c r="I1399" t="s">
        <v>12844</v>
      </c>
      <c r="J1399" t="s">
        <v>4853</v>
      </c>
      <c r="K1399" t="s">
        <v>4854</v>
      </c>
      <c r="L1399" t="s">
        <v>50</v>
      </c>
      <c r="M1399" t="s">
        <v>4855</v>
      </c>
      <c r="N1399" t="s">
        <v>10228</v>
      </c>
      <c r="O1399" t="s">
        <v>4857</v>
      </c>
      <c r="P1399" t="s">
        <v>16683</v>
      </c>
      <c r="R1399" t="str">
        <f t="shared" si="42"/>
        <v>青州</v>
      </c>
      <c r="S1399" t="str">
        <f t="shared" si="43"/>
        <v>0104</v>
      </c>
    </row>
    <row r="1400" spans="1:19">
      <c r="A1400" t="s">
        <v>16684</v>
      </c>
      <c r="B1400" t="s">
        <v>16685</v>
      </c>
      <c r="C1400" t="s">
        <v>49</v>
      </c>
      <c r="D1400" t="s">
        <v>16686</v>
      </c>
      <c r="E1400" t="s">
        <v>16687</v>
      </c>
      <c r="F1400" t="s">
        <v>16688</v>
      </c>
      <c r="G1400" t="s">
        <v>16689</v>
      </c>
      <c r="H1400" t="s">
        <v>16690</v>
      </c>
      <c r="I1400" t="s">
        <v>4852</v>
      </c>
      <c r="J1400" t="s">
        <v>7899</v>
      </c>
      <c r="K1400" t="s">
        <v>7900</v>
      </c>
      <c r="L1400" t="s">
        <v>77</v>
      </c>
      <c r="M1400" t="s">
        <v>5812</v>
      </c>
      <c r="N1400" t="s">
        <v>5017</v>
      </c>
      <c r="O1400" t="s">
        <v>7901</v>
      </c>
      <c r="P1400" t="s">
        <v>16691</v>
      </c>
      <c r="Q1400" t="s">
        <v>16692</v>
      </c>
      <c r="R1400" t="str">
        <f t="shared" si="42"/>
        <v>临朐</v>
      </c>
      <c r="S1400" t="str">
        <f t="shared" si="43"/>
        <v>0104</v>
      </c>
    </row>
    <row r="1401" spans="1:19">
      <c r="A1401" t="s">
        <v>16693</v>
      </c>
      <c r="B1401" t="s">
        <v>16694</v>
      </c>
      <c r="C1401" t="s">
        <v>49</v>
      </c>
      <c r="D1401" t="s">
        <v>16695</v>
      </c>
      <c r="E1401" t="s">
        <v>16687</v>
      </c>
      <c r="F1401" t="s">
        <v>16696</v>
      </c>
      <c r="G1401" t="s">
        <v>16697</v>
      </c>
      <c r="H1401" t="s">
        <v>16698</v>
      </c>
      <c r="I1401" t="s">
        <v>4852</v>
      </c>
      <c r="J1401" t="s">
        <v>5395</v>
      </c>
      <c r="K1401" t="s">
        <v>5396</v>
      </c>
      <c r="L1401" t="s">
        <v>60</v>
      </c>
      <c r="M1401" t="s">
        <v>4774</v>
      </c>
      <c r="N1401" t="s">
        <v>5939</v>
      </c>
      <c r="O1401" t="s">
        <v>5397</v>
      </c>
      <c r="P1401" t="s">
        <v>16699</v>
      </c>
      <c r="R1401" t="str">
        <f t="shared" si="42"/>
        <v>奎文</v>
      </c>
      <c r="S1401" t="str">
        <f t="shared" si="43"/>
        <v>0104</v>
      </c>
    </row>
    <row r="1402" spans="1:19">
      <c r="A1402" t="s">
        <v>16700</v>
      </c>
      <c r="B1402" t="s">
        <v>16701</v>
      </c>
      <c r="C1402" t="s">
        <v>49</v>
      </c>
      <c r="D1402" t="s">
        <v>16702</v>
      </c>
      <c r="E1402" t="s">
        <v>16664</v>
      </c>
      <c r="F1402" t="s">
        <v>16703</v>
      </c>
      <c r="G1402" t="s">
        <v>16704</v>
      </c>
      <c r="H1402" t="s">
        <v>16705</v>
      </c>
      <c r="I1402" t="s">
        <v>12500</v>
      </c>
      <c r="J1402" t="s">
        <v>5283</v>
      </c>
      <c r="K1402" t="s">
        <v>5284</v>
      </c>
      <c r="L1402" t="s">
        <v>50</v>
      </c>
      <c r="M1402" t="s">
        <v>4816</v>
      </c>
      <c r="N1402" t="s">
        <v>4972</v>
      </c>
      <c r="O1402" t="s">
        <v>5285</v>
      </c>
      <c r="P1402" t="s">
        <v>16706</v>
      </c>
      <c r="R1402" t="str">
        <f t="shared" si="42"/>
        <v>青州</v>
      </c>
      <c r="S1402" t="str">
        <f t="shared" si="43"/>
        <v>0104</v>
      </c>
    </row>
    <row r="1403" spans="1:19">
      <c r="A1403" t="s">
        <v>16707</v>
      </c>
      <c r="B1403" t="s">
        <v>16708</v>
      </c>
      <c r="C1403" t="s">
        <v>49</v>
      </c>
      <c r="D1403" t="s">
        <v>16709</v>
      </c>
      <c r="E1403" t="s">
        <v>16710</v>
      </c>
      <c r="F1403" t="s">
        <v>16711</v>
      </c>
      <c r="G1403" t="s">
        <v>16712</v>
      </c>
      <c r="H1403" t="s">
        <v>16713</v>
      </c>
      <c r="I1403" t="s">
        <v>12119</v>
      </c>
      <c r="J1403" t="s">
        <v>8260</v>
      </c>
      <c r="K1403" t="s">
        <v>8261</v>
      </c>
      <c r="L1403" t="s">
        <v>95</v>
      </c>
      <c r="M1403" t="s">
        <v>5682</v>
      </c>
      <c r="N1403" t="s">
        <v>5112</v>
      </c>
      <c r="O1403" t="s">
        <v>8262</v>
      </c>
      <c r="P1403" t="s">
        <v>16714</v>
      </c>
      <c r="R1403" t="str">
        <f t="shared" si="42"/>
        <v>安丘</v>
      </c>
      <c r="S1403" t="str">
        <f t="shared" si="43"/>
        <v>0104</v>
      </c>
    </row>
    <row r="1404" spans="1:19">
      <c r="A1404" t="s">
        <v>16715</v>
      </c>
      <c r="B1404" t="s">
        <v>16716</v>
      </c>
      <c r="C1404" t="s">
        <v>49</v>
      </c>
      <c r="D1404" t="s">
        <v>16717</v>
      </c>
      <c r="E1404" t="s">
        <v>16687</v>
      </c>
      <c r="F1404" t="s">
        <v>16718</v>
      </c>
      <c r="G1404" t="s">
        <v>16719</v>
      </c>
      <c r="H1404" t="s">
        <v>16720</v>
      </c>
      <c r="I1404" t="s">
        <v>4852</v>
      </c>
      <c r="J1404" t="s">
        <v>12549</v>
      </c>
      <c r="K1404" t="s">
        <v>12550</v>
      </c>
      <c r="L1404" t="s">
        <v>1136</v>
      </c>
      <c r="M1404" t="s">
        <v>5210</v>
      </c>
      <c r="N1404" t="s">
        <v>4972</v>
      </c>
      <c r="O1404" t="s">
        <v>12551</v>
      </c>
      <c r="P1404" t="s">
        <v>16721</v>
      </c>
      <c r="Q1404" t="s">
        <v>16722</v>
      </c>
      <c r="R1404" t="str">
        <f t="shared" si="42"/>
        <v>昌乐</v>
      </c>
      <c r="S1404" t="str">
        <f t="shared" si="43"/>
        <v>0104</v>
      </c>
    </row>
    <row r="1405" spans="1:19">
      <c r="A1405" t="s">
        <v>809</v>
      </c>
      <c r="B1405" t="s">
        <v>16723</v>
      </c>
      <c r="C1405" t="s">
        <v>49</v>
      </c>
      <c r="D1405" t="s">
        <v>16724</v>
      </c>
      <c r="E1405" t="s">
        <v>16687</v>
      </c>
      <c r="F1405" t="s">
        <v>16725</v>
      </c>
      <c r="G1405" t="s">
        <v>807</v>
      </c>
      <c r="H1405" t="s">
        <v>16726</v>
      </c>
      <c r="I1405" t="s">
        <v>5461</v>
      </c>
      <c r="J1405" t="s">
        <v>8038</v>
      </c>
      <c r="K1405" t="s">
        <v>8039</v>
      </c>
      <c r="L1405" t="s">
        <v>123</v>
      </c>
      <c r="M1405" t="s">
        <v>5364</v>
      </c>
      <c r="N1405" t="s">
        <v>5421</v>
      </c>
      <c r="O1405" t="s">
        <v>8040</v>
      </c>
      <c r="P1405" t="s">
        <v>16727</v>
      </c>
      <c r="Q1405" t="s">
        <v>16728</v>
      </c>
      <c r="R1405" t="str">
        <f t="shared" si="42"/>
        <v>诸城</v>
      </c>
      <c r="S1405" t="str">
        <f t="shared" si="43"/>
        <v>0104</v>
      </c>
    </row>
    <row r="1406" spans="1:19">
      <c r="A1406" t="s">
        <v>16729</v>
      </c>
      <c r="B1406" t="s">
        <v>16730</v>
      </c>
      <c r="C1406" t="s">
        <v>49</v>
      </c>
      <c r="D1406" t="s">
        <v>16731</v>
      </c>
      <c r="E1406" t="s">
        <v>16664</v>
      </c>
      <c r="F1406" t="s">
        <v>16732</v>
      </c>
      <c r="G1406" t="s">
        <v>16733</v>
      </c>
      <c r="H1406" t="s">
        <v>16734</v>
      </c>
      <c r="I1406" t="s">
        <v>12119</v>
      </c>
      <c r="J1406" t="s">
        <v>8555</v>
      </c>
      <c r="K1406" t="s">
        <v>8556</v>
      </c>
      <c r="L1406" t="s">
        <v>86</v>
      </c>
      <c r="M1406" t="s">
        <v>8557</v>
      </c>
      <c r="N1406" t="s">
        <v>5112</v>
      </c>
      <c r="O1406" t="s">
        <v>8558</v>
      </c>
      <c r="P1406" t="s">
        <v>16735</v>
      </c>
      <c r="R1406" t="str">
        <f t="shared" si="42"/>
        <v>坊子</v>
      </c>
      <c r="S1406" t="str">
        <f t="shared" si="43"/>
        <v>0104</v>
      </c>
    </row>
    <row r="1407" spans="1:19">
      <c r="A1407" t="s">
        <v>16736</v>
      </c>
      <c r="B1407" t="s">
        <v>16737</v>
      </c>
      <c r="C1407" t="s">
        <v>49</v>
      </c>
      <c r="D1407" t="s">
        <v>16738</v>
      </c>
      <c r="E1407" t="s">
        <v>16687</v>
      </c>
      <c r="F1407" t="s">
        <v>16739</v>
      </c>
      <c r="G1407" t="s">
        <v>16740</v>
      </c>
      <c r="H1407" t="s">
        <v>16741</v>
      </c>
      <c r="I1407" t="s">
        <v>4785</v>
      </c>
      <c r="J1407" t="s">
        <v>16742</v>
      </c>
      <c r="K1407" t="s">
        <v>16743</v>
      </c>
      <c r="L1407" t="s">
        <v>77</v>
      </c>
      <c r="M1407" t="s">
        <v>16744</v>
      </c>
      <c r="N1407" t="s">
        <v>4789</v>
      </c>
      <c r="O1407" t="s">
        <v>16745</v>
      </c>
      <c r="P1407" t="s">
        <v>16746</v>
      </c>
      <c r="R1407" t="str">
        <f t="shared" si="42"/>
        <v>临朐</v>
      </c>
      <c r="S1407" t="str">
        <f t="shared" si="43"/>
        <v>0104</v>
      </c>
    </row>
    <row r="1408" spans="1:19">
      <c r="A1408" t="s">
        <v>16747</v>
      </c>
      <c r="B1408" t="s">
        <v>16748</v>
      </c>
      <c r="C1408" t="s">
        <v>49</v>
      </c>
      <c r="D1408" t="s">
        <v>16749</v>
      </c>
      <c r="E1408" t="s">
        <v>16687</v>
      </c>
      <c r="F1408" t="s">
        <v>16750</v>
      </c>
      <c r="G1408" t="s">
        <v>16751</v>
      </c>
      <c r="H1408" t="s">
        <v>16752</v>
      </c>
      <c r="I1408" t="s">
        <v>4785</v>
      </c>
      <c r="J1408" t="s">
        <v>5636</v>
      </c>
      <c r="K1408" t="s">
        <v>5906</v>
      </c>
      <c r="L1408" t="s">
        <v>77</v>
      </c>
      <c r="M1408" t="s">
        <v>5145</v>
      </c>
      <c r="O1408" t="s">
        <v>5908</v>
      </c>
      <c r="P1408" t="s">
        <v>16753</v>
      </c>
      <c r="R1408" t="str">
        <f t="shared" si="42"/>
        <v>临朐</v>
      </c>
      <c r="S1408" t="str">
        <f t="shared" si="43"/>
        <v>0104</v>
      </c>
    </row>
    <row r="1409" spans="1:19">
      <c r="A1409" t="s">
        <v>16754</v>
      </c>
      <c r="B1409" t="s">
        <v>16755</v>
      </c>
      <c r="C1409" t="s">
        <v>49</v>
      </c>
      <c r="D1409" t="s">
        <v>16756</v>
      </c>
      <c r="E1409" t="s">
        <v>16664</v>
      </c>
      <c r="F1409" t="s">
        <v>16757</v>
      </c>
      <c r="G1409" t="s">
        <v>16758</v>
      </c>
      <c r="H1409" t="s">
        <v>16759</v>
      </c>
      <c r="I1409" t="s">
        <v>12119</v>
      </c>
      <c r="J1409" t="s">
        <v>6337</v>
      </c>
      <c r="K1409" t="s">
        <v>6338</v>
      </c>
      <c r="L1409" t="s">
        <v>105</v>
      </c>
      <c r="M1409" t="s">
        <v>4945</v>
      </c>
      <c r="N1409" t="s">
        <v>5112</v>
      </c>
      <c r="O1409" t="s">
        <v>6339</v>
      </c>
      <c r="P1409" t="s">
        <v>16760</v>
      </c>
      <c r="R1409" t="str">
        <f t="shared" ref="R1409:R1472" si="44">IF(OR(LEFT(L1409,2)="高新"),"奎文",IF(LEFT(L1409,2)="峡山","坊子",IF(LEFT(L1409,2)="滨海","寒亭",LEFT(L1409,2))))</f>
        <v>寿光</v>
      </c>
      <c r="S1409" t="str">
        <f t="shared" ref="S1409:S1472" si="45">TEXT(B1409,"mmdd")</f>
        <v>0104</v>
      </c>
    </row>
    <row r="1410" spans="1:19">
      <c r="A1410" t="s">
        <v>16761</v>
      </c>
      <c r="B1410" t="s">
        <v>16762</v>
      </c>
      <c r="C1410" t="s">
        <v>49</v>
      </c>
      <c r="D1410" t="s">
        <v>16763</v>
      </c>
      <c r="E1410" t="s">
        <v>16664</v>
      </c>
      <c r="F1410" t="s">
        <v>16764</v>
      </c>
      <c r="G1410" t="s">
        <v>16765</v>
      </c>
      <c r="H1410" t="s">
        <v>16766</v>
      </c>
      <c r="I1410" t="s">
        <v>12119</v>
      </c>
      <c r="J1410" t="s">
        <v>9299</v>
      </c>
      <c r="K1410" t="s">
        <v>9300</v>
      </c>
      <c r="L1410" t="s">
        <v>148</v>
      </c>
      <c r="M1410" t="s">
        <v>6713</v>
      </c>
      <c r="N1410" t="s">
        <v>4905</v>
      </c>
      <c r="O1410" t="s">
        <v>9301</v>
      </c>
      <c r="P1410" t="s">
        <v>16767</v>
      </c>
      <c r="Q1410" t="s">
        <v>16768</v>
      </c>
      <c r="R1410" t="str">
        <f t="shared" si="44"/>
        <v>寒亭</v>
      </c>
      <c r="S1410" t="str">
        <f t="shared" si="45"/>
        <v>0104</v>
      </c>
    </row>
    <row r="1411" spans="1:19">
      <c r="A1411" t="s">
        <v>16769</v>
      </c>
      <c r="B1411" t="s">
        <v>16770</v>
      </c>
      <c r="C1411" t="s">
        <v>49</v>
      </c>
      <c r="D1411" t="s">
        <v>16771</v>
      </c>
      <c r="E1411" t="s">
        <v>16772</v>
      </c>
      <c r="F1411" t="s">
        <v>16773</v>
      </c>
      <c r="G1411" t="s">
        <v>16774</v>
      </c>
      <c r="H1411" t="s">
        <v>16775</v>
      </c>
      <c r="I1411" t="s">
        <v>5052</v>
      </c>
      <c r="J1411" t="s">
        <v>5597</v>
      </c>
      <c r="K1411" t="s">
        <v>5598</v>
      </c>
      <c r="L1411" t="s">
        <v>375</v>
      </c>
      <c r="M1411" t="s">
        <v>5599</v>
      </c>
      <c r="N1411" t="s">
        <v>4789</v>
      </c>
      <c r="O1411" t="s">
        <v>5600</v>
      </c>
      <c r="P1411" t="s">
        <v>16776</v>
      </c>
      <c r="R1411" t="str">
        <f t="shared" si="44"/>
        <v>昌邑</v>
      </c>
      <c r="S1411" t="str">
        <f t="shared" si="45"/>
        <v>0104</v>
      </c>
    </row>
    <row r="1412" spans="1:19">
      <c r="A1412" t="s">
        <v>16777</v>
      </c>
      <c r="B1412" t="s">
        <v>16778</v>
      </c>
      <c r="C1412" t="s">
        <v>49</v>
      </c>
      <c r="D1412" t="s">
        <v>16779</v>
      </c>
      <c r="E1412" t="s">
        <v>16687</v>
      </c>
      <c r="F1412" t="s">
        <v>16780</v>
      </c>
      <c r="G1412" t="s">
        <v>16781</v>
      </c>
      <c r="H1412" t="s">
        <v>16782</v>
      </c>
      <c r="I1412" t="s">
        <v>4828</v>
      </c>
      <c r="J1412" t="s">
        <v>11513</v>
      </c>
      <c r="K1412" t="s">
        <v>11514</v>
      </c>
      <c r="L1412" t="s">
        <v>50</v>
      </c>
      <c r="M1412" t="s">
        <v>5721</v>
      </c>
      <c r="N1412" t="s">
        <v>4881</v>
      </c>
      <c r="O1412" t="s">
        <v>11515</v>
      </c>
      <c r="P1412" t="s">
        <v>16783</v>
      </c>
      <c r="Q1412" t="s">
        <v>16784</v>
      </c>
      <c r="R1412" t="str">
        <f t="shared" si="44"/>
        <v>青州</v>
      </c>
      <c r="S1412" t="str">
        <f t="shared" si="45"/>
        <v>0104</v>
      </c>
    </row>
    <row r="1413" spans="1:19">
      <c r="A1413" t="s">
        <v>16785</v>
      </c>
      <c r="B1413" t="s">
        <v>16786</v>
      </c>
      <c r="C1413" t="s">
        <v>49</v>
      </c>
      <c r="D1413" t="s">
        <v>16787</v>
      </c>
      <c r="E1413" t="s">
        <v>16687</v>
      </c>
      <c r="F1413" t="s">
        <v>16788</v>
      </c>
      <c r="G1413" t="s">
        <v>16789</v>
      </c>
      <c r="H1413" t="s">
        <v>16790</v>
      </c>
      <c r="I1413" t="s">
        <v>4828</v>
      </c>
      <c r="J1413" t="s">
        <v>12570</v>
      </c>
      <c r="K1413" t="s">
        <v>12571</v>
      </c>
      <c r="L1413" t="s">
        <v>105</v>
      </c>
      <c r="M1413" t="s">
        <v>5376</v>
      </c>
      <c r="N1413" t="s">
        <v>5030</v>
      </c>
      <c r="O1413" t="s">
        <v>12572</v>
      </c>
      <c r="P1413" t="s">
        <v>16791</v>
      </c>
      <c r="Q1413" t="s">
        <v>16792</v>
      </c>
      <c r="R1413" t="str">
        <f t="shared" si="44"/>
        <v>寿光</v>
      </c>
      <c r="S1413" t="str">
        <f t="shared" si="45"/>
        <v>0104</v>
      </c>
    </row>
    <row r="1414" spans="1:19">
      <c r="A1414" t="s">
        <v>16793</v>
      </c>
      <c r="B1414" t="s">
        <v>16794</v>
      </c>
      <c r="C1414" t="s">
        <v>49</v>
      </c>
      <c r="D1414" t="s">
        <v>16795</v>
      </c>
      <c r="E1414" t="s">
        <v>16664</v>
      </c>
      <c r="F1414" t="s">
        <v>16796</v>
      </c>
      <c r="G1414" t="s">
        <v>16797</v>
      </c>
      <c r="H1414" t="s">
        <v>16798</v>
      </c>
      <c r="I1414" t="s">
        <v>12119</v>
      </c>
      <c r="J1414" t="s">
        <v>6916</v>
      </c>
      <c r="K1414" t="s">
        <v>6917</v>
      </c>
      <c r="L1414" t="s">
        <v>148</v>
      </c>
      <c r="M1414" t="s">
        <v>6918</v>
      </c>
      <c r="N1414" t="s">
        <v>5056</v>
      </c>
      <c r="O1414" t="s">
        <v>6919</v>
      </c>
      <c r="P1414" t="s">
        <v>16799</v>
      </c>
      <c r="R1414" t="str">
        <f t="shared" si="44"/>
        <v>寒亭</v>
      </c>
      <c r="S1414" t="str">
        <f t="shared" si="45"/>
        <v>0104</v>
      </c>
    </row>
    <row r="1415" spans="1:19">
      <c r="A1415" t="s">
        <v>16800</v>
      </c>
      <c r="B1415" t="s">
        <v>16801</v>
      </c>
      <c r="C1415" t="s">
        <v>49</v>
      </c>
      <c r="D1415" t="s">
        <v>16802</v>
      </c>
      <c r="E1415" t="s">
        <v>16687</v>
      </c>
      <c r="F1415" t="s">
        <v>16803</v>
      </c>
      <c r="G1415" t="s">
        <v>16804</v>
      </c>
      <c r="H1415" t="s">
        <v>16805</v>
      </c>
      <c r="I1415" t="s">
        <v>5052</v>
      </c>
      <c r="J1415" t="s">
        <v>7845</v>
      </c>
      <c r="K1415" t="s">
        <v>7846</v>
      </c>
      <c r="L1415" t="s">
        <v>60</v>
      </c>
      <c r="M1415" t="s">
        <v>4774</v>
      </c>
      <c r="N1415" t="s">
        <v>5960</v>
      </c>
      <c r="O1415" t="s">
        <v>7847</v>
      </c>
      <c r="P1415" t="s">
        <v>16806</v>
      </c>
      <c r="Q1415" t="s">
        <v>16807</v>
      </c>
      <c r="R1415" t="str">
        <f t="shared" si="44"/>
        <v>奎文</v>
      </c>
      <c r="S1415" t="str">
        <f t="shared" si="45"/>
        <v>0104</v>
      </c>
    </row>
    <row r="1416" spans="1:19">
      <c r="A1416" t="s">
        <v>16808</v>
      </c>
      <c r="B1416" t="s">
        <v>16809</v>
      </c>
      <c r="C1416" t="s">
        <v>49</v>
      </c>
      <c r="D1416" t="s">
        <v>16810</v>
      </c>
      <c r="E1416" t="s">
        <v>16687</v>
      </c>
      <c r="F1416" t="s">
        <v>16811</v>
      </c>
      <c r="G1416" t="s">
        <v>16812</v>
      </c>
      <c r="H1416" t="s">
        <v>16813</v>
      </c>
      <c r="I1416" t="s">
        <v>6888</v>
      </c>
      <c r="J1416" t="s">
        <v>9438</v>
      </c>
      <c r="K1416" t="s">
        <v>12306</v>
      </c>
      <c r="L1416" t="s">
        <v>237</v>
      </c>
      <c r="M1416" t="s">
        <v>5247</v>
      </c>
      <c r="N1416" t="s">
        <v>5296</v>
      </c>
      <c r="O1416" t="s">
        <v>12307</v>
      </c>
      <c r="P1416" t="s">
        <v>16814</v>
      </c>
      <c r="R1416" t="str">
        <f t="shared" si="44"/>
        <v>潍城</v>
      </c>
      <c r="S1416" t="str">
        <f t="shared" si="45"/>
        <v>0104</v>
      </c>
    </row>
    <row r="1417" spans="1:19">
      <c r="A1417" t="s">
        <v>16815</v>
      </c>
      <c r="B1417" t="s">
        <v>16816</v>
      </c>
      <c r="C1417" t="s">
        <v>49</v>
      </c>
      <c r="D1417" t="s">
        <v>16817</v>
      </c>
      <c r="E1417" t="s">
        <v>16687</v>
      </c>
      <c r="F1417" t="s">
        <v>16818</v>
      </c>
      <c r="G1417" t="s">
        <v>16819</v>
      </c>
      <c r="H1417" t="s">
        <v>16820</v>
      </c>
      <c r="I1417" t="s">
        <v>4852</v>
      </c>
      <c r="J1417" t="s">
        <v>5636</v>
      </c>
      <c r="K1417" t="s">
        <v>5637</v>
      </c>
      <c r="L1417" t="s">
        <v>105</v>
      </c>
      <c r="M1417" t="s">
        <v>5638</v>
      </c>
      <c r="N1417" t="s">
        <v>5030</v>
      </c>
      <c r="O1417" t="s">
        <v>5639</v>
      </c>
      <c r="P1417" t="s">
        <v>16821</v>
      </c>
      <c r="Q1417" t="s">
        <v>16822</v>
      </c>
      <c r="R1417" t="str">
        <f t="shared" si="44"/>
        <v>寿光</v>
      </c>
      <c r="S1417" t="str">
        <f t="shared" si="45"/>
        <v>0104</v>
      </c>
    </row>
    <row r="1418" spans="1:19">
      <c r="A1418" t="s">
        <v>16823</v>
      </c>
      <c r="B1418" t="s">
        <v>16824</v>
      </c>
      <c r="C1418" t="s">
        <v>49</v>
      </c>
      <c r="D1418" t="s">
        <v>16825</v>
      </c>
      <c r="E1418" t="s">
        <v>16687</v>
      </c>
      <c r="F1418" t="s">
        <v>16826</v>
      </c>
      <c r="G1418" t="s">
        <v>16827</v>
      </c>
      <c r="H1418" t="s">
        <v>16828</v>
      </c>
      <c r="I1418" t="s">
        <v>4852</v>
      </c>
      <c r="J1418" t="s">
        <v>16288</v>
      </c>
      <c r="K1418" t="s">
        <v>16289</v>
      </c>
      <c r="L1418" t="s">
        <v>114</v>
      </c>
      <c r="M1418" t="s">
        <v>4831</v>
      </c>
      <c r="N1418" t="s">
        <v>5017</v>
      </c>
      <c r="O1418" t="s">
        <v>16290</v>
      </c>
      <c r="P1418" t="s">
        <v>16829</v>
      </c>
      <c r="R1418" t="str">
        <f t="shared" si="44"/>
        <v>高密</v>
      </c>
      <c r="S1418" t="str">
        <f t="shared" si="45"/>
        <v>0104</v>
      </c>
    </row>
    <row r="1419" spans="1:19">
      <c r="A1419" t="s">
        <v>16830</v>
      </c>
      <c r="B1419" t="s">
        <v>16831</v>
      </c>
      <c r="C1419" t="s">
        <v>49</v>
      </c>
      <c r="D1419" t="s">
        <v>16832</v>
      </c>
      <c r="E1419" t="s">
        <v>16687</v>
      </c>
      <c r="F1419" t="s">
        <v>16833</v>
      </c>
      <c r="G1419" t="s">
        <v>16834</v>
      </c>
      <c r="H1419" t="s">
        <v>16835</v>
      </c>
      <c r="I1419" t="s">
        <v>4828</v>
      </c>
      <c r="J1419" t="s">
        <v>8492</v>
      </c>
      <c r="K1419" t="s">
        <v>8493</v>
      </c>
      <c r="L1419" t="s">
        <v>95</v>
      </c>
      <c r="M1419" t="s">
        <v>5709</v>
      </c>
      <c r="N1419" t="s">
        <v>4892</v>
      </c>
      <c r="O1419" t="s">
        <v>8494</v>
      </c>
      <c r="P1419" t="s">
        <v>16836</v>
      </c>
      <c r="Q1419" t="s">
        <v>16837</v>
      </c>
      <c r="R1419" t="str">
        <f t="shared" si="44"/>
        <v>安丘</v>
      </c>
      <c r="S1419" t="str">
        <f t="shared" si="45"/>
        <v>0104</v>
      </c>
    </row>
    <row r="1420" spans="1:19">
      <c r="A1420" t="s">
        <v>16838</v>
      </c>
      <c r="B1420" t="s">
        <v>16839</v>
      </c>
      <c r="C1420" t="s">
        <v>49</v>
      </c>
      <c r="D1420" t="s">
        <v>16840</v>
      </c>
      <c r="E1420" t="s">
        <v>16687</v>
      </c>
      <c r="F1420" t="s">
        <v>16841</v>
      </c>
      <c r="G1420" t="s">
        <v>16842</v>
      </c>
      <c r="H1420" t="s">
        <v>16843</v>
      </c>
      <c r="I1420" t="s">
        <v>4955</v>
      </c>
      <c r="J1420" t="s">
        <v>16844</v>
      </c>
      <c r="K1420" t="s">
        <v>16845</v>
      </c>
      <c r="L1420" t="s">
        <v>77</v>
      </c>
      <c r="M1420" t="s">
        <v>5733</v>
      </c>
      <c r="N1420" t="s">
        <v>4959</v>
      </c>
      <c r="O1420" t="s">
        <v>16846</v>
      </c>
      <c r="P1420" t="s">
        <v>16847</v>
      </c>
      <c r="Q1420" t="s">
        <v>16848</v>
      </c>
      <c r="R1420" t="str">
        <f t="shared" si="44"/>
        <v>临朐</v>
      </c>
      <c r="S1420" t="str">
        <f t="shared" si="45"/>
        <v>0104</v>
      </c>
    </row>
    <row r="1421" spans="1:19">
      <c r="A1421" t="s">
        <v>16849</v>
      </c>
      <c r="B1421" t="s">
        <v>16850</v>
      </c>
      <c r="C1421" t="s">
        <v>49</v>
      </c>
      <c r="D1421" t="s">
        <v>16851</v>
      </c>
      <c r="E1421" t="s">
        <v>16852</v>
      </c>
      <c r="F1421" t="s">
        <v>16853</v>
      </c>
      <c r="G1421" t="s">
        <v>16854</v>
      </c>
      <c r="H1421" t="s">
        <v>16855</v>
      </c>
      <c r="I1421" t="s">
        <v>4955</v>
      </c>
      <c r="J1421" t="s">
        <v>8764</v>
      </c>
      <c r="K1421" t="s">
        <v>8765</v>
      </c>
      <c r="L1421" t="s">
        <v>375</v>
      </c>
      <c r="M1421" t="s">
        <v>7334</v>
      </c>
      <c r="N1421" t="s">
        <v>15744</v>
      </c>
      <c r="O1421" t="s">
        <v>8766</v>
      </c>
      <c r="P1421" t="s">
        <v>16856</v>
      </c>
      <c r="Q1421" t="s">
        <v>16857</v>
      </c>
      <c r="R1421" t="str">
        <f t="shared" si="44"/>
        <v>昌邑</v>
      </c>
      <c r="S1421" t="str">
        <f t="shared" si="45"/>
        <v>0104</v>
      </c>
    </row>
    <row r="1422" spans="1:19">
      <c r="A1422" t="s">
        <v>16858</v>
      </c>
      <c r="B1422" t="s">
        <v>16859</v>
      </c>
      <c r="C1422" t="s">
        <v>49</v>
      </c>
      <c r="D1422" t="s">
        <v>16860</v>
      </c>
      <c r="E1422" t="s">
        <v>16664</v>
      </c>
      <c r="F1422" t="s">
        <v>16861</v>
      </c>
      <c r="G1422" t="s">
        <v>16862</v>
      </c>
      <c r="H1422" t="s">
        <v>16863</v>
      </c>
      <c r="I1422" t="s">
        <v>12119</v>
      </c>
      <c r="J1422" t="s">
        <v>7743</v>
      </c>
      <c r="K1422" t="s">
        <v>7744</v>
      </c>
      <c r="L1422" t="s">
        <v>1136</v>
      </c>
      <c r="M1422" t="s">
        <v>5210</v>
      </c>
      <c r="N1422" t="s">
        <v>16864</v>
      </c>
      <c r="O1422" t="s">
        <v>7745</v>
      </c>
      <c r="Q1422" t="s">
        <v>16865</v>
      </c>
      <c r="R1422" t="str">
        <f t="shared" si="44"/>
        <v>昌乐</v>
      </c>
      <c r="S1422" t="str">
        <f t="shared" si="45"/>
        <v>0104</v>
      </c>
    </row>
    <row r="1423" spans="1:19">
      <c r="A1423" t="s">
        <v>16866</v>
      </c>
      <c r="B1423" t="s">
        <v>16867</v>
      </c>
      <c r="C1423" t="s">
        <v>49</v>
      </c>
      <c r="D1423" t="s">
        <v>16868</v>
      </c>
      <c r="E1423" t="s">
        <v>16664</v>
      </c>
      <c r="F1423" t="s">
        <v>16869</v>
      </c>
      <c r="G1423" t="s">
        <v>16870</v>
      </c>
      <c r="H1423" t="s">
        <v>16871</v>
      </c>
      <c r="I1423" t="s">
        <v>12119</v>
      </c>
      <c r="J1423" t="s">
        <v>12820</v>
      </c>
      <c r="K1423" t="s">
        <v>12821</v>
      </c>
      <c r="L1423" t="s">
        <v>50</v>
      </c>
      <c r="M1423" t="s">
        <v>5877</v>
      </c>
      <c r="N1423" t="s">
        <v>5112</v>
      </c>
      <c r="O1423" t="s">
        <v>12822</v>
      </c>
      <c r="P1423" t="s">
        <v>16872</v>
      </c>
      <c r="R1423" t="str">
        <f t="shared" si="44"/>
        <v>青州</v>
      </c>
      <c r="S1423" t="str">
        <f t="shared" si="45"/>
        <v>0104</v>
      </c>
    </row>
    <row r="1424" spans="1:19">
      <c r="A1424" t="s">
        <v>16873</v>
      </c>
      <c r="B1424" t="s">
        <v>16874</v>
      </c>
      <c r="C1424" t="s">
        <v>49</v>
      </c>
      <c r="D1424" t="s">
        <v>16875</v>
      </c>
      <c r="E1424" t="s">
        <v>16876</v>
      </c>
      <c r="F1424" t="s">
        <v>16877</v>
      </c>
      <c r="G1424" t="s">
        <v>16878</v>
      </c>
      <c r="H1424" t="s">
        <v>16879</v>
      </c>
      <c r="I1424" t="s">
        <v>4813</v>
      </c>
      <c r="J1424" t="s">
        <v>4842</v>
      </c>
      <c r="K1424" t="s">
        <v>4843</v>
      </c>
      <c r="L1424" t="s">
        <v>95</v>
      </c>
      <c r="M1424" t="s">
        <v>4844</v>
      </c>
      <c r="N1424" t="s">
        <v>7890</v>
      </c>
      <c r="O1424" t="s">
        <v>4846</v>
      </c>
      <c r="P1424" t="s">
        <v>16880</v>
      </c>
      <c r="R1424" t="str">
        <f t="shared" si="44"/>
        <v>安丘</v>
      </c>
      <c r="S1424" t="str">
        <f t="shared" si="45"/>
        <v>0104</v>
      </c>
    </row>
    <row r="1425" spans="1:19">
      <c r="A1425" t="s">
        <v>16881</v>
      </c>
      <c r="B1425" t="s">
        <v>16882</v>
      </c>
      <c r="C1425" t="s">
        <v>49</v>
      </c>
      <c r="D1425" t="s">
        <v>16883</v>
      </c>
      <c r="E1425" t="s">
        <v>16687</v>
      </c>
      <c r="F1425" t="s">
        <v>16884</v>
      </c>
      <c r="G1425" t="s">
        <v>16885</v>
      </c>
      <c r="H1425" t="s">
        <v>16886</v>
      </c>
      <c r="I1425" t="s">
        <v>9385</v>
      </c>
      <c r="J1425" t="s">
        <v>8139</v>
      </c>
      <c r="K1425" t="s">
        <v>8140</v>
      </c>
      <c r="L1425" t="s">
        <v>105</v>
      </c>
      <c r="M1425" t="s">
        <v>6055</v>
      </c>
      <c r="N1425" t="s">
        <v>5487</v>
      </c>
      <c r="O1425" t="s">
        <v>8141</v>
      </c>
      <c r="P1425" t="s">
        <v>16887</v>
      </c>
      <c r="Q1425" t="s">
        <v>16888</v>
      </c>
      <c r="R1425" t="str">
        <f t="shared" si="44"/>
        <v>寿光</v>
      </c>
      <c r="S1425" t="str">
        <f t="shared" si="45"/>
        <v>0104</v>
      </c>
    </row>
    <row r="1426" spans="1:19">
      <c r="A1426" t="s">
        <v>16889</v>
      </c>
      <c r="B1426" t="s">
        <v>16890</v>
      </c>
      <c r="C1426" t="s">
        <v>49</v>
      </c>
      <c r="D1426" t="s">
        <v>16891</v>
      </c>
      <c r="E1426" t="s">
        <v>16664</v>
      </c>
      <c r="F1426" t="s">
        <v>16892</v>
      </c>
      <c r="G1426" t="s">
        <v>16893</v>
      </c>
      <c r="H1426" t="s">
        <v>16894</v>
      </c>
      <c r="I1426" t="s">
        <v>12119</v>
      </c>
      <c r="J1426" t="s">
        <v>6225</v>
      </c>
      <c r="K1426" t="s">
        <v>6226</v>
      </c>
      <c r="L1426" t="s">
        <v>123</v>
      </c>
      <c r="M1426" t="s">
        <v>5825</v>
      </c>
      <c r="N1426" t="s">
        <v>5112</v>
      </c>
      <c r="O1426" t="s">
        <v>6227</v>
      </c>
      <c r="P1426" t="s">
        <v>16895</v>
      </c>
      <c r="Q1426" t="s">
        <v>16896</v>
      </c>
      <c r="R1426" t="str">
        <f t="shared" si="44"/>
        <v>诸城</v>
      </c>
      <c r="S1426" t="str">
        <f t="shared" si="45"/>
        <v>0104</v>
      </c>
    </row>
    <row r="1427" spans="1:19">
      <c r="A1427" t="s">
        <v>16897</v>
      </c>
      <c r="B1427" t="s">
        <v>16898</v>
      </c>
      <c r="C1427" t="s">
        <v>49</v>
      </c>
      <c r="D1427" t="s">
        <v>16899</v>
      </c>
      <c r="E1427" t="s">
        <v>16687</v>
      </c>
      <c r="F1427" t="s">
        <v>16900</v>
      </c>
      <c r="G1427" t="s">
        <v>16901</v>
      </c>
      <c r="H1427" t="s">
        <v>16902</v>
      </c>
      <c r="I1427" t="s">
        <v>5221</v>
      </c>
      <c r="J1427" t="s">
        <v>10226</v>
      </c>
      <c r="K1427" t="s">
        <v>10227</v>
      </c>
      <c r="L1427" t="s">
        <v>148</v>
      </c>
      <c r="M1427" t="s">
        <v>6713</v>
      </c>
      <c r="N1427" t="s">
        <v>4933</v>
      </c>
      <c r="O1427" t="s">
        <v>10229</v>
      </c>
      <c r="P1427" t="s">
        <v>16903</v>
      </c>
      <c r="R1427" t="str">
        <f t="shared" si="44"/>
        <v>寒亭</v>
      </c>
      <c r="S1427" t="str">
        <f t="shared" si="45"/>
        <v>0104</v>
      </c>
    </row>
    <row r="1428" spans="1:19">
      <c r="A1428" t="s">
        <v>16904</v>
      </c>
      <c r="B1428" t="s">
        <v>16905</v>
      </c>
      <c r="C1428" t="s">
        <v>49</v>
      </c>
      <c r="D1428" t="s">
        <v>16906</v>
      </c>
      <c r="E1428" t="s">
        <v>16687</v>
      </c>
      <c r="F1428" t="s">
        <v>16907</v>
      </c>
      <c r="G1428" t="s">
        <v>16908</v>
      </c>
      <c r="H1428" t="s">
        <v>16909</v>
      </c>
      <c r="I1428" t="s">
        <v>5052</v>
      </c>
      <c r="J1428" t="s">
        <v>4814</v>
      </c>
      <c r="K1428" t="s">
        <v>4815</v>
      </c>
      <c r="L1428" t="s">
        <v>50</v>
      </c>
      <c r="M1428" t="s">
        <v>4816</v>
      </c>
      <c r="N1428" t="s">
        <v>4817</v>
      </c>
      <c r="O1428" t="s">
        <v>4818</v>
      </c>
      <c r="P1428" t="s">
        <v>16910</v>
      </c>
      <c r="R1428" t="str">
        <f t="shared" si="44"/>
        <v>青州</v>
      </c>
      <c r="S1428" t="str">
        <f t="shared" si="45"/>
        <v>0104</v>
      </c>
    </row>
    <row r="1429" spans="1:19">
      <c r="A1429" t="s">
        <v>16911</v>
      </c>
      <c r="B1429" t="s">
        <v>16912</v>
      </c>
      <c r="C1429" t="s">
        <v>49</v>
      </c>
      <c r="D1429" t="s">
        <v>16913</v>
      </c>
      <c r="E1429" t="s">
        <v>16687</v>
      </c>
      <c r="F1429" t="s">
        <v>16914</v>
      </c>
      <c r="G1429" t="s">
        <v>16915</v>
      </c>
      <c r="H1429" t="s">
        <v>16916</v>
      </c>
      <c r="I1429" t="s">
        <v>4852</v>
      </c>
      <c r="J1429" t="s">
        <v>5542</v>
      </c>
      <c r="K1429" t="s">
        <v>5543</v>
      </c>
      <c r="L1429" t="s">
        <v>105</v>
      </c>
      <c r="M1429" t="s">
        <v>5029</v>
      </c>
      <c r="N1429" t="s">
        <v>5487</v>
      </c>
      <c r="O1429" t="s">
        <v>5544</v>
      </c>
      <c r="P1429" t="s">
        <v>16917</v>
      </c>
      <c r="Q1429" t="s">
        <v>16918</v>
      </c>
      <c r="R1429" t="str">
        <f t="shared" si="44"/>
        <v>寿光</v>
      </c>
      <c r="S1429" t="str">
        <f t="shared" si="45"/>
        <v>0104</v>
      </c>
    </row>
    <row r="1430" spans="1:19">
      <c r="A1430" t="s">
        <v>16919</v>
      </c>
      <c r="B1430" t="s">
        <v>16920</v>
      </c>
      <c r="C1430" t="s">
        <v>49</v>
      </c>
      <c r="D1430" t="s">
        <v>16921</v>
      </c>
      <c r="E1430" t="s">
        <v>16687</v>
      </c>
      <c r="F1430" t="s">
        <v>16922</v>
      </c>
      <c r="G1430" t="s">
        <v>16923</v>
      </c>
      <c r="H1430" t="s">
        <v>16924</v>
      </c>
      <c r="I1430" t="s">
        <v>5052</v>
      </c>
      <c r="J1430" t="s">
        <v>9899</v>
      </c>
      <c r="K1430" t="s">
        <v>9900</v>
      </c>
      <c r="L1430" t="s">
        <v>114</v>
      </c>
      <c r="M1430" t="s">
        <v>9901</v>
      </c>
      <c r="N1430" t="s">
        <v>8593</v>
      </c>
      <c r="O1430" t="s">
        <v>9902</v>
      </c>
      <c r="P1430" t="s">
        <v>16925</v>
      </c>
      <c r="Q1430" t="s">
        <v>16926</v>
      </c>
      <c r="R1430" t="str">
        <f t="shared" si="44"/>
        <v>高密</v>
      </c>
      <c r="S1430" t="str">
        <f t="shared" si="45"/>
        <v>0104</v>
      </c>
    </row>
    <row r="1431" spans="1:19">
      <c r="A1431" t="s">
        <v>16927</v>
      </c>
      <c r="B1431" t="s">
        <v>16928</v>
      </c>
      <c r="C1431" t="s">
        <v>49</v>
      </c>
      <c r="D1431" t="s">
        <v>16929</v>
      </c>
      <c r="E1431" t="s">
        <v>16687</v>
      </c>
      <c r="F1431" t="s">
        <v>16930</v>
      </c>
      <c r="G1431" t="s">
        <v>16931</v>
      </c>
      <c r="H1431" t="s">
        <v>16932</v>
      </c>
      <c r="I1431" t="s">
        <v>4841</v>
      </c>
      <c r="J1431" t="s">
        <v>14530</v>
      </c>
      <c r="K1431" t="s">
        <v>14531</v>
      </c>
      <c r="L1431" t="s">
        <v>148</v>
      </c>
      <c r="M1431" t="s">
        <v>6918</v>
      </c>
      <c r="N1431" t="s">
        <v>4845</v>
      </c>
      <c r="O1431" t="s">
        <v>14532</v>
      </c>
      <c r="P1431" t="s">
        <v>16933</v>
      </c>
      <c r="R1431" t="str">
        <f t="shared" si="44"/>
        <v>寒亭</v>
      </c>
      <c r="S1431" t="str">
        <f t="shared" si="45"/>
        <v>0104</v>
      </c>
    </row>
    <row r="1432" spans="1:19">
      <c r="A1432" t="s">
        <v>16934</v>
      </c>
      <c r="B1432" t="s">
        <v>16935</v>
      </c>
      <c r="C1432" t="s">
        <v>49</v>
      </c>
      <c r="D1432" t="s">
        <v>16936</v>
      </c>
      <c r="E1432" t="s">
        <v>16687</v>
      </c>
      <c r="F1432" t="s">
        <v>16937</v>
      </c>
      <c r="G1432" t="s">
        <v>16938</v>
      </c>
      <c r="H1432" t="s">
        <v>16939</v>
      </c>
      <c r="I1432" t="s">
        <v>4852</v>
      </c>
      <c r="J1432" t="s">
        <v>5852</v>
      </c>
      <c r="K1432" t="s">
        <v>5853</v>
      </c>
      <c r="L1432" t="s">
        <v>123</v>
      </c>
      <c r="M1432" t="s">
        <v>5854</v>
      </c>
      <c r="N1432" t="s">
        <v>4892</v>
      </c>
      <c r="O1432" t="s">
        <v>5855</v>
      </c>
      <c r="P1432" t="s">
        <v>16940</v>
      </c>
      <c r="R1432" t="str">
        <f t="shared" si="44"/>
        <v>诸城</v>
      </c>
      <c r="S1432" t="str">
        <f t="shared" si="45"/>
        <v>0104</v>
      </c>
    </row>
    <row r="1433" spans="1:19">
      <c r="A1433" t="s">
        <v>16941</v>
      </c>
      <c r="B1433" t="s">
        <v>16942</v>
      </c>
      <c r="C1433" t="s">
        <v>49</v>
      </c>
      <c r="D1433" t="s">
        <v>16943</v>
      </c>
      <c r="E1433" t="s">
        <v>16664</v>
      </c>
      <c r="F1433" t="s">
        <v>16944</v>
      </c>
      <c r="G1433" t="s">
        <v>16945</v>
      </c>
      <c r="H1433" t="s">
        <v>16946</v>
      </c>
      <c r="I1433" t="s">
        <v>12757</v>
      </c>
      <c r="J1433" t="s">
        <v>7166</v>
      </c>
      <c r="K1433" t="s">
        <v>7167</v>
      </c>
      <c r="L1433" t="s">
        <v>123</v>
      </c>
      <c r="M1433" t="s">
        <v>5364</v>
      </c>
      <c r="N1433" t="s">
        <v>8072</v>
      </c>
      <c r="O1433" t="s">
        <v>7168</v>
      </c>
      <c r="P1433" t="s">
        <v>16947</v>
      </c>
      <c r="Q1433" t="s">
        <v>16948</v>
      </c>
      <c r="R1433" t="str">
        <f t="shared" si="44"/>
        <v>诸城</v>
      </c>
      <c r="S1433" t="str">
        <f t="shared" si="45"/>
        <v>0104</v>
      </c>
    </row>
    <row r="1434" spans="1:19">
      <c r="A1434" t="s">
        <v>16949</v>
      </c>
      <c r="B1434" t="s">
        <v>16950</v>
      </c>
      <c r="C1434" t="s">
        <v>49</v>
      </c>
      <c r="D1434" t="s">
        <v>16951</v>
      </c>
      <c r="E1434" t="s">
        <v>16710</v>
      </c>
      <c r="F1434" t="s">
        <v>16952</v>
      </c>
      <c r="G1434" t="s">
        <v>16953</v>
      </c>
      <c r="H1434" t="s">
        <v>16954</v>
      </c>
      <c r="I1434" t="s">
        <v>12757</v>
      </c>
      <c r="J1434" t="s">
        <v>6642</v>
      </c>
      <c r="K1434" t="s">
        <v>6643</v>
      </c>
      <c r="L1434" t="s">
        <v>105</v>
      </c>
      <c r="M1434" t="s">
        <v>5769</v>
      </c>
      <c r="N1434" t="s">
        <v>4892</v>
      </c>
      <c r="O1434" t="s">
        <v>5843</v>
      </c>
      <c r="P1434" t="s">
        <v>16955</v>
      </c>
      <c r="R1434" t="str">
        <f t="shared" si="44"/>
        <v>寿光</v>
      </c>
      <c r="S1434" t="str">
        <f t="shared" si="45"/>
        <v>0104</v>
      </c>
    </row>
    <row r="1435" spans="1:19">
      <c r="A1435" t="s">
        <v>16956</v>
      </c>
      <c r="B1435" t="s">
        <v>16957</v>
      </c>
      <c r="C1435" t="s">
        <v>49</v>
      </c>
      <c r="D1435" t="s">
        <v>16958</v>
      </c>
      <c r="E1435" t="s">
        <v>16664</v>
      </c>
      <c r="F1435" t="s">
        <v>16959</v>
      </c>
      <c r="G1435" t="s">
        <v>16960</v>
      </c>
      <c r="H1435" t="s">
        <v>16961</v>
      </c>
      <c r="I1435" t="s">
        <v>12119</v>
      </c>
      <c r="J1435" t="s">
        <v>6337</v>
      </c>
      <c r="K1435" t="s">
        <v>6338</v>
      </c>
      <c r="L1435" t="s">
        <v>105</v>
      </c>
      <c r="M1435" t="s">
        <v>4945</v>
      </c>
      <c r="N1435" t="s">
        <v>5112</v>
      </c>
      <c r="O1435" t="s">
        <v>6339</v>
      </c>
      <c r="P1435" t="s">
        <v>16962</v>
      </c>
      <c r="R1435" t="str">
        <f t="shared" si="44"/>
        <v>寿光</v>
      </c>
      <c r="S1435" t="str">
        <f t="shared" si="45"/>
        <v>0104</v>
      </c>
    </row>
    <row r="1436" spans="1:19">
      <c r="A1436" t="s">
        <v>16963</v>
      </c>
      <c r="B1436" t="s">
        <v>16964</v>
      </c>
      <c r="C1436" t="s">
        <v>49</v>
      </c>
      <c r="D1436" t="s">
        <v>16965</v>
      </c>
      <c r="E1436" t="s">
        <v>16664</v>
      </c>
      <c r="F1436" t="s">
        <v>16966</v>
      </c>
      <c r="G1436" t="s">
        <v>16967</v>
      </c>
      <c r="H1436" t="s">
        <v>16968</v>
      </c>
      <c r="I1436" t="s">
        <v>12119</v>
      </c>
      <c r="J1436" t="s">
        <v>14999</v>
      </c>
      <c r="K1436" t="s">
        <v>15000</v>
      </c>
      <c r="L1436" t="s">
        <v>50</v>
      </c>
      <c r="M1436" t="s">
        <v>4855</v>
      </c>
      <c r="N1436" t="s">
        <v>7890</v>
      </c>
      <c r="O1436" t="s">
        <v>15001</v>
      </c>
      <c r="P1436" t="s">
        <v>16969</v>
      </c>
      <c r="Q1436" t="s">
        <v>16970</v>
      </c>
      <c r="R1436" t="str">
        <f t="shared" si="44"/>
        <v>青州</v>
      </c>
      <c r="S1436" t="str">
        <f t="shared" si="45"/>
        <v>0104</v>
      </c>
    </row>
    <row r="1437" spans="1:19">
      <c r="A1437" t="s">
        <v>793</v>
      </c>
      <c r="B1437" t="s">
        <v>16971</v>
      </c>
      <c r="C1437" t="s">
        <v>49</v>
      </c>
      <c r="D1437" t="s">
        <v>16972</v>
      </c>
      <c r="E1437" t="s">
        <v>16664</v>
      </c>
      <c r="F1437" t="s">
        <v>16973</v>
      </c>
      <c r="G1437" t="s">
        <v>791</v>
      </c>
      <c r="H1437" t="s">
        <v>16974</v>
      </c>
      <c r="I1437" t="s">
        <v>12119</v>
      </c>
      <c r="J1437" t="s">
        <v>8107</v>
      </c>
      <c r="K1437" t="s">
        <v>8108</v>
      </c>
      <c r="L1437" t="s">
        <v>237</v>
      </c>
      <c r="M1437" t="s">
        <v>5247</v>
      </c>
      <c r="N1437" t="s">
        <v>5960</v>
      </c>
      <c r="O1437" t="s">
        <v>8109</v>
      </c>
      <c r="P1437" t="s">
        <v>16975</v>
      </c>
      <c r="R1437" t="str">
        <f t="shared" si="44"/>
        <v>潍城</v>
      </c>
      <c r="S1437" t="str">
        <f t="shared" si="45"/>
        <v>0104</v>
      </c>
    </row>
    <row r="1438" spans="1:19">
      <c r="A1438" t="s">
        <v>16976</v>
      </c>
      <c r="B1438" t="s">
        <v>16977</v>
      </c>
      <c r="C1438" t="s">
        <v>49</v>
      </c>
      <c r="D1438" t="s">
        <v>16978</v>
      </c>
      <c r="E1438" t="s">
        <v>16687</v>
      </c>
      <c r="F1438" t="s">
        <v>16979</v>
      </c>
      <c r="G1438" t="s">
        <v>16980</v>
      </c>
      <c r="H1438" t="s">
        <v>16981</v>
      </c>
      <c r="I1438" t="s">
        <v>4955</v>
      </c>
      <c r="J1438" t="s">
        <v>9560</v>
      </c>
      <c r="K1438" t="s">
        <v>9561</v>
      </c>
      <c r="L1438" t="s">
        <v>95</v>
      </c>
      <c r="M1438" t="s">
        <v>5757</v>
      </c>
      <c r="N1438" t="s">
        <v>10228</v>
      </c>
      <c r="O1438" t="s">
        <v>9562</v>
      </c>
      <c r="P1438" t="s">
        <v>16982</v>
      </c>
      <c r="Q1438" t="s">
        <v>16983</v>
      </c>
      <c r="R1438" t="str">
        <f t="shared" si="44"/>
        <v>安丘</v>
      </c>
      <c r="S1438" t="str">
        <f t="shared" si="45"/>
        <v>0104</v>
      </c>
    </row>
    <row r="1439" spans="1:19">
      <c r="A1439" t="s">
        <v>16984</v>
      </c>
      <c r="B1439" t="s">
        <v>16985</v>
      </c>
      <c r="C1439" t="s">
        <v>49</v>
      </c>
      <c r="D1439" t="s">
        <v>16986</v>
      </c>
      <c r="E1439" t="s">
        <v>16687</v>
      </c>
      <c r="F1439" t="s">
        <v>16987</v>
      </c>
      <c r="G1439" t="s">
        <v>16988</v>
      </c>
      <c r="H1439" t="s">
        <v>16989</v>
      </c>
      <c r="I1439" t="s">
        <v>4785</v>
      </c>
      <c r="J1439" t="s">
        <v>9760</v>
      </c>
      <c r="K1439" t="s">
        <v>9761</v>
      </c>
      <c r="L1439" t="s">
        <v>60</v>
      </c>
      <c r="M1439" t="s">
        <v>5999</v>
      </c>
      <c r="N1439" t="s">
        <v>4905</v>
      </c>
      <c r="O1439" t="s">
        <v>9762</v>
      </c>
      <c r="P1439" t="s">
        <v>16990</v>
      </c>
      <c r="Q1439" t="s">
        <v>16991</v>
      </c>
      <c r="R1439" t="str">
        <f t="shared" si="44"/>
        <v>奎文</v>
      </c>
      <c r="S1439" t="str">
        <f t="shared" si="45"/>
        <v>0104</v>
      </c>
    </row>
    <row r="1440" spans="1:19">
      <c r="A1440" t="s">
        <v>16992</v>
      </c>
      <c r="B1440" t="s">
        <v>16993</v>
      </c>
      <c r="C1440" t="s">
        <v>49</v>
      </c>
      <c r="D1440" t="s">
        <v>16994</v>
      </c>
      <c r="E1440" t="s">
        <v>16687</v>
      </c>
      <c r="F1440" t="s">
        <v>16995</v>
      </c>
      <c r="G1440" t="s">
        <v>16996</v>
      </c>
      <c r="H1440" t="s">
        <v>16997</v>
      </c>
      <c r="I1440" t="s">
        <v>4785</v>
      </c>
      <c r="J1440" t="s">
        <v>7888</v>
      </c>
      <c r="K1440" t="s">
        <v>7889</v>
      </c>
      <c r="L1440" t="s">
        <v>50</v>
      </c>
      <c r="M1440" t="s">
        <v>5016</v>
      </c>
      <c r="N1440" t="s">
        <v>4919</v>
      </c>
      <c r="O1440" t="s">
        <v>7891</v>
      </c>
      <c r="P1440" t="s">
        <v>16998</v>
      </c>
      <c r="R1440" t="str">
        <f t="shared" si="44"/>
        <v>青州</v>
      </c>
      <c r="S1440" t="str">
        <f t="shared" si="45"/>
        <v>0104</v>
      </c>
    </row>
    <row r="1441" spans="1:19">
      <c r="A1441" t="s">
        <v>16999</v>
      </c>
      <c r="B1441" t="s">
        <v>17000</v>
      </c>
      <c r="C1441" t="s">
        <v>49</v>
      </c>
      <c r="D1441" t="s">
        <v>17001</v>
      </c>
      <c r="E1441" t="s">
        <v>16664</v>
      </c>
      <c r="F1441" t="s">
        <v>17002</v>
      </c>
      <c r="G1441" t="s">
        <v>17003</v>
      </c>
      <c r="H1441" t="s">
        <v>17004</v>
      </c>
      <c r="I1441" t="s">
        <v>12119</v>
      </c>
      <c r="J1441" t="s">
        <v>11849</v>
      </c>
      <c r="K1441" t="s">
        <v>11850</v>
      </c>
      <c r="L1441" t="s">
        <v>95</v>
      </c>
      <c r="M1441" t="s">
        <v>5709</v>
      </c>
      <c r="N1441" t="s">
        <v>7890</v>
      </c>
      <c r="O1441" t="s">
        <v>11851</v>
      </c>
      <c r="P1441" t="s">
        <v>17005</v>
      </c>
      <c r="Q1441" t="s">
        <v>17006</v>
      </c>
      <c r="R1441" t="str">
        <f t="shared" si="44"/>
        <v>安丘</v>
      </c>
      <c r="S1441" t="str">
        <f t="shared" si="45"/>
        <v>0104</v>
      </c>
    </row>
    <row r="1442" spans="1:19">
      <c r="A1442" t="s">
        <v>17007</v>
      </c>
      <c r="B1442" t="s">
        <v>17008</v>
      </c>
      <c r="C1442" t="s">
        <v>49</v>
      </c>
      <c r="D1442" t="s">
        <v>17009</v>
      </c>
      <c r="E1442" t="s">
        <v>16687</v>
      </c>
      <c r="F1442" t="s">
        <v>17010</v>
      </c>
      <c r="G1442" t="s">
        <v>17011</v>
      </c>
      <c r="H1442" t="s">
        <v>17012</v>
      </c>
      <c r="I1442" t="s">
        <v>10005</v>
      </c>
      <c r="J1442" t="s">
        <v>5293</v>
      </c>
      <c r="K1442" t="s">
        <v>5294</v>
      </c>
      <c r="L1442" t="s">
        <v>77</v>
      </c>
      <c r="M1442" t="s">
        <v>5295</v>
      </c>
      <c r="N1442" t="s">
        <v>5296</v>
      </c>
      <c r="O1442" t="s">
        <v>5297</v>
      </c>
      <c r="P1442" t="s">
        <v>17013</v>
      </c>
      <c r="R1442" t="str">
        <f t="shared" si="44"/>
        <v>临朐</v>
      </c>
      <c r="S1442" t="str">
        <f t="shared" si="45"/>
        <v>0104</v>
      </c>
    </row>
    <row r="1443" spans="1:19">
      <c r="A1443" t="s">
        <v>17014</v>
      </c>
      <c r="B1443" t="s">
        <v>17015</v>
      </c>
      <c r="C1443" t="s">
        <v>49</v>
      </c>
      <c r="D1443" t="s">
        <v>17016</v>
      </c>
      <c r="E1443" t="s">
        <v>16687</v>
      </c>
      <c r="F1443" t="s">
        <v>17017</v>
      </c>
      <c r="G1443" t="s">
        <v>17018</v>
      </c>
      <c r="H1443" t="s">
        <v>17019</v>
      </c>
      <c r="I1443" t="s">
        <v>5052</v>
      </c>
      <c r="J1443" t="s">
        <v>7042</v>
      </c>
      <c r="K1443" t="s">
        <v>7043</v>
      </c>
      <c r="L1443" t="s">
        <v>60</v>
      </c>
      <c r="M1443" t="s">
        <v>4904</v>
      </c>
      <c r="N1443" t="s">
        <v>5907</v>
      </c>
      <c r="O1443" t="s">
        <v>7044</v>
      </c>
      <c r="P1443" t="s">
        <v>17020</v>
      </c>
      <c r="Q1443" t="s">
        <v>17021</v>
      </c>
      <c r="R1443" t="str">
        <f t="shared" si="44"/>
        <v>奎文</v>
      </c>
      <c r="S1443" t="str">
        <f t="shared" si="45"/>
        <v>0104</v>
      </c>
    </row>
    <row r="1444" spans="1:19">
      <c r="A1444" t="s">
        <v>17022</v>
      </c>
      <c r="B1444" t="s">
        <v>17023</v>
      </c>
      <c r="C1444" t="s">
        <v>49</v>
      </c>
      <c r="D1444" t="s">
        <v>17024</v>
      </c>
      <c r="E1444" t="s">
        <v>16664</v>
      </c>
      <c r="F1444" t="s">
        <v>17025</v>
      </c>
      <c r="G1444" t="s">
        <v>17026</v>
      </c>
      <c r="H1444" t="s">
        <v>17027</v>
      </c>
      <c r="I1444" t="s">
        <v>12500</v>
      </c>
      <c r="J1444" t="s">
        <v>9760</v>
      </c>
      <c r="K1444" t="s">
        <v>9761</v>
      </c>
      <c r="L1444" t="s">
        <v>60</v>
      </c>
      <c r="M1444" t="s">
        <v>5999</v>
      </c>
      <c r="N1444" t="s">
        <v>4972</v>
      </c>
      <c r="O1444" t="s">
        <v>9762</v>
      </c>
      <c r="P1444" t="s">
        <v>17028</v>
      </c>
      <c r="Q1444" t="s">
        <v>17029</v>
      </c>
      <c r="R1444" t="str">
        <f t="shared" si="44"/>
        <v>奎文</v>
      </c>
      <c r="S1444" t="str">
        <f t="shared" si="45"/>
        <v>0104</v>
      </c>
    </row>
    <row r="1445" spans="1:19">
      <c r="A1445" t="s">
        <v>17030</v>
      </c>
      <c r="B1445" t="s">
        <v>17031</v>
      </c>
      <c r="C1445" t="s">
        <v>49</v>
      </c>
      <c r="D1445" t="s">
        <v>17032</v>
      </c>
      <c r="E1445" t="s">
        <v>16687</v>
      </c>
      <c r="F1445" t="s">
        <v>17033</v>
      </c>
      <c r="G1445" t="s">
        <v>17034</v>
      </c>
      <c r="H1445" t="s">
        <v>17035</v>
      </c>
      <c r="I1445" t="s">
        <v>4813</v>
      </c>
      <c r="J1445" t="s">
        <v>6528</v>
      </c>
      <c r="K1445" t="s">
        <v>6529</v>
      </c>
      <c r="L1445" t="s">
        <v>60</v>
      </c>
      <c r="M1445" t="s">
        <v>4774</v>
      </c>
      <c r="N1445" t="s">
        <v>8593</v>
      </c>
      <c r="O1445" t="s">
        <v>6531</v>
      </c>
      <c r="P1445" t="s">
        <v>17036</v>
      </c>
      <c r="Q1445" t="s">
        <v>14443</v>
      </c>
      <c r="R1445" t="str">
        <f t="shared" si="44"/>
        <v>奎文</v>
      </c>
      <c r="S1445" t="str">
        <f t="shared" si="45"/>
        <v>0104</v>
      </c>
    </row>
    <row r="1446" spans="1:19">
      <c r="A1446" t="s">
        <v>17037</v>
      </c>
      <c r="B1446" t="s">
        <v>17031</v>
      </c>
      <c r="C1446" t="s">
        <v>49</v>
      </c>
      <c r="D1446" t="s">
        <v>17038</v>
      </c>
      <c r="E1446" t="s">
        <v>16687</v>
      </c>
      <c r="F1446" t="s">
        <v>17039</v>
      </c>
      <c r="G1446" t="s">
        <v>17040</v>
      </c>
      <c r="H1446" t="s">
        <v>17041</v>
      </c>
      <c r="I1446" t="s">
        <v>6888</v>
      </c>
      <c r="J1446" t="s">
        <v>8163</v>
      </c>
      <c r="K1446" t="s">
        <v>8164</v>
      </c>
      <c r="L1446" t="s">
        <v>77</v>
      </c>
      <c r="M1446" t="s">
        <v>4803</v>
      </c>
      <c r="N1446" t="s">
        <v>6152</v>
      </c>
      <c r="O1446" t="s">
        <v>8165</v>
      </c>
      <c r="P1446" t="s">
        <v>17042</v>
      </c>
      <c r="R1446" t="str">
        <f t="shared" si="44"/>
        <v>临朐</v>
      </c>
      <c r="S1446" t="str">
        <f t="shared" si="45"/>
        <v>0104</v>
      </c>
    </row>
    <row r="1447" spans="1:19">
      <c r="A1447" t="s">
        <v>17043</v>
      </c>
      <c r="B1447" t="s">
        <v>17044</v>
      </c>
      <c r="C1447" t="s">
        <v>49</v>
      </c>
      <c r="D1447" t="s">
        <v>17045</v>
      </c>
      <c r="E1447" t="s">
        <v>16687</v>
      </c>
      <c r="F1447" t="s">
        <v>17046</v>
      </c>
      <c r="G1447" t="s">
        <v>17047</v>
      </c>
      <c r="H1447" t="s">
        <v>17048</v>
      </c>
      <c r="I1447" t="s">
        <v>4955</v>
      </c>
      <c r="J1447" t="s">
        <v>9438</v>
      </c>
      <c r="K1447" t="s">
        <v>12306</v>
      </c>
      <c r="L1447" t="s">
        <v>237</v>
      </c>
      <c r="M1447" t="s">
        <v>4788</v>
      </c>
      <c r="N1447" t="s">
        <v>4832</v>
      </c>
      <c r="O1447" t="s">
        <v>12307</v>
      </c>
      <c r="P1447" t="s">
        <v>17049</v>
      </c>
      <c r="Q1447" t="s">
        <v>17050</v>
      </c>
      <c r="R1447" t="str">
        <f t="shared" si="44"/>
        <v>潍城</v>
      </c>
      <c r="S1447" t="str">
        <f t="shared" si="45"/>
        <v>0104</v>
      </c>
    </row>
    <row r="1448" spans="1:19">
      <c r="A1448" t="s">
        <v>17051</v>
      </c>
      <c r="B1448" t="s">
        <v>16902</v>
      </c>
      <c r="C1448" t="s">
        <v>49</v>
      </c>
      <c r="D1448" t="s">
        <v>17052</v>
      </c>
      <c r="E1448" t="s">
        <v>17053</v>
      </c>
      <c r="F1448" t="s">
        <v>17054</v>
      </c>
      <c r="G1448" t="s">
        <v>17055</v>
      </c>
      <c r="H1448" t="s">
        <v>17056</v>
      </c>
      <c r="I1448" t="s">
        <v>12119</v>
      </c>
      <c r="J1448" t="s">
        <v>8555</v>
      </c>
      <c r="K1448" t="s">
        <v>8556</v>
      </c>
      <c r="L1448" t="s">
        <v>86</v>
      </c>
      <c r="M1448" t="s">
        <v>8557</v>
      </c>
      <c r="N1448" t="s">
        <v>5112</v>
      </c>
      <c r="O1448" t="s">
        <v>8558</v>
      </c>
      <c r="P1448" t="s">
        <v>17057</v>
      </c>
      <c r="R1448" t="str">
        <f t="shared" si="44"/>
        <v>坊子</v>
      </c>
      <c r="S1448" t="str">
        <f t="shared" si="45"/>
        <v>0104</v>
      </c>
    </row>
    <row r="1449" spans="1:19">
      <c r="A1449" t="s">
        <v>17058</v>
      </c>
      <c r="B1449" t="s">
        <v>17059</v>
      </c>
      <c r="C1449" t="s">
        <v>49</v>
      </c>
      <c r="D1449" t="s">
        <v>17060</v>
      </c>
      <c r="E1449" t="s">
        <v>16687</v>
      </c>
      <c r="F1449" t="s">
        <v>17061</v>
      </c>
      <c r="G1449" t="s">
        <v>17062</v>
      </c>
      <c r="H1449" t="s">
        <v>17063</v>
      </c>
      <c r="I1449" t="s">
        <v>4785</v>
      </c>
      <c r="J1449" t="s">
        <v>7996</v>
      </c>
      <c r="K1449" t="s">
        <v>7997</v>
      </c>
      <c r="L1449" t="s">
        <v>237</v>
      </c>
      <c r="M1449" t="s">
        <v>4788</v>
      </c>
      <c r="O1449" t="s">
        <v>7998</v>
      </c>
      <c r="P1449" t="s">
        <v>17064</v>
      </c>
      <c r="Q1449" t="s">
        <v>17065</v>
      </c>
      <c r="R1449" t="str">
        <f t="shared" si="44"/>
        <v>潍城</v>
      </c>
      <c r="S1449" t="str">
        <f t="shared" si="45"/>
        <v>0104</v>
      </c>
    </row>
    <row r="1450" spans="1:19">
      <c r="A1450" t="s">
        <v>17066</v>
      </c>
      <c r="B1450" t="s">
        <v>17067</v>
      </c>
      <c r="C1450" t="s">
        <v>49</v>
      </c>
      <c r="D1450" t="s">
        <v>17068</v>
      </c>
      <c r="E1450" t="s">
        <v>16664</v>
      </c>
      <c r="F1450" t="s">
        <v>17069</v>
      </c>
      <c r="G1450" t="s">
        <v>17070</v>
      </c>
      <c r="H1450" t="s">
        <v>17071</v>
      </c>
      <c r="I1450" t="s">
        <v>12844</v>
      </c>
      <c r="J1450" t="s">
        <v>8535</v>
      </c>
      <c r="K1450" t="s">
        <v>8536</v>
      </c>
      <c r="L1450" t="s">
        <v>148</v>
      </c>
      <c r="M1450" t="s">
        <v>5272</v>
      </c>
      <c r="N1450" t="s">
        <v>7504</v>
      </c>
      <c r="O1450" t="s">
        <v>8537</v>
      </c>
      <c r="P1450" t="s">
        <v>17072</v>
      </c>
      <c r="R1450" t="str">
        <f t="shared" si="44"/>
        <v>寒亭</v>
      </c>
      <c r="S1450" t="str">
        <f t="shared" si="45"/>
        <v>0104</v>
      </c>
    </row>
    <row r="1451" spans="1:19">
      <c r="A1451" t="s">
        <v>17073</v>
      </c>
      <c r="B1451" t="s">
        <v>17074</v>
      </c>
      <c r="C1451" t="s">
        <v>49</v>
      </c>
      <c r="D1451" t="s">
        <v>17075</v>
      </c>
      <c r="E1451" t="s">
        <v>16687</v>
      </c>
      <c r="F1451" t="s">
        <v>15337</v>
      </c>
      <c r="G1451" t="s">
        <v>15338</v>
      </c>
      <c r="H1451" t="s">
        <v>17076</v>
      </c>
      <c r="I1451" t="s">
        <v>4828</v>
      </c>
      <c r="J1451" t="s">
        <v>6528</v>
      </c>
      <c r="K1451" t="s">
        <v>6529</v>
      </c>
      <c r="L1451" t="s">
        <v>60</v>
      </c>
      <c r="M1451" t="s">
        <v>4774</v>
      </c>
      <c r="N1451" t="s">
        <v>8593</v>
      </c>
      <c r="O1451" t="s">
        <v>6531</v>
      </c>
      <c r="P1451" t="s">
        <v>17077</v>
      </c>
      <c r="R1451" t="str">
        <f t="shared" si="44"/>
        <v>奎文</v>
      </c>
      <c r="S1451" t="str">
        <f t="shared" si="45"/>
        <v>0104</v>
      </c>
    </row>
    <row r="1452" spans="1:19">
      <c r="A1452" t="s">
        <v>17078</v>
      </c>
      <c r="B1452" t="s">
        <v>17079</v>
      </c>
      <c r="C1452" t="s">
        <v>49</v>
      </c>
      <c r="D1452" t="s">
        <v>17080</v>
      </c>
      <c r="E1452" t="s">
        <v>16687</v>
      </c>
      <c r="F1452" t="s">
        <v>17081</v>
      </c>
      <c r="G1452" t="s">
        <v>17082</v>
      </c>
      <c r="H1452" t="s">
        <v>17083</v>
      </c>
      <c r="I1452" t="s">
        <v>4813</v>
      </c>
      <c r="J1452" t="s">
        <v>8423</v>
      </c>
      <c r="K1452" t="s">
        <v>8424</v>
      </c>
      <c r="L1452" t="s">
        <v>114</v>
      </c>
      <c r="M1452" t="s">
        <v>7931</v>
      </c>
      <c r="N1452" t="s">
        <v>5056</v>
      </c>
      <c r="O1452" t="s">
        <v>8425</v>
      </c>
      <c r="P1452" t="s">
        <v>17084</v>
      </c>
      <c r="Q1452" t="s">
        <v>17085</v>
      </c>
      <c r="R1452" t="str">
        <f t="shared" si="44"/>
        <v>高密</v>
      </c>
      <c r="S1452" t="str">
        <f t="shared" si="45"/>
        <v>0104</v>
      </c>
    </row>
    <row r="1453" spans="1:19">
      <c r="A1453" t="s">
        <v>17086</v>
      </c>
      <c r="B1453" t="s">
        <v>17087</v>
      </c>
      <c r="C1453" t="s">
        <v>49</v>
      </c>
      <c r="D1453" t="s">
        <v>17088</v>
      </c>
      <c r="E1453" t="s">
        <v>16687</v>
      </c>
      <c r="F1453" t="s">
        <v>17089</v>
      </c>
      <c r="G1453" t="s">
        <v>17090</v>
      </c>
      <c r="H1453" t="s">
        <v>17091</v>
      </c>
      <c r="I1453" t="s">
        <v>4828</v>
      </c>
      <c r="J1453" t="s">
        <v>7677</v>
      </c>
      <c r="K1453" t="s">
        <v>7678</v>
      </c>
      <c r="L1453" t="s">
        <v>86</v>
      </c>
      <c r="M1453" t="s">
        <v>7679</v>
      </c>
      <c r="N1453" t="s">
        <v>5487</v>
      </c>
      <c r="O1453" t="s">
        <v>7680</v>
      </c>
      <c r="P1453" t="s">
        <v>17092</v>
      </c>
      <c r="Q1453" t="s">
        <v>17093</v>
      </c>
      <c r="R1453" t="str">
        <f t="shared" si="44"/>
        <v>坊子</v>
      </c>
      <c r="S1453" t="str">
        <f t="shared" si="45"/>
        <v>0104</v>
      </c>
    </row>
    <row r="1454" spans="1:19">
      <c r="A1454" t="s">
        <v>17094</v>
      </c>
      <c r="B1454" t="s">
        <v>17095</v>
      </c>
      <c r="C1454" t="s">
        <v>49</v>
      </c>
      <c r="D1454" t="s">
        <v>17096</v>
      </c>
      <c r="E1454" t="s">
        <v>16664</v>
      </c>
      <c r="F1454" t="s">
        <v>17097</v>
      </c>
      <c r="G1454" t="s">
        <v>17098</v>
      </c>
      <c r="H1454" t="s">
        <v>17099</v>
      </c>
      <c r="I1454" t="s">
        <v>12119</v>
      </c>
      <c r="J1454" t="s">
        <v>6337</v>
      </c>
      <c r="K1454" t="s">
        <v>6338</v>
      </c>
      <c r="L1454" t="s">
        <v>105</v>
      </c>
      <c r="M1454" t="s">
        <v>4945</v>
      </c>
      <c r="N1454" t="s">
        <v>5112</v>
      </c>
      <c r="O1454" t="s">
        <v>6339</v>
      </c>
      <c r="P1454" t="s">
        <v>17100</v>
      </c>
      <c r="Q1454" t="s">
        <v>17101</v>
      </c>
      <c r="R1454" t="str">
        <f t="shared" si="44"/>
        <v>寿光</v>
      </c>
      <c r="S1454" t="str">
        <f t="shared" si="45"/>
        <v>0104</v>
      </c>
    </row>
    <row r="1455" spans="1:19">
      <c r="A1455" t="s">
        <v>17102</v>
      </c>
      <c r="B1455" t="s">
        <v>17103</v>
      </c>
      <c r="C1455" t="s">
        <v>49</v>
      </c>
      <c r="D1455" t="s">
        <v>17104</v>
      </c>
      <c r="E1455" t="s">
        <v>17105</v>
      </c>
      <c r="F1455" t="s">
        <v>17106</v>
      </c>
      <c r="G1455" t="s">
        <v>17107</v>
      </c>
      <c r="H1455" t="s">
        <v>17108</v>
      </c>
      <c r="I1455" t="s">
        <v>4785</v>
      </c>
      <c r="J1455" t="s">
        <v>6935</v>
      </c>
      <c r="K1455" t="s">
        <v>6936</v>
      </c>
      <c r="L1455" t="s">
        <v>50</v>
      </c>
      <c r="M1455" t="s">
        <v>4816</v>
      </c>
      <c r="N1455" t="s">
        <v>5487</v>
      </c>
      <c r="O1455" t="s">
        <v>6937</v>
      </c>
      <c r="P1455" t="s">
        <v>17109</v>
      </c>
      <c r="R1455" t="str">
        <f t="shared" si="44"/>
        <v>青州</v>
      </c>
      <c r="S1455" t="str">
        <f t="shared" si="45"/>
        <v>0104</v>
      </c>
    </row>
    <row r="1456" spans="1:19">
      <c r="A1456" t="s">
        <v>17110</v>
      </c>
      <c r="B1456" t="s">
        <v>17111</v>
      </c>
      <c r="C1456" t="s">
        <v>49</v>
      </c>
      <c r="D1456" t="s">
        <v>17112</v>
      </c>
      <c r="E1456" t="s">
        <v>16664</v>
      </c>
      <c r="F1456" t="s">
        <v>17113</v>
      </c>
      <c r="G1456" t="s">
        <v>17114</v>
      </c>
      <c r="H1456" t="s">
        <v>17115</v>
      </c>
      <c r="I1456" t="s">
        <v>12119</v>
      </c>
      <c r="J1456" t="s">
        <v>17116</v>
      </c>
      <c r="K1456" t="s">
        <v>17117</v>
      </c>
      <c r="L1456" t="s">
        <v>237</v>
      </c>
      <c r="M1456" t="s">
        <v>4788</v>
      </c>
      <c r="N1456" t="s">
        <v>5421</v>
      </c>
      <c r="O1456" t="s">
        <v>17118</v>
      </c>
      <c r="P1456" t="s">
        <v>17119</v>
      </c>
      <c r="Q1456" t="s">
        <v>17120</v>
      </c>
      <c r="R1456" t="str">
        <f t="shared" si="44"/>
        <v>潍城</v>
      </c>
      <c r="S1456" t="str">
        <f t="shared" si="45"/>
        <v>0104</v>
      </c>
    </row>
    <row r="1457" spans="1:19">
      <c r="A1457" t="s">
        <v>17121</v>
      </c>
      <c r="B1457" t="s">
        <v>17122</v>
      </c>
      <c r="C1457" t="s">
        <v>49</v>
      </c>
      <c r="D1457" t="s">
        <v>17123</v>
      </c>
      <c r="E1457" t="s">
        <v>17124</v>
      </c>
      <c r="F1457" t="s">
        <v>17125</v>
      </c>
      <c r="G1457" t="s">
        <v>17126</v>
      </c>
      <c r="H1457" t="s">
        <v>17127</v>
      </c>
      <c r="I1457" t="s">
        <v>5052</v>
      </c>
      <c r="J1457" t="s">
        <v>17128</v>
      </c>
      <c r="K1457" t="s">
        <v>17129</v>
      </c>
      <c r="L1457" t="s">
        <v>375</v>
      </c>
      <c r="M1457" t="s">
        <v>7334</v>
      </c>
      <c r="N1457" t="s">
        <v>5487</v>
      </c>
      <c r="O1457" t="s">
        <v>17130</v>
      </c>
      <c r="P1457" t="s">
        <v>17131</v>
      </c>
      <c r="R1457" t="str">
        <f t="shared" si="44"/>
        <v>昌邑</v>
      </c>
      <c r="S1457" t="str">
        <f t="shared" si="45"/>
        <v>0104</v>
      </c>
    </row>
    <row r="1458" spans="1:19">
      <c r="A1458" t="s">
        <v>17132</v>
      </c>
      <c r="B1458" t="s">
        <v>17133</v>
      </c>
      <c r="C1458" t="s">
        <v>49</v>
      </c>
      <c r="D1458" t="s">
        <v>17134</v>
      </c>
      <c r="E1458" t="s">
        <v>17135</v>
      </c>
      <c r="F1458" t="s">
        <v>17136</v>
      </c>
      <c r="G1458" t="s">
        <v>17137</v>
      </c>
      <c r="H1458" t="s">
        <v>17138</v>
      </c>
      <c r="I1458" t="s">
        <v>12119</v>
      </c>
      <c r="J1458" t="s">
        <v>9734</v>
      </c>
      <c r="K1458" t="s">
        <v>9735</v>
      </c>
      <c r="L1458" t="s">
        <v>60</v>
      </c>
      <c r="M1458" t="s">
        <v>4904</v>
      </c>
      <c r="N1458" t="s">
        <v>5112</v>
      </c>
      <c r="O1458" t="s">
        <v>9736</v>
      </c>
      <c r="P1458" t="s">
        <v>17139</v>
      </c>
      <c r="Q1458" t="s">
        <v>17140</v>
      </c>
      <c r="R1458" t="str">
        <f t="shared" si="44"/>
        <v>奎文</v>
      </c>
      <c r="S1458" t="str">
        <f t="shared" si="45"/>
        <v>0104</v>
      </c>
    </row>
    <row r="1459" spans="1:19">
      <c r="A1459" t="s">
        <v>785</v>
      </c>
      <c r="B1459" t="s">
        <v>17141</v>
      </c>
      <c r="C1459" t="s">
        <v>49</v>
      </c>
      <c r="D1459" t="s">
        <v>17142</v>
      </c>
      <c r="E1459" t="s">
        <v>16687</v>
      </c>
      <c r="F1459" t="s">
        <v>17143</v>
      </c>
      <c r="G1459" t="s">
        <v>783</v>
      </c>
      <c r="H1459" t="s">
        <v>17144</v>
      </c>
      <c r="I1459" t="s">
        <v>17145</v>
      </c>
      <c r="J1459" t="s">
        <v>5863</v>
      </c>
      <c r="K1459" t="s">
        <v>5864</v>
      </c>
      <c r="L1459" t="s">
        <v>237</v>
      </c>
      <c r="M1459" t="s">
        <v>4788</v>
      </c>
      <c r="N1459" t="s">
        <v>5421</v>
      </c>
      <c r="O1459" t="s">
        <v>5865</v>
      </c>
      <c r="P1459" t="s">
        <v>17146</v>
      </c>
      <c r="Q1459" t="s">
        <v>17147</v>
      </c>
      <c r="R1459" t="str">
        <f t="shared" si="44"/>
        <v>潍城</v>
      </c>
      <c r="S1459" t="str">
        <f t="shared" si="45"/>
        <v>0104</v>
      </c>
    </row>
    <row r="1460" spans="1:19">
      <c r="A1460" t="s">
        <v>17148</v>
      </c>
      <c r="B1460" t="s">
        <v>17149</v>
      </c>
      <c r="C1460" t="s">
        <v>49</v>
      </c>
      <c r="D1460" t="s">
        <v>17150</v>
      </c>
      <c r="E1460" t="s">
        <v>16664</v>
      </c>
      <c r="F1460" t="s">
        <v>17151</v>
      </c>
      <c r="G1460" t="s">
        <v>17152</v>
      </c>
      <c r="H1460" t="s">
        <v>17153</v>
      </c>
      <c r="I1460" t="s">
        <v>12119</v>
      </c>
      <c r="J1460" t="s">
        <v>7352</v>
      </c>
      <c r="K1460" t="s">
        <v>7353</v>
      </c>
      <c r="L1460" t="s">
        <v>60</v>
      </c>
      <c r="M1460" t="s">
        <v>5511</v>
      </c>
      <c r="N1460" t="s">
        <v>4892</v>
      </c>
      <c r="O1460" t="s">
        <v>7354</v>
      </c>
      <c r="P1460" t="s">
        <v>17154</v>
      </c>
      <c r="Q1460" t="s">
        <v>17155</v>
      </c>
      <c r="R1460" t="str">
        <f t="shared" si="44"/>
        <v>奎文</v>
      </c>
      <c r="S1460" t="str">
        <f t="shared" si="45"/>
        <v>0104</v>
      </c>
    </row>
    <row r="1461" spans="1:19">
      <c r="A1461" t="s">
        <v>17156</v>
      </c>
      <c r="B1461" t="s">
        <v>17157</v>
      </c>
      <c r="C1461" t="s">
        <v>49</v>
      </c>
      <c r="D1461" t="s">
        <v>17158</v>
      </c>
      <c r="E1461" t="s">
        <v>16687</v>
      </c>
      <c r="F1461" t="s">
        <v>17159</v>
      </c>
      <c r="G1461" t="s">
        <v>17160</v>
      </c>
      <c r="H1461" t="s">
        <v>17161</v>
      </c>
      <c r="I1461" t="s">
        <v>5541</v>
      </c>
      <c r="J1461" t="s">
        <v>7556</v>
      </c>
      <c r="K1461" t="s">
        <v>7557</v>
      </c>
      <c r="L1461" t="s">
        <v>237</v>
      </c>
      <c r="M1461" t="s">
        <v>4971</v>
      </c>
      <c r="N1461" t="s">
        <v>4789</v>
      </c>
      <c r="O1461" t="s">
        <v>7559</v>
      </c>
      <c r="P1461" t="s">
        <v>17162</v>
      </c>
      <c r="R1461" t="str">
        <f t="shared" si="44"/>
        <v>潍城</v>
      </c>
      <c r="S1461" t="str">
        <f t="shared" si="45"/>
        <v>0104</v>
      </c>
    </row>
    <row r="1462" spans="1:19">
      <c r="A1462" t="s">
        <v>17163</v>
      </c>
      <c r="B1462" t="s">
        <v>17164</v>
      </c>
      <c r="C1462" t="s">
        <v>49</v>
      </c>
      <c r="D1462" t="s">
        <v>17165</v>
      </c>
      <c r="E1462" t="s">
        <v>16687</v>
      </c>
      <c r="F1462" t="s">
        <v>17166</v>
      </c>
      <c r="G1462" t="s">
        <v>17167</v>
      </c>
      <c r="H1462" t="s">
        <v>17168</v>
      </c>
      <c r="I1462" t="s">
        <v>4852</v>
      </c>
      <c r="J1462" t="s">
        <v>8413</v>
      </c>
      <c r="K1462" t="s">
        <v>8414</v>
      </c>
      <c r="L1462" t="s">
        <v>123</v>
      </c>
      <c r="M1462" t="s">
        <v>4994</v>
      </c>
      <c r="N1462" t="s">
        <v>4972</v>
      </c>
      <c r="O1462" t="s">
        <v>8415</v>
      </c>
      <c r="P1462" t="s">
        <v>17169</v>
      </c>
      <c r="R1462" t="str">
        <f t="shared" si="44"/>
        <v>诸城</v>
      </c>
      <c r="S1462" t="str">
        <f t="shared" si="45"/>
        <v>0104</v>
      </c>
    </row>
    <row r="1463" spans="1:19">
      <c r="A1463" t="s">
        <v>17170</v>
      </c>
      <c r="B1463" t="s">
        <v>17171</v>
      </c>
      <c r="C1463" t="s">
        <v>49</v>
      </c>
      <c r="D1463" t="s">
        <v>17172</v>
      </c>
      <c r="E1463" t="s">
        <v>16687</v>
      </c>
      <c r="F1463" t="s">
        <v>17173</v>
      </c>
      <c r="G1463" t="s">
        <v>17174</v>
      </c>
      <c r="H1463" t="s">
        <v>17175</v>
      </c>
      <c r="I1463" t="s">
        <v>4852</v>
      </c>
      <c r="J1463" t="s">
        <v>5636</v>
      </c>
      <c r="K1463" t="s">
        <v>5637</v>
      </c>
      <c r="L1463" t="s">
        <v>105</v>
      </c>
      <c r="M1463" t="s">
        <v>5638</v>
      </c>
      <c r="N1463" t="s">
        <v>5487</v>
      </c>
      <c r="O1463" t="s">
        <v>5639</v>
      </c>
      <c r="P1463" t="s">
        <v>17176</v>
      </c>
      <c r="Q1463" t="s">
        <v>17177</v>
      </c>
      <c r="R1463" t="str">
        <f t="shared" si="44"/>
        <v>寿光</v>
      </c>
      <c r="S1463" t="str">
        <f t="shared" si="45"/>
        <v>0104</v>
      </c>
    </row>
    <row r="1464" spans="1:19">
      <c r="A1464" t="s">
        <v>17178</v>
      </c>
      <c r="B1464" t="s">
        <v>17179</v>
      </c>
      <c r="C1464" t="s">
        <v>49</v>
      </c>
      <c r="D1464" t="s">
        <v>17180</v>
      </c>
      <c r="E1464" t="s">
        <v>17135</v>
      </c>
      <c r="F1464" t="s">
        <v>17181</v>
      </c>
      <c r="G1464" t="s">
        <v>17182</v>
      </c>
      <c r="H1464" t="s">
        <v>17183</v>
      </c>
      <c r="I1464" t="s">
        <v>12119</v>
      </c>
      <c r="J1464" t="s">
        <v>8081</v>
      </c>
      <c r="K1464" t="s">
        <v>8082</v>
      </c>
      <c r="L1464" t="s">
        <v>105</v>
      </c>
      <c r="M1464" t="s">
        <v>5133</v>
      </c>
      <c r="N1464" t="s">
        <v>5801</v>
      </c>
      <c r="O1464" t="s">
        <v>8083</v>
      </c>
      <c r="P1464" t="s">
        <v>17184</v>
      </c>
      <c r="R1464" t="str">
        <f t="shared" si="44"/>
        <v>寿光</v>
      </c>
      <c r="S1464" t="str">
        <f t="shared" si="45"/>
        <v>0104</v>
      </c>
    </row>
    <row r="1465" spans="1:19">
      <c r="A1465" t="s">
        <v>17185</v>
      </c>
      <c r="B1465" t="s">
        <v>17186</v>
      </c>
      <c r="C1465" t="s">
        <v>49</v>
      </c>
      <c r="D1465" t="s">
        <v>17187</v>
      </c>
      <c r="E1465" t="s">
        <v>16664</v>
      </c>
      <c r="F1465" t="s">
        <v>17188</v>
      </c>
      <c r="G1465" t="s">
        <v>17189</v>
      </c>
      <c r="H1465" t="s">
        <v>17190</v>
      </c>
      <c r="I1465" t="s">
        <v>12119</v>
      </c>
      <c r="J1465" t="s">
        <v>10999</v>
      </c>
      <c r="K1465" t="s">
        <v>11000</v>
      </c>
      <c r="L1465" t="s">
        <v>237</v>
      </c>
      <c r="M1465" t="s">
        <v>5247</v>
      </c>
      <c r="N1465" t="s">
        <v>4789</v>
      </c>
      <c r="O1465" t="s">
        <v>11001</v>
      </c>
      <c r="P1465" t="s">
        <v>17191</v>
      </c>
      <c r="Q1465" t="s">
        <v>17192</v>
      </c>
      <c r="R1465" t="str">
        <f t="shared" si="44"/>
        <v>潍城</v>
      </c>
      <c r="S1465" t="str">
        <f t="shared" si="45"/>
        <v>0104</v>
      </c>
    </row>
    <row r="1466" spans="1:19">
      <c r="A1466" t="s">
        <v>17193</v>
      </c>
      <c r="B1466" t="s">
        <v>17194</v>
      </c>
      <c r="C1466" t="s">
        <v>49</v>
      </c>
      <c r="D1466" t="s">
        <v>17195</v>
      </c>
      <c r="E1466" t="s">
        <v>16687</v>
      </c>
      <c r="F1466" t="s">
        <v>17196</v>
      </c>
      <c r="G1466" t="s">
        <v>17197</v>
      </c>
      <c r="H1466" t="s">
        <v>17198</v>
      </c>
      <c r="I1466" t="s">
        <v>4813</v>
      </c>
      <c r="J1466" t="s">
        <v>6348</v>
      </c>
      <c r="K1466" t="s">
        <v>6349</v>
      </c>
      <c r="L1466" t="s">
        <v>114</v>
      </c>
      <c r="M1466" t="s">
        <v>5486</v>
      </c>
      <c r="N1466" t="s">
        <v>4881</v>
      </c>
      <c r="O1466" t="s">
        <v>6350</v>
      </c>
      <c r="P1466" t="s">
        <v>17199</v>
      </c>
      <c r="Q1466" t="s">
        <v>17200</v>
      </c>
      <c r="R1466" t="str">
        <f t="shared" si="44"/>
        <v>高密</v>
      </c>
      <c r="S1466" t="str">
        <f t="shared" si="45"/>
        <v>0104</v>
      </c>
    </row>
    <row r="1467" spans="1:19">
      <c r="A1467" t="s">
        <v>17201</v>
      </c>
      <c r="B1467" t="s">
        <v>17202</v>
      </c>
      <c r="C1467" t="s">
        <v>49</v>
      </c>
      <c r="D1467" t="s">
        <v>17203</v>
      </c>
      <c r="E1467" t="s">
        <v>16664</v>
      </c>
      <c r="F1467" t="s">
        <v>17204</v>
      </c>
      <c r="G1467" t="s">
        <v>17205</v>
      </c>
      <c r="H1467" t="s">
        <v>17206</v>
      </c>
      <c r="I1467" t="s">
        <v>12757</v>
      </c>
      <c r="J1467" t="s">
        <v>5003</v>
      </c>
      <c r="K1467" t="s">
        <v>5004</v>
      </c>
      <c r="L1467" t="s">
        <v>237</v>
      </c>
      <c r="M1467" t="s">
        <v>4788</v>
      </c>
      <c r="N1467" t="s">
        <v>6601</v>
      </c>
      <c r="O1467" t="s">
        <v>5006</v>
      </c>
      <c r="P1467" t="s">
        <v>17207</v>
      </c>
      <c r="Q1467" t="s">
        <v>17208</v>
      </c>
      <c r="R1467" t="str">
        <f t="shared" si="44"/>
        <v>潍城</v>
      </c>
      <c r="S1467" t="str">
        <f t="shared" si="45"/>
        <v>0104</v>
      </c>
    </row>
    <row r="1468" spans="1:19">
      <c r="A1468" t="s">
        <v>17209</v>
      </c>
      <c r="B1468" t="s">
        <v>17210</v>
      </c>
      <c r="C1468" t="s">
        <v>49</v>
      </c>
      <c r="D1468" t="s">
        <v>17211</v>
      </c>
      <c r="E1468" t="s">
        <v>16687</v>
      </c>
      <c r="F1468" t="s">
        <v>17212</v>
      </c>
      <c r="G1468" t="s">
        <v>17213</v>
      </c>
      <c r="H1468" t="s">
        <v>17214</v>
      </c>
      <c r="I1468" t="s">
        <v>9437</v>
      </c>
      <c r="J1468" t="s">
        <v>8015</v>
      </c>
      <c r="K1468" t="s">
        <v>8016</v>
      </c>
      <c r="L1468" t="s">
        <v>105</v>
      </c>
      <c r="M1468" t="s">
        <v>5197</v>
      </c>
      <c r="N1468" t="s">
        <v>4832</v>
      </c>
      <c r="O1468" t="s">
        <v>8017</v>
      </c>
      <c r="P1468" t="s">
        <v>17215</v>
      </c>
      <c r="Q1468" t="s">
        <v>17216</v>
      </c>
      <c r="R1468" t="str">
        <f t="shared" si="44"/>
        <v>寿光</v>
      </c>
      <c r="S1468" t="str">
        <f t="shared" si="45"/>
        <v>0104</v>
      </c>
    </row>
    <row r="1469" spans="1:19">
      <c r="A1469" t="s">
        <v>17217</v>
      </c>
      <c r="B1469" t="s">
        <v>17218</v>
      </c>
      <c r="C1469" t="s">
        <v>49</v>
      </c>
      <c r="D1469" t="s">
        <v>17219</v>
      </c>
      <c r="E1469" t="s">
        <v>17124</v>
      </c>
      <c r="F1469" t="s">
        <v>17220</v>
      </c>
      <c r="G1469" t="s">
        <v>17221</v>
      </c>
      <c r="H1469" t="s">
        <v>17222</v>
      </c>
      <c r="I1469" t="s">
        <v>4785</v>
      </c>
      <c r="J1469" t="s">
        <v>5987</v>
      </c>
      <c r="K1469" t="s">
        <v>5988</v>
      </c>
      <c r="L1469" t="s">
        <v>95</v>
      </c>
      <c r="M1469" t="s">
        <v>5042</v>
      </c>
      <c r="N1469" t="s">
        <v>4789</v>
      </c>
      <c r="O1469" t="s">
        <v>5989</v>
      </c>
      <c r="P1469" t="s">
        <v>17223</v>
      </c>
      <c r="Q1469" t="s">
        <v>17224</v>
      </c>
      <c r="R1469" t="str">
        <f t="shared" si="44"/>
        <v>安丘</v>
      </c>
      <c r="S1469" t="str">
        <f t="shared" si="45"/>
        <v>0104</v>
      </c>
    </row>
    <row r="1470" spans="1:19">
      <c r="A1470" t="s">
        <v>17225</v>
      </c>
      <c r="B1470" t="s">
        <v>17226</v>
      </c>
      <c r="C1470" t="s">
        <v>49</v>
      </c>
      <c r="D1470" t="s">
        <v>17227</v>
      </c>
      <c r="E1470" t="s">
        <v>16664</v>
      </c>
      <c r="F1470" t="s">
        <v>17228</v>
      </c>
      <c r="G1470" t="s">
        <v>17229</v>
      </c>
      <c r="H1470" t="s">
        <v>17230</v>
      </c>
      <c r="I1470" t="s">
        <v>12119</v>
      </c>
      <c r="J1470" t="s">
        <v>6528</v>
      </c>
      <c r="K1470" t="s">
        <v>6529</v>
      </c>
      <c r="L1470" t="s">
        <v>60</v>
      </c>
      <c r="M1470" t="s">
        <v>4774</v>
      </c>
      <c r="N1470" t="s">
        <v>8593</v>
      </c>
      <c r="O1470" t="s">
        <v>6531</v>
      </c>
      <c r="P1470" t="s">
        <v>17231</v>
      </c>
      <c r="R1470" t="str">
        <f t="shared" si="44"/>
        <v>奎文</v>
      </c>
      <c r="S1470" t="str">
        <f t="shared" si="45"/>
        <v>0104</v>
      </c>
    </row>
    <row r="1471" spans="1:19">
      <c r="A1471" t="s">
        <v>17232</v>
      </c>
      <c r="B1471" t="s">
        <v>17233</v>
      </c>
      <c r="C1471" t="s">
        <v>49</v>
      </c>
      <c r="D1471" t="s">
        <v>17234</v>
      </c>
      <c r="E1471" t="s">
        <v>16687</v>
      </c>
      <c r="F1471" t="s">
        <v>17235</v>
      </c>
      <c r="G1471" t="s">
        <v>17236</v>
      </c>
      <c r="H1471" t="s">
        <v>17237</v>
      </c>
      <c r="I1471" t="s">
        <v>4813</v>
      </c>
      <c r="J1471" t="s">
        <v>7125</v>
      </c>
      <c r="K1471" t="s">
        <v>7126</v>
      </c>
      <c r="L1471" t="s">
        <v>105</v>
      </c>
      <c r="M1471" t="s">
        <v>5089</v>
      </c>
      <c r="N1471" t="s">
        <v>4789</v>
      </c>
      <c r="O1471" t="s">
        <v>7127</v>
      </c>
      <c r="P1471" t="s">
        <v>17238</v>
      </c>
      <c r="Q1471" t="s">
        <v>17239</v>
      </c>
      <c r="R1471" t="str">
        <f t="shared" si="44"/>
        <v>寿光</v>
      </c>
      <c r="S1471" t="str">
        <f t="shared" si="45"/>
        <v>0104</v>
      </c>
    </row>
    <row r="1472" spans="1:19">
      <c r="A1472" t="s">
        <v>17240</v>
      </c>
      <c r="B1472" t="s">
        <v>17241</v>
      </c>
      <c r="C1472" t="s">
        <v>49</v>
      </c>
      <c r="D1472" t="s">
        <v>17242</v>
      </c>
      <c r="E1472" t="s">
        <v>16687</v>
      </c>
      <c r="F1472" t="s">
        <v>17243</v>
      </c>
      <c r="G1472" t="s">
        <v>17244</v>
      </c>
      <c r="H1472" t="s">
        <v>17245</v>
      </c>
      <c r="I1472" t="s">
        <v>4785</v>
      </c>
      <c r="J1472" t="s">
        <v>17246</v>
      </c>
      <c r="K1472" t="s">
        <v>17247</v>
      </c>
      <c r="L1472" t="s">
        <v>114</v>
      </c>
      <c r="M1472" t="s">
        <v>9901</v>
      </c>
      <c r="N1472" t="s">
        <v>5907</v>
      </c>
      <c r="O1472" t="s">
        <v>17248</v>
      </c>
      <c r="P1472" t="s">
        <v>17249</v>
      </c>
      <c r="Q1472" t="s">
        <v>17250</v>
      </c>
      <c r="R1472" t="str">
        <f t="shared" si="44"/>
        <v>高密</v>
      </c>
      <c r="S1472" t="str">
        <f t="shared" si="45"/>
        <v>0104</v>
      </c>
    </row>
    <row r="1473" spans="1:19">
      <c r="A1473" t="s">
        <v>17251</v>
      </c>
      <c r="B1473" t="s">
        <v>17252</v>
      </c>
      <c r="C1473" t="s">
        <v>49</v>
      </c>
      <c r="D1473" t="s">
        <v>17253</v>
      </c>
      <c r="E1473" t="s">
        <v>16687</v>
      </c>
      <c r="F1473" t="s">
        <v>17254</v>
      </c>
      <c r="G1473" t="s">
        <v>17255</v>
      </c>
      <c r="H1473" t="s">
        <v>17256</v>
      </c>
      <c r="I1473" t="s">
        <v>17257</v>
      </c>
      <c r="J1473" t="s">
        <v>9734</v>
      </c>
      <c r="K1473" t="s">
        <v>9735</v>
      </c>
      <c r="L1473" t="s">
        <v>60</v>
      </c>
      <c r="M1473" t="s">
        <v>4904</v>
      </c>
      <c r="O1473" t="s">
        <v>7044</v>
      </c>
      <c r="P1473" t="s">
        <v>17258</v>
      </c>
      <c r="R1473" t="str">
        <f t="shared" ref="R1473:R1536" si="46">IF(OR(LEFT(L1473,2)="高新"),"奎文",IF(LEFT(L1473,2)="峡山","坊子",IF(LEFT(L1473,2)="滨海","寒亭",LEFT(L1473,2))))</f>
        <v>奎文</v>
      </c>
      <c r="S1473" t="str">
        <f t="shared" ref="S1473:S1536" si="47">TEXT(B1473,"mmdd")</f>
        <v>0104</v>
      </c>
    </row>
    <row r="1474" spans="1:19">
      <c r="A1474" t="s">
        <v>17259</v>
      </c>
      <c r="B1474" t="s">
        <v>17260</v>
      </c>
      <c r="C1474" t="s">
        <v>49</v>
      </c>
      <c r="D1474" t="s">
        <v>17261</v>
      </c>
      <c r="E1474" t="s">
        <v>17262</v>
      </c>
      <c r="F1474" t="s">
        <v>17263</v>
      </c>
      <c r="G1474" t="s">
        <v>17264</v>
      </c>
      <c r="H1474" t="s">
        <v>17265</v>
      </c>
      <c r="I1474" t="s">
        <v>5560</v>
      </c>
      <c r="J1474" t="s">
        <v>6423</v>
      </c>
      <c r="K1474" t="s">
        <v>6424</v>
      </c>
      <c r="L1474" t="s">
        <v>60</v>
      </c>
      <c r="M1474" t="s">
        <v>5511</v>
      </c>
      <c r="N1474" t="s">
        <v>5056</v>
      </c>
      <c r="O1474" t="s">
        <v>6425</v>
      </c>
      <c r="P1474" t="s">
        <v>17266</v>
      </c>
      <c r="Q1474" t="s">
        <v>17267</v>
      </c>
      <c r="R1474" t="str">
        <f t="shared" si="46"/>
        <v>奎文</v>
      </c>
      <c r="S1474" t="str">
        <f t="shared" si="47"/>
        <v>0104</v>
      </c>
    </row>
    <row r="1475" spans="1:19">
      <c r="A1475" t="s">
        <v>17268</v>
      </c>
      <c r="B1475" t="s">
        <v>17269</v>
      </c>
      <c r="C1475" t="s">
        <v>49</v>
      </c>
      <c r="D1475" t="s">
        <v>17270</v>
      </c>
      <c r="E1475" t="s">
        <v>16664</v>
      </c>
      <c r="F1475" t="s">
        <v>17271</v>
      </c>
      <c r="G1475" t="s">
        <v>17272</v>
      </c>
      <c r="H1475" t="s">
        <v>17273</v>
      </c>
      <c r="I1475" t="s">
        <v>12757</v>
      </c>
      <c r="J1475" t="s">
        <v>8555</v>
      </c>
      <c r="K1475" t="s">
        <v>8556</v>
      </c>
      <c r="L1475" t="s">
        <v>86</v>
      </c>
      <c r="M1475" t="s">
        <v>8557</v>
      </c>
      <c r="N1475" t="s">
        <v>5907</v>
      </c>
      <c r="O1475" t="s">
        <v>8558</v>
      </c>
      <c r="P1475" t="s">
        <v>17274</v>
      </c>
      <c r="R1475" t="str">
        <f t="shared" si="46"/>
        <v>坊子</v>
      </c>
      <c r="S1475" t="str">
        <f t="shared" si="47"/>
        <v>0104</v>
      </c>
    </row>
    <row r="1476" spans="1:19">
      <c r="A1476" t="s">
        <v>17275</v>
      </c>
      <c r="B1476" t="s">
        <v>17276</v>
      </c>
      <c r="C1476" t="s">
        <v>49</v>
      </c>
      <c r="D1476" t="s">
        <v>17277</v>
      </c>
      <c r="E1476" t="s">
        <v>16687</v>
      </c>
      <c r="F1476" t="s">
        <v>17278</v>
      </c>
      <c r="G1476" t="s">
        <v>17279</v>
      </c>
      <c r="H1476" t="s">
        <v>17280</v>
      </c>
      <c r="I1476" t="s">
        <v>4828</v>
      </c>
      <c r="J1476" t="s">
        <v>6955</v>
      </c>
      <c r="K1476" t="s">
        <v>6956</v>
      </c>
      <c r="L1476" t="s">
        <v>114</v>
      </c>
      <c r="M1476" t="s">
        <v>5486</v>
      </c>
      <c r="N1476" t="s">
        <v>4983</v>
      </c>
      <c r="O1476" t="s">
        <v>6957</v>
      </c>
      <c r="P1476" t="s">
        <v>17281</v>
      </c>
      <c r="Q1476" t="s">
        <v>17282</v>
      </c>
      <c r="R1476" t="str">
        <f t="shared" si="46"/>
        <v>高密</v>
      </c>
      <c r="S1476" t="str">
        <f t="shared" si="47"/>
        <v>0104</v>
      </c>
    </row>
    <row r="1477" spans="1:19">
      <c r="A1477" t="s">
        <v>17283</v>
      </c>
      <c r="B1477" t="s">
        <v>17284</v>
      </c>
      <c r="C1477" t="s">
        <v>49</v>
      </c>
      <c r="D1477" t="s">
        <v>17285</v>
      </c>
      <c r="E1477" t="s">
        <v>17105</v>
      </c>
      <c r="F1477" t="s">
        <v>17286</v>
      </c>
      <c r="G1477" t="s">
        <v>17287</v>
      </c>
      <c r="H1477" t="s">
        <v>17288</v>
      </c>
      <c r="I1477" t="s">
        <v>12119</v>
      </c>
      <c r="J1477" t="s">
        <v>6740</v>
      </c>
      <c r="K1477" t="s">
        <v>6741</v>
      </c>
      <c r="L1477" t="s">
        <v>60</v>
      </c>
      <c r="M1477" t="s">
        <v>5888</v>
      </c>
      <c r="N1477" t="s">
        <v>4789</v>
      </c>
      <c r="O1477" t="s">
        <v>6742</v>
      </c>
      <c r="P1477" t="s">
        <v>17289</v>
      </c>
      <c r="R1477" t="str">
        <f t="shared" si="46"/>
        <v>奎文</v>
      </c>
      <c r="S1477" t="str">
        <f t="shared" si="47"/>
        <v>0104</v>
      </c>
    </row>
    <row r="1478" spans="1:19">
      <c r="A1478" t="s">
        <v>17290</v>
      </c>
      <c r="B1478" t="s">
        <v>17291</v>
      </c>
      <c r="C1478" t="s">
        <v>49</v>
      </c>
      <c r="D1478" t="s">
        <v>17292</v>
      </c>
      <c r="E1478" t="s">
        <v>16664</v>
      </c>
      <c r="F1478" t="s">
        <v>17293</v>
      </c>
      <c r="G1478" t="s">
        <v>17294</v>
      </c>
      <c r="H1478" t="s">
        <v>17295</v>
      </c>
      <c r="I1478" t="s">
        <v>12757</v>
      </c>
      <c r="J1478" t="s">
        <v>5362</v>
      </c>
      <c r="K1478" t="s">
        <v>5363</v>
      </c>
      <c r="L1478" t="s">
        <v>123</v>
      </c>
      <c r="M1478" t="s">
        <v>5364</v>
      </c>
      <c r="N1478" t="s">
        <v>4972</v>
      </c>
      <c r="O1478" t="s">
        <v>5365</v>
      </c>
      <c r="P1478" t="s">
        <v>17296</v>
      </c>
      <c r="Q1478" t="s">
        <v>17297</v>
      </c>
      <c r="R1478" t="str">
        <f t="shared" si="46"/>
        <v>诸城</v>
      </c>
      <c r="S1478" t="str">
        <f t="shared" si="47"/>
        <v>0104</v>
      </c>
    </row>
    <row r="1479" spans="1:19">
      <c r="A1479" t="s">
        <v>17298</v>
      </c>
      <c r="B1479" t="s">
        <v>17299</v>
      </c>
      <c r="C1479" t="s">
        <v>49</v>
      </c>
      <c r="D1479" t="s">
        <v>17300</v>
      </c>
      <c r="E1479" t="s">
        <v>17301</v>
      </c>
      <c r="F1479" t="s">
        <v>17302</v>
      </c>
      <c r="G1479" t="s">
        <v>17303</v>
      </c>
      <c r="H1479" t="s">
        <v>17304</v>
      </c>
      <c r="I1479" t="s">
        <v>12119</v>
      </c>
      <c r="J1479" t="s">
        <v>7352</v>
      </c>
      <c r="K1479" t="s">
        <v>7353</v>
      </c>
      <c r="L1479" t="s">
        <v>60</v>
      </c>
      <c r="M1479" t="s">
        <v>5511</v>
      </c>
      <c r="O1479" t="s">
        <v>7354</v>
      </c>
      <c r="P1479" t="s">
        <v>17305</v>
      </c>
      <c r="R1479" t="str">
        <f t="shared" si="46"/>
        <v>奎文</v>
      </c>
      <c r="S1479" t="str">
        <f t="shared" si="47"/>
        <v>0104</v>
      </c>
    </row>
    <row r="1480" spans="1:19">
      <c r="A1480" t="s">
        <v>17306</v>
      </c>
      <c r="B1480" t="s">
        <v>17307</v>
      </c>
      <c r="C1480" t="s">
        <v>49</v>
      </c>
      <c r="D1480" t="s">
        <v>17308</v>
      </c>
      <c r="E1480" t="s">
        <v>17301</v>
      </c>
      <c r="F1480" t="s">
        <v>17309</v>
      </c>
      <c r="G1480" t="s">
        <v>17310</v>
      </c>
      <c r="H1480" t="s">
        <v>17311</v>
      </c>
      <c r="I1480" t="s">
        <v>12119</v>
      </c>
      <c r="J1480" t="s">
        <v>11618</v>
      </c>
      <c r="K1480" t="s">
        <v>11619</v>
      </c>
      <c r="L1480" t="s">
        <v>237</v>
      </c>
      <c r="M1480" t="s">
        <v>4868</v>
      </c>
      <c r="O1480" t="s">
        <v>11620</v>
      </c>
      <c r="P1480" t="s">
        <v>17312</v>
      </c>
      <c r="R1480" t="str">
        <f t="shared" si="46"/>
        <v>潍城</v>
      </c>
      <c r="S1480" t="str">
        <f t="shared" si="47"/>
        <v>0104</v>
      </c>
    </row>
    <row r="1481" spans="1:19">
      <c r="A1481" t="s">
        <v>17313</v>
      </c>
      <c r="B1481" t="s">
        <v>17314</v>
      </c>
      <c r="C1481" t="s">
        <v>49</v>
      </c>
      <c r="D1481" t="s">
        <v>17315</v>
      </c>
      <c r="E1481" t="s">
        <v>17316</v>
      </c>
      <c r="F1481" t="s">
        <v>17317</v>
      </c>
      <c r="G1481" t="s">
        <v>17318</v>
      </c>
      <c r="H1481" t="s">
        <v>17319</v>
      </c>
      <c r="I1481" t="s">
        <v>4813</v>
      </c>
      <c r="J1481" t="s">
        <v>17320</v>
      </c>
      <c r="K1481" t="s">
        <v>17321</v>
      </c>
      <c r="L1481" t="s">
        <v>50</v>
      </c>
      <c r="M1481" t="s">
        <v>4855</v>
      </c>
      <c r="N1481" t="s">
        <v>4789</v>
      </c>
      <c r="O1481" t="s">
        <v>17322</v>
      </c>
      <c r="P1481" t="s">
        <v>17323</v>
      </c>
      <c r="R1481" t="str">
        <f t="shared" si="46"/>
        <v>青州</v>
      </c>
      <c r="S1481" t="str">
        <f t="shared" si="47"/>
        <v>0104</v>
      </c>
    </row>
    <row r="1482" spans="1:19">
      <c r="A1482" t="s">
        <v>17324</v>
      </c>
      <c r="B1482" t="s">
        <v>17325</v>
      </c>
      <c r="C1482" t="s">
        <v>49</v>
      </c>
      <c r="D1482" t="s">
        <v>17326</v>
      </c>
      <c r="E1482" t="s">
        <v>17327</v>
      </c>
      <c r="F1482" t="s">
        <v>17328</v>
      </c>
      <c r="G1482" t="s">
        <v>17329</v>
      </c>
      <c r="H1482" t="s">
        <v>17330</v>
      </c>
      <c r="I1482" t="s">
        <v>12119</v>
      </c>
      <c r="J1482" t="s">
        <v>8555</v>
      </c>
      <c r="K1482" t="s">
        <v>8556</v>
      </c>
      <c r="L1482" t="s">
        <v>86</v>
      </c>
      <c r="M1482" t="s">
        <v>8557</v>
      </c>
      <c r="N1482" t="s">
        <v>5112</v>
      </c>
      <c r="O1482" t="s">
        <v>8558</v>
      </c>
      <c r="P1482" t="s">
        <v>17331</v>
      </c>
      <c r="Q1482" t="s">
        <v>17332</v>
      </c>
      <c r="R1482" t="str">
        <f t="shared" si="46"/>
        <v>坊子</v>
      </c>
      <c r="S1482" t="str">
        <f t="shared" si="47"/>
        <v>0104</v>
      </c>
    </row>
    <row r="1483" spans="1:19">
      <c r="A1483" t="s">
        <v>17333</v>
      </c>
      <c r="B1483" t="s">
        <v>17334</v>
      </c>
      <c r="C1483" t="s">
        <v>49</v>
      </c>
      <c r="D1483" t="s">
        <v>17335</v>
      </c>
      <c r="E1483" t="s">
        <v>16687</v>
      </c>
      <c r="F1483" t="s">
        <v>17336</v>
      </c>
      <c r="G1483" t="s">
        <v>17337</v>
      </c>
      <c r="H1483" t="s">
        <v>17338</v>
      </c>
      <c r="I1483" t="s">
        <v>4852</v>
      </c>
      <c r="J1483" t="s">
        <v>16151</v>
      </c>
      <c r="K1483" t="s">
        <v>16152</v>
      </c>
      <c r="L1483" t="s">
        <v>148</v>
      </c>
      <c r="M1483" t="s">
        <v>6391</v>
      </c>
      <c r="N1483" t="s">
        <v>6184</v>
      </c>
      <c r="O1483" t="s">
        <v>16153</v>
      </c>
      <c r="P1483" t="s">
        <v>17339</v>
      </c>
      <c r="R1483" t="str">
        <f t="shared" si="46"/>
        <v>寒亭</v>
      </c>
      <c r="S1483" t="str">
        <f t="shared" si="47"/>
        <v>0104</v>
      </c>
    </row>
    <row r="1484" spans="1:19">
      <c r="A1484" t="s">
        <v>17340</v>
      </c>
      <c r="B1484" t="s">
        <v>17341</v>
      </c>
      <c r="C1484" t="s">
        <v>49</v>
      </c>
      <c r="D1484" t="s">
        <v>17342</v>
      </c>
      <c r="E1484" t="s">
        <v>17343</v>
      </c>
      <c r="F1484" t="s">
        <v>17344</v>
      </c>
      <c r="G1484" t="s">
        <v>17345</v>
      </c>
      <c r="H1484" t="s">
        <v>17346</v>
      </c>
      <c r="I1484" t="s">
        <v>12119</v>
      </c>
      <c r="J1484" t="s">
        <v>12570</v>
      </c>
      <c r="K1484" t="s">
        <v>12571</v>
      </c>
      <c r="L1484" t="s">
        <v>105</v>
      </c>
      <c r="M1484" t="s">
        <v>5376</v>
      </c>
      <c r="N1484" t="s">
        <v>4789</v>
      </c>
      <c r="O1484" t="s">
        <v>12572</v>
      </c>
      <c r="P1484" t="s">
        <v>17347</v>
      </c>
      <c r="Q1484" t="s">
        <v>17348</v>
      </c>
      <c r="R1484" t="str">
        <f t="shared" si="46"/>
        <v>寿光</v>
      </c>
      <c r="S1484" t="str">
        <f t="shared" si="47"/>
        <v>0104</v>
      </c>
    </row>
    <row r="1485" spans="1:19">
      <c r="A1485" t="s">
        <v>17349</v>
      </c>
      <c r="B1485" t="s">
        <v>17350</v>
      </c>
      <c r="C1485" t="s">
        <v>49</v>
      </c>
      <c r="D1485" t="s">
        <v>17351</v>
      </c>
      <c r="E1485" t="s">
        <v>17352</v>
      </c>
      <c r="F1485" t="s">
        <v>17353</v>
      </c>
      <c r="G1485" t="s">
        <v>17354</v>
      </c>
      <c r="H1485" t="s">
        <v>17355</v>
      </c>
      <c r="I1485" t="s">
        <v>4852</v>
      </c>
      <c r="J1485" t="s">
        <v>5408</v>
      </c>
      <c r="K1485" t="s">
        <v>4280</v>
      </c>
      <c r="L1485" t="s">
        <v>375</v>
      </c>
      <c r="M1485" t="s">
        <v>5409</v>
      </c>
      <c r="N1485" t="s">
        <v>5211</v>
      </c>
      <c r="O1485" t="s">
        <v>5410</v>
      </c>
      <c r="P1485" t="s">
        <v>17356</v>
      </c>
      <c r="R1485" t="str">
        <f t="shared" si="46"/>
        <v>昌邑</v>
      </c>
      <c r="S1485" t="str">
        <f t="shared" si="47"/>
        <v>0104</v>
      </c>
    </row>
    <row r="1486" spans="1:19">
      <c r="A1486" t="s">
        <v>17357</v>
      </c>
      <c r="B1486" t="s">
        <v>17358</v>
      </c>
      <c r="C1486" t="s">
        <v>49</v>
      </c>
      <c r="D1486" t="s">
        <v>17359</v>
      </c>
      <c r="E1486" t="s">
        <v>17262</v>
      </c>
      <c r="F1486" t="s">
        <v>17360</v>
      </c>
      <c r="G1486" t="s">
        <v>17361</v>
      </c>
      <c r="H1486" t="s">
        <v>17362</v>
      </c>
      <c r="I1486" t="s">
        <v>5282</v>
      </c>
      <c r="J1486" t="s">
        <v>12985</v>
      </c>
      <c r="K1486" t="s">
        <v>12986</v>
      </c>
      <c r="L1486" t="s">
        <v>105</v>
      </c>
      <c r="M1486" t="s">
        <v>5769</v>
      </c>
      <c r="N1486" t="s">
        <v>5907</v>
      </c>
      <c r="O1486" t="s">
        <v>12987</v>
      </c>
      <c r="P1486" t="s">
        <v>17363</v>
      </c>
      <c r="Q1486" t="s">
        <v>17364</v>
      </c>
      <c r="R1486" t="str">
        <f t="shared" si="46"/>
        <v>寿光</v>
      </c>
      <c r="S1486" t="str">
        <f t="shared" si="47"/>
        <v>0104</v>
      </c>
    </row>
    <row r="1487" spans="1:19">
      <c r="A1487" t="s">
        <v>17365</v>
      </c>
      <c r="B1487" t="s">
        <v>17366</v>
      </c>
      <c r="C1487" t="s">
        <v>49</v>
      </c>
      <c r="D1487" t="s">
        <v>17367</v>
      </c>
      <c r="E1487" t="s">
        <v>17368</v>
      </c>
      <c r="F1487" t="s">
        <v>17369</v>
      </c>
      <c r="G1487" t="s">
        <v>17370</v>
      </c>
      <c r="H1487" t="s">
        <v>17371</v>
      </c>
      <c r="I1487" t="s">
        <v>4852</v>
      </c>
      <c r="J1487" t="s">
        <v>9770</v>
      </c>
      <c r="K1487" t="s">
        <v>9771</v>
      </c>
      <c r="L1487" t="s">
        <v>237</v>
      </c>
      <c r="M1487" t="s">
        <v>4971</v>
      </c>
      <c r="N1487" t="s">
        <v>4892</v>
      </c>
      <c r="O1487" t="s">
        <v>9772</v>
      </c>
      <c r="R1487" t="str">
        <f t="shared" si="46"/>
        <v>潍城</v>
      </c>
      <c r="S1487" t="str">
        <f t="shared" si="47"/>
        <v>0104</v>
      </c>
    </row>
    <row r="1488" spans="1:19">
      <c r="A1488" t="s">
        <v>17372</v>
      </c>
      <c r="B1488" t="s">
        <v>17373</v>
      </c>
      <c r="C1488" t="s">
        <v>49</v>
      </c>
      <c r="D1488" t="s">
        <v>17374</v>
      </c>
      <c r="E1488" t="s">
        <v>16687</v>
      </c>
      <c r="F1488" t="s">
        <v>17375</v>
      </c>
      <c r="G1488" t="s">
        <v>17376</v>
      </c>
      <c r="H1488" t="s">
        <v>17377</v>
      </c>
      <c r="I1488" t="s">
        <v>4785</v>
      </c>
      <c r="J1488" t="s">
        <v>8722</v>
      </c>
      <c r="K1488" t="s">
        <v>8723</v>
      </c>
      <c r="L1488" t="s">
        <v>60</v>
      </c>
      <c r="M1488" t="s">
        <v>4904</v>
      </c>
      <c r="N1488" t="s">
        <v>6519</v>
      </c>
      <c r="O1488" t="s">
        <v>8724</v>
      </c>
      <c r="P1488" t="s">
        <v>17378</v>
      </c>
      <c r="R1488" t="str">
        <f t="shared" si="46"/>
        <v>奎文</v>
      </c>
      <c r="S1488" t="str">
        <f t="shared" si="47"/>
        <v>0104</v>
      </c>
    </row>
    <row r="1489" spans="1:19">
      <c r="A1489" t="s">
        <v>17379</v>
      </c>
      <c r="B1489" t="s">
        <v>17380</v>
      </c>
      <c r="C1489" t="s">
        <v>49</v>
      </c>
      <c r="D1489" t="s">
        <v>17381</v>
      </c>
      <c r="E1489" t="s">
        <v>16664</v>
      </c>
      <c r="F1489" t="s">
        <v>17382</v>
      </c>
      <c r="G1489" t="s">
        <v>17383</v>
      </c>
      <c r="H1489" t="s">
        <v>17384</v>
      </c>
      <c r="I1489" t="s">
        <v>12119</v>
      </c>
      <c r="J1489" t="s">
        <v>9438</v>
      </c>
      <c r="K1489" t="s">
        <v>12306</v>
      </c>
      <c r="L1489" t="s">
        <v>237</v>
      </c>
      <c r="M1489" t="s">
        <v>5247</v>
      </c>
      <c r="O1489" t="s">
        <v>12307</v>
      </c>
      <c r="P1489" t="s">
        <v>17385</v>
      </c>
      <c r="Q1489" t="s">
        <v>17386</v>
      </c>
      <c r="R1489" t="str">
        <f t="shared" si="46"/>
        <v>潍城</v>
      </c>
      <c r="S1489" t="str">
        <f t="shared" si="47"/>
        <v>0104</v>
      </c>
    </row>
    <row r="1490" spans="1:19">
      <c r="A1490" t="s">
        <v>17387</v>
      </c>
      <c r="B1490" t="s">
        <v>17388</v>
      </c>
      <c r="C1490" t="s">
        <v>49</v>
      </c>
      <c r="D1490" t="s">
        <v>17389</v>
      </c>
      <c r="E1490" t="s">
        <v>17262</v>
      </c>
      <c r="F1490" t="s">
        <v>17390</v>
      </c>
      <c r="G1490" t="s">
        <v>17391</v>
      </c>
      <c r="H1490" t="s">
        <v>17362</v>
      </c>
      <c r="I1490" t="s">
        <v>5560</v>
      </c>
      <c r="J1490" t="s">
        <v>6132</v>
      </c>
      <c r="K1490" t="s">
        <v>6133</v>
      </c>
      <c r="L1490" t="s">
        <v>123</v>
      </c>
      <c r="M1490" t="s">
        <v>4932</v>
      </c>
      <c r="N1490" t="s">
        <v>5907</v>
      </c>
      <c r="O1490" t="s">
        <v>6134</v>
      </c>
      <c r="P1490" t="s">
        <v>17392</v>
      </c>
      <c r="Q1490" t="s">
        <v>17393</v>
      </c>
      <c r="R1490" t="str">
        <f t="shared" si="46"/>
        <v>诸城</v>
      </c>
      <c r="S1490" t="str">
        <f t="shared" si="47"/>
        <v>0104</v>
      </c>
    </row>
    <row r="1491" spans="1:19">
      <c r="A1491" t="s">
        <v>17394</v>
      </c>
      <c r="B1491" t="s">
        <v>17395</v>
      </c>
      <c r="C1491" t="s">
        <v>49</v>
      </c>
      <c r="D1491" t="s">
        <v>17396</v>
      </c>
      <c r="E1491" t="s">
        <v>16664</v>
      </c>
      <c r="F1491" t="s">
        <v>17397</v>
      </c>
      <c r="G1491" t="s">
        <v>17398</v>
      </c>
      <c r="H1491" t="s">
        <v>17399</v>
      </c>
      <c r="I1491" t="s">
        <v>12119</v>
      </c>
      <c r="J1491" t="s">
        <v>13611</v>
      </c>
      <c r="K1491" t="s">
        <v>13612</v>
      </c>
      <c r="L1491" t="s">
        <v>375</v>
      </c>
      <c r="M1491" t="s">
        <v>7334</v>
      </c>
      <c r="N1491" t="s">
        <v>5421</v>
      </c>
      <c r="O1491" t="s">
        <v>13613</v>
      </c>
      <c r="P1491" t="s">
        <v>17400</v>
      </c>
      <c r="R1491" t="str">
        <f t="shared" si="46"/>
        <v>昌邑</v>
      </c>
      <c r="S1491" t="str">
        <f t="shared" si="47"/>
        <v>0104</v>
      </c>
    </row>
    <row r="1492" spans="1:19">
      <c r="A1492" t="s">
        <v>17401</v>
      </c>
      <c r="B1492" t="s">
        <v>17402</v>
      </c>
      <c r="C1492" t="s">
        <v>49</v>
      </c>
      <c r="D1492" t="s">
        <v>17403</v>
      </c>
      <c r="E1492" t="s">
        <v>17404</v>
      </c>
      <c r="F1492" t="s">
        <v>17405</v>
      </c>
      <c r="G1492" t="s">
        <v>17406</v>
      </c>
      <c r="H1492" t="s">
        <v>17407</v>
      </c>
      <c r="I1492" t="s">
        <v>4813</v>
      </c>
      <c r="J1492" t="s">
        <v>9795</v>
      </c>
      <c r="K1492" t="s">
        <v>9796</v>
      </c>
      <c r="L1492" t="s">
        <v>77</v>
      </c>
      <c r="M1492" t="s">
        <v>5295</v>
      </c>
      <c r="N1492" t="s">
        <v>4789</v>
      </c>
      <c r="O1492" t="s">
        <v>9797</v>
      </c>
      <c r="P1492" t="s">
        <v>17408</v>
      </c>
      <c r="R1492" t="str">
        <f t="shared" si="46"/>
        <v>临朐</v>
      </c>
      <c r="S1492" t="str">
        <f t="shared" si="47"/>
        <v>0104</v>
      </c>
    </row>
    <row r="1493" spans="1:19">
      <c r="A1493" t="s">
        <v>17409</v>
      </c>
      <c r="B1493" t="s">
        <v>17410</v>
      </c>
      <c r="C1493" t="s">
        <v>49</v>
      </c>
      <c r="D1493" t="s">
        <v>17411</v>
      </c>
      <c r="E1493" t="s">
        <v>17262</v>
      </c>
      <c r="F1493" t="s">
        <v>17412</v>
      </c>
      <c r="G1493" t="s">
        <v>17413</v>
      </c>
      <c r="H1493" t="s">
        <v>17414</v>
      </c>
      <c r="I1493" t="s">
        <v>4828</v>
      </c>
      <c r="J1493" t="s">
        <v>4842</v>
      </c>
      <c r="K1493" t="s">
        <v>4843</v>
      </c>
      <c r="L1493" t="s">
        <v>95</v>
      </c>
      <c r="M1493" t="s">
        <v>4844</v>
      </c>
      <c r="N1493" t="s">
        <v>17415</v>
      </c>
      <c r="O1493" t="s">
        <v>4846</v>
      </c>
      <c r="P1493" t="s">
        <v>17363</v>
      </c>
      <c r="Q1493" t="s">
        <v>17416</v>
      </c>
      <c r="R1493" t="str">
        <f t="shared" si="46"/>
        <v>安丘</v>
      </c>
      <c r="S1493" t="str">
        <f t="shared" si="47"/>
        <v>0104</v>
      </c>
    </row>
    <row r="1494" spans="1:19">
      <c r="A1494" t="s">
        <v>17417</v>
      </c>
      <c r="B1494" t="s">
        <v>17418</v>
      </c>
      <c r="C1494" t="s">
        <v>49</v>
      </c>
      <c r="D1494" t="s">
        <v>17419</v>
      </c>
      <c r="E1494" t="s">
        <v>17301</v>
      </c>
      <c r="F1494" t="s">
        <v>17420</v>
      </c>
      <c r="G1494" t="s">
        <v>17421</v>
      </c>
      <c r="H1494" t="s">
        <v>17422</v>
      </c>
      <c r="I1494" t="s">
        <v>4771</v>
      </c>
      <c r="J1494" t="s">
        <v>6771</v>
      </c>
      <c r="K1494" t="s">
        <v>6772</v>
      </c>
      <c r="L1494" t="s">
        <v>1136</v>
      </c>
      <c r="M1494" t="s">
        <v>5210</v>
      </c>
      <c r="O1494" t="s">
        <v>6773</v>
      </c>
      <c r="P1494" t="s">
        <v>17423</v>
      </c>
      <c r="Q1494" t="s">
        <v>17424</v>
      </c>
      <c r="R1494" t="str">
        <f t="shared" si="46"/>
        <v>昌乐</v>
      </c>
      <c r="S1494" t="str">
        <f t="shared" si="47"/>
        <v>0104</v>
      </c>
    </row>
    <row r="1495" spans="1:19">
      <c r="A1495" t="s">
        <v>17425</v>
      </c>
      <c r="B1495" t="s">
        <v>17426</v>
      </c>
      <c r="C1495" t="s">
        <v>49</v>
      </c>
      <c r="D1495" t="s">
        <v>17427</v>
      </c>
      <c r="E1495" t="s">
        <v>17428</v>
      </c>
      <c r="F1495" t="s">
        <v>17429</v>
      </c>
      <c r="G1495" t="s">
        <v>17430</v>
      </c>
      <c r="H1495" t="s">
        <v>17431</v>
      </c>
      <c r="I1495" t="s">
        <v>4852</v>
      </c>
      <c r="J1495" t="s">
        <v>7845</v>
      </c>
      <c r="K1495" t="s">
        <v>7846</v>
      </c>
      <c r="L1495" t="s">
        <v>60</v>
      </c>
      <c r="M1495" t="s">
        <v>4774</v>
      </c>
      <c r="N1495" t="s">
        <v>4845</v>
      </c>
      <c r="O1495" t="s">
        <v>7847</v>
      </c>
      <c r="P1495" t="s">
        <v>17432</v>
      </c>
      <c r="Q1495" t="s">
        <v>17433</v>
      </c>
      <c r="R1495" t="str">
        <f t="shared" si="46"/>
        <v>奎文</v>
      </c>
      <c r="S1495" t="str">
        <f t="shared" si="47"/>
        <v>0104</v>
      </c>
    </row>
    <row r="1496" spans="1:19">
      <c r="A1496" t="s">
        <v>17434</v>
      </c>
      <c r="B1496" t="s">
        <v>17435</v>
      </c>
      <c r="C1496" t="s">
        <v>49</v>
      </c>
      <c r="D1496" t="s">
        <v>17436</v>
      </c>
      <c r="E1496" t="s">
        <v>17301</v>
      </c>
      <c r="F1496" t="s">
        <v>17437</v>
      </c>
      <c r="G1496" t="s">
        <v>17438</v>
      </c>
      <c r="H1496" t="s">
        <v>17439</v>
      </c>
      <c r="I1496" t="s">
        <v>12119</v>
      </c>
      <c r="J1496" t="s">
        <v>10620</v>
      </c>
      <c r="K1496" t="s">
        <v>10621</v>
      </c>
      <c r="L1496" t="s">
        <v>60</v>
      </c>
      <c r="M1496" t="s">
        <v>5999</v>
      </c>
      <c r="O1496" t="s">
        <v>10622</v>
      </c>
      <c r="P1496" t="s">
        <v>17440</v>
      </c>
      <c r="Q1496" t="s">
        <v>17441</v>
      </c>
      <c r="R1496" t="str">
        <f t="shared" si="46"/>
        <v>奎文</v>
      </c>
      <c r="S1496" t="str">
        <f t="shared" si="47"/>
        <v>0104</v>
      </c>
    </row>
    <row r="1497" spans="1:19">
      <c r="A1497" t="s">
        <v>17442</v>
      </c>
      <c r="B1497" t="s">
        <v>17443</v>
      </c>
      <c r="C1497" t="s">
        <v>49</v>
      </c>
      <c r="D1497" t="s">
        <v>17444</v>
      </c>
      <c r="E1497" t="s">
        <v>17428</v>
      </c>
      <c r="F1497" t="s">
        <v>17445</v>
      </c>
      <c r="G1497" t="s">
        <v>17446</v>
      </c>
      <c r="H1497" t="s">
        <v>17447</v>
      </c>
      <c r="I1497" t="s">
        <v>4841</v>
      </c>
      <c r="J1497" t="s">
        <v>10085</v>
      </c>
      <c r="K1497" t="s">
        <v>10086</v>
      </c>
      <c r="L1497" t="s">
        <v>123</v>
      </c>
      <c r="M1497" t="s">
        <v>5364</v>
      </c>
      <c r="O1497" t="s">
        <v>10087</v>
      </c>
      <c r="P1497" t="s">
        <v>17448</v>
      </c>
      <c r="R1497" t="str">
        <f t="shared" si="46"/>
        <v>诸城</v>
      </c>
      <c r="S1497" t="str">
        <f t="shared" si="47"/>
        <v>0104</v>
      </c>
    </row>
    <row r="1498" spans="1:19">
      <c r="A1498" t="s">
        <v>17449</v>
      </c>
      <c r="B1498" t="s">
        <v>17450</v>
      </c>
      <c r="C1498" t="s">
        <v>49</v>
      </c>
      <c r="D1498" t="s">
        <v>17451</v>
      </c>
      <c r="E1498" t="s">
        <v>17301</v>
      </c>
      <c r="F1498" t="s">
        <v>17452</v>
      </c>
      <c r="G1498" t="s">
        <v>17453</v>
      </c>
      <c r="H1498" t="s">
        <v>17454</v>
      </c>
      <c r="I1498" t="s">
        <v>5282</v>
      </c>
      <c r="J1498" t="s">
        <v>9760</v>
      </c>
      <c r="K1498" t="s">
        <v>9761</v>
      </c>
      <c r="L1498" t="s">
        <v>60</v>
      </c>
      <c r="M1498" t="s">
        <v>5999</v>
      </c>
      <c r="O1498" t="s">
        <v>9762</v>
      </c>
      <c r="P1498" t="s">
        <v>17455</v>
      </c>
      <c r="Q1498" t="s">
        <v>17456</v>
      </c>
      <c r="R1498" t="str">
        <f t="shared" si="46"/>
        <v>奎文</v>
      </c>
      <c r="S1498" t="str">
        <f t="shared" si="47"/>
        <v>0104</v>
      </c>
    </row>
    <row r="1499" spans="1:19">
      <c r="A1499" t="s">
        <v>17457</v>
      </c>
      <c r="B1499" t="s">
        <v>17458</v>
      </c>
      <c r="C1499" t="s">
        <v>49</v>
      </c>
      <c r="D1499" t="s">
        <v>17459</v>
      </c>
      <c r="E1499" t="s">
        <v>17301</v>
      </c>
      <c r="F1499" t="s">
        <v>17460</v>
      </c>
      <c r="G1499" t="s">
        <v>17461</v>
      </c>
      <c r="H1499" t="s">
        <v>17462</v>
      </c>
      <c r="I1499" t="s">
        <v>5560</v>
      </c>
      <c r="J1499" t="s">
        <v>12471</v>
      </c>
      <c r="K1499" t="s">
        <v>12472</v>
      </c>
      <c r="L1499" t="s">
        <v>50</v>
      </c>
      <c r="M1499" t="s">
        <v>6207</v>
      </c>
      <c r="O1499" t="s">
        <v>12473</v>
      </c>
      <c r="P1499" t="s">
        <v>17463</v>
      </c>
      <c r="Q1499" t="s">
        <v>17464</v>
      </c>
      <c r="R1499" t="str">
        <f t="shared" si="46"/>
        <v>青州</v>
      </c>
      <c r="S1499" t="str">
        <f t="shared" si="47"/>
        <v>0104</v>
      </c>
    </row>
    <row r="1500" spans="1:19">
      <c r="A1500" t="s">
        <v>17465</v>
      </c>
      <c r="B1500" t="s">
        <v>17466</v>
      </c>
      <c r="C1500" t="s">
        <v>49</v>
      </c>
      <c r="D1500" t="s">
        <v>17467</v>
      </c>
      <c r="E1500" t="s">
        <v>17301</v>
      </c>
      <c r="F1500" t="s">
        <v>17468</v>
      </c>
      <c r="G1500" t="s">
        <v>17469</v>
      </c>
      <c r="H1500" t="s">
        <v>17470</v>
      </c>
      <c r="I1500" t="s">
        <v>12757</v>
      </c>
      <c r="J1500" t="s">
        <v>15469</v>
      </c>
      <c r="K1500" t="s">
        <v>15470</v>
      </c>
      <c r="L1500" t="s">
        <v>50</v>
      </c>
      <c r="M1500" t="s">
        <v>5236</v>
      </c>
      <c r="O1500" t="s">
        <v>15471</v>
      </c>
      <c r="P1500" t="s">
        <v>17471</v>
      </c>
      <c r="Q1500" t="s">
        <v>17472</v>
      </c>
      <c r="R1500" t="str">
        <f t="shared" si="46"/>
        <v>青州</v>
      </c>
      <c r="S1500" t="str">
        <f t="shared" si="47"/>
        <v>0104</v>
      </c>
    </row>
    <row r="1501" spans="1:19">
      <c r="A1501" t="s">
        <v>17473</v>
      </c>
      <c r="B1501" t="s">
        <v>17474</v>
      </c>
      <c r="C1501" t="s">
        <v>49</v>
      </c>
      <c r="D1501" t="s">
        <v>17475</v>
      </c>
      <c r="E1501" t="s">
        <v>16664</v>
      </c>
      <c r="F1501" t="s">
        <v>17476</v>
      </c>
      <c r="G1501" t="s">
        <v>17477</v>
      </c>
      <c r="H1501" t="s">
        <v>17478</v>
      </c>
      <c r="I1501" t="s">
        <v>12119</v>
      </c>
      <c r="J1501" t="s">
        <v>6097</v>
      </c>
      <c r="K1501" t="s">
        <v>6098</v>
      </c>
      <c r="L1501" t="s">
        <v>148</v>
      </c>
      <c r="M1501" t="s">
        <v>5580</v>
      </c>
      <c r="O1501" t="s">
        <v>6099</v>
      </c>
      <c r="P1501" t="s">
        <v>17479</v>
      </c>
      <c r="Q1501" t="s">
        <v>17480</v>
      </c>
      <c r="R1501" t="str">
        <f t="shared" si="46"/>
        <v>寒亭</v>
      </c>
      <c r="S1501" t="str">
        <f t="shared" si="47"/>
        <v>0104</v>
      </c>
    </row>
    <row r="1502" spans="1:19">
      <c r="A1502" t="s">
        <v>17481</v>
      </c>
      <c r="B1502" t="s">
        <v>17482</v>
      </c>
      <c r="C1502" t="s">
        <v>49</v>
      </c>
      <c r="D1502" t="s">
        <v>17483</v>
      </c>
      <c r="E1502" t="s">
        <v>16687</v>
      </c>
      <c r="F1502" t="s">
        <v>17484</v>
      </c>
      <c r="G1502" t="s">
        <v>17485</v>
      </c>
      <c r="H1502" t="s">
        <v>17486</v>
      </c>
      <c r="I1502" t="s">
        <v>4852</v>
      </c>
      <c r="J1502" t="s">
        <v>17487</v>
      </c>
      <c r="K1502" t="s">
        <v>17488</v>
      </c>
      <c r="L1502" t="s">
        <v>50</v>
      </c>
      <c r="M1502" t="s">
        <v>5016</v>
      </c>
      <c r="N1502" t="s">
        <v>16864</v>
      </c>
      <c r="O1502" t="s">
        <v>17489</v>
      </c>
      <c r="P1502" t="s">
        <v>17490</v>
      </c>
      <c r="Q1502" t="s">
        <v>17491</v>
      </c>
      <c r="R1502" t="str">
        <f t="shared" si="46"/>
        <v>青州</v>
      </c>
      <c r="S1502" t="str">
        <f t="shared" si="47"/>
        <v>0104</v>
      </c>
    </row>
    <row r="1503" spans="1:19">
      <c r="A1503" t="s">
        <v>17492</v>
      </c>
      <c r="B1503" t="s">
        <v>17493</v>
      </c>
      <c r="C1503" t="s">
        <v>49</v>
      </c>
      <c r="D1503" t="s">
        <v>17494</v>
      </c>
      <c r="E1503" t="s">
        <v>17495</v>
      </c>
      <c r="F1503" t="s">
        <v>17496</v>
      </c>
      <c r="G1503" t="s">
        <v>17497</v>
      </c>
      <c r="H1503" t="s">
        <v>17498</v>
      </c>
      <c r="I1503" t="s">
        <v>4785</v>
      </c>
      <c r="J1503" t="s">
        <v>6193</v>
      </c>
      <c r="K1503" t="s">
        <v>6194</v>
      </c>
      <c r="L1503" t="s">
        <v>105</v>
      </c>
      <c r="M1503" t="s">
        <v>6195</v>
      </c>
      <c r="N1503" t="s">
        <v>4869</v>
      </c>
      <c r="O1503" t="s">
        <v>6196</v>
      </c>
      <c r="P1503" t="s">
        <v>17499</v>
      </c>
      <c r="Q1503" t="s">
        <v>17500</v>
      </c>
      <c r="R1503" t="str">
        <f t="shared" si="46"/>
        <v>寿光</v>
      </c>
      <c r="S1503" t="str">
        <f t="shared" si="47"/>
        <v>0104</v>
      </c>
    </row>
    <row r="1504" spans="1:19">
      <c r="A1504" t="s">
        <v>17501</v>
      </c>
      <c r="B1504" t="s">
        <v>17502</v>
      </c>
      <c r="C1504" t="s">
        <v>49</v>
      </c>
      <c r="D1504" t="s">
        <v>17503</v>
      </c>
      <c r="E1504" t="s">
        <v>17504</v>
      </c>
      <c r="F1504" t="s">
        <v>17505</v>
      </c>
      <c r="G1504" t="s">
        <v>17506</v>
      </c>
      <c r="H1504" t="s">
        <v>17507</v>
      </c>
      <c r="I1504" t="s">
        <v>9385</v>
      </c>
      <c r="J1504" t="s">
        <v>6804</v>
      </c>
      <c r="K1504" t="s">
        <v>6805</v>
      </c>
      <c r="L1504" t="s">
        <v>123</v>
      </c>
      <c r="M1504" t="s">
        <v>4994</v>
      </c>
      <c r="N1504" t="s">
        <v>4972</v>
      </c>
      <c r="O1504" t="s">
        <v>6806</v>
      </c>
      <c r="P1504" t="s">
        <v>17508</v>
      </c>
      <c r="Q1504" t="s">
        <v>17509</v>
      </c>
      <c r="R1504" t="str">
        <f t="shared" si="46"/>
        <v>诸城</v>
      </c>
      <c r="S1504" t="str">
        <f t="shared" si="47"/>
        <v>0104</v>
      </c>
    </row>
    <row r="1505" spans="1:19">
      <c r="A1505" t="s">
        <v>17510</v>
      </c>
      <c r="B1505" t="s">
        <v>17511</v>
      </c>
      <c r="C1505" t="s">
        <v>49</v>
      </c>
      <c r="D1505" t="s">
        <v>17512</v>
      </c>
      <c r="E1505" t="s">
        <v>17513</v>
      </c>
      <c r="F1505" t="s">
        <v>17514</v>
      </c>
      <c r="G1505" t="s">
        <v>17515</v>
      </c>
      <c r="H1505" t="s">
        <v>17516</v>
      </c>
      <c r="I1505" t="s">
        <v>4852</v>
      </c>
      <c r="J1505" t="s">
        <v>6916</v>
      </c>
      <c r="K1505" t="s">
        <v>6917</v>
      </c>
      <c r="L1505" t="s">
        <v>148</v>
      </c>
      <c r="M1505" t="s">
        <v>6918</v>
      </c>
      <c r="N1505" t="s">
        <v>5056</v>
      </c>
      <c r="O1505" t="s">
        <v>6919</v>
      </c>
      <c r="P1505" t="s">
        <v>17517</v>
      </c>
      <c r="R1505" t="str">
        <f t="shared" si="46"/>
        <v>寒亭</v>
      </c>
      <c r="S1505" t="str">
        <f t="shared" si="47"/>
        <v>0104</v>
      </c>
    </row>
    <row r="1506" spans="1:19">
      <c r="A1506" t="s">
        <v>17518</v>
      </c>
      <c r="B1506" t="s">
        <v>17519</v>
      </c>
      <c r="C1506" t="s">
        <v>49</v>
      </c>
      <c r="D1506" t="s">
        <v>17520</v>
      </c>
      <c r="E1506" t="s">
        <v>17301</v>
      </c>
      <c r="F1506" t="s">
        <v>17521</v>
      </c>
      <c r="G1506" t="s">
        <v>17522</v>
      </c>
      <c r="H1506" t="s">
        <v>17523</v>
      </c>
      <c r="I1506" t="s">
        <v>12119</v>
      </c>
      <c r="J1506" t="s">
        <v>8354</v>
      </c>
      <c r="K1506" t="s">
        <v>8355</v>
      </c>
      <c r="L1506" t="s">
        <v>95</v>
      </c>
      <c r="M1506" t="s">
        <v>5649</v>
      </c>
      <c r="O1506" t="s">
        <v>8356</v>
      </c>
      <c r="P1506" t="s">
        <v>17524</v>
      </c>
      <c r="R1506" t="str">
        <f t="shared" si="46"/>
        <v>安丘</v>
      </c>
      <c r="S1506" t="str">
        <f t="shared" si="47"/>
        <v>0104</v>
      </c>
    </row>
    <row r="1507" spans="1:19">
      <c r="A1507" t="s">
        <v>17525</v>
      </c>
      <c r="B1507" t="s">
        <v>17526</v>
      </c>
      <c r="C1507" t="s">
        <v>49</v>
      </c>
      <c r="D1507" t="s">
        <v>17527</v>
      </c>
      <c r="E1507" t="s">
        <v>17301</v>
      </c>
      <c r="F1507" t="s">
        <v>17528</v>
      </c>
      <c r="G1507" t="s">
        <v>17529</v>
      </c>
      <c r="H1507" t="s">
        <v>17530</v>
      </c>
      <c r="I1507" t="s">
        <v>4852</v>
      </c>
      <c r="J1507" t="s">
        <v>5636</v>
      </c>
      <c r="K1507" t="s">
        <v>5906</v>
      </c>
      <c r="L1507" t="s">
        <v>77</v>
      </c>
      <c r="M1507" t="s">
        <v>5145</v>
      </c>
      <c r="O1507" t="s">
        <v>5908</v>
      </c>
      <c r="P1507" t="s">
        <v>17531</v>
      </c>
      <c r="Q1507" t="s">
        <v>17532</v>
      </c>
      <c r="R1507" t="str">
        <f t="shared" si="46"/>
        <v>临朐</v>
      </c>
      <c r="S1507" t="str">
        <f t="shared" si="47"/>
        <v>0104</v>
      </c>
    </row>
    <row r="1508" spans="1:19">
      <c r="A1508" t="s">
        <v>17533</v>
      </c>
      <c r="B1508" t="s">
        <v>17534</v>
      </c>
      <c r="C1508" t="s">
        <v>49</v>
      </c>
      <c r="D1508" t="s">
        <v>17535</v>
      </c>
      <c r="E1508" t="s">
        <v>17301</v>
      </c>
      <c r="F1508" t="s">
        <v>17536</v>
      </c>
      <c r="G1508" t="s">
        <v>17537</v>
      </c>
      <c r="H1508" t="s">
        <v>17538</v>
      </c>
      <c r="I1508" t="s">
        <v>4852</v>
      </c>
      <c r="J1508" t="s">
        <v>8582</v>
      </c>
      <c r="K1508" t="s">
        <v>8583</v>
      </c>
      <c r="L1508" t="s">
        <v>77</v>
      </c>
      <c r="M1508" t="s">
        <v>4803</v>
      </c>
      <c r="O1508" t="s">
        <v>8584</v>
      </c>
      <c r="P1508" t="s">
        <v>17539</v>
      </c>
      <c r="Q1508" t="s">
        <v>17540</v>
      </c>
      <c r="R1508" t="str">
        <f t="shared" si="46"/>
        <v>临朐</v>
      </c>
      <c r="S1508" t="str">
        <f t="shared" si="47"/>
        <v>0104</v>
      </c>
    </row>
    <row r="1509" spans="1:19">
      <c r="A1509" t="s">
        <v>17541</v>
      </c>
      <c r="B1509" t="s">
        <v>17542</v>
      </c>
      <c r="C1509" t="s">
        <v>49</v>
      </c>
      <c r="D1509" t="s">
        <v>17543</v>
      </c>
      <c r="E1509" t="s">
        <v>17428</v>
      </c>
      <c r="F1509" t="s">
        <v>17544</v>
      </c>
      <c r="G1509" t="s">
        <v>17545</v>
      </c>
      <c r="H1509" t="s">
        <v>17546</v>
      </c>
      <c r="I1509" t="s">
        <v>5066</v>
      </c>
      <c r="J1509" t="s">
        <v>6097</v>
      </c>
      <c r="K1509" t="s">
        <v>6098</v>
      </c>
      <c r="L1509" t="s">
        <v>148</v>
      </c>
      <c r="M1509" t="s">
        <v>5580</v>
      </c>
      <c r="N1509" t="s">
        <v>6985</v>
      </c>
      <c r="O1509" t="s">
        <v>6099</v>
      </c>
      <c r="P1509" t="s">
        <v>17547</v>
      </c>
      <c r="R1509" t="str">
        <f t="shared" si="46"/>
        <v>寒亭</v>
      </c>
      <c r="S1509" t="str">
        <f t="shared" si="47"/>
        <v>0104</v>
      </c>
    </row>
    <row r="1510" spans="1:19">
      <c r="A1510" t="s">
        <v>17548</v>
      </c>
      <c r="B1510" t="s">
        <v>17549</v>
      </c>
      <c r="C1510" t="s">
        <v>49</v>
      </c>
      <c r="D1510" t="s">
        <v>17550</v>
      </c>
      <c r="E1510" t="s">
        <v>17301</v>
      </c>
      <c r="F1510" t="s">
        <v>17551</v>
      </c>
      <c r="G1510" t="s">
        <v>17552</v>
      </c>
      <c r="I1510" t="s">
        <v>5387</v>
      </c>
      <c r="R1510" t="str">
        <f t="shared" si="46"/>
        <v/>
      </c>
      <c r="S1510" t="str">
        <f t="shared" si="47"/>
        <v>0104</v>
      </c>
    </row>
    <row r="1511" spans="1:19">
      <c r="A1511" t="s">
        <v>17553</v>
      </c>
      <c r="B1511" t="s">
        <v>17554</v>
      </c>
      <c r="C1511" t="s">
        <v>49</v>
      </c>
      <c r="D1511" t="s">
        <v>17555</v>
      </c>
      <c r="E1511" t="s">
        <v>17556</v>
      </c>
      <c r="F1511" t="s">
        <v>17557</v>
      </c>
      <c r="G1511" t="s">
        <v>17558</v>
      </c>
      <c r="H1511" t="s">
        <v>17559</v>
      </c>
      <c r="I1511" t="s">
        <v>4852</v>
      </c>
      <c r="J1511" t="s">
        <v>8847</v>
      </c>
      <c r="K1511" t="s">
        <v>8848</v>
      </c>
      <c r="L1511" t="s">
        <v>60</v>
      </c>
      <c r="M1511" t="s">
        <v>5420</v>
      </c>
      <c r="N1511" t="s">
        <v>4905</v>
      </c>
      <c r="O1511" t="s">
        <v>8849</v>
      </c>
      <c r="P1511" t="s">
        <v>17560</v>
      </c>
      <c r="Q1511" t="s">
        <v>17561</v>
      </c>
      <c r="R1511" t="str">
        <f t="shared" si="46"/>
        <v>奎文</v>
      </c>
      <c r="S1511" t="str">
        <f t="shared" si="47"/>
        <v>0104</v>
      </c>
    </row>
    <row r="1512" spans="1:19">
      <c r="A1512" t="s">
        <v>17562</v>
      </c>
      <c r="B1512" t="s">
        <v>17563</v>
      </c>
      <c r="C1512" t="s">
        <v>49</v>
      </c>
      <c r="D1512" t="s">
        <v>17564</v>
      </c>
      <c r="E1512" t="s">
        <v>16687</v>
      </c>
      <c r="F1512" t="s">
        <v>17565</v>
      </c>
      <c r="G1512" t="s">
        <v>17566</v>
      </c>
      <c r="H1512" t="s">
        <v>17567</v>
      </c>
      <c r="I1512" t="s">
        <v>4955</v>
      </c>
      <c r="J1512" t="s">
        <v>6792</v>
      </c>
      <c r="K1512" t="s">
        <v>6793</v>
      </c>
      <c r="L1512" t="s">
        <v>77</v>
      </c>
      <c r="M1512" t="s">
        <v>5295</v>
      </c>
      <c r="N1512" t="s">
        <v>4959</v>
      </c>
      <c r="O1512" t="s">
        <v>6795</v>
      </c>
      <c r="P1512" t="s">
        <v>17568</v>
      </c>
      <c r="Q1512" t="s">
        <v>17569</v>
      </c>
      <c r="R1512" t="str">
        <f t="shared" si="46"/>
        <v>临朐</v>
      </c>
      <c r="S1512" t="str">
        <f t="shared" si="47"/>
        <v>0104</v>
      </c>
    </row>
    <row r="1513" spans="1:19">
      <c r="A1513" t="s">
        <v>921</v>
      </c>
      <c r="B1513" t="s">
        <v>17570</v>
      </c>
      <c r="C1513" t="s">
        <v>49</v>
      </c>
      <c r="D1513" t="s">
        <v>17571</v>
      </c>
      <c r="E1513" t="s">
        <v>17343</v>
      </c>
      <c r="F1513" t="s">
        <v>17572</v>
      </c>
      <c r="G1513" t="s">
        <v>919</v>
      </c>
      <c r="H1513" t="s">
        <v>17573</v>
      </c>
      <c r="I1513" t="s">
        <v>12119</v>
      </c>
      <c r="J1513" t="s">
        <v>8535</v>
      </c>
      <c r="K1513" t="s">
        <v>8536</v>
      </c>
      <c r="L1513" t="s">
        <v>148</v>
      </c>
      <c r="M1513" t="s">
        <v>5272</v>
      </c>
      <c r="O1513" t="s">
        <v>8537</v>
      </c>
      <c r="P1513" t="s">
        <v>17574</v>
      </c>
      <c r="R1513" t="str">
        <f t="shared" si="46"/>
        <v>寒亭</v>
      </c>
      <c r="S1513" t="str">
        <f t="shared" si="47"/>
        <v>0104</v>
      </c>
    </row>
    <row r="1514" spans="1:19">
      <c r="A1514" t="s">
        <v>17575</v>
      </c>
      <c r="B1514" t="s">
        <v>17576</v>
      </c>
      <c r="C1514" t="s">
        <v>49</v>
      </c>
      <c r="D1514" t="s">
        <v>17577</v>
      </c>
      <c r="E1514" t="s">
        <v>16687</v>
      </c>
      <c r="F1514" t="s">
        <v>17578</v>
      </c>
      <c r="G1514" t="s">
        <v>17579</v>
      </c>
      <c r="H1514" t="s">
        <v>17580</v>
      </c>
      <c r="I1514" t="s">
        <v>4785</v>
      </c>
      <c r="J1514" t="s">
        <v>17487</v>
      </c>
      <c r="K1514" t="s">
        <v>17488</v>
      </c>
      <c r="L1514" t="s">
        <v>50</v>
      </c>
      <c r="M1514" t="s">
        <v>5016</v>
      </c>
      <c r="N1514" t="s">
        <v>16864</v>
      </c>
      <c r="O1514" t="s">
        <v>17489</v>
      </c>
      <c r="P1514" t="s">
        <v>17581</v>
      </c>
      <c r="Q1514" t="s">
        <v>17582</v>
      </c>
      <c r="R1514" t="str">
        <f t="shared" si="46"/>
        <v>青州</v>
      </c>
      <c r="S1514" t="str">
        <f t="shared" si="47"/>
        <v>0104</v>
      </c>
    </row>
    <row r="1515" spans="1:19">
      <c r="A1515" t="s">
        <v>17583</v>
      </c>
      <c r="B1515" t="s">
        <v>17584</v>
      </c>
      <c r="C1515" t="s">
        <v>49</v>
      </c>
      <c r="D1515" t="s">
        <v>17585</v>
      </c>
      <c r="E1515" t="s">
        <v>17495</v>
      </c>
      <c r="F1515" t="s">
        <v>17586</v>
      </c>
      <c r="G1515" t="s">
        <v>17587</v>
      </c>
      <c r="H1515" t="s">
        <v>17588</v>
      </c>
      <c r="I1515" t="s">
        <v>4785</v>
      </c>
      <c r="J1515" t="s">
        <v>13225</v>
      </c>
      <c r="K1515" t="s">
        <v>13226</v>
      </c>
      <c r="L1515" t="s">
        <v>114</v>
      </c>
      <c r="M1515" t="s">
        <v>9901</v>
      </c>
      <c r="N1515" t="s">
        <v>5421</v>
      </c>
      <c r="O1515" t="s">
        <v>13227</v>
      </c>
      <c r="P1515" t="s">
        <v>17589</v>
      </c>
      <c r="R1515" t="str">
        <f t="shared" si="46"/>
        <v>高密</v>
      </c>
      <c r="S1515" t="str">
        <f t="shared" si="47"/>
        <v>0104</v>
      </c>
    </row>
    <row r="1516" spans="1:19">
      <c r="A1516" t="s">
        <v>17590</v>
      </c>
      <c r="B1516" t="s">
        <v>17266</v>
      </c>
      <c r="C1516" t="s">
        <v>49</v>
      </c>
      <c r="D1516" t="s">
        <v>17591</v>
      </c>
      <c r="E1516" t="s">
        <v>17592</v>
      </c>
      <c r="F1516" t="s">
        <v>17593</v>
      </c>
      <c r="G1516" t="s">
        <v>17594</v>
      </c>
      <c r="H1516" t="s">
        <v>17595</v>
      </c>
      <c r="I1516" t="s">
        <v>5835</v>
      </c>
      <c r="J1516" t="s">
        <v>11830</v>
      </c>
      <c r="K1516" t="s">
        <v>11831</v>
      </c>
      <c r="L1516" t="s">
        <v>114</v>
      </c>
      <c r="M1516" t="s">
        <v>4918</v>
      </c>
      <c r="N1516" t="s">
        <v>5296</v>
      </c>
      <c r="O1516" t="s">
        <v>11833</v>
      </c>
      <c r="P1516" t="s">
        <v>17596</v>
      </c>
      <c r="R1516" t="str">
        <f t="shared" si="46"/>
        <v>高密</v>
      </c>
      <c r="S1516" t="str">
        <f t="shared" si="47"/>
        <v>0104</v>
      </c>
    </row>
    <row r="1517" spans="1:19">
      <c r="A1517" t="s">
        <v>17597</v>
      </c>
      <c r="B1517" t="s">
        <v>17598</v>
      </c>
      <c r="C1517" t="s">
        <v>49</v>
      </c>
      <c r="D1517" t="s">
        <v>17599</v>
      </c>
      <c r="E1517" t="s">
        <v>17600</v>
      </c>
      <c r="F1517" t="s">
        <v>17601</v>
      </c>
      <c r="G1517" t="s">
        <v>17602</v>
      </c>
      <c r="H1517" t="s">
        <v>17603</v>
      </c>
      <c r="I1517" t="s">
        <v>4828</v>
      </c>
      <c r="J1517" t="s">
        <v>8252</v>
      </c>
      <c r="K1517" t="s">
        <v>8253</v>
      </c>
      <c r="L1517" t="s">
        <v>105</v>
      </c>
      <c r="M1517" t="s">
        <v>5176</v>
      </c>
      <c r="N1517" t="s">
        <v>4881</v>
      </c>
      <c r="O1517" t="s">
        <v>8254</v>
      </c>
      <c r="P1517" t="s">
        <v>17604</v>
      </c>
      <c r="R1517" t="str">
        <f t="shared" si="46"/>
        <v>寿光</v>
      </c>
      <c r="S1517" t="str">
        <f t="shared" si="47"/>
        <v>0104</v>
      </c>
    </row>
    <row r="1518" spans="1:19">
      <c r="A1518" t="s">
        <v>17605</v>
      </c>
      <c r="B1518" t="s">
        <v>17606</v>
      </c>
      <c r="C1518" t="s">
        <v>49</v>
      </c>
      <c r="D1518" t="s">
        <v>17607</v>
      </c>
      <c r="E1518" t="s">
        <v>16687</v>
      </c>
      <c r="F1518" t="s">
        <v>17608</v>
      </c>
      <c r="G1518" t="s">
        <v>17609</v>
      </c>
      <c r="H1518" t="s">
        <v>17610</v>
      </c>
      <c r="I1518" t="s">
        <v>4785</v>
      </c>
      <c r="J1518" t="s">
        <v>10182</v>
      </c>
      <c r="K1518" t="s">
        <v>10183</v>
      </c>
      <c r="L1518" t="s">
        <v>60</v>
      </c>
      <c r="M1518" t="s">
        <v>4774</v>
      </c>
      <c r="N1518" t="s">
        <v>4845</v>
      </c>
      <c r="O1518" t="s">
        <v>10184</v>
      </c>
      <c r="P1518" t="s">
        <v>17611</v>
      </c>
      <c r="Q1518" t="s">
        <v>17612</v>
      </c>
      <c r="R1518" t="str">
        <f t="shared" si="46"/>
        <v>奎文</v>
      </c>
      <c r="S1518" t="str">
        <f t="shared" si="47"/>
        <v>0104</v>
      </c>
    </row>
    <row r="1519" spans="1:19">
      <c r="A1519" t="s">
        <v>17613</v>
      </c>
      <c r="B1519" t="s">
        <v>17614</v>
      </c>
      <c r="C1519" t="s">
        <v>49</v>
      </c>
      <c r="D1519" t="s">
        <v>17615</v>
      </c>
      <c r="E1519" t="s">
        <v>17301</v>
      </c>
      <c r="F1519" t="s">
        <v>17616</v>
      </c>
      <c r="G1519" t="s">
        <v>17617</v>
      </c>
      <c r="H1519" t="s">
        <v>17618</v>
      </c>
      <c r="I1519" t="s">
        <v>4813</v>
      </c>
      <c r="J1519" t="s">
        <v>7803</v>
      </c>
      <c r="K1519" t="s">
        <v>7804</v>
      </c>
      <c r="L1519" t="s">
        <v>105</v>
      </c>
      <c r="M1519" t="s">
        <v>7805</v>
      </c>
      <c r="O1519" t="s">
        <v>7806</v>
      </c>
      <c r="P1519" t="s">
        <v>17619</v>
      </c>
      <c r="R1519" t="str">
        <f t="shared" si="46"/>
        <v>寿光</v>
      </c>
      <c r="S1519" t="str">
        <f t="shared" si="47"/>
        <v>0104</v>
      </c>
    </row>
    <row r="1520" spans="1:19">
      <c r="A1520" t="s">
        <v>17620</v>
      </c>
      <c r="B1520" t="s">
        <v>17621</v>
      </c>
      <c r="C1520" t="s">
        <v>49</v>
      </c>
      <c r="D1520" t="s">
        <v>17622</v>
      </c>
      <c r="E1520" t="s">
        <v>17556</v>
      </c>
      <c r="F1520" t="s">
        <v>17623</v>
      </c>
      <c r="G1520" t="s">
        <v>17624</v>
      </c>
      <c r="H1520" t="s">
        <v>17625</v>
      </c>
      <c r="I1520" t="s">
        <v>4813</v>
      </c>
      <c r="J1520" t="s">
        <v>6097</v>
      </c>
      <c r="K1520" t="s">
        <v>6098</v>
      </c>
      <c r="L1520" t="s">
        <v>148</v>
      </c>
      <c r="M1520" t="s">
        <v>5580</v>
      </c>
      <c r="N1520" t="s">
        <v>7890</v>
      </c>
      <c r="O1520" t="s">
        <v>6099</v>
      </c>
      <c r="P1520" t="s">
        <v>17626</v>
      </c>
      <c r="Q1520" t="s">
        <v>17627</v>
      </c>
      <c r="R1520" t="str">
        <f t="shared" si="46"/>
        <v>寒亭</v>
      </c>
      <c r="S1520" t="str">
        <f t="shared" si="47"/>
        <v>0104</v>
      </c>
    </row>
    <row r="1521" spans="1:19">
      <c r="A1521" t="s">
        <v>17628</v>
      </c>
      <c r="B1521" t="s">
        <v>17629</v>
      </c>
      <c r="C1521" t="s">
        <v>49</v>
      </c>
      <c r="D1521" t="s">
        <v>17630</v>
      </c>
      <c r="E1521" t="s">
        <v>17513</v>
      </c>
      <c r="F1521" t="s">
        <v>17631</v>
      </c>
      <c r="G1521" t="s">
        <v>17632</v>
      </c>
      <c r="H1521" t="s">
        <v>17633</v>
      </c>
      <c r="I1521" t="s">
        <v>5052</v>
      </c>
      <c r="J1521" t="s">
        <v>5395</v>
      </c>
      <c r="K1521" t="s">
        <v>5396</v>
      </c>
      <c r="L1521" t="s">
        <v>60</v>
      </c>
      <c r="M1521" t="s">
        <v>4774</v>
      </c>
      <c r="N1521" t="s">
        <v>16864</v>
      </c>
      <c r="O1521" t="s">
        <v>5397</v>
      </c>
      <c r="P1521" t="s">
        <v>17634</v>
      </c>
      <c r="Q1521" t="s">
        <v>17635</v>
      </c>
      <c r="R1521" t="str">
        <f t="shared" si="46"/>
        <v>奎文</v>
      </c>
      <c r="S1521" t="str">
        <f t="shared" si="47"/>
        <v>0104</v>
      </c>
    </row>
    <row r="1522" spans="1:19">
      <c r="A1522" t="s">
        <v>17636</v>
      </c>
      <c r="B1522" t="s">
        <v>17637</v>
      </c>
      <c r="C1522" t="s">
        <v>49</v>
      </c>
      <c r="D1522" t="s">
        <v>17638</v>
      </c>
      <c r="E1522" t="s">
        <v>17301</v>
      </c>
      <c r="F1522" t="s">
        <v>17639</v>
      </c>
      <c r="G1522" t="s">
        <v>17640</v>
      </c>
      <c r="H1522" t="s">
        <v>17641</v>
      </c>
      <c r="I1522" t="s">
        <v>12119</v>
      </c>
      <c r="J1522" t="s">
        <v>9386</v>
      </c>
      <c r="K1522" t="s">
        <v>9387</v>
      </c>
      <c r="L1522" t="s">
        <v>50</v>
      </c>
      <c r="M1522" t="s">
        <v>6207</v>
      </c>
      <c r="O1522" t="s">
        <v>9388</v>
      </c>
      <c r="P1522" t="s">
        <v>17642</v>
      </c>
      <c r="Q1522" t="s">
        <v>17643</v>
      </c>
      <c r="R1522" t="str">
        <f t="shared" si="46"/>
        <v>青州</v>
      </c>
      <c r="S1522" t="str">
        <f t="shared" si="47"/>
        <v>0104</v>
      </c>
    </row>
    <row r="1523" spans="1:19">
      <c r="A1523" t="s">
        <v>17644</v>
      </c>
      <c r="B1523" t="s">
        <v>17645</v>
      </c>
      <c r="C1523" t="s">
        <v>49</v>
      </c>
      <c r="D1523" t="s">
        <v>17646</v>
      </c>
      <c r="E1523" t="s">
        <v>17301</v>
      </c>
      <c r="F1523" t="s">
        <v>17647</v>
      </c>
      <c r="G1523" t="s">
        <v>17648</v>
      </c>
      <c r="H1523" t="s">
        <v>17649</v>
      </c>
      <c r="I1523" t="s">
        <v>12119</v>
      </c>
      <c r="J1523" t="s">
        <v>6043</v>
      </c>
      <c r="K1523" t="s">
        <v>6044</v>
      </c>
      <c r="L1523" t="s">
        <v>237</v>
      </c>
      <c r="M1523" t="s">
        <v>4971</v>
      </c>
      <c r="O1523" t="s">
        <v>6045</v>
      </c>
      <c r="P1523" t="s">
        <v>17650</v>
      </c>
      <c r="R1523" t="str">
        <f t="shared" si="46"/>
        <v>潍城</v>
      </c>
      <c r="S1523" t="str">
        <f t="shared" si="47"/>
        <v>0104</v>
      </c>
    </row>
    <row r="1524" spans="1:19">
      <c r="A1524" t="s">
        <v>17651</v>
      </c>
      <c r="B1524" t="s">
        <v>17652</v>
      </c>
      <c r="C1524" t="s">
        <v>49</v>
      </c>
      <c r="D1524" t="s">
        <v>17653</v>
      </c>
      <c r="E1524" t="s">
        <v>17654</v>
      </c>
      <c r="F1524" t="s">
        <v>17655</v>
      </c>
      <c r="G1524" t="s">
        <v>17656</v>
      </c>
      <c r="H1524" t="s">
        <v>17657</v>
      </c>
      <c r="I1524" t="s">
        <v>4828</v>
      </c>
      <c r="J1524" t="s">
        <v>14847</v>
      </c>
      <c r="K1524" t="s">
        <v>14848</v>
      </c>
      <c r="L1524" t="s">
        <v>148</v>
      </c>
      <c r="M1524" t="s">
        <v>6713</v>
      </c>
      <c r="N1524" t="s">
        <v>4881</v>
      </c>
      <c r="O1524" t="s">
        <v>14849</v>
      </c>
      <c r="P1524" t="s">
        <v>17658</v>
      </c>
      <c r="Q1524" t="s">
        <v>17659</v>
      </c>
      <c r="R1524" t="str">
        <f t="shared" si="46"/>
        <v>寒亭</v>
      </c>
      <c r="S1524" t="str">
        <f t="shared" si="47"/>
        <v>0104</v>
      </c>
    </row>
    <row r="1525" spans="1:19">
      <c r="A1525" t="s">
        <v>17660</v>
      </c>
      <c r="B1525" t="s">
        <v>17661</v>
      </c>
      <c r="C1525" t="s">
        <v>49</v>
      </c>
      <c r="D1525" t="s">
        <v>17662</v>
      </c>
      <c r="E1525" t="s">
        <v>17663</v>
      </c>
      <c r="F1525" t="s">
        <v>17664</v>
      </c>
      <c r="G1525" t="s">
        <v>17665</v>
      </c>
      <c r="H1525" t="s">
        <v>17666</v>
      </c>
      <c r="I1525" t="s">
        <v>4785</v>
      </c>
      <c r="J1525" t="s">
        <v>9734</v>
      </c>
      <c r="K1525" t="s">
        <v>9735</v>
      </c>
      <c r="L1525" t="s">
        <v>60</v>
      </c>
      <c r="M1525" t="s">
        <v>4904</v>
      </c>
      <c r="N1525" t="s">
        <v>5112</v>
      </c>
      <c r="O1525" t="s">
        <v>7044</v>
      </c>
      <c r="P1525" t="s">
        <v>17667</v>
      </c>
      <c r="Q1525" t="s">
        <v>17668</v>
      </c>
      <c r="R1525" t="str">
        <f t="shared" si="46"/>
        <v>奎文</v>
      </c>
      <c r="S1525" t="str">
        <f t="shared" si="47"/>
        <v>0104</v>
      </c>
    </row>
    <row r="1526" spans="1:19">
      <c r="A1526" t="s">
        <v>17669</v>
      </c>
      <c r="B1526" t="s">
        <v>17670</v>
      </c>
      <c r="C1526" t="s">
        <v>49</v>
      </c>
      <c r="D1526" t="s">
        <v>17671</v>
      </c>
      <c r="E1526" t="s">
        <v>17663</v>
      </c>
      <c r="F1526" t="s">
        <v>17672</v>
      </c>
      <c r="G1526" t="s">
        <v>17673</v>
      </c>
      <c r="H1526" t="s">
        <v>17674</v>
      </c>
      <c r="I1526" t="s">
        <v>4785</v>
      </c>
      <c r="J1526" t="s">
        <v>5143</v>
      </c>
      <c r="K1526" t="s">
        <v>5144</v>
      </c>
      <c r="L1526" t="s">
        <v>77</v>
      </c>
      <c r="M1526" t="s">
        <v>5145</v>
      </c>
      <c r="N1526" t="s">
        <v>9006</v>
      </c>
      <c r="O1526" t="s">
        <v>5146</v>
      </c>
      <c r="P1526" t="s">
        <v>17675</v>
      </c>
      <c r="Q1526" t="s">
        <v>17676</v>
      </c>
      <c r="R1526" t="str">
        <f t="shared" si="46"/>
        <v>临朐</v>
      </c>
      <c r="S1526" t="str">
        <f t="shared" si="47"/>
        <v>0104</v>
      </c>
    </row>
    <row r="1527" spans="1:19">
      <c r="A1527" t="s">
        <v>17677</v>
      </c>
      <c r="B1527" t="s">
        <v>17678</v>
      </c>
      <c r="C1527" t="s">
        <v>49</v>
      </c>
      <c r="D1527" t="s">
        <v>17679</v>
      </c>
      <c r="E1527" t="s">
        <v>17327</v>
      </c>
      <c r="F1527" t="s">
        <v>17680</v>
      </c>
      <c r="G1527" t="s">
        <v>17681</v>
      </c>
      <c r="H1527" t="s">
        <v>17682</v>
      </c>
      <c r="I1527" t="s">
        <v>12119</v>
      </c>
      <c r="J1527" t="s">
        <v>6225</v>
      </c>
      <c r="K1527" t="s">
        <v>6226</v>
      </c>
      <c r="L1527" t="s">
        <v>123</v>
      </c>
      <c r="M1527" t="s">
        <v>5825</v>
      </c>
      <c r="N1527" t="s">
        <v>5112</v>
      </c>
      <c r="O1527" t="s">
        <v>6227</v>
      </c>
      <c r="P1527" t="s">
        <v>17683</v>
      </c>
      <c r="R1527" t="str">
        <f t="shared" si="46"/>
        <v>诸城</v>
      </c>
      <c r="S1527" t="str">
        <f t="shared" si="47"/>
        <v>0104</v>
      </c>
    </row>
    <row r="1528" spans="1:19">
      <c r="A1528" t="s">
        <v>17684</v>
      </c>
      <c r="B1528" t="s">
        <v>17685</v>
      </c>
      <c r="C1528" t="s">
        <v>49</v>
      </c>
      <c r="D1528" t="s">
        <v>17686</v>
      </c>
      <c r="E1528" t="s">
        <v>16687</v>
      </c>
      <c r="F1528" t="s">
        <v>17687</v>
      </c>
      <c r="G1528" t="s">
        <v>17688</v>
      </c>
      <c r="H1528" t="s">
        <v>17689</v>
      </c>
      <c r="I1528" t="s">
        <v>4852</v>
      </c>
      <c r="J1528" t="s">
        <v>9472</v>
      </c>
      <c r="K1528" t="s">
        <v>9473</v>
      </c>
      <c r="L1528" t="s">
        <v>95</v>
      </c>
      <c r="M1528" t="s">
        <v>5757</v>
      </c>
      <c r="N1528" t="s">
        <v>15552</v>
      </c>
      <c r="O1528" t="s">
        <v>9474</v>
      </c>
      <c r="P1528" t="s">
        <v>17690</v>
      </c>
      <c r="Q1528" t="s">
        <v>17691</v>
      </c>
      <c r="R1528" t="str">
        <f t="shared" si="46"/>
        <v>安丘</v>
      </c>
      <c r="S1528" t="str">
        <f t="shared" si="47"/>
        <v>0104</v>
      </c>
    </row>
    <row r="1529" spans="1:19">
      <c r="A1529" t="s">
        <v>17692</v>
      </c>
      <c r="B1529" t="s">
        <v>17693</v>
      </c>
      <c r="C1529" t="s">
        <v>49</v>
      </c>
      <c r="D1529" t="s">
        <v>17694</v>
      </c>
      <c r="E1529" t="s">
        <v>17695</v>
      </c>
      <c r="F1529" t="s">
        <v>17696</v>
      </c>
      <c r="G1529" t="s">
        <v>17697</v>
      </c>
      <c r="H1529" t="s">
        <v>17698</v>
      </c>
      <c r="I1529" t="s">
        <v>12757</v>
      </c>
      <c r="J1529" t="s">
        <v>16742</v>
      </c>
      <c r="K1529" t="s">
        <v>16743</v>
      </c>
      <c r="L1529" t="s">
        <v>77</v>
      </c>
      <c r="M1529" t="s">
        <v>16744</v>
      </c>
      <c r="N1529" t="s">
        <v>17699</v>
      </c>
      <c r="O1529" t="s">
        <v>16745</v>
      </c>
      <c r="P1529" t="s">
        <v>17700</v>
      </c>
      <c r="Q1529" t="s">
        <v>17701</v>
      </c>
      <c r="R1529" t="str">
        <f t="shared" si="46"/>
        <v>临朐</v>
      </c>
      <c r="S1529" t="str">
        <f t="shared" si="47"/>
        <v>0104</v>
      </c>
    </row>
    <row r="1530" spans="1:19">
      <c r="A1530" t="s">
        <v>17702</v>
      </c>
      <c r="B1530" t="s">
        <v>17703</v>
      </c>
      <c r="C1530" t="s">
        <v>49</v>
      </c>
      <c r="D1530" t="s">
        <v>17704</v>
      </c>
      <c r="E1530" t="s">
        <v>17705</v>
      </c>
      <c r="F1530" t="s">
        <v>17706</v>
      </c>
      <c r="G1530" t="s">
        <v>17707</v>
      </c>
      <c r="I1530" t="s">
        <v>4955</v>
      </c>
      <c r="L1530" t="s">
        <v>60</v>
      </c>
      <c r="R1530" t="str">
        <f t="shared" si="46"/>
        <v>奎文</v>
      </c>
      <c r="S1530" t="str">
        <f t="shared" si="47"/>
        <v>0104</v>
      </c>
    </row>
    <row r="1531" spans="1:19">
      <c r="A1531" t="s">
        <v>17708</v>
      </c>
      <c r="B1531" t="s">
        <v>12136</v>
      </c>
      <c r="C1531" t="s">
        <v>49</v>
      </c>
      <c r="D1531" t="s">
        <v>17709</v>
      </c>
      <c r="E1531" t="s">
        <v>17710</v>
      </c>
      <c r="F1531" t="s">
        <v>17711</v>
      </c>
      <c r="G1531" t="s">
        <v>17712</v>
      </c>
      <c r="H1531" t="s">
        <v>17713</v>
      </c>
      <c r="I1531" t="s">
        <v>17714</v>
      </c>
      <c r="J1531" t="s">
        <v>8219</v>
      </c>
      <c r="K1531" t="s">
        <v>8220</v>
      </c>
      <c r="L1531" t="s">
        <v>123</v>
      </c>
      <c r="M1531" t="s">
        <v>4994</v>
      </c>
      <c r="O1531" t="s">
        <v>8221</v>
      </c>
      <c r="P1531" t="s">
        <v>17715</v>
      </c>
      <c r="Q1531" t="s">
        <v>17716</v>
      </c>
      <c r="R1531" t="str">
        <f t="shared" si="46"/>
        <v>诸城</v>
      </c>
      <c r="S1531" t="str">
        <f t="shared" si="47"/>
        <v>0104</v>
      </c>
    </row>
    <row r="1532" spans="1:19">
      <c r="A1532" t="s">
        <v>17717</v>
      </c>
      <c r="B1532" t="s">
        <v>17718</v>
      </c>
      <c r="C1532" t="s">
        <v>49</v>
      </c>
      <c r="D1532" t="s">
        <v>17719</v>
      </c>
      <c r="E1532" t="s">
        <v>16664</v>
      </c>
      <c r="F1532" t="s">
        <v>17720</v>
      </c>
      <c r="G1532" t="s">
        <v>17721</v>
      </c>
      <c r="H1532" t="s">
        <v>17722</v>
      </c>
      <c r="I1532" t="s">
        <v>12119</v>
      </c>
      <c r="J1532" t="s">
        <v>5067</v>
      </c>
      <c r="K1532" t="s">
        <v>5068</v>
      </c>
      <c r="L1532" t="s">
        <v>123</v>
      </c>
      <c r="M1532" t="s">
        <v>4932</v>
      </c>
      <c r="N1532" t="s">
        <v>4892</v>
      </c>
      <c r="O1532" t="s">
        <v>5070</v>
      </c>
      <c r="P1532" t="s">
        <v>17723</v>
      </c>
      <c r="Q1532" t="s">
        <v>17724</v>
      </c>
      <c r="R1532" t="str">
        <f t="shared" si="46"/>
        <v>诸城</v>
      </c>
      <c r="S1532" t="str">
        <f t="shared" si="47"/>
        <v>0104</v>
      </c>
    </row>
    <row r="1533" spans="1:19">
      <c r="A1533" t="s">
        <v>17725</v>
      </c>
      <c r="B1533" t="s">
        <v>17726</v>
      </c>
      <c r="C1533" t="s">
        <v>49</v>
      </c>
      <c r="D1533" t="s">
        <v>17727</v>
      </c>
      <c r="E1533" t="s">
        <v>16687</v>
      </c>
      <c r="F1533" t="s">
        <v>17728</v>
      </c>
      <c r="G1533" t="s">
        <v>17729</v>
      </c>
      <c r="H1533" t="s">
        <v>17730</v>
      </c>
      <c r="I1533" t="s">
        <v>5221</v>
      </c>
      <c r="J1533" t="s">
        <v>17731</v>
      </c>
      <c r="K1533" t="s">
        <v>17732</v>
      </c>
      <c r="L1533" t="s">
        <v>105</v>
      </c>
      <c r="M1533" t="s">
        <v>5133</v>
      </c>
      <c r="N1533" t="s">
        <v>5939</v>
      </c>
      <c r="O1533" t="s">
        <v>17733</v>
      </c>
      <c r="P1533" t="s">
        <v>17734</v>
      </c>
      <c r="R1533" t="str">
        <f t="shared" si="46"/>
        <v>寿光</v>
      </c>
      <c r="S1533" t="str">
        <f t="shared" si="47"/>
        <v>0104</v>
      </c>
    </row>
    <row r="1534" spans="1:19">
      <c r="A1534" t="s">
        <v>17735</v>
      </c>
      <c r="B1534" t="s">
        <v>17736</v>
      </c>
      <c r="C1534" t="s">
        <v>49</v>
      </c>
      <c r="D1534" t="s">
        <v>17737</v>
      </c>
      <c r="E1534" t="s">
        <v>16772</v>
      </c>
      <c r="F1534" t="s">
        <v>17738</v>
      </c>
      <c r="G1534" t="s">
        <v>17739</v>
      </c>
      <c r="H1534" t="s">
        <v>17740</v>
      </c>
      <c r="I1534" t="s">
        <v>12119</v>
      </c>
      <c r="J1534" t="s">
        <v>8555</v>
      </c>
      <c r="K1534" t="s">
        <v>8556</v>
      </c>
      <c r="L1534" t="s">
        <v>86</v>
      </c>
      <c r="M1534" t="s">
        <v>8557</v>
      </c>
      <c r="N1534" t="s">
        <v>5112</v>
      </c>
      <c r="O1534" t="s">
        <v>8558</v>
      </c>
      <c r="P1534" t="s">
        <v>17741</v>
      </c>
      <c r="Q1534" t="s">
        <v>17742</v>
      </c>
      <c r="R1534" t="str">
        <f t="shared" si="46"/>
        <v>坊子</v>
      </c>
      <c r="S1534" t="str">
        <f t="shared" si="47"/>
        <v>0104</v>
      </c>
    </row>
    <row r="1535" spans="1:19">
      <c r="A1535" t="s">
        <v>17743</v>
      </c>
      <c r="B1535" t="s">
        <v>17744</v>
      </c>
      <c r="C1535" t="s">
        <v>49</v>
      </c>
      <c r="D1535" t="s">
        <v>17745</v>
      </c>
      <c r="E1535" t="s">
        <v>16687</v>
      </c>
      <c r="F1535" t="s">
        <v>17746</v>
      </c>
      <c r="G1535" t="s">
        <v>17747</v>
      </c>
      <c r="H1535" t="s">
        <v>17748</v>
      </c>
      <c r="I1535" t="s">
        <v>4852</v>
      </c>
      <c r="J1535" t="s">
        <v>8830</v>
      </c>
      <c r="K1535" t="s">
        <v>8831</v>
      </c>
      <c r="L1535" t="s">
        <v>123</v>
      </c>
      <c r="M1535" t="s">
        <v>5364</v>
      </c>
      <c r="N1535" t="s">
        <v>5801</v>
      </c>
      <c r="O1535" t="s">
        <v>8832</v>
      </c>
      <c r="P1535" t="s">
        <v>17749</v>
      </c>
      <c r="R1535" t="str">
        <f t="shared" si="46"/>
        <v>诸城</v>
      </c>
      <c r="S1535" t="str">
        <f t="shared" si="47"/>
        <v>0104</v>
      </c>
    </row>
    <row r="1536" spans="1:19">
      <c r="A1536" t="s">
        <v>17750</v>
      </c>
      <c r="B1536" t="s">
        <v>17751</v>
      </c>
      <c r="C1536" t="s">
        <v>49</v>
      </c>
      <c r="D1536" t="s">
        <v>17752</v>
      </c>
      <c r="E1536" t="s">
        <v>16664</v>
      </c>
      <c r="F1536" t="s">
        <v>17753</v>
      </c>
      <c r="G1536" t="s">
        <v>17754</v>
      </c>
      <c r="H1536" t="s">
        <v>17755</v>
      </c>
      <c r="I1536" t="s">
        <v>12119</v>
      </c>
      <c r="J1536" t="s">
        <v>5408</v>
      </c>
      <c r="K1536" t="s">
        <v>4280</v>
      </c>
      <c r="L1536" t="s">
        <v>375</v>
      </c>
      <c r="M1536" t="s">
        <v>5409</v>
      </c>
      <c r="N1536" t="s">
        <v>5421</v>
      </c>
      <c r="O1536" t="s">
        <v>5410</v>
      </c>
      <c r="P1536" t="s">
        <v>17756</v>
      </c>
      <c r="R1536" t="str">
        <f t="shared" si="46"/>
        <v>昌邑</v>
      </c>
      <c r="S1536" t="str">
        <f t="shared" si="47"/>
        <v>0104</v>
      </c>
    </row>
    <row r="1537" spans="1:19">
      <c r="A1537" t="s">
        <v>17757</v>
      </c>
      <c r="B1537" t="s">
        <v>17758</v>
      </c>
      <c r="C1537" t="s">
        <v>49</v>
      </c>
      <c r="D1537" t="s">
        <v>17759</v>
      </c>
      <c r="E1537" t="s">
        <v>17760</v>
      </c>
      <c r="F1537" t="s">
        <v>17761</v>
      </c>
      <c r="G1537" t="s">
        <v>17762</v>
      </c>
      <c r="I1537" t="s">
        <v>4955</v>
      </c>
      <c r="R1537" t="str">
        <f t="shared" ref="R1537:R1600" si="48">IF(OR(LEFT(L1537,2)="高新"),"奎文",IF(LEFT(L1537,2)="峡山","坊子",IF(LEFT(L1537,2)="滨海","寒亭",LEFT(L1537,2))))</f>
        <v/>
      </c>
      <c r="S1537" t="str">
        <f t="shared" ref="S1537:S1600" si="49">TEXT(B1537,"mmdd")</f>
        <v>0104</v>
      </c>
    </row>
    <row r="1538" spans="1:19">
      <c r="A1538" t="s">
        <v>17763</v>
      </c>
      <c r="B1538" t="s">
        <v>17764</v>
      </c>
      <c r="C1538" t="s">
        <v>49</v>
      </c>
      <c r="D1538" t="s">
        <v>17765</v>
      </c>
      <c r="E1538" t="s">
        <v>16687</v>
      </c>
      <c r="F1538" t="s">
        <v>17766</v>
      </c>
      <c r="G1538" t="s">
        <v>17767</v>
      </c>
      <c r="H1538" t="s">
        <v>17768</v>
      </c>
      <c r="I1538" t="s">
        <v>17769</v>
      </c>
      <c r="J1538" t="s">
        <v>5418</v>
      </c>
      <c r="K1538" t="s">
        <v>5419</v>
      </c>
      <c r="L1538" t="s">
        <v>60</v>
      </c>
      <c r="M1538" t="s">
        <v>5420</v>
      </c>
      <c r="N1538" t="s">
        <v>4959</v>
      </c>
      <c r="O1538" t="s">
        <v>5422</v>
      </c>
      <c r="P1538" t="s">
        <v>17770</v>
      </c>
      <c r="Q1538" t="s">
        <v>17771</v>
      </c>
      <c r="R1538" t="str">
        <f t="shared" si="48"/>
        <v>奎文</v>
      </c>
      <c r="S1538" t="str">
        <f t="shared" si="49"/>
        <v>0104</v>
      </c>
    </row>
    <row r="1539" spans="1:19">
      <c r="A1539" t="s">
        <v>17772</v>
      </c>
      <c r="B1539" t="s">
        <v>17773</v>
      </c>
      <c r="C1539" t="s">
        <v>49</v>
      </c>
      <c r="D1539" t="s">
        <v>17774</v>
      </c>
      <c r="E1539" t="s">
        <v>17775</v>
      </c>
      <c r="F1539" t="s">
        <v>17776</v>
      </c>
      <c r="G1539" t="s">
        <v>17777</v>
      </c>
      <c r="H1539" t="s">
        <v>17778</v>
      </c>
      <c r="I1539" t="s">
        <v>12119</v>
      </c>
      <c r="J1539" t="s">
        <v>6878</v>
      </c>
      <c r="K1539" t="s">
        <v>6879</v>
      </c>
      <c r="L1539" t="s">
        <v>95</v>
      </c>
      <c r="M1539" t="s">
        <v>4844</v>
      </c>
      <c r="N1539" t="s">
        <v>5043</v>
      </c>
      <c r="O1539" t="s">
        <v>6880</v>
      </c>
      <c r="P1539" t="s">
        <v>17779</v>
      </c>
      <c r="Q1539" t="s">
        <v>17780</v>
      </c>
      <c r="R1539" t="str">
        <f t="shared" si="48"/>
        <v>安丘</v>
      </c>
      <c r="S1539" t="str">
        <f t="shared" si="49"/>
        <v>0104</v>
      </c>
    </row>
    <row r="1540" spans="1:19">
      <c r="A1540" t="s">
        <v>905</v>
      </c>
      <c r="B1540" t="s">
        <v>17781</v>
      </c>
      <c r="C1540" t="s">
        <v>49</v>
      </c>
      <c r="D1540" t="s">
        <v>17782</v>
      </c>
      <c r="E1540" t="s">
        <v>17783</v>
      </c>
      <c r="F1540" t="s">
        <v>17784</v>
      </c>
      <c r="G1540" t="s">
        <v>903</v>
      </c>
      <c r="H1540" t="s">
        <v>17785</v>
      </c>
      <c r="I1540" t="s">
        <v>4852</v>
      </c>
      <c r="J1540" t="s">
        <v>12810</v>
      </c>
      <c r="K1540" t="s">
        <v>12811</v>
      </c>
      <c r="L1540" t="s">
        <v>50</v>
      </c>
      <c r="M1540" t="s">
        <v>6624</v>
      </c>
      <c r="N1540" t="s">
        <v>6308</v>
      </c>
      <c r="O1540" t="s">
        <v>12812</v>
      </c>
      <c r="P1540" t="s">
        <v>17786</v>
      </c>
      <c r="R1540" t="str">
        <f t="shared" si="48"/>
        <v>青州</v>
      </c>
      <c r="S1540" t="str">
        <f t="shared" si="49"/>
        <v>0104</v>
      </c>
    </row>
    <row r="1541" spans="1:19">
      <c r="A1541" t="s">
        <v>17787</v>
      </c>
      <c r="B1541" t="s">
        <v>17788</v>
      </c>
      <c r="C1541" t="s">
        <v>49</v>
      </c>
      <c r="D1541" t="s">
        <v>17789</v>
      </c>
      <c r="E1541" t="s">
        <v>17790</v>
      </c>
      <c r="F1541" t="s">
        <v>17791</v>
      </c>
      <c r="G1541" t="s">
        <v>17792</v>
      </c>
      <c r="H1541" t="s">
        <v>17793</v>
      </c>
      <c r="I1541" t="s">
        <v>5052</v>
      </c>
      <c r="J1541" t="s">
        <v>5578</v>
      </c>
      <c r="K1541" t="s">
        <v>5579</v>
      </c>
      <c r="L1541" t="s">
        <v>148</v>
      </c>
      <c r="M1541" t="s">
        <v>5580</v>
      </c>
      <c r="O1541" t="s">
        <v>5581</v>
      </c>
      <c r="P1541" t="s">
        <v>17794</v>
      </c>
      <c r="R1541" t="str">
        <f t="shared" si="48"/>
        <v>寒亭</v>
      </c>
      <c r="S1541" t="str">
        <f t="shared" si="49"/>
        <v>0104</v>
      </c>
    </row>
    <row r="1542" spans="1:19">
      <c r="A1542" t="s">
        <v>17795</v>
      </c>
      <c r="B1542" t="s">
        <v>17796</v>
      </c>
      <c r="C1542" t="s">
        <v>49</v>
      </c>
      <c r="D1542" t="s">
        <v>17797</v>
      </c>
      <c r="E1542" t="s">
        <v>17798</v>
      </c>
      <c r="F1542" t="s">
        <v>17799</v>
      </c>
      <c r="G1542" t="s">
        <v>17800</v>
      </c>
      <c r="H1542" t="s">
        <v>17801</v>
      </c>
      <c r="I1542" t="s">
        <v>4955</v>
      </c>
      <c r="J1542" t="s">
        <v>11218</v>
      </c>
      <c r="K1542" t="s">
        <v>11219</v>
      </c>
      <c r="L1542" t="s">
        <v>237</v>
      </c>
      <c r="M1542" t="s">
        <v>5247</v>
      </c>
      <c r="N1542" t="s">
        <v>4892</v>
      </c>
      <c r="O1542" t="s">
        <v>11220</v>
      </c>
      <c r="P1542" t="s">
        <v>17802</v>
      </c>
      <c r="Q1542" t="s">
        <v>17803</v>
      </c>
      <c r="R1542" t="str">
        <f t="shared" si="48"/>
        <v>潍城</v>
      </c>
      <c r="S1542" t="str">
        <f t="shared" si="49"/>
        <v>0104</v>
      </c>
    </row>
    <row r="1543" spans="1:19">
      <c r="A1543" t="s">
        <v>17804</v>
      </c>
      <c r="B1543" t="s">
        <v>17805</v>
      </c>
      <c r="C1543" t="s">
        <v>49</v>
      </c>
      <c r="D1543" t="s">
        <v>17806</v>
      </c>
      <c r="E1543" t="s">
        <v>17807</v>
      </c>
      <c r="F1543" t="s">
        <v>17808</v>
      </c>
      <c r="G1543" t="s">
        <v>17809</v>
      </c>
      <c r="H1543" t="s">
        <v>17810</v>
      </c>
      <c r="I1543" t="s">
        <v>4813</v>
      </c>
      <c r="J1543" t="s">
        <v>6434</v>
      </c>
      <c r="K1543" t="s">
        <v>6435</v>
      </c>
      <c r="L1543" t="s">
        <v>114</v>
      </c>
      <c r="M1543" t="s">
        <v>4831</v>
      </c>
      <c r="N1543" t="s">
        <v>4972</v>
      </c>
      <c r="O1543" t="s">
        <v>6436</v>
      </c>
      <c r="P1543" t="s">
        <v>17811</v>
      </c>
      <c r="Q1543" t="s">
        <v>17812</v>
      </c>
      <c r="R1543" t="str">
        <f t="shared" si="48"/>
        <v>高密</v>
      </c>
      <c r="S1543" t="str">
        <f t="shared" si="49"/>
        <v>0104</v>
      </c>
    </row>
    <row r="1544" spans="1:19">
      <c r="A1544" t="s">
        <v>17813</v>
      </c>
      <c r="B1544" t="s">
        <v>17814</v>
      </c>
      <c r="C1544" t="s">
        <v>49</v>
      </c>
      <c r="D1544" t="s">
        <v>17815</v>
      </c>
      <c r="E1544" t="s">
        <v>17816</v>
      </c>
      <c r="F1544" t="s">
        <v>17817</v>
      </c>
      <c r="G1544" t="s">
        <v>17818</v>
      </c>
      <c r="H1544" t="s">
        <v>17819</v>
      </c>
      <c r="I1544" t="s">
        <v>4785</v>
      </c>
      <c r="J1544" t="s">
        <v>5234</v>
      </c>
      <c r="K1544" t="s">
        <v>5235</v>
      </c>
      <c r="L1544" t="s">
        <v>50</v>
      </c>
      <c r="M1544" t="s">
        <v>5236</v>
      </c>
      <c r="N1544" t="s">
        <v>5112</v>
      </c>
      <c r="O1544" t="s">
        <v>5237</v>
      </c>
      <c r="P1544" t="s">
        <v>17820</v>
      </c>
      <c r="Q1544" t="s">
        <v>17821</v>
      </c>
      <c r="R1544" t="str">
        <f t="shared" si="48"/>
        <v>青州</v>
      </c>
      <c r="S1544" t="str">
        <f t="shared" si="49"/>
        <v>0104</v>
      </c>
    </row>
    <row r="1545" spans="1:19">
      <c r="A1545" t="s">
        <v>17822</v>
      </c>
      <c r="B1545" t="s">
        <v>17823</v>
      </c>
      <c r="C1545" t="s">
        <v>49</v>
      </c>
      <c r="D1545" t="s">
        <v>17824</v>
      </c>
      <c r="E1545" t="s">
        <v>17495</v>
      </c>
      <c r="F1545" t="s">
        <v>17825</v>
      </c>
      <c r="G1545" t="s">
        <v>17826</v>
      </c>
      <c r="H1545" t="s">
        <v>17827</v>
      </c>
      <c r="I1545" t="s">
        <v>12119</v>
      </c>
      <c r="J1545" t="s">
        <v>5222</v>
      </c>
      <c r="K1545" t="s">
        <v>5223</v>
      </c>
      <c r="L1545" t="s">
        <v>105</v>
      </c>
      <c r="M1545" t="s">
        <v>5224</v>
      </c>
      <c r="N1545" t="s">
        <v>4933</v>
      </c>
      <c r="O1545" t="s">
        <v>5225</v>
      </c>
      <c r="P1545" t="s">
        <v>17828</v>
      </c>
      <c r="Q1545" t="s">
        <v>17829</v>
      </c>
      <c r="R1545" t="str">
        <f t="shared" si="48"/>
        <v>寿光</v>
      </c>
      <c r="S1545" t="str">
        <f t="shared" si="49"/>
        <v>0104</v>
      </c>
    </row>
    <row r="1546" spans="1:19">
      <c r="A1546" t="s">
        <v>17830</v>
      </c>
      <c r="B1546" t="s">
        <v>17820</v>
      </c>
      <c r="C1546" t="s">
        <v>49</v>
      </c>
      <c r="D1546" t="s">
        <v>17831</v>
      </c>
      <c r="E1546" t="s">
        <v>17798</v>
      </c>
      <c r="F1546" t="s">
        <v>17832</v>
      </c>
      <c r="G1546" t="s">
        <v>17833</v>
      </c>
      <c r="H1546" t="s">
        <v>17834</v>
      </c>
      <c r="I1546" t="s">
        <v>4852</v>
      </c>
      <c r="J1546" t="s">
        <v>14530</v>
      </c>
      <c r="K1546" t="s">
        <v>14531</v>
      </c>
      <c r="L1546" t="s">
        <v>148</v>
      </c>
      <c r="M1546" t="s">
        <v>6918</v>
      </c>
      <c r="N1546" t="s">
        <v>4775</v>
      </c>
      <c r="O1546" t="s">
        <v>14532</v>
      </c>
      <c r="P1546" t="s">
        <v>17835</v>
      </c>
      <c r="R1546" t="str">
        <f t="shared" si="48"/>
        <v>寒亭</v>
      </c>
      <c r="S1546" t="str">
        <f t="shared" si="49"/>
        <v>0104</v>
      </c>
    </row>
    <row r="1547" spans="1:19">
      <c r="A1547" t="s">
        <v>961</v>
      </c>
      <c r="B1547" t="s">
        <v>17836</v>
      </c>
      <c r="C1547" t="s">
        <v>49</v>
      </c>
      <c r="D1547" t="s">
        <v>17837</v>
      </c>
      <c r="E1547" t="s">
        <v>17428</v>
      </c>
      <c r="F1547" t="s">
        <v>17838</v>
      </c>
      <c r="G1547" t="s">
        <v>959</v>
      </c>
      <c r="H1547" t="s">
        <v>17839</v>
      </c>
      <c r="I1547" t="s">
        <v>4852</v>
      </c>
      <c r="J1547" t="s">
        <v>17320</v>
      </c>
      <c r="K1547" t="s">
        <v>17321</v>
      </c>
      <c r="L1547" t="s">
        <v>50</v>
      </c>
      <c r="M1547" t="s">
        <v>4855</v>
      </c>
      <c r="O1547" t="s">
        <v>17322</v>
      </c>
      <c r="P1547" t="s">
        <v>17840</v>
      </c>
      <c r="Q1547" t="s">
        <v>17841</v>
      </c>
      <c r="R1547" t="str">
        <f t="shared" si="48"/>
        <v>青州</v>
      </c>
      <c r="S1547" t="str">
        <f t="shared" si="49"/>
        <v>0104</v>
      </c>
    </row>
    <row r="1548" spans="1:19">
      <c r="A1548" t="s">
        <v>17842</v>
      </c>
      <c r="B1548" t="s">
        <v>17843</v>
      </c>
      <c r="C1548" t="s">
        <v>49</v>
      </c>
      <c r="D1548" t="s">
        <v>17844</v>
      </c>
      <c r="E1548" t="s">
        <v>17845</v>
      </c>
      <c r="F1548" t="s">
        <v>17846</v>
      </c>
      <c r="G1548" t="s">
        <v>17847</v>
      </c>
      <c r="H1548" t="s">
        <v>17848</v>
      </c>
      <c r="I1548" t="s">
        <v>5052</v>
      </c>
      <c r="J1548" t="s">
        <v>9760</v>
      </c>
      <c r="K1548" t="s">
        <v>9761</v>
      </c>
      <c r="L1548" t="s">
        <v>60</v>
      </c>
      <c r="M1548" t="s">
        <v>5999</v>
      </c>
      <c r="N1548" t="s">
        <v>4881</v>
      </c>
      <c r="O1548" t="s">
        <v>9762</v>
      </c>
      <c r="P1548" t="s">
        <v>17849</v>
      </c>
      <c r="R1548" t="str">
        <f t="shared" si="48"/>
        <v>奎文</v>
      </c>
      <c r="S1548" t="str">
        <f t="shared" si="49"/>
        <v>0104</v>
      </c>
    </row>
    <row r="1549" spans="1:19">
      <c r="A1549" t="s">
        <v>17850</v>
      </c>
      <c r="B1549" t="s">
        <v>17851</v>
      </c>
      <c r="C1549" t="s">
        <v>49</v>
      </c>
      <c r="D1549" t="s">
        <v>17852</v>
      </c>
      <c r="E1549" t="s">
        <v>16687</v>
      </c>
      <c r="F1549" t="s">
        <v>17853</v>
      </c>
      <c r="G1549" t="s">
        <v>17854</v>
      </c>
      <c r="H1549" t="s">
        <v>17855</v>
      </c>
      <c r="I1549" t="s">
        <v>4813</v>
      </c>
      <c r="J1549" t="s">
        <v>5449</v>
      </c>
      <c r="K1549" t="s">
        <v>5450</v>
      </c>
      <c r="L1549" t="s">
        <v>237</v>
      </c>
      <c r="M1549" t="s">
        <v>5247</v>
      </c>
      <c r="N1549" t="s">
        <v>5112</v>
      </c>
      <c r="O1549" t="s">
        <v>5452</v>
      </c>
      <c r="P1549" t="s">
        <v>17856</v>
      </c>
      <c r="R1549" t="str">
        <f t="shared" si="48"/>
        <v>潍城</v>
      </c>
      <c r="S1549" t="str">
        <f t="shared" si="49"/>
        <v>0104</v>
      </c>
    </row>
    <row r="1550" spans="1:19">
      <c r="A1550" t="s">
        <v>17857</v>
      </c>
      <c r="B1550" t="s">
        <v>17858</v>
      </c>
      <c r="C1550" t="s">
        <v>49</v>
      </c>
      <c r="D1550" t="s">
        <v>17859</v>
      </c>
      <c r="E1550" t="s">
        <v>17760</v>
      </c>
      <c r="F1550" t="s">
        <v>17860</v>
      </c>
      <c r="G1550" t="s">
        <v>17861</v>
      </c>
      <c r="H1550" t="s">
        <v>17862</v>
      </c>
      <c r="I1550" t="s">
        <v>12757</v>
      </c>
      <c r="J1550" t="s">
        <v>10639</v>
      </c>
      <c r="K1550" t="s">
        <v>10640</v>
      </c>
      <c r="L1550" t="s">
        <v>375</v>
      </c>
      <c r="M1550" t="s">
        <v>5318</v>
      </c>
      <c r="N1550" t="s">
        <v>4881</v>
      </c>
      <c r="O1550" t="s">
        <v>10641</v>
      </c>
      <c r="P1550" t="s">
        <v>17863</v>
      </c>
      <c r="R1550" t="str">
        <f t="shared" si="48"/>
        <v>昌邑</v>
      </c>
      <c r="S1550" t="str">
        <f t="shared" si="49"/>
        <v>0104</v>
      </c>
    </row>
    <row r="1551" spans="1:19">
      <c r="A1551" t="s">
        <v>17864</v>
      </c>
      <c r="B1551" t="s">
        <v>17865</v>
      </c>
      <c r="C1551" t="s">
        <v>49</v>
      </c>
      <c r="D1551" t="s">
        <v>17866</v>
      </c>
      <c r="E1551" t="s">
        <v>17816</v>
      </c>
      <c r="F1551" t="s">
        <v>17867</v>
      </c>
      <c r="G1551" t="s">
        <v>17868</v>
      </c>
      <c r="H1551" t="s">
        <v>17869</v>
      </c>
      <c r="I1551" t="s">
        <v>4929</v>
      </c>
      <c r="J1551" t="s">
        <v>7309</v>
      </c>
      <c r="K1551" t="s">
        <v>7310</v>
      </c>
      <c r="L1551" t="s">
        <v>375</v>
      </c>
      <c r="M1551" t="s">
        <v>5745</v>
      </c>
      <c r="N1551" t="s">
        <v>10954</v>
      </c>
      <c r="O1551" t="s">
        <v>7311</v>
      </c>
      <c r="P1551" t="s">
        <v>17870</v>
      </c>
      <c r="Q1551" t="s">
        <v>17871</v>
      </c>
      <c r="R1551" t="str">
        <f t="shared" si="48"/>
        <v>昌邑</v>
      </c>
      <c r="S1551" t="str">
        <f t="shared" si="49"/>
        <v>0104</v>
      </c>
    </row>
    <row r="1552" spans="1:19">
      <c r="A1552" t="s">
        <v>17872</v>
      </c>
      <c r="B1552" t="s">
        <v>17873</v>
      </c>
      <c r="C1552" t="s">
        <v>49</v>
      </c>
      <c r="D1552" t="s">
        <v>17874</v>
      </c>
      <c r="E1552" t="s">
        <v>17875</v>
      </c>
      <c r="F1552" t="s">
        <v>17876</v>
      </c>
      <c r="G1552" t="s">
        <v>17877</v>
      </c>
      <c r="H1552" t="s">
        <v>17878</v>
      </c>
      <c r="I1552" t="s">
        <v>4852</v>
      </c>
      <c r="J1552" t="s">
        <v>15359</v>
      </c>
      <c r="K1552" t="s">
        <v>15360</v>
      </c>
      <c r="L1552" t="s">
        <v>86</v>
      </c>
      <c r="M1552" t="s">
        <v>6297</v>
      </c>
      <c r="N1552" t="s">
        <v>5030</v>
      </c>
      <c r="O1552" t="s">
        <v>15361</v>
      </c>
      <c r="P1552" t="s">
        <v>17879</v>
      </c>
      <c r="Q1552" t="s">
        <v>17880</v>
      </c>
      <c r="R1552" t="str">
        <f t="shared" si="48"/>
        <v>坊子</v>
      </c>
      <c r="S1552" t="str">
        <f t="shared" si="49"/>
        <v>0104</v>
      </c>
    </row>
    <row r="1553" spans="1:19">
      <c r="A1553" t="s">
        <v>17881</v>
      </c>
      <c r="B1553" t="s">
        <v>17882</v>
      </c>
      <c r="C1553" t="s">
        <v>49</v>
      </c>
      <c r="D1553" t="s">
        <v>17883</v>
      </c>
      <c r="E1553" t="s">
        <v>17428</v>
      </c>
      <c r="F1553" t="s">
        <v>17884</v>
      </c>
      <c r="G1553" t="s">
        <v>17885</v>
      </c>
      <c r="H1553" t="s">
        <v>17886</v>
      </c>
      <c r="I1553" t="s">
        <v>4813</v>
      </c>
      <c r="J1553" t="s">
        <v>7332</v>
      </c>
      <c r="K1553" t="s">
        <v>7333</v>
      </c>
      <c r="L1553" t="s">
        <v>375</v>
      </c>
      <c r="M1553" t="s">
        <v>7334</v>
      </c>
      <c r="N1553" t="s">
        <v>5907</v>
      </c>
      <c r="O1553" t="s">
        <v>7335</v>
      </c>
      <c r="P1553" t="s">
        <v>17887</v>
      </c>
      <c r="R1553" t="str">
        <f t="shared" si="48"/>
        <v>昌邑</v>
      </c>
      <c r="S1553" t="str">
        <f t="shared" si="49"/>
        <v>0104</v>
      </c>
    </row>
    <row r="1554" spans="1:19">
      <c r="A1554" t="s">
        <v>17888</v>
      </c>
      <c r="B1554" t="s">
        <v>17889</v>
      </c>
      <c r="C1554" t="s">
        <v>49</v>
      </c>
      <c r="D1554" t="s">
        <v>17890</v>
      </c>
      <c r="E1554" t="s">
        <v>17775</v>
      </c>
      <c r="F1554" t="s">
        <v>17891</v>
      </c>
      <c r="G1554" t="s">
        <v>17892</v>
      </c>
      <c r="H1554" t="s">
        <v>17893</v>
      </c>
      <c r="I1554" t="s">
        <v>12119</v>
      </c>
      <c r="J1554" t="s">
        <v>4786</v>
      </c>
      <c r="K1554" t="s">
        <v>4787</v>
      </c>
      <c r="L1554" t="s">
        <v>237</v>
      </c>
      <c r="M1554" t="s">
        <v>4788</v>
      </c>
      <c r="N1554" t="s">
        <v>5801</v>
      </c>
      <c r="O1554" t="s">
        <v>4790</v>
      </c>
      <c r="P1554" t="s">
        <v>17894</v>
      </c>
      <c r="Q1554" t="s">
        <v>17895</v>
      </c>
      <c r="R1554" t="str">
        <f t="shared" si="48"/>
        <v>潍城</v>
      </c>
      <c r="S1554" t="str">
        <f t="shared" si="49"/>
        <v>0104</v>
      </c>
    </row>
    <row r="1555" spans="1:19">
      <c r="A1555" t="s">
        <v>769</v>
      </c>
      <c r="B1555" t="s">
        <v>17896</v>
      </c>
      <c r="C1555" t="s">
        <v>49</v>
      </c>
      <c r="D1555" t="s">
        <v>17897</v>
      </c>
      <c r="E1555" t="s">
        <v>16664</v>
      </c>
      <c r="F1555" t="s">
        <v>17898</v>
      </c>
      <c r="G1555" t="s">
        <v>767</v>
      </c>
      <c r="H1555" t="s">
        <v>17899</v>
      </c>
      <c r="I1555" t="s">
        <v>12119</v>
      </c>
      <c r="J1555" t="s">
        <v>12570</v>
      </c>
      <c r="K1555" t="s">
        <v>12571</v>
      </c>
      <c r="L1555" t="s">
        <v>105</v>
      </c>
      <c r="M1555" t="s">
        <v>5376</v>
      </c>
      <c r="N1555" t="s">
        <v>4789</v>
      </c>
      <c r="O1555" t="s">
        <v>12572</v>
      </c>
      <c r="R1555" t="str">
        <f t="shared" si="48"/>
        <v>寿光</v>
      </c>
      <c r="S1555" t="str">
        <f t="shared" si="49"/>
        <v>0104</v>
      </c>
    </row>
    <row r="1556" spans="1:19">
      <c r="A1556" t="s">
        <v>17900</v>
      </c>
      <c r="B1556" t="s">
        <v>17901</v>
      </c>
      <c r="C1556" t="s">
        <v>49</v>
      </c>
      <c r="D1556" t="s">
        <v>17902</v>
      </c>
      <c r="E1556" t="s">
        <v>17903</v>
      </c>
      <c r="F1556" t="s">
        <v>17904</v>
      </c>
      <c r="G1556" t="s">
        <v>17905</v>
      </c>
      <c r="H1556" t="s">
        <v>17906</v>
      </c>
      <c r="I1556" t="s">
        <v>4852</v>
      </c>
      <c r="J1556" t="s">
        <v>15283</v>
      </c>
      <c r="K1556" t="s">
        <v>15284</v>
      </c>
      <c r="L1556" t="s">
        <v>105</v>
      </c>
      <c r="M1556" t="s">
        <v>5197</v>
      </c>
      <c r="N1556" t="s">
        <v>5030</v>
      </c>
      <c r="O1556" t="s">
        <v>15285</v>
      </c>
      <c r="P1556" t="s">
        <v>17907</v>
      </c>
      <c r="R1556" t="str">
        <f t="shared" si="48"/>
        <v>寿光</v>
      </c>
      <c r="S1556" t="str">
        <f t="shared" si="49"/>
        <v>0104</v>
      </c>
    </row>
    <row r="1557" spans="1:19">
      <c r="A1557" t="s">
        <v>17908</v>
      </c>
      <c r="B1557" t="s">
        <v>17909</v>
      </c>
      <c r="C1557" t="s">
        <v>49</v>
      </c>
      <c r="D1557" t="s">
        <v>17910</v>
      </c>
      <c r="E1557" t="s">
        <v>17911</v>
      </c>
      <c r="F1557" t="s">
        <v>17912</v>
      </c>
      <c r="G1557" t="s">
        <v>17913</v>
      </c>
      <c r="H1557" t="s">
        <v>17914</v>
      </c>
      <c r="I1557" t="s">
        <v>4785</v>
      </c>
      <c r="J1557" t="s">
        <v>5067</v>
      </c>
      <c r="K1557" t="s">
        <v>5068</v>
      </c>
      <c r="L1557" t="s">
        <v>123</v>
      </c>
      <c r="M1557" t="s">
        <v>4932</v>
      </c>
      <c r="N1557" t="s">
        <v>6152</v>
      </c>
      <c r="O1557" t="s">
        <v>5070</v>
      </c>
      <c r="P1557" t="s">
        <v>17915</v>
      </c>
      <c r="R1557" t="str">
        <f t="shared" si="48"/>
        <v>诸城</v>
      </c>
      <c r="S1557" t="str">
        <f t="shared" si="49"/>
        <v>0104</v>
      </c>
    </row>
    <row r="1558" spans="1:19">
      <c r="A1558" t="s">
        <v>17916</v>
      </c>
      <c r="B1558" t="s">
        <v>17917</v>
      </c>
      <c r="C1558" t="s">
        <v>49</v>
      </c>
      <c r="D1558" t="s">
        <v>17918</v>
      </c>
      <c r="E1558" t="s">
        <v>16687</v>
      </c>
      <c r="F1558" t="s">
        <v>17919</v>
      </c>
      <c r="G1558" t="s">
        <v>17920</v>
      </c>
      <c r="H1558" t="s">
        <v>17921</v>
      </c>
      <c r="I1558" t="s">
        <v>5052</v>
      </c>
      <c r="J1558" t="s">
        <v>7677</v>
      </c>
      <c r="K1558" t="s">
        <v>7678</v>
      </c>
      <c r="L1558" t="s">
        <v>86</v>
      </c>
      <c r="M1558" t="s">
        <v>7679</v>
      </c>
      <c r="N1558" t="s">
        <v>5487</v>
      </c>
      <c r="O1558" t="s">
        <v>7680</v>
      </c>
      <c r="P1558" t="s">
        <v>17922</v>
      </c>
      <c r="Q1558" t="s">
        <v>17923</v>
      </c>
      <c r="R1558" t="str">
        <f t="shared" si="48"/>
        <v>坊子</v>
      </c>
      <c r="S1558" t="str">
        <f t="shared" si="49"/>
        <v>0104</v>
      </c>
    </row>
    <row r="1559" spans="1:19">
      <c r="A1559" t="s">
        <v>17924</v>
      </c>
      <c r="B1559" t="s">
        <v>17925</v>
      </c>
      <c r="C1559" t="s">
        <v>49</v>
      </c>
      <c r="D1559" t="s">
        <v>17926</v>
      </c>
      <c r="E1559" t="s">
        <v>17807</v>
      </c>
      <c r="F1559" t="s">
        <v>17927</v>
      </c>
      <c r="G1559" t="s">
        <v>17928</v>
      </c>
      <c r="H1559" t="s">
        <v>17929</v>
      </c>
      <c r="I1559" t="s">
        <v>5282</v>
      </c>
      <c r="J1559" t="s">
        <v>6973</v>
      </c>
      <c r="K1559" t="s">
        <v>6974</v>
      </c>
      <c r="L1559" t="s">
        <v>60</v>
      </c>
      <c r="M1559" t="s">
        <v>5511</v>
      </c>
      <c r="N1559" t="s">
        <v>5907</v>
      </c>
      <c r="O1559" t="s">
        <v>6975</v>
      </c>
      <c r="P1559" t="s">
        <v>17930</v>
      </c>
      <c r="Q1559" t="s">
        <v>17931</v>
      </c>
      <c r="R1559" t="str">
        <f t="shared" si="48"/>
        <v>奎文</v>
      </c>
      <c r="S1559" t="str">
        <f t="shared" si="49"/>
        <v>0104</v>
      </c>
    </row>
    <row r="1560" spans="1:19">
      <c r="A1560" t="s">
        <v>17932</v>
      </c>
      <c r="B1560" t="s">
        <v>17933</v>
      </c>
      <c r="C1560" t="s">
        <v>49</v>
      </c>
      <c r="D1560" t="s">
        <v>17934</v>
      </c>
      <c r="E1560" t="s">
        <v>17845</v>
      </c>
      <c r="F1560" t="s">
        <v>17935</v>
      </c>
      <c r="G1560" t="s">
        <v>17936</v>
      </c>
      <c r="H1560" t="s">
        <v>17937</v>
      </c>
      <c r="I1560" t="s">
        <v>4785</v>
      </c>
      <c r="J1560" t="s">
        <v>15948</v>
      </c>
      <c r="K1560" t="s">
        <v>15949</v>
      </c>
      <c r="L1560" t="s">
        <v>148</v>
      </c>
      <c r="M1560" t="s">
        <v>6391</v>
      </c>
      <c r="N1560" t="s">
        <v>16864</v>
      </c>
      <c r="O1560" t="s">
        <v>15950</v>
      </c>
      <c r="P1560" t="s">
        <v>17938</v>
      </c>
      <c r="Q1560" t="s">
        <v>17939</v>
      </c>
      <c r="R1560" t="str">
        <f t="shared" si="48"/>
        <v>寒亭</v>
      </c>
      <c r="S1560" t="str">
        <f t="shared" si="49"/>
        <v>0104</v>
      </c>
    </row>
    <row r="1561" spans="1:19">
      <c r="A1561" t="s">
        <v>17940</v>
      </c>
      <c r="B1561" t="s">
        <v>17941</v>
      </c>
      <c r="C1561" t="s">
        <v>49</v>
      </c>
      <c r="D1561" t="s">
        <v>17942</v>
      </c>
      <c r="E1561" t="s">
        <v>17943</v>
      </c>
      <c r="F1561" t="s">
        <v>17944</v>
      </c>
      <c r="G1561" t="s">
        <v>17945</v>
      </c>
      <c r="H1561" t="s">
        <v>17946</v>
      </c>
      <c r="I1561" t="s">
        <v>5407</v>
      </c>
      <c r="J1561" t="s">
        <v>11218</v>
      </c>
      <c r="K1561" t="s">
        <v>11219</v>
      </c>
      <c r="L1561" t="s">
        <v>237</v>
      </c>
      <c r="M1561" t="s">
        <v>5247</v>
      </c>
      <c r="N1561" t="s">
        <v>6152</v>
      </c>
      <c r="O1561" t="s">
        <v>11220</v>
      </c>
      <c r="P1561" t="s">
        <v>17947</v>
      </c>
      <c r="R1561" t="str">
        <f t="shared" si="48"/>
        <v>潍城</v>
      </c>
      <c r="S1561" t="str">
        <f t="shared" si="49"/>
        <v>0104</v>
      </c>
    </row>
    <row r="1562" spans="1:19">
      <c r="A1562" t="s">
        <v>17948</v>
      </c>
      <c r="B1562" t="s">
        <v>17949</v>
      </c>
      <c r="C1562" t="s">
        <v>49</v>
      </c>
      <c r="D1562" t="s">
        <v>17950</v>
      </c>
      <c r="E1562" t="s">
        <v>17845</v>
      </c>
      <c r="F1562" t="s">
        <v>17951</v>
      </c>
      <c r="G1562" t="s">
        <v>17952</v>
      </c>
      <c r="H1562" t="s">
        <v>17953</v>
      </c>
      <c r="I1562" t="s">
        <v>4955</v>
      </c>
      <c r="J1562" t="s">
        <v>17954</v>
      </c>
      <c r="K1562" t="s">
        <v>17955</v>
      </c>
      <c r="L1562" t="s">
        <v>95</v>
      </c>
      <c r="M1562" t="s">
        <v>5709</v>
      </c>
      <c r="N1562" t="s">
        <v>4832</v>
      </c>
      <c r="O1562" t="s">
        <v>17956</v>
      </c>
      <c r="P1562" t="s">
        <v>17957</v>
      </c>
      <c r="Q1562" t="s">
        <v>17958</v>
      </c>
      <c r="R1562" t="str">
        <f t="shared" si="48"/>
        <v>安丘</v>
      </c>
      <c r="S1562" t="str">
        <f t="shared" si="49"/>
        <v>0104</v>
      </c>
    </row>
    <row r="1563" spans="1:19">
      <c r="A1563" t="s">
        <v>17959</v>
      </c>
      <c r="B1563" t="s">
        <v>17960</v>
      </c>
      <c r="C1563" t="s">
        <v>49</v>
      </c>
      <c r="D1563" t="s">
        <v>17961</v>
      </c>
      <c r="E1563" t="s">
        <v>17962</v>
      </c>
      <c r="F1563" t="s">
        <v>17963</v>
      </c>
      <c r="G1563" t="s">
        <v>17964</v>
      </c>
      <c r="H1563" t="s">
        <v>17965</v>
      </c>
      <c r="I1563" t="s">
        <v>12119</v>
      </c>
      <c r="J1563" t="s">
        <v>7996</v>
      </c>
      <c r="K1563" t="s">
        <v>7997</v>
      </c>
      <c r="L1563" t="s">
        <v>237</v>
      </c>
      <c r="M1563" t="s">
        <v>4788</v>
      </c>
      <c r="N1563" t="s">
        <v>4892</v>
      </c>
      <c r="O1563" t="s">
        <v>7998</v>
      </c>
      <c r="P1563" t="s">
        <v>17966</v>
      </c>
      <c r="R1563" t="str">
        <f t="shared" si="48"/>
        <v>潍城</v>
      </c>
      <c r="S1563" t="str">
        <f t="shared" si="49"/>
        <v>0104</v>
      </c>
    </row>
    <row r="1564" spans="1:19">
      <c r="A1564" t="s">
        <v>17967</v>
      </c>
      <c r="B1564" t="s">
        <v>17805</v>
      </c>
      <c r="C1564" t="s">
        <v>49</v>
      </c>
      <c r="D1564" t="s">
        <v>17968</v>
      </c>
      <c r="E1564" t="s">
        <v>17495</v>
      </c>
      <c r="F1564" t="s">
        <v>17969</v>
      </c>
      <c r="G1564" t="s">
        <v>17970</v>
      </c>
      <c r="H1564" t="s">
        <v>17971</v>
      </c>
      <c r="I1564" t="s">
        <v>12500</v>
      </c>
      <c r="J1564" t="s">
        <v>6916</v>
      </c>
      <c r="K1564" t="s">
        <v>6917</v>
      </c>
      <c r="L1564" t="s">
        <v>148</v>
      </c>
      <c r="M1564" t="s">
        <v>6918</v>
      </c>
      <c r="O1564" t="s">
        <v>6919</v>
      </c>
      <c r="P1564" t="s">
        <v>17972</v>
      </c>
      <c r="R1564" t="str">
        <f t="shared" si="48"/>
        <v>寒亭</v>
      </c>
      <c r="S1564" t="str">
        <f t="shared" si="49"/>
        <v>0104</v>
      </c>
    </row>
    <row r="1565" spans="1:19">
      <c r="A1565" t="s">
        <v>17973</v>
      </c>
      <c r="B1565" t="s">
        <v>17974</v>
      </c>
      <c r="C1565" t="s">
        <v>49</v>
      </c>
      <c r="D1565" t="s">
        <v>17975</v>
      </c>
      <c r="E1565" t="s">
        <v>17976</v>
      </c>
      <c r="F1565" t="s">
        <v>17977</v>
      </c>
      <c r="G1565" t="s">
        <v>17978</v>
      </c>
      <c r="H1565" t="s">
        <v>17979</v>
      </c>
      <c r="I1565" t="s">
        <v>5822</v>
      </c>
      <c r="J1565" t="s">
        <v>8764</v>
      </c>
      <c r="K1565" t="s">
        <v>8765</v>
      </c>
      <c r="L1565" t="s">
        <v>375</v>
      </c>
      <c r="M1565" t="s">
        <v>7334</v>
      </c>
      <c r="N1565" t="s">
        <v>4972</v>
      </c>
      <c r="O1565" t="s">
        <v>8766</v>
      </c>
      <c r="P1565" t="s">
        <v>17980</v>
      </c>
      <c r="R1565" t="str">
        <f t="shared" si="48"/>
        <v>昌邑</v>
      </c>
      <c r="S1565" t="str">
        <f t="shared" si="49"/>
        <v>0104</v>
      </c>
    </row>
    <row r="1566" spans="1:19">
      <c r="A1566" t="s">
        <v>777</v>
      </c>
      <c r="B1566" t="s">
        <v>17981</v>
      </c>
      <c r="C1566" t="s">
        <v>49</v>
      </c>
      <c r="D1566" t="s">
        <v>17982</v>
      </c>
      <c r="E1566" t="s">
        <v>16664</v>
      </c>
      <c r="F1566" t="s">
        <v>17983</v>
      </c>
      <c r="G1566" t="s">
        <v>775</v>
      </c>
      <c r="H1566" t="s">
        <v>17984</v>
      </c>
      <c r="I1566" t="s">
        <v>12119</v>
      </c>
      <c r="J1566" t="s">
        <v>8984</v>
      </c>
      <c r="K1566" t="s">
        <v>8985</v>
      </c>
      <c r="L1566" t="s">
        <v>60</v>
      </c>
      <c r="M1566" t="s">
        <v>5511</v>
      </c>
      <c r="N1566" t="s">
        <v>4905</v>
      </c>
      <c r="O1566" t="s">
        <v>8986</v>
      </c>
      <c r="Q1566" t="s">
        <v>15309</v>
      </c>
      <c r="R1566" t="str">
        <f t="shared" si="48"/>
        <v>奎文</v>
      </c>
      <c r="S1566" t="str">
        <f t="shared" si="49"/>
        <v>0104</v>
      </c>
    </row>
    <row r="1567" spans="1:19">
      <c r="A1567" t="s">
        <v>17985</v>
      </c>
      <c r="B1567" t="s">
        <v>17986</v>
      </c>
      <c r="C1567" t="s">
        <v>49</v>
      </c>
      <c r="D1567" t="s">
        <v>17987</v>
      </c>
      <c r="E1567" t="s">
        <v>17988</v>
      </c>
      <c r="F1567" t="s">
        <v>17989</v>
      </c>
      <c r="G1567" t="s">
        <v>17990</v>
      </c>
      <c r="H1567" t="s">
        <v>17991</v>
      </c>
      <c r="I1567" t="s">
        <v>12119</v>
      </c>
      <c r="J1567" t="s">
        <v>12820</v>
      </c>
      <c r="K1567" t="s">
        <v>12821</v>
      </c>
      <c r="L1567" t="s">
        <v>50</v>
      </c>
      <c r="M1567" t="s">
        <v>5877</v>
      </c>
      <c r="N1567" t="s">
        <v>5112</v>
      </c>
      <c r="O1567" t="s">
        <v>12822</v>
      </c>
      <c r="R1567" t="str">
        <f t="shared" si="48"/>
        <v>青州</v>
      </c>
      <c r="S1567" t="str">
        <f t="shared" si="49"/>
        <v>0104</v>
      </c>
    </row>
    <row r="1568" spans="1:19">
      <c r="A1568" t="s">
        <v>17992</v>
      </c>
      <c r="B1568" t="s">
        <v>17993</v>
      </c>
      <c r="C1568" t="s">
        <v>49</v>
      </c>
      <c r="D1568" t="s">
        <v>17994</v>
      </c>
      <c r="E1568" t="s">
        <v>17995</v>
      </c>
      <c r="F1568" t="s">
        <v>17996</v>
      </c>
      <c r="G1568" t="s">
        <v>17997</v>
      </c>
      <c r="H1568" t="s">
        <v>17998</v>
      </c>
      <c r="I1568" t="s">
        <v>12844</v>
      </c>
      <c r="J1568" t="s">
        <v>6132</v>
      </c>
      <c r="K1568" t="s">
        <v>6133</v>
      </c>
      <c r="L1568" t="s">
        <v>123</v>
      </c>
      <c r="M1568" t="s">
        <v>4932</v>
      </c>
      <c r="N1568" t="s">
        <v>4881</v>
      </c>
      <c r="O1568" t="s">
        <v>6134</v>
      </c>
      <c r="P1568" t="s">
        <v>17999</v>
      </c>
      <c r="R1568" t="str">
        <f t="shared" si="48"/>
        <v>诸城</v>
      </c>
      <c r="S1568" t="str">
        <f t="shared" si="49"/>
        <v>0104</v>
      </c>
    </row>
    <row r="1569" spans="1:19">
      <c r="A1569" t="s">
        <v>18000</v>
      </c>
      <c r="B1569" t="s">
        <v>18001</v>
      </c>
      <c r="C1569" t="s">
        <v>49</v>
      </c>
      <c r="D1569" t="s">
        <v>18002</v>
      </c>
      <c r="E1569" t="s">
        <v>17705</v>
      </c>
      <c r="F1569" t="s">
        <v>18003</v>
      </c>
      <c r="G1569" t="s">
        <v>18004</v>
      </c>
      <c r="H1569" t="s">
        <v>18005</v>
      </c>
      <c r="I1569" t="s">
        <v>12119</v>
      </c>
      <c r="J1569" t="s">
        <v>4814</v>
      </c>
      <c r="K1569" t="s">
        <v>4815</v>
      </c>
      <c r="L1569" t="s">
        <v>50</v>
      </c>
      <c r="M1569" t="s">
        <v>4816</v>
      </c>
      <c r="N1569" t="s">
        <v>4817</v>
      </c>
      <c r="O1569" t="s">
        <v>4818</v>
      </c>
      <c r="P1569" t="s">
        <v>18006</v>
      </c>
      <c r="R1569" t="str">
        <f t="shared" si="48"/>
        <v>青州</v>
      </c>
      <c r="S1569" t="str">
        <f t="shared" si="49"/>
        <v>0104</v>
      </c>
    </row>
    <row r="1570" spans="1:19">
      <c r="A1570" t="s">
        <v>18007</v>
      </c>
      <c r="B1570" t="s">
        <v>18008</v>
      </c>
      <c r="C1570" t="s">
        <v>49</v>
      </c>
      <c r="D1570" t="s">
        <v>18009</v>
      </c>
      <c r="E1570" t="s">
        <v>16687</v>
      </c>
      <c r="F1570" t="s">
        <v>18010</v>
      </c>
      <c r="G1570" t="s">
        <v>18011</v>
      </c>
      <c r="H1570" t="s">
        <v>18012</v>
      </c>
      <c r="I1570" t="s">
        <v>4828</v>
      </c>
      <c r="J1570" t="s">
        <v>11849</v>
      </c>
      <c r="K1570" t="s">
        <v>11850</v>
      </c>
      <c r="L1570" t="s">
        <v>95</v>
      </c>
      <c r="M1570" t="s">
        <v>5709</v>
      </c>
      <c r="N1570" t="s">
        <v>5421</v>
      </c>
      <c r="O1570" t="s">
        <v>11851</v>
      </c>
      <c r="P1570" t="s">
        <v>18013</v>
      </c>
      <c r="R1570" t="str">
        <f t="shared" si="48"/>
        <v>安丘</v>
      </c>
      <c r="S1570" t="str">
        <f t="shared" si="49"/>
        <v>0104</v>
      </c>
    </row>
    <row r="1571" spans="1:19">
      <c r="A1571" t="s">
        <v>18014</v>
      </c>
      <c r="B1571" t="s">
        <v>18015</v>
      </c>
      <c r="C1571" t="s">
        <v>49</v>
      </c>
      <c r="D1571" t="s">
        <v>18016</v>
      </c>
      <c r="E1571" t="s">
        <v>16687</v>
      </c>
      <c r="F1571" t="s">
        <v>18017</v>
      </c>
      <c r="G1571" t="s">
        <v>18018</v>
      </c>
      <c r="H1571" t="s">
        <v>18019</v>
      </c>
      <c r="I1571" t="s">
        <v>4785</v>
      </c>
      <c r="J1571" t="s">
        <v>8722</v>
      </c>
      <c r="K1571" t="s">
        <v>8723</v>
      </c>
      <c r="L1571" t="s">
        <v>60</v>
      </c>
      <c r="M1571" t="s">
        <v>4904</v>
      </c>
      <c r="N1571" t="s">
        <v>4789</v>
      </c>
      <c r="O1571" t="s">
        <v>8724</v>
      </c>
      <c r="P1571" t="s">
        <v>18020</v>
      </c>
      <c r="Q1571" t="s">
        <v>18021</v>
      </c>
      <c r="R1571" t="str">
        <f t="shared" si="48"/>
        <v>奎文</v>
      </c>
      <c r="S1571" t="str">
        <f t="shared" si="49"/>
        <v>0104</v>
      </c>
    </row>
    <row r="1572" spans="1:19">
      <c r="A1572" t="s">
        <v>18022</v>
      </c>
      <c r="B1572" t="s">
        <v>18023</v>
      </c>
      <c r="C1572" t="s">
        <v>49</v>
      </c>
      <c r="D1572" t="s">
        <v>18024</v>
      </c>
      <c r="E1572" t="s">
        <v>16687</v>
      </c>
      <c r="F1572" t="s">
        <v>18025</v>
      </c>
      <c r="G1572" t="s">
        <v>18026</v>
      </c>
      <c r="H1572" t="s">
        <v>18027</v>
      </c>
      <c r="I1572" t="s">
        <v>5221</v>
      </c>
      <c r="J1572" t="s">
        <v>6434</v>
      </c>
      <c r="K1572" t="s">
        <v>6435</v>
      </c>
      <c r="L1572" t="s">
        <v>114</v>
      </c>
      <c r="M1572" t="s">
        <v>4831</v>
      </c>
      <c r="N1572" t="s">
        <v>6243</v>
      </c>
      <c r="O1572" t="s">
        <v>6436</v>
      </c>
      <c r="P1572" t="s">
        <v>18028</v>
      </c>
      <c r="Q1572" t="s">
        <v>18029</v>
      </c>
      <c r="R1572" t="str">
        <f t="shared" si="48"/>
        <v>高密</v>
      </c>
      <c r="S1572" t="str">
        <f t="shared" si="49"/>
        <v>0104</v>
      </c>
    </row>
    <row r="1573" spans="1:19">
      <c r="A1573" t="s">
        <v>18030</v>
      </c>
      <c r="B1573" t="s">
        <v>18031</v>
      </c>
      <c r="C1573" t="s">
        <v>49</v>
      </c>
      <c r="D1573" t="s">
        <v>18032</v>
      </c>
      <c r="E1573" t="s">
        <v>18033</v>
      </c>
      <c r="F1573" t="s">
        <v>18034</v>
      </c>
      <c r="G1573" t="s">
        <v>18035</v>
      </c>
      <c r="H1573" t="s">
        <v>18036</v>
      </c>
      <c r="I1573" t="s">
        <v>12119</v>
      </c>
      <c r="J1573" t="s">
        <v>6689</v>
      </c>
      <c r="K1573" t="s">
        <v>6690</v>
      </c>
      <c r="L1573" t="s">
        <v>237</v>
      </c>
      <c r="M1573" t="s">
        <v>4788</v>
      </c>
      <c r="N1573" t="s">
        <v>5273</v>
      </c>
      <c r="O1573" t="s">
        <v>6691</v>
      </c>
      <c r="P1573" t="s">
        <v>18037</v>
      </c>
      <c r="R1573" t="str">
        <f t="shared" si="48"/>
        <v>潍城</v>
      </c>
      <c r="S1573" t="str">
        <f t="shared" si="49"/>
        <v>0104</v>
      </c>
    </row>
    <row r="1574" spans="1:19">
      <c r="A1574" t="s">
        <v>18038</v>
      </c>
      <c r="B1574" t="s">
        <v>18039</v>
      </c>
      <c r="C1574" t="s">
        <v>49</v>
      </c>
      <c r="D1574" t="s">
        <v>18040</v>
      </c>
      <c r="E1574" t="s">
        <v>16664</v>
      </c>
      <c r="F1574" t="s">
        <v>18041</v>
      </c>
      <c r="G1574" t="s">
        <v>18042</v>
      </c>
      <c r="H1574" t="s">
        <v>18043</v>
      </c>
      <c r="I1574" t="s">
        <v>12119</v>
      </c>
      <c r="J1574" t="s">
        <v>7677</v>
      </c>
      <c r="K1574" t="s">
        <v>7678</v>
      </c>
      <c r="L1574" t="s">
        <v>86</v>
      </c>
      <c r="M1574" t="s">
        <v>7679</v>
      </c>
      <c r="N1574" t="s">
        <v>5907</v>
      </c>
      <c r="O1574" t="s">
        <v>7680</v>
      </c>
      <c r="P1574" t="s">
        <v>18044</v>
      </c>
      <c r="R1574" t="str">
        <f t="shared" si="48"/>
        <v>坊子</v>
      </c>
      <c r="S1574" t="str">
        <f t="shared" si="49"/>
        <v>0104</v>
      </c>
    </row>
    <row r="1575" spans="1:19">
      <c r="A1575" t="s">
        <v>18045</v>
      </c>
      <c r="B1575" t="s">
        <v>18046</v>
      </c>
      <c r="C1575" t="s">
        <v>49</v>
      </c>
      <c r="D1575" t="s">
        <v>18047</v>
      </c>
      <c r="E1575" t="s">
        <v>18048</v>
      </c>
      <c r="F1575" t="s">
        <v>18049</v>
      </c>
      <c r="G1575" t="s">
        <v>18050</v>
      </c>
      <c r="H1575" t="s">
        <v>18051</v>
      </c>
      <c r="I1575" t="s">
        <v>4813</v>
      </c>
      <c r="J1575" t="s">
        <v>10760</v>
      </c>
      <c r="K1575" t="s">
        <v>10761</v>
      </c>
      <c r="L1575" t="s">
        <v>105</v>
      </c>
      <c r="M1575" t="s">
        <v>5029</v>
      </c>
      <c r="N1575" t="s">
        <v>5699</v>
      </c>
      <c r="O1575" t="s">
        <v>10762</v>
      </c>
      <c r="P1575" t="s">
        <v>18052</v>
      </c>
      <c r="Q1575" t="s">
        <v>18053</v>
      </c>
      <c r="R1575" t="str">
        <f t="shared" si="48"/>
        <v>寿光</v>
      </c>
      <c r="S1575" t="str">
        <f t="shared" si="49"/>
        <v>0104</v>
      </c>
    </row>
    <row r="1576" spans="1:19">
      <c r="A1576" t="s">
        <v>18054</v>
      </c>
      <c r="B1576" t="s">
        <v>18055</v>
      </c>
      <c r="C1576" t="s">
        <v>49</v>
      </c>
      <c r="D1576" t="s">
        <v>18056</v>
      </c>
      <c r="E1576" t="s">
        <v>17301</v>
      </c>
      <c r="F1576" t="s">
        <v>18057</v>
      </c>
      <c r="G1576" t="s">
        <v>18058</v>
      </c>
      <c r="H1576" t="s">
        <v>18059</v>
      </c>
      <c r="I1576" t="s">
        <v>12119</v>
      </c>
      <c r="J1576" t="s">
        <v>5245</v>
      </c>
      <c r="K1576" t="s">
        <v>5246</v>
      </c>
      <c r="L1576" t="s">
        <v>237</v>
      </c>
      <c r="M1576" t="s">
        <v>5247</v>
      </c>
      <c r="O1576" t="s">
        <v>5249</v>
      </c>
      <c r="P1576" t="s">
        <v>18060</v>
      </c>
      <c r="R1576" t="str">
        <f t="shared" si="48"/>
        <v>潍城</v>
      </c>
      <c r="S1576" t="str">
        <f t="shared" si="49"/>
        <v>0104</v>
      </c>
    </row>
    <row r="1577" spans="1:19">
      <c r="A1577" t="s">
        <v>18061</v>
      </c>
      <c r="B1577" t="s">
        <v>18062</v>
      </c>
      <c r="C1577" t="s">
        <v>49</v>
      </c>
      <c r="D1577" t="s">
        <v>18063</v>
      </c>
      <c r="E1577" t="s">
        <v>16687</v>
      </c>
      <c r="F1577" t="s">
        <v>18064</v>
      </c>
      <c r="G1577" t="s">
        <v>18065</v>
      </c>
      <c r="H1577" t="s">
        <v>18066</v>
      </c>
      <c r="I1577" t="s">
        <v>4828</v>
      </c>
      <c r="J1577" t="s">
        <v>12985</v>
      </c>
      <c r="K1577" t="s">
        <v>12986</v>
      </c>
      <c r="L1577" t="s">
        <v>105</v>
      </c>
      <c r="M1577" t="s">
        <v>5769</v>
      </c>
      <c r="N1577" t="s">
        <v>5907</v>
      </c>
      <c r="O1577" t="s">
        <v>12987</v>
      </c>
      <c r="P1577" t="s">
        <v>18067</v>
      </c>
      <c r="Q1577" t="s">
        <v>18068</v>
      </c>
      <c r="R1577" t="str">
        <f t="shared" si="48"/>
        <v>寿光</v>
      </c>
      <c r="S1577" t="str">
        <f t="shared" si="49"/>
        <v>0104</v>
      </c>
    </row>
    <row r="1578" spans="1:19">
      <c r="A1578" t="s">
        <v>18069</v>
      </c>
      <c r="B1578" t="s">
        <v>18070</v>
      </c>
      <c r="C1578" t="s">
        <v>49</v>
      </c>
      <c r="D1578" t="s">
        <v>18071</v>
      </c>
      <c r="E1578" t="s">
        <v>16687</v>
      </c>
      <c r="F1578" t="s">
        <v>18072</v>
      </c>
      <c r="G1578" t="s">
        <v>18073</v>
      </c>
      <c r="H1578" t="s">
        <v>18074</v>
      </c>
      <c r="I1578" t="s">
        <v>4785</v>
      </c>
      <c r="J1578" t="s">
        <v>15974</v>
      </c>
      <c r="K1578" t="s">
        <v>15975</v>
      </c>
      <c r="L1578" t="s">
        <v>50</v>
      </c>
      <c r="M1578" t="s">
        <v>4855</v>
      </c>
      <c r="N1578" t="s">
        <v>5273</v>
      </c>
      <c r="O1578" t="s">
        <v>15976</v>
      </c>
      <c r="P1578" t="s">
        <v>18075</v>
      </c>
      <c r="Q1578" t="s">
        <v>18076</v>
      </c>
      <c r="R1578" t="str">
        <f t="shared" si="48"/>
        <v>青州</v>
      </c>
      <c r="S1578" t="str">
        <f t="shared" si="49"/>
        <v>0104</v>
      </c>
    </row>
    <row r="1579" spans="1:19">
      <c r="A1579" t="s">
        <v>18077</v>
      </c>
      <c r="B1579" t="s">
        <v>18078</v>
      </c>
      <c r="C1579" t="s">
        <v>49</v>
      </c>
      <c r="D1579" t="s">
        <v>18079</v>
      </c>
      <c r="E1579" t="s">
        <v>16687</v>
      </c>
      <c r="F1579" t="s">
        <v>18080</v>
      </c>
      <c r="G1579" t="s">
        <v>18081</v>
      </c>
      <c r="H1579" t="s">
        <v>18082</v>
      </c>
      <c r="I1579" t="s">
        <v>4852</v>
      </c>
      <c r="J1579" t="s">
        <v>8107</v>
      </c>
      <c r="K1579" t="s">
        <v>8108</v>
      </c>
      <c r="L1579" t="s">
        <v>237</v>
      </c>
      <c r="M1579" t="s">
        <v>5247</v>
      </c>
      <c r="N1579" t="s">
        <v>4789</v>
      </c>
      <c r="O1579" t="s">
        <v>8109</v>
      </c>
      <c r="P1579" t="s">
        <v>18083</v>
      </c>
      <c r="R1579" t="str">
        <f t="shared" si="48"/>
        <v>潍城</v>
      </c>
      <c r="S1579" t="str">
        <f t="shared" si="49"/>
        <v>0104</v>
      </c>
    </row>
    <row r="1580" spans="1:19">
      <c r="A1580" t="s">
        <v>18084</v>
      </c>
      <c r="B1580" t="s">
        <v>18085</v>
      </c>
      <c r="C1580" t="s">
        <v>49</v>
      </c>
      <c r="D1580" t="s">
        <v>18086</v>
      </c>
      <c r="E1580" t="s">
        <v>18087</v>
      </c>
      <c r="F1580" t="s">
        <v>18088</v>
      </c>
      <c r="G1580" t="s">
        <v>18089</v>
      </c>
      <c r="H1580" t="s">
        <v>18090</v>
      </c>
      <c r="I1580" t="s">
        <v>5221</v>
      </c>
      <c r="J1580" t="s">
        <v>12985</v>
      </c>
      <c r="K1580" t="s">
        <v>12986</v>
      </c>
      <c r="L1580" t="s">
        <v>105</v>
      </c>
      <c r="M1580" t="s">
        <v>5769</v>
      </c>
      <c r="N1580" t="s">
        <v>5907</v>
      </c>
      <c r="O1580" t="s">
        <v>12987</v>
      </c>
      <c r="P1580" t="s">
        <v>18091</v>
      </c>
      <c r="R1580" t="str">
        <f t="shared" si="48"/>
        <v>寿光</v>
      </c>
      <c r="S1580" t="str">
        <f t="shared" si="49"/>
        <v>0104</v>
      </c>
    </row>
    <row r="1581" spans="1:19">
      <c r="A1581" t="s">
        <v>18092</v>
      </c>
      <c r="B1581" t="s">
        <v>18093</v>
      </c>
      <c r="C1581" t="s">
        <v>49</v>
      </c>
      <c r="D1581" t="s">
        <v>18094</v>
      </c>
      <c r="E1581" t="s">
        <v>18095</v>
      </c>
      <c r="F1581" t="s">
        <v>18096</v>
      </c>
      <c r="G1581" t="s">
        <v>18097</v>
      </c>
      <c r="H1581" t="s">
        <v>18098</v>
      </c>
      <c r="I1581" t="s">
        <v>12119</v>
      </c>
      <c r="J1581" t="s">
        <v>11292</v>
      </c>
      <c r="K1581" t="s">
        <v>11293</v>
      </c>
      <c r="L1581" t="s">
        <v>86</v>
      </c>
      <c r="M1581" t="s">
        <v>11294</v>
      </c>
      <c r="N1581" t="s">
        <v>6243</v>
      </c>
      <c r="O1581" t="s">
        <v>11295</v>
      </c>
      <c r="P1581" t="s">
        <v>18099</v>
      </c>
      <c r="Q1581" t="s">
        <v>18100</v>
      </c>
      <c r="R1581" t="str">
        <f t="shared" si="48"/>
        <v>坊子</v>
      </c>
      <c r="S1581" t="str">
        <f t="shared" si="49"/>
        <v>0104</v>
      </c>
    </row>
    <row r="1582" spans="1:19">
      <c r="A1582" t="s">
        <v>18101</v>
      </c>
      <c r="B1582" t="s">
        <v>18102</v>
      </c>
      <c r="C1582" t="s">
        <v>49</v>
      </c>
      <c r="D1582" t="s">
        <v>18103</v>
      </c>
      <c r="E1582" t="s">
        <v>16687</v>
      </c>
      <c r="F1582" t="s">
        <v>18104</v>
      </c>
      <c r="G1582" t="s">
        <v>18105</v>
      </c>
      <c r="H1582" t="s">
        <v>18106</v>
      </c>
      <c r="I1582" t="s">
        <v>4852</v>
      </c>
      <c r="J1582" t="s">
        <v>8450</v>
      </c>
      <c r="K1582" t="s">
        <v>8451</v>
      </c>
      <c r="L1582" t="s">
        <v>60</v>
      </c>
      <c r="M1582" t="s">
        <v>5888</v>
      </c>
      <c r="N1582" t="s">
        <v>4892</v>
      </c>
      <c r="O1582" t="s">
        <v>8452</v>
      </c>
      <c r="P1582" t="s">
        <v>18107</v>
      </c>
      <c r="R1582" t="str">
        <f t="shared" si="48"/>
        <v>奎文</v>
      </c>
      <c r="S1582" t="str">
        <f t="shared" si="49"/>
        <v>0104</v>
      </c>
    </row>
    <row r="1583" spans="1:19">
      <c r="A1583" t="s">
        <v>18108</v>
      </c>
      <c r="B1583" t="s">
        <v>18109</v>
      </c>
      <c r="C1583" t="s">
        <v>49</v>
      </c>
      <c r="D1583" t="s">
        <v>18110</v>
      </c>
      <c r="E1583" t="s">
        <v>17301</v>
      </c>
      <c r="F1583" t="s">
        <v>18111</v>
      </c>
      <c r="G1583" t="s">
        <v>18112</v>
      </c>
      <c r="H1583" t="s">
        <v>18113</v>
      </c>
      <c r="I1583" t="s">
        <v>4813</v>
      </c>
      <c r="J1583" t="s">
        <v>5432</v>
      </c>
      <c r="K1583" t="s">
        <v>18114</v>
      </c>
      <c r="L1583" t="s">
        <v>123</v>
      </c>
      <c r="M1583" t="s">
        <v>4932</v>
      </c>
      <c r="O1583" t="s">
        <v>5434</v>
      </c>
      <c r="P1583" t="s">
        <v>18115</v>
      </c>
      <c r="Q1583" t="s">
        <v>18116</v>
      </c>
      <c r="R1583" t="str">
        <f t="shared" si="48"/>
        <v>诸城</v>
      </c>
      <c r="S1583" t="str">
        <f t="shared" si="49"/>
        <v>0104</v>
      </c>
    </row>
    <row r="1584" spans="1:19">
      <c r="A1584" t="s">
        <v>18117</v>
      </c>
      <c r="B1584" t="s">
        <v>18118</v>
      </c>
      <c r="C1584" t="s">
        <v>49</v>
      </c>
      <c r="D1584" t="s">
        <v>18119</v>
      </c>
      <c r="E1584" t="s">
        <v>18120</v>
      </c>
      <c r="F1584" t="s">
        <v>18121</v>
      </c>
      <c r="G1584" t="s">
        <v>18122</v>
      </c>
      <c r="H1584" t="s">
        <v>18123</v>
      </c>
      <c r="I1584" t="s">
        <v>4828</v>
      </c>
      <c r="J1584" t="s">
        <v>7899</v>
      </c>
      <c r="K1584" t="s">
        <v>7900</v>
      </c>
      <c r="L1584" t="s">
        <v>77</v>
      </c>
      <c r="M1584" t="s">
        <v>5812</v>
      </c>
      <c r="N1584" t="s">
        <v>5487</v>
      </c>
      <c r="O1584" t="s">
        <v>7901</v>
      </c>
      <c r="P1584" t="s">
        <v>18124</v>
      </c>
      <c r="R1584" t="str">
        <f t="shared" si="48"/>
        <v>临朐</v>
      </c>
      <c r="S1584" t="str">
        <f t="shared" si="49"/>
        <v>0104</v>
      </c>
    </row>
    <row r="1585" spans="1:19">
      <c r="A1585" t="s">
        <v>18125</v>
      </c>
      <c r="B1585" t="s">
        <v>18126</v>
      </c>
      <c r="C1585" t="s">
        <v>49</v>
      </c>
      <c r="D1585" t="s">
        <v>18127</v>
      </c>
      <c r="E1585" t="s">
        <v>18128</v>
      </c>
      <c r="F1585" t="s">
        <v>18129</v>
      </c>
      <c r="G1585" t="s">
        <v>18130</v>
      </c>
      <c r="H1585" t="s">
        <v>18131</v>
      </c>
      <c r="I1585" t="s">
        <v>12119</v>
      </c>
      <c r="J1585" t="s">
        <v>11292</v>
      </c>
      <c r="K1585" t="s">
        <v>11293</v>
      </c>
      <c r="L1585" t="s">
        <v>86</v>
      </c>
      <c r="M1585" t="s">
        <v>11294</v>
      </c>
      <c r="N1585" t="s">
        <v>4789</v>
      </c>
      <c r="O1585" t="s">
        <v>11295</v>
      </c>
      <c r="P1585" t="s">
        <v>18132</v>
      </c>
      <c r="Q1585" t="s">
        <v>18133</v>
      </c>
      <c r="R1585" t="str">
        <f t="shared" si="48"/>
        <v>坊子</v>
      </c>
      <c r="S1585" t="str">
        <f t="shared" si="49"/>
        <v>0104</v>
      </c>
    </row>
    <row r="1586" spans="1:19">
      <c r="A1586" t="s">
        <v>897</v>
      </c>
      <c r="B1586" t="s">
        <v>18134</v>
      </c>
      <c r="C1586" t="s">
        <v>49</v>
      </c>
      <c r="D1586" t="s">
        <v>18135</v>
      </c>
      <c r="E1586" t="s">
        <v>18120</v>
      </c>
      <c r="F1586" t="s">
        <v>18136</v>
      </c>
      <c r="G1586" t="s">
        <v>895</v>
      </c>
      <c r="H1586" t="s">
        <v>18137</v>
      </c>
      <c r="I1586" t="s">
        <v>4852</v>
      </c>
      <c r="J1586" t="s">
        <v>6642</v>
      </c>
      <c r="K1586" t="s">
        <v>6643</v>
      </c>
      <c r="L1586" t="s">
        <v>105</v>
      </c>
      <c r="M1586" t="s">
        <v>5769</v>
      </c>
      <c r="N1586" t="s">
        <v>4845</v>
      </c>
      <c r="O1586" t="s">
        <v>5843</v>
      </c>
      <c r="P1586" t="s">
        <v>18138</v>
      </c>
      <c r="R1586" t="str">
        <f t="shared" si="48"/>
        <v>寿光</v>
      </c>
      <c r="S1586" t="str">
        <f t="shared" si="49"/>
        <v>0104</v>
      </c>
    </row>
    <row r="1587" spans="1:19">
      <c r="A1587" t="s">
        <v>18139</v>
      </c>
      <c r="B1587" t="s">
        <v>18140</v>
      </c>
      <c r="C1587" t="s">
        <v>49</v>
      </c>
      <c r="D1587" t="s">
        <v>18141</v>
      </c>
      <c r="E1587" t="s">
        <v>18142</v>
      </c>
      <c r="F1587" t="s">
        <v>18143</v>
      </c>
      <c r="G1587" t="s">
        <v>18144</v>
      </c>
      <c r="H1587" t="s">
        <v>18145</v>
      </c>
      <c r="I1587" t="s">
        <v>4852</v>
      </c>
      <c r="J1587" t="s">
        <v>11180</v>
      </c>
      <c r="K1587" t="s">
        <v>11181</v>
      </c>
      <c r="L1587" t="s">
        <v>86</v>
      </c>
      <c r="M1587" t="s">
        <v>5099</v>
      </c>
      <c r="N1587" t="s">
        <v>4972</v>
      </c>
      <c r="O1587" t="s">
        <v>11182</v>
      </c>
      <c r="P1587" t="s">
        <v>18146</v>
      </c>
      <c r="Q1587" t="s">
        <v>18147</v>
      </c>
      <c r="R1587" t="str">
        <f t="shared" si="48"/>
        <v>坊子</v>
      </c>
      <c r="S1587" t="str">
        <f t="shared" si="49"/>
        <v>0104</v>
      </c>
    </row>
    <row r="1588" spans="1:19">
      <c r="A1588" t="s">
        <v>18148</v>
      </c>
      <c r="B1588" t="s">
        <v>18149</v>
      </c>
      <c r="C1588" t="s">
        <v>49</v>
      </c>
      <c r="D1588" t="s">
        <v>18150</v>
      </c>
      <c r="E1588" t="s">
        <v>17301</v>
      </c>
      <c r="F1588" t="s">
        <v>18151</v>
      </c>
      <c r="G1588" t="s">
        <v>18152</v>
      </c>
      <c r="H1588" t="s">
        <v>18153</v>
      </c>
      <c r="I1588" t="s">
        <v>4852</v>
      </c>
      <c r="J1588" t="s">
        <v>9144</v>
      </c>
      <c r="K1588" t="s">
        <v>9145</v>
      </c>
      <c r="L1588" t="s">
        <v>60</v>
      </c>
      <c r="M1588" t="s">
        <v>5999</v>
      </c>
      <c r="O1588" t="s">
        <v>9146</v>
      </c>
      <c r="P1588" t="s">
        <v>18154</v>
      </c>
      <c r="Q1588" t="s">
        <v>18155</v>
      </c>
      <c r="R1588" t="str">
        <f t="shared" si="48"/>
        <v>奎文</v>
      </c>
      <c r="S1588" t="str">
        <f t="shared" si="49"/>
        <v>0104</v>
      </c>
    </row>
    <row r="1589" spans="1:19">
      <c r="A1589" t="s">
        <v>18156</v>
      </c>
      <c r="B1589" t="s">
        <v>18157</v>
      </c>
      <c r="C1589" t="s">
        <v>49</v>
      </c>
      <c r="D1589" t="s">
        <v>18158</v>
      </c>
      <c r="E1589" t="s">
        <v>17301</v>
      </c>
      <c r="F1589" t="s">
        <v>18159</v>
      </c>
      <c r="G1589" t="s">
        <v>18160</v>
      </c>
      <c r="H1589" t="s">
        <v>18161</v>
      </c>
      <c r="I1589" t="s">
        <v>4771</v>
      </c>
      <c r="J1589" t="s">
        <v>5979</v>
      </c>
      <c r="K1589" t="s">
        <v>5980</v>
      </c>
      <c r="L1589" t="s">
        <v>60</v>
      </c>
      <c r="M1589" t="s">
        <v>5888</v>
      </c>
      <c r="O1589" t="s">
        <v>5981</v>
      </c>
      <c r="P1589" t="s">
        <v>18162</v>
      </c>
      <c r="R1589" t="str">
        <f t="shared" si="48"/>
        <v>奎文</v>
      </c>
      <c r="S1589" t="str">
        <f t="shared" si="49"/>
        <v>0104</v>
      </c>
    </row>
    <row r="1590" spans="1:19">
      <c r="A1590" t="s">
        <v>18163</v>
      </c>
      <c r="B1590" t="s">
        <v>18164</v>
      </c>
      <c r="C1590" t="s">
        <v>49</v>
      </c>
      <c r="D1590" t="s">
        <v>18165</v>
      </c>
      <c r="E1590" t="s">
        <v>17301</v>
      </c>
      <c r="F1590" t="s">
        <v>18166</v>
      </c>
      <c r="G1590" t="s">
        <v>18167</v>
      </c>
      <c r="H1590" t="s">
        <v>18168</v>
      </c>
      <c r="I1590" t="s">
        <v>12757</v>
      </c>
      <c r="J1590" t="s">
        <v>10006</v>
      </c>
      <c r="K1590" t="s">
        <v>10007</v>
      </c>
      <c r="L1590" t="s">
        <v>60</v>
      </c>
      <c r="M1590" t="s">
        <v>5888</v>
      </c>
      <c r="O1590" t="s">
        <v>10008</v>
      </c>
      <c r="P1590" t="s">
        <v>18169</v>
      </c>
      <c r="Q1590" t="s">
        <v>18170</v>
      </c>
      <c r="R1590" t="str">
        <f t="shared" si="48"/>
        <v>奎文</v>
      </c>
      <c r="S1590" t="str">
        <f t="shared" si="49"/>
        <v>0104</v>
      </c>
    </row>
    <row r="1591" spans="1:19">
      <c r="A1591" t="s">
        <v>18171</v>
      </c>
      <c r="B1591" t="s">
        <v>18172</v>
      </c>
      <c r="C1591" t="s">
        <v>49</v>
      </c>
      <c r="D1591" t="s">
        <v>18173</v>
      </c>
      <c r="E1591" t="s">
        <v>18174</v>
      </c>
      <c r="F1591" t="s">
        <v>18175</v>
      </c>
      <c r="G1591" t="s">
        <v>18176</v>
      </c>
      <c r="H1591" t="s">
        <v>18177</v>
      </c>
      <c r="I1591" t="s">
        <v>4785</v>
      </c>
      <c r="J1591" t="s">
        <v>13611</v>
      </c>
      <c r="K1591" t="s">
        <v>13612</v>
      </c>
      <c r="L1591" t="s">
        <v>375</v>
      </c>
      <c r="M1591" t="s">
        <v>7334</v>
      </c>
      <c r="N1591" t="s">
        <v>5907</v>
      </c>
      <c r="O1591" t="s">
        <v>13613</v>
      </c>
      <c r="P1591" t="s">
        <v>18178</v>
      </c>
      <c r="R1591" t="str">
        <f t="shared" si="48"/>
        <v>昌邑</v>
      </c>
      <c r="S1591" t="str">
        <f t="shared" si="49"/>
        <v>0104</v>
      </c>
    </row>
    <row r="1592" spans="1:19">
      <c r="A1592" t="s">
        <v>18179</v>
      </c>
      <c r="B1592" t="s">
        <v>18180</v>
      </c>
      <c r="C1592" t="s">
        <v>49</v>
      </c>
      <c r="D1592" t="s">
        <v>18181</v>
      </c>
      <c r="E1592" t="s">
        <v>17301</v>
      </c>
      <c r="F1592" t="s">
        <v>18182</v>
      </c>
      <c r="G1592" t="s">
        <v>18183</v>
      </c>
      <c r="H1592" t="s">
        <v>18184</v>
      </c>
      <c r="I1592" t="s">
        <v>12119</v>
      </c>
      <c r="J1592" t="s">
        <v>4956</v>
      </c>
      <c r="K1592" t="s">
        <v>4957</v>
      </c>
      <c r="L1592" t="s">
        <v>95</v>
      </c>
      <c r="M1592" t="s">
        <v>4958</v>
      </c>
      <c r="O1592" t="s">
        <v>4960</v>
      </c>
      <c r="P1592" t="s">
        <v>18185</v>
      </c>
      <c r="Q1592" t="s">
        <v>18186</v>
      </c>
      <c r="R1592" t="str">
        <f t="shared" si="48"/>
        <v>安丘</v>
      </c>
      <c r="S1592" t="str">
        <f t="shared" si="49"/>
        <v>0104</v>
      </c>
    </row>
    <row r="1593" spans="1:19">
      <c r="A1593" t="s">
        <v>18187</v>
      </c>
      <c r="B1593" t="s">
        <v>18188</v>
      </c>
      <c r="C1593" t="s">
        <v>49</v>
      </c>
      <c r="D1593" t="s">
        <v>18189</v>
      </c>
      <c r="E1593" t="s">
        <v>16687</v>
      </c>
      <c r="F1593" t="s">
        <v>18190</v>
      </c>
      <c r="G1593" t="s">
        <v>18191</v>
      </c>
      <c r="H1593" t="s">
        <v>18192</v>
      </c>
      <c r="I1593" t="s">
        <v>5835</v>
      </c>
      <c r="J1593" t="s">
        <v>6252</v>
      </c>
      <c r="K1593" t="s">
        <v>6253</v>
      </c>
      <c r="L1593" t="s">
        <v>105</v>
      </c>
      <c r="M1593" t="s">
        <v>5133</v>
      </c>
      <c r="N1593" t="s">
        <v>4983</v>
      </c>
      <c r="O1593" t="s">
        <v>6254</v>
      </c>
      <c r="P1593" t="s">
        <v>18193</v>
      </c>
      <c r="R1593" t="str">
        <f t="shared" si="48"/>
        <v>寿光</v>
      </c>
      <c r="S1593" t="str">
        <f t="shared" si="49"/>
        <v>0104</v>
      </c>
    </row>
    <row r="1594" spans="1:19">
      <c r="A1594" t="s">
        <v>18194</v>
      </c>
      <c r="B1594" t="s">
        <v>18195</v>
      </c>
      <c r="C1594" t="s">
        <v>49</v>
      </c>
      <c r="D1594" t="s">
        <v>18196</v>
      </c>
      <c r="E1594" t="s">
        <v>18197</v>
      </c>
      <c r="F1594" t="s">
        <v>18198</v>
      </c>
      <c r="G1594" t="s">
        <v>18199</v>
      </c>
      <c r="H1594" t="s">
        <v>18200</v>
      </c>
      <c r="I1594" t="s">
        <v>4785</v>
      </c>
      <c r="J1594" t="s">
        <v>12419</v>
      </c>
      <c r="K1594" t="s">
        <v>12420</v>
      </c>
      <c r="L1594" t="s">
        <v>77</v>
      </c>
      <c r="M1594" t="s">
        <v>5733</v>
      </c>
      <c r="N1594" t="s">
        <v>4845</v>
      </c>
      <c r="O1594" t="s">
        <v>12421</v>
      </c>
      <c r="P1594" t="s">
        <v>18201</v>
      </c>
      <c r="R1594" t="str">
        <f t="shared" si="48"/>
        <v>临朐</v>
      </c>
      <c r="S1594" t="str">
        <f t="shared" si="49"/>
        <v>0104</v>
      </c>
    </row>
    <row r="1595" spans="1:19">
      <c r="A1595" t="s">
        <v>18202</v>
      </c>
      <c r="B1595" t="s">
        <v>18203</v>
      </c>
      <c r="C1595" t="s">
        <v>49</v>
      </c>
      <c r="D1595" t="s">
        <v>18204</v>
      </c>
      <c r="E1595" t="s">
        <v>17301</v>
      </c>
      <c r="F1595" t="s">
        <v>18205</v>
      </c>
      <c r="G1595" t="s">
        <v>18206</v>
      </c>
      <c r="H1595" t="s">
        <v>18207</v>
      </c>
      <c r="I1595" t="s">
        <v>4785</v>
      </c>
      <c r="J1595" t="s">
        <v>7125</v>
      </c>
      <c r="K1595" t="s">
        <v>7126</v>
      </c>
      <c r="L1595" t="s">
        <v>105</v>
      </c>
      <c r="M1595" t="s">
        <v>5089</v>
      </c>
      <c r="O1595" t="s">
        <v>7127</v>
      </c>
      <c r="P1595" t="s">
        <v>18208</v>
      </c>
      <c r="Q1595" t="s">
        <v>18209</v>
      </c>
      <c r="R1595" t="str">
        <f t="shared" si="48"/>
        <v>寿光</v>
      </c>
      <c r="S1595" t="str">
        <f t="shared" si="49"/>
        <v>0104</v>
      </c>
    </row>
    <row r="1596" spans="1:19">
      <c r="A1596" t="s">
        <v>18210</v>
      </c>
      <c r="B1596" t="s">
        <v>18211</v>
      </c>
      <c r="C1596" t="s">
        <v>49</v>
      </c>
      <c r="D1596" t="s">
        <v>18212</v>
      </c>
      <c r="E1596" t="s">
        <v>17301</v>
      </c>
      <c r="F1596" t="s">
        <v>18213</v>
      </c>
      <c r="G1596" t="s">
        <v>18214</v>
      </c>
      <c r="H1596" t="s">
        <v>18215</v>
      </c>
      <c r="I1596" t="s">
        <v>5874</v>
      </c>
      <c r="J1596" t="s">
        <v>6804</v>
      </c>
      <c r="K1596" t="s">
        <v>6805</v>
      </c>
      <c r="L1596" t="s">
        <v>123</v>
      </c>
      <c r="M1596" t="s">
        <v>4994</v>
      </c>
      <c r="O1596" t="s">
        <v>6806</v>
      </c>
      <c r="P1596" t="s">
        <v>18216</v>
      </c>
      <c r="R1596" t="str">
        <f t="shared" si="48"/>
        <v>诸城</v>
      </c>
      <c r="S1596" t="str">
        <f t="shared" si="49"/>
        <v>0104</v>
      </c>
    </row>
    <row r="1597" spans="1:19">
      <c r="A1597" t="s">
        <v>18217</v>
      </c>
      <c r="B1597" t="s">
        <v>18218</v>
      </c>
      <c r="C1597" t="s">
        <v>49</v>
      </c>
      <c r="D1597" t="s">
        <v>18219</v>
      </c>
      <c r="E1597" t="s">
        <v>17301</v>
      </c>
      <c r="F1597" t="s">
        <v>18220</v>
      </c>
      <c r="G1597" t="s">
        <v>18221</v>
      </c>
      <c r="H1597" t="s">
        <v>18222</v>
      </c>
      <c r="I1597" t="s">
        <v>4771</v>
      </c>
      <c r="J1597" t="s">
        <v>10465</v>
      </c>
      <c r="K1597" t="s">
        <v>10466</v>
      </c>
      <c r="L1597" t="s">
        <v>123</v>
      </c>
      <c r="M1597" t="s">
        <v>4932</v>
      </c>
      <c r="O1597" t="s">
        <v>10467</v>
      </c>
      <c r="P1597" t="s">
        <v>18223</v>
      </c>
      <c r="Q1597" t="s">
        <v>18224</v>
      </c>
      <c r="R1597" t="str">
        <f t="shared" si="48"/>
        <v>诸城</v>
      </c>
      <c r="S1597" t="str">
        <f t="shared" si="49"/>
        <v>0104</v>
      </c>
    </row>
    <row r="1598" spans="1:19">
      <c r="A1598" t="s">
        <v>18225</v>
      </c>
      <c r="B1598" t="s">
        <v>18226</v>
      </c>
      <c r="C1598" t="s">
        <v>49</v>
      </c>
      <c r="D1598" t="s">
        <v>18227</v>
      </c>
      <c r="E1598" t="s">
        <v>17301</v>
      </c>
      <c r="F1598" t="s">
        <v>18228</v>
      </c>
      <c r="G1598" t="s">
        <v>18229</v>
      </c>
      <c r="H1598" t="s">
        <v>18230</v>
      </c>
      <c r="I1598" t="s">
        <v>4852</v>
      </c>
      <c r="J1598" t="s">
        <v>17128</v>
      </c>
      <c r="K1598" t="s">
        <v>17129</v>
      </c>
      <c r="L1598" t="s">
        <v>375</v>
      </c>
      <c r="M1598" t="s">
        <v>7334</v>
      </c>
      <c r="O1598" t="s">
        <v>17130</v>
      </c>
      <c r="P1598" t="s">
        <v>18231</v>
      </c>
      <c r="R1598" t="str">
        <f t="shared" si="48"/>
        <v>昌邑</v>
      </c>
      <c r="S1598" t="str">
        <f t="shared" si="49"/>
        <v>0104</v>
      </c>
    </row>
    <row r="1599" spans="1:19">
      <c r="A1599" t="s">
        <v>18232</v>
      </c>
      <c r="B1599" t="s">
        <v>18233</v>
      </c>
      <c r="C1599" t="s">
        <v>49</v>
      </c>
      <c r="D1599" t="s">
        <v>18234</v>
      </c>
      <c r="E1599" t="s">
        <v>17301</v>
      </c>
      <c r="F1599" t="s">
        <v>18235</v>
      </c>
      <c r="G1599" t="s">
        <v>18236</v>
      </c>
      <c r="H1599" t="s">
        <v>18237</v>
      </c>
      <c r="I1599" t="s">
        <v>4852</v>
      </c>
      <c r="J1599" t="s">
        <v>11180</v>
      </c>
      <c r="K1599" t="s">
        <v>11181</v>
      </c>
      <c r="L1599" t="s">
        <v>86</v>
      </c>
      <c r="M1599" t="s">
        <v>5099</v>
      </c>
      <c r="O1599" t="s">
        <v>11182</v>
      </c>
      <c r="P1599" t="s">
        <v>18238</v>
      </c>
      <c r="Q1599" t="s">
        <v>18239</v>
      </c>
      <c r="R1599" t="str">
        <f t="shared" si="48"/>
        <v>坊子</v>
      </c>
      <c r="S1599" t="str">
        <f t="shared" si="49"/>
        <v>0104</v>
      </c>
    </row>
    <row r="1600" spans="1:19">
      <c r="A1600" t="s">
        <v>18240</v>
      </c>
      <c r="B1600" t="s">
        <v>18241</v>
      </c>
      <c r="C1600" t="s">
        <v>49</v>
      </c>
      <c r="D1600" t="s">
        <v>18242</v>
      </c>
      <c r="E1600" t="s">
        <v>16687</v>
      </c>
      <c r="F1600" t="s">
        <v>18243</v>
      </c>
      <c r="G1600" t="s">
        <v>18244</v>
      </c>
      <c r="H1600" t="s">
        <v>18245</v>
      </c>
      <c r="I1600" t="s">
        <v>4955</v>
      </c>
      <c r="J1600" t="s">
        <v>5395</v>
      </c>
      <c r="K1600" t="s">
        <v>5396</v>
      </c>
      <c r="L1600" t="s">
        <v>60</v>
      </c>
      <c r="M1600" t="s">
        <v>4774</v>
      </c>
      <c r="N1600" t="s">
        <v>5421</v>
      </c>
      <c r="O1600" t="s">
        <v>5397</v>
      </c>
      <c r="P1600" t="s">
        <v>18246</v>
      </c>
      <c r="Q1600" t="s">
        <v>18247</v>
      </c>
      <c r="R1600" t="str">
        <f t="shared" si="48"/>
        <v>奎文</v>
      </c>
      <c r="S1600" t="str">
        <f t="shared" si="49"/>
        <v>0104</v>
      </c>
    </row>
    <row r="1601" spans="1:19">
      <c r="A1601" t="s">
        <v>18248</v>
      </c>
      <c r="B1601" t="s">
        <v>18249</v>
      </c>
      <c r="C1601" t="s">
        <v>49</v>
      </c>
      <c r="D1601" t="s">
        <v>18250</v>
      </c>
      <c r="E1601" t="s">
        <v>18048</v>
      </c>
      <c r="F1601" t="s">
        <v>18251</v>
      </c>
      <c r="G1601" t="s">
        <v>18252</v>
      </c>
      <c r="H1601" t="s">
        <v>18253</v>
      </c>
      <c r="I1601" t="s">
        <v>4813</v>
      </c>
      <c r="J1601" t="s">
        <v>16235</v>
      </c>
      <c r="K1601" t="s">
        <v>16236</v>
      </c>
      <c r="L1601" t="s">
        <v>114</v>
      </c>
      <c r="M1601" t="s">
        <v>7931</v>
      </c>
      <c r="N1601" t="s">
        <v>5056</v>
      </c>
      <c r="O1601" t="s">
        <v>16237</v>
      </c>
      <c r="P1601" t="s">
        <v>18254</v>
      </c>
      <c r="Q1601" t="s">
        <v>18255</v>
      </c>
      <c r="R1601" t="str">
        <f t="shared" ref="R1601:R1664" si="50">IF(OR(LEFT(L1601,2)="高新"),"奎文",IF(LEFT(L1601,2)="峡山","坊子",IF(LEFT(L1601,2)="滨海","寒亭",LEFT(L1601,2))))</f>
        <v>高密</v>
      </c>
      <c r="S1601" t="str">
        <f t="shared" ref="S1601:S1664" si="51">TEXT(B1601,"mmdd")</f>
        <v>0104</v>
      </c>
    </row>
    <row r="1602" spans="1:19">
      <c r="A1602" t="s">
        <v>18256</v>
      </c>
      <c r="B1602" t="s">
        <v>18257</v>
      </c>
      <c r="C1602" t="s">
        <v>49</v>
      </c>
      <c r="D1602" t="s">
        <v>18258</v>
      </c>
      <c r="E1602" t="s">
        <v>17301</v>
      </c>
      <c r="F1602" t="s">
        <v>18259</v>
      </c>
      <c r="G1602" t="s">
        <v>18260</v>
      </c>
      <c r="H1602" t="s">
        <v>18261</v>
      </c>
      <c r="I1602" t="s">
        <v>4771</v>
      </c>
      <c r="J1602" t="s">
        <v>12900</v>
      </c>
      <c r="K1602" t="s">
        <v>12901</v>
      </c>
      <c r="L1602" t="s">
        <v>148</v>
      </c>
      <c r="M1602" t="s">
        <v>5580</v>
      </c>
      <c r="O1602" t="s">
        <v>12902</v>
      </c>
      <c r="P1602" t="s">
        <v>18262</v>
      </c>
      <c r="R1602" t="str">
        <f t="shared" si="50"/>
        <v>寒亭</v>
      </c>
      <c r="S1602" t="str">
        <f t="shared" si="51"/>
        <v>0104</v>
      </c>
    </row>
    <row r="1603" spans="1:19">
      <c r="A1603" t="s">
        <v>18263</v>
      </c>
      <c r="B1603" t="s">
        <v>18264</v>
      </c>
      <c r="C1603" t="s">
        <v>49</v>
      </c>
      <c r="D1603" t="s">
        <v>18265</v>
      </c>
      <c r="E1603" t="s">
        <v>16664</v>
      </c>
      <c r="F1603" t="s">
        <v>18266</v>
      </c>
      <c r="G1603" t="s">
        <v>18267</v>
      </c>
      <c r="H1603" t="s">
        <v>18268</v>
      </c>
      <c r="I1603" t="s">
        <v>12119</v>
      </c>
      <c r="J1603" t="s">
        <v>6357</v>
      </c>
      <c r="K1603" t="s">
        <v>6358</v>
      </c>
      <c r="L1603" t="s">
        <v>60</v>
      </c>
      <c r="M1603" t="s">
        <v>5999</v>
      </c>
      <c r="N1603" t="s">
        <v>5421</v>
      </c>
      <c r="O1603" t="s">
        <v>6359</v>
      </c>
      <c r="P1603" t="s">
        <v>18269</v>
      </c>
      <c r="Q1603" t="s">
        <v>18270</v>
      </c>
      <c r="R1603" t="str">
        <f t="shared" si="50"/>
        <v>奎文</v>
      </c>
      <c r="S1603" t="str">
        <f t="shared" si="51"/>
        <v>0104</v>
      </c>
    </row>
    <row r="1604" spans="1:19">
      <c r="A1604" t="s">
        <v>18271</v>
      </c>
      <c r="B1604" t="s">
        <v>18272</v>
      </c>
      <c r="C1604" t="s">
        <v>49</v>
      </c>
      <c r="D1604" t="s">
        <v>18273</v>
      </c>
      <c r="E1604" t="s">
        <v>17428</v>
      </c>
      <c r="F1604" t="s">
        <v>18274</v>
      </c>
      <c r="G1604" t="s">
        <v>18275</v>
      </c>
      <c r="H1604" t="s">
        <v>18276</v>
      </c>
      <c r="I1604" t="s">
        <v>4852</v>
      </c>
      <c r="J1604" t="s">
        <v>14530</v>
      </c>
      <c r="K1604" t="s">
        <v>14531</v>
      </c>
      <c r="L1604" t="s">
        <v>148</v>
      </c>
      <c r="M1604" t="s">
        <v>6918</v>
      </c>
      <c r="O1604" t="s">
        <v>14532</v>
      </c>
      <c r="R1604" t="str">
        <f t="shared" si="50"/>
        <v>寒亭</v>
      </c>
      <c r="S1604" t="str">
        <f t="shared" si="51"/>
        <v>0104</v>
      </c>
    </row>
    <row r="1605" spans="1:19">
      <c r="A1605" t="s">
        <v>18277</v>
      </c>
      <c r="B1605" t="s">
        <v>18278</v>
      </c>
      <c r="C1605" t="s">
        <v>49</v>
      </c>
      <c r="D1605" t="s">
        <v>18279</v>
      </c>
      <c r="E1605" t="s">
        <v>16687</v>
      </c>
      <c r="F1605" t="s">
        <v>18280</v>
      </c>
      <c r="G1605" t="s">
        <v>18281</v>
      </c>
      <c r="H1605" t="s">
        <v>18282</v>
      </c>
      <c r="I1605" t="s">
        <v>5327</v>
      </c>
      <c r="J1605" t="s">
        <v>6172</v>
      </c>
      <c r="K1605" t="s">
        <v>6173</v>
      </c>
      <c r="L1605" t="s">
        <v>95</v>
      </c>
      <c r="M1605" t="s">
        <v>5042</v>
      </c>
      <c r="N1605" t="s">
        <v>14468</v>
      </c>
      <c r="O1605" t="s">
        <v>6175</v>
      </c>
      <c r="P1605" t="s">
        <v>18283</v>
      </c>
      <c r="Q1605" t="s">
        <v>18284</v>
      </c>
      <c r="R1605" t="str">
        <f t="shared" si="50"/>
        <v>安丘</v>
      </c>
      <c r="S1605" t="str">
        <f t="shared" si="51"/>
        <v>0104</v>
      </c>
    </row>
    <row r="1606" spans="1:19">
      <c r="A1606" t="s">
        <v>18285</v>
      </c>
      <c r="B1606" t="s">
        <v>18286</v>
      </c>
      <c r="C1606" t="s">
        <v>49</v>
      </c>
      <c r="D1606" t="s">
        <v>18287</v>
      </c>
      <c r="E1606" t="s">
        <v>18128</v>
      </c>
      <c r="F1606" t="s">
        <v>18288</v>
      </c>
      <c r="G1606" t="s">
        <v>18289</v>
      </c>
      <c r="H1606" t="s">
        <v>18290</v>
      </c>
      <c r="I1606" t="s">
        <v>12119</v>
      </c>
      <c r="J1606" t="s">
        <v>5636</v>
      </c>
      <c r="K1606" t="s">
        <v>5637</v>
      </c>
      <c r="L1606" t="s">
        <v>105</v>
      </c>
      <c r="M1606" t="s">
        <v>5638</v>
      </c>
      <c r="N1606" t="s">
        <v>5056</v>
      </c>
      <c r="O1606" t="s">
        <v>5639</v>
      </c>
      <c r="P1606" t="s">
        <v>18291</v>
      </c>
      <c r="R1606" t="str">
        <f t="shared" si="50"/>
        <v>寿光</v>
      </c>
      <c r="S1606" t="str">
        <f t="shared" si="51"/>
        <v>0104</v>
      </c>
    </row>
    <row r="1607" spans="1:19">
      <c r="A1607" t="s">
        <v>969</v>
      </c>
      <c r="B1607" t="s">
        <v>18292</v>
      </c>
      <c r="C1607" t="s">
        <v>49</v>
      </c>
      <c r="D1607" t="s">
        <v>18293</v>
      </c>
      <c r="E1607" t="s">
        <v>17301</v>
      </c>
      <c r="F1607" t="s">
        <v>18294</v>
      </c>
      <c r="G1607" t="s">
        <v>967</v>
      </c>
      <c r="H1607" t="s">
        <v>18295</v>
      </c>
      <c r="I1607" t="s">
        <v>4852</v>
      </c>
      <c r="J1607" t="s">
        <v>9438</v>
      </c>
      <c r="K1607" t="s">
        <v>9439</v>
      </c>
      <c r="L1607" t="s">
        <v>114</v>
      </c>
      <c r="M1607" t="s">
        <v>5486</v>
      </c>
      <c r="O1607" t="s">
        <v>9440</v>
      </c>
      <c r="P1607" t="s">
        <v>18296</v>
      </c>
      <c r="Q1607" t="s">
        <v>18297</v>
      </c>
      <c r="R1607" t="str">
        <f t="shared" si="50"/>
        <v>高密</v>
      </c>
      <c r="S1607" t="str">
        <f t="shared" si="51"/>
        <v>0104</v>
      </c>
    </row>
    <row r="1608" spans="1:19">
      <c r="A1608" t="s">
        <v>18298</v>
      </c>
      <c r="B1608" t="s">
        <v>18299</v>
      </c>
      <c r="C1608" t="s">
        <v>49</v>
      </c>
      <c r="D1608" t="s">
        <v>18300</v>
      </c>
      <c r="E1608" t="s">
        <v>17428</v>
      </c>
      <c r="F1608" t="s">
        <v>18301</v>
      </c>
      <c r="G1608" t="s">
        <v>18302</v>
      </c>
      <c r="H1608" t="s">
        <v>18303</v>
      </c>
      <c r="I1608" t="s">
        <v>4813</v>
      </c>
      <c r="J1608" t="s">
        <v>5743</v>
      </c>
      <c r="K1608" t="s">
        <v>5744</v>
      </c>
      <c r="L1608" t="s">
        <v>375</v>
      </c>
      <c r="M1608" t="s">
        <v>5745</v>
      </c>
      <c r="O1608" t="s">
        <v>5746</v>
      </c>
      <c r="P1608" t="s">
        <v>18304</v>
      </c>
      <c r="R1608" t="str">
        <f t="shared" si="50"/>
        <v>昌邑</v>
      </c>
      <c r="S1608" t="str">
        <f t="shared" si="51"/>
        <v>0104</v>
      </c>
    </row>
    <row r="1609" spans="1:19">
      <c r="A1609" t="s">
        <v>18305</v>
      </c>
      <c r="B1609" t="s">
        <v>18306</v>
      </c>
      <c r="C1609" t="s">
        <v>49</v>
      </c>
      <c r="D1609" t="s">
        <v>18307</v>
      </c>
      <c r="E1609" t="s">
        <v>18128</v>
      </c>
      <c r="F1609" t="s">
        <v>18308</v>
      </c>
      <c r="G1609" t="s">
        <v>18309</v>
      </c>
      <c r="H1609" t="s">
        <v>18310</v>
      </c>
      <c r="I1609" t="s">
        <v>12119</v>
      </c>
      <c r="J1609" t="s">
        <v>17320</v>
      </c>
      <c r="K1609" t="s">
        <v>17321</v>
      </c>
      <c r="L1609" t="s">
        <v>50</v>
      </c>
      <c r="M1609" t="s">
        <v>4855</v>
      </c>
      <c r="N1609" t="s">
        <v>5056</v>
      </c>
      <c r="O1609" t="s">
        <v>17322</v>
      </c>
      <c r="P1609" t="s">
        <v>18311</v>
      </c>
      <c r="Q1609" t="s">
        <v>18312</v>
      </c>
      <c r="R1609" t="str">
        <f t="shared" si="50"/>
        <v>青州</v>
      </c>
      <c r="S1609" t="str">
        <f t="shared" si="51"/>
        <v>0104</v>
      </c>
    </row>
    <row r="1610" spans="1:19">
      <c r="A1610" t="s">
        <v>18313</v>
      </c>
      <c r="B1610" t="s">
        <v>18314</v>
      </c>
      <c r="C1610" t="s">
        <v>49</v>
      </c>
      <c r="D1610" t="s">
        <v>18315</v>
      </c>
      <c r="E1610" t="s">
        <v>16687</v>
      </c>
      <c r="F1610" t="s">
        <v>18316</v>
      </c>
      <c r="G1610" t="s">
        <v>18317</v>
      </c>
      <c r="H1610" t="s">
        <v>18318</v>
      </c>
      <c r="I1610" t="s">
        <v>4955</v>
      </c>
      <c r="J1610" t="s">
        <v>7053</v>
      </c>
      <c r="K1610" t="s">
        <v>7054</v>
      </c>
      <c r="L1610" t="s">
        <v>60</v>
      </c>
      <c r="M1610" t="s">
        <v>5888</v>
      </c>
      <c r="N1610" t="s">
        <v>4832</v>
      </c>
      <c r="O1610" t="s">
        <v>7055</v>
      </c>
      <c r="P1610" t="s">
        <v>18319</v>
      </c>
      <c r="Q1610" t="s">
        <v>18320</v>
      </c>
      <c r="R1610" t="str">
        <f t="shared" si="50"/>
        <v>奎文</v>
      </c>
      <c r="S1610" t="str">
        <f t="shared" si="51"/>
        <v>0104</v>
      </c>
    </row>
    <row r="1611" spans="1:19">
      <c r="A1611" t="s">
        <v>18321</v>
      </c>
      <c r="B1611" t="s">
        <v>18322</v>
      </c>
      <c r="C1611" t="s">
        <v>49</v>
      </c>
      <c r="D1611" t="s">
        <v>18323</v>
      </c>
      <c r="E1611" t="s">
        <v>16687</v>
      </c>
      <c r="F1611" t="s">
        <v>18324</v>
      </c>
      <c r="G1611" t="s">
        <v>18325</v>
      </c>
      <c r="H1611" t="s">
        <v>18326</v>
      </c>
      <c r="I1611" t="s">
        <v>6888</v>
      </c>
      <c r="J1611" t="s">
        <v>5040</v>
      </c>
      <c r="K1611" t="s">
        <v>5041</v>
      </c>
      <c r="L1611" t="s">
        <v>95</v>
      </c>
      <c r="M1611" t="s">
        <v>5042</v>
      </c>
      <c r="N1611" t="s">
        <v>4933</v>
      </c>
      <c r="O1611" t="s">
        <v>5044</v>
      </c>
      <c r="P1611" t="s">
        <v>18327</v>
      </c>
      <c r="R1611" t="str">
        <f t="shared" si="50"/>
        <v>安丘</v>
      </c>
      <c r="S1611" t="str">
        <f t="shared" si="51"/>
        <v>0104</v>
      </c>
    </row>
    <row r="1612" spans="1:19">
      <c r="A1612" t="s">
        <v>18328</v>
      </c>
      <c r="B1612" t="s">
        <v>18329</v>
      </c>
      <c r="C1612" t="s">
        <v>49</v>
      </c>
      <c r="D1612" t="s">
        <v>18330</v>
      </c>
      <c r="E1612" t="s">
        <v>16687</v>
      </c>
      <c r="F1612" t="s">
        <v>18331</v>
      </c>
      <c r="G1612" t="s">
        <v>18332</v>
      </c>
      <c r="H1612" t="s">
        <v>18333</v>
      </c>
      <c r="I1612" t="s">
        <v>5560</v>
      </c>
      <c r="J1612" t="s">
        <v>8915</v>
      </c>
      <c r="K1612" t="s">
        <v>8916</v>
      </c>
      <c r="L1612" t="s">
        <v>86</v>
      </c>
      <c r="M1612" t="s">
        <v>7679</v>
      </c>
      <c r="N1612" t="s">
        <v>4789</v>
      </c>
      <c r="O1612" t="s">
        <v>8917</v>
      </c>
      <c r="P1612" t="s">
        <v>18334</v>
      </c>
      <c r="Q1612" t="s">
        <v>18335</v>
      </c>
      <c r="R1612" t="str">
        <f t="shared" si="50"/>
        <v>坊子</v>
      </c>
      <c r="S1612" t="str">
        <f t="shared" si="51"/>
        <v>0104</v>
      </c>
    </row>
    <row r="1613" spans="1:19">
      <c r="A1613" t="s">
        <v>18336</v>
      </c>
      <c r="B1613" t="s">
        <v>18337</v>
      </c>
      <c r="C1613" t="s">
        <v>49</v>
      </c>
      <c r="D1613" t="s">
        <v>18338</v>
      </c>
      <c r="E1613" t="s">
        <v>18339</v>
      </c>
      <c r="F1613" t="s">
        <v>18340</v>
      </c>
      <c r="G1613" t="s">
        <v>18341</v>
      </c>
      <c r="H1613" t="s">
        <v>18342</v>
      </c>
      <c r="I1613" t="s">
        <v>4828</v>
      </c>
      <c r="J1613" t="s">
        <v>18343</v>
      </c>
      <c r="K1613" t="s">
        <v>18344</v>
      </c>
      <c r="L1613" t="s">
        <v>123</v>
      </c>
      <c r="M1613" t="s">
        <v>18345</v>
      </c>
      <c r="N1613" t="s">
        <v>5939</v>
      </c>
      <c r="O1613" t="s">
        <v>18346</v>
      </c>
      <c r="P1613" t="s">
        <v>18347</v>
      </c>
      <c r="R1613" t="str">
        <f t="shared" si="50"/>
        <v>诸城</v>
      </c>
      <c r="S1613" t="str">
        <f t="shared" si="51"/>
        <v>0104</v>
      </c>
    </row>
    <row r="1614" spans="1:19">
      <c r="A1614" t="s">
        <v>18348</v>
      </c>
      <c r="B1614" t="s">
        <v>18349</v>
      </c>
      <c r="C1614" t="s">
        <v>49</v>
      </c>
      <c r="D1614" t="s">
        <v>18350</v>
      </c>
      <c r="E1614" t="s">
        <v>17301</v>
      </c>
      <c r="F1614" t="s">
        <v>18351</v>
      </c>
      <c r="G1614" t="s">
        <v>18352</v>
      </c>
      <c r="I1614" t="s">
        <v>12757</v>
      </c>
      <c r="R1614" t="str">
        <f t="shared" si="50"/>
        <v/>
      </c>
      <c r="S1614" t="str">
        <f t="shared" si="51"/>
        <v>0104</v>
      </c>
    </row>
    <row r="1615" spans="1:19">
      <c r="A1615" t="s">
        <v>18353</v>
      </c>
      <c r="B1615" t="s">
        <v>18354</v>
      </c>
      <c r="C1615" t="s">
        <v>49</v>
      </c>
      <c r="D1615" t="s">
        <v>18355</v>
      </c>
      <c r="E1615" t="s">
        <v>17428</v>
      </c>
      <c r="F1615" t="s">
        <v>18356</v>
      </c>
      <c r="G1615" t="s">
        <v>18357</v>
      </c>
      <c r="H1615" t="s">
        <v>18358</v>
      </c>
      <c r="I1615" t="s">
        <v>18359</v>
      </c>
      <c r="J1615" t="s">
        <v>5578</v>
      </c>
      <c r="K1615" t="s">
        <v>5579</v>
      </c>
      <c r="L1615" t="s">
        <v>148</v>
      </c>
      <c r="M1615" t="s">
        <v>5580</v>
      </c>
      <c r="O1615" t="s">
        <v>5581</v>
      </c>
      <c r="P1615" t="s">
        <v>18360</v>
      </c>
      <c r="R1615" t="str">
        <f t="shared" si="50"/>
        <v>寒亭</v>
      </c>
      <c r="S1615" t="str">
        <f t="shared" si="51"/>
        <v>0104</v>
      </c>
    </row>
    <row r="1616" spans="1:19">
      <c r="A1616" t="s">
        <v>18361</v>
      </c>
      <c r="B1616" t="s">
        <v>18362</v>
      </c>
      <c r="C1616" t="s">
        <v>49</v>
      </c>
      <c r="D1616" t="s">
        <v>18363</v>
      </c>
      <c r="E1616" t="s">
        <v>18128</v>
      </c>
      <c r="F1616" t="s">
        <v>18364</v>
      </c>
      <c r="G1616" t="s">
        <v>18365</v>
      </c>
      <c r="H1616" t="s">
        <v>18366</v>
      </c>
      <c r="I1616" t="s">
        <v>12119</v>
      </c>
      <c r="J1616" t="s">
        <v>4981</v>
      </c>
      <c r="K1616" t="s">
        <v>4982</v>
      </c>
      <c r="L1616" t="s">
        <v>237</v>
      </c>
      <c r="M1616" t="s">
        <v>4971</v>
      </c>
      <c r="N1616" t="s">
        <v>4983</v>
      </c>
      <c r="O1616" t="s">
        <v>4984</v>
      </c>
      <c r="P1616" t="s">
        <v>18367</v>
      </c>
      <c r="Q1616" t="s">
        <v>18368</v>
      </c>
      <c r="R1616" t="str">
        <f t="shared" si="50"/>
        <v>潍城</v>
      </c>
      <c r="S1616" t="str">
        <f t="shared" si="51"/>
        <v>0104</v>
      </c>
    </row>
    <row r="1617" spans="1:19">
      <c r="A1617" t="s">
        <v>18369</v>
      </c>
      <c r="B1617" t="s">
        <v>18370</v>
      </c>
      <c r="C1617" t="s">
        <v>49</v>
      </c>
      <c r="D1617" t="s">
        <v>18371</v>
      </c>
      <c r="E1617" t="s">
        <v>17301</v>
      </c>
      <c r="F1617" t="s">
        <v>18372</v>
      </c>
      <c r="G1617" t="s">
        <v>18373</v>
      </c>
      <c r="H1617" t="s">
        <v>18374</v>
      </c>
      <c r="I1617" t="s">
        <v>12119</v>
      </c>
      <c r="J1617" t="s">
        <v>8268</v>
      </c>
      <c r="K1617" t="s">
        <v>8269</v>
      </c>
      <c r="L1617" t="s">
        <v>123</v>
      </c>
      <c r="M1617" t="s">
        <v>7767</v>
      </c>
      <c r="O1617" t="s">
        <v>8270</v>
      </c>
      <c r="P1617" t="s">
        <v>18375</v>
      </c>
      <c r="R1617" t="str">
        <f t="shared" si="50"/>
        <v>诸城</v>
      </c>
      <c r="S1617" t="str">
        <f t="shared" si="51"/>
        <v>0104</v>
      </c>
    </row>
    <row r="1618" spans="1:19">
      <c r="A1618" t="s">
        <v>18376</v>
      </c>
      <c r="B1618" t="s">
        <v>18377</v>
      </c>
      <c r="C1618" t="s">
        <v>49</v>
      </c>
      <c r="D1618" t="s">
        <v>18378</v>
      </c>
      <c r="E1618" t="s">
        <v>18379</v>
      </c>
      <c r="F1618" t="s">
        <v>18380</v>
      </c>
      <c r="G1618" t="s">
        <v>18381</v>
      </c>
      <c r="H1618" t="s">
        <v>18382</v>
      </c>
      <c r="I1618" t="s">
        <v>4785</v>
      </c>
      <c r="J1618" t="s">
        <v>9612</v>
      </c>
      <c r="K1618" t="s">
        <v>9613</v>
      </c>
      <c r="L1618" t="s">
        <v>114</v>
      </c>
      <c r="M1618" t="s">
        <v>9614</v>
      </c>
      <c r="N1618" t="s">
        <v>4933</v>
      </c>
      <c r="O1618" t="s">
        <v>9615</v>
      </c>
      <c r="P1618" t="s">
        <v>18383</v>
      </c>
      <c r="R1618" t="str">
        <f t="shared" si="50"/>
        <v>高密</v>
      </c>
      <c r="S1618" t="str">
        <f t="shared" si="51"/>
        <v>0104</v>
      </c>
    </row>
    <row r="1619" spans="1:19">
      <c r="A1619" t="s">
        <v>857</v>
      </c>
      <c r="B1619" t="s">
        <v>18384</v>
      </c>
      <c r="C1619" t="s">
        <v>49</v>
      </c>
      <c r="D1619" t="s">
        <v>18385</v>
      </c>
      <c r="E1619" t="s">
        <v>16687</v>
      </c>
      <c r="F1619" t="s">
        <v>18386</v>
      </c>
      <c r="G1619" t="s">
        <v>855</v>
      </c>
      <c r="H1619" t="s">
        <v>18387</v>
      </c>
      <c r="I1619" t="s">
        <v>4852</v>
      </c>
      <c r="J1619" t="s">
        <v>8364</v>
      </c>
      <c r="K1619" t="s">
        <v>8365</v>
      </c>
      <c r="L1619" t="s">
        <v>50</v>
      </c>
      <c r="M1619" t="s">
        <v>6701</v>
      </c>
      <c r="N1619" t="s">
        <v>4905</v>
      </c>
      <c r="P1619" t="s">
        <v>18388</v>
      </c>
      <c r="R1619" t="str">
        <f t="shared" si="50"/>
        <v>青州</v>
      </c>
      <c r="S1619" t="str">
        <f t="shared" si="51"/>
        <v>0104</v>
      </c>
    </row>
    <row r="1620" spans="1:19">
      <c r="A1620" t="s">
        <v>1025</v>
      </c>
      <c r="B1620" t="s">
        <v>18389</v>
      </c>
      <c r="C1620" t="s">
        <v>49</v>
      </c>
      <c r="D1620" t="s">
        <v>18390</v>
      </c>
      <c r="E1620" t="s">
        <v>17301</v>
      </c>
      <c r="F1620" t="s">
        <v>18391</v>
      </c>
      <c r="G1620" t="s">
        <v>1023</v>
      </c>
      <c r="H1620" t="s">
        <v>18392</v>
      </c>
      <c r="I1620" t="s">
        <v>5541</v>
      </c>
      <c r="J1620" t="s">
        <v>7352</v>
      </c>
      <c r="K1620" t="s">
        <v>7353</v>
      </c>
      <c r="L1620" t="s">
        <v>60</v>
      </c>
      <c r="M1620" t="s">
        <v>5511</v>
      </c>
      <c r="O1620" t="s">
        <v>7354</v>
      </c>
      <c r="P1620" t="s">
        <v>18393</v>
      </c>
      <c r="Q1620" t="s">
        <v>18394</v>
      </c>
      <c r="R1620" t="str">
        <f t="shared" si="50"/>
        <v>奎文</v>
      </c>
      <c r="S1620" t="str">
        <f t="shared" si="51"/>
        <v>0104</v>
      </c>
    </row>
    <row r="1621" spans="1:19">
      <c r="A1621" t="s">
        <v>18395</v>
      </c>
      <c r="B1621" t="s">
        <v>18396</v>
      </c>
      <c r="C1621" t="s">
        <v>49</v>
      </c>
      <c r="D1621" t="s">
        <v>18397</v>
      </c>
      <c r="E1621" t="s">
        <v>16687</v>
      </c>
      <c r="F1621" t="s">
        <v>18398</v>
      </c>
      <c r="G1621" t="s">
        <v>18399</v>
      </c>
      <c r="H1621" t="s">
        <v>18400</v>
      </c>
      <c r="I1621" t="s">
        <v>4771</v>
      </c>
      <c r="J1621" t="s">
        <v>6357</v>
      </c>
      <c r="K1621" t="s">
        <v>6358</v>
      </c>
      <c r="L1621" t="s">
        <v>60</v>
      </c>
      <c r="M1621" t="s">
        <v>5999</v>
      </c>
      <c r="N1621" t="s">
        <v>4881</v>
      </c>
      <c r="O1621" t="s">
        <v>6359</v>
      </c>
      <c r="P1621" t="s">
        <v>18401</v>
      </c>
      <c r="R1621" t="str">
        <f t="shared" si="50"/>
        <v>奎文</v>
      </c>
      <c r="S1621" t="str">
        <f t="shared" si="51"/>
        <v>0104</v>
      </c>
    </row>
    <row r="1622" spans="1:19">
      <c r="A1622" t="s">
        <v>18402</v>
      </c>
      <c r="B1622" t="s">
        <v>18403</v>
      </c>
      <c r="C1622" t="s">
        <v>49</v>
      </c>
      <c r="D1622" t="s">
        <v>18404</v>
      </c>
      <c r="E1622" t="s">
        <v>16687</v>
      </c>
      <c r="F1622" t="s">
        <v>18405</v>
      </c>
      <c r="G1622" t="s">
        <v>18406</v>
      </c>
      <c r="H1622" t="s">
        <v>18407</v>
      </c>
      <c r="I1622" t="s">
        <v>4785</v>
      </c>
      <c r="J1622" t="s">
        <v>5449</v>
      </c>
      <c r="K1622" t="s">
        <v>5450</v>
      </c>
      <c r="L1622" t="s">
        <v>237</v>
      </c>
      <c r="M1622" t="s">
        <v>5247</v>
      </c>
      <c r="N1622" t="s">
        <v>5699</v>
      </c>
      <c r="O1622" t="s">
        <v>5452</v>
      </c>
      <c r="P1622" t="s">
        <v>18408</v>
      </c>
      <c r="Q1622" t="s">
        <v>18409</v>
      </c>
      <c r="R1622" t="str">
        <f t="shared" si="50"/>
        <v>潍城</v>
      </c>
      <c r="S1622" t="str">
        <f t="shared" si="51"/>
        <v>0104</v>
      </c>
    </row>
    <row r="1623" spans="1:19">
      <c r="A1623" t="s">
        <v>18410</v>
      </c>
      <c r="B1623" t="s">
        <v>18411</v>
      </c>
      <c r="C1623" t="s">
        <v>49</v>
      </c>
      <c r="D1623" t="s">
        <v>18412</v>
      </c>
      <c r="E1623" t="s">
        <v>17124</v>
      </c>
      <c r="F1623" t="s">
        <v>18413</v>
      </c>
      <c r="G1623" t="s">
        <v>18414</v>
      </c>
      <c r="H1623" t="s">
        <v>18415</v>
      </c>
      <c r="I1623" t="s">
        <v>4785</v>
      </c>
      <c r="J1623" t="s">
        <v>5597</v>
      </c>
      <c r="K1623" t="s">
        <v>5598</v>
      </c>
      <c r="L1623" t="s">
        <v>375</v>
      </c>
      <c r="M1623" t="s">
        <v>5599</v>
      </c>
      <c r="N1623" t="s">
        <v>4789</v>
      </c>
      <c r="O1623" t="s">
        <v>5600</v>
      </c>
      <c r="P1623" t="s">
        <v>18416</v>
      </c>
      <c r="R1623" t="str">
        <f t="shared" si="50"/>
        <v>昌邑</v>
      </c>
      <c r="S1623" t="str">
        <f t="shared" si="51"/>
        <v>0104</v>
      </c>
    </row>
    <row r="1624" spans="1:19">
      <c r="A1624" t="s">
        <v>18417</v>
      </c>
      <c r="B1624" t="s">
        <v>18418</v>
      </c>
      <c r="C1624" t="s">
        <v>49</v>
      </c>
      <c r="D1624" t="s">
        <v>18419</v>
      </c>
      <c r="E1624" t="s">
        <v>17301</v>
      </c>
      <c r="F1624" t="s">
        <v>18420</v>
      </c>
      <c r="G1624" t="s">
        <v>18421</v>
      </c>
      <c r="H1624" t="s">
        <v>18422</v>
      </c>
      <c r="I1624" t="s">
        <v>4841</v>
      </c>
      <c r="J1624" t="s">
        <v>6205</v>
      </c>
      <c r="K1624" t="s">
        <v>6206</v>
      </c>
      <c r="L1624" t="s">
        <v>50</v>
      </c>
      <c r="M1624" t="s">
        <v>6207</v>
      </c>
      <c r="O1624" t="s">
        <v>6208</v>
      </c>
      <c r="Q1624" t="s">
        <v>18423</v>
      </c>
      <c r="R1624" t="str">
        <f t="shared" si="50"/>
        <v>青州</v>
      </c>
      <c r="S1624" t="str">
        <f t="shared" si="51"/>
        <v>0104</v>
      </c>
    </row>
    <row r="1625" spans="1:19">
      <c r="A1625" t="s">
        <v>18424</v>
      </c>
      <c r="B1625" t="s">
        <v>18425</v>
      </c>
      <c r="C1625" t="s">
        <v>49</v>
      </c>
      <c r="D1625" t="s">
        <v>18426</v>
      </c>
      <c r="E1625" t="s">
        <v>16687</v>
      </c>
      <c r="F1625" t="s">
        <v>18427</v>
      </c>
      <c r="G1625" t="s">
        <v>18428</v>
      </c>
      <c r="H1625" t="s">
        <v>18429</v>
      </c>
      <c r="I1625" t="s">
        <v>5052</v>
      </c>
      <c r="J1625" t="s">
        <v>7910</v>
      </c>
      <c r="K1625" t="s">
        <v>7911</v>
      </c>
      <c r="L1625" t="s">
        <v>375</v>
      </c>
      <c r="M1625" t="s">
        <v>5409</v>
      </c>
      <c r="N1625" t="s">
        <v>6243</v>
      </c>
      <c r="O1625" t="s">
        <v>7913</v>
      </c>
      <c r="P1625" t="s">
        <v>18430</v>
      </c>
      <c r="Q1625" t="s">
        <v>18431</v>
      </c>
      <c r="R1625" t="str">
        <f t="shared" si="50"/>
        <v>昌邑</v>
      </c>
      <c r="S1625" t="str">
        <f t="shared" si="51"/>
        <v>0104</v>
      </c>
    </row>
    <row r="1626" spans="1:19">
      <c r="A1626" t="s">
        <v>18432</v>
      </c>
      <c r="B1626" t="s">
        <v>18433</v>
      </c>
      <c r="C1626" t="s">
        <v>49</v>
      </c>
      <c r="D1626" t="s">
        <v>18434</v>
      </c>
      <c r="E1626" t="s">
        <v>17428</v>
      </c>
      <c r="F1626" t="s">
        <v>18435</v>
      </c>
      <c r="G1626" t="s">
        <v>18436</v>
      </c>
      <c r="H1626" t="s">
        <v>18437</v>
      </c>
      <c r="I1626" t="s">
        <v>5221</v>
      </c>
      <c r="J1626" t="s">
        <v>10006</v>
      </c>
      <c r="K1626" t="s">
        <v>10007</v>
      </c>
      <c r="L1626" t="s">
        <v>60</v>
      </c>
      <c r="M1626" t="s">
        <v>5888</v>
      </c>
      <c r="O1626" t="s">
        <v>10008</v>
      </c>
      <c r="P1626" t="s">
        <v>18438</v>
      </c>
      <c r="Q1626" t="s">
        <v>18439</v>
      </c>
      <c r="R1626" t="str">
        <f t="shared" si="50"/>
        <v>奎文</v>
      </c>
      <c r="S1626" t="str">
        <f t="shared" si="51"/>
        <v>0104</v>
      </c>
    </row>
    <row r="1627" spans="1:19">
      <c r="A1627" t="s">
        <v>18440</v>
      </c>
      <c r="B1627" t="s">
        <v>18441</v>
      </c>
      <c r="C1627" t="s">
        <v>49</v>
      </c>
      <c r="D1627" t="s">
        <v>18442</v>
      </c>
      <c r="E1627" t="s">
        <v>16687</v>
      </c>
      <c r="F1627" t="s">
        <v>18443</v>
      </c>
      <c r="G1627" t="s">
        <v>18444</v>
      </c>
      <c r="H1627" t="s">
        <v>18445</v>
      </c>
      <c r="I1627" t="s">
        <v>6877</v>
      </c>
      <c r="J1627" t="s">
        <v>15037</v>
      </c>
      <c r="K1627" t="s">
        <v>15038</v>
      </c>
      <c r="L1627" t="s">
        <v>237</v>
      </c>
      <c r="M1627" t="s">
        <v>4971</v>
      </c>
      <c r="N1627" t="s">
        <v>5939</v>
      </c>
      <c r="O1627" t="s">
        <v>15039</v>
      </c>
      <c r="P1627" t="s">
        <v>18446</v>
      </c>
      <c r="Q1627" t="s">
        <v>18447</v>
      </c>
      <c r="R1627" t="str">
        <f t="shared" si="50"/>
        <v>潍城</v>
      </c>
      <c r="S1627" t="str">
        <f t="shared" si="51"/>
        <v>0104</v>
      </c>
    </row>
    <row r="1628" spans="1:19">
      <c r="A1628" t="s">
        <v>18448</v>
      </c>
      <c r="B1628" t="s">
        <v>18449</v>
      </c>
      <c r="C1628" t="s">
        <v>49</v>
      </c>
      <c r="D1628" t="s">
        <v>18450</v>
      </c>
      <c r="E1628" t="s">
        <v>16664</v>
      </c>
      <c r="F1628" t="s">
        <v>18451</v>
      </c>
      <c r="G1628" t="s">
        <v>18452</v>
      </c>
      <c r="H1628" t="s">
        <v>18453</v>
      </c>
      <c r="I1628" t="s">
        <v>12757</v>
      </c>
      <c r="J1628" t="s">
        <v>10316</v>
      </c>
      <c r="K1628" t="s">
        <v>10317</v>
      </c>
      <c r="L1628" t="s">
        <v>262</v>
      </c>
      <c r="M1628" t="s">
        <v>10318</v>
      </c>
      <c r="N1628" t="s">
        <v>6243</v>
      </c>
      <c r="O1628" t="s">
        <v>10319</v>
      </c>
      <c r="P1628" t="s">
        <v>18454</v>
      </c>
      <c r="R1628" t="str">
        <f t="shared" si="50"/>
        <v>寒亭</v>
      </c>
      <c r="S1628" t="str">
        <f t="shared" si="51"/>
        <v>0104</v>
      </c>
    </row>
    <row r="1629" spans="1:19">
      <c r="A1629" t="s">
        <v>18455</v>
      </c>
      <c r="B1629" t="s">
        <v>18456</v>
      </c>
      <c r="C1629" t="s">
        <v>49</v>
      </c>
      <c r="D1629" t="s">
        <v>18457</v>
      </c>
      <c r="E1629" t="s">
        <v>16687</v>
      </c>
      <c r="F1629" t="s">
        <v>18458</v>
      </c>
      <c r="G1629" t="s">
        <v>18459</v>
      </c>
      <c r="H1629" t="s">
        <v>18460</v>
      </c>
      <c r="I1629" t="s">
        <v>4852</v>
      </c>
      <c r="J1629" t="s">
        <v>6252</v>
      </c>
      <c r="K1629" t="s">
        <v>6253</v>
      </c>
      <c r="L1629" t="s">
        <v>105</v>
      </c>
      <c r="M1629" t="s">
        <v>5133</v>
      </c>
      <c r="N1629" t="s">
        <v>4789</v>
      </c>
      <c r="O1629" t="s">
        <v>6254</v>
      </c>
      <c r="P1629" t="s">
        <v>18461</v>
      </c>
      <c r="R1629" t="str">
        <f t="shared" si="50"/>
        <v>寿光</v>
      </c>
      <c r="S1629" t="str">
        <f t="shared" si="51"/>
        <v>0104</v>
      </c>
    </row>
    <row r="1630" spans="1:19">
      <c r="A1630" t="s">
        <v>18462</v>
      </c>
      <c r="B1630" t="s">
        <v>18463</v>
      </c>
      <c r="C1630" t="s">
        <v>49</v>
      </c>
      <c r="D1630" t="s">
        <v>18464</v>
      </c>
      <c r="E1630" t="s">
        <v>17124</v>
      </c>
      <c r="F1630" t="s">
        <v>18465</v>
      </c>
      <c r="G1630" t="s">
        <v>18466</v>
      </c>
      <c r="H1630" t="s">
        <v>18467</v>
      </c>
      <c r="I1630" t="s">
        <v>4852</v>
      </c>
      <c r="J1630" t="s">
        <v>5949</v>
      </c>
      <c r="K1630" t="s">
        <v>5950</v>
      </c>
      <c r="L1630" t="s">
        <v>114</v>
      </c>
      <c r="M1630" t="s">
        <v>4831</v>
      </c>
      <c r="N1630" t="s">
        <v>5487</v>
      </c>
      <c r="O1630" t="s">
        <v>5951</v>
      </c>
      <c r="P1630" t="s">
        <v>18468</v>
      </c>
      <c r="R1630" t="str">
        <f t="shared" si="50"/>
        <v>高密</v>
      </c>
      <c r="S1630" t="str">
        <f t="shared" si="51"/>
        <v>0104</v>
      </c>
    </row>
    <row r="1631" spans="1:19">
      <c r="A1631" t="s">
        <v>18469</v>
      </c>
      <c r="B1631" t="s">
        <v>18470</v>
      </c>
      <c r="C1631" t="s">
        <v>49</v>
      </c>
      <c r="D1631" t="s">
        <v>18471</v>
      </c>
      <c r="E1631" t="s">
        <v>18472</v>
      </c>
      <c r="F1631" t="s">
        <v>18473</v>
      </c>
      <c r="G1631" t="s">
        <v>18474</v>
      </c>
      <c r="H1631" t="s">
        <v>18475</v>
      </c>
      <c r="I1631" t="s">
        <v>12119</v>
      </c>
      <c r="J1631" t="s">
        <v>7963</v>
      </c>
      <c r="K1631" t="s">
        <v>7964</v>
      </c>
      <c r="L1631" t="s">
        <v>60</v>
      </c>
      <c r="M1631" t="s">
        <v>5511</v>
      </c>
      <c r="N1631" t="s">
        <v>4817</v>
      </c>
      <c r="O1631" t="s">
        <v>7965</v>
      </c>
      <c r="P1631" t="s">
        <v>18476</v>
      </c>
      <c r="R1631" t="str">
        <f t="shared" si="50"/>
        <v>奎文</v>
      </c>
      <c r="S1631" t="str">
        <f t="shared" si="51"/>
        <v>0104</v>
      </c>
    </row>
    <row r="1632" spans="1:19">
      <c r="A1632" t="s">
        <v>18477</v>
      </c>
      <c r="B1632" t="s">
        <v>18478</v>
      </c>
      <c r="C1632" t="s">
        <v>49</v>
      </c>
      <c r="D1632" t="s">
        <v>18479</v>
      </c>
      <c r="E1632" t="s">
        <v>17301</v>
      </c>
      <c r="F1632" t="s">
        <v>18480</v>
      </c>
      <c r="G1632" t="s">
        <v>18481</v>
      </c>
      <c r="H1632" t="s">
        <v>18482</v>
      </c>
      <c r="I1632" t="s">
        <v>12119</v>
      </c>
      <c r="J1632" t="s">
        <v>14104</v>
      </c>
      <c r="K1632" t="s">
        <v>14105</v>
      </c>
      <c r="L1632" t="s">
        <v>114</v>
      </c>
      <c r="M1632" t="s">
        <v>4918</v>
      </c>
      <c r="O1632" t="s">
        <v>14106</v>
      </c>
      <c r="P1632" t="s">
        <v>18483</v>
      </c>
      <c r="R1632" t="str">
        <f t="shared" si="50"/>
        <v>高密</v>
      </c>
      <c r="S1632" t="str">
        <f t="shared" si="51"/>
        <v>0104</v>
      </c>
    </row>
    <row r="1633" spans="1:19">
      <c r="A1633" t="s">
        <v>18484</v>
      </c>
      <c r="B1633" t="s">
        <v>18485</v>
      </c>
      <c r="C1633" t="s">
        <v>49</v>
      </c>
      <c r="D1633" t="s">
        <v>18486</v>
      </c>
      <c r="E1633" t="s">
        <v>16687</v>
      </c>
      <c r="F1633" t="s">
        <v>18487</v>
      </c>
      <c r="G1633" t="s">
        <v>18488</v>
      </c>
      <c r="H1633" t="s">
        <v>18489</v>
      </c>
      <c r="I1633" t="s">
        <v>10005</v>
      </c>
      <c r="J1633" t="s">
        <v>5234</v>
      </c>
      <c r="K1633" t="s">
        <v>5235</v>
      </c>
      <c r="L1633" t="s">
        <v>50</v>
      </c>
      <c r="M1633" t="s">
        <v>5236</v>
      </c>
      <c r="N1633" t="s">
        <v>5211</v>
      </c>
      <c r="O1633" t="s">
        <v>5237</v>
      </c>
      <c r="P1633" t="s">
        <v>18490</v>
      </c>
      <c r="Q1633" t="s">
        <v>18491</v>
      </c>
      <c r="R1633" t="str">
        <f t="shared" si="50"/>
        <v>青州</v>
      </c>
      <c r="S1633" t="str">
        <f t="shared" si="51"/>
        <v>0104</v>
      </c>
    </row>
    <row r="1634" spans="1:19">
      <c r="A1634" t="s">
        <v>18492</v>
      </c>
      <c r="B1634" t="s">
        <v>18493</v>
      </c>
      <c r="C1634" t="s">
        <v>49</v>
      </c>
      <c r="D1634" t="s">
        <v>18494</v>
      </c>
      <c r="E1634" t="s">
        <v>18495</v>
      </c>
      <c r="F1634" t="s">
        <v>18496</v>
      </c>
      <c r="G1634" t="s">
        <v>18497</v>
      </c>
      <c r="H1634" t="s">
        <v>18498</v>
      </c>
      <c r="I1634" t="s">
        <v>4785</v>
      </c>
      <c r="J1634" t="s">
        <v>9560</v>
      </c>
      <c r="K1634" t="s">
        <v>9561</v>
      </c>
      <c r="L1634" t="s">
        <v>95</v>
      </c>
      <c r="M1634" t="s">
        <v>5757</v>
      </c>
      <c r="N1634" t="s">
        <v>4832</v>
      </c>
      <c r="O1634" t="s">
        <v>9562</v>
      </c>
      <c r="P1634" t="s">
        <v>18499</v>
      </c>
      <c r="R1634" t="str">
        <f t="shared" si="50"/>
        <v>安丘</v>
      </c>
      <c r="S1634" t="str">
        <f t="shared" si="51"/>
        <v>0104</v>
      </c>
    </row>
    <row r="1635" spans="1:19">
      <c r="A1635" t="s">
        <v>18500</v>
      </c>
      <c r="B1635" t="s">
        <v>18501</v>
      </c>
      <c r="C1635" t="s">
        <v>49</v>
      </c>
      <c r="D1635" t="s">
        <v>18502</v>
      </c>
      <c r="E1635" t="s">
        <v>17301</v>
      </c>
      <c r="F1635" t="s">
        <v>18503</v>
      </c>
      <c r="G1635" t="s">
        <v>18504</v>
      </c>
      <c r="H1635" t="s">
        <v>18505</v>
      </c>
      <c r="I1635" t="s">
        <v>12119</v>
      </c>
      <c r="J1635" t="s">
        <v>4879</v>
      </c>
      <c r="K1635" t="s">
        <v>4880</v>
      </c>
      <c r="L1635" t="s">
        <v>237</v>
      </c>
      <c r="M1635" t="s">
        <v>4868</v>
      </c>
      <c r="O1635" t="s">
        <v>4882</v>
      </c>
      <c r="P1635" t="s">
        <v>18506</v>
      </c>
      <c r="R1635" t="str">
        <f t="shared" si="50"/>
        <v>潍城</v>
      </c>
      <c r="S1635" t="str">
        <f t="shared" si="51"/>
        <v>0104</v>
      </c>
    </row>
    <row r="1636" spans="1:19">
      <c r="A1636" t="s">
        <v>18507</v>
      </c>
      <c r="B1636" t="s">
        <v>18508</v>
      </c>
      <c r="C1636" t="s">
        <v>49</v>
      </c>
      <c r="D1636" t="s">
        <v>18509</v>
      </c>
      <c r="E1636" t="s">
        <v>16687</v>
      </c>
      <c r="F1636" t="s">
        <v>18510</v>
      </c>
      <c r="G1636" t="s">
        <v>18511</v>
      </c>
      <c r="H1636" t="s">
        <v>18512</v>
      </c>
      <c r="I1636" t="s">
        <v>4785</v>
      </c>
      <c r="J1636" t="s">
        <v>6782</v>
      </c>
      <c r="K1636" t="s">
        <v>6783</v>
      </c>
      <c r="L1636" t="s">
        <v>105</v>
      </c>
      <c r="M1636" t="s">
        <v>5224</v>
      </c>
      <c r="N1636" t="s">
        <v>4919</v>
      </c>
      <c r="O1636" t="s">
        <v>6784</v>
      </c>
      <c r="P1636" t="s">
        <v>18513</v>
      </c>
      <c r="Q1636" t="s">
        <v>18514</v>
      </c>
      <c r="R1636" t="str">
        <f t="shared" si="50"/>
        <v>寿光</v>
      </c>
      <c r="S1636" t="str">
        <f t="shared" si="51"/>
        <v>0104</v>
      </c>
    </row>
    <row r="1637" spans="1:19">
      <c r="A1637" t="s">
        <v>18515</v>
      </c>
      <c r="B1637" t="s">
        <v>18516</v>
      </c>
      <c r="C1637" t="s">
        <v>49</v>
      </c>
      <c r="D1637" t="s">
        <v>18517</v>
      </c>
      <c r="E1637" t="s">
        <v>16687</v>
      </c>
      <c r="F1637" t="s">
        <v>18518</v>
      </c>
      <c r="G1637" t="s">
        <v>18519</v>
      </c>
      <c r="H1637" t="s">
        <v>18520</v>
      </c>
      <c r="I1637" t="s">
        <v>4955</v>
      </c>
      <c r="J1637" t="s">
        <v>5949</v>
      </c>
      <c r="K1637" t="s">
        <v>5950</v>
      </c>
      <c r="L1637" t="s">
        <v>114</v>
      </c>
      <c r="M1637" t="s">
        <v>4831</v>
      </c>
      <c r="N1637" t="s">
        <v>16032</v>
      </c>
      <c r="O1637" t="s">
        <v>5951</v>
      </c>
      <c r="P1637" t="s">
        <v>18521</v>
      </c>
      <c r="Q1637" t="s">
        <v>18522</v>
      </c>
      <c r="R1637" t="str">
        <f t="shared" si="50"/>
        <v>高密</v>
      </c>
      <c r="S1637" t="str">
        <f t="shared" si="51"/>
        <v>0104</v>
      </c>
    </row>
    <row r="1638" spans="1:19">
      <c r="A1638" t="s">
        <v>18523</v>
      </c>
      <c r="B1638" t="s">
        <v>13717</v>
      </c>
      <c r="C1638" t="s">
        <v>49</v>
      </c>
      <c r="D1638" t="s">
        <v>18524</v>
      </c>
      <c r="E1638" t="s">
        <v>18525</v>
      </c>
      <c r="F1638" t="s">
        <v>18526</v>
      </c>
      <c r="G1638" t="s">
        <v>18527</v>
      </c>
      <c r="H1638" t="s">
        <v>18396</v>
      </c>
      <c r="I1638" t="s">
        <v>4828</v>
      </c>
      <c r="J1638" t="s">
        <v>5997</v>
      </c>
      <c r="K1638" t="s">
        <v>5998</v>
      </c>
      <c r="L1638" t="s">
        <v>60</v>
      </c>
      <c r="M1638" t="s">
        <v>5999</v>
      </c>
      <c r="N1638" t="s">
        <v>4845</v>
      </c>
      <c r="O1638" t="s">
        <v>6000</v>
      </c>
      <c r="P1638" t="s">
        <v>18528</v>
      </c>
      <c r="R1638" t="str">
        <f t="shared" si="50"/>
        <v>奎文</v>
      </c>
      <c r="S1638" t="str">
        <f t="shared" si="51"/>
        <v>0104</v>
      </c>
    </row>
    <row r="1639" spans="1:19">
      <c r="A1639" t="s">
        <v>18529</v>
      </c>
      <c r="B1639" t="s">
        <v>18530</v>
      </c>
      <c r="C1639" t="s">
        <v>49</v>
      </c>
      <c r="D1639" t="s">
        <v>18531</v>
      </c>
      <c r="E1639" t="s">
        <v>16664</v>
      </c>
      <c r="F1639" t="s">
        <v>18532</v>
      </c>
      <c r="G1639" t="s">
        <v>18533</v>
      </c>
      <c r="H1639" t="s">
        <v>18534</v>
      </c>
      <c r="I1639" t="s">
        <v>12757</v>
      </c>
      <c r="J1639" t="s">
        <v>10316</v>
      </c>
      <c r="K1639" t="s">
        <v>10317</v>
      </c>
      <c r="L1639" t="s">
        <v>262</v>
      </c>
      <c r="M1639" t="s">
        <v>10318</v>
      </c>
      <c r="N1639" t="s">
        <v>5801</v>
      </c>
      <c r="O1639" t="s">
        <v>10319</v>
      </c>
      <c r="P1639" t="s">
        <v>18535</v>
      </c>
      <c r="Q1639" t="s">
        <v>18536</v>
      </c>
      <c r="R1639" t="str">
        <f t="shared" si="50"/>
        <v>寒亭</v>
      </c>
      <c r="S1639" t="str">
        <f t="shared" si="51"/>
        <v>0104</v>
      </c>
    </row>
    <row r="1640" spans="1:19">
      <c r="A1640" t="s">
        <v>18537</v>
      </c>
      <c r="B1640" t="s">
        <v>18538</v>
      </c>
      <c r="C1640" t="s">
        <v>49</v>
      </c>
      <c r="D1640" t="s">
        <v>18539</v>
      </c>
      <c r="E1640" t="s">
        <v>16664</v>
      </c>
      <c r="F1640" t="s">
        <v>18540</v>
      </c>
      <c r="G1640" t="s">
        <v>18541</v>
      </c>
      <c r="H1640" t="s">
        <v>18542</v>
      </c>
      <c r="I1640" t="s">
        <v>12119</v>
      </c>
      <c r="J1640" t="s">
        <v>6043</v>
      </c>
      <c r="K1640" t="s">
        <v>6044</v>
      </c>
      <c r="L1640" t="s">
        <v>237</v>
      </c>
      <c r="M1640" t="s">
        <v>4971</v>
      </c>
      <c r="N1640" t="s">
        <v>6243</v>
      </c>
      <c r="O1640" t="s">
        <v>6045</v>
      </c>
      <c r="P1640" t="s">
        <v>18543</v>
      </c>
      <c r="Q1640" t="s">
        <v>18544</v>
      </c>
      <c r="R1640" t="str">
        <f t="shared" si="50"/>
        <v>潍城</v>
      </c>
      <c r="S1640" t="str">
        <f t="shared" si="51"/>
        <v>0104</v>
      </c>
    </row>
    <row r="1641" spans="1:19">
      <c r="A1641" t="s">
        <v>18545</v>
      </c>
      <c r="B1641" t="s">
        <v>18546</v>
      </c>
      <c r="C1641" t="s">
        <v>49</v>
      </c>
      <c r="D1641" t="s">
        <v>18547</v>
      </c>
      <c r="E1641" t="s">
        <v>18548</v>
      </c>
      <c r="F1641" t="s">
        <v>18549</v>
      </c>
      <c r="G1641" t="s">
        <v>18550</v>
      </c>
      <c r="H1641" t="s">
        <v>18551</v>
      </c>
      <c r="I1641" t="s">
        <v>5407</v>
      </c>
      <c r="J1641" t="s">
        <v>12195</v>
      </c>
      <c r="K1641" t="s">
        <v>12196</v>
      </c>
      <c r="L1641" t="s">
        <v>77</v>
      </c>
      <c r="M1641" t="s">
        <v>5733</v>
      </c>
      <c r="N1641" t="s">
        <v>4946</v>
      </c>
      <c r="O1641" t="s">
        <v>12197</v>
      </c>
      <c r="P1641" t="s">
        <v>18552</v>
      </c>
      <c r="Q1641" t="s">
        <v>18553</v>
      </c>
      <c r="R1641" t="str">
        <f t="shared" si="50"/>
        <v>临朐</v>
      </c>
      <c r="S1641" t="str">
        <f t="shared" si="51"/>
        <v>0104</v>
      </c>
    </row>
    <row r="1642" spans="1:19">
      <c r="A1642" t="s">
        <v>18554</v>
      </c>
      <c r="B1642" t="s">
        <v>18555</v>
      </c>
      <c r="C1642" t="s">
        <v>49</v>
      </c>
      <c r="D1642" t="s">
        <v>18556</v>
      </c>
      <c r="E1642" t="s">
        <v>18557</v>
      </c>
      <c r="F1642" t="s">
        <v>18558</v>
      </c>
      <c r="G1642" t="s">
        <v>18559</v>
      </c>
      <c r="H1642" t="s">
        <v>18560</v>
      </c>
      <c r="I1642" t="s">
        <v>12757</v>
      </c>
      <c r="J1642" t="s">
        <v>11410</v>
      </c>
      <c r="K1642" t="s">
        <v>11411</v>
      </c>
      <c r="L1642" t="s">
        <v>105</v>
      </c>
      <c r="M1642" t="s">
        <v>5176</v>
      </c>
      <c r="N1642" t="s">
        <v>5112</v>
      </c>
      <c r="O1642" t="s">
        <v>11412</v>
      </c>
      <c r="P1642" t="s">
        <v>18561</v>
      </c>
      <c r="R1642" t="str">
        <f t="shared" si="50"/>
        <v>寿光</v>
      </c>
      <c r="S1642" t="str">
        <f t="shared" si="51"/>
        <v>0104</v>
      </c>
    </row>
    <row r="1643" spans="1:19">
      <c r="A1643" t="s">
        <v>18562</v>
      </c>
      <c r="B1643" t="s">
        <v>18563</v>
      </c>
      <c r="C1643" t="s">
        <v>49</v>
      </c>
      <c r="D1643" t="s">
        <v>18564</v>
      </c>
      <c r="E1643" t="s">
        <v>18565</v>
      </c>
      <c r="F1643" t="s">
        <v>18566</v>
      </c>
      <c r="G1643" t="s">
        <v>18567</v>
      </c>
      <c r="H1643" t="s">
        <v>18568</v>
      </c>
      <c r="I1643" t="s">
        <v>5066</v>
      </c>
      <c r="J1643" t="s">
        <v>5316</v>
      </c>
      <c r="K1643" t="s">
        <v>5317</v>
      </c>
      <c r="L1643" t="s">
        <v>375</v>
      </c>
      <c r="M1643" t="s">
        <v>5318</v>
      </c>
      <c r="N1643" t="s">
        <v>18569</v>
      </c>
      <c r="O1643" t="s">
        <v>5319</v>
      </c>
      <c r="P1643" t="s">
        <v>18570</v>
      </c>
      <c r="Q1643" t="s">
        <v>18571</v>
      </c>
      <c r="R1643" t="str">
        <f t="shared" si="50"/>
        <v>昌邑</v>
      </c>
      <c r="S1643" t="str">
        <f t="shared" si="51"/>
        <v>0104</v>
      </c>
    </row>
    <row r="1644" spans="1:19">
      <c r="A1644" t="s">
        <v>937</v>
      </c>
      <c r="B1644" t="s">
        <v>18572</v>
      </c>
      <c r="C1644" t="s">
        <v>49</v>
      </c>
      <c r="D1644" t="s">
        <v>18573</v>
      </c>
      <c r="E1644" t="s">
        <v>18574</v>
      </c>
      <c r="F1644" t="s">
        <v>18575</v>
      </c>
      <c r="G1644" t="s">
        <v>935</v>
      </c>
      <c r="H1644" t="s">
        <v>18576</v>
      </c>
      <c r="I1644" t="s">
        <v>12119</v>
      </c>
      <c r="J1644" t="s">
        <v>6337</v>
      </c>
      <c r="K1644" t="s">
        <v>6338</v>
      </c>
      <c r="L1644" t="s">
        <v>105</v>
      </c>
      <c r="M1644" t="s">
        <v>4945</v>
      </c>
      <c r="N1644" t="s">
        <v>5112</v>
      </c>
      <c r="O1644" t="s">
        <v>6339</v>
      </c>
      <c r="P1644" t="s">
        <v>18577</v>
      </c>
      <c r="R1644" t="str">
        <f t="shared" si="50"/>
        <v>寿光</v>
      </c>
      <c r="S1644" t="str">
        <f t="shared" si="51"/>
        <v>0104</v>
      </c>
    </row>
    <row r="1645" spans="1:19">
      <c r="A1645" t="s">
        <v>18578</v>
      </c>
      <c r="B1645" t="s">
        <v>18579</v>
      </c>
      <c r="C1645" t="s">
        <v>49</v>
      </c>
      <c r="D1645" t="s">
        <v>18580</v>
      </c>
      <c r="E1645" t="s">
        <v>18581</v>
      </c>
      <c r="F1645" t="s">
        <v>18582</v>
      </c>
      <c r="G1645" t="s">
        <v>18583</v>
      </c>
      <c r="H1645" t="s">
        <v>932</v>
      </c>
      <c r="I1645" t="s">
        <v>4785</v>
      </c>
      <c r="J1645" t="s">
        <v>11311</v>
      </c>
      <c r="K1645" t="s">
        <v>11312</v>
      </c>
      <c r="L1645" t="s">
        <v>1136</v>
      </c>
      <c r="M1645" t="s">
        <v>6413</v>
      </c>
      <c r="N1645" t="s">
        <v>4933</v>
      </c>
      <c r="O1645" t="s">
        <v>11313</v>
      </c>
      <c r="P1645" t="s">
        <v>18584</v>
      </c>
      <c r="Q1645" t="s">
        <v>18585</v>
      </c>
      <c r="R1645" t="str">
        <f t="shared" si="50"/>
        <v>昌乐</v>
      </c>
      <c r="S1645" t="str">
        <f t="shared" si="51"/>
        <v>0104</v>
      </c>
    </row>
    <row r="1646" spans="1:19">
      <c r="A1646" t="s">
        <v>18586</v>
      </c>
      <c r="B1646" t="s">
        <v>18587</v>
      </c>
      <c r="C1646" t="s">
        <v>49</v>
      </c>
      <c r="D1646" t="s">
        <v>18588</v>
      </c>
      <c r="E1646" t="s">
        <v>18589</v>
      </c>
      <c r="F1646" t="s">
        <v>18590</v>
      </c>
      <c r="G1646" t="s">
        <v>18591</v>
      </c>
      <c r="H1646" t="s">
        <v>18592</v>
      </c>
      <c r="I1646" t="s">
        <v>4852</v>
      </c>
      <c r="J1646" t="s">
        <v>6782</v>
      </c>
      <c r="K1646" t="s">
        <v>6783</v>
      </c>
      <c r="L1646" t="s">
        <v>105</v>
      </c>
      <c r="M1646" t="s">
        <v>5224</v>
      </c>
      <c r="N1646" t="s">
        <v>4919</v>
      </c>
      <c r="O1646" t="s">
        <v>6784</v>
      </c>
      <c r="P1646" t="s">
        <v>18593</v>
      </c>
      <c r="R1646" t="str">
        <f t="shared" si="50"/>
        <v>寿光</v>
      </c>
      <c r="S1646" t="str">
        <f t="shared" si="51"/>
        <v>0104</v>
      </c>
    </row>
    <row r="1647" spans="1:19">
      <c r="A1647" t="s">
        <v>18594</v>
      </c>
      <c r="B1647" t="s">
        <v>18595</v>
      </c>
      <c r="C1647" t="s">
        <v>49</v>
      </c>
      <c r="D1647" t="s">
        <v>18596</v>
      </c>
      <c r="E1647" t="s">
        <v>18597</v>
      </c>
      <c r="F1647" t="s">
        <v>18598</v>
      </c>
      <c r="G1647" t="s">
        <v>18599</v>
      </c>
      <c r="H1647" t="s">
        <v>18600</v>
      </c>
      <c r="I1647" t="s">
        <v>4785</v>
      </c>
      <c r="J1647" t="s">
        <v>10760</v>
      </c>
      <c r="K1647" t="s">
        <v>10761</v>
      </c>
      <c r="L1647" t="s">
        <v>105</v>
      </c>
      <c r="M1647" t="s">
        <v>5029</v>
      </c>
      <c r="N1647" t="s">
        <v>5699</v>
      </c>
      <c r="O1647" t="s">
        <v>10762</v>
      </c>
      <c r="P1647" t="s">
        <v>18601</v>
      </c>
      <c r="Q1647" t="s">
        <v>18602</v>
      </c>
      <c r="R1647" t="str">
        <f t="shared" si="50"/>
        <v>寿光</v>
      </c>
      <c r="S1647" t="str">
        <f t="shared" si="51"/>
        <v>0104</v>
      </c>
    </row>
    <row r="1648" spans="1:19">
      <c r="A1648" t="s">
        <v>18603</v>
      </c>
      <c r="B1648" t="s">
        <v>18604</v>
      </c>
      <c r="C1648" t="s">
        <v>49</v>
      </c>
      <c r="D1648" t="s">
        <v>18605</v>
      </c>
      <c r="E1648" t="s">
        <v>18589</v>
      </c>
      <c r="F1648" t="s">
        <v>18606</v>
      </c>
      <c r="G1648" t="s">
        <v>18607</v>
      </c>
      <c r="H1648" t="s">
        <v>18608</v>
      </c>
      <c r="I1648" t="s">
        <v>4828</v>
      </c>
      <c r="J1648" t="s">
        <v>5208</v>
      </c>
      <c r="K1648" t="s">
        <v>5209</v>
      </c>
      <c r="L1648" t="s">
        <v>1136</v>
      </c>
      <c r="M1648" t="s">
        <v>5210</v>
      </c>
      <c r="N1648" t="s">
        <v>5487</v>
      </c>
      <c r="O1648" t="s">
        <v>5212</v>
      </c>
      <c r="P1648" t="s">
        <v>18609</v>
      </c>
      <c r="R1648" t="str">
        <f t="shared" si="50"/>
        <v>昌乐</v>
      </c>
      <c r="S1648" t="str">
        <f t="shared" si="51"/>
        <v>0104</v>
      </c>
    </row>
    <row r="1649" spans="1:19">
      <c r="A1649" t="s">
        <v>18610</v>
      </c>
      <c r="B1649" t="s">
        <v>18611</v>
      </c>
      <c r="C1649" t="s">
        <v>49</v>
      </c>
      <c r="D1649" t="s">
        <v>18612</v>
      </c>
      <c r="E1649" t="s">
        <v>18589</v>
      </c>
      <c r="F1649" t="s">
        <v>18613</v>
      </c>
      <c r="G1649" t="s">
        <v>18614</v>
      </c>
      <c r="H1649" t="s">
        <v>18615</v>
      </c>
      <c r="I1649" t="s">
        <v>18616</v>
      </c>
      <c r="J1649" t="s">
        <v>5852</v>
      </c>
      <c r="K1649" t="s">
        <v>5853</v>
      </c>
      <c r="L1649" t="s">
        <v>123</v>
      </c>
      <c r="M1649" t="s">
        <v>5854</v>
      </c>
      <c r="N1649" t="s">
        <v>4892</v>
      </c>
      <c r="O1649" t="s">
        <v>5855</v>
      </c>
      <c r="P1649" t="s">
        <v>18617</v>
      </c>
      <c r="R1649" t="str">
        <f t="shared" si="50"/>
        <v>诸城</v>
      </c>
      <c r="S1649" t="str">
        <f t="shared" si="51"/>
        <v>0104</v>
      </c>
    </row>
    <row r="1650" spans="1:19">
      <c r="A1650" t="s">
        <v>18618</v>
      </c>
      <c r="B1650" t="s">
        <v>18619</v>
      </c>
      <c r="C1650" t="s">
        <v>49</v>
      </c>
      <c r="D1650" t="s">
        <v>18620</v>
      </c>
      <c r="E1650" t="s">
        <v>16687</v>
      </c>
      <c r="F1650" t="s">
        <v>18621</v>
      </c>
      <c r="G1650" t="s">
        <v>18622</v>
      </c>
      <c r="H1650" t="s">
        <v>18623</v>
      </c>
      <c r="I1650" t="s">
        <v>5541</v>
      </c>
      <c r="J1650" t="s">
        <v>6423</v>
      </c>
      <c r="K1650" t="s">
        <v>6424</v>
      </c>
      <c r="L1650" t="s">
        <v>60</v>
      </c>
      <c r="M1650" t="s">
        <v>5511</v>
      </c>
      <c r="N1650" t="s">
        <v>5056</v>
      </c>
      <c r="O1650" t="s">
        <v>6425</v>
      </c>
      <c r="P1650" t="s">
        <v>18624</v>
      </c>
      <c r="Q1650" t="s">
        <v>18625</v>
      </c>
      <c r="R1650" t="str">
        <f t="shared" si="50"/>
        <v>奎文</v>
      </c>
      <c r="S1650" t="str">
        <f t="shared" si="51"/>
        <v>0104</v>
      </c>
    </row>
    <row r="1651" spans="1:19">
      <c r="A1651" t="s">
        <v>913</v>
      </c>
      <c r="B1651" t="s">
        <v>18626</v>
      </c>
      <c r="C1651" t="s">
        <v>49</v>
      </c>
      <c r="D1651" t="s">
        <v>18627</v>
      </c>
      <c r="E1651" t="s">
        <v>18628</v>
      </c>
      <c r="F1651" t="s">
        <v>18629</v>
      </c>
      <c r="G1651" t="s">
        <v>911</v>
      </c>
      <c r="H1651" t="s">
        <v>18630</v>
      </c>
      <c r="I1651" t="s">
        <v>4828</v>
      </c>
      <c r="J1651" t="s">
        <v>15974</v>
      </c>
      <c r="K1651" t="s">
        <v>15975</v>
      </c>
      <c r="L1651" t="s">
        <v>50</v>
      </c>
      <c r="M1651" t="s">
        <v>4855</v>
      </c>
      <c r="N1651" t="s">
        <v>4892</v>
      </c>
      <c r="O1651" t="s">
        <v>15976</v>
      </c>
      <c r="P1651" t="s">
        <v>18631</v>
      </c>
      <c r="R1651" t="str">
        <f t="shared" si="50"/>
        <v>青州</v>
      </c>
      <c r="S1651" t="str">
        <f t="shared" si="51"/>
        <v>0104</v>
      </c>
    </row>
    <row r="1652" spans="1:19">
      <c r="A1652" t="s">
        <v>18632</v>
      </c>
      <c r="B1652" t="s">
        <v>18633</v>
      </c>
      <c r="C1652" t="s">
        <v>49</v>
      </c>
      <c r="D1652" t="s">
        <v>18634</v>
      </c>
      <c r="E1652" t="s">
        <v>16687</v>
      </c>
      <c r="F1652" t="s">
        <v>18635</v>
      </c>
      <c r="G1652" t="s">
        <v>18636</v>
      </c>
      <c r="H1652" t="s">
        <v>18637</v>
      </c>
      <c r="I1652" t="s">
        <v>5221</v>
      </c>
      <c r="J1652" t="s">
        <v>18343</v>
      </c>
      <c r="K1652" t="s">
        <v>18344</v>
      </c>
      <c r="L1652" t="s">
        <v>123</v>
      </c>
      <c r="M1652" t="s">
        <v>18345</v>
      </c>
      <c r="N1652" t="s">
        <v>5939</v>
      </c>
      <c r="O1652" t="s">
        <v>18346</v>
      </c>
      <c r="P1652" t="s">
        <v>18638</v>
      </c>
      <c r="R1652" t="str">
        <f t="shared" si="50"/>
        <v>诸城</v>
      </c>
      <c r="S1652" t="str">
        <f t="shared" si="51"/>
        <v>0104</v>
      </c>
    </row>
    <row r="1653" spans="1:19">
      <c r="A1653" t="s">
        <v>18639</v>
      </c>
      <c r="B1653" t="s">
        <v>18640</v>
      </c>
      <c r="C1653" t="s">
        <v>49</v>
      </c>
      <c r="D1653" t="s">
        <v>18641</v>
      </c>
      <c r="E1653" t="s">
        <v>16664</v>
      </c>
      <c r="F1653" t="s">
        <v>18642</v>
      </c>
      <c r="G1653" t="s">
        <v>18643</v>
      </c>
      <c r="H1653" t="s">
        <v>18644</v>
      </c>
      <c r="I1653" t="s">
        <v>12119</v>
      </c>
      <c r="J1653" t="s">
        <v>5408</v>
      </c>
      <c r="K1653" t="s">
        <v>4280</v>
      </c>
      <c r="L1653" t="s">
        <v>375</v>
      </c>
      <c r="M1653" t="s">
        <v>5409</v>
      </c>
      <c r="N1653" t="s">
        <v>4919</v>
      </c>
      <c r="O1653" t="s">
        <v>5410</v>
      </c>
      <c r="Q1653" t="s">
        <v>18645</v>
      </c>
      <c r="R1653" t="str">
        <f t="shared" si="50"/>
        <v>昌邑</v>
      </c>
      <c r="S1653" t="str">
        <f t="shared" si="51"/>
        <v>0104</v>
      </c>
    </row>
    <row r="1654" spans="1:19">
      <c r="A1654" t="s">
        <v>18646</v>
      </c>
      <c r="B1654" t="s">
        <v>18647</v>
      </c>
      <c r="C1654" t="s">
        <v>49</v>
      </c>
      <c r="D1654" t="s">
        <v>18648</v>
      </c>
      <c r="E1654" t="s">
        <v>18649</v>
      </c>
      <c r="F1654" t="s">
        <v>18650</v>
      </c>
      <c r="G1654" t="s">
        <v>18651</v>
      </c>
      <c r="H1654" t="s">
        <v>18652</v>
      </c>
      <c r="I1654" t="s">
        <v>4955</v>
      </c>
      <c r="J1654" t="s">
        <v>6904</v>
      </c>
      <c r="K1654" t="s">
        <v>6905</v>
      </c>
      <c r="L1654" t="s">
        <v>86</v>
      </c>
      <c r="M1654" t="s">
        <v>5919</v>
      </c>
      <c r="N1654" t="s">
        <v>4832</v>
      </c>
      <c r="O1654" t="s">
        <v>6906</v>
      </c>
      <c r="P1654" t="s">
        <v>18653</v>
      </c>
      <c r="Q1654" t="s">
        <v>18654</v>
      </c>
      <c r="R1654" t="str">
        <f t="shared" si="50"/>
        <v>坊子</v>
      </c>
      <c r="S1654" t="str">
        <f t="shared" si="51"/>
        <v>0104</v>
      </c>
    </row>
    <row r="1655" spans="1:19">
      <c r="A1655" t="s">
        <v>18655</v>
      </c>
      <c r="B1655" t="s">
        <v>18656</v>
      </c>
      <c r="C1655" t="s">
        <v>49</v>
      </c>
      <c r="D1655" t="s">
        <v>18657</v>
      </c>
      <c r="E1655" t="s">
        <v>18658</v>
      </c>
      <c r="F1655" t="s">
        <v>18659</v>
      </c>
      <c r="G1655" t="s">
        <v>18660</v>
      </c>
      <c r="H1655" t="s">
        <v>18661</v>
      </c>
      <c r="I1655" t="s">
        <v>4785</v>
      </c>
      <c r="J1655" t="s">
        <v>5669</v>
      </c>
      <c r="K1655" t="s">
        <v>5670</v>
      </c>
      <c r="L1655" t="s">
        <v>60</v>
      </c>
      <c r="M1655" t="s">
        <v>5511</v>
      </c>
      <c r="N1655" t="s">
        <v>13312</v>
      </c>
      <c r="O1655" t="s">
        <v>5671</v>
      </c>
      <c r="P1655" t="s">
        <v>18662</v>
      </c>
      <c r="Q1655" t="s">
        <v>18663</v>
      </c>
      <c r="R1655" t="str">
        <f t="shared" si="50"/>
        <v>奎文</v>
      </c>
      <c r="S1655" t="str">
        <f t="shared" si="51"/>
        <v>0104</v>
      </c>
    </row>
    <row r="1656" spans="1:19">
      <c r="A1656" t="s">
        <v>18664</v>
      </c>
      <c r="B1656" t="s">
        <v>18665</v>
      </c>
      <c r="C1656" t="s">
        <v>49</v>
      </c>
      <c r="D1656" t="s">
        <v>18666</v>
      </c>
      <c r="E1656" t="s">
        <v>18667</v>
      </c>
      <c r="F1656" t="s">
        <v>18668</v>
      </c>
      <c r="G1656" t="s">
        <v>18669</v>
      </c>
      <c r="H1656" t="s">
        <v>18670</v>
      </c>
      <c r="I1656" t="s">
        <v>4852</v>
      </c>
      <c r="J1656" t="s">
        <v>12570</v>
      </c>
      <c r="K1656" t="s">
        <v>12571</v>
      </c>
      <c r="L1656" t="s">
        <v>105</v>
      </c>
      <c r="M1656" t="s">
        <v>5376</v>
      </c>
      <c r="N1656" t="s">
        <v>5030</v>
      </c>
      <c r="O1656" t="s">
        <v>12572</v>
      </c>
      <c r="P1656" t="s">
        <v>18671</v>
      </c>
      <c r="Q1656" t="s">
        <v>18672</v>
      </c>
      <c r="R1656" t="str">
        <f t="shared" si="50"/>
        <v>寿光</v>
      </c>
      <c r="S1656" t="str">
        <f t="shared" si="51"/>
        <v>0104</v>
      </c>
    </row>
    <row r="1657" spans="1:19">
      <c r="A1657" t="s">
        <v>18673</v>
      </c>
      <c r="B1657" t="s">
        <v>18674</v>
      </c>
      <c r="C1657" t="s">
        <v>49</v>
      </c>
      <c r="D1657" t="s">
        <v>18675</v>
      </c>
      <c r="E1657" t="s">
        <v>16664</v>
      </c>
      <c r="F1657" t="s">
        <v>18676</v>
      </c>
      <c r="G1657" t="s">
        <v>18677</v>
      </c>
      <c r="H1657" t="s">
        <v>18678</v>
      </c>
      <c r="I1657" t="s">
        <v>12119</v>
      </c>
      <c r="J1657" t="s">
        <v>4969</v>
      </c>
      <c r="K1657" t="s">
        <v>4970</v>
      </c>
      <c r="L1657" t="s">
        <v>237</v>
      </c>
      <c r="M1657" t="s">
        <v>4971</v>
      </c>
      <c r="N1657" t="s">
        <v>5421</v>
      </c>
      <c r="O1657" t="s">
        <v>9963</v>
      </c>
      <c r="P1657" t="s">
        <v>18679</v>
      </c>
      <c r="Q1657" t="s">
        <v>18680</v>
      </c>
      <c r="R1657" t="str">
        <f t="shared" si="50"/>
        <v>潍城</v>
      </c>
      <c r="S1657" t="str">
        <f t="shared" si="51"/>
        <v>0104</v>
      </c>
    </row>
    <row r="1658" spans="1:19">
      <c r="A1658" t="s">
        <v>18681</v>
      </c>
      <c r="B1658" t="s">
        <v>18682</v>
      </c>
      <c r="C1658" t="s">
        <v>49</v>
      </c>
      <c r="D1658" t="s">
        <v>18683</v>
      </c>
      <c r="E1658" t="s">
        <v>18684</v>
      </c>
      <c r="F1658" t="s">
        <v>18685</v>
      </c>
      <c r="G1658" t="s">
        <v>18686</v>
      </c>
      <c r="H1658" t="s">
        <v>18687</v>
      </c>
      <c r="I1658" t="s">
        <v>12119</v>
      </c>
      <c r="J1658" t="s">
        <v>6357</v>
      </c>
      <c r="K1658" t="s">
        <v>6358</v>
      </c>
      <c r="L1658" t="s">
        <v>60</v>
      </c>
      <c r="M1658" t="s">
        <v>5999</v>
      </c>
      <c r="N1658" t="s">
        <v>5421</v>
      </c>
      <c r="O1658" t="s">
        <v>6359</v>
      </c>
      <c r="P1658" t="s">
        <v>18688</v>
      </c>
      <c r="Q1658" t="s">
        <v>18689</v>
      </c>
      <c r="R1658" t="str">
        <f t="shared" si="50"/>
        <v>奎文</v>
      </c>
      <c r="S1658" t="str">
        <f t="shared" si="51"/>
        <v>0104</v>
      </c>
    </row>
    <row r="1659" spans="1:19">
      <c r="A1659" t="s">
        <v>18690</v>
      </c>
      <c r="B1659" t="s">
        <v>18691</v>
      </c>
      <c r="C1659" t="s">
        <v>49</v>
      </c>
      <c r="D1659" t="s">
        <v>18692</v>
      </c>
      <c r="E1659" t="s">
        <v>17428</v>
      </c>
      <c r="F1659" t="s">
        <v>18693</v>
      </c>
      <c r="G1659" t="s">
        <v>18694</v>
      </c>
      <c r="H1659" t="s">
        <v>18695</v>
      </c>
      <c r="I1659" t="s">
        <v>5835</v>
      </c>
      <c r="J1659" t="s">
        <v>6401</v>
      </c>
      <c r="K1659" t="s">
        <v>6402</v>
      </c>
      <c r="L1659" t="s">
        <v>105</v>
      </c>
      <c r="M1659" t="s">
        <v>5224</v>
      </c>
      <c r="O1659" t="s">
        <v>6403</v>
      </c>
      <c r="P1659" t="s">
        <v>18696</v>
      </c>
      <c r="Q1659" t="s">
        <v>18697</v>
      </c>
      <c r="R1659" t="str">
        <f t="shared" si="50"/>
        <v>寿光</v>
      </c>
      <c r="S1659" t="str">
        <f t="shared" si="51"/>
        <v>0104</v>
      </c>
    </row>
    <row r="1660" spans="1:19">
      <c r="A1660" t="s">
        <v>18698</v>
      </c>
      <c r="B1660" t="s">
        <v>18699</v>
      </c>
      <c r="C1660" t="s">
        <v>49</v>
      </c>
      <c r="D1660" t="s">
        <v>18700</v>
      </c>
      <c r="E1660" t="s">
        <v>16687</v>
      </c>
      <c r="F1660" t="s">
        <v>18701</v>
      </c>
      <c r="G1660" t="s">
        <v>18702</v>
      </c>
      <c r="H1660" t="s">
        <v>18703</v>
      </c>
      <c r="I1660" t="s">
        <v>4955</v>
      </c>
      <c r="J1660" t="s">
        <v>6172</v>
      </c>
      <c r="K1660" t="s">
        <v>6173</v>
      </c>
      <c r="L1660" t="s">
        <v>95</v>
      </c>
      <c r="M1660" t="s">
        <v>5042</v>
      </c>
      <c r="N1660" t="s">
        <v>6184</v>
      </c>
      <c r="O1660" t="s">
        <v>6175</v>
      </c>
      <c r="P1660" t="s">
        <v>18704</v>
      </c>
      <c r="Q1660" t="s">
        <v>18705</v>
      </c>
      <c r="R1660" t="str">
        <f t="shared" si="50"/>
        <v>安丘</v>
      </c>
      <c r="S1660" t="str">
        <f t="shared" si="51"/>
        <v>0104</v>
      </c>
    </row>
    <row r="1661" spans="1:19">
      <c r="A1661" t="s">
        <v>18706</v>
      </c>
      <c r="B1661" t="s">
        <v>18707</v>
      </c>
      <c r="C1661" t="s">
        <v>49</v>
      </c>
      <c r="D1661" t="s">
        <v>18708</v>
      </c>
      <c r="E1661" t="s">
        <v>16664</v>
      </c>
      <c r="F1661" t="s">
        <v>18709</v>
      </c>
      <c r="G1661" t="s">
        <v>18710</v>
      </c>
      <c r="H1661" t="s">
        <v>18711</v>
      </c>
      <c r="I1661" t="s">
        <v>12119</v>
      </c>
      <c r="J1661" t="s">
        <v>5449</v>
      </c>
      <c r="K1661" t="s">
        <v>5450</v>
      </c>
      <c r="L1661" t="s">
        <v>237</v>
      </c>
      <c r="M1661" t="s">
        <v>5247</v>
      </c>
      <c r="N1661" t="s">
        <v>5451</v>
      </c>
      <c r="O1661" t="s">
        <v>5452</v>
      </c>
      <c r="P1661" t="s">
        <v>18712</v>
      </c>
      <c r="R1661" t="str">
        <f t="shared" si="50"/>
        <v>潍城</v>
      </c>
      <c r="S1661" t="str">
        <f t="shared" si="51"/>
        <v>0104</v>
      </c>
    </row>
    <row r="1662" spans="1:19">
      <c r="A1662" t="s">
        <v>18713</v>
      </c>
      <c r="B1662" t="s">
        <v>18714</v>
      </c>
      <c r="C1662" t="s">
        <v>49</v>
      </c>
      <c r="D1662" t="s">
        <v>18715</v>
      </c>
      <c r="E1662" t="s">
        <v>16664</v>
      </c>
      <c r="F1662" t="s">
        <v>18716</v>
      </c>
      <c r="G1662" t="s">
        <v>18717</v>
      </c>
      <c r="H1662" t="s">
        <v>18718</v>
      </c>
      <c r="I1662" t="s">
        <v>12119</v>
      </c>
      <c r="J1662" t="s">
        <v>7941</v>
      </c>
      <c r="K1662" t="s">
        <v>7942</v>
      </c>
      <c r="L1662" t="s">
        <v>60</v>
      </c>
      <c r="M1662" t="s">
        <v>5511</v>
      </c>
      <c r="N1662" t="s">
        <v>4905</v>
      </c>
      <c r="O1662" t="s">
        <v>7943</v>
      </c>
      <c r="P1662" t="s">
        <v>18719</v>
      </c>
      <c r="Q1662" t="s">
        <v>18720</v>
      </c>
      <c r="R1662" t="str">
        <f t="shared" si="50"/>
        <v>奎文</v>
      </c>
      <c r="S1662" t="str">
        <f t="shared" si="51"/>
        <v>0104</v>
      </c>
    </row>
    <row r="1663" spans="1:19">
      <c r="A1663" t="s">
        <v>18721</v>
      </c>
      <c r="B1663" t="s">
        <v>18722</v>
      </c>
      <c r="C1663" t="s">
        <v>49</v>
      </c>
      <c r="D1663" t="s">
        <v>18723</v>
      </c>
      <c r="E1663" t="s">
        <v>18581</v>
      </c>
      <c r="F1663" t="s">
        <v>18724</v>
      </c>
      <c r="G1663" t="s">
        <v>18725</v>
      </c>
      <c r="H1663" t="s">
        <v>18726</v>
      </c>
      <c r="I1663" t="s">
        <v>5387</v>
      </c>
      <c r="J1663" t="s">
        <v>5122</v>
      </c>
      <c r="K1663" t="s">
        <v>5123</v>
      </c>
      <c r="N1663" t="s">
        <v>4959</v>
      </c>
      <c r="O1663" t="s">
        <v>5124</v>
      </c>
      <c r="R1663" t="str">
        <f t="shared" si="50"/>
        <v/>
      </c>
      <c r="S1663" t="str">
        <f t="shared" si="51"/>
        <v>0104</v>
      </c>
    </row>
    <row r="1664" spans="1:19">
      <c r="A1664" t="s">
        <v>18727</v>
      </c>
      <c r="B1664" t="s">
        <v>18728</v>
      </c>
      <c r="C1664" t="s">
        <v>49</v>
      </c>
      <c r="D1664" t="s">
        <v>18729</v>
      </c>
      <c r="E1664" t="s">
        <v>18730</v>
      </c>
      <c r="F1664" t="s">
        <v>18731</v>
      </c>
      <c r="G1664" t="s">
        <v>18732</v>
      </c>
      <c r="H1664" t="s">
        <v>18733</v>
      </c>
      <c r="I1664" t="s">
        <v>5327</v>
      </c>
      <c r="J1664" t="s">
        <v>4866</v>
      </c>
      <c r="K1664" t="s">
        <v>4867</v>
      </c>
      <c r="L1664" t="s">
        <v>237</v>
      </c>
      <c r="M1664" t="s">
        <v>4868</v>
      </c>
      <c r="N1664" t="s">
        <v>4881</v>
      </c>
      <c r="O1664" t="s">
        <v>4870</v>
      </c>
      <c r="P1664" t="s">
        <v>18734</v>
      </c>
      <c r="R1664" t="str">
        <f t="shared" si="50"/>
        <v>潍城</v>
      </c>
      <c r="S1664" t="str">
        <f t="shared" si="51"/>
        <v>0104</v>
      </c>
    </row>
    <row r="1665" spans="1:19">
      <c r="A1665" t="s">
        <v>18735</v>
      </c>
      <c r="B1665" t="s">
        <v>18736</v>
      </c>
      <c r="C1665" t="s">
        <v>49</v>
      </c>
      <c r="D1665" t="s">
        <v>18737</v>
      </c>
      <c r="E1665" t="s">
        <v>18738</v>
      </c>
      <c r="F1665" t="s">
        <v>18739</v>
      </c>
      <c r="G1665" t="s">
        <v>18740</v>
      </c>
      <c r="H1665" t="s">
        <v>18741</v>
      </c>
      <c r="I1665" t="s">
        <v>4852</v>
      </c>
      <c r="J1665" t="s">
        <v>7286</v>
      </c>
      <c r="K1665" t="s">
        <v>7287</v>
      </c>
      <c r="L1665" t="s">
        <v>148</v>
      </c>
      <c r="M1665" t="s">
        <v>5580</v>
      </c>
      <c r="N1665" t="s">
        <v>6184</v>
      </c>
      <c r="O1665" t="s">
        <v>7288</v>
      </c>
      <c r="P1665" t="s">
        <v>18742</v>
      </c>
      <c r="Q1665" t="s">
        <v>18743</v>
      </c>
      <c r="R1665" t="str">
        <f t="shared" ref="R1665:R1728" si="52">IF(OR(LEFT(L1665,2)="高新"),"奎文",IF(LEFT(L1665,2)="峡山","坊子",IF(LEFT(L1665,2)="滨海","寒亭",LEFT(L1665,2))))</f>
        <v>寒亭</v>
      </c>
      <c r="S1665" t="str">
        <f t="shared" ref="S1665:S1728" si="53">TEXT(B1665,"mmdd")</f>
        <v>0104</v>
      </c>
    </row>
    <row r="1666" spans="1:19">
      <c r="A1666" t="s">
        <v>18744</v>
      </c>
      <c r="B1666" t="s">
        <v>18745</v>
      </c>
      <c r="C1666" t="s">
        <v>49</v>
      </c>
      <c r="D1666" t="s">
        <v>18746</v>
      </c>
      <c r="E1666" t="s">
        <v>17428</v>
      </c>
      <c r="F1666" t="s">
        <v>18747</v>
      </c>
      <c r="G1666" t="s">
        <v>18748</v>
      </c>
      <c r="H1666" t="s">
        <v>18749</v>
      </c>
      <c r="I1666" t="s">
        <v>4852</v>
      </c>
      <c r="J1666" t="s">
        <v>6904</v>
      </c>
      <c r="K1666" t="s">
        <v>6905</v>
      </c>
      <c r="L1666" t="s">
        <v>86</v>
      </c>
      <c r="M1666" t="s">
        <v>5919</v>
      </c>
      <c r="O1666" t="s">
        <v>6906</v>
      </c>
      <c r="P1666" t="s">
        <v>18750</v>
      </c>
      <c r="R1666" t="str">
        <f t="shared" si="52"/>
        <v>坊子</v>
      </c>
      <c r="S1666" t="str">
        <f t="shared" si="53"/>
        <v>0104</v>
      </c>
    </row>
    <row r="1667" spans="1:19">
      <c r="A1667" t="s">
        <v>18751</v>
      </c>
      <c r="B1667" t="s">
        <v>18752</v>
      </c>
      <c r="C1667" t="s">
        <v>49</v>
      </c>
      <c r="D1667" t="s">
        <v>18753</v>
      </c>
      <c r="E1667" t="s">
        <v>18754</v>
      </c>
      <c r="F1667" t="s">
        <v>18755</v>
      </c>
      <c r="G1667" t="s">
        <v>18756</v>
      </c>
      <c r="H1667" t="s">
        <v>18757</v>
      </c>
      <c r="I1667" t="s">
        <v>4852</v>
      </c>
      <c r="J1667" t="s">
        <v>18758</v>
      </c>
      <c r="K1667" t="s">
        <v>18759</v>
      </c>
      <c r="L1667" t="s">
        <v>105</v>
      </c>
      <c r="M1667" t="s">
        <v>6055</v>
      </c>
      <c r="N1667" t="s">
        <v>4972</v>
      </c>
      <c r="O1667" t="s">
        <v>18760</v>
      </c>
      <c r="P1667" t="s">
        <v>18761</v>
      </c>
      <c r="Q1667" t="s">
        <v>18762</v>
      </c>
      <c r="R1667" t="str">
        <f t="shared" si="52"/>
        <v>寿光</v>
      </c>
      <c r="S1667" t="str">
        <f t="shared" si="53"/>
        <v>0104</v>
      </c>
    </row>
    <row r="1668" spans="1:19">
      <c r="A1668" t="s">
        <v>18763</v>
      </c>
      <c r="B1668" t="s">
        <v>18764</v>
      </c>
      <c r="C1668" t="s">
        <v>49</v>
      </c>
      <c r="D1668" t="s">
        <v>18765</v>
      </c>
      <c r="E1668" t="s">
        <v>16687</v>
      </c>
      <c r="F1668" t="s">
        <v>18766</v>
      </c>
      <c r="G1668" t="s">
        <v>18767</v>
      </c>
      <c r="H1668" t="s">
        <v>18768</v>
      </c>
      <c r="I1668" t="s">
        <v>4785</v>
      </c>
      <c r="J1668" t="s">
        <v>8081</v>
      </c>
      <c r="K1668" t="s">
        <v>8082</v>
      </c>
      <c r="L1668" t="s">
        <v>105</v>
      </c>
      <c r="M1668" t="s">
        <v>5133</v>
      </c>
      <c r="N1668" t="s">
        <v>4789</v>
      </c>
      <c r="O1668" t="s">
        <v>8083</v>
      </c>
      <c r="P1668" t="s">
        <v>18769</v>
      </c>
      <c r="Q1668" t="s">
        <v>18770</v>
      </c>
      <c r="R1668" t="str">
        <f t="shared" si="52"/>
        <v>寿光</v>
      </c>
      <c r="S1668" t="str">
        <f t="shared" si="53"/>
        <v>0104</v>
      </c>
    </row>
    <row r="1669" spans="1:19">
      <c r="A1669" t="s">
        <v>18771</v>
      </c>
      <c r="B1669" t="s">
        <v>18772</v>
      </c>
      <c r="C1669" t="s">
        <v>49</v>
      </c>
      <c r="D1669" t="s">
        <v>18773</v>
      </c>
      <c r="E1669" t="s">
        <v>18774</v>
      </c>
      <c r="F1669" t="s">
        <v>18775</v>
      </c>
      <c r="G1669" t="s">
        <v>18776</v>
      </c>
      <c r="H1669" t="s">
        <v>18777</v>
      </c>
      <c r="I1669" t="s">
        <v>4955</v>
      </c>
      <c r="J1669" t="s">
        <v>5647</v>
      </c>
      <c r="K1669" t="s">
        <v>5648</v>
      </c>
      <c r="L1669" t="s">
        <v>95</v>
      </c>
      <c r="M1669" t="s">
        <v>5649</v>
      </c>
      <c r="N1669" t="s">
        <v>4959</v>
      </c>
      <c r="O1669" t="s">
        <v>5650</v>
      </c>
      <c r="P1669" t="s">
        <v>18778</v>
      </c>
      <c r="Q1669" t="s">
        <v>18779</v>
      </c>
      <c r="R1669" t="str">
        <f t="shared" si="52"/>
        <v>安丘</v>
      </c>
      <c r="S1669" t="str">
        <f t="shared" si="53"/>
        <v>0104</v>
      </c>
    </row>
    <row r="1670" spans="1:19">
      <c r="A1670" t="s">
        <v>18780</v>
      </c>
      <c r="B1670" t="s">
        <v>18781</v>
      </c>
      <c r="C1670" t="s">
        <v>49</v>
      </c>
      <c r="D1670" t="s">
        <v>18782</v>
      </c>
      <c r="E1670" t="s">
        <v>16687</v>
      </c>
      <c r="F1670" t="s">
        <v>18783</v>
      </c>
      <c r="G1670" t="s">
        <v>18784</v>
      </c>
      <c r="H1670" t="s">
        <v>18785</v>
      </c>
      <c r="I1670" t="s">
        <v>5874</v>
      </c>
      <c r="J1670" t="s">
        <v>5040</v>
      </c>
      <c r="K1670" t="s">
        <v>5041</v>
      </c>
      <c r="L1670" t="s">
        <v>95</v>
      </c>
      <c r="M1670" t="s">
        <v>5042</v>
      </c>
      <c r="N1670" t="s">
        <v>5112</v>
      </c>
      <c r="O1670" t="s">
        <v>5044</v>
      </c>
      <c r="P1670" t="s">
        <v>18786</v>
      </c>
      <c r="Q1670" t="s">
        <v>18787</v>
      </c>
      <c r="R1670" t="str">
        <f t="shared" si="52"/>
        <v>安丘</v>
      </c>
      <c r="S1670" t="str">
        <f t="shared" si="53"/>
        <v>0104</v>
      </c>
    </row>
    <row r="1671" spans="1:19">
      <c r="A1671" t="s">
        <v>18788</v>
      </c>
      <c r="B1671" t="s">
        <v>18789</v>
      </c>
      <c r="C1671" t="s">
        <v>49</v>
      </c>
      <c r="D1671" t="s">
        <v>18790</v>
      </c>
      <c r="E1671" t="s">
        <v>17428</v>
      </c>
      <c r="F1671" t="s">
        <v>18791</v>
      </c>
      <c r="G1671" t="s">
        <v>18792</v>
      </c>
      <c r="H1671" t="s">
        <v>18793</v>
      </c>
      <c r="I1671" t="s">
        <v>4852</v>
      </c>
      <c r="J1671" t="s">
        <v>7929</v>
      </c>
      <c r="K1671" t="s">
        <v>7930</v>
      </c>
      <c r="L1671" t="s">
        <v>114</v>
      </c>
      <c r="M1671" t="s">
        <v>7931</v>
      </c>
      <c r="O1671" t="s">
        <v>7932</v>
      </c>
      <c r="P1671" t="s">
        <v>18794</v>
      </c>
      <c r="R1671" t="str">
        <f t="shared" si="52"/>
        <v>高密</v>
      </c>
      <c r="S1671" t="str">
        <f t="shared" si="53"/>
        <v>0104</v>
      </c>
    </row>
    <row r="1672" spans="1:19">
      <c r="A1672" t="s">
        <v>18795</v>
      </c>
      <c r="B1672" t="s">
        <v>18796</v>
      </c>
      <c r="C1672" t="s">
        <v>49</v>
      </c>
      <c r="D1672" t="s">
        <v>18797</v>
      </c>
      <c r="E1672" t="s">
        <v>17301</v>
      </c>
      <c r="F1672" t="s">
        <v>18798</v>
      </c>
      <c r="G1672" t="s">
        <v>18799</v>
      </c>
      <c r="H1672" t="s">
        <v>18800</v>
      </c>
      <c r="I1672" t="s">
        <v>12119</v>
      </c>
      <c r="J1672" t="s">
        <v>8268</v>
      </c>
      <c r="K1672" t="s">
        <v>8269</v>
      </c>
      <c r="L1672" t="s">
        <v>123</v>
      </c>
      <c r="M1672" t="s">
        <v>7767</v>
      </c>
      <c r="O1672" t="s">
        <v>8270</v>
      </c>
      <c r="P1672" t="s">
        <v>18801</v>
      </c>
      <c r="R1672" t="str">
        <f t="shared" si="52"/>
        <v>诸城</v>
      </c>
      <c r="S1672" t="str">
        <f t="shared" si="53"/>
        <v>0104</v>
      </c>
    </row>
    <row r="1673" spans="1:19">
      <c r="A1673" t="s">
        <v>18802</v>
      </c>
      <c r="B1673" t="s">
        <v>18803</v>
      </c>
      <c r="C1673" t="s">
        <v>49</v>
      </c>
      <c r="D1673" t="s">
        <v>18804</v>
      </c>
      <c r="E1673" t="s">
        <v>17301</v>
      </c>
      <c r="F1673" t="s">
        <v>18805</v>
      </c>
      <c r="G1673" t="s">
        <v>18806</v>
      </c>
      <c r="H1673" t="s">
        <v>18807</v>
      </c>
      <c r="I1673" t="s">
        <v>12119</v>
      </c>
      <c r="J1673" t="s">
        <v>11292</v>
      </c>
      <c r="K1673" t="s">
        <v>11293</v>
      </c>
      <c r="L1673" t="s">
        <v>86</v>
      </c>
      <c r="M1673" t="s">
        <v>11294</v>
      </c>
      <c r="O1673" t="s">
        <v>11295</v>
      </c>
      <c r="P1673" t="s">
        <v>18808</v>
      </c>
      <c r="R1673" t="str">
        <f t="shared" si="52"/>
        <v>坊子</v>
      </c>
      <c r="S1673" t="str">
        <f t="shared" si="53"/>
        <v>0104</v>
      </c>
    </row>
    <row r="1674" spans="1:19">
      <c r="A1674" t="s">
        <v>18809</v>
      </c>
      <c r="B1674" t="s">
        <v>18810</v>
      </c>
      <c r="C1674" t="s">
        <v>49</v>
      </c>
      <c r="D1674" t="s">
        <v>18811</v>
      </c>
      <c r="E1674" t="s">
        <v>17301</v>
      </c>
      <c r="F1674" t="s">
        <v>18812</v>
      </c>
      <c r="G1674" t="s">
        <v>18813</v>
      </c>
      <c r="H1674" t="s">
        <v>18814</v>
      </c>
      <c r="I1674" t="s">
        <v>12119</v>
      </c>
      <c r="J1674" t="s">
        <v>11180</v>
      </c>
      <c r="K1674" t="s">
        <v>11181</v>
      </c>
      <c r="L1674" t="s">
        <v>86</v>
      </c>
      <c r="M1674" t="s">
        <v>5099</v>
      </c>
      <c r="O1674" t="s">
        <v>11182</v>
      </c>
      <c r="R1674" t="str">
        <f t="shared" si="52"/>
        <v>坊子</v>
      </c>
      <c r="S1674" t="str">
        <f t="shared" si="53"/>
        <v>0104</v>
      </c>
    </row>
    <row r="1675" spans="1:19">
      <c r="A1675" t="s">
        <v>18815</v>
      </c>
      <c r="B1675" t="s">
        <v>18816</v>
      </c>
      <c r="C1675" t="s">
        <v>49</v>
      </c>
      <c r="D1675" t="s">
        <v>18817</v>
      </c>
      <c r="E1675" t="s">
        <v>18574</v>
      </c>
      <c r="F1675" t="s">
        <v>18818</v>
      </c>
      <c r="G1675" t="s">
        <v>18819</v>
      </c>
      <c r="H1675" t="s">
        <v>18820</v>
      </c>
      <c r="I1675" t="s">
        <v>12119</v>
      </c>
      <c r="J1675" t="s">
        <v>6935</v>
      </c>
      <c r="K1675" t="s">
        <v>6936</v>
      </c>
      <c r="L1675" t="s">
        <v>50</v>
      </c>
      <c r="M1675" t="s">
        <v>4816</v>
      </c>
      <c r="N1675" t="s">
        <v>5005</v>
      </c>
      <c r="O1675" t="s">
        <v>6937</v>
      </c>
      <c r="P1675" t="s">
        <v>18821</v>
      </c>
      <c r="Q1675" t="s">
        <v>18822</v>
      </c>
      <c r="R1675" t="str">
        <f t="shared" si="52"/>
        <v>青州</v>
      </c>
      <c r="S1675" t="str">
        <f t="shared" si="53"/>
        <v>0104</v>
      </c>
    </row>
    <row r="1676" spans="1:19">
      <c r="A1676" t="s">
        <v>18823</v>
      </c>
      <c r="B1676" t="s">
        <v>18824</v>
      </c>
      <c r="C1676" t="s">
        <v>49</v>
      </c>
      <c r="D1676" t="s">
        <v>18825</v>
      </c>
      <c r="E1676" t="s">
        <v>18826</v>
      </c>
      <c r="F1676" t="s">
        <v>18827</v>
      </c>
      <c r="G1676" t="s">
        <v>18828</v>
      </c>
      <c r="H1676" t="s">
        <v>18829</v>
      </c>
      <c r="I1676" t="s">
        <v>5173</v>
      </c>
      <c r="J1676" t="s">
        <v>6699</v>
      </c>
      <c r="K1676" t="s">
        <v>6700</v>
      </c>
      <c r="L1676" t="s">
        <v>50</v>
      </c>
      <c r="M1676" t="s">
        <v>6701</v>
      </c>
      <c r="N1676" t="s">
        <v>5248</v>
      </c>
      <c r="O1676" t="s">
        <v>6702</v>
      </c>
      <c r="P1676" t="s">
        <v>18830</v>
      </c>
      <c r="Q1676" t="s">
        <v>18831</v>
      </c>
      <c r="R1676" t="str">
        <f t="shared" si="52"/>
        <v>青州</v>
      </c>
      <c r="S1676" t="str">
        <f t="shared" si="53"/>
        <v>0104</v>
      </c>
    </row>
    <row r="1677" spans="1:19">
      <c r="A1677" t="s">
        <v>18832</v>
      </c>
      <c r="B1677" t="s">
        <v>18833</v>
      </c>
      <c r="C1677" t="s">
        <v>49</v>
      </c>
      <c r="D1677" t="s">
        <v>18834</v>
      </c>
      <c r="E1677" t="s">
        <v>18574</v>
      </c>
      <c r="F1677" t="s">
        <v>18835</v>
      </c>
      <c r="G1677" t="s">
        <v>18836</v>
      </c>
      <c r="H1677" t="s">
        <v>18837</v>
      </c>
      <c r="I1677" t="s">
        <v>12119</v>
      </c>
      <c r="J1677" t="s">
        <v>6935</v>
      </c>
      <c r="K1677" t="s">
        <v>6936</v>
      </c>
      <c r="L1677" t="s">
        <v>50</v>
      </c>
      <c r="M1677" t="s">
        <v>4816</v>
      </c>
      <c r="N1677" t="s">
        <v>5005</v>
      </c>
      <c r="O1677" t="s">
        <v>6937</v>
      </c>
      <c r="P1677" t="s">
        <v>18838</v>
      </c>
      <c r="R1677" t="str">
        <f t="shared" si="52"/>
        <v>青州</v>
      </c>
      <c r="S1677" t="str">
        <f t="shared" si="53"/>
        <v>0104</v>
      </c>
    </row>
    <row r="1678" spans="1:19">
      <c r="A1678" t="s">
        <v>18839</v>
      </c>
      <c r="B1678" t="s">
        <v>18840</v>
      </c>
      <c r="C1678" t="s">
        <v>49</v>
      </c>
      <c r="D1678" t="s">
        <v>18841</v>
      </c>
      <c r="E1678" t="s">
        <v>17301</v>
      </c>
      <c r="F1678" t="s">
        <v>18842</v>
      </c>
      <c r="G1678" t="s">
        <v>18843</v>
      </c>
      <c r="H1678" t="s">
        <v>18844</v>
      </c>
      <c r="I1678" t="s">
        <v>4785</v>
      </c>
      <c r="J1678" t="s">
        <v>16844</v>
      </c>
      <c r="K1678" t="s">
        <v>16845</v>
      </c>
      <c r="L1678" t="s">
        <v>77</v>
      </c>
      <c r="M1678" t="s">
        <v>5733</v>
      </c>
      <c r="O1678" t="s">
        <v>16846</v>
      </c>
      <c r="P1678" t="s">
        <v>18845</v>
      </c>
      <c r="R1678" t="str">
        <f t="shared" si="52"/>
        <v>临朐</v>
      </c>
      <c r="S1678" t="str">
        <f t="shared" si="53"/>
        <v>0104</v>
      </c>
    </row>
    <row r="1679" spans="1:19">
      <c r="A1679" t="s">
        <v>18846</v>
      </c>
      <c r="B1679" t="s">
        <v>18847</v>
      </c>
      <c r="C1679" t="s">
        <v>49</v>
      </c>
      <c r="D1679" t="s">
        <v>18848</v>
      </c>
      <c r="E1679" t="s">
        <v>18849</v>
      </c>
      <c r="F1679" t="s">
        <v>18850</v>
      </c>
      <c r="G1679" t="s">
        <v>18851</v>
      </c>
      <c r="H1679" t="s">
        <v>18852</v>
      </c>
      <c r="I1679" t="s">
        <v>5874</v>
      </c>
      <c r="J1679" t="s">
        <v>6631</v>
      </c>
      <c r="K1679" t="s">
        <v>6632</v>
      </c>
      <c r="L1679" t="s">
        <v>105</v>
      </c>
      <c r="M1679" t="s">
        <v>6055</v>
      </c>
      <c r="N1679" t="s">
        <v>5699</v>
      </c>
      <c r="O1679" t="s">
        <v>6633</v>
      </c>
      <c r="P1679" t="s">
        <v>18853</v>
      </c>
      <c r="Q1679" t="s">
        <v>18854</v>
      </c>
      <c r="R1679" t="str">
        <f t="shared" si="52"/>
        <v>寿光</v>
      </c>
      <c r="S1679" t="str">
        <f t="shared" si="53"/>
        <v>0104</v>
      </c>
    </row>
    <row r="1680" spans="1:19">
      <c r="A1680" t="s">
        <v>18855</v>
      </c>
      <c r="B1680" t="s">
        <v>18856</v>
      </c>
      <c r="C1680" t="s">
        <v>49</v>
      </c>
      <c r="D1680" t="s">
        <v>18857</v>
      </c>
      <c r="E1680" t="s">
        <v>16687</v>
      </c>
      <c r="F1680" t="s">
        <v>18858</v>
      </c>
      <c r="G1680" t="s">
        <v>18859</v>
      </c>
      <c r="H1680" t="s">
        <v>18860</v>
      </c>
      <c r="I1680" t="s">
        <v>4828</v>
      </c>
      <c r="J1680" t="s">
        <v>7803</v>
      </c>
      <c r="K1680" t="s">
        <v>7804</v>
      </c>
      <c r="L1680" t="s">
        <v>105</v>
      </c>
      <c r="M1680" t="s">
        <v>7805</v>
      </c>
      <c r="N1680" t="s">
        <v>5030</v>
      </c>
      <c r="O1680" t="s">
        <v>7806</v>
      </c>
      <c r="P1680" t="s">
        <v>18861</v>
      </c>
      <c r="R1680" t="str">
        <f t="shared" si="52"/>
        <v>寿光</v>
      </c>
      <c r="S1680" t="str">
        <f t="shared" si="53"/>
        <v>0104</v>
      </c>
    </row>
    <row r="1681" spans="1:19">
      <c r="A1681" t="s">
        <v>18862</v>
      </c>
      <c r="B1681" t="s">
        <v>18863</v>
      </c>
      <c r="C1681" t="s">
        <v>49</v>
      </c>
      <c r="D1681" t="s">
        <v>18864</v>
      </c>
      <c r="E1681" t="s">
        <v>18548</v>
      </c>
      <c r="F1681" t="s">
        <v>18865</v>
      </c>
      <c r="G1681" t="s">
        <v>18866</v>
      </c>
      <c r="H1681" t="s">
        <v>18867</v>
      </c>
      <c r="I1681" t="s">
        <v>4852</v>
      </c>
      <c r="J1681" t="s">
        <v>4981</v>
      </c>
      <c r="K1681" t="s">
        <v>4982</v>
      </c>
      <c r="L1681" t="s">
        <v>237</v>
      </c>
      <c r="M1681" t="s">
        <v>4971</v>
      </c>
      <c r="N1681" t="s">
        <v>4983</v>
      </c>
      <c r="O1681" t="s">
        <v>4984</v>
      </c>
      <c r="P1681" t="s">
        <v>18868</v>
      </c>
      <c r="Q1681" t="s">
        <v>18869</v>
      </c>
      <c r="R1681" t="str">
        <f t="shared" si="52"/>
        <v>潍城</v>
      </c>
      <c r="S1681" t="str">
        <f t="shared" si="53"/>
        <v>0104</v>
      </c>
    </row>
    <row r="1682" spans="1:19">
      <c r="A1682" t="s">
        <v>18870</v>
      </c>
      <c r="B1682" t="s">
        <v>18871</v>
      </c>
      <c r="C1682" t="s">
        <v>49</v>
      </c>
      <c r="D1682" t="s">
        <v>18872</v>
      </c>
      <c r="E1682" t="s">
        <v>17301</v>
      </c>
      <c r="F1682" t="s">
        <v>18873</v>
      </c>
      <c r="G1682" t="s">
        <v>18874</v>
      </c>
      <c r="H1682" t="s">
        <v>18875</v>
      </c>
      <c r="I1682" t="s">
        <v>4852</v>
      </c>
      <c r="J1682" t="s">
        <v>11830</v>
      </c>
      <c r="K1682" t="s">
        <v>11831</v>
      </c>
      <c r="L1682" t="s">
        <v>114</v>
      </c>
      <c r="M1682" t="s">
        <v>4918</v>
      </c>
      <c r="O1682" t="s">
        <v>11833</v>
      </c>
      <c r="P1682" t="s">
        <v>18876</v>
      </c>
      <c r="R1682" t="str">
        <f t="shared" si="52"/>
        <v>高密</v>
      </c>
      <c r="S1682" t="str">
        <f t="shared" si="53"/>
        <v>0104</v>
      </c>
    </row>
    <row r="1683" spans="1:19">
      <c r="A1683" t="s">
        <v>18877</v>
      </c>
      <c r="B1683" t="s">
        <v>18878</v>
      </c>
      <c r="C1683" t="s">
        <v>49</v>
      </c>
      <c r="D1683" t="s">
        <v>18879</v>
      </c>
      <c r="E1683" t="s">
        <v>17301</v>
      </c>
      <c r="F1683" t="s">
        <v>18880</v>
      </c>
      <c r="G1683" t="s">
        <v>18881</v>
      </c>
      <c r="H1683" t="s">
        <v>18882</v>
      </c>
      <c r="I1683" t="s">
        <v>5052</v>
      </c>
      <c r="J1683" t="s">
        <v>12053</v>
      </c>
      <c r="K1683" t="s">
        <v>12054</v>
      </c>
      <c r="L1683" t="s">
        <v>77</v>
      </c>
      <c r="M1683" t="s">
        <v>4803</v>
      </c>
      <c r="O1683" t="s">
        <v>12055</v>
      </c>
      <c r="P1683" t="s">
        <v>18883</v>
      </c>
      <c r="R1683" t="str">
        <f t="shared" si="52"/>
        <v>临朐</v>
      </c>
      <c r="S1683" t="str">
        <f t="shared" si="53"/>
        <v>0104</v>
      </c>
    </row>
    <row r="1684" spans="1:19">
      <c r="A1684" t="s">
        <v>18884</v>
      </c>
      <c r="B1684" t="s">
        <v>18885</v>
      </c>
      <c r="C1684" t="s">
        <v>49</v>
      </c>
      <c r="D1684" t="s">
        <v>18886</v>
      </c>
      <c r="E1684" t="s">
        <v>17301</v>
      </c>
      <c r="F1684" t="s">
        <v>18887</v>
      </c>
      <c r="G1684" t="s">
        <v>18888</v>
      </c>
      <c r="H1684" t="s">
        <v>18889</v>
      </c>
      <c r="I1684" t="s">
        <v>12119</v>
      </c>
      <c r="J1684" t="s">
        <v>8680</v>
      </c>
      <c r="K1684" t="s">
        <v>8681</v>
      </c>
      <c r="L1684" t="s">
        <v>60</v>
      </c>
      <c r="M1684" t="s">
        <v>5999</v>
      </c>
      <c r="O1684" t="s">
        <v>8682</v>
      </c>
      <c r="P1684" t="s">
        <v>18890</v>
      </c>
      <c r="R1684" t="str">
        <f t="shared" si="52"/>
        <v>奎文</v>
      </c>
      <c r="S1684" t="str">
        <f t="shared" si="53"/>
        <v>0104</v>
      </c>
    </row>
    <row r="1685" spans="1:19">
      <c r="A1685" t="s">
        <v>18891</v>
      </c>
      <c r="B1685" t="s">
        <v>18892</v>
      </c>
      <c r="C1685" t="s">
        <v>49</v>
      </c>
      <c r="D1685" t="s">
        <v>18893</v>
      </c>
      <c r="E1685" t="s">
        <v>17301</v>
      </c>
      <c r="F1685" t="s">
        <v>18894</v>
      </c>
      <c r="G1685" t="s">
        <v>18895</v>
      </c>
      <c r="H1685" t="s">
        <v>18896</v>
      </c>
      <c r="I1685" t="s">
        <v>4841</v>
      </c>
      <c r="J1685" t="s">
        <v>8847</v>
      </c>
      <c r="K1685" t="s">
        <v>8848</v>
      </c>
      <c r="L1685" t="s">
        <v>60</v>
      </c>
      <c r="M1685" t="s">
        <v>5420</v>
      </c>
      <c r="O1685" t="s">
        <v>8849</v>
      </c>
      <c r="P1685" t="s">
        <v>18897</v>
      </c>
      <c r="Q1685" t="s">
        <v>18898</v>
      </c>
      <c r="R1685" t="str">
        <f t="shared" si="52"/>
        <v>奎文</v>
      </c>
      <c r="S1685" t="str">
        <f t="shared" si="53"/>
        <v>0104</v>
      </c>
    </row>
    <row r="1686" spans="1:19">
      <c r="A1686" t="s">
        <v>18899</v>
      </c>
      <c r="B1686" t="s">
        <v>18900</v>
      </c>
      <c r="C1686" t="s">
        <v>49</v>
      </c>
      <c r="D1686" t="s">
        <v>18901</v>
      </c>
      <c r="E1686" t="s">
        <v>17301</v>
      </c>
      <c r="F1686" t="s">
        <v>18902</v>
      </c>
      <c r="G1686" t="s">
        <v>18903</v>
      </c>
      <c r="H1686" t="s">
        <v>18904</v>
      </c>
      <c r="I1686" t="s">
        <v>4828</v>
      </c>
      <c r="J1686" t="s">
        <v>6689</v>
      </c>
      <c r="K1686" t="s">
        <v>6690</v>
      </c>
      <c r="L1686" t="s">
        <v>237</v>
      </c>
      <c r="M1686" t="s">
        <v>4788</v>
      </c>
      <c r="O1686" t="s">
        <v>6691</v>
      </c>
      <c r="P1686" t="s">
        <v>18905</v>
      </c>
      <c r="R1686" t="str">
        <f t="shared" si="52"/>
        <v>潍城</v>
      </c>
      <c r="S1686" t="str">
        <f t="shared" si="53"/>
        <v>0104</v>
      </c>
    </row>
    <row r="1687" spans="1:19">
      <c r="A1687" t="s">
        <v>18906</v>
      </c>
      <c r="B1687" t="s">
        <v>18907</v>
      </c>
      <c r="C1687" t="s">
        <v>49</v>
      </c>
      <c r="D1687" t="s">
        <v>18908</v>
      </c>
      <c r="E1687" t="s">
        <v>17301</v>
      </c>
      <c r="F1687" t="s">
        <v>18909</v>
      </c>
      <c r="G1687" t="s">
        <v>18910</v>
      </c>
      <c r="H1687" t="s">
        <v>18911</v>
      </c>
      <c r="I1687" t="s">
        <v>5052</v>
      </c>
      <c r="J1687" t="s">
        <v>12195</v>
      </c>
      <c r="K1687" t="s">
        <v>12196</v>
      </c>
      <c r="L1687" t="s">
        <v>77</v>
      </c>
      <c r="M1687" t="s">
        <v>5733</v>
      </c>
      <c r="O1687" t="s">
        <v>12197</v>
      </c>
      <c r="P1687" t="s">
        <v>18912</v>
      </c>
      <c r="Q1687" t="s">
        <v>18913</v>
      </c>
      <c r="R1687" t="str">
        <f t="shared" si="52"/>
        <v>临朐</v>
      </c>
      <c r="S1687" t="str">
        <f t="shared" si="53"/>
        <v>0104</v>
      </c>
    </row>
    <row r="1688" spans="1:19">
      <c r="A1688" t="s">
        <v>18914</v>
      </c>
      <c r="B1688" t="s">
        <v>18915</v>
      </c>
      <c r="C1688" t="s">
        <v>49</v>
      </c>
      <c r="D1688" t="s">
        <v>18916</v>
      </c>
      <c r="E1688" t="s">
        <v>17301</v>
      </c>
      <c r="F1688" t="s">
        <v>18917</v>
      </c>
      <c r="G1688" t="s">
        <v>18918</v>
      </c>
      <c r="H1688" t="s">
        <v>18919</v>
      </c>
      <c r="I1688" t="s">
        <v>6877</v>
      </c>
      <c r="J1688" t="s">
        <v>9612</v>
      </c>
      <c r="K1688" t="s">
        <v>9613</v>
      </c>
      <c r="L1688" t="s">
        <v>114</v>
      </c>
      <c r="M1688" t="s">
        <v>9614</v>
      </c>
      <c r="O1688" t="s">
        <v>9615</v>
      </c>
      <c r="P1688" t="s">
        <v>18920</v>
      </c>
      <c r="R1688" t="str">
        <f t="shared" si="52"/>
        <v>高密</v>
      </c>
      <c r="S1688" t="str">
        <f t="shared" si="53"/>
        <v>0104</v>
      </c>
    </row>
    <row r="1689" spans="1:19">
      <c r="A1689" t="s">
        <v>18921</v>
      </c>
      <c r="B1689" t="s">
        <v>18922</v>
      </c>
      <c r="C1689" t="s">
        <v>49</v>
      </c>
      <c r="D1689" t="s">
        <v>18923</v>
      </c>
      <c r="E1689" t="s">
        <v>17301</v>
      </c>
      <c r="F1689" t="s">
        <v>18924</v>
      </c>
      <c r="G1689" t="s">
        <v>18925</v>
      </c>
      <c r="H1689" t="s">
        <v>18926</v>
      </c>
      <c r="I1689" t="s">
        <v>5052</v>
      </c>
      <c r="J1689" t="s">
        <v>5283</v>
      </c>
      <c r="K1689" t="s">
        <v>5284</v>
      </c>
      <c r="L1689" t="s">
        <v>50</v>
      </c>
      <c r="M1689" t="s">
        <v>4816</v>
      </c>
      <c r="O1689" t="s">
        <v>5285</v>
      </c>
      <c r="P1689" t="s">
        <v>18927</v>
      </c>
      <c r="Q1689" t="s">
        <v>18928</v>
      </c>
      <c r="R1689" t="str">
        <f t="shared" si="52"/>
        <v>青州</v>
      </c>
      <c r="S1689" t="str">
        <f t="shared" si="53"/>
        <v>0104</v>
      </c>
    </row>
    <row r="1690" spans="1:19">
      <c r="A1690" t="s">
        <v>18929</v>
      </c>
      <c r="B1690" t="s">
        <v>18930</v>
      </c>
      <c r="C1690" t="s">
        <v>49</v>
      </c>
      <c r="D1690" t="s">
        <v>18931</v>
      </c>
      <c r="E1690" t="s">
        <v>17301</v>
      </c>
      <c r="F1690" t="s">
        <v>18932</v>
      </c>
      <c r="G1690" t="s">
        <v>18933</v>
      </c>
      <c r="H1690" t="s">
        <v>18934</v>
      </c>
      <c r="I1690" t="s">
        <v>4828</v>
      </c>
      <c r="J1690" t="s">
        <v>6750</v>
      </c>
      <c r="K1690" t="s">
        <v>6751</v>
      </c>
      <c r="L1690" t="s">
        <v>237</v>
      </c>
      <c r="M1690" t="s">
        <v>4788</v>
      </c>
      <c r="O1690" t="s">
        <v>6752</v>
      </c>
      <c r="P1690" t="s">
        <v>18935</v>
      </c>
      <c r="Q1690" t="s">
        <v>18936</v>
      </c>
      <c r="R1690" t="str">
        <f t="shared" si="52"/>
        <v>潍城</v>
      </c>
      <c r="S1690" t="str">
        <f t="shared" si="53"/>
        <v>0104</v>
      </c>
    </row>
    <row r="1691" spans="1:19">
      <c r="A1691" t="s">
        <v>18937</v>
      </c>
      <c r="B1691" t="s">
        <v>18934</v>
      </c>
      <c r="C1691" t="s">
        <v>49</v>
      </c>
      <c r="D1691" t="s">
        <v>18938</v>
      </c>
      <c r="E1691" t="s">
        <v>17301</v>
      </c>
      <c r="F1691" t="s">
        <v>18939</v>
      </c>
      <c r="G1691" t="s">
        <v>18940</v>
      </c>
      <c r="H1691" t="s">
        <v>18941</v>
      </c>
      <c r="I1691" t="s">
        <v>5822</v>
      </c>
      <c r="J1691" t="s">
        <v>9133</v>
      </c>
      <c r="K1691" t="s">
        <v>9134</v>
      </c>
      <c r="L1691" t="s">
        <v>148</v>
      </c>
      <c r="M1691" t="s">
        <v>5272</v>
      </c>
      <c r="O1691" t="s">
        <v>9135</v>
      </c>
      <c r="P1691" t="s">
        <v>18942</v>
      </c>
      <c r="Q1691" t="s">
        <v>18943</v>
      </c>
      <c r="R1691" t="str">
        <f t="shared" si="52"/>
        <v>寒亭</v>
      </c>
      <c r="S1691" t="str">
        <f t="shared" si="53"/>
        <v>0104</v>
      </c>
    </row>
    <row r="1692" spans="1:19">
      <c r="A1692" t="s">
        <v>18944</v>
      </c>
      <c r="B1692" t="s">
        <v>18945</v>
      </c>
      <c r="C1692" t="s">
        <v>49</v>
      </c>
      <c r="D1692" t="s">
        <v>18946</v>
      </c>
      <c r="E1692" t="s">
        <v>17124</v>
      </c>
      <c r="F1692" t="s">
        <v>18947</v>
      </c>
      <c r="G1692" t="s">
        <v>18948</v>
      </c>
      <c r="H1692" t="s">
        <v>18949</v>
      </c>
      <c r="I1692" t="s">
        <v>4852</v>
      </c>
      <c r="J1692" t="s">
        <v>15974</v>
      </c>
      <c r="K1692" t="s">
        <v>15975</v>
      </c>
      <c r="L1692" t="s">
        <v>50</v>
      </c>
      <c r="M1692" t="s">
        <v>4855</v>
      </c>
      <c r="N1692" t="s">
        <v>4789</v>
      </c>
      <c r="O1692" t="s">
        <v>15976</v>
      </c>
      <c r="P1692" t="s">
        <v>18950</v>
      </c>
      <c r="R1692" t="str">
        <f t="shared" si="52"/>
        <v>青州</v>
      </c>
      <c r="S1692" t="str">
        <f t="shared" si="53"/>
        <v>0104</v>
      </c>
    </row>
    <row r="1693" spans="1:19">
      <c r="A1693" t="s">
        <v>18951</v>
      </c>
      <c r="B1693" t="s">
        <v>18952</v>
      </c>
      <c r="C1693" t="s">
        <v>49</v>
      </c>
      <c r="D1693" t="s">
        <v>18953</v>
      </c>
      <c r="E1693" t="s">
        <v>16687</v>
      </c>
      <c r="F1693" t="s">
        <v>18954</v>
      </c>
      <c r="G1693" t="s">
        <v>18955</v>
      </c>
      <c r="H1693" t="s">
        <v>18956</v>
      </c>
      <c r="I1693" t="s">
        <v>5560</v>
      </c>
      <c r="J1693" t="s">
        <v>7042</v>
      </c>
      <c r="K1693" t="s">
        <v>7043</v>
      </c>
      <c r="L1693" t="s">
        <v>60</v>
      </c>
      <c r="M1693" t="s">
        <v>4904</v>
      </c>
      <c r="N1693" t="s">
        <v>4972</v>
      </c>
      <c r="O1693" t="s">
        <v>7044</v>
      </c>
      <c r="P1693" t="s">
        <v>18957</v>
      </c>
      <c r="Q1693" t="s">
        <v>18958</v>
      </c>
      <c r="R1693" t="str">
        <f t="shared" si="52"/>
        <v>奎文</v>
      </c>
      <c r="S1693" t="str">
        <f t="shared" si="53"/>
        <v>0104</v>
      </c>
    </row>
    <row r="1694" spans="1:19">
      <c r="A1694" t="s">
        <v>18959</v>
      </c>
      <c r="B1694" t="s">
        <v>18960</v>
      </c>
      <c r="C1694" t="s">
        <v>49</v>
      </c>
      <c r="D1694" t="s">
        <v>18961</v>
      </c>
      <c r="E1694" t="s">
        <v>18962</v>
      </c>
      <c r="F1694" t="s">
        <v>18963</v>
      </c>
      <c r="G1694" t="s">
        <v>18964</v>
      </c>
      <c r="H1694" t="s">
        <v>18965</v>
      </c>
      <c r="I1694" t="s">
        <v>4852</v>
      </c>
      <c r="J1694" t="s">
        <v>6611</v>
      </c>
      <c r="K1694" t="s">
        <v>6612</v>
      </c>
      <c r="L1694" t="s">
        <v>86</v>
      </c>
      <c r="M1694" t="s">
        <v>5099</v>
      </c>
      <c r="N1694" t="s">
        <v>4881</v>
      </c>
      <c r="O1694" t="s">
        <v>6613</v>
      </c>
      <c r="P1694" t="s">
        <v>18966</v>
      </c>
      <c r="Q1694" t="s">
        <v>18967</v>
      </c>
      <c r="R1694" t="str">
        <f t="shared" si="52"/>
        <v>坊子</v>
      </c>
      <c r="S1694" t="str">
        <f t="shared" si="53"/>
        <v>0104</v>
      </c>
    </row>
    <row r="1695" spans="1:19">
      <c r="A1695" t="s">
        <v>18968</v>
      </c>
      <c r="B1695" t="s">
        <v>18969</v>
      </c>
      <c r="C1695" t="s">
        <v>49</v>
      </c>
      <c r="D1695" t="s">
        <v>18970</v>
      </c>
      <c r="E1695" t="s">
        <v>16687</v>
      </c>
      <c r="F1695" t="s">
        <v>18971</v>
      </c>
      <c r="G1695" t="s">
        <v>18972</v>
      </c>
      <c r="H1695" t="s">
        <v>18973</v>
      </c>
      <c r="I1695" t="s">
        <v>4828</v>
      </c>
      <c r="J1695" t="s">
        <v>8450</v>
      </c>
      <c r="K1695" t="s">
        <v>8451</v>
      </c>
      <c r="L1695" t="s">
        <v>60</v>
      </c>
      <c r="M1695" t="s">
        <v>5888</v>
      </c>
      <c r="N1695" t="s">
        <v>4892</v>
      </c>
      <c r="O1695" t="s">
        <v>8452</v>
      </c>
      <c r="P1695" t="s">
        <v>18974</v>
      </c>
      <c r="R1695" t="str">
        <f t="shared" si="52"/>
        <v>奎文</v>
      </c>
      <c r="S1695" t="str">
        <f t="shared" si="53"/>
        <v>0104</v>
      </c>
    </row>
    <row r="1696" spans="1:19">
      <c r="A1696" t="s">
        <v>18975</v>
      </c>
      <c r="B1696" t="s">
        <v>18976</v>
      </c>
      <c r="C1696" t="s">
        <v>49</v>
      </c>
      <c r="D1696" t="s">
        <v>18977</v>
      </c>
      <c r="E1696" t="s">
        <v>17124</v>
      </c>
      <c r="F1696" t="s">
        <v>18978</v>
      </c>
      <c r="G1696" t="s">
        <v>18979</v>
      </c>
      <c r="H1696" t="s">
        <v>18980</v>
      </c>
      <c r="I1696" t="s">
        <v>4852</v>
      </c>
      <c r="J1696" t="s">
        <v>17731</v>
      </c>
      <c r="K1696" t="s">
        <v>17732</v>
      </c>
      <c r="L1696" t="s">
        <v>105</v>
      </c>
      <c r="M1696" t="s">
        <v>5133</v>
      </c>
      <c r="N1696" t="s">
        <v>5907</v>
      </c>
      <c r="P1696" t="s">
        <v>18981</v>
      </c>
      <c r="R1696" t="str">
        <f t="shared" si="52"/>
        <v>寿光</v>
      </c>
      <c r="S1696" t="str">
        <f t="shared" si="53"/>
        <v>0104</v>
      </c>
    </row>
    <row r="1697" spans="1:19">
      <c r="A1697" t="s">
        <v>18982</v>
      </c>
      <c r="B1697" t="s">
        <v>18976</v>
      </c>
      <c r="C1697" t="s">
        <v>49</v>
      </c>
      <c r="D1697" t="s">
        <v>18983</v>
      </c>
      <c r="E1697" t="s">
        <v>16687</v>
      </c>
      <c r="F1697" t="s">
        <v>18984</v>
      </c>
      <c r="G1697" t="s">
        <v>18985</v>
      </c>
      <c r="H1697" t="s">
        <v>18986</v>
      </c>
      <c r="I1697" t="s">
        <v>4852</v>
      </c>
      <c r="J1697" t="s">
        <v>4969</v>
      </c>
      <c r="K1697" t="s">
        <v>4970</v>
      </c>
      <c r="L1697" t="s">
        <v>237</v>
      </c>
      <c r="M1697" t="s">
        <v>4971</v>
      </c>
      <c r="N1697" t="s">
        <v>5487</v>
      </c>
      <c r="O1697" t="s">
        <v>9963</v>
      </c>
      <c r="P1697" t="s">
        <v>18987</v>
      </c>
      <c r="R1697" t="str">
        <f t="shared" si="52"/>
        <v>潍城</v>
      </c>
      <c r="S1697" t="str">
        <f t="shared" si="53"/>
        <v>0104</v>
      </c>
    </row>
    <row r="1698" spans="1:19">
      <c r="A1698" t="s">
        <v>18988</v>
      </c>
      <c r="B1698" t="s">
        <v>18989</v>
      </c>
      <c r="C1698" t="s">
        <v>49</v>
      </c>
      <c r="D1698" t="s">
        <v>18990</v>
      </c>
      <c r="E1698" t="s">
        <v>18991</v>
      </c>
      <c r="F1698" t="s">
        <v>18992</v>
      </c>
      <c r="G1698" t="s">
        <v>18993</v>
      </c>
      <c r="H1698" t="s">
        <v>18994</v>
      </c>
      <c r="I1698" t="s">
        <v>4828</v>
      </c>
      <c r="J1698" t="s">
        <v>18995</v>
      </c>
      <c r="K1698" t="s">
        <v>18996</v>
      </c>
      <c r="L1698" t="s">
        <v>114</v>
      </c>
      <c r="M1698" t="s">
        <v>5486</v>
      </c>
      <c r="N1698" t="s">
        <v>5487</v>
      </c>
      <c r="O1698" t="s">
        <v>18997</v>
      </c>
      <c r="P1698" t="s">
        <v>18998</v>
      </c>
      <c r="R1698" t="str">
        <f t="shared" si="52"/>
        <v>高密</v>
      </c>
      <c r="S1698" t="str">
        <f t="shared" si="53"/>
        <v>0104</v>
      </c>
    </row>
    <row r="1699" spans="1:19">
      <c r="A1699" t="s">
        <v>18999</v>
      </c>
      <c r="B1699" t="s">
        <v>19000</v>
      </c>
      <c r="C1699" t="s">
        <v>49</v>
      </c>
      <c r="D1699" t="s">
        <v>19001</v>
      </c>
      <c r="E1699" t="s">
        <v>17710</v>
      </c>
      <c r="F1699" t="s">
        <v>19002</v>
      </c>
      <c r="G1699" t="s">
        <v>19003</v>
      </c>
      <c r="H1699" t="s">
        <v>19004</v>
      </c>
      <c r="I1699" t="s">
        <v>10388</v>
      </c>
      <c r="J1699" t="s">
        <v>8545</v>
      </c>
      <c r="K1699" t="s">
        <v>8546</v>
      </c>
      <c r="L1699" t="s">
        <v>60</v>
      </c>
      <c r="M1699" t="s">
        <v>5511</v>
      </c>
      <c r="N1699" t="s">
        <v>4972</v>
      </c>
      <c r="O1699" t="s">
        <v>8547</v>
      </c>
      <c r="P1699" t="s">
        <v>19005</v>
      </c>
      <c r="Q1699" t="s">
        <v>19006</v>
      </c>
      <c r="R1699" t="str">
        <f t="shared" si="52"/>
        <v>奎文</v>
      </c>
      <c r="S1699" t="str">
        <f t="shared" si="53"/>
        <v>0104</v>
      </c>
    </row>
    <row r="1700" spans="1:19">
      <c r="A1700" t="s">
        <v>19007</v>
      </c>
      <c r="B1700" t="s">
        <v>19008</v>
      </c>
      <c r="C1700" t="s">
        <v>49</v>
      </c>
      <c r="D1700" t="s">
        <v>19009</v>
      </c>
      <c r="E1700" t="s">
        <v>17301</v>
      </c>
      <c r="F1700" t="s">
        <v>19010</v>
      </c>
      <c r="G1700" t="s">
        <v>19011</v>
      </c>
      <c r="H1700" t="s">
        <v>19012</v>
      </c>
      <c r="I1700" t="s">
        <v>4852</v>
      </c>
      <c r="J1700" t="s">
        <v>19013</v>
      </c>
      <c r="K1700" t="s">
        <v>19014</v>
      </c>
      <c r="L1700" t="s">
        <v>60</v>
      </c>
      <c r="M1700" t="s">
        <v>5888</v>
      </c>
      <c r="O1700" t="s">
        <v>19015</v>
      </c>
      <c r="P1700" t="s">
        <v>19016</v>
      </c>
      <c r="R1700" t="str">
        <f t="shared" si="52"/>
        <v>奎文</v>
      </c>
      <c r="S1700" t="str">
        <f t="shared" si="53"/>
        <v>0104</v>
      </c>
    </row>
    <row r="1701" spans="1:19">
      <c r="A1701" t="s">
        <v>19017</v>
      </c>
      <c r="B1701" t="s">
        <v>19018</v>
      </c>
      <c r="C1701" t="s">
        <v>49</v>
      </c>
      <c r="D1701" t="s">
        <v>19019</v>
      </c>
      <c r="E1701" t="s">
        <v>17301</v>
      </c>
      <c r="F1701" t="s">
        <v>19020</v>
      </c>
      <c r="G1701" t="s">
        <v>19021</v>
      </c>
      <c r="H1701" t="s">
        <v>19022</v>
      </c>
      <c r="I1701" t="s">
        <v>12119</v>
      </c>
      <c r="J1701" t="s">
        <v>5997</v>
      </c>
      <c r="K1701" t="s">
        <v>5998</v>
      </c>
      <c r="L1701" t="s">
        <v>60</v>
      </c>
      <c r="M1701" t="s">
        <v>5999</v>
      </c>
      <c r="O1701" t="s">
        <v>6000</v>
      </c>
      <c r="P1701" t="s">
        <v>19023</v>
      </c>
      <c r="R1701" t="str">
        <f t="shared" si="52"/>
        <v>奎文</v>
      </c>
      <c r="S1701" t="str">
        <f t="shared" si="53"/>
        <v>0104</v>
      </c>
    </row>
    <row r="1702" spans="1:19">
      <c r="A1702" t="s">
        <v>19024</v>
      </c>
      <c r="B1702" t="s">
        <v>19025</v>
      </c>
      <c r="C1702" t="s">
        <v>49</v>
      </c>
      <c r="D1702" t="s">
        <v>19026</v>
      </c>
      <c r="E1702" t="s">
        <v>16664</v>
      </c>
      <c r="F1702" t="s">
        <v>19027</v>
      </c>
      <c r="G1702" t="s">
        <v>19028</v>
      </c>
      <c r="H1702" t="s">
        <v>19029</v>
      </c>
      <c r="I1702" t="s">
        <v>12119</v>
      </c>
      <c r="J1702" t="s">
        <v>6225</v>
      </c>
      <c r="K1702" t="s">
        <v>6226</v>
      </c>
      <c r="L1702" t="s">
        <v>123</v>
      </c>
      <c r="M1702" t="s">
        <v>5825</v>
      </c>
      <c r="N1702" t="s">
        <v>5112</v>
      </c>
      <c r="O1702" t="s">
        <v>6227</v>
      </c>
      <c r="P1702" t="s">
        <v>19030</v>
      </c>
      <c r="R1702" t="str">
        <f t="shared" si="52"/>
        <v>诸城</v>
      </c>
      <c r="S1702" t="str">
        <f t="shared" si="53"/>
        <v>0104</v>
      </c>
    </row>
    <row r="1703" spans="1:19">
      <c r="A1703" t="s">
        <v>19031</v>
      </c>
      <c r="B1703" t="s">
        <v>19032</v>
      </c>
      <c r="C1703" t="s">
        <v>49</v>
      </c>
      <c r="D1703" t="s">
        <v>19033</v>
      </c>
      <c r="E1703" t="s">
        <v>18774</v>
      </c>
      <c r="F1703" t="s">
        <v>19034</v>
      </c>
      <c r="G1703" t="s">
        <v>19035</v>
      </c>
      <c r="H1703" t="s">
        <v>19036</v>
      </c>
      <c r="I1703" t="s">
        <v>4828</v>
      </c>
      <c r="J1703" t="s">
        <v>15974</v>
      </c>
      <c r="K1703" t="s">
        <v>15975</v>
      </c>
      <c r="L1703" t="s">
        <v>50</v>
      </c>
      <c r="M1703" t="s">
        <v>4855</v>
      </c>
      <c r="O1703" t="s">
        <v>15976</v>
      </c>
      <c r="P1703" t="s">
        <v>19037</v>
      </c>
      <c r="R1703" t="str">
        <f t="shared" si="52"/>
        <v>青州</v>
      </c>
      <c r="S1703" t="str">
        <f t="shared" si="53"/>
        <v>0104</v>
      </c>
    </row>
    <row r="1704" spans="1:19">
      <c r="A1704" t="s">
        <v>19038</v>
      </c>
      <c r="B1704" t="s">
        <v>19039</v>
      </c>
      <c r="C1704" t="s">
        <v>49</v>
      </c>
      <c r="D1704" t="s">
        <v>19040</v>
      </c>
      <c r="E1704" t="s">
        <v>19041</v>
      </c>
      <c r="F1704" t="s">
        <v>19042</v>
      </c>
      <c r="G1704" t="s">
        <v>19043</v>
      </c>
      <c r="H1704" t="s">
        <v>19044</v>
      </c>
      <c r="I1704" t="s">
        <v>4852</v>
      </c>
      <c r="J1704" t="s">
        <v>5408</v>
      </c>
      <c r="K1704" t="s">
        <v>4280</v>
      </c>
      <c r="L1704" t="s">
        <v>375</v>
      </c>
      <c r="M1704" t="s">
        <v>5409</v>
      </c>
      <c r="N1704" t="s">
        <v>5030</v>
      </c>
      <c r="O1704" t="s">
        <v>5410</v>
      </c>
      <c r="P1704" t="s">
        <v>19045</v>
      </c>
      <c r="Q1704" t="s">
        <v>19046</v>
      </c>
      <c r="R1704" t="str">
        <f t="shared" si="52"/>
        <v>昌邑</v>
      </c>
      <c r="S1704" t="str">
        <f t="shared" si="53"/>
        <v>0104</v>
      </c>
    </row>
    <row r="1705" spans="1:19">
      <c r="A1705" t="s">
        <v>19047</v>
      </c>
      <c r="B1705" t="s">
        <v>19048</v>
      </c>
      <c r="C1705" t="s">
        <v>49</v>
      </c>
      <c r="D1705" t="s">
        <v>19049</v>
      </c>
      <c r="E1705" t="s">
        <v>19050</v>
      </c>
      <c r="F1705" t="s">
        <v>19051</v>
      </c>
      <c r="G1705" t="s">
        <v>19052</v>
      </c>
      <c r="H1705" t="s">
        <v>19053</v>
      </c>
      <c r="I1705" t="s">
        <v>12119</v>
      </c>
      <c r="J1705" t="s">
        <v>7278</v>
      </c>
      <c r="K1705" t="s">
        <v>7279</v>
      </c>
      <c r="L1705" t="s">
        <v>105</v>
      </c>
      <c r="M1705" t="s">
        <v>5089</v>
      </c>
      <c r="N1705" t="s">
        <v>5451</v>
      </c>
      <c r="O1705" t="s">
        <v>7280</v>
      </c>
      <c r="P1705" t="s">
        <v>19054</v>
      </c>
      <c r="Q1705" t="s">
        <v>19055</v>
      </c>
      <c r="R1705" t="str">
        <f t="shared" si="52"/>
        <v>寿光</v>
      </c>
      <c r="S1705" t="str">
        <f t="shared" si="53"/>
        <v>0104</v>
      </c>
    </row>
    <row r="1706" spans="1:19">
      <c r="A1706" t="s">
        <v>19056</v>
      </c>
      <c r="B1706" t="s">
        <v>19057</v>
      </c>
      <c r="C1706" t="s">
        <v>49</v>
      </c>
      <c r="D1706" t="s">
        <v>19058</v>
      </c>
      <c r="E1706" t="s">
        <v>19050</v>
      </c>
      <c r="F1706" t="s">
        <v>19059</v>
      </c>
      <c r="G1706" t="s">
        <v>19060</v>
      </c>
      <c r="H1706" t="s">
        <v>19061</v>
      </c>
      <c r="I1706" t="s">
        <v>12119</v>
      </c>
      <c r="J1706" t="s">
        <v>9560</v>
      </c>
      <c r="K1706" t="s">
        <v>9561</v>
      </c>
      <c r="L1706" t="s">
        <v>95</v>
      </c>
      <c r="M1706" t="s">
        <v>5757</v>
      </c>
      <c r="N1706" t="s">
        <v>5112</v>
      </c>
      <c r="O1706" t="s">
        <v>9562</v>
      </c>
      <c r="P1706" t="s">
        <v>19062</v>
      </c>
      <c r="Q1706" t="s">
        <v>19063</v>
      </c>
      <c r="R1706" t="str">
        <f t="shared" si="52"/>
        <v>安丘</v>
      </c>
      <c r="S1706" t="str">
        <f t="shared" si="53"/>
        <v>0104</v>
      </c>
    </row>
    <row r="1707" spans="1:19">
      <c r="A1707" t="s">
        <v>19064</v>
      </c>
      <c r="B1707" t="s">
        <v>19057</v>
      </c>
      <c r="C1707" t="s">
        <v>49</v>
      </c>
      <c r="D1707" t="s">
        <v>19065</v>
      </c>
      <c r="E1707" t="s">
        <v>18849</v>
      </c>
      <c r="F1707" t="s">
        <v>19066</v>
      </c>
      <c r="G1707" t="s">
        <v>19067</v>
      </c>
      <c r="H1707" t="s">
        <v>19068</v>
      </c>
      <c r="I1707" t="s">
        <v>4841</v>
      </c>
      <c r="J1707" t="s">
        <v>6252</v>
      </c>
      <c r="K1707" t="s">
        <v>6253</v>
      </c>
      <c r="L1707" t="s">
        <v>105</v>
      </c>
      <c r="M1707" t="s">
        <v>5133</v>
      </c>
      <c r="N1707" t="s">
        <v>4983</v>
      </c>
      <c r="O1707" t="s">
        <v>6254</v>
      </c>
      <c r="P1707" t="s">
        <v>19069</v>
      </c>
      <c r="Q1707" t="s">
        <v>19070</v>
      </c>
      <c r="R1707" t="str">
        <f t="shared" si="52"/>
        <v>寿光</v>
      </c>
      <c r="S1707" t="str">
        <f t="shared" si="53"/>
        <v>0104</v>
      </c>
    </row>
    <row r="1708" spans="1:19">
      <c r="A1708" t="s">
        <v>19071</v>
      </c>
      <c r="B1708" t="s">
        <v>19072</v>
      </c>
      <c r="C1708" t="s">
        <v>49</v>
      </c>
      <c r="D1708" t="s">
        <v>19073</v>
      </c>
      <c r="E1708" t="s">
        <v>19074</v>
      </c>
      <c r="F1708" t="s">
        <v>19075</v>
      </c>
      <c r="G1708" t="s">
        <v>19076</v>
      </c>
      <c r="H1708" t="s">
        <v>19077</v>
      </c>
      <c r="I1708" t="s">
        <v>4852</v>
      </c>
      <c r="J1708" t="s">
        <v>9299</v>
      </c>
      <c r="K1708" t="s">
        <v>9300</v>
      </c>
      <c r="L1708" t="s">
        <v>148</v>
      </c>
      <c r="M1708" t="s">
        <v>6713</v>
      </c>
      <c r="N1708" t="s">
        <v>4972</v>
      </c>
      <c r="O1708" t="s">
        <v>9301</v>
      </c>
      <c r="P1708" t="s">
        <v>19078</v>
      </c>
      <c r="Q1708" t="s">
        <v>19079</v>
      </c>
      <c r="R1708" t="str">
        <f t="shared" si="52"/>
        <v>寒亭</v>
      </c>
      <c r="S1708" t="str">
        <f t="shared" si="53"/>
        <v>0104</v>
      </c>
    </row>
    <row r="1709" spans="1:19">
      <c r="A1709" t="s">
        <v>19080</v>
      </c>
      <c r="B1709" t="s">
        <v>19081</v>
      </c>
      <c r="C1709" t="s">
        <v>49</v>
      </c>
      <c r="D1709" t="s">
        <v>19082</v>
      </c>
      <c r="E1709" t="s">
        <v>17807</v>
      </c>
      <c r="F1709" t="s">
        <v>19083</v>
      </c>
      <c r="G1709" t="s">
        <v>19084</v>
      </c>
      <c r="H1709" t="s">
        <v>19085</v>
      </c>
      <c r="I1709" t="s">
        <v>12119</v>
      </c>
      <c r="J1709" t="s">
        <v>6642</v>
      </c>
      <c r="K1709" t="s">
        <v>6643</v>
      </c>
      <c r="L1709" t="s">
        <v>105</v>
      </c>
      <c r="M1709" t="s">
        <v>5769</v>
      </c>
      <c r="O1709" t="s">
        <v>5843</v>
      </c>
      <c r="P1709" t="s">
        <v>19086</v>
      </c>
      <c r="R1709" t="str">
        <f t="shared" si="52"/>
        <v>寿光</v>
      </c>
      <c r="S1709" t="str">
        <f t="shared" si="53"/>
        <v>0104</v>
      </c>
    </row>
    <row r="1710" spans="1:19">
      <c r="A1710" t="s">
        <v>929</v>
      </c>
      <c r="B1710" t="s">
        <v>19087</v>
      </c>
      <c r="C1710" t="s">
        <v>49</v>
      </c>
      <c r="D1710" t="s">
        <v>19088</v>
      </c>
      <c r="E1710" t="s">
        <v>19089</v>
      </c>
      <c r="F1710" t="s">
        <v>19090</v>
      </c>
      <c r="G1710" t="s">
        <v>927</v>
      </c>
      <c r="H1710" t="s">
        <v>17517</v>
      </c>
      <c r="I1710" t="s">
        <v>4828</v>
      </c>
      <c r="J1710" t="s">
        <v>6631</v>
      </c>
      <c r="K1710" t="s">
        <v>6632</v>
      </c>
      <c r="L1710" t="s">
        <v>105</v>
      </c>
      <c r="M1710" t="s">
        <v>6055</v>
      </c>
      <c r="N1710" t="s">
        <v>6601</v>
      </c>
      <c r="O1710" t="s">
        <v>6633</v>
      </c>
      <c r="P1710" t="s">
        <v>19091</v>
      </c>
      <c r="R1710" t="str">
        <f t="shared" si="52"/>
        <v>寿光</v>
      </c>
      <c r="S1710" t="str">
        <f t="shared" si="53"/>
        <v>0104</v>
      </c>
    </row>
    <row r="1711" spans="1:19">
      <c r="A1711" t="s">
        <v>19092</v>
      </c>
      <c r="B1711" t="s">
        <v>19093</v>
      </c>
      <c r="C1711" t="s">
        <v>49</v>
      </c>
      <c r="D1711" t="s">
        <v>19094</v>
      </c>
      <c r="E1711" t="s">
        <v>18574</v>
      </c>
      <c r="F1711" t="s">
        <v>19095</v>
      </c>
      <c r="G1711" t="s">
        <v>19096</v>
      </c>
      <c r="H1711" t="s">
        <v>19097</v>
      </c>
      <c r="I1711" t="s">
        <v>12119</v>
      </c>
      <c r="J1711" t="s">
        <v>6935</v>
      </c>
      <c r="K1711" t="s">
        <v>6936</v>
      </c>
      <c r="L1711" t="s">
        <v>50</v>
      </c>
      <c r="M1711" t="s">
        <v>4816</v>
      </c>
      <c r="N1711" t="s">
        <v>5005</v>
      </c>
      <c r="O1711" t="s">
        <v>6937</v>
      </c>
      <c r="P1711" t="s">
        <v>19098</v>
      </c>
      <c r="Q1711" t="s">
        <v>19099</v>
      </c>
      <c r="R1711" t="str">
        <f t="shared" si="52"/>
        <v>青州</v>
      </c>
      <c r="S1711" t="str">
        <f t="shared" si="53"/>
        <v>0104</v>
      </c>
    </row>
    <row r="1712" spans="1:19">
      <c r="A1712" t="s">
        <v>19100</v>
      </c>
      <c r="B1712" t="s">
        <v>19101</v>
      </c>
      <c r="C1712" t="s">
        <v>49</v>
      </c>
      <c r="D1712" t="s">
        <v>19102</v>
      </c>
      <c r="E1712" t="s">
        <v>19103</v>
      </c>
      <c r="F1712" t="s">
        <v>19104</v>
      </c>
      <c r="G1712" t="s">
        <v>19105</v>
      </c>
      <c r="H1712" t="s">
        <v>19106</v>
      </c>
      <c r="I1712" t="s">
        <v>4828</v>
      </c>
      <c r="J1712" t="s">
        <v>8107</v>
      </c>
      <c r="K1712" t="s">
        <v>8108</v>
      </c>
      <c r="L1712" t="s">
        <v>237</v>
      </c>
      <c r="M1712" t="s">
        <v>5247</v>
      </c>
      <c r="N1712" t="s">
        <v>4789</v>
      </c>
      <c r="O1712" t="s">
        <v>8109</v>
      </c>
      <c r="P1712" t="s">
        <v>18137</v>
      </c>
      <c r="R1712" t="str">
        <f t="shared" si="52"/>
        <v>潍城</v>
      </c>
      <c r="S1712" t="str">
        <f t="shared" si="53"/>
        <v>0104</v>
      </c>
    </row>
    <row r="1713" spans="1:19">
      <c r="A1713" t="s">
        <v>19107</v>
      </c>
      <c r="B1713" t="s">
        <v>19048</v>
      </c>
      <c r="C1713" t="s">
        <v>49</v>
      </c>
      <c r="D1713" t="s">
        <v>19108</v>
      </c>
      <c r="E1713" t="s">
        <v>19050</v>
      </c>
      <c r="F1713" t="s">
        <v>19109</v>
      </c>
      <c r="G1713" t="s">
        <v>19110</v>
      </c>
      <c r="H1713" t="s">
        <v>19111</v>
      </c>
      <c r="I1713" t="s">
        <v>12119</v>
      </c>
      <c r="J1713" t="s">
        <v>10125</v>
      </c>
      <c r="K1713" t="s">
        <v>10126</v>
      </c>
      <c r="L1713" t="s">
        <v>77</v>
      </c>
      <c r="M1713" t="s">
        <v>4803</v>
      </c>
      <c r="N1713" t="s">
        <v>5112</v>
      </c>
      <c r="O1713" t="s">
        <v>10127</v>
      </c>
      <c r="P1713" t="s">
        <v>19112</v>
      </c>
      <c r="R1713" t="str">
        <f t="shared" si="52"/>
        <v>临朐</v>
      </c>
      <c r="S1713" t="str">
        <f t="shared" si="53"/>
        <v>0104</v>
      </c>
    </row>
    <row r="1714" spans="1:19">
      <c r="A1714" t="s">
        <v>19113</v>
      </c>
      <c r="B1714" t="s">
        <v>19114</v>
      </c>
      <c r="C1714" t="s">
        <v>49</v>
      </c>
      <c r="D1714" t="s">
        <v>19115</v>
      </c>
      <c r="E1714" t="s">
        <v>18849</v>
      </c>
      <c r="F1714" t="s">
        <v>19116</v>
      </c>
      <c r="G1714" t="s">
        <v>19117</v>
      </c>
      <c r="H1714" t="s">
        <v>19118</v>
      </c>
      <c r="I1714" t="s">
        <v>5835</v>
      </c>
      <c r="J1714" t="s">
        <v>14559</v>
      </c>
      <c r="K1714" t="s">
        <v>14560</v>
      </c>
      <c r="L1714" t="s">
        <v>375</v>
      </c>
      <c r="M1714" t="s">
        <v>5409</v>
      </c>
      <c r="N1714" t="s">
        <v>6152</v>
      </c>
      <c r="O1714" t="s">
        <v>14561</v>
      </c>
      <c r="P1714" t="s">
        <v>19119</v>
      </c>
      <c r="R1714" t="str">
        <f t="shared" si="52"/>
        <v>昌邑</v>
      </c>
      <c r="S1714" t="str">
        <f t="shared" si="53"/>
        <v>0104</v>
      </c>
    </row>
    <row r="1715" spans="1:19">
      <c r="A1715" t="s">
        <v>19120</v>
      </c>
      <c r="B1715" t="s">
        <v>19121</v>
      </c>
      <c r="C1715" t="s">
        <v>49</v>
      </c>
      <c r="D1715" t="s">
        <v>19122</v>
      </c>
      <c r="E1715" t="s">
        <v>17124</v>
      </c>
      <c r="F1715" t="s">
        <v>19123</v>
      </c>
      <c r="G1715" t="s">
        <v>19124</v>
      </c>
      <c r="H1715" t="s">
        <v>19125</v>
      </c>
      <c r="I1715" t="s">
        <v>4852</v>
      </c>
      <c r="J1715" t="s">
        <v>8830</v>
      </c>
      <c r="K1715" t="s">
        <v>8831</v>
      </c>
      <c r="L1715" t="s">
        <v>123</v>
      </c>
      <c r="M1715" t="s">
        <v>5364</v>
      </c>
      <c r="N1715" t="s">
        <v>5801</v>
      </c>
      <c r="O1715" t="s">
        <v>8832</v>
      </c>
      <c r="P1715" t="s">
        <v>19126</v>
      </c>
      <c r="R1715" t="str">
        <f t="shared" si="52"/>
        <v>诸城</v>
      </c>
      <c r="S1715" t="str">
        <f t="shared" si="53"/>
        <v>0104</v>
      </c>
    </row>
    <row r="1716" spans="1:19">
      <c r="A1716" t="s">
        <v>19127</v>
      </c>
      <c r="B1716" t="s">
        <v>19128</v>
      </c>
      <c r="C1716" t="s">
        <v>49</v>
      </c>
      <c r="D1716" t="s">
        <v>19129</v>
      </c>
      <c r="E1716" t="s">
        <v>17301</v>
      </c>
      <c r="F1716" t="s">
        <v>19130</v>
      </c>
      <c r="G1716" t="s">
        <v>19131</v>
      </c>
      <c r="H1716" t="s">
        <v>19132</v>
      </c>
      <c r="I1716" t="s">
        <v>5282</v>
      </c>
      <c r="J1716" t="s">
        <v>8139</v>
      </c>
      <c r="K1716" t="s">
        <v>8140</v>
      </c>
      <c r="L1716" t="s">
        <v>105</v>
      </c>
      <c r="M1716" t="s">
        <v>6055</v>
      </c>
      <c r="O1716" t="s">
        <v>8141</v>
      </c>
      <c r="P1716" t="s">
        <v>19133</v>
      </c>
      <c r="R1716" t="str">
        <f t="shared" si="52"/>
        <v>寿光</v>
      </c>
      <c r="S1716" t="str">
        <f t="shared" si="53"/>
        <v>0104</v>
      </c>
    </row>
    <row r="1717" spans="1:19">
      <c r="A1717" t="s">
        <v>19134</v>
      </c>
      <c r="B1717" t="s">
        <v>19135</v>
      </c>
      <c r="C1717" t="s">
        <v>49</v>
      </c>
      <c r="D1717" t="s">
        <v>19136</v>
      </c>
      <c r="E1717" t="s">
        <v>17301</v>
      </c>
      <c r="F1717" t="s">
        <v>19137</v>
      </c>
      <c r="G1717" t="s">
        <v>19138</v>
      </c>
      <c r="H1717" t="s">
        <v>19139</v>
      </c>
      <c r="I1717" t="s">
        <v>12119</v>
      </c>
      <c r="J1717" t="s">
        <v>6348</v>
      </c>
      <c r="K1717" t="s">
        <v>6349</v>
      </c>
      <c r="L1717" t="s">
        <v>114</v>
      </c>
      <c r="M1717" t="s">
        <v>5486</v>
      </c>
      <c r="O1717" t="s">
        <v>6350</v>
      </c>
      <c r="P1717" t="s">
        <v>19140</v>
      </c>
      <c r="Q1717" t="s">
        <v>19141</v>
      </c>
      <c r="R1717" t="str">
        <f t="shared" si="52"/>
        <v>高密</v>
      </c>
      <c r="S1717" t="str">
        <f t="shared" si="53"/>
        <v>0104</v>
      </c>
    </row>
    <row r="1718" spans="1:19">
      <c r="A1718" t="s">
        <v>19142</v>
      </c>
      <c r="B1718" t="s">
        <v>19143</v>
      </c>
      <c r="C1718" t="s">
        <v>49</v>
      </c>
      <c r="D1718" t="s">
        <v>19144</v>
      </c>
      <c r="E1718" t="s">
        <v>16664</v>
      </c>
      <c r="F1718" t="s">
        <v>19145</v>
      </c>
      <c r="G1718" t="s">
        <v>19146</v>
      </c>
      <c r="H1718" t="s">
        <v>19147</v>
      </c>
      <c r="I1718" t="s">
        <v>12119</v>
      </c>
      <c r="J1718" t="s">
        <v>4981</v>
      </c>
      <c r="K1718" t="s">
        <v>4982</v>
      </c>
      <c r="L1718" t="s">
        <v>237</v>
      </c>
      <c r="M1718" t="s">
        <v>4971</v>
      </c>
      <c r="N1718" t="s">
        <v>4983</v>
      </c>
      <c r="O1718" t="s">
        <v>4984</v>
      </c>
      <c r="P1718" t="s">
        <v>19148</v>
      </c>
      <c r="Q1718" t="s">
        <v>19149</v>
      </c>
      <c r="R1718" t="str">
        <f t="shared" si="52"/>
        <v>潍城</v>
      </c>
      <c r="S1718" t="str">
        <f t="shared" si="53"/>
        <v>0104</v>
      </c>
    </row>
    <row r="1719" spans="1:19">
      <c r="A1719" t="s">
        <v>19150</v>
      </c>
      <c r="B1719" t="s">
        <v>19151</v>
      </c>
      <c r="C1719" t="s">
        <v>49</v>
      </c>
      <c r="D1719" t="s">
        <v>19152</v>
      </c>
      <c r="E1719" t="s">
        <v>19041</v>
      </c>
      <c r="F1719" t="s">
        <v>19153</v>
      </c>
      <c r="G1719" t="s">
        <v>19154</v>
      </c>
      <c r="H1719" t="s">
        <v>19155</v>
      </c>
      <c r="I1719" t="s">
        <v>5560</v>
      </c>
      <c r="J1719" t="s">
        <v>8764</v>
      </c>
      <c r="K1719" t="s">
        <v>8765</v>
      </c>
      <c r="L1719" t="s">
        <v>375</v>
      </c>
      <c r="M1719" t="s">
        <v>7334</v>
      </c>
      <c r="N1719" t="s">
        <v>4845</v>
      </c>
      <c r="O1719" t="s">
        <v>8766</v>
      </c>
      <c r="P1719" t="s">
        <v>17865</v>
      </c>
      <c r="Q1719" t="s">
        <v>19156</v>
      </c>
      <c r="R1719" t="str">
        <f t="shared" si="52"/>
        <v>昌邑</v>
      </c>
      <c r="S1719" t="str">
        <f t="shared" si="53"/>
        <v>0104</v>
      </c>
    </row>
    <row r="1720" spans="1:19">
      <c r="A1720" t="s">
        <v>19157</v>
      </c>
      <c r="B1720" t="s">
        <v>19158</v>
      </c>
      <c r="C1720" t="s">
        <v>49</v>
      </c>
      <c r="D1720" t="s">
        <v>19159</v>
      </c>
      <c r="E1720" t="s">
        <v>17301</v>
      </c>
      <c r="F1720" t="s">
        <v>19160</v>
      </c>
      <c r="G1720" t="s">
        <v>19161</v>
      </c>
      <c r="H1720" t="s">
        <v>19162</v>
      </c>
      <c r="I1720" t="s">
        <v>5052</v>
      </c>
      <c r="J1720" t="s">
        <v>6306</v>
      </c>
      <c r="K1720" t="s">
        <v>6307</v>
      </c>
      <c r="L1720" t="s">
        <v>237</v>
      </c>
      <c r="M1720" t="s">
        <v>4788</v>
      </c>
      <c r="O1720" t="s">
        <v>6309</v>
      </c>
      <c r="P1720" t="s">
        <v>19163</v>
      </c>
      <c r="R1720" t="str">
        <f t="shared" si="52"/>
        <v>潍城</v>
      </c>
      <c r="S1720" t="str">
        <f t="shared" si="53"/>
        <v>0104</v>
      </c>
    </row>
    <row r="1721" spans="1:19">
      <c r="A1721" t="s">
        <v>19164</v>
      </c>
      <c r="B1721" t="s">
        <v>19165</v>
      </c>
      <c r="C1721" t="s">
        <v>49</v>
      </c>
      <c r="D1721" t="s">
        <v>19166</v>
      </c>
      <c r="E1721" t="s">
        <v>17301</v>
      </c>
      <c r="F1721" t="s">
        <v>19167</v>
      </c>
      <c r="G1721" t="s">
        <v>19168</v>
      </c>
      <c r="H1721" t="s">
        <v>19169</v>
      </c>
      <c r="I1721" t="s">
        <v>12119</v>
      </c>
      <c r="J1721" t="s">
        <v>10882</v>
      </c>
      <c r="K1721" t="s">
        <v>10883</v>
      </c>
      <c r="L1721" t="s">
        <v>86</v>
      </c>
      <c r="M1721" t="s">
        <v>8557</v>
      </c>
      <c r="O1721" t="s">
        <v>10884</v>
      </c>
      <c r="P1721" t="s">
        <v>19170</v>
      </c>
      <c r="R1721" t="str">
        <f t="shared" si="52"/>
        <v>坊子</v>
      </c>
      <c r="S1721" t="str">
        <f t="shared" si="53"/>
        <v>0104</v>
      </c>
    </row>
    <row r="1722" spans="1:19">
      <c r="A1722" t="s">
        <v>19171</v>
      </c>
      <c r="B1722" t="s">
        <v>19172</v>
      </c>
      <c r="C1722" t="s">
        <v>49</v>
      </c>
      <c r="D1722" t="s">
        <v>19173</v>
      </c>
      <c r="E1722" t="s">
        <v>17124</v>
      </c>
      <c r="F1722" t="s">
        <v>19174</v>
      </c>
      <c r="G1722" t="s">
        <v>19175</v>
      </c>
      <c r="H1722" t="s">
        <v>19176</v>
      </c>
      <c r="I1722" t="s">
        <v>5184</v>
      </c>
      <c r="J1722" t="s">
        <v>14104</v>
      </c>
      <c r="K1722" t="s">
        <v>14105</v>
      </c>
      <c r="L1722" t="s">
        <v>114</v>
      </c>
      <c r="M1722" t="s">
        <v>4918</v>
      </c>
      <c r="N1722" t="s">
        <v>5487</v>
      </c>
      <c r="O1722" t="s">
        <v>14106</v>
      </c>
      <c r="P1722" t="s">
        <v>19177</v>
      </c>
      <c r="R1722" t="str">
        <f t="shared" si="52"/>
        <v>高密</v>
      </c>
      <c r="S1722" t="str">
        <f t="shared" si="53"/>
        <v>0104</v>
      </c>
    </row>
    <row r="1723" spans="1:19">
      <c r="A1723" t="s">
        <v>19178</v>
      </c>
      <c r="B1723" t="s">
        <v>19179</v>
      </c>
      <c r="C1723" t="s">
        <v>49</v>
      </c>
      <c r="D1723" t="s">
        <v>19180</v>
      </c>
      <c r="E1723" t="s">
        <v>17301</v>
      </c>
      <c r="F1723" t="s">
        <v>19181</v>
      </c>
      <c r="G1723" t="s">
        <v>19182</v>
      </c>
      <c r="H1723" t="s">
        <v>19183</v>
      </c>
      <c r="I1723" t="s">
        <v>12119</v>
      </c>
      <c r="J1723" t="s">
        <v>5131</v>
      </c>
      <c r="K1723" t="s">
        <v>5132</v>
      </c>
      <c r="L1723" t="s">
        <v>105</v>
      </c>
      <c r="M1723" t="s">
        <v>5133</v>
      </c>
      <c r="O1723" t="s">
        <v>5134</v>
      </c>
      <c r="P1723" t="s">
        <v>19184</v>
      </c>
      <c r="Q1723" t="s">
        <v>19185</v>
      </c>
      <c r="R1723" t="str">
        <f t="shared" si="52"/>
        <v>寿光</v>
      </c>
      <c r="S1723" t="str">
        <f t="shared" si="53"/>
        <v>0104</v>
      </c>
    </row>
    <row r="1724" spans="1:19">
      <c r="A1724" t="s">
        <v>19186</v>
      </c>
      <c r="B1724" t="s">
        <v>19187</v>
      </c>
      <c r="C1724" t="s">
        <v>49</v>
      </c>
      <c r="D1724" t="s">
        <v>19188</v>
      </c>
      <c r="E1724" t="s">
        <v>17301</v>
      </c>
      <c r="F1724" t="s">
        <v>19189</v>
      </c>
      <c r="G1724" t="s">
        <v>19190</v>
      </c>
      <c r="H1724" t="s">
        <v>19191</v>
      </c>
      <c r="I1724" t="s">
        <v>12844</v>
      </c>
      <c r="J1724" t="s">
        <v>5185</v>
      </c>
      <c r="K1724" t="s">
        <v>5186</v>
      </c>
      <c r="L1724" t="s">
        <v>237</v>
      </c>
      <c r="M1724" t="s">
        <v>4868</v>
      </c>
      <c r="O1724" t="s">
        <v>5187</v>
      </c>
      <c r="P1724" t="s">
        <v>19192</v>
      </c>
      <c r="R1724" t="str">
        <f t="shared" si="52"/>
        <v>潍城</v>
      </c>
      <c r="S1724" t="str">
        <f t="shared" si="53"/>
        <v>0104</v>
      </c>
    </row>
    <row r="1725" spans="1:19">
      <c r="A1725" t="s">
        <v>19193</v>
      </c>
      <c r="B1725" t="s">
        <v>19194</v>
      </c>
      <c r="C1725" t="s">
        <v>49</v>
      </c>
      <c r="D1725" t="s">
        <v>19195</v>
      </c>
      <c r="E1725" t="s">
        <v>16664</v>
      </c>
      <c r="F1725" t="s">
        <v>19196</v>
      </c>
      <c r="G1725" t="s">
        <v>19197</v>
      </c>
      <c r="H1725" t="s">
        <v>19198</v>
      </c>
      <c r="I1725" t="s">
        <v>12757</v>
      </c>
      <c r="J1725" t="s">
        <v>9181</v>
      </c>
      <c r="K1725" t="s">
        <v>9182</v>
      </c>
      <c r="L1725" t="s">
        <v>60</v>
      </c>
      <c r="M1725" t="s">
        <v>4774</v>
      </c>
      <c r="N1725" t="s">
        <v>5296</v>
      </c>
      <c r="O1725" t="s">
        <v>9183</v>
      </c>
      <c r="P1725" t="s">
        <v>19199</v>
      </c>
      <c r="Q1725" t="s">
        <v>19200</v>
      </c>
      <c r="R1725" t="str">
        <f t="shared" si="52"/>
        <v>奎文</v>
      </c>
      <c r="S1725" t="str">
        <f t="shared" si="53"/>
        <v>0104</v>
      </c>
    </row>
    <row r="1726" spans="1:19">
      <c r="A1726" t="s">
        <v>19201</v>
      </c>
      <c r="B1726" t="s">
        <v>19202</v>
      </c>
      <c r="C1726" t="s">
        <v>49</v>
      </c>
      <c r="D1726" t="s">
        <v>19203</v>
      </c>
      <c r="E1726" t="s">
        <v>17301</v>
      </c>
      <c r="F1726" t="s">
        <v>19204</v>
      </c>
      <c r="G1726" t="s">
        <v>19205</v>
      </c>
      <c r="H1726" t="s">
        <v>19206</v>
      </c>
      <c r="I1726" t="s">
        <v>12119</v>
      </c>
      <c r="J1726" t="s">
        <v>5997</v>
      </c>
      <c r="K1726" t="s">
        <v>5998</v>
      </c>
      <c r="L1726" t="s">
        <v>60</v>
      </c>
      <c r="M1726" t="s">
        <v>5999</v>
      </c>
      <c r="N1726" t="s">
        <v>5939</v>
      </c>
      <c r="O1726" t="s">
        <v>6000</v>
      </c>
      <c r="P1726" t="s">
        <v>19207</v>
      </c>
      <c r="R1726" t="str">
        <f t="shared" si="52"/>
        <v>奎文</v>
      </c>
      <c r="S1726" t="str">
        <f t="shared" si="53"/>
        <v>0104</v>
      </c>
    </row>
    <row r="1727" spans="1:19">
      <c r="A1727" t="s">
        <v>19208</v>
      </c>
      <c r="B1727" t="s">
        <v>19209</v>
      </c>
      <c r="C1727" t="s">
        <v>49</v>
      </c>
      <c r="D1727" t="s">
        <v>19210</v>
      </c>
      <c r="E1727" t="s">
        <v>17301</v>
      </c>
      <c r="F1727" t="s">
        <v>19211</v>
      </c>
      <c r="G1727" t="s">
        <v>19212</v>
      </c>
      <c r="H1727" t="s">
        <v>19213</v>
      </c>
      <c r="I1727" t="s">
        <v>4828</v>
      </c>
      <c r="J1727" t="s">
        <v>4956</v>
      </c>
      <c r="K1727" t="s">
        <v>4957</v>
      </c>
      <c r="L1727" t="s">
        <v>95</v>
      </c>
      <c r="M1727" t="s">
        <v>4958</v>
      </c>
      <c r="O1727" t="s">
        <v>4960</v>
      </c>
      <c r="P1727" t="s">
        <v>19214</v>
      </c>
      <c r="Q1727" t="s">
        <v>19215</v>
      </c>
      <c r="R1727" t="str">
        <f t="shared" si="52"/>
        <v>安丘</v>
      </c>
      <c r="S1727" t="str">
        <f t="shared" si="53"/>
        <v>0104</v>
      </c>
    </row>
    <row r="1728" spans="1:19">
      <c r="A1728" t="s">
        <v>19216</v>
      </c>
      <c r="B1728" t="s">
        <v>19217</v>
      </c>
      <c r="C1728" t="s">
        <v>49</v>
      </c>
      <c r="D1728" t="s">
        <v>19218</v>
      </c>
      <c r="E1728" t="s">
        <v>17301</v>
      </c>
      <c r="F1728" t="s">
        <v>19219</v>
      </c>
      <c r="G1728" t="s">
        <v>19220</v>
      </c>
      <c r="H1728" t="s">
        <v>19221</v>
      </c>
      <c r="I1728" t="s">
        <v>4852</v>
      </c>
      <c r="J1728" t="s">
        <v>6711</v>
      </c>
      <c r="K1728" t="s">
        <v>6712</v>
      </c>
      <c r="L1728" t="s">
        <v>148</v>
      </c>
      <c r="M1728" t="s">
        <v>6713</v>
      </c>
      <c r="O1728" t="s">
        <v>6714</v>
      </c>
      <c r="P1728" t="s">
        <v>19222</v>
      </c>
      <c r="Q1728" t="s">
        <v>19223</v>
      </c>
      <c r="R1728" t="str">
        <f t="shared" si="52"/>
        <v>寒亭</v>
      </c>
      <c r="S1728" t="str">
        <f t="shared" si="53"/>
        <v>0104</v>
      </c>
    </row>
    <row r="1729" spans="1:19">
      <c r="A1729" t="s">
        <v>19224</v>
      </c>
      <c r="B1729" t="s">
        <v>19225</v>
      </c>
      <c r="C1729" t="s">
        <v>49</v>
      </c>
      <c r="D1729" t="s">
        <v>19226</v>
      </c>
      <c r="E1729" t="s">
        <v>16664</v>
      </c>
      <c r="F1729" t="s">
        <v>19227</v>
      </c>
      <c r="G1729" t="s">
        <v>19228</v>
      </c>
      <c r="H1729" t="s">
        <v>19229</v>
      </c>
      <c r="I1729" t="s">
        <v>12119</v>
      </c>
      <c r="J1729" t="s">
        <v>8139</v>
      </c>
      <c r="K1729" t="s">
        <v>8140</v>
      </c>
      <c r="L1729" t="s">
        <v>105</v>
      </c>
      <c r="M1729" t="s">
        <v>6055</v>
      </c>
      <c r="N1729" t="s">
        <v>5487</v>
      </c>
      <c r="O1729" t="s">
        <v>8141</v>
      </c>
      <c r="P1729" t="s">
        <v>19230</v>
      </c>
      <c r="R1729" t="str">
        <f t="shared" ref="R1729:R1792" si="54">IF(OR(LEFT(L1729,2)="高新"),"奎文",IF(LEFT(L1729,2)="峡山","坊子",IF(LEFT(L1729,2)="滨海","寒亭",LEFT(L1729,2))))</f>
        <v>寿光</v>
      </c>
      <c r="S1729" t="str">
        <f t="shared" ref="S1729:S1792" si="55">TEXT(B1729,"mmdd")</f>
        <v>0104</v>
      </c>
    </row>
    <row r="1730" spans="1:19">
      <c r="A1730" t="s">
        <v>19231</v>
      </c>
      <c r="B1730" t="s">
        <v>19232</v>
      </c>
      <c r="C1730" t="s">
        <v>49</v>
      </c>
      <c r="D1730" t="s">
        <v>19233</v>
      </c>
      <c r="E1730" t="s">
        <v>17301</v>
      </c>
      <c r="F1730" t="s">
        <v>19234</v>
      </c>
      <c r="G1730" t="s">
        <v>19235</v>
      </c>
      <c r="H1730" t="s">
        <v>19236</v>
      </c>
      <c r="I1730" t="s">
        <v>4771</v>
      </c>
      <c r="J1730" t="s">
        <v>6580</v>
      </c>
      <c r="K1730" t="s">
        <v>6581</v>
      </c>
      <c r="L1730" t="s">
        <v>77</v>
      </c>
      <c r="M1730" t="s">
        <v>4803</v>
      </c>
      <c r="O1730" t="s">
        <v>6582</v>
      </c>
      <c r="P1730" t="s">
        <v>19237</v>
      </c>
      <c r="R1730" t="str">
        <f t="shared" si="54"/>
        <v>临朐</v>
      </c>
      <c r="S1730" t="str">
        <f t="shared" si="55"/>
        <v>0104</v>
      </c>
    </row>
    <row r="1731" spans="1:19">
      <c r="A1731" t="s">
        <v>19238</v>
      </c>
      <c r="B1731" t="s">
        <v>19239</v>
      </c>
      <c r="C1731" t="s">
        <v>49</v>
      </c>
      <c r="D1731" t="s">
        <v>19240</v>
      </c>
      <c r="E1731" t="s">
        <v>19241</v>
      </c>
      <c r="F1731" t="s">
        <v>19242</v>
      </c>
      <c r="G1731" t="s">
        <v>19243</v>
      </c>
      <c r="H1731" t="s">
        <v>19244</v>
      </c>
      <c r="I1731" t="s">
        <v>5066</v>
      </c>
      <c r="J1731" t="s">
        <v>5293</v>
      </c>
      <c r="K1731" t="s">
        <v>5294</v>
      </c>
      <c r="L1731" t="s">
        <v>77</v>
      </c>
      <c r="M1731" t="s">
        <v>5295</v>
      </c>
      <c r="N1731" t="s">
        <v>5487</v>
      </c>
      <c r="O1731" t="s">
        <v>5297</v>
      </c>
      <c r="P1731" t="s">
        <v>19245</v>
      </c>
      <c r="R1731" t="str">
        <f t="shared" si="54"/>
        <v>临朐</v>
      </c>
      <c r="S1731" t="str">
        <f t="shared" si="55"/>
        <v>0104</v>
      </c>
    </row>
    <row r="1732" spans="1:19">
      <c r="A1732" t="s">
        <v>19246</v>
      </c>
      <c r="B1732" t="s">
        <v>19247</v>
      </c>
      <c r="C1732" t="s">
        <v>49</v>
      </c>
      <c r="D1732" t="s">
        <v>19248</v>
      </c>
      <c r="E1732" t="s">
        <v>16687</v>
      </c>
      <c r="F1732" t="s">
        <v>19249</v>
      </c>
      <c r="G1732" t="s">
        <v>19250</v>
      </c>
      <c r="H1732" t="s">
        <v>19251</v>
      </c>
      <c r="I1732" t="s">
        <v>5541</v>
      </c>
      <c r="J1732" t="s">
        <v>5778</v>
      </c>
      <c r="K1732" t="s">
        <v>5779</v>
      </c>
      <c r="L1732" t="s">
        <v>105</v>
      </c>
      <c r="M1732" t="s">
        <v>5197</v>
      </c>
      <c r="N1732" t="s">
        <v>4789</v>
      </c>
      <c r="O1732" t="s">
        <v>5780</v>
      </c>
      <c r="P1732" t="s">
        <v>19252</v>
      </c>
      <c r="Q1732" t="s">
        <v>19253</v>
      </c>
      <c r="R1732" t="str">
        <f t="shared" si="54"/>
        <v>寿光</v>
      </c>
      <c r="S1732" t="str">
        <f t="shared" si="55"/>
        <v>0104</v>
      </c>
    </row>
    <row r="1733" spans="1:19">
      <c r="A1733" t="s">
        <v>865</v>
      </c>
      <c r="B1733" t="s">
        <v>19254</v>
      </c>
      <c r="C1733" t="s">
        <v>49</v>
      </c>
      <c r="D1733" t="s">
        <v>19255</v>
      </c>
      <c r="E1733" t="s">
        <v>16687</v>
      </c>
      <c r="F1733" t="s">
        <v>19256</v>
      </c>
      <c r="G1733" t="s">
        <v>863</v>
      </c>
      <c r="H1733" t="s">
        <v>19257</v>
      </c>
      <c r="I1733" t="s">
        <v>4785</v>
      </c>
      <c r="J1733" t="s">
        <v>14847</v>
      </c>
      <c r="K1733" t="s">
        <v>14848</v>
      </c>
      <c r="L1733" t="s">
        <v>148</v>
      </c>
      <c r="M1733" t="s">
        <v>6713</v>
      </c>
      <c r="N1733" t="s">
        <v>4905</v>
      </c>
      <c r="O1733" t="s">
        <v>14849</v>
      </c>
      <c r="P1733" t="s">
        <v>19258</v>
      </c>
      <c r="Q1733" t="s">
        <v>19259</v>
      </c>
      <c r="R1733" t="str">
        <f t="shared" si="54"/>
        <v>寒亭</v>
      </c>
      <c r="S1733" t="str">
        <f t="shared" si="55"/>
        <v>0104</v>
      </c>
    </row>
    <row r="1734" spans="1:19">
      <c r="A1734" t="s">
        <v>19260</v>
      </c>
      <c r="B1734" t="s">
        <v>19261</v>
      </c>
      <c r="C1734" t="s">
        <v>49</v>
      </c>
      <c r="D1734" t="s">
        <v>19262</v>
      </c>
      <c r="E1734" t="s">
        <v>17428</v>
      </c>
      <c r="F1734" t="s">
        <v>19263</v>
      </c>
      <c r="G1734" t="s">
        <v>19264</v>
      </c>
      <c r="H1734" t="s">
        <v>19265</v>
      </c>
      <c r="I1734" t="s">
        <v>4955</v>
      </c>
      <c r="J1734" t="s">
        <v>5351</v>
      </c>
      <c r="K1734" t="s">
        <v>5352</v>
      </c>
      <c r="L1734" t="s">
        <v>123</v>
      </c>
      <c r="M1734" t="s">
        <v>5353</v>
      </c>
      <c r="N1734" t="s">
        <v>4832</v>
      </c>
      <c r="O1734" t="s">
        <v>5354</v>
      </c>
      <c r="P1734" t="s">
        <v>19266</v>
      </c>
      <c r="Q1734" t="s">
        <v>19267</v>
      </c>
      <c r="R1734" t="str">
        <f t="shared" si="54"/>
        <v>诸城</v>
      </c>
      <c r="S1734" t="str">
        <f t="shared" si="55"/>
        <v>0104</v>
      </c>
    </row>
    <row r="1735" spans="1:19">
      <c r="A1735" t="s">
        <v>19268</v>
      </c>
      <c r="B1735" t="s">
        <v>19269</v>
      </c>
      <c r="C1735" t="s">
        <v>49</v>
      </c>
      <c r="D1735" t="s">
        <v>19270</v>
      </c>
      <c r="E1735" t="s">
        <v>16710</v>
      </c>
      <c r="F1735" t="s">
        <v>19271</v>
      </c>
      <c r="G1735" t="s">
        <v>19272</v>
      </c>
      <c r="H1735" t="s">
        <v>19273</v>
      </c>
      <c r="I1735" t="s">
        <v>12119</v>
      </c>
      <c r="J1735" t="s">
        <v>6337</v>
      </c>
      <c r="K1735" t="s">
        <v>6338</v>
      </c>
      <c r="L1735" t="s">
        <v>105</v>
      </c>
      <c r="M1735" t="s">
        <v>4945</v>
      </c>
      <c r="N1735" t="s">
        <v>8593</v>
      </c>
      <c r="O1735" t="s">
        <v>6339</v>
      </c>
      <c r="P1735" t="s">
        <v>19274</v>
      </c>
      <c r="R1735" t="str">
        <f t="shared" si="54"/>
        <v>寿光</v>
      </c>
      <c r="S1735" t="str">
        <f t="shared" si="55"/>
        <v>0104</v>
      </c>
    </row>
    <row r="1736" spans="1:19">
      <c r="A1736" t="s">
        <v>19275</v>
      </c>
      <c r="B1736" t="s">
        <v>19276</v>
      </c>
      <c r="C1736" t="s">
        <v>49</v>
      </c>
      <c r="D1736" t="s">
        <v>19277</v>
      </c>
      <c r="E1736" t="s">
        <v>16687</v>
      </c>
      <c r="F1736" t="s">
        <v>19278</v>
      </c>
      <c r="G1736" t="s">
        <v>19279</v>
      </c>
      <c r="H1736" t="s">
        <v>19280</v>
      </c>
      <c r="I1736" t="s">
        <v>4813</v>
      </c>
      <c r="J1736" t="s">
        <v>8139</v>
      </c>
      <c r="K1736" t="s">
        <v>8140</v>
      </c>
      <c r="L1736" t="s">
        <v>105</v>
      </c>
      <c r="M1736" t="s">
        <v>6055</v>
      </c>
      <c r="N1736" t="s">
        <v>5487</v>
      </c>
      <c r="O1736" t="s">
        <v>8141</v>
      </c>
      <c r="P1736" t="s">
        <v>19281</v>
      </c>
      <c r="R1736" t="str">
        <f t="shared" si="54"/>
        <v>寿光</v>
      </c>
      <c r="S1736" t="str">
        <f t="shared" si="55"/>
        <v>0104</v>
      </c>
    </row>
    <row r="1737" spans="1:19">
      <c r="A1737" t="s">
        <v>19282</v>
      </c>
      <c r="B1737" t="s">
        <v>19283</v>
      </c>
      <c r="C1737" t="s">
        <v>49</v>
      </c>
      <c r="D1737" t="s">
        <v>19284</v>
      </c>
      <c r="E1737" t="s">
        <v>17124</v>
      </c>
      <c r="F1737" t="s">
        <v>19285</v>
      </c>
      <c r="G1737" t="s">
        <v>19286</v>
      </c>
      <c r="H1737" t="s">
        <v>19287</v>
      </c>
      <c r="I1737" t="s">
        <v>4828</v>
      </c>
      <c r="J1737" t="s">
        <v>4842</v>
      </c>
      <c r="K1737" t="s">
        <v>4843</v>
      </c>
      <c r="L1737" t="s">
        <v>95</v>
      </c>
      <c r="M1737" t="s">
        <v>4844</v>
      </c>
      <c r="N1737" t="s">
        <v>5112</v>
      </c>
      <c r="O1737" t="s">
        <v>4846</v>
      </c>
      <c r="P1737" t="s">
        <v>19288</v>
      </c>
      <c r="R1737" t="str">
        <f t="shared" si="54"/>
        <v>安丘</v>
      </c>
      <c r="S1737" t="str">
        <f t="shared" si="55"/>
        <v>0104</v>
      </c>
    </row>
    <row r="1738" spans="1:19">
      <c r="A1738" t="s">
        <v>19289</v>
      </c>
      <c r="B1738" t="s">
        <v>19290</v>
      </c>
      <c r="C1738" t="s">
        <v>49</v>
      </c>
      <c r="D1738" t="s">
        <v>19291</v>
      </c>
      <c r="E1738" t="s">
        <v>16687</v>
      </c>
      <c r="F1738" t="s">
        <v>19292</v>
      </c>
      <c r="G1738" t="s">
        <v>19293</v>
      </c>
      <c r="H1738" t="s">
        <v>19294</v>
      </c>
      <c r="I1738" t="s">
        <v>4955</v>
      </c>
      <c r="J1738" t="s">
        <v>9734</v>
      </c>
      <c r="K1738" t="s">
        <v>9735</v>
      </c>
      <c r="L1738" t="s">
        <v>60</v>
      </c>
      <c r="M1738" t="s">
        <v>4904</v>
      </c>
      <c r="N1738" t="s">
        <v>5112</v>
      </c>
      <c r="O1738" t="s">
        <v>9736</v>
      </c>
      <c r="P1738" t="s">
        <v>19295</v>
      </c>
      <c r="Q1738" t="s">
        <v>19296</v>
      </c>
      <c r="R1738" t="str">
        <f t="shared" si="54"/>
        <v>奎文</v>
      </c>
      <c r="S1738" t="str">
        <f t="shared" si="55"/>
        <v>0104</v>
      </c>
    </row>
    <row r="1739" spans="1:19">
      <c r="A1739" t="s">
        <v>19297</v>
      </c>
      <c r="B1739" t="s">
        <v>19298</v>
      </c>
      <c r="C1739" t="s">
        <v>49</v>
      </c>
      <c r="D1739" t="s">
        <v>19299</v>
      </c>
      <c r="E1739" t="s">
        <v>17428</v>
      </c>
      <c r="F1739" t="s">
        <v>19300</v>
      </c>
      <c r="G1739" t="s">
        <v>19301</v>
      </c>
      <c r="H1739" t="s">
        <v>19302</v>
      </c>
      <c r="I1739" t="s">
        <v>4785</v>
      </c>
      <c r="J1739" t="s">
        <v>8364</v>
      </c>
      <c r="K1739" t="s">
        <v>8365</v>
      </c>
      <c r="L1739" t="s">
        <v>50</v>
      </c>
      <c r="M1739" t="s">
        <v>6701</v>
      </c>
      <c r="N1739" t="s">
        <v>5487</v>
      </c>
      <c r="O1739" t="s">
        <v>8366</v>
      </c>
      <c r="P1739" t="s">
        <v>19303</v>
      </c>
      <c r="Q1739" t="s">
        <v>19304</v>
      </c>
      <c r="R1739" t="str">
        <f t="shared" si="54"/>
        <v>青州</v>
      </c>
      <c r="S1739" t="str">
        <f t="shared" si="55"/>
        <v>0104</v>
      </c>
    </row>
    <row r="1740" spans="1:19">
      <c r="A1740" t="s">
        <v>993</v>
      </c>
      <c r="B1740" t="s">
        <v>19305</v>
      </c>
      <c r="C1740" t="s">
        <v>49</v>
      </c>
      <c r="D1740" t="s">
        <v>19306</v>
      </c>
      <c r="E1740" t="s">
        <v>17301</v>
      </c>
      <c r="F1740" t="s">
        <v>19307</v>
      </c>
      <c r="G1740" t="s">
        <v>991</v>
      </c>
      <c r="H1740" t="s">
        <v>19308</v>
      </c>
      <c r="I1740" t="s">
        <v>5560</v>
      </c>
      <c r="J1740" t="s">
        <v>6295</v>
      </c>
      <c r="K1740" t="s">
        <v>6296</v>
      </c>
      <c r="L1740" t="s">
        <v>86</v>
      </c>
      <c r="M1740" t="s">
        <v>6297</v>
      </c>
      <c r="O1740" t="s">
        <v>6298</v>
      </c>
      <c r="P1740" t="s">
        <v>19309</v>
      </c>
      <c r="Q1740" t="s">
        <v>19310</v>
      </c>
      <c r="R1740" t="str">
        <f t="shared" si="54"/>
        <v>坊子</v>
      </c>
      <c r="S1740" t="str">
        <f t="shared" si="55"/>
        <v>0104</v>
      </c>
    </row>
    <row r="1741" spans="1:19">
      <c r="A1741" t="s">
        <v>19311</v>
      </c>
      <c r="B1741" t="s">
        <v>19312</v>
      </c>
      <c r="C1741" t="s">
        <v>49</v>
      </c>
      <c r="D1741" t="s">
        <v>19313</v>
      </c>
      <c r="E1741" t="s">
        <v>16687</v>
      </c>
      <c r="F1741" t="s">
        <v>19314</v>
      </c>
      <c r="G1741" t="s">
        <v>19315</v>
      </c>
      <c r="H1741" t="s">
        <v>19316</v>
      </c>
      <c r="I1741" t="s">
        <v>4813</v>
      </c>
      <c r="J1741" t="s">
        <v>14541</v>
      </c>
      <c r="K1741" t="s">
        <v>14542</v>
      </c>
      <c r="L1741" t="s">
        <v>114</v>
      </c>
      <c r="M1741" t="s">
        <v>7084</v>
      </c>
      <c r="N1741" t="s">
        <v>5056</v>
      </c>
      <c r="O1741" t="s">
        <v>14543</v>
      </c>
      <c r="P1741" t="s">
        <v>19317</v>
      </c>
      <c r="R1741" t="str">
        <f t="shared" si="54"/>
        <v>高密</v>
      </c>
      <c r="S1741" t="str">
        <f t="shared" si="55"/>
        <v>0104</v>
      </c>
    </row>
    <row r="1742" spans="1:19">
      <c r="A1742" t="s">
        <v>19318</v>
      </c>
      <c r="B1742" t="s">
        <v>19319</v>
      </c>
      <c r="C1742" t="s">
        <v>49</v>
      </c>
      <c r="D1742" t="s">
        <v>19320</v>
      </c>
      <c r="E1742" t="s">
        <v>16664</v>
      </c>
      <c r="F1742" t="s">
        <v>19321</v>
      </c>
      <c r="G1742" t="s">
        <v>19322</v>
      </c>
      <c r="H1742" t="s">
        <v>19323</v>
      </c>
      <c r="I1742" t="s">
        <v>12119</v>
      </c>
      <c r="J1742" t="s">
        <v>14559</v>
      </c>
      <c r="K1742" t="s">
        <v>14560</v>
      </c>
      <c r="L1742" t="s">
        <v>375</v>
      </c>
      <c r="M1742" t="s">
        <v>5409</v>
      </c>
      <c r="N1742" t="s">
        <v>5056</v>
      </c>
      <c r="O1742" t="s">
        <v>14561</v>
      </c>
      <c r="P1742" t="s">
        <v>19324</v>
      </c>
      <c r="R1742" t="str">
        <f t="shared" si="54"/>
        <v>昌邑</v>
      </c>
      <c r="S1742" t="str">
        <f t="shared" si="55"/>
        <v>0104</v>
      </c>
    </row>
    <row r="1743" spans="1:19">
      <c r="A1743" t="s">
        <v>19325</v>
      </c>
      <c r="B1743" t="s">
        <v>19326</v>
      </c>
      <c r="C1743" t="s">
        <v>49</v>
      </c>
      <c r="D1743" t="s">
        <v>19327</v>
      </c>
      <c r="E1743" t="s">
        <v>17301</v>
      </c>
      <c r="F1743" t="s">
        <v>19328</v>
      </c>
      <c r="G1743" t="s">
        <v>19329</v>
      </c>
      <c r="H1743" t="s">
        <v>19330</v>
      </c>
      <c r="I1743" t="s">
        <v>4852</v>
      </c>
      <c r="J1743" t="s">
        <v>9438</v>
      </c>
      <c r="K1743" t="s">
        <v>9439</v>
      </c>
      <c r="L1743" t="s">
        <v>114</v>
      </c>
      <c r="M1743" t="s">
        <v>5486</v>
      </c>
      <c r="O1743" t="s">
        <v>9440</v>
      </c>
      <c r="P1743" t="s">
        <v>19331</v>
      </c>
      <c r="Q1743" t="s">
        <v>19332</v>
      </c>
      <c r="R1743" t="str">
        <f t="shared" si="54"/>
        <v>高密</v>
      </c>
      <c r="S1743" t="str">
        <f t="shared" si="55"/>
        <v>0104</v>
      </c>
    </row>
    <row r="1744" spans="1:19">
      <c r="A1744" t="s">
        <v>19333</v>
      </c>
      <c r="B1744" t="s">
        <v>19334</v>
      </c>
      <c r="C1744" t="s">
        <v>49</v>
      </c>
      <c r="D1744" t="s">
        <v>19335</v>
      </c>
      <c r="E1744" t="s">
        <v>16664</v>
      </c>
      <c r="F1744" t="s">
        <v>19336</v>
      </c>
      <c r="G1744" t="s">
        <v>19337</v>
      </c>
      <c r="H1744" t="s">
        <v>19338</v>
      </c>
      <c r="I1744" t="s">
        <v>12119</v>
      </c>
      <c r="J1744" t="s">
        <v>10067</v>
      </c>
      <c r="K1744" t="s">
        <v>10068</v>
      </c>
      <c r="L1744" t="s">
        <v>105</v>
      </c>
      <c r="M1744" t="s">
        <v>5197</v>
      </c>
      <c r="N1744" t="s">
        <v>4919</v>
      </c>
      <c r="O1744" t="s">
        <v>10069</v>
      </c>
      <c r="P1744" t="s">
        <v>19339</v>
      </c>
      <c r="Q1744" t="s">
        <v>19340</v>
      </c>
      <c r="R1744" t="str">
        <f t="shared" si="54"/>
        <v>寿光</v>
      </c>
      <c r="S1744" t="str">
        <f t="shared" si="55"/>
        <v>0104</v>
      </c>
    </row>
    <row r="1745" spans="1:19">
      <c r="A1745" t="s">
        <v>19341</v>
      </c>
      <c r="B1745" t="s">
        <v>19342</v>
      </c>
      <c r="C1745" t="s">
        <v>49</v>
      </c>
      <c r="D1745" t="s">
        <v>19343</v>
      </c>
      <c r="E1745" t="s">
        <v>17428</v>
      </c>
      <c r="F1745" t="s">
        <v>19344</v>
      </c>
      <c r="G1745" t="s">
        <v>19345</v>
      </c>
      <c r="H1745" t="s">
        <v>19346</v>
      </c>
      <c r="I1745" t="s">
        <v>4813</v>
      </c>
      <c r="J1745" t="s">
        <v>5185</v>
      </c>
      <c r="K1745" t="s">
        <v>5186</v>
      </c>
      <c r="L1745" t="s">
        <v>237</v>
      </c>
      <c r="M1745" t="s">
        <v>4868</v>
      </c>
      <c r="O1745" t="s">
        <v>5187</v>
      </c>
      <c r="P1745" t="s">
        <v>19347</v>
      </c>
      <c r="Q1745" t="s">
        <v>19348</v>
      </c>
      <c r="R1745" t="str">
        <f t="shared" si="54"/>
        <v>潍城</v>
      </c>
      <c r="S1745" t="str">
        <f t="shared" si="55"/>
        <v>0104</v>
      </c>
    </row>
    <row r="1746" spans="1:19">
      <c r="A1746" t="s">
        <v>19349</v>
      </c>
      <c r="B1746" t="s">
        <v>19350</v>
      </c>
      <c r="C1746" t="s">
        <v>49</v>
      </c>
      <c r="D1746" t="s">
        <v>19351</v>
      </c>
      <c r="E1746" t="s">
        <v>17301</v>
      </c>
      <c r="F1746" t="s">
        <v>19352</v>
      </c>
      <c r="G1746" t="s">
        <v>19353</v>
      </c>
      <c r="H1746" t="s">
        <v>19354</v>
      </c>
      <c r="I1746" t="s">
        <v>12119</v>
      </c>
      <c r="J1746" t="s">
        <v>5408</v>
      </c>
      <c r="K1746" t="s">
        <v>4280</v>
      </c>
      <c r="L1746" t="s">
        <v>375</v>
      </c>
      <c r="M1746" t="s">
        <v>5409</v>
      </c>
      <c r="N1746" t="s">
        <v>4881</v>
      </c>
      <c r="O1746" t="s">
        <v>5410</v>
      </c>
      <c r="P1746" t="s">
        <v>19355</v>
      </c>
      <c r="R1746" t="str">
        <f t="shared" si="54"/>
        <v>昌邑</v>
      </c>
      <c r="S1746" t="str">
        <f t="shared" si="55"/>
        <v>0104</v>
      </c>
    </row>
    <row r="1747" spans="1:19">
      <c r="A1747" t="s">
        <v>19356</v>
      </c>
      <c r="B1747" t="s">
        <v>19357</v>
      </c>
      <c r="C1747" t="s">
        <v>49</v>
      </c>
      <c r="D1747" t="s">
        <v>19358</v>
      </c>
      <c r="E1747" t="s">
        <v>17428</v>
      </c>
      <c r="F1747" t="s">
        <v>19359</v>
      </c>
      <c r="G1747" t="s">
        <v>19360</v>
      </c>
      <c r="H1747" t="s">
        <v>19361</v>
      </c>
      <c r="I1747" t="s">
        <v>5560</v>
      </c>
      <c r="J1747" t="s">
        <v>6935</v>
      </c>
      <c r="K1747" t="s">
        <v>6936</v>
      </c>
      <c r="L1747" t="s">
        <v>50</v>
      </c>
      <c r="M1747" t="s">
        <v>4816</v>
      </c>
      <c r="N1747" t="s">
        <v>5005</v>
      </c>
      <c r="O1747" t="s">
        <v>6937</v>
      </c>
      <c r="P1747" t="s">
        <v>19362</v>
      </c>
      <c r="Q1747" t="s">
        <v>19363</v>
      </c>
      <c r="R1747" t="str">
        <f t="shared" si="54"/>
        <v>青州</v>
      </c>
      <c r="S1747" t="str">
        <f t="shared" si="55"/>
        <v>0104</v>
      </c>
    </row>
    <row r="1748" spans="1:19">
      <c r="A1748" t="s">
        <v>825</v>
      </c>
      <c r="B1748" t="s">
        <v>19364</v>
      </c>
      <c r="C1748" t="s">
        <v>49</v>
      </c>
      <c r="D1748" t="s">
        <v>19365</v>
      </c>
      <c r="E1748" t="s">
        <v>19366</v>
      </c>
      <c r="F1748" t="s">
        <v>19367</v>
      </c>
      <c r="G1748" t="s">
        <v>823</v>
      </c>
      <c r="H1748" t="s">
        <v>19368</v>
      </c>
      <c r="I1748" t="s">
        <v>12119</v>
      </c>
      <c r="J1748" t="s">
        <v>8055</v>
      </c>
      <c r="K1748" t="s">
        <v>8056</v>
      </c>
      <c r="L1748" t="s">
        <v>148</v>
      </c>
      <c r="M1748" t="s">
        <v>5272</v>
      </c>
      <c r="N1748" t="s">
        <v>4789</v>
      </c>
      <c r="O1748" t="s">
        <v>8057</v>
      </c>
      <c r="R1748" t="str">
        <f t="shared" si="54"/>
        <v>寒亭</v>
      </c>
      <c r="S1748" t="str">
        <f t="shared" si="55"/>
        <v>0104</v>
      </c>
    </row>
    <row r="1749" spans="1:19">
      <c r="A1749" t="s">
        <v>19369</v>
      </c>
      <c r="B1749" t="s">
        <v>19370</v>
      </c>
      <c r="C1749" t="s">
        <v>49</v>
      </c>
      <c r="D1749" t="s">
        <v>19371</v>
      </c>
      <c r="E1749" t="s">
        <v>16664</v>
      </c>
      <c r="F1749" t="s">
        <v>19372</v>
      </c>
      <c r="G1749" t="s">
        <v>19373</v>
      </c>
      <c r="H1749" t="s">
        <v>19374</v>
      </c>
      <c r="I1749" t="s">
        <v>12119</v>
      </c>
      <c r="J1749" t="s">
        <v>11207</v>
      </c>
      <c r="K1749" t="s">
        <v>11208</v>
      </c>
      <c r="L1749" t="s">
        <v>123</v>
      </c>
      <c r="M1749" t="s">
        <v>7767</v>
      </c>
      <c r="N1749" t="s">
        <v>4832</v>
      </c>
      <c r="O1749" t="s">
        <v>11209</v>
      </c>
      <c r="P1749" t="s">
        <v>19375</v>
      </c>
      <c r="Q1749" t="s">
        <v>19376</v>
      </c>
      <c r="R1749" t="str">
        <f t="shared" si="54"/>
        <v>诸城</v>
      </c>
      <c r="S1749" t="str">
        <f t="shared" si="55"/>
        <v>0104</v>
      </c>
    </row>
    <row r="1750" spans="1:19">
      <c r="A1750" t="s">
        <v>19377</v>
      </c>
      <c r="B1750" t="s">
        <v>19378</v>
      </c>
      <c r="C1750" t="s">
        <v>49</v>
      </c>
      <c r="D1750" t="s">
        <v>19379</v>
      </c>
      <c r="E1750" t="s">
        <v>16687</v>
      </c>
      <c r="F1750" t="s">
        <v>19380</v>
      </c>
      <c r="G1750" t="s">
        <v>19381</v>
      </c>
      <c r="H1750" t="s">
        <v>19382</v>
      </c>
      <c r="I1750" t="s">
        <v>4852</v>
      </c>
      <c r="J1750" t="s">
        <v>4814</v>
      </c>
      <c r="K1750" t="s">
        <v>4815</v>
      </c>
      <c r="L1750" t="s">
        <v>50</v>
      </c>
      <c r="M1750" t="s">
        <v>4816</v>
      </c>
      <c r="N1750" t="s">
        <v>5487</v>
      </c>
      <c r="O1750" t="s">
        <v>4818</v>
      </c>
      <c r="P1750" t="s">
        <v>19383</v>
      </c>
      <c r="Q1750" t="s">
        <v>19384</v>
      </c>
      <c r="R1750" t="str">
        <f t="shared" si="54"/>
        <v>青州</v>
      </c>
      <c r="S1750" t="str">
        <f t="shared" si="55"/>
        <v>0104</v>
      </c>
    </row>
    <row r="1751" spans="1:19">
      <c r="A1751" t="s">
        <v>19385</v>
      </c>
      <c r="B1751" t="s">
        <v>19386</v>
      </c>
      <c r="C1751" t="s">
        <v>49</v>
      </c>
      <c r="D1751" t="s">
        <v>19387</v>
      </c>
      <c r="E1751" t="s">
        <v>17301</v>
      </c>
      <c r="F1751" t="s">
        <v>19388</v>
      </c>
      <c r="G1751" t="s">
        <v>19389</v>
      </c>
      <c r="H1751" t="s">
        <v>19390</v>
      </c>
      <c r="I1751" t="s">
        <v>5560</v>
      </c>
      <c r="J1751" t="s">
        <v>10620</v>
      </c>
      <c r="K1751" t="s">
        <v>10621</v>
      </c>
      <c r="L1751" t="s">
        <v>60</v>
      </c>
      <c r="M1751" t="s">
        <v>5999</v>
      </c>
      <c r="O1751" t="s">
        <v>10622</v>
      </c>
      <c r="P1751" t="s">
        <v>19391</v>
      </c>
      <c r="Q1751" t="s">
        <v>19392</v>
      </c>
      <c r="R1751" t="str">
        <f t="shared" si="54"/>
        <v>奎文</v>
      </c>
      <c r="S1751" t="str">
        <f t="shared" si="55"/>
        <v>0104</v>
      </c>
    </row>
    <row r="1752" spans="1:19">
      <c r="A1752" t="s">
        <v>19393</v>
      </c>
      <c r="B1752" t="s">
        <v>19394</v>
      </c>
      <c r="C1752" t="s">
        <v>49</v>
      </c>
      <c r="D1752" t="s">
        <v>19395</v>
      </c>
      <c r="E1752" t="s">
        <v>17428</v>
      </c>
      <c r="F1752" t="s">
        <v>19396</v>
      </c>
      <c r="G1752" t="s">
        <v>19397</v>
      </c>
      <c r="H1752" t="s">
        <v>16502</v>
      </c>
      <c r="I1752" t="s">
        <v>5052</v>
      </c>
      <c r="J1752" t="s">
        <v>7845</v>
      </c>
      <c r="K1752" t="s">
        <v>7846</v>
      </c>
      <c r="L1752" t="s">
        <v>60</v>
      </c>
      <c r="M1752" t="s">
        <v>4774</v>
      </c>
      <c r="N1752" t="s">
        <v>10228</v>
      </c>
      <c r="O1752" t="s">
        <v>7847</v>
      </c>
      <c r="P1752" t="s">
        <v>19398</v>
      </c>
      <c r="R1752" t="str">
        <f t="shared" si="54"/>
        <v>奎文</v>
      </c>
      <c r="S1752" t="str">
        <f t="shared" si="55"/>
        <v>0104</v>
      </c>
    </row>
    <row r="1753" spans="1:19">
      <c r="A1753" t="s">
        <v>19399</v>
      </c>
      <c r="B1753" t="s">
        <v>19400</v>
      </c>
      <c r="C1753" t="s">
        <v>49</v>
      </c>
      <c r="D1753" t="s">
        <v>19401</v>
      </c>
      <c r="E1753" t="s">
        <v>17301</v>
      </c>
      <c r="F1753" t="s">
        <v>19402</v>
      </c>
      <c r="G1753" t="s">
        <v>19403</v>
      </c>
      <c r="I1753" t="s">
        <v>12119</v>
      </c>
      <c r="L1753" t="s">
        <v>114</v>
      </c>
      <c r="M1753" t="s">
        <v>5486</v>
      </c>
      <c r="Q1753" t="s">
        <v>19404</v>
      </c>
      <c r="R1753" t="str">
        <f t="shared" si="54"/>
        <v>高密</v>
      </c>
      <c r="S1753" t="str">
        <f t="shared" si="55"/>
        <v>0104</v>
      </c>
    </row>
    <row r="1754" spans="1:19">
      <c r="A1754" t="s">
        <v>19405</v>
      </c>
      <c r="B1754" t="s">
        <v>19406</v>
      </c>
      <c r="C1754" t="s">
        <v>49</v>
      </c>
      <c r="D1754" t="s">
        <v>19407</v>
      </c>
      <c r="E1754" t="s">
        <v>17301</v>
      </c>
      <c r="F1754" t="s">
        <v>19408</v>
      </c>
      <c r="G1754" t="s">
        <v>19409</v>
      </c>
      <c r="H1754" t="s">
        <v>19410</v>
      </c>
      <c r="I1754" t="s">
        <v>12119</v>
      </c>
      <c r="J1754" t="s">
        <v>19411</v>
      </c>
      <c r="K1754" t="s">
        <v>19412</v>
      </c>
      <c r="L1754" t="s">
        <v>148</v>
      </c>
      <c r="M1754" t="s">
        <v>6391</v>
      </c>
      <c r="N1754" t="s">
        <v>5421</v>
      </c>
      <c r="O1754" t="s">
        <v>19413</v>
      </c>
      <c r="P1754" t="s">
        <v>19414</v>
      </c>
      <c r="Q1754" t="s">
        <v>19415</v>
      </c>
      <c r="R1754" t="str">
        <f t="shared" si="54"/>
        <v>寒亭</v>
      </c>
      <c r="S1754" t="str">
        <f t="shared" si="55"/>
        <v>0104</v>
      </c>
    </row>
    <row r="1755" spans="1:19">
      <c r="A1755" t="s">
        <v>19416</v>
      </c>
      <c r="B1755" t="s">
        <v>19417</v>
      </c>
      <c r="C1755" t="s">
        <v>49</v>
      </c>
      <c r="D1755" t="s">
        <v>19418</v>
      </c>
      <c r="E1755" t="s">
        <v>19419</v>
      </c>
      <c r="F1755" t="s">
        <v>19420</v>
      </c>
      <c r="G1755" t="s">
        <v>19421</v>
      </c>
      <c r="H1755" t="s">
        <v>19422</v>
      </c>
      <c r="I1755" t="s">
        <v>12119</v>
      </c>
      <c r="J1755" t="s">
        <v>8555</v>
      </c>
      <c r="K1755" t="s">
        <v>8556</v>
      </c>
      <c r="L1755" t="s">
        <v>86</v>
      </c>
      <c r="M1755" t="s">
        <v>8557</v>
      </c>
      <c r="N1755" t="s">
        <v>5112</v>
      </c>
      <c r="O1755" t="s">
        <v>8558</v>
      </c>
      <c r="P1755" t="s">
        <v>19423</v>
      </c>
      <c r="Q1755" t="s">
        <v>19424</v>
      </c>
      <c r="R1755" t="str">
        <f t="shared" si="54"/>
        <v>坊子</v>
      </c>
      <c r="S1755" t="str">
        <f t="shared" si="55"/>
        <v>0104</v>
      </c>
    </row>
    <row r="1756" spans="1:19">
      <c r="A1756" t="s">
        <v>19425</v>
      </c>
      <c r="B1756" t="s">
        <v>19426</v>
      </c>
      <c r="C1756" t="s">
        <v>49</v>
      </c>
      <c r="D1756" t="s">
        <v>19427</v>
      </c>
      <c r="E1756" t="s">
        <v>16687</v>
      </c>
      <c r="F1756" t="s">
        <v>19428</v>
      </c>
      <c r="G1756" t="s">
        <v>19429</v>
      </c>
      <c r="H1756" t="s">
        <v>19430</v>
      </c>
      <c r="I1756" t="s">
        <v>5052</v>
      </c>
      <c r="J1756" t="s">
        <v>6555</v>
      </c>
      <c r="K1756" t="s">
        <v>6556</v>
      </c>
      <c r="L1756" t="s">
        <v>77</v>
      </c>
      <c r="M1756" t="s">
        <v>4803</v>
      </c>
      <c r="N1756" t="s">
        <v>4845</v>
      </c>
      <c r="O1756" t="s">
        <v>6557</v>
      </c>
      <c r="P1756" t="s">
        <v>19431</v>
      </c>
      <c r="Q1756" t="s">
        <v>19432</v>
      </c>
      <c r="R1756" t="str">
        <f t="shared" si="54"/>
        <v>临朐</v>
      </c>
      <c r="S1756" t="str">
        <f t="shared" si="55"/>
        <v>0104</v>
      </c>
    </row>
    <row r="1757" spans="1:19">
      <c r="A1757" t="s">
        <v>19433</v>
      </c>
      <c r="B1757" t="s">
        <v>19434</v>
      </c>
      <c r="C1757" t="s">
        <v>49</v>
      </c>
      <c r="D1757" t="s">
        <v>19435</v>
      </c>
      <c r="E1757" t="s">
        <v>17124</v>
      </c>
      <c r="F1757" t="s">
        <v>19436</v>
      </c>
      <c r="G1757" t="s">
        <v>19437</v>
      </c>
      <c r="H1757" t="s">
        <v>19438</v>
      </c>
      <c r="I1757" t="s">
        <v>4828</v>
      </c>
      <c r="J1757" t="s">
        <v>8450</v>
      </c>
      <c r="K1757" t="s">
        <v>8451</v>
      </c>
      <c r="L1757" t="s">
        <v>60</v>
      </c>
      <c r="M1757" t="s">
        <v>5888</v>
      </c>
      <c r="N1757" t="s">
        <v>7504</v>
      </c>
      <c r="O1757" t="s">
        <v>8452</v>
      </c>
      <c r="P1757" t="s">
        <v>19439</v>
      </c>
      <c r="R1757" t="str">
        <f t="shared" si="54"/>
        <v>奎文</v>
      </c>
      <c r="S1757" t="str">
        <f t="shared" si="55"/>
        <v>0104</v>
      </c>
    </row>
    <row r="1758" spans="1:19">
      <c r="A1758" t="s">
        <v>19440</v>
      </c>
      <c r="B1758" t="s">
        <v>19441</v>
      </c>
      <c r="C1758" t="s">
        <v>49</v>
      </c>
      <c r="D1758" t="s">
        <v>19442</v>
      </c>
      <c r="E1758" t="s">
        <v>16687</v>
      </c>
      <c r="F1758" t="s">
        <v>19443</v>
      </c>
      <c r="G1758" t="s">
        <v>19444</v>
      </c>
      <c r="H1758" t="s">
        <v>19445</v>
      </c>
      <c r="I1758" t="s">
        <v>4785</v>
      </c>
      <c r="J1758" t="s">
        <v>17731</v>
      </c>
      <c r="K1758" t="s">
        <v>17732</v>
      </c>
      <c r="L1758" t="s">
        <v>105</v>
      </c>
      <c r="M1758" t="s">
        <v>5133</v>
      </c>
      <c r="N1758" t="s">
        <v>5421</v>
      </c>
      <c r="O1758" t="s">
        <v>17733</v>
      </c>
      <c r="P1758" t="s">
        <v>19446</v>
      </c>
      <c r="Q1758" t="s">
        <v>19447</v>
      </c>
      <c r="R1758" t="str">
        <f t="shared" si="54"/>
        <v>寿光</v>
      </c>
      <c r="S1758" t="str">
        <f t="shared" si="55"/>
        <v>0104</v>
      </c>
    </row>
    <row r="1759" spans="1:19">
      <c r="A1759" t="s">
        <v>19448</v>
      </c>
      <c r="B1759" t="s">
        <v>19449</v>
      </c>
      <c r="C1759" t="s">
        <v>49</v>
      </c>
      <c r="D1759" t="s">
        <v>19450</v>
      </c>
      <c r="E1759" t="s">
        <v>16664</v>
      </c>
      <c r="F1759" t="s">
        <v>19451</v>
      </c>
      <c r="G1759" t="s">
        <v>19452</v>
      </c>
      <c r="H1759" t="s">
        <v>19453</v>
      </c>
      <c r="I1759" t="s">
        <v>12844</v>
      </c>
      <c r="J1759" t="s">
        <v>7689</v>
      </c>
      <c r="K1759" t="s">
        <v>7690</v>
      </c>
      <c r="L1759" t="s">
        <v>60</v>
      </c>
      <c r="M1759" t="s">
        <v>5999</v>
      </c>
      <c r="N1759" t="s">
        <v>4972</v>
      </c>
      <c r="O1759" t="s">
        <v>7691</v>
      </c>
      <c r="P1759" t="s">
        <v>19454</v>
      </c>
      <c r="Q1759" t="s">
        <v>19455</v>
      </c>
      <c r="R1759" t="str">
        <f t="shared" si="54"/>
        <v>奎文</v>
      </c>
      <c r="S1759" t="str">
        <f t="shared" si="55"/>
        <v>0104</v>
      </c>
    </row>
    <row r="1760" spans="1:19">
      <c r="A1760" t="s">
        <v>849</v>
      </c>
      <c r="B1760" t="s">
        <v>19456</v>
      </c>
      <c r="C1760" t="s">
        <v>49</v>
      </c>
      <c r="D1760" t="s">
        <v>19457</v>
      </c>
      <c r="E1760" t="s">
        <v>16687</v>
      </c>
      <c r="F1760" t="s">
        <v>19458</v>
      </c>
      <c r="G1760" t="s">
        <v>847</v>
      </c>
      <c r="H1760" t="s">
        <v>19459</v>
      </c>
      <c r="I1760" t="s">
        <v>5560</v>
      </c>
      <c r="J1760" t="s">
        <v>6348</v>
      </c>
      <c r="K1760" t="s">
        <v>6349</v>
      </c>
      <c r="L1760" t="s">
        <v>114</v>
      </c>
      <c r="M1760" t="s">
        <v>5486</v>
      </c>
      <c r="N1760" t="s">
        <v>5030</v>
      </c>
      <c r="O1760" t="s">
        <v>6350</v>
      </c>
      <c r="P1760" t="s">
        <v>19460</v>
      </c>
      <c r="Q1760" t="s">
        <v>19461</v>
      </c>
      <c r="R1760" t="str">
        <f t="shared" si="54"/>
        <v>高密</v>
      </c>
      <c r="S1760" t="str">
        <f t="shared" si="55"/>
        <v>0104</v>
      </c>
    </row>
    <row r="1761" spans="1:19">
      <c r="A1761" t="s">
        <v>19462</v>
      </c>
      <c r="B1761" t="s">
        <v>19463</v>
      </c>
      <c r="C1761" t="s">
        <v>49</v>
      </c>
      <c r="D1761" t="s">
        <v>19464</v>
      </c>
      <c r="E1761" t="s">
        <v>17124</v>
      </c>
      <c r="F1761" t="s">
        <v>19465</v>
      </c>
      <c r="G1761" t="s">
        <v>19466</v>
      </c>
      <c r="H1761" t="s">
        <v>19467</v>
      </c>
      <c r="I1761" t="s">
        <v>4852</v>
      </c>
      <c r="J1761" t="s">
        <v>6097</v>
      </c>
      <c r="K1761" t="s">
        <v>6098</v>
      </c>
      <c r="L1761" t="s">
        <v>148</v>
      </c>
      <c r="M1761" t="s">
        <v>5580</v>
      </c>
      <c r="N1761" t="s">
        <v>5619</v>
      </c>
      <c r="O1761" t="s">
        <v>6099</v>
      </c>
      <c r="P1761" t="s">
        <v>19468</v>
      </c>
      <c r="R1761" t="str">
        <f t="shared" si="54"/>
        <v>寒亭</v>
      </c>
      <c r="S1761" t="str">
        <f t="shared" si="55"/>
        <v>0104</v>
      </c>
    </row>
    <row r="1762" spans="1:19">
      <c r="A1762" t="s">
        <v>19469</v>
      </c>
      <c r="B1762" t="s">
        <v>19470</v>
      </c>
      <c r="C1762" t="s">
        <v>49</v>
      </c>
      <c r="D1762" t="s">
        <v>19471</v>
      </c>
      <c r="E1762" t="s">
        <v>17428</v>
      </c>
      <c r="F1762" t="s">
        <v>19472</v>
      </c>
      <c r="G1762" t="s">
        <v>19473</v>
      </c>
      <c r="H1762" t="s">
        <v>19474</v>
      </c>
      <c r="I1762" t="s">
        <v>4785</v>
      </c>
      <c r="J1762" t="s">
        <v>5636</v>
      </c>
      <c r="K1762" t="s">
        <v>5906</v>
      </c>
      <c r="L1762" t="s">
        <v>77</v>
      </c>
      <c r="M1762" t="s">
        <v>5145</v>
      </c>
      <c r="N1762" t="s">
        <v>5421</v>
      </c>
      <c r="O1762" t="s">
        <v>5908</v>
      </c>
      <c r="P1762" t="s">
        <v>19475</v>
      </c>
      <c r="Q1762" t="s">
        <v>19476</v>
      </c>
      <c r="R1762" t="str">
        <f t="shared" si="54"/>
        <v>临朐</v>
      </c>
      <c r="S1762" t="str">
        <f t="shared" si="55"/>
        <v>0104</v>
      </c>
    </row>
    <row r="1763" spans="1:19">
      <c r="A1763" t="s">
        <v>19477</v>
      </c>
      <c r="B1763" t="s">
        <v>19478</v>
      </c>
      <c r="C1763" t="s">
        <v>49</v>
      </c>
      <c r="D1763" t="s">
        <v>19479</v>
      </c>
      <c r="E1763" t="s">
        <v>17428</v>
      </c>
      <c r="F1763" t="s">
        <v>19480</v>
      </c>
      <c r="G1763" t="s">
        <v>19481</v>
      </c>
      <c r="H1763" t="s">
        <v>19482</v>
      </c>
      <c r="I1763" t="s">
        <v>5184</v>
      </c>
      <c r="J1763" t="s">
        <v>7677</v>
      </c>
      <c r="K1763" t="s">
        <v>7678</v>
      </c>
      <c r="L1763" t="s">
        <v>86</v>
      </c>
      <c r="M1763" t="s">
        <v>7679</v>
      </c>
      <c r="O1763" t="s">
        <v>7680</v>
      </c>
      <c r="P1763" t="s">
        <v>19483</v>
      </c>
      <c r="R1763" t="str">
        <f t="shared" si="54"/>
        <v>坊子</v>
      </c>
      <c r="S1763" t="str">
        <f t="shared" si="55"/>
        <v>0104</v>
      </c>
    </row>
    <row r="1764" spans="1:19">
      <c r="A1764" t="s">
        <v>19484</v>
      </c>
      <c r="B1764" t="s">
        <v>19485</v>
      </c>
      <c r="C1764" t="s">
        <v>49</v>
      </c>
      <c r="D1764" t="s">
        <v>19486</v>
      </c>
      <c r="E1764" t="s">
        <v>16687</v>
      </c>
      <c r="F1764" t="s">
        <v>19487</v>
      </c>
      <c r="G1764" t="s">
        <v>19488</v>
      </c>
      <c r="H1764" t="s">
        <v>19489</v>
      </c>
      <c r="I1764" t="s">
        <v>6877</v>
      </c>
      <c r="J1764" t="s">
        <v>10771</v>
      </c>
      <c r="K1764" t="s">
        <v>10772</v>
      </c>
      <c r="L1764" t="s">
        <v>60</v>
      </c>
      <c r="M1764" t="s">
        <v>5420</v>
      </c>
      <c r="N1764" t="s">
        <v>4972</v>
      </c>
      <c r="O1764" t="s">
        <v>10773</v>
      </c>
      <c r="P1764" t="s">
        <v>19490</v>
      </c>
      <c r="Q1764" t="s">
        <v>19491</v>
      </c>
      <c r="R1764" t="str">
        <f t="shared" si="54"/>
        <v>奎文</v>
      </c>
      <c r="S1764" t="str">
        <f t="shared" si="55"/>
        <v>0104</v>
      </c>
    </row>
    <row r="1765" spans="1:19">
      <c r="A1765" t="s">
        <v>19492</v>
      </c>
      <c r="B1765" t="s">
        <v>19493</v>
      </c>
      <c r="C1765" t="s">
        <v>49</v>
      </c>
      <c r="D1765" t="s">
        <v>19494</v>
      </c>
      <c r="E1765" t="s">
        <v>17301</v>
      </c>
      <c r="F1765" t="s">
        <v>19495</v>
      </c>
      <c r="G1765" t="s">
        <v>19496</v>
      </c>
      <c r="H1765" t="s">
        <v>19497</v>
      </c>
      <c r="I1765" t="s">
        <v>12119</v>
      </c>
      <c r="J1765" t="s">
        <v>7352</v>
      </c>
      <c r="K1765" t="s">
        <v>7353</v>
      </c>
      <c r="L1765" t="s">
        <v>60</v>
      </c>
      <c r="M1765" t="s">
        <v>5511</v>
      </c>
      <c r="N1765" t="s">
        <v>5421</v>
      </c>
      <c r="O1765" t="s">
        <v>7354</v>
      </c>
      <c r="P1765" t="s">
        <v>19498</v>
      </c>
      <c r="R1765" t="str">
        <f t="shared" si="54"/>
        <v>奎文</v>
      </c>
      <c r="S1765" t="str">
        <f t="shared" si="55"/>
        <v>0104</v>
      </c>
    </row>
    <row r="1766" spans="1:19">
      <c r="A1766" t="s">
        <v>19499</v>
      </c>
      <c r="B1766" t="s">
        <v>19500</v>
      </c>
      <c r="C1766" t="s">
        <v>49</v>
      </c>
      <c r="D1766" t="s">
        <v>19501</v>
      </c>
      <c r="E1766" t="s">
        <v>17301</v>
      </c>
      <c r="F1766" t="s">
        <v>19502</v>
      </c>
      <c r="G1766" t="s">
        <v>19503</v>
      </c>
      <c r="H1766" t="s">
        <v>19504</v>
      </c>
      <c r="I1766" t="s">
        <v>12119</v>
      </c>
      <c r="J1766" t="s">
        <v>10870</v>
      </c>
      <c r="K1766" t="s">
        <v>10871</v>
      </c>
      <c r="L1766" t="s">
        <v>60</v>
      </c>
      <c r="M1766" t="s">
        <v>5999</v>
      </c>
      <c r="N1766" t="s">
        <v>5421</v>
      </c>
      <c r="O1766" t="s">
        <v>10872</v>
      </c>
      <c r="P1766" t="s">
        <v>19505</v>
      </c>
      <c r="R1766" t="str">
        <f t="shared" si="54"/>
        <v>奎文</v>
      </c>
      <c r="S1766" t="str">
        <f t="shared" si="55"/>
        <v>0104</v>
      </c>
    </row>
    <row r="1767" spans="1:19">
      <c r="A1767" t="s">
        <v>19506</v>
      </c>
      <c r="B1767" t="s">
        <v>19507</v>
      </c>
      <c r="C1767" t="s">
        <v>49</v>
      </c>
      <c r="D1767" t="s">
        <v>19508</v>
      </c>
      <c r="E1767" t="s">
        <v>17301</v>
      </c>
      <c r="F1767" t="s">
        <v>19509</v>
      </c>
      <c r="G1767" t="s">
        <v>19510</v>
      </c>
      <c r="H1767" t="s">
        <v>19511</v>
      </c>
      <c r="I1767" t="s">
        <v>5327</v>
      </c>
      <c r="J1767" t="s">
        <v>12783</v>
      </c>
      <c r="K1767" t="s">
        <v>12784</v>
      </c>
      <c r="L1767" t="s">
        <v>105</v>
      </c>
      <c r="M1767" t="s">
        <v>5176</v>
      </c>
      <c r="O1767" t="s">
        <v>12785</v>
      </c>
      <c r="P1767" t="s">
        <v>19512</v>
      </c>
      <c r="R1767" t="str">
        <f t="shared" si="54"/>
        <v>寿光</v>
      </c>
      <c r="S1767" t="str">
        <f t="shared" si="55"/>
        <v>0104</v>
      </c>
    </row>
    <row r="1768" spans="1:19">
      <c r="A1768" t="s">
        <v>19513</v>
      </c>
      <c r="B1768" t="s">
        <v>19514</v>
      </c>
      <c r="C1768" t="s">
        <v>49</v>
      </c>
      <c r="D1768" t="s">
        <v>19515</v>
      </c>
      <c r="E1768" t="s">
        <v>17301</v>
      </c>
      <c r="F1768" t="s">
        <v>19516</v>
      </c>
      <c r="G1768" t="s">
        <v>19517</v>
      </c>
      <c r="H1768" t="s">
        <v>19518</v>
      </c>
      <c r="I1768" t="s">
        <v>12119</v>
      </c>
      <c r="J1768" t="s">
        <v>5823</v>
      </c>
      <c r="K1768" t="s">
        <v>5824</v>
      </c>
      <c r="L1768" t="s">
        <v>123</v>
      </c>
      <c r="M1768" t="s">
        <v>5825</v>
      </c>
      <c r="O1768" t="s">
        <v>5826</v>
      </c>
      <c r="P1768" t="s">
        <v>19519</v>
      </c>
      <c r="Q1768" t="s">
        <v>19520</v>
      </c>
      <c r="R1768" t="str">
        <f t="shared" si="54"/>
        <v>诸城</v>
      </c>
      <c r="S1768" t="str">
        <f t="shared" si="55"/>
        <v>0104</v>
      </c>
    </row>
    <row r="1769" spans="1:19">
      <c r="A1769" t="s">
        <v>19521</v>
      </c>
      <c r="B1769" t="s">
        <v>19522</v>
      </c>
      <c r="C1769" t="s">
        <v>49</v>
      </c>
      <c r="D1769" t="s">
        <v>19523</v>
      </c>
      <c r="E1769" t="s">
        <v>16687</v>
      </c>
      <c r="F1769" t="s">
        <v>19524</v>
      </c>
      <c r="G1769" t="s">
        <v>19525</v>
      </c>
      <c r="H1769" t="s">
        <v>19526</v>
      </c>
      <c r="I1769" t="s">
        <v>4852</v>
      </c>
      <c r="J1769" t="s">
        <v>5636</v>
      </c>
      <c r="K1769" t="s">
        <v>5637</v>
      </c>
      <c r="L1769" t="s">
        <v>105</v>
      </c>
      <c r="M1769" t="s">
        <v>5638</v>
      </c>
      <c r="N1769" t="s">
        <v>5017</v>
      </c>
      <c r="O1769" t="s">
        <v>5639</v>
      </c>
      <c r="P1769" t="s">
        <v>19527</v>
      </c>
      <c r="Q1769" t="s">
        <v>19528</v>
      </c>
      <c r="R1769" t="str">
        <f t="shared" si="54"/>
        <v>寿光</v>
      </c>
      <c r="S1769" t="str">
        <f t="shared" si="55"/>
        <v>0104</v>
      </c>
    </row>
    <row r="1770" spans="1:19">
      <c r="A1770" t="s">
        <v>19529</v>
      </c>
      <c r="B1770" t="s">
        <v>19530</v>
      </c>
      <c r="C1770" t="s">
        <v>49</v>
      </c>
      <c r="D1770" t="s">
        <v>19531</v>
      </c>
      <c r="E1770" t="s">
        <v>16687</v>
      </c>
      <c r="F1770" t="s">
        <v>19532</v>
      </c>
      <c r="G1770" t="s">
        <v>19533</v>
      </c>
      <c r="H1770" t="s">
        <v>19534</v>
      </c>
      <c r="I1770" t="s">
        <v>4852</v>
      </c>
      <c r="J1770" t="s">
        <v>7125</v>
      </c>
      <c r="K1770" t="s">
        <v>7126</v>
      </c>
      <c r="L1770" t="s">
        <v>105</v>
      </c>
      <c r="M1770" t="s">
        <v>5089</v>
      </c>
      <c r="N1770" t="s">
        <v>6152</v>
      </c>
      <c r="O1770" t="s">
        <v>7127</v>
      </c>
      <c r="P1770" t="s">
        <v>19535</v>
      </c>
      <c r="Q1770" t="s">
        <v>19536</v>
      </c>
      <c r="R1770" t="str">
        <f t="shared" si="54"/>
        <v>寿光</v>
      </c>
      <c r="S1770" t="str">
        <f t="shared" si="55"/>
        <v>0104</v>
      </c>
    </row>
    <row r="1771" spans="1:19">
      <c r="A1771" t="s">
        <v>19537</v>
      </c>
      <c r="B1771" t="s">
        <v>19538</v>
      </c>
      <c r="C1771" t="s">
        <v>49</v>
      </c>
      <c r="D1771" t="s">
        <v>19539</v>
      </c>
      <c r="E1771" t="s">
        <v>16664</v>
      </c>
      <c r="F1771" t="s">
        <v>19540</v>
      </c>
      <c r="G1771" t="s">
        <v>19541</v>
      </c>
      <c r="H1771" t="s">
        <v>19542</v>
      </c>
      <c r="I1771" t="s">
        <v>12119</v>
      </c>
      <c r="J1771" t="s">
        <v>6065</v>
      </c>
      <c r="K1771" t="s">
        <v>6066</v>
      </c>
      <c r="L1771" t="s">
        <v>123</v>
      </c>
      <c r="M1771" t="s">
        <v>4994</v>
      </c>
      <c r="N1771" t="s">
        <v>5487</v>
      </c>
      <c r="O1771" t="s">
        <v>6067</v>
      </c>
      <c r="P1771" t="s">
        <v>19543</v>
      </c>
      <c r="R1771" t="str">
        <f t="shared" si="54"/>
        <v>诸城</v>
      </c>
      <c r="S1771" t="str">
        <f t="shared" si="55"/>
        <v>0104</v>
      </c>
    </row>
    <row r="1772" spans="1:19">
      <c r="A1772" t="s">
        <v>19544</v>
      </c>
      <c r="B1772" t="s">
        <v>19545</v>
      </c>
      <c r="C1772" t="s">
        <v>49</v>
      </c>
      <c r="D1772" t="s">
        <v>19546</v>
      </c>
      <c r="E1772" t="s">
        <v>16710</v>
      </c>
      <c r="F1772" t="s">
        <v>19547</v>
      </c>
      <c r="G1772" t="s">
        <v>19548</v>
      </c>
      <c r="H1772" t="s">
        <v>19549</v>
      </c>
      <c r="I1772" t="s">
        <v>12119</v>
      </c>
      <c r="J1772" t="s">
        <v>6337</v>
      </c>
      <c r="K1772" t="s">
        <v>6338</v>
      </c>
      <c r="L1772" t="s">
        <v>105</v>
      </c>
      <c r="M1772" t="s">
        <v>4945</v>
      </c>
      <c r="N1772" t="s">
        <v>8593</v>
      </c>
      <c r="O1772" t="s">
        <v>6339</v>
      </c>
      <c r="P1772" t="s">
        <v>19550</v>
      </c>
      <c r="Q1772" t="s">
        <v>19551</v>
      </c>
      <c r="R1772" t="str">
        <f t="shared" si="54"/>
        <v>寿光</v>
      </c>
      <c r="S1772" t="str">
        <f t="shared" si="55"/>
        <v>0104</v>
      </c>
    </row>
    <row r="1773" spans="1:19">
      <c r="A1773" t="s">
        <v>19552</v>
      </c>
      <c r="B1773" t="s">
        <v>19553</v>
      </c>
      <c r="C1773" t="s">
        <v>49</v>
      </c>
      <c r="D1773" t="s">
        <v>19554</v>
      </c>
      <c r="E1773" t="s">
        <v>16687</v>
      </c>
      <c r="F1773" t="s">
        <v>19555</v>
      </c>
      <c r="G1773" t="s">
        <v>19556</v>
      </c>
      <c r="H1773" t="s">
        <v>19557</v>
      </c>
      <c r="I1773" t="s">
        <v>5541</v>
      </c>
      <c r="J1773" t="s">
        <v>6740</v>
      </c>
      <c r="K1773" t="s">
        <v>6741</v>
      </c>
      <c r="L1773" t="s">
        <v>60</v>
      </c>
      <c r="M1773" t="s">
        <v>5888</v>
      </c>
      <c r="N1773" t="s">
        <v>5056</v>
      </c>
      <c r="O1773" t="s">
        <v>6742</v>
      </c>
      <c r="P1773" t="s">
        <v>19558</v>
      </c>
      <c r="Q1773" t="s">
        <v>19559</v>
      </c>
      <c r="R1773" t="str">
        <f t="shared" si="54"/>
        <v>奎文</v>
      </c>
      <c r="S1773" t="str">
        <f t="shared" si="55"/>
        <v>0104</v>
      </c>
    </row>
    <row r="1774" spans="1:19">
      <c r="A1774" t="s">
        <v>977</v>
      </c>
      <c r="B1774" t="s">
        <v>19560</v>
      </c>
      <c r="C1774" t="s">
        <v>49</v>
      </c>
      <c r="D1774" t="s">
        <v>19561</v>
      </c>
      <c r="E1774" t="s">
        <v>17428</v>
      </c>
      <c r="F1774" t="s">
        <v>19562</v>
      </c>
      <c r="G1774" t="s">
        <v>975</v>
      </c>
      <c r="H1774" t="s">
        <v>19563</v>
      </c>
      <c r="I1774" t="s">
        <v>4813</v>
      </c>
      <c r="J1774" t="s">
        <v>6252</v>
      </c>
      <c r="K1774" t="s">
        <v>6253</v>
      </c>
      <c r="L1774" t="s">
        <v>105</v>
      </c>
      <c r="M1774" t="s">
        <v>5133</v>
      </c>
      <c r="O1774" t="s">
        <v>6254</v>
      </c>
      <c r="P1774" t="s">
        <v>19564</v>
      </c>
      <c r="R1774" t="str">
        <f t="shared" si="54"/>
        <v>寿光</v>
      </c>
      <c r="S1774" t="str">
        <f t="shared" si="55"/>
        <v>0104</v>
      </c>
    </row>
    <row r="1775" spans="1:19">
      <c r="A1775" t="s">
        <v>19565</v>
      </c>
      <c r="B1775" t="s">
        <v>19566</v>
      </c>
      <c r="C1775" t="s">
        <v>49</v>
      </c>
      <c r="D1775" t="s">
        <v>19567</v>
      </c>
      <c r="E1775" t="s">
        <v>17301</v>
      </c>
      <c r="F1775" t="s">
        <v>19568</v>
      </c>
      <c r="G1775" t="s">
        <v>19569</v>
      </c>
      <c r="H1775" t="s">
        <v>19570</v>
      </c>
      <c r="I1775" t="s">
        <v>5221</v>
      </c>
      <c r="J1775" t="s">
        <v>7166</v>
      </c>
      <c r="K1775" t="s">
        <v>7167</v>
      </c>
      <c r="L1775" t="s">
        <v>123</v>
      </c>
      <c r="M1775" t="s">
        <v>5364</v>
      </c>
      <c r="O1775" t="s">
        <v>7168</v>
      </c>
      <c r="P1775" t="s">
        <v>19571</v>
      </c>
      <c r="R1775" t="str">
        <f t="shared" si="54"/>
        <v>诸城</v>
      </c>
      <c r="S1775" t="str">
        <f t="shared" si="55"/>
        <v>0104</v>
      </c>
    </row>
    <row r="1776" spans="1:19">
      <c r="A1776" t="s">
        <v>817</v>
      </c>
      <c r="B1776" t="s">
        <v>812</v>
      </c>
      <c r="C1776" t="s">
        <v>49</v>
      </c>
      <c r="D1776" t="s">
        <v>19572</v>
      </c>
      <c r="E1776" t="s">
        <v>19573</v>
      </c>
      <c r="F1776" t="s">
        <v>19574</v>
      </c>
      <c r="G1776" t="s">
        <v>815</v>
      </c>
      <c r="H1776" t="s">
        <v>19575</v>
      </c>
      <c r="I1776" t="s">
        <v>4955</v>
      </c>
      <c r="J1776" t="s">
        <v>5122</v>
      </c>
      <c r="K1776" t="s">
        <v>5123</v>
      </c>
      <c r="O1776" t="s">
        <v>5124</v>
      </c>
      <c r="R1776" t="str">
        <f t="shared" si="54"/>
        <v/>
      </c>
      <c r="S1776" t="str">
        <f t="shared" si="55"/>
        <v>0104</v>
      </c>
    </row>
    <row r="1777" spans="1:19">
      <c r="A1777" t="s">
        <v>19576</v>
      </c>
      <c r="B1777" t="s">
        <v>19577</v>
      </c>
      <c r="C1777" t="s">
        <v>49</v>
      </c>
      <c r="D1777" t="s">
        <v>19578</v>
      </c>
      <c r="E1777" t="s">
        <v>16687</v>
      </c>
      <c r="F1777" t="s">
        <v>19579</v>
      </c>
      <c r="G1777" t="s">
        <v>19580</v>
      </c>
      <c r="H1777" t="s">
        <v>19581</v>
      </c>
      <c r="I1777" t="s">
        <v>5282</v>
      </c>
      <c r="J1777" t="s">
        <v>6401</v>
      </c>
      <c r="K1777" t="s">
        <v>6402</v>
      </c>
      <c r="L1777" t="s">
        <v>105</v>
      </c>
      <c r="M1777" t="s">
        <v>5224</v>
      </c>
      <c r="N1777" t="s">
        <v>6308</v>
      </c>
      <c r="O1777" t="s">
        <v>6403</v>
      </c>
      <c r="P1777" t="s">
        <v>19582</v>
      </c>
      <c r="Q1777" t="s">
        <v>19583</v>
      </c>
      <c r="R1777" t="str">
        <f t="shared" si="54"/>
        <v>寿光</v>
      </c>
      <c r="S1777" t="str">
        <f t="shared" si="55"/>
        <v>0104</v>
      </c>
    </row>
    <row r="1778" spans="1:19">
      <c r="A1778" t="s">
        <v>19584</v>
      </c>
      <c r="B1778" t="s">
        <v>19585</v>
      </c>
      <c r="C1778" t="s">
        <v>49</v>
      </c>
      <c r="D1778" t="s">
        <v>19586</v>
      </c>
      <c r="E1778" t="s">
        <v>16664</v>
      </c>
      <c r="F1778" t="s">
        <v>19587</v>
      </c>
      <c r="G1778" t="s">
        <v>19588</v>
      </c>
      <c r="H1778" t="s">
        <v>19589</v>
      </c>
      <c r="I1778" t="s">
        <v>12119</v>
      </c>
      <c r="J1778" t="s">
        <v>12967</v>
      </c>
      <c r="K1778" t="s">
        <v>12968</v>
      </c>
      <c r="L1778" t="s">
        <v>114</v>
      </c>
      <c r="M1778" t="s">
        <v>5486</v>
      </c>
      <c r="N1778" t="s">
        <v>5030</v>
      </c>
      <c r="O1778" t="s">
        <v>12969</v>
      </c>
      <c r="P1778" t="s">
        <v>19590</v>
      </c>
      <c r="Q1778" t="s">
        <v>19591</v>
      </c>
      <c r="R1778" t="str">
        <f t="shared" si="54"/>
        <v>高密</v>
      </c>
      <c r="S1778" t="str">
        <f t="shared" si="55"/>
        <v>0104</v>
      </c>
    </row>
    <row r="1779" spans="1:19">
      <c r="A1779" t="s">
        <v>881</v>
      </c>
      <c r="B1779" t="s">
        <v>19592</v>
      </c>
      <c r="C1779" t="s">
        <v>49</v>
      </c>
      <c r="D1779" t="s">
        <v>19593</v>
      </c>
      <c r="E1779" t="s">
        <v>16687</v>
      </c>
      <c r="F1779" t="s">
        <v>19594</v>
      </c>
      <c r="G1779" t="s">
        <v>879</v>
      </c>
      <c r="H1779" t="s">
        <v>19595</v>
      </c>
      <c r="I1779" t="s">
        <v>4852</v>
      </c>
      <c r="J1779" t="s">
        <v>6106</v>
      </c>
      <c r="K1779" t="s">
        <v>6107</v>
      </c>
      <c r="L1779" t="s">
        <v>123</v>
      </c>
      <c r="M1779" t="s">
        <v>4932</v>
      </c>
      <c r="N1779" t="s">
        <v>5421</v>
      </c>
      <c r="O1779" t="s">
        <v>6108</v>
      </c>
      <c r="P1779" t="s">
        <v>19596</v>
      </c>
      <c r="R1779" t="str">
        <f t="shared" si="54"/>
        <v>诸城</v>
      </c>
      <c r="S1779" t="str">
        <f t="shared" si="55"/>
        <v>0104</v>
      </c>
    </row>
    <row r="1780" spans="1:19">
      <c r="A1780" t="s">
        <v>19597</v>
      </c>
      <c r="B1780" t="s">
        <v>19598</v>
      </c>
      <c r="C1780" t="s">
        <v>49</v>
      </c>
      <c r="D1780" t="s">
        <v>19599</v>
      </c>
      <c r="E1780" t="s">
        <v>16687</v>
      </c>
      <c r="F1780" t="s">
        <v>19600</v>
      </c>
      <c r="G1780" t="s">
        <v>19601</v>
      </c>
      <c r="H1780" t="s">
        <v>19602</v>
      </c>
      <c r="I1780" t="s">
        <v>4955</v>
      </c>
      <c r="J1780" t="s">
        <v>15974</v>
      </c>
      <c r="K1780" t="s">
        <v>15975</v>
      </c>
      <c r="L1780" t="s">
        <v>50</v>
      </c>
      <c r="M1780" t="s">
        <v>4855</v>
      </c>
      <c r="N1780" t="s">
        <v>16032</v>
      </c>
      <c r="O1780" t="s">
        <v>15976</v>
      </c>
      <c r="P1780" t="s">
        <v>19603</v>
      </c>
      <c r="Q1780" t="s">
        <v>19604</v>
      </c>
      <c r="R1780" t="str">
        <f t="shared" si="54"/>
        <v>青州</v>
      </c>
      <c r="S1780" t="str">
        <f t="shared" si="55"/>
        <v>0104</v>
      </c>
    </row>
    <row r="1781" spans="1:19">
      <c r="A1781" t="s">
        <v>19605</v>
      </c>
      <c r="B1781" t="s">
        <v>19606</v>
      </c>
      <c r="C1781" t="s">
        <v>49</v>
      </c>
      <c r="D1781" t="s">
        <v>19607</v>
      </c>
      <c r="E1781" t="s">
        <v>16687</v>
      </c>
      <c r="F1781" t="s">
        <v>19608</v>
      </c>
      <c r="G1781" t="s">
        <v>19609</v>
      </c>
      <c r="H1781" t="s">
        <v>19610</v>
      </c>
      <c r="I1781" t="s">
        <v>4852</v>
      </c>
      <c r="J1781" t="s">
        <v>6205</v>
      </c>
      <c r="K1781" t="s">
        <v>6206</v>
      </c>
      <c r="L1781" t="s">
        <v>50</v>
      </c>
      <c r="M1781" t="s">
        <v>6207</v>
      </c>
      <c r="N1781" t="s">
        <v>5017</v>
      </c>
      <c r="O1781" t="s">
        <v>6208</v>
      </c>
      <c r="P1781" t="s">
        <v>19611</v>
      </c>
      <c r="Q1781" t="s">
        <v>19612</v>
      </c>
      <c r="R1781" t="str">
        <f t="shared" si="54"/>
        <v>青州</v>
      </c>
      <c r="S1781" t="str">
        <f t="shared" si="55"/>
        <v>0104</v>
      </c>
    </row>
    <row r="1782" spans="1:19">
      <c r="A1782" t="s">
        <v>19613</v>
      </c>
      <c r="B1782" t="s">
        <v>19614</v>
      </c>
      <c r="C1782" t="s">
        <v>49</v>
      </c>
      <c r="D1782" t="s">
        <v>19615</v>
      </c>
      <c r="E1782" t="s">
        <v>16687</v>
      </c>
      <c r="F1782" t="s">
        <v>19616</v>
      </c>
      <c r="G1782" t="s">
        <v>19617</v>
      </c>
      <c r="H1782" t="s">
        <v>19618</v>
      </c>
      <c r="I1782" t="s">
        <v>4785</v>
      </c>
      <c r="J1782" t="s">
        <v>19619</v>
      </c>
      <c r="K1782" t="s">
        <v>19620</v>
      </c>
      <c r="L1782" t="s">
        <v>77</v>
      </c>
      <c r="M1782" t="s">
        <v>5733</v>
      </c>
      <c r="N1782" t="s">
        <v>4856</v>
      </c>
      <c r="O1782" t="s">
        <v>19621</v>
      </c>
      <c r="P1782" t="s">
        <v>19622</v>
      </c>
      <c r="Q1782" t="s">
        <v>19623</v>
      </c>
      <c r="R1782" t="str">
        <f t="shared" si="54"/>
        <v>临朐</v>
      </c>
      <c r="S1782" t="str">
        <f t="shared" si="55"/>
        <v>0104</v>
      </c>
    </row>
    <row r="1783" spans="1:19">
      <c r="A1783" t="s">
        <v>19624</v>
      </c>
      <c r="B1783" t="s">
        <v>19625</v>
      </c>
      <c r="C1783" t="s">
        <v>49</v>
      </c>
      <c r="D1783" t="s">
        <v>19626</v>
      </c>
      <c r="E1783" t="s">
        <v>17301</v>
      </c>
      <c r="F1783" t="s">
        <v>19627</v>
      </c>
      <c r="G1783" t="s">
        <v>19628</v>
      </c>
      <c r="H1783" t="s">
        <v>19629</v>
      </c>
      <c r="I1783" t="s">
        <v>5822</v>
      </c>
      <c r="J1783" t="s">
        <v>8305</v>
      </c>
      <c r="K1783" t="s">
        <v>8306</v>
      </c>
      <c r="L1783" t="s">
        <v>60</v>
      </c>
      <c r="M1783" t="s">
        <v>5511</v>
      </c>
      <c r="O1783" t="s">
        <v>8307</v>
      </c>
      <c r="P1783" t="s">
        <v>19630</v>
      </c>
      <c r="R1783" t="str">
        <f t="shared" si="54"/>
        <v>奎文</v>
      </c>
      <c r="S1783" t="str">
        <f t="shared" si="55"/>
        <v>0104</v>
      </c>
    </row>
    <row r="1784" spans="1:19">
      <c r="A1784" t="s">
        <v>19631</v>
      </c>
      <c r="B1784" t="s">
        <v>19632</v>
      </c>
      <c r="C1784" t="s">
        <v>49</v>
      </c>
      <c r="D1784" t="s">
        <v>19633</v>
      </c>
      <c r="E1784" t="s">
        <v>17428</v>
      </c>
      <c r="F1784" t="s">
        <v>19634</v>
      </c>
      <c r="G1784" t="s">
        <v>19635</v>
      </c>
      <c r="H1784" t="s">
        <v>19636</v>
      </c>
      <c r="I1784" t="s">
        <v>4828</v>
      </c>
      <c r="J1784" t="s">
        <v>12810</v>
      </c>
      <c r="K1784" t="s">
        <v>12811</v>
      </c>
      <c r="L1784" t="s">
        <v>50</v>
      </c>
      <c r="M1784" t="s">
        <v>6624</v>
      </c>
      <c r="N1784" t="s">
        <v>4919</v>
      </c>
      <c r="O1784" t="s">
        <v>12812</v>
      </c>
      <c r="P1784" t="s">
        <v>19637</v>
      </c>
      <c r="Q1784" t="s">
        <v>19638</v>
      </c>
      <c r="R1784" t="str">
        <f t="shared" si="54"/>
        <v>青州</v>
      </c>
      <c r="S1784" t="str">
        <f t="shared" si="55"/>
        <v>0104</v>
      </c>
    </row>
    <row r="1785" spans="1:19">
      <c r="A1785" t="s">
        <v>19639</v>
      </c>
      <c r="B1785" t="s">
        <v>19640</v>
      </c>
      <c r="C1785" t="s">
        <v>49</v>
      </c>
      <c r="D1785" t="s">
        <v>19641</v>
      </c>
      <c r="E1785" t="s">
        <v>17301</v>
      </c>
      <c r="F1785" t="s">
        <v>19642</v>
      </c>
      <c r="G1785" t="s">
        <v>19643</v>
      </c>
      <c r="H1785" t="s">
        <v>19644</v>
      </c>
      <c r="I1785" t="s">
        <v>12119</v>
      </c>
      <c r="J1785" t="s">
        <v>19645</v>
      </c>
      <c r="K1785" t="s">
        <v>19646</v>
      </c>
      <c r="L1785" t="s">
        <v>1136</v>
      </c>
      <c r="M1785" t="s">
        <v>5210</v>
      </c>
      <c r="O1785" t="s">
        <v>19647</v>
      </c>
      <c r="P1785" t="s">
        <v>19648</v>
      </c>
      <c r="Q1785" t="s">
        <v>19649</v>
      </c>
      <c r="R1785" t="str">
        <f t="shared" si="54"/>
        <v>昌乐</v>
      </c>
      <c r="S1785" t="str">
        <f t="shared" si="55"/>
        <v>0104</v>
      </c>
    </row>
    <row r="1786" spans="1:19">
      <c r="A1786" t="s">
        <v>873</v>
      </c>
      <c r="B1786" t="s">
        <v>19650</v>
      </c>
      <c r="C1786" t="s">
        <v>49</v>
      </c>
      <c r="D1786" t="s">
        <v>19651</v>
      </c>
      <c r="E1786" t="s">
        <v>16664</v>
      </c>
      <c r="F1786" t="s">
        <v>19652</v>
      </c>
      <c r="G1786" t="s">
        <v>871</v>
      </c>
      <c r="H1786" t="s">
        <v>19653</v>
      </c>
      <c r="I1786" t="s">
        <v>12119</v>
      </c>
      <c r="J1786" t="s">
        <v>10338</v>
      </c>
      <c r="K1786" t="s">
        <v>10339</v>
      </c>
      <c r="L1786" t="s">
        <v>237</v>
      </c>
      <c r="M1786" t="s">
        <v>5247</v>
      </c>
      <c r="N1786" t="s">
        <v>5056</v>
      </c>
      <c r="O1786" t="s">
        <v>10340</v>
      </c>
      <c r="P1786" t="s">
        <v>19654</v>
      </c>
      <c r="Q1786" t="s">
        <v>19655</v>
      </c>
      <c r="R1786" t="str">
        <f t="shared" si="54"/>
        <v>潍城</v>
      </c>
      <c r="S1786" t="str">
        <f t="shared" si="55"/>
        <v>0104</v>
      </c>
    </row>
    <row r="1787" spans="1:19">
      <c r="A1787" t="s">
        <v>19656</v>
      </c>
      <c r="B1787" t="s">
        <v>19657</v>
      </c>
      <c r="C1787" t="s">
        <v>49</v>
      </c>
      <c r="D1787" t="s">
        <v>19658</v>
      </c>
      <c r="E1787" t="s">
        <v>16664</v>
      </c>
      <c r="F1787" t="s">
        <v>19659</v>
      </c>
      <c r="G1787" t="s">
        <v>19660</v>
      </c>
      <c r="H1787" t="s">
        <v>19661</v>
      </c>
      <c r="I1787" t="s">
        <v>12119</v>
      </c>
      <c r="J1787" t="s">
        <v>4786</v>
      </c>
      <c r="K1787" t="s">
        <v>4787</v>
      </c>
      <c r="L1787" t="s">
        <v>237</v>
      </c>
      <c r="M1787" t="s">
        <v>4788</v>
      </c>
      <c r="N1787" t="s">
        <v>5112</v>
      </c>
      <c r="O1787" t="s">
        <v>4790</v>
      </c>
      <c r="P1787" t="s">
        <v>19662</v>
      </c>
      <c r="Q1787" t="s">
        <v>19663</v>
      </c>
      <c r="R1787" t="str">
        <f t="shared" si="54"/>
        <v>潍城</v>
      </c>
      <c r="S1787" t="str">
        <f t="shared" si="55"/>
        <v>0104</v>
      </c>
    </row>
    <row r="1788" spans="1:19">
      <c r="A1788" t="s">
        <v>19664</v>
      </c>
      <c r="B1788" t="s">
        <v>19665</v>
      </c>
      <c r="C1788" t="s">
        <v>49</v>
      </c>
      <c r="D1788" t="s">
        <v>19666</v>
      </c>
      <c r="E1788" t="s">
        <v>17301</v>
      </c>
      <c r="F1788" t="s">
        <v>19667</v>
      </c>
      <c r="G1788" t="s">
        <v>19668</v>
      </c>
      <c r="H1788" t="s">
        <v>19357</v>
      </c>
      <c r="I1788" t="s">
        <v>12119</v>
      </c>
      <c r="J1788" t="s">
        <v>4981</v>
      </c>
      <c r="K1788" t="s">
        <v>4982</v>
      </c>
      <c r="L1788" t="s">
        <v>237</v>
      </c>
      <c r="M1788" t="s">
        <v>4971</v>
      </c>
      <c r="N1788" t="s">
        <v>4983</v>
      </c>
      <c r="O1788" t="s">
        <v>4984</v>
      </c>
      <c r="P1788" t="s">
        <v>19669</v>
      </c>
      <c r="Q1788" t="s">
        <v>19670</v>
      </c>
      <c r="R1788" t="str">
        <f t="shared" si="54"/>
        <v>潍城</v>
      </c>
      <c r="S1788" t="str">
        <f t="shared" si="55"/>
        <v>0104</v>
      </c>
    </row>
    <row r="1789" spans="1:19">
      <c r="A1789" t="s">
        <v>19671</v>
      </c>
      <c r="B1789" t="s">
        <v>19672</v>
      </c>
      <c r="C1789" t="s">
        <v>49</v>
      </c>
      <c r="D1789" t="s">
        <v>19673</v>
      </c>
      <c r="E1789" t="s">
        <v>17301</v>
      </c>
      <c r="F1789" t="s">
        <v>19674</v>
      </c>
      <c r="G1789" t="s">
        <v>19675</v>
      </c>
      <c r="H1789" t="s">
        <v>19676</v>
      </c>
      <c r="I1789" t="s">
        <v>4785</v>
      </c>
      <c r="J1789" t="s">
        <v>7929</v>
      </c>
      <c r="K1789" t="s">
        <v>7930</v>
      </c>
      <c r="L1789" t="s">
        <v>114</v>
      </c>
      <c r="M1789" t="s">
        <v>7931</v>
      </c>
      <c r="O1789" t="s">
        <v>7932</v>
      </c>
      <c r="P1789" t="s">
        <v>19677</v>
      </c>
      <c r="R1789" t="str">
        <f t="shared" si="54"/>
        <v>高密</v>
      </c>
      <c r="S1789" t="str">
        <f t="shared" si="55"/>
        <v>0104</v>
      </c>
    </row>
    <row r="1790" spans="1:19">
      <c r="A1790" t="s">
        <v>19678</v>
      </c>
      <c r="B1790" t="s">
        <v>19679</v>
      </c>
      <c r="C1790" t="s">
        <v>49</v>
      </c>
      <c r="D1790" t="s">
        <v>19680</v>
      </c>
      <c r="E1790" t="s">
        <v>17301</v>
      </c>
      <c r="F1790" t="s">
        <v>19681</v>
      </c>
      <c r="G1790" t="s">
        <v>19682</v>
      </c>
      <c r="H1790" t="s">
        <v>19683</v>
      </c>
      <c r="I1790" t="s">
        <v>4841</v>
      </c>
      <c r="J1790" t="s">
        <v>13917</v>
      </c>
      <c r="K1790" t="s">
        <v>13918</v>
      </c>
      <c r="L1790" t="s">
        <v>262</v>
      </c>
      <c r="M1790" t="s">
        <v>6033</v>
      </c>
      <c r="O1790" t="s">
        <v>13919</v>
      </c>
      <c r="P1790" t="s">
        <v>19684</v>
      </c>
      <c r="Q1790" t="s">
        <v>19685</v>
      </c>
      <c r="R1790" t="str">
        <f t="shared" si="54"/>
        <v>寒亭</v>
      </c>
      <c r="S1790" t="str">
        <f t="shared" si="55"/>
        <v>0104</v>
      </c>
    </row>
    <row r="1791" spans="1:19">
      <c r="A1791" t="s">
        <v>19686</v>
      </c>
      <c r="B1791" t="s">
        <v>19687</v>
      </c>
      <c r="C1791" t="s">
        <v>49</v>
      </c>
      <c r="D1791" t="s">
        <v>19688</v>
      </c>
      <c r="E1791" t="s">
        <v>17428</v>
      </c>
      <c r="F1791" t="s">
        <v>19689</v>
      </c>
      <c r="G1791" t="s">
        <v>19690</v>
      </c>
      <c r="H1791" t="s">
        <v>19691</v>
      </c>
      <c r="I1791" t="s">
        <v>4813</v>
      </c>
      <c r="J1791" t="s">
        <v>7208</v>
      </c>
      <c r="K1791" t="s">
        <v>7209</v>
      </c>
      <c r="L1791" t="s">
        <v>123</v>
      </c>
      <c r="M1791" t="s">
        <v>7210</v>
      </c>
      <c r="O1791" t="s">
        <v>7211</v>
      </c>
      <c r="P1791" t="s">
        <v>19692</v>
      </c>
      <c r="Q1791" t="s">
        <v>19693</v>
      </c>
      <c r="R1791" t="str">
        <f t="shared" si="54"/>
        <v>诸城</v>
      </c>
      <c r="S1791" t="str">
        <f t="shared" si="55"/>
        <v>0104</v>
      </c>
    </row>
    <row r="1792" spans="1:19">
      <c r="A1792" t="s">
        <v>19694</v>
      </c>
      <c r="B1792" t="s">
        <v>19695</v>
      </c>
      <c r="C1792" t="s">
        <v>49</v>
      </c>
      <c r="D1792" t="s">
        <v>19696</v>
      </c>
      <c r="E1792" t="s">
        <v>17301</v>
      </c>
      <c r="F1792" t="s">
        <v>19697</v>
      </c>
      <c r="G1792" t="s">
        <v>19698</v>
      </c>
      <c r="H1792" t="s">
        <v>19699</v>
      </c>
      <c r="I1792" t="s">
        <v>4852</v>
      </c>
      <c r="J1792" t="s">
        <v>4853</v>
      </c>
      <c r="K1792" t="s">
        <v>4854</v>
      </c>
      <c r="L1792" t="s">
        <v>50</v>
      </c>
      <c r="M1792" t="s">
        <v>4855</v>
      </c>
      <c r="O1792" t="s">
        <v>4857</v>
      </c>
      <c r="P1792" t="s">
        <v>19700</v>
      </c>
      <c r="R1792" t="str">
        <f t="shared" si="54"/>
        <v>青州</v>
      </c>
      <c r="S1792" t="str">
        <f t="shared" si="55"/>
        <v>0104</v>
      </c>
    </row>
    <row r="1793" spans="1:19">
      <c r="A1793" t="s">
        <v>1001</v>
      </c>
      <c r="B1793" t="s">
        <v>19701</v>
      </c>
      <c r="C1793" t="s">
        <v>49</v>
      </c>
      <c r="D1793" t="s">
        <v>19702</v>
      </c>
      <c r="E1793" t="s">
        <v>17301</v>
      </c>
      <c r="F1793" t="s">
        <v>19703</v>
      </c>
      <c r="G1793" t="s">
        <v>999</v>
      </c>
      <c r="H1793" t="s">
        <v>19704</v>
      </c>
      <c r="I1793" t="s">
        <v>12119</v>
      </c>
      <c r="J1793" t="s">
        <v>8354</v>
      </c>
      <c r="K1793" t="s">
        <v>8355</v>
      </c>
      <c r="L1793" t="s">
        <v>95</v>
      </c>
      <c r="M1793" t="s">
        <v>5649</v>
      </c>
      <c r="O1793" t="s">
        <v>8356</v>
      </c>
      <c r="P1793" t="s">
        <v>19705</v>
      </c>
      <c r="R1793" t="str">
        <f t="shared" ref="R1793:R1856" si="56">IF(OR(LEFT(L1793,2)="高新"),"奎文",IF(LEFT(L1793,2)="峡山","坊子",IF(LEFT(L1793,2)="滨海","寒亭",LEFT(L1793,2))))</f>
        <v>安丘</v>
      </c>
      <c r="S1793" t="str">
        <f t="shared" ref="S1793:S1856" si="57">TEXT(B1793,"mmdd")</f>
        <v>0104</v>
      </c>
    </row>
    <row r="1794" spans="1:19">
      <c r="A1794" t="s">
        <v>19706</v>
      </c>
      <c r="B1794" t="s">
        <v>19707</v>
      </c>
      <c r="C1794" t="s">
        <v>49</v>
      </c>
      <c r="D1794" t="s">
        <v>19708</v>
      </c>
      <c r="E1794" t="s">
        <v>17301</v>
      </c>
      <c r="F1794" t="s">
        <v>19709</v>
      </c>
      <c r="G1794" t="s">
        <v>19710</v>
      </c>
      <c r="H1794" t="s">
        <v>19711</v>
      </c>
      <c r="I1794" t="s">
        <v>5052</v>
      </c>
      <c r="J1794" t="s">
        <v>9560</v>
      </c>
      <c r="K1794" t="s">
        <v>9561</v>
      </c>
      <c r="L1794" t="s">
        <v>95</v>
      </c>
      <c r="M1794" t="s">
        <v>5757</v>
      </c>
      <c r="O1794" t="s">
        <v>9562</v>
      </c>
      <c r="P1794" t="s">
        <v>19712</v>
      </c>
      <c r="Q1794" t="s">
        <v>19713</v>
      </c>
      <c r="R1794" t="str">
        <f t="shared" si="56"/>
        <v>安丘</v>
      </c>
      <c r="S1794" t="str">
        <f t="shared" si="57"/>
        <v>0104</v>
      </c>
    </row>
    <row r="1795" spans="1:19">
      <c r="A1795" t="s">
        <v>19714</v>
      </c>
      <c r="B1795" t="s">
        <v>19715</v>
      </c>
      <c r="C1795" t="s">
        <v>49</v>
      </c>
      <c r="D1795" t="s">
        <v>19716</v>
      </c>
      <c r="E1795" t="s">
        <v>17301</v>
      </c>
      <c r="F1795" t="s">
        <v>19717</v>
      </c>
      <c r="G1795" t="s">
        <v>19718</v>
      </c>
      <c r="H1795" t="s">
        <v>19719</v>
      </c>
      <c r="I1795" t="s">
        <v>12119</v>
      </c>
      <c r="J1795" t="s">
        <v>7590</v>
      </c>
      <c r="K1795" t="s">
        <v>7591</v>
      </c>
      <c r="L1795" t="s">
        <v>123</v>
      </c>
      <c r="M1795" t="s">
        <v>5364</v>
      </c>
      <c r="N1795" t="s">
        <v>4972</v>
      </c>
      <c r="O1795" t="s">
        <v>7592</v>
      </c>
      <c r="P1795" t="s">
        <v>19720</v>
      </c>
      <c r="Q1795" t="s">
        <v>19721</v>
      </c>
      <c r="R1795" t="str">
        <f t="shared" si="56"/>
        <v>诸城</v>
      </c>
      <c r="S1795" t="str">
        <f t="shared" si="57"/>
        <v>0104</v>
      </c>
    </row>
    <row r="1796" spans="1:19">
      <c r="A1796" t="s">
        <v>19722</v>
      </c>
      <c r="B1796" t="s">
        <v>19723</v>
      </c>
      <c r="C1796" t="s">
        <v>49</v>
      </c>
      <c r="D1796" t="s">
        <v>19724</v>
      </c>
      <c r="E1796" t="s">
        <v>17301</v>
      </c>
      <c r="F1796" t="s">
        <v>19725</v>
      </c>
      <c r="G1796" t="s">
        <v>19726</v>
      </c>
      <c r="H1796" t="s">
        <v>19727</v>
      </c>
      <c r="I1796" t="s">
        <v>5052</v>
      </c>
      <c r="J1796" t="s">
        <v>12053</v>
      </c>
      <c r="K1796" t="s">
        <v>12054</v>
      </c>
      <c r="L1796" t="s">
        <v>77</v>
      </c>
      <c r="M1796" t="s">
        <v>4803</v>
      </c>
      <c r="O1796" t="s">
        <v>12055</v>
      </c>
      <c r="P1796" t="s">
        <v>19728</v>
      </c>
      <c r="Q1796" t="s">
        <v>19729</v>
      </c>
      <c r="R1796" t="str">
        <f t="shared" si="56"/>
        <v>临朐</v>
      </c>
      <c r="S1796" t="str">
        <f t="shared" si="57"/>
        <v>0104</v>
      </c>
    </row>
    <row r="1797" spans="1:19">
      <c r="A1797" t="s">
        <v>19730</v>
      </c>
      <c r="B1797" t="s">
        <v>19731</v>
      </c>
      <c r="C1797" t="s">
        <v>49</v>
      </c>
      <c r="D1797" t="s">
        <v>19732</v>
      </c>
      <c r="E1797" t="s">
        <v>16687</v>
      </c>
      <c r="F1797" t="s">
        <v>19733</v>
      </c>
      <c r="G1797" t="s">
        <v>19734</v>
      </c>
      <c r="H1797" t="s">
        <v>19735</v>
      </c>
      <c r="I1797" t="s">
        <v>4852</v>
      </c>
      <c r="J1797" t="s">
        <v>10771</v>
      </c>
      <c r="K1797" t="s">
        <v>10772</v>
      </c>
      <c r="L1797" t="s">
        <v>60</v>
      </c>
      <c r="M1797" t="s">
        <v>5420</v>
      </c>
      <c r="N1797" t="s">
        <v>5421</v>
      </c>
      <c r="O1797" t="s">
        <v>10773</v>
      </c>
      <c r="P1797" t="s">
        <v>19736</v>
      </c>
      <c r="Q1797" t="s">
        <v>19737</v>
      </c>
      <c r="R1797" t="str">
        <f t="shared" si="56"/>
        <v>奎文</v>
      </c>
      <c r="S1797" t="str">
        <f t="shared" si="57"/>
        <v>0104</v>
      </c>
    </row>
    <row r="1798" spans="1:19">
      <c r="A1798" t="s">
        <v>19738</v>
      </c>
      <c r="B1798" t="s">
        <v>19739</v>
      </c>
      <c r="C1798" t="s">
        <v>49</v>
      </c>
      <c r="D1798" t="s">
        <v>19740</v>
      </c>
      <c r="E1798" t="s">
        <v>16664</v>
      </c>
      <c r="F1798" t="s">
        <v>19741</v>
      </c>
      <c r="G1798" t="s">
        <v>19742</v>
      </c>
      <c r="H1798" t="s">
        <v>19743</v>
      </c>
      <c r="I1798" t="s">
        <v>12119</v>
      </c>
      <c r="J1798" t="s">
        <v>6053</v>
      </c>
      <c r="K1798" t="s">
        <v>6054</v>
      </c>
      <c r="L1798" t="s">
        <v>105</v>
      </c>
      <c r="M1798" t="s">
        <v>6055</v>
      </c>
      <c r="N1798" t="s">
        <v>8593</v>
      </c>
      <c r="O1798" t="s">
        <v>6056</v>
      </c>
      <c r="P1798" t="s">
        <v>19744</v>
      </c>
      <c r="Q1798" t="s">
        <v>15435</v>
      </c>
      <c r="R1798" t="str">
        <f t="shared" si="56"/>
        <v>寿光</v>
      </c>
      <c r="S1798" t="str">
        <f t="shared" si="57"/>
        <v>0104</v>
      </c>
    </row>
    <row r="1799" spans="1:19">
      <c r="A1799" t="s">
        <v>19745</v>
      </c>
      <c r="B1799" t="s">
        <v>19746</v>
      </c>
      <c r="C1799" t="s">
        <v>49</v>
      </c>
      <c r="D1799" t="s">
        <v>19747</v>
      </c>
      <c r="E1799" t="s">
        <v>17428</v>
      </c>
      <c r="F1799" t="s">
        <v>19748</v>
      </c>
      <c r="G1799" t="s">
        <v>19749</v>
      </c>
      <c r="H1799" t="s">
        <v>19750</v>
      </c>
      <c r="I1799" t="s">
        <v>4841</v>
      </c>
      <c r="J1799" t="s">
        <v>7677</v>
      </c>
      <c r="K1799" t="s">
        <v>7678</v>
      </c>
      <c r="L1799" t="s">
        <v>86</v>
      </c>
      <c r="M1799" t="s">
        <v>7679</v>
      </c>
      <c r="O1799" t="s">
        <v>7680</v>
      </c>
      <c r="P1799" t="s">
        <v>19751</v>
      </c>
      <c r="Q1799" t="s">
        <v>19752</v>
      </c>
      <c r="R1799" t="str">
        <f t="shared" si="56"/>
        <v>坊子</v>
      </c>
      <c r="S1799" t="str">
        <f t="shared" si="57"/>
        <v>0104</v>
      </c>
    </row>
    <row r="1800" spans="1:19">
      <c r="A1800" t="s">
        <v>19753</v>
      </c>
      <c r="B1800" t="s">
        <v>19754</v>
      </c>
      <c r="C1800" t="s">
        <v>49</v>
      </c>
      <c r="D1800" t="s">
        <v>19755</v>
      </c>
      <c r="E1800" t="s">
        <v>16687</v>
      </c>
      <c r="F1800" t="s">
        <v>19756</v>
      </c>
      <c r="G1800" t="s">
        <v>19757</v>
      </c>
      <c r="H1800" t="s">
        <v>19758</v>
      </c>
      <c r="I1800" t="s">
        <v>4852</v>
      </c>
      <c r="J1800" t="s">
        <v>19759</v>
      </c>
      <c r="K1800" t="s">
        <v>19760</v>
      </c>
      <c r="L1800" t="s">
        <v>123</v>
      </c>
      <c r="M1800" t="s">
        <v>5854</v>
      </c>
      <c r="N1800" t="s">
        <v>5030</v>
      </c>
      <c r="O1800" t="s">
        <v>19761</v>
      </c>
      <c r="Q1800" t="s">
        <v>19762</v>
      </c>
      <c r="R1800" t="str">
        <f t="shared" si="56"/>
        <v>诸城</v>
      </c>
      <c r="S1800" t="str">
        <f t="shared" si="57"/>
        <v>0104</v>
      </c>
    </row>
    <row r="1801" spans="1:19">
      <c r="A1801" t="s">
        <v>19763</v>
      </c>
      <c r="B1801" t="s">
        <v>19764</v>
      </c>
      <c r="C1801" t="s">
        <v>49</v>
      </c>
      <c r="D1801" t="s">
        <v>19765</v>
      </c>
      <c r="E1801" t="s">
        <v>17124</v>
      </c>
      <c r="F1801" t="s">
        <v>19766</v>
      </c>
      <c r="G1801" t="s">
        <v>19767</v>
      </c>
      <c r="H1801" t="s">
        <v>19768</v>
      </c>
      <c r="I1801" t="s">
        <v>5184</v>
      </c>
      <c r="J1801" t="s">
        <v>10226</v>
      </c>
      <c r="K1801" t="s">
        <v>10227</v>
      </c>
      <c r="L1801" t="s">
        <v>148</v>
      </c>
      <c r="M1801" t="s">
        <v>6713</v>
      </c>
      <c r="N1801" t="s">
        <v>4845</v>
      </c>
      <c r="O1801" t="s">
        <v>10229</v>
      </c>
      <c r="P1801" t="s">
        <v>19769</v>
      </c>
      <c r="R1801" t="str">
        <f t="shared" si="56"/>
        <v>寒亭</v>
      </c>
      <c r="S1801" t="str">
        <f t="shared" si="57"/>
        <v>0104</v>
      </c>
    </row>
    <row r="1802" spans="1:19">
      <c r="A1802" t="s">
        <v>19770</v>
      </c>
      <c r="B1802" t="s">
        <v>19771</v>
      </c>
      <c r="C1802" t="s">
        <v>49</v>
      </c>
      <c r="D1802" t="s">
        <v>19772</v>
      </c>
      <c r="E1802" t="s">
        <v>17301</v>
      </c>
      <c r="F1802" t="s">
        <v>19773</v>
      </c>
      <c r="G1802" t="s">
        <v>19774</v>
      </c>
      <c r="H1802" t="s">
        <v>19775</v>
      </c>
      <c r="I1802" t="s">
        <v>12119</v>
      </c>
      <c r="J1802" t="s">
        <v>6935</v>
      </c>
      <c r="K1802" t="s">
        <v>6936</v>
      </c>
      <c r="L1802" t="s">
        <v>50</v>
      </c>
      <c r="M1802" t="s">
        <v>4816</v>
      </c>
      <c r="N1802" t="s">
        <v>5005</v>
      </c>
      <c r="O1802" t="s">
        <v>6937</v>
      </c>
      <c r="P1802" t="s">
        <v>19776</v>
      </c>
      <c r="R1802" t="str">
        <f t="shared" si="56"/>
        <v>青州</v>
      </c>
      <c r="S1802" t="str">
        <f t="shared" si="57"/>
        <v>0104</v>
      </c>
    </row>
    <row r="1803" spans="1:19">
      <c r="A1803" t="s">
        <v>19777</v>
      </c>
      <c r="B1803" t="s">
        <v>19778</v>
      </c>
      <c r="C1803" t="s">
        <v>49</v>
      </c>
      <c r="D1803" t="s">
        <v>19779</v>
      </c>
      <c r="E1803" t="s">
        <v>16687</v>
      </c>
      <c r="F1803" t="s">
        <v>19780</v>
      </c>
      <c r="G1803" t="s">
        <v>19781</v>
      </c>
      <c r="H1803" t="s">
        <v>19782</v>
      </c>
      <c r="I1803" t="s">
        <v>4828</v>
      </c>
      <c r="J1803" t="s">
        <v>5316</v>
      </c>
      <c r="K1803" t="s">
        <v>5317</v>
      </c>
      <c r="L1803" t="s">
        <v>375</v>
      </c>
      <c r="M1803" t="s">
        <v>5318</v>
      </c>
      <c r="N1803" t="s">
        <v>4972</v>
      </c>
      <c r="O1803" t="s">
        <v>5319</v>
      </c>
      <c r="P1803" t="s">
        <v>19783</v>
      </c>
      <c r="Q1803" t="s">
        <v>19784</v>
      </c>
      <c r="R1803" t="str">
        <f t="shared" si="56"/>
        <v>昌邑</v>
      </c>
      <c r="S1803" t="str">
        <f t="shared" si="57"/>
        <v>0104</v>
      </c>
    </row>
    <row r="1804" spans="1:19">
      <c r="A1804" t="s">
        <v>19785</v>
      </c>
      <c r="B1804" t="s">
        <v>19786</v>
      </c>
      <c r="C1804" t="s">
        <v>49</v>
      </c>
      <c r="D1804" t="s">
        <v>19787</v>
      </c>
      <c r="E1804" t="s">
        <v>16687</v>
      </c>
      <c r="F1804" t="s">
        <v>19788</v>
      </c>
      <c r="G1804" t="s">
        <v>19789</v>
      </c>
      <c r="H1804" t="s">
        <v>19790</v>
      </c>
      <c r="I1804" t="s">
        <v>4785</v>
      </c>
      <c r="J1804" t="s">
        <v>5597</v>
      </c>
      <c r="K1804" t="s">
        <v>5598</v>
      </c>
      <c r="L1804" t="s">
        <v>375</v>
      </c>
      <c r="M1804" t="s">
        <v>5599</v>
      </c>
      <c r="N1804" t="s">
        <v>4789</v>
      </c>
      <c r="O1804" t="s">
        <v>5600</v>
      </c>
      <c r="P1804" t="s">
        <v>19791</v>
      </c>
      <c r="Q1804" t="s">
        <v>19792</v>
      </c>
      <c r="R1804" t="str">
        <f t="shared" si="56"/>
        <v>昌邑</v>
      </c>
      <c r="S1804" t="str">
        <f t="shared" si="57"/>
        <v>0104</v>
      </c>
    </row>
    <row r="1805" spans="1:19">
      <c r="A1805" t="s">
        <v>19793</v>
      </c>
      <c r="B1805" t="s">
        <v>19794</v>
      </c>
      <c r="C1805" t="s">
        <v>49</v>
      </c>
      <c r="D1805" t="s">
        <v>19795</v>
      </c>
      <c r="E1805" t="s">
        <v>16664</v>
      </c>
      <c r="F1805" t="s">
        <v>19796</v>
      </c>
      <c r="G1805" t="s">
        <v>19797</v>
      </c>
      <c r="H1805" t="s">
        <v>19798</v>
      </c>
      <c r="I1805" t="s">
        <v>12119</v>
      </c>
      <c r="J1805" t="s">
        <v>8555</v>
      </c>
      <c r="K1805" t="s">
        <v>8556</v>
      </c>
      <c r="L1805" t="s">
        <v>86</v>
      </c>
      <c r="M1805" t="s">
        <v>8557</v>
      </c>
      <c r="N1805" t="s">
        <v>5112</v>
      </c>
      <c r="O1805" t="s">
        <v>8558</v>
      </c>
      <c r="P1805" t="s">
        <v>19799</v>
      </c>
      <c r="R1805" t="str">
        <f t="shared" si="56"/>
        <v>坊子</v>
      </c>
      <c r="S1805" t="str">
        <f t="shared" si="57"/>
        <v>0104</v>
      </c>
    </row>
    <row r="1806" spans="1:19">
      <c r="A1806" t="s">
        <v>19800</v>
      </c>
      <c r="B1806" t="s">
        <v>19801</v>
      </c>
      <c r="C1806" t="s">
        <v>49</v>
      </c>
      <c r="D1806" t="s">
        <v>19802</v>
      </c>
      <c r="E1806" t="s">
        <v>16687</v>
      </c>
      <c r="F1806" t="s">
        <v>19803</v>
      </c>
      <c r="G1806" t="s">
        <v>19804</v>
      </c>
      <c r="H1806" t="s">
        <v>19805</v>
      </c>
      <c r="I1806" t="s">
        <v>4785</v>
      </c>
      <c r="J1806" t="s">
        <v>14847</v>
      </c>
      <c r="K1806" t="s">
        <v>14848</v>
      </c>
      <c r="L1806" t="s">
        <v>148</v>
      </c>
      <c r="M1806" t="s">
        <v>6713</v>
      </c>
      <c r="N1806" t="s">
        <v>4905</v>
      </c>
      <c r="O1806" t="s">
        <v>14849</v>
      </c>
      <c r="Q1806" t="s">
        <v>19806</v>
      </c>
      <c r="R1806" t="str">
        <f t="shared" si="56"/>
        <v>寒亭</v>
      </c>
      <c r="S1806" t="str">
        <f t="shared" si="57"/>
        <v>0104</v>
      </c>
    </row>
    <row r="1807" spans="1:19">
      <c r="A1807" t="s">
        <v>19807</v>
      </c>
      <c r="B1807" t="s">
        <v>19808</v>
      </c>
      <c r="C1807" t="s">
        <v>49</v>
      </c>
      <c r="D1807" t="s">
        <v>19809</v>
      </c>
      <c r="E1807" t="s">
        <v>17301</v>
      </c>
      <c r="F1807" t="s">
        <v>19810</v>
      </c>
      <c r="G1807" t="s">
        <v>19811</v>
      </c>
      <c r="H1807" t="s">
        <v>19812</v>
      </c>
      <c r="I1807" t="s">
        <v>12119</v>
      </c>
      <c r="J1807" t="s">
        <v>6804</v>
      </c>
      <c r="K1807" t="s">
        <v>6805</v>
      </c>
      <c r="L1807" t="s">
        <v>123</v>
      </c>
      <c r="M1807" t="s">
        <v>4994</v>
      </c>
      <c r="O1807" t="s">
        <v>6806</v>
      </c>
      <c r="P1807" t="s">
        <v>19813</v>
      </c>
      <c r="Q1807" t="s">
        <v>19814</v>
      </c>
      <c r="R1807" t="str">
        <f t="shared" si="56"/>
        <v>诸城</v>
      </c>
      <c r="S1807" t="str">
        <f t="shared" si="57"/>
        <v>0104</v>
      </c>
    </row>
    <row r="1808" spans="1:19">
      <c r="A1808" t="s">
        <v>19815</v>
      </c>
      <c r="B1808" t="s">
        <v>19816</v>
      </c>
      <c r="C1808" t="s">
        <v>49</v>
      </c>
      <c r="D1808" t="s">
        <v>19817</v>
      </c>
      <c r="E1808" t="s">
        <v>17428</v>
      </c>
      <c r="F1808" t="s">
        <v>19818</v>
      </c>
      <c r="G1808" t="s">
        <v>19819</v>
      </c>
      <c r="H1808" t="s">
        <v>19820</v>
      </c>
      <c r="I1808" t="s">
        <v>4841</v>
      </c>
      <c r="J1808" t="s">
        <v>12715</v>
      </c>
      <c r="K1808" t="s">
        <v>12716</v>
      </c>
      <c r="L1808" t="s">
        <v>123</v>
      </c>
      <c r="M1808" t="s">
        <v>7767</v>
      </c>
      <c r="N1808" t="s">
        <v>4972</v>
      </c>
      <c r="O1808" t="s">
        <v>12717</v>
      </c>
      <c r="P1808" t="s">
        <v>19821</v>
      </c>
      <c r="Q1808" t="s">
        <v>19822</v>
      </c>
      <c r="R1808" t="str">
        <f t="shared" si="56"/>
        <v>诸城</v>
      </c>
      <c r="S1808" t="str">
        <f t="shared" si="57"/>
        <v>0104</v>
      </c>
    </row>
    <row r="1809" spans="1:19">
      <c r="A1809" t="s">
        <v>19823</v>
      </c>
      <c r="B1809" t="s">
        <v>19824</v>
      </c>
      <c r="C1809" t="s">
        <v>49</v>
      </c>
      <c r="D1809" t="s">
        <v>19825</v>
      </c>
      <c r="E1809" t="s">
        <v>19826</v>
      </c>
      <c r="F1809" t="s">
        <v>19827</v>
      </c>
      <c r="G1809" t="s">
        <v>19828</v>
      </c>
      <c r="H1809" t="s">
        <v>19829</v>
      </c>
      <c r="I1809" t="s">
        <v>4828</v>
      </c>
      <c r="J1809" t="s">
        <v>19830</v>
      </c>
      <c r="K1809" t="s">
        <v>19831</v>
      </c>
      <c r="L1809" t="s">
        <v>1136</v>
      </c>
      <c r="M1809" t="s">
        <v>6413</v>
      </c>
      <c r="N1809" t="s">
        <v>7504</v>
      </c>
      <c r="O1809" t="s">
        <v>19832</v>
      </c>
      <c r="P1809" t="s">
        <v>19833</v>
      </c>
      <c r="Q1809" t="s">
        <v>19834</v>
      </c>
      <c r="R1809" t="str">
        <f t="shared" si="56"/>
        <v>昌乐</v>
      </c>
      <c r="S1809" t="str">
        <f t="shared" si="57"/>
        <v>0104</v>
      </c>
    </row>
    <row r="1810" spans="1:19">
      <c r="A1810" t="s">
        <v>19835</v>
      </c>
      <c r="B1810" t="s">
        <v>19836</v>
      </c>
      <c r="C1810" t="s">
        <v>49</v>
      </c>
      <c r="D1810" t="s">
        <v>19837</v>
      </c>
      <c r="E1810" t="s">
        <v>19366</v>
      </c>
      <c r="F1810" t="s">
        <v>19838</v>
      </c>
      <c r="G1810" t="s">
        <v>19839</v>
      </c>
      <c r="H1810" t="s">
        <v>19840</v>
      </c>
      <c r="I1810" t="s">
        <v>12119</v>
      </c>
      <c r="J1810" t="s">
        <v>7845</v>
      </c>
      <c r="K1810" t="s">
        <v>7846</v>
      </c>
      <c r="L1810" t="s">
        <v>60</v>
      </c>
      <c r="M1810" t="s">
        <v>4774</v>
      </c>
      <c r="N1810" t="s">
        <v>5939</v>
      </c>
      <c r="O1810" t="s">
        <v>7847</v>
      </c>
      <c r="P1810" t="s">
        <v>19841</v>
      </c>
      <c r="R1810" t="str">
        <f t="shared" si="56"/>
        <v>奎文</v>
      </c>
      <c r="S1810" t="str">
        <f t="shared" si="57"/>
        <v>0104</v>
      </c>
    </row>
    <row r="1811" spans="1:19">
      <c r="A1811" t="s">
        <v>19842</v>
      </c>
      <c r="B1811" t="s">
        <v>19843</v>
      </c>
      <c r="C1811" t="s">
        <v>49</v>
      </c>
      <c r="D1811" t="s">
        <v>19844</v>
      </c>
      <c r="E1811" t="s">
        <v>16664</v>
      </c>
      <c r="F1811" t="s">
        <v>19845</v>
      </c>
      <c r="G1811" t="s">
        <v>19846</v>
      </c>
      <c r="H1811" t="s">
        <v>19847</v>
      </c>
      <c r="I1811" t="s">
        <v>12119</v>
      </c>
      <c r="J1811" t="s">
        <v>6132</v>
      </c>
      <c r="K1811" t="s">
        <v>6133</v>
      </c>
      <c r="L1811" t="s">
        <v>123</v>
      </c>
      <c r="M1811" t="s">
        <v>4932</v>
      </c>
      <c r="N1811" t="s">
        <v>4881</v>
      </c>
      <c r="O1811" t="s">
        <v>6134</v>
      </c>
      <c r="P1811" t="s">
        <v>19848</v>
      </c>
      <c r="Q1811" t="s">
        <v>19849</v>
      </c>
      <c r="R1811" t="str">
        <f t="shared" si="56"/>
        <v>诸城</v>
      </c>
      <c r="S1811" t="str">
        <f t="shared" si="57"/>
        <v>0104</v>
      </c>
    </row>
    <row r="1812" spans="1:19">
      <c r="A1812" t="s">
        <v>19850</v>
      </c>
      <c r="B1812" t="s">
        <v>19851</v>
      </c>
      <c r="C1812" t="s">
        <v>49</v>
      </c>
      <c r="D1812" t="s">
        <v>19852</v>
      </c>
      <c r="E1812" t="s">
        <v>17301</v>
      </c>
      <c r="F1812" t="s">
        <v>19853</v>
      </c>
      <c r="G1812" t="s">
        <v>19854</v>
      </c>
      <c r="H1812" t="s">
        <v>19855</v>
      </c>
      <c r="I1812" t="s">
        <v>12757</v>
      </c>
      <c r="J1812" t="s">
        <v>19856</v>
      </c>
      <c r="K1812" t="s">
        <v>19857</v>
      </c>
      <c r="L1812" t="s">
        <v>50</v>
      </c>
      <c r="M1812" t="s">
        <v>6624</v>
      </c>
      <c r="O1812" t="s">
        <v>19858</v>
      </c>
      <c r="P1812" t="s">
        <v>19859</v>
      </c>
      <c r="Q1812" t="s">
        <v>19860</v>
      </c>
      <c r="R1812" t="str">
        <f t="shared" si="56"/>
        <v>青州</v>
      </c>
      <c r="S1812" t="str">
        <f t="shared" si="57"/>
        <v>0104</v>
      </c>
    </row>
    <row r="1813" spans="1:19">
      <c r="A1813" t="s">
        <v>19861</v>
      </c>
      <c r="B1813" t="s">
        <v>19862</v>
      </c>
      <c r="C1813" t="s">
        <v>49</v>
      </c>
      <c r="D1813" t="s">
        <v>19863</v>
      </c>
      <c r="E1813" t="s">
        <v>17301</v>
      </c>
      <c r="F1813" t="s">
        <v>19864</v>
      </c>
      <c r="G1813" t="s">
        <v>19865</v>
      </c>
      <c r="H1813" t="s">
        <v>19866</v>
      </c>
      <c r="I1813" t="s">
        <v>12119</v>
      </c>
      <c r="J1813" t="s">
        <v>17954</v>
      </c>
      <c r="K1813" t="s">
        <v>17955</v>
      </c>
      <c r="L1813" t="s">
        <v>95</v>
      </c>
      <c r="M1813" t="s">
        <v>5709</v>
      </c>
      <c r="O1813" t="s">
        <v>17956</v>
      </c>
      <c r="P1813" t="s">
        <v>19867</v>
      </c>
      <c r="R1813" t="str">
        <f t="shared" si="56"/>
        <v>安丘</v>
      </c>
      <c r="S1813" t="str">
        <f t="shared" si="57"/>
        <v>0104</v>
      </c>
    </row>
    <row r="1814" spans="1:19">
      <c r="A1814" t="s">
        <v>19868</v>
      </c>
      <c r="B1814" t="s">
        <v>19869</v>
      </c>
      <c r="C1814" t="s">
        <v>49</v>
      </c>
      <c r="D1814" t="s">
        <v>19870</v>
      </c>
      <c r="E1814" t="s">
        <v>17301</v>
      </c>
      <c r="F1814" t="s">
        <v>19871</v>
      </c>
      <c r="G1814" t="s">
        <v>19872</v>
      </c>
      <c r="H1814" t="s">
        <v>19873</v>
      </c>
      <c r="I1814" t="s">
        <v>12119</v>
      </c>
      <c r="J1814" t="s">
        <v>8268</v>
      </c>
      <c r="K1814" t="s">
        <v>8269</v>
      </c>
      <c r="L1814" t="s">
        <v>123</v>
      </c>
      <c r="M1814" t="s">
        <v>7767</v>
      </c>
      <c r="O1814" t="s">
        <v>8270</v>
      </c>
      <c r="P1814" t="s">
        <v>19874</v>
      </c>
      <c r="R1814" t="str">
        <f t="shared" si="56"/>
        <v>诸城</v>
      </c>
      <c r="S1814" t="str">
        <f t="shared" si="57"/>
        <v>0104</v>
      </c>
    </row>
    <row r="1815" spans="1:19">
      <c r="A1815" t="s">
        <v>19875</v>
      </c>
      <c r="B1815" t="s">
        <v>19876</v>
      </c>
      <c r="C1815" t="s">
        <v>49</v>
      </c>
      <c r="D1815" t="s">
        <v>19877</v>
      </c>
      <c r="E1815" t="s">
        <v>17301</v>
      </c>
      <c r="F1815" t="s">
        <v>19878</v>
      </c>
      <c r="G1815" t="s">
        <v>19879</v>
      </c>
      <c r="H1815" t="s">
        <v>19880</v>
      </c>
      <c r="I1815" t="s">
        <v>12119</v>
      </c>
      <c r="J1815" t="s">
        <v>6740</v>
      </c>
      <c r="K1815" t="s">
        <v>6741</v>
      </c>
      <c r="L1815" t="s">
        <v>60</v>
      </c>
      <c r="M1815" t="s">
        <v>5888</v>
      </c>
      <c r="O1815" t="s">
        <v>6742</v>
      </c>
      <c r="P1815" t="s">
        <v>19881</v>
      </c>
      <c r="Q1815" t="s">
        <v>19882</v>
      </c>
      <c r="R1815" t="str">
        <f t="shared" si="56"/>
        <v>奎文</v>
      </c>
      <c r="S1815" t="str">
        <f t="shared" si="57"/>
        <v>0104</v>
      </c>
    </row>
    <row r="1816" spans="1:19">
      <c r="A1816" t="s">
        <v>19883</v>
      </c>
      <c r="B1816" t="s">
        <v>19884</v>
      </c>
      <c r="C1816" t="s">
        <v>49</v>
      </c>
      <c r="D1816" t="s">
        <v>19885</v>
      </c>
      <c r="E1816" t="s">
        <v>17301</v>
      </c>
      <c r="F1816" t="s">
        <v>19886</v>
      </c>
      <c r="G1816" t="s">
        <v>19887</v>
      </c>
      <c r="H1816" t="s">
        <v>19888</v>
      </c>
      <c r="I1816" t="s">
        <v>12119</v>
      </c>
      <c r="J1816" t="s">
        <v>6528</v>
      </c>
      <c r="K1816" t="s">
        <v>6529</v>
      </c>
      <c r="L1816" t="s">
        <v>60</v>
      </c>
      <c r="M1816" t="s">
        <v>4774</v>
      </c>
      <c r="O1816" t="s">
        <v>6531</v>
      </c>
      <c r="P1816" t="s">
        <v>19889</v>
      </c>
      <c r="Q1816" t="s">
        <v>19890</v>
      </c>
      <c r="R1816" t="str">
        <f t="shared" si="56"/>
        <v>奎文</v>
      </c>
      <c r="S1816" t="str">
        <f t="shared" si="57"/>
        <v>0104</v>
      </c>
    </row>
    <row r="1817" spans="1:19">
      <c r="A1817" t="s">
        <v>19891</v>
      </c>
      <c r="B1817" t="s">
        <v>19892</v>
      </c>
      <c r="C1817" t="s">
        <v>49</v>
      </c>
      <c r="D1817" t="s">
        <v>19893</v>
      </c>
      <c r="E1817" t="s">
        <v>19894</v>
      </c>
      <c r="F1817" t="s">
        <v>19895</v>
      </c>
      <c r="G1817" t="s">
        <v>19896</v>
      </c>
      <c r="H1817" t="s">
        <v>19897</v>
      </c>
      <c r="I1817" t="s">
        <v>4828</v>
      </c>
      <c r="J1817" t="s">
        <v>5185</v>
      </c>
      <c r="K1817" t="s">
        <v>5186</v>
      </c>
      <c r="L1817" t="s">
        <v>237</v>
      </c>
      <c r="M1817" t="s">
        <v>4868</v>
      </c>
      <c r="N1817" t="s">
        <v>5273</v>
      </c>
      <c r="O1817" t="s">
        <v>5187</v>
      </c>
      <c r="P1817" t="s">
        <v>19898</v>
      </c>
      <c r="R1817" t="str">
        <f t="shared" si="56"/>
        <v>潍城</v>
      </c>
      <c r="S1817" t="str">
        <f t="shared" si="57"/>
        <v>0104</v>
      </c>
    </row>
    <row r="1818" spans="1:19">
      <c r="A1818" t="s">
        <v>19899</v>
      </c>
      <c r="B1818" t="s">
        <v>19900</v>
      </c>
      <c r="C1818" t="s">
        <v>49</v>
      </c>
      <c r="D1818" t="s">
        <v>19901</v>
      </c>
      <c r="E1818" t="s">
        <v>17301</v>
      </c>
      <c r="F1818" t="s">
        <v>19902</v>
      </c>
      <c r="G1818" t="s">
        <v>19903</v>
      </c>
      <c r="H1818" t="s">
        <v>19904</v>
      </c>
      <c r="I1818" t="s">
        <v>4828</v>
      </c>
      <c r="J1818" t="s">
        <v>8492</v>
      </c>
      <c r="K1818" t="s">
        <v>8493</v>
      </c>
      <c r="L1818" t="s">
        <v>95</v>
      </c>
      <c r="M1818" t="s">
        <v>5709</v>
      </c>
      <c r="O1818" t="s">
        <v>8494</v>
      </c>
      <c r="P1818" t="s">
        <v>19905</v>
      </c>
      <c r="R1818" t="str">
        <f t="shared" si="56"/>
        <v>安丘</v>
      </c>
      <c r="S1818" t="str">
        <f t="shared" si="57"/>
        <v>0104</v>
      </c>
    </row>
    <row r="1819" spans="1:19">
      <c r="A1819" t="s">
        <v>19906</v>
      </c>
      <c r="B1819" t="s">
        <v>19907</v>
      </c>
      <c r="C1819" t="s">
        <v>49</v>
      </c>
      <c r="D1819" t="s">
        <v>19908</v>
      </c>
      <c r="E1819" t="s">
        <v>16664</v>
      </c>
      <c r="F1819" t="s">
        <v>19909</v>
      </c>
      <c r="G1819" t="s">
        <v>19910</v>
      </c>
      <c r="H1819" t="s">
        <v>19911</v>
      </c>
      <c r="I1819" t="s">
        <v>12119</v>
      </c>
      <c r="J1819" t="s">
        <v>19912</v>
      </c>
      <c r="K1819" t="s">
        <v>19913</v>
      </c>
      <c r="L1819" t="s">
        <v>77</v>
      </c>
      <c r="M1819" t="s">
        <v>5733</v>
      </c>
      <c r="N1819" t="s">
        <v>6174</v>
      </c>
      <c r="O1819" t="s">
        <v>19914</v>
      </c>
      <c r="P1819" t="s">
        <v>19915</v>
      </c>
      <c r="Q1819" t="s">
        <v>19916</v>
      </c>
      <c r="R1819" t="str">
        <f t="shared" si="56"/>
        <v>临朐</v>
      </c>
      <c r="S1819" t="str">
        <f t="shared" si="57"/>
        <v>0104</v>
      </c>
    </row>
    <row r="1820" spans="1:19">
      <c r="A1820" t="s">
        <v>19917</v>
      </c>
      <c r="B1820" t="s">
        <v>19918</v>
      </c>
      <c r="C1820" t="s">
        <v>49</v>
      </c>
      <c r="D1820" t="s">
        <v>19919</v>
      </c>
      <c r="E1820" t="s">
        <v>17301</v>
      </c>
      <c r="F1820" t="s">
        <v>19920</v>
      </c>
      <c r="G1820" t="s">
        <v>19921</v>
      </c>
      <c r="H1820" t="s">
        <v>19922</v>
      </c>
      <c r="I1820" t="s">
        <v>4828</v>
      </c>
      <c r="J1820" t="s">
        <v>6097</v>
      </c>
      <c r="K1820" t="s">
        <v>6098</v>
      </c>
      <c r="L1820" t="s">
        <v>148</v>
      </c>
      <c r="M1820" t="s">
        <v>5580</v>
      </c>
      <c r="O1820" t="s">
        <v>6099</v>
      </c>
      <c r="P1820" t="s">
        <v>19923</v>
      </c>
      <c r="Q1820" t="s">
        <v>19924</v>
      </c>
      <c r="R1820" t="str">
        <f t="shared" si="56"/>
        <v>寒亭</v>
      </c>
      <c r="S1820" t="str">
        <f t="shared" si="57"/>
        <v>0104</v>
      </c>
    </row>
    <row r="1821" spans="1:19">
      <c r="A1821" t="s">
        <v>19925</v>
      </c>
      <c r="B1821" t="s">
        <v>19926</v>
      </c>
      <c r="C1821" t="s">
        <v>49</v>
      </c>
      <c r="D1821" t="s">
        <v>19927</v>
      </c>
      <c r="E1821" t="s">
        <v>19928</v>
      </c>
      <c r="F1821" t="s">
        <v>19929</v>
      </c>
      <c r="G1821" t="s">
        <v>19930</v>
      </c>
      <c r="H1821" t="s">
        <v>19931</v>
      </c>
      <c r="I1821" t="s">
        <v>4852</v>
      </c>
      <c r="J1821" t="s">
        <v>19932</v>
      </c>
      <c r="K1821" t="s">
        <v>19933</v>
      </c>
      <c r="L1821" t="s">
        <v>1136</v>
      </c>
      <c r="M1821" t="s">
        <v>11735</v>
      </c>
      <c r="N1821" t="s">
        <v>4972</v>
      </c>
      <c r="O1821" t="s">
        <v>19934</v>
      </c>
      <c r="P1821" t="s">
        <v>19935</v>
      </c>
      <c r="R1821" t="str">
        <f t="shared" si="56"/>
        <v>昌乐</v>
      </c>
      <c r="S1821" t="str">
        <f t="shared" si="57"/>
        <v>0104</v>
      </c>
    </row>
    <row r="1822" spans="1:19">
      <c r="A1822" t="s">
        <v>19936</v>
      </c>
      <c r="B1822" t="s">
        <v>19937</v>
      </c>
      <c r="C1822" t="s">
        <v>49</v>
      </c>
      <c r="D1822" t="s">
        <v>19938</v>
      </c>
      <c r="E1822" t="s">
        <v>17301</v>
      </c>
      <c r="F1822" t="s">
        <v>19939</v>
      </c>
      <c r="G1822" t="s">
        <v>19940</v>
      </c>
      <c r="H1822" t="s">
        <v>19941</v>
      </c>
      <c r="I1822" t="s">
        <v>5822</v>
      </c>
      <c r="J1822" t="s">
        <v>9144</v>
      </c>
      <c r="K1822" t="s">
        <v>9145</v>
      </c>
      <c r="L1822" t="s">
        <v>60</v>
      </c>
      <c r="M1822" t="s">
        <v>5999</v>
      </c>
      <c r="O1822" t="s">
        <v>9146</v>
      </c>
      <c r="P1822" t="s">
        <v>19942</v>
      </c>
      <c r="Q1822" t="s">
        <v>19943</v>
      </c>
      <c r="R1822" t="str">
        <f t="shared" si="56"/>
        <v>奎文</v>
      </c>
      <c r="S1822" t="str">
        <f t="shared" si="57"/>
        <v>0104</v>
      </c>
    </row>
    <row r="1823" spans="1:19">
      <c r="A1823" t="s">
        <v>19944</v>
      </c>
      <c r="B1823" t="s">
        <v>19945</v>
      </c>
      <c r="C1823" t="s">
        <v>49</v>
      </c>
      <c r="D1823" t="s">
        <v>19946</v>
      </c>
      <c r="E1823" t="s">
        <v>16687</v>
      </c>
      <c r="F1823" t="s">
        <v>19947</v>
      </c>
      <c r="G1823" t="s">
        <v>19948</v>
      </c>
      <c r="H1823" t="s">
        <v>19949</v>
      </c>
      <c r="I1823" t="s">
        <v>4785</v>
      </c>
      <c r="J1823" t="s">
        <v>9289</v>
      </c>
      <c r="K1823" t="s">
        <v>9290</v>
      </c>
      <c r="L1823" t="s">
        <v>114</v>
      </c>
      <c r="M1823" t="s">
        <v>4831</v>
      </c>
      <c r="N1823" t="s">
        <v>4817</v>
      </c>
      <c r="O1823" t="s">
        <v>9291</v>
      </c>
      <c r="P1823" t="s">
        <v>19950</v>
      </c>
      <c r="R1823" t="str">
        <f t="shared" si="56"/>
        <v>高密</v>
      </c>
      <c r="S1823" t="str">
        <f t="shared" si="57"/>
        <v>0104</v>
      </c>
    </row>
    <row r="1824" spans="1:19">
      <c r="A1824" t="s">
        <v>19951</v>
      </c>
      <c r="B1824" t="s">
        <v>19952</v>
      </c>
      <c r="C1824" t="s">
        <v>49</v>
      </c>
      <c r="D1824" t="s">
        <v>19953</v>
      </c>
      <c r="E1824" t="s">
        <v>19954</v>
      </c>
      <c r="F1824" t="s">
        <v>19955</v>
      </c>
      <c r="G1824" t="s">
        <v>19956</v>
      </c>
      <c r="H1824" t="s">
        <v>19957</v>
      </c>
      <c r="I1824" t="s">
        <v>4785</v>
      </c>
      <c r="J1824" t="s">
        <v>6009</v>
      </c>
      <c r="K1824" t="s">
        <v>6010</v>
      </c>
      <c r="L1824" t="s">
        <v>237</v>
      </c>
      <c r="M1824" t="s">
        <v>5247</v>
      </c>
      <c r="N1824" t="s">
        <v>4789</v>
      </c>
      <c r="O1824" t="s">
        <v>6011</v>
      </c>
      <c r="P1824" t="s">
        <v>19958</v>
      </c>
      <c r="R1824" t="str">
        <f t="shared" si="56"/>
        <v>潍城</v>
      </c>
      <c r="S1824" t="str">
        <f t="shared" si="57"/>
        <v>0104</v>
      </c>
    </row>
    <row r="1825" spans="1:19">
      <c r="A1825" t="s">
        <v>19959</v>
      </c>
      <c r="B1825" t="s">
        <v>19960</v>
      </c>
      <c r="C1825" t="s">
        <v>49</v>
      </c>
      <c r="D1825" t="s">
        <v>19961</v>
      </c>
      <c r="E1825" t="s">
        <v>19962</v>
      </c>
      <c r="F1825" t="s">
        <v>19963</v>
      </c>
      <c r="G1825" t="s">
        <v>19964</v>
      </c>
      <c r="H1825" t="s">
        <v>19965</v>
      </c>
      <c r="I1825" t="s">
        <v>6877</v>
      </c>
      <c r="J1825" t="s">
        <v>5122</v>
      </c>
      <c r="K1825" t="s">
        <v>5123</v>
      </c>
      <c r="N1825" t="s">
        <v>5960</v>
      </c>
      <c r="O1825" t="s">
        <v>5124</v>
      </c>
      <c r="R1825" t="str">
        <f t="shared" si="56"/>
        <v/>
      </c>
      <c r="S1825" t="str">
        <f t="shared" si="57"/>
        <v>0104</v>
      </c>
    </row>
    <row r="1826" spans="1:19">
      <c r="A1826" t="s">
        <v>19966</v>
      </c>
      <c r="B1826" t="s">
        <v>19967</v>
      </c>
      <c r="C1826" t="s">
        <v>49</v>
      </c>
      <c r="D1826" t="s">
        <v>19968</v>
      </c>
      <c r="E1826" t="s">
        <v>19962</v>
      </c>
      <c r="F1826" t="s">
        <v>19969</v>
      </c>
      <c r="G1826" t="s">
        <v>19970</v>
      </c>
      <c r="H1826" t="s">
        <v>19971</v>
      </c>
      <c r="I1826" t="s">
        <v>5822</v>
      </c>
      <c r="J1826" t="s">
        <v>8764</v>
      </c>
      <c r="K1826" t="s">
        <v>8765</v>
      </c>
      <c r="L1826" t="s">
        <v>375</v>
      </c>
      <c r="M1826" t="s">
        <v>7334</v>
      </c>
      <c r="N1826" t="s">
        <v>4972</v>
      </c>
      <c r="O1826" t="s">
        <v>8766</v>
      </c>
      <c r="P1826" t="s">
        <v>19972</v>
      </c>
      <c r="R1826" t="str">
        <f t="shared" si="56"/>
        <v>昌邑</v>
      </c>
      <c r="S1826" t="str">
        <f t="shared" si="57"/>
        <v>0104</v>
      </c>
    </row>
    <row r="1827" spans="1:19">
      <c r="A1827" t="s">
        <v>19973</v>
      </c>
      <c r="B1827" t="s">
        <v>19974</v>
      </c>
      <c r="C1827" t="s">
        <v>49</v>
      </c>
      <c r="D1827" t="s">
        <v>19975</v>
      </c>
      <c r="E1827" t="s">
        <v>17301</v>
      </c>
      <c r="F1827" t="s">
        <v>19976</v>
      </c>
      <c r="G1827" t="s">
        <v>19977</v>
      </c>
      <c r="H1827" t="s">
        <v>19978</v>
      </c>
      <c r="I1827" t="s">
        <v>12844</v>
      </c>
      <c r="J1827" t="s">
        <v>12820</v>
      </c>
      <c r="K1827" t="s">
        <v>12821</v>
      </c>
      <c r="L1827" t="s">
        <v>50</v>
      </c>
      <c r="M1827" t="s">
        <v>5877</v>
      </c>
      <c r="O1827" t="s">
        <v>12822</v>
      </c>
      <c r="P1827" t="s">
        <v>19979</v>
      </c>
      <c r="R1827" t="str">
        <f t="shared" si="56"/>
        <v>青州</v>
      </c>
      <c r="S1827" t="str">
        <f t="shared" si="57"/>
        <v>0104</v>
      </c>
    </row>
    <row r="1828" spans="1:19">
      <c r="A1828" t="s">
        <v>19980</v>
      </c>
      <c r="B1828" t="s">
        <v>19981</v>
      </c>
      <c r="C1828" t="s">
        <v>49</v>
      </c>
      <c r="D1828" t="s">
        <v>19982</v>
      </c>
      <c r="E1828" t="s">
        <v>16664</v>
      </c>
      <c r="F1828" t="s">
        <v>19983</v>
      </c>
      <c r="G1828" t="s">
        <v>19984</v>
      </c>
      <c r="H1828" t="s">
        <v>19985</v>
      </c>
      <c r="I1828" t="s">
        <v>12844</v>
      </c>
      <c r="J1828" t="s">
        <v>15595</v>
      </c>
      <c r="K1828" t="s">
        <v>15596</v>
      </c>
      <c r="L1828" t="s">
        <v>50</v>
      </c>
      <c r="M1828" t="s">
        <v>5721</v>
      </c>
      <c r="N1828" t="s">
        <v>5069</v>
      </c>
      <c r="O1828" t="s">
        <v>15597</v>
      </c>
      <c r="P1828" t="s">
        <v>19945</v>
      </c>
      <c r="Q1828" t="s">
        <v>19986</v>
      </c>
      <c r="R1828" t="str">
        <f t="shared" si="56"/>
        <v>青州</v>
      </c>
      <c r="S1828" t="str">
        <f t="shared" si="57"/>
        <v>0104</v>
      </c>
    </row>
    <row r="1829" spans="1:19">
      <c r="A1829" t="s">
        <v>1009</v>
      </c>
      <c r="B1829" t="s">
        <v>19987</v>
      </c>
      <c r="C1829" t="s">
        <v>49</v>
      </c>
      <c r="D1829" t="s">
        <v>19988</v>
      </c>
      <c r="E1829" t="s">
        <v>17301</v>
      </c>
      <c r="F1829" t="s">
        <v>19989</v>
      </c>
      <c r="G1829" t="s">
        <v>1007</v>
      </c>
      <c r="H1829" t="s">
        <v>19990</v>
      </c>
      <c r="I1829" t="s">
        <v>4841</v>
      </c>
      <c r="J1829" t="s">
        <v>11180</v>
      </c>
      <c r="K1829" t="s">
        <v>11181</v>
      </c>
      <c r="L1829" t="s">
        <v>86</v>
      </c>
      <c r="M1829" t="s">
        <v>5099</v>
      </c>
      <c r="O1829" t="s">
        <v>11182</v>
      </c>
      <c r="P1829" t="s">
        <v>19991</v>
      </c>
      <c r="R1829" t="str">
        <f t="shared" si="56"/>
        <v>坊子</v>
      </c>
      <c r="S1829" t="str">
        <f t="shared" si="57"/>
        <v>0104</v>
      </c>
    </row>
    <row r="1830" spans="1:19">
      <c r="A1830" t="s">
        <v>19992</v>
      </c>
      <c r="B1830" t="s">
        <v>19993</v>
      </c>
      <c r="C1830" t="s">
        <v>49</v>
      </c>
      <c r="D1830" t="s">
        <v>19994</v>
      </c>
      <c r="E1830" t="s">
        <v>16687</v>
      </c>
      <c r="F1830" t="s">
        <v>19995</v>
      </c>
      <c r="G1830" t="s">
        <v>19996</v>
      </c>
      <c r="H1830" t="s">
        <v>19997</v>
      </c>
      <c r="I1830" t="s">
        <v>4828</v>
      </c>
      <c r="J1830" t="s">
        <v>5185</v>
      </c>
      <c r="K1830" t="s">
        <v>5186</v>
      </c>
      <c r="L1830" t="s">
        <v>237</v>
      </c>
      <c r="M1830" t="s">
        <v>4868</v>
      </c>
      <c r="N1830" t="s">
        <v>5487</v>
      </c>
      <c r="O1830" t="s">
        <v>5187</v>
      </c>
      <c r="P1830" t="s">
        <v>19998</v>
      </c>
      <c r="R1830" t="str">
        <f t="shared" si="56"/>
        <v>潍城</v>
      </c>
      <c r="S1830" t="str">
        <f t="shared" si="57"/>
        <v>0104</v>
      </c>
    </row>
    <row r="1831" spans="1:19">
      <c r="A1831" t="s">
        <v>19999</v>
      </c>
      <c r="B1831" t="s">
        <v>20000</v>
      </c>
      <c r="C1831" t="s">
        <v>49</v>
      </c>
      <c r="D1831" t="s">
        <v>20001</v>
      </c>
      <c r="E1831" t="s">
        <v>17301</v>
      </c>
      <c r="F1831" t="s">
        <v>20002</v>
      </c>
      <c r="G1831" t="s">
        <v>20003</v>
      </c>
      <c r="H1831" t="s">
        <v>20004</v>
      </c>
      <c r="I1831" t="s">
        <v>4852</v>
      </c>
      <c r="J1831" t="s">
        <v>11556</v>
      </c>
      <c r="K1831" t="s">
        <v>11557</v>
      </c>
      <c r="L1831" t="s">
        <v>105</v>
      </c>
      <c r="M1831" t="s">
        <v>5769</v>
      </c>
      <c r="O1831" t="s">
        <v>11558</v>
      </c>
      <c r="P1831" t="s">
        <v>20005</v>
      </c>
      <c r="R1831" t="str">
        <f t="shared" si="56"/>
        <v>寿光</v>
      </c>
      <c r="S1831" t="str">
        <f t="shared" si="57"/>
        <v>0104</v>
      </c>
    </row>
    <row r="1832" spans="1:19">
      <c r="A1832" t="s">
        <v>20006</v>
      </c>
      <c r="B1832" t="s">
        <v>20007</v>
      </c>
      <c r="C1832" t="s">
        <v>49</v>
      </c>
      <c r="D1832" t="s">
        <v>20008</v>
      </c>
      <c r="E1832" t="s">
        <v>17301</v>
      </c>
      <c r="F1832" t="s">
        <v>20009</v>
      </c>
      <c r="G1832" t="s">
        <v>20010</v>
      </c>
      <c r="H1832" t="s">
        <v>20011</v>
      </c>
      <c r="I1832" t="s">
        <v>12119</v>
      </c>
      <c r="J1832" t="s">
        <v>6740</v>
      </c>
      <c r="K1832" t="s">
        <v>6741</v>
      </c>
      <c r="L1832" t="s">
        <v>60</v>
      </c>
      <c r="M1832" t="s">
        <v>5888</v>
      </c>
      <c r="N1832" t="s">
        <v>15744</v>
      </c>
      <c r="O1832" t="s">
        <v>6742</v>
      </c>
      <c r="P1832" t="s">
        <v>20012</v>
      </c>
      <c r="R1832" t="str">
        <f t="shared" si="56"/>
        <v>奎文</v>
      </c>
      <c r="S1832" t="str">
        <f t="shared" si="57"/>
        <v>0104</v>
      </c>
    </row>
    <row r="1833" spans="1:19">
      <c r="A1833" t="s">
        <v>20013</v>
      </c>
      <c r="B1833" t="s">
        <v>20014</v>
      </c>
      <c r="C1833" t="s">
        <v>49</v>
      </c>
      <c r="D1833" t="s">
        <v>20015</v>
      </c>
      <c r="E1833" t="s">
        <v>17301</v>
      </c>
      <c r="F1833" t="s">
        <v>20016</v>
      </c>
      <c r="G1833" t="s">
        <v>20017</v>
      </c>
      <c r="H1833" t="s">
        <v>20018</v>
      </c>
      <c r="I1833" t="s">
        <v>12119</v>
      </c>
      <c r="J1833" t="s">
        <v>5283</v>
      </c>
      <c r="K1833" t="s">
        <v>5284</v>
      </c>
      <c r="L1833" t="s">
        <v>50</v>
      </c>
      <c r="M1833" t="s">
        <v>4816</v>
      </c>
      <c r="O1833" t="s">
        <v>5285</v>
      </c>
      <c r="P1833" t="s">
        <v>20019</v>
      </c>
      <c r="Q1833" t="s">
        <v>20020</v>
      </c>
      <c r="R1833" t="str">
        <f t="shared" si="56"/>
        <v>青州</v>
      </c>
      <c r="S1833" t="str">
        <f t="shared" si="57"/>
        <v>0104</v>
      </c>
    </row>
    <row r="1834" spans="1:19">
      <c r="A1834" t="s">
        <v>20021</v>
      </c>
      <c r="B1834" t="s">
        <v>20022</v>
      </c>
      <c r="C1834" t="s">
        <v>49</v>
      </c>
      <c r="D1834" t="s">
        <v>20023</v>
      </c>
      <c r="E1834" t="s">
        <v>16687</v>
      </c>
      <c r="F1834" t="s">
        <v>20024</v>
      </c>
      <c r="G1834" t="s">
        <v>20025</v>
      </c>
      <c r="H1834" t="s">
        <v>20026</v>
      </c>
      <c r="I1834" t="s">
        <v>4955</v>
      </c>
      <c r="J1834" t="s">
        <v>8354</v>
      </c>
      <c r="K1834" t="s">
        <v>8355</v>
      </c>
      <c r="L1834" t="s">
        <v>95</v>
      </c>
      <c r="M1834" t="s">
        <v>5649</v>
      </c>
      <c r="N1834" t="s">
        <v>4959</v>
      </c>
      <c r="O1834" t="s">
        <v>8356</v>
      </c>
      <c r="P1834" t="s">
        <v>20027</v>
      </c>
      <c r="Q1834" t="s">
        <v>20028</v>
      </c>
      <c r="R1834" t="str">
        <f t="shared" si="56"/>
        <v>安丘</v>
      </c>
      <c r="S1834" t="str">
        <f t="shared" si="57"/>
        <v>0104</v>
      </c>
    </row>
    <row r="1835" spans="1:19">
      <c r="A1835" t="s">
        <v>20029</v>
      </c>
      <c r="B1835" t="s">
        <v>20030</v>
      </c>
      <c r="C1835" t="s">
        <v>49</v>
      </c>
      <c r="D1835" t="s">
        <v>20031</v>
      </c>
      <c r="E1835" t="s">
        <v>17301</v>
      </c>
      <c r="F1835" t="s">
        <v>20032</v>
      </c>
      <c r="G1835" t="s">
        <v>20033</v>
      </c>
      <c r="H1835" t="s">
        <v>20034</v>
      </c>
      <c r="I1835" t="s">
        <v>5052</v>
      </c>
      <c r="J1835" t="s">
        <v>4786</v>
      </c>
      <c r="K1835" t="s">
        <v>4787</v>
      </c>
      <c r="L1835" t="s">
        <v>237</v>
      </c>
      <c r="M1835" t="s">
        <v>4788</v>
      </c>
      <c r="O1835" t="s">
        <v>4790</v>
      </c>
      <c r="P1835" t="s">
        <v>20035</v>
      </c>
      <c r="R1835" t="str">
        <f t="shared" si="56"/>
        <v>潍城</v>
      </c>
      <c r="S1835" t="str">
        <f t="shared" si="57"/>
        <v>0104</v>
      </c>
    </row>
    <row r="1836" spans="1:19">
      <c r="A1836" t="s">
        <v>20036</v>
      </c>
      <c r="B1836" t="s">
        <v>20037</v>
      </c>
      <c r="C1836" t="s">
        <v>49</v>
      </c>
      <c r="D1836" t="s">
        <v>20038</v>
      </c>
      <c r="E1836" t="s">
        <v>17301</v>
      </c>
      <c r="F1836" t="s">
        <v>20039</v>
      </c>
      <c r="G1836" t="s">
        <v>20040</v>
      </c>
      <c r="H1836" t="s">
        <v>20041</v>
      </c>
      <c r="I1836" t="s">
        <v>12119</v>
      </c>
      <c r="J1836" t="s">
        <v>8680</v>
      </c>
      <c r="K1836" t="s">
        <v>8681</v>
      </c>
      <c r="L1836" t="s">
        <v>60</v>
      </c>
      <c r="M1836" t="s">
        <v>5999</v>
      </c>
      <c r="O1836" t="s">
        <v>8682</v>
      </c>
      <c r="P1836" t="s">
        <v>20042</v>
      </c>
      <c r="Q1836" t="s">
        <v>20043</v>
      </c>
      <c r="R1836" t="str">
        <f t="shared" si="56"/>
        <v>奎文</v>
      </c>
      <c r="S1836" t="str">
        <f t="shared" si="57"/>
        <v>0104</v>
      </c>
    </row>
    <row r="1837" spans="1:19">
      <c r="A1837" t="s">
        <v>20044</v>
      </c>
      <c r="B1837" t="s">
        <v>20045</v>
      </c>
      <c r="C1837" t="s">
        <v>49</v>
      </c>
      <c r="D1837" t="s">
        <v>20046</v>
      </c>
      <c r="E1837" t="s">
        <v>20047</v>
      </c>
      <c r="F1837" t="s">
        <v>20048</v>
      </c>
      <c r="G1837" t="s">
        <v>20049</v>
      </c>
      <c r="H1837" t="s">
        <v>20050</v>
      </c>
      <c r="I1837" t="s">
        <v>4841</v>
      </c>
      <c r="J1837" t="s">
        <v>15469</v>
      </c>
      <c r="K1837" t="s">
        <v>15470</v>
      </c>
      <c r="L1837" t="s">
        <v>50</v>
      </c>
      <c r="M1837" t="s">
        <v>5236</v>
      </c>
      <c r="N1837" t="s">
        <v>4972</v>
      </c>
      <c r="O1837" t="s">
        <v>15471</v>
      </c>
      <c r="P1837" t="s">
        <v>20051</v>
      </c>
      <c r="R1837" t="str">
        <f t="shared" si="56"/>
        <v>青州</v>
      </c>
      <c r="S1837" t="str">
        <f t="shared" si="57"/>
        <v>0104</v>
      </c>
    </row>
    <row r="1838" spans="1:19">
      <c r="A1838" t="s">
        <v>761</v>
      </c>
      <c r="B1838" t="s">
        <v>20052</v>
      </c>
      <c r="C1838" t="s">
        <v>49</v>
      </c>
      <c r="D1838" t="s">
        <v>20053</v>
      </c>
      <c r="E1838" t="s">
        <v>20047</v>
      </c>
      <c r="F1838" t="s">
        <v>20054</v>
      </c>
      <c r="G1838" t="s">
        <v>759</v>
      </c>
      <c r="H1838" t="s">
        <v>20055</v>
      </c>
      <c r="I1838" t="s">
        <v>5052</v>
      </c>
      <c r="J1838" t="s">
        <v>9438</v>
      </c>
      <c r="K1838" t="s">
        <v>12306</v>
      </c>
      <c r="L1838" t="s">
        <v>237</v>
      </c>
      <c r="M1838" t="s">
        <v>5247</v>
      </c>
      <c r="N1838" t="s">
        <v>5960</v>
      </c>
      <c r="O1838" t="s">
        <v>12307</v>
      </c>
      <c r="P1838" t="s">
        <v>20056</v>
      </c>
      <c r="R1838" t="str">
        <f t="shared" si="56"/>
        <v>潍城</v>
      </c>
      <c r="S1838" t="str">
        <f t="shared" si="57"/>
        <v>0104</v>
      </c>
    </row>
    <row r="1839" spans="1:19">
      <c r="A1839" t="s">
        <v>20057</v>
      </c>
      <c r="B1839" t="s">
        <v>20058</v>
      </c>
      <c r="C1839" t="s">
        <v>49</v>
      </c>
      <c r="D1839" t="s">
        <v>20059</v>
      </c>
      <c r="E1839" t="s">
        <v>16687</v>
      </c>
      <c r="F1839" t="s">
        <v>20060</v>
      </c>
      <c r="G1839" t="s">
        <v>20061</v>
      </c>
      <c r="H1839" t="s">
        <v>20062</v>
      </c>
      <c r="I1839" t="s">
        <v>15346</v>
      </c>
      <c r="J1839" t="s">
        <v>7286</v>
      </c>
      <c r="K1839" t="s">
        <v>7287</v>
      </c>
      <c r="L1839" t="s">
        <v>148</v>
      </c>
      <c r="M1839" t="s">
        <v>5580</v>
      </c>
      <c r="N1839" t="s">
        <v>6184</v>
      </c>
      <c r="O1839" t="s">
        <v>7288</v>
      </c>
      <c r="P1839" t="s">
        <v>20063</v>
      </c>
      <c r="Q1839" t="s">
        <v>20064</v>
      </c>
      <c r="R1839" t="str">
        <f t="shared" si="56"/>
        <v>寒亭</v>
      </c>
      <c r="S1839" t="str">
        <f t="shared" si="57"/>
        <v>0104</v>
      </c>
    </row>
    <row r="1840" spans="1:19">
      <c r="A1840" t="s">
        <v>20065</v>
      </c>
      <c r="B1840" t="s">
        <v>20066</v>
      </c>
      <c r="C1840" t="s">
        <v>49</v>
      </c>
      <c r="D1840" t="s">
        <v>20067</v>
      </c>
      <c r="E1840" t="s">
        <v>16687</v>
      </c>
      <c r="F1840" t="s">
        <v>20068</v>
      </c>
      <c r="G1840" t="s">
        <v>20069</v>
      </c>
      <c r="H1840" t="s">
        <v>20070</v>
      </c>
      <c r="I1840" t="s">
        <v>4813</v>
      </c>
      <c r="J1840" t="s">
        <v>9807</v>
      </c>
      <c r="K1840" t="s">
        <v>10782</v>
      </c>
      <c r="L1840" t="s">
        <v>105</v>
      </c>
      <c r="M1840" t="s">
        <v>6055</v>
      </c>
      <c r="N1840" t="s">
        <v>4919</v>
      </c>
      <c r="O1840" t="s">
        <v>10783</v>
      </c>
      <c r="P1840" t="s">
        <v>20071</v>
      </c>
      <c r="R1840" t="str">
        <f t="shared" si="56"/>
        <v>寿光</v>
      </c>
      <c r="S1840" t="str">
        <f t="shared" si="57"/>
        <v>0104</v>
      </c>
    </row>
    <row r="1841" spans="1:19">
      <c r="A1841" t="s">
        <v>20072</v>
      </c>
      <c r="B1841" t="s">
        <v>20073</v>
      </c>
      <c r="C1841" t="s">
        <v>49</v>
      </c>
      <c r="D1841" t="s">
        <v>20074</v>
      </c>
      <c r="E1841" t="s">
        <v>17301</v>
      </c>
      <c r="F1841" t="s">
        <v>20075</v>
      </c>
      <c r="G1841" t="s">
        <v>20076</v>
      </c>
      <c r="H1841" t="s">
        <v>20077</v>
      </c>
      <c r="I1841" t="s">
        <v>5822</v>
      </c>
      <c r="J1841" t="s">
        <v>10465</v>
      </c>
      <c r="K1841" t="s">
        <v>10466</v>
      </c>
      <c r="L1841" t="s">
        <v>123</v>
      </c>
      <c r="M1841" t="s">
        <v>4932</v>
      </c>
      <c r="O1841" t="s">
        <v>10467</v>
      </c>
      <c r="P1841" t="s">
        <v>20078</v>
      </c>
      <c r="Q1841" t="s">
        <v>20079</v>
      </c>
      <c r="R1841" t="str">
        <f t="shared" si="56"/>
        <v>诸城</v>
      </c>
      <c r="S1841" t="str">
        <f t="shared" si="57"/>
        <v>0104</v>
      </c>
    </row>
    <row r="1842" spans="1:19">
      <c r="A1842" t="s">
        <v>20080</v>
      </c>
      <c r="B1842" t="s">
        <v>20081</v>
      </c>
      <c r="C1842" t="s">
        <v>49</v>
      </c>
      <c r="D1842" t="s">
        <v>20082</v>
      </c>
      <c r="E1842" t="s">
        <v>17301</v>
      </c>
      <c r="F1842" t="s">
        <v>20083</v>
      </c>
      <c r="G1842" t="s">
        <v>20084</v>
      </c>
      <c r="H1842" t="s">
        <v>20085</v>
      </c>
      <c r="I1842" t="s">
        <v>4955</v>
      </c>
      <c r="J1842" t="s">
        <v>10035</v>
      </c>
      <c r="K1842" t="s">
        <v>10036</v>
      </c>
      <c r="L1842" t="s">
        <v>1136</v>
      </c>
      <c r="M1842" t="s">
        <v>8945</v>
      </c>
      <c r="O1842" t="s">
        <v>10037</v>
      </c>
      <c r="P1842" t="s">
        <v>20086</v>
      </c>
      <c r="Q1842" t="s">
        <v>20087</v>
      </c>
      <c r="R1842" t="str">
        <f t="shared" si="56"/>
        <v>昌乐</v>
      </c>
      <c r="S1842" t="str">
        <f t="shared" si="57"/>
        <v>0104</v>
      </c>
    </row>
    <row r="1843" spans="1:19">
      <c r="A1843" t="s">
        <v>20088</v>
      </c>
      <c r="B1843" t="s">
        <v>20089</v>
      </c>
      <c r="C1843" t="s">
        <v>49</v>
      </c>
      <c r="D1843" t="s">
        <v>20090</v>
      </c>
      <c r="E1843" t="s">
        <v>17301</v>
      </c>
      <c r="F1843" t="s">
        <v>20091</v>
      </c>
      <c r="G1843" t="s">
        <v>20092</v>
      </c>
      <c r="H1843" t="s">
        <v>20093</v>
      </c>
      <c r="I1843" t="s">
        <v>12119</v>
      </c>
      <c r="J1843" t="s">
        <v>6306</v>
      </c>
      <c r="K1843" t="s">
        <v>6307</v>
      </c>
      <c r="L1843" t="s">
        <v>237</v>
      </c>
      <c r="M1843" t="s">
        <v>4788</v>
      </c>
      <c r="O1843" t="s">
        <v>6309</v>
      </c>
      <c r="P1843" t="s">
        <v>20094</v>
      </c>
      <c r="R1843" t="str">
        <f t="shared" si="56"/>
        <v>潍城</v>
      </c>
      <c r="S1843" t="str">
        <f t="shared" si="57"/>
        <v>0104</v>
      </c>
    </row>
    <row r="1844" spans="1:19">
      <c r="A1844" t="s">
        <v>20095</v>
      </c>
      <c r="B1844" t="s">
        <v>20096</v>
      </c>
      <c r="C1844" t="s">
        <v>49</v>
      </c>
      <c r="D1844" t="s">
        <v>20097</v>
      </c>
      <c r="E1844" t="s">
        <v>17301</v>
      </c>
      <c r="F1844" t="s">
        <v>20098</v>
      </c>
      <c r="G1844" t="s">
        <v>20099</v>
      </c>
      <c r="H1844" t="s">
        <v>20100</v>
      </c>
      <c r="I1844" t="s">
        <v>4852</v>
      </c>
      <c r="J1844" t="s">
        <v>7278</v>
      </c>
      <c r="K1844" t="s">
        <v>7279</v>
      </c>
      <c r="L1844" t="s">
        <v>105</v>
      </c>
      <c r="M1844" t="s">
        <v>5089</v>
      </c>
      <c r="O1844" t="s">
        <v>7280</v>
      </c>
      <c r="P1844" t="s">
        <v>20101</v>
      </c>
      <c r="Q1844" t="s">
        <v>20102</v>
      </c>
      <c r="R1844" t="str">
        <f t="shared" si="56"/>
        <v>寿光</v>
      </c>
      <c r="S1844" t="str">
        <f t="shared" si="57"/>
        <v>0104</v>
      </c>
    </row>
    <row r="1845" spans="1:19">
      <c r="A1845" t="s">
        <v>20103</v>
      </c>
      <c r="B1845" t="s">
        <v>20104</v>
      </c>
      <c r="C1845" t="s">
        <v>49</v>
      </c>
      <c r="D1845" t="s">
        <v>20105</v>
      </c>
      <c r="E1845" t="s">
        <v>17301</v>
      </c>
      <c r="F1845" t="s">
        <v>20106</v>
      </c>
      <c r="G1845" t="s">
        <v>20107</v>
      </c>
      <c r="H1845" t="s">
        <v>20108</v>
      </c>
      <c r="I1845" t="s">
        <v>5407</v>
      </c>
      <c r="J1845" t="s">
        <v>6496</v>
      </c>
      <c r="K1845" t="s">
        <v>6497</v>
      </c>
      <c r="L1845" t="s">
        <v>123</v>
      </c>
      <c r="M1845" t="s">
        <v>4932</v>
      </c>
      <c r="O1845" t="s">
        <v>6498</v>
      </c>
      <c r="P1845" t="s">
        <v>20109</v>
      </c>
      <c r="R1845" t="str">
        <f t="shared" si="56"/>
        <v>诸城</v>
      </c>
      <c r="S1845" t="str">
        <f t="shared" si="57"/>
        <v>0104</v>
      </c>
    </row>
    <row r="1846" spans="1:19">
      <c r="A1846" t="s">
        <v>20110</v>
      </c>
      <c r="B1846" t="s">
        <v>20111</v>
      </c>
      <c r="C1846" t="s">
        <v>49</v>
      </c>
      <c r="D1846" t="s">
        <v>20112</v>
      </c>
      <c r="E1846" t="s">
        <v>17301</v>
      </c>
      <c r="F1846" t="s">
        <v>20113</v>
      </c>
      <c r="G1846" t="s">
        <v>20114</v>
      </c>
      <c r="H1846" t="s">
        <v>20115</v>
      </c>
      <c r="I1846" t="s">
        <v>4828</v>
      </c>
      <c r="J1846" t="s">
        <v>19411</v>
      </c>
      <c r="K1846" t="s">
        <v>19412</v>
      </c>
      <c r="L1846" t="s">
        <v>148</v>
      </c>
      <c r="M1846" t="s">
        <v>6391</v>
      </c>
      <c r="O1846" t="s">
        <v>19413</v>
      </c>
      <c r="P1846" t="s">
        <v>20116</v>
      </c>
      <c r="Q1846" t="s">
        <v>20117</v>
      </c>
      <c r="R1846" t="str">
        <f t="shared" si="56"/>
        <v>寒亭</v>
      </c>
      <c r="S1846" t="str">
        <f t="shared" si="57"/>
        <v>0104</v>
      </c>
    </row>
    <row r="1847" spans="1:19">
      <c r="A1847" t="s">
        <v>745</v>
      </c>
      <c r="B1847" t="s">
        <v>20118</v>
      </c>
      <c r="C1847" t="s">
        <v>49</v>
      </c>
      <c r="D1847" t="s">
        <v>20119</v>
      </c>
      <c r="E1847" t="s">
        <v>16687</v>
      </c>
      <c r="F1847" t="s">
        <v>20120</v>
      </c>
      <c r="G1847" t="s">
        <v>743</v>
      </c>
      <c r="H1847" t="s">
        <v>20121</v>
      </c>
      <c r="I1847" t="s">
        <v>4955</v>
      </c>
      <c r="J1847" t="s">
        <v>6829</v>
      </c>
      <c r="K1847" t="s">
        <v>6830</v>
      </c>
      <c r="L1847" t="s">
        <v>95</v>
      </c>
      <c r="M1847" t="s">
        <v>5649</v>
      </c>
      <c r="N1847" t="s">
        <v>16032</v>
      </c>
      <c r="O1847" t="s">
        <v>6831</v>
      </c>
      <c r="P1847" t="s">
        <v>20122</v>
      </c>
      <c r="Q1847" t="s">
        <v>20123</v>
      </c>
      <c r="R1847" t="str">
        <f t="shared" si="56"/>
        <v>安丘</v>
      </c>
      <c r="S1847" t="str">
        <f t="shared" si="57"/>
        <v>0104</v>
      </c>
    </row>
    <row r="1848" spans="1:19">
      <c r="A1848" t="s">
        <v>753</v>
      </c>
      <c r="B1848" t="s">
        <v>748</v>
      </c>
      <c r="C1848" t="s">
        <v>49</v>
      </c>
      <c r="D1848" t="s">
        <v>20124</v>
      </c>
      <c r="E1848" t="s">
        <v>20125</v>
      </c>
      <c r="F1848" t="s">
        <v>20126</v>
      </c>
      <c r="G1848" t="s">
        <v>751</v>
      </c>
      <c r="H1848" t="s">
        <v>20127</v>
      </c>
      <c r="I1848" t="s">
        <v>4955</v>
      </c>
      <c r="J1848" t="s">
        <v>5122</v>
      </c>
      <c r="K1848" t="s">
        <v>5123</v>
      </c>
      <c r="N1848" t="s">
        <v>5699</v>
      </c>
      <c r="O1848" t="s">
        <v>5124</v>
      </c>
      <c r="R1848" t="str">
        <f t="shared" si="56"/>
        <v/>
      </c>
      <c r="S1848" t="str">
        <f t="shared" si="57"/>
        <v>0104</v>
      </c>
    </row>
    <row r="1849" spans="1:19">
      <c r="A1849" t="s">
        <v>20128</v>
      </c>
      <c r="B1849" t="s">
        <v>20129</v>
      </c>
      <c r="C1849" t="s">
        <v>49</v>
      </c>
      <c r="D1849" t="s">
        <v>20130</v>
      </c>
      <c r="E1849" t="s">
        <v>17301</v>
      </c>
      <c r="F1849" t="s">
        <v>20131</v>
      </c>
      <c r="G1849" t="s">
        <v>20132</v>
      </c>
      <c r="H1849" t="s">
        <v>20133</v>
      </c>
      <c r="I1849" t="s">
        <v>4771</v>
      </c>
      <c r="J1849" t="s">
        <v>10316</v>
      </c>
      <c r="K1849" t="s">
        <v>10317</v>
      </c>
      <c r="L1849" t="s">
        <v>262</v>
      </c>
      <c r="M1849" t="s">
        <v>10318</v>
      </c>
      <c r="O1849" t="s">
        <v>10319</v>
      </c>
      <c r="P1849" t="s">
        <v>20134</v>
      </c>
      <c r="Q1849" t="s">
        <v>20135</v>
      </c>
      <c r="R1849" t="str">
        <f t="shared" si="56"/>
        <v>寒亭</v>
      </c>
      <c r="S1849" t="str">
        <f t="shared" si="57"/>
        <v>0104</v>
      </c>
    </row>
    <row r="1850" spans="1:19">
      <c r="A1850" t="s">
        <v>20136</v>
      </c>
      <c r="B1850" t="s">
        <v>20137</v>
      </c>
      <c r="C1850" t="s">
        <v>49</v>
      </c>
      <c r="D1850" t="s">
        <v>20138</v>
      </c>
      <c r="E1850" t="s">
        <v>17301</v>
      </c>
      <c r="F1850" t="s">
        <v>20139</v>
      </c>
      <c r="G1850" t="s">
        <v>20140</v>
      </c>
      <c r="H1850" t="s">
        <v>20141</v>
      </c>
      <c r="I1850" t="s">
        <v>12538</v>
      </c>
      <c r="J1850" t="s">
        <v>7235</v>
      </c>
      <c r="K1850" t="s">
        <v>7236</v>
      </c>
      <c r="L1850" t="s">
        <v>105</v>
      </c>
      <c r="M1850" t="s">
        <v>5176</v>
      </c>
      <c r="O1850" t="s">
        <v>7237</v>
      </c>
      <c r="P1850" t="s">
        <v>20142</v>
      </c>
      <c r="Q1850" t="s">
        <v>20143</v>
      </c>
      <c r="R1850" t="str">
        <f t="shared" si="56"/>
        <v>寿光</v>
      </c>
      <c r="S1850" t="str">
        <f t="shared" si="57"/>
        <v>0104</v>
      </c>
    </row>
    <row r="1851" spans="1:19">
      <c r="A1851" t="s">
        <v>20144</v>
      </c>
      <c r="B1851" t="s">
        <v>20145</v>
      </c>
      <c r="C1851" t="s">
        <v>49</v>
      </c>
      <c r="D1851" t="s">
        <v>20146</v>
      </c>
      <c r="E1851" t="s">
        <v>20147</v>
      </c>
      <c r="F1851" t="s">
        <v>20148</v>
      </c>
      <c r="G1851" t="s">
        <v>20149</v>
      </c>
      <c r="H1851" t="s">
        <v>20150</v>
      </c>
      <c r="I1851" t="s">
        <v>12119</v>
      </c>
      <c r="J1851" t="s">
        <v>6295</v>
      </c>
      <c r="K1851" t="s">
        <v>6296</v>
      </c>
      <c r="L1851" t="s">
        <v>86</v>
      </c>
      <c r="M1851" t="s">
        <v>6297</v>
      </c>
      <c r="N1851" t="s">
        <v>4789</v>
      </c>
      <c r="O1851" t="s">
        <v>6298</v>
      </c>
      <c r="P1851" t="s">
        <v>20151</v>
      </c>
      <c r="R1851" t="str">
        <f t="shared" si="56"/>
        <v>坊子</v>
      </c>
      <c r="S1851" t="str">
        <f t="shared" si="57"/>
        <v>0104</v>
      </c>
    </row>
    <row r="1852" spans="1:19">
      <c r="A1852" t="s">
        <v>20152</v>
      </c>
      <c r="B1852" t="s">
        <v>20153</v>
      </c>
      <c r="C1852" t="s">
        <v>49</v>
      </c>
      <c r="D1852" t="s">
        <v>20154</v>
      </c>
      <c r="E1852" t="s">
        <v>17301</v>
      </c>
      <c r="F1852" t="s">
        <v>20155</v>
      </c>
      <c r="G1852" t="s">
        <v>20156</v>
      </c>
      <c r="H1852" t="s">
        <v>20157</v>
      </c>
      <c r="I1852" t="s">
        <v>10388</v>
      </c>
      <c r="J1852" t="s">
        <v>12120</v>
      </c>
      <c r="K1852" t="s">
        <v>12121</v>
      </c>
      <c r="L1852" t="s">
        <v>1136</v>
      </c>
      <c r="M1852" t="s">
        <v>8945</v>
      </c>
      <c r="O1852" t="s">
        <v>12122</v>
      </c>
      <c r="P1852" t="s">
        <v>20158</v>
      </c>
      <c r="Q1852" t="s">
        <v>20159</v>
      </c>
      <c r="R1852" t="str">
        <f t="shared" si="56"/>
        <v>昌乐</v>
      </c>
      <c r="S1852" t="str">
        <f t="shared" si="57"/>
        <v>0104</v>
      </c>
    </row>
    <row r="1853" spans="1:19">
      <c r="A1853" t="s">
        <v>20160</v>
      </c>
      <c r="B1853" t="s">
        <v>20161</v>
      </c>
      <c r="C1853" t="s">
        <v>49</v>
      </c>
      <c r="D1853" t="s">
        <v>20162</v>
      </c>
      <c r="E1853" t="s">
        <v>16687</v>
      </c>
      <c r="F1853" t="s">
        <v>20163</v>
      </c>
      <c r="G1853" t="s">
        <v>20164</v>
      </c>
      <c r="H1853" t="s">
        <v>20165</v>
      </c>
      <c r="I1853" t="s">
        <v>4785</v>
      </c>
      <c r="J1853" t="s">
        <v>6840</v>
      </c>
      <c r="K1853" t="s">
        <v>6841</v>
      </c>
      <c r="L1853" t="s">
        <v>1136</v>
      </c>
      <c r="M1853" t="s">
        <v>5330</v>
      </c>
      <c r="N1853" t="s">
        <v>4789</v>
      </c>
      <c r="O1853" t="s">
        <v>6842</v>
      </c>
      <c r="P1853" t="s">
        <v>20166</v>
      </c>
      <c r="R1853" t="str">
        <f t="shared" si="56"/>
        <v>昌乐</v>
      </c>
      <c r="S1853" t="str">
        <f t="shared" si="57"/>
        <v>0104</v>
      </c>
    </row>
    <row r="1854" spans="1:19">
      <c r="A1854" t="s">
        <v>20167</v>
      </c>
      <c r="B1854" t="s">
        <v>20168</v>
      </c>
      <c r="C1854" t="s">
        <v>49</v>
      </c>
      <c r="D1854" t="s">
        <v>20169</v>
      </c>
      <c r="E1854" t="s">
        <v>12368</v>
      </c>
      <c r="F1854" t="s">
        <v>20170</v>
      </c>
      <c r="G1854" t="s">
        <v>20171</v>
      </c>
      <c r="H1854" t="s">
        <v>20172</v>
      </c>
      <c r="I1854" t="s">
        <v>5066</v>
      </c>
      <c r="J1854" t="s">
        <v>20173</v>
      </c>
      <c r="K1854" t="s">
        <v>20174</v>
      </c>
      <c r="L1854" t="s">
        <v>105</v>
      </c>
      <c r="M1854" t="s">
        <v>5133</v>
      </c>
      <c r="N1854" t="s">
        <v>5056</v>
      </c>
      <c r="O1854" t="s">
        <v>20175</v>
      </c>
      <c r="P1854" t="s">
        <v>20176</v>
      </c>
      <c r="R1854" t="str">
        <f t="shared" si="56"/>
        <v>寿光</v>
      </c>
      <c r="S1854" t="str">
        <f t="shared" si="57"/>
        <v>0104</v>
      </c>
    </row>
    <row r="1855" spans="1:19">
      <c r="A1855" t="s">
        <v>20177</v>
      </c>
      <c r="B1855" t="s">
        <v>20178</v>
      </c>
      <c r="C1855" t="s">
        <v>49</v>
      </c>
      <c r="D1855" t="s">
        <v>20179</v>
      </c>
      <c r="E1855" t="s">
        <v>17301</v>
      </c>
      <c r="F1855" t="s">
        <v>20180</v>
      </c>
      <c r="G1855" t="s">
        <v>20181</v>
      </c>
      <c r="H1855" t="s">
        <v>20182</v>
      </c>
      <c r="I1855" t="s">
        <v>4852</v>
      </c>
      <c r="J1855" t="s">
        <v>19856</v>
      </c>
      <c r="K1855" t="s">
        <v>19857</v>
      </c>
      <c r="L1855" t="s">
        <v>50</v>
      </c>
      <c r="M1855" t="s">
        <v>6624</v>
      </c>
      <c r="O1855" t="s">
        <v>19858</v>
      </c>
      <c r="P1855" t="s">
        <v>20183</v>
      </c>
      <c r="R1855" t="str">
        <f t="shared" si="56"/>
        <v>青州</v>
      </c>
      <c r="S1855" t="str">
        <f t="shared" si="57"/>
        <v>0104</v>
      </c>
    </row>
    <row r="1856" spans="1:19">
      <c r="A1856" t="s">
        <v>20184</v>
      </c>
      <c r="B1856" t="s">
        <v>20185</v>
      </c>
      <c r="C1856" t="s">
        <v>49</v>
      </c>
      <c r="D1856" t="s">
        <v>20186</v>
      </c>
      <c r="E1856" t="s">
        <v>20187</v>
      </c>
      <c r="F1856" t="s">
        <v>20188</v>
      </c>
      <c r="G1856" t="s">
        <v>20189</v>
      </c>
      <c r="H1856" t="s">
        <v>20190</v>
      </c>
      <c r="I1856" t="s">
        <v>12119</v>
      </c>
      <c r="J1856" t="s">
        <v>13302</v>
      </c>
      <c r="K1856" t="s">
        <v>13303</v>
      </c>
      <c r="L1856" t="s">
        <v>77</v>
      </c>
      <c r="M1856" t="s">
        <v>5812</v>
      </c>
      <c r="N1856" t="s">
        <v>5907</v>
      </c>
      <c r="O1856" t="s">
        <v>13304</v>
      </c>
      <c r="P1856" t="s">
        <v>20191</v>
      </c>
      <c r="Q1856" t="s">
        <v>20192</v>
      </c>
      <c r="R1856" t="str">
        <f t="shared" si="56"/>
        <v>临朐</v>
      </c>
      <c r="S1856" t="str">
        <f t="shared" si="57"/>
        <v>0104</v>
      </c>
    </row>
    <row r="1857" spans="1:19">
      <c r="A1857" t="s">
        <v>20193</v>
      </c>
      <c r="B1857" t="s">
        <v>20194</v>
      </c>
      <c r="C1857" t="s">
        <v>49</v>
      </c>
      <c r="D1857" t="s">
        <v>20195</v>
      </c>
      <c r="E1857" t="s">
        <v>17301</v>
      </c>
      <c r="F1857" t="s">
        <v>20196</v>
      </c>
      <c r="G1857" t="s">
        <v>20197</v>
      </c>
      <c r="H1857" t="s">
        <v>20198</v>
      </c>
      <c r="I1857" t="s">
        <v>4771</v>
      </c>
      <c r="J1857" t="s">
        <v>9289</v>
      </c>
      <c r="K1857" t="s">
        <v>9290</v>
      </c>
      <c r="L1857" t="s">
        <v>114</v>
      </c>
      <c r="M1857" t="s">
        <v>4831</v>
      </c>
      <c r="O1857" t="s">
        <v>9291</v>
      </c>
      <c r="P1857" t="s">
        <v>20199</v>
      </c>
      <c r="R1857" t="str">
        <f t="shared" ref="R1857:R1920" si="58">IF(OR(LEFT(L1857,2)="高新"),"奎文",IF(LEFT(L1857,2)="峡山","坊子",IF(LEFT(L1857,2)="滨海","寒亭",LEFT(L1857,2))))</f>
        <v>高密</v>
      </c>
      <c r="S1857" t="str">
        <f t="shared" ref="S1857:S1920" si="59">TEXT(B1857,"mmdd")</f>
        <v>0104</v>
      </c>
    </row>
    <row r="1858" spans="1:19">
      <c r="A1858" t="s">
        <v>20200</v>
      </c>
      <c r="B1858" t="s">
        <v>20201</v>
      </c>
      <c r="C1858" t="s">
        <v>49</v>
      </c>
      <c r="D1858" t="s">
        <v>20202</v>
      </c>
      <c r="E1858" t="s">
        <v>16687</v>
      </c>
      <c r="F1858" t="s">
        <v>20203</v>
      </c>
      <c r="G1858" t="s">
        <v>20204</v>
      </c>
      <c r="H1858" t="s">
        <v>20205</v>
      </c>
      <c r="I1858" t="s">
        <v>5052</v>
      </c>
      <c r="J1858" t="s">
        <v>5852</v>
      </c>
      <c r="K1858" t="s">
        <v>5853</v>
      </c>
      <c r="L1858" t="s">
        <v>123</v>
      </c>
      <c r="M1858" t="s">
        <v>5854</v>
      </c>
      <c r="N1858" t="s">
        <v>5421</v>
      </c>
      <c r="O1858" t="s">
        <v>5855</v>
      </c>
      <c r="P1858" t="s">
        <v>20206</v>
      </c>
      <c r="R1858" t="str">
        <f t="shared" si="58"/>
        <v>诸城</v>
      </c>
      <c r="S1858" t="str">
        <f t="shared" si="59"/>
        <v>0104</v>
      </c>
    </row>
    <row r="1859" spans="1:19">
      <c r="A1859" t="s">
        <v>20207</v>
      </c>
      <c r="B1859" t="s">
        <v>20208</v>
      </c>
      <c r="C1859" t="s">
        <v>49</v>
      </c>
      <c r="D1859" t="s">
        <v>20209</v>
      </c>
      <c r="E1859" t="s">
        <v>12368</v>
      </c>
      <c r="F1859" t="s">
        <v>20210</v>
      </c>
      <c r="G1859" t="s">
        <v>20211</v>
      </c>
      <c r="H1859" t="s">
        <v>20212</v>
      </c>
      <c r="I1859" t="s">
        <v>5052</v>
      </c>
      <c r="J1859" t="s">
        <v>10316</v>
      </c>
      <c r="K1859" t="s">
        <v>10317</v>
      </c>
      <c r="L1859" t="s">
        <v>262</v>
      </c>
      <c r="M1859" t="s">
        <v>10318</v>
      </c>
      <c r="N1859" t="s">
        <v>5907</v>
      </c>
      <c r="O1859" t="s">
        <v>10319</v>
      </c>
      <c r="P1859" t="s">
        <v>20213</v>
      </c>
      <c r="Q1859" t="s">
        <v>20214</v>
      </c>
      <c r="R1859" t="str">
        <f t="shared" si="58"/>
        <v>寒亭</v>
      </c>
      <c r="S1859" t="str">
        <f t="shared" si="59"/>
        <v>0104</v>
      </c>
    </row>
    <row r="1860" spans="1:19">
      <c r="A1860" t="s">
        <v>20215</v>
      </c>
      <c r="B1860" t="s">
        <v>20216</v>
      </c>
      <c r="C1860" t="s">
        <v>49</v>
      </c>
      <c r="D1860" t="s">
        <v>20217</v>
      </c>
      <c r="E1860" t="s">
        <v>17301</v>
      </c>
      <c r="F1860" t="s">
        <v>20218</v>
      </c>
      <c r="G1860" t="s">
        <v>20219</v>
      </c>
      <c r="H1860" t="s">
        <v>20220</v>
      </c>
      <c r="I1860" t="s">
        <v>4771</v>
      </c>
      <c r="J1860" t="s">
        <v>5636</v>
      </c>
      <c r="K1860" t="s">
        <v>5720</v>
      </c>
      <c r="L1860" t="s">
        <v>50</v>
      </c>
      <c r="M1860" t="s">
        <v>5721</v>
      </c>
      <c r="O1860" t="s">
        <v>5722</v>
      </c>
      <c r="P1860" t="s">
        <v>20221</v>
      </c>
      <c r="R1860" t="str">
        <f t="shared" si="58"/>
        <v>青州</v>
      </c>
      <c r="S1860" t="str">
        <f t="shared" si="59"/>
        <v>0104</v>
      </c>
    </row>
    <row r="1861" spans="1:19">
      <c r="A1861" t="s">
        <v>20222</v>
      </c>
      <c r="B1861" t="s">
        <v>20223</v>
      </c>
      <c r="C1861" t="s">
        <v>49</v>
      </c>
      <c r="D1861" t="s">
        <v>20224</v>
      </c>
      <c r="E1861" t="s">
        <v>17301</v>
      </c>
      <c r="F1861" t="s">
        <v>20225</v>
      </c>
      <c r="G1861" t="s">
        <v>20226</v>
      </c>
      <c r="H1861" t="s">
        <v>20227</v>
      </c>
      <c r="I1861" t="s">
        <v>6888</v>
      </c>
      <c r="J1861" t="s">
        <v>18995</v>
      </c>
      <c r="K1861" t="s">
        <v>18996</v>
      </c>
      <c r="L1861" t="s">
        <v>114</v>
      </c>
      <c r="M1861" t="s">
        <v>5486</v>
      </c>
      <c r="O1861" t="s">
        <v>18997</v>
      </c>
      <c r="P1861" t="s">
        <v>20228</v>
      </c>
      <c r="R1861" t="str">
        <f t="shared" si="58"/>
        <v>高密</v>
      </c>
      <c r="S1861" t="str">
        <f t="shared" si="59"/>
        <v>0104</v>
      </c>
    </row>
    <row r="1862" spans="1:19">
      <c r="A1862" t="s">
        <v>20229</v>
      </c>
      <c r="B1862" t="s">
        <v>20230</v>
      </c>
      <c r="C1862" t="s">
        <v>49</v>
      </c>
      <c r="D1862" t="s">
        <v>20231</v>
      </c>
      <c r="E1862" t="s">
        <v>17428</v>
      </c>
      <c r="F1862" t="s">
        <v>20232</v>
      </c>
      <c r="G1862" t="s">
        <v>20233</v>
      </c>
      <c r="H1862" t="s">
        <v>20234</v>
      </c>
      <c r="I1862" t="s">
        <v>5541</v>
      </c>
      <c r="J1862" t="s">
        <v>20235</v>
      </c>
      <c r="K1862" t="s">
        <v>20236</v>
      </c>
      <c r="L1862" t="s">
        <v>1136</v>
      </c>
      <c r="M1862" t="s">
        <v>6413</v>
      </c>
      <c r="O1862" t="s">
        <v>20237</v>
      </c>
      <c r="P1862" t="s">
        <v>20238</v>
      </c>
      <c r="R1862" t="str">
        <f t="shared" si="58"/>
        <v>昌乐</v>
      </c>
      <c r="S1862" t="str">
        <f t="shared" si="59"/>
        <v>0104</v>
      </c>
    </row>
    <row r="1863" spans="1:19">
      <c r="A1863" t="s">
        <v>20239</v>
      </c>
      <c r="B1863" t="s">
        <v>20240</v>
      </c>
      <c r="C1863" t="s">
        <v>49</v>
      </c>
      <c r="D1863" t="s">
        <v>20241</v>
      </c>
      <c r="E1863" t="s">
        <v>17301</v>
      </c>
      <c r="F1863" t="s">
        <v>20242</v>
      </c>
      <c r="G1863" t="s">
        <v>20243</v>
      </c>
      <c r="H1863" t="s">
        <v>20244</v>
      </c>
      <c r="I1863" t="s">
        <v>12119</v>
      </c>
      <c r="J1863" t="s">
        <v>5658</v>
      </c>
      <c r="K1863" t="s">
        <v>5659</v>
      </c>
      <c r="L1863" t="s">
        <v>114</v>
      </c>
      <c r="M1863" t="s">
        <v>5486</v>
      </c>
      <c r="O1863" t="s">
        <v>5660</v>
      </c>
      <c r="P1863" t="s">
        <v>20245</v>
      </c>
      <c r="Q1863" t="s">
        <v>20246</v>
      </c>
      <c r="R1863" t="str">
        <f t="shared" si="58"/>
        <v>高密</v>
      </c>
      <c r="S1863" t="str">
        <f t="shared" si="59"/>
        <v>0104</v>
      </c>
    </row>
    <row r="1864" spans="1:19">
      <c r="A1864" t="s">
        <v>20247</v>
      </c>
      <c r="B1864" t="s">
        <v>20248</v>
      </c>
      <c r="C1864" t="s">
        <v>49</v>
      </c>
      <c r="D1864" t="s">
        <v>20249</v>
      </c>
      <c r="E1864" t="s">
        <v>17301</v>
      </c>
      <c r="F1864" t="s">
        <v>20250</v>
      </c>
      <c r="G1864" t="s">
        <v>20251</v>
      </c>
      <c r="H1864" t="s">
        <v>20252</v>
      </c>
      <c r="I1864" t="s">
        <v>12119</v>
      </c>
      <c r="J1864" t="s">
        <v>4969</v>
      </c>
      <c r="K1864" t="s">
        <v>4970</v>
      </c>
      <c r="L1864" t="s">
        <v>237</v>
      </c>
      <c r="M1864" t="s">
        <v>4971</v>
      </c>
      <c r="P1864" t="s">
        <v>20253</v>
      </c>
      <c r="Q1864" t="s">
        <v>20254</v>
      </c>
      <c r="R1864" t="str">
        <f t="shared" si="58"/>
        <v>潍城</v>
      </c>
      <c r="S1864" t="str">
        <f t="shared" si="59"/>
        <v>0104</v>
      </c>
    </row>
    <row r="1865" spans="1:19">
      <c r="A1865" t="s">
        <v>1017</v>
      </c>
      <c r="B1865" t="s">
        <v>20255</v>
      </c>
      <c r="C1865" t="s">
        <v>49</v>
      </c>
      <c r="D1865" t="s">
        <v>20256</v>
      </c>
      <c r="E1865" t="s">
        <v>17301</v>
      </c>
      <c r="F1865" t="s">
        <v>20257</v>
      </c>
      <c r="G1865" t="s">
        <v>1015</v>
      </c>
      <c r="H1865" t="s">
        <v>20258</v>
      </c>
      <c r="I1865" t="s">
        <v>4785</v>
      </c>
      <c r="J1865" t="s">
        <v>6452</v>
      </c>
      <c r="K1865" t="s">
        <v>6453</v>
      </c>
      <c r="L1865" t="s">
        <v>86</v>
      </c>
      <c r="M1865" t="s">
        <v>5099</v>
      </c>
      <c r="O1865" t="s">
        <v>6454</v>
      </c>
      <c r="P1865" t="s">
        <v>20259</v>
      </c>
      <c r="Q1865" t="s">
        <v>20260</v>
      </c>
      <c r="R1865" t="str">
        <f t="shared" si="58"/>
        <v>坊子</v>
      </c>
      <c r="S1865" t="str">
        <f t="shared" si="59"/>
        <v>0104</v>
      </c>
    </row>
    <row r="1866" spans="1:19">
      <c r="A1866" t="s">
        <v>20261</v>
      </c>
      <c r="B1866" t="s">
        <v>20262</v>
      </c>
      <c r="C1866" t="s">
        <v>49</v>
      </c>
      <c r="D1866" t="s">
        <v>20263</v>
      </c>
      <c r="E1866" t="s">
        <v>16687</v>
      </c>
      <c r="F1866" t="s">
        <v>20264</v>
      </c>
      <c r="G1866" t="s">
        <v>20265</v>
      </c>
      <c r="H1866" t="s">
        <v>20266</v>
      </c>
      <c r="I1866" t="s">
        <v>5407</v>
      </c>
      <c r="J1866" t="s">
        <v>6452</v>
      </c>
      <c r="K1866" t="s">
        <v>6453</v>
      </c>
      <c r="L1866" t="s">
        <v>86</v>
      </c>
      <c r="M1866" t="s">
        <v>5099</v>
      </c>
      <c r="N1866" t="s">
        <v>4817</v>
      </c>
      <c r="O1866" t="s">
        <v>6454</v>
      </c>
      <c r="P1866" t="s">
        <v>20267</v>
      </c>
      <c r="R1866" t="str">
        <f t="shared" si="58"/>
        <v>坊子</v>
      </c>
      <c r="S1866" t="str">
        <f t="shared" si="59"/>
        <v>0104</v>
      </c>
    </row>
    <row r="1867" spans="1:19">
      <c r="A1867" t="s">
        <v>20268</v>
      </c>
      <c r="B1867" t="s">
        <v>20269</v>
      </c>
      <c r="C1867" t="s">
        <v>49</v>
      </c>
      <c r="D1867" t="s">
        <v>20270</v>
      </c>
      <c r="E1867" t="s">
        <v>16664</v>
      </c>
      <c r="F1867" t="s">
        <v>20271</v>
      </c>
      <c r="G1867" t="s">
        <v>20272</v>
      </c>
      <c r="H1867" t="s">
        <v>20273</v>
      </c>
      <c r="I1867" t="s">
        <v>12119</v>
      </c>
      <c r="J1867" t="s">
        <v>11207</v>
      </c>
      <c r="K1867" t="s">
        <v>11208</v>
      </c>
      <c r="L1867" t="s">
        <v>123</v>
      </c>
      <c r="M1867" t="s">
        <v>7767</v>
      </c>
      <c r="N1867" t="s">
        <v>10228</v>
      </c>
      <c r="O1867" t="s">
        <v>11209</v>
      </c>
      <c r="P1867" t="s">
        <v>20274</v>
      </c>
      <c r="R1867" t="str">
        <f t="shared" si="58"/>
        <v>诸城</v>
      </c>
      <c r="S1867" t="str">
        <f t="shared" si="59"/>
        <v>0104</v>
      </c>
    </row>
    <row r="1868" spans="1:19">
      <c r="A1868" t="s">
        <v>20275</v>
      </c>
      <c r="B1868" t="s">
        <v>20276</v>
      </c>
      <c r="C1868" t="s">
        <v>49</v>
      </c>
      <c r="D1868" t="s">
        <v>20277</v>
      </c>
      <c r="E1868" t="s">
        <v>16687</v>
      </c>
      <c r="F1868" t="s">
        <v>20278</v>
      </c>
      <c r="G1868" t="s">
        <v>20279</v>
      </c>
      <c r="H1868" t="s">
        <v>20280</v>
      </c>
      <c r="I1868" t="s">
        <v>5052</v>
      </c>
      <c r="J1868" t="s">
        <v>8555</v>
      </c>
      <c r="K1868" t="s">
        <v>8556</v>
      </c>
      <c r="L1868" t="s">
        <v>86</v>
      </c>
      <c r="M1868" t="s">
        <v>8557</v>
      </c>
      <c r="N1868" t="s">
        <v>5112</v>
      </c>
      <c r="O1868" t="s">
        <v>8558</v>
      </c>
      <c r="P1868" t="s">
        <v>20281</v>
      </c>
      <c r="Q1868" t="s">
        <v>20282</v>
      </c>
      <c r="R1868" t="str">
        <f t="shared" si="58"/>
        <v>坊子</v>
      </c>
      <c r="S1868" t="str">
        <f t="shared" si="59"/>
        <v>0104</v>
      </c>
    </row>
    <row r="1869" spans="1:19">
      <c r="A1869" t="s">
        <v>20283</v>
      </c>
      <c r="B1869" t="s">
        <v>20284</v>
      </c>
      <c r="C1869" t="s">
        <v>49</v>
      </c>
      <c r="D1869" t="s">
        <v>20285</v>
      </c>
      <c r="E1869" t="s">
        <v>16687</v>
      </c>
      <c r="F1869" t="s">
        <v>20286</v>
      </c>
      <c r="G1869" t="s">
        <v>20287</v>
      </c>
      <c r="H1869" t="s">
        <v>20288</v>
      </c>
      <c r="I1869" t="s">
        <v>4785</v>
      </c>
      <c r="J1869" t="s">
        <v>6528</v>
      </c>
      <c r="K1869" t="s">
        <v>6529</v>
      </c>
      <c r="L1869" t="s">
        <v>60</v>
      </c>
      <c r="M1869" t="s">
        <v>4774</v>
      </c>
      <c r="N1869" t="s">
        <v>8593</v>
      </c>
      <c r="O1869" t="s">
        <v>6531</v>
      </c>
      <c r="P1869" t="s">
        <v>20289</v>
      </c>
      <c r="Q1869" t="s">
        <v>20290</v>
      </c>
      <c r="R1869" t="str">
        <f t="shared" si="58"/>
        <v>奎文</v>
      </c>
      <c r="S1869" t="str">
        <f t="shared" si="59"/>
        <v>0104</v>
      </c>
    </row>
    <row r="1870" spans="1:19">
      <c r="A1870" t="s">
        <v>20291</v>
      </c>
      <c r="B1870" t="s">
        <v>20292</v>
      </c>
      <c r="C1870" t="s">
        <v>49</v>
      </c>
      <c r="D1870" t="s">
        <v>20293</v>
      </c>
      <c r="E1870" t="s">
        <v>16664</v>
      </c>
      <c r="F1870" t="s">
        <v>20294</v>
      </c>
      <c r="G1870" t="s">
        <v>20295</v>
      </c>
      <c r="H1870" t="s">
        <v>20296</v>
      </c>
      <c r="I1870" t="s">
        <v>12844</v>
      </c>
      <c r="J1870" t="s">
        <v>6782</v>
      </c>
      <c r="K1870" t="s">
        <v>6783</v>
      </c>
      <c r="L1870" t="s">
        <v>105</v>
      </c>
      <c r="M1870" t="s">
        <v>5224</v>
      </c>
      <c r="N1870" t="s">
        <v>4919</v>
      </c>
      <c r="O1870" t="s">
        <v>6784</v>
      </c>
      <c r="P1870" t="s">
        <v>20297</v>
      </c>
      <c r="R1870" t="str">
        <f t="shared" si="58"/>
        <v>寿光</v>
      </c>
      <c r="S1870" t="str">
        <f t="shared" si="59"/>
        <v>0104</v>
      </c>
    </row>
    <row r="1871" spans="1:19">
      <c r="A1871" t="s">
        <v>20298</v>
      </c>
      <c r="B1871" t="s">
        <v>20299</v>
      </c>
      <c r="C1871" t="s">
        <v>49</v>
      </c>
      <c r="D1871" t="s">
        <v>20300</v>
      </c>
      <c r="E1871" t="s">
        <v>16664</v>
      </c>
      <c r="F1871" t="s">
        <v>20301</v>
      </c>
      <c r="G1871" t="s">
        <v>20302</v>
      </c>
      <c r="H1871" t="s">
        <v>20303</v>
      </c>
      <c r="I1871" t="s">
        <v>12119</v>
      </c>
      <c r="J1871" t="s">
        <v>6225</v>
      </c>
      <c r="K1871" t="s">
        <v>6226</v>
      </c>
      <c r="L1871" t="s">
        <v>123</v>
      </c>
      <c r="M1871" t="s">
        <v>5825</v>
      </c>
      <c r="N1871" t="s">
        <v>5112</v>
      </c>
      <c r="O1871" t="s">
        <v>6227</v>
      </c>
      <c r="P1871" t="s">
        <v>20304</v>
      </c>
      <c r="Q1871" t="s">
        <v>20305</v>
      </c>
      <c r="R1871" t="str">
        <f t="shared" si="58"/>
        <v>诸城</v>
      </c>
      <c r="S1871" t="str">
        <f t="shared" si="59"/>
        <v>0104</v>
      </c>
    </row>
    <row r="1872" spans="1:19">
      <c r="A1872" t="s">
        <v>20306</v>
      </c>
      <c r="B1872" t="s">
        <v>15900</v>
      </c>
      <c r="C1872" t="s">
        <v>49</v>
      </c>
      <c r="D1872" t="s">
        <v>20307</v>
      </c>
      <c r="E1872" t="s">
        <v>20047</v>
      </c>
      <c r="F1872" t="s">
        <v>20308</v>
      </c>
      <c r="G1872" t="s">
        <v>20309</v>
      </c>
      <c r="I1872" t="s">
        <v>7308</v>
      </c>
      <c r="R1872" t="str">
        <f t="shared" si="58"/>
        <v/>
      </c>
      <c r="S1872" t="str">
        <f t="shared" si="59"/>
        <v>0104</v>
      </c>
    </row>
    <row r="1873" spans="1:19">
      <c r="A1873" t="s">
        <v>20310</v>
      </c>
      <c r="B1873" t="s">
        <v>20311</v>
      </c>
      <c r="C1873" t="s">
        <v>49</v>
      </c>
      <c r="D1873" t="s">
        <v>20312</v>
      </c>
      <c r="E1873" t="s">
        <v>16687</v>
      </c>
      <c r="F1873" t="s">
        <v>20313</v>
      </c>
      <c r="G1873" t="s">
        <v>20314</v>
      </c>
      <c r="H1873" t="s">
        <v>20315</v>
      </c>
      <c r="I1873" t="s">
        <v>4785</v>
      </c>
      <c r="J1873" t="s">
        <v>6470</v>
      </c>
      <c r="K1873" t="s">
        <v>6471</v>
      </c>
      <c r="L1873" t="s">
        <v>77</v>
      </c>
      <c r="M1873" t="s">
        <v>5145</v>
      </c>
      <c r="N1873" t="s">
        <v>5056</v>
      </c>
      <c r="O1873" t="s">
        <v>6472</v>
      </c>
      <c r="P1873" t="s">
        <v>20316</v>
      </c>
      <c r="Q1873" t="s">
        <v>20317</v>
      </c>
      <c r="R1873" t="str">
        <f t="shared" si="58"/>
        <v>临朐</v>
      </c>
      <c r="S1873" t="str">
        <f t="shared" si="59"/>
        <v>0104</v>
      </c>
    </row>
    <row r="1874" spans="1:19">
      <c r="A1874" t="s">
        <v>20318</v>
      </c>
      <c r="B1874" t="s">
        <v>20319</v>
      </c>
      <c r="C1874" t="s">
        <v>49</v>
      </c>
      <c r="D1874" t="s">
        <v>20320</v>
      </c>
      <c r="E1874" t="s">
        <v>16664</v>
      </c>
      <c r="F1874" t="s">
        <v>20321</v>
      </c>
      <c r="G1874" t="s">
        <v>20322</v>
      </c>
      <c r="H1874" t="s">
        <v>20323</v>
      </c>
      <c r="I1874" t="s">
        <v>12844</v>
      </c>
      <c r="J1874" t="s">
        <v>20324</v>
      </c>
      <c r="K1874" t="s">
        <v>20325</v>
      </c>
      <c r="L1874" t="s">
        <v>77</v>
      </c>
      <c r="M1874" t="s">
        <v>8152</v>
      </c>
      <c r="N1874" t="s">
        <v>6601</v>
      </c>
      <c r="O1874" t="s">
        <v>20326</v>
      </c>
      <c r="P1874" t="s">
        <v>20327</v>
      </c>
      <c r="R1874" t="str">
        <f t="shared" si="58"/>
        <v>临朐</v>
      </c>
      <c r="S1874" t="str">
        <f t="shared" si="59"/>
        <v>0104</v>
      </c>
    </row>
    <row r="1875" spans="1:19">
      <c r="A1875" t="s">
        <v>20328</v>
      </c>
      <c r="B1875" t="s">
        <v>20329</v>
      </c>
      <c r="C1875" t="s">
        <v>49</v>
      </c>
      <c r="D1875" t="s">
        <v>20330</v>
      </c>
      <c r="E1875" t="s">
        <v>16687</v>
      </c>
      <c r="F1875" t="s">
        <v>20331</v>
      </c>
      <c r="G1875" t="s">
        <v>20332</v>
      </c>
      <c r="H1875" t="s">
        <v>20333</v>
      </c>
      <c r="I1875" t="s">
        <v>4852</v>
      </c>
      <c r="J1875" t="s">
        <v>6132</v>
      </c>
      <c r="K1875" t="s">
        <v>6133</v>
      </c>
      <c r="L1875" t="s">
        <v>123</v>
      </c>
      <c r="M1875" t="s">
        <v>4932</v>
      </c>
      <c r="N1875" t="s">
        <v>4881</v>
      </c>
      <c r="O1875" t="s">
        <v>6134</v>
      </c>
      <c r="P1875" t="s">
        <v>20334</v>
      </c>
      <c r="R1875" t="str">
        <f t="shared" si="58"/>
        <v>诸城</v>
      </c>
      <c r="S1875" t="str">
        <f t="shared" si="59"/>
        <v>0104</v>
      </c>
    </row>
    <row r="1876" spans="1:19">
      <c r="A1876" t="s">
        <v>20335</v>
      </c>
      <c r="B1876" t="s">
        <v>20336</v>
      </c>
      <c r="C1876" t="s">
        <v>49</v>
      </c>
      <c r="D1876" t="s">
        <v>20337</v>
      </c>
      <c r="E1876" t="s">
        <v>16687</v>
      </c>
      <c r="F1876" t="s">
        <v>20338</v>
      </c>
      <c r="G1876" t="s">
        <v>20339</v>
      </c>
      <c r="H1876" t="s">
        <v>20340</v>
      </c>
      <c r="I1876" t="s">
        <v>4852</v>
      </c>
      <c r="J1876" t="s">
        <v>11207</v>
      </c>
      <c r="K1876" t="s">
        <v>11208</v>
      </c>
      <c r="L1876" t="s">
        <v>123</v>
      </c>
      <c r="M1876" t="s">
        <v>7767</v>
      </c>
      <c r="N1876" t="s">
        <v>5487</v>
      </c>
      <c r="O1876" t="s">
        <v>11209</v>
      </c>
      <c r="P1876" t="s">
        <v>20341</v>
      </c>
      <c r="R1876" t="str">
        <f t="shared" si="58"/>
        <v>诸城</v>
      </c>
      <c r="S1876" t="str">
        <f t="shared" si="59"/>
        <v>0104</v>
      </c>
    </row>
    <row r="1877" spans="1:19">
      <c r="A1877" t="s">
        <v>20342</v>
      </c>
      <c r="B1877" t="s">
        <v>20343</v>
      </c>
      <c r="C1877" t="s">
        <v>49</v>
      </c>
      <c r="D1877" t="s">
        <v>20344</v>
      </c>
      <c r="E1877" t="s">
        <v>16687</v>
      </c>
      <c r="F1877" t="s">
        <v>20345</v>
      </c>
      <c r="G1877" t="s">
        <v>20346</v>
      </c>
      <c r="H1877" t="s">
        <v>20347</v>
      </c>
      <c r="I1877" t="s">
        <v>4852</v>
      </c>
      <c r="J1877" t="s">
        <v>8107</v>
      </c>
      <c r="K1877" t="s">
        <v>8108</v>
      </c>
      <c r="L1877" t="s">
        <v>237</v>
      </c>
      <c r="M1877" t="s">
        <v>5247</v>
      </c>
      <c r="N1877" t="s">
        <v>4789</v>
      </c>
      <c r="O1877" t="s">
        <v>8109</v>
      </c>
      <c r="P1877" t="s">
        <v>20348</v>
      </c>
      <c r="Q1877" t="s">
        <v>20349</v>
      </c>
      <c r="R1877" t="str">
        <f t="shared" si="58"/>
        <v>潍城</v>
      </c>
      <c r="S1877" t="str">
        <f t="shared" si="59"/>
        <v>0104</v>
      </c>
    </row>
    <row r="1878" spans="1:19">
      <c r="A1878" t="s">
        <v>20350</v>
      </c>
      <c r="B1878" t="s">
        <v>20351</v>
      </c>
      <c r="C1878" t="s">
        <v>49</v>
      </c>
      <c r="D1878" t="s">
        <v>20352</v>
      </c>
      <c r="E1878" t="s">
        <v>17327</v>
      </c>
      <c r="F1878" t="s">
        <v>20353</v>
      </c>
      <c r="G1878" t="s">
        <v>20354</v>
      </c>
      <c r="H1878" t="s">
        <v>20355</v>
      </c>
      <c r="I1878" t="s">
        <v>4785</v>
      </c>
      <c r="J1878" t="s">
        <v>15495</v>
      </c>
      <c r="K1878" t="s">
        <v>15496</v>
      </c>
      <c r="L1878" t="s">
        <v>77</v>
      </c>
      <c r="M1878" t="s">
        <v>4803</v>
      </c>
      <c r="N1878" t="s">
        <v>6152</v>
      </c>
      <c r="O1878" t="s">
        <v>15497</v>
      </c>
      <c r="P1878" t="s">
        <v>20356</v>
      </c>
      <c r="R1878" t="str">
        <f t="shared" si="58"/>
        <v>临朐</v>
      </c>
      <c r="S1878" t="str">
        <f t="shared" si="59"/>
        <v>0104</v>
      </c>
    </row>
    <row r="1879" spans="1:19">
      <c r="A1879" t="s">
        <v>20357</v>
      </c>
      <c r="B1879" t="s">
        <v>20358</v>
      </c>
      <c r="C1879" t="s">
        <v>49</v>
      </c>
      <c r="D1879" t="s">
        <v>20359</v>
      </c>
      <c r="E1879" t="s">
        <v>20360</v>
      </c>
      <c r="F1879" t="s">
        <v>20361</v>
      </c>
      <c r="G1879" t="s">
        <v>20362</v>
      </c>
      <c r="H1879" t="s">
        <v>20363</v>
      </c>
      <c r="I1879" t="s">
        <v>4841</v>
      </c>
      <c r="J1879" t="s">
        <v>5122</v>
      </c>
      <c r="K1879" t="s">
        <v>5123</v>
      </c>
      <c r="L1879" t="s">
        <v>60</v>
      </c>
      <c r="N1879" t="s">
        <v>4881</v>
      </c>
      <c r="O1879" t="s">
        <v>5124</v>
      </c>
      <c r="R1879" t="str">
        <f t="shared" si="58"/>
        <v>奎文</v>
      </c>
      <c r="S1879" t="str">
        <f t="shared" si="59"/>
        <v>0104</v>
      </c>
    </row>
    <row r="1880" spans="1:19">
      <c r="A1880" t="s">
        <v>20364</v>
      </c>
      <c r="B1880" t="s">
        <v>20365</v>
      </c>
      <c r="C1880" t="s">
        <v>49</v>
      </c>
      <c r="D1880" t="s">
        <v>20366</v>
      </c>
      <c r="E1880" t="s">
        <v>16687</v>
      </c>
      <c r="F1880" t="s">
        <v>20367</v>
      </c>
      <c r="G1880" t="s">
        <v>20368</v>
      </c>
      <c r="H1880" t="s">
        <v>20369</v>
      </c>
      <c r="I1880" t="s">
        <v>5407</v>
      </c>
      <c r="J1880" t="s">
        <v>15495</v>
      </c>
      <c r="K1880" t="s">
        <v>15496</v>
      </c>
      <c r="L1880" t="s">
        <v>77</v>
      </c>
      <c r="M1880" t="s">
        <v>4803</v>
      </c>
      <c r="N1880" t="s">
        <v>5069</v>
      </c>
      <c r="O1880" t="s">
        <v>15497</v>
      </c>
      <c r="P1880" t="s">
        <v>20370</v>
      </c>
      <c r="Q1880" t="s">
        <v>20371</v>
      </c>
      <c r="R1880" t="str">
        <f t="shared" si="58"/>
        <v>临朐</v>
      </c>
      <c r="S1880" t="str">
        <f t="shared" si="59"/>
        <v>0104</v>
      </c>
    </row>
    <row r="1881" spans="1:19">
      <c r="A1881" t="s">
        <v>20372</v>
      </c>
      <c r="B1881" t="s">
        <v>20373</v>
      </c>
      <c r="C1881" t="s">
        <v>49</v>
      </c>
      <c r="D1881" t="s">
        <v>20374</v>
      </c>
      <c r="E1881" t="s">
        <v>16687</v>
      </c>
      <c r="F1881" t="s">
        <v>20375</v>
      </c>
      <c r="G1881" t="s">
        <v>20376</v>
      </c>
      <c r="H1881" t="s">
        <v>20377</v>
      </c>
      <c r="I1881" t="s">
        <v>4852</v>
      </c>
      <c r="J1881" t="s">
        <v>6009</v>
      </c>
      <c r="K1881" t="s">
        <v>6010</v>
      </c>
      <c r="L1881" t="s">
        <v>237</v>
      </c>
      <c r="M1881" t="s">
        <v>5247</v>
      </c>
      <c r="N1881" t="s">
        <v>4789</v>
      </c>
      <c r="O1881" t="s">
        <v>6011</v>
      </c>
      <c r="P1881" t="s">
        <v>20378</v>
      </c>
      <c r="Q1881" t="s">
        <v>20379</v>
      </c>
      <c r="R1881" t="str">
        <f t="shared" si="58"/>
        <v>潍城</v>
      </c>
      <c r="S1881" t="str">
        <f t="shared" si="59"/>
        <v>0104</v>
      </c>
    </row>
    <row r="1882" spans="1:19">
      <c r="A1882" t="s">
        <v>20380</v>
      </c>
      <c r="B1882" t="s">
        <v>20381</v>
      </c>
      <c r="C1882" t="s">
        <v>49</v>
      </c>
      <c r="D1882" t="s">
        <v>20382</v>
      </c>
      <c r="E1882" t="s">
        <v>16664</v>
      </c>
      <c r="F1882" t="s">
        <v>20383</v>
      </c>
      <c r="G1882" t="s">
        <v>20384</v>
      </c>
      <c r="H1882" t="s">
        <v>20385</v>
      </c>
      <c r="I1882" t="s">
        <v>12844</v>
      </c>
      <c r="J1882" t="s">
        <v>12223</v>
      </c>
      <c r="K1882" t="s">
        <v>12224</v>
      </c>
      <c r="L1882" t="s">
        <v>50</v>
      </c>
      <c r="M1882" t="s">
        <v>4855</v>
      </c>
      <c r="N1882" t="s">
        <v>5487</v>
      </c>
      <c r="O1882" t="s">
        <v>12225</v>
      </c>
      <c r="P1882" t="s">
        <v>20386</v>
      </c>
      <c r="Q1882" t="s">
        <v>20387</v>
      </c>
      <c r="R1882" t="str">
        <f t="shared" si="58"/>
        <v>青州</v>
      </c>
      <c r="S1882" t="str">
        <f t="shared" si="59"/>
        <v>0104</v>
      </c>
    </row>
    <row r="1883" spans="1:19">
      <c r="A1883" t="s">
        <v>833</v>
      </c>
      <c r="B1883" t="s">
        <v>20388</v>
      </c>
      <c r="C1883" t="s">
        <v>49</v>
      </c>
      <c r="D1883" t="s">
        <v>20389</v>
      </c>
      <c r="E1883" t="s">
        <v>20360</v>
      </c>
      <c r="F1883" t="s">
        <v>20390</v>
      </c>
      <c r="G1883" t="s">
        <v>831</v>
      </c>
      <c r="H1883" t="s">
        <v>20391</v>
      </c>
      <c r="I1883" t="s">
        <v>5052</v>
      </c>
      <c r="J1883" t="s">
        <v>5578</v>
      </c>
      <c r="K1883" t="s">
        <v>5579</v>
      </c>
      <c r="L1883" t="s">
        <v>148</v>
      </c>
      <c r="M1883" t="s">
        <v>5580</v>
      </c>
      <c r="O1883" t="s">
        <v>5581</v>
      </c>
      <c r="P1883" t="s">
        <v>20392</v>
      </c>
      <c r="R1883" t="str">
        <f t="shared" si="58"/>
        <v>寒亭</v>
      </c>
      <c r="S1883" t="str">
        <f t="shared" si="59"/>
        <v>0104</v>
      </c>
    </row>
    <row r="1884" spans="1:19">
      <c r="A1884" t="s">
        <v>20393</v>
      </c>
      <c r="B1884" t="s">
        <v>20394</v>
      </c>
      <c r="C1884" t="s">
        <v>49</v>
      </c>
      <c r="D1884" t="s">
        <v>20395</v>
      </c>
      <c r="E1884" t="s">
        <v>20396</v>
      </c>
      <c r="F1884" t="s">
        <v>20397</v>
      </c>
      <c r="G1884" t="s">
        <v>20398</v>
      </c>
      <c r="H1884" t="s">
        <v>20399</v>
      </c>
      <c r="I1884" t="s">
        <v>12757</v>
      </c>
      <c r="J1884" t="s">
        <v>4992</v>
      </c>
      <c r="K1884" t="s">
        <v>4993</v>
      </c>
      <c r="L1884" t="s">
        <v>123</v>
      </c>
      <c r="M1884" t="s">
        <v>4994</v>
      </c>
      <c r="N1884" t="s">
        <v>4905</v>
      </c>
      <c r="O1884" t="s">
        <v>4995</v>
      </c>
      <c r="P1884" t="s">
        <v>20400</v>
      </c>
      <c r="R1884" t="str">
        <f t="shared" si="58"/>
        <v>诸城</v>
      </c>
      <c r="S1884" t="str">
        <f t="shared" si="59"/>
        <v>0104</v>
      </c>
    </row>
    <row r="1885" spans="1:19">
      <c r="A1885" t="s">
        <v>20401</v>
      </c>
      <c r="B1885" t="s">
        <v>20402</v>
      </c>
      <c r="C1885" t="s">
        <v>49</v>
      </c>
      <c r="D1885" t="s">
        <v>20403</v>
      </c>
      <c r="E1885" t="s">
        <v>16664</v>
      </c>
      <c r="F1885" t="s">
        <v>20404</v>
      </c>
      <c r="G1885" t="s">
        <v>20405</v>
      </c>
      <c r="H1885" t="s">
        <v>20406</v>
      </c>
      <c r="I1885" t="s">
        <v>12844</v>
      </c>
      <c r="J1885" t="s">
        <v>9181</v>
      </c>
      <c r="K1885" t="s">
        <v>9182</v>
      </c>
      <c r="L1885" t="s">
        <v>60</v>
      </c>
      <c r="M1885" t="s">
        <v>4774</v>
      </c>
      <c r="N1885" t="s">
        <v>4905</v>
      </c>
      <c r="O1885" t="s">
        <v>9183</v>
      </c>
      <c r="P1885" t="s">
        <v>20407</v>
      </c>
      <c r="R1885" t="str">
        <f t="shared" si="58"/>
        <v>奎文</v>
      </c>
      <c r="S1885" t="str">
        <f t="shared" si="59"/>
        <v>0104</v>
      </c>
    </row>
    <row r="1886" spans="1:19">
      <c r="A1886" t="s">
        <v>20408</v>
      </c>
      <c r="B1886" t="s">
        <v>20409</v>
      </c>
      <c r="C1886" t="s">
        <v>49</v>
      </c>
      <c r="D1886" t="s">
        <v>20410</v>
      </c>
      <c r="E1886" t="s">
        <v>16687</v>
      </c>
      <c r="F1886" t="s">
        <v>20411</v>
      </c>
      <c r="G1886" t="s">
        <v>20412</v>
      </c>
      <c r="H1886" t="s">
        <v>20413</v>
      </c>
      <c r="I1886" t="s">
        <v>5835</v>
      </c>
      <c r="J1886" t="s">
        <v>7899</v>
      </c>
      <c r="K1886" t="s">
        <v>7900</v>
      </c>
      <c r="L1886" t="s">
        <v>77</v>
      </c>
      <c r="M1886" t="s">
        <v>5812</v>
      </c>
      <c r="N1886" t="s">
        <v>5030</v>
      </c>
      <c r="O1886" t="s">
        <v>7901</v>
      </c>
      <c r="P1886" t="s">
        <v>20414</v>
      </c>
      <c r="Q1886" t="s">
        <v>20415</v>
      </c>
      <c r="R1886" t="str">
        <f t="shared" si="58"/>
        <v>临朐</v>
      </c>
      <c r="S1886" t="str">
        <f t="shared" si="59"/>
        <v>0104</v>
      </c>
    </row>
    <row r="1887" spans="1:19">
      <c r="A1887" t="s">
        <v>20416</v>
      </c>
      <c r="B1887" t="s">
        <v>20417</v>
      </c>
      <c r="C1887" t="s">
        <v>49</v>
      </c>
      <c r="D1887" t="s">
        <v>20418</v>
      </c>
      <c r="E1887" t="s">
        <v>16687</v>
      </c>
      <c r="F1887" t="s">
        <v>20419</v>
      </c>
      <c r="G1887" t="s">
        <v>20420</v>
      </c>
      <c r="H1887" t="s">
        <v>20421</v>
      </c>
      <c r="I1887" t="s">
        <v>4852</v>
      </c>
      <c r="J1887" t="s">
        <v>9116</v>
      </c>
      <c r="K1887" t="s">
        <v>9117</v>
      </c>
      <c r="L1887" t="s">
        <v>237</v>
      </c>
      <c r="M1887" t="s">
        <v>4788</v>
      </c>
      <c r="N1887" t="s">
        <v>6601</v>
      </c>
      <c r="O1887" t="s">
        <v>9118</v>
      </c>
      <c r="P1887" t="s">
        <v>20422</v>
      </c>
      <c r="R1887" t="str">
        <f t="shared" si="58"/>
        <v>潍城</v>
      </c>
      <c r="S1887" t="str">
        <f t="shared" si="59"/>
        <v>0104</v>
      </c>
    </row>
    <row r="1888" spans="1:19">
      <c r="A1888" t="s">
        <v>20423</v>
      </c>
      <c r="B1888" t="s">
        <v>20424</v>
      </c>
      <c r="C1888" t="s">
        <v>49</v>
      </c>
      <c r="D1888" t="s">
        <v>20425</v>
      </c>
      <c r="E1888" t="s">
        <v>20426</v>
      </c>
      <c r="F1888" t="s">
        <v>20427</v>
      </c>
      <c r="G1888" t="s">
        <v>20428</v>
      </c>
      <c r="H1888" t="s">
        <v>20429</v>
      </c>
      <c r="I1888" t="s">
        <v>12119</v>
      </c>
      <c r="J1888" t="s">
        <v>4992</v>
      </c>
      <c r="K1888" t="s">
        <v>4993</v>
      </c>
      <c r="L1888" t="s">
        <v>123</v>
      </c>
      <c r="M1888" t="s">
        <v>4994</v>
      </c>
      <c r="N1888" t="s">
        <v>4905</v>
      </c>
      <c r="O1888" t="s">
        <v>4995</v>
      </c>
      <c r="P1888" t="s">
        <v>20430</v>
      </c>
      <c r="R1888" t="str">
        <f t="shared" si="58"/>
        <v>诸城</v>
      </c>
      <c r="S1888" t="str">
        <f t="shared" si="59"/>
        <v>0104</v>
      </c>
    </row>
    <row r="1889" spans="1:19">
      <c r="A1889" t="s">
        <v>20431</v>
      </c>
      <c r="B1889" t="s">
        <v>20432</v>
      </c>
      <c r="C1889" t="s">
        <v>49</v>
      </c>
      <c r="D1889" t="s">
        <v>20433</v>
      </c>
      <c r="E1889" t="s">
        <v>16687</v>
      </c>
      <c r="F1889" t="s">
        <v>20434</v>
      </c>
      <c r="G1889" t="s">
        <v>20435</v>
      </c>
      <c r="H1889" t="s">
        <v>20436</v>
      </c>
      <c r="I1889" t="s">
        <v>4785</v>
      </c>
      <c r="J1889" t="s">
        <v>6132</v>
      </c>
      <c r="K1889" t="s">
        <v>6133</v>
      </c>
      <c r="L1889" t="s">
        <v>123</v>
      </c>
      <c r="M1889" t="s">
        <v>4932</v>
      </c>
      <c r="N1889" t="s">
        <v>4881</v>
      </c>
      <c r="O1889" t="s">
        <v>6134</v>
      </c>
      <c r="P1889" t="s">
        <v>20437</v>
      </c>
      <c r="R1889" t="str">
        <f t="shared" si="58"/>
        <v>诸城</v>
      </c>
      <c r="S1889" t="str">
        <f t="shared" si="59"/>
        <v>0104</v>
      </c>
    </row>
    <row r="1890" spans="1:19">
      <c r="A1890" t="s">
        <v>20438</v>
      </c>
      <c r="B1890" t="s">
        <v>20439</v>
      </c>
      <c r="C1890" t="s">
        <v>49</v>
      </c>
      <c r="D1890" t="s">
        <v>20440</v>
      </c>
      <c r="E1890" t="s">
        <v>16687</v>
      </c>
      <c r="F1890" t="s">
        <v>20441</v>
      </c>
      <c r="G1890" t="s">
        <v>20442</v>
      </c>
      <c r="H1890" t="s">
        <v>20443</v>
      </c>
      <c r="I1890" t="s">
        <v>4955</v>
      </c>
      <c r="J1890" t="s">
        <v>6172</v>
      </c>
      <c r="K1890" t="s">
        <v>6173</v>
      </c>
      <c r="L1890" t="s">
        <v>95</v>
      </c>
      <c r="M1890" t="s">
        <v>5042</v>
      </c>
      <c r="N1890" t="s">
        <v>8072</v>
      </c>
      <c r="O1890" t="s">
        <v>6175</v>
      </c>
      <c r="P1890" t="s">
        <v>20444</v>
      </c>
      <c r="Q1890" t="s">
        <v>20445</v>
      </c>
      <c r="R1890" t="str">
        <f t="shared" si="58"/>
        <v>安丘</v>
      </c>
      <c r="S1890" t="str">
        <f t="shared" si="59"/>
        <v>0104</v>
      </c>
    </row>
    <row r="1891" spans="1:19">
      <c r="A1891" t="s">
        <v>20446</v>
      </c>
      <c r="B1891" t="s">
        <v>20447</v>
      </c>
      <c r="C1891" t="s">
        <v>49</v>
      </c>
      <c r="D1891" t="s">
        <v>20448</v>
      </c>
      <c r="E1891" t="s">
        <v>20449</v>
      </c>
      <c r="F1891" t="s">
        <v>20450</v>
      </c>
      <c r="G1891" t="s">
        <v>20451</v>
      </c>
      <c r="H1891" t="s">
        <v>20452</v>
      </c>
      <c r="I1891" t="s">
        <v>4771</v>
      </c>
      <c r="J1891" t="s">
        <v>6878</v>
      </c>
      <c r="K1891" t="s">
        <v>6879</v>
      </c>
      <c r="L1891" t="s">
        <v>95</v>
      </c>
      <c r="M1891" t="s">
        <v>4844</v>
      </c>
      <c r="N1891" t="s">
        <v>5619</v>
      </c>
      <c r="O1891" t="s">
        <v>6880</v>
      </c>
      <c r="P1891" t="s">
        <v>20453</v>
      </c>
      <c r="Q1891" t="s">
        <v>20454</v>
      </c>
      <c r="R1891" t="str">
        <f t="shared" si="58"/>
        <v>安丘</v>
      </c>
      <c r="S1891" t="str">
        <f t="shared" si="59"/>
        <v>0104</v>
      </c>
    </row>
    <row r="1892" spans="1:19">
      <c r="A1892" t="s">
        <v>20455</v>
      </c>
      <c r="B1892" t="s">
        <v>20456</v>
      </c>
      <c r="C1892" t="s">
        <v>49</v>
      </c>
      <c r="D1892" t="s">
        <v>20457</v>
      </c>
      <c r="E1892" t="s">
        <v>16687</v>
      </c>
      <c r="F1892" t="s">
        <v>20458</v>
      </c>
      <c r="G1892" t="s">
        <v>20459</v>
      </c>
      <c r="H1892" t="s">
        <v>20460</v>
      </c>
      <c r="I1892" t="s">
        <v>4852</v>
      </c>
      <c r="J1892" t="s">
        <v>10771</v>
      </c>
      <c r="K1892" t="s">
        <v>10772</v>
      </c>
      <c r="L1892" t="s">
        <v>60</v>
      </c>
      <c r="M1892" t="s">
        <v>5420</v>
      </c>
      <c r="N1892" t="s">
        <v>5296</v>
      </c>
      <c r="O1892" t="s">
        <v>10773</v>
      </c>
      <c r="P1892" t="s">
        <v>20461</v>
      </c>
      <c r="Q1892" t="s">
        <v>20462</v>
      </c>
      <c r="R1892" t="str">
        <f t="shared" si="58"/>
        <v>奎文</v>
      </c>
      <c r="S1892" t="str">
        <f t="shared" si="59"/>
        <v>0104</v>
      </c>
    </row>
    <row r="1893" spans="1:19">
      <c r="A1893" t="s">
        <v>20463</v>
      </c>
      <c r="B1893" t="s">
        <v>20464</v>
      </c>
      <c r="C1893" t="s">
        <v>49</v>
      </c>
      <c r="D1893" t="s">
        <v>20465</v>
      </c>
      <c r="E1893" t="s">
        <v>16664</v>
      </c>
      <c r="F1893" t="s">
        <v>20466</v>
      </c>
      <c r="G1893" t="s">
        <v>20467</v>
      </c>
      <c r="H1893" t="s">
        <v>20468</v>
      </c>
      <c r="I1893" t="s">
        <v>12757</v>
      </c>
      <c r="J1893" t="s">
        <v>5542</v>
      </c>
      <c r="K1893" t="s">
        <v>5543</v>
      </c>
      <c r="L1893" t="s">
        <v>105</v>
      </c>
      <c r="M1893" t="s">
        <v>5029</v>
      </c>
      <c r="N1893" t="s">
        <v>5296</v>
      </c>
      <c r="O1893" t="s">
        <v>5544</v>
      </c>
      <c r="P1893" t="s">
        <v>20469</v>
      </c>
      <c r="Q1893" t="s">
        <v>20470</v>
      </c>
      <c r="R1893" t="str">
        <f t="shared" si="58"/>
        <v>寿光</v>
      </c>
      <c r="S1893" t="str">
        <f t="shared" si="59"/>
        <v>0104</v>
      </c>
    </row>
    <row r="1894" spans="1:19">
      <c r="A1894" t="s">
        <v>20471</v>
      </c>
      <c r="B1894" t="s">
        <v>20472</v>
      </c>
      <c r="C1894" t="s">
        <v>49</v>
      </c>
      <c r="D1894" t="s">
        <v>20473</v>
      </c>
      <c r="E1894" t="s">
        <v>16664</v>
      </c>
      <c r="F1894" t="s">
        <v>20474</v>
      </c>
      <c r="G1894" t="s">
        <v>20475</v>
      </c>
      <c r="H1894" t="s">
        <v>20468</v>
      </c>
      <c r="I1894" t="s">
        <v>12757</v>
      </c>
      <c r="J1894" t="s">
        <v>5449</v>
      </c>
      <c r="K1894" t="s">
        <v>5450</v>
      </c>
      <c r="L1894" t="s">
        <v>237</v>
      </c>
      <c r="M1894" t="s">
        <v>5247</v>
      </c>
      <c r="N1894" t="s">
        <v>5112</v>
      </c>
      <c r="O1894" t="s">
        <v>5452</v>
      </c>
      <c r="P1894" t="s">
        <v>20476</v>
      </c>
      <c r="Q1894" t="s">
        <v>20477</v>
      </c>
      <c r="R1894" t="str">
        <f t="shared" si="58"/>
        <v>潍城</v>
      </c>
      <c r="S1894" t="str">
        <f t="shared" si="59"/>
        <v>0104</v>
      </c>
    </row>
    <row r="1895" spans="1:19">
      <c r="A1895" t="s">
        <v>20478</v>
      </c>
      <c r="B1895" t="s">
        <v>20479</v>
      </c>
      <c r="C1895" t="s">
        <v>49</v>
      </c>
      <c r="D1895" t="s">
        <v>20480</v>
      </c>
      <c r="E1895" t="s">
        <v>16664</v>
      </c>
      <c r="F1895" t="s">
        <v>20481</v>
      </c>
      <c r="G1895" t="s">
        <v>20482</v>
      </c>
      <c r="H1895" t="s">
        <v>20483</v>
      </c>
      <c r="I1895" t="s">
        <v>12844</v>
      </c>
      <c r="J1895" t="s">
        <v>6205</v>
      </c>
      <c r="K1895" t="s">
        <v>6206</v>
      </c>
      <c r="L1895" t="s">
        <v>50</v>
      </c>
      <c r="M1895" t="s">
        <v>6207</v>
      </c>
      <c r="N1895" t="s">
        <v>5211</v>
      </c>
      <c r="O1895" t="s">
        <v>6208</v>
      </c>
      <c r="P1895" t="s">
        <v>20484</v>
      </c>
      <c r="Q1895" t="s">
        <v>20485</v>
      </c>
      <c r="R1895" t="str">
        <f t="shared" si="58"/>
        <v>青州</v>
      </c>
      <c r="S1895" t="str">
        <f t="shared" si="59"/>
        <v>0104</v>
      </c>
    </row>
    <row r="1896" spans="1:19">
      <c r="A1896" t="s">
        <v>20486</v>
      </c>
      <c r="B1896" t="s">
        <v>20487</v>
      </c>
      <c r="C1896" t="s">
        <v>49</v>
      </c>
      <c r="D1896" t="s">
        <v>20488</v>
      </c>
      <c r="E1896" t="s">
        <v>20489</v>
      </c>
      <c r="F1896" t="s">
        <v>20490</v>
      </c>
      <c r="G1896" t="s">
        <v>20491</v>
      </c>
      <c r="H1896" t="s">
        <v>20492</v>
      </c>
      <c r="I1896" t="s">
        <v>4785</v>
      </c>
      <c r="J1896" t="s">
        <v>4801</v>
      </c>
      <c r="K1896" t="s">
        <v>4802</v>
      </c>
      <c r="L1896" t="s">
        <v>77</v>
      </c>
      <c r="M1896" t="s">
        <v>4803</v>
      </c>
      <c r="N1896" t="s">
        <v>5030</v>
      </c>
      <c r="O1896" t="s">
        <v>4804</v>
      </c>
      <c r="P1896" t="s">
        <v>20493</v>
      </c>
      <c r="R1896" t="str">
        <f t="shared" si="58"/>
        <v>临朐</v>
      </c>
      <c r="S1896" t="str">
        <f t="shared" si="59"/>
        <v>0104</v>
      </c>
    </row>
    <row r="1897" spans="1:19">
      <c r="A1897" t="s">
        <v>20494</v>
      </c>
      <c r="B1897" t="s">
        <v>20495</v>
      </c>
      <c r="C1897" t="s">
        <v>49</v>
      </c>
      <c r="D1897" t="s">
        <v>20496</v>
      </c>
      <c r="E1897" t="s">
        <v>16687</v>
      </c>
      <c r="F1897" t="s">
        <v>20497</v>
      </c>
      <c r="G1897" t="s">
        <v>20498</v>
      </c>
      <c r="H1897" t="s">
        <v>20499</v>
      </c>
      <c r="I1897" t="s">
        <v>4852</v>
      </c>
      <c r="J1897" t="s">
        <v>10226</v>
      </c>
      <c r="K1897" t="s">
        <v>10227</v>
      </c>
      <c r="L1897" t="s">
        <v>148</v>
      </c>
      <c r="M1897" t="s">
        <v>6713</v>
      </c>
      <c r="N1897" t="s">
        <v>4845</v>
      </c>
      <c r="O1897" t="s">
        <v>10229</v>
      </c>
      <c r="P1897" t="s">
        <v>20500</v>
      </c>
      <c r="Q1897" t="s">
        <v>20501</v>
      </c>
      <c r="R1897" t="str">
        <f t="shared" si="58"/>
        <v>寒亭</v>
      </c>
      <c r="S1897" t="str">
        <f t="shared" si="59"/>
        <v>0104</v>
      </c>
    </row>
    <row r="1898" spans="1:19">
      <c r="A1898" t="s">
        <v>20502</v>
      </c>
      <c r="B1898" t="s">
        <v>20503</v>
      </c>
      <c r="C1898" t="s">
        <v>49</v>
      </c>
      <c r="D1898" t="s">
        <v>20504</v>
      </c>
      <c r="E1898" t="s">
        <v>16687</v>
      </c>
      <c r="F1898" t="s">
        <v>20505</v>
      </c>
      <c r="G1898" t="s">
        <v>20506</v>
      </c>
      <c r="H1898" t="s">
        <v>20507</v>
      </c>
      <c r="I1898" t="s">
        <v>4852</v>
      </c>
      <c r="J1898" t="s">
        <v>5636</v>
      </c>
      <c r="K1898" t="s">
        <v>5720</v>
      </c>
      <c r="L1898" t="s">
        <v>50</v>
      </c>
      <c r="M1898" t="s">
        <v>5721</v>
      </c>
      <c r="N1898" t="s">
        <v>4845</v>
      </c>
      <c r="O1898" t="s">
        <v>5722</v>
      </c>
      <c r="P1898" t="s">
        <v>20508</v>
      </c>
      <c r="Q1898" t="s">
        <v>20509</v>
      </c>
      <c r="R1898" t="str">
        <f t="shared" si="58"/>
        <v>青州</v>
      </c>
      <c r="S1898" t="str">
        <f t="shared" si="59"/>
        <v>0104</v>
      </c>
    </row>
    <row r="1899" spans="1:19">
      <c r="A1899" t="s">
        <v>20510</v>
      </c>
      <c r="B1899" t="s">
        <v>20511</v>
      </c>
      <c r="C1899" t="s">
        <v>49</v>
      </c>
      <c r="D1899" t="s">
        <v>20512</v>
      </c>
      <c r="E1899" t="s">
        <v>16664</v>
      </c>
      <c r="F1899" t="s">
        <v>20513</v>
      </c>
      <c r="G1899" t="s">
        <v>20514</v>
      </c>
      <c r="H1899" t="s">
        <v>20515</v>
      </c>
      <c r="I1899" t="s">
        <v>12757</v>
      </c>
      <c r="J1899" t="s">
        <v>7623</v>
      </c>
      <c r="K1899" t="s">
        <v>7624</v>
      </c>
      <c r="L1899" t="s">
        <v>105</v>
      </c>
      <c r="M1899" t="s">
        <v>4945</v>
      </c>
      <c r="N1899" t="s">
        <v>6601</v>
      </c>
      <c r="P1899" t="s">
        <v>20516</v>
      </c>
      <c r="Q1899" t="s">
        <v>20517</v>
      </c>
      <c r="R1899" t="str">
        <f t="shared" si="58"/>
        <v>寿光</v>
      </c>
      <c r="S1899" t="str">
        <f t="shared" si="59"/>
        <v>0104</v>
      </c>
    </row>
    <row r="1900" spans="1:19">
      <c r="A1900" t="s">
        <v>20518</v>
      </c>
      <c r="B1900" t="s">
        <v>20519</v>
      </c>
      <c r="C1900" t="s">
        <v>49</v>
      </c>
      <c r="D1900" t="s">
        <v>20520</v>
      </c>
      <c r="E1900" t="s">
        <v>16687</v>
      </c>
      <c r="F1900" t="s">
        <v>20521</v>
      </c>
      <c r="G1900" t="s">
        <v>20522</v>
      </c>
      <c r="H1900" t="s">
        <v>20523</v>
      </c>
      <c r="I1900" t="s">
        <v>4955</v>
      </c>
      <c r="J1900" t="s">
        <v>7941</v>
      </c>
      <c r="K1900" t="s">
        <v>7942</v>
      </c>
      <c r="L1900" t="s">
        <v>60</v>
      </c>
      <c r="M1900" t="s">
        <v>5511</v>
      </c>
      <c r="N1900" t="s">
        <v>4832</v>
      </c>
      <c r="O1900" t="s">
        <v>7943</v>
      </c>
      <c r="P1900" t="s">
        <v>20524</v>
      </c>
      <c r="Q1900" t="s">
        <v>20525</v>
      </c>
      <c r="R1900" t="str">
        <f t="shared" si="58"/>
        <v>奎文</v>
      </c>
      <c r="S1900" t="str">
        <f t="shared" si="59"/>
        <v>0104</v>
      </c>
    </row>
    <row r="1901" spans="1:19">
      <c r="A1901" t="s">
        <v>20526</v>
      </c>
      <c r="B1901" t="s">
        <v>20527</v>
      </c>
      <c r="C1901" t="s">
        <v>49</v>
      </c>
      <c r="D1901" t="s">
        <v>20528</v>
      </c>
      <c r="E1901" t="s">
        <v>16687</v>
      </c>
      <c r="F1901" t="s">
        <v>20529</v>
      </c>
      <c r="G1901" t="s">
        <v>20530</v>
      </c>
      <c r="H1901" t="s">
        <v>20531</v>
      </c>
      <c r="I1901" t="s">
        <v>4852</v>
      </c>
      <c r="J1901" t="s">
        <v>6106</v>
      </c>
      <c r="K1901" t="s">
        <v>6107</v>
      </c>
      <c r="L1901" t="s">
        <v>123</v>
      </c>
      <c r="M1901" t="s">
        <v>4932</v>
      </c>
      <c r="N1901" t="s">
        <v>4892</v>
      </c>
      <c r="O1901" t="s">
        <v>6108</v>
      </c>
      <c r="P1901" t="s">
        <v>20532</v>
      </c>
      <c r="Q1901" t="s">
        <v>20533</v>
      </c>
      <c r="R1901" t="str">
        <f t="shared" si="58"/>
        <v>诸城</v>
      </c>
      <c r="S1901" t="str">
        <f t="shared" si="59"/>
        <v>0104</v>
      </c>
    </row>
    <row r="1902" spans="1:19">
      <c r="A1902" t="s">
        <v>20534</v>
      </c>
      <c r="B1902" t="s">
        <v>20535</v>
      </c>
      <c r="C1902" t="s">
        <v>49</v>
      </c>
      <c r="D1902" t="s">
        <v>20536</v>
      </c>
      <c r="E1902" t="s">
        <v>20537</v>
      </c>
      <c r="F1902" t="s">
        <v>20538</v>
      </c>
      <c r="G1902" t="s">
        <v>20539</v>
      </c>
      <c r="H1902" t="s">
        <v>20540</v>
      </c>
      <c r="I1902" t="s">
        <v>4828</v>
      </c>
      <c r="J1902" t="s">
        <v>6740</v>
      </c>
      <c r="K1902" t="s">
        <v>6741</v>
      </c>
      <c r="L1902" t="s">
        <v>60</v>
      </c>
      <c r="M1902" t="s">
        <v>5888</v>
      </c>
      <c r="N1902" t="s">
        <v>4845</v>
      </c>
      <c r="O1902" t="s">
        <v>6742</v>
      </c>
      <c r="P1902" t="s">
        <v>20541</v>
      </c>
      <c r="R1902" t="str">
        <f t="shared" si="58"/>
        <v>奎文</v>
      </c>
      <c r="S1902" t="str">
        <f t="shared" si="59"/>
        <v>0104</v>
      </c>
    </row>
    <row r="1903" spans="1:19">
      <c r="A1903" t="s">
        <v>20542</v>
      </c>
      <c r="B1903" t="s">
        <v>20543</v>
      </c>
      <c r="C1903" t="s">
        <v>49</v>
      </c>
      <c r="D1903" t="s">
        <v>20544</v>
      </c>
      <c r="E1903" t="s">
        <v>16687</v>
      </c>
      <c r="F1903" t="s">
        <v>20545</v>
      </c>
      <c r="G1903" t="s">
        <v>20546</v>
      </c>
      <c r="H1903" t="s">
        <v>20547</v>
      </c>
      <c r="I1903" t="s">
        <v>4852</v>
      </c>
      <c r="J1903" t="s">
        <v>10649</v>
      </c>
      <c r="K1903" t="s">
        <v>10650</v>
      </c>
      <c r="L1903" t="s">
        <v>50</v>
      </c>
      <c r="M1903" t="s">
        <v>4816</v>
      </c>
      <c r="N1903" t="s">
        <v>20548</v>
      </c>
      <c r="O1903" t="s">
        <v>10651</v>
      </c>
      <c r="P1903" t="s">
        <v>20549</v>
      </c>
      <c r="Q1903" t="s">
        <v>20550</v>
      </c>
      <c r="R1903" t="str">
        <f t="shared" si="58"/>
        <v>青州</v>
      </c>
      <c r="S1903" t="str">
        <f t="shared" si="59"/>
        <v>0104</v>
      </c>
    </row>
    <row r="1904" spans="1:19">
      <c r="A1904" t="s">
        <v>20551</v>
      </c>
      <c r="B1904" t="s">
        <v>20552</v>
      </c>
      <c r="C1904" t="s">
        <v>49</v>
      </c>
      <c r="D1904" t="s">
        <v>20553</v>
      </c>
      <c r="E1904" t="s">
        <v>20554</v>
      </c>
      <c r="F1904" t="s">
        <v>20555</v>
      </c>
      <c r="G1904" t="s">
        <v>20556</v>
      </c>
      <c r="H1904" t="s">
        <v>20557</v>
      </c>
      <c r="I1904" t="s">
        <v>4828</v>
      </c>
      <c r="J1904" t="s">
        <v>8450</v>
      </c>
      <c r="K1904" t="s">
        <v>8451</v>
      </c>
      <c r="L1904" t="s">
        <v>60</v>
      </c>
      <c r="M1904" t="s">
        <v>5888</v>
      </c>
      <c r="N1904" t="s">
        <v>5069</v>
      </c>
      <c r="O1904" t="s">
        <v>8452</v>
      </c>
      <c r="P1904" t="s">
        <v>20558</v>
      </c>
      <c r="R1904" t="str">
        <f t="shared" si="58"/>
        <v>奎文</v>
      </c>
      <c r="S1904" t="str">
        <f t="shared" si="59"/>
        <v>0104</v>
      </c>
    </row>
    <row r="1905" spans="1:19">
      <c r="A1905" t="s">
        <v>20559</v>
      </c>
      <c r="B1905" t="s">
        <v>20560</v>
      </c>
      <c r="C1905" t="s">
        <v>49</v>
      </c>
      <c r="D1905" t="s">
        <v>20561</v>
      </c>
      <c r="E1905" t="s">
        <v>16687</v>
      </c>
      <c r="F1905" t="s">
        <v>20562</v>
      </c>
      <c r="G1905" t="s">
        <v>20563</v>
      </c>
      <c r="H1905" t="s">
        <v>20564</v>
      </c>
      <c r="I1905" t="s">
        <v>5221</v>
      </c>
      <c r="J1905" t="s">
        <v>9386</v>
      </c>
      <c r="K1905" t="s">
        <v>9387</v>
      </c>
      <c r="L1905" t="s">
        <v>50</v>
      </c>
      <c r="M1905" t="s">
        <v>6207</v>
      </c>
      <c r="N1905" t="s">
        <v>4892</v>
      </c>
      <c r="O1905" t="s">
        <v>9388</v>
      </c>
      <c r="P1905" t="s">
        <v>20565</v>
      </c>
      <c r="R1905" t="str">
        <f t="shared" si="58"/>
        <v>青州</v>
      </c>
      <c r="S1905" t="str">
        <f t="shared" si="59"/>
        <v>0104</v>
      </c>
    </row>
    <row r="1906" spans="1:19">
      <c r="A1906" t="s">
        <v>20566</v>
      </c>
      <c r="B1906" t="s">
        <v>20567</v>
      </c>
      <c r="C1906" t="s">
        <v>49</v>
      </c>
      <c r="D1906" t="s">
        <v>20568</v>
      </c>
      <c r="E1906" t="s">
        <v>20569</v>
      </c>
      <c r="F1906" t="s">
        <v>20570</v>
      </c>
      <c r="G1906" t="s">
        <v>20571</v>
      </c>
      <c r="H1906" t="s">
        <v>20572</v>
      </c>
      <c r="I1906" t="s">
        <v>5221</v>
      </c>
      <c r="J1906" t="s">
        <v>4772</v>
      </c>
      <c r="K1906" t="s">
        <v>4773</v>
      </c>
      <c r="L1906" t="s">
        <v>60</v>
      </c>
      <c r="M1906" t="s">
        <v>4774</v>
      </c>
      <c r="N1906" t="s">
        <v>9962</v>
      </c>
      <c r="O1906" t="s">
        <v>4776</v>
      </c>
      <c r="P1906" t="s">
        <v>20573</v>
      </c>
      <c r="R1906" t="str">
        <f t="shared" si="58"/>
        <v>奎文</v>
      </c>
      <c r="S1906" t="str">
        <f t="shared" si="59"/>
        <v>0104</v>
      </c>
    </row>
    <row r="1907" spans="1:19">
      <c r="A1907" t="s">
        <v>20574</v>
      </c>
      <c r="B1907" t="s">
        <v>20575</v>
      </c>
      <c r="C1907" t="s">
        <v>49</v>
      </c>
      <c r="D1907" t="s">
        <v>20576</v>
      </c>
      <c r="E1907" t="s">
        <v>16687</v>
      </c>
      <c r="F1907" t="s">
        <v>20577</v>
      </c>
      <c r="G1907" t="s">
        <v>20578</v>
      </c>
      <c r="H1907" t="s">
        <v>20579</v>
      </c>
      <c r="I1907" t="s">
        <v>5221</v>
      </c>
      <c r="J1907" t="s">
        <v>12064</v>
      </c>
      <c r="K1907" t="s">
        <v>12065</v>
      </c>
      <c r="L1907" t="s">
        <v>1136</v>
      </c>
      <c r="M1907" t="s">
        <v>5210</v>
      </c>
      <c r="N1907" t="s">
        <v>5619</v>
      </c>
      <c r="O1907" t="s">
        <v>12066</v>
      </c>
      <c r="P1907" t="s">
        <v>20580</v>
      </c>
      <c r="R1907" t="str">
        <f t="shared" si="58"/>
        <v>昌乐</v>
      </c>
      <c r="S1907" t="str">
        <f t="shared" si="59"/>
        <v>0104</v>
      </c>
    </row>
    <row r="1908" spans="1:19">
      <c r="A1908" t="s">
        <v>20581</v>
      </c>
      <c r="B1908" t="s">
        <v>20582</v>
      </c>
      <c r="C1908" t="s">
        <v>49</v>
      </c>
      <c r="D1908" t="s">
        <v>20583</v>
      </c>
      <c r="E1908" t="s">
        <v>16687</v>
      </c>
      <c r="F1908" t="s">
        <v>20584</v>
      </c>
      <c r="G1908" t="s">
        <v>20585</v>
      </c>
      <c r="H1908" t="s">
        <v>20586</v>
      </c>
      <c r="I1908" t="s">
        <v>4828</v>
      </c>
      <c r="J1908" t="s">
        <v>6935</v>
      </c>
      <c r="K1908" t="s">
        <v>6936</v>
      </c>
      <c r="L1908" t="s">
        <v>50</v>
      </c>
      <c r="M1908" t="s">
        <v>4816</v>
      </c>
      <c r="N1908" t="s">
        <v>5056</v>
      </c>
      <c r="O1908" t="s">
        <v>6937</v>
      </c>
      <c r="P1908" t="s">
        <v>20587</v>
      </c>
      <c r="R1908" t="str">
        <f t="shared" si="58"/>
        <v>青州</v>
      </c>
      <c r="S1908" t="str">
        <f t="shared" si="59"/>
        <v>0104</v>
      </c>
    </row>
    <row r="1909" spans="1:19">
      <c r="A1909" t="s">
        <v>20588</v>
      </c>
      <c r="B1909" t="s">
        <v>20276</v>
      </c>
      <c r="C1909" t="s">
        <v>49</v>
      </c>
      <c r="D1909" t="s">
        <v>20589</v>
      </c>
      <c r="E1909" t="s">
        <v>16687</v>
      </c>
      <c r="F1909" t="s">
        <v>20590</v>
      </c>
      <c r="G1909" t="s">
        <v>20591</v>
      </c>
      <c r="H1909" t="s">
        <v>20592</v>
      </c>
      <c r="I1909" t="s">
        <v>4785</v>
      </c>
      <c r="J1909" t="s">
        <v>5743</v>
      </c>
      <c r="K1909" t="s">
        <v>5744</v>
      </c>
      <c r="L1909" t="s">
        <v>375</v>
      </c>
      <c r="M1909" t="s">
        <v>5745</v>
      </c>
      <c r="N1909" t="s">
        <v>5056</v>
      </c>
      <c r="O1909" t="s">
        <v>5746</v>
      </c>
      <c r="P1909" t="s">
        <v>20593</v>
      </c>
      <c r="Q1909" t="s">
        <v>20594</v>
      </c>
      <c r="R1909" t="str">
        <f t="shared" si="58"/>
        <v>昌邑</v>
      </c>
      <c r="S1909" t="str">
        <f t="shared" si="59"/>
        <v>0104</v>
      </c>
    </row>
    <row r="1910" spans="1:19">
      <c r="A1910" t="s">
        <v>20595</v>
      </c>
      <c r="B1910" t="s">
        <v>20596</v>
      </c>
      <c r="C1910" t="s">
        <v>49</v>
      </c>
      <c r="D1910" t="s">
        <v>20597</v>
      </c>
      <c r="E1910" t="s">
        <v>16687</v>
      </c>
      <c r="F1910" t="s">
        <v>20598</v>
      </c>
      <c r="G1910" t="s">
        <v>20599</v>
      </c>
      <c r="H1910" t="s">
        <v>20600</v>
      </c>
      <c r="I1910" t="s">
        <v>4852</v>
      </c>
      <c r="J1910" t="s">
        <v>8680</v>
      </c>
      <c r="K1910" t="s">
        <v>8681</v>
      </c>
      <c r="L1910" t="s">
        <v>60</v>
      </c>
      <c r="M1910" t="s">
        <v>5999</v>
      </c>
      <c r="N1910" t="s">
        <v>5960</v>
      </c>
      <c r="O1910" t="s">
        <v>8682</v>
      </c>
      <c r="P1910" t="s">
        <v>20601</v>
      </c>
      <c r="Q1910" t="s">
        <v>20602</v>
      </c>
      <c r="R1910" t="str">
        <f t="shared" si="58"/>
        <v>奎文</v>
      </c>
      <c r="S1910" t="str">
        <f t="shared" si="59"/>
        <v>0104</v>
      </c>
    </row>
    <row r="1911" spans="1:19">
      <c r="A1911" t="s">
        <v>20603</v>
      </c>
      <c r="B1911" t="s">
        <v>20604</v>
      </c>
      <c r="C1911" t="s">
        <v>49</v>
      </c>
      <c r="D1911" t="s">
        <v>20605</v>
      </c>
      <c r="E1911" t="s">
        <v>16664</v>
      </c>
      <c r="F1911" t="s">
        <v>20606</v>
      </c>
      <c r="G1911" t="s">
        <v>20607</v>
      </c>
      <c r="H1911" t="s">
        <v>20608</v>
      </c>
      <c r="I1911" t="s">
        <v>12119</v>
      </c>
      <c r="J1911" t="s">
        <v>6664</v>
      </c>
      <c r="K1911" t="s">
        <v>6665</v>
      </c>
      <c r="L1911" t="s">
        <v>60</v>
      </c>
      <c r="M1911" t="s">
        <v>5511</v>
      </c>
      <c r="N1911" t="s">
        <v>5112</v>
      </c>
      <c r="O1911" t="s">
        <v>6666</v>
      </c>
      <c r="P1911" t="s">
        <v>20609</v>
      </c>
      <c r="Q1911" t="s">
        <v>20610</v>
      </c>
      <c r="R1911" t="str">
        <f t="shared" si="58"/>
        <v>奎文</v>
      </c>
      <c r="S1911" t="str">
        <f t="shared" si="59"/>
        <v>0104</v>
      </c>
    </row>
    <row r="1912" spans="1:19">
      <c r="A1912" t="s">
        <v>20611</v>
      </c>
      <c r="B1912" t="s">
        <v>20612</v>
      </c>
      <c r="C1912" t="s">
        <v>49</v>
      </c>
      <c r="D1912" t="s">
        <v>20613</v>
      </c>
      <c r="E1912" t="s">
        <v>16687</v>
      </c>
      <c r="F1912" t="s">
        <v>20614</v>
      </c>
      <c r="G1912" t="s">
        <v>20615</v>
      </c>
      <c r="H1912" t="s">
        <v>20616</v>
      </c>
      <c r="I1912" t="s">
        <v>5407</v>
      </c>
      <c r="J1912" t="s">
        <v>8984</v>
      </c>
      <c r="K1912" t="s">
        <v>8985</v>
      </c>
      <c r="L1912" t="s">
        <v>60</v>
      </c>
      <c r="M1912" t="s">
        <v>5511</v>
      </c>
      <c r="N1912" t="s">
        <v>4905</v>
      </c>
      <c r="O1912" t="s">
        <v>8986</v>
      </c>
      <c r="P1912" t="s">
        <v>20617</v>
      </c>
      <c r="R1912" t="str">
        <f t="shared" si="58"/>
        <v>奎文</v>
      </c>
      <c r="S1912" t="str">
        <f t="shared" si="59"/>
        <v>0104</v>
      </c>
    </row>
    <row r="1913" spans="1:19">
      <c r="A1913" t="s">
        <v>20618</v>
      </c>
      <c r="B1913" t="s">
        <v>20619</v>
      </c>
      <c r="C1913" t="s">
        <v>49</v>
      </c>
      <c r="D1913" t="s">
        <v>20620</v>
      </c>
      <c r="E1913" t="s">
        <v>16687</v>
      </c>
      <c r="F1913" t="s">
        <v>20621</v>
      </c>
      <c r="G1913" t="s">
        <v>20622</v>
      </c>
      <c r="H1913" t="s">
        <v>20377</v>
      </c>
      <c r="I1913" t="s">
        <v>4955</v>
      </c>
      <c r="J1913" t="s">
        <v>6434</v>
      </c>
      <c r="K1913" t="s">
        <v>6435</v>
      </c>
      <c r="L1913" t="s">
        <v>114</v>
      </c>
      <c r="M1913" t="s">
        <v>4831</v>
      </c>
      <c r="N1913" t="s">
        <v>16032</v>
      </c>
      <c r="O1913" t="s">
        <v>6436</v>
      </c>
      <c r="P1913" t="s">
        <v>20623</v>
      </c>
      <c r="Q1913" t="s">
        <v>20624</v>
      </c>
      <c r="R1913" t="str">
        <f t="shared" si="58"/>
        <v>高密</v>
      </c>
      <c r="S1913" t="str">
        <f t="shared" si="59"/>
        <v>0104</v>
      </c>
    </row>
    <row r="1914" spans="1:19">
      <c r="A1914" t="s">
        <v>20625</v>
      </c>
      <c r="B1914" t="s">
        <v>20626</v>
      </c>
      <c r="C1914" t="s">
        <v>49</v>
      </c>
      <c r="D1914" t="s">
        <v>20627</v>
      </c>
      <c r="E1914" t="s">
        <v>16664</v>
      </c>
      <c r="F1914" t="s">
        <v>20628</v>
      </c>
      <c r="G1914" t="s">
        <v>20629</v>
      </c>
      <c r="H1914" t="s">
        <v>20630</v>
      </c>
      <c r="I1914" t="s">
        <v>12844</v>
      </c>
      <c r="J1914" t="s">
        <v>9760</v>
      </c>
      <c r="K1914" t="s">
        <v>9761</v>
      </c>
      <c r="L1914" t="s">
        <v>60</v>
      </c>
      <c r="M1914" t="s">
        <v>5999</v>
      </c>
      <c r="N1914" t="s">
        <v>5619</v>
      </c>
      <c r="O1914" t="s">
        <v>9762</v>
      </c>
      <c r="P1914" t="s">
        <v>20631</v>
      </c>
      <c r="Q1914" t="s">
        <v>20632</v>
      </c>
      <c r="R1914" t="str">
        <f t="shared" si="58"/>
        <v>奎文</v>
      </c>
      <c r="S1914" t="str">
        <f t="shared" si="59"/>
        <v>0104</v>
      </c>
    </row>
    <row r="1915" spans="1:19">
      <c r="A1915" t="s">
        <v>20633</v>
      </c>
      <c r="B1915" t="s">
        <v>20634</v>
      </c>
      <c r="C1915" t="s">
        <v>49</v>
      </c>
      <c r="D1915" t="s">
        <v>20635</v>
      </c>
      <c r="E1915" t="s">
        <v>16687</v>
      </c>
      <c r="F1915" t="s">
        <v>20636</v>
      </c>
      <c r="G1915" t="s">
        <v>20637</v>
      </c>
      <c r="H1915" t="s">
        <v>20638</v>
      </c>
      <c r="I1915" t="s">
        <v>6877</v>
      </c>
      <c r="J1915" t="s">
        <v>7963</v>
      </c>
      <c r="K1915" t="s">
        <v>7964</v>
      </c>
      <c r="L1915" t="s">
        <v>60</v>
      </c>
      <c r="M1915" t="s">
        <v>5511</v>
      </c>
      <c r="N1915" t="s">
        <v>20639</v>
      </c>
      <c r="O1915" t="s">
        <v>7965</v>
      </c>
      <c r="Q1915" t="s">
        <v>20640</v>
      </c>
      <c r="R1915" t="str">
        <f t="shared" si="58"/>
        <v>奎文</v>
      </c>
      <c r="S1915" t="str">
        <f t="shared" si="59"/>
        <v>0104</v>
      </c>
    </row>
    <row r="1916" spans="1:19">
      <c r="A1916" t="s">
        <v>20641</v>
      </c>
      <c r="B1916" t="s">
        <v>20642</v>
      </c>
      <c r="C1916" t="s">
        <v>49</v>
      </c>
      <c r="D1916" t="s">
        <v>20643</v>
      </c>
      <c r="E1916" t="s">
        <v>16687</v>
      </c>
      <c r="F1916" t="s">
        <v>20644</v>
      </c>
      <c r="G1916" t="s">
        <v>20645</v>
      </c>
      <c r="H1916" t="s">
        <v>20646</v>
      </c>
      <c r="I1916" t="s">
        <v>4852</v>
      </c>
      <c r="J1916" t="s">
        <v>10085</v>
      </c>
      <c r="K1916" t="s">
        <v>10086</v>
      </c>
      <c r="L1916" t="s">
        <v>123</v>
      </c>
      <c r="M1916" t="s">
        <v>5364</v>
      </c>
      <c r="N1916" t="s">
        <v>4972</v>
      </c>
      <c r="O1916" t="s">
        <v>10087</v>
      </c>
      <c r="P1916" t="s">
        <v>20647</v>
      </c>
      <c r="R1916" t="str">
        <f t="shared" si="58"/>
        <v>诸城</v>
      </c>
      <c r="S1916" t="str">
        <f t="shared" si="59"/>
        <v>0104</v>
      </c>
    </row>
    <row r="1917" spans="1:19">
      <c r="A1917" t="s">
        <v>20648</v>
      </c>
      <c r="B1917" t="s">
        <v>20649</v>
      </c>
      <c r="C1917" t="s">
        <v>49</v>
      </c>
      <c r="D1917" t="s">
        <v>20650</v>
      </c>
      <c r="E1917" t="s">
        <v>20651</v>
      </c>
      <c r="F1917" t="s">
        <v>20652</v>
      </c>
      <c r="G1917" t="s">
        <v>20653</v>
      </c>
      <c r="H1917" t="s">
        <v>20654</v>
      </c>
      <c r="I1917" t="s">
        <v>4852</v>
      </c>
      <c r="J1917" t="s">
        <v>10182</v>
      </c>
      <c r="K1917" t="s">
        <v>10183</v>
      </c>
      <c r="L1917" t="s">
        <v>60</v>
      </c>
      <c r="M1917" t="s">
        <v>4774</v>
      </c>
      <c r="N1917" t="s">
        <v>4775</v>
      </c>
      <c r="O1917" t="s">
        <v>10184</v>
      </c>
      <c r="P1917" t="s">
        <v>20655</v>
      </c>
      <c r="R1917" t="str">
        <f t="shared" si="58"/>
        <v>奎文</v>
      </c>
      <c r="S1917" t="str">
        <f t="shared" si="59"/>
        <v>0104</v>
      </c>
    </row>
    <row r="1918" spans="1:19">
      <c r="A1918" t="s">
        <v>20656</v>
      </c>
      <c r="B1918" t="s">
        <v>20657</v>
      </c>
      <c r="C1918" t="s">
        <v>49</v>
      </c>
      <c r="D1918" t="s">
        <v>20658</v>
      </c>
      <c r="E1918" t="s">
        <v>20426</v>
      </c>
      <c r="F1918" t="s">
        <v>20659</v>
      </c>
      <c r="G1918" t="s">
        <v>20660</v>
      </c>
      <c r="H1918" t="s">
        <v>20661</v>
      </c>
      <c r="I1918" t="s">
        <v>12119</v>
      </c>
      <c r="J1918" t="s">
        <v>4992</v>
      </c>
      <c r="K1918" t="s">
        <v>4993</v>
      </c>
      <c r="L1918" t="s">
        <v>123</v>
      </c>
      <c r="M1918" t="s">
        <v>4994</v>
      </c>
      <c r="N1918" t="s">
        <v>4905</v>
      </c>
      <c r="O1918" t="s">
        <v>4995</v>
      </c>
      <c r="R1918" t="str">
        <f t="shared" si="58"/>
        <v>诸城</v>
      </c>
      <c r="S1918" t="str">
        <f t="shared" si="59"/>
        <v>0104</v>
      </c>
    </row>
    <row r="1919" spans="1:19">
      <c r="A1919" t="s">
        <v>20662</v>
      </c>
      <c r="B1919" t="s">
        <v>20663</v>
      </c>
      <c r="C1919" t="s">
        <v>49</v>
      </c>
      <c r="D1919" t="s">
        <v>20664</v>
      </c>
      <c r="E1919" t="s">
        <v>16687</v>
      </c>
      <c r="F1919" t="s">
        <v>20665</v>
      </c>
      <c r="G1919" t="s">
        <v>20666</v>
      </c>
      <c r="H1919" t="s">
        <v>20667</v>
      </c>
      <c r="I1919" t="s">
        <v>4955</v>
      </c>
      <c r="J1919" t="s">
        <v>4842</v>
      </c>
      <c r="K1919" t="s">
        <v>4843</v>
      </c>
      <c r="L1919" t="s">
        <v>95</v>
      </c>
      <c r="M1919" t="s">
        <v>4844</v>
      </c>
      <c r="N1919" t="s">
        <v>5421</v>
      </c>
      <c r="O1919" t="s">
        <v>4846</v>
      </c>
      <c r="P1919" t="s">
        <v>20668</v>
      </c>
      <c r="Q1919" t="s">
        <v>20669</v>
      </c>
      <c r="R1919" t="str">
        <f t="shared" si="58"/>
        <v>安丘</v>
      </c>
      <c r="S1919" t="str">
        <f t="shared" si="59"/>
        <v>0104</v>
      </c>
    </row>
    <row r="1920" spans="1:19">
      <c r="A1920" t="s">
        <v>20670</v>
      </c>
      <c r="B1920" t="s">
        <v>20671</v>
      </c>
      <c r="C1920" t="s">
        <v>49</v>
      </c>
      <c r="D1920" t="s">
        <v>20672</v>
      </c>
      <c r="E1920" t="s">
        <v>20673</v>
      </c>
      <c r="F1920" t="s">
        <v>20674</v>
      </c>
      <c r="G1920" t="s">
        <v>20675</v>
      </c>
      <c r="H1920" t="s">
        <v>20593</v>
      </c>
      <c r="I1920" t="s">
        <v>4828</v>
      </c>
      <c r="J1920" t="s">
        <v>20676</v>
      </c>
      <c r="K1920" t="s">
        <v>20677</v>
      </c>
      <c r="L1920" t="s">
        <v>114</v>
      </c>
      <c r="M1920" t="s">
        <v>20678</v>
      </c>
      <c r="N1920" t="s">
        <v>5487</v>
      </c>
      <c r="O1920" t="s">
        <v>20679</v>
      </c>
      <c r="P1920" t="s">
        <v>19799</v>
      </c>
      <c r="R1920" t="str">
        <f t="shared" si="58"/>
        <v>高密</v>
      </c>
      <c r="S1920" t="str">
        <f t="shared" si="59"/>
        <v>0104</v>
      </c>
    </row>
    <row r="1921" spans="1:19">
      <c r="A1921" t="s">
        <v>20680</v>
      </c>
      <c r="B1921" t="s">
        <v>20681</v>
      </c>
      <c r="C1921" t="s">
        <v>49</v>
      </c>
      <c r="D1921" t="s">
        <v>20682</v>
      </c>
      <c r="E1921" t="s">
        <v>16687</v>
      </c>
      <c r="F1921" t="s">
        <v>20683</v>
      </c>
      <c r="G1921" t="s">
        <v>20684</v>
      </c>
      <c r="H1921" t="s">
        <v>20685</v>
      </c>
      <c r="I1921" t="s">
        <v>4852</v>
      </c>
      <c r="J1921" t="s">
        <v>5449</v>
      </c>
      <c r="K1921" t="s">
        <v>5450</v>
      </c>
      <c r="L1921" t="s">
        <v>237</v>
      </c>
      <c r="M1921" t="s">
        <v>5247</v>
      </c>
      <c r="N1921" t="s">
        <v>17415</v>
      </c>
      <c r="O1921" t="s">
        <v>5452</v>
      </c>
      <c r="P1921" t="s">
        <v>20686</v>
      </c>
      <c r="R1921" t="str">
        <f t="shared" ref="R1921:R1984" si="60">IF(OR(LEFT(L1921,2)="高新"),"奎文",IF(LEFT(L1921,2)="峡山","坊子",IF(LEFT(L1921,2)="滨海","寒亭",LEFT(L1921,2))))</f>
        <v>潍城</v>
      </c>
      <c r="S1921" t="str">
        <f t="shared" ref="S1921:S1984" si="61">TEXT(B1921,"mmdd")</f>
        <v>0104</v>
      </c>
    </row>
    <row r="1922" spans="1:19">
      <c r="A1922" t="s">
        <v>841</v>
      </c>
      <c r="B1922" t="s">
        <v>20687</v>
      </c>
      <c r="C1922" t="s">
        <v>49</v>
      </c>
      <c r="D1922" t="s">
        <v>20688</v>
      </c>
      <c r="E1922" t="s">
        <v>16687</v>
      </c>
      <c r="F1922" t="s">
        <v>20689</v>
      </c>
      <c r="G1922" t="s">
        <v>839</v>
      </c>
      <c r="H1922" t="s">
        <v>20690</v>
      </c>
      <c r="I1922" t="s">
        <v>4813</v>
      </c>
      <c r="J1922" t="s">
        <v>6664</v>
      </c>
      <c r="K1922" t="s">
        <v>6665</v>
      </c>
      <c r="L1922" t="s">
        <v>60</v>
      </c>
      <c r="M1922" t="s">
        <v>5511</v>
      </c>
      <c r="N1922" t="s">
        <v>4881</v>
      </c>
      <c r="O1922" t="s">
        <v>6666</v>
      </c>
      <c r="P1922" t="s">
        <v>20691</v>
      </c>
      <c r="R1922" t="str">
        <f t="shared" si="60"/>
        <v>奎文</v>
      </c>
      <c r="S1922" t="str">
        <f t="shared" si="61"/>
        <v>0104</v>
      </c>
    </row>
    <row r="1923" spans="1:19">
      <c r="A1923" t="s">
        <v>20692</v>
      </c>
      <c r="B1923" t="s">
        <v>20693</v>
      </c>
      <c r="C1923" t="s">
        <v>49</v>
      </c>
      <c r="D1923" t="s">
        <v>20694</v>
      </c>
      <c r="E1923" t="s">
        <v>20695</v>
      </c>
      <c r="F1923" t="s">
        <v>20696</v>
      </c>
      <c r="G1923" t="s">
        <v>20697</v>
      </c>
      <c r="H1923" t="s">
        <v>20698</v>
      </c>
      <c r="I1923" t="s">
        <v>4828</v>
      </c>
      <c r="J1923" t="s">
        <v>6357</v>
      </c>
      <c r="K1923" t="s">
        <v>6358</v>
      </c>
      <c r="L1923" t="s">
        <v>60</v>
      </c>
      <c r="M1923" t="s">
        <v>5999</v>
      </c>
      <c r="N1923" t="s">
        <v>10348</v>
      </c>
      <c r="O1923" t="s">
        <v>6359</v>
      </c>
      <c r="P1923" t="s">
        <v>20699</v>
      </c>
      <c r="R1923" t="str">
        <f t="shared" si="60"/>
        <v>奎文</v>
      </c>
      <c r="S1923" t="str">
        <f t="shared" si="61"/>
        <v>0104</v>
      </c>
    </row>
    <row r="1924" spans="1:19">
      <c r="A1924" t="s">
        <v>20700</v>
      </c>
      <c r="B1924" t="s">
        <v>20701</v>
      </c>
      <c r="C1924" t="s">
        <v>49</v>
      </c>
      <c r="D1924" t="s">
        <v>20702</v>
      </c>
      <c r="E1924" t="s">
        <v>20703</v>
      </c>
      <c r="F1924" t="s">
        <v>20704</v>
      </c>
      <c r="G1924" t="s">
        <v>20705</v>
      </c>
      <c r="H1924" t="s">
        <v>20706</v>
      </c>
      <c r="I1924" t="s">
        <v>4852</v>
      </c>
      <c r="J1924" t="s">
        <v>19411</v>
      </c>
      <c r="K1924" t="s">
        <v>19412</v>
      </c>
      <c r="L1924" t="s">
        <v>148</v>
      </c>
      <c r="M1924" t="s">
        <v>6391</v>
      </c>
      <c r="N1924" t="s">
        <v>4775</v>
      </c>
      <c r="O1924" t="s">
        <v>19413</v>
      </c>
      <c r="P1924" t="s">
        <v>20707</v>
      </c>
      <c r="Q1924" t="s">
        <v>20708</v>
      </c>
      <c r="R1924" t="str">
        <f t="shared" si="60"/>
        <v>寒亭</v>
      </c>
      <c r="S1924" t="str">
        <f t="shared" si="61"/>
        <v>0104</v>
      </c>
    </row>
    <row r="1925" spans="1:19">
      <c r="A1925" t="s">
        <v>20709</v>
      </c>
      <c r="B1925" t="s">
        <v>20710</v>
      </c>
      <c r="C1925" t="s">
        <v>49</v>
      </c>
      <c r="D1925" t="s">
        <v>20711</v>
      </c>
      <c r="E1925" t="s">
        <v>20712</v>
      </c>
      <c r="F1925" t="s">
        <v>20713</v>
      </c>
      <c r="G1925" t="s">
        <v>20714</v>
      </c>
      <c r="H1925" t="s">
        <v>20715</v>
      </c>
      <c r="I1925" t="s">
        <v>4955</v>
      </c>
      <c r="J1925" t="s">
        <v>5967</v>
      </c>
      <c r="K1925" t="s">
        <v>5968</v>
      </c>
      <c r="L1925" t="s">
        <v>60</v>
      </c>
      <c r="M1925" t="s">
        <v>4904</v>
      </c>
      <c r="N1925" t="s">
        <v>15744</v>
      </c>
      <c r="O1925" t="s">
        <v>5969</v>
      </c>
      <c r="P1925" t="s">
        <v>20716</v>
      </c>
      <c r="Q1925" t="s">
        <v>20717</v>
      </c>
      <c r="R1925" t="str">
        <f t="shared" si="60"/>
        <v>奎文</v>
      </c>
      <c r="S1925" t="str">
        <f t="shared" si="61"/>
        <v>0104</v>
      </c>
    </row>
    <row r="1926" spans="1:19">
      <c r="A1926" t="s">
        <v>20718</v>
      </c>
      <c r="B1926" t="s">
        <v>20719</v>
      </c>
      <c r="C1926" t="s">
        <v>49</v>
      </c>
      <c r="D1926" t="s">
        <v>20720</v>
      </c>
      <c r="E1926" t="s">
        <v>16687</v>
      </c>
      <c r="F1926" t="s">
        <v>20721</v>
      </c>
      <c r="G1926" t="s">
        <v>20722</v>
      </c>
      <c r="H1926" t="s">
        <v>20723</v>
      </c>
      <c r="I1926" t="s">
        <v>4841</v>
      </c>
      <c r="J1926" t="s">
        <v>6031</v>
      </c>
      <c r="K1926" t="s">
        <v>6032</v>
      </c>
      <c r="L1926" t="s">
        <v>262</v>
      </c>
      <c r="M1926" t="s">
        <v>6033</v>
      </c>
      <c r="N1926" t="s">
        <v>9006</v>
      </c>
      <c r="O1926" t="s">
        <v>6034</v>
      </c>
      <c r="P1926" t="s">
        <v>20724</v>
      </c>
      <c r="Q1926" t="s">
        <v>20725</v>
      </c>
      <c r="R1926" t="str">
        <f t="shared" si="60"/>
        <v>寒亭</v>
      </c>
      <c r="S1926" t="str">
        <f t="shared" si="61"/>
        <v>0104</v>
      </c>
    </row>
    <row r="1927" spans="1:19">
      <c r="A1927" t="s">
        <v>20726</v>
      </c>
      <c r="B1927" t="s">
        <v>20727</v>
      </c>
      <c r="C1927" t="s">
        <v>49</v>
      </c>
      <c r="D1927" t="s">
        <v>20728</v>
      </c>
      <c r="E1927" t="s">
        <v>16664</v>
      </c>
      <c r="F1927" t="s">
        <v>20729</v>
      </c>
      <c r="G1927" t="s">
        <v>20730</v>
      </c>
      <c r="H1927" t="s">
        <v>20731</v>
      </c>
      <c r="I1927" t="s">
        <v>12119</v>
      </c>
      <c r="J1927" t="s">
        <v>10760</v>
      </c>
      <c r="K1927" t="s">
        <v>10761</v>
      </c>
      <c r="L1927" t="s">
        <v>105</v>
      </c>
      <c r="M1927" t="s">
        <v>5029</v>
      </c>
      <c r="N1927" t="s">
        <v>6985</v>
      </c>
      <c r="O1927" t="s">
        <v>10762</v>
      </c>
      <c r="P1927" t="s">
        <v>20732</v>
      </c>
      <c r="R1927" t="str">
        <f t="shared" si="60"/>
        <v>寿光</v>
      </c>
      <c r="S1927" t="str">
        <f t="shared" si="61"/>
        <v>0104</v>
      </c>
    </row>
    <row r="1928" spans="1:19">
      <c r="A1928" t="s">
        <v>20733</v>
      </c>
      <c r="B1928" t="s">
        <v>20734</v>
      </c>
      <c r="C1928" t="s">
        <v>49</v>
      </c>
      <c r="D1928" t="s">
        <v>20735</v>
      </c>
      <c r="E1928" t="s">
        <v>16664</v>
      </c>
      <c r="F1928" t="s">
        <v>20736</v>
      </c>
      <c r="G1928" t="s">
        <v>20737</v>
      </c>
      <c r="H1928" t="s">
        <v>20738</v>
      </c>
      <c r="I1928" t="s">
        <v>12119</v>
      </c>
      <c r="J1928" t="s">
        <v>15595</v>
      </c>
      <c r="K1928" t="s">
        <v>15596</v>
      </c>
      <c r="L1928" t="s">
        <v>50</v>
      </c>
      <c r="M1928" t="s">
        <v>5721</v>
      </c>
      <c r="N1928" t="s">
        <v>5069</v>
      </c>
      <c r="O1928" t="s">
        <v>15597</v>
      </c>
      <c r="P1928" t="s">
        <v>20739</v>
      </c>
      <c r="Q1928" t="s">
        <v>19986</v>
      </c>
      <c r="R1928" t="str">
        <f t="shared" si="60"/>
        <v>青州</v>
      </c>
      <c r="S1928" t="str">
        <f t="shared" si="61"/>
        <v>0104</v>
      </c>
    </row>
    <row r="1929" spans="1:19">
      <c r="A1929" t="s">
        <v>20740</v>
      </c>
      <c r="B1929" t="s">
        <v>20741</v>
      </c>
      <c r="C1929" t="s">
        <v>49</v>
      </c>
      <c r="D1929" t="s">
        <v>20742</v>
      </c>
      <c r="E1929" t="s">
        <v>20743</v>
      </c>
      <c r="F1929" t="s">
        <v>20744</v>
      </c>
      <c r="G1929" t="s">
        <v>20745</v>
      </c>
      <c r="H1929" t="s">
        <v>20746</v>
      </c>
      <c r="I1929" t="s">
        <v>4813</v>
      </c>
      <c r="J1929" t="s">
        <v>10649</v>
      </c>
      <c r="K1929" t="s">
        <v>10650</v>
      </c>
      <c r="L1929" t="s">
        <v>50</v>
      </c>
      <c r="M1929" t="s">
        <v>4816</v>
      </c>
      <c r="N1929" t="s">
        <v>5907</v>
      </c>
      <c r="O1929" t="s">
        <v>10651</v>
      </c>
      <c r="P1929" t="s">
        <v>20747</v>
      </c>
      <c r="R1929" t="str">
        <f t="shared" si="60"/>
        <v>青州</v>
      </c>
      <c r="S1929" t="str">
        <f t="shared" si="61"/>
        <v>0104</v>
      </c>
    </row>
    <row r="1930" spans="1:19">
      <c r="A1930" t="s">
        <v>20748</v>
      </c>
      <c r="B1930" t="s">
        <v>20749</v>
      </c>
      <c r="C1930" t="s">
        <v>49</v>
      </c>
      <c r="D1930" t="s">
        <v>20750</v>
      </c>
      <c r="E1930" t="s">
        <v>16687</v>
      </c>
      <c r="F1930" t="s">
        <v>20751</v>
      </c>
      <c r="G1930" t="s">
        <v>20752</v>
      </c>
      <c r="H1930" t="s">
        <v>20753</v>
      </c>
      <c r="I1930" t="s">
        <v>4841</v>
      </c>
      <c r="J1930" t="s">
        <v>6193</v>
      </c>
      <c r="K1930" t="s">
        <v>6194</v>
      </c>
      <c r="L1930" t="s">
        <v>105</v>
      </c>
      <c r="M1930" t="s">
        <v>6195</v>
      </c>
      <c r="N1930" t="s">
        <v>4856</v>
      </c>
      <c r="O1930" t="s">
        <v>6196</v>
      </c>
      <c r="P1930" t="s">
        <v>20754</v>
      </c>
      <c r="Q1930" t="s">
        <v>20755</v>
      </c>
      <c r="R1930" t="str">
        <f t="shared" si="60"/>
        <v>寿光</v>
      </c>
      <c r="S1930" t="str">
        <f t="shared" si="61"/>
        <v>0104</v>
      </c>
    </row>
    <row r="1931" spans="1:19">
      <c r="A1931" t="s">
        <v>20756</v>
      </c>
      <c r="B1931" t="s">
        <v>20757</v>
      </c>
      <c r="C1931" t="s">
        <v>49</v>
      </c>
      <c r="D1931" t="s">
        <v>20758</v>
      </c>
      <c r="E1931" t="s">
        <v>16687</v>
      </c>
      <c r="F1931" t="s">
        <v>20759</v>
      </c>
      <c r="G1931" t="s">
        <v>20760</v>
      </c>
      <c r="H1931" t="s">
        <v>20761</v>
      </c>
      <c r="I1931" t="s">
        <v>4828</v>
      </c>
      <c r="J1931" t="s">
        <v>9154</v>
      </c>
      <c r="K1931" t="s">
        <v>9155</v>
      </c>
      <c r="L1931" t="s">
        <v>60</v>
      </c>
      <c r="M1931" t="s">
        <v>4774</v>
      </c>
      <c r="N1931" t="s">
        <v>5211</v>
      </c>
      <c r="O1931" t="s">
        <v>9156</v>
      </c>
      <c r="P1931" t="s">
        <v>20762</v>
      </c>
      <c r="Q1931" t="s">
        <v>20763</v>
      </c>
      <c r="R1931" t="str">
        <f t="shared" si="60"/>
        <v>奎文</v>
      </c>
      <c r="S1931" t="str">
        <f t="shared" si="61"/>
        <v>0104</v>
      </c>
    </row>
    <row r="1932" spans="1:19">
      <c r="A1932" t="s">
        <v>20764</v>
      </c>
      <c r="B1932" t="s">
        <v>20765</v>
      </c>
      <c r="C1932" t="s">
        <v>49</v>
      </c>
      <c r="D1932" t="s">
        <v>20766</v>
      </c>
      <c r="E1932" t="s">
        <v>16687</v>
      </c>
      <c r="F1932" t="s">
        <v>20767</v>
      </c>
      <c r="G1932" t="s">
        <v>20768</v>
      </c>
      <c r="H1932" t="s">
        <v>20769</v>
      </c>
      <c r="I1932" t="s">
        <v>4852</v>
      </c>
      <c r="J1932" t="s">
        <v>20770</v>
      </c>
      <c r="K1932" t="s">
        <v>20771</v>
      </c>
      <c r="L1932" t="s">
        <v>1136</v>
      </c>
      <c r="M1932" t="s">
        <v>6413</v>
      </c>
      <c r="N1932" t="s">
        <v>6243</v>
      </c>
      <c r="O1932" t="s">
        <v>20772</v>
      </c>
      <c r="Q1932" t="s">
        <v>20773</v>
      </c>
      <c r="R1932" t="str">
        <f t="shared" si="60"/>
        <v>昌乐</v>
      </c>
      <c r="S1932" t="str">
        <f t="shared" si="61"/>
        <v>0104</v>
      </c>
    </row>
    <row r="1933" spans="1:19">
      <c r="A1933" t="s">
        <v>20774</v>
      </c>
      <c r="B1933" t="s">
        <v>20775</v>
      </c>
      <c r="C1933" t="s">
        <v>49</v>
      </c>
      <c r="D1933" t="s">
        <v>20776</v>
      </c>
      <c r="E1933" t="s">
        <v>16687</v>
      </c>
      <c r="F1933" t="s">
        <v>20777</v>
      </c>
      <c r="G1933" t="s">
        <v>20778</v>
      </c>
      <c r="H1933" t="s">
        <v>20779</v>
      </c>
      <c r="I1933" t="s">
        <v>4852</v>
      </c>
      <c r="J1933" t="s">
        <v>8722</v>
      </c>
      <c r="K1933" t="s">
        <v>8723</v>
      </c>
      <c r="L1933" t="s">
        <v>60</v>
      </c>
      <c r="M1933" t="s">
        <v>4904</v>
      </c>
      <c r="N1933" t="s">
        <v>4972</v>
      </c>
      <c r="O1933" t="s">
        <v>8724</v>
      </c>
      <c r="P1933" t="s">
        <v>20780</v>
      </c>
      <c r="Q1933" t="s">
        <v>20781</v>
      </c>
      <c r="R1933" t="str">
        <f t="shared" si="60"/>
        <v>奎文</v>
      </c>
      <c r="S1933" t="str">
        <f t="shared" si="61"/>
        <v>0104</v>
      </c>
    </row>
    <row r="1934" spans="1:19">
      <c r="A1934" t="s">
        <v>20782</v>
      </c>
      <c r="B1934" t="s">
        <v>20783</v>
      </c>
      <c r="C1934" t="s">
        <v>49</v>
      </c>
      <c r="D1934" t="s">
        <v>20784</v>
      </c>
      <c r="E1934" t="s">
        <v>16664</v>
      </c>
      <c r="F1934" t="s">
        <v>20785</v>
      </c>
      <c r="G1934" t="s">
        <v>20786</v>
      </c>
      <c r="H1934" t="s">
        <v>20787</v>
      </c>
      <c r="I1934" t="s">
        <v>12119</v>
      </c>
      <c r="J1934" t="s">
        <v>5185</v>
      </c>
      <c r="K1934" t="s">
        <v>5186</v>
      </c>
      <c r="L1934" t="s">
        <v>237</v>
      </c>
      <c r="M1934" t="s">
        <v>4868</v>
      </c>
      <c r="N1934" t="s">
        <v>5939</v>
      </c>
      <c r="O1934" t="s">
        <v>5187</v>
      </c>
      <c r="P1934" t="s">
        <v>20788</v>
      </c>
      <c r="Q1934" t="s">
        <v>20789</v>
      </c>
      <c r="R1934" t="str">
        <f t="shared" si="60"/>
        <v>潍城</v>
      </c>
      <c r="S1934" t="str">
        <f t="shared" si="61"/>
        <v>0104</v>
      </c>
    </row>
    <row r="1935" spans="1:19">
      <c r="A1935" t="s">
        <v>20790</v>
      </c>
      <c r="B1935" t="s">
        <v>20791</v>
      </c>
      <c r="C1935" t="s">
        <v>49</v>
      </c>
      <c r="D1935" t="s">
        <v>20792</v>
      </c>
      <c r="E1935" t="s">
        <v>16664</v>
      </c>
      <c r="F1935" t="s">
        <v>20793</v>
      </c>
      <c r="G1935" t="s">
        <v>20794</v>
      </c>
      <c r="H1935" t="s">
        <v>20795</v>
      </c>
      <c r="I1935" t="s">
        <v>12119</v>
      </c>
      <c r="J1935" t="s">
        <v>10771</v>
      </c>
      <c r="K1935" t="s">
        <v>10772</v>
      </c>
      <c r="L1935" t="s">
        <v>60</v>
      </c>
      <c r="M1935" t="s">
        <v>5420</v>
      </c>
      <c r="O1935" t="s">
        <v>10773</v>
      </c>
      <c r="Q1935" t="s">
        <v>20796</v>
      </c>
      <c r="R1935" t="str">
        <f t="shared" si="60"/>
        <v>奎文</v>
      </c>
      <c r="S1935" t="str">
        <f t="shared" si="61"/>
        <v>0104</v>
      </c>
    </row>
    <row r="1936" spans="1:19">
      <c r="A1936" t="s">
        <v>20797</v>
      </c>
      <c r="B1936" t="s">
        <v>20798</v>
      </c>
      <c r="C1936" t="s">
        <v>49</v>
      </c>
      <c r="D1936" t="s">
        <v>20799</v>
      </c>
      <c r="E1936" t="s">
        <v>20800</v>
      </c>
      <c r="F1936" t="s">
        <v>20801</v>
      </c>
      <c r="G1936" t="s">
        <v>20802</v>
      </c>
      <c r="H1936" t="s">
        <v>20803</v>
      </c>
      <c r="I1936" t="s">
        <v>5541</v>
      </c>
      <c r="J1936" t="s">
        <v>6348</v>
      </c>
      <c r="K1936" t="s">
        <v>6349</v>
      </c>
      <c r="L1936" t="s">
        <v>114</v>
      </c>
      <c r="M1936" t="s">
        <v>5486</v>
      </c>
      <c r="N1936" t="s">
        <v>5030</v>
      </c>
      <c r="O1936" t="s">
        <v>6350</v>
      </c>
      <c r="P1936" t="s">
        <v>20804</v>
      </c>
      <c r="Q1936" t="s">
        <v>20805</v>
      </c>
      <c r="R1936" t="str">
        <f t="shared" si="60"/>
        <v>高密</v>
      </c>
      <c r="S1936" t="str">
        <f t="shared" si="61"/>
        <v>0104</v>
      </c>
    </row>
    <row r="1937" spans="1:19">
      <c r="A1937" t="s">
        <v>20806</v>
      </c>
      <c r="B1937" t="s">
        <v>20807</v>
      </c>
      <c r="C1937" t="s">
        <v>49</v>
      </c>
      <c r="D1937" t="s">
        <v>20808</v>
      </c>
      <c r="E1937" t="s">
        <v>16687</v>
      </c>
      <c r="F1937" t="s">
        <v>20809</v>
      </c>
      <c r="G1937" t="s">
        <v>20810</v>
      </c>
      <c r="H1937" t="s">
        <v>20811</v>
      </c>
      <c r="I1937" t="s">
        <v>4852</v>
      </c>
      <c r="J1937" t="s">
        <v>5283</v>
      </c>
      <c r="K1937" t="s">
        <v>5284</v>
      </c>
      <c r="L1937" t="s">
        <v>50</v>
      </c>
      <c r="M1937" t="s">
        <v>4816</v>
      </c>
      <c r="N1937" t="s">
        <v>5198</v>
      </c>
      <c r="O1937" t="s">
        <v>5285</v>
      </c>
      <c r="P1937" t="s">
        <v>20812</v>
      </c>
      <c r="Q1937" t="s">
        <v>20813</v>
      </c>
      <c r="R1937" t="str">
        <f t="shared" si="60"/>
        <v>青州</v>
      </c>
      <c r="S1937" t="str">
        <f t="shared" si="61"/>
        <v>0104</v>
      </c>
    </row>
    <row r="1938" spans="1:19">
      <c r="A1938" t="s">
        <v>20814</v>
      </c>
      <c r="B1938" t="s">
        <v>20815</v>
      </c>
      <c r="C1938" t="s">
        <v>49</v>
      </c>
      <c r="D1938" t="s">
        <v>20816</v>
      </c>
      <c r="E1938" t="s">
        <v>20817</v>
      </c>
      <c r="F1938" t="s">
        <v>20818</v>
      </c>
      <c r="G1938" t="s">
        <v>20819</v>
      </c>
      <c r="H1938" t="s">
        <v>20820</v>
      </c>
      <c r="I1938" t="s">
        <v>5541</v>
      </c>
      <c r="J1938" t="s">
        <v>11410</v>
      </c>
      <c r="K1938" t="s">
        <v>11411</v>
      </c>
      <c r="L1938" t="s">
        <v>105</v>
      </c>
      <c r="M1938" t="s">
        <v>5176</v>
      </c>
      <c r="N1938" t="s">
        <v>7890</v>
      </c>
      <c r="O1938" t="s">
        <v>11412</v>
      </c>
      <c r="P1938" t="s">
        <v>20821</v>
      </c>
      <c r="R1938" t="str">
        <f t="shared" si="60"/>
        <v>寿光</v>
      </c>
      <c r="S1938" t="str">
        <f t="shared" si="61"/>
        <v>0104</v>
      </c>
    </row>
    <row r="1939" spans="1:19">
      <c r="A1939" t="s">
        <v>20822</v>
      </c>
      <c r="B1939" t="s">
        <v>20823</v>
      </c>
      <c r="C1939" t="s">
        <v>49</v>
      </c>
      <c r="D1939" t="s">
        <v>20824</v>
      </c>
      <c r="E1939" t="s">
        <v>16687</v>
      </c>
      <c r="F1939" t="s">
        <v>20825</v>
      </c>
      <c r="G1939" t="s">
        <v>20826</v>
      </c>
      <c r="H1939" t="s">
        <v>20827</v>
      </c>
      <c r="I1939" t="s">
        <v>4828</v>
      </c>
      <c r="J1939" t="s">
        <v>8354</v>
      </c>
      <c r="K1939" t="s">
        <v>8355</v>
      </c>
      <c r="L1939" t="s">
        <v>95</v>
      </c>
      <c r="M1939" t="s">
        <v>5649</v>
      </c>
      <c r="N1939" t="s">
        <v>4789</v>
      </c>
      <c r="O1939" t="s">
        <v>8356</v>
      </c>
      <c r="P1939" t="s">
        <v>20828</v>
      </c>
      <c r="R1939" t="str">
        <f t="shared" si="60"/>
        <v>安丘</v>
      </c>
      <c r="S1939" t="str">
        <f t="shared" si="61"/>
        <v>0104</v>
      </c>
    </row>
    <row r="1940" spans="1:19">
      <c r="A1940" t="s">
        <v>20829</v>
      </c>
      <c r="B1940" t="s">
        <v>20830</v>
      </c>
      <c r="C1940" t="s">
        <v>49</v>
      </c>
      <c r="D1940" t="s">
        <v>20831</v>
      </c>
      <c r="E1940" t="s">
        <v>16687</v>
      </c>
      <c r="F1940" t="s">
        <v>20832</v>
      </c>
      <c r="G1940" t="s">
        <v>20833</v>
      </c>
      <c r="H1940" t="s">
        <v>20834</v>
      </c>
      <c r="I1940" t="s">
        <v>4955</v>
      </c>
      <c r="J1940" t="s">
        <v>5328</v>
      </c>
      <c r="K1940" t="s">
        <v>5329</v>
      </c>
      <c r="L1940" t="s">
        <v>1136</v>
      </c>
      <c r="M1940" t="s">
        <v>5330</v>
      </c>
      <c r="N1940" t="s">
        <v>4959</v>
      </c>
      <c r="O1940" t="s">
        <v>5331</v>
      </c>
      <c r="P1940" t="s">
        <v>20835</v>
      </c>
      <c r="Q1940" t="s">
        <v>20836</v>
      </c>
      <c r="R1940" t="str">
        <f t="shared" si="60"/>
        <v>昌乐</v>
      </c>
      <c r="S1940" t="str">
        <f t="shared" si="61"/>
        <v>0104</v>
      </c>
    </row>
    <row r="1941" spans="1:19">
      <c r="A1941" t="s">
        <v>20837</v>
      </c>
      <c r="B1941" t="s">
        <v>20838</v>
      </c>
      <c r="C1941" t="s">
        <v>49</v>
      </c>
      <c r="D1941" t="s">
        <v>20839</v>
      </c>
      <c r="E1941" t="s">
        <v>17124</v>
      </c>
      <c r="F1941" t="s">
        <v>20840</v>
      </c>
      <c r="G1941" t="s">
        <v>20841</v>
      </c>
      <c r="H1941" t="s">
        <v>20842</v>
      </c>
      <c r="I1941" t="s">
        <v>4852</v>
      </c>
      <c r="J1941" t="s">
        <v>6599</v>
      </c>
      <c r="K1941" t="s">
        <v>6600</v>
      </c>
      <c r="L1941" t="s">
        <v>77</v>
      </c>
      <c r="M1941" t="s">
        <v>5812</v>
      </c>
      <c r="N1941" t="s">
        <v>4881</v>
      </c>
      <c r="O1941" t="s">
        <v>6602</v>
      </c>
      <c r="Q1941" t="s">
        <v>20843</v>
      </c>
      <c r="R1941" t="str">
        <f t="shared" si="60"/>
        <v>临朐</v>
      </c>
      <c r="S1941" t="str">
        <f t="shared" si="61"/>
        <v>0104</v>
      </c>
    </row>
    <row r="1942" spans="1:19">
      <c r="A1942" t="s">
        <v>20844</v>
      </c>
      <c r="B1942" t="s">
        <v>20845</v>
      </c>
      <c r="C1942" t="s">
        <v>49</v>
      </c>
      <c r="D1942" t="s">
        <v>20846</v>
      </c>
      <c r="E1942" t="s">
        <v>20847</v>
      </c>
      <c r="F1942" t="s">
        <v>20848</v>
      </c>
      <c r="G1942" t="s">
        <v>20849</v>
      </c>
      <c r="H1942" t="s">
        <v>20850</v>
      </c>
      <c r="I1942" t="s">
        <v>14299</v>
      </c>
      <c r="J1942" t="s">
        <v>5578</v>
      </c>
      <c r="K1942" t="s">
        <v>5579</v>
      </c>
      <c r="L1942" t="s">
        <v>148</v>
      </c>
      <c r="M1942" t="s">
        <v>5580</v>
      </c>
      <c r="O1942" t="s">
        <v>5581</v>
      </c>
      <c r="P1942" t="s">
        <v>17726</v>
      </c>
      <c r="R1942" t="str">
        <f t="shared" si="60"/>
        <v>寒亭</v>
      </c>
      <c r="S1942" t="str">
        <f t="shared" si="61"/>
        <v>0104</v>
      </c>
    </row>
    <row r="1943" spans="1:19">
      <c r="A1943" t="s">
        <v>20851</v>
      </c>
      <c r="B1943" t="s">
        <v>19339</v>
      </c>
      <c r="C1943" t="s">
        <v>49</v>
      </c>
      <c r="D1943" t="s">
        <v>20852</v>
      </c>
      <c r="E1943" t="s">
        <v>16687</v>
      </c>
      <c r="F1943" t="s">
        <v>20853</v>
      </c>
      <c r="G1943" t="s">
        <v>20854</v>
      </c>
      <c r="H1943" t="s">
        <v>20855</v>
      </c>
      <c r="I1943" t="s">
        <v>4841</v>
      </c>
      <c r="J1943" t="s">
        <v>6782</v>
      </c>
      <c r="K1943" t="s">
        <v>6783</v>
      </c>
      <c r="L1943" t="s">
        <v>105</v>
      </c>
      <c r="M1943" t="s">
        <v>5224</v>
      </c>
      <c r="N1943" t="s">
        <v>4919</v>
      </c>
      <c r="O1943" t="s">
        <v>6784</v>
      </c>
      <c r="P1943" t="s">
        <v>20856</v>
      </c>
      <c r="Q1943" t="s">
        <v>20857</v>
      </c>
      <c r="R1943" t="str">
        <f t="shared" si="60"/>
        <v>寿光</v>
      </c>
      <c r="S1943" t="str">
        <f t="shared" si="61"/>
        <v>0104</v>
      </c>
    </row>
    <row r="1944" spans="1:19">
      <c r="A1944" t="s">
        <v>20858</v>
      </c>
      <c r="B1944" t="s">
        <v>20859</v>
      </c>
      <c r="C1944" t="s">
        <v>49</v>
      </c>
      <c r="D1944" t="s">
        <v>20860</v>
      </c>
      <c r="E1944" t="s">
        <v>16710</v>
      </c>
      <c r="F1944" t="s">
        <v>20861</v>
      </c>
      <c r="G1944" t="s">
        <v>20862</v>
      </c>
      <c r="I1944" t="s">
        <v>4955</v>
      </c>
      <c r="R1944" t="str">
        <f t="shared" si="60"/>
        <v/>
      </c>
      <c r="S1944" t="str">
        <f t="shared" si="61"/>
        <v>0104</v>
      </c>
    </row>
    <row r="1945" spans="1:19">
      <c r="A1945" t="s">
        <v>20863</v>
      </c>
      <c r="B1945" t="s">
        <v>20864</v>
      </c>
      <c r="C1945" t="s">
        <v>49</v>
      </c>
      <c r="D1945" t="s">
        <v>20865</v>
      </c>
      <c r="E1945" t="s">
        <v>16664</v>
      </c>
      <c r="F1945" t="s">
        <v>20866</v>
      </c>
      <c r="G1945" t="s">
        <v>20867</v>
      </c>
      <c r="H1945" t="s">
        <v>20868</v>
      </c>
      <c r="I1945" t="s">
        <v>12757</v>
      </c>
      <c r="J1945" t="s">
        <v>15385</v>
      </c>
      <c r="K1945" t="s">
        <v>15386</v>
      </c>
      <c r="L1945" t="s">
        <v>123</v>
      </c>
      <c r="M1945" t="s">
        <v>4932</v>
      </c>
      <c r="N1945" t="s">
        <v>5451</v>
      </c>
      <c r="O1945" t="s">
        <v>15387</v>
      </c>
      <c r="P1945" t="s">
        <v>20869</v>
      </c>
      <c r="Q1945" t="s">
        <v>20870</v>
      </c>
      <c r="R1945" t="str">
        <f t="shared" si="60"/>
        <v>诸城</v>
      </c>
      <c r="S1945" t="str">
        <f t="shared" si="61"/>
        <v>0104</v>
      </c>
    </row>
    <row r="1946" spans="1:19">
      <c r="A1946" t="s">
        <v>20871</v>
      </c>
      <c r="B1946" t="s">
        <v>20872</v>
      </c>
      <c r="C1946" t="s">
        <v>49</v>
      </c>
      <c r="D1946" t="s">
        <v>20873</v>
      </c>
      <c r="E1946" t="s">
        <v>16664</v>
      </c>
      <c r="F1946" t="s">
        <v>20874</v>
      </c>
      <c r="G1946" t="s">
        <v>20875</v>
      </c>
      <c r="H1946" t="s">
        <v>20876</v>
      </c>
      <c r="I1946" t="s">
        <v>12844</v>
      </c>
      <c r="J1946" t="s">
        <v>5520</v>
      </c>
      <c r="K1946" t="s">
        <v>5521</v>
      </c>
      <c r="L1946" t="s">
        <v>237</v>
      </c>
      <c r="M1946" t="s">
        <v>4868</v>
      </c>
      <c r="N1946" t="s">
        <v>5487</v>
      </c>
      <c r="O1946" t="s">
        <v>5522</v>
      </c>
      <c r="P1946" t="s">
        <v>20877</v>
      </c>
      <c r="R1946" t="str">
        <f t="shared" si="60"/>
        <v>潍城</v>
      </c>
      <c r="S1946" t="str">
        <f t="shared" si="61"/>
        <v>0104</v>
      </c>
    </row>
    <row r="1947" spans="1:19">
      <c r="A1947" t="s">
        <v>20878</v>
      </c>
      <c r="B1947" t="s">
        <v>20879</v>
      </c>
      <c r="C1947" t="s">
        <v>49</v>
      </c>
      <c r="D1947" t="s">
        <v>20880</v>
      </c>
      <c r="E1947" t="s">
        <v>20881</v>
      </c>
      <c r="F1947" t="s">
        <v>20882</v>
      </c>
      <c r="G1947" t="s">
        <v>20883</v>
      </c>
      <c r="H1947" t="s">
        <v>20884</v>
      </c>
      <c r="I1947" t="s">
        <v>4955</v>
      </c>
      <c r="J1947" t="s">
        <v>5122</v>
      </c>
      <c r="K1947" t="s">
        <v>5123</v>
      </c>
      <c r="L1947" t="s">
        <v>77</v>
      </c>
      <c r="N1947" t="s">
        <v>4832</v>
      </c>
      <c r="O1947" t="s">
        <v>5124</v>
      </c>
      <c r="R1947" t="str">
        <f t="shared" si="60"/>
        <v>临朐</v>
      </c>
      <c r="S1947" t="str">
        <f t="shared" si="61"/>
        <v>0104</v>
      </c>
    </row>
    <row r="1948" spans="1:19">
      <c r="A1948" t="s">
        <v>20885</v>
      </c>
      <c r="B1948" t="s">
        <v>20886</v>
      </c>
      <c r="C1948" t="s">
        <v>49</v>
      </c>
      <c r="D1948" t="s">
        <v>20887</v>
      </c>
      <c r="E1948" t="s">
        <v>16687</v>
      </c>
      <c r="F1948" t="s">
        <v>20888</v>
      </c>
      <c r="G1948" t="s">
        <v>20889</v>
      </c>
      <c r="H1948" t="s">
        <v>20890</v>
      </c>
      <c r="I1948" t="s">
        <v>5461</v>
      </c>
      <c r="J1948" t="s">
        <v>8107</v>
      </c>
      <c r="K1948" t="s">
        <v>8108</v>
      </c>
      <c r="L1948" t="s">
        <v>237</v>
      </c>
      <c r="M1948" t="s">
        <v>5247</v>
      </c>
      <c r="N1948" t="s">
        <v>4789</v>
      </c>
      <c r="O1948" t="s">
        <v>8109</v>
      </c>
      <c r="P1948" t="s">
        <v>20891</v>
      </c>
      <c r="Q1948" t="s">
        <v>20892</v>
      </c>
      <c r="R1948" t="str">
        <f t="shared" si="60"/>
        <v>潍城</v>
      </c>
      <c r="S1948" t="str">
        <f t="shared" si="61"/>
        <v>0104</v>
      </c>
    </row>
    <row r="1949" spans="1:19">
      <c r="A1949" t="s">
        <v>20893</v>
      </c>
      <c r="B1949" t="s">
        <v>20894</v>
      </c>
      <c r="C1949" t="s">
        <v>49</v>
      </c>
      <c r="D1949" t="s">
        <v>20895</v>
      </c>
      <c r="E1949" t="s">
        <v>20896</v>
      </c>
      <c r="F1949" t="s">
        <v>20897</v>
      </c>
      <c r="G1949" t="s">
        <v>20898</v>
      </c>
      <c r="H1949" t="s">
        <v>20899</v>
      </c>
      <c r="I1949" t="s">
        <v>4852</v>
      </c>
      <c r="J1949" t="s">
        <v>8450</v>
      </c>
      <c r="K1949" t="s">
        <v>8451</v>
      </c>
      <c r="L1949" t="s">
        <v>60</v>
      </c>
      <c r="M1949" t="s">
        <v>5888</v>
      </c>
      <c r="N1949" t="s">
        <v>4892</v>
      </c>
      <c r="O1949" t="s">
        <v>8452</v>
      </c>
      <c r="P1949" t="s">
        <v>20900</v>
      </c>
      <c r="R1949" t="str">
        <f t="shared" si="60"/>
        <v>奎文</v>
      </c>
      <c r="S1949" t="str">
        <f t="shared" si="61"/>
        <v>0104</v>
      </c>
    </row>
    <row r="1950" spans="1:19">
      <c r="A1950" t="s">
        <v>20901</v>
      </c>
      <c r="B1950" t="s">
        <v>20902</v>
      </c>
      <c r="C1950" t="s">
        <v>49</v>
      </c>
      <c r="D1950" t="s">
        <v>20903</v>
      </c>
      <c r="E1950" t="s">
        <v>16664</v>
      </c>
      <c r="F1950" t="s">
        <v>20904</v>
      </c>
      <c r="G1950" t="s">
        <v>20905</v>
      </c>
      <c r="H1950" t="s">
        <v>20906</v>
      </c>
      <c r="I1950" t="s">
        <v>12119</v>
      </c>
      <c r="J1950" t="s">
        <v>6337</v>
      </c>
      <c r="K1950" t="s">
        <v>6338</v>
      </c>
      <c r="L1950" t="s">
        <v>105</v>
      </c>
      <c r="M1950" t="s">
        <v>4945</v>
      </c>
      <c r="N1950" t="s">
        <v>5112</v>
      </c>
      <c r="O1950" t="s">
        <v>6339</v>
      </c>
      <c r="P1950" t="s">
        <v>20907</v>
      </c>
      <c r="Q1950" t="s">
        <v>20908</v>
      </c>
      <c r="R1950" t="str">
        <f t="shared" si="60"/>
        <v>寿光</v>
      </c>
      <c r="S1950" t="str">
        <f t="shared" si="61"/>
        <v>0104</v>
      </c>
    </row>
    <row r="1951" spans="1:19">
      <c r="A1951" t="s">
        <v>20909</v>
      </c>
      <c r="B1951" t="s">
        <v>20910</v>
      </c>
      <c r="C1951" t="s">
        <v>49</v>
      </c>
      <c r="D1951" t="s">
        <v>20911</v>
      </c>
      <c r="E1951" t="s">
        <v>20881</v>
      </c>
      <c r="F1951" t="s">
        <v>20912</v>
      </c>
      <c r="G1951" t="s">
        <v>20913</v>
      </c>
      <c r="H1951" t="s">
        <v>20914</v>
      </c>
      <c r="I1951" t="s">
        <v>4852</v>
      </c>
      <c r="J1951" t="s">
        <v>20915</v>
      </c>
      <c r="K1951" t="s">
        <v>20916</v>
      </c>
      <c r="L1951" t="s">
        <v>237</v>
      </c>
      <c r="M1951" t="s">
        <v>4868</v>
      </c>
      <c r="N1951" t="s">
        <v>9962</v>
      </c>
      <c r="O1951" t="s">
        <v>20917</v>
      </c>
      <c r="P1951" t="s">
        <v>20918</v>
      </c>
      <c r="R1951" t="str">
        <f t="shared" si="60"/>
        <v>潍城</v>
      </c>
      <c r="S1951" t="str">
        <f t="shared" si="61"/>
        <v>0104</v>
      </c>
    </row>
    <row r="1952" spans="1:19">
      <c r="A1952" t="s">
        <v>20919</v>
      </c>
      <c r="B1952" t="s">
        <v>20920</v>
      </c>
      <c r="C1952" t="s">
        <v>49</v>
      </c>
      <c r="D1952" t="s">
        <v>20921</v>
      </c>
      <c r="E1952" t="s">
        <v>16687</v>
      </c>
      <c r="F1952" t="s">
        <v>20922</v>
      </c>
      <c r="G1952" t="s">
        <v>20923</v>
      </c>
      <c r="H1952" t="s">
        <v>20924</v>
      </c>
      <c r="I1952" t="s">
        <v>4929</v>
      </c>
      <c r="J1952" t="s">
        <v>16742</v>
      </c>
      <c r="K1952" t="s">
        <v>16743</v>
      </c>
      <c r="L1952" t="s">
        <v>77</v>
      </c>
      <c r="M1952" t="s">
        <v>16744</v>
      </c>
      <c r="N1952" t="s">
        <v>16070</v>
      </c>
      <c r="O1952" t="s">
        <v>16745</v>
      </c>
      <c r="P1952" t="s">
        <v>20925</v>
      </c>
      <c r="Q1952" t="s">
        <v>20926</v>
      </c>
      <c r="R1952" t="str">
        <f t="shared" si="60"/>
        <v>临朐</v>
      </c>
      <c r="S1952" t="str">
        <f t="shared" si="61"/>
        <v>0104</v>
      </c>
    </row>
    <row r="1953" spans="1:19">
      <c r="A1953" t="s">
        <v>20927</v>
      </c>
      <c r="B1953" t="s">
        <v>20928</v>
      </c>
      <c r="C1953" t="s">
        <v>49</v>
      </c>
      <c r="D1953" t="s">
        <v>20929</v>
      </c>
      <c r="E1953" t="s">
        <v>16687</v>
      </c>
      <c r="F1953" t="s">
        <v>20930</v>
      </c>
      <c r="G1953" t="s">
        <v>20931</v>
      </c>
      <c r="H1953" t="s">
        <v>20932</v>
      </c>
      <c r="I1953" t="s">
        <v>4813</v>
      </c>
      <c r="J1953" t="s">
        <v>9601</v>
      </c>
      <c r="K1953" t="s">
        <v>9602</v>
      </c>
      <c r="L1953" t="s">
        <v>1136</v>
      </c>
      <c r="M1953" t="s">
        <v>5210</v>
      </c>
      <c r="N1953" t="s">
        <v>6243</v>
      </c>
      <c r="O1953" t="s">
        <v>20933</v>
      </c>
      <c r="P1953" t="s">
        <v>20934</v>
      </c>
      <c r="Q1953" t="s">
        <v>20935</v>
      </c>
      <c r="R1953" t="str">
        <f t="shared" si="60"/>
        <v>昌乐</v>
      </c>
      <c r="S1953" t="str">
        <f t="shared" si="61"/>
        <v>0104</v>
      </c>
    </row>
    <row r="1954" spans="1:19">
      <c r="A1954" t="s">
        <v>20936</v>
      </c>
      <c r="B1954" t="s">
        <v>20937</v>
      </c>
      <c r="C1954" t="s">
        <v>49</v>
      </c>
      <c r="D1954" t="s">
        <v>20938</v>
      </c>
      <c r="E1954" t="s">
        <v>16687</v>
      </c>
      <c r="F1954" t="s">
        <v>20939</v>
      </c>
      <c r="G1954" t="s">
        <v>20940</v>
      </c>
      <c r="H1954" t="s">
        <v>20941</v>
      </c>
      <c r="I1954" t="s">
        <v>4828</v>
      </c>
      <c r="J1954" t="s">
        <v>7803</v>
      </c>
      <c r="K1954" t="s">
        <v>7804</v>
      </c>
      <c r="L1954" t="s">
        <v>105</v>
      </c>
      <c r="M1954" t="s">
        <v>7805</v>
      </c>
      <c r="N1954" t="s">
        <v>5030</v>
      </c>
      <c r="O1954" t="s">
        <v>7806</v>
      </c>
      <c r="P1954" t="s">
        <v>20942</v>
      </c>
      <c r="R1954" t="str">
        <f t="shared" si="60"/>
        <v>寿光</v>
      </c>
      <c r="S1954" t="str">
        <f t="shared" si="61"/>
        <v>0104</v>
      </c>
    </row>
    <row r="1955" spans="1:19">
      <c r="A1955" t="s">
        <v>20943</v>
      </c>
      <c r="B1955" t="s">
        <v>20944</v>
      </c>
      <c r="C1955" t="s">
        <v>49</v>
      </c>
      <c r="D1955" t="s">
        <v>20945</v>
      </c>
      <c r="E1955" t="s">
        <v>16664</v>
      </c>
      <c r="F1955" t="s">
        <v>20946</v>
      </c>
      <c r="G1955" t="s">
        <v>20947</v>
      </c>
      <c r="H1955" t="s">
        <v>20948</v>
      </c>
      <c r="I1955" t="s">
        <v>12119</v>
      </c>
      <c r="J1955" t="s">
        <v>6031</v>
      </c>
      <c r="K1955" t="s">
        <v>6032</v>
      </c>
      <c r="L1955" t="s">
        <v>262</v>
      </c>
      <c r="M1955" t="s">
        <v>6033</v>
      </c>
      <c r="N1955" t="s">
        <v>4789</v>
      </c>
      <c r="O1955" t="s">
        <v>6034</v>
      </c>
      <c r="P1955" t="s">
        <v>20949</v>
      </c>
      <c r="R1955" t="str">
        <f t="shared" si="60"/>
        <v>寒亭</v>
      </c>
      <c r="S1955" t="str">
        <f t="shared" si="61"/>
        <v>0104</v>
      </c>
    </row>
    <row r="1956" spans="1:19">
      <c r="A1956" t="s">
        <v>20950</v>
      </c>
      <c r="B1956" t="s">
        <v>20951</v>
      </c>
      <c r="C1956" t="s">
        <v>49</v>
      </c>
      <c r="D1956" t="s">
        <v>20952</v>
      </c>
      <c r="E1956" t="s">
        <v>16687</v>
      </c>
      <c r="F1956" t="s">
        <v>20953</v>
      </c>
      <c r="G1956" t="s">
        <v>20954</v>
      </c>
      <c r="H1956" t="s">
        <v>20955</v>
      </c>
      <c r="I1956" t="s">
        <v>4852</v>
      </c>
      <c r="J1956" t="s">
        <v>9438</v>
      </c>
      <c r="K1956" t="s">
        <v>12306</v>
      </c>
      <c r="L1956" t="s">
        <v>237</v>
      </c>
      <c r="M1956" t="s">
        <v>5247</v>
      </c>
      <c r="N1956" t="s">
        <v>4845</v>
      </c>
      <c r="O1956" t="s">
        <v>12307</v>
      </c>
      <c r="P1956" t="s">
        <v>20956</v>
      </c>
      <c r="Q1956" t="s">
        <v>20957</v>
      </c>
      <c r="R1956" t="str">
        <f t="shared" si="60"/>
        <v>潍城</v>
      </c>
      <c r="S1956" t="str">
        <f t="shared" si="61"/>
        <v>0104</v>
      </c>
    </row>
    <row r="1957" spans="1:19">
      <c r="A1957" t="s">
        <v>20958</v>
      </c>
      <c r="B1957" t="s">
        <v>20959</v>
      </c>
      <c r="C1957" t="s">
        <v>49</v>
      </c>
      <c r="D1957" t="s">
        <v>20960</v>
      </c>
      <c r="E1957" t="s">
        <v>16687</v>
      </c>
      <c r="F1957" t="s">
        <v>20961</v>
      </c>
      <c r="G1957" t="s">
        <v>20962</v>
      </c>
      <c r="H1957" t="s">
        <v>20963</v>
      </c>
      <c r="I1957" t="s">
        <v>4785</v>
      </c>
      <c r="J1957" t="s">
        <v>9560</v>
      </c>
      <c r="K1957" t="s">
        <v>9561</v>
      </c>
      <c r="L1957" t="s">
        <v>95</v>
      </c>
      <c r="M1957" t="s">
        <v>5757</v>
      </c>
      <c r="N1957" t="s">
        <v>4789</v>
      </c>
      <c r="O1957" t="s">
        <v>9562</v>
      </c>
      <c r="P1957" t="s">
        <v>20964</v>
      </c>
      <c r="Q1957" t="s">
        <v>20965</v>
      </c>
      <c r="R1957" t="str">
        <f t="shared" si="60"/>
        <v>安丘</v>
      </c>
      <c r="S1957" t="str">
        <f t="shared" si="61"/>
        <v>0104</v>
      </c>
    </row>
    <row r="1958" spans="1:19">
      <c r="A1958" t="s">
        <v>20966</v>
      </c>
      <c r="B1958" t="s">
        <v>13475</v>
      </c>
      <c r="C1958" t="s">
        <v>49</v>
      </c>
      <c r="D1958" t="s">
        <v>20967</v>
      </c>
      <c r="E1958" t="s">
        <v>20968</v>
      </c>
      <c r="F1958" t="s">
        <v>20969</v>
      </c>
      <c r="G1958" t="s">
        <v>20970</v>
      </c>
      <c r="H1958" t="s">
        <v>20971</v>
      </c>
      <c r="I1958" t="s">
        <v>12119</v>
      </c>
      <c r="J1958" t="s">
        <v>20972</v>
      </c>
      <c r="K1958" t="s">
        <v>20973</v>
      </c>
      <c r="L1958" t="s">
        <v>123</v>
      </c>
      <c r="M1958" t="s">
        <v>5364</v>
      </c>
      <c r="N1958" t="s">
        <v>5421</v>
      </c>
      <c r="O1958" t="s">
        <v>20974</v>
      </c>
      <c r="P1958" t="s">
        <v>20975</v>
      </c>
      <c r="R1958" t="str">
        <f t="shared" si="60"/>
        <v>诸城</v>
      </c>
      <c r="S1958" t="str">
        <f t="shared" si="61"/>
        <v>0104</v>
      </c>
    </row>
    <row r="1959" spans="1:19">
      <c r="A1959" t="s">
        <v>20976</v>
      </c>
      <c r="B1959" t="s">
        <v>20977</v>
      </c>
      <c r="C1959" t="s">
        <v>49</v>
      </c>
      <c r="D1959" t="s">
        <v>20978</v>
      </c>
      <c r="E1959" t="s">
        <v>16687</v>
      </c>
      <c r="F1959" t="s">
        <v>20979</v>
      </c>
      <c r="G1959" t="s">
        <v>20980</v>
      </c>
      <c r="H1959" t="s">
        <v>20981</v>
      </c>
      <c r="I1959" t="s">
        <v>4852</v>
      </c>
      <c r="J1959" t="s">
        <v>11830</v>
      </c>
      <c r="K1959" t="s">
        <v>11831</v>
      </c>
      <c r="L1959" t="s">
        <v>114</v>
      </c>
      <c r="M1959" t="s">
        <v>4918</v>
      </c>
      <c r="N1959" t="s">
        <v>4789</v>
      </c>
      <c r="O1959" t="s">
        <v>11833</v>
      </c>
      <c r="P1959" t="s">
        <v>20982</v>
      </c>
      <c r="R1959" t="str">
        <f t="shared" si="60"/>
        <v>高密</v>
      </c>
      <c r="S1959" t="str">
        <f t="shared" si="61"/>
        <v>0104</v>
      </c>
    </row>
    <row r="1960" spans="1:19">
      <c r="A1960" t="s">
        <v>20983</v>
      </c>
      <c r="B1960" t="s">
        <v>20984</v>
      </c>
      <c r="C1960" t="s">
        <v>49</v>
      </c>
      <c r="D1960" t="s">
        <v>20985</v>
      </c>
      <c r="E1960" t="s">
        <v>16687</v>
      </c>
      <c r="F1960" t="s">
        <v>20986</v>
      </c>
      <c r="G1960" t="s">
        <v>20987</v>
      </c>
      <c r="H1960" t="s">
        <v>20988</v>
      </c>
      <c r="I1960" t="s">
        <v>5184</v>
      </c>
      <c r="J1960" t="s">
        <v>4829</v>
      </c>
      <c r="K1960" t="s">
        <v>4830</v>
      </c>
      <c r="L1960" t="s">
        <v>114</v>
      </c>
      <c r="M1960" t="s">
        <v>4831</v>
      </c>
      <c r="N1960" t="s">
        <v>4817</v>
      </c>
      <c r="O1960" t="s">
        <v>4833</v>
      </c>
      <c r="P1960" t="s">
        <v>20989</v>
      </c>
      <c r="Q1960" t="s">
        <v>20990</v>
      </c>
      <c r="R1960" t="str">
        <f t="shared" si="60"/>
        <v>高密</v>
      </c>
      <c r="S1960" t="str">
        <f t="shared" si="61"/>
        <v>0104</v>
      </c>
    </row>
    <row r="1961" spans="1:19">
      <c r="A1961" t="s">
        <v>20991</v>
      </c>
      <c r="B1961" t="s">
        <v>20992</v>
      </c>
      <c r="C1961" t="s">
        <v>49</v>
      </c>
      <c r="D1961" t="s">
        <v>20993</v>
      </c>
      <c r="E1961" t="s">
        <v>16687</v>
      </c>
      <c r="F1961" t="s">
        <v>20994</v>
      </c>
      <c r="G1961" t="s">
        <v>20995</v>
      </c>
      <c r="H1961" t="s">
        <v>20795</v>
      </c>
      <c r="I1961" t="s">
        <v>4841</v>
      </c>
      <c r="J1961" t="s">
        <v>6423</v>
      </c>
      <c r="K1961" t="s">
        <v>6424</v>
      </c>
      <c r="L1961" t="s">
        <v>60</v>
      </c>
      <c r="M1961" t="s">
        <v>5511</v>
      </c>
      <c r="N1961" t="s">
        <v>5056</v>
      </c>
      <c r="O1961" t="s">
        <v>6425</v>
      </c>
      <c r="P1961" t="s">
        <v>20996</v>
      </c>
      <c r="Q1961" t="s">
        <v>20997</v>
      </c>
      <c r="R1961" t="str">
        <f t="shared" si="60"/>
        <v>奎文</v>
      </c>
      <c r="S1961" t="str">
        <f t="shared" si="61"/>
        <v>0104</v>
      </c>
    </row>
    <row r="1962" spans="1:19">
      <c r="A1962" t="s">
        <v>20998</v>
      </c>
      <c r="B1962" t="s">
        <v>20999</v>
      </c>
      <c r="C1962" t="s">
        <v>49</v>
      </c>
      <c r="D1962" t="s">
        <v>21000</v>
      </c>
      <c r="E1962" t="s">
        <v>16687</v>
      </c>
      <c r="F1962" t="s">
        <v>21001</v>
      </c>
      <c r="G1962" t="s">
        <v>21002</v>
      </c>
      <c r="H1962" t="s">
        <v>21003</v>
      </c>
      <c r="I1962" t="s">
        <v>4852</v>
      </c>
      <c r="J1962" t="s">
        <v>8847</v>
      </c>
      <c r="K1962" t="s">
        <v>8848</v>
      </c>
      <c r="L1962" t="s">
        <v>60</v>
      </c>
      <c r="M1962" t="s">
        <v>5420</v>
      </c>
      <c r="N1962" t="s">
        <v>4856</v>
      </c>
      <c r="O1962" t="s">
        <v>8849</v>
      </c>
      <c r="P1962" t="s">
        <v>21004</v>
      </c>
      <c r="R1962" t="str">
        <f t="shared" si="60"/>
        <v>奎文</v>
      </c>
      <c r="S1962" t="str">
        <f t="shared" si="61"/>
        <v>0104</v>
      </c>
    </row>
    <row r="1963" spans="1:19">
      <c r="A1963" t="s">
        <v>21005</v>
      </c>
      <c r="B1963" t="s">
        <v>20558</v>
      </c>
      <c r="C1963" t="s">
        <v>49</v>
      </c>
      <c r="D1963" t="s">
        <v>21006</v>
      </c>
      <c r="E1963" t="s">
        <v>16687</v>
      </c>
      <c r="F1963" t="s">
        <v>21007</v>
      </c>
      <c r="G1963" t="s">
        <v>21008</v>
      </c>
      <c r="H1963" t="s">
        <v>21009</v>
      </c>
      <c r="I1963" t="s">
        <v>4771</v>
      </c>
      <c r="J1963" t="s">
        <v>8450</v>
      </c>
      <c r="K1963" t="s">
        <v>8451</v>
      </c>
      <c r="L1963" t="s">
        <v>60</v>
      </c>
      <c r="M1963" t="s">
        <v>5888</v>
      </c>
      <c r="N1963" t="s">
        <v>4892</v>
      </c>
      <c r="O1963" t="s">
        <v>8452</v>
      </c>
      <c r="P1963" t="s">
        <v>21010</v>
      </c>
      <c r="R1963" t="str">
        <f t="shared" si="60"/>
        <v>奎文</v>
      </c>
      <c r="S1963" t="str">
        <f t="shared" si="61"/>
        <v>0104</v>
      </c>
    </row>
    <row r="1964" spans="1:19">
      <c r="A1964" t="s">
        <v>21011</v>
      </c>
      <c r="B1964" t="s">
        <v>21012</v>
      </c>
      <c r="C1964" t="s">
        <v>49</v>
      </c>
      <c r="D1964" t="s">
        <v>21013</v>
      </c>
      <c r="E1964" t="s">
        <v>16687</v>
      </c>
      <c r="F1964" t="s">
        <v>21014</v>
      </c>
      <c r="G1964" t="s">
        <v>21015</v>
      </c>
      <c r="H1964" t="s">
        <v>21016</v>
      </c>
      <c r="I1964" t="s">
        <v>5327</v>
      </c>
      <c r="J1964" t="s">
        <v>15359</v>
      </c>
      <c r="K1964" t="s">
        <v>15360</v>
      </c>
      <c r="L1964" t="s">
        <v>86</v>
      </c>
      <c r="M1964" t="s">
        <v>6297</v>
      </c>
      <c r="N1964" t="s">
        <v>5030</v>
      </c>
      <c r="O1964" t="s">
        <v>15361</v>
      </c>
      <c r="P1964" t="s">
        <v>21017</v>
      </c>
      <c r="Q1964" t="s">
        <v>21018</v>
      </c>
      <c r="R1964" t="str">
        <f t="shared" si="60"/>
        <v>坊子</v>
      </c>
      <c r="S1964" t="str">
        <f t="shared" si="61"/>
        <v>0104</v>
      </c>
    </row>
    <row r="1965" spans="1:19">
      <c r="A1965" t="s">
        <v>21019</v>
      </c>
      <c r="B1965" t="s">
        <v>21020</v>
      </c>
      <c r="C1965" t="s">
        <v>49</v>
      </c>
      <c r="D1965" t="s">
        <v>21021</v>
      </c>
      <c r="E1965" t="s">
        <v>16687</v>
      </c>
      <c r="F1965" t="s">
        <v>21022</v>
      </c>
      <c r="G1965" t="s">
        <v>21023</v>
      </c>
      <c r="H1965" t="s">
        <v>21024</v>
      </c>
      <c r="I1965" t="s">
        <v>4852</v>
      </c>
      <c r="J1965" t="s">
        <v>4842</v>
      </c>
      <c r="K1965" t="s">
        <v>4843</v>
      </c>
      <c r="L1965" t="s">
        <v>95</v>
      </c>
      <c r="M1965" t="s">
        <v>4844</v>
      </c>
      <c r="N1965" t="s">
        <v>4845</v>
      </c>
      <c r="O1965" t="s">
        <v>4846</v>
      </c>
      <c r="P1965" t="s">
        <v>21025</v>
      </c>
      <c r="Q1965" t="s">
        <v>21026</v>
      </c>
      <c r="R1965" t="str">
        <f t="shared" si="60"/>
        <v>安丘</v>
      </c>
      <c r="S1965" t="str">
        <f t="shared" si="61"/>
        <v>0104</v>
      </c>
    </row>
    <row r="1966" spans="1:19">
      <c r="A1966" t="s">
        <v>21027</v>
      </c>
      <c r="B1966" t="s">
        <v>21028</v>
      </c>
      <c r="C1966" t="s">
        <v>49</v>
      </c>
      <c r="D1966" t="s">
        <v>21029</v>
      </c>
      <c r="E1966" t="s">
        <v>16687</v>
      </c>
      <c r="F1966" t="s">
        <v>21030</v>
      </c>
      <c r="G1966" t="s">
        <v>21031</v>
      </c>
      <c r="H1966" t="s">
        <v>21032</v>
      </c>
      <c r="I1966" t="s">
        <v>4955</v>
      </c>
      <c r="J1966" t="s">
        <v>5109</v>
      </c>
      <c r="K1966" t="s">
        <v>5110</v>
      </c>
      <c r="L1966" t="s">
        <v>50</v>
      </c>
      <c r="M1966" t="s">
        <v>5111</v>
      </c>
      <c r="N1966" t="s">
        <v>6601</v>
      </c>
      <c r="O1966" t="s">
        <v>5113</v>
      </c>
      <c r="P1966" t="s">
        <v>21033</v>
      </c>
      <c r="Q1966" t="s">
        <v>21034</v>
      </c>
      <c r="R1966" t="str">
        <f t="shared" si="60"/>
        <v>青州</v>
      </c>
      <c r="S1966" t="str">
        <f t="shared" si="61"/>
        <v>0104</v>
      </c>
    </row>
    <row r="1967" spans="1:19">
      <c r="A1967" t="s">
        <v>21035</v>
      </c>
      <c r="B1967" t="s">
        <v>21036</v>
      </c>
      <c r="C1967" t="s">
        <v>49</v>
      </c>
      <c r="D1967" t="s">
        <v>21037</v>
      </c>
      <c r="E1967" t="s">
        <v>16664</v>
      </c>
      <c r="F1967" t="s">
        <v>21038</v>
      </c>
      <c r="G1967" t="s">
        <v>21039</v>
      </c>
      <c r="H1967" t="s">
        <v>20609</v>
      </c>
      <c r="I1967" t="s">
        <v>12119</v>
      </c>
      <c r="J1967" t="s">
        <v>4842</v>
      </c>
      <c r="K1967" t="s">
        <v>4843</v>
      </c>
      <c r="L1967" t="s">
        <v>95</v>
      </c>
      <c r="M1967" t="s">
        <v>4844</v>
      </c>
      <c r="N1967" t="s">
        <v>5273</v>
      </c>
      <c r="O1967" t="s">
        <v>4846</v>
      </c>
      <c r="P1967" t="s">
        <v>21040</v>
      </c>
      <c r="R1967" t="str">
        <f t="shared" si="60"/>
        <v>安丘</v>
      </c>
      <c r="S1967" t="str">
        <f t="shared" si="61"/>
        <v>0104</v>
      </c>
    </row>
    <row r="1968" spans="1:19">
      <c r="A1968" t="s">
        <v>21041</v>
      </c>
      <c r="B1968" t="s">
        <v>21042</v>
      </c>
      <c r="C1968" t="s">
        <v>49</v>
      </c>
      <c r="D1968" t="s">
        <v>21043</v>
      </c>
      <c r="E1968" t="s">
        <v>16710</v>
      </c>
      <c r="F1968" t="s">
        <v>21044</v>
      </c>
      <c r="G1968" t="s">
        <v>21045</v>
      </c>
      <c r="H1968" t="s">
        <v>21046</v>
      </c>
      <c r="I1968" t="s">
        <v>12119</v>
      </c>
      <c r="J1968" t="s">
        <v>10620</v>
      </c>
      <c r="K1968" t="s">
        <v>10621</v>
      </c>
      <c r="L1968" t="s">
        <v>60</v>
      </c>
      <c r="M1968" t="s">
        <v>5999</v>
      </c>
      <c r="N1968" t="s">
        <v>21047</v>
      </c>
      <c r="O1968" t="s">
        <v>10622</v>
      </c>
      <c r="P1968" t="s">
        <v>21048</v>
      </c>
      <c r="R1968" t="str">
        <f t="shared" si="60"/>
        <v>奎文</v>
      </c>
      <c r="S1968" t="str">
        <f t="shared" si="61"/>
        <v>0104</v>
      </c>
    </row>
    <row r="1969" spans="1:19">
      <c r="A1969" t="s">
        <v>21049</v>
      </c>
      <c r="B1969" t="s">
        <v>21050</v>
      </c>
      <c r="C1969" t="s">
        <v>49</v>
      </c>
      <c r="D1969" t="s">
        <v>21051</v>
      </c>
      <c r="E1969" t="s">
        <v>16687</v>
      </c>
      <c r="F1969" t="s">
        <v>21052</v>
      </c>
      <c r="G1969" t="s">
        <v>21053</v>
      </c>
      <c r="H1969" t="s">
        <v>21054</v>
      </c>
      <c r="I1969" t="s">
        <v>4852</v>
      </c>
      <c r="J1969" t="s">
        <v>6840</v>
      </c>
      <c r="K1969" t="s">
        <v>6841</v>
      </c>
      <c r="L1969" t="s">
        <v>1136</v>
      </c>
      <c r="M1969" t="s">
        <v>5330</v>
      </c>
      <c r="N1969" t="s">
        <v>5960</v>
      </c>
      <c r="O1969" t="s">
        <v>6842</v>
      </c>
      <c r="P1969" t="s">
        <v>21055</v>
      </c>
      <c r="R1969" t="str">
        <f t="shared" si="60"/>
        <v>昌乐</v>
      </c>
      <c r="S1969" t="str">
        <f t="shared" si="61"/>
        <v>0104</v>
      </c>
    </row>
    <row r="1970" spans="1:19">
      <c r="A1970" t="s">
        <v>21056</v>
      </c>
      <c r="B1970" t="s">
        <v>21057</v>
      </c>
      <c r="C1970" t="s">
        <v>49</v>
      </c>
      <c r="D1970" t="s">
        <v>21058</v>
      </c>
      <c r="E1970" t="s">
        <v>21059</v>
      </c>
      <c r="F1970" t="s">
        <v>21060</v>
      </c>
      <c r="G1970" t="s">
        <v>21061</v>
      </c>
      <c r="H1970" t="s">
        <v>21062</v>
      </c>
      <c r="I1970" t="s">
        <v>4852</v>
      </c>
      <c r="J1970" t="s">
        <v>12120</v>
      </c>
      <c r="K1970" t="s">
        <v>12121</v>
      </c>
      <c r="L1970" t="s">
        <v>1136</v>
      </c>
      <c r="M1970" t="s">
        <v>8945</v>
      </c>
      <c r="N1970" t="s">
        <v>4946</v>
      </c>
      <c r="O1970" t="s">
        <v>12122</v>
      </c>
      <c r="P1970" t="s">
        <v>21063</v>
      </c>
      <c r="R1970" t="str">
        <f t="shared" si="60"/>
        <v>昌乐</v>
      </c>
      <c r="S1970" t="str">
        <f t="shared" si="61"/>
        <v>0104</v>
      </c>
    </row>
    <row r="1971" spans="1:19">
      <c r="A1971" t="s">
        <v>21064</v>
      </c>
      <c r="B1971" t="s">
        <v>21065</v>
      </c>
      <c r="C1971" t="s">
        <v>49</v>
      </c>
      <c r="D1971" t="s">
        <v>21066</v>
      </c>
      <c r="E1971" t="s">
        <v>21067</v>
      </c>
      <c r="F1971" t="s">
        <v>21068</v>
      </c>
      <c r="G1971" t="s">
        <v>21069</v>
      </c>
      <c r="H1971" t="s">
        <v>21070</v>
      </c>
      <c r="I1971" t="s">
        <v>4785</v>
      </c>
      <c r="J1971" t="s">
        <v>5597</v>
      </c>
      <c r="K1971" t="s">
        <v>5598</v>
      </c>
      <c r="L1971" t="s">
        <v>375</v>
      </c>
      <c r="M1971" t="s">
        <v>5599</v>
      </c>
      <c r="O1971" t="s">
        <v>5600</v>
      </c>
      <c r="P1971" t="s">
        <v>21071</v>
      </c>
      <c r="R1971" t="str">
        <f t="shared" si="60"/>
        <v>昌邑</v>
      </c>
      <c r="S1971" t="str">
        <f t="shared" si="61"/>
        <v>0104</v>
      </c>
    </row>
    <row r="1972" spans="1:19">
      <c r="A1972" t="s">
        <v>21072</v>
      </c>
      <c r="B1972" t="s">
        <v>21073</v>
      </c>
      <c r="C1972" t="s">
        <v>49</v>
      </c>
      <c r="D1972" t="s">
        <v>21074</v>
      </c>
      <c r="E1972" t="s">
        <v>21075</v>
      </c>
      <c r="F1972" t="s">
        <v>21076</v>
      </c>
      <c r="G1972" t="s">
        <v>21077</v>
      </c>
      <c r="H1972" t="s">
        <v>21078</v>
      </c>
      <c r="I1972" t="s">
        <v>12119</v>
      </c>
      <c r="J1972" t="s">
        <v>4853</v>
      </c>
      <c r="K1972" t="s">
        <v>4854</v>
      </c>
      <c r="L1972" t="s">
        <v>50</v>
      </c>
      <c r="M1972" t="s">
        <v>4855</v>
      </c>
      <c r="N1972" t="s">
        <v>5112</v>
      </c>
      <c r="O1972" t="s">
        <v>4857</v>
      </c>
      <c r="P1972" t="s">
        <v>21079</v>
      </c>
      <c r="Q1972" t="s">
        <v>21080</v>
      </c>
      <c r="R1972" t="str">
        <f t="shared" si="60"/>
        <v>青州</v>
      </c>
      <c r="S1972" t="str">
        <f t="shared" si="61"/>
        <v>0104</v>
      </c>
    </row>
    <row r="1973" spans="1:19">
      <c r="A1973" t="s">
        <v>21081</v>
      </c>
      <c r="B1973" t="s">
        <v>21082</v>
      </c>
      <c r="C1973" t="s">
        <v>49</v>
      </c>
      <c r="D1973" t="s">
        <v>21083</v>
      </c>
      <c r="E1973" t="s">
        <v>21084</v>
      </c>
      <c r="F1973" t="s">
        <v>21085</v>
      </c>
      <c r="G1973" t="s">
        <v>21086</v>
      </c>
      <c r="H1973" t="s">
        <v>21087</v>
      </c>
      <c r="I1973" t="s">
        <v>12119</v>
      </c>
      <c r="J1973" t="s">
        <v>6161</v>
      </c>
      <c r="K1973" t="s">
        <v>6162</v>
      </c>
      <c r="L1973" t="s">
        <v>95</v>
      </c>
      <c r="M1973" t="s">
        <v>5709</v>
      </c>
      <c r="N1973" t="s">
        <v>4789</v>
      </c>
      <c r="O1973" t="s">
        <v>6163</v>
      </c>
      <c r="R1973" t="str">
        <f t="shared" si="60"/>
        <v>安丘</v>
      </c>
      <c r="S1973" t="str">
        <f t="shared" si="61"/>
        <v>0104</v>
      </c>
    </row>
    <row r="1974" spans="1:19">
      <c r="A1974" t="s">
        <v>21088</v>
      </c>
      <c r="B1974" t="s">
        <v>21089</v>
      </c>
      <c r="C1974" t="s">
        <v>49</v>
      </c>
      <c r="D1974" t="s">
        <v>21090</v>
      </c>
      <c r="E1974" t="s">
        <v>16710</v>
      </c>
      <c r="F1974" t="s">
        <v>21091</v>
      </c>
      <c r="G1974" t="s">
        <v>21092</v>
      </c>
      <c r="H1974" t="s">
        <v>21093</v>
      </c>
      <c r="I1974" t="s">
        <v>12119</v>
      </c>
      <c r="J1974" t="s">
        <v>6642</v>
      </c>
      <c r="K1974" t="s">
        <v>6643</v>
      </c>
      <c r="L1974" t="s">
        <v>105</v>
      </c>
      <c r="M1974" t="s">
        <v>5769</v>
      </c>
      <c r="N1974" t="s">
        <v>5056</v>
      </c>
      <c r="O1974" t="s">
        <v>5843</v>
      </c>
      <c r="P1974" t="s">
        <v>21094</v>
      </c>
      <c r="Q1974" t="s">
        <v>21095</v>
      </c>
      <c r="R1974" t="str">
        <f t="shared" si="60"/>
        <v>寿光</v>
      </c>
      <c r="S1974" t="str">
        <f t="shared" si="61"/>
        <v>0104</v>
      </c>
    </row>
    <row r="1975" spans="1:19">
      <c r="A1975" t="s">
        <v>21096</v>
      </c>
      <c r="B1975" t="s">
        <v>21097</v>
      </c>
      <c r="C1975" t="s">
        <v>49</v>
      </c>
      <c r="D1975" t="s">
        <v>21098</v>
      </c>
      <c r="E1975" t="s">
        <v>16664</v>
      </c>
      <c r="F1975" t="s">
        <v>21099</v>
      </c>
      <c r="G1975" t="s">
        <v>21100</v>
      </c>
      <c r="H1975" t="s">
        <v>21101</v>
      </c>
      <c r="I1975" t="s">
        <v>12119</v>
      </c>
      <c r="J1975" t="s">
        <v>12559</v>
      </c>
      <c r="K1975" t="s">
        <v>12560</v>
      </c>
      <c r="L1975" t="s">
        <v>50</v>
      </c>
      <c r="M1975" t="s">
        <v>5721</v>
      </c>
      <c r="N1975" t="s">
        <v>4817</v>
      </c>
      <c r="O1975" t="s">
        <v>12561</v>
      </c>
      <c r="P1975" t="s">
        <v>21102</v>
      </c>
      <c r="Q1975" t="s">
        <v>21103</v>
      </c>
      <c r="R1975" t="str">
        <f t="shared" si="60"/>
        <v>青州</v>
      </c>
      <c r="S1975" t="str">
        <f t="shared" si="61"/>
        <v>0104</v>
      </c>
    </row>
    <row r="1976" spans="1:19">
      <c r="A1976" t="s">
        <v>21104</v>
      </c>
      <c r="B1976" t="s">
        <v>21105</v>
      </c>
      <c r="C1976" t="s">
        <v>49</v>
      </c>
      <c r="D1976" t="s">
        <v>21106</v>
      </c>
      <c r="E1976" t="s">
        <v>17695</v>
      </c>
      <c r="F1976" t="s">
        <v>21107</v>
      </c>
      <c r="G1976" t="s">
        <v>21108</v>
      </c>
      <c r="H1976" t="s">
        <v>21109</v>
      </c>
      <c r="I1976" t="s">
        <v>4841</v>
      </c>
      <c r="J1976" t="s">
        <v>10200</v>
      </c>
      <c r="K1976" t="s">
        <v>10201</v>
      </c>
      <c r="L1976" t="s">
        <v>77</v>
      </c>
      <c r="M1976" t="s">
        <v>5295</v>
      </c>
      <c r="N1976" t="s">
        <v>4983</v>
      </c>
      <c r="O1976" t="s">
        <v>10202</v>
      </c>
      <c r="P1976" t="s">
        <v>21110</v>
      </c>
      <c r="Q1976" t="s">
        <v>21111</v>
      </c>
      <c r="R1976" t="str">
        <f t="shared" si="60"/>
        <v>临朐</v>
      </c>
      <c r="S1976" t="str">
        <f t="shared" si="61"/>
        <v>0104</v>
      </c>
    </row>
    <row r="1977" spans="1:19">
      <c r="A1977" t="s">
        <v>21112</v>
      </c>
      <c r="B1977" t="s">
        <v>21113</v>
      </c>
      <c r="C1977" t="s">
        <v>49</v>
      </c>
      <c r="D1977" t="s">
        <v>21114</v>
      </c>
      <c r="E1977" t="s">
        <v>21115</v>
      </c>
      <c r="F1977" t="s">
        <v>21116</v>
      </c>
      <c r="G1977" t="s">
        <v>21117</v>
      </c>
      <c r="H1977" t="s">
        <v>21118</v>
      </c>
      <c r="I1977" t="s">
        <v>4785</v>
      </c>
      <c r="J1977" t="s">
        <v>20972</v>
      </c>
      <c r="K1977" t="s">
        <v>20973</v>
      </c>
      <c r="L1977" t="s">
        <v>123</v>
      </c>
      <c r="M1977" t="s">
        <v>5364</v>
      </c>
      <c r="N1977" t="s">
        <v>5907</v>
      </c>
      <c r="O1977" t="s">
        <v>20974</v>
      </c>
      <c r="P1977" t="s">
        <v>21119</v>
      </c>
      <c r="R1977" t="str">
        <f t="shared" si="60"/>
        <v>诸城</v>
      </c>
      <c r="S1977" t="str">
        <f t="shared" si="61"/>
        <v>0104</v>
      </c>
    </row>
    <row r="1978" spans="1:19">
      <c r="A1978" t="s">
        <v>21120</v>
      </c>
      <c r="B1978" t="s">
        <v>21121</v>
      </c>
      <c r="C1978" t="s">
        <v>49</v>
      </c>
      <c r="D1978" t="s">
        <v>21122</v>
      </c>
      <c r="E1978" t="s">
        <v>21123</v>
      </c>
      <c r="F1978" t="s">
        <v>21124</v>
      </c>
      <c r="G1978" t="s">
        <v>21125</v>
      </c>
      <c r="H1978" t="s">
        <v>21126</v>
      </c>
      <c r="I1978" t="s">
        <v>4813</v>
      </c>
      <c r="J1978" t="s">
        <v>5234</v>
      </c>
      <c r="K1978" t="s">
        <v>5235</v>
      </c>
      <c r="L1978" t="s">
        <v>50</v>
      </c>
      <c r="M1978" t="s">
        <v>5236</v>
      </c>
      <c r="N1978" t="s">
        <v>5112</v>
      </c>
      <c r="O1978" t="s">
        <v>5237</v>
      </c>
      <c r="P1978" t="s">
        <v>21127</v>
      </c>
      <c r="Q1978" t="s">
        <v>21128</v>
      </c>
      <c r="R1978" t="str">
        <f t="shared" si="60"/>
        <v>青州</v>
      </c>
      <c r="S1978" t="str">
        <f t="shared" si="61"/>
        <v>0104</v>
      </c>
    </row>
    <row r="1979" spans="1:19">
      <c r="A1979" t="s">
        <v>21129</v>
      </c>
      <c r="B1979" t="s">
        <v>21130</v>
      </c>
      <c r="C1979" t="s">
        <v>49</v>
      </c>
      <c r="D1979" t="s">
        <v>21131</v>
      </c>
      <c r="E1979" t="s">
        <v>21132</v>
      </c>
      <c r="F1979" t="s">
        <v>21133</v>
      </c>
      <c r="G1979" t="s">
        <v>21134</v>
      </c>
      <c r="H1979" t="s">
        <v>21135</v>
      </c>
      <c r="I1979" t="s">
        <v>12119</v>
      </c>
      <c r="J1979" t="s">
        <v>5040</v>
      </c>
      <c r="K1979" t="s">
        <v>5041</v>
      </c>
      <c r="L1979" t="s">
        <v>95</v>
      </c>
      <c r="M1979" t="s">
        <v>5042</v>
      </c>
      <c r="O1979" t="s">
        <v>5044</v>
      </c>
      <c r="P1979" t="s">
        <v>21136</v>
      </c>
      <c r="R1979" t="str">
        <f t="shared" si="60"/>
        <v>安丘</v>
      </c>
      <c r="S1979" t="str">
        <f t="shared" si="61"/>
        <v>0104</v>
      </c>
    </row>
    <row r="1980" spans="1:19">
      <c r="A1980" t="s">
        <v>21137</v>
      </c>
      <c r="B1980" t="s">
        <v>21138</v>
      </c>
      <c r="C1980" t="s">
        <v>49</v>
      </c>
      <c r="D1980" t="s">
        <v>21139</v>
      </c>
      <c r="E1980" t="s">
        <v>16664</v>
      </c>
      <c r="F1980" t="s">
        <v>21140</v>
      </c>
      <c r="G1980" t="s">
        <v>21141</v>
      </c>
      <c r="H1980" t="s">
        <v>21142</v>
      </c>
      <c r="I1980" t="s">
        <v>12119</v>
      </c>
      <c r="J1980" t="s">
        <v>9181</v>
      </c>
      <c r="K1980" t="s">
        <v>9182</v>
      </c>
      <c r="L1980" t="s">
        <v>60</v>
      </c>
      <c r="M1980" t="s">
        <v>4774</v>
      </c>
      <c r="N1980" t="s">
        <v>4869</v>
      </c>
      <c r="O1980" t="s">
        <v>9183</v>
      </c>
      <c r="P1980" t="s">
        <v>21143</v>
      </c>
      <c r="Q1980" t="s">
        <v>21144</v>
      </c>
      <c r="R1980" t="str">
        <f t="shared" si="60"/>
        <v>奎文</v>
      </c>
      <c r="S1980" t="str">
        <f t="shared" si="61"/>
        <v>0104</v>
      </c>
    </row>
    <row r="1981" spans="1:19">
      <c r="A1981" t="s">
        <v>21145</v>
      </c>
      <c r="B1981" t="s">
        <v>21146</v>
      </c>
      <c r="C1981" t="s">
        <v>49</v>
      </c>
      <c r="D1981" t="s">
        <v>21147</v>
      </c>
      <c r="E1981" t="s">
        <v>17368</v>
      </c>
      <c r="F1981" t="s">
        <v>21148</v>
      </c>
      <c r="G1981" t="s">
        <v>21149</v>
      </c>
      <c r="I1981" t="s">
        <v>7308</v>
      </c>
      <c r="R1981" t="str">
        <f t="shared" si="60"/>
        <v/>
      </c>
      <c r="S1981" t="str">
        <f t="shared" si="61"/>
        <v>0104</v>
      </c>
    </row>
    <row r="1982" spans="1:19">
      <c r="A1982" t="s">
        <v>953</v>
      </c>
      <c r="B1982" t="s">
        <v>21150</v>
      </c>
      <c r="C1982" t="s">
        <v>49</v>
      </c>
      <c r="D1982" t="s">
        <v>21151</v>
      </c>
      <c r="E1982" t="s">
        <v>21152</v>
      </c>
      <c r="F1982" t="s">
        <v>21153</v>
      </c>
      <c r="G1982" t="s">
        <v>951</v>
      </c>
      <c r="H1982" t="s">
        <v>21154</v>
      </c>
      <c r="I1982" t="s">
        <v>4929</v>
      </c>
      <c r="J1982" t="s">
        <v>5374</v>
      </c>
      <c r="K1982" t="s">
        <v>5375</v>
      </c>
      <c r="L1982" t="s">
        <v>105</v>
      </c>
      <c r="M1982" t="s">
        <v>5376</v>
      </c>
      <c r="O1982" t="s">
        <v>5377</v>
      </c>
      <c r="P1982" t="s">
        <v>21155</v>
      </c>
      <c r="Q1982" t="s">
        <v>21156</v>
      </c>
      <c r="R1982" t="str">
        <f t="shared" si="60"/>
        <v>寿光</v>
      </c>
      <c r="S1982" t="str">
        <f t="shared" si="61"/>
        <v>0104</v>
      </c>
    </row>
    <row r="1983" spans="1:19">
      <c r="A1983" t="s">
        <v>21157</v>
      </c>
      <c r="B1983" t="s">
        <v>21158</v>
      </c>
      <c r="C1983" t="s">
        <v>49</v>
      </c>
      <c r="D1983" t="s">
        <v>21159</v>
      </c>
      <c r="E1983" t="s">
        <v>21132</v>
      </c>
      <c r="F1983" t="s">
        <v>21160</v>
      </c>
      <c r="G1983" t="s">
        <v>21161</v>
      </c>
      <c r="H1983" t="s">
        <v>21162</v>
      </c>
      <c r="I1983" t="s">
        <v>12119</v>
      </c>
      <c r="J1983" t="s">
        <v>6935</v>
      </c>
      <c r="K1983" t="s">
        <v>6936</v>
      </c>
      <c r="L1983" t="s">
        <v>50</v>
      </c>
      <c r="M1983" t="s">
        <v>4816</v>
      </c>
      <c r="N1983" t="s">
        <v>5005</v>
      </c>
      <c r="O1983" t="s">
        <v>6937</v>
      </c>
      <c r="P1983" t="s">
        <v>21163</v>
      </c>
      <c r="Q1983" t="s">
        <v>21164</v>
      </c>
      <c r="R1983" t="str">
        <f t="shared" si="60"/>
        <v>青州</v>
      </c>
      <c r="S1983" t="str">
        <f t="shared" si="61"/>
        <v>0104</v>
      </c>
    </row>
    <row r="1984" spans="1:19">
      <c r="A1984" t="s">
        <v>21165</v>
      </c>
      <c r="B1984" t="s">
        <v>21166</v>
      </c>
      <c r="C1984" t="s">
        <v>49</v>
      </c>
      <c r="D1984" t="s">
        <v>21167</v>
      </c>
      <c r="E1984" t="s">
        <v>17428</v>
      </c>
      <c r="F1984" t="s">
        <v>21168</v>
      </c>
      <c r="G1984" t="s">
        <v>21169</v>
      </c>
      <c r="H1984" t="s">
        <v>21170</v>
      </c>
      <c r="I1984" t="s">
        <v>4785</v>
      </c>
      <c r="J1984" t="s">
        <v>11733</v>
      </c>
      <c r="K1984" t="s">
        <v>21171</v>
      </c>
      <c r="L1984" t="s">
        <v>50</v>
      </c>
      <c r="M1984" t="s">
        <v>5111</v>
      </c>
      <c r="O1984" t="s">
        <v>21172</v>
      </c>
      <c r="P1984" t="s">
        <v>21173</v>
      </c>
      <c r="Q1984" t="s">
        <v>21174</v>
      </c>
      <c r="R1984" t="str">
        <f t="shared" si="60"/>
        <v>青州</v>
      </c>
      <c r="S1984" t="str">
        <f t="shared" si="61"/>
        <v>0104</v>
      </c>
    </row>
    <row r="1985" spans="1:19">
      <c r="A1985" t="s">
        <v>21175</v>
      </c>
      <c r="B1985" t="s">
        <v>21176</v>
      </c>
      <c r="C1985" t="s">
        <v>49</v>
      </c>
      <c r="D1985" t="s">
        <v>21177</v>
      </c>
      <c r="E1985" t="s">
        <v>16664</v>
      </c>
      <c r="F1985" t="s">
        <v>21178</v>
      </c>
      <c r="G1985" t="s">
        <v>21179</v>
      </c>
      <c r="H1985" t="s">
        <v>21180</v>
      </c>
      <c r="I1985" t="s">
        <v>12119</v>
      </c>
      <c r="J1985" t="s">
        <v>10275</v>
      </c>
      <c r="K1985" t="s">
        <v>10276</v>
      </c>
      <c r="L1985" t="s">
        <v>123</v>
      </c>
      <c r="M1985" t="s">
        <v>4932</v>
      </c>
      <c r="N1985" t="s">
        <v>4832</v>
      </c>
      <c r="O1985" t="s">
        <v>10277</v>
      </c>
      <c r="Q1985" t="s">
        <v>21181</v>
      </c>
      <c r="R1985" t="str">
        <f t="shared" ref="R1985:R2048" si="62">IF(OR(LEFT(L1985,2)="高新"),"奎文",IF(LEFT(L1985,2)="峡山","坊子",IF(LEFT(L1985,2)="滨海","寒亭",LEFT(L1985,2))))</f>
        <v>诸城</v>
      </c>
      <c r="S1985" t="str">
        <f t="shared" ref="S1985:S2048" si="63">TEXT(B1985,"mmdd")</f>
        <v>0104</v>
      </c>
    </row>
    <row r="1986" spans="1:19">
      <c r="A1986" t="s">
        <v>21182</v>
      </c>
      <c r="B1986" t="s">
        <v>21183</v>
      </c>
      <c r="C1986" t="s">
        <v>49</v>
      </c>
      <c r="D1986" t="s">
        <v>21184</v>
      </c>
      <c r="E1986" t="s">
        <v>16687</v>
      </c>
      <c r="F1986" t="s">
        <v>21185</v>
      </c>
      <c r="G1986" t="s">
        <v>21186</v>
      </c>
      <c r="H1986" t="s">
        <v>21187</v>
      </c>
      <c r="I1986" t="s">
        <v>5282</v>
      </c>
      <c r="J1986" t="s">
        <v>12501</v>
      </c>
      <c r="K1986" t="s">
        <v>12502</v>
      </c>
      <c r="L1986" t="s">
        <v>50</v>
      </c>
      <c r="M1986" t="s">
        <v>4855</v>
      </c>
      <c r="O1986" t="s">
        <v>12503</v>
      </c>
      <c r="P1986" t="s">
        <v>21188</v>
      </c>
      <c r="R1986" t="str">
        <f t="shared" si="62"/>
        <v>青州</v>
      </c>
      <c r="S1986" t="str">
        <f t="shared" si="63"/>
        <v>0104</v>
      </c>
    </row>
    <row r="1987" spans="1:19">
      <c r="A1987" t="s">
        <v>21189</v>
      </c>
      <c r="B1987" t="s">
        <v>21190</v>
      </c>
      <c r="C1987" t="s">
        <v>49</v>
      </c>
      <c r="D1987" t="s">
        <v>21191</v>
      </c>
      <c r="E1987" t="s">
        <v>16664</v>
      </c>
      <c r="F1987" t="s">
        <v>21192</v>
      </c>
      <c r="G1987" t="s">
        <v>21193</v>
      </c>
      <c r="H1987" t="s">
        <v>21194</v>
      </c>
      <c r="I1987" t="s">
        <v>12500</v>
      </c>
      <c r="J1987" t="s">
        <v>4956</v>
      </c>
      <c r="K1987" t="s">
        <v>4957</v>
      </c>
      <c r="L1987" t="s">
        <v>95</v>
      </c>
      <c r="M1987" t="s">
        <v>4958</v>
      </c>
      <c r="N1987" t="s">
        <v>4817</v>
      </c>
      <c r="O1987" t="s">
        <v>4960</v>
      </c>
      <c r="P1987" t="s">
        <v>21195</v>
      </c>
      <c r="R1987" t="str">
        <f t="shared" si="62"/>
        <v>安丘</v>
      </c>
      <c r="S1987" t="str">
        <f t="shared" si="63"/>
        <v>0104</v>
      </c>
    </row>
    <row r="1988" spans="1:19">
      <c r="A1988" t="s">
        <v>21196</v>
      </c>
      <c r="B1988" t="s">
        <v>21197</v>
      </c>
      <c r="C1988" t="s">
        <v>49</v>
      </c>
      <c r="D1988" t="s">
        <v>21198</v>
      </c>
      <c r="E1988" t="s">
        <v>21199</v>
      </c>
      <c r="F1988" t="s">
        <v>21200</v>
      </c>
      <c r="G1988" t="s">
        <v>21201</v>
      </c>
      <c r="H1988" t="s">
        <v>21202</v>
      </c>
      <c r="I1988" t="s">
        <v>5407</v>
      </c>
      <c r="J1988" t="s">
        <v>17128</v>
      </c>
      <c r="K1988" t="s">
        <v>17129</v>
      </c>
      <c r="L1988" t="s">
        <v>375</v>
      </c>
      <c r="M1988" t="s">
        <v>7334</v>
      </c>
      <c r="N1988" t="s">
        <v>5211</v>
      </c>
      <c r="O1988" t="s">
        <v>17130</v>
      </c>
      <c r="P1988" t="s">
        <v>21203</v>
      </c>
      <c r="Q1988" t="s">
        <v>21204</v>
      </c>
      <c r="R1988" t="str">
        <f t="shared" si="62"/>
        <v>昌邑</v>
      </c>
      <c r="S1988" t="str">
        <f t="shared" si="63"/>
        <v>0104</v>
      </c>
    </row>
    <row r="1989" spans="1:19">
      <c r="A1989" t="s">
        <v>985</v>
      </c>
      <c r="B1989" t="s">
        <v>21205</v>
      </c>
      <c r="C1989" t="s">
        <v>49</v>
      </c>
      <c r="D1989" t="s">
        <v>21206</v>
      </c>
      <c r="E1989" t="s">
        <v>17301</v>
      </c>
      <c r="F1989" t="s">
        <v>21207</v>
      </c>
      <c r="G1989" t="s">
        <v>983</v>
      </c>
      <c r="I1989" t="s">
        <v>12119</v>
      </c>
      <c r="R1989" t="str">
        <f t="shared" si="62"/>
        <v/>
      </c>
      <c r="S1989" t="str">
        <f t="shared" si="63"/>
        <v>0104</v>
      </c>
    </row>
    <row r="1990" spans="1:19">
      <c r="A1990" t="s">
        <v>21208</v>
      </c>
      <c r="B1990" t="s">
        <v>21209</v>
      </c>
      <c r="C1990" t="s">
        <v>49</v>
      </c>
      <c r="D1990" t="s">
        <v>21210</v>
      </c>
      <c r="E1990" t="s">
        <v>17428</v>
      </c>
      <c r="F1990" t="s">
        <v>21211</v>
      </c>
      <c r="G1990" t="s">
        <v>21212</v>
      </c>
      <c r="H1990" t="s">
        <v>21213</v>
      </c>
      <c r="I1990" t="s">
        <v>4813</v>
      </c>
      <c r="J1990" t="s">
        <v>5234</v>
      </c>
      <c r="K1990" t="s">
        <v>5235</v>
      </c>
      <c r="L1990" t="s">
        <v>50</v>
      </c>
      <c r="M1990" t="s">
        <v>5236</v>
      </c>
      <c r="N1990" t="s">
        <v>5112</v>
      </c>
      <c r="O1990" t="s">
        <v>5237</v>
      </c>
      <c r="P1990" t="s">
        <v>21214</v>
      </c>
      <c r="Q1990" t="s">
        <v>21215</v>
      </c>
      <c r="R1990" t="str">
        <f t="shared" si="62"/>
        <v>青州</v>
      </c>
      <c r="S1990" t="str">
        <f t="shared" si="63"/>
        <v>0104</v>
      </c>
    </row>
    <row r="1991" spans="1:19">
      <c r="A1991" t="s">
        <v>21216</v>
      </c>
      <c r="B1991" t="s">
        <v>21217</v>
      </c>
      <c r="C1991" t="s">
        <v>49</v>
      </c>
      <c r="D1991" t="s">
        <v>21218</v>
      </c>
      <c r="E1991" t="s">
        <v>16687</v>
      </c>
      <c r="F1991" t="s">
        <v>21219</v>
      </c>
      <c r="G1991" t="s">
        <v>21220</v>
      </c>
      <c r="H1991" t="s">
        <v>21221</v>
      </c>
      <c r="I1991" t="s">
        <v>4852</v>
      </c>
      <c r="J1991" t="s">
        <v>6043</v>
      </c>
      <c r="K1991" t="s">
        <v>6044</v>
      </c>
      <c r="L1991" t="s">
        <v>237</v>
      </c>
      <c r="M1991" t="s">
        <v>4971</v>
      </c>
      <c r="N1991" t="s">
        <v>4845</v>
      </c>
      <c r="O1991" t="s">
        <v>6045</v>
      </c>
      <c r="P1991" t="s">
        <v>21222</v>
      </c>
      <c r="Q1991" t="s">
        <v>21223</v>
      </c>
      <c r="R1991" t="str">
        <f t="shared" si="62"/>
        <v>潍城</v>
      </c>
      <c r="S1991" t="str">
        <f t="shared" si="63"/>
        <v>0104</v>
      </c>
    </row>
    <row r="1992" spans="1:19">
      <c r="A1992" t="s">
        <v>21224</v>
      </c>
      <c r="B1992" t="s">
        <v>21225</v>
      </c>
      <c r="C1992" t="s">
        <v>49</v>
      </c>
      <c r="D1992" t="s">
        <v>21226</v>
      </c>
      <c r="E1992" t="s">
        <v>16687</v>
      </c>
      <c r="F1992" t="s">
        <v>21227</v>
      </c>
      <c r="G1992" t="s">
        <v>21228</v>
      </c>
      <c r="H1992" t="s">
        <v>21229</v>
      </c>
      <c r="I1992" t="s">
        <v>6877</v>
      </c>
      <c r="J1992" t="s">
        <v>5937</v>
      </c>
      <c r="K1992" t="s">
        <v>5938</v>
      </c>
      <c r="L1992" t="s">
        <v>86</v>
      </c>
      <c r="M1992" t="s">
        <v>5099</v>
      </c>
      <c r="N1992" t="s">
        <v>4972</v>
      </c>
      <c r="O1992" t="s">
        <v>5940</v>
      </c>
      <c r="P1992" t="s">
        <v>21230</v>
      </c>
      <c r="Q1992" t="s">
        <v>21231</v>
      </c>
      <c r="R1992" t="str">
        <f t="shared" si="62"/>
        <v>坊子</v>
      </c>
      <c r="S1992" t="str">
        <f t="shared" si="63"/>
        <v>0104</v>
      </c>
    </row>
    <row r="1993" spans="1:19">
      <c r="A1993" t="s">
        <v>21232</v>
      </c>
      <c r="B1993" t="s">
        <v>21233</v>
      </c>
      <c r="C1993" t="s">
        <v>49</v>
      </c>
      <c r="D1993" t="s">
        <v>21234</v>
      </c>
      <c r="E1993" t="s">
        <v>17301</v>
      </c>
      <c r="F1993" t="s">
        <v>21235</v>
      </c>
      <c r="G1993" t="s">
        <v>21236</v>
      </c>
      <c r="H1993" t="s">
        <v>21237</v>
      </c>
      <c r="I1993" t="s">
        <v>12119</v>
      </c>
      <c r="J1993" t="s">
        <v>4772</v>
      </c>
      <c r="K1993" t="s">
        <v>4773</v>
      </c>
      <c r="L1993" t="s">
        <v>60</v>
      </c>
      <c r="M1993" t="s">
        <v>4774</v>
      </c>
      <c r="O1993" t="s">
        <v>4776</v>
      </c>
      <c r="P1993" t="s">
        <v>21238</v>
      </c>
      <c r="R1993" t="str">
        <f t="shared" si="62"/>
        <v>奎文</v>
      </c>
      <c r="S1993" t="str">
        <f t="shared" si="63"/>
        <v>0104</v>
      </c>
    </row>
    <row r="1994" spans="1:19">
      <c r="A1994" t="s">
        <v>21239</v>
      </c>
      <c r="B1994" t="s">
        <v>21240</v>
      </c>
      <c r="C1994" t="s">
        <v>49</v>
      </c>
      <c r="D1994" t="s">
        <v>21241</v>
      </c>
      <c r="E1994" t="s">
        <v>17428</v>
      </c>
      <c r="F1994" t="s">
        <v>21242</v>
      </c>
      <c r="G1994" t="s">
        <v>21243</v>
      </c>
      <c r="H1994" t="s">
        <v>21244</v>
      </c>
      <c r="I1994" t="s">
        <v>5835</v>
      </c>
      <c r="J1994" t="s">
        <v>15948</v>
      </c>
      <c r="K1994" t="s">
        <v>15949</v>
      </c>
      <c r="L1994" t="s">
        <v>148</v>
      </c>
      <c r="M1994" t="s">
        <v>6391</v>
      </c>
      <c r="N1994" t="s">
        <v>16864</v>
      </c>
      <c r="O1994" t="s">
        <v>15950</v>
      </c>
      <c r="P1994" t="s">
        <v>21245</v>
      </c>
      <c r="Q1994" t="s">
        <v>21246</v>
      </c>
      <c r="R1994" t="str">
        <f t="shared" si="62"/>
        <v>寒亭</v>
      </c>
      <c r="S1994" t="str">
        <f t="shared" si="63"/>
        <v>0104</v>
      </c>
    </row>
    <row r="1995" spans="1:19">
      <c r="A1995" t="s">
        <v>21247</v>
      </c>
      <c r="B1995" t="s">
        <v>21248</v>
      </c>
      <c r="C1995" t="s">
        <v>49</v>
      </c>
      <c r="D1995" t="s">
        <v>21249</v>
      </c>
      <c r="E1995" t="s">
        <v>16687</v>
      </c>
      <c r="F1995" t="s">
        <v>21250</v>
      </c>
      <c r="G1995" t="s">
        <v>21251</v>
      </c>
      <c r="H1995" t="s">
        <v>21142</v>
      </c>
      <c r="I1995" t="s">
        <v>4785</v>
      </c>
      <c r="J1995" t="s">
        <v>19759</v>
      </c>
      <c r="K1995" t="s">
        <v>19760</v>
      </c>
      <c r="L1995" t="s">
        <v>123</v>
      </c>
      <c r="M1995" t="s">
        <v>5854</v>
      </c>
      <c r="N1995" t="s">
        <v>10228</v>
      </c>
      <c r="O1995" t="s">
        <v>19761</v>
      </c>
      <c r="P1995" t="s">
        <v>21252</v>
      </c>
      <c r="Q1995" t="s">
        <v>21253</v>
      </c>
      <c r="R1995" t="str">
        <f t="shared" si="62"/>
        <v>诸城</v>
      </c>
      <c r="S1995" t="str">
        <f t="shared" si="63"/>
        <v>0104</v>
      </c>
    </row>
    <row r="1996" spans="1:19">
      <c r="A1996" t="s">
        <v>21254</v>
      </c>
      <c r="B1996" t="s">
        <v>21255</v>
      </c>
      <c r="C1996" t="s">
        <v>49</v>
      </c>
      <c r="D1996" t="s">
        <v>21256</v>
      </c>
      <c r="E1996" t="s">
        <v>16687</v>
      </c>
      <c r="F1996" t="s">
        <v>21257</v>
      </c>
      <c r="G1996" t="s">
        <v>21258</v>
      </c>
      <c r="H1996" t="s">
        <v>21259</v>
      </c>
      <c r="I1996" t="s">
        <v>5560</v>
      </c>
      <c r="J1996" t="s">
        <v>8450</v>
      </c>
      <c r="K1996" t="s">
        <v>8451</v>
      </c>
      <c r="L1996" t="s">
        <v>60</v>
      </c>
      <c r="M1996" t="s">
        <v>5888</v>
      </c>
      <c r="N1996" t="s">
        <v>4892</v>
      </c>
      <c r="O1996" t="s">
        <v>8452</v>
      </c>
      <c r="P1996" t="s">
        <v>21260</v>
      </c>
      <c r="Q1996" t="s">
        <v>21261</v>
      </c>
      <c r="R1996" t="str">
        <f t="shared" si="62"/>
        <v>奎文</v>
      </c>
      <c r="S1996" t="str">
        <f t="shared" si="63"/>
        <v>0104</v>
      </c>
    </row>
    <row r="1997" spans="1:19">
      <c r="A1997" t="s">
        <v>21262</v>
      </c>
      <c r="B1997" t="s">
        <v>21263</v>
      </c>
      <c r="C1997" t="s">
        <v>49</v>
      </c>
      <c r="D1997" t="s">
        <v>21264</v>
      </c>
      <c r="E1997" t="s">
        <v>16687</v>
      </c>
      <c r="F1997" t="s">
        <v>21265</v>
      </c>
      <c r="G1997" t="s">
        <v>21266</v>
      </c>
      <c r="H1997" t="s">
        <v>21267</v>
      </c>
      <c r="I1997" t="s">
        <v>5835</v>
      </c>
      <c r="J1997" t="s">
        <v>6983</v>
      </c>
      <c r="K1997" t="s">
        <v>6984</v>
      </c>
      <c r="L1997" t="s">
        <v>95</v>
      </c>
      <c r="M1997" t="s">
        <v>5682</v>
      </c>
      <c r="N1997" t="s">
        <v>5030</v>
      </c>
      <c r="O1997" t="s">
        <v>6986</v>
      </c>
      <c r="P1997" t="s">
        <v>21268</v>
      </c>
      <c r="R1997" t="str">
        <f t="shared" si="62"/>
        <v>安丘</v>
      </c>
      <c r="S1997" t="str">
        <f t="shared" si="63"/>
        <v>0104</v>
      </c>
    </row>
    <row r="1998" spans="1:19">
      <c r="A1998" t="s">
        <v>21269</v>
      </c>
      <c r="B1998" t="s">
        <v>21270</v>
      </c>
      <c r="C1998" t="s">
        <v>49</v>
      </c>
      <c r="D1998" t="s">
        <v>21271</v>
      </c>
      <c r="E1998" t="s">
        <v>21132</v>
      </c>
      <c r="F1998" t="s">
        <v>21272</v>
      </c>
      <c r="G1998" t="s">
        <v>21273</v>
      </c>
      <c r="H1998" t="s">
        <v>21274</v>
      </c>
      <c r="I1998" t="s">
        <v>4852</v>
      </c>
      <c r="J1998" t="s">
        <v>8545</v>
      </c>
      <c r="K1998" t="s">
        <v>8546</v>
      </c>
      <c r="L1998" t="s">
        <v>60</v>
      </c>
      <c r="M1998" t="s">
        <v>5511</v>
      </c>
      <c r="N1998" t="s">
        <v>5211</v>
      </c>
      <c r="O1998" t="s">
        <v>8547</v>
      </c>
      <c r="R1998" t="str">
        <f t="shared" si="62"/>
        <v>奎文</v>
      </c>
      <c r="S1998" t="str">
        <f t="shared" si="63"/>
        <v>0104</v>
      </c>
    </row>
    <row r="1999" spans="1:19">
      <c r="A1999" t="s">
        <v>21275</v>
      </c>
      <c r="B1999" t="s">
        <v>21276</v>
      </c>
      <c r="C1999" t="s">
        <v>49</v>
      </c>
      <c r="D1999" t="s">
        <v>21277</v>
      </c>
      <c r="E1999" t="s">
        <v>21278</v>
      </c>
      <c r="F1999" t="s">
        <v>21279</v>
      </c>
      <c r="G1999" t="s">
        <v>21280</v>
      </c>
      <c r="H1999" t="s">
        <v>21281</v>
      </c>
      <c r="I1999" t="s">
        <v>4852</v>
      </c>
      <c r="J1999" t="s">
        <v>7910</v>
      </c>
      <c r="K1999" t="s">
        <v>7911</v>
      </c>
      <c r="L1999" t="s">
        <v>375</v>
      </c>
      <c r="M1999" t="s">
        <v>5409</v>
      </c>
      <c r="N1999" t="s">
        <v>6519</v>
      </c>
      <c r="O1999" t="s">
        <v>7913</v>
      </c>
      <c r="P1999" t="s">
        <v>21282</v>
      </c>
      <c r="R1999" t="str">
        <f t="shared" si="62"/>
        <v>昌邑</v>
      </c>
      <c r="S1999" t="str">
        <f t="shared" si="63"/>
        <v>0104</v>
      </c>
    </row>
    <row r="2000" spans="1:19">
      <c r="A2000" t="s">
        <v>21283</v>
      </c>
      <c r="B2000" t="s">
        <v>21284</v>
      </c>
      <c r="C2000" t="s">
        <v>49</v>
      </c>
      <c r="D2000" t="s">
        <v>21285</v>
      </c>
      <c r="E2000" t="s">
        <v>17428</v>
      </c>
      <c r="F2000" t="s">
        <v>21286</v>
      </c>
      <c r="G2000" t="s">
        <v>21287</v>
      </c>
      <c r="H2000" t="s">
        <v>21288</v>
      </c>
      <c r="I2000" t="s">
        <v>4852</v>
      </c>
      <c r="J2000" t="s">
        <v>6348</v>
      </c>
      <c r="K2000" t="s">
        <v>6349</v>
      </c>
      <c r="L2000" t="s">
        <v>114</v>
      </c>
      <c r="M2000" t="s">
        <v>5486</v>
      </c>
      <c r="O2000" t="s">
        <v>6350</v>
      </c>
      <c r="P2000" t="s">
        <v>21289</v>
      </c>
      <c r="R2000" t="str">
        <f t="shared" si="62"/>
        <v>高密</v>
      </c>
      <c r="S2000" t="str">
        <f t="shared" si="63"/>
        <v>0104</v>
      </c>
    </row>
    <row r="2001" spans="1:19">
      <c r="A2001" t="s">
        <v>21290</v>
      </c>
      <c r="B2001" t="s">
        <v>21291</v>
      </c>
      <c r="C2001" t="s">
        <v>49</v>
      </c>
      <c r="D2001" t="s">
        <v>21292</v>
      </c>
      <c r="E2001" t="s">
        <v>17428</v>
      </c>
      <c r="F2001" t="s">
        <v>21293</v>
      </c>
      <c r="G2001" t="s">
        <v>21294</v>
      </c>
      <c r="H2001" t="s">
        <v>21295</v>
      </c>
      <c r="I2001" t="s">
        <v>21296</v>
      </c>
      <c r="J2001" t="s">
        <v>7666</v>
      </c>
      <c r="K2001" t="s">
        <v>7667</v>
      </c>
      <c r="L2001" t="s">
        <v>148</v>
      </c>
      <c r="M2001" t="s">
        <v>6713</v>
      </c>
      <c r="O2001" t="s">
        <v>7668</v>
      </c>
      <c r="P2001" t="s">
        <v>21297</v>
      </c>
      <c r="Q2001" t="s">
        <v>21298</v>
      </c>
      <c r="R2001" t="str">
        <f t="shared" si="62"/>
        <v>寒亭</v>
      </c>
      <c r="S2001" t="str">
        <f t="shared" si="63"/>
        <v>0104</v>
      </c>
    </row>
    <row r="2002" spans="1:19">
      <c r="A2002" t="s">
        <v>21299</v>
      </c>
      <c r="B2002" t="s">
        <v>21300</v>
      </c>
      <c r="C2002" t="s">
        <v>49</v>
      </c>
      <c r="D2002" t="s">
        <v>21301</v>
      </c>
      <c r="E2002" t="s">
        <v>21302</v>
      </c>
      <c r="F2002" t="s">
        <v>21303</v>
      </c>
      <c r="G2002" t="s">
        <v>21304</v>
      </c>
      <c r="H2002" t="s">
        <v>21305</v>
      </c>
      <c r="I2002" t="s">
        <v>4828</v>
      </c>
      <c r="J2002" t="s">
        <v>7996</v>
      </c>
      <c r="K2002" t="s">
        <v>7997</v>
      </c>
      <c r="L2002" t="s">
        <v>237</v>
      </c>
      <c r="M2002" t="s">
        <v>4788</v>
      </c>
      <c r="N2002" t="s">
        <v>4856</v>
      </c>
      <c r="O2002" t="s">
        <v>7998</v>
      </c>
      <c r="P2002" t="s">
        <v>21306</v>
      </c>
      <c r="R2002" t="str">
        <f t="shared" si="62"/>
        <v>潍城</v>
      </c>
      <c r="S2002" t="str">
        <f t="shared" si="63"/>
        <v>0104</v>
      </c>
    </row>
    <row r="2003" spans="1:19">
      <c r="A2003" t="s">
        <v>21307</v>
      </c>
      <c r="B2003" t="s">
        <v>21308</v>
      </c>
      <c r="C2003" t="s">
        <v>49</v>
      </c>
      <c r="D2003" t="s">
        <v>21309</v>
      </c>
      <c r="E2003" t="s">
        <v>21310</v>
      </c>
      <c r="F2003" t="s">
        <v>21311</v>
      </c>
      <c r="G2003" t="s">
        <v>21312</v>
      </c>
      <c r="H2003" t="s">
        <v>21313</v>
      </c>
      <c r="I2003" t="s">
        <v>12119</v>
      </c>
      <c r="J2003" t="s">
        <v>6782</v>
      </c>
      <c r="K2003" t="s">
        <v>6783</v>
      </c>
      <c r="L2003" t="s">
        <v>105</v>
      </c>
      <c r="M2003" t="s">
        <v>5224</v>
      </c>
      <c r="N2003" t="s">
        <v>4919</v>
      </c>
      <c r="O2003" t="s">
        <v>6784</v>
      </c>
      <c r="P2003" t="s">
        <v>21314</v>
      </c>
      <c r="R2003" t="str">
        <f t="shared" si="62"/>
        <v>寿光</v>
      </c>
      <c r="S2003" t="str">
        <f t="shared" si="63"/>
        <v>0104</v>
      </c>
    </row>
    <row r="2004" spans="1:19">
      <c r="A2004" t="s">
        <v>21315</v>
      </c>
      <c r="B2004" t="s">
        <v>21316</v>
      </c>
      <c r="C2004" t="s">
        <v>49</v>
      </c>
      <c r="D2004" t="s">
        <v>21317</v>
      </c>
      <c r="E2004" t="s">
        <v>17705</v>
      </c>
      <c r="F2004" t="s">
        <v>21318</v>
      </c>
      <c r="G2004" t="s">
        <v>21319</v>
      </c>
      <c r="H2004" t="s">
        <v>21320</v>
      </c>
      <c r="I2004" t="s">
        <v>4828</v>
      </c>
      <c r="J2004" t="s">
        <v>6935</v>
      </c>
      <c r="K2004" t="s">
        <v>6936</v>
      </c>
      <c r="L2004" t="s">
        <v>50</v>
      </c>
      <c r="M2004" t="s">
        <v>4816</v>
      </c>
      <c r="N2004" t="s">
        <v>5005</v>
      </c>
      <c r="O2004" t="s">
        <v>6937</v>
      </c>
      <c r="P2004" t="s">
        <v>21321</v>
      </c>
      <c r="R2004" t="str">
        <f t="shared" si="62"/>
        <v>青州</v>
      </c>
      <c r="S2004" t="str">
        <f t="shared" si="63"/>
        <v>0104</v>
      </c>
    </row>
    <row r="2005" spans="1:19">
      <c r="A2005" t="s">
        <v>945</v>
      </c>
      <c r="B2005" t="s">
        <v>21322</v>
      </c>
      <c r="C2005" t="s">
        <v>49</v>
      </c>
      <c r="D2005" t="s">
        <v>21323</v>
      </c>
      <c r="E2005" t="s">
        <v>21324</v>
      </c>
      <c r="F2005" t="s">
        <v>21325</v>
      </c>
      <c r="G2005" t="s">
        <v>943</v>
      </c>
      <c r="H2005" t="s">
        <v>21326</v>
      </c>
      <c r="I2005" t="s">
        <v>12119</v>
      </c>
      <c r="J2005" t="s">
        <v>8722</v>
      </c>
      <c r="K2005" t="s">
        <v>8723</v>
      </c>
      <c r="L2005" t="s">
        <v>60</v>
      </c>
      <c r="M2005" t="s">
        <v>4904</v>
      </c>
      <c r="N2005" t="s">
        <v>4832</v>
      </c>
      <c r="O2005" t="s">
        <v>8724</v>
      </c>
      <c r="P2005" t="s">
        <v>15204</v>
      </c>
      <c r="Q2005" t="s">
        <v>21327</v>
      </c>
      <c r="R2005" t="str">
        <f t="shared" si="62"/>
        <v>奎文</v>
      </c>
      <c r="S2005" t="str">
        <f t="shared" si="63"/>
        <v>0104</v>
      </c>
    </row>
    <row r="2006" spans="1:19">
      <c r="A2006" t="s">
        <v>21328</v>
      </c>
      <c r="B2006" t="s">
        <v>21329</v>
      </c>
      <c r="C2006" t="s">
        <v>49</v>
      </c>
      <c r="D2006" t="s">
        <v>21330</v>
      </c>
      <c r="E2006" t="s">
        <v>21331</v>
      </c>
      <c r="F2006" t="s">
        <v>21332</v>
      </c>
      <c r="G2006" t="s">
        <v>21333</v>
      </c>
      <c r="H2006" t="s">
        <v>21334</v>
      </c>
      <c r="I2006" t="s">
        <v>7417</v>
      </c>
      <c r="J2006" t="s">
        <v>12783</v>
      </c>
      <c r="K2006" t="s">
        <v>12784</v>
      </c>
      <c r="L2006" t="s">
        <v>105</v>
      </c>
      <c r="M2006" t="s">
        <v>5176</v>
      </c>
      <c r="N2006" t="s">
        <v>5211</v>
      </c>
      <c r="O2006" t="s">
        <v>12785</v>
      </c>
      <c r="P2006" t="s">
        <v>21335</v>
      </c>
      <c r="Q2006" t="s">
        <v>21336</v>
      </c>
      <c r="R2006" t="str">
        <f t="shared" si="62"/>
        <v>寿光</v>
      </c>
      <c r="S2006" t="str">
        <f t="shared" si="63"/>
        <v>0104</v>
      </c>
    </row>
    <row r="2007" spans="1:19">
      <c r="A2007" t="s">
        <v>21337</v>
      </c>
      <c r="B2007" t="s">
        <v>21338</v>
      </c>
      <c r="C2007" t="s">
        <v>49</v>
      </c>
      <c r="D2007" t="s">
        <v>21339</v>
      </c>
      <c r="E2007" t="s">
        <v>17301</v>
      </c>
      <c r="F2007" t="s">
        <v>21340</v>
      </c>
      <c r="G2007" t="s">
        <v>21341</v>
      </c>
      <c r="H2007" t="s">
        <v>21342</v>
      </c>
      <c r="I2007" t="s">
        <v>12119</v>
      </c>
      <c r="J2007" t="s">
        <v>6122</v>
      </c>
      <c r="K2007" t="s">
        <v>6123</v>
      </c>
      <c r="L2007" t="s">
        <v>50</v>
      </c>
      <c r="M2007" t="s">
        <v>5721</v>
      </c>
      <c r="O2007" t="s">
        <v>6124</v>
      </c>
      <c r="P2007" t="s">
        <v>21343</v>
      </c>
      <c r="R2007" t="str">
        <f t="shared" si="62"/>
        <v>青州</v>
      </c>
      <c r="S2007" t="str">
        <f t="shared" si="63"/>
        <v>0104</v>
      </c>
    </row>
    <row r="2008" spans="1:19">
      <c r="A2008" t="s">
        <v>21344</v>
      </c>
      <c r="B2008" t="s">
        <v>21345</v>
      </c>
      <c r="C2008" t="s">
        <v>49</v>
      </c>
      <c r="D2008" t="s">
        <v>21346</v>
      </c>
      <c r="E2008" t="s">
        <v>17301</v>
      </c>
      <c r="F2008" t="s">
        <v>21347</v>
      </c>
      <c r="G2008" t="s">
        <v>21348</v>
      </c>
      <c r="H2008" t="s">
        <v>21349</v>
      </c>
      <c r="I2008" t="s">
        <v>12119</v>
      </c>
      <c r="J2008" t="s">
        <v>5087</v>
      </c>
      <c r="K2008" t="s">
        <v>5088</v>
      </c>
      <c r="L2008" t="s">
        <v>105</v>
      </c>
      <c r="M2008" t="s">
        <v>5089</v>
      </c>
      <c r="O2008" t="s">
        <v>5090</v>
      </c>
      <c r="R2008" t="str">
        <f t="shared" si="62"/>
        <v>寿光</v>
      </c>
      <c r="S2008" t="str">
        <f t="shared" si="63"/>
        <v>0104</v>
      </c>
    </row>
    <row r="2009" spans="1:19">
      <c r="A2009" t="s">
        <v>21350</v>
      </c>
      <c r="B2009" t="s">
        <v>21351</v>
      </c>
      <c r="C2009" t="s">
        <v>49</v>
      </c>
      <c r="D2009" t="s">
        <v>21352</v>
      </c>
      <c r="E2009" t="s">
        <v>21353</v>
      </c>
      <c r="F2009" t="s">
        <v>21354</v>
      </c>
      <c r="G2009" t="s">
        <v>21355</v>
      </c>
      <c r="H2009" t="s">
        <v>21356</v>
      </c>
      <c r="I2009" t="s">
        <v>12119</v>
      </c>
      <c r="J2009" t="s">
        <v>8139</v>
      </c>
      <c r="K2009" t="s">
        <v>8140</v>
      </c>
      <c r="L2009" t="s">
        <v>105</v>
      </c>
      <c r="M2009" t="s">
        <v>6055</v>
      </c>
      <c r="N2009" t="s">
        <v>5421</v>
      </c>
      <c r="O2009" t="s">
        <v>8141</v>
      </c>
      <c r="P2009" t="s">
        <v>21357</v>
      </c>
      <c r="Q2009" t="s">
        <v>21358</v>
      </c>
      <c r="R2009" t="str">
        <f t="shared" si="62"/>
        <v>寿光</v>
      </c>
      <c r="S2009" t="str">
        <f t="shared" si="63"/>
        <v>0104</v>
      </c>
    </row>
    <row r="2010" spans="1:19">
      <c r="A2010" t="s">
        <v>21359</v>
      </c>
      <c r="B2010" t="s">
        <v>21360</v>
      </c>
      <c r="C2010" t="s">
        <v>49</v>
      </c>
      <c r="D2010" t="s">
        <v>21361</v>
      </c>
      <c r="E2010" t="s">
        <v>21362</v>
      </c>
      <c r="F2010" t="s">
        <v>21363</v>
      </c>
      <c r="G2010" t="s">
        <v>21364</v>
      </c>
      <c r="H2010" t="s">
        <v>21365</v>
      </c>
      <c r="I2010" t="s">
        <v>12119</v>
      </c>
      <c r="J2010" t="s">
        <v>7835</v>
      </c>
      <c r="K2010" t="s">
        <v>7836</v>
      </c>
      <c r="L2010" t="s">
        <v>114</v>
      </c>
      <c r="M2010" t="s">
        <v>4918</v>
      </c>
      <c r="N2010" t="s">
        <v>5112</v>
      </c>
      <c r="O2010" t="s">
        <v>7837</v>
      </c>
      <c r="R2010" t="str">
        <f t="shared" si="62"/>
        <v>高密</v>
      </c>
      <c r="S2010" t="str">
        <f t="shared" si="63"/>
        <v>0104</v>
      </c>
    </row>
    <row r="2011" spans="1:19">
      <c r="A2011" t="s">
        <v>21366</v>
      </c>
      <c r="B2011" t="s">
        <v>21367</v>
      </c>
      <c r="C2011" t="s">
        <v>49</v>
      </c>
      <c r="D2011" t="s">
        <v>21368</v>
      </c>
      <c r="E2011" t="s">
        <v>17705</v>
      </c>
      <c r="F2011" t="s">
        <v>21369</v>
      </c>
      <c r="G2011" t="s">
        <v>21370</v>
      </c>
      <c r="H2011" t="s">
        <v>21371</v>
      </c>
      <c r="I2011" t="s">
        <v>5560</v>
      </c>
      <c r="J2011" t="s">
        <v>10999</v>
      </c>
      <c r="K2011" t="s">
        <v>11000</v>
      </c>
      <c r="L2011" t="s">
        <v>237</v>
      </c>
      <c r="M2011" t="s">
        <v>5247</v>
      </c>
      <c r="N2011" t="s">
        <v>4972</v>
      </c>
      <c r="O2011" t="s">
        <v>11001</v>
      </c>
      <c r="P2011" t="s">
        <v>21372</v>
      </c>
      <c r="Q2011" t="s">
        <v>21373</v>
      </c>
      <c r="R2011" t="str">
        <f t="shared" si="62"/>
        <v>潍城</v>
      </c>
      <c r="S2011" t="str">
        <f t="shared" si="63"/>
        <v>0104</v>
      </c>
    </row>
    <row r="2012" spans="1:19">
      <c r="A2012" t="s">
        <v>21374</v>
      </c>
      <c r="B2012" t="s">
        <v>21375</v>
      </c>
      <c r="C2012" t="s">
        <v>49</v>
      </c>
      <c r="D2012" t="s">
        <v>21376</v>
      </c>
      <c r="E2012" t="s">
        <v>21377</v>
      </c>
      <c r="F2012" t="s">
        <v>21378</v>
      </c>
      <c r="G2012" t="s">
        <v>21379</v>
      </c>
      <c r="H2012" t="s">
        <v>21380</v>
      </c>
      <c r="I2012" t="s">
        <v>4852</v>
      </c>
      <c r="J2012" t="s">
        <v>15948</v>
      </c>
      <c r="K2012" t="s">
        <v>15949</v>
      </c>
      <c r="L2012" t="s">
        <v>148</v>
      </c>
      <c r="M2012" t="s">
        <v>6391</v>
      </c>
      <c r="N2012" t="s">
        <v>6601</v>
      </c>
      <c r="O2012" t="s">
        <v>15950</v>
      </c>
      <c r="P2012" t="s">
        <v>21381</v>
      </c>
      <c r="R2012" t="str">
        <f t="shared" si="62"/>
        <v>寒亭</v>
      </c>
      <c r="S2012" t="str">
        <f t="shared" si="63"/>
        <v>0104</v>
      </c>
    </row>
    <row r="2013" spans="1:19">
      <c r="A2013" t="s">
        <v>21382</v>
      </c>
      <c r="B2013" t="s">
        <v>21383</v>
      </c>
      <c r="C2013" t="s">
        <v>49</v>
      </c>
      <c r="D2013" t="s">
        <v>21384</v>
      </c>
      <c r="E2013" t="s">
        <v>17428</v>
      </c>
      <c r="F2013" t="s">
        <v>21385</v>
      </c>
      <c r="G2013" t="s">
        <v>21386</v>
      </c>
      <c r="H2013" t="s">
        <v>21387</v>
      </c>
      <c r="I2013" t="s">
        <v>4852</v>
      </c>
      <c r="J2013" t="s">
        <v>4829</v>
      </c>
      <c r="K2013" t="s">
        <v>4830</v>
      </c>
      <c r="L2013" t="s">
        <v>114</v>
      </c>
      <c r="M2013" t="s">
        <v>4831</v>
      </c>
      <c r="N2013" t="s">
        <v>4817</v>
      </c>
      <c r="O2013" t="s">
        <v>4833</v>
      </c>
      <c r="P2013" t="s">
        <v>21388</v>
      </c>
      <c r="Q2013" t="s">
        <v>21389</v>
      </c>
      <c r="R2013" t="str">
        <f t="shared" si="62"/>
        <v>高密</v>
      </c>
      <c r="S2013" t="str">
        <f t="shared" si="63"/>
        <v>0104</v>
      </c>
    </row>
    <row r="2014" spans="1:19">
      <c r="A2014" t="s">
        <v>21390</v>
      </c>
      <c r="B2014" t="s">
        <v>21391</v>
      </c>
      <c r="C2014" t="s">
        <v>49</v>
      </c>
      <c r="D2014" t="s">
        <v>21392</v>
      </c>
      <c r="E2014" t="s">
        <v>16687</v>
      </c>
      <c r="F2014" t="s">
        <v>21393</v>
      </c>
      <c r="G2014" t="s">
        <v>21394</v>
      </c>
      <c r="H2014" t="s">
        <v>21395</v>
      </c>
      <c r="I2014" t="s">
        <v>4852</v>
      </c>
      <c r="J2014" t="s">
        <v>6496</v>
      </c>
      <c r="K2014" t="s">
        <v>6497</v>
      </c>
      <c r="L2014" t="s">
        <v>123</v>
      </c>
      <c r="M2014" t="s">
        <v>4932</v>
      </c>
      <c r="N2014" t="s">
        <v>5487</v>
      </c>
      <c r="O2014" t="s">
        <v>6498</v>
      </c>
      <c r="P2014" t="s">
        <v>21396</v>
      </c>
      <c r="Q2014" t="s">
        <v>21397</v>
      </c>
      <c r="R2014" t="str">
        <f t="shared" si="62"/>
        <v>诸城</v>
      </c>
      <c r="S2014" t="str">
        <f t="shared" si="63"/>
        <v>0104</v>
      </c>
    </row>
    <row r="2015" spans="1:19">
      <c r="A2015" t="s">
        <v>21398</v>
      </c>
      <c r="B2015" t="s">
        <v>21399</v>
      </c>
      <c r="C2015" t="s">
        <v>49</v>
      </c>
      <c r="D2015" t="s">
        <v>21400</v>
      </c>
      <c r="E2015" t="s">
        <v>16687</v>
      </c>
      <c r="F2015" t="s">
        <v>21401</v>
      </c>
      <c r="G2015" t="s">
        <v>21402</v>
      </c>
      <c r="H2015" t="s">
        <v>21403</v>
      </c>
      <c r="I2015" t="s">
        <v>5184</v>
      </c>
      <c r="J2015" t="s">
        <v>8386</v>
      </c>
      <c r="K2015" t="s">
        <v>8387</v>
      </c>
      <c r="L2015" t="s">
        <v>50</v>
      </c>
      <c r="M2015" t="s">
        <v>5877</v>
      </c>
      <c r="N2015" t="s">
        <v>4845</v>
      </c>
      <c r="O2015" t="s">
        <v>8388</v>
      </c>
      <c r="P2015" t="s">
        <v>21404</v>
      </c>
      <c r="Q2015" t="s">
        <v>21405</v>
      </c>
      <c r="R2015" t="str">
        <f t="shared" si="62"/>
        <v>青州</v>
      </c>
      <c r="S2015" t="str">
        <f t="shared" si="63"/>
        <v>0104</v>
      </c>
    </row>
    <row r="2016" spans="1:19">
      <c r="A2016" t="s">
        <v>21406</v>
      </c>
      <c r="B2016" t="s">
        <v>21407</v>
      </c>
      <c r="C2016" t="s">
        <v>49</v>
      </c>
      <c r="D2016" t="s">
        <v>21408</v>
      </c>
      <c r="E2016" t="s">
        <v>21409</v>
      </c>
      <c r="F2016" t="s">
        <v>21410</v>
      </c>
      <c r="G2016" t="s">
        <v>21411</v>
      </c>
      <c r="H2016" t="s">
        <v>21412</v>
      </c>
      <c r="I2016" t="s">
        <v>4785</v>
      </c>
      <c r="J2016" t="s">
        <v>20324</v>
      </c>
      <c r="K2016" t="s">
        <v>20325</v>
      </c>
      <c r="L2016" t="s">
        <v>77</v>
      </c>
      <c r="M2016" t="s">
        <v>8152</v>
      </c>
      <c r="N2016" t="s">
        <v>6794</v>
      </c>
      <c r="O2016" t="s">
        <v>20326</v>
      </c>
      <c r="P2016" t="s">
        <v>21413</v>
      </c>
      <c r="R2016" t="str">
        <f t="shared" si="62"/>
        <v>临朐</v>
      </c>
      <c r="S2016" t="str">
        <f t="shared" si="63"/>
        <v>0104</v>
      </c>
    </row>
    <row r="2017" spans="1:19">
      <c r="A2017" t="s">
        <v>21414</v>
      </c>
      <c r="B2017" t="s">
        <v>21415</v>
      </c>
      <c r="C2017" t="s">
        <v>49</v>
      </c>
      <c r="D2017" t="s">
        <v>21416</v>
      </c>
      <c r="E2017" t="s">
        <v>21353</v>
      </c>
      <c r="F2017" t="s">
        <v>21417</v>
      </c>
      <c r="G2017" t="s">
        <v>21418</v>
      </c>
      <c r="H2017" t="s">
        <v>21419</v>
      </c>
      <c r="I2017" t="s">
        <v>12119</v>
      </c>
      <c r="J2017" t="s">
        <v>6935</v>
      </c>
      <c r="K2017" t="s">
        <v>6936</v>
      </c>
      <c r="L2017" t="s">
        <v>50</v>
      </c>
      <c r="M2017" t="s">
        <v>4816</v>
      </c>
      <c r="N2017" t="s">
        <v>5005</v>
      </c>
      <c r="O2017" t="s">
        <v>6937</v>
      </c>
      <c r="P2017" t="s">
        <v>21420</v>
      </c>
      <c r="Q2017" t="s">
        <v>21421</v>
      </c>
      <c r="R2017" t="str">
        <f t="shared" si="62"/>
        <v>青州</v>
      </c>
      <c r="S2017" t="str">
        <f t="shared" si="63"/>
        <v>0104</v>
      </c>
    </row>
    <row r="2018" spans="1:19">
      <c r="A2018" t="s">
        <v>21422</v>
      </c>
      <c r="B2018" t="s">
        <v>21423</v>
      </c>
      <c r="C2018" t="s">
        <v>49</v>
      </c>
      <c r="D2018" t="s">
        <v>21424</v>
      </c>
      <c r="E2018" t="s">
        <v>17428</v>
      </c>
      <c r="F2018" t="s">
        <v>21425</v>
      </c>
      <c r="G2018" t="s">
        <v>21426</v>
      </c>
      <c r="H2018" t="s">
        <v>21427</v>
      </c>
      <c r="I2018" t="s">
        <v>4852</v>
      </c>
      <c r="J2018" t="s">
        <v>7444</v>
      </c>
      <c r="K2018" t="s">
        <v>7445</v>
      </c>
      <c r="L2018" t="s">
        <v>148</v>
      </c>
      <c r="M2018" t="s">
        <v>6713</v>
      </c>
      <c r="N2018" t="s">
        <v>5030</v>
      </c>
      <c r="O2018" t="s">
        <v>7446</v>
      </c>
      <c r="P2018" t="s">
        <v>21428</v>
      </c>
      <c r="R2018" t="str">
        <f t="shared" si="62"/>
        <v>寒亭</v>
      </c>
      <c r="S2018" t="str">
        <f t="shared" si="63"/>
        <v>0104</v>
      </c>
    </row>
    <row r="2019" spans="1:19">
      <c r="A2019" t="s">
        <v>21429</v>
      </c>
      <c r="B2019" t="s">
        <v>21430</v>
      </c>
      <c r="C2019" t="s">
        <v>49</v>
      </c>
      <c r="D2019" t="s">
        <v>21431</v>
      </c>
      <c r="E2019" t="s">
        <v>17301</v>
      </c>
      <c r="F2019" t="s">
        <v>12314</v>
      </c>
      <c r="G2019" t="s">
        <v>12315</v>
      </c>
      <c r="I2019" t="s">
        <v>5387</v>
      </c>
      <c r="R2019" t="str">
        <f t="shared" si="62"/>
        <v/>
      </c>
      <c r="S2019" t="str">
        <f t="shared" si="63"/>
        <v>0104</v>
      </c>
    </row>
    <row r="2020" spans="1:19">
      <c r="A2020" t="s">
        <v>21432</v>
      </c>
      <c r="B2020" t="s">
        <v>21433</v>
      </c>
      <c r="C2020" t="s">
        <v>49</v>
      </c>
      <c r="D2020" t="s">
        <v>21434</v>
      </c>
      <c r="E2020" t="s">
        <v>17428</v>
      </c>
      <c r="F2020" t="s">
        <v>21435</v>
      </c>
      <c r="G2020" t="s">
        <v>21436</v>
      </c>
      <c r="H2020" t="s">
        <v>21437</v>
      </c>
      <c r="I2020" t="s">
        <v>6877</v>
      </c>
      <c r="J2020" t="s">
        <v>12820</v>
      </c>
      <c r="K2020" t="s">
        <v>12821</v>
      </c>
      <c r="L2020" t="s">
        <v>50</v>
      </c>
      <c r="M2020" t="s">
        <v>5877</v>
      </c>
      <c r="O2020" t="s">
        <v>12822</v>
      </c>
      <c r="P2020" t="s">
        <v>21438</v>
      </c>
      <c r="R2020" t="str">
        <f t="shared" si="62"/>
        <v>青州</v>
      </c>
      <c r="S2020" t="str">
        <f t="shared" si="63"/>
        <v>0104</v>
      </c>
    </row>
    <row r="2021" spans="1:19">
      <c r="A2021" t="s">
        <v>21439</v>
      </c>
      <c r="B2021" t="s">
        <v>21395</v>
      </c>
      <c r="C2021" t="s">
        <v>49</v>
      </c>
      <c r="D2021" t="s">
        <v>21440</v>
      </c>
      <c r="E2021" t="s">
        <v>16664</v>
      </c>
      <c r="F2021" t="s">
        <v>21441</v>
      </c>
      <c r="G2021" t="s">
        <v>21442</v>
      </c>
      <c r="H2021" t="s">
        <v>21443</v>
      </c>
      <c r="I2021" t="s">
        <v>12119</v>
      </c>
      <c r="J2021" t="s">
        <v>17954</v>
      </c>
      <c r="K2021" t="s">
        <v>17955</v>
      </c>
      <c r="L2021" t="s">
        <v>95</v>
      </c>
      <c r="M2021" t="s">
        <v>5709</v>
      </c>
      <c r="N2021" t="s">
        <v>15744</v>
      </c>
      <c r="O2021" t="s">
        <v>17956</v>
      </c>
      <c r="P2021" t="s">
        <v>21444</v>
      </c>
      <c r="R2021" t="str">
        <f t="shared" si="62"/>
        <v>安丘</v>
      </c>
      <c r="S2021" t="str">
        <f t="shared" si="63"/>
        <v>0104</v>
      </c>
    </row>
    <row r="2022" spans="1:19">
      <c r="A2022" t="s">
        <v>21445</v>
      </c>
      <c r="B2022" t="s">
        <v>21446</v>
      </c>
      <c r="C2022" t="s">
        <v>49</v>
      </c>
      <c r="D2022" t="s">
        <v>21447</v>
      </c>
      <c r="E2022" t="s">
        <v>16687</v>
      </c>
      <c r="F2022" t="s">
        <v>21448</v>
      </c>
      <c r="G2022" t="s">
        <v>21449</v>
      </c>
      <c r="H2022" t="s">
        <v>21450</v>
      </c>
      <c r="I2022" t="s">
        <v>4852</v>
      </c>
      <c r="J2022" t="s">
        <v>6065</v>
      </c>
      <c r="K2022" t="s">
        <v>6066</v>
      </c>
      <c r="L2022" t="s">
        <v>123</v>
      </c>
      <c r="M2022" t="s">
        <v>4994</v>
      </c>
      <c r="N2022" t="s">
        <v>5487</v>
      </c>
      <c r="O2022" t="s">
        <v>6067</v>
      </c>
      <c r="P2022" t="s">
        <v>21451</v>
      </c>
      <c r="Q2022" t="s">
        <v>21452</v>
      </c>
      <c r="R2022" t="str">
        <f t="shared" si="62"/>
        <v>诸城</v>
      </c>
      <c r="S2022" t="str">
        <f t="shared" si="63"/>
        <v>0104</v>
      </c>
    </row>
    <row r="2023" spans="1:19">
      <c r="A2023" t="s">
        <v>21453</v>
      </c>
      <c r="B2023" t="s">
        <v>21454</v>
      </c>
      <c r="C2023" t="s">
        <v>49</v>
      </c>
      <c r="D2023" t="s">
        <v>21455</v>
      </c>
      <c r="E2023" t="s">
        <v>16687</v>
      </c>
      <c r="F2023" t="s">
        <v>21456</v>
      </c>
      <c r="G2023" t="s">
        <v>21457</v>
      </c>
      <c r="H2023" t="s">
        <v>16683</v>
      </c>
      <c r="I2023" t="s">
        <v>4785</v>
      </c>
      <c r="J2023" t="s">
        <v>7042</v>
      </c>
      <c r="K2023" t="s">
        <v>7043</v>
      </c>
      <c r="L2023" t="s">
        <v>60</v>
      </c>
      <c r="M2023" t="s">
        <v>4904</v>
      </c>
      <c r="N2023" t="s">
        <v>21047</v>
      </c>
      <c r="O2023" t="s">
        <v>7044</v>
      </c>
      <c r="P2023" t="s">
        <v>21458</v>
      </c>
      <c r="R2023" t="str">
        <f t="shared" si="62"/>
        <v>奎文</v>
      </c>
      <c r="S2023" t="str">
        <f t="shared" si="63"/>
        <v>0104</v>
      </c>
    </row>
    <row r="2024" spans="1:19">
      <c r="A2024" t="s">
        <v>21459</v>
      </c>
      <c r="B2024" t="s">
        <v>21460</v>
      </c>
      <c r="C2024" t="s">
        <v>49</v>
      </c>
      <c r="D2024" t="s">
        <v>21461</v>
      </c>
      <c r="E2024" t="s">
        <v>16687</v>
      </c>
      <c r="F2024" t="s">
        <v>21462</v>
      </c>
      <c r="G2024" t="s">
        <v>21463</v>
      </c>
      <c r="H2024" t="s">
        <v>21176</v>
      </c>
      <c r="I2024" t="s">
        <v>5221</v>
      </c>
      <c r="J2024" t="s">
        <v>9472</v>
      </c>
      <c r="K2024" t="s">
        <v>9473</v>
      </c>
      <c r="L2024" t="s">
        <v>95</v>
      </c>
      <c r="M2024" t="s">
        <v>5757</v>
      </c>
      <c r="N2024" t="s">
        <v>15552</v>
      </c>
      <c r="O2024" t="s">
        <v>9474</v>
      </c>
      <c r="P2024" t="s">
        <v>21464</v>
      </c>
      <c r="Q2024" t="s">
        <v>17691</v>
      </c>
      <c r="R2024" t="str">
        <f t="shared" si="62"/>
        <v>安丘</v>
      </c>
      <c r="S2024" t="str">
        <f t="shared" si="63"/>
        <v>0104</v>
      </c>
    </row>
    <row r="2025" spans="1:19">
      <c r="A2025" t="s">
        <v>889</v>
      </c>
      <c r="B2025" t="s">
        <v>21465</v>
      </c>
      <c r="C2025" t="s">
        <v>49</v>
      </c>
      <c r="D2025" t="s">
        <v>21466</v>
      </c>
      <c r="E2025" t="s">
        <v>16664</v>
      </c>
      <c r="F2025" t="s">
        <v>21467</v>
      </c>
      <c r="G2025" t="s">
        <v>887</v>
      </c>
      <c r="H2025" t="s">
        <v>21468</v>
      </c>
      <c r="I2025" t="s">
        <v>12119</v>
      </c>
      <c r="J2025" t="s">
        <v>5408</v>
      </c>
      <c r="K2025" t="s">
        <v>4280</v>
      </c>
      <c r="L2025" t="s">
        <v>375</v>
      </c>
      <c r="M2025" t="s">
        <v>5409</v>
      </c>
      <c r="N2025" t="s">
        <v>4789</v>
      </c>
      <c r="O2025" t="s">
        <v>5410</v>
      </c>
      <c r="P2025" t="s">
        <v>21469</v>
      </c>
      <c r="Q2025" t="s">
        <v>21470</v>
      </c>
      <c r="R2025" t="str">
        <f t="shared" si="62"/>
        <v>昌邑</v>
      </c>
      <c r="S2025" t="str">
        <f t="shared" si="63"/>
        <v>0104</v>
      </c>
    </row>
    <row r="2026" spans="1:19">
      <c r="A2026" t="s">
        <v>21471</v>
      </c>
      <c r="B2026" t="s">
        <v>21472</v>
      </c>
      <c r="C2026" t="s">
        <v>49</v>
      </c>
      <c r="D2026" t="s">
        <v>21473</v>
      </c>
      <c r="E2026" t="s">
        <v>21474</v>
      </c>
      <c r="F2026" t="s">
        <v>21475</v>
      </c>
      <c r="G2026" t="s">
        <v>21476</v>
      </c>
      <c r="H2026" t="s">
        <v>21477</v>
      </c>
      <c r="I2026" t="s">
        <v>12119</v>
      </c>
      <c r="J2026" t="s">
        <v>6935</v>
      </c>
      <c r="K2026" t="s">
        <v>6936</v>
      </c>
      <c r="L2026" t="s">
        <v>50</v>
      </c>
      <c r="M2026" t="s">
        <v>4816</v>
      </c>
      <c r="N2026" t="s">
        <v>5005</v>
      </c>
      <c r="O2026" t="s">
        <v>6937</v>
      </c>
      <c r="P2026" t="s">
        <v>21478</v>
      </c>
      <c r="Q2026" t="s">
        <v>21479</v>
      </c>
      <c r="R2026" t="str">
        <f t="shared" si="62"/>
        <v>青州</v>
      </c>
      <c r="S2026" t="str">
        <f t="shared" si="63"/>
        <v>0104</v>
      </c>
    </row>
    <row r="2027" spans="1:19">
      <c r="A2027" t="s">
        <v>21480</v>
      </c>
      <c r="B2027" t="s">
        <v>21481</v>
      </c>
      <c r="C2027" t="s">
        <v>49</v>
      </c>
      <c r="D2027" t="s">
        <v>21482</v>
      </c>
      <c r="E2027" t="s">
        <v>21483</v>
      </c>
      <c r="F2027" t="s">
        <v>21484</v>
      </c>
      <c r="G2027" t="s">
        <v>21485</v>
      </c>
      <c r="H2027" t="s">
        <v>21486</v>
      </c>
      <c r="I2027" t="s">
        <v>4852</v>
      </c>
      <c r="J2027" t="s">
        <v>6357</v>
      </c>
      <c r="K2027" t="s">
        <v>6358</v>
      </c>
      <c r="L2027" t="s">
        <v>60</v>
      </c>
      <c r="M2027" t="s">
        <v>5999</v>
      </c>
      <c r="N2027" t="s">
        <v>4972</v>
      </c>
      <c r="O2027" t="s">
        <v>6359</v>
      </c>
      <c r="P2027" t="s">
        <v>21487</v>
      </c>
      <c r="R2027" t="str">
        <f t="shared" si="62"/>
        <v>奎文</v>
      </c>
      <c r="S2027" t="str">
        <f t="shared" si="63"/>
        <v>0104</v>
      </c>
    </row>
    <row r="2028" spans="1:19">
      <c r="A2028" t="s">
        <v>21488</v>
      </c>
      <c r="B2028" t="s">
        <v>21489</v>
      </c>
      <c r="C2028" t="s">
        <v>49</v>
      </c>
      <c r="D2028" t="s">
        <v>21490</v>
      </c>
      <c r="E2028" t="s">
        <v>21491</v>
      </c>
      <c r="F2028" t="s">
        <v>21492</v>
      </c>
      <c r="G2028" t="s">
        <v>21493</v>
      </c>
      <c r="H2028" t="s">
        <v>21494</v>
      </c>
      <c r="I2028" t="s">
        <v>4828</v>
      </c>
      <c r="J2028" t="s">
        <v>19619</v>
      </c>
      <c r="K2028" t="s">
        <v>19620</v>
      </c>
      <c r="L2028" t="s">
        <v>77</v>
      </c>
      <c r="M2028" t="s">
        <v>5733</v>
      </c>
      <c r="N2028" t="s">
        <v>4845</v>
      </c>
      <c r="O2028" t="s">
        <v>19621</v>
      </c>
      <c r="P2028" t="s">
        <v>21495</v>
      </c>
      <c r="R2028" t="str">
        <f t="shared" si="62"/>
        <v>临朐</v>
      </c>
      <c r="S2028" t="str">
        <f t="shared" si="63"/>
        <v>0104</v>
      </c>
    </row>
    <row r="2029" spans="1:19">
      <c r="A2029" t="s">
        <v>21496</v>
      </c>
      <c r="B2029" t="s">
        <v>21497</v>
      </c>
      <c r="C2029" t="s">
        <v>49</v>
      </c>
      <c r="D2029" t="s">
        <v>21498</v>
      </c>
      <c r="E2029" t="s">
        <v>17301</v>
      </c>
      <c r="F2029" t="s">
        <v>21499</v>
      </c>
      <c r="G2029" t="s">
        <v>21500</v>
      </c>
      <c r="H2029" t="s">
        <v>21501</v>
      </c>
      <c r="I2029" t="s">
        <v>12119</v>
      </c>
      <c r="J2029" t="s">
        <v>4853</v>
      </c>
      <c r="K2029" t="s">
        <v>4854</v>
      </c>
      <c r="L2029" t="s">
        <v>50</v>
      </c>
      <c r="M2029" t="s">
        <v>4855</v>
      </c>
      <c r="O2029" t="s">
        <v>4857</v>
      </c>
      <c r="P2029" t="s">
        <v>21502</v>
      </c>
      <c r="R2029" t="str">
        <f t="shared" si="62"/>
        <v>青州</v>
      </c>
      <c r="S2029" t="str">
        <f t="shared" si="63"/>
        <v>0104</v>
      </c>
    </row>
    <row r="2030" spans="1:19">
      <c r="A2030" t="s">
        <v>21503</v>
      </c>
      <c r="B2030" t="s">
        <v>17338</v>
      </c>
      <c r="C2030" t="s">
        <v>49</v>
      </c>
      <c r="D2030" t="s">
        <v>21504</v>
      </c>
      <c r="E2030" t="s">
        <v>17124</v>
      </c>
      <c r="F2030" t="s">
        <v>21505</v>
      </c>
      <c r="G2030" t="s">
        <v>21506</v>
      </c>
      <c r="H2030" t="s">
        <v>21507</v>
      </c>
      <c r="I2030" t="s">
        <v>4785</v>
      </c>
      <c r="J2030" t="s">
        <v>6731</v>
      </c>
      <c r="K2030" t="s">
        <v>6732</v>
      </c>
      <c r="L2030" t="s">
        <v>123</v>
      </c>
      <c r="M2030" t="s">
        <v>5854</v>
      </c>
      <c r="N2030" t="s">
        <v>4892</v>
      </c>
      <c r="O2030" t="s">
        <v>6733</v>
      </c>
      <c r="P2030" t="s">
        <v>21508</v>
      </c>
      <c r="R2030" t="str">
        <f t="shared" si="62"/>
        <v>诸城</v>
      </c>
      <c r="S2030" t="str">
        <f t="shared" si="63"/>
        <v>0104</v>
      </c>
    </row>
    <row r="2031" spans="1:19">
      <c r="A2031" t="s">
        <v>21509</v>
      </c>
      <c r="B2031" t="s">
        <v>21510</v>
      </c>
      <c r="C2031" t="s">
        <v>49</v>
      </c>
      <c r="D2031" t="s">
        <v>21511</v>
      </c>
      <c r="E2031" t="s">
        <v>17124</v>
      </c>
      <c r="F2031" t="s">
        <v>21512</v>
      </c>
      <c r="G2031" t="s">
        <v>21513</v>
      </c>
      <c r="H2031" t="s">
        <v>21514</v>
      </c>
      <c r="I2031" t="s">
        <v>21515</v>
      </c>
      <c r="J2031" t="s">
        <v>5122</v>
      </c>
      <c r="K2031" t="s">
        <v>5123</v>
      </c>
      <c r="N2031" t="s">
        <v>4905</v>
      </c>
      <c r="O2031" t="s">
        <v>5124</v>
      </c>
      <c r="R2031" t="str">
        <f t="shared" si="62"/>
        <v/>
      </c>
      <c r="S2031" t="str">
        <f t="shared" si="63"/>
        <v>0104</v>
      </c>
    </row>
    <row r="2032" spans="1:19">
      <c r="A2032" t="s">
        <v>21516</v>
      </c>
      <c r="B2032" t="s">
        <v>21517</v>
      </c>
      <c r="C2032" t="s">
        <v>49</v>
      </c>
      <c r="D2032" t="s">
        <v>21518</v>
      </c>
      <c r="E2032" t="s">
        <v>16687</v>
      </c>
      <c r="F2032" t="s">
        <v>21519</v>
      </c>
      <c r="G2032" t="s">
        <v>21520</v>
      </c>
      <c r="H2032" t="s">
        <v>21521</v>
      </c>
      <c r="I2032" t="s">
        <v>4852</v>
      </c>
      <c r="J2032" t="s">
        <v>9154</v>
      </c>
      <c r="K2032" t="s">
        <v>9155</v>
      </c>
      <c r="L2032" t="s">
        <v>60</v>
      </c>
      <c r="M2032" t="s">
        <v>4774</v>
      </c>
      <c r="N2032" t="s">
        <v>5069</v>
      </c>
      <c r="O2032" t="s">
        <v>9156</v>
      </c>
      <c r="P2032" t="s">
        <v>21522</v>
      </c>
      <c r="Q2032" t="s">
        <v>21523</v>
      </c>
      <c r="R2032" t="str">
        <f t="shared" si="62"/>
        <v>奎文</v>
      </c>
      <c r="S2032" t="str">
        <f t="shared" si="63"/>
        <v>0104</v>
      </c>
    </row>
    <row r="2033" spans="1:19">
      <c r="A2033" t="s">
        <v>21524</v>
      </c>
      <c r="B2033" t="s">
        <v>21525</v>
      </c>
      <c r="C2033" t="s">
        <v>49</v>
      </c>
      <c r="D2033" t="s">
        <v>21526</v>
      </c>
      <c r="E2033" t="s">
        <v>21527</v>
      </c>
      <c r="F2033" t="s">
        <v>21528</v>
      </c>
      <c r="G2033" t="s">
        <v>21529</v>
      </c>
      <c r="H2033" t="s">
        <v>21530</v>
      </c>
      <c r="I2033" t="s">
        <v>12119</v>
      </c>
      <c r="J2033" t="s">
        <v>7803</v>
      </c>
      <c r="K2033" t="s">
        <v>7804</v>
      </c>
      <c r="L2033" t="s">
        <v>105</v>
      </c>
      <c r="M2033" t="s">
        <v>7805</v>
      </c>
      <c r="N2033" t="s">
        <v>5421</v>
      </c>
      <c r="O2033" t="s">
        <v>7806</v>
      </c>
      <c r="P2033" t="s">
        <v>21531</v>
      </c>
      <c r="R2033" t="str">
        <f t="shared" si="62"/>
        <v>寿光</v>
      </c>
      <c r="S2033" t="str">
        <f t="shared" si="63"/>
        <v>0104</v>
      </c>
    </row>
    <row r="2034" spans="1:19">
      <c r="A2034" t="s">
        <v>21532</v>
      </c>
      <c r="B2034" t="s">
        <v>21533</v>
      </c>
      <c r="C2034" t="s">
        <v>49</v>
      </c>
      <c r="D2034" t="s">
        <v>21534</v>
      </c>
      <c r="E2034" t="s">
        <v>21491</v>
      </c>
      <c r="F2034" t="s">
        <v>21535</v>
      </c>
      <c r="G2034" t="s">
        <v>21536</v>
      </c>
      <c r="H2034" t="s">
        <v>21537</v>
      </c>
      <c r="I2034" t="s">
        <v>4785</v>
      </c>
      <c r="J2034" t="s">
        <v>8582</v>
      </c>
      <c r="K2034" t="s">
        <v>8583</v>
      </c>
      <c r="L2034" t="s">
        <v>77</v>
      </c>
      <c r="M2034" t="s">
        <v>4803</v>
      </c>
      <c r="N2034" t="s">
        <v>4789</v>
      </c>
      <c r="O2034" t="s">
        <v>8584</v>
      </c>
      <c r="P2034" t="s">
        <v>21538</v>
      </c>
      <c r="Q2034" t="s">
        <v>21539</v>
      </c>
      <c r="R2034" t="str">
        <f t="shared" si="62"/>
        <v>临朐</v>
      </c>
      <c r="S2034" t="str">
        <f t="shared" si="63"/>
        <v>0104</v>
      </c>
    </row>
    <row r="2035" spans="1:19">
      <c r="A2035" t="s">
        <v>21540</v>
      </c>
      <c r="B2035" t="s">
        <v>21541</v>
      </c>
      <c r="C2035" t="s">
        <v>49</v>
      </c>
      <c r="D2035" t="s">
        <v>21542</v>
      </c>
      <c r="E2035" t="s">
        <v>21543</v>
      </c>
      <c r="F2035" t="s">
        <v>21544</v>
      </c>
      <c r="G2035" t="s">
        <v>21545</v>
      </c>
      <c r="H2035" t="s">
        <v>19086</v>
      </c>
      <c r="I2035" t="s">
        <v>12119</v>
      </c>
      <c r="J2035" t="s">
        <v>8847</v>
      </c>
      <c r="K2035" t="s">
        <v>8848</v>
      </c>
      <c r="L2035" t="s">
        <v>60</v>
      </c>
      <c r="M2035" t="s">
        <v>5420</v>
      </c>
      <c r="N2035" t="s">
        <v>4972</v>
      </c>
      <c r="O2035" t="s">
        <v>8849</v>
      </c>
      <c r="P2035" t="s">
        <v>21546</v>
      </c>
      <c r="Q2035" t="s">
        <v>21547</v>
      </c>
      <c r="R2035" t="str">
        <f t="shared" si="62"/>
        <v>奎文</v>
      </c>
      <c r="S2035" t="str">
        <f t="shared" si="63"/>
        <v>0104</v>
      </c>
    </row>
    <row r="2036" spans="1:19">
      <c r="A2036" t="s">
        <v>21548</v>
      </c>
      <c r="B2036" t="s">
        <v>21549</v>
      </c>
      <c r="C2036" t="s">
        <v>49</v>
      </c>
      <c r="D2036" t="s">
        <v>21550</v>
      </c>
      <c r="E2036" t="s">
        <v>17428</v>
      </c>
      <c r="F2036" t="s">
        <v>21551</v>
      </c>
      <c r="G2036" t="s">
        <v>21552</v>
      </c>
      <c r="H2036" t="s">
        <v>21553</v>
      </c>
      <c r="I2036" t="s">
        <v>4852</v>
      </c>
      <c r="J2036" t="s">
        <v>6916</v>
      </c>
      <c r="K2036" t="s">
        <v>6917</v>
      </c>
      <c r="L2036" t="s">
        <v>148</v>
      </c>
      <c r="M2036" t="s">
        <v>6918</v>
      </c>
      <c r="O2036" t="s">
        <v>6919</v>
      </c>
      <c r="P2036" t="s">
        <v>21554</v>
      </c>
      <c r="Q2036" t="s">
        <v>21555</v>
      </c>
      <c r="R2036" t="str">
        <f t="shared" si="62"/>
        <v>寒亭</v>
      </c>
      <c r="S2036" t="str">
        <f t="shared" si="63"/>
        <v>0104</v>
      </c>
    </row>
    <row r="2037" spans="1:19">
      <c r="A2037" t="s">
        <v>21556</v>
      </c>
      <c r="B2037" t="s">
        <v>21557</v>
      </c>
      <c r="C2037" t="s">
        <v>49</v>
      </c>
      <c r="D2037" t="s">
        <v>21558</v>
      </c>
      <c r="E2037" t="s">
        <v>17301</v>
      </c>
      <c r="F2037" t="s">
        <v>21559</v>
      </c>
      <c r="G2037" t="s">
        <v>21560</v>
      </c>
      <c r="H2037" t="s">
        <v>21561</v>
      </c>
      <c r="I2037" t="s">
        <v>12119</v>
      </c>
      <c r="J2037" t="s">
        <v>10820</v>
      </c>
      <c r="K2037" t="s">
        <v>10821</v>
      </c>
      <c r="L2037" t="s">
        <v>105</v>
      </c>
      <c r="M2037" t="s">
        <v>7805</v>
      </c>
      <c r="N2037" t="s">
        <v>5487</v>
      </c>
      <c r="O2037" t="s">
        <v>10822</v>
      </c>
      <c r="P2037" t="s">
        <v>21562</v>
      </c>
      <c r="R2037" t="str">
        <f t="shared" si="62"/>
        <v>寿光</v>
      </c>
      <c r="S2037" t="str">
        <f t="shared" si="63"/>
        <v>0104</v>
      </c>
    </row>
    <row r="2038" spans="1:19">
      <c r="A2038" t="s">
        <v>21563</v>
      </c>
      <c r="B2038" t="s">
        <v>21564</v>
      </c>
      <c r="C2038" t="s">
        <v>49</v>
      </c>
      <c r="D2038" t="s">
        <v>21565</v>
      </c>
      <c r="E2038" t="s">
        <v>17301</v>
      </c>
      <c r="F2038" t="s">
        <v>21566</v>
      </c>
      <c r="G2038" t="s">
        <v>21567</v>
      </c>
      <c r="H2038" t="s">
        <v>21568</v>
      </c>
      <c r="I2038" t="s">
        <v>12119</v>
      </c>
      <c r="J2038" t="s">
        <v>7765</v>
      </c>
      <c r="K2038" t="s">
        <v>7766</v>
      </c>
      <c r="L2038" t="s">
        <v>123</v>
      </c>
      <c r="M2038" t="s">
        <v>7767</v>
      </c>
      <c r="O2038" t="s">
        <v>7769</v>
      </c>
      <c r="P2038" t="s">
        <v>21569</v>
      </c>
      <c r="Q2038" t="s">
        <v>21570</v>
      </c>
      <c r="R2038" t="str">
        <f t="shared" si="62"/>
        <v>诸城</v>
      </c>
      <c r="S2038" t="str">
        <f t="shared" si="63"/>
        <v>0104</v>
      </c>
    </row>
    <row r="2039" spans="1:19">
      <c r="A2039" t="s">
        <v>21571</v>
      </c>
      <c r="B2039" t="s">
        <v>21572</v>
      </c>
      <c r="C2039" t="s">
        <v>49</v>
      </c>
      <c r="D2039" t="s">
        <v>21573</v>
      </c>
      <c r="E2039" t="s">
        <v>21574</v>
      </c>
      <c r="F2039" t="s">
        <v>21575</v>
      </c>
      <c r="G2039" t="s">
        <v>21576</v>
      </c>
      <c r="H2039" t="s">
        <v>21577</v>
      </c>
      <c r="I2039" t="s">
        <v>4852</v>
      </c>
      <c r="J2039" t="s">
        <v>6804</v>
      </c>
      <c r="K2039" t="s">
        <v>6805</v>
      </c>
      <c r="L2039" t="s">
        <v>123</v>
      </c>
      <c r="M2039" t="s">
        <v>4994</v>
      </c>
      <c r="N2039" t="s">
        <v>5030</v>
      </c>
      <c r="O2039" t="s">
        <v>6806</v>
      </c>
      <c r="P2039" t="s">
        <v>21578</v>
      </c>
      <c r="Q2039" t="s">
        <v>21579</v>
      </c>
      <c r="R2039" t="str">
        <f t="shared" si="62"/>
        <v>诸城</v>
      </c>
      <c r="S2039" t="str">
        <f t="shared" si="63"/>
        <v>0104</v>
      </c>
    </row>
    <row r="2040" spans="1:19">
      <c r="A2040" t="s">
        <v>21580</v>
      </c>
      <c r="B2040" t="s">
        <v>21581</v>
      </c>
      <c r="C2040" t="s">
        <v>49</v>
      </c>
      <c r="D2040" t="s">
        <v>21582</v>
      </c>
      <c r="E2040" t="s">
        <v>17695</v>
      </c>
      <c r="F2040" t="s">
        <v>21583</v>
      </c>
      <c r="G2040" t="s">
        <v>21584</v>
      </c>
      <c r="H2040" t="s">
        <v>15430</v>
      </c>
      <c r="I2040" t="s">
        <v>4785</v>
      </c>
      <c r="J2040" t="s">
        <v>11156</v>
      </c>
      <c r="K2040" t="s">
        <v>11157</v>
      </c>
      <c r="L2040" t="s">
        <v>86</v>
      </c>
      <c r="M2040" t="s">
        <v>6297</v>
      </c>
      <c r="N2040" t="s">
        <v>5112</v>
      </c>
      <c r="O2040" t="s">
        <v>11158</v>
      </c>
      <c r="P2040" t="s">
        <v>21321</v>
      </c>
      <c r="Q2040" t="s">
        <v>21585</v>
      </c>
      <c r="R2040" t="str">
        <f t="shared" si="62"/>
        <v>坊子</v>
      </c>
      <c r="S2040" t="str">
        <f t="shared" si="63"/>
        <v>0104</v>
      </c>
    </row>
    <row r="2041" spans="1:19">
      <c r="A2041" t="s">
        <v>21586</v>
      </c>
      <c r="B2041" t="s">
        <v>21587</v>
      </c>
      <c r="C2041" t="s">
        <v>49</v>
      </c>
      <c r="D2041" t="s">
        <v>21588</v>
      </c>
      <c r="E2041" t="s">
        <v>17301</v>
      </c>
      <c r="F2041" t="s">
        <v>21589</v>
      </c>
      <c r="G2041" t="s">
        <v>21590</v>
      </c>
      <c r="H2041" t="s">
        <v>21591</v>
      </c>
      <c r="I2041" t="s">
        <v>12119</v>
      </c>
      <c r="J2041" t="s">
        <v>10771</v>
      </c>
      <c r="K2041" t="s">
        <v>10772</v>
      </c>
      <c r="L2041" t="s">
        <v>60</v>
      </c>
      <c r="M2041" t="s">
        <v>5420</v>
      </c>
      <c r="O2041" t="s">
        <v>10773</v>
      </c>
      <c r="P2041" t="s">
        <v>21592</v>
      </c>
      <c r="R2041" t="str">
        <f t="shared" si="62"/>
        <v>奎文</v>
      </c>
      <c r="S2041" t="str">
        <f t="shared" si="63"/>
        <v>0104</v>
      </c>
    </row>
    <row r="2042" spans="1:19">
      <c r="A2042" t="s">
        <v>21593</v>
      </c>
      <c r="B2042" t="s">
        <v>21594</v>
      </c>
      <c r="C2042" t="s">
        <v>49</v>
      </c>
      <c r="D2042" t="s">
        <v>21595</v>
      </c>
      <c r="E2042" t="s">
        <v>17428</v>
      </c>
      <c r="F2042" t="s">
        <v>21596</v>
      </c>
      <c r="G2042" t="s">
        <v>21597</v>
      </c>
      <c r="H2042" t="s">
        <v>21598</v>
      </c>
      <c r="I2042" t="s">
        <v>6877</v>
      </c>
      <c r="J2042" t="s">
        <v>9601</v>
      </c>
      <c r="K2042" t="s">
        <v>9602</v>
      </c>
      <c r="L2042" t="s">
        <v>1136</v>
      </c>
      <c r="M2042" t="s">
        <v>5210</v>
      </c>
      <c r="N2042" t="s">
        <v>5421</v>
      </c>
      <c r="P2042" t="s">
        <v>21599</v>
      </c>
      <c r="Q2042" t="s">
        <v>21600</v>
      </c>
      <c r="R2042" t="str">
        <f t="shared" si="62"/>
        <v>昌乐</v>
      </c>
      <c r="S2042" t="str">
        <f t="shared" si="63"/>
        <v>0104</v>
      </c>
    </row>
    <row r="2043" spans="1:19">
      <c r="A2043" t="s">
        <v>21601</v>
      </c>
      <c r="B2043" t="s">
        <v>21602</v>
      </c>
      <c r="C2043" t="s">
        <v>49</v>
      </c>
      <c r="D2043" t="s">
        <v>21603</v>
      </c>
      <c r="E2043" t="s">
        <v>17301</v>
      </c>
      <c r="F2043" t="s">
        <v>21604</v>
      </c>
      <c r="G2043" t="s">
        <v>21605</v>
      </c>
      <c r="H2043" t="s">
        <v>21606</v>
      </c>
      <c r="I2043" t="s">
        <v>12119</v>
      </c>
      <c r="J2043" t="s">
        <v>6935</v>
      </c>
      <c r="K2043" t="s">
        <v>6936</v>
      </c>
      <c r="L2043" t="s">
        <v>50</v>
      </c>
      <c r="M2043" t="s">
        <v>4816</v>
      </c>
      <c r="O2043" t="s">
        <v>6937</v>
      </c>
      <c r="P2043" t="s">
        <v>21607</v>
      </c>
      <c r="R2043" t="str">
        <f t="shared" si="62"/>
        <v>青州</v>
      </c>
      <c r="S2043" t="str">
        <f t="shared" si="63"/>
        <v>0104</v>
      </c>
    </row>
    <row r="2044" spans="1:19">
      <c r="A2044" t="s">
        <v>21608</v>
      </c>
      <c r="B2044" t="s">
        <v>21609</v>
      </c>
      <c r="C2044" t="s">
        <v>49</v>
      </c>
      <c r="D2044" t="s">
        <v>21610</v>
      </c>
      <c r="E2044" t="s">
        <v>17301</v>
      </c>
      <c r="F2044" t="s">
        <v>21611</v>
      </c>
      <c r="G2044" t="s">
        <v>21612</v>
      </c>
      <c r="H2044" t="s">
        <v>21613</v>
      </c>
      <c r="I2044" t="s">
        <v>12119</v>
      </c>
      <c r="J2044" t="s">
        <v>8354</v>
      </c>
      <c r="K2044" t="s">
        <v>8355</v>
      </c>
      <c r="L2044" t="s">
        <v>95</v>
      </c>
      <c r="M2044" t="s">
        <v>5649</v>
      </c>
      <c r="O2044" t="s">
        <v>8356</v>
      </c>
      <c r="P2044" t="s">
        <v>21614</v>
      </c>
      <c r="R2044" t="str">
        <f t="shared" si="62"/>
        <v>安丘</v>
      </c>
      <c r="S2044" t="str">
        <f t="shared" si="63"/>
        <v>0104</v>
      </c>
    </row>
    <row r="2045" spans="1:19">
      <c r="A2045" t="s">
        <v>21615</v>
      </c>
      <c r="B2045" t="s">
        <v>21616</v>
      </c>
      <c r="C2045" t="s">
        <v>49</v>
      </c>
      <c r="D2045" t="s">
        <v>21617</v>
      </c>
      <c r="E2045" t="s">
        <v>17301</v>
      </c>
      <c r="F2045" t="s">
        <v>21618</v>
      </c>
      <c r="G2045" t="s">
        <v>21619</v>
      </c>
      <c r="H2045" t="s">
        <v>21620</v>
      </c>
      <c r="I2045" t="s">
        <v>12119</v>
      </c>
      <c r="J2045" t="s">
        <v>9386</v>
      </c>
      <c r="K2045" t="s">
        <v>9387</v>
      </c>
      <c r="L2045" t="s">
        <v>50</v>
      </c>
      <c r="M2045" t="s">
        <v>6207</v>
      </c>
      <c r="O2045" t="s">
        <v>9388</v>
      </c>
      <c r="P2045" t="s">
        <v>21621</v>
      </c>
      <c r="R2045" t="str">
        <f t="shared" si="62"/>
        <v>青州</v>
      </c>
      <c r="S2045" t="str">
        <f t="shared" si="63"/>
        <v>0104</v>
      </c>
    </row>
    <row r="2046" spans="1:19">
      <c r="A2046" t="s">
        <v>21622</v>
      </c>
      <c r="B2046" t="s">
        <v>21623</v>
      </c>
      <c r="C2046" t="s">
        <v>49</v>
      </c>
      <c r="D2046" t="s">
        <v>21624</v>
      </c>
      <c r="E2046" t="s">
        <v>16664</v>
      </c>
      <c r="F2046" t="s">
        <v>21625</v>
      </c>
      <c r="G2046" t="s">
        <v>21626</v>
      </c>
      <c r="H2046" t="s">
        <v>21627</v>
      </c>
      <c r="I2046" t="s">
        <v>12119</v>
      </c>
      <c r="J2046" t="s">
        <v>6782</v>
      </c>
      <c r="K2046" t="s">
        <v>6783</v>
      </c>
      <c r="L2046" t="s">
        <v>105</v>
      </c>
      <c r="M2046" t="s">
        <v>5224</v>
      </c>
      <c r="N2046" t="s">
        <v>4919</v>
      </c>
      <c r="O2046" t="s">
        <v>6784</v>
      </c>
      <c r="P2046" t="s">
        <v>21628</v>
      </c>
      <c r="Q2046" t="s">
        <v>21629</v>
      </c>
      <c r="R2046" t="str">
        <f t="shared" si="62"/>
        <v>寿光</v>
      </c>
      <c r="S2046" t="str">
        <f t="shared" si="63"/>
        <v>0104</v>
      </c>
    </row>
    <row r="2047" spans="1:19">
      <c r="A2047" t="s">
        <v>21630</v>
      </c>
      <c r="B2047" t="s">
        <v>21631</v>
      </c>
      <c r="C2047" t="s">
        <v>49</v>
      </c>
      <c r="D2047" t="s">
        <v>21632</v>
      </c>
      <c r="E2047" t="s">
        <v>21633</v>
      </c>
      <c r="F2047" t="s">
        <v>21634</v>
      </c>
      <c r="G2047" t="s">
        <v>21635</v>
      </c>
      <c r="H2047" t="s">
        <v>21636</v>
      </c>
      <c r="I2047" t="s">
        <v>12844</v>
      </c>
      <c r="J2047" t="s">
        <v>7125</v>
      </c>
      <c r="K2047" t="s">
        <v>7126</v>
      </c>
      <c r="L2047" t="s">
        <v>105</v>
      </c>
      <c r="M2047" t="s">
        <v>5089</v>
      </c>
      <c r="N2047" t="s">
        <v>4845</v>
      </c>
      <c r="O2047" t="s">
        <v>7127</v>
      </c>
      <c r="P2047" t="s">
        <v>21637</v>
      </c>
      <c r="R2047" t="str">
        <f t="shared" si="62"/>
        <v>寿光</v>
      </c>
      <c r="S2047" t="str">
        <f t="shared" si="63"/>
        <v>0105</v>
      </c>
    </row>
    <row r="2048" spans="1:19">
      <c r="A2048" t="s">
        <v>21638</v>
      </c>
      <c r="B2048" t="s">
        <v>21639</v>
      </c>
      <c r="C2048" t="s">
        <v>49</v>
      </c>
      <c r="D2048" t="s">
        <v>21640</v>
      </c>
      <c r="E2048" t="s">
        <v>21641</v>
      </c>
      <c r="F2048" t="s">
        <v>21642</v>
      </c>
      <c r="G2048" t="s">
        <v>21643</v>
      </c>
      <c r="H2048" t="s">
        <v>21644</v>
      </c>
      <c r="I2048" t="s">
        <v>5407</v>
      </c>
      <c r="J2048" t="s">
        <v>21645</v>
      </c>
      <c r="K2048" t="s">
        <v>21646</v>
      </c>
      <c r="L2048" t="s">
        <v>237</v>
      </c>
      <c r="M2048" t="s">
        <v>4788</v>
      </c>
      <c r="O2048" t="s">
        <v>21647</v>
      </c>
      <c r="P2048" t="s">
        <v>21648</v>
      </c>
      <c r="R2048" t="str">
        <f t="shared" si="62"/>
        <v>潍城</v>
      </c>
      <c r="S2048" t="str">
        <f t="shared" si="63"/>
        <v>0105</v>
      </c>
    </row>
    <row r="2049" spans="1:19">
      <c r="A2049" t="s">
        <v>21649</v>
      </c>
      <c r="B2049" t="s">
        <v>21650</v>
      </c>
      <c r="C2049" t="s">
        <v>49</v>
      </c>
      <c r="D2049" t="s">
        <v>21651</v>
      </c>
      <c r="E2049" t="s">
        <v>21652</v>
      </c>
      <c r="F2049" t="s">
        <v>21653</v>
      </c>
      <c r="G2049" t="s">
        <v>21654</v>
      </c>
      <c r="H2049" t="s">
        <v>21655</v>
      </c>
      <c r="I2049" t="s">
        <v>12844</v>
      </c>
      <c r="J2049" t="s">
        <v>5937</v>
      </c>
      <c r="K2049" t="s">
        <v>5938</v>
      </c>
      <c r="L2049" t="s">
        <v>86</v>
      </c>
      <c r="M2049" t="s">
        <v>5099</v>
      </c>
      <c r="N2049" t="s">
        <v>5421</v>
      </c>
      <c r="O2049" t="s">
        <v>5940</v>
      </c>
      <c r="P2049" t="s">
        <v>21656</v>
      </c>
      <c r="R2049" t="str">
        <f t="shared" ref="R2049:R2112" si="64">IF(OR(LEFT(L2049,2)="高新"),"奎文",IF(LEFT(L2049,2)="峡山","坊子",IF(LEFT(L2049,2)="滨海","寒亭",LEFT(L2049,2))))</f>
        <v>坊子</v>
      </c>
      <c r="S2049" t="str">
        <f t="shared" ref="S2049:S2112" si="65">TEXT(B2049,"mmdd")</f>
        <v>0105</v>
      </c>
    </row>
    <row r="2050" spans="1:19">
      <c r="A2050" t="s">
        <v>1218</v>
      </c>
      <c r="B2050" t="s">
        <v>21657</v>
      </c>
      <c r="C2050" t="s">
        <v>49</v>
      </c>
      <c r="D2050" t="s">
        <v>21658</v>
      </c>
      <c r="E2050" t="s">
        <v>21659</v>
      </c>
      <c r="F2050" t="s">
        <v>21660</v>
      </c>
      <c r="G2050" t="s">
        <v>1216</v>
      </c>
      <c r="H2050" t="s">
        <v>21661</v>
      </c>
      <c r="I2050" t="s">
        <v>4785</v>
      </c>
      <c r="J2050" t="s">
        <v>12489</v>
      </c>
      <c r="K2050" t="s">
        <v>12490</v>
      </c>
      <c r="L2050" t="s">
        <v>60</v>
      </c>
      <c r="M2050" t="s">
        <v>5999</v>
      </c>
      <c r="N2050" t="s">
        <v>10295</v>
      </c>
      <c r="O2050" t="s">
        <v>12491</v>
      </c>
      <c r="P2050" t="s">
        <v>21662</v>
      </c>
      <c r="Q2050" t="s">
        <v>21663</v>
      </c>
      <c r="R2050" t="str">
        <f t="shared" si="64"/>
        <v>奎文</v>
      </c>
      <c r="S2050" t="str">
        <f t="shared" si="65"/>
        <v>0105</v>
      </c>
    </row>
    <row r="2051" spans="1:19">
      <c r="A2051" t="s">
        <v>21664</v>
      </c>
      <c r="B2051" t="s">
        <v>21665</v>
      </c>
      <c r="C2051" t="s">
        <v>49</v>
      </c>
      <c r="D2051" t="s">
        <v>21666</v>
      </c>
      <c r="E2051" t="s">
        <v>21641</v>
      </c>
      <c r="F2051" t="s">
        <v>21667</v>
      </c>
      <c r="G2051" t="s">
        <v>21668</v>
      </c>
      <c r="H2051" t="s">
        <v>21669</v>
      </c>
      <c r="I2051" t="s">
        <v>12500</v>
      </c>
      <c r="J2051" t="s">
        <v>5270</v>
      </c>
      <c r="K2051" t="s">
        <v>5271</v>
      </c>
      <c r="L2051" t="s">
        <v>148</v>
      </c>
      <c r="M2051" t="s">
        <v>5272</v>
      </c>
      <c r="O2051" t="s">
        <v>5274</v>
      </c>
      <c r="R2051" t="str">
        <f t="shared" si="64"/>
        <v>寒亭</v>
      </c>
      <c r="S2051" t="str">
        <f t="shared" si="65"/>
        <v>0105</v>
      </c>
    </row>
    <row r="2052" spans="1:19">
      <c r="A2052" t="s">
        <v>1290</v>
      </c>
      <c r="B2052" t="s">
        <v>21670</v>
      </c>
      <c r="C2052" t="s">
        <v>49</v>
      </c>
      <c r="D2052" t="s">
        <v>21671</v>
      </c>
      <c r="E2052" t="s">
        <v>21641</v>
      </c>
      <c r="F2052" t="s">
        <v>21672</v>
      </c>
      <c r="G2052" t="s">
        <v>1288</v>
      </c>
      <c r="H2052" t="s">
        <v>21673</v>
      </c>
      <c r="I2052" t="s">
        <v>5822</v>
      </c>
      <c r="J2052" t="s">
        <v>5222</v>
      </c>
      <c r="K2052" t="s">
        <v>5223</v>
      </c>
      <c r="L2052" t="s">
        <v>105</v>
      </c>
      <c r="M2052" t="s">
        <v>5224</v>
      </c>
      <c r="O2052" t="s">
        <v>5225</v>
      </c>
      <c r="P2052" t="s">
        <v>21674</v>
      </c>
      <c r="R2052" t="str">
        <f t="shared" si="64"/>
        <v>寿光</v>
      </c>
      <c r="S2052" t="str">
        <f t="shared" si="65"/>
        <v>0105</v>
      </c>
    </row>
    <row r="2053" spans="1:19">
      <c r="A2053" t="s">
        <v>21675</v>
      </c>
      <c r="B2053" t="s">
        <v>21676</v>
      </c>
      <c r="C2053" t="s">
        <v>49</v>
      </c>
      <c r="D2053" t="s">
        <v>21677</v>
      </c>
      <c r="E2053" t="s">
        <v>21641</v>
      </c>
      <c r="F2053" t="s">
        <v>21678</v>
      </c>
      <c r="G2053" t="s">
        <v>21679</v>
      </c>
      <c r="H2053" t="s">
        <v>21680</v>
      </c>
      <c r="I2053" t="s">
        <v>4828</v>
      </c>
      <c r="J2053" t="s">
        <v>5222</v>
      </c>
      <c r="K2053" t="s">
        <v>5223</v>
      </c>
      <c r="L2053" t="s">
        <v>105</v>
      </c>
      <c r="M2053" t="s">
        <v>5224</v>
      </c>
      <c r="O2053" t="s">
        <v>5225</v>
      </c>
      <c r="P2053" t="s">
        <v>21681</v>
      </c>
      <c r="R2053" t="str">
        <f t="shared" si="64"/>
        <v>寿光</v>
      </c>
      <c r="S2053" t="str">
        <f t="shared" si="65"/>
        <v>0105</v>
      </c>
    </row>
    <row r="2054" spans="1:19">
      <c r="A2054" t="s">
        <v>21682</v>
      </c>
      <c r="B2054" t="s">
        <v>21683</v>
      </c>
      <c r="C2054" t="s">
        <v>49</v>
      </c>
      <c r="D2054" t="s">
        <v>21684</v>
      </c>
      <c r="E2054" t="s">
        <v>21685</v>
      </c>
      <c r="F2054" t="s">
        <v>21686</v>
      </c>
      <c r="G2054" t="s">
        <v>21687</v>
      </c>
      <c r="H2054" t="s">
        <v>21688</v>
      </c>
      <c r="I2054" t="s">
        <v>12119</v>
      </c>
      <c r="J2054" t="s">
        <v>8722</v>
      </c>
      <c r="K2054" t="s">
        <v>8723</v>
      </c>
      <c r="L2054" t="s">
        <v>60</v>
      </c>
      <c r="M2054" t="s">
        <v>4904</v>
      </c>
      <c r="N2054" t="s">
        <v>4905</v>
      </c>
      <c r="O2054" t="s">
        <v>8724</v>
      </c>
      <c r="P2054" t="s">
        <v>21689</v>
      </c>
      <c r="Q2054" t="s">
        <v>21690</v>
      </c>
      <c r="R2054" t="str">
        <f t="shared" si="64"/>
        <v>奎文</v>
      </c>
      <c r="S2054" t="str">
        <f t="shared" si="65"/>
        <v>0105</v>
      </c>
    </row>
    <row r="2055" spans="1:19">
      <c r="A2055" t="s">
        <v>21691</v>
      </c>
      <c r="B2055" t="s">
        <v>21692</v>
      </c>
      <c r="C2055" t="s">
        <v>49</v>
      </c>
      <c r="D2055" t="s">
        <v>21693</v>
      </c>
      <c r="E2055" t="s">
        <v>21685</v>
      </c>
      <c r="F2055" t="s">
        <v>21694</v>
      </c>
      <c r="G2055" t="s">
        <v>21695</v>
      </c>
      <c r="H2055" t="s">
        <v>21696</v>
      </c>
      <c r="I2055" t="s">
        <v>12119</v>
      </c>
      <c r="J2055" t="s">
        <v>5987</v>
      </c>
      <c r="K2055" t="s">
        <v>5988</v>
      </c>
      <c r="L2055" t="s">
        <v>95</v>
      </c>
      <c r="M2055" t="s">
        <v>5042</v>
      </c>
      <c r="N2055" t="s">
        <v>5056</v>
      </c>
      <c r="O2055" t="s">
        <v>5989</v>
      </c>
      <c r="P2055" t="s">
        <v>21697</v>
      </c>
      <c r="Q2055" t="s">
        <v>21698</v>
      </c>
      <c r="R2055" t="str">
        <f t="shared" si="64"/>
        <v>安丘</v>
      </c>
      <c r="S2055" t="str">
        <f t="shared" si="65"/>
        <v>0105</v>
      </c>
    </row>
    <row r="2056" spans="1:19">
      <c r="A2056" t="s">
        <v>21699</v>
      </c>
      <c r="B2056" t="s">
        <v>21700</v>
      </c>
      <c r="C2056" t="s">
        <v>49</v>
      </c>
      <c r="D2056" t="s">
        <v>21701</v>
      </c>
      <c r="E2056" t="s">
        <v>21641</v>
      </c>
      <c r="F2056" t="s">
        <v>21702</v>
      </c>
      <c r="G2056" t="s">
        <v>21703</v>
      </c>
      <c r="H2056" t="s">
        <v>21704</v>
      </c>
      <c r="I2056" t="s">
        <v>4852</v>
      </c>
      <c r="J2056" t="s">
        <v>10453</v>
      </c>
      <c r="K2056" t="s">
        <v>10454</v>
      </c>
      <c r="L2056" t="s">
        <v>123</v>
      </c>
      <c r="M2056" t="s">
        <v>4994</v>
      </c>
      <c r="O2056" t="s">
        <v>10455</v>
      </c>
      <c r="P2056" t="s">
        <v>21705</v>
      </c>
      <c r="Q2056" t="s">
        <v>21706</v>
      </c>
      <c r="R2056" t="str">
        <f t="shared" si="64"/>
        <v>诸城</v>
      </c>
      <c r="S2056" t="str">
        <f t="shared" si="65"/>
        <v>0105</v>
      </c>
    </row>
    <row r="2057" spans="1:19">
      <c r="A2057" t="s">
        <v>21707</v>
      </c>
      <c r="B2057" t="s">
        <v>21708</v>
      </c>
      <c r="C2057" t="s">
        <v>49</v>
      </c>
      <c r="D2057" t="s">
        <v>21709</v>
      </c>
      <c r="E2057" t="s">
        <v>21710</v>
      </c>
      <c r="F2057" t="s">
        <v>21711</v>
      </c>
      <c r="G2057" t="s">
        <v>21712</v>
      </c>
      <c r="H2057" t="s">
        <v>21713</v>
      </c>
      <c r="I2057" t="s">
        <v>4785</v>
      </c>
      <c r="J2057" t="s">
        <v>5875</v>
      </c>
      <c r="K2057" t="s">
        <v>5876</v>
      </c>
      <c r="L2057" t="s">
        <v>50</v>
      </c>
      <c r="M2057" t="s">
        <v>5877</v>
      </c>
      <c r="O2057" t="s">
        <v>5878</v>
      </c>
      <c r="P2057" t="s">
        <v>21714</v>
      </c>
      <c r="R2057" t="str">
        <f t="shared" si="64"/>
        <v>青州</v>
      </c>
      <c r="S2057" t="str">
        <f t="shared" si="65"/>
        <v>0105</v>
      </c>
    </row>
    <row r="2058" spans="1:19">
      <c r="A2058" t="s">
        <v>21715</v>
      </c>
      <c r="B2058" t="s">
        <v>21716</v>
      </c>
      <c r="C2058" t="s">
        <v>49</v>
      </c>
      <c r="D2058" t="s">
        <v>21717</v>
      </c>
      <c r="E2058" t="s">
        <v>21641</v>
      </c>
      <c r="F2058" t="s">
        <v>21718</v>
      </c>
      <c r="G2058" t="s">
        <v>21719</v>
      </c>
      <c r="H2058" t="s">
        <v>21720</v>
      </c>
      <c r="I2058" t="s">
        <v>12119</v>
      </c>
      <c r="J2058" t="s">
        <v>11292</v>
      </c>
      <c r="K2058" t="s">
        <v>11293</v>
      </c>
      <c r="L2058" t="s">
        <v>86</v>
      </c>
      <c r="M2058" t="s">
        <v>11294</v>
      </c>
      <c r="O2058" t="s">
        <v>11295</v>
      </c>
      <c r="P2058" t="s">
        <v>21721</v>
      </c>
      <c r="R2058" t="str">
        <f t="shared" si="64"/>
        <v>坊子</v>
      </c>
      <c r="S2058" t="str">
        <f t="shared" si="65"/>
        <v>0105</v>
      </c>
    </row>
    <row r="2059" spans="1:19">
      <c r="A2059" t="s">
        <v>21722</v>
      </c>
      <c r="B2059" t="s">
        <v>21723</v>
      </c>
      <c r="C2059" t="s">
        <v>49</v>
      </c>
      <c r="D2059" t="s">
        <v>21724</v>
      </c>
      <c r="E2059" t="s">
        <v>21641</v>
      </c>
      <c r="F2059" t="s">
        <v>21725</v>
      </c>
      <c r="G2059" t="s">
        <v>21726</v>
      </c>
      <c r="H2059" t="s">
        <v>21727</v>
      </c>
      <c r="I2059" t="s">
        <v>5052</v>
      </c>
      <c r="J2059" t="s">
        <v>6357</v>
      </c>
      <c r="K2059" t="s">
        <v>6358</v>
      </c>
      <c r="L2059" t="s">
        <v>60</v>
      </c>
      <c r="M2059" t="s">
        <v>5999</v>
      </c>
      <c r="O2059" t="s">
        <v>6359</v>
      </c>
      <c r="P2059" t="s">
        <v>21728</v>
      </c>
      <c r="Q2059" t="s">
        <v>21729</v>
      </c>
      <c r="R2059" t="str">
        <f t="shared" si="64"/>
        <v>奎文</v>
      </c>
      <c r="S2059" t="str">
        <f t="shared" si="65"/>
        <v>0105</v>
      </c>
    </row>
    <row r="2060" spans="1:19">
      <c r="A2060" t="s">
        <v>21730</v>
      </c>
      <c r="B2060" t="s">
        <v>21731</v>
      </c>
      <c r="C2060" t="s">
        <v>49</v>
      </c>
      <c r="D2060" t="s">
        <v>21732</v>
      </c>
      <c r="E2060" t="s">
        <v>21641</v>
      </c>
      <c r="F2060" t="s">
        <v>21733</v>
      </c>
      <c r="G2060" t="s">
        <v>21734</v>
      </c>
      <c r="H2060" t="s">
        <v>21735</v>
      </c>
      <c r="I2060" t="s">
        <v>5822</v>
      </c>
      <c r="J2060" t="s">
        <v>11530</v>
      </c>
      <c r="K2060" t="s">
        <v>11531</v>
      </c>
      <c r="L2060" t="s">
        <v>50</v>
      </c>
      <c r="M2060" t="s">
        <v>5260</v>
      </c>
      <c r="O2060" t="s">
        <v>11532</v>
      </c>
      <c r="P2060" t="s">
        <v>21736</v>
      </c>
      <c r="Q2060" t="s">
        <v>21737</v>
      </c>
      <c r="R2060" t="str">
        <f t="shared" si="64"/>
        <v>青州</v>
      </c>
      <c r="S2060" t="str">
        <f t="shared" si="65"/>
        <v>0105</v>
      </c>
    </row>
    <row r="2061" spans="1:19">
      <c r="A2061" t="s">
        <v>21738</v>
      </c>
      <c r="B2061" t="s">
        <v>21739</v>
      </c>
      <c r="C2061" t="s">
        <v>49</v>
      </c>
      <c r="D2061" t="s">
        <v>21740</v>
      </c>
      <c r="E2061" t="s">
        <v>21641</v>
      </c>
      <c r="F2061" t="s">
        <v>21741</v>
      </c>
      <c r="G2061" t="s">
        <v>21742</v>
      </c>
      <c r="H2061" t="s">
        <v>21743</v>
      </c>
      <c r="I2061" t="s">
        <v>12119</v>
      </c>
      <c r="J2061" t="s">
        <v>15948</v>
      </c>
      <c r="K2061" t="s">
        <v>15949</v>
      </c>
      <c r="L2061" t="s">
        <v>148</v>
      </c>
      <c r="M2061" t="s">
        <v>6391</v>
      </c>
      <c r="O2061" t="s">
        <v>15950</v>
      </c>
      <c r="P2061" t="s">
        <v>21744</v>
      </c>
      <c r="R2061" t="str">
        <f t="shared" si="64"/>
        <v>寒亭</v>
      </c>
      <c r="S2061" t="str">
        <f t="shared" si="65"/>
        <v>0105</v>
      </c>
    </row>
    <row r="2062" spans="1:19">
      <c r="A2062" t="s">
        <v>21745</v>
      </c>
      <c r="B2062" t="s">
        <v>21746</v>
      </c>
      <c r="C2062" t="s">
        <v>49</v>
      </c>
      <c r="D2062" t="s">
        <v>21747</v>
      </c>
      <c r="E2062" t="s">
        <v>21659</v>
      </c>
      <c r="F2062" t="s">
        <v>21748</v>
      </c>
      <c r="G2062" t="s">
        <v>21749</v>
      </c>
      <c r="H2062" t="s">
        <v>21750</v>
      </c>
      <c r="I2062" t="s">
        <v>21751</v>
      </c>
      <c r="J2062" t="s">
        <v>12900</v>
      </c>
      <c r="K2062" t="s">
        <v>12901</v>
      </c>
      <c r="L2062" t="s">
        <v>148</v>
      </c>
      <c r="M2062" t="s">
        <v>5580</v>
      </c>
      <c r="N2062" t="s">
        <v>4845</v>
      </c>
      <c r="O2062" t="s">
        <v>12902</v>
      </c>
      <c r="P2062" t="s">
        <v>21752</v>
      </c>
      <c r="R2062" t="str">
        <f t="shared" si="64"/>
        <v>寒亭</v>
      </c>
      <c r="S2062" t="str">
        <f t="shared" si="65"/>
        <v>0105</v>
      </c>
    </row>
    <row r="2063" spans="1:19">
      <c r="A2063" t="s">
        <v>21753</v>
      </c>
      <c r="B2063" t="s">
        <v>21754</v>
      </c>
      <c r="C2063" t="s">
        <v>49</v>
      </c>
      <c r="D2063" t="s">
        <v>21755</v>
      </c>
      <c r="E2063" t="s">
        <v>21756</v>
      </c>
      <c r="F2063" t="s">
        <v>21757</v>
      </c>
      <c r="G2063" t="s">
        <v>21758</v>
      </c>
      <c r="H2063" t="s">
        <v>21759</v>
      </c>
      <c r="I2063" t="s">
        <v>4828</v>
      </c>
      <c r="J2063" t="s">
        <v>7018</v>
      </c>
      <c r="K2063" t="s">
        <v>7019</v>
      </c>
      <c r="L2063" t="s">
        <v>95</v>
      </c>
      <c r="M2063" t="s">
        <v>5649</v>
      </c>
      <c r="N2063" t="s">
        <v>6184</v>
      </c>
      <c r="O2063" t="s">
        <v>7020</v>
      </c>
      <c r="P2063" t="s">
        <v>21760</v>
      </c>
      <c r="Q2063" t="s">
        <v>21761</v>
      </c>
      <c r="R2063" t="str">
        <f t="shared" si="64"/>
        <v>安丘</v>
      </c>
      <c r="S2063" t="str">
        <f t="shared" si="65"/>
        <v>0105</v>
      </c>
    </row>
    <row r="2064" spans="1:19">
      <c r="A2064" t="s">
        <v>21762</v>
      </c>
      <c r="B2064" t="s">
        <v>21763</v>
      </c>
      <c r="C2064" t="s">
        <v>49</v>
      </c>
      <c r="D2064" t="s">
        <v>21764</v>
      </c>
      <c r="E2064" t="s">
        <v>21756</v>
      </c>
      <c r="F2064" t="s">
        <v>21765</v>
      </c>
      <c r="G2064" t="s">
        <v>21766</v>
      </c>
      <c r="H2064" t="s">
        <v>21767</v>
      </c>
      <c r="I2064" t="s">
        <v>4955</v>
      </c>
      <c r="J2064" t="s">
        <v>5636</v>
      </c>
      <c r="K2064" t="s">
        <v>5637</v>
      </c>
      <c r="L2064" t="s">
        <v>105</v>
      </c>
      <c r="M2064" t="s">
        <v>5638</v>
      </c>
      <c r="N2064" t="s">
        <v>7881</v>
      </c>
      <c r="O2064" t="s">
        <v>5639</v>
      </c>
      <c r="P2064" t="s">
        <v>21768</v>
      </c>
      <c r="Q2064" t="s">
        <v>21769</v>
      </c>
      <c r="R2064" t="str">
        <f t="shared" si="64"/>
        <v>寿光</v>
      </c>
      <c r="S2064" t="str">
        <f t="shared" si="65"/>
        <v>0105</v>
      </c>
    </row>
    <row r="2065" spans="1:19">
      <c r="A2065" t="s">
        <v>21770</v>
      </c>
      <c r="B2065" t="s">
        <v>21771</v>
      </c>
      <c r="C2065" t="s">
        <v>49</v>
      </c>
      <c r="D2065" t="s">
        <v>21772</v>
      </c>
      <c r="E2065" t="s">
        <v>21652</v>
      </c>
      <c r="F2065" t="s">
        <v>21773</v>
      </c>
      <c r="G2065" t="s">
        <v>21774</v>
      </c>
      <c r="H2065" t="s">
        <v>21775</v>
      </c>
      <c r="I2065" t="s">
        <v>12119</v>
      </c>
      <c r="J2065" t="s">
        <v>5767</v>
      </c>
      <c r="K2065" t="s">
        <v>5768</v>
      </c>
      <c r="L2065" t="s">
        <v>105</v>
      </c>
      <c r="M2065" t="s">
        <v>5769</v>
      </c>
      <c r="N2065" t="s">
        <v>4789</v>
      </c>
      <c r="O2065" t="s">
        <v>5770</v>
      </c>
      <c r="P2065" t="s">
        <v>21776</v>
      </c>
      <c r="R2065" t="str">
        <f t="shared" si="64"/>
        <v>寿光</v>
      </c>
      <c r="S2065" t="str">
        <f t="shared" si="65"/>
        <v>0105</v>
      </c>
    </row>
    <row r="2066" spans="1:19">
      <c r="A2066" t="s">
        <v>21777</v>
      </c>
      <c r="B2066" t="s">
        <v>21778</v>
      </c>
      <c r="C2066" t="s">
        <v>49</v>
      </c>
      <c r="D2066" t="s">
        <v>21779</v>
      </c>
      <c r="E2066" t="s">
        <v>21780</v>
      </c>
      <c r="F2066" t="s">
        <v>21781</v>
      </c>
      <c r="G2066" t="s">
        <v>21782</v>
      </c>
      <c r="H2066" t="s">
        <v>21783</v>
      </c>
      <c r="I2066" t="s">
        <v>5282</v>
      </c>
      <c r="J2066" t="s">
        <v>8015</v>
      </c>
      <c r="K2066" t="s">
        <v>8016</v>
      </c>
      <c r="L2066" t="s">
        <v>105</v>
      </c>
      <c r="M2066" t="s">
        <v>5197</v>
      </c>
      <c r="N2066" t="s">
        <v>4919</v>
      </c>
      <c r="O2066" t="s">
        <v>8017</v>
      </c>
      <c r="P2066" t="s">
        <v>21784</v>
      </c>
      <c r="Q2066" t="s">
        <v>21785</v>
      </c>
      <c r="R2066" t="str">
        <f t="shared" si="64"/>
        <v>寿光</v>
      </c>
      <c r="S2066" t="str">
        <f t="shared" si="65"/>
        <v>0105</v>
      </c>
    </row>
    <row r="2067" spans="1:19">
      <c r="A2067" t="s">
        <v>21786</v>
      </c>
      <c r="B2067" t="s">
        <v>21787</v>
      </c>
      <c r="C2067" t="s">
        <v>49</v>
      </c>
      <c r="D2067" t="s">
        <v>21788</v>
      </c>
      <c r="E2067" t="s">
        <v>21789</v>
      </c>
      <c r="F2067" t="s">
        <v>21790</v>
      </c>
      <c r="G2067" t="s">
        <v>21791</v>
      </c>
      <c r="H2067" t="s">
        <v>21792</v>
      </c>
      <c r="I2067" t="s">
        <v>4771</v>
      </c>
      <c r="J2067" t="s">
        <v>7677</v>
      </c>
      <c r="K2067" t="s">
        <v>7678</v>
      </c>
      <c r="L2067" t="s">
        <v>86</v>
      </c>
      <c r="M2067" t="s">
        <v>7679</v>
      </c>
      <c r="N2067" t="s">
        <v>6243</v>
      </c>
      <c r="O2067" t="s">
        <v>7680</v>
      </c>
      <c r="P2067" t="s">
        <v>21793</v>
      </c>
      <c r="Q2067" t="s">
        <v>21794</v>
      </c>
      <c r="R2067" t="str">
        <f t="shared" si="64"/>
        <v>坊子</v>
      </c>
      <c r="S2067" t="str">
        <f t="shared" si="65"/>
        <v>0105</v>
      </c>
    </row>
    <row r="2068" spans="1:19">
      <c r="A2068" t="s">
        <v>21795</v>
      </c>
      <c r="B2068" t="s">
        <v>21796</v>
      </c>
      <c r="C2068" t="s">
        <v>49</v>
      </c>
      <c r="D2068" t="s">
        <v>21797</v>
      </c>
      <c r="E2068" t="s">
        <v>21641</v>
      </c>
      <c r="F2068" t="s">
        <v>21798</v>
      </c>
      <c r="G2068" t="s">
        <v>21799</v>
      </c>
      <c r="H2068" t="s">
        <v>21800</v>
      </c>
      <c r="I2068" t="s">
        <v>12119</v>
      </c>
      <c r="J2068" t="s">
        <v>6411</v>
      </c>
      <c r="K2068" t="s">
        <v>6412</v>
      </c>
      <c r="L2068" t="s">
        <v>1136</v>
      </c>
      <c r="M2068" t="s">
        <v>6413</v>
      </c>
      <c r="O2068" t="s">
        <v>6414</v>
      </c>
      <c r="P2068" t="s">
        <v>21801</v>
      </c>
      <c r="Q2068" t="s">
        <v>21802</v>
      </c>
      <c r="R2068" t="str">
        <f t="shared" si="64"/>
        <v>昌乐</v>
      </c>
      <c r="S2068" t="str">
        <f t="shared" si="65"/>
        <v>0105</v>
      </c>
    </row>
    <row r="2069" spans="1:19">
      <c r="A2069" t="s">
        <v>21803</v>
      </c>
      <c r="B2069" t="s">
        <v>21804</v>
      </c>
      <c r="C2069" t="s">
        <v>49</v>
      </c>
      <c r="D2069" t="s">
        <v>21805</v>
      </c>
      <c r="E2069" t="s">
        <v>21659</v>
      </c>
      <c r="F2069" t="s">
        <v>21806</v>
      </c>
      <c r="G2069" t="s">
        <v>21807</v>
      </c>
      <c r="H2069" t="s">
        <v>21808</v>
      </c>
      <c r="I2069" t="s">
        <v>4841</v>
      </c>
      <c r="J2069" t="s">
        <v>8741</v>
      </c>
      <c r="K2069" t="s">
        <v>8742</v>
      </c>
      <c r="L2069" t="s">
        <v>1136</v>
      </c>
      <c r="M2069" t="s">
        <v>6413</v>
      </c>
      <c r="N2069" t="s">
        <v>5005</v>
      </c>
      <c r="O2069" t="s">
        <v>8743</v>
      </c>
      <c r="P2069" t="s">
        <v>21809</v>
      </c>
      <c r="R2069" t="str">
        <f t="shared" si="64"/>
        <v>昌乐</v>
      </c>
      <c r="S2069" t="str">
        <f t="shared" si="65"/>
        <v>0105</v>
      </c>
    </row>
    <row r="2070" spans="1:19">
      <c r="A2070" t="s">
        <v>21810</v>
      </c>
      <c r="B2070" t="s">
        <v>21811</v>
      </c>
      <c r="C2070" t="s">
        <v>49</v>
      </c>
      <c r="D2070" t="s">
        <v>21812</v>
      </c>
      <c r="E2070" t="s">
        <v>21659</v>
      </c>
      <c r="F2070" t="s">
        <v>21813</v>
      </c>
      <c r="G2070" t="s">
        <v>21814</v>
      </c>
      <c r="H2070" t="s">
        <v>21815</v>
      </c>
      <c r="I2070" t="s">
        <v>4955</v>
      </c>
      <c r="J2070" t="s">
        <v>10172</v>
      </c>
      <c r="K2070" t="s">
        <v>10173</v>
      </c>
      <c r="L2070" t="s">
        <v>95</v>
      </c>
      <c r="M2070" t="s">
        <v>4844</v>
      </c>
      <c r="N2070" t="s">
        <v>5017</v>
      </c>
      <c r="O2070" t="s">
        <v>10174</v>
      </c>
      <c r="P2070" t="s">
        <v>21816</v>
      </c>
      <c r="Q2070" t="s">
        <v>21817</v>
      </c>
      <c r="R2070" t="str">
        <f t="shared" si="64"/>
        <v>安丘</v>
      </c>
      <c r="S2070" t="str">
        <f t="shared" si="65"/>
        <v>0105</v>
      </c>
    </row>
    <row r="2071" spans="1:19">
      <c r="A2071" t="s">
        <v>21818</v>
      </c>
      <c r="B2071" t="s">
        <v>21819</v>
      </c>
      <c r="C2071" t="s">
        <v>49</v>
      </c>
      <c r="D2071" t="s">
        <v>21820</v>
      </c>
      <c r="E2071" t="s">
        <v>21821</v>
      </c>
      <c r="F2071" t="s">
        <v>21822</v>
      </c>
      <c r="G2071" t="s">
        <v>21823</v>
      </c>
      <c r="H2071" t="s">
        <v>21824</v>
      </c>
      <c r="I2071" t="s">
        <v>12119</v>
      </c>
      <c r="J2071" t="s">
        <v>6053</v>
      </c>
      <c r="K2071" t="s">
        <v>6054</v>
      </c>
      <c r="L2071" t="s">
        <v>105</v>
      </c>
      <c r="M2071" t="s">
        <v>6055</v>
      </c>
      <c r="N2071" t="s">
        <v>14636</v>
      </c>
      <c r="O2071" t="s">
        <v>6056</v>
      </c>
      <c r="R2071" t="str">
        <f t="shared" si="64"/>
        <v>寿光</v>
      </c>
      <c r="S2071" t="str">
        <f t="shared" si="65"/>
        <v>0105</v>
      </c>
    </row>
    <row r="2072" spans="1:19">
      <c r="A2072" t="s">
        <v>21825</v>
      </c>
      <c r="B2072" t="s">
        <v>21826</v>
      </c>
      <c r="C2072" t="s">
        <v>49</v>
      </c>
      <c r="D2072" t="s">
        <v>21827</v>
      </c>
      <c r="E2072" t="s">
        <v>21821</v>
      </c>
      <c r="F2072" t="s">
        <v>21828</v>
      </c>
      <c r="G2072" t="s">
        <v>21829</v>
      </c>
      <c r="H2072" t="s">
        <v>21830</v>
      </c>
      <c r="I2072" t="s">
        <v>12119</v>
      </c>
      <c r="J2072" t="s">
        <v>6009</v>
      </c>
      <c r="K2072" t="s">
        <v>6010</v>
      </c>
      <c r="L2072" t="s">
        <v>237</v>
      </c>
      <c r="M2072" t="s">
        <v>5247</v>
      </c>
      <c r="N2072" t="s">
        <v>5421</v>
      </c>
      <c r="O2072" t="s">
        <v>6011</v>
      </c>
      <c r="P2072" t="s">
        <v>21831</v>
      </c>
      <c r="Q2072" t="s">
        <v>21832</v>
      </c>
      <c r="R2072" t="str">
        <f t="shared" si="64"/>
        <v>潍城</v>
      </c>
      <c r="S2072" t="str">
        <f t="shared" si="65"/>
        <v>0105</v>
      </c>
    </row>
    <row r="2073" spans="1:19">
      <c r="A2073" t="s">
        <v>21833</v>
      </c>
      <c r="B2073" t="s">
        <v>21834</v>
      </c>
      <c r="C2073" t="s">
        <v>49</v>
      </c>
      <c r="D2073" t="s">
        <v>21835</v>
      </c>
      <c r="E2073" t="s">
        <v>21641</v>
      </c>
      <c r="F2073" t="s">
        <v>21836</v>
      </c>
      <c r="G2073" t="s">
        <v>21837</v>
      </c>
      <c r="H2073" t="s">
        <v>21838</v>
      </c>
      <c r="I2073" t="s">
        <v>4785</v>
      </c>
      <c r="J2073" t="s">
        <v>5520</v>
      </c>
      <c r="K2073" t="s">
        <v>5521</v>
      </c>
      <c r="L2073" t="s">
        <v>237</v>
      </c>
      <c r="M2073" t="s">
        <v>4868</v>
      </c>
      <c r="O2073" t="s">
        <v>5522</v>
      </c>
      <c r="P2073" t="s">
        <v>21839</v>
      </c>
      <c r="Q2073" t="s">
        <v>21840</v>
      </c>
      <c r="R2073" t="str">
        <f t="shared" si="64"/>
        <v>潍城</v>
      </c>
      <c r="S2073" t="str">
        <f t="shared" si="65"/>
        <v>0105</v>
      </c>
    </row>
    <row r="2074" spans="1:19">
      <c r="A2074" t="s">
        <v>21841</v>
      </c>
      <c r="B2074" t="s">
        <v>21842</v>
      </c>
      <c r="C2074" t="s">
        <v>49</v>
      </c>
      <c r="D2074" t="s">
        <v>21843</v>
      </c>
      <c r="E2074" t="s">
        <v>21641</v>
      </c>
      <c r="F2074" t="s">
        <v>21844</v>
      </c>
      <c r="G2074" t="s">
        <v>21845</v>
      </c>
      <c r="H2074" t="s">
        <v>21846</v>
      </c>
      <c r="I2074" t="s">
        <v>12119</v>
      </c>
      <c r="J2074" t="s">
        <v>9299</v>
      </c>
      <c r="K2074" t="s">
        <v>9300</v>
      </c>
      <c r="L2074" t="s">
        <v>148</v>
      </c>
      <c r="M2074" t="s">
        <v>6713</v>
      </c>
      <c r="O2074" t="s">
        <v>9301</v>
      </c>
      <c r="P2074" t="s">
        <v>21847</v>
      </c>
      <c r="R2074" t="str">
        <f t="shared" si="64"/>
        <v>寒亭</v>
      </c>
      <c r="S2074" t="str">
        <f t="shared" si="65"/>
        <v>0105</v>
      </c>
    </row>
    <row r="2075" spans="1:19">
      <c r="A2075" t="s">
        <v>21848</v>
      </c>
      <c r="B2075" t="s">
        <v>21849</v>
      </c>
      <c r="C2075" t="s">
        <v>49</v>
      </c>
      <c r="D2075" t="s">
        <v>21850</v>
      </c>
      <c r="E2075" t="s">
        <v>21659</v>
      </c>
      <c r="F2075" t="s">
        <v>21851</v>
      </c>
      <c r="G2075" t="s">
        <v>21852</v>
      </c>
      <c r="H2075" t="s">
        <v>21853</v>
      </c>
      <c r="I2075" t="s">
        <v>4852</v>
      </c>
      <c r="J2075" t="s">
        <v>5053</v>
      </c>
      <c r="K2075" t="s">
        <v>5054</v>
      </c>
      <c r="L2075" t="s">
        <v>95</v>
      </c>
      <c r="M2075" t="s">
        <v>5055</v>
      </c>
      <c r="N2075" t="s">
        <v>4933</v>
      </c>
      <c r="O2075" t="s">
        <v>5057</v>
      </c>
      <c r="P2075" t="s">
        <v>21854</v>
      </c>
      <c r="Q2075" t="s">
        <v>21855</v>
      </c>
      <c r="R2075" t="str">
        <f t="shared" si="64"/>
        <v>安丘</v>
      </c>
      <c r="S2075" t="str">
        <f t="shared" si="65"/>
        <v>0105</v>
      </c>
    </row>
    <row r="2076" spans="1:19">
      <c r="A2076" t="s">
        <v>21856</v>
      </c>
      <c r="B2076" t="s">
        <v>21857</v>
      </c>
      <c r="C2076" t="s">
        <v>49</v>
      </c>
      <c r="D2076" t="s">
        <v>21858</v>
      </c>
      <c r="E2076" t="s">
        <v>21659</v>
      </c>
      <c r="F2076" t="s">
        <v>21859</v>
      </c>
      <c r="G2076" t="s">
        <v>21860</v>
      </c>
      <c r="H2076" t="s">
        <v>21861</v>
      </c>
      <c r="I2076" t="s">
        <v>4771</v>
      </c>
      <c r="J2076" t="s">
        <v>8252</v>
      </c>
      <c r="K2076" t="s">
        <v>8253</v>
      </c>
      <c r="L2076" t="s">
        <v>105</v>
      </c>
      <c r="M2076" t="s">
        <v>5176</v>
      </c>
      <c r="N2076" t="s">
        <v>4881</v>
      </c>
      <c r="O2076" t="s">
        <v>8254</v>
      </c>
      <c r="P2076" t="s">
        <v>21862</v>
      </c>
      <c r="Q2076" t="s">
        <v>21863</v>
      </c>
      <c r="R2076" t="str">
        <f t="shared" si="64"/>
        <v>寿光</v>
      </c>
      <c r="S2076" t="str">
        <f t="shared" si="65"/>
        <v>0105</v>
      </c>
    </row>
    <row r="2077" spans="1:19">
      <c r="A2077" t="s">
        <v>21864</v>
      </c>
      <c r="B2077" t="s">
        <v>21865</v>
      </c>
      <c r="C2077" t="s">
        <v>49</v>
      </c>
      <c r="D2077" t="s">
        <v>21866</v>
      </c>
      <c r="E2077" t="s">
        <v>21685</v>
      </c>
      <c r="F2077" t="s">
        <v>21867</v>
      </c>
      <c r="G2077" t="s">
        <v>21868</v>
      </c>
      <c r="H2077" t="s">
        <v>21869</v>
      </c>
      <c r="I2077" t="s">
        <v>12119</v>
      </c>
      <c r="J2077" t="s">
        <v>12783</v>
      </c>
      <c r="K2077" t="s">
        <v>12784</v>
      </c>
      <c r="L2077" t="s">
        <v>105</v>
      </c>
      <c r="M2077" t="s">
        <v>5176</v>
      </c>
      <c r="N2077" t="s">
        <v>21870</v>
      </c>
      <c r="O2077" t="s">
        <v>12785</v>
      </c>
      <c r="P2077" t="s">
        <v>21871</v>
      </c>
      <c r="R2077" t="str">
        <f t="shared" si="64"/>
        <v>寿光</v>
      </c>
      <c r="S2077" t="str">
        <f t="shared" si="65"/>
        <v>0105</v>
      </c>
    </row>
    <row r="2078" spans="1:19">
      <c r="A2078" t="s">
        <v>21872</v>
      </c>
      <c r="B2078" t="s">
        <v>21873</v>
      </c>
      <c r="C2078" t="s">
        <v>49</v>
      </c>
      <c r="D2078" t="s">
        <v>21874</v>
      </c>
      <c r="E2078" t="s">
        <v>21875</v>
      </c>
      <c r="F2078" t="s">
        <v>21876</v>
      </c>
      <c r="G2078" t="s">
        <v>21877</v>
      </c>
      <c r="H2078" t="s">
        <v>21878</v>
      </c>
      <c r="I2078" t="s">
        <v>4785</v>
      </c>
      <c r="J2078" t="s">
        <v>10305</v>
      </c>
      <c r="K2078" t="s">
        <v>10306</v>
      </c>
      <c r="L2078" t="s">
        <v>95</v>
      </c>
      <c r="M2078" t="s">
        <v>8071</v>
      </c>
      <c r="N2078" t="s">
        <v>5030</v>
      </c>
      <c r="O2078" t="s">
        <v>10307</v>
      </c>
      <c r="P2078" t="s">
        <v>21879</v>
      </c>
      <c r="R2078" t="str">
        <f t="shared" si="64"/>
        <v>安丘</v>
      </c>
      <c r="S2078" t="str">
        <f t="shared" si="65"/>
        <v>0105</v>
      </c>
    </row>
    <row r="2079" spans="1:19">
      <c r="A2079" t="s">
        <v>21880</v>
      </c>
      <c r="B2079" t="s">
        <v>21881</v>
      </c>
      <c r="C2079" t="s">
        <v>49</v>
      </c>
      <c r="D2079" t="s">
        <v>21882</v>
      </c>
      <c r="E2079" t="s">
        <v>21710</v>
      </c>
      <c r="F2079" t="s">
        <v>21883</v>
      </c>
      <c r="G2079" t="s">
        <v>21884</v>
      </c>
      <c r="H2079" t="s">
        <v>21885</v>
      </c>
      <c r="I2079" t="s">
        <v>4785</v>
      </c>
      <c r="J2079" t="s">
        <v>8535</v>
      </c>
      <c r="K2079" t="s">
        <v>8536</v>
      </c>
      <c r="L2079" t="s">
        <v>148</v>
      </c>
      <c r="M2079" t="s">
        <v>5272</v>
      </c>
      <c r="O2079" t="s">
        <v>8537</v>
      </c>
      <c r="P2079" t="s">
        <v>21886</v>
      </c>
      <c r="Q2079" t="s">
        <v>21887</v>
      </c>
      <c r="R2079" t="str">
        <f t="shared" si="64"/>
        <v>寒亭</v>
      </c>
      <c r="S2079" t="str">
        <f t="shared" si="65"/>
        <v>0105</v>
      </c>
    </row>
    <row r="2080" spans="1:19">
      <c r="A2080" t="s">
        <v>21888</v>
      </c>
      <c r="B2080" t="s">
        <v>21889</v>
      </c>
      <c r="C2080" t="s">
        <v>49</v>
      </c>
      <c r="D2080" t="s">
        <v>21890</v>
      </c>
      <c r="E2080" t="s">
        <v>21875</v>
      </c>
      <c r="F2080" t="s">
        <v>21891</v>
      </c>
      <c r="G2080" t="s">
        <v>21892</v>
      </c>
      <c r="H2080" t="s">
        <v>21893</v>
      </c>
      <c r="I2080" t="s">
        <v>4771</v>
      </c>
      <c r="J2080" t="s">
        <v>8830</v>
      </c>
      <c r="K2080" t="s">
        <v>8831</v>
      </c>
      <c r="L2080" t="s">
        <v>123</v>
      </c>
      <c r="M2080" t="s">
        <v>5364</v>
      </c>
      <c r="N2080" t="s">
        <v>5421</v>
      </c>
      <c r="O2080" t="s">
        <v>8832</v>
      </c>
      <c r="P2080" t="s">
        <v>21894</v>
      </c>
      <c r="Q2080" t="s">
        <v>21895</v>
      </c>
      <c r="R2080" t="str">
        <f t="shared" si="64"/>
        <v>诸城</v>
      </c>
      <c r="S2080" t="str">
        <f t="shared" si="65"/>
        <v>0105</v>
      </c>
    </row>
    <row r="2081" spans="1:19">
      <c r="A2081" t="s">
        <v>21896</v>
      </c>
      <c r="B2081" t="s">
        <v>21897</v>
      </c>
      <c r="C2081" t="s">
        <v>49</v>
      </c>
      <c r="D2081" t="s">
        <v>21898</v>
      </c>
      <c r="E2081" t="s">
        <v>21821</v>
      </c>
      <c r="F2081" t="s">
        <v>21899</v>
      </c>
      <c r="G2081" t="s">
        <v>21900</v>
      </c>
      <c r="H2081" t="s">
        <v>21901</v>
      </c>
      <c r="I2081" t="s">
        <v>12119</v>
      </c>
      <c r="J2081" t="s">
        <v>17320</v>
      </c>
      <c r="K2081" t="s">
        <v>17321</v>
      </c>
      <c r="L2081" t="s">
        <v>50</v>
      </c>
      <c r="M2081" t="s">
        <v>4855</v>
      </c>
      <c r="N2081" t="s">
        <v>4789</v>
      </c>
      <c r="O2081" t="s">
        <v>17322</v>
      </c>
      <c r="P2081" t="s">
        <v>21902</v>
      </c>
      <c r="R2081" t="str">
        <f t="shared" si="64"/>
        <v>青州</v>
      </c>
      <c r="S2081" t="str">
        <f t="shared" si="65"/>
        <v>0105</v>
      </c>
    </row>
    <row r="2082" spans="1:19">
      <c r="A2082" t="s">
        <v>21903</v>
      </c>
      <c r="B2082" t="s">
        <v>21904</v>
      </c>
      <c r="C2082" t="s">
        <v>49</v>
      </c>
      <c r="D2082" t="s">
        <v>21905</v>
      </c>
      <c r="E2082" t="s">
        <v>21821</v>
      </c>
      <c r="F2082" t="s">
        <v>21906</v>
      </c>
      <c r="G2082" t="s">
        <v>21907</v>
      </c>
      <c r="H2082" t="s">
        <v>21908</v>
      </c>
      <c r="I2082" t="s">
        <v>12119</v>
      </c>
      <c r="J2082" t="s">
        <v>12967</v>
      </c>
      <c r="K2082" t="s">
        <v>12968</v>
      </c>
      <c r="L2082" t="s">
        <v>114</v>
      </c>
      <c r="M2082" t="s">
        <v>5486</v>
      </c>
      <c r="N2082" t="s">
        <v>7768</v>
      </c>
      <c r="O2082" t="s">
        <v>12969</v>
      </c>
      <c r="Q2082" t="s">
        <v>21909</v>
      </c>
      <c r="R2082" t="str">
        <f t="shared" si="64"/>
        <v>高密</v>
      </c>
      <c r="S2082" t="str">
        <f t="shared" si="65"/>
        <v>0105</v>
      </c>
    </row>
    <row r="2083" spans="1:19">
      <c r="A2083" t="s">
        <v>21910</v>
      </c>
      <c r="B2083" t="s">
        <v>21911</v>
      </c>
      <c r="C2083" t="s">
        <v>49</v>
      </c>
      <c r="D2083" t="s">
        <v>21912</v>
      </c>
      <c r="E2083" t="s">
        <v>21641</v>
      </c>
      <c r="F2083" t="s">
        <v>21913</v>
      </c>
      <c r="G2083" t="s">
        <v>21914</v>
      </c>
      <c r="H2083" t="s">
        <v>21915</v>
      </c>
      <c r="I2083" t="s">
        <v>5560</v>
      </c>
      <c r="J2083" t="s">
        <v>21916</v>
      </c>
      <c r="K2083" t="s">
        <v>21917</v>
      </c>
      <c r="L2083" t="s">
        <v>77</v>
      </c>
      <c r="M2083" t="s">
        <v>4803</v>
      </c>
      <c r="O2083" t="s">
        <v>21918</v>
      </c>
      <c r="P2083" t="s">
        <v>21919</v>
      </c>
      <c r="R2083" t="str">
        <f t="shared" si="64"/>
        <v>临朐</v>
      </c>
      <c r="S2083" t="str">
        <f t="shared" si="65"/>
        <v>0105</v>
      </c>
    </row>
    <row r="2084" spans="1:19">
      <c r="A2084" t="s">
        <v>21920</v>
      </c>
      <c r="B2084" t="s">
        <v>21921</v>
      </c>
      <c r="C2084" t="s">
        <v>49</v>
      </c>
      <c r="D2084" t="s">
        <v>21922</v>
      </c>
      <c r="E2084" t="s">
        <v>21659</v>
      </c>
      <c r="F2084" t="s">
        <v>21923</v>
      </c>
      <c r="G2084" t="s">
        <v>21924</v>
      </c>
      <c r="H2084" t="s">
        <v>21925</v>
      </c>
      <c r="I2084" t="s">
        <v>5184</v>
      </c>
      <c r="J2084" t="s">
        <v>9082</v>
      </c>
      <c r="K2084" t="s">
        <v>9083</v>
      </c>
      <c r="L2084" t="s">
        <v>77</v>
      </c>
      <c r="M2084" t="s">
        <v>5733</v>
      </c>
      <c r="N2084" t="s">
        <v>4983</v>
      </c>
      <c r="O2084" t="s">
        <v>9084</v>
      </c>
      <c r="P2084" t="s">
        <v>21926</v>
      </c>
      <c r="Q2084" t="s">
        <v>21927</v>
      </c>
      <c r="R2084" t="str">
        <f t="shared" si="64"/>
        <v>临朐</v>
      </c>
      <c r="S2084" t="str">
        <f t="shared" si="65"/>
        <v>0105</v>
      </c>
    </row>
    <row r="2085" spans="1:19">
      <c r="A2085" t="s">
        <v>21928</v>
      </c>
      <c r="B2085" t="s">
        <v>21929</v>
      </c>
      <c r="C2085" t="s">
        <v>49</v>
      </c>
      <c r="D2085" t="s">
        <v>21930</v>
      </c>
      <c r="E2085" t="s">
        <v>21641</v>
      </c>
      <c r="F2085" t="s">
        <v>21931</v>
      </c>
      <c r="G2085" t="s">
        <v>21932</v>
      </c>
      <c r="H2085" t="s">
        <v>21933</v>
      </c>
      <c r="I2085" t="s">
        <v>4852</v>
      </c>
      <c r="J2085" t="s">
        <v>6689</v>
      </c>
      <c r="K2085" t="s">
        <v>6690</v>
      </c>
      <c r="L2085" t="s">
        <v>237</v>
      </c>
      <c r="M2085" t="s">
        <v>4788</v>
      </c>
      <c r="O2085" t="s">
        <v>6691</v>
      </c>
      <c r="P2085" t="s">
        <v>21934</v>
      </c>
      <c r="R2085" t="str">
        <f t="shared" si="64"/>
        <v>潍城</v>
      </c>
      <c r="S2085" t="str">
        <f t="shared" si="65"/>
        <v>0105</v>
      </c>
    </row>
    <row r="2086" spans="1:19">
      <c r="A2086" t="s">
        <v>21935</v>
      </c>
      <c r="B2086" t="s">
        <v>21936</v>
      </c>
      <c r="C2086" t="s">
        <v>49</v>
      </c>
      <c r="D2086" t="s">
        <v>21937</v>
      </c>
      <c r="E2086" t="s">
        <v>21938</v>
      </c>
      <c r="F2086" t="s">
        <v>21939</v>
      </c>
      <c r="G2086" t="s">
        <v>21940</v>
      </c>
      <c r="H2086" t="s">
        <v>21857</v>
      </c>
      <c r="I2086" t="s">
        <v>12757</v>
      </c>
      <c r="J2086" t="s">
        <v>21941</v>
      </c>
      <c r="K2086" t="s">
        <v>21942</v>
      </c>
      <c r="L2086" t="s">
        <v>60</v>
      </c>
      <c r="M2086" t="s">
        <v>5511</v>
      </c>
      <c r="N2086" t="s">
        <v>4845</v>
      </c>
      <c r="O2086" t="s">
        <v>21943</v>
      </c>
      <c r="P2086" t="s">
        <v>21944</v>
      </c>
      <c r="R2086" t="str">
        <f t="shared" si="64"/>
        <v>奎文</v>
      </c>
      <c r="S2086" t="str">
        <f t="shared" si="65"/>
        <v>0105</v>
      </c>
    </row>
    <row r="2087" spans="1:19">
      <c r="A2087" t="s">
        <v>21945</v>
      </c>
      <c r="B2087" t="s">
        <v>21946</v>
      </c>
      <c r="C2087" t="s">
        <v>49</v>
      </c>
      <c r="D2087" t="s">
        <v>21947</v>
      </c>
      <c r="E2087" t="s">
        <v>21948</v>
      </c>
      <c r="F2087" t="s">
        <v>21949</v>
      </c>
      <c r="G2087" t="s">
        <v>21950</v>
      </c>
      <c r="H2087" t="s">
        <v>21951</v>
      </c>
      <c r="I2087" t="s">
        <v>5822</v>
      </c>
      <c r="J2087" t="s">
        <v>5027</v>
      </c>
      <c r="K2087" t="s">
        <v>5028</v>
      </c>
      <c r="L2087" t="s">
        <v>105</v>
      </c>
      <c r="M2087" t="s">
        <v>5029</v>
      </c>
      <c r="N2087" t="s">
        <v>4972</v>
      </c>
      <c r="O2087" t="s">
        <v>5031</v>
      </c>
      <c r="P2087" t="s">
        <v>21952</v>
      </c>
      <c r="Q2087" t="s">
        <v>21953</v>
      </c>
      <c r="R2087" t="str">
        <f t="shared" si="64"/>
        <v>寿光</v>
      </c>
      <c r="S2087" t="str">
        <f t="shared" si="65"/>
        <v>0105</v>
      </c>
    </row>
    <row r="2088" spans="1:19">
      <c r="A2088" t="s">
        <v>21954</v>
      </c>
      <c r="B2088" t="s">
        <v>21955</v>
      </c>
      <c r="C2088" t="s">
        <v>49</v>
      </c>
      <c r="D2088" t="s">
        <v>21956</v>
      </c>
      <c r="E2088" t="s">
        <v>21710</v>
      </c>
      <c r="F2088" t="s">
        <v>21957</v>
      </c>
      <c r="G2088" t="s">
        <v>21958</v>
      </c>
      <c r="H2088" t="s">
        <v>21959</v>
      </c>
      <c r="I2088" t="s">
        <v>5221</v>
      </c>
      <c r="J2088" t="s">
        <v>12783</v>
      </c>
      <c r="K2088" t="s">
        <v>12784</v>
      </c>
      <c r="L2088" t="s">
        <v>105</v>
      </c>
      <c r="M2088" t="s">
        <v>5176</v>
      </c>
      <c r="N2088" t="s">
        <v>5939</v>
      </c>
      <c r="O2088" t="s">
        <v>12785</v>
      </c>
      <c r="P2088" t="s">
        <v>21960</v>
      </c>
      <c r="Q2088" t="s">
        <v>21961</v>
      </c>
      <c r="R2088" t="str">
        <f t="shared" si="64"/>
        <v>寿光</v>
      </c>
      <c r="S2088" t="str">
        <f t="shared" si="65"/>
        <v>0105</v>
      </c>
    </row>
    <row r="2089" spans="1:19">
      <c r="A2089" t="s">
        <v>21962</v>
      </c>
      <c r="B2089" t="s">
        <v>21963</v>
      </c>
      <c r="C2089" t="s">
        <v>49</v>
      </c>
      <c r="D2089" t="s">
        <v>21964</v>
      </c>
      <c r="E2089" t="s">
        <v>21965</v>
      </c>
      <c r="F2089" t="s">
        <v>21966</v>
      </c>
      <c r="G2089" t="s">
        <v>21967</v>
      </c>
      <c r="H2089" t="s">
        <v>17995</v>
      </c>
      <c r="I2089" t="s">
        <v>12757</v>
      </c>
      <c r="J2089" t="s">
        <v>4916</v>
      </c>
      <c r="K2089" t="s">
        <v>4917</v>
      </c>
      <c r="L2089" t="s">
        <v>114</v>
      </c>
      <c r="M2089" t="s">
        <v>4918</v>
      </c>
      <c r="N2089" t="s">
        <v>4972</v>
      </c>
      <c r="O2089" t="s">
        <v>4920</v>
      </c>
      <c r="P2089" t="s">
        <v>21968</v>
      </c>
      <c r="Q2089" t="s">
        <v>21969</v>
      </c>
      <c r="R2089" t="str">
        <f t="shared" si="64"/>
        <v>高密</v>
      </c>
      <c r="S2089" t="str">
        <f t="shared" si="65"/>
        <v>0105</v>
      </c>
    </row>
    <row r="2090" spans="1:19">
      <c r="A2090" t="s">
        <v>21970</v>
      </c>
      <c r="B2090" t="s">
        <v>21971</v>
      </c>
      <c r="C2090" t="s">
        <v>49</v>
      </c>
      <c r="D2090" t="s">
        <v>21972</v>
      </c>
      <c r="E2090" t="s">
        <v>21710</v>
      </c>
      <c r="F2090" t="s">
        <v>21973</v>
      </c>
      <c r="G2090" t="s">
        <v>21974</v>
      </c>
      <c r="H2090" t="s">
        <v>21975</v>
      </c>
      <c r="I2090" t="s">
        <v>12511</v>
      </c>
      <c r="J2090" t="s">
        <v>6097</v>
      </c>
      <c r="K2090" t="s">
        <v>6098</v>
      </c>
      <c r="L2090" t="s">
        <v>148</v>
      </c>
      <c r="M2090" t="s">
        <v>5580</v>
      </c>
      <c r="O2090" t="s">
        <v>6099</v>
      </c>
      <c r="P2090" t="s">
        <v>21976</v>
      </c>
      <c r="R2090" t="str">
        <f t="shared" si="64"/>
        <v>寒亭</v>
      </c>
      <c r="S2090" t="str">
        <f t="shared" si="65"/>
        <v>0105</v>
      </c>
    </row>
    <row r="2091" spans="1:19">
      <c r="A2091" t="s">
        <v>21977</v>
      </c>
      <c r="B2091" t="s">
        <v>21978</v>
      </c>
      <c r="C2091" t="s">
        <v>49</v>
      </c>
      <c r="D2091" t="s">
        <v>21979</v>
      </c>
      <c r="E2091" t="s">
        <v>21641</v>
      </c>
      <c r="F2091" t="s">
        <v>21980</v>
      </c>
      <c r="G2091" t="s">
        <v>21981</v>
      </c>
      <c r="H2091" t="s">
        <v>21982</v>
      </c>
      <c r="I2091" t="s">
        <v>4841</v>
      </c>
      <c r="J2091" t="s">
        <v>7321</v>
      </c>
      <c r="K2091" t="s">
        <v>7322</v>
      </c>
      <c r="L2091" t="s">
        <v>95</v>
      </c>
      <c r="M2091" t="s">
        <v>5709</v>
      </c>
      <c r="O2091" t="s">
        <v>7323</v>
      </c>
      <c r="P2091" t="s">
        <v>21983</v>
      </c>
      <c r="R2091" t="str">
        <f t="shared" si="64"/>
        <v>安丘</v>
      </c>
      <c r="S2091" t="str">
        <f t="shared" si="65"/>
        <v>0105</v>
      </c>
    </row>
    <row r="2092" spans="1:19">
      <c r="A2092" t="s">
        <v>21984</v>
      </c>
      <c r="B2092" t="s">
        <v>21985</v>
      </c>
      <c r="C2092" t="s">
        <v>49</v>
      </c>
      <c r="D2092" t="s">
        <v>21986</v>
      </c>
      <c r="E2092" t="s">
        <v>21659</v>
      </c>
      <c r="F2092" t="s">
        <v>21987</v>
      </c>
      <c r="G2092" t="s">
        <v>21988</v>
      </c>
      <c r="H2092" t="s">
        <v>21989</v>
      </c>
      <c r="I2092" t="s">
        <v>4841</v>
      </c>
      <c r="J2092" t="s">
        <v>14048</v>
      </c>
      <c r="K2092" t="s">
        <v>14049</v>
      </c>
      <c r="L2092" t="s">
        <v>60</v>
      </c>
      <c r="M2092" t="s">
        <v>4904</v>
      </c>
      <c r="N2092" t="s">
        <v>4972</v>
      </c>
      <c r="O2092" t="s">
        <v>14050</v>
      </c>
      <c r="P2092" t="s">
        <v>21990</v>
      </c>
      <c r="Q2092" t="s">
        <v>21991</v>
      </c>
      <c r="R2092" t="str">
        <f t="shared" si="64"/>
        <v>奎文</v>
      </c>
      <c r="S2092" t="str">
        <f t="shared" si="65"/>
        <v>0105</v>
      </c>
    </row>
    <row r="2093" spans="1:19">
      <c r="A2093" t="s">
        <v>21992</v>
      </c>
      <c r="B2093" t="s">
        <v>21993</v>
      </c>
      <c r="C2093" t="s">
        <v>49</v>
      </c>
      <c r="D2093" t="s">
        <v>21994</v>
      </c>
      <c r="E2093" t="s">
        <v>21641</v>
      </c>
      <c r="F2093" t="s">
        <v>21995</v>
      </c>
      <c r="G2093" t="s">
        <v>21996</v>
      </c>
      <c r="H2093" t="s">
        <v>21997</v>
      </c>
      <c r="I2093" t="s">
        <v>12119</v>
      </c>
      <c r="J2093" t="s">
        <v>5408</v>
      </c>
      <c r="K2093" t="s">
        <v>4280</v>
      </c>
      <c r="L2093" t="s">
        <v>375</v>
      </c>
      <c r="M2093" t="s">
        <v>5409</v>
      </c>
      <c r="O2093" t="s">
        <v>5410</v>
      </c>
      <c r="P2093" t="s">
        <v>21998</v>
      </c>
      <c r="Q2093" t="s">
        <v>21999</v>
      </c>
      <c r="R2093" t="str">
        <f t="shared" si="64"/>
        <v>昌邑</v>
      </c>
      <c r="S2093" t="str">
        <f t="shared" si="65"/>
        <v>0105</v>
      </c>
    </row>
    <row r="2094" spans="1:19">
      <c r="A2094" t="s">
        <v>1274</v>
      </c>
      <c r="B2094" t="s">
        <v>22000</v>
      </c>
      <c r="C2094" t="s">
        <v>49</v>
      </c>
      <c r="D2094" t="s">
        <v>22001</v>
      </c>
      <c r="E2094" t="s">
        <v>21641</v>
      </c>
      <c r="F2094" t="s">
        <v>22002</v>
      </c>
      <c r="G2094" t="s">
        <v>1272</v>
      </c>
      <c r="H2094" t="s">
        <v>22003</v>
      </c>
      <c r="I2094" t="s">
        <v>12119</v>
      </c>
      <c r="J2094" t="s">
        <v>6611</v>
      </c>
      <c r="K2094" t="s">
        <v>6612</v>
      </c>
      <c r="L2094" t="s">
        <v>86</v>
      </c>
      <c r="M2094" t="s">
        <v>5099</v>
      </c>
      <c r="O2094" t="s">
        <v>6613</v>
      </c>
      <c r="Q2094" t="s">
        <v>22004</v>
      </c>
      <c r="R2094" t="str">
        <f t="shared" si="64"/>
        <v>坊子</v>
      </c>
      <c r="S2094" t="str">
        <f t="shared" si="65"/>
        <v>0105</v>
      </c>
    </row>
    <row r="2095" spans="1:19">
      <c r="A2095" t="s">
        <v>22005</v>
      </c>
      <c r="B2095" t="s">
        <v>22006</v>
      </c>
      <c r="C2095" t="s">
        <v>49</v>
      </c>
      <c r="D2095" t="s">
        <v>22007</v>
      </c>
      <c r="E2095" t="s">
        <v>22008</v>
      </c>
      <c r="F2095" t="s">
        <v>22009</v>
      </c>
      <c r="G2095" t="s">
        <v>22010</v>
      </c>
      <c r="I2095" t="s">
        <v>22011</v>
      </c>
      <c r="R2095" t="str">
        <f t="shared" si="64"/>
        <v/>
      </c>
      <c r="S2095" t="str">
        <f t="shared" si="65"/>
        <v>0105</v>
      </c>
    </row>
    <row r="2096" spans="1:19">
      <c r="A2096" t="s">
        <v>22012</v>
      </c>
      <c r="B2096" t="s">
        <v>22013</v>
      </c>
      <c r="C2096" t="s">
        <v>49</v>
      </c>
      <c r="D2096" t="s">
        <v>22014</v>
      </c>
      <c r="E2096" t="s">
        <v>22015</v>
      </c>
      <c r="F2096" t="s">
        <v>22016</v>
      </c>
      <c r="G2096" t="s">
        <v>22017</v>
      </c>
      <c r="H2096" t="s">
        <v>22018</v>
      </c>
      <c r="I2096" t="s">
        <v>4955</v>
      </c>
      <c r="J2096" t="s">
        <v>11410</v>
      </c>
      <c r="K2096" t="s">
        <v>11411</v>
      </c>
      <c r="L2096" t="s">
        <v>105</v>
      </c>
      <c r="M2096" t="s">
        <v>5176</v>
      </c>
      <c r="N2096" t="s">
        <v>4832</v>
      </c>
      <c r="O2096" t="s">
        <v>11412</v>
      </c>
      <c r="P2096" t="s">
        <v>22019</v>
      </c>
      <c r="Q2096" t="s">
        <v>22020</v>
      </c>
      <c r="R2096" t="str">
        <f t="shared" si="64"/>
        <v>寿光</v>
      </c>
      <c r="S2096" t="str">
        <f t="shared" si="65"/>
        <v>0105</v>
      </c>
    </row>
    <row r="2097" spans="1:19">
      <c r="A2097" t="s">
        <v>22021</v>
      </c>
      <c r="B2097" t="s">
        <v>22022</v>
      </c>
      <c r="C2097" t="s">
        <v>49</v>
      </c>
      <c r="D2097" t="s">
        <v>22023</v>
      </c>
      <c r="E2097" t="s">
        <v>21641</v>
      </c>
      <c r="F2097" t="s">
        <v>22024</v>
      </c>
      <c r="G2097" t="s">
        <v>22025</v>
      </c>
      <c r="H2097" t="s">
        <v>22026</v>
      </c>
      <c r="I2097" t="s">
        <v>5327</v>
      </c>
      <c r="J2097" t="s">
        <v>6348</v>
      </c>
      <c r="K2097" t="s">
        <v>6349</v>
      </c>
      <c r="L2097" t="s">
        <v>114</v>
      </c>
      <c r="M2097" t="s">
        <v>5486</v>
      </c>
      <c r="O2097" t="s">
        <v>6350</v>
      </c>
      <c r="P2097" t="s">
        <v>22027</v>
      </c>
      <c r="Q2097" t="s">
        <v>22028</v>
      </c>
      <c r="R2097" t="str">
        <f t="shared" si="64"/>
        <v>高密</v>
      </c>
      <c r="S2097" t="str">
        <f t="shared" si="65"/>
        <v>0105</v>
      </c>
    </row>
    <row r="2098" spans="1:19">
      <c r="A2098" t="s">
        <v>22029</v>
      </c>
      <c r="B2098" t="s">
        <v>22030</v>
      </c>
      <c r="C2098" t="s">
        <v>49</v>
      </c>
      <c r="D2098" t="s">
        <v>22031</v>
      </c>
      <c r="E2098" t="s">
        <v>21710</v>
      </c>
      <c r="F2098" t="s">
        <v>22032</v>
      </c>
      <c r="G2098" t="s">
        <v>22033</v>
      </c>
      <c r="H2098" t="s">
        <v>22034</v>
      </c>
      <c r="I2098" t="s">
        <v>4785</v>
      </c>
      <c r="J2098" t="s">
        <v>12783</v>
      </c>
      <c r="K2098" t="s">
        <v>12784</v>
      </c>
      <c r="L2098" t="s">
        <v>105</v>
      </c>
      <c r="M2098" t="s">
        <v>5176</v>
      </c>
      <c r="O2098" t="s">
        <v>12785</v>
      </c>
      <c r="P2098" t="s">
        <v>22035</v>
      </c>
      <c r="Q2098" t="s">
        <v>22036</v>
      </c>
      <c r="R2098" t="str">
        <f t="shared" si="64"/>
        <v>寿光</v>
      </c>
      <c r="S2098" t="str">
        <f t="shared" si="65"/>
        <v>0105</v>
      </c>
    </row>
    <row r="2099" spans="1:19">
      <c r="A2099" t="s">
        <v>22037</v>
      </c>
      <c r="B2099" t="s">
        <v>22038</v>
      </c>
      <c r="C2099" t="s">
        <v>49</v>
      </c>
      <c r="D2099" t="s">
        <v>22039</v>
      </c>
      <c r="E2099" t="s">
        <v>21659</v>
      </c>
      <c r="F2099" t="s">
        <v>22040</v>
      </c>
      <c r="G2099" t="s">
        <v>22041</v>
      </c>
      <c r="H2099" t="s">
        <v>22042</v>
      </c>
      <c r="I2099" t="s">
        <v>4813</v>
      </c>
      <c r="J2099" t="s">
        <v>4956</v>
      </c>
      <c r="K2099" t="s">
        <v>4957</v>
      </c>
      <c r="L2099" t="s">
        <v>95</v>
      </c>
      <c r="M2099" t="s">
        <v>4958</v>
      </c>
      <c r="N2099" t="s">
        <v>7890</v>
      </c>
      <c r="O2099" t="s">
        <v>4960</v>
      </c>
      <c r="P2099" t="s">
        <v>22043</v>
      </c>
      <c r="R2099" t="str">
        <f t="shared" si="64"/>
        <v>安丘</v>
      </c>
      <c r="S2099" t="str">
        <f t="shared" si="65"/>
        <v>0105</v>
      </c>
    </row>
    <row r="2100" spans="1:19">
      <c r="A2100" t="s">
        <v>1282</v>
      </c>
      <c r="B2100" t="s">
        <v>22044</v>
      </c>
      <c r="C2100" t="s">
        <v>49</v>
      </c>
      <c r="D2100" t="s">
        <v>22045</v>
      </c>
      <c r="E2100" t="s">
        <v>21641</v>
      </c>
      <c r="F2100" t="s">
        <v>22046</v>
      </c>
      <c r="G2100" t="s">
        <v>1280</v>
      </c>
      <c r="H2100" t="s">
        <v>22047</v>
      </c>
      <c r="I2100" t="s">
        <v>4852</v>
      </c>
      <c r="J2100" t="s">
        <v>6722</v>
      </c>
      <c r="K2100" t="s">
        <v>10837</v>
      </c>
      <c r="L2100" t="s">
        <v>95</v>
      </c>
      <c r="M2100" t="s">
        <v>8071</v>
      </c>
      <c r="O2100" t="s">
        <v>10838</v>
      </c>
      <c r="P2100" t="s">
        <v>22048</v>
      </c>
      <c r="Q2100" t="s">
        <v>22049</v>
      </c>
      <c r="R2100" t="str">
        <f t="shared" si="64"/>
        <v>安丘</v>
      </c>
      <c r="S2100" t="str">
        <f t="shared" si="65"/>
        <v>0105</v>
      </c>
    </row>
    <row r="2101" spans="1:19">
      <c r="A2101" t="s">
        <v>22050</v>
      </c>
      <c r="B2101" t="s">
        <v>22051</v>
      </c>
      <c r="C2101" t="s">
        <v>49</v>
      </c>
      <c r="D2101" t="s">
        <v>22052</v>
      </c>
      <c r="E2101" t="s">
        <v>21641</v>
      </c>
      <c r="F2101" t="s">
        <v>22053</v>
      </c>
      <c r="G2101" t="s">
        <v>22054</v>
      </c>
      <c r="H2101" t="s">
        <v>22055</v>
      </c>
      <c r="I2101" t="s">
        <v>4813</v>
      </c>
      <c r="J2101" t="s">
        <v>8847</v>
      </c>
      <c r="K2101" t="s">
        <v>8848</v>
      </c>
      <c r="L2101" t="s">
        <v>60</v>
      </c>
      <c r="M2101" t="s">
        <v>5420</v>
      </c>
      <c r="O2101" t="s">
        <v>8849</v>
      </c>
      <c r="P2101" t="s">
        <v>22056</v>
      </c>
      <c r="Q2101" t="s">
        <v>22057</v>
      </c>
      <c r="R2101" t="str">
        <f t="shared" si="64"/>
        <v>奎文</v>
      </c>
      <c r="S2101" t="str">
        <f t="shared" si="65"/>
        <v>0105</v>
      </c>
    </row>
    <row r="2102" spans="1:19">
      <c r="A2102" t="s">
        <v>22058</v>
      </c>
      <c r="B2102" t="s">
        <v>22059</v>
      </c>
      <c r="C2102" t="s">
        <v>49</v>
      </c>
      <c r="D2102" t="s">
        <v>22060</v>
      </c>
      <c r="E2102" t="s">
        <v>21641</v>
      </c>
      <c r="F2102" t="s">
        <v>22061</v>
      </c>
      <c r="G2102" t="s">
        <v>22062</v>
      </c>
      <c r="H2102" t="s">
        <v>22063</v>
      </c>
      <c r="I2102" t="s">
        <v>12119</v>
      </c>
      <c r="J2102" t="s">
        <v>13906</v>
      </c>
      <c r="K2102" t="s">
        <v>13907</v>
      </c>
      <c r="L2102" t="s">
        <v>50</v>
      </c>
      <c r="M2102" t="s">
        <v>5260</v>
      </c>
      <c r="O2102" t="s">
        <v>13908</v>
      </c>
      <c r="P2102" t="s">
        <v>22064</v>
      </c>
      <c r="R2102" t="str">
        <f t="shared" si="64"/>
        <v>青州</v>
      </c>
      <c r="S2102" t="str">
        <f t="shared" si="65"/>
        <v>0105</v>
      </c>
    </row>
    <row r="2103" spans="1:19">
      <c r="A2103" t="s">
        <v>22065</v>
      </c>
      <c r="B2103" t="s">
        <v>22066</v>
      </c>
      <c r="C2103" t="s">
        <v>49</v>
      </c>
      <c r="D2103" t="s">
        <v>22067</v>
      </c>
      <c r="E2103" t="s">
        <v>21641</v>
      </c>
      <c r="F2103" t="s">
        <v>22068</v>
      </c>
      <c r="G2103" t="s">
        <v>22069</v>
      </c>
      <c r="H2103" t="s">
        <v>22070</v>
      </c>
      <c r="I2103" t="s">
        <v>4785</v>
      </c>
      <c r="J2103" t="s">
        <v>6357</v>
      </c>
      <c r="K2103" t="s">
        <v>6358</v>
      </c>
      <c r="L2103" t="s">
        <v>60</v>
      </c>
      <c r="M2103" t="s">
        <v>5999</v>
      </c>
      <c r="O2103" t="s">
        <v>6359</v>
      </c>
      <c r="P2103" t="s">
        <v>22071</v>
      </c>
      <c r="R2103" t="str">
        <f t="shared" si="64"/>
        <v>奎文</v>
      </c>
      <c r="S2103" t="str">
        <f t="shared" si="65"/>
        <v>0105</v>
      </c>
    </row>
    <row r="2104" spans="1:19">
      <c r="A2104" t="s">
        <v>22072</v>
      </c>
      <c r="B2104" t="s">
        <v>22073</v>
      </c>
      <c r="C2104" t="s">
        <v>49</v>
      </c>
      <c r="D2104" t="s">
        <v>22074</v>
      </c>
      <c r="E2104" t="s">
        <v>21641</v>
      </c>
      <c r="F2104" t="s">
        <v>22075</v>
      </c>
      <c r="G2104" t="s">
        <v>22076</v>
      </c>
      <c r="H2104" t="s">
        <v>22077</v>
      </c>
      <c r="I2104" t="s">
        <v>4785</v>
      </c>
      <c r="J2104" t="s">
        <v>10870</v>
      </c>
      <c r="K2104" t="s">
        <v>10871</v>
      </c>
      <c r="L2104" t="s">
        <v>60</v>
      </c>
      <c r="M2104" t="s">
        <v>5999</v>
      </c>
      <c r="O2104" t="s">
        <v>10872</v>
      </c>
      <c r="P2104" t="s">
        <v>22078</v>
      </c>
      <c r="R2104" t="str">
        <f t="shared" si="64"/>
        <v>奎文</v>
      </c>
      <c r="S2104" t="str">
        <f t="shared" si="65"/>
        <v>0105</v>
      </c>
    </row>
    <row r="2105" spans="1:19">
      <c r="A2105" t="s">
        <v>22079</v>
      </c>
      <c r="B2105" t="s">
        <v>22080</v>
      </c>
      <c r="C2105" t="s">
        <v>49</v>
      </c>
      <c r="D2105" t="s">
        <v>22081</v>
      </c>
      <c r="E2105" t="s">
        <v>21641</v>
      </c>
      <c r="F2105" t="s">
        <v>22082</v>
      </c>
      <c r="G2105" t="s">
        <v>22083</v>
      </c>
      <c r="H2105" t="s">
        <v>22084</v>
      </c>
      <c r="I2105" t="s">
        <v>4955</v>
      </c>
      <c r="J2105" t="s">
        <v>10870</v>
      </c>
      <c r="K2105" t="s">
        <v>10871</v>
      </c>
      <c r="L2105" t="s">
        <v>60</v>
      </c>
      <c r="M2105" t="s">
        <v>5999</v>
      </c>
      <c r="O2105" t="s">
        <v>10872</v>
      </c>
      <c r="P2105" t="s">
        <v>22085</v>
      </c>
      <c r="Q2105" t="s">
        <v>22086</v>
      </c>
      <c r="R2105" t="str">
        <f t="shared" si="64"/>
        <v>奎文</v>
      </c>
      <c r="S2105" t="str">
        <f t="shared" si="65"/>
        <v>0105</v>
      </c>
    </row>
    <row r="2106" spans="1:19">
      <c r="A2106" t="s">
        <v>22087</v>
      </c>
      <c r="B2106" t="s">
        <v>22088</v>
      </c>
      <c r="C2106" t="s">
        <v>49</v>
      </c>
      <c r="D2106" t="s">
        <v>22089</v>
      </c>
      <c r="E2106" t="s">
        <v>22090</v>
      </c>
      <c r="F2106" t="s">
        <v>22091</v>
      </c>
      <c r="G2106" t="s">
        <v>22092</v>
      </c>
      <c r="H2106" t="s">
        <v>22093</v>
      </c>
      <c r="I2106" t="s">
        <v>5407</v>
      </c>
      <c r="J2106" t="s">
        <v>9661</v>
      </c>
      <c r="K2106" t="s">
        <v>9662</v>
      </c>
      <c r="L2106" t="s">
        <v>105</v>
      </c>
      <c r="M2106" t="s">
        <v>5029</v>
      </c>
      <c r="N2106" t="s">
        <v>5211</v>
      </c>
      <c r="O2106" t="s">
        <v>9663</v>
      </c>
      <c r="P2106" t="s">
        <v>22094</v>
      </c>
      <c r="R2106" t="str">
        <f t="shared" si="64"/>
        <v>寿光</v>
      </c>
      <c r="S2106" t="str">
        <f t="shared" si="65"/>
        <v>0105</v>
      </c>
    </row>
    <row r="2107" spans="1:19">
      <c r="A2107" t="s">
        <v>22095</v>
      </c>
      <c r="B2107" t="s">
        <v>22096</v>
      </c>
      <c r="C2107" t="s">
        <v>49</v>
      </c>
      <c r="D2107" t="s">
        <v>22097</v>
      </c>
      <c r="E2107" t="s">
        <v>21641</v>
      </c>
      <c r="F2107" t="s">
        <v>22098</v>
      </c>
      <c r="G2107" t="s">
        <v>22099</v>
      </c>
      <c r="H2107" t="s">
        <v>22100</v>
      </c>
      <c r="I2107" t="s">
        <v>12757</v>
      </c>
      <c r="J2107" t="s">
        <v>12501</v>
      </c>
      <c r="K2107" t="s">
        <v>12502</v>
      </c>
      <c r="L2107" t="s">
        <v>50</v>
      </c>
      <c r="M2107" t="s">
        <v>4855</v>
      </c>
      <c r="N2107" t="s">
        <v>4933</v>
      </c>
      <c r="O2107" t="s">
        <v>12503</v>
      </c>
      <c r="P2107" t="s">
        <v>22101</v>
      </c>
      <c r="R2107" t="str">
        <f t="shared" si="64"/>
        <v>青州</v>
      </c>
      <c r="S2107" t="str">
        <f t="shared" si="65"/>
        <v>0105</v>
      </c>
    </row>
    <row r="2108" spans="1:19">
      <c r="A2108" t="s">
        <v>22102</v>
      </c>
      <c r="B2108" t="s">
        <v>22103</v>
      </c>
      <c r="C2108" t="s">
        <v>49</v>
      </c>
      <c r="D2108" t="s">
        <v>22104</v>
      </c>
      <c r="E2108" t="s">
        <v>21641</v>
      </c>
      <c r="F2108" t="s">
        <v>22105</v>
      </c>
      <c r="G2108" t="s">
        <v>22106</v>
      </c>
      <c r="H2108" t="s">
        <v>22107</v>
      </c>
      <c r="I2108" t="s">
        <v>12119</v>
      </c>
      <c r="J2108" t="s">
        <v>6031</v>
      </c>
      <c r="K2108" t="s">
        <v>6032</v>
      </c>
      <c r="L2108" t="s">
        <v>262</v>
      </c>
      <c r="M2108" t="s">
        <v>6033</v>
      </c>
      <c r="O2108" t="s">
        <v>6034</v>
      </c>
      <c r="P2108" t="s">
        <v>22108</v>
      </c>
      <c r="R2108" t="str">
        <f t="shared" si="64"/>
        <v>寒亭</v>
      </c>
      <c r="S2108" t="str">
        <f t="shared" si="65"/>
        <v>0105</v>
      </c>
    </row>
    <row r="2109" spans="1:19">
      <c r="A2109" t="s">
        <v>22109</v>
      </c>
      <c r="B2109" t="s">
        <v>22110</v>
      </c>
      <c r="C2109" t="s">
        <v>49</v>
      </c>
      <c r="D2109" t="s">
        <v>22111</v>
      </c>
      <c r="E2109" t="s">
        <v>21685</v>
      </c>
      <c r="F2109" t="s">
        <v>22112</v>
      </c>
      <c r="G2109" t="s">
        <v>22113</v>
      </c>
      <c r="H2109" t="s">
        <v>22114</v>
      </c>
      <c r="I2109" t="s">
        <v>12119</v>
      </c>
      <c r="J2109" t="s">
        <v>5542</v>
      </c>
      <c r="K2109" t="s">
        <v>5543</v>
      </c>
      <c r="L2109" t="s">
        <v>105</v>
      </c>
      <c r="M2109" t="s">
        <v>5029</v>
      </c>
      <c r="N2109" t="s">
        <v>4789</v>
      </c>
      <c r="O2109" t="s">
        <v>5544</v>
      </c>
      <c r="P2109" t="s">
        <v>22115</v>
      </c>
      <c r="Q2109" t="s">
        <v>22116</v>
      </c>
      <c r="R2109" t="str">
        <f t="shared" si="64"/>
        <v>寿光</v>
      </c>
      <c r="S2109" t="str">
        <f t="shared" si="65"/>
        <v>0105</v>
      </c>
    </row>
    <row r="2110" spans="1:19">
      <c r="A2110" t="s">
        <v>22117</v>
      </c>
      <c r="B2110" t="s">
        <v>22118</v>
      </c>
      <c r="C2110" t="s">
        <v>49</v>
      </c>
      <c r="D2110" t="s">
        <v>22119</v>
      </c>
      <c r="E2110" t="s">
        <v>21641</v>
      </c>
      <c r="F2110" t="s">
        <v>22120</v>
      </c>
      <c r="G2110" t="s">
        <v>22121</v>
      </c>
      <c r="H2110" t="s">
        <v>22122</v>
      </c>
      <c r="I2110" t="s">
        <v>12119</v>
      </c>
      <c r="J2110" t="s">
        <v>13611</v>
      </c>
      <c r="K2110" t="s">
        <v>13612</v>
      </c>
      <c r="L2110" t="s">
        <v>375</v>
      </c>
      <c r="M2110" t="s">
        <v>7334</v>
      </c>
      <c r="O2110" t="s">
        <v>13613</v>
      </c>
      <c r="P2110" t="s">
        <v>22123</v>
      </c>
      <c r="R2110" t="str">
        <f t="shared" si="64"/>
        <v>昌邑</v>
      </c>
      <c r="S2110" t="str">
        <f t="shared" si="65"/>
        <v>0105</v>
      </c>
    </row>
    <row r="2111" spans="1:19">
      <c r="A2111" t="s">
        <v>22124</v>
      </c>
      <c r="B2111" t="s">
        <v>22125</v>
      </c>
      <c r="C2111" t="s">
        <v>49</v>
      </c>
      <c r="D2111" t="s">
        <v>22126</v>
      </c>
      <c r="E2111" t="s">
        <v>21641</v>
      </c>
      <c r="F2111" t="s">
        <v>22127</v>
      </c>
      <c r="G2111" t="s">
        <v>22128</v>
      </c>
      <c r="H2111" t="s">
        <v>22129</v>
      </c>
      <c r="I2111" t="s">
        <v>12119</v>
      </c>
      <c r="J2111" t="s">
        <v>6750</v>
      </c>
      <c r="K2111" t="s">
        <v>6751</v>
      </c>
      <c r="L2111" t="s">
        <v>237</v>
      </c>
      <c r="M2111" t="s">
        <v>4788</v>
      </c>
      <c r="N2111" t="s">
        <v>5619</v>
      </c>
      <c r="O2111" t="s">
        <v>6752</v>
      </c>
      <c r="P2111" t="s">
        <v>22130</v>
      </c>
      <c r="R2111" t="str">
        <f t="shared" si="64"/>
        <v>潍城</v>
      </c>
      <c r="S2111" t="str">
        <f t="shared" si="65"/>
        <v>0105</v>
      </c>
    </row>
    <row r="2112" spans="1:19">
      <c r="A2112" t="s">
        <v>22131</v>
      </c>
      <c r="B2112" t="s">
        <v>22132</v>
      </c>
      <c r="C2112" t="s">
        <v>49</v>
      </c>
      <c r="D2112" t="s">
        <v>22133</v>
      </c>
      <c r="E2112" t="s">
        <v>21659</v>
      </c>
      <c r="F2112" t="s">
        <v>22134</v>
      </c>
      <c r="G2112" t="s">
        <v>22135</v>
      </c>
      <c r="H2112" t="s">
        <v>22136</v>
      </c>
      <c r="I2112" t="s">
        <v>4841</v>
      </c>
      <c r="J2112" t="s">
        <v>12195</v>
      </c>
      <c r="K2112" t="s">
        <v>12196</v>
      </c>
      <c r="L2112" t="s">
        <v>77</v>
      </c>
      <c r="M2112" t="s">
        <v>5733</v>
      </c>
      <c r="N2112" t="s">
        <v>5069</v>
      </c>
      <c r="O2112" t="s">
        <v>12197</v>
      </c>
      <c r="P2112" t="s">
        <v>22137</v>
      </c>
      <c r="Q2112" t="s">
        <v>22138</v>
      </c>
      <c r="R2112" t="str">
        <f t="shared" si="64"/>
        <v>临朐</v>
      </c>
      <c r="S2112" t="str">
        <f t="shared" si="65"/>
        <v>0105</v>
      </c>
    </row>
    <row r="2113" spans="1:19">
      <c r="A2113" t="s">
        <v>22139</v>
      </c>
      <c r="B2113" t="s">
        <v>22140</v>
      </c>
      <c r="C2113" t="s">
        <v>49</v>
      </c>
      <c r="D2113" t="s">
        <v>22141</v>
      </c>
      <c r="E2113" t="s">
        <v>21710</v>
      </c>
      <c r="F2113" t="s">
        <v>22142</v>
      </c>
      <c r="G2113" t="s">
        <v>22143</v>
      </c>
      <c r="H2113" t="s">
        <v>22144</v>
      </c>
      <c r="I2113" t="s">
        <v>4813</v>
      </c>
      <c r="J2113" t="s">
        <v>4916</v>
      </c>
      <c r="K2113" t="s">
        <v>4917</v>
      </c>
      <c r="L2113" t="s">
        <v>114</v>
      </c>
      <c r="M2113" t="s">
        <v>4918</v>
      </c>
      <c r="O2113" t="s">
        <v>4920</v>
      </c>
      <c r="P2113" t="s">
        <v>22130</v>
      </c>
      <c r="Q2113" t="s">
        <v>22145</v>
      </c>
      <c r="R2113" t="str">
        <f t="shared" ref="R2113:R2176" si="66">IF(OR(LEFT(L2113,2)="高新"),"奎文",IF(LEFT(L2113,2)="峡山","坊子",IF(LEFT(L2113,2)="滨海","寒亭",LEFT(L2113,2))))</f>
        <v>高密</v>
      </c>
      <c r="S2113" t="str">
        <f t="shared" ref="S2113:S2176" si="67">TEXT(B2113,"mmdd")</f>
        <v>0105</v>
      </c>
    </row>
    <row r="2114" spans="1:19">
      <c r="A2114" t="s">
        <v>1170</v>
      </c>
      <c r="B2114" t="s">
        <v>22146</v>
      </c>
      <c r="C2114" t="s">
        <v>49</v>
      </c>
      <c r="D2114" t="s">
        <v>22147</v>
      </c>
      <c r="E2114" t="s">
        <v>21685</v>
      </c>
      <c r="F2114" t="s">
        <v>22148</v>
      </c>
      <c r="G2114" t="s">
        <v>1168</v>
      </c>
      <c r="H2114" t="s">
        <v>22149</v>
      </c>
      <c r="I2114" t="s">
        <v>12119</v>
      </c>
      <c r="J2114" t="s">
        <v>6740</v>
      </c>
      <c r="K2114" t="s">
        <v>6741</v>
      </c>
      <c r="L2114" t="s">
        <v>60</v>
      </c>
      <c r="M2114" t="s">
        <v>5888</v>
      </c>
      <c r="N2114" t="s">
        <v>4972</v>
      </c>
      <c r="O2114" t="s">
        <v>6742</v>
      </c>
      <c r="P2114" t="s">
        <v>22150</v>
      </c>
      <c r="Q2114" t="s">
        <v>22151</v>
      </c>
      <c r="R2114" t="str">
        <f t="shared" si="66"/>
        <v>奎文</v>
      </c>
      <c r="S2114" t="str">
        <f t="shared" si="67"/>
        <v>0105</v>
      </c>
    </row>
    <row r="2115" spans="1:19">
      <c r="A2115" t="s">
        <v>22152</v>
      </c>
      <c r="B2115" t="s">
        <v>22153</v>
      </c>
      <c r="C2115" t="s">
        <v>49</v>
      </c>
      <c r="D2115" t="s">
        <v>22154</v>
      </c>
      <c r="E2115" t="s">
        <v>21659</v>
      </c>
      <c r="F2115" t="s">
        <v>22155</v>
      </c>
      <c r="G2115" t="s">
        <v>22156</v>
      </c>
      <c r="H2115" t="s">
        <v>22157</v>
      </c>
      <c r="I2115" t="s">
        <v>4841</v>
      </c>
      <c r="J2115" t="s">
        <v>5340</v>
      </c>
      <c r="K2115" t="s">
        <v>5341</v>
      </c>
      <c r="L2115" t="s">
        <v>1136</v>
      </c>
      <c r="M2115" t="s">
        <v>5330</v>
      </c>
      <c r="N2115" t="s">
        <v>4972</v>
      </c>
      <c r="O2115" t="s">
        <v>5342</v>
      </c>
      <c r="P2115" t="s">
        <v>22158</v>
      </c>
      <c r="Q2115" t="s">
        <v>22159</v>
      </c>
      <c r="R2115" t="str">
        <f t="shared" si="66"/>
        <v>昌乐</v>
      </c>
      <c r="S2115" t="str">
        <f t="shared" si="67"/>
        <v>0105</v>
      </c>
    </row>
    <row r="2116" spans="1:19">
      <c r="A2116" t="s">
        <v>22160</v>
      </c>
      <c r="B2116" t="s">
        <v>22161</v>
      </c>
      <c r="C2116" t="s">
        <v>49</v>
      </c>
      <c r="D2116" t="s">
        <v>22162</v>
      </c>
      <c r="E2116" t="s">
        <v>21710</v>
      </c>
      <c r="F2116" t="s">
        <v>22163</v>
      </c>
      <c r="G2116" t="s">
        <v>22164</v>
      </c>
      <c r="H2116" t="s">
        <v>22122</v>
      </c>
      <c r="I2116" t="s">
        <v>5560</v>
      </c>
      <c r="J2116" t="s">
        <v>4853</v>
      </c>
      <c r="K2116" t="s">
        <v>4854</v>
      </c>
      <c r="L2116" t="s">
        <v>50</v>
      </c>
      <c r="M2116" t="s">
        <v>4855</v>
      </c>
      <c r="N2116" t="s">
        <v>4972</v>
      </c>
      <c r="O2116" t="s">
        <v>4857</v>
      </c>
      <c r="P2116" t="s">
        <v>22165</v>
      </c>
      <c r="R2116" t="str">
        <f t="shared" si="66"/>
        <v>青州</v>
      </c>
      <c r="S2116" t="str">
        <f t="shared" si="67"/>
        <v>0105</v>
      </c>
    </row>
    <row r="2117" spans="1:19">
      <c r="A2117" t="s">
        <v>22166</v>
      </c>
      <c r="B2117" t="s">
        <v>22167</v>
      </c>
      <c r="C2117" t="s">
        <v>49</v>
      </c>
      <c r="D2117" t="s">
        <v>22168</v>
      </c>
      <c r="E2117" t="s">
        <v>21659</v>
      </c>
      <c r="F2117" t="s">
        <v>22169</v>
      </c>
      <c r="G2117" t="s">
        <v>22170</v>
      </c>
      <c r="H2117" t="s">
        <v>22171</v>
      </c>
      <c r="I2117" t="s">
        <v>4828</v>
      </c>
      <c r="J2117" t="s">
        <v>4786</v>
      </c>
      <c r="K2117" t="s">
        <v>4787</v>
      </c>
      <c r="L2117" t="s">
        <v>237</v>
      </c>
      <c r="M2117" t="s">
        <v>4788</v>
      </c>
      <c r="N2117" t="s">
        <v>5801</v>
      </c>
      <c r="O2117" t="s">
        <v>4790</v>
      </c>
      <c r="P2117" t="s">
        <v>22172</v>
      </c>
      <c r="R2117" t="str">
        <f t="shared" si="66"/>
        <v>潍城</v>
      </c>
      <c r="S2117" t="str">
        <f t="shared" si="67"/>
        <v>0105</v>
      </c>
    </row>
    <row r="2118" spans="1:19">
      <c r="A2118" t="s">
        <v>22173</v>
      </c>
      <c r="B2118" t="s">
        <v>22174</v>
      </c>
      <c r="C2118" t="s">
        <v>49</v>
      </c>
      <c r="D2118" t="s">
        <v>22175</v>
      </c>
      <c r="E2118" t="s">
        <v>22090</v>
      </c>
      <c r="F2118" t="s">
        <v>22176</v>
      </c>
      <c r="G2118" t="s">
        <v>22177</v>
      </c>
      <c r="H2118" t="s">
        <v>22178</v>
      </c>
      <c r="I2118" t="s">
        <v>4813</v>
      </c>
      <c r="J2118" t="s">
        <v>6528</v>
      </c>
      <c r="K2118" t="s">
        <v>6529</v>
      </c>
      <c r="L2118" t="s">
        <v>60</v>
      </c>
      <c r="M2118" t="s">
        <v>4774</v>
      </c>
      <c r="O2118" t="s">
        <v>6531</v>
      </c>
      <c r="P2118" t="s">
        <v>22179</v>
      </c>
      <c r="R2118" t="str">
        <f t="shared" si="66"/>
        <v>奎文</v>
      </c>
      <c r="S2118" t="str">
        <f t="shared" si="67"/>
        <v>0105</v>
      </c>
    </row>
    <row r="2119" spans="1:19">
      <c r="A2119" t="s">
        <v>22180</v>
      </c>
      <c r="B2119" t="s">
        <v>22181</v>
      </c>
      <c r="C2119" t="s">
        <v>49</v>
      </c>
      <c r="D2119" t="s">
        <v>22182</v>
      </c>
      <c r="E2119" t="s">
        <v>21659</v>
      </c>
      <c r="F2119" t="s">
        <v>22183</v>
      </c>
      <c r="G2119" t="s">
        <v>22184</v>
      </c>
      <c r="H2119" t="s">
        <v>22185</v>
      </c>
      <c r="I2119" t="s">
        <v>5835</v>
      </c>
      <c r="J2119" t="s">
        <v>16288</v>
      </c>
      <c r="K2119" t="s">
        <v>16289</v>
      </c>
      <c r="L2119" t="s">
        <v>114</v>
      </c>
      <c r="M2119" t="s">
        <v>4831</v>
      </c>
      <c r="N2119" t="s">
        <v>4933</v>
      </c>
      <c r="O2119" t="s">
        <v>16290</v>
      </c>
      <c r="P2119" t="s">
        <v>22186</v>
      </c>
      <c r="Q2119" t="s">
        <v>22187</v>
      </c>
      <c r="R2119" t="str">
        <f t="shared" si="66"/>
        <v>高密</v>
      </c>
      <c r="S2119" t="str">
        <f t="shared" si="67"/>
        <v>0105</v>
      </c>
    </row>
    <row r="2120" spans="1:19">
      <c r="A2120" t="s">
        <v>22188</v>
      </c>
      <c r="B2120" t="s">
        <v>22189</v>
      </c>
      <c r="C2120" t="s">
        <v>49</v>
      </c>
      <c r="D2120" t="s">
        <v>22190</v>
      </c>
      <c r="E2120" t="s">
        <v>21710</v>
      </c>
      <c r="F2120" t="s">
        <v>22191</v>
      </c>
      <c r="G2120" t="s">
        <v>22192</v>
      </c>
      <c r="H2120" t="s">
        <v>22193</v>
      </c>
      <c r="I2120" t="s">
        <v>4813</v>
      </c>
      <c r="J2120" t="s">
        <v>7929</v>
      </c>
      <c r="K2120" t="s">
        <v>7930</v>
      </c>
      <c r="L2120" t="s">
        <v>114</v>
      </c>
      <c r="M2120" t="s">
        <v>7931</v>
      </c>
      <c r="N2120" t="s">
        <v>5907</v>
      </c>
      <c r="O2120" t="s">
        <v>7932</v>
      </c>
      <c r="P2120" t="s">
        <v>22194</v>
      </c>
      <c r="Q2120" t="s">
        <v>22195</v>
      </c>
      <c r="R2120" t="str">
        <f t="shared" si="66"/>
        <v>高密</v>
      </c>
      <c r="S2120" t="str">
        <f t="shared" si="67"/>
        <v>0105</v>
      </c>
    </row>
    <row r="2121" spans="1:19">
      <c r="A2121" t="s">
        <v>22196</v>
      </c>
      <c r="B2121" t="s">
        <v>22197</v>
      </c>
      <c r="C2121" t="s">
        <v>49</v>
      </c>
      <c r="D2121" t="s">
        <v>22198</v>
      </c>
      <c r="E2121" t="s">
        <v>21710</v>
      </c>
      <c r="F2121" t="s">
        <v>22199</v>
      </c>
      <c r="G2121" t="s">
        <v>22200</v>
      </c>
      <c r="H2121" t="s">
        <v>22201</v>
      </c>
      <c r="I2121" t="s">
        <v>4841</v>
      </c>
      <c r="J2121" t="s">
        <v>6009</v>
      </c>
      <c r="K2121" t="s">
        <v>6010</v>
      </c>
      <c r="L2121" t="s">
        <v>237</v>
      </c>
      <c r="M2121" t="s">
        <v>5247</v>
      </c>
      <c r="N2121" t="s">
        <v>4789</v>
      </c>
      <c r="O2121" t="s">
        <v>6011</v>
      </c>
      <c r="P2121" t="s">
        <v>22202</v>
      </c>
      <c r="Q2121" t="s">
        <v>22203</v>
      </c>
      <c r="R2121" t="str">
        <f t="shared" si="66"/>
        <v>潍城</v>
      </c>
      <c r="S2121" t="str">
        <f t="shared" si="67"/>
        <v>0105</v>
      </c>
    </row>
    <row r="2122" spans="1:19">
      <c r="A2122" t="s">
        <v>22204</v>
      </c>
      <c r="B2122" t="s">
        <v>22205</v>
      </c>
      <c r="C2122" t="s">
        <v>49</v>
      </c>
      <c r="D2122" t="s">
        <v>22206</v>
      </c>
      <c r="E2122" t="s">
        <v>21641</v>
      </c>
      <c r="F2122" t="s">
        <v>22207</v>
      </c>
      <c r="G2122" t="s">
        <v>22208</v>
      </c>
      <c r="H2122" t="s">
        <v>22209</v>
      </c>
      <c r="I2122" t="s">
        <v>12119</v>
      </c>
      <c r="J2122" t="s">
        <v>6401</v>
      </c>
      <c r="K2122" t="s">
        <v>6402</v>
      </c>
      <c r="L2122" t="s">
        <v>105</v>
      </c>
      <c r="M2122" t="s">
        <v>5224</v>
      </c>
      <c r="O2122" t="s">
        <v>6403</v>
      </c>
      <c r="P2122" t="s">
        <v>22210</v>
      </c>
      <c r="Q2122" t="s">
        <v>22211</v>
      </c>
      <c r="R2122" t="str">
        <f t="shared" si="66"/>
        <v>寿光</v>
      </c>
      <c r="S2122" t="str">
        <f t="shared" si="67"/>
        <v>0105</v>
      </c>
    </row>
    <row r="2123" spans="1:19">
      <c r="A2123" t="s">
        <v>22212</v>
      </c>
      <c r="B2123" t="s">
        <v>22213</v>
      </c>
      <c r="C2123" t="s">
        <v>49</v>
      </c>
      <c r="D2123" t="s">
        <v>22214</v>
      </c>
      <c r="E2123" t="s">
        <v>21685</v>
      </c>
      <c r="F2123" t="s">
        <v>22215</v>
      </c>
      <c r="G2123" t="s">
        <v>22216</v>
      </c>
      <c r="H2123" t="s">
        <v>22217</v>
      </c>
      <c r="I2123" t="s">
        <v>12119</v>
      </c>
      <c r="J2123" t="s">
        <v>8305</v>
      </c>
      <c r="K2123" t="s">
        <v>8306</v>
      </c>
      <c r="L2123" t="s">
        <v>60</v>
      </c>
      <c r="M2123" t="s">
        <v>5511</v>
      </c>
      <c r="N2123" t="s">
        <v>5005</v>
      </c>
      <c r="O2123" t="s">
        <v>8307</v>
      </c>
      <c r="R2123" t="str">
        <f t="shared" si="66"/>
        <v>奎文</v>
      </c>
      <c r="S2123" t="str">
        <f t="shared" si="67"/>
        <v>0105</v>
      </c>
    </row>
    <row r="2124" spans="1:19">
      <c r="A2124" t="s">
        <v>22218</v>
      </c>
      <c r="B2124" t="s">
        <v>22219</v>
      </c>
      <c r="C2124" t="s">
        <v>49</v>
      </c>
      <c r="D2124" t="s">
        <v>22220</v>
      </c>
      <c r="E2124" t="s">
        <v>21710</v>
      </c>
      <c r="F2124" t="s">
        <v>22221</v>
      </c>
      <c r="G2124" t="s">
        <v>22222</v>
      </c>
      <c r="H2124" t="s">
        <v>22223</v>
      </c>
      <c r="I2124" t="s">
        <v>5822</v>
      </c>
      <c r="J2124" t="s">
        <v>7590</v>
      </c>
      <c r="K2124" t="s">
        <v>7591</v>
      </c>
      <c r="L2124" t="s">
        <v>123</v>
      </c>
      <c r="M2124" t="s">
        <v>5364</v>
      </c>
      <c r="N2124" t="s">
        <v>4972</v>
      </c>
      <c r="O2124" t="s">
        <v>7592</v>
      </c>
      <c r="P2124" t="s">
        <v>22224</v>
      </c>
      <c r="Q2124" t="s">
        <v>22225</v>
      </c>
      <c r="R2124" t="str">
        <f t="shared" si="66"/>
        <v>诸城</v>
      </c>
      <c r="S2124" t="str">
        <f t="shared" si="67"/>
        <v>0105</v>
      </c>
    </row>
    <row r="2125" spans="1:19">
      <c r="A2125" t="s">
        <v>22226</v>
      </c>
      <c r="B2125" t="s">
        <v>22227</v>
      </c>
      <c r="C2125" t="s">
        <v>49</v>
      </c>
      <c r="D2125" t="s">
        <v>22228</v>
      </c>
      <c r="E2125" t="s">
        <v>21641</v>
      </c>
      <c r="F2125" t="s">
        <v>22229</v>
      </c>
      <c r="G2125" t="s">
        <v>22230</v>
      </c>
      <c r="H2125" t="s">
        <v>22231</v>
      </c>
      <c r="I2125" t="s">
        <v>12119</v>
      </c>
      <c r="J2125" t="s">
        <v>8741</v>
      </c>
      <c r="K2125" t="s">
        <v>8742</v>
      </c>
      <c r="L2125" t="s">
        <v>1136</v>
      </c>
      <c r="M2125" t="s">
        <v>6413</v>
      </c>
      <c r="O2125" t="s">
        <v>8743</v>
      </c>
      <c r="P2125" t="s">
        <v>22232</v>
      </c>
      <c r="R2125" t="str">
        <f t="shared" si="66"/>
        <v>昌乐</v>
      </c>
      <c r="S2125" t="str">
        <f t="shared" si="67"/>
        <v>0105</v>
      </c>
    </row>
    <row r="2126" spans="1:19">
      <c r="A2126" t="s">
        <v>22233</v>
      </c>
      <c r="B2126" t="s">
        <v>22234</v>
      </c>
      <c r="C2126" t="s">
        <v>49</v>
      </c>
      <c r="D2126" t="s">
        <v>22235</v>
      </c>
      <c r="E2126" t="s">
        <v>21641</v>
      </c>
      <c r="F2126" t="s">
        <v>22236</v>
      </c>
      <c r="G2126" t="s">
        <v>22237</v>
      </c>
      <c r="H2126" t="s">
        <v>22238</v>
      </c>
      <c r="I2126" t="s">
        <v>12119</v>
      </c>
      <c r="J2126" t="s">
        <v>5497</v>
      </c>
      <c r="K2126" t="s">
        <v>5498</v>
      </c>
      <c r="L2126" t="s">
        <v>375</v>
      </c>
      <c r="M2126" t="s">
        <v>5499</v>
      </c>
      <c r="O2126" t="s">
        <v>5500</v>
      </c>
      <c r="P2126" t="s">
        <v>22239</v>
      </c>
      <c r="R2126" t="str">
        <f t="shared" si="66"/>
        <v>昌邑</v>
      </c>
      <c r="S2126" t="str">
        <f t="shared" si="67"/>
        <v>0105</v>
      </c>
    </row>
    <row r="2127" spans="1:19">
      <c r="A2127" t="s">
        <v>22240</v>
      </c>
      <c r="B2127" t="s">
        <v>22241</v>
      </c>
      <c r="C2127" t="s">
        <v>49</v>
      </c>
      <c r="D2127" t="s">
        <v>22242</v>
      </c>
      <c r="E2127" t="s">
        <v>21710</v>
      </c>
      <c r="F2127" t="s">
        <v>22243</v>
      </c>
      <c r="G2127" t="s">
        <v>22244</v>
      </c>
      <c r="H2127" t="s">
        <v>22245</v>
      </c>
      <c r="I2127" t="s">
        <v>4771</v>
      </c>
      <c r="J2127" t="s">
        <v>7456</v>
      </c>
      <c r="K2127" t="s">
        <v>7457</v>
      </c>
      <c r="L2127" t="s">
        <v>114</v>
      </c>
      <c r="M2127" t="s">
        <v>7458</v>
      </c>
      <c r="N2127" t="s">
        <v>10954</v>
      </c>
      <c r="O2127" t="s">
        <v>7459</v>
      </c>
      <c r="P2127" t="s">
        <v>22246</v>
      </c>
      <c r="R2127" t="str">
        <f t="shared" si="66"/>
        <v>高密</v>
      </c>
      <c r="S2127" t="str">
        <f t="shared" si="67"/>
        <v>0105</v>
      </c>
    </row>
    <row r="2128" spans="1:19">
      <c r="A2128" t="s">
        <v>22247</v>
      </c>
      <c r="B2128" t="s">
        <v>22248</v>
      </c>
      <c r="C2128" t="s">
        <v>49</v>
      </c>
      <c r="D2128" t="s">
        <v>22249</v>
      </c>
      <c r="E2128" t="s">
        <v>22250</v>
      </c>
      <c r="F2128" t="s">
        <v>22251</v>
      </c>
      <c r="G2128" t="s">
        <v>22252</v>
      </c>
      <c r="H2128" t="s">
        <v>22253</v>
      </c>
      <c r="I2128" t="s">
        <v>4852</v>
      </c>
      <c r="J2128" t="s">
        <v>22254</v>
      </c>
      <c r="K2128" t="s">
        <v>22255</v>
      </c>
      <c r="L2128" t="s">
        <v>123</v>
      </c>
      <c r="M2128" t="s">
        <v>5825</v>
      </c>
      <c r="N2128" t="s">
        <v>5112</v>
      </c>
      <c r="O2128" t="s">
        <v>22256</v>
      </c>
      <c r="P2128" t="s">
        <v>22257</v>
      </c>
      <c r="Q2128" t="s">
        <v>22258</v>
      </c>
      <c r="R2128" t="str">
        <f t="shared" si="66"/>
        <v>诸城</v>
      </c>
      <c r="S2128" t="str">
        <f t="shared" si="67"/>
        <v>0105</v>
      </c>
    </row>
    <row r="2129" spans="1:19">
      <c r="A2129" t="s">
        <v>22259</v>
      </c>
      <c r="B2129" t="s">
        <v>22260</v>
      </c>
      <c r="C2129" t="s">
        <v>49</v>
      </c>
      <c r="D2129" t="s">
        <v>22261</v>
      </c>
      <c r="E2129" t="s">
        <v>21659</v>
      </c>
      <c r="F2129" t="s">
        <v>22262</v>
      </c>
      <c r="G2129" t="s">
        <v>22263</v>
      </c>
      <c r="H2129" t="s">
        <v>22264</v>
      </c>
      <c r="I2129" t="s">
        <v>4852</v>
      </c>
      <c r="J2129" t="s">
        <v>8219</v>
      </c>
      <c r="K2129" t="s">
        <v>8220</v>
      </c>
      <c r="L2129" t="s">
        <v>123</v>
      </c>
      <c r="M2129" t="s">
        <v>4994</v>
      </c>
      <c r="N2129" t="s">
        <v>4789</v>
      </c>
      <c r="O2129" t="s">
        <v>8221</v>
      </c>
      <c r="P2129" t="s">
        <v>22265</v>
      </c>
      <c r="Q2129" t="s">
        <v>22266</v>
      </c>
      <c r="R2129" t="str">
        <f t="shared" si="66"/>
        <v>诸城</v>
      </c>
      <c r="S2129" t="str">
        <f t="shared" si="67"/>
        <v>0105</v>
      </c>
    </row>
    <row r="2130" spans="1:19">
      <c r="A2130" t="s">
        <v>22267</v>
      </c>
      <c r="B2130" t="s">
        <v>22268</v>
      </c>
      <c r="C2130" t="s">
        <v>49</v>
      </c>
      <c r="D2130" t="s">
        <v>22269</v>
      </c>
      <c r="E2130" t="s">
        <v>21685</v>
      </c>
      <c r="F2130" t="s">
        <v>22270</v>
      </c>
      <c r="G2130" t="s">
        <v>22271</v>
      </c>
      <c r="H2130" t="s">
        <v>22272</v>
      </c>
      <c r="I2130" t="s">
        <v>12119</v>
      </c>
      <c r="J2130" t="s">
        <v>9246</v>
      </c>
      <c r="K2130" t="s">
        <v>9247</v>
      </c>
      <c r="L2130" t="s">
        <v>375</v>
      </c>
      <c r="M2130" t="s">
        <v>7334</v>
      </c>
      <c r="N2130" t="s">
        <v>5421</v>
      </c>
      <c r="O2130" t="s">
        <v>9248</v>
      </c>
      <c r="P2130" t="s">
        <v>22273</v>
      </c>
      <c r="Q2130" t="s">
        <v>22274</v>
      </c>
      <c r="R2130" t="str">
        <f t="shared" si="66"/>
        <v>昌邑</v>
      </c>
      <c r="S2130" t="str">
        <f t="shared" si="67"/>
        <v>0105</v>
      </c>
    </row>
    <row r="2131" spans="1:19">
      <c r="A2131" t="s">
        <v>22275</v>
      </c>
      <c r="B2131" t="s">
        <v>22276</v>
      </c>
      <c r="C2131" t="s">
        <v>49</v>
      </c>
      <c r="D2131" t="s">
        <v>22277</v>
      </c>
      <c r="E2131" t="s">
        <v>21641</v>
      </c>
      <c r="F2131" t="s">
        <v>22278</v>
      </c>
      <c r="G2131" t="s">
        <v>22279</v>
      </c>
      <c r="H2131" t="s">
        <v>22280</v>
      </c>
      <c r="I2131" t="s">
        <v>4852</v>
      </c>
      <c r="J2131" t="s">
        <v>5449</v>
      </c>
      <c r="K2131" t="s">
        <v>5450</v>
      </c>
      <c r="L2131" t="s">
        <v>237</v>
      </c>
      <c r="M2131" t="s">
        <v>5247</v>
      </c>
      <c r="O2131" t="s">
        <v>5452</v>
      </c>
      <c r="P2131" t="s">
        <v>22281</v>
      </c>
      <c r="Q2131" t="s">
        <v>22282</v>
      </c>
      <c r="R2131" t="str">
        <f t="shared" si="66"/>
        <v>潍城</v>
      </c>
      <c r="S2131" t="str">
        <f t="shared" si="67"/>
        <v>0105</v>
      </c>
    </row>
    <row r="2132" spans="1:19">
      <c r="A2132" t="s">
        <v>22283</v>
      </c>
      <c r="B2132" t="s">
        <v>22284</v>
      </c>
      <c r="C2132" t="s">
        <v>49</v>
      </c>
      <c r="D2132" t="s">
        <v>22285</v>
      </c>
      <c r="E2132" t="s">
        <v>22286</v>
      </c>
      <c r="F2132" t="s">
        <v>22287</v>
      </c>
      <c r="G2132" t="s">
        <v>22288</v>
      </c>
      <c r="H2132" t="s">
        <v>22289</v>
      </c>
      <c r="I2132" t="s">
        <v>12844</v>
      </c>
      <c r="J2132" t="s">
        <v>6411</v>
      </c>
      <c r="K2132" t="s">
        <v>6412</v>
      </c>
      <c r="L2132" t="s">
        <v>1136</v>
      </c>
      <c r="M2132" t="s">
        <v>6413</v>
      </c>
      <c r="N2132" t="s">
        <v>5487</v>
      </c>
      <c r="O2132" t="s">
        <v>6414</v>
      </c>
      <c r="P2132" t="s">
        <v>22290</v>
      </c>
      <c r="Q2132" t="s">
        <v>22291</v>
      </c>
      <c r="R2132" t="str">
        <f t="shared" si="66"/>
        <v>昌乐</v>
      </c>
      <c r="S2132" t="str">
        <f t="shared" si="67"/>
        <v>0105</v>
      </c>
    </row>
    <row r="2133" spans="1:19">
      <c r="A2133" t="s">
        <v>22292</v>
      </c>
      <c r="B2133" t="s">
        <v>22293</v>
      </c>
      <c r="C2133" t="s">
        <v>49</v>
      </c>
      <c r="D2133" t="s">
        <v>22294</v>
      </c>
      <c r="E2133" t="s">
        <v>21710</v>
      </c>
      <c r="F2133" t="s">
        <v>22295</v>
      </c>
      <c r="G2133" t="s">
        <v>22296</v>
      </c>
      <c r="H2133" t="s">
        <v>22297</v>
      </c>
      <c r="I2133" t="s">
        <v>4852</v>
      </c>
      <c r="J2133" t="s">
        <v>7677</v>
      </c>
      <c r="K2133" t="s">
        <v>7678</v>
      </c>
      <c r="L2133" t="s">
        <v>86</v>
      </c>
      <c r="M2133" t="s">
        <v>7679</v>
      </c>
      <c r="N2133" t="s">
        <v>5907</v>
      </c>
      <c r="O2133" t="s">
        <v>7680</v>
      </c>
      <c r="P2133" t="s">
        <v>22298</v>
      </c>
      <c r="Q2133" t="s">
        <v>22299</v>
      </c>
      <c r="R2133" t="str">
        <f t="shared" si="66"/>
        <v>坊子</v>
      </c>
      <c r="S2133" t="str">
        <f t="shared" si="67"/>
        <v>0105</v>
      </c>
    </row>
    <row r="2134" spans="1:19">
      <c r="A2134" t="s">
        <v>22300</v>
      </c>
      <c r="B2134" t="s">
        <v>22301</v>
      </c>
      <c r="C2134" t="s">
        <v>49</v>
      </c>
      <c r="D2134" t="s">
        <v>22302</v>
      </c>
      <c r="E2134" t="s">
        <v>21710</v>
      </c>
      <c r="F2134" t="s">
        <v>22303</v>
      </c>
      <c r="G2134" t="s">
        <v>22304</v>
      </c>
      <c r="H2134" t="s">
        <v>22202</v>
      </c>
      <c r="I2134" t="s">
        <v>4828</v>
      </c>
      <c r="J2134" t="s">
        <v>5174</v>
      </c>
      <c r="K2134" t="s">
        <v>5175</v>
      </c>
      <c r="L2134" t="s">
        <v>105</v>
      </c>
      <c r="M2134" t="s">
        <v>5176</v>
      </c>
      <c r="N2134" t="s">
        <v>5487</v>
      </c>
      <c r="O2134" t="s">
        <v>5177</v>
      </c>
      <c r="P2134" t="s">
        <v>22305</v>
      </c>
      <c r="R2134" t="str">
        <f t="shared" si="66"/>
        <v>寿光</v>
      </c>
      <c r="S2134" t="str">
        <f t="shared" si="67"/>
        <v>0105</v>
      </c>
    </row>
    <row r="2135" spans="1:19">
      <c r="A2135" t="s">
        <v>22306</v>
      </c>
      <c r="B2135" t="s">
        <v>22307</v>
      </c>
      <c r="C2135" t="s">
        <v>49</v>
      </c>
      <c r="D2135" t="s">
        <v>22308</v>
      </c>
      <c r="E2135" t="s">
        <v>21710</v>
      </c>
      <c r="F2135" t="s">
        <v>22309</v>
      </c>
      <c r="G2135" t="s">
        <v>22310</v>
      </c>
      <c r="H2135" t="s">
        <v>22311</v>
      </c>
      <c r="I2135" t="s">
        <v>5052</v>
      </c>
      <c r="J2135" t="s">
        <v>6357</v>
      </c>
      <c r="K2135" t="s">
        <v>6358</v>
      </c>
      <c r="L2135" t="s">
        <v>60</v>
      </c>
      <c r="M2135" t="s">
        <v>5999</v>
      </c>
      <c r="N2135" t="s">
        <v>5005</v>
      </c>
      <c r="O2135" t="s">
        <v>6359</v>
      </c>
      <c r="P2135" t="s">
        <v>22312</v>
      </c>
      <c r="R2135" t="str">
        <f t="shared" si="66"/>
        <v>奎文</v>
      </c>
      <c r="S2135" t="str">
        <f t="shared" si="67"/>
        <v>0105</v>
      </c>
    </row>
    <row r="2136" spans="1:19">
      <c r="A2136" t="s">
        <v>22313</v>
      </c>
      <c r="B2136" t="s">
        <v>22314</v>
      </c>
      <c r="C2136" t="s">
        <v>49</v>
      </c>
      <c r="D2136" t="s">
        <v>22315</v>
      </c>
      <c r="E2136" t="s">
        <v>22316</v>
      </c>
      <c r="F2136" t="s">
        <v>22317</v>
      </c>
      <c r="G2136" t="s">
        <v>22318</v>
      </c>
      <c r="H2136" t="s">
        <v>22319</v>
      </c>
      <c r="I2136" t="s">
        <v>4813</v>
      </c>
      <c r="J2136" t="s">
        <v>6792</v>
      </c>
      <c r="K2136" t="s">
        <v>6793</v>
      </c>
      <c r="L2136" t="s">
        <v>77</v>
      </c>
      <c r="M2136" t="s">
        <v>5295</v>
      </c>
      <c r="N2136" t="s">
        <v>6794</v>
      </c>
      <c r="O2136" t="s">
        <v>6795</v>
      </c>
      <c r="P2136" t="s">
        <v>22320</v>
      </c>
      <c r="R2136" t="str">
        <f t="shared" si="66"/>
        <v>临朐</v>
      </c>
      <c r="S2136" t="str">
        <f t="shared" si="67"/>
        <v>0105</v>
      </c>
    </row>
    <row r="2137" spans="1:19">
      <c r="A2137" t="s">
        <v>22321</v>
      </c>
      <c r="B2137" t="s">
        <v>22322</v>
      </c>
      <c r="C2137" t="s">
        <v>49</v>
      </c>
      <c r="D2137" t="s">
        <v>22323</v>
      </c>
      <c r="E2137" t="s">
        <v>22324</v>
      </c>
      <c r="F2137" t="s">
        <v>22325</v>
      </c>
      <c r="G2137" t="s">
        <v>22326</v>
      </c>
      <c r="H2137" t="s">
        <v>22327</v>
      </c>
      <c r="I2137" t="s">
        <v>4852</v>
      </c>
      <c r="J2137" t="s">
        <v>6106</v>
      </c>
      <c r="K2137" t="s">
        <v>6107</v>
      </c>
      <c r="L2137" t="s">
        <v>123</v>
      </c>
      <c r="M2137" t="s">
        <v>4932</v>
      </c>
      <c r="N2137" t="s">
        <v>4892</v>
      </c>
      <c r="O2137" t="s">
        <v>6108</v>
      </c>
      <c r="P2137" t="s">
        <v>22328</v>
      </c>
      <c r="R2137" t="str">
        <f t="shared" si="66"/>
        <v>诸城</v>
      </c>
      <c r="S2137" t="str">
        <f t="shared" si="67"/>
        <v>0105</v>
      </c>
    </row>
    <row r="2138" spans="1:19">
      <c r="A2138" t="s">
        <v>22329</v>
      </c>
      <c r="B2138" t="s">
        <v>22330</v>
      </c>
      <c r="C2138" t="s">
        <v>49</v>
      </c>
      <c r="D2138" t="s">
        <v>22331</v>
      </c>
      <c r="E2138" t="s">
        <v>21659</v>
      </c>
      <c r="F2138" t="s">
        <v>22332</v>
      </c>
      <c r="G2138" t="s">
        <v>22333</v>
      </c>
      <c r="H2138" t="s">
        <v>22334</v>
      </c>
      <c r="I2138" t="s">
        <v>4828</v>
      </c>
      <c r="J2138" t="s">
        <v>6935</v>
      </c>
      <c r="K2138" t="s">
        <v>6936</v>
      </c>
      <c r="L2138" t="s">
        <v>50</v>
      </c>
      <c r="M2138" t="s">
        <v>4816</v>
      </c>
      <c r="N2138" t="s">
        <v>4789</v>
      </c>
      <c r="O2138" t="s">
        <v>6937</v>
      </c>
      <c r="P2138" t="s">
        <v>22335</v>
      </c>
      <c r="Q2138" t="s">
        <v>22336</v>
      </c>
      <c r="R2138" t="str">
        <f t="shared" si="66"/>
        <v>青州</v>
      </c>
      <c r="S2138" t="str">
        <f t="shared" si="67"/>
        <v>0105</v>
      </c>
    </row>
    <row r="2139" spans="1:19">
      <c r="A2139" t="s">
        <v>22337</v>
      </c>
      <c r="B2139" t="s">
        <v>22338</v>
      </c>
      <c r="C2139" t="s">
        <v>49</v>
      </c>
      <c r="D2139" t="s">
        <v>22339</v>
      </c>
      <c r="E2139" t="s">
        <v>21710</v>
      </c>
      <c r="F2139" t="s">
        <v>22340</v>
      </c>
      <c r="G2139" t="s">
        <v>22341</v>
      </c>
      <c r="H2139" t="s">
        <v>22342</v>
      </c>
      <c r="I2139" t="s">
        <v>4852</v>
      </c>
      <c r="J2139" t="s">
        <v>6470</v>
      </c>
      <c r="K2139" t="s">
        <v>6471</v>
      </c>
      <c r="L2139" t="s">
        <v>77</v>
      </c>
      <c r="M2139" t="s">
        <v>5145</v>
      </c>
      <c r="N2139" t="s">
        <v>5112</v>
      </c>
      <c r="O2139" t="s">
        <v>6472</v>
      </c>
      <c r="P2139" t="s">
        <v>22343</v>
      </c>
      <c r="Q2139" t="s">
        <v>22344</v>
      </c>
      <c r="R2139" t="str">
        <f t="shared" si="66"/>
        <v>临朐</v>
      </c>
      <c r="S2139" t="str">
        <f t="shared" si="67"/>
        <v>0105</v>
      </c>
    </row>
    <row r="2140" spans="1:19">
      <c r="A2140" t="s">
        <v>22345</v>
      </c>
      <c r="B2140" t="s">
        <v>22346</v>
      </c>
      <c r="C2140" t="s">
        <v>49</v>
      </c>
      <c r="D2140" t="s">
        <v>22347</v>
      </c>
      <c r="E2140" t="s">
        <v>22324</v>
      </c>
      <c r="F2140" t="s">
        <v>22348</v>
      </c>
      <c r="G2140" t="s">
        <v>22349</v>
      </c>
      <c r="H2140" t="s">
        <v>22350</v>
      </c>
      <c r="I2140" t="s">
        <v>4852</v>
      </c>
      <c r="J2140" t="s">
        <v>5636</v>
      </c>
      <c r="K2140" t="s">
        <v>5637</v>
      </c>
      <c r="L2140" t="s">
        <v>105</v>
      </c>
      <c r="M2140" t="s">
        <v>5638</v>
      </c>
      <c r="N2140" t="s">
        <v>5030</v>
      </c>
      <c r="O2140" t="s">
        <v>5639</v>
      </c>
      <c r="P2140" t="s">
        <v>22351</v>
      </c>
      <c r="Q2140" t="s">
        <v>22352</v>
      </c>
      <c r="R2140" t="str">
        <f t="shared" si="66"/>
        <v>寿光</v>
      </c>
      <c r="S2140" t="str">
        <f t="shared" si="67"/>
        <v>0105</v>
      </c>
    </row>
    <row r="2141" spans="1:19">
      <c r="A2141" t="s">
        <v>22353</v>
      </c>
      <c r="B2141" t="s">
        <v>22354</v>
      </c>
      <c r="C2141" t="s">
        <v>49</v>
      </c>
      <c r="D2141" t="s">
        <v>22355</v>
      </c>
      <c r="E2141" t="s">
        <v>22356</v>
      </c>
      <c r="F2141" t="s">
        <v>22357</v>
      </c>
      <c r="G2141" t="s">
        <v>22358</v>
      </c>
      <c r="H2141" t="s">
        <v>22359</v>
      </c>
      <c r="I2141" t="s">
        <v>12119</v>
      </c>
      <c r="J2141" t="s">
        <v>8984</v>
      </c>
      <c r="K2141" t="s">
        <v>8985</v>
      </c>
      <c r="L2141" t="s">
        <v>60</v>
      </c>
      <c r="M2141" t="s">
        <v>5511</v>
      </c>
      <c r="N2141" t="s">
        <v>4905</v>
      </c>
      <c r="O2141" t="s">
        <v>8986</v>
      </c>
      <c r="P2141" t="s">
        <v>22360</v>
      </c>
      <c r="Q2141" t="s">
        <v>22361</v>
      </c>
      <c r="R2141" t="str">
        <f t="shared" si="66"/>
        <v>奎文</v>
      </c>
      <c r="S2141" t="str">
        <f t="shared" si="67"/>
        <v>0105</v>
      </c>
    </row>
    <row r="2142" spans="1:19">
      <c r="A2142" t="s">
        <v>22362</v>
      </c>
      <c r="B2142" t="s">
        <v>22363</v>
      </c>
      <c r="C2142" t="s">
        <v>49</v>
      </c>
      <c r="D2142" t="s">
        <v>22364</v>
      </c>
      <c r="E2142" t="s">
        <v>21659</v>
      </c>
      <c r="F2142" t="s">
        <v>22365</v>
      </c>
      <c r="G2142" t="s">
        <v>22366</v>
      </c>
      <c r="H2142" t="s">
        <v>22367</v>
      </c>
      <c r="I2142" t="s">
        <v>6877</v>
      </c>
      <c r="J2142" t="s">
        <v>16844</v>
      </c>
      <c r="K2142" t="s">
        <v>16845</v>
      </c>
      <c r="L2142" t="s">
        <v>77</v>
      </c>
      <c r="M2142" t="s">
        <v>5733</v>
      </c>
      <c r="N2142" t="s">
        <v>4845</v>
      </c>
      <c r="O2142" t="s">
        <v>16846</v>
      </c>
      <c r="P2142" t="s">
        <v>22368</v>
      </c>
      <c r="R2142" t="str">
        <f t="shared" si="66"/>
        <v>临朐</v>
      </c>
      <c r="S2142" t="str">
        <f t="shared" si="67"/>
        <v>0105</v>
      </c>
    </row>
    <row r="2143" spans="1:19">
      <c r="A2143" t="s">
        <v>22369</v>
      </c>
      <c r="B2143" t="s">
        <v>22370</v>
      </c>
      <c r="C2143" t="s">
        <v>49</v>
      </c>
      <c r="D2143" t="s">
        <v>22371</v>
      </c>
      <c r="E2143" t="s">
        <v>22372</v>
      </c>
      <c r="F2143" t="s">
        <v>22373</v>
      </c>
      <c r="G2143" t="s">
        <v>22374</v>
      </c>
      <c r="H2143" t="s">
        <v>22375</v>
      </c>
      <c r="I2143" t="s">
        <v>4852</v>
      </c>
      <c r="J2143" t="s">
        <v>6434</v>
      </c>
      <c r="K2143" t="s">
        <v>6435</v>
      </c>
      <c r="L2143" t="s">
        <v>114</v>
      </c>
      <c r="M2143" t="s">
        <v>4831</v>
      </c>
      <c r="N2143" t="s">
        <v>4972</v>
      </c>
      <c r="O2143" t="s">
        <v>6436</v>
      </c>
      <c r="P2143" t="s">
        <v>22376</v>
      </c>
      <c r="Q2143" t="s">
        <v>22377</v>
      </c>
      <c r="R2143" t="str">
        <f t="shared" si="66"/>
        <v>高密</v>
      </c>
      <c r="S2143" t="str">
        <f t="shared" si="67"/>
        <v>0105</v>
      </c>
    </row>
    <row r="2144" spans="1:19">
      <c r="A2144" t="s">
        <v>22378</v>
      </c>
      <c r="B2144" t="s">
        <v>22379</v>
      </c>
      <c r="C2144" t="s">
        <v>49</v>
      </c>
      <c r="D2144" t="s">
        <v>22380</v>
      </c>
      <c r="E2144" t="s">
        <v>21659</v>
      </c>
      <c r="F2144" t="s">
        <v>22381</v>
      </c>
      <c r="G2144" t="s">
        <v>22382</v>
      </c>
      <c r="H2144" t="s">
        <v>22383</v>
      </c>
      <c r="I2144" t="s">
        <v>5541</v>
      </c>
      <c r="J2144" t="s">
        <v>6106</v>
      </c>
      <c r="K2144" t="s">
        <v>6107</v>
      </c>
      <c r="L2144" t="s">
        <v>123</v>
      </c>
      <c r="M2144" t="s">
        <v>4932</v>
      </c>
      <c r="N2144" t="s">
        <v>4892</v>
      </c>
      <c r="O2144" t="s">
        <v>6108</v>
      </c>
      <c r="P2144" t="s">
        <v>22384</v>
      </c>
      <c r="R2144" t="str">
        <f t="shared" si="66"/>
        <v>诸城</v>
      </c>
      <c r="S2144" t="str">
        <f t="shared" si="67"/>
        <v>0105</v>
      </c>
    </row>
    <row r="2145" spans="1:19">
      <c r="A2145" t="s">
        <v>22385</v>
      </c>
      <c r="B2145" t="s">
        <v>22386</v>
      </c>
      <c r="C2145" t="s">
        <v>49</v>
      </c>
      <c r="D2145" t="s">
        <v>22387</v>
      </c>
      <c r="E2145" t="s">
        <v>21659</v>
      </c>
      <c r="F2145" t="s">
        <v>22388</v>
      </c>
      <c r="G2145" t="s">
        <v>22389</v>
      </c>
      <c r="H2145" t="s">
        <v>22390</v>
      </c>
      <c r="I2145" t="s">
        <v>4828</v>
      </c>
      <c r="J2145" t="s">
        <v>13917</v>
      </c>
      <c r="K2145" t="s">
        <v>13918</v>
      </c>
      <c r="L2145" t="s">
        <v>262</v>
      </c>
      <c r="M2145" t="s">
        <v>6033</v>
      </c>
      <c r="N2145" t="s">
        <v>8072</v>
      </c>
      <c r="O2145" t="s">
        <v>13919</v>
      </c>
      <c r="P2145" t="s">
        <v>22391</v>
      </c>
      <c r="Q2145" t="s">
        <v>22392</v>
      </c>
      <c r="R2145" t="str">
        <f t="shared" si="66"/>
        <v>寒亭</v>
      </c>
      <c r="S2145" t="str">
        <f t="shared" si="67"/>
        <v>0105</v>
      </c>
    </row>
    <row r="2146" spans="1:19">
      <c r="A2146" t="s">
        <v>22393</v>
      </c>
      <c r="B2146" t="s">
        <v>22394</v>
      </c>
      <c r="C2146" t="s">
        <v>49</v>
      </c>
      <c r="D2146" t="s">
        <v>22395</v>
      </c>
      <c r="E2146" t="s">
        <v>21659</v>
      </c>
      <c r="F2146" t="s">
        <v>22396</v>
      </c>
      <c r="G2146" t="s">
        <v>22397</v>
      </c>
      <c r="H2146" t="s">
        <v>22398</v>
      </c>
      <c r="I2146" t="s">
        <v>5407</v>
      </c>
      <c r="J2146" t="s">
        <v>9181</v>
      </c>
      <c r="K2146" t="s">
        <v>9182</v>
      </c>
      <c r="L2146" t="s">
        <v>60</v>
      </c>
      <c r="M2146" t="s">
        <v>4774</v>
      </c>
      <c r="N2146" t="s">
        <v>4933</v>
      </c>
      <c r="O2146" t="s">
        <v>9183</v>
      </c>
      <c r="P2146" t="s">
        <v>22399</v>
      </c>
      <c r="R2146" t="str">
        <f t="shared" si="66"/>
        <v>奎文</v>
      </c>
      <c r="S2146" t="str">
        <f t="shared" si="67"/>
        <v>0105</v>
      </c>
    </row>
    <row r="2147" spans="1:19">
      <c r="A2147" t="s">
        <v>22400</v>
      </c>
      <c r="B2147" t="s">
        <v>22401</v>
      </c>
      <c r="C2147" t="s">
        <v>49</v>
      </c>
      <c r="D2147" t="s">
        <v>22402</v>
      </c>
      <c r="E2147" t="s">
        <v>21641</v>
      </c>
      <c r="F2147" t="s">
        <v>22403</v>
      </c>
      <c r="G2147" t="s">
        <v>22404</v>
      </c>
      <c r="H2147" t="s">
        <v>22405</v>
      </c>
      <c r="I2147" t="s">
        <v>12119</v>
      </c>
      <c r="J2147" t="s">
        <v>14104</v>
      </c>
      <c r="K2147" t="s">
        <v>14105</v>
      </c>
      <c r="L2147" t="s">
        <v>114</v>
      </c>
      <c r="M2147" t="s">
        <v>4918</v>
      </c>
      <c r="O2147" t="s">
        <v>14106</v>
      </c>
      <c r="P2147" t="s">
        <v>22406</v>
      </c>
      <c r="R2147" t="str">
        <f t="shared" si="66"/>
        <v>高密</v>
      </c>
      <c r="S2147" t="str">
        <f t="shared" si="67"/>
        <v>0105</v>
      </c>
    </row>
    <row r="2148" spans="1:19">
      <c r="A2148" t="s">
        <v>22407</v>
      </c>
      <c r="B2148" t="s">
        <v>22408</v>
      </c>
      <c r="C2148" t="s">
        <v>49</v>
      </c>
      <c r="D2148" t="s">
        <v>22409</v>
      </c>
      <c r="E2148" t="s">
        <v>22410</v>
      </c>
      <c r="F2148" t="s">
        <v>22411</v>
      </c>
      <c r="G2148" t="s">
        <v>22412</v>
      </c>
      <c r="H2148" t="s">
        <v>22413</v>
      </c>
      <c r="I2148" t="s">
        <v>12757</v>
      </c>
      <c r="J2148" t="s">
        <v>6740</v>
      </c>
      <c r="K2148" t="s">
        <v>6741</v>
      </c>
      <c r="L2148" t="s">
        <v>60</v>
      </c>
      <c r="M2148" t="s">
        <v>5888</v>
      </c>
      <c r="N2148" t="s">
        <v>4972</v>
      </c>
      <c r="O2148" t="s">
        <v>6742</v>
      </c>
      <c r="P2148" t="s">
        <v>22414</v>
      </c>
      <c r="R2148" t="str">
        <f t="shared" si="66"/>
        <v>奎文</v>
      </c>
      <c r="S2148" t="str">
        <f t="shared" si="67"/>
        <v>0105</v>
      </c>
    </row>
    <row r="2149" spans="1:19">
      <c r="A2149" t="s">
        <v>22415</v>
      </c>
      <c r="B2149" t="s">
        <v>22416</v>
      </c>
      <c r="C2149" t="s">
        <v>49</v>
      </c>
      <c r="D2149" t="s">
        <v>22417</v>
      </c>
      <c r="E2149" t="s">
        <v>21641</v>
      </c>
      <c r="F2149" t="s">
        <v>22418</v>
      </c>
      <c r="G2149" t="s">
        <v>22419</v>
      </c>
      <c r="H2149" t="s">
        <v>22420</v>
      </c>
      <c r="I2149" t="s">
        <v>12119</v>
      </c>
      <c r="J2149" t="s">
        <v>5767</v>
      </c>
      <c r="K2149" t="s">
        <v>5768</v>
      </c>
      <c r="L2149" t="s">
        <v>105</v>
      </c>
      <c r="M2149" t="s">
        <v>5769</v>
      </c>
      <c r="O2149" t="s">
        <v>5770</v>
      </c>
      <c r="P2149" t="s">
        <v>22421</v>
      </c>
      <c r="Q2149" t="s">
        <v>22422</v>
      </c>
      <c r="R2149" t="str">
        <f t="shared" si="66"/>
        <v>寿光</v>
      </c>
      <c r="S2149" t="str">
        <f t="shared" si="67"/>
        <v>0105</v>
      </c>
    </row>
    <row r="2150" spans="1:19">
      <c r="A2150" t="s">
        <v>22423</v>
      </c>
      <c r="B2150" t="s">
        <v>22424</v>
      </c>
      <c r="C2150" t="s">
        <v>49</v>
      </c>
      <c r="D2150" t="s">
        <v>22425</v>
      </c>
      <c r="E2150" t="s">
        <v>21710</v>
      </c>
      <c r="F2150" t="s">
        <v>22426</v>
      </c>
      <c r="G2150" t="s">
        <v>22427</v>
      </c>
      <c r="H2150" t="s">
        <v>22428</v>
      </c>
      <c r="I2150" t="s">
        <v>4852</v>
      </c>
      <c r="J2150" t="s">
        <v>6916</v>
      </c>
      <c r="K2150" t="s">
        <v>6917</v>
      </c>
      <c r="L2150" t="s">
        <v>148</v>
      </c>
      <c r="M2150" t="s">
        <v>6918</v>
      </c>
      <c r="O2150" t="s">
        <v>6919</v>
      </c>
      <c r="P2150" t="s">
        <v>22429</v>
      </c>
      <c r="R2150" t="str">
        <f t="shared" si="66"/>
        <v>寒亭</v>
      </c>
      <c r="S2150" t="str">
        <f t="shared" si="67"/>
        <v>0105</v>
      </c>
    </row>
    <row r="2151" spans="1:19">
      <c r="A2151" t="s">
        <v>22430</v>
      </c>
      <c r="B2151" t="s">
        <v>22431</v>
      </c>
      <c r="C2151" t="s">
        <v>49</v>
      </c>
      <c r="D2151" t="s">
        <v>22432</v>
      </c>
      <c r="E2151" t="s">
        <v>21641</v>
      </c>
      <c r="F2151" t="s">
        <v>22433</v>
      </c>
      <c r="G2151" t="s">
        <v>22434</v>
      </c>
      <c r="I2151" t="s">
        <v>6877</v>
      </c>
      <c r="R2151" t="str">
        <f t="shared" si="66"/>
        <v/>
      </c>
      <c r="S2151" t="str">
        <f t="shared" si="67"/>
        <v>0105</v>
      </c>
    </row>
    <row r="2152" spans="1:19">
      <c r="A2152" t="s">
        <v>22435</v>
      </c>
      <c r="B2152" t="s">
        <v>22436</v>
      </c>
      <c r="C2152" t="s">
        <v>49</v>
      </c>
      <c r="D2152" t="s">
        <v>22437</v>
      </c>
      <c r="E2152" t="s">
        <v>21641</v>
      </c>
      <c r="F2152" t="s">
        <v>22438</v>
      </c>
      <c r="G2152" t="s">
        <v>22439</v>
      </c>
      <c r="H2152" t="s">
        <v>22440</v>
      </c>
      <c r="I2152" t="s">
        <v>12119</v>
      </c>
      <c r="J2152" t="s">
        <v>11180</v>
      </c>
      <c r="K2152" t="s">
        <v>11181</v>
      </c>
      <c r="L2152" t="s">
        <v>86</v>
      </c>
      <c r="M2152" t="s">
        <v>5099</v>
      </c>
      <c r="O2152" t="s">
        <v>11182</v>
      </c>
      <c r="P2152" t="s">
        <v>22441</v>
      </c>
      <c r="R2152" t="str">
        <f t="shared" si="66"/>
        <v>坊子</v>
      </c>
      <c r="S2152" t="str">
        <f t="shared" si="67"/>
        <v>0105</v>
      </c>
    </row>
    <row r="2153" spans="1:19">
      <c r="A2153" t="s">
        <v>22442</v>
      </c>
      <c r="B2153" t="s">
        <v>22443</v>
      </c>
      <c r="C2153" t="s">
        <v>49</v>
      </c>
      <c r="D2153" t="s">
        <v>22444</v>
      </c>
      <c r="E2153" t="s">
        <v>22445</v>
      </c>
      <c r="F2153" t="s">
        <v>22446</v>
      </c>
      <c r="G2153" t="s">
        <v>22447</v>
      </c>
      <c r="H2153" t="s">
        <v>22448</v>
      </c>
      <c r="I2153" t="s">
        <v>10388</v>
      </c>
      <c r="J2153" t="s">
        <v>10067</v>
      </c>
      <c r="K2153" t="s">
        <v>10068</v>
      </c>
      <c r="L2153" t="s">
        <v>105</v>
      </c>
      <c r="M2153" t="s">
        <v>5197</v>
      </c>
      <c r="O2153" t="s">
        <v>10069</v>
      </c>
      <c r="P2153" t="s">
        <v>21302</v>
      </c>
      <c r="R2153" t="str">
        <f t="shared" si="66"/>
        <v>寿光</v>
      </c>
      <c r="S2153" t="str">
        <f t="shared" si="67"/>
        <v>0105</v>
      </c>
    </row>
    <row r="2154" spans="1:19">
      <c r="A2154" t="s">
        <v>22449</v>
      </c>
      <c r="B2154" t="s">
        <v>22450</v>
      </c>
      <c r="C2154" t="s">
        <v>49</v>
      </c>
      <c r="D2154" t="s">
        <v>22451</v>
      </c>
      <c r="E2154" t="s">
        <v>21710</v>
      </c>
      <c r="F2154" t="s">
        <v>20861</v>
      </c>
      <c r="G2154" t="s">
        <v>20862</v>
      </c>
      <c r="H2154" t="s">
        <v>22452</v>
      </c>
      <c r="I2154" t="s">
        <v>4955</v>
      </c>
      <c r="J2154" t="s">
        <v>9472</v>
      </c>
      <c r="K2154" t="s">
        <v>9473</v>
      </c>
      <c r="L2154" t="s">
        <v>95</v>
      </c>
      <c r="M2154" t="s">
        <v>5757</v>
      </c>
      <c r="N2154" t="s">
        <v>7881</v>
      </c>
      <c r="O2154" t="s">
        <v>9474</v>
      </c>
      <c r="P2154" t="s">
        <v>22453</v>
      </c>
      <c r="Q2154" t="s">
        <v>22454</v>
      </c>
      <c r="R2154" t="str">
        <f t="shared" si="66"/>
        <v>安丘</v>
      </c>
      <c r="S2154" t="str">
        <f t="shared" si="67"/>
        <v>0105</v>
      </c>
    </row>
    <row r="2155" spans="1:19">
      <c r="A2155" t="s">
        <v>22455</v>
      </c>
      <c r="B2155" t="s">
        <v>22456</v>
      </c>
      <c r="C2155" t="s">
        <v>49</v>
      </c>
      <c r="D2155" t="s">
        <v>22457</v>
      </c>
      <c r="E2155" t="s">
        <v>22458</v>
      </c>
      <c r="F2155" t="s">
        <v>22459</v>
      </c>
      <c r="G2155" t="s">
        <v>22460</v>
      </c>
      <c r="H2155" t="s">
        <v>22461</v>
      </c>
      <c r="I2155" t="s">
        <v>12757</v>
      </c>
      <c r="J2155" t="s">
        <v>12985</v>
      </c>
      <c r="K2155" t="s">
        <v>12986</v>
      </c>
      <c r="L2155" t="s">
        <v>105</v>
      </c>
      <c r="M2155" t="s">
        <v>5769</v>
      </c>
      <c r="N2155" t="s">
        <v>5907</v>
      </c>
      <c r="O2155" t="s">
        <v>12987</v>
      </c>
      <c r="P2155" t="s">
        <v>22462</v>
      </c>
      <c r="R2155" t="str">
        <f t="shared" si="66"/>
        <v>寿光</v>
      </c>
      <c r="S2155" t="str">
        <f t="shared" si="67"/>
        <v>0105</v>
      </c>
    </row>
    <row r="2156" spans="1:19">
      <c r="A2156" t="s">
        <v>22463</v>
      </c>
      <c r="B2156" t="s">
        <v>22464</v>
      </c>
      <c r="C2156" t="s">
        <v>49</v>
      </c>
      <c r="D2156" t="s">
        <v>22465</v>
      </c>
      <c r="E2156" t="s">
        <v>21659</v>
      </c>
      <c r="F2156" t="s">
        <v>22466</v>
      </c>
      <c r="G2156" t="s">
        <v>22467</v>
      </c>
      <c r="H2156" t="s">
        <v>22398</v>
      </c>
      <c r="I2156" t="s">
        <v>4852</v>
      </c>
      <c r="J2156" t="s">
        <v>10620</v>
      </c>
      <c r="K2156" t="s">
        <v>10621</v>
      </c>
      <c r="L2156" t="s">
        <v>60</v>
      </c>
      <c r="M2156" t="s">
        <v>5999</v>
      </c>
      <c r="N2156" t="s">
        <v>5487</v>
      </c>
      <c r="O2156" t="s">
        <v>10622</v>
      </c>
      <c r="R2156" t="str">
        <f t="shared" si="66"/>
        <v>奎文</v>
      </c>
      <c r="S2156" t="str">
        <f t="shared" si="67"/>
        <v>0105</v>
      </c>
    </row>
    <row r="2157" spans="1:19">
      <c r="A2157" t="s">
        <v>22468</v>
      </c>
      <c r="B2157" t="s">
        <v>22469</v>
      </c>
      <c r="C2157" t="s">
        <v>49</v>
      </c>
      <c r="D2157" t="s">
        <v>22470</v>
      </c>
      <c r="E2157" t="s">
        <v>21659</v>
      </c>
      <c r="F2157" t="s">
        <v>22471</v>
      </c>
      <c r="G2157" t="s">
        <v>22472</v>
      </c>
      <c r="H2157" t="s">
        <v>22473</v>
      </c>
      <c r="I2157" t="s">
        <v>4852</v>
      </c>
      <c r="J2157" t="s">
        <v>7529</v>
      </c>
      <c r="K2157" t="s">
        <v>7530</v>
      </c>
      <c r="L2157" t="s">
        <v>50</v>
      </c>
      <c r="M2157" t="s">
        <v>6624</v>
      </c>
      <c r="N2157" t="s">
        <v>5030</v>
      </c>
      <c r="O2157" t="s">
        <v>7531</v>
      </c>
      <c r="P2157" t="s">
        <v>22474</v>
      </c>
      <c r="Q2157" t="s">
        <v>22475</v>
      </c>
      <c r="R2157" t="str">
        <f t="shared" si="66"/>
        <v>青州</v>
      </c>
      <c r="S2157" t="str">
        <f t="shared" si="67"/>
        <v>0105</v>
      </c>
    </row>
    <row r="2158" spans="1:19">
      <c r="A2158" t="s">
        <v>22476</v>
      </c>
      <c r="B2158" t="s">
        <v>22477</v>
      </c>
      <c r="C2158" t="s">
        <v>49</v>
      </c>
      <c r="D2158" t="s">
        <v>22478</v>
      </c>
      <c r="E2158" t="s">
        <v>21710</v>
      </c>
      <c r="F2158" t="s">
        <v>22479</v>
      </c>
      <c r="G2158" t="s">
        <v>22480</v>
      </c>
      <c r="H2158" t="s">
        <v>22481</v>
      </c>
      <c r="I2158" t="s">
        <v>4852</v>
      </c>
      <c r="J2158" t="s">
        <v>4866</v>
      </c>
      <c r="K2158" t="s">
        <v>4867</v>
      </c>
      <c r="L2158" t="s">
        <v>237</v>
      </c>
      <c r="M2158" t="s">
        <v>4868</v>
      </c>
      <c r="N2158" t="s">
        <v>4983</v>
      </c>
      <c r="O2158" t="s">
        <v>4870</v>
      </c>
      <c r="P2158" t="s">
        <v>22482</v>
      </c>
      <c r="Q2158" t="s">
        <v>22483</v>
      </c>
      <c r="R2158" t="str">
        <f t="shared" si="66"/>
        <v>潍城</v>
      </c>
      <c r="S2158" t="str">
        <f t="shared" si="67"/>
        <v>0105</v>
      </c>
    </row>
    <row r="2159" spans="1:19">
      <c r="A2159" t="s">
        <v>22484</v>
      </c>
      <c r="B2159" t="s">
        <v>22485</v>
      </c>
      <c r="C2159" t="s">
        <v>49</v>
      </c>
      <c r="D2159" t="s">
        <v>22486</v>
      </c>
      <c r="E2159" t="s">
        <v>21641</v>
      </c>
      <c r="F2159" t="s">
        <v>22487</v>
      </c>
      <c r="G2159" t="s">
        <v>22488</v>
      </c>
      <c r="H2159" t="s">
        <v>22489</v>
      </c>
      <c r="I2159" t="s">
        <v>4852</v>
      </c>
      <c r="J2159" t="s">
        <v>8450</v>
      </c>
      <c r="K2159" t="s">
        <v>8451</v>
      </c>
      <c r="L2159" t="s">
        <v>60</v>
      </c>
      <c r="M2159" t="s">
        <v>5888</v>
      </c>
      <c r="O2159" t="s">
        <v>8452</v>
      </c>
      <c r="P2159" t="s">
        <v>22490</v>
      </c>
      <c r="R2159" t="str">
        <f t="shared" si="66"/>
        <v>奎文</v>
      </c>
      <c r="S2159" t="str">
        <f t="shared" si="67"/>
        <v>0105</v>
      </c>
    </row>
    <row r="2160" spans="1:19">
      <c r="A2160" t="s">
        <v>22491</v>
      </c>
      <c r="B2160" t="s">
        <v>22492</v>
      </c>
      <c r="C2160" t="s">
        <v>49</v>
      </c>
      <c r="D2160" t="s">
        <v>22493</v>
      </c>
      <c r="E2160" t="s">
        <v>21685</v>
      </c>
      <c r="F2160" t="s">
        <v>22494</v>
      </c>
      <c r="G2160" t="s">
        <v>22495</v>
      </c>
      <c r="H2160" t="s">
        <v>22496</v>
      </c>
      <c r="I2160" t="s">
        <v>12119</v>
      </c>
      <c r="J2160" t="s">
        <v>12570</v>
      </c>
      <c r="K2160" t="s">
        <v>12571</v>
      </c>
      <c r="L2160" t="s">
        <v>105</v>
      </c>
      <c r="M2160" t="s">
        <v>5376</v>
      </c>
      <c r="N2160" t="s">
        <v>4789</v>
      </c>
      <c r="O2160" t="s">
        <v>12572</v>
      </c>
      <c r="P2160" t="s">
        <v>22497</v>
      </c>
      <c r="R2160" t="str">
        <f t="shared" si="66"/>
        <v>寿光</v>
      </c>
      <c r="S2160" t="str">
        <f t="shared" si="67"/>
        <v>0105</v>
      </c>
    </row>
    <row r="2161" spans="1:19">
      <c r="A2161" t="s">
        <v>22498</v>
      </c>
      <c r="B2161" t="s">
        <v>22499</v>
      </c>
      <c r="C2161" t="s">
        <v>49</v>
      </c>
      <c r="D2161" t="s">
        <v>22500</v>
      </c>
      <c r="E2161" t="s">
        <v>21641</v>
      </c>
      <c r="F2161" t="s">
        <v>22501</v>
      </c>
      <c r="G2161" t="s">
        <v>22502</v>
      </c>
      <c r="H2161" t="s">
        <v>22503</v>
      </c>
      <c r="I2161" t="s">
        <v>5282</v>
      </c>
      <c r="J2161" t="s">
        <v>5374</v>
      </c>
      <c r="K2161" t="s">
        <v>5375</v>
      </c>
      <c r="L2161" t="s">
        <v>105</v>
      </c>
      <c r="M2161" t="s">
        <v>5376</v>
      </c>
      <c r="O2161" t="s">
        <v>5377</v>
      </c>
      <c r="P2161" t="s">
        <v>22504</v>
      </c>
      <c r="R2161" t="str">
        <f t="shared" si="66"/>
        <v>寿光</v>
      </c>
      <c r="S2161" t="str">
        <f t="shared" si="67"/>
        <v>0105</v>
      </c>
    </row>
    <row r="2162" spans="1:19">
      <c r="A2162" t="s">
        <v>22505</v>
      </c>
      <c r="B2162" t="s">
        <v>22506</v>
      </c>
      <c r="C2162" t="s">
        <v>49</v>
      </c>
      <c r="D2162" t="s">
        <v>22507</v>
      </c>
      <c r="E2162" t="s">
        <v>22508</v>
      </c>
      <c r="F2162" t="s">
        <v>22509</v>
      </c>
      <c r="G2162" t="s">
        <v>22510</v>
      </c>
      <c r="H2162" t="s">
        <v>22511</v>
      </c>
      <c r="I2162" t="s">
        <v>4828</v>
      </c>
      <c r="J2162" t="s">
        <v>6935</v>
      </c>
      <c r="K2162" t="s">
        <v>6936</v>
      </c>
      <c r="L2162" t="s">
        <v>50</v>
      </c>
      <c r="M2162" t="s">
        <v>4816</v>
      </c>
      <c r="N2162" t="s">
        <v>4789</v>
      </c>
      <c r="O2162" t="s">
        <v>6937</v>
      </c>
      <c r="P2162" t="s">
        <v>22512</v>
      </c>
      <c r="R2162" t="str">
        <f t="shared" si="66"/>
        <v>青州</v>
      </c>
      <c r="S2162" t="str">
        <f t="shared" si="67"/>
        <v>0105</v>
      </c>
    </row>
    <row r="2163" spans="1:19">
      <c r="A2163" t="s">
        <v>22513</v>
      </c>
      <c r="B2163" t="s">
        <v>22514</v>
      </c>
      <c r="C2163" t="s">
        <v>49</v>
      </c>
      <c r="D2163" t="s">
        <v>22515</v>
      </c>
      <c r="E2163" t="s">
        <v>21641</v>
      </c>
      <c r="F2163" t="s">
        <v>22516</v>
      </c>
      <c r="G2163" t="s">
        <v>22517</v>
      </c>
      <c r="H2163" t="s">
        <v>22518</v>
      </c>
      <c r="I2163" t="s">
        <v>4828</v>
      </c>
      <c r="J2163" t="s">
        <v>16235</v>
      </c>
      <c r="K2163" t="s">
        <v>16236</v>
      </c>
      <c r="L2163" t="s">
        <v>114</v>
      </c>
      <c r="M2163" t="s">
        <v>7931</v>
      </c>
      <c r="O2163" t="s">
        <v>16237</v>
      </c>
      <c r="R2163" t="str">
        <f t="shared" si="66"/>
        <v>高密</v>
      </c>
      <c r="S2163" t="str">
        <f t="shared" si="67"/>
        <v>0105</v>
      </c>
    </row>
    <row r="2164" spans="1:19">
      <c r="A2164" t="s">
        <v>22519</v>
      </c>
      <c r="B2164" t="s">
        <v>22520</v>
      </c>
      <c r="C2164" t="s">
        <v>49</v>
      </c>
      <c r="D2164" t="s">
        <v>22521</v>
      </c>
      <c r="E2164" t="s">
        <v>21710</v>
      </c>
      <c r="F2164" t="s">
        <v>22522</v>
      </c>
      <c r="G2164" t="s">
        <v>22523</v>
      </c>
      <c r="H2164" t="s">
        <v>22524</v>
      </c>
      <c r="I2164" t="s">
        <v>4813</v>
      </c>
      <c r="J2164" t="s">
        <v>6009</v>
      </c>
      <c r="K2164" t="s">
        <v>6010</v>
      </c>
      <c r="L2164" t="s">
        <v>237</v>
      </c>
      <c r="M2164" t="s">
        <v>5247</v>
      </c>
      <c r="N2164" t="s">
        <v>4789</v>
      </c>
      <c r="O2164" t="s">
        <v>6011</v>
      </c>
      <c r="Q2164" t="s">
        <v>22525</v>
      </c>
      <c r="R2164" t="str">
        <f t="shared" si="66"/>
        <v>潍城</v>
      </c>
      <c r="S2164" t="str">
        <f t="shared" si="67"/>
        <v>0105</v>
      </c>
    </row>
    <row r="2165" spans="1:19">
      <c r="A2165" t="s">
        <v>22526</v>
      </c>
      <c r="B2165" t="s">
        <v>22527</v>
      </c>
      <c r="C2165" t="s">
        <v>49</v>
      </c>
      <c r="D2165" t="s">
        <v>22528</v>
      </c>
      <c r="E2165" t="s">
        <v>21710</v>
      </c>
      <c r="F2165" t="s">
        <v>22529</v>
      </c>
      <c r="G2165" t="s">
        <v>22530</v>
      </c>
      <c r="H2165" t="s">
        <v>22531</v>
      </c>
      <c r="I2165" t="s">
        <v>5282</v>
      </c>
      <c r="J2165" t="s">
        <v>17116</v>
      </c>
      <c r="K2165" t="s">
        <v>17117</v>
      </c>
      <c r="L2165" t="s">
        <v>237</v>
      </c>
      <c r="M2165" t="s">
        <v>4788</v>
      </c>
      <c r="O2165" t="s">
        <v>17118</v>
      </c>
      <c r="P2165" t="s">
        <v>22532</v>
      </c>
      <c r="R2165" t="str">
        <f t="shared" si="66"/>
        <v>潍城</v>
      </c>
      <c r="S2165" t="str">
        <f t="shared" si="67"/>
        <v>0105</v>
      </c>
    </row>
    <row r="2166" spans="1:19">
      <c r="A2166" t="s">
        <v>22533</v>
      </c>
      <c r="B2166" t="s">
        <v>22534</v>
      </c>
      <c r="C2166" t="s">
        <v>49</v>
      </c>
      <c r="D2166" t="s">
        <v>22535</v>
      </c>
      <c r="E2166" t="s">
        <v>21685</v>
      </c>
      <c r="F2166" t="s">
        <v>22536</v>
      </c>
      <c r="G2166" t="s">
        <v>22537</v>
      </c>
      <c r="H2166" t="s">
        <v>22538</v>
      </c>
      <c r="I2166" t="s">
        <v>12757</v>
      </c>
      <c r="J2166" t="s">
        <v>10316</v>
      </c>
      <c r="K2166" t="s">
        <v>10317</v>
      </c>
      <c r="L2166" t="s">
        <v>262</v>
      </c>
      <c r="M2166" t="s">
        <v>10318</v>
      </c>
      <c r="N2166" t="s">
        <v>4881</v>
      </c>
      <c r="O2166" t="s">
        <v>10319</v>
      </c>
      <c r="P2166" t="s">
        <v>22539</v>
      </c>
      <c r="Q2166" t="s">
        <v>22540</v>
      </c>
      <c r="R2166" t="str">
        <f t="shared" si="66"/>
        <v>寒亭</v>
      </c>
      <c r="S2166" t="str">
        <f t="shared" si="67"/>
        <v>0105</v>
      </c>
    </row>
    <row r="2167" spans="1:19">
      <c r="A2167" t="s">
        <v>22541</v>
      </c>
      <c r="B2167" t="s">
        <v>22542</v>
      </c>
      <c r="C2167" t="s">
        <v>49</v>
      </c>
      <c r="D2167" t="s">
        <v>22543</v>
      </c>
      <c r="E2167" t="s">
        <v>21641</v>
      </c>
      <c r="F2167" t="s">
        <v>22544</v>
      </c>
      <c r="G2167" t="s">
        <v>22545</v>
      </c>
      <c r="H2167" t="s">
        <v>22546</v>
      </c>
      <c r="I2167" t="s">
        <v>4785</v>
      </c>
      <c r="J2167" t="s">
        <v>5636</v>
      </c>
      <c r="K2167" t="s">
        <v>5906</v>
      </c>
      <c r="L2167" t="s">
        <v>77</v>
      </c>
      <c r="M2167" t="s">
        <v>5145</v>
      </c>
      <c r="O2167" t="s">
        <v>5908</v>
      </c>
      <c r="P2167" t="s">
        <v>22547</v>
      </c>
      <c r="Q2167" t="s">
        <v>22548</v>
      </c>
      <c r="R2167" t="str">
        <f t="shared" si="66"/>
        <v>临朐</v>
      </c>
      <c r="S2167" t="str">
        <f t="shared" si="67"/>
        <v>0105</v>
      </c>
    </row>
    <row r="2168" spans="1:19">
      <c r="A2168" t="s">
        <v>22549</v>
      </c>
      <c r="B2168" t="s">
        <v>22550</v>
      </c>
      <c r="C2168" t="s">
        <v>49</v>
      </c>
      <c r="D2168" t="s">
        <v>22551</v>
      </c>
      <c r="E2168" t="s">
        <v>21659</v>
      </c>
      <c r="F2168" t="s">
        <v>22552</v>
      </c>
      <c r="G2168" t="s">
        <v>22553</v>
      </c>
      <c r="H2168" t="s">
        <v>22554</v>
      </c>
      <c r="I2168" t="s">
        <v>5835</v>
      </c>
      <c r="J2168" t="s">
        <v>9472</v>
      </c>
      <c r="K2168" t="s">
        <v>9473</v>
      </c>
      <c r="L2168" t="s">
        <v>95</v>
      </c>
      <c r="M2168" t="s">
        <v>5757</v>
      </c>
      <c r="N2168" t="s">
        <v>4946</v>
      </c>
      <c r="O2168" t="s">
        <v>9474</v>
      </c>
      <c r="P2168" t="s">
        <v>22555</v>
      </c>
      <c r="Q2168" t="s">
        <v>22556</v>
      </c>
      <c r="R2168" t="str">
        <f t="shared" si="66"/>
        <v>安丘</v>
      </c>
      <c r="S2168" t="str">
        <f t="shared" si="67"/>
        <v>0105</v>
      </c>
    </row>
    <row r="2169" spans="1:19">
      <c r="A2169" t="s">
        <v>22557</v>
      </c>
      <c r="B2169" t="s">
        <v>22558</v>
      </c>
      <c r="C2169" t="s">
        <v>49</v>
      </c>
      <c r="D2169" t="s">
        <v>22559</v>
      </c>
      <c r="E2169" t="s">
        <v>21685</v>
      </c>
      <c r="F2169" t="s">
        <v>22560</v>
      </c>
      <c r="G2169" t="s">
        <v>22561</v>
      </c>
      <c r="H2169" t="s">
        <v>22562</v>
      </c>
      <c r="I2169" t="s">
        <v>12119</v>
      </c>
      <c r="J2169" t="s">
        <v>19013</v>
      </c>
      <c r="K2169" t="s">
        <v>19014</v>
      </c>
      <c r="L2169" t="s">
        <v>60</v>
      </c>
      <c r="M2169" t="s">
        <v>5888</v>
      </c>
      <c r="N2169" t="s">
        <v>6243</v>
      </c>
      <c r="O2169" t="s">
        <v>19015</v>
      </c>
      <c r="P2169" t="s">
        <v>22563</v>
      </c>
      <c r="Q2169" t="s">
        <v>22564</v>
      </c>
      <c r="R2169" t="str">
        <f t="shared" si="66"/>
        <v>奎文</v>
      </c>
      <c r="S2169" t="str">
        <f t="shared" si="67"/>
        <v>0105</v>
      </c>
    </row>
    <row r="2170" spans="1:19">
      <c r="A2170" t="s">
        <v>1250</v>
      </c>
      <c r="B2170" t="s">
        <v>22565</v>
      </c>
      <c r="C2170" t="s">
        <v>49</v>
      </c>
      <c r="D2170" t="s">
        <v>22566</v>
      </c>
      <c r="E2170" t="s">
        <v>21710</v>
      </c>
      <c r="F2170" t="s">
        <v>22567</v>
      </c>
      <c r="G2170" t="s">
        <v>1248</v>
      </c>
      <c r="H2170" t="s">
        <v>22568</v>
      </c>
      <c r="I2170" t="s">
        <v>4852</v>
      </c>
      <c r="J2170" t="s">
        <v>9472</v>
      </c>
      <c r="K2170" t="s">
        <v>9473</v>
      </c>
      <c r="L2170" t="s">
        <v>95</v>
      </c>
      <c r="M2170" t="s">
        <v>5757</v>
      </c>
      <c r="N2170" t="s">
        <v>5069</v>
      </c>
      <c r="O2170" t="s">
        <v>9474</v>
      </c>
      <c r="P2170" t="s">
        <v>22569</v>
      </c>
      <c r="Q2170" t="s">
        <v>22570</v>
      </c>
      <c r="R2170" t="str">
        <f t="shared" si="66"/>
        <v>安丘</v>
      </c>
      <c r="S2170" t="str">
        <f t="shared" si="67"/>
        <v>0105</v>
      </c>
    </row>
    <row r="2171" spans="1:19">
      <c r="A2171" t="s">
        <v>22571</v>
      </c>
      <c r="B2171" t="s">
        <v>22572</v>
      </c>
      <c r="C2171" t="s">
        <v>49</v>
      </c>
      <c r="D2171" t="s">
        <v>22573</v>
      </c>
      <c r="E2171" t="s">
        <v>22574</v>
      </c>
      <c r="F2171" t="s">
        <v>22575</v>
      </c>
      <c r="G2171" t="s">
        <v>22576</v>
      </c>
      <c r="H2171" t="s">
        <v>22577</v>
      </c>
      <c r="I2171" t="s">
        <v>4785</v>
      </c>
      <c r="J2171" t="s">
        <v>11079</v>
      </c>
      <c r="K2171" t="s">
        <v>11080</v>
      </c>
      <c r="L2171" t="s">
        <v>50</v>
      </c>
      <c r="M2171" t="s">
        <v>5877</v>
      </c>
      <c r="N2171" t="s">
        <v>4789</v>
      </c>
      <c r="O2171" t="s">
        <v>11081</v>
      </c>
      <c r="P2171" t="s">
        <v>22578</v>
      </c>
      <c r="R2171" t="str">
        <f t="shared" si="66"/>
        <v>青州</v>
      </c>
      <c r="S2171" t="str">
        <f t="shared" si="67"/>
        <v>0105</v>
      </c>
    </row>
    <row r="2172" spans="1:19">
      <c r="A2172" t="s">
        <v>22579</v>
      </c>
      <c r="B2172" t="s">
        <v>22580</v>
      </c>
      <c r="C2172" t="s">
        <v>49</v>
      </c>
      <c r="D2172" t="s">
        <v>22581</v>
      </c>
      <c r="E2172" t="s">
        <v>22582</v>
      </c>
      <c r="F2172" t="s">
        <v>22583</v>
      </c>
      <c r="G2172" t="s">
        <v>22584</v>
      </c>
      <c r="H2172" t="s">
        <v>22585</v>
      </c>
      <c r="I2172" t="s">
        <v>6877</v>
      </c>
      <c r="J2172" t="s">
        <v>5531</v>
      </c>
      <c r="K2172" t="s">
        <v>5532</v>
      </c>
      <c r="L2172" t="s">
        <v>105</v>
      </c>
      <c r="M2172" t="s">
        <v>5176</v>
      </c>
      <c r="N2172" t="s">
        <v>5421</v>
      </c>
      <c r="O2172" t="s">
        <v>5533</v>
      </c>
      <c r="P2172" t="s">
        <v>22586</v>
      </c>
      <c r="Q2172" t="s">
        <v>22587</v>
      </c>
      <c r="R2172" t="str">
        <f t="shared" si="66"/>
        <v>寿光</v>
      </c>
      <c r="S2172" t="str">
        <f t="shared" si="67"/>
        <v>0105</v>
      </c>
    </row>
    <row r="2173" spans="1:19">
      <c r="A2173" t="s">
        <v>22588</v>
      </c>
      <c r="B2173" t="s">
        <v>22589</v>
      </c>
      <c r="C2173" t="s">
        <v>49</v>
      </c>
      <c r="D2173" t="s">
        <v>22590</v>
      </c>
      <c r="E2173" t="s">
        <v>22591</v>
      </c>
      <c r="F2173" t="s">
        <v>22592</v>
      </c>
      <c r="G2173" t="s">
        <v>22593</v>
      </c>
      <c r="H2173" t="s">
        <v>22594</v>
      </c>
      <c r="I2173" t="s">
        <v>9437</v>
      </c>
      <c r="J2173" t="s">
        <v>6740</v>
      </c>
      <c r="K2173" t="s">
        <v>6741</v>
      </c>
      <c r="L2173" t="s">
        <v>60</v>
      </c>
      <c r="M2173" t="s">
        <v>5888</v>
      </c>
      <c r="O2173" t="s">
        <v>6742</v>
      </c>
      <c r="Q2173" t="s">
        <v>22595</v>
      </c>
      <c r="R2173" t="str">
        <f t="shared" si="66"/>
        <v>奎文</v>
      </c>
      <c r="S2173" t="str">
        <f t="shared" si="67"/>
        <v>0105</v>
      </c>
    </row>
    <row r="2174" spans="1:19">
      <c r="A2174" t="s">
        <v>22596</v>
      </c>
      <c r="B2174" t="s">
        <v>22597</v>
      </c>
      <c r="C2174" t="s">
        <v>49</v>
      </c>
      <c r="D2174" t="s">
        <v>22598</v>
      </c>
      <c r="E2174" t="s">
        <v>22599</v>
      </c>
      <c r="F2174" t="s">
        <v>22600</v>
      </c>
      <c r="G2174" t="s">
        <v>22601</v>
      </c>
      <c r="H2174" t="s">
        <v>22602</v>
      </c>
      <c r="I2174" t="s">
        <v>4852</v>
      </c>
      <c r="J2174" t="s">
        <v>6740</v>
      </c>
      <c r="K2174" t="s">
        <v>6741</v>
      </c>
      <c r="L2174" t="s">
        <v>60</v>
      </c>
      <c r="M2174" t="s">
        <v>5888</v>
      </c>
      <c r="N2174" t="s">
        <v>4881</v>
      </c>
      <c r="O2174" t="s">
        <v>6742</v>
      </c>
      <c r="P2174" t="s">
        <v>22603</v>
      </c>
      <c r="R2174" t="str">
        <f t="shared" si="66"/>
        <v>奎文</v>
      </c>
      <c r="S2174" t="str">
        <f t="shared" si="67"/>
        <v>0105</v>
      </c>
    </row>
    <row r="2175" spans="1:19">
      <c r="A2175" t="s">
        <v>22604</v>
      </c>
      <c r="B2175" t="s">
        <v>22605</v>
      </c>
      <c r="C2175" t="s">
        <v>49</v>
      </c>
      <c r="D2175" t="s">
        <v>22606</v>
      </c>
      <c r="E2175" t="s">
        <v>22607</v>
      </c>
      <c r="F2175" t="s">
        <v>22608</v>
      </c>
      <c r="G2175" t="s">
        <v>22609</v>
      </c>
      <c r="H2175" t="s">
        <v>22610</v>
      </c>
      <c r="I2175" t="s">
        <v>5184</v>
      </c>
      <c r="J2175" t="s">
        <v>10172</v>
      </c>
      <c r="K2175" t="s">
        <v>10173</v>
      </c>
      <c r="L2175" t="s">
        <v>95</v>
      </c>
      <c r="M2175" t="s">
        <v>4844</v>
      </c>
      <c r="O2175" t="s">
        <v>10174</v>
      </c>
      <c r="P2175" t="s">
        <v>22611</v>
      </c>
      <c r="R2175" t="str">
        <f t="shared" si="66"/>
        <v>安丘</v>
      </c>
      <c r="S2175" t="str">
        <f t="shared" si="67"/>
        <v>0105</v>
      </c>
    </row>
    <row r="2176" spans="1:19">
      <c r="A2176" t="s">
        <v>22612</v>
      </c>
      <c r="B2176" t="s">
        <v>22613</v>
      </c>
      <c r="C2176" t="s">
        <v>49</v>
      </c>
      <c r="D2176" t="s">
        <v>22614</v>
      </c>
      <c r="E2176" t="s">
        <v>21641</v>
      </c>
      <c r="F2176" t="s">
        <v>22615</v>
      </c>
      <c r="G2176" t="s">
        <v>22616</v>
      </c>
      <c r="H2176" t="s">
        <v>22617</v>
      </c>
      <c r="I2176" t="s">
        <v>5052</v>
      </c>
      <c r="J2176" t="s">
        <v>10316</v>
      </c>
      <c r="K2176" t="s">
        <v>10317</v>
      </c>
      <c r="L2176" t="s">
        <v>262</v>
      </c>
      <c r="M2176" t="s">
        <v>10318</v>
      </c>
      <c r="O2176" t="s">
        <v>10319</v>
      </c>
      <c r="P2176" t="s">
        <v>22618</v>
      </c>
      <c r="Q2176" t="s">
        <v>22619</v>
      </c>
      <c r="R2176" t="str">
        <f t="shared" si="66"/>
        <v>寒亭</v>
      </c>
      <c r="S2176" t="str">
        <f t="shared" si="67"/>
        <v>0105</v>
      </c>
    </row>
    <row r="2177" spans="1:19">
      <c r="A2177" t="s">
        <v>22620</v>
      </c>
      <c r="B2177" t="s">
        <v>22621</v>
      </c>
      <c r="C2177" t="s">
        <v>49</v>
      </c>
      <c r="D2177" t="s">
        <v>22622</v>
      </c>
      <c r="E2177" t="s">
        <v>22623</v>
      </c>
      <c r="F2177" t="s">
        <v>22624</v>
      </c>
      <c r="G2177" t="s">
        <v>22625</v>
      </c>
      <c r="H2177" t="s">
        <v>22626</v>
      </c>
      <c r="I2177" t="s">
        <v>12119</v>
      </c>
      <c r="J2177" t="s">
        <v>8252</v>
      </c>
      <c r="K2177" t="s">
        <v>8253</v>
      </c>
      <c r="L2177" t="s">
        <v>105</v>
      </c>
      <c r="M2177" t="s">
        <v>5176</v>
      </c>
      <c r="O2177" t="s">
        <v>8254</v>
      </c>
      <c r="R2177" t="str">
        <f t="shared" ref="R2177:R2240" si="68">IF(OR(LEFT(L2177,2)="高新"),"奎文",IF(LEFT(L2177,2)="峡山","坊子",IF(LEFT(L2177,2)="滨海","寒亭",LEFT(L2177,2))))</f>
        <v>寿光</v>
      </c>
      <c r="S2177" t="str">
        <f t="shared" ref="S2177:S2240" si="69">TEXT(B2177,"mmdd")</f>
        <v>0105</v>
      </c>
    </row>
    <row r="2178" spans="1:19">
      <c r="A2178" t="s">
        <v>22627</v>
      </c>
      <c r="B2178" t="s">
        <v>22628</v>
      </c>
      <c r="C2178" t="s">
        <v>49</v>
      </c>
      <c r="D2178" t="s">
        <v>22629</v>
      </c>
      <c r="E2178" t="s">
        <v>22607</v>
      </c>
      <c r="F2178" t="s">
        <v>22630</v>
      </c>
      <c r="G2178" t="s">
        <v>22631</v>
      </c>
      <c r="H2178" t="s">
        <v>22632</v>
      </c>
      <c r="I2178" t="s">
        <v>12119</v>
      </c>
      <c r="J2178" t="s">
        <v>9560</v>
      </c>
      <c r="K2178" t="s">
        <v>9561</v>
      </c>
      <c r="L2178" t="s">
        <v>95</v>
      </c>
      <c r="M2178" t="s">
        <v>5757</v>
      </c>
      <c r="N2178" t="s">
        <v>5112</v>
      </c>
      <c r="O2178" t="s">
        <v>9562</v>
      </c>
      <c r="P2178" t="s">
        <v>22633</v>
      </c>
      <c r="Q2178" t="s">
        <v>22634</v>
      </c>
      <c r="R2178" t="str">
        <f t="shared" si="68"/>
        <v>安丘</v>
      </c>
      <c r="S2178" t="str">
        <f t="shared" si="69"/>
        <v>0105</v>
      </c>
    </row>
    <row r="2179" spans="1:19">
      <c r="A2179" t="s">
        <v>22635</v>
      </c>
      <c r="B2179" t="s">
        <v>22636</v>
      </c>
      <c r="C2179" t="s">
        <v>49</v>
      </c>
      <c r="D2179" t="s">
        <v>22637</v>
      </c>
      <c r="E2179" t="s">
        <v>22607</v>
      </c>
      <c r="F2179" t="s">
        <v>22638</v>
      </c>
      <c r="G2179" t="s">
        <v>22639</v>
      </c>
      <c r="H2179" t="s">
        <v>22640</v>
      </c>
      <c r="I2179" t="s">
        <v>12119</v>
      </c>
      <c r="J2179" t="s">
        <v>10771</v>
      </c>
      <c r="K2179" t="s">
        <v>10772</v>
      </c>
      <c r="L2179" t="s">
        <v>60</v>
      </c>
      <c r="M2179" t="s">
        <v>5420</v>
      </c>
      <c r="O2179" t="s">
        <v>10773</v>
      </c>
      <c r="P2179" t="s">
        <v>22641</v>
      </c>
      <c r="Q2179" t="s">
        <v>22642</v>
      </c>
      <c r="R2179" t="str">
        <f t="shared" si="68"/>
        <v>奎文</v>
      </c>
      <c r="S2179" t="str">
        <f t="shared" si="69"/>
        <v>0105</v>
      </c>
    </row>
    <row r="2180" spans="1:19">
      <c r="A2180" t="s">
        <v>22643</v>
      </c>
      <c r="B2180" t="s">
        <v>22644</v>
      </c>
      <c r="C2180" t="s">
        <v>49</v>
      </c>
      <c r="D2180" t="s">
        <v>22645</v>
      </c>
      <c r="E2180" t="s">
        <v>22623</v>
      </c>
      <c r="F2180" t="s">
        <v>22646</v>
      </c>
      <c r="G2180" t="s">
        <v>22647</v>
      </c>
      <c r="H2180" t="s">
        <v>22648</v>
      </c>
      <c r="I2180" t="s">
        <v>12119</v>
      </c>
      <c r="J2180" t="s">
        <v>5542</v>
      </c>
      <c r="K2180" t="s">
        <v>5543</v>
      </c>
      <c r="L2180" t="s">
        <v>105</v>
      </c>
      <c r="M2180" t="s">
        <v>5029</v>
      </c>
      <c r="N2180" t="s">
        <v>5112</v>
      </c>
      <c r="O2180" t="s">
        <v>5544</v>
      </c>
      <c r="P2180" t="s">
        <v>22649</v>
      </c>
      <c r="Q2180" t="s">
        <v>22650</v>
      </c>
      <c r="R2180" t="str">
        <f t="shared" si="68"/>
        <v>寿光</v>
      </c>
      <c r="S2180" t="str">
        <f t="shared" si="69"/>
        <v>0105</v>
      </c>
    </row>
    <row r="2181" spans="1:19">
      <c r="A2181" t="s">
        <v>22651</v>
      </c>
      <c r="B2181" t="s">
        <v>22652</v>
      </c>
      <c r="C2181" t="s">
        <v>49</v>
      </c>
      <c r="D2181" t="s">
        <v>22653</v>
      </c>
      <c r="E2181" t="s">
        <v>22607</v>
      </c>
      <c r="F2181" t="s">
        <v>22654</v>
      </c>
      <c r="G2181" t="s">
        <v>22655</v>
      </c>
      <c r="H2181" t="s">
        <v>22656</v>
      </c>
      <c r="I2181" t="s">
        <v>12119</v>
      </c>
      <c r="J2181" t="s">
        <v>21916</v>
      </c>
      <c r="K2181" t="s">
        <v>21917</v>
      </c>
      <c r="L2181" t="s">
        <v>77</v>
      </c>
      <c r="M2181" t="s">
        <v>4803</v>
      </c>
      <c r="N2181" t="s">
        <v>4919</v>
      </c>
      <c r="O2181" t="s">
        <v>21918</v>
      </c>
      <c r="P2181" t="s">
        <v>22657</v>
      </c>
      <c r="R2181" t="str">
        <f t="shared" si="68"/>
        <v>临朐</v>
      </c>
      <c r="S2181" t="str">
        <f t="shared" si="69"/>
        <v>0105</v>
      </c>
    </row>
    <row r="2182" spans="1:19">
      <c r="A2182" t="s">
        <v>22658</v>
      </c>
      <c r="B2182" t="s">
        <v>22659</v>
      </c>
      <c r="C2182" t="s">
        <v>49</v>
      </c>
      <c r="D2182" t="s">
        <v>22660</v>
      </c>
      <c r="E2182" t="s">
        <v>21641</v>
      </c>
      <c r="F2182" t="s">
        <v>22661</v>
      </c>
      <c r="G2182" t="s">
        <v>22662</v>
      </c>
      <c r="H2182" t="s">
        <v>22663</v>
      </c>
      <c r="I2182" t="s">
        <v>4955</v>
      </c>
      <c r="J2182" t="s">
        <v>15385</v>
      </c>
      <c r="K2182" t="s">
        <v>15386</v>
      </c>
      <c r="L2182" t="s">
        <v>123</v>
      </c>
      <c r="M2182" t="s">
        <v>4932</v>
      </c>
      <c r="O2182" t="s">
        <v>15387</v>
      </c>
      <c r="P2182" t="s">
        <v>22664</v>
      </c>
      <c r="Q2182" t="s">
        <v>22665</v>
      </c>
      <c r="R2182" t="str">
        <f t="shared" si="68"/>
        <v>诸城</v>
      </c>
      <c r="S2182" t="str">
        <f t="shared" si="69"/>
        <v>0105</v>
      </c>
    </row>
    <row r="2183" spans="1:19">
      <c r="A2183" t="s">
        <v>22666</v>
      </c>
      <c r="B2183" t="s">
        <v>22667</v>
      </c>
      <c r="C2183" t="s">
        <v>49</v>
      </c>
      <c r="D2183" t="s">
        <v>22668</v>
      </c>
      <c r="E2183" t="s">
        <v>22669</v>
      </c>
      <c r="F2183" t="s">
        <v>22670</v>
      </c>
      <c r="G2183" t="s">
        <v>22671</v>
      </c>
      <c r="H2183" t="s">
        <v>22672</v>
      </c>
      <c r="I2183" t="s">
        <v>4813</v>
      </c>
      <c r="J2183" t="s">
        <v>5531</v>
      </c>
      <c r="K2183" t="s">
        <v>5532</v>
      </c>
      <c r="L2183" t="s">
        <v>105</v>
      </c>
      <c r="M2183" t="s">
        <v>5176</v>
      </c>
      <c r="N2183" t="s">
        <v>5451</v>
      </c>
      <c r="O2183" t="s">
        <v>5533</v>
      </c>
      <c r="P2183" t="s">
        <v>22673</v>
      </c>
      <c r="Q2183" t="s">
        <v>22674</v>
      </c>
      <c r="R2183" t="str">
        <f t="shared" si="68"/>
        <v>寿光</v>
      </c>
      <c r="S2183" t="str">
        <f t="shared" si="69"/>
        <v>0105</v>
      </c>
    </row>
    <row r="2184" spans="1:19">
      <c r="A2184" t="s">
        <v>22675</v>
      </c>
      <c r="B2184" t="s">
        <v>22676</v>
      </c>
      <c r="C2184" t="s">
        <v>49</v>
      </c>
      <c r="D2184" t="s">
        <v>22677</v>
      </c>
      <c r="E2184" t="s">
        <v>22678</v>
      </c>
      <c r="F2184" t="s">
        <v>22679</v>
      </c>
      <c r="G2184" t="s">
        <v>22680</v>
      </c>
      <c r="H2184" t="s">
        <v>22681</v>
      </c>
      <c r="I2184" t="s">
        <v>4852</v>
      </c>
      <c r="J2184" t="s">
        <v>8680</v>
      </c>
      <c r="K2184" t="s">
        <v>8681</v>
      </c>
      <c r="L2184" t="s">
        <v>60</v>
      </c>
      <c r="M2184" t="s">
        <v>5999</v>
      </c>
      <c r="O2184" t="s">
        <v>8682</v>
      </c>
      <c r="P2184" t="s">
        <v>22682</v>
      </c>
      <c r="R2184" t="str">
        <f t="shared" si="68"/>
        <v>奎文</v>
      </c>
      <c r="S2184" t="str">
        <f t="shared" si="69"/>
        <v>0105</v>
      </c>
    </row>
    <row r="2185" spans="1:19">
      <c r="A2185" t="s">
        <v>22683</v>
      </c>
      <c r="B2185" t="s">
        <v>22684</v>
      </c>
      <c r="C2185" t="s">
        <v>49</v>
      </c>
      <c r="D2185" t="s">
        <v>22685</v>
      </c>
      <c r="E2185" t="s">
        <v>22623</v>
      </c>
      <c r="F2185" t="s">
        <v>22686</v>
      </c>
      <c r="G2185" t="s">
        <v>22687</v>
      </c>
      <c r="H2185" t="s">
        <v>22648</v>
      </c>
      <c r="I2185" t="s">
        <v>12119</v>
      </c>
      <c r="J2185" t="s">
        <v>11800</v>
      </c>
      <c r="K2185" t="s">
        <v>11801</v>
      </c>
      <c r="L2185" t="s">
        <v>105</v>
      </c>
      <c r="M2185" t="s">
        <v>6055</v>
      </c>
      <c r="N2185" t="s">
        <v>5907</v>
      </c>
      <c r="O2185" t="s">
        <v>11802</v>
      </c>
      <c r="P2185" t="s">
        <v>22688</v>
      </c>
      <c r="Q2185" t="s">
        <v>22689</v>
      </c>
      <c r="R2185" t="str">
        <f t="shared" si="68"/>
        <v>寿光</v>
      </c>
      <c r="S2185" t="str">
        <f t="shared" si="69"/>
        <v>0105</v>
      </c>
    </row>
    <row r="2186" spans="1:19">
      <c r="A2186" t="s">
        <v>22690</v>
      </c>
      <c r="B2186" t="s">
        <v>22691</v>
      </c>
      <c r="C2186" t="s">
        <v>49</v>
      </c>
      <c r="D2186" t="s">
        <v>22692</v>
      </c>
      <c r="E2186" t="s">
        <v>22693</v>
      </c>
      <c r="F2186" t="s">
        <v>22694</v>
      </c>
      <c r="G2186" t="s">
        <v>22695</v>
      </c>
      <c r="H2186" t="s">
        <v>22696</v>
      </c>
      <c r="I2186" t="s">
        <v>13414</v>
      </c>
      <c r="J2186" t="s">
        <v>10182</v>
      </c>
      <c r="K2186" t="s">
        <v>10183</v>
      </c>
      <c r="L2186" t="s">
        <v>60</v>
      </c>
      <c r="M2186" t="s">
        <v>4774</v>
      </c>
      <c r="N2186" t="s">
        <v>5487</v>
      </c>
      <c r="O2186" t="s">
        <v>10184</v>
      </c>
      <c r="P2186" t="s">
        <v>22697</v>
      </c>
      <c r="Q2186" t="s">
        <v>22698</v>
      </c>
      <c r="R2186" t="str">
        <f t="shared" si="68"/>
        <v>奎文</v>
      </c>
      <c r="S2186" t="str">
        <f t="shared" si="69"/>
        <v>0105</v>
      </c>
    </row>
    <row r="2187" spans="1:19">
      <c r="A2187" t="s">
        <v>22699</v>
      </c>
      <c r="B2187" t="s">
        <v>22700</v>
      </c>
      <c r="C2187" t="s">
        <v>49</v>
      </c>
      <c r="D2187" t="s">
        <v>22701</v>
      </c>
      <c r="E2187" t="s">
        <v>22607</v>
      </c>
      <c r="F2187" t="s">
        <v>22702</v>
      </c>
      <c r="G2187" t="s">
        <v>22703</v>
      </c>
      <c r="H2187" t="s">
        <v>22704</v>
      </c>
      <c r="I2187" t="s">
        <v>12119</v>
      </c>
      <c r="J2187" t="s">
        <v>6470</v>
      </c>
      <c r="K2187" t="s">
        <v>6471</v>
      </c>
      <c r="L2187" t="s">
        <v>77</v>
      </c>
      <c r="M2187" t="s">
        <v>5145</v>
      </c>
      <c r="N2187" t="s">
        <v>5112</v>
      </c>
      <c r="O2187" t="s">
        <v>6472</v>
      </c>
      <c r="P2187" t="s">
        <v>22705</v>
      </c>
      <c r="R2187" t="str">
        <f t="shared" si="68"/>
        <v>临朐</v>
      </c>
      <c r="S2187" t="str">
        <f t="shared" si="69"/>
        <v>0105</v>
      </c>
    </row>
    <row r="2188" spans="1:19">
      <c r="A2188" t="s">
        <v>22706</v>
      </c>
      <c r="B2188" t="s">
        <v>22707</v>
      </c>
      <c r="C2188" t="s">
        <v>49</v>
      </c>
      <c r="D2188" t="s">
        <v>22708</v>
      </c>
      <c r="E2188" t="s">
        <v>22669</v>
      </c>
      <c r="F2188" t="s">
        <v>22709</v>
      </c>
      <c r="G2188" t="s">
        <v>22710</v>
      </c>
      <c r="H2188" t="s">
        <v>22711</v>
      </c>
      <c r="I2188" t="s">
        <v>4852</v>
      </c>
      <c r="J2188" t="s">
        <v>5097</v>
      </c>
      <c r="K2188" t="s">
        <v>5098</v>
      </c>
      <c r="L2188" t="s">
        <v>86</v>
      </c>
      <c r="M2188" t="s">
        <v>5099</v>
      </c>
      <c r="N2188" t="s">
        <v>9006</v>
      </c>
      <c r="O2188" t="s">
        <v>5100</v>
      </c>
      <c r="P2188" t="s">
        <v>22712</v>
      </c>
      <c r="Q2188" t="s">
        <v>22713</v>
      </c>
      <c r="R2188" t="str">
        <f t="shared" si="68"/>
        <v>坊子</v>
      </c>
      <c r="S2188" t="str">
        <f t="shared" si="69"/>
        <v>0105</v>
      </c>
    </row>
    <row r="2189" spans="1:19">
      <c r="A2189" t="s">
        <v>22714</v>
      </c>
      <c r="B2189" t="s">
        <v>22715</v>
      </c>
      <c r="C2189" t="s">
        <v>49</v>
      </c>
      <c r="D2189" t="s">
        <v>22716</v>
      </c>
      <c r="E2189" t="s">
        <v>22693</v>
      </c>
      <c r="F2189" t="s">
        <v>22717</v>
      </c>
      <c r="G2189" t="s">
        <v>22718</v>
      </c>
      <c r="H2189" t="s">
        <v>22719</v>
      </c>
      <c r="I2189" t="s">
        <v>4852</v>
      </c>
      <c r="J2189" t="s">
        <v>19411</v>
      </c>
      <c r="K2189" t="s">
        <v>19412</v>
      </c>
      <c r="L2189" t="s">
        <v>148</v>
      </c>
      <c r="M2189" t="s">
        <v>6391</v>
      </c>
      <c r="N2189" t="s">
        <v>9962</v>
      </c>
      <c r="O2189" t="s">
        <v>19413</v>
      </c>
      <c r="P2189" t="s">
        <v>22720</v>
      </c>
      <c r="Q2189" t="s">
        <v>22721</v>
      </c>
      <c r="R2189" t="str">
        <f t="shared" si="68"/>
        <v>寒亭</v>
      </c>
      <c r="S2189" t="str">
        <f t="shared" si="69"/>
        <v>0105</v>
      </c>
    </row>
    <row r="2190" spans="1:19">
      <c r="A2190" t="s">
        <v>22722</v>
      </c>
      <c r="B2190" t="s">
        <v>22723</v>
      </c>
      <c r="C2190" t="s">
        <v>49</v>
      </c>
      <c r="D2190" t="s">
        <v>22724</v>
      </c>
      <c r="E2190" t="s">
        <v>21641</v>
      </c>
      <c r="F2190" t="s">
        <v>22725</v>
      </c>
      <c r="G2190" t="s">
        <v>22726</v>
      </c>
      <c r="H2190" t="s">
        <v>22727</v>
      </c>
      <c r="I2190" t="s">
        <v>5822</v>
      </c>
      <c r="J2190" t="s">
        <v>12471</v>
      </c>
      <c r="K2190" t="s">
        <v>12472</v>
      </c>
      <c r="L2190" t="s">
        <v>50</v>
      </c>
      <c r="M2190" t="s">
        <v>6207</v>
      </c>
      <c r="O2190" t="s">
        <v>12473</v>
      </c>
      <c r="P2190" t="s">
        <v>22728</v>
      </c>
      <c r="Q2190" t="s">
        <v>22729</v>
      </c>
      <c r="R2190" t="str">
        <f t="shared" si="68"/>
        <v>青州</v>
      </c>
      <c r="S2190" t="str">
        <f t="shared" si="69"/>
        <v>0105</v>
      </c>
    </row>
    <row r="2191" spans="1:19">
      <c r="A2191" t="s">
        <v>22730</v>
      </c>
      <c r="B2191" t="s">
        <v>22731</v>
      </c>
      <c r="C2191" t="s">
        <v>49</v>
      </c>
      <c r="D2191" t="s">
        <v>22732</v>
      </c>
      <c r="E2191" t="s">
        <v>22733</v>
      </c>
      <c r="F2191" t="s">
        <v>22734</v>
      </c>
      <c r="G2191" t="s">
        <v>22735</v>
      </c>
      <c r="H2191" t="s">
        <v>22736</v>
      </c>
      <c r="I2191" t="s">
        <v>4852</v>
      </c>
      <c r="J2191" t="s">
        <v>6053</v>
      </c>
      <c r="K2191" t="s">
        <v>6054</v>
      </c>
      <c r="L2191" t="s">
        <v>105</v>
      </c>
      <c r="M2191" t="s">
        <v>6055</v>
      </c>
      <c r="N2191" t="s">
        <v>5451</v>
      </c>
      <c r="O2191" t="s">
        <v>6056</v>
      </c>
      <c r="P2191" t="s">
        <v>22737</v>
      </c>
      <c r="Q2191" t="s">
        <v>22738</v>
      </c>
      <c r="R2191" t="str">
        <f t="shared" si="68"/>
        <v>寿光</v>
      </c>
      <c r="S2191" t="str">
        <f t="shared" si="69"/>
        <v>0105</v>
      </c>
    </row>
    <row r="2192" spans="1:19">
      <c r="A2192" t="s">
        <v>22739</v>
      </c>
      <c r="B2192" t="s">
        <v>22740</v>
      </c>
      <c r="C2192" t="s">
        <v>49</v>
      </c>
      <c r="D2192" t="s">
        <v>22741</v>
      </c>
      <c r="E2192" t="s">
        <v>22742</v>
      </c>
      <c r="F2192" t="s">
        <v>22743</v>
      </c>
      <c r="G2192" t="s">
        <v>22744</v>
      </c>
      <c r="H2192" t="s">
        <v>22745</v>
      </c>
      <c r="I2192" t="s">
        <v>4785</v>
      </c>
      <c r="J2192" t="s">
        <v>6804</v>
      </c>
      <c r="K2192" t="s">
        <v>6805</v>
      </c>
      <c r="L2192" t="s">
        <v>123</v>
      </c>
      <c r="M2192" t="s">
        <v>4994</v>
      </c>
      <c r="N2192" t="s">
        <v>5699</v>
      </c>
      <c r="O2192" t="s">
        <v>6806</v>
      </c>
      <c r="P2192" t="s">
        <v>22746</v>
      </c>
      <c r="Q2192" t="s">
        <v>22747</v>
      </c>
      <c r="R2192" t="str">
        <f t="shared" si="68"/>
        <v>诸城</v>
      </c>
      <c r="S2192" t="str">
        <f t="shared" si="69"/>
        <v>0105</v>
      </c>
    </row>
    <row r="2193" spans="1:19">
      <c r="A2193" t="s">
        <v>22748</v>
      </c>
      <c r="B2193" t="s">
        <v>22749</v>
      </c>
      <c r="C2193" t="s">
        <v>49</v>
      </c>
      <c r="D2193" t="s">
        <v>22750</v>
      </c>
      <c r="E2193" t="s">
        <v>22751</v>
      </c>
      <c r="F2193" t="s">
        <v>22752</v>
      </c>
      <c r="G2193" t="s">
        <v>22753</v>
      </c>
      <c r="H2193" t="s">
        <v>22754</v>
      </c>
      <c r="I2193" t="s">
        <v>4852</v>
      </c>
      <c r="J2193" t="s">
        <v>9536</v>
      </c>
      <c r="K2193" t="s">
        <v>9537</v>
      </c>
      <c r="L2193" t="s">
        <v>95</v>
      </c>
      <c r="M2193" t="s">
        <v>5055</v>
      </c>
      <c r="N2193" t="s">
        <v>5056</v>
      </c>
      <c r="O2193" t="s">
        <v>9538</v>
      </c>
      <c r="P2193" t="s">
        <v>22755</v>
      </c>
      <c r="R2193" t="str">
        <f t="shared" si="68"/>
        <v>安丘</v>
      </c>
      <c r="S2193" t="str">
        <f t="shared" si="69"/>
        <v>0105</v>
      </c>
    </row>
    <row r="2194" spans="1:19">
      <c r="A2194" t="s">
        <v>22756</v>
      </c>
      <c r="B2194" t="s">
        <v>22757</v>
      </c>
      <c r="C2194" t="s">
        <v>49</v>
      </c>
      <c r="D2194" t="s">
        <v>22758</v>
      </c>
      <c r="E2194" t="s">
        <v>22759</v>
      </c>
      <c r="F2194" t="s">
        <v>22760</v>
      </c>
      <c r="G2194" t="s">
        <v>22761</v>
      </c>
      <c r="H2194" t="s">
        <v>22762</v>
      </c>
      <c r="I2194" t="s">
        <v>12119</v>
      </c>
      <c r="J2194" t="s">
        <v>6470</v>
      </c>
      <c r="K2194" t="s">
        <v>6471</v>
      </c>
      <c r="L2194" t="s">
        <v>77</v>
      </c>
      <c r="M2194" t="s">
        <v>5145</v>
      </c>
      <c r="N2194" t="s">
        <v>5699</v>
      </c>
      <c r="O2194" t="s">
        <v>6472</v>
      </c>
      <c r="P2194" t="s">
        <v>22763</v>
      </c>
      <c r="Q2194" t="s">
        <v>22764</v>
      </c>
      <c r="R2194" t="str">
        <f t="shared" si="68"/>
        <v>临朐</v>
      </c>
      <c r="S2194" t="str">
        <f t="shared" si="69"/>
        <v>0105</v>
      </c>
    </row>
    <row r="2195" spans="1:19">
      <c r="A2195" t="s">
        <v>1226</v>
      </c>
      <c r="B2195" t="s">
        <v>22765</v>
      </c>
      <c r="C2195" t="s">
        <v>49</v>
      </c>
      <c r="D2195" t="s">
        <v>22766</v>
      </c>
      <c r="E2195" t="s">
        <v>22767</v>
      </c>
      <c r="F2195" t="s">
        <v>22768</v>
      </c>
      <c r="G2195" t="s">
        <v>1224</v>
      </c>
      <c r="H2195" t="s">
        <v>22769</v>
      </c>
      <c r="I2195" t="s">
        <v>4852</v>
      </c>
      <c r="J2195" t="s">
        <v>5316</v>
      </c>
      <c r="K2195" t="s">
        <v>5317</v>
      </c>
      <c r="L2195" t="s">
        <v>375</v>
      </c>
      <c r="M2195" t="s">
        <v>5318</v>
      </c>
      <c r="N2195" t="s">
        <v>4789</v>
      </c>
      <c r="O2195" t="s">
        <v>5319</v>
      </c>
      <c r="P2195" t="s">
        <v>22770</v>
      </c>
      <c r="Q2195" t="s">
        <v>22771</v>
      </c>
      <c r="R2195" t="str">
        <f t="shared" si="68"/>
        <v>昌邑</v>
      </c>
      <c r="S2195" t="str">
        <f t="shared" si="69"/>
        <v>0105</v>
      </c>
    </row>
    <row r="2196" spans="1:19">
      <c r="A2196" t="s">
        <v>22772</v>
      </c>
      <c r="B2196" t="s">
        <v>22773</v>
      </c>
      <c r="C2196" t="s">
        <v>49</v>
      </c>
      <c r="D2196" t="s">
        <v>22774</v>
      </c>
      <c r="E2196" t="s">
        <v>22775</v>
      </c>
      <c r="F2196" t="s">
        <v>22776</v>
      </c>
      <c r="G2196" t="s">
        <v>22777</v>
      </c>
      <c r="H2196" t="s">
        <v>22778</v>
      </c>
      <c r="I2196" t="s">
        <v>4785</v>
      </c>
      <c r="J2196" t="s">
        <v>10305</v>
      </c>
      <c r="K2196" t="s">
        <v>10306</v>
      </c>
      <c r="L2196" t="s">
        <v>95</v>
      </c>
      <c r="M2196" t="s">
        <v>8071</v>
      </c>
      <c r="N2196" t="s">
        <v>5056</v>
      </c>
      <c r="O2196" t="s">
        <v>10307</v>
      </c>
      <c r="P2196" t="s">
        <v>22779</v>
      </c>
      <c r="Q2196" t="s">
        <v>22780</v>
      </c>
      <c r="R2196" t="str">
        <f t="shared" si="68"/>
        <v>安丘</v>
      </c>
      <c r="S2196" t="str">
        <f t="shared" si="69"/>
        <v>0105</v>
      </c>
    </row>
    <row r="2197" spans="1:19">
      <c r="A2197" t="s">
        <v>22781</v>
      </c>
      <c r="B2197" t="s">
        <v>22782</v>
      </c>
      <c r="C2197" t="s">
        <v>49</v>
      </c>
      <c r="D2197" t="s">
        <v>22783</v>
      </c>
      <c r="E2197" t="s">
        <v>22775</v>
      </c>
      <c r="F2197" t="s">
        <v>22784</v>
      </c>
      <c r="G2197" t="s">
        <v>22785</v>
      </c>
      <c r="H2197" t="s">
        <v>22786</v>
      </c>
      <c r="I2197" t="s">
        <v>5052</v>
      </c>
      <c r="J2197" t="s">
        <v>5408</v>
      </c>
      <c r="K2197" t="s">
        <v>4280</v>
      </c>
      <c r="L2197" t="s">
        <v>375</v>
      </c>
      <c r="M2197" t="s">
        <v>5409</v>
      </c>
      <c r="N2197" t="s">
        <v>5421</v>
      </c>
      <c r="O2197" t="s">
        <v>5410</v>
      </c>
      <c r="P2197" t="s">
        <v>22787</v>
      </c>
      <c r="R2197" t="str">
        <f t="shared" si="68"/>
        <v>昌邑</v>
      </c>
      <c r="S2197" t="str">
        <f t="shared" si="69"/>
        <v>0105</v>
      </c>
    </row>
    <row r="2198" spans="1:19">
      <c r="A2198" t="s">
        <v>22788</v>
      </c>
      <c r="B2198" t="s">
        <v>22789</v>
      </c>
      <c r="C2198" t="s">
        <v>49</v>
      </c>
      <c r="D2198" t="s">
        <v>22790</v>
      </c>
      <c r="E2198" t="s">
        <v>22791</v>
      </c>
      <c r="F2198" t="s">
        <v>22792</v>
      </c>
      <c r="G2198" t="s">
        <v>22793</v>
      </c>
      <c r="H2198" t="s">
        <v>22794</v>
      </c>
      <c r="I2198" t="s">
        <v>12119</v>
      </c>
      <c r="J2198" t="s">
        <v>5497</v>
      </c>
      <c r="K2198" t="s">
        <v>5498</v>
      </c>
      <c r="L2198" t="s">
        <v>375</v>
      </c>
      <c r="M2198" t="s">
        <v>5499</v>
      </c>
      <c r="O2198" t="s">
        <v>5500</v>
      </c>
      <c r="P2198" t="s">
        <v>22795</v>
      </c>
      <c r="Q2198" t="s">
        <v>22796</v>
      </c>
      <c r="R2198" t="str">
        <f t="shared" si="68"/>
        <v>昌邑</v>
      </c>
      <c r="S2198" t="str">
        <f t="shared" si="69"/>
        <v>0105</v>
      </c>
    </row>
    <row r="2199" spans="1:19">
      <c r="A2199" t="s">
        <v>22797</v>
      </c>
      <c r="B2199" t="s">
        <v>22798</v>
      </c>
      <c r="C2199" t="s">
        <v>49</v>
      </c>
      <c r="D2199" t="s">
        <v>22799</v>
      </c>
      <c r="E2199" t="s">
        <v>22800</v>
      </c>
      <c r="F2199" t="s">
        <v>22801</v>
      </c>
      <c r="G2199" t="s">
        <v>22802</v>
      </c>
      <c r="H2199" t="s">
        <v>22803</v>
      </c>
      <c r="I2199" t="s">
        <v>12119</v>
      </c>
      <c r="J2199" t="s">
        <v>6161</v>
      </c>
      <c r="K2199" t="s">
        <v>6162</v>
      </c>
      <c r="L2199" t="s">
        <v>95</v>
      </c>
      <c r="M2199" t="s">
        <v>5709</v>
      </c>
      <c r="N2199" t="s">
        <v>15744</v>
      </c>
      <c r="O2199" t="s">
        <v>6163</v>
      </c>
      <c r="P2199" t="s">
        <v>22804</v>
      </c>
      <c r="Q2199" t="s">
        <v>22805</v>
      </c>
      <c r="R2199" t="str">
        <f t="shared" si="68"/>
        <v>安丘</v>
      </c>
      <c r="S2199" t="str">
        <f t="shared" si="69"/>
        <v>0105</v>
      </c>
    </row>
    <row r="2200" spans="1:19">
      <c r="A2200" t="s">
        <v>22806</v>
      </c>
      <c r="B2200" t="s">
        <v>22807</v>
      </c>
      <c r="C2200" t="s">
        <v>49</v>
      </c>
      <c r="D2200" t="s">
        <v>22808</v>
      </c>
      <c r="E2200" t="s">
        <v>22574</v>
      </c>
      <c r="F2200" t="s">
        <v>22809</v>
      </c>
      <c r="G2200" t="s">
        <v>22810</v>
      </c>
      <c r="H2200" t="s">
        <v>22811</v>
      </c>
      <c r="I2200" t="s">
        <v>5184</v>
      </c>
      <c r="J2200" t="s">
        <v>10172</v>
      </c>
      <c r="K2200" t="s">
        <v>10173</v>
      </c>
      <c r="L2200" t="s">
        <v>95</v>
      </c>
      <c r="M2200" t="s">
        <v>4844</v>
      </c>
      <c r="N2200" t="s">
        <v>4845</v>
      </c>
      <c r="O2200" t="s">
        <v>10174</v>
      </c>
      <c r="P2200" t="s">
        <v>22812</v>
      </c>
      <c r="R2200" t="str">
        <f t="shared" si="68"/>
        <v>安丘</v>
      </c>
      <c r="S2200" t="str">
        <f t="shared" si="69"/>
        <v>0105</v>
      </c>
    </row>
    <row r="2201" spans="1:19">
      <c r="A2201" t="s">
        <v>22813</v>
      </c>
      <c r="B2201" t="s">
        <v>22814</v>
      </c>
      <c r="C2201" t="s">
        <v>49</v>
      </c>
      <c r="D2201" t="s">
        <v>22815</v>
      </c>
      <c r="E2201" t="s">
        <v>22816</v>
      </c>
      <c r="F2201" t="s">
        <v>22817</v>
      </c>
      <c r="G2201" t="s">
        <v>22818</v>
      </c>
      <c r="H2201" t="s">
        <v>22819</v>
      </c>
      <c r="I2201" t="s">
        <v>5221</v>
      </c>
      <c r="J2201" t="s">
        <v>6423</v>
      </c>
      <c r="K2201" t="s">
        <v>6424</v>
      </c>
      <c r="L2201" t="s">
        <v>60</v>
      </c>
      <c r="M2201" t="s">
        <v>5511</v>
      </c>
      <c r="N2201" t="s">
        <v>5056</v>
      </c>
      <c r="O2201" t="s">
        <v>6425</v>
      </c>
      <c r="P2201" t="s">
        <v>22820</v>
      </c>
      <c r="R2201" t="str">
        <f t="shared" si="68"/>
        <v>奎文</v>
      </c>
      <c r="S2201" t="str">
        <f t="shared" si="69"/>
        <v>0105</v>
      </c>
    </row>
    <row r="2202" spans="1:19">
      <c r="A2202" t="s">
        <v>22821</v>
      </c>
      <c r="B2202" t="s">
        <v>22822</v>
      </c>
      <c r="C2202" t="s">
        <v>49</v>
      </c>
      <c r="D2202" t="s">
        <v>22823</v>
      </c>
      <c r="E2202" t="s">
        <v>22574</v>
      </c>
      <c r="F2202" t="s">
        <v>22824</v>
      </c>
      <c r="G2202" t="s">
        <v>22825</v>
      </c>
      <c r="H2202" t="s">
        <v>22811</v>
      </c>
      <c r="I2202" t="s">
        <v>4785</v>
      </c>
      <c r="J2202" t="s">
        <v>9560</v>
      </c>
      <c r="K2202" t="s">
        <v>9561</v>
      </c>
      <c r="L2202" t="s">
        <v>95</v>
      </c>
      <c r="M2202" t="s">
        <v>5757</v>
      </c>
      <c r="N2202" t="s">
        <v>5112</v>
      </c>
      <c r="O2202" t="s">
        <v>9562</v>
      </c>
      <c r="P2202" t="s">
        <v>22826</v>
      </c>
      <c r="R2202" t="str">
        <f t="shared" si="68"/>
        <v>安丘</v>
      </c>
      <c r="S2202" t="str">
        <f t="shared" si="69"/>
        <v>0105</v>
      </c>
    </row>
    <row r="2203" spans="1:19">
      <c r="A2203" t="s">
        <v>22827</v>
      </c>
      <c r="B2203" t="s">
        <v>21409</v>
      </c>
      <c r="C2203" t="s">
        <v>49</v>
      </c>
      <c r="D2203" t="s">
        <v>22828</v>
      </c>
      <c r="E2203" t="s">
        <v>22582</v>
      </c>
      <c r="F2203" t="s">
        <v>22829</v>
      </c>
      <c r="G2203" t="s">
        <v>22830</v>
      </c>
      <c r="H2203" t="s">
        <v>22831</v>
      </c>
      <c r="I2203" t="s">
        <v>5221</v>
      </c>
      <c r="J2203" t="s">
        <v>13302</v>
      </c>
      <c r="K2203" t="s">
        <v>13303</v>
      </c>
      <c r="L2203" t="s">
        <v>77</v>
      </c>
      <c r="M2203" t="s">
        <v>5812</v>
      </c>
      <c r="O2203" t="s">
        <v>13304</v>
      </c>
      <c r="P2203" t="s">
        <v>22832</v>
      </c>
      <c r="R2203" t="str">
        <f t="shared" si="68"/>
        <v>临朐</v>
      </c>
      <c r="S2203" t="str">
        <f t="shared" si="69"/>
        <v>0105</v>
      </c>
    </row>
    <row r="2204" spans="1:19">
      <c r="A2204" t="s">
        <v>22833</v>
      </c>
      <c r="B2204" t="s">
        <v>22834</v>
      </c>
      <c r="C2204" t="s">
        <v>49</v>
      </c>
      <c r="D2204" t="s">
        <v>22835</v>
      </c>
      <c r="E2204" t="s">
        <v>22836</v>
      </c>
      <c r="F2204" t="s">
        <v>22837</v>
      </c>
      <c r="G2204" t="s">
        <v>22838</v>
      </c>
      <c r="H2204" t="s">
        <v>22839</v>
      </c>
      <c r="I2204" t="s">
        <v>4771</v>
      </c>
      <c r="J2204" t="s">
        <v>13917</v>
      </c>
      <c r="K2204" t="s">
        <v>13918</v>
      </c>
      <c r="L2204" t="s">
        <v>262</v>
      </c>
      <c r="M2204" t="s">
        <v>6033</v>
      </c>
      <c r="O2204" t="s">
        <v>13919</v>
      </c>
      <c r="P2204" t="s">
        <v>22840</v>
      </c>
      <c r="R2204" t="str">
        <f t="shared" si="68"/>
        <v>寒亭</v>
      </c>
      <c r="S2204" t="str">
        <f t="shared" si="69"/>
        <v>0105</v>
      </c>
    </row>
    <row r="2205" spans="1:19">
      <c r="A2205" t="s">
        <v>22841</v>
      </c>
      <c r="B2205" t="s">
        <v>22842</v>
      </c>
      <c r="C2205" t="s">
        <v>49</v>
      </c>
      <c r="D2205" t="s">
        <v>22843</v>
      </c>
      <c r="E2205" t="s">
        <v>21641</v>
      </c>
      <c r="F2205" t="s">
        <v>22844</v>
      </c>
      <c r="G2205" t="s">
        <v>22845</v>
      </c>
      <c r="H2205" t="s">
        <v>22846</v>
      </c>
      <c r="I2205" t="s">
        <v>12119</v>
      </c>
      <c r="J2205" t="s">
        <v>7082</v>
      </c>
      <c r="K2205" t="s">
        <v>7083</v>
      </c>
      <c r="L2205" t="s">
        <v>114</v>
      </c>
      <c r="M2205" t="s">
        <v>7084</v>
      </c>
      <c r="N2205" t="s">
        <v>4817</v>
      </c>
      <c r="O2205" t="s">
        <v>7085</v>
      </c>
      <c r="P2205" t="s">
        <v>22847</v>
      </c>
      <c r="Q2205" t="s">
        <v>22848</v>
      </c>
      <c r="R2205" t="str">
        <f t="shared" si="68"/>
        <v>高密</v>
      </c>
      <c r="S2205" t="str">
        <f t="shared" si="69"/>
        <v>0105</v>
      </c>
    </row>
    <row r="2206" spans="1:19">
      <c r="A2206" t="s">
        <v>22849</v>
      </c>
      <c r="B2206" t="s">
        <v>22850</v>
      </c>
      <c r="C2206" t="s">
        <v>49</v>
      </c>
      <c r="D2206" t="s">
        <v>22851</v>
      </c>
      <c r="E2206" t="s">
        <v>21710</v>
      </c>
      <c r="F2206" t="s">
        <v>22852</v>
      </c>
      <c r="G2206" t="s">
        <v>22853</v>
      </c>
      <c r="H2206" t="s">
        <v>22854</v>
      </c>
      <c r="I2206" t="s">
        <v>4852</v>
      </c>
      <c r="J2206" t="s">
        <v>12120</v>
      </c>
      <c r="K2206" t="s">
        <v>12121</v>
      </c>
      <c r="L2206" t="s">
        <v>1136</v>
      </c>
      <c r="M2206" t="s">
        <v>8945</v>
      </c>
      <c r="N2206" t="s">
        <v>4789</v>
      </c>
      <c r="O2206" t="s">
        <v>12122</v>
      </c>
      <c r="P2206" t="s">
        <v>22855</v>
      </c>
      <c r="Q2206" t="s">
        <v>22856</v>
      </c>
      <c r="R2206" t="str">
        <f t="shared" si="68"/>
        <v>昌乐</v>
      </c>
      <c r="S2206" t="str">
        <f t="shared" si="69"/>
        <v>0105</v>
      </c>
    </row>
    <row r="2207" spans="1:19">
      <c r="A2207" t="s">
        <v>22857</v>
      </c>
      <c r="B2207" t="s">
        <v>22858</v>
      </c>
      <c r="C2207" t="s">
        <v>49</v>
      </c>
      <c r="D2207" t="s">
        <v>22859</v>
      </c>
      <c r="E2207" t="s">
        <v>22860</v>
      </c>
      <c r="F2207" t="s">
        <v>22861</v>
      </c>
      <c r="G2207" t="s">
        <v>22862</v>
      </c>
      <c r="H2207" t="s">
        <v>22863</v>
      </c>
      <c r="I2207" t="s">
        <v>4828</v>
      </c>
      <c r="J2207" t="s">
        <v>11706</v>
      </c>
      <c r="K2207" t="s">
        <v>11707</v>
      </c>
      <c r="L2207" t="s">
        <v>105</v>
      </c>
      <c r="M2207" t="s">
        <v>5224</v>
      </c>
      <c r="N2207" t="s">
        <v>6184</v>
      </c>
      <c r="O2207" t="s">
        <v>11708</v>
      </c>
      <c r="P2207" t="s">
        <v>22864</v>
      </c>
      <c r="R2207" t="str">
        <f t="shared" si="68"/>
        <v>寿光</v>
      </c>
      <c r="S2207" t="str">
        <f t="shared" si="69"/>
        <v>0105</v>
      </c>
    </row>
    <row r="2208" spans="1:19">
      <c r="A2208" t="s">
        <v>22865</v>
      </c>
      <c r="B2208" t="s">
        <v>22866</v>
      </c>
      <c r="C2208" t="s">
        <v>49</v>
      </c>
      <c r="D2208" t="s">
        <v>22867</v>
      </c>
      <c r="E2208" t="s">
        <v>22860</v>
      </c>
      <c r="F2208" t="s">
        <v>22868</v>
      </c>
      <c r="G2208" t="s">
        <v>22869</v>
      </c>
      <c r="H2208" t="s">
        <v>22762</v>
      </c>
      <c r="I2208" t="s">
        <v>4852</v>
      </c>
      <c r="J2208" t="s">
        <v>9661</v>
      </c>
      <c r="K2208" t="s">
        <v>9662</v>
      </c>
      <c r="L2208" t="s">
        <v>105</v>
      </c>
      <c r="M2208" t="s">
        <v>5029</v>
      </c>
      <c r="N2208" t="s">
        <v>5211</v>
      </c>
      <c r="O2208" t="s">
        <v>9663</v>
      </c>
      <c r="P2208" t="s">
        <v>22870</v>
      </c>
      <c r="Q2208" t="s">
        <v>22871</v>
      </c>
      <c r="R2208" t="str">
        <f t="shared" si="68"/>
        <v>寿光</v>
      </c>
      <c r="S2208" t="str">
        <f t="shared" si="69"/>
        <v>0105</v>
      </c>
    </row>
    <row r="2209" spans="1:19">
      <c r="A2209" t="s">
        <v>22872</v>
      </c>
      <c r="B2209" t="s">
        <v>22873</v>
      </c>
      <c r="C2209" t="s">
        <v>49</v>
      </c>
      <c r="D2209" t="s">
        <v>22874</v>
      </c>
      <c r="E2209" t="s">
        <v>21710</v>
      </c>
      <c r="F2209" t="s">
        <v>22875</v>
      </c>
      <c r="G2209" t="s">
        <v>22876</v>
      </c>
      <c r="H2209" t="s">
        <v>22877</v>
      </c>
      <c r="I2209" t="s">
        <v>4828</v>
      </c>
      <c r="J2209" t="s">
        <v>4853</v>
      </c>
      <c r="K2209" t="s">
        <v>4854</v>
      </c>
      <c r="L2209" t="s">
        <v>50</v>
      </c>
      <c r="M2209" t="s">
        <v>4855</v>
      </c>
      <c r="N2209" t="s">
        <v>10228</v>
      </c>
      <c r="O2209" t="s">
        <v>4857</v>
      </c>
      <c r="P2209" t="s">
        <v>22878</v>
      </c>
      <c r="R2209" t="str">
        <f t="shared" si="68"/>
        <v>青州</v>
      </c>
      <c r="S2209" t="str">
        <f t="shared" si="69"/>
        <v>0105</v>
      </c>
    </row>
    <row r="2210" spans="1:19">
      <c r="A2210" t="s">
        <v>22879</v>
      </c>
      <c r="B2210" t="s">
        <v>22880</v>
      </c>
      <c r="C2210" t="s">
        <v>49</v>
      </c>
      <c r="D2210" t="s">
        <v>22881</v>
      </c>
      <c r="E2210" t="s">
        <v>21710</v>
      </c>
      <c r="F2210" t="s">
        <v>22882</v>
      </c>
      <c r="G2210" t="s">
        <v>22883</v>
      </c>
      <c r="H2210" t="s">
        <v>22884</v>
      </c>
      <c r="I2210" t="s">
        <v>4852</v>
      </c>
      <c r="J2210" t="s">
        <v>6642</v>
      </c>
      <c r="K2210" t="s">
        <v>6643</v>
      </c>
      <c r="L2210" t="s">
        <v>105</v>
      </c>
      <c r="M2210" t="s">
        <v>5769</v>
      </c>
      <c r="N2210" t="s">
        <v>9006</v>
      </c>
      <c r="O2210" t="s">
        <v>5843</v>
      </c>
      <c r="P2210" t="s">
        <v>22885</v>
      </c>
      <c r="Q2210" t="s">
        <v>22886</v>
      </c>
      <c r="R2210" t="str">
        <f t="shared" si="68"/>
        <v>寿光</v>
      </c>
      <c r="S2210" t="str">
        <f t="shared" si="69"/>
        <v>0105</v>
      </c>
    </row>
    <row r="2211" spans="1:19">
      <c r="A2211" t="s">
        <v>22887</v>
      </c>
      <c r="B2211" t="s">
        <v>22888</v>
      </c>
      <c r="C2211" t="s">
        <v>49</v>
      </c>
      <c r="D2211" t="s">
        <v>22889</v>
      </c>
      <c r="E2211" t="s">
        <v>22890</v>
      </c>
      <c r="F2211" t="s">
        <v>22891</v>
      </c>
      <c r="G2211" t="s">
        <v>22892</v>
      </c>
      <c r="H2211" t="s">
        <v>22893</v>
      </c>
      <c r="I2211" t="s">
        <v>4852</v>
      </c>
      <c r="J2211" t="s">
        <v>17128</v>
      </c>
      <c r="K2211" t="s">
        <v>17129</v>
      </c>
      <c r="L2211" t="s">
        <v>375</v>
      </c>
      <c r="M2211" t="s">
        <v>7334</v>
      </c>
      <c r="N2211" t="s">
        <v>4946</v>
      </c>
      <c r="O2211" t="s">
        <v>17130</v>
      </c>
      <c r="P2211" t="s">
        <v>22894</v>
      </c>
      <c r="R2211" t="str">
        <f t="shared" si="68"/>
        <v>昌邑</v>
      </c>
      <c r="S2211" t="str">
        <f t="shared" si="69"/>
        <v>0105</v>
      </c>
    </row>
    <row r="2212" spans="1:19">
      <c r="A2212" t="s">
        <v>22895</v>
      </c>
      <c r="B2212" t="s">
        <v>22896</v>
      </c>
      <c r="C2212" t="s">
        <v>49</v>
      </c>
      <c r="D2212" t="s">
        <v>22897</v>
      </c>
      <c r="E2212" t="s">
        <v>21685</v>
      </c>
      <c r="F2212" t="s">
        <v>22898</v>
      </c>
      <c r="G2212" t="s">
        <v>22899</v>
      </c>
      <c r="H2212" t="s">
        <v>22900</v>
      </c>
      <c r="I2212" t="s">
        <v>12119</v>
      </c>
      <c r="J2212" t="s">
        <v>5636</v>
      </c>
      <c r="K2212" t="s">
        <v>5637</v>
      </c>
      <c r="L2212" t="s">
        <v>105</v>
      </c>
      <c r="M2212" t="s">
        <v>5638</v>
      </c>
      <c r="N2212" t="s">
        <v>5699</v>
      </c>
      <c r="O2212" t="s">
        <v>5639</v>
      </c>
      <c r="P2212" t="s">
        <v>22901</v>
      </c>
      <c r="Q2212" t="s">
        <v>22902</v>
      </c>
      <c r="R2212" t="str">
        <f t="shared" si="68"/>
        <v>寿光</v>
      </c>
      <c r="S2212" t="str">
        <f t="shared" si="69"/>
        <v>0105</v>
      </c>
    </row>
    <row r="2213" spans="1:19">
      <c r="A2213" t="s">
        <v>22903</v>
      </c>
      <c r="B2213" t="s">
        <v>22904</v>
      </c>
      <c r="C2213" t="s">
        <v>49</v>
      </c>
      <c r="D2213" t="s">
        <v>22905</v>
      </c>
      <c r="E2213" t="s">
        <v>22906</v>
      </c>
      <c r="F2213" t="s">
        <v>22907</v>
      </c>
      <c r="G2213" t="s">
        <v>22908</v>
      </c>
      <c r="H2213" t="s">
        <v>21816</v>
      </c>
      <c r="I2213" t="s">
        <v>4828</v>
      </c>
      <c r="J2213" t="s">
        <v>4943</v>
      </c>
      <c r="K2213" t="s">
        <v>4944</v>
      </c>
      <c r="L2213" t="s">
        <v>105</v>
      </c>
      <c r="M2213" t="s">
        <v>4945</v>
      </c>
      <c r="N2213" t="s">
        <v>4856</v>
      </c>
      <c r="O2213" t="s">
        <v>4947</v>
      </c>
      <c r="P2213" t="s">
        <v>22909</v>
      </c>
      <c r="R2213" t="str">
        <f t="shared" si="68"/>
        <v>寿光</v>
      </c>
      <c r="S2213" t="str">
        <f t="shared" si="69"/>
        <v>0105</v>
      </c>
    </row>
    <row r="2214" spans="1:19">
      <c r="A2214" t="s">
        <v>1186</v>
      </c>
      <c r="B2214" t="s">
        <v>22910</v>
      </c>
      <c r="C2214" t="s">
        <v>49</v>
      </c>
      <c r="D2214" t="s">
        <v>22911</v>
      </c>
      <c r="E2214" t="s">
        <v>21685</v>
      </c>
      <c r="F2214" t="s">
        <v>22912</v>
      </c>
      <c r="G2214" t="s">
        <v>1184</v>
      </c>
      <c r="H2214" t="s">
        <v>22913</v>
      </c>
      <c r="I2214" t="s">
        <v>12119</v>
      </c>
      <c r="J2214" t="s">
        <v>5979</v>
      </c>
      <c r="K2214" t="s">
        <v>5980</v>
      </c>
      <c r="L2214" t="s">
        <v>60</v>
      </c>
      <c r="M2214" t="s">
        <v>5888</v>
      </c>
      <c r="N2214" t="s">
        <v>5421</v>
      </c>
      <c r="O2214" t="s">
        <v>5981</v>
      </c>
      <c r="P2214" t="s">
        <v>22914</v>
      </c>
      <c r="R2214" t="str">
        <f t="shared" si="68"/>
        <v>奎文</v>
      </c>
      <c r="S2214" t="str">
        <f t="shared" si="69"/>
        <v>0105</v>
      </c>
    </row>
    <row r="2215" spans="1:19">
      <c r="A2215" t="s">
        <v>22915</v>
      </c>
      <c r="B2215" t="s">
        <v>22916</v>
      </c>
      <c r="C2215" t="s">
        <v>49</v>
      </c>
      <c r="D2215" t="s">
        <v>22917</v>
      </c>
      <c r="E2215" t="s">
        <v>22918</v>
      </c>
      <c r="F2215" t="s">
        <v>22919</v>
      </c>
      <c r="G2215" t="s">
        <v>22920</v>
      </c>
      <c r="H2215" t="s">
        <v>22921</v>
      </c>
      <c r="I2215" t="s">
        <v>4929</v>
      </c>
      <c r="J2215" t="s">
        <v>6470</v>
      </c>
      <c r="K2215" t="s">
        <v>6471</v>
      </c>
      <c r="L2215" t="s">
        <v>77</v>
      </c>
      <c r="M2215" t="s">
        <v>5145</v>
      </c>
      <c r="N2215" t="s">
        <v>5699</v>
      </c>
      <c r="O2215" t="s">
        <v>6472</v>
      </c>
      <c r="P2215" t="s">
        <v>22922</v>
      </c>
      <c r="Q2215" t="s">
        <v>22923</v>
      </c>
      <c r="R2215" t="str">
        <f t="shared" si="68"/>
        <v>临朐</v>
      </c>
      <c r="S2215" t="str">
        <f t="shared" si="69"/>
        <v>0105</v>
      </c>
    </row>
    <row r="2216" spans="1:19">
      <c r="A2216" t="s">
        <v>22924</v>
      </c>
      <c r="B2216" t="s">
        <v>22925</v>
      </c>
      <c r="C2216" t="s">
        <v>49</v>
      </c>
      <c r="D2216" t="s">
        <v>22926</v>
      </c>
      <c r="E2216" t="s">
        <v>21710</v>
      </c>
      <c r="F2216" t="s">
        <v>22927</v>
      </c>
      <c r="G2216" t="s">
        <v>22928</v>
      </c>
      <c r="H2216" t="s">
        <v>22929</v>
      </c>
      <c r="I2216" t="s">
        <v>4852</v>
      </c>
      <c r="J2216" t="s">
        <v>7514</v>
      </c>
      <c r="K2216" t="s">
        <v>7515</v>
      </c>
      <c r="L2216" t="s">
        <v>95</v>
      </c>
      <c r="M2216" t="s">
        <v>5042</v>
      </c>
      <c r="N2216" t="s">
        <v>22930</v>
      </c>
      <c r="O2216" t="s">
        <v>7516</v>
      </c>
      <c r="P2216" t="s">
        <v>22931</v>
      </c>
      <c r="R2216" t="str">
        <f t="shared" si="68"/>
        <v>安丘</v>
      </c>
      <c r="S2216" t="str">
        <f t="shared" si="69"/>
        <v>0105</v>
      </c>
    </row>
    <row r="2217" spans="1:19">
      <c r="A2217" t="s">
        <v>22932</v>
      </c>
      <c r="B2217" t="s">
        <v>22933</v>
      </c>
      <c r="C2217" t="s">
        <v>49</v>
      </c>
      <c r="D2217" t="s">
        <v>22934</v>
      </c>
      <c r="E2217" t="s">
        <v>21659</v>
      </c>
      <c r="F2217" t="s">
        <v>22935</v>
      </c>
      <c r="G2217" t="s">
        <v>22936</v>
      </c>
      <c r="H2217" t="s">
        <v>22937</v>
      </c>
      <c r="I2217" t="s">
        <v>4813</v>
      </c>
      <c r="J2217" t="s">
        <v>22254</v>
      </c>
      <c r="K2217" t="s">
        <v>22255</v>
      </c>
      <c r="L2217" t="s">
        <v>123</v>
      </c>
      <c r="M2217" t="s">
        <v>5825</v>
      </c>
      <c r="N2217" t="s">
        <v>5112</v>
      </c>
      <c r="O2217" t="s">
        <v>22256</v>
      </c>
      <c r="P2217" t="s">
        <v>22938</v>
      </c>
      <c r="R2217" t="str">
        <f t="shared" si="68"/>
        <v>诸城</v>
      </c>
      <c r="S2217" t="str">
        <f t="shared" si="69"/>
        <v>0105</v>
      </c>
    </row>
    <row r="2218" spans="1:19">
      <c r="A2218" t="s">
        <v>22939</v>
      </c>
      <c r="B2218" t="s">
        <v>22940</v>
      </c>
      <c r="C2218" t="s">
        <v>49</v>
      </c>
      <c r="D2218" t="s">
        <v>22941</v>
      </c>
      <c r="E2218" t="s">
        <v>22942</v>
      </c>
      <c r="F2218" t="s">
        <v>22943</v>
      </c>
      <c r="G2218" t="s">
        <v>22944</v>
      </c>
      <c r="H2218" t="s">
        <v>22945</v>
      </c>
      <c r="I2218" t="s">
        <v>12119</v>
      </c>
      <c r="J2218" t="s">
        <v>7321</v>
      </c>
      <c r="K2218" t="s">
        <v>7322</v>
      </c>
      <c r="L2218" t="s">
        <v>95</v>
      </c>
      <c r="M2218" t="s">
        <v>5709</v>
      </c>
      <c r="N2218" t="s">
        <v>5487</v>
      </c>
      <c r="O2218" t="s">
        <v>7323</v>
      </c>
      <c r="P2218" t="s">
        <v>22946</v>
      </c>
      <c r="R2218" t="str">
        <f t="shared" si="68"/>
        <v>安丘</v>
      </c>
      <c r="S2218" t="str">
        <f t="shared" si="69"/>
        <v>0105</v>
      </c>
    </row>
    <row r="2219" spans="1:19">
      <c r="A2219" t="s">
        <v>22947</v>
      </c>
      <c r="B2219" t="s">
        <v>22948</v>
      </c>
      <c r="C2219" t="s">
        <v>49</v>
      </c>
      <c r="D2219" t="s">
        <v>22949</v>
      </c>
      <c r="E2219" t="s">
        <v>21710</v>
      </c>
      <c r="F2219" t="s">
        <v>22950</v>
      </c>
      <c r="G2219" t="s">
        <v>22951</v>
      </c>
      <c r="H2219" t="s">
        <v>22952</v>
      </c>
      <c r="I2219" t="s">
        <v>12782</v>
      </c>
      <c r="J2219" t="s">
        <v>5823</v>
      </c>
      <c r="K2219" t="s">
        <v>5824</v>
      </c>
      <c r="L2219" t="s">
        <v>123</v>
      </c>
      <c r="M2219" t="s">
        <v>5825</v>
      </c>
      <c r="N2219" t="s">
        <v>5487</v>
      </c>
      <c r="O2219" t="s">
        <v>5826</v>
      </c>
      <c r="P2219" t="s">
        <v>22953</v>
      </c>
      <c r="Q2219" t="s">
        <v>22954</v>
      </c>
      <c r="R2219" t="str">
        <f t="shared" si="68"/>
        <v>诸城</v>
      </c>
      <c r="S2219" t="str">
        <f t="shared" si="69"/>
        <v>0105</v>
      </c>
    </row>
    <row r="2220" spans="1:19">
      <c r="A2220" t="s">
        <v>22955</v>
      </c>
      <c r="B2220" t="s">
        <v>22956</v>
      </c>
      <c r="C2220" t="s">
        <v>49</v>
      </c>
      <c r="D2220" t="s">
        <v>22957</v>
      </c>
      <c r="E2220" t="s">
        <v>21659</v>
      </c>
      <c r="F2220" t="s">
        <v>22958</v>
      </c>
      <c r="G2220" t="s">
        <v>22959</v>
      </c>
      <c r="H2220" t="s">
        <v>22960</v>
      </c>
      <c r="I2220" t="s">
        <v>4813</v>
      </c>
      <c r="J2220" t="s">
        <v>6065</v>
      </c>
      <c r="K2220" t="s">
        <v>6066</v>
      </c>
      <c r="L2220" t="s">
        <v>123</v>
      </c>
      <c r="M2220" t="s">
        <v>4994</v>
      </c>
      <c r="N2220" t="s">
        <v>5487</v>
      </c>
      <c r="O2220" t="s">
        <v>6067</v>
      </c>
      <c r="P2220" t="s">
        <v>22961</v>
      </c>
      <c r="Q2220" t="s">
        <v>22962</v>
      </c>
      <c r="R2220" t="str">
        <f t="shared" si="68"/>
        <v>诸城</v>
      </c>
      <c r="S2220" t="str">
        <f t="shared" si="69"/>
        <v>0105</v>
      </c>
    </row>
    <row r="2221" spans="1:19">
      <c r="A2221" t="s">
        <v>22963</v>
      </c>
      <c r="B2221" t="s">
        <v>22964</v>
      </c>
      <c r="C2221" t="s">
        <v>49</v>
      </c>
      <c r="D2221" t="s">
        <v>22965</v>
      </c>
      <c r="E2221" t="s">
        <v>22942</v>
      </c>
      <c r="F2221" t="s">
        <v>22966</v>
      </c>
      <c r="G2221" t="s">
        <v>22967</v>
      </c>
      <c r="H2221" t="s">
        <v>22968</v>
      </c>
      <c r="I2221" t="s">
        <v>12119</v>
      </c>
      <c r="J2221" t="s">
        <v>6470</v>
      </c>
      <c r="K2221" t="s">
        <v>6471</v>
      </c>
      <c r="L2221" t="s">
        <v>77</v>
      </c>
      <c r="M2221" t="s">
        <v>5145</v>
      </c>
      <c r="N2221" t="s">
        <v>5699</v>
      </c>
      <c r="O2221" t="s">
        <v>6472</v>
      </c>
      <c r="P2221" t="s">
        <v>22969</v>
      </c>
      <c r="Q2221" t="s">
        <v>22970</v>
      </c>
      <c r="R2221" t="str">
        <f t="shared" si="68"/>
        <v>临朐</v>
      </c>
      <c r="S2221" t="str">
        <f t="shared" si="69"/>
        <v>0105</v>
      </c>
    </row>
    <row r="2222" spans="1:19">
      <c r="A2222" t="s">
        <v>22971</v>
      </c>
      <c r="B2222" t="s">
        <v>22972</v>
      </c>
      <c r="C2222" t="s">
        <v>49</v>
      </c>
      <c r="D2222" t="s">
        <v>22973</v>
      </c>
      <c r="E2222" t="s">
        <v>22942</v>
      </c>
      <c r="F2222" t="s">
        <v>22974</v>
      </c>
      <c r="G2222" t="s">
        <v>22975</v>
      </c>
      <c r="H2222" t="s">
        <v>22976</v>
      </c>
      <c r="I2222" t="s">
        <v>12119</v>
      </c>
      <c r="J2222" t="s">
        <v>10465</v>
      </c>
      <c r="K2222" t="s">
        <v>10466</v>
      </c>
      <c r="L2222" t="s">
        <v>123</v>
      </c>
      <c r="M2222" t="s">
        <v>4932</v>
      </c>
      <c r="N2222" t="s">
        <v>5619</v>
      </c>
      <c r="O2222" t="s">
        <v>10467</v>
      </c>
      <c r="P2222" t="s">
        <v>22977</v>
      </c>
      <c r="Q2222" t="s">
        <v>22978</v>
      </c>
      <c r="R2222" t="str">
        <f t="shared" si="68"/>
        <v>诸城</v>
      </c>
      <c r="S2222" t="str">
        <f t="shared" si="69"/>
        <v>0105</v>
      </c>
    </row>
    <row r="2223" spans="1:19">
      <c r="A2223" t="s">
        <v>22979</v>
      </c>
      <c r="B2223" t="s">
        <v>22980</v>
      </c>
      <c r="C2223" t="s">
        <v>49</v>
      </c>
      <c r="D2223" t="s">
        <v>22981</v>
      </c>
      <c r="E2223" t="s">
        <v>21710</v>
      </c>
      <c r="F2223" t="s">
        <v>22982</v>
      </c>
      <c r="G2223" t="s">
        <v>22983</v>
      </c>
      <c r="H2223" t="s">
        <v>22984</v>
      </c>
      <c r="I2223" t="s">
        <v>4852</v>
      </c>
      <c r="J2223" t="s">
        <v>5636</v>
      </c>
      <c r="K2223" t="s">
        <v>5637</v>
      </c>
      <c r="L2223" t="s">
        <v>105</v>
      </c>
      <c r="M2223" t="s">
        <v>5638</v>
      </c>
      <c r="N2223" t="s">
        <v>5056</v>
      </c>
      <c r="O2223" t="s">
        <v>5639</v>
      </c>
      <c r="P2223" t="s">
        <v>22985</v>
      </c>
      <c r="Q2223" t="s">
        <v>22986</v>
      </c>
      <c r="R2223" t="str">
        <f t="shared" si="68"/>
        <v>寿光</v>
      </c>
      <c r="S2223" t="str">
        <f t="shared" si="69"/>
        <v>0105</v>
      </c>
    </row>
    <row r="2224" spans="1:19">
      <c r="A2224" t="s">
        <v>1266</v>
      </c>
      <c r="B2224" t="s">
        <v>22987</v>
      </c>
      <c r="C2224" t="s">
        <v>49</v>
      </c>
      <c r="D2224" t="s">
        <v>22988</v>
      </c>
      <c r="E2224" t="s">
        <v>21641</v>
      </c>
      <c r="F2224" t="s">
        <v>22989</v>
      </c>
      <c r="G2224" t="s">
        <v>1264</v>
      </c>
      <c r="H2224" t="s">
        <v>22990</v>
      </c>
      <c r="I2224" t="s">
        <v>4785</v>
      </c>
      <c r="J2224" t="s">
        <v>14736</v>
      </c>
      <c r="K2224" t="s">
        <v>14737</v>
      </c>
      <c r="L2224" t="s">
        <v>86</v>
      </c>
      <c r="M2224" t="s">
        <v>8557</v>
      </c>
      <c r="O2224" t="s">
        <v>14738</v>
      </c>
      <c r="P2224" t="s">
        <v>22991</v>
      </c>
      <c r="R2224" t="str">
        <f t="shared" si="68"/>
        <v>坊子</v>
      </c>
      <c r="S2224" t="str">
        <f t="shared" si="69"/>
        <v>0105</v>
      </c>
    </row>
    <row r="2225" spans="1:19">
      <c r="A2225" t="s">
        <v>22992</v>
      </c>
      <c r="B2225" t="s">
        <v>22993</v>
      </c>
      <c r="C2225" t="s">
        <v>49</v>
      </c>
      <c r="D2225" t="s">
        <v>22994</v>
      </c>
      <c r="E2225" t="s">
        <v>22942</v>
      </c>
      <c r="F2225" t="s">
        <v>22995</v>
      </c>
      <c r="G2225" t="s">
        <v>22996</v>
      </c>
      <c r="H2225" t="s">
        <v>22997</v>
      </c>
      <c r="I2225" t="s">
        <v>5835</v>
      </c>
      <c r="J2225" t="s">
        <v>10465</v>
      </c>
      <c r="K2225" t="s">
        <v>10466</v>
      </c>
      <c r="L2225" t="s">
        <v>123</v>
      </c>
      <c r="M2225" t="s">
        <v>4932</v>
      </c>
      <c r="N2225" t="s">
        <v>4892</v>
      </c>
      <c r="O2225" t="s">
        <v>10467</v>
      </c>
      <c r="P2225" t="s">
        <v>22998</v>
      </c>
      <c r="R2225" t="str">
        <f t="shared" si="68"/>
        <v>诸城</v>
      </c>
      <c r="S2225" t="str">
        <f t="shared" si="69"/>
        <v>0105</v>
      </c>
    </row>
    <row r="2226" spans="1:19">
      <c r="A2226" t="s">
        <v>22999</v>
      </c>
      <c r="B2226" t="s">
        <v>23000</v>
      </c>
      <c r="C2226" t="s">
        <v>49</v>
      </c>
      <c r="D2226" t="s">
        <v>23001</v>
      </c>
      <c r="E2226" t="s">
        <v>21659</v>
      </c>
      <c r="F2226" t="s">
        <v>23002</v>
      </c>
      <c r="G2226" t="s">
        <v>23003</v>
      </c>
      <c r="H2226" t="s">
        <v>23004</v>
      </c>
      <c r="I2226" t="s">
        <v>4813</v>
      </c>
      <c r="J2226" t="s">
        <v>6840</v>
      </c>
      <c r="K2226" t="s">
        <v>6841</v>
      </c>
      <c r="L2226" t="s">
        <v>1136</v>
      </c>
      <c r="M2226" t="s">
        <v>5330</v>
      </c>
      <c r="N2226" t="s">
        <v>5056</v>
      </c>
      <c r="O2226" t="s">
        <v>6842</v>
      </c>
      <c r="P2226" t="s">
        <v>23005</v>
      </c>
      <c r="Q2226" t="s">
        <v>23006</v>
      </c>
      <c r="R2226" t="str">
        <f t="shared" si="68"/>
        <v>昌乐</v>
      </c>
      <c r="S2226" t="str">
        <f t="shared" si="69"/>
        <v>0105</v>
      </c>
    </row>
    <row r="2227" spans="1:19">
      <c r="A2227" t="s">
        <v>1210</v>
      </c>
      <c r="B2227" t="s">
        <v>23007</v>
      </c>
      <c r="C2227" t="s">
        <v>49</v>
      </c>
      <c r="D2227" t="s">
        <v>23008</v>
      </c>
      <c r="E2227" t="s">
        <v>21685</v>
      </c>
      <c r="F2227" t="s">
        <v>23009</v>
      </c>
      <c r="G2227" t="s">
        <v>1208</v>
      </c>
      <c r="H2227" t="s">
        <v>23010</v>
      </c>
      <c r="I2227" t="s">
        <v>12119</v>
      </c>
      <c r="J2227" t="s">
        <v>9661</v>
      </c>
      <c r="K2227" t="s">
        <v>9662</v>
      </c>
      <c r="L2227" t="s">
        <v>105</v>
      </c>
      <c r="M2227" t="s">
        <v>5029</v>
      </c>
      <c r="N2227" t="s">
        <v>5112</v>
      </c>
      <c r="O2227" t="s">
        <v>9663</v>
      </c>
      <c r="P2227" t="s">
        <v>23011</v>
      </c>
      <c r="Q2227" t="s">
        <v>23012</v>
      </c>
      <c r="R2227" t="str">
        <f t="shared" si="68"/>
        <v>寿光</v>
      </c>
      <c r="S2227" t="str">
        <f t="shared" si="69"/>
        <v>0105</v>
      </c>
    </row>
    <row r="2228" spans="1:19">
      <c r="A2228" t="s">
        <v>23013</v>
      </c>
      <c r="B2228" t="s">
        <v>23014</v>
      </c>
      <c r="C2228" t="s">
        <v>49</v>
      </c>
      <c r="D2228" t="s">
        <v>23015</v>
      </c>
      <c r="E2228" t="s">
        <v>21641</v>
      </c>
      <c r="F2228" t="s">
        <v>23016</v>
      </c>
      <c r="G2228" t="s">
        <v>23017</v>
      </c>
      <c r="H2228" t="s">
        <v>23018</v>
      </c>
      <c r="I2228" t="s">
        <v>5282</v>
      </c>
      <c r="J2228" t="s">
        <v>7845</v>
      </c>
      <c r="K2228" t="s">
        <v>7846</v>
      </c>
      <c r="L2228" t="s">
        <v>60</v>
      </c>
      <c r="M2228" t="s">
        <v>4774</v>
      </c>
      <c r="O2228" t="s">
        <v>7847</v>
      </c>
      <c r="P2228" t="s">
        <v>23019</v>
      </c>
      <c r="Q2228" t="s">
        <v>23020</v>
      </c>
      <c r="R2228" t="str">
        <f t="shared" si="68"/>
        <v>奎文</v>
      </c>
      <c r="S2228" t="str">
        <f t="shared" si="69"/>
        <v>0105</v>
      </c>
    </row>
    <row r="2229" spans="1:19">
      <c r="A2229" t="s">
        <v>23021</v>
      </c>
      <c r="B2229" t="s">
        <v>23022</v>
      </c>
      <c r="C2229" t="s">
        <v>49</v>
      </c>
      <c r="D2229" t="s">
        <v>23023</v>
      </c>
      <c r="E2229" t="s">
        <v>23024</v>
      </c>
      <c r="F2229" t="s">
        <v>23025</v>
      </c>
      <c r="G2229" t="s">
        <v>23026</v>
      </c>
      <c r="H2229" t="s">
        <v>23027</v>
      </c>
      <c r="I2229" t="s">
        <v>12119</v>
      </c>
      <c r="J2229" t="s">
        <v>10067</v>
      </c>
      <c r="K2229" t="s">
        <v>10068</v>
      </c>
      <c r="L2229" t="s">
        <v>105</v>
      </c>
      <c r="M2229" t="s">
        <v>5197</v>
      </c>
      <c r="N2229" t="s">
        <v>6174</v>
      </c>
      <c r="O2229" t="s">
        <v>10069</v>
      </c>
      <c r="P2229" t="s">
        <v>23028</v>
      </c>
      <c r="R2229" t="str">
        <f t="shared" si="68"/>
        <v>寿光</v>
      </c>
      <c r="S2229" t="str">
        <f t="shared" si="69"/>
        <v>0105</v>
      </c>
    </row>
    <row r="2230" spans="1:19">
      <c r="A2230" t="s">
        <v>23029</v>
      </c>
      <c r="B2230" t="s">
        <v>23030</v>
      </c>
      <c r="C2230" t="s">
        <v>49</v>
      </c>
      <c r="D2230" t="s">
        <v>23031</v>
      </c>
      <c r="E2230" t="s">
        <v>22942</v>
      </c>
      <c r="F2230" t="s">
        <v>23032</v>
      </c>
      <c r="G2230" t="s">
        <v>23033</v>
      </c>
      <c r="H2230" t="s">
        <v>23034</v>
      </c>
      <c r="I2230" t="s">
        <v>4785</v>
      </c>
      <c r="J2230" t="s">
        <v>4981</v>
      </c>
      <c r="K2230" t="s">
        <v>4982</v>
      </c>
      <c r="L2230" t="s">
        <v>237</v>
      </c>
      <c r="M2230" t="s">
        <v>4971</v>
      </c>
      <c r="N2230" t="s">
        <v>4983</v>
      </c>
      <c r="O2230" t="s">
        <v>4984</v>
      </c>
      <c r="P2230" t="s">
        <v>23035</v>
      </c>
      <c r="R2230" t="str">
        <f t="shared" si="68"/>
        <v>潍城</v>
      </c>
      <c r="S2230" t="str">
        <f t="shared" si="69"/>
        <v>0105</v>
      </c>
    </row>
    <row r="2231" spans="1:19">
      <c r="A2231" t="s">
        <v>23036</v>
      </c>
      <c r="B2231" t="s">
        <v>23037</v>
      </c>
      <c r="C2231" t="s">
        <v>49</v>
      </c>
      <c r="D2231" t="s">
        <v>23038</v>
      </c>
      <c r="E2231" t="s">
        <v>21710</v>
      </c>
      <c r="F2231" t="s">
        <v>23039</v>
      </c>
      <c r="G2231" t="s">
        <v>23040</v>
      </c>
      <c r="H2231" t="s">
        <v>23041</v>
      </c>
      <c r="I2231" t="s">
        <v>4841</v>
      </c>
      <c r="J2231" t="s">
        <v>5863</v>
      </c>
      <c r="K2231" t="s">
        <v>5864</v>
      </c>
      <c r="L2231" t="s">
        <v>237</v>
      </c>
      <c r="M2231" t="s">
        <v>4788</v>
      </c>
      <c r="O2231" t="s">
        <v>5865</v>
      </c>
      <c r="P2231" t="s">
        <v>23042</v>
      </c>
      <c r="Q2231" t="s">
        <v>23043</v>
      </c>
      <c r="R2231" t="str">
        <f t="shared" si="68"/>
        <v>潍城</v>
      </c>
      <c r="S2231" t="str">
        <f t="shared" si="69"/>
        <v>0105</v>
      </c>
    </row>
    <row r="2232" spans="1:19">
      <c r="A2232" t="s">
        <v>23044</v>
      </c>
      <c r="B2232" t="s">
        <v>23045</v>
      </c>
      <c r="C2232" t="s">
        <v>49</v>
      </c>
      <c r="D2232" t="s">
        <v>23046</v>
      </c>
      <c r="E2232" t="s">
        <v>23047</v>
      </c>
      <c r="F2232" t="s">
        <v>23048</v>
      </c>
      <c r="G2232" t="s">
        <v>23049</v>
      </c>
      <c r="H2232" t="s">
        <v>23050</v>
      </c>
      <c r="I2232" t="s">
        <v>5052</v>
      </c>
      <c r="J2232" t="s">
        <v>8354</v>
      </c>
      <c r="K2232" t="s">
        <v>8355</v>
      </c>
      <c r="L2232" t="s">
        <v>95</v>
      </c>
      <c r="M2232" t="s">
        <v>5649</v>
      </c>
      <c r="N2232" t="s">
        <v>4789</v>
      </c>
      <c r="O2232" t="s">
        <v>8356</v>
      </c>
      <c r="P2232" t="s">
        <v>23051</v>
      </c>
      <c r="Q2232" t="s">
        <v>23052</v>
      </c>
      <c r="R2232" t="str">
        <f t="shared" si="68"/>
        <v>安丘</v>
      </c>
      <c r="S2232" t="str">
        <f t="shared" si="69"/>
        <v>0105</v>
      </c>
    </row>
    <row r="2233" spans="1:19">
      <c r="A2233" t="s">
        <v>23053</v>
      </c>
      <c r="B2233" t="s">
        <v>23054</v>
      </c>
      <c r="C2233" t="s">
        <v>49</v>
      </c>
      <c r="D2233" t="s">
        <v>23055</v>
      </c>
      <c r="E2233" t="s">
        <v>23024</v>
      </c>
      <c r="F2233" t="s">
        <v>23056</v>
      </c>
      <c r="G2233" t="s">
        <v>23057</v>
      </c>
      <c r="H2233" t="s">
        <v>23058</v>
      </c>
      <c r="I2233" t="s">
        <v>12119</v>
      </c>
      <c r="J2233" t="s">
        <v>6161</v>
      </c>
      <c r="K2233" t="s">
        <v>6162</v>
      </c>
      <c r="L2233" t="s">
        <v>95</v>
      </c>
      <c r="M2233" t="s">
        <v>5709</v>
      </c>
      <c r="N2233" t="s">
        <v>5421</v>
      </c>
      <c r="O2233" t="s">
        <v>6163</v>
      </c>
      <c r="Q2233" t="s">
        <v>23059</v>
      </c>
      <c r="R2233" t="str">
        <f t="shared" si="68"/>
        <v>安丘</v>
      </c>
      <c r="S2233" t="str">
        <f t="shared" si="69"/>
        <v>0105</v>
      </c>
    </row>
    <row r="2234" spans="1:19">
      <c r="A2234" t="s">
        <v>23060</v>
      </c>
      <c r="B2234" t="s">
        <v>23061</v>
      </c>
      <c r="C2234" t="s">
        <v>49</v>
      </c>
      <c r="D2234" t="s">
        <v>23062</v>
      </c>
      <c r="E2234" t="s">
        <v>23024</v>
      </c>
      <c r="F2234" t="s">
        <v>23063</v>
      </c>
      <c r="G2234" t="s">
        <v>23064</v>
      </c>
      <c r="H2234" t="s">
        <v>23065</v>
      </c>
      <c r="I2234" t="s">
        <v>12119</v>
      </c>
      <c r="J2234" t="s">
        <v>12985</v>
      </c>
      <c r="K2234" t="s">
        <v>12986</v>
      </c>
      <c r="L2234" t="s">
        <v>105</v>
      </c>
      <c r="M2234" t="s">
        <v>5769</v>
      </c>
      <c r="N2234" t="s">
        <v>5907</v>
      </c>
      <c r="O2234" t="s">
        <v>12987</v>
      </c>
      <c r="P2234" t="s">
        <v>23066</v>
      </c>
      <c r="R2234" t="str">
        <f t="shared" si="68"/>
        <v>寿光</v>
      </c>
      <c r="S2234" t="str">
        <f t="shared" si="69"/>
        <v>0105</v>
      </c>
    </row>
    <row r="2235" spans="1:19">
      <c r="A2235" t="s">
        <v>23067</v>
      </c>
      <c r="B2235" t="s">
        <v>23068</v>
      </c>
      <c r="C2235" t="s">
        <v>49</v>
      </c>
      <c r="D2235" t="s">
        <v>23069</v>
      </c>
      <c r="E2235" t="s">
        <v>23070</v>
      </c>
      <c r="F2235" t="s">
        <v>23071</v>
      </c>
      <c r="G2235" t="s">
        <v>23072</v>
      </c>
      <c r="H2235" t="s">
        <v>23073</v>
      </c>
      <c r="I2235" t="s">
        <v>4841</v>
      </c>
      <c r="J2235" t="s">
        <v>5484</v>
      </c>
      <c r="K2235" t="s">
        <v>5485</v>
      </c>
      <c r="L2235" t="s">
        <v>114</v>
      </c>
      <c r="M2235" t="s">
        <v>5486</v>
      </c>
      <c r="N2235" t="s">
        <v>5030</v>
      </c>
      <c r="O2235" t="s">
        <v>5488</v>
      </c>
      <c r="P2235" t="s">
        <v>23074</v>
      </c>
      <c r="R2235" t="str">
        <f t="shared" si="68"/>
        <v>高密</v>
      </c>
      <c r="S2235" t="str">
        <f t="shared" si="69"/>
        <v>0105</v>
      </c>
    </row>
    <row r="2236" spans="1:19">
      <c r="A2236" t="s">
        <v>23075</v>
      </c>
      <c r="B2236" t="s">
        <v>23076</v>
      </c>
      <c r="C2236" t="s">
        <v>49</v>
      </c>
      <c r="D2236" t="s">
        <v>23077</v>
      </c>
      <c r="E2236" t="s">
        <v>23078</v>
      </c>
      <c r="F2236" t="s">
        <v>23079</v>
      </c>
      <c r="G2236" t="s">
        <v>23080</v>
      </c>
      <c r="H2236" t="s">
        <v>23081</v>
      </c>
      <c r="I2236" t="s">
        <v>12119</v>
      </c>
      <c r="J2236" t="s">
        <v>13906</v>
      </c>
      <c r="K2236" t="s">
        <v>13907</v>
      </c>
      <c r="L2236" t="s">
        <v>50</v>
      </c>
      <c r="M2236" t="s">
        <v>5260</v>
      </c>
      <c r="N2236" t="s">
        <v>5056</v>
      </c>
      <c r="O2236" t="s">
        <v>13908</v>
      </c>
      <c r="P2236" t="s">
        <v>23082</v>
      </c>
      <c r="R2236" t="str">
        <f t="shared" si="68"/>
        <v>青州</v>
      </c>
      <c r="S2236" t="str">
        <f t="shared" si="69"/>
        <v>0105</v>
      </c>
    </row>
    <row r="2237" spans="1:19">
      <c r="A2237" t="s">
        <v>23083</v>
      </c>
      <c r="B2237" t="s">
        <v>23084</v>
      </c>
      <c r="C2237" t="s">
        <v>49</v>
      </c>
      <c r="D2237" t="s">
        <v>23085</v>
      </c>
      <c r="E2237" t="s">
        <v>21641</v>
      </c>
      <c r="F2237" t="s">
        <v>23086</v>
      </c>
      <c r="G2237" t="s">
        <v>23087</v>
      </c>
      <c r="H2237" t="s">
        <v>23088</v>
      </c>
      <c r="I2237" t="s">
        <v>4852</v>
      </c>
      <c r="J2237" t="s">
        <v>6276</v>
      </c>
      <c r="K2237" t="s">
        <v>6277</v>
      </c>
      <c r="L2237" t="s">
        <v>50</v>
      </c>
      <c r="M2237" t="s">
        <v>5721</v>
      </c>
      <c r="O2237" t="s">
        <v>6278</v>
      </c>
      <c r="P2237" t="s">
        <v>23089</v>
      </c>
      <c r="Q2237" t="s">
        <v>23090</v>
      </c>
      <c r="R2237" t="str">
        <f t="shared" si="68"/>
        <v>青州</v>
      </c>
      <c r="S2237" t="str">
        <f t="shared" si="69"/>
        <v>0105</v>
      </c>
    </row>
    <row r="2238" spans="1:19">
      <c r="A2238" t="s">
        <v>23091</v>
      </c>
      <c r="B2238" t="s">
        <v>23092</v>
      </c>
      <c r="C2238" t="s">
        <v>49</v>
      </c>
      <c r="D2238" t="s">
        <v>23093</v>
      </c>
      <c r="E2238" t="s">
        <v>23024</v>
      </c>
      <c r="F2238" t="s">
        <v>23094</v>
      </c>
      <c r="G2238" t="s">
        <v>23095</v>
      </c>
      <c r="H2238" t="s">
        <v>23096</v>
      </c>
      <c r="I2238" t="s">
        <v>12119</v>
      </c>
      <c r="J2238" t="s">
        <v>12900</v>
      </c>
      <c r="K2238" t="s">
        <v>12901</v>
      </c>
      <c r="L2238" t="s">
        <v>148</v>
      </c>
      <c r="M2238" t="s">
        <v>5580</v>
      </c>
      <c r="N2238" t="s">
        <v>5960</v>
      </c>
      <c r="O2238" t="s">
        <v>12902</v>
      </c>
      <c r="P2238" t="s">
        <v>23097</v>
      </c>
      <c r="Q2238" t="s">
        <v>23098</v>
      </c>
      <c r="R2238" t="str">
        <f t="shared" si="68"/>
        <v>寒亭</v>
      </c>
      <c r="S2238" t="str">
        <f t="shared" si="69"/>
        <v>0105</v>
      </c>
    </row>
    <row r="2239" spans="1:19">
      <c r="A2239" t="s">
        <v>23099</v>
      </c>
      <c r="B2239" t="s">
        <v>23100</v>
      </c>
      <c r="C2239" t="s">
        <v>49</v>
      </c>
      <c r="D2239" t="s">
        <v>23101</v>
      </c>
      <c r="E2239" t="s">
        <v>23070</v>
      </c>
      <c r="F2239" t="s">
        <v>23102</v>
      </c>
      <c r="G2239" t="s">
        <v>23103</v>
      </c>
      <c r="H2239" t="s">
        <v>23104</v>
      </c>
      <c r="I2239" t="s">
        <v>4828</v>
      </c>
      <c r="J2239" t="s">
        <v>5185</v>
      </c>
      <c r="K2239" t="s">
        <v>5186</v>
      </c>
      <c r="L2239" t="s">
        <v>237</v>
      </c>
      <c r="M2239" t="s">
        <v>4868</v>
      </c>
      <c r="N2239" t="s">
        <v>5273</v>
      </c>
      <c r="O2239" t="s">
        <v>5187</v>
      </c>
      <c r="P2239" t="s">
        <v>23105</v>
      </c>
      <c r="Q2239" t="s">
        <v>23106</v>
      </c>
      <c r="R2239" t="str">
        <f t="shared" si="68"/>
        <v>潍城</v>
      </c>
      <c r="S2239" t="str">
        <f t="shared" si="69"/>
        <v>0105</v>
      </c>
    </row>
    <row r="2240" spans="1:19">
      <c r="A2240" t="s">
        <v>23107</v>
      </c>
      <c r="B2240" t="s">
        <v>23108</v>
      </c>
      <c r="C2240" t="s">
        <v>49</v>
      </c>
      <c r="D2240" t="s">
        <v>23109</v>
      </c>
      <c r="E2240" t="s">
        <v>23110</v>
      </c>
      <c r="F2240" t="s">
        <v>23111</v>
      </c>
      <c r="G2240" t="s">
        <v>23112</v>
      </c>
      <c r="H2240" t="s">
        <v>23113</v>
      </c>
      <c r="I2240" t="s">
        <v>12119</v>
      </c>
      <c r="J2240" t="s">
        <v>9396</v>
      </c>
      <c r="K2240" t="s">
        <v>9397</v>
      </c>
      <c r="L2240" t="s">
        <v>148</v>
      </c>
      <c r="M2240" t="s">
        <v>6713</v>
      </c>
      <c r="N2240" t="s">
        <v>5056</v>
      </c>
      <c r="O2240" t="s">
        <v>9398</v>
      </c>
      <c r="P2240" t="s">
        <v>22731</v>
      </c>
      <c r="Q2240" t="s">
        <v>23114</v>
      </c>
      <c r="R2240" t="str">
        <f t="shared" si="68"/>
        <v>寒亭</v>
      </c>
      <c r="S2240" t="str">
        <f t="shared" si="69"/>
        <v>0105</v>
      </c>
    </row>
    <row r="2241" spans="1:19">
      <c r="A2241" t="s">
        <v>23115</v>
      </c>
      <c r="B2241" t="s">
        <v>23116</v>
      </c>
      <c r="C2241" t="s">
        <v>49</v>
      </c>
      <c r="D2241" t="s">
        <v>23117</v>
      </c>
      <c r="E2241" t="s">
        <v>23110</v>
      </c>
      <c r="F2241" t="s">
        <v>23118</v>
      </c>
      <c r="G2241" t="s">
        <v>23119</v>
      </c>
      <c r="H2241" t="s">
        <v>23120</v>
      </c>
      <c r="I2241" t="s">
        <v>12119</v>
      </c>
      <c r="J2241" t="s">
        <v>6276</v>
      </c>
      <c r="K2241" t="s">
        <v>6277</v>
      </c>
      <c r="L2241" t="s">
        <v>50</v>
      </c>
      <c r="M2241" t="s">
        <v>5721</v>
      </c>
      <c r="O2241" t="s">
        <v>6278</v>
      </c>
      <c r="P2241" t="s">
        <v>23121</v>
      </c>
      <c r="Q2241" t="s">
        <v>23122</v>
      </c>
      <c r="R2241" t="str">
        <f t="shared" ref="R2241:R2304" si="70">IF(OR(LEFT(L2241,2)="高新"),"奎文",IF(LEFT(L2241,2)="峡山","坊子",IF(LEFT(L2241,2)="滨海","寒亭",LEFT(L2241,2))))</f>
        <v>青州</v>
      </c>
      <c r="S2241" t="str">
        <f t="shared" ref="S2241:S2304" si="71">TEXT(B2241,"mmdd")</f>
        <v>0105</v>
      </c>
    </row>
    <row r="2242" spans="1:19">
      <c r="A2242" t="s">
        <v>23123</v>
      </c>
      <c r="B2242" t="s">
        <v>23124</v>
      </c>
      <c r="C2242" t="s">
        <v>49</v>
      </c>
      <c r="D2242" t="s">
        <v>23125</v>
      </c>
      <c r="E2242" t="s">
        <v>21641</v>
      </c>
      <c r="F2242" t="s">
        <v>23126</v>
      </c>
      <c r="G2242" t="s">
        <v>23127</v>
      </c>
      <c r="I2242" t="s">
        <v>5184</v>
      </c>
      <c r="L2242" t="s">
        <v>105</v>
      </c>
      <c r="R2242" t="str">
        <f t="shared" si="70"/>
        <v>寿光</v>
      </c>
      <c r="S2242" t="str">
        <f t="shared" si="71"/>
        <v>0105</v>
      </c>
    </row>
    <row r="2243" spans="1:19">
      <c r="A2243" t="s">
        <v>23128</v>
      </c>
      <c r="B2243" t="s">
        <v>23129</v>
      </c>
      <c r="C2243" t="s">
        <v>49</v>
      </c>
      <c r="D2243" t="s">
        <v>23130</v>
      </c>
      <c r="E2243" t="s">
        <v>23131</v>
      </c>
      <c r="F2243" t="s">
        <v>23132</v>
      </c>
      <c r="G2243" t="s">
        <v>23133</v>
      </c>
      <c r="H2243" t="s">
        <v>23134</v>
      </c>
      <c r="I2243" t="s">
        <v>4785</v>
      </c>
      <c r="J2243" t="s">
        <v>14530</v>
      </c>
      <c r="K2243" t="s">
        <v>14531</v>
      </c>
      <c r="L2243" t="s">
        <v>148</v>
      </c>
      <c r="M2243" t="s">
        <v>6918</v>
      </c>
      <c r="N2243" t="s">
        <v>6519</v>
      </c>
      <c r="O2243" t="s">
        <v>14532</v>
      </c>
      <c r="P2243" t="s">
        <v>23135</v>
      </c>
      <c r="R2243" t="str">
        <f t="shared" si="70"/>
        <v>寒亭</v>
      </c>
      <c r="S2243" t="str">
        <f t="shared" si="71"/>
        <v>0105</v>
      </c>
    </row>
    <row r="2244" spans="1:19">
      <c r="A2244" t="s">
        <v>23136</v>
      </c>
      <c r="B2244" t="s">
        <v>23137</v>
      </c>
      <c r="C2244" t="s">
        <v>49</v>
      </c>
      <c r="D2244" t="s">
        <v>23138</v>
      </c>
      <c r="E2244" t="s">
        <v>21685</v>
      </c>
      <c r="F2244" t="s">
        <v>23139</v>
      </c>
      <c r="G2244" t="s">
        <v>23140</v>
      </c>
      <c r="H2244" t="s">
        <v>23141</v>
      </c>
      <c r="I2244" t="s">
        <v>12119</v>
      </c>
      <c r="J2244" t="s">
        <v>10067</v>
      </c>
      <c r="K2244" t="s">
        <v>10068</v>
      </c>
      <c r="L2244" t="s">
        <v>105</v>
      </c>
      <c r="M2244" t="s">
        <v>5197</v>
      </c>
      <c r="N2244" t="s">
        <v>4832</v>
      </c>
      <c r="O2244" t="s">
        <v>10069</v>
      </c>
      <c r="P2244" t="s">
        <v>23142</v>
      </c>
      <c r="R2244" t="str">
        <f t="shared" si="70"/>
        <v>寿光</v>
      </c>
      <c r="S2244" t="str">
        <f t="shared" si="71"/>
        <v>0105</v>
      </c>
    </row>
    <row r="2245" spans="1:19">
      <c r="A2245" t="s">
        <v>23143</v>
      </c>
      <c r="B2245" t="s">
        <v>23144</v>
      </c>
      <c r="C2245" t="s">
        <v>49</v>
      </c>
      <c r="D2245" t="s">
        <v>23145</v>
      </c>
      <c r="E2245" t="s">
        <v>22942</v>
      </c>
      <c r="F2245" t="s">
        <v>23146</v>
      </c>
      <c r="G2245" t="s">
        <v>23147</v>
      </c>
      <c r="H2245" t="s">
        <v>23148</v>
      </c>
      <c r="I2245" t="s">
        <v>4828</v>
      </c>
      <c r="J2245" t="s">
        <v>21916</v>
      </c>
      <c r="K2245" t="s">
        <v>21917</v>
      </c>
      <c r="L2245" t="s">
        <v>77</v>
      </c>
      <c r="M2245" t="s">
        <v>4803</v>
      </c>
      <c r="N2245" t="s">
        <v>4919</v>
      </c>
      <c r="O2245" t="s">
        <v>21918</v>
      </c>
      <c r="P2245" t="s">
        <v>23149</v>
      </c>
      <c r="R2245" t="str">
        <f t="shared" si="70"/>
        <v>临朐</v>
      </c>
      <c r="S2245" t="str">
        <f t="shared" si="71"/>
        <v>0105</v>
      </c>
    </row>
    <row r="2246" spans="1:19">
      <c r="A2246" t="s">
        <v>23150</v>
      </c>
      <c r="B2246" t="s">
        <v>23151</v>
      </c>
      <c r="C2246" t="s">
        <v>49</v>
      </c>
      <c r="D2246" t="s">
        <v>23152</v>
      </c>
      <c r="E2246" t="s">
        <v>23153</v>
      </c>
      <c r="F2246" t="s">
        <v>23154</v>
      </c>
      <c r="G2246" t="s">
        <v>23155</v>
      </c>
      <c r="H2246" t="s">
        <v>23156</v>
      </c>
      <c r="I2246" t="s">
        <v>12119</v>
      </c>
      <c r="J2246" t="s">
        <v>5542</v>
      </c>
      <c r="K2246" t="s">
        <v>5543</v>
      </c>
      <c r="L2246" t="s">
        <v>105</v>
      </c>
      <c r="M2246" t="s">
        <v>5029</v>
      </c>
      <c r="N2246" t="s">
        <v>5112</v>
      </c>
      <c r="O2246" t="s">
        <v>5544</v>
      </c>
      <c r="P2246" t="s">
        <v>23157</v>
      </c>
      <c r="Q2246" t="s">
        <v>23158</v>
      </c>
      <c r="R2246" t="str">
        <f t="shared" si="70"/>
        <v>寿光</v>
      </c>
      <c r="S2246" t="str">
        <f t="shared" si="71"/>
        <v>0105</v>
      </c>
    </row>
    <row r="2247" spans="1:19">
      <c r="A2247" t="s">
        <v>23159</v>
      </c>
      <c r="B2247" t="s">
        <v>23160</v>
      </c>
      <c r="C2247" t="s">
        <v>49</v>
      </c>
      <c r="D2247" t="s">
        <v>23161</v>
      </c>
      <c r="E2247" t="s">
        <v>23162</v>
      </c>
      <c r="F2247" t="s">
        <v>23163</v>
      </c>
      <c r="G2247" t="s">
        <v>23164</v>
      </c>
      <c r="H2247" t="s">
        <v>23165</v>
      </c>
      <c r="I2247" t="s">
        <v>4852</v>
      </c>
      <c r="J2247" t="s">
        <v>13019</v>
      </c>
      <c r="K2247" t="s">
        <v>13020</v>
      </c>
      <c r="L2247" t="s">
        <v>86</v>
      </c>
      <c r="M2247" t="s">
        <v>5919</v>
      </c>
      <c r="N2247" t="s">
        <v>7504</v>
      </c>
      <c r="O2247" t="s">
        <v>13021</v>
      </c>
      <c r="P2247" t="s">
        <v>23166</v>
      </c>
      <c r="R2247" t="str">
        <f t="shared" si="70"/>
        <v>坊子</v>
      </c>
      <c r="S2247" t="str">
        <f t="shared" si="71"/>
        <v>0105</v>
      </c>
    </row>
    <row r="2248" spans="1:19">
      <c r="A2248" t="s">
        <v>23167</v>
      </c>
      <c r="B2248" t="s">
        <v>23168</v>
      </c>
      <c r="C2248" t="s">
        <v>49</v>
      </c>
      <c r="D2248" t="s">
        <v>23169</v>
      </c>
      <c r="E2248" t="s">
        <v>21659</v>
      </c>
      <c r="F2248" t="s">
        <v>23170</v>
      </c>
      <c r="G2248" t="s">
        <v>23171</v>
      </c>
      <c r="H2248" t="s">
        <v>23172</v>
      </c>
      <c r="I2248" t="s">
        <v>4785</v>
      </c>
      <c r="J2248" t="s">
        <v>8015</v>
      </c>
      <c r="K2248" t="s">
        <v>8016</v>
      </c>
      <c r="L2248" t="s">
        <v>105</v>
      </c>
      <c r="M2248" t="s">
        <v>5197</v>
      </c>
      <c r="N2248" t="s">
        <v>4789</v>
      </c>
      <c r="O2248" t="s">
        <v>8017</v>
      </c>
      <c r="P2248" t="s">
        <v>23173</v>
      </c>
      <c r="R2248" t="str">
        <f t="shared" si="70"/>
        <v>寿光</v>
      </c>
      <c r="S2248" t="str">
        <f t="shared" si="71"/>
        <v>0105</v>
      </c>
    </row>
    <row r="2249" spans="1:19">
      <c r="A2249" t="s">
        <v>23174</v>
      </c>
      <c r="B2249" t="s">
        <v>23175</v>
      </c>
      <c r="C2249" t="s">
        <v>49</v>
      </c>
      <c r="D2249" t="s">
        <v>23176</v>
      </c>
      <c r="E2249" t="s">
        <v>21659</v>
      </c>
      <c r="F2249" t="s">
        <v>23177</v>
      </c>
      <c r="G2249" t="s">
        <v>23178</v>
      </c>
      <c r="H2249" t="s">
        <v>23179</v>
      </c>
      <c r="I2249" t="s">
        <v>4813</v>
      </c>
      <c r="J2249" t="s">
        <v>10620</v>
      </c>
      <c r="K2249" t="s">
        <v>10621</v>
      </c>
      <c r="L2249" t="s">
        <v>60</v>
      </c>
      <c r="M2249" t="s">
        <v>5999</v>
      </c>
      <c r="N2249" t="s">
        <v>5907</v>
      </c>
      <c r="O2249" t="s">
        <v>10622</v>
      </c>
      <c r="P2249" t="s">
        <v>23180</v>
      </c>
      <c r="Q2249" t="s">
        <v>23181</v>
      </c>
      <c r="R2249" t="str">
        <f t="shared" si="70"/>
        <v>奎文</v>
      </c>
      <c r="S2249" t="str">
        <f t="shared" si="71"/>
        <v>0105</v>
      </c>
    </row>
    <row r="2250" spans="1:19">
      <c r="A2250" t="s">
        <v>23182</v>
      </c>
      <c r="B2250" t="s">
        <v>23183</v>
      </c>
      <c r="C2250" t="s">
        <v>49</v>
      </c>
      <c r="D2250" t="s">
        <v>23184</v>
      </c>
      <c r="E2250" t="s">
        <v>23153</v>
      </c>
      <c r="F2250" t="s">
        <v>23185</v>
      </c>
      <c r="G2250" t="s">
        <v>23186</v>
      </c>
      <c r="H2250" t="s">
        <v>23187</v>
      </c>
      <c r="I2250" t="s">
        <v>12119</v>
      </c>
      <c r="J2250" t="s">
        <v>5185</v>
      </c>
      <c r="K2250" t="s">
        <v>5186</v>
      </c>
      <c r="L2250" t="s">
        <v>237</v>
      </c>
      <c r="M2250" t="s">
        <v>4868</v>
      </c>
      <c r="N2250" t="s">
        <v>5273</v>
      </c>
      <c r="O2250" t="s">
        <v>5187</v>
      </c>
      <c r="Q2250" t="s">
        <v>23188</v>
      </c>
      <c r="R2250" t="str">
        <f t="shared" si="70"/>
        <v>潍城</v>
      </c>
      <c r="S2250" t="str">
        <f t="shared" si="71"/>
        <v>0105</v>
      </c>
    </row>
    <row r="2251" spans="1:19">
      <c r="A2251" t="s">
        <v>23189</v>
      </c>
      <c r="B2251" t="s">
        <v>23190</v>
      </c>
      <c r="C2251" t="s">
        <v>49</v>
      </c>
      <c r="D2251" t="s">
        <v>23191</v>
      </c>
      <c r="E2251" t="s">
        <v>21659</v>
      </c>
      <c r="F2251" t="s">
        <v>23192</v>
      </c>
      <c r="G2251" t="s">
        <v>23193</v>
      </c>
      <c r="H2251" t="s">
        <v>23194</v>
      </c>
      <c r="I2251" t="s">
        <v>4828</v>
      </c>
      <c r="J2251" t="s">
        <v>15246</v>
      </c>
      <c r="K2251" t="s">
        <v>15247</v>
      </c>
      <c r="L2251" t="s">
        <v>1136</v>
      </c>
      <c r="M2251" t="s">
        <v>5210</v>
      </c>
      <c r="N2251" t="s">
        <v>4856</v>
      </c>
      <c r="O2251" t="s">
        <v>15248</v>
      </c>
      <c r="P2251" t="s">
        <v>23195</v>
      </c>
      <c r="R2251" t="str">
        <f t="shared" si="70"/>
        <v>昌乐</v>
      </c>
      <c r="S2251" t="str">
        <f t="shared" si="71"/>
        <v>0105</v>
      </c>
    </row>
    <row r="2252" spans="1:19">
      <c r="A2252" t="s">
        <v>23196</v>
      </c>
      <c r="B2252" t="s">
        <v>23197</v>
      </c>
      <c r="C2252" t="s">
        <v>49</v>
      </c>
      <c r="D2252" t="s">
        <v>23198</v>
      </c>
      <c r="E2252" t="s">
        <v>23199</v>
      </c>
      <c r="F2252" t="s">
        <v>23200</v>
      </c>
      <c r="G2252" t="s">
        <v>23201</v>
      </c>
      <c r="H2252" t="s">
        <v>23202</v>
      </c>
      <c r="I2252" t="s">
        <v>4828</v>
      </c>
      <c r="J2252" t="s">
        <v>21916</v>
      </c>
      <c r="K2252" t="s">
        <v>21917</v>
      </c>
      <c r="L2252" t="s">
        <v>77</v>
      </c>
      <c r="M2252" t="s">
        <v>4803</v>
      </c>
      <c r="N2252" t="s">
        <v>4919</v>
      </c>
      <c r="O2252" t="s">
        <v>21918</v>
      </c>
      <c r="P2252" t="s">
        <v>23203</v>
      </c>
      <c r="R2252" t="str">
        <f t="shared" si="70"/>
        <v>临朐</v>
      </c>
      <c r="S2252" t="str">
        <f t="shared" si="71"/>
        <v>0105</v>
      </c>
    </row>
    <row r="2253" spans="1:19">
      <c r="A2253" t="s">
        <v>1234</v>
      </c>
      <c r="B2253" t="s">
        <v>23204</v>
      </c>
      <c r="C2253" t="s">
        <v>49</v>
      </c>
      <c r="D2253" t="s">
        <v>23205</v>
      </c>
      <c r="E2253" t="s">
        <v>23206</v>
      </c>
      <c r="F2253" t="s">
        <v>23207</v>
      </c>
      <c r="G2253" t="s">
        <v>1232</v>
      </c>
      <c r="H2253" t="s">
        <v>23208</v>
      </c>
      <c r="I2253" t="s">
        <v>5221</v>
      </c>
      <c r="J2253" t="s">
        <v>6401</v>
      </c>
      <c r="K2253" t="s">
        <v>6402</v>
      </c>
      <c r="L2253" t="s">
        <v>105</v>
      </c>
      <c r="M2253" t="s">
        <v>5224</v>
      </c>
      <c r="N2253" t="s">
        <v>6308</v>
      </c>
      <c r="O2253" t="s">
        <v>6403</v>
      </c>
      <c r="P2253" t="s">
        <v>23209</v>
      </c>
      <c r="Q2253" t="s">
        <v>23210</v>
      </c>
      <c r="R2253" t="str">
        <f t="shared" si="70"/>
        <v>寿光</v>
      </c>
      <c r="S2253" t="str">
        <f t="shared" si="71"/>
        <v>0105</v>
      </c>
    </row>
    <row r="2254" spans="1:19">
      <c r="A2254" t="s">
        <v>23211</v>
      </c>
      <c r="B2254" t="s">
        <v>23212</v>
      </c>
      <c r="C2254" t="s">
        <v>49</v>
      </c>
      <c r="D2254" t="s">
        <v>23213</v>
      </c>
      <c r="E2254" t="s">
        <v>21641</v>
      </c>
      <c r="F2254" t="s">
        <v>23214</v>
      </c>
      <c r="G2254" t="s">
        <v>23215</v>
      </c>
      <c r="H2254" t="s">
        <v>23216</v>
      </c>
      <c r="I2254" t="s">
        <v>5052</v>
      </c>
      <c r="J2254" t="s">
        <v>6357</v>
      </c>
      <c r="K2254" t="s">
        <v>6358</v>
      </c>
      <c r="L2254" t="s">
        <v>60</v>
      </c>
      <c r="M2254" t="s">
        <v>5999</v>
      </c>
      <c r="O2254" t="s">
        <v>6359</v>
      </c>
      <c r="P2254" t="s">
        <v>23217</v>
      </c>
      <c r="R2254" t="str">
        <f t="shared" si="70"/>
        <v>奎文</v>
      </c>
      <c r="S2254" t="str">
        <f t="shared" si="71"/>
        <v>0105</v>
      </c>
    </row>
    <row r="2255" spans="1:19">
      <c r="A2255" t="s">
        <v>23218</v>
      </c>
      <c r="B2255" t="s">
        <v>23219</v>
      </c>
      <c r="C2255" t="s">
        <v>49</v>
      </c>
      <c r="D2255" t="s">
        <v>23220</v>
      </c>
      <c r="E2255" t="s">
        <v>21641</v>
      </c>
      <c r="F2255" t="s">
        <v>23221</v>
      </c>
      <c r="G2255" t="s">
        <v>23222</v>
      </c>
      <c r="H2255" t="s">
        <v>23223</v>
      </c>
      <c r="I2255" t="s">
        <v>4852</v>
      </c>
      <c r="J2255" t="s">
        <v>6020</v>
      </c>
      <c r="K2255" t="s">
        <v>6021</v>
      </c>
      <c r="L2255" t="s">
        <v>123</v>
      </c>
      <c r="M2255" t="s">
        <v>6022</v>
      </c>
      <c r="O2255" t="s">
        <v>6023</v>
      </c>
      <c r="P2255" t="s">
        <v>23224</v>
      </c>
      <c r="R2255" t="str">
        <f t="shared" si="70"/>
        <v>诸城</v>
      </c>
      <c r="S2255" t="str">
        <f t="shared" si="71"/>
        <v>0105</v>
      </c>
    </row>
    <row r="2256" spans="1:19">
      <c r="A2256" t="s">
        <v>23225</v>
      </c>
      <c r="B2256" t="s">
        <v>23226</v>
      </c>
      <c r="C2256" t="s">
        <v>49</v>
      </c>
      <c r="D2256" t="s">
        <v>23227</v>
      </c>
      <c r="E2256" t="s">
        <v>23153</v>
      </c>
      <c r="F2256" t="s">
        <v>23228</v>
      </c>
      <c r="G2256" t="s">
        <v>23229</v>
      </c>
      <c r="H2256" t="s">
        <v>23230</v>
      </c>
      <c r="I2256" t="s">
        <v>12119</v>
      </c>
      <c r="J2256" t="s">
        <v>5542</v>
      </c>
      <c r="K2256" t="s">
        <v>5543</v>
      </c>
      <c r="L2256" t="s">
        <v>105</v>
      </c>
      <c r="M2256" t="s">
        <v>5029</v>
      </c>
      <c r="N2256" t="s">
        <v>5112</v>
      </c>
      <c r="O2256" t="s">
        <v>5544</v>
      </c>
      <c r="P2256" t="s">
        <v>23231</v>
      </c>
      <c r="R2256" t="str">
        <f t="shared" si="70"/>
        <v>寿光</v>
      </c>
      <c r="S2256" t="str">
        <f t="shared" si="71"/>
        <v>0105</v>
      </c>
    </row>
    <row r="2257" spans="1:19">
      <c r="A2257" t="s">
        <v>23232</v>
      </c>
      <c r="B2257" t="s">
        <v>23233</v>
      </c>
      <c r="C2257" t="s">
        <v>49</v>
      </c>
      <c r="D2257" t="s">
        <v>23234</v>
      </c>
      <c r="E2257" t="s">
        <v>21641</v>
      </c>
      <c r="F2257" t="s">
        <v>23235</v>
      </c>
      <c r="G2257" t="s">
        <v>23236</v>
      </c>
      <c r="H2257" t="s">
        <v>23237</v>
      </c>
      <c r="I2257" t="s">
        <v>4955</v>
      </c>
      <c r="J2257" t="s">
        <v>8680</v>
      </c>
      <c r="K2257" t="s">
        <v>8681</v>
      </c>
      <c r="L2257" t="s">
        <v>60</v>
      </c>
      <c r="M2257" t="s">
        <v>5999</v>
      </c>
      <c r="O2257" t="s">
        <v>8682</v>
      </c>
      <c r="P2257" t="s">
        <v>23238</v>
      </c>
      <c r="Q2257" t="s">
        <v>23239</v>
      </c>
      <c r="R2257" t="str">
        <f t="shared" si="70"/>
        <v>奎文</v>
      </c>
      <c r="S2257" t="str">
        <f t="shared" si="71"/>
        <v>0105</v>
      </c>
    </row>
    <row r="2258" spans="1:19">
      <c r="A2258" t="s">
        <v>23240</v>
      </c>
      <c r="B2258" t="s">
        <v>23241</v>
      </c>
      <c r="C2258" t="s">
        <v>49</v>
      </c>
      <c r="D2258" t="s">
        <v>23242</v>
      </c>
      <c r="E2258" t="s">
        <v>23243</v>
      </c>
      <c r="F2258" t="s">
        <v>23244</v>
      </c>
      <c r="G2258" t="s">
        <v>23245</v>
      </c>
      <c r="H2258" t="s">
        <v>23246</v>
      </c>
      <c r="I2258" t="s">
        <v>4828</v>
      </c>
      <c r="J2258" t="s">
        <v>7502</v>
      </c>
      <c r="K2258" t="s">
        <v>7503</v>
      </c>
      <c r="L2258" t="s">
        <v>237</v>
      </c>
      <c r="M2258" t="s">
        <v>4971</v>
      </c>
      <c r="N2258" t="s">
        <v>5487</v>
      </c>
      <c r="O2258" t="s">
        <v>7505</v>
      </c>
      <c r="P2258" t="s">
        <v>23247</v>
      </c>
      <c r="R2258" t="str">
        <f t="shared" si="70"/>
        <v>潍城</v>
      </c>
      <c r="S2258" t="str">
        <f t="shared" si="71"/>
        <v>0105</v>
      </c>
    </row>
    <row r="2259" spans="1:19">
      <c r="A2259" t="s">
        <v>23248</v>
      </c>
      <c r="B2259" t="s">
        <v>23249</v>
      </c>
      <c r="C2259" t="s">
        <v>49</v>
      </c>
      <c r="D2259" t="s">
        <v>23250</v>
      </c>
      <c r="E2259" t="s">
        <v>23251</v>
      </c>
      <c r="F2259" t="s">
        <v>23252</v>
      </c>
      <c r="G2259" t="s">
        <v>23253</v>
      </c>
      <c r="H2259" t="s">
        <v>23254</v>
      </c>
      <c r="I2259" t="s">
        <v>5221</v>
      </c>
      <c r="J2259" t="s">
        <v>5852</v>
      </c>
      <c r="K2259" t="s">
        <v>5853</v>
      </c>
      <c r="L2259" t="s">
        <v>123</v>
      </c>
      <c r="M2259" t="s">
        <v>5854</v>
      </c>
      <c r="N2259" t="s">
        <v>4892</v>
      </c>
      <c r="O2259" t="s">
        <v>5855</v>
      </c>
      <c r="P2259" t="s">
        <v>23255</v>
      </c>
      <c r="Q2259" t="s">
        <v>23256</v>
      </c>
      <c r="R2259" t="str">
        <f t="shared" si="70"/>
        <v>诸城</v>
      </c>
      <c r="S2259" t="str">
        <f t="shared" si="71"/>
        <v>0105</v>
      </c>
    </row>
    <row r="2260" spans="1:19">
      <c r="A2260" t="s">
        <v>23257</v>
      </c>
      <c r="B2260" t="s">
        <v>23258</v>
      </c>
      <c r="C2260" t="s">
        <v>49</v>
      </c>
      <c r="D2260" t="s">
        <v>23259</v>
      </c>
      <c r="E2260" t="s">
        <v>23260</v>
      </c>
      <c r="F2260" t="s">
        <v>23261</v>
      </c>
      <c r="G2260" t="s">
        <v>23262</v>
      </c>
      <c r="H2260" t="s">
        <v>23263</v>
      </c>
      <c r="I2260" t="s">
        <v>5541</v>
      </c>
      <c r="J2260" t="s">
        <v>5283</v>
      </c>
      <c r="K2260" t="s">
        <v>5284</v>
      </c>
      <c r="L2260" t="s">
        <v>50</v>
      </c>
      <c r="M2260" t="s">
        <v>4816</v>
      </c>
      <c r="N2260" t="s">
        <v>4789</v>
      </c>
      <c r="O2260" t="s">
        <v>5285</v>
      </c>
      <c r="P2260" t="s">
        <v>23264</v>
      </c>
      <c r="Q2260" t="s">
        <v>23265</v>
      </c>
      <c r="R2260" t="str">
        <f t="shared" si="70"/>
        <v>青州</v>
      </c>
      <c r="S2260" t="str">
        <f t="shared" si="71"/>
        <v>0105</v>
      </c>
    </row>
    <row r="2261" spans="1:19">
      <c r="A2261" t="s">
        <v>23266</v>
      </c>
      <c r="B2261" t="s">
        <v>23267</v>
      </c>
      <c r="C2261" t="s">
        <v>49</v>
      </c>
      <c r="D2261" t="s">
        <v>23268</v>
      </c>
      <c r="E2261" t="s">
        <v>21641</v>
      </c>
      <c r="F2261" t="s">
        <v>23269</v>
      </c>
      <c r="G2261" t="s">
        <v>23270</v>
      </c>
      <c r="H2261" t="s">
        <v>23271</v>
      </c>
      <c r="I2261" t="s">
        <v>5822</v>
      </c>
      <c r="J2261" t="s">
        <v>5979</v>
      </c>
      <c r="K2261" t="s">
        <v>5980</v>
      </c>
      <c r="L2261" t="s">
        <v>60</v>
      </c>
      <c r="M2261" t="s">
        <v>5888</v>
      </c>
      <c r="O2261" t="s">
        <v>5981</v>
      </c>
      <c r="P2261" t="s">
        <v>23272</v>
      </c>
      <c r="R2261" t="str">
        <f t="shared" si="70"/>
        <v>奎文</v>
      </c>
      <c r="S2261" t="str">
        <f t="shared" si="71"/>
        <v>0105</v>
      </c>
    </row>
    <row r="2262" spans="1:19">
      <c r="A2262" t="s">
        <v>23273</v>
      </c>
      <c r="B2262" t="s">
        <v>23274</v>
      </c>
      <c r="C2262" t="s">
        <v>49</v>
      </c>
      <c r="D2262" t="s">
        <v>23275</v>
      </c>
      <c r="E2262" t="s">
        <v>21710</v>
      </c>
      <c r="F2262" t="s">
        <v>23276</v>
      </c>
      <c r="G2262" t="s">
        <v>23277</v>
      </c>
      <c r="H2262" t="s">
        <v>23278</v>
      </c>
      <c r="I2262" t="s">
        <v>4828</v>
      </c>
      <c r="J2262" t="s">
        <v>7689</v>
      </c>
      <c r="K2262" t="s">
        <v>7690</v>
      </c>
      <c r="L2262" t="s">
        <v>60</v>
      </c>
      <c r="M2262" t="s">
        <v>5999</v>
      </c>
      <c r="O2262" t="s">
        <v>7691</v>
      </c>
      <c r="P2262" t="s">
        <v>23279</v>
      </c>
      <c r="Q2262" t="s">
        <v>23280</v>
      </c>
      <c r="R2262" t="str">
        <f t="shared" si="70"/>
        <v>奎文</v>
      </c>
      <c r="S2262" t="str">
        <f t="shared" si="71"/>
        <v>0105</v>
      </c>
    </row>
    <row r="2263" spans="1:19">
      <c r="A2263" t="s">
        <v>23281</v>
      </c>
      <c r="B2263" t="s">
        <v>23282</v>
      </c>
      <c r="C2263" t="s">
        <v>49</v>
      </c>
      <c r="D2263" t="s">
        <v>23283</v>
      </c>
      <c r="E2263" t="s">
        <v>21641</v>
      </c>
      <c r="F2263" t="s">
        <v>23284</v>
      </c>
      <c r="G2263" t="s">
        <v>23285</v>
      </c>
      <c r="H2263" t="s">
        <v>23286</v>
      </c>
      <c r="I2263" t="s">
        <v>4785</v>
      </c>
      <c r="J2263" t="s">
        <v>11156</v>
      </c>
      <c r="K2263" t="s">
        <v>11157</v>
      </c>
      <c r="L2263" t="s">
        <v>86</v>
      </c>
      <c r="M2263" t="s">
        <v>6297</v>
      </c>
      <c r="N2263" t="s">
        <v>6794</v>
      </c>
      <c r="O2263" t="s">
        <v>11158</v>
      </c>
      <c r="P2263" t="s">
        <v>23287</v>
      </c>
      <c r="R2263" t="str">
        <f t="shared" si="70"/>
        <v>坊子</v>
      </c>
      <c r="S2263" t="str">
        <f t="shared" si="71"/>
        <v>0105</v>
      </c>
    </row>
    <row r="2264" spans="1:19">
      <c r="A2264" t="s">
        <v>1202</v>
      </c>
      <c r="B2264" t="s">
        <v>23288</v>
      </c>
      <c r="C2264" t="s">
        <v>49</v>
      </c>
      <c r="D2264" t="s">
        <v>23289</v>
      </c>
      <c r="E2264" t="s">
        <v>21659</v>
      </c>
      <c r="F2264" t="s">
        <v>23290</v>
      </c>
      <c r="G2264" t="s">
        <v>1200</v>
      </c>
      <c r="H2264" t="s">
        <v>23291</v>
      </c>
      <c r="I2264" t="s">
        <v>5560</v>
      </c>
      <c r="J2264" t="s">
        <v>6480</v>
      </c>
      <c r="K2264" t="s">
        <v>6481</v>
      </c>
      <c r="L2264" t="s">
        <v>237</v>
      </c>
      <c r="M2264" t="s">
        <v>5247</v>
      </c>
      <c r="N2264" t="s">
        <v>5487</v>
      </c>
      <c r="O2264" t="s">
        <v>6482</v>
      </c>
      <c r="P2264" t="s">
        <v>23292</v>
      </c>
      <c r="Q2264" t="s">
        <v>23293</v>
      </c>
      <c r="R2264" t="str">
        <f t="shared" si="70"/>
        <v>潍城</v>
      </c>
      <c r="S2264" t="str">
        <f t="shared" si="71"/>
        <v>0105</v>
      </c>
    </row>
    <row r="2265" spans="1:19">
      <c r="A2265" t="s">
        <v>23294</v>
      </c>
      <c r="B2265" t="s">
        <v>23295</v>
      </c>
      <c r="C2265" t="s">
        <v>49</v>
      </c>
      <c r="D2265" t="s">
        <v>23296</v>
      </c>
      <c r="E2265" t="s">
        <v>21641</v>
      </c>
      <c r="F2265" t="s">
        <v>23297</v>
      </c>
      <c r="G2265" t="s">
        <v>23298</v>
      </c>
      <c r="H2265" t="s">
        <v>23299</v>
      </c>
      <c r="I2265" t="s">
        <v>12119</v>
      </c>
      <c r="J2265" t="s">
        <v>10649</v>
      </c>
      <c r="K2265" t="s">
        <v>10650</v>
      </c>
      <c r="L2265" t="s">
        <v>50</v>
      </c>
      <c r="M2265" t="s">
        <v>4816</v>
      </c>
      <c r="O2265" t="s">
        <v>10651</v>
      </c>
      <c r="R2265" t="str">
        <f t="shared" si="70"/>
        <v>青州</v>
      </c>
      <c r="S2265" t="str">
        <f t="shared" si="71"/>
        <v>0105</v>
      </c>
    </row>
    <row r="2266" spans="1:19">
      <c r="A2266" t="s">
        <v>23300</v>
      </c>
      <c r="B2266" t="s">
        <v>23217</v>
      </c>
      <c r="C2266" t="s">
        <v>49</v>
      </c>
      <c r="D2266" t="s">
        <v>23301</v>
      </c>
      <c r="E2266" t="s">
        <v>21641</v>
      </c>
      <c r="F2266" t="s">
        <v>23302</v>
      </c>
      <c r="G2266" t="s">
        <v>23303</v>
      </c>
      <c r="H2266" t="s">
        <v>23304</v>
      </c>
      <c r="I2266" t="s">
        <v>12119</v>
      </c>
      <c r="J2266" t="s">
        <v>4772</v>
      </c>
      <c r="K2266" t="s">
        <v>4773</v>
      </c>
      <c r="L2266" t="s">
        <v>60</v>
      </c>
      <c r="M2266" t="s">
        <v>4774</v>
      </c>
      <c r="O2266" t="s">
        <v>4776</v>
      </c>
      <c r="P2266" t="s">
        <v>23305</v>
      </c>
      <c r="R2266" t="str">
        <f t="shared" si="70"/>
        <v>奎文</v>
      </c>
      <c r="S2266" t="str">
        <f t="shared" si="71"/>
        <v>0105</v>
      </c>
    </row>
    <row r="2267" spans="1:19">
      <c r="A2267" t="s">
        <v>23306</v>
      </c>
      <c r="B2267" t="s">
        <v>23307</v>
      </c>
      <c r="C2267" t="s">
        <v>49</v>
      </c>
      <c r="D2267" t="s">
        <v>23308</v>
      </c>
      <c r="E2267" t="s">
        <v>21641</v>
      </c>
      <c r="F2267" t="s">
        <v>23309</v>
      </c>
      <c r="G2267" t="s">
        <v>23310</v>
      </c>
      <c r="H2267" t="s">
        <v>23311</v>
      </c>
      <c r="I2267" t="s">
        <v>12119</v>
      </c>
      <c r="J2267" t="s">
        <v>7556</v>
      </c>
      <c r="K2267" t="s">
        <v>7557</v>
      </c>
      <c r="L2267" t="s">
        <v>237</v>
      </c>
      <c r="M2267" t="s">
        <v>4971</v>
      </c>
      <c r="O2267" t="s">
        <v>7559</v>
      </c>
      <c r="P2267" t="s">
        <v>23312</v>
      </c>
      <c r="Q2267" t="s">
        <v>23313</v>
      </c>
      <c r="R2267" t="str">
        <f t="shared" si="70"/>
        <v>潍城</v>
      </c>
      <c r="S2267" t="str">
        <f t="shared" si="71"/>
        <v>0105</v>
      </c>
    </row>
    <row r="2268" spans="1:19">
      <c r="A2268" t="s">
        <v>23314</v>
      </c>
      <c r="B2268" t="s">
        <v>23315</v>
      </c>
      <c r="C2268" t="s">
        <v>49</v>
      </c>
      <c r="D2268" t="s">
        <v>23316</v>
      </c>
      <c r="E2268" t="s">
        <v>21641</v>
      </c>
      <c r="F2268" t="s">
        <v>23317</v>
      </c>
      <c r="G2268" t="s">
        <v>23318</v>
      </c>
      <c r="H2268" t="s">
        <v>23319</v>
      </c>
      <c r="I2268" t="s">
        <v>12119</v>
      </c>
      <c r="J2268" t="s">
        <v>15359</v>
      </c>
      <c r="K2268" t="s">
        <v>15360</v>
      </c>
      <c r="L2268" t="s">
        <v>86</v>
      </c>
      <c r="M2268" t="s">
        <v>6297</v>
      </c>
      <c r="O2268" t="s">
        <v>15361</v>
      </c>
      <c r="P2268" t="s">
        <v>23320</v>
      </c>
      <c r="R2268" t="str">
        <f t="shared" si="70"/>
        <v>坊子</v>
      </c>
      <c r="S2268" t="str">
        <f t="shared" si="71"/>
        <v>0105</v>
      </c>
    </row>
    <row r="2269" spans="1:19">
      <c r="A2269" t="s">
        <v>23321</v>
      </c>
      <c r="B2269" t="s">
        <v>23322</v>
      </c>
      <c r="C2269" t="s">
        <v>49</v>
      </c>
      <c r="D2269" t="s">
        <v>23323</v>
      </c>
      <c r="E2269" t="s">
        <v>23324</v>
      </c>
      <c r="F2269" t="s">
        <v>23325</v>
      </c>
      <c r="G2269" t="s">
        <v>23326</v>
      </c>
      <c r="H2269" t="s">
        <v>23327</v>
      </c>
      <c r="I2269" t="s">
        <v>12119</v>
      </c>
      <c r="J2269" t="s">
        <v>6480</v>
      </c>
      <c r="K2269" t="s">
        <v>6481</v>
      </c>
      <c r="L2269" t="s">
        <v>237</v>
      </c>
      <c r="M2269" t="s">
        <v>5247</v>
      </c>
      <c r="N2269" t="s">
        <v>5030</v>
      </c>
      <c r="O2269" t="s">
        <v>6482</v>
      </c>
      <c r="P2269" t="s">
        <v>22745</v>
      </c>
      <c r="Q2269" t="s">
        <v>23328</v>
      </c>
      <c r="R2269" t="str">
        <f t="shared" si="70"/>
        <v>潍城</v>
      </c>
      <c r="S2269" t="str">
        <f t="shared" si="71"/>
        <v>0105</v>
      </c>
    </row>
    <row r="2270" spans="1:19">
      <c r="A2270" t="s">
        <v>23329</v>
      </c>
      <c r="B2270" t="s">
        <v>22368</v>
      </c>
      <c r="C2270" t="s">
        <v>49</v>
      </c>
      <c r="D2270" t="s">
        <v>23330</v>
      </c>
      <c r="E2270" t="s">
        <v>21659</v>
      </c>
      <c r="F2270" t="s">
        <v>23331</v>
      </c>
      <c r="G2270" t="s">
        <v>23332</v>
      </c>
      <c r="H2270" t="s">
        <v>23333</v>
      </c>
      <c r="I2270" t="s">
        <v>5327</v>
      </c>
      <c r="J2270" t="s">
        <v>7114</v>
      </c>
      <c r="K2270" t="s">
        <v>7115</v>
      </c>
      <c r="L2270" t="s">
        <v>105</v>
      </c>
      <c r="M2270" t="s">
        <v>5176</v>
      </c>
      <c r="N2270" t="s">
        <v>5421</v>
      </c>
      <c r="O2270" t="s">
        <v>7116</v>
      </c>
      <c r="P2270" t="s">
        <v>23334</v>
      </c>
      <c r="Q2270" t="s">
        <v>23335</v>
      </c>
      <c r="R2270" t="str">
        <f t="shared" si="70"/>
        <v>寿光</v>
      </c>
      <c r="S2270" t="str">
        <f t="shared" si="71"/>
        <v>0105</v>
      </c>
    </row>
    <row r="2271" spans="1:19">
      <c r="A2271" t="s">
        <v>23336</v>
      </c>
      <c r="B2271" t="s">
        <v>23337</v>
      </c>
      <c r="C2271" t="s">
        <v>49</v>
      </c>
      <c r="D2271" t="s">
        <v>23338</v>
      </c>
      <c r="E2271" t="s">
        <v>21641</v>
      </c>
      <c r="F2271" t="s">
        <v>23339</v>
      </c>
      <c r="G2271" t="s">
        <v>23340</v>
      </c>
      <c r="H2271" t="s">
        <v>23341</v>
      </c>
      <c r="I2271" t="s">
        <v>12119</v>
      </c>
      <c r="J2271" t="s">
        <v>10275</v>
      </c>
      <c r="K2271" t="s">
        <v>10276</v>
      </c>
      <c r="L2271" t="s">
        <v>123</v>
      </c>
      <c r="M2271" t="s">
        <v>4932</v>
      </c>
      <c r="O2271" t="s">
        <v>10277</v>
      </c>
      <c r="R2271" t="str">
        <f t="shared" si="70"/>
        <v>诸城</v>
      </c>
      <c r="S2271" t="str">
        <f t="shared" si="71"/>
        <v>0105</v>
      </c>
    </row>
    <row r="2272" spans="1:19">
      <c r="A2272" t="s">
        <v>23342</v>
      </c>
      <c r="B2272" t="s">
        <v>23343</v>
      </c>
      <c r="C2272" t="s">
        <v>49</v>
      </c>
      <c r="D2272" t="s">
        <v>23344</v>
      </c>
      <c r="E2272" t="s">
        <v>23345</v>
      </c>
      <c r="F2272" t="s">
        <v>23346</v>
      </c>
      <c r="G2272" t="s">
        <v>23347</v>
      </c>
      <c r="H2272" t="s">
        <v>23348</v>
      </c>
      <c r="I2272" t="s">
        <v>4852</v>
      </c>
      <c r="J2272" t="s">
        <v>7611</v>
      </c>
      <c r="K2272" t="s">
        <v>7612</v>
      </c>
      <c r="L2272" t="s">
        <v>123</v>
      </c>
      <c r="M2272" t="s">
        <v>5364</v>
      </c>
      <c r="N2272" t="s">
        <v>4933</v>
      </c>
      <c r="O2272" t="s">
        <v>7613</v>
      </c>
      <c r="P2272" t="s">
        <v>23349</v>
      </c>
      <c r="R2272" t="str">
        <f t="shared" si="70"/>
        <v>诸城</v>
      </c>
      <c r="S2272" t="str">
        <f t="shared" si="71"/>
        <v>0105</v>
      </c>
    </row>
    <row r="2273" spans="1:19">
      <c r="A2273" t="s">
        <v>23350</v>
      </c>
      <c r="B2273" t="s">
        <v>23351</v>
      </c>
      <c r="C2273" t="s">
        <v>49</v>
      </c>
      <c r="D2273" t="s">
        <v>23352</v>
      </c>
      <c r="E2273" t="s">
        <v>21641</v>
      </c>
      <c r="F2273" t="s">
        <v>23353</v>
      </c>
      <c r="G2273" t="s">
        <v>23354</v>
      </c>
      <c r="H2273" t="s">
        <v>23355</v>
      </c>
      <c r="I2273" t="s">
        <v>4852</v>
      </c>
      <c r="J2273" t="s">
        <v>12985</v>
      </c>
      <c r="K2273" t="s">
        <v>12986</v>
      </c>
      <c r="L2273" t="s">
        <v>105</v>
      </c>
      <c r="M2273" t="s">
        <v>5769</v>
      </c>
      <c r="O2273" t="s">
        <v>12987</v>
      </c>
      <c r="P2273" t="s">
        <v>23356</v>
      </c>
      <c r="Q2273" t="s">
        <v>23357</v>
      </c>
      <c r="R2273" t="str">
        <f t="shared" si="70"/>
        <v>寿光</v>
      </c>
      <c r="S2273" t="str">
        <f t="shared" si="71"/>
        <v>0105</v>
      </c>
    </row>
    <row r="2274" spans="1:19">
      <c r="A2274" t="s">
        <v>23358</v>
      </c>
      <c r="B2274" t="s">
        <v>23359</v>
      </c>
      <c r="C2274" t="s">
        <v>49</v>
      </c>
      <c r="D2274" t="s">
        <v>23360</v>
      </c>
      <c r="E2274" t="s">
        <v>23361</v>
      </c>
      <c r="F2274" t="s">
        <v>23362</v>
      </c>
      <c r="G2274" t="s">
        <v>23363</v>
      </c>
      <c r="H2274" t="s">
        <v>23364</v>
      </c>
      <c r="I2274" t="s">
        <v>12757</v>
      </c>
      <c r="J2274" t="s">
        <v>6599</v>
      </c>
      <c r="K2274" t="s">
        <v>6600</v>
      </c>
      <c r="L2274" t="s">
        <v>77</v>
      </c>
      <c r="M2274" t="s">
        <v>5812</v>
      </c>
      <c r="N2274" t="s">
        <v>6519</v>
      </c>
      <c r="O2274" t="s">
        <v>6602</v>
      </c>
      <c r="P2274" t="s">
        <v>23365</v>
      </c>
      <c r="R2274" t="str">
        <f t="shared" si="70"/>
        <v>临朐</v>
      </c>
      <c r="S2274" t="str">
        <f t="shared" si="71"/>
        <v>0105</v>
      </c>
    </row>
    <row r="2275" spans="1:19">
      <c r="A2275" t="s">
        <v>23366</v>
      </c>
      <c r="B2275" t="s">
        <v>23367</v>
      </c>
      <c r="C2275" t="s">
        <v>49</v>
      </c>
      <c r="D2275" t="s">
        <v>23368</v>
      </c>
      <c r="E2275" t="s">
        <v>21685</v>
      </c>
      <c r="F2275" t="s">
        <v>23369</v>
      </c>
      <c r="G2275" t="s">
        <v>23370</v>
      </c>
      <c r="H2275" t="s">
        <v>23371</v>
      </c>
      <c r="I2275" t="s">
        <v>12757</v>
      </c>
      <c r="J2275" t="s">
        <v>23372</v>
      </c>
      <c r="K2275" t="s">
        <v>23373</v>
      </c>
      <c r="L2275" t="s">
        <v>77</v>
      </c>
      <c r="M2275" t="s">
        <v>16744</v>
      </c>
      <c r="N2275" t="s">
        <v>5112</v>
      </c>
      <c r="O2275" t="s">
        <v>23374</v>
      </c>
      <c r="P2275" t="s">
        <v>23375</v>
      </c>
      <c r="Q2275" t="s">
        <v>23376</v>
      </c>
      <c r="R2275" t="str">
        <f t="shared" si="70"/>
        <v>临朐</v>
      </c>
      <c r="S2275" t="str">
        <f t="shared" si="71"/>
        <v>0105</v>
      </c>
    </row>
    <row r="2276" spans="1:19">
      <c r="A2276" t="s">
        <v>23377</v>
      </c>
      <c r="B2276" t="s">
        <v>23378</v>
      </c>
      <c r="C2276" t="s">
        <v>49</v>
      </c>
      <c r="D2276" t="s">
        <v>23379</v>
      </c>
      <c r="E2276" t="s">
        <v>21659</v>
      </c>
      <c r="F2276" t="s">
        <v>23380</v>
      </c>
      <c r="G2276" t="s">
        <v>23381</v>
      </c>
      <c r="H2276" t="s">
        <v>23382</v>
      </c>
      <c r="I2276" t="s">
        <v>5221</v>
      </c>
      <c r="J2276" t="s">
        <v>14104</v>
      </c>
      <c r="K2276" t="s">
        <v>14105</v>
      </c>
      <c r="L2276" t="s">
        <v>114</v>
      </c>
      <c r="M2276" t="s">
        <v>4918</v>
      </c>
      <c r="N2276" t="s">
        <v>5030</v>
      </c>
      <c r="O2276" t="s">
        <v>14106</v>
      </c>
      <c r="P2276" t="s">
        <v>23383</v>
      </c>
      <c r="Q2276" t="s">
        <v>23384</v>
      </c>
      <c r="R2276" t="str">
        <f t="shared" si="70"/>
        <v>高密</v>
      </c>
      <c r="S2276" t="str">
        <f t="shared" si="71"/>
        <v>0105</v>
      </c>
    </row>
    <row r="2277" spans="1:19">
      <c r="A2277" t="s">
        <v>23385</v>
      </c>
      <c r="B2277" t="s">
        <v>23386</v>
      </c>
      <c r="C2277" t="s">
        <v>49</v>
      </c>
      <c r="D2277" t="s">
        <v>23387</v>
      </c>
      <c r="E2277" t="s">
        <v>21641</v>
      </c>
      <c r="F2277" t="s">
        <v>23388</v>
      </c>
      <c r="G2277" t="s">
        <v>23389</v>
      </c>
      <c r="H2277" t="s">
        <v>23390</v>
      </c>
      <c r="I2277" t="s">
        <v>12119</v>
      </c>
      <c r="J2277" t="s">
        <v>8680</v>
      </c>
      <c r="K2277" t="s">
        <v>8681</v>
      </c>
      <c r="L2277" t="s">
        <v>60</v>
      </c>
      <c r="M2277" t="s">
        <v>5999</v>
      </c>
      <c r="O2277" t="s">
        <v>8682</v>
      </c>
      <c r="P2277" t="s">
        <v>23391</v>
      </c>
      <c r="R2277" t="str">
        <f t="shared" si="70"/>
        <v>奎文</v>
      </c>
      <c r="S2277" t="str">
        <f t="shared" si="71"/>
        <v>0105</v>
      </c>
    </row>
    <row r="2278" spans="1:19">
      <c r="A2278" t="s">
        <v>23392</v>
      </c>
      <c r="B2278" t="s">
        <v>23393</v>
      </c>
      <c r="C2278" t="s">
        <v>49</v>
      </c>
      <c r="D2278" t="s">
        <v>23394</v>
      </c>
      <c r="E2278" t="s">
        <v>21710</v>
      </c>
      <c r="F2278" t="s">
        <v>23395</v>
      </c>
      <c r="G2278" t="s">
        <v>23396</v>
      </c>
      <c r="H2278" t="s">
        <v>23397</v>
      </c>
      <c r="I2278" t="s">
        <v>5822</v>
      </c>
      <c r="J2278" t="s">
        <v>6804</v>
      </c>
      <c r="K2278" t="s">
        <v>6805</v>
      </c>
      <c r="L2278" t="s">
        <v>123</v>
      </c>
      <c r="M2278" t="s">
        <v>4994</v>
      </c>
      <c r="O2278" t="s">
        <v>6806</v>
      </c>
      <c r="P2278" t="s">
        <v>23398</v>
      </c>
      <c r="R2278" t="str">
        <f t="shared" si="70"/>
        <v>诸城</v>
      </c>
      <c r="S2278" t="str">
        <f t="shared" si="71"/>
        <v>0105</v>
      </c>
    </row>
    <row r="2279" spans="1:19">
      <c r="A2279" t="s">
        <v>23399</v>
      </c>
      <c r="B2279" t="s">
        <v>23400</v>
      </c>
      <c r="C2279" t="s">
        <v>49</v>
      </c>
      <c r="D2279" t="s">
        <v>23401</v>
      </c>
      <c r="E2279" t="s">
        <v>21659</v>
      </c>
      <c r="F2279" t="s">
        <v>23402</v>
      </c>
      <c r="G2279" t="s">
        <v>23403</v>
      </c>
      <c r="H2279" t="s">
        <v>23404</v>
      </c>
      <c r="I2279" t="s">
        <v>5282</v>
      </c>
      <c r="J2279" t="s">
        <v>5767</v>
      </c>
      <c r="K2279" t="s">
        <v>5768</v>
      </c>
      <c r="L2279" t="s">
        <v>105</v>
      </c>
      <c r="M2279" t="s">
        <v>5769</v>
      </c>
      <c r="N2279" t="s">
        <v>5421</v>
      </c>
      <c r="O2279" t="s">
        <v>5770</v>
      </c>
      <c r="P2279" t="s">
        <v>23405</v>
      </c>
      <c r="R2279" t="str">
        <f t="shared" si="70"/>
        <v>寿光</v>
      </c>
      <c r="S2279" t="str">
        <f t="shared" si="71"/>
        <v>0105</v>
      </c>
    </row>
    <row r="2280" spans="1:19">
      <c r="A2280" t="s">
        <v>23406</v>
      </c>
      <c r="B2280" t="s">
        <v>23407</v>
      </c>
      <c r="C2280" t="s">
        <v>49</v>
      </c>
      <c r="D2280" t="s">
        <v>23408</v>
      </c>
      <c r="E2280" t="s">
        <v>23409</v>
      </c>
      <c r="F2280" t="s">
        <v>23410</v>
      </c>
      <c r="G2280" t="s">
        <v>23411</v>
      </c>
      <c r="H2280" t="s">
        <v>23412</v>
      </c>
      <c r="I2280" t="s">
        <v>5541</v>
      </c>
      <c r="J2280" t="s">
        <v>7929</v>
      </c>
      <c r="K2280" t="s">
        <v>7930</v>
      </c>
      <c r="L2280" t="s">
        <v>114</v>
      </c>
      <c r="M2280" t="s">
        <v>7931</v>
      </c>
      <c r="N2280" t="s">
        <v>4919</v>
      </c>
      <c r="O2280" t="s">
        <v>7932</v>
      </c>
      <c r="P2280" t="s">
        <v>23413</v>
      </c>
      <c r="Q2280" t="s">
        <v>23414</v>
      </c>
      <c r="R2280" t="str">
        <f t="shared" si="70"/>
        <v>高密</v>
      </c>
      <c r="S2280" t="str">
        <f t="shared" si="71"/>
        <v>0105</v>
      </c>
    </row>
    <row r="2281" spans="1:19">
      <c r="A2281" t="s">
        <v>23415</v>
      </c>
      <c r="B2281" t="s">
        <v>23416</v>
      </c>
      <c r="C2281" t="s">
        <v>49</v>
      </c>
      <c r="D2281" t="s">
        <v>23417</v>
      </c>
      <c r="E2281" t="s">
        <v>21710</v>
      </c>
      <c r="F2281" t="s">
        <v>23418</v>
      </c>
      <c r="G2281" t="s">
        <v>23419</v>
      </c>
      <c r="H2281" t="s">
        <v>23420</v>
      </c>
      <c r="I2281" t="s">
        <v>4771</v>
      </c>
      <c r="J2281" t="s">
        <v>5937</v>
      </c>
      <c r="K2281" t="s">
        <v>5938</v>
      </c>
      <c r="L2281" t="s">
        <v>86</v>
      </c>
      <c r="M2281" t="s">
        <v>5099</v>
      </c>
      <c r="N2281" t="s">
        <v>5030</v>
      </c>
      <c r="O2281" t="s">
        <v>5940</v>
      </c>
      <c r="P2281" t="s">
        <v>23421</v>
      </c>
      <c r="R2281" t="str">
        <f t="shared" si="70"/>
        <v>坊子</v>
      </c>
      <c r="S2281" t="str">
        <f t="shared" si="71"/>
        <v>0105</v>
      </c>
    </row>
    <row r="2282" spans="1:19">
      <c r="A2282" t="s">
        <v>23422</v>
      </c>
      <c r="B2282" t="s">
        <v>23423</v>
      </c>
      <c r="C2282" t="s">
        <v>49</v>
      </c>
      <c r="D2282" t="s">
        <v>23424</v>
      </c>
      <c r="E2282" t="s">
        <v>21710</v>
      </c>
      <c r="F2282" t="s">
        <v>23425</v>
      </c>
      <c r="G2282" t="s">
        <v>23426</v>
      </c>
      <c r="H2282" t="s">
        <v>23427</v>
      </c>
      <c r="I2282" t="s">
        <v>4841</v>
      </c>
      <c r="J2282" t="s">
        <v>10085</v>
      </c>
      <c r="K2282" t="s">
        <v>10086</v>
      </c>
      <c r="L2282" t="s">
        <v>123</v>
      </c>
      <c r="M2282" t="s">
        <v>5364</v>
      </c>
      <c r="O2282" t="s">
        <v>10087</v>
      </c>
      <c r="P2282" t="s">
        <v>23428</v>
      </c>
      <c r="Q2282" t="s">
        <v>23429</v>
      </c>
      <c r="R2282" t="str">
        <f t="shared" si="70"/>
        <v>诸城</v>
      </c>
      <c r="S2282" t="str">
        <f t="shared" si="71"/>
        <v>0105</v>
      </c>
    </row>
    <row r="2283" spans="1:19">
      <c r="A2283" t="s">
        <v>23430</v>
      </c>
      <c r="B2283" t="s">
        <v>23431</v>
      </c>
      <c r="C2283" t="s">
        <v>49</v>
      </c>
      <c r="D2283" t="s">
        <v>23432</v>
      </c>
      <c r="E2283" t="s">
        <v>21641</v>
      </c>
      <c r="F2283" t="s">
        <v>23433</v>
      </c>
      <c r="G2283" t="s">
        <v>23434</v>
      </c>
      <c r="H2283" t="s">
        <v>23435</v>
      </c>
      <c r="I2283" t="s">
        <v>8967</v>
      </c>
      <c r="J2283" t="s">
        <v>6306</v>
      </c>
      <c r="K2283" t="s">
        <v>6307</v>
      </c>
      <c r="L2283" t="s">
        <v>237</v>
      </c>
      <c r="M2283" t="s">
        <v>4788</v>
      </c>
      <c r="O2283" t="s">
        <v>6309</v>
      </c>
      <c r="P2283" t="s">
        <v>23436</v>
      </c>
      <c r="R2283" t="str">
        <f t="shared" si="70"/>
        <v>潍城</v>
      </c>
      <c r="S2283" t="str">
        <f t="shared" si="71"/>
        <v>0105</v>
      </c>
    </row>
    <row r="2284" spans="1:19">
      <c r="A2284" t="s">
        <v>23437</v>
      </c>
      <c r="B2284" t="s">
        <v>23438</v>
      </c>
      <c r="C2284" t="s">
        <v>49</v>
      </c>
      <c r="D2284" t="s">
        <v>23439</v>
      </c>
      <c r="E2284" t="s">
        <v>21659</v>
      </c>
      <c r="F2284" t="s">
        <v>23440</v>
      </c>
      <c r="G2284" t="s">
        <v>23441</v>
      </c>
      <c r="H2284" t="s">
        <v>23442</v>
      </c>
      <c r="I2284" t="s">
        <v>4828</v>
      </c>
      <c r="J2284" t="s">
        <v>11556</v>
      </c>
      <c r="K2284" t="s">
        <v>11557</v>
      </c>
      <c r="L2284" t="s">
        <v>105</v>
      </c>
      <c r="M2284" t="s">
        <v>5769</v>
      </c>
      <c r="N2284" t="s">
        <v>9006</v>
      </c>
      <c r="O2284" t="s">
        <v>11558</v>
      </c>
      <c r="P2284" t="s">
        <v>23443</v>
      </c>
      <c r="Q2284" t="s">
        <v>23444</v>
      </c>
      <c r="R2284" t="str">
        <f t="shared" si="70"/>
        <v>寿光</v>
      </c>
      <c r="S2284" t="str">
        <f t="shared" si="71"/>
        <v>0105</v>
      </c>
    </row>
    <row r="2285" spans="1:19">
      <c r="A2285" t="s">
        <v>23445</v>
      </c>
      <c r="B2285" t="s">
        <v>23446</v>
      </c>
      <c r="C2285" t="s">
        <v>49</v>
      </c>
      <c r="D2285" t="s">
        <v>23447</v>
      </c>
      <c r="E2285" t="s">
        <v>21685</v>
      </c>
      <c r="F2285" t="s">
        <v>23448</v>
      </c>
      <c r="G2285" t="s">
        <v>23449</v>
      </c>
      <c r="H2285" t="s">
        <v>23450</v>
      </c>
      <c r="I2285" t="s">
        <v>12119</v>
      </c>
      <c r="J2285" t="s">
        <v>5561</v>
      </c>
      <c r="K2285" t="s">
        <v>5562</v>
      </c>
      <c r="L2285" t="s">
        <v>237</v>
      </c>
      <c r="M2285" t="s">
        <v>4788</v>
      </c>
      <c r="N2285" t="s">
        <v>5421</v>
      </c>
      <c r="O2285" t="s">
        <v>5563</v>
      </c>
      <c r="P2285" t="s">
        <v>23451</v>
      </c>
      <c r="R2285" t="str">
        <f t="shared" si="70"/>
        <v>潍城</v>
      </c>
      <c r="S2285" t="str">
        <f t="shared" si="71"/>
        <v>0105</v>
      </c>
    </row>
    <row r="2286" spans="1:19">
      <c r="A2286" t="s">
        <v>23452</v>
      </c>
      <c r="B2286" t="s">
        <v>23453</v>
      </c>
      <c r="C2286" t="s">
        <v>49</v>
      </c>
      <c r="D2286" t="s">
        <v>23454</v>
      </c>
      <c r="E2286" t="s">
        <v>21659</v>
      </c>
      <c r="F2286" t="s">
        <v>23455</v>
      </c>
      <c r="G2286" t="s">
        <v>23456</v>
      </c>
      <c r="H2286" t="s">
        <v>23457</v>
      </c>
      <c r="I2286" t="s">
        <v>4852</v>
      </c>
      <c r="J2286" t="s">
        <v>7754</v>
      </c>
      <c r="K2286" t="s">
        <v>7755</v>
      </c>
      <c r="L2286" t="s">
        <v>123</v>
      </c>
      <c r="M2286" t="s">
        <v>6022</v>
      </c>
      <c r="N2286" t="s">
        <v>6985</v>
      </c>
      <c r="O2286" t="s">
        <v>7756</v>
      </c>
      <c r="P2286" t="s">
        <v>23458</v>
      </c>
      <c r="Q2286" t="s">
        <v>23459</v>
      </c>
      <c r="R2286" t="str">
        <f t="shared" si="70"/>
        <v>诸城</v>
      </c>
      <c r="S2286" t="str">
        <f t="shared" si="71"/>
        <v>0105</v>
      </c>
    </row>
    <row r="2287" spans="1:19">
      <c r="A2287" t="s">
        <v>23460</v>
      </c>
      <c r="B2287" t="s">
        <v>23461</v>
      </c>
      <c r="C2287" t="s">
        <v>49</v>
      </c>
      <c r="D2287" t="s">
        <v>23462</v>
      </c>
      <c r="E2287" t="s">
        <v>21641</v>
      </c>
      <c r="F2287" t="s">
        <v>23463</v>
      </c>
      <c r="G2287" t="s">
        <v>23464</v>
      </c>
      <c r="H2287" t="s">
        <v>23465</v>
      </c>
      <c r="I2287" t="s">
        <v>12119</v>
      </c>
      <c r="J2287" t="s">
        <v>10275</v>
      </c>
      <c r="K2287" t="s">
        <v>10276</v>
      </c>
      <c r="L2287" t="s">
        <v>123</v>
      </c>
      <c r="M2287" t="s">
        <v>4932</v>
      </c>
      <c r="O2287" t="s">
        <v>10277</v>
      </c>
      <c r="Q2287" t="s">
        <v>23466</v>
      </c>
      <c r="R2287" t="str">
        <f t="shared" si="70"/>
        <v>诸城</v>
      </c>
      <c r="S2287" t="str">
        <f t="shared" si="71"/>
        <v>0105</v>
      </c>
    </row>
    <row r="2288" spans="1:19">
      <c r="A2288" t="s">
        <v>23467</v>
      </c>
      <c r="B2288" t="s">
        <v>23468</v>
      </c>
      <c r="C2288" t="s">
        <v>49</v>
      </c>
      <c r="D2288" t="s">
        <v>23469</v>
      </c>
      <c r="E2288" t="s">
        <v>21641</v>
      </c>
      <c r="F2288" t="s">
        <v>23470</v>
      </c>
      <c r="G2288" t="s">
        <v>23471</v>
      </c>
      <c r="H2288" t="s">
        <v>23472</v>
      </c>
      <c r="I2288" t="s">
        <v>4852</v>
      </c>
      <c r="J2288" t="s">
        <v>6357</v>
      </c>
      <c r="K2288" t="s">
        <v>6358</v>
      </c>
      <c r="L2288" t="s">
        <v>60</v>
      </c>
      <c r="M2288" t="s">
        <v>5999</v>
      </c>
      <c r="O2288" t="s">
        <v>6359</v>
      </c>
      <c r="P2288" t="s">
        <v>23473</v>
      </c>
      <c r="R2288" t="str">
        <f t="shared" si="70"/>
        <v>奎文</v>
      </c>
      <c r="S2288" t="str">
        <f t="shared" si="71"/>
        <v>0105</v>
      </c>
    </row>
    <row r="2289" spans="1:19">
      <c r="A2289" t="s">
        <v>23474</v>
      </c>
      <c r="B2289" t="s">
        <v>23475</v>
      </c>
      <c r="C2289" t="s">
        <v>49</v>
      </c>
      <c r="D2289" t="s">
        <v>23476</v>
      </c>
      <c r="E2289" t="s">
        <v>21710</v>
      </c>
      <c r="F2289" t="s">
        <v>23477</v>
      </c>
      <c r="G2289" t="s">
        <v>23478</v>
      </c>
      <c r="H2289" t="s">
        <v>23479</v>
      </c>
      <c r="I2289" t="s">
        <v>5282</v>
      </c>
      <c r="J2289" t="s">
        <v>6792</v>
      </c>
      <c r="K2289" t="s">
        <v>6793</v>
      </c>
      <c r="L2289" t="s">
        <v>77</v>
      </c>
      <c r="M2289" t="s">
        <v>5295</v>
      </c>
      <c r="O2289" t="s">
        <v>6795</v>
      </c>
      <c r="P2289" t="s">
        <v>23480</v>
      </c>
      <c r="Q2289" t="s">
        <v>23481</v>
      </c>
      <c r="R2289" t="str">
        <f t="shared" si="70"/>
        <v>临朐</v>
      </c>
      <c r="S2289" t="str">
        <f t="shared" si="71"/>
        <v>0105</v>
      </c>
    </row>
    <row r="2290" spans="1:19">
      <c r="A2290" t="s">
        <v>23482</v>
      </c>
      <c r="B2290" t="s">
        <v>23483</v>
      </c>
      <c r="C2290" t="s">
        <v>49</v>
      </c>
      <c r="D2290" t="s">
        <v>23484</v>
      </c>
      <c r="E2290" t="s">
        <v>21685</v>
      </c>
      <c r="F2290" t="s">
        <v>23485</v>
      </c>
      <c r="G2290" t="s">
        <v>23486</v>
      </c>
      <c r="H2290" t="s">
        <v>23487</v>
      </c>
      <c r="I2290" t="s">
        <v>12119</v>
      </c>
      <c r="J2290" t="s">
        <v>5374</v>
      </c>
      <c r="K2290" t="s">
        <v>5375</v>
      </c>
      <c r="L2290" t="s">
        <v>105</v>
      </c>
      <c r="M2290" t="s">
        <v>5376</v>
      </c>
      <c r="N2290" t="s">
        <v>5056</v>
      </c>
      <c r="O2290" t="s">
        <v>5377</v>
      </c>
      <c r="P2290" t="s">
        <v>22367</v>
      </c>
      <c r="Q2290" t="s">
        <v>23488</v>
      </c>
      <c r="R2290" t="str">
        <f t="shared" si="70"/>
        <v>寿光</v>
      </c>
      <c r="S2290" t="str">
        <f t="shared" si="71"/>
        <v>0105</v>
      </c>
    </row>
    <row r="2291" spans="1:19">
      <c r="A2291" t="s">
        <v>23489</v>
      </c>
      <c r="B2291" t="s">
        <v>23490</v>
      </c>
      <c r="C2291" t="s">
        <v>49</v>
      </c>
      <c r="D2291" t="s">
        <v>23491</v>
      </c>
      <c r="E2291" t="s">
        <v>21659</v>
      </c>
      <c r="F2291" t="s">
        <v>23492</v>
      </c>
      <c r="G2291" t="s">
        <v>23493</v>
      </c>
      <c r="H2291" t="s">
        <v>23494</v>
      </c>
      <c r="I2291" t="s">
        <v>6888</v>
      </c>
      <c r="J2291" t="s">
        <v>5222</v>
      </c>
      <c r="K2291" t="s">
        <v>5223</v>
      </c>
      <c r="L2291" t="s">
        <v>105</v>
      </c>
      <c r="M2291" t="s">
        <v>5224</v>
      </c>
      <c r="N2291" t="s">
        <v>4933</v>
      </c>
      <c r="O2291" t="s">
        <v>5225</v>
      </c>
      <c r="P2291" t="s">
        <v>23495</v>
      </c>
      <c r="Q2291" t="s">
        <v>23496</v>
      </c>
      <c r="R2291" t="str">
        <f t="shared" si="70"/>
        <v>寿光</v>
      </c>
      <c r="S2291" t="str">
        <f t="shared" si="71"/>
        <v>0105</v>
      </c>
    </row>
    <row r="2292" spans="1:19">
      <c r="A2292" t="s">
        <v>23497</v>
      </c>
      <c r="B2292" t="s">
        <v>23498</v>
      </c>
      <c r="C2292" t="s">
        <v>49</v>
      </c>
      <c r="D2292" t="s">
        <v>23499</v>
      </c>
      <c r="E2292" t="s">
        <v>23500</v>
      </c>
      <c r="F2292" t="s">
        <v>23501</v>
      </c>
      <c r="G2292" t="s">
        <v>23502</v>
      </c>
      <c r="H2292" t="s">
        <v>23503</v>
      </c>
      <c r="I2292" t="s">
        <v>5835</v>
      </c>
      <c r="J2292" t="s">
        <v>6348</v>
      </c>
      <c r="K2292" t="s">
        <v>6349</v>
      </c>
      <c r="L2292" t="s">
        <v>114</v>
      </c>
      <c r="M2292" t="s">
        <v>5486</v>
      </c>
      <c r="N2292" t="s">
        <v>5030</v>
      </c>
      <c r="O2292" t="s">
        <v>6350</v>
      </c>
      <c r="P2292" t="s">
        <v>23504</v>
      </c>
      <c r="R2292" t="str">
        <f t="shared" si="70"/>
        <v>高密</v>
      </c>
      <c r="S2292" t="str">
        <f t="shared" si="71"/>
        <v>0105</v>
      </c>
    </row>
    <row r="2293" spans="1:19">
      <c r="A2293" t="s">
        <v>23505</v>
      </c>
      <c r="B2293" t="s">
        <v>23506</v>
      </c>
      <c r="C2293" t="s">
        <v>49</v>
      </c>
      <c r="D2293" t="s">
        <v>23507</v>
      </c>
      <c r="E2293" t="s">
        <v>21641</v>
      </c>
      <c r="F2293" t="s">
        <v>23508</v>
      </c>
      <c r="G2293" t="s">
        <v>23509</v>
      </c>
      <c r="H2293" t="s">
        <v>23510</v>
      </c>
      <c r="I2293" t="s">
        <v>4785</v>
      </c>
      <c r="J2293" t="s">
        <v>7639</v>
      </c>
      <c r="K2293" t="s">
        <v>7640</v>
      </c>
      <c r="L2293" t="s">
        <v>114</v>
      </c>
      <c r="M2293" t="s">
        <v>7084</v>
      </c>
      <c r="O2293" t="s">
        <v>7641</v>
      </c>
      <c r="P2293" t="s">
        <v>23511</v>
      </c>
      <c r="Q2293" t="s">
        <v>23512</v>
      </c>
      <c r="R2293" t="str">
        <f t="shared" si="70"/>
        <v>高密</v>
      </c>
      <c r="S2293" t="str">
        <f t="shared" si="71"/>
        <v>0105</v>
      </c>
    </row>
    <row r="2294" spans="1:19">
      <c r="A2294" t="s">
        <v>23513</v>
      </c>
      <c r="B2294" t="s">
        <v>23514</v>
      </c>
      <c r="C2294" t="s">
        <v>49</v>
      </c>
      <c r="D2294" t="s">
        <v>23515</v>
      </c>
      <c r="E2294" t="s">
        <v>21641</v>
      </c>
      <c r="F2294" t="s">
        <v>23516</v>
      </c>
      <c r="G2294" t="s">
        <v>23517</v>
      </c>
      <c r="H2294" t="s">
        <v>23518</v>
      </c>
      <c r="I2294" t="s">
        <v>4771</v>
      </c>
      <c r="J2294" t="s">
        <v>5155</v>
      </c>
      <c r="K2294" t="s">
        <v>5156</v>
      </c>
      <c r="L2294" t="s">
        <v>237</v>
      </c>
      <c r="M2294" t="s">
        <v>4971</v>
      </c>
      <c r="O2294" t="s">
        <v>5157</v>
      </c>
      <c r="P2294" t="s">
        <v>23519</v>
      </c>
      <c r="Q2294" t="s">
        <v>23520</v>
      </c>
      <c r="R2294" t="str">
        <f t="shared" si="70"/>
        <v>潍城</v>
      </c>
      <c r="S2294" t="str">
        <f t="shared" si="71"/>
        <v>0105</v>
      </c>
    </row>
    <row r="2295" spans="1:19">
      <c r="A2295" t="s">
        <v>23521</v>
      </c>
      <c r="B2295" t="s">
        <v>23522</v>
      </c>
      <c r="C2295" t="s">
        <v>49</v>
      </c>
      <c r="D2295" t="s">
        <v>23523</v>
      </c>
      <c r="E2295" t="s">
        <v>21685</v>
      </c>
      <c r="F2295" t="s">
        <v>23524</v>
      </c>
      <c r="G2295" t="s">
        <v>23525</v>
      </c>
      <c r="H2295" t="s">
        <v>23526</v>
      </c>
      <c r="I2295" t="s">
        <v>12119</v>
      </c>
      <c r="J2295" t="s">
        <v>21916</v>
      </c>
      <c r="K2295" t="s">
        <v>21917</v>
      </c>
      <c r="L2295" t="s">
        <v>77</v>
      </c>
      <c r="M2295" t="s">
        <v>4803</v>
      </c>
      <c r="N2295" t="s">
        <v>4919</v>
      </c>
      <c r="O2295" t="s">
        <v>21918</v>
      </c>
      <c r="P2295" t="s">
        <v>23527</v>
      </c>
      <c r="Q2295" t="s">
        <v>23528</v>
      </c>
      <c r="R2295" t="str">
        <f t="shared" si="70"/>
        <v>临朐</v>
      </c>
      <c r="S2295" t="str">
        <f t="shared" si="71"/>
        <v>0105</v>
      </c>
    </row>
    <row r="2296" spans="1:19">
      <c r="A2296" t="s">
        <v>23529</v>
      </c>
      <c r="B2296" t="s">
        <v>23530</v>
      </c>
      <c r="C2296" t="s">
        <v>49</v>
      </c>
      <c r="D2296" t="s">
        <v>23531</v>
      </c>
      <c r="E2296" t="s">
        <v>21659</v>
      </c>
      <c r="F2296" t="s">
        <v>23532</v>
      </c>
      <c r="G2296" t="s">
        <v>23533</v>
      </c>
      <c r="H2296" t="s">
        <v>23534</v>
      </c>
      <c r="I2296" t="s">
        <v>4852</v>
      </c>
      <c r="J2296" t="s">
        <v>7835</v>
      </c>
      <c r="K2296" t="s">
        <v>7836</v>
      </c>
      <c r="L2296" t="s">
        <v>114</v>
      </c>
      <c r="M2296" t="s">
        <v>4918</v>
      </c>
      <c r="N2296" t="s">
        <v>5030</v>
      </c>
      <c r="O2296" t="s">
        <v>7837</v>
      </c>
      <c r="P2296" t="s">
        <v>23535</v>
      </c>
      <c r="R2296" t="str">
        <f t="shared" si="70"/>
        <v>高密</v>
      </c>
      <c r="S2296" t="str">
        <f t="shared" si="71"/>
        <v>0105</v>
      </c>
    </row>
    <row r="2297" spans="1:19">
      <c r="A2297" t="s">
        <v>23536</v>
      </c>
      <c r="B2297" t="s">
        <v>23537</v>
      </c>
      <c r="C2297" t="s">
        <v>49</v>
      </c>
      <c r="D2297" t="s">
        <v>23538</v>
      </c>
      <c r="E2297" t="s">
        <v>21659</v>
      </c>
      <c r="F2297" t="s">
        <v>23539</v>
      </c>
      <c r="G2297" t="s">
        <v>23540</v>
      </c>
      <c r="H2297" t="s">
        <v>1124</v>
      </c>
      <c r="I2297" t="s">
        <v>4813</v>
      </c>
      <c r="J2297" t="s">
        <v>10125</v>
      </c>
      <c r="K2297" t="s">
        <v>10126</v>
      </c>
      <c r="L2297" t="s">
        <v>77</v>
      </c>
      <c r="M2297" t="s">
        <v>4803</v>
      </c>
      <c r="N2297" t="s">
        <v>5069</v>
      </c>
      <c r="O2297" t="s">
        <v>10127</v>
      </c>
      <c r="P2297" t="s">
        <v>23541</v>
      </c>
      <c r="Q2297" t="s">
        <v>23542</v>
      </c>
      <c r="R2297" t="str">
        <f t="shared" si="70"/>
        <v>临朐</v>
      </c>
      <c r="S2297" t="str">
        <f t="shared" si="71"/>
        <v>0105</v>
      </c>
    </row>
    <row r="2298" spans="1:19">
      <c r="A2298" t="s">
        <v>23543</v>
      </c>
      <c r="B2298" t="s">
        <v>23544</v>
      </c>
      <c r="C2298" t="s">
        <v>49</v>
      </c>
      <c r="D2298" t="s">
        <v>23545</v>
      </c>
      <c r="E2298" t="s">
        <v>21659</v>
      </c>
      <c r="F2298" t="s">
        <v>23546</v>
      </c>
      <c r="G2298" t="s">
        <v>23547</v>
      </c>
      <c r="H2298" t="s">
        <v>23548</v>
      </c>
      <c r="I2298" t="s">
        <v>4813</v>
      </c>
      <c r="J2298" t="s">
        <v>4916</v>
      </c>
      <c r="K2298" t="s">
        <v>4917</v>
      </c>
      <c r="L2298" t="s">
        <v>114</v>
      </c>
      <c r="M2298" t="s">
        <v>4918</v>
      </c>
      <c r="N2298" t="s">
        <v>4972</v>
      </c>
      <c r="O2298" t="s">
        <v>4920</v>
      </c>
      <c r="P2298" t="s">
        <v>23549</v>
      </c>
      <c r="Q2298" t="s">
        <v>23550</v>
      </c>
      <c r="R2298" t="str">
        <f t="shared" si="70"/>
        <v>高密</v>
      </c>
      <c r="S2298" t="str">
        <f t="shared" si="71"/>
        <v>0105</v>
      </c>
    </row>
    <row r="2299" spans="1:19">
      <c r="A2299" t="s">
        <v>23551</v>
      </c>
      <c r="B2299" t="s">
        <v>23552</v>
      </c>
      <c r="C2299" t="s">
        <v>49</v>
      </c>
      <c r="D2299" t="s">
        <v>23553</v>
      </c>
      <c r="E2299" t="s">
        <v>21710</v>
      </c>
      <c r="F2299" t="s">
        <v>23554</v>
      </c>
      <c r="G2299" t="s">
        <v>23555</v>
      </c>
      <c r="H2299" t="s">
        <v>23556</v>
      </c>
      <c r="I2299" t="s">
        <v>4852</v>
      </c>
      <c r="J2299" t="s">
        <v>5875</v>
      </c>
      <c r="K2299" t="s">
        <v>5876</v>
      </c>
      <c r="L2299" t="s">
        <v>50</v>
      </c>
      <c r="M2299" t="s">
        <v>5877</v>
      </c>
      <c r="O2299" t="s">
        <v>5878</v>
      </c>
      <c r="P2299" t="s">
        <v>23557</v>
      </c>
      <c r="Q2299" t="s">
        <v>23558</v>
      </c>
      <c r="R2299" t="str">
        <f t="shared" si="70"/>
        <v>青州</v>
      </c>
      <c r="S2299" t="str">
        <f t="shared" si="71"/>
        <v>0105</v>
      </c>
    </row>
    <row r="2300" spans="1:19">
      <c r="A2300" t="s">
        <v>23559</v>
      </c>
      <c r="B2300" t="s">
        <v>23560</v>
      </c>
      <c r="C2300" t="s">
        <v>49</v>
      </c>
      <c r="D2300" t="s">
        <v>23561</v>
      </c>
      <c r="E2300" t="s">
        <v>21710</v>
      </c>
      <c r="F2300" t="s">
        <v>23562</v>
      </c>
      <c r="G2300" t="s">
        <v>23563</v>
      </c>
      <c r="H2300" t="s">
        <v>23564</v>
      </c>
      <c r="I2300" t="s">
        <v>5221</v>
      </c>
      <c r="J2300" t="s">
        <v>8984</v>
      </c>
      <c r="K2300" t="s">
        <v>8985</v>
      </c>
      <c r="L2300" t="s">
        <v>60</v>
      </c>
      <c r="M2300" t="s">
        <v>5511</v>
      </c>
      <c r="N2300" t="s">
        <v>4905</v>
      </c>
      <c r="O2300" t="s">
        <v>8986</v>
      </c>
      <c r="P2300" t="s">
        <v>23565</v>
      </c>
      <c r="Q2300" t="s">
        <v>23566</v>
      </c>
      <c r="R2300" t="str">
        <f t="shared" si="70"/>
        <v>奎文</v>
      </c>
      <c r="S2300" t="str">
        <f t="shared" si="71"/>
        <v>0105</v>
      </c>
    </row>
    <row r="2301" spans="1:19">
      <c r="A2301" t="s">
        <v>23567</v>
      </c>
      <c r="B2301" t="s">
        <v>23568</v>
      </c>
      <c r="C2301" t="s">
        <v>49</v>
      </c>
      <c r="D2301" t="s">
        <v>23569</v>
      </c>
      <c r="E2301" t="s">
        <v>21685</v>
      </c>
      <c r="F2301" t="s">
        <v>23570</v>
      </c>
      <c r="G2301" t="s">
        <v>23571</v>
      </c>
      <c r="H2301" t="s">
        <v>23572</v>
      </c>
      <c r="I2301" t="s">
        <v>12757</v>
      </c>
      <c r="J2301" t="s">
        <v>5636</v>
      </c>
      <c r="K2301" t="s">
        <v>5637</v>
      </c>
      <c r="L2301" t="s">
        <v>105</v>
      </c>
      <c r="M2301" t="s">
        <v>5638</v>
      </c>
      <c r="N2301" t="s">
        <v>5030</v>
      </c>
      <c r="O2301" t="s">
        <v>5639</v>
      </c>
      <c r="P2301" t="s">
        <v>23573</v>
      </c>
      <c r="Q2301" t="s">
        <v>23574</v>
      </c>
      <c r="R2301" t="str">
        <f t="shared" si="70"/>
        <v>寿光</v>
      </c>
      <c r="S2301" t="str">
        <f t="shared" si="71"/>
        <v>0105</v>
      </c>
    </row>
    <row r="2302" spans="1:19">
      <c r="A2302" t="s">
        <v>23575</v>
      </c>
      <c r="B2302" t="s">
        <v>23576</v>
      </c>
      <c r="C2302" t="s">
        <v>49</v>
      </c>
      <c r="D2302" t="s">
        <v>23577</v>
      </c>
      <c r="E2302" t="s">
        <v>21710</v>
      </c>
      <c r="F2302" t="s">
        <v>23578</v>
      </c>
      <c r="G2302" t="s">
        <v>23579</v>
      </c>
      <c r="H2302" t="s">
        <v>23580</v>
      </c>
      <c r="I2302" t="s">
        <v>4852</v>
      </c>
      <c r="J2302" t="s">
        <v>5852</v>
      </c>
      <c r="K2302" t="s">
        <v>5853</v>
      </c>
      <c r="L2302" t="s">
        <v>123</v>
      </c>
      <c r="M2302" t="s">
        <v>5854</v>
      </c>
      <c r="O2302" t="s">
        <v>5855</v>
      </c>
      <c r="P2302" t="s">
        <v>23581</v>
      </c>
      <c r="Q2302" t="s">
        <v>23582</v>
      </c>
      <c r="R2302" t="str">
        <f t="shared" si="70"/>
        <v>诸城</v>
      </c>
      <c r="S2302" t="str">
        <f t="shared" si="71"/>
        <v>0105</v>
      </c>
    </row>
    <row r="2303" spans="1:19">
      <c r="A2303" t="s">
        <v>23583</v>
      </c>
      <c r="B2303" t="s">
        <v>23584</v>
      </c>
      <c r="C2303" t="s">
        <v>49</v>
      </c>
      <c r="D2303" t="s">
        <v>23585</v>
      </c>
      <c r="E2303" t="s">
        <v>21710</v>
      </c>
      <c r="F2303" t="s">
        <v>23586</v>
      </c>
      <c r="G2303" t="s">
        <v>23587</v>
      </c>
      <c r="H2303" t="s">
        <v>23588</v>
      </c>
      <c r="I2303" t="s">
        <v>4813</v>
      </c>
      <c r="J2303" t="s">
        <v>12120</v>
      </c>
      <c r="K2303" t="s">
        <v>12121</v>
      </c>
      <c r="L2303" t="s">
        <v>1136</v>
      </c>
      <c r="M2303" t="s">
        <v>8945</v>
      </c>
      <c r="N2303" t="s">
        <v>4789</v>
      </c>
      <c r="O2303" t="s">
        <v>12122</v>
      </c>
      <c r="P2303" t="s">
        <v>23589</v>
      </c>
      <c r="Q2303" t="s">
        <v>23590</v>
      </c>
      <c r="R2303" t="str">
        <f t="shared" si="70"/>
        <v>昌乐</v>
      </c>
      <c r="S2303" t="str">
        <f t="shared" si="71"/>
        <v>0105</v>
      </c>
    </row>
    <row r="2304" spans="1:19">
      <c r="A2304" t="s">
        <v>23591</v>
      </c>
      <c r="B2304" t="s">
        <v>23592</v>
      </c>
      <c r="C2304" t="s">
        <v>49</v>
      </c>
      <c r="D2304" t="s">
        <v>23593</v>
      </c>
      <c r="E2304" t="s">
        <v>21710</v>
      </c>
      <c r="F2304" t="s">
        <v>23594</v>
      </c>
      <c r="G2304" t="s">
        <v>23595</v>
      </c>
      <c r="H2304" t="s">
        <v>23596</v>
      </c>
      <c r="I2304" t="s">
        <v>5407</v>
      </c>
      <c r="J2304" t="s">
        <v>6973</v>
      </c>
      <c r="K2304" t="s">
        <v>6974</v>
      </c>
      <c r="L2304" t="s">
        <v>60</v>
      </c>
      <c r="M2304" t="s">
        <v>5511</v>
      </c>
      <c r="N2304" t="s">
        <v>5296</v>
      </c>
      <c r="O2304" t="s">
        <v>6975</v>
      </c>
      <c r="P2304" t="s">
        <v>23597</v>
      </c>
      <c r="R2304" t="str">
        <f t="shared" si="70"/>
        <v>奎文</v>
      </c>
      <c r="S2304" t="str">
        <f t="shared" si="71"/>
        <v>0105</v>
      </c>
    </row>
    <row r="2305" spans="1:19">
      <c r="A2305" t="s">
        <v>23598</v>
      </c>
      <c r="B2305" t="s">
        <v>23599</v>
      </c>
      <c r="C2305" t="s">
        <v>49</v>
      </c>
      <c r="D2305" t="s">
        <v>23600</v>
      </c>
      <c r="E2305" t="s">
        <v>21685</v>
      </c>
      <c r="F2305" t="s">
        <v>23601</v>
      </c>
      <c r="G2305" t="s">
        <v>23602</v>
      </c>
      <c r="H2305" t="s">
        <v>23603</v>
      </c>
      <c r="I2305" t="s">
        <v>12119</v>
      </c>
      <c r="J2305" t="s">
        <v>6528</v>
      </c>
      <c r="K2305" t="s">
        <v>6529</v>
      </c>
      <c r="L2305" t="s">
        <v>60</v>
      </c>
      <c r="M2305" t="s">
        <v>4774</v>
      </c>
      <c r="N2305" t="s">
        <v>8593</v>
      </c>
      <c r="O2305" t="s">
        <v>6531</v>
      </c>
      <c r="P2305" t="s">
        <v>23604</v>
      </c>
      <c r="Q2305" t="s">
        <v>23605</v>
      </c>
      <c r="R2305" t="str">
        <f t="shared" ref="R2305:R2368" si="72">IF(OR(LEFT(L2305,2)="高新"),"奎文",IF(LEFT(L2305,2)="峡山","坊子",IF(LEFT(L2305,2)="滨海","寒亭",LEFT(L2305,2))))</f>
        <v>奎文</v>
      </c>
      <c r="S2305" t="str">
        <f t="shared" ref="S2305:S2368" si="73">TEXT(B2305,"mmdd")</f>
        <v>0105</v>
      </c>
    </row>
    <row r="2306" spans="1:19">
      <c r="A2306" t="s">
        <v>23606</v>
      </c>
      <c r="B2306" t="s">
        <v>23607</v>
      </c>
      <c r="C2306" t="s">
        <v>49</v>
      </c>
      <c r="D2306" t="s">
        <v>23608</v>
      </c>
      <c r="E2306" t="s">
        <v>23609</v>
      </c>
      <c r="F2306" t="s">
        <v>23610</v>
      </c>
      <c r="G2306" t="s">
        <v>23611</v>
      </c>
      <c r="H2306" t="s">
        <v>23612</v>
      </c>
      <c r="I2306" t="s">
        <v>12119</v>
      </c>
      <c r="J2306" t="s">
        <v>8764</v>
      </c>
      <c r="K2306" t="s">
        <v>8765</v>
      </c>
      <c r="L2306" t="s">
        <v>375</v>
      </c>
      <c r="M2306" t="s">
        <v>7334</v>
      </c>
      <c r="N2306" t="s">
        <v>4972</v>
      </c>
      <c r="O2306" t="s">
        <v>8766</v>
      </c>
      <c r="P2306" t="s">
        <v>23613</v>
      </c>
      <c r="R2306" t="str">
        <f t="shared" si="72"/>
        <v>昌邑</v>
      </c>
      <c r="S2306" t="str">
        <f t="shared" si="73"/>
        <v>0105</v>
      </c>
    </row>
    <row r="2307" spans="1:19">
      <c r="A2307" t="s">
        <v>23614</v>
      </c>
      <c r="B2307" t="s">
        <v>23615</v>
      </c>
      <c r="C2307" t="s">
        <v>49</v>
      </c>
      <c r="D2307" t="s">
        <v>23616</v>
      </c>
      <c r="E2307" t="s">
        <v>22250</v>
      </c>
      <c r="F2307" t="s">
        <v>23617</v>
      </c>
      <c r="G2307" t="s">
        <v>23618</v>
      </c>
      <c r="H2307" t="s">
        <v>23619</v>
      </c>
      <c r="I2307" t="s">
        <v>12119</v>
      </c>
      <c r="J2307" t="s">
        <v>18995</v>
      </c>
      <c r="K2307" t="s">
        <v>18996</v>
      </c>
      <c r="L2307" t="s">
        <v>114</v>
      </c>
      <c r="M2307" t="s">
        <v>5486</v>
      </c>
      <c r="N2307" t="s">
        <v>7890</v>
      </c>
      <c r="O2307" t="s">
        <v>18997</v>
      </c>
      <c r="P2307" t="s">
        <v>23620</v>
      </c>
      <c r="Q2307" t="s">
        <v>23621</v>
      </c>
      <c r="R2307" t="str">
        <f t="shared" si="72"/>
        <v>高密</v>
      </c>
      <c r="S2307" t="str">
        <f t="shared" si="73"/>
        <v>0105</v>
      </c>
    </row>
    <row r="2308" spans="1:19">
      <c r="A2308" t="s">
        <v>23622</v>
      </c>
      <c r="B2308" t="s">
        <v>23623</v>
      </c>
      <c r="C2308" t="s">
        <v>49</v>
      </c>
      <c r="D2308" t="s">
        <v>23624</v>
      </c>
      <c r="E2308" t="s">
        <v>21685</v>
      </c>
      <c r="F2308" t="s">
        <v>23625</v>
      </c>
      <c r="G2308" t="s">
        <v>23626</v>
      </c>
      <c r="H2308" t="s">
        <v>23627</v>
      </c>
      <c r="I2308" t="s">
        <v>12119</v>
      </c>
      <c r="J2308" t="s">
        <v>12876</v>
      </c>
      <c r="K2308" t="s">
        <v>12877</v>
      </c>
      <c r="L2308" t="s">
        <v>86</v>
      </c>
      <c r="M2308" t="s">
        <v>6297</v>
      </c>
      <c r="N2308" t="s">
        <v>5056</v>
      </c>
      <c r="O2308" t="s">
        <v>12878</v>
      </c>
      <c r="P2308" t="s">
        <v>23628</v>
      </c>
      <c r="R2308" t="str">
        <f t="shared" si="72"/>
        <v>坊子</v>
      </c>
      <c r="S2308" t="str">
        <f t="shared" si="73"/>
        <v>0105</v>
      </c>
    </row>
    <row r="2309" spans="1:19">
      <c r="A2309" t="s">
        <v>23629</v>
      </c>
      <c r="B2309" t="s">
        <v>23630</v>
      </c>
      <c r="C2309" t="s">
        <v>49</v>
      </c>
      <c r="D2309" t="s">
        <v>23631</v>
      </c>
      <c r="E2309" t="s">
        <v>23632</v>
      </c>
      <c r="F2309" t="s">
        <v>23633</v>
      </c>
      <c r="G2309" t="s">
        <v>23634</v>
      </c>
      <c r="H2309" t="s">
        <v>23635</v>
      </c>
      <c r="I2309" t="s">
        <v>4852</v>
      </c>
      <c r="J2309" t="s">
        <v>8305</v>
      </c>
      <c r="K2309" t="s">
        <v>8306</v>
      </c>
      <c r="L2309" t="s">
        <v>60</v>
      </c>
      <c r="M2309" t="s">
        <v>5511</v>
      </c>
      <c r="N2309" t="s">
        <v>6243</v>
      </c>
      <c r="O2309" t="s">
        <v>8307</v>
      </c>
      <c r="P2309" t="s">
        <v>23636</v>
      </c>
      <c r="R2309" t="str">
        <f t="shared" si="72"/>
        <v>奎文</v>
      </c>
      <c r="S2309" t="str">
        <f t="shared" si="73"/>
        <v>0105</v>
      </c>
    </row>
    <row r="2310" spans="1:19">
      <c r="A2310" t="s">
        <v>23637</v>
      </c>
      <c r="B2310" t="s">
        <v>23638</v>
      </c>
      <c r="C2310" t="s">
        <v>49</v>
      </c>
      <c r="D2310" t="s">
        <v>23639</v>
      </c>
      <c r="E2310" t="s">
        <v>21710</v>
      </c>
      <c r="F2310" t="s">
        <v>23640</v>
      </c>
      <c r="G2310" t="s">
        <v>23641</v>
      </c>
      <c r="H2310" t="s">
        <v>23642</v>
      </c>
      <c r="I2310" t="s">
        <v>5560</v>
      </c>
      <c r="J2310" t="s">
        <v>6106</v>
      </c>
      <c r="K2310" t="s">
        <v>6107</v>
      </c>
      <c r="L2310" t="s">
        <v>123</v>
      </c>
      <c r="M2310" t="s">
        <v>4932</v>
      </c>
      <c r="N2310" t="s">
        <v>5801</v>
      </c>
      <c r="O2310" t="s">
        <v>6108</v>
      </c>
      <c r="P2310" t="s">
        <v>23643</v>
      </c>
      <c r="R2310" t="str">
        <f t="shared" si="72"/>
        <v>诸城</v>
      </c>
      <c r="S2310" t="str">
        <f t="shared" si="73"/>
        <v>0105</v>
      </c>
    </row>
    <row r="2311" spans="1:19">
      <c r="A2311" t="s">
        <v>23644</v>
      </c>
      <c r="B2311" t="s">
        <v>23645</v>
      </c>
      <c r="C2311" t="s">
        <v>49</v>
      </c>
      <c r="D2311" t="s">
        <v>23646</v>
      </c>
      <c r="E2311" t="s">
        <v>21659</v>
      </c>
      <c r="F2311" t="s">
        <v>23647</v>
      </c>
      <c r="G2311" t="s">
        <v>23648</v>
      </c>
      <c r="H2311" t="s">
        <v>23649</v>
      </c>
      <c r="I2311" t="s">
        <v>4785</v>
      </c>
      <c r="J2311" t="s">
        <v>10182</v>
      </c>
      <c r="K2311" t="s">
        <v>10183</v>
      </c>
      <c r="L2311" t="s">
        <v>60</v>
      </c>
      <c r="M2311" t="s">
        <v>4774</v>
      </c>
      <c r="O2311" t="s">
        <v>10184</v>
      </c>
      <c r="P2311" t="s">
        <v>23650</v>
      </c>
      <c r="R2311" t="str">
        <f t="shared" si="72"/>
        <v>奎文</v>
      </c>
      <c r="S2311" t="str">
        <f t="shared" si="73"/>
        <v>0105</v>
      </c>
    </row>
    <row r="2312" spans="1:19">
      <c r="A2312" t="s">
        <v>23651</v>
      </c>
      <c r="B2312" t="s">
        <v>23652</v>
      </c>
      <c r="C2312" t="s">
        <v>49</v>
      </c>
      <c r="D2312" t="s">
        <v>23653</v>
      </c>
      <c r="E2312" t="s">
        <v>21710</v>
      </c>
      <c r="F2312" t="s">
        <v>23654</v>
      </c>
      <c r="G2312" t="s">
        <v>23655</v>
      </c>
      <c r="H2312" t="s">
        <v>23656</v>
      </c>
      <c r="I2312" t="s">
        <v>4852</v>
      </c>
      <c r="J2312" t="s">
        <v>5852</v>
      </c>
      <c r="K2312" t="s">
        <v>5853</v>
      </c>
      <c r="L2312" t="s">
        <v>123</v>
      </c>
      <c r="M2312" t="s">
        <v>5854</v>
      </c>
      <c r="N2312" t="s">
        <v>4892</v>
      </c>
      <c r="O2312" t="s">
        <v>5855</v>
      </c>
      <c r="P2312" t="s">
        <v>23657</v>
      </c>
      <c r="R2312" t="str">
        <f t="shared" si="72"/>
        <v>诸城</v>
      </c>
      <c r="S2312" t="str">
        <f t="shared" si="73"/>
        <v>0105</v>
      </c>
    </row>
    <row r="2313" spans="1:19">
      <c r="A2313" t="s">
        <v>23658</v>
      </c>
      <c r="B2313" t="s">
        <v>23659</v>
      </c>
      <c r="C2313" t="s">
        <v>49</v>
      </c>
      <c r="D2313" t="s">
        <v>23660</v>
      </c>
      <c r="E2313" t="s">
        <v>22324</v>
      </c>
      <c r="F2313" t="s">
        <v>23661</v>
      </c>
      <c r="G2313" t="s">
        <v>23662</v>
      </c>
      <c r="H2313" t="s">
        <v>23663</v>
      </c>
      <c r="I2313" t="s">
        <v>12500</v>
      </c>
      <c r="J2313" t="s">
        <v>5122</v>
      </c>
      <c r="K2313" t="s">
        <v>5123</v>
      </c>
      <c r="N2313" t="s">
        <v>4832</v>
      </c>
      <c r="O2313" t="s">
        <v>5124</v>
      </c>
      <c r="R2313" t="str">
        <f t="shared" si="72"/>
        <v/>
      </c>
      <c r="S2313" t="str">
        <f t="shared" si="73"/>
        <v>0105</v>
      </c>
    </row>
    <row r="2314" spans="1:19">
      <c r="A2314" t="s">
        <v>23664</v>
      </c>
      <c r="B2314" t="s">
        <v>23665</v>
      </c>
      <c r="C2314" t="s">
        <v>49</v>
      </c>
      <c r="D2314" t="s">
        <v>23666</v>
      </c>
      <c r="E2314" t="s">
        <v>22090</v>
      </c>
      <c r="F2314" t="s">
        <v>23667</v>
      </c>
      <c r="G2314" t="s">
        <v>23668</v>
      </c>
      <c r="H2314" t="s">
        <v>23669</v>
      </c>
      <c r="I2314" t="s">
        <v>4828</v>
      </c>
      <c r="J2314" t="s">
        <v>6496</v>
      </c>
      <c r="K2314" t="s">
        <v>6497</v>
      </c>
      <c r="L2314" t="s">
        <v>123</v>
      </c>
      <c r="M2314" t="s">
        <v>4932</v>
      </c>
      <c r="N2314" t="s">
        <v>5451</v>
      </c>
      <c r="O2314" t="s">
        <v>6498</v>
      </c>
      <c r="P2314" t="s">
        <v>23670</v>
      </c>
      <c r="R2314" t="str">
        <f t="shared" si="72"/>
        <v>诸城</v>
      </c>
      <c r="S2314" t="str">
        <f t="shared" si="73"/>
        <v>0105</v>
      </c>
    </row>
    <row r="2315" spans="1:19">
      <c r="A2315" t="s">
        <v>23671</v>
      </c>
      <c r="B2315" t="s">
        <v>23672</v>
      </c>
      <c r="C2315" t="s">
        <v>49</v>
      </c>
      <c r="D2315" t="s">
        <v>23673</v>
      </c>
      <c r="E2315" t="s">
        <v>21659</v>
      </c>
      <c r="F2315" t="s">
        <v>23674</v>
      </c>
      <c r="G2315" t="s">
        <v>23675</v>
      </c>
      <c r="H2315" t="s">
        <v>23676</v>
      </c>
      <c r="I2315" t="s">
        <v>4841</v>
      </c>
      <c r="J2315" t="s">
        <v>6193</v>
      </c>
      <c r="K2315" t="s">
        <v>6194</v>
      </c>
      <c r="L2315" t="s">
        <v>105</v>
      </c>
      <c r="M2315" t="s">
        <v>6195</v>
      </c>
      <c r="N2315" t="s">
        <v>4845</v>
      </c>
      <c r="O2315" t="s">
        <v>6196</v>
      </c>
      <c r="P2315" t="s">
        <v>23677</v>
      </c>
      <c r="R2315" t="str">
        <f t="shared" si="72"/>
        <v>寿光</v>
      </c>
      <c r="S2315" t="str">
        <f t="shared" si="73"/>
        <v>0105</v>
      </c>
    </row>
    <row r="2316" spans="1:19">
      <c r="A2316" t="s">
        <v>23678</v>
      </c>
      <c r="B2316" t="s">
        <v>23679</v>
      </c>
      <c r="C2316" t="s">
        <v>49</v>
      </c>
      <c r="D2316" t="s">
        <v>23680</v>
      </c>
      <c r="E2316" t="s">
        <v>23681</v>
      </c>
      <c r="F2316" t="s">
        <v>23682</v>
      </c>
      <c r="G2316" t="s">
        <v>23683</v>
      </c>
      <c r="H2316" t="s">
        <v>23684</v>
      </c>
      <c r="I2316" t="s">
        <v>5052</v>
      </c>
      <c r="J2316" t="s">
        <v>5040</v>
      </c>
      <c r="K2316" t="s">
        <v>5041</v>
      </c>
      <c r="L2316" t="s">
        <v>95</v>
      </c>
      <c r="M2316" t="s">
        <v>5042</v>
      </c>
      <c r="N2316" t="s">
        <v>5056</v>
      </c>
      <c r="O2316" t="s">
        <v>5044</v>
      </c>
      <c r="P2316" t="s">
        <v>23685</v>
      </c>
      <c r="Q2316" t="s">
        <v>23686</v>
      </c>
      <c r="R2316" t="str">
        <f t="shared" si="72"/>
        <v>安丘</v>
      </c>
      <c r="S2316" t="str">
        <f t="shared" si="73"/>
        <v>0105</v>
      </c>
    </row>
    <row r="2317" spans="1:19">
      <c r="A2317" t="s">
        <v>23687</v>
      </c>
      <c r="B2317" t="s">
        <v>23688</v>
      </c>
      <c r="C2317" t="s">
        <v>49</v>
      </c>
      <c r="D2317" t="s">
        <v>23689</v>
      </c>
      <c r="E2317" t="s">
        <v>21641</v>
      </c>
      <c r="F2317" t="s">
        <v>23690</v>
      </c>
      <c r="G2317" t="s">
        <v>23691</v>
      </c>
      <c r="H2317" t="s">
        <v>23692</v>
      </c>
      <c r="I2317" t="s">
        <v>4828</v>
      </c>
      <c r="J2317" t="s">
        <v>20972</v>
      </c>
      <c r="K2317" t="s">
        <v>20973</v>
      </c>
      <c r="L2317" t="s">
        <v>123</v>
      </c>
      <c r="M2317" t="s">
        <v>5364</v>
      </c>
      <c r="O2317" t="s">
        <v>20974</v>
      </c>
      <c r="P2317" t="s">
        <v>23693</v>
      </c>
      <c r="Q2317" t="s">
        <v>23694</v>
      </c>
      <c r="R2317" t="str">
        <f t="shared" si="72"/>
        <v>诸城</v>
      </c>
      <c r="S2317" t="str">
        <f t="shared" si="73"/>
        <v>0105</v>
      </c>
    </row>
    <row r="2318" spans="1:19">
      <c r="A2318" t="s">
        <v>23695</v>
      </c>
      <c r="B2318" t="s">
        <v>23696</v>
      </c>
      <c r="C2318" t="s">
        <v>49</v>
      </c>
      <c r="D2318" t="s">
        <v>23697</v>
      </c>
      <c r="E2318" t="s">
        <v>21685</v>
      </c>
      <c r="F2318" t="s">
        <v>23698</v>
      </c>
      <c r="G2318" t="s">
        <v>23699</v>
      </c>
      <c r="H2318" t="s">
        <v>18095</v>
      </c>
      <c r="I2318" t="s">
        <v>12119</v>
      </c>
      <c r="J2318" t="s">
        <v>5418</v>
      </c>
      <c r="K2318" t="s">
        <v>5419</v>
      </c>
      <c r="L2318" t="s">
        <v>60</v>
      </c>
      <c r="M2318" t="s">
        <v>5420</v>
      </c>
      <c r="N2318" t="s">
        <v>4832</v>
      </c>
      <c r="O2318" t="s">
        <v>5422</v>
      </c>
      <c r="P2318" t="s">
        <v>23700</v>
      </c>
      <c r="Q2318" t="s">
        <v>23701</v>
      </c>
      <c r="R2318" t="str">
        <f t="shared" si="72"/>
        <v>奎文</v>
      </c>
      <c r="S2318" t="str">
        <f t="shared" si="73"/>
        <v>0105</v>
      </c>
    </row>
    <row r="2319" spans="1:19">
      <c r="A2319" t="s">
        <v>23702</v>
      </c>
      <c r="B2319" t="s">
        <v>23703</v>
      </c>
      <c r="C2319" t="s">
        <v>49</v>
      </c>
      <c r="D2319" t="s">
        <v>23704</v>
      </c>
      <c r="E2319" t="s">
        <v>21641</v>
      </c>
      <c r="F2319" t="s">
        <v>23705</v>
      </c>
      <c r="G2319" t="s">
        <v>23706</v>
      </c>
      <c r="H2319" t="s">
        <v>23707</v>
      </c>
      <c r="I2319" t="s">
        <v>12119</v>
      </c>
      <c r="J2319" t="s">
        <v>10338</v>
      </c>
      <c r="K2319" t="s">
        <v>10339</v>
      </c>
      <c r="L2319" t="s">
        <v>237</v>
      </c>
      <c r="M2319" t="s">
        <v>5247</v>
      </c>
      <c r="O2319" t="s">
        <v>10340</v>
      </c>
      <c r="R2319" t="str">
        <f t="shared" si="72"/>
        <v>潍城</v>
      </c>
      <c r="S2319" t="str">
        <f t="shared" si="73"/>
        <v>0105</v>
      </c>
    </row>
    <row r="2320" spans="1:19">
      <c r="A2320" t="s">
        <v>23708</v>
      </c>
      <c r="B2320" t="s">
        <v>23709</v>
      </c>
      <c r="C2320" t="s">
        <v>49</v>
      </c>
      <c r="D2320" t="s">
        <v>23710</v>
      </c>
      <c r="E2320" t="s">
        <v>21641</v>
      </c>
      <c r="F2320" t="s">
        <v>23711</v>
      </c>
      <c r="G2320" t="s">
        <v>23712</v>
      </c>
      <c r="H2320" t="s">
        <v>23713</v>
      </c>
      <c r="I2320" t="s">
        <v>12119</v>
      </c>
      <c r="J2320" t="s">
        <v>6053</v>
      </c>
      <c r="K2320" t="s">
        <v>6054</v>
      </c>
      <c r="L2320" t="s">
        <v>105</v>
      </c>
      <c r="M2320" t="s">
        <v>6055</v>
      </c>
      <c r="O2320" t="s">
        <v>6056</v>
      </c>
      <c r="P2320" t="s">
        <v>23714</v>
      </c>
      <c r="R2320" t="str">
        <f t="shared" si="72"/>
        <v>寿光</v>
      </c>
      <c r="S2320" t="str">
        <f t="shared" si="73"/>
        <v>0105</v>
      </c>
    </row>
    <row r="2321" spans="1:19">
      <c r="A2321" t="s">
        <v>23715</v>
      </c>
      <c r="B2321" t="s">
        <v>23716</v>
      </c>
      <c r="C2321" t="s">
        <v>49</v>
      </c>
      <c r="D2321" t="s">
        <v>23717</v>
      </c>
      <c r="E2321" t="s">
        <v>21659</v>
      </c>
      <c r="F2321" t="s">
        <v>23718</v>
      </c>
      <c r="G2321" t="s">
        <v>23719</v>
      </c>
      <c r="H2321" t="s">
        <v>23720</v>
      </c>
      <c r="I2321" t="s">
        <v>4852</v>
      </c>
      <c r="J2321" t="s">
        <v>17128</v>
      </c>
      <c r="K2321" t="s">
        <v>17129</v>
      </c>
      <c r="L2321" t="s">
        <v>375</v>
      </c>
      <c r="M2321" t="s">
        <v>7334</v>
      </c>
      <c r="N2321" t="s">
        <v>4892</v>
      </c>
      <c r="O2321" t="s">
        <v>17130</v>
      </c>
      <c r="P2321" t="s">
        <v>23721</v>
      </c>
      <c r="R2321" t="str">
        <f t="shared" si="72"/>
        <v>昌邑</v>
      </c>
      <c r="S2321" t="str">
        <f t="shared" si="73"/>
        <v>0105</v>
      </c>
    </row>
    <row r="2322" spans="1:19">
      <c r="A2322" t="s">
        <v>23722</v>
      </c>
      <c r="B2322" t="s">
        <v>23723</v>
      </c>
      <c r="C2322" t="s">
        <v>49</v>
      </c>
      <c r="D2322" t="s">
        <v>23724</v>
      </c>
      <c r="E2322" t="s">
        <v>21659</v>
      </c>
      <c r="F2322" t="s">
        <v>23725</v>
      </c>
      <c r="G2322" t="s">
        <v>23726</v>
      </c>
      <c r="H2322" t="s">
        <v>23727</v>
      </c>
      <c r="I2322" t="s">
        <v>4852</v>
      </c>
      <c r="J2322" t="s">
        <v>6205</v>
      </c>
      <c r="K2322" t="s">
        <v>6206</v>
      </c>
      <c r="L2322" t="s">
        <v>50</v>
      </c>
      <c r="M2322" t="s">
        <v>6207</v>
      </c>
      <c r="N2322" t="s">
        <v>5017</v>
      </c>
      <c r="O2322" t="s">
        <v>6208</v>
      </c>
      <c r="P2322" t="s">
        <v>23728</v>
      </c>
      <c r="Q2322" t="s">
        <v>23729</v>
      </c>
      <c r="R2322" t="str">
        <f t="shared" si="72"/>
        <v>青州</v>
      </c>
      <c r="S2322" t="str">
        <f t="shared" si="73"/>
        <v>0105</v>
      </c>
    </row>
    <row r="2323" spans="1:19">
      <c r="A2323" t="s">
        <v>23730</v>
      </c>
      <c r="B2323" t="s">
        <v>23731</v>
      </c>
      <c r="C2323" t="s">
        <v>49</v>
      </c>
      <c r="D2323" t="s">
        <v>23732</v>
      </c>
      <c r="E2323" t="s">
        <v>21641</v>
      </c>
      <c r="F2323" t="s">
        <v>23733</v>
      </c>
      <c r="G2323" t="s">
        <v>23734</v>
      </c>
      <c r="H2323" t="s">
        <v>23735</v>
      </c>
      <c r="I2323" t="s">
        <v>21751</v>
      </c>
      <c r="J2323" t="s">
        <v>23736</v>
      </c>
      <c r="K2323" t="s">
        <v>23737</v>
      </c>
      <c r="L2323" t="s">
        <v>114</v>
      </c>
      <c r="M2323" t="s">
        <v>20678</v>
      </c>
      <c r="O2323" t="s">
        <v>23738</v>
      </c>
      <c r="R2323" t="str">
        <f t="shared" si="72"/>
        <v>高密</v>
      </c>
      <c r="S2323" t="str">
        <f t="shared" si="73"/>
        <v>0105</v>
      </c>
    </row>
    <row r="2324" spans="1:19">
      <c r="A2324" t="s">
        <v>23739</v>
      </c>
      <c r="B2324" t="s">
        <v>23740</v>
      </c>
      <c r="C2324" t="s">
        <v>49</v>
      </c>
      <c r="D2324" t="s">
        <v>23741</v>
      </c>
      <c r="E2324" t="s">
        <v>21710</v>
      </c>
      <c r="F2324" t="s">
        <v>23742</v>
      </c>
      <c r="G2324" t="s">
        <v>23743</v>
      </c>
      <c r="H2324" t="s">
        <v>23744</v>
      </c>
      <c r="I2324" t="s">
        <v>4813</v>
      </c>
      <c r="J2324" t="s">
        <v>6097</v>
      </c>
      <c r="K2324" t="s">
        <v>6098</v>
      </c>
      <c r="L2324" t="s">
        <v>148</v>
      </c>
      <c r="M2324" t="s">
        <v>5580</v>
      </c>
      <c r="N2324" t="s">
        <v>4919</v>
      </c>
      <c r="O2324" t="s">
        <v>6099</v>
      </c>
      <c r="P2324" t="s">
        <v>23745</v>
      </c>
      <c r="Q2324" t="s">
        <v>23746</v>
      </c>
      <c r="R2324" t="str">
        <f t="shared" si="72"/>
        <v>寒亭</v>
      </c>
      <c r="S2324" t="str">
        <f t="shared" si="73"/>
        <v>0105</v>
      </c>
    </row>
    <row r="2325" spans="1:19">
      <c r="A2325" t="s">
        <v>23747</v>
      </c>
      <c r="B2325" t="s">
        <v>23748</v>
      </c>
      <c r="C2325" t="s">
        <v>49</v>
      </c>
      <c r="D2325" t="s">
        <v>23749</v>
      </c>
      <c r="E2325" t="s">
        <v>21641</v>
      </c>
      <c r="F2325" t="s">
        <v>23750</v>
      </c>
      <c r="G2325" t="s">
        <v>23751</v>
      </c>
      <c r="H2325" t="s">
        <v>23752</v>
      </c>
      <c r="I2325" t="s">
        <v>4852</v>
      </c>
      <c r="J2325" t="s">
        <v>10771</v>
      </c>
      <c r="K2325" t="s">
        <v>10772</v>
      </c>
      <c r="L2325" t="s">
        <v>60</v>
      </c>
      <c r="M2325" t="s">
        <v>5420</v>
      </c>
      <c r="O2325" t="s">
        <v>10773</v>
      </c>
      <c r="P2325" t="s">
        <v>23753</v>
      </c>
      <c r="Q2325" t="s">
        <v>23754</v>
      </c>
      <c r="R2325" t="str">
        <f t="shared" si="72"/>
        <v>奎文</v>
      </c>
      <c r="S2325" t="str">
        <f t="shared" si="73"/>
        <v>0105</v>
      </c>
    </row>
    <row r="2326" spans="1:19">
      <c r="A2326" t="s">
        <v>23755</v>
      </c>
      <c r="B2326" t="s">
        <v>23756</v>
      </c>
      <c r="C2326" t="s">
        <v>49</v>
      </c>
      <c r="D2326" t="s">
        <v>23757</v>
      </c>
      <c r="E2326" t="s">
        <v>21641</v>
      </c>
      <c r="F2326" t="s">
        <v>23758</v>
      </c>
      <c r="G2326" t="s">
        <v>23759</v>
      </c>
      <c r="H2326" t="s">
        <v>23760</v>
      </c>
      <c r="I2326" t="s">
        <v>4771</v>
      </c>
      <c r="J2326" t="s">
        <v>7590</v>
      </c>
      <c r="K2326" t="s">
        <v>7591</v>
      </c>
      <c r="L2326" t="s">
        <v>123</v>
      </c>
      <c r="M2326" t="s">
        <v>5364</v>
      </c>
      <c r="O2326" t="s">
        <v>7592</v>
      </c>
      <c r="R2326" t="str">
        <f t="shared" si="72"/>
        <v>诸城</v>
      </c>
      <c r="S2326" t="str">
        <f t="shared" si="73"/>
        <v>0105</v>
      </c>
    </row>
    <row r="2327" spans="1:19">
      <c r="A2327" t="s">
        <v>23761</v>
      </c>
      <c r="B2327" t="s">
        <v>23762</v>
      </c>
      <c r="C2327" t="s">
        <v>49</v>
      </c>
      <c r="D2327" t="s">
        <v>23763</v>
      </c>
      <c r="E2327" t="s">
        <v>21659</v>
      </c>
      <c r="F2327" t="s">
        <v>23764</v>
      </c>
      <c r="G2327" t="s">
        <v>23765</v>
      </c>
      <c r="H2327" t="s">
        <v>23766</v>
      </c>
      <c r="I2327" t="s">
        <v>4852</v>
      </c>
      <c r="J2327" t="s">
        <v>9181</v>
      </c>
      <c r="K2327" t="s">
        <v>9182</v>
      </c>
      <c r="L2327" t="s">
        <v>60</v>
      </c>
      <c r="M2327" t="s">
        <v>4774</v>
      </c>
      <c r="N2327" t="s">
        <v>4933</v>
      </c>
      <c r="O2327" t="s">
        <v>9183</v>
      </c>
      <c r="P2327" t="s">
        <v>23767</v>
      </c>
      <c r="Q2327" t="s">
        <v>23768</v>
      </c>
      <c r="R2327" t="str">
        <f t="shared" si="72"/>
        <v>奎文</v>
      </c>
      <c r="S2327" t="str">
        <f t="shared" si="73"/>
        <v>0105</v>
      </c>
    </row>
    <row r="2328" spans="1:19">
      <c r="A2328" t="s">
        <v>23769</v>
      </c>
      <c r="B2328" t="s">
        <v>23770</v>
      </c>
      <c r="C2328" t="s">
        <v>49</v>
      </c>
      <c r="D2328" t="s">
        <v>23771</v>
      </c>
      <c r="E2328" t="s">
        <v>23772</v>
      </c>
      <c r="F2328" t="s">
        <v>23773</v>
      </c>
      <c r="G2328" t="s">
        <v>23774</v>
      </c>
      <c r="H2328" t="s">
        <v>22839</v>
      </c>
      <c r="I2328" t="s">
        <v>4785</v>
      </c>
      <c r="J2328" t="s">
        <v>6193</v>
      </c>
      <c r="K2328" t="s">
        <v>6194</v>
      </c>
      <c r="L2328" t="s">
        <v>105</v>
      </c>
      <c r="M2328" t="s">
        <v>6195</v>
      </c>
      <c r="O2328" t="s">
        <v>6196</v>
      </c>
      <c r="P2328" t="s">
        <v>23775</v>
      </c>
      <c r="Q2328" t="s">
        <v>23776</v>
      </c>
      <c r="R2328" t="str">
        <f t="shared" si="72"/>
        <v>寿光</v>
      </c>
      <c r="S2328" t="str">
        <f t="shared" si="73"/>
        <v>0105</v>
      </c>
    </row>
    <row r="2329" spans="1:19">
      <c r="A2329" t="s">
        <v>23777</v>
      </c>
      <c r="B2329" t="s">
        <v>23778</v>
      </c>
      <c r="C2329" t="s">
        <v>49</v>
      </c>
      <c r="D2329" t="s">
        <v>23779</v>
      </c>
      <c r="E2329" t="s">
        <v>23780</v>
      </c>
      <c r="F2329" t="s">
        <v>23781</v>
      </c>
      <c r="G2329" t="s">
        <v>23782</v>
      </c>
      <c r="H2329" t="s">
        <v>23783</v>
      </c>
      <c r="I2329" t="s">
        <v>4828</v>
      </c>
      <c r="J2329" t="s">
        <v>21916</v>
      </c>
      <c r="K2329" t="s">
        <v>21917</v>
      </c>
      <c r="L2329" t="s">
        <v>77</v>
      </c>
      <c r="M2329" t="s">
        <v>4803</v>
      </c>
      <c r="N2329" t="s">
        <v>4789</v>
      </c>
      <c r="O2329" t="s">
        <v>21918</v>
      </c>
      <c r="P2329" t="s">
        <v>23784</v>
      </c>
      <c r="R2329" t="str">
        <f t="shared" si="72"/>
        <v>临朐</v>
      </c>
      <c r="S2329" t="str">
        <f t="shared" si="73"/>
        <v>0105</v>
      </c>
    </row>
    <row r="2330" spans="1:19">
      <c r="A2330" t="s">
        <v>1121</v>
      </c>
      <c r="B2330" t="s">
        <v>23785</v>
      </c>
      <c r="C2330" t="s">
        <v>49</v>
      </c>
      <c r="D2330" t="s">
        <v>23786</v>
      </c>
      <c r="E2330" t="s">
        <v>23787</v>
      </c>
      <c r="F2330" t="s">
        <v>23788</v>
      </c>
      <c r="G2330" t="s">
        <v>1119</v>
      </c>
      <c r="H2330" t="s">
        <v>23789</v>
      </c>
      <c r="I2330" t="s">
        <v>12119</v>
      </c>
      <c r="J2330" t="s">
        <v>8386</v>
      </c>
      <c r="K2330" t="s">
        <v>8387</v>
      </c>
      <c r="L2330" t="s">
        <v>50</v>
      </c>
      <c r="M2330" t="s">
        <v>5877</v>
      </c>
      <c r="N2330" t="s">
        <v>4869</v>
      </c>
      <c r="O2330" t="s">
        <v>8388</v>
      </c>
      <c r="P2330" t="s">
        <v>23790</v>
      </c>
      <c r="R2330" t="str">
        <f t="shared" si="72"/>
        <v>青州</v>
      </c>
      <c r="S2330" t="str">
        <f t="shared" si="73"/>
        <v>0105</v>
      </c>
    </row>
    <row r="2331" spans="1:19">
      <c r="A2331" t="s">
        <v>1129</v>
      </c>
      <c r="B2331" t="s">
        <v>23791</v>
      </c>
      <c r="C2331" t="s">
        <v>49</v>
      </c>
      <c r="D2331" t="s">
        <v>23792</v>
      </c>
      <c r="E2331" t="s">
        <v>22090</v>
      </c>
      <c r="F2331" t="s">
        <v>23793</v>
      </c>
      <c r="G2331" t="s">
        <v>1127</v>
      </c>
      <c r="H2331" t="s">
        <v>23794</v>
      </c>
      <c r="I2331" t="s">
        <v>4813</v>
      </c>
      <c r="J2331" t="s">
        <v>5636</v>
      </c>
      <c r="K2331" t="s">
        <v>5637</v>
      </c>
      <c r="L2331" t="s">
        <v>105</v>
      </c>
      <c r="M2331" t="s">
        <v>5638</v>
      </c>
      <c r="N2331" t="s">
        <v>5056</v>
      </c>
      <c r="O2331" t="s">
        <v>5639</v>
      </c>
      <c r="P2331" t="s">
        <v>23795</v>
      </c>
      <c r="R2331" t="str">
        <f t="shared" si="72"/>
        <v>寿光</v>
      </c>
      <c r="S2331" t="str">
        <f t="shared" si="73"/>
        <v>0105</v>
      </c>
    </row>
    <row r="2332" spans="1:19">
      <c r="A2332" t="s">
        <v>23796</v>
      </c>
      <c r="B2332" t="s">
        <v>23797</v>
      </c>
      <c r="C2332" t="s">
        <v>49</v>
      </c>
      <c r="D2332" t="s">
        <v>23798</v>
      </c>
      <c r="E2332" t="s">
        <v>21641</v>
      </c>
      <c r="F2332" t="s">
        <v>23799</v>
      </c>
      <c r="G2332" t="s">
        <v>23800</v>
      </c>
      <c r="H2332" t="s">
        <v>23801</v>
      </c>
      <c r="I2332" t="s">
        <v>4828</v>
      </c>
      <c r="J2332" t="s">
        <v>6782</v>
      </c>
      <c r="K2332" t="s">
        <v>6783</v>
      </c>
      <c r="L2332" t="s">
        <v>105</v>
      </c>
      <c r="M2332" t="s">
        <v>5224</v>
      </c>
      <c r="O2332" t="s">
        <v>6784</v>
      </c>
      <c r="P2332" t="s">
        <v>23802</v>
      </c>
      <c r="Q2332" t="s">
        <v>23803</v>
      </c>
      <c r="R2332" t="str">
        <f t="shared" si="72"/>
        <v>寿光</v>
      </c>
      <c r="S2332" t="str">
        <f t="shared" si="73"/>
        <v>0105</v>
      </c>
    </row>
    <row r="2333" spans="1:19">
      <c r="A2333" t="s">
        <v>23804</v>
      </c>
      <c r="B2333" t="s">
        <v>23805</v>
      </c>
      <c r="C2333" t="s">
        <v>49</v>
      </c>
      <c r="D2333" t="s">
        <v>23806</v>
      </c>
      <c r="E2333" t="s">
        <v>21641</v>
      </c>
      <c r="F2333" t="s">
        <v>23807</v>
      </c>
      <c r="G2333" t="s">
        <v>23808</v>
      </c>
      <c r="H2333" t="s">
        <v>23809</v>
      </c>
      <c r="I2333" t="s">
        <v>12757</v>
      </c>
      <c r="J2333" t="s">
        <v>12967</v>
      </c>
      <c r="K2333" t="s">
        <v>12968</v>
      </c>
      <c r="L2333" t="s">
        <v>114</v>
      </c>
      <c r="M2333" t="s">
        <v>5486</v>
      </c>
      <c r="O2333" t="s">
        <v>12969</v>
      </c>
      <c r="P2333" t="s">
        <v>23810</v>
      </c>
      <c r="Q2333" t="s">
        <v>23811</v>
      </c>
      <c r="R2333" t="str">
        <f t="shared" si="72"/>
        <v>高密</v>
      </c>
      <c r="S2333" t="str">
        <f t="shared" si="73"/>
        <v>0105</v>
      </c>
    </row>
    <row r="2334" spans="1:19">
      <c r="A2334" t="s">
        <v>23812</v>
      </c>
      <c r="B2334" t="s">
        <v>23813</v>
      </c>
      <c r="C2334" t="s">
        <v>49</v>
      </c>
      <c r="D2334" t="s">
        <v>23814</v>
      </c>
      <c r="E2334" t="s">
        <v>21641</v>
      </c>
      <c r="F2334" t="s">
        <v>23815</v>
      </c>
      <c r="G2334" t="s">
        <v>23816</v>
      </c>
      <c r="H2334" t="s">
        <v>23817</v>
      </c>
      <c r="I2334" t="s">
        <v>12119</v>
      </c>
      <c r="J2334" t="s">
        <v>6470</v>
      </c>
      <c r="K2334" t="s">
        <v>6471</v>
      </c>
      <c r="L2334" t="s">
        <v>77</v>
      </c>
      <c r="M2334" t="s">
        <v>5145</v>
      </c>
      <c r="N2334" t="s">
        <v>5699</v>
      </c>
      <c r="O2334" t="s">
        <v>6472</v>
      </c>
      <c r="P2334" t="s">
        <v>23818</v>
      </c>
      <c r="R2334" t="str">
        <f t="shared" si="72"/>
        <v>临朐</v>
      </c>
      <c r="S2334" t="str">
        <f t="shared" si="73"/>
        <v>0105</v>
      </c>
    </row>
    <row r="2335" spans="1:19">
      <c r="A2335" t="s">
        <v>23819</v>
      </c>
      <c r="B2335" t="s">
        <v>23820</v>
      </c>
      <c r="C2335" t="s">
        <v>49</v>
      </c>
      <c r="D2335" t="s">
        <v>23821</v>
      </c>
      <c r="E2335" t="s">
        <v>21641</v>
      </c>
      <c r="F2335" t="s">
        <v>23822</v>
      </c>
      <c r="G2335" t="s">
        <v>23823</v>
      </c>
      <c r="H2335" t="s">
        <v>23824</v>
      </c>
      <c r="I2335" t="s">
        <v>12119</v>
      </c>
      <c r="J2335" t="s">
        <v>6470</v>
      </c>
      <c r="K2335" t="s">
        <v>6471</v>
      </c>
      <c r="L2335" t="s">
        <v>77</v>
      </c>
      <c r="M2335" t="s">
        <v>5145</v>
      </c>
      <c r="N2335" t="s">
        <v>5112</v>
      </c>
      <c r="O2335" t="s">
        <v>6472</v>
      </c>
      <c r="P2335" t="s">
        <v>23825</v>
      </c>
      <c r="Q2335" t="s">
        <v>23826</v>
      </c>
      <c r="R2335" t="str">
        <f t="shared" si="72"/>
        <v>临朐</v>
      </c>
      <c r="S2335" t="str">
        <f t="shared" si="73"/>
        <v>0105</v>
      </c>
    </row>
    <row r="2336" spans="1:19">
      <c r="A2336" t="s">
        <v>23827</v>
      </c>
      <c r="B2336" t="s">
        <v>23828</v>
      </c>
      <c r="C2336" t="s">
        <v>49</v>
      </c>
      <c r="D2336" t="s">
        <v>23829</v>
      </c>
      <c r="E2336" t="s">
        <v>22090</v>
      </c>
      <c r="F2336" t="s">
        <v>23830</v>
      </c>
      <c r="G2336" t="s">
        <v>23831</v>
      </c>
      <c r="H2336" t="s">
        <v>23832</v>
      </c>
      <c r="I2336" t="s">
        <v>4785</v>
      </c>
      <c r="J2336" t="s">
        <v>10620</v>
      </c>
      <c r="K2336" t="s">
        <v>10621</v>
      </c>
      <c r="L2336" t="s">
        <v>60</v>
      </c>
      <c r="M2336" t="s">
        <v>5999</v>
      </c>
      <c r="O2336" t="s">
        <v>10622</v>
      </c>
      <c r="P2336" t="s">
        <v>23833</v>
      </c>
      <c r="R2336" t="str">
        <f t="shared" si="72"/>
        <v>奎文</v>
      </c>
      <c r="S2336" t="str">
        <f t="shared" si="73"/>
        <v>0105</v>
      </c>
    </row>
    <row r="2337" spans="1:19">
      <c r="A2337" t="s">
        <v>23834</v>
      </c>
      <c r="B2337" t="s">
        <v>23835</v>
      </c>
      <c r="C2337" t="s">
        <v>49</v>
      </c>
      <c r="D2337" t="s">
        <v>23836</v>
      </c>
      <c r="E2337" t="s">
        <v>23837</v>
      </c>
      <c r="F2337" t="s">
        <v>23838</v>
      </c>
      <c r="G2337" t="s">
        <v>23839</v>
      </c>
      <c r="H2337" t="s">
        <v>23840</v>
      </c>
      <c r="I2337" t="s">
        <v>4852</v>
      </c>
      <c r="J2337" t="s">
        <v>15047</v>
      </c>
      <c r="K2337" t="s">
        <v>15048</v>
      </c>
      <c r="L2337" t="s">
        <v>50</v>
      </c>
      <c r="M2337" t="s">
        <v>6624</v>
      </c>
      <c r="N2337" t="s">
        <v>4832</v>
      </c>
      <c r="O2337" t="s">
        <v>15049</v>
      </c>
      <c r="P2337" t="s">
        <v>23841</v>
      </c>
      <c r="R2337" t="str">
        <f t="shared" si="72"/>
        <v>青州</v>
      </c>
      <c r="S2337" t="str">
        <f t="shared" si="73"/>
        <v>0105</v>
      </c>
    </row>
    <row r="2338" spans="1:19">
      <c r="A2338" t="s">
        <v>23842</v>
      </c>
      <c r="B2338" t="s">
        <v>23843</v>
      </c>
      <c r="C2338" t="s">
        <v>49</v>
      </c>
      <c r="D2338" t="s">
        <v>23844</v>
      </c>
      <c r="E2338" t="s">
        <v>21659</v>
      </c>
      <c r="F2338" t="s">
        <v>23845</v>
      </c>
      <c r="G2338" t="s">
        <v>23846</v>
      </c>
      <c r="H2338" t="s">
        <v>23847</v>
      </c>
      <c r="I2338" t="s">
        <v>4785</v>
      </c>
      <c r="J2338" t="s">
        <v>5053</v>
      </c>
      <c r="K2338" t="s">
        <v>5054</v>
      </c>
      <c r="L2338" t="s">
        <v>95</v>
      </c>
      <c r="M2338" t="s">
        <v>5055</v>
      </c>
      <c r="N2338" t="s">
        <v>5056</v>
      </c>
      <c r="O2338" t="s">
        <v>5057</v>
      </c>
      <c r="P2338" t="s">
        <v>23848</v>
      </c>
      <c r="R2338" t="str">
        <f t="shared" si="72"/>
        <v>安丘</v>
      </c>
      <c r="S2338" t="str">
        <f t="shared" si="73"/>
        <v>0105</v>
      </c>
    </row>
    <row r="2339" spans="1:19">
      <c r="A2339" t="s">
        <v>23849</v>
      </c>
      <c r="B2339" t="s">
        <v>23850</v>
      </c>
      <c r="C2339" t="s">
        <v>49</v>
      </c>
      <c r="D2339" t="s">
        <v>23851</v>
      </c>
      <c r="E2339" t="s">
        <v>23852</v>
      </c>
      <c r="F2339" t="s">
        <v>23853</v>
      </c>
      <c r="G2339" t="s">
        <v>23854</v>
      </c>
      <c r="H2339" t="s">
        <v>23855</v>
      </c>
      <c r="I2339" t="s">
        <v>12119</v>
      </c>
      <c r="J2339" t="s">
        <v>6150</v>
      </c>
      <c r="K2339" t="s">
        <v>6151</v>
      </c>
      <c r="L2339" t="s">
        <v>95</v>
      </c>
      <c r="M2339" t="s">
        <v>5709</v>
      </c>
      <c r="N2339" t="s">
        <v>4972</v>
      </c>
      <c r="O2339" t="s">
        <v>6153</v>
      </c>
      <c r="P2339" t="s">
        <v>23856</v>
      </c>
      <c r="R2339" t="str">
        <f t="shared" si="72"/>
        <v>安丘</v>
      </c>
      <c r="S2339" t="str">
        <f t="shared" si="73"/>
        <v>0105</v>
      </c>
    </row>
    <row r="2340" spans="1:19">
      <c r="A2340" t="s">
        <v>23857</v>
      </c>
      <c r="B2340" t="s">
        <v>23858</v>
      </c>
      <c r="C2340" t="s">
        <v>49</v>
      </c>
      <c r="D2340" t="s">
        <v>23859</v>
      </c>
      <c r="E2340" t="s">
        <v>21659</v>
      </c>
      <c r="F2340" t="s">
        <v>23860</v>
      </c>
      <c r="G2340" t="s">
        <v>23861</v>
      </c>
      <c r="H2340" t="s">
        <v>23862</v>
      </c>
      <c r="I2340" t="s">
        <v>23863</v>
      </c>
      <c r="J2340" t="s">
        <v>4786</v>
      </c>
      <c r="K2340" t="s">
        <v>4787</v>
      </c>
      <c r="L2340" t="s">
        <v>237</v>
      </c>
      <c r="M2340" t="s">
        <v>4788</v>
      </c>
      <c r="N2340" t="s">
        <v>5421</v>
      </c>
      <c r="O2340" t="s">
        <v>4790</v>
      </c>
      <c r="P2340" t="s">
        <v>23864</v>
      </c>
      <c r="R2340" t="str">
        <f t="shared" si="72"/>
        <v>潍城</v>
      </c>
      <c r="S2340" t="str">
        <f t="shared" si="73"/>
        <v>0105</v>
      </c>
    </row>
    <row r="2341" spans="1:19">
      <c r="A2341" t="s">
        <v>23865</v>
      </c>
      <c r="B2341" t="s">
        <v>23866</v>
      </c>
      <c r="C2341" t="s">
        <v>49</v>
      </c>
      <c r="D2341" t="s">
        <v>23867</v>
      </c>
      <c r="E2341" t="s">
        <v>21685</v>
      </c>
      <c r="F2341" t="s">
        <v>23868</v>
      </c>
      <c r="G2341" t="s">
        <v>23869</v>
      </c>
      <c r="H2341" t="s">
        <v>23870</v>
      </c>
      <c r="I2341" t="s">
        <v>12119</v>
      </c>
      <c r="J2341" t="s">
        <v>11830</v>
      </c>
      <c r="K2341" t="s">
        <v>11831</v>
      </c>
      <c r="L2341" t="s">
        <v>114</v>
      </c>
      <c r="M2341" t="s">
        <v>4918</v>
      </c>
      <c r="N2341" t="s">
        <v>5421</v>
      </c>
      <c r="O2341" t="s">
        <v>11833</v>
      </c>
      <c r="P2341" t="s">
        <v>23871</v>
      </c>
      <c r="Q2341" t="s">
        <v>23872</v>
      </c>
      <c r="R2341" t="str">
        <f t="shared" si="72"/>
        <v>高密</v>
      </c>
      <c r="S2341" t="str">
        <f t="shared" si="73"/>
        <v>0105</v>
      </c>
    </row>
    <row r="2342" spans="1:19">
      <c r="A2342" t="s">
        <v>23873</v>
      </c>
      <c r="B2342" t="s">
        <v>23874</v>
      </c>
      <c r="C2342" t="s">
        <v>49</v>
      </c>
      <c r="D2342" t="s">
        <v>23875</v>
      </c>
      <c r="E2342" t="s">
        <v>21659</v>
      </c>
      <c r="F2342" t="s">
        <v>23876</v>
      </c>
      <c r="G2342" t="s">
        <v>23877</v>
      </c>
      <c r="H2342" t="s">
        <v>23878</v>
      </c>
      <c r="I2342" t="s">
        <v>6877</v>
      </c>
      <c r="J2342" t="s">
        <v>6031</v>
      </c>
      <c r="K2342" t="s">
        <v>6032</v>
      </c>
      <c r="L2342" t="s">
        <v>262</v>
      </c>
      <c r="M2342" t="s">
        <v>6033</v>
      </c>
      <c r="N2342" t="s">
        <v>4892</v>
      </c>
      <c r="O2342" t="s">
        <v>6034</v>
      </c>
      <c r="P2342" t="s">
        <v>23879</v>
      </c>
      <c r="Q2342" t="s">
        <v>23880</v>
      </c>
      <c r="R2342" t="str">
        <f t="shared" si="72"/>
        <v>寒亭</v>
      </c>
      <c r="S2342" t="str">
        <f t="shared" si="73"/>
        <v>0105</v>
      </c>
    </row>
    <row r="2343" spans="1:19">
      <c r="A2343" t="s">
        <v>23881</v>
      </c>
      <c r="B2343" t="s">
        <v>23882</v>
      </c>
      <c r="C2343" t="s">
        <v>49</v>
      </c>
      <c r="D2343" t="s">
        <v>23883</v>
      </c>
      <c r="E2343" t="s">
        <v>23884</v>
      </c>
      <c r="F2343" t="s">
        <v>23885</v>
      </c>
      <c r="G2343" t="s">
        <v>23886</v>
      </c>
      <c r="H2343" t="s">
        <v>23887</v>
      </c>
      <c r="I2343" t="s">
        <v>23888</v>
      </c>
      <c r="J2343" t="s">
        <v>5122</v>
      </c>
      <c r="K2343" t="s">
        <v>5123</v>
      </c>
      <c r="N2343" t="s">
        <v>7881</v>
      </c>
      <c r="O2343" t="s">
        <v>5124</v>
      </c>
      <c r="R2343" t="str">
        <f t="shared" si="72"/>
        <v/>
      </c>
      <c r="S2343" t="str">
        <f t="shared" si="73"/>
        <v>0105</v>
      </c>
    </row>
    <row r="2344" spans="1:19">
      <c r="A2344" t="s">
        <v>23889</v>
      </c>
      <c r="B2344" t="s">
        <v>23890</v>
      </c>
      <c r="C2344" t="s">
        <v>49</v>
      </c>
      <c r="D2344" t="s">
        <v>23891</v>
      </c>
      <c r="E2344" t="s">
        <v>23892</v>
      </c>
      <c r="F2344" t="s">
        <v>23893</v>
      </c>
      <c r="G2344" t="s">
        <v>23894</v>
      </c>
      <c r="H2344" t="s">
        <v>23895</v>
      </c>
      <c r="I2344" t="s">
        <v>4828</v>
      </c>
      <c r="J2344" t="s">
        <v>6935</v>
      </c>
      <c r="K2344" t="s">
        <v>6936</v>
      </c>
      <c r="L2344" t="s">
        <v>50</v>
      </c>
      <c r="M2344" t="s">
        <v>4816</v>
      </c>
      <c r="N2344" t="s">
        <v>4933</v>
      </c>
      <c r="O2344" t="s">
        <v>6937</v>
      </c>
      <c r="P2344" t="s">
        <v>23896</v>
      </c>
      <c r="R2344" t="str">
        <f t="shared" si="72"/>
        <v>青州</v>
      </c>
      <c r="S2344" t="str">
        <f t="shared" si="73"/>
        <v>0105</v>
      </c>
    </row>
    <row r="2345" spans="1:19">
      <c r="A2345" t="s">
        <v>23897</v>
      </c>
      <c r="B2345" t="s">
        <v>23898</v>
      </c>
      <c r="C2345" t="s">
        <v>49</v>
      </c>
      <c r="D2345" t="s">
        <v>23899</v>
      </c>
      <c r="E2345" t="s">
        <v>23900</v>
      </c>
      <c r="F2345" t="s">
        <v>18136</v>
      </c>
      <c r="G2345" t="s">
        <v>895</v>
      </c>
      <c r="H2345" t="s">
        <v>23901</v>
      </c>
      <c r="I2345" t="s">
        <v>4852</v>
      </c>
      <c r="J2345" t="s">
        <v>9171</v>
      </c>
      <c r="K2345" t="s">
        <v>9172</v>
      </c>
      <c r="L2345" t="s">
        <v>105</v>
      </c>
      <c r="M2345" t="s">
        <v>5769</v>
      </c>
      <c r="N2345" t="s">
        <v>4845</v>
      </c>
      <c r="O2345" t="s">
        <v>9173</v>
      </c>
      <c r="P2345" t="s">
        <v>23902</v>
      </c>
      <c r="R2345" t="str">
        <f t="shared" si="72"/>
        <v>寿光</v>
      </c>
      <c r="S2345" t="str">
        <f t="shared" si="73"/>
        <v>0105</v>
      </c>
    </row>
    <row r="2346" spans="1:19">
      <c r="A2346" t="s">
        <v>23903</v>
      </c>
      <c r="B2346" t="s">
        <v>23904</v>
      </c>
      <c r="C2346" t="s">
        <v>49</v>
      </c>
      <c r="D2346" t="s">
        <v>23905</v>
      </c>
      <c r="E2346" t="s">
        <v>21659</v>
      </c>
      <c r="F2346" t="s">
        <v>23906</v>
      </c>
      <c r="G2346" t="s">
        <v>23907</v>
      </c>
      <c r="H2346" t="s">
        <v>23908</v>
      </c>
      <c r="I2346" t="s">
        <v>4785</v>
      </c>
      <c r="J2346" t="s">
        <v>5636</v>
      </c>
      <c r="K2346" t="s">
        <v>5637</v>
      </c>
      <c r="L2346" t="s">
        <v>105</v>
      </c>
      <c r="M2346" t="s">
        <v>5638</v>
      </c>
      <c r="N2346" t="s">
        <v>5056</v>
      </c>
      <c r="O2346" t="s">
        <v>5639</v>
      </c>
      <c r="P2346" t="s">
        <v>23909</v>
      </c>
      <c r="Q2346" t="s">
        <v>23910</v>
      </c>
      <c r="R2346" t="str">
        <f t="shared" si="72"/>
        <v>寿光</v>
      </c>
      <c r="S2346" t="str">
        <f t="shared" si="73"/>
        <v>0105</v>
      </c>
    </row>
    <row r="2347" spans="1:19">
      <c r="A2347" t="s">
        <v>23911</v>
      </c>
      <c r="B2347" t="s">
        <v>23912</v>
      </c>
      <c r="C2347" t="s">
        <v>49</v>
      </c>
      <c r="D2347" t="s">
        <v>23913</v>
      </c>
      <c r="E2347" t="s">
        <v>23914</v>
      </c>
      <c r="F2347" t="s">
        <v>23915</v>
      </c>
      <c r="G2347" t="s">
        <v>23916</v>
      </c>
      <c r="H2347" t="s">
        <v>23917</v>
      </c>
      <c r="I2347" t="s">
        <v>12119</v>
      </c>
      <c r="J2347" t="s">
        <v>10316</v>
      </c>
      <c r="K2347" t="s">
        <v>10317</v>
      </c>
      <c r="L2347" t="s">
        <v>262</v>
      </c>
      <c r="M2347" t="s">
        <v>10318</v>
      </c>
      <c r="O2347" t="s">
        <v>10319</v>
      </c>
      <c r="R2347" t="str">
        <f t="shared" si="72"/>
        <v>寒亭</v>
      </c>
      <c r="S2347" t="str">
        <f t="shared" si="73"/>
        <v>0105</v>
      </c>
    </row>
    <row r="2348" spans="1:19">
      <c r="A2348" t="s">
        <v>23918</v>
      </c>
      <c r="B2348" t="s">
        <v>23919</v>
      </c>
      <c r="C2348" t="s">
        <v>49</v>
      </c>
      <c r="D2348" t="s">
        <v>23920</v>
      </c>
      <c r="E2348" t="s">
        <v>23921</v>
      </c>
      <c r="F2348" t="s">
        <v>23922</v>
      </c>
      <c r="G2348" t="s">
        <v>23923</v>
      </c>
      <c r="H2348" t="s">
        <v>23924</v>
      </c>
      <c r="I2348" t="s">
        <v>4841</v>
      </c>
      <c r="J2348" t="s">
        <v>5418</v>
      </c>
      <c r="K2348" t="s">
        <v>5419</v>
      </c>
      <c r="L2348" t="s">
        <v>60</v>
      </c>
      <c r="M2348" t="s">
        <v>5420</v>
      </c>
      <c r="O2348" t="s">
        <v>5422</v>
      </c>
      <c r="P2348" t="s">
        <v>23925</v>
      </c>
      <c r="Q2348" t="s">
        <v>23926</v>
      </c>
      <c r="R2348" t="str">
        <f t="shared" si="72"/>
        <v>奎文</v>
      </c>
      <c r="S2348" t="str">
        <f t="shared" si="73"/>
        <v>0105</v>
      </c>
    </row>
    <row r="2349" spans="1:19">
      <c r="A2349" t="s">
        <v>23927</v>
      </c>
      <c r="B2349" t="s">
        <v>23928</v>
      </c>
      <c r="C2349" t="s">
        <v>49</v>
      </c>
      <c r="D2349" t="s">
        <v>23929</v>
      </c>
      <c r="E2349" t="s">
        <v>21659</v>
      </c>
      <c r="F2349" t="s">
        <v>23930</v>
      </c>
      <c r="G2349" t="s">
        <v>23931</v>
      </c>
      <c r="H2349" t="s">
        <v>23932</v>
      </c>
      <c r="I2349" t="s">
        <v>4852</v>
      </c>
      <c r="J2349" t="s">
        <v>5328</v>
      </c>
      <c r="K2349" t="s">
        <v>5329</v>
      </c>
      <c r="L2349" t="s">
        <v>1136</v>
      </c>
      <c r="M2349" t="s">
        <v>5330</v>
      </c>
      <c r="N2349" t="s">
        <v>5296</v>
      </c>
      <c r="O2349" t="s">
        <v>5331</v>
      </c>
      <c r="P2349" t="s">
        <v>23933</v>
      </c>
      <c r="Q2349" t="s">
        <v>23934</v>
      </c>
      <c r="R2349" t="str">
        <f t="shared" si="72"/>
        <v>昌乐</v>
      </c>
      <c r="S2349" t="str">
        <f t="shared" si="73"/>
        <v>0105</v>
      </c>
    </row>
    <row r="2350" spans="1:19">
      <c r="A2350" t="s">
        <v>23935</v>
      </c>
      <c r="B2350" t="s">
        <v>23936</v>
      </c>
      <c r="C2350" t="s">
        <v>49</v>
      </c>
      <c r="D2350" t="s">
        <v>23937</v>
      </c>
      <c r="E2350" t="s">
        <v>21659</v>
      </c>
      <c r="F2350" t="s">
        <v>23938</v>
      </c>
      <c r="G2350" t="s">
        <v>23939</v>
      </c>
      <c r="H2350" t="s">
        <v>23940</v>
      </c>
      <c r="I2350" t="s">
        <v>4955</v>
      </c>
      <c r="J2350" t="s">
        <v>6517</v>
      </c>
      <c r="K2350" t="s">
        <v>6518</v>
      </c>
      <c r="L2350" t="s">
        <v>50</v>
      </c>
      <c r="M2350" t="s">
        <v>6207</v>
      </c>
      <c r="N2350" t="s">
        <v>5056</v>
      </c>
      <c r="O2350" t="s">
        <v>6520</v>
      </c>
      <c r="P2350" t="s">
        <v>23941</v>
      </c>
      <c r="Q2350" t="s">
        <v>23942</v>
      </c>
      <c r="R2350" t="str">
        <f t="shared" si="72"/>
        <v>青州</v>
      </c>
      <c r="S2350" t="str">
        <f t="shared" si="73"/>
        <v>0105</v>
      </c>
    </row>
    <row r="2351" spans="1:19">
      <c r="A2351" t="s">
        <v>23943</v>
      </c>
      <c r="B2351" t="s">
        <v>23944</v>
      </c>
      <c r="C2351" t="s">
        <v>49</v>
      </c>
      <c r="D2351" t="s">
        <v>23945</v>
      </c>
      <c r="E2351" t="s">
        <v>21659</v>
      </c>
      <c r="F2351" t="s">
        <v>23946</v>
      </c>
      <c r="G2351" t="s">
        <v>23947</v>
      </c>
      <c r="H2351" t="s">
        <v>23948</v>
      </c>
      <c r="I2351" t="s">
        <v>4828</v>
      </c>
      <c r="J2351" t="s">
        <v>8305</v>
      </c>
      <c r="K2351" t="s">
        <v>8306</v>
      </c>
      <c r="L2351" t="s">
        <v>60</v>
      </c>
      <c r="M2351" t="s">
        <v>5511</v>
      </c>
      <c r="N2351" t="s">
        <v>5005</v>
      </c>
      <c r="O2351" t="s">
        <v>8307</v>
      </c>
      <c r="P2351" t="s">
        <v>23949</v>
      </c>
      <c r="Q2351" t="s">
        <v>23950</v>
      </c>
      <c r="R2351" t="str">
        <f t="shared" si="72"/>
        <v>奎文</v>
      </c>
      <c r="S2351" t="str">
        <f t="shared" si="73"/>
        <v>0105</v>
      </c>
    </row>
    <row r="2352" spans="1:19">
      <c r="A2352" t="s">
        <v>23951</v>
      </c>
      <c r="B2352" t="s">
        <v>23952</v>
      </c>
      <c r="C2352" t="s">
        <v>49</v>
      </c>
      <c r="D2352" t="s">
        <v>23953</v>
      </c>
      <c r="E2352" t="s">
        <v>23954</v>
      </c>
      <c r="F2352" t="s">
        <v>23955</v>
      </c>
      <c r="G2352" t="s">
        <v>23956</v>
      </c>
      <c r="H2352" t="s">
        <v>23957</v>
      </c>
      <c r="I2352" t="s">
        <v>5221</v>
      </c>
      <c r="J2352" t="s">
        <v>21645</v>
      </c>
      <c r="K2352" t="s">
        <v>21646</v>
      </c>
      <c r="L2352" t="s">
        <v>237</v>
      </c>
      <c r="M2352" t="s">
        <v>4788</v>
      </c>
      <c r="N2352" t="s">
        <v>6184</v>
      </c>
      <c r="O2352" t="s">
        <v>21647</v>
      </c>
      <c r="P2352" t="s">
        <v>23958</v>
      </c>
      <c r="R2352" t="str">
        <f t="shared" si="72"/>
        <v>潍城</v>
      </c>
      <c r="S2352" t="str">
        <f t="shared" si="73"/>
        <v>0105</v>
      </c>
    </row>
    <row r="2353" spans="1:19">
      <c r="A2353" t="s">
        <v>23959</v>
      </c>
      <c r="B2353" t="s">
        <v>23960</v>
      </c>
      <c r="C2353" t="s">
        <v>49</v>
      </c>
      <c r="D2353" t="s">
        <v>23961</v>
      </c>
      <c r="E2353" t="s">
        <v>21659</v>
      </c>
      <c r="F2353" t="s">
        <v>23962</v>
      </c>
      <c r="G2353" t="s">
        <v>23963</v>
      </c>
      <c r="H2353" t="s">
        <v>23964</v>
      </c>
      <c r="I2353" t="s">
        <v>4955</v>
      </c>
      <c r="J2353" t="s">
        <v>12120</v>
      </c>
      <c r="K2353" t="s">
        <v>12121</v>
      </c>
      <c r="L2353" t="s">
        <v>1136</v>
      </c>
      <c r="M2353" t="s">
        <v>8945</v>
      </c>
      <c r="N2353" t="s">
        <v>5421</v>
      </c>
      <c r="O2353" t="s">
        <v>12122</v>
      </c>
      <c r="P2353" t="s">
        <v>23965</v>
      </c>
      <c r="Q2353" t="s">
        <v>23966</v>
      </c>
      <c r="R2353" t="str">
        <f t="shared" si="72"/>
        <v>昌乐</v>
      </c>
      <c r="S2353" t="str">
        <f t="shared" si="73"/>
        <v>0105</v>
      </c>
    </row>
    <row r="2354" spans="1:19">
      <c r="A2354" t="s">
        <v>23967</v>
      </c>
      <c r="B2354" t="s">
        <v>23968</v>
      </c>
      <c r="C2354" t="s">
        <v>49</v>
      </c>
      <c r="D2354" t="s">
        <v>23969</v>
      </c>
      <c r="E2354" t="s">
        <v>21659</v>
      </c>
      <c r="F2354" t="s">
        <v>23970</v>
      </c>
      <c r="G2354" t="s">
        <v>23971</v>
      </c>
      <c r="H2354" t="s">
        <v>23972</v>
      </c>
      <c r="I2354" t="s">
        <v>4852</v>
      </c>
      <c r="J2354" t="s">
        <v>8219</v>
      </c>
      <c r="K2354" t="s">
        <v>8220</v>
      </c>
      <c r="L2354" t="s">
        <v>123</v>
      </c>
      <c r="M2354" t="s">
        <v>4994</v>
      </c>
      <c r="N2354" t="s">
        <v>5487</v>
      </c>
      <c r="O2354" t="s">
        <v>8221</v>
      </c>
      <c r="P2354" t="s">
        <v>23973</v>
      </c>
      <c r="R2354" t="str">
        <f t="shared" si="72"/>
        <v>诸城</v>
      </c>
      <c r="S2354" t="str">
        <f t="shared" si="73"/>
        <v>0105</v>
      </c>
    </row>
    <row r="2355" spans="1:19">
      <c r="A2355" t="s">
        <v>23974</v>
      </c>
      <c r="B2355" t="s">
        <v>23975</v>
      </c>
      <c r="C2355" t="s">
        <v>49</v>
      </c>
      <c r="D2355" t="s">
        <v>23976</v>
      </c>
      <c r="E2355" t="s">
        <v>21659</v>
      </c>
      <c r="F2355" t="s">
        <v>23977</v>
      </c>
      <c r="G2355" t="s">
        <v>23978</v>
      </c>
      <c r="H2355" t="s">
        <v>23979</v>
      </c>
      <c r="I2355" t="s">
        <v>5221</v>
      </c>
      <c r="J2355" t="s">
        <v>7332</v>
      </c>
      <c r="K2355" t="s">
        <v>7333</v>
      </c>
      <c r="L2355" t="s">
        <v>375</v>
      </c>
      <c r="M2355" t="s">
        <v>7334</v>
      </c>
      <c r="N2355" t="s">
        <v>5211</v>
      </c>
      <c r="O2355" t="s">
        <v>7335</v>
      </c>
      <c r="P2355" t="s">
        <v>23980</v>
      </c>
      <c r="Q2355" t="s">
        <v>23981</v>
      </c>
      <c r="R2355" t="str">
        <f t="shared" si="72"/>
        <v>昌邑</v>
      </c>
      <c r="S2355" t="str">
        <f t="shared" si="73"/>
        <v>0105</v>
      </c>
    </row>
    <row r="2356" spans="1:19">
      <c r="A2356" t="s">
        <v>23982</v>
      </c>
      <c r="B2356" t="s">
        <v>23983</v>
      </c>
      <c r="C2356" t="s">
        <v>49</v>
      </c>
      <c r="D2356" t="s">
        <v>23984</v>
      </c>
      <c r="E2356" t="s">
        <v>21685</v>
      </c>
      <c r="F2356" t="s">
        <v>23985</v>
      </c>
      <c r="G2356" t="s">
        <v>23986</v>
      </c>
      <c r="H2356" t="s">
        <v>23987</v>
      </c>
      <c r="I2356" t="s">
        <v>12757</v>
      </c>
      <c r="J2356" t="s">
        <v>5097</v>
      </c>
      <c r="K2356" t="s">
        <v>5098</v>
      </c>
      <c r="L2356" t="s">
        <v>86</v>
      </c>
      <c r="M2356" t="s">
        <v>5099</v>
      </c>
      <c r="N2356" t="s">
        <v>5801</v>
      </c>
      <c r="O2356" t="s">
        <v>5100</v>
      </c>
      <c r="P2356" t="s">
        <v>23988</v>
      </c>
      <c r="Q2356" t="s">
        <v>23989</v>
      </c>
      <c r="R2356" t="str">
        <f t="shared" si="72"/>
        <v>坊子</v>
      </c>
      <c r="S2356" t="str">
        <f t="shared" si="73"/>
        <v>0105</v>
      </c>
    </row>
    <row r="2357" spans="1:19">
      <c r="A2357" t="s">
        <v>23990</v>
      </c>
      <c r="B2357" t="s">
        <v>23991</v>
      </c>
      <c r="C2357" t="s">
        <v>49</v>
      </c>
      <c r="D2357" t="s">
        <v>23992</v>
      </c>
      <c r="E2357" t="s">
        <v>21659</v>
      </c>
      <c r="F2357" t="s">
        <v>23993</v>
      </c>
      <c r="G2357" t="s">
        <v>23994</v>
      </c>
      <c r="H2357" t="s">
        <v>23995</v>
      </c>
      <c r="I2357" t="s">
        <v>4852</v>
      </c>
      <c r="J2357" t="s">
        <v>6150</v>
      </c>
      <c r="K2357" t="s">
        <v>6151</v>
      </c>
      <c r="L2357" t="s">
        <v>95</v>
      </c>
      <c r="M2357" t="s">
        <v>5709</v>
      </c>
      <c r="N2357" t="s">
        <v>9006</v>
      </c>
      <c r="O2357" t="s">
        <v>6153</v>
      </c>
      <c r="P2357" t="s">
        <v>23996</v>
      </c>
      <c r="Q2357" t="s">
        <v>23997</v>
      </c>
      <c r="R2357" t="str">
        <f t="shared" si="72"/>
        <v>安丘</v>
      </c>
      <c r="S2357" t="str">
        <f t="shared" si="73"/>
        <v>0105</v>
      </c>
    </row>
    <row r="2358" spans="1:19">
      <c r="A2358" t="s">
        <v>23998</v>
      </c>
      <c r="B2358" t="s">
        <v>23999</v>
      </c>
      <c r="C2358" t="s">
        <v>49</v>
      </c>
      <c r="D2358" t="s">
        <v>24000</v>
      </c>
      <c r="E2358" t="s">
        <v>21659</v>
      </c>
      <c r="F2358" t="s">
        <v>24001</v>
      </c>
      <c r="G2358" t="s">
        <v>24002</v>
      </c>
      <c r="H2358" t="s">
        <v>24003</v>
      </c>
      <c r="I2358" t="s">
        <v>4852</v>
      </c>
      <c r="J2358" t="s">
        <v>8830</v>
      </c>
      <c r="K2358" t="s">
        <v>8831</v>
      </c>
      <c r="L2358" t="s">
        <v>123</v>
      </c>
      <c r="M2358" t="s">
        <v>5364</v>
      </c>
      <c r="N2358" t="s">
        <v>5801</v>
      </c>
      <c r="O2358" t="s">
        <v>8832</v>
      </c>
      <c r="P2358" t="s">
        <v>24004</v>
      </c>
      <c r="R2358" t="str">
        <f t="shared" si="72"/>
        <v>诸城</v>
      </c>
      <c r="S2358" t="str">
        <f t="shared" si="73"/>
        <v>0105</v>
      </c>
    </row>
    <row r="2359" spans="1:19">
      <c r="A2359" t="s">
        <v>24005</v>
      </c>
      <c r="B2359" t="s">
        <v>24006</v>
      </c>
      <c r="C2359" t="s">
        <v>49</v>
      </c>
      <c r="D2359" t="s">
        <v>24007</v>
      </c>
      <c r="E2359" t="s">
        <v>24008</v>
      </c>
      <c r="F2359" t="s">
        <v>24009</v>
      </c>
      <c r="G2359" t="s">
        <v>24010</v>
      </c>
      <c r="H2359" t="s">
        <v>24011</v>
      </c>
      <c r="I2359" t="s">
        <v>4828</v>
      </c>
      <c r="J2359" t="s">
        <v>5917</v>
      </c>
      <c r="K2359" t="s">
        <v>5918</v>
      </c>
      <c r="L2359" t="s">
        <v>86</v>
      </c>
      <c r="M2359" t="s">
        <v>5919</v>
      </c>
      <c r="N2359" t="s">
        <v>8593</v>
      </c>
      <c r="O2359" t="s">
        <v>5920</v>
      </c>
      <c r="P2359" t="s">
        <v>24012</v>
      </c>
      <c r="R2359" t="str">
        <f t="shared" si="72"/>
        <v>坊子</v>
      </c>
      <c r="S2359" t="str">
        <f t="shared" si="73"/>
        <v>0105</v>
      </c>
    </row>
    <row r="2360" spans="1:19">
      <c r="A2360" t="s">
        <v>24013</v>
      </c>
      <c r="B2360" t="s">
        <v>24014</v>
      </c>
      <c r="C2360" t="s">
        <v>49</v>
      </c>
      <c r="D2360" t="s">
        <v>24015</v>
      </c>
      <c r="E2360" t="s">
        <v>21685</v>
      </c>
      <c r="F2360" t="s">
        <v>24016</v>
      </c>
      <c r="G2360" t="s">
        <v>24017</v>
      </c>
      <c r="H2360" t="s">
        <v>24018</v>
      </c>
      <c r="I2360" t="s">
        <v>12757</v>
      </c>
      <c r="J2360" t="s">
        <v>6423</v>
      </c>
      <c r="K2360" t="s">
        <v>6424</v>
      </c>
      <c r="L2360" t="s">
        <v>60</v>
      </c>
      <c r="M2360" t="s">
        <v>5511</v>
      </c>
      <c r="N2360" t="s">
        <v>5056</v>
      </c>
      <c r="O2360" t="s">
        <v>6425</v>
      </c>
      <c r="P2360" t="s">
        <v>24019</v>
      </c>
      <c r="Q2360" t="s">
        <v>24020</v>
      </c>
      <c r="R2360" t="str">
        <f t="shared" si="72"/>
        <v>奎文</v>
      </c>
      <c r="S2360" t="str">
        <f t="shared" si="73"/>
        <v>0105</v>
      </c>
    </row>
    <row r="2361" spans="1:19">
      <c r="A2361" t="s">
        <v>24021</v>
      </c>
      <c r="B2361" t="s">
        <v>24022</v>
      </c>
      <c r="C2361" t="s">
        <v>49</v>
      </c>
      <c r="D2361" t="s">
        <v>24023</v>
      </c>
      <c r="E2361" t="s">
        <v>24024</v>
      </c>
      <c r="F2361" t="s">
        <v>24025</v>
      </c>
      <c r="G2361" t="s">
        <v>24026</v>
      </c>
      <c r="H2361" t="s">
        <v>24027</v>
      </c>
      <c r="I2361" t="s">
        <v>4828</v>
      </c>
      <c r="J2361" t="s">
        <v>9289</v>
      </c>
      <c r="K2361" t="s">
        <v>9290</v>
      </c>
      <c r="L2361" t="s">
        <v>114</v>
      </c>
      <c r="M2361" t="s">
        <v>4831</v>
      </c>
      <c r="N2361" t="s">
        <v>4817</v>
      </c>
      <c r="O2361" t="s">
        <v>9291</v>
      </c>
      <c r="P2361" t="s">
        <v>24028</v>
      </c>
      <c r="R2361" t="str">
        <f t="shared" si="72"/>
        <v>高密</v>
      </c>
      <c r="S2361" t="str">
        <f t="shared" si="73"/>
        <v>0105</v>
      </c>
    </row>
    <row r="2362" spans="1:19">
      <c r="A2362" t="s">
        <v>24029</v>
      </c>
      <c r="B2362" t="s">
        <v>24030</v>
      </c>
      <c r="C2362" t="s">
        <v>49</v>
      </c>
      <c r="D2362" t="s">
        <v>24031</v>
      </c>
      <c r="E2362" t="s">
        <v>24032</v>
      </c>
      <c r="F2362" t="s">
        <v>24033</v>
      </c>
      <c r="G2362" t="s">
        <v>24034</v>
      </c>
      <c r="H2362" t="s">
        <v>24035</v>
      </c>
      <c r="I2362" t="s">
        <v>4852</v>
      </c>
      <c r="J2362" t="s">
        <v>9899</v>
      </c>
      <c r="K2362" t="s">
        <v>9900</v>
      </c>
      <c r="L2362" t="s">
        <v>114</v>
      </c>
      <c r="M2362" t="s">
        <v>9901</v>
      </c>
      <c r="N2362" t="s">
        <v>4881</v>
      </c>
      <c r="O2362" t="s">
        <v>9902</v>
      </c>
      <c r="P2362" t="s">
        <v>24036</v>
      </c>
      <c r="R2362" t="str">
        <f t="shared" si="72"/>
        <v>高密</v>
      </c>
      <c r="S2362" t="str">
        <f t="shared" si="73"/>
        <v>0105</v>
      </c>
    </row>
    <row r="2363" spans="1:19">
      <c r="A2363" t="s">
        <v>24037</v>
      </c>
      <c r="B2363" t="s">
        <v>24038</v>
      </c>
      <c r="C2363" t="s">
        <v>49</v>
      </c>
      <c r="D2363" t="s">
        <v>24039</v>
      </c>
      <c r="E2363" t="s">
        <v>23852</v>
      </c>
      <c r="F2363" t="s">
        <v>24040</v>
      </c>
      <c r="G2363" t="s">
        <v>24041</v>
      </c>
      <c r="H2363" t="s">
        <v>24042</v>
      </c>
      <c r="I2363" t="s">
        <v>12119</v>
      </c>
      <c r="J2363" t="s">
        <v>8305</v>
      </c>
      <c r="K2363" t="s">
        <v>8306</v>
      </c>
      <c r="L2363" t="s">
        <v>60</v>
      </c>
      <c r="M2363" t="s">
        <v>5511</v>
      </c>
      <c r="N2363" t="s">
        <v>5005</v>
      </c>
      <c r="O2363" t="s">
        <v>8307</v>
      </c>
      <c r="P2363" t="s">
        <v>24043</v>
      </c>
      <c r="Q2363" t="s">
        <v>24044</v>
      </c>
      <c r="R2363" t="str">
        <f t="shared" si="72"/>
        <v>奎文</v>
      </c>
      <c r="S2363" t="str">
        <f t="shared" si="73"/>
        <v>0105</v>
      </c>
    </row>
    <row r="2364" spans="1:19">
      <c r="A2364" t="s">
        <v>24045</v>
      </c>
      <c r="B2364" t="s">
        <v>24046</v>
      </c>
      <c r="C2364" t="s">
        <v>49</v>
      </c>
      <c r="D2364" t="s">
        <v>24047</v>
      </c>
      <c r="E2364" t="s">
        <v>21685</v>
      </c>
      <c r="F2364" t="s">
        <v>24048</v>
      </c>
      <c r="G2364" t="s">
        <v>24049</v>
      </c>
      <c r="H2364" t="s">
        <v>24050</v>
      </c>
      <c r="I2364" t="s">
        <v>12119</v>
      </c>
      <c r="J2364" t="s">
        <v>8305</v>
      </c>
      <c r="K2364" t="s">
        <v>8306</v>
      </c>
      <c r="L2364" t="s">
        <v>60</v>
      </c>
      <c r="M2364" t="s">
        <v>5511</v>
      </c>
      <c r="N2364" t="s">
        <v>5960</v>
      </c>
      <c r="O2364" t="s">
        <v>8307</v>
      </c>
      <c r="P2364" t="s">
        <v>24051</v>
      </c>
      <c r="Q2364" t="s">
        <v>24052</v>
      </c>
      <c r="R2364" t="str">
        <f t="shared" si="72"/>
        <v>奎文</v>
      </c>
      <c r="S2364" t="str">
        <f t="shared" si="73"/>
        <v>0105</v>
      </c>
    </row>
    <row r="2365" spans="1:19">
      <c r="A2365" t="s">
        <v>24053</v>
      </c>
      <c r="B2365" t="s">
        <v>24054</v>
      </c>
      <c r="C2365" t="s">
        <v>49</v>
      </c>
      <c r="D2365" t="s">
        <v>24055</v>
      </c>
      <c r="E2365" t="s">
        <v>21685</v>
      </c>
      <c r="F2365" t="s">
        <v>17696</v>
      </c>
      <c r="G2365" t="s">
        <v>17697</v>
      </c>
      <c r="H2365" t="s">
        <v>24056</v>
      </c>
      <c r="I2365" t="s">
        <v>12757</v>
      </c>
      <c r="J2365" t="s">
        <v>16742</v>
      </c>
      <c r="K2365" t="s">
        <v>16743</v>
      </c>
      <c r="L2365" t="s">
        <v>77</v>
      </c>
      <c r="M2365" t="s">
        <v>16744</v>
      </c>
      <c r="N2365" t="s">
        <v>5296</v>
      </c>
      <c r="O2365" t="s">
        <v>16745</v>
      </c>
      <c r="P2365" t="s">
        <v>24057</v>
      </c>
      <c r="Q2365" t="s">
        <v>17701</v>
      </c>
      <c r="R2365" t="str">
        <f t="shared" si="72"/>
        <v>临朐</v>
      </c>
      <c r="S2365" t="str">
        <f t="shared" si="73"/>
        <v>0105</v>
      </c>
    </row>
    <row r="2366" spans="1:19">
      <c r="A2366" t="s">
        <v>24058</v>
      </c>
      <c r="B2366" t="s">
        <v>24059</v>
      </c>
      <c r="C2366" t="s">
        <v>49</v>
      </c>
      <c r="D2366" t="s">
        <v>24060</v>
      </c>
      <c r="E2366" t="s">
        <v>21685</v>
      </c>
      <c r="F2366" t="s">
        <v>24061</v>
      </c>
      <c r="G2366" t="s">
        <v>24062</v>
      </c>
      <c r="H2366" t="s">
        <v>24063</v>
      </c>
      <c r="I2366" t="s">
        <v>12119</v>
      </c>
      <c r="J2366" t="s">
        <v>5997</v>
      </c>
      <c r="K2366" t="s">
        <v>5998</v>
      </c>
      <c r="L2366" t="s">
        <v>60</v>
      </c>
      <c r="M2366" t="s">
        <v>5999</v>
      </c>
      <c r="N2366" t="s">
        <v>4892</v>
      </c>
      <c r="O2366" t="s">
        <v>6000</v>
      </c>
      <c r="P2366" t="s">
        <v>24064</v>
      </c>
      <c r="Q2366" t="s">
        <v>24065</v>
      </c>
      <c r="R2366" t="str">
        <f t="shared" si="72"/>
        <v>奎文</v>
      </c>
      <c r="S2366" t="str">
        <f t="shared" si="73"/>
        <v>0105</v>
      </c>
    </row>
    <row r="2367" spans="1:19">
      <c r="A2367" t="s">
        <v>1089</v>
      </c>
      <c r="B2367" t="s">
        <v>24066</v>
      </c>
      <c r="C2367" t="s">
        <v>49</v>
      </c>
      <c r="D2367" t="s">
        <v>24067</v>
      </c>
      <c r="E2367" t="s">
        <v>21659</v>
      </c>
      <c r="F2367" t="s">
        <v>24068</v>
      </c>
      <c r="G2367" t="s">
        <v>1087</v>
      </c>
      <c r="H2367" t="s">
        <v>24069</v>
      </c>
      <c r="I2367" t="s">
        <v>8967</v>
      </c>
      <c r="J2367" t="s">
        <v>5636</v>
      </c>
      <c r="K2367" t="s">
        <v>5637</v>
      </c>
      <c r="L2367" t="s">
        <v>105</v>
      </c>
      <c r="M2367" t="s">
        <v>5638</v>
      </c>
      <c r="N2367" t="s">
        <v>5030</v>
      </c>
      <c r="O2367" t="s">
        <v>5639</v>
      </c>
      <c r="P2367" t="s">
        <v>24070</v>
      </c>
      <c r="R2367" t="str">
        <f t="shared" si="72"/>
        <v>寿光</v>
      </c>
      <c r="S2367" t="str">
        <f t="shared" si="73"/>
        <v>0105</v>
      </c>
    </row>
    <row r="2368" spans="1:19">
      <c r="A2368" t="s">
        <v>24071</v>
      </c>
      <c r="B2368" t="s">
        <v>24072</v>
      </c>
      <c r="C2368" t="s">
        <v>49</v>
      </c>
      <c r="D2368" t="s">
        <v>24073</v>
      </c>
      <c r="E2368" t="s">
        <v>24074</v>
      </c>
      <c r="F2368" t="s">
        <v>24075</v>
      </c>
      <c r="G2368" t="s">
        <v>24076</v>
      </c>
      <c r="H2368" t="s">
        <v>24077</v>
      </c>
      <c r="I2368" t="s">
        <v>4813</v>
      </c>
      <c r="J2368" t="s">
        <v>6276</v>
      </c>
      <c r="K2368" t="s">
        <v>6277</v>
      </c>
      <c r="L2368" t="s">
        <v>50</v>
      </c>
      <c r="M2368" t="s">
        <v>5236</v>
      </c>
      <c r="N2368" t="s">
        <v>5112</v>
      </c>
      <c r="O2368" t="s">
        <v>6278</v>
      </c>
      <c r="P2368" t="s">
        <v>24078</v>
      </c>
      <c r="Q2368" t="s">
        <v>24079</v>
      </c>
      <c r="R2368" t="str">
        <f t="shared" si="72"/>
        <v>青州</v>
      </c>
      <c r="S2368" t="str">
        <f t="shared" si="73"/>
        <v>0105</v>
      </c>
    </row>
    <row r="2369" spans="1:19">
      <c r="A2369" t="s">
        <v>24080</v>
      </c>
      <c r="B2369" t="s">
        <v>24081</v>
      </c>
      <c r="C2369" t="s">
        <v>49</v>
      </c>
      <c r="D2369" t="s">
        <v>24082</v>
      </c>
      <c r="E2369" t="s">
        <v>21659</v>
      </c>
      <c r="F2369" t="s">
        <v>24083</v>
      </c>
      <c r="G2369" t="s">
        <v>24084</v>
      </c>
      <c r="H2369" t="s">
        <v>24085</v>
      </c>
      <c r="I2369" t="s">
        <v>4955</v>
      </c>
      <c r="J2369" t="s">
        <v>11830</v>
      </c>
      <c r="K2369" t="s">
        <v>11831</v>
      </c>
      <c r="L2369" t="s">
        <v>114</v>
      </c>
      <c r="M2369" t="s">
        <v>4918</v>
      </c>
      <c r="N2369" t="s">
        <v>4832</v>
      </c>
      <c r="O2369" t="s">
        <v>11833</v>
      </c>
      <c r="P2369" t="s">
        <v>24086</v>
      </c>
      <c r="Q2369" t="s">
        <v>23872</v>
      </c>
      <c r="R2369" t="str">
        <f t="shared" ref="R2369:R2432" si="74">IF(OR(LEFT(L2369,2)="高新"),"奎文",IF(LEFT(L2369,2)="峡山","坊子",IF(LEFT(L2369,2)="滨海","寒亭",LEFT(L2369,2))))</f>
        <v>高密</v>
      </c>
      <c r="S2369" t="str">
        <f t="shared" ref="S2369:S2432" si="75">TEXT(B2369,"mmdd")</f>
        <v>0105</v>
      </c>
    </row>
    <row r="2370" spans="1:19">
      <c r="A2370" t="s">
        <v>24087</v>
      </c>
      <c r="B2370" t="s">
        <v>24088</v>
      </c>
      <c r="C2370" t="s">
        <v>49</v>
      </c>
      <c r="D2370" t="s">
        <v>24089</v>
      </c>
      <c r="E2370" t="s">
        <v>21659</v>
      </c>
      <c r="F2370" t="s">
        <v>24090</v>
      </c>
      <c r="G2370" t="s">
        <v>24091</v>
      </c>
      <c r="H2370" t="s">
        <v>24092</v>
      </c>
      <c r="I2370" t="s">
        <v>5327</v>
      </c>
      <c r="J2370" t="s">
        <v>5195</v>
      </c>
      <c r="K2370" t="s">
        <v>5196</v>
      </c>
      <c r="L2370" t="s">
        <v>105</v>
      </c>
      <c r="M2370" t="s">
        <v>5197</v>
      </c>
      <c r="N2370" t="s">
        <v>7558</v>
      </c>
      <c r="O2370" t="s">
        <v>5199</v>
      </c>
      <c r="P2370" t="s">
        <v>24093</v>
      </c>
      <c r="R2370" t="str">
        <f t="shared" si="74"/>
        <v>寿光</v>
      </c>
      <c r="S2370" t="str">
        <f t="shared" si="75"/>
        <v>0105</v>
      </c>
    </row>
    <row r="2371" spans="1:19">
      <c r="A2371" t="s">
        <v>24094</v>
      </c>
      <c r="B2371" t="s">
        <v>24095</v>
      </c>
      <c r="C2371" t="s">
        <v>49</v>
      </c>
      <c r="D2371" t="s">
        <v>24096</v>
      </c>
      <c r="E2371" t="s">
        <v>21659</v>
      </c>
      <c r="F2371" t="s">
        <v>24097</v>
      </c>
      <c r="G2371" t="s">
        <v>24098</v>
      </c>
      <c r="H2371" t="s">
        <v>24099</v>
      </c>
      <c r="I2371" t="s">
        <v>4852</v>
      </c>
      <c r="J2371" t="s">
        <v>7888</v>
      </c>
      <c r="K2371" t="s">
        <v>7889</v>
      </c>
      <c r="L2371" t="s">
        <v>50</v>
      </c>
      <c r="M2371" t="s">
        <v>5016</v>
      </c>
      <c r="N2371" t="s">
        <v>5487</v>
      </c>
      <c r="O2371" t="s">
        <v>7891</v>
      </c>
      <c r="P2371" t="s">
        <v>24100</v>
      </c>
      <c r="R2371" t="str">
        <f t="shared" si="74"/>
        <v>青州</v>
      </c>
      <c r="S2371" t="str">
        <f t="shared" si="75"/>
        <v>0105</v>
      </c>
    </row>
    <row r="2372" spans="1:19">
      <c r="A2372" t="s">
        <v>24101</v>
      </c>
      <c r="B2372" t="s">
        <v>24102</v>
      </c>
      <c r="C2372" t="s">
        <v>49</v>
      </c>
      <c r="D2372" t="s">
        <v>24103</v>
      </c>
      <c r="E2372" t="s">
        <v>21659</v>
      </c>
      <c r="F2372" t="s">
        <v>24104</v>
      </c>
      <c r="G2372" t="s">
        <v>24105</v>
      </c>
      <c r="H2372" t="s">
        <v>24106</v>
      </c>
      <c r="I2372" t="s">
        <v>4828</v>
      </c>
      <c r="J2372" t="s">
        <v>4772</v>
      </c>
      <c r="K2372" t="s">
        <v>4773</v>
      </c>
      <c r="L2372" t="s">
        <v>60</v>
      </c>
      <c r="M2372" t="s">
        <v>4774</v>
      </c>
      <c r="N2372" t="s">
        <v>9962</v>
      </c>
      <c r="O2372" t="s">
        <v>4776</v>
      </c>
      <c r="P2372" t="s">
        <v>24107</v>
      </c>
      <c r="R2372" t="str">
        <f t="shared" si="74"/>
        <v>奎文</v>
      </c>
      <c r="S2372" t="str">
        <f t="shared" si="75"/>
        <v>0105</v>
      </c>
    </row>
    <row r="2373" spans="1:19">
      <c r="A2373" t="s">
        <v>24108</v>
      </c>
      <c r="B2373" t="s">
        <v>24109</v>
      </c>
      <c r="C2373" t="s">
        <v>49</v>
      </c>
      <c r="D2373" t="s">
        <v>24110</v>
      </c>
      <c r="E2373" t="s">
        <v>24008</v>
      </c>
      <c r="F2373" t="s">
        <v>24111</v>
      </c>
      <c r="G2373" t="s">
        <v>24112</v>
      </c>
      <c r="H2373" t="s">
        <v>24113</v>
      </c>
      <c r="I2373" t="s">
        <v>12500</v>
      </c>
      <c r="J2373" t="s">
        <v>9356</v>
      </c>
      <c r="K2373" t="s">
        <v>9357</v>
      </c>
      <c r="L2373" t="s">
        <v>375</v>
      </c>
      <c r="M2373" t="s">
        <v>5409</v>
      </c>
      <c r="N2373" t="s">
        <v>4775</v>
      </c>
      <c r="O2373" t="s">
        <v>9358</v>
      </c>
      <c r="P2373" t="s">
        <v>24114</v>
      </c>
      <c r="R2373" t="str">
        <f t="shared" si="74"/>
        <v>昌邑</v>
      </c>
      <c r="S2373" t="str">
        <f t="shared" si="75"/>
        <v>0105</v>
      </c>
    </row>
    <row r="2374" spans="1:19">
      <c r="A2374" t="s">
        <v>24115</v>
      </c>
      <c r="B2374" t="s">
        <v>24116</v>
      </c>
      <c r="C2374" t="s">
        <v>49</v>
      </c>
      <c r="D2374" t="s">
        <v>24117</v>
      </c>
      <c r="E2374" t="s">
        <v>24118</v>
      </c>
      <c r="F2374" t="s">
        <v>24119</v>
      </c>
      <c r="G2374" t="s">
        <v>24120</v>
      </c>
      <c r="H2374" t="s">
        <v>24121</v>
      </c>
      <c r="I2374" t="s">
        <v>4785</v>
      </c>
      <c r="J2374" t="s">
        <v>5122</v>
      </c>
      <c r="K2374" t="s">
        <v>5123</v>
      </c>
      <c r="L2374" t="s">
        <v>237</v>
      </c>
      <c r="N2374" t="s">
        <v>24122</v>
      </c>
      <c r="O2374" t="s">
        <v>5124</v>
      </c>
      <c r="R2374" t="str">
        <f t="shared" si="74"/>
        <v>潍城</v>
      </c>
      <c r="S2374" t="str">
        <f t="shared" si="75"/>
        <v>0105</v>
      </c>
    </row>
    <row r="2375" spans="1:19">
      <c r="A2375" t="s">
        <v>24123</v>
      </c>
      <c r="B2375" t="s">
        <v>24124</v>
      </c>
      <c r="C2375" t="s">
        <v>49</v>
      </c>
      <c r="D2375" t="s">
        <v>24125</v>
      </c>
      <c r="E2375" t="s">
        <v>21659</v>
      </c>
      <c r="F2375" t="s">
        <v>24126</v>
      </c>
      <c r="G2375" t="s">
        <v>24127</v>
      </c>
      <c r="H2375" t="s">
        <v>24128</v>
      </c>
      <c r="I2375" t="s">
        <v>4852</v>
      </c>
      <c r="J2375" t="s">
        <v>24129</v>
      </c>
      <c r="K2375" t="s">
        <v>24130</v>
      </c>
      <c r="L2375" t="s">
        <v>123</v>
      </c>
      <c r="M2375" t="s">
        <v>7210</v>
      </c>
      <c r="N2375" t="s">
        <v>5619</v>
      </c>
      <c r="O2375" t="s">
        <v>24131</v>
      </c>
      <c r="P2375" t="s">
        <v>24132</v>
      </c>
      <c r="R2375" t="str">
        <f t="shared" si="74"/>
        <v>诸城</v>
      </c>
      <c r="S2375" t="str">
        <f t="shared" si="75"/>
        <v>0105</v>
      </c>
    </row>
    <row r="2376" spans="1:19">
      <c r="A2376" t="s">
        <v>24133</v>
      </c>
      <c r="B2376" t="s">
        <v>24134</v>
      </c>
      <c r="C2376" t="s">
        <v>49</v>
      </c>
      <c r="D2376" t="s">
        <v>24135</v>
      </c>
      <c r="E2376" t="s">
        <v>21659</v>
      </c>
      <c r="F2376" t="s">
        <v>24136</v>
      </c>
      <c r="G2376" t="s">
        <v>24137</v>
      </c>
      <c r="H2376" t="s">
        <v>24138</v>
      </c>
      <c r="I2376" t="s">
        <v>4841</v>
      </c>
      <c r="J2376" t="s">
        <v>14847</v>
      </c>
      <c r="K2376" t="s">
        <v>14848</v>
      </c>
      <c r="L2376" t="s">
        <v>148</v>
      </c>
      <c r="M2376" t="s">
        <v>6713</v>
      </c>
      <c r="N2376" t="s">
        <v>4972</v>
      </c>
      <c r="O2376" t="s">
        <v>14849</v>
      </c>
      <c r="P2376" t="s">
        <v>24139</v>
      </c>
      <c r="Q2376" t="s">
        <v>24140</v>
      </c>
      <c r="R2376" t="str">
        <f t="shared" si="74"/>
        <v>寒亭</v>
      </c>
      <c r="S2376" t="str">
        <f t="shared" si="75"/>
        <v>0105</v>
      </c>
    </row>
    <row r="2377" spans="1:19">
      <c r="A2377" t="s">
        <v>24141</v>
      </c>
      <c r="B2377" t="s">
        <v>24142</v>
      </c>
      <c r="C2377" t="s">
        <v>49</v>
      </c>
      <c r="D2377" t="s">
        <v>24143</v>
      </c>
      <c r="E2377" t="s">
        <v>24144</v>
      </c>
      <c r="F2377" t="s">
        <v>24145</v>
      </c>
      <c r="G2377" t="s">
        <v>24146</v>
      </c>
      <c r="H2377" t="s">
        <v>24147</v>
      </c>
      <c r="I2377" t="s">
        <v>4852</v>
      </c>
      <c r="J2377" t="s">
        <v>24148</v>
      </c>
      <c r="K2377" t="s">
        <v>24149</v>
      </c>
      <c r="L2377" t="s">
        <v>123</v>
      </c>
      <c r="M2377" t="s">
        <v>6022</v>
      </c>
      <c r="N2377" t="s">
        <v>4789</v>
      </c>
      <c r="O2377" t="s">
        <v>24150</v>
      </c>
      <c r="P2377" t="s">
        <v>24151</v>
      </c>
      <c r="R2377" t="str">
        <f t="shared" si="74"/>
        <v>诸城</v>
      </c>
      <c r="S2377" t="str">
        <f t="shared" si="75"/>
        <v>0105</v>
      </c>
    </row>
    <row r="2378" spans="1:19">
      <c r="A2378" t="s">
        <v>24152</v>
      </c>
      <c r="B2378" t="s">
        <v>24153</v>
      </c>
      <c r="C2378" t="s">
        <v>49</v>
      </c>
      <c r="D2378" t="s">
        <v>24154</v>
      </c>
      <c r="E2378" t="s">
        <v>21659</v>
      </c>
      <c r="F2378" t="s">
        <v>24155</v>
      </c>
      <c r="G2378" t="s">
        <v>24156</v>
      </c>
      <c r="H2378" t="s">
        <v>24157</v>
      </c>
      <c r="I2378" t="s">
        <v>5407</v>
      </c>
      <c r="J2378" t="s">
        <v>5097</v>
      </c>
      <c r="K2378" t="s">
        <v>5098</v>
      </c>
      <c r="L2378" t="s">
        <v>86</v>
      </c>
      <c r="M2378" t="s">
        <v>5099</v>
      </c>
      <c r="N2378" t="s">
        <v>5801</v>
      </c>
      <c r="O2378" t="s">
        <v>5100</v>
      </c>
      <c r="P2378" t="s">
        <v>24158</v>
      </c>
      <c r="R2378" t="str">
        <f t="shared" si="74"/>
        <v>坊子</v>
      </c>
      <c r="S2378" t="str">
        <f t="shared" si="75"/>
        <v>0105</v>
      </c>
    </row>
    <row r="2379" spans="1:19">
      <c r="A2379" t="s">
        <v>24159</v>
      </c>
      <c r="B2379" t="s">
        <v>23878</v>
      </c>
      <c r="C2379" t="s">
        <v>49</v>
      </c>
      <c r="D2379" t="s">
        <v>24160</v>
      </c>
      <c r="E2379" t="s">
        <v>21685</v>
      </c>
      <c r="F2379" t="s">
        <v>24161</v>
      </c>
      <c r="G2379" t="s">
        <v>24162</v>
      </c>
      <c r="H2379" t="s">
        <v>24163</v>
      </c>
      <c r="I2379" t="s">
        <v>12119</v>
      </c>
      <c r="J2379" t="s">
        <v>6065</v>
      </c>
      <c r="K2379" t="s">
        <v>6066</v>
      </c>
      <c r="L2379" t="s">
        <v>123</v>
      </c>
      <c r="M2379" t="s">
        <v>4994</v>
      </c>
      <c r="N2379" t="s">
        <v>5487</v>
      </c>
      <c r="O2379" t="s">
        <v>6067</v>
      </c>
      <c r="P2379" t="s">
        <v>24164</v>
      </c>
      <c r="Q2379" t="s">
        <v>24165</v>
      </c>
      <c r="R2379" t="str">
        <f t="shared" si="74"/>
        <v>诸城</v>
      </c>
      <c r="S2379" t="str">
        <f t="shared" si="75"/>
        <v>0105</v>
      </c>
    </row>
    <row r="2380" spans="1:19">
      <c r="A2380" t="s">
        <v>24166</v>
      </c>
      <c r="B2380" t="s">
        <v>24167</v>
      </c>
      <c r="C2380" t="s">
        <v>49</v>
      </c>
      <c r="D2380" t="s">
        <v>24168</v>
      </c>
      <c r="E2380" t="s">
        <v>21659</v>
      </c>
      <c r="F2380" t="s">
        <v>24169</v>
      </c>
      <c r="G2380" t="s">
        <v>24170</v>
      </c>
      <c r="H2380" t="s">
        <v>24171</v>
      </c>
      <c r="I2380" t="s">
        <v>4828</v>
      </c>
      <c r="J2380" t="s">
        <v>6009</v>
      </c>
      <c r="K2380" t="s">
        <v>6010</v>
      </c>
      <c r="L2380" t="s">
        <v>237</v>
      </c>
      <c r="M2380" t="s">
        <v>5247</v>
      </c>
      <c r="N2380" t="s">
        <v>5487</v>
      </c>
      <c r="O2380" t="s">
        <v>6011</v>
      </c>
      <c r="P2380" t="s">
        <v>24172</v>
      </c>
      <c r="Q2380" t="s">
        <v>24173</v>
      </c>
      <c r="R2380" t="str">
        <f t="shared" si="74"/>
        <v>潍城</v>
      </c>
      <c r="S2380" t="str">
        <f t="shared" si="75"/>
        <v>0105</v>
      </c>
    </row>
    <row r="2381" spans="1:19">
      <c r="A2381" t="s">
        <v>24174</v>
      </c>
      <c r="B2381" t="s">
        <v>24175</v>
      </c>
      <c r="C2381" t="s">
        <v>49</v>
      </c>
      <c r="D2381" t="s">
        <v>24176</v>
      </c>
      <c r="E2381" t="s">
        <v>21659</v>
      </c>
      <c r="F2381" t="s">
        <v>24177</v>
      </c>
      <c r="G2381" t="s">
        <v>24178</v>
      </c>
      <c r="H2381" t="s">
        <v>24179</v>
      </c>
      <c r="I2381" t="s">
        <v>4813</v>
      </c>
      <c r="J2381" t="s">
        <v>6599</v>
      </c>
      <c r="K2381" t="s">
        <v>6600</v>
      </c>
      <c r="L2381" t="s">
        <v>77</v>
      </c>
      <c r="M2381" t="s">
        <v>5812</v>
      </c>
      <c r="N2381" t="s">
        <v>5907</v>
      </c>
      <c r="O2381" t="s">
        <v>6602</v>
      </c>
      <c r="P2381" t="s">
        <v>24180</v>
      </c>
      <c r="R2381" t="str">
        <f t="shared" si="74"/>
        <v>临朐</v>
      </c>
      <c r="S2381" t="str">
        <f t="shared" si="75"/>
        <v>0105</v>
      </c>
    </row>
    <row r="2382" spans="1:19">
      <c r="A2382" t="s">
        <v>24181</v>
      </c>
      <c r="B2382" t="s">
        <v>24182</v>
      </c>
      <c r="C2382" t="s">
        <v>49</v>
      </c>
      <c r="D2382" t="s">
        <v>24183</v>
      </c>
      <c r="E2382" t="s">
        <v>24074</v>
      </c>
      <c r="F2382" t="s">
        <v>24184</v>
      </c>
      <c r="G2382" t="s">
        <v>24185</v>
      </c>
      <c r="H2382" t="s">
        <v>24186</v>
      </c>
      <c r="I2382" t="s">
        <v>4813</v>
      </c>
      <c r="J2382" t="s">
        <v>10182</v>
      </c>
      <c r="K2382" t="s">
        <v>10183</v>
      </c>
      <c r="L2382" t="s">
        <v>60</v>
      </c>
      <c r="M2382" t="s">
        <v>4774</v>
      </c>
      <c r="N2382" t="s">
        <v>4905</v>
      </c>
      <c r="O2382" t="s">
        <v>10184</v>
      </c>
      <c r="P2382" t="s">
        <v>24187</v>
      </c>
      <c r="R2382" t="str">
        <f t="shared" si="74"/>
        <v>奎文</v>
      </c>
      <c r="S2382" t="str">
        <f t="shared" si="75"/>
        <v>0105</v>
      </c>
    </row>
    <row r="2383" spans="1:19">
      <c r="A2383" t="s">
        <v>1081</v>
      </c>
      <c r="B2383" t="s">
        <v>24188</v>
      </c>
      <c r="C2383" t="s">
        <v>49</v>
      </c>
      <c r="D2383" t="s">
        <v>24189</v>
      </c>
      <c r="E2383" t="s">
        <v>21659</v>
      </c>
      <c r="F2383" t="s">
        <v>24190</v>
      </c>
      <c r="G2383" t="s">
        <v>1079</v>
      </c>
      <c r="H2383" t="s">
        <v>24191</v>
      </c>
      <c r="I2383" t="s">
        <v>4785</v>
      </c>
      <c r="J2383" t="s">
        <v>24192</v>
      </c>
      <c r="K2383" t="s">
        <v>24193</v>
      </c>
      <c r="L2383" t="s">
        <v>86</v>
      </c>
      <c r="M2383" t="s">
        <v>7679</v>
      </c>
      <c r="N2383" t="s">
        <v>6243</v>
      </c>
      <c r="O2383" t="s">
        <v>24194</v>
      </c>
      <c r="P2383" t="s">
        <v>24195</v>
      </c>
      <c r="Q2383" t="s">
        <v>24196</v>
      </c>
      <c r="R2383" t="str">
        <f t="shared" si="74"/>
        <v>坊子</v>
      </c>
      <c r="S2383" t="str">
        <f t="shared" si="75"/>
        <v>0105</v>
      </c>
    </row>
    <row r="2384" spans="1:19">
      <c r="A2384" t="s">
        <v>1073</v>
      </c>
      <c r="B2384" t="s">
        <v>24197</v>
      </c>
      <c r="C2384" t="s">
        <v>49</v>
      </c>
      <c r="D2384" t="s">
        <v>24198</v>
      </c>
      <c r="E2384" t="s">
        <v>23921</v>
      </c>
      <c r="F2384" t="s">
        <v>24199</v>
      </c>
      <c r="G2384" t="s">
        <v>1071</v>
      </c>
      <c r="H2384" t="s">
        <v>24200</v>
      </c>
      <c r="I2384" t="s">
        <v>4785</v>
      </c>
      <c r="J2384" t="s">
        <v>23736</v>
      </c>
      <c r="K2384" t="s">
        <v>23737</v>
      </c>
      <c r="L2384" t="s">
        <v>114</v>
      </c>
      <c r="M2384" t="s">
        <v>20678</v>
      </c>
      <c r="N2384" t="s">
        <v>4789</v>
      </c>
      <c r="O2384" t="s">
        <v>23738</v>
      </c>
      <c r="P2384" t="s">
        <v>24201</v>
      </c>
      <c r="R2384" t="str">
        <f t="shared" si="74"/>
        <v>高密</v>
      </c>
      <c r="S2384" t="str">
        <f t="shared" si="75"/>
        <v>0105</v>
      </c>
    </row>
    <row r="2385" spans="1:19">
      <c r="A2385" t="s">
        <v>24202</v>
      </c>
      <c r="B2385" t="s">
        <v>24203</v>
      </c>
      <c r="C2385" t="s">
        <v>49</v>
      </c>
      <c r="D2385" t="s">
        <v>24204</v>
      </c>
      <c r="E2385" t="s">
        <v>24205</v>
      </c>
      <c r="F2385" t="s">
        <v>24206</v>
      </c>
      <c r="G2385" t="s">
        <v>24207</v>
      </c>
      <c r="H2385" t="s">
        <v>24208</v>
      </c>
      <c r="I2385" t="s">
        <v>5052</v>
      </c>
      <c r="J2385" t="s">
        <v>5979</v>
      </c>
      <c r="K2385" t="s">
        <v>5980</v>
      </c>
      <c r="L2385" t="s">
        <v>60</v>
      </c>
      <c r="M2385" t="s">
        <v>5888</v>
      </c>
      <c r="N2385" t="s">
        <v>5487</v>
      </c>
      <c r="O2385" t="s">
        <v>5981</v>
      </c>
      <c r="P2385" t="s">
        <v>24209</v>
      </c>
      <c r="R2385" t="str">
        <f t="shared" si="74"/>
        <v>奎文</v>
      </c>
      <c r="S2385" t="str">
        <f t="shared" si="75"/>
        <v>0105</v>
      </c>
    </row>
    <row r="2386" spans="1:19">
      <c r="A2386" t="s">
        <v>24210</v>
      </c>
      <c r="B2386" t="s">
        <v>24211</v>
      </c>
      <c r="C2386" t="s">
        <v>49</v>
      </c>
      <c r="D2386" t="s">
        <v>24212</v>
      </c>
      <c r="E2386" t="s">
        <v>24213</v>
      </c>
      <c r="F2386" t="s">
        <v>24214</v>
      </c>
      <c r="G2386" t="s">
        <v>24215</v>
      </c>
      <c r="H2386" t="s">
        <v>24216</v>
      </c>
      <c r="I2386" t="s">
        <v>7308</v>
      </c>
      <c r="J2386" t="s">
        <v>5122</v>
      </c>
      <c r="K2386" t="s">
        <v>5123</v>
      </c>
      <c r="N2386" t="s">
        <v>4959</v>
      </c>
      <c r="O2386" t="s">
        <v>5124</v>
      </c>
      <c r="R2386" t="str">
        <f t="shared" si="74"/>
        <v/>
      </c>
      <c r="S2386" t="str">
        <f t="shared" si="75"/>
        <v>0105</v>
      </c>
    </row>
    <row r="2387" spans="1:19">
      <c r="A2387" t="s">
        <v>24217</v>
      </c>
      <c r="B2387" t="s">
        <v>24218</v>
      </c>
      <c r="C2387" t="s">
        <v>49</v>
      </c>
      <c r="D2387" t="s">
        <v>24219</v>
      </c>
      <c r="E2387" t="s">
        <v>21685</v>
      </c>
      <c r="F2387" t="s">
        <v>24220</v>
      </c>
      <c r="G2387" t="s">
        <v>24221</v>
      </c>
      <c r="H2387" t="s">
        <v>24222</v>
      </c>
      <c r="I2387" t="s">
        <v>12119</v>
      </c>
      <c r="J2387" t="s">
        <v>8545</v>
      </c>
      <c r="K2387" t="s">
        <v>8546</v>
      </c>
      <c r="L2387" t="s">
        <v>60</v>
      </c>
      <c r="M2387" t="s">
        <v>5511</v>
      </c>
      <c r="N2387" t="s">
        <v>4972</v>
      </c>
      <c r="O2387" t="s">
        <v>8547</v>
      </c>
      <c r="P2387" t="s">
        <v>24223</v>
      </c>
      <c r="Q2387" t="s">
        <v>24224</v>
      </c>
      <c r="R2387" t="str">
        <f t="shared" si="74"/>
        <v>奎文</v>
      </c>
      <c r="S2387" t="str">
        <f t="shared" si="75"/>
        <v>0105</v>
      </c>
    </row>
    <row r="2388" spans="1:19">
      <c r="A2388" t="s">
        <v>24225</v>
      </c>
      <c r="B2388" t="s">
        <v>24226</v>
      </c>
      <c r="C2388" t="s">
        <v>49</v>
      </c>
      <c r="D2388" t="s">
        <v>24227</v>
      </c>
      <c r="E2388" t="s">
        <v>21685</v>
      </c>
      <c r="F2388" t="s">
        <v>24228</v>
      </c>
      <c r="G2388" t="s">
        <v>24229</v>
      </c>
      <c r="H2388" t="s">
        <v>24230</v>
      </c>
      <c r="I2388" t="s">
        <v>12119</v>
      </c>
      <c r="J2388" t="s">
        <v>6193</v>
      </c>
      <c r="K2388" t="s">
        <v>6194</v>
      </c>
      <c r="L2388" t="s">
        <v>105</v>
      </c>
      <c r="M2388" t="s">
        <v>6195</v>
      </c>
      <c r="N2388" t="s">
        <v>5619</v>
      </c>
      <c r="O2388" t="s">
        <v>6196</v>
      </c>
      <c r="P2388" t="s">
        <v>24231</v>
      </c>
      <c r="R2388" t="str">
        <f t="shared" si="74"/>
        <v>寿光</v>
      </c>
      <c r="S2388" t="str">
        <f t="shared" si="75"/>
        <v>0105</v>
      </c>
    </row>
    <row r="2389" spans="1:19">
      <c r="A2389" t="s">
        <v>24232</v>
      </c>
      <c r="B2389" t="s">
        <v>24233</v>
      </c>
      <c r="C2389" t="s">
        <v>49</v>
      </c>
      <c r="D2389" t="s">
        <v>24234</v>
      </c>
      <c r="E2389" t="s">
        <v>21659</v>
      </c>
      <c r="F2389" t="s">
        <v>24235</v>
      </c>
      <c r="G2389" t="s">
        <v>24236</v>
      </c>
      <c r="H2389" t="s">
        <v>24237</v>
      </c>
      <c r="I2389" t="s">
        <v>5052</v>
      </c>
      <c r="J2389" t="s">
        <v>8764</v>
      </c>
      <c r="K2389" t="s">
        <v>8765</v>
      </c>
      <c r="L2389" t="s">
        <v>375</v>
      </c>
      <c r="M2389" t="s">
        <v>7334</v>
      </c>
      <c r="N2389" t="s">
        <v>5487</v>
      </c>
      <c r="O2389" t="s">
        <v>8766</v>
      </c>
      <c r="P2389" t="s">
        <v>24238</v>
      </c>
      <c r="Q2389" t="s">
        <v>24239</v>
      </c>
      <c r="R2389" t="str">
        <f t="shared" si="74"/>
        <v>昌邑</v>
      </c>
      <c r="S2389" t="str">
        <f t="shared" si="75"/>
        <v>0105</v>
      </c>
    </row>
    <row r="2390" spans="1:19">
      <c r="A2390" t="s">
        <v>24240</v>
      </c>
      <c r="B2390" t="s">
        <v>24241</v>
      </c>
      <c r="C2390" t="s">
        <v>49</v>
      </c>
      <c r="D2390" t="s">
        <v>24242</v>
      </c>
      <c r="E2390" t="s">
        <v>21659</v>
      </c>
      <c r="F2390" t="s">
        <v>24243</v>
      </c>
      <c r="G2390" t="s">
        <v>24244</v>
      </c>
      <c r="H2390" t="s">
        <v>24245</v>
      </c>
      <c r="I2390" t="s">
        <v>5541</v>
      </c>
      <c r="J2390" t="s">
        <v>6916</v>
      </c>
      <c r="K2390" t="s">
        <v>6917</v>
      </c>
      <c r="L2390" t="s">
        <v>148</v>
      </c>
      <c r="M2390" t="s">
        <v>6918</v>
      </c>
      <c r="N2390" t="s">
        <v>5056</v>
      </c>
      <c r="O2390" t="s">
        <v>6919</v>
      </c>
      <c r="P2390" t="s">
        <v>24246</v>
      </c>
      <c r="Q2390" t="s">
        <v>24247</v>
      </c>
      <c r="R2390" t="str">
        <f t="shared" si="74"/>
        <v>寒亭</v>
      </c>
      <c r="S2390" t="str">
        <f t="shared" si="75"/>
        <v>0105</v>
      </c>
    </row>
    <row r="2391" spans="1:19">
      <c r="A2391" t="s">
        <v>24248</v>
      </c>
      <c r="B2391" t="s">
        <v>24249</v>
      </c>
      <c r="C2391" t="s">
        <v>49</v>
      </c>
      <c r="D2391" t="s">
        <v>24250</v>
      </c>
      <c r="E2391" t="s">
        <v>21685</v>
      </c>
      <c r="F2391" t="s">
        <v>24251</v>
      </c>
      <c r="G2391" t="s">
        <v>24252</v>
      </c>
      <c r="H2391" t="s">
        <v>24253</v>
      </c>
      <c r="I2391" t="s">
        <v>12500</v>
      </c>
      <c r="J2391" t="s">
        <v>14847</v>
      </c>
      <c r="K2391" t="s">
        <v>14848</v>
      </c>
      <c r="L2391" t="s">
        <v>148</v>
      </c>
      <c r="M2391" t="s">
        <v>6713</v>
      </c>
      <c r="N2391" t="s">
        <v>4905</v>
      </c>
      <c r="O2391" t="s">
        <v>14849</v>
      </c>
      <c r="P2391" t="s">
        <v>24254</v>
      </c>
      <c r="Q2391" t="s">
        <v>24255</v>
      </c>
      <c r="R2391" t="str">
        <f t="shared" si="74"/>
        <v>寒亭</v>
      </c>
      <c r="S2391" t="str">
        <f t="shared" si="75"/>
        <v>0105</v>
      </c>
    </row>
    <row r="2392" spans="1:19">
      <c r="A2392" t="s">
        <v>24256</v>
      </c>
      <c r="B2392" t="s">
        <v>24257</v>
      </c>
      <c r="C2392" t="s">
        <v>49</v>
      </c>
      <c r="D2392" t="s">
        <v>24258</v>
      </c>
      <c r="E2392" t="s">
        <v>21659</v>
      </c>
      <c r="F2392" t="s">
        <v>24259</v>
      </c>
      <c r="G2392" t="s">
        <v>24260</v>
      </c>
      <c r="H2392" t="s">
        <v>24261</v>
      </c>
      <c r="I2392" t="s">
        <v>4852</v>
      </c>
      <c r="J2392" t="s">
        <v>7114</v>
      </c>
      <c r="K2392" t="s">
        <v>7115</v>
      </c>
      <c r="L2392" t="s">
        <v>105</v>
      </c>
      <c r="M2392" t="s">
        <v>5176</v>
      </c>
      <c r="N2392" t="s">
        <v>4972</v>
      </c>
      <c r="O2392" t="s">
        <v>7116</v>
      </c>
      <c r="P2392" t="s">
        <v>24262</v>
      </c>
      <c r="Q2392" t="s">
        <v>24263</v>
      </c>
      <c r="R2392" t="str">
        <f t="shared" si="74"/>
        <v>寿光</v>
      </c>
      <c r="S2392" t="str">
        <f t="shared" si="75"/>
        <v>0105</v>
      </c>
    </row>
    <row r="2393" spans="1:19">
      <c r="A2393" t="s">
        <v>24264</v>
      </c>
      <c r="B2393" t="s">
        <v>24265</v>
      </c>
      <c r="C2393" t="s">
        <v>49</v>
      </c>
      <c r="D2393" t="s">
        <v>24266</v>
      </c>
      <c r="E2393" t="s">
        <v>21685</v>
      </c>
      <c r="F2393" t="s">
        <v>24267</v>
      </c>
      <c r="G2393" t="s">
        <v>24268</v>
      </c>
      <c r="H2393" t="s">
        <v>24269</v>
      </c>
      <c r="I2393" t="s">
        <v>12119</v>
      </c>
      <c r="J2393" t="s">
        <v>15948</v>
      </c>
      <c r="K2393" t="s">
        <v>15949</v>
      </c>
      <c r="L2393" t="s">
        <v>148</v>
      </c>
      <c r="M2393" t="s">
        <v>6391</v>
      </c>
      <c r="N2393" t="s">
        <v>6601</v>
      </c>
      <c r="O2393" t="s">
        <v>15950</v>
      </c>
      <c r="P2393" t="s">
        <v>24270</v>
      </c>
      <c r="R2393" t="str">
        <f t="shared" si="74"/>
        <v>寒亭</v>
      </c>
      <c r="S2393" t="str">
        <f t="shared" si="75"/>
        <v>0105</v>
      </c>
    </row>
    <row r="2394" spans="1:19">
      <c r="A2394" t="s">
        <v>24271</v>
      </c>
      <c r="B2394" t="s">
        <v>24272</v>
      </c>
      <c r="C2394" t="s">
        <v>49</v>
      </c>
      <c r="D2394" t="s">
        <v>24273</v>
      </c>
      <c r="E2394" t="s">
        <v>24274</v>
      </c>
      <c r="F2394" t="s">
        <v>24275</v>
      </c>
      <c r="G2394" t="s">
        <v>24276</v>
      </c>
      <c r="H2394" t="s">
        <v>24277</v>
      </c>
      <c r="I2394" t="s">
        <v>12119</v>
      </c>
      <c r="J2394" t="s">
        <v>10226</v>
      </c>
      <c r="K2394" t="s">
        <v>10227</v>
      </c>
      <c r="L2394" t="s">
        <v>148</v>
      </c>
      <c r="M2394" t="s">
        <v>6713</v>
      </c>
      <c r="N2394" t="s">
        <v>4845</v>
      </c>
      <c r="O2394" t="s">
        <v>10229</v>
      </c>
      <c r="P2394" t="s">
        <v>24278</v>
      </c>
      <c r="R2394" t="str">
        <f t="shared" si="74"/>
        <v>寒亭</v>
      </c>
      <c r="S2394" t="str">
        <f t="shared" si="75"/>
        <v>0105</v>
      </c>
    </row>
    <row r="2395" spans="1:19">
      <c r="A2395" t="s">
        <v>24279</v>
      </c>
      <c r="B2395" t="s">
        <v>24280</v>
      </c>
      <c r="C2395" t="s">
        <v>49</v>
      </c>
      <c r="D2395" t="s">
        <v>24281</v>
      </c>
      <c r="E2395" t="s">
        <v>21659</v>
      </c>
      <c r="F2395" t="s">
        <v>24282</v>
      </c>
      <c r="G2395" t="s">
        <v>24283</v>
      </c>
      <c r="H2395" t="s">
        <v>24167</v>
      </c>
      <c r="I2395" t="s">
        <v>4852</v>
      </c>
      <c r="J2395" t="s">
        <v>5027</v>
      </c>
      <c r="K2395" t="s">
        <v>5028</v>
      </c>
      <c r="L2395" t="s">
        <v>105</v>
      </c>
      <c r="M2395" t="s">
        <v>5029</v>
      </c>
      <c r="N2395" t="s">
        <v>4845</v>
      </c>
      <c r="O2395" t="s">
        <v>5031</v>
      </c>
      <c r="P2395" t="s">
        <v>24284</v>
      </c>
      <c r="R2395" t="str">
        <f t="shared" si="74"/>
        <v>寿光</v>
      </c>
      <c r="S2395" t="str">
        <f t="shared" si="75"/>
        <v>0105</v>
      </c>
    </row>
    <row r="2396" spans="1:19">
      <c r="A2396" t="s">
        <v>24285</v>
      </c>
      <c r="B2396" t="s">
        <v>24286</v>
      </c>
      <c r="C2396" t="s">
        <v>49</v>
      </c>
      <c r="D2396" t="s">
        <v>24287</v>
      </c>
      <c r="E2396" t="s">
        <v>21659</v>
      </c>
      <c r="F2396" t="s">
        <v>24288</v>
      </c>
      <c r="G2396" t="s">
        <v>24289</v>
      </c>
      <c r="H2396" t="s">
        <v>24290</v>
      </c>
      <c r="I2396" t="s">
        <v>12538</v>
      </c>
      <c r="J2396" t="s">
        <v>7899</v>
      </c>
      <c r="K2396" t="s">
        <v>7900</v>
      </c>
      <c r="L2396" t="s">
        <v>77</v>
      </c>
      <c r="M2396" t="s">
        <v>5812</v>
      </c>
      <c r="N2396" t="s">
        <v>4933</v>
      </c>
      <c r="O2396" t="s">
        <v>7901</v>
      </c>
      <c r="P2396" t="s">
        <v>24291</v>
      </c>
      <c r="R2396" t="str">
        <f t="shared" si="74"/>
        <v>临朐</v>
      </c>
      <c r="S2396" t="str">
        <f t="shared" si="75"/>
        <v>0105</v>
      </c>
    </row>
    <row r="2397" spans="1:19">
      <c r="A2397" t="s">
        <v>24292</v>
      </c>
      <c r="B2397" t="s">
        <v>24293</v>
      </c>
      <c r="C2397" t="s">
        <v>49</v>
      </c>
      <c r="D2397" t="s">
        <v>24294</v>
      </c>
      <c r="E2397" t="s">
        <v>23892</v>
      </c>
      <c r="F2397" t="s">
        <v>24295</v>
      </c>
      <c r="G2397" t="s">
        <v>24296</v>
      </c>
      <c r="H2397" t="s">
        <v>24297</v>
      </c>
      <c r="I2397" t="s">
        <v>4828</v>
      </c>
      <c r="J2397" t="s">
        <v>6935</v>
      </c>
      <c r="K2397" t="s">
        <v>6936</v>
      </c>
      <c r="L2397" t="s">
        <v>50</v>
      </c>
      <c r="M2397" t="s">
        <v>4816</v>
      </c>
      <c r="N2397" t="s">
        <v>10295</v>
      </c>
      <c r="O2397" t="s">
        <v>6937</v>
      </c>
      <c r="R2397" t="str">
        <f t="shared" si="74"/>
        <v>青州</v>
      </c>
      <c r="S2397" t="str">
        <f t="shared" si="75"/>
        <v>0105</v>
      </c>
    </row>
    <row r="2398" spans="1:19">
      <c r="A2398" t="s">
        <v>1065</v>
      </c>
      <c r="B2398" t="s">
        <v>24298</v>
      </c>
      <c r="C2398" t="s">
        <v>49</v>
      </c>
      <c r="D2398" t="s">
        <v>24299</v>
      </c>
      <c r="E2398" t="s">
        <v>21659</v>
      </c>
      <c r="F2398" t="s">
        <v>24300</v>
      </c>
      <c r="G2398" t="s">
        <v>1063</v>
      </c>
      <c r="H2398" t="s">
        <v>24301</v>
      </c>
      <c r="I2398" t="s">
        <v>8721</v>
      </c>
      <c r="J2398" t="s">
        <v>6664</v>
      </c>
      <c r="K2398" t="s">
        <v>6665</v>
      </c>
      <c r="L2398" t="s">
        <v>60</v>
      </c>
      <c r="M2398" t="s">
        <v>5511</v>
      </c>
      <c r="N2398" t="s">
        <v>4832</v>
      </c>
      <c r="O2398" t="s">
        <v>6666</v>
      </c>
      <c r="P2398" t="s">
        <v>24302</v>
      </c>
      <c r="R2398" t="str">
        <f t="shared" si="74"/>
        <v>奎文</v>
      </c>
      <c r="S2398" t="str">
        <f t="shared" si="75"/>
        <v>0105</v>
      </c>
    </row>
    <row r="2399" spans="1:19">
      <c r="A2399" t="s">
        <v>24303</v>
      </c>
      <c r="B2399" t="s">
        <v>24304</v>
      </c>
      <c r="C2399" t="s">
        <v>49</v>
      </c>
      <c r="D2399" t="s">
        <v>24305</v>
      </c>
      <c r="E2399" t="s">
        <v>24306</v>
      </c>
      <c r="F2399" t="s">
        <v>24307</v>
      </c>
      <c r="G2399" t="s">
        <v>24308</v>
      </c>
      <c r="H2399" t="s">
        <v>24309</v>
      </c>
      <c r="I2399" t="s">
        <v>12119</v>
      </c>
      <c r="J2399" t="s">
        <v>6043</v>
      </c>
      <c r="K2399" t="s">
        <v>6044</v>
      </c>
      <c r="L2399" t="s">
        <v>237</v>
      </c>
      <c r="M2399" t="s">
        <v>4971</v>
      </c>
      <c r="N2399" t="s">
        <v>9962</v>
      </c>
      <c r="O2399" t="s">
        <v>6045</v>
      </c>
      <c r="P2399" t="s">
        <v>24310</v>
      </c>
      <c r="R2399" t="str">
        <f t="shared" si="74"/>
        <v>潍城</v>
      </c>
      <c r="S2399" t="str">
        <f t="shared" si="75"/>
        <v>0105</v>
      </c>
    </row>
    <row r="2400" spans="1:19">
      <c r="A2400" t="s">
        <v>24311</v>
      </c>
      <c r="B2400" t="s">
        <v>24312</v>
      </c>
      <c r="C2400" t="s">
        <v>49</v>
      </c>
      <c r="D2400" t="s">
        <v>24313</v>
      </c>
      <c r="E2400" t="s">
        <v>17428</v>
      </c>
      <c r="F2400" t="s">
        <v>24314</v>
      </c>
      <c r="G2400" t="s">
        <v>24315</v>
      </c>
      <c r="H2400" t="s">
        <v>24316</v>
      </c>
      <c r="I2400" t="s">
        <v>5822</v>
      </c>
      <c r="J2400" t="s">
        <v>24317</v>
      </c>
      <c r="K2400" t="s">
        <v>24318</v>
      </c>
      <c r="L2400" t="s">
        <v>1136</v>
      </c>
      <c r="M2400" t="s">
        <v>7095</v>
      </c>
      <c r="N2400" t="s">
        <v>17699</v>
      </c>
      <c r="O2400" t="s">
        <v>24319</v>
      </c>
      <c r="P2400" t="s">
        <v>24320</v>
      </c>
      <c r="Q2400" t="s">
        <v>24321</v>
      </c>
      <c r="R2400" t="str">
        <f t="shared" si="74"/>
        <v>昌乐</v>
      </c>
      <c r="S2400" t="str">
        <f t="shared" si="75"/>
        <v>0105</v>
      </c>
    </row>
    <row r="2401" spans="1:19">
      <c r="A2401" t="s">
        <v>24322</v>
      </c>
      <c r="B2401" t="s">
        <v>24323</v>
      </c>
      <c r="C2401" t="s">
        <v>49</v>
      </c>
      <c r="D2401" t="s">
        <v>24324</v>
      </c>
      <c r="E2401" t="s">
        <v>17428</v>
      </c>
      <c r="F2401" t="s">
        <v>24325</v>
      </c>
      <c r="G2401" t="s">
        <v>24326</v>
      </c>
      <c r="H2401" t="s">
        <v>24327</v>
      </c>
      <c r="I2401" t="s">
        <v>5822</v>
      </c>
      <c r="J2401" t="s">
        <v>24317</v>
      </c>
      <c r="K2401" t="s">
        <v>24318</v>
      </c>
      <c r="L2401" t="s">
        <v>1136</v>
      </c>
      <c r="M2401" t="s">
        <v>7095</v>
      </c>
      <c r="N2401" t="s">
        <v>17699</v>
      </c>
      <c r="O2401" t="s">
        <v>24319</v>
      </c>
      <c r="P2401" t="s">
        <v>24328</v>
      </c>
      <c r="Q2401" t="s">
        <v>24321</v>
      </c>
      <c r="R2401" t="str">
        <f t="shared" si="74"/>
        <v>昌乐</v>
      </c>
      <c r="S2401" t="str">
        <f t="shared" si="75"/>
        <v>0105</v>
      </c>
    </row>
    <row r="2402" spans="1:19">
      <c r="A2402" t="s">
        <v>24329</v>
      </c>
      <c r="B2402" t="s">
        <v>24330</v>
      </c>
      <c r="C2402" t="s">
        <v>49</v>
      </c>
      <c r="D2402" t="s">
        <v>24331</v>
      </c>
      <c r="E2402" t="s">
        <v>24332</v>
      </c>
      <c r="F2402" t="s">
        <v>24333</v>
      </c>
      <c r="G2402" t="s">
        <v>24334</v>
      </c>
      <c r="H2402" t="s">
        <v>24335</v>
      </c>
      <c r="I2402" t="s">
        <v>4955</v>
      </c>
      <c r="J2402" t="s">
        <v>11292</v>
      </c>
      <c r="K2402" t="s">
        <v>11293</v>
      </c>
      <c r="L2402" t="s">
        <v>86</v>
      </c>
      <c r="M2402" t="s">
        <v>11294</v>
      </c>
      <c r="N2402" t="s">
        <v>5907</v>
      </c>
      <c r="O2402" t="s">
        <v>11295</v>
      </c>
      <c r="P2402" t="s">
        <v>24336</v>
      </c>
      <c r="Q2402" t="s">
        <v>24337</v>
      </c>
      <c r="R2402" t="str">
        <f t="shared" si="74"/>
        <v>坊子</v>
      </c>
      <c r="S2402" t="str">
        <f t="shared" si="75"/>
        <v>0105</v>
      </c>
    </row>
    <row r="2403" spans="1:19">
      <c r="A2403" t="s">
        <v>24338</v>
      </c>
      <c r="B2403" t="s">
        <v>24339</v>
      </c>
      <c r="C2403" t="s">
        <v>49</v>
      </c>
      <c r="D2403" t="s">
        <v>24340</v>
      </c>
      <c r="E2403" t="s">
        <v>24341</v>
      </c>
      <c r="F2403" t="s">
        <v>24342</v>
      </c>
      <c r="G2403" t="s">
        <v>24343</v>
      </c>
      <c r="H2403" t="s">
        <v>24344</v>
      </c>
      <c r="I2403" t="s">
        <v>4852</v>
      </c>
      <c r="J2403" t="s">
        <v>18995</v>
      </c>
      <c r="K2403" t="s">
        <v>18996</v>
      </c>
      <c r="L2403" t="s">
        <v>114</v>
      </c>
      <c r="M2403" t="s">
        <v>5486</v>
      </c>
      <c r="N2403" t="s">
        <v>17415</v>
      </c>
      <c r="O2403" t="s">
        <v>18997</v>
      </c>
      <c r="P2403" t="s">
        <v>24345</v>
      </c>
      <c r="R2403" t="str">
        <f t="shared" si="74"/>
        <v>高密</v>
      </c>
      <c r="S2403" t="str">
        <f t="shared" si="75"/>
        <v>0105</v>
      </c>
    </row>
    <row r="2404" spans="1:19">
      <c r="A2404" t="s">
        <v>24346</v>
      </c>
      <c r="B2404" t="s">
        <v>24347</v>
      </c>
      <c r="C2404" t="s">
        <v>49</v>
      </c>
      <c r="D2404" t="s">
        <v>24348</v>
      </c>
      <c r="E2404" t="s">
        <v>17428</v>
      </c>
      <c r="F2404" t="s">
        <v>24349</v>
      </c>
      <c r="G2404" t="s">
        <v>24350</v>
      </c>
      <c r="H2404" t="s">
        <v>24351</v>
      </c>
      <c r="I2404" t="s">
        <v>5822</v>
      </c>
      <c r="J2404" t="s">
        <v>24317</v>
      </c>
      <c r="K2404" t="s">
        <v>24318</v>
      </c>
      <c r="L2404" t="s">
        <v>1136</v>
      </c>
      <c r="M2404" t="s">
        <v>7095</v>
      </c>
      <c r="N2404" t="s">
        <v>10954</v>
      </c>
      <c r="O2404" t="s">
        <v>24319</v>
      </c>
      <c r="Q2404" t="s">
        <v>24321</v>
      </c>
      <c r="R2404" t="str">
        <f t="shared" si="74"/>
        <v>昌乐</v>
      </c>
      <c r="S2404" t="str">
        <f t="shared" si="75"/>
        <v>0105</v>
      </c>
    </row>
    <row r="2405" spans="1:19">
      <c r="A2405" t="s">
        <v>24352</v>
      </c>
      <c r="B2405" t="s">
        <v>24353</v>
      </c>
      <c r="C2405" t="s">
        <v>49</v>
      </c>
      <c r="D2405" t="s">
        <v>24354</v>
      </c>
      <c r="E2405" t="s">
        <v>17428</v>
      </c>
      <c r="F2405" t="s">
        <v>24355</v>
      </c>
      <c r="G2405" t="s">
        <v>24356</v>
      </c>
      <c r="H2405" t="s">
        <v>24357</v>
      </c>
      <c r="I2405" t="s">
        <v>5822</v>
      </c>
      <c r="J2405" t="s">
        <v>24317</v>
      </c>
      <c r="K2405" t="s">
        <v>24318</v>
      </c>
      <c r="L2405" t="s">
        <v>1136</v>
      </c>
      <c r="M2405" t="s">
        <v>7095</v>
      </c>
      <c r="N2405" t="s">
        <v>17699</v>
      </c>
      <c r="O2405" t="s">
        <v>24319</v>
      </c>
      <c r="Q2405" t="s">
        <v>24321</v>
      </c>
      <c r="R2405" t="str">
        <f t="shared" si="74"/>
        <v>昌乐</v>
      </c>
      <c r="S2405" t="str">
        <f t="shared" si="75"/>
        <v>0105</v>
      </c>
    </row>
    <row r="2406" spans="1:19">
      <c r="A2406" t="s">
        <v>24358</v>
      </c>
      <c r="B2406" t="s">
        <v>24359</v>
      </c>
      <c r="C2406" t="s">
        <v>49</v>
      </c>
      <c r="D2406" t="s">
        <v>24360</v>
      </c>
      <c r="E2406" t="s">
        <v>21659</v>
      </c>
      <c r="F2406" t="s">
        <v>24361</v>
      </c>
      <c r="G2406" t="s">
        <v>24362</v>
      </c>
      <c r="H2406" t="s">
        <v>24363</v>
      </c>
      <c r="I2406" t="s">
        <v>4852</v>
      </c>
      <c r="J2406" t="s">
        <v>12783</v>
      </c>
      <c r="K2406" t="s">
        <v>12784</v>
      </c>
      <c r="L2406" t="s">
        <v>105</v>
      </c>
      <c r="M2406" t="s">
        <v>5176</v>
      </c>
      <c r="N2406" t="s">
        <v>6530</v>
      </c>
      <c r="O2406" t="s">
        <v>12785</v>
      </c>
      <c r="P2406" t="s">
        <v>24364</v>
      </c>
      <c r="Q2406" t="s">
        <v>24365</v>
      </c>
      <c r="R2406" t="str">
        <f t="shared" si="74"/>
        <v>寿光</v>
      </c>
      <c r="S2406" t="str">
        <f t="shared" si="75"/>
        <v>0105</v>
      </c>
    </row>
    <row r="2407" spans="1:19">
      <c r="A2407" t="s">
        <v>24366</v>
      </c>
      <c r="B2407" t="s">
        <v>24367</v>
      </c>
      <c r="C2407" t="s">
        <v>49</v>
      </c>
      <c r="D2407" t="s">
        <v>24368</v>
      </c>
      <c r="E2407" t="s">
        <v>24369</v>
      </c>
      <c r="F2407" t="s">
        <v>24370</v>
      </c>
      <c r="G2407" t="s">
        <v>24371</v>
      </c>
      <c r="H2407" t="s">
        <v>24372</v>
      </c>
      <c r="I2407" t="s">
        <v>4852</v>
      </c>
      <c r="J2407" t="s">
        <v>12820</v>
      </c>
      <c r="K2407" t="s">
        <v>12821</v>
      </c>
      <c r="L2407" t="s">
        <v>50</v>
      </c>
      <c r="M2407" t="s">
        <v>5877</v>
      </c>
      <c r="N2407" t="s">
        <v>5907</v>
      </c>
      <c r="O2407" t="s">
        <v>12822</v>
      </c>
      <c r="P2407" t="s">
        <v>24330</v>
      </c>
      <c r="R2407" t="str">
        <f t="shared" si="74"/>
        <v>青州</v>
      </c>
      <c r="S2407" t="str">
        <f t="shared" si="75"/>
        <v>0105</v>
      </c>
    </row>
    <row r="2408" spans="1:19">
      <c r="A2408" t="s">
        <v>24373</v>
      </c>
      <c r="B2408" t="s">
        <v>24374</v>
      </c>
      <c r="C2408" t="s">
        <v>49</v>
      </c>
      <c r="D2408" t="s">
        <v>24375</v>
      </c>
      <c r="E2408" t="s">
        <v>21659</v>
      </c>
      <c r="F2408" t="s">
        <v>24376</v>
      </c>
      <c r="G2408" t="s">
        <v>24377</v>
      </c>
      <c r="H2408" t="s">
        <v>24378</v>
      </c>
      <c r="I2408" t="s">
        <v>4852</v>
      </c>
      <c r="J2408" t="s">
        <v>7125</v>
      </c>
      <c r="K2408" t="s">
        <v>7126</v>
      </c>
      <c r="L2408" t="s">
        <v>105</v>
      </c>
      <c r="M2408" t="s">
        <v>5089</v>
      </c>
      <c r="N2408" t="s">
        <v>4946</v>
      </c>
      <c r="O2408" t="s">
        <v>7127</v>
      </c>
      <c r="P2408" t="s">
        <v>24379</v>
      </c>
      <c r="R2408" t="str">
        <f t="shared" si="74"/>
        <v>寿光</v>
      </c>
      <c r="S2408" t="str">
        <f t="shared" si="75"/>
        <v>0105</v>
      </c>
    </row>
    <row r="2409" spans="1:19">
      <c r="A2409" t="s">
        <v>24380</v>
      </c>
      <c r="B2409" t="s">
        <v>24381</v>
      </c>
      <c r="C2409" t="s">
        <v>49</v>
      </c>
      <c r="D2409" t="s">
        <v>24382</v>
      </c>
      <c r="E2409" t="s">
        <v>21659</v>
      </c>
      <c r="F2409" t="s">
        <v>24383</v>
      </c>
      <c r="G2409" t="s">
        <v>24384</v>
      </c>
      <c r="H2409" t="s">
        <v>24385</v>
      </c>
      <c r="I2409" t="s">
        <v>4852</v>
      </c>
      <c r="J2409" t="s">
        <v>6150</v>
      </c>
      <c r="K2409" t="s">
        <v>6151</v>
      </c>
      <c r="L2409" t="s">
        <v>95</v>
      </c>
      <c r="M2409" t="s">
        <v>5709</v>
      </c>
      <c r="N2409" t="s">
        <v>4881</v>
      </c>
      <c r="O2409" t="s">
        <v>6153</v>
      </c>
      <c r="P2409" t="s">
        <v>24386</v>
      </c>
      <c r="R2409" t="str">
        <f t="shared" si="74"/>
        <v>安丘</v>
      </c>
      <c r="S2409" t="str">
        <f t="shared" si="75"/>
        <v>0105</v>
      </c>
    </row>
    <row r="2410" spans="1:19">
      <c r="A2410" t="s">
        <v>24387</v>
      </c>
      <c r="B2410" t="s">
        <v>24388</v>
      </c>
      <c r="C2410" t="s">
        <v>49</v>
      </c>
      <c r="D2410" t="s">
        <v>24389</v>
      </c>
      <c r="E2410" t="s">
        <v>17301</v>
      </c>
      <c r="F2410" t="s">
        <v>24390</v>
      </c>
      <c r="G2410" t="s">
        <v>24391</v>
      </c>
      <c r="H2410" t="s">
        <v>24392</v>
      </c>
      <c r="I2410" t="s">
        <v>12119</v>
      </c>
      <c r="J2410" t="s">
        <v>9560</v>
      </c>
      <c r="K2410" t="s">
        <v>9561</v>
      </c>
      <c r="L2410" t="s">
        <v>95</v>
      </c>
      <c r="M2410" t="s">
        <v>5757</v>
      </c>
      <c r="N2410" t="s">
        <v>5112</v>
      </c>
      <c r="O2410" t="s">
        <v>9562</v>
      </c>
      <c r="P2410" t="s">
        <v>24393</v>
      </c>
      <c r="Q2410" t="s">
        <v>24394</v>
      </c>
      <c r="R2410" t="str">
        <f t="shared" si="74"/>
        <v>安丘</v>
      </c>
      <c r="S2410" t="str">
        <f t="shared" si="75"/>
        <v>0105</v>
      </c>
    </row>
    <row r="2411" spans="1:19">
      <c r="A2411" t="s">
        <v>1049</v>
      </c>
      <c r="B2411" t="s">
        <v>24395</v>
      </c>
      <c r="C2411" t="s">
        <v>49</v>
      </c>
      <c r="D2411" t="s">
        <v>24396</v>
      </c>
      <c r="E2411" t="s">
        <v>21685</v>
      </c>
      <c r="F2411" t="s">
        <v>24397</v>
      </c>
      <c r="G2411" t="s">
        <v>1047</v>
      </c>
      <c r="H2411" t="s">
        <v>24398</v>
      </c>
      <c r="I2411" t="s">
        <v>12119</v>
      </c>
      <c r="J2411" t="s">
        <v>4814</v>
      </c>
      <c r="K2411" t="s">
        <v>4815</v>
      </c>
      <c r="L2411" t="s">
        <v>50</v>
      </c>
      <c r="M2411" t="s">
        <v>4816</v>
      </c>
      <c r="N2411" t="s">
        <v>4933</v>
      </c>
      <c r="O2411" t="s">
        <v>4818</v>
      </c>
      <c r="P2411" t="s">
        <v>24399</v>
      </c>
      <c r="Q2411" t="s">
        <v>24400</v>
      </c>
      <c r="R2411" t="str">
        <f t="shared" si="74"/>
        <v>青州</v>
      </c>
      <c r="S2411" t="str">
        <f t="shared" si="75"/>
        <v>0105</v>
      </c>
    </row>
    <row r="2412" spans="1:19">
      <c r="A2412" t="s">
        <v>24401</v>
      </c>
      <c r="B2412" t="s">
        <v>24402</v>
      </c>
      <c r="C2412" t="s">
        <v>49</v>
      </c>
      <c r="D2412" t="s">
        <v>24403</v>
      </c>
      <c r="E2412" t="s">
        <v>17428</v>
      </c>
      <c r="F2412" t="s">
        <v>24404</v>
      </c>
      <c r="G2412" t="s">
        <v>24405</v>
      </c>
      <c r="H2412" t="s">
        <v>24406</v>
      </c>
      <c r="I2412" t="s">
        <v>5822</v>
      </c>
      <c r="J2412" t="s">
        <v>7717</v>
      </c>
      <c r="K2412" t="s">
        <v>7718</v>
      </c>
      <c r="L2412" t="s">
        <v>123</v>
      </c>
      <c r="M2412" t="s">
        <v>5825</v>
      </c>
      <c r="N2412" t="s">
        <v>5960</v>
      </c>
      <c r="O2412" t="s">
        <v>7719</v>
      </c>
      <c r="P2412" t="s">
        <v>24407</v>
      </c>
      <c r="R2412" t="str">
        <f t="shared" si="74"/>
        <v>诸城</v>
      </c>
      <c r="S2412" t="str">
        <f t="shared" si="75"/>
        <v>0105</v>
      </c>
    </row>
    <row r="2413" spans="1:19">
      <c r="A2413" t="s">
        <v>24408</v>
      </c>
      <c r="B2413" t="s">
        <v>24409</v>
      </c>
      <c r="C2413" t="s">
        <v>49</v>
      </c>
      <c r="D2413" t="s">
        <v>24410</v>
      </c>
      <c r="E2413" t="s">
        <v>17428</v>
      </c>
      <c r="F2413" t="s">
        <v>24411</v>
      </c>
      <c r="G2413" t="s">
        <v>24412</v>
      </c>
      <c r="H2413" t="s">
        <v>24413</v>
      </c>
      <c r="I2413" t="s">
        <v>5541</v>
      </c>
      <c r="J2413" t="s">
        <v>6508</v>
      </c>
      <c r="K2413" t="s">
        <v>6509</v>
      </c>
      <c r="L2413" t="s">
        <v>237</v>
      </c>
      <c r="M2413" t="s">
        <v>4868</v>
      </c>
      <c r="N2413" t="s">
        <v>6243</v>
      </c>
      <c r="O2413" t="s">
        <v>6510</v>
      </c>
      <c r="P2413" t="s">
        <v>24414</v>
      </c>
      <c r="Q2413" t="s">
        <v>24415</v>
      </c>
      <c r="R2413" t="str">
        <f t="shared" si="74"/>
        <v>潍城</v>
      </c>
      <c r="S2413" t="str">
        <f t="shared" si="75"/>
        <v>0105</v>
      </c>
    </row>
    <row r="2414" spans="1:19">
      <c r="A2414" t="s">
        <v>24416</v>
      </c>
      <c r="B2414" t="s">
        <v>24330</v>
      </c>
      <c r="C2414" t="s">
        <v>49</v>
      </c>
      <c r="D2414" t="s">
        <v>24417</v>
      </c>
      <c r="E2414" t="s">
        <v>21659</v>
      </c>
      <c r="F2414" t="s">
        <v>24418</v>
      </c>
      <c r="G2414" t="s">
        <v>24419</v>
      </c>
      <c r="H2414" t="s">
        <v>24420</v>
      </c>
      <c r="I2414" t="s">
        <v>4841</v>
      </c>
      <c r="J2414" t="s">
        <v>10248</v>
      </c>
      <c r="K2414" t="s">
        <v>10249</v>
      </c>
      <c r="L2414" t="s">
        <v>375</v>
      </c>
      <c r="M2414" t="s">
        <v>7334</v>
      </c>
      <c r="N2414" t="s">
        <v>10250</v>
      </c>
      <c r="O2414" t="s">
        <v>10251</v>
      </c>
      <c r="Q2414" t="s">
        <v>24421</v>
      </c>
      <c r="R2414" t="str">
        <f t="shared" si="74"/>
        <v>昌邑</v>
      </c>
      <c r="S2414" t="str">
        <f t="shared" si="75"/>
        <v>0105</v>
      </c>
    </row>
    <row r="2415" spans="1:19">
      <c r="A2415" t="s">
        <v>24422</v>
      </c>
      <c r="B2415" t="s">
        <v>24423</v>
      </c>
      <c r="C2415" t="s">
        <v>49</v>
      </c>
      <c r="D2415" t="s">
        <v>24424</v>
      </c>
      <c r="E2415" t="s">
        <v>24425</v>
      </c>
      <c r="F2415" t="s">
        <v>24426</v>
      </c>
      <c r="G2415" t="s">
        <v>24427</v>
      </c>
      <c r="H2415" t="s">
        <v>24428</v>
      </c>
      <c r="I2415" t="s">
        <v>5184</v>
      </c>
      <c r="J2415" t="s">
        <v>10316</v>
      </c>
      <c r="K2415" t="s">
        <v>10317</v>
      </c>
      <c r="L2415" t="s">
        <v>262</v>
      </c>
      <c r="M2415" t="s">
        <v>10318</v>
      </c>
      <c r="N2415" t="s">
        <v>5907</v>
      </c>
      <c r="O2415" t="s">
        <v>10319</v>
      </c>
      <c r="P2415" t="s">
        <v>24429</v>
      </c>
      <c r="Q2415" t="s">
        <v>24430</v>
      </c>
      <c r="R2415" t="str">
        <f t="shared" si="74"/>
        <v>寒亭</v>
      </c>
      <c r="S2415" t="str">
        <f t="shared" si="75"/>
        <v>0105</v>
      </c>
    </row>
    <row r="2416" spans="1:19">
      <c r="A2416" t="s">
        <v>24431</v>
      </c>
      <c r="B2416" t="s">
        <v>24432</v>
      </c>
      <c r="C2416" t="s">
        <v>49</v>
      </c>
      <c r="D2416" t="s">
        <v>24433</v>
      </c>
      <c r="E2416" t="s">
        <v>21659</v>
      </c>
      <c r="F2416" t="s">
        <v>24434</v>
      </c>
      <c r="G2416" t="s">
        <v>24435</v>
      </c>
      <c r="H2416" t="s">
        <v>24436</v>
      </c>
      <c r="I2416" t="s">
        <v>4852</v>
      </c>
      <c r="J2416" t="s">
        <v>5374</v>
      </c>
      <c r="K2416" t="s">
        <v>5375</v>
      </c>
      <c r="L2416" t="s">
        <v>105</v>
      </c>
      <c r="M2416" t="s">
        <v>5376</v>
      </c>
      <c r="N2416" t="s">
        <v>7504</v>
      </c>
      <c r="O2416" t="s">
        <v>5377</v>
      </c>
      <c r="P2416" t="s">
        <v>24437</v>
      </c>
      <c r="R2416" t="str">
        <f t="shared" si="74"/>
        <v>寿光</v>
      </c>
      <c r="S2416" t="str">
        <f t="shared" si="75"/>
        <v>0105</v>
      </c>
    </row>
    <row r="2417" spans="1:19">
      <c r="A2417" t="s">
        <v>24438</v>
      </c>
      <c r="B2417" t="s">
        <v>24439</v>
      </c>
      <c r="C2417" t="s">
        <v>49</v>
      </c>
      <c r="D2417" t="s">
        <v>24440</v>
      </c>
      <c r="E2417" t="s">
        <v>21659</v>
      </c>
      <c r="F2417" t="s">
        <v>24441</v>
      </c>
      <c r="G2417" t="s">
        <v>24442</v>
      </c>
      <c r="H2417" t="s">
        <v>24443</v>
      </c>
      <c r="I2417" t="s">
        <v>4852</v>
      </c>
      <c r="J2417" t="s">
        <v>4916</v>
      </c>
      <c r="K2417" t="s">
        <v>4917</v>
      </c>
      <c r="L2417" t="s">
        <v>114</v>
      </c>
      <c r="M2417" t="s">
        <v>4918</v>
      </c>
      <c r="N2417" t="s">
        <v>4972</v>
      </c>
      <c r="O2417" t="s">
        <v>4920</v>
      </c>
      <c r="P2417" t="s">
        <v>24444</v>
      </c>
      <c r="R2417" t="str">
        <f t="shared" si="74"/>
        <v>高密</v>
      </c>
      <c r="S2417" t="str">
        <f t="shared" si="75"/>
        <v>0105</v>
      </c>
    </row>
    <row r="2418" spans="1:19">
      <c r="A2418" t="s">
        <v>24445</v>
      </c>
      <c r="B2418" t="s">
        <v>24446</v>
      </c>
      <c r="C2418" t="s">
        <v>49</v>
      </c>
      <c r="D2418" t="s">
        <v>24447</v>
      </c>
      <c r="E2418" t="s">
        <v>21685</v>
      </c>
      <c r="F2418" t="s">
        <v>24448</v>
      </c>
      <c r="G2418" t="s">
        <v>24449</v>
      </c>
      <c r="H2418" t="s">
        <v>24450</v>
      </c>
      <c r="I2418" t="s">
        <v>12119</v>
      </c>
      <c r="J2418" t="s">
        <v>5917</v>
      </c>
      <c r="K2418" t="s">
        <v>5918</v>
      </c>
      <c r="L2418" t="s">
        <v>86</v>
      </c>
      <c r="M2418" t="s">
        <v>5919</v>
      </c>
      <c r="N2418" t="s">
        <v>5421</v>
      </c>
      <c r="O2418" t="s">
        <v>5920</v>
      </c>
      <c r="P2418" t="s">
        <v>24451</v>
      </c>
      <c r="R2418" t="str">
        <f t="shared" si="74"/>
        <v>坊子</v>
      </c>
      <c r="S2418" t="str">
        <f t="shared" si="75"/>
        <v>0105</v>
      </c>
    </row>
    <row r="2419" spans="1:19">
      <c r="A2419" t="s">
        <v>24452</v>
      </c>
      <c r="B2419" t="s">
        <v>24453</v>
      </c>
      <c r="C2419" t="s">
        <v>49</v>
      </c>
      <c r="D2419" t="s">
        <v>24454</v>
      </c>
      <c r="E2419" t="s">
        <v>21659</v>
      </c>
      <c r="F2419" t="s">
        <v>24455</v>
      </c>
      <c r="G2419" t="s">
        <v>24456</v>
      </c>
      <c r="H2419" t="s">
        <v>24457</v>
      </c>
      <c r="I2419" t="s">
        <v>4852</v>
      </c>
      <c r="J2419" t="s">
        <v>6622</v>
      </c>
      <c r="K2419" t="s">
        <v>6623</v>
      </c>
      <c r="L2419" t="s">
        <v>50</v>
      </c>
      <c r="M2419" t="s">
        <v>6624</v>
      </c>
      <c r="N2419" t="s">
        <v>4919</v>
      </c>
      <c r="O2419" t="s">
        <v>6625</v>
      </c>
      <c r="P2419" t="s">
        <v>24458</v>
      </c>
      <c r="R2419" t="str">
        <f t="shared" si="74"/>
        <v>青州</v>
      </c>
      <c r="S2419" t="str">
        <f t="shared" si="75"/>
        <v>0105</v>
      </c>
    </row>
    <row r="2420" spans="1:19">
      <c r="A2420" t="s">
        <v>24459</v>
      </c>
      <c r="B2420" t="s">
        <v>24460</v>
      </c>
      <c r="C2420" t="s">
        <v>49</v>
      </c>
      <c r="D2420" t="s">
        <v>24461</v>
      </c>
      <c r="E2420" t="s">
        <v>21659</v>
      </c>
      <c r="F2420" t="s">
        <v>24462</v>
      </c>
      <c r="G2420" t="s">
        <v>24463</v>
      </c>
      <c r="H2420" t="s">
        <v>24464</v>
      </c>
      <c r="I2420" t="s">
        <v>4852</v>
      </c>
      <c r="J2420" t="s">
        <v>5997</v>
      </c>
      <c r="K2420" t="s">
        <v>5998</v>
      </c>
      <c r="L2420" t="s">
        <v>60</v>
      </c>
      <c r="M2420" t="s">
        <v>5999</v>
      </c>
      <c r="N2420" t="s">
        <v>6530</v>
      </c>
      <c r="O2420" t="s">
        <v>6000</v>
      </c>
      <c r="P2420" t="s">
        <v>24465</v>
      </c>
      <c r="Q2420" t="s">
        <v>24466</v>
      </c>
      <c r="R2420" t="str">
        <f t="shared" si="74"/>
        <v>奎文</v>
      </c>
      <c r="S2420" t="str">
        <f t="shared" si="75"/>
        <v>0105</v>
      </c>
    </row>
    <row r="2421" spans="1:19">
      <c r="A2421" t="s">
        <v>24467</v>
      </c>
      <c r="B2421" t="s">
        <v>24468</v>
      </c>
      <c r="C2421" t="s">
        <v>49</v>
      </c>
      <c r="D2421" t="s">
        <v>24469</v>
      </c>
      <c r="E2421" t="s">
        <v>24470</v>
      </c>
      <c r="F2421" t="s">
        <v>24471</v>
      </c>
      <c r="G2421" t="s">
        <v>24472</v>
      </c>
      <c r="H2421" t="s">
        <v>24473</v>
      </c>
      <c r="I2421" t="s">
        <v>4852</v>
      </c>
      <c r="J2421" t="s">
        <v>5997</v>
      </c>
      <c r="K2421" t="s">
        <v>5998</v>
      </c>
      <c r="L2421" t="s">
        <v>60</v>
      </c>
      <c r="M2421" t="s">
        <v>5999</v>
      </c>
      <c r="N2421" t="s">
        <v>4845</v>
      </c>
      <c r="O2421" t="s">
        <v>6000</v>
      </c>
      <c r="P2421" t="s">
        <v>24474</v>
      </c>
      <c r="R2421" t="str">
        <f t="shared" si="74"/>
        <v>奎文</v>
      </c>
      <c r="S2421" t="str">
        <f t="shared" si="75"/>
        <v>0105</v>
      </c>
    </row>
    <row r="2422" spans="1:19">
      <c r="A2422" t="s">
        <v>1033</v>
      </c>
      <c r="B2422" t="s">
        <v>24475</v>
      </c>
      <c r="C2422" t="s">
        <v>49</v>
      </c>
      <c r="D2422" t="s">
        <v>24476</v>
      </c>
      <c r="E2422" t="s">
        <v>21685</v>
      </c>
      <c r="F2422" t="s">
        <v>24477</v>
      </c>
      <c r="G2422" t="s">
        <v>1031</v>
      </c>
      <c r="H2422" t="s">
        <v>24478</v>
      </c>
      <c r="I2422" t="s">
        <v>12500</v>
      </c>
      <c r="J2422" t="s">
        <v>7655</v>
      </c>
      <c r="K2422" t="s">
        <v>7656</v>
      </c>
      <c r="L2422" t="s">
        <v>123</v>
      </c>
      <c r="M2422" t="s">
        <v>4994</v>
      </c>
      <c r="N2422" t="s">
        <v>6152</v>
      </c>
      <c r="O2422" t="s">
        <v>7657</v>
      </c>
      <c r="P2422" t="s">
        <v>24479</v>
      </c>
      <c r="R2422" t="str">
        <f t="shared" si="74"/>
        <v>诸城</v>
      </c>
      <c r="S2422" t="str">
        <f t="shared" si="75"/>
        <v>0105</v>
      </c>
    </row>
    <row r="2423" spans="1:19">
      <c r="A2423" t="s">
        <v>24480</v>
      </c>
      <c r="B2423" t="s">
        <v>24481</v>
      </c>
      <c r="C2423" t="s">
        <v>49</v>
      </c>
      <c r="D2423" t="s">
        <v>24482</v>
      </c>
      <c r="E2423" t="s">
        <v>21659</v>
      </c>
      <c r="F2423" t="s">
        <v>24483</v>
      </c>
      <c r="G2423" t="s">
        <v>24484</v>
      </c>
      <c r="H2423" t="s">
        <v>24485</v>
      </c>
      <c r="I2423" t="s">
        <v>4785</v>
      </c>
      <c r="J2423" t="s">
        <v>6327</v>
      </c>
      <c r="K2423" t="s">
        <v>6328</v>
      </c>
      <c r="L2423" t="s">
        <v>1136</v>
      </c>
      <c r="M2423" t="s">
        <v>5210</v>
      </c>
      <c r="N2423" t="s">
        <v>4869</v>
      </c>
      <c r="O2423" t="s">
        <v>6329</v>
      </c>
      <c r="P2423" t="s">
        <v>24486</v>
      </c>
      <c r="R2423" t="str">
        <f t="shared" si="74"/>
        <v>昌乐</v>
      </c>
      <c r="S2423" t="str">
        <f t="shared" si="75"/>
        <v>0105</v>
      </c>
    </row>
    <row r="2424" spans="1:19">
      <c r="A2424" t="s">
        <v>24487</v>
      </c>
      <c r="B2424" t="s">
        <v>24488</v>
      </c>
      <c r="C2424" t="s">
        <v>49</v>
      </c>
      <c r="D2424" t="s">
        <v>24489</v>
      </c>
      <c r="E2424" t="s">
        <v>21659</v>
      </c>
      <c r="F2424" t="s">
        <v>24490</v>
      </c>
      <c r="G2424" t="s">
        <v>24491</v>
      </c>
      <c r="H2424" t="s">
        <v>24492</v>
      </c>
      <c r="I2424" t="s">
        <v>4852</v>
      </c>
      <c r="J2424" t="s">
        <v>15495</v>
      </c>
      <c r="K2424" t="s">
        <v>15496</v>
      </c>
      <c r="L2424" t="s">
        <v>77</v>
      </c>
      <c r="M2424" t="s">
        <v>4803</v>
      </c>
      <c r="N2424" t="s">
        <v>5487</v>
      </c>
      <c r="O2424" t="s">
        <v>15497</v>
      </c>
      <c r="P2424" t="s">
        <v>24493</v>
      </c>
      <c r="Q2424" t="s">
        <v>24494</v>
      </c>
      <c r="R2424" t="str">
        <f t="shared" si="74"/>
        <v>临朐</v>
      </c>
      <c r="S2424" t="str">
        <f t="shared" si="75"/>
        <v>0105</v>
      </c>
    </row>
    <row r="2425" spans="1:19">
      <c r="A2425" t="s">
        <v>24495</v>
      </c>
      <c r="B2425" t="s">
        <v>24496</v>
      </c>
      <c r="C2425" t="s">
        <v>49</v>
      </c>
      <c r="D2425" t="s">
        <v>24497</v>
      </c>
      <c r="E2425" t="s">
        <v>21659</v>
      </c>
      <c r="F2425" t="s">
        <v>24498</v>
      </c>
      <c r="G2425" t="s">
        <v>24499</v>
      </c>
      <c r="H2425" t="s">
        <v>24500</v>
      </c>
      <c r="I2425" t="s">
        <v>5221</v>
      </c>
      <c r="J2425" t="s">
        <v>12715</v>
      </c>
      <c r="K2425" t="s">
        <v>12716</v>
      </c>
      <c r="L2425" t="s">
        <v>123</v>
      </c>
      <c r="M2425" t="s">
        <v>7767</v>
      </c>
      <c r="N2425" t="s">
        <v>4933</v>
      </c>
      <c r="O2425" t="s">
        <v>12717</v>
      </c>
      <c r="P2425" t="s">
        <v>24501</v>
      </c>
      <c r="Q2425" t="s">
        <v>24502</v>
      </c>
      <c r="R2425" t="str">
        <f t="shared" si="74"/>
        <v>诸城</v>
      </c>
      <c r="S2425" t="str">
        <f t="shared" si="75"/>
        <v>0105</v>
      </c>
    </row>
    <row r="2426" spans="1:19">
      <c r="A2426" t="s">
        <v>24503</v>
      </c>
      <c r="B2426" t="s">
        <v>24504</v>
      </c>
      <c r="C2426" t="s">
        <v>49</v>
      </c>
      <c r="D2426" t="s">
        <v>24505</v>
      </c>
      <c r="E2426" t="s">
        <v>21685</v>
      </c>
      <c r="F2426" t="s">
        <v>24506</v>
      </c>
      <c r="G2426" t="s">
        <v>24507</v>
      </c>
      <c r="H2426" t="s">
        <v>24508</v>
      </c>
      <c r="I2426" t="s">
        <v>12757</v>
      </c>
      <c r="J2426" t="s">
        <v>5997</v>
      </c>
      <c r="K2426" t="s">
        <v>5998</v>
      </c>
      <c r="L2426" t="s">
        <v>60</v>
      </c>
      <c r="M2426" t="s">
        <v>5999</v>
      </c>
      <c r="N2426" t="s">
        <v>4905</v>
      </c>
      <c r="O2426" t="s">
        <v>6000</v>
      </c>
      <c r="P2426" t="s">
        <v>24509</v>
      </c>
      <c r="Q2426" t="s">
        <v>24510</v>
      </c>
      <c r="R2426" t="str">
        <f t="shared" si="74"/>
        <v>奎文</v>
      </c>
      <c r="S2426" t="str">
        <f t="shared" si="75"/>
        <v>0105</v>
      </c>
    </row>
    <row r="2427" spans="1:19">
      <c r="A2427" t="s">
        <v>24511</v>
      </c>
      <c r="B2427" t="s">
        <v>24512</v>
      </c>
      <c r="C2427" t="s">
        <v>49</v>
      </c>
      <c r="D2427" t="s">
        <v>24513</v>
      </c>
      <c r="E2427" t="s">
        <v>21659</v>
      </c>
      <c r="F2427" t="s">
        <v>24514</v>
      </c>
      <c r="G2427" t="s">
        <v>24515</v>
      </c>
      <c r="H2427" t="s">
        <v>24516</v>
      </c>
      <c r="I2427" t="s">
        <v>4828</v>
      </c>
      <c r="J2427" t="s">
        <v>7309</v>
      </c>
      <c r="K2427" t="s">
        <v>7310</v>
      </c>
      <c r="L2427" t="s">
        <v>375</v>
      </c>
      <c r="M2427" t="s">
        <v>5745</v>
      </c>
      <c r="N2427" t="s">
        <v>12670</v>
      </c>
      <c r="O2427" t="s">
        <v>7311</v>
      </c>
      <c r="P2427" t="s">
        <v>24517</v>
      </c>
      <c r="R2427" t="str">
        <f t="shared" si="74"/>
        <v>昌邑</v>
      </c>
      <c r="S2427" t="str">
        <f t="shared" si="75"/>
        <v>0105</v>
      </c>
    </row>
    <row r="2428" spans="1:19">
      <c r="A2428" t="s">
        <v>24518</v>
      </c>
      <c r="B2428" t="s">
        <v>24254</v>
      </c>
      <c r="C2428" t="s">
        <v>49</v>
      </c>
      <c r="D2428" t="s">
        <v>24519</v>
      </c>
      <c r="E2428" t="s">
        <v>21659</v>
      </c>
      <c r="F2428" t="s">
        <v>24520</v>
      </c>
      <c r="G2428" t="s">
        <v>24521</v>
      </c>
      <c r="H2428" t="s">
        <v>24522</v>
      </c>
      <c r="I2428" t="s">
        <v>4828</v>
      </c>
      <c r="J2428" t="s">
        <v>7278</v>
      </c>
      <c r="K2428" t="s">
        <v>7279</v>
      </c>
      <c r="L2428" t="s">
        <v>105</v>
      </c>
      <c r="M2428" t="s">
        <v>5089</v>
      </c>
      <c r="N2428" t="s">
        <v>5699</v>
      </c>
      <c r="O2428" t="s">
        <v>7280</v>
      </c>
      <c r="P2428" t="s">
        <v>24523</v>
      </c>
      <c r="Q2428" t="s">
        <v>24524</v>
      </c>
      <c r="R2428" t="str">
        <f t="shared" si="74"/>
        <v>寿光</v>
      </c>
      <c r="S2428" t="str">
        <f t="shared" si="75"/>
        <v>0105</v>
      </c>
    </row>
    <row r="2429" spans="1:19">
      <c r="A2429" t="s">
        <v>24525</v>
      </c>
      <c r="B2429" t="s">
        <v>24526</v>
      </c>
      <c r="C2429" t="s">
        <v>49</v>
      </c>
      <c r="D2429" t="s">
        <v>24527</v>
      </c>
      <c r="E2429" t="s">
        <v>21659</v>
      </c>
      <c r="F2429" t="s">
        <v>24528</v>
      </c>
      <c r="G2429" t="s">
        <v>24529</v>
      </c>
      <c r="H2429" t="s">
        <v>24530</v>
      </c>
      <c r="I2429" t="s">
        <v>4955</v>
      </c>
      <c r="J2429" t="s">
        <v>24531</v>
      </c>
      <c r="K2429" t="s">
        <v>24532</v>
      </c>
      <c r="L2429" t="s">
        <v>77</v>
      </c>
      <c r="M2429" t="s">
        <v>11369</v>
      </c>
      <c r="N2429" t="s">
        <v>4832</v>
      </c>
      <c r="O2429" t="s">
        <v>24533</v>
      </c>
      <c r="P2429" t="s">
        <v>24534</v>
      </c>
      <c r="Q2429" t="s">
        <v>24535</v>
      </c>
      <c r="R2429" t="str">
        <f t="shared" si="74"/>
        <v>临朐</v>
      </c>
      <c r="S2429" t="str">
        <f t="shared" si="75"/>
        <v>0105</v>
      </c>
    </row>
    <row r="2430" spans="1:19">
      <c r="A2430" t="s">
        <v>1041</v>
      </c>
      <c r="B2430" t="s">
        <v>24536</v>
      </c>
      <c r="C2430" t="s">
        <v>49</v>
      </c>
      <c r="D2430" t="s">
        <v>24537</v>
      </c>
      <c r="E2430" t="s">
        <v>21685</v>
      </c>
      <c r="F2430" t="s">
        <v>24538</v>
      </c>
      <c r="G2430" t="s">
        <v>1039</v>
      </c>
      <c r="H2430" t="s">
        <v>24539</v>
      </c>
      <c r="I2430" t="s">
        <v>12119</v>
      </c>
      <c r="J2430" t="s">
        <v>6740</v>
      </c>
      <c r="K2430" t="s">
        <v>6741</v>
      </c>
      <c r="L2430" t="s">
        <v>60</v>
      </c>
      <c r="M2430" t="s">
        <v>5888</v>
      </c>
      <c r="N2430" t="s">
        <v>5056</v>
      </c>
      <c r="O2430" t="s">
        <v>6742</v>
      </c>
      <c r="P2430" t="s">
        <v>24540</v>
      </c>
      <c r="Q2430" t="s">
        <v>19882</v>
      </c>
      <c r="R2430" t="str">
        <f t="shared" si="74"/>
        <v>奎文</v>
      </c>
      <c r="S2430" t="str">
        <f t="shared" si="75"/>
        <v>0105</v>
      </c>
    </row>
    <row r="2431" spans="1:19">
      <c r="A2431" t="s">
        <v>24541</v>
      </c>
      <c r="B2431" t="s">
        <v>24542</v>
      </c>
      <c r="C2431" t="s">
        <v>49</v>
      </c>
      <c r="D2431" t="s">
        <v>24543</v>
      </c>
      <c r="E2431" t="s">
        <v>21659</v>
      </c>
      <c r="F2431" t="s">
        <v>24544</v>
      </c>
      <c r="G2431" t="s">
        <v>24545</v>
      </c>
      <c r="H2431" t="s">
        <v>24546</v>
      </c>
      <c r="I2431" t="s">
        <v>4785</v>
      </c>
      <c r="J2431" t="s">
        <v>13443</v>
      </c>
      <c r="K2431" t="s">
        <v>13444</v>
      </c>
      <c r="L2431" t="s">
        <v>123</v>
      </c>
      <c r="M2431" t="s">
        <v>7210</v>
      </c>
      <c r="N2431" t="s">
        <v>4919</v>
      </c>
      <c r="O2431" t="s">
        <v>13445</v>
      </c>
      <c r="P2431" t="s">
        <v>24399</v>
      </c>
      <c r="R2431" t="str">
        <f t="shared" si="74"/>
        <v>诸城</v>
      </c>
      <c r="S2431" t="str">
        <f t="shared" si="75"/>
        <v>0105</v>
      </c>
    </row>
    <row r="2432" spans="1:19">
      <c r="A2432" t="s">
        <v>24547</v>
      </c>
      <c r="B2432" t="s">
        <v>24548</v>
      </c>
      <c r="C2432" t="s">
        <v>49</v>
      </c>
      <c r="D2432" t="s">
        <v>24549</v>
      </c>
      <c r="E2432" t="s">
        <v>24550</v>
      </c>
      <c r="F2432" t="s">
        <v>24551</v>
      </c>
      <c r="G2432" t="s">
        <v>24552</v>
      </c>
      <c r="H2432" t="s">
        <v>24553</v>
      </c>
      <c r="I2432" t="s">
        <v>12844</v>
      </c>
      <c r="J2432" t="s">
        <v>9760</v>
      </c>
      <c r="K2432" t="s">
        <v>9761</v>
      </c>
      <c r="L2432" t="s">
        <v>60</v>
      </c>
      <c r="M2432" t="s">
        <v>5999</v>
      </c>
      <c r="N2432" t="s">
        <v>4905</v>
      </c>
      <c r="O2432" t="s">
        <v>9762</v>
      </c>
      <c r="P2432" t="s">
        <v>24554</v>
      </c>
      <c r="R2432" t="str">
        <f t="shared" si="74"/>
        <v>奎文</v>
      </c>
      <c r="S2432" t="str">
        <f t="shared" si="75"/>
        <v>0105</v>
      </c>
    </row>
    <row r="2433" spans="1:19">
      <c r="A2433" t="s">
        <v>24555</v>
      </c>
      <c r="B2433" t="s">
        <v>24556</v>
      </c>
      <c r="C2433" t="s">
        <v>49</v>
      </c>
      <c r="D2433" t="s">
        <v>24557</v>
      </c>
      <c r="E2433" t="s">
        <v>24558</v>
      </c>
      <c r="F2433" t="s">
        <v>24559</v>
      </c>
      <c r="G2433" t="s">
        <v>24560</v>
      </c>
      <c r="H2433" t="s">
        <v>24561</v>
      </c>
      <c r="I2433" t="s">
        <v>4785</v>
      </c>
      <c r="J2433" t="s">
        <v>7456</v>
      </c>
      <c r="K2433" t="s">
        <v>7457</v>
      </c>
      <c r="L2433" t="s">
        <v>114</v>
      </c>
      <c r="M2433" t="s">
        <v>7458</v>
      </c>
      <c r="N2433" t="s">
        <v>5056</v>
      </c>
      <c r="O2433" t="s">
        <v>7459</v>
      </c>
      <c r="P2433" t="s">
        <v>24562</v>
      </c>
      <c r="R2433" t="str">
        <f t="shared" ref="R2433:R2496" si="76">IF(OR(LEFT(L2433,2)="高新"),"奎文",IF(LEFT(L2433,2)="峡山","坊子",IF(LEFT(L2433,2)="滨海","寒亭",LEFT(L2433,2))))</f>
        <v>高密</v>
      </c>
      <c r="S2433" t="str">
        <f t="shared" ref="S2433:S2496" si="77">TEXT(B2433,"mmdd")</f>
        <v>0105</v>
      </c>
    </row>
    <row r="2434" spans="1:19">
      <c r="A2434" t="s">
        <v>24563</v>
      </c>
      <c r="B2434" t="s">
        <v>24564</v>
      </c>
      <c r="C2434" t="s">
        <v>49</v>
      </c>
      <c r="D2434" t="s">
        <v>24565</v>
      </c>
      <c r="E2434" t="s">
        <v>24566</v>
      </c>
      <c r="F2434" t="s">
        <v>24567</v>
      </c>
      <c r="G2434" t="s">
        <v>24568</v>
      </c>
      <c r="H2434" t="s">
        <v>24569</v>
      </c>
      <c r="I2434" t="s">
        <v>4813</v>
      </c>
      <c r="J2434" t="s">
        <v>15974</v>
      </c>
      <c r="K2434" t="s">
        <v>15975</v>
      </c>
      <c r="L2434" t="s">
        <v>50</v>
      </c>
      <c r="M2434" t="s">
        <v>4855</v>
      </c>
      <c r="N2434" t="s">
        <v>5487</v>
      </c>
      <c r="O2434" t="s">
        <v>15976</v>
      </c>
      <c r="P2434" t="s">
        <v>24570</v>
      </c>
      <c r="Q2434" t="s">
        <v>24571</v>
      </c>
      <c r="R2434" t="str">
        <f t="shared" si="76"/>
        <v>青州</v>
      </c>
      <c r="S2434" t="str">
        <f t="shared" si="77"/>
        <v>0105</v>
      </c>
    </row>
    <row r="2435" spans="1:19">
      <c r="A2435" t="s">
        <v>24572</v>
      </c>
      <c r="B2435" t="s">
        <v>24238</v>
      </c>
      <c r="C2435" t="s">
        <v>49</v>
      </c>
      <c r="D2435" t="s">
        <v>24573</v>
      </c>
      <c r="E2435" t="s">
        <v>21659</v>
      </c>
      <c r="F2435" t="s">
        <v>24574</v>
      </c>
      <c r="G2435" t="s">
        <v>24575</v>
      </c>
      <c r="H2435" t="s">
        <v>24576</v>
      </c>
      <c r="I2435" t="s">
        <v>4813</v>
      </c>
      <c r="J2435" t="s">
        <v>7529</v>
      </c>
      <c r="K2435" t="s">
        <v>7530</v>
      </c>
      <c r="L2435" t="s">
        <v>50</v>
      </c>
      <c r="M2435" t="s">
        <v>6624</v>
      </c>
      <c r="N2435" t="s">
        <v>4789</v>
      </c>
      <c r="O2435" t="s">
        <v>7531</v>
      </c>
      <c r="P2435" t="s">
        <v>24577</v>
      </c>
      <c r="Q2435" t="s">
        <v>24578</v>
      </c>
      <c r="R2435" t="str">
        <f t="shared" si="76"/>
        <v>青州</v>
      </c>
      <c r="S2435" t="str">
        <f t="shared" si="77"/>
        <v>0105</v>
      </c>
    </row>
    <row r="2436" spans="1:19">
      <c r="A2436" t="s">
        <v>24579</v>
      </c>
      <c r="B2436" t="s">
        <v>24580</v>
      </c>
      <c r="C2436" t="s">
        <v>49</v>
      </c>
      <c r="D2436" t="s">
        <v>24581</v>
      </c>
      <c r="E2436" t="s">
        <v>24332</v>
      </c>
      <c r="F2436" t="s">
        <v>24582</v>
      </c>
      <c r="G2436" t="s">
        <v>24583</v>
      </c>
      <c r="H2436" t="s">
        <v>24584</v>
      </c>
      <c r="I2436" t="s">
        <v>4771</v>
      </c>
      <c r="J2436" t="s">
        <v>11556</v>
      </c>
      <c r="K2436" t="s">
        <v>11557</v>
      </c>
      <c r="L2436" t="s">
        <v>105</v>
      </c>
      <c r="M2436" t="s">
        <v>5769</v>
      </c>
      <c r="N2436" t="s">
        <v>4933</v>
      </c>
      <c r="O2436" t="s">
        <v>11558</v>
      </c>
      <c r="P2436" t="s">
        <v>24585</v>
      </c>
      <c r="R2436" t="str">
        <f t="shared" si="76"/>
        <v>寿光</v>
      </c>
      <c r="S2436" t="str">
        <f t="shared" si="77"/>
        <v>0105</v>
      </c>
    </row>
    <row r="2437" spans="1:19">
      <c r="A2437" t="s">
        <v>1057</v>
      </c>
      <c r="B2437" t="s">
        <v>24586</v>
      </c>
      <c r="C2437" t="s">
        <v>49</v>
      </c>
      <c r="D2437" t="s">
        <v>24587</v>
      </c>
      <c r="E2437" t="s">
        <v>24588</v>
      </c>
      <c r="F2437" t="s">
        <v>24589</v>
      </c>
      <c r="G2437" t="s">
        <v>1055</v>
      </c>
      <c r="H2437" t="s">
        <v>24590</v>
      </c>
      <c r="I2437" t="s">
        <v>5560</v>
      </c>
      <c r="J2437" t="s">
        <v>9438</v>
      </c>
      <c r="K2437" t="s">
        <v>9439</v>
      </c>
      <c r="L2437" t="s">
        <v>114</v>
      </c>
      <c r="M2437" t="s">
        <v>5486</v>
      </c>
      <c r="N2437" t="s">
        <v>4845</v>
      </c>
      <c r="O2437" t="s">
        <v>9440</v>
      </c>
      <c r="P2437" t="s">
        <v>24591</v>
      </c>
      <c r="Q2437" t="s">
        <v>24592</v>
      </c>
      <c r="R2437" t="str">
        <f t="shared" si="76"/>
        <v>高密</v>
      </c>
      <c r="S2437" t="str">
        <f t="shared" si="77"/>
        <v>0105</v>
      </c>
    </row>
    <row r="2438" spans="1:19">
      <c r="A2438" t="s">
        <v>24593</v>
      </c>
      <c r="B2438" t="s">
        <v>24594</v>
      </c>
      <c r="C2438" t="s">
        <v>49</v>
      </c>
      <c r="D2438" t="s">
        <v>24595</v>
      </c>
      <c r="E2438" t="s">
        <v>21659</v>
      </c>
      <c r="F2438" t="s">
        <v>24596</v>
      </c>
      <c r="G2438" t="s">
        <v>24597</v>
      </c>
      <c r="H2438" t="s">
        <v>24598</v>
      </c>
      <c r="I2438" t="s">
        <v>4852</v>
      </c>
      <c r="J2438" t="s">
        <v>7952</v>
      </c>
      <c r="K2438" t="s">
        <v>7953</v>
      </c>
      <c r="L2438" t="s">
        <v>114</v>
      </c>
      <c r="M2438" t="s">
        <v>7458</v>
      </c>
      <c r="N2438" t="s">
        <v>6601</v>
      </c>
      <c r="O2438" t="s">
        <v>7954</v>
      </c>
      <c r="P2438" t="s">
        <v>24599</v>
      </c>
      <c r="Q2438" t="s">
        <v>24600</v>
      </c>
      <c r="R2438" t="str">
        <f t="shared" si="76"/>
        <v>高密</v>
      </c>
      <c r="S2438" t="str">
        <f t="shared" si="77"/>
        <v>0105</v>
      </c>
    </row>
    <row r="2439" spans="1:19">
      <c r="A2439" t="s">
        <v>24601</v>
      </c>
      <c r="B2439" t="s">
        <v>24602</v>
      </c>
      <c r="C2439" t="s">
        <v>49</v>
      </c>
      <c r="D2439" t="s">
        <v>24603</v>
      </c>
      <c r="E2439" t="s">
        <v>24604</v>
      </c>
      <c r="F2439" t="s">
        <v>24605</v>
      </c>
      <c r="G2439" t="s">
        <v>24606</v>
      </c>
      <c r="I2439" t="s">
        <v>7308</v>
      </c>
      <c r="R2439" t="str">
        <f t="shared" si="76"/>
        <v/>
      </c>
      <c r="S2439" t="str">
        <f t="shared" si="77"/>
        <v>0105</v>
      </c>
    </row>
    <row r="2440" spans="1:19">
      <c r="A2440" t="s">
        <v>24607</v>
      </c>
      <c r="B2440" t="s">
        <v>24608</v>
      </c>
      <c r="C2440" t="s">
        <v>49</v>
      </c>
      <c r="D2440" t="s">
        <v>24609</v>
      </c>
      <c r="E2440" t="s">
        <v>24341</v>
      </c>
      <c r="F2440" t="s">
        <v>24610</v>
      </c>
      <c r="G2440" t="s">
        <v>24611</v>
      </c>
      <c r="H2440" t="s">
        <v>24612</v>
      </c>
      <c r="I2440" t="s">
        <v>4828</v>
      </c>
      <c r="J2440" t="s">
        <v>13611</v>
      </c>
      <c r="K2440" t="s">
        <v>13612</v>
      </c>
      <c r="L2440" t="s">
        <v>375</v>
      </c>
      <c r="M2440" t="s">
        <v>7334</v>
      </c>
      <c r="N2440" t="s">
        <v>4972</v>
      </c>
      <c r="O2440" t="s">
        <v>13613</v>
      </c>
      <c r="P2440" t="s">
        <v>24613</v>
      </c>
      <c r="R2440" t="str">
        <f t="shared" si="76"/>
        <v>昌邑</v>
      </c>
      <c r="S2440" t="str">
        <f t="shared" si="77"/>
        <v>0105</v>
      </c>
    </row>
    <row r="2441" spans="1:19">
      <c r="A2441" t="s">
        <v>24614</v>
      </c>
      <c r="B2441" t="s">
        <v>24615</v>
      </c>
      <c r="C2441" t="s">
        <v>49</v>
      </c>
      <c r="D2441" t="s">
        <v>24616</v>
      </c>
      <c r="E2441" t="s">
        <v>21659</v>
      </c>
      <c r="F2441" t="s">
        <v>24617</v>
      </c>
      <c r="G2441" t="s">
        <v>24618</v>
      </c>
      <c r="H2441" t="s">
        <v>24619</v>
      </c>
      <c r="I2441" t="s">
        <v>4852</v>
      </c>
      <c r="J2441" t="s">
        <v>17320</v>
      </c>
      <c r="K2441" t="s">
        <v>17321</v>
      </c>
      <c r="L2441" t="s">
        <v>50</v>
      </c>
      <c r="M2441" t="s">
        <v>4855</v>
      </c>
      <c r="N2441" t="s">
        <v>4789</v>
      </c>
      <c r="O2441" t="s">
        <v>17322</v>
      </c>
      <c r="P2441" t="s">
        <v>1052</v>
      </c>
      <c r="R2441" t="str">
        <f t="shared" si="76"/>
        <v>青州</v>
      </c>
      <c r="S2441" t="str">
        <f t="shared" si="77"/>
        <v>0105</v>
      </c>
    </row>
    <row r="2442" spans="1:19">
      <c r="A2442" t="s">
        <v>24620</v>
      </c>
      <c r="B2442" t="s">
        <v>24621</v>
      </c>
      <c r="C2442" t="s">
        <v>49</v>
      </c>
      <c r="D2442" t="s">
        <v>24622</v>
      </c>
      <c r="E2442" t="s">
        <v>21659</v>
      </c>
      <c r="F2442" t="s">
        <v>24623</v>
      </c>
      <c r="G2442" t="s">
        <v>24624</v>
      </c>
      <c r="H2442" t="s">
        <v>24625</v>
      </c>
      <c r="I2442" t="s">
        <v>4841</v>
      </c>
      <c r="J2442" t="s">
        <v>13611</v>
      </c>
      <c r="K2442" t="s">
        <v>13612</v>
      </c>
      <c r="L2442" t="s">
        <v>375</v>
      </c>
      <c r="M2442" t="s">
        <v>7334</v>
      </c>
      <c r="N2442" t="s">
        <v>4972</v>
      </c>
      <c r="O2442" t="s">
        <v>13613</v>
      </c>
      <c r="P2442" t="s">
        <v>24626</v>
      </c>
      <c r="Q2442" t="s">
        <v>24627</v>
      </c>
      <c r="R2442" t="str">
        <f t="shared" si="76"/>
        <v>昌邑</v>
      </c>
      <c r="S2442" t="str">
        <f t="shared" si="77"/>
        <v>0105</v>
      </c>
    </row>
    <row r="2443" spans="1:19">
      <c r="A2443" t="s">
        <v>24628</v>
      </c>
      <c r="B2443" t="s">
        <v>24629</v>
      </c>
      <c r="C2443" t="s">
        <v>49</v>
      </c>
      <c r="D2443" t="s">
        <v>24630</v>
      </c>
      <c r="E2443" t="s">
        <v>17428</v>
      </c>
      <c r="F2443" t="s">
        <v>24631</v>
      </c>
      <c r="G2443" t="s">
        <v>24632</v>
      </c>
      <c r="H2443" t="s">
        <v>24633</v>
      </c>
      <c r="I2443" t="s">
        <v>5052</v>
      </c>
      <c r="J2443" t="s">
        <v>20972</v>
      </c>
      <c r="K2443" t="s">
        <v>20973</v>
      </c>
      <c r="L2443" t="s">
        <v>123</v>
      </c>
      <c r="M2443" t="s">
        <v>5364</v>
      </c>
      <c r="N2443" t="s">
        <v>4881</v>
      </c>
      <c r="O2443" t="s">
        <v>20974</v>
      </c>
      <c r="P2443" t="s">
        <v>24634</v>
      </c>
      <c r="Q2443" t="s">
        <v>24635</v>
      </c>
      <c r="R2443" t="str">
        <f t="shared" si="76"/>
        <v>诸城</v>
      </c>
      <c r="S2443" t="str">
        <f t="shared" si="77"/>
        <v>0105</v>
      </c>
    </row>
    <row r="2444" spans="1:19">
      <c r="A2444" t="s">
        <v>24636</v>
      </c>
      <c r="B2444" t="s">
        <v>24637</v>
      </c>
      <c r="C2444" t="s">
        <v>49</v>
      </c>
      <c r="D2444" t="s">
        <v>24638</v>
      </c>
      <c r="E2444" t="s">
        <v>17428</v>
      </c>
      <c r="F2444" t="s">
        <v>24639</v>
      </c>
      <c r="G2444" t="s">
        <v>24640</v>
      </c>
      <c r="H2444" t="s">
        <v>24641</v>
      </c>
      <c r="I2444" t="s">
        <v>24642</v>
      </c>
      <c r="J2444" t="s">
        <v>8015</v>
      </c>
      <c r="K2444" t="s">
        <v>8016</v>
      </c>
      <c r="L2444" t="s">
        <v>105</v>
      </c>
      <c r="M2444" t="s">
        <v>5197</v>
      </c>
      <c r="N2444" t="s">
        <v>5451</v>
      </c>
      <c r="O2444" t="s">
        <v>8017</v>
      </c>
      <c r="P2444" t="s">
        <v>24643</v>
      </c>
      <c r="R2444" t="str">
        <f t="shared" si="76"/>
        <v>寿光</v>
      </c>
      <c r="S2444" t="str">
        <f t="shared" si="77"/>
        <v>0105</v>
      </c>
    </row>
    <row r="2445" spans="1:19">
      <c r="A2445" t="s">
        <v>24644</v>
      </c>
      <c r="B2445" t="s">
        <v>24645</v>
      </c>
      <c r="C2445" t="s">
        <v>49</v>
      </c>
      <c r="D2445" t="s">
        <v>24646</v>
      </c>
      <c r="E2445" t="s">
        <v>21659</v>
      </c>
      <c r="F2445" t="s">
        <v>24647</v>
      </c>
      <c r="G2445" t="s">
        <v>24648</v>
      </c>
      <c r="H2445" t="s">
        <v>24649</v>
      </c>
      <c r="I2445" t="s">
        <v>5541</v>
      </c>
      <c r="J2445" t="s">
        <v>7296</v>
      </c>
      <c r="K2445" t="s">
        <v>7297</v>
      </c>
      <c r="L2445" t="s">
        <v>123</v>
      </c>
      <c r="M2445" t="s">
        <v>5854</v>
      </c>
      <c r="N2445" t="s">
        <v>4892</v>
      </c>
      <c r="O2445" t="s">
        <v>6733</v>
      </c>
      <c r="P2445" t="s">
        <v>24650</v>
      </c>
      <c r="R2445" t="str">
        <f t="shared" si="76"/>
        <v>诸城</v>
      </c>
      <c r="S2445" t="str">
        <f t="shared" si="77"/>
        <v>0105</v>
      </c>
    </row>
    <row r="2446" spans="1:19">
      <c r="A2446" t="s">
        <v>24651</v>
      </c>
      <c r="B2446" t="s">
        <v>24652</v>
      </c>
      <c r="C2446" t="s">
        <v>49</v>
      </c>
      <c r="D2446" t="s">
        <v>24653</v>
      </c>
      <c r="E2446" t="s">
        <v>21659</v>
      </c>
      <c r="F2446" t="s">
        <v>24654</v>
      </c>
      <c r="G2446" t="s">
        <v>24655</v>
      </c>
      <c r="H2446" t="s">
        <v>24656</v>
      </c>
      <c r="I2446" t="s">
        <v>24657</v>
      </c>
      <c r="J2446" t="s">
        <v>5027</v>
      </c>
      <c r="K2446" t="s">
        <v>5028</v>
      </c>
      <c r="L2446" t="s">
        <v>105</v>
      </c>
      <c r="M2446" t="s">
        <v>5029</v>
      </c>
      <c r="N2446" t="s">
        <v>4972</v>
      </c>
      <c r="O2446" t="s">
        <v>5031</v>
      </c>
      <c r="P2446" t="s">
        <v>24658</v>
      </c>
      <c r="Q2446" t="s">
        <v>24659</v>
      </c>
      <c r="R2446" t="str">
        <f t="shared" si="76"/>
        <v>寿光</v>
      </c>
      <c r="S2446" t="str">
        <f t="shared" si="77"/>
        <v>0105</v>
      </c>
    </row>
    <row r="2447" spans="1:19">
      <c r="A2447" t="s">
        <v>24660</v>
      </c>
      <c r="B2447" t="s">
        <v>24661</v>
      </c>
      <c r="C2447" t="s">
        <v>49</v>
      </c>
      <c r="D2447" t="s">
        <v>24662</v>
      </c>
      <c r="E2447" t="s">
        <v>21659</v>
      </c>
      <c r="F2447" t="s">
        <v>24663</v>
      </c>
      <c r="G2447" t="s">
        <v>24664</v>
      </c>
      <c r="H2447" t="s">
        <v>24665</v>
      </c>
      <c r="I2447" t="s">
        <v>4828</v>
      </c>
      <c r="J2447" t="s">
        <v>10237</v>
      </c>
      <c r="K2447" t="s">
        <v>10238</v>
      </c>
      <c r="L2447" t="s">
        <v>1136</v>
      </c>
      <c r="M2447" t="s">
        <v>7095</v>
      </c>
      <c r="N2447" t="s">
        <v>6601</v>
      </c>
      <c r="O2447" t="s">
        <v>10239</v>
      </c>
      <c r="P2447" t="s">
        <v>24666</v>
      </c>
      <c r="R2447" t="str">
        <f t="shared" si="76"/>
        <v>昌乐</v>
      </c>
      <c r="S2447" t="str">
        <f t="shared" si="77"/>
        <v>0105</v>
      </c>
    </row>
    <row r="2448" spans="1:19">
      <c r="A2448" t="s">
        <v>24667</v>
      </c>
      <c r="B2448" t="s">
        <v>24668</v>
      </c>
      <c r="C2448" t="s">
        <v>49</v>
      </c>
      <c r="D2448" t="s">
        <v>24669</v>
      </c>
      <c r="E2448" t="s">
        <v>24670</v>
      </c>
      <c r="F2448" t="s">
        <v>24671</v>
      </c>
      <c r="G2448" t="s">
        <v>24672</v>
      </c>
      <c r="H2448" t="s">
        <v>24673</v>
      </c>
      <c r="I2448" t="s">
        <v>4828</v>
      </c>
      <c r="J2448" t="s">
        <v>5997</v>
      </c>
      <c r="K2448" t="s">
        <v>5998</v>
      </c>
      <c r="L2448" t="s">
        <v>60</v>
      </c>
      <c r="M2448" t="s">
        <v>5999</v>
      </c>
      <c r="N2448" t="s">
        <v>4881</v>
      </c>
      <c r="O2448" t="s">
        <v>6000</v>
      </c>
      <c r="P2448" t="s">
        <v>24674</v>
      </c>
      <c r="R2448" t="str">
        <f t="shared" si="76"/>
        <v>奎文</v>
      </c>
      <c r="S2448" t="str">
        <f t="shared" si="77"/>
        <v>0105</v>
      </c>
    </row>
    <row r="2449" spans="1:19">
      <c r="A2449" t="s">
        <v>24675</v>
      </c>
      <c r="B2449" t="s">
        <v>24676</v>
      </c>
      <c r="C2449" t="s">
        <v>49</v>
      </c>
      <c r="D2449" t="s">
        <v>24677</v>
      </c>
      <c r="E2449" t="s">
        <v>24678</v>
      </c>
      <c r="F2449" t="s">
        <v>24679</v>
      </c>
      <c r="G2449" t="s">
        <v>24680</v>
      </c>
      <c r="H2449" t="s">
        <v>24681</v>
      </c>
      <c r="I2449" t="s">
        <v>4852</v>
      </c>
      <c r="J2449" t="s">
        <v>9661</v>
      </c>
      <c r="K2449" t="s">
        <v>9662</v>
      </c>
      <c r="L2449" t="s">
        <v>105</v>
      </c>
      <c r="M2449" t="s">
        <v>5029</v>
      </c>
      <c r="N2449" t="s">
        <v>4933</v>
      </c>
      <c r="O2449" t="s">
        <v>9663</v>
      </c>
      <c r="P2449" t="s">
        <v>24682</v>
      </c>
      <c r="R2449" t="str">
        <f t="shared" si="76"/>
        <v>寿光</v>
      </c>
      <c r="S2449" t="str">
        <f t="shared" si="77"/>
        <v>0105</v>
      </c>
    </row>
    <row r="2450" spans="1:19">
      <c r="A2450" t="s">
        <v>24683</v>
      </c>
      <c r="B2450" t="s">
        <v>24684</v>
      </c>
      <c r="C2450" t="s">
        <v>49</v>
      </c>
      <c r="D2450" t="s">
        <v>24685</v>
      </c>
      <c r="E2450" t="s">
        <v>21659</v>
      </c>
      <c r="F2450" t="s">
        <v>24686</v>
      </c>
      <c r="G2450" t="s">
        <v>24687</v>
      </c>
      <c r="H2450" t="s">
        <v>24688</v>
      </c>
      <c r="I2450" t="s">
        <v>4955</v>
      </c>
      <c r="J2450" t="s">
        <v>5731</v>
      </c>
      <c r="K2450" t="s">
        <v>5732</v>
      </c>
      <c r="L2450" t="s">
        <v>77</v>
      </c>
      <c r="M2450" t="s">
        <v>5733</v>
      </c>
      <c r="N2450" t="s">
        <v>16032</v>
      </c>
      <c r="O2450" t="s">
        <v>5734</v>
      </c>
      <c r="P2450" t="s">
        <v>24689</v>
      </c>
      <c r="Q2450" t="s">
        <v>24690</v>
      </c>
      <c r="R2450" t="str">
        <f t="shared" si="76"/>
        <v>临朐</v>
      </c>
      <c r="S2450" t="str">
        <f t="shared" si="77"/>
        <v>0105</v>
      </c>
    </row>
    <row r="2451" spans="1:19">
      <c r="A2451" t="s">
        <v>24691</v>
      </c>
      <c r="B2451" t="s">
        <v>24692</v>
      </c>
      <c r="C2451" t="s">
        <v>49</v>
      </c>
      <c r="D2451" t="s">
        <v>24693</v>
      </c>
      <c r="E2451" t="s">
        <v>21659</v>
      </c>
      <c r="F2451" t="s">
        <v>24694</v>
      </c>
      <c r="G2451" t="s">
        <v>24695</v>
      </c>
      <c r="H2451" t="s">
        <v>24696</v>
      </c>
      <c r="I2451" t="s">
        <v>4852</v>
      </c>
      <c r="J2451" t="s">
        <v>5316</v>
      </c>
      <c r="K2451" t="s">
        <v>5317</v>
      </c>
      <c r="L2451" t="s">
        <v>375</v>
      </c>
      <c r="M2451" t="s">
        <v>5318</v>
      </c>
      <c r="N2451" t="s">
        <v>4789</v>
      </c>
      <c r="O2451" t="s">
        <v>5319</v>
      </c>
      <c r="P2451" t="s">
        <v>24697</v>
      </c>
      <c r="R2451" t="str">
        <f t="shared" si="76"/>
        <v>昌邑</v>
      </c>
      <c r="S2451" t="str">
        <f t="shared" si="77"/>
        <v>0105</v>
      </c>
    </row>
    <row r="2452" spans="1:19">
      <c r="A2452" t="s">
        <v>24698</v>
      </c>
      <c r="B2452" t="s">
        <v>24699</v>
      </c>
      <c r="C2452" t="s">
        <v>49</v>
      </c>
      <c r="D2452" t="s">
        <v>24700</v>
      </c>
      <c r="E2452" t="s">
        <v>21659</v>
      </c>
      <c r="F2452" t="s">
        <v>24701</v>
      </c>
      <c r="G2452" t="s">
        <v>24702</v>
      </c>
      <c r="H2452" t="s">
        <v>24703</v>
      </c>
      <c r="I2452" t="s">
        <v>5066</v>
      </c>
      <c r="J2452" t="s">
        <v>6276</v>
      </c>
      <c r="K2452" t="s">
        <v>6277</v>
      </c>
      <c r="L2452" t="s">
        <v>50</v>
      </c>
      <c r="M2452" t="s">
        <v>5236</v>
      </c>
      <c r="N2452" t="s">
        <v>4933</v>
      </c>
      <c r="O2452" t="s">
        <v>6278</v>
      </c>
      <c r="P2452" t="s">
        <v>24704</v>
      </c>
      <c r="R2452" t="str">
        <f t="shared" si="76"/>
        <v>青州</v>
      </c>
      <c r="S2452" t="str">
        <f t="shared" si="77"/>
        <v>0105</v>
      </c>
    </row>
    <row r="2453" spans="1:19">
      <c r="A2453" t="s">
        <v>24705</v>
      </c>
      <c r="B2453" t="s">
        <v>24706</v>
      </c>
      <c r="C2453" t="s">
        <v>49</v>
      </c>
      <c r="D2453" t="s">
        <v>24707</v>
      </c>
      <c r="E2453" t="s">
        <v>24708</v>
      </c>
      <c r="F2453" t="s">
        <v>24709</v>
      </c>
      <c r="G2453" t="s">
        <v>24710</v>
      </c>
      <c r="H2453" t="s">
        <v>24711</v>
      </c>
      <c r="I2453" t="s">
        <v>4852</v>
      </c>
      <c r="J2453" t="s">
        <v>5449</v>
      </c>
      <c r="K2453" t="s">
        <v>5450</v>
      </c>
      <c r="L2453" t="s">
        <v>237</v>
      </c>
      <c r="M2453" t="s">
        <v>5247</v>
      </c>
      <c r="N2453" t="s">
        <v>5451</v>
      </c>
      <c r="O2453" t="s">
        <v>5452</v>
      </c>
      <c r="P2453" t="s">
        <v>24712</v>
      </c>
      <c r="R2453" t="str">
        <f t="shared" si="76"/>
        <v>潍城</v>
      </c>
      <c r="S2453" t="str">
        <f t="shared" si="77"/>
        <v>0105</v>
      </c>
    </row>
    <row r="2454" spans="1:19">
      <c r="A2454" t="s">
        <v>24713</v>
      </c>
      <c r="B2454" t="s">
        <v>24714</v>
      </c>
      <c r="C2454" t="s">
        <v>49</v>
      </c>
      <c r="D2454" t="s">
        <v>24715</v>
      </c>
      <c r="E2454" t="s">
        <v>24670</v>
      </c>
      <c r="F2454" t="s">
        <v>24716</v>
      </c>
      <c r="G2454" t="s">
        <v>24717</v>
      </c>
      <c r="H2454" t="s">
        <v>24718</v>
      </c>
      <c r="I2454" t="s">
        <v>4828</v>
      </c>
      <c r="J2454" t="s">
        <v>11218</v>
      </c>
      <c r="K2454" t="s">
        <v>11219</v>
      </c>
      <c r="L2454" t="s">
        <v>237</v>
      </c>
      <c r="M2454" t="s">
        <v>5247</v>
      </c>
      <c r="N2454" t="s">
        <v>4892</v>
      </c>
      <c r="O2454" t="s">
        <v>11220</v>
      </c>
      <c r="P2454" t="s">
        <v>24719</v>
      </c>
      <c r="R2454" t="str">
        <f t="shared" si="76"/>
        <v>潍城</v>
      </c>
      <c r="S2454" t="str">
        <f t="shared" si="77"/>
        <v>0105</v>
      </c>
    </row>
    <row r="2455" spans="1:19">
      <c r="A2455" t="s">
        <v>24720</v>
      </c>
      <c r="B2455" t="s">
        <v>24721</v>
      </c>
      <c r="C2455" t="s">
        <v>49</v>
      </c>
      <c r="D2455" t="s">
        <v>24722</v>
      </c>
      <c r="E2455" t="s">
        <v>21659</v>
      </c>
      <c r="F2455" t="s">
        <v>24723</v>
      </c>
      <c r="G2455" t="s">
        <v>24724</v>
      </c>
      <c r="H2455" t="s">
        <v>24725</v>
      </c>
      <c r="I2455" t="s">
        <v>4852</v>
      </c>
      <c r="J2455" t="s">
        <v>8915</v>
      </c>
      <c r="K2455" t="s">
        <v>8916</v>
      </c>
      <c r="L2455" t="s">
        <v>86</v>
      </c>
      <c r="M2455" t="s">
        <v>7679</v>
      </c>
      <c r="N2455" t="s">
        <v>5030</v>
      </c>
      <c r="O2455" t="s">
        <v>8917</v>
      </c>
      <c r="P2455" t="s">
        <v>24726</v>
      </c>
      <c r="Q2455" t="s">
        <v>24727</v>
      </c>
      <c r="R2455" t="str">
        <f t="shared" si="76"/>
        <v>坊子</v>
      </c>
      <c r="S2455" t="str">
        <f t="shared" si="77"/>
        <v>0105</v>
      </c>
    </row>
    <row r="2456" spans="1:19">
      <c r="A2456" t="s">
        <v>24728</v>
      </c>
      <c r="B2456" t="s">
        <v>24729</v>
      </c>
      <c r="C2456" t="s">
        <v>49</v>
      </c>
      <c r="D2456" t="s">
        <v>24730</v>
      </c>
      <c r="E2456" t="s">
        <v>24731</v>
      </c>
      <c r="F2456" t="s">
        <v>24732</v>
      </c>
      <c r="G2456" t="s">
        <v>24733</v>
      </c>
      <c r="H2456" t="s">
        <v>24734</v>
      </c>
      <c r="I2456" t="s">
        <v>4828</v>
      </c>
      <c r="J2456" t="s">
        <v>9795</v>
      </c>
      <c r="K2456" t="s">
        <v>9796</v>
      </c>
      <c r="L2456" t="s">
        <v>77</v>
      </c>
      <c r="M2456" t="s">
        <v>5295</v>
      </c>
      <c r="N2456" t="s">
        <v>4789</v>
      </c>
      <c r="O2456" t="s">
        <v>9797</v>
      </c>
      <c r="P2456" t="s">
        <v>24735</v>
      </c>
      <c r="R2456" t="str">
        <f t="shared" si="76"/>
        <v>临朐</v>
      </c>
      <c r="S2456" t="str">
        <f t="shared" si="77"/>
        <v>0105</v>
      </c>
    </row>
    <row r="2457" spans="1:19">
      <c r="A2457" t="s">
        <v>24736</v>
      </c>
      <c r="B2457" t="s">
        <v>24737</v>
      </c>
      <c r="C2457" t="s">
        <v>49</v>
      </c>
      <c r="D2457" t="s">
        <v>24738</v>
      </c>
      <c r="E2457" t="s">
        <v>21659</v>
      </c>
      <c r="F2457" t="s">
        <v>24739</v>
      </c>
      <c r="G2457" t="s">
        <v>24740</v>
      </c>
      <c r="H2457" t="s">
        <v>24741</v>
      </c>
      <c r="I2457" t="s">
        <v>5052</v>
      </c>
      <c r="J2457" t="s">
        <v>5053</v>
      </c>
      <c r="K2457" t="s">
        <v>5054</v>
      </c>
      <c r="L2457" t="s">
        <v>95</v>
      </c>
      <c r="M2457" t="s">
        <v>5055</v>
      </c>
      <c r="N2457" t="s">
        <v>5273</v>
      </c>
      <c r="O2457" t="s">
        <v>5057</v>
      </c>
      <c r="P2457" t="s">
        <v>24742</v>
      </c>
      <c r="Q2457" t="s">
        <v>24743</v>
      </c>
      <c r="R2457" t="str">
        <f t="shared" si="76"/>
        <v>安丘</v>
      </c>
      <c r="S2457" t="str">
        <f t="shared" si="77"/>
        <v>0105</v>
      </c>
    </row>
    <row r="2458" spans="1:19">
      <c r="A2458" t="s">
        <v>24744</v>
      </c>
      <c r="B2458" t="s">
        <v>24745</v>
      </c>
      <c r="C2458" t="s">
        <v>49</v>
      </c>
      <c r="D2458" t="s">
        <v>24746</v>
      </c>
      <c r="E2458" t="s">
        <v>21659</v>
      </c>
      <c r="F2458" t="s">
        <v>24747</v>
      </c>
      <c r="G2458" t="s">
        <v>24748</v>
      </c>
      <c r="H2458" t="s">
        <v>24749</v>
      </c>
      <c r="I2458" t="s">
        <v>4852</v>
      </c>
      <c r="J2458" t="s">
        <v>6955</v>
      </c>
      <c r="K2458" t="s">
        <v>6956</v>
      </c>
      <c r="L2458" t="s">
        <v>114</v>
      </c>
      <c r="M2458" t="s">
        <v>5486</v>
      </c>
      <c r="N2458" t="s">
        <v>5487</v>
      </c>
      <c r="O2458" t="s">
        <v>6957</v>
      </c>
      <c r="P2458" t="s">
        <v>24750</v>
      </c>
      <c r="Q2458" t="s">
        <v>24751</v>
      </c>
      <c r="R2458" t="str">
        <f t="shared" si="76"/>
        <v>高密</v>
      </c>
      <c r="S2458" t="str">
        <f t="shared" si="77"/>
        <v>0105</v>
      </c>
    </row>
    <row r="2459" spans="1:19">
      <c r="A2459" t="s">
        <v>24752</v>
      </c>
      <c r="B2459" t="s">
        <v>24753</v>
      </c>
      <c r="C2459" t="s">
        <v>49</v>
      </c>
      <c r="D2459" t="s">
        <v>24754</v>
      </c>
      <c r="E2459" t="s">
        <v>21659</v>
      </c>
      <c r="F2459" t="s">
        <v>24755</v>
      </c>
      <c r="G2459" t="s">
        <v>24756</v>
      </c>
      <c r="H2459" t="s">
        <v>24757</v>
      </c>
      <c r="I2459" t="s">
        <v>4828</v>
      </c>
      <c r="J2459" t="s">
        <v>13968</v>
      </c>
      <c r="K2459" t="s">
        <v>13969</v>
      </c>
      <c r="L2459" t="s">
        <v>375</v>
      </c>
      <c r="M2459" t="s">
        <v>8957</v>
      </c>
      <c r="N2459" t="s">
        <v>4972</v>
      </c>
      <c r="O2459" t="s">
        <v>13970</v>
      </c>
      <c r="P2459" t="s">
        <v>24758</v>
      </c>
      <c r="Q2459" t="s">
        <v>24759</v>
      </c>
      <c r="R2459" t="str">
        <f t="shared" si="76"/>
        <v>昌邑</v>
      </c>
      <c r="S2459" t="str">
        <f t="shared" si="77"/>
        <v>0105</v>
      </c>
    </row>
    <row r="2460" spans="1:19">
      <c r="A2460" t="s">
        <v>1113</v>
      </c>
      <c r="B2460" t="s">
        <v>24760</v>
      </c>
      <c r="C2460" t="s">
        <v>49</v>
      </c>
      <c r="D2460" t="s">
        <v>24761</v>
      </c>
      <c r="E2460" t="s">
        <v>21659</v>
      </c>
      <c r="F2460" t="s">
        <v>24762</v>
      </c>
      <c r="G2460" t="s">
        <v>1111</v>
      </c>
      <c r="H2460" t="s">
        <v>24763</v>
      </c>
      <c r="I2460" t="s">
        <v>5541</v>
      </c>
      <c r="J2460" t="s">
        <v>17320</v>
      </c>
      <c r="K2460" t="s">
        <v>17321</v>
      </c>
      <c r="L2460" t="s">
        <v>50</v>
      </c>
      <c r="M2460" t="s">
        <v>4855</v>
      </c>
      <c r="N2460" t="s">
        <v>4919</v>
      </c>
      <c r="O2460" t="s">
        <v>17322</v>
      </c>
      <c r="P2460" t="s">
        <v>24764</v>
      </c>
      <c r="R2460" t="str">
        <f t="shared" si="76"/>
        <v>青州</v>
      </c>
      <c r="S2460" t="str">
        <f t="shared" si="77"/>
        <v>0105</v>
      </c>
    </row>
    <row r="2461" spans="1:19">
      <c r="A2461" t="s">
        <v>24765</v>
      </c>
      <c r="B2461" t="s">
        <v>24766</v>
      </c>
      <c r="C2461" t="s">
        <v>49</v>
      </c>
      <c r="D2461" t="s">
        <v>24767</v>
      </c>
      <c r="E2461" t="s">
        <v>21659</v>
      </c>
      <c r="F2461" t="s">
        <v>24768</v>
      </c>
      <c r="G2461" t="s">
        <v>24769</v>
      </c>
      <c r="H2461" t="s">
        <v>24770</v>
      </c>
      <c r="I2461" t="s">
        <v>4852</v>
      </c>
      <c r="J2461" t="s">
        <v>6434</v>
      </c>
      <c r="K2461" t="s">
        <v>6435</v>
      </c>
      <c r="L2461" t="s">
        <v>114</v>
      </c>
      <c r="M2461" t="s">
        <v>4831</v>
      </c>
      <c r="N2461" t="s">
        <v>6243</v>
      </c>
      <c r="O2461" t="s">
        <v>6436</v>
      </c>
      <c r="P2461" t="s">
        <v>24771</v>
      </c>
      <c r="R2461" t="str">
        <f t="shared" si="76"/>
        <v>高密</v>
      </c>
      <c r="S2461" t="str">
        <f t="shared" si="77"/>
        <v>0105</v>
      </c>
    </row>
    <row r="2462" spans="1:19">
      <c r="A2462" t="s">
        <v>24772</v>
      </c>
      <c r="B2462" t="s">
        <v>24773</v>
      </c>
      <c r="C2462" t="s">
        <v>49</v>
      </c>
      <c r="D2462" t="s">
        <v>24774</v>
      </c>
      <c r="E2462" t="s">
        <v>21685</v>
      </c>
      <c r="F2462" t="s">
        <v>24775</v>
      </c>
      <c r="G2462" t="s">
        <v>24776</v>
      </c>
      <c r="H2462" t="s">
        <v>24777</v>
      </c>
      <c r="I2462" t="s">
        <v>12119</v>
      </c>
      <c r="J2462" t="s">
        <v>7689</v>
      </c>
      <c r="K2462" t="s">
        <v>7690</v>
      </c>
      <c r="L2462" t="s">
        <v>60</v>
      </c>
      <c r="M2462" t="s">
        <v>5999</v>
      </c>
      <c r="N2462" t="s">
        <v>4869</v>
      </c>
      <c r="O2462" t="s">
        <v>7691</v>
      </c>
      <c r="P2462" t="s">
        <v>24778</v>
      </c>
      <c r="Q2462" t="s">
        <v>24779</v>
      </c>
      <c r="R2462" t="str">
        <f t="shared" si="76"/>
        <v>奎文</v>
      </c>
      <c r="S2462" t="str">
        <f t="shared" si="77"/>
        <v>0105</v>
      </c>
    </row>
    <row r="2463" spans="1:19">
      <c r="A2463" t="s">
        <v>24780</v>
      </c>
      <c r="B2463" t="s">
        <v>24781</v>
      </c>
      <c r="C2463" t="s">
        <v>49</v>
      </c>
      <c r="D2463" t="s">
        <v>24782</v>
      </c>
      <c r="E2463" t="s">
        <v>21685</v>
      </c>
      <c r="F2463" t="s">
        <v>24783</v>
      </c>
      <c r="G2463" t="s">
        <v>24784</v>
      </c>
      <c r="H2463" t="s">
        <v>24785</v>
      </c>
      <c r="I2463" t="s">
        <v>12844</v>
      </c>
      <c r="J2463" t="s">
        <v>8015</v>
      </c>
      <c r="K2463" t="s">
        <v>8016</v>
      </c>
      <c r="L2463" t="s">
        <v>105</v>
      </c>
      <c r="M2463" t="s">
        <v>5197</v>
      </c>
      <c r="N2463" t="s">
        <v>6601</v>
      </c>
      <c r="O2463" t="s">
        <v>8017</v>
      </c>
      <c r="P2463" t="s">
        <v>24786</v>
      </c>
      <c r="Q2463" t="s">
        <v>24787</v>
      </c>
      <c r="R2463" t="str">
        <f t="shared" si="76"/>
        <v>寿光</v>
      </c>
      <c r="S2463" t="str">
        <f t="shared" si="77"/>
        <v>0105</v>
      </c>
    </row>
    <row r="2464" spans="1:19">
      <c r="A2464" t="s">
        <v>24788</v>
      </c>
      <c r="B2464" t="s">
        <v>24789</v>
      </c>
      <c r="C2464" t="s">
        <v>49</v>
      </c>
      <c r="D2464" t="s">
        <v>24790</v>
      </c>
      <c r="E2464" t="s">
        <v>21659</v>
      </c>
      <c r="F2464" t="s">
        <v>24791</v>
      </c>
      <c r="G2464" t="s">
        <v>24792</v>
      </c>
      <c r="H2464" t="s">
        <v>24793</v>
      </c>
      <c r="I2464" t="s">
        <v>4852</v>
      </c>
      <c r="J2464" t="s">
        <v>6357</v>
      </c>
      <c r="K2464" t="s">
        <v>6358</v>
      </c>
      <c r="L2464" t="s">
        <v>60</v>
      </c>
      <c r="M2464" t="s">
        <v>5999</v>
      </c>
      <c r="N2464" t="s">
        <v>4972</v>
      </c>
      <c r="O2464" t="s">
        <v>6359</v>
      </c>
      <c r="P2464" t="s">
        <v>24794</v>
      </c>
      <c r="Q2464" t="s">
        <v>24795</v>
      </c>
      <c r="R2464" t="str">
        <f t="shared" si="76"/>
        <v>奎文</v>
      </c>
      <c r="S2464" t="str">
        <f t="shared" si="77"/>
        <v>0105</v>
      </c>
    </row>
    <row r="2465" spans="1:19">
      <c r="A2465" t="s">
        <v>24796</v>
      </c>
      <c r="B2465" t="s">
        <v>24797</v>
      </c>
      <c r="C2465" t="s">
        <v>49</v>
      </c>
      <c r="D2465" t="s">
        <v>24798</v>
      </c>
      <c r="E2465" t="s">
        <v>21659</v>
      </c>
      <c r="F2465" t="s">
        <v>24799</v>
      </c>
      <c r="G2465" t="s">
        <v>24800</v>
      </c>
      <c r="H2465" t="s">
        <v>24801</v>
      </c>
      <c r="I2465" t="s">
        <v>5052</v>
      </c>
      <c r="J2465" t="s">
        <v>6740</v>
      </c>
      <c r="K2465" t="s">
        <v>6741</v>
      </c>
      <c r="L2465" t="s">
        <v>60</v>
      </c>
      <c r="M2465" t="s">
        <v>5888</v>
      </c>
      <c r="N2465" t="s">
        <v>4845</v>
      </c>
      <c r="O2465" t="s">
        <v>6742</v>
      </c>
      <c r="P2465" t="s">
        <v>24802</v>
      </c>
      <c r="Q2465" t="s">
        <v>24803</v>
      </c>
      <c r="R2465" t="str">
        <f t="shared" si="76"/>
        <v>奎文</v>
      </c>
      <c r="S2465" t="str">
        <f t="shared" si="77"/>
        <v>0105</v>
      </c>
    </row>
    <row r="2466" spans="1:19">
      <c r="A2466" t="s">
        <v>24804</v>
      </c>
      <c r="B2466" t="s">
        <v>24805</v>
      </c>
      <c r="C2466" t="s">
        <v>49</v>
      </c>
      <c r="D2466" t="s">
        <v>24806</v>
      </c>
      <c r="E2466" t="s">
        <v>21659</v>
      </c>
      <c r="F2466" t="s">
        <v>24807</v>
      </c>
      <c r="G2466" t="s">
        <v>24808</v>
      </c>
      <c r="H2466" t="s">
        <v>24809</v>
      </c>
      <c r="I2466" t="s">
        <v>4955</v>
      </c>
      <c r="J2466" t="s">
        <v>10453</v>
      </c>
      <c r="K2466" t="s">
        <v>10454</v>
      </c>
      <c r="L2466" t="s">
        <v>123</v>
      </c>
      <c r="M2466" t="s">
        <v>4994</v>
      </c>
      <c r="N2466" t="s">
        <v>4959</v>
      </c>
      <c r="O2466" t="s">
        <v>10455</v>
      </c>
      <c r="P2466" t="s">
        <v>24810</v>
      </c>
      <c r="Q2466" t="s">
        <v>24811</v>
      </c>
      <c r="R2466" t="str">
        <f t="shared" si="76"/>
        <v>诸城</v>
      </c>
      <c r="S2466" t="str">
        <f t="shared" si="77"/>
        <v>0105</v>
      </c>
    </row>
    <row r="2467" spans="1:19">
      <c r="A2467" t="s">
        <v>24812</v>
      </c>
      <c r="B2467" t="s">
        <v>24813</v>
      </c>
      <c r="C2467" t="s">
        <v>49</v>
      </c>
      <c r="D2467" t="s">
        <v>24814</v>
      </c>
      <c r="E2467" t="s">
        <v>21659</v>
      </c>
      <c r="F2467" t="s">
        <v>24815</v>
      </c>
      <c r="G2467" t="s">
        <v>24816</v>
      </c>
      <c r="H2467" t="s">
        <v>24817</v>
      </c>
      <c r="I2467" t="s">
        <v>9437</v>
      </c>
      <c r="J2467" t="s">
        <v>5097</v>
      </c>
      <c r="K2467" t="s">
        <v>5098</v>
      </c>
      <c r="L2467" t="s">
        <v>86</v>
      </c>
      <c r="M2467" t="s">
        <v>5099</v>
      </c>
      <c r="N2467" t="s">
        <v>5801</v>
      </c>
      <c r="O2467" t="s">
        <v>5100</v>
      </c>
      <c r="P2467" t="s">
        <v>24818</v>
      </c>
      <c r="Q2467" t="s">
        <v>24819</v>
      </c>
      <c r="R2467" t="str">
        <f t="shared" si="76"/>
        <v>坊子</v>
      </c>
      <c r="S2467" t="str">
        <f t="shared" si="77"/>
        <v>0105</v>
      </c>
    </row>
    <row r="2468" spans="1:19">
      <c r="A2468" t="s">
        <v>24820</v>
      </c>
      <c r="B2468" t="s">
        <v>24821</v>
      </c>
      <c r="C2468" t="s">
        <v>49</v>
      </c>
      <c r="D2468" t="s">
        <v>24822</v>
      </c>
      <c r="E2468" t="s">
        <v>24823</v>
      </c>
      <c r="F2468" t="s">
        <v>24824</v>
      </c>
      <c r="G2468" t="s">
        <v>24825</v>
      </c>
      <c r="H2468" t="s">
        <v>24826</v>
      </c>
      <c r="I2468" t="s">
        <v>4828</v>
      </c>
      <c r="J2468" t="s">
        <v>13467</v>
      </c>
      <c r="K2468" t="s">
        <v>13468</v>
      </c>
      <c r="L2468" t="s">
        <v>237</v>
      </c>
      <c r="M2468" t="s">
        <v>4788</v>
      </c>
      <c r="N2468" t="s">
        <v>5056</v>
      </c>
      <c r="O2468" t="s">
        <v>13469</v>
      </c>
      <c r="P2468" t="s">
        <v>24827</v>
      </c>
      <c r="R2468" t="str">
        <f t="shared" si="76"/>
        <v>潍城</v>
      </c>
      <c r="S2468" t="str">
        <f t="shared" si="77"/>
        <v>0105</v>
      </c>
    </row>
    <row r="2469" spans="1:19">
      <c r="A2469" t="s">
        <v>24828</v>
      </c>
      <c r="B2469" t="s">
        <v>24829</v>
      </c>
      <c r="C2469" t="s">
        <v>49</v>
      </c>
      <c r="D2469" t="s">
        <v>24830</v>
      </c>
      <c r="E2469" t="s">
        <v>24831</v>
      </c>
      <c r="F2469" t="s">
        <v>24832</v>
      </c>
      <c r="G2469" t="s">
        <v>24833</v>
      </c>
      <c r="I2469" t="s">
        <v>12844</v>
      </c>
      <c r="R2469" t="str">
        <f t="shared" si="76"/>
        <v/>
      </c>
      <c r="S2469" t="str">
        <f t="shared" si="77"/>
        <v>0105</v>
      </c>
    </row>
    <row r="2470" spans="1:19">
      <c r="A2470" t="s">
        <v>24834</v>
      </c>
      <c r="B2470" t="s">
        <v>24835</v>
      </c>
      <c r="C2470" t="s">
        <v>49</v>
      </c>
      <c r="D2470" t="s">
        <v>24836</v>
      </c>
      <c r="E2470" t="s">
        <v>21659</v>
      </c>
      <c r="F2470" t="s">
        <v>24837</v>
      </c>
      <c r="G2470" t="s">
        <v>24838</v>
      </c>
      <c r="H2470" t="s">
        <v>24839</v>
      </c>
      <c r="I2470" t="s">
        <v>4785</v>
      </c>
      <c r="J2470" t="s">
        <v>21941</v>
      </c>
      <c r="K2470" t="s">
        <v>21942</v>
      </c>
      <c r="L2470" t="s">
        <v>60</v>
      </c>
      <c r="M2470" t="s">
        <v>5511</v>
      </c>
      <c r="N2470" t="s">
        <v>4881</v>
      </c>
      <c r="O2470" t="s">
        <v>21943</v>
      </c>
      <c r="P2470" t="s">
        <v>24840</v>
      </c>
      <c r="R2470" t="str">
        <f t="shared" si="76"/>
        <v>奎文</v>
      </c>
      <c r="S2470" t="str">
        <f t="shared" si="77"/>
        <v>0105</v>
      </c>
    </row>
    <row r="2471" spans="1:19">
      <c r="A2471" t="s">
        <v>24841</v>
      </c>
      <c r="B2471" t="s">
        <v>24842</v>
      </c>
      <c r="C2471" t="s">
        <v>49</v>
      </c>
      <c r="D2471" t="s">
        <v>24843</v>
      </c>
      <c r="E2471" t="s">
        <v>24844</v>
      </c>
      <c r="F2471" t="s">
        <v>24845</v>
      </c>
      <c r="G2471" t="s">
        <v>24846</v>
      </c>
      <c r="H2471" t="s">
        <v>24847</v>
      </c>
      <c r="I2471" t="s">
        <v>4785</v>
      </c>
      <c r="J2471" t="s">
        <v>19411</v>
      </c>
      <c r="K2471" t="s">
        <v>19412</v>
      </c>
      <c r="L2471" t="s">
        <v>148</v>
      </c>
      <c r="M2471" t="s">
        <v>6391</v>
      </c>
      <c r="O2471" t="s">
        <v>19413</v>
      </c>
      <c r="P2471" t="s">
        <v>24848</v>
      </c>
      <c r="Q2471" t="s">
        <v>24849</v>
      </c>
      <c r="R2471" t="str">
        <f t="shared" si="76"/>
        <v>寒亭</v>
      </c>
      <c r="S2471" t="str">
        <f t="shared" si="77"/>
        <v>0105</v>
      </c>
    </row>
    <row r="2472" spans="1:19">
      <c r="A2472" t="s">
        <v>24850</v>
      </c>
      <c r="B2472" t="s">
        <v>24851</v>
      </c>
      <c r="C2472" t="s">
        <v>49</v>
      </c>
      <c r="D2472" t="s">
        <v>24852</v>
      </c>
      <c r="E2472" t="s">
        <v>21659</v>
      </c>
      <c r="F2472" t="s">
        <v>24853</v>
      </c>
      <c r="G2472" t="s">
        <v>24854</v>
      </c>
      <c r="H2472" t="s">
        <v>24855</v>
      </c>
      <c r="I2472" t="s">
        <v>4828</v>
      </c>
      <c r="J2472" t="s">
        <v>10237</v>
      </c>
      <c r="K2472" t="s">
        <v>10238</v>
      </c>
      <c r="L2472" t="s">
        <v>1136</v>
      </c>
      <c r="M2472" t="s">
        <v>7095</v>
      </c>
      <c r="N2472" t="s">
        <v>6601</v>
      </c>
      <c r="O2472" t="s">
        <v>10239</v>
      </c>
      <c r="P2472" t="s">
        <v>24856</v>
      </c>
      <c r="R2472" t="str">
        <f t="shared" si="76"/>
        <v>昌乐</v>
      </c>
      <c r="S2472" t="str">
        <f t="shared" si="77"/>
        <v>0105</v>
      </c>
    </row>
    <row r="2473" spans="1:19">
      <c r="A2473" t="s">
        <v>24857</v>
      </c>
      <c r="B2473" t="s">
        <v>24858</v>
      </c>
      <c r="C2473" t="s">
        <v>49</v>
      </c>
      <c r="D2473" t="s">
        <v>24859</v>
      </c>
      <c r="E2473" t="s">
        <v>24860</v>
      </c>
      <c r="F2473" t="s">
        <v>24861</v>
      </c>
      <c r="G2473" t="s">
        <v>24862</v>
      </c>
      <c r="H2473" t="s">
        <v>24863</v>
      </c>
      <c r="I2473" t="s">
        <v>4828</v>
      </c>
      <c r="J2473" t="s">
        <v>5222</v>
      </c>
      <c r="K2473" t="s">
        <v>5223</v>
      </c>
      <c r="L2473" t="s">
        <v>105</v>
      </c>
      <c r="M2473" t="s">
        <v>5224</v>
      </c>
      <c r="N2473" t="s">
        <v>21047</v>
      </c>
      <c r="O2473" t="s">
        <v>5225</v>
      </c>
      <c r="P2473" t="s">
        <v>24864</v>
      </c>
      <c r="R2473" t="str">
        <f t="shared" si="76"/>
        <v>寿光</v>
      </c>
      <c r="S2473" t="str">
        <f t="shared" si="77"/>
        <v>0105</v>
      </c>
    </row>
    <row r="2474" spans="1:19">
      <c r="A2474" t="s">
        <v>24865</v>
      </c>
      <c r="B2474" t="s">
        <v>24766</v>
      </c>
      <c r="C2474" t="s">
        <v>49</v>
      </c>
      <c r="D2474" t="s">
        <v>24866</v>
      </c>
      <c r="E2474" t="s">
        <v>21685</v>
      </c>
      <c r="F2474" t="s">
        <v>24867</v>
      </c>
      <c r="G2474" t="s">
        <v>24868</v>
      </c>
      <c r="H2474" t="s">
        <v>24869</v>
      </c>
      <c r="I2474" t="s">
        <v>12757</v>
      </c>
      <c r="J2474" t="s">
        <v>18995</v>
      </c>
      <c r="K2474" t="s">
        <v>18996</v>
      </c>
      <c r="L2474" t="s">
        <v>114</v>
      </c>
      <c r="M2474" t="s">
        <v>5486</v>
      </c>
      <c r="N2474" t="s">
        <v>4881</v>
      </c>
      <c r="O2474" t="s">
        <v>18997</v>
      </c>
      <c r="P2474" t="s">
        <v>24870</v>
      </c>
      <c r="Q2474" t="s">
        <v>24871</v>
      </c>
      <c r="R2474" t="str">
        <f t="shared" si="76"/>
        <v>高密</v>
      </c>
      <c r="S2474" t="str">
        <f t="shared" si="77"/>
        <v>0105</v>
      </c>
    </row>
    <row r="2475" spans="1:19">
      <c r="A2475" t="s">
        <v>24872</v>
      </c>
      <c r="B2475" t="s">
        <v>24873</v>
      </c>
      <c r="C2475" t="s">
        <v>49</v>
      </c>
      <c r="D2475" t="s">
        <v>24874</v>
      </c>
      <c r="E2475" t="s">
        <v>21685</v>
      </c>
      <c r="F2475" t="s">
        <v>24875</v>
      </c>
      <c r="G2475" t="s">
        <v>24876</v>
      </c>
      <c r="H2475" t="s">
        <v>24877</v>
      </c>
      <c r="I2475" t="s">
        <v>12757</v>
      </c>
      <c r="J2475" t="s">
        <v>16151</v>
      </c>
      <c r="K2475" t="s">
        <v>16152</v>
      </c>
      <c r="L2475" t="s">
        <v>148</v>
      </c>
      <c r="M2475" t="s">
        <v>6391</v>
      </c>
      <c r="N2475" t="s">
        <v>5699</v>
      </c>
      <c r="O2475" t="s">
        <v>16153</v>
      </c>
      <c r="P2475" t="s">
        <v>24878</v>
      </c>
      <c r="Q2475" t="s">
        <v>16155</v>
      </c>
      <c r="R2475" t="str">
        <f t="shared" si="76"/>
        <v>寒亭</v>
      </c>
      <c r="S2475" t="str">
        <f t="shared" si="77"/>
        <v>0105</v>
      </c>
    </row>
    <row r="2476" spans="1:19">
      <c r="A2476" t="s">
        <v>24879</v>
      </c>
      <c r="B2476" t="s">
        <v>24880</v>
      </c>
      <c r="C2476" t="s">
        <v>49</v>
      </c>
      <c r="D2476" t="s">
        <v>24881</v>
      </c>
      <c r="E2476" t="s">
        <v>21659</v>
      </c>
      <c r="F2476" t="s">
        <v>24882</v>
      </c>
      <c r="G2476" t="s">
        <v>24883</v>
      </c>
      <c r="H2476" t="s">
        <v>24884</v>
      </c>
      <c r="I2476" t="s">
        <v>4828</v>
      </c>
      <c r="J2476" t="s">
        <v>11849</v>
      </c>
      <c r="K2476" t="s">
        <v>11850</v>
      </c>
      <c r="L2476" t="s">
        <v>95</v>
      </c>
      <c r="M2476" t="s">
        <v>5709</v>
      </c>
      <c r="N2476" t="s">
        <v>6152</v>
      </c>
      <c r="O2476" t="s">
        <v>11851</v>
      </c>
      <c r="P2476" t="s">
        <v>24885</v>
      </c>
      <c r="R2476" t="str">
        <f t="shared" si="76"/>
        <v>安丘</v>
      </c>
      <c r="S2476" t="str">
        <f t="shared" si="77"/>
        <v>0105</v>
      </c>
    </row>
    <row r="2477" spans="1:19">
      <c r="A2477" t="s">
        <v>24886</v>
      </c>
      <c r="B2477" t="s">
        <v>24887</v>
      </c>
      <c r="C2477" t="s">
        <v>49</v>
      </c>
      <c r="D2477" t="s">
        <v>24888</v>
      </c>
      <c r="E2477" t="s">
        <v>24889</v>
      </c>
      <c r="F2477" t="s">
        <v>24890</v>
      </c>
      <c r="G2477" t="s">
        <v>24891</v>
      </c>
      <c r="H2477" t="s">
        <v>24892</v>
      </c>
      <c r="I2477" t="s">
        <v>12119</v>
      </c>
      <c r="J2477" t="s">
        <v>5395</v>
      </c>
      <c r="K2477" t="s">
        <v>5396</v>
      </c>
      <c r="L2477" t="s">
        <v>60</v>
      </c>
      <c r="M2477" t="s">
        <v>4774</v>
      </c>
      <c r="N2477" t="s">
        <v>5421</v>
      </c>
      <c r="O2477" t="s">
        <v>5397</v>
      </c>
      <c r="P2477" t="s">
        <v>24893</v>
      </c>
      <c r="R2477" t="str">
        <f t="shared" si="76"/>
        <v>奎文</v>
      </c>
      <c r="S2477" t="str">
        <f t="shared" si="77"/>
        <v>0105</v>
      </c>
    </row>
    <row r="2478" spans="1:19">
      <c r="A2478" t="s">
        <v>24894</v>
      </c>
      <c r="B2478" t="s">
        <v>24895</v>
      </c>
      <c r="C2478" t="s">
        <v>49</v>
      </c>
      <c r="D2478" t="s">
        <v>24896</v>
      </c>
      <c r="E2478" t="s">
        <v>21659</v>
      </c>
      <c r="F2478" t="s">
        <v>24897</v>
      </c>
      <c r="G2478" t="s">
        <v>24898</v>
      </c>
      <c r="H2478" t="s">
        <v>24899</v>
      </c>
      <c r="I2478" t="s">
        <v>4771</v>
      </c>
      <c r="J2478" t="s">
        <v>8139</v>
      </c>
      <c r="K2478" t="s">
        <v>8140</v>
      </c>
      <c r="L2478" t="s">
        <v>105</v>
      </c>
      <c r="M2478" t="s">
        <v>6055</v>
      </c>
      <c r="N2478" t="s">
        <v>4933</v>
      </c>
      <c r="O2478" t="s">
        <v>8141</v>
      </c>
      <c r="P2478" t="s">
        <v>24900</v>
      </c>
      <c r="Q2478" t="s">
        <v>24901</v>
      </c>
      <c r="R2478" t="str">
        <f t="shared" si="76"/>
        <v>寿光</v>
      </c>
      <c r="S2478" t="str">
        <f t="shared" si="77"/>
        <v>0105</v>
      </c>
    </row>
    <row r="2479" spans="1:19">
      <c r="A2479" t="s">
        <v>24902</v>
      </c>
      <c r="B2479" t="s">
        <v>24903</v>
      </c>
      <c r="C2479" t="s">
        <v>49</v>
      </c>
      <c r="D2479" t="s">
        <v>24904</v>
      </c>
      <c r="E2479" t="s">
        <v>21659</v>
      </c>
      <c r="F2479" t="s">
        <v>24905</v>
      </c>
      <c r="G2479" t="s">
        <v>24906</v>
      </c>
      <c r="H2479" t="s">
        <v>24907</v>
      </c>
      <c r="I2479" t="s">
        <v>6877</v>
      </c>
      <c r="J2479" t="s">
        <v>24908</v>
      </c>
      <c r="K2479" t="s">
        <v>24909</v>
      </c>
      <c r="L2479" t="s">
        <v>114</v>
      </c>
      <c r="M2479" t="s">
        <v>7084</v>
      </c>
      <c r="N2479" t="s">
        <v>5112</v>
      </c>
      <c r="O2479" t="s">
        <v>24910</v>
      </c>
      <c r="P2479" t="s">
        <v>24911</v>
      </c>
      <c r="Q2479" t="s">
        <v>24912</v>
      </c>
      <c r="R2479" t="str">
        <f t="shared" si="76"/>
        <v>高密</v>
      </c>
      <c r="S2479" t="str">
        <f t="shared" si="77"/>
        <v>0105</v>
      </c>
    </row>
    <row r="2480" spans="1:19">
      <c r="A2480" t="s">
        <v>24913</v>
      </c>
      <c r="B2480" t="s">
        <v>24914</v>
      </c>
      <c r="C2480" t="s">
        <v>49</v>
      </c>
      <c r="D2480" t="s">
        <v>24915</v>
      </c>
      <c r="E2480" t="s">
        <v>21685</v>
      </c>
      <c r="F2480" t="s">
        <v>24916</v>
      </c>
      <c r="G2480" t="s">
        <v>24917</v>
      </c>
      <c r="H2480" t="s">
        <v>24918</v>
      </c>
      <c r="I2480" t="s">
        <v>12119</v>
      </c>
      <c r="J2480" t="s">
        <v>9154</v>
      </c>
      <c r="K2480" t="s">
        <v>9155</v>
      </c>
      <c r="L2480" t="s">
        <v>60</v>
      </c>
      <c r="M2480" t="s">
        <v>4774</v>
      </c>
      <c r="N2480" t="s">
        <v>20639</v>
      </c>
      <c r="O2480" t="s">
        <v>9156</v>
      </c>
      <c r="P2480" t="s">
        <v>24919</v>
      </c>
      <c r="R2480" t="str">
        <f t="shared" si="76"/>
        <v>奎文</v>
      </c>
      <c r="S2480" t="str">
        <f t="shared" si="77"/>
        <v>0105</v>
      </c>
    </row>
    <row r="2481" spans="1:19">
      <c r="A2481" t="s">
        <v>24920</v>
      </c>
      <c r="B2481" t="s">
        <v>24921</v>
      </c>
      <c r="C2481" t="s">
        <v>49</v>
      </c>
      <c r="D2481" t="s">
        <v>24922</v>
      </c>
      <c r="E2481" t="s">
        <v>21659</v>
      </c>
      <c r="F2481" t="s">
        <v>24923</v>
      </c>
      <c r="G2481" t="s">
        <v>24924</v>
      </c>
      <c r="H2481" t="s">
        <v>24925</v>
      </c>
      <c r="I2481" t="s">
        <v>4852</v>
      </c>
      <c r="J2481" t="s">
        <v>5305</v>
      </c>
      <c r="K2481" t="s">
        <v>5306</v>
      </c>
      <c r="L2481" t="s">
        <v>60</v>
      </c>
      <c r="M2481" t="s">
        <v>4774</v>
      </c>
      <c r="N2481" t="s">
        <v>5939</v>
      </c>
      <c r="O2481" t="s">
        <v>5307</v>
      </c>
      <c r="P2481" t="s">
        <v>24926</v>
      </c>
      <c r="Q2481" t="s">
        <v>24927</v>
      </c>
      <c r="R2481" t="str">
        <f t="shared" si="76"/>
        <v>奎文</v>
      </c>
      <c r="S2481" t="str">
        <f t="shared" si="77"/>
        <v>0105</v>
      </c>
    </row>
    <row r="2482" spans="1:19">
      <c r="A2482" t="s">
        <v>24928</v>
      </c>
      <c r="B2482" t="s">
        <v>24929</v>
      </c>
      <c r="C2482" t="s">
        <v>49</v>
      </c>
      <c r="D2482" t="s">
        <v>24930</v>
      </c>
      <c r="E2482" t="s">
        <v>21659</v>
      </c>
      <c r="F2482" t="s">
        <v>24931</v>
      </c>
      <c r="G2482" t="s">
        <v>24932</v>
      </c>
      <c r="H2482" t="s">
        <v>24933</v>
      </c>
      <c r="I2482" t="s">
        <v>5221</v>
      </c>
      <c r="J2482" t="s">
        <v>6496</v>
      </c>
      <c r="K2482" t="s">
        <v>6497</v>
      </c>
      <c r="L2482" t="s">
        <v>123</v>
      </c>
      <c r="M2482" t="s">
        <v>4932</v>
      </c>
      <c r="N2482" t="s">
        <v>5451</v>
      </c>
      <c r="O2482" t="s">
        <v>6498</v>
      </c>
      <c r="P2482" t="s">
        <v>24934</v>
      </c>
      <c r="R2482" t="str">
        <f t="shared" si="76"/>
        <v>诸城</v>
      </c>
      <c r="S2482" t="str">
        <f t="shared" si="77"/>
        <v>0105</v>
      </c>
    </row>
    <row r="2483" spans="1:19">
      <c r="A2483" t="s">
        <v>24935</v>
      </c>
      <c r="B2483" t="s">
        <v>24936</v>
      </c>
      <c r="C2483" t="s">
        <v>49</v>
      </c>
      <c r="D2483" t="s">
        <v>24937</v>
      </c>
      <c r="E2483" t="s">
        <v>21659</v>
      </c>
      <c r="F2483" t="s">
        <v>24938</v>
      </c>
      <c r="G2483" t="s">
        <v>24939</v>
      </c>
      <c r="H2483" t="s">
        <v>24940</v>
      </c>
      <c r="I2483" t="s">
        <v>5560</v>
      </c>
      <c r="J2483" t="s">
        <v>4842</v>
      </c>
      <c r="K2483" t="s">
        <v>4843</v>
      </c>
      <c r="L2483" t="s">
        <v>95</v>
      </c>
      <c r="M2483" t="s">
        <v>4844</v>
      </c>
      <c r="N2483" t="s">
        <v>10954</v>
      </c>
      <c r="O2483" t="s">
        <v>4846</v>
      </c>
      <c r="P2483" t="s">
        <v>24941</v>
      </c>
      <c r="Q2483" t="s">
        <v>24942</v>
      </c>
      <c r="R2483" t="str">
        <f t="shared" si="76"/>
        <v>安丘</v>
      </c>
      <c r="S2483" t="str">
        <f t="shared" si="77"/>
        <v>0105</v>
      </c>
    </row>
    <row r="2484" spans="1:19">
      <c r="A2484" t="s">
        <v>24943</v>
      </c>
      <c r="B2484" t="s">
        <v>24944</v>
      </c>
      <c r="C2484" t="s">
        <v>49</v>
      </c>
      <c r="D2484" t="s">
        <v>24945</v>
      </c>
      <c r="E2484" t="s">
        <v>21659</v>
      </c>
      <c r="F2484" t="s">
        <v>24946</v>
      </c>
      <c r="G2484" t="s">
        <v>24947</v>
      </c>
      <c r="H2484" t="s">
        <v>24948</v>
      </c>
      <c r="I2484" t="s">
        <v>4813</v>
      </c>
      <c r="J2484" t="s">
        <v>5497</v>
      </c>
      <c r="K2484" t="s">
        <v>5498</v>
      </c>
      <c r="L2484" t="s">
        <v>375</v>
      </c>
      <c r="M2484" t="s">
        <v>5499</v>
      </c>
      <c r="N2484" t="s">
        <v>5056</v>
      </c>
      <c r="O2484" t="s">
        <v>5500</v>
      </c>
      <c r="P2484" t="s">
        <v>24949</v>
      </c>
      <c r="Q2484" t="s">
        <v>24950</v>
      </c>
      <c r="R2484" t="str">
        <f t="shared" si="76"/>
        <v>昌邑</v>
      </c>
      <c r="S2484" t="str">
        <f t="shared" si="77"/>
        <v>0105</v>
      </c>
    </row>
    <row r="2485" spans="1:19">
      <c r="A2485" t="s">
        <v>24951</v>
      </c>
      <c r="B2485" t="s">
        <v>24952</v>
      </c>
      <c r="C2485" t="s">
        <v>49</v>
      </c>
      <c r="D2485" t="s">
        <v>24953</v>
      </c>
      <c r="E2485" t="s">
        <v>21685</v>
      </c>
      <c r="F2485" t="s">
        <v>24954</v>
      </c>
      <c r="G2485" t="s">
        <v>24955</v>
      </c>
      <c r="H2485" t="s">
        <v>24956</v>
      </c>
      <c r="I2485" t="s">
        <v>12757</v>
      </c>
      <c r="J2485" t="s">
        <v>7910</v>
      </c>
      <c r="K2485" t="s">
        <v>7911</v>
      </c>
      <c r="L2485" t="s">
        <v>375</v>
      </c>
      <c r="M2485" t="s">
        <v>5409</v>
      </c>
      <c r="N2485" t="s">
        <v>4905</v>
      </c>
      <c r="O2485" t="s">
        <v>7913</v>
      </c>
      <c r="P2485" t="s">
        <v>24957</v>
      </c>
      <c r="R2485" t="str">
        <f t="shared" si="76"/>
        <v>昌邑</v>
      </c>
      <c r="S2485" t="str">
        <f t="shared" si="77"/>
        <v>0105</v>
      </c>
    </row>
    <row r="2486" spans="1:19">
      <c r="A2486" t="s">
        <v>24958</v>
      </c>
      <c r="B2486" t="s">
        <v>24959</v>
      </c>
      <c r="C2486" t="s">
        <v>49</v>
      </c>
      <c r="D2486" t="s">
        <v>24960</v>
      </c>
      <c r="E2486" t="s">
        <v>21659</v>
      </c>
      <c r="F2486" t="s">
        <v>24961</v>
      </c>
      <c r="G2486" t="s">
        <v>24962</v>
      </c>
      <c r="H2486" t="s">
        <v>24963</v>
      </c>
      <c r="I2486" t="s">
        <v>5874</v>
      </c>
      <c r="J2486" t="s">
        <v>5647</v>
      </c>
      <c r="K2486" t="s">
        <v>5648</v>
      </c>
      <c r="L2486" t="s">
        <v>95</v>
      </c>
      <c r="M2486" t="s">
        <v>5649</v>
      </c>
      <c r="N2486" t="s">
        <v>5487</v>
      </c>
      <c r="O2486" t="s">
        <v>5650</v>
      </c>
      <c r="P2486" t="s">
        <v>24964</v>
      </c>
      <c r="Q2486" t="s">
        <v>24965</v>
      </c>
      <c r="R2486" t="str">
        <f t="shared" si="76"/>
        <v>安丘</v>
      </c>
      <c r="S2486" t="str">
        <f t="shared" si="77"/>
        <v>0105</v>
      </c>
    </row>
    <row r="2487" spans="1:19">
      <c r="A2487" t="s">
        <v>24966</v>
      </c>
      <c r="B2487" t="s">
        <v>24967</v>
      </c>
      <c r="C2487" t="s">
        <v>49</v>
      </c>
      <c r="D2487" t="s">
        <v>24968</v>
      </c>
      <c r="E2487" t="s">
        <v>21659</v>
      </c>
      <c r="F2487" t="s">
        <v>24969</v>
      </c>
      <c r="G2487" t="s">
        <v>24970</v>
      </c>
      <c r="H2487" t="s">
        <v>24971</v>
      </c>
      <c r="I2487" t="s">
        <v>4852</v>
      </c>
      <c r="J2487" t="s">
        <v>10453</v>
      </c>
      <c r="K2487" t="s">
        <v>10454</v>
      </c>
      <c r="L2487" t="s">
        <v>123</v>
      </c>
      <c r="M2487" t="s">
        <v>4994</v>
      </c>
      <c r="N2487" t="s">
        <v>5487</v>
      </c>
      <c r="O2487" t="s">
        <v>10455</v>
      </c>
      <c r="P2487" t="s">
        <v>24972</v>
      </c>
      <c r="R2487" t="str">
        <f t="shared" si="76"/>
        <v>诸城</v>
      </c>
      <c r="S2487" t="str">
        <f t="shared" si="77"/>
        <v>0105</v>
      </c>
    </row>
    <row r="2488" spans="1:19">
      <c r="A2488" t="s">
        <v>24973</v>
      </c>
      <c r="B2488" t="s">
        <v>24974</v>
      </c>
      <c r="C2488" t="s">
        <v>49</v>
      </c>
      <c r="D2488" t="s">
        <v>24975</v>
      </c>
      <c r="E2488" t="s">
        <v>24976</v>
      </c>
      <c r="F2488" t="s">
        <v>24977</v>
      </c>
      <c r="G2488" t="s">
        <v>24978</v>
      </c>
      <c r="I2488" t="s">
        <v>4955</v>
      </c>
      <c r="R2488" t="str">
        <f t="shared" si="76"/>
        <v/>
      </c>
      <c r="S2488" t="str">
        <f t="shared" si="77"/>
        <v>0105</v>
      </c>
    </row>
    <row r="2489" spans="1:19">
      <c r="A2489" t="s">
        <v>24979</v>
      </c>
      <c r="B2489" t="s">
        <v>24980</v>
      </c>
      <c r="C2489" t="s">
        <v>49</v>
      </c>
      <c r="D2489" t="s">
        <v>24981</v>
      </c>
      <c r="E2489" t="s">
        <v>24982</v>
      </c>
      <c r="F2489" t="s">
        <v>24983</v>
      </c>
      <c r="G2489" t="s">
        <v>24984</v>
      </c>
      <c r="H2489" t="s">
        <v>24985</v>
      </c>
      <c r="I2489" t="s">
        <v>4852</v>
      </c>
      <c r="J2489" t="s">
        <v>5122</v>
      </c>
      <c r="K2489" t="s">
        <v>5123</v>
      </c>
      <c r="L2489" t="s">
        <v>50</v>
      </c>
      <c r="N2489" t="s">
        <v>4832</v>
      </c>
      <c r="O2489" t="s">
        <v>5124</v>
      </c>
      <c r="R2489" t="str">
        <f t="shared" si="76"/>
        <v>青州</v>
      </c>
      <c r="S2489" t="str">
        <f t="shared" si="77"/>
        <v>0105</v>
      </c>
    </row>
    <row r="2490" spans="1:19">
      <c r="A2490" t="s">
        <v>24986</v>
      </c>
      <c r="B2490" t="s">
        <v>24987</v>
      </c>
      <c r="C2490" t="s">
        <v>49</v>
      </c>
      <c r="D2490" t="s">
        <v>24988</v>
      </c>
      <c r="E2490" t="s">
        <v>21659</v>
      </c>
      <c r="F2490" t="s">
        <v>24989</v>
      </c>
      <c r="G2490" t="s">
        <v>24990</v>
      </c>
      <c r="H2490" t="s">
        <v>24991</v>
      </c>
      <c r="I2490" t="s">
        <v>4785</v>
      </c>
      <c r="J2490" t="s">
        <v>6664</v>
      </c>
      <c r="K2490" t="s">
        <v>6665</v>
      </c>
      <c r="L2490" t="s">
        <v>60</v>
      </c>
      <c r="M2490" t="s">
        <v>5511</v>
      </c>
      <c r="N2490" t="s">
        <v>5198</v>
      </c>
      <c r="O2490" t="s">
        <v>6666</v>
      </c>
      <c r="P2490" t="s">
        <v>24992</v>
      </c>
      <c r="Q2490" t="s">
        <v>24993</v>
      </c>
      <c r="R2490" t="str">
        <f t="shared" si="76"/>
        <v>奎文</v>
      </c>
      <c r="S2490" t="str">
        <f t="shared" si="77"/>
        <v>0105</v>
      </c>
    </row>
    <row r="2491" spans="1:19">
      <c r="A2491" t="s">
        <v>24994</v>
      </c>
      <c r="B2491" t="s">
        <v>24995</v>
      </c>
      <c r="C2491" t="s">
        <v>49</v>
      </c>
      <c r="D2491" t="s">
        <v>24996</v>
      </c>
      <c r="E2491" t="s">
        <v>21659</v>
      </c>
      <c r="F2491" t="s">
        <v>24997</v>
      </c>
      <c r="G2491" t="s">
        <v>24998</v>
      </c>
      <c r="H2491" t="s">
        <v>24999</v>
      </c>
      <c r="I2491" t="s">
        <v>4771</v>
      </c>
      <c r="J2491" t="s">
        <v>6480</v>
      </c>
      <c r="K2491" t="s">
        <v>6481</v>
      </c>
      <c r="L2491" t="s">
        <v>237</v>
      </c>
      <c r="M2491" t="s">
        <v>5247</v>
      </c>
      <c r="N2491" t="s">
        <v>4983</v>
      </c>
      <c r="O2491" t="s">
        <v>6482</v>
      </c>
      <c r="P2491" t="s">
        <v>25000</v>
      </c>
      <c r="R2491" t="str">
        <f t="shared" si="76"/>
        <v>潍城</v>
      </c>
      <c r="S2491" t="str">
        <f t="shared" si="77"/>
        <v>0105</v>
      </c>
    </row>
    <row r="2492" spans="1:19">
      <c r="A2492" t="s">
        <v>25001</v>
      </c>
      <c r="B2492" t="s">
        <v>25002</v>
      </c>
      <c r="C2492" t="s">
        <v>49</v>
      </c>
      <c r="D2492" t="s">
        <v>25003</v>
      </c>
      <c r="E2492" t="s">
        <v>21685</v>
      </c>
      <c r="F2492" t="s">
        <v>25004</v>
      </c>
      <c r="G2492" t="s">
        <v>25005</v>
      </c>
      <c r="H2492" t="s">
        <v>25006</v>
      </c>
      <c r="I2492" t="s">
        <v>12119</v>
      </c>
      <c r="J2492" t="s">
        <v>11218</v>
      </c>
      <c r="K2492" t="s">
        <v>11219</v>
      </c>
      <c r="L2492" t="s">
        <v>237</v>
      </c>
      <c r="M2492" t="s">
        <v>5247</v>
      </c>
      <c r="N2492" t="s">
        <v>4892</v>
      </c>
      <c r="O2492" t="s">
        <v>11220</v>
      </c>
      <c r="R2492" t="str">
        <f t="shared" si="76"/>
        <v>潍城</v>
      </c>
      <c r="S2492" t="str">
        <f t="shared" si="77"/>
        <v>0105</v>
      </c>
    </row>
    <row r="2493" spans="1:19">
      <c r="A2493" t="s">
        <v>25007</v>
      </c>
      <c r="B2493" t="s">
        <v>25008</v>
      </c>
      <c r="C2493" t="s">
        <v>49</v>
      </c>
      <c r="D2493" t="s">
        <v>25009</v>
      </c>
      <c r="E2493" t="s">
        <v>21685</v>
      </c>
      <c r="F2493" t="s">
        <v>25010</v>
      </c>
      <c r="G2493" t="s">
        <v>25011</v>
      </c>
      <c r="H2493" t="s">
        <v>25012</v>
      </c>
      <c r="I2493" t="s">
        <v>12119</v>
      </c>
      <c r="J2493" t="s">
        <v>12820</v>
      </c>
      <c r="K2493" t="s">
        <v>12821</v>
      </c>
      <c r="L2493" t="s">
        <v>50</v>
      </c>
      <c r="M2493" t="s">
        <v>5877</v>
      </c>
      <c r="N2493" t="s">
        <v>5112</v>
      </c>
      <c r="O2493" t="s">
        <v>12822</v>
      </c>
      <c r="P2493" t="s">
        <v>25013</v>
      </c>
      <c r="Q2493" t="s">
        <v>25014</v>
      </c>
      <c r="R2493" t="str">
        <f t="shared" si="76"/>
        <v>青州</v>
      </c>
      <c r="S2493" t="str">
        <f t="shared" si="77"/>
        <v>0105</v>
      </c>
    </row>
    <row r="2494" spans="1:19">
      <c r="A2494" t="s">
        <v>25015</v>
      </c>
      <c r="B2494" t="s">
        <v>25016</v>
      </c>
      <c r="C2494" t="s">
        <v>49</v>
      </c>
      <c r="D2494" t="s">
        <v>25017</v>
      </c>
      <c r="E2494" t="s">
        <v>21659</v>
      </c>
      <c r="F2494" t="s">
        <v>25018</v>
      </c>
      <c r="G2494" t="s">
        <v>25019</v>
      </c>
      <c r="H2494" t="s">
        <v>25020</v>
      </c>
      <c r="I2494" t="s">
        <v>4852</v>
      </c>
      <c r="J2494" t="s">
        <v>17246</v>
      </c>
      <c r="K2494" t="s">
        <v>17247</v>
      </c>
      <c r="L2494" t="s">
        <v>114</v>
      </c>
      <c r="M2494" t="s">
        <v>9901</v>
      </c>
      <c r="N2494" t="s">
        <v>5907</v>
      </c>
      <c r="O2494" t="s">
        <v>17248</v>
      </c>
      <c r="P2494" t="s">
        <v>25021</v>
      </c>
      <c r="Q2494" t="s">
        <v>25022</v>
      </c>
      <c r="R2494" t="str">
        <f t="shared" si="76"/>
        <v>高密</v>
      </c>
      <c r="S2494" t="str">
        <f t="shared" si="77"/>
        <v>0105</v>
      </c>
    </row>
    <row r="2495" spans="1:19">
      <c r="A2495" t="s">
        <v>25023</v>
      </c>
      <c r="B2495" t="s">
        <v>25024</v>
      </c>
      <c r="C2495" t="s">
        <v>49</v>
      </c>
      <c r="D2495" t="s">
        <v>25025</v>
      </c>
      <c r="E2495" t="s">
        <v>21685</v>
      </c>
      <c r="F2495" t="s">
        <v>25026</v>
      </c>
      <c r="G2495" t="s">
        <v>25027</v>
      </c>
      <c r="H2495" t="s">
        <v>25028</v>
      </c>
      <c r="I2495" t="s">
        <v>12500</v>
      </c>
      <c r="J2495" t="s">
        <v>5040</v>
      </c>
      <c r="K2495" t="s">
        <v>5041</v>
      </c>
      <c r="L2495" t="s">
        <v>95</v>
      </c>
      <c r="M2495" t="s">
        <v>5042</v>
      </c>
      <c r="N2495" t="s">
        <v>5907</v>
      </c>
      <c r="O2495" t="s">
        <v>5044</v>
      </c>
      <c r="P2495" t="s">
        <v>25029</v>
      </c>
      <c r="Q2495" t="s">
        <v>25030</v>
      </c>
      <c r="R2495" t="str">
        <f t="shared" si="76"/>
        <v>安丘</v>
      </c>
      <c r="S2495" t="str">
        <f t="shared" si="77"/>
        <v>0105</v>
      </c>
    </row>
    <row r="2496" spans="1:19">
      <c r="A2496" t="s">
        <v>25031</v>
      </c>
      <c r="B2496" t="s">
        <v>25032</v>
      </c>
      <c r="C2496" t="s">
        <v>49</v>
      </c>
      <c r="D2496" t="s">
        <v>25033</v>
      </c>
      <c r="E2496" t="s">
        <v>25034</v>
      </c>
      <c r="F2496" t="s">
        <v>25035</v>
      </c>
      <c r="G2496" t="s">
        <v>25036</v>
      </c>
      <c r="H2496" t="s">
        <v>25037</v>
      </c>
      <c r="I2496" t="s">
        <v>4813</v>
      </c>
      <c r="J2496" t="s">
        <v>7514</v>
      </c>
      <c r="K2496" t="s">
        <v>7515</v>
      </c>
      <c r="L2496" t="s">
        <v>95</v>
      </c>
      <c r="M2496" t="s">
        <v>5042</v>
      </c>
      <c r="N2496" t="s">
        <v>4919</v>
      </c>
      <c r="O2496" t="s">
        <v>7516</v>
      </c>
      <c r="P2496" t="s">
        <v>25038</v>
      </c>
      <c r="R2496" t="str">
        <f t="shared" si="76"/>
        <v>安丘</v>
      </c>
      <c r="S2496" t="str">
        <f t="shared" si="77"/>
        <v>0105</v>
      </c>
    </row>
    <row r="2497" spans="1:19">
      <c r="A2497" t="s">
        <v>25039</v>
      </c>
      <c r="B2497" t="s">
        <v>25040</v>
      </c>
      <c r="C2497" t="s">
        <v>49</v>
      </c>
      <c r="D2497" t="s">
        <v>25041</v>
      </c>
      <c r="E2497" t="s">
        <v>22090</v>
      </c>
      <c r="F2497" t="s">
        <v>25042</v>
      </c>
      <c r="G2497" t="s">
        <v>25043</v>
      </c>
      <c r="H2497" t="s">
        <v>25044</v>
      </c>
      <c r="I2497" t="s">
        <v>4852</v>
      </c>
      <c r="J2497" t="s">
        <v>7845</v>
      </c>
      <c r="K2497" t="s">
        <v>7846</v>
      </c>
      <c r="L2497" t="s">
        <v>60</v>
      </c>
      <c r="M2497" t="s">
        <v>4774</v>
      </c>
      <c r="N2497" t="s">
        <v>5619</v>
      </c>
      <c r="O2497" t="s">
        <v>7847</v>
      </c>
      <c r="P2497" t="s">
        <v>25045</v>
      </c>
      <c r="R2497" t="str">
        <f t="shared" ref="R2497:R2560" si="78">IF(OR(LEFT(L2497,2)="高新"),"奎文",IF(LEFT(L2497,2)="峡山","坊子",IF(LEFT(L2497,2)="滨海","寒亭",LEFT(L2497,2))))</f>
        <v>奎文</v>
      </c>
      <c r="S2497" t="str">
        <f t="shared" ref="S2497:S2560" si="79">TEXT(B2497,"mmdd")</f>
        <v>0105</v>
      </c>
    </row>
    <row r="2498" spans="1:19">
      <c r="A2498" t="s">
        <v>25046</v>
      </c>
      <c r="B2498" t="s">
        <v>25047</v>
      </c>
      <c r="C2498" t="s">
        <v>49</v>
      </c>
      <c r="D2498" t="s">
        <v>25048</v>
      </c>
      <c r="E2498" t="s">
        <v>25049</v>
      </c>
      <c r="F2498" t="s">
        <v>25050</v>
      </c>
      <c r="G2498" t="s">
        <v>25051</v>
      </c>
      <c r="H2498" t="s">
        <v>25052</v>
      </c>
      <c r="I2498" t="s">
        <v>4852</v>
      </c>
      <c r="J2498" t="s">
        <v>14847</v>
      </c>
      <c r="K2498" t="s">
        <v>14848</v>
      </c>
      <c r="L2498" t="s">
        <v>148</v>
      </c>
      <c r="M2498" t="s">
        <v>6713</v>
      </c>
      <c r="N2498" t="s">
        <v>4905</v>
      </c>
      <c r="O2498" t="s">
        <v>14849</v>
      </c>
      <c r="P2498" t="s">
        <v>25053</v>
      </c>
      <c r="R2498" t="str">
        <f t="shared" si="78"/>
        <v>寒亭</v>
      </c>
      <c r="S2498" t="str">
        <f t="shared" si="79"/>
        <v>0105</v>
      </c>
    </row>
    <row r="2499" spans="1:19">
      <c r="A2499" t="s">
        <v>25054</v>
      </c>
      <c r="B2499" t="s">
        <v>25055</v>
      </c>
      <c r="C2499" t="s">
        <v>49</v>
      </c>
      <c r="D2499" t="s">
        <v>25056</v>
      </c>
      <c r="E2499" t="s">
        <v>21685</v>
      </c>
      <c r="F2499" t="s">
        <v>25057</v>
      </c>
      <c r="G2499" t="s">
        <v>25058</v>
      </c>
      <c r="H2499" t="s">
        <v>25059</v>
      </c>
      <c r="I2499" t="s">
        <v>12119</v>
      </c>
      <c r="J2499" t="s">
        <v>5509</v>
      </c>
      <c r="K2499" t="s">
        <v>5510</v>
      </c>
      <c r="L2499" t="s">
        <v>60</v>
      </c>
      <c r="M2499" t="s">
        <v>5511</v>
      </c>
      <c r="N2499" t="s">
        <v>5421</v>
      </c>
      <c r="O2499" t="s">
        <v>5512</v>
      </c>
      <c r="P2499" t="s">
        <v>25060</v>
      </c>
      <c r="Q2499" t="s">
        <v>25061</v>
      </c>
      <c r="R2499" t="str">
        <f t="shared" si="78"/>
        <v>奎文</v>
      </c>
      <c r="S2499" t="str">
        <f t="shared" si="79"/>
        <v>0105</v>
      </c>
    </row>
    <row r="2500" spans="1:19">
      <c r="A2500" t="s">
        <v>1105</v>
      </c>
      <c r="B2500" t="s">
        <v>25062</v>
      </c>
      <c r="C2500" t="s">
        <v>49</v>
      </c>
      <c r="D2500" t="s">
        <v>25063</v>
      </c>
      <c r="E2500" t="s">
        <v>25064</v>
      </c>
      <c r="F2500" t="s">
        <v>25065</v>
      </c>
      <c r="G2500" t="s">
        <v>1103</v>
      </c>
      <c r="H2500" t="s">
        <v>25066</v>
      </c>
      <c r="I2500" t="s">
        <v>5052</v>
      </c>
      <c r="J2500" t="s">
        <v>19013</v>
      </c>
      <c r="K2500" t="s">
        <v>19014</v>
      </c>
      <c r="L2500" t="s">
        <v>60</v>
      </c>
      <c r="M2500" t="s">
        <v>5888</v>
      </c>
      <c r="N2500" t="s">
        <v>6601</v>
      </c>
      <c r="O2500" t="s">
        <v>19015</v>
      </c>
      <c r="P2500" t="s">
        <v>25067</v>
      </c>
      <c r="R2500" t="str">
        <f t="shared" si="78"/>
        <v>奎文</v>
      </c>
      <c r="S2500" t="str">
        <f t="shared" si="79"/>
        <v>0105</v>
      </c>
    </row>
    <row r="2501" spans="1:19">
      <c r="A2501" t="s">
        <v>25068</v>
      </c>
      <c r="B2501" t="s">
        <v>25069</v>
      </c>
      <c r="C2501" t="s">
        <v>49</v>
      </c>
      <c r="D2501" t="s">
        <v>25070</v>
      </c>
      <c r="E2501" t="s">
        <v>25071</v>
      </c>
      <c r="F2501" t="s">
        <v>25072</v>
      </c>
      <c r="G2501" t="s">
        <v>25073</v>
      </c>
      <c r="H2501" t="s">
        <v>25074</v>
      </c>
      <c r="I2501" t="s">
        <v>4852</v>
      </c>
      <c r="J2501" t="s">
        <v>8055</v>
      </c>
      <c r="K2501" t="s">
        <v>8056</v>
      </c>
      <c r="L2501" t="s">
        <v>148</v>
      </c>
      <c r="M2501" t="s">
        <v>5272</v>
      </c>
      <c r="N2501" t="s">
        <v>5056</v>
      </c>
      <c r="O2501" t="s">
        <v>8057</v>
      </c>
      <c r="P2501" t="s">
        <v>25075</v>
      </c>
      <c r="R2501" t="str">
        <f t="shared" si="78"/>
        <v>寒亭</v>
      </c>
      <c r="S2501" t="str">
        <f t="shared" si="79"/>
        <v>0105</v>
      </c>
    </row>
    <row r="2502" spans="1:19">
      <c r="A2502" t="s">
        <v>25076</v>
      </c>
      <c r="B2502" t="s">
        <v>25077</v>
      </c>
      <c r="C2502" t="s">
        <v>49</v>
      </c>
      <c r="D2502" t="s">
        <v>25078</v>
      </c>
      <c r="E2502" t="s">
        <v>21685</v>
      </c>
      <c r="F2502" t="s">
        <v>25079</v>
      </c>
      <c r="G2502" t="s">
        <v>25080</v>
      </c>
      <c r="H2502" t="s">
        <v>25081</v>
      </c>
      <c r="I2502" t="s">
        <v>12119</v>
      </c>
      <c r="J2502" t="s">
        <v>8252</v>
      </c>
      <c r="K2502" t="s">
        <v>8253</v>
      </c>
      <c r="L2502" t="s">
        <v>105</v>
      </c>
      <c r="M2502" t="s">
        <v>5176</v>
      </c>
      <c r="N2502" t="s">
        <v>4856</v>
      </c>
      <c r="O2502" t="s">
        <v>8254</v>
      </c>
      <c r="P2502" t="s">
        <v>25082</v>
      </c>
      <c r="R2502" t="str">
        <f t="shared" si="78"/>
        <v>寿光</v>
      </c>
      <c r="S2502" t="str">
        <f t="shared" si="79"/>
        <v>0105</v>
      </c>
    </row>
    <row r="2503" spans="1:19">
      <c r="A2503" t="s">
        <v>25083</v>
      </c>
      <c r="B2503" t="s">
        <v>25084</v>
      </c>
      <c r="C2503" t="s">
        <v>49</v>
      </c>
      <c r="D2503" t="s">
        <v>25085</v>
      </c>
      <c r="E2503" t="s">
        <v>21685</v>
      </c>
      <c r="F2503" t="s">
        <v>25086</v>
      </c>
      <c r="G2503" t="s">
        <v>25087</v>
      </c>
      <c r="H2503" t="s">
        <v>25088</v>
      </c>
      <c r="I2503" t="s">
        <v>12119</v>
      </c>
      <c r="J2503" t="s">
        <v>19619</v>
      </c>
      <c r="K2503" t="s">
        <v>19620</v>
      </c>
      <c r="L2503" t="s">
        <v>77</v>
      </c>
      <c r="M2503" t="s">
        <v>5733</v>
      </c>
      <c r="N2503" t="s">
        <v>4845</v>
      </c>
      <c r="O2503" t="s">
        <v>19621</v>
      </c>
      <c r="P2503" t="s">
        <v>25089</v>
      </c>
      <c r="Q2503" t="s">
        <v>25090</v>
      </c>
      <c r="R2503" t="str">
        <f t="shared" si="78"/>
        <v>临朐</v>
      </c>
      <c r="S2503" t="str">
        <f t="shared" si="79"/>
        <v>0105</v>
      </c>
    </row>
    <row r="2504" spans="1:19">
      <c r="A2504" t="s">
        <v>25091</v>
      </c>
      <c r="B2504" t="s">
        <v>25092</v>
      </c>
      <c r="C2504" t="s">
        <v>49</v>
      </c>
      <c r="D2504" t="s">
        <v>25093</v>
      </c>
      <c r="E2504" t="s">
        <v>25094</v>
      </c>
      <c r="F2504" t="s">
        <v>25095</v>
      </c>
      <c r="G2504" t="s">
        <v>25096</v>
      </c>
      <c r="H2504" t="s">
        <v>25097</v>
      </c>
      <c r="I2504" t="s">
        <v>12500</v>
      </c>
      <c r="J2504" t="s">
        <v>13968</v>
      </c>
      <c r="K2504" t="s">
        <v>13969</v>
      </c>
      <c r="L2504" t="s">
        <v>375</v>
      </c>
      <c r="M2504" t="s">
        <v>8957</v>
      </c>
      <c r="N2504" t="s">
        <v>4972</v>
      </c>
      <c r="O2504" t="s">
        <v>13970</v>
      </c>
      <c r="P2504" t="s">
        <v>25098</v>
      </c>
      <c r="Q2504" t="s">
        <v>25099</v>
      </c>
      <c r="R2504" t="str">
        <f t="shared" si="78"/>
        <v>昌邑</v>
      </c>
      <c r="S2504" t="str">
        <f t="shared" si="79"/>
        <v>0105</v>
      </c>
    </row>
    <row r="2505" spans="1:19">
      <c r="A2505" t="s">
        <v>25100</v>
      </c>
      <c r="B2505" t="s">
        <v>25101</v>
      </c>
      <c r="C2505" t="s">
        <v>49</v>
      </c>
      <c r="D2505" t="s">
        <v>25102</v>
      </c>
      <c r="E2505" t="s">
        <v>21659</v>
      </c>
      <c r="F2505" t="s">
        <v>25103</v>
      </c>
      <c r="G2505" t="s">
        <v>25104</v>
      </c>
      <c r="H2505" t="s">
        <v>25105</v>
      </c>
      <c r="I2505" t="s">
        <v>4955</v>
      </c>
      <c r="J2505" t="s">
        <v>6348</v>
      </c>
      <c r="K2505" t="s">
        <v>6349</v>
      </c>
      <c r="L2505" t="s">
        <v>114</v>
      </c>
      <c r="M2505" t="s">
        <v>5486</v>
      </c>
      <c r="N2505" t="s">
        <v>5030</v>
      </c>
      <c r="O2505" t="s">
        <v>6350</v>
      </c>
      <c r="P2505" t="s">
        <v>25106</v>
      </c>
      <c r="Q2505" t="s">
        <v>25107</v>
      </c>
      <c r="R2505" t="str">
        <f t="shared" si="78"/>
        <v>高密</v>
      </c>
      <c r="S2505" t="str">
        <f t="shared" si="79"/>
        <v>0105</v>
      </c>
    </row>
    <row r="2506" spans="1:19">
      <c r="A2506" t="s">
        <v>25108</v>
      </c>
      <c r="B2506" t="s">
        <v>25109</v>
      </c>
      <c r="C2506" t="s">
        <v>49</v>
      </c>
      <c r="D2506" t="s">
        <v>25110</v>
      </c>
      <c r="E2506" t="s">
        <v>21685</v>
      </c>
      <c r="F2506" t="s">
        <v>25111</v>
      </c>
      <c r="G2506" t="s">
        <v>25112</v>
      </c>
      <c r="H2506" t="s">
        <v>25113</v>
      </c>
      <c r="I2506" t="s">
        <v>12119</v>
      </c>
      <c r="J2506" t="s">
        <v>10620</v>
      </c>
      <c r="K2506" t="s">
        <v>10621</v>
      </c>
      <c r="L2506" t="s">
        <v>60</v>
      </c>
      <c r="M2506" t="s">
        <v>5999</v>
      </c>
      <c r="N2506" t="s">
        <v>4881</v>
      </c>
      <c r="O2506" t="s">
        <v>10622</v>
      </c>
      <c r="P2506" t="s">
        <v>25114</v>
      </c>
      <c r="R2506" t="str">
        <f t="shared" si="78"/>
        <v>奎文</v>
      </c>
      <c r="S2506" t="str">
        <f t="shared" si="79"/>
        <v>0105</v>
      </c>
    </row>
    <row r="2507" spans="1:19">
      <c r="A2507" t="s">
        <v>25115</v>
      </c>
      <c r="B2507" t="s">
        <v>24884</v>
      </c>
      <c r="C2507" t="s">
        <v>49</v>
      </c>
      <c r="D2507" t="s">
        <v>25116</v>
      </c>
      <c r="E2507" t="s">
        <v>25117</v>
      </c>
      <c r="F2507" t="s">
        <v>25118</v>
      </c>
      <c r="G2507" t="s">
        <v>25119</v>
      </c>
      <c r="H2507" t="s">
        <v>25120</v>
      </c>
      <c r="I2507" t="s">
        <v>12119</v>
      </c>
      <c r="J2507" t="s">
        <v>6252</v>
      </c>
      <c r="K2507" t="s">
        <v>6253</v>
      </c>
      <c r="L2507" t="s">
        <v>105</v>
      </c>
      <c r="M2507" t="s">
        <v>5133</v>
      </c>
      <c r="N2507" t="s">
        <v>5487</v>
      </c>
      <c r="O2507" t="s">
        <v>6254</v>
      </c>
      <c r="P2507" t="s">
        <v>25121</v>
      </c>
      <c r="Q2507" t="s">
        <v>25122</v>
      </c>
      <c r="R2507" t="str">
        <f t="shared" si="78"/>
        <v>寿光</v>
      </c>
      <c r="S2507" t="str">
        <f t="shared" si="79"/>
        <v>0105</v>
      </c>
    </row>
    <row r="2508" spans="1:19">
      <c r="A2508" t="s">
        <v>25123</v>
      </c>
      <c r="B2508" t="s">
        <v>25124</v>
      </c>
      <c r="C2508" t="s">
        <v>49</v>
      </c>
      <c r="D2508" t="s">
        <v>25125</v>
      </c>
      <c r="E2508" t="s">
        <v>21659</v>
      </c>
      <c r="F2508" t="s">
        <v>25126</v>
      </c>
      <c r="G2508" t="s">
        <v>25127</v>
      </c>
      <c r="H2508" t="s">
        <v>25128</v>
      </c>
      <c r="I2508" t="s">
        <v>4852</v>
      </c>
      <c r="J2508" t="s">
        <v>10035</v>
      </c>
      <c r="K2508" t="s">
        <v>10036</v>
      </c>
      <c r="L2508" t="s">
        <v>1136</v>
      </c>
      <c r="M2508" t="s">
        <v>8945</v>
      </c>
      <c r="N2508" t="s">
        <v>5487</v>
      </c>
      <c r="O2508" t="s">
        <v>10037</v>
      </c>
      <c r="P2508" t="s">
        <v>25129</v>
      </c>
      <c r="R2508" t="str">
        <f t="shared" si="78"/>
        <v>昌乐</v>
      </c>
      <c r="S2508" t="str">
        <f t="shared" si="79"/>
        <v>0105</v>
      </c>
    </row>
    <row r="2509" spans="1:19">
      <c r="A2509" t="s">
        <v>25130</v>
      </c>
      <c r="B2509" t="s">
        <v>25131</v>
      </c>
      <c r="C2509" t="s">
        <v>49</v>
      </c>
      <c r="D2509" t="s">
        <v>25132</v>
      </c>
      <c r="E2509" t="s">
        <v>21659</v>
      </c>
      <c r="F2509" t="s">
        <v>25133</v>
      </c>
      <c r="G2509" t="s">
        <v>25134</v>
      </c>
      <c r="H2509" t="s">
        <v>25135</v>
      </c>
      <c r="I2509" t="s">
        <v>4785</v>
      </c>
      <c r="J2509" t="s">
        <v>8984</v>
      </c>
      <c r="K2509" t="s">
        <v>8985</v>
      </c>
      <c r="L2509" t="s">
        <v>60</v>
      </c>
      <c r="M2509" t="s">
        <v>5511</v>
      </c>
      <c r="N2509" t="s">
        <v>4905</v>
      </c>
      <c r="O2509" t="s">
        <v>8986</v>
      </c>
      <c r="P2509" t="s">
        <v>25136</v>
      </c>
      <c r="R2509" t="str">
        <f t="shared" si="78"/>
        <v>奎文</v>
      </c>
      <c r="S2509" t="str">
        <f t="shared" si="79"/>
        <v>0105</v>
      </c>
    </row>
    <row r="2510" spans="1:19">
      <c r="A2510" t="s">
        <v>25137</v>
      </c>
      <c r="B2510" t="s">
        <v>25138</v>
      </c>
      <c r="C2510" t="s">
        <v>49</v>
      </c>
      <c r="D2510" t="s">
        <v>25139</v>
      </c>
      <c r="E2510" t="s">
        <v>21659</v>
      </c>
      <c r="F2510" t="s">
        <v>25140</v>
      </c>
      <c r="G2510" t="s">
        <v>25141</v>
      </c>
      <c r="H2510" t="s">
        <v>25142</v>
      </c>
      <c r="I2510" t="s">
        <v>5282</v>
      </c>
      <c r="J2510" t="s">
        <v>5040</v>
      </c>
      <c r="K2510" t="s">
        <v>5041</v>
      </c>
      <c r="L2510" t="s">
        <v>95</v>
      </c>
      <c r="M2510" t="s">
        <v>5042</v>
      </c>
      <c r="N2510" t="s">
        <v>5421</v>
      </c>
      <c r="O2510" t="s">
        <v>5044</v>
      </c>
      <c r="P2510" t="s">
        <v>25143</v>
      </c>
      <c r="R2510" t="str">
        <f t="shared" si="78"/>
        <v>安丘</v>
      </c>
      <c r="S2510" t="str">
        <f t="shared" si="79"/>
        <v>0105</v>
      </c>
    </row>
    <row r="2511" spans="1:19">
      <c r="A2511" t="s">
        <v>25144</v>
      </c>
      <c r="B2511" t="s">
        <v>25145</v>
      </c>
      <c r="C2511" t="s">
        <v>49</v>
      </c>
      <c r="D2511" t="s">
        <v>25146</v>
      </c>
      <c r="E2511" t="s">
        <v>21659</v>
      </c>
      <c r="F2511" t="s">
        <v>25147</v>
      </c>
      <c r="G2511" t="s">
        <v>25148</v>
      </c>
      <c r="H2511" t="s">
        <v>25149</v>
      </c>
      <c r="I2511" t="s">
        <v>5066</v>
      </c>
      <c r="J2511" t="s">
        <v>19013</v>
      </c>
      <c r="K2511" t="s">
        <v>19014</v>
      </c>
      <c r="L2511" t="s">
        <v>60</v>
      </c>
      <c r="M2511" t="s">
        <v>5888</v>
      </c>
      <c r="N2511" t="s">
        <v>4775</v>
      </c>
      <c r="O2511" t="s">
        <v>19015</v>
      </c>
      <c r="P2511" t="s">
        <v>25150</v>
      </c>
      <c r="Q2511" t="s">
        <v>25151</v>
      </c>
      <c r="R2511" t="str">
        <f t="shared" si="78"/>
        <v>奎文</v>
      </c>
      <c r="S2511" t="str">
        <f t="shared" si="79"/>
        <v>0105</v>
      </c>
    </row>
    <row r="2512" spans="1:19">
      <c r="A2512" t="s">
        <v>25152</v>
      </c>
      <c r="B2512" t="s">
        <v>25153</v>
      </c>
      <c r="C2512" t="s">
        <v>49</v>
      </c>
      <c r="D2512" t="s">
        <v>25154</v>
      </c>
      <c r="E2512" t="s">
        <v>21659</v>
      </c>
      <c r="F2512" t="s">
        <v>25155</v>
      </c>
      <c r="G2512" t="s">
        <v>25156</v>
      </c>
      <c r="H2512" t="s">
        <v>25157</v>
      </c>
      <c r="I2512" t="s">
        <v>5052</v>
      </c>
      <c r="J2512" t="s">
        <v>4969</v>
      </c>
      <c r="K2512" t="s">
        <v>4970</v>
      </c>
      <c r="L2512" t="s">
        <v>237</v>
      </c>
      <c r="M2512" t="s">
        <v>4971</v>
      </c>
      <c r="N2512" t="s">
        <v>5017</v>
      </c>
      <c r="O2512" t="s">
        <v>9963</v>
      </c>
      <c r="P2512" t="s">
        <v>25158</v>
      </c>
      <c r="R2512" t="str">
        <f t="shared" si="78"/>
        <v>潍城</v>
      </c>
      <c r="S2512" t="str">
        <f t="shared" si="79"/>
        <v>0105</v>
      </c>
    </row>
    <row r="2513" spans="1:19">
      <c r="A2513" t="s">
        <v>25159</v>
      </c>
      <c r="B2513" t="s">
        <v>25160</v>
      </c>
      <c r="C2513" t="s">
        <v>49</v>
      </c>
      <c r="D2513" t="s">
        <v>25161</v>
      </c>
      <c r="E2513" t="s">
        <v>21685</v>
      </c>
      <c r="F2513" t="s">
        <v>25162</v>
      </c>
      <c r="G2513" t="s">
        <v>25163</v>
      </c>
      <c r="H2513" t="s">
        <v>25164</v>
      </c>
      <c r="I2513" t="s">
        <v>12119</v>
      </c>
      <c r="J2513" t="s">
        <v>7611</v>
      </c>
      <c r="K2513" t="s">
        <v>7612</v>
      </c>
      <c r="L2513" t="s">
        <v>123</v>
      </c>
      <c r="M2513" t="s">
        <v>5364</v>
      </c>
      <c r="N2513" t="s">
        <v>4832</v>
      </c>
      <c r="O2513" t="s">
        <v>7613</v>
      </c>
      <c r="P2513" t="s">
        <v>25165</v>
      </c>
      <c r="R2513" t="str">
        <f t="shared" si="78"/>
        <v>诸城</v>
      </c>
      <c r="S2513" t="str">
        <f t="shared" si="79"/>
        <v>0105</v>
      </c>
    </row>
    <row r="2514" spans="1:19">
      <c r="A2514" t="s">
        <v>25166</v>
      </c>
      <c r="B2514" t="s">
        <v>25167</v>
      </c>
      <c r="C2514" t="s">
        <v>49</v>
      </c>
      <c r="D2514" t="s">
        <v>25168</v>
      </c>
      <c r="E2514" t="s">
        <v>21685</v>
      </c>
      <c r="F2514" t="s">
        <v>25169</v>
      </c>
      <c r="G2514" t="s">
        <v>25170</v>
      </c>
      <c r="H2514" t="s">
        <v>25171</v>
      </c>
      <c r="I2514" t="s">
        <v>12757</v>
      </c>
      <c r="J2514" t="s">
        <v>9760</v>
      </c>
      <c r="K2514" t="s">
        <v>9761</v>
      </c>
      <c r="L2514" t="s">
        <v>60</v>
      </c>
      <c r="M2514" t="s">
        <v>5999</v>
      </c>
      <c r="N2514" t="s">
        <v>4905</v>
      </c>
      <c r="O2514" t="s">
        <v>9762</v>
      </c>
      <c r="P2514" t="s">
        <v>25172</v>
      </c>
      <c r="Q2514" t="s">
        <v>25173</v>
      </c>
      <c r="R2514" t="str">
        <f t="shared" si="78"/>
        <v>奎文</v>
      </c>
      <c r="S2514" t="str">
        <f t="shared" si="79"/>
        <v>0105</v>
      </c>
    </row>
    <row r="2515" spans="1:19">
      <c r="A2515" t="s">
        <v>25174</v>
      </c>
      <c r="B2515" t="s">
        <v>24682</v>
      </c>
      <c r="C2515" t="s">
        <v>49</v>
      </c>
      <c r="D2515" t="s">
        <v>25175</v>
      </c>
      <c r="E2515" t="s">
        <v>21659</v>
      </c>
      <c r="F2515" t="s">
        <v>25176</v>
      </c>
      <c r="G2515" t="s">
        <v>25177</v>
      </c>
      <c r="H2515" t="s">
        <v>20396</v>
      </c>
      <c r="I2515" t="s">
        <v>4852</v>
      </c>
      <c r="J2515" t="s">
        <v>9760</v>
      </c>
      <c r="K2515" t="s">
        <v>9761</v>
      </c>
      <c r="L2515" t="s">
        <v>60</v>
      </c>
      <c r="M2515" t="s">
        <v>5999</v>
      </c>
      <c r="N2515" t="s">
        <v>4972</v>
      </c>
      <c r="O2515" t="s">
        <v>9762</v>
      </c>
      <c r="P2515" t="s">
        <v>24956</v>
      </c>
      <c r="Q2515" t="s">
        <v>25178</v>
      </c>
      <c r="R2515" t="str">
        <f t="shared" si="78"/>
        <v>奎文</v>
      </c>
      <c r="S2515" t="str">
        <f t="shared" si="79"/>
        <v>0105</v>
      </c>
    </row>
    <row r="2516" spans="1:19">
      <c r="A2516" t="s">
        <v>25179</v>
      </c>
      <c r="B2516" t="s">
        <v>25180</v>
      </c>
      <c r="C2516" t="s">
        <v>49</v>
      </c>
      <c r="D2516" t="s">
        <v>25181</v>
      </c>
      <c r="E2516" t="s">
        <v>21659</v>
      </c>
      <c r="F2516" t="s">
        <v>25182</v>
      </c>
      <c r="G2516" t="s">
        <v>25183</v>
      </c>
      <c r="H2516" t="s">
        <v>25184</v>
      </c>
      <c r="I2516" t="s">
        <v>4955</v>
      </c>
      <c r="J2516" t="s">
        <v>21941</v>
      </c>
      <c r="K2516" t="s">
        <v>21942</v>
      </c>
      <c r="L2516" t="s">
        <v>60</v>
      </c>
      <c r="M2516" t="s">
        <v>5511</v>
      </c>
      <c r="N2516" t="s">
        <v>7873</v>
      </c>
      <c r="O2516" t="s">
        <v>21943</v>
      </c>
      <c r="P2516" t="s">
        <v>25185</v>
      </c>
      <c r="Q2516" t="s">
        <v>25186</v>
      </c>
      <c r="R2516" t="str">
        <f t="shared" si="78"/>
        <v>奎文</v>
      </c>
      <c r="S2516" t="str">
        <f t="shared" si="79"/>
        <v>0105</v>
      </c>
    </row>
    <row r="2517" spans="1:19">
      <c r="A2517" t="s">
        <v>25187</v>
      </c>
      <c r="B2517" t="s">
        <v>25188</v>
      </c>
      <c r="C2517" t="s">
        <v>49</v>
      </c>
      <c r="D2517" t="s">
        <v>25189</v>
      </c>
      <c r="E2517" t="s">
        <v>25190</v>
      </c>
      <c r="F2517" t="s">
        <v>25191</v>
      </c>
      <c r="G2517" t="s">
        <v>25192</v>
      </c>
      <c r="H2517" t="s">
        <v>25193</v>
      </c>
      <c r="I2517" t="s">
        <v>4828</v>
      </c>
      <c r="J2517" t="s">
        <v>10771</v>
      </c>
      <c r="K2517" t="s">
        <v>10772</v>
      </c>
      <c r="L2517" t="s">
        <v>60</v>
      </c>
      <c r="M2517" t="s">
        <v>5420</v>
      </c>
      <c r="N2517" t="s">
        <v>8593</v>
      </c>
      <c r="O2517" t="s">
        <v>10773</v>
      </c>
      <c r="P2517" t="s">
        <v>25194</v>
      </c>
      <c r="R2517" t="str">
        <f t="shared" si="78"/>
        <v>奎文</v>
      </c>
      <c r="S2517" t="str">
        <f t="shared" si="79"/>
        <v>0105</v>
      </c>
    </row>
    <row r="2518" spans="1:19">
      <c r="A2518" t="s">
        <v>25195</v>
      </c>
      <c r="B2518" t="s">
        <v>25196</v>
      </c>
      <c r="C2518" t="s">
        <v>49</v>
      </c>
      <c r="D2518" t="s">
        <v>25197</v>
      </c>
      <c r="E2518" t="s">
        <v>21659</v>
      </c>
      <c r="F2518" t="s">
        <v>25198</v>
      </c>
      <c r="G2518" t="s">
        <v>25199</v>
      </c>
      <c r="H2518" t="s">
        <v>25200</v>
      </c>
      <c r="I2518" t="s">
        <v>4852</v>
      </c>
      <c r="J2518" t="s">
        <v>8984</v>
      </c>
      <c r="K2518" t="s">
        <v>8985</v>
      </c>
      <c r="L2518" t="s">
        <v>60</v>
      </c>
      <c r="M2518" t="s">
        <v>5511</v>
      </c>
      <c r="N2518" t="s">
        <v>4905</v>
      </c>
      <c r="O2518" t="s">
        <v>8986</v>
      </c>
      <c r="P2518" t="s">
        <v>25201</v>
      </c>
      <c r="R2518" t="str">
        <f t="shared" si="78"/>
        <v>奎文</v>
      </c>
      <c r="S2518" t="str">
        <f t="shared" si="79"/>
        <v>0105</v>
      </c>
    </row>
    <row r="2519" spans="1:19">
      <c r="A2519" t="s">
        <v>25202</v>
      </c>
      <c r="B2519" t="s">
        <v>25203</v>
      </c>
      <c r="C2519" t="s">
        <v>49</v>
      </c>
      <c r="D2519" t="s">
        <v>25204</v>
      </c>
      <c r="E2519" t="s">
        <v>21659</v>
      </c>
      <c r="F2519" t="s">
        <v>25205</v>
      </c>
      <c r="G2519" t="s">
        <v>25206</v>
      </c>
      <c r="H2519" t="s">
        <v>25207</v>
      </c>
      <c r="I2519" t="s">
        <v>5541</v>
      </c>
      <c r="J2519" t="s">
        <v>9181</v>
      </c>
      <c r="K2519" t="s">
        <v>9182</v>
      </c>
      <c r="L2519" t="s">
        <v>60</v>
      </c>
      <c r="M2519" t="s">
        <v>4774</v>
      </c>
      <c r="N2519" t="s">
        <v>4789</v>
      </c>
      <c r="O2519" t="s">
        <v>9183</v>
      </c>
      <c r="P2519" t="s">
        <v>25208</v>
      </c>
      <c r="Q2519" t="s">
        <v>25209</v>
      </c>
      <c r="R2519" t="str">
        <f t="shared" si="78"/>
        <v>奎文</v>
      </c>
      <c r="S2519" t="str">
        <f t="shared" si="79"/>
        <v>0105</v>
      </c>
    </row>
    <row r="2520" spans="1:19">
      <c r="A2520" t="s">
        <v>25210</v>
      </c>
      <c r="B2520" t="s">
        <v>25211</v>
      </c>
      <c r="C2520" t="s">
        <v>49</v>
      </c>
      <c r="D2520" t="s">
        <v>25212</v>
      </c>
      <c r="E2520" t="s">
        <v>21659</v>
      </c>
      <c r="F2520" t="s">
        <v>25213</v>
      </c>
      <c r="G2520" t="s">
        <v>25214</v>
      </c>
      <c r="H2520" t="s">
        <v>25215</v>
      </c>
      <c r="I2520" t="s">
        <v>4852</v>
      </c>
      <c r="J2520" t="s">
        <v>6225</v>
      </c>
      <c r="K2520" t="s">
        <v>6226</v>
      </c>
      <c r="L2520" t="s">
        <v>123</v>
      </c>
      <c r="M2520" t="s">
        <v>5825</v>
      </c>
      <c r="N2520" t="s">
        <v>4933</v>
      </c>
      <c r="O2520" t="s">
        <v>6227</v>
      </c>
      <c r="P2520" t="s">
        <v>25216</v>
      </c>
      <c r="R2520" t="str">
        <f t="shared" si="78"/>
        <v>诸城</v>
      </c>
      <c r="S2520" t="str">
        <f t="shared" si="79"/>
        <v>0105</v>
      </c>
    </row>
    <row r="2521" spans="1:19">
      <c r="A2521" t="s">
        <v>25217</v>
      </c>
      <c r="B2521" t="s">
        <v>25218</v>
      </c>
      <c r="C2521" t="s">
        <v>49</v>
      </c>
      <c r="D2521" t="s">
        <v>25219</v>
      </c>
      <c r="E2521" t="s">
        <v>21659</v>
      </c>
      <c r="F2521" t="s">
        <v>25220</v>
      </c>
      <c r="G2521" t="s">
        <v>25221</v>
      </c>
      <c r="H2521" t="s">
        <v>25222</v>
      </c>
      <c r="I2521" t="s">
        <v>5541</v>
      </c>
      <c r="J2521" t="s">
        <v>25223</v>
      </c>
      <c r="K2521" t="s">
        <v>25224</v>
      </c>
      <c r="L2521" t="s">
        <v>95</v>
      </c>
      <c r="M2521" t="s">
        <v>4958</v>
      </c>
      <c r="N2521" t="s">
        <v>4919</v>
      </c>
      <c r="O2521" t="s">
        <v>25225</v>
      </c>
      <c r="P2521" t="s">
        <v>25226</v>
      </c>
      <c r="Q2521" t="s">
        <v>25227</v>
      </c>
      <c r="R2521" t="str">
        <f t="shared" si="78"/>
        <v>安丘</v>
      </c>
      <c r="S2521" t="str">
        <f t="shared" si="79"/>
        <v>0105</v>
      </c>
    </row>
    <row r="2522" spans="1:19">
      <c r="A2522" t="s">
        <v>25228</v>
      </c>
      <c r="B2522" t="s">
        <v>25229</v>
      </c>
      <c r="C2522" t="s">
        <v>49</v>
      </c>
      <c r="D2522" t="s">
        <v>25230</v>
      </c>
      <c r="E2522" t="s">
        <v>21659</v>
      </c>
      <c r="F2522" t="s">
        <v>25231</v>
      </c>
      <c r="G2522" t="s">
        <v>25232</v>
      </c>
      <c r="H2522" t="s">
        <v>25233</v>
      </c>
      <c r="I2522" t="s">
        <v>4852</v>
      </c>
      <c r="J2522" t="s">
        <v>7053</v>
      </c>
      <c r="K2522" t="s">
        <v>7054</v>
      </c>
      <c r="L2522" t="s">
        <v>60</v>
      </c>
      <c r="M2522" t="s">
        <v>5888</v>
      </c>
      <c r="N2522" t="s">
        <v>4905</v>
      </c>
      <c r="O2522" t="s">
        <v>7055</v>
      </c>
      <c r="P2522" t="s">
        <v>24794</v>
      </c>
      <c r="Q2522" t="s">
        <v>25234</v>
      </c>
      <c r="R2522" t="str">
        <f t="shared" si="78"/>
        <v>奎文</v>
      </c>
      <c r="S2522" t="str">
        <f t="shared" si="79"/>
        <v>0105</v>
      </c>
    </row>
    <row r="2523" spans="1:19">
      <c r="A2523" t="s">
        <v>25235</v>
      </c>
      <c r="B2523" t="s">
        <v>25236</v>
      </c>
      <c r="C2523" t="s">
        <v>49</v>
      </c>
      <c r="D2523" t="s">
        <v>25237</v>
      </c>
      <c r="E2523" t="s">
        <v>21685</v>
      </c>
      <c r="F2523" t="s">
        <v>25238</v>
      </c>
      <c r="G2523" t="s">
        <v>25239</v>
      </c>
      <c r="H2523" t="s">
        <v>25240</v>
      </c>
      <c r="I2523" t="s">
        <v>12844</v>
      </c>
      <c r="J2523" t="s">
        <v>7053</v>
      </c>
      <c r="K2523" t="s">
        <v>7054</v>
      </c>
      <c r="L2523" t="s">
        <v>60</v>
      </c>
      <c r="M2523" t="s">
        <v>5888</v>
      </c>
      <c r="N2523" t="s">
        <v>4972</v>
      </c>
      <c r="O2523" t="s">
        <v>7055</v>
      </c>
      <c r="P2523" t="s">
        <v>25241</v>
      </c>
      <c r="Q2523" t="s">
        <v>25242</v>
      </c>
      <c r="R2523" t="str">
        <f t="shared" si="78"/>
        <v>奎文</v>
      </c>
      <c r="S2523" t="str">
        <f t="shared" si="79"/>
        <v>0105</v>
      </c>
    </row>
    <row r="2524" spans="1:19">
      <c r="A2524" t="s">
        <v>25243</v>
      </c>
      <c r="B2524" t="s">
        <v>25244</v>
      </c>
      <c r="C2524" t="s">
        <v>49</v>
      </c>
      <c r="D2524" t="s">
        <v>25245</v>
      </c>
      <c r="E2524" t="s">
        <v>21659</v>
      </c>
      <c r="F2524" t="s">
        <v>25246</v>
      </c>
      <c r="G2524" t="s">
        <v>25247</v>
      </c>
      <c r="H2524" t="s">
        <v>25248</v>
      </c>
      <c r="I2524" t="s">
        <v>5327</v>
      </c>
      <c r="J2524" t="s">
        <v>13019</v>
      </c>
      <c r="K2524" t="s">
        <v>13020</v>
      </c>
      <c r="L2524" t="s">
        <v>86</v>
      </c>
      <c r="M2524" t="s">
        <v>5919</v>
      </c>
      <c r="N2524" t="s">
        <v>4933</v>
      </c>
      <c r="O2524" t="s">
        <v>13021</v>
      </c>
      <c r="P2524" t="s">
        <v>25249</v>
      </c>
      <c r="Q2524" t="s">
        <v>25250</v>
      </c>
      <c r="R2524" t="str">
        <f t="shared" si="78"/>
        <v>坊子</v>
      </c>
      <c r="S2524" t="str">
        <f t="shared" si="79"/>
        <v>0105</v>
      </c>
    </row>
    <row r="2525" spans="1:19">
      <c r="A2525" t="s">
        <v>25251</v>
      </c>
      <c r="B2525" t="s">
        <v>25252</v>
      </c>
      <c r="C2525" t="s">
        <v>49</v>
      </c>
      <c r="D2525" t="s">
        <v>25253</v>
      </c>
      <c r="E2525" t="s">
        <v>21685</v>
      </c>
      <c r="F2525" t="s">
        <v>25254</v>
      </c>
      <c r="G2525" t="s">
        <v>25255</v>
      </c>
      <c r="H2525" t="s">
        <v>25256</v>
      </c>
      <c r="I2525" t="s">
        <v>12119</v>
      </c>
      <c r="J2525" t="s">
        <v>15037</v>
      </c>
      <c r="K2525" t="s">
        <v>15038</v>
      </c>
      <c r="L2525" t="s">
        <v>237</v>
      </c>
      <c r="M2525" t="s">
        <v>4971</v>
      </c>
      <c r="N2525" t="s">
        <v>5939</v>
      </c>
      <c r="O2525" t="s">
        <v>15039</v>
      </c>
      <c r="P2525" t="s">
        <v>25257</v>
      </c>
      <c r="Q2525" t="s">
        <v>25258</v>
      </c>
      <c r="R2525" t="str">
        <f t="shared" si="78"/>
        <v>潍城</v>
      </c>
      <c r="S2525" t="str">
        <f t="shared" si="79"/>
        <v>0105</v>
      </c>
    </row>
    <row r="2526" spans="1:19">
      <c r="A2526" t="s">
        <v>25259</v>
      </c>
      <c r="B2526" t="s">
        <v>25260</v>
      </c>
      <c r="C2526" t="s">
        <v>49</v>
      </c>
      <c r="D2526" t="s">
        <v>25261</v>
      </c>
      <c r="E2526" t="s">
        <v>25262</v>
      </c>
      <c r="F2526" t="s">
        <v>25263</v>
      </c>
      <c r="G2526" t="s">
        <v>25264</v>
      </c>
      <c r="H2526" t="s">
        <v>25265</v>
      </c>
      <c r="I2526" t="s">
        <v>5541</v>
      </c>
      <c r="J2526" t="s">
        <v>16151</v>
      </c>
      <c r="K2526" t="s">
        <v>16152</v>
      </c>
      <c r="L2526" t="s">
        <v>148</v>
      </c>
      <c r="M2526" t="s">
        <v>6391</v>
      </c>
      <c r="N2526" t="s">
        <v>5056</v>
      </c>
      <c r="O2526" t="s">
        <v>16153</v>
      </c>
      <c r="P2526" t="s">
        <v>25266</v>
      </c>
      <c r="R2526" t="str">
        <f t="shared" si="78"/>
        <v>寒亭</v>
      </c>
      <c r="S2526" t="str">
        <f t="shared" si="79"/>
        <v>0105</v>
      </c>
    </row>
    <row r="2527" spans="1:19">
      <c r="A2527" t="s">
        <v>25267</v>
      </c>
      <c r="B2527" t="s">
        <v>25268</v>
      </c>
      <c r="C2527" t="s">
        <v>49</v>
      </c>
      <c r="D2527" t="s">
        <v>25269</v>
      </c>
      <c r="E2527" t="s">
        <v>21659</v>
      </c>
      <c r="F2527" t="s">
        <v>25270</v>
      </c>
      <c r="G2527" t="s">
        <v>25271</v>
      </c>
      <c r="H2527" t="s">
        <v>25272</v>
      </c>
      <c r="I2527" t="s">
        <v>4852</v>
      </c>
      <c r="J2527" t="s">
        <v>5484</v>
      </c>
      <c r="K2527" t="s">
        <v>5485</v>
      </c>
      <c r="L2527" t="s">
        <v>114</v>
      </c>
      <c r="M2527" t="s">
        <v>5486</v>
      </c>
      <c r="N2527" t="s">
        <v>5030</v>
      </c>
      <c r="O2527" t="s">
        <v>5488</v>
      </c>
      <c r="P2527" t="s">
        <v>25273</v>
      </c>
      <c r="Q2527" t="s">
        <v>25274</v>
      </c>
      <c r="R2527" t="str">
        <f t="shared" si="78"/>
        <v>高密</v>
      </c>
      <c r="S2527" t="str">
        <f t="shared" si="79"/>
        <v>0105</v>
      </c>
    </row>
    <row r="2528" spans="1:19">
      <c r="A2528" t="s">
        <v>25275</v>
      </c>
      <c r="B2528" t="s">
        <v>25276</v>
      </c>
      <c r="C2528" t="s">
        <v>49</v>
      </c>
      <c r="D2528" t="s">
        <v>25277</v>
      </c>
      <c r="E2528" t="s">
        <v>21659</v>
      </c>
      <c r="F2528" t="s">
        <v>25278</v>
      </c>
      <c r="G2528" t="s">
        <v>25279</v>
      </c>
      <c r="H2528" t="s">
        <v>25280</v>
      </c>
      <c r="I2528" t="s">
        <v>4785</v>
      </c>
      <c r="J2528" t="s">
        <v>6664</v>
      </c>
      <c r="K2528" t="s">
        <v>6665</v>
      </c>
      <c r="L2528" t="s">
        <v>60</v>
      </c>
      <c r="M2528" t="s">
        <v>5511</v>
      </c>
      <c r="N2528" t="s">
        <v>4972</v>
      </c>
      <c r="O2528" t="s">
        <v>6666</v>
      </c>
      <c r="P2528" t="s">
        <v>25281</v>
      </c>
      <c r="R2528" t="str">
        <f t="shared" si="78"/>
        <v>奎文</v>
      </c>
      <c r="S2528" t="str">
        <f t="shared" si="79"/>
        <v>0105</v>
      </c>
    </row>
    <row r="2529" spans="1:19">
      <c r="A2529" t="s">
        <v>25282</v>
      </c>
      <c r="B2529" t="s">
        <v>25283</v>
      </c>
      <c r="C2529" t="s">
        <v>49</v>
      </c>
      <c r="D2529" t="s">
        <v>25284</v>
      </c>
      <c r="E2529" t="s">
        <v>21659</v>
      </c>
      <c r="F2529" t="s">
        <v>25285</v>
      </c>
      <c r="G2529" t="s">
        <v>25286</v>
      </c>
      <c r="H2529" t="s">
        <v>25287</v>
      </c>
      <c r="I2529" t="s">
        <v>4852</v>
      </c>
      <c r="J2529" t="s">
        <v>5636</v>
      </c>
      <c r="K2529" t="s">
        <v>5906</v>
      </c>
      <c r="L2529" t="s">
        <v>77</v>
      </c>
      <c r="M2529" t="s">
        <v>5145</v>
      </c>
      <c r="N2529" t="s">
        <v>4972</v>
      </c>
      <c r="O2529" t="s">
        <v>5908</v>
      </c>
      <c r="P2529" t="s">
        <v>25288</v>
      </c>
      <c r="R2529" t="str">
        <f t="shared" si="78"/>
        <v>临朐</v>
      </c>
      <c r="S2529" t="str">
        <f t="shared" si="79"/>
        <v>0105</v>
      </c>
    </row>
    <row r="2530" spans="1:19">
      <c r="A2530" t="s">
        <v>25289</v>
      </c>
      <c r="B2530" t="s">
        <v>25290</v>
      </c>
      <c r="C2530" t="s">
        <v>49</v>
      </c>
      <c r="D2530" t="s">
        <v>25291</v>
      </c>
      <c r="E2530" t="s">
        <v>22090</v>
      </c>
      <c r="F2530" t="s">
        <v>25292</v>
      </c>
      <c r="G2530" t="s">
        <v>25293</v>
      </c>
      <c r="H2530" t="s">
        <v>25294</v>
      </c>
      <c r="I2530" t="s">
        <v>4785</v>
      </c>
      <c r="J2530" t="s">
        <v>15037</v>
      </c>
      <c r="K2530" t="s">
        <v>15038</v>
      </c>
      <c r="L2530" t="s">
        <v>237</v>
      </c>
      <c r="M2530" t="s">
        <v>4971</v>
      </c>
      <c r="N2530" t="s">
        <v>5939</v>
      </c>
      <c r="O2530" t="s">
        <v>15039</v>
      </c>
      <c r="P2530" t="s">
        <v>25295</v>
      </c>
      <c r="R2530" t="str">
        <f t="shared" si="78"/>
        <v>潍城</v>
      </c>
      <c r="S2530" t="str">
        <f t="shared" si="79"/>
        <v>0105</v>
      </c>
    </row>
    <row r="2531" spans="1:19">
      <c r="A2531" t="s">
        <v>25296</v>
      </c>
      <c r="B2531" t="s">
        <v>25297</v>
      </c>
      <c r="C2531" t="s">
        <v>49</v>
      </c>
      <c r="D2531" t="s">
        <v>25298</v>
      </c>
      <c r="E2531" t="s">
        <v>21685</v>
      </c>
      <c r="F2531" t="s">
        <v>25299</v>
      </c>
      <c r="G2531" t="s">
        <v>25300</v>
      </c>
      <c r="H2531" t="s">
        <v>25301</v>
      </c>
      <c r="I2531" t="s">
        <v>12119</v>
      </c>
      <c r="J2531" t="s">
        <v>5374</v>
      </c>
      <c r="K2531" t="s">
        <v>5375</v>
      </c>
      <c r="L2531" t="s">
        <v>105</v>
      </c>
      <c r="M2531" t="s">
        <v>5376</v>
      </c>
      <c r="N2531" t="s">
        <v>5421</v>
      </c>
      <c r="O2531" t="s">
        <v>5377</v>
      </c>
      <c r="P2531" t="s">
        <v>25302</v>
      </c>
      <c r="R2531" t="str">
        <f t="shared" si="78"/>
        <v>寿光</v>
      </c>
      <c r="S2531" t="str">
        <f t="shared" si="79"/>
        <v>0105</v>
      </c>
    </row>
    <row r="2532" spans="1:19">
      <c r="A2532" t="s">
        <v>25303</v>
      </c>
      <c r="B2532" t="s">
        <v>25304</v>
      </c>
      <c r="C2532" t="s">
        <v>49</v>
      </c>
      <c r="D2532" t="s">
        <v>25305</v>
      </c>
      <c r="E2532" t="s">
        <v>21659</v>
      </c>
      <c r="F2532" t="s">
        <v>25306</v>
      </c>
      <c r="G2532" t="s">
        <v>25307</v>
      </c>
      <c r="H2532" t="s">
        <v>25308</v>
      </c>
      <c r="I2532" t="s">
        <v>4785</v>
      </c>
      <c r="J2532" t="s">
        <v>11292</v>
      </c>
      <c r="K2532" t="s">
        <v>11293</v>
      </c>
      <c r="L2532" t="s">
        <v>86</v>
      </c>
      <c r="M2532" t="s">
        <v>11294</v>
      </c>
      <c r="N2532" t="s">
        <v>5112</v>
      </c>
      <c r="O2532" t="s">
        <v>11295</v>
      </c>
      <c r="P2532" t="s">
        <v>25309</v>
      </c>
      <c r="Q2532" t="s">
        <v>25310</v>
      </c>
      <c r="R2532" t="str">
        <f t="shared" si="78"/>
        <v>坊子</v>
      </c>
      <c r="S2532" t="str">
        <f t="shared" si="79"/>
        <v>0105</v>
      </c>
    </row>
    <row r="2533" spans="1:19">
      <c r="A2533" t="s">
        <v>25311</v>
      </c>
      <c r="B2533" t="s">
        <v>25312</v>
      </c>
      <c r="C2533" t="s">
        <v>49</v>
      </c>
      <c r="D2533" t="s">
        <v>25313</v>
      </c>
      <c r="E2533" t="s">
        <v>25314</v>
      </c>
      <c r="F2533" t="s">
        <v>25315</v>
      </c>
      <c r="G2533" t="s">
        <v>25316</v>
      </c>
      <c r="H2533" t="s">
        <v>25317</v>
      </c>
      <c r="I2533" t="s">
        <v>4852</v>
      </c>
      <c r="J2533" t="s">
        <v>12419</v>
      </c>
      <c r="K2533" t="s">
        <v>12420</v>
      </c>
      <c r="L2533" t="s">
        <v>77</v>
      </c>
      <c r="M2533" t="s">
        <v>5733</v>
      </c>
      <c r="N2533" t="s">
        <v>4933</v>
      </c>
      <c r="O2533" t="s">
        <v>12421</v>
      </c>
      <c r="P2533" t="s">
        <v>25318</v>
      </c>
      <c r="R2533" t="str">
        <f t="shared" si="78"/>
        <v>临朐</v>
      </c>
      <c r="S2533" t="str">
        <f t="shared" si="79"/>
        <v>0105</v>
      </c>
    </row>
    <row r="2534" spans="1:19">
      <c r="A2534" t="s">
        <v>25319</v>
      </c>
      <c r="B2534" t="s">
        <v>25320</v>
      </c>
      <c r="C2534" t="s">
        <v>49</v>
      </c>
      <c r="D2534" t="s">
        <v>25321</v>
      </c>
      <c r="E2534" t="s">
        <v>21685</v>
      </c>
      <c r="F2534" t="s">
        <v>25322</v>
      </c>
      <c r="G2534" t="s">
        <v>25323</v>
      </c>
      <c r="H2534" t="s">
        <v>25324</v>
      </c>
      <c r="I2534" t="s">
        <v>12119</v>
      </c>
      <c r="J2534" t="s">
        <v>5979</v>
      </c>
      <c r="K2534" t="s">
        <v>5980</v>
      </c>
      <c r="L2534" t="s">
        <v>60</v>
      </c>
      <c r="M2534" t="s">
        <v>5888</v>
      </c>
      <c r="N2534" t="s">
        <v>5421</v>
      </c>
      <c r="O2534" t="s">
        <v>5981</v>
      </c>
      <c r="P2534" t="s">
        <v>25325</v>
      </c>
      <c r="Q2534" t="s">
        <v>25326</v>
      </c>
      <c r="R2534" t="str">
        <f t="shared" si="78"/>
        <v>奎文</v>
      </c>
      <c r="S2534" t="str">
        <f t="shared" si="79"/>
        <v>0105</v>
      </c>
    </row>
    <row r="2535" spans="1:19">
      <c r="A2535" t="s">
        <v>25327</v>
      </c>
      <c r="B2535" t="s">
        <v>25328</v>
      </c>
      <c r="C2535" t="s">
        <v>49</v>
      </c>
      <c r="D2535" t="s">
        <v>25329</v>
      </c>
      <c r="E2535" t="s">
        <v>21659</v>
      </c>
      <c r="F2535" t="s">
        <v>25330</v>
      </c>
      <c r="G2535" t="s">
        <v>25331</v>
      </c>
      <c r="H2535" t="s">
        <v>25332</v>
      </c>
      <c r="I2535" t="s">
        <v>4955</v>
      </c>
      <c r="J2535" t="s">
        <v>7677</v>
      </c>
      <c r="K2535" t="s">
        <v>7678</v>
      </c>
      <c r="L2535" t="s">
        <v>86</v>
      </c>
      <c r="M2535" t="s">
        <v>7679</v>
      </c>
      <c r="N2535" t="s">
        <v>4959</v>
      </c>
      <c r="O2535" t="s">
        <v>24194</v>
      </c>
      <c r="P2535" t="s">
        <v>25333</v>
      </c>
      <c r="Q2535" t="s">
        <v>25334</v>
      </c>
      <c r="R2535" t="str">
        <f t="shared" si="78"/>
        <v>坊子</v>
      </c>
      <c r="S2535" t="str">
        <f t="shared" si="79"/>
        <v>0105</v>
      </c>
    </row>
    <row r="2536" spans="1:19">
      <c r="A2536" t="s">
        <v>25335</v>
      </c>
      <c r="B2536" t="s">
        <v>25336</v>
      </c>
      <c r="C2536" t="s">
        <v>49</v>
      </c>
      <c r="D2536" t="s">
        <v>25337</v>
      </c>
      <c r="E2536" t="s">
        <v>21685</v>
      </c>
      <c r="F2536" t="s">
        <v>25338</v>
      </c>
      <c r="G2536" t="s">
        <v>25339</v>
      </c>
      <c r="H2536" t="s">
        <v>25340</v>
      </c>
      <c r="I2536" t="s">
        <v>12500</v>
      </c>
      <c r="J2536" t="s">
        <v>10639</v>
      </c>
      <c r="K2536" t="s">
        <v>10640</v>
      </c>
      <c r="L2536" t="s">
        <v>375</v>
      </c>
      <c r="M2536" t="s">
        <v>5318</v>
      </c>
      <c r="N2536" t="s">
        <v>5939</v>
      </c>
      <c r="O2536" t="s">
        <v>10641</v>
      </c>
      <c r="P2536" t="s">
        <v>25341</v>
      </c>
      <c r="Q2536" t="s">
        <v>22771</v>
      </c>
      <c r="R2536" t="str">
        <f t="shared" si="78"/>
        <v>昌邑</v>
      </c>
      <c r="S2536" t="str">
        <f t="shared" si="79"/>
        <v>0105</v>
      </c>
    </row>
    <row r="2537" spans="1:19">
      <c r="A2537" t="s">
        <v>25342</v>
      </c>
      <c r="B2537" t="s">
        <v>25343</v>
      </c>
      <c r="C2537" t="s">
        <v>49</v>
      </c>
      <c r="D2537" t="s">
        <v>25344</v>
      </c>
      <c r="E2537" t="s">
        <v>25345</v>
      </c>
      <c r="F2537" t="s">
        <v>25346</v>
      </c>
      <c r="G2537" t="s">
        <v>25347</v>
      </c>
      <c r="I2537" t="s">
        <v>12757</v>
      </c>
      <c r="R2537" t="str">
        <f t="shared" si="78"/>
        <v/>
      </c>
      <c r="S2537" t="str">
        <f t="shared" si="79"/>
        <v>0105</v>
      </c>
    </row>
    <row r="2538" spans="1:19">
      <c r="A2538" t="s">
        <v>25348</v>
      </c>
      <c r="B2538" t="s">
        <v>25349</v>
      </c>
      <c r="C2538" t="s">
        <v>49</v>
      </c>
      <c r="D2538" t="s">
        <v>25350</v>
      </c>
      <c r="E2538" t="s">
        <v>21685</v>
      </c>
      <c r="F2538" t="s">
        <v>25351</v>
      </c>
      <c r="G2538" t="s">
        <v>25352</v>
      </c>
      <c r="H2538" t="s">
        <v>25353</v>
      </c>
      <c r="I2538" t="s">
        <v>12119</v>
      </c>
      <c r="J2538" t="s">
        <v>9734</v>
      </c>
      <c r="K2538" t="s">
        <v>9735</v>
      </c>
      <c r="L2538" t="s">
        <v>60</v>
      </c>
      <c r="M2538" t="s">
        <v>4904</v>
      </c>
      <c r="N2538" t="s">
        <v>5112</v>
      </c>
      <c r="O2538" t="s">
        <v>9736</v>
      </c>
      <c r="P2538" t="s">
        <v>25354</v>
      </c>
      <c r="R2538" t="str">
        <f t="shared" si="78"/>
        <v>奎文</v>
      </c>
      <c r="S2538" t="str">
        <f t="shared" si="79"/>
        <v>0105</v>
      </c>
    </row>
    <row r="2539" spans="1:19">
      <c r="A2539" t="s">
        <v>25355</v>
      </c>
      <c r="B2539" t="s">
        <v>25356</v>
      </c>
      <c r="C2539" t="s">
        <v>49</v>
      </c>
      <c r="D2539" t="s">
        <v>25357</v>
      </c>
      <c r="E2539" t="s">
        <v>25190</v>
      </c>
      <c r="F2539" t="s">
        <v>25358</v>
      </c>
      <c r="G2539" t="s">
        <v>25359</v>
      </c>
      <c r="H2539" t="s">
        <v>25360</v>
      </c>
      <c r="I2539" t="s">
        <v>5541</v>
      </c>
      <c r="J2539" t="s">
        <v>13019</v>
      </c>
      <c r="K2539" t="s">
        <v>13020</v>
      </c>
      <c r="L2539" t="s">
        <v>86</v>
      </c>
      <c r="M2539" t="s">
        <v>5919</v>
      </c>
      <c r="N2539" t="s">
        <v>5699</v>
      </c>
      <c r="O2539" t="s">
        <v>13021</v>
      </c>
      <c r="P2539" t="s">
        <v>25361</v>
      </c>
      <c r="R2539" t="str">
        <f t="shared" si="78"/>
        <v>坊子</v>
      </c>
      <c r="S2539" t="str">
        <f t="shared" si="79"/>
        <v>0105</v>
      </c>
    </row>
    <row r="2540" spans="1:19">
      <c r="A2540" t="s">
        <v>25362</v>
      </c>
      <c r="B2540" t="s">
        <v>25363</v>
      </c>
      <c r="C2540" t="s">
        <v>49</v>
      </c>
      <c r="D2540" t="s">
        <v>25364</v>
      </c>
      <c r="E2540" t="s">
        <v>21659</v>
      </c>
      <c r="F2540" t="s">
        <v>25365</v>
      </c>
      <c r="G2540" t="s">
        <v>25366</v>
      </c>
      <c r="H2540" t="s">
        <v>25367</v>
      </c>
      <c r="I2540" t="s">
        <v>4785</v>
      </c>
      <c r="J2540" t="s">
        <v>5636</v>
      </c>
      <c r="K2540" t="s">
        <v>5637</v>
      </c>
      <c r="L2540" t="s">
        <v>105</v>
      </c>
      <c r="M2540" t="s">
        <v>5638</v>
      </c>
      <c r="N2540" t="s">
        <v>5056</v>
      </c>
      <c r="O2540" t="s">
        <v>5639</v>
      </c>
      <c r="P2540" t="s">
        <v>25368</v>
      </c>
      <c r="Q2540" t="s">
        <v>25369</v>
      </c>
      <c r="R2540" t="str">
        <f t="shared" si="78"/>
        <v>寿光</v>
      </c>
      <c r="S2540" t="str">
        <f t="shared" si="79"/>
        <v>0105</v>
      </c>
    </row>
    <row r="2541" spans="1:19">
      <c r="A2541" t="s">
        <v>25370</v>
      </c>
      <c r="B2541" t="s">
        <v>25371</v>
      </c>
      <c r="C2541" t="s">
        <v>49</v>
      </c>
      <c r="D2541" t="s">
        <v>25372</v>
      </c>
      <c r="E2541" t="s">
        <v>21659</v>
      </c>
      <c r="F2541" t="s">
        <v>25373</v>
      </c>
      <c r="G2541" t="s">
        <v>25374</v>
      </c>
      <c r="H2541" t="s">
        <v>25375</v>
      </c>
      <c r="I2541" t="s">
        <v>4813</v>
      </c>
      <c r="J2541" t="s">
        <v>11180</v>
      </c>
      <c r="K2541" t="s">
        <v>11181</v>
      </c>
      <c r="L2541" t="s">
        <v>86</v>
      </c>
      <c r="M2541" t="s">
        <v>5099</v>
      </c>
      <c r="N2541" t="s">
        <v>4789</v>
      </c>
      <c r="O2541" t="s">
        <v>11182</v>
      </c>
      <c r="P2541" t="s">
        <v>25376</v>
      </c>
      <c r="Q2541" t="s">
        <v>25377</v>
      </c>
      <c r="R2541" t="str">
        <f t="shared" si="78"/>
        <v>坊子</v>
      </c>
      <c r="S2541" t="str">
        <f t="shared" si="79"/>
        <v>0105</v>
      </c>
    </row>
    <row r="2542" spans="1:19">
      <c r="A2542" t="s">
        <v>25378</v>
      </c>
      <c r="B2542" t="s">
        <v>25379</v>
      </c>
      <c r="C2542" t="s">
        <v>49</v>
      </c>
      <c r="D2542" t="s">
        <v>25380</v>
      </c>
      <c r="E2542" t="s">
        <v>21659</v>
      </c>
      <c r="F2542" t="s">
        <v>25381</v>
      </c>
      <c r="G2542" t="s">
        <v>25382</v>
      </c>
      <c r="H2542" t="s">
        <v>25383</v>
      </c>
      <c r="I2542" t="s">
        <v>5221</v>
      </c>
      <c r="J2542" t="s">
        <v>5374</v>
      </c>
      <c r="K2542" t="s">
        <v>5375</v>
      </c>
      <c r="L2542" t="s">
        <v>105</v>
      </c>
      <c r="M2542" t="s">
        <v>5376</v>
      </c>
      <c r="N2542" t="s">
        <v>7504</v>
      </c>
      <c r="O2542" t="s">
        <v>5377</v>
      </c>
      <c r="P2542" t="s">
        <v>25384</v>
      </c>
      <c r="R2542" t="str">
        <f t="shared" si="78"/>
        <v>寿光</v>
      </c>
      <c r="S2542" t="str">
        <f t="shared" si="79"/>
        <v>0105</v>
      </c>
    </row>
    <row r="2543" spans="1:19">
      <c r="A2543" t="s">
        <v>25385</v>
      </c>
      <c r="B2543" t="s">
        <v>25386</v>
      </c>
      <c r="C2543" t="s">
        <v>49</v>
      </c>
      <c r="D2543" t="s">
        <v>25387</v>
      </c>
      <c r="E2543" t="s">
        <v>22090</v>
      </c>
      <c r="F2543" t="s">
        <v>25388</v>
      </c>
      <c r="G2543" t="s">
        <v>25389</v>
      </c>
      <c r="H2543" t="s">
        <v>25390</v>
      </c>
      <c r="I2543" t="s">
        <v>4852</v>
      </c>
      <c r="J2543" t="s">
        <v>5597</v>
      </c>
      <c r="K2543" t="s">
        <v>5598</v>
      </c>
      <c r="L2543" t="s">
        <v>375</v>
      </c>
      <c r="M2543" t="s">
        <v>5599</v>
      </c>
      <c r="N2543" t="s">
        <v>4789</v>
      </c>
      <c r="O2543" t="s">
        <v>5600</v>
      </c>
      <c r="R2543" t="str">
        <f t="shared" si="78"/>
        <v>昌邑</v>
      </c>
      <c r="S2543" t="str">
        <f t="shared" si="79"/>
        <v>0105</v>
      </c>
    </row>
    <row r="2544" spans="1:19">
      <c r="A2544" t="s">
        <v>25391</v>
      </c>
      <c r="B2544" t="s">
        <v>25392</v>
      </c>
      <c r="C2544" t="s">
        <v>49</v>
      </c>
      <c r="D2544" t="s">
        <v>25393</v>
      </c>
      <c r="E2544" t="s">
        <v>21685</v>
      </c>
      <c r="F2544" t="s">
        <v>25394</v>
      </c>
      <c r="G2544" t="s">
        <v>25395</v>
      </c>
      <c r="H2544" t="s">
        <v>25396</v>
      </c>
      <c r="I2544" t="s">
        <v>12119</v>
      </c>
      <c r="J2544" t="s">
        <v>8305</v>
      </c>
      <c r="K2544" t="s">
        <v>8306</v>
      </c>
      <c r="L2544" t="s">
        <v>60</v>
      </c>
      <c r="M2544" t="s">
        <v>5511</v>
      </c>
      <c r="N2544" t="s">
        <v>5960</v>
      </c>
      <c r="O2544" t="s">
        <v>8307</v>
      </c>
      <c r="P2544" t="s">
        <v>25397</v>
      </c>
      <c r="Q2544" t="s">
        <v>25398</v>
      </c>
      <c r="R2544" t="str">
        <f t="shared" si="78"/>
        <v>奎文</v>
      </c>
      <c r="S2544" t="str">
        <f t="shared" si="79"/>
        <v>0105</v>
      </c>
    </row>
    <row r="2545" spans="1:19">
      <c r="A2545" t="s">
        <v>25399</v>
      </c>
      <c r="B2545" t="s">
        <v>25400</v>
      </c>
      <c r="C2545" t="s">
        <v>49</v>
      </c>
      <c r="D2545" t="s">
        <v>25401</v>
      </c>
      <c r="E2545" t="s">
        <v>25402</v>
      </c>
      <c r="F2545" t="s">
        <v>25403</v>
      </c>
      <c r="G2545" t="s">
        <v>25404</v>
      </c>
      <c r="H2545" t="s">
        <v>25405</v>
      </c>
      <c r="I2545" t="s">
        <v>8721</v>
      </c>
      <c r="J2545" t="s">
        <v>9734</v>
      </c>
      <c r="K2545" t="s">
        <v>9735</v>
      </c>
      <c r="L2545" t="s">
        <v>60</v>
      </c>
      <c r="M2545" t="s">
        <v>4904</v>
      </c>
      <c r="N2545" t="s">
        <v>5112</v>
      </c>
      <c r="O2545" t="s">
        <v>9736</v>
      </c>
      <c r="P2545" t="s">
        <v>25406</v>
      </c>
      <c r="R2545" t="str">
        <f t="shared" si="78"/>
        <v>奎文</v>
      </c>
      <c r="S2545" t="str">
        <f t="shared" si="79"/>
        <v>0105</v>
      </c>
    </row>
    <row r="2546" spans="1:19">
      <c r="A2546" t="s">
        <v>25407</v>
      </c>
      <c r="B2546" t="s">
        <v>25408</v>
      </c>
      <c r="C2546" t="s">
        <v>49</v>
      </c>
      <c r="D2546" t="s">
        <v>25409</v>
      </c>
      <c r="E2546" t="s">
        <v>21659</v>
      </c>
      <c r="F2546" t="s">
        <v>25410</v>
      </c>
      <c r="G2546" t="s">
        <v>25411</v>
      </c>
      <c r="H2546" t="s">
        <v>25412</v>
      </c>
      <c r="I2546" t="s">
        <v>4852</v>
      </c>
      <c r="J2546" t="s">
        <v>9760</v>
      </c>
      <c r="K2546" t="s">
        <v>9761</v>
      </c>
      <c r="L2546" t="s">
        <v>60</v>
      </c>
      <c r="M2546" t="s">
        <v>5999</v>
      </c>
      <c r="N2546" t="s">
        <v>4905</v>
      </c>
      <c r="O2546" t="s">
        <v>9762</v>
      </c>
      <c r="P2546" t="s">
        <v>25413</v>
      </c>
      <c r="Q2546" t="s">
        <v>25414</v>
      </c>
      <c r="R2546" t="str">
        <f t="shared" si="78"/>
        <v>奎文</v>
      </c>
      <c r="S2546" t="str">
        <f t="shared" si="79"/>
        <v>0105</v>
      </c>
    </row>
    <row r="2547" spans="1:19">
      <c r="A2547" t="s">
        <v>25415</v>
      </c>
      <c r="B2547" t="s">
        <v>25416</v>
      </c>
      <c r="C2547" t="s">
        <v>49</v>
      </c>
      <c r="D2547" t="s">
        <v>25417</v>
      </c>
      <c r="E2547" t="s">
        <v>21685</v>
      </c>
      <c r="F2547" t="s">
        <v>25418</v>
      </c>
      <c r="G2547" t="s">
        <v>25419</v>
      </c>
      <c r="H2547" t="s">
        <v>25420</v>
      </c>
      <c r="I2547" t="s">
        <v>12844</v>
      </c>
      <c r="J2547" t="s">
        <v>4981</v>
      </c>
      <c r="K2547" t="s">
        <v>4982</v>
      </c>
      <c r="L2547" t="s">
        <v>237</v>
      </c>
      <c r="M2547" t="s">
        <v>4971</v>
      </c>
      <c r="N2547" t="s">
        <v>4983</v>
      </c>
      <c r="O2547" t="s">
        <v>4984</v>
      </c>
      <c r="P2547" t="s">
        <v>25421</v>
      </c>
      <c r="Q2547" t="s">
        <v>25422</v>
      </c>
      <c r="R2547" t="str">
        <f t="shared" si="78"/>
        <v>潍城</v>
      </c>
      <c r="S2547" t="str">
        <f t="shared" si="79"/>
        <v>0105</v>
      </c>
    </row>
    <row r="2548" spans="1:19">
      <c r="A2548" t="s">
        <v>25423</v>
      </c>
      <c r="B2548" t="s">
        <v>25424</v>
      </c>
      <c r="C2548" t="s">
        <v>49</v>
      </c>
      <c r="D2548" t="s">
        <v>25425</v>
      </c>
      <c r="E2548" t="s">
        <v>21659</v>
      </c>
      <c r="F2548" t="s">
        <v>25426</v>
      </c>
      <c r="G2548" t="s">
        <v>25427</v>
      </c>
      <c r="H2548" t="s">
        <v>25428</v>
      </c>
      <c r="I2548" t="s">
        <v>4813</v>
      </c>
      <c r="J2548" t="s">
        <v>4853</v>
      </c>
      <c r="K2548" t="s">
        <v>4854</v>
      </c>
      <c r="L2548" t="s">
        <v>50</v>
      </c>
      <c r="M2548" t="s">
        <v>4855</v>
      </c>
      <c r="N2548" t="s">
        <v>10228</v>
      </c>
      <c r="O2548" t="s">
        <v>4857</v>
      </c>
      <c r="P2548" t="s">
        <v>25429</v>
      </c>
      <c r="Q2548" t="s">
        <v>25430</v>
      </c>
      <c r="R2548" t="str">
        <f t="shared" si="78"/>
        <v>青州</v>
      </c>
      <c r="S2548" t="str">
        <f t="shared" si="79"/>
        <v>0105</v>
      </c>
    </row>
    <row r="2549" spans="1:19">
      <c r="A2549" t="s">
        <v>25431</v>
      </c>
      <c r="B2549" t="s">
        <v>25432</v>
      </c>
      <c r="C2549" t="s">
        <v>49</v>
      </c>
      <c r="D2549" t="s">
        <v>25433</v>
      </c>
      <c r="E2549" t="s">
        <v>21685</v>
      </c>
      <c r="F2549" t="s">
        <v>25434</v>
      </c>
      <c r="G2549" t="s">
        <v>25435</v>
      </c>
      <c r="H2549" t="s">
        <v>25436</v>
      </c>
      <c r="I2549" t="s">
        <v>12119</v>
      </c>
      <c r="J2549" t="s">
        <v>10760</v>
      </c>
      <c r="K2549" t="s">
        <v>10761</v>
      </c>
      <c r="L2549" t="s">
        <v>105</v>
      </c>
      <c r="M2549" t="s">
        <v>5029</v>
      </c>
      <c r="N2549" t="s">
        <v>6985</v>
      </c>
      <c r="O2549" t="s">
        <v>10762</v>
      </c>
      <c r="P2549" t="s">
        <v>25437</v>
      </c>
      <c r="Q2549" t="s">
        <v>25438</v>
      </c>
      <c r="R2549" t="str">
        <f t="shared" si="78"/>
        <v>寿光</v>
      </c>
      <c r="S2549" t="str">
        <f t="shared" si="79"/>
        <v>0105</v>
      </c>
    </row>
    <row r="2550" spans="1:19">
      <c r="A2550" t="s">
        <v>25439</v>
      </c>
      <c r="B2550" t="s">
        <v>25440</v>
      </c>
      <c r="C2550" t="s">
        <v>49</v>
      </c>
      <c r="D2550" t="s">
        <v>25441</v>
      </c>
      <c r="E2550" t="s">
        <v>22090</v>
      </c>
      <c r="F2550" t="s">
        <v>25442</v>
      </c>
      <c r="G2550" t="s">
        <v>25443</v>
      </c>
      <c r="H2550" t="s">
        <v>25444</v>
      </c>
      <c r="I2550" t="s">
        <v>4852</v>
      </c>
      <c r="J2550" t="s">
        <v>25445</v>
      </c>
      <c r="K2550" t="s">
        <v>25446</v>
      </c>
      <c r="L2550" t="s">
        <v>375</v>
      </c>
      <c r="M2550" t="s">
        <v>5599</v>
      </c>
      <c r="N2550" t="s">
        <v>4972</v>
      </c>
      <c r="O2550" t="s">
        <v>25447</v>
      </c>
      <c r="P2550" t="s">
        <v>25448</v>
      </c>
      <c r="Q2550" t="s">
        <v>25449</v>
      </c>
      <c r="R2550" t="str">
        <f t="shared" si="78"/>
        <v>昌邑</v>
      </c>
      <c r="S2550" t="str">
        <f t="shared" si="79"/>
        <v>0105</v>
      </c>
    </row>
    <row r="2551" spans="1:19">
      <c r="A2551" t="s">
        <v>25450</v>
      </c>
      <c r="B2551" t="s">
        <v>25451</v>
      </c>
      <c r="C2551" t="s">
        <v>49</v>
      </c>
      <c r="D2551" t="s">
        <v>25452</v>
      </c>
      <c r="E2551" t="s">
        <v>21685</v>
      </c>
      <c r="F2551" t="s">
        <v>25453</v>
      </c>
      <c r="G2551" t="s">
        <v>25454</v>
      </c>
      <c r="H2551" t="s">
        <v>25455</v>
      </c>
      <c r="I2551" t="s">
        <v>12119</v>
      </c>
      <c r="J2551" t="s">
        <v>6480</v>
      </c>
      <c r="K2551" t="s">
        <v>6481</v>
      </c>
      <c r="L2551" t="s">
        <v>237</v>
      </c>
      <c r="M2551" t="s">
        <v>5247</v>
      </c>
      <c r="N2551" t="s">
        <v>4789</v>
      </c>
      <c r="O2551" t="s">
        <v>6482</v>
      </c>
      <c r="Q2551" t="s">
        <v>25456</v>
      </c>
      <c r="R2551" t="str">
        <f t="shared" si="78"/>
        <v>潍城</v>
      </c>
      <c r="S2551" t="str">
        <f t="shared" si="79"/>
        <v>0105</v>
      </c>
    </row>
    <row r="2552" spans="1:19">
      <c r="A2552" t="s">
        <v>25457</v>
      </c>
      <c r="B2552" t="s">
        <v>25458</v>
      </c>
      <c r="C2552" t="s">
        <v>49</v>
      </c>
      <c r="D2552" t="s">
        <v>25459</v>
      </c>
      <c r="E2552" t="s">
        <v>21659</v>
      </c>
      <c r="F2552" t="s">
        <v>25460</v>
      </c>
      <c r="G2552" t="s">
        <v>25461</v>
      </c>
      <c r="H2552" t="s">
        <v>25131</v>
      </c>
      <c r="I2552" t="s">
        <v>4852</v>
      </c>
      <c r="J2552" t="s">
        <v>25223</v>
      </c>
      <c r="K2552" t="s">
        <v>25224</v>
      </c>
      <c r="L2552" t="s">
        <v>95</v>
      </c>
      <c r="M2552" t="s">
        <v>4958</v>
      </c>
      <c r="N2552" t="s">
        <v>4845</v>
      </c>
      <c r="O2552" t="s">
        <v>25225</v>
      </c>
      <c r="P2552" t="s">
        <v>25462</v>
      </c>
      <c r="Q2552" t="s">
        <v>25463</v>
      </c>
      <c r="R2552" t="str">
        <f t="shared" si="78"/>
        <v>安丘</v>
      </c>
      <c r="S2552" t="str">
        <f t="shared" si="79"/>
        <v>0105</v>
      </c>
    </row>
    <row r="2553" spans="1:19">
      <c r="A2553" t="s">
        <v>25464</v>
      </c>
      <c r="B2553" t="s">
        <v>25465</v>
      </c>
      <c r="C2553" t="s">
        <v>49</v>
      </c>
      <c r="D2553" t="s">
        <v>25466</v>
      </c>
      <c r="E2553" t="s">
        <v>21659</v>
      </c>
      <c r="F2553" t="s">
        <v>25467</v>
      </c>
      <c r="G2553" t="s">
        <v>25468</v>
      </c>
      <c r="H2553" t="s">
        <v>25469</v>
      </c>
      <c r="I2553" t="s">
        <v>4852</v>
      </c>
      <c r="J2553" t="s">
        <v>7845</v>
      </c>
      <c r="K2553" t="s">
        <v>7846</v>
      </c>
      <c r="L2553" t="s">
        <v>60</v>
      </c>
      <c r="M2553" t="s">
        <v>4774</v>
      </c>
      <c r="N2553" t="s">
        <v>12148</v>
      </c>
      <c r="O2553" t="s">
        <v>7847</v>
      </c>
      <c r="P2553" t="s">
        <v>25470</v>
      </c>
      <c r="Q2553" t="s">
        <v>25471</v>
      </c>
      <c r="R2553" t="str">
        <f t="shared" si="78"/>
        <v>奎文</v>
      </c>
      <c r="S2553" t="str">
        <f t="shared" si="79"/>
        <v>0105</v>
      </c>
    </row>
    <row r="2554" spans="1:19">
      <c r="A2554" t="s">
        <v>25472</v>
      </c>
      <c r="B2554" t="s">
        <v>25473</v>
      </c>
      <c r="C2554" t="s">
        <v>49</v>
      </c>
      <c r="D2554" t="s">
        <v>25474</v>
      </c>
      <c r="E2554" t="s">
        <v>25117</v>
      </c>
      <c r="F2554" t="s">
        <v>25475</v>
      </c>
      <c r="G2554" t="s">
        <v>25476</v>
      </c>
      <c r="H2554" t="s">
        <v>25477</v>
      </c>
      <c r="I2554" t="s">
        <v>12119</v>
      </c>
      <c r="J2554" t="s">
        <v>7689</v>
      </c>
      <c r="K2554" t="s">
        <v>7690</v>
      </c>
      <c r="L2554" t="s">
        <v>60</v>
      </c>
      <c r="M2554" t="s">
        <v>5999</v>
      </c>
      <c r="N2554" t="s">
        <v>4869</v>
      </c>
      <c r="O2554" t="s">
        <v>7691</v>
      </c>
      <c r="P2554" t="s">
        <v>25478</v>
      </c>
      <c r="R2554" t="str">
        <f t="shared" si="78"/>
        <v>奎文</v>
      </c>
      <c r="S2554" t="str">
        <f t="shared" si="79"/>
        <v>0105</v>
      </c>
    </row>
    <row r="2555" spans="1:19">
      <c r="A2555" t="s">
        <v>25479</v>
      </c>
      <c r="B2555" t="s">
        <v>25480</v>
      </c>
      <c r="C2555" t="s">
        <v>49</v>
      </c>
      <c r="D2555" t="s">
        <v>25481</v>
      </c>
      <c r="E2555" t="s">
        <v>21659</v>
      </c>
      <c r="F2555" t="s">
        <v>25482</v>
      </c>
      <c r="G2555" t="s">
        <v>25483</v>
      </c>
      <c r="H2555" t="s">
        <v>25484</v>
      </c>
      <c r="I2555" t="s">
        <v>4785</v>
      </c>
      <c r="J2555" t="s">
        <v>7803</v>
      </c>
      <c r="K2555" t="s">
        <v>7804</v>
      </c>
      <c r="L2555" t="s">
        <v>105</v>
      </c>
      <c r="M2555" t="s">
        <v>7805</v>
      </c>
      <c r="N2555" t="s">
        <v>4789</v>
      </c>
      <c r="O2555" t="s">
        <v>7806</v>
      </c>
      <c r="P2555" t="s">
        <v>25485</v>
      </c>
      <c r="Q2555" t="s">
        <v>25486</v>
      </c>
      <c r="R2555" t="str">
        <f t="shared" si="78"/>
        <v>寿光</v>
      </c>
      <c r="S2555" t="str">
        <f t="shared" si="79"/>
        <v>0105</v>
      </c>
    </row>
    <row r="2556" spans="1:19">
      <c r="A2556" t="s">
        <v>25487</v>
      </c>
      <c r="B2556" t="s">
        <v>25488</v>
      </c>
      <c r="C2556" t="s">
        <v>49</v>
      </c>
      <c r="D2556" t="s">
        <v>25489</v>
      </c>
      <c r="E2556" t="s">
        <v>25490</v>
      </c>
      <c r="F2556" t="s">
        <v>25491</v>
      </c>
      <c r="G2556" t="s">
        <v>25492</v>
      </c>
      <c r="H2556" t="s">
        <v>25493</v>
      </c>
      <c r="I2556" t="s">
        <v>4955</v>
      </c>
      <c r="J2556" t="s">
        <v>5122</v>
      </c>
      <c r="K2556" t="s">
        <v>5123</v>
      </c>
      <c r="L2556" t="s">
        <v>60</v>
      </c>
      <c r="N2556" t="s">
        <v>7881</v>
      </c>
      <c r="O2556" t="s">
        <v>5124</v>
      </c>
      <c r="R2556" t="str">
        <f t="shared" si="78"/>
        <v>奎文</v>
      </c>
      <c r="S2556" t="str">
        <f t="shared" si="79"/>
        <v>0105</v>
      </c>
    </row>
    <row r="2557" spans="1:19">
      <c r="A2557" t="s">
        <v>25494</v>
      </c>
      <c r="B2557" t="s">
        <v>25495</v>
      </c>
      <c r="C2557" t="s">
        <v>49</v>
      </c>
      <c r="D2557" t="s">
        <v>25496</v>
      </c>
      <c r="E2557" t="s">
        <v>21659</v>
      </c>
      <c r="F2557" t="s">
        <v>25497</v>
      </c>
      <c r="G2557" t="s">
        <v>25498</v>
      </c>
      <c r="H2557" t="s">
        <v>25499</v>
      </c>
      <c r="I2557" t="s">
        <v>4852</v>
      </c>
      <c r="J2557" t="s">
        <v>7845</v>
      </c>
      <c r="K2557" t="s">
        <v>7846</v>
      </c>
      <c r="L2557" t="s">
        <v>60</v>
      </c>
      <c r="M2557" t="s">
        <v>4774</v>
      </c>
      <c r="N2557" t="s">
        <v>4905</v>
      </c>
      <c r="O2557" t="s">
        <v>7847</v>
      </c>
      <c r="P2557" t="s">
        <v>25500</v>
      </c>
      <c r="Q2557" t="s">
        <v>25501</v>
      </c>
      <c r="R2557" t="str">
        <f t="shared" si="78"/>
        <v>奎文</v>
      </c>
      <c r="S2557" t="str">
        <f t="shared" si="79"/>
        <v>0105</v>
      </c>
    </row>
    <row r="2558" spans="1:19">
      <c r="A2558" t="s">
        <v>25502</v>
      </c>
      <c r="B2558" t="s">
        <v>25503</v>
      </c>
      <c r="C2558" t="s">
        <v>49</v>
      </c>
      <c r="D2558" t="s">
        <v>25504</v>
      </c>
      <c r="E2558" t="s">
        <v>21685</v>
      </c>
      <c r="F2558" t="s">
        <v>25505</v>
      </c>
      <c r="G2558" t="s">
        <v>25506</v>
      </c>
      <c r="H2558" t="s">
        <v>25507</v>
      </c>
      <c r="I2558" t="s">
        <v>12119</v>
      </c>
      <c r="J2558" t="s">
        <v>6053</v>
      </c>
      <c r="K2558" t="s">
        <v>6054</v>
      </c>
      <c r="L2558" t="s">
        <v>105</v>
      </c>
      <c r="M2558" t="s">
        <v>6055</v>
      </c>
      <c r="N2558" t="s">
        <v>8593</v>
      </c>
      <c r="O2558" t="s">
        <v>6056</v>
      </c>
      <c r="P2558" t="s">
        <v>25508</v>
      </c>
      <c r="Q2558" t="s">
        <v>25509</v>
      </c>
      <c r="R2558" t="str">
        <f t="shared" si="78"/>
        <v>寿光</v>
      </c>
      <c r="S2558" t="str">
        <f t="shared" si="79"/>
        <v>0105</v>
      </c>
    </row>
    <row r="2559" spans="1:19">
      <c r="A2559" t="s">
        <v>25510</v>
      </c>
      <c r="B2559" t="s">
        <v>25511</v>
      </c>
      <c r="C2559" t="s">
        <v>49</v>
      </c>
      <c r="D2559" t="s">
        <v>25512</v>
      </c>
      <c r="E2559" t="s">
        <v>21685</v>
      </c>
      <c r="F2559" t="s">
        <v>25513</v>
      </c>
      <c r="G2559" t="s">
        <v>25514</v>
      </c>
      <c r="H2559" t="s">
        <v>25515</v>
      </c>
      <c r="I2559" t="s">
        <v>12119</v>
      </c>
      <c r="J2559" t="s">
        <v>8764</v>
      </c>
      <c r="K2559" t="s">
        <v>8765</v>
      </c>
      <c r="L2559" t="s">
        <v>375</v>
      </c>
      <c r="M2559" t="s">
        <v>7334</v>
      </c>
      <c r="N2559" t="s">
        <v>5056</v>
      </c>
      <c r="O2559" t="s">
        <v>8766</v>
      </c>
      <c r="P2559" t="s">
        <v>25516</v>
      </c>
      <c r="Q2559" t="s">
        <v>25517</v>
      </c>
      <c r="R2559" t="str">
        <f t="shared" si="78"/>
        <v>昌邑</v>
      </c>
      <c r="S2559" t="str">
        <f t="shared" si="79"/>
        <v>0105</v>
      </c>
    </row>
    <row r="2560" spans="1:19">
      <c r="A2560" t="s">
        <v>25518</v>
      </c>
      <c r="B2560" t="s">
        <v>25519</v>
      </c>
      <c r="C2560" t="s">
        <v>49</v>
      </c>
      <c r="D2560" t="s">
        <v>25520</v>
      </c>
      <c r="E2560" t="s">
        <v>21659</v>
      </c>
      <c r="F2560" t="s">
        <v>25521</v>
      </c>
      <c r="G2560" t="s">
        <v>25522</v>
      </c>
      <c r="H2560" t="s">
        <v>25523</v>
      </c>
      <c r="I2560" t="s">
        <v>4785</v>
      </c>
      <c r="J2560" t="s">
        <v>14530</v>
      </c>
      <c r="K2560" t="s">
        <v>14531</v>
      </c>
      <c r="L2560" t="s">
        <v>148</v>
      </c>
      <c r="M2560" t="s">
        <v>6918</v>
      </c>
      <c r="N2560" t="s">
        <v>6519</v>
      </c>
      <c r="O2560" t="s">
        <v>14532</v>
      </c>
      <c r="P2560" t="s">
        <v>25524</v>
      </c>
      <c r="Q2560" t="s">
        <v>25525</v>
      </c>
      <c r="R2560" t="str">
        <f t="shared" si="78"/>
        <v>寒亭</v>
      </c>
      <c r="S2560" t="str">
        <f t="shared" si="79"/>
        <v>0105</v>
      </c>
    </row>
    <row r="2561" spans="1:19">
      <c r="A2561" t="s">
        <v>25526</v>
      </c>
      <c r="B2561" t="s">
        <v>25367</v>
      </c>
      <c r="C2561" t="s">
        <v>49</v>
      </c>
      <c r="D2561" t="s">
        <v>25527</v>
      </c>
      <c r="E2561" t="s">
        <v>23892</v>
      </c>
      <c r="F2561" t="s">
        <v>25528</v>
      </c>
      <c r="G2561" t="s">
        <v>25529</v>
      </c>
      <c r="I2561" t="s">
        <v>12757</v>
      </c>
      <c r="R2561" t="str">
        <f t="shared" ref="R2561:R2624" si="80">IF(OR(LEFT(L2561,2)="高新"),"奎文",IF(LEFT(L2561,2)="峡山","坊子",IF(LEFT(L2561,2)="滨海","寒亭",LEFT(L2561,2))))</f>
        <v/>
      </c>
      <c r="S2561" t="str">
        <f t="shared" ref="S2561:S2624" si="81">TEXT(B2561,"mmdd")</f>
        <v>0105</v>
      </c>
    </row>
    <row r="2562" spans="1:19">
      <c r="A2562" t="s">
        <v>25530</v>
      </c>
      <c r="B2562" t="s">
        <v>25531</v>
      </c>
      <c r="C2562" t="s">
        <v>49</v>
      </c>
      <c r="D2562" t="s">
        <v>25532</v>
      </c>
      <c r="E2562" t="s">
        <v>25533</v>
      </c>
      <c r="F2562" t="s">
        <v>25534</v>
      </c>
      <c r="G2562" t="s">
        <v>25535</v>
      </c>
      <c r="H2562" t="s">
        <v>25536</v>
      </c>
      <c r="I2562" t="s">
        <v>7308</v>
      </c>
      <c r="J2562" t="s">
        <v>5122</v>
      </c>
      <c r="K2562" t="s">
        <v>5123</v>
      </c>
      <c r="N2562" t="s">
        <v>4832</v>
      </c>
      <c r="O2562" t="s">
        <v>5124</v>
      </c>
      <c r="R2562" t="str">
        <f t="shared" si="80"/>
        <v/>
      </c>
      <c r="S2562" t="str">
        <f t="shared" si="81"/>
        <v>0105</v>
      </c>
    </row>
    <row r="2563" spans="1:19">
      <c r="A2563" t="s">
        <v>25537</v>
      </c>
      <c r="B2563" t="s">
        <v>25538</v>
      </c>
      <c r="C2563" t="s">
        <v>49</v>
      </c>
      <c r="D2563" t="s">
        <v>25539</v>
      </c>
      <c r="E2563" t="s">
        <v>22090</v>
      </c>
      <c r="F2563" t="s">
        <v>25540</v>
      </c>
      <c r="G2563" t="s">
        <v>25541</v>
      </c>
      <c r="H2563" t="s">
        <v>25542</v>
      </c>
      <c r="I2563" t="s">
        <v>4841</v>
      </c>
      <c r="J2563" t="s">
        <v>7278</v>
      </c>
      <c r="K2563" t="s">
        <v>7279</v>
      </c>
      <c r="L2563" t="s">
        <v>105</v>
      </c>
      <c r="M2563" t="s">
        <v>5089</v>
      </c>
      <c r="N2563" t="s">
        <v>4845</v>
      </c>
      <c r="O2563" t="s">
        <v>7280</v>
      </c>
      <c r="P2563" t="s">
        <v>25185</v>
      </c>
      <c r="Q2563" t="s">
        <v>25543</v>
      </c>
      <c r="R2563" t="str">
        <f t="shared" si="80"/>
        <v>寿光</v>
      </c>
      <c r="S2563" t="str">
        <f t="shared" si="81"/>
        <v>0105</v>
      </c>
    </row>
    <row r="2564" spans="1:19">
      <c r="A2564" t="s">
        <v>25544</v>
      </c>
      <c r="B2564" t="s">
        <v>25545</v>
      </c>
      <c r="C2564" t="s">
        <v>49</v>
      </c>
      <c r="D2564" t="s">
        <v>25546</v>
      </c>
      <c r="E2564" t="s">
        <v>21659</v>
      </c>
      <c r="F2564" t="s">
        <v>25547</v>
      </c>
      <c r="G2564" t="s">
        <v>25548</v>
      </c>
      <c r="H2564" t="s">
        <v>24817</v>
      </c>
      <c r="I2564" t="s">
        <v>5560</v>
      </c>
      <c r="J2564" t="s">
        <v>4902</v>
      </c>
      <c r="K2564" t="s">
        <v>4903</v>
      </c>
      <c r="L2564" t="s">
        <v>60</v>
      </c>
      <c r="M2564" t="s">
        <v>4904</v>
      </c>
      <c r="N2564" t="s">
        <v>4905</v>
      </c>
      <c r="O2564" t="s">
        <v>4906</v>
      </c>
      <c r="P2564" t="s">
        <v>25549</v>
      </c>
      <c r="R2564" t="str">
        <f t="shared" si="80"/>
        <v>奎文</v>
      </c>
      <c r="S2564" t="str">
        <f t="shared" si="81"/>
        <v>0105</v>
      </c>
    </row>
    <row r="2565" spans="1:19">
      <c r="A2565" t="s">
        <v>25550</v>
      </c>
      <c r="B2565" t="s">
        <v>25551</v>
      </c>
      <c r="C2565" t="s">
        <v>49</v>
      </c>
      <c r="D2565" t="s">
        <v>25552</v>
      </c>
      <c r="E2565" t="s">
        <v>21685</v>
      </c>
      <c r="F2565" t="s">
        <v>25553</v>
      </c>
      <c r="G2565" t="s">
        <v>25554</v>
      </c>
      <c r="H2565" t="s">
        <v>25555</v>
      </c>
      <c r="I2565" t="s">
        <v>12119</v>
      </c>
      <c r="J2565" t="s">
        <v>6193</v>
      </c>
      <c r="K2565" t="s">
        <v>6194</v>
      </c>
      <c r="L2565" t="s">
        <v>105</v>
      </c>
      <c r="M2565" t="s">
        <v>6195</v>
      </c>
      <c r="N2565" t="s">
        <v>5112</v>
      </c>
      <c r="O2565" t="s">
        <v>6196</v>
      </c>
      <c r="P2565" t="s">
        <v>25556</v>
      </c>
      <c r="Q2565" t="s">
        <v>25557</v>
      </c>
      <c r="R2565" t="str">
        <f t="shared" si="80"/>
        <v>寿光</v>
      </c>
      <c r="S2565" t="str">
        <f t="shared" si="81"/>
        <v>0105</v>
      </c>
    </row>
    <row r="2566" spans="1:19">
      <c r="A2566" t="s">
        <v>25558</v>
      </c>
      <c r="B2566" t="s">
        <v>25559</v>
      </c>
      <c r="C2566" t="s">
        <v>49</v>
      </c>
      <c r="D2566" t="s">
        <v>25560</v>
      </c>
      <c r="E2566" t="s">
        <v>21685</v>
      </c>
      <c r="F2566" t="s">
        <v>25561</v>
      </c>
      <c r="G2566" t="s">
        <v>25562</v>
      </c>
      <c r="H2566" t="s">
        <v>25563</v>
      </c>
      <c r="I2566" t="s">
        <v>12119</v>
      </c>
      <c r="J2566" t="s">
        <v>5937</v>
      </c>
      <c r="K2566" t="s">
        <v>5938</v>
      </c>
      <c r="L2566" t="s">
        <v>86</v>
      </c>
      <c r="M2566" t="s">
        <v>5099</v>
      </c>
      <c r="N2566" t="s">
        <v>5421</v>
      </c>
      <c r="O2566" t="s">
        <v>5940</v>
      </c>
      <c r="P2566" t="s">
        <v>25564</v>
      </c>
      <c r="Q2566" t="s">
        <v>25565</v>
      </c>
      <c r="R2566" t="str">
        <f t="shared" si="80"/>
        <v>坊子</v>
      </c>
      <c r="S2566" t="str">
        <f t="shared" si="81"/>
        <v>0105</v>
      </c>
    </row>
    <row r="2567" spans="1:19">
      <c r="A2567" t="s">
        <v>25566</v>
      </c>
      <c r="B2567" t="s">
        <v>25567</v>
      </c>
      <c r="C2567" t="s">
        <v>49</v>
      </c>
      <c r="D2567" t="s">
        <v>25568</v>
      </c>
      <c r="E2567" t="s">
        <v>21659</v>
      </c>
      <c r="F2567" t="s">
        <v>25569</v>
      </c>
      <c r="G2567" t="s">
        <v>25570</v>
      </c>
      <c r="H2567" t="s">
        <v>25571</v>
      </c>
      <c r="I2567" t="s">
        <v>4852</v>
      </c>
      <c r="J2567" t="s">
        <v>14048</v>
      </c>
      <c r="K2567" t="s">
        <v>14049</v>
      </c>
      <c r="L2567" t="s">
        <v>60</v>
      </c>
      <c r="M2567" t="s">
        <v>4904</v>
      </c>
      <c r="N2567" t="s">
        <v>4933</v>
      </c>
      <c r="O2567" t="s">
        <v>14050</v>
      </c>
      <c r="P2567" t="s">
        <v>25572</v>
      </c>
      <c r="R2567" t="str">
        <f t="shared" si="80"/>
        <v>奎文</v>
      </c>
      <c r="S2567" t="str">
        <f t="shared" si="81"/>
        <v>0105</v>
      </c>
    </row>
    <row r="2568" spans="1:19">
      <c r="A2568" t="s">
        <v>25573</v>
      </c>
      <c r="B2568" t="s">
        <v>25574</v>
      </c>
      <c r="C2568" t="s">
        <v>49</v>
      </c>
      <c r="D2568" t="s">
        <v>25575</v>
      </c>
      <c r="E2568" t="s">
        <v>24844</v>
      </c>
      <c r="F2568" t="s">
        <v>25576</v>
      </c>
      <c r="G2568" t="s">
        <v>25577</v>
      </c>
      <c r="H2568" t="s">
        <v>25578</v>
      </c>
      <c r="I2568" t="s">
        <v>5835</v>
      </c>
      <c r="J2568" t="s">
        <v>25579</v>
      </c>
      <c r="K2568" t="s">
        <v>25580</v>
      </c>
      <c r="L2568" t="s">
        <v>105</v>
      </c>
      <c r="M2568" t="s">
        <v>5769</v>
      </c>
      <c r="N2568" t="s">
        <v>6243</v>
      </c>
      <c r="O2568" t="s">
        <v>25581</v>
      </c>
      <c r="P2568" t="s">
        <v>25582</v>
      </c>
      <c r="R2568" t="str">
        <f t="shared" si="80"/>
        <v>寿光</v>
      </c>
      <c r="S2568" t="str">
        <f t="shared" si="81"/>
        <v>0105</v>
      </c>
    </row>
    <row r="2569" spans="1:19">
      <c r="A2569" t="s">
        <v>25583</v>
      </c>
      <c r="B2569" t="s">
        <v>25584</v>
      </c>
      <c r="C2569" t="s">
        <v>49</v>
      </c>
      <c r="D2569" t="s">
        <v>25585</v>
      </c>
      <c r="E2569" t="s">
        <v>25586</v>
      </c>
      <c r="F2569" t="s">
        <v>25587</v>
      </c>
      <c r="G2569" t="s">
        <v>25588</v>
      </c>
      <c r="H2569" t="s">
        <v>25589</v>
      </c>
      <c r="I2569" t="s">
        <v>4852</v>
      </c>
      <c r="J2569" t="s">
        <v>12900</v>
      </c>
      <c r="K2569" t="s">
        <v>12901</v>
      </c>
      <c r="L2569" t="s">
        <v>148</v>
      </c>
      <c r="M2569" t="s">
        <v>5580</v>
      </c>
      <c r="N2569" t="s">
        <v>5619</v>
      </c>
      <c r="O2569" t="s">
        <v>12902</v>
      </c>
      <c r="P2569" t="s">
        <v>25060</v>
      </c>
      <c r="R2569" t="str">
        <f t="shared" si="80"/>
        <v>寒亭</v>
      </c>
      <c r="S2569" t="str">
        <f t="shared" si="81"/>
        <v>0105</v>
      </c>
    </row>
    <row r="2570" spans="1:19">
      <c r="A2570" t="s">
        <v>25590</v>
      </c>
      <c r="B2570" t="s">
        <v>25591</v>
      </c>
      <c r="C2570" t="s">
        <v>49</v>
      </c>
      <c r="D2570" t="s">
        <v>25592</v>
      </c>
      <c r="E2570" t="s">
        <v>22090</v>
      </c>
      <c r="F2570" t="s">
        <v>25593</v>
      </c>
      <c r="G2570" t="s">
        <v>25594</v>
      </c>
      <c r="H2570" t="s">
        <v>25595</v>
      </c>
      <c r="I2570" t="s">
        <v>5184</v>
      </c>
      <c r="J2570" t="s">
        <v>12985</v>
      </c>
      <c r="K2570" t="s">
        <v>12986</v>
      </c>
      <c r="L2570" t="s">
        <v>105</v>
      </c>
      <c r="M2570" t="s">
        <v>5769</v>
      </c>
      <c r="N2570" t="s">
        <v>5907</v>
      </c>
      <c r="O2570" t="s">
        <v>12987</v>
      </c>
      <c r="P2570" t="s">
        <v>25596</v>
      </c>
      <c r="Q2570" t="s">
        <v>25597</v>
      </c>
      <c r="R2570" t="str">
        <f t="shared" si="80"/>
        <v>寿光</v>
      </c>
      <c r="S2570" t="str">
        <f t="shared" si="81"/>
        <v>0105</v>
      </c>
    </row>
    <row r="2571" spans="1:19">
      <c r="A2571" t="s">
        <v>25598</v>
      </c>
      <c r="B2571" t="s">
        <v>25599</v>
      </c>
      <c r="C2571" t="s">
        <v>49</v>
      </c>
      <c r="D2571" t="s">
        <v>25600</v>
      </c>
      <c r="E2571" t="s">
        <v>21659</v>
      </c>
      <c r="F2571" t="s">
        <v>25601</v>
      </c>
      <c r="G2571" t="s">
        <v>25602</v>
      </c>
      <c r="H2571" t="s">
        <v>25603</v>
      </c>
      <c r="I2571" t="s">
        <v>4785</v>
      </c>
      <c r="J2571" t="s">
        <v>8374</v>
      </c>
      <c r="K2571" t="s">
        <v>8375</v>
      </c>
      <c r="L2571" t="s">
        <v>95</v>
      </c>
      <c r="M2571" t="s">
        <v>5757</v>
      </c>
      <c r="N2571" t="s">
        <v>4972</v>
      </c>
      <c r="O2571" t="s">
        <v>8376</v>
      </c>
      <c r="P2571" t="s">
        <v>25604</v>
      </c>
      <c r="R2571" t="str">
        <f t="shared" si="80"/>
        <v>安丘</v>
      </c>
      <c r="S2571" t="str">
        <f t="shared" si="81"/>
        <v>0105</v>
      </c>
    </row>
    <row r="2572" spans="1:19">
      <c r="A2572" t="s">
        <v>25605</v>
      </c>
      <c r="B2572" t="s">
        <v>25606</v>
      </c>
      <c r="C2572" t="s">
        <v>49</v>
      </c>
      <c r="D2572" t="s">
        <v>25607</v>
      </c>
      <c r="E2572" t="s">
        <v>21659</v>
      </c>
      <c r="F2572" t="s">
        <v>25608</v>
      </c>
      <c r="G2572" t="s">
        <v>25609</v>
      </c>
      <c r="H2572" t="s">
        <v>25610</v>
      </c>
      <c r="I2572" t="s">
        <v>4955</v>
      </c>
      <c r="J2572" t="s">
        <v>12489</v>
      </c>
      <c r="K2572" t="s">
        <v>12490</v>
      </c>
      <c r="L2572" t="s">
        <v>60</v>
      </c>
      <c r="M2572" t="s">
        <v>5999</v>
      </c>
      <c r="N2572" t="s">
        <v>5421</v>
      </c>
      <c r="O2572" t="s">
        <v>12491</v>
      </c>
      <c r="P2572" t="s">
        <v>25611</v>
      </c>
      <c r="Q2572" t="s">
        <v>21663</v>
      </c>
      <c r="R2572" t="str">
        <f t="shared" si="80"/>
        <v>奎文</v>
      </c>
      <c r="S2572" t="str">
        <f t="shared" si="81"/>
        <v>0105</v>
      </c>
    </row>
    <row r="2573" spans="1:19">
      <c r="A2573" t="s">
        <v>25612</v>
      </c>
      <c r="B2573" t="s">
        <v>25613</v>
      </c>
      <c r="C2573" t="s">
        <v>49</v>
      </c>
      <c r="D2573" t="s">
        <v>25614</v>
      </c>
      <c r="E2573" t="s">
        <v>25615</v>
      </c>
      <c r="F2573" t="s">
        <v>25616</v>
      </c>
      <c r="G2573" t="s">
        <v>25617</v>
      </c>
      <c r="I2573" t="s">
        <v>4955</v>
      </c>
      <c r="L2573" t="s">
        <v>95</v>
      </c>
      <c r="R2573" t="str">
        <f t="shared" si="80"/>
        <v>安丘</v>
      </c>
      <c r="S2573" t="str">
        <f t="shared" si="81"/>
        <v>0105</v>
      </c>
    </row>
    <row r="2574" spans="1:19">
      <c r="A2574" t="s">
        <v>25618</v>
      </c>
      <c r="B2574" t="s">
        <v>25619</v>
      </c>
      <c r="C2574" t="s">
        <v>49</v>
      </c>
      <c r="D2574" t="s">
        <v>25620</v>
      </c>
      <c r="E2574" t="s">
        <v>21659</v>
      </c>
      <c r="F2574" t="s">
        <v>25621</v>
      </c>
      <c r="G2574" t="s">
        <v>25622</v>
      </c>
      <c r="H2574" t="s">
        <v>25623</v>
      </c>
      <c r="I2574" t="s">
        <v>4841</v>
      </c>
      <c r="J2574" t="s">
        <v>5097</v>
      </c>
      <c r="K2574" t="s">
        <v>5098</v>
      </c>
      <c r="L2574" t="s">
        <v>86</v>
      </c>
      <c r="M2574" t="s">
        <v>5099</v>
      </c>
      <c r="N2574" t="s">
        <v>5801</v>
      </c>
      <c r="O2574" t="s">
        <v>5100</v>
      </c>
      <c r="P2574" t="s">
        <v>25624</v>
      </c>
      <c r="Q2574" t="s">
        <v>25625</v>
      </c>
      <c r="R2574" t="str">
        <f t="shared" si="80"/>
        <v>坊子</v>
      </c>
      <c r="S2574" t="str">
        <f t="shared" si="81"/>
        <v>0105</v>
      </c>
    </row>
    <row r="2575" spans="1:19">
      <c r="A2575" t="s">
        <v>25626</v>
      </c>
      <c r="B2575" t="s">
        <v>25627</v>
      </c>
      <c r="C2575" t="s">
        <v>49</v>
      </c>
      <c r="D2575" t="s">
        <v>25628</v>
      </c>
      <c r="E2575" t="s">
        <v>21780</v>
      </c>
      <c r="F2575" t="s">
        <v>25629</v>
      </c>
      <c r="G2575" t="s">
        <v>25630</v>
      </c>
      <c r="H2575" t="s">
        <v>25631</v>
      </c>
      <c r="I2575" t="s">
        <v>12119</v>
      </c>
      <c r="J2575" t="s">
        <v>5542</v>
      </c>
      <c r="K2575" t="s">
        <v>5543</v>
      </c>
      <c r="L2575" t="s">
        <v>105</v>
      </c>
      <c r="M2575" t="s">
        <v>5029</v>
      </c>
      <c r="N2575" t="s">
        <v>5487</v>
      </c>
      <c r="O2575" t="s">
        <v>5544</v>
      </c>
      <c r="Q2575" t="s">
        <v>25632</v>
      </c>
      <c r="R2575" t="str">
        <f t="shared" si="80"/>
        <v>寿光</v>
      </c>
      <c r="S2575" t="str">
        <f t="shared" si="81"/>
        <v>0105</v>
      </c>
    </row>
    <row r="2576" spans="1:19">
      <c r="A2576" t="s">
        <v>1138</v>
      </c>
      <c r="B2576" t="s">
        <v>25633</v>
      </c>
      <c r="C2576" t="s">
        <v>49</v>
      </c>
      <c r="D2576" t="s">
        <v>25634</v>
      </c>
      <c r="E2576" t="s">
        <v>21659</v>
      </c>
      <c r="F2576" t="s">
        <v>25635</v>
      </c>
      <c r="G2576" t="s">
        <v>1135</v>
      </c>
      <c r="H2576" t="s">
        <v>25636</v>
      </c>
      <c r="I2576" t="s">
        <v>4852</v>
      </c>
      <c r="J2576" t="s">
        <v>5340</v>
      </c>
      <c r="K2576" t="s">
        <v>5341</v>
      </c>
      <c r="L2576" t="s">
        <v>1136</v>
      </c>
      <c r="M2576" t="s">
        <v>5330</v>
      </c>
      <c r="N2576" t="s">
        <v>4789</v>
      </c>
      <c r="O2576" t="s">
        <v>5342</v>
      </c>
      <c r="P2576" t="s">
        <v>25637</v>
      </c>
      <c r="Q2576" t="s">
        <v>25638</v>
      </c>
      <c r="R2576" t="str">
        <f t="shared" si="80"/>
        <v>昌乐</v>
      </c>
      <c r="S2576" t="str">
        <f t="shared" si="81"/>
        <v>0105</v>
      </c>
    </row>
    <row r="2577" spans="1:19">
      <c r="A2577" t="s">
        <v>25639</v>
      </c>
      <c r="B2577" t="s">
        <v>25640</v>
      </c>
      <c r="C2577" t="s">
        <v>49</v>
      </c>
      <c r="D2577" t="s">
        <v>25641</v>
      </c>
      <c r="E2577" t="s">
        <v>25642</v>
      </c>
      <c r="F2577" t="s">
        <v>25643</v>
      </c>
      <c r="G2577" t="s">
        <v>25644</v>
      </c>
      <c r="H2577" t="s">
        <v>25645</v>
      </c>
      <c r="I2577" t="s">
        <v>4828</v>
      </c>
      <c r="J2577" t="s">
        <v>6731</v>
      </c>
      <c r="K2577" t="s">
        <v>6732</v>
      </c>
      <c r="L2577" t="s">
        <v>123</v>
      </c>
      <c r="M2577" t="s">
        <v>5854</v>
      </c>
      <c r="N2577" t="s">
        <v>4892</v>
      </c>
      <c r="O2577" t="s">
        <v>6733</v>
      </c>
      <c r="P2577" t="s">
        <v>25646</v>
      </c>
      <c r="R2577" t="str">
        <f t="shared" si="80"/>
        <v>诸城</v>
      </c>
      <c r="S2577" t="str">
        <f t="shared" si="81"/>
        <v>0105</v>
      </c>
    </row>
    <row r="2578" spans="1:19">
      <c r="A2578" t="s">
        <v>25647</v>
      </c>
      <c r="B2578" t="s">
        <v>25648</v>
      </c>
      <c r="C2578" t="s">
        <v>49</v>
      </c>
      <c r="D2578" t="s">
        <v>25649</v>
      </c>
      <c r="E2578" t="s">
        <v>25650</v>
      </c>
      <c r="F2578" t="s">
        <v>25651</v>
      </c>
      <c r="G2578" t="s">
        <v>25652</v>
      </c>
      <c r="H2578" t="s">
        <v>25653</v>
      </c>
      <c r="I2578" t="s">
        <v>5541</v>
      </c>
      <c r="J2578" t="s">
        <v>12064</v>
      </c>
      <c r="K2578" t="s">
        <v>12065</v>
      </c>
      <c r="L2578" t="s">
        <v>1136</v>
      </c>
      <c r="M2578" t="s">
        <v>5210</v>
      </c>
      <c r="N2578" t="s">
        <v>6519</v>
      </c>
      <c r="O2578" t="s">
        <v>12066</v>
      </c>
      <c r="P2578" t="s">
        <v>25654</v>
      </c>
      <c r="R2578" t="str">
        <f t="shared" si="80"/>
        <v>昌乐</v>
      </c>
      <c r="S2578" t="str">
        <f t="shared" si="81"/>
        <v>0105</v>
      </c>
    </row>
    <row r="2579" spans="1:19">
      <c r="A2579" t="s">
        <v>25655</v>
      </c>
      <c r="B2579" t="s">
        <v>25656</v>
      </c>
      <c r="C2579" t="s">
        <v>49</v>
      </c>
      <c r="D2579" t="s">
        <v>25657</v>
      </c>
      <c r="E2579" t="s">
        <v>21641</v>
      </c>
      <c r="F2579" t="s">
        <v>25658</v>
      </c>
      <c r="G2579" t="s">
        <v>25659</v>
      </c>
      <c r="H2579" t="s">
        <v>25660</v>
      </c>
      <c r="I2579" t="s">
        <v>8967</v>
      </c>
      <c r="J2579" t="s">
        <v>4890</v>
      </c>
      <c r="K2579" t="s">
        <v>4891</v>
      </c>
      <c r="L2579" t="s">
        <v>50</v>
      </c>
      <c r="M2579" t="s">
        <v>4855</v>
      </c>
      <c r="O2579" t="s">
        <v>4893</v>
      </c>
      <c r="P2579" t="s">
        <v>25661</v>
      </c>
      <c r="R2579" t="str">
        <f t="shared" si="80"/>
        <v>青州</v>
      </c>
      <c r="S2579" t="str">
        <f t="shared" si="81"/>
        <v>0105</v>
      </c>
    </row>
    <row r="2580" spans="1:19">
      <c r="A2580" t="s">
        <v>25662</v>
      </c>
      <c r="B2580" t="s">
        <v>25663</v>
      </c>
      <c r="C2580" t="s">
        <v>49</v>
      </c>
      <c r="D2580" t="s">
        <v>25664</v>
      </c>
      <c r="E2580" t="s">
        <v>21710</v>
      </c>
      <c r="F2580" t="s">
        <v>25665</v>
      </c>
      <c r="G2580" t="s">
        <v>25666</v>
      </c>
      <c r="H2580" t="s">
        <v>25667</v>
      </c>
      <c r="I2580" t="s">
        <v>4955</v>
      </c>
      <c r="J2580" t="s">
        <v>6327</v>
      </c>
      <c r="K2580" t="s">
        <v>6328</v>
      </c>
      <c r="L2580" t="s">
        <v>1136</v>
      </c>
      <c r="M2580" t="s">
        <v>5210</v>
      </c>
      <c r="N2580" t="s">
        <v>10295</v>
      </c>
      <c r="O2580" t="s">
        <v>6329</v>
      </c>
      <c r="P2580" t="s">
        <v>25668</v>
      </c>
      <c r="Q2580" t="s">
        <v>25669</v>
      </c>
      <c r="R2580" t="str">
        <f t="shared" si="80"/>
        <v>昌乐</v>
      </c>
      <c r="S2580" t="str">
        <f t="shared" si="81"/>
        <v>0105</v>
      </c>
    </row>
    <row r="2581" spans="1:19">
      <c r="A2581" t="s">
        <v>25670</v>
      </c>
      <c r="B2581" t="s">
        <v>25671</v>
      </c>
      <c r="C2581" t="s">
        <v>49</v>
      </c>
      <c r="D2581" t="s">
        <v>25672</v>
      </c>
      <c r="E2581" t="s">
        <v>21641</v>
      </c>
      <c r="F2581" t="s">
        <v>25673</v>
      </c>
      <c r="G2581" t="s">
        <v>25674</v>
      </c>
      <c r="H2581" t="s">
        <v>25675</v>
      </c>
      <c r="I2581" t="s">
        <v>12119</v>
      </c>
      <c r="J2581" t="s">
        <v>14178</v>
      </c>
      <c r="K2581" t="s">
        <v>14179</v>
      </c>
      <c r="L2581" t="s">
        <v>95</v>
      </c>
      <c r="M2581" t="s">
        <v>5709</v>
      </c>
      <c r="O2581" t="s">
        <v>14180</v>
      </c>
      <c r="Q2581" t="s">
        <v>25676</v>
      </c>
      <c r="R2581" t="str">
        <f t="shared" si="80"/>
        <v>安丘</v>
      </c>
      <c r="S2581" t="str">
        <f t="shared" si="81"/>
        <v>0105</v>
      </c>
    </row>
    <row r="2582" spans="1:19">
      <c r="A2582" t="s">
        <v>25677</v>
      </c>
      <c r="B2582" t="s">
        <v>25678</v>
      </c>
      <c r="C2582" t="s">
        <v>49</v>
      </c>
      <c r="D2582" t="s">
        <v>25679</v>
      </c>
      <c r="E2582" t="s">
        <v>21641</v>
      </c>
      <c r="F2582" t="s">
        <v>25680</v>
      </c>
      <c r="G2582" t="s">
        <v>25681</v>
      </c>
      <c r="H2582" t="s">
        <v>25682</v>
      </c>
      <c r="I2582" t="s">
        <v>12119</v>
      </c>
      <c r="J2582" t="s">
        <v>8305</v>
      </c>
      <c r="K2582" t="s">
        <v>8306</v>
      </c>
      <c r="L2582" t="s">
        <v>60</v>
      </c>
      <c r="M2582" t="s">
        <v>5511</v>
      </c>
      <c r="O2582" t="s">
        <v>8307</v>
      </c>
      <c r="P2582" t="s">
        <v>25683</v>
      </c>
      <c r="Q2582" t="s">
        <v>25684</v>
      </c>
      <c r="R2582" t="str">
        <f t="shared" si="80"/>
        <v>奎文</v>
      </c>
      <c r="S2582" t="str">
        <f t="shared" si="81"/>
        <v>0105</v>
      </c>
    </row>
    <row r="2583" spans="1:19">
      <c r="A2583" t="s">
        <v>25685</v>
      </c>
      <c r="B2583" t="s">
        <v>25686</v>
      </c>
      <c r="C2583" t="s">
        <v>49</v>
      </c>
      <c r="D2583" t="s">
        <v>25687</v>
      </c>
      <c r="E2583" t="s">
        <v>21641</v>
      </c>
      <c r="F2583" t="s">
        <v>25688</v>
      </c>
      <c r="G2583" t="s">
        <v>25689</v>
      </c>
      <c r="H2583" t="s">
        <v>25690</v>
      </c>
      <c r="I2583" t="s">
        <v>4852</v>
      </c>
      <c r="J2583" t="s">
        <v>11292</v>
      </c>
      <c r="K2583" t="s">
        <v>11293</v>
      </c>
      <c r="L2583" t="s">
        <v>86</v>
      </c>
      <c r="M2583" t="s">
        <v>11294</v>
      </c>
      <c r="O2583" t="s">
        <v>11295</v>
      </c>
      <c r="P2583" t="s">
        <v>25691</v>
      </c>
      <c r="Q2583" t="s">
        <v>25692</v>
      </c>
      <c r="R2583" t="str">
        <f t="shared" si="80"/>
        <v>坊子</v>
      </c>
      <c r="S2583" t="str">
        <f t="shared" si="81"/>
        <v>0105</v>
      </c>
    </row>
    <row r="2584" spans="1:19">
      <c r="A2584" t="s">
        <v>25693</v>
      </c>
      <c r="B2584" t="s">
        <v>25694</v>
      </c>
      <c r="C2584" t="s">
        <v>49</v>
      </c>
      <c r="D2584" t="s">
        <v>25695</v>
      </c>
      <c r="E2584" t="s">
        <v>21641</v>
      </c>
      <c r="F2584" t="s">
        <v>25696</v>
      </c>
      <c r="G2584" t="s">
        <v>25697</v>
      </c>
      <c r="H2584" t="s">
        <v>25698</v>
      </c>
      <c r="I2584" t="s">
        <v>12844</v>
      </c>
      <c r="J2584" t="s">
        <v>6065</v>
      </c>
      <c r="K2584" t="s">
        <v>6066</v>
      </c>
      <c r="L2584" t="s">
        <v>123</v>
      </c>
      <c r="M2584" t="s">
        <v>4994</v>
      </c>
      <c r="O2584" t="s">
        <v>6067</v>
      </c>
      <c r="P2584" t="s">
        <v>25699</v>
      </c>
      <c r="Q2584" t="s">
        <v>25700</v>
      </c>
      <c r="R2584" t="str">
        <f t="shared" si="80"/>
        <v>诸城</v>
      </c>
      <c r="S2584" t="str">
        <f t="shared" si="81"/>
        <v>0105</v>
      </c>
    </row>
    <row r="2585" spans="1:19">
      <c r="A2585" t="s">
        <v>25701</v>
      </c>
      <c r="B2585" t="s">
        <v>25702</v>
      </c>
      <c r="C2585" t="s">
        <v>49</v>
      </c>
      <c r="D2585" t="s">
        <v>25703</v>
      </c>
      <c r="E2585" t="s">
        <v>21641</v>
      </c>
      <c r="F2585" t="s">
        <v>25704</v>
      </c>
      <c r="G2585" t="s">
        <v>25705</v>
      </c>
      <c r="H2585" t="s">
        <v>23688</v>
      </c>
      <c r="I2585" t="s">
        <v>12500</v>
      </c>
      <c r="J2585" t="s">
        <v>5374</v>
      </c>
      <c r="K2585" t="s">
        <v>5375</v>
      </c>
      <c r="L2585" t="s">
        <v>105</v>
      </c>
      <c r="M2585" t="s">
        <v>5376</v>
      </c>
      <c r="O2585" t="s">
        <v>5377</v>
      </c>
      <c r="R2585" t="str">
        <f t="shared" si="80"/>
        <v>寿光</v>
      </c>
      <c r="S2585" t="str">
        <f t="shared" si="81"/>
        <v>0105</v>
      </c>
    </row>
    <row r="2586" spans="1:19">
      <c r="A2586" t="s">
        <v>1097</v>
      </c>
      <c r="B2586" t="s">
        <v>25706</v>
      </c>
      <c r="C2586" t="s">
        <v>49</v>
      </c>
      <c r="D2586" t="s">
        <v>25707</v>
      </c>
      <c r="E2586" t="s">
        <v>21659</v>
      </c>
      <c r="F2586" t="s">
        <v>25708</v>
      </c>
      <c r="G2586" t="s">
        <v>1095</v>
      </c>
      <c r="H2586" t="s">
        <v>25709</v>
      </c>
      <c r="I2586" t="s">
        <v>4813</v>
      </c>
      <c r="J2586" t="s">
        <v>5374</v>
      </c>
      <c r="K2586" t="s">
        <v>5375</v>
      </c>
      <c r="L2586" t="s">
        <v>105</v>
      </c>
      <c r="M2586" t="s">
        <v>5376</v>
      </c>
      <c r="N2586" t="s">
        <v>5017</v>
      </c>
      <c r="O2586" t="s">
        <v>5377</v>
      </c>
      <c r="P2586" t="s">
        <v>25710</v>
      </c>
      <c r="R2586" t="str">
        <f t="shared" si="80"/>
        <v>寿光</v>
      </c>
      <c r="S2586" t="str">
        <f t="shared" si="81"/>
        <v>0105</v>
      </c>
    </row>
    <row r="2587" spans="1:19">
      <c r="A2587" t="s">
        <v>25711</v>
      </c>
      <c r="B2587" t="s">
        <v>25712</v>
      </c>
      <c r="C2587" t="s">
        <v>49</v>
      </c>
      <c r="D2587" t="s">
        <v>25713</v>
      </c>
      <c r="E2587" t="s">
        <v>21659</v>
      </c>
      <c r="F2587" t="s">
        <v>25714</v>
      </c>
      <c r="G2587" t="s">
        <v>25715</v>
      </c>
      <c r="H2587" t="s">
        <v>25716</v>
      </c>
      <c r="I2587" t="s">
        <v>4841</v>
      </c>
      <c r="J2587" t="s">
        <v>7309</v>
      </c>
      <c r="K2587" t="s">
        <v>7310</v>
      </c>
      <c r="L2587" t="s">
        <v>375</v>
      </c>
      <c r="M2587" t="s">
        <v>5745</v>
      </c>
      <c r="N2587" t="s">
        <v>4972</v>
      </c>
      <c r="O2587" t="s">
        <v>7311</v>
      </c>
      <c r="P2587" t="s">
        <v>25717</v>
      </c>
      <c r="R2587" t="str">
        <f t="shared" si="80"/>
        <v>昌邑</v>
      </c>
      <c r="S2587" t="str">
        <f t="shared" si="81"/>
        <v>0105</v>
      </c>
    </row>
    <row r="2588" spans="1:19">
      <c r="A2588" t="s">
        <v>25718</v>
      </c>
      <c r="B2588" t="s">
        <v>25719</v>
      </c>
      <c r="C2588" t="s">
        <v>49</v>
      </c>
      <c r="D2588" t="s">
        <v>25720</v>
      </c>
      <c r="E2588" t="s">
        <v>21641</v>
      </c>
      <c r="F2588" t="s">
        <v>25721</v>
      </c>
      <c r="G2588" t="s">
        <v>25722</v>
      </c>
      <c r="H2588" t="s">
        <v>25723</v>
      </c>
      <c r="I2588" t="s">
        <v>12119</v>
      </c>
      <c r="J2588" t="s">
        <v>6193</v>
      </c>
      <c r="K2588" t="s">
        <v>6194</v>
      </c>
      <c r="L2588" t="s">
        <v>105</v>
      </c>
      <c r="M2588" t="s">
        <v>6195</v>
      </c>
      <c r="N2588" t="s">
        <v>5421</v>
      </c>
      <c r="O2588" t="s">
        <v>6196</v>
      </c>
      <c r="P2588" t="s">
        <v>25724</v>
      </c>
      <c r="Q2588" t="s">
        <v>25725</v>
      </c>
      <c r="R2588" t="str">
        <f t="shared" si="80"/>
        <v>寿光</v>
      </c>
      <c r="S2588" t="str">
        <f t="shared" si="81"/>
        <v>0105</v>
      </c>
    </row>
    <row r="2589" spans="1:19">
      <c r="A2589" t="s">
        <v>25726</v>
      </c>
      <c r="B2589" t="s">
        <v>25727</v>
      </c>
      <c r="C2589" t="s">
        <v>49</v>
      </c>
      <c r="D2589" t="s">
        <v>25728</v>
      </c>
      <c r="E2589" t="s">
        <v>21641</v>
      </c>
      <c r="F2589" t="s">
        <v>25729</v>
      </c>
      <c r="G2589" t="s">
        <v>25730</v>
      </c>
      <c r="H2589" t="s">
        <v>25731</v>
      </c>
      <c r="I2589" t="s">
        <v>12119</v>
      </c>
      <c r="J2589" t="s">
        <v>4842</v>
      </c>
      <c r="K2589" t="s">
        <v>4843</v>
      </c>
      <c r="L2589" t="s">
        <v>95</v>
      </c>
      <c r="M2589" t="s">
        <v>4844</v>
      </c>
      <c r="O2589" t="s">
        <v>4846</v>
      </c>
      <c r="P2589" t="s">
        <v>25732</v>
      </c>
      <c r="R2589" t="str">
        <f t="shared" si="80"/>
        <v>安丘</v>
      </c>
      <c r="S2589" t="str">
        <f t="shared" si="81"/>
        <v>0105</v>
      </c>
    </row>
    <row r="2590" spans="1:19">
      <c r="A2590" t="s">
        <v>25733</v>
      </c>
      <c r="B2590" t="s">
        <v>25734</v>
      </c>
      <c r="C2590" t="s">
        <v>49</v>
      </c>
      <c r="D2590" t="s">
        <v>25735</v>
      </c>
      <c r="E2590" t="s">
        <v>25736</v>
      </c>
      <c r="F2590" t="s">
        <v>25737</v>
      </c>
      <c r="G2590" t="s">
        <v>25738</v>
      </c>
      <c r="H2590" t="s">
        <v>25739</v>
      </c>
      <c r="I2590" t="s">
        <v>4955</v>
      </c>
      <c r="J2590" t="s">
        <v>5122</v>
      </c>
      <c r="K2590" t="s">
        <v>5123</v>
      </c>
      <c r="L2590" t="s">
        <v>123</v>
      </c>
      <c r="N2590" t="s">
        <v>4832</v>
      </c>
      <c r="O2590" t="s">
        <v>5124</v>
      </c>
      <c r="R2590" t="str">
        <f t="shared" si="80"/>
        <v>诸城</v>
      </c>
      <c r="S2590" t="str">
        <f t="shared" si="81"/>
        <v>0105</v>
      </c>
    </row>
    <row r="2591" spans="1:19">
      <c r="A2591" t="s">
        <v>25740</v>
      </c>
      <c r="B2591" t="s">
        <v>25741</v>
      </c>
      <c r="C2591" t="s">
        <v>49</v>
      </c>
      <c r="D2591" t="s">
        <v>25742</v>
      </c>
      <c r="E2591" t="s">
        <v>21685</v>
      </c>
      <c r="F2591" t="s">
        <v>25743</v>
      </c>
      <c r="G2591" t="s">
        <v>25744</v>
      </c>
      <c r="H2591" t="s">
        <v>25745</v>
      </c>
      <c r="I2591" t="s">
        <v>12757</v>
      </c>
      <c r="J2591" t="s">
        <v>7677</v>
      </c>
      <c r="K2591" t="s">
        <v>7678</v>
      </c>
      <c r="L2591" t="s">
        <v>86</v>
      </c>
      <c r="M2591" t="s">
        <v>7679</v>
      </c>
      <c r="N2591" t="s">
        <v>5907</v>
      </c>
      <c r="O2591" t="s">
        <v>7680</v>
      </c>
      <c r="P2591" t="s">
        <v>25746</v>
      </c>
      <c r="Q2591" t="s">
        <v>25747</v>
      </c>
      <c r="R2591" t="str">
        <f t="shared" si="80"/>
        <v>坊子</v>
      </c>
      <c r="S2591" t="str">
        <f t="shared" si="81"/>
        <v>0105</v>
      </c>
    </row>
    <row r="2592" spans="1:19">
      <c r="A2592" t="s">
        <v>25748</v>
      </c>
      <c r="B2592" t="s">
        <v>25749</v>
      </c>
      <c r="C2592" t="s">
        <v>49</v>
      </c>
      <c r="D2592" t="s">
        <v>25750</v>
      </c>
      <c r="E2592" t="s">
        <v>21659</v>
      </c>
      <c r="F2592" t="s">
        <v>25751</v>
      </c>
      <c r="G2592" t="s">
        <v>25752</v>
      </c>
      <c r="H2592" t="s">
        <v>25753</v>
      </c>
      <c r="I2592" t="s">
        <v>4852</v>
      </c>
      <c r="J2592" t="s">
        <v>8069</v>
      </c>
      <c r="K2592" t="s">
        <v>8070</v>
      </c>
      <c r="L2592" t="s">
        <v>95</v>
      </c>
      <c r="M2592" t="s">
        <v>8071</v>
      </c>
      <c r="N2592" t="s">
        <v>10250</v>
      </c>
      <c r="O2592" t="s">
        <v>8073</v>
      </c>
      <c r="P2592" t="s">
        <v>25754</v>
      </c>
      <c r="Q2592" t="s">
        <v>25755</v>
      </c>
      <c r="R2592" t="str">
        <f t="shared" si="80"/>
        <v>安丘</v>
      </c>
      <c r="S2592" t="str">
        <f t="shared" si="81"/>
        <v>0105</v>
      </c>
    </row>
    <row r="2593" spans="1:19">
      <c r="A2593" t="s">
        <v>25756</v>
      </c>
      <c r="B2593" t="s">
        <v>25757</v>
      </c>
      <c r="C2593" t="s">
        <v>49</v>
      </c>
      <c r="D2593" t="s">
        <v>25758</v>
      </c>
      <c r="E2593" t="s">
        <v>21659</v>
      </c>
      <c r="F2593" t="s">
        <v>25759</v>
      </c>
      <c r="G2593" t="s">
        <v>25760</v>
      </c>
      <c r="H2593" t="s">
        <v>25761</v>
      </c>
      <c r="I2593" t="s">
        <v>4813</v>
      </c>
      <c r="J2593" t="s">
        <v>6009</v>
      </c>
      <c r="K2593" t="s">
        <v>6010</v>
      </c>
      <c r="L2593" t="s">
        <v>237</v>
      </c>
      <c r="M2593" t="s">
        <v>5247</v>
      </c>
      <c r="N2593" t="s">
        <v>4789</v>
      </c>
      <c r="O2593" t="s">
        <v>6011</v>
      </c>
      <c r="P2593" t="s">
        <v>25762</v>
      </c>
      <c r="Q2593" t="s">
        <v>25763</v>
      </c>
      <c r="R2593" t="str">
        <f t="shared" si="80"/>
        <v>潍城</v>
      </c>
      <c r="S2593" t="str">
        <f t="shared" si="81"/>
        <v>0105</v>
      </c>
    </row>
    <row r="2594" spans="1:19">
      <c r="A2594" t="s">
        <v>25764</v>
      </c>
      <c r="B2594" t="s">
        <v>25765</v>
      </c>
      <c r="C2594" t="s">
        <v>49</v>
      </c>
      <c r="D2594" t="s">
        <v>25766</v>
      </c>
      <c r="E2594" t="s">
        <v>21659</v>
      </c>
      <c r="F2594" t="s">
        <v>25767</v>
      </c>
      <c r="G2594" t="s">
        <v>25768</v>
      </c>
      <c r="H2594" t="s">
        <v>25769</v>
      </c>
      <c r="I2594" t="s">
        <v>4813</v>
      </c>
      <c r="J2594" t="s">
        <v>9171</v>
      </c>
      <c r="K2594" t="s">
        <v>9172</v>
      </c>
      <c r="L2594" t="s">
        <v>105</v>
      </c>
      <c r="M2594" t="s">
        <v>5769</v>
      </c>
      <c r="N2594" t="s">
        <v>5112</v>
      </c>
      <c r="O2594" t="s">
        <v>9173</v>
      </c>
      <c r="P2594" t="s">
        <v>25770</v>
      </c>
      <c r="Q2594" t="s">
        <v>25771</v>
      </c>
      <c r="R2594" t="str">
        <f t="shared" si="80"/>
        <v>寿光</v>
      </c>
      <c r="S2594" t="str">
        <f t="shared" si="81"/>
        <v>0105</v>
      </c>
    </row>
    <row r="2595" spans="1:19">
      <c r="A2595" t="s">
        <v>25772</v>
      </c>
      <c r="B2595" t="s">
        <v>25773</v>
      </c>
      <c r="C2595" t="s">
        <v>49</v>
      </c>
      <c r="D2595" t="s">
        <v>25774</v>
      </c>
      <c r="E2595" t="s">
        <v>21685</v>
      </c>
      <c r="F2595" t="s">
        <v>25775</v>
      </c>
      <c r="G2595" t="s">
        <v>25776</v>
      </c>
      <c r="H2595" t="s">
        <v>25777</v>
      </c>
      <c r="I2595" t="s">
        <v>12757</v>
      </c>
      <c r="J2595" t="s">
        <v>8364</v>
      </c>
      <c r="K2595" t="s">
        <v>8365</v>
      </c>
      <c r="L2595" t="s">
        <v>50</v>
      </c>
      <c r="M2595" t="s">
        <v>6701</v>
      </c>
      <c r="N2595" t="s">
        <v>4905</v>
      </c>
      <c r="O2595" t="s">
        <v>8366</v>
      </c>
      <c r="P2595" t="s">
        <v>25778</v>
      </c>
      <c r="R2595" t="str">
        <f t="shared" si="80"/>
        <v>青州</v>
      </c>
      <c r="S2595" t="str">
        <f t="shared" si="81"/>
        <v>0105</v>
      </c>
    </row>
    <row r="2596" spans="1:19">
      <c r="A2596" t="s">
        <v>25779</v>
      </c>
      <c r="B2596" t="s">
        <v>25780</v>
      </c>
      <c r="C2596" t="s">
        <v>49</v>
      </c>
      <c r="D2596" t="s">
        <v>25781</v>
      </c>
      <c r="E2596" t="s">
        <v>23787</v>
      </c>
      <c r="F2596" t="s">
        <v>25782</v>
      </c>
      <c r="G2596" t="s">
        <v>25783</v>
      </c>
      <c r="H2596" t="s">
        <v>25784</v>
      </c>
      <c r="I2596" t="s">
        <v>12119</v>
      </c>
      <c r="J2596" t="s">
        <v>5917</v>
      </c>
      <c r="K2596" t="s">
        <v>5918</v>
      </c>
      <c r="L2596" t="s">
        <v>86</v>
      </c>
      <c r="M2596" t="s">
        <v>5919</v>
      </c>
      <c r="N2596" t="s">
        <v>5699</v>
      </c>
      <c r="O2596" t="s">
        <v>5920</v>
      </c>
      <c r="P2596" t="s">
        <v>25785</v>
      </c>
      <c r="R2596" t="str">
        <f t="shared" si="80"/>
        <v>坊子</v>
      </c>
      <c r="S2596" t="str">
        <f t="shared" si="81"/>
        <v>0105</v>
      </c>
    </row>
    <row r="2597" spans="1:19">
      <c r="A2597" t="s">
        <v>25786</v>
      </c>
      <c r="B2597" t="s">
        <v>25787</v>
      </c>
      <c r="C2597" t="s">
        <v>49</v>
      </c>
      <c r="D2597" t="s">
        <v>25788</v>
      </c>
      <c r="E2597" t="s">
        <v>25789</v>
      </c>
      <c r="F2597" t="s">
        <v>25790</v>
      </c>
      <c r="G2597" t="s">
        <v>25791</v>
      </c>
      <c r="H2597" t="s">
        <v>25792</v>
      </c>
      <c r="I2597" t="s">
        <v>4785</v>
      </c>
      <c r="J2597" t="s">
        <v>15469</v>
      </c>
      <c r="K2597" t="s">
        <v>15470</v>
      </c>
      <c r="L2597" t="s">
        <v>50</v>
      </c>
      <c r="M2597" t="s">
        <v>5236</v>
      </c>
      <c r="N2597" t="s">
        <v>5451</v>
      </c>
      <c r="O2597" t="s">
        <v>15471</v>
      </c>
      <c r="P2597" t="s">
        <v>25793</v>
      </c>
      <c r="Q2597" t="s">
        <v>25794</v>
      </c>
      <c r="R2597" t="str">
        <f t="shared" si="80"/>
        <v>青州</v>
      </c>
      <c r="S2597" t="str">
        <f t="shared" si="81"/>
        <v>0105</v>
      </c>
    </row>
    <row r="2598" spans="1:19">
      <c r="A2598" t="s">
        <v>25795</v>
      </c>
      <c r="B2598" t="s">
        <v>25796</v>
      </c>
      <c r="C2598" t="s">
        <v>49</v>
      </c>
      <c r="D2598" t="s">
        <v>25797</v>
      </c>
      <c r="E2598" t="s">
        <v>25789</v>
      </c>
      <c r="F2598" t="s">
        <v>25798</v>
      </c>
      <c r="G2598" t="s">
        <v>25799</v>
      </c>
      <c r="H2598" t="s">
        <v>25800</v>
      </c>
      <c r="I2598" t="s">
        <v>5461</v>
      </c>
      <c r="J2598" t="s">
        <v>16844</v>
      </c>
      <c r="K2598" t="s">
        <v>16845</v>
      </c>
      <c r="L2598" t="s">
        <v>77</v>
      </c>
      <c r="M2598" t="s">
        <v>5733</v>
      </c>
      <c r="N2598" t="s">
        <v>4972</v>
      </c>
      <c r="O2598" t="s">
        <v>16846</v>
      </c>
      <c r="P2598" t="s">
        <v>25801</v>
      </c>
      <c r="R2598" t="str">
        <f t="shared" si="80"/>
        <v>临朐</v>
      </c>
      <c r="S2598" t="str">
        <f t="shared" si="81"/>
        <v>0105</v>
      </c>
    </row>
    <row r="2599" spans="1:19">
      <c r="A2599" t="s">
        <v>1258</v>
      </c>
      <c r="B2599" t="s">
        <v>25802</v>
      </c>
      <c r="C2599" t="s">
        <v>49</v>
      </c>
      <c r="D2599" t="s">
        <v>25803</v>
      </c>
      <c r="E2599" t="s">
        <v>21641</v>
      </c>
      <c r="F2599" t="s">
        <v>25804</v>
      </c>
      <c r="G2599" t="s">
        <v>1256</v>
      </c>
      <c r="H2599" t="s">
        <v>25805</v>
      </c>
      <c r="I2599" t="s">
        <v>12119</v>
      </c>
      <c r="J2599" t="s">
        <v>10248</v>
      </c>
      <c r="K2599" t="s">
        <v>10249</v>
      </c>
      <c r="L2599" t="s">
        <v>375</v>
      </c>
      <c r="M2599" t="s">
        <v>7334</v>
      </c>
      <c r="O2599" t="s">
        <v>10251</v>
      </c>
      <c r="P2599" t="s">
        <v>25806</v>
      </c>
      <c r="Q2599" t="s">
        <v>25807</v>
      </c>
      <c r="R2599" t="str">
        <f t="shared" si="80"/>
        <v>昌邑</v>
      </c>
      <c r="S2599" t="str">
        <f t="shared" si="81"/>
        <v>0105</v>
      </c>
    </row>
    <row r="2600" spans="1:19">
      <c r="A2600" t="s">
        <v>25808</v>
      </c>
      <c r="B2600" t="s">
        <v>25809</v>
      </c>
      <c r="C2600" t="s">
        <v>49</v>
      </c>
      <c r="D2600" t="s">
        <v>25810</v>
      </c>
      <c r="E2600" t="s">
        <v>21659</v>
      </c>
      <c r="F2600" t="s">
        <v>25811</v>
      </c>
      <c r="G2600" t="s">
        <v>25812</v>
      </c>
      <c r="H2600" t="s">
        <v>25813</v>
      </c>
      <c r="I2600" t="s">
        <v>5327</v>
      </c>
      <c r="J2600" t="s">
        <v>7929</v>
      </c>
      <c r="K2600" t="s">
        <v>7930</v>
      </c>
      <c r="L2600" t="s">
        <v>114</v>
      </c>
      <c r="M2600" t="s">
        <v>7931</v>
      </c>
      <c r="N2600" t="s">
        <v>6985</v>
      </c>
      <c r="O2600" t="s">
        <v>7932</v>
      </c>
      <c r="P2600" t="s">
        <v>25814</v>
      </c>
      <c r="R2600" t="str">
        <f t="shared" si="80"/>
        <v>高密</v>
      </c>
      <c r="S2600" t="str">
        <f t="shared" si="81"/>
        <v>0105</v>
      </c>
    </row>
    <row r="2601" spans="1:19">
      <c r="A2601" t="s">
        <v>25815</v>
      </c>
      <c r="B2601" t="s">
        <v>25816</v>
      </c>
      <c r="C2601" t="s">
        <v>49</v>
      </c>
      <c r="D2601" t="s">
        <v>25817</v>
      </c>
      <c r="E2601" t="s">
        <v>22090</v>
      </c>
      <c r="F2601" t="s">
        <v>25818</v>
      </c>
      <c r="G2601" t="s">
        <v>25819</v>
      </c>
      <c r="H2601" t="s">
        <v>25820</v>
      </c>
      <c r="I2601" t="s">
        <v>5221</v>
      </c>
      <c r="J2601" t="s">
        <v>5636</v>
      </c>
      <c r="K2601" t="s">
        <v>5637</v>
      </c>
      <c r="L2601" t="s">
        <v>105</v>
      </c>
      <c r="M2601" t="s">
        <v>5638</v>
      </c>
      <c r="N2601" t="s">
        <v>5030</v>
      </c>
      <c r="O2601" t="s">
        <v>5639</v>
      </c>
      <c r="R2601" t="str">
        <f t="shared" si="80"/>
        <v>寿光</v>
      </c>
      <c r="S2601" t="str">
        <f t="shared" si="81"/>
        <v>0105</v>
      </c>
    </row>
    <row r="2602" spans="1:19">
      <c r="A2602" t="s">
        <v>25821</v>
      </c>
      <c r="B2602" t="s">
        <v>25822</v>
      </c>
      <c r="C2602" t="s">
        <v>49</v>
      </c>
      <c r="D2602" t="s">
        <v>25823</v>
      </c>
      <c r="E2602" t="s">
        <v>25824</v>
      </c>
      <c r="F2602" t="s">
        <v>25825</v>
      </c>
      <c r="G2602" t="s">
        <v>25826</v>
      </c>
      <c r="H2602" t="s">
        <v>25827</v>
      </c>
      <c r="I2602" t="s">
        <v>5052</v>
      </c>
      <c r="J2602" t="s">
        <v>17320</v>
      </c>
      <c r="K2602" t="s">
        <v>17321</v>
      </c>
      <c r="L2602" t="s">
        <v>50</v>
      </c>
      <c r="M2602" t="s">
        <v>4855</v>
      </c>
      <c r="N2602" t="s">
        <v>10228</v>
      </c>
      <c r="O2602" t="s">
        <v>17322</v>
      </c>
      <c r="P2602" t="s">
        <v>25828</v>
      </c>
      <c r="R2602" t="str">
        <f t="shared" si="80"/>
        <v>青州</v>
      </c>
      <c r="S2602" t="str">
        <f t="shared" si="81"/>
        <v>0105</v>
      </c>
    </row>
    <row r="2603" spans="1:19">
      <c r="A2603" t="s">
        <v>25829</v>
      </c>
      <c r="B2603" t="s">
        <v>25830</v>
      </c>
      <c r="C2603" t="s">
        <v>49</v>
      </c>
      <c r="D2603" t="s">
        <v>25831</v>
      </c>
      <c r="E2603" t="s">
        <v>21685</v>
      </c>
      <c r="F2603" t="s">
        <v>25832</v>
      </c>
      <c r="G2603" t="s">
        <v>25833</v>
      </c>
      <c r="H2603" t="s">
        <v>25834</v>
      </c>
      <c r="I2603" t="s">
        <v>12119</v>
      </c>
      <c r="J2603" t="s">
        <v>19411</v>
      </c>
      <c r="K2603" t="s">
        <v>19412</v>
      </c>
      <c r="L2603" t="s">
        <v>148</v>
      </c>
      <c r="M2603" t="s">
        <v>6391</v>
      </c>
      <c r="N2603" t="s">
        <v>7768</v>
      </c>
      <c r="O2603" t="s">
        <v>19413</v>
      </c>
      <c r="R2603" t="str">
        <f t="shared" si="80"/>
        <v>寒亭</v>
      </c>
      <c r="S2603" t="str">
        <f t="shared" si="81"/>
        <v>0105</v>
      </c>
    </row>
    <row r="2604" spans="1:19">
      <c r="A2604" t="s">
        <v>25835</v>
      </c>
      <c r="B2604" t="s">
        <v>25836</v>
      </c>
      <c r="C2604" t="s">
        <v>49</v>
      </c>
      <c r="D2604" t="s">
        <v>25837</v>
      </c>
      <c r="E2604" t="s">
        <v>21710</v>
      </c>
      <c r="F2604" t="s">
        <v>25838</v>
      </c>
      <c r="G2604" t="s">
        <v>25839</v>
      </c>
      <c r="H2604" t="s">
        <v>25840</v>
      </c>
      <c r="I2604" t="s">
        <v>5184</v>
      </c>
      <c r="J2604" t="s">
        <v>6132</v>
      </c>
      <c r="K2604" t="s">
        <v>6133</v>
      </c>
      <c r="L2604" t="s">
        <v>123</v>
      </c>
      <c r="M2604" t="s">
        <v>4932</v>
      </c>
      <c r="N2604" t="s">
        <v>4881</v>
      </c>
      <c r="O2604" t="s">
        <v>6134</v>
      </c>
      <c r="P2604" t="s">
        <v>25841</v>
      </c>
      <c r="R2604" t="str">
        <f t="shared" si="80"/>
        <v>诸城</v>
      </c>
      <c r="S2604" t="str">
        <f t="shared" si="81"/>
        <v>0105</v>
      </c>
    </row>
    <row r="2605" spans="1:19">
      <c r="A2605" t="s">
        <v>25842</v>
      </c>
      <c r="B2605" t="s">
        <v>25843</v>
      </c>
      <c r="C2605" t="s">
        <v>49</v>
      </c>
      <c r="D2605" t="s">
        <v>25844</v>
      </c>
      <c r="E2605" t="s">
        <v>21710</v>
      </c>
      <c r="F2605" t="s">
        <v>25845</v>
      </c>
      <c r="G2605" t="s">
        <v>25846</v>
      </c>
      <c r="H2605" t="s">
        <v>25847</v>
      </c>
      <c r="I2605" t="s">
        <v>4828</v>
      </c>
      <c r="J2605" t="s">
        <v>8364</v>
      </c>
      <c r="K2605" t="s">
        <v>8365</v>
      </c>
      <c r="L2605" t="s">
        <v>50</v>
      </c>
      <c r="M2605" t="s">
        <v>6701</v>
      </c>
      <c r="N2605" t="s">
        <v>4919</v>
      </c>
      <c r="O2605" t="s">
        <v>8366</v>
      </c>
      <c r="P2605" t="s">
        <v>25848</v>
      </c>
      <c r="R2605" t="str">
        <f t="shared" si="80"/>
        <v>青州</v>
      </c>
      <c r="S2605" t="str">
        <f t="shared" si="81"/>
        <v>0105</v>
      </c>
    </row>
    <row r="2606" spans="1:19">
      <c r="A2606" t="s">
        <v>25849</v>
      </c>
      <c r="B2606" t="s">
        <v>25850</v>
      </c>
      <c r="C2606" t="s">
        <v>49</v>
      </c>
      <c r="D2606" t="s">
        <v>25851</v>
      </c>
      <c r="E2606" t="s">
        <v>21641</v>
      </c>
      <c r="F2606" t="s">
        <v>25852</v>
      </c>
      <c r="G2606" t="s">
        <v>25853</v>
      </c>
      <c r="H2606" t="s">
        <v>25854</v>
      </c>
      <c r="I2606" t="s">
        <v>12119</v>
      </c>
      <c r="J2606" t="s">
        <v>19619</v>
      </c>
      <c r="K2606" t="s">
        <v>19620</v>
      </c>
      <c r="L2606" t="s">
        <v>77</v>
      </c>
      <c r="M2606" t="s">
        <v>5733</v>
      </c>
      <c r="N2606" t="s">
        <v>4983</v>
      </c>
      <c r="O2606" t="s">
        <v>19621</v>
      </c>
      <c r="P2606" t="s">
        <v>25855</v>
      </c>
      <c r="Q2606" t="s">
        <v>25856</v>
      </c>
      <c r="R2606" t="str">
        <f t="shared" si="80"/>
        <v>临朐</v>
      </c>
      <c r="S2606" t="str">
        <f t="shared" si="81"/>
        <v>0105</v>
      </c>
    </row>
    <row r="2607" spans="1:19">
      <c r="A2607" t="s">
        <v>25857</v>
      </c>
      <c r="B2607" t="s">
        <v>25858</v>
      </c>
      <c r="C2607" t="s">
        <v>49</v>
      </c>
      <c r="D2607" t="s">
        <v>25859</v>
      </c>
      <c r="E2607" t="s">
        <v>21641</v>
      </c>
      <c r="F2607" t="s">
        <v>25860</v>
      </c>
      <c r="G2607" t="s">
        <v>25861</v>
      </c>
      <c r="H2607" t="s">
        <v>25862</v>
      </c>
      <c r="I2607" t="s">
        <v>12757</v>
      </c>
      <c r="J2607" t="s">
        <v>10172</v>
      </c>
      <c r="K2607" t="s">
        <v>10173</v>
      </c>
      <c r="L2607" t="s">
        <v>95</v>
      </c>
      <c r="M2607" t="s">
        <v>4844</v>
      </c>
      <c r="O2607" t="s">
        <v>10174</v>
      </c>
      <c r="P2607" t="s">
        <v>25863</v>
      </c>
      <c r="Q2607" t="s">
        <v>25864</v>
      </c>
      <c r="R2607" t="str">
        <f t="shared" si="80"/>
        <v>安丘</v>
      </c>
      <c r="S2607" t="str">
        <f t="shared" si="81"/>
        <v>0105</v>
      </c>
    </row>
    <row r="2608" spans="1:19">
      <c r="A2608" t="s">
        <v>25865</v>
      </c>
      <c r="B2608" t="s">
        <v>25866</v>
      </c>
      <c r="C2608" t="s">
        <v>49</v>
      </c>
      <c r="D2608" t="s">
        <v>25867</v>
      </c>
      <c r="E2608" t="s">
        <v>21641</v>
      </c>
      <c r="F2608" t="s">
        <v>25868</v>
      </c>
      <c r="G2608" t="s">
        <v>25869</v>
      </c>
      <c r="H2608" t="s">
        <v>25870</v>
      </c>
      <c r="I2608" t="s">
        <v>4852</v>
      </c>
      <c r="J2608" t="s">
        <v>9246</v>
      </c>
      <c r="K2608" t="s">
        <v>9247</v>
      </c>
      <c r="L2608" t="s">
        <v>375</v>
      </c>
      <c r="M2608" t="s">
        <v>7334</v>
      </c>
      <c r="O2608" t="s">
        <v>9248</v>
      </c>
      <c r="P2608" t="s">
        <v>25871</v>
      </c>
      <c r="R2608" t="str">
        <f t="shared" si="80"/>
        <v>昌邑</v>
      </c>
      <c r="S2608" t="str">
        <f t="shared" si="81"/>
        <v>0105</v>
      </c>
    </row>
    <row r="2609" spans="1:19">
      <c r="A2609" t="s">
        <v>25872</v>
      </c>
      <c r="B2609" t="s">
        <v>25873</v>
      </c>
      <c r="C2609" t="s">
        <v>49</v>
      </c>
      <c r="D2609" t="s">
        <v>25874</v>
      </c>
      <c r="E2609" t="s">
        <v>21948</v>
      </c>
      <c r="F2609" t="s">
        <v>25875</v>
      </c>
      <c r="G2609" t="s">
        <v>25876</v>
      </c>
      <c r="H2609" t="s">
        <v>25877</v>
      </c>
      <c r="I2609" t="s">
        <v>12757</v>
      </c>
      <c r="J2609" t="s">
        <v>5497</v>
      </c>
      <c r="K2609" t="s">
        <v>5498</v>
      </c>
      <c r="L2609" t="s">
        <v>375</v>
      </c>
      <c r="M2609" t="s">
        <v>5499</v>
      </c>
      <c r="N2609" t="s">
        <v>5056</v>
      </c>
      <c r="O2609" t="s">
        <v>5500</v>
      </c>
      <c r="P2609" t="s">
        <v>25878</v>
      </c>
      <c r="R2609" t="str">
        <f t="shared" si="80"/>
        <v>昌邑</v>
      </c>
      <c r="S2609" t="str">
        <f t="shared" si="81"/>
        <v>0105</v>
      </c>
    </row>
    <row r="2610" spans="1:19">
      <c r="A2610" t="s">
        <v>1154</v>
      </c>
      <c r="B2610" t="s">
        <v>25879</v>
      </c>
      <c r="C2610" t="s">
        <v>49</v>
      </c>
      <c r="D2610" t="s">
        <v>25880</v>
      </c>
      <c r="E2610" t="s">
        <v>22090</v>
      </c>
      <c r="F2610" t="s">
        <v>25881</v>
      </c>
      <c r="G2610" t="s">
        <v>1152</v>
      </c>
      <c r="H2610" t="s">
        <v>25882</v>
      </c>
      <c r="I2610" t="s">
        <v>4852</v>
      </c>
      <c r="J2610" t="s">
        <v>14530</v>
      </c>
      <c r="K2610" t="s">
        <v>14531</v>
      </c>
      <c r="L2610" t="s">
        <v>148</v>
      </c>
      <c r="M2610" t="s">
        <v>6918</v>
      </c>
      <c r="N2610" t="s">
        <v>10954</v>
      </c>
      <c r="O2610" t="s">
        <v>14532</v>
      </c>
      <c r="P2610" t="s">
        <v>25883</v>
      </c>
      <c r="R2610" t="str">
        <f t="shared" si="80"/>
        <v>寒亭</v>
      </c>
      <c r="S2610" t="str">
        <f t="shared" si="81"/>
        <v>0105</v>
      </c>
    </row>
    <row r="2611" spans="1:19">
      <c r="A2611" t="s">
        <v>25884</v>
      </c>
      <c r="B2611" t="s">
        <v>25885</v>
      </c>
      <c r="C2611" t="s">
        <v>49</v>
      </c>
      <c r="D2611" t="s">
        <v>25886</v>
      </c>
      <c r="E2611" t="s">
        <v>25887</v>
      </c>
      <c r="F2611" t="s">
        <v>25888</v>
      </c>
      <c r="G2611" t="s">
        <v>25889</v>
      </c>
      <c r="H2611" t="s">
        <v>25890</v>
      </c>
      <c r="I2611" t="s">
        <v>4785</v>
      </c>
      <c r="J2611" t="s">
        <v>12419</v>
      </c>
      <c r="K2611" t="s">
        <v>12420</v>
      </c>
      <c r="L2611" t="s">
        <v>77</v>
      </c>
      <c r="M2611" t="s">
        <v>5733</v>
      </c>
      <c r="N2611" t="s">
        <v>4892</v>
      </c>
      <c r="O2611" t="s">
        <v>12421</v>
      </c>
      <c r="P2611" t="s">
        <v>25891</v>
      </c>
      <c r="Q2611" t="s">
        <v>25892</v>
      </c>
      <c r="R2611" t="str">
        <f t="shared" si="80"/>
        <v>临朐</v>
      </c>
      <c r="S2611" t="str">
        <f t="shared" si="81"/>
        <v>0105</v>
      </c>
    </row>
    <row r="2612" spans="1:19">
      <c r="A2612" t="s">
        <v>25893</v>
      </c>
      <c r="B2612" t="s">
        <v>25894</v>
      </c>
      <c r="C2612" t="s">
        <v>49</v>
      </c>
      <c r="D2612" t="s">
        <v>25895</v>
      </c>
      <c r="E2612" t="s">
        <v>21685</v>
      </c>
      <c r="F2612" t="s">
        <v>25896</v>
      </c>
      <c r="G2612" t="s">
        <v>25897</v>
      </c>
      <c r="H2612" t="s">
        <v>25898</v>
      </c>
      <c r="I2612" t="s">
        <v>12119</v>
      </c>
      <c r="J2612" t="s">
        <v>19619</v>
      </c>
      <c r="K2612" t="s">
        <v>19620</v>
      </c>
      <c r="L2612" t="s">
        <v>77</v>
      </c>
      <c r="M2612" t="s">
        <v>5733</v>
      </c>
      <c r="N2612" t="s">
        <v>5421</v>
      </c>
      <c r="O2612" t="s">
        <v>19621</v>
      </c>
      <c r="P2612" t="s">
        <v>25899</v>
      </c>
      <c r="R2612" t="str">
        <f t="shared" si="80"/>
        <v>临朐</v>
      </c>
      <c r="S2612" t="str">
        <f t="shared" si="81"/>
        <v>0105</v>
      </c>
    </row>
    <row r="2613" spans="1:19">
      <c r="A2613" t="s">
        <v>25900</v>
      </c>
      <c r="B2613" t="s">
        <v>19089</v>
      </c>
      <c r="C2613" t="s">
        <v>49</v>
      </c>
      <c r="D2613" t="s">
        <v>25901</v>
      </c>
      <c r="E2613" t="s">
        <v>21641</v>
      </c>
      <c r="F2613" t="s">
        <v>25902</v>
      </c>
      <c r="G2613" t="s">
        <v>25903</v>
      </c>
      <c r="H2613" t="s">
        <v>25904</v>
      </c>
      <c r="I2613" t="s">
        <v>12119</v>
      </c>
      <c r="J2613" t="s">
        <v>7166</v>
      </c>
      <c r="K2613" t="s">
        <v>7167</v>
      </c>
      <c r="L2613" t="s">
        <v>123</v>
      </c>
      <c r="M2613" t="s">
        <v>5364</v>
      </c>
      <c r="N2613" t="s">
        <v>25905</v>
      </c>
      <c r="O2613" t="s">
        <v>7168</v>
      </c>
      <c r="P2613" t="s">
        <v>25906</v>
      </c>
      <c r="Q2613" t="s">
        <v>25907</v>
      </c>
      <c r="R2613" t="str">
        <f t="shared" si="80"/>
        <v>诸城</v>
      </c>
      <c r="S2613" t="str">
        <f t="shared" si="81"/>
        <v>0105</v>
      </c>
    </row>
    <row r="2614" spans="1:19">
      <c r="A2614" t="s">
        <v>25908</v>
      </c>
      <c r="B2614" t="s">
        <v>25909</v>
      </c>
      <c r="C2614" t="s">
        <v>49</v>
      </c>
      <c r="D2614" t="s">
        <v>25910</v>
      </c>
      <c r="E2614" t="s">
        <v>21641</v>
      </c>
      <c r="F2614" t="s">
        <v>25911</v>
      </c>
      <c r="G2614" t="s">
        <v>25912</v>
      </c>
      <c r="H2614" t="s">
        <v>25913</v>
      </c>
      <c r="I2614" t="s">
        <v>4785</v>
      </c>
      <c r="J2614" t="s">
        <v>6295</v>
      </c>
      <c r="K2614" t="s">
        <v>6296</v>
      </c>
      <c r="L2614" t="s">
        <v>86</v>
      </c>
      <c r="M2614" t="s">
        <v>6297</v>
      </c>
      <c r="O2614" t="s">
        <v>6298</v>
      </c>
      <c r="P2614" t="s">
        <v>25914</v>
      </c>
      <c r="R2614" t="str">
        <f t="shared" si="80"/>
        <v>坊子</v>
      </c>
      <c r="S2614" t="str">
        <f t="shared" si="81"/>
        <v>0105</v>
      </c>
    </row>
    <row r="2615" spans="1:19">
      <c r="A2615" t="s">
        <v>25915</v>
      </c>
      <c r="B2615" t="s">
        <v>25916</v>
      </c>
      <c r="C2615" t="s">
        <v>49</v>
      </c>
      <c r="D2615" t="s">
        <v>25917</v>
      </c>
      <c r="E2615" t="s">
        <v>21641</v>
      </c>
      <c r="F2615" t="s">
        <v>25918</v>
      </c>
      <c r="G2615" t="s">
        <v>25919</v>
      </c>
      <c r="H2615" t="s">
        <v>25920</v>
      </c>
      <c r="I2615" t="s">
        <v>4785</v>
      </c>
      <c r="J2615" t="s">
        <v>7666</v>
      </c>
      <c r="K2615" t="s">
        <v>7667</v>
      </c>
      <c r="L2615" t="s">
        <v>148</v>
      </c>
      <c r="M2615" t="s">
        <v>6713</v>
      </c>
      <c r="O2615" t="s">
        <v>7668</v>
      </c>
      <c r="P2615" t="s">
        <v>25921</v>
      </c>
      <c r="Q2615" t="s">
        <v>25922</v>
      </c>
      <c r="R2615" t="str">
        <f t="shared" si="80"/>
        <v>寒亭</v>
      </c>
      <c r="S2615" t="str">
        <f t="shared" si="81"/>
        <v>0105</v>
      </c>
    </row>
    <row r="2616" spans="1:19">
      <c r="A2616" t="s">
        <v>1162</v>
      </c>
      <c r="B2616" t="s">
        <v>25923</v>
      </c>
      <c r="C2616" t="s">
        <v>49</v>
      </c>
      <c r="D2616" t="s">
        <v>25924</v>
      </c>
      <c r="E2616" t="s">
        <v>21685</v>
      </c>
      <c r="F2616" t="s">
        <v>25925</v>
      </c>
      <c r="G2616" t="s">
        <v>1160</v>
      </c>
      <c r="H2616" t="s">
        <v>25926</v>
      </c>
      <c r="I2616" t="s">
        <v>12119</v>
      </c>
      <c r="J2616" t="s">
        <v>13611</v>
      </c>
      <c r="K2616" t="s">
        <v>13612</v>
      </c>
      <c r="L2616" t="s">
        <v>375</v>
      </c>
      <c r="M2616" t="s">
        <v>7334</v>
      </c>
      <c r="N2616" t="s">
        <v>6243</v>
      </c>
      <c r="O2616" t="s">
        <v>13613</v>
      </c>
      <c r="P2616" t="s">
        <v>25927</v>
      </c>
      <c r="Q2616" t="s">
        <v>25928</v>
      </c>
      <c r="R2616" t="str">
        <f t="shared" si="80"/>
        <v>昌邑</v>
      </c>
      <c r="S2616" t="str">
        <f t="shared" si="81"/>
        <v>0105</v>
      </c>
    </row>
    <row r="2617" spans="1:19">
      <c r="A2617" t="s">
        <v>25929</v>
      </c>
      <c r="B2617" t="s">
        <v>25930</v>
      </c>
      <c r="C2617" t="s">
        <v>49</v>
      </c>
      <c r="D2617" t="s">
        <v>25931</v>
      </c>
      <c r="E2617" t="s">
        <v>21659</v>
      </c>
      <c r="F2617" t="s">
        <v>25932</v>
      </c>
      <c r="G2617" t="s">
        <v>25933</v>
      </c>
      <c r="H2617" t="s">
        <v>25934</v>
      </c>
      <c r="I2617" t="s">
        <v>4813</v>
      </c>
      <c r="J2617" t="s">
        <v>11618</v>
      </c>
      <c r="K2617" t="s">
        <v>11619</v>
      </c>
      <c r="L2617" t="s">
        <v>237</v>
      </c>
      <c r="M2617" t="s">
        <v>4868</v>
      </c>
      <c r="N2617" t="s">
        <v>5112</v>
      </c>
      <c r="O2617" t="s">
        <v>11620</v>
      </c>
      <c r="P2617" t="s">
        <v>25935</v>
      </c>
      <c r="Q2617" t="s">
        <v>25936</v>
      </c>
      <c r="R2617" t="str">
        <f t="shared" si="80"/>
        <v>潍城</v>
      </c>
      <c r="S2617" t="str">
        <f t="shared" si="81"/>
        <v>0105</v>
      </c>
    </row>
    <row r="2618" spans="1:19">
      <c r="A2618" t="s">
        <v>25937</v>
      </c>
      <c r="B2618" t="s">
        <v>25938</v>
      </c>
      <c r="C2618" t="s">
        <v>49</v>
      </c>
      <c r="D2618" t="s">
        <v>25939</v>
      </c>
      <c r="E2618" t="s">
        <v>21641</v>
      </c>
      <c r="F2618" t="s">
        <v>25940</v>
      </c>
      <c r="G2618" t="s">
        <v>25941</v>
      </c>
      <c r="H2618" t="s">
        <v>25942</v>
      </c>
      <c r="I2618" t="s">
        <v>4852</v>
      </c>
      <c r="J2618" t="s">
        <v>5362</v>
      </c>
      <c r="K2618" t="s">
        <v>5363</v>
      </c>
      <c r="L2618" t="s">
        <v>123</v>
      </c>
      <c r="M2618" t="s">
        <v>5364</v>
      </c>
      <c r="O2618" t="s">
        <v>5365</v>
      </c>
      <c r="P2618" t="s">
        <v>25943</v>
      </c>
      <c r="Q2618" t="s">
        <v>25944</v>
      </c>
      <c r="R2618" t="str">
        <f t="shared" si="80"/>
        <v>诸城</v>
      </c>
      <c r="S2618" t="str">
        <f t="shared" si="81"/>
        <v>0105</v>
      </c>
    </row>
    <row r="2619" spans="1:19">
      <c r="A2619" t="s">
        <v>25945</v>
      </c>
      <c r="B2619" t="s">
        <v>25946</v>
      </c>
      <c r="C2619" t="s">
        <v>49</v>
      </c>
      <c r="D2619" t="s">
        <v>25947</v>
      </c>
      <c r="E2619" t="s">
        <v>25948</v>
      </c>
      <c r="F2619" t="s">
        <v>25949</v>
      </c>
      <c r="G2619" t="s">
        <v>25950</v>
      </c>
      <c r="H2619" t="s">
        <v>25951</v>
      </c>
      <c r="I2619" t="s">
        <v>4852</v>
      </c>
      <c r="J2619" t="s">
        <v>9171</v>
      </c>
      <c r="K2619" t="s">
        <v>9172</v>
      </c>
      <c r="L2619" t="s">
        <v>105</v>
      </c>
      <c r="M2619" t="s">
        <v>5769</v>
      </c>
      <c r="N2619" t="s">
        <v>4919</v>
      </c>
      <c r="O2619" t="s">
        <v>9173</v>
      </c>
      <c r="P2619" t="s">
        <v>25952</v>
      </c>
      <c r="R2619" t="str">
        <f t="shared" si="80"/>
        <v>寿光</v>
      </c>
      <c r="S2619" t="str">
        <f t="shared" si="81"/>
        <v>0105</v>
      </c>
    </row>
    <row r="2620" spans="1:19">
      <c r="A2620" t="s">
        <v>25953</v>
      </c>
      <c r="B2620" t="s">
        <v>25954</v>
      </c>
      <c r="C2620" t="s">
        <v>49</v>
      </c>
      <c r="D2620" t="s">
        <v>25955</v>
      </c>
      <c r="E2620" t="s">
        <v>25887</v>
      </c>
      <c r="F2620" t="s">
        <v>21332</v>
      </c>
      <c r="G2620" t="s">
        <v>21333</v>
      </c>
      <c r="H2620" t="s">
        <v>25956</v>
      </c>
      <c r="I2620" t="s">
        <v>7417</v>
      </c>
      <c r="J2620" t="s">
        <v>12783</v>
      </c>
      <c r="K2620" t="s">
        <v>12784</v>
      </c>
      <c r="L2620" t="s">
        <v>105</v>
      </c>
      <c r="M2620" t="s">
        <v>5176</v>
      </c>
      <c r="O2620" t="s">
        <v>12785</v>
      </c>
      <c r="Q2620" t="s">
        <v>21336</v>
      </c>
      <c r="R2620" t="str">
        <f t="shared" si="80"/>
        <v>寿光</v>
      </c>
      <c r="S2620" t="str">
        <f t="shared" si="81"/>
        <v>0105</v>
      </c>
    </row>
    <row r="2621" spans="1:19">
      <c r="A2621" t="s">
        <v>25957</v>
      </c>
      <c r="B2621" t="s">
        <v>25958</v>
      </c>
      <c r="C2621" t="s">
        <v>49</v>
      </c>
      <c r="D2621" t="s">
        <v>25959</v>
      </c>
      <c r="E2621" t="s">
        <v>25960</v>
      </c>
      <c r="F2621" t="s">
        <v>25961</v>
      </c>
      <c r="G2621" t="s">
        <v>25962</v>
      </c>
      <c r="H2621" t="s">
        <v>25963</v>
      </c>
      <c r="I2621" t="s">
        <v>4771</v>
      </c>
      <c r="J2621" t="s">
        <v>7018</v>
      </c>
      <c r="K2621" t="s">
        <v>7019</v>
      </c>
      <c r="L2621" t="s">
        <v>95</v>
      </c>
      <c r="M2621" t="s">
        <v>5649</v>
      </c>
      <c r="O2621" t="s">
        <v>7020</v>
      </c>
      <c r="R2621" t="str">
        <f t="shared" si="80"/>
        <v>安丘</v>
      </c>
      <c r="S2621" t="str">
        <f t="shared" si="81"/>
        <v>0105</v>
      </c>
    </row>
    <row r="2622" spans="1:19">
      <c r="A2622" t="s">
        <v>25964</v>
      </c>
      <c r="B2622" t="s">
        <v>25965</v>
      </c>
      <c r="C2622" t="s">
        <v>49</v>
      </c>
      <c r="D2622" t="s">
        <v>25966</v>
      </c>
      <c r="E2622" t="s">
        <v>21685</v>
      </c>
      <c r="F2622" t="s">
        <v>25967</v>
      </c>
      <c r="G2622" t="s">
        <v>25968</v>
      </c>
      <c r="H2622" t="s">
        <v>25969</v>
      </c>
      <c r="I2622" t="s">
        <v>12119</v>
      </c>
      <c r="J2622" t="s">
        <v>8764</v>
      </c>
      <c r="K2622" t="s">
        <v>8765</v>
      </c>
      <c r="L2622" t="s">
        <v>375</v>
      </c>
      <c r="M2622" t="s">
        <v>7334</v>
      </c>
      <c r="N2622" t="s">
        <v>5056</v>
      </c>
      <c r="O2622" t="s">
        <v>8766</v>
      </c>
      <c r="P2622" t="s">
        <v>25970</v>
      </c>
      <c r="Q2622" t="s">
        <v>25971</v>
      </c>
      <c r="R2622" t="str">
        <f t="shared" si="80"/>
        <v>昌邑</v>
      </c>
      <c r="S2622" t="str">
        <f t="shared" si="81"/>
        <v>0105</v>
      </c>
    </row>
    <row r="2623" spans="1:19">
      <c r="A2623" t="s">
        <v>25972</v>
      </c>
      <c r="B2623" t="s">
        <v>25973</v>
      </c>
      <c r="C2623" t="s">
        <v>49</v>
      </c>
      <c r="D2623" t="s">
        <v>25974</v>
      </c>
      <c r="E2623" t="s">
        <v>21641</v>
      </c>
      <c r="F2623" t="s">
        <v>25975</v>
      </c>
      <c r="G2623" t="s">
        <v>25976</v>
      </c>
      <c r="H2623" t="s">
        <v>25977</v>
      </c>
      <c r="I2623" t="s">
        <v>4785</v>
      </c>
      <c r="J2623" t="s">
        <v>10316</v>
      </c>
      <c r="K2623" t="s">
        <v>10317</v>
      </c>
      <c r="L2623" t="s">
        <v>262</v>
      </c>
      <c r="M2623" t="s">
        <v>10318</v>
      </c>
      <c r="O2623" t="s">
        <v>10319</v>
      </c>
      <c r="P2623" t="s">
        <v>25978</v>
      </c>
      <c r="Q2623" t="s">
        <v>18536</v>
      </c>
      <c r="R2623" t="str">
        <f t="shared" si="80"/>
        <v>寒亭</v>
      </c>
      <c r="S2623" t="str">
        <f t="shared" si="81"/>
        <v>0105</v>
      </c>
    </row>
    <row r="2624" spans="1:19">
      <c r="A2624" t="s">
        <v>25979</v>
      </c>
      <c r="B2624" t="s">
        <v>25980</v>
      </c>
      <c r="C2624" t="s">
        <v>49</v>
      </c>
      <c r="D2624" t="s">
        <v>25981</v>
      </c>
      <c r="E2624" t="s">
        <v>21641</v>
      </c>
      <c r="F2624" t="s">
        <v>25982</v>
      </c>
      <c r="G2624" t="s">
        <v>25983</v>
      </c>
      <c r="H2624" t="s">
        <v>25984</v>
      </c>
      <c r="I2624" t="s">
        <v>12119</v>
      </c>
      <c r="J2624" t="s">
        <v>25985</v>
      </c>
      <c r="K2624" t="s">
        <v>25986</v>
      </c>
      <c r="L2624" t="s">
        <v>77</v>
      </c>
      <c r="M2624" t="s">
        <v>16744</v>
      </c>
      <c r="N2624" t="s">
        <v>4789</v>
      </c>
      <c r="O2624" t="s">
        <v>25987</v>
      </c>
      <c r="P2624" t="s">
        <v>25988</v>
      </c>
      <c r="Q2624" t="s">
        <v>25989</v>
      </c>
      <c r="R2624" t="str">
        <f t="shared" si="80"/>
        <v>临朐</v>
      </c>
      <c r="S2624" t="str">
        <f t="shared" si="81"/>
        <v>0105</v>
      </c>
    </row>
    <row r="2625" spans="1:19">
      <c r="A2625" t="s">
        <v>25990</v>
      </c>
      <c r="B2625" t="s">
        <v>25991</v>
      </c>
      <c r="C2625" t="s">
        <v>49</v>
      </c>
      <c r="D2625" t="s">
        <v>25992</v>
      </c>
      <c r="E2625" t="s">
        <v>22090</v>
      </c>
      <c r="F2625" t="s">
        <v>25993</v>
      </c>
      <c r="G2625" t="s">
        <v>25994</v>
      </c>
      <c r="H2625" t="s">
        <v>25995</v>
      </c>
      <c r="I2625" t="s">
        <v>4955</v>
      </c>
      <c r="J2625" t="s">
        <v>5122</v>
      </c>
      <c r="K2625" t="s">
        <v>5123</v>
      </c>
      <c r="L2625" t="s">
        <v>123</v>
      </c>
      <c r="N2625" t="s">
        <v>4832</v>
      </c>
      <c r="O2625" t="s">
        <v>5124</v>
      </c>
      <c r="R2625" t="str">
        <f t="shared" ref="R2625:R2688" si="82">IF(OR(LEFT(L2625,2)="高新"),"奎文",IF(LEFT(L2625,2)="峡山","坊子",IF(LEFT(L2625,2)="滨海","寒亭",LEFT(L2625,2))))</f>
        <v>诸城</v>
      </c>
      <c r="S2625" t="str">
        <f t="shared" ref="S2625:S2688" si="83">TEXT(B2625,"mmdd")</f>
        <v>0105</v>
      </c>
    </row>
    <row r="2626" spans="1:19">
      <c r="A2626" t="s">
        <v>25996</v>
      </c>
      <c r="B2626" t="s">
        <v>25997</v>
      </c>
      <c r="C2626" t="s">
        <v>49</v>
      </c>
      <c r="D2626" t="s">
        <v>25998</v>
      </c>
      <c r="E2626" t="s">
        <v>25999</v>
      </c>
      <c r="F2626" t="s">
        <v>26000</v>
      </c>
      <c r="G2626" t="s">
        <v>26001</v>
      </c>
      <c r="H2626" t="s">
        <v>26002</v>
      </c>
      <c r="I2626" t="s">
        <v>5184</v>
      </c>
      <c r="J2626" t="s">
        <v>6132</v>
      </c>
      <c r="K2626" t="s">
        <v>6133</v>
      </c>
      <c r="L2626" t="s">
        <v>123</v>
      </c>
      <c r="M2626" t="s">
        <v>4932</v>
      </c>
      <c r="N2626" t="s">
        <v>4881</v>
      </c>
      <c r="O2626" t="s">
        <v>6134</v>
      </c>
      <c r="P2626" t="s">
        <v>26003</v>
      </c>
      <c r="Q2626" t="s">
        <v>26004</v>
      </c>
      <c r="R2626" t="str">
        <f t="shared" si="82"/>
        <v>诸城</v>
      </c>
      <c r="S2626" t="str">
        <f t="shared" si="83"/>
        <v>0105</v>
      </c>
    </row>
    <row r="2627" spans="1:19">
      <c r="A2627" t="s">
        <v>26005</v>
      </c>
      <c r="B2627" t="s">
        <v>26006</v>
      </c>
      <c r="C2627" t="s">
        <v>49</v>
      </c>
      <c r="D2627" t="s">
        <v>26007</v>
      </c>
      <c r="E2627" t="s">
        <v>21685</v>
      </c>
      <c r="F2627" t="s">
        <v>26008</v>
      </c>
      <c r="G2627" t="s">
        <v>26009</v>
      </c>
      <c r="H2627" t="s">
        <v>26010</v>
      </c>
      <c r="I2627" t="s">
        <v>12119</v>
      </c>
      <c r="J2627" t="s">
        <v>10465</v>
      </c>
      <c r="K2627" t="s">
        <v>10466</v>
      </c>
      <c r="L2627" t="s">
        <v>123</v>
      </c>
      <c r="M2627" t="s">
        <v>4932</v>
      </c>
      <c r="N2627" t="s">
        <v>5421</v>
      </c>
      <c r="O2627" t="s">
        <v>10467</v>
      </c>
      <c r="P2627" t="s">
        <v>26011</v>
      </c>
      <c r="Q2627" t="s">
        <v>26012</v>
      </c>
      <c r="R2627" t="str">
        <f t="shared" si="82"/>
        <v>诸城</v>
      </c>
      <c r="S2627" t="str">
        <f t="shared" si="83"/>
        <v>0105</v>
      </c>
    </row>
    <row r="2628" spans="1:19">
      <c r="A2628" t="s">
        <v>26013</v>
      </c>
      <c r="B2628" t="s">
        <v>26014</v>
      </c>
      <c r="C2628" t="s">
        <v>49</v>
      </c>
      <c r="D2628" t="s">
        <v>26015</v>
      </c>
      <c r="E2628" t="s">
        <v>25960</v>
      </c>
      <c r="F2628" t="s">
        <v>26016</v>
      </c>
      <c r="G2628" t="s">
        <v>26017</v>
      </c>
      <c r="H2628" t="s">
        <v>26018</v>
      </c>
      <c r="I2628" t="s">
        <v>4955</v>
      </c>
      <c r="J2628" t="s">
        <v>8722</v>
      </c>
      <c r="K2628" t="s">
        <v>8723</v>
      </c>
      <c r="L2628" t="s">
        <v>60</v>
      </c>
      <c r="M2628" t="s">
        <v>4904</v>
      </c>
      <c r="N2628" t="s">
        <v>4832</v>
      </c>
      <c r="O2628" t="s">
        <v>8724</v>
      </c>
      <c r="P2628" t="s">
        <v>26019</v>
      </c>
      <c r="Q2628" t="s">
        <v>26020</v>
      </c>
      <c r="R2628" t="str">
        <f t="shared" si="82"/>
        <v>奎文</v>
      </c>
      <c r="S2628" t="str">
        <f t="shared" si="83"/>
        <v>0105</v>
      </c>
    </row>
    <row r="2629" spans="1:19">
      <c r="A2629" t="s">
        <v>26021</v>
      </c>
      <c r="B2629" t="s">
        <v>26022</v>
      </c>
      <c r="C2629" t="s">
        <v>49</v>
      </c>
      <c r="D2629" t="s">
        <v>26023</v>
      </c>
      <c r="E2629" t="s">
        <v>21710</v>
      </c>
      <c r="F2629" t="s">
        <v>26024</v>
      </c>
      <c r="G2629" t="s">
        <v>26025</v>
      </c>
      <c r="H2629" t="s">
        <v>26026</v>
      </c>
      <c r="I2629" t="s">
        <v>4852</v>
      </c>
      <c r="J2629" t="s">
        <v>5658</v>
      </c>
      <c r="K2629" t="s">
        <v>5659</v>
      </c>
      <c r="L2629" t="s">
        <v>114</v>
      </c>
      <c r="M2629" t="s">
        <v>5486</v>
      </c>
      <c r="N2629" t="s">
        <v>4845</v>
      </c>
      <c r="O2629" t="s">
        <v>5660</v>
      </c>
      <c r="P2629" t="s">
        <v>26027</v>
      </c>
      <c r="Q2629" t="s">
        <v>26028</v>
      </c>
      <c r="R2629" t="str">
        <f t="shared" si="82"/>
        <v>高密</v>
      </c>
      <c r="S2629" t="str">
        <f t="shared" si="83"/>
        <v>0105</v>
      </c>
    </row>
    <row r="2630" spans="1:19">
      <c r="A2630" t="s">
        <v>26029</v>
      </c>
      <c r="B2630" t="s">
        <v>26030</v>
      </c>
      <c r="C2630" t="s">
        <v>49</v>
      </c>
      <c r="D2630" t="s">
        <v>26031</v>
      </c>
      <c r="E2630" t="s">
        <v>21659</v>
      </c>
      <c r="F2630" t="s">
        <v>26032</v>
      </c>
      <c r="G2630" t="s">
        <v>26033</v>
      </c>
      <c r="H2630" t="s">
        <v>26034</v>
      </c>
      <c r="I2630" t="s">
        <v>4852</v>
      </c>
      <c r="J2630" t="s">
        <v>6031</v>
      </c>
      <c r="K2630" t="s">
        <v>6032</v>
      </c>
      <c r="L2630" t="s">
        <v>262</v>
      </c>
      <c r="M2630" t="s">
        <v>6033</v>
      </c>
      <c r="N2630" t="s">
        <v>4789</v>
      </c>
      <c r="O2630" t="s">
        <v>6034</v>
      </c>
      <c r="P2630" t="s">
        <v>17124</v>
      </c>
      <c r="Q2630" t="s">
        <v>26035</v>
      </c>
      <c r="R2630" t="str">
        <f t="shared" si="82"/>
        <v>寒亭</v>
      </c>
      <c r="S2630" t="str">
        <f t="shared" si="83"/>
        <v>0105</v>
      </c>
    </row>
    <row r="2631" spans="1:19">
      <c r="A2631" t="s">
        <v>26036</v>
      </c>
      <c r="B2631" t="s">
        <v>26037</v>
      </c>
      <c r="C2631" t="s">
        <v>49</v>
      </c>
      <c r="D2631" t="s">
        <v>26038</v>
      </c>
      <c r="E2631" t="s">
        <v>21685</v>
      </c>
      <c r="F2631" t="s">
        <v>26039</v>
      </c>
      <c r="G2631" t="s">
        <v>26040</v>
      </c>
      <c r="H2631" t="s">
        <v>26041</v>
      </c>
      <c r="I2631" t="s">
        <v>12119</v>
      </c>
      <c r="J2631" t="s">
        <v>8294</v>
      </c>
      <c r="K2631" t="s">
        <v>8295</v>
      </c>
      <c r="L2631" t="s">
        <v>50</v>
      </c>
      <c r="M2631" t="s">
        <v>5877</v>
      </c>
      <c r="N2631" t="s">
        <v>5421</v>
      </c>
      <c r="O2631" t="s">
        <v>8296</v>
      </c>
      <c r="P2631" t="s">
        <v>26042</v>
      </c>
      <c r="Q2631" t="s">
        <v>26043</v>
      </c>
      <c r="R2631" t="str">
        <f t="shared" si="82"/>
        <v>青州</v>
      </c>
      <c r="S2631" t="str">
        <f t="shared" si="83"/>
        <v>0105</v>
      </c>
    </row>
    <row r="2632" spans="1:19">
      <c r="A2632" t="s">
        <v>26044</v>
      </c>
      <c r="B2632" t="s">
        <v>26045</v>
      </c>
      <c r="C2632" t="s">
        <v>49</v>
      </c>
      <c r="D2632" t="s">
        <v>26046</v>
      </c>
      <c r="E2632" t="s">
        <v>21685</v>
      </c>
      <c r="F2632" t="s">
        <v>26047</v>
      </c>
      <c r="G2632" t="s">
        <v>26048</v>
      </c>
      <c r="H2632" t="s">
        <v>26049</v>
      </c>
      <c r="I2632" t="s">
        <v>12119</v>
      </c>
      <c r="J2632" t="s">
        <v>10200</v>
      </c>
      <c r="K2632" t="s">
        <v>10201</v>
      </c>
      <c r="L2632" t="s">
        <v>77</v>
      </c>
      <c r="M2632" t="s">
        <v>5295</v>
      </c>
      <c r="N2632" t="s">
        <v>5960</v>
      </c>
      <c r="O2632" t="s">
        <v>10202</v>
      </c>
      <c r="P2632" t="s">
        <v>26050</v>
      </c>
      <c r="Q2632" t="s">
        <v>26051</v>
      </c>
      <c r="R2632" t="str">
        <f t="shared" si="82"/>
        <v>临朐</v>
      </c>
      <c r="S2632" t="str">
        <f t="shared" si="83"/>
        <v>0105</v>
      </c>
    </row>
    <row r="2633" spans="1:19">
      <c r="A2633" t="s">
        <v>26052</v>
      </c>
      <c r="B2633" t="s">
        <v>17875</v>
      </c>
      <c r="C2633" t="s">
        <v>49</v>
      </c>
      <c r="D2633" t="s">
        <v>26053</v>
      </c>
      <c r="E2633" t="s">
        <v>26054</v>
      </c>
      <c r="F2633" t="s">
        <v>26055</v>
      </c>
      <c r="G2633" t="s">
        <v>26056</v>
      </c>
      <c r="H2633" t="s">
        <v>26057</v>
      </c>
      <c r="I2633" t="s">
        <v>5221</v>
      </c>
      <c r="J2633" t="s">
        <v>8830</v>
      </c>
      <c r="K2633" t="s">
        <v>8831</v>
      </c>
      <c r="L2633" t="s">
        <v>123</v>
      </c>
      <c r="M2633" t="s">
        <v>5364</v>
      </c>
      <c r="N2633" t="s">
        <v>4892</v>
      </c>
      <c r="O2633" t="s">
        <v>8832</v>
      </c>
      <c r="P2633" t="s">
        <v>26058</v>
      </c>
      <c r="Q2633" t="s">
        <v>26059</v>
      </c>
      <c r="R2633" t="str">
        <f t="shared" si="82"/>
        <v>诸城</v>
      </c>
      <c r="S2633" t="str">
        <f t="shared" si="83"/>
        <v>0105</v>
      </c>
    </row>
    <row r="2634" spans="1:19">
      <c r="A2634" t="s">
        <v>26060</v>
      </c>
      <c r="B2634" t="s">
        <v>26061</v>
      </c>
      <c r="C2634" t="s">
        <v>49</v>
      </c>
      <c r="D2634" t="s">
        <v>26062</v>
      </c>
      <c r="E2634" t="s">
        <v>26054</v>
      </c>
      <c r="F2634" t="s">
        <v>26063</v>
      </c>
      <c r="G2634" t="s">
        <v>26064</v>
      </c>
      <c r="H2634" t="s">
        <v>26065</v>
      </c>
      <c r="I2634" t="s">
        <v>4955</v>
      </c>
      <c r="J2634" t="s">
        <v>7611</v>
      </c>
      <c r="K2634" t="s">
        <v>7612</v>
      </c>
      <c r="L2634" t="s">
        <v>123</v>
      </c>
      <c r="M2634" t="s">
        <v>5364</v>
      </c>
      <c r="N2634" t="s">
        <v>5005</v>
      </c>
      <c r="O2634" t="s">
        <v>7613</v>
      </c>
      <c r="P2634" t="s">
        <v>26066</v>
      </c>
      <c r="Q2634" t="s">
        <v>15588</v>
      </c>
      <c r="R2634" t="str">
        <f t="shared" si="82"/>
        <v>诸城</v>
      </c>
      <c r="S2634" t="str">
        <f t="shared" si="83"/>
        <v>0105</v>
      </c>
    </row>
    <row r="2635" spans="1:19">
      <c r="A2635" t="s">
        <v>26067</v>
      </c>
      <c r="B2635" t="s">
        <v>26068</v>
      </c>
      <c r="C2635" t="s">
        <v>49</v>
      </c>
      <c r="D2635" t="s">
        <v>26069</v>
      </c>
      <c r="E2635" t="s">
        <v>21710</v>
      </c>
      <c r="F2635" t="s">
        <v>26070</v>
      </c>
      <c r="G2635" t="s">
        <v>26071</v>
      </c>
      <c r="H2635" t="s">
        <v>26072</v>
      </c>
      <c r="I2635" t="s">
        <v>4828</v>
      </c>
      <c r="J2635" t="s">
        <v>7677</v>
      </c>
      <c r="K2635" t="s">
        <v>7678</v>
      </c>
      <c r="L2635" t="s">
        <v>86</v>
      </c>
      <c r="M2635" t="s">
        <v>7679</v>
      </c>
      <c r="N2635" t="s">
        <v>5907</v>
      </c>
      <c r="O2635" t="s">
        <v>7680</v>
      </c>
      <c r="P2635" t="s">
        <v>26073</v>
      </c>
      <c r="R2635" t="str">
        <f t="shared" si="82"/>
        <v>坊子</v>
      </c>
      <c r="S2635" t="str">
        <f t="shared" si="83"/>
        <v>0105</v>
      </c>
    </row>
    <row r="2636" spans="1:19">
      <c r="A2636" t="s">
        <v>26074</v>
      </c>
      <c r="B2636" t="s">
        <v>26075</v>
      </c>
      <c r="C2636" t="s">
        <v>49</v>
      </c>
      <c r="D2636" t="s">
        <v>26076</v>
      </c>
      <c r="E2636" t="s">
        <v>21659</v>
      </c>
      <c r="F2636" t="s">
        <v>26077</v>
      </c>
      <c r="G2636" t="s">
        <v>26078</v>
      </c>
      <c r="H2636" t="s">
        <v>26079</v>
      </c>
      <c r="I2636" t="s">
        <v>4955</v>
      </c>
      <c r="J2636" t="s">
        <v>6423</v>
      </c>
      <c r="K2636" t="s">
        <v>6424</v>
      </c>
      <c r="L2636" t="s">
        <v>60</v>
      </c>
      <c r="M2636" t="s">
        <v>5511</v>
      </c>
      <c r="N2636" t="s">
        <v>5056</v>
      </c>
      <c r="O2636" t="s">
        <v>6425</v>
      </c>
      <c r="P2636" t="s">
        <v>26080</v>
      </c>
      <c r="Q2636" t="s">
        <v>26081</v>
      </c>
      <c r="R2636" t="str">
        <f t="shared" si="82"/>
        <v>奎文</v>
      </c>
      <c r="S2636" t="str">
        <f t="shared" si="83"/>
        <v>0105</v>
      </c>
    </row>
    <row r="2637" spans="1:19">
      <c r="A2637" t="s">
        <v>26082</v>
      </c>
      <c r="B2637" t="s">
        <v>26083</v>
      </c>
      <c r="C2637" t="s">
        <v>49</v>
      </c>
      <c r="D2637" t="s">
        <v>26084</v>
      </c>
      <c r="E2637" t="s">
        <v>21641</v>
      </c>
      <c r="F2637" t="s">
        <v>26085</v>
      </c>
      <c r="G2637" t="s">
        <v>26086</v>
      </c>
      <c r="H2637" t="s">
        <v>26087</v>
      </c>
      <c r="I2637" t="s">
        <v>12119</v>
      </c>
      <c r="J2637" t="s">
        <v>6611</v>
      </c>
      <c r="K2637" t="s">
        <v>6612</v>
      </c>
      <c r="L2637" t="s">
        <v>86</v>
      </c>
      <c r="M2637" t="s">
        <v>5099</v>
      </c>
      <c r="O2637" t="s">
        <v>6613</v>
      </c>
      <c r="Q2637" t="s">
        <v>26088</v>
      </c>
      <c r="R2637" t="str">
        <f t="shared" si="82"/>
        <v>坊子</v>
      </c>
      <c r="S2637" t="str">
        <f t="shared" si="83"/>
        <v>0105</v>
      </c>
    </row>
    <row r="2638" spans="1:19">
      <c r="A2638" t="s">
        <v>26089</v>
      </c>
      <c r="B2638" t="s">
        <v>26090</v>
      </c>
      <c r="C2638" t="s">
        <v>49</v>
      </c>
      <c r="D2638" t="s">
        <v>26091</v>
      </c>
      <c r="E2638" t="s">
        <v>26092</v>
      </c>
      <c r="F2638" t="s">
        <v>26093</v>
      </c>
      <c r="G2638" t="s">
        <v>26094</v>
      </c>
      <c r="I2638" t="s">
        <v>7872</v>
      </c>
      <c r="R2638" t="str">
        <f t="shared" si="82"/>
        <v/>
      </c>
      <c r="S2638" t="str">
        <f t="shared" si="83"/>
        <v>0105</v>
      </c>
    </row>
    <row r="2639" spans="1:19">
      <c r="A2639" t="s">
        <v>26095</v>
      </c>
      <c r="B2639" t="s">
        <v>26096</v>
      </c>
      <c r="C2639" t="s">
        <v>49</v>
      </c>
      <c r="D2639" t="s">
        <v>26097</v>
      </c>
      <c r="E2639" t="s">
        <v>22090</v>
      </c>
      <c r="F2639" t="s">
        <v>26098</v>
      </c>
      <c r="G2639" t="s">
        <v>26099</v>
      </c>
      <c r="H2639" t="s">
        <v>26100</v>
      </c>
      <c r="I2639" t="s">
        <v>4828</v>
      </c>
      <c r="J2639" t="s">
        <v>15037</v>
      </c>
      <c r="K2639" t="s">
        <v>15038</v>
      </c>
      <c r="L2639" t="s">
        <v>237</v>
      </c>
      <c r="M2639" t="s">
        <v>4971</v>
      </c>
      <c r="N2639" t="s">
        <v>5939</v>
      </c>
      <c r="O2639" t="s">
        <v>15039</v>
      </c>
      <c r="P2639" t="s">
        <v>26101</v>
      </c>
      <c r="R2639" t="str">
        <f t="shared" si="82"/>
        <v>潍城</v>
      </c>
      <c r="S2639" t="str">
        <f t="shared" si="83"/>
        <v>0105</v>
      </c>
    </row>
    <row r="2640" spans="1:19">
      <c r="A2640" t="s">
        <v>26102</v>
      </c>
      <c r="B2640" t="s">
        <v>26103</v>
      </c>
      <c r="C2640" t="s">
        <v>49</v>
      </c>
      <c r="D2640" t="s">
        <v>26104</v>
      </c>
      <c r="E2640" t="s">
        <v>21685</v>
      </c>
      <c r="F2640" t="s">
        <v>26105</v>
      </c>
      <c r="G2640" t="s">
        <v>26106</v>
      </c>
      <c r="H2640" t="s">
        <v>26107</v>
      </c>
      <c r="I2640" t="s">
        <v>12757</v>
      </c>
      <c r="J2640" t="s">
        <v>6983</v>
      </c>
      <c r="K2640" t="s">
        <v>6984</v>
      </c>
      <c r="L2640" t="s">
        <v>95</v>
      </c>
      <c r="M2640" t="s">
        <v>5682</v>
      </c>
      <c r="N2640" t="s">
        <v>6601</v>
      </c>
      <c r="O2640" t="s">
        <v>6986</v>
      </c>
      <c r="P2640" t="s">
        <v>26108</v>
      </c>
      <c r="R2640" t="str">
        <f t="shared" si="82"/>
        <v>安丘</v>
      </c>
      <c r="S2640" t="str">
        <f t="shared" si="83"/>
        <v>0105</v>
      </c>
    </row>
    <row r="2641" spans="1:19">
      <c r="A2641" t="s">
        <v>1146</v>
      </c>
      <c r="B2641" t="s">
        <v>26109</v>
      </c>
      <c r="C2641" t="s">
        <v>49</v>
      </c>
      <c r="D2641" t="s">
        <v>26110</v>
      </c>
      <c r="E2641" t="s">
        <v>21659</v>
      </c>
      <c r="F2641" t="s">
        <v>26111</v>
      </c>
      <c r="G2641" t="s">
        <v>1144</v>
      </c>
      <c r="H2641" t="s">
        <v>26112</v>
      </c>
      <c r="I2641" t="s">
        <v>4929</v>
      </c>
      <c r="J2641" t="s">
        <v>8081</v>
      </c>
      <c r="K2641" t="s">
        <v>8082</v>
      </c>
      <c r="L2641" t="s">
        <v>105</v>
      </c>
      <c r="M2641" t="s">
        <v>5133</v>
      </c>
      <c r="N2641" t="s">
        <v>4892</v>
      </c>
      <c r="O2641" t="s">
        <v>8083</v>
      </c>
      <c r="Q2641" t="s">
        <v>26113</v>
      </c>
      <c r="R2641" t="str">
        <f t="shared" si="82"/>
        <v>寿光</v>
      </c>
      <c r="S2641" t="str">
        <f t="shared" si="83"/>
        <v>0105</v>
      </c>
    </row>
    <row r="2642" spans="1:19">
      <c r="A2642" t="s">
        <v>26114</v>
      </c>
      <c r="B2642" t="s">
        <v>26115</v>
      </c>
      <c r="C2642" t="s">
        <v>49</v>
      </c>
      <c r="D2642" t="s">
        <v>26116</v>
      </c>
      <c r="E2642" t="s">
        <v>26117</v>
      </c>
      <c r="F2642" t="s">
        <v>26118</v>
      </c>
      <c r="G2642" t="s">
        <v>26119</v>
      </c>
      <c r="H2642" t="s">
        <v>26120</v>
      </c>
      <c r="I2642" t="s">
        <v>4852</v>
      </c>
      <c r="J2642" t="s">
        <v>9356</v>
      </c>
      <c r="K2642" t="s">
        <v>9357</v>
      </c>
      <c r="L2642" t="s">
        <v>375</v>
      </c>
      <c r="M2642" t="s">
        <v>5409</v>
      </c>
      <c r="N2642" t="s">
        <v>20639</v>
      </c>
      <c r="O2642" t="s">
        <v>9358</v>
      </c>
      <c r="P2642" t="s">
        <v>26121</v>
      </c>
      <c r="Q2642" t="s">
        <v>26122</v>
      </c>
      <c r="R2642" t="str">
        <f t="shared" si="82"/>
        <v>昌邑</v>
      </c>
      <c r="S2642" t="str">
        <f t="shared" si="83"/>
        <v>0105</v>
      </c>
    </row>
    <row r="2643" spans="1:19">
      <c r="A2643" t="s">
        <v>26123</v>
      </c>
      <c r="B2643" t="s">
        <v>26124</v>
      </c>
      <c r="C2643" t="s">
        <v>49</v>
      </c>
      <c r="D2643" t="s">
        <v>26125</v>
      </c>
      <c r="E2643" t="s">
        <v>21659</v>
      </c>
      <c r="F2643" t="s">
        <v>26126</v>
      </c>
      <c r="G2643" t="s">
        <v>26127</v>
      </c>
      <c r="H2643" t="s">
        <v>26128</v>
      </c>
      <c r="I2643" t="s">
        <v>4785</v>
      </c>
      <c r="J2643" t="s">
        <v>26129</v>
      </c>
      <c r="K2643" t="s">
        <v>26130</v>
      </c>
      <c r="L2643" t="s">
        <v>1136</v>
      </c>
      <c r="M2643" t="s">
        <v>6413</v>
      </c>
      <c r="N2643" t="s">
        <v>21047</v>
      </c>
      <c r="O2643" t="s">
        <v>26131</v>
      </c>
      <c r="P2643" t="s">
        <v>26132</v>
      </c>
      <c r="R2643" t="str">
        <f t="shared" si="82"/>
        <v>昌乐</v>
      </c>
      <c r="S2643" t="str">
        <f t="shared" si="83"/>
        <v>0105</v>
      </c>
    </row>
    <row r="2644" spans="1:19">
      <c r="A2644" t="s">
        <v>26133</v>
      </c>
      <c r="B2644" t="s">
        <v>26134</v>
      </c>
      <c r="C2644" t="s">
        <v>49</v>
      </c>
      <c r="D2644" t="s">
        <v>26135</v>
      </c>
      <c r="E2644" t="s">
        <v>21710</v>
      </c>
      <c r="F2644" t="s">
        <v>26136</v>
      </c>
      <c r="G2644" t="s">
        <v>26137</v>
      </c>
      <c r="H2644" t="s">
        <v>26138</v>
      </c>
      <c r="I2644" t="s">
        <v>4785</v>
      </c>
      <c r="J2644" t="s">
        <v>18995</v>
      </c>
      <c r="K2644" t="s">
        <v>18996</v>
      </c>
      <c r="L2644" t="s">
        <v>114</v>
      </c>
      <c r="M2644" t="s">
        <v>5486</v>
      </c>
      <c r="N2644" t="s">
        <v>7890</v>
      </c>
      <c r="O2644" t="s">
        <v>18997</v>
      </c>
      <c r="P2644" t="s">
        <v>26139</v>
      </c>
      <c r="R2644" t="str">
        <f t="shared" si="82"/>
        <v>高密</v>
      </c>
      <c r="S2644" t="str">
        <f t="shared" si="83"/>
        <v>0105</v>
      </c>
    </row>
    <row r="2645" spans="1:19">
      <c r="A2645" t="s">
        <v>26140</v>
      </c>
      <c r="B2645" t="s">
        <v>26141</v>
      </c>
      <c r="C2645" t="s">
        <v>49</v>
      </c>
      <c r="D2645" t="s">
        <v>26142</v>
      </c>
      <c r="E2645" t="s">
        <v>21710</v>
      </c>
      <c r="F2645" t="s">
        <v>26143</v>
      </c>
      <c r="G2645" t="s">
        <v>26144</v>
      </c>
      <c r="H2645" t="s">
        <v>26145</v>
      </c>
      <c r="I2645" t="s">
        <v>4785</v>
      </c>
      <c r="J2645" t="s">
        <v>11180</v>
      </c>
      <c r="K2645" t="s">
        <v>11181</v>
      </c>
      <c r="L2645" t="s">
        <v>86</v>
      </c>
      <c r="M2645" t="s">
        <v>5099</v>
      </c>
      <c r="O2645" t="s">
        <v>11182</v>
      </c>
      <c r="P2645" t="s">
        <v>26146</v>
      </c>
      <c r="R2645" t="str">
        <f t="shared" si="82"/>
        <v>坊子</v>
      </c>
      <c r="S2645" t="str">
        <f t="shared" si="83"/>
        <v>0105</v>
      </c>
    </row>
    <row r="2646" spans="1:19">
      <c r="A2646" t="s">
        <v>26147</v>
      </c>
      <c r="B2646" t="s">
        <v>26148</v>
      </c>
      <c r="C2646" t="s">
        <v>49</v>
      </c>
      <c r="D2646" t="s">
        <v>26149</v>
      </c>
      <c r="E2646" t="s">
        <v>21659</v>
      </c>
      <c r="F2646" t="s">
        <v>26150</v>
      </c>
      <c r="G2646" t="s">
        <v>26151</v>
      </c>
      <c r="H2646" t="s">
        <v>26152</v>
      </c>
      <c r="I2646" t="s">
        <v>4852</v>
      </c>
      <c r="J2646" t="s">
        <v>24148</v>
      </c>
      <c r="K2646" t="s">
        <v>24149</v>
      </c>
      <c r="L2646" t="s">
        <v>123</v>
      </c>
      <c r="M2646" t="s">
        <v>6022</v>
      </c>
      <c r="N2646" t="s">
        <v>4933</v>
      </c>
      <c r="O2646" t="s">
        <v>24150</v>
      </c>
      <c r="P2646" t="s">
        <v>26153</v>
      </c>
      <c r="Q2646" t="s">
        <v>26154</v>
      </c>
      <c r="R2646" t="str">
        <f t="shared" si="82"/>
        <v>诸城</v>
      </c>
      <c r="S2646" t="str">
        <f t="shared" si="83"/>
        <v>0105</v>
      </c>
    </row>
    <row r="2647" spans="1:19">
      <c r="A2647" t="s">
        <v>26155</v>
      </c>
      <c r="B2647" t="s">
        <v>26156</v>
      </c>
      <c r="C2647" t="s">
        <v>49</v>
      </c>
      <c r="D2647" t="s">
        <v>26157</v>
      </c>
      <c r="E2647" t="s">
        <v>22090</v>
      </c>
      <c r="F2647" t="s">
        <v>26158</v>
      </c>
      <c r="G2647" t="s">
        <v>26159</v>
      </c>
      <c r="H2647" t="s">
        <v>26160</v>
      </c>
      <c r="I2647" t="s">
        <v>4785</v>
      </c>
      <c r="J2647" t="s">
        <v>5014</v>
      </c>
      <c r="K2647" t="s">
        <v>5015</v>
      </c>
      <c r="L2647" t="s">
        <v>50</v>
      </c>
      <c r="M2647" t="s">
        <v>5016</v>
      </c>
      <c r="N2647" t="s">
        <v>5030</v>
      </c>
      <c r="O2647" t="s">
        <v>5018</v>
      </c>
      <c r="P2647" t="s">
        <v>26161</v>
      </c>
      <c r="Q2647" t="s">
        <v>26162</v>
      </c>
      <c r="R2647" t="str">
        <f t="shared" si="82"/>
        <v>青州</v>
      </c>
      <c r="S2647" t="str">
        <f t="shared" si="83"/>
        <v>0105</v>
      </c>
    </row>
    <row r="2648" spans="1:19">
      <c r="A2648" t="s">
        <v>26163</v>
      </c>
      <c r="B2648" t="s">
        <v>26164</v>
      </c>
      <c r="C2648" t="s">
        <v>49</v>
      </c>
      <c r="D2648" t="s">
        <v>26165</v>
      </c>
      <c r="E2648" t="s">
        <v>22090</v>
      </c>
      <c r="F2648" t="s">
        <v>26166</v>
      </c>
      <c r="G2648" t="s">
        <v>26167</v>
      </c>
      <c r="H2648" t="s">
        <v>26168</v>
      </c>
      <c r="I2648" t="s">
        <v>4852</v>
      </c>
      <c r="J2648" t="s">
        <v>5520</v>
      </c>
      <c r="K2648" t="s">
        <v>5521</v>
      </c>
      <c r="L2648" t="s">
        <v>237</v>
      </c>
      <c r="M2648" t="s">
        <v>4868</v>
      </c>
      <c r="N2648" t="s">
        <v>5487</v>
      </c>
      <c r="O2648" t="s">
        <v>5522</v>
      </c>
      <c r="P2648" t="s">
        <v>26169</v>
      </c>
      <c r="R2648" t="str">
        <f t="shared" si="82"/>
        <v>潍城</v>
      </c>
      <c r="S2648" t="str">
        <f t="shared" si="83"/>
        <v>0105</v>
      </c>
    </row>
    <row r="2649" spans="1:19">
      <c r="A2649" t="s">
        <v>26170</v>
      </c>
      <c r="B2649" t="s">
        <v>26171</v>
      </c>
      <c r="C2649" t="s">
        <v>49</v>
      </c>
      <c r="D2649" t="s">
        <v>26172</v>
      </c>
      <c r="E2649" t="s">
        <v>22090</v>
      </c>
      <c r="F2649" t="s">
        <v>26173</v>
      </c>
      <c r="G2649" t="s">
        <v>26174</v>
      </c>
      <c r="H2649" t="s">
        <v>26175</v>
      </c>
      <c r="I2649" t="s">
        <v>4813</v>
      </c>
      <c r="J2649" t="s">
        <v>16742</v>
      </c>
      <c r="K2649" t="s">
        <v>16743</v>
      </c>
      <c r="L2649" t="s">
        <v>77</v>
      </c>
      <c r="M2649" t="s">
        <v>16744</v>
      </c>
      <c r="N2649" t="s">
        <v>4789</v>
      </c>
      <c r="O2649" t="s">
        <v>16745</v>
      </c>
      <c r="P2649" t="s">
        <v>26176</v>
      </c>
      <c r="R2649" t="str">
        <f t="shared" si="82"/>
        <v>临朐</v>
      </c>
      <c r="S2649" t="str">
        <f t="shared" si="83"/>
        <v>0105</v>
      </c>
    </row>
    <row r="2650" spans="1:19">
      <c r="A2650" t="s">
        <v>1178</v>
      </c>
      <c r="B2650" t="s">
        <v>26177</v>
      </c>
      <c r="C2650" t="s">
        <v>49</v>
      </c>
      <c r="D2650" t="s">
        <v>26178</v>
      </c>
      <c r="E2650" t="s">
        <v>23787</v>
      </c>
      <c r="F2650" t="s">
        <v>26179</v>
      </c>
      <c r="G2650" t="s">
        <v>1176</v>
      </c>
      <c r="H2650" t="s">
        <v>26180</v>
      </c>
      <c r="I2650" t="s">
        <v>12119</v>
      </c>
      <c r="J2650" t="s">
        <v>10620</v>
      </c>
      <c r="K2650" t="s">
        <v>10621</v>
      </c>
      <c r="L2650" t="s">
        <v>60</v>
      </c>
      <c r="M2650" t="s">
        <v>5999</v>
      </c>
      <c r="N2650" t="s">
        <v>5005</v>
      </c>
      <c r="O2650" t="s">
        <v>10622</v>
      </c>
      <c r="P2650" t="s">
        <v>26181</v>
      </c>
      <c r="R2650" t="str">
        <f t="shared" si="82"/>
        <v>奎文</v>
      </c>
      <c r="S2650" t="str">
        <f t="shared" si="83"/>
        <v>0105</v>
      </c>
    </row>
    <row r="2651" spans="1:19">
      <c r="A2651" t="s">
        <v>26182</v>
      </c>
      <c r="B2651" t="s">
        <v>26183</v>
      </c>
      <c r="C2651" t="s">
        <v>49</v>
      </c>
      <c r="D2651" t="s">
        <v>26184</v>
      </c>
      <c r="E2651" t="s">
        <v>21659</v>
      </c>
      <c r="F2651" t="s">
        <v>26185</v>
      </c>
      <c r="G2651" t="s">
        <v>26186</v>
      </c>
      <c r="H2651" t="s">
        <v>26187</v>
      </c>
      <c r="I2651" t="s">
        <v>5282</v>
      </c>
      <c r="J2651" t="s">
        <v>6840</v>
      </c>
      <c r="K2651" t="s">
        <v>6841</v>
      </c>
      <c r="L2651" t="s">
        <v>1136</v>
      </c>
      <c r="M2651" t="s">
        <v>5330</v>
      </c>
      <c r="N2651" t="s">
        <v>4845</v>
      </c>
      <c r="O2651" t="s">
        <v>6842</v>
      </c>
      <c r="P2651" t="s">
        <v>26188</v>
      </c>
      <c r="Q2651" t="s">
        <v>26189</v>
      </c>
      <c r="R2651" t="str">
        <f t="shared" si="82"/>
        <v>昌乐</v>
      </c>
      <c r="S2651" t="str">
        <f t="shared" si="83"/>
        <v>0105</v>
      </c>
    </row>
    <row r="2652" spans="1:19">
      <c r="A2652" t="s">
        <v>26190</v>
      </c>
      <c r="B2652" t="s">
        <v>26191</v>
      </c>
      <c r="C2652" t="s">
        <v>49</v>
      </c>
      <c r="D2652" t="s">
        <v>26192</v>
      </c>
      <c r="E2652" t="s">
        <v>21659</v>
      </c>
      <c r="F2652" t="s">
        <v>26193</v>
      </c>
      <c r="G2652" t="s">
        <v>26194</v>
      </c>
      <c r="H2652" t="s">
        <v>26195</v>
      </c>
      <c r="I2652" t="s">
        <v>4852</v>
      </c>
      <c r="J2652" t="s">
        <v>5979</v>
      </c>
      <c r="K2652" t="s">
        <v>5980</v>
      </c>
      <c r="L2652" t="s">
        <v>60</v>
      </c>
      <c r="M2652" t="s">
        <v>5888</v>
      </c>
      <c r="N2652" t="s">
        <v>6985</v>
      </c>
      <c r="O2652" t="s">
        <v>5981</v>
      </c>
      <c r="P2652" t="s">
        <v>26196</v>
      </c>
      <c r="Q2652" t="s">
        <v>26197</v>
      </c>
      <c r="R2652" t="str">
        <f t="shared" si="82"/>
        <v>奎文</v>
      </c>
      <c r="S2652" t="str">
        <f t="shared" si="83"/>
        <v>0105</v>
      </c>
    </row>
    <row r="2653" spans="1:19">
      <c r="A2653" t="s">
        <v>26198</v>
      </c>
      <c r="B2653" t="s">
        <v>26199</v>
      </c>
      <c r="C2653" t="s">
        <v>49</v>
      </c>
      <c r="D2653" t="s">
        <v>26200</v>
      </c>
      <c r="E2653" t="s">
        <v>21641</v>
      </c>
      <c r="F2653" t="s">
        <v>26201</v>
      </c>
      <c r="G2653" t="s">
        <v>26202</v>
      </c>
      <c r="H2653" t="s">
        <v>26203</v>
      </c>
      <c r="I2653" t="s">
        <v>12844</v>
      </c>
      <c r="J2653" t="s">
        <v>9386</v>
      </c>
      <c r="K2653" t="s">
        <v>9387</v>
      </c>
      <c r="L2653" t="s">
        <v>50</v>
      </c>
      <c r="M2653" t="s">
        <v>6207</v>
      </c>
      <c r="N2653" t="s">
        <v>4946</v>
      </c>
      <c r="O2653" t="s">
        <v>9388</v>
      </c>
      <c r="P2653" t="s">
        <v>26204</v>
      </c>
      <c r="Q2653" t="s">
        <v>26205</v>
      </c>
      <c r="R2653" t="str">
        <f t="shared" si="82"/>
        <v>青州</v>
      </c>
      <c r="S2653" t="str">
        <f t="shared" si="83"/>
        <v>0105</v>
      </c>
    </row>
    <row r="2654" spans="1:19">
      <c r="A2654" t="s">
        <v>26206</v>
      </c>
      <c r="B2654" t="s">
        <v>26207</v>
      </c>
      <c r="C2654" t="s">
        <v>49</v>
      </c>
      <c r="D2654" t="s">
        <v>26208</v>
      </c>
      <c r="E2654" t="s">
        <v>21641</v>
      </c>
      <c r="F2654" t="s">
        <v>26209</v>
      </c>
      <c r="G2654" t="s">
        <v>26210</v>
      </c>
      <c r="H2654" t="s">
        <v>26211</v>
      </c>
      <c r="I2654" t="s">
        <v>12500</v>
      </c>
      <c r="J2654" t="s">
        <v>19013</v>
      </c>
      <c r="K2654" t="s">
        <v>19014</v>
      </c>
      <c r="L2654" t="s">
        <v>60</v>
      </c>
      <c r="M2654" t="s">
        <v>5888</v>
      </c>
      <c r="N2654" t="s">
        <v>5030</v>
      </c>
      <c r="O2654" t="s">
        <v>19015</v>
      </c>
      <c r="P2654" t="s">
        <v>26212</v>
      </c>
      <c r="R2654" t="str">
        <f t="shared" si="82"/>
        <v>奎文</v>
      </c>
      <c r="S2654" t="str">
        <f t="shared" si="83"/>
        <v>0105</v>
      </c>
    </row>
    <row r="2655" spans="1:19">
      <c r="A2655" t="s">
        <v>26213</v>
      </c>
      <c r="B2655" t="s">
        <v>26214</v>
      </c>
      <c r="C2655" t="s">
        <v>49</v>
      </c>
      <c r="D2655" t="s">
        <v>26215</v>
      </c>
      <c r="E2655" t="s">
        <v>21641</v>
      </c>
      <c r="F2655" t="s">
        <v>26216</v>
      </c>
      <c r="G2655" t="s">
        <v>26217</v>
      </c>
      <c r="H2655" t="s">
        <v>26218</v>
      </c>
      <c r="I2655" t="s">
        <v>12119</v>
      </c>
      <c r="J2655" t="s">
        <v>14178</v>
      </c>
      <c r="K2655" t="s">
        <v>14179</v>
      </c>
      <c r="L2655" t="s">
        <v>95</v>
      </c>
      <c r="M2655" t="s">
        <v>5709</v>
      </c>
      <c r="O2655" t="s">
        <v>14180</v>
      </c>
      <c r="P2655" t="s">
        <v>26219</v>
      </c>
      <c r="R2655" t="str">
        <f t="shared" si="82"/>
        <v>安丘</v>
      </c>
      <c r="S2655" t="str">
        <f t="shared" si="83"/>
        <v>0105</v>
      </c>
    </row>
    <row r="2656" spans="1:19">
      <c r="A2656" t="s">
        <v>26220</v>
      </c>
      <c r="B2656" t="s">
        <v>26221</v>
      </c>
      <c r="C2656" t="s">
        <v>49</v>
      </c>
      <c r="D2656" t="s">
        <v>26222</v>
      </c>
      <c r="E2656" t="s">
        <v>21659</v>
      </c>
      <c r="F2656" t="s">
        <v>26223</v>
      </c>
      <c r="G2656" t="s">
        <v>26224</v>
      </c>
      <c r="H2656" t="s">
        <v>26225</v>
      </c>
      <c r="I2656" t="s">
        <v>4841</v>
      </c>
      <c r="J2656" t="s">
        <v>9760</v>
      </c>
      <c r="K2656" t="s">
        <v>9761</v>
      </c>
      <c r="L2656" t="s">
        <v>60</v>
      </c>
      <c r="M2656" t="s">
        <v>5999</v>
      </c>
      <c r="N2656" t="s">
        <v>4905</v>
      </c>
      <c r="O2656" t="s">
        <v>9762</v>
      </c>
      <c r="P2656" t="s">
        <v>26226</v>
      </c>
      <c r="Q2656" t="s">
        <v>26227</v>
      </c>
      <c r="R2656" t="str">
        <f t="shared" si="82"/>
        <v>奎文</v>
      </c>
      <c r="S2656" t="str">
        <f t="shared" si="83"/>
        <v>0105</v>
      </c>
    </row>
    <row r="2657" spans="1:19">
      <c r="A2657" t="s">
        <v>26228</v>
      </c>
      <c r="B2657" t="s">
        <v>26229</v>
      </c>
      <c r="C2657" t="s">
        <v>49</v>
      </c>
      <c r="D2657" t="s">
        <v>26230</v>
      </c>
      <c r="E2657" t="s">
        <v>21710</v>
      </c>
      <c r="F2657" t="s">
        <v>26231</v>
      </c>
      <c r="G2657" t="s">
        <v>26232</v>
      </c>
      <c r="H2657" t="s">
        <v>26233</v>
      </c>
      <c r="I2657" t="s">
        <v>5184</v>
      </c>
      <c r="J2657" t="s">
        <v>21916</v>
      </c>
      <c r="K2657" t="s">
        <v>21917</v>
      </c>
      <c r="L2657" t="s">
        <v>77</v>
      </c>
      <c r="M2657" t="s">
        <v>4803</v>
      </c>
      <c r="N2657" t="s">
        <v>4972</v>
      </c>
      <c r="O2657" t="s">
        <v>21918</v>
      </c>
      <c r="P2657" t="s">
        <v>26234</v>
      </c>
      <c r="R2657" t="str">
        <f t="shared" si="82"/>
        <v>临朐</v>
      </c>
      <c r="S2657" t="str">
        <f t="shared" si="83"/>
        <v>0105</v>
      </c>
    </row>
    <row r="2658" spans="1:19">
      <c r="A2658" t="s">
        <v>26235</v>
      </c>
      <c r="B2658" t="s">
        <v>26236</v>
      </c>
      <c r="C2658" t="s">
        <v>49</v>
      </c>
      <c r="D2658" t="s">
        <v>26237</v>
      </c>
      <c r="E2658" t="s">
        <v>21641</v>
      </c>
      <c r="F2658" t="s">
        <v>26238</v>
      </c>
      <c r="G2658" t="s">
        <v>26239</v>
      </c>
      <c r="H2658" t="s">
        <v>26240</v>
      </c>
      <c r="I2658" t="s">
        <v>12119</v>
      </c>
      <c r="J2658" t="s">
        <v>8305</v>
      </c>
      <c r="K2658" t="s">
        <v>8306</v>
      </c>
      <c r="L2658" t="s">
        <v>60</v>
      </c>
      <c r="M2658" t="s">
        <v>5511</v>
      </c>
      <c r="O2658" t="s">
        <v>8307</v>
      </c>
      <c r="R2658" t="str">
        <f t="shared" si="82"/>
        <v>奎文</v>
      </c>
      <c r="S2658" t="str">
        <f t="shared" si="83"/>
        <v>0105</v>
      </c>
    </row>
    <row r="2659" spans="1:19">
      <c r="A2659" t="s">
        <v>26241</v>
      </c>
      <c r="B2659" t="s">
        <v>26242</v>
      </c>
      <c r="C2659" t="s">
        <v>49</v>
      </c>
      <c r="D2659" t="s">
        <v>26243</v>
      </c>
      <c r="E2659" t="s">
        <v>21659</v>
      </c>
      <c r="F2659" t="s">
        <v>26244</v>
      </c>
      <c r="G2659" t="s">
        <v>26245</v>
      </c>
      <c r="H2659" t="s">
        <v>26246</v>
      </c>
      <c r="I2659" t="s">
        <v>4852</v>
      </c>
      <c r="J2659" t="s">
        <v>13611</v>
      </c>
      <c r="K2659" t="s">
        <v>13612</v>
      </c>
      <c r="L2659" t="s">
        <v>375</v>
      </c>
      <c r="M2659" t="s">
        <v>7334</v>
      </c>
      <c r="N2659" t="s">
        <v>4817</v>
      </c>
      <c r="O2659" t="s">
        <v>13613</v>
      </c>
      <c r="P2659" t="s">
        <v>26247</v>
      </c>
      <c r="Q2659" t="s">
        <v>26248</v>
      </c>
      <c r="R2659" t="str">
        <f t="shared" si="82"/>
        <v>昌邑</v>
      </c>
      <c r="S2659" t="str">
        <f t="shared" si="83"/>
        <v>0105</v>
      </c>
    </row>
    <row r="2660" spans="1:19">
      <c r="A2660" t="s">
        <v>26249</v>
      </c>
      <c r="B2660" t="s">
        <v>26250</v>
      </c>
      <c r="C2660" t="s">
        <v>49</v>
      </c>
      <c r="D2660" t="s">
        <v>26251</v>
      </c>
      <c r="E2660" t="s">
        <v>26252</v>
      </c>
      <c r="F2660" t="s">
        <v>26253</v>
      </c>
      <c r="G2660" t="s">
        <v>26254</v>
      </c>
      <c r="H2660" t="s">
        <v>26255</v>
      </c>
      <c r="I2660" t="s">
        <v>5560</v>
      </c>
      <c r="J2660" t="s">
        <v>10465</v>
      </c>
      <c r="K2660" t="s">
        <v>10466</v>
      </c>
      <c r="L2660" t="s">
        <v>123</v>
      </c>
      <c r="M2660" t="s">
        <v>4932</v>
      </c>
      <c r="N2660" t="s">
        <v>4972</v>
      </c>
      <c r="O2660" t="s">
        <v>10467</v>
      </c>
      <c r="P2660" t="s">
        <v>26256</v>
      </c>
      <c r="Q2660" t="s">
        <v>10469</v>
      </c>
      <c r="R2660" t="str">
        <f t="shared" si="82"/>
        <v>诸城</v>
      </c>
      <c r="S2660" t="str">
        <f t="shared" si="83"/>
        <v>0105</v>
      </c>
    </row>
    <row r="2661" spans="1:19">
      <c r="A2661" t="s">
        <v>26257</v>
      </c>
      <c r="B2661" t="s">
        <v>26258</v>
      </c>
      <c r="C2661" t="s">
        <v>49</v>
      </c>
      <c r="D2661" t="s">
        <v>26259</v>
      </c>
      <c r="E2661" t="s">
        <v>22693</v>
      </c>
      <c r="F2661" t="s">
        <v>26260</v>
      </c>
      <c r="G2661" t="s">
        <v>26261</v>
      </c>
      <c r="H2661" t="s">
        <v>21543</v>
      </c>
      <c r="I2661" t="s">
        <v>12119</v>
      </c>
      <c r="J2661" t="s">
        <v>6357</v>
      </c>
      <c r="K2661" t="s">
        <v>6358</v>
      </c>
      <c r="L2661" t="s">
        <v>60</v>
      </c>
      <c r="M2661" t="s">
        <v>5999</v>
      </c>
      <c r="N2661" t="s">
        <v>5005</v>
      </c>
      <c r="O2661" t="s">
        <v>6359</v>
      </c>
      <c r="P2661" t="s">
        <v>26262</v>
      </c>
      <c r="R2661" t="str">
        <f t="shared" si="82"/>
        <v>奎文</v>
      </c>
      <c r="S2661" t="str">
        <f t="shared" si="83"/>
        <v>0105</v>
      </c>
    </row>
    <row r="2662" spans="1:19">
      <c r="A2662" t="s">
        <v>26263</v>
      </c>
      <c r="B2662" t="s">
        <v>26264</v>
      </c>
      <c r="C2662" t="s">
        <v>49</v>
      </c>
      <c r="D2662" t="s">
        <v>26265</v>
      </c>
      <c r="E2662" t="s">
        <v>21685</v>
      </c>
      <c r="F2662" t="s">
        <v>26266</v>
      </c>
      <c r="G2662" t="s">
        <v>26267</v>
      </c>
      <c r="H2662" t="s">
        <v>26268</v>
      </c>
      <c r="I2662" t="s">
        <v>12119</v>
      </c>
      <c r="J2662" t="s">
        <v>4969</v>
      </c>
      <c r="K2662" t="s">
        <v>4970</v>
      </c>
      <c r="L2662" t="s">
        <v>237</v>
      </c>
      <c r="M2662" t="s">
        <v>4971</v>
      </c>
      <c r="N2662" t="s">
        <v>4933</v>
      </c>
      <c r="P2662" t="s">
        <v>26269</v>
      </c>
      <c r="Q2662" t="s">
        <v>26270</v>
      </c>
      <c r="R2662" t="str">
        <f t="shared" si="82"/>
        <v>潍城</v>
      </c>
      <c r="S2662" t="str">
        <f t="shared" si="83"/>
        <v>0105</v>
      </c>
    </row>
    <row r="2663" spans="1:19">
      <c r="A2663" t="s">
        <v>26271</v>
      </c>
      <c r="B2663" t="s">
        <v>26272</v>
      </c>
      <c r="C2663" t="s">
        <v>49</v>
      </c>
      <c r="D2663" t="s">
        <v>26273</v>
      </c>
      <c r="E2663" t="s">
        <v>21641</v>
      </c>
      <c r="F2663" t="s">
        <v>26274</v>
      </c>
      <c r="G2663" t="s">
        <v>26275</v>
      </c>
      <c r="H2663" t="s">
        <v>26276</v>
      </c>
      <c r="I2663" t="s">
        <v>12844</v>
      </c>
      <c r="J2663" t="s">
        <v>7166</v>
      </c>
      <c r="K2663" t="s">
        <v>7167</v>
      </c>
      <c r="L2663" t="s">
        <v>123</v>
      </c>
      <c r="M2663" t="s">
        <v>5364</v>
      </c>
      <c r="O2663" t="s">
        <v>7168</v>
      </c>
      <c r="P2663" t="s">
        <v>26277</v>
      </c>
      <c r="R2663" t="str">
        <f t="shared" si="82"/>
        <v>诸城</v>
      </c>
      <c r="S2663" t="str">
        <f t="shared" si="83"/>
        <v>0105</v>
      </c>
    </row>
    <row r="2664" spans="1:19">
      <c r="A2664" t="s">
        <v>26278</v>
      </c>
      <c r="B2664" t="s">
        <v>25390</v>
      </c>
      <c r="C2664" t="s">
        <v>49</v>
      </c>
      <c r="D2664" t="s">
        <v>26279</v>
      </c>
      <c r="E2664" t="s">
        <v>21659</v>
      </c>
      <c r="F2664" t="s">
        <v>26280</v>
      </c>
      <c r="G2664" t="s">
        <v>26281</v>
      </c>
      <c r="H2664" t="s">
        <v>26282</v>
      </c>
      <c r="I2664" t="s">
        <v>4828</v>
      </c>
      <c r="J2664" t="s">
        <v>4943</v>
      </c>
      <c r="K2664" t="s">
        <v>4944</v>
      </c>
      <c r="L2664" t="s">
        <v>105</v>
      </c>
      <c r="M2664" t="s">
        <v>4945</v>
      </c>
      <c r="N2664" t="s">
        <v>5043</v>
      </c>
      <c r="O2664" t="s">
        <v>4947</v>
      </c>
      <c r="P2664" t="s">
        <v>26283</v>
      </c>
      <c r="R2664" t="str">
        <f t="shared" si="82"/>
        <v>寿光</v>
      </c>
      <c r="S2664" t="str">
        <f t="shared" si="83"/>
        <v>0105</v>
      </c>
    </row>
    <row r="2665" spans="1:19">
      <c r="A2665" t="s">
        <v>26284</v>
      </c>
      <c r="B2665" t="s">
        <v>23421</v>
      </c>
      <c r="C2665" t="s">
        <v>49</v>
      </c>
      <c r="D2665" t="s">
        <v>26285</v>
      </c>
      <c r="E2665" t="s">
        <v>21710</v>
      </c>
      <c r="F2665" t="s">
        <v>26286</v>
      </c>
      <c r="G2665" t="s">
        <v>26287</v>
      </c>
      <c r="H2665" t="s">
        <v>26288</v>
      </c>
      <c r="I2665" t="s">
        <v>5560</v>
      </c>
      <c r="J2665" t="s">
        <v>7418</v>
      </c>
      <c r="K2665" t="s">
        <v>7419</v>
      </c>
      <c r="L2665" t="s">
        <v>60</v>
      </c>
      <c r="M2665" t="s">
        <v>5999</v>
      </c>
      <c r="O2665" t="s">
        <v>7420</v>
      </c>
      <c r="P2665" t="s">
        <v>26289</v>
      </c>
      <c r="Q2665" t="s">
        <v>26290</v>
      </c>
      <c r="R2665" t="str">
        <f t="shared" si="82"/>
        <v>奎文</v>
      </c>
      <c r="S2665" t="str">
        <f t="shared" si="83"/>
        <v>0105</v>
      </c>
    </row>
    <row r="2666" spans="1:19">
      <c r="A2666" t="s">
        <v>26291</v>
      </c>
      <c r="B2666" t="s">
        <v>26292</v>
      </c>
      <c r="C2666" t="s">
        <v>49</v>
      </c>
      <c r="D2666" t="s">
        <v>26293</v>
      </c>
      <c r="E2666" t="s">
        <v>21659</v>
      </c>
      <c r="F2666" t="s">
        <v>26294</v>
      </c>
      <c r="G2666" t="s">
        <v>26295</v>
      </c>
      <c r="H2666" t="s">
        <v>26296</v>
      </c>
      <c r="I2666" t="s">
        <v>5560</v>
      </c>
      <c r="J2666" t="s">
        <v>15948</v>
      </c>
      <c r="K2666" t="s">
        <v>15949</v>
      </c>
      <c r="L2666" t="s">
        <v>148</v>
      </c>
      <c r="M2666" t="s">
        <v>6391</v>
      </c>
      <c r="N2666" t="s">
        <v>4972</v>
      </c>
      <c r="O2666" t="s">
        <v>15950</v>
      </c>
      <c r="P2666" t="s">
        <v>26191</v>
      </c>
      <c r="Q2666" t="s">
        <v>26297</v>
      </c>
      <c r="R2666" t="str">
        <f t="shared" si="82"/>
        <v>寒亭</v>
      </c>
      <c r="S2666" t="str">
        <f t="shared" si="83"/>
        <v>0105</v>
      </c>
    </row>
    <row r="2667" spans="1:19">
      <c r="A2667" t="s">
        <v>26298</v>
      </c>
      <c r="B2667" t="s">
        <v>26299</v>
      </c>
      <c r="C2667" t="s">
        <v>49</v>
      </c>
      <c r="D2667" t="s">
        <v>26300</v>
      </c>
      <c r="E2667" t="s">
        <v>21685</v>
      </c>
      <c r="F2667" t="s">
        <v>26301</v>
      </c>
      <c r="G2667" t="s">
        <v>26302</v>
      </c>
      <c r="H2667" t="s">
        <v>26303</v>
      </c>
      <c r="I2667" t="s">
        <v>12844</v>
      </c>
      <c r="J2667" t="s">
        <v>11156</v>
      </c>
      <c r="K2667" t="s">
        <v>11157</v>
      </c>
      <c r="L2667" t="s">
        <v>86</v>
      </c>
      <c r="M2667" t="s">
        <v>6297</v>
      </c>
      <c r="N2667" t="s">
        <v>5487</v>
      </c>
      <c r="O2667" t="s">
        <v>11158</v>
      </c>
      <c r="P2667" t="s">
        <v>26304</v>
      </c>
      <c r="Q2667" t="s">
        <v>26305</v>
      </c>
      <c r="R2667" t="str">
        <f t="shared" si="82"/>
        <v>坊子</v>
      </c>
      <c r="S2667" t="str">
        <f t="shared" si="83"/>
        <v>0105</v>
      </c>
    </row>
    <row r="2668" spans="1:19">
      <c r="A2668" t="s">
        <v>26306</v>
      </c>
      <c r="B2668" t="s">
        <v>26307</v>
      </c>
      <c r="C2668" t="s">
        <v>49</v>
      </c>
      <c r="D2668" t="s">
        <v>26308</v>
      </c>
      <c r="E2668" t="s">
        <v>26252</v>
      </c>
      <c r="F2668" t="s">
        <v>26309</v>
      </c>
      <c r="G2668" t="s">
        <v>26310</v>
      </c>
      <c r="H2668" t="s">
        <v>26311</v>
      </c>
      <c r="I2668" t="s">
        <v>4852</v>
      </c>
      <c r="J2668" t="s">
        <v>11180</v>
      </c>
      <c r="K2668" t="s">
        <v>11181</v>
      </c>
      <c r="L2668" t="s">
        <v>86</v>
      </c>
      <c r="M2668" t="s">
        <v>5099</v>
      </c>
      <c r="N2668" t="s">
        <v>4789</v>
      </c>
      <c r="O2668" t="s">
        <v>11182</v>
      </c>
      <c r="P2668" t="s">
        <v>26312</v>
      </c>
      <c r="R2668" t="str">
        <f t="shared" si="82"/>
        <v>坊子</v>
      </c>
      <c r="S2668" t="str">
        <f t="shared" si="83"/>
        <v>0105</v>
      </c>
    </row>
    <row r="2669" spans="1:19">
      <c r="A2669" t="s">
        <v>26313</v>
      </c>
      <c r="B2669" t="s">
        <v>26314</v>
      </c>
      <c r="C2669" t="s">
        <v>49</v>
      </c>
      <c r="D2669" t="s">
        <v>26315</v>
      </c>
      <c r="E2669" t="s">
        <v>26316</v>
      </c>
      <c r="F2669" t="s">
        <v>26317</v>
      </c>
      <c r="G2669" t="s">
        <v>26318</v>
      </c>
      <c r="H2669" t="s">
        <v>26319</v>
      </c>
      <c r="I2669" t="s">
        <v>5221</v>
      </c>
      <c r="J2669" t="s">
        <v>6480</v>
      </c>
      <c r="K2669" t="s">
        <v>6481</v>
      </c>
      <c r="L2669" t="s">
        <v>237</v>
      </c>
      <c r="M2669" t="s">
        <v>5247</v>
      </c>
      <c r="N2669" t="s">
        <v>5030</v>
      </c>
      <c r="O2669" t="s">
        <v>6482</v>
      </c>
      <c r="P2669" t="s">
        <v>26320</v>
      </c>
      <c r="R2669" t="str">
        <f t="shared" si="82"/>
        <v>潍城</v>
      </c>
      <c r="S2669" t="str">
        <f t="shared" si="83"/>
        <v>0105</v>
      </c>
    </row>
    <row r="2670" spans="1:19">
      <c r="A2670" t="s">
        <v>26321</v>
      </c>
      <c r="B2670" t="s">
        <v>26322</v>
      </c>
      <c r="C2670" t="s">
        <v>49</v>
      </c>
      <c r="D2670" t="s">
        <v>26323</v>
      </c>
      <c r="E2670" t="s">
        <v>26324</v>
      </c>
      <c r="F2670" t="s">
        <v>26325</v>
      </c>
      <c r="G2670" t="s">
        <v>26326</v>
      </c>
      <c r="H2670" t="s">
        <v>26327</v>
      </c>
      <c r="I2670" t="s">
        <v>5560</v>
      </c>
      <c r="J2670" t="s">
        <v>6740</v>
      </c>
      <c r="K2670" t="s">
        <v>6741</v>
      </c>
      <c r="L2670" t="s">
        <v>60</v>
      </c>
      <c r="M2670" t="s">
        <v>5888</v>
      </c>
      <c r="N2670" t="s">
        <v>5487</v>
      </c>
      <c r="O2670" t="s">
        <v>6742</v>
      </c>
      <c r="P2670" t="s">
        <v>26328</v>
      </c>
      <c r="R2670" t="str">
        <f t="shared" si="82"/>
        <v>奎文</v>
      </c>
      <c r="S2670" t="str">
        <f t="shared" si="83"/>
        <v>0105</v>
      </c>
    </row>
    <row r="2671" spans="1:19">
      <c r="A2671" t="s">
        <v>26329</v>
      </c>
      <c r="B2671" t="s">
        <v>26330</v>
      </c>
      <c r="C2671" t="s">
        <v>49</v>
      </c>
      <c r="D2671" t="s">
        <v>26331</v>
      </c>
      <c r="E2671" t="s">
        <v>21659</v>
      </c>
      <c r="F2671" t="s">
        <v>26332</v>
      </c>
      <c r="G2671" t="s">
        <v>26333</v>
      </c>
      <c r="H2671" t="s">
        <v>26334</v>
      </c>
      <c r="I2671" t="s">
        <v>4852</v>
      </c>
      <c r="J2671" t="s">
        <v>7286</v>
      </c>
      <c r="K2671" t="s">
        <v>7287</v>
      </c>
      <c r="L2671" t="s">
        <v>148</v>
      </c>
      <c r="M2671" t="s">
        <v>5580</v>
      </c>
      <c r="N2671" t="s">
        <v>6184</v>
      </c>
      <c r="O2671" t="s">
        <v>7288</v>
      </c>
      <c r="P2671" t="s">
        <v>26335</v>
      </c>
      <c r="Q2671" t="s">
        <v>26336</v>
      </c>
      <c r="R2671" t="str">
        <f t="shared" si="82"/>
        <v>寒亭</v>
      </c>
      <c r="S2671" t="str">
        <f t="shared" si="83"/>
        <v>0105</v>
      </c>
    </row>
    <row r="2672" spans="1:19">
      <c r="A2672" t="s">
        <v>1194</v>
      </c>
      <c r="B2672" t="s">
        <v>26337</v>
      </c>
      <c r="C2672" t="s">
        <v>49</v>
      </c>
      <c r="D2672" t="s">
        <v>26338</v>
      </c>
      <c r="E2672" t="s">
        <v>21659</v>
      </c>
      <c r="F2672" t="s">
        <v>26339</v>
      </c>
      <c r="G2672" t="s">
        <v>1192</v>
      </c>
      <c r="H2672" t="s">
        <v>26340</v>
      </c>
      <c r="I2672" t="s">
        <v>6877</v>
      </c>
      <c r="J2672" t="s">
        <v>5979</v>
      </c>
      <c r="K2672" t="s">
        <v>5980</v>
      </c>
      <c r="L2672" t="s">
        <v>60</v>
      </c>
      <c r="M2672" t="s">
        <v>5888</v>
      </c>
      <c r="N2672" t="s">
        <v>4845</v>
      </c>
      <c r="O2672" t="s">
        <v>5981</v>
      </c>
      <c r="P2672" t="s">
        <v>26341</v>
      </c>
      <c r="R2672" t="str">
        <f t="shared" si="82"/>
        <v>奎文</v>
      </c>
      <c r="S2672" t="str">
        <f t="shared" si="83"/>
        <v>0105</v>
      </c>
    </row>
    <row r="2673" spans="1:19">
      <c r="A2673" t="s">
        <v>26342</v>
      </c>
      <c r="B2673" t="s">
        <v>26343</v>
      </c>
      <c r="C2673" t="s">
        <v>49</v>
      </c>
      <c r="D2673" t="s">
        <v>26344</v>
      </c>
      <c r="E2673" t="s">
        <v>26345</v>
      </c>
      <c r="F2673" t="s">
        <v>26346</v>
      </c>
      <c r="G2673" t="s">
        <v>26347</v>
      </c>
      <c r="H2673" t="s">
        <v>26348</v>
      </c>
      <c r="I2673" t="s">
        <v>12119</v>
      </c>
      <c r="J2673" t="s">
        <v>7053</v>
      </c>
      <c r="K2673" t="s">
        <v>7054</v>
      </c>
      <c r="L2673" t="s">
        <v>60</v>
      </c>
      <c r="M2673" t="s">
        <v>5888</v>
      </c>
      <c r="N2673" t="s">
        <v>5273</v>
      </c>
      <c r="O2673" t="s">
        <v>7055</v>
      </c>
      <c r="P2673" t="s">
        <v>26349</v>
      </c>
      <c r="Q2673" t="s">
        <v>26350</v>
      </c>
      <c r="R2673" t="str">
        <f t="shared" si="82"/>
        <v>奎文</v>
      </c>
      <c r="S2673" t="str">
        <f t="shared" si="83"/>
        <v>0105</v>
      </c>
    </row>
    <row r="2674" spans="1:19">
      <c r="A2674" t="s">
        <v>26351</v>
      </c>
      <c r="B2674" t="s">
        <v>26352</v>
      </c>
      <c r="C2674" t="s">
        <v>49</v>
      </c>
      <c r="D2674" t="s">
        <v>26353</v>
      </c>
      <c r="E2674" t="s">
        <v>26354</v>
      </c>
      <c r="F2674" t="s">
        <v>26355</v>
      </c>
      <c r="G2674" t="s">
        <v>26356</v>
      </c>
      <c r="H2674" t="s">
        <v>26357</v>
      </c>
      <c r="I2674" t="s">
        <v>4852</v>
      </c>
      <c r="J2674" t="s">
        <v>6172</v>
      </c>
      <c r="K2674" t="s">
        <v>6173</v>
      </c>
      <c r="L2674" t="s">
        <v>95</v>
      </c>
      <c r="M2674" t="s">
        <v>5042</v>
      </c>
      <c r="N2674" t="s">
        <v>12148</v>
      </c>
      <c r="O2674" t="s">
        <v>6175</v>
      </c>
      <c r="P2674" t="s">
        <v>26358</v>
      </c>
      <c r="Q2674" t="s">
        <v>26359</v>
      </c>
      <c r="R2674" t="str">
        <f t="shared" si="82"/>
        <v>安丘</v>
      </c>
      <c r="S2674" t="str">
        <f t="shared" si="83"/>
        <v>0105</v>
      </c>
    </row>
    <row r="2675" spans="1:19">
      <c r="A2675" t="s">
        <v>26360</v>
      </c>
      <c r="B2675" t="s">
        <v>26361</v>
      </c>
      <c r="C2675" t="s">
        <v>49</v>
      </c>
      <c r="D2675" t="s">
        <v>26362</v>
      </c>
      <c r="E2675" t="s">
        <v>26363</v>
      </c>
      <c r="F2675" t="s">
        <v>26364</v>
      </c>
      <c r="G2675" t="s">
        <v>26365</v>
      </c>
      <c r="H2675" t="s">
        <v>26366</v>
      </c>
      <c r="I2675" t="s">
        <v>7417</v>
      </c>
      <c r="J2675" t="s">
        <v>5636</v>
      </c>
      <c r="K2675" t="s">
        <v>5637</v>
      </c>
      <c r="L2675" t="s">
        <v>105</v>
      </c>
      <c r="M2675" t="s">
        <v>5638</v>
      </c>
      <c r="N2675" t="s">
        <v>5699</v>
      </c>
      <c r="O2675" t="s">
        <v>5639</v>
      </c>
      <c r="P2675" t="s">
        <v>26367</v>
      </c>
      <c r="R2675" t="str">
        <f t="shared" si="82"/>
        <v>寿光</v>
      </c>
      <c r="S2675" t="str">
        <f t="shared" si="83"/>
        <v>0105</v>
      </c>
    </row>
    <row r="2676" spans="1:19">
      <c r="A2676" t="s">
        <v>26368</v>
      </c>
      <c r="B2676" t="s">
        <v>17807</v>
      </c>
      <c r="C2676" t="s">
        <v>49</v>
      </c>
      <c r="D2676" t="s">
        <v>26369</v>
      </c>
      <c r="E2676" t="s">
        <v>26370</v>
      </c>
      <c r="F2676" t="s">
        <v>26371</v>
      </c>
      <c r="G2676" t="s">
        <v>26372</v>
      </c>
      <c r="H2676" t="s">
        <v>26373</v>
      </c>
      <c r="I2676" t="s">
        <v>12119</v>
      </c>
      <c r="J2676" t="s">
        <v>13906</v>
      </c>
      <c r="K2676" t="s">
        <v>13907</v>
      </c>
      <c r="L2676" t="s">
        <v>50</v>
      </c>
      <c r="M2676" t="s">
        <v>5260</v>
      </c>
      <c r="O2676" t="s">
        <v>13908</v>
      </c>
      <c r="Q2676" t="s">
        <v>26374</v>
      </c>
      <c r="R2676" t="str">
        <f t="shared" si="82"/>
        <v>青州</v>
      </c>
      <c r="S2676" t="str">
        <f t="shared" si="83"/>
        <v>0105</v>
      </c>
    </row>
    <row r="2677" spans="1:19">
      <c r="A2677" t="s">
        <v>26375</v>
      </c>
      <c r="B2677" t="s">
        <v>26376</v>
      </c>
      <c r="C2677" t="s">
        <v>49</v>
      </c>
      <c r="D2677" t="s">
        <v>26377</v>
      </c>
      <c r="E2677" t="s">
        <v>21659</v>
      </c>
      <c r="F2677" t="s">
        <v>26378</v>
      </c>
      <c r="G2677" t="s">
        <v>26379</v>
      </c>
      <c r="H2677" t="s">
        <v>26380</v>
      </c>
      <c r="I2677" t="s">
        <v>4785</v>
      </c>
      <c r="J2677" t="s">
        <v>6782</v>
      </c>
      <c r="K2677" t="s">
        <v>6783</v>
      </c>
      <c r="L2677" t="s">
        <v>105</v>
      </c>
      <c r="M2677" t="s">
        <v>5224</v>
      </c>
      <c r="N2677" t="s">
        <v>4789</v>
      </c>
      <c r="O2677" t="s">
        <v>6784</v>
      </c>
      <c r="P2677" t="s">
        <v>26381</v>
      </c>
      <c r="Q2677" t="s">
        <v>26382</v>
      </c>
      <c r="R2677" t="str">
        <f t="shared" si="82"/>
        <v>寿光</v>
      </c>
      <c r="S2677" t="str">
        <f t="shared" si="83"/>
        <v>0105</v>
      </c>
    </row>
    <row r="2678" spans="1:19">
      <c r="A2678" t="s">
        <v>26383</v>
      </c>
      <c r="B2678" t="s">
        <v>26384</v>
      </c>
      <c r="C2678" t="s">
        <v>49</v>
      </c>
      <c r="D2678" t="s">
        <v>26385</v>
      </c>
      <c r="E2678" t="s">
        <v>21659</v>
      </c>
      <c r="F2678" t="s">
        <v>26386</v>
      </c>
      <c r="G2678" t="s">
        <v>26387</v>
      </c>
      <c r="H2678" t="s">
        <v>26388</v>
      </c>
      <c r="I2678" t="s">
        <v>4785</v>
      </c>
      <c r="J2678" t="s">
        <v>5967</v>
      </c>
      <c r="K2678" t="s">
        <v>5968</v>
      </c>
      <c r="L2678" t="s">
        <v>60</v>
      </c>
      <c r="M2678" t="s">
        <v>4904</v>
      </c>
      <c r="N2678" t="s">
        <v>4832</v>
      </c>
      <c r="O2678" t="s">
        <v>5969</v>
      </c>
      <c r="P2678" t="s">
        <v>26389</v>
      </c>
      <c r="Q2678" t="s">
        <v>26390</v>
      </c>
      <c r="R2678" t="str">
        <f t="shared" si="82"/>
        <v>奎文</v>
      </c>
      <c r="S2678" t="str">
        <f t="shared" si="83"/>
        <v>0105</v>
      </c>
    </row>
    <row r="2679" spans="1:19">
      <c r="A2679" t="s">
        <v>26391</v>
      </c>
      <c r="B2679" t="s">
        <v>26392</v>
      </c>
      <c r="C2679" t="s">
        <v>49</v>
      </c>
      <c r="D2679" t="s">
        <v>26393</v>
      </c>
      <c r="E2679" t="s">
        <v>26345</v>
      </c>
      <c r="F2679" t="s">
        <v>26394</v>
      </c>
      <c r="G2679" t="s">
        <v>26395</v>
      </c>
      <c r="H2679" t="s">
        <v>26396</v>
      </c>
      <c r="I2679" t="s">
        <v>12119</v>
      </c>
      <c r="J2679" t="s">
        <v>6053</v>
      </c>
      <c r="K2679" t="s">
        <v>6054</v>
      </c>
      <c r="L2679" t="s">
        <v>105</v>
      </c>
      <c r="M2679" t="s">
        <v>6055</v>
      </c>
      <c r="N2679" t="s">
        <v>8593</v>
      </c>
      <c r="O2679" t="s">
        <v>6056</v>
      </c>
      <c r="P2679" t="s">
        <v>26397</v>
      </c>
      <c r="Q2679" t="s">
        <v>26398</v>
      </c>
      <c r="R2679" t="str">
        <f t="shared" si="82"/>
        <v>寿光</v>
      </c>
      <c r="S2679" t="str">
        <f t="shared" si="83"/>
        <v>0105</v>
      </c>
    </row>
    <row r="2680" spans="1:19">
      <c r="A2680" t="s">
        <v>26399</v>
      </c>
      <c r="B2680" t="s">
        <v>26400</v>
      </c>
      <c r="C2680" t="s">
        <v>49</v>
      </c>
      <c r="D2680" t="s">
        <v>26401</v>
      </c>
      <c r="E2680" t="s">
        <v>21685</v>
      </c>
      <c r="F2680" t="s">
        <v>26402</v>
      </c>
      <c r="G2680" t="s">
        <v>26403</v>
      </c>
      <c r="H2680" t="s">
        <v>26404</v>
      </c>
      <c r="I2680" t="s">
        <v>12119</v>
      </c>
      <c r="J2680" t="s">
        <v>11530</v>
      </c>
      <c r="K2680" t="s">
        <v>11531</v>
      </c>
      <c r="L2680" t="s">
        <v>50</v>
      </c>
      <c r="M2680" t="s">
        <v>5260</v>
      </c>
      <c r="N2680" t="s">
        <v>9962</v>
      </c>
      <c r="O2680" t="s">
        <v>11532</v>
      </c>
      <c r="P2680" t="s">
        <v>26405</v>
      </c>
      <c r="R2680" t="str">
        <f t="shared" si="82"/>
        <v>青州</v>
      </c>
      <c r="S2680" t="str">
        <f t="shared" si="83"/>
        <v>0105</v>
      </c>
    </row>
    <row r="2681" spans="1:19">
      <c r="A2681" t="s">
        <v>26406</v>
      </c>
      <c r="B2681" t="s">
        <v>26407</v>
      </c>
      <c r="C2681" t="s">
        <v>49</v>
      </c>
      <c r="D2681" t="s">
        <v>26408</v>
      </c>
      <c r="E2681" t="s">
        <v>21659</v>
      </c>
      <c r="F2681" t="s">
        <v>26409</v>
      </c>
      <c r="G2681" t="s">
        <v>26410</v>
      </c>
      <c r="H2681" t="s">
        <v>26411</v>
      </c>
      <c r="I2681" t="s">
        <v>5052</v>
      </c>
      <c r="J2681" t="s">
        <v>4992</v>
      </c>
      <c r="K2681" t="s">
        <v>4993</v>
      </c>
      <c r="L2681" t="s">
        <v>123</v>
      </c>
      <c r="M2681" t="s">
        <v>4994</v>
      </c>
      <c r="N2681" t="s">
        <v>4881</v>
      </c>
      <c r="O2681" t="s">
        <v>4995</v>
      </c>
      <c r="Q2681" t="s">
        <v>26412</v>
      </c>
      <c r="R2681" t="str">
        <f t="shared" si="82"/>
        <v>诸城</v>
      </c>
      <c r="S2681" t="str">
        <f t="shared" si="83"/>
        <v>0105</v>
      </c>
    </row>
    <row r="2682" spans="1:19">
      <c r="A2682" t="s">
        <v>26413</v>
      </c>
      <c r="B2682" t="s">
        <v>26414</v>
      </c>
      <c r="C2682" t="s">
        <v>49</v>
      </c>
      <c r="D2682" t="s">
        <v>26415</v>
      </c>
      <c r="E2682" t="s">
        <v>22090</v>
      </c>
      <c r="F2682" t="s">
        <v>26416</v>
      </c>
      <c r="G2682" t="s">
        <v>26417</v>
      </c>
      <c r="H2682" t="s">
        <v>26418</v>
      </c>
      <c r="I2682" t="s">
        <v>4852</v>
      </c>
      <c r="J2682" t="s">
        <v>5731</v>
      </c>
      <c r="K2682" t="s">
        <v>5732</v>
      </c>
      <c r="L2682" t="s">
        <v>77</v>
      </c>
      <c r="M2682" t="s">
        <v>5733</v>
      </c>
      <c r="N2682" t="s">
        <v>5069</v>
      </c>
      <c r="O2682" t="s">
        <v>5734</v>
      </c>
      <c r="P2682" t="s">
        <v>26419</v>
      </c>
      <c r="Q2682" t="s">
        <v>26420</v>
      </c>
      <c r="R2682" t="str">
        <f t="shared" si="82"/>
        <v>临朐</v>
      </c>
      <c r="S2682" t="str">
        <f t="shared" si="83"/>
        <v>0105</v>
      </c>
    </row>
    <row r="2683" spans="1:19">
      <c r="A2683" t="s">
        <v>26421</v>
      </c>
      <c r="B2683" t="s">
        <v>26422</v>
      </c>
      <c r="C2683" t="s">
        <v>49</v>
      </c>
      <c r="D2683" t="s">
        <v>26423</v>
      </c>
      <c r="E2683" t="s">
        <v>26370</v>
      </c>
      <c r="F2683" t="s">
        <v>26424</v>
      </c>
      <c r="G2683" t="s">
        <v>26425</v>
      </c>
      <c r="H2683" t="s">
        <v>26426</v>
      </c>
      <c r="I2683" t="s">
        <v>12119</v>
      </c>
      <c r="J2683" t="s">
        <v>6295</v>
      </c>
      <c r="K2683" t="s">
        <v>6296</v>
      </c>
      <c r="L2683" t="s">
        <v>86</v>
      </c>
      <c r="M2683" t="s">
        <v>6297</v>
      </c>
      <c r="N2683" t="s">
        <v>15744</v>
      </c>
      <c r="O2683" t="s">
        <v>6298</v>
      </c>
      <c r="P2683" t="s">
        <v>26427</v>
      </c>
      <c r="Q2683" t="s">
        <v>26428</v>
      </c>
      <c r="R2683" t="str">
        <f t="shared" si="82"/>
        <v>坊子</v>
      </c>
      <c r="S2683" t="str">
        <f t="shared" si="83"/>
        <v>0105</v>
      </c>
    </row>
    <row r="2684" spans="1:19">
      <c r="A2684" t="s">
        <v>26429</v>
      </c>
      <c r="B2684" t="s">
        <v>26430</v>
      </c>
      <c r="C2684" t="s">
        <v>49</v>
      </c>
      <c r="D2684" t="s">
        <v>26431</v>
      </c>
      <c r="E2684" t="s">
        <v>21641</v>
      </c>
      <c r="F2684" t="s">
        <v>26432</v>
      </c>
      <c r="G2684" t="s">
        <v>26433</v>
      </c>
      <c r="H2684" t="s">
        <v>26434</v>
      </c>
      <c r="I2684" t="s">
        <v>5560</v>
      </c>
      <c r="J2684" t="s">
        <v>8107</v>
      </c>
      <c r="K2684" t="s">
        <v>8108</v>
      </c>
      <c r="L2684" t="s">
        <v>237</v>
      </c>
      <c r="M2684" t="s">
        <v>5247</v>
      </c>
      <c r="O2684" t="s">
        <v>8109</v>
      </c>
      <c r="P2684" t="s">
        <v>26435</v>
      </c>
      <c r="R2684" t="str">
        <f t="shared" si="82"/>
        <v>潍城</v>
      </c>
      <c r="S2684" t="str">
        <f t="shared" si="83"/>
        <v>0105</v>
      </c>
    </row>
    <row r="2685" spans="1:19">
      <c r="A2685" t="s">
        <v>26436</v>
      </c>
      <c r="B2685" t="s">
        <v>26437</v>
      </c>
      <c r="C2685" t="s">
        <v>49</v>
      </c>
      <c r="D2685" t="s">
        <v>26438</v>
      </c>
      <c r="E2685" t="s">
        <v>26439</v>
      </c>
      <c r="F2685" t="s">
        <v>26440</v>
      </c>
      <c r="G2685" t="s">
        <v>26441</v>
      </c>
      <c r="H2685" t="s">
        <v>26442</v>
      </c>
      <c r="I2685" t="s">
        <v>12119</v>
      </c>
      <c r="J2685" t="s">
        <v>10248</v>
      </c>
      <c r="K2685" t="s">
        <v>10249</v>
      </c>
      <c r="L2685" t="s">
        <v>375</v>
      </c>
      <c r="M2685" t="s">
        <v>7334</v>
      </c>
      <c r="N2685" t="s">
        <v>10250</v>
      </c>
      <c r="O2685" t="s">
        <v>10251</v>
      </c>
      <c r="P2685" t="s">
        <v>26443</v>
      </c>
      <c r="R2685" t="str">
        <f t="shared" si="82"/>
        <v>昌邑</v>
      </c>
      <c r="S2685" t="str">
        <f t="shared" si="83"/>
        <v>0105</v>
      </c>
    </row>
    <row r="2686" spans="1:19">
      <c r="A2686" t="s">
        <v>26444</v>
      </c>
      <c r="B2686" t="s">
        <v>26445</v>
      </c>
      <c r="C2686" t="s">
        <v>49</v>
      </c>
      <c r="D2686" t="s">
        <v>26446</v>
      </c>
      <c r="E2686" t="s">
        <v>21685</v>
      </c>
      <c r="F2686" t="s">
        <v>26447</v>
      </c>
      <c r="G2686" t="s">
        <v>26448</v>
      </c>
      <c r="H2686" t="s">
        <v>26449</v>
      </c>
      <c r="I2686" t="s">
        <v>12119</v>
      </c>
      <c r="J2686" t="s">
        <v>7502</v>
      </c>
      <c r="K2686" t="s">
        <v>7503</v>
      </c>
      <c r="L2686" t="s">
        <v>237</v>
      </c>
      <c r="M2686" t="s">
        <v>4971</v>
      </c>
      <c r="N2686" t="s">
        <v>6519</v>
      </c>
      <c r="O2686" t="s">
        <v>7505</v>
      </c>
      <c r="P2686" t="s">
        <v>26450</v>
      </c>
      <c r="R2686" t="str">
        <f t="shared" si="82"/>
        <v>潍城</v>
      </c>
      <c r="S2686" t="str">
        <f t="shared" si="83"/>
        <v>0105</v>
      </c>
    </row>
    <row r="2687" spans="1:19">
      <c r="A2687" t="s">
        <v>26451</v>
      </c>
      <c r="B2687" t="s">
        <v>26452</v>
      </c>
      <c r="C2687" t="s">
        <v>49</v>
      </c>
      <c r="D2687" t="s">
        <v>26453</v>
      </c>
      <c r="E2687" t="s">
        <v>21659</v>
      </c>
      <c r="F2687" t="s">
        <v>26454</v>
      </c>
      <c r="G2687" t="s">
        <v>26455</v>
      </c>
      <c r="H2687" t="s">
        <v>26456</v>
      </c>
      <c r="I2687" t="s">
        <v>5184</v>
      </c>
      <c r="J2687" t="s">
        <v>15359</v>
      </c>
      <c r="K2687" t="s">
        <v>15360</v>
      </c>
      <c r="L2687" t="s">
        <v>86</v>
      </c>
      <c r="M2687" t="s">
        <v>6297</v>
      </c>
      <c r="N2687" t="s">
        <v>4845</v>
      </c>
      <c r="O2687" t="s">
        <v>15361</v>
      </c>
      <c r="P2687" t="s">
        <v>26457</v>
      </c>
      <c r="Q2687" t="s">
        <v>26458</v>
      </c>
      <c r="R2687" t="str">
        <f t="shared" si="82"/>
        <v>坊子</v>
      </c>
      <c r="S2687" t="str">
        <f t="shared" si="83"/>
        <v>0105</v>
      </c>
    </row>
    <row r="2688" spans="1:19">
      <c r="A2688" t="s">
        <v>26459</v>
      </c>
      <c r="B2688" t="s">
        <v>26460</v>
      </c>
      <c r="C2688" t="s">
        <v>49</v>
      </c>
      <c r="D2688" t="s">
        <v>26461</v>
      </c>
      <c r="E2688" t="s">
        <v>21641</v>
      </c>
      <c r="F2688" t="s">
        <v>26462</v>
      </c>
      <c r="G2688" t="s">
        <v>26463</v>
      </c>
      <c r="H2688" t="s">
        <v>26464</v>
      </c>
      <c r="I2688" t="s">
        <v>10388</v>
      </c>
      <c r="J2688" t="s">
        <v>7309</v>
      </c>
      <c r="K2688" t="s">
        <v>7310</v>
      </c>
      <c r="L2688" t="s">
        <v>375</v>
      </c>
      <c r="M2688" t="s">
        <v>5745</v>
      </c>
      <c r="O2688" t="s">
        <v>7311</v>
      </c>
      <c r="P2688" t="s">
        <v>26465</v>
      </c>
      <c r="Q2688" t="s">
        <v>26466</v>
      </c>
      <c r="R2688" t="str">
        <f t="shared" si="82"/>
        <v>昌邑</v>
      </c>
      <c r="S2688" t="str">
        <f t="shared" si="83"/>
        <v>0105</v>
      </c>
    </row>
    <row r="2689" spans="1:19">
      <c r="A2689" t="s">
        <v>26467</v>
      </c>
      <c r="B2689" t="s">
        <v>26468</v>
      </c>
      <c r="C2689" t="s">
        <v>49</v>
      </c>
      <c r="D2689" t="s">
        <v>26469</v>
      </c>
      <c r="E2689" t="s">
        <v>21641</v>
      </c>
      <c r="F2689" t="s">
        <v>26470</v>
      </c>
      <c r="G2689" t="s">
        <v>26471</v>
      </c>
      <c r="H2689" t="s">
        <v>26472</v>
      </c>
      <c r="I2689" t="s">
        <v>12119</v>
      </c>
      <c r="J2689" t="s">
        <v>6470</v>
      </c>
      <c r="K2689" t="s">
        <v>6471</v>
      </c>
      <c r="L2689" t="s">
        <v>77</v>
      </c>
      <c r="M2689" t="s">
        <v>5145</v>
      </c>
      <c r="N2689" t="s">
        <v>5112</v>
      </c>
      <c r="O2689" t="s">
        <v>6472</v>
      </c>
      <c r="P2689" t="s">
        <v>26473</v>
      </c>
      <c r="Q2689" t="s">
        <v>26474</v>
      </c>
      <c r="R2689" t="str">
        <f t="shared" ref="R2689:R2752" si="84">IF(OR(LEFT(L2689,2)="高新"),"奎文",IF(LEFT(L2689,2)="峡山","坊子",IF(LEFT(L2689,2)="滨海","寒亭",LEFT(L2689,2))))</f>
        <v>临朐</v>
      </c>
      <c r="S2689" t="str">
        <f t="shared" ref="S2689:S2752" si="85">TEXT(B2689,"mmdd")</f>
        <v>0105</v>
      </c>
    </row>
    <row r="2690" spans="1:19">
      <c r="A2690" t="s">
        <v>26475</v>
      </c>
      <c r="B2690" t="s">
        <v>26476</v>
      </c>
      <c r="C2690" t="s">
        <v>49</v>
      </c>
      <c r="D2690" t="s">
        <v>26477</v>
      </c>
      <c r="E2690" t="s">
        <v>21641</v>
      </c>
      <c r="F2690" t="s">
        <v>26478</v>
      </c>
      <c r="G2690" t="s">
        <v>26479</v>
      </c>
      <c r="H2690" t="s">
        <v>26480</v>
      </c>
      <c r="I2690" t="s">
        <v>4852</v>
      </c>
      <c r="J2690" t="s">
        <v>8764</v>
      </c>
      <c r="K2690" t="s">
        <v>8765</v>
      </c>
      <c r="L2690" t="s">
        <v>375</v>
      </c>
      <c r="M2690" t="s">
        <v>7334</v>
      </c>
      <c r="O2690" t="s">
        <v>8766</v>
      </c>
      <c r="P2690" t="s">
        <v>26481</v>
      </c>
      <c r="R2690" t="str">
        <f t="shared" si="84"/>
        <v>昌邑</v>
      </c>
      <c r="S2690" t="str">
        <f t="shared" si="85"/>
        <v>0105</v>
      </c>
    </row>
    <row r="2691" spans="1:19">
      <c r="A2691" t="s">
        <v>26482</v>
      </c>
      <c r="B2691" t="s">
        <v>26483</v>
      </c>
      <c r="C2691" t="s">
        <v>49</v>
      </c>
      <c r="D2691" t="s">
        <v>26484</v>
      </c>
      <c r="E2691" t="s">
        <v>21659</v>
      </c>
      <c r="F2691" t="s">
        <v>26485</v>
      </c>
      <c r="G2691" t="s">
        <v>26486</v>
      </c>
      <c r="H2691" t="s">
        <v>26487</v>
      </c>
      <c r="I2691" t="s">
        <v>4955</v>
      </c>
      <c r="J2691" t="s">
        <v>5027</v>
      </c>
      <c r="K2691" t="s">
        <v>5028</v>
      </c>
      <c r="L2691" t="s">
        <v>105</v>
      </c>
      <c r="M2691" t="s">
        <v>5029</v>
      </c>
      <c r="N2691" t="s">
        <v>5421</v>
      </c>
      <c r="O2691" t="s">
        <v>5031</v>
      </c>
      <c r="P2691" t="s">
        <v>26488</v>
      </c>
      <c r="Q2691" t="s">
        <v>26489</v>
      </c>
      <c r="R2691" t="str">
        <f t="shared" si="84"/>
        <v>寿光</v>
      </c>
      <c r="S2691" t="str">
        <f t="shared" si="85"/>
        <v>0105</v>
      </c>
    </row>
    <row r="2692" spans="1:19">
      <c r="A2692" t="s">
        <v>1242</v>
      </c>
      <c r="B2692" t="s">
        <v>26490</v>
      </c>
      <c r="C2692" t="s">
        <v>49</v>
      </c>
      <c r="D2692" t="s">
        <v>26491</v>
      </c>
      <c r="E2692" t="s">
        <v>26492</v>
      </c>
      <c r="F2692" t="s">
        <v>26493</v>
      </c>
      <c r="G2692" t="s">
        <v>1240</v>
      </c>
      <c r="H2692" t="s">
        <v>26494</v>
      </c>
      <c r="I2692" t="s">
        <v>5052</v>
      </c>
      <c r="J2692" t="s">
        <v>9299</v>
      </c>
      <c r="K2692" t="s">
        <v>9300</v>
      </c>
      <c r="L2692" t="s">
        <v>148</v>
      </c>
      <c r="M2692" t="s">
        <v>6713</v>
      </c>
      <c r="N2692" t="s">
        <v>5112</v>
      </c>
      <c r="O2692" t="s">
        <v>9301</v>
      </c>
      <c r="P2692" t="s">
        <v>26495</v>
      </c>
      <c r="R2692" t="str">
        <f t="shared" si="84"/>
        <v>寒亭</v>
      </c>
      <c r="S2692" t="str">
        <f t="shared" si="85"/>
        <v>0105</v>
      </c>
    </row>
    <row r="2693" spans="1:19">
      <c r="A2693" t="s">
        <v>26496</v>
      </c>
      <c r="B2693" t="s">
        <v>26497</v>
      </c>
      <c r="C2693" t="s">
        <v>49</v>
      </c>
      <c r="D2693" t="s">
        <v>26498</v>
      </c>
      <c r="E2693" t="s">
        <v>26345</v>
      </c>
      <c r="F2693" t="s">
        <v>26499</v>
      </c>
      <c r="G2693" t="s">
        <v>26500</v>
      </c>
      <c r="H2693" t="s">
        <v>26501</v>
      </c>
      <c r="I2693" t="s">
        <v>12119</v>
      </c>
      <c r="J2693" t="s">
        <v>19013</v>
      </c>
      <c r="K2693" t="s">
        <v>19014</v>
      </c>
      <c r="L2693" t="s">
        <v>60</v>
      </c>
      <c r="M2693" t="s">
        <v>5888</v>
      </c>
      <c r="N2693" t="s">
        <v>9006</v>
      </c>
      <c r="O2693" t="s">
        <v>19015</v>
      </c>
      <c r="P2693" t="s">
        <v>26502</v>
      </c>
      <c r="Q2693" t="s">
        <v>26503</v>
      </c>
      <c r="R2693" t="str">
        <f t="shared" si="84"/>
        <v>奎文</v>
      </c>
      <c r="S2693" t="str">
        <f t="shared" si="85"/>
        <v>0105</v>
      </c>
    </row>
    <row r="2694" spans="1:19">
      <c r="A2694" t="s">
        <v>26504</v>
      </c>
      <c r="B2694" t="s">
        <v>26505</v>
      </c>
      <c r="C2694" t="s">
        <v>49</v>
      </c>
      <c r="D2694" t="s">
        <v>26506</v>
      </c>
      <c r="E2694" t="s">
        <v>21659</v>
      </c>
      <c r="F2694" t="s">
        <v>26507</v>
      </c>
      <c r="G2694" t="s">
        <v>26508</v>
      </c>
      <c r="H2694" t="s">
        <v>26509</v>
      </c>
      <c r="I2694" t="s">
        <v>4785</v>
      </c>
      <c r="J2694" t="s">
        <v>7467</v>
      </c>
      <c r="K2694" t="s">
        <v>7468</v>
      </c>
      <c r="L2694" t="s">
        <v>123</v>
      </c>
      <c r="M2694" t="s">
        <v>7210</v>
      </c>
      <c r="N2694" t="s">
        <v>5619</v>
      </c>
      <c r="O2694" t="s">
        <v>7469</v>
      </c>
      <c r="P2694" t="s">
        <v>26510</v>
      </c>
      <c r="R2694" t="str">
        <f t="shared" si="84"/>
        <v>诸城</v>
      </c>
      <c r="S2694" t="str">
        <f t="shared" si="85"/>
        <v>0105</v>
      </c>
    </row>
    <row r="2695" spans="1:19">
      <c r="A2695" t="s">
        <v>26511</v>
      </c>
      <c r="B2695" t="s">
        <v>26512</v>
      </c>
      <c r="C2695" t="s">
        <v>49</v>
      </c>
      <c r="D2695" t="s">
        <v>26513</v>
      </c>
      <c r="E2695" t="s">
        <v>26514</v>
      </c>
      <c r="F2695" t="s">
        <v>26515</v>
      </c>
      <c r="G2695" t="s">
        <v>26516</v>
      </c>
      <c r="H2695" t="s">
        <v>26517</v>
      </c>
      <c r="I2695" t="s">
        <v>4828</v>
      </c>
      <c r="J2695" t="s">
        <v>7208</v>
      </c>
      <c r="K2695" t="s">
        <v>7209</v>
      </c>
      <c r="L2695" t="s">
        <v>123</v>
      </c>
      <c r="M2695" t="s">
        <v>7210</v>
      </c>
      <c r="N2695" t="s">
        <v>5421</v>
      </c>
      <c r="O2695" t="s">
        <v>7211</v>
      </c>
      <c r="P2695" t="s">
        <v>26518</v>
      </c>
      <c r="Q2695" t="s">
        <v>26519</v>
      </c>
      <c r="R2695" t="str">
        <f t="shared" si="84"/>
        <v>诸城</v>
      </c>
      <c r="S2695" t="str">
        <f t="shared" si="85"/>
        <v>0105</v>
      </c>
    </row>
    <row r="2696" spans="1:19">
      <c r="A2696" t="s">
        <v>26520</v>
      </c>
      <c r="B2696" t="s">
        <v>17943</v>
      </c>
      <c r="C2696" t="s">
        <v>49</v>
      </c>
      <c r="D2696" t="s">
        <v>26521</v>
      </c>
      <c r="E2696" t="s">
        <v>26522</v>
      </c>
      <c r="F2696" t="s">
        <v>26523</v>
      </c>
      <c r="G2696" t="s">
        <v>26524</v>
      </c>
      <c r="H2696" t="s">
        <v>26525</v>
      </c>
      <c r="I2696" t="s">
        <v>4828</v>
      </c>
      <c r="J2696" t="s">
        <v>9171</v>
      </c>
      <c r="K2696" t="s">
        <v>9172</v>
      </c>
      <c r="L2696" t="s">
        <v>105</v>
      </c>
      <c r="M2696" t="s">
        <v>5769</v>
      </c>
      <c r="N2696" t="s">
        <v>4972</v>
      </c>
      <c r="O2696" t="s">
        <v>9173</v>
      </c>
      <c r="P2696" t="s">
        <v>26526</v>
      </c>
      <c r="Q2696" t="s">
        <v>26527</v>
      </c>
      <c r="R2696" t="str">
        <f t="shared" si="84"/>
        <v>寿光</v>
      </c>
      <c r="S2696" t="str">
        <f t="shared" si="85"/>
        <v>0105</v>
      </c>
    </row>
    <row r="2697" spans="1:19">
      <c r="A2697" t="s">
        <v>26528</v>
      </c>
      <c r="B2697" t="s">
        <v>26529</v>
      </c>
      <c r="C2697" t="s">
        <v>49</v>
      </c>
      <c r="D2697" t="s">
        <v>26530</v>
      </c>
      <c r="E2697" t="s">
        <v>21641</v>
      </c>
      <c r="F2697" t="s">
        <v>26531</v>
      </c>
      <c r="G2697" t="s">
        <v>26532</v>
      </c>
      <c r="H2697" t="s">
        <v>26533</v>
      </c>
      <c r="I2697" t="s">
        <v>6877</v>
      </c>
      <c r="J2697" t="s">
        <v>10316</v>
      </c>
      <c r="K2697" t="s">
        <v>10317</v>
      </c>
      <c r="L2697" t="s">
        <v>262</v>
      </c>
      <c r="M2697" t="s">
        <v>10318</v>
      </c>
      <c r="O2697" t="s">
        <v>10319</v>
      </c>
      <c r="P2697" t="s">
        <v>26534</v>
      </c>
      <c r="Q2697" t="s">
        <v>26535</v>
      </c>
      <c r="R2697" t="str">
        <f t="shared" si="84"/>
        <v>寒亭</v>
      </c>
      <c r="S2697" t="str">
        <f t="shared" si="85"/>
        <v>0105</v>
      </c>
    </row>
    <row r="2698" spans="1:19">
      <c r="A2698" t="s">
        <v>26536</v>
      </c>
      <c r="B2698" t="s">
        <v>26537</v>
      </c>
      <c r="C2698" t="s">
        <v>49</v>
      </c>
      <c r="D2698" t="s">
        <v>26538</v>
      </c>
      <c r="E2698" t="s">
        <v>21641</v>
      </c>
      <c r="F2698" t="s">
        <v>26539</v>
      </c>
      <c r="G2698" t="s">
        <v>26540</v>
      </c>
      <c r="H2698" t="s">
        <v>26541</v>
      </c>
      <c r="I2698" t="s">
        <v>5184</v>
      </c>
      <c r="J2698" t="s">
        <v>7296</v>
      </c>
      <c r="K2698" t="s">
        <v>7297</v>
      </c>
      <c r="L2698" t="s">
        <v>123</v>
      </c>
      <c r="M2698" t="s">
        <v>5854</v>
      </c>
      <c r="O2698" t="s">
        <v>7298</v>
      </c>
      <c r="P2698" t="s">
        <v>26542</v>
      </c>
      <c r="Q2698" t="s">
        <v>26543</v>
      </c>
      <c r="R2698" t="str">
        <f t="shared" si="84"/>
        <v>诸城</v>
      </c>
      <c r="S2698" t="str">
        <f t="shared" si="85"/>
        <v>0105</v>
      </c>
    </row>
    <row r="2699" spans="1:19">
      <c r="A2699" t="s">
        <v>26544</v>
      </c>
      <c r="B2699" t="s">
        <v>26545</v>
      </c>
      <c r="C2699" t="s">
        <v>49</v>
      </c>
      <c r="D2699" t="s">
        <v>26546</v>
      </c>
      <c r="E2699" t="s">
        <v>21641</v>
      </c>
      <c r="F2699" t="s">
        <v>26547</v>
      </c>
      <c r="G2699" t="s">
        <v>26548</v>
      </c>
      <c r="H2699" t="s">
        <v>26549</v>
      </c>
      <c r="I2699" t="s">
        <v>4852</v>
      </c>
      <c r="J2699" t="s">
        <v>6172</v>
      </c>
      <c r="K2699" t="s">
        <v>6173</v>
      </c>
      <c r="L2699" t="s">
        <v>95</v>
      </c>
      <c r="M2699" t="s">
        <v>5042</v>
      </c>
      <c r="O2699" t="s">
        <v>6175</v>
      </c>
      <c r="P2699" t="s">
        <v>26550</v>
      </c>
      <c r="Q2699" t="s">
        <v>26551</v>
      </c>
      <c r="R2699" t="str">
        <f t="shared" si="84"/>
        <v>安丘</v>
      </c>
      <c r="S2699" t="str">
        <f t="shared" si="85"/>
        <v>0105</v>
      </c>
    </row>
    <row r="2700" spans="1:19">
      <c r="A2700" t="s">
        <v>26552</v>
      </c>
      <c r="B2700" t="s">
        <v>26553</v>
      </c>
      <c r="C2700" t="s">
        <v>49</v>
      </c>
      <c r="D2700" t="s">
        <v>26554</v>
      </c>
      <c r="E2700" t="s">
        <v>23787</v>
      </c>
      <c r="F2700" t="s">
        <v>26555</v>
      </c>
      <c r="G2700" t="s">
        <v>26556</v>
      </c>
      <c r="H2700" t="s">
        <v>26557</v>
      </c>
      <c r="I2700" t="s">
        <v>12119</v>
      </c>
      <c r="J2700" t="s">
        <v>6878</v>
      </c>
      <c r="K2700" t="s">
        <v>6879</v>
      </c>
      <c r="L2700" t="s">
        <v>95</v>
      </c>
      <c r="M2700" t="s">
        <v>4844</v>
      </c>
      <c r="N2700" t="s">
        <v>5907</v>
      </c>
      <c r="O2700" t="s">
        <v>6880</v>
      </c>
      <c r="P2700" t="s">
        <v>26558</v>
      </c>
      <c r="R2700" t="str">
        <f t="shared" si="84"/>
        <v>安丘</v>
      </c>
      <c r="S2700" t="str">
        <f t="shared" si="85"/>
        <v>0105</v>
      </c>
    </row>
    <row r="2701" spans="1:19">
      <c r="A2701" t="s">
        <v>26559</v>
      </c>
      <c r="B2701" t="s">
        <v>26560</v>
      </c>
      <c r="C2701" t="s">
        <v>49</v>
      </c>
      <c r="D2701" t="s">
        <v>26561</v>
      </c>
      <c r="E2701" t="s">
        <v>21710</v>
      </c>
      <c r="F2701" t="s">
        <v>26562</v>
      </c>
      <c r="G2701" t="s">
        <v>26563</v>
      </c>
      <c r="H2701" t="s">
        <v>26564</v>
      </c>
      <c r="I2701" t="s">
        <v>4785</v>
      </c>
      <c r="J2701" t="s">
        <v>6327</v>
      </c>
      <c r="K2701" t="s">
        <v>6328</v>
      </c>
      <c r="L2701" t="s">
        <v>1136</v>
      </c>
      <c r="M2701" t="s">
        <v>5210</v>
      </c>
      <c r="O2701" t="s">
        <v>6329</v>
      </c>
      <c r="P2701" t="s">
        <v>26565</v>
      </c>
      <c r="Q2701" t="s">
        <v>26566</v>
      </c>
      <c r="R2701" t="str">
        <f t="shared" si="84"/>
        <v>昌乐</v>
      </c>
      <c r="S2701" t="str">
        <f t="shared" si="85"/>
        <v>0105</v>
      </c>
    </row>
    <row r="2702" spans="1:19">
      <c r="A2702" t="s">
        <v>26567</v>
      </c>
      <c r="B2702" t="s">
        <v>26568</v>
      </c>
      <c r="C2702" t="s">
        <v>49</v>
      </c>
      <c r="D2702" t="s">
        <v>26569</v>
      </c>
      <c r="E2702" t="s">
        <v>21641</v>
      </c>
      <c r="F2702" t="s">
        <v>26570</v>
      </c>
      <c r="G2702" t="s">
        <v>26571</v>
      </c>
      <c r="H2702" t="s">
        <v>26572</v>
      </c>
      <c r="I2702" t="s">
        <v>4771</v>
      </c>
      <c r="J2702" t="s">
        <v>9154</v>
      </c>
      <c r="K2702" t="s">
        <v>9155</v>
      </c>
      <c r="L2702" t="s">
        <v>60</v>
      </c>
      <c r="M2702" t="s">
        <v>4774</v>
      </c>
      <c r="O2702" t="s">
        <v>9156</v>
      </c>
      <c r="P2702" t="s">
        <v>26573</v>
      </c>
      <c r="Q2702" t="s">
        <v>26574</v>
      </c>
      <c r="R2702" t="str">
        <f t="shared" si="84"/>
        <v>奎文</v>
      </c>
      <c r="S2702" t="str">
        <f t="shared" si="85"/>
        <v>0105</v>
      </c>
    </row>
    <row r="2703" spans="1:19">
      <c r="A2703" t="s">
        <v>26575</v>
      </c>
      <c r="B2703" t="s">
        <v>26576</v>
      </c>
      <c r="C2703" t="s">
        <v>49</v>
      </c>
      <c r="D2703" t="s">
        <v>26577</v>
      </c>
      <c r="E2703" t="s">
        <v>21710</v>
      </c>
      <c r="F2703" t="s">
        <v>26386</v>
      </c>
      <c r="G2703" t="s">
        <v>26387</v>
      </c>
      <c r="H2703" t="s">
        <v>26578</v>
      </c>
      <c r="I2703" t="s">
        <v>4785</v>
      </c>
      <c r="J2703" t="s">
        <v>5967</v>
      </c>
      <c r="K2703" t="s">
        <v>5968</v>
      </c>
      <c r="L2703" t="s">
        <v>60</v>
      </c>
      <c r="M2703" t="s">
        <v>4904</v>
      </c>
      <c r="N2703" t="s">
        <v>4832</v>
      </c>
      <c r="O2703" t="s">
        <v>5969</v>
      </c>
      <c r="P2703" t="s">
        <v>26579</v>
      </c>
      <c r="Q2703" t="s">
        <v>26390</v>
      </c>
      <c r="R2703" t="str">
        <f t="shared" si="84"/>
        <v>奎文</v>
      </c>
      <c r="S2703" t="str">
        <f t="shared" si="85"/>
        <v>0105</v>
      </c>
    </row>
    <row r="2704" spans="1:19">
      <c r="A2704" t="s">
        <v>26580</v>
      </c>
      <c r="B2704" t="s">
        <v>26581</v>
      </c>
      <c r="C2704" t="s">
        <v>49</v>
      </c>
      <c r="D2704" t="s">
        <v>26582</v>
      </c>
      <c r="E2704" t="s">
        <v>21641</v>
      </c>
      <c r="F2704" t="s">
        <v>26583</v>
      </c>
      <c r="G2704" t="s">
        <v>26584</v>
      </c>
      <c r="H2704" t="s">
        <v>26585</v>
      </c>
      <c r="I2704" t="s">
        <v>12119</v>
      </c>
      <c r="J2704" t="s">
        <v>19013</v>
      </c>
      <c r="K2704" t="s">
        <v>19014</v>
      </c>
      <c r="L2704" t="s">
        <v>60</v>
      </c>
      <c r="M2704" t="s">
        <v>5888</v>
      </c>
      <c r="N2704" t="s">
        <v>4881</v>
      </c>
      <c r="O2704" t="s">
        <v>19015</v>
      </c>
      <c r="Q2704" t="s">
        <v>26586</v>
      </c>
      <c r="R2704" t="str">
        <f t="shared" si="84"/>
        <v>奎文</v>
      </c>
      <c r="S2704" t="str">
        <f t="shared" si="85"/>
        <v>0105</v>
      </c>
    </row>
    <row r="2705" spans="1:19">
      <c r="A2705" t="s">
        <v>26587</v>
      </c>
      <c r="B2705" t="s">
        <v>26588</v>
      </c>
      <c r="C2705" t="s">
        <v>49</v>
      </c>
      <c r="D2705" t="s">
        <v>26589</v>
      </c>
      <c r="E2705" t="s">
        <v>21641</v>
      </c>
      <c r="F2705" t="s">
        <v>26590</v>
      </c>
      <c r="G2705" t="s">
        <v>26591</v>
      </c>
      <c r="H2705" t="s">
        <v>26592</v>
      </c>
      <c r="I2705" t="s">
        <v>12119</v>
      </c>
      <c r="J2705" t="s">
        <v>12715</v>
      </c>
      <c r="K2705" t="s">
        <v>12716</v>
      </c>
      <c r="L2705" t="s">
        <v>123</v>
      </c>
      <c r="M2705" t="s">
        <v>7767</v>
      </c>
      <c r="O2705" t="s">
        <v>12717</v>
      </c>
      <c r="P2705" t="s">
        <v>26593</v>
      </c>
      <c r="Q2705" t="s">
        <v>26594</v>
      </c>
      <c r="R2705" t="str">
        <f t="shared" si="84"/>
        <v>诸城</v>
      </c>
      <c r="S2705" t="str">
        <f t="shared" si="85"/>
        <v>0105</v>
      </c>
    </row>
    <row r="2706" spans="1:19">
      <c r="A2706" t="s">
        <v>26595</v>
      </c>
      <c r="B2706" t="s">
        <v>26596</v>
      </c>
      <c r="C2706" t="s">
        <v>49</v>
      </c>
      <c r="D2706" t="s">
        <v>26597</v>
      </c>
      <c r="E2706" t="s">
        <v>21659</v>
      </c>
      <c r="F2706" t="s">
        <v>26598</v>
      </c>
      <c r="G2706" t="s">
        <v>26599</v>
      </c>
      <c r="H2706" t="s">
        <v>26600</v>
      </c>
      <c r="I2706" t="s">
        <v>4813</v>
      </c>
      <c r="J2706" t="s">
        <v>7125</v>
      </c>
      <c r="K2706" t="s">
        <v>7126</v>
      </c>
      <c r="L2706" t="s">
        <v>105</v>
      </c>
      <c r="M2706" t="s">
        <v>5089</v>
      </c>
      <c r="N2706" t="s">
        <v>4869</v>
      </c>
      <c r="O2706" t="s">
        <v>7127</v>
      </c>
      <c r="P2706" t="s">
        <v>25765</v>
      </c>
      <c r="Q2706" t="s">
        <v>26601</v>
      </c>
      <c r="R2706" t="str">
        <f t="shared" si="84"/>
        <v>寿光</v>
      </c>
      <c r="S2706" t="str">
        <f t="shared" si="85"/>
        <v>0105</v>
      </c>
    </row>
    <row r="2707" spans="1:19">
      <c r="A2707" t="s">
        <v>26602</v>
      </c>
      <c r="B2707" t="s">
        <v>26603</v>
      </c>
      <c r="C2707" t="s">
        <v>49</v>
      </c>
      <c r="D2707" t="s">
        <v>26604</v>
      </c>
      <c r="E2707" t="s">
        <v>26605</v>
      </c>
      <c r="F2707" t="s">
        <v>26606</v>
      </c>
      <c r="G2707" t="s">
        <v>26607</v>
      </c>
      <c r="H2707" t="s">
        <v>26608</v>
      </c>
      <c r="I2707" t="s">
        <v>4785</v>
      </c>
      <c r="J2707" t="s">
        <v>17487</v>
      </c>
      <c r="K2707" t="s">
        <v>17488</v>
      </c>
      <c r="L2707" t="s">
        <v>50</v>
      </c>
      <c r="M2707" t="s">
        <v>5016</v>
      </c>
      <c r="O2707" t="s">
        <v>17489</v>
      </c>
      <c r="P2707" t="s">
        <v>26609</v>
      </c>
      <c r="Q2707" t="s">
        <v>26610</v>
      </c>
      <c r="R2707" t="str">
        <f t="shared" si="84"/>
        <v>青州</v>
      </c>
      <c r="S2707" t="str">
        <f t="shared" si="85"/>
        <v>0106</v>
      </c>
    </row>
    <row r="2708" spans="1:19">
      <c r="A2708" t="s">
        <v>26611</v>
      </c>
      <c r="B2708" t="s">
        <v>26612</v>
      </c>
      <c r="C2708" t="s">
        <v>49</v>
      </c>
      <c r="D2708" t="s">
        <v>26613</v>
      </c>
      <c r="E2708" t="s">
        <v>26614</v>
      </c>
      <c r="F2708" t="s">
        <v>26615</v>
      </c>
      <c r="G2708" t="s">
        <v>26616</v>
      </c>
      <c r="H2708" t="s">
        <v>26617</v>
      </c>
      <c r="I2708" t="s">
        <v>12119</v>
      </c>
      <c r="J2708" t="s">
        <v>6132</v>
      </c>
      <c r="K2708" t="s">
        <v>6133</v>
      </c>
      <c r="L2708" t="s">
        <v>123</v>
      </c>
      <c r="M2708" t="s">
        <v>4932</v>
      </c>
      <c r="O2708" t="s">
        <v>6134</v>
      </c>
      <c r="P2708" t="s">
        <v>26618</v>
      </c>
      <c r="Q2708" t="s">
        <v>26619</v>
      </c>
      <c r="R2708" t="str">
        <f t="shared" si="84"/>
        <v>诸城</v>
      </c>
      <c r="S2708" t="str">
        <f t="shared" si="85"/>
        <v>0106</v>
      </c>
    </row>
    <row r="2709" spans="1:19">
      <c r="A2709" t="s">
        <v>26620</v>
      </c>
      <c r="B2709" t="s">
        <v>26621</v>
      </c>
      <c r="C2709" t="s">
        <v>49</v>
      </c>
      <c r="D2709" t="s">
        <v>26622</v>
      </c>
      <c r="E2709" t="s">
        <v>26614</v>
      </c>
      <c r="F2709" t="s">
        <v>26623</v>
      </c>
      <c r="G2709" t="s">
        <v>26624</v>
      </c>
      <c r="H2709" t="s">
        <v>26625</v>
      </c>
      <c r="I2709" t="s">
        <v>4852</v>
      </c>
      <c r="J2709" t="s">
        <v>7456</v>
      </c>
      <c r="K2709" t="s">
        <v>7457</v>
      </c>
      <c r="L2709" t="s">
        <v>114</v>
      </c>
      <c r="M2709" t="s">
        <v>7458</v>
      </c>
      <c r="O2709" t="s">
        <v>7459</v>
      </c>
      <c r="P2709" t="s">
        <v>26626</v>
      </c>
      <c r="R2709" t="str">
        <f t="shared" si="84"/>
        <v>高密</v>
      </c>
      <c r="S2709" t="str">
        <f t="shared" si="85"/>
        <v>0106</v>
      </c>
    </row>
    <row r="2710" spans="1:19">
      <c r="A2710" t="s">
        <v>26627</v>
      </c>
      <c r="B2710" t="s">
        <v>26628</v>
      </c>
      <c r="C2710" t="s">
        <v>49</v>
      </c>
      <c r="D2710" t="s">
        <v>26629</v>
      </c>
      <c r="E2710" t="s">
        <v>26614</v>
      </c>
      <c r="F2710" t="s">
        <v>26630</v>
      </c>
      <c r="G2710" t="s">
        <v>26631</v>
      </c>
      <c r="H2710" t="s">
        <v>26632</v>
      </c>
      <c r="I2710" t="s">
        <v>4852</v>
      </c>
      <c r="J2710" t="s">
        <v>7611</v>
      </c>
      <c r="K2710" t="s">
        <v>7612</v>
      </c>
      <c r="L2710" t="s">
        <v>123</v>
      </c>
      <c r="M2710" t="s">
        <v>5364</v>
      </c>
      <c r="O2710" t="s">
        <v>7613</v>
      </c>
      <c r="P2710" t="s">
        <v>26633</v>
      </c>
      <c r="Q2710" t="s">
        <v>26634</v>
      </c>
      <c r="R2710" t="str">
        <f t="shared" si="84"/>
        <v>诸城</v>
      </c>
      <c r="S2710" t="str">
        <f t="shared" si="85"/>
        <v>0106</v>
      </c>
    </row>
    <row r="2711" spans="1:19">
      <c r="A2711" t="s">
        <v>26635</v>
      </c>
      <c r="B2711" t="s">
        <v>26636</v>
      </c>
      <c r="C2711" t="s">
        <v>49</v>
      </c>
      <c r="D2711" t="s">
        <v>26637</v>
      </c>
      <c r="E2711" t="s">
        <v>26638</v>
      </c>
      <c r="F2711" t="s">
        <v>26639</v>
      </c>
      <c r="G2711" t="s">
        <v>26640</v>
      </c>
      <c r="H2711" t="s">
        <v>26641</v>
      </c>
      <c r="I2711" t="s">
        <v>4813</v>
      </c>
      <c r="J2711" t="s">
        <v>6631</v>
      </c>
      <c r="K2711" t="s">
        <v>6632</v>
      </c>
      <c r="L2711" t="s">
        <v>105</v>
      </c>
      <c r="M2711" t="s">
        <v>6055</v>
      </c>
      <c r="N2711" t="s">
        <v>7890</v>
      </c>
      <c r="O2711" t="s">
        <v>6633</v>
      </c>
      <c r="P2711" t="s">
        <v>26642</v>
      </c>
      <c r="R2711" t="str">
        <f t="shared" si="84"/>
        <v>寿光</v>
      </c>
      <c r="S2711" t="str">
        <f t="shared" si="85"/>
        <v>0106</v>
      </c>
    </row>
    <row r="2712" spans="1:19">
      <c r="A2712" t="s">
        <v>1378</v>
      </c>
      <c r="B2712" t="s">
        <v>26643</v>
      </c>
      <c r="C2712" t="s">
        <v>49</v>
      </c>
      <c r="D2712" t="s">
        <v>26644</v>
      </c>
      <c r="E2712" t="s">
        <v>26645</v>
      </c>
      <c r="F2712" t="s">
        <v>26646</v>
      </c>
      <c r="G2712" t="s">
        <v>1376</v>
      </c>
      <c r="H2712" t="s">
        <v>26647</v>
      </c>
      <c r="I2712" t="s">
        <v>12119</v>
      </c>
      <c r="J2712" t="s">
        <v>12985</v>
      </c>
      <c r="K2712" t="s">
        <v>12986</v>
      </c>
      <c r="L2712" t="s">
        <v>105</v>
      </c>
      <c r="M2712" t="s">
        <v>5769</v>
      </c>
      <c r="N2712" t="s">
        <v>5112</v>
      </c>
      <c r="O2712" t="s">
        <v>12987</v>
      </c>
      <c r="P2712" t="s">
        <v>26648</v>
      </c>
      <c r="Q2712" t="s">
        <v>26649</v>
      </c>
      <c r="R2712" t="str">
        <f t="shared" si="84"/>
        <v>寿光</v>
      </c>
      <c r="S2712" t="str">
        <f t="shared" si="85"/>
        <v>0106</v>
      </c>
    </row>
    <row r="2713" spans="1:19">
      <c r="A2713" t="s">
        <v>26650</v>
      </c>
      <c r="B2713" t="s">
        <v>26651</v>
      </c>
      <c r="C2713" t="s">
        <v>49</v>
      </c>
      <c r="D2713" t="s">
        <v>26652</v>
      </c>
      <c r="E2713" t="s">
        <v>26653</v>
      </c>
      <c r="F2713" t="s">
        <v>26654</v>
      </c>
      <c r="G2713" t="s">
        <v>26655</v>
      </c>
      <c r="H2713" t="s">
        <v>26656</v>
      </c>
      <c r="I2713" t="s">
        <v>5560</v>
      </c>
      <c r="J2713" t="s">
        <v>6172</v>
      </c>
      <c r="K2713" t="s">
        <v>6173</v>
      </c>
      <c r="L2713" t="s">
        <v>95</v>
      </c>
      <c r="M2713" t="s">
        <v>5042</v>
      </c>
      <c r="N2713" t="s">
        <v>13837</v>
      </c>
      <c r="O2713" t="s">
        <v>6175</v>
      </c>
      <c r="P2713" t="s">
        <v>26657</v>
      </c>
      <c r="Q2713" t="s">
        <v>26658</v>
      </c>
      <c r="R2713" t="str">
        <f t="shared" si="84"/>
        <v>安丘</v>
      </c>
      <c r="S2713" t="str">
        <f t="shared" si="85"/>
        <v>0106</v>
      </c>
    </row>
    <row r="2714" spans="1:19">
      <c r="A2714" t="s">
        <v>26659</v>
      </c>
      <c r="B2714" t="s">
        <v>26660</v>
      </c>
      <c r="C2714" t="s">
        <v>49</v>
      </c>
      <c r="D2714" t="s">
        <v>26661</v>
      </c>
      <c r="E2714" t="s">
        <v>26662</v>
      </c>
      <c r="F2714" t="s">
        <v>26663</v>
      </c>
      <c r="G2714" t="s">
        <v>26664</v>
      </c>
      <c r="H2714" t="s">
        <v>26665</v>
      </c>
      <c r="I2714" t="s">
        <v>4785</v>
      </c>
      <c r="J2714" t="s">
        <v>21916</v>
      </c>
      <c r="K2714" t="s">
        <v>21917</v>
      </c>
      <c r="L2714" t="s">
        <v>77</v>
      </c>
      <c r="M2714" t="s">
        <v>4803</v>
      </c>
      <c r="N2714" t="s">
        <v>4919</v>
      </c>
      <c r="O2714" t="s">
        <v>21918</v>
      </c>
      <c r="P2714" t="s">
        <v>26666</v>
      </c>
      <c r="R2714" t="str">
        <f t="shared" si="84"/>
        <v>临朐</v>
      </c>
      <c r="S2714" t="str">
        <f t="shared" si="85"/>
        <v>0106</v>
      </c>
    </row>
    <row r="2715" spans="1:19">
      <c r="A2715" t="s">
        <v>26667</v>
      </c>
      <c r="B2715" t="s">
        <v>26668</v>
      </c>
      <c r="C2715" t="s">
        <v>49</v>
      </c>
      <c r="D2715" t="s">
        <v>26669</v>
      </c>
      <c r="E2715" t="s">
        <v>21710</v>
      </c>
      <c r="F2715" t="s">
        <v>26670</v>
      </c>
      <c r="G2715" t="s">
        <v>26671</v>
      </c>
      <c r="H2715" t="s">
        <v>26672</v>
      </c>
      <c r="I2715" t="s">
        <v>4828</v>
      </c>
      <c r="J2715" t="s">
        <v>8955</v>
      </c>
      <c r="K2715" t="s">
        <v>8956</v>
      </c>
      <c r="L2715" t="s">
        <v>375</v>
      </c>
      <c r="M2715" t="s">
        <v>8957</v>
      </c>
      <c r="N2715" t="s">
        <v>4972</v>
      </c>
      <c r="O2715" t="s">
        <v>8958</v>
      </c>
      <c r="P2715" t="s">
        <v>26673</v>
      </c>
      <c r="R2715" t="str">
        <f t="shared" si="84"/>
        <v>昌邑</v>
      </c>
      <c r="S2715" t="str">
        <f t="shared" si="85"/>
        <v>0106</v>
      </c>
    </row>
    <row r="2716" spans="1:19">
      <c r="A2716" t="s">
        <v>26674</v>
      </c>
      <c r="B2716" t="s">
        <v>26675</v>
      </c>
      <c r="C2716" t="s">
        <v>49</v>
      </c>
      <c r="D2716" t="s">
        <v>26676</v>
      </c>
      <c r="E2716" t="s">
        <v>26614</v>
      </c>
      <c r="F2716" t="s">
        <v>26677</v>
      </c>
      <c r="G2716" t="s">
        <v>26678</v>
      </c>
      <c r="H2716" t="s">
        <v>26679</v>
      </c>
      <c r="I2716" t="s">
        <v>4852</v>
      </c>
      <c r="J2716" t="s">
        <v>5245</v>
      </c>
      <c r="K2716" t="s">
        <v>5246</v>
      </c>
      <c r="L2716" t="s">
        <v>237</v>
      </c>
      <c r="M2716" t="s">
        <v>5247</v>
      </c>
      <c r="O2716" t="s">
        <v>5249</v>
      </c>
      <c r="P2716" t="s">
        <v>26680</v>
      </c>
      <c r="Q2716" t="s">
        <v>26681</v>
      </c>
      <c r="R2716" t="str">
        <f t="shared" si="84"/>
        <v>潍城</v>
      </c>
      <c r="S2716" t="str">
        <f t="shared" si="85"/>
        <v>0106</v>
      </c>
    </row>
    <row r="2717" spans="1:19">
      <c r="A2717" t="s">
        <v>26682</v>
      </c>
      <c r="B2717" t="s">
        <v>26683</v>
      </c>
      <c r="C2717" t="s">
        <v>49</v>
      </c>
      <c r="D2717" t="s">
        <v>26684</v>
      </c>
      <c r="E2717" t="s">
        <v>26614</v>
      </c>
      <c r="F2717" t="s">
        <v>26685</v>
      </c>
      <c r="G2717" t="s">
        <v>26686</v>
      </c>
      <c r="H2717" t="s">
        <v>26687</v>
      </c>
      <c r="I2717" t="s">
        <v>12844</v>
      </c>
      <c r="J2717" t="s">
        <v>17487</v>
      </c>
      <c r="K2717" t="s">
        <v>17488</v>
      </c>
      <c r="L2717" t="s">
        <v>50</v>
      </c>
      <c r="M2717" t="s">
        <v>5016</v>
      </c>
      <c r="O2717" t="s">
        <v>17489</v>
      </c>
      <c r="P2717" t="s">
        <v>26688</v>
      </c>
      <c r="R2717" t="str">
        <f t="shared" si="84"/>
        <v>青州</v>
      </c>
      <c r="S2717" t="str">
        <f t="shared" si="85"/>
        <v>0106</v>
      </c>
    </row>
    <row r="2718" spans="1:19">
      <c r="A2718" t="s">
        <v>26689</v>
      </c>
      <c r="B2718" t="s">
        <v>26690</v>
      </c>
      <c r="C2718" t="s">
        <v>49</v>
      </c>
      <c r="D2718" t="s">
        <v>26691</v>
      </c>
      <c r="E2718" t="s">
        <v>26614</v>
      </c>
      <c r="F2718" t="s">
        <v>26692</v>
      </c>
      <c r="G2718" t="s">
        <v>26693</v>
      </c>
      <c r="H2718" t="s">
        <v>26694</v>
      </c>
      <c r="I2718" t="s">
        <v>4955</v>
      </c>
      <c r="J2718" t="s">
        <v>14178</v>
      </c>
      <c r="K2718" t="s">
        <v>14179</v>
      </c>
      <c r="L2718" t="s">
        <v>95</v>
      </c>
      <c r="M2718" t="s">
        <v>5709</v>
      </c>
      <c r="O2718" t="s">
        <v>14180</v>
      </c>
      <c r="P2718" t="s">
        <v>26695</v>
      </c>
      <c r="Q2718" t="s">
        <v>26696</v>
      </c>
      <c r="R2718" t="str">
        <f t="shared" si="84"/>
        <v>安丘</v>
      </c>
      <c r="S2718" t="str">
        <f t="shared" si="85"/>
        <v>0106</v>
      </c>
    </row>
    <row r="2719" spans="1:19">
      <c r="A2719" t="s">
        <v>26697</v>
      </c>
      <c r="B2719" t="s">
        <v>26698</v>
      </c>
      <c r="C2719" t="s">
        <v>49</v>
      </c>
      <c r="D2719" t="s">
        <v>26699</v>
      </c>
      <c r="E2719" t="s">
        <v>26614</v>
      </c>
      <c r="F2719" t="s">
        <v>26700</v>
      </c>
      <c r="G2719" t="s">
        <v>26701</v>
      </c>
      <c r="H2719" t="s">
        <v>26702</v>
      </c>
      <c r="I2719" t="s">
        <v>4841</v>
      </c>
      <c r="J2719" t="s">
        <v>9181</v>
      </c>
      <c r="K2719" t="s">
        <v>9182</v>
      </c>
      <c r="L2719" t="s">
        <v>60</v>
      </c>
      <c r="M2719" t="s">
        <v>4774</v>
      </c>
      <c r="O2719" t="s">
        <v>9183</v>
      </c>
      <c r="P2719" t="s">
        <v>26703</v>
      </c>
      <c r="R2719" t="str">
        <f t="shared" si="84"/>
        <v>奎文</v>
      </c>
      <c r="S2719" t="str">
        <f t="shared" si="85"/>
        <v>0106</v>
      </c>
    </row>
    <row r="2720" spans="1:19">
      <c r="A2720" t="s">
        <v>26704</v>
      </c>
      <c r="B2720" t="s">
        <v>26705</v>
      </c>
      <c r="C2720" t="s">
        <v>49</v>
      </c>
      <c r="D2720" t="s">
        <v>26706</v>
      </c>
      <c r="E2720" t="s">
        <v>26614</v>
      </c>
      <c r="F2720" t="s">
        <v>26707</v>
      </c>
      <c r="G2720" t="s">
        <v>26708</v>
      </c>
      <c r="H2720" t="s">
        <v>26709</v>
      </c>
      <c r="I2720" t="s">
        <v>4852</v>
      </c>
      <c r="J2720" t="s">
        <v>6496</v>
      </c>
      <c r="K2720" t="s">
        <v>6497</v>
      </c>
      <c r="L2720" t="s">
        <v>123</v>
      </c>
      <c r="M2720" t="s">
        <v>4932</v>
      </c>
      <c r="O2720" t="s">
        <v>6498</v>
      </c>
      <c r="P2720" t="s">
        <v>26710</v>
      </c>
      <c r="Q2720" t="s">
        <v>26711</v>
      </c>
      <c r="R2720" t="str">
        <f t="shared" si="84"/>
        <v>诸城</v>
      </c>
      <c r="S2720" t="str">
        <f t="shared" si="85"/>
        <v>0106</v>
      </c>
    </row>
    <row r="2721" spans="1:19">
      <c r="A2721" t="s">
        <v>26712</v>
      </c>
      <c r="B2721" t="s">
        <v>26713</v>
      </c>
      <c r="C2721" t="s">
        <v>49</v>
      </c>
      <c r="D2721" t="s">
        <v>26714</v>
      </c>
      <c r="E2721" t="s">
        <v>26614</v>
      </c>
      <c r="F2721" t="s">
        <v>26715</v>
      </c>
      <c r="G2721" t="s">
        <v>26716</v>
      </c>
      <c r="H2721" t="s">
        <v>26717</v>
      </c>
      <c r="I2721" t="s">
        <v>4828</v>
      </c>
      <c r="J2721" t="s">
        <v>9536</v>
      </c>
      <c r="K2721" t="s">
        <v>9537</v>
      </c>
      <c r="L2721" t="s">
        <v>95</v>
      </c>
      <c r="M2721" t="s">
        <v>5055</v>
      </c>
      <c r="O2721" t="s">
        <v>9538</v>
      </c>
      <c r="P2721" t="s">
        <v>26718</v>
      </c>
      <c r="R2721" t="str">
        <f t="shared" si="84"/>
        <v>安丘</v>
      </c>
      <c r="S2721" t="str">
        <f t="shared" si="85"/>
        <v>0106</v>
      </c>
    </row>
    <row r="2722" spans="1:19">
      <c r="A2722" t="s">
        <v>26719</v>
      </c>
      <c r="B2722" t="s">
        <v>26720</v>
      </c>
      <c r="C2722" t="s">
        <v>49</v>
      </c>
      <c r="D2722" t="s">
        <v>26721</v>
      </c>
      <c r="E2722" t="s">
        <v>26614</v>
      </c>
      <c r="F2722" t="s">
        <v>26722</v>
      </c>
      <c r="G2722" t="s">
        <v>26723</v>
      </c>
      <c r="H2722" t="s">
        <v>26724</v>
      </c>
      <c r="I2722" t="s">
        <v>4852</v>
      </c>
      <c r="J2722" t="s">
        <v>7677</v>
      </c>
      <c r="K2722" t="s">
        <v>7678</v>
      </c>
      <c r="L2722" t="s">
        <v>86</v>
      </c>
      <c r="M2722" t="s">
        <v>7679</v>
      </c>
      <c r="O2722" t="s">
        <v>7680</v>
      </c>
      <c r="P2722" t="s">
        <v>26725</v>
      </c>
      <c r="Q2722" t="s">
        <v>26726</v>
      </c>
      <c r="R2722" t="str">
        <f t="shared" si="84"/>
        <v>坊子</v>
      </c>
      <c r="S2722" t="str">
        <f t="shared" si="85"/>
        <v>0106</v>
      </c>
    </row>
    <row r="2723" spans="1:19">
      <c r="A2723" t="s">
        <v>26727</v>
      </c>
      <c r="B2723" t="s">
        <v>26728</v>
      </c>
      <c r="C2723" t="s">
        <v>49</v>
      </c>
      <c r="D2723" t="s">
        <v>26729</v>
      </c>
      <c r="E2723" t="s">
        <v>26730</v>
      </c>
      <c r="F2723" t="s">
        <v>26731</v>
      </c>
      <c r="G2723" t="s">
        <v>26732</v>
      </c>
      <c r="H2723" t="s">
        <v>26733</v>
      </c>
      <c r="I2723" t="s">
        <v>12500</v>
      </c>
      <c r="J2723" t="s">
        <v>6722</v>
      </c>
      <c r="K2723" t="s">
        <v>10837</v>
      </c>
      <c r="L2723" t="s">
        <v>95</v>
      </c>
      <c r="M2723" t="s">
        <v>8071</v>
      </c>
      <c r="O2723" t="s">
        <v>10838</v>
      </c>
      <c r="P2723" t="s">
        <v>26734</v>
      </c>
      <c r="R2723" t="str">
        <f t="shared" si="84"/>
        <v>安丘</v>
      </c>
      <c r="S2723" t="str">
        <f t="shared" si="85"/>
        <v>0106</v>
      </c>
    </row>
    <row r="2724" spans="1:19">
      <c r="A2724" t="s">
        <v>26735</v>
      </c>
      <c r="B2724" t="s">
        <v>26736</v>
      </c>
      <c r="C2724" t="s">
        <v>49</v>
      </c>
      <c r="D2724" t="s">
        <v>26737</v>
      </c>
      <c r="E2724" t="s">
        <v>26738</v>
      </c>
      <c r="F2724" t="s">
        <v>26739</v>
      </c>
      <c r="G2724" t="s">
        <v>26740</v>
      </c>
      <c r="H2724" t="s">
        <v>26741</v>
      </c>
      <c r="I2724" t="s">
        <v>12119</v>
      </c>
      <c r="J2724" t="s">
        <v>6043</v>
      </c>
      <c r="K2724" t="s">
        <v>6044</v>
      </c>
      <c r="L2724" t="s">
        <v>237</v>
      </c>
      <c r="M2724" t="s">
        <v>4971</v>
      </c>
      <c r="N2724" t="s">
        <v>5017</v>
      </c>
      <c r="O2724" t="s">
        <v>6045</v>
      </c>
      <c r="P2724" t="s">
        <v>26742</v>
      </c>
      <c r="R2724" t="str">
        <f t="shared" si="84"/>
        <v>潍城</v>
      </c>
      <c r="S2724" t="str">
        <f t="shared" si="85"/>
        <v>0106</v>
      </c>
    </row>
    <row r="2725" spans="1:19">
      <c r="A2725" t="s">
        <v>26743</v>
      </c>
      <c r="B2725" t="s">
        <v>26744</v>
      </c>
      <c r="C2725" t="s">
        <v>49</v>
      </c>
      <c r="D2725" t="s">
        <v>26745</v>
      </c>
      <c r="E2725" t="s">
        <v>26645</v>
      </c>
      <c r="F2725" t="s">
        <v>26746</v>
      </c>
      <c r="G2725" t="s">
        <v>26747</v>
      </c>
      <c r="H2725" t="s">
        <v>26748</v>
      </c>
      <c r="I2725" t="s">
        <v>12844</v>
      </c>
      <c r="J2725" t="s">
        <v>16357</v>
      </c>
      <c r="K2725" t="s">
        <v>16358</v>
      </c>
      <c r="L2725" t="s">
        <v>50</v>
      </c>
      <c r="M2725" t="s">
        <v>6701</v>
      </c>
      <c r="N2725" t="s">
        <v>4892</v>
      </c>
      <c r="O2725" t="s">
        <v>16359</v>
      </c>
      <c r="P2725" t="s">
        <v>26749</v>
      </c>
      <c r="R2725" t="str">
        <f t="shared" si="84"/>
        <v>青州</v>
      </c>
      <c r="S2725" t="str">
        <f t="shared" si="85"/>
        <v>0106</v>
      </c>
    </row>
    <row r="2726" spans="1:19">
      <c r="A2726" t="s">
        <v>26750</v>
      </c>
      <c r="B2726" t="s">
        <v>26751</v>
      </c>
      <c r="C2726" t="s">
        <v>49</v>
      </c>
      <c r="D2726" t="s">
        <v>26752</v>
      </c>
      <c r="E2726" t="s">
        <v>26614</v>
      </c>
      <c r="F2726" t="s">
        <v>26753</v>
      </c>
      <c r="G2726" t="s">
        <v>26754</v>
      </c>
      <c r="I2726" t="s">
        <v>8162</v>
      </c>
      <c r="R2726" t="str">
        <f t="shared" si="84"/>
        <v/>
      </c>
      <c r="S2726" t="str">
        <f t="shared" si="85"/>
        <v>0106</v>
      </c>
    </row>
    <row r="2727" spans="1:19">
      <c r="A2727" t="s">
        <v>26755</v>
      </c>
      <c r="B2727" t="s">
        <v>26756</v>
      </c>
      <c r="C2727" t="s">
        <v>49</v>
      </c>
      <c r="D2727" t="s">
        <v>26757</v>
      </c>
      <c r="E2727" t="s">
        <v>26614</v>
      </c>
      <c r="F2727" t="s">
        <v>26758</v>
      </c>
      <c r="G2727" t="s">
        <v>26759</v>
      </c>
      <c r="H2727" t="s">
        <v>26760</v>
      </c>
      <c r="I2727" t="s">
        <v>4852</v>
      </c>
      <c r="J2727" t="s">
        <v>5462</v>
      </c>
      <c r="K2727" t="s">
        <v>5463</v>
      </c>
      <c r="L2727" t="s">
        <v>95</v>
      </c>
      <c r="M2727" t="s">
        <v>4844</v>
      </c>
      <c r="O2727" t="s">
        <v>5464</v>
      </c>
      <c r="P2727" t="s">
        <v>26761</v>
      </c>
      <c r="R2727" t="str">
        <f t="shared" si="84"/>
        <v>安丘</v>
      </c>
      <c r="S2727" t="str">
        <f t="shared" si="85"/>
        <v>0106</v>
      </c>
    </row>
    <row r="2728" spans="1:19">
      <c r="A2728" t="s">
        <v>26762</v>
      </c>
      <c r="B2728" t="s">
        <v>26763</v>
      </c>
      <c r="C2728" t="s">
        <v>49</v>
      </c>
      <c r="D2728" t="s">
        <v>26764</v>
      </c>
      <c r="E2728" t="s">
        <v>26614</v>
      </c>
      <c r="F2728" t="s">
        <v>26765</v>
      </c>
      <c r="G2728" t="s">
        <v>26766</v>
      </c>
      <c r="H2728" t="s">
        <v>26767</v>
      </c>
      <c r="I2728" t="s">
        <v>5184</v>
      </c>
      <c r="J2728" t="s">
        <v>8219</v>
      </c>
      <c r="K2728" t="s">
        <v>8220</v>
      </c>
      <c r="L2728" t="s">
        <v>123</v>
      </c>
      <c r="M2728" t="s">
        <v>4994</v>
      </c>
      <c r="O2728" t="s">
        <v>8221</v>
      </c>
      <c r="P2728" t="s">
        <v>26768</v>
      </c>
      <c r="R2728" t="str">
        <f t="shared" si="84"/>
        <v>诸城</v>
      </c>
      <c r="S2728" t="str">
        <f t="shared" si="85"/>
        <v>0106</v>
      </c>
    </row>
    <row r="2729" spans="1:19">
      <c r="A2729" t="s">
        <v>26769</v>
      </c>
      <c r="B2729" t="s">
        <v>26770</v>
      </c>
      <c r="C2729" t="s">
        <v>49</v>
      </c>
      <c r="D2729" t="s">
        <v>26771</v>
      </c>
      <c r="E2729" t="s">
        <v>26614</v>
      </c>
      <c r="F2729" t="s">
        <v>26772</v>
      </c>
      <c r="G2729" t="s">
        <v>26773</v>
      </c>
      <c r="H2729" t="s">
        <v>26774</v>
      </c>
      <c r="I2729" t="s">
        <v>4785</v>
      </c>
      <c r="J2729" t="s">
        <v>14048</v>
      </c>
      <c r="K2729" t="s">
        <v>14049</v>
      </c>
      <c r="L2729" t="s">
        <v>60</v>
      </c>
      <c r="M2729" t="s">
        <v>4904</v>
      </c>
      <c r="O2729" t="s">
        <v>14050</v>
      </c>
      <c r="P2729" t="s">
        <v>26775</v>
      </c>
      <c r="Q2729" t="s">
        <v>26776</v>
      </c>
      <c r="R2729" t="str">
        <f t="shared" si="84"/>
        <v>奎文</v>
      </c>
      <c r="S2729" t="str">
        <f t="shared" si="85"/>
        <v>0106</v>
      </c>
    </row>
    <row r="2730" spans="1:19">
      <c r="A2730" t="s">
        <v>26777</v>
      </c>
      <c r="B2730" t="s">
        <v>26778</v>
      </c>
      <c r="C2730" t="s">
        <v>49</v>
      </c>
      <c r="D2730" t="s">
        <v>26779</v>
      </c>
      <c r="E2730" t="s">
        <v>26780</v>
      </c>
      <c r="F2730" t="s">
        <v>26781</v>
      </c>
      <c r="G2730" t="s">
        <v>26782</v>
      </c>
      <c r="H2730" t="s">
        <v>26783</v>
      </c>
      <c r="I2730" t="s">
        <v>17769</v>
      </c>
      <c r="J2730" t="s">
        <v>8943</v>
      </c>
      <c r="K2730" t="s">
        <v>8944</v>
      </c>
      <c r="L2730" t="s">
        <v>1136</v>
      </c>
      <c r="M2730" t="s">
        <v>8945</v>
      </c>
      <c r="N2730" t="s">
        <v>5043</v>
      </c>
      <c r="O2730" t="s">
        <v>8946</v>
      </c>
      <c r="P2730" t="s">
        <v>26784</v>
      </c>
      <c r="Q2730" t="s">
        <v>26785</v>
      </c>
      <c r="R2730" t="str">
        <f t="shared" si="84"/>
        <v>昌乐</v>
      </c>
      <c r="S2730" t="str">
        <f t="shared" si="85"/>
        <v>0106</v>
      </c>
    </row>
    <row r="2731" spans="1:19">
      <c r="A2731" t="s">
        <v>26786</v>
      </c>
      <c r="B2731" t="s">
        <v>26787</v>
      </c>
      <c r="C2731" t="s">
        <v>49</v>
      </c>
      <c r="D2731" t="s">
        <v>26788</v>
      </c>
      <c r="E2731" t="s">
        <v>26789</v>
      </c>
      <c r="F2731" t="s">
        <v>26790</v>
      </c>
      <c r="G2731" t="s">
        <v>26791</v>
      </c>
      <c r="H2731" t="s">
        <v>26792</v>
      </c>
      <c r="I2731" t="s">
        <v>12119</v>
      </c>
      <c r="J2731" t="s">
        <v>15385</v>
      </c>
      <c r="K2731" t="s">
        <v>15386</v>
      </c>
      <c r="L2731" t="s">
        <v>123</v>
      </c>
      <c r="M2731" t="s">
        <v>4932</v>
      </c>
      <c r="N2731" t="s">
        <v>5960</v>
      </c>
      <c r="O2731" t="s">
        <v>15387</v>
      </c>
      <c r="P2731" t="s">
        <v>26793</v>
      </c>
      <c r="R2731" t="str">
        <f t="shared" si="84"/>
        <v>诸城</v>
      </c>
      <c r="S2731" t="str">
        <f t="shared" si="85"/>
        <v>0106</v>
      </c>
    </row>
    <row r="2732" spans="1:19">
      <c r="A2732" t="s">
        <v>26794</v>
      </c>
      <c r="B2732" t="s">
        <v>26795</v>
      </c>
      <c r="C2732" t="s">
        <v>49</v>
      </c>
      <c r="D2732" t="s">
        <v>26796</v>
      </c>
      <c r="E2732" t="s">
        <v>26797</v>
      </c>
      <c r="F2732" t="s">
        <v>26798</v>
      </c>
      <c r="G2732" t="s">
        <v>26799</v>
      </c>
      <c r="H2732" t="s">
        <v>26800</v>
      </c>
      <c r="I2732" t="s">
        <v>4813</v>
      </c>
      <c r="J2732" t="s">
        <v>10035</v>
      </c>
      <c r="K2732" t="s">
        <v>10036</v>
      </c>
      <c r="L2732" t="s">
        <v>1136</v>
      </c>
      <c r="M2732" t="s">
        <v>8945</v>
      </c>
      <c r="N2732" t="s">
        <v>6308</v>
      </c>
      <c r="O2732" t="s">
        <v>10037</v>
      </c>
      <c r="P2732" t="s">
        <v>26801</v>
      </c>
      <c r="Q2732" t="s">
        <v>26802</v>
      </c>
      <c r="R2732" t="str">
        <f t="shared" si="84"/>
        <v>昌乐</v>
      </c>
      <c r="S2732" t="str">
        <f t="shared" si="85"/>
        <v>0106</v>
      </c>
    </row>
    <row r="2733" spans="1:19">
      <c r="A2733" t="s">
        <v>26803</v>
      </c>
      <c r="B2733" t="s">
        <v>26804</v>
      </c>
      <c r="C2733" t="s">
        <v>49</v>
      </c>
      <c r="D2733" t="s">
        <v>26805</v>
      </c>
      <c r="E2733" t="s">
        <v>26614</v>
      </c>
      <c r="F2733" t="s">
        <v>26806</v>
      </c>
      <c r="G2733" t="s">
        <v>26807</v>
      </c>
      <c r="H2733" t="s">
        <v>26808</v>
      </c>
      <c r="I2733" t="s">
        <v>4828</v>
      </c>
      <c r="J2733" t="s">
        <v>5597</v>
      </c>
      <c r="K2733" t="s">
        <v>5598</v>
      </c>
      <c r="L2733" t="s">
        <v>375</v>
      </c>
      <c r="M2733" t="s">
        <v>5599</v>
      </c>
      <c r="O2733" t="s">
        <v>5600</v>
      </c>
      <c r="P2733" t="s">
        <v>26809</v>
      </c>
      <c r="R2733" t="str">
        <f t="shared" si="84"/>
        <v>昌邑</v>
      </c>
      <c r="S2733" t="str">
        <f t="shared" si="85"/>
        <v>0106</v>
      </c>
    </row>
    <row r="2734" spans="1:19">
      <c r="A2734" t="s">
        <v>26810</v>
      </c>
      <c r="B2734" t="s">
        <v>26811</v>
      </c>
      <c r="C2734" t="s">
        <v>49</v>
      </c>
      <c r="D2734" t="s">
        <v>26812</v>
      </c>
      <c r="E2734" t="s">
        <v>26614</v>
      </c>
      <c r="F2734" t="s">
        <v>26813</v>
      </c>
      <c r="G2734" t="s">
        <v>26814</v>
      </c>
      <c r="H2734" t="s">
        <v>26815</v>
      </c>
      <c r="I2734" t="s">
        <v>18616</v>
      </c>
      <c r="J2734" t="s">
        <v>8423</v>
      </c>
      <c r="K2734" t="s">
        <v>8424</v>
      </c>
      <c r="L2734" t="s">
        <v>114</v>
      </c>
      <c r="M2734" t="s">
        <v>7931</v>
      </c>
      <c r="O2734" t="s">
        <v>8425</v>
      </c>
      <c r="P2734" t="s">
        <v>26816</v>
      </c>
      <c r="R2734" t="str">
        <f t="shared" si="84"/>
        <v>高密</v>
      </c>
      <c r="S2734" t="str">
        <f t="shared" si="85"/>
        <v>0106</v>
      </c>
    </row>
    <row r="2735" spans="1:19">
      <c r="A2735" t="s">
        <v>26817</v>
      </c>
      <c r="B2735" t="s">
        <v>26818</v>
      </c>
      <c r="C2735" t="s">
        <v>49</v>
      </c>
      <c r="D2735" t="s">
        <v>26819</v>
      </c>
      <c r="E2735" t="s">
        <v>26820</v>
      </c>
      <c r="F2735" t="s">
        <v>26821</v>
      </c>
      <c r="G2735" t="s">
        <v>26822</v>
      </c>
      <c r="H2735" t="s">
        <v>26823</v>
      </c>
      <c r="I2735" t="s">
        <v>12119</v>
      </c>
      <c r="J2735" t="s">
        <v>5967</v>
      </c>
      <c r="K2735" t="s">
        <v>5968</v>
      </c>
      <c r="L2735" t="s">
        <v>60</v>
      </c>
      <c r="M2735" t="s">
        <v>4904</v>
      </c>
      <c r="N2735" t="s">
        <v>5699</v>
      </c>
      <c r="O2735" t="s">
        <v>5969</v>
      </c>
      <c r="P2735" t="s">
        <v>26824</v>
      </c>
      <c r="R2735" t="str">
        <f t="shared" si="84"/>
        <v>奎文</v>
      </c>
      <c r="S2735" t="str">
        <f t="shared" si="85"/>
        <v>0106</v>
      </c>
    </row>
    <row r="2736" spans="1:19">
      <c r="A2736" t="s">
        <v>26825</v>
      </c>
      <c r="B2736" t="s">
        <v>26826</v>
      </c>
      <c r="C2736" t="s">
        <v>49</v>
      </c>
      <c r="D2736" t="s">
        <v>26827</v>
      </c>
      <c r="E2736" t="s">
        <v>26780</v>
      </c>
      <c r="F2736" t="s">
        <v>26828</v>
      </c>
      <c r="G2736" t="s">
        <v>26829</v>
      </c>
      <c r="H2736" t="s">
        <v>26830</v>
      </c>
      <c r="I2736" t="s">
        <v>4852</v>
      </c>
      <c r="J2736" t="s">
        <v>5462</v>
      </c>
      <c r="K2736" t="s">
        <v>5463</v>
      </c>
      <c r="L2736" t="s">
        <v>95</v>
      </c>
      <c r="M2736" t="s">
        <v>4844</v>
      </c>
      <c r="N2736" t="s">
        <v>26831</v>
      </c>
      <c r="O2736" t="s">
        <v>5464</v>
      </c>
      <c r="P2736" t="s">
        <v>26832</v>
      </c>
      <c r="Q2736" t="s">
        <v>26833</v>
      </c>
      <c r="R2736" t="str">
        <f t="shared" si="84"/>
        <v>安丘</v>
      </c>
      <c r="S2736" t="str">
        <f t="shared" si="85"/>
        <v>0106</v>
      </c>
    </row>
    <row r="2737" spans="1:19">
      <c r="A2737" t="s">
        <v>26834</v>
      </c>
      <c r="B2737" t="s">
        <v>26835</v>
      </c>
      <c r="C2737" t="s">
        <v>49</v>
      </c>
      <c r="D2737" t="s">
        <v>26836</v>
      </c>
      <c r="E2737" t="s">
        <v>26645</v>
      </c>
      <c r="F2737" t="s">
        <v>26837</v>
      </c>
      <c r="G2737" t="s">
        <v>26838</v>
      </c>
      <c r="H2737" t="s">
        <v>26839</v>
      </c>
      <c r="I2737" t="s">
        <v>12119</v>
      </c>
      <c r="J2737" t="s">
        <v>5967</v>
      </c>
      <c r="K2737" t="s">
        <v>5968</v>
      </c>
      <c r="L2737" t="s">
        <v>60</v>
      </c>
      <c r="M2737" t="s">
        <v>4904</v>
      </c>
      <c r="N2737" t="s">
        <v>5699</v>
      </c>
      <c r="O2737" t="s">
        <v>5969</v>
      </c>
      <c r="P2737" t="s">
        <v>26840</v>
      </c>
      <c r="Q2737" t="s">
        <v>26841</v>
      </c>
      <c r="R2737" t="str">
        <f t="shared" si="84"/>
        <v>奎文</v>
      </c>
      <c r="S2737" t="str">
        <f t="shared" si="85"/>
        <v>0106</v>
      </c>
    </row>
    <row r="2738" spans="1:19">
      <c r="A2738" t="s">
        <v>26842</v>
      </c>
      <c r="B2738" t="s">
        <v>26843</v>
      </c>
      <c r="C2738" t="s">
        <v>49</v>
      </c>
      <c r="D2738" t="s">
        <v>26844</v>
      </c>
      <c r="E2738" t="s">
        <v>26845</v>
      </c>
      <c r="F2738" t="s">
        <v>26846</v>
      </c>
      <c r="G2738" t="s">
        <v>26847</v>
      </c>
      <c r="H2738" t="s">
        <v>26848</v>
      </c>
      <c r="I2738" t="s">
        <v>5327</v>
      </c>
      <c r="J2738" t="s">
        <v>13985</v>
      </c>
      <c r="K2738" t="s">
        <v>13986</v>
      </c>
      <c r="L2738" t="s">
        <v>148</v>
      </c>
      <c r="M2738" t="s">
        <v>5580</v>
      </c>
      <c r="N2738" t="s">
        <v>4817</v>
      </c>
      <c r="O2738" t="s">
        <v>13987</v>
      </c>
      <c r="P2738" t="s">
        <v>26849</v>
      </c>
      <c r="Q2738" t="s">
        <v>26850</v>
      </c>
      <c r="R2738" t="str">
        <f t="shared" si="84"/>
        <v>寒亭</v>
      </c>
      <c r="S2738" t="str">
        <f t="shared" si="85"/>
        <v>0106</v>
      </c>
    </row>
    <row r="2739" spans="1:19">
      <c r="A2739" t="s">
        <v>26851</v>
      </c>
      <c r="B2739" t="s">
        <v>26852</v>
      </c>
      <c r="C2739" t="s">
        <v>49</v>
      </c>
      <c r="D2739" t="s">
        <v>26853</v>
      </c>
      <c r="E2739" t="s">
        <v>26854</v>
      </c>
      <c r="F2739" t="s">
        <v>26855</v>
      </c>
      <c r="G2739" t="s">
        <v>26856</v>
      </c>
      <c r="H2739" t="s">
        <v>26857</v>
      </c>
      <c r="I2739" t="s">
        <v>5560</v>
      </c>
      <c r="J2739" t="s">
        <v>7502</v>
      </c>
      <c r="K2739" t="s">
        <v>7503</v>
      </c>
      <c r="L2739" t="s">
        <v>237</v>
      </c>
      <c r="M2739" t="s">
        <v>4971</v>
      </c>
      <c r="N2739" t="s">
        <v>4983</v>
      </c>
      <c r="O2739" t="s">
        <v>7505</v>
      </c>
      <c r="P2739" t="s">
        <v>26858</v>
      </c>
      <c r="Q2739" t="s">
        <v>26859</v>
      </c>
      <c r="R2739" t="str">
        <f t="shared" si="84"/>
        <v>潍城</v>
      </c>
      <c r="S2739" t="str">
        <f t="shared" si="85"/>
        <v>0106</v>
      </c>
    </row>
    <row r="2740" spans="1:19">
      <c r="A2740" t="s">
        <v>26860</v>
      </c>
      <c r="B2740" t="s">
        <v>26861</v>
      </c>
      <c r="C2740" t="s">
        <v>49</v>
      </c>
      <c r="D2740" t="s">
        <v>26862</v>
      </c>
      <c r="E2740" t="s">
        <v>26863</v>
      </c>
      <c r="F2740" t="s">
        <v>26864</v>
      </c>
      <c r="G2740" t="s">
        <v>26865</v>
      </c>
      <c r="H2740" t="s">
        <v>26866</v>
      </c>
      <c r="I2740" t="s">
        <v>4828</v>
      </c>
      <c r="J2740" t="s">
        <v>6722</v>
      </c>
      <c r="K2740" t="s">
        <v>10837</v>
      </c>
      <c r="L2740" t="s">
        <v>95</v>
      </c>
      <c r="M2740" t="s">
        <v>8071</v>
      </c>
      <c r="N2740" t="s">
        <v>6530</v>
      </c>
      <c r="O2740" t="s">
        <v>10838</v>
      </c>
      <c r="P2740" t="s">
        <v>26867</v>
      </c>
      <c r="R2740" t="str">
        <f t="shared" si="84"/>
        <v>安丘</v>
      </c>
      <c r="S2740" t="str">
        <f t="shared" si="85"/>
        <v>0106</v>
      </c>
    </row>
    <row r="2741" spans="1:19">
      <c r="A2741" t="s">
        <v>26868</v>
      </c>
      <c r="B2741" t="s">
        <v>26869</v>
      </c>
      <c r="C2741" t="s">
        <v>49</v>
      </c>
      <c r="D2741" t="s">
        <v>26870</v>
      </c>
      <c r="E2741" t="s">
        <v>26645</v>
      </c>
      <c r="F2741" t="s">
        <v>26871</v>
      </c>
      <c r="G2741" t="s">
        <v>26872</v>
      </c>
      <c r="H2741" t="s">
        <v>26873</v>
      </c>
      <c r="I2741" t="s">
        <v>12119</v>
      </c>
      <c r="J2741" t="s">
        <v>10125</v>
      </c>
      <c r="K2741" t="s">
        <v>10126</v>
      </c>
      <c r="L2741" t="s">
        <v>77</v>
      </c>
      <c r="M2741" t="s">
        <v>4803</v>
      </c>
      <c r="N2741" t="s">
        <v>4919</v>
      </c>
      <c r="O2741" t="s">
        <v>10127</v>
      </c>
      <c r="P2741" t="s">
        <v>26874</v>
      </c>
      <c r="Q2741" t="s">
        <v>26875</v>
      </c>
      <c r="R2741" t="str">
        <f t="shared" si="84"/>
        <v>临朐</v>
      </c>
      <c r="S2741" t="str">
        <f t="shared" si="85"/>
        <v>0106</v>
      </c>
    </row>
    <row r="2742" spans="1:19">
      <c r="A2742" t="s">
        <v>1482</v>
      </c>
      <c r="B2742" t="s">
        <v>26876</v>
      </c>
      <c r="C2742" t="s">
        <v>49</v>
      </c>
      <c r="D2742" t="s">
        <v>26877</v>
      </c>
      <c r="E2742" t="s">
        <v>26605</v>
      </c>
      <c r="F2742" t="s">
        <v>26878</v>
      </c>
      <c r="G2742" t="s">
        <v>1480</v>
      </c>
      <c r="H2742" t="s">
        <v>26879</v>
      </c>
      <c r="I2742" t="s">
        <v>4852</v>
      </c>
      <c r="J2742" t="s">
        <v>7125</v>
      </c>
      <c r="K2742" t="s">
        <v>7126</v>
      </c>
      <c r="L2742" t="s">
        <v>105</v>
      </c>
      <c r="M2742" t="s">
        <v>5089</v>
      </c>
      <c r="N2742" t="s">
        <v>6601</v>
      </c>
      <c r="O2742" t="s">
        <v>7127</v>
      </c>
      <c r="P2742" t="s">
        <v>26880</v>
      </c>
      <c r="Q2742" t="s">
        <v>14925</v>
      </c>
      <c r="R2742" t="str">
        <f t="shared" si="84"/>
        <v>寿光</v>
      </c>
      <c r="S2742" t="str">
        <f t="shared" si="85"/>
        <v>0106</v>
      </c>
    </row>
    <row r="2743" spans="1:19">
      <c r="A2743" t="s">
        <v>26881</v>
      </c>
      <c r="B2743" t="s">
        <v>26882</v>
      </c>
      <c r="C2743" t="s">
        <v>49</v>
      </c>
      <c r="D2743" t="s">
        <v>26883</v>
      </c>
      <c r="E2743" t="s">
        <v>26605</v>
      </c>
      <c r="F2743" t="s">
        <v>26884</v>
      </c>
      <c r="G2743" t="s">
        <v>26885</v>
      </c>
      <c r="H2743" t="s">
        <v>26886</v>
      </c>
      <c r="I2743" t="s">
        <v>5407</v>
      </c>
      <c r="J2743" t="s">
        <v>5707</v>
      </c>
      <c r="K2743" t="s">
        <v>5708</v>
      </c>
      <c r="L2743" t="s">
        <v>95</v>
      </c>
      <c r="M2743" t="s">
        <v>5709</v>
      </c>
      <c r="N2743" t="s">
        <v>4983</v>
      </c>
      <c r="O2743" t="s">
        <v>5710</v>
      </c>
      <c r="P2743" t="s">
        <v>26887</v>
      </c>
      <c r="Q2743" t="s">
        <v>26888</v>
      </c>
      <c r="R2743" t="str">
        <f t="shared" si="84"/>
        <v>安丘</v>
      </c>
      <c r="S2743" t="str">
        <f t="shared" si="85"/>
        <v>0106</v>
      </c>
    </row>
    <row r="2744" spans="1:19">
      <c r="A2744" t="s">
        <v>26889</v>
      </c>
      <c r="B2744" t="s">
        <v>26890</v>
      </c>
      <c r="C2744" t="s">
        <v>49</v>
      </c>
      <c r="D2744" t="s">
        <v>26891</v>
      </c>
      <c r="E2744" t="s">
        <v>26614</v>
      </c>
      <c r="F2744" t="s">
        <v>26892</v>
      </c>
      <c r="G2744" t="s">
        <v>26893</v>
      </c>
      <c r="H2744" t="s">
        <v>26894</v>
      </c>
      <c r="I2744" t="s">
        <v>4852</v>
      </c>
      <c r="J2744" t="s">
        <v>17320</v>
      </c>
      <c r="K2744" t="s">
        <v>17321</v>
      </c>
      <c r="L2744" t="s">
        <v>50</v>
      </c>
      <c r="M2744" t="s">
        <v>4855</v>
      </c>
      <c r="O2744" t="s">
        <v>17322</v>
      </c>
      <c r="P2744" t="s">
        <v>26895</v>
      </c>
      <c r="Q2744" t="s">
        <v>26896</v>
      </c>
      <c r="R2744" t="str">
        <f t="shared" si="84"/>
        <v>青州</v>
      </c>
      <c r="S2744" t="str">
        <f t="shared" si="85"/>
        <v>0106</v>
      </c>
    </row>
    <row r="2745" spans="1:19">
      <c r="A2745" t="s">
        <v>1498</v>
      </c>
      <c r="B2745" t="s">
        <v>26897</v>
      </c>
      <c r="C2745" t="s">
        <v>49</v>
      </c>
      <c r="D2745" t="s">
        <v>26898</v>
      </c>
      <c r="E2745" t="s">
        <v>26614</v>
      </c>
      <c r="F2745" t="s">
        <v>26899</v>
      </c>
      <c r="G2745" t="s">
        <v>1496</v>
      </c>
      <c r="H2745" t="s">
        <v>26900</v>
      </c>
      <c r="I2745" t="s">
        <v>12119</v>
      </c>
      <c r="J2745" t="s">
        <v>5778</v>
      </c>
      <c r="K2745" t="s">
        <v>5779</v>
      </c>
      <c r="L2745" t="s">
        <v>105</v>
      </c>
      <c r="M2745" t="s">
        <v>5197</v>
      </c>
      <c r="O2745" t="s">
        <v>5780</v>
      </c>
      <c r="P2745" t="s">
        <v>26901</v>
      </c>
      <c r="R2745" t="str">
        <f t="shared" si="84"/>
        <v>寿光</v>
      </c>
      <c r="S2745" t="str">
        <f t="shared" si="85"/>
        <v>0106</v>
      </c>
    </row>
    <row r="2746" spans="1:19">
      <c r="A2746" t="s">
        <v>26902</v>
      </c>
      <c r="B2746" t="s">
        <v>26903</v>
      </c>
      <c r="C2746" t="s">
        <v>49</v>
      </c>
      <c r="D2746" t="s">
        <v>26904</v>
      </c>
      <c r="E2746" t="s">
        <v>26905</v>
      </c>
      <c r="F2746" t="s">
        <v>26906</v>
      </c>
      <c r="G2746" t="s">
        <v>26907</v>
      </c>
      <c r="H2746" t="s">
        <v>26908</v>
      </c>
      <c r="I2746" t="s">
        <v>4852</v>
      </c>
      <c r="J2746" t="s">
        <v>9536</v>
      </c>
      <c r="K2746" t="s">
        <v>9537</v>
      </c>
      <c r="L2746" t="s">
        <v>95</v>
      </c>
      <c r="M2746" t="s">
        <v>5055</v>
      </c>
      <c r="N2746" t="s">
        <v>4933</v>
      </c>
      <c r="O2746" t="s">
        <v>9538</v>
      </c>
      <c r="P2746" t="s">
        <v>22759</v>
      </c>
      <c r="Q2746" t="s">
        <v>26909</v>
      </c>
      <c r="R2746" t="str">
        <f t="shared" si="84"/>
        <v>安丘</v>
      </c>
      <c r="S2746" t="str">
        <f t="shared" si="85"/>
        <v>0106</v>
      </c>
    </row>
    <row r="2747" spans="1:19">
      <c r="A2747" t="s">
        <v>26910</v>
      </c>
      <c r="B2747" t="s">
        <v>26911</v>
      </c>
      <c r="C2747" t="s">
        <v>49</v>
      </c>
      <c r="D2747" t="s">
        <v>26912</v>
      </c>
      <c r="E2747" t="s">
        <v>26913</v>
      </c>
      <c r="F2747" t="s">
        <v>26914</v>
      </c>
      <c r="G2747" t="s">
        <v>26915</v>
      </c>
      <c r="H2747" t="s">
        <v>26916</v>
      </c>
      <c r="I2747" t="s">
        <v>5461</v>
      </c>
      <c r="J2747" t="s">
        <v>7155</v>
      </c>
      <c r="K2747" t="s">
        <v>7156</v>
      </c>
      <c r="L2747" t="s">
        <v>148</v>
      </c>
      <c r="M2747" t="s">
        <v>6391</v>
      </c>
      <c r="N2747" t="s">
        <v>4881</v>
      </c>
      <c r="O2747" t="s">
        <v>7157</v>
      </c>
      <c r="P2747" t="s">
        <v>26917</v>
      </c>
      <c r="R2747" t="str">
        <f t="shared" si="84"/>
        <v>寒亭</v>
      </c>
      <c r="S2747" t="str">
        <f t="shared" si="85"/>
        <v>0106</v>
      </c>
    </row>
    <row r="2748" spans="1:19">
      <c r="A2748" t="s">
        <v>26918</v>
      </c>
      <c r="B2748" t="s">
        <v>26742</v>
      </c>
      <c r="C2748" t="s">
        <v>49</v>
      </c>
      <c r="D2748" t="s">
        <v>26919</v>
      </c>
      <c r="E2748" t="s">
        <v>26863</v>
      </c>
      <c r="F2748" t="s">
        <v>26920</v>
      </c>
      <c r="G2748" t="s">
        <v>26921</v>
      </c>
      <c r="H2748" t="s">
        <v>26922</v>
      </c>
      <c r="I2748" t="s">
        <v>4828</v>
      </c>
      <c r="J2748" t="s">
        <v>7899</v>
      </c>
      <c r="K2748" t="s">
        <v>7900</v>
      </c>
      <c r="L2748" t="s">
        <v>77</v>
      </c>
      <c r="M2748" t="s">
        <v>5812</v>
      </c>
      <c r="N2748" t="s">
        <v>4789</v>
      </c>
      <c r="O2748" t="s">
        <v>7901</v>
      </c>
      <c r="P2748" t="s">
        <v>26923</v>
      </c>
      <c r="R2748" t="str">
        <f t="shared" si="84"/>
        <v>临朐</v>
      </c>
      <c r="S2748" t="str">
        <f t="shared" si="85"/>
        <v>0106</v>
      </c>
    </row>
    <row r="2749" spans="1:19">
      <c r="A2749" t="s">
        <v>26924</v>
      </c>
      <c r="B2749" t="s">
        <v>26925</v>
      </c>
      <c r="C2749" t="s">
        <v>49</v>
      </c>
      <c r="D2749" t="s">
        <v>26926</v>
      </c>
      <c r="E2749" t="s">
        <v>26614</v>
      </c>
      <c r="F2749" t="s">
        <v>26927</v>
      </c>
      <c r="G2749" t="s">
        <v>26928</v>
      </c>
      <c r="H2749" t="s">
        <v>26929</v>
      </c>
      <c r="I2749" t="s">
        <v>4852</v>
      </c>
      <c r="J2749" t="s">
        <v>10338</v>
      </c>
      <c r="K2749" t="s">
        <v>10339</v>
      </c>
      <c r="L2749" t="s">
        <v>237</v>
      </c>
      <c r="M2749" t="s">
        <v>5247</v>
      </c>
      <c r="O2749" t="s">
        <v>10340</v>
      </c>
      <c r="P2749" t="s">
        <v>26930</v>
      </c>
      <c r="R2749" t="str">
        <f t="shared" si="84"/>
        <v>潍城</v>
      </c>
      <c r="S2749" t="str">
        <f t="shared" si="85"/>
        <v>0106</v>
      </c>
    </row>
    <row r="2750" spans="1:19">
      <c r="A2750" t="s">
        <v>26931</v>
      </c>
      <c r="B2750" t="s">
        <v>26932</v>
      </c>
      <c r="C2750" t="s">
        <v>49</v>
      </c>
      <c r="D2750" t="s">
        <v>26933</v>
      </c>
      <c r="E2750" t="s">
        <v>26614</v>
      </c>
      <c r="F2750" t="s">
        <v>26934</v>
      </c>
      <c r="G2750" t="s">
        <v>26935</v>
      </c>
      <c r="H2750" t="s">
        <v>26936</v>
      </c>
      <c r="I2750" t="s">
        <v>10005</v>
      </c>
      <c r="J2750" t="s">
        <v>7689</v>
      </c>
      <c r="K2750" t="s">
        <v>7690</v>
      </c>
      <c r="L2750" t="s">
        <v>60</v>
      </c>
      <c r="M2750" t="s">
        <v>5999</v>
      </c>
      <c r="O2750" t="s">
        <v>7691</v>
      </c>
      <c r="P2750" t="s">
        <v>26937</v>
      </c>
      <c r="Q2750" t="s">
        <v>26938</v>
      </c>
      <c r="R2750" t="str">
        <f t="shared" si="84"/>
        <v>奎文</v>
      </c>
      <c r="S2750" t="str">
        <f t="shared" si="85"/>
        <v>0106</v>
      </c>
    </row>
    <row r="2751" spans="1:19">
      <c r="A2751" t="s">
        <v>26939</v>
      </c>
      <c r="B2751" t="s">
        <v>26940</v>
      </c>
      <c r="C2751" t="s">
        <v>49</v>
      </c>
      <c r="D2751" t="s">
        <v>26941</v>
      </c>
      <c r="E2751" t="s">
        <v>26942</v>
      </c>
      <c r="F2751" t="s">
        <v>26943</v>
      </c>
      <c r="G2751" t="s">
        <v>26944</v>
      </c>
      <c r="H2751" t="s">
        <v>26945</v>
      </c>
      <c r="I2751" t="s">
        <v>12119</v>
      </c>
      <c r="J2751" t="s">
        <v>26946</v>
      </c>
      <c r="K2751" t="s">
        <v>26947</v>
      </c>
      <c r="L2751" t="s">
        <v>114</v>
      </c>
      <c r="M2751" t="s">
        <v>9614</v>
      </c>
      <c r="N2751" t="s">
        <v>5112</v>
      </c>
      <c r="O2751" t="s">
        <v>26948</v>
      </c>
      <c r="P2751" t="s">
        <v>26949</v>
      </c>
      <c r="Q2751" t="s">
        <v>26950</v>
      </c>
      <c r="R2751" t="str">
        <f t="shared" si="84"/>
        <v>高密</v>
      </c>
      <c r="S2751" t="str">
        <f t="shared" si="85"/>
        <v>0106</v>
      </c>
    </row>
    <row r="2752" spans="1:19">
      <c r="A2752" t="s">
        <v>1442</v>
      </c>
      <c r="B2752" t="s">
        <v>1437</v>
      </c>
      <c r="C2752" t="s">
        <v>49</v>
      </c>
      <c r="D2752" t="s">
        <v>26951</v>
      </c>
      <c r="E2752" t="s">
        <v>26952</v>
      </c>
      <c r="F2752" t="s">
        <v>26953</v>
      </c>
      <c r="G2752" t="s">
        <v>1440</v>
      </c>
      <c r="H2752" t="s">
        <v>26954</v>
      </c>
      <c r="I2752" t="s">
        <v>5052</v>
      </c>
      <c r="J2752" t="s">
        <v>8984</v>
      </c>
      <c r="K2752" t="s">
        <v>8985</v>
      </c>
      <c r="L2752" t="s">
        <v>60</v>
      </c>
      <c r="M2752" t="s">
        <v>5511</v>
      </c>
      <c r="N2752" t="s">
        <v>4905</v>
      </c>
      <c r="O2752" t="s">
        <v>8986</v>
      </c>
      <c r="P2752" t="s">
        <v>26955</v>
      </c>
      <c r="Q2752" t="s">
        <v>16092</v>
      </c>
      <c r="R2752" t="str">
        <f t="shared" si="84"/>
        <v>奎文</v>
      </c>
      <c r="S2752" t="str">
        <f t="shared" si="85"/>
        <v>0106</v>
      </c>
    </row>
    <row r="2753" spans="1:19">
      <c r="A2753" t="s">
        <v>26956</v>
      </c>
      <c r="B2753" t="s">
        <v>26957</v>
      </c>
      <c r="C2753" t="s">
        <v>49</v>
      </c>
      <c r="D2753" t="s">
        <v>26958</v>
      </c>
      <c r="E2753" t="s">
        <v>26638</v>
      </c>
      <c r="F2753" t="s">
        <v>26959</v>
      </c>
      <c r="G2753" t="s">
        <v>26960</v>
      </c>
      <c r="H2753" t="s">
        <v>26961</v>
      </c>
      <c r="I2753" t="s">
        <v>4828</v>
      </c>
      <c r="J2753" t="s">
        <v>6782</v>
      </c>
      <c r="K2753" t="s">
        <v>6783</v>
      </c>
      <c r="L2753" t="s">
        <v>105</v>
      </c>
      <c r="M2753" t="s">
        <v>5224</v>
      </c>
      <c r="N2753" t="s">
        <v>4919</v>
      </c>
      <c r="O2753" t="s">
        <v>6784</v>
      </c>
      <c r="P2753" t="s">
        <v>26962</v>
      </c>
      <c r="R2753" t="str">
        <f t="shared" ref="R2753:R2816" si="86">IF(OR(LEFT(L2753,2)="高新"),"奎文",IF(LEFT(L2753,2)="峡山","坊子",IF(LEFT(L2753,2)="滨海","寒亭",LEFT(L2753,2))))</f>
        <v>寿光</v>
      </c>
      <c r="S2753" t="str">
        <f t="shared" ref="S2753:S2816" si="87">TEXT(B2753,"mmdd")</f>
        <v>0106</v>
      </c>
    </row>
    <row r="2754" spans="1:19">
      <c r="A2754" t="s">
        <v>26963</v>
      </c>
      <c r="B2754" t="s">
        <v>26964</v>
      </c>
      <c r="C2754" t="s">
        <v>49</v>
      </c>
      <c r="D2754" t="s">
        <v>26965</v>
      </c>
      <c r="E2754" t="s">
        <v>26780</v>
      </c>
      <c r="F2754" t="s">
        <v>26966</v>
      </c>
      <c r="G2754" t="s">
        <v>26967</v>
      </c>
      <c r="H2754" t="s">
        <v>26968</v>
      </c>
      <c r="I2754" t="s">
        <v>4785</v>
      </c>
      <c r="J2754" t="s">
        <v>11618</v>
      </c>
      <c r="K2754" t="s">
        <v>11619</v>
      </c>
      <c r="L2754" t="s">
        <v>237</v>
      </c>
      <c r="M2754" t="s">
        <v>4868</v>
      </c>
      <c r="N2754" t="s">
        <v>5112</v>
      </c>
      <c r="O2754" t="s">
        <v>11620</v>
      </c>
      <c r="P2754" t="s">
        <v>26969</v>
      </c>
      <c r="R2754" t="str">
        <f t="shared" si="86"/>
        <v>潍城</v>
      </c>
      <c r="S2754" t="str">
        <f t="shared" si="87"/>
        <v>0106</v>
      </c>
    </row>
    <row r="2755" spans="1:19">
      <c r="A2755" t="s">
        <v>26970</v>
      </c>
      <c r="B2755" t="s">
        <v>26971</v>
      </c>
      <c r="C2755" t="s">
        <v>49</v>
      </c>
      <c r="D2755" t="s">
        <v>26972</v>
      </c>
      <c r="E2755" t="s">
        <v>26780</v>
      </c>
      <c r="F2755" t="s">
        <v>26973</v>
      </c>
      <c r="G2755" t="s">
        <v>26974</v>
      </c>
      <c r="H2755" t="s">
        <v>26975</v>
      </c>
      <c r="I2755" t="s">
        <v>7417</v>
      </c>
      <c r="J2755" t="s">
        <v>23736</v>
      </c>
      <c r="K2755" t="s">
        <v>23737</v>
      </c>
      <c r="L2755" t="s">
        <v>114</v>
      </c>
      <c r="M2755" t="s">
        <v>20678</v>
      </c>
      <c r="N2755" t="s">
        <v>5619</v>
      </c>
      <c r="O2755" t="s">
        <v>23738</v>
      </c>
      <c r="P2755" t="s">
        <v>26976</v>
      </c>
      <c r="R2755" t="str">
        <f t="shared" si="86"/>
        <v>高密</v>
      </c>
      <c r="S2755" t="str">
        <f t="shared" si="87"/>
        <v>0106</v>
      </c>
    </row>
    <row r="2756" spans="1:19">
      <c r="A2756" t="s">
        <v>26977</v>
      </c>
      <c r="B2756" t="s">
        <v>26978</v>
      </c>
      <c r="C2756" t="s">
        <v>49</v>
      </c>
      <c r="D2756" t="s">
        <v>26979</v>
      </c>
      <c r="E2756" t="s">
        <v>26980</v>
      </c>
      <c r="F2756" t="s">
        <v>26981</v>
      </c>
      <c r="G2756" t="s">
        <v>26982</v>
      </c>
      <c r="H2756" t="s">
        <v>26983</v>
      </c>
      <c r="I2756" t="s">
        <v>4828</v>
      </c>
      <c r="J2756" t="s">
        <v>6009</v>
      </c>
      <c r="K2756" t="s">
        <v>6010</v>
      </c>
      <c r="L2756" t="s">
        <v>237</v>
      </c>
      <c r="M2756" t="s">
        <v>5247</v>
      </c>
      <c r="N2756" t="s">
        <v>5421</v>
      </c>
      <c r="O2756" t="s">
        <v>6011</v>
      </c>
      <c r="P2756" t="s">
        <v>26984</v>
      </c>
      <c r="Q2756" t="s">
        <v>26985</v>
      </c>
      <c r="R2756" t="str">
        <f t="shared" si="86"/>
        <v>潍城</v>
      </c>
      <c r="S2756" t="str">
        <f t="shared" si="87"/>
        <v>0106</v>
      </c>
    </row>
    <row r="2757" spans="1:19">
      <c r="A2757" t="s">
        <v>1410</v>
      </c>
      <c r="B2757" t="s">
        <v>26986</v>
      </c>
      <c r="C2757" t="s">
        <v>49</v>
      </c>
      <c r="D2757" t="s">
        <v>26987</v>
      </c>
      <c r="E2757" t="s">
        <v>26988</v>
      </c>
      <c r="F2757" t="s">
        <v>26989</v>
      </c>
      <c r="G2757" t="s">
        <v>1408</v>
      </c>
      <c r="H2757" t="s">
        <v>26990</v>
      </c>
      <c r="I2757" t="s">
        <v>4852</v>
      </c>
      <c r="J2757" t="s">
        <v>13906</v>
      </c>
      <c r="K2757" t="s">
        <v>13907</v>
      </c>
      <c r="L2757" t="s">
        <v>50</v>
      </c>
      <c r="M2757" t="s">
        <v>5260</v>
      </c>
      <c r="N2757" t="s">
        <v>7912</v>
      </c>
      <c r="O2757" t="s">
        <v>13908</v>
      </c>
      <c r="P2757" t="s">
        <v>26991</v>
      </c>
      <c r="R2757" t="str">
        <f t="shared" si="86"/>
        <v>青州</v>
      </c>
      <c r="S2757" t="str">
        <f t="shared" si="87"/>
        <v>0106</v>
      </c>
    </row>
    <row r="2758" spans="1:19">
      <c r="A2758" t="s">
        <v>26992</v>
      </c>
      <c r="B2758" t="s">
        <v>26993</v>
      </c>
      <c r="C2758" t="s">
        <v>49</v>
      </c>
      <c r="D2758" t="s">
        <v>26994</v>
      </c>
      <c r="E2758" t="s">
        <v>26995</v>
      </c>
      <c r="F2758" t="s">
        <v>26996</v>
      </c>
      <c r="G2758" t="s">
        <v>26997</v>
      </c>
      <c r="H2758" t="s">
        <v>26998</v>
      </c>
      <c r="I2758" t="s">
        <v>10005</v>
      </c>
      <c r="J2758" t="s">
        <v>6580</v>
      </c>
      <c r="K2758" t="s">
        <v>6581</v>
      </c>
      <c r="L2758" t="s">
        <v>77</v>
      </c>
      <c r="M2758" t="s">
        <v>4803</v>
      </c>
      <c r="N2758" t="s">
        <v>5296</v>
      </c>
      <c r="O2758" t="s">
        <v>6582</v>
      </c>
      <c r="P2758" t="s">
        <v>26999</v>
      </c>
      <c r="R2758" t="str">
        <f t="shared" si="86"/>
        <v>临朐</v>
      </c>
      <c r="S2758" t="str">
        <f t="shared" si="87"/>
        <v>0106</v>
      </c>
    </row>
    <row r="2759" spans="1:19">
      <c r="A2759" t="s">
        <v>27000</v>
      </c>
      <c r="B2759" t="s">
        <v>27001</v>
      </c>
      <c r="C2759" t="s">
        <v>49</v>
      </c>
      <c r="D2759" t="s">
        <v>27002</v>
      </c>
      <c r="E2759" t="s">
        <v>26780</v>
      </c>
      <c r="F2759" t="s">
        <v>27003</v>
      </c>
      <c r="G2759" t="s">
        <v>27004</v>
      </c>
      <c r="H2759" t="s">
        <v>27005</v>
      </c>
      <c r="I2759" t="s">
        <v>4955</v>
      </c>
      <c r="J2759" t="s">
        <v>10620</v>
      </c>
      <c r="K2759" t="s">
        <v>10621</v>
      </c>
      <c r="L2759" t="s">
        <v>60</v>
      </c>
      <c r="M2759" t="s">
        <v>5999</v>
      </c>
      <c r="N2759" t="s">
        <v>4905</v>
      </c>
      <c r="O2759" t="s">
        <v>10622</v>
      </c>
      <c r="P2759" t="s">
        <v>27006</v>
      </c>
      <c r="Q2759" t="s">
        <v>27007</v>
      </c>
      <c r="R2759" t="str">
        <f t="shared" si="86"/>
        <v>奎文</v>
      </c>
      <c r="S2759" t="str">
        <f t="shared" si="87"/>
        <v>0106</v>
      </c>
    </row>
    <row r="2760" spans="1:19">
      <c r="A2760" t="s">
        <v>27008</v>
      </c>
      <c r="B2760" t="s">
        <v>27009</v>
      </c>
      <c r="C2760" t="s">
        <v>49</v>
      </c>
      <c r="D2760" t="s">
        <v>27010</v>
      </c>
      <c r="E2760" t="s">
        <v>27011</v>
      </c>
      <c r="F2760" t="s">
        <v>27012</v>
      </c>
      <c r="G2760" t="s">
        <v>27013</v>
      </c>
      <c r="H2760" t="s">
        <v>27014</v>
      </c>
      <c r="I2760" t="s">
        <v>12119</v>
      </c>
      <c r="J2760" t="s">
        <v>10182</v>
      </c>
      <c r="K2760" t="s">
        <v>10183</v>
      </c>
      <c r="L2760" t="s">
        <v>60</v>
      </c>
      <c r="M2760" t="s">
        <v>4774</v>
      </c>
      <c r="N2760" t="s">
        <v>5112</v>
      </c>
      <c r="O2760" t="s">
        <v>10184</v>
      </c>
      <c r="P2760" t="s">
        <v>27015</v>
      </c>
      <c r="Q2760" t="s">
        <v>27016</v>
      </c>
      <c r="R2760" t="str">
        <f t="shared" si="86"/>
        <v>奎文</v>
      </c>
      <c r="S2760" t="str">
        <f t="shared" si="87"/>
        <v>0106</v>
      </c>
    </row>
    <row r="2761" spans="1:19">
      <c r="A2761" t="s">
        <v>27017</v>
      </c>
      <c r="B2761" t="s">
        <v>27018</v>
      </c>
      <c r="C2761" t="s">
        <v>49</v>
      </c>
      <c r="D2761" t="s">
        <v>27019</v>
      </c>
      <c r="E2761" t="s">
        <v>27020</v>
      </c>
      <c r="F2761" t="s">
        <v>27021</v>
      </c>
      <c r="G2761" t="s">
        <v>27022</v>
      </c>
      <c r="H2761" t="s">
        <v>27023</v>
      </c>
      <c r="I2761" t="s">
        <v>4828</v>
      </c>
      <c r="J2761" t="s">
        <v>10453</v>
      </c>
      <c r="K2761" t="s">
        <v>10454</v>
      </c>
      <c r="L2761" t="s">
        <v>123</v>
      </c>
      <c r="M2761" t="s">
        <v>4994</v>
      </c>
      <c r="N2761" t="s">
        <v>5487</v>
      </c>
      <c r="O2761" t="s">
        <v>10455</v>
      </c>
      <c r="P2761" t="s">
        <v>27024</v>
      </c>
      <c r="R2761" t="str">
        <f t="shared" si="86"/>
        <v>诸城</v>
      </c>
      <c r="S2761" t="str">
        <f t="shared" si="87"/>
        <v>0106</v>
      </c>
    </row>
    <row r="2762" spans="1:19">
      <c r="A2762" t="s">
        <v>27025</v>
      </c>
      <c r="B2762" t="s">
        <v>27026</v>
      </c>
      <c r="C2762" t="s">
        <v>49</v>
      </c>
      <c r="D2762" t="s">
        <v>27027</v>
      </c>
      <c r="E2762" t="s">
        <v>26645</v>
      </c>
      <c r="F2762" t="s">
        <v>27028</v>
      </c>
      <c r="G2762" t="s">
        <v>27029</v>
      </c>
      <c r="H2762" t="s">
        <v>27030</v>
      </c>
      <c r="I2762" t="s">
        <v>12119</v>
      </c>
      <c r="J2762" t="s">
        <v>11849</v>
      </c>
      <c r="K2762" t="s">
        <v>11850</v>
      </c>
      <c r="L2762" t="s">
        <v>95</v>
      </c>
      <c r="M2762" t="s">
        <v>5709</v>
      </c>
      <c r="N2762" t="s">
        <v>7890</v>
      </c>
      <c r="O2762" t="s">
        <v>11851</v>
      </c>
      <c r="P2762" t="s">
        <v>27031</v>
      </c>
      <c r="R2762" t="str">
        <f t="shared" si="86"/>
        <v>安丘</v>
      </c>
      <c r="S2762" t="str">
        <f t="shared" si="87"/>
        <v>0106</v>
      </c>
    </row>
    <row r="2763" spans="1:19">
      <c r="A2763" t="s">
        <v>27032</v>
      </c>
      <c r="B2763" t="s">
        <v>27033</v>
      </c>
      <c r="C2763" t="s">
        <v>49</v>
      </c>
      <c r="D2763" t="s">
        <v>27034</v>
      </c>
      <c r="E2763" t="s">
        <v>26614</v>
      </c>
      <c r="F2763" t="s">
        <v>27035</v>
      </c>
      <c r="G2763" t="s">
        <v>27036</v>
      </c>
      <c r="H2763" t="s">
        <v>27037</v>
      </c>
      <c r="I2763" t="s">
        <v>4852</v>
      </c>
      <c r="J2763" t="s">
        <v>6792</v>
      </c>
      <c r="K2763" t="s">
        <v>6793</v>
      </c>
      <c r="L2763" t="s">
        <v>77</v>
      </c>
      <c r="M2763" t="s">
        <v>5295</v>
      </c>
      <c r="O2763" t="s">
        <v>6795</v>
      </c>
      <c r="P2763" t="s">
        <v>27038</v>
      </c>
      <c r="Q2763" t="s">
        <v>27039</v>
      </c>
      <c r="R2763" t="str">
        <f t="shared" si="86"/>
        <v>临朐</v>
      </c>
      <c r="S2763" t="str">
        <f t="shared" si="87"/>
        <v>0106</v>
      </c>
    </row>
    <row r="2764" spans="1:19">
      <c r="A2764" t="s">
        <v>27040</v>
      </c>
      <c r="B2764" t="s">
        <v>27041</v>
      </c>
      <c r="C2764" t="s">
        <v>49</v>
      </c>
      <c r="D2764" t="s">
        <v>27042</v>
      </c>
      <c r="E2764" t="s">
        <v>26605</v>
      </c>
      <c r="F2764" t="s">
        <v>27043</v>
      </c>
      <c r="G2764" t="s">
        <v>27044</v>
      </c>
      <c r="H2764" t="s">
        <v>27045</v>
      </c>
      <c r="I2764" t="s">
        <v>4852</v>
      </c>
      <c r="J2764" t="s">
        <v>8450</v>
      </c>
      <c r="K2764" t="s">
        <v>8451</v>
      </c>
      <c r="L2764" t="s">
        <v>60</v>
      </c>
      <c r="M2764" t="s">
        <v>5888</v>
      </c>
      <c r="N2764" t="s">
        <v>4892</v>
      </c>
      <c r="O2764" t="s">
        <v>8452</v>
      </c>
      <c r="P2764" t="s">
        <v>27046</v>
      </c>
      <c r="Q2764" t="s">
        <v>27047</v>
      </c>
      <c r="R2764" t="str">
        <f t="shared" si="86"/>
        <v>奎文</v>
      </c>
      <c r="S2764" t="str">
        <f t="shared" si="87"/>
        <v>0106</v>
      </c>
    </row>
    <row r="2765" spans="1:19">
      <c r="A2765" t="s">
        <v>27048</v>
      </c>
      <c r="B2765" t="s">
        <v>27049</v>
      </c>
      <c r="C2765" t="s">
        <v>49</v>
      </c>
      <c r="D2765" t="s">
        <v>27050</v>
      </c>
      <c r="E2765" t="s">
        <v>26614</v>
      </c>
      <c r="F2765" t="s">
        <v>27051</v>
      </c>
      <c r="G2765" t="s">
        <v>27052</v>
      </c>
      <c r="H2765" t="s">
        <v>27053</v>
      </c>
      <c r="I2765" t="s">
        <v>12119</v>
      </c>
      <c r="J2765" t="s">
        <v>10182</v>
      </c>
      <c r="K2765" t="s">
        <v>10183</v>
      </c>
      <c r="L2765" t="s">
        <v>60</v>
      </c>
      <c r="M2765" t="s">
        <v>4774</v>
      </c>
      <c r="N2765" t="s">
        <v>5112</v>
      </c>
      <c r="O2765" t="s">
        <v>10184</v>
      </c>
      <c r="P2765" t="s">
        <v>27054</v>
      </c>
      <c r="R2765" t="str">
        <f t="shared" si="86"/>
        <v>奎文</v>
      </c>
      <c r="S2765" t="str">
        <f t="shared" si="87"/>
        <v>0106</v>
      </c>
    </row>
    <row r="2766" spans="1:19">
      <c r="A2766" t="s">
        <v>1402</v>
      </c>
      <c r="B2766" t="s">
        <v>27055</v>
      </c>
      <c r="C2766" t="s">
        <v>49</v>
      </c>
      <c r="D2766" t="s">
        <v>27056</v>
      </c>
      <c r="E2766" t="s">
        <v>26780</v>
      </c>
      <c r="F2766" t="s">
        <v>27057</v>
      </c>
      <c r="G2766" t="s">
        <v>1400</v>
      </c>
      <c r="H2766" t="s">
        <v>27058</v>
      </c>
      <c r="I2766" t="s">
        <v>4828</v>
      </c>
      <c r="J2766" t="s">
        <v>10125</v>
      </c>
      <c r="K2766" t="s">
        <v>10126</v>
      </c>
      <c r="L2766" t="s">
        <v>77</v>
      </c>
      <c r="M2766" t="s">
        <v>4803</v>
      </c>
      <c r="N2766" t="s">
        <v>4919</v>
      </c>
      <c r="O2766" t="s">
        <v>10127</v>
      </c>
      <c r="P2766" t="s">
        <v>27059</v>
      </c>
      <c r="Q2766" t="s">
        <v>27060</v>
      </c>
      <c r="R2766" t="str">
        <f t="shared" si="86"/>
        <v>临朐</v>
      </c>
      <c r="S2766" t="str">
        <f t="shared" si="87"/>
        <v>0106</v>
      </c>
    </row>
    <row r="2767" spans="1:19">
      <c r="A2767" t="s">
        <v>27061</v>
      </c>
      <c r="B2767" t="s">
        <v>27062</v>
      </c>
      <c r="C2767" t="s">
        <v>49</v>
      </c>
      <c r="D2767" t="s">
        <v>27063</v>
      </c>
      <c r="E2767" t="s">
        <v>27064</v>
      </c>
      <c r="F2767" t="s">
        <v>27065</v>
      </c>
      <c r="G2767" t="s">
        <v>27066</v>
      </c>
      <c r="H2767" t="s">
        <v>27067</v>
      </c>
      <c r="I2767" t="s">
        <v>4852</v>
      </c>
      <c r="J2767" t="s">
        <v>7235</v>
      </c>
      <c r="K2767" t="s">
        <v>7236</v>
      </c>
      <c r="L2767" t="s">
        <v>105</v>
      </c>
      <c r="M2767" t="s">
        <v>5176</v>
      </c>
      <c r="N2767" t="s">
        <v>5273</v>
      </c>
      <c r="O2767" t="s">
        <v>7237</v>
      </c>
      <c r="P2767" t="s">
        <v>27068</v>
      </c>
      <c r="R2767" t="str">
        <f t="shared" si="86"/>
        <v>寿光</v>
      </c>
      <c r="S2767" t="str">
        <f t="shared" si="87"/>
        <v>0106</v>
      </c>
    </row>
    <row r="2768" spans="1:19">
      <c r="A2768" t="s">
        <v>27069</v>
      </c>
      <c r="B2768" t="s">
        <v>27070</v>
      </c>
      <c r="C2768" t="s">
        <v>49</v>
      </c>
      <c r="D2768" t="s">
        <v>27071</v>
      </c>
      <c r="E2768" t="s">
        <v>26780</v>
      </c>
      <c r="F2768" t="s">
        <v>27072</v>
      </c>
      <c r="G2768" t="s">
        <v>27073</v>
      </c>
      <c r="H2768" t="s">
        <v>27074</v>
      </c>
      <c r="I2768" t="s">
        <v>4852</v>
      </c>
      <c r="J2768" t="s">
        <v>11530</v>
      </c>
      <c r="K2768" t="s">
        <v>11531</v>
      </c>
      <c r="L2768" t="s">
        <v>50</v>
      </c>
      <c r="M2768" t="s">
        <v>5260</v>
      </c>
      <c r="N2768" t="s">
        <v>9962</v>
      </c>
      <c r="O2768" t="s">
        <v>11532</v>
      </c>
      <c r="P2768" t="s">
        <v>27075</v>
      </c>
      <c r="Q2768" t="s">
        <v>27076</v>
      </c>
      <c r="R2768" t="str">
        <f t="shared" si="86"/>
        <v>青州</v>
      </c>
      <c r="S2768" t="str">
        <f t="shared" si="87"/>
        <v>0106</v>
      </c>
    </row>
    <row r="2769" spans="1:19">
      <c r="A2769" t="s">
        <v>27077</v>
      </c>
      <c r="B2769" t="s">
        <v>27078</v>
      </c>
      <c r="C2769" t="s">
        <v>49</v>
      </c>
      <c r="D2769" t="s">
        <v>27079</v>
      </c>
      <c r="E2769" t="s">
        <v>26780</v>
      </c>
      <c r="F2769" t="s">
        <v>27080</v>
      </c>
      <c r="G2769" t="s">
        <v>27081</v>
      </c>
      <c r="H2769" t="s">
        <v>27082</v>
      </c>
      <c r="I2769" t="s">
        <v>4852</v>
      </c>
      <c r="J2769" t="s">
        <v>7114</v>
      </c>
      <c r="K2769" t="s">
        <v>7115</v>
      </c>
      <c r="L2769" t="s">
        <v>105</v>
      </c>
      <c r="M2769" t="s">
        <v>5176</v>
      </c>
      <c r="N2769" t="s">
        <v>5030</v>
      </c>
      <c r="O2769" t="s">
        <v>7116</v>
      </c>
      <c r="P2769" t="s">
        <v>27083</v>
      </c>
      <c r="R2769" t="str">
        <f t="shared" si="86"/>
        <v>寿光</v>
      </c>
      <c r="S2769" t="str">
        <f t="shared" si="87"/>
        <v>0106</v>
      </c>
    </row>
    <row r="2770" spans="1:19">
      <c r="A2770" t="s">
        <v>27084</v>
      </c>
      <c r="B2770" t="s">
        <v>27085</v>
      </c>
      <c r="C2770" t="s">
        <v>49</v>
      </c>
      <c r="D2770" t="s">
        <v>27086</v>
      </c>
      <c r="E2770" t="s">
        <v>27087</v>
      </c>
      <c r="F2770" t="s">
        <v>27088</v>
      </c>
      <c r="G2770" t="s">
        <v>27089</v>
      </c>
      <c r="H2770" t="s">
        <v>27090</v>
      </c>
      <c r="I2770" t="s">
        <v>12119</v>
      </c>
      <c r="J2770" t="s">
        <v>9734</v>
      </c>
      <c r="K2770" t="s">
        <v>9735</v>
      </c>
      <c r="L2770" t="s">
        <v>60</v>
      </c>
      <c r="M2770" t="s">
        <v>4904</v>
      </c>
      <c r="N2770" t="s">
        <v>5112</v>
      </c>
      <c r="O2770" t="s">
        <v>9736</v>
      </c>
      <c r="P2770" t="s">
        <v>27091</v>
      </c>
      <c r="R2770" t="str">
        <f t="shared" si="86"/>
        <v>奎文</v>
      </c>
      <c r="S2770" t="str">
        <f t="shared" si="87"/>
        <v>0106</v>
      </c>
    </row>
    <row r="2771" spans="1:19">
      <c r="A2771" t="s">
        <v>27092</v>
      </c>
      <c r="B2771" t="s">
        <v>27093</v>
      </c>
      <c r="C2771" t="s">
        <v>49</v>
      </c>
      <c r="D2771" t="s">
        <v>27094</v>
      </c>
      <c r="E2771" t="s">
        <v>27095</v>
      </c>
      <c r="F2771" t="s">
        <v>27096</v>
      </c>
      <c r="G2771" t="s">
        <v>27097</v>
      </c>
      <c r="I2771" t="s">
        <v>27098</v>
      </c>
      <c r="R2771" t="str">
        <f t="shared" si="86"/>
        <v/>
      </c>
      <c r="S2771" t="str">
        <f t="shared" si="87"/>
        <v>0106</v>
      </c>
    </row>
    <row r="2772" spans="1:19">
      <c r="A2772" t="s">
        <v>27099</v>
      </c>
      <c r="B2772" t="s">
        <v>27100</v>
      </c>
      <c r="C2772" t="s">
        <v>49</v>
      </c>
      <c r="D2772" t="s">
        <v>27101</v>
      </c>
      <c r="E2772" t="s">
        <v>27087</v>
      </c>
      <c r="F2772" t="s">
        <v>27102</v>
      </c>
      <c r="G2772" t="s">
        <v>27103</v>
      </c>
      <c r="H2772" t="s">
        <v>27104</v>
      </c>
      <c r="I2772" t="s">
        <v>12119</v>
      </c>
      <c r="J2772" t="s">
        <v>5109</v>
      </c>
      <c r="K2772" t="s">
        <v>5110</v>
      </c>
      <c r="L2772" t="s">
        <v>50</v>
      </c>
      <c r="M2772" t="s">
        <v>5111</v>
      </c>
      <c r="N2772" t="s">
        <v>5017</v>
      </c>
      <c r="O2772" t="s">
        <v>5113</v>
      </c>
      <c r="P2772" t="s">
        <v>27105</v>
      </c>
      <c r="R2772" t="str">
        <f t="shared" si="86"/>
        <v>青州</v>
      </c>
      <c r="S2772" t="str">
        <f t="shared" si="87"/>
        <v>0106</v>
      </c>
    </row>
    <row r="2773" spans="1:19">
      <c r="A2773" t="s">
        <v>27106</v>
      </c>
      <c r="B2773" t="s">
        <v>27107</v>
      </c>
      <c r="C2773" t="s">
        <v>49</v>
      </c>
      <c r="D2773" t="s">
        <v>27108</v>
      </c>
      <c r="E2773" t="s">
        <v>26730</v>
      </c>
      <c r="F2773" t="s">
        <v>27109</v>
      </c>
      <c r="G2773" t="s">
        <v>27110</v>
      </c>
      <c r="H2773" t="s">
        <v>27111</v>
      </c>
      <c r="I2773" t="s">
        <v>12119</v>
      </c>
      <c r="J2773" t="s">
        <v>7845</v>
      </c>
      <c r="K2773" t="s">
        <v>7846</v>
      </c>
      <c r="L2773" t="s">
        <v>60</v>
      </c>
      <c r="M2773" t="s">
        <v>4774</v>
      </c>
      <c r="O2773" t="s">
        <v>7847</v>
      </c>
      <c r="P2773" t="s">
        <v>27112</v>
      </c>
      <c r="Q2773" t="s">
        <v>27113</v>
      </c>
      <c r="R2773" t="str">
        <f t="shared" si="86"/>
        <v>奎文</v>
      </c>
      <c r="S2773" t="str">
        <f t="shared" si="87"/>
        <v>0106</v>
      </c>
    </row>
    <row r="2774" spans="1:19">
      <c r="A2774" t="s">
        <v>27114</v>
      </c>
      <c r="B2774" t="s">
        <v>27115</v>
      </c>
      <c r="C2774" t="s">
        <v>49</v>
      </c>
      <c r="D2774" t="s">
        <v>27116</v>
      </c>
      <c r="E2774" t="s">
        <v>27117</v>
      </c>
      <c r="F2774" t="s">
        <v>27118</v>
      </c>
      <c r="G2774" t="s">
        <v>27119</v>
      </c>
      <c r="H2774" t="s">
        <v>27120</v>
      </c>
      <c r="I2774" t="s">
        <v>5184</v>
      </c>
      <c r="J2774" t="s">
        <v>13917</v>
      </c>
      <c r="K2774" t="s">
        <v>13918</v>
      </c>
      <c r="L2774" t="s">
        <v>262</v>
      </c>
      <c r="M2774" t="s">
        <v>6033</v>
      </c>
      <c r="O2774" t="s">
        <v>13919</v>
      </c>
      <c r="P2774" t="s">
        <v>27121</v>
      </c>
      <c r="Q2774" t="s">
        <v>27122</v>
      </c>
      <c r="R2774" t="str">
        <f t="shared" si="86"/>
        <v>寒亭</v>
      </c>
      <c r="S2774" t="str">
        <f t="shared" si="87"/>
        <v>0106</v>
      </c>
    </row>
    <row r="2775" spans="1:19">
      <c r="A2775" t="s">
        <v>27123</v>
      </c>
      <c r="B2775" t="s">
        <v>26880</v>
      </c>
      <c r="C2775" t="s">
        <v>49</v>
      </c>
      <c r="D2775" t="s">
        <v>27124</v>
      </c>
      <c r="E2775" t="s">
        <v>26614</v>
      </c>
      <c r="F2775" t="s">
        <v>27125</v>
      </c>
      <c r="G2775" t="s">
        <v>27126</v>
      </c>
      <c r="H2775" t="s">
        <v>27127</v>
      </c>
      <c r="I2775" t="s">
        <v>4841</v>
      </c>
      <c r="J2775" t="s">
        <v>11618</v>
      </c>
      <c r="K2775" t="s">
        <v>11619</v>
      </c>
      <c r="L2775" t="s">
        <v>237</v>
      </c>
      <c r="M2775" t="s">
        <v>4868</v>
      </c>
      <c r="O2775" t="s">
        <v>11620</v>
      </c>
      <c r="P2775" t="s">
        <v>27128</v>
      </c>
      <c r="R2775" t="str">
        <f t="shared" si="86"/>
        <v>潍城</v>
      </c>
      <c r="S2775" t="str">
        <f t="shared" si="87"/>
        <v>0106</v>
      </c>
    </row>
    <row r="2776" spans="1:19">
      <c r="A2776" t="s">
        <v>27129</v>
      </c>
      <c r="B2776" t="s">
        <v>27130</v>
      </c>
      <c r="C2776" t="s">
        <v>49</v>
      </c>
      <c r="D2776" t="s">
        <v>27131</v>
      </c>
      <c r="E2776" t="s">
        <v>26645</v>
      </c>
      <c r="F2776" t="s">
        <v>27132</v>
      </c>
      <c r="G2776" t="s">
        <v>27133</v>
      </c>
      <c r="H2776" t="s">
        <v>27134</v>
      </c>
      <c r="I2776" t="s">
        <v>12119</v>
      </c>
      <c r="J2776" t="s">
        <v>5305</v>
      </c>
      <c r="K2776" t="s">
        <v>5306</v>
      </c>
      <c r="L2776" t="s">
        <v>60</v>
      </c>
      <c r="M2776" t="s">
        <v>4774</v>
      </c>
      <c r="N2776" t="s">
        <v>5699</v>
      </c>
      <c r="O2776" t="s">
        <v>5307</v>
      </c>
      <c r="P2776" t="s">
        <v>27135</v>
      </c>
      <c r="Q2776" t="s">
        <v>27136</v>
      </c>
      <c r="R2776" t="str">
        <f t="shared" si="86"/>
        <v>奎文</v>
      </c>
      <c r="S2776" t="str">
        <f t="shared" si="87"/>
        <v>0106</v>
      </c>
    </row>
    <row r="2777" spans="1:19">
      <c r="A2777" t="s">
        <v>27137</v>
      </c>
      <c r="B2777" t="s">
        <v>27138</v>
      </c>
      <c r="C2777" t="s">
        <v>49</v>
      </c>
      <c r="D2777" t="s">
        <v>27139</v>
      </c>
      <c r="E2777" t="s">
        <v>26780</v>
      </c>
      <c r="F2777" t="s">
        <v>27140</v>
      </c>
      <c r="G2777" t="s">
        <v>27141</v>
      </c>
      <c r="H2777" t="s">
        <v>27142</v>
      </c>
      <c r="I2777" t="s">
        <v>4852</v>
      </c>
      <c r="J2777" t="s">
        <v>6973</v>
      </c>
      <c r="K2777" t="s">
        <v>6974</v>
      </c>
      <c r="L2777" t="s">
        <v>60</v>
      </c>
      <c r="M2777" t="s">
        <v>5511</v>
      </c>
      <c r="N2777" t="s">
        <v>4845</v>
      </c>
      <c r="O2777" t="s">
        <v>6975</v>
      </c>
      <c r="P2777" t="s">
        <v>27143</v>
      </c>
      <c r="Q2777" t="s">
        <v>27144</v>
      </c>
      <c r="R2777" t="str">
        <f t="shared" si="86"/>
        <v>奎文</v>
      </c>
      <c r="S2777" t="str">
        <f t="shared" si="87"/>
        <v>0106</v>
      </c>
    </row>
    <row r="2778" spans="1:19">
      <c r="A2778" t="s">
        <v>27145</v>
      </c>
      <c r="B2778" t="s">
        <v>27146</v>
      </c>
      <c r="C2778" t="s">
        <v>49</v>
      </c>
      <c r="D2778" t="s">
        <v>27147</v>
      </c>
      <c r="E2778" t="s">
        <v>26780</v>
      </c>
      <c r="F2778" t="s">
        <v>27148</v>
      </c>
      <c r="G2778" t="s">
        <v>27149</v>
      </c>
      <c r="H2778" t="s">
        <v>27150</v>
      </c>
      <c r="I2778" t="s">
        <v>4852</v>
      </c>
      <c r="J2778" t="s">
        <v>9995</v>
      </c>
      <c r="K2778" t="s">
        <v>9996</v>
      </c>
      <c r="L2778" t="s">
        <v>77</v>
      </c>
      <c r="M2778" t="s">
        <v>5145</v>
      </c>
      <c r="N2778" t="s">
        <v>4933</v>
      </c>
      <c r="O2778" t="s">
        <v>9997</v>
      </c>
      <c r="P2778" t="s">
        <v>27151</v>
      </c>
      <c r="R2778" t="str">
        <f t="shared" si="86"/>
        <v>临朐</v>
      </c>
      <c r="S2778" t="str">
        <f t="shared" si="87"/>
        <v>0106</v>
      </c>
    </row>
    <row r="2779" spans="1:19">
      <c r="A2779" t="s">
        <v>27152</v>
      </c>
      <c r="B2779" t="s">
        <v>27153</v>
      </c>
      <c r="C2779" t="s">
        <v>49</v>
      </c>
      <c r="D2779" t="s">
        <v>27154</v>
      </c>
      <c r="E2779" t="s">
        <v>27155</v>
      </c>
      <c r="F2779" t="s">
        <v>27156</v>
      </c>
      <c r="G2779" t="s">
        <v>27157</v>
      </c>
      <c r="H2779" t="s">
        <v>27158</v>
      </c>
      <c r="I2779" t="s">
        <v>4852</v>
      </c>
      <c r="J2779" t="s">
        <v>5497</v>
      </c>
      <c r="K2779" t="s">
        <v>5498</v>
      </c>
      <c r="L2779" t="s">
        <v>375</v>
      </c>
      <c r="M2779" t="s">
        <v>5499</v>
      </c>
      <c r="N2779" t="s">
        <v>4933</v>
      </c>
      <c r="O2779" t="s">
        <v>5500</v>
      </c>
      <c r="P2779" t="s">
        <v>27159</v>
      </c>
      <c r="Q2779" t="s">
        <v>27160</v>
      </c>
      <c r="R2779" t="str">
        <f t="shared" si="86"/>
        <v>昌邑</v>
      </c>
      <c r="S2779" t="str">
        <f t="shared" si="87"/>
        <v>0106</v>
      </c>
    </row>
    <row r="2780" spans="1:19">
      <c r="A2780" t="s">
        <v>27161</v>
      </c>
      <c r="B2780" t="s">
        <v>27107</v>
      </c>
      <c r="C2780" t="s">
        <v>49</v>
      </c>
      <c r="D2780" t="s">
        <v>27162</v>
      </c>
      <c r="E2780" t="s">
        <v>26730</v>
      </c>
      <c r="F2780" t="s">
        <v>27163</v>
      </c>
      <c r="G2780" t="s">
        <v>27164</v>
      </c>
      <c r="H2780" t="s">
        <v>27165</v>
      </c>
      <c r="I2780" t="s">
        <v>12119</v>
      </c>
      <c r="J2780" t="s">
        <v>7845</v>
      </c>
      <c r="K2780" t="s">
        <v>7846</v>
      </c>
      <c r="L2780" t="s">
        <v>60</v>
      </c>
      <c r="M2780" t="s">
        <v>4774</v>
      </c>
      <c r="N2780" t="s">
        <v>10295</v>
      </c>
      <c r="O2780" t="s">
        <v>7847</v>
      </c>
      <c r="P2780" t="s">
        <v>27166</v>
      </c>
      <c r="Q2780" t="s">
        <v>27113</v>
      </c>
      <c r="R2780" t="str">
        <f t="shared" si="86"/>
        <v>奎文</v>
      </c>
      <c r="S2780" t="str">
        <f t="shared" si="87"/>
        <v>0106</v>
      </c>
    </row>
    <row r="2781" spans="1:19">
      <c r="A2781" t="s">
        <v>27167</v>
      </c>
      <c r="B2781" t="s">
        <v>27168</v>
      </c>
      <c r="C2781" t="s">
        <v>49</v>
      </c>
      <c r="D2781" t="s">
        <v>27169</v>
      </c>
      <c r="E2781" t="s">
        <v>27170</v>
      </c>
      <c r="F2781" t="s">
        <v>27171</v>
      </c>
      <c r="G2781" t="s">
        <v>27172</v>
      </c>
      <c r="H2781" t="s">
        <v>27173</v>
      </c>
      <c r="I2781" t="s">
        <v>7417</v>
      </c>
      <c r="J2781" t="s">
        <v>10200</v>
      </c>
      <c r="K2781" t="s">
        <v>10201</v>
      </c>
      <c r="L2781" t="s">
        <v>77</v>
      </c>
      <c r="M2781" t="s">
        <v>5295</v>
      </c>
      <c r="N2781" t="s">
        <v>5211</v>
      </c>
      <c r="O2781" t="s">
        <v>10202</v>
      </c>
      <c r="P2781" t="s">
        <v>27174</v>
      </c>
      <c r="Q2781" t="s">
        <v>27175</v>
      </c>
      <c r="R2781" t="str">
        <f t="shared" si="86"/>
        <v>临朐</v>
      </c>
      <c r="S2781" t="str">
        <f t="shared" si="87"/>
        <v>0106</v>
      </c>
    </row>
    <row r="2782" spans="1:19">
      <c r="A2782" t="s">
        <v>27176</v>
      </c>
      <c r="B2782" t="s">
        <v>27177</v>
      </c>
      <c r="C2782" t="s">
        <v>49</v>
      </c>
      <c r="D2782" t="s">
        <v>27178</v>
      </c>
      <c r="E2782" t="s">
        <v>26780</v>
      </c>
      <c r="F2782" t="s">
        <v>27179</v>
      </c>
      <c r="G2782" t="s">
        <v>27180</v>
      </c>
      <c r="H2782" t="s">
        <v>27181</v>
      </c>
      <c r="I2782" t="s">
        <v>5184</v>
      </c>
      <c r="J2782" t="s">
        <v>6740</v>
      </c>
      <c r="K2782" t="s">
        <v>6741</v>
      </c>
      <c r="L2782" t="s">
        <v>60</v>
      </c>
      <c r="M2782" t="s">
        <v>5888</v>
      </c>
      <c r="N2782" t="s">
        <v>4972</v>
      </c>
      <c r="O2782" t="s">
        <v>6742</v>
      </c>
      <c r="P2782" t="s">
        <v>27182</v>
      </c>
      <c r="Q2782" t="s">
        <v>27183</v>
      </c>
      <c r="R2782" t="str">
        <f t="shared" si="86"/>
        <v>奎文</v>
      </c>
      <c r="S2782" t="str">
        <f t="shared" si="87"/>
        <v>0106</v>
      </c>
    </row>
    <row r="2783" spans="1:19">
      <c r="A2783" t="s">
        <v>27184</v>
      </c>
      <c r="B2783" t="s">
        <v>27185</v>
      </c>
      <c r="C2783" t="s">
        <v>49</v>
      </c>
      <c r="D2783" t="s">
        <v>27186</v>
      </c>
      <c r="E2783" t="s">
        <v>27187</v>
      </c>
      <c r="F2783" t="s">
        <v>27188</v>
      </c>
      <c r="G2783" t="s">
        <v>27189</v>
      </c>
      <c r="H2783" t="s">
        <v>27190</v>
      </c>
      <c r="I2783" t="s">
        <v>12757</v>
      </c>
      <c r="J2783" t="s">
        <v>20173</v>
      </c>
      <c r="K2783" t="s">
        <v>20174</v>
      </c>
      <c r="L2783" t="s">
        <v>105</v>
      </c>
      <c r="M2783" t="s">
        <v>5133</v>
      </c>
      <c r="N2783" t="s">
        <v>5056</v>
      </c>
      <c r="O2783" t="s">
        <v>20175</v>
      </c>
      <c r="P2783" t="s">
        <v>27191</v>
      </c>
      <c r="R2783" t="str">
        <f t="shared" si="86"/>
        <v>寿光</v>
      </c>
      <c r="S2783" t="str">
        <f t="shared" si="87"/>
        <v>0106</v>
      </c>
    </row>
    <row r="2784" spans="1:19">
      <c r="A2784" t="s">
        <v>27192</v>
      </c>
      <c r="B2784" t="s">
        <v>27193</v>
      </c>
      <c r="C2784" t="s">
        <v>49</v>
      </c>
      <c r="D2784" t="s">
        <v>27194</v>
      </c>
      <c r="E2784" t="s">
        <v>27195</v>
      </c>
      <c r="F2784" t="s">
        <v>27196</v>
      </c>
      <c r="G2784" t="s">
        <v>27197</v>
      </c>
      <c r="H2784" t="s">
        <v>27198</v>
      </c>
      <c r="I2784" t="s">
        <v>4813</v>
      </c>
      <c r="J2784" t="s">
        <v>12527</v>
      </c>
      <c r="K2784" t="s">
        <v>12528</v>
      </c>
      <c r="L2784" t="s">
        <v>50</v>
      </c>
      <c r="M2784" t="s">
        <v>6207</v>
      </c>
      <c r="N2784" t="s">
        <v>5487</v>
      </c>
      <c r="O2784" t="s">
        <v>12529</v>
      </c>
      <c r="P2784" t="s">
        <v>27199</v>
      </c>
      <c r="Q2784" t="s">
        <v>27200</v>
      </c>
      <c r="R2784" t="str">
        <f t="shared" si="86"/>
        <v>青州</v>
      </c>
      <c r="S2784" t="str">
        <f t="shared" si="87"/>
        <v>0106</v>
      </c>
    </row>
    <row r="2785" spans="1:19">
      <c r="A2785" t="s">
        <v>27201</v>
      </c>
      <c r="B2785" t="s">
        <v>27202</v>
      </c>
      <c r="C2785" t="s">
        <v>49</v>
      </c>
      <c r="D2785" t="s">
        <v>27203</v>
      </c>
      <c r="E2785" t="s">
        <v>26605</v>
      </c>
      <c r="F2785" t="s">
        <v>27204</v>
      </c>
      <c r="G2785" t="s">
        <v>27205</v>
      </c>
      <c r="H2785" t="s">
        <v>27206</v>
      </c>
      <c r="I2785" t="s">
        <v>4828</v>
      </c>
      <c r="J2785" t="s">
        <v>7114</v>
      </c>
      <c r="K2785" t="s">
        <v>7115</v>
      </c>
      <c r="L2785" t="s">
        <v>105</v>
      </c>
      <c r="M2785" t="s">
        <v>5176</v>
      </c>
      <c r="N2785" t="s">
        <v>4972</v>
      </c>
      <c r="O2785" t="s">
        <v>7116</v>
      </c>
      <c r="P2785" t="s">
        <v>27207</v>
      </c>
      <c r="Q2785" t="s">
        <v>27208</v>
      </c>
      <c r="R2785" t="str">
        <f t="shared" si="86"/>
        <v>寿光</v>
      </c>
      <c r="S2785" t="str">
        <f t="shared" si="87"/>
        <v>0106</v>
      </c>
    </row>
    <row r="2786" spans="1:19">
      <c r="A2786" t="s">
        <v>27209</v>
      </c>
      <c r="B2786" t="s">
        <v>27210</v>
      </c>
      <c r="C2786" t="s">
        <v>49</v>
      </c>
      <c r="D2786" t="s">
        <v>27211</v>
      </c>
      <c r="E2786" t="s">
        <v>26614</v>
      </c>
      <c r="F2786" t="s">
        <v>27212</v>
      </c>
      <c r="G2786" t="s">
        <v>27213</v>
      </c>
      <c r="H2786" t="s">
        <v>27214</v>
      </c>
      <c r="I2786" t="s">
        <v>12119</v>
      </c>
      <c r="J2786" t="s">
        <v>5636</v>
      </c>
      <c r="K2786" t="s">
        <v>5637</v>
      </c>
      <c r="L2786" t="s">
        <v>105</v>
      </c>
      <c r="M2786" t="s">
        <v>5638</v>
      </c>
      <c r="N2786" t="s">
        <v>5056</v>
      </c>
      <c r="O2786" t="s">
        <v>5639</v>
      </c>
      <c r="P2786" t="s">
        <v>27215</v>
      </c>
      <c r="Q2786" t="s">
        <v>27216</v>
      </c>
      <c r="R2786" t="str">
        <f t="shared" si="86"/>
        <v>寿光</v>
      </c>
      <c r="S2786" t="str">
        <f t="shared" si="87"/>
        <v>0106</v>
      </c>
    </row>
    <row r="2787" spans="1:19">
      <c r="A2787" t="s">
        <v>27217</v>
      </c>
      <c r="B2787" t="s">
        <v>27218</v>
      </c>
      <c r="C2787" t="s">
        <v>49</v>
      </c>
      <c r="D2787" t="s">
        <v>27219</v>
      </c>
      <c r="E2787" t="s">
        <v>26605</v>
      </c>
      <c r="F2787" t="s">
        <v>27220</v>
      </c>
      <c r="G2787" t="s">
        <v>27221</v>
      </c>
      <c r="H2787" t="s">
        <v>27222</v>
      </c>
      <c r="I2787" t="s">
        <v>5052</v>
      </c>
      <c r="J2787" t="s">
        <v>12437</v>
      </c>
      <c r="K2787" t="s">
        <v>12438</v>
      </c>
      <c r="L2787" t="s">
        <v>105</v>
      </c>
      <c r="M2787" t="s">
        <v>5029</v>
      </c>
      <c r="N2787" t="s">
        <v>4881</v>
      </c>
      <c r="O2787" t="s">
        <v>12439</v>
      </c>
      <c r="P2787" t="s">
        <v>27223</v>
      </c>
      <c r="Q2787" t="s">
        <v>27224</v>
      </c>
      <c r="R2787" t="str">
        <f t="shared" si="86"/>
        <v>寿光</v>
      </c>
      <c r="S2787" t="str">
        <f t="shared" si="87"/>
        <v>0106</v>
      </c>
    </row>
    <row r="2788" spans="1:19">
      <c r="A2788" t="s">
        <v>27225</v>
      </c>
      <c r="B2788" t="s">
        <v>23500</v>
      </c>
      <c r="C2788" t="s">
        <v>49</v>
      </c>
      <c r="D2788" t="s">
        <v>27226</v>
      </c>
      <c r="E2788" t="s">
        <v>26614</v>
      </c>
      <c r="F2788" t="s">
        <v>27227</v>
      </c>
      <c r="G2788" t="s">
        <v>27228</v>
      </c>
      <c r="H2788" t="s">
        <v>27229</v>
      </c>
      <c r="I2788" t="s">
        <v>12119</v>
      </c>
      <c r="J2788" t="s">
        <v>10182</v>
      </c>
      <c r="K2788" t="s">
        <v>10183</v>
      </c>
      <c r="L2788" t="s">
        <v>60</v>
      </c>
      <c r="M2788" t="s">
        <v>4774</v>
      </c>
      <c r="N2788" t="s">
        <v>5112</v>
      </c>
      <c r="O2788" t="s">
        <v>10184</v>
      </c>
      <c r="P2788" t="s">
        <v>27230</v>
      </c>
      <c r="R2788" t="str">
        <f t="shared" si="86"/>
        <v>奎文</v>
      </c>
      <c r="S2788" t="str">
        <f t="shared" si="87"/>
        <v>0106</v>
      </c>
    </row>
    <row r="2789" spans="1:19">
      <c r="A2789" t="s">
        <v>27231</v>
      </c>
      <c r="B2789" t="s">
        <v>27232</v>
      </c>
      <c r="C2789" t="s">
        <v>49</v>
      </c>
      <c r="D2789" t="s">
        <v>27233</v>
      </c>
      <c r="E2789" t="s">
        <v>27234</v>
      </c>
      <c r="F2789" t="s">
        <v>27235</v>
      </c>
      <c r="G2789" t="s">
        <v>27236</v>
      </c>
      <c r="H2789" t="s">
        <v>27237</v>
      </c>
      <c r="I2789" t="s">
        <v>12119</v>
      </c>
      <c r="J2789" t="s">
        <v>4956</v>
      </c>
      <c r="K2789" t="s">
        <v>4957</v>
      </c>
      <c r="L2789" t="s">
        <v>95</v>
      </c>
      <c r="M2789" t="s">
        <v>4958</v>
      </c>
      <c r="N2789" t="s">
        <v>5699</v>
      </c>
      <c r="O2789" t="s">
        <v>4960</v>
      </c>
      <c r="P2789" t="s">
        <v>27238</v>
      </c>
      <c r="R2789" t="str">
        <f t="shared" si="86"/>
        <v>安丘</v>
      </c>
      <c r="S2789" t="str">
        <f t="shared" si="87"/>
        <v>0106</v>
      </c>
    </row>
    <row r="2790" spans="1:19">
      <c r="A2790" t="s">
        <v>27239</v>
      </c>
      <c r="B2790" t="s">
        <v>27240</v>
      </c>
      <c r="C2790" t="s">
        <v>49</v>
      </c>
      <c r="D2790" t="s">
        <v>27241</v>
      </c>
      <c r="E2790" t="s">
        <v>27242</v>
      </c>
      <c r="F2790" t="s">
        <v>27243</v>
      </c>
      <c r="G2790" t="s">
        <v>27244</v>
      </c>
      <c r="H2790" t="s">
        <v>27245</v>
      </c>
      <c r="I2790" t="s">
        <v>27246</v>
      </c>
      <c r="J2790" t="s">
        <v>5122</v>
      </c>
      <c r="K2790" t="s">
        <v>5123</v>
      </c>
      <c r="L2790" t="s">
        <v>60</v>
      </c>
      <c r="N2790" t="s">
        <v>4972</v>
      </c>
      <c r="O2790" t="s">
        <v>5124</v>
      </c>
      <c r="R2790" t="str">
        <f t="shared" si="86"/>
        <v>奎文</v>
      </c>
      <c r="S2790" t="str">
        <f t="shared" si="87"/>
        <v>0106</v>
      </c>
    </row>
    <row r="2791" spans="1:19">
      <c r="A2791" t="s">
        <v>27247</v>
      </c>
      <c r="B2791" t="s">
        <v>27248</v>
      </c>
      <c r="C2791" t="s">
        <v>49</v>
      </c>
      <c r="D2791" t="s">
        <v>27249</v>
      </c>
      <c r="E2791" t="s">
        <v>26614</v>
      </c>
      <c r="F2791" t="s">
        <v>27250</v>
      </c>
      <c r="G2791" t="s">
        <v>27251</v>
      </c>
      <c r="H2791" t="s">
        <v>27252</v>
      </c>
      <c r="I2791" t="s">
        <v>12119</v>
      </c>
      <c r="J2791" t="s">
        <v>6053</v>
      </c>
      <c r="K2791" t="s">
        <v>6054</v>
      </c>
      <c r="L2791" t="s">
        <v>105</v>
      </c>
      <c r="M2791" t="s">
        <v>6055</v>
      </c>
      <c r="N2791" t="s">
        <v>8593</v>
      </c>
      <c r="O2791" t="s">
        <v>6056</v>
      </c>
      <c r="P2791" t="s">
        <v>27253</v>
      </c>
      <c r="Q2791" t="s">
        <v>27254</v>
      </c>
      <c r="R2791" t="str">
        <f t="shared" si="86"/>
        <v>寿光</v>
      </c>
      <c r="S2791" t="str">
        <f t="shared" si="87"/>
        <v>0106</v>
      </c>
    </row>
    <row r="2792" spans="1:19">
      <c r="A2792" t="s">
        <v>27255</v>
      </c>
      <c r="B2792" t="s">
        <v>27256</v>
      </c>
      <c r="C2792" t="s">
        <v>49</v>
      </c>
      <c r="D2792" t="s">
        <v>27257</v>
      </c>
      <c r="E2792" t="s">
        <v>26614</v>
      </c>
      <c r="F2792" t="s">
        <v>27258</v>
      </c>
      <c r="G2792" t="s">
        <v>27259</v>
      </c>
      <c r="H2792" t="s">
        <v>27260</v>
      </c>
      <c r="I2792" t="s">
        <v>12757</v>
      </c>
      <c r="J2792" t="s">
        <v>8847</v>
      </c>
      <c r="K2792" t="s">
        <v>8848</v>
      </c>
      <c r="L2792" t="s">
        <v>60</v>
      </c>
      <c r="M2792" t="s">
        <v>5420</v>
      </c>
      <c r="O2792" t="s">
        <v>8849</v>
      </c>
      <c r="P2792" t="s">
        <v>27261</v>
      </c>
      <c r="Q2792" t="s">
        <v>27262</v>
      </c>
      <c r="R2792" t="str">
        <f t="shared" si="86"/>
        <v>奎文</v>
      </c>
      <c r="S2792" t="str">
        <f t="shared" si="87"/>
        <v>0106</v>
      </c>
    </row>
    <row r="2793" spans="1:19">
      <c r="A2793" t="s">
        <v>27263</v>
      </c>
      <c r="B2793" t="s">
        <v>27264</v>
      </c>
      <c r="C2793" t="s">
        <v>49</v>
      </c>
      <c r="D2793" t="s">
        <v>27265</v>
      </c>
      <c r="E2793" t="s">
        <v>27266</v>
      </c>
      <c r="F2793" t="s">
        <v>27267</v>
      </c>
      <c r="G2793" t="s">
        <v>27268</v>
      </c>
      <c r="H2793" t="s">
        <v>27269</v>
      </c>
      <c r="I2793" t="s">
        <v>4852</v>
      </c>
      <c r="J2793" t="s">
        <v>8364</v>
      </c>
      <c r="K2793" t="s">
        <v>8365</v>
      </c>
      <c r="L2793" t="s">
        <v>50</v>
      </c>
      <c r="M2793" t="s">
        <v>6701</v>
      </c>
      <c r="N2793" t="s">
        <v>5487</v>
      </c>
      <c r="P2793" t="s">
        <v>27270</v>
      </c>
      <c r="Q2793" t="s">
        <v>27271</v>
      </c>
      <c r="R2793" t="str">
        <f t="shared" si="86"/>
        <v>青州</v>
      </c>
      <c r="S2793" t="str">
        <f t="shared" si="87"/>
        <v>0106</v>
      </c>
    </row>
    <row r="2794" spans="1:19">
      <c r="A2794" t="s">
        <v>27272</v>
      </c>
      <c r="B2794" t="s">
        <v>27273</v>
      </c>
      <c r="C2794" t="s">
        <v>49</v>
      </c>
      <c r="D2794" t="s">
        <v>27274</v>
      </c>
      <c r="E2794" t="s">
        <v>26614</v>
      </c>
      <c r="F2794" t="s">
        <v>27275</v>
      </c>
      <c r="G2794" t="s">
        <v>27276</v>
      </c>
      <c r="H2794" t="s">
        <v>27277</v>
      </c>
      <c r="I2794" t="s">
        <v>5407</v>
      </c>
      <c r="J2794" t="s">
        <v>12820</v>
      </c>
      <c r="K2794" t="s">
        <v>12821</v>
      </c>
      <c r="L2794" t="s">
        <v>50</v>
      </c>
      <c r="M2794" t="s">
        <v>5877</v>
      </c>
      <c r="O2794" t="s">
        <v>12822</v>
      </c>
      <c r="P2794" t="s">
        <v>27278</v>
      </c>
      <c r="Q2794" t="s">
        <v>27279</v>
      </c>
      <c r="R2794" t="str">
        <f t="shared" si="86"/>
        <v>青州</v>
      </c>
      <c r="S2794" t="str">
        <f t="shared" si="87"/>
        <v>0106</v>
      </c>
    </row>
    <row r="2795" spans="1:19">
      <c r="A2795" t="s">
        <v>27280</v>
      </c>
      <c r="B2795" t="s">
        <v>27281</v>
      </c>
      <c r="C2795" t="s">
        <v>49</v>
      </c>
      <c r="D2795" t="s">
        <v>27282</v>
      </c>
      <c r="E2795" t="s">
        <v>26605</v>
      </c>
      <c r="F2795" t="s">
        <v>27283</v>
      </c>
      <c r="G2795" t="s">
        <v>27284</v>
      </c>
      <c r="H2795" t="s">
        <v>27285</v>
      </c>
      <c r="I2795" t="s">
        <v>4785</v>
      </c>
      <c r="J2795" t="s">
        <v>11410</v>
      </c>
      <c r="K2795" t="s">
        <v>11411</v>
      </c>
      <c r="L2795" t="s">
        <v>105</v>
      </c>
      <c r="M2795" t="s">
        <v>5176</v>
      </c>
      <c r="N2795" t="s">
        <v>5487</v>
      </c>
      <c r="O2795" t="s">
        <v>11412</v>
      </c>
      <c r="P2795" t="s">
        <v>27286</v>
      </c>
      <c r="R2795" t="str">
        <f t="shared" si="86"/>
        <v>寿光</v>
      </c>
      <c r="S2795" t="str">
        <f t="shared" si="87"/>
        <v>0106</v>
      </c>
    </row>
    <row r="2796" spans="1:19">
      <c r="A2796" t="s">
        <v>27287</v>
      </c>
      <c r="B2796" t="s">
        <v>27288</v>
      </c>
      <c r="C2796" t="s">
        <v>49</v>
      </c>
      <c r="D2796" t="s">
        <v>27289</v>
      </c>
      <c r="E2796" t="s">
        <v>26605</v>
      </c>
      <c r="F2796" t="s">
        <v>27290</v>
      </c>
      <c r="G2796" t="s">
        <v>27291</v>
      </c>
      <c r="H2796" t="s">
        <v>27292</v>
      </c>
      <c r="I2796" t="s">
        <v>4852</v>
      </c>
      <c r="J2796" t="s">
        <v>10085</v>
      </c>
      <c r="K2796" t="s">
        <v>10086</v>
      </c>
      <c r="L2796" t="s">
        <v>123</v>
      </c>
      <c r="M2796" t="s">
        <v>5364</v>
      </c>
      <c r="N2796" t="s">
        <v>6152</v>
      </c>
      <c r="O2796" t="s">
        <v>10087</v>
      </c>
      <c r="P2796" t="s">
        <v>27293</v>
      </c>
      <c r="R2796" t="str">
        <f t="shared" si="86"/>
        <v>诸城</v>
      </c>
      <c r="S2796" t="str">
        <f t="shared" si="87"/>
        <v>0106</v>
      </c>
    </row>
    <row r="2797" spans="1:19">
      <c r="A2797" t="s">
        <v>27294</v>
      </c>
      <c r="B2797" t="s">
        <v>27295</v>
      </c>
      <c r="C2797" t="s">
        <v>49</v>
      </c>
      <c r="D2797" t="s">
        <v>27296</v>
      </c>
      <c r="E2797" t="s">
        <v>26780</v>
      </c>
      <c r="F2797" t="s">
        <v>27297</v>
      </c>
      <c r="G2797" t="s">
        <v>27298</v>
      </c>
      <c r="H2797" t="s">
        <v>27299</v>
      </c>
      <c r="I2797" t="s">
        <v>4852</v>
      </c>
      <c r="J2797" t="s">
        <v>15037</v>
      </c>
      <c r="K2797" t="s">
        <v>15038</v>
      </c>
      <c r="L2797" t="s">
        <v>237</v>
      </c>
      <c r="M2797" t="s">
        <v>4971</v>
      </c>
      <c r="N2797" t="s">
        <v>5619</v>
      </c>
      <c r="O2797" t="s">
        <v>15039</v>
      </c>
      <c r="P2797" t="s">
        <v>27300</v>
      </c>
      <c r="R2797" t="str">
        <f t="shared" si="86"/>
        <v>潍城</v>
      </c>
      <c r="S2797" t="str">
        <f t="shared" si="87"/>
        <v>0106</v>
      </c>
    </row>
    <row r="2798" spans="1:19">
      <c r="A2798" t="s">
        <v>27301</v>
      </c>
      <c r="B2798" t="s">
        <v>27302</v>
      </c>
      <c r="C2798" t="s">
        <v>49</v>
      </c>
      <c r="D2798" t="s">
        <v>27303</v>
      </c>
      <c r="E2798" t="s">
        <v>26645</v>
      </c>
      <c r="F2798" t="s">
        <v>27304</v>
      </c>
      <c r="G2798" t="s">
        <v>27305</v>
      </c>
      <c r="H2798" t="s">
        <v>27306</v>
      </c>
      <c r="I2798" t="s">
        <v>12119</v>
      </c>
      <c r="J2798" t="s">
        <v>11079</v>
      </c>
      <c r="K2798" t="s">
        <v>11080</v>
      </c>
      <c r="L2798" t="s">
        <v>50</v>
      </c>
      <c r="M2798" t="s">
        <v>5877</v>
      </c>
      <c r="N2798" t="s">
        <v>5112</v>
      </c>
      <c r="O2798" t="s">
        <v>11081</v>
      </c>
      <c r="P2798" t="s">
        <v>27307</v>
      </c>
      <c r="Q2798" t="s">
        <v>27308</v>
      </c>
      <c r="R2798" t="str">
        <f t="shared" si="86"/>
        <v>青州</v>
      </c>
      <c r="S2798" t="str">
        <f t="shared" si="87"/>
        <v>0106</v>
      </c>
    </row>
    <row r="2799" spans="1:19">
      <c r="A2799" t="s">
        <v>27309</v>
      </c>
      <c r="B2799" t="s">
        <v>27310</v>
      </c>
      <c r="C2799" t="s">
        <v>49</v>
      </c>
      <c r="D2799" t="s">
        <v>27311</v>
      </c>
      <c r="E2799" t="s">
        <v>27312</v>
      </c>
      <c r="F2799" t="s">
        <v>27313</v>
      </c>
      <c r="G2799" t="s">
        <v>27314</v>
      </c>
      <c r="H2799" t="s">
        <v>27315</v>
      </c>
      <c r="I2799" t="s">
        <v>5052</v>
      </c>
      <c r="J2799" t="s">
        <v>6517</v>
      </c>
      <c r="K2799" t="s">
        <v>6518</v>
      </c>
      <c r="L2799" t="s">
        <v>50</v>
      </c>
      <c r="M2799" t="s">
        <v>6207</v>
      </c>
      <c r="N2799" t="s">
        <v>4789</v>
      </c>
      <c r="O2799" t="s">
        <v>6520</v>
      </c>
      <c r="P2799" t="s">
        <v>27316</v>
      </c>
      <c r="R2799" t="str">
        <f t="shared" si="86"/>
        <v>青州</v>
      </c>
      <c r="S2799" t="str">
        <f t="shared" si="87"/>
        <v>0106</v>
      </c>
    </row>
    <row r="2800" spans="1:19">
      <c r="A2800" t="s">
        <v>27317</v>
      </c>
      <c r="B2800" t="s">
        <v>27318</v>
      </c>
      <c r="C2800" t="s">
        <v>49</v>
      </c>
      <c r="D2800" t="s">
        <v>27319</v>
      </c>
      <c r="E2800" t="s">
        <v>26662</v>
      </c>
      <c r="F2800" t="s">
        <v>27320</v>
      </c>
      <c r="G2800" t="s">
        <v>27321</v>
      </c>
      <c r="H2800" t="s">
        <v>27322</v>
      </c>
      <c r="I2800" t="s">
        <v>4785</v>
      </c>
      <c r="J2800" t="s">
        <v>10182</v>
      </c>
      <c r="K2800" t="s">
        <v>10183</v>
      </c>
      <c r="L2800" t="s">
        <v>60</v>
      </c>
      <c r="M2800" t="s">
        <v>4774</v>
      </c>
      <c r="N2800" t="s">
        <v>5112</v>
      </c>
      <c r="O2800" t="s">
        <v>10184</v>
      </c>
      <c r="P2800" t="s">
        <v>27323</v>
      </c>
      <c r="Q2800" t="s">
        <v>27324</v>
      </c>
      <c r="R2800" t="str">
        <f t="shared" si="86"/>
        <v>奎文</v>
      </c>
      <c r="S2800" t="str">
        <f t="shared" si="87"/>
        <v>0106</v>
      </c>
    </row>
    <row r="2801" spans="1:19">
      <c r="A2801" t="s">
        <v>27325</v>
      </c>
      <c r="B2801" t="s">
        <v>27326</v>
      </c>
      <c r="C2801" t="s">
        <v>49</v>
      </c>
      <c r="D2801" t="s">
        <v>27327</v>
      </c>
      <c r="E2801" t="s">
        <v>26780</v>
      </c>
      <c r="F2801" t="s">
        <v>27328</v>
      </c>
      <c r="G2801" t="s">
        <v>27329</v>
      </c>
      <c r="H2801" t="s">
        <v>27330</v>
      </c>
      <c r="I2801" t="s">
        <v>4852</v>
      </c>
      <c r="J2801" t="s">
        <v>6357</v>
      </c>
      <c r="K2801" t="s">
        <v>6358</v>
      </c>
      <c r="L2801" t="s">
        <v>60</v>
      </c>
      <c r="M2801" t="s">
        <v>5999</v>
      </c>
      <c r="N2801" t="s">
        <v>4972</v>
      </c>
      <c r="O2801" t="s">
        <v>6359</v>
      </c>
      <c r="P2801" t="s">
        <v>27331</v>
      </c>
      <c r="R2801" t="str">
        <f t="shared" si="86"/>
        <v>奎文</v>
      </c>
      <c r="S2801" t="str">
        <f t="shared" si="87"/>
        <v>0106</v>
      </c>
    </row>
    <row r="2802" spans="1:19">
      <c r="A2802" t="s">
        <v>27332</v>
      </c>
      <c r="B2802" t="s">
        <v>27333</v>
      </c>
      <c r="C2802" t="s">
        <v>49</v>
      </c>
      <c r="D2802" t="s">
        <v>27334</v>
      </c>
      <c r="E2802" t="s">
        <v>26854</v>
      </c>
      <c r="F2802" t="s">
        <v>27335</v>
      </c>
      <c r="G2802" t="s">
        <v>27336</v>
      </c>
      <c r="H2802" t="s">
        <v>27337</v>
      </c>
      <c r="I2802" t="s">
        <v>8162</v>
      </c>
      <c r="J2802" t="s">
        <v>5122</v>
      </c>
      <c r="K2802" t="s">
        <v>5123</v>
      </c>
      <c r="N2802" t="s">
        <v>4959</v>
      </c>
      <c r="O2802" t="s">
        <v>5124</v>
      </c>
      <c r="R2802" t="str">
        <f t="shared" si="86"/>
        <v/>
      </c>
      <c r="S2802" t="str">
        <f t="shared" si="87"/>
        <v>0106</v>
      </c>
    </row>
    <row r="2803" spans="1:19">
      <c r="A2803" t="s">
        <v>27338</v>
      </c>
      <c r="B2803" t="s">
        <v>27339</v>
      </c>
      <c r="C2803" t="s">
        <v>49</v>
      </c>
      <c r="D2803" t="s">
        <v>27340</v>
      </c>
      <c r="E2803" t="s">
        <v>26797</v>
      </c>
      <c r="F2803" t="s">
        <v>27341</v>
      </c>
      <c r="G2803" t="s">
        <v>27342</v>
      </c>
      <c r="H2803" t="s">
        <v>27343</v>
      </c>
      <c r="I2803" t="s">
        <v>5835</v>
      </c>
      <c r="J2803" t="s">
        <v>15974</v>
      </c>
      <c r="K2803" t="s">
        <v>15975</v>
      </c>
      <c r="L2803" t="s">
        <v>50</v>
      </c>
      <c r="M2803" t="s">
        <v>4855</v>
      </c>
      <c r="O2803" t="s">
        <v>15976</v>
      </c>
      <c r="P2803" t="s">
        <v>27344</v>
      </c>
      <c r="Q2803" t="s">
        <v>27345</v>
      </c>
      <c r="R2803" t="str">
        <f t="shared" si="86"/>
        <v>青州</v>
      </c>
      <c r="S2803" t="str">
        <f t="shared" si="87"/>
        <v>0106</v>
      </c>
    </row>
    <row r="2804" spans="1:19">
      <c r="A2804" t="s">
        <v>27346</v>
      </c>
      <c r="B2804" t="s">
        <v>27347</v>
      </c>
      <c r="C2804" t="s">
        <v>49</v>
      </c>
      <c r="D2804" t="s">
        <v>27348</v>
      </c>
      <c r="E2804" t="s">
        <v>26645</v>
      </c>
      <c r="F2804" t="s">
        <v>27349</v>
      </c>
      <c r="G2804" t="s">
        <v>27350</v>
      </c>
      <c r="H2804" t="s">
        <v>27351</v>
      </c>
      <c r="I2804" t="s">
        <v>12119</v>
      </c>
      <c r="J2804" t="s">
        <v>10316</v>
      </c>
      <c r="K2804" t="s">
        <v>10317</v>
      </c>
      <c r="L2804" t="s">
        <v>262</v>
      </c>
      <c r="M2804" t="s">
        <v>10318</v>
      </c>
      <c r="O2804" t="s">
        <v>10319</v>
      </c>
      <c r="P2804" t="s">
        <v>27352</v>
      </c>
      <c r="Q2804" t="s">
        <v>27353</v>
      </c>
      <c r="R2804" t="str">
        <f t="shared" si="86"/>
        <v>寒亭</v>
      </c>
      <c r="S2804" t="str">
        <f t="shared" si="87"/>
        <v>0106</v>
      </c>
    </row>
    <row r="2805" spans="1:19">
      <c r="A2805" t="s">
        <v>27354</v>
      </c>
      <c r="B2805" t="s">
        <v>27355</v>
      </c>
      <c r="C2805" t="s">
        <v>49</v>
      </c>
      <c r="D2805" t="s">
        <v>27356</v>
      </c>
      <c r="E2805" t="s">
        <v>26780</v>
      </c>
      <c r="F2805" t="s">
        <v>27357</v>
      </c>
      <c r="G2805" t="s">
        <v>27358</v>
      </c>
      <c r="H2805" t="s">
        <v>27359</v>
      </c>
      <c r="I2805" t="s">
        <v>4852</v>
      </c>
      <c r="J2805" t="s">
        <v>25579</v>
      </c>
      <c r="K2805" t="s">
        <v>25580</v>
      </c>
      <c r="L2805" t="s">
        <v>105</v>
      </c>
      <c r="M2805" t="s">
        <v>5769</v>
      </c>
      <c r="N2805" t="s">
        <v>6243</v>
      </c>
      <c r="O2805" t="s">
        <v>25581</v>
      </c>
      <c r="P2805" t="s">
        <v>27360</v>
      </c>
      <c r="Q2805" t="s">
        <v>27361</v>
      </c>
      <c r="R2805" t="str">
        <f t="shared" si="86"/>
        <v>寿光</v>
      </c>
      <c r="S2805" t="str">
        <f t="shared" si="87"/>
        <v>0106</v>
      </c>
    </row>
    <row r="2806" spans="1:19">
      <c r="A2806" t="s">
        <v>27362</v>
      </c>
      <c r="B2806" t="s">
        <v>27363</v>
      </c>
      <c r="C2806" t="s">
        <v>49</v>
      </c>
      <c r="D2806" t="s">
        <v>27364</v>
      </c>
      <c r="E2806" t="s">
        <v>26605</v>
      </c>
      <c r="F2806" t="s">
        <v>27365</v>
      </c>
      <c r="G2806" t="s">
        <v>27366</v>
      </c>
      <c r="H2806" t="s">
        <v>27367</v>
      </c>
      <c r="I2806" t="s">
        <v>4852</v>
      </c>
      <c r="J2806" t="s">
        <v>7717</v>
      </c>
      <c r="K2806" t="s">
        <v>7718</v>
      </c>
      <c r="L2806" t="s">
        <v>123</v>
      </c>
      <c r="M2806" t="s">
        <v>5825</v>
      </c>
      <c r="N2806" t="s">
        <v>6985</v>
      </c>
      <c r="O2806" t="s">
        <v>7719</v>
      </c>
      <c r="P2806" t="s">
        <v>27368</v>
      </c>
      <c r="Q2806" t="s">
        <v>27369</v>
      </c>
      <c r="R2806" t="str">
        <f t="shared" si="86"/>
        <v>诸城</v>
      </c>
      <c r="S2806" t="str">
        <f t="shared" si="87"/>
        <v>0106</v>
      </c>
    </row>
    <row r="2807" spans="1:19">
      <c r="A2807" t="s">
        <v>27370</v>
      </c>
      <c r="B2807" t="s">
        <v>27371</v>
      </c>
      <c r="C2807" t="s">
        <v>49</v>
      </c>
      <c r="D2807" t="s">
        <v>27372</v>
      </c>
      <c r="E2807" t="s">
        <v>26605</v>
      </c>
      <c r="F2807" t="s">
        <v>27373</v>
      </c>
      <c r="G2807" t="s">
        <v>27374</v>
      </c>
      <c r="H2807" t="s">
        <v>27375</v>
      </c>
      <c r="I2807" t="s">
        <v>4852</v>
      </c>
      <c r="J2807" t="s">
        <v>7765</v>
      </c>
      <c r="K2807" t="s">
        <v>7766</v>
      </c>
      <c r="L2807" t="s">
        <v>123</v>
      </c>
      <c r="M2807" t="s">
        <v>7767</v>
      </c>
      <c r="N2807" t="s">
        <v>5487</v>
      </c>
      <c r="O2807" t="s">
        <v>7769</v>
      </c>
      <c r="P2807" t="s">
        <v>27376</v>
      </c>
      <c r="Q2807" t="s">
        <v>27377</v>
      </c>
      <c r="R2807" t="str">
        <f t="shared" si="86"/>
        <v>诸城</v>
      </c>
      <c r="S2807" t="str">
        <f t="shared" si="87"/>
        <v>0106</v>
      </c>
    </row>
    <row r="2808" spans="1:19">
      <c r="A2808" t="s">
        <v>27378</v>
      </c>
      <c r="B2808" t="s">
        <v>27379</v>
      </c>
      <c r="C2808" t="s">
        <v>49</v>
      </c>
      <c r="D2808" t="s">
        <v>27380</v>
      </c>
      <c r="E2808" t="s">
        <v>26780</v>
      </c>
      <c r="F2808" t="s">
        <v>27381</v>
      </c>
      <c r="G2808" t="s">
        <v>27382</v>
      </c>
      <c r="H2808" t="s">
        <v>27383</v>
      </c>
      <c r="I2808" t="s">
        <v>4955</v>
      </c>
      <c r="J2808" t="s">
        <v>8722</v>
      </c>
      <c r="K2808" t="s">
        <v>8723</v>
      </c>
      <c r="L2808" t="s">
        <v>60</v>
      </c>
      <c r="M2808" t="s">
        <v>4904</v>
      </c>
      <c r="N2808" t="s">
        <v>4832</v>
      </c>
      <c r="O2808" t="s">
        <v>8724</v>
      </c>
      <c r="P2808" t="s">
        <v>27384</v>
      </c>
      <c r="Q2808" t="s">
        <v>27385</v>
      </c>
      <c r="R2808" t="str">
        <f t="shared" si="86"/>
        <v>奎文</v>
      </c>
      <c r="S2808" t="str">
        <f t="shared" si="87"/>
        <v>0106</v>
      </c>
    </row>
    <row r="2809" spans="1:19">
      <c r="A2809" t="s">
        <v>1418</v>
      </c>
      <c r="B2809" t="s">
        <v>27386</v>
      </c>
      <c r="C2809" t="s">
        <v>49</v>
      </c>
      <c r="D2809" t="s">
        <v>27387</v>
      </c>
      <c r="E2809" t="s">
        <v>26845</v>
      </c>
      <c r="F2809" t="s">
        <v>27388</v>
      </c>
      <c r="G2809" t="s">
        <v>1416</v>
      </c>
      <c r="H2809" t="s">
        <v>27389</v>
      </c>
      <c r="I2809" t="s">
        <v>4785</v>
      </c>
      <c r="J2809" t="s">
        <v>6878</v>
      </c>
      <c r="K2809" t="s">
        <v>6879</v>
      </c>
      <c r="L2809" t="s">
        <v>95</v>
      </c>
      <c r="M2809" t="s">
        <v>4844</v>
      </c>
      <c r="N2809" t="s">
        <v>25905</v>
      </c>
      <c r="O2809" t="s">
        <v>6880</v>
      </c>
      <c r="P2809" t="s">
        <v>27390</v>
      </c>
      <c r="R2809" t="str">
        <f t="shared" si="86"/>
        <v>安丘</v>
      </c>
      <c r="S2809" t="str">
        <f t="shared" si="87"/>
        <v>0106</v>
      </c>
    </row>
    <row r="2810" spans="1:19">
      <c r="A2810" t="s">
        <v>27391</v>
      </c>
      <c r="B2810" t="s">
        <v>27392</v>
      </c>
      <c r="C2810" t="s">
        <v>49</v>
      </c>
      <c r="D2810" t="s">
        <v>27393</v>
      </c>
      <c r="E2810" t="s">
        <v>26645</v>
      </c>
      <c r="F2810" t="s">
        <v>27394</v>
      </c>
      <c r="G2810" t="s">
        <v>27395</v>
      </c>
      <c r="H2810" t="s">
        <v>27396</v>
      </c>
      <c r="I2810" t="s">
        <v>12119</v>
      </c>
      <c r="J2810" t="s">
        <v>9734</v>
      </c>
      <c r="K2810" t="s">
        <v>9735</v>
      </c>
      <c r="L2810" t="s">
        <v>60</v>
      </c>
      <c r="M2810" t="s">
        <v>4904</v>
      </c>
      <c r="N2810" t="s">
        <v>5112</v>
      </c>
      <c r="O2810" t="s">
        <v>9736</v>
      </c>
      <c r="P2810" t="s">
        <v>27397</v>
      </c>
      <c r="Q2810" t="s">
        <v>27398</v>
      </c>
      <c r="R2810" t="str">
        <f t="shared" si="86"/>
        <v>奎文</v>
      </c>
      <c r="S2810" t="str">
        <f t="shared" si="87"/>
        <v>0106</v>
      </c>
    </row>
    <row r="2811" spans="1:19">
      <c r="A2811" t="s">
        <v>27399</v>
      </c>
      <c r="B2811" t="s">
        <v>27400</v>
      </c>
      <c r="C2811" t="s">
        <v>49</v>
      </c>
      <c r="D2811" t="s">
        <v>27401</v>
      </c>
      <c r="E2811" t="s">
        <v>27402</v>
      </c>
      <c r="F2811" t="s">
        <v>27403</v>
      </c>
      <c r="G2811" t="s">
        <v>27404</v>
      </c>
      <c r="H2811" t="s">
        <v>27405</v>
      </c>
      <c r="I2811" t="s">
        <v>4785</v>
      </c>
      <c r="J2811" t="s">
        <v>14736</v>
      </c>
      <c r="K2811" t="s">
        <v>14737</v>
      </c>
      <c r="L2811" t="s">
        <v>86</v>
      </c>
      <c r="M2811" t="s">
        <v>8557</v>
      </c>
      <c r="O2811" t="s">
        <v>14738</v>
      </c>
      <c r="P2811" t="s">
        <v>27406</v>
      </c>
      <c r="Q2811" t="s">
        <v>27407</v>
      </c>
      <c r="R2811" t="str">
        <f t="shared" si="86"/>
        <v>坊子</v>
      </c>
      <c r="S2811" t="str">
        <f t="shared" si="87"/>
        <v>0106</v>
      </c>
    </row>
    <row r="2812" spans="1:19">
      <c r="A2812" t="s">
        <v>27408</v>
      </c>
      <c r="B2812" t="s">
        <v>27409</v>
      </c>
      <c r="C2812" t="s">
        <v>49</v>
      </c>
      <c r="D2812" t="s">
        <v>27410</v>
      </c>
      <c r="E2812" t="s">
        <v>26645</v>
      </c>
      <c r="F2812" t="s">
        <v>27411</v>
      </c>
      <c r="G2812" t="s">
        <v>27412</v>
      </c>
      <c r="H2812" t="s">
        <v>27413</v>
      </c>
      <c r="I2812" t="s">
        <v>12119</v>
      </c>
      <c r="J2812" t="s">
        <v>7655</v>
      </c>
      <c r="K2812" t="s">
        <v>7656</v>
      </c>
      <c r="L2812" t="s">
        <v>123</v>
      </c>
      <c r="M2812" t="s">
        <v>4994</v>
      </c>
      <c r="N2812" t="s">
        <v>5487</v>
      </c>
      <c r="O2812" t="s">
        <v>7657</v>
      </c>
      <c r="P2812" t="s">
        <v>27414</v>
      </c>
      <c r="R2812" t="str">
        <f t="shared" si="86"/>
        <v>诸城</v>
      </c>
      <c r="S2812" t="str">
        <f t="shared" si="87"/>
        <v>0106</v>
      </c>
    </row>
    <row r="2813" spans="1:19">
      <c r="A2813" t="s">
        <v>27415</v>
      </c>
      <c r="B2813" t="s">
        <v>27416</v>
      </c>
      <c r="C2813" t="s">
        <v>49</v>
      </c>
      <c r="D2813" t="s">
        <v>27417</v>
      </c>
      <c r="E2813" t="s">
        <v>26645</v>
      </c>
      <c r="F2813" t="s">
        <v>27418</v>
      </c>
      <c r="G2813" t="s">
        <v>27419</v>
      </c>
      <c r="H2813" t="s">
        <v>27420</v>
      </c>
      <c r="I2813" t="s">
        <v>12119</v>
      </c>
      <c r="J2813" t="s">
        <v>13467</v>
      </c>
      <c r="K2813" t="s">
        <v>13468</v>
      </c>
      <c r="L2813" t="s">
        <v>237</v>
      </c>
      <c r="M2813" t="s">
        <v>4788</v>
      </c>
      <c r="N2813" t="s">
        <v>5421</v>
      </c>
      <c r="O2813" t="s">
        <v>13469</v>
      </c>
      <c r="P2813" t="s">
        <v>27421</v>
      </c>
      <c r="Q2813" t="s">
        <v>27422</v>
      </c>
      <c r="R2813" t="str">
        <f t="shared" si="86"/>
        <v>潍城</v>
      </c>
      <c r="S2813" t="str">
        <f t="shared" si="87"/>
        <v>0106</v>
      </c>
    </row>
    <row r="2814" spans="1:19">
      <c r="A2814" t="s">
        <v>27423</v>
      </c>
      <c r="B2814" t="s">
        <v>27424</v>
      </c>
      <c r="C2814" t="s">
        <v>49</v>
      </c>
      <c r="D2814" t="s">
        <v>27425</v>
      </c>
      <c r="E2814" t="s">
        <v>26614</v>
      </c>
      <c r="F2814" t="s">
        <v>27426</v>
      </c>
      <c r="G2814" t="s">
        <v>27427</v>
      </c>
      <c r="H2814" t="s">
        <v>27428</v>
      </c>
      <c r="I2814" t="s">
        <v>12119</v>
      </c>
      <c r="J2814" t="s">
        <v>6508</v>
      </c>
      <c r="K2814" t="s">
        <v>6509</v>
      </c>
      <c r="L2814" t="s">
        <v>237</v>
      </c>
      <c r="M2814" t="s">
        <v>4868</v>
      </c>
      <c r="N2814" t="s">
        <v>4905</v>
      </c>
      <c r="O2814" t="s">
        <v>6510</v>
      </c>
      <c r="P2814" t="s">
        <v>27429</v>
      </c>
      <c r="Q2814" t="s">
        <v>27430</v>
      </c>
      <c r="R2814" t="str">
        <f t="shared" si="86"/>
        <v>潍城</v>
      </c>
      <c r="S2814" t="str">
        <f t="shared" si="87"/>
        <v>0106</v>
      </c>
    </row>
    <row r="2815" spans="1:19">
      <c r="A2815" t="s">
        <v>27431</v>
      </c>
      <c r="B2815" t="s">
        <v>27432</v>
      </c>
      <c r="C2815" t="s">
        <v>49</v>
      </c>
      <c r="D2815" t="s">
        <v>27433</v>
      </c>
      <c r="E2815" t="s">
        <v>26614</v>
      </c>
      <c r="F2815" t="s">
        <v>27434</v>
      </c>
      <c r="G2815" t="s">
        <v>27435</v>
      </c>
      <c r="H2815" t="s">
        <v>27436</v>
      </c>
      <c r="I2815" t="s">
        <v>5407</v>
      </c>
      <c r="J2815" t="s">
        <v>5374</v>
      </c>
      <c r="K2815" t="s">
        <v>5375</v>
      </c>
      <c r="L2815" t="s">
        <v>105</v>
      </c>
      <c r="M2815" t="s">
        <v>5376</v>
      </c>
      <c r="O2815" t="s">
        <v>5377</v>
      </c>
      <c r="Q2815" t="s">
        <v>27437</v>
      </c>
      <c r="R2815" t="str">
        <f t="shared" si="86"/>
        <v>寿光</v>
      </c>
      <c r="S2815" t="str">
        <f t="shared" si="87"/>
        <v>0106</v>
      </c>
    </row>
    <row r="2816" spans="1:19">
      <c r="A2816" t="s">
        <v>27438</v>
      </c>
      <c r="B2816" t="s">
        <v>27439</v>
      </c>
      <c r="C2816" t="s">
        <v>49</v>
      </c>
      <c r="D2816" t="s">
        <v>27440</v>
      </c>
      <c r="E2816" t="s">
        <v>26614</v>
      </c>
      <c r="F2816" t="s">
        <v>27441</v>
      </c>
      <c r="G2816" t="s">
        <v>27442</v>
      </c>
      <c r="H2816" t="s">
        <v>27443</v>
      </c>
      <c r="I2816" t="s">
        <v>12500</v>
      </c>
      <c r="J2816" t="s">
        <v>4902</v>
      </c>
      <c r="K2816" t="s">
        <v>4903</v>
      </c>
      <c r="L2816" t="s">
        <v>60</v>
      </c>
      <c r="M2816" t="s">
        <v>4904</v>
      </c>
      <c r="O2816" t="s">
        <v>4906</v>
      </c>
      <c r="P2816" t="s">
        <v>27444</v>
      </c>
      <c r="R2816" t="str">
        <f t="shared" si="86"/>
        <v>奎文</v>
      </c>
      <c r="S2816" t="str">
        <f t="shared" si="87"/>
        <v>0106</v>
      </c>
    </row>
    <row r="2817" spans="1:19">
      <c r="A2817" t="s">
        <v>1450</v>
      </c>
      <c r="B2817" t="s">
        <v>27445</v>
      </c>
      <c r="C2817" t="s">
        <v>49</v>
      </c>
      <c r="D2817" t="s">
        <v>27446</v>
      </c>
      <c r="E2817" t="s">
        <v>27447</v>
      </c>
      <c r="F2817" t="s">
        <v>27448</v>
      </c>
      <c r="G2817" t="s">
        <v>1448</v>
      </c>
      <c r="H2817" t="s">
        <v>27449</v>
      </c>
      <c r="I2817" t="s">
        <v>4828</v>
      </c>
      <c r="J2817" t="s">
        <v>7082</v>
      </c>
      <c r="K2817" t="s">
        <v>7083</v>
      </c>
      <c r="L2817" t="s">
        <v>114</v>
      </c>
      <c r="M2817" t="s">
        <v>7084</v>
      </c>
      <c r="N2817" t="s">
        <v>5421</v>
      </c>
      <c r="O2817" t="s">
        <v>7085</v>
      </c>
      <c r="P2817" t="s">
        <v>27450</v>
      </c>
      <c r="R2817" t="str">
        <f t="shared" ref="R2817:R2880" si="88">IF(OR(LEFT(L2817,2)="高新"),"奎文",IF(LEFT(L2817,2)="峡山","坊子",IF(LEFT(L2817,2)="滨海","寒亭",LEFT(L2817,2))))</f>
        <v>高密</v>
      </c>
      <c r="S2817" t="str">
        <f t="shared" ref="S2817:S2880" si="89">TEXT(B2817,"mmdd")</f>
        <v>0106</v>
      </c>
    </row>
    <row r="2818" spans="1:19">
      <c r="A2818" t="s">
        <v>27451</v>
      </c>
      <c r="B2818" t="s">
        <v>27452</v>
      </c>
      <c r="C2818" t="s">
        <v>49</v>
      </c>
      <c r="D2818" t="s">
        <v>27453</v>
      </c>
      <c r="E2818" t="s">
        <v>27454</v>
      </c>
      <c r="F2818" t="s">
        <v>27455</v>
      </c>
      <c r="G2818" t="s">
        <v>27456</v>
      </c>
      <c r="H2818" t="s">
        <v>27457</v>
      </c>
      <c r="I2818" t="s">
        <v>5052</v>
      </c>
      <c r="J2818" t="s">
        <v>16844</v>
      </c>
      <c r="K2818" t="s">
        <v>16845</v>
      </c>
      <c r="L2818" t="s">
        <v>77</v>
      </c>
      <c r="M2818" t="s">
        <v>5733</v>
      </c>
      <c r="N2818" t="s">
        <v>5056</v>
      </c>
      <c r="O2818" t="s">
        <v>16846</v>
      </c>
      <c r="P2818" t="s">
        <v>27458</v>
      </c>
      <c r="R2818" t="str">
        <f t="shared" si="88"/>
        <v>临朐</v>
      </c>
      <c r="S2818" t="str">
        <f t="shared" si="89"/>
        <v>0106</v>
      </c>
    </row>
    <row r="2819" spans="1:19">
      <c r="A2819" t="s">
        <v>27459</v>
      </c>
      <c r="B2819" t="s">
        <v>27460</v>
      </c>
      <c r="C2819" t="s">
        <v>49</v>
      </c>
      <c r="D2819" t="s">
        <v>27461</v>
      </c>
      <c r="E2819" t="s">
        <v>26980</v>
      </c>
      <c r="F2819" t="s">
        <v>27462</v>
      </c>
      <c r="G2819" t="s">
        <v>27463</v>
      </c>
      <c r="H2819" t="s">
        <v>27464</v>
      </c>
      <c r="I2819" t="s">
        <v>12844</v>
      </c>
      <c r="J2819" t="s">
        <v>15974</v>
      </c>
      <c r="K2819" t="s">
        <v>15975</v>
      </c>
      <c r="L2819" t="s">
        <v>50</v>
      </c>
      <c r="M2819" t="s">
        <v>4855</v>
      </c>
      <c r="O2819" t="s">
        <v>15976</v>
      </c>
      <c r="P2819" t="s">
        <v>26733</v>
      </c>
      <c r="R2819" t="str">
        <f t="shared" si="88"/>
        <v>青州</v>
      </c>
      <c r="S2819" t="str">
        <f t="shared" si="89"/>
        <v>0106</v>
      </c>
    </row>
    <row r="2820" spans="1:19">
      <c r="A2820" t="s">
        <v>1346</v>
      </c>
      <c r="B2820" t="s">
        <v>27465</v>
      </c>
      <c r="C2820" t="s">
        <v>49</v>
      </c>
      <c r="D2820" t="s">
        <v>27466</v>
      </c>
      <c r="E2820" t="s">
        <v>27467</v>
      </c>
      <c r="F2820" t="s">
        <v>27468</v>
      </c>
      <c r="G2820" t="s">
        <v>1344</v>
      </c>
      <c r="H2820" t="s">
        <v>27469</v>
      </c>
      <c r="I2820" t="s">
        <v>12119</v>
      </c>
      <c r="J2820" t="s">
        <v>25445</v>
      </c>
      <c r="K2820" t="s">
        <v>25446</v>
      </c>
      <c r="L2820" t="s">
        <v>375</v>
      </c>
      <c r="M2820" t="s">
        <v>5599</v>
      </c>
      <c r="N2820" t="s">
        <v>5112</v>
      </c>
      <c r="O2820" t="s">
        <v>25447</v>
      </c>
      <c r="P2820" t="s">
        <v>27470</v>
      </c>
      <c r="R2820" t="str">
        <f t="shared" si="88"/>
        <v>昌邑</v>
      </c>
      <c r="S2820" t="str">
        <f t="shared" si="89"/>
        <v>0106</v>
      </c>
    </row>
    <row r="2821" spans="1:19">
      <c r="A2821" t="s">
        <v>27471</v>
      </c>
      <c r="B2821" t="s">
        <v>27472</v>
      </c>
      <c r="C2821" t="s">
        <v>49</v>
      </c>
      <c r="D2821" t="s">
        <v>27473</v>
      </c>
      <c r="E2821" t="s">
        <v>26605</v>
      </c>
      <c r="F2821" t="s">
        <v>27474</v>
      </c>
      <c r="G2821" t="s">
        <v>27475</v>
      </c>
      <c r="H2821" t="s">
        <v>27476</v>
      </c>
      <c r="I2821" t="s">
        <v>4813</v>
      </c>
      <c r="J2821" t="s">
        <v>16288</v>
      </c>
      <c r="K2821" t="s">
        <v>16289</v>
      </c>
      <c r="L2821" t="s">
        <v>114</v>
      </c>
      <c r="M2821" t="s">
        <v>4831</v>
      </c>
      <c r="O2821" t="s">
        <v>16290</v>
      </c>
      <c r="P2821" t="s">
        <v>27477</v>
      </c>
      <c r="Q2821" t="s">
        <v>27478</v>
      </c>
      <c r="R2821" t="str">
        <f t="shared" si="88"/>
        <v>高密</v>
      </c>
      <c r="S2821" t="str">
        <f t="shared" si="89"/>
        <v>0106</v>
      </c>
    </row>
    <row r="2822" spans="1:19">
      <c r="A2822" t="s">
        <v>27479</v>
      </c>
      <c r="B2822" t="s">
        <v>27480</v>
      </c>
      <c r="C2822" t="s">
        <v>49</v>
      </c>
      <c r="D2822" t="s">
        <v>27481</v>
      </c>
      <c r="E2822" t="s">
        <v>26614</v>
      </c>
      <c r="F2822" t="s">
        <v>27482</v>
      </c>
      <c r="G2822" t="s">
        <v>27483</v>
      </c>
      <c r="H2822" t="s">
        <v>27484</v>
      </c>
      <c r="I2822" t="s">
        <v>4828</v>
      </c>
      <c r="J2822" t="s">
        <v>7803</v>
      </c>
      <c r="K2822" t="s">
        <v>7804</v>
      </c>
      <c r="L2822" t="s">
        <v>105</v>
      </c>
      <c r="M2822" t="s">
        <v>7805</v>
      </c>
      <c r="O2822" t="s">
        <v>7806</v>
      </c>
      <c r="P2822" t="s">
        <v>27485</v>
      </c>
      <c r="R2822" t="str">
        <f t="shared" si="88"/>
        <v>寿光</v>
      </c>
      <c r="S2822" t="str">
        <f t="shared" si="89"/>
        <v>0106</v>
      </c>
    </row>
    <row r="2823" spans="1:19">
      <c r="A2823" t="s">
        <v>27486</v>
      </c>
      <c r="B2823" t="s">
        <v>27487</v>
      </c>
      <c r="C2823" t="s">
        <v>49</v>
      </c>
      <c r="D2823" t="s">
        <v>27488</v>
      </c>
      <c r="E2823" t="s">
        <v>26780</v>
      </c>
      <c r="F2823" t="s">
        <v>27489</v>
      </c>
      <c r="G2823" t="s">
        <v>27490</v>
      </c>
      <c r="H2823" t="s">
        <v>27491</v>
      </c>
      <c r="I2823" t="s">
        <v>4785</v>
      </c>
      <c r="J2823" t="s">
        <v>5484</v>
      </c>
      <c r="K2823" t="s">
        <v>5485</v>
      </c>
      <c r="L2823" t="s">
        <v>114</v>
      </c>
      <c r="M2823" t="s">
        <v>5486</v>
      </c>
      <c r="N2823" t="s">
        <v>4789</v>
      </c>
      <c r="O2823" t="s">
        <v>5488</v>
      </c>
      <c r="P2823" t="s">
        <v>27492</v>
      </c>
      <c r="Q2823" t="s">
        <v>27493</v>
      </c>
      <c r="R2823" t="str">
        <f t="shared" si="88"/>
        <v>高密</v>
      </c>
      <c r="S2823" t="str">
        <f t="shared" si="89"/>
        <v>0106</v>
      </c>
    </row>
    <row r="2824" spans="1:19">
      <c r="A2824" t="s">
        <v>27494</v>
      </c>
      <c r="B2824" t="s">
        <v>27495</v>
      </c>
      <c r="C2824" t="s">
        <v>49</v>
      </c>
      <c r="D2824" t="s">
        <v>27496</v>
      </c>
      <c r="E2824" t="s">
        <v>27497</v>
      </c>
      <c r="F2824" t="s">
        <v>27498</v>
      </c>
      <c r="G2824" t="s">
        <v>27499</v>
      </c>
      <c r="H2824" t="s">
        <v>27500</v>
      </c>
      <c r="I2824" t="s">
        <v>4852</v>
      </c>
      <c r="J2824" t="s">
        <v>7689</v>
      </c>
      <c r="K2824" t="s">
        <v>7690</v>
      </c>
      <c r="L2824" t="s">
        <v>60</v>
      </c>
      <c r="M2824" t="s">
        <v>5999</v>
      </c>
      <c r="O2824" t="s">
        <v>7691</v>
      </c>
      <c r="P2824" t="s">
        <v>27501</v>
      </c>
      <c r="Q2824" t="s">
        <v>27502</v>
      </c>
      <c r="R2824" t="str">
        <f t="shared" si="88"/>
        <v>奎文</v>
      </c>
      <c r="S2824" t="str">
        <f t="shared" si="89"/>
        <v>0106</v>
      </c>
    </row>
    <row r="2825" spans="1:19">
      <c r="A2825" t="s">
        <v>27503</v>
      </c>
      <c r="B2825" t="s">
        <v>27504</v>
      </c>
      <c r="C2825" t="s">
        <v>49</v>
      </c>
      <c r="D2825" t="s">
        <v>27505</v>
      </c>
      <c r="E2825" t="s">
        <v>26780</v>
      </c>
      <c r="F2825" t="s">
        <v>27506</v>
      </c>
      <c r="G2825" t="s">
        <v>27507</v>
      </c>
      <c r="H2825" t="s">
        <v>27508</v>
      </c>
      <c r="I2825" t="s">
        <v>4828</v>
      </c>
      <c r="J2825" t="s">
        <v>10649</v>
      </c>
      <c r="K2825" t="s">
        <v>10650</v>
      </c>
      <c r="L2825" t="s">
        <v>50</v>
      </c>
      <c r="M2825" t="s">
        <v>4816</v>
      </c>
      <c r="N2825" t="s">
        <v>4845</v>
      </c>
      <c r="O2825" t="s">
        <v>10651</v>
      </c>
      <c r="P2825" t="s">
        <v>27509</v>
      </c>
      <c r="R2825" t="str">
        <f t="shared" si="88"/>
        <v>青州</v>
      </c>
      <c r="S2825" t="str">
        <f t="shared" si="89"/>
        <v>0106</v>
      </c>
    </row>
    <row r="2826" spans="1:19">
      <c r="A2826" t="s">
        <v>27510</v>
      </c>
      <c r="B2826" t="s">
        <v>27511</v>
      </c>
      <c r="C2826" t="s">
        <v>49</v>
      </c>
      <c r="D2826" t="s">
        <v>27512</v>
      </c>
      <c r="E2826" t="s">
        <v>26780</v>
      </c>
      <c r="F2826" t="s">
        <v>27513</v>
      </c>
      <c r="G2826" t="s">
        <v>27514</v>
      </c>
      <c r="H2826" t="s">
        <v>27515</v>
      </c>
      <c r="I2826" t="s">
        <v>4852</v>
      </c>
      <c r="J2826" t="s">
        <v>5283</v>
      </c>
      <c r="K2826" t="s">
        <v>5284</v>
      </c>
      <c r="L2826" t="s">
        <v>50</v>
      </c>
      <c r="M2826" t="s">
        <v>4816</v>
      </c>
      <c r="N2826" t="s">
        <v>5296</v>
      </c>
      <c r="O2826" t="s">
        <v>5285</v>
      </c>
      <c r="R2826" t="str">
        <f t="shared" si="88"/>
        <v>青州</v>
      </c>
      <c r="S2826" t="str">
        <f t="shared" si="89"/>
        <v>0106</v>
      </c>
    </row>
    <row r="2827" spans="1:19">
      <c r="A2827" t="s">
        <v>27516</v>
      </c>
      <c r="B2827" t="s">
        <v>26668</v>
      </c>
      <c r="C2827" t="s">
        <v>49</v>
      </c>
      <c r="D2827" t="s">
        <v>27517</v>
      </c>
      <c r="E2827" t="s">
        <v>21710</v>
      </c>
      <c r="F2827" t="s">
        <v>27518</v>
      </c>
      <c r="G2827" t="s">
        <v>27519</v>
      </c>
      <c r="H2827" t="s">
        <v>27520</v>
      </c>
      <c r="I2827" t="s">
        <v>4828</v>
      </c>
      <c r="J2827" t="s">
        <v>13968</v>
      </c>
      <c r="K2827" t="s">
        <v>13969</v>
      </c>
      <c r="L2827" t="s">
        <v>375</v>
      </c>
      <c r="M2827" t="s">
        <v>8957</v>
      </c>
      <c r="N2827" t="s">
        <v>7558</v>
      </c>
      <c r="O2827" t="s">
        <v>13970</v>
      </c>
      <c r="P2827" t="s">
        <v>27521</v>
      </c>
      <c r="R2827" t="str">
        <f t="shared" si="88"/>
        <v>昌邑</v>
      </c>
      <c r="S2827" t="str">
        <f t="shared" si="89"/>
        <v>0106</v>
      </c>
    </row>
    <row r="2828" spans="1:19">
      <c r="A2828" t="s">
        <v>27522</v>
      </c>
      <c r="B2828" t="s">
        <v>27523</v>
      </c>
      <c r="C2828" t="s">
        <v>49</v>
      </c>
      <c r="D2828" t="s">
        <v>27524</v>
      </c>
      <c r="E2828" t="s">
        <v>26780</v>
      </c>
      <c r="F2828" t="s">
        <v>27525</v>
      </c>
      <c r="G2828" t="s">
        <v>27526</v>
      </c>
      <c r="H2828" t="s">
        <v>27527</v>
      </c>
      <c r="I2828" t="s">
        <v>5282</v>
      </c>
      <c r="J2828" t="s">
        <v>5987</v>
      </c>
      <c r="K2828" t="s">
        <v>5988</v>
      </c>
      <c r="L2828" t="s">
        <v>95</v>
      </c>
      <c r="M2828" t="s">
        <v>5042</v>
      </c>
      <c r="N2828" t="s">
        <v>4817</v>
      </c>
      <c r="O2828" t="s">
        <v>5989</v>
      </c>
      <c r="P2828" t="s">
        <v>27528</v>
      </c>
      <c r="R2828" t="str">
        <f t="shared" si="88"/>
        <v>安丘</v>
      </c>
      <c r="S2828" t="str">
        <f t="shared" si="89"/>
        <v>0106</v>
      </c>
    </row>
    <row r="2829" spans="1:19">
      <c r="A2829" t="s">
        <v>27529</v>
      </c>
      <c r="B2829" t="s">
        <v>27530</v>
      </c>
      <c r="C2829" t="s">
        <v>49</v>
      </c>
      <c r="D2829" t="s">
        <v>27531</v>
      </c>
      <c r="E2829" t="s">
        <v>26614</v>
      </c>
      <c r="F2829" t="s">
        <v>27532</v>
      </c>
      <c r="G2829" t="s">
        <v>27533</v>
      </c>
      <c r="H2829" t="s">
        <v>27534</v>
      </c>
      <c r="I2829" t="s">
        <v>4852</v>
      </c>
      <c r="J2829" t="s">
        <v>6792</v>
      </c>
      <c r="K2829" t="s">
        <v>6793</v>
      </c>
      <c r="L2829" t="s">
        <v>77</v>
      </c>
      <c r="M2829" t="s">
        <v>5295</v>
      </c>
      <c r="O2829" t="s">
        <v>6795</v>
      </c>
      <c r="P2829" t="s">
        <v>27535</v>
      </c>
      <c r="R2829" t="str">
        <f t="shared" si="88"/>
        <v>临朐</v>
      </c>
      <c r="S2829" t="str">
        <f t="shared" si="89"/>
        <v>0106</v>
      </c>
    </row>
    <row r="2830" spans="1:19">
      <c r="A2830" t="s">
        <v>27536</v>
      </c>
      <c r="B2830" t="s">
        <v>27537</v>
      </c>
      <c r="C2830" t="s">
        <v>49</v>
      </c>
      <c r="D2830" t="s">
        <v>27538</v>
      </c>
      <c r="E2830" t="s">
        <v>26614</v>
      </c>
      <c r="F2830" t="s">
        <v>27539</v>
      </c>
      <c r="G2830" t="s">
        <v>27540</v>
      </c>
      <c r="H2830" t="s">
        <v>27541</v>
      </c>
      <c r="I2830" t="s">
        <v>5874</v>
      </c>
      <c r="J2830" t="s">
        <v>6642</v>
      </c>
      <c r="K2830" t="s">
        <v>6643</v>
      </c>
      <c r="L2830" t="s">
        <v>105</v>
      </c>
      <c r="M2830" t="s">
        <v>5769</v>
      </c>
      <c r="O2830" t="s">
        <v>5843</v>
      </c>
      <c r="P2830" t="s">
        <v>27542</v>
      </c>
      <c r="Q2830" t="s">
        <v>27543</v>
      </c>
      <c r="R2830" t="str">
        <f t="shared" si="88"/>
        <v>寿光</v>
      </c>
      <c r="S2830" t="str">
        <f t="shared" si="89"/>
        <v>0106</v>
      </c>
    </row>
    <row r="2831" spans="1:19">
      <c r="A2831" t="s">
        <v>27544</v>
      </c>
      <c r="B2831" t="s">
        <v>27545</v>
      </c>
      <c r="C2831" t="s">
        <v>49</v>
      </c>
      <c r="D2831" t="s">
        <v>27546</v>
      </c>
      <c r="E2831" t="s">
        <v>27547</v>
      </c>
      <c r="F2831" t="s">
        <v>27548</v>
      </c>
      <c r="G2831" t="s">
        <v>27549</v>
      </c>
      <c r="H2831" t="s">
        <v>27550</v>
      </c>
      <c r="I2831" t="s">
        <v>4785</v>
      </c>
      <c r="J2831" t="s">
        <v>5122</v>
      </c>
      <c r="K2831" t="s">
        <v>5123</v>
      </c>
      <c r="L2831" t="s">
        <v>237</v>
      </c>
      <c r="N2831" t="s">
        <v>4959</v>
      </c>
      <c r="O2831" t="s">
        <v>5124</v>
      </c>
      <c r="R2831" t="str">
        <f t="shared" si="88"/>
        <v>潍城</v>
      </c>
      <c r="S2831" t="str">
        <f t="shared" si="89"/>
        <v>0106</v>
      </c>
    </row>
    <row r="2832" spans="1:19">
      <c r="A2832" t="s">
        <v>27551</v>
      </c>
      <c r="B2832" t="s">
        <v>27552</v>
      </c>
      <c r="C2832" t="s">
        <v>49</v>
      </c>
      <c r="D2832" t="s">
        <v>27553</v>
      </c>
      <c r="E2832" t="s">
        <v>27554</v>
      </c>
      <c r="F2832" t="s">
        <v>27555</v>
      </c>
      <c r="G2832" t="s">
        <v>27556</v>
      </c>
      <c r="H2832" t="s">
        <v>27557</v>
      </c>
      <c r="I2832" t="s">
        <v>4785</v>
      </c>
      <c r="J2832" t="s">
        <v>12156</v>
      </c>
      <c r="K2832" t="s">
        <v>12157</v>
      </c>
      <c r="L2832" t="s">
        <v>1136</v>
      </c>
      <c r="M2832" t="s">
        <v>5791</v>
      </c>
      <c r="N2832" t="s">
        <v>5487</v>
      </c>
      <c r="O2832" t="s">
        <v>12158</v>
      </c>
      <c r="P2832" t="s">
        <v>27558</v>
      </c>
      <c r="Q2832" t="s">
        <v>27559</v>
      </c>
      <c r="R2832" t="str">
        <f t="shared" si="88"/>
        <v>昌乐</v>
      </c>
      <c r="S2832" t="str">
        <f t="shared" si="89"/>
        <v>0106</v>
      </c>
    </row>
    <row r="2833" spans="1:19">
      <c r="A2833" t="s">
        <v>27560</v>
      </c>
      <c r="B2833" t="s">
        <v>27561</v>
      </c>
      <c r="C2833" t="s">
        <v>49</v>
      </c>
      <c r="D2833" t="s">
        <v>27562</v>
      </c>
      <c r="E2833" t="s">
        <v>27563</v>
      </c>
      <c r="F2833" t="s">
        <v>27564</v>
      </c>
      <c r="G2833" t="s">
        <v>27565</v>
      </c>
      <c r="H2833" t="s">
        <v>26873</v>
      </c>
      <c r="I2833" t="s">
        <v>12119</v>
      </c>
      <c r="J2833" t="s">
        <v>7910</v>
      </c>
      <c r="K2833" t="s">
        <v>7911</v>
      </c>
      <c r="L2833" t="s">
        <v>375</v>
      </c>
      <c r="M2833" t="s">
        <v>5409</v>
      </c>
      <c r="N2833" t="s">
        <v>5198</v>
      </c>
      <c r="O2833" t="s">
        <v>7913</v>
      </c>
      <c r="P2833" t="s">
        <v>27566</v>
      </c>
      <c r="R2833" t="str">
        <f t="shared" si="88"/>
        <v>昌邑</v>
      </c>
      <c r="S2833" t="str">
        <f t="shared" si="89"/>
        <v>0106</v>
      </c>
    </row>
    <row r="2834" spans="1:19">
      <c r="A2834" t="s">
        <v>27567</v>
      </c>
      <c r="B2834" t="s">
        <v>27568</v>
      </c>
      <c r="C2834" t="s">
        <v>49</v>
      </c>
      <c r="D2834" t="s">
        <v>27569</v>
      </c>
      <c r="E2834" t="s">
        <v>27570</v>
      </c>
      <c r="F2834" t="s">
        <v>27571</v>
      </c>
      <c r="G2834" t="s">
        <v>27572</v>
      </c>
      <c r="H2834" t="s">
        <v>27573</v>
      </c>
      <c r="I2834" t="s">
        <v>15346</v>
      </c>
      <c r="J2834" t="s">
        <v>7235</v>
      </c>
      <c r="K2834" t="s">
        <v>7236</v>
      </c>
      <c r="L2834" t="s">
        <v>105</v>
      </c>
      <c r="M2834" t="s">
        <v>5176</v>
      </c>
      <c r="N2834" t="s">
        <v>4946</v>
      </c>
      <c r="O2834" t="s">
        <v>7237</v>
      </c>
      <c r="P2834" t="s">
        <v>27574</v>
      </c>
      <c r="R2834" t="str">
        <f t="shared" si="88"/>
        <v>寿光</v>
      </c>
      <c r="S2834" t="str">
        <f t="shared" si="89"/>
        <v>0106</v>
      </c>
    </row>
    <row r="2835" spans="1:19">
      <c r="A2835" t="s">
        <v>27575</v>
      </c>
      <c r="B2835" t="s">
        <v>27576</v>
      </c>
      <c r="C2835" t="s">
        <v>49</v>
      </c>
      <c r="D2835" t="s">
        <v>27577</v>
      </c>
      <c r="E2835" t="s">
        <v>26780</v>
      </c>
      <c r="F2835" t="s">
        <v>27578</v>
      </c>
      <c r="G2835" t="s">
        <v>27579</v>
      </c>
      <c r="H2835" t="s">
        <v>27580</v>
      </c>
      <c r="I2835" t="s">
        <v>4852</v>
      </c>
      <c r="J2835" t="s">
        <v>5743</v>
      </c>
      <c r="K2835" t="s">
        <v>5744</v>
      </c>
      <c r="L2835" t="s">
        <v>375</v>
      </c>
      <c r="M2835" t="s">
        <v>5745</v>
      </c>
      <c r="N2835" t="s">
        <v>5030</v>
      </c>
      <c r="O2835" t="s">
        <v>5746</v>
      </c>
      <c r="P2835" t="s">
        <v>27581</v>
      </c>
      <c r="R2835" t="str">
        <f t="shared" si="88"/>
        <v>昌邑</v>
      </c>
      <c r="S2835" t="str">
        <f t="shared" si="89"/>
        <v>0106</v>
      </c>
    </row>
    <row r="2836" spans="1:19">
      <c r="A2836" t="s">
        <v>27582</v>
      </c>
      <c r="B2836" t="s">
        <v>27583</v>
      </c>
      <c r="C2836" t="s">
        <v>49</v>
      </c>
      <c r="D2836" t="s">
        <v>27584</v>
      </c>
      <c r="E2836" t="s">
        <v>26614</v>
      </c>
      <c r="F2836" t="s">
        <v>27585</v>
      </c>
      <c r="G2836" t="s">
        <v>27586</v>
      </c>
      <c r="H2836" t="s">
        <v>27587</v>
      </c>
      <c r="I2836" t="s">
        <v>5327</v>
      </c>
      <c r="J2836" t="s">
        <v>13611</v>
      </c>
      <c r="K2836" t="s">
        <v>13612</v>
      </c>
      <c r="L2836" t="s">
        <v>375</v>
      </c>
      <c r="M2836" t="s">
        <v>7334</v>
      </c>
      <c r="O2836" t="s">
        <v>13613</v>
      </c>
      <c r="P2836" t="s">
        <v>27588</v>
      </c>
      <c r="R2836" t="str">
        <f t="shared" si="88"/>
        <v>昌邑</v>
      </c>
      <c r="S2836" t="str">
        <f t="shared" si="89"/>
        <v>0106</v>
      </c>
    </row>
    <row r="2837" spans="1:19">
      <c r="A2837" t="s">
        <v>27589</v>
      </c>
      <c r="B2837" t="s">
        <v>27590</v>
      </c>
      <c r="C2837" t="s">
        <v>49</v>
      </c>
      <c r="D2837" t="s">
        <v>27591</v>
      </c>
      <c r="E2837" t="s">
        <v>26614</v>
      </c>
      <c r="F2837" t="s">
        <v>27592</v>
      </c>
      <c r="G2837" t="s">
        <v>27593</v>
      </c>
      <c r="H2837" t="s">
        <v>27594</v>
      </c>
      <c r="I2837" t="s">
        <v>12844</v>
      </c>
      <c r="J2837" t="s">
        <v>6348</v>
      </c>
      <c r="K2837" t="s">
        <v>6349</v>
      </c>
      <c r="L2837" t="s">
        <v>114</v>
      </c>
      <c r="M2837" t="s">
        <v>5486</v>
      </c>
      <c r="O2837" t="s">
        <v>6350</v>
      </c>
      <c r="P2837" t="s">
        <v>27595</v>
      </c>
      <c r="Q2837" t="s">
        <v>27596</v>
      </c>
      <c r="R2837" t="str">
        <f t="shared" si="88"/>
        <v>高密</v>
      </c>
      <c r="S2837" t="str">
        <f t="shared" si="89"/>
        <v>0106</v>
      </c>
    </row>
    <row r="2838" spans="1:19">
      <c r="A2838" t="s">
        <v>27597</v>
      </c>
      <c r="B2838" t="s">
        <v>27598</v>
      </c>
      <c r="C2838" t="s">
        <v>49</v>
      </c>
      <c r="D2838" t="s">
        <v>27599</v>
      </c>
      <c r="E2838" t="s">
        <v>27600</v>
      </c>
      <c r="F2838" t="s">
        <v>27601</v>
      </c>
      <c r="G2838" t="s">
        <v>27602</v>
      </c>
      <c r="H2838" t="s">
        <v>27603</v>
      </c>
      <c r="I2838" t="s">
        <v>5066</v>
      </c>
      <c r="J2838" t="s">
        <v>5997</v>
      </c>
      <c r="K2838" t="s">
        <v>5998</v>
      </c>
      <c r="L2838" t="s">
        <v>60</v>
      </c>
      <c r="M2838" t="s">
        <v>5999</v>
      </c>
      <c r="N2838" t="s">
        <v>4933</v>
      </c>
      <c r="O2838" t="s">
        <v>6000</v>
      </c>
      <c r="P2838" t="s">
        <v>27604</v>
      </c>
      <c r="R2838" t="str">
        <f t="shared" si="88"/>
        <v>奎文</v>
      </c>
      <c r="S2838" t="str">
        <f t="shared" si="89"/>
        <v>0106</v>
      </c>
    </row>
    <row r="2839" spans="1:19">
      <c r="A2839" t="s">
        <v>27605</v>
      </c>
      <c r="B2839" t="s">
        <v>27606</v>
      </c>
      <c r="C2839" t="s">
        <v>49</v>
      </c>
      <c r="D2839" t="s">
        <v>27607</v>
      </c>
      <c r="E2839" t="s">
        <v>27608</v>
      </c>
      <c r="F2839" t="s">
        <v>27609</v>
      </c>
      <c r="G2839" t="s">
        <v>27610</v>
      </c>
      <c r="H2839" t="s">
        <v>27611</v>
      </c>
      <c r="I2839" t="s">
        <v>4785</v>
      </c>
      <c r="J2839" t="s">
        <v>13906</v>
      </c>
      <c r="K2839" t="s">
        <v>13907</v>
      </c>
      <c r="L2839" t="s">
        <v>50</v>
      </c>
      <c r="M2839" t="s">
        <v>5260</v>
      </c>
      <c r="O2839" t="s">
        <v>13908</v>
      </c>
      <c r="P2839" t="s">
        <v>27612</v>
      </c>
      <c r="Q2839" t="s">
        <v>27613</v>
      </c>
      <c r="R2839" t="str">
        <f t="shared" si="88"/>
        <v>青州</v>
      </c>
      <c r="S2839" t="str">
        <f t="shared" si="89"/>
        <v>0106</v>
      </c>
    </row>
    <row r="2840" spans="1:19">
      <c r="A2840" t="s">
        <v>27614</v>
      </c>
      <c r="B2840" t="s">
        <v>27615</v>
      </c>
      <c r="C2840" t="s">
        <v>49</v>
      </c>
      <c r="D2840" t="s">
        <v>27616</v>
      </c>
      <c r="E2840" t="s">
        <v>27617</v>
      </c>
      <c r="F2840" t="s">
        <v>27618</v>
      </c>
      <c r="G2840" t="s">
        <v>27619</v>
      </c>
      <c r="H2840" t="s">
        <v>27620</v>
      </c>
      <c r="I2840" t="s">
        <v>12119</v>
      </c>
      <c r="J2840" t="s">
        <v>10182</v>
      </c>
      <c r="K2840" t="s">
        <v>10183</v>
      </c>
      <c r="L2840" t="s">
        <v>60</v>
      </c>
      <c r="M2840" t="s">
        <v>4774</v>
      </c>
      <c r="N2840" t="s">
        <v>5112</v>
      </c>
      <c r="O2840" t="s">
        <v>10184</v>
      </c>
      <c r="P2840" t="s">
        <v>27621</v>
      </c>
      <c r="Q2840" t="s">
        <v>27622</v>
      </c>
      <c r="R2840" t="str">
        <f t="shared" si="88"/>
        <v>奎文</v>
      </c>
      <c r="S2840" t="str">
        <f t="shared" si="89"/>
        <v>0106</v>
      </c>
    </row>
    <row r="2841" spans="1:19">
      <c r="A2841" t="s">
        <v>27623</v>
      </c>
      <c r="B2841" t="s">
        <v>27624</v>
      </c>
      <c r="C2841" t="s">
        <v>49</v>
      </c>
      <c r="D2841" t="s">
        <v>27625</v>
      </c>
      <c r="E2841" t="s">
        <v>26780</v>
      </c>
      <c r="F2841" t="s">
        <v>27626</v>
      </c>
      <c r="G2841" t="s">
        <v>27627</v>
      </c>
      <c r="H2841" t="s">
        <v>27628</v>
      </c>
      <c r="I2841" t="s">
        <v>4841</v>
      </c>
      <c r="J2841" t="s">
        <v>7677</v>
      </c>
      <c r="K2841" t="s">
        <v>7678</v>
      </c>
      <c r="L2841" t="s">
        <v>86</v>
      </c>
      <c r="M2841" t="s">
        <v>7679</v>
      </c>
      <c r="N2841" t="s">
        <v>9006</v>
      </c>
      <c r="O2841" t="s">
        <v>7680</v>
      </c>
      <c r="P2841" t="s">
        <v>27629</v>
      </c>
      <c r="Q2841" t="s">
        <v>27630</v>
      </c>
      <c r="R2841" t="str">
        <f t="shared" si="88"/>
        <v>坊子</v>
      </c>
      <c r="S2841" t="str">
        <f t="shared" si="89"/>
        <v>0106</v>
      </c>
    </row>
    <row r="2842" spans="1:19">
      <c r="A2842" t="s">
        <v>27631</v>
      </c>
      <c r="B2842" t="s">
        <v>27632</v>
      </c>
      <c r="C2842" t="s">
        <v>49</v>
      </c>
      <c r="D2842" t="s">
        <v>27633</v>
      </c>
      <c r="E2842" t="s">
        <v>26605</v>
      </c>
      <c r="F2842" t="s">
        <v>27634</v>
      </c>
      <c r="G2842" t="s">
        <v>27635</v>
      </c>
      <c r="H2842" t="s">
        <v>27636</v>
      </c>
      <c r="I2842" t="s">
        <v>4828</v>
      </c>
      <c r="J2842" t="s">
        <v>14530</v>
      </c>
      <c r="K2842" t="s">
        <v>14531</v>
      </c>
      <c r="L2842" t="s">
        <v>148</v>
      </c>
      <c r="M2842" t="s">
        <v>6918</v>
      </c>
      <c r="N2842" t="s">
        <v>4892</v>
      </c>
      <c r="O2842" t="s">
        <v>14532</v>
      </c>
      <c r="P2842" t="s">
        <v>27637</v>
      </c>
      <c r="R2842" t="str">
        <f t="shared" si="88"/>
        <v>寒亭</v>
      </c>
      <c r="S2842" t="str">
        <f t="shared" si="89"/>
        <v>0106</v>
      </c>
    </row>
    <row r="2843" spans="1:19">
      <c r="A2843" t="s">
        <v>27638</v>
      </c>
      <c r="B2843" t="s">
        <v>27639</v>
      </c>
      <c r="C2843" t="s">
        <v>49</v>
      </c>
      <c r="D2843" t="s">
        <v>27640</v>
      </c>
      <c r="E2843" t="s">
        <v>26780</v>
      </c>
      <c r="F2843" t="s">
        <v>27641</v>
      </c>
      <c r="G2843" t="s">
        <v>27642</v>
      </c>
      <c r="H2843" t="s">
        <v>27643</v>
      </c>
      <c r="I2843" t="s">
        <v>4955</v>
      </c>
      <c r="J2843" t="s">
        <v>10172</v>
      </c>
      <c r="K2843" t="s">
        <v>10173</v>
      </c>
      <c r="L2843" t="s">
        <v>95</v>
      </c>
      <c r="M2843" t="s">
        <v>4844</v>
      </c>
      <c r="N2843" t="s">
        <v>4959</v>
      </c>
      <c r="O2843" t="s">
        <v>10174</v>
      </c>
      <c r="P2843" t="s">
        <v>27644</v>
      </c>
      <c r="Q2843" t="s">
        <v>21817</v>
      </c>
      <c r="R2843" t="str">
        <f t="shared" si="88"/>
        <v>安丘</v>
      </c>
      <c r="S2843" t="str">
        <f t="shared" si="89"/>
        <v>0106</v>
      </c>
    </row>
    <row r="2844" spans="1:19">
      <c r="A2844" t="s">
        <v>27645</v>
      </c>
      <c r="B2844" t="s">
        <v>27646</v>
      </c>
      <c r="C2844" t="s">
        <v>49</v>
      </c>
      <c r="D2844" t="s">
        <v>27647</v>
      </c>
      <c r="E2844" t="s">
        <v>27648</v>
      </c>
      <c r="F2844" t="s">
        <v>27649</v>
      </c>
      <c r="G2844" t="s">
        <v>27650</v>
      </c>
      <c r="H2844" t="s">
        <v>27651</v>
      </c>
      <c r="I2844" t="s">
        <v>12119</v>
      </c>
      <c r="J2844" t="s">
        <v>15974</v>
      </c>
      <c r="K2844" t="s">
        <v>15975</v>
      </c>
      <c r="L2844" t="s">
        <v>50</v>
      </c>
      <c r="M2844" t="s">
        <v>4855</v>
      </c>
      <c r="N2844" t="s">
        <v>4789</v>
      </c>
      <c r="O2844" t="s">
        <v>15976</v>
      </c>
      <c r="P2844" t="s">
        <v>27652</v>
      </c>
      <c r="Q2844" t="s">
        <v>27653</v>
      </c>
      <c r="R2844" t="str">
        <f t="shared" si="88"/>
        <v>青州</v>
      </c>
      <c r="S2844" t="str">
        <f t="shared" si="89"/>
        <v>0106</v>
      </c>
    </row>
    <row r="2845" spans="1:19">
      <c r="A2845" t="s">
        <v>1386</v>
      </c>
      <c r="B2845" t="s">
        <v>27654</v>
      </c>
      <c r="C2845" t="s">
        <v>49</v>
      </c>
      <c r="D2845" t="s">
        <v>27655</v>
      </c>
      <c r="E2845" t="s">
        <v>26645</v>
      </c>
      <c r="F2845" t="s">
        <v>27656</v>
      </c>
      <c r="G2845" t="s">
        <v>1384</v>
      </c>
      <c r="H2845" t="s">
        <v>27657</v>
      </c>
      <c r="I2845" t="s">
        <v>12119</v>
      </c>
      <c r="J2845" t="s">
        <v>6423</v>
      </c>
      <c r="K2845" t="s">
        <v>6424</v>
      </c>
      <c r="L2845" t="s">
        <v>60</v>
      </c>
      <c r="M2845" t="s">
        <v>5511</v>
      </c>
      <c r="N2845" t="s">
        <v>5198</v>
      </c>
      <c r="O2845" t="s">
        <v>6425</v>
      </c>
      <c r="P2845" t="s">
        <v>27658</v>
      </c>
      <c r="Q2845" t="s">
        <v>27659</v>
      </c>
      <c r="R2845" t="str">
        <f t="shared" si="88"/>
        <v>奎文</v>
      </c>
      <c r="S2845" t="str">
        <f t="shared" si="89"/>
        <v>0106</v>
      </c>
    </row>
    <row r="2846" spans="1:19">
      <c r="A2846" t="s">
        <v>27660</v>
      </c>
      <c r="B2846" t="s">
        <v>27661</v>
      </c>
      <c r="C2846" t="s">
        <v>49</v>
      </c>
      <c r="D2846" t="s">
        <v>27662</v>
      </c>
      <c r="E2846" t="s">
        <v>26645</v>
      </c>
      <c r="F2846" t="s">
        <v>27663</v>
      </c>
      <c r="G2846" t="s">
        <v>27664</v>
      </c>
      <c r="H2846" t="s">
        <v>27665</v>
      </c>
      <c r="I2846" t="s">
        <v>12119</v>
      </c>
      <c r="J2846" t="s">
        <v>5636</v>
      </c>
      <c r="K2846" t="s">
        <v>5637</v>
      </c>
      <c r="L2846" t="s">
        <v>105</v>
      </c>
      <c r="M2846" t="s">
        <v>5638</v>
      </c>
      <c r="N2846" t="s">
        <v>5030</v>
      </c>
      <c r="O2846" t="s">
        <v>5639</v>
      </c>
      <c r="P2846" t="s">
        <v>27666</v>
      </c>
      <c r="Q2846" t="s">
        <v>27667</v>
      </c>
      <c r="R2846" t="str">
        <f t="shared" si="88"/>
        <v>寿光</v>
      </c>
      <c r="S2846" t="str">
        <f t="shared" si="89"/>
        <v>0106</v>
      </c>
    </row>
    <row r="2847" spans="1:19">
      <c r="A2847" t="s">
        <v>27668</v>
      </c>
      <c r="B2847" t="s">
        <v>27669</v>
      </c>
      <c r="C2847" t="s">
        <v>49</v>
      </c>
      <c r="D2847" t="s">
        <v>27670</v>
      </c>
      <c r="E2847" t="s">
        <v>27671</v>
      </c>
      <c r="F2847" t="s">
        <v>27243</v>
      </c>
      <c r="G2847" t="s">
        <v>27244</v>
      </c>
      <c r="H2847" t="s">
        <v>27672</v>
      </c>
      <c r="I2847" t="s">
        <v>27246</v>
      </c>
      <c r="J2847" t="s">
        <v>5122</v>
      </c>
      <c r="K2847" t="s">
        <v>5123</v>
      </c>
      <c r="L2847" t="s">
        <v>60</v>
      </c>
      <c r="N2847" t="s">
        <v>5421</v>
      </c>
      <c r="O2847" t="s">
        <v>5124</v>
      </c>
      <c r="R2847" t="str">
        <f t="shared" si="88"/>
        <v>奎文</v>
      </c>
      <c r="S2847" t="str">
        <f t="shared" si="89"/>
        <v>0106</v>
      </c>
    </row>
    <row r="2848" spans="1:19">
      <c r="A2848" t="s">
        <v>27673</v>
      </c>
      <c r="B2848" t="s">
        <v>27674</v>
      </c>
      <c r="C2848" t="s">
        <v>49</v>
      </c>
      <c r="D2848" t="s">
        <v>27675</v>
      </c>
      <c r="E2848" t="s">
        <v>26614</v>
      </c>
      <c r="F2848" t="s">
        <v>27676</v>
      </c>
      <c r="G2848" t="s">
        <v>27677</v>
      </c>
      <c r="H2848" t="s">
        <v>27678</v>
      </c>
      <c r="I2848" t="s">
        <v>5822</v>
      </c>
      <c r="J2848" t="s">
        <v>9760</v>
      </c>
      <c r="K2848" t="s">
        <v>9761</v>
      </c>
      <c r="L2848" t="s">
        <v>60</v>
      </c>
      <c r="M2848" t="s">
        <v>5999</v>
      </c>
      <c r="N2848" t="s">
        <v>4905</v>
      </c>
      <c r="O2848" t="s">
        <v>9762</v>
      </c>
      <c r="Q2848" t="s">
        <v>27679</v>
      </c>
      <c r="R2848" t="str">
        <f t="shared" si="88"/>
        <v>奎文</v>
      </c>
      <c r="S2848" t="str">
        <f t="shared" si="89"/>
        <v>0106</v>
      </c>
    </row>
    <row r="2849" spans="1:19">
      <c r="A2849" t="s">
        <v>27680</v>
      </c>
      <c r="B2849" t="s">
        <v>27681</v>
      </c>
      <c r="C2849" t="s">
        <v>49</v>
      </c>
      <c r="D2849" t="s">
        <v>27682</v>
      </c>
      <c r="E2849" t="s">
        <v>26780</v>
      </c>
      <c r="F2849" t="s">
        <v>27683</v>
      </c>
      <c r="G2849" t="s">
        <v>27684</v>
      </c>
      <c r="H2849" t="s">
        <v>27685</v>
      </c>
      <c r="I2849" t="s">
        <v>4785</v>
      </c>
      <c r="J2849" t="s">
        <v>10453</v>
      </c>
      <c r="K2849" t="s">
        <v>10454</v>
      </c>
      <c r="L2849" t="s">
        <v>123</v>
      </c>
      <c r="M2849" t="s">
        <v>4994</v>
      </c>
      <c r="N2849" t="s">
        <v>5421</v>
      </c>
      <c r="O2849" t="s">
        <v>10455</v>
      </c>
      <c r="P2849" t="s">
        <v>27686</v>
      </c>
      <c r="Q2849" t="s">
        <v>27687</v>
      </c>
      <c r="R2849" t="str">
        <f t="shared" si="88"/>
        <v>诸城</v>
      </c>
      <c r="S2849" t="str">
        <f t="shared" si="89"/>
        <v>0106</v>
      </c>
    </row>
    <row r="2850" spans="1:19">
      <c r="A2850" t="s">
        <v>27688</v>
      </c>
      <c r="B2850" t="s">
        <v>27689</v>
      </c>
      <c r="C2850" t="s">
        <v>49</v>
      </c>
      <c r="D2850" t="s">
        <v>27690</v>
      </c>
      <c r="E2850" t="s">
        <v>27691</v>
      </c>
      <c r="F2850" t="s">
        <v>27692</v>
      </c>
      <c r="G2850" t="s">
        <v>27693</v>
      </c>
      <c r="H2850" t="s">
        <v>27694</v>
      </c>
      <c r="I2850" t="s">
        <v>4785</v>
      </c>
      <c r="J2850" t="s">
        <v>8943</v>
      </c>
      <c r="K2850" t="s">
        <v>8944</v>
      </c>
      <c r="L2850" t="s">
        <v>1136</v>
      </c>
      <c r="M2850" t="s">
        <v>8945</v>
      </c>
      <c r="N2850" t="s">
        <v>4905</v>
      </c>
      <c r="O2850" t="s">
        <v>8946</v>
      </c>
      <c r="P2850" t="s">
        <v>27695</v>
      </c>
      <c r="Q2850" t="s">
        <v>27696</v>
      </c>
      <c r="R2850" t="str">
        <f t="shared" si="88"/>
        <v>昌乐</v>
      </c>
      <c r="S2850" t="str">
        <f t="shared" si="89"/>
        <v>0106</v>
      </c>
    </row>
    <row r="2851" spans="1:19">
      <c r="A2851" t="s">
        <v>27697</v>
      </c>
      <c r="B2851" t="s">
        <v>27698</v>
      </c>
      <c r="C2851" t="s">
        <v>49</v>
      </c>
      <c r="D2851" t="s">
        <v>27699</v>
      </c>
      <c r="E2851" t="s">
        <v>27700</v>
      </c>
      <c r="F2851" t="s">
        <v>27701</v>
      </c>
      <c r="G2851" t="s">
        <v>27702</v>
      </c>
      <c r="H2851" t="s">
        <v>27703</v>
      </c>
      <c r="I2851" t="s">
        <v>12119</v>
      </c>
      <c r="J2851" t="s">
        <v>27704</v>
      </c>
      <c r="K2851" t="s">
        <v>27705</v>
      </c>
      <c r="L2851" t="s">
        <v>114</v>
      </c>
      <c r="M2851" t="s">
        <v>9614</v>
      </c>
      <c r="N2851" t="s">
        <v>8593</v>
      </c>
      <c r="O2851" t="s">
        <v>27706</v>
      </c>
      <c r="P2851" t="s">
        <v>27707</v>
      </c>
      <c r="Q2851" t="s">
        <v>27708</v>
      </c>
      <c r="R2851" t="str">
        <f t="shared" si="88"/>
        <v>高密</v>
      </c>
      <c r="S2851" t="str">
        <f t="shared" si="89"/>
        <v>0106</v>
      </c>
    </row>
    <row r="2852" spans="1:19">
      <c r="A2852" t="s">
        <v>27709</v>
      </c>
      <c r="B2852" t="s">
        <v>27710</v>
      </c>
      <c r="C2852" t="s">
        <v>49</v>
      </c>
      <c r="D2852" t="s">
        <v>27711</v>
      </c>
      <c r="E2852" t="s">
        <v>26780</v>
      </c>
      <c r="F2852" t="s">
        <v>27712</v>
      </c>
      <c r="G2852" t="s">
        <v>27713</v>
      </c>
      <c r="H2852" t="s">
        <v>27714</v>
      </c>
      <c r="I2852" t="s">
        <v>5221</v>
      </c>
      <c r="J2852" t="s">
        <v>19013</v>
      </c>
      <c r="K2852" t="s">
        <v>19014</v>
      </c>
      <c r="L2852" t="s">
        <v>60</v>
      </c>
      <c r="M2852" t="s">
        <v>5888</v>
      </c>
      <c r="N2852" t="s">
        <v>4946</v>
      </c>
      <c r="O2852" t="s">
        <v>19015</v>
      </c>
      <c r="P2852" t="s">
        <v>27715</v>
      </c>
      <c r="Q2852" t="s">
        <v>27716</v>
      </c>
      <c r="R2852" t="str">
        <f t="shared" si="88"/>
        <v>奎文</v>
      </c>
      <c r="S2852" t="str">
        <f t="shared" si="89"/>
        <v>0106</v>
      </c>
    </row>
    <row r="2853" spans="1:19">
      <c r="A2853" t="s">
        <v>27717</v>
      </c>
      <c r="B2853" t="s">
        <v>27718</v>
      </c>
      <c r="C2853" t="s">
        <v>49</v>
      </c>
      <c r="D2853" t="s">
        <v>27719</v>
      </c>
      <c r="E2853" t="s">
        <v>26780</v>
      </c>
      <c r="F2853" t="s">
        <v>27720</v>
      </c>
      <c r="G2853" t="s">
        <v>27721</v>
      </c>
      <c r="H2853" t="s">
        <v>27722</v>
      </c>
      <c r="I2853" t="s">
        <v>4813</v>
      </c>
      <c r="J2853" t="s">
        <v>6225</v>
      </c>
      <c r="K2853" t="s">
        <v>6226</v>
      </c>
      <c r="L2853" t="s">
        <v>123</v>
      </c>
      <c r="M2853" t="s">
        <v>5825</v>
      </c>
      <c r="N2853" t="s">
        <v>4892</v>
      </c>
      <c r="O2853" t="s">
        <v>6227</v>
      </c>
      <c r="P2853" t="s">
        <v>27723</v>
      </c>
      <c r="Q2853" t="s">
        <v>27724</v>
      </c>
      <c r="R2853" t="str">
        <f t="shared" si="88"/>
        <v>诸城</v>
      </c>
      <c r="S2853" t="str">
        <f t="shared" si="89"/>
        <v>0106</v>
      </c>
    </row>
    <row r="2854" spans="1:19">
      <c r="A2854" t="s">
        <v>27725</v>
      </c>
      <c r="B2854" t="s">
        <v>27726</v>
      </c>
      <c r="C2854" t="s">
        <v>49</v>
      </c>
      <c r="D2854" t="s">
        <v>27727</v>
      </c>
      <c r="E2854" t="s">
        <v>26780</v>
      </c>
      <c r="F2854" t="s">
        <v>27728</v>
      </c>
      <c r="G2854" t="s">
        <v>27729</v>
      </c>
      <c r="H2854" t="s">
        <v>27730</v>
      </c>
      <c r="I2854" t="s">
        <v>4813</v>
      </c>
      <c r="J2854" t="s">
        <v>6161</v>
      </c>
      <c r="K2854" t="s">
        <v>6162</v>
      </c>
      <c r="L2854" t="s">
        <v>95</v>
      </c>
      <c r="M2854" t="s">
        <v>5709</v>
      </c>
      <c r="N2854" t="s">
        <v>4983</v>
      </c>
      <c r="O2854" t="s">
        <v>6163</v>
      </c>
      <c r="P2854" t="s">
        <v>27731</v>
      </c>
      <c r="R2854" t="str">
        <f t="shared" si="88"/>
        <v>安丘</v>
      </c>
      <c r="S2854" t="str">
        <f t="shared" si="89"/>
        <v>0106</v>
      </c>
    </row>
    <row r="2855" spans="1:19">
      <c r="A2855" t="s">
        <v>27732</v>
      </c>
      <c r="B2855" t="s">
        <v>1381</v>
      </c>
      <c r="C2855" t="s">
        <v>49</v>
      </c>
      <c r="D2855" t="s">
        <v>27733</v>
      </c>
      <c r="E2855" t="s">
        <v>26645</v>
      </c>
      <c r="F2855" t="s">
        <v>27734</v>
      </c>
      <c r="G2855" t="s">
        <v>27735</v>
      </c>
      <c r="H2855" t="s">
        <v>27736</v>
      </c>
      <c r="I2855" t="s">
        <v>12119</v>
      </c>
      <c r="J2855" t="s">
        <v>5509</v>
      </c>
      <c r="K2855" t="s">
        <v>5510</v>
      </c>
      <c r="L2855" t="s">
        <v>60</v>
      </c>
      <c r="M2855" t="s">
        <v>5511</v>
      </c>
      <c r="N2855" t="s">
        <v>5619</v>
      </c>
      <c r="O2855" t="s">
        <v>5512</v>
      </c>
      <c r="P2855" t="s">
        <v>27737</v>
      </c>
      <c r="Q2855" t="s">
        <v>27738</v>
      </c>
      <c r="R2855" t="str">
        <f t="shared" si="88"/>
        <v>奎文</v>
      </c>
      <c r="S2855" t="str">
        <f t="shared" si="89"/>
        <v>0106</v>
      </c>
    </row>
    <row r="2856" spans="1:19">
      <c r="A2856" t="s">
        <v>27739</v>
      </c>
      <c r="B2856" t="s">
        <v>27740</v>
      </c>
      <c r="C2856" t="s">
        <v>49</v>
      </c>
      <c r="D2856" t="s">
        <v>27741</v>
      </c>
      <c r="E2856" t="s">
        <v>26780</v>
      </c>
      <c r="F2856" t="s">
        <v>27742</v>
      </c>
      <c r="G2856" t="s">
        <v>27743</v>
      </c>
      <c r="H2856" t="s">
        <v>27744</v>
      </c>
      <c r="I2856" t="s">
        <v>4955</v>
      </c>
      <c r="J2856" t="s">
        <v>12419</v>
      </c>
      <c r="K2856" t="s">
        <v>12420</v>
      </c>
      <c r="L2856" t="s">
        <v>77</v>
      </c>
      <c r="M2856" t="s">
        <v>5733</v>
      </c>
      <c r="N2856" t="s">
        <v>7768</v>
      </c>
      <c r="O2856" t="s">
        <v>12421</v>
      </c>
      <c r="Q2856" t="s">
        <v>12422</v>
      </c>
      <c r="R2856" t="str">
        <f t="shared" si="88"/>
        <v>临朐</v>
      </c>
      <c r="S2856" t="str">
        <f t="shared" si="89"/>
        <v>0106</v>
      </c>
    </row>
    <row r="2857" spans="1:19">
      <c r="A2857" t="s">
        <v>27745</v>
      </c>
      <c r="B2857" t="s">
        <v>27746</v>
      </c>
      <c r="C2857" t="s">
        <v>49</v>
      </c>
      <c r="D2857" t="s">
        <v>27747</v>
      </c>
      <c r="E2857" t="s">
        <v>26645</v>
      </c>
      <c r="F2857" t="s">
        <v>27748</v>
      </c>
      <c r="G2857" t="s">
        <v>27749</v>
      </c>
      <c r="H2857" t="s">
        <v>27750</v>
      </c>
      <c r="I2857" t="s">
        <v>12844</v>
      </c>
      <c r="J2857" t="s">
        <v>17116</v>
      </c>
      <c r="K2857" t="s">
        <v>17117</v>
      </c>
      <c r="L2857" t="s">
        <v>237</v>
      </c>
      <c r="M2857" t="s">
        <v>4788</v>
      </c>
      <c r="N2857" t="s">
        <v>5056</v>
      </c>
      <c r="O2857" t="s">
        <v>17118</v>
      </c>
      <c r="P2857" t="s">
        <v>27751</v>
      </c>
      <c r="R2857" t="str">
        <f t="shared" si="88"/>
        <v>潍城</v>
      </c>
      <c r="S2857" t="str">
        <f t="shared" si="89"/>
        <v>0106</v>
      </c>
    </row>
    <row r="2858" spans="1:19">
      <c r="A2858" t="s">
        <v>27752</v>
      </c>
      <c r="B2858" t="s">
        <v>27753</v>
      </c>
      <c r="C2858" t="s">
        <v>49</v>
      </c>
      <c r="D2858" t="s">
        <v>27754</v>
      </c>
      <c r="E2858" t="s">
        <v>27755</v>
      </c>
      <c r="F2858" t="s">
        <v>27756</v>
      </c>
      <c r="G2858" t="s">
        <v>27757</v>
      </c>
      <c r="H2858" t="s">
        <v>27758</v>
      </c>
      <c r="I2858" t="s">
        <v>4852</v>
      </c>
      <c r="J2858" t="s">
        <v>6452</v>
      </c>
      <c r="K2858" t="s">
        <v>6453</v>
      </c>
      <c r="L2858" t="s">
        <v>86</v>
      </c>
      <c r="M2858" t="s">
        <v>5099</v>
      </c>
      <c r="N2858" t="s">
        <v>4817</v>
      </c>
      <c r="O2858" t="s">
        <v>6454</v>
      </c>
      <c r="P2858" t="s">
        <v>27759</v>
      </c>
      <c r="Q2858" t="s">
        <v>27760</v>
      </c>
      <c r="R2858" t="str">
        <f t="shared" si="88"/>
        <v>坊子</v>
      </c>
      <c r="S2858" t="str">
        <f t="shared" si="89"/>
        <v>0106</v>
      </c>
    </row>
    <row r="2859" spans="1:19">
      <c r="A2859" t="s">
        <v>27761</v>
      </c>
      <c r="B2859" t="s">
        <v>27762</v>
      </c>
      <c r="C2859" t="s">
        <v>49</v>
      </c>
      <c r="D2859" t="s">
        <v>27763</v>
      </c>
      <c r="E2859" t="s">
        <v>27764</v>
      </c>
      <c r="F2859" t="s">
        <v>27765</v>
      </c>
      <c r="G2859" t="s">
        <v>27766</v>
      </c>
      <c r="H2859" t="s">
        <v>27767</v>
      </c>
      <c r="I2859" t="s">
        <v>12119</v>
      </c>
      <c r="J2859" t="s">
        <v>26946</v>
      </c>
      <c r="K2859" t="s">
        <v>26947</v>
      </c>
      <c r="L2859" t="s">
        <v>114</v>
      </c>
      <c r="M2859" t="s">
        <v>9614</v>
      </c>
      <c r="N2859" t="s">
        <v>5112</v>
      </c>
      <c r="O2859" t="s">
        <v>26948</v>
      </c>
      <c r="P2859" t="s">
        <v>27768</v>
      </c>
      <c r="Q2859" t="s">
        <v>27769</v>
      </c>
      <c r="R2859" t="str">
        <f t="shared" si="88"/>
        <v>高密</v>
      </c>
      <c r="S2859" t="str">
        <f t="shared" si="89"/>
        <v>0106</v>
      </c>
    </row>
    <row r="2860" spans="1:19">
      <c r="A2860" t="s">
        <v>27770</v>
      </c>
      <c r="B2860" t="s">
        <v>27771</v>
      </c>
      <c r="C2860" t="s">
        <v>49</v>
      </c>
      <c r="D2860" t="s">
        <v>27772</v>
      </c>
      <c r="E2860" t="s">
        <v>26780</v>
      </c>
      <c r="F2860" t="s">
        <v>27773</v>
      </c>
      <c r="G2860" t="s">
        <v>27774</v>
      </c>
      <c r="H2860" t="s">
        <v>27775</v>
      </c>
      <c r="I2860" t="s">
        <v>4852</v>
      </c>
      <c r="J2860" t="s">
        <v>6053</v>
      </c>
      <c r="K2860" t="s">
        <v>6054</v>
      </c>
      <c r="L2860" t="s">
        <v>105</v>
      </c>
      <c r="M2860" t="s">
        <v>6055</v>
      </c>
      <c r="N2860" t="s">
        <v>6601</v>
      </c>
      <c r="O2860" t="s">
        <v>6056</v>
      </c>
      <c r="P2860" t="s">
        <v>27776</v>
      </c>
      <c r="Q2860" t="s">
        <v>27777</v>
      </c>
      <c r="R2860" t="str">
        <f t="shared" si="88"/>
        <v>寿光</v>
      </c>
      <c r="S2860" t="str">
        <f t="shared" si="89"/>
        <v>0106</v>
      </c>
    </row>
    <row r="2861" spans="1:19">
      <c r="A2861" t="s">
        <v>27778</v>
      </c>
      <c r="B2861" t="s">
        <v>27779</v>
      </c>
      <c r="C2861" t="s">
        <v>49</v>
      </c>
      <c r="D2861" t="s">
        <v>27780</v>
      </c>
      <c r="E2861" t="s">
        <v>27781</v>
      </c>
      <c r="F2861" t="s">
        <v>27782</v>
      </c>
      <c r="G2861" t="s">
        <v>27783</v>
      </c>
      <c r="H2861" t="s">
        <v>27784</v>
      </c>
      <c r="I2861" t="s">
        <v>4852</v>
      </c>
      <c r="J2861" t="s">
        <v>6470</v>
      </c>
      <c r="K2861" t="s">
        <v>6471</v>
      </c>
      <c r="L2861" t="s">
        <v>77</v>
      </c>
      <c r="M2861" t="s">
        <v>5145</v>
      </c>
      <c r="N2861" t="s">
        <v>4892</v>
      </c>
      <c r="O2861" t="s">
        <v>6472</v>
      </c>
      <c r="P2861" t="s">
        <v>27785</v>
      </c>
      <c r="Q2861" t="s">
        <v>27786</v>
      </c>
      <c r="R2861" t="str">
        <f t="shared" si="88"/>
        <v>临朐</v>
      </c>
      <c r="S2861" t="str">
        <f t="shared" si="89"/>
        <v>0106</v>
      </c>
    </row>
    <row r="2862" spans="1:19">
      <c r="A2862" t="s">
        <v>27787</v>
      </c>
      <c r="B2862" t="s">
        <v>27788</v>
      </c>
      <c r="C2862" t="s">
        <v>49</v>
      </c>
      <c r="D2862" t="s">
        <v>27789</v>
      </c>
      <c r="E2862" t="s">
        <v>26780</v>
      </c>
      <c r="F2862" t="s">
        <v>27790</v>
      </c>
      <c r="G2862" t="s">
        <v>27791</v>
      </c>
      <c r="H2862" t="s">
        <v>27792</v>
      </c>
      <c r="I2862" t="s">
        <v>4785</v>
      </c>
      <c r="J2862" t="s">
        <v>7125</v>
      </c>
      <c r="K2862" t="s">
        <v>7126</v>
      </c>
      <c r="L2862" t="s">
        <v>105</v>
      </c>
      <c r="M2862" t="s">
        <v>5089</v>
      </c>
      <c r="N2862" t="s">
        <v>5487</v>
      </c>
      <c r="O2862" t="s">
        <v>7127</v>
      </c>
      <c r="P2862" t="s">
        <v>27793</v>
      </c>
      <c r="Q2862" t="s">
        <v>27794</v>
      </c>
      <c r="R2862" t="str">
        <f t="shared" si="88"/>
        <v>寿光</v>
      </c>
      <c r="S2862" t="str">
        <f t="shared" si="89"/>
        <v>0106</v>
      </c>
    </row>
    <row r="2863" spans="1:19">
      <c r="A2863" t="s">
        <v>27795</v>
      </c>
      <c r="B2863" t="s">
        <v>27796</v>
      </c>
      <c r="C2863" t="s">
        <v>49</v>
      </c>
      <c r="D2863" t="s">
        <v>27797</v>
      </c>
      <c r="E2863" t="s">
        <v>27798</v>
      </c>
      <c r="F2863" t="s">
        <v>27799</v>
      </c>
      <c r="G2863" t="s">
        <v>27800</v>
      </c>
      <c r="H2863" t="s">
        <v>27801</v>
      </c>
      <c r="I2863" t="s">
        <v>4852</v>
      </c>
      <c r="J2863" t="s">
        <v>5270</v>
      </c>
      <c r="K2863" t="s">
        <v>5271</v>
      </c>
      <c r="L2863" t="s">
        <v>148</v>
      </c>
      <c r="M2863" t="s">
        <v>5272</v>
      </c>
      <c r="N2863" t="s">
        <v>4933</v>
      </c>
      <c r="O2863" t="s">
        <v>5274</v>
      </c>
      <c r="P2863" t="s">
        <v>27802</v>
      </c>
      <c r="R2863" t="str">
        <f t="shared" si="88"/>
        <v>寒亭</v>
      </c>
      <c r="S2863" t="str">
        <f t="shared" si="89"/>
        <v>0106</v>
      </c>
    </row>
    <row r="2864" spans="1:19">
      <c r="A2864" t="s">
        <v>27803</v>
      </c>
      <c r="B2864" t="s">
        <v>27804</v>
      </c>
      <c r="C2864" t="s">
        <v>49</v>
      </c>
      <c r="D2864" t="s">
        <v>27805</v>
      </c>
      <c r="E2864" t="s">
        <v>27806</v>
      </c>
      <c r="F2864" t="s">
        <v>27807</v>
      </c>
      <c r="G2864" t="s">
        <v>27808</v>
      </c>
      <c r="H2864" t="s">
        <v>27809</v>
      </c>
      <c r="I2864" t="s">
        <v>4852</v>
      </c>
      <c r="J2864" t="s">
        <v>10172</v>
      </c>
      <c r="K2864" t="s">
        <v>10173</v>
      </c>
      <c r="L2864" t="s">
        <v>95</v>
      </c>
      <c r="M2864" t="s">
        <v>4844</v>
      </c>
      <c r="N2864" t="s">
        <v>4933</v>
      </c>
      <c r="O2864" t="s">
        <v>10174</v>
      </c>
      <c r="P2864" t="s">
        <v>27810</v>
      </c>
      <c r="Q2864" t="s">
        <v>27811</v>
      </c>
      <c r="R2864" t="str">
        <f t="shared" si="88"/>
        <v>安丘</v>
      </c>
      <c r="S2864" t="str">
        <f t="shared" si="89"/>
        <v>0106</v>
      </c>
    </row>
    <row r="2865" spans="1:19">
      <c r="A2865" t="s">
        <v>27812</v>
      </c>
      <c r="B2865" t="s">
        <v>27813</v>
      </c>
      <c r="C2865" t="s">
        <v>49</v>
      </c>
      <c r="D2865" t="s">
        <v>27814</v>
      </c>
      <c r="E2865" t="s">
        <v>26638</v>
      </c>
      <c r="F2865" t="s">
        <v>27815</v>
      </c>
      <c r="G2865" t="s">
        <v>27816</v>
      </c>
      <c r="H2865" t="s">
        <v>27817</v>
      </c>
      <c r="I2865" t="s">
        <v>4955</v>
      </c>
      <c r="J2865" t="s">
        <v>6348</v>
      </c>
      <c r="K2865" t="s">
        <v>6349</v>
      </c>
      <c r="L2865" t="s">
        <v>114</v>
      </c>
      <c r="M2865" t="s">
        <v>5486</v>
      </c>
      <c r="N2865" t="s">
        <v>5030</v>
      </c>
      <c r="O2865" t="s">
        <v>6350</v>
      </c>
      <c r="P2865" t="s">
        <v>27818</v>
      </c>
      <c r="Q2865" t="s">
        <v>27819</v>
      </c>
      <c r="R2865" t="str">
        <f t="shared" si="88"/>
        <v>高密</v>
      </c>
      <c r="S2865" t="str">
        <f t="shared" si="89"/>
        <v>0106</v>
      </c>
    </row>
    <row r="2866" spans="1:19">
      <c r="A2866" t="s">
        <v>27820</v>
      </c>
      <c r="B2866" t="s">
        <v>27821</v>
      </c>
      <c r="C2866" t="s">
        <v>49</v>
      </c>
      <c r="D2866" t="s">
        <v>27822</v>
      </c>
      <c r="E2866" t="s">
        <v>26605</v>
      </c>
      <c r="F2866" t="s">
        <v>27823</v>
      </c>
      <c r="G2866" t="s">
        <v>27824</v>
      </c>
      <c r="H2866" t="s">
        <v>27825</v>
      </c>
      <c r="I2866" t="s">
        <v>4813</v>
      </c>
      <c r="J2866" t="s">
        <v>26946</v>
      </c>
      <c r="K2866" t="s">
        <v>26947</v>
      </c>
      <c r="L2866" t="s">
        <v>114</v>
      </c>
      <c r="M2866" t="s">
        <v>9614</v>
      </c>
      <c r="N2866" t="s">
        <v>5112</v>
      </c>
      <c r="O2866" t="s">
        <v>26948</v>
      </c>
      <c r="P2866" t="s">
        <v>27826</v>
      </c>
      <c r="R2866" t="str">
        <f t="shared" si="88"/>
        <v>高密</v>
      </c>
      <c r="S2866" t="str">
        <f t="shared" si="89"/>
        <v>0106</v>
      </c>
    </row>
    <row r="2867" spans="1:19">
      <c r="A2867" t="s">
        <v>27827</v>
      </c>
      <c r="B2867" t="s">
        <v>27828</v>
      </c>
      <c r="C2867" t="s">
        <v>49</v>
      </c>
      <c r="D2867" t="s">
        <v>27829</v>
      </c>
      <c r="E2867" t="s">
        <v>26605</v>
      </c>
      <c r="F2867" t="s">
        <v>27830</v>
      </c>
      <c r="G2867" t="s">
        <v>27831</v>
      </c>
      <c r="H2867" t="s">
        <v>27832</v>
      </c>
      <c r="I2867" t="s">
        <v>4955</v>
      </c>
      <c r="J2867" t="s">
        <v>8354</v>
      </c>
      <c r="K2867" t="s">
        <v>8355</v>
      </c>
      <c r="L2867" t="s">
        <v>95</v>
      </c>
      <c r="M2867" t="s">
        <v>5649</v>
      </c>
      <c r="N2867" t="s">
        <v>16032</v>
      </c>
      <c r="O2867" t="s">
        <v>8356</v>
      </c>
      <c r="P2867" t="s">
        <v>27833</v>
      </c>
      <c r="Q2867" t="s">
        <v>20123</v>
      </c>
      <c r="R2867" t="str">
        <f t="shared" si="88"/>
        <v>安丘</v>
      </c>
      <c r="S2867" t="str">
        <f t="shared" si="89"/>
        <v>0106</v>
      </c>
    </row>
    <row r="2868" spans="1:19">
      <c r="A2868" t="s">
        <v>27834</v>
      </c>
      <c r="B2868" t="s">
        <v>27835</v>
      </c>
      <c r="C2868" t="s">
        <v>49</v>
      </c>
      <c r="D2868" t="s">
        <v>27836</v>
      </c>
      <c r="E2868" t="s">
        <v>26645</v>
      </c>
      <c r="F2868" t="s">
        <v>27837</v>
      </c>
      <c r="G2868" t="s">
        <v>27838</v>
      </c>
      <c r="H2868" t="s">
        <v>27839</v>
      </c>
      <c r="I2868" t="s">
        <v>12757</v>
      </c>
      <c r="J2868" t="s">
        <v>7689</v>
      </c>
      <c r="K2868" t="s">
        <v>7690</v>
      </c>
      <c r="L2868" t="s">
        <v>60</v>
      </c>
      <c r="M2868" t="s">
        <v>5999</v>
      </c>
      <c r="N2868" t="s">
        <v>4881</v>
      </c>
      <c r="O2868" t="s">
        <v>7691</v>
      </c>
      <c r="P2868" t="s">
        <v>27840</v>
      </c>
      <c r="R2868" t="str">
        <f t="shared" si="88"/>
        <v>奎文</v>
      </c>
      <c r="S2868" t="str">
        <f t="shared" si="89"/>
        <v>0106</v>
      </c>
    </row>
    <row r="2869" spans="1:19">
      <c r="A2869" t="s">
        <v>27841</v>
      </c>
      <c r="B2869" t="s">
        <v>27842</v>
      </c>
      <c r="C2869" t="s">
        <v>49</v>
      </c>
      <c r="D2869" t="s">
        <v>27843</v>
      </c>
      <c r="E2869" t="s">
        <v>26780</v>
      </c>
      <c r="F2869" t="s">
        <v>27844</v>
      </c>
      <c r="G2869" t="s">
        <v>27845</v>
      </c>
      <c r="H2869" t="s">
        <v>27846</v>
      </c>
      <c r="I2869" t="s">
        <v>5541</v>
      </c>
      <c r="J2869" t="s">
        <v>8260</v>
      </c>
      <c r="K2869" t="s">
        <v>8261</v>
      </c>
      <c r="L2869" t="s">
        <v>95</v>
      </c>
      <c r="M2869" t="s">
        <v>5682</v>
      </c>
      <c r="N2869" t="s">
        <v>4789</v>
      </c>
      <c r="O2869" t="s">
        <v>8262</v>
      </c>
      <c r="P2869" t="s">
        <v>27847</v>
      </c>
      <c r="Q2869" t="s">
        <v>27848</v>
      </c>
      <c r="R2869" t="str">
        <f t="shared" si="88"/>
        <v>安丘</v>
      </c>
      <c r="S2869" t="str">
        <f t="shared" si="89"/>
        <v>0106</v>
      </c>
    </row>
    <row r="2870" spans="1:19">
      <c r="A2870" t="s">
        <v>27849</v>
      </c>
      <c r="B2870" t="s">
        <v>27850</v>
      </c>
      <c r="C2870" t="s">
        <v>49</v>
      </c>
      <c r="D2870" t="s">
        <v>27851</v>
      </c>
      <c r="E2870" t="s">
        <v>26645</v>
      </c>
      <c r="F2870" t="s">
        <v>27852</v>
      </c>
      <c r="G2870" t="s">
        <v>27853</v>
      </c>
      <c r="H2870" t="s">
        <v>27854</v>
      </c>
      <c r="I2870" t="s">
        <v>12119</v>
      </c>
      <c r="J2870" t="s">
        <v>5027</v>
      </c>
      <c r="K2870" t="s">
        <v>5028</v>
      </c>
      <c r="L2870" t="s">
        <v>105</v>
      </c>
      <c r="M2870" t="s">
        <v>5029</v>
      </c>
      <c r="N2870" t="s">
        <v>5421</v>
      </c>
      <c r="O2870" t="s">
        <v>5031</v>
      </c>
      <c r="P2870" t="s">
        <v>27855</v>
      </c>
      <c r="Q2870" t="s">
        <v>27856</v>
      </c>
      <c r="R2870" t="str">
        <f t="shared" si="88"/>
        <v>寿光</v>
      </c>
      <c r="S2870" t="str">
        <f t="shared" si="89"/>
        <v>0106</v>
      </c>
    </row>
    <row r="2871" spans="1:19">
      <c r="A2871" t="s">
        <v>27857</v>
      </c>
      <c r="B2871" t="s">
        <v>27858</v>
      </c>
      <c r="C2871" t="s">
        <v>49</v>
      </c>
      <c r="D2871" t="s">
        <v>27859</v>
      </c>
      <c r="E2871" t="s">
        <v>26780</v>
      </c>
      <c r="F2871" t="s">
        <v>27860</v>
      </c>
      <c r="G2871" t="s">
        <v>27861</v>
      </c>
      <c r="H2871" t="s">
        <v>27750</v>
      </c>
      <c r="I2871" t="s">
        <v>4852</v>
      </c>
      <c r="J2871" t="s">
        <v>6172</v>
      </c>
      <c r="K2871" t="s">
        <v>6173</v>
      </c>
      <c r="L2871" t="s">
        <v>95</v>
      </c>
      <c r="M2871" t="s">
        <v>5042</v>
      </c>
      <c r="N2871" t="s">
        <v>14468</v>
      </c>
      <c r="O2871" t="s">
        <v>6175</v>
      </c>
      <c r="P2871" t="s">
        <v>27862</v>
      </c>
      <c r="R2871" t="str">
        <f t="shared" si="88"/>
        <v>安丘</v>
      </c>
      <c r="S2871" t="str">
        <f t="shared" si="89"/>
        <v>0106</v>
      </c>
    </row>
    <row r="2872" spans="1:19">
      <c r="A2872" t="s">
        <v>27863</v>
      </c>
      <c r="B2872" t="s">
        <v>27864</v>
      </c>
      <c r="C2872" t="s">
        <v>49</v>
      </c>
      <c r="D2872" t="s">
        <v>27865</v>
      </c>
      <c r="E2872" t="s">
        <v>27866</v>
      </c>
      <c r="F2872" t="s">
        <v>27867</v>
      </c>
      <c r="G2872" t="s">
        <v>27868</v>
      </c>
      <c r="H2872" t="s">
        <v>27869</v>
      </c>
      <c r="I2872" t="s">
        <v>4955</v>
      </c>
      <c r="J2872" t="s">
        <v>5122</v>
      </c>
      <c r="K2872" t="s">
        <v>5123</v>
      </c>
      <c r="N2872" t="s">
        <v>4959</v>
      </c>
      <c r="O2872" t="s">
        <v>5124</v>
      </c>
      <c r="R2872" t="str">
        <f t="shared" si="88"/>
        <v/>
      </c>
      <c r="S2872" t="str">
        <f t="shared" si="89"/>
        <v>0106</v>
      </c>
    </row>
    <row r="2873" spans="1:19">
      <c r="A2873" t="s">
        <v>27870</v>
      </c>
      <c r="B2873" t="s">
        <v>27871</v>
      </c>
      <c r="C2873" t="s">
        <v>49</v>
      </c>
      <c r="D2873" t="s">
        <v>27872</v>
      </c>
      <c r="E2873" t="s">
        <v>26780</v>
      </c>
      <c r="F2873" t="s">
        <v>27873</v>
      </c>
      <c r="G2873" t="s">
        <v>27874</v>
      </c>
      <c r="H2873" t="s">
        <v>27875</v>
      </c>
      <c r="I2873" t="s">
        <v>4785</v>
      </c>
      <c r="J2873" t="s">
        <v>9171</v>
      </c>
      <c r="K2873" t="s">
        <v>9172</v>
      </c>
      <c r="L2873" t="s">
        <v>105</v>
      </c>
      <c r="M2873" t="s">
        <v>5769</v>
      </c>
      <c r="N2873" t="s">
        <v>5487</v>
      </c>
      <c r="O2873" t="s">
        <v>9173</v>
      </c>
      <c r="P2873" t="s">
        <v>27876</v>
      </c>
      <c r="Q2873" t="s">
        <v>27877</v>
      </c>
      <c r="R2873" t="str">
        <f t="shared" si="88"/>
        <v>寿光</v>
      </c>
      <c r="S2873" t="str">
        <f t="shared" si="89"/>
        <v>0106</v>
      </c>
    </row>
    <row r="2874" spans="1:19">
      <c r="A2874" t="s">
        <v>27878</v>
      </c>
      <c r="B2874" t="s">
        <v>27879</v>
      </c>
      <c r="C2874" t="s">
        <v>49</v>
      </c>
      <c r="D2874" t="s">
        <v>27880</v>
      </c>
      <c r="E2874" t="s">
        <v>27691</v>
      </c>
      <c r="F2874" t="s">
        <v>27881</v>
      </c>
      <c r="G2874" t="s">
        <v>27882</v>
      </c>
      <c r="H2874" t="s">
        <v>22015</v>
      </c>
      <c r="I2874" t="s">
        <v>23863</v>
      </c>
      <c r="J2874" t="s">
        <v>5208</v>
      </c>
      <c r="K2874" t="s">
        <v>5209</v>
      </c>
      <c r="L2874" t="s">
        <v>1136</v>
      </c>
      <c r="M2874" t="s">
        <v>5210</v>
      </c>
      <c r="O2874" t="s">
        <v>5212</v>
      </c>
      <c r="P2874" t="s">
        <v>27883</v>
      </c>
      <c r="Q2874" t="s">
        <v>27884</v>
      </c>
      <c r="R2874" t="str">
        <f t="shared" si="88"/>
        <v>昌乐</v>
      </c>
      <c r="S2874" t="str">
        <f t="shared" si="89"/>
        <v>0106</v>
      </c>
    </row>
    <row r="2875" spans="1:19">
      <c r="A2875" t="s">
        <v>27885</v>
      </c>
      <c r="B2875" t="s">
        <v>27886</v>
      </c>
      <c r="C2875" t="s">
        <v>49</v>
      </c>
      <c r="D2875" t="s">
        <v>27887</v>
      </c>
      <c r="E2875" t="s">
        <v>27888</v>
      </c>
      <c r="F2875" t="s">
        <v>27889</v>
      </c>
      <c r="G2875" t="s">
        <v>27890</v>
      </c>
      <c r="H2875" t="s">
        <v>27891</v>
      </c>
      <c r="I2875" t="s">
        <v>12119</v>
      </c>
      <c r="J2875" t="s">
        <v>4956</v>
      </c>
      <c r="K2875" t="s">
        <v>4957</v>
      </c>
      <c r="L2875" t="s">
        <v>95</v>
      </c>
      <c r="M2875" t="s">
        <v>4958</v>
      </c>
      <c r="N2875" t="s">
        <v>4919</v>
      </c>
      <c r="O2875" t="s">
        <v>4960</v>
      </c>
      <c r="P2875" t="s">
        <v>27892</v>
      </c>
      <c r="R2875" t="str">
        <f t="shared" si="88"/>
        <v>安丘</v>
      </c>
      <c r="S2875" t="str">
        <f t="shared" si="89"/>
        <v>0106</v>
      </c>
    </row>
    <row r="2876" spans="1:19">
      <c r="A2876" t="s">
        <v>27893</v>
      </c>
      <c r="B2876" t="s">
        <v>27894</v>
      </c>
      <c r="C2876" t="s">
        <v>49</v>
      </c>
      <c r="D2876" t="s">
        <v>27895</v>
      </c>
      <c r="E2876" t="s">
        <v>26780</v>
      </c>
      <c r="F2876" t="s">
        <v>27896</v>
      </c>
      <c r="G2876" t="s">
        <v>27897</v>
      </c>
      <c r="H2876" t="s">
        <v>27898</v>
      </c>
      <c r="I2876" t="s">
        <v>5835</v>
      </c>
      <c r="J2876" t="s">
        <v>8038</v>
      </c>
      <c r="K2876" t="s">
        <v>8039</v>
      </c>
      <c r="L2876" t="s">
        <v>123</v>
      </c>
      <c r="M2876" t="s">
        <v>5364</v>
      </c>
      <c r="N2876" t="s">
        <v>4933</v>
      </c>
      <c r="O2876" t="s">
        <v>8040</v>
      </c>
      <c r="P2876" t="s">
        <v>27899</v>
      </c>
      <c r="R2876" t="str">
        <f t="shared" si="88"/>
        <v>诸城</v>
      </c>
      <c r="S2876" t="str">
        <f t="shared" si="89"/>
        <v>0106</v>
      </c>
    </row>
    <row r="2877" spans="1:19">
      <c r="A2877" t="s">
        <v>27900</v>
      </c>
      <c r="B2877" t="s">
        <v>27901</v>
      </c>
      <c r="C2877" t="s">
        <v>49</v>
      </c>
      <c r="D2877" t="s">
        <v>27902</v>
      </c>
      <c r="E2877" t="s">
        <v>26780</v>
      </c>
      <c r="F2877" t="s">
        <v>27903</v>
      </c>
      <c r="G2877" t="s">
        <v>27904</v>
      </c>
      <c r="H2877" t="s">
        <v>27905</v>
      </c>
      <c r="I2877" t="s">
        <v>4828</v>
      </c>
      <c r="J2877" t="s">
        <v>8450</v>
      </c>
      <c r="K2877" t="s">
        <v>8451</v>
      </c>
      <c r="L2877" t="s">
        <v>60</v>
      </c>
      <c r="M2877" t="s">
        <v>5888</v>
      </c>
      <c r="N2877" t="s">
        <v>4892</v>
      </c>
      <c r="O2877" t="s">
        <v>8452</v>
      </c>
      <c r="P2877" t="s">
        <v>27906</v>
      </c>
      <c r="R2877" t="str">
        <f t="shared" si="88"/>
        <v>奎文</v>
      </c>
      <c r="S2877" t="str">
        <f t="shared" si="89"/>
        <v>0106</v>
      </c>
    </row>
    <row r="2878" spans="1:19">
      <c r="A2878" t="s">
        <v>27907</v>
      </c>
      <c r="B2878" t="s">
        <v>27908</v>
      </c>
      <c r="C2878" t="s">
        <v>49</v>
      </c>
      <c r="D2878" t="s">
        <v>27909</v>
      </c>
      <c r="E2878" t="s">
        <v>26645</v>
      </c>
      <c r="F2878" t="s">
        <v>27910</v>
      </c>
      <c r="G2878" t="s">
        <v>27911</v>
      </c>
      <c r="H2878" t="s">
        <v>27912</v>
      </c>
      <c r="I2878" t="s">
        <v>12119</v>
      </c>
      <c r="J2878" t="s">
        <v>10465</v>
      </c>
      <c r="K2878" t="s">
        <v>10466</v>
      </c>
      <c r="L2878" t="s">
        <v>123</v>
      </c>
      <c r="M2878" t="s">
        <v>4932</v>
      </c>
      <c r="N2878" t="s">
        <v>4832</v>
      </c>
      <c r="O2878" t="s">
        <v>10467</v>
      </c>
      <c r="P2878" t="s">
        <v>27913</v>
      </c>
      <c r="Q2878" t="s">
        <v>26012</v>
      </c>
      <c r="R2878" t="str">
        <f t="shared" si="88"/>
        <v>诸城</v>
      </c>
      <c r="S2878" t="str">
        <f t="shared" si="89"/>
        <v>0106</v>
      </c>
    </row>
    <row r="2879" spans="1:19">
      <c r="A2879" t="s">
        <v>27914</v>
      </c>
      <c r="B2879" t="s">
        <v>27817</v>
      </c>
      <c r="C2879" t="s">
        <v>49</v>
      </c>
      <c r="D2879" t="s">
        <v>27915</v>
      </c>
      <c r="E2879" t="s">
        <v>26780</v>
      </c>
      <c r="F2879" t="s">
        <v>27916</v>
      </c>
      <c r="G2879" t="s">
        <v>27917</v>
      </c>
      <c r="H2879" t="s">
        <v>27918</v>
      </c>
      <c r="I2879" t="s">
        <v>4852</v>
      </c>
      <c r="J2879" t="s">
        <v>7952</v>
      </c>
      <c r="K2879" t="s">
        <v>7953</v>
      </c>
      <c r="L2879" t="s">
        <v>114</v>
      </c>
      <c r="M2879" t="s">
        <v>7458</v>
      </c>
      <c r="N2879" t="s">
        <v>7504</v>
      </c>
      <c r="O2879" t="s">
        <v>7954</v>
      </c>
      <c r="P2879" t="s">
        <v>27919</v>
      </c>
      <c r="R2879" t="str">
        <f t="shared" si="88"/>
        <v>高密</v>
      </c>
      <c r="S2879" t="str">
        <f t="shared" si="89"/>
        <v>0106</v>
      </c>
    </row>
    <row r="2880" spans="1:19">
      <c r="A2880" t="s">
        <v>27920</v>
      </c>
      <c r="B2880" t="s">
        <v>27921</v>
      </c>
      <c r="C2880" t="s">
        <v>49</v>
      </c>
      <c r="D2880" t="s">
        <v>27922</v>
      </c>
      <c r="E2880" t="s">
        <v>26638</v>
      </c>
      <c r="F2880" t="s">
        <v>27923</v>
      </c>
      <c r="G2880" t="s">
        <v>27924</v>
      </c>
      <c r="H2880" t="s">
        <v>27925</v>
      </c>
      <c r="I2880" t="s">
        <v>5541</v>
      </c>
      <c r="J2880" t="s">
        <v>6053</v>
      </c>
      <c r="K2880" t="s">
        <v>6054</v>
      </c>
      <c r="L2880" t="s">
        <v>105</v>
      </c>
      <c r="M2880" t="s">
        <v>6055</v>
      </c>
      <c r="N2880" t="s">
        <v>8593</v>
      </c>
      <c r="O2880" t="s">
        <v>6056</v>
      </c>
      <c r="P2880" t="s">
        <v>27926</v>
      </c>
      <c r="Q2880" t="s">
        <v>27927</v>
      </c>
      <c r="R2880" t="str">
        <f t="shared" si="88"/>
        <v>寿光</v>
      </c>
      <c r="S2880" t="str">
        <f t="shared" si="89"/>
        <v>0106</v>
      </c>
    </row>
    <row r="2881" spans="1:19">
      <c r="A2881" t="s">
        <v>27928</v>
      </c>
      <c r="B2881" t="s">
        <v>27929</v>
      </c>
      <c r="C2881" t="s">
        <v>49</v>
      </c>
      <c r="D2881" t="s">
        <v>27930</v>
      </c>
      <c r="E2881" t="s">
        <v>27931</v>
      </c>
      <c r="F2881" t="s">
        <v>27932</v>
      </c>
      <c r="G2881" t="s">
        <v>27933</v>
      </c>
      <c r="H2881" t="s">
        <v>27934</v>
      </c>
      <c r="I2881" t="s">
        <v>12119</v>
      </c>
      <c r="J2881" t="s">
        <v>6782</v>
      </c>
      <c r="K2881" t="s">
        <v>6783</v>
      </c>
      <c r="L2881" t="s">
        <v>105</v>
      </c>
      <c r="M2881" t="s">
        <v>5224</v>
      </c>
      <c r="N2881" t="s">
        <v>4789</v>
      </c>
      <c r="O2881" t="s">
        <v>6784</v>
      </c>
      <c r="P2881" t="s">
        <v>27935</v>
      </c>
      <c r="Q2881" t="s">
        <v>27936</v>
      </c>
      <c r="R2881" t="str">
        <f t="shared" ref="R2881:R2944" si="90">IF(OR(LEFT(L2881,2)="高新"),"奎文",IF(LEFT(L2881,2)="峡山","坊子",IF(LEFT(L2881,2)="滨海","寒亭",LEFT(L2881,2))))</f>
        <v>寿光</v>
      </c>
      <c r="S2881" t="str">
        <f t="shared" ref="S2881:S2944" si="91">TEXT(B2881,"mmdd")</f>
        <v>0106</v>
      </c>
    </row>
    <row r="2882" spans="1:19">
      <c r="A2882" t="s">
        <v>27937</v>
      </c>
      <c r="B2882" t="s">
        <v>27938</v>
      </c>
      <c r="C2882" t="s">
        <v>49</v>
      </c>
      <c r="D2882" t="s">
        <v>27939</v>
      </c>
      <c r="E2882" t="s">
        <v>27940</v>
      </c>
      <c r="F2882" t="s">
        <v>27941</v>
      </c>
      <c r="G2882" t="s">
        <v>27942</v>
      </c>
      <c r="H2882" t="s">
        <v>27943</v>
      </c>
      <c r="I2882" t="s">
        <v>4785</v>
      </c>
      <c r="J2882" t="s">
        <v>25445</v>
      </c>
      <c r="K2882" t="s">
        <v>25446</v>
      </c>
      <c r="L2882" t="s">
        <v>375</v>
      </c>
      <c r="M2882" t="s">
        <v>5599</v>
      </c>
      <c r="N2882" t="s">
        <v>5112</v>
      </c>
      <c r="O2882" t="s">
        <v>25447</v>
      </c>
      <c r="P2882" t="s">
        <v>27944</v>
      </c>
      <c r="Q2882" t="s">
        <v>27945</v>
      </c>
      <c r="R2882" t="str">
        <f t="shared" si="90"/>
        <v>昌邑</v>
      </c>
      <c r="S2882" t="str">
        <f t="shared" si="91"/>
        <v>0106</v>
      </c>
    </row>
    <row r="2883" spans="1:19">
      <c r="A2883" t="s">
        <v>27946</v>
      </c>
      <c r="B2883" t="s">
        <v>27947</v>
      </c>
      <c r="C2883" t="s">
        <v>49</v>
      </c>
      <c r="D2883" t="s">
        <v>27948</v>
      </c>
      <c r="E2883" t="s">
        <v>27949</v>
      </c>
      <c r="F2883" t="s">
        <v>27950</v>
      </c>
      <c r="G2883" t="s">
        <v>27951</v>
      </c>
      <c r="H2883" t="s">
        <v>27952</v>
      </c>
      <c r="I2883" t="s">
        <v>12119</v>
      </c>
      <c r="J2883" t="s">
        <v>5636</v>
      </c>
      <c r="K2883" t="s">
        <v>5637</v>
      </c>
      <c r="L2883" t="s">
        <v>105</v>
      </c>
      <c r="M2883" t="s">
        <v>5638</v>
      </c>
      <c r="N2883" t="s">
        <v>5421</v>
      </c>
      <c r="O2883" t="s">
        <v>5639</v>
      </c>
      <c r="P2883" t="s">
        <v>27953</v>
      </c>
      <c r="R2883" t="str">
        <f t="shared" si="90"/>
        <v>寿光</v>
      </c>
      <c r="S2883" t="str">
        <f t="shared" si="91"/>
        <v>0106</v>
      </c>
    </row>
    <row r="2884" spans="1:19">
      <c r="A2884" t="s">
        <v>27954</v>
      </c>
      <c r="B2884" t="s">
        <v>27955</v>
      </c>
      <c r="C2884" t="s">
        <v>49</v>
      </c>
      <c r="D2884" t="s">
        <v>27956</v>
      </c>
      <c r="E2884" t="s">
        <v>27949</v>
      </c>
      <c r="F2884" t="s">
        <v>27957</v>
      </c>
      <c r="G2884" t="s">
        <v>27958</v>
      </c>
      <c r="H2884" t="s">
        <v>27959</v>
      </c>
      <c r="I2884" t="s">
        <v>12119</v>
      </c>
      <c r="J2884" t="s">
        <v>5636</v>
      </c>
      <c r="K2884" t="s">
        <v>5637</v>
      </c>
      <c r="L2884" t="s">
        <v>105</v>
      </c>
      <c r="M2884" t="s">
        <v>5638</v>
      </c>
      <c r="N2884" t="s">
        <v>5421</v>
      </c>
      <c r="O2884" t="s">
        <v>5639</v>
      </c>
      <c r="P2884" t="s">
        <v>27960</v>
      </c>
      <c r="Q2884" t="s">
        <v>27961</v>
      </c>
      <c r="R2884" t="str">
        <f t="shared" si="90"/>
        <v>寿光</v>
      </c>
      <c r="S2884" t="str">
        <f t="shared" si="91"/>
        <v>0106</v>
      </c>
    </row>
    <row r="2885" spans="1:19">
      <c r="A2885" t="s">
        <v>27962</v>
      </c>
      <c r="B2885" t="s">
        <v>27963</v>
      </c>
      <c r="C2885" t="s">
        <v>49</v>
      </c>
      <c r="D2885" t="s">
        <v>27964</v>
      </c>
      <c r="E2885" t="s">
        <v>26605</v>
      </c>
      <c r="F2885" t="s">
        <v>27965</v>
      </c>
      <c r="G2885" t="s">
        <v>27966</v>
      </c>
      <c r="H2885" t="s">
        <v>27967</v>
      </c>
      <c r="I2885" t="s">
        <v>4785</v>
      </c>
      <c r="J2885" t="s">
        <v>10453</v>
      </c>
      <c r="K2885" t="s">
        <v>10454</v>
      </c>
      <c r="L2885" t="s">
        <v>123</v>
      </c>
      <c r="M2885" t="s">
        <v>4994</v>
      </c>
      <c r="N2885" t="s">
        <v>5487</v>
      </c>
      <c r="O2885" t="s">
        <v>10455</v>
      </c>
      <c r="P2885" t="s">
        <v>27968</v>
      </c>
      <c r="Q2885" t="s">
        <v>27969</v>
      </c>
      <c r="R2885" t="str">
        <f t="shared" si="90"/>
        <v>诸城</v>
      </c>
      <c r="S2885" t="str">
        <f t="shared" si="91"/>
        <v>0106</v>
      </c>
    </row>
    <row r="2886" spans="1:19">
      <c r="A2886" t="s">
        <v>27970</v>
      </c>
      <c r="B2886" t="s">
        <v>27971</v>
      </c>
      <c r="C2886" t="s">
        <v>49</v>
      </c>
      <c r="D2886" t="s">
        <v>27972</v>
      </c>
      <c r="E2886" t="s">
        <v>26614</v>
      </c>
      <c r="F2886" t="s">
        <v>27973</v>
      </c>
      <c r="G2886" t="s">
        <v>27974</v>
      </c>
      <c r="H2886" t="s">
        <v>27975</v>
      </c>
      <c r="I2886" t="s">
        <v>12119</v>
      </c>
      <c r="J2886" t="s">
        <v>10182</v>
      </c>
      <c r="K2886" t="s">
        <v>10183</v>
      </c>
      <c r="L2886" t="s">
        <v>60</v>
      </c>
      <c r="M2886" t="s">
        <v>4774</v>
      </c>
      <c r="N2886" t="s">
        <v>5112</v>
      </c>
      <c r="O2886" t="s">
        <v>10184</v>
      </c>
      <c r="P2886" t="s">
        <v>27976</v>
      </c>
      <c r="R2886" t="str">
        <f t="shared" si="90"/>
        <v>奎文</v>
      </c>
      <c r="S2886" t="str">
        <f t="shared" si="91"/>
        <v>0106</v>
      </c>
    </row>
    <row r="2887" spans="1:19">
      <c r="A2887" t="s">
        <v>27977</v>
      </c>
      <c r="B2887" t="s">
        <v>27978</v>
      </c>
      <c r="C2887" t="s">
        <v>49</v>
      </c>
      <c r="D2887" t="s">
        <v>27979</v>
      </c>
      <c r="E2887" t="s">
        <v>27980</v>
      </c>
      <c r="F2887" t="s">
        <v>27981</v>
      </c>
      <c r="G2887" t="s">
        <v>27982</v>
      </c>
      <c r="H2887" t="s">
        <v>27983</v>
      </c>
      <c r="I2887" t="s">
        <v>4852</v>
      </c>
      <c r="J2887" t="s">
        <v>5270</v>
      </c>
      <c r="K2887" t="s">
        <v>5271</v>
      </c>
      <c r="L2887" t="s">
        <v>148</v>
      </c>
      <c r="M2887" t="s">
        <v>5272</v>
      </c>
      <c r="N2887" t="s">
        <v>4919</v>
      </c>
      <c r="O2887" t="s">
        <v>5274</v>
      </c>
      <c r="P2887" t="s">
        <v>27984</v>
      </c>
      <c r="Q2887" t="s">
        <v>27985</v>
      </c>
      <c r="R2887" t="str">
        <f t="shared" si="90"/>
        <v>寒亭</v>
      </c>
      <c r="S2887" t="str">
        <f t="shared" si="91"/>
        <v>0106</v>
      </c>
    </row>
    <row r="2888" spans="1:19">
      <c r="A2888" t="s">
        <v>27986</v>
      </c>
      <c r="B2888" t="s">
        <v>27987</v>
      </c>
      <c r="C2888" t="s">
        <v>49</v>
      </c>
      <c r="D2888" t="s">
        <v>27988</v>
      </c>
      <c r="E2888" t="s">
        <v>26780</v>
      </c>
      <c r="F2888" t="s">
        <v>27989</v>
      </c>
      <c r="G2888" t="s">
        <v>27990</v>
      </c>
      <c r="H2888" t="s">
        <v>27991</v>
      </c>
      <c r="I2888" t="s">
        <v>4852</v>
      </c>
      <c r="J2888" t="s">
        <v>10035</v>
      </c>
      <c r="K2888" t="s">
        <v>10036</v>
      </c>
      <c r="L2888" t="s">
        <v>1136</v>
      </c>
      <c r="M2888" t="s">
        <v>8945</v>
      </c>
      <c r="N2888" t="s">
        <v>5030</v>
      </c>
      <c r="O2888" t="s">
        <v>10037</v>
      </c>
      <c r="P2888" t="s">
        <v>27992</v>
      </c>
      <c r="R2888" t="str">
        <f t="shared" si="90"/>
        <v>昌乐</v>
      </c>
      <c r="S2888" t="str">
        <f t="shared" si="91"/>
        <v>0106</v>
      </c>
    </row>
    <row r="2889" spans="1:19">
      <c r="A2889" t="s">
        <v>27993</v>
      </c>
      <c r="B2889" t="s">
        <v>27994</v>
      </c>
      <c r="C2889" t="s">
        <v>49</v>
      </c>
      <c r="D2889" t="s">
        <v>27995</v>
      </c>
      <c r="E2889" t="s">
        <v>27996</v>
      </c>
      <c r="F2889" t="s">
        <v>27997</v>
      </c>
      <c r="G2889" t="s">
        <v>27998</v>
      </c>
      <c r="H2889" t="s">
        <v>27999</v>
      </c>
      <c r="I2889" t="s">
        <v>4828</v>
      </c>
      <c r="J2889" t="s">
        <v>6480</v>
      </c>
      <c r="K2889" t="s">
        <v>6481</v>
      </c>
      <c r="L2889" t="s">
        <v>237</v>
      </c>
      <c r="M2889" t="s">
        <v>5247</v>
      </c>
      <c r="N2889" t="s">
        <v>4789</v>
      </c>
      <c r="O2889" t="s">
        <v>6482</v>
      </c>
      <c r="P2889" t="s">
        <v>28000</v>
      </c>
      <c r="R2889" t="str">
        <f t="shared" si="90"/>
        <v>潍城</v>
      </c>
      <c r="S2889" t="str">
        <f t="shared" si="91"/>
        <v>0106</v>
      </c>
    </row>
    <row r="2890" spans="1:19">
      <c r="A2890" t="s">
        <v>28001</v>
      </c>
      <c r="B2890" t="s">
        <v>28002</v>
      </c>
      <c r="C2890" t="s">
        <v>49</v>
      </c>
      <c r="D2890" t="s">
        <v>28003</v>
      </c>
      <c r="E2890" t="s">
        <v>26780</v>
      </c>
      <c r="F2890" t="s">
        <v>28004</v>
      </c>
      <c r="G2890" t="s">
        <v>28005</v>
      </c>
      <c r="H2890" t="s">
        <v>28006</v>
      </c>
      <c r="I2890" t="s">
        <v>4852</v>
      </c>
      <c r="J2890" t="s">
        <v>6722</v>
      </c>
      <c r="K2890" t="s">
        <v>6723</v>
      </c>
      <c r="L2890" t="s">
        <v>95</v>
      </c>
      <c r="M2890" t="s">
        <v>5055</v>
      </c>
      <c r="N2890" t="s">
        <v>5112</v>
      </c>
      <c r="O2890" t="s">
        <v>6724</v>
      </c>
      <c r="P2890" t="s">
        <v>28007</v>
      </c>
      <c r="Q2890" t="s">
        <v>28008</v>
      </c>
      <c r="R2890" t="str">
        <f t="shared" si="90"/>
        <v>安丘</v>
      </c>
      <c r="S2890" t="str">
        <f t="shared" si="91"/>
        <v>0106</v>
      </c>
    </row>
    <row r="2891" spans="1:19">
      <c r="A2891" t="s">
        <v>28009</v>
      </c>
      <c r="B2891" t="s">
        <v>28010</v>
      </c>
      <c r="C2891" t="s">
        <v>49</v>
      </c>
      <c r="D2891" t="s">
        <v>28011</v>
      </c>
      <c r="E2891" t="s">
        <v>28012</v>
      </c>
      <c r="F2891" t="s">
        <v>28013</v>
      </c>
      <c r="G2891" t="s">
        <v>28014</v>
      </c>
      <c r="H2891" t="s">
        <v>28015</v>
      </c>
      <c r="I2891" t="s">
        <v>5835</v>
      </c>
      <c r="J2891" t="s">
        <v>7888</v>
      </c>
      <c r="K2891" t="s">
        <v>7889</v>
      </c>
      <c r="L2891" t="s">
        <v>50</v>
      </c>
      <c r="M2891" t="s">
        <v>5016</v>
      </c>
      <c r="N2891" t="s">
        <v>4789</v>
      </c>
      <c r="O2891" t="s">
        <v>7891</v>
      </c>
      <c r="P2891" t="s">
        <v>28016</v>
      </c>
      <c r="Q2891" t="s">
        <v>28017</v>
      </c>
      <c r="R2891" t="str">
        <f t="shared" si="90"/>
        <v>青州</v>
      </c>
      <c r="S2891" t="str">
        <f t="shared" si="91"/>
        <v>0106</v>
      </c>
    </row>
    <row r="2892" spans="1:19">
      <c r="A2892" t="s">
        <v>28018</v>
      </c>
      <c r="B2892" t="s">
        <v>28019</v>
      </c>
      <c r="C2892" t="s">
        <v>49</v>
      </c>
      <c r="D2892" t="s">
        <v>28020</v>
      </c>
      <c r="E2892" t="s">
        <v>26605</v>
      </c>
      <c r="F2892" t="s">
        <v>28021</v>
      </c>
      <c r="G2892" t="s">
        <v>28022</v>
      </c>
      <c r="H2892" t="s">
        <v>28023</v>
      </c>
      <c r="I2892" t="s">
        <v>5407</v>
      </c>
      <c r="J2892" t="s">
        <v>12570</v>
      </c>
      <c r="K2892" t="s">
        <v>12571</v>
      </c>
      <c r="L2892" t="s">
        <v>105</v>
      </c>
      <c r="M2892" t="s">
        <v>5376</v>
      </c>
      <c r="N2892" t="s">
        <v>5030</v>
      </c>
      <c r="O2892" t="s">
        <v>12572</v>
      </c>
      <c r="P2892" t="s">
        <v>28024</v>
      </c>
      <c r="R2892" t="str">
        <f t="shared" si="90"/>
        <v>寿光</v>
      </c>
      <c r="S2892" t="str">
        <f t="shared" si="91"/>
        <v>0106</v>
      </c>
    </row>
    <row r="2893" spans="1:19">
      <c r="A2893" t="s">
        <v>28025</v>
      </c>
      <c r="B2893" t="s">
        <v>28026</v>
      </c>
      <c r="C2893" t="s">
        <v>49</v>
      </c>
      <c r="D2893" t="s">
        <v>28027</v>
      </c>
      <c r="E2893" t="s">
        <v>26780</v>
      </c>
      <c r="F2893" t="s">
        <v>28028</v>
      </c>
      <c r="G2893" t="s">
        <v>28029</v>
      </c>
      <c r="H2893" t="s">
        <v>28030</v>
      </c>
      <c r="I2893" t="s">
        <v>4852</v>
      </c>
      <c r="J2893" t="s">
        <v>11367</v>
      </c>
      <c r="K2893" t="s">
        <v>11368</v>
      </c>
      <c r="L2893" t="s">
        <v>77</v>
      </c>
      <c r="M2893" t="s">
        <v>11369</v>
      </c>
      <c r="N2893" t="s">
        <v>4983</v>
      </c>
      <c r="O2893" t="s">
        <v>11370</v>
      </c>
      <c r="P2893" t="s">
        <v>28031</v>
      </c>
      <c r="Q2893" t="s">
        <v>28032</v>
      </c>
      <c r="R2893" t="str">
        <f t="shared" si="90"/>
        <v>临朐</v>
      </c>
      <c r="S2893" t="str">
        <f t="shared" si="91"/>
        <v>0106</v>
      </c>
    </row>
    <row r="2894" spans="1:19">
      <c r="A2894" t="s">
        <v>28033</v>
      </c>
      <c r="B2894" t="s">
        <v>28034</v>
      </c>
      <c r="C2894" t="s">
        <v>49</v>
      </c>
      <c r="D2894" t="s">
        <v>28035</v>
      </c>
      <c r="E2894" t="s">
        <v>28036</v>
      </c>
      <c r="F2894" t="s">
        <v>28037</v>
      </c>
      <c r="G2894" t="s">
        <v>28038</v>
      </c>
      <c r="H2894" t="s">
        <v>28039</v>
      </c>
      <c r="I2894" t="s">
        <v>4813</v>
      </c>
      <c r="J2894" t="s">
        <v>5122</v>
      </c>
      <c r="K2894" t="s">
        <v>5123</v>
      </c>
      <c r="N2894" t="s">
        <v>5112</v>
      </c>
      <c r="O2894" t="s">
        <v>5124</v>
      </c>
      <c r="R2894" t="str">
        <f t="shared" si="90"/>
        <v/>
      </c>
      <c r="S2894" t="str">
        <f t="shared" si="91"/>
        <v>0106</v>
      </c>
    </row>
    <row r="2895" spans="1:19">
      <c r="A2895" t="s">
        <v>28040</v>
      </c>
      <c r="B2895" t="s">
        <v>28041</v>
      </c>
      <c r="C2895" t="s">
        <v>49</v>
      </c>
      <c r="D2895" t="s">
        <v>28042</v>
      </c>
      <c r="E2895" t="s">
        <v>26780</v>
      </c>
      <c r="F2895" t="s">
        <v>28043</v>
      </c>
      <c r="G2895" t="s">
        <v>28044</v>
      </c>
      <c r="H2895" t="s">
        <v>28045</v>
      </c>
      <c r="I2895" t="s">
        <v>4813</v>
      </c>
      <c r="J2895" t="s">
        <v>5497</v>
      </c>
      <c r="K2895" t="s">
        <v>5498</v>
      </c>
      <c r="L2895" t="s">
        <v>375</v>
      </c>
      <c r="M2895" t="s">
        <v>5499</v>
      </c>
      <c r="N2895" t="s">
        <v>5056</v>
      </c>
      <c r="O2895" t="s">
        <v>5500</v>
      </c>
      <c r="P2895" t="s">
        <v>28046</v>
      </c>
      <c r="Q2895" t="s">
        <v>28047</v>
      </c>
      <c r="R2895" t="str">
        <f t="shared" si="90"/>
        <v>昌邑</v>
      </c>
      <c r="S2895" t="str">
        <f t="shared" si="91"/>
        <v>0106</v>
      </c>
    </row>
    <row r="2896" spans="1:19">
      <c r="A2896" t="s">
        <v>28048</v>
      </c>
      <c r="B2896" t="s">
        <v>28049</v>
      </c>
      <c r="C2896" t="s">
        <v>49</v>
      </c>
      <c r="D2896" t="s">
        <v>28050</v>
      </c>
      <c r="E2896" t="s">
        <v>26780</v>
      </c>
      <c r="F2896" t="s">
        <v>28051</v>
      </c>
      <c r="G2896" t="s">
        <v>28052</v>
      </c>
      <c r="H2896" t="s">
        <v>28053</v>
      </c>
      <c r="I2896" t="s">
        <v>5327</v>
      </c>
      <c r="J2896" t="s">
        <v>28054</v>
      </c>
      <c r="K2896" t="s">
        <v>28055</v>
      </c>
      <c r="L2896" t="s">
        <v>77</v>
      </c>
      <c r="M2896" t="s">
        <v>5812</v>
      </c>
      <c r="N2896" t="s">
        <v>4933</v>
      </c>
      <c r="O2896" t="s">
        <v>28056</v>
      </c>
      <c r="P2896" t="s">
        <v>28057</v>
      </c>
      <c r="R2896" t="str">
        <f t="shared" si="90"/>
        <v>临朐</v>
      </c>
      <c r="S2896" t="str">
        <f t="shared" si="91"/>
        <v>0106</v>
      </c>
    </row>
    <row r="2897" spans="1:19">
      <c r="A2897" t="s">
        <v>28058</v>
      </c>
      <c r="B2897" t="s">
        <v>28059</v>
      </c>
      <c r="C2897" t="s">
        <v>49</v>
      </c>
      <c r="D2897" t="s">
        <v>28060</v>
      </c>
      <c r="E2897" t="s">
        <v>26645</v>
      </c>
      <c r="F2897" t="s">
        <v>28061</v>
      </c>
      <c r="G2897" t="s">
        <v>28062</v>
      </c>
      <c r="H2897" t="s">
        <v>28063</v>
      </c>
      <c r="I2897" t="s">
        <v>12757</v>
      </c>
      <c r="J2897" t="s">
        <v>6878</v>
      </c>
      <c r="K2897" t="s">
        <v>6879</v>
      </c>
      <c r="L2897" t="s">
        <v>95</v>
      </c>
      <c r="M2897" t="s">
        <v>4844</v>
      </c>
      <c r="N2897" t="s">
        <v>4881</v>
      </c>
      <c r="O2897" t="s">
        <v>6880</v>
      </c>
      <c r="P2897" t="s">
        <v>28064</v>
      </c>
      <c r="R2897" t="str">
        <f t="shared" si="90"/>
        <v>安丘</v>
      </c>
      <c r="S2897" t="str">
        <f t="shared" si="91"/>
        <v>0106</v>
      </c>
    </row>
    <row r="2898" spans="1:19">
      <c r="A2898" t="s">
        <v>28065</v>
      </c>
      <c r="B2898" t="s">
        <v>28066</v>
      </c>
      <c r="C2898" t="s">
        <v>49</v>
      </c>
      <c r="D2898" t="s">
        <v>28067</v>
      </c>
      <c r="E2898" t="s">
        <v>26780</v>
      </c>
      <c r="F2898" t="s">
        <v>28068</v>
      </c>
      <c r="G2898" t="s">
        <v>28069</v>
      </c>
      <c r="H2898" t="s">
        <v>28070</v>
      </c>
      <c r="I2898" t="s">
        <v>4955</v>
      </c>
      <c r="J2898" t="s">
        <v>6722</v>
      </c>
      <c r="K2898" t="s">
        <v>10837</v>
      </c>
      <c r="L2898" t="s">
        <v>95</v>
      </c>
      <c r="M2898" t="s">
        <v>8071</v>
      </c>
      <c r="N2898" t="s">
        <v>10228</v>
      </c>
      <c r="O2898" t="s">
        <v>10838</v>
      </c>
      <c r="P2898" t="s">
        <v>28071</v>
      </c>
      <c r="Q2898" t="s">
        <v>28072</v>
      </c>
      <c r="R2898" t="str">
        <f t="shared" si="90"/>
        <v>安丘</v>
      </c>
      <c r="S2898" t="str">
        <f t="shared" si="91"/>
        <v>0106</v>
      </c>
    </row>
    <row r="2899" spans="1:19">
      <c r="A2899" t="s">
        <v>28073</v>
      </c>
      <c r="B2899" t="s">
        <v>28074</v>
      </c>
      <c r="C2899" t="s">
        <v>49</v>
      </c>
      <c r="D2899" t="s">
        <v>28075</v>
      </c>
      <c r="E2899" t="s">
        <v>28076</v>
      </c>
      <c r="F2899" t="s">
        <v>28077</v>
      </c>
      <c r="G2899" t="s">
        <v>28078</v>
      </c>
      <c r="H2899" t="s">
        <v>28079</v>
      </c>
      <c r="I2899" t="s">
        <v>4852</v>
      </c>
      <c r="J2899" t="s">
        <v>9154</v>
      </c>
      <c r="K2899" t="s">
        <v>9155</v>
      </c>
      <c r="L2899" t="s">
        <v>60</v>
      </c>
      <c r="M2899" t="s">
        <v>4774</v>
      </c>
      <c r="N2899" t="s">
        <v>4946</v>
      </c>
      <c r="O2899" t="s">
        <v>9156</v>
      </c>
      <c r="P2899" t="s">
        <v>28080</v>
      </c>
      <c r="R2899" t="str">
        <f t="shared" si="90"/>
        <v>奎文</v>
      </c>
      <c r="S2899" t="str">
        <f t="shared" si="91"/>
        <v>0106</v>
      </c>
    </row>
    <row r="2900" spans="1:19">
      <c r="A2900" t="s">
        <v>28081</v>
      </c>
      <c r="B2900" t="s">
        <v>28082</v>
      </c>
      <c r="C2900" t="s">
        <v>49</v>
      </c>
      <c r="D2900" t="s">
        <v>28083</v>
      </c>
      <c r="E2900" t="s">
        <v>26645</v>
      </c>
      <c r="F2900" t="s">
        <v>28084</v>
      </c>
      <c r="G2900" t="s">
        <v>28085</v>
      </c>
      <c r="H2900" t="s">
        <v>28086</v>
      </c>
      <c r="I2900" t="s">
        <v>12119</v>
      </c>
      <c r="J2900" t="s">
        <v>5967</v>
      </c>
      <c r="K2900" t="s">
        <v>5968</v>
      </c>
      <c r="L2900" t="s">
        <v>60</v>
      </c>
      <c r="M2900" t="s">
        <v>4904</v>
      </c>
      <c r="N2900" t="s">
        <v>5699</v>
      </c>
      <c r="O2900" t="s">
        <v>5969</v>
      </c>
      <c r="P2900" t="s">
        <v>28087</v>
      </c>
      <c r="R2900" t="str">
        <f t="shared" si="90"/>
        <v>奎文</v>
      </c>
      <c r="S2900" t="str">
        <f t="shared" si="91"/>
        <v>0106</v>
      </c>
    </row>
    <row r="2901" spans="1:19">
      <c r="A2901" t="s">
        <v>28088</v>
      </c>
      <c r="B2901" t="s">
        <v>28089</v>
      </c>
      <c r="C2901" t="s">
        <v>49</v>
      </c>
      <c r="D2901" t="s">
        <v>28090</v>
      </c>
      <c r="E2901" t="s">
        <v>26780</v>
      </c>
      <c r="F2901" t="s">
        <v>28091</v>
      </c>
      <c r="G2901" t="s">
        <v>28092</v>
      </c>
      <c r="H2901" t="s">
        <v>28093</v>
      </c>
      <c r="I2901" t="s">
        <v>4852</v>
      </c>
      <c r="J2901" t="s">
        <v>5395</v>
      </c>
      <c r="K2901" t="s">
        <v>5396</v>
      </c>
      <c r="L2901" t="s">
        <v>60</v>
      </c>
      <c r="M2901" t="s">
        <v>4774</v>
      </c>
      <c r="N2901" t="s">
        <v>4933</v>
      </c>
      <c r="O2901" t="s">
        <v>5397</v>
      </c>
      <c r="P2901" t="s">
        <v>28094</v>
      </c>
      <c r="Q2901" t="s">
        <v>28095</v>
      </c>
      <c r="R2901" t="str">
        <f t="shared" si="90"/>
        <v>奎文</v>
      </c>
      <c r="S2901" t="str">
        <f t="shared" si="91"/>
        <v>0106</v>
      </c>
    </row>
    <row r="2902" spans="1:19">
      <c r="A2902" t="s">
        <v>28096</v>
      </c>
      <c r="B2902" t="s">
        <v>28097</v>
      </c>
      <c r="C2902" t="s">
        <v>49</v>
      </c>
      <c r="D2902" t="s">
        <v>28098</v>
      </c>
      <c r="E2902" t="s">
        <v>28099</v>
      </c>
      <c r="F2902" t="s">
        <v>28100</v>
      </c>
      <c r="G2902" t="s">
        <v>28101</v>
      </c>
      <c r="H2902" t="s">
        <v>28102</v>
      </c>
      <c r="I2902" t="s">
        <v>4828</v>
      </c>
      <c r="J2902" t="s">
        <v>4853</v>
      </c>
      <c r="K2902" t="s">
        <v>4854</v>
      </c>
      <c r="L2902" t="s">
        <v>50</v>
      </c>
      <c r="M2902" t="s">
        <v>4855</v>
      </c>
      <c r="N2902" t="s">
        <v>5112</v>
      </c>
      <c r="O2902" t="s">
        <v>4857</v>
      </c>
      <c r="P2902" t="s">
        <v>28103</v>
      </c>
      <c r="R2902" t="str">
        <f t="shared" si="90"/>
        <v>青州</v>
      </c>
      <c r="S2902" t="str">
        <f t="shared" si="91"/>
        <v>0106</v>
      </c>
    </row>
    <row r="2903" spans="1:19">
      <c r="A2903" t="s">
        <v>28104</v>
      </c>
      <c r="B2903" t="s">
        <v>28105</v>
      </c>
      <c r="C2903" t="s">
        <v>49</v>
      </c>
      <c r="D2903" t="s">
        <v>28106</v>
      </c>
      <c r="E2903" t="s">
        <v>26780</v>
      </c>
      <c r="F2903" t="s">
        <v>28107</v>
      </c>
      <c r="G2903" t="s">
        <v>28108</v>
      </c>
      <c r="H2903" t="s">
        <v>28109</v>
      </c>
      <c r="I2903" t="s">
        <v>4852</v>
      </c>
      <c r="J2903" t="s">
        <v>11079</v>
      </c>
      <c r="K2903" t="s">
        <v>11080</v>
      </c>
      <c r="L2903" t="s">
        <v>50</v>
      </c>
      <c r="M2903" t="s">
        <v>5877</v>
      </c>
      <c r="N2903" t="s">
        <v>5487</v>
      </c>
      <c r="O2903" t="s">
        <v>11081</v>
      </c>
      <c r="P2903" t="s">
        <v>28110</v>
      </c>
      <c r="R2903" t="str">
        <f t="shared" si="90"/>
        <v>青州</v>
      </c>
      <c r="S2903" t="str">
        <f t="shared" si="91"/>
        <v>0106</v>
      </c>
    </row>
    <row r="2904" spans="1:19">
      <c r="A2904" t="s">
        <v>28111</v>
      </c>
      <c r="B2904" t="s">
        <v>26665</v>
      </c>
      <c r="C2904" t="s">
        <v>49</v>
      </c>
      <c r="D2904" t="s">
        <v>28112</v>
      </c>
      <c r="E2904" t="s">
        <v>28113</v>
      </c>
      <c r="F2904" t="s">
        <v>28114</v>
      </c>
      <c r="G2904" t="s">
        <v>28115</v>
      </c>
      <c r="H2904" t="s">
        <v>28116</v>
      </c>
      <c r="I2904" t="s">
        <v>4852</v>
      </c>
      <c r="J2904" t="s">
        <v>6327</v>
      </c>
      <c r="K2904" t="s">
        <v>6328</v>
      </c>
      <c r="L2904" t="s">
        <v>1136</v>
      </c>
      <c r="M2904" t="s">
        <v>5210</v>
      </c>
      <c r="N2904" t="s">
        <v>4972</v>
      </c>
      <c r="O2904" t="s">
        <v>6329</v>
      </c>
      <c r="P2904" t="s">
        <v>28117</v>
      </c>
      <c r="Q2904" t="s">
        <v>28118</v>
      </c>
      <c r="R2904" t="str">
        <f t="shared" si="90"/>
        <v>昌乐</v>
      </c>
      <c r="S2904" t="str">
        <f t="shared" si="91"/>
        <v>0106</v>
      </c>
    </row>
    <row r="2905" spans="1:19">
      <c r="A2905" t="s">
        <v>28119</v>
      </c>
      <c r="B2905" t="s">
        <v>28120</v>
      </c>
      <c r="C2905" t="s">
        <v>49</v>
      </c>
      <c r="D2905" t="s">
        <v>28121</v>
      </c>
      <c r="E2905" t="s">
        <v>28122</v>
      </c>
      <c r="F2905" t="s">
        <v>28123</v>
      </c>
      <c r="G2905" t="s">
        <v>28124</v>
      </c>
      <c r="H2905" t="s">
        <v>28125</v>
      </c>
      <c r="I2905" t="s">
        <v>28126</v>
      </c>
      <c r="J2905" t="s">
        <v>7018</v>
      </c>
      <c r="K2905" t="s">
        <v>7019</v>
      </c>
      <c r="L2905" t="s">
        <v>95</v>
      </c>
      <c r="M2905" t="s">
        <v>5649</v>
      </c>
      <c r="N2905" t="s">
        <v>4919</v>
      </c>
      <c r="O2905" t="s">
        <v>7020</v>
      </c>
      <c r="P2905" t="s">
        <v>28127</v>
      </c>
      <c r="Q2905" t="s">
        <v>28128</v>
      </c>
      <c r="R2905" t="str">
        <f t="shared" si="90"/>
        <v>安丘</v>
      </c>
      <c r="S2905" t="str">
        <f t="shared" si="91"/>
        <v>0106</v>
      </c>
    </row>
    <row r="2906" spans="1:19">
      <c r="A2906" t="s">
        <v>28129</v>
      </c>
      <c r="B2906" t="s">
        <v>28130</v>
      </c>
      <c r="C2906" t="s">
        <v>49</v>
      </c>
      <c r="D2906" t="s">
        <v>28131</v>
      </c>
      <c r="E2906" t="s">
        <v>28132</v>
      </c>
      <c r="F2906" t="s">
        <v>28133</v>
      </c>
      <c r="G2906" t="s">
        <v>28134</v>
      </c>
      <c r="H2906" t="s">
        <v>28135</v>
      </c>
      <c r="I2906" t="s">
        <v>4828</v>
      </c>
      <c r="J2906" t="s">
        <v>6389</v>
      </c>
      <c r="K2906" t="s">
        <v>6390</v>
      </c>
      <c r="L2906" t="s">
        <v>148</v>
      </c>
      <c r="M2906" t="s">
        <v>6391</v>
      </c>
      <c r="N2906" t="s">
        <v>4789</v>
      </c>
      <c r="O2906" t="s">
        <v>6392</v>
      </c>
      <c r="P2906" t="s">
        <v>28136</v>
      </c>
      <c r="R2906" t="str">
        <f t="shared" si="90"/>
        <v>寒亭</v>
      </c>
      <c r="S2906" t="str">
        <f t="shared" si="91"/>
        <v>0106</v>
      </c>
    </row>
    <row r="2907" spans="1:19">
      <c r="A2907" t="s">
        <v>28137</v>
      </c>
      <c r="B2907" t="s">
        <v>28138</v>
      </c>
      <c r="C2907" t="s">
        <v>49</v>
      </c>
      <c r="D2907" t="s">
        <v>28139</v>
      </c>
      <c r="E2907" t="s">
        <v>28140</v>
      </c>
      <c r="F2907" t="s">
        <v>28141</v>
      </c>
      <c r="G2907" t="s">
        <v>28142</v>
      </c>
      <c r="H2907" t="s">
        <v>28143</v>
      </c>
      <c r="I2907" t="s">
        <v>4828</v>
      </c>
      <c r="J2907" t="s">
        <v>9795</v>
      </c>
      <c r="K2907" t="s">
        <v>9796</v>
      </c>
      <c r="L2907" t="s">
        <v>77</v>
      </c>
      <c r="M2907" t="s">
        <v>5295</v>
      </c>
      <c r="N2907" t="s">
        <v>4789</v>
      </c>
      <c r="O2907" t="s">
        <v>9797</v>
      </c>
      <c r="P2907" t="s">
        <v>28144</v>
      </c>
      <c r="R2907" t="str">
        <f t="shared" si="90"/>
        <v>临朐</v>
      </c>
      <c r="S2907" t="str">
        <f t="shared" si="91"/>
        <v>0106</v>
      </c>
    </row>
    <row r="2908" spans="1:19">
      <c r="A2908" t="s">
        <v>28145</v>
      </c>
      <c r="B2908" t="s">
        <v>28146</v>
      </c>
      <c r="C2908" t="s">
        <v>49</v>
      </c>
      <c r="D2908" t="s">
        <v>28147</v>
      </c>
      <c r="E2908" t="s">
        <v>26780</v>
      </c>
      <c r="F2908" t="s">
        <v>28148</v>
      </c>
      <c r="G2908" t="s">
        <v>28149</v>
      </c>
      <c r="H2908" t="s">
        <v>28150</v>
      </c>
      <c r="I2908" t="s">
        <v>4771</v>
      </c>
      <c r="J2908" t="s">
        <v>7666</v>
      </c>
      <c r="K2908" t="s">
        <v>7667</v>
      </c>
      <c r="L2908" t="s">
        <v>148</v>
      </c>
      <c r="M2908" t="s">
        <v>6713</v>
      </c>
      <c r="N2908" t="s">
        <v>4881</v>
      </c>
      <c r="O2908" t="s">
        <v>7668</v>
      </c>
      <c r="P2908" t="s">
        <v>28151</v>
      </c>
      <c r="R2908" t="str">
        <f t="shared" si="90"/>
        <v>寒亭</v>
      </c>
      <c r="S2908" t="str">
        <f t="shared" si="91"/>
        <v>0106</v>
      </c>
    </row>
    <row r="2909" spans="1:19">
      <c r="A2909" t="s">
        <v>28152</v>
      </c>
      <c r="B2909" t="s">
        <v>28153</v>
      </c>
      <c r="C2909" t="s">
        <v>49</v>
      </c>
      <c r="D2909" t="s">
        <v>28154</v>
      </c>
      <c r="E2909" t="s">
        <v>26645</v>
      </c>
      <c r="F2909" t="s">
        <v>28155</v>
      </c>
      <c r="G2909" t="s">
        <v>28156</v>
      </c>
      <c r="H2909" t="s">
        <v>28157</v>
      </c>
      <c r="I2909" t="s">
        <v>12119</v>
      </c>
      <c r="J2909" t="s">
        <v>5305</v>
      </c>
      <c r="K2909" t="s">
        <v>5306</v>
      </c>
      <c r="L2909" t="s">
        <v>60</v>
      </c>
      <c r="M2909" t="s">
        <v>4774</v>
      </c>
      <c r="N2909" t="s">
        <v>5699</v>
      </c>
      <c r="O2909" t="s">
        <v>5307</v>
      </c>
      <c r="P2909" t="s">
        <v>28158</v>
      </c>
      <c r="R2909" t="str">
        <f t="shared" si="90"/>
        <v>奎文</v>
      </c>
      <c r="S2909" t="str">
        <f t="shared" si="91"/>
        <v>0106</v>
      </c>
    </row>
    <row r="2910" spans="1:19">
      <c r="A2910" t="s">
        <v>28159</v>
      </c>
      <c r="B2910" t="s">
        <v>28160</v>
      </c>
      <c r="C2910" t="s">
        <v>49</v>
      </c>
      <c r="D2910" t="s">
        <v>28161</v>
      </c>
      <c r="E2910" t="s">
        <v>28162</v>
      </c>
      <c r="F2910" t="s">
        <v>28163</v>
      </c>
      <c r="G2910" t="s">
        <v>28164</v>
      </c>
      <c r="H2910" t="s">
        <v>28165</v>
      </c>
      <c r="I2910" t="s">
        <v>4852</v>
      </c>
      <c r="J2910" t="s">
        <v>6020</v>
      </c>
      <c r="K2910" t="s">
        <v>6021</v>
      </c>
      <c r="L2910" t="s">
        <v>123</v>
      </c>
      <c r="M2910" t="s">
        <v>6022</v>
      </c>
      <c r="N2910" t="s">
        <v>5801</v>
      </c>
      <c r="O2910" t="s">
        <v>6023</v>
      </c>
      <c r="P2910" t="s">
        <v>28166</v>
      </c>
      <c r="R2910" t="str">
        <f t="shared" si="90"/>
        <v>诸城</v>
      </c>
      <c r="S2910" t="str">
        <f t="shared" si="91"/>
        <v>0106</v>
      </c>
    </row>
    <row r="2911" spans="1:19">
      <c r="A2911" t="s">
        <v>28167</v>
      </c>
      <c r="B2911" t="s">
        <v>28168</v>
      </c>
      <c r="C2911" t="s">
        <v>49</v>
      </c>
      <c r="D2911" t="s">
        <v>28169</v>
      </c>
      <c r="E2911" t="s">
        <v>26780</v>
      </c>
      <c r="F2911" t="s">
        <v>28170</v>
      </c>
      <c r="G2911" t="s">
        <v>28171</v>
      </c>
      <c r="H2911" t="s">
        <v>28172</v>
      </c>
      <c r="I2911" t="s">
        <v>4852</v>
      </c>
      <c r="J2911" t="s">
        <v>5743</v>
      </c>
      <c r="K2911" t="s">
        <v>5744</v>
      </c>
      <c r="L2911" t="s">
        <v>375</v>
      </c>
      <c r="M2911" t="s">
        <v>5745</v>
      </c>
      <c r="N2911" t="s">
        <v>5030</v>
      </c>
      <c r="O2911" t="s">
        <v>5746</v>
      </c>
      <c r="P2911" t="s">
        <v>28173</v>
      </c>
      <c r="Q2911" t="s">
        <v>28174</v>
      </c>
      <c r="R2911" t="str">
        <f t="shared" si="90"/>
        <v>昌邑</v>
      </c>
      <c r="S2911" t="str">
        <f t="shared" si="91"/>
        <v>0106</v>
      </c>
    </row>
    <row r="2912" spans="1:19">
      <c r="A2912" t="s">
        <v>1394</v>
      </c>
      <c r="B2912" t="s">
        <v>28175</v>
      </c>
      <c r="C2912" t="s">
        <v>49</v>
      </c>
      <c r="D2912" t="s">
        <v>28176</v>
      </c>
      <c r="E2912" t="s">
        <v>26645</v>
      </c>
      <c r="F2912" t="s">
        <v>28177</v>
      </c>
      <c r="G2912" t="s">
        <v>1392</v>
      </c>
      <c r="H2912" t="s">
        <v>28178</v>
      </c>
      <c r="I2912" t="s">
        <v>12119</v>
      </c>
      <c r="J2912" t="s">
        <v>12985</v>
      </c>
      <c r="K2912" t="s">
        <v>12986</v>
      </c>
      <c r="L2912" t="s">
        <v>105</v>
      </c>
      <c r="M2912" t="s">
        <v>5769</v>
      </c>
      <c r="N2912" t="s">
        <v>5112</v>
      </c>
      <c r="O2912" t="s">
        <v>12987</v>
      </c>
      <c r="P2912" t="s">
        <v>28179</v>
      </c>
      <c r="Q2912" t="s">
        <v>28180</v>
      </c>
      <c r="R2912" t="str">
        <f t="shared" si="90"/>
        <v>寿光</v>
      </c>
      <c r="S2912" t="str">
        <f t="shared" si="91"/>
        <v>0106</v>
      </c>
    </row>
    <row r="2913" spans="1:19">
      <c r="A2913" t="s">
        <v>28181</v>
      </c>
      <c r="B2913" t="s">
        <v>28182</v>
      </c>
      <c r="C2913" t="s">
        <v>49</v>
      </c>
      <c r="D2913" t="s">
        <v>28183</v>
      </c>
      <c r="E2913" t="s">
        <v>26605</v>
      </c>
      <c r="F2913" t="s">
        <v>28184</v>
      </c>
      <c r="G2913" t="s">
        <v>28185</v>
      </c>
      <c r="H2913" t="s">
        <v>28186</v>
      </c>
      <c r="I2913" t="s">
        <v>4828</v>
      </c>
      <c r="J2913" t="s">
        <v>6053</v>
      </c>
      <c r="K2913" t="s">
        <v>6054</v>
      </c>
      <c r="L2913" t="s">
        <v>105</v>
      </c>
      <c r="M2913" t="s">
        <v>6055</v>
      </c>
      <c r="N2913" t="s">
        <v>4789</v>
      </c>
      <c r="O2913" t="s">
        <v>6056</v>
      </c>
      <c r="P2913" t="s">
        <v>28187</v>
      </c>
      <c r="R2913" t="str">
        <f t="shared" si="90"/>
        <v>寿光</v>
      </c>
      <c r="S2913" t="str">
        <f t="shared" si="91"/>
        <v>0106</v>
      </c>
    </row>
    <row r="2914" spans="1:19">
      <c r="A2914" t="s">
        <v>28188</v>
      </c>
      <c r="B2914" t="s">
        <v>28189</v>
      </c>
      <c r="C2914" t="s">
        <v>49</v>
      </c>
      <c r="D2914" t="s">
        <v>28190</v>
      </c>
      <c r="E2914" t="s">
        <v>28099</v>
      </c>
      <c r="F2914" t="s">
        <v>28191</v>
      </c>
      <c r="G2914" t="s">
        <v>28192</v>
      </c>
      <c r="H2914" t="s">
        <v>28193</v>
      </c>
      <c r="I2914" t="s">
        <v>5560</v>
      </c>
      <c r="J2914" t="s">
        <v>6804</v>
      </c>
      <c r="K2914" t="s">
        <v>6805</v>
      </c>
      <c r="L2914" t="s">
        <v>123</v>
      </c>
      <c r="M2914" t="s">
        <v>4994</v>
      </c>
      <c r="N2914" t="s">
        <v>5487</v>
      </c>
      <c r="O2914" t="s">
        <v>6806</v>
      </c>
      <c r="P2914" t="s">
        <v>28194</v>
      </c>
      <c r="R2914" t="str">
        <f t="shared" si="90"/>
        <v>诸城</v>
      </c>
      <c r="S2914" t="str">
        <f t="shared" si="91"/>
        <v>0106</v>
      </c>
    </row>
    <row r="2915" spans="1:19">
      <c r="A2915" t="s">
        <v>28195</v>
      </c>
      <c r="B2915" t="s">
        <v>28196</v>
      </c>
      <c r="C2915" t="s">
        <v>49</v>
      </c>
      <c r="D2915" t="s">
        <v>28197</v>
      </c>
      <c r="E2915" t="s">
        <v>26780</v>
      </c>
      <c r="F2915" t="s">
        <v>28198</v>
      </c>
      <c r="G2915" t="s">
        <v>28199</v>
      </c>
      <c r="H2915" t="s">
        <v>28200</v>
      </c>
      <c r="I2915" t="s">
        <v>4852</v>
      </c>
      <c r="J2915" t="s">
        <v>7835</v>
      </c>
      <c r="K2915" t="s">
        <v>7836</v>
      </c>
      <c r="L2915" t="s">
        <v>114</v>
      </c>
      <c r="M2915" t="s">
        <v>4918</v>
      </c>
      <c r="N2915" t="s">
        <v>5030</v>
      </c>
      <c r="O2915" t="s">
        <v>7837</v>
      </c>
      <c r="P2915" t="s">
        <v>28201</v>
      </c>
      <c r="R2915" t="str">
        <f t="shared" si="90"/>
        <v>高密</v>
      </c>
      <c r="S2915" t="str">
        <f t="shared" si="91"/>
        <v>0106</v>
      </c>
    </row>
    <row r="2916" spans="1:19">
      <c r="A2916" t="s">
        <v>28202</v>
      </c>
      <c r="B2916" t="s">
        <v>28203</v>
      </c>
      <c r="C2916" t="s">
        <v>49</v>
      </c>
      <c r="D2916" t="s">
        <v>28204</v>
      </c>
      <c r="E2916" t="s">
        <v>28205</v>
      </c>
      <c r="F2916" t="s">
        <v>28206</v>
      </c>
      <c r="G2916" t="s">
        <v>28207</v>
      </c>
      <c r="H2916" t="s">
        <v>28208</v>
      </c>
      <c r="I2916" t="s">
        <v>12119</v>
      </c>
      <c r="J2916" t="s">
        <v>6389</v>
      </c>
      <c r="K2916" t="s">
        <v>6390</v>
      </c>
      <c r="L2916" t="s">
        <v>148</v>
      </c>
      <c r="M2916" t="s">
        <v>6391</v>
      </c>
      <c r="O2916" t="s">
        <v>6392</v>
      </c>
      <c r="R2916" t="str">
        <f t="shared" si="90"/>
        <v>寒亭</v>
      </c>
      <c r="S2916" t="str">
        <f t="shared" si="91"/>
        <v>0106</v>
      </c>
    </row>
    <row r="2917" spans="1:19">
      <c r="A2917" t="s">
        <v>28209</v>
      </c>
      <c r="B2917" t="s">
        <v>28210</v>
      </c>
      <c r="C2917" t="s">
        <v>49</v>
      </c>
      <c r="D2917" t="s">
        <v>28211</v>
      </c>
      <c r="E2917" t="s">
        <v>26820</v>
      </c>
      <c r="F2917" t="s">
        <v>28212</v>
      </c>
      <c r="G2917" t="s">
        <v>28213</v>
      </c>
      <c r="H2917" t="s">
        <v>28214</v>
      </c>
      <c r="I2917" t="s">
        <v>12119</v>
      </c>
      <c r="J2917" t="s">
        <v>5967</v>
      </c>
      <c r="K2917" t="s">
        <v>5968</v>
      </c>
      <c r="L2917" t="s">
        <v>60</v>
      </c>
      <c r="M2917" t="s">
        <v>4904</v>
      </c>
      <c r="N2917" t="s">
        <v>5699</v>
      </c>
      <c r="O2917" t="s">
        <v>5969</v>
      </c>
      <c r="P2917" t="s">
        <v>28215</v>
      </c>
      <c r="R2917" t="str">
        <f t="shared" si="90"/>
        <v>奎文</v>
      </c>
      <c r="S2917" t="str">
        <f t="shared" si="91"/>
        <v>0106</v>
      </c>
    </row>
    <row r="2918" spans="1:19">
      <c r="A2918" t="s">
        <v>28216</v>
      </c>
      <c r="B2918" t="s">
        <v>28217</v>
      </c>
      <c r="C2918" t="s">
        <v>49</v>
      </c>
      <c r="D2918" t="s">
        <v>28218</v>
      </c>
      <c r="E2918" t="s">
        <v>26605</v>
      </c>
      <c r="F2918" t="s">
        <v>28219</v>
      </c>
      <c r="G2918" t="s">
        <v>28220</v>
      </c>
      <c r="H2918" t="s">
        <v>28221</v>
      </c>
      <c r="I2918" t="s">
        <v>5184</v>
      </c>
      <c r="J2918" t="s">
        <v>28222</v>
      </c>
      <c r="K2918" t="s">
        <v>28223</v>
      </c>
      <c r="L2918" t="s">
        <v>50</v>
      </c>
      <c r="M2918" t="s">
        <v>5016</v>
      </c>
      <c r="N2918" t="s">
        <v>7504</v>
      </c>
      <c r="O2918" t="s">
        <v>28224</v>
      </c>
      <c r="P2918" t="s">
        <v>28225</v>
      </c>
      <c r="R2918" t="str">
        <f t="shared" si="90"/>
        <v>青州</v>
      </c>
      <c r="S2918" t="str">
        <f t="shared" si="91"/>
        <v>0106</v>
      </c>
    </row>
    <row r="2919" spans="1:19">
      <c r="A2919" t="s">
        <v>28226</v>
      </c>
      <c r="B2919" t="s">
        <v>28227</v>
      </c>
      <c r="C2919" t="s">
        <v>49</v>
      </c>
      <c r="D2919" t="s">
        <v>28228</v>
      </c>
      <c r="E2919" t="s">
        <v>26605</v>
      </c>
      <c r="F2919" t="s">
        <v>28229</v>
      </c>
      <c r="G2919" t="s">
        <v>28230</v>
      </c>
      <c r="H2919" t="s">
        <v>28231</v>
      </c>
      <c r="I2919" t="s">
        <v>4852</v>
      </c>
      <c r="J2919" t="s">
        <v>5875</v>
      </c>
      <c r="K2919" t="s">
        <v>5876</v>
      </c>
      <c r="L2919" t="s">
        <v>50</v>
      </c>
      <c r="M2919" t="s">
        <v>5877</v>
      </c>
      <c r="N2919" t="s">
        <v>4933</v>
      </c>
      <c r="O2919" t="s">
        <v>5878</v>
      </c>
      <c r="P2919" t="s">
        <v>28232</v>
      </c>
      <c r="R2919" t="str">
        <f t="shared" si="90"/>
        <v>青州</v>
      </c>
      <c r="S2919" t="str">
        <f t="shared" si="91"/>
        <v>0106</v>
      </c>
    </row>
    <row r="2920" spans="1:19">
      <c r="A2920" t="s">
        <v>28233</v>
      </c>
      <c r="B2920" t="s">
        <v>28234</v>
      </c>
      <c r="C2920" t="s">
        <v>49</v>
      </c>
      <c r="D2920" t="s">
        <v>28235</v>
      </c>
      <c r="E2920" t="s">
        <v>26614</v>
      </c>
      <c r="F2920" t="s">
        <v>28236</v>
      </c>
      <c r="G2920" t="s">
        <v>28237</v>
      </c>
      <c r="H2920" t="s">
        <v>28238</v>
      </c>
      <c r="I2920" t="s">
        <v>12119</v>
      </c>
      <c r="J2920" t="s">
        <v>26946</v>
      </c>
      <c r="K2920" t="s">
        <v>26947</v>
      </c>
      <c r="L2920" t="s">
        <v>114</v>
      </c>
      <c r="M2920" t="s">
        <v>9614</v>
      </c>
      <c r="N2920" t="s">
        <v>5112</v>
      </c>
      <c r="O2920" t="s">
        <v>26948</v>
      </c>
      <c r="P2920" t="s">
        <v>28239</v>
      </c>
      <c r="R2920" t="str">
        <f t="shared" si="90"/>
        <v>高密</v>
      </c>
      <c r="S2920" t="str">
        <f t="shared" si="91"/>
        <v>0106</v>
      </c>
    </row>
    <row r="2921" spans="1:19">
      <c r="A2921" t="s">
        <v>28240</v>
      </c>
      <c r="B2921" t="s">
        <v>28241</v>
      </c>
      <c r="C2921" t="s">
        <v>49</v>
      </c>
      <c r="D2921" t="s">
        <v>28242</v>
      </c>
      <c r="E2921" t="s">
        <v>28205</v>
      </c>
      <c r="F2921" t="s">
        <v>28243</v>
      </c>
      <c r="G2921" t="s">
        <v>28244</v>
      </c>
      <c r="I2921" t="s">
        <v>6591</v>
      </c>
      <c r="R2921" t="str">
        <f t="shared" si="90"/>
        <v/>
      </c>
      <c r="S2921" t="str">
        <f t="shared" si="91"/>
        <v>0106</v>
      </c>
    </row>
    <row r="2922" spans="1:19">
      <c r="A2922" t="s">
        <v>28245</v>
      </c>
      <c r="B2922" t="s">
        <v>28246</v>
      </c>
      <c r="C2922" t="s">
        <v>49</v>
      </c>
      <c r="D2922" t="s">
        <v>28247</v>
      </c>
      <c r="E2922" t="s">
        <v>27940</v>
      </c>
      <c r="F2922" t="s">
        <v>28248</v>
      </c>
      <c r="G2922" t="s">
        <v>28249</v>
      </c>
      <c r="H2922" t="s">
        <v>28250</v>
      </c>
      <c r="I2922" t="s">
        <v>4785</v>
      </c>
      <c r="J2922" t="s">
        <v>7929</v>
      </c>
      <c r="K2922" t="s">
        <v>7930</v>
      </c>
      <c r="L2922" t="s">
        <v>114</v>
      </c>
      <c r="M2922" t="s">
        <v>7931</v>
      </c>
      <c r="N2922" t="s">
        <v>5801</v>
      </c>
      <c r="O2922" t="s">
        <v>7932</v>
      </c>
      <c r="P2922" t="s">
        <v>28251</v>
      </c>
      <c r="Q2922" t="s">
        <v>28252</v>
      </c>
      <c r="R2922" t="str">
        <f t="shared" si="90"/>
        <v>高密</v>
      </c>
      <c r="S2922" t="str">
        <f t="shared" si="91"/>
        <v>0106</v>
      </c>
    </row>
    <row r="2923" spans="1:19">
      <c r="A2923" t="s">
        <v>28253</v>
      </c>
      <c r="B2923" t="s">
        <v>28254</v>
      </c>
      <c r="C2923" t="s">
        <v>49</v>
      </c>
      <c r="D2923" t="s">
        <v>28255</v>
      </c>
      <c r="E2923" t="s">
        <v>27940</v>
      </c>
      <c r="F2923" t="s">
        <v>28256</v>
      </c>
      <c r="G2923" t="s">
        <v>28257</v>
      </c>
      <c r="H2923" t="s">
        <v>28258</v>
      </c>
      <c r="I2923" t="s">
        <v>4785</v>
      </c>
      <c r="J2923" t="s">
        <v>5987</v>
      </c>
      <c r="K2923" t="s">
        <v>5988</v>
      </c>
      <c r="L2923" t="s">
        <v>95</v>
      </c>
      <c r="M2923" t="s">
        <v>5042</v>
      </c>
      <c r="N2923" t="s">
        <v>7504</v>
      </c>
      <c r="O2923" t="s">
        <v>5989</v>
      </c>
      <c r="P2923" t="s">
        <v>28259</v>
      </c>
      <c r="R2923" t="str">
        <f t="shared" si="90"/>
        <v>安丘</v>
      </c>
      <c r="S2923" t="str">
        <f t="shared" si="91"/>
        <v>0106</v>
      </c>
    </row>
    <row r="2924" spans="1:19">
      <c r="A2924" t="s">
        <v>28260</v>
      </c>
      <c r="B2924" t="s">
        <v>27710</v>
      </c>
      <c r="C2924" t="s">
        <v>49</v>
      </c>
      <c r="D2924" t="s">
        <v>28261</v>
      </c>
      <c r="E2924" t="s">
        <v>26780</v>
      </c>
      <c r="F2924" t="s">
        <v>28262</v>
      </c>
      <c r="G2924" t="s">
        <v>28263</v>
      </c>
      <c r="H2924" t="s">
        <v>28264</v>
      </c>
      <c r="I2924" t="s">
        <v>4852</v>
      </c>
      <c r="J2924" t="s">
        <v>8847</v>
      </c>
      <c r="K2924" t="s">
        <v>8848</v>
      </c>
      <c r="L2924" t="s">
        <v>60</v>
      </c>
      <c r="M2924" t="s">
        <v>5420</v>
      </c>
      <c r="N2924" t="s">
        <v>5296</v>
      </c>
      <c r="O2924" t="s">
        <v>8849</v>
      </c>
      <c r="P2924" t="s">
        <v>28265</v>
      </c>
      <c r="Q2924" t="s">
        <v>28266</v>
      </c>
      <c r="R2924" t="str">
        <f t="shared" si="90"/>
        <v>奎文</v>
      </c>
      <c r="S2924" t="str">
        <f t="shared" si="91"/>
        <v>0106</v>
      </c>
    </row>
    <row r="2925" spans="1:19">
      <c r="A2925" t="s">
        <v>28267</v>
      </c>
      <c r="B2925" t="s">
        <v>28268</v>
      </c>
      <c r="C2925" t="s">
        <v>49</v>
      </c>
      <c r="D2925" t="s">
        <v>28269</v>
      </c>
      <c r="E2925" t="s">
        <v>26780</v>
      </c>
      <c r="F2925" t="s">
        <v>28270</v>
      </c>
      <c r="G2925" t="s">
        <v>28271</v>
      </c>
      <c r="H2925" t="s">
        <v>28272</v>
      </c>
      <c r="I2925" t="s">
        <v>4771</v>
      </c>
      <c r="J2925" t="s">
        <v>5395</v>
      </c>
      <c r="K2925" t="s">
        <v>5396</v>
      </c>
      <c r="L2925" t="s">
        <v>60</v>
      </c>
      <c r="M2925" t="s">
        <v>4774</v>
      </c>
      <c r="N2925" t="s">
        <v>5939</v>
      </c>
      <c r="O2925" t="s">
        <v>5397</v>
      </c>
      <c r="P2925" t="s">
        <v>28273</v>
      </c>
      <c r="Q2925" t="s">
        <v>28274</v>
      </c>
      <c r="R2925" t="str">
        <f t="shared" si="90"/>
        <v>奎文</v>
      </c>
      <c r="S2925" t="str">
        <f t="shared" si="91"/>
        <v>0106</v>
      </c>
    </row>
    <row r="2926" spans="1:19">
      <c r="A2926" t="s">
        <v>28275</v>
      </c>
      <c r="B2926" t="s">
        <v>28276</v>
      </c>
      <c r="C2926" t="s">
        <v>49</v>
      </c>
      <c r="D2926" t="s">
        <v>28277</v>
      </c>
      <c r="E2926" t="s">
        <v>27648</v>
      </c>
      <c r="F2926" t="s">
        <v>28278</v>
      </c>
      <c r="G2926" t="s">
        <v>28279</v>
      </c>
      <c r="H2926" t="s">
        <v>28280</v>
      </c>
      <c r="I2926" t="s">
        <v>12119</v>
      </c>
      <c r="J2926" t="s">
        <v>10760</v>
      </c>
      <c r="K2926" t="s">
        <v>10761</v>
      </c>
      <c r="L2926" t="s">
        <v>105</v>
      </c>
      <c r="M2926" t="s">
        <v>5029</v>
      </c>
      <c r="N2926" t="s">
        <v>5056</v>
      </c>
      <c r="O2926" t="s">
        <v>10762</v>
      </c>
      <c r="P2926" t="s">
        <v>28281</v>
      </c>
      <c r="R2926" t="str">
        <f t="shared" si="90"/>
        <v>寿光</v>
      </c>
      <c r="S2926" t="str">
        <f t="shared" si="91"/>
        <v>0106</v>
      </c>
    </row>
    <row r="2927" spans="1:19">
      <c r="A2927" t="s">
        <v>28282</v>
      </c>
      <c r="B2927" t="s">
        <v>28283</v>
      </c>
      <c r="C2927" t="s">
        <v>49</v>
      </c>
      <c r="D2927" t="s">
        <v>28284</v>
      </c>
      <c r="E2927" t="s">
        <v>26780</v>
      </c>
      <c r="F2927" t="s">
        <v>28285</v>
      </c>
      <c r="G2927" t="s">
        <v>28286</v>
      </c>
      <c r="H2927" t="s">
        <v>28287</v>
      </c>
      <c r="I2927" t="s">
        <v>4852</v>
      </c>
      <c r="J2927" t="s">
        <v>6295</v>
      </c>
      <c r="K2927" t="s">
        <v>6296</v>
      </c>
      <c r="L2927" t="s">
        <v>86</v>
      </c>
      <c r="M2927" t="s">
        <v>6297</v>
      </c>
      <c r="N2927" t="s">
        <v>5030</v>
      </c>
      <c r="O2927" t="s">
        <v>6298</v>
      </c>
      <c r="P2927" t="s">
        <v>28288</v>
      </c>
      <c r="Q2927" t="s">
        <v>28289</v>
      </c>
      <c r="R2927" t="str">
        <f t="shared" si="90"/>
        <v>坊子</v>
      </c>
      <c r="S2927" t="str">
        <f t="shared" si="91"/>
        <v>0106</v>
      </c>
    </row>
    <row r="2928" spans="1:19">
      <c r="A2928" t="s">
        <v>28290</v>
      </c>
      <c r="B2928" t="s">
        <v>28291</v>
      </c>
      <c r="C2928" t="s">
        <v>49</v>
      </c>
      <c r="D2928" t="s">
        <v>28292</v>
      </c>
      <c r="E2928" t="s">
        <v>28293</v>
      </c>
      <c r="F2928" t="s">
        <v>28294</v>
      </c>
      <c r="G2928" t="s">
        <v>28295</v>
      </c>
      <c r="H2928" t="s">
        <v>28296</v>
      </c>
      <c r="I2928" t="s">
        <v>4852</v>
      </c>
      <c r="J2928" t="s">
        <v>5097</v>
      </c>
      <c r="K2928" t="s">
        <v>5098</v>
      </c>
      <c r="L2928" t="s">
        <v>86</v>
      </c>
      <c r="M2928" t="s">
        <v>5099</v>
      </c>
      <c r="N2928" t="s">
        <v>5801</v>
      </c>
      <c r="O2928" t="s">
        <v>5100</v>
      </c>
      <c r="P2928" t="s">
        <v>28297</v>
      </c>
      <c r="R2928" t="str">
        <f t="shared" si="90"/>
        <v>坊子</v>
      </c>
      <c r="S2928" t="str">
        <f t="shared" si="91"/>
        <v>0106</v>
      </c>
    </row>
    <row r="2929" spans="1:19">
      <c r="A2929" t="s">
        <v>28298</v>
      </c>
      <c r="B2929" t="s">
        <v>28299</v>
      </c>
      <c r="C2929" t="s">
        <v>49</v>
      </c>
      <c r="D2929" t="s">
        <v>28300</v>
      </c>
      <c r="E2929" t="s">
        <v>26645</v>
      </c>
      <c r="F2929" t="s">
        <v>28301</v>
      </c>
      <c r="G2929" t="s">
        <v>28302</v>
      </c>
      <c r="H2929" t="s">
        <v>28303</v>
      </c>
      <c r="I2929" t="s">
        <v>12119</v>
      </c>
      <c r="J2929" t="s">
        <v>5462</v>
      </c>
      <c r="K2929" t="s">
        <v>5463</v>
      </c>
      <c r="L2929" t="s">
        <v>95</v>
      </c>
      <c r="M2929" t="s">
        <v>4844</v>
      </c>
      <c r="N2929" t="s">
        <v>5198</v>
      </c>
      <c r="O2929" t="s">
        <v>5464</v>
      </c>
      <c r="P2929" t="s">
        <v>28304</v>
      </c>
      <c r="R2929" t="str">
        <f t="shared" si="90"/>
        <v>安丘</v>
      </c>
      <c r="S2929" t="str">
        <f t="shared" si="91"/>
        <v>0106</v>
      </c>
    </row>
    <row r="2930" spans="1:19">
      <c r="A2930" t="s">
        <v>28305</v>
      </c>
      <c r="B2930" t="s">
        <v>28306</v>
      </c>
      <c r="C2930" t="s">
        <v>49</v>
      </c>
      <c r="D2930" t="s">
        <v>28307</v>
      </c>
      <c r="E2930" t="s">
        <v>26645</v>
      </c>
      <c r="F2930" t="s">
        <v>28308</v>
      </c>
      <c r="G2930" t="s">
        <v>28309</v>
      </c>
      <c r="H2930" t="s">
        <v>28310</v>
      </c>
      <c r="I2930" t="s">
        <v>12119</v>
      </c>
      <c r="J2930" t="s">
        <v>9154</v>
      </c>
      <c r="K2930" t="s">
        <v>9155</v>
      </c>
      <c r="L2930" t="s">
        <v>60</v>
      </c>
      <c r="M2930" t="s">
        <v>4774</v>
      </c>
      <c r="N2930" t="s">
        <v>4972</v>
      </c>
      <c r="O2930" t="s">
        <v>9156</v>
      </c>
      <c r="Q2930" t="s">
        <v>28311</v>
      </c>
      <c r="R2930" t="str">
        <f t="shared" si="90"/>
        <v>奎文</v>
      </c>
      <c r="S2930" t="str">
        <f t="shared" si="91"/>
        <v>0106</v>
      </c>
    </row>
    <row r="2931" spans="1:19">
      <c r="A2931" t="s">
        <v>28312</v>
      </c>
      <c r="B2931" t="s">
        <v>28313</v>
      </c>
      <c r="C2931" t="s">
        <v>49</v>
      </c>
      <c r="D2931" t="s">
        <v>28314</v>
      </c>
      <c r="E2931" t="s">
        <v>28315</v>
      </c>
      <c r="F2931" t="s">
        <v>28316</v>
      </c>
      <c r="G2931" t="s">
        <v>28317</v>
      </c>
      <c r="H2931" t="s">
        <v>28318</v>
      </c>
      <c r="I2931" t="s">
        <v>4813</v>
      </c>
      <c r="J2931" t="s">
        <v>5122</v>
      </c>
      <c r="K2931" t="s">
        <v>5123</v>
      </c>
      <c r="L2931" t="s">
        <v>237</v>
      </c>
      <c r="O2931" t="s">
        <v>5124</v>
      </c>
      <c r="R2931" t="str">
        <f t="shared" si="90"/>
        <v>潍城</v>
      </c>
      <c r="S2931" t="str">
        <f t="shared" si="91"/>
        <v>0106</v>
      </c>
    </row>
    <row r="2932" spans="1:19">
      <c r="A2932" t="s">
        <v>28319</v>
      </c>
      <c r="B2932" t="s">
        <v>28320</v>
      </c>
      <c r="C2932" t="s">
        <v>49</v>
      </c>
      <c r="D2932" t="s">
        <v>28321</v>
      </c>
      <c r="E2932" t="s">
        <v>28322</v>
      </c>
      <c r="F2932" t="s">
        <v>28323</v>
      </c>
      <c r="G2932" t="s">
        <v>28324</v>
      </c>
      <c r="H2932" t="s">
        <v>28325</v>
      </c>
      <c r="I2932" t="s">
        <v>12119</v>
      </c>
      <c r="J2932" t="s">
        <v>7467</v>
      </c>
      <c r="K2932" t="s">
        <v>7468</v>
      </c>
      <c r="L2932" t="s">
        <v>123</v>
      </c>
      <c r="M2932" t="s">
        <v>7210</v>
      </c>
      <c r="N2932" t="s">
        <v>4892</v>
      </c>
      <c r="O2932" t="s">
        <v>7469</v>
      </c>
      <c r="P2932" t="s">
        <v>28326</v>
      </c>
      <c r="R2932" t="str">
        <f t="shared" si="90"/>
        <v>诸城</v>
      </c>
      <c r="S2932" t="str">
        <f t="shared" si="91"/>
        <v>0106</v>
      </c>
    </row>
    <row r="2933" spans="1:19">
      <c r="A2933" t="s">
        <v>28327</v>
      </c>
      <c r="B2933" t="s">
        <v>28328</v>
      </c>
      <c r="C2933" t="s">
        <v>49</v>
      </c>
      <c r="D2933" t="s">
        <v>28329</v>
      </c>
      <c r="E2933" t="s">
        <v>26614</v>
      </c>
      <c r="F2933" t="s">
        <v>28330</v>
      </c>
      <c r="G2933" t="s">
        <v>28331</v>
      </c>
      <c r="H2933" t="s">
        <v>28332</v>
      </c>
      <c r="I2933" t="s">
        <v>6877</v>
      </c>
      <c r="J2933" t="s">
        <v>5245</v>
      </c>
      <c r="K2933" t="s">
        <v>5246</v>
      </c>
      <c r="L2933" t="s">
        <v>237</v>
      </c>
      <c r="M2933" t="s">
        <v>5247</v>
      </c>
      <c r="O2933" t="s">
        <v>5249</v>
      </c>
      <c r="Q2933" t="s">
        <v>28333</v>
      </c>
      <c r="R2933" t="str">
        <f t="shared" si="90"/>
        <v>潍城</v>
      </c>
      <c r="S2933" t="str">
        <f t="shared" si="91"/>
        <v>0106</v>
      </c>
    </row>
    <row r="2934" spans="1:19">
      <c r="A2934" t="s">
        <v>28334</v>
      </c>
      <c r="B2934" t="s">
        <v>28335</v>
      </c>
      <c r="C2934" t="s">
        <v>49</v>
      </c>
      <c r="D2934" t="s">
        <v>28336</v>
      </c>
      <c r="E2934" t="s">
        <v>27402</v>
      </c>
      <c r="F2934" t="s">
        <v>28337</v>
      </c>
      <c r="G2934" t="s">
        <v>28338</v>
      </c>
      <c r="H2934" t="s">
        <v>28339</v>
      </c>
      <c r="I2934" t="s">
        <v>4813</v>
      </c>
      <c r="J2934" t="s">
        <v>5636</v>
      </c>
      <c r="K2934" t="s">
        <v>5637</v>
      </c>
      <c r="L2934" t="s">
        <v>105</v>
      </c>
      <c r="M2934" t="s">
        <v>5638</v>
      </c>
      <c r="N2934" t="s">
        <v>5056</v>
      </c>
      <c r="O2934" t="s">
        <v>5639</v>
      </c>
      <c r="P2934" t="s">
        <v>28340</v>
      </c>
      <c r="Q2934" t="s">
        <v>28341</v>
      </c>
      <c r="R2934" t="str">
        <f t="shared" si="90"/>
        <v>寿光</v>
      </c>
      <c r="S2934" t="str">
        <f t="shared" si="91"/>
        <v>0106</v>
      </c>
    </row>
    <row r="2935" spans="1:19">
      <c r="A2935" t="s">
        <v>28342</v>
      </c>
      <c r="B2935" t="s">
        <v>28343</v>
      </c>
      <c r="C2935" t="s">
        <v>49</v>
      </c>
      <c r="D2935" t="s">
        <v>28344</v>
      </c>
      <c r="E2935" t="s">
        <v>26780</v>
      </c>
      <c r="F2935" t="s">
        <v>28345</v>
      </c>
      <c r="G2935" t="s">
        <v>28346</v>
      </c>
      <c r="H2935" t="s">
        <v>28347</v>
      </c>
      <c r="I2935" t="s">
        <v>4813</v>
      </c>
      <c r="J2935" t="s">
        <v>25223</v>
      </c>
      <c r="K2935" t="s">
        <v>25224</v>
      </c>
      <c r="L2935" t="s">
        <v>95</v>
      </c>
      <c r="M2935" t="s">
        <v>4958</v>
      </c>
      <c r="N2935" t="s">
        <v>5056</v>
      </c>
      <c r="O2935" t="s">
        <v>25225</v>
      </c>
      <c r="P2935" t="s">
        <v>28348</v>
      </c>
      <c r="Q2935" t="s">
        <v>28349</v>
      </c>
      <c r="R2935" t="str">
        <f t="shared" si="90"/>
        <v>安丘</v>
      </c>
      <c r="S2935" t="str">
        <f t="shared" si="91"/>
        <v>0106</v>
      </c>
    </row>
    <row r="2936" spans="1:19">
      <c r="A2936" t="s">
        <v>28350</v>
      </c>
      <c r="B2936" t="s">
        <v>28351</v>
      </c>
      <c r="C2936" t="s">
        <v>49</v>
      </c>
      <c r="D2936" t="s">
        <v>28352</v>
      </c>
      <c r="E2936" t="s">
        <v>27806</v>
      </c>
      <c r="F2936" t="s">
        <v>28353</v>
      </c>
      <c r="G2936" t="s">
        <v>28354</v>
      </c>
      <c r="H2936" t="s">
        <v>28355</v>
      </c>
      <c r="I2936" t="s">
        <v>4813</v>
      </c>
      <c r="J2936" t="s">
        <v>5636</v>
      </c>
      <c r="K2936" t="s">
        <v>5637</v>
      </c>
      <c r="L2936" t="s">
        <v>105</v>
      </c>
      <c r="M2936" t="s">
        <v>5638</v>
      </c>
      <c r="O2936" t="s">
        <v>5639</v>
      </c>
      <c r="P2936" t="s">
        <v>28356</v>
      </c>
      <c r="Q2936" t="s">
        <v>22902</v>
      </c>
      <c r="R2936" t="str">
        <f t="shared" si="90"/>
        <v>寿光</v>
      </c>
      <c r="S2936" t="str">
        <f t="shared" si="91"/>
        <v>0106</v>
      </c>
    </row>
    <row r="2937" spans="1:19">
      <c r="A2937" t="s">
        <v>28357</v>
      </c>
      <c r="B2937" t="s">
        <v>28358</v>
      </c>
      <c r="C2937" t="s">
        <v>49</v>
      </c>
      <c r="D2937" t="s">
        <v>28359</v>
      </c>
      <c r="E2937" t="s">
        <v>26780</v>
      </c>
      <c r="F2937" t="s">
        <v>28360</v>
      </c>
      <c r="G2937" t="s">
        <v>28361</v>
      </c>
      <c r="H2937" t="s">
        <v>27817</v>
      </c>
      <c r="I2937" t="s">
        <v>5835</v>
      </c>
      <c r="J2937" t="s">
        <v>11207</v>
      </c>
      <c r="K2937" t="s">
        <v>11208</v>
      </c>
      <c r="L2937" t="s">
        <v>123</v>
      </c>
      <c r="M2937" t="s">
        <v>7767</v>
      </c>
      <c r="N2937" t="s">
        <v>4946</v>
      </c>
      <c r="O2937" t="s">
        <v>11209</v>
      </c>
      <c r="P2937" t="s">
        <v>28362</v>
      </c>
      <c r="R2937" t="str">
        <f t="shared" si="90"/>
        <v>诸城</v>
      </c>
      <c r="S2937" t="str">
        <f t="shared" si="91"/>
        <v>0106</v>
      </c>
    </row>
    <row r="2938" spans="1:19">
      <c r="A2938" t="s">
        <v>28363</v>
      </c>
      <c r="B2938" t="s">
        <v>28364</v>
      </c>
      <c r="C2938" t="s">
        <v>49</v>
      </c>
      <c r="D2938" t="s">
        <v>28365</v>
      </c>
      <c r="E2938" t="s">
        <v>28366</v>
      </c>
      <c r="F2938" t="s">
        <v>28367</v>
      </c>
      <c r="G2938" t="s">
        <v>28368</v>
      </c>
      <c r="H2938" t="s">
        <v>28250</v>
      </c>
      <c r="I2938" t="s">
        <v>4852</v>
      </c>
      <c r="J2938" t="s">
        <v>5875</v>
      </c>
      <c r="K2938" t="s">
        <v>5876</v>
      </c>
      <c r="L2938" t="s">
        <v>50</v>
      </c>
      <c r="M2938" t="s">
        <v>5877</v>
      </c>
      <c r="N2938" t="s">
        <v>4789</v>
      </c>
      <c r="O2938" t="s">
        <v>5878</v>
      </c>
      <c r="P2938" t="s">
        <v>28369</v>
      </c>
      <c r="R2938" t="str">
        <f t="shared" si="90"/>
        <v>青州</v>
      </c>
      <c r="S2938" t="str">
        <f t="shared" si="91"/>
        <v>0106</v>
      </c>
    </row>
    <row r="2939" spans="1:19">
      <c r="A2939" t="s">
        <v>28370</v>
      </c>
      <c r="B2939" t="s">
        <v>28371</v>
      </c>
      <c r="C2939" t="s">
        <v>49</v>
      </c>
      <c r="D2939" t="s">
        <v>28372</v>
      </c>
      <c r="E2939" t="s">
        <v>26614</v>
      </c>
      <c r="F2939" t="s">
        <v>28373</v>
      </c>
      <c r="G2939" t="s">
        <v>28374</v>
      </c>
      <c r="H2939" t="s">
        <v>28375</v>
      </c>
      <c r="I2939" t="s">
        <v>12844</v>
      </c>
      <c r="J2939" t="s">
        <v>5669</v>
      </c>
      <c r="K2939" t="s">
        <v>5670</v>
      </c>
      <c r="L2939" t="s">
        <v>60</v>
      </c>
      <c r="M2939" t="s">
        <v>5511</v>
      </c>
      <c r="O2939" t="s">
        <v>5671</v>
      </c>
      <c r="P2939" t="s">
        <v>28376</v>
      </c>
      <c r="R2939" t="str">
        <f t="shared" si="90"/>
        <v>奎文</v>
      </c>
      <c r="S2939" t="str">
        <f t="shared" si="91"/>
        <v>0106</v>
      </c>
    </row>
    <row r="2940" spans="1:19">
      <c r="A2940" t="s">
        <v>28377</v>
      </c>
      <c r="B2940" t="s">
        <v>28378</v>
      </c>
      <c r="C2940" t="s">
        <v>49</v>
      </c>
      <c r="D2940" t="s">
        <v>28379</v>
      </c>
      <c r="E2940" t="s">
        <v>28380</v>
      </c>
      <c r="F2940" t="s">
        <v>28381</v>
      </c>
      <c r="G2940" t="s">
        <v>28382</v>
      </c>
      <c r="H2940" t="s">
        <v>28383</v>
      </c>
      <c r="I2940" t="s">
        <v>4852</v>
      </c>
      <c r="J2940" t="s">
        <v>10820</v>
      </c>
      <c r="K2940" t="s">
        <v>10821</v>
      </c>
      <c r="L2940" t="s">
        <v>105</v>
      </c>
      <c r="M2940" t="s">
        <v>7805</v>
      </c>
      <c r="N2940" t="s">
        <v>9006</v>
      </c>
      <c r="O2940" t="s">
        <v>10822</v>
      </c>
      <c r="P2940" t="s">
        <v>28384</v>
      </c>
      <c r="R2940" t="str">
        <f t="shared" si="90"/>
        <v>寿光</v>
      </c>
      <c r="S2940" t="str">
        <f t="shared" si="91"/>
        <v>0106</v>
      </c>
    </row>
    <row r="2941" spans="1:19">
      <c r="A2941" t="s">
        <v>28385</v>
      </c>
      <c r="B2941" t="s">
        <v>28386</v>
      </c>
      <c r="C2941" t="s">
        <v>49</v>
      </c>
      <c r="D2941" t="s">
        <v>28387</v>
      </c>
      <c r="E2941" t="s">
        <v>26614</v>
      </c>
      <c r="F2941" t="s">
        <v>28388</v>
      </c>
      <c r="G2941" t="s">
        <v>28389</v>
      </c>
      <c r="H2941" t="s">
        <v>28390</v>
      </c>
      <c r="I2941" t="s">
        <v>12119</v>
      </c>
      <c r="J2941" t="s">
        <v>4969</v>
      </c>
      <c r="K2941" t="s">
        <v>4970</v>
      </c>
      <c r="L2941" t="s">
        <v>237</v>
      </c>
      <c r="M2941" t="s">
        <v>4971</v>
      </c>
      <c r="O2941" t="s">
        <v>9963</v>
      </c>
      <c r="P2941" t="s">
        <v>28391</v>
      </c>
      <c r="Q2941" t="s">
        <v>28392</v>
      </c>
      <c r="R2941" t="str">
        <f t="shared" si="90"/>
        <v>潍城</v>
      </c>
      <c r="S2941" t="str">
        <f t="shared" si="91"/>
        <v>0106</v>
      </c>
    </row>
    <row r="2942" spans="1:19">
      <c r="A2942" t="s">
        <v>28393</v>
      </c>
      <c r="B2942" t="s">
        <v>28394</v>
      </c>
      <c r="C2942" t="s">
        <v>49</v>
      </c>
      <c r="D2942" t="s">
        <v>28395</v>
      </c>
      <c r="E2942" t="s">
        <v>26780</v>
      </c>
      <c r="F2942" t="s">
        <v>28396</v>
      </c>
      <c r="G2942" t="s">
        <v>28397</v>
      </c>
      <c r="H2942" t="s">
        <v>28398</v>
      </c>
      <c r="I2942" t="s">
        <v>4852</v>
      </c>
      <c r="J2942" t="s">
        <v>8139</v>
      </c>
      <c r="K2942" t="s">
        <v>8140</v>
      </c>
      <c r="L2942" t="s">
        <v>105</v>
      </c>
      <c r="M2942" t="s">
        <v>6055</v>
      </c>
      <c r="N2942" t="s">
        <v>6601</v>
      </c>
      <c r="O2942" t="s">
        <v>8141</v>
      </c>
      <c r="P2942" t="s">
        <v>28399</v>
      </c>
      <c r="R2942" t="str">
        <f t="shared" si="90"/>
        <v>寿光</v>
      </c>
      <c r="S2942" t="str">
        <f t="shared" si="91"/>
        <v>0106</v>
      </c>
    </row>
    <row r="2943" spans="1:19">
      <c r="A2943" t="s">
        <v>28400</v>
      </c>
      <c r="B2943" t="s">
        <v>28401</v>
      </c>
      <c r="C2943" t="s">
        <v>49</v>
      </c>
      <c r="D2943" t="s">
        <v>28402</v>
      </c>
      <c r="E2943" t="s">
        <v>26614</v>
      </c>
      <c r="F2943" t="s">
        <v>28403</v>
      </c>
      <c r="G2943" t="s">
        <v>28404</v>
      </c>
      <c r="H2943" t="s">
        <v>28405</v>
      </c>
      <c r="I2943" t="s">
        <v>4852</v>
      </c>
      <c r="J2943" t="s">
        <v>8555</v>
      </c>
      <c r="K2943" t="s">
        <v>8556</v>
      </c>
      <c r="L2943" t="s">
        <v>86</v>
      </c>
      <c r="M2943" t="s">
        <v>8557</v>
      </c>
      <c r="O2943" t="s">
        <v>8558</v>
      </c>
      <c r="P2943" t="s">
        <v>28406</v>
      </c>
      <c r="Q2943" t="s">
        <v>28407</v>
      </c>
      <c r="R2943" t="str">
        <f t="shared" si="90"/>
        <v>坊子</v>
      </c>
      <c r="S2943" t="str">
        <f t="shared" si="91"/>
        <v>0106</v>
      </c>
    </row>
    <row r="2944" spans="1:19">
      <c r="A2944" t="s">
        <v>28408</v>
      </c>
      <c r="B2944" t="s">
        <v>28409</v>
      </c>
      <c r="C2944" t="s">
        <v>49</v>
      </c>
      <c r="D2944" t="s">
        <v>28410</v>
      </c>
      <c r="E2944" t="s">
        <v>26645</v>
      </c>
      <c r="F2944" t="s">
        <v>28411</v>
      </c>
      <c r="G2944" t="s">
        <v>28412</v>
      </c>
      <c r="H2944" t="s">
        <v>28413</v>
      </c>
      <c r="I2944" t="s">
        <v>12119</v>
      </c>
      <c r="J2944" t="s">
        <v>7114</v>
      </c>
      <c r="K2944" t="s">
        <v>7115</v>
      </c>
      <c r="L2944" t="s">
        <v>105</v>
      </c>
      <c r="M2944" t="s">
        <v>5176</v>
      </c>
      <c r="N2944" t="s">
        <v>5421</v>
      </c>
      <c r="O2944" t="s">
        <v>7116</v>
      </c>
      <c r="P2944" t="s">
        <v>28414</v>
      </c>
      <c r="Q2944" t="s">
        <v>28415</v>
      </c>
      <c r="R2944" t="str">
        <f t="shared" si="90"/>
        <v>寿光</v>
      </c>
      <c r="S2944" t="str">
        <f t="shared" si="91"/>
        <v>0106</v>
      </c>
    </row>
    <row r="2945" spans="1:19">
      <c r="A2945" t="s">
        <v>28416</v>
      </c>
      <c r="B2945" t="s">
        <v>28417</v>
      </c>
      <c r="C2945" t="s">
        <v>49</v>
      </c>
      <c r="D2945" t="s">
        <v>28418</v>
      </c>
      <c r="E2945" t="s">
        <v>26614</v>
      </c>
      <c r="F2945" t="s">
        <v>28419</v>
      </c>
      <c r="G2945" t="s">
        <v>28420</v>
      </c>
      <c r="H2945" t="s">
        <v>28421</v>
      </c>
      <c r="I2945" t="s">
        <v>12500</v>
      </c>
      <c r="J2945" t="s">
        <v>6664</v>
      </c>
      <c r="K2945" t="s">
        <v>6665</v>
      </c>
      <c r="L2945" t="s">
        <v>60</v>
      </c>
      <c r="M2945" t="s">
        <v>5511</v>
      </c>
      <c r="O2945" t="s">
        <v>6666</v>
      </c>
      <c r="P2945" t="s">
        <v>28422</v>
      </c>
      <c r="Q2945" t="s">
        <v>28423</v>
      </c>
      <c r="R2945" t="str">
        <f t="shared" ref="R2945:R3008" si="92">IF(OR(LEFT(L2945,2)="高新"),"奎文",IF(LEFT(L2945,2)="峡山","坊子",IF(LEFT(L2945,2)="滨海","寒亭",LEFT(L2945,2))))</f>
        <v>奎文</v>
      </c>
      <c r="S2945" t="str">
        <f t="shared" ref="S2945:S3008" si="93">TEXT(B2945,"mmdd")</f>
        <v>0106</v>
      </c>
    </row>
    <row r="2946" spans="1:19">
      <c r="A2946" t="s">
        <v>28424</v>
      </c>
      <c r="B2946" t="s">
        <v>28425</v>
      </c>
      <c r="C2946" t="s">
        <v>49</v>
      </c>
      <c r="D2946" t="s">
        <v>28426</v>
      </c>
      <c r="E2946" t="s">
        <v>26614</v>
      </c>
      <c r="F2946" t="s">
        <v>28427</v>
      </c>
      <c r="G2946" t="s">
        <v>28428</v>
      </c>
      <c r="H2946" t="s">
        <v>28429</v>
      </c>
      <c r="I2946" t="s">
        <v>4828</v>
      </c>
      <c r="J2946" t="s">
        <v>16844</v>
      </c>
      <c r="K2946" t="s">
        <v>16845</v>
      </c>
      <c r="L2946" t="s">
        <v>77</v>
      </c>
      <c r="M2946" t="s">
        <v>5733</v>
      </c>
      <c r="O2946" t="s">
        <v>16846</v>
      </c>
      <c r="P2946" t="s">
        <v>28430</v>
      </c>
      <c r="Q2946" t="s">
        <v>28431</v>
      </c>
      <c r="R2946" t="str">
        <f t="shared" si="92"/>
        <v>临朐</v>
      </c>
      <c r="S2946" t="str">
        <f t="shared" si="93"/>
        <v>0106</v>
      </c>
    </row>
    <row r="2947" spans="1:19">
      <c r="A2947" t="s">
        <v>1354</v>
      </c>
      <c r="B2947" t="s">
        <v>28432</v>
      </c>
      <c r="C2947" t="s">
        <v>49</v>
      </c>
      <c r="D2947" t="s">
        <v>28433</v>
      </c>
      <c r="E2947" t="s">
        <v>26780</v>
      </c>
      <c r="F2947" t="s">
        <v>28434</v>
      </c>
      <c r="G2947" t="s">
        <v>1352</v>
      </c>
      <c r="H2947" t="s">
        <v>28435</v>
      </c>
      <c r="I2947" t="s">
        <v>4852</v>
      </c>
      <c r="J2947" t="s">
        <v>5542</v>
      </c>
      <c r="K2947" t="s">
        <v>5543</v>
      </c>
      <c r="L2947" t="s">
        <v>105</v>
      </c>
      <c r="M2947" t="s">
        <v>5029</v>
      </c>
      <c r="N2947" t="s">
        <v>5451</v>
      </c>
      <c r="O2947" t="s">
        <v>5544</v>
      </c>
      <c r="P2947" t="s">
        <v>28436</v>
      </c>
      <c r="Q2947" t="s">
        <v>28437</v>
      </c>
      <c r="R2947" t="str">
        <f t="shared" si="92"/>
        <v>寿光</v>
      </c>
      <c r="S2947" t="str">
        <f t="shared" si="93"/>
        <v>0106</v>
      </c>
    </row>
    <row r="2948" spans="1:19">
      <c r="A2948" t="s">
        <v>28438</v>
      </c>
      <c r="B2948" t="s">
        <v>28439</v>
      </c>
      <c r="C2948" t="s">
        <v>49</v>
      </c>
      <c r="D2948" t="s">
        <v>28440</v>
      </c>
      <c r="E2948" t="s">
        <v>26780</v>
      </c>
      <c r="F2948" t="s">
        <v>28441</v>
      </c>
      <c r="G2948" t="s">
        <v>28442</v>
      </c>
      <c r="H2948" t="s">
        <v>28443</v>
      </c>
      <c r="I2948" t="s">
        <v>4852</v>
      </c>
      <c r="J2948" t="s">
        <v>5497</v>
      </c>
      <c r="K2948" t="s">
        <v>5498</v>
      </c>
      <c r="L2948" t="s">
        <v>375</v>
      </c>
      <c r="M2948" t="s">
        <v>5499</v>
      </c>
      <c r="N2948" t="s">
        <v>5056</v>
      </c>
      <c r="O2948" t="s">
        <v>5500</v>
      </c>
      <c r="P2948" t="s">
        <v>28444</v>
      </c>
      <c r="Q2948" t="s">
        <v>28445</v>
      </c>
      <c r="R2948" t="str">
        <f t="shared" si="92"/>
        <v>昌邑</v>
      </c>
      <c r="S2948" t="str">
        <f t="shared" si="93"/>
        <v>0106</v>
      </c>
    </row>
    <row r="2949" spans="1:19">
      <c r="A2949" t="s">
        <v>28446</v>
      </c>
      <c r="B2949" t="s">
        <v>28447</v>
      </c>
      <c r="C2949" t="s">
        <v>49</v>
      </c>
      <c r="D2949" t="s">
        <v>28448</v>
      </c>
      <c r="E2949" t="s">
        <v>26780</v>
      </c>
      <c r="F2949" t="s">
        <v>28449</v>
      </c>
      <c r="G2949" t="s">
        <v>28450</v>
      </c>
      <c r="H2949" t="s">
        <v>28451</v>
      </c>
      <c r="I2949" t="s">
        <v>4813</v>
      </c>
      <c r="J2949" t="s">
        <v>11556</v>
      </c>
      <c r="K2949" t="s">
        <v>11557</v>
      </c>
      <c r="L2949" t="s">
        <v>105</v>
      </c>
      <c r="M2949" t="s">
        <v>5769</v>
      </c>
      <c r="N2949" t="s">
        <v>5112</v>
      </c>
      <c r="O2949" t="s">
        <v>11558</v>
      </c>
      <c r="P2949" t="s">
        <v>28452</v>
      </c>
      <c r="Q2949" t="s">
        <v>28453</v>
      </c>
      <c r="R2949" t="str">
        <f t="shared" si="92"/>
        <v>寿光</v>
      </c>
      <c r="S2949" t="str">
        <f t="shared" si="93"/>
        <v>0106</v>
      </c>
    </row>
    <row r="2950" spans="1:19">
      <c r="A2950" t="s">
        <v>28454</v>
      </c>
      <c r="B2950" t="s">
        <v>28455</v>
      </c>
      <c r="C2950" t="s">
        <v>49</v>
      </c>
      <c r="D2950" t="s">
        <v>28456</v>
      </c>
      <c r="E2950" t="s">
        <v>28457</v>
      </c>
      <c r="F2950" t="s">
        <v>28458</v>
      </c>
      <c r="G2950" t="s">
        <v>28459</v>
      </c>
      <c r="H2950" t="s">
        <v>28460</v>
      </c>
      <c r="I2950" t="s">
        <v>8325</v>
      </c>
      <c r="J2950" t="s">
        <v>5122</v>
      </c>
      <c r="K2950" t="s">
        <v>5123</v>
      </c>
      <c r="N2950" t="s">
        <v>4775</v>
      </c>
      <c r="O2950" t="s">
        <v>5124</v>
      </c>
      <c r="R2950" t="str">
        <f t="shared" si="92"/>
        <v/>
      </c>
      <c r="S2950" t="str">
        <f t="shared" si="93"/>
        <v>0106</v>
      </c>
    </row>
    <row r="2951" spans="1:19">
      <c r="A2951" t="s">
        <v>28461</v>
      </c>
      <c r="B2951" t="s">
        <v>28462</v>
      </c>
      <c r="C2951" t="s">
        <v>49</v>
      </c>
      <c r="D2951" t="s">
        <v>28463</v>
      </c>
      <c r="E2951" t="s">
        <v>26780</v>
      </c>
      <c r="F2951" t="s">
        <v>28464</v>
      </c>
      <c r="G2951" t="s">
        <v>28465</v>
      </c>
      <c r="H2951" t="s">
        <v>28466</v>
      </c>
      <c r="I2951" t="s">
        <v>4852</v>
      </c>
      <c r="J2951" t="s">
        <v>9734</v>
      </c>
      <c r="K2951" t="s">
        <v>9735</v>
      </c>
      <c r="L2951" t="s">
        <v>60</v>
      </c>
      <c r="M2951" t="s">
        <v>4904</v>
      </c>
      <c r="N2951" t="s">
        <v>5112</v>
      </c>
      <c r="O2951" t="s">
        <v>9736</v>
      </c>
      <c r="P2951" t="s">
        <v>28467</v>
      </c>
      <c r="Q2951" t="s">
        <v>28468</v>
      </c>
      <c r="R2951" t="str">
        <f t="shared" si="92"/>
        <v>奎文</v>
      </c>
      <c r="S2951" t="str">
        <f t="shared" si="93"/>
        <v>0106</v>
      </c>
    </row>
    <row r="2952" spans="1:19">
      <c r="A2952" t="s">
        <v>28469</v>
      </c>
      <c r="B2952" t="s">
        <v>28470</v>
      </c>
      <c r="C2952" t="s">
        <v>49</v>
      </c>
      <c r="D2952" t="s">
        <v>28471</v>
      </c>
      <c r="E2952" t="s">
        <v>26820</v>
      </c>
      <c r="F2952" t="s">
        <v>28472</v>
      </c>
      <c r="G2952" t="s">
        <v>28473</v>
      </c>
      <c r="H2952" t="s">
        <v>28474</v>
      </c>
      <c r="I2952" t="s">
        <v>12119</v>
      </c>
      <c r="J2952" t="s">
        <v>5967</v>
      </c>
      <c r="K2952" t="s">
        <v>5968</v>
      </c>
      <c r="L2952" t="s">
        <v>60</v>
      </c>
      <c r="M2952" t="s">
        <v>4904</v>
      </c>
      <c r="N2952" t="s">
        <v>5699</v>
      </c>
      <c r="O2952" t="s">
        <v>5969</v>
      </c>
      <c r="P2952" t="s">
        <v>28475</v>
      </c>
      <c r="R2952" t="str">
        <f t="shared" si="92"/>
        <v>奎文</v>
      </c>
      <c r="S2952" t="str">
        <f t="shared" si="93"/>
        <v>0106</v>
      </c>
    </row>
    <row r="2953" spans="1:19">
      <c r="A2953" t="s">
        <v>28476</v>
      </c>
      <c r="B2953" t="s">
        <v>28477</v>
      </c>
      <c r="C2953" t="s">
        <v>49</v>
      </c>
      <c r="D2953" t="s">
        <v>28478</v>
      </c>
      <c r="E2953" t="s">
        <v>26614</v>
      </c>
      <c r="F2953" t="s">
        <v>28479</v>
      </c>
      <c r="G2953" t="s">
        <v>28480</v>
      </c>
      <c r="H2953" t="s">
        <v>28481</v>
      </c>
      <c r="I2953" t="s">
        <v>12119</v>
      </c>
      <c r="J2953" t="s">
        <v>6150</v>
      </c>
      <c r="K2953" t="s">
        <v>6151</v>
      </c>
      <c r="L2953" t="s">
        <v>95</v>
      </c>
      <c r="M2953" t="s">
        <v>5709</v>
      </c>
      <c r="O2953" t="s">
        <v>6153</v>
      </c>
      <c r="P2953" t="s">
        <v>28482</v>
      </c>
      <c r="Q2953" t="s">
        <v>28483</v>
      </c>
      <c r="R2953" t="str">
        <f t="shared" si="92"/>
        <v>安丘</v>
      </c>
      <c r="S2953" t="str">
        <f t="shared" si="93"/>
        <v>0106</v>
      </c>
    </row>
    <row r="2954" spans="1:19">
      <c r="A2954" t="s">
        <v>28484</v>
      </c>
      <c r="B2954" t="s">
        <v>28485</v>
      </c>
      <c r="C2954" t="s">
        <v>49</v>
      </c>
      <c r="D2954" t="s">
        <v>28486</v>
      </c>
      <c r="E2954" t="s">
        <v>26820</v>
      </c>
      <c r="F2954" t="s">
        <v>28487</v>
      </c>
      <c r="G2954" t="s">
        <v>28488</v>
      </c>
      <c r="H2954" t="s">
        <v>28489</v>
      </c>
      <c r="I2954" t="s">
        <v>12119</v>
      </c>
      <c r="J2954" t="s">
        <v>10248</v>
      </c>
      <c r="K2954" t="s">
        <v>10249</v>
      </c>
      <c r="L2954" t="s">
        <v>375</v>
      </c>
      <c r="M2954" t="s">
        <v>7334</v>
      </c>
      <c r="N2954" t="s">
        <v>5056</v>
      </c>
      <c r="O2954" t="s">
        <v>10251</v>
      </c>
      <c r="P2954" t="s">
        <v>28490</v>
      </c>
      <c r="R2954" t="str">
        <f t="shared" si="92"/>
        <v>昌邑</v>
      </c>
      <c r="S2954" t="str">
        <f t="shared" si="93"/>
        <v>0106</v>
      </c>
    </row>
    <row r="2955" spans="1:19">
      <c r="A2955" t="s">
        <v>28491</v>
      </c>
      <c r="B2955" t="s">
        <v>28492</v>
      </c>
      <c r="C2955" t="s">
        <v>49</v>
      </c>
      <c r="D2955" t="s">
        <v>28493</v>
      </c>
      <c r="E2955" t="s">
        <v>26780</v>
      </c>
      <c r="F2955" t="s">
        <v>28494</v>
      </c>
      <c r="G2955" t="s">
        <v>28495</v>
      </c>
      <c r="H2955" t="s">
        <v>28496</v>
      </c>
      <c r="I2955" t="s">
        <v>4852</v>
      </c>
      <c r="J2955" t="s">
        <v>9612</v>
      </c>
      <c r="K2955" t="s">
        <v>12593</v>
      </c>
      <c r="L2955" t="s">
        <v>114</v>
      </c>
      <c r="M2955" t="s">
        <v>4918</v>
      </c>
      <c r="N2955" t="s">
        <v>10954</v>
      </c>
      <c r="O2955" t="s">
        <v>12594</v>
      </c>
      <c r="P2955" t="s">
        <v>28497</v>
      </c>
      <c r="Q2955" t="s">
        <v>28498</v>
      </c>
      <c r="R2955" t="str">
        <f t="shared" si="92"/>
        <v>高密</v>
      </c>
      <c r="S2955" t="str">
        <f t="shared" si="93"/>
        <v>0106</v>
      </c>
    </row>
    <row r="2956" spans="1:19">
      <c r="A2956" t="s">
        <v>28499</v>
      </c>
      <c r="B2956" t="s">
        <v>28500</v>
      </c>
      <c r="C2956" t="s">
        <v>49</v>
      </c>
      <c r="D2956" t="s">
        <v>28501</v>
      </c>
      <c r="E2956" t="s">
        <v>26614</v>
      </c>
      <c r="F2956" t="s">
        <v>28502</v>
      </c>
      <c r="G2956" t="s">
        <v>28503</v>
      </c>
      <c r="H2956" t="s">
        <v>28504</v>
      </c>
      <c r="I2956" t="s">
        <v>4813</v>
      </c>
      <c r="J2956" t="s">
        <v>9228</v>
      </c>
      <c r="K2956" t="s">
        <v>9229</v>
      </c>
      <c r="L2956" t="s">
        <v>123</v>
      </c>
      <c r="M2956" t="s">
        <v>7480</v>
      </c>
      <c r="O2956" t="s">
        <v>9230</v>
      </c>
      <c r="P2956" t="s">
        <v>28505</v>
      </c>
      <c r="Q2956" t="s">
        <v>28506</v>
      </c>
      <c r="R2956" t="str">
        <f t="shared" si="92"/>
        <v>诸城</v>
      </c>
      <c r="S2956" t="str">
        <f t="shared" si="93"/>
        <v>0106</v>
      </c>
    </row>
    <row r="2957" spans="1:19">
      <c r="A2957" t="s">
        <v>28507</v>
      </c>
      <c r="B2957" t="s">
        <v>28508</v>
      </c>
      <c r="C2957" t="s">
        <v>49</v>
      </c>
      <c r="D2957" t="s">
        <v>28509</v>
      </c>
      <c r="E2957" t="s">
        <v>26638</v>
      </c>
      <c r="F2957" t="s">
        <v>28510</v>
      </c>
      <c r="G2957" t="s">
        <v>28511</v>
      </c>
      <c r="H2957" t="s">
        <v>28512</v>
      </c>
      <c r="I2957" t="s">
        <v>4785</v>
      </c>
      <c r="J2957" t="s">
        <v>9661</v>
      </c>
      <c r="K2957" t="s">
        <v>9662</v>
      </c>
      <c r="L2957" t="s">
        <v>105</v>
      </c>
      <c r="M2957" t="s">
        <v>5029</v>
      </c>
      <c r="N2957" t="s">
        <v>4845</v>
      </c>
      <c r="O2957" t="s">
        <v>9663</v>
      </c>
      <c r="P2957" t="s">
        <v>28513</v>
      </c>
      <c r="Q2957" t="s">
        <v>28514</v>
      </c>
      <c r="R2957" t="str">
        <f t="shared" si="92"/>
        <v>寿光</v>
      </c>
      <c r="S2957" t="str">
        <f t="shared" si="93"/>
        <v>0106</v>
      </c>
    </row>
    <row r="2958" spans="1:19">
      <c r="A2958" t="s">
        <v>28515</v>
      </c>
      <c r="B2958" t="s">
        <v>28516</v>
      </c>
      <c r="C2958" t="s">
        <v>49</v>
      </c>
      <c r="D2958" t="s">
        <v>28517</v>
      </c>
      <c r="E2958" t="s">
        <v>26780</v>
      </c>
      <c r="F2958" t="s">
        <v>28518</v>
      </c>
      <c r="G2958" t="s">
        <v>28519</v>
      </c>
      <c r="H2958" t="s">
        <v>28520</v>
      </c>
      <c r="I2958" t="s">
        <v>4785</v>
      </c>
      <c r="J2958" t="s">
        <v>9612</v>
      </c>
      <c r="K2958" t="s">
        <v>9613</v>
      </c>
      <c r="L2958" t="s">
        <v>114</v>
      </c>
      <c r="M2958" t="s">
        <v>9614</v>
      </c>
      <c r="N2958" t="s">
        <v>7558</v>
      </c>
      <c r="O2958" t="s">
        <v>9615</v>
      </c>
      <c r="P2958" t="s">
        <v>28521</v>
      </c>
      <c r="R2958" t="str">
        <f t="shared" si="92"/>
        <v>高密</v>
      </c>
      <c r="S2958" t="str">
        <f t="shared" si="93"/>
        <v>0106</v>
      </c>
    </row>
    <row r="2959" spans="1:19">
      <c r="A2959" t="s">
        <v>28522</v>
      </c>
      <c r="B2959" t="s">
        <v>28523</v>
      </c>
      <c r="C2959" t="s">
        <v>49</v>
      </c>
      <c r="D2959" t="s">
        <v>28524</v>
      </c>
      <c r="E2959" t="s">
        <v>26780</v>
      </c>
      <c r="F2959" t="s">
        <v>28525</v>
      </c>
      <c r="G2959" t="s">
        <v>28526</v>
      </c>
      <c r="H2959" t="s">
        <v>28527</v>
      </c>
      <c r="I2959" t="s">
        <v>4955</v>
      </c>
      <c r="J2959" t="s">
        <v>7910</v>
      </c>
      <c r="K2959" t="s">
        <v>7911</v>
      </c>
      <c r="L2959" t="s">
        <v>375</v>
      </c>
      <c r="M2959" t="s">
        <v>5409</v>
      </c>
      <c r="N2959" t="s">
        <v>14468</v>
      </c>
      <c r="O2959" t="s">
        <v>7913</v>
      </c>
      <c r="P2959" t="s">
        <v>28528</v>
      </c>
      <c r="Q2959" t="s">
        <v>28529</v>
      </c>
      <c r="R2959" t="str">
        <f t="shared" si="92"/>
        <v>昌邑</v>
      </c>
      <c r="S2959" t="str">
        <f t="shared" si="93"/>
        <v>0106</v>
      </c>
    </row>
    <row r="2960" spans="1:19">
      <c r="A2960" t="s">
        <v>28530</v>
      </c>
      <c r="B2960" t="s">
        <v>28531</v>
      </c>
      <c r="C2960" t="s">
        <v>49</v>
      </c>
      <c r="D2960" t="s">
        <v>28532</v>
      </c>
      <c r="E2960" t="s">
        <v>26780</v>
      </c>
      <c r="F2960" t="s">
        <v>28533</v>
      </c>
      <c r="G2960" t="s">
        <v>28534</v>
      </c>
      <c r="H2960" t="s">
        <v>28535</v>
      </c>
      <c r="I2960" t="s">
        <v>4955</v>
      </c>
      <c r="J2960" t="s">
        <v>5743</v>
      </c>
      <c r="K2960" t="s">
        <v>5744</v>
      </c>
      <c r="L2960" t="s">
        <v>375</v>
      </c>
      <c r="M2960" t="s">
        <v>5745</v>
      </c>
      <c r="N2960" t="s">
        <v>5960</v>
      </c>
      <c r="O2960" t="s">
        <v>5746</v>
      </c>
      <c r="P2960" t="s">
        <v>28536</v>
      </c>
      <c r="Q2960" t="s">
        <v>28537</v>
      </c>
      <c r="R2960" t="str">
        <f t="shared" si="92"/>
        <v>昌邑</v>
      </c>
      <c r="S2960" t="str">
        <f t="shared" si="93"/>
        <v>0106</v>
      </c>
    </row>
    <row r="2961" spans="1:19">
      <c r="A2961" t="s">
        <v>28538</v>
      </c>
      <c r="B2961" t="s">
        <v>28539</v>
      </c>
      <c r="C2961" t="s">
        <v>49</v>
      </c>
      <c r="D2961" t="s">
        <v>28540</v>
      </c>
      <c r="E2961" t="s">
        <v>26614</v>
      </c>
      <c r="F2961" t="s">
        <v>28541</v>
      </c>
      <c r="G2961" t="s">
        <v>28542</v>
      </c>
      <c r="H2961" t="s">
        <v>28543</v>
      </c>
      <c r="I2961" t="s">
        <v>4852</v>
      </c>
      <c r="J2961" t="s">
        <v>8915</v>
      </c>
      <c r="K2961" t="s">
        <v>8916</v>
      </c>
      <c r="L2961" t="s">
        <v>86</v>
      </c>
      <c r="M2961" t="s">
        <v>7679</v>
      </c>
      <c r="O2961" t="s">
        <v>8917</v>
      </c>
      <c r="P2961" t="s">
        <v>28544</v>
      </c>
      <c r="R2961" t="str">
        <f t="shared" si="92"/>
        <v>坊子</v>
      </c>
      <c r="S2961" t="str">
        <f t="shared" si="93"/>
        <v>0106</v>
      </c>
    </row>
    <row r="2962" spans="1:19">
      <c r="A2962" t="s">
        <v>28545</v>
      </c>
      <c r="B2962" t="s">
        <v>28546</v>
      </c>
      <c r="C2962" t="s">
        <v>49</v>
      </c>
      <c r="D2962" t="s">
        <v>28547</v>
      </c>
      <c r="E2962" t="s">
        <v>26780</v>
      </c>
      <c r="F2962" t="s">
        <v>28548</v>
      </c>
      <c r="G2962" t="s">
        <v>28549</v>
      </c>
      <c r="H2962" t="s">
        <v>28550</v>
      </c>
      <c r="I2962" t="s">
        <v>4852</v>
      </c>
      <c r="J2962" t="s">
        <v>24148</v>
      </c>
      <c r="K2962" t="s">
        <v>24149</v>
      </c>
      <c r="L2962" t="s">
        <v>123</v>
      </c>
      <c r="M2962" t="s">
        <v>6022</v>
      </c>
      <c r="N2962" t="s">
        <v>5030</v>
      </c>
      <c r="O2962" t="s">
        <v>24150</v>
      </c>
      <c r="P2962" t="s">
        <v>28551</v>
      </c>
      <c r="Q2962" t="s">
        <v>28552</v>
      </c>
      <c r="R2962" t="str">
        <f t="shared" si="92"/>
        <v>诸城</v>
      </c>
      <c r="S2962" t="str">
        <f t="shared" si="93"/>
        <v>0106</v>
      </c>
    </row>
    <row r="2963" spans="1:19">
      <c r="A2963" t="s">
        <v>28553</v>
      </c>
      <c r="B2963" t="s">
        <v>28554</v>
      </c>
      <c r="C2963" t="s">
        <v>49</v>
      </c>
      <c r="D2963" t="s">
        <v>28555</v>
      </c>
      <c r="E2963" t="s">
        <v>26614</v>
      </c>
      <c r="F2963" t="s">
        <v>28556</v>
      </c>
      <c r="G2963" t="s">
        <v>28557</v>
      </c>
      <c r="H2963" t="s">
        <v>28558</v>
      </c>
      <c r="I2963" t="s">
        <v>4852</v>
      </c>
      <c r="J2963" t="s">
        <v>5473</v>
      </c>
      <c r="K2963" t="s">
        <v>5474</v>
      </c>
      <c r="L2963" t="s">
        <v>86</v>
      </c>
      <c r="M2963" t="s">
        <v>5099</v>
      </c>
      <c r="O2963" t="s">
        <v>5475</v>
      </c>
      <c r="P2963" t="s">
        <v>28559</v>
      </c>
      <c r="R2963" t="str">
        <f t="shared" si="92"/>
        <v>坊子</v>
      </c>
      <c r="S2963" t="str">
        <f t="shared" si="93"/>
        <v>0106</v>
      </c>
    </row>
    <row r="2964" spans="1:19">
      <c r="A2964" t="s">
        <v>28560</v>
      </c>
      <c r="B2964" t="s">
        <v>28561</v>
      </c>
      <c r="C2964" t="s">
        <v>49</v>
      </c>
      <c r="D2964" t="s">
        <v>28562</v>
      </c>
      <c r="E2964" t="s">
        <v>26780</v>
      </c>
      <c r="F2964" t="s">
        <v>28563</v>
      </c>
      <c r="G2964" t="s">
        <v>28564</v>
      </c>
      <c r="H2964" t="s">
        <v>28565</v>
      </c>
      <c r="I2964" t="s">
        <v>4852</v>
      </c>
      <c r="J2964" t="s">
        <v>10771</v>
      </c>
      <c r="K2964" t="s">
        <v>10772</v>
      </c>
      <c r="L2964" t="s">
        <v>60</v>
      </c>
      <c r="M2964" t="s">
        <v>5420</v>
      </c>
      <c r="N2964" t="s">
        <v>6601</v>
      </c>
      <c r="O2964" t="s">
        <v>10773</v>
      </c>
      <c r="P2964" t="s">
        <v>28566</v>
      </c>
      <c r="Q2964" t="s">
        <v>28567</v>
      </c>
      <c r="R2964" t="str">
        <f t="shared" si="92"/>
        <v>奎文</v>
      </c>
      <c r="S2964" t="str">
        <f t="shared" si="93"/>
        <v>0106</v>
      </c>
    </row>
    <row r="2965" spans="1:19">
      <c r="A2965" t="s">
        <v>28568</v>
      </c>
      <c r="B2965" t="s">
        <v>28569</v>
      </c>
      <c r="C2965" t="s">
        <v>49</v>
      </c>
      <c r="D2965" t="s">
        <v>28570</v>
      </c>
      <c r="E2965" t="s">
        <v>26780</v>
      </c>
      <c r="F2965" t="s">
        <v>28571</v>
      </c>
      <c r="G2965" t="s">
        <v>28572</v>
      </c>
      <c r="H2965" t="s">
        <v>28573</v>
      </c>
      <c r="I2965" t="s">
        <v>4852</v>
      </c>
      <c r="J2965" t="s">
        <v>6423</v>
      </c>
      <c r="K2965" t="s">
        <v>6424</v>
      </c>
      <c r="L2965" t="s">
        <v>60</v>
      </c>
      <c r="M2965" t="s">
        <v>5511</v>
      </c>
      <c r="N2965" t="s">
        <v>4881</v>
      </c>
      <c r="O2965" t="s">
        <v>6425</v>
      </c>
      <c r="P2965" t="s">
        <v>28574</v>
      </c>
      <c r="Q2965" t="s">
        <v>28575</v>
      </c>
      <c r="R2965" t="str">
        <f t="shared" si="92"/>
        <v>奎文</v>
      </c>
      <c r="S2965" t="str">
        <f t="shared" si="93"/>
        <v>0106</v>
      </c>
    </row>
    <row r="2966" spans="1:19">
      <c r="A2966" t="s">
        <v>28576</v>
      </c>
      <c r="B2966" t="s">
        <v>28577</v>
      </c>
      <c r="C2966" t="s">
        <v>49</v>
      </c>
      <c r="D2966" t="s">
        <v>28578</v>
      </c>
      <c r="E2966" t="s">
        <v>26614</v>
      </c>
      <c r="F2966" t="s">
        <v>28579</v>
      </c>
      <c r="G2966" t="s">
        <v>28580</v>
      </c>
      <c r="H2966" t="s">
        <v>28581</v>
      </c>
      <c r="I2966" t="s">
        <v>4785</v>
      </c>
      <c r="J2966" t="s">
        <v>25223</v>
      </c>
      <c r="K2966" t="s">
        <v>25224</v>
      </c>
      <c r="L2966" t="s">
        <v>95</v>
      </c>
      <c r="M2966" t="s">
        <v>4958</v>
      </c>
      <c r="O2966" t="s">
        <v>25225</v>
      </c>
      <c r="P2966" t="s">
        <v>28582</v>
      </c>
      <c r="R2966" t="str">
        <f t="shared" si="92"/>
        <v>安丘</v>
      </c>
      <c r="S2966" t="str">
        <f t="shared" si="93"/>
        <v>0106</v>
      </c>
    </row>
    <row r="2967" spans="1:19">
      <c r="A2967" t="s">
        <v>28583</v>
      </c>
      <c r="B2967" t="s">
        <v>28584</v>
      </c>
      <c r="C2967" t="s">
        <v>49</v>
      </c>
      <c r="D2967" t="s">
        <v>28585</v>
      </c>
      <c r="E2967" t="s">
        <v>26780</v>
      </c>
      <c r="F2967" t="s">
        <v>28586</v>
      </c>
      <c r="G2967" t="s">
        <v>28587</v>
      </c>
      <c r="H2967" t="s">
        <v>28588</v>
      </c>
      <c r="I2967" t="s">
        <v>4852</v>
      </c>
      <c r="J2967" t="s">
        <v>7155</v>
      </c>
      <c r="K2967" t="s">
        <v>7156</v>
      </c>
      <c r="L2967" t="s">
        <v>148</v>
      </c>
      <c r="M2967" t="s">
        <v>6391</v>
      </c>
      <c r="N2967" t="s">
        <v>5017</v>
      </c>
      <c r="O2967" t="s">
        <v>7157</v>
      </c>
      <c r="P2967" t="s">
        <v>28589</v>
      </c>
      <c r="Q2967" t="s">
        <v>28590</v>
      </c>
      <c r="R2967" t="str">
        <f t="shared" si="92"/>
        <v>寒亭</v>
      </c>
      <c r="S2967" t="str">
        <f t="shared" si="93"/>
        <v>0106</v>
      </c>
    </row>
    <row r="2968" spans="1:19">
      <c r="A2968" t="s">
        <v>28591</v>
      </c>
      <c r="B2968" t="s">
        <v>28592</v>
      </c>
      <c r="C2968" t="s">
        <v>49</v>
      </c>
      <c r="D2968" t="s">
        <v>28593</v>
      </c>
      <c r="E2968" t="s">
        <v>26780</v>
      </c>
      <c r="F2968" t="s">
        <v>28594</v>
      </c>
      <c r="G2968" t="s">
        <v>28595</v>
      </c>
      <c r="H2968" t="s">
        <v>28596</v>
      </c>
      <c r="I2968" t="s">
        <v>4955</v>
      </c>
      <c r="J2968" t="s">
        <v>6452</v>
      </c>
      <c r="K2968" t="s">
        <v>6453</v>
      </c>
      <c r="L2968" t="s">
        <v>86</v>
      </c>
      <c r="M2968" t="s">
        <v>5099</v>
      </c>
      <c r="N2968" t="s">
        <v>4817</v>
      </c>
      <c r="O2968" t="s">
        <v>6454</v>
      </c>
      <c r="P2968" t="s">
        <v>28597</v>
      </c>
      <c r="Q2968" t="s">
        <v>28598</v>
      </c>
      <c r="R2968" t="str">
        <f t="shared" si="92"/>
        <v>坊子</v>
      </c>
      <c r="S2968" t="str">
        <f t="shared" si="93"/>
        <v>0106</v>
      </c>
    </row>
    <row r="2969" spans="1:19">
      <c r="A2969" t="s">
        <v>28599</v>
      </c>
      <c r="B2969" t="s">
        <v>28600</v>
      </c>
      <c r="C2969" t="s">
        <v>49</v>
      </c>
      <c r="D2969" t="s">
        <v>28601</v>
      </c>
      <c r="E2969" t="s">
        <v>26614</v>
      </c>
      <c r="F2969" t="s">
        <v>28602</v>
      </c>
      <c r="G2969" t="s">
        <v>28603</v>
      </c>
      <c r="H2969" t="s">
        <v>28604</v>
      </c>
      <c r="I2969" t="s">
        <v>4852</v>
      </c>
      <c r="J2969" t="s">
        <v>5743</v>
      </c>
      <c r="K2969" t="s">
        <v>5744</v>
      </c>
      <c r="L2969" t="s">
        <v>375</v>
      </c>
      <c r="M2969" t="s">
        <v>5745</v>
      </c>
      <c r="O2969" t="s">
        <v>5746</v>
      </c>
      <c r="P2969" t="s">
        <v>28605</v>
      </c>
      <c r="R2969" t="str">
        <f t="shared" si="92"/>
        <v>昌邑</v>
      </c>
      <c r="S2969" t="str">
        <f t="shared" si="93"/>
        <v>0106</v>
      </c>
    </row>
    <row r="2970" spans="1:19">
      <c r="A2970" t="s">
        <v>28606</v>
      </c>
      <c r="B2970" t="s">
        <v>28607</v>
      </c>
      <c r="C2970" t="s">
        <v>49</v>
      </c>
      <c r="D2970" t="s">
        <v>28608</v>
      </c>
      <c r="E2970" t="s">
        <v>26605</v>
      </c>
      <c r="F2970" t="s">
        <v>28609</v>
      </c>
      <c r="G2970" t="s">
        <v>28610</v>
      </c>
      <c r="H2970" t="s">
        <v>28611</v>
      </c>
      <c r="I2970" t="s">
        <v>4785</v>
      </c>
      <c r="J2970" t="s">
        <v>12758</v>
      </c>
      <c r="K2970" t="s">
        <v>12759</v>
      </c>
      <c r="L2970" t="s">
        <v>1136</v>
      </c>
      <c r="M2970" t="s">
        <v>5210</v>
      </c>
      <c r="O2970" t="s">
        <v>12760</v>
      </c>
      <c r="P2970" t="s">
        <v>28612</v>
      </c>
      <c r="Q2970" t="s">
        <v>28613</v>
      </c>
      <c r="R2970" t="str">
        <f t="shared" si="92"/>
        <v>昌乐</v>
      </c>
      <c r="S2970" t="str">
        <f t="shared" si="93"/>
        <v>0106</v>
      </c>
    </row>
    <row r="2971" spans="1:19">
      <c r="A2971" t="s">
        <v>28614</v>
      </c>
      <c r="B2971" t="s">
        <v>28615</v>
      </c>
      <c r="C2971" t="s">
        <v>49</v>
      </c>
      <c r="D2971" t="s">
        <v>28616</v>
      </c>
      <c r="E2971" t="s">
        <v>26780</v>
      </c>
      <c r="F2971" t="s">
        <v>28617</v>
      </c>
      <c r="G2971" t="s">
        <v>28618</v>
      </c>
      <c r="H2971" t="s">
        <v>28619</v>
      </c>
      <c r="I2971" t="s">
        <v>4828</v>
      </c>
      <c r="J2971" t="s">
        <v>5097</v>
      </c>
      <c r="K2971" t="s">
        <v>5098</v>
      </c>
      <c r="L2971" t="s">
        <v>86</v>
      </c>
      <c r="M2971" t="s">
        <v>5099</v>
      </c>
      <c r="N2971" t="s">
        <v>5801</v>
      </c>
      <c r="O2971" t="s">
        <v>5100</v>
      </c>
      <c r="P2971" t="s">
        <v>28620</v>
      </c>
      <c r="Q2971" t="s">
        <v>28621</v>
      </c>
      <c r="R2971" t="str">
        <f t="shared" si="92"/>
        <v>坊子</v>
      </c>
      <c r="S2971" t="str">
        <f t="shared" si="93"/>
        <v>0106</v>
      </c>
    </row>
    <row r="2972" spans="1:19">
      <c r="A2972" t="s">
        <v>28622</v>
      </c>
      <c r="B2972" t="s">
        <v>28623</v>
      </c>
      <c r="C2972" t="s">
        <v>49</v>
      </c>
      <c r="D2972" t="s">
        <v>28624</v>
      </c>
      <c r="E2972" t="s">
        <v>26605</v>
      </c>
      <c r="F2972" t="s">
        <v>28625</v>
      </c>
      <c r="G2972" t="s">
        <v>28626</v>
      </c>
      <c r="H2972" t="s">
        <v>28627</v>
      </c>
      <c r="I2972" t="s">
        <v>5560</v>
      </c>
      <c r="J2972" t="s">
        <v>13019</v>
      </c>
      <c r="K2972" t="s">
        <v>13020</v>
      </c>
      <c r="L2972" t="s">
        <v>86</v>
      </c>
      <c r="M2972" t="s">
        <v>5919</v>
      </c>
      <c r="N2972" t="s">
        <v>6530</v>
      </c>
      <c r="O2972" t="s">
        <v>13021</v>
      </c>
      <c r="P2972" t="s">
        <v>28628</v>
      </c>
      <c r="Q2972" t="s">
        <v>28629</v>
      </c>
      <c r="R2972" t="str">
        <f t="shared" si="92"/>
        <v>坊子</v>
      </c>
      <c r="S2972" t="str">
        <f t="shared" si="93"/>
        <v>0106</v>
      </c>
    </row>
    <row r="2973" spans="1:19">
      <c r="A2973" t="s">
        <v>28630</v>
      </c>
      <c r="B2973" t="s">
        <v>28631</v>
      </c>
      <c r="C2973" t="s">
        <v>49</v>
      </c>
      <c r="D2973" t="s">
        <v>28632</v>
      </c>
      <c r="E2973" t="s">
        <v>26780</v>
      </c>
      <c r="F2973" t="s">
        <v>28633</v>
      </c>
      <c r="G2973" t="s">
        <v>28634</v>
      </c>
      <c r="H2973" t="s">
        <v>28635</v>
      </c>
      <c r="I2973" t="s">
        <v>4852</v>
      </c>
      <c r="J2973" t="s">
        <v>6423</v>
      </c>
      <c r="K2973" t="s">
        <v>6424</v>
      </c>
      <c r="L2973" t="s">
        <v>60</v>
      </c>
      <c r="M2973" t="s">
        <v>5511</v>
      </c>
      <c r="N2973" t="s">
        <v>4972</v>
      </c>
      <c r="O2973" t="s">
        <v>6425</v>
      </c>
      <c r="P2973" t="s">
        <v>28636</v>
      </c>
      <c r="Q2973" t="s">
        <v>28637</v>
      </c>
      <c r="R2973" t="str">
        <f t="shared" si="92"/>
        <v>奎文</v>
      </c>
      <c r="S2973" t="str">
        <f t="shared" si="93"/>
        <v>0106</v>
      </c>
    </row>
    <row r="2974" spans="1:19">
      <c r="A2974" t="s">
        <v>28638</v>
      </c>
      <c r="B2974" t="s">
        <v>28639</v>
      </c>
      <c r="C2974" t="s">
        <v>49</v>
      </c>
      <c r="D2974" t="s">
        <v>28640</v>
      </c>
      <c r="E2974" t="s">
        <v>26614</v>
      </c>
      <c r="F2974" t="s">
        <v>28641</v>
      </c>
      <c r="G2974" t="s">
        <v>28642</v>
      </c>
      <c r="H2974" t="s">
        <v>28643</v>
      </c>
      <c r="I2974" t="s">
        <v>4828</v>
      </c>
      <c r="J2974" t="s">
        <v>7309</v>
      </c>
      <c r="K2974" t="s">
        <v>7310</v>
      </c>
      <c r="L2974" t="s">
        <v>375</v>
      </c>
      <c r="M2974" t="s">
        <v>5745</v>
      </c>
      <c r="O2974" t="s">
        <v>7311</v>
      </c>
      <c r="P2974" t="s">
        <v>28644</v>
      </c>
      <c r="Q2974" t="s">
        <v>28645</v>
      </c>
      <c r="R2974" t="str">
        <f t="shared" si="92"/>
        <v>昌邑</v>
      </c>
      <c r="S2974" t="str">
        <f t="shared" si="93"/>
        <v>0106</v>
      </c>
    </row>
    <row r="2975" spans="1:19">
      <c r="A2975" t="s">
        <v>28646</v>
      </c>
      <c r="B2975" t="s">
        <v>28647</v>
      </c>
      <c r="C2975" t="s">
        <v>49</v>
      </c>
      <c r="D2975" t="s">
        <v>28648</v>
      </c>
      <c r="E2975" t="s">
        <v>26780</v>
      </c>
      <c r="F2975" t="s">
        <v>28649</v>
      </c>
      <c r="G2975" t="s">
        <v>28650</v>
      </c>
      <c r="H2975" t="s">
        <v>28651</v>
      </c>
      <c r="I2975" t="s">
        <v>5052</v>
      </c>
      <c r="J2975" t="s">
        <v>6031</v>
      </c>
      <c r="K2975" t="s">
        <v>6032</v>
      </c>
      <c r="L2975" t="s">
        <v>262</v>
      </c>
      <c r="M2975" t="s">
        <v>6033</v>
      </c>
      <c r="N2975" t="s">
        <v>4789</v>
      </c>
      <c r="O2975" t="s">
        <v>6034</v>
      </c>
      <c r="P2975" t="s">
        <v>28652</v>
      </c>
      <c r="Q2975" t="s">
        <v>28653</v>
      </c>
      <c r="R2975" t="str">
        <f t="shared" si="92"/>
        <v>寒亭</v>
      </c>
      <c r="S2975" t="str">
        <f t="shared" si="93"/>
        <v>0106</v>
      </c>
    </row>
    <row r="2976" spans="1:19">
      <c r="A2976" t="s">
        <v>28654</v>
      </c>
      <c r="B2976" t="s">
        <v>28655</v>
      </c>
      <c r="C2976" t="s">
        <v>49</v>
      </c>
      <c r="D2976" t="s">
        <v>28656</v>
      </c>
      <c r="E2976" t="s">
        <v>26614</v>
      </c>
      <c r="F2976" t="s">
        <v>28657</v>
      </c>
      <c r="G2976" t="s">
        <v>28658</v>
      </c>
      <c r="H2976" t="s">
        <v>28659</v>
      </c>
      <c r="I2976" t="s">
        <v>5282</v>
      </c>
      <c r="J2976" t="s">
        <v>6664</v>
      </c>
      <c r="K2976" t="s">
        <v>6665</v>
      </c>
      <c r="L2976" t="s">
        <v>60</v>
      </c>
      <c r="M2976" t="s">
        <v>5511</v>
      </c>
      <c r="O2976" t="s">
        <v>6666</v>
      </c>
      <c r="P2976" t="s">
        <v>28660</v>
      </c>
      <c r="Q2976" t="s">
        <v>28661</v>
      </c>
      <c r="R2976" t="str">
        <f t="shared" si="92"/>
        <v>奎文</v>
      </c>
      <c r="S2976" t="str">
        <f t="shared" si="93"/>
        <v>0106</v>
      </c>
    </row>
    <row r="2977" spans="1:19">
      <c r="A2977" t="s">
        <v>28662</v>
      </c>
      <c r="B2977" t="s">
        <v>28663</v>
      </c>
      <c r="C2977" t="s">
        <v>49</v>
      </c>
      <c r="D2977" t="s">
        <v>28664</v>
      </c>
      <c r="E2977" t="s">
        <v>26614</v>
      </c>
      <c r="F2977" t="s">
        <v>28665</v>
      </c>
      <c r="G2977" t="s">
        <v>28666</v>
      </c>
      <c r="H2977" t="s">
        <v>28667</v>
      </c>
      <c r="I2977" t="s">
        <v>12844</v>
      </c>
      <c r="J2977" t="s">
        <v>8139</v>
      </c>
      <c r="K2977" t="s">
        <v>8140</v>
      </c>
      <c r="L2977" t="s">
        <v>105</v>
      </c>
      <c r="M2977" t="s">
        <v>6055</v>
      </c>
      <c r="O2977" t="s">
        <v>8141</v>
      </c>
      <c r="P2977" t="s">
        <v>28668</v>
      </c>
      <c r="R2977" t="str">
        <f t="shared" si="92"/>
        <v>寿光</v>
      </c>
      <c r="S2977" t="str">
        <f t="shared" si="93"/>
        <v>0106</v>
      </c>
    </row>
    <row r="2978" spans="1:19">
      <c r="A2978" t="s">
        <v>28669</v>
      </c>
      <c r="B2978" t="s">
        <v>28670</v>
      </c>
      <c r="C2978" t="s">
        <v>49</v>
      </c>
      <c r="D2978" t="s">
        <v>28671</v>
      </c>
      <c r="E2978" t="s">
        <v>26614</v>
      </c>
      <c r="F2978" t="s">
        <v>28672</v>
      </c>
      <c r="G2978" t="s">
        <v>28673</v>
      </c>
      <c r="H2978" t="s">
        <v>28674</v>
      </c>
      <c r="I2978" t="s">
        <v>4852</v>
      </c>
      <c r="J2978" t="s">
        <v>6378</v>
      </c>
      <c r="K2978" t="s">
        <v>6379</v>
      </c>
      <c r="L2978" t="s">
        <v>77</v>
      </c>
      <c r="M2978" t="s">
        <v>5733</v>
      </c>
      <c r="O2978" t="s">
        <v>6380</v>
      </c>
      <c r="P2978" t="s">
        <v>28675</v>
      </c>
      <c r="Q2978" t="s">
        <v>28676</v>
      </c>
      <c r="R2978" t="str">
        <f t="shared" si="92"/>
        <v>临朐</v>
      </c>
      <c r="S2978" t="str">
        <f t="shared" si="93"/>
        <v>0106</v>
      </c>
    </row>
    <row r="2979" spans="1:19">
      <c r="A2979" t="s">
        <v>28677</v>
      </c>
      <c r="B2979" t="s">
        <v>28678</v>
      </c>
      <c r="C2979" t="s">
        <v>49</v>
      </c>
      <c r="D2979" t="s">
        <v>28679</v>
      </c>
      <c r="E2979" t="s">
        <v>26645</v>
      </c>
      <c r="F2979" t="s">
        <v>28680</v>
      </c>
      <c r="G2979" t="s">
        <v>28681</v>
      </c>
      <c r="H2979" t="s">
        <v>28682</v>
      </c>
      <c r="I2979" t="s">
        <v>12119</v>
      </c>
      <c r="J2979" t="s">
        <v>4981</v>
      </c>
      <c r="K2979" t="s">
        <v>4982</v>
      </c>
      <c r="L2979" t="s">
        <v>237</v>
      </c>
      <c r="M2979" t="s">
        <v>4971</v>
      </c>
      <c r="N2979" t="s">
        <v>4983</v>
      </c>
      <c r="O2979" t="s">
        <v>4984</v>
      </c>
      <c r="R2979" t="str">
        <f t="shared" si="92"/>
        <v>潍城</v>
      </c>
      <c r="S2979" t="str">
        <f t="shared" si="93"/>
        <v>0106</v>
      </c>
    </row>
    <row r="2980" spans="1:19">
      <c r="A2980" t="s">
        <v>28683</v>
      </c>
      <c r="B2980" t="s">
        <v>28684</v>
      </c>
      <c r="C2980" t="s">
        <v>49</v>
      </c>
      <c r="D2980" t="s">
        <v>28685</v>
      </c>
      <c r="E2980" t="s">
        <v>26645</v>
      </c>
      <c r="F2980" t="s">
        <v>28686</v>
      </c>
      <c r="G2980" t="s">
        <v>28687</v>
      </c>
      <c r="H2980" t="s">
        <v>28688</v>
      </c>
      <c r="I2980" t="s">
        <v>12119</v>
      </c>
      <c r="J2980" t="s">
        <v>7418</v>
      </c>
      <c r="K2980" t="s">
        <v>7419</v>
      </c>
      <c r="L2980" t="s">
        <v>60</v>
      </c>
      <c r="M2980" t="s">
        <v>5999</v>
      </c>
      <c r="N2980" t="s">
        <v>5421</v>
      </c>
      <c r="O2980" t="s">
        <v>7420</v>
      </c>
      <c r="P2980" t="s">
        <v>28689</v>
      </c>
      <c r="Q2980" t="s">
        <v>28690</v>
      </c>
      <c r="R2980" t="str">
        <f t="shared" si="92"/>
        <v>奎文</v>
      </c>
      <c r="S2980" t="str">
        <f t="shared" si="93"/>
        <v>0106</v>
      </c>
    </row>
    <row r="2981" spans="1:19">
      <c r="A2981" t="s">
        <v>28691</v>
      </c>
      <c r="B2981" t="s">
        <v>28692</v>
      </c>
      <c r="C2981" t="s">
        <v>49</v>
      </c>
      <c r="D2981" t="s">
        <v>28693</v>
      </c>
      <c r="E2981" t="s">
        <v>26780</v>
      </c>
      <c r="F2981" t="s">
        <v>28694</v>
      </c>
      <c r="G2981" t="s">
        <v>28695</v>
      </c>
      <c r="H2981" t="s">
        <v>28696</v>
      </c>
      <c r="I2981" t="s">
        <v>5184</v>
      </c>
      <c r="J2981" t="s">
        <v>7093</v>
      </c>
      <c r="K2981" t="s">
        <v>7094</v>
      </c>
      <c r="L2981" t="s">
        <v>1136</v>
      </c>
      <c r="M2981" t="s">
        <v>7095</v>
      </c>
      <c r="N2981" t="s">
        <v>5619</v>
      </c>
      <c r="O2981" t="s">
        <v>7096</v>
      </c>
      <c r="P2981" t="s">
        <v>28697</v>
      </c>
      <c r="R2981" t="str">
        <f t="shared" si="92"/>
        <v>昌乐</v>
      </c>
      <c r="S2981" t="str">
        <f t="shared" si="93"/>
        <v>0106</v>
      </c>
    </row>
    <row r="2982" spans="1:19">
      <c r="A2982" t="s">
        <v>28698</v>
      </c>
      <c r="B2982" t="s">
        <v>28699</v>
      </c>
      <c r="C2982" t="s">
        <v>49</v>
      </c>
      <c r="D2982" t="s">
        <v>28700</v>
      </c>
      <c r="E2982" t="s">
        <v>26614</v>
      </c>
      <c r="F2982" t="s">
        <v>28701</v>
      </c>
      <c r="G2982" t="s">
        <v>28702</v>
      </c>
      <c r="H2982" t="s">
        <v>28703</v>
      </c>
      <c r="I2982" t="s">
        <v>5221</v>
      </c>
      <c r="J2982" t="s">
        <v>5875</v>
      </c>
      <c r="K2982" t="s">
        <v>5876</v>
      </c>
      <c r="L2982" t="s">
        <v>50</v>
      </c>
      <c r="M2982" t="s">
        <v>5877</v>
      </c>
      <c r="O2982" t="s">
        <v>5878</v>
      </c>
      <c r="P2982" t="s">
        <v>28704</v>
      </c>
      <c r="R2982" t="str">
        <f t="shared" si="92"/>
        <v>青州</v>
      </c>
      <c r="S2982" t="str">
        <f t="shared" si="93"/>
        <v>0106</v>
      </c>
    </row>
    <row r="2983" spans="1:19">
      <c r="A2983" t="s">
        <v>28705</v>
      </c>
      <c r="B2983" t="s">
        <v>28706</v>
      </c>
      <c r="C2983" t="s">
        <v>49</v>
      </c>
      <c r="D2983" t="s">
        <v>28707</v>
      </c>
      <c r="E2983" t="s">
        <v>28708</v>
      </c>
      <c r="F2983" t="s">
        <v>28709</v>
      </c>
      <c r="G2983" t="s">
        <v>28710</v>
      </c>
      <c r="H2983" t="s">
        <v>28711</v>
      </c>
      <c r="I2983" t="s">
        <v>4852</v>
      </c>
      <c r="J2983" t="s">
        <v>7444</v>
      </c>
      <c r="K2983" t="s">
        <v>7445</v>
      </c>
      <c r="L2983" t="s">
        <v>148</v>
      </c>
      <c r="M2983" t="s">
        <v>6713</v>
      </c>
      <c r="N2983" t="s">
        <v>5030</v>
      </c>
      <c r="O2983" t="s">
        <v>7446</v>
      </c>
      <c r="P2983" t="s">
        <v>28712</v>
      </c>
      <c r="R2983" t="str">
        <f t="shared" si="92"/>
        <v>寒亭</v>
      </c>
      <c r="S2983" t="str">
        <f t="shared" si="93"/>
        <v>0106</v>
      </c>
    </row>
    <row r="2984" spans="1:19">
      <c r="A2984" t="s">
        <v>28713</v>
      </c>
      <c r="B2984" t="s">
        <v>28714</v>
      </c>
      <c r="C2984" t="s">
        <v>49</v>
      </c>
      <c r="D2984" t="s">
        <v>28715</v>
      </c>
      <c r="E2984" t="s">
        <v>26780</v>
      </c>
      <c r="F2984" t="s">
        <v>28716</v>
      </c>
      <c r="G2984" t="s">
        <v>28717</v>
      </c>
      <c r="H2984" t="s">
        <v>28718</v>
      </c>
      <c r="I2984" t="s">
        <v>4841</v>
      </c>
      <c r="J2984" t="s">
        <v>9734</v>
      </c>
      <c r="K2984" t="s">
        <v>9735</v>
      </c>
      <c r="L2984" t="s">
        <v>60</v>
      </c>
      <c r="M2984" t="s">
        <v>4904</v>
      </c>
      <c r="N2984" t="s">
        <v>5112</v>
      </c>
      <c r="O2984" t="s">
        <v>9736</v>
      </c>
      <c r="P2984" t="s">
        <v>28719</v>
      </c>
      <c r="Q2984" t="s">
        <v>28468</v>
      </c>
      <c r="R2984" t="str">
        <f t="shared" si="92"/>
        <v>奎文</v>
      </c>
      <c r="S2984" t="str">
        <f t="shared" si="93"/>
        <v>0106</v>
      </c>
    </row>
    <row r="2985" spans="1:19">
      <c r="A2985" t="s">
        <v>28720</v>
      </c>
      <c r="B2985" t="s">
        <v>28721</v>
      </c>
      <c r="C2985" t="s">
        <v>49</v>
      </c>
      <c r="D2985" t="s">
        <v>28722</v>
      </c>
      <c r="E2985" t="s">
        <v>26638</v>
      </c>
      <c r="F2985" t="s">
        <v>28723</v>
      </c>
      <c r="G2985" t="s">
        <v>28724</v>
      </c>
      <c r="H2985" t="s">
        <v>28725</v>
      </c>
      <c r="I2985" t="s">
        <v>4828</v>
      </c>
      <c r="J2985" t="s">
        <v>7321</v>
      </c>
      <c r="K2985" t="s">
        <v>7322</v>
      </c>
      <c r="L2985" t="s">
        <v>95</v>
      </c>
      <c r="M2985" t="s">
        <v>5709</v>
      </c>
      <c r="N2985" t="s">
        <v>5487</v>
      </c>
      <c r="O2985" t="s">
        <v>7323</v>
      </c>
      <c r="P2985" t="s">
        <v>28726</v>
      </c>
      <c r="R2985" t="str">
        <f t="shared" si="92"/>
        <v>安丘</v>
      </c>
      <c r="S2985" t="str">
        <f t="shared" si="93"/>
        <v>0106</v>
      </c>
    </row>
    <row r="2986" spans="1:19">
      <c r="A2986" t="s">
        <v>28727</v>
      </c>
      <c r="B2986" t="s">
        <v>28728</v>
      </c>
      <c r="C2986" t="s">
        <v>49</v>
      </c>
      <c r="D2986" t="s">
        <v>28729</v>
      </c>
      <c r="E2986" t="s">
        <v>26605</v>
      </c>
      <c r="F2986" t="s">
        <v>28730</v>
      </c>
      <c r="G2986" t="s">
        <v>28731</v>
      </c>
      <c r="H2986" t="s">
        <v>28732</v>
      </c>
      <c r="I2986" t="s">
        <v>4852</v>
      </c>
      <c r="J2986" t="s">
        <v>6496</v>
      </c>
      <c r="K2986" t="s">
        <v>6497</v>
      </c>
      <c r="L2986" t="s">
        <v>123</v>
      </c>
      <c r="M2986" t="s">
        <v>4932</v>
      </c>
      <c r="N2986" t="s">
        <v>5487</v>
      </c>
      <c r="O2986" t="s">
        <v>6498</v>
      </c>
      <c r="P2986" t="s">
        <v>28733</v>
      </c>
      <c r="R2986" t="str">
        <f t="shared" si="92"/>
        <v>诸城</v>
      </c>
      <c r="S2986" t="str">
        <f t="shared" si="93"/>
        <v>0106</v>
      </c>
    </row>
    <row r="2987" spans="1:19">
      <c r="A2987" t="s">
        <v>28734</v>
      </c>
      <c r="B2987" t="s">
        <v>28735</v>
      </c>
      <c r="C2987" t="s">
        <v>49</v>
      </c>
      <c r="D2987" t="s">
        <v>28736</v>
      </c>
      <c r="E2987" t="s">
        <v>26780</v>
      </c>
      <c r="F2987" t="s">
        <v>28737</v>
      </c>
      <c r="G2987" t="s">
        <v>28738</v>
      </c>
      <c r="H2987" t="s">
        <v>28739</v>
      </c>
      <c r="I2987" t="s">
        <v>4852</v>
      </c>
      <c r="J2987" t="s">
        <v>8081</v>
      </c>
      <c r="K2987" t="s">
        <v>8082</v>
      </c>
      <c r="L2987" t="s">
        <v>105</v>
      </c>
      <c r="M2987" t="s">
        <v>5133</v>
      </c>
      <c r="N2987" t="s">
        <v>4892</v>
      </c>
      <c r="O2987" t="s">
        <v>8083</v>
      </c>
      <c r="P2987" t="s">
        <v>28740</v>
      </c>
      <c r="Q2987" t="s">
        <v>28741</v>
      </c>
      <c r="R2987" t="str">
        <f t="shared" si="92"/>
        <v>寿光</v>
      </c>
      <c r="S2987" t="str">
        <f t="shared" si="93"/>
        <v>0106</v>
      </c>
    </row>
    <row r="2988" spans="1:19">
      <c r="A2988" t="s">
        <v>28742</v>
      </c>
      <c r="B2988" t="s">
        <v>28743</v>
      </c>
      <c r="C2988" t="s">
        <v>49</v>
      </c>
      <c r="D2988" t="s">
        <v>28744</v>
      </c>
      <c r="E2988" t="s">
        <v>26780</v>
      </c>
      <c r="F2988" t="s">
        <v>28745</v>
      </c>
      <c r="G2988" t="s">
        <v>28746</v>
      </c>
      <c r="H2988" t="s">
        <v>28747</v>
      </c>
      <c r="I2988" t="s">
        <v>4852</v>
      </c>
      <c r="J2988" t="s">
        <v>12570</v>
      </c>
      <c r="K2988" t="s">
        <v>12571</v>
      </c>
      <c r="L2988" t="s">
        <v>105</v>
      </c>
      <c r="M2988" t="s">
        <v>5376</v>
      </c>
      <c r="N2988" t="s">
        <v>5030</v>
      </c>
      <c r="O2988" t="s">
        <v>12572</v>
      </c>
      <c r="P2988" t="s">
        <v>28748</v>
      </c>
      <c r="Q2988" t="s">
        <v>28749</v>
      </c>
      <c r="R2988" t="str">
        <f t="shared" si="92"/>
        <v>寿光</v>
      </c>
      <c r="S2988" t="str">
        <f t="shared" si="93"/>
        <v>0106</v>
      </c>
    </row>
    <row r="2989" spans="1:19">
      <c r="A2989" t="s">
        <v>28750</v>
      </c>
      <c r="B2989" t="s">
        <v>28751</v>
      </c>
      <c r="C2989" t="s">
        <v>49</v>
      </c>
      <c r="D2989" t="s">
        <v>28752</v>
      </c>
      <c r="E2989" t="s">
        <v>28753</v>
      </c>
      <c r="F2989" t="s">
        <v>28754</v>
      </c>
      <c r="G2989" t="s">
        <v>28755</v>
      </c>
      <c r="H2989" t="s">
        <v>28756</v>
      </c>
      <c r="I2989" t="s">
        <v>4813</v>
      </c>
      <c r="J2989" t="s">
        <v>28757</v>
      </c>
      <c r="K2989" t="s">
        <v>28758</v>
      </c>
      <c r="L2989" t="s">
        <v>123</v>
      </c>
      <c r="M2989" t="s">
        <v>18345</v>
      </c>
      <c r="O2989" t="s">
        <v>28759</v>
      </c>
      <c r="P2989" t="s">
        <v>28760</v>
      </c>
      <c r="Q2989" t="s">
        <v>28761</v>
      </c>
      <c r="R2989" t="str">
        <f t="shared" si="92"/>
        <v>诸城</v>
      </c>
      <c r="S2989" t="str">
        <f t="shared" si="93"/>
        <v>0106</v>
      </c>
    </row>
    <row r="2990" spans="1:19">
      <c r="A2990" t="s">
        <v>28762</v>
      </c>
      <c r="B2990" t="s">
        <v>28763</v>
      </c>
      <c r="C2990" t="s">
        <v>49</v>
      </c>
      <c r="D2990" t="s">
        <v>28764</v>
      </c>
      <c r="E2990" t="s">
        <v>26614</v>
      </c>
      <c r="F2990" t="s">
        <v>28765</v>
      </c>
      <c r="G2990" t="s">
        <v>28766</v>
      </c>
      <c r="H2990" t="s">
        <v>28767</v>
      </c>
      <c r="I2990" t="s">
        <v>12119</v>
      </c>
      <c r="J2990" t="s">
        <v>8354</v>
      </c>
      <c r="K2990" t="s">
        <v>8355</v>
      </c>
      <c r="L2990" t="s">
        <v>95</v>
      </c>
      <c r="M2990" t="s">
        <v>5649</v>
      </c>
      <c r="O2990" t="s">
        <v>8356</v>
      </c>
      <c r="P2990" t="s">
        <v>28768</v>
      </c>
      <c r="Q2990" t="s">
        <v>28769</v>
      </c>
      <c r="R2990" t="str">
        <f t="shared" si="92"/>
        <v>安丘</v>
      </c>
      <c r="S2990" t="str">
        <f t="shared" si="93"/>
        <v>0106</v>
      </c>
    </row>
    <row r="2991" spans="1:19">
      <c r="A2991" t="s">
        <v>1506</v>
      </c>
      <c r="B2991" t="s">
        <v>28770</v>
      </c>
      <c r="C2991" t="s">
        <v>49</v>
      </c>
      <c r="D2991" t="s">
        <v>28771</v>
      </c>
      <c r="E2991" t="s">
        <v>26614</v>
      </c>
      <c r="F2991" t="s">
        <v>28772</v>
      </c>
      <c r="G2991" t="s">
        <v>1504</v>
      </c>
      <c r="H2991" t="s">
        <v>28773</v>
      </c>
      <c r="I2991" t="s">
        <v>12119</v>
      </c>
      <c r="J2991" t="s">
        <v>28774</v>
      </c>
      <c r="K2991" t="s">
        <v>28775</v>
      </c>
      <c r="L2991" t="s">
        <v>105</v>
      </c>
      <c r="M2991" t="s">
        <v>5224</v>
      </c>
      <c r="O2991" t="s">
        <v>28776</v>
      </c>
      <c r="P2991" t="s">
        <v>28777</v>
      </c>
      <c r="Q2991" t="s">
        <v>28778</v>
      </c>
      <c r="R2991" t="str">
        <f t="shared" si="92"/>
        <v>寿光</v>
      </c>
      <c r="S2991" t="str">
        <f t="shared" si="93"/>
        <v>0106</v>
      </c>
    </row>
    <row r="2992" spans="1:19">
      <c r="A2992" t="s">
        <v>28779</v>
      </c>
      <c r="B2992" t="s">
        <v>28780</v>
      </c>
      <c r="C2992" t="s">
        <v>49</v>
      </c>
      <c r="D2992" t="s">
        <v>28781</v>
      </c>
      <c r="E2992" t="s">
        <v>28782</v>
      </c>
      <c r="F2992" t="s">
        <v>28783</v>
      </c>
      <c r="G2992" t="s">
        <v>28784</v>
      </c>
      <c r="H2992" t="s">
        <v>28785</v>
      </c>
      <c r="I2992" t="s">
        <v>12119</v>
      </c>
      <c r="J2992" t="s">
        <v>6740</v>
      </c>
      <c r="K2992" t="s">
        <v>6741</v>
      </c>
      <c r="L2992" t="s">
        <v>60</v>
      </c>
      <c r="M2992" t="s">
        <v>5888</v>
      </c>
      <c r="N2992" t="s">
        <v>5112</v>
      </c>
      <c r="O2992" t="s">
        <v>6742</v>
      </c>
      <c r="R2992" t="str">
        <f t="shared" si="92"/>
        <v>奎文</v>
      </c>
      <c r="S2992" t="str">
        <f t="shared" si="93"/>
        <v>0106</v>
      </c>
    </row>
    <row r="2993" spans="1:19">
      <c r="A2993" t="s">
        <v>28786</v>
      </c>
      <c r="B2993" t="s">
        <v>28787</v>
      </c>
      <c r="C2993" t="s">
        <v>49</v>
      </c>
      <c r="D2993" t="s">
        <v>28788</v>
      </c>
      <c r="E2993" t="s">
        <v>28753</v>
      </c>
      <c r="F2993" t="s">
        <v>28789</v>
      </c>
      <c r="G2993" t="s">
        <v>28790</v>
      </c>
      <c r="H2993" t="s">
        <v>28791</v>
      </c>
      <c r="I2993" t="s">
        <v>4841</v>
      </c>
      <c r="J2993" t="s">
        <v>7666</v>
      </c>
      <c r="K2993" t="s">
        <v>7667</v>
      </c>
      <c r="L2993" t="s">
        <v>148</v>
      </c>
      <c r="M2993" t="s">
        <v>6713</v>
      </c>
      <c r="N2993" t="s">
        <v>5112</v>
      </c>
      <c r="O2993" t="s">
        <v>7668</v>
      </c>
      <c r="P2993" t="s">
        <v>28792</v>
      </c>
      <c r="R2993" t="str">
        <f t="shared" si="92"/>
        <v>寒亭</v>
      </c>
      <c r="S2993" t="str">
        <f t="shared" si="93"/>
        <v>0106</v>
      </c>
    </row>
    <row r="2994" spans="1:19">
      <c r="A2994" t="s">
        <v>28793</v>
      </c>
      <c r="B2994" t="s">
        <v>28794</v>
      </c>
      <c r="C2994" t="s">
        <v>49</v>
      </c>
      <c r="D2994" t="s">
        <v>28795</v>
      </c>
      <c r="E2994" t="s">
        <v>26614</v>
      </c>
      <c r="F2994" t="s">
        <v>28796</v>
      </c>
      <c r="G2994" t="s">
        <v>28797</v>
      </c>
      <c r="H2994" t="s">
        <v>28798</v>
      </c>
      <c r="I2994" t="s">
        <v>4841</v>
      </c>
      <c r="J2994" t="s">
        <v>7689</v>
      </c>
      <c r="K2994" t="s">
        <v>7690</v>
      </c>
      <c r="L2994" t="s">
        <v>60</v>
      </c>
      <c r="M2994" t="s">
        <v>5999</v>
      </c>
      <c r="O2994" t="s">
        <v>7691</v>
      </c>
      <c r="P2994" t="s">
        <v>28799</v>
      </c>
      <c r="Q2994" t="s">
        <v>28800</v>
      </c>
      <c r="R2994" t="str">
        <f t="shared" si="92"/>
        <v>奎文</v>
      </c>
      <c r="S2994" t="str">
        <f t="shared" si="93"/>
        <v>0106</v>
      </c>
    </row>
    <row r="2995" spans="1:19">
      <c r="A2995" t="s">
        <v>28801</v>
      </c>
      <c r="B2995" t="s">
        <v>28802</v>
      </c>
      <c r="C2995" t="s">
        <v>49</v>
      </c>
      <c r="D2995" t="s">
        <v>28803</v>
      </c>
      <c r="E2995" t="s">
        <v>26780</v>
      </c>
      <c r="F2995" t="s">
        <v>28804</v>
      </c>
      <c r="G2995" t="s">
        <v>28805</v>
      </c>
      <c r="H2995" t="s">
        <v>28806</v>
      </c>
      <c r="I2995" t="s">
        <v>4841</v>
      </c>
      <c r="J2995" t="s">
        <v>7639</v>
      </c>
      <c r="K2995" t="s">
        <v>7640</v>
      </c>
      <c r="L2995" t="s">
        <v>114</v>
      </c>
      <c r="M2995" t="s">
        <v>7084</v>
      </c>
      <c r="N2995" t="s">
        <v>4881</v>
      </c>
      <c r="O2995" t="s">
        <v>7641</v>
      </c>
      <c r="P2995" t="s">
        <v>28807</v>
      </c>
      <c r="Q2995" t="s">
        <v>28808</v>
      </c>
      <c r="R2995" t="str">
        <f t="shared" si="92"/>
        <v>高密</v>
      </c>
      <c r="S2995" t="str">
        <f t="shared" si="93"/>
        <v>0106</v>
      </c>
    </row>
    <row r="2996" spans="1:19">
      <c r="A2996" t="s">
        <v>28809</v>
      </c>
      <c r="B2996" t="s">
        <v>28810</v>
      </c>
      <c r="C2996" t="s">
        <v>49</v>
      </c>
      <c r="D2996" t="s">
        <v>28811</v>
      </c>
      <c r="E2996" t="s">
        <v>26780</v>
      </c>
      <c r="F2996" t="s">
        <v>28812</v>
      </c>
      <c r="G2996" t="s">
        <v>28813</v>
      </c>
      <c r="H2996" t="s">
        <v>28814</v>
      </c>
      <c r="I2996" t="s">
        <v>5221</v>
      </c>
      <c r="J2996" t="s">
        <v>5408</v>
      </c>
      <c r="K2996" t="s">
        <v>4280</v>
      </c>
      <c r="L2996" t="s">
        <v>375</v>
      </c>
      <c r="M2996" t="s">
        <v>5409</v>
      </c>
      <c r="N2996" t="s">
        <v>5030</v>
      </c>
      <c r="O2996" t="s">
        <v>5410</v>
      </c>
      <c r="P2996" t="s">
        <v>28815</v>
      </c>
      <c r="R2996" t="str">
        <f t="shared" si="92"/>
        <v>昌邑</v>
      </c>
      <c r="S2996" t="str">
        <f t="shared" si="93"/>
        <v>0106</v>
      </c>
    </row>
    <row r="2997" spans="1:19">
      <c r="A2997" t="s">
        <v>28816</v>
      </c>
      <c r="B2997" t="s">
        <v>28817</v>
      </c>
      <c r="C2997" t="s">
        <v>49</v>
      </c>
      <c r="D2997" t="s">
        <v>28818</v>
      </c>
      <c r="E2997" t="s">
        <v>28819</v>
      </c>
      <c r="F2997" t="s">
        <v>28820</v>
      </c>
      <c r="G2997" t="s">
        <v>28821</v>
      </c>
      <c r="H2997" t="s">
        <v>28822</v>
      </c>
      <c r="I2997" t="s">
        <v>4955</v>
      </c>
      <c r="J2997" t="s">
        <v>5122</v>
      </c>
      <c r="K2997" t="s">
        <v>5123</v>
      </c>
      <c r="N2997" t="s">
        <v>7881</v>
      </c>
      <c r="O2997" t="s">
        <v>5124</v>
      </c>
      <c r="R2997" t="str">
        <f t="shared" si="92"/>
        <v/>
      </c>
      <c r="S2997" t="str">
        <f t="shared" si="93"/>
        <v>0106</v>
      </c>
    </row>
    <row r="2998" spans="1:19">
      <c r="A2998" t="s">
        <v>28823</v>
      </c>
      <c r="B2998" t="s">
        <v>28824</v>
      </c>
      <c r="C2998" t="s">
        <v>49</v>
      </c>
      <c r="D2998" t="s">
        <v>28825</v>
      </c>
      <c r="E2998" t="s">
        <v>26645</v>
      </c>
      <c r="F2998" t="s">
        <v>28826</v>
      </c>
      <c r="G2998" t="s">
        <v>28827</v>
      </c>
      <c r="H2998" t="s">
        <v>28828</v>
      </c>
      <c r="I2998" t="s">
        <v>12119</v>
      </c>
      <c r="J2998" t="s">
        <v>4879</v>
      </c>
      <c r="K2998" t="s">
        <v>4880</v>
      </c>
      <c r="L2998" t="s">
        <v>237</v>
      </c>
      <c r="M2998" t="s">
        <v>4868</v>
      </c>
      <c r="N2998" t="s">
        <v>4881</v>
      </c>
      <c r="O2998" t="s">
        <v>4882</v>
      </c>
      <c r="R2998" t="str">
        <f t="shared" si="92"/>
        <v>潍城</v>
      </c>
      <c r="S2998" t="str">
        <f t="shared" si="93"/>
        <v>0106</v>
      </c>
    </row>
    <row r="2999" spans="1:19">
      <c r="A2999" t="s">
        <v>28829</v>
      </c>
      <c r="B2999" t="s">
        <v>28830</v>
      </c>
      <c r="C2999" t="s">
        <v>49</v>
      </c>
      <c r="D2999" t="s">
        <v>28831</v>
      </c>
      <c r="E2999" t="s">
        <v>26780</v>
      </c>
      <c r="F2999" t="s">
        <v>28832</v>
      </c>
      <c r="G2999" t="s">
        <v>28833</v>
      </c>
      <c r="H2999" t="s">
        <v>28834</v>
      </c>
      <c r="I2999" t="s">
        <v>5560</v>
      </c>
      <c r="J2999" t="s">
        <v>6740</v>
      </c>
      <c r="K2999" t="s">
        <v>6741</v>
      </c>
      <c r="L2999" t="s">
        <v>60</v>
      </c>
      <c r="M2999" t="s">
        <v>5888</v>
      </c>
      <c r="N2999" t="s">
        <v>4972</v>
      </c>
      <c r="O2999" t="s">
        <v>6742</v>
      </c>
      <c r="P2999" t="s">
        <v>28835</v>
      </c>
      <c r="Q2999" t="s">
        <v>28836</v>
      </c>
      <c r="R2999" t="str">
        <f t="shared" si="92"/>
        <v>奎文</v>
      </c>
      <c r="S2999" t="str">
        <f t="shared" si="93"/>
        <v>0106</v>
      </c>
    </row>
    <row r="3000" spans="1:19">
      <c r="A3000" t="s">
        <v>28837</v>
      </c>
      <c r="B3000" t="s">
        <v>28838</v>
      </c>
      <c r="C3000" t="s">
        <v>49</v>
      </c>
      <c r="D3000" t="s">
        <v>28839</v>
      </c>
      <c r="E3000" t="s">
        <v>26605</v>
      </c>
      <c r="F3000" t="s">
        <v>28840</v>
      </c>
      <c r="G3000" t="s">
        <v>28841</v>
      </c>
      <c r="H3000" t="s">
        <v>28842</v>
      </c>
      <c r="I3000" t="s">
        <v>4828</v>
      </c>
      <c r="J3000" t="s">
        <v>9807</v>
      </c>
      <c r="K3000" t="s">
        <v>9808</v>
      </c>
      <c r="L3000" t="s">
        <v>95</v>
      </c>
      <c r="M3000" t="s">
        <v>4844</v>
      </c>
      <c r="O3000" t="s">
        <v>9809</v>
      </c>
      <c r="P3000" t="s">
        <v>28843</v>
      </c>
      <c r="Q3000" t="s">
        <v>28844</v>
      </c>
      <c r="R3000" t="str">
        <f t="shared" si="92"/>
        <v>安丘</v>
      </c>
      <c r="S3000" t="str">
        <f t="shared" si="93"/>
        <v>0106</v>
      </c>
    </row>
    <row r="3001" spans="1:19">
      <c r="A3001" t="s">
        <v>28845</v>
      </c>
      <c r="B3001" t="s">
        <v>28846</v>
      </c>
      <c r="C3001" t="s">
        <v>49</v>
      </c>
      <c r="D3001" t="s">
        <v>28847</v>
      </c>
      <c r="E3001" t="s">
        <v>28848</v>
      </c>
      <c r="F3001" t="s">
        <v>28849</v>
      </c>
      <c r="G3001" t="s">
        <v>28850</v>
      </c>
      <c r="H3001" t="s">
        <v>28851</v>
      </c>
      <c r="I3001" t="s">
        <v>5221</v>
      </c>
      <c r="J3001" t="s">
        <v>6122</v>
      </c>
      <c r="K3001" t="s">
        <v>6123</v>
      </c>
      <c r="L3001" t="s">
        <v>50</v>
      </c>
      <c r="M3001" t="s">
        <v>5721</v>
      </c>
      <c r="N3001" t="s">
        <v>5017</v>
      </c>
      <c r="O3001" t="s">
        <v>6124</v>
      </c>
      <c r="P3001" t="s">
        <v>28852</v>
      </c>
      <c r="R3001" t="str">
        <f t="shared" si="92"/>
        <v>青州</v>
      </c>
      <c r="S3001" t="str">
        <f t="shared" si="93"/>
        <v>0106</v>
      </c>
    </row>
    <row r="3002" spans="1:19">
      <c r="A3002" t="s">
        <v>28853</v>
      </c>
      <c r="B3002" t="s">
        <v>28854</v>
      </c>
      <c r="C3002" t="s">
        <v>49</v>
      </c>
      <c r="D3002" t="s">
        <v>28855</v>
      </c>
      <c r="E3002" t="s">
        <v>27940</v>
      </c>
      <c r="F3002" t="s">
        <v>28856</v>
      </c>
      <c r="G3002" t="s">
        <v>28857</v>
      </c>
      <c r="H3002" t="s">
        <v>28858</v>
      </c>
      <c r="I3002" t="s">
        <v>12119</v>
      </c>
      <c r="J3002" t="s">
        <v>26946</v>
      </c>
      <c r="K3002" t="s">
        <v>26947</v>
      </c>
      <c r="L3002" t="s">
        <v>114</v>
      </c>
      <c r="M3002" t="s">
        <v>9614</v>
      </c>
      <c r="N3002" t="s">
        <v>5112</v>
      </c>
      <c r="O3002" t="s">
        <v>26948</v>
      </c>
      <c r="P3002" t="s">
        <v>28859</v>
      </c>
      <c r="Q3002" t="s">
        <v>28860</v>
      </c>
      <c r="R3002" t="str">
        <f t="shared" si="92"/>
        <v>高密</v>
      </c>
      <c r="S3002" t="str">
        <f t="shared" si="93"/>
        <v>0106</v>
      </c>
    </row>
    <row r="3003" spans="1:19">
      <c r="A3003" t="s">
        <v>28861</v>
      </c>
      <c r="B3003" t="s">
        <v>28862</v>
      </c>
      <c r="C3003" t="s">
        <v>49</v>
      </c>
      <c r="D3003" t="s">
        <v>28863</v>
      </c>
      <c r="E3003" t="s">
        <v>26780</v>
      </c>
      <c r="F3003" t="s">
        <v>28864</v>
      </c>
      <c r="G3003" t="s">
        <v>28865</v>
      </c>
      <c r="H3003" t="s">
        <v>28866</v>
      </c>
      <c r="I3003" t="s">
        <v>4828</v>
      </c>
      <c r="J3003" t="s">
        <v>11218</v>
      </c>
      <c r="K3003" t="s">
        <v>11219</v>
      </c>
      <c r="L3003" t="s">
        <v>237</v>
      </c>
      <c r="M3003" t="s">
        <v>5247</v>
      </c>
      <c r="N3003" t="s">
        <v>4892</v>
      </c>
      <c r="O3003" t="s">
        <v>11220</v>
      </c>
      <c r="P3003" t="s">
        <v>28867</v>
      </c>
      <c r="R3003" t="str">
        <f t="shared" si="92"/>
        <v>潍城</v>
      </c>
      <c r="S3003" t="str">
        <f t="shared" si="93"/>
        <v>0106</v>
      </c>
    </row>
    <row r="3004" spans="1:19">
      <c r="A3004" t="s">
        <v>28868</v>
      </c>
      <c r="B3004" t="s">
        <v>28869</v>
      </c>
      <c r="C3004" t="s">
        <v>49</v>
      </c>
      <c r="D3004" t="s">
        <v>28870</v>
      </c>
      <c r="E3004" t="s">
        <v>26780</v>
      </c>
      <c r="F3004" t="s">
        <v>28871</v>
      </c>
      <c r="G3004" t="s">
        <v>28872</v>
      </c>
      <c r="H3004" t="s">
        <v>28873</v>
      </c>
      <c r="I3004" t="s">
        <v>4785</v>
      </c>
      <c r="J3004" t="s">
        <v>5636</v>
      </c>
      <c r="K3004" t="s">
        <v>5906</v>
      </c>
      <c r="L3004" t="s">
        <v>77</v>
      </c>
      <c r="M3004" t="s">
        <v>5145</v>
      </c>
      <c r="N3004" t="s">
        <v>5112</v>
      </c>
      <c r="O3004" t="s">
        <v>5908</v>
      </c>
      <c r="P3004" t="s">
        <v>28874</v>
      </c>
      <c r="Q3004" t="s">
        <v>28875</v>
      </c>
      <c r="R3004" t="str">
        <f t="shared" si="92"/>
        <v>临朐</v>
      </c>
      <c r="S3004" t="str">
        <f t="shared" si="93"/>
        <v>0106</v>
      </c>
    </row>
    <row r="3005" spans="1:19">
      <c r="A3005" t="s">
        <v>28876</v>
      </c>
      <c r="B3005" t="s">
        <v>28877</v>
      </c>
      <c r="C3005" t="s">
        <v>49</v>
      </c>
      <c r="D3005" t="s">
        <v>28878</v>
      </c>
      <c r="E3005" t="s">
        <v>26780</v>
      </c>
      <c r="F3005" t="s">
        <v>28879</v>
      </c>
      <c r="G3005" t="s">
        <v>28880</v>
      </c>
      <c r="H3005" t="s">
        <v>28881</v>
      </c>
      <c r="I3005" t="s">
        <v>4771</v>
      </c>
      <c r="J3005" t="s">
        <v>8294</v>
      </c>
      <c r="K3005" t="s">
        <v>8295</v>
      </c>
      <c r="L3005" t="s">
        <v>50</v>
      </c>
      <c r="M3005" t="s">
        <v>5877</v>
      </c>
      <c r="N3005" t="s">
        <v>5296</v>
      </c>
      <c r="O3005" t="s">
        <v>8296</v>
      </c>
      <c r="P3005" t="s">
        <v>28882</v>
      </c>
      <c r="R3005" t="str">
        <f t="shared" si="92"/>
        <v>青州</v>
      </c>
      <c r="S3005" t="str">
        <f t="shared" si="93"/>
        <v>0106</v>
      </c>
    </row>
    <row r="3006" spans="1:19">
      <c r="A3006" t="s">
        <v>28883</v>
      </c>
      <c r="B3006" t="s">
        <v>28884</v>
      </c>
      <c r="C3006" t="s">
        <v>49</v>
      </c>
      <c r="D3006" t="s">
        <v>28885</v>
      </c>
      <c r="E3006" t="s">
        <v>26614</v>
      </c>
      <c r="F3006" t="s">
        <v>28886</v>
      </c>
      <c r="G3006" t="s">
        <v>28887</v>
      </c>
      <c r="H3006" t="s">
        <v>28888</v>
      </c>
      <c r="I3006" t="s">
        <v>5052</v>
      </c>
      <c r="J3006" t="s">
        <v>21941</v>
      </c>
      <c r="K3006" t="s">
        <v>21942</v>
      </c>
      <c r="L3006" t="s">
        <v>60</v>
      </c>
      <c r="M3006" t="s">
        <v>5511</v>
      </c>
      <c r="O3006" t="s">
        <v>21943</v>
      </c>
      <c r="P3006" t="s">
        <v>28889</v>
      </c>
      <c r="Q3006" t="s">
        <v>28890</v>
      </c>
      <c r="R3006" t="str">
        <f t="shared" si="92"/>
        <v>奎文</v>
      </c>
      <c r="S3006" t="str">
        <f t="shared" si="93"/>
        <v>0106</v>
      </c>
    </row>
    <row r="3007" spans="1:19">
      <c r="A3007" t="s">
        <v>28891</v>
      </c>
      <c r="B3007" t="s">
        <v>28892</v>
      </c>
      <c r="C3007" t="s">
        <v>49</v>
      </c>
      <c r="D3007" t="s">
        <v>28893</v>
      </c>
      <c r="E3007" t="s">
        <v>28894</v>
      </c>
      <c r="F3007" t="s">
        <v>28895</v>
      </c>
      <c r="G3007" t="s">
        <v>28896</v>
      </c>
      <c r="H3007" t="s">
        <v>28897</v>
      </c>
      <c r="I3007" t="s">
        <v>4852</v>
      </c>
      <c r="J3007" t="s">
        <v>28222</v>
      </c>
      <c r="K3007" t="s">
        <v>28223</v>
      </c>
      <c r="L3007" t="s">
        <v>50</v>
      </c>
      <c r="M3007" t="s">
        <v>5016</v>
      </c>
      <c r="N3007" t="s">
        <v>5017</v>
      </c>
      <c r="O3007" t="s">
        <v>28224</v>
      </c>
      <c r="P3007" t="s">
        <v>28898</v>
      </c>
      <c r="R3007" t="str">
        <f t="shared" si="92"/>
        <v>青州</v>
      </c>
      <c r="S3007" t="str">
        <f t="shared" si="93"/>
        <v>0106</v>
      </c>
    </row>
    <row r="3008" spans="1:19">
      <c r="A3008" t="s">
        <v>28899</v>
      </c>
      <c r="B3008" t="s">
        <v>28900</v>
      </c>
      <c r="C3008" t="s">
        <v>49</v>
      </c>
      <c r="D3008" t="s">
        <v>28901</v>
      </c>
      <c r="E3008" t="s">
        <v>28902</v>
      </c>
      <c r="F3008" t="s">
        <v>28903</v>
      </c>
      <c r="G3008" t="s">
        <v>28904</v>
      </c>
      <c r="H3008" t="s">
        <v>28905</v>
      </c>
      <c r="I3008" t="s">
        <v>12119</v>
      </c>
      <c r="J3008" t="s">
        <v>6740</v>
      </c>
      <c r="K3008" t="s">
        <v>6741</v>
      </c>
      <c r="L3008" t="s">
        <v>60</v>
      </c>
      <c r="M3008" t="s">
        <v>5888</v>
      </c>
      <c r="N3008" t="s">
        <v>5112</v>
      </c>
      <c r="O3008" t="s">
        <v>6742</v>
      </c>
      <c r="P3008" t="s">
        <v>28906</v>
      </c>
      <c r="R3008" t="str">
        <f t="shared" si="92"/>
        <v>奎文</v>
      </c>
      <c r="S3008" t="str">
        <f t="shared" si="93"/>
        <v>0106</v>
      </c>
    </row>
    <row r="3009" spans="1:19">
      <c r="A3009" t="s">
        <v>28907</v>
      </c>
      <c r="B3009" t="s">
        <v>28908</v>
      </c>
      <c r="C3009" t="s">
        <v>49</v>
      </c>
      <c r="D3009" t="s">
        <v>28909</v>
      </c>
      <c r="E3009" t="s">
        <v>26780</v>
      </c>
      <c r="F3009" t="s">
        <v>28910</v>
      </c>
      <c r="G3009" t="s">
        <v>28911</v>
      </c>
      <c r="H3009" t="s">
        <v>28912</v>
      </c>
      <c r="I3009" t="s">
        <v>4828</v>
      </c>
      <c r="J3009" t="s">
        <v>5305</v>
      </c>
      <c r="K3009" t="s">
        <v>5306</v>
      </c>
      <c r="L3009" t="s">
        <v>60</v>
      </c>
      <c r="M3009" t="s">
        <v>4774</v>
      </c>
      <c r="N3009" t="s">
        <v>4845</v>
      </c>
      <c r="O3009" t="s">
        <v>5307</v>
      </c>
      <c r="P3009" t="s">
        <v>28913</v>
      </c>
      <c r="R3009" t="str">
        <f t="shared" ref="R3009:R3072" si="94">IF(OR(LEFT(L3009,2)="高新"),"奎文",IF(LEFT(L3009,2)="峡山","坊子",IF(LEFT(L3009,2)="滨海","寒亭",LEFT(L3009,2))))</f>
        <v>奎文</v>
      </c>
      <c r="S3009" t="str">
        <f t="shared" ref="S3009:S3072" si="95">TEXT(B3009,"mmdd")</f>
        <v>0106</v>
      </c>
    </row>
    <row r="3010" spans="1:19">
      <c r="A3010" t="s">
        <v>28914</v>
      </c>
      <c r="B3010" t="s">
        <v>28915</v>
      </c>
      <c r="C3010" t="s">
        <v>49</v>
      </c>
      <c r="D3010" t="s">
        <v>28916</v>
      </c>
      <c r="E3010" t="s">
        <v>26645</v>
      </c>
      <c r="F3010" t="s">
        <v>28917</v>
      </c>
      <c r="G3010" t="s">
        <v>28918</v>
      </c>
      <c r="H3010" t="s">
        <v>28919</v>
      </c>
      <c r="I3010" t="s">
        <v>12119</v>
      </c>
      <c r="J3010" t="s">
        <v>8354</v>
      </c>
      <c r="K3010" t="s">
        <v>8355</v>
      </c>
      <c r="L3010" t="s">
        <v>95</v>
      </c>
      <c r="M3010" t="s">
        <v>5649</v>
      </c>
      <c r="N3010" t="s">
        <v>4789</v>
      </c>
      <c r="O3010" t="s">
        <v>8356</v>
      </c>
      <c r="P3010" t="s">
        <v>28920</v>
      </c>
      <c r="R3010" t="str">
        <f t="shared" si="94"/>
        <v>安丘</v>
      </c>
      <c r="S3010" t="str">
        <f t="shared" si="95"/>
        <v>0106</v>
      </c>
    </row>
    <row r="3011" spans="1:19">
      <c r="A3011" t="s">
        <v>28921</v>
      </c>
      <c r="B3011" t="s">
        <v>28922</v>
      </c>
      <c r="C3011" t="s">
        <v>49</v>
      </c>
      <c r="D3011" t="s">
        <v>28923</v>
      </c>
      <c r="E3011" t="s">
        <v>26645</v>
      </c>
      <c r="F3011" t="s">
        <v>28924</v>
      </c>
      <c r="G3011" t="s">
        <v>28925</v>
      </c>
      <c r="H3011" t="s">
        <v>28926</v>
      </c>
      <c r="I3011" t="s">
        <v>12500</v>
      </c>
      <c r="J3011" t="s">
        <v>5520</v>
      </c>
      <c r="K3011" t="s">
        <v>5521</v>
      </c>
      <c r="L3011" t="s">
        <v>237</v>
      </c>
      <c r="M3011" t="s">
        <v>4868</v>
      </c>
      <c r="N3011" t="s">
        <v>5487</v>
      </c>
      <c r="O3011" t="s">
        <v>5522</v>
      </c>
      <c r="P3011" t="s">
        <v>28927</v>
      </c>
      <c r="Q3011" t="s">
        <v>28928</v>
      </c>
      <c r="R3011" t="str">
        <f t="shared" si="94"/>
        <v>潍城</v>
      </c>
      <c r="S3011" t="str">
        <f t="shared" si="95"/>
        <v>0106</v>
      </c>
    </row>
    <row r="3012" spans="1:19">
      <c r="A3012" t="s">
        <v>28929</v>
      </c>
      <c r="B3012" t="s">
        <v>28930</v>
      </c>
      <c r="C3012" t="s">
        <v>49</v>
      </c>
      <c r="D3012" t="s">
        <v>28931</v>
      </c>
      <c r="E3012" t="s">
        <v>26780</v>
      </c>
      <c r="F3012" t="s">
        <v>28932</v>
      </c>
      <c r="G3012" t="s">
        <v>28933</v>
      </c>
      <c r="H3012" t="s">
        <v>28934</v>
      </c>
      <c r="I3012" t="s">
        <v>4785</v>
      </c>
      <c r="J3012" t="s">
        <v>8943</v>
      </c>
      <c r="K3012" t="s">
        <v>8944</v>
      </c>
      <c r="L3012" t="s">
        <v>1136</v>
      </c>
      <c r="M3012" t="s">
        <v>8945</v>
      </c>
      <c r="N3012" t="s">
        <v>4905</v>
      </c>
      <c r="O3012" t="s">
        <v>8946</v>
      </c>
      <c r="P3012" t="s">
        <v>28935</v>
      </c>
      <c r="Q3012" t="s">
        <v>28936</v>
      </c>
      <c r="R3012" t="str">
        <f t="shared" si="94"/>
        <v>昌乐</v>
      </c>
      <c r="S3012" t="str">
        <f t="shared" si="95"/>
        <v>0106</v>
      </c>
    </row>
    <row r="3013" spans="1:19">
      <c r="A3013" t="s">
        <v>28937</v>
      </c>
      <c r="B3013" t="s">
        <v>28938</v>
      </c>
      <c r="C3013" t="s">
        <v>49</v>
      </c>
      <c r="D3013" t="s">
        <v>28939</v>
      </c>
      <c r="E3013" t="s">
        <v>28940</v>
      </c>
      <c r="F3013" t="s">
        <v>28941</v>
      </c>
      <c r="G3013" t="s">
        <v>28942</v>
      </c>
      <c r="H3013" t="s">
        <v>28943</v>
      </c>
      <c r="I3013" t="s">
        <v>4785</v>
      </c>
      <c r="J3013" t="s">
        <v>14048</v>
      </c>
      <c r="K3013" t="s">
        <v>14049</v>
      </c>
      <c r="L3013" t="s">
        <v>60</v>
      </c>
      <c r="M3013" t="s">
        <v>4904</v>
      </c>
      <c r="N3013" t="s">
        <v>4972</v>
      </c>
      <c r="O3013" t="s">
        <v>14050</v>
      </c>
      <c r="P3013" t="s">
        <v>28944</v>
      </c>
      <c r="Q3013" t="s">
        <v>28945</v>
      </c>
      <c r="R3013" t="str">
        <f t="shared" si="94"/>
        <v>奎文</v>
      </c>
      <c r="S3013" t="str">
        <f t="shared" si="95"/>
        <v>0106</v>
      </c>
    </row>
    <row r="3014" spans="1:19">
      <c r="A3014" t="s">
        <v>28946</v>
      </c>
      <c r="B3014" t="s">
        <v>28947</v>
      </c>
      <c r="C3014" t="s">
        <v>49</v>
      </c>
      <c r="D3014" t="s">
        <v>28948</v>
      </c>
      <c r="E3014" t="s">
        <v>26780</v>
      </c>
      <c r="F3014" t="s">
        <v>28949</v>
      </c>
      <c r="G3014" t="s">
        <v>28950</v>
      </c>
      <c r="H3014" t="s">
        <v>28951</v>
      </c>
      <c r="I3014" t="s">
        <v>5560</v>
      </c>
      <c r="J3014" t="s">
        <v>9560</v>
      </c>
      <c r="K3014" t="s">
        <v>9561</v>
      </c>
      <c r="L3014" t="s">
        <v>95</v>
      </c>
      <c r="M3014" t="s">
        <v>5757</v>
      </c>
      <c r="N3014" t="s">
        <v>4972</v>
      </c>
      <c r="O3014" t="s">
        <v>9562</v>
      </c>
      <c r="P3014" t="s">
        <v>28952</v>
      </c>
      <c r="Q3014" t="s">
        <v>28953</v>
      </c>
      <c r="R3014" t="str">
        <f t="shared" si="94"/>
        <v>安丘</v>
      </c>
      <c r="S3014" t="str">
        <f t="shared" si="95"/>
        <v>0106</v>
      </c>
    </row>
    <row r="3015" spans="1:19">
      <c r="A3015" t="s">
        <v>28954</v>
      </c>
      <c r="B3015" t="s">
        <v>28955</v>
      </c>
      <c r="C3015" t="s">
        <v>49</v>
      </c>
      <c r="D3015" t="s">
        <v>28956</v>
      </c>
      <c r="E3015" t="s">
        <v>28957</v>
      </c>
      <c r="F3015" t="s">
        <v>28958</v>
      </c>
      <c r="G3015" t="s">
        <v>28959</v>
      </c>
      <c r="H3015" t="s">
        <v>28960</v>
      </c>
      <c r="I3015" t="s">
        <v>4852</v>
      </c>
      <c r="J3015" t="s">
        <v>8450</v>
      </c>
      <c r="K3015" t="s">
        <v>8451</v>
      </c>
      <c r="L3015" t="s">
        <v>60</v>
      </c>
      <c r="M3015" t="s">
        <v>5888</v>
      </c>
      <c r="N3015" t="s">
        <v>5211</v>
      </c>
      <c r="O3015" t="s">
        <v>8452</v>
      </c>
      <c r="P3015" t="s">
        <v>28961</v>
      </c>
      <c r="Q3015" t="s">
        <v>28962</v>
      </c>
      <c r="R3015" t="str">
        <f t="shared" si="94"/>
        <v>奎文</v>
      </c>
      <c r="S3015" t="str">
        <f t="shared" si="95"/>
        <v>0106</v>
      </c>
    </row>
    <row r="3016" spans="1:19">
      <c r="A3016" t="s">
        <v>28963</v>
      </c>
      <c r="B3016" t="s">
        <v>28964</v>
      </c>
      <c r="C3016" t="s">
        <v>49</v>
      </c>
      <c r="D3016" t="s">
        <v>28965</v>
      </c>
      <c r="E3016" t="s">
        <v>26614</v>
      </c>
      <c r="F3016" t="s">
        <v>28966</v>
      </c>
      <c r="G3016" t="s">
        <v>28967</v>
      </c>
      <c r="H3016" t="s">
        <v>28968</v>
      </c>
      <c r="I3016" t="s">
        <v>5822</v>
      </c>
      <c r="J3016" t="s">
        <v>13985</v>
      </c>
      <c r="K3016" t="s">
        <v>13986</v>
      </c>
      <c r="L3016" t="s">
        <v>148</v>
      </c>
      <c r="M3016" t="s">
        <v>5580</v>
      </c>
      <c r="O3016" t="s">
        <v>13987</v>
      </c>
      <c r="P3016" t="s">
        <v>28969</v>
      </c>
      <c r="Q3016" t="s">
        <v>28970</v>
      </c>
      <c r="R3016" t="str">
        <f t="shared" si="94"/>
        <v>寒亭</v>
      </c>
      <c r="S3016" t="str">
        <f t="shared" si="95"/>
        <v>0106</v>
      </c>
    </row>
    <row r="3017" spans="1:19">
      <c r="A3017" t="s">
        <v>28971</v>
      </c>
      <c r="B3017" t="s">
        <v>28972</v>
      </c>
      <c r="C3017" t="s">
        <v>49</v>
      </c>
      <c r="D3017" t="s">
        <v>28973</v>
      </c>
      <c r="E3017" t="s">
        <v>28782</v>
      </c>
      <c r="F3017" t="s">
        <v>28974</v>
      </c>
      <c r="G3017" t="s">
        <v>28975</v>
      </c>
      <c r="H3017" t="s">
        <v>28976</v>
      </c>
      <c r="I3017" t="s">
        <v>12119</v>
      </c>
      <c r="J3017" t="s">
        <v>9299</v>
      </c>
      <c r="K3017" t="s">
        <v>9300</v>
      </c>
      <c r="L3017" t="s">
        <v>148</v>
      </c>
      <c r="M3017" t="s">
        <v>6713</v>
      </c>
      <c r="O3017" t="s">
        <v>9301</v>
      </c>
      <c r="R3017" t="str">
        <f t="shared" si="94"/>
        <v>寒亭</v>
      </c>
      <c r="S3017" t="str">
        <f t="shared" si="95"/>
        <v>0106</v>
      </c>
    </row>
    <row r="3018" spans="1:19">
      <c r="A3018" t="s">
        <v>28977</v>
      </c>
      <c r="B3018" t="s">
        <v>28978</v>
      </c>
      <c r="C3018" t="s">
        <v>49</v>
      </c>
      <c r="D3018" t="s">
        <v>28979</v>
      </c>
      <c r="E3018" t="s">
        <v>26645</v>
      </c>
      <c r="F3018" t="s">
        <v>28980</v>
      </c>
      <c r="G3018" t="s">
        <v>28981</v>
      </c>
      <c r="H3018" t="s">
        <v>28982</v>
      </c>
      <c r="I3018" t="s">
        <v>12119</v>
      </c>
      <c r="J3018" t="s">
        <v>5778</v>
      </c>
      <c r="K3018" t="s">
        <v>5779</v>
      </c>
      <c r="L3018" t="s">
        <v>105</v>
      </c>
      <c r="M3018" t="s">
        <v>5197</v>
      </c>
      <c r="N3018" t="s">
        <v>4817</v>
      </c>
      <c r="O3018" t="s">
        <v>5780</v>
      </c>
      <c r="P3018" t="s">
        <v>28983</v>
      </c>
      <c r="Q3018" t="s">
        <v>28984</v>
      </c>
      <c r="R3018" t="str">
        <f t="shared" si="94"/>
        <v>寿光</v>
      </c>
      <c r="S3018" t="str">
        <f t="shared" si="95"/>
        <v>0106</v>
      </c>
    </row>
    <row r="3019" spans="1:19">
      <c r="A3019" t="s">
        <v>28985</v>
      </c>
      <c r="B3019" t="s">
        <v>28986</v>
      </c>
      <c r="C3019" t="s">
        <v>49</v>
      </c>
      <c r="D3019" t="s">
        <v>28987</v>
      </c>
      <c r="E3019" t="s">
        <v>28988</v>
      </c>
      <c r="F3019" t="s">
        <v>28989</v>
      </c>
      <c r="G3019" t="s">
        <v>28990</v>
      </c>
      <c r="H3019" t="s">
        <v>28991</v>
      </c>
      <c r="I3019" t="s">
        <v>12119</v>
      </c>
      <c r="J3019" t="s">
        <v>15385</v>
      </c>
      <c r="K3019" t="s">
        <v>15386</v>
      </c>
      <c r="L3019" t="s">
        <v>123</v>
      </c>
      <c r="M3019" t="s">
        <v>4932</v>
      </c>
      <c r="N3019" t="s">
        <v>4845</v>
      </c>
      <c r="O3019" t="s">
        <v>15387</v>
      </c>
      <c r="P3019" t="s">
        <v>28992</v>
      </c>
      <c r="R3019" t="str">
        <f t="shared" si="94"/>
        <v>诸城</v>
      </c>
      <c r="S3019" t="str">
        <f t="shared" si="95"/>
        <v>0106</v>
      </c>
    </row>
    <row r="3020" spans="1:19">
      <c r="A3020" t="s">
        <v>28993</v>
      </c>
      <c r="B3020" t="s">
        <v>28994</v>
      </c>
      <c r="C3020" t="s">
        <v>49</v>
      </c>
      <c r="D3020" t="s">
        <v>28995</v>
      </c>
      <c r="E3020" t="s">
        <v>26780</v>
      </c>
      <c r="F3020" t="s">
        <v>28996</v>
      </c>
      <c r="G3020" t="s">
        <v>28997</v>
      </c>
      <c r="H3020" t="s">
        <v>28998</v>
      </c>
      <c r="I3020" t="s">
        <v>9385</v>
      </c>
      <c r="J3020" t="s">
        <v>10465</v>
      </c>
      <c r="K3020" t="s">
        <v>10466</v>
      </c>
      <c r="L3020" t="s">
        <v>123</v>
      </c>
      <c r="M3020" t="s">
        <v>4932</v>
      </c>
      <c r="N3020" t="s">
        <v>4972</v>
      </c>
      <c r="O3020" t="s">
        <v>10467</v>
      </c>
      <c r="P3020" t="s">
        <v>28999</v>
      </c>
      <c r="Q3020" t="s">
        <v>29000</v>
      </c>
      <c r="R3020" t="str">
        <f t="shared" si="94"/>
        <v>诸城</v>
      </c>
      <c r="S3020" t="str">
        <f t="shared" si="95"/>
        <v>0106</v>
      </c>
    </row>
    <row r="3021" spans="1:19">
      <c r="A3021" t="s">
        <v>29001</v>
      </c>
      <c r="B3021" t="s">
        <v>29002</v>
      </c>
      <c r="C3021" t="s">
        <v>49</v>
      </c>
      <c r="D3021" t="s">
        <v>29003</v>
      </c>
      <c r="E3021" t="s">
        <v>26780</v>
      </c>
      <c r="F3021" t="s">
        <v>29004</v>
      </c>
      <c r="G3021" t="s">
        <v>29005</v>
      </c>
      <c r="H3021" t="s">
        <v>29006</v>
      </c>
      <c r="I3021" t="s">
        <v>5221</v>
      </c>
      <c r="J3021" t="s">
        <v>8943</v>
      </c>
      <c r="K3021" t="s">
        <v>8944</v>
      </c>
      <c r="L3021" t="s">
        <v>1136</v>
      </c>
      <c r="M3021" t="s">
        <v>8945</v>
      </c>
      <c r="N3021" t="s">
        <v>5907</v>
      </c>
      <c r="O3021" t="s">
        <v>8946</v>
      </c>
      <c r="P3021" t="s">
        <v>29007</v>
      </c>
      <c r="R3021" t="str">
        <f t="shared" si="94"/>
        <v>昌乐</v>
      </c>
      <c r="S3021" t="str">
        <f t="shared" si="95"/>
        <v>0106</v>
      </c>
    </row>
    <row r="3022" spans="1:19">
      <c r="A3022" t="s">
        <v>29008</v>
      </c>
      <c r="B3022" t="s">
        <v>29009</v>
      </c>
      <c r="C3022" t="s">
        <v>49</v>
      </c>
      <c r="D3022" t="s">
        <v>29010</v>
      </c>
      <c r="E3022" t="s">
        <v>26645</v>
      </c>
      <c r="F3022" t="s">
        <v>29011</v>
      </c>
      <c r="G3022" t="s">
        <v>29012</v>
      </c>
      <c r="H3022" t="s">
        <v>29013</v>
      </c>
      <c r="I3022" t="s">
        <v>12119</v>
      </c>
      <c r="J3022" t="s">
        <v>5852</v>
      </c>
      <c r="K3022" t="s">
        <v>5853</v>
      </c>
      <c r="L3022" t="s">
        <v>123</v>
      </c>
      <c r="M3022" t="s">
        <v>5854</v>
      </c>
      <c r="N3022" t="s">
        <v>4892</v>
      </c>
      <c r="O3022" t="s">
        <v>5855</v>
      </c>
      <c r="P3022" t="s">
        <v>29014</v>
      </c>
      <c r="R3022" t="str">
        <f t="shared" si="94"/>
        <v>诸城</v>
      </c>
      <c r="S3022" t="str">
        <f t="shared" si="95"/>
        <v>0106</v>
      </c>
    </row>
    <row r="3023" spans="1:19">
      <c r="A3023" t="s">
        <v>1298</v>
      </c>
      <c r="B3023" t="s">
        <v>29015</v>
      </c>
      <c r="C3023" t="s">
        <v>49</v>
      </c>
      <c r="D3023" t="s">
        <v>29016</v>
      </c>
      <c r="E3023" t="s">
        <v>26780</v>
      </c>
      <c r="F3023" t="s">
        <v>29017</v>
      </c>
      <c r="G3023" t="s">
        <v>1296</v>
      </c>
      <c r="H3023" t="s">
        <v>29018</v>
      </c>
      <c r="I3023" t="s">
        <v>23863</v>
      </c>
      <c r="J3023" t="s">
        <v>4786</v>
      </c>
      <c r="K3023" t="s">
        <v>4787</v>
      </c>
      <c r="L3023" t="s">
        <v>237</v>
      </c>
      <c r="M3023" t="s">
        <v>4788</v>
      </c>
      <c r="N3023" t="s">
        <v>5421</v>
      </c>
      <c r="O3023" t="s">
        <v>4790</v>
      </c>
      <c r="P3023" t="s">
        <v>29019</v>
      </c>
      <c r="Q3023" t="s">
        <v>29020</v>
      </c>
      <c r="R3023" t="str">
        <f t="shared" si="94"/>
        <v>潍城</v>
      </c>
      <c r="S3023" t="str">
        <f t="shared" si="95"/>
        <v>0106</v>
      </c>
    </row>
    <row r="3024" spans="1:19">
      <c r="A3024" t="s">
        <v>29021</v>
      </c>
      <c r="B3024" t="s">
        <v>29022</v>
      </c>
      <c r="C3024" t="s">
        <v>49</v>
      </c>
      <c r="D3024" t="s">
        <v>29023</v>
      </c>
      <c r="E3024" t="s">
        <v>26614</v>
      </c>
      <c r="F3024" t="s">
        <v>29024</v>
      </c>
      <c r="G3024" t="s">
        <v>29025</v>
      </c>
      <c r="H3024" t="s">
        <v>29026</v>
      </c>
      <c r="I3024" t="s">
        <v>12119</v>
      </c>
      <c r="J3024" t="s">
        <v>5731</v>
      </c>
      <c r="K3024" t="s">
        <v>5732</v>
      </c>
      <c r="L3024" t="s">
        <v>77</v>
      </c>
      <c r="M3024" t="s">
        <v>5733</v>
      </c>
      <c r="O3024" t="s">
        <v>5734</v>
      </c>
      <c r="P3024" t="s">
        <v>29027</v>
      </c>
      <c r="Q3024" t="s">
        <v>29028</v>
      </c>
      <c r="R3024" t="str">
        <f t="shared" si="94"/>
        <v>临朐</v>
      </c>
      <c r="S3024" t="str">
        <f t="shared" si="95"/>
        <v>0106</v>
      </c>
    </row>
    <row r="3025" spans="1:19">
      <c r="A3025" t="s">
        <v>29029</v>
      </c>
      <c r="B3025" t="s">
        <v>29030</v>
      </c>
      <c r="C3025" t="s">
        <v>49</v>
      </c>
      <c r="D3025" t="s">
        <v>29031</v>
      </c>
      <c r="E3025" t="s">
        <v>29032</v>
      </c>
      <c r="F3025" t="s">
        <v>29033</v>
      </c>
      <c r="G3025" t="s">
        <v>29034</v>
      </c>
      <c r="H3025" t="s">
        <v>29035</v>
      </c>
      <c r="I3025" t="s">
        <v>5052</v>
      </c>
      <c r="J3025" t="s">
        <v>5755</v>
      </c>
      <c r="K3025" t="s">
        <v>5756</v>
      </c>
      <c r="L3025" t="s">
        <v>95</v>
      </c>
      <c r="M3025" t="s">
        <v>5757</v>
      </c>
      <c r="N3025" t="s">
        <v>4972</v>
      </c>
      <c r="O3025" t="s">
        <v>5758</v>
      </c>
      <c r="P3025" t="s">
        <v>29036</v>
      </c>
      <c r="R3025" t="str">
        <f t="shared" si="94"/>
        <v>安丘</v>
      </c>
      <c r="S3025" t="str">
        <f t="shared" si="95"/>
        <v>0106</v>
      </c>
    </row>
    <row r="3026" spans="1:19">
      <c r="A3026" t="s">
        <v>1322</v>
      </c>
      <c r="B3026" t="s">
        <v>29037</v>
      </c>
      <c r="C3026" t="s">
        <v>49</v>
      </c>
      <c r="D3026" t="s">
        <v>29038</v>
      </c>
      <c r="E3026" t="s">
        <v>29039</v>
      </c>
      <c r="F3026" t="s">
        <v>29040</v>
      </c>
      <c r="G3026" t="s">
        <v>1320</v>
      </c>
      <c r="H3026" t="s">
        <v>29041</v>
      </c>
      <c r="I3026" t="s">
        <v>5221</v>
      </c>
      <c r="J3026" t="s">
        <v>5636</v>
      </c>
      <c r="K3026" t="s">
        <v>5637</v>
      </c>
      <c r="L3026" t="s">
        <v>105</v>
      </c>
      <c r="M3026" t="s">
        <v>5638</v>
      </c>
      <c r="N3026" t="s">
        <v>5030</v>
      </c>
      <c r="O3026" t="s">
        <v>5639</v>
      </c>
      <c r="P3026" t="s">
        <v>29042</v>
      </c>
      <c r="R3026" t="str">
        <f t="shared" si="94"/>
        <v>寿光</v>
      </c>
      <c r="S3026" t="str">
        <f t="shared" si="95"/>
        <v>0106</v>
      </c>
    </row>
    <row r="3027" spans="1:19">
      <c r="A3027" t="s">
        <v>29043</v>
      </c>
      <c r="B3027" t="s">
        <v>29044</v>
      </c>
      <c r="C3027" t="s">
        <v>49</v>
      </c>
      <c r="D3027" t="s">
        <v>29045</v>
      </c>
      <c r="E3027" t="s">
        <v>26645</v>
      </c>
      <c r="F3027" t="s">
        <v>29046</v>
      </c>
      <c r="G3027" t="s">
        <v>29047</v>
      </c>
      <c r="H3027" t="s">
        <v>29048</v>
      </c>
      <c r="I3027" t="s">
        <v>12119</v>
      </c>
      <c r="J3027" t="s">
        <v>6782</v>
      </c>
      <c r="K3027" t="s">
        <v>6783</v>
      </c>
      <c r="L3027" t="s">
        <v>105</v>
      </c>
      <c r="M3027" t="s">
        <v>5224</v>
      </c>
      <c r="N3027" t="s">
        <v>5421</v>
      </c>
      <c r="O3027" t="s">
        <v>6784</v>
      </c>
      <c r="P3027" t="s">
        <v>29049</v>
      </c>
      <c r="Q3027" t="s">
        <v>29050</v>
      </c>
      <c r="R3027" t="str">
        <f t="shared" si="94"/>
        <v>寿光</v>
      </c>
      <c r="S3027" t="str">
        <f t="shared" si="95"/>
        <v>0106</v>
      </c>
    </row>
    <row r="3028" spans="1:19">
      <c r="A3028" t="s">
        <v>29051</v>
      </c>
      <c r="B3028" t="s">
        <v>29052</v>
      </c>
      <c r="C3028" t="s">
        <v>49</v>
      </c>
      <c r="D3028" t="s">
        <v>29053</v>
      </c>
      <c r="E3028" t="s">
        <v>28782</v>
      </c>
      <c r="F3028" t="s">
        <v>29054</v>
      </c>
      <c r="G3028" t="s">
        <v>29055</v>
      </c>
      <c r="H3028" t="s">
        <v>29056</v>
      </c>
      <c r="I3028" t="s">
        <v>12119</v>
      </c>
      <c r="J3028" t="s">
        <v>5731</v>
      </c>
      <c r="K3028" t="s">
        <v>5732</v>
      </c>
      <c r="L3028" t="s">
        <v>77</v>
      </c>
      <c r="M3028" t="s">
        <v>5733</v>
      </c>
      <c r="N3028" t="s">
        <v>4832</v>
      </c>
      <c r="O3028" t="s">
        <v>5734</v>
      </c>
      <c r="P3028" t="s">
        <v>29057</v>
      </c>
      <c r="Q3028" t="s">
        <v>29058</v>
      </c>
      <c r="R3028" t="str">
        <f t="shared" si="94"/>
        <v>临朐</v>
      </c>
      <c r="S3028" t="str">
        <f t="shared" si="95"/>
        <v>0106</v>
      </c>
    </row>
    <row r="3029" spans="1:19">
      <c r="A3029" t="s">
        <v>29059</v>
      </c>
      <c r="B3029" t="s">
        <v>27501</v>
      </c>
      <c r="C3029" t="s">
        <v>49</v>
      </c>
      <c r="D3029" t="s">
        <v>29060</v>
      </c>
      <c r="E3029" t="s">
        <v>29061</v>
      </c>
      <c r="F3029" t="s">
        <v>29062</v>
      </c>
      <c r="G3029" t="s">
        <v>29063</v>
      </c>
      <c r="H3029" t="s">
        <v>26949</v>
      </c>
      <c r="I3029" t="s">
        <v>4852</v>
      </c>
      <c r="J3029" t="s">
        <v>26129</v>
      </c>
      <c r="K3029" t="s">
        <v>26130</v>
      </c>
      <c r="L3029" t="s">
        <v>1136</v>
      </c>
      <c r="M3029" t="s">
        <v>6413</v>
      </c>
      <c r="N3029" t="s">
        <v>4933</v>
      </c>
      <c r="O3029" t="s">
        <v>26131</v>
      </c>
      <c r="P3029" t="s">
        <v>29064</v>
      </c>
      <c r="R3029" t="str">
        <f t="shared" si="94"/>
        <v>昌乐</v>
      </c>
      <c r="S3029" t="str">
        <f t="shared" si="95"/>
        <v>0106</v>
      </c>
    </row>
    <row r="3030" spans="1:19">
      <c r="A3030" t="s">
        <v>29065</v>
      </c>
      <c r="B3030" t="s">
        <v>29066</v>
      </c>
      <c r="C3030" t="s">
        <v>49</v>
      </c>
      <c r="D3030" t="s">
        <v>29067</v>
      </c>
      <c r="E3030" t="s">
        <v>26780</v>
      </c>
      <c r="F3030" t="s">
        <v>29068</v>
      </c>
      <c r="G3030" t="s">
        <v>29069</v>
      </c>
      <c r="H3030" t="s">
        <v>29070</v>
      </c>
      <c r="I3030" t="s">
        <v>4852</v>
      </c>
      <c r="J3030" t="s">
        <v>7093</v>
      </c>
      <c r="K3030" t="s">
        <v>7094</v>
      </c>
      <c r="L3030" t="s">
        <v>1136</v>
      </c>
      <c r="M3030" t="s">
        <v>7095</v>
      </c>
      <c r="N3030" t="s">
        <v>5248</v>
      </c>
      <c r="O3030" t="s">
        <v>7096</v>
      </c>
      <c r="P3030" t="s">
        <v>29071</v>
      </c>
      <c r="R3030" t="str">
        <f t="shared" si="94"/>
        <v>昌乐</v>
      </c>
      <c r="S3030" t="str">
        <f t="shared" si="95"/>
        <v>0106</v>
      </c>
    </row>
    <row r="3031" spans="1:19">
      <c r="A3031" t="s">
        <v>29072</v>
      </c>
      <c r="B3031" t="s">
        <v>29073</v>
      </c>
      <c r="C3031" t="s">
        <v>49</v>
      </c>
      <c r="D3031" t="s">
        <v>29074</v>
      </c>
      <c r="E3031" t="s">
        <v>26780</v>
      </c>
      <c r="F3031" t="s">
        <v>29075</v>
      </c>
      <c r="G3031" t="s">
        <v>29076</v>
      </c>
      <c r="H3031" t="s">
        <v>29077</v>
      </c>
      <c r="I3031" t="s">
        <v>4813</v>
      </c>
      <c r="J3031" t="s">
        <v>6829</v>
      </c>
      <c r="K3031" t="s">
        <v>6830</v>
      </c>
      <c r="L3031" t="s">
        <v>95</v>
      </c>
      <c r="M3031" t="s">
        <v>5649</v>
      </c>
      <c r="N3031" t="s">
        <v>4817</v>
      </c>
      <c r="O3031" t="s">
        <v>6831</v>
      </c>
      <c r="P3031" t="s">
        <v>29078</v>
      </c>
      <c r="Q3031" t="s">
        <v>29079</v>
      </c>
      <c r="R3031" t="str">
        <f t="shared" si="94"/>
        <v>安丘</v>
      </c>
      <c r="S3031" t="str">
        <f t="shared" si="95"/>
        <v>0106</v>
      </c>
    </row>
    <row r="3032" spans="1:19">
      <c r="A3032" t="s">
        <v>29080</v>
      </c>
      <c r="B3032" t="s">
        <v>29081</v>
      </c>
      <c r="C3032" t="s">
        <v>49</v>
      </c>
      <c r="D3032" t="s">
        <v>29082</v>
      </c>
      <c r="E3032" t="s">
        <v>26605</v>
      </c>
      <c r="F3032" t="s">
        <v>29083</v>
      </c>
      <c r="G3032" t="s">
        <v>29084</v>
      </c>
      <c r="H3032" t="s">
        <v>29085</v>
      </c>
      <c r="I3032" t="s">
        <v>4852</v>
      </c>
      <c r="J3032" t="s">
        <v>9133</v>
      </c>
      <c r="K3032" t="s">
        <v>9134</v>
      </c>
      <c r="L3032" t="s">
        <v>148</v>
      </c>
      <c r="M3032" t="s">
        <v>5272</v>
      </c>
      <c r="N3032" t="s">
        <v>4933</v>
      </c>
      <c r="O3032" t="s">
        <v>9135</v>
      </c>
      <c r="P3032" t="s">
        <v>29086</v>
      </c>
      <c r="Q3032" t="s">
        <v>29087</v>
      </c>
      <c r="R3032" t="str">
        <f t="shared" si="94"/>
        <v>寒亭</v>
      </c>
      <c r="S3032" t="str">
        <f t="shared" si="95"/>
        <v>0106</v>
      </c>
    </row>
    <row r="3033" spans="1:19">
      <c r="A3033" t="s">
        <v>29088</v>
      </c>
      <c r="B3033" t="s">
        <v>29089</v>
      </c>
      <c r="C3033" t="s">
        <v>49</v>
      </c>
      <c r="D3033" t="s">
        <v>29090</v>
      </c>
      <c r="E3033" t="s">
        <v>29091</v>
      </c>
      <c r="F3033" t="s">
        <v>29092</v>
      </c>
      <c r="G3033" t="s">
        <v>29093</v>
      </c>
      <c r="H3033" t="s">
        <v>29094</v>
      </c>
      <c r="I3033" t="s">
        <v>4852</v>
      </c>
      <c r="J3033" t="s">
        <v>9289</v>
      </c>
      <c r="K3033" t="s">
        <v>9290</v>
      </c>
      <c r="L3033" t="s">
        <v>114</v>
      </c>
      <c r="M3033" t="s">
        <v>4831</v>
      </c>
      <c r="N3033" t="s">
        <v>6184</v>
      </c>
      <c r="O3033" t="s">
        <v>9291</v>
      </c>
      <c r="P3033" t="s">
        <v>29095</v>
      </c>
      <c r="R3033" t="str">
        <f t="shared" si="94"/>
        <v>高密</v>
      </c>
      <c r="S3033" t="str">
        <f t="shared" si="95"/>
        <v>0106</v>
      </c>
    </row>
    <row r="3034" spans="1:19">
      <c r="A3034" t="s">
        <v>29096</v>
      </c>
      <c r="B3034" t="s">
        <v>29097</v>
      </c>
      <c r="C3034" t="s">
        <v>49</v>
      </c>
      <c r="D3034" t="s">
        <v>29098</v>
      </c>
      <c r="E3034" t="s">
        <v>26780</v>
      </c>
      <c r="F3034" t="s">
        <v>29099</v>
      </c>
      <c r="G3034" t="s">
        <v>29100</v>
      </c>
      <c r="H3034" t="s">
        <v>29101</v>
      </c>
      <c r="I3034" t="s">
        <v>5282</v>
      </c>
      <c r="J3034" t="s">
        <v>7042</v>
      </c>
      <c r="K3034" t="s">
        <v>7043</v>
      </c>
      <c r="L3034" t="s">
        <v>60</v>
      </c>
      <c r="M3034" t="s">
        <v>4904</v>
      </c>
      <c r="N3034" t="s">
        <v>5907</v>
      </c>
      <c r="O3034" t="s">
        <v>7044</v>
      </c>
      <c r="P3034" t="s">
        <v>28814</v>
      </c>
      <c r="Q3034" t="s">
        <v>29102</v>
      </c>
      <c r="R3034" t="str">
        <f t="shared" si="94"/>
        <v>奎文</v>
      </c>
      <c r="S3034" t="str">
        <f t="shared" si="95"/>
        <v>0106</v>
      </c>
    </row>
    <row r="3035" spans="1:19">
      <c r="A3035" t="s">
        <v>1330</v>
      </c>
      <c r="B3035" t="s">
        <v>29103</v>
      </c>
      <c r="C3035" t="s">
        <v>49</v>
      </c>
      <c r="D3035" t="s">
        <v>29104</v>
      </c>
      <c r="E3035" t="s">
        <v>26780</v>
      </c>
      <c r="F3035" t="s">
        <v>29105</v>
      </c>
      <c r="G3035" t="s">
        <v>1328</v>
      </c>
      <c r="H3035" t="s">
        <v>29106</v>
      </c>
      <c r="I3035" t="s">
        <v>4828</v>
      </c>
      <c r="J3035" t="s">
        <v>6009</v>
      </c>
      <c r="K3035" t="s">
        <v>6010</v>
      </c>
      <c r="L3035" t="s">
        <v>237</v>
      </c>
      <c r="M3035" t="s">
        <v>5247</v>
      </c>
      <c r="N3035" t="s">
        <v>5421</v>
      </c>
      <c r="O3035" t="s">
        <v>6011</v>
      </c>
      <c r="P3035" t="s">
        <v>29107</v>
      </c>
      <c r="Q3035" t="s">
        <v>29108</v>
      </c>
      <c r="R3035" t="str">
        <f t="shared" si="94"/>
        <v>潍城</v>
      </c>
      <c r="S3035" t="str">
        <f t="shared" si="95"/>
        <v>0106</v>
      </c>
    </row>
    <row r="3036" spans="1:19">
      <c r="A3036" t="s">
        <v>29109</v>
      </c>
      <c r="B3036" t="s">
        <v>29110</v>
      </c>
      <c r="C3036" t="s">
        <v>49</v>
      </c>
      <c r="D3036" t="s">
        <v>29111</v>
      </c>
      <c r="E3036" t="s">
        <v>29112</v>
      </c>
      <c r="F3036" t="s">
        <v>29113</v>
      </c>
      <c r="G3036" t="s">
        <v>29114</v>
      </c>
      <c r="H3036" t="s">
        <v>29115</v>
      </c>
      <c r="I3036" t="s">
        <v>4852</v>
      </c>
      <c r="J3036" t="s">
        <v>5395</v>
      </c>
      <c r="K3036" t="s">
        <v>5396</v>
      </c>
      <c r="L3036" t="s">
        <v>60</v>
      </c>
      <c r="M3036" t="s">
        <v>4774</v>
      </c>
      <c r="N3036" t="s">
        <v>5801</v>
      </c>
      <c r="O3036" t="s">
        <v>5397</v>
      </c>
      <c r="P3036" t="s">
        <v>29116</v>
      </c>
      <c r="R3036" t="str">
        <f t="shared" si="94"/>
        <v>奎文</v>
      </c>
      <c r="S3036" t="str">
        <f t="shared" si="95"/>
        <v>0106</v>
      </c>
    </row>
    <row r="3037" spans="1:19">
      <c r="A3037" t="s">
        <v>29117</v>
      </c>
      <c r="B3037" t="s">
        <v>29118</v>
      </c>
      <c r="C3037" t="s">
        <v>49</v>
      </c>
      <c r="D3037" t="s">
        <v>29119</v>
      </c>
      <c r="E3037" t="s">
        <v>26780</v>
      </c>
      <c r="F3037" t="s">
        <v>29120</v>
      </c>
      <c r="G3037" t="s">
        <v>29121</v>
      </c>
      <c r="H3037" t="s">
        <v>29122</v>
      </c>
      <c r="I3037" t="s">
        <v>4852</v>
      </c>
      <c r="J3037" t="s">
        <v>7321</v>
      </c>
      <c r="K3037" t="s">
        <v>7322</v>
      </c>
      <c r="L3037" t="s">
        <v>95</v>
      </c>
      <c r="M3037" t="s">
        <v>5709</v>
      </c>
      <c r="N3037" t="s">
        <v>4845</v>
      </c>
      <c r="O3037" t="s">
        <v>7323</v>
      </c>
      <c r="P3037" t="s">
        <v>29123</v>
      </c>
      <c r="Q3037" t="s">
        <v>29124</v>
      </c>
      <c r="R3037" t="str">
        <f t="shared" si="94"/>
        <v>安丘</v>
      </c>
      <c r="S3037" t="str">
        <f t="shared" si="95"/>
        <v>0106</v>
      </c>
    </row>
    <row r="3038" spans="1:19">
      <c r="A3038" t="s">
        <v>29125</v>
      </c>
      <c r="B3038" t="s">
        <v>29126</v>
      </c>
      <c r="C3038" t="s">
        <v>49</v>
      </c>
      <c r="D3038" t="s">
        <v>29127</v>
      </c>
      <c r="E3038" t="s">
        <v>29032</v>
      </c>
      <c r="F3038" t="s">
        <v>29128</v>
      </c>
      <c r="G3038" t="s">
        <v>29129</v>
      </c>
      <c r="H3038" t="s">
        <v>29130</v>
      </c>
      <c r="I3038" t="s">
        <v>4852</v>
      </c>
      <c r="J3038" t="s">
        <v>6611</v>
      </c>
      <c r="K3038" t="s">
        <v>6612</v>
      </c>
      <c r="L3038" t="s">
        <v>86</v>
      </c>
      <c r="M3038" t="s">
        <v>5099</v>
      </c>
      <c r="N3038" t="s">
        <v>4881</v>
      </c>
      <c r="O3038" t="s">
        <v>6613</v>
      </c>
      <c r="P3038" t="s">
        <v>29131</v>
      </c>
      <c r="R3038" t="str">
        <f t="shared" si="94"/>
        <v>坊子</v>
      </c>
      <c r="S3038" t="str">
        <f t="shared" si="95"/>
        <v>0106</v>
      </c>
    </row>
    <row r="3039" spans="1:19">
      <c r="A3039" t="s">
        <v>29132</v>
      </c>
      <c r="B3039" t="s">
        <v>29133</v>
      </c>
      <c r="C3039" t="s">
        <v>49</v>
      </c>
      <c r="D3039" t="s">
        <v>29134</v>
      </c>
      <c r="E3039" t="s">
        <v>26645</v>
      </c>
      <c r="F3039" t="s">
        <v>29135</v>
      </c>
      <c r="G3039" t="s">
        <v>29136</v>
      </c>
      <c r="H3039" t="s">
        <v>29137</v>
      </c>
      <c r="I3039" t="s">
        <v>12119</v>
      </c>
      <c r="J3039" t="s">
        <v>6631</v>
      </c>
      <c r="K3039" t="s">
        <v>6632</v>
      </c>
      <c r="L3039" t="s">
        <v>105</v>
      </c>
      <c r="M3039" t="s">
        <v>6055</v>
      </c>
      <c r="N3039" t="s">
        <v>5112</v>
      </c>
      <c r="O3039" t="s">
        <v>6633</v>
      </c>
      <c r="P3039" t="s">
        <v>29138</v>
      </c>
      <c r="Q3039" t="s">
        <v>29139</v>
      </c>
      <c r="R3039" t="str">
        <f t="shared" si="94"/>
        <v>寿光</v>
      </c>
      <c r="S3039" t="str">
        <f t="shared" si="95"/>
        <v>0106</v>
      </c>
    </row>
    <row r="3040" spans="1:19">
      <c r="A3040" t="s">
        <v>29140</v>
      </c>
      <c r="B3040" t="s">
        <v>29141</v>
      </c>
      <c r="C3040" t="s">
        <v>49</v>
      </c>
      <c r="D3040" t="s">
        <v>29142</v>
      </c>
      <c r="E3040" t="s">
        <v>26780</v>
      </c>
      <c r="F3040" t="s">
        <v>29143</v>
      </c>
      <c r="G3040" t="s">
        <v>29144</v>
      </c>
      <c r="H3040" t="s">
        <v>29145</v>
      </c>
      <c r="I3040" t="s">
        <v>5184</v>
      </c>
      <c r="J3040" t="s">
        <v>5395</v>
      </c>
      <c r="K3040" t="s">
        <v>5396</v>
      </c>
      <c r="L3040" t="s">
        <v>60</v>
      </c>
      <c r="M3040" t="s">
        <v>4774</v>
      </c>
      <c r="N3040" t="s">
        <v>5421</v>
      </c>
      <c r="O3040" t="s">
        <v>5397</v>
      </c>
      <c r="P3040" t="s">
        <v>29146</v>
      </c>
      <c r="R3040" t="str">
        <f t="shared" si="94"/>
        <v>奎文</v>
      </c>
      <c r="S3040" t="str">
        <f t="shared" si="95"/>
        <v>0106</v>
      </c>
    </row>
    <row r="3041" spans="1:19">
      <c r="A3041" t="s">
        <v>29147</v>
      </c>
      <c r="B3041" t="s">
        <v>29148</v>
      </c>
      <c r="C3041" t="s">
        <v>49</v>
      </c>
      <c r="D3041" t="s">
        <v>29149</v>
      </c>
      <c r="E3041" t="s">
        <v>26780</v>
      </c>
      <c r="F3041" t="s">
        <v>29150</v>
      </c>
      <c r="G3041" t="s">
        <v>29151</v>
      </c>
      <c r="H3041" t="s">
        <v>29152</v>
      </c>
      <c r="I3041" t="s">
        <v>5221</v>
      </c>
      <c r="J3041" t="s">
        <v>5258</v>
      </c>
      <c r="K3041" t="s">
        <v>5259</v>
      </c>
      <c r="L3041" t="s">
        <v>50</v>
      </c>
      <c r="M3041" t="s">
        <v>5260</v>
      </c>
      <c r="N3041" t="s">
        <v>4881</v>
      </c>
      <c r="O3041" t="s">
        <v>5261</v>
      </c>
      <c r="P3041" t="s">
        <v>29153</v>
      </c>
      <c r="R3041" t="str">
        <f t="shared" si="94"/>
        <v>青州</v>
      </c>
      <c r="S3041" t="str">
        <f t="shared" si="95"/>
        <v>0106</v>
      </c>
    </row>
    <row r="3042" spans="1:19">
      <c r="A3042" t="s">
        <v>29154</v>
      </c>
      <c r="B3042" t="s">
        <v>29155</v>
      </c>
      <c r="C3042" t="s">
        <v>49</v>
      </c>
      <c r="D3042" t="s">
        <v>29156</v>
      </c>
      <c r="E3042" t="s">
        <v>26614</v>
      </c>
      <c r="F3042" t="s">
        <v>29157</v>
      </c>
      <c r="G3042" t="s">
        <v>29158</v>
      </c>
      <c r="H3042" t="s">
        <v>29159</v>
      </c>
      <c r="I3042" t="s">
        <v>5541</v>
      </c>
      <c r="J3042" t="s">
        <v>28757</v>
      </c>
      <c r="K3042" t="s">
        <v>28758</v>
      </c>
      <c r="L3042" t="s">
        <v>123</v>
      </c>
      <c r="M3042" t="s">
        <v>18345</v>
      </c>
      <c r="O3042" t="s">
        <v>28759</v>
      </c>
      <c r="P3042" t="s">
        <v>29160</v>
      </c>
      <c r="R3042" t="str">
        <f t="shared" si="94"/>
        <v>诸城</v>
      </c>
      <c r="S3042" t="str">
        <f t="shared" si="95"/>
        <v>0106</v>
      </c>
    </row>
    <row r="3043" spans="1:19">
      <c r="A3043" t="s">
        <v>29161</v>
      </c>
      <c r="B3043" t="s">
        <v>29162</v>
      </c>
      <c r="C3043" t="s">
        <v>49</v>
      </c>
      <c r="D3043" t="s">
        <v>29163</v>
      </c>
      <c r="E3043" t="s">
        <v>26780</v>
      </c>
      <c r="F3043" t="s">
        <v>29164</v>
      </c>
      <c r="G3043" t="s">
        <v>29165</v>
      </c>
      <c r="H3043" t="s">
        <v>29166</v>
      </c>
      <c r="I3043" t="s">
        <v>5052</v>
      </c>
      <c r="J3043" t="s">
        <v>6276</v>
      </c>
      <c r="K3043" t="s">
        <v>6277</v>
      </c>
      <c r="L3043" t="s">
        <v>50</v>
      </c>
      <c r="M3043" t="s">
        <v>5236</v>
      </c>
      <c r="N3043" t="s">
        <v>5112</v>
      </c>
      <c r="O3043" t="s">
        <v>6278</v>
      </c>
      <c r="P3043" t="s">
        <v>29167</v>
      </c>
      <c r="Q3043" t="s">
        <v>29168</v>
      </c>
      <c r="R3043" t="str">
        <f t="shared" si="94"/>
        <v>青州</v>
      </c>
      <c r="S3043" t="str">
        <f t="shared" si="95"/>
        <v>0106</v>
      </c>
    </row>
    <row r="3044" spans="1:19">
      <c r="A3044" t="s">
        <v>29169</v>
      </c>
      <c r="B3044" t="s">
        <v>29170</v>
      </c>
      <c r="C3044" t="s">
        <v>49</v>
      </c>
      <c r="D3044" t="s">
        <v>29171</v>
      </c>
      <c r="E3044" t="s">
        <v>26780</v>
      </c>
      <c r="F3044" t="s">
        <v>29172</v>
      </c>
      <c r="G3044" t="s">
        <v>29173</v>
      </c>
      <c r="H3044" t="s">
        <v>29174</v>
      </c>
      <c r="I3044" t="s">
        <v>4785</v>
      </c>
      <c r="J3044" t="s">
        <v>5937</v>
      </c>
      <c r="K3044" t="s">
        <v>5938</v>
      </c>
      <c r="L3044" t="s">
        <v>86</v>
      </c>
      <c r="M3044" t="s">
        <v>5099</v>
      </c>
      <c r="N3044" t="s">
        <v>5296</v>
      </c>
      <c r="O3044" t="s">
        <v>5940</v>
      </c>
      <c r="P3044" t="s">
        <v>29175</v>
      </c>
      <c r="Q3044" t="s">
        <v>29176</v>
      </c>
      <c r="R3044" t="str">
        <f t="shared" si="94"/>
        <v>坊子</v>
      </c>
      <c r="S3044" t="str">
        <f t="shared" si="95"/>
        <v>0106</v>
      </c>
    </row>
    <row r="3045" spans="1:19">
      <c r="A3045" t="s">
        <v>29177</v>
      </c>
      <c r="B3045" t="s">
        <v>29178</v>
      </c>
      <c r="C3045" t="s">
        <v>49</v>
      </c>
      <c r="D3045" t="s">
        <v>29179</v>
      </c>
      <c r="E3045" t="s">
        <v>26645</v>
      </c>
      <c r="F3045" t="s">
        <v>29180</v>
      </c>
      <c r="G3045" t="s">
        <v>29181</v>
      </c>
      <c r="H3045" t="s">
        <v>29182</v>
      </c>
      <c r="I3045" t="s">
        <v>12119</v>
      </c>
      <c r="J3045" t="s">
        <v>6528</v>
      </c>
      <c r="K3045" t="s">
        <v>6529</v>
      </c>
      <c r="L3045" t="s">
        <v>60</v>
      </c>
      <c r="M3045" t="s">
        <v>4774</v>
      </c>
      <c r="N3045" t="s">
        <v>8593</v>
      </c>
      <c r="O3045" t="s">
        <v>6531</v>
      </c>
      <c r="P3045" t="s">
        <v>29183</v>
      </c>
      <c r="Q3045" t="s">
        <v>29184</v>
      </c>
      <c r="R3045" t="str">
        <f t="shared" si="94"/>
        <v>奎文</v>
      </c>
      <c r="S3045" t="str">
        <f t="shared" si="95"/>
        <v>0106</v>
      </c>
    </row>
    <row r="3046" spans="1:19">
      <c r="A3046" t="s">
        <v>29185</v>
      </c>
      <c r="B3046" t="s">
        <v>29186</v>
      </c>
      <c r="C3046" t="s">
        <v>49</v>
      </c>
      <c r="D3046" t="s">
        <v>29187</v>
      </c>
      <c r="E3046" t="s">
        <v>29188</v>
      </c>
      <c r="F3046" t="s">
        <v>29189</v>
      </c>
      <c r="G3046" t="s">
        <v>29190</v>
      </c>
      <c r="H3046" t="s">
        <v>29191</v>
      </c>
      <c r="I3046" t="s">
        <v>4955</v>
      </c>
      <c r="J3046" t="s">
        <v>6434</v>
      </c>
      <c r="K3046" t="s">
        <v>6435</v>
      </c>
      <c r="L3046" t="s">
        <v>114</v>
      </c>
      <c r="M3046" t="s">
        <v>4831</v>
      </c>
      <c r="N3046" t="s">
        <v>4959</v>
      </c>
      <c r="O3046" t="s">
        <v>6436</v>
      </c>
      <c r="P3046" t="s">
        <v>29192</v>
      </c>
      <c r="Q3046" t="s">
        <v>29193</v>
      </c>
      <c r="R3046" t="str">
        <f t="shared" si="94"/>
        <v>高密</v>
      </c>
      <c r="S3046" t="str">
        <f t="shared" si="95"/>
        <v>0106</v>
      </c>
    </row>
    <row r="3047" spans="1:19">
      <c r="A3047" t="s">
        <v>29194</v>
      </c>
      <c r="B3047" t="s">
        <v>29195</v>
      </c>
      <c r="C3047" t="s">
        <v>49</v>
      </c>
      <c r="D3047" t="s">
        <v>29196</v>
      </c>
      <c r="E3047" t="s">
        <v>26645</v>
      </c>
      <c r="F3047" t="s">
        <v>29197</v>
      </c>
      <c r="G3047" t="s">
        <v>29198</v>
      </c>
      <c r="H3047" t="s">
        <v>29199</v>
      </c>
      <c r="I3047" t="s">
        <v>12119</v>
      </c>
      <c r="J3047" t="s">
        <v>6740</v>
      </c>
      <c r="K3047" t="s">
        <v>6741</v>
      </c>
      <c r="L3047" t="s">
        <v>60</v>
      </c>
      <c r="M3047" t="s">
        <v>5888</v>
      </c>
      <c r="N3047" t="s">
        <v>5112</v>
      </c>
      <c r="O3047" t="s">
        <v>6742</v>
      </c>
      <c r="P3047" t="s">
        <v>29200</v>
      </c>
      <c r="Q3047" t="s">
        <v>29201</v>
      </c>
      <c r="R3047" t="str">
        <f t="shared" si="94"/>
        <v>奎文</v>
      </c>
      <c r="S3047" t="str">
        <f t="shared" si="95"/>
        <v>0106</v>
      </c>
    </row>
    <row r="3048" spans="1:19">
      <c r="A3048" t="s">
        <v>29202</v>
      </c>
      <c r="B3048" t="s">
        <v>29203</v>
      </c>
      <c r="C3048" t="s">
        <v>49</v>
      </c>
      <c r="D3048" t="s">
        <v>29204</v>
      </c>
      <c r="E3048" t="s">
        <v>26780</v>
      </c>
      <c r="F3048" t="s">
        <v>29205</v>
      </c>
      <c r="G3048" t="s">
        <v>29206</v>
      </c>
      <c r="H3048" t="s">
        <v>29207</v>
      </c>
      <c r="I3048" t="s">
        <v>4852</v>
      </c>
      <c r="J3048" t="s">
        <v>21941</v>
      </c>
      <c r="K3048" t="s">
        <v>21942</v>
      </c>
      <c r="L3048" t="s">
        <v>60</v>
      </c>
      <c r="M3048" t="s">
        <v>5511</v>
      </c>
      <c r="N3048" t="s">
        <v>4972</v>
      </c>
      <c r="O3048" t="s">
        <v>21943</v>
      </c>
      <c r="P3048" t="s">
        <v>29208</v>
      </c>
      <c r="Q3048" t="s">
        <v>29209</v>
      </c>
      <c r="R3048" t="str">
        <f t="shared" si="94"/>
        <v>奎文</v>
      </c>
      <c r="S3048" t="str">
        <f t="shared" si="95"/>
        <v>0106</v>
      </c>
    </row>
    <row r="3049" spans="1:19">
      <c r="A3049" t="s">
        <v>29210</v>
      </c>
      <c r="B3049" t="s">
        <v>29211</v>
      </c>
      <c r="C3049" t="s">
        <v>49</v>
      </c>
      <c r="D3049" t="s">
        <v>29212</v>
      </c>
      <c r="E3049" t="s">
        <v>26614</v>
      </c>
      <c r="F3049" t="s">
        <v>29213</v>
      </c>
      <c r="G3049" t="s">
        <v>29214</v>
      </c>
      <c r="H3049" t="s">
        <v>29215</v>
      </c>
      <c r="I3049" t="s">
        <v>5541</v>
      </c>
      <c r="J3049" t="s">
        <v>9299</v>
      </c>
      <c r="K3049" t="s">
        <v>9300</v>
      </c>
      <c r="L3049" t="s">
        <v>148</v>
      </c>
      <c r="M3049" t="s">
        <v>6713</v>
      </c>
      <c r="O3049" t="s">
        <v>9301</v>
      </c>
      <c r="P3049" t="s">
        <v>29216</v>
      </c>
      <c r="R3049" t="str">
        <f t="shared" si="94"/>
        <v>寒亭</v>
      </c>
      <c r="S3049" t="str">
        <f t="shared" si="95"/>
        <v>0106</v>
      </c>
    </row>
    <row r="3050" spans="1:19">
      <c r="A3050" t="s">
        <v>29217</v>
      </c>
      <c r="B3050" t="s">
        <v>29218</v>
      </c>
      <c r="C3050" t="s">
        <v>49</v>
      </c>
      <c r="D3050" t="s">
        <v>29219</v>
      </c>
      <c r="E3050" t="s">
        <v>28782</v>
      </c>
      <c r="F3050" t="s">
        <v>29220</v>
      </c>
      <c r="G3050" t="s">
        <v>29221</v>
      </c>
      <c r="H3050" t="s">
        <v>29222</v>
      </c>
      <c r="I3050" t="s">
        <v>12119</v>
      </c>
      <c r="J3050" t="s">
        <v>6508</v>
      </c>
      <c r="K3050" t="s">
        <v>6509</v>
      </c>
      <c r="L3050" t="s">
        <v>237</v>
      </c>
      <c r="M3050" t="s">
        <v>4868</v>
      </c>
      <c r="N3050" t="s">
        <v>4905</v>
      </c>
      <c r="O3050" t="s">
        <v>6510</v>
      </c>
      <c r="P3050" t="s">
        <v>29223</v>
      </c>
      <c r="R3050" t="str">
        <f t="shared" si="94"/>
        <v>潍城</v>
      </c>
      <c r="S3050" t="str">
        <f t="shared" si="95"/>
        <v>0106</v>
      </c>
    </row>
    <row r="3051" spans="1:19">
      <c r="A3051" t="s">
        <v>29224</v>
      </c>
      <c r="B3051" t="s">
        <v>29225</v>
      </c>
      <c r="C3051" t="s">
        <v>49</v>
      </c>
      <c r="D3051" t="s">
        <v>29226</v>
      </c>
      <c r="E3051" t="s">
        <v>29091</v>
      </c>
      <c r="F3051" t="s">
        <v>29227</v>
      </c>
      <c r="G3051" t="s">
        <v>29228</v>
      </c>
      <c r="H3051" t="s">
        <v>29229</v>
      </c>
      <c r="I3051" t="s">
        <v>5052</v>
      </c>
      <c r="J3051" t="s">
        <v>5484</v>
      </c>
      <c r="K3051" t="s">
        <v>5485</v>
      </c>
      <c r="L3051" t="s">
        <v>114</v>
      </c>
      <c r="M3051" t="s">
        <v>5486</v>
      </c>
      <c r="N3051" t="s">
        <v>5487</v>
      </c>
      <c r="O3051" t="s">
        <v>5488</v>
      </c>
      <c r="P3051" t="s">
        <v>29230</v>
      </c>
      <c r="R3051" t="str">
        <f t="shared" si="94"/>
        <v>高密</v>
      </c>
      <c r="S3051" t="str">
        <f t="shared" si="95"/>
        <v>0106</v>
      </c>
    </row>
    <row r="3052" spans="1:19">
      <c r="A3052" t="s">
        <v>29231</v>
      </c>
      <c r="B3052" t="s">
        <v>29232</v>
      </c>
      <c r="C3052" t="s">
        <v>49</v>
      </c>
      <c r="D3052" t="s">
        <v>29233</v>
      </c>
      <c r="E3052" t="s">
        <v>29234</v>
      </c>
      <c r="F3052" t="s">
        <v>29235</v>
      </c>
      <c r="G3052" t="s">
        <v>29236</v>
      </c>
      <c r="H3052" t="s">
        <v>29237</v>
      </c>
      <c r="I3052" t="s">
        <v>12119</v>
      </c>
      <c r="J3052" t="s">
        <v>9760</v>
      </c>
      <c r="K3052" t="s">
        <v>9761</v>
      </c>
      <c r="L3052" t="s">
        <v>60</v>
      </c>
      <c r="M3052" t="s">
        <v>5999</v>
      </c>
      <c r="N3052" t="s">
        <v>5619</v>
      </c>
      <c r="O3052" t="s">
        <v>9762</v>
      </c>
      <c r="P3052" t="s">
        <v>29238</v>
      </c>
      <c r="R3052" t="str">
        <f t="shared" si="94"/>
        <v>奎文</v>
      </c>
      <c r="S3052" t="str">
        <f t="shared" si="95"/>
        <v>0106</v>
      </c>
    </row>
    <row r="3053" spans="1:19">
      <c r="A3053" t="s">
        <v>29239</v>
      </c>
      <c r="B3053" t="s">
        <v>29240</v>
      </c>
      <c r="C3053" t="s">
        <v>49</v>
      </c>
      <c r="D3053" t="s">
        <v>29241</v>
      </c>
      <c r="E3053" t="s">
        <v>26780</v>
      </c>
      <c r="F3053" t="s">
        <v>29242</v>
      </c>
      <c r="G3053" t="s">
        <v>29243</v>
      </c>
      <c r="H3053" t="s">
        <v>29244</v>
      </c>
      <c r="I3053" t="s">
        <v>4841</v>
      </c>
      <c r="J3053" t="s">
        <v>5949</v>
      </c>
      <c r="K3053" t="s">
        <v>5950</v>
      </c>
      <c r="L3053" t="s">
        <v>114</v>
      </c>
      <c r="M3053" t="s">
        <v>4831</v>
      </c>
      <c r="N3053" t="s">
        <v>4845</v>
      </c>
      <c r="O3053" t="s">
        <v>5951</v>
      </c>
      <c r="P3053" t="s">
        <v>29245</v>
      </c>
      <c r="R3053" t="str">
        <f t="shared" si="94"/>
        <v>高密</v>
      </c>
      <c r="S3053" t="str">
        <f t="shared" si="95"/>
        <v>0106</v>
      </c>
    </row>
    <row r="3054" spans="1:19">
      <c r="A3054" t="s">
        <v>29246</v>
      </c>
      <c r="B3054" t="s">
        <v>29247</v>
      </c>
      <c r="C3054" t="s">
        <v>49</v>
      </c>
      <c r="D3054" t="s">
        <v>29248</v>
      </c>
      <c r="E3054" t="s">
        <v>26645</v>
      </c>
      <c r="F3054" t="s">
        <v>29249</v>
      </c>
      <c r="G3054" t="s">
        <v>29250</v>
      </c>
      <c r="H3054" t="s">
        <v>29251</v>
      </c>
      <c r="I3054" t="s">
        <v>12757</v>
      </c>
      <c r="J3054" t="s">
        <v>7717</v>
      </c>
      <c r="K3054" t="s">
        <v>7718</v>
      </c>
      <c r="L3054" t="s">
        <v>123</v>
      </c>
      <c r="M3054" t="s">
        <v>5825</v>
      </c>
      <c r="N3054" t="s">
        <v>15744</v>
      </c>
      <c r="O3054" t="s">
        <v>7719</v>
      </c>
      <c r="P3054" t="s">
        <v>29252</v>
      </c>
      <c r="R3054" t="str">
        <f t="shared" si="94"/>
        <v>诸城</v>
      </c>
      <c r="S3054" t="str">
        <f t="shared" si="95"/>
        <v>0106</v>
      </c>
    </row>
    <row r="3055" spans="1:19">
      <c r="A3055" t="s">
        <v>29253</v>
      </c>
      <c r="B3055" t="s">
        <v>29254</v>
      </c>
      <c r="C3055" t="s">
        <v>49</v>
      </c>
      <c r="D3055" t="s">
        <v>29255</v>
      </c>
      <c r="E3055" t="s">
        <v>26645</v>
      </c>
      <c r="F3055" t="s">
        <v>29256</v>
      </c>
      <c r="G3055" t="s">
        <v>29257</v>
      </c>
      <c r="H3055" t="s">
        <v>29258</v>
      </c>
      <c r="I3055" t="s">
        <v>12119</v>
      </c>
      <c r="J3055" t="s">
        <v>6740</v>
      </c>
      <c r="K3055" t="s">
        <v>6741</v>
      </c>
      <c r="L3055" t="s">
        <v>60</v>
      </c>
      <c r="M3055" t="s">
        <v>5888</v>
      </c>
      <c r="N3055" t="s">
        <v>5112</v>
      </c>
      <c r="O3055" t="s">
        <v>6742</v>
      </c>
      <c r="P3055" t="s">
        <v>29259</v>
      </c>
      <c r="R3055" t="str">
        <f t="shared" si="94"/>
        <v>奎文</v>
      </c>
      <c r="S3055" t="str">
        <f t="shared" si="95"/>
        <v>0106</v>
      </c>
    </row>
    <row r="3056" spans="1:19">
      <c r="A3056" t="s">
        <v>29260</v>
      </c>
      <c r="B3056" t="s">
        <v>29261</v>
      </c>
      <c r="C3056" t="s">
        <v>49</v>
      </c>
      <c r="D3056" t="s">
        <v>29262</v>
      </c>
      <c r="E3056" t="s">
        <v>26780</v>
      </c>
      <c r="F3056" t="s">
        <v>29263</v>
      </c>
      <c r="G3056" t="s">
        <v>29264</v>
      </c>
      <c r="H3056" t="s">
        <v>29265</v>
      </c>
      <c r="I3056" t="s">
        <v>5052</v>
      </c>
      <c r="J3056" t="s">
        <v>13611</v>
      </c>
      <c r="K3056" t="s">
        <v>13612</v>
      </c>
      <c r="L3056" t="s">
        <v>375</v>
      </c>
      <c r="M3056" t="s">
        <v>7334</v>
      </c>
      <c r="N3056" t="s">
        <v>5801</v>
      </c>
      <c r="O3056" t="s">
        <v>13613</v>
      </c>
      <c r="P3056" t="s">
        <v>29266</v>
      </c>
      <c r="R3056" t="str">
        <f t="shared" si="94"/>
        <v>昌邑</v>
      </c>
      <c r="S3056" t="str">
        <f t="shared" si="95"/>
        <v>0106</v>
      </c>
    </row>
    <row r="3057" spans="1:19">
      <c r="A3057" t="s">
        <v>29267</v>
      </c>
      <c r="B3057" t="s">
        <v>29268</v>
      </c>
      <c r="C3057" t="s">
        <v>49</v>
      </c>
      <c r="D3057" t="s">
        <v>29269</v>
      </c>
      <c r="E3057" t="s">
        <v>26614</v>
      </c>
      <c r="F3057" t="s">
        <v>29270</v>
      </c>
      <c r="G3057" t="s">
        <v>29271</v>
      </c>
      <c r="H3057" t="s">
        <v>29272</v>
      </c>
      <c r="I3057" t="s">
        <v>5327</v>
      </c>
      <c r="J3057" t="s">
        <v>19856</v>
      </c>
      <c r="K3057" t="s">
        <v>19857</v>
      </c>
      <c r="L3057" t="s">
        <v>50</v>
      </c>
      <c r="M3057" t="s">
        <v>6624</v>
      </c>
      <c r="O3057" t="s">
        <v>19858</v>
      </c>
      <c r="P3057" t="s">
        <v>29273</v>
      </c>
      <c r="R3057" t="str">
        <f t="shared" si="94"/>
        <v>青州</v>
      </c>
      <c r="S3057" t="str">
        <f t="shared" si="95"/>
        <v>0106</v>
      </c>
    </row>
    <row r="3058" spans="1:19">
      <c r="A3058" t="s">
        <v>29274</v>
      </c>
      <c r="B3058" t="s">
        <v>29275</v>
      </c>
      <c r="C3058" t="s">
        <v>49</v>
      </c>
      <c r="D3058" t="s">
        <v>29276</v>
      </c>
      <c r="E3058" t="s">
        <v>26614</v>
      </c>
      <c r="F3058" t="s">
        <v>29277</v>
      </c>
      <c r="G3058" t="s">
        <v>29278</v>
      </c>
      <c r="H3058" t="s">
        <v>29279</v>
      </c>
      <c r="I3058" t="s">
        <v>12511</v>
      </c>
      <c r="J3058" t="s">
        <v>6611</v>
      </c>
      <c r="K3058" t="s">
        <v>6612</v>
      </c>
      <c r="L3058" t="s">
        <v>86</v>
      </c>
      <c r="M3058" t="s">
        <v>5099</v>
      </c>
      <c r="O3058" t="s">
        <v>6613</v>
      </c>
      <c r="P3058" t="s">
        <v>29280</v>
      </c>
      <c r="Q3058" t="s">
        <v>29281</v>
      </c>
      <c r="R3058" t="str">
        <f t="shared" si="94"/>
        <v>坊子</v>
      </c>
      <c r="S3058" t="str">
        <f t="shared" si="95"/>
        <v>0106</v>
      </c>
    </row>
    <row r="3059" spans="1:19">
      <c r="A3059" t="s">
        <v>29282</v>
      </c>
      <c r="B3059" t="s">
        <v>29283</v>
      </c>
      <c r="C3059" t="s">
        <v>49</v>
      </c>
      <c r="D3059" t="s">
        <v>29284</v>
      </c>
      <c r="E3059" t="s">
        <v>29285</v>
      </c>
      <c r="F3059" t="s">
        <v>29286</v>
      </c>
      <c r="G3059" t="s">
        <v>29287</v>
      </c>
      <c r="H3059" t="s">
        <v>29288</v>
      </c>
      <c r="I3059" t="s">
        <v>29289</v>
      </c>
      <c r="J3059" t="s">
        <v>5122</v>
      </c>
      <c r="K3059" t="s">
        <v>5123</v>
      </c>
      <c r="L3059" t="s">
        <v>123</v>
      </c>
      <c r="N3059" t="s">
        <v>4832</v>
      </c>
      <c r="O3059" t="s">
        <v>5124</v>
      </c>
      <c r="R3059" t="str">
        <f t="shared" si="94"/>
        <v>诸城</v>
      </c>
      <c r="S3059" t="str">
        <f t="shared" si="95"/>
        <v>0106</v>
      </c>
    </row>
    <row r="3060" spans="1:19">
      <c r="A3060" t="s">
        <v>1362</v>
      </c>
      <c r="B3060" t="s">
        <v>29290</v>
      </c>
      <c r="C3060" t="s">
        <v>49</v>
      </c>
      <c r="D3060" t="s">
        <v>29291</v>
      </c>
      <c r="E3060" t="s">
        <v>26780</v>
      </c>
      <c r="F3060" t="s">
        <v>29292</v>
      </c>
      <c r="G3060" t="s">
        <v>1360</v>
      </c>
      <c r="H3060" t="s">
        <v>29293</v>
      </c>
      <c r="I3060" t="s">
        <v>5407</v>
      </c>
      <c r="J3060" t="s">
        <v>20770</v>
      </c>
      <c r="K3060" t="s">
        <v>20771</v>
      </c>
      <c r="L3060" t="s">
        <v>1136</v>
      </c>
      <c r="M3060" t="s">
        <v>6413</v>
      </c>
      <c r="N3060" t="s">
        <v>5017</v>
      </c>
      <c r="O3060" t="s">
        <v>20772</v>
      </c>
      <c r="P3060" t="s">
        <v>29294</v>
      </c>
      <c r="R3060" t="str">
        <f t="shared" si="94"/>
        <v>昌乐</v>
      </c>
      <c r="S3060" t="str">
        <f t="shared" si="95"/>
        <v>0106</v>
      </c>
    </row>
    <row r="3061" spans="1:19">
      <c r="A3061" t="s">
        <v>29295</v>
      </c>
      <c r="B3061" t="s">
        <v>29296</v>
      </c>
      <c r="C3061" t="s">
        <v>49</v>
      </c>
      <c r="D3061" t="s">
        <v>29297</v>
      </c>
      <c r="E3061" t="s">
        <v>26614</v>
      </c>
      <c r="F3061" t="s">
        <v>29298</v>
      </c>
      <c r="G3061" t="s">
        <v>29299</v>
      </c>
      <c r="H3061" t="s">
        <v>29300</v>
      </c>
      <c r="I3061" t="s">
        <v>4852</v>
      </c>
      <c r="J3061" t="s">
        <v>8582</v>
      </c>
      <c r="K3061" t="s">
        <v>8583</v>
      </c>
      <c r="L3061" t="s">
        <v>77</v>
      </c>
      <c r="M3061" t="s">
        <v>4803</v>
      </c>
      <c r="O3061" t="s">
        <v>8584</v>
      </c>
      <c r="P3061" t="s">
        <v>29301</v>
      </c>
      <c r="Q3061" t="s">
        <v>29302</v>
      </c>
      <c r="R3061" t="str">
        <f t="shared" si="94"/>
        <v>临朐</v>
      </c>
      <c r="S3061" t="str">
        <f t="shared" si="95"/>
        <v>0106</v>
      </c>
    </row>
    <row r="3062" spans="1:19">
      <c r="A3062" t="s">
        <v>29303</v>
      </c>
      <c r="B3062" t="s">
        <v>29304</v>
      </c>
      <c r="C3062" t="s">
        <v>49</v>
      </c>
      <c r="D3062" t="s">
        <v>29305</v>
      </c>
      <c r="E3062" t="s">
        <v>26614</v>
      </c>
      <c r="F3062" t="s">
        <v>29306</v>
      </c>
      <c r="G3062" t="s">
        <v>29307</v>
      </c>
      <c r="H3062" t="s">
        <v>29308</v>
      </c>
      <c r="I3062" t="s">
        <v>4813</v>
      </c>
      <c r="J3062" t="s">
        <v>5875</v>
      </c>
      <c r="K3062" t="s">
        <v>5876</v>
      </c>
      <c r="L3062" t="s">
        <v>50</v>
      </c>
      <c r="M3062" t="s">
        <v>5877</v>
      </c>
      <c r="O3062" t="s">
        <v>5878</v>
      </c>
      <c r="P3062" t="s">
        <v>29309</v>
      </c>
      <c r="Q3062" t="s">
        <v>29310</v>
      </c>
      <c r="R3062" t="str">
        <f t="shared" si="94"/>
        <v>青州</v>
      </c>
      <c r="S3062" t="str">
        <f t="shared" si="95"/>
        <v>0106</v>
      </c>
    </row>
    <row r="3063" spans="1:19">
      <c r="A3063" t="s">
        <v>29311</v>
      </c>
      <c r="B3063" t="s">
        <v>29312</v>
      </c>
      <c r="C3063" t="s">
        <v>49</v>
      </c>
      <c r="D3063" t="s">
        <v>29313</v>
      </c>
      <c r="E3063" t="s">
        <v>26614</v>
      </c>
      <c r="F3063" t="s">
        <v>29314</v>
      </c>
      <c r="G3063" t="s">
        <v>29315</v>
      </c>
      <c r="H3063" t="s">
        <v>29316</v>
      </c>
      <c r="I3063" t="s">
        <v>4785</v>
      </c>
      <c r="J3063" t="s">
        <v>5293</v>
      </c>
      <c r="K3063" t="s">
        <v>5294</v>
      </c>
      <c r="L3063" t="s">
        <v>77</v>
      </c>
      <c r="M3063" t="s">
        <v>5295</v>
      </c>
      <c r="O3063" t="s">
        <v>5297</v>
      </c>
      <c r="P3063" t="s">
        <v>29317</v>
      </c>
      <c r="R3063" t="str">
        <f t="shared" si="94"/>
        <v>临朐</v>
      </c>
      <c r="S3063" t="str">
        <f t="shared" si="95"/>
        <v>0106</v>
      </c>
    </row>
    <row r="3064" spans="1:19">
      <c r="A3064" t="s">
        <v>29318</v>
      </c>
      <c r="B3064" t="s">
        <v>29319</v>
      </c>
      <c r="C3064" t="s">
        <v>49</v>
      </c>
      <c r="D3064" t="s">
        <v>29320</v>
      </c>
      <c r="E3064" t="s">
        <v>29321</v>
      </c>
      <c r="F3064" t="s">
        <v>29322</v>
      </c>
      <c r="G3064" t="s">
        <v>29323</v>
      </c>
      <c r="H3064" t="s">
        <v>29324</v>
      </c>
      <c r="I3064" t="s">
        <v>12119</v>
      </c>
      <c r="J3064" t="s">
        <v>8984</v>
      </c>
      <c r="K3064" t="s">
        <v>8985</v>
      </c>
      <c r="L3064" t="s">
        <v>60</v>
      </c>
      <c r="M3064" t="s">
        <v>5511</v>
      </c>
      <c r="N3064" t="s">
        <v>4905</v>
      </c>
      <c r="O3064" t="s">
        <v>8986</v>
      </c>
      <c r="P3064" t="s">
        <v>29325</v>
      </c>
      <c r="R3064" t="str">
        <f t="shared" si="94"/>
        <v>奎文</v>
      </c>
      <c r="S3064" t="str">
        <f t="shared" si="95"/>
        <v>0106</v>
      </c>
    </row>
    <row r="3065" spans="1:19">
      <c r="A3065" t="s">
        <v>29326</v>
      </c>
      <c r="B3065" t="s">
        <v>29327</v>
      </c>
      <c r="C3065" t="s">
        <v>49</v>
      </c>
      <c r="D3065" t="s">
        <v>29328</v>
      </c>
      <c r="E3065" t="s">
        <v>26614</v>
      </c>
      <c r="F3065" t="s">
        <v>29329</v>
      </c>
      <c r="G3065" t="s">
        <v>29330</v>
      </c>
      <c r="H3065" t="s">
        <v>29331</v>
      </c>
      <c r="I3065" t="s">
        <v>4852</v>
      </c>
      <c r="J3065" t="s">
        <v>17320</v>
      </c>
      <c r="K3065" t="s">
        <v>17321</v>
      </c>
      <c r="L3065" t="s">
        <v>50</v>
      </c>
      <c r="M3065" t="s">
        <v>4855</v>
      </c>
      <c r="O3065" t="s">
        <v>17322</v>
      </c>
      <c r="P3065" t="s">
        <v>29332</v>
      </c>
      <c r="Q3065" t="s">
        <v>29333</v>
      </c>
      <c r="R3065" t="str">
        <f t="shared" si="94"/>
        <v>青州</v>
      </c>
      <c r="S3065" t="str">
        <f t="shared" si="95"/>
        <v>0106</v>
      </c>
    </row>
    <row r="3066" spans="1:19">
      <c r="A3066" t="s">
        <v>29334</v>
      </c>
      <c r="B3066" t="s">
        <v>29335</v>
      </c>
      <c r="C3066" t="s">
        <v>49</v>
      </c>
      <c r="D3066" t="s">
        <v>29336</v>
      </c>
      <c r="E3066" t="s">
        <v>26614</v>
      </c>
      <c r="F3066" t="s">
        <v>29337</v>
      </c>
      <c r="G3066" t="s">
        <v>29338</v>
      </c>
      <c r="H3066" t="s">
        <v>29339</v>
      </c>
      <c r="I3066" t="s">
        <v>4852</v>
      </c>
      <c r="J3066" t="s">
        <v>6470</v>
      </c>
      <c r="K3066" t="s">
        <v>6471</v>
      </c>
      <c r="L3066" t="s">
        <v>77</v>
      </c>
      <c r="M3066" t="s">
        <v>5145</v>
      </c>
      <c r="O3066" t="s">
        <v>6472</v>
      </c>
      <c r="P3066" t="s">
        <v>29340</v>
      </c>
      <c r="Q3066" t="s">
        <v>29341</v>
      </c>
      <c r="R3066" t="str">
        <f t="shared" si="94"/>
        <v>临朐</v>
      </c>
      <c r="S3066" t="str">
        <f t="shared" si="95"/>
        <v>0106</v>
      </c>
    </row>
    <row r="3067" spans="1:19">
      <c r="A3067" t="s">
        <v>1434</v>
      </c>
      <c r="B3067" t="s">
        <v>29342</v>
      </c>
      <c r="C3067" t="s">
        <v>49</v>
      </c>
      <c r="D3067" t="s">
        <v>29343</v>
      </c>
      <c r="E3067" t="s">
        <v>26645</v>
      </c>
      <c r="F3067" t="s">
        <v>29344</v>
      </c>
      <c r="G3067" t="s">
        <v>1432</v>
      </c>
      <c r="H3067" t="s">
        <v>29345</v>
      </c>
      <c r="I3067" t="s">
        <v>12119</v>
      </c>
      <c r="J3067" t="s">
        <v>4956</v>
      </c>
      <c r="K3067" t="s">
        <v>4957</v>
      </c>
      <c r="L3067" t="s">
        <v>95</v>
      </c>
      <c r="M3067" t="s">
        <v>4958</v>
      </c>
      <c r="N3067" t="s">
        <v>4919</v>
      </c>
      <c r="O3067" t="s">
        <v>4960</v>
      </c>
      <c r="P3067" t="s">
        <v>29346</v>
      </c>
      <c r="R3067" t="str">
        <f t="shared" si="94"/>
        <v>安丘</v>
      </c>
      <c r="S3067" t="str">
        <f t="shared" si="95"/>
        <v>0106</v>
      </c>
    </row>
    <row r="3068" spans="1:19">
      <c r="A3068" t="s">
        <v>29347</v>
      </c>
      <c r="B3068" t="s">
        <v>29348</v>
      </c>
      <c r="C3068" t="s">
        <v>49</v>
      </c>
      <c r="D3068" t="s">
        <v>29349</v>
      </c>
      <c r="E3068" t="s">
        <v>26780</v>
      </c>
      <c r="F3068" t="s">
        <v>29350</v>
      </c>
      <c r="G3068" t="s">
        <v>29351</v>
      </c>
      <c r="H3068" t="s">
        <v>29352</v>
      </c>
      <c r="I3068" t="s">
        <v>4785</v>
      </c>
      <c r="J3068" t="s">
        <v>5305</v>
      </c>
      <c r="K3068" t="s">
        <v>5306</v>
      </c>
      <c r="L3068" t="s">
        <v>60</v>
      </c>
      <c r="M3068" t="s">
        <v>4774</v>
      </c>
      <c r="N3068" t="s">
        <v>5069</v>
      </c>
      <c r="O3068" t="s">
        <v>5307</v>
      </c>
      <c r="P3068" t="s">
        <v>29353</v>
      </c>
      <c r="Q3068" t="s">
        <v>29354</v>
      </c>
      <c r="R3068" t="str">
        <f t="shared" si="94"/>
        <v>奎文</v>
      </c>
      <c r="S3068" t="str">
        <f t="shared" si="95"/>
        <v>0106</v>
      </c>
    </row>
    <row r="3069" spans="1:19">
      <c r="A3069" t="s">
        <v>29355</v>
      </c>
      <c r="B3069" t="s">
        <v>29356</v>
      </c>
      <c r="C3069" t="s">
        <v>49</v>
      </c>
      <c r="D3069" t="s">
        <v>29357</v>
      </c>
      <c r="E3069" t="s">
        <v>26780</v>
      </c>
      <c r="F3069" t="s">
        <v>29358</v>
      </c>
      <c r="G3069" t="s">
        <v>29359</v>
      </c>
      <c r="H3069" t="s">
        <v>29360</v>
      </c>
      <c r="I3069" t="s">
        <v>4852</v>
      </c>
      <c r="J3069" t="s">
        <v>9246</v>
      </c>
      <c r="K3069" t="s">
        <v>9247</v>
      </c>
      <c r="L3069" t="s">
        <v>375</v>
      </c>
      <c r="M3069" t="s">
        <v>7334</v>
      </c>
      <c r="N3069" t="s">
        <v>4832</v>
      </c>
      <c r="O3069" t="s">
        <v>9248</v>
      </c>
      <c r="P3069" t="s">
        <v>29361</v>
      </c>
      <c r="Q3069" t="s">
        <v>29362</v>
      </c>
      <c r="R3069" t="str">
        <f t="shared" si="94"/>
        <v>昌邑</v>
      </c>
      <c r="S3069" t="str">
        <f t="shared" si="95"/>
        <v>0106</v>
      </c>
    </row>
    <row r="3070" spans="1:19">
      <c r="A3070" t="s">
        <v>29363</v>
      </c>
      <c r="B3070" t="s">
        <v>29364</v>
      </c>
      <c r="C3070" t="s">
        <v>49</v>
      </c>
      <c r="D3070" t="s">
        <v>29365</v>
      </c>
      <c r="E3070" t="s">
        <v>29366</v>
      </c>
      <c r="F3070" t="s">
        <v>29367</v>
      </c>
      <c r="G3070" t="s">
        <v>29368</v>
      </c>
      <c r="H3070" t="s">
        <v>29369</v>
      </c>
      <c r="I3070" t="s">
        <v>12119</v>
      </c>
      <c r="J3070" t="s">
        <v>25445</v>
      </c>
      <c r="K3070" t="s">
        <v>25446</v>
      </c>
      <c r="L3070" t="s">
        <v>375</v>
      </c>
      <c r="M3070" t="s">
        <v>5599</v>
      </c>
      <c r="N3070" t="s">
        <v>5112</v>
      </c>
      <c r="O3070" t="s">
        <v>25447</v>
      </c>
      <c r="P3070" t="s">
        <v>29370</v>
      </c>
      <c r="R3070" t="str">
        <f t="shared" si="94"/>
        <v>昌邑</v>
      </c>
      <c r="S3070" t="str">
        <f t="shared" si="95"/>
        <v>0106</v>
      </c>
    </row>
    <row r="3071" spans="1:19">
      <c r="A3071" t="s">
        <v>29371</v>
      </c>
      <c r="B3071" t="s">
        <v>29372</v>
      </c>
      <c r="C3071" t="s">
        <v>49</v>
      </c>
      <c r="D3071" t="s">
        <v>29373</v>
      </c>
      <c r="E3071" t="s">
        <v>26614</v>
      </c>
      <c r="F3071" t="s">
        <v>29374</v>
      </c>
      <c r="G3071" t="s">
        <v>29375</v>
      </c>
      <c r="H3071" t="s">
        <v>29376</v>
      </c>
      <c r="I3071" t="s">
        <v>12119</v>
      </c>
      <c r="J3071" t="s">
        <v>8492</v>
      </c>
      <c r="K3071" t="s">
        <v>8493</v>
      </c>
      <c r="L3071" t="s">
        <v>95</v>
      </c>
      <c r="M3071" t="s">
        <v>5709</v>
      </c>
      <c r="O3071" t="s">
        <v>8494</v>
      </c>
      <c r="P3071" t="s">
        <v>29377</v>
      </c>
      <c r="R3071" t="str">
        <f t="shared" si="94"/>
        <v>安丘</v>
      </c>
      <c r="S3071" t="str">
        <f t="shared" si="95"/>
        <v>0106</v>
      </c>
    </row>
    <row r="3072" spans="1:19">
      <c r="A3072" t="s">
        <v>29378</v>
      </c>
      <c r="B3072" t="s">
        <v>29379</v>
      </c>
      <c r="C3072" t="s">
        <v>49</v>
      </c>
      <c r="D3072" t="s">
        <v>29380</v>
      </c>
      <c r="E3072" t="s">
        <v>26605</v>
      </c>
      <c r="F3072" t="s">
        <v>29381</v>
      </c>
      <c r="G3072" t="s">
        <v>29382</v>
      </c>
      <c r="H3072" t="s">
        <v>29383</v>
      </c>
      <c r="I3072" t="s">
        <v>4828</v>
      </c>
      <c r="J3072" t="s">
        <v>6740</v>
      </c>
      <c r="K3072" t="s">
        <v>6741</v>
      </c>
      <c r="L3072" t="s">
        <v>60</v>
      </c>
      <c r="M3072" t="s">
        <v>5888</v>
      </c>
      <c r="O3072" t="s">
        <v>6742</v>
      </c>
      <c r="P3072" t="s">
        <v>29384</v>
      </c>
      <c r="Q3072" t="s">
        <v>29385</v>
      </c>
      <c r="R3072" t="str">
        <f t="shared" si="94"/>
        <v>奎文</v>
      </c>
      <c r="S3072" t="str">
        <f t="shared" si="95"/>
        <v>0106</v>
      </c>
    </row>
    <row r="3073" spans="1:19">
      <c r="A3073" t="s">
        <v>29386</v>
      </c>
      <c r="B3073" t="s">
        <v>29387</v>
      </c>
      <c r="C3073" t="s">
        <v>49</v>
      </c>
      <c r="D3073" t="s">
        <v>29388</v>
      </c>
      <c r="E3073" t="s">
        <v>26605</v>
      </c>
      <c r="F3073" t="s">
        <v>29389</v>
      </c>
      <c r="G3073" t="s">
        <v>29390</v>
      </c>
      <c r="H3073" t="s">
        <v>29391</v>
      </c>
      <c r="I3073" t="s">
        <v>5407</v>
      </c>
      <c r="J3073" t="s">
        <v>10085</v>
      </c>
      <c r="K3073" t="s">
        <v>10086</v>
      </c>
      <c r="L3073" t="s">
        <v>123</v>
      </c>
      <c r="M3073" t="s">
        <v>5364</v>
      </c>
      <c r="N3073" t="s">
        <v>5421</v>
      </c>
      <c r="O3073" t="s">
        <v>10087</v>
      </c>
      <c r="P3073" t="s">
        <v>29392</v>
      </c>
      <c r="R3073" t="str">
        <f t="shared" ref="R3073:R3136" si="96">IF(OR(LEFT(L3073,2)="高新"),"奎文",IF(LEFT(L3073,2)="峡山","坊子",IF(LEFT(L3073,2)="滨海","寒亭",LEFT(L3073,2))))</f>
        <v>诸城</v>
      </c>
      <c r="S3073" t="str">
        <f t="shared" ref="S3073:S3136" si="97">TEXT(B3073,"mmdd")</f>
        <v>0106</v>
      </c>
    </row>
    <row r="3074" spans="1:19">
      <c r="A3074" t="s">
        <v>29393</v>
      </c>
      <c r="B3074" t="s">
        <v>29394</v>
      </c>
      <c r="C3074" t="s">
        <v>49</v>
      </c>
      <c r="D3074" t="s">
        <v>29395</v>
      </c>
      <c r="E3074" t="s">
        <v>26645</v>
      </c>
      <c r="F3074" t="s">
        <v>29396</v>
      </c>
      <c r="G3074" t="s">
        <v>29397</v>
      </c>
      <c r="H3074" t="s">
        <v>29398</v>
      </c>
      <c r="I3074" t="s">
        <v>12119</v>
      </c>
      <c r="J3074" t="s">
        <v>5967</v>
      </c>
      <c r="K3074" t="s">
        <v>5968</v>
      </c>
      <c r="L3074" t="s">
        <v>60</v>
      </c>
      <c r="M3074" t="s">
        <v>4904</v>
      </c>
      <c r="N3074" t="s">
        <v>5112</v>
      </c>
      <c r="O3074" t="s">
        <v>5969</v>
      </c>
      <c r="P3074" t="s">
        <v>29399</v>
      </c>
      <c r="Q3074" t="s">
        <v>29400</v>
      </c>
      <c r="R3074" t="str">
        <f t="shared" si="96"/>
        <v>奎文</v>
      </c>
      <c r="S3074" t="str">
        <f t="shared" si="97"/>
        <v>0106</v>
      </c>
    </row>
    <row r="3075" spans="1:19">
      <c r="A3075" t="s">
        <v>29401</v>
      </c>
      <c r="B3075" t="s">
        <v>29402</v>
      </c>
      <c r="C3075" t="s">
        <v>49</v>
      </c>
      <c r="D3075" t="s">
        <v>29403</v>
      </c>
      <c r="E3075" t="s">
        <v>21710</v>
      </c>
      <c r="F3075" t="s">
        <v>29404</v>
      </c>
      <c r="G3075" t="s">
        <v>29405</v>
      </c>
      <c r="H3075" t="s">
        <v>29406</v>
      </c>
      <c r="I3075" t="s">
        <v>5052</v>
      </c>
      <c r="J3075" t="s">
        <v>21941</v>
      </c>
      <c r="K3075" t="s">
        <v>21942</v>
      </c>
      <c r="L3075" t="s">
        <v>60</v>
      </c>
      <c r="M3075" t="s">
        <v>5511</v>
      </c>
      <c r="N3075" t="s">
        <v>4845</v>
      </c>
      <c r="O3075" t="s">
        <v>21943</v>
      </c>
      <c r="P3075" t="s">
        <v>29407</v>
      </c>
      <c r="R3075" t="str">
        <f t="shared" si="96"/>
        <v>奎文</v>
      </c>
      <c r="S3075" t="str">
        <f t="shared" si="97"/>
        <v>0106</v>
      </c>
    </row>
    <row r="3076" spans="1:19">
      <c r="A3076" t="s">
        <v>29408</v>
      </c>
      <c r="B3076" t="s">
        <v>29409</v>
      </c>
      <c r="C3076" t="s">
        <v>49</v>
      </c>
      <c r="D3076" t="s">
        <v>29410</v>
      </c>
      <c r="E3076" t="s">
        <v>26605</v>
      </c>
      <c r="F3076" t="s">
        <v>29411</v>
      </c>
      <c r="G3076" t="s">
        <v>29412</v>
      </c>
      <c r="H3076" t="s">
        <v>29413</v>
      </c>
      <c r="I3076" t="s">
        <v>29414</v>
      </c>
      <c r="J3076" t="s">
        <v>4853</v>
      </c>
      <c r="K3076" t="s">
        <v>4854</v>
      </c>
      <c r="L3076" t="s">
        <v>50</v>
      </c>
      <c r="M3076" t="s">
        <v>4855</v>
      </c>
      <c r="N3076" t="s">
        <v>10228</v>
      </c>
      <c r="O3076" t="s">
        <v>4857</v>
      </c>
      <c r="P3076" t="s">
        <v>29415</v>
      </c>
      <c r="R3076" t="str">
        <f t="shared" si="96"/>
        <v>青州</v>
      </c>
      <c r="S3076" t="str">
        <f t="shared" si="97"/>
        <v>0106</v>
      </c>
    </row>
    <row r="3077" spans="1:19">
      <c r="A3077" t="s">
        <v>29416</v>
      </c>
      <c r="B3077" t="s">
        <v>29417</v>
      </c>
      <c r="C3077" t="s">
        <v>49</v>
      </c>
      <c r="D3077" t="s">
        <v>29418</v>
      </c>
      <c r="E3077" t="s">
        <v>26645</v>
      </c>
      <c r="F3077" t="s">
        <v>29419</v>
      </c>
      <c r="G3077" t="s">
        <v>29420</v>
      </c>
      <c r="H3077" t="s">
        <v>29421</v>
      </c>
      <c r="I3077" t="s">
        <v>12119</v>
      </c>
      <c r="J3077" t="s">
        <v>5917</v>
      </c>
      <c r="K3077" t="s">
        <v>5918</v>
      </c>
      <c r="L3077" t="s">
        <v>86</v>
      </c>
      <c r="M3077" t="s">
        <v>5919</v>
      </c>
      <c r="N3077" t="s">
        <v>21870</v>
      </c>
      <c r="O3077" t="s">
        <v>5920</v>
      </c>
      <c r="P3077" t="s">
        <v>29422</v>
      </c>
      <c r="Q3077" t="s">
        <v>29423</v>
      </c>
      <c r="R3077" t="str">
        <f t="shared" si="96"/>
        <v>坊子</v>
      </c>
      <c r="S3077" t="str">
        <f t="shared" si="97"/>
        <v>0106</v>
      </c>
    </row>
    <row r="3078" spans="1:19">
      <c r="A3078" t="s">
        <v>29424</v>
      </c>
      <c r="B3078" t="s">
        <v>29425</v>
      </c>
      <c r="C3078" t="s">
        <v>49</v>
      </c>
      <c r="D3078" t="s">
        <v>29426</v>
      </c>
      <c r="E3078" t="s">
        <v>26614</v>
      </c>
      <c r="F3078" t="s">
        <v>29427</v>
      </c>
      <c r="G3078" t="s">
        <v>29428</v>
      </c>
      <c r="H3078" t="s">
        <v>29429</v>
      </c>
      <c r="I3078" t="s">
        <v>5327</v>
      </c>
      <c r="J3078" t="s">
        <v>6711</v>
      </c>
      <c r="K3078" t="s">
        <v>6712</v>
      </c>
      <c r="L3078" t="s">
        <v>148</v>
      </c>
      <c r="M3078" t="s">
        <v>6713</v>
      </c>
      <c r="O3078" t="s">
        <v>6714</v>
      </c>
      <c r="P3078" t="s">
        <v>29430</v>
      </c>
      <c r="R3078" t="str">
        <f t="shared" si="96"/>
        <v>寒亭</v>
      </c>
      <c r="S3078" t="str">
        <f t="shared" si="97"/>
        <v>0106</v>
      </c>
    </row>
    <row r="3079" spans="1:19">
      <c r="A3079" t="s">
        <v>29431</v>
      </c>
      <c r="B3079" t="s">
        <v>29432</v>
      </c>
      <c r="C3079" t="s">
        <v>49</v>
      </c>
      <c r="D3079" t="s">
        <v>29433</v>
      </c>
      <c r="E3079" t="s">
        <v>26614</v>
      </c>
      <c r="F3079" t="s">
        <v>29434</v>
      </c>
      <c r="G3079" t="s">
        <v>29435</v>
      </c>
      <c r="H3079" t="s">
        <v>29436</v>
      </c>
      <c r="I3079" t="s">
        <v>5052</v>
      </c>
      <c r="J3079" t="s">
        <v>15595</v>
      </c>
      <c r="K3079" t="s">
        <v>15596</v>
      </c>
      <c r="L3079" t="s">
        <v>50</v>
      </c>
      <c r="M3079" t="s">
        <v>5721</v>
      </c>
      <c r="O3079" t="s">
        <v>15597</v>
      </c>
      <c r="P3079" t="s">
        <v>29437</v>
      </c>
      <c r="R3079" t="str">
        <f t="shared" si="96"/>
        <v>青州</v>
      </c>
      <c r="S3079" t="str">
        <f t="shared" si="97"/>
        <v>0106</v>
      </c>
    </row>
    <row r="3080" spans="1:19">
      <c r="A3080" t="s">
        <v>29438</v>
      </c>
      <c r="B3080" t="s">
        <v>29439</v>
      </c>
      <c r="C3080" t="s">
        <v>49</v>
      </c>
      <c r="D3080" t="s">
        <v>29440</v>
      </c>
      <c r="E3080" t="s">
        <v>26605</v>
      </c>
      <c r="F3080" t="s">
        <v>29441</v>
      </c>
      <c r="G3080" t="s">
        <v>29442</v>
      </c>
      <c r="H3080" t="s">
        <v>29443</v>
      </c>
      <c r="I3080" t="s">
        <v>5052</v>
      </c>
      <c r="J3080" t="s">
        <v>7042</v>
      </c>
      <c r="K3080" t="s">
        <v>7043</v>
      </c>
      <c r="L3080" t="s">
        <v>60</v>
      </c>
      <c r="M3080" t="s">
        <v>4904</v>
      </c>
      <c r="N3080" t="s">
        <v>4983</v>
      </c>
      <c r="O3080" t="s">
        <v>7044</v>
      </c>
      <c r="P3080" t="s">
        <v>29444</v>
      </c>
      <c r="R3080" t="str">
        <f t="shared" si="96"/>
        <v>奎文</v>
      </c>
      <c r="S3080" t="str">
        <f t="shared" si="97"/>
        <v>0106</v>
      </c>
    </row>
    <row r="3081" spans="1:19">
      <c r="A3081" t="s">
        <v>29445</v>
      </c>
      <c r="B3081" t="s">
        <v>29446</v>
      </c>
      <c r="C3081" t="s">
        <v>49</v>
      </c>
      <c r="D3081" t="s">
        <v>29447</v>
      </c>
      <c r="E3081" t="s">
        <v>26645</v>
      </c>
      <c r="F3081" t="s">
        <v>29448</v>
      </c>
      <c r="G3081" t="s">
        <v>29449</v>
      </c>
      <c r="H3081" t="s">
        <v>29450</v>
      </c>
      <c r="I3081" t="s">
        <v>12119</v>
      </c>
      <c r="J3081" t="s">
        <v>8139</v>
      </c>
      <c r="K3081" t="s">
        <v>8140</v>
      </c>
      <c r="L3081" t="s">
        <v>105</v>
      </c>
      <c r="M3081" t="s">
        <v>6055</v>
      </c>
      <c r="N3081" t="s">
        <v>5907</v>
      </c>
      <c r="O3081" t="s">
        <v>8141</v>
      </c>
      <c r="P3081" t="s">
        <v>29451</v>
      </c>
      <c r="Q3081" t="s">
        <v>29452</v>
      </c>
      <c r="R3081" t="str">
        <f t="shared" si="96"/>
        <v>寿光</v>
      </c>
      <c r="S3081" t="str">
        <f t="shared" si="97"/>
        <v>0106</v>
      </c>
    </row>
    <row r="3082" spans="1:19">
      <c r="A3082" t="s">
        <v>29453</v>
      </c>
      <c r="B3082" t="s">
        <v>29454</v>
      </c>
      <c r="C3082" t="s">
        <v>49</v>
      </c>
      <c r="D3082" t="s">
        <v>29455</v>
      </c>
      <c r="E3082" t="s">
        <v>26780</v>
      </c>
      <c r="F3082" t="s">
        <v>29456</v>
      </c>
      <c r="G3082" t="s">
        <v>29457</v>
      </c>
      <c r="H3082" t="s">
        <v>29458</v>
      </c>
      <c r="I3082" t="s">
        <v>4852</v>
      </c>
      <c r="J3082" t="s">
        <v>6517</v>
      </c>
      <c r="K3082" t="s">
        <v>6518</v>
      </c>
      <c r="L3082" t="s">
        <v>50</v>
      </c>
      <c r="M3082" t="s">
        <v>6207</v>
      </c>
      <c r="N3082" t="s">
        <v>4881</v>
      </c>
      <c r="O3082" t="s">
        <v>6520</v>
      </c>
      <c r="P3082" t="s">
        <v>29459</v>
      </c>
      <c r="Q3082" t="s">
        <v>29460</v>
      </c>
      <c r="R3082" t="str">
        <f t="shared" si="96"/>
        <v>青州</v>
      </c>
      <c r="S3082" t="str">
        <f t="shared" si="97"/>
        <v>0106</v>
      </c>
    </row>
    <row r="3083" spans="1:19">
      <c r="A3083" t="s">
        <v>29461</v>
      </c>
      <c r="B3083" t="s">
        <v>29462</v>
      </c>
      <c r="C3083" t="s">
        <v>49</v>
      </c>
      <c r="D3083" t="s">
        <v>29463</v>
      </c>
      <c r="E3083" t="s">
        <v>26645</v>
      </c>
      <c r="F3083" t="s">
        <v>29464</v>
      </c>
      <c r="G3083" t="s">
        <v>29465</v>
      </c>
      <c r="H3083" t="s">
        <v>29466</v>
      </c>
      <c r="I3083" t="s">
        <v>12119</v>
      </c>
      <c r="J3083" t="s">
        <v>6348</v>
      </c>
      <c r="K3083" t="s">
        <v>6349</v>
      </c>
      <c r="L3083" t="s">
        <v>114</v>
      </c>
      <c r="M3083" t="s">
        <v>5486</v>
      </c>
      <c r="N3083" t="s">
        <v>5421</v>
      </c>
      <c r="O3083" t="s">
        <v>6350</v>
      </c>
      <c r="P3083" t="s">
        <v>29467</v>
      </c>
      <c r="Q3083" t="s">
        <v>29468</v>
      </c>
      <c r="R3083" t="str">
        <f t="shared" si="96"/>
        <v>高密</v>
      </c>
      <c r="S3083" t="str">
        <f t="shared" si="97"/>
        <v>0106</v>
      </c>
    </row>
    <row r="3084" spans="1:19">
      <c r="A3084" t="s">
        <v>29469</v>
      </c>
      <c r="B3084" t="s">
        <v>29470</v>
      </c>
      <c r="C3084" t="s">
        <v>49</v>
      </c>
      <c r="D3084" t="s">
        <v>29471</v>
      </c>
      <c r="E3084" t="s">
        <v>26605</v>
      </c>
      <c r="F3084" t="s">
        <v>29472</v>
      </c>
      <c r="G3084" t="s">
        <v>29473</v>
      </c>
      <c r="H3084" t="s">
        <v>29474</v>
      </c>
      <c r="I3084" t="s">
        <v>4785</v>
      </c>
      <c r="J3084" t="s">
        <v>5484</v>
      </c>
      <c r="K3084" t="s">
        <v>5485</v>
      </c>
      <c r="L3084" t="s">
        <v>114</v>
      </c>
      <c r="M3084" t="s">
        <v>5486</v>
      </c>
      <c r="O3084" t="s">
        <v>5488</v>
      </c>
      <c r="P3084" t="s">
        <v>29475</v>
      </c>
      <c r="R3084" t="str">
        <f t="shared" si="96"/>
        <v>高密</v>
      </c>
      <c r="S3084" t="str">
        <f t="shared" si="97"/>
        <v>0106</v>
      </c>
    </row>
    <row r="3085" spans="1:19">
      <c r="A3085" t="s">
        <v>1466</v>
      </c>
      <c r="B3085" t="s">
        <v>29476</v>
      </c>
      <c r="C3085" t="s">
        <v>49</v>
      </c>
      <c r="D3085" t="s">
        <v>29477</v>
      </c>
      <c r="E3085" t="s">
        <v>26605</v>
      </c>
      <c r="F3085" t="s">
        <v>29478</v>
      </c>
      <c r="G3085" t="s">
        <v>1464</v>
      </c>
      <c r="H3085" t="s">
        <v>29479</v>
      </c>
      <c r="I3085" t="s">
        <v>5052</v>
      </c>
      <c r="J3085" t="s">
        <v>9760</v>
      </c>
      <c r="K3085" t="s">
        <v>9761</v>
      </c>
      <c r="L3085" t="s">
        <v>60</v>
      </c>
      <c r="M3085" t="s">
        <v>5999</v>
      </c>
      <c r="N3085" t="s">
        <v>4972</v>
      </c>
      <c r="O3085" t="s">
        <v>9762</v>
      </c>
      <c r="P3085" t="s">
        <v>29480</v>
      </c>
      <c r="R3085" t="str">
        <f t="shared" si="96"/>
        <v>奎文</v>
      </c>
      <c r="S3085" t="str">
        <f t="shared" si="97"/>
        <v>0106</v>
      </c>
    </row>
    <row r="3086" spans="1:19">
      <c r="A3086" t="s">
        <v>29481</v>
      </c>
      <c r="B3086" t="s">
        <v>29482</v>
      </c>
      <c r="C3086" t="s">
        <v>49</v>
      </c>
      <c r="D3086" t="s">
        <v>29483</v>
      </c>
      <c r="E3086" t="s">
        <v>29321</v>
      </c>
      <c r="F3086" t="s">
        <v>29484</v>
      </c>
      <c r="G3086" t="s">
        <v>29485</v>
      </c>
      <c r="H3086" t="s">
        <v>29486</v>
      </c>
      <c r="I3086" t="s">
        <v>12119</v>
      </c>
      <c r="J3086" t="s">
        <v>6276</v>
      </c>
      <c r="K3086" t="s">
        <v>6277</v>
      </c>
      <c r="L3086" t="s">
        <v>50</v>
      </c>
      <c r="M3086" t="s">
        <v>5236</v>
      </c>
      <c r="N3086" t="s">
        <v>4933</v>
      </c>
      <c r="O3086" t="s">
        <v>6278</v>
      </c>
      <c r="P3086" t="s">
        <v>29487</v>
      </c>
      <c r="R3086" t="str">
        <f t="shared" si="96"/>
        <v>青州</v>
      </c>
      <c r="S3086" t="str">
        <f t="shared" si="97"/>
        <v>0106</v>
      </c>
    </row>
    <row r="3087" spans="1:19">
      <c r="A3087" t="s">
        <v>29488</v>
      </c>
      <c r="B3087" t="s">
        <v>29489</v>
      </c>
      <c r="C3087" t="s">
        <v>49</v>
      </c>
      <c r="D3087" t="s">
        <v>29490</v>
      </c>
      <c r="E3087" t="s">
        <v>26780</v>
      </c>
      <c r="F3087" t="s">
        <v>29491</v>
      </c>
      <c r="G3087" t="s">
        <v>29492</v>
      </c>
      <c r="H3087" t="s">
        <v>29237</v>
      </c>
      <c r="I3087" t="s">
        <v>15346</v>
      </c>
      <c r="J3087" t="s">
        <v>8294</v>
      </c>
      <c r="K3087" t="s">
        <v>8295</v>
      </c>
      <c r="L3087" t="s">
        <v>50</v>
      </c>
      <c r="M3087" t="s">
        <v>5877</v>
      </c>
      <c r="N3087" t="s">
        <v>4983</v>
      </c>
      <c r="O3087" t="s">
        <v>8296</v>
      </c>
      <c r="P3087" t="s">
        <v>29493</v>
      </c>
      <c r="R3087" t="str">
        <f t="shared" si="96"/>
        <v>青州</v>
      </c>
      <c r="S3087" t="str">
        <f t="shared" si="97"/>
        <v>0106</v>
      </c>
    </row>
    <row r="3088" spans="1:19">
      <c r="A3088" t="s">
        <v>29494</v>
      </c>
      <c r="B3088" t="s">
        <v>29495</v>
      </c>
      <c r="C3088" t="s">
        <v>49</v>
      </c>
      <c r="D3088" t="s">
        <v>29496</v>
      </c>
      <c r="E3088" t="s">
        <v>26614</v>
      </c>
      <c r="F3088" t="s">
        <v>29497</v>
      </c>
      <c r="G3088" t="s">
        <v>29498</v>
      </c>
      <c r="H3088" t="s">
        <v>29499</v>
      </c>
      <c r="I3088" t="s">
        <v>4852</v>
      </c>
      <c r="J3088" t="s">
        <v>5432</v>
      </c>
      <c r="K3088" t="s">
        <v>18114</v>
      </c>
      <c r="L3088" t="s">
        <v>123</v>
      </c>
      <c r="M3088" t="s">
        <v>4932</v>
      </c>
      <c r="O3088" t="s">
        <v>5434</v>
      </c>
      <c r="P3088" t="s">
        <v>29500</v>
      </c>
      <c r="R3088" t="str">
        <f t="shared" si="96"/>
        <v>诸城</v>
      </c>
      <c r="S3088" t="str">
        <f t="shared" si="97"/>
        <v>0106</v>
      </c>
    </row>
    <row r="3089" spans="1:19">
      <c r="A3089" t="s">
        <v>29501</v>
      </c>
      <c r="B3089" t="s">
        <v>29502</v>
      </c>
      <c r="C3089" t="s">
        <v>49</v>
      </c>
      <c r="D3089" t="s">
        <v>29503</v>
      </c>
      <c r="E3089" t="s">
        <v>26614</v>
      </c>
      <c r="F3089" t="s">
        <v>29504</v>
      </c>
      <c r="G3089" t="s">
        <v>29505</v>
      </c>
      <c r="H3089" t="s">
        <v>29506</v>
      </c>
      <c r="I3089" t="s">
        <v>12119</v>
      </c>
      <c r="J3089" t="s">
        <v>8107</v>
      </c>
      <c r="K3089" t="s">
        <v>8108</v>
      </c>
      <c r="L3089" t="s">
        <v>237</v>
      </c>
      <c r="M3089" t="s">
        <v>5247</v>
      </c>
      <c r="O3089" t="s">
        <v>8109</v>
      </c>
      <c r="P3089" t="s">
        <v>29507</v>
      </c>
      <c r="R3089" t="str">
        <f t="shared" si="96"/>
        <v>潍城</v>
      </c>
      <c r="S3089" t="str">
        <f t="shared" si="97"/>
        <v>0106</v>
      </c>
    </row>
    <row r="3090" spans="1:19">
      <c r="A3090" t="s">
        <v>29508</v>
      </c>
      <c r="B3090" t="s">
        <v>29509</v>
      </c>
      <c r="C3090" t="s">
        <v>49</v>
      </c>
      <c r="D3090" t="s">
        <v>29510</v>
      </c>
      <c r="E3090" t="s">
        <v>26614</v>
      </c>
      <c r="F3090" t="s">
        <v>29511</v>
      </c>
      <c r="G3090" t="s">
        <v>29512</v>
      </c>
      <c r="H3090" t="s">
        <v>29513</v>
      </c>
      <c r="I3090" t="s">
        <v>12119</v>
      </c>
      <c r="J3090" t="s">
        <v>26946</v>
      </c>
      <c r="K3090" t="s">
        <v>26947</v>
      </c>
      <c r="L3090" t="s">
        <v>114</v>
      </c>
      <c r="M3090" t="s">
        <v>9614</v>
      </c>
      <c r="N3090" t="s">
        <v>5112</v>
      </c>
      <c r="O3090" t="s">
        <v>26948</v>
      </c>
      <c r="P3090" t="s">
        <v>29514</v>
      </c>
      <c r="R3090" t="str">
        <f t="shared" si="96"/>
        <v>高密</v>
      </c>
      <c r="S3090" t="str">
        <f t="shared" si="97"/>
        <v>0106</v>
      </c>
    </row>
    <row r="3091" spans="1:19">
      <c r="A3091" t="s">
        <v>29515</v>
      </c>
      <c r="B3091" t="s">
        <v>29516</v>
      </c>
      <c r="C3091" t="s">
        <v>49</v>
      </c>
      <c r="D3091" t="s">
        <v>29517</v>
      </c>
      <c r="E3091" t="s">
        <v>26614</v>
      </c>
      <c r="F3091" t="s">
        <v>29518</v>
      </c>
      <c r="G3091" t="s">
        <v>29519</v>
      </c>
      <c r="H3091" t="s">
        <v>29520</v>
      </c>
      <c r="I3091" t="s">
        <v>12119</v>
      </c>
      <c r="J3091" t="s">
        <v>10182</v>
      </c>
      <c r="K3091" t="s">
        <v>10183</v>
      </c>
      <c r="L3091" t="s">
        <v>60</v>
      </c>
      <c r="M3091" t="s">
        <v>4774</v>
      </c>
      <c r="N3091" t="s">
        <v>5112</v>
      </c>
      <c r="O3091" t="s">
        <v>10184</v>
      </c>
      <c r="P3091" t="s">
        <v>29521</v>
      </c>
      <c r="Q3091" t="s">
        <v>29522</v>
      </c>
      <c r="R3091" t="str">
        <f t="shared" si="96"/>
        <v>奎文</v>
      </c>
      <c r="S3091" t="str">
        <f t="shared" si="97"/>
        <v>0106</v>
      </c>
    </row>
    <row r="3092" spans="1:19">
      <c r="A3092" t="s">
        <v>29523</v>
      </c>
      <c r="B3092" t="s">
        <v>29524</v>
      </c>
      <c r="C3092" t="s">
        <v>49</v>
      </c>
      <c r="D3092" t="s">
        <v>29525</v>
      </c>
      <c r="E3092" t="s">
        <v>26645</v>
      </c>
      <c r="F3092" t="s">
        <v>29526</v>
      </c>
      <c r="G3092" t="s">
        <v>29527</v>
      </c>
      <c r="H3092" t="s">
        <v>29528</v>
      </c>
      <c r="I3092" t="s">
        <v>12757</v>
      </c>
      <c r="J3092" t="s">
        <v>5852</v>
      </c>
      <c r="K3092" t="s">
        <v>5853</v>
      </c>
      <c r="L3092" t="s">
        <v>123</v>
      </c>
      <c r="M3092" t="s">
        <v>5854</v>
      </c>
      <c r="N3092" t="s">
        <v>4892</v>
      </c>
      <c r="O3092" t="s">
        <v>5855</v>
      </c>
      <c r="P3092" t="s">
        <v>29529</v>
      </c>
      <c r="Q3092" t="s">
        <v>29530</v>
      </c>
      <c r="R3092" t="str">
        <f t="shared" si="96"/>
        <v>诸城</v>
      </c>
      <c r="S3092" t="str">
        <f t="shared" si="97"/>
        <v>0106</v>
      </c>
    </row>
    <row r="3093" spans="1:19">
      <c r="A3093" t="s">
        <v>29531</v>
      </c>
      <c r="B3093" t="s">
        <v>29532</v>
      </c>
      <c r="C3093" t="s">
        <v>49</v>
      </c>
      <c r="D3093" t="s">
        <v>29533</v>
      </c>
      <c r="E3093" t="s">
        <v>26645</v>
      </c>
      <c r="F3093" t="s">
        <v>29534</v>
      </c>
      <c r="G3093" t="s">
        <v>29535</v>
      </c>
      <c r="H3093" t="s">
        <v>29536</v>
      </c>
      <c r="I3093" t="s">
        <v>12119</v>
      </c>
      <c r="J3093" t="s">
        <v>5155</v>
      </c>
      <c r="K3093" t="s">
        <v>5156</v>
      </c>
      <c r="L3093" t="s">
        <v>237</v>
      </c>
      <c r="M3093" t="s">
        <v>4971</v>
      </c>
      <c r="N3093" t="s">
        <v>5960</v>
      </c>
      <c r="O3093" t="s">
        <v>5157</v>
      </c>
      <c r="P3093" t="s">
        <v>29537</v>
      </c>
      <c r="Q3093" t="s">
        <v>29538</v>
      </c>
      <c r="R3093" t="str">
        <f t="shared" si="96"/>
        <v>潍城</v>
      </c>
      <c r="S3093" t="str">
        <f t="shared" si="97"/>
        <v>0106</v>
      </c>
    </row>
    <row r="3094" spans="1:19">
      <c r="A3094" t="s">
        <v>29539</v>
      </c>
      <c r="B3094" t="s">
        <v>29540</v>
      </c>
      <c r="C3094" t="s">
        <v>49</v>
      </c>
      <c r="D3094" t="s">
        <v>29541</v>
      </c>
      <c r="E3094" t="s">
        <v>26614</v>
      </c>
      <c r="F3094" t="s">
        <v>29542</v>
      </c>
      <c r="G3094" t="s">
        <v>29543</v>
      </c>
      <c r="H3094" t="s">
        <v>29544</v>
      </c>
      <c r="I3094" t="s">
        <v>12119</v>
      </c>
      <c r="J3094" t="s">
        <v>5669</v>
      </c>
      <c r="K3094" t="s">
        <v>5670</v>
      </c>
      <c r="L3094" t="s">
        <v>60</v>
      </c>
      <c r="M3094" t="s">
        <v>5511</v>
      </c>
      <c r="O3094" t="s">
        <v>5671</v>
      </c>
      <c r="P3094" t="s">
        <v>29545</v>
      </c>
      <c r="Q3094" t="s">
        <v>29546</v>
      </c>
      <c r="R3094" t="str">
        <f t="shared" si="96"/>
        <v>奎文</v>
      </c>
      <c r="S3094" t="str">
        <f t="shared" si="97"/>
        <v>0106</v>
      </c>
    </row>
    <row r="3095" spans="1:19">
      <c r="A3095" t="s">
        <v>29547</v>
      </c>
      <c r="B3095" t="s">
        <v>29548</v>
      </c>
      <c r="C3095" t="s">
        <v>49</v>
      </c>
      <c r="D3095" t="s">
        <v>29549</v>
      </c>
      <c r="E3095" t="s">
        <v>26780</v>
      </c>
      <c r="F3095" t="s">
        <v>29550</v>
      </c>
      <c r="G3095" t="s">
        <v>29551</v>
      </c>
      <c r="H3095" t="s">
        <v>29552</v>
      </c>
      <c r="I3095" t="s">
        <v>4813</v>
      </c>
      <c r="J3095" t="s">
        <v>6955</v>
      </c>
      <c r="K3095" t="s">
        <v>6956</v>
      </c>
      <c r="L3095" t="s">
        <v>114</v>
      </c>
      <c r="M3095" t="s">
        <v>5486</v>
      </c>
      <c r="N3095" t="s">
        <v>4972</v>
      </c>
      <c r="O3095" t="s">
        <v>6957</v>
      </c>
      <c r="P3095" t="s">
        <v>29553</v>
      </c>
      <c r="Q3095" t="s">
        <v>29554</v>
      </c>
      <c r="R3095" t="str">
        <f t="shared" si="96"/>
        <v>高密</v>
      </c>
      <c r="S3095" t="str">
        <f t="shared" si="97"/>
        <v>0106</v>
      </c>
    </row>
    <row r="3096" spans="1:19">
      <c r="A3096" t="s">
        <v>29555</v>
      </c>
      <c r="B3096" t="s">
        <v>29556</v>
      </c>
      <c r="C3096" t="s">
        <v>49</v>
      </c>
      <c r="D3096" t="s">
        <v>29557</v>
      </c>
      <c r="E3096" t="s">
        <v>26780</v>
      </c>
      <c r="F3096" t="s">
        <v>29558</v>
      </c>
      <c r="G3096" t="s">
        <v>29559</v>
      </c>
      <c r="H3096" t="s">
        <v>29560</v>
      </c>
      <c r="I3096" t="s">
        <v>4955</v>
      </c>
      <c r="J3096" t="s">
        <v>5789</v>
      </c>
      <c r="K3096" t="s">
        <v>5790</v>
      </c>
      <c r="L3096" t="s">
        <v>1136</v>
      </c>
      <c r="M3096" t="s">
        <v>5791</v>
      </c>
      <c r="N3096" t="s">
        <v>4832</v>
      </c>
      <c r="O3096" t="s">
        <v>5792</v>
      </c>
      <c r="P3096" t="s">
        <v>29561</v>
      </c>
      <c r="Q3096" t="s">
        <v>29562</v>
      </c>
      <c r="R3096" t="str">
        <f t="shared" si="96"/>
        <v>昌乐</v>
      </c>
      <c r="S3096" t="str">
        <f t="shared" si="97"/>
        <v>0106</v>
      </c>
    </row>
    <row r="3097" spans="1:19">
      <c r="A3097" t="s">
        <v>29563</v>
      </c>
      <c r="B3097" t="s">
        <v>29564</v>
      </c>
      <c r="C3097" t="s">
        <v>49</v>
      </c>
      <c r="D3097" t="s">
        <v>29565</v>
      </c>
      <c r="E3097" t="s">
        <v>26614</v>
      </c>
      <c r="F3097" t="s">
        <v>29566</v>
      </c>
      <c r="G3097" t="s">
        <v>29567</v>
      </c>
      <c r="H3097" t="s">
        <v>29568</v>
      </c>
      <c r="I3097" t="s">
        <v>12119</v>
      </c>
      <c r="J3097" t="s">
        <v>6348</v>
      </c>
      <c r="K3097" t="s">
        <v>6349</v>
      </c>
      <c r="L3097" t="s">
        <v>114</v>
      </c>
      <c r="M3097" t="s">
        <v>5486</v>
      </c>
      <c r="O3097" t="s">
        <v>6350</v>
      </c>
      <c r="P3097" t="s">
        <v>29569</v>
      </c>
      <c r="Q3097" t="s">
        <v>29570</v>
      </c>
      <c r="R3097" t="str">
        <f t="shared" si="96"/>
        <v>高密</v>
      </c>
      <c r="S3097" t="str">
        <f t="shared" si="97"/>
        <v>0106</v>
      </c>
    </row>
    <row r="3098" spans="1:19">
      <c r="A3098" t="s">
        <v>29571</v>
      </c>
      <c r="B3098" t="s">
        <v>29572</v>
      </c>
      <c r="C3098" t="s">
        <v>49</v>
      </c>
      <c r="D3098" t="s">
        <v>29573</v>
      </c>
      <c r="E3098" t="s">
        <v>26605</v>
      </c>
      <c r="F3098" t="s">
        <v>29574</v>
      </c>
      <c r="G3098" t="s">
        <v>29575</v>
      </c>
      <c r="H3098" t="s">
        <v>29576</v>
      </c>
      <c r="I3098" t="s">
        <v>4852</v>
      </c>
      <c r="J3098" t="s">
        <v>5561</v>
      </c>
      <c r="K3098" t="s">
        <v>5562</v>
      </c>
      <c r="L3098" t="s">
        <v>237</v>
      </c>
      <c r="M3098" t="s">
        <v>4788</v>
      </c>
      <c r="N3098" t="s">
        <v>5421</v>
      </c>
      <c r="O3098" t="s">
        <v>5563</v>
      </c>
      <c r="P3098" t="s">
        <v>29577</v>
      </c>
      <c r="R3098" t="str">
        <f t="shared" si="96"/>
        <v>潍城</v>
      </c>
      <c r="S3098" t="str">
        <f t="shared" si="97"/>
        <v>0106</v>
      </c>
    </row>
    <row r="3099" spans="1:19">
      <c r="A3099" t="s">
        <v>29578</v>
      </c>
      <c r="B3099" t="s">
        <v>29579</v>
      </c>
      <c r="C3099" t="s">
        <v>49</v>
      </c>
      <c r="D3099" t="s">
        <v>29580</v>
      </c>
      <c r="E3099" t="s">
        <v>26614</v>
      </c>
      <c r="F3099" t="s">
        <v>29581</v>
      </c>
      <c r="G3099" t="s">
        <v>29582</v>
      </c>
      <c r="H3099" t="s">
        <v>29583</v>
      </c>
      <c r="I3099" t="s">
        <v>12119</v>
      </c>
      <c r="J3099" t="s">
        <v>10182</v>
      </c>
      <c r="K3099" t="s">
        <v>10183</v>
      </c>
      <c r="L3099" t="s">
        <v>60</v>
      </c>
      <c r="M3099" t="s">
        <v>4774</v>
      </c>
      <c r="N3099" t="s">
        <v>5112</v>
      </c>
      <c r="O3099" t="s">
        <v>10184</v>
      </c>
      <c r="P3099" t="s">
        <v>29584</v>
      </c>
      <c r="Q3099" t="s">
        <v>29585</v>
      </c>
      <c r="R3099" t="str">
        <f t="shared" si="96"/>
        <v>奎文</v>
      </c>
      <c r="S3099" t="str">
        <f t="shared" si="97"/>
        <v>0106</v>
      </c>
    </row>
    <row r="3100" spans="1:19">
      <c r="A3100" t="s">
        <v>29586</v>
      </c>
      <c r="B3100" t="s">
        <v>29587</v>
      </c>
      <c r="C3100" t="s">
        <v>49</v>
      </c>
      <c r="D3100" t="s">
        <v>29588</v>
      </c>
      <c r="E3100" t="s">
        <v>26780</v>
      </c>
      <c r="F3100" t="s">
        <v>29589</v>
      </c>
      <c r="G3100" t="s">
        <v>29590</v>
      </c>
      <c r="H3100" t="s">
        <v>29591</v>
      </c>
      <c r="I3100" t="s">
        <v>4828</v>
      </c>
      <c r="J3100" t="s">
        <v>7125</v>
      </c>
      <c r="K3100" t="s">
        <v>7126</v>
      </c>
      <c r="L3100" t="s">
        <v>105</v>
      </c>
      <c r="M3100" t="s">
        <v>5089</v>
      </c>
      <c r="N3100" t="s">
        <v>4933</v>
      </c>
      <c r="O3100" t="s">
        <v>7127</v>
      </c>
      <c r="P3100" t="s">
        <v>29592</v>
      </c>
      <c r="Q3100" t="s">
        <v>29593</v>
      </c>
      <c r="R3100" t="str">
        <f t="shared" si="96"/>
        <v>寿光</v>
      </c>
      <c r="S3100" t="str">
        <f t="shared" si="97"/>
        <v>0106</v>
      </c>
    </row>
    <row r="3101" spans="1:19">
      <c r="A3101" t="s">
        <v>29594</v>
      </c>
      <c r="B3101" t="s">
        <v>29595</v>
      </c>
      <c r="C3101" t="s">
        <v>49</v>
      </c>
      <c r="D3101" t="s">
        <v>29596</v>
      </c>
      <c r="E3101" t="s">
        <v>26780</v>
      </c>
      <c r="F3101" t="s">
        <v>29597</v>
      </c>
      <c r="G3101" t="s">
        <v>29598</v>
      </c>
      <c r="H3101" t="s">
        <v>29599</v>
      </c>
      <c r="I3101" t="s">
        <v>4813</v>
      </c>
      <c r="J3101" t="s">
        <v>6528</v>
      </c>
      <c r="K3101" t="s">
        <v>6529</v>
      </c>
      <c r="L3101" t="s">
        <v>60</v>
      </c>
      <c r="M3101" t="s">
        <v>4774</v>
      </c>
      <c r="N3101" t="s">
        <v>8593</v>
      </c>
      <c r="O3101" t="s">
        <v>6531</v>
      </c>
      <c r="P3101" t="s">
        <v>29600</v>
      </c>
      <c r="Q3101" t="s">
        <v>29184</v>
      </c>
      <c r="R3101" t="str">
        <f t="shared" si="96"/>
        <v>奎文</v>
      </c>
      <c r="S3101" t="str">
        <f t="shared" si="97"/>
        <v>0106</v>
      </c>
    </row>
    <row r="3102" spans="1:19">
      <c r="A3102" t="s">
        <v>29601</v>
      </c>
      <c r="B3102" t="s">
        <v>29602</v>
      </c>
      <c r="C3102" t="s">
        <v>49</v>
      </c>
      <c r="D3102" t="s">
        <v>29603</v>
      </c>
      <c r="E3102" t="s">
        <v>26614</v>
      </c>
      <c r="F3102" t="s">
        <v>29604</v>
      </c>
      <c r="G3102" t="s">
        <v>29605</v>
      </c>
      <c r="H3102" t="s">
        <v>29606</v>
      </c>
      <c r="I3102" t="s">
        <v>4852</v>
      </c>
      <c r="J3102" t="s">
        <v>6580</v>
      </c>
      <c r="K3102" t="s">
        <v>6581</v>
      </c>
      <c r="L3102" t="s">
        <v>77</v>
      </c>
      <c r="M3102" t="s">
        <v>4803</v>
      </c>
      <c r="O3102" t="s">
        <v>6582</v>
      </c>
      <c r="P3102" t="s">
        <v>29607</v>
      </c>
      <c r="Q3102" t="s">
        <v>29608</v>
      </c>
      <c r="R3102" t="str">
        <f t="shared" si="96"/>
        <v>临朐</v>
      </c>
      <c r="S3102" t="str">
        <f t="shared" si="97"/>
        <v>0106</v>
      </c>
    </row>
    <row r="3103" spans="1:19">
      <c r="A3103" t="s">
        <v>1474</v>
      </c>
      <c r="B3103" t="s">
        <v>29609</v>
      </c>
      <c r="C3103" t="s">
        <v>49</v>
      </c>
      <c r="D3103" t="s">
        <v>29610</v>
      </c>
      <c r="E3103" t="s">
        <v>26605</v>
      </c>
      <c r="F3103" t="s">
        <v>29611</v>
      </c>
      <c r="G3103" t="s">
        <v>1472</v>
      </c>
      <c r="H3103" t="s">
        <v>29612</v>
      </c>
      <c r="I3103" t="s">
        <v>5052</v>
      </c>
      <c r="J3103" t="s">
        <v>6434</v>
      </c>
      <c r="K3103" t="s">
        <v>6435</v>
      </c>
      <c r="L3103" t="s">
        <v>114</v>
      </c>
      <c r="M3103" t="s">
        <v>4831</v>
      </c>
      <c r="N3103" t="s">
        <v>4832</v>
      </c>
      <c r="O3103" t="s">
        <v>6436</v>
      </c>
      <c r="P3103" t="s">
        <v>29613</v>
      </c>
      <c r="Q3103" t="s">
        <v>11591</v>
      </c>
      <c r="R3103" t="str">
        <f t="shared" si="96"/>
        <v>高密</v>
      </c>
      <c r="S3103" t="str">
        <f t="shared" si="97"/>
        <v>0106</v>
      </c>
    </row>
    <row r="3104" spans="1:19">
      <c r="A3104" t="s">
        <v>29614</v>
      </c>
      <c r="B3104" t="s">
        <v>29615</v>
      </c>
      <c r="C3104" t="s">
        <v>49</v>
      </c>
      <c r="D3104" t="s">
        <v>29616</v>
      </c>
      <c r="E3104" t="s">
        <v>26614</v>
      </c>
      <c r="F3104" t="s">
        <v>29617</v>
      </c>
      <c r="G3104" t="s">
        <v>29618</v>
      </c>
      <c r="H3104" t="s">
        <v>29619</v>
      </c>
      <c r="I3104" t="s">
        <v>12119</v>
      </c>
      <c r="J3104" t="s">
        <v>25445</v>
      </c>
      <c r="K3104" t="s">
        <v>25446</v>
      </c>
      <c r="L3104" t="s">
        <v>375</v>
      </c>
      <c r="M3104" t="s">
        <v>5599</v>
      </c>
      <c r="N3104" t="s">
        <v>5112</v>
      </c>
      <c r="O3104" t="s">
        <v>25447</v>
      </c>
      <c r="P3104" t="s">
        <v>29620</v>
      </c>
      <c r="Q3104" t="s">
        <v>29621</v>
      </c>
      <c r="R3104" t="str">
        <f t="shared" si="96"/>
        <v>昌邑</v>
      </c>
      <c r="S3104" t="str">
        <f t="shared" si="97"/>
        <v>0106</v>
      </c>
    </row>
    <row r="3105" spans="1:19">
      <c r="A3105" t="s">
        <v>29622</v>
      </c>
      <c r="B3105" t="s">
        <v>29623</v>
      </c>
      <c r="C3105" t="s">
        <v>49</v>
      </c>
      <c r="D3105" t="s">
        <v>29624</v>
      </c>
      <c r="E3105" t="s">
        <v>26645</v>
      </c>
      <c r="F3105" t="s">
        <v>29625</v>
      </c>
      <c r="G3105" t="s">
        <v>29626</v>
      </c>
      <c r="H3105" t="s">
        <v>29627</v>
      </c>
      <c r="I3105" t="s">
        <v>12119</v>
      </c>
      <c r="J3105" t="s">
        <v>5245</v>
      </c>
      <c r="K3105" t="s">
        <v>5246</v>
      </c>
      <c r="L3105" t="s">
        <v>237</v>
      </c>
      <c r="M3105" t="s">
        <v>5247</v>
      </c>
      <c r="N3105" t="s">
        <v>5960</v>
      </c>
      <c r="O3105" t="s">
        <v>5249</v>
      </c>
      <c r="P3105" t="s">
        <v>29628</v>
      </c>
      <c r="Q3105" t="s">
        <v>14263</v>
      </c>
      <c r="R3105" t="str">
        <f t="shared" si="96"/>
        <v>潍城</v>
      </c>
      <c r="S3105" t="str">
        <f t="shared" si="97"/>
        <v>0106</v>
      </c>
    </row>
    <row r="3106" spans="1:19">
      <c r="A3106" t="s">
        <v>29629</v>
      </c>
      <c r="B3106" t="s">
        <v>29630</v>
      </c>
      <c r="C3106" t="s">
        <v>49</v>
      </c>
      <c r="D3106" t="s">
        <v>29631</v>
      </c>
      <c r="E3106" t="s">
        <v>29632</v>
      </c>
      <c r="F3106" t="s">
        <v>22919</v>
      </c>
      <c r="G3106" t="s">
        <v>22920</v>
      </c>
      <c r="H3106" t="s">
        <v>29633</v>
      </c>
      <c r="I3106" t="s">
        <v>7064</v>
      </c>
      <c r="J3106" t="s">
        <v>6470</v>
      </c>
      <c r="K3106" t="s">
        <v>6471</v>
      </c>
      <c r="L3106" t="s">
        <v>77</v>
      </c>
      <c r="M3106" t="s">
        <v>5145</v>
      </c>
      <c r="N3106" t="s">
        <v>5699</v>
      </c>
      <c r="O3106" t="s">
        <v>6472</v>
      </c>
      <c r="P3106" t="s">
        <v>29634</v>
      </c>
      <c r="Q3106" t="s">
        <v>22923</v>
      </c>
      <c r="R3106" t="str">
        <f t="shared" si="96"/>
        <v>临朐</v>
      </c>
      <c r="S3106" t="str">
        <f t="shared" si="97"/>
        <v>0106</v>
      </c>
    </row>
    <row r="3107" spans="1:19">
      <c r="A3107" t="s">
        <v>29635</v>
      </c>
      <c r="B3107" t="s">
        <v>29636</v>
      </c>
      <c r="C3107" t="s">
        <v>49</v>
      </c>
      <c r="D3107" t="s">
        <v>29637</v>
      </c>
      <c r="E3107" t="s">
        <v>26645</v>
      </c>
      <c r="F3107" t="s">
        <v>29638</v>
      </c>
      <c r="G3107" t="s">
        <v>29639</v>
      </c>
      <c r="H3107" t="s">
        <v>29640</v>
      </c>
      <c r="I3107" t="s">
        <v>12119</v>
      </c>
      <c r="J3107" t="s">
        <v>6053</v>
      </c>
      <c r="K3107" t="s">
        <v>6054</v>
      </c>
      <c r="L3107" t="s">
        <v>105</v>
      </c>
      <c r="M3107" t="s">
        <v>6055</v>
      </c>
      <c r="N3107" t="s">
        <v>7768</v>
      </c>
      <c r="O3107" t="s">
        <v>6056</v>
      </c>
      <c r="R3107" t="str">
        <f t="shared" si="96"/>
        <v>寿光</v>
      </c>
      <c r="S3107" t="str">
        <f t="shared" si="97"/>
        <v>0106</v>
      </c>
    </row>
    <row r="3108" spans="1:19">
      <c r="A3108" t="s">
        <v>29641</v>
      </c>
      <c r="B3108" t="s">
        <v>29642</v>
      </c>
      <c r="C3108" t="s">
        <v>49</v>
      </c>
      <c r="D3108" t="s">
        <v>29643</v>
      </c>
      <c r="E3108" t="s">
        <v>26780</v>
      </c>
      <c r="F3108" t="s">
        <v>29644</v>
      </c>
      <c r="G3108" t="s">
        <v>29645</v>
      </c>
      <c r="H3108" t="s">
        <v>29646</v>
      </c>
      <c r="I3108" t="s">
        <v>4813</v>
      </c>
      <c r="J3108" t="s">
        <v>5234</v>
      </c>
      <c r="K3108" t="s">
        <v>5235</v>
      </c>
      <c r="L3108" t="s">
        <v>50</v>
      </c>
      <c r="M3108" t="s">
        <v>5236</v>
      </c>
      <c r="N3108" t="s">
        <v>4817</v>
      </c>
      <c r="O3108" t="s">
        <v>5237</v>
      </c>
      <c r="P3108" t="s">
        <v>29647</v>
      </c>
      <c r="R3108" t="str">
        <f t="shared" si="96"/>
        <v>青州</v>
      </c>
      <c r="S3108" t="str">
        <f t="shared" si="97"/>
        <v>0106</v>
      </c>
    </row>
    <row r="3109" spans="1:19">
      <c r="A3109" t="s">
        <v>29648</v>
      </c>
      <c r="B3109" t="s">
        <v>29649</v>
      </c>
      <c r="C3109" t="s">
        <v>49</v>
      </c>
      <c r="D3109" t="s">
        <v>29650</v>
      </c>
      <c r="E3109" t="s">
        <v>26614</v>
      </c>
      <c r="F3109" t="s">
        <v>29651</v>
      </c>
      <c r="G3109" t="s">
        <v>29652</v>
      </c>
      <c r="I3109" t="s">
        <v>29653</v>
      </c>
      <c r="R3109" t="str">
        <f t="shared" si="96"/>
        <v/>
      </c>
      <c r="S3109" t="str">
        <f t="shared" si="97"/>
        <v>0106</v>
      </c>
    </row>
    <row r="3110" spans="1:19">
      <c r="A3110" t="s">
        <v>1514</v>
      </c>
      <c r="B3110" t="s">
        <v>29654</v>
      </c>
      <c r="C3110" t="s">
        <v>49</v>
      </c>
      <c r="D3110" t="s">
        <v>29655</v>
      </c>
      <c r="E3110" t="s">
        <v>26614</v>
      </c>
      <c r="F3110" t="s">
        <v>29656</v>
      </c>
      <c r="G3110" t="s">
        <v>1512</v>
      </c>
      <c r="H3110" t="s">
        <v>29657</v>
      </c>
      <c r="I3110" t="s">
        <v>12119</v>
      </c>
      <c r="J3110" t="s">
        <v>13467</v>
      </c>
      <c r="K3110" t="s">
        <v>13468</v>
      </c>
      <c r="L3110" t="s">
        <v>237</v>
      </c>
      <c r="M3110" t="s">
        <v>4788</v>
      </c>
      <c r="O3110" t="s">
        <v>13469</v>
      </c>
      <c r="P3110" t="s">
        <v>29658</v>
      </c>
      <c r="R3110" t="str">
        <f t="shared" si="96"/>
        <v>潍城</v>
      </c>
      <c r="S3110" t="str">
        <f t="shared" si="97"/>
        <v>0106</v>
      </c>
    </row>
    <row r="3111" spans="1:19">
      <c r="A3111" t="s">
        <v>29659</v>
      </c>
      <c r="B3111" t="s">
        <v>29660</v>
      </c>
      <c r="C3111" t="s">
        <v>49</v>
      </c>
      <c r="D3111" t="s">
        <v>29661</v>
      </c>
      <c r="E3111" t="s">
        <v>26614</v>
      </c>
      <c r="F3111" t="s">
        <v>29662</v>
      </c>
      <c r="G3111" t="s">
        <v>29663</v>
      </c>
      <c r="H3111" t="s">
        <v>29664</v>
      </c>
      <c r="I3111" t="s">
        <v>12119</v>
      </c>
      <c r="J3111" t="s">
        <v>7053</v>
      </c>
      <c r="K3111" t="s">
        <v>7054</v>
      </c>
      <c r="L3111" t="s">
        <v>60</v>
      </c>
      <c r="M3111" t="s">
        <v>5888</v>
      </c>
      <c r="N3111" t="s">
        <v>4933</v>
      </c>
      <c r="O3111" t="s">
        <v>7055</v>
      </c>
      <c r="P3111" t="s">
        <v>29665</v>
      </c>
      <c r="Q3111" t="s">
        <v>29666</v>
      </c>
      <c r="R3111" t="str">
        <f t="shared" si="96"/>
        <v>奎文</v>
      </c>
      <c r="S3111" t="str">
        <f t="shared" si="97"/>
        <v>0106</v>
      </c>
    </row>
    <row r="3112" spans="1:19">
      <c r="A3112" t="s">
        <v>29667</v>
      </c>
      <c r="B3112" t="s">
        <v>29668</v>
      </c>
      <c r="C3112" t="s">
        <v>49</v>
      </c>
      <c r="D3112" t="s">
        <v>29669</v>
      </c>
      <c r="E3112" t="s">
        <v>26614</v>
      </c>
      <c r="F3112" t="s">
        <v>29670</v>
      </c>
      <c r="G3112" t="s">
        <v>29671</v>
      </c>
      <c r="H3112" t="s">
        <v>29672</v>
      </c>
      <c r="I3112" t="s">
        <v>12119</v>
      </c>
      <c r="J3112" t="s">
        <v>26946</v>
      </c>
      <c r="K3112" t="s">
        <v>26947</v>
      </c>
      <c r="L3112" t="s">
        <v>114</v>
      </c>
      <c r="M3112" t="s">
        <v>9614</v>
      </c>
      <c r="N3112" t="s">
        <v>5112</v>
      </c>
      <c r="O3112" t="s">
        <v>26948</v>
      </c>
      <c r="P3112" t="s">
        <v>29673</v>
      </c>
      <c r="Q3112" t="s">
        <v>29674</v>
      </c>
      <c r="R3112" t="str">
        <f t="shared" si="96"/>
        <v>高密</v>
      </c>
      <c r="S3112" t="str">
        <f t="shared" si="97"/>
        <v>0106</v>
      </c>
    </row>
    <row r="3113" spans="1:19">
      <c r="A3113" t="s">
        <v>29675</v>
      </c>
      <c r="B3113" t="s">
        <v>29676</v>
      </c>
      <c r="C3113" t="s">
        <v>49</v>
      </c>
      <c r="D3113" t="s">
        <v>29677</v>
      </c>
      <c r="E3113" t="s">
        <v>26614</v>
      </c>
      <c r="F3113" t="s">
        <v>29678</v>
      </c>
      <c r="G3113" t="s">
        <v>29679</v>
      </c>
      <c r="H3113" t="s">
        <v>29680</v>
      </c>
      <c r="I3113" t="s">
        <v>4785</v>
      </c>
      <c r="J3113" t="s">
        <v>15359</v>
      </c>
      <c r="K3113" t="s">
        <v>15360</v>
      </c>
      <c r="L3113" t="s">
        <v>86</v>
      </c>
      <c r="M3113" t="s">
        <v>6297</v>
      </c>
      <c r="O3113" t="s">
        <v>15361</v>
      </c>
      <c r="P3113" t="s">
        <v>29681</v>
      </c>
      <c r="R3113" t="str">
        <f t="shared" si="96"/>
        <v>坊子</v>
      </c>
      <c r="S3113" t="str">
        <f t="shared" si="97"/>
        <v>0106</v>
      </c>
    </row>
    <row r="3114" spans="1:19">
      <c r="A3114" t="s">
        <v>29682</v>
      </c>
      <c r="B3114" t="s">
        <v>29683</v>
      </c>
      <c r="C3114" t="s">
        <v>49</v>
      </c>
      <c r="D3114" t="s">
        <v>29684</v>
      </c>
      <c r="E3114" t="s">
        <v>26780</v>
      </c>
      <c r="F3114" t="s">
        <v>29685</v>
      </c>
      <c r="G3114" t="s">
        <v>29686</v>
      </c>
      <c r="H3114" t="s">
        <v>29687</v>
      </c>
      <c r="I3114" t="s">
        <v>4955</v>
      </c>
      <c r="J3114" t="s">
        <v>6792</v>
      </c>
      <c r="K3114" t="s">
        <v>6793</v>
      </c>
      <c r="L3114" t="s">
        <v>77</v>
      </c>
      <c r="M3114" t="s">
        <v>5295</v>
      </c>
      <c r="N3114" t="s">
        <v>4959</v>
      </c>
      <c r="O3114" t="s">
        <v>6795</v>
      </c>
      <c r="P3114" t="s">
        <v>29688</v>
      </c>
      <c r="Q3114" t="s">
        <v>29689</v>
      </c>
      <c r="R3114" t="str">
        <f t="shared" si="96"/>
        <v>临朐</v>
      </c>
      <c r="S3114" t="str">
        <f t="shared" si="97"/>
        <v>0106</v>
      </c>
    </row>
    <row r="3115" spans="1:19">
      <c r="A3115" t="s">
        <v>1338</v>
      </c>
      <c r="B3115" t="s">
        <v>29690</v>
      </c>
      <c r="C3115" t="s">
        <v>49</v>
      </c>
      <c r="D3115" t="s">
        <v>29691</v>
      </c>
      <c r="E3115" t="s">
        <v>26645</v>
      </c>
      <c r="F3115" t="s">
        <v>29692</v>
      </c>
      <c r="G3115" t="s">
        <v>1336</v>
      </c>
      <c r="H3115" t="s">
        <v>29693</v>
      </c>
      <c r="I3115" t="s">
        <v>12119</v>
      </c>
      <c r="J3115" t="s">
        <v>25445</v>
      </c>
      <c r="K3115" t="s">
        <v>25446</v>
      </c>
      <c r="L3115" t="s">
        <v>375</v>
      </c>
      <c r="M3115" t="s">
        <v>5599</v>
      </c>
      <c r="N3115" t="s">
        <v>5112</v>
      </c>
      <c r="O3115" t="s">
        <v>25447</v>
      </c>
      <c r="P3115" t="s">
        <v>29694</v>
      </c>
      <c r="R3115" t="str">
        <f t="shared" si="96"/>
        <v>昌邑</v>
      </c>
      <c r="S3115" t="str">
        <f t="shared" si="97"/>
        <v>0106</v>
      </c>
    </row>
    <row r="3116" spans="1:19">
      <c r="A3116" t="s">
        <v>29695</v>
      </c>
      <c r="B3116" t="s">
        <v>29696</v>
      </c>
      <c r="C3116" t="s">
        <v>49</v>
      </c>
      <c r="D3116" t="s">
        <v>29697</v>
      </c>
      <c r="E3116" t="s">
        <v>26614</v>
      </c>
      <c r="F3116" t="s">
        <v>29698</v>
      </c>
      <c r="G3116" t="s">
        <v>29699</v>
      </c>
      <c r="H3116" t="s">
        <v>29700</v>
      </c>
      <c r="I3116" t="s">
        <v>12119</v>
      </c>
      <c r="J3116" t="s">
        <v>21645</v>
      </c>
      <c r="K3116" t="s">
        <v>21646</v>
      </c>
      <c r="L3116" t="s">
        <v>237</v>
      </c>
      <c r="M3116" t="s">
        <v>4788</v>
      </c>
      <c r="O3116" t="s">
        <v>21647</v>
      </c>
      <c r="P3116" t="s">
        <v>29701</v>
      </c>
      <c r="R3116" t="str">
        <f t="shared" si="96"/>
        <v>潍城</v>
      </c>
      <c r="S3116" t="str">
        <f t="shared" si="97"/>
        <v>0106</v>
      </c>
    </row>
    <row r="3117" spans="1:19">
      <c r="A3117" t="s">
        <v>1426</v>
      </c>
      <c r="B3117" t="s">
        <v>29702</v>
      </c>
      <c r="C3117" t="s">
        <v>49</v>
      </c>
      <c r="D3117" t="s">
        <v>29703</v>
      </c>
      <c r="E3117" t="s">
        <v>26645</v>
      </c>
      <c r="F3117" t="s">
        <v>29704</v>
      </c>
      <c r="G3117" t="s">
        <v>1424</v>
      </c>
      <c r="H3117" t="s">
        <v>29705</v>
      </c>
      <c r="I3117" t="s">
        <v>12119</v>
      </c>
      <c r="J3117" t="s">
        <v>4956</v>
      </c>
      <c r="K3117" t="s">
        <v>4957</v>
      </c>
      <c r="L3117" t="s">
        <v>95</v>
      </c>
      <c r="M3117" t="s">
        <v>4958</v>
      </c>
      <c r="N3117" t="s">
        <v>4919</v>
      </c>
      <c r="O3117" t="s">
        <v>4960</v>
      </c>
      <c r="P3117" t="s">
        <v>29706</v>
      </c>
      <c r="R3117" t="str">
        <f t="shared" si="96"/>
        <v>安丘</v>
      </c>
      <c r="S3117" t="str">
        <f t="shared" si="97"/>
        <v>0106</v>
      </c>
    </row>
    <row r="3118" spans="1:19">
      <c r="A3118" t="s">
        <v>29707</v>
      </c>
      <c r="B3118" t="s">
        <v>29708</v>
      </c>
      <c r="C3118" t="s">
        <v>49</v>
      </c>
      <c r="D3118" t="s">
        <v>29709</v>
      </c>
      <c r="E3118" t="s">
        <v>26614</v>
      </c>
      <c r="F3118" t="s">
        <v>29710</v>
      </c>
      <c r="G3118" t="s">
        <v>29711</v>
      </c>
      <c r="H3118" t="s">
        <v>29712</v>
      </c>
      <c r="I3118" t="s">
        <v>4785</v>
      </c>
      <c r="J3118" t="s">
        <v>8722</v>
      </c>
      <c r="K3118" t="s">
        <v>8723</v>
      </c>
      <c r="L3118" t="s">
        <v>60</v>
      </c>
      <c r="M3118" t="s">
        <v>4904</v>
      </c>
      <c r="O3118" t="s">
        <v>8724</v>
      </c>
      <c r="P3118" t="s">
        <v>29713</v>
      </c>
      <c r="R3118" t="str">
        <f t="shared" si="96"/>
        <v>奎文</v>
      </c>
      <c r="S3118" t="str">
        <f t="shared" si="97"/>
        <v>0106</v>
      </c>
    </row>
    <row r="3119" spans="1:19">
      <c r="A3119" t="s">
        <v>29714</v>
      </c>
      <c r="B3119" t="s">
        <v>29715</v>
      </c>
      <c r="C3119" t="s">
        <v>49</v>
      </c>
      <c r="D3119" t="s">
        <v>29716</v>
      </c>
      <c r="E3119" t="s">
        <v>26605</v>
      </c>
      <c r="F3119" t="s">
        <v>29717</v>
      </c>
      <c r="G3119" t="s">
        <v>29718</v>
      </c>
      <c r="H3119" t="s">
        <v>29719</v>
      </c>
      <c r="I3119" t="s">
        <v>18616</v>
      </c>
      <c r="J3119" t="s">
        <v>5473</v>
      </c>
      <c r="K3119" t="s">
        <v>5474</v>
      </c>
      <c r="L3119" t="s">
        <v>86</v>
      </c>
      <c r="M3119" t="s">
        <v>5099</v>
      </c>
      <c r="N3119" t="s">
        <v>4933</v>
      </c>
      <c r="O3119" t="s">
        <v>5475</v>
      </c>
      <c r="P3119" t="s">
        <v>29720</v>
      </c>
      <c r="R3119" t="str">
        <f t="shared" si="96"/>
        <v>坊子</v>
      </c>
      <c r="S3119" t="str">
        <f t="shared" si="97"/>
        <v>0106</v>
      </c>
    </row>
    <row r="3120" spans="1:19">
      <c r="A3120" t="s">
        <v>29721</v>
      </c>
      <c r="B3120" t="s">
        <v>29722</v>
      </c>
      <c r="C3120" t="s">
        <v>49</v>
      </c>
      <c r="D3120" t="s">
        <v>29723</v>
      </c>
      <c r="E3120" t="s">
        <v>27554</v>
      </c>
      <c r="F3120" t="s">
        <v>29724</v>
      </c>
      <c r="G3120" t="s">
        <v>29725</v>
      </c>
      <c r="H3120" t="s">
        <v>29726</v>
      </c>
      <c r="I3120" t="s">
        <v>12500</v>
      </c>
      <c r="J3120" t="s">
        <v>7803</v>
      </c>
      <c r="K3120" t="s">
        <v>7804</v>
      </c>
      <c r="L3120" t="s">
        <v>105</v>
      </c>
      <c r="M3120" t="s">
        <v>7805</v>
      </c>
      <c r="N3120" t="s">
        <v>5421</v>
      </c>
      <c r="O3120" t="s">
        <v>7806</v>
      </c>
      <c r="P3120" t="s">
        <v>29727</v>
      </c>
      <c r="Q3120" t="s">
        <v>29728</v>
      </c>
      <c r="R3120" t="str">
        <f t="shared" si="96"/>
        <v>寿光</v>
      </c>
      <c r="S3120" t="str">
        <f t="shared" si="97"/>
        <v>0106</v>
      </c>
    </row>
    <row r="3121" spans="1:19">
      <c r="A3121" t="s">
        <v>29729</v>
      </c>
      <c r="B3121" t="s">
        <v>29730</v>
      </c>
      <c r="C3121" t="s">
        <v>49</v>
      </c>
      <c r="D3121" t="s">
        <v>29731</v>
      </c>
      <c r="E3121" t="s">
        <v>26614</v>
      </c>
      <c r="F3121" t="s">
        <v>29732</v>
      </c>
      <c r="G3121" t="s">
        <v>29733</v>
      </c>
      <c r="H3121" t="s">
        <v>29734</v>
      </c>
      <c r="I3121" t="s">
        <v>12119</v>
      </c>
      <c r="J3121" t="s">
        <v>21645</v>
      </c>
      <c r="K3121" t="s">
        <v>21646</v>
      </c>
      <c r="L3121" t="s">
        <v>237</v>
      </c>
      <c r="M3121" t="s">
        <v>4788</v>
      </c>
      <c r="O3121" t="s">
        <v>21647</v>
      </c>
      <c r="P3121" t="s">
        <v>29735</v>
      </c>
      <c r="R3121" t="str">
        <f t="shared" si="96"/>
        <v>潍城</v>
      </c>
      <c r="S3121" t="str">
        <f t="shared" si="97"/>
        <v>0106</v>
      </c>
    </row>
    <row r="3122" spans="1:19">
      <c r="A3122" t="s">
        <v>29736</v>
      </c>
      <c r="B3122" t="s">
        <v>29737</v>
      </c>
      <c r="C3122" t="s">
        <v>49</v>
      </c>
      <c r="D3122" t="s">
        <v>29738</v>
      </c>
      <c r="E3122" t="s">
        <v>26605</v>
      </c>
      <c r="F3122" t="s">
        <v>29739</v>
      </c>
      <c r="G3122" t="s">
        <v>29740</v>
      </c>
      <c r="H3122" t="s">
        <v>29741</v>
      </c>
      <c r="I3122" t="s">
        <v>10005</v>
      </c>
      <c r="J3122" t="s">
        <v>6132</v>
      </c>
      <c r="K3122" t="s">
        <v>6133</v>
      </c>
      <c r="L3122" t="s">
        <v>123</v>
      </c>
      <c r="M3122" t="s">
        <v>4932</v>
      </c>
      <c r="N3122" t="s">
        <v>4881</v>
      </c>
      <c r="O3122" t="s">
        <v>6134</v>
      </c>
      <c r="P3122" t="s">
        <v>29742</v>
      </c>
      <c r="Q3122" t="s">
        <v>29743</v>
      </c>
      <c r="R3122" t="str">
        <f t="shared" si="96"/>
        <v>诸城</v>
      </c>
      <c r="S3122" t="str">
        <f t="shared" si="97"/>
        <v>0106</v>
      </c>
    </row>
    <row r="3123" spans="1:19">
      <c r="A3123" t="s">
        <v>29744</v>
      </c>
      <c r="B3123" t="s">
        <v>29745</v>
      </c>
      <c r="C3123" t="s">
        <v>49</v>
      </c>
      <c r="D3123" t="s">
        <v>29746</v>
      </c>
      <c r="E3123" t="s">
        <v>26780</v>
      </c>
      <c r="F3123" t="s">
        <v>29747</v>
      </c>
      <c r="G3123" t="s">
        <v>29748</v>
      </c>
      <c r="H3123" t="s">
        <v>29749</v>
      </c>
      <c r="I3123" t="s">
        <v>4852</v>
      </c>
      <c r="J3123" t="s">
        <v>11800</v>
      </c>
      <c r="K3123" t="s">
        <v>11801</v>
      </c>
      <c r="L3123" t="s">
        <v>105</v>
      </c>
      <c r="M3123" t="s">
        <v>6055</v>
      </c>
      <c r="N3123" t="s">
        <v>4881</v>
      </c>
      <c r="O3123" t="s">
        <v>11802</v>
      </c>
      <c r="P3123" t="s">
        <v>29750</v>
      </c>
      <c r="Q3123" t="s">
        <v>29751</v>
      </c>
      <c r="R3123" t="str">
        <f t="shared" si="96"/>
        <v>寿光</v>
      </c>
      <c r="S3123" t="str">
        <f t="shared" si="97"/>
        <v>0106</v>
      </c>
    </row>
    <row r="3124" spans="1:19">
      <c r="A3124" t="s">
        <v>29752</v>
      </c>
      <c r="B3124" t="s">
        <v>29753</v>
      </c>
      <c r="C3124" t="s">
        <v>49</v>
      </c>
      <c r="D3124" t="s">
        <v>29754</v>
      </c>
      <c r="E3124" t="s">
        <v>26605</v>
      </c>
      <c r="F3124" t="s">
        <v>29755</v>
      </c>
      <c r="G3124" t="s">
        <v>29756</v>
      </c>
      <c r="H3124" t="s">
        <v>29757</v>
      </c>
      <c r="I3124" t="s">
        <v>4852</v>
      </c>
      <c r="J3124" t="s">
        <v>6389</v>
      </c>
      <c r="K3124" t="s">
        <v>6390</v>
      </c>
      <c r="L3124" t="s">
        <v>148</v>
      </c>
      <c r="M3124" t="s">
        <v>6391</v>
      </c>
      <c r="O3124" t="s">
        <v>6392</v>
      </c>
      <c r="P3124" t="s">
        <v>29758</v>
      </c>
      <c r="Q3124" t="s">
        <v>29759</v>
      </c>
      <c r="R3124" t="str">
        <f t="shared" si="96"/>
        <v>寒亭</v>
      </c>
      <c r="S3124" t="str">
        <f t="shared" si="97"/>
        <v>0106</v>
      </c>
    </row>
    <row r="3125" spans="1:19">
      <c r="A3125" t="s">
        <v>29760</v>
      </c>
      <c r="B3125" t="s">
        <v>29761</v>
      </c>
      <c r="C3125" t="s">
        <v>49</v>
      </c>
      <c r="D3125" t="s">
        <v>29762</v>
      </c>
      <c r="E3125" t="s">
        <v>26614</v>
      </c>
      <c r="F3125" t="s">
        <v>29763</v>
      </c>
      <c r="G3125" t="s">
        <v>29764</v>
      </c>
      <c r="H3125" t="s">
        <v>29765</v>
      </c>
      <c r="I3125" t="s">
        <v>12119</v>
      </c>
      <c r="J3125" t="s">
        <v>5597</v>
      </c>
      <c r="K3125" t="s">
        <v>5598</v>
      </c>
      <c r="L3125" t="s">
        <v>375</v>
      </c>
      <c r="M3125" t="s">
        <v>5599</v>
      </c>
      <c r="O3125" t="s">
        <v>5600</v>
      </c>
      <c r="P3125" t="s">
        <v>29766</v>
      </c>
      <c r="R3125" t="str">
        <f t="shared" si="96"/>
        <v>昌邑</v>
      </c>
      <c r="S3125" t="str">
        <f t="shared" si="97"/>
        <v>0106</v>
      </c>
    </row>
    <row r="3126" spans="1:19">
      <c r="A3126" t="s">
        <v>1490</v>
      </c>
      <c r="B3126" t="s">
        <v>29767</v>
      </c>
      <c r="C3126" t="s">
        <v>49</v>
      </c>
      <c r="D3126" t="s">
        <v>29768</v>
      </c>
      <c r="E3126" t="s">
        <v>26614</v>
      </c>
      <c r="F3126" t="s">
        <v>29769</v>
      </c>
      <c r="G3126" t="s">
        <v>1488</v>
      </c>
      <c r="H3126" t="s">
        <v>29770</v>
      </c>
      <c r="I3126" t="s">
        <v>4852</v>
      </c>
      <c r="J3126" t="s">
        <v>4930</v>
      </c>
      <c r="K3126" t="s">
        <v>4931</v>
      </c>
      <c r="L3126" t="s">
        <v>123</v>
      </c>
      <c r="M3126" t="s">
        <v>4932</v>
      </c>
      <c r="O3126" t="s">
        <v>4934</v>
      </c>
      <c r="P3126" t="s">
        <v>29771</v>
      </c>
      <c r="Q3126" t="s">
        <v>29772</v>
      </c>
      <c r="R3126" t="str">
        <f t="shared" si="96"/>
        <v>诸城</v>
      </c>
      <c r="S3126" t="str">
        <f t="shared" si="97"/>
        <v>0106</v>
      </c>
    </row>
    <row r="3127" spans="1:19">
      <c r="A3127" t="s">
        <v>29773</v>
      </c>
      <c r="B3127" t="s">
        <v>29774</v>
      </c>
      <c r="C3127" t="s">
        <v>49</v>
      </c>
      <c r="D3127" t="s">
        <v>29775</v>
      </c>
      <c r="E3127" t="s">
        <v>29776</v>
      </c>
      <c r="F3127" t="s">
        <v>29777</v>
      </c>
      <c r="G3127" t="s">
        <v>29778</v>
      </c>
      <c r="H3127" t="s">
        <v>29779</v>
      </c>
      <c r="I3127" t="s">
        <v>4785</v>
      </c>
      <c r="J3127" t="s">
        <v>12419</v>
      </c>
      <c r="K3127" t="s">
        <v>12420</v>
      </c>
      <c r="L3127" t="s">
        <v>77</v>
      </c>
      <c r="M3127" t="s">
        <v>5733</v>
      </c>
      <c r="N3127" t="s">
        <v>4892</v>
      </c>
      <c r="O3127" t="s">
        <v>12421</v>
      </c>
      <c r="P3127" t="s">
        <v>29780</v>
      </c>
      <c r="Q3127" t="s">
        <v>29781</v>
      </c>
      <c r="R3127" t="str">
        <f t="shared" si="96"/>
        <v>临朐</v>
      </c>
      <c r="S3127" t="str">
        <f t="shared" si="97"/>
        <v>0106</v>
      </c>
    </row>
    <row r="3128" spans="1:19">
      <c r="A3128" t="s">
        <v>29782</v>
      </c>
      <c r="B3128" t="s">
        <v>29606</v>
      </c>
      <c r="C3128" t="s">
        <v>49</v>
      </c>
      <c r="D3128" t="s">
        <v>29783</v>
      </c>
      <c r="E3128" t="s">
        <v>26614</v>
      </c>
      <c r="F3128" t="s">
        <v>29784</v>
      </c>
      <c r="G3128" t="s">
        <v>29785</v>
      </c>
      <c r="H3128" t="s">
        <v>29786</v>
      </c>
      <c r="I3128" t="s">
        <v>5327</v>
      </c>
      <c r="J3128" t="s">
        <v>12527</v>
      </c>
      <c r="K3128" t="s">
        <v>12528</v>
      </c>
      <c r="L3128" t="s">
        <v>50</v>
      </c>
      <c r="M3128" t="s">
        <v>6207</v>
      </c>
      <c r="O3128" t="s">
        <v>12529</v>
      </c>
      <c r="P3128" t="s">
        <v>29787</v>
      </c>
      <c r="R3128" t="str">
        <f t="shared" si="96"/>
        <v>青州</v>
      </c>
      <c r="S3128" t="str">
        <f t="shared" si="97"/>
        <v>0106</v>
      </c>
    </row>
    <row r="3129" spans="1:19">
      <c r="A3129" t="s">
        <v>29788</v>
      </c>
      <c r="B3129" t="s">
        <v>29789</v>
      </c>
      <c r="C3129" t="s">
        <v>49</v>
      </c>
      <c r="D3129" t="s">
        <v>29790</v>
      </c>
      <c r="E3129" t="s">
        <v>26780</v>
      </c>
      <c r="F3129" t="s">
        <v>29791</v>
      </c>
      <c r="G3129" t="s">
        <v>29792</v>
      </c>
      <c r="H3129" t="s">
        <v>29793</v>
      </c>
      <c r="I3129" t="s">
        <v>4852</v>
      </c>
      <c r="J3129" t="s">
        <v>5234</v>
      </c>
      <c r="K3129" t="s">
        <v>5235</v>
      </c>
      <c r="L3129" t="s">
        <v>50</v>
      </c>
      <c r="M3129" t="s">
        <v>5236</v>
      </c>
      <c r="N3129" t="s">
        <v>5030</v>
      </c>
      <c r="O3129" t="s">
        <v>5237</v>
      </c>
      <c r="P3129" t="s">
        <v>29794</v>
      </c>
      <c r="R3129" t="str">
        <f t="shared" si="96"/>
        <v>青州</v>
      </c>
      <c r="S3129" t="str">
        <f t="shared" si="97"/>
        <v>0106</v>
      </c>
    </row>
    <row r="3130" spans="1:19">
      <c r="A3130" t="s">
        <v>29795</v>
      </c>
      <c r="B3130" t="s">
        <v>29796</v>
      </c>
      <c r="C3130" t="s">
        <v>49</v>
      </c>
      <c r="D3130" t="s">
        <v>29797</v>
      </c>
      <c r="E3130" t="s">
        <v>26614</v>
      </c>
      <c r="F3130" t="s">
        <v>29798</v>
      </c>
      <c r="G3130" t="s">
        <v>29799</v>
      </c>
      <c r="H3130" t="s">
        <v>29800</v>
      </c>
      <c r="I3130" t="s">
        <v>4771</v>
      </c>
      <c r="J3130" t="s">
        <v>21645</v>
      </c>
      <c r="K3130" t="s">
        <v>21646</v>
      </c>
      <c r="L3130" t="s">
        <v>237</v>
      </c>
      <c r="M3130" t="s">
        <v>4788</v>
      </c>
      <c r="O3130" t="s">
        <v>21647</v>
      </c>
      <c r="P3130" t="s">
        <v>29801</v>
      </c>
      <c r="Q3130" t="s">
        <v>29802</v>
      </c>
      <c r="R3130" t="str">
        <f t="shared" si="96"/>
        <v>潍城</v>
      </c>
      <c r="S3130" t="str">
        <f t="shared" si="97"/>
        <v>0106</v>
      </c>
    </row>
    <row r="3131" spans="1:19">
      <c r="A3131" t="s">
        <v>29803</v>
      </c>
      <c r="B3131" t="s">
        <v>29804</v>
      </c>
      <c r="C3131" t="s">
        <v>49</v>
      </c>
      <c r="D3131" t="s">
        <v>29805</v>
      </c>
      <c r="E3131" t="s">
        <v>26780</v>
      </c>
      <c r="F3131" t="s">
        <v>29806</v>
      </c>
      <c r="G3131" t="s">
        <v>29807</v>
      </c>
      <c r="H3131" t="s">
        <v>29808</v>
      </c>
      <c r="I3131" t="s">
        <v>4852</v>
      </c>
      <c r="J3131" t="s">
        <v>5109</v>
      </c>
      <c r="K3131" t="s">
        <v>5110</v>
      </c>
      <c r="L3131" t="s">
        <v>50</v>
      </c>
      <c r="M3131" t="s">
        <v>5111</v>
      </c>
      <c r="N3131" t="s">
        <v>20548</v>
      </c>
      <c r="O3131" t="s">
        <v>5113</v>
      </c>
      <c r="P3131" t="s">
        <v>29809</v>
      </c>
      <c r="Q3131" t="s">
        <v>29810</v>
      </c>
      <c r="R3131" t="str">
        <f t="shared" si="96"/>
        <v>青州</v>
      </c>
      <c r="S3131" t="str">
        <f t="shared" si="97"/>
        <v>0106</v>
      </c>
    </row>
    <row r="3132" spans="1:19">
      <c r="A3132" t="s">
        <v>29811</v>
      </c>
      <c r="B3132" t="s">
        <v>29499</v>
      </c>
      <c r="C3132" t="s">
        <v>49</v>
      </c>
      <c r="D3132" t="s">
        <v>29812</v>
      </c>
      <c r="E3132" t="s">
        <v>26605</v>
      </c>
      <c r="F3132" t="s">
        <v>29813</v>
      </c>
      <c r="G3132" t="s">
        <v>29814</v>
      </c>
      <c r="H3132" t="s">
        <v>29436</v>
      </c>
      <c r="I3132" t="s">
        <v>4771</v>
      </c>
      <c r="J3132" t="s">
        <v>7888</v>
      </c>
      <c r="K3132" t="s">
        <v>7889</v>
      </c>
      <c r="L3132" t="s">
        <v>50</v>
      </c>
      <c r="M3132" t="s">
        <v>5016</v>
      </c>
      <c r="O3132" t="s">
        <v>7891</v>
      </c>
      <c r="P3132" t="s">
        <v>29815</v>
      </c>
      <c r="R3132" t="str">
        <f t="shared" si="96"/>
        <v>青州</v>
      </c>
      <c r="S3132" t="str">
        <f t="shared" si="97"/>
        <v>0106</v>
      </c>
    </row>
    <row r="3133" spans="1:19">
      <c r="A3133" t="s">
        <v>29816</v>
      </c>
      <c r="B3133" t="s">
        <v>29817</v>
      </c>
      <c r="C3133" t="s">
        <v>49</v>
      </c>
      <c r="D3133" t="s">
        <v>29818</v>
      </c>
      <c r="E3133" t="s">
        <v>26820</v>
      </c>
      <c r="F3133" t="s">
        <v>29819</v>
      </c>
      <c r="G3133" t="s">
        <v>29820</v>
      </c>
      <c r="H3133" t="s">
        <v>29821</v>
      </c>
      <c r="I3133" t="s">
        <v>12119</v>
      </c>
      <c r="J3133" t="s">
        <v>12985</v>
      </c>
      <c r="K3133" t="s">
        <v>12986</v>
      </c>
      <c r="L3133" t="s">
        <v>105</v>
      </c>
      <c r="M3133" t="s">
        <v>5769</v>
      </c>
      <c r="N3133" t="s">
        <v>5112</v>
      </c>
      <c r="O3133" t="s">
        <v>12987</v>
      </c>
      <c r="P3133" t="s">
        <v>29822</v>
      </c>
      <c r="R3133" t="str">
        <f t="shared" si="96"/>
        <v>寿光</v>
      </c>
      <c r="S3133" t="str">
        <f t="shared" si="97"/>
        <v>0106</v>
      </c>
    </row>
    <row r="3134" spans="1:19">
      <c r="A3134" t="s">
        <v>29823</v>
      </c>
      <c r="B3134" t="s">
        <v>29824</v>
      </c>
      <c r="C3134" t="s">
        <v>49</v>
      </c>
      <c r="D3134" t="s">
        <v>29825</v>
      </c>
      <c r="E3134" t="s">
        <v>29826</v>
      </c>
      <c r="F3134" t="s">
        <v>29827</v>
      </c>
      <c r="G3134" t="s">
        <v>29828</v>
      </c>
      <c r="H3134" t="s">
        <v>29829</v>
      </c>
      <c r="I3134" t="s">
        <v>4852</v>
      </c>
      <c r="J3134" t="s">
        <v>12419</v>
      </c>
      <c r="K3134" t="s">
        <v>12420</v>
      </c>
      <c r="L3134" t="s">
        <v>77</v>
      </c>
      <c r="M3134" t="s">
        <v>5733</v>
      </c>
      <c r="N3134" t="s">
        <v>20639</v>
      </c>
      <c r="O3134" t="s">
        <v>12421</v>
      </c>
      <c r="P3134" t="s">
        <v>29830</v>
      </c>
      <c r="R3134" t="str">
        <f t="shared" si="96"/>
        <v>临朐</v>
      </c>
      <c r="S3134" t="str">
        <f t="shared" si="97"/>
        <v>0106</v>
      </c>
    </row>
    <row r="3135" spans="1:19">
      <c r="A3135" t="s">
        <v>29831</v>
      </c>
      <c r="B3135" t="s">
        <v>29832</v>
      </c>
      <c r="C3135" t="s">
        <v>49</v>
      </c>
      <c r="D3135" t="s">
        <v>29833</v>
      </c>
      <c r="E3135" t="s">
        <v>26638</v>
      </c>
      <c r="F3135" t="s">
        <v>29834</v>
      </c>
      <c r="G3135" t="s">
        <v>29835</v>
      </c>
      <c r="H3135" t="s">
        <v>29836</v>
      </c>
      <c r="I3135" t="s">
        <v>4852</v>
      </c>
      <c r="J3135" t="s">
        <v>13443</v>
      </c>
      <c r="K3135" t="s">
        <v>13444</v>
      </c>
      <c r="L3135" t="s">
        <v>123</v>
      </c>
      <c r="M3135" t="s">
        <v>7210</v>
      </c>
      <c r="N3135" t="s">
        <v>5487</v>
      </c>
      <c r="O3135" t="s">
        <v>13445</v>
      </c>
      <c r="P3135" t="s">
        <v>29837</v>
      </c>
      <c r="R3135" t="str">
        <f t="shared" si="96"/>
        <v>诸城</v>
      </c>
      <c r="S3135" t="str">
        <f t="shared" si="97"/>
        <v>0106</v>
      </c>
    </row>
    <row r="3136" spans="1:19">
      <c r="A3136" t="s">
        <v>29838</v>
      </c>
      <c r="B3136" t="s">
        <v>29839</v>
      </c>
      <c r="C3136" t="s">
        <v>49</v>
      </c>
      <c r="D3136" t="s">
        <v>29840</v>
      </c>
      <c r="E3136" t="s">
        <v>26614</v>
      </c>
      <c r="F3136" t="s">
        <v>29841</v>
      </c>
      <c r="G3136" t="s">
        <v>29842</v>
      </c>
      <c r="H3136" t="s">
        <v>29843</v>
      </c>
      <c r="I3136" t="s">
        <v>4852</v>
      </c>
      <c r="J3136" t="s">
        <v>8450</v>
      </c>
      <c r="K3136" t="s">
        <v>8451</v>
      </c>
      <c r="L3136" t="s">
        <v>60</v>
      </c>
      <c r="M3136" t="s">
        <v>5888</v>
      </c>
      <c r="O3136" t="s">
        <v>8452</v>
      </c>
      <c r="P3136" t="s">
        <v>29844</v>
      </c>
      <c r="Q3136" t="s">
        <v>29845</v>
      </c>
      <c r="R3136" t="str">
        <f t="shared" si="96"/>
        <v>奎文</v>
      </c>
      <c r="S3136" t="str">
        <f t="shared" si="97"/>
        <v>0106</v>
      </c>
    </row>
    <row r="3137" spans="1:19">
      <c r="A3137" t="s">
        <v>29846</v>
      </c>
      <c r="B3137" t="s">
        <v>29847</v>
      </c>
      <c r="C3137" t="s">
        <v>49</v>
      </c>
      <c r="D3137" t="s">
        <v>29848</v>
      </c>
      <c r="E3137" t="s">
        <v>26614</v>
      </c>
      <c r="F3137" t="s">
        <v>29849</v>
      </c>
      <c r="G3137" t="s">
        <v>29850</v>
      </c>
      <c r="H3137" t="s">
        <v>29851</v>
      </c>
      <c r="I3137" t="s">
        <v>4852</v>
      </c>
      <c r="J3137" t="s">
        <v>19013</v>
      </c>
      <c r="K3137" t="s">
        <v>19014</v>
      </c>
      <c r="L3137" t="s">
        <v>60</v>
      </c>
      <c r="M3137" t="s">
        <v>5888</v>
      </c>
      <c r="O3137" t="s">
        <v>19015</v>
      </c>
      <c r="P3137" t="s">
        <v>29852</v>
      </c>
      <c r="Q3137" t="s">
        <v>29853</v>
      </c>
      <c r="R3137" t="str">
        <f t="shared" ref="R3137:R3200" si="98">IF(OR(LEFT(L3137,2)="高新"),"奎文",IF(LEFT(L3137,2)="峡山","坊子",IF(LEFT(L3137,2)="滨海","寒亭",LEFT(L3137,2))))</f>
        <v>奎文</v>
      </c>
      <c r="S3137" t="str">
        <f t="shared" ref="S3137:S3200" si="99">TEXT(B3137,"mmdd")</f>
        <v>0106</v>
      </c>
    </row>
    <row r="3138" spans="1:19">
      <c r="A3138" t="s">
        <v>29854</v>
      </c>
      <c r="B3138" t="s">
        <v>29855</v>
      </c>
      <c r="C3138" t="s">
        <v>49</v>
      </c>
      <c r="D3138" t="s">
        <v>29856</v>
      </c>
      <c r="E3138" t="s">
        <v>26645</v>
      </c>
      <c r="F3138" t="s">
        <v>29857</v>
      </c>
      <c r="G3138" t="s">
        <v>29858</v>
      </c>
      <c r="H3138" t="s">
        <v>29859</v>
      </c>
      <c r="I3138" t="s">
        <v>12119</v>
      </c>
      <c r="J3138" t="s">
        <v>12985</v>
      </c>
      <c r="K3138" t="s">
        <v>12986</v>
      </c>
      <c r="L3138" t="s">
        <v>105</v>
      </c>
      <c r="M3138" t="s">
        <v>5769</v>
      </c>
      <c r="N3138" t="s">
        <v>5112</v>
      </c>
      <c r="O3138" t="s">
        <v>12987</v>
      </c>
      <c r="P3138" t="s">
        <v>29860</v>
      </c>
      <c r="R3138" t="str">
        <f t="shared" si="98"/>
        <v>寿光</v>
      </c>
      <c r="S3138" t="str">
        <f t="shared" si="99"/>
        <v>0106</v>
      </c>
    </row>
    <row r="3139" spans="1:19">
      <c r="A3139" t="s">
        <v>29861</v>
      </c>
      <c r="B3139" t="s">
        <v>29862</v>
      </c>
      <c r="C3139" t="s">
        <v>49</v>
      </c>
      <c r="D3139" t="s">
        <v>29863</v>
      </c>
      <c r="E3139" t="s">
        <v>29864</v>
      </c>
      <c r="F3139" t="s">
        <v>29865</v>
      </c>
      <c r="G3139" t="s">
        <v>29866</v>
      </c>
      <c r="H3139" t="s">
        <v>29867</v>
      </c>
      <c r="I3139" t="s">
        <v>4852</v>
      </c>
      <c r="J3139" t="s">
        <v>8955</v>
      </c>
      <c r="K3139" t="s">
        <v>8956</v>
      </c>
      <c r="L3139" t="s">
        <v>375</v>
      </c>
      <c r="M3139" t="s">
        <v>8957</v>
      </c>
      <c r="N3139" t="s">
        <v>5939</v>
      </c>
      <c r="O3139" t="s">
        <v>8958</v>
      </c>
      <c r="P3139" t="s">
        <v>29868</v>
      </c>
      <c r="Q3139" t="s">
        <v>29869</v>
      </c>
      <c r="R3139" t="str">
        <f t="shared" si="98"/>
        <v>昌邑</v>
      </c>
      <c r="S3139" t="str">
        <f t="shared" si="99"/>
        <v>0106</v>
      </c>
    </row>
    <row r="3140" spans="1:19">
      <c r="A3140" t="s">
        <v>29870</v>
      </c>
      <c r="B3140" t="s">
        <v>29871</v>
      </c>
      <c r="C3140" t="s">
        <v>49</v>
      </c>
      <c r="D3140" t="s">
        <v>29872</v>
      </c>
      <c r="E3140" t="s">
        <v>26780</v>
      </c>
      <c r="F3140" t="s">
        <v>29873</v>
      </c>
      <c r="G3140" t="s">
        <v>29874</v>
      </c>
      <c r="H3140" t="s">
        <v>29875</v>
      </c>
      <c r="I3140" t="s">
        <v>4852</v>
      </c>
      <c r="J3140" t="s">
        <v>29876</v>
      </c>
      <c r="K3140" t="s">
        <v>29877</v>
      </c>
      <c r="L3140" t="s">
        <v>50</v>
      </c>
      <c r="M3140" t="s">
        <v>5721</v>
      </c>
      <c r="N3140" t="s">
        <v>9962</v>
      </c>
      <c r="O3140" t="s">
        <v>29878</v>
      </c>
      <c r="P3140" t="s">
        <v>29879</v>
      </c>
      <c r="Q3140" t="s">
        <v>29880</v>
      </c>
      <c r="R3140" t="str">
        <f t="shared" si="98"/>
        <v>青州</v>
      </c>
      <c r="S3140" t="str">
        <f t="shared" si="99"/>
        <v>0106</v>
      </c>
    </row>
    <row r="3141" spans="1:19">
      <c r="A3141" t="s">
        <v>29881</v>
      </c>
      <c r="B3141" t="s">
        <v>29882</v>
      </c>
      <c r="C3141" t="s">
        <v>49</v>
      </c>
      <c r="D3141" t="s">
        <v>29883</v>
      </c>
      <c r="E3141" t="s">
        <v>26614</v>
      </c>
      <c r="F3141" t="s">
        <v>29884</v>
      </c>
      <c r="G3141" t="s">
        <v>29885</v>
      </c>
      <c r="H3141" t="s">
        <v>29886</v>
      </c>
      <c r="I3141" t="s">
        <v>5066</v>
      </c>
      <c r="J3141" t="s">
        <v>10316</v>
      </c>
      <c r="K3141" t="s">
        <v>10317</v>
      </c>
      <c r="L3141" t="s">
        <v>262</v>
      </c>
      <c r="M3141" t="s">
        <v>10318</v>
      </c>
      <c r="O3141" t="s">
        <v>10319</v>
      </c>
      <c r="P3141" t="s">
        <v>29887</v>
      </c>
      <c r="Q3141" t="s">
        <v>29888</v>
      </c>
      <c r="R3141" t="str">
        <f t="shared" si="98"/>
        <v>寒亭</v>
      </c>
      <c r="S3141" t="str">
        <f t="shared" si="99"/>
        <v>0106</v>
      </c>
    </row>
    <row r="3142" spans="1:19">
      <c r="A3142" t="s">
        <v>29889</v>
      </c>
      <c r="B3142" t="s">
        <v>29890</v>
      </c>
      <c r="C3142" t="s">
        <v>49</v>
      </c>
      <c r="D3142" t="s">
        <v>29891</v>
      </c>
      <c r="E3142" t="s">
        <v>26614</v>
      </c>
      <c r="F3142" t="s">
        <v>29892</v>
      </c>
      <c r="G3142" t="s">
        <v>29893</v>
      </c>
      <c r="H3142" t="s">
        <v>29894</v>
      </c>
      <c r="I3142" t="s">
        <v>5221</v>
      </c>
      <c r="J3142" t="s">
        <v>9560</v>
      </c>
      <c r="K3142" t="s">
        <v>9561</v>
      </c>
      <c r="L3142" t="s">
        <v>95</v>
      </c>
      <c r="M3142" t="s">
        <v>5757</v>
      </c>
      <c r="O3142" t="s">
        <v>9562</v>
      </c>
      <c r="P3142" t="s">
        <v>29895</v>
      </c>
      <c r="R3142" t="str">
        <f t="shared" si="98"/>
        <v>安丘</v>
      </c>
      <c r="S3142" t="str">
        <f t="shared" si="99"/>
        <v>0106</v>
      </c>
    </row>
    <row r="3143" spans="1:19">
      <c r="A3143" t="s">
        <v>29896</v>
      </c>
      <c r="B3143" t="s">
        <v>29897</v>
      </c>
      <c r="C3143" t="s">
        <v>49</v>
      </c>
      <c r="D3143" t="s">
        <v>29898</v>
      </c>
      <c r="E3143" t="s">
        <v>26780</v>
      </c>
      <c r="F3143" t="s">
        <v>29899</v>
      </c>
      <c r="G3143" t="s">
        <v>29900</v>
      </c>
      <c r="H3143" t="s">
        <v>29901</v>
      </c>
      <c r="I3143" t="s">
        <v>4852</v>
      </c>
      <c r="J3143" t="s">
        <v>7514</v>
      </c>
      <c r="K3143" t="s">
        <v>7515</v>
      </c>
      <c r="L3143" t="s">
        <v>95</v>
      </c>
      <c r="M3143" t="s">
        <v>5042</v>
      </c>
      <c r="N3143" t="s">
        <v>6519</v>
      </c>
      <c r="O3143" t="s">
        <v>7516</v>
      </c>
      <c r="P3143" t="s">
        <v>29902</v>
      </c>
      <c r="R3143" t="str">
        <f t="shared" si="98"/>
        <v>安丘</v>
      </c>
      <c r="S3143" t="str">
        <f t="shared" si="99"/>
        <v>0106</v>
      </c>
    </row>
    <row r="3144" spans="1:19">
      <c r="A3144" t="s">
        <v>29903</v>
      </c>
      <c r="B3144" t="s">
        <v>29904</v>
      </c>
      <c r="C3144" t="s">
        <v>49</v>
      </c>
      <c r="D3144" t="s">
        <v>29905</v>
      </c>
      <c r="E3144" t="s">
        <v>26820</v>
      </c>
      <c r="F3144" t="s">
        <v>29906</v>
      </c>
      <c r="G3144" t="s">
        <v>29907</v>
      </c>
      <c r="H3144" t="s">
        <v>27875</v>
      </c>
      <c r="I3144" t="s">
        <v>12119</v>
      </c>
      <c r="J3144" t="s">
        <v>5195</v>
      </c>
      <c r="K3144" t="s">
        <v>5196</v>
      </c>
      <c r="L3144" t="s">
        <v>105</v>
      </c>
      <c r="M3144" t="s">
        <v>5197</v>
      </c>
      <c r="N3144" t="s">
        <v>5487</v>
      </c>
      <c r="O3144" t="s">
        <v>5199</v>
      </c>
      <c r="P3144" t="s">
        <v>29908</v>
      </c>
      <c r="R3144" t="str">
        <f t="shared" si="98"/>
        <v>寿光</v>
      </c>
      <c r="S3144" t="str">
        <f t="shared" si="99"/>
        <v>0106</v>
      </c>
    </row>
    <row r="3145" spans="1:19">
      <c r="A3145" t="s">
        <v>29909</v>
      </c>
      <c r="B3145" t="s">
        <v>29910</v>
      </c>
      <c r="C3145" t="s">
        <v>49</v>
      </c>
      <c r="D3145" t="s">
        <v>29911</v>
      </c>
      <c r="E3145" t="s">
        <v>26614</v>
      </c>
      <c r="F3145" t="s">
        <v>29912</v>
      </c>
      <c r="G3145" t="s">
        <v>29913</v>
      </c>
      <c r="H3145" t="s">
        <v>29914</v>
      </c>
      <c r="I3145" t="s">
        <v>12119</v>
      </c>
      <c r="J3145" t="s">
        <v>6031</v>
      </c>
      <c r="K3145" t="s">
        <v>6032</v>
      </c>
      <c r="L3145" t="s">
        <v>262</v>
      </c>
      <c r="M3145" t="s">
        <v>6033</v>
      </c>
      <c r="O3145" t="s">
        <v>6034</v>
      </c>
      <c r="P3145" t="s">
        <v>29915</v>
      </c>
      <c r="Q3145" t="s">
        <v>29916</v>
      </c>
      <c r="R3145" t="str">
        <f t="shared" si="98"/>
        <v>寒亭</v>
      </c>
      <c r="S3145" t="str">
        <f t="shared" si="99"/>
        <v>0106</v>
      </c>
    </row>
    <row r="3146" spans="1:19">
      <c r="A3146" t="s">
        <v>29917</v>
      </c>
      <c r="B3146" t="s">
        <v>29918</v>
      </c>
      <c r="C3146" t="s">
        <v>49</v>
      </c>
      <c r="D3146" t="s">
        <v>29919</v>
      </c>
      <c r="E3146" t="s">
        <v>26638</v>
      </c>
      <c r="F3146" t="s">
        <v>29920</v>
      </c>
      <c r="G3146" t="s">
        <v>29921</v>
      </c>
      <c r="H3146" t="s">
        <v>29922</v>
      </c>
      <c r="I3146" t="s">
        <v>5541</v>
      </c>
      <c r="J3146" t="s">
        <v>6150</v>
      </c>
      <c r="K3146" t="s">
        <v>6151</v>
      </c>
      <c r="L3146" t="s">
        <v>95</v>
      </c>
      <c r="M3146" t="s">
        <v>5709</v>
      </c>
      <c r="N3146" t="s">
        <v>4789</v>
      </c>
      <c r="O3146" t="s">
        <v>6153</v>
      </c>
      <c r="P3146" t="s">
        <v>29923</v>
      </c>
      <c r="R3146" t="str">
        <f t="shared" si="98"/>
        <v>安丘</v>
      </c>
      <c r="S3146" t="str">
        <f t="shared" si="99"/>
        <v>0106</v>
      </c>
    </row>
    <row r="3147" spans="1:19">
      <c r="A3147" t="s">
        <v>29924</v>
      </c>
      <c r="B3147" t="s">
        <v>29925</v>
      </c>
      <c r="C3147" t="s">
        <v>49</v>
      </c>
      <c r="D3147" t="s">
        <v>29926</v>
      </c>
      <c r="E3147" t="s">
        <v>26645</v>
      </c>
      <c r="F3147" t="s">
        <v>29927</v>
      </c>
      <c r="G3147" t="s">
        <v>29928</v>
      </c>
      <c r="H3147" t="s">
        <v>29929</v>
      </c>
      <c r="I3147" t="s">
        <v>12119</v>
      </c>
      <c r="J3147" t="s">
        <v>5967</v>
      </c>
      <c r="K3147" t="s">
        <v>5968</v>
      </c>
      <c r="L3147" t="s">
        <v>60</v>
      </c>
      <c r="M3147" t="s">
        <v>4904</v>
      </c>
      <c r="N3147" t="s">
        <v>5699</v>
      </c>
      <c r="O3147" t="s">
        <v>5969</v>
      </c>
      <c r="P3147" t="s">
        <v>29930</v>
      </c>
      <c r="R3147" t="str">
        <f t="shared" si="98"/>
        <v>奎文</v>
      </c>
      <c r="S3147" t="str">
        <f t="shared" si="99"/>
        <v>0106</v>
      </c>
    </row>
    <row r="3148" spans="1:19">
      <c r="A3148" t="s">
        <v>29931</v>
      </c>
      <c r="B3148" t="s">
        <v>29932</v>
      </c>
      <c r="C3148" t="s">
        <v>49</v>
      </c>
      <c r="D3148" t="s">
        <v>29933</v>
      </c>
      <c r="E3148" t="s">
        <v>29934</v>
      </c>
      <c r="F3148" t="s">
        <v>29935</v>
      </c>
      <c r="G3148" t="s">
        <v>29936</v>
      </c>
      <c r="H3148" t="s">
        <v>29937</v>
      </c>
      <c r="I3148" t="s">
        <v>12119</v>
      </c>
      <c r="J3148" t="s">
        <v>5997</v>
      </c>
      <c r="K3148" t="s">
        <v>5998</v>
      </c>
      <c r="L3148" t="s">
        <v>60</v>
      </c>
      <c r="M3148" t="s">
        <v>5999</v>
      </c>
      <c r="N3148" t="s">
        <v>5112</v>
      </c>
      <c r="O3148" t="s">
        <v>6000</v>
      </c>
      <c r="P3148" t="s">
        <v>29938</v>
      </c>
      <c r="Q3148" t="s">
        <v>29939</v>
      </c>
      <c r="R3148" t="str">
        <f t="shared" si="98"/>
        <v>奎文</v>
      </c>
      <c r="S3148" t="str">
        <f t="shared" si="99"/>
        <v>0106</v>
      </c>
    </row>
    <row r="3149" spans="1:19">
      <c r="A3149" t="s">
        <v>29940</v>
      </c>
      <c r="B3149" t="s">
        <v>29941</v>
      </c>
      <c r="C3149" t="s">
        <v>49</v>
      </c>
      <c r="D3149" t="s">
        <v>29942</v>
      </c>
      <c r="E3149" t="s">
        <v>29826</v>
      </c>
      <c r="F3149" t="s">
        <v>29943</v>
      </c>
      <c r="G3149" t="s">
        <v>29944</v>
      </c>
      <c r="H3149" t="s">
        <v>29945</v>
      </c>
      <c r="I3149" t="s">
        <v>5560</v>
      </c>
      <c r="J3149" t="s">
        <v>10172</v>
      </c>
      <c r="K3149" t="s">
        <v>10173</v>
      </c>
      <c r="L3149" t="s">
        <v>95</v>
      </c>
      <c r="M3149" t="s">
        <v>4844</v>
      </c>
      <c r="N3149" t="s">
        <v>4972</v>
      </c>
      <c r="O3149" t="s">
        <v>10174</v>
      </c>
      <c r="P3149" t="s">
        <v>29946</v>
      </c>
      <c r="R3149" t="str">
        <f t="shared" si="98"/>
        <v>安丘</v>
      </c>
      <c r="S3149" t="str">
        <f t="shared" si="99"/>
        <v>0106</v>
      </c>
    </row>
    <row r="3150" spans="1:19">
      <c r="A3150" t="s">
        <v>29947</v>
      </c>
      <c r="B3150" t="s">
        <v>29948</v>
      </c>
      <c r="C3150" t="s">
        <v>49</v>
      </c>
      <c r="D3150" t="s">
        <v>29949</v>
      </c>
      <c r="E3150" t="s">
        <v>26645</v>
      </c>
      <c r="F3150" t="s">
        <v>29950</v>
      </c>
      <c r="G3150" t="s">
        <v>29951</v>
      </c>
      <c r="H3150" t="s">
        <v>29952</v>
      </c>
      <c r="I3150" t="s">
        <v>12844</v>
      </c>
      <c r="J3150" t="s">
        <v>6580</v>
      </c>
      <c r="K3150" t="s">
        <v>6581</v>
      </c>
      <c r="L3150" t="s">
        <v>77</v>
      </c>
      <c r="M3150" t="s">
        <v>4803</v>
      </c>
      <c r="N3150" t="s">
        <v>6601</v>
      </c>
      <c r="O3150" t="s">
        <v>6582</v>
      </c>
      <c r="P3150" t="s">
        <v>29953</v>
      </c>
      <c r="R3150" t="str">
        <f t="shared" si="98"/>
        <v>临朐</v>
      </c>
      <c r="S3150" t="str">
        <f t="shared" si="99"/>
        <v>0106</v>
      </c>
    </row>
    <row r="3151" spans="1:19">
      <c r="A3151" t="s">
        <v>29954</v>
      </c>
      <c r="B3151" t="s">
        <v>29955</v>
      </c>
      <c r="C3151" t="s">
        <v>49</v>
      </c>
      <c r="D3151" t="s">
        <v>29956</v>
      </c>
      <c r="E3151" t="s">
        <v>26645</v>
      </c>
      <c r="F3151" t="s">
        <v>29957</v>
      </c>
      <c r="G3151" t="s">
        <v>29958</v>
      </c>
      <c r="H3151" t="s">
        <v>29959</v>
      </c>
      <c r="I3151" t="s">
        <v>12119</v>
      </c>
      <c r="J3151" t="s">
        <v>6389</v>
      </c>
      <c r="K3151" t="s">
        <v>6390</v>
      </c>
      <c r="L3151" t="s">
        <v>148</v>
      </c>
      <c r="M3151" t="s">
        <v>6391</v>
      </c>
      <c r="N3151" t="s">
        <v>4832</v>
      </c>
      <c r="O3151" t="s">
        <v>6392</v>
      </c>
      <c r="P3151" t="s">
        <v>29960</v>
      </c>
      <c r="Q3151" t="s">
        <v>29961</v>
      </c>
      <c r="R3151" t="str">
        <f t="shared" si="98"/>
        <v>寒亭</v>
      </c>
      <c r="S3151" t="str">
        <f t="shared" si="99"/>
        <v>0106</v>
      </c>
    </row>
    <row r="3152" spans="1:19">
      <c r="A3152" t="s">
        <v>29962</v>
      </c>
      <c r="B3152" t="s">
        <v>29963</v>
      </c>
      <c r="C3152" t="s">
        <v>49</v>
      </c>
      <c r="D3152" t="s">
        <v>29964</v>
      </c>
      <c r="E3152" t="s">
        <v>26638</v>
      </c>
      <c r="F3152" t="s">
        <v>29965</v>
      </c>
      <c r="G3152" t="s">
        <v>29966</v>
      </c>
      <c r="H3152" t="s">
        <v>29967</v>
      </c>
      <c r="I3152" t="s">
        <v>4785</v>
      </c>
      <c r="J3152" t="s">
        <v>12489</v>
      </c>
      <c r="K3152" t="s">
        <v>12490</v>
      </c>
      <c r="L3152" t="s">
        <v>60</v>
      </c>
      <c r="M3152" t="s">
        <v>5999</v>
      </c>
      <c r="N3152" t="s">
        <v>7890</v>
      </c>
      <c r="O3152" t="s">
        <v>12491</v>
      </c>
      <c r="P3152" t="s">
        <v>29968</v>
      </c>
      <c r="R3152" t="str">
        <f t="shared" si="98"/>
        <v>奎文</v>
      </c>
      <c r="S3152" t="str">
        <f t="shared" si="99"/>
        <v>0106</v>
      </c>
    </row>
    <row r="3153" spans="1:19">
      <c r="A3153" t="s">
        <v>29969</v>
      </c>
      <c r="B3153" t="s">
        <v>29970</v>
      </c>
      <c r="C3153" t="s">
        <v>49</v>
      </c>
      <c r="D3153" t="s">
        <v>29971</v>
      </c>
      <c r="E3153" t="s">
        <v>26780</v>
      </c>
      <c r="F3153" t="s">
        <v>29972</v>
      </c>
      <c r="G3153" t="s">
        <v>29973</v>
      </c>
      <c r="H3153" t="s">
        <v>29974</v>
      </c>
      <c r="I3153" t="s">
        <v>5221</v>
      </c>
      <c r="J3153" t="s">
        <v>9899</v>
      </c>
      <c r="K3153" t="s">
        <v>9900</v>
      </c>
      <c r="L3153" t="s">
        <v>114</v>
      </c>
      <c r="M3153" t="s">
        <v>9901</v>
      </c>
      <c r="N3153" t="s">
        <v>4892</v>
      </c>
      <c r="O3153" t="s">
        <v>9902</v>
      </c>
      <c r="P3153" t="s">
        <v>29975</v>
      </c>
      <c r="R3153" t="str">
        <f t="shared" si="98"/>
        <v>高密</v>
      </c>
      <c r="S3153" t="str">
        <f t="shared" si="99"/>
        <v>0106</v>
      </c>
    </row>
    <row r="3154" spans="1:19">
      <c r="A3154" t="s">
        <v>29976</v>
      </c>
      <c r="B3154" t="s">
        <v>29977</v>
      </c>
      <c r="C3154" t="s">
        <v>49</v>
      </c>
      <c r="D3154" t="s">
        <v>29978</v>
      </c>
      <c r="E3154" t="s">
        <v>29979</v>
      </c>
      <c r="F3154" t="s">
        <v>29980</v>
      </c>
      <c r="G3154" t="s">
        <v>29981</v>
      </c>
      <c r="H3154" t="s">
        <v>29982</v>
      </c>
      <c r="I3154" t="s">
        <v>5066</v>
      </c>
      <c r="J3154" t="s">
        <v>6631</v>
      </c>
      <c r="K3154" t="s">
        <v>6632</v>
      </c>
      <c r="L3154" t="s">
        <v>105</v>
      </c>
      <c r="M3154" t="s">
        <v>6055</v>
      </c>
      <c r="N3154" t="s">
        <v>5248</v>
      </c>
      <c r="O3154" t="s">
        <v>6633</v>
      </c>
      <c r="P3154" t="s">
        <v>29983</v>
      </c>
      <c r="Q3154" t="s">
        <v>29984</v>
      </c>
      <c r="R3154" t="str">
        <f t="shared" si="98"/>
        <v>寿光</v>
      </c>
      <c r="S3154" t="str">
        <f t="shared" si="99"/>
        <v>0106</v>
      </c>
    </row>
    <row r="3155" spans="1:19">
      <c r="A3155" t="s">
        <v>29985</v>
      </c>
      <c r="B3155" t="s">
        <v>29986</v>
      </c>
      <c r="C3155" t="s">
        <v>49</v>
      </c>
      <c r="D3155" t="s">
        <v>29987</v>
      </c>
      <c r="E3155" t="s">
        <v>26605</v>
      </c>
      <c r="F3155" t="s">
        <v>29988</v>
      </c>
      <c r="G3155" t="s">
        <v>29989</v>
      </c>
      <c r="H3155" t="s">
        <v>29990</v>
      </c>
      <c r="I3155" t="s">
        <v>4852</v>
      </c>
      <c r="J3155" t="s">
        <v>8888</v>
      </c>
      <c r="K3155" t="s">
        <v>8889</v>
      </c>
      <c r="L3155" t="s">
        <v>95</v>
      </c>
      <c r="M3155" t="s">
        <v>5055</v>
      </c>
      <c r="O3155" t="s">
        <v>8890</v>
      </c>
      <c r="P3155" t="s">
        <v>29991</v>
      </c>
      <c r="Q3155" t="s">
        <v>29992</v>
      </c>
      <c r="R3155" t="str">
        <f t="shared" si="98"/>
        <v>安丘</v>
      </c>
      <c r="S3155" t="str">
        <f t="shared" si="99"/>
        <v>0106</v>
      </c>
    </row>
    <row r="3156" spans="1:19">
      <c r="A3156" t="s">
        <v>29993</v>
      </c>
      <c r="B3156" t="s">
        <v>29994</v>
      </c>
      <c r="C3156" t="s">
        <v>49</v>
      </c>
      <c r="D3156" t="s">
        <v>29995</v>
      </c>
      <c r="E3156" t="s">
        <v>26645</v>
      </c>
      <c r="F3156" t="s">
        <v>29996</v>
      </c>
      <c r="G3156" t="s">
        <v>29997</v>
      </c>
      <c r="H3156" t="s">
        <v>29998</v>
      </c>
      <c r="I3156" t="s">
        <v>12119</v>
      </c>
      <c r="J3156" t="s">
        <v>12985</v>
      </c>
      <c r="K3156" t="s">
        <v>12986</v>
      </c>
      <c r="L3156" t="s">
        <v>105</v>
      </c>
      <c r="M3156" t="s">
        <v>5769</v>
      </c>
      <c r="N3156" t="s">
        <v>5112</v>
      </c>
      <c r="O3156" t="s">
        <v>12987</v>
      </c>
      <c r="Q3156" t="s">
        <v>29999</v>
      </c>
      <c r="R3156" t="str">
        <f t="shared" si="98"/>
        <v>寿光</v>
      </c>
      <c r="S3156" t="str">
        <f t="shared" si="99"/>
        <v>0106</v>
      </c>
    </row>
    <row r="3157" spans="1:19">
      <c r="A3157" t="s">
        <v>30000</v>
      </c>
      <c r="B3157" t="s">
        <v>30001</v>
      </c>
      <c r="C3157" t="s">
        <v>49</v>
      </c>
      <c r="D3157" t="s">
        <v>30002</v>
      </c>
      <c r="E3157" t="s">
        <v>29776</v>
      </c>
      <c r="F3157" t="s">
        <v>30003</v>
      </c>
      <c r="G3157" t="s">
        <v>30004</v>
      </c>
      <c r="H3157" t="s">
        <v>30005</v>
      </c>
      <c r="I3157" t="s">
        <v>4785</v>
      </c>
      <c r="J3157" t="s">
        <v>12900</v>
      </c>
      <c r="K3157" t="s">
        <v>12901</v>
      </c>
      <c r="L3157" t="s">
        <v>148</v>
      </c>
      <c r="M3157" t="s">
        <v>5580</v>
      </c>
      <c r="N3157" t="s">
        <v>4881</v>
      </c>
      <c r="O3157" t="s">
        <v>12902</v>
      </c>
      <c r="P3157" t="s">
        <v>30006</v>
      </c>
      <c r="Q3157" t="s">
        <v>30007</v>
      </c>
      <c r="R3157" t="str">
        <f t="shared" si="98"/>
        <v>寒亭</v>
      </c>
      <c r="S3157" t="str">
        <f t="shared" si="99"/>
        <v>0106</v>
      </c>
    </row>
    <row r="3158" spans="1:19">
      <c r="A3158" t="s">
        <v>30008</v>
      </c>
      <c r="B3158" t="s">
        <v>30009</v>
      </c>
      <c r="C3158" t="s">
        <v>49</v>
      </c>
      <c r="D3158" t="s">
        <v>30010</v>
      </c>
      <c r="E3158" t="s">
        <v>30011</v>
      </c>
      <c r="F3158" t="s">
        <v>30012</v>
      </c>
      <c r="G3158" t="s">
        <v>30013</v>
      </c>
      <c r="H3158" t="s">
        <v>30014</v>
      </c>
      <c r="I3158" t="s">
        <v>12119</v>
      </c>
      <c r="J3158" t="s">
        <v>5767</v>
      </c>
      <c r="K3158" t="s">
        <v>5768</v>
      </c>
      <c r="L3158" t="s">
        <v>105</v>
      </c>
      <c r="M3158" t="s">
        <v>5769</v>
      </c>
      <c r="N3158" t="s">
        <v>5421</v>
      </c>
      <c r="O3158" t="s">
        <v>5770</v>
      </c>
      <c r="P3158" t="s">
        <v>30015</v>
      </c>
      <c r="Q3158" t="s">
        <v>30016</v>
      </c>
      <c r="R3158" t="str">
        <f t="shared" si="98"/>
        <v>寿光</v>
      </c>
      <c r="S3158" t="str">
        <f t="shared" si="99"/>
        <v>0106</v>
      </c>
    </row>
    <row r="3159" spans="1:19">
      <c r="A3159" t="s">
        <v>30017</v>
      </c>
      <c r="B3159" t="s">
        <v>30018</v>
      </c>
      <c r="C3159" t="s">
        <v>49</v>
      </c>
      <c r="D3159" t="s">
        <v>30019</v>
      </c>
      <c r="E3159" t="s">
        <v>26780</v>
      </c>
      <c r="F3159" t="s">
        <v>27830</v>
      </c>
      <c r="G3159" t="s">
        <v>27831</v>
      </c>
      <c r="H3159" t="s">
        <v>30020</v>
      </c>
      <c r="I3159" t="s">
        <v>4955</v>
      </c>
      <c r="J3159" t="s">
        <v>6829</v>
      </c>
      <c r="K3159" t="s">
        <v>6830</v>
      </c>
      <c r="L3159" t="s">
        <v>95</v>
      </c>
      <c r="M3159" t="s">
        <v>5649</v>
      </c>
      <c r="N3159" t="s">
        <v>16032</v>
      </c>
      <c r="O3159" t="s">
        <v>6831</v>
      </c>
      <c r="P3159" t="s">
        <v>30021</v>
      </c>
      <c r="Q3159" t="s">
        <v>20123</v>
      </c>
      <c r="R3159" t="str">
        <f t="shared" si="98"/>
        <v>安丘</v>
      </c>
      <c r="S3159" t="str">
        <f t="shared" si="99"/>
        <v>0106</v>
      </c>
    </row>
    <row r="3160" spans="1:19">
      <c r="A3160" t="s">
        <v>30022</v>
      </c>
      <c r="B3160" t="s">
        <v>30023</v>
      </c>
      <c r="C3160" t="s">
        <v>49</v>
      </c>
      <c r="D3160" t="s">
        <v>30024</v>
      </c>
      <c r="E3160" t="s">
        <v>26820</v>
      </c>
      <c r="F3160" t="s">
        <v>30025</v>
      </c>
      <c r="G3160" t="s">
        <v>30026</v>
      </c>
      <c r="H3160" t="s">
        <v>30027</v>
      </c>
      <c r="I3160" t="s">
        <v>12119</v>
      </c>
      <c r="J3160" t="s">
        <v>8139</v>
      </c>
      <c r="K3160" t="s">
        <v>8140</v>
      </c>
      <c r="L3160" t="s">
        <v>105</v>
      </c>
      <c r="M3160" t="s">
        <v>6055</v>
      </c>
      <c r="N3160" t="s">
        <v>4832</v>
      </c>
      <c r="O3160" t="s">
        <v>8141</v>
      </c>
      <c r="P3160" t="s">
        <v>30028</v>
      </c>
      <c r="Q3160" t="s">
        <v>30029</v>
      </c>
      <c r="R3160" t="str">
        <f t="shared" si="98"/>
        <v>寿光</v>
      </c>
      <c r="S3160" t="str">
        <f t="shared" si="99"/>
        <v>0106</v>
      </c>
    </row>
    <row r="3161" spans="1:19">
      <c r="A3161" t="s">
        <v>30030</v>
      </c>
      <c r="B3161" t="s">
        <v>30031</v>
      </c>
      <c r="C3161" t="s">
        <v>49</v>
      </c>
      <c r="D3161" t="s">
        <v>30032</v>
      </c>
      <c r="E3161" t="s">
        <v>26780</v>
      </c>
      <c r="F3161" t="s">
        <v>30033</v>
      </c>
      <c r="G3161" t="s">
        <v>30034</v>
      </c>
      <c r="H3161" t="s">
        <v>30035</v>
      </c>
      <c r="I3161" t="s">
        <v>4852</v>
      </c>
      <c r="J3161" t="s">
        <v>5636</v>
      </c>
      <c r="K3161" t="s">
        <v>5637</v>
      </c>
      <c r="L3161" t="s">
        <v>105</v>
      </c>
      <c r="M3161" t="s">
        <v>5638</v>
      </c>
      <c r="N3161" t="s">
        <v>5030</v>
      </c>
      <c r="O3161" t="s">
        <v>5639</v>
      </c>
      <c r="P3161" t="s">
        <v>30036</v>
      </c>
      <c r="Q3161" t="s">
        <v>30037</v>
      </c>
      <c r="R3161" t="str">
        <f t="shared" si="98"/>
        <v>寿光</v>
      </c>
      <c r="S3161" t="str">
        <f t="shared" si="99"/>
        <v>0106</v>
      </c>
    </row>
    <row r="3162" spans="1:19">
      <c r="A3162" t="s">
        <v>30038</v>
      </c>
      <c r="B3162" t="s">
        <v>30039</v>
      </c>
      <c r="C3162" t="s">
        <v>49</v>
      </c>
      <c r="D3162" t="s">
        <v>30040</v>
      </c>
      <c r="E3162" t="s">
        <v>26605</v>
      </c>
      <c r="F3162" t="s">
        <v>30041</v>
      </c>
      <c r="G3162" t="s">
        <v>30042</v>
      </c>
      <c r="H3162" t="s">
        <v>30043</v>
      </c>
      <c r="I3162" t="s">
        <v>4813</v>
      </c>
      <c r="J3162" t="s">
        <v>7639</v>
      </c>
      <c r="K3162" t="s">
        <v>7640</v>
      </c>
      <c r="L3162" t="s">
        <v>114</v>
      </c>
      <c r="M3162" t="s">
        <v>7084</v>
      </c>
      <c r="O3162" t="s">
        <v>7641</v>
      </c>
      <c r="P3162" t="s">
        <v>30044</v>
      </c>
      <c r="Q3162" t="s">
        <v>30045</v>
      </c>
      <c r="R3162" t="str">
        <f t="shared" si="98"/>
        <v>高密</v>
      </c>
      <c r="S3162" t="str">
        <f t="shared" si="99"/>
        <v>0106</v>
      </c>
    </row>
    <row r="3163" spans="1:19">
      <c r="A3163" t="s">
        <v>30046</v>
      </c>
      <c r="B3163" t="s">
        <v>30047</v>
      </c>
      <c r="C3163" t="s">
        <v>49</v>
      </c>
      <c r="D3163" t="s">
        <v>30048</v>
      </c>
      <c r="E3163" t="s">
        <v>26614</v>
      </c>
      <c r="F3163" t="s">
        <v>30049</v>
      </c>
      <c r="G3163" t="s">
        <v>30050</v>
      </c>
      <c r="H3163" t="s">
        <v>30051</v>
      </c>
      <c r="I3163" t="s">
        <v>12119</v>
      </c>
      <c r="J3163" t="s">
        <v>5636</v>
      </c>
      <c r="K3163" t="s">
        <v>5637</v>
      </c>
      <c r="L3163" t="s">
        <v>105</v>
      </c>
      <c r="M3163" t="s">
        <v>5638</v>
      </c>
      <c r="O3163" t="s">
        <v>5639</v>
      </c>
      <c r="P3163" t="s">
        <v>30052</v>
      </c>
      <c r="R3163" t="str">
        <f t="shared" si="98"/>
        <v>寿光</v>
      </c>
      <c r="S3163" t="str">
        <f t="shared" si="99"/>
        <v>0106</v>
      </c>
    </row>
    <row r="3164" spans="1:19">
      <c r="A3164" t="s">
        <v>30053</v>
      </c>
      <c r="B3164" t="s">
        <v>30054</v>
      </c>
      <c r="C3164" t="s">
        <v>49</v>
      </c>
      <c r="D3164" t="s">
        <v>30055</v>
      </c>
      <c r="E3164" t="s">
        <v>26614</v>
      </c>
      <c r="F3164" t="s">
        <v>30056</v>
      </c>
      <c r="G3164" t="s">
        <v>30057</v>
      </c>
      <c r="H3164" t="s">
        <v>30058</v>
      </c>
      <c r="I3164" t="s">
        <v>12119</v>
      </c>
      <c r="J3164" t="s">
        <v>6065</v>
      </c>
      <c r="K3164" t="s">
        <v>6066</v>
      </c>
      <c r="L3164" t="s">
        <v>123</v>
      </c>
      <c r="M3164" t="s">
        <v>4994</v>
      </c>
      <c r="N3164" t="s">
        <v>5487</v>
      </c>
      <c r="O3164" t="s">
        <v>6067</v>
      </c>
      <c r="P3164" t="s">
        <v>30059</v>
      </c>
      <c r="Q3164" t="s">
        <v>30060</v>
      </c>
      <c r="R3164" t="str">
        <f t="shared" si="98"/>
        <v>诸城</v>
      </c>
      <c r="S3164" t="str">
        <f t="shared" si="99"/>
        <v>0106</v>
      </c>
    </row>
    <row r="3165" spans="1:19">
      <c r="A3165" t="s">
        <v>30061</v>
      </c>
      <c r="B3165" t="s">
        <v>30062</v>
      </c>
      <c r="C3165" t="s">
        <v>49</v>
      </c>
      <c r="D3165" t="s">
        <v>30063</v>
      </c>
      <c r="E3165" t="s">
        <v>26780</v>
      </c>
      <c r="F3165" t="s">
        <v>30064</v>
      </c>
      <c r="G3165" t="s">
        <v>30065</v>
      </c>
      <c r="H3165" t="s">
        <v>30066</v>
      </c>
      <c r="I3165" t="s">
        <v>4852</v>
      </c>
      <c r="J3165" t="s">
        <v>8450</v>
      </c>
      <c r="K3165" t="s">
        <v>8451</v>
      </c>
      <c r="L3165" t="s">
        <v>60</v>
      </c>
      <c r="M3165" t="s">
        <v>5888</v>
      </c>
      <c r="N3165" t="s">
        <v>5211</v>
      </c>
      <c r="O3165" t="s">
        <v>8452</v>
      </c>
      <c r="P3165" t="s">
        <v>30067</v>
      </c>
      <c r="Q3165" t="s">
        <v>30068</v>
      </c>
      <c r="R3165" t="str">
        <f t="shared" si="98"/>
        <v>奎文</v>
      </c>
      <c r="S3165" t="str">
        <f t="shared" si="99"/>
        <v>0106</v>
      </c>
    </row>
    <row r="3166" spans="1:19">
      <c r="A3166" t="s">
        <v>30069</v>
      </c>
      <c r="B3166" t="s">
        <v>30070</v>
      </c>
      <c r="C3166" t="s">
        <v>49</v>
      </c>
      <c r="D3166" t="s">
        <v>30071</v>
      </c>
      <c r="E3166" t="s">
        <v>26614</v>
      </c>
      <c r="F3166" t="s">
        <v>30072</v>
      </c>
      <c r="G3166" t="s">
        <v>30073</v>
      </c>
      <c r="H3166" t="s">
        <v>30074</v>
      </c>
      <c r="I3166" t="s">
        <v>12757</v>
      </c>
      <c r="J3166" t="s">
        <v>6009</v>
      </c>
      <c r="K3166" t="s">
        <v>6010</v>
      </c>
      <c r="L3166" t="s">
        <v>237</v>
      </c>
      <c r="M3166" t="s">
        <v>5247</v>
      </c>
      <c r="N3166" t="s">
        <v>5421</v>
      </c>
      <c r="O3166" t="s">
        <v>6011</v>
      </c>
      <c r="P3166" t="s">
        <v>30075</v>
      </c>
      <c r="Q3166" t="s">
        <v>30076</v>
      </c>
      <c r="R3166" t="str">
        <f t="shared" si="98"/>
        <v>潍城</v>
      </c>
      <c r="S3166" t="str">
        <f t="shared" si="99"/>
        <v>0106</v>
      </c>
    </row>
    <row r="3167" spans="1:19">
      <c r="A3167" t="s">
        <v>30077</v>
      </c>
      <c r="B3167" t="s">
        <v>30078</v>
      </c>
      <c r="C3167" t="s">
        <v>49</v>
      </c>
      <c r="D3167" t="s">
        <v>30079</v>
      </c>
      <c r="E3167" t="s">
        <v>26614</v>
      </c>
      <c r="F3167" t="s">
        <v>30080</v>
      </c>
      <c r="G3167" t="s">
        <v>30081</v>
      </c>
      <c r="H3167" t="s">
        <v>30082</v>
      </c>
      <c r="I3167" t="s">
        <v>4852</v>
      </c>
      <c r="J3167" t="s">
        <v>7666</v>
      </c>
      <c r="K3167" t="s">
        <v>7667</v>
      </c>
      <c r="L3167" t="s">
        <v>148</v>
      </c>
      <c r="M3167" t="s">
        <v>6713</v>
      </c>
      <c r="O3167" t="s">
        <v>7668</v>
      </c>
      <c r="P3167" t="s">
        <v>30083</v>
      </c>
      <c r="R3167" t="str">
        <f t="shared" si="98"/>
        <v>寒亭</v>
      </c>
      <c r="S3167" t="str">
        <f t="shared" si="99"/>
        <v>0106</v>
      </c>
    </row>
    <row r="3168" spans="1:19">
      <c r="A3168" t="s">
        <v>30084</v>
      </c>
      <c r="B3168" t="s">
        <v>30085</v>
      </c>
      <c r="C3168" t="s">
        <v>49</v>
      </c>
      <c r="D3168" t="s">
        <v>30086</v>
      </c>
      <c r="E3168" t="s">
        <v>21710</v>
      </c>
      <c r="F3168" t="s">
        <v>30087</v>
      </c>
      <c r="G3168" t="s">
        <v>30088</v>
      </c>
      <c r="H3168" t="s">
        <v>30089</v>
      </c>
      <c r="I3168" t="s">
        <v>5541</v>
      </c>
      <c r="J3168" t="s">
        <v>5647</v>
      </c>
      <c r="K3168" t="s">
        <v>5648</v>
      </c>
      <c r="L3168" t="s">
        <v>95</v>
      </c>
      <c r="M3168" t="s">
        <v>5649</v>
      </c>
      <c r="N3168" t="s">
        <v>5487</v>
      </c>
      <c r="O3168" t="s">
        <v>5650</v>
      </c>
      <c r="P3168" t="s">
        <v>30090</v>
      </c>
      <c r="Q3168" t="s">
        <v>30091</v>
      </c>
      <c r="R3168" t="str">
        <f t="shared" si="98"/>
        <v>安丘</v>
      </c>
      <c r="S3168" t="str">
        <f t="shared" si="99"/>
        <v>0106</v>
      </c>
    </row>
    <row r="3169" spans="1:19">
      <c r="A3169" t="s">
        <v>1370</v>
      </c>
      <c r="B3169" t="s">
        <v>30092</v>
      </c>
      <c r="C3169" t="s">
        <v>49</v>
      </c>
      <c r="D3169" t="s">
        <v>30093</v>
      </c>
      <c r="E3169" t="s">
        <v>26645</v>
      </c>
      <c r="F3169" t="s">
        <v>30094</v>
      </c>
      <c r="G3169" t="s">
        <v>1368</v>
      </c>
      <c r="H3169" t="s">
        <v>30095</v>
      </c>
      <c r="I3169" t="s">
        <v>12119</v>
      </c>
      <c r="J3169" t="s">
        <v>5636</v>
      </c>
      <c r="K3169" t="s">
        <v>5637</v>
      </c>
      <c r="L3169" t="s">
        <v>105</v>
      </c>
      <c r="M3169" t="s">
        <v>5638</v>
      </c>
      <c r="N3169" t="s">
        <v>5699</v>
      </c>
      <c r="O3169" t="s">
        <v>5639</v>
      </c>
      <c r="P3169" t="s">
        <v>30096</v>
      </c>
      <c r="Q3169" t="s">
        <v>22902</v>
      </c>
      <c r="R3169" t="str">
        <f t="shared" si="98"/>
        <v>寿光</v>
      </c>
      <c r="S3169" t="str">
        <f t="shared" si="99"/>
        <v>0106</v>
      </c>
    </row>
    <row r="3170" spans="1:19">
      <c r="A3170" t="s">
        <v>30097</v>
      </c>
      <c r="B3170" t="s">
        <v>30098</v>
      </c>
      <c r="C3170" t="s">
        <v>49</v>
      </c>
      <c r="D3170" t="s">
        <v>30099</v>
      </c>
      <c r="E3170" t="s">
        <v>30100</v>
      </c>
      <c r="F3170" t="s">
        <v>30101</v>
      </c>
      <c r="G3170" t="s">
        <v>30102</v>
      </c>
      <c r="H3170" t="s">
        <v>30103</v>
      </c>
      <c r="I3170" t="s">
        <v>4785</v>
      </c>
      <c r="J3170" t="s">
        <v>5778</v>
      </c>
      <c r="K3170" t="s">
        <v>5779</v>
      </c>
      <c r="L3170" t="s">
        <v>105</v>
      </c>
      <c r="M3170" t="s">
        <v>5197</v>
      </c>
      <c r="O3170" t="s">
        <v>5780</v>
      </c>
      <c r="P3170" t="s">
        <v>30104</v>
      </c>
      <c r="Q3170" t="s">
        <v>30105</v>
      </c>
      <c r="R3170" t="str">
        <f t="shared" si="98"/>
        <v>寿光</v>
      </c>
      <c r="S3170" t="str">
        <f t="shared" si="99"/>
        <v>0106</v>
      </c>
    </row>
    <row r="3171" spans="1:19">
      <c r="A3171" t="s">
        <v>30106</v>
      </c>
      <c r="B3171" t="s">
        <v>30107</v>
      </c>
      <c r="C3171" t="s">
        <v>49</v>
      </c>
      <c r="D3171" t="s">
        <v>30108</v>
      </c>
      <c r="E3171" t="s">
        <v>30100</v>
      </c>
      <c r="F3171" t="s">
        <v>26828</v>
      </c>
      <c r="G3171" t="s">
        <v>26829</v>
      </c>
      <c r="H3171" t="s">
        <v>30109</v>
      </c>
      <c r="I3171" t="s">
        <v>4852</v>
      </c>
      <c r="J3171" t="s">
        <v>5462</v>
      </c>
      <c r="K3171" t="s">
        <v>5463</v>
      </c>
      <c r="L3171" t="s">
        <v>95</v>
      </c>
      <c r="M3171" t="s">
        <v>4844</v>
      </c>
      <c r="N3171" t="s">
        <v>26831</v>
      </c>
      <c r="O3171" t="s">
        <v>5464</v>
      </c>
      <c r="P3171" t="s">
        <v>30110</v>
      </c>
      <c r="Q3171" t="s">
        <v>26833</v>
      </c>
      <c r="R3171" t="str">
        <f t="shared" si="98"/>
        <v>安丘</v>
      </c>
      <c r="S3171" t="str">
        <f t="shared" si="99"/>
        <v>0106</v>
      </c>
    </row>
    <row r="3172" spans="1:19">
      <c r="A3172" t="s">
        <v>30111</v>
      </c>
      <c r="B3172" t="s">
        <v>30112</v>
      </c>
      <c r="C3172" t="s">
        <v>49</v>
      </c>
      <c r="D3172" t="s">
        <v>30113</v>
      </c>
      <c r="E3172" t="s">
        <v>26605</v>
      </c>
      <c r="F3172" t="s">
        <v>30114</v>
      </c>
      <c r="G3172" t="s">
        <v>30115</v>
      </c>
      <c r="H3172" t="s">
        <v>30116</v>
      </c>
      <c r="I3172" t="s">
        <v>4813</v>
      </c>
      <c r="J3172" t="s">
        <v>7639</v>
      </c>
      <c r="K3172" t="s">
        <v>7640</v>
      </c>
      <c r="L3172" t="s">
        <v>114</v>
      </c>
      <c r="M3172" t="s">
        <v>7084</v>
      </c>
      <c r="N3172" t="s">
        <v>5907</v>
      </c>
      <c r="O3172" t="s">
        <v>7641</v>
      </c>
      <c r="P3172" t="s">
        <v>30117</v>
      </c>
      <c r="Q3172" t="s">
        <v>30118</v>
      </c>
      <c r="R3172" t="str">
        <f t="shared" si="98"/>
        <v>高密</v>
      </c>
      <c r="S3172" t="str">
        <f t="shared" si="99"/>
        <v>0106</v>
      </c>
    </row>
    <row r="3173" spans="1:19">
      <c r="A3173" t="s">
        <v>30119</v>
      </c>
      <c r="B3173" t="s">
        <v>30120</v>
      </c>
      <c r="C3173" t="s">
        <v>49</v>
      </c>
      <c r="D3173" t="s">
        <v>30121</v>
      </c>
      <c r="E3173" t="s">
        <v>21710</v>
      </c>
      <c r="F3173" t="s">
        <v>30122</v>
      </c>
      <c r="G3173" t="s">
        <v>30123</v>
      </c>
      <c r="H3173" t="s">
        <v>30124</v>
      </c>
      <c r="I3173" t="s">
        <v>5066</v>
      </c>
      <c r="J3173" t="s">
        <v>5875</v>
      </c>
      <c r="K3173" t="s">
        <v>5876</v>
      </c>
      <c r="L3173" t="s">
        <v>50</v>
      </c>
      <c r="M3173" t="s">
        <v>5877</v>
      </c>
      <c r="N3173" t="s">
        <v>5112</v>
      </c>
      <c r="O3173" t="s">
        <v>5878</v>
      </c>
      <c r="P3173" t="s">
        <v>30125</v>
      </c>
      <c r="Q3173" t="s">
        <v>30126</v>
      </c>
      <c r="R3173" t="str">
        <f t="shared" si="98"/>
        <v>青州</v>
      </c>
      <c r="S3173" t="str">
        <f t="shared" si="99"/>
        <v>0106</v>
      </c>
    </row>
    <row r="3174" spans="1:19">
      <c r="A3174" t="s">
        <v>30127</v>
      </c>
      <c r="B3174" t="s">
        <v>30128</v>
      </c>
      <c r="C3174" t="s">
        <v>49</v>
      </c>
      <c r="D3174" t="s">
        <v>30129</v>
      </c>
      <c r="E3174" t="s">
        <v>26605</v>
      </c>
      <c r="F3174" t="s">
        <v>30130</v>
      </c>
      <c r="G3174" t="s">
        <v>30131</v>
      </c>
      <c r="H3174" t="s">
        <v>30132</v>
      </c>
      <c r="I3174" t="s">
        <v>4785</v>
      </c>
      <c r="J3174" t="s">
        <v>6722</v>
      </c>
      <c r="K3174" t="s">
        <v>6723</v>
      </c>
      <c r="L3174" t="s">
        <v>95</v>
      </c>
      <c r="M3174" t="s">
        <v>5055</v>
      </c>
      <c r="N3174" t="s">
        <v>5005</v>
      </c>
      <c r="O3174" t="s">
        <v>6724</v>
      </c>
      <c r="P3174" t="s">
        <v>30133</v>
      </c>
      <c r="Q3174" t="s">
        <v>30134</v>
      </c>
      <c r="R3174" t="str">
        <f t="shared" si="98"/>
        <v>安丘</v>
      </c>
      <c r="S3174" t="str">
        <f t="shared" si="99"/>
        <v>0106</v>
      </c>
    </row>
    <row r="3175" spans="1:19">
      <c r="A3175" t="s">
        <v>30135</v>
      </c>
      <c r="B3175" t="s">
        <v>30136</v>
      </c>
      <c r="C3175" t="s">
        <v>49</v>
      </c>
      <c r="D3175" t="s">
        <v>30137</v>
      </c>
      <c r="E3175" t="s">
        <v>26614</v>
      </c>
      <c r="F3175" t="s">
        <v>30138</v>
      </c>
      <c r="G3175" t="s">
        <v>30139</v>
      </c>
      <c r="H3175" t="s">
        <v>30140</v>
      </c>
      <c r="I3175" t="s">
        <v>5052</v>
      </c>
      <c r="J3175" t="s">
        <v>7689</v>
      </c>
      <c r="K3175" t="s">
        <v>7690</v>
      </c>
      <c r="L3175" t="s">
        <v>60</v>
      </c>
      <c r="M3175" t="s">
        <v>5999</v>
      </c>
      <c r="O3175" t="s">
        <v>7691</v>
      </c>
      <c r="P3175" t="s">
        <v>30141</v>
      </c>
      <c r="Q3175" t="s">
        <v>30142</v>
      </c>
      <c r="R3175" t="str">
        <f t="shared" si="98"/>
        <v>奎文</v>
      </c>
      <c r="S3175" t="str">
        <f t="shared" si="99"/>
        <v>0106</v>
      </c>
    </row>
    <row r="3176" spans="1:19">
      <c r="A3176" t="s">
        <v>30143</v>
      </c>
      <c r="B3176" t="s">
        <v>30144</v>
      </c>
      <c r="C3176" t="s">
        <v>49</v>
      </c>
      <c r="D3176" t="s">
        <v>30145</v>
      </c>
      <c r="E3176" t="s">
        <v>21710</v>
      </c>
      <c r="F3176" t="s">
        <v>27676</v>
      </c>
      <c r="G3176" t="s">
        <v>27677</v>
      </c>
      <c r="H3176" t="s">
        <v>30146</v>
      </c>
      <c r="I3176" t="s">
        <v>5822</v>
      </c>
      <c r="J3176" t="s">
        <v>9760</v>
      </c>
      <c r="K3176" t="s">
        <v>9761</v>
      </c>
      <c r="L3176" t="s">
        <v>60</v>
      </c>
      <c r="M3176" t="s">
        <v>5999</v>
      </c>
      <c r="N3176" t="s">
        <v>4905</v>
      </c>
      <c r="O3176" t="s">
        <v>9762</v>
      </c>
      <c r="Q3176" t="s">
        <v>27679</v>
      </c>
      <c r="R3176" t="str">
        <f t="shared" si="98"/>
        <v>奎文</v>
      </c>
      <c r="S3176" t="str">
        <f t="shared" si="99"/>
        <v>0106</v>
      </c>
    </row>
    <row r="3177" spans="1:19">
      <c r="A3177" t="s">
        <v>30147</v>
      </c>
      <c r="B3177" t="s">
        <v>30148</v>
      </c>
      <c r="C3177" t="s">
        <v>49</v>
      </c>
      <c r="D3177" t="s">
        <v>30149</v>
      </c>
      <c r="E3177" t="s">
        <v>26780</v>
      </c>
      <c r="F3177" t="s">
        <v>30150</v>
      </c>
      <c r="G3177" t="s">
        <v>30151</v>
      </c>
      <c r="H3177" t="s">
        <v>30152</v>
      </c>
      <c r="I3177" t="s">
        <v>4852</v>
      </c>
      <c r="J3177" t="s">
        <v>26946</v>
      </c>
      <c r="K3177" t="s">
        <v>26947</v>
      </c>
      <c r="L3177" t="s">
        <v>114</v>
      </c>
      <c r="M3177" t="s">
        <v>9614</v>
      </c>
      <c r="N3177" t="s">
        <v>4845</v>
      </c>
      <c r="O3177" t="s">
        <v>26948</v>
      </c>
      <c r="P3177" t="s">
        <v>30153</v>
      </c>
      <c r="Q3177" t="s">
        <v>30154</v>
      </c>
      <c r="R3177" t="str">
        <f t="shared" si="98"/>
        <v>高密</v>
      </c>
      <c r="S3177" t="str">
        <f t="shared" si="99"/>
        <v>0106</v>
      </c>
    </row>
    <row r="3178" spans="1:19">
      <c r="A3178" t="s">
        <v>30155</v>
      </c>
      <c r="B3178" t="s">
        <v>30156</v>
      </c>
      <c r="C3178" t="s">
        <v>49</v>
      </c>
      <c r="D3178" t="s">
        <v>30157</v>
      </c>
      <c r="E3178" t="s">
        <v>26614</v>
      </c>
      <c r="F3178" t="s">
        <v>30158</v>
      </c>
      <c r="G3178" t="s">
        <v>30159</v>
      </c>
      <c r="H3178" t="s">
        <v>30160</v>
      </c>
      <c r="I3178" t="s">
        <v>4813</v>
      </c>
      <c r="J3178" t="s">
        <v>11618</v>
      </c>
      <c r="K3178" t="s">
        <v>11619</v>
      </c>
      <c r="L3178" t="s">
        <v>237</v>
      </c>
      <c r="M3178" t="s">
        <v>4868</v>
      </c>
      <c r="O3178" t="s">
        <v>11620</v>
      </c>
      <c r="P3178" t="s">
        <v>30161</v>
      </c>
      <c r="R3178" t="str">
        <f t="shared" si="98"/>
        <v>潍城</v>
      </c>
      <c r="S3178" t="str">
        <f t="shared" si="99"/>
        <v>0106</v>
      </c>
    </row>
    <row r="3179" spans="1:19">
      <c r="A3179" t="s">
        <v>30162</v>
      </c>
      <c r="B3179" t="s">
        <v>30163</v>
      </c>
      <c r="C3179" t="s">
        <v>49</v>
      </c>
      <c r="D3179" t="s">
        <v>30164</v>
      </c>
      <c r="E3179" t="s">
        <v>26820</v>
      </c>
      <c r="F3179" t="s">
        <v>30165</v>
      </c>
      <c r="G3179" t="s">
        <v>30166</v>
      </c>
      <c r="H3179" t="s">
        <v>30167</v>
      </c>
      <c r="I3179" t="s">
        <v>12119</v>
      </c>
      <c r="J3179" t="s">
        <v>5967</v>
      </c>
      <c r="K3179" t="s">
        <v>5968</v>
      </c>
      <c r="L3179" t="s">
        <v>60</v>
      </c>
      <c r="M3179" t="s">
        <v>4904</v>
      </c>
      <c r="N3179" t="s">
        <v>5112</v>
      </c>
      <c r="O3179" t="s">
        <v>5969</v>
      </c>
      <c r="P3179" t="s">
        <v>30168</v>
      </c>
      <c r="Q3179" t="s">
        <v>30169</v>
      </c>
      <c r="R3179" t="str">
        <f t="shared" si="98"/>
        <v>奎文</v>
      </c>
      <c r="S3179" t="str">
        <f t="shared" si="99"/>
        <v>0106</v>
      </c>
    </row>
    <row r="3180" spans="1:19">
      <c r="A3180" t="s">
        <v>30170</v>
      </c>
      <c r="B3180" t="s">
        <v>30171</v>
      </c>
      <c r="C3180" t="s">
        <v>49</v>
      </c>
      <c r="D3180" t="s">
        <v>30172</v>
      </c>
      <c r="E3180" t="s">
        <v>26638</v>
      </c>
      <c r="F3180" t="s">
        <v>30173</v>
      </c>
      <c r="G3180" t="s">
        <v>30174</v>
      </c>
      <c r="H3180" t="s">
        <v>30175</v>
      </c>
      <c r="I3180" t="s">
        <v>5184</v>
      </c>
      <c r="J3180" t="s">
        <v>30176</v>
      </c>
      <c r="K3180" t="s">
        <v>30177</v>
      </c>
      <c r="L3180" t="s">
        <v>1136</v>
      </c>
      <c r="M3180" t="s">
        <v>11735</v>
      </c>
      <c r="N3180" t="s">
        <v>4972</v>
      </c>
      <c r="O3180" t="s">
        <v>30178</v>
      </c>
      <c r="P3180" t="s">
        <v>30179</v>
      </c>
      <c r="Q3180" t="s">
        <v>30180</v>
      </c>
      <c r="R3180" t="str">
        <f t="shared" si="98"/>
        <v>昌乐</v>
      </c>
      <c r="S3180" t="str">
        <f t="shared" si="99"/>
        <v>0106</v>
      </c>
    </row>
    <row r="3181" spans="1:19">
      <c r="A3181" t="s">
        <v>30181</v>
      </c>
      <c r="B3181" t="s">
        <v>30182</v>
      </c>
      <c r="C3181" t="s">
        <v>49</v>
      </c>
      <c r="D3181" t="s">
        <v>30183</v>
      </c>
      <c r="E3181" t="s">
        <v>26645</v>
      </c>
      <c r="F3181" t="s">
        <v>30184</v>
      </c>
      <c r="G3181" t="s">
        <v>30185</v>
      </c>
      <c r="H3181" t="s">
        <v>30186</v>
      </c>
      <c r="I3181" t="s">
        <v>12119</v>
      </c>
      <c r="J3181" t="s">
        <v>5305</v>
      </c>
      <c r="K3181" t="s">
        <v>5306</v>
      </c>
      <c r="L3181" t="s">
        <v>60</v>
      </c>
      <c r="M3181" t="s">
        <v>4774</v>
      </c>
      <c r="N3181" t="s">
        <v>5699</v>
      </c>
      <c r="O3181" t="s">
        <v>5307</v>
      </c>
      <c r="P3181" t="s">
        <v>30187</v>
      </c>
      <c r="Q3181" t="s">
        <v>30188</v>
      </c>
      <c r="R3181" t="str">
        <f t="shared" si="98"/>
        <v>奎文</v>
      </c>
      <c r="S3181" t="str">
        <f t="shared" si="99"/>
        <v>0106</v>
      </c>
    </row>
    <row r="3182" spans="1:19">
      <c r="A3182" t="s">
        <v>30189</v>
      </c>
      <c r="B3182" t="s">
        <v>30190</v>
      </c>
      <c r="C3182" t="s">
        <v>49</v>
      </c>
      <c r="D3182" t="s">
        <v>30191</v>
      </c>
      <c r="E3182" t="s">
        <v>26638</v>
      </c>
      <c r="F3182" t="s">
        <v>30192</v>
      </c>
      <c r="G3182" t="s">
        <v>30193</v>
      </c>
      <c r="H3182" t="s">
        <v>30194</v>
      </c>
      <c r="I3182" t="s">
        <v>4828</v>
      </c>
      <c r="J3182" t="s">
        <v>5258</v>
      </c>
      <c r="K3182" t="s">
        <v>5259</v>
      </c>
      <c r="L3182" t="s">
        <v>50</v>
      </c>
      <c r="M3182" t="s">
        <v>5260</v>
      </c>
      <c r="N3182" t="s">
        <v>5056</v>
      </c>
      <c r="O3182" t="s">
        <v>5261</v>
      </c>
      <c r="P3182" t="s">
        <v>30195</v>
      </c>
      <c r="R3182" t="str">
        <f t="shared" si="98"/>
        <v>青州</v>
      </c>
      <c r="S3182" t="str">
        <f t="shared" si="99"/>
        <v>0106</v>
      </c>
    </row>
    <row r="3183" spans="1:19">
      <c r="A3183" t="s">
        <v>30196</v>
      </c>
      <c r="B3183" t="s">
        <v>30197</v>
      </c>
      <c r="C3183" t="s">
        <v>49</v>
      </c>
      <c r="D3183" t="s">
        <v>30198</v>
      </c>
      <c r="E3183" t="s">
        <v>26780</v>
      </c>
      <c r="F3183" t="s">
        <v>30199</v>
      </c>
      <c r="G3183" t="s">
        <v>30200</v>
      </c>
      <c r="H3183" t="s">
        <v>30201</v>
      </c>
      <c r="I3183" t="s">
        <v>9437</v>
      </c>
      <c r="J3183" t="s">
        <v>8492</v>
      </c>
      <c r="K3183" t="s">
        <v>8493</v>
      </c>
      <c r="L3183" t="s">
        <v>95</v>
      </c>
      <c r="M3183" t="s">
        <v>5709</v>
      </c>
      <c r="O3183" t="s">
        <v>8494</v>
      </c>
      <c r="P3183" t="s">
        <v>30202</v>
      </c>
      <c r="Q3183" t="s">
        <v>30203</v>
      </c>
      <c r="R3183" t="str">
        <f t="shared" si="98"/>
        <v>安丘</v>
      </c>
      <c r="S3183" t="str">
        <f t="shared" si="99"/>
        <v>0106</v>
      </c>
    </row>
    <row r="3184" spans="1:19">
      <c r="A3184" t="s">
        <v>30204</v>
      </c>
      <c r="B3184" t="s">
        <v>30205</v>
      </c>
      <c r="C3184" t="s">
        <v>49</v>
      </c>
      <c r="D3184" t="s">
        <v>30206</v>
      </c>
      <c r="E3184" t="s">
        <v>26614</v>
      </c>
      <c r="F3184" t="s">
        <v>30207</v>
      </c>
      <c r="G3184" t="s">
        <v>30208</v>
      </c>
      <c r="H3184" t="s">
        <v>30209</v>
      </c>
      <c r="I3184" t="s">
        <v>12119</v>
      </c>
      <c r="J3184" t="s">
        <v>8139</v>
      </c>
      <c r="K3184" t="s">
        <v>8140</v>
      </c>
      <c r="L3184" t="s">
        <v>105</v>
      </c>
      <c r="M3184" t="s">
        <v>6055</v>
      </c>
      <c r="N3184" t="s">
        <v>7768</v>
      </c>
      <c r="O3184" t="s">
        <v>8141</v>
      </c>
      <c r="Q3184" t="s">
        <v>30210</v>
      </c>
      <c r="R3184" t="str">
        <f t="shared" si="98"/>
        <v>寿光</v>
      </c>
      <c r="S3184" t="str">
        <f t="shared" si="99"/>
        <v>0106</v>
      </c>
    </row>
    <row r="3185" spans="1:19">
      <c r="A3185" t="s">
        <v>30211</v>
      </c>
      <c r="B3185" t="s">
        <v>30212</v>
      </c>
      <c r="C3185" t="s">
        <v>49</v>
      </c>
      <c r="D3185" t="s">
        <v>30213</v>
      </c>
      <c r="E3185" t="s">
        <v>26638</v>
      </c>
      <c r="F3185" t="s">
        <v>30214</v>
      </c>
      <c r="G3185" t="s">
        <v>30215</v>
      </c>
      <c r="H3185" t="s">
        <v>30216</v>
      </c>
      <c r="I3185" t="s">
        <v>4813</v>
      </c>
      <c r="J3185" t="s">
        <v>15359</v>
      </c>
      <c r="K3185" t="s">
        <v>15360</v>
      </c>
      <c r="L3185" t="s">
        <v>86</v>
      </c>
      <c r="M3185" t="s">
        <v>6297</v>
      </c>
      <c r="N3185" t="s">
        <v>4789</v>
      </c>
      <c r="O3185" t="s">
        <v>15361</v>
      </c>
      <c r="P3185" t="s">
        <v>30217</v>
      </c>
      <c r="R3185" t="str">
        <f t="shared" si="98"/>
        <v>坊子</v>
      </c>
      <c r="S3185" t="str">
        <f t="shared" si="99"/>
        <v>0106</v>
      </c>
    </row>
    <row r="3186" spans="1:19">
      <c r="A3186" t="s">
        <v>30218</v>
      </c>
      <c r="B3186" t="s">
        <v>30219</v>
      </c>
      <c r="C3186" t="s">
        <v>49</v>
      </c>
      <c r="D3186" t="s">
        <v>30220</v>
      </c>
      <c r="E3186" t="s">
        <v>26780</v>
      </c>
      <c r="F3186" t="s">
        <v>30221</v>
      </c>
      <c r="G3186" t="s">
        <v>30222</v>
      </c>
      <c r="H3186" t="s">
        <v>30223</v>
      </c>
      <c r="I3186" t="s">
        <v>4852</v>
      </c>
      <c r="J3186" t="s">
        <v>5087</v>
      </c>
      <c r="K3186" t="s">
        <v>5088</v>
      </c>
      <c r="L3186" t="s">
        <v>105</v>
      </c>
      <c r="M3186" t="s">
        <v>5089</v>
      </c>
      <c r="N3186" t="s">
        <v>5056</v>
      </c>
      <c r="O3186" t="s">
        <v>5090</v>
      </c>
      <c r="P3186" t="s">
        <v>30224</v>
      </c>
      <c r="R3186" t="str">
        <f t="shared" si="98"/>
        <v>寿光</v>
      </c>
      <c r="S3186" t="str">
        <f t="shared" si="99"/>
        <v>0106</v>
      </c>
    </row>
    <row r="3187" spans="1:19">
      <c r="A3187" t="s">
        <v>30225</v>
      </c>
      <c r="B3187" t="s">
        <v>30226</v>
      </c>
      <c r="C3187" t="s">
        <v>49</v>
      </c>
      <c r="D3187" t="s">
        <v>30227</v>
      </c>
      <c r="E3187" t="s">
        <v>26614</v>
      </c>
      <c r="F3187" t="s">
        <v>30228</v>
      </c>
      <c r="G3187" t="s">
        <v>30229</v>
      </c>
      <c r="H3187" t="s">
        <v>30230</v>
      </c>
      <c r="I3187" t="s">
        <v>12500</v>
      </c>
      <c r="J3187" t="s">
        <v>9386</v>
      </c>
      <c r="K3187" t="s">
        <v>9387</v>
      </c>
      <c r="L3187" t="s">
        <v>50</v>
      </c>
      <c r="M3187" t="s">
        <v>6207</v>
      </c>
      <c r="N3187" t="s">
        <v>4892</v>
      </c>
      <c r="O3187" t="s">
        <v>9388</v>
      </c>
      <c r="P3187" t="s">
        <v>30231</v>
      </c>
      <c r="Q3187" t="s">
        <v>30232</v>
      </c>
      <c r="R3187" t="str">
        <f t="shared" si="98"/>
        <v>青州</v>
      </c>
      <c r="S3187" t="str">
        <f t="shared" si="99"/>
        <v>0106</v>
      </c>
    </row>
    <row r="3188" spans="1:19">
      <c r="A3188" t="s">
        <v>30233</v>
      </c>
      <c r="B3188" t="s">
        <v>30234</v>
      </c>
      <c r="C3188" t="s">
        <v>49</v>
      </c>
      <c r="D3188" t="s">
        <v>30235</v>
      </c>
      <c r="E3188" t="s">
        <v>30236</v>
      </c>
      <c r="F3188" t="s">
        <v>30237</v>
      </c>
      <c r="G3188" t="s">
        <v>30238</v>
      </c>
      <c r="H3188" t="s">
        <v>30239</v>
      </c>
      <c r="I3188" t="s">
        <v>4852</v>
      </c>
      <c r="J3188" t="s">
        <v>19830</v>
      </c>
      <c r="K3188" t="s">
        <v>19831</v>
      </c>
      <c r="L3188" t="s">
        <v>1136</v>
      </c>
      <c r="M3188" t="s">
        <v>6413</v>
      </c>
      <c r="N3188" t="s">
        <v>5907</v>
      </c>
      <c r="O3188" t="s">
        <v>19832</v>
      </c>
      <c r="P3188" t="s">
        <v>30240</v>
      </c>
      <c r="Q3188" t="s">
        <v>30241</v>
      </c>
      <c r="R3188" t="str">
        <f t="shared" si="98"/>
        <v>昌乐</v>
      </c>
      <c r="S3188" t="str">
        <f t="shared" si="99"/>
        <v>0106</v>
      </c>
    </row>
    <row r="3189" spans="1:19">
      <c r="A3189" t="s">
        <v>30242</v>
      </c>
      <c r="B3189" t="s">
        <v>30243</v>
      </c>
      <c r="C3189" t="s">
        <v>49</v>
      </c>
      <c r="D3189" t="s">
        <v>30244</v>
      </c>
      <c r="E3189" t="s">
        <v>30100</v>
      </c>
      <c r="F3189" t="s">
        <v>30245</v>
      </c>
      <c r="G3189" t="s">
        <v>30246</v>
      </c>
      <c r="H3189" t="s">
        <v>30247</v>
      </c>
      <c r="I3189" t="s">
        <v>4828</v>
      </c>
      <c r="J3189" t="s">
        <v>6955</v>
      </c>
      <c r="K3189" t="s">
        <v>6956</v>
      </c>
      <c r="L3189" t="s">
        <v>114</v>
      </c>
      <c r="M3189" t="s">
        <v>5486</v>
      </c>
      <c r="N3189" t="s">
        <v>5487</v>
      </c>
      <c r="O3189" t="s">
        <v>6957</v>
      </c>
      <c r="P3189" t="s">
        <v>30248</v>
      </c>
      <c r="R3189" t="str">
        <f t="shared" si="98"/>
        <v>高密</v>
      </c>
      <c r="S3189" t="str">
        <f t="shared" si="99"/>
        <v>0106</v>
      </c>
    </row>
    <row r="3190" spans="1:19">
      <c r="A3190" t="s">
        <v>30249</v>
      </c>
      <c r="B3190" t="s">
        <v>30250</v>
      </c>
      <c r="C3190" t="s">
        <v>49</v>
      </c>
      <c r="D3190" t="s">
        <v>30251</v>
      </c>
      <c r="E3190" t="s">
        <v>26638</v>
      </c>
      <c r="F3190" t="s">
        <v>30252</v>
      </c>
      <c r="G3190" t="s">
        <v>30253</v>
      </c>
      <c r="H3190" t="s">
        <v>30254</v>
      </c>
      <c r="I3190" t="s">
        <v>4785</v>
      </c>
      <c r="J3190" t="s">
        <v>5234</v>
      </c>
      <c r="K3190" t="s">
        <v>5235</v>
      </c>
      <c r="L3190" t="s">
        <v>50</v>
      </c>
      <c r="M3190" t="s">
        <v>5236</v>
      </c>
      <c r="N3190" t="s">
        <v>4892</v>
      </c>
      <c r="O3190" t="s">
        <v>5237</v>
      </c>
      <c r="P3190" t="s">
        <v>30255</v>
      </c>
      <c r="R3190" t="str">
        <f t="shared" si="98"/>
        <v>青州</v>
      </c>
      <c r="S3190" t="str">
        <f t="shared" si="99"/>
        <v>0106</v>
      </c>
    </row>
    <row r="3191" spans="1:19">
      <c r="A3191" t="s">
        <v>30256</v>
      </c>
      <c r="B3191" t="s">
        <v>30257</v>
      </c>
      <c r="C3191" t="s">
        <v>49</v>
      </c>
      <c r="D3191" t="s">
        <v>30258</v>
      </c>
      <c r="E3191" t="s">
        <v>26780</v>
      </c>
      <c r="F3191" t="s">
        <v>30259</v>
      </c>
      <c r="G3191" t="s">
        <v>30260</v>
      </c>
      <c r="H3191" t="s">
        <v>30261</v>
      </c>
      <c r="I3191" t="s">
        <v>4955</v>
      </c>
      <c r="J3191" t="s">
        <v>7611</v>
      </c>
      <c r="K3191" t="s">
        <v>7612</v>
      </c>
      <c r="L3191" t="s">
        <v>123</v>
      </c>
      <c r="M3191" t="s">
        <v>5364</v>
      </c>
      <c r="N3191" t="s">
        <v>4832</v>
      </c>
      <c r="O3191" t="s">
        <v>7613</v>
      </c>
      <c r="P3191" t="s">
        <v>30262</v>
      </c>
      <c r="Q3191" t="s">
        <v>30263</v>
      </c>
      <c r="R3191" t="str">
        <f t="shared" si="98"/>
        <v>诸城</v>
      </c>
      <c r="S3191" t="str">
        <f t="shared" si="99"/>
        <v>0106</v>
      </c>
    </row>
    <row r="3192" spans="1:19">
      <c r="A3192" t="s">
        <v>30264</v>
      </c>
      <c r="B3192" t="s">
        <v>30265</v>
      </c>
      <c r="C3192" t="s">
        <v>49</v>
      </c>
      <c r="D3192" t="s">
        <v>30266</v>
      </c>
      <c r="E3192" t="s">
        <v>26614</v>
      </c>
      <c r="F3192" t="s">
        <v>30267</v>
      </c>
      <c r="G3192" t="s">
        <v>30268</v>
      </c>
      <c r="H3192" t="s">
        <v>30269</v>
      </c>
      <c r="I3192" t="s">
        <v>12119</v>
      </c>
      <c r="J3192" t="s">
        <v>6973</v>
      </c>
      <c r="K3192" t="s">
        <v>6974</v>
      </c>
      <c r="L3192" t="s">
        <v>60</v>
      </c>
      <c r="M3192" t="s">
        <v>5511</v>
      </c>
      <c r="N3192" t="s">
        <v>6243</v>
      </c>
      <c r="O3192" t="s">
        <v>6975</v>
      </c>
      <c r="P3192" t="s">
        <v>30270</v>
      </c>
      <c r="Q3192" t="s">
        <v>30271</v>
      </c>
      <c r="R3192" t="str">
        <f t="shared" si="98"/>
        <v>奎文</v>
      </c>
      <c r="S3192" t="str">
        <f t="shared" si="99"/>
        <v>0106</v>
      </c>
    </row>
    <row r="3193" spans="1:19">
      <c r="A3193" t="s">
        <v>30272</v>
      </c>
      <c r="B3193" t="s">
        <v>30273</v>
      </c>
      <c r="C3193" t="s">
        <v>49</v>
      </c>
      <c r="D3193" t="s">
        <v>30274</v>
      </c>
      <c r="E3193" t="s">
        <v>26605</v>
      </c>
      <c r="F3193" t="s">
        <v>30275</v>
      </c>
      <c r="G3193" t="s">
        <v>30276</v>
      </c>
      <c r="H3193" t="s">
        <v>30277</v>
      </c>
      <c r="I3193" t="s">
        <v>4813</v>
      </c>
      <c r="J3193" t="s">
        <v>14530</v>
      </c>
      <c r="K3193" t="s">
        <v>14531</v>
      </c>
      <c r="L3193" t="s">
        <v>148</v>
      </c>
      <c r="M3193" t="s">
        <v>6918</v>
      </c>
      <c r="N3193" t="s">
        <v>4892</v>
      </c>
      <c r="O3193" t="s">
        <v>14532</v>
      </c>
      <c r="P3193" t="s">
        <v>30278</v>
      </c>
      <c r="R3193" t="str">
        <f t="shared" si="98"/>
        <v>寒亭</v>
      </c>
      <c r="S3193" t="str">
        <f t="shared" si="99"/>
        <v>0106</v>
      </c>
    </row>
    <row r="3194" spans="1:19">
      <c r="A3194" t="s">
        <v>30279</v>
      </c>
      <c r="B3194" t="s">
        <v>30280</v>
      </c>
      <c r="C3194" t="s">
        <v>49</v>
      </c>
      <c r="D3194" t="s">
        <v>30281</v>
      </c>
      <c r="E3194" t="s">
        <v>30282</v>
      </c>
      <c r="F3194" t="s">
        <v>30283</v>
      </c>
      <c r="G3194" t="s">
        <v>30284</v>
      </c>
      <c r="H3194" t="s">
        <v>30285</v>
      </c>
      <c r="I3194" t="s">
        <v>12119</v>
      </c>
      <c r="J3194" t="s">
        <v>5305</v>
      </c>
      <c r="K3194" t="s">
        <v>5306</v>
      </c>
      <c r="L3194" t="s">
        <v>60</v>
      </c>
      <c r="M3194" t="s">
        <v>4774</v>
      </c>
      <c r="N3194" t="s">
        <v>5699</v>
      </c>
      <c r="O3194" t="s">
        <v>5307</v>
      </c>
      <c r="P3194" t="s">
        <v>30286</v>
      </c>
      <c r="Q3194" t="s">
        <v>30287</v>
      </c>
      <c r="R3194" t="str">
        <f t="shared" si="98"/>
        <v>奎文</v>
      </c>
      <c r="S3194" t="str">
        <f t="shared" si="99"/>
        <v>0106</v>
      </c>
    </row>
    <row r="3195" spans="1:19">
      <c r="A3195" t="s">
        <v>30288</v>
      </c>
      <c r="B3195" t="s">
        <v>30289</v>
      </c>
      <c r="C3195" t="s">
        <v>49</v>
      </c>
      <c r="D3195" t="s">
        <v>30290</v>
      </c>
      <c r="E3195" t="s">
        <v>26780</v>
      </c>
      <c r="F3195" t="s">
        <v>30291</v>
      </c>
      <c r="G3195" t="s">
        <v>30292</v>
      </c>
      <c r="H3195" t="s">
        <v>30293</v>
      </c>
      <c r="I3195" t="s">
        <v>4785</v>
      </c>
      <c r="J3195" t="s">
        <v>25445</v>
      </c>
      <c r="K3195" t="s">
        <v>25446</v>
      </c>
      <c r="L3195" t="s">
        <v>375</v>
      </c>
      <c r="M3195" t="s">
        <v>5599</v>
      </c>
      <c r="N3195" t="s">
        <v>5112</v>
      </c>
      <c r="O3195" t="s">
        <v>25447</v>
      </c>
      <c r="Q3195" t="s">
        <v>30294</v>
      </c>
      <c r="R3195" t="str">
        <f t="shared" si="98"/>
        <v>昌邑</v>
      </c>
      <c r="S3195" t="str">
        <f t="shared" si="99"/>
        <v>0106</v>
      </c>
    </row>
    <row r="3196" spans="1:19">
      <c r="A3196" t="s">
        <v>30295</v>
      </c>
      <c r="B3196" t="s">
        <v>30296</v>
      </c>
      <c r="C3196" t="s">
        <v>49</v>
      </c>
      <c r="D3196" t="s">
        <v>30297</v>
      </c>
      <c r="E3196" t="s">
        <v>30298</v>
      </c>
      <c r="F3196" t="s">
        <v>30299</v>
      </c>
      <c r="G3196" t="s">
        <v>30300</v>
      </c>
      <c r="H3196" t="s">
        <v>30301</v>
      </c>
      <c r="I3196" t="s">
        <v>4828</v>
      </c>
      <c r="J3196" t="s">
        <v>6401</v>
      </c>
      <c r="K3196" t="s">
        <v>6402</v>
      </c>
      <c r="L3196" t="s">
        <v>105</v>
      </c>
      <c r="M3196" t="s">
        <v>5224</v>
      </c>
      <c r="N3196" t="s">
        <v>6308</v>
      </c>
      <c r="O3196" t="s">
        <v>28776</v>
      </c>
      <c r="P3196" t="s">
        <v>30302</v>
      </c>
      <c r="R3196" t="str">
        <f t="shared" si="98"/>
        <v>寿光</v>
      </c>
      <c r="S3196" t="str">
        <f t="shared" si="99"/>
        <v>0106</v>
      </c>
    </row>
    <row r="3197" spans="1:19">
      <c r="A3197" t="s">
        <v>30303</v>
      </c>
      <c r="B3197" t="s">
        <v>30304</v>
      </c>
      <c r="C3197" t="s">
        <v>49</v>
      </c>
      <c r="D3197" t="s">
        <v>30305</v>
      </c>
      <c r="E3197" t="s">
        <v>26614</v>
      </c>
      <c r="F3197" t="s">
        <v>30306</v>
      </c>
      <c r="G3197" t="s">
        <v>30307</v>
      </c>
      <c r="I3197" t="s">
        <v>12119</v>
      </c>
      <c r="L3197" t="s">
        <v>262</v>
      </c>
      <c r="M3197" t="s">
        <v>10318</v>
      </c>
      <c r="R3197" t="str">
        <f t="shared" si="98"/>
        <v>寒亭</v>
      </c>
      <c r="S3197" t="str">
        <f t="shared" si="99"/>
        <v>0106</v>
      </c>
    </row>
    <row r="3198" spans="1:19">
      <c r="A3198" t="s">
        <v>30308</v>
      </c>
      <c r="B3198" t="s">
        <v>30309</v>
      </c>
      <c r="C3198" t="s">
        <v>49</v>
      </c>
      <c r="D3198" t="s">
        <v>30310</v>
      </c>
      <c r="E3198" t="s">
        <v>26605</v>
      </c>
      <c r="F3198" t="s">
        <v>30311</v>
      </c>
      <c r="G3198" t="s">
        <v>30312</v>
      </c>
      <c r="H3198" t="s">
        <v>30313</v>
      </c>
      <c r="I3198" t="s">
        <v>4828</v>
      </c>
      <c r="J3198" t="s">
        <v>4956</v>
      </c>
      <c r="K3198" t="s">
        <v>4957</v>
      </c>
      <c r="L3198" t="s">
        <v>95</v>
      </c>
      <c r="M3198" t="s">
        <v>4958</v>
      </c>
      <c r="N3198" t="s">
        <v>4933</v>
      </c>
      <c r="O3198" t="s">
        <v>4960</v>
      </c>
      <c r="P3198" t="s">
        <v>30314</v>
      </c>
      <c r="R3198" t="str">
        <f t="shared" si="98"/>
        <v>安丘</v>
      </c>
      <c r="S3198" t="str">
        <f t="shared" si="99"/>
        <v>0106</v>
      </c>
    </row>
    <row r="3199" spans="1:19">
      <c r="A3199" t="s">
        <v>30315</v>
      </c>
      <c r="B3199" t="s">
        <v>30316</v>
      </c>
      <c r="C3199" t="s">
        <v>49</v>
      </c>
      <c r="D3199" t="s">
        <v>30317</v>
      </c>
      <c r="E3199" t="s">
        <v>26614</v>
      </c>
      <c r="F3199" t="s">
        <v>30318</v>
      </c>
      <c r="G3199" t="s">
        <v>30319</v>
      </c>
      <c r="H3199" t="s">
        <v>30320</v>
      </c>
      <c r="I3199" t="s">
        <v>12119</v>
      </c>
      <c r="J3199" t="s">
        <v>26946</v>
      </c>
      <c r="K3199" t="s">
        <v>26947</v>
      </c>
      <c r="L3199" t="s">
        <v>114</v>
      </c>
      <c r="M3199" t="s">
        <v>9614</v>
      </c>
      <c r="N3199" t="s">
        <v>5112</v>
      </c>
      <c r="O3199" t="s">
        <v>26948</v>
      </c>
      <c r="Q3199" t="s">
        <v>30321</v>
      </c>
      <c r="R3199" t="str">
        <f t="shared" si="98"/>
        <v>高密</v>
      </c>
      <c r="S3199" t="str">
        <f t="shared" si="99"/>
        <v>0106</v>
      </c>
    </row>
    <row r="3200" spans="1:19">
      <c r="A3200" t="s">
        <v>30322</v>
      </c>
      <c r="B3200" t="s">
        <v>30323</v>
      </c>
      <c r="C3200" t="s">
        <v>49</v>
      </c>
      <c r="D3200" t="s">
        <v>30324</v>
      </c>
      <c r="E3200" t="s">
        <v>26614</v>
      </c>
      <c r="F3200" t="s">
        <v>30325</v>
      </c>
      <c r="G3200" t="s">
        <v>30326</v>
      </c>
      <c r="H3200" t="s">
        <v>30327</v>
      </c>
      <c r="I3200" t="s">
        <v>12119</v>
      </c>
      <c r="J3200" t="s">
        <v>26946</v>
      </c>
      <c r="K3200" t="s">
        <v>26947</v>
      </c>
      <c r="L3200" t="s">
        <v>114</v>
      </c>
      <c r="M3200" t="s">
        <v>9614</v>
      </c>
      <c r="N3200" t="s">
        <v>5112</v>
      </c>
      <c r="O3200" t="s">
        <v>26948</v>
      </c>
      <c r="P3200" t="s">
        <v>30328</v>
      </c>
      <c r="R3200" t="str">
        <f t="shared" si="98"/>
        <v>高密</v>
      </c>
      <c r="S3200" t="str">
        <f t="shared" si="99"/>
        <v>0106</v>
      </c>
    </row>
    <row r="3201" spans="1:19">
      <c r="A3201" t="s">
        <v>30329</v>
      </c>
      <c r="B3201" t="s">
        <v>30330</v>
      </c>
      <c r="C3201" t="s">
        <v>49</v>
      </c>
      <c r="D3201" t="s">
        <v>30331</v>
      </c>
      <c r="E3201" t="s">
        <v>26638</v>
      </c>
      <c r="F3201" t="s">
        <v>30332</v>
      </c>
      <c r="G3201" t="s">
        <v>30333</v>
      </c>
      <c r="H3201" t="s">
        <v>30334</v>
      </c>
      <c r="I3201" t="s">
        <v>4955</v>
      </c>
      <c r="J3201" t="s">
        <v>5647</v>
      </c>
      <c r="K3201" t="s">
        <v>5648</v>
      </c>
      <c r="L3201" t="s">
        <v>95</v>
      </c>
      <c r="M3201" t="s">
        <v>5649</v>
      </c>
      <c r="N3201" t="s">
        <v>5421</v>
      </c>
      <c r="O3201" t="s">
        <v>5650</v>
      </c>
      <c r="Q3201" t="s">
        <v>30335</v>
      </c>
      <c r="R3201" t="str">
        <f t="shared" ref="R3201:R3264" si="100">IF(OR(LEFT(L3201,2)="高新"),"奎文",IF(LEFT(L3201,2)="峡山","坊子",IF(LEFT(L3201,2)="滨海","寒亭",LEFT(L3201,2))))</f>
        <v>安丘</v>
      </c>
      <c r="S3201" t="str">
        <f t="shared" ref="S3201:S3264" si="101">TEXT(B3201,"mmdd")</f>
        <v>0106</v>
      </c>
    </row>
    <row r="3202" spans="1:19">
      <c r="A3202" t="s">
        <v>30336</v>
      </c>
      <c r="B3202" t="s">
        <v>30337</v>
      </c>
      <c r="C3202" t="s">
        <v>49</v>
      </c>
      <c r="D3202" t="s">
        <v>30338</v>
      </c>
      <c r="E3202" t="s">
        <v>26605</v>
      </c>
      <c r="F3202" t="s">
        <v>30339</v>
      </c>
      <c r="G3202" t="s">
        <v>30340</v>
      </c>
      <c r="H3202" t="s">
        <v>30341</v>
      </c>
      <c r="I3202" t="s">
        <v>4771</v>
      </c>
      <c r="J3202" t="s">
        <v>5810</v>
      </c>
      <c r="K3202" t="s">
        <v>5811</v>
      </c>
      <c r="L3202" t="s">
        <v>77</v>
      </c>
      <c r="M3202" t="s">
        <v>5812</v>
      </c>
      <c r="N3202" t="s">
        <v>5296</v>
      </c>
      <c r="O3202" t="s">
        <v>5813</v>
      </c>
      <c r="P3202" t="s">
        <v>30342</v>
      </c>
      <c r="Q3202" t="s">
        <v>30343</v>
      </c>
      <c r="R3202" t="str">
        <f t="shared" si="100"/>
        <v>临朐</v>
      </c>
      <c r="S3202" t="str">
        <f t="shared" si="101"/>
        <v>0106</v>
      </c>
    </row>
    <row r="3203" spans="1:19">
      <c r="A3203" t="s">
        <v>30344</v>
      </c>
      <c r="B3203" t="s">
        <v>30345</v>
      </c>
      <c r="C3203" t="s">
        <v>49</v>
      </c>
      <c r="D3203" t="s">
        <v>30346</v>
      </c>
      <c r="E3203" t="s">
        <v>26780</v>
      </c>
      <c r="F3203" t="s">
        <v>30347</v>
      </c>
      <c r="G3203" t="s">
        <v>30348</v>
      </c>
      <c r="H3203" t="s">
        <v>30349</v>
      </c>
      <c r="I3203" t="s">
        <v>4852</v>
      </c>
      <c r="J3203" t="s">
        <v>11292</v>
      </c>
      <c r="K3203" t="s">
        <v>11293</v>
      </c>
      <c r="L3203" t="s">
        <v>86</v>
      </c>
      <c r="M3203" t="s">
        <v>11294</v>
      </c>
      <c r="N3203" t="s">
        <v>6308</v>
      </c>
      <c r="O3203" t="s">
        <v>11295</v>
      </c>
      <c r="P3203" t="s">
        <v>30350</v>
      </c>
      <c r="Q3203" t="s">
        <v>30351</v>
      </c>
      <c r="R3203" t="str">
        <f t="shared" si="100"/>
        <v>坊子</v>
      </c>
      <c r="S3203" t="str">
        <f t="shared" si="101"/>
        <v>0106</v>
      </c>
    </row>
    <row r="3204" spans="1:19">
      <c r="A3204" t="s">
        <v>30352</v>
      </c>
      <c r="B3204" t="s">
        <v>30353</v>
      </c>
      <c r="C3204" t="s">
        <v>49</v>
      </c>
      <c r="D3204" t="s">
        <v>30354</v>
      </c>
      <c r="E3204" t="s">
        <v>26780</v>
      </c>
      <c r="F3204" t="s">
        <v>30355</v>
      </c>
      <c r="G3204" t="s">
        <v>30356</v>
      </c>
      <c r="H3204" t="s">
        <v>30357</v>
      </c>
      <c r="I3204" t="s">
        <v>4852</v>
      </c>
      <c r="J3204" t="s">
        <v>5027</v>
      </c>
      <c r="K3204" t="s">
        <v>5028</v>
      </c>
      <c r="L3204" t="s">
        <v>105</v>
      </c>
      <c r="M3204" t="s">
        <v>5029</v>
      </c>
      <c r="N3204" t="s">
        <v>4845</v>
      </c>
      <c r="O3204" t="s">
        <v>5031</v>
      </c>
      <c r="P3204" t="s">
        <v>30358</v>
      </c>
      <c r="R3204" t="str">
        <f t="shared" si="100"/>
        <v>寿光</v>
      </c>
      <c r="S3204" t="str">
        <f t="shared" si="101"/>
        <v>0106</v>
      </c>
    </row>
    <row r="3205" spans="1:19">
      <c r="A3205" t="s">
        <v>30359</v>
      </c>
      <c r="B3205" t="s">
        <v>30360</v>
      </c>
      <c r="C3205" t="s">
        <v>49</v>
      </c>
      <c r="D3205" t="s">
        <v>30361</v>
      </c>
      <c r="E3205" t="s">
        <v>26645</v>
      </c>
      <c r="F3205" t="s">
        <v>30362</v>
      </c>
      <c r="G3205" t="s">
        <v>30363</v>
      </c>
      <c r="H3205" t="s">
        <v>30364</v>
      </c>
      <c r="I3205" t="s">
        <v>12119</v>
      </c>
      <c r="J3205" t="s">
        <v>7155</v>
      </c>
      <c r="K3205" t="s">
        <v>7156</v>
      </c>
      <c r="L3205" t="s">
        <v>148</v>
      </c>
      <c r="M3205" t="s">
        <v>6391</v>
      </c>
      <c r="N3205" t="s">
        <v>5112</v>
      </c>
      <c r="O3205" t="s">
        <v>7157</v>
      </c>
      <c r="P3205" t="s">
        <v>30365</v>
      </c>
      <c r="R3205" t="str">
        <f t="shared" si="100"/>
        <v>寒亭</v>
      </c>
      <c r="S3205" t="str">
        <f t="shared" si="101"/>
        <v>0106</v>
      </c>
    </row>
    <row r="3206" spans="1:19">
      <c r="A3206" t="s">
        <v>30366</v>
      </c>
      <c r="B3206" t="s">
        <v>30367</v>
      </c>
      <c r="C3206" t="s">
        <v>49</v>
      </c>
      <c r="D3206" t="s">
        <v>30368</v>
      </c>
      <c r="E3206" t="s">
        <v>26614</v>
      </c>
      <c r="F3206" t="s">
        <v>30369</v>
      </c>
      <c r="G3206" t="s">
        <v>30370</v>
      </c>
      <c r="H3206" t="s">
        <v>30371</v>
      </c>
      <c r="I3206" t="s">
        <v>4841</v>
      </c>
      <c r="J3206" t="s">
        <v>5462</v>
      </c>
      <c r="K3206" t="s">
        <v>5463</v>
      </c>
      <c r="L3206" t="s">
        <v>95</v>
      </c>
      <c r="M3206" t="s">
        <v>4844</v>
      </c>
      <c r="O3206" t="s">
        <v>5464</v>
      </c>
      <c r="P3206" t="s">
        <v>30372</v>
      </c>
      <c r="Q3206" t="s">
        <v>30373</v>
      </c>
      <c r="R3206" t="str">
        <f t="shared" si="100"/>
        <v>安丘</v>
      </c>
      <c r="S3206" t="str">
        <f t="shared" si="101"/>
        <v>0106</v>
      </c>
    </row>
    <row r="3207" spans="1:19">
      <c r="A3207" t="s">
        <v>30374</v>
      </c>
      <c r="B3207" t="s">
        <v>30375</v>
      </c>
      <c r="C3207" t="s">
        <v>49</v>
      </c>
      <c r="D3207" t="s">
        <v>30376</v>
      </c>
      <c r="E3207" t="s">
        <v>26614</v>
      </c>
      <c r="F3207" t="s">
        <v>30377</v>
      </c>
      <c r="G3207" t="s">
        <v>30378</v>
      </c>
      <c r="H3207" t="s">
        <v>30379</v>
      </c>
      <c r="I3207" t="s">
        <v>4828</v>
      </c>
      <c r="J3207" t="s">
        <v>7963</v>
      </c>
      <c r="K3207" t="s">
        <v>7964</v>
      </c>
      <c r="L3207" t="s">
        <v>60</v>
      </c>
      <c r="M3207" t="s">
        <v>5511</v>
      </c>
      <c r="O3207" t="s">
        <v>7965</v>
      </c>
      <c r="P3207" t="s">
        <v>30380</v>
      </c>
      <c r="Q3207" t="s">
        <v>30381</v>
      </c>
      <c r="R3207" t="str">
        <f t="shared" si="100"/>
        <v>奎文</v>
      </c>
      <c r="S3207" t="str">
        <f t="shared" si="101"/>
        <v>0106</v>
      </c>
    </row>
    <row r="3208" spans="1:19">
      <c r="A3208" t="s">
        <v>30382</v>
      </c>
      <c r="B3208" t="s">
        <v>30383</v>
      </c>
      <c r="C3208" t="s">
        <v>49</v>
      </c>
      <c r="D3208" t="s">
        <v>30384</v>
      </c>
      <c r="E3208" t="s">
        <v>26614</v>
      </c>
      <c r="F3208" t="s">
        <v>30385</v>
      </c>
      <c r="G3208" t="s">
        <v>30386</v>
      </c>
      <c r="H3208" t="s">
        <v>30387</v>
      </c>
      <c r="I3208" t="s">
        <v>12119</v>
      </c>
      <c r="J3208" t="s">
        <v>6804</v>
      </c>
      <c r="K3208" t="s">
        <v>6805</v>
      </c>
      <c r="L3208" t="s">
        <v>123</v>
      </c>
      <c r="M3208" t="s">
        <v>4994</v>
      </c>
      <c r="O3208" t="s">
        <v>6806</v>
      </c>
      <c r="P3208" t="s">
        <v>30388</v>
      </c>
      <c r="Q3208" t="s">
        <v>30389</v>
      </c>
      <c r="R3208" t="str">
        <f t="shared" si="100"/>
        <v>诸城</v>
      </c>
      <c r="S3208" t="str">
        <f t="shared" si="101"/>
        <v>0106</v>
      </c>
    </row>
    <row r="3209" spans="1:19">
      <c r="A3209" t="s">
        <v>30390</v>
      </c>
      <c r="B3209" t="s">
        <v>30391</v>
      </c>
      <c r="C3209" t="s">
        <v>49</v>
      </c>
      <c r="D3209" t="s">
        <v>30392</v>
      </c>
      <c r="E3209" t="s">
        <v>30282</v>
      </c>
      <c r="F3209" t="s">
        <v>30393</v>
      </c>
      <c r="G3209" t="s">
        <v>30394</v>
      </c>
      <c r="H3209" t="s">
        <v>30395</v>
      </c>
      <c r="I3209" t="s">
        <v>12119</v>
      </c>
      <c r="J3209" t="s">
        <v>6878</v>
      </c>
      <c r="K3209" t="s">
        <v>6879</v>
      </c>
      <c r="L3209" t="s">
        <v>95</v>
      </c>
      <c r="M3209" t="s">
        <v>4844</v>
      </c>
      <c r="N3209" t="s">
        <v>5619</v>
      </c>
      <c r="O3209" t="s">
        <v>6880</v>
      </c>
      <c r="P3209" t="s">
        <v>30396</v>
      </c>
      <c r="R3209" t="str">
        <f t="shared" si="100"/>
        <v>安丘</v>
      </c>
      <c r="S3209" t="str">
        <f t="shared" si="101"/>
        <v>0106</v>
      </c>
    </row>
    <row r="3210" spans="1:19">
      <c r="A3210" t="s">
        <v>30397</v>
      </c>
      <c r="B3210" t="s">
        <v>30398</v>
      </c>
      <c r="C3210" t="s">
        <v>49</v>
      </c>
      <c r="D3210" t="s">
        <v>30399</v>
      </c>
      <c r="E3210" t="s">
        <v>26614</v>
      </c>
      <c r="F3210" t="s">
        <v>30400</v>
      </c>
      <c r="G3210" t="s">
        <v>30401</v>
      </c>
      <c r="H3210" t="s">
        <v>30402</v>
      </c>
      <c r="I3210" t="s">
        <v>4785</v>
      </c>
      <c r="J3210" t="s">
        <v>7677</v>
      </c>
      <c r="K3210" t="s">
        <v>7678</v>
      </c>
      <c r="L3210" t="s">
        <v>86</v>
      </c>
      <c r="M3210" t="s">
        <v>7679</v>
      </c>
      <c r="O3210" t="s">
        <v>7680</v>
      </c>
      <c r="P3210" t="s">
        <v>30403</v>
      </c>
      <c r="Q3210" t="s">
        <v>30404</v>
      </c>
      <c r="R3210" t="str">
        <f t="shared" si="100"/>
        <v>坊子</v>
      </c>
      <c r="S3210" t="str">
        <f t="shared" si="101"/>
        <v>0106</v>
      </c>
    </row>
    <row r="3211" spans="1:19">
      <c r="A3211" t="s">
        <v>30405</v>
      </c>
      <c r="B3211" t="s">
        <v>30406</v>
      </c>
      <c r="C3211" t="s">
        <v>49</v>
      </c>
      <c r="D3211" t="s">
        <v>30407</v>
      </c>
      <c r="E3211" t="s">
        <v>26780</v>
      </c>
      <c r="F3211" t="s">
        <v>30408</v>
      </c>
      <c r="G3211" t="s">
        <v>30409</v>
      </c>
      <c r="H3211" t="s">
        <v>30410</v>
      </c>
      <c r="I3211" t="s">
        <v>4852</v>
      </c>
      <c r="J3211" t="s">
        <v>5886</v>
      </c>
      <c r="K3211" t="s">
        <v>5887</v>
      </c>
      <c r="L3211" t="s">
        <v>60</v>
      </c>
      <c r="M3211" t="s">
        <v>5888</v>
      </c>
      <c r="N3211" t="s">
        <v>12148</v>
      </c>
      <c r="O3211" t="s">
        <v>5889</v>
      </c>
      <c r="P3211" t="s">
        <v>30411</v>
      </c>
      <c r="Q3211" t="s">
        <v>30412</v>
      </c>
      <c r="R3211" t="str">
        <f t="shared" si="100"/>
        <v>奎文</v>
      </c>
      <c r="S3211" t="str">
        <f t="shared" si="101"/>
        <v>0106</v>
      </c>
    </row>
    <row r="3212" spans="1:19">
      <c r="A3212" t="s">
        <v>30413</v>
      </c>
      <c r="B3212" t="s">
        <v>30414</v>
      </c>
      <c r="C3212" t="s">
        <v>49</v>
      </c>
      <c r="D3212" t="s">
        <v>30415</v>
      </c>
      <c r="E3212" t="s">
        <v>26605</v>
      </c>
      <c r="F3212" t="s">
        <v>30416</v>
      </c>
      <c r="G3212" t="s">
        <v>30417</v>
      </c>
      <c r="H3212" t="s">
        <v>30418</v>
      </c>
      <c r="I3212" t="s">
        <v>4828</v>
      </c>
      <c r="J3212" t="s">
        <v>10006</v>
      </c>
      <c r="K3212" t="s">
        <v>10007</v>
      </c>
      <c r="L3212" t="s">
        <v>60</v>
      </c>
      <c r="M3212" t="s">
        <v>5888</v>
      </c>
      <c r="N3212" t="s">
        <v>9962</v>
      </c>
      <c r="O3212" t="s">
        <v>10008</v>
      </c>
      <c r="P3212" t="s">
        <v>30419</v>
      </c>
      <c r="Q3212" t="s">
        <v>30420</v>
      </c>
      <c r="R3212" t="str">
        <f t="shared" si="100"/>
        <v>奎文</v>
      </c>
      <c r="S3212" t="str">
        <f t="shared" si="101"/>
        <v>0106</v>
      </c>
    </row>
    <row r="3213" spans="1:19">
      <c r="A3213" t="s">
        <v>30421</v>
      </c>
      <c r="B3213" t="s">
        <v>30422</v>
      </c>
      <c r="C3213" t="s">
        <v>49</v>
      </c>
      <c r="D3213" t="s">
        <v>30423</v>
      </c>
      <c r="E3213" t="s">
        <v>26645</v>
      </c>
      <c r="F3213" t="s">
        <v>30424</v>
      </c>
      <c r="G3213" t="s">
        <v>30425</v>
      </c>
      <c r="H3213" t="s">
        <v>30426</v>
      </c>
      <c r="I3213" t="s">
        <v>12119</v>
      </c>
      <c r="J3213" t="s">
        <v>5967</v>
      </c>
      <c r="K3213" t="s">
        <v>5968</v>
      </c>
      <c r="L3213" t="s">
        <v>60</v>
      </c>
      <c r="M3213" t="s">
        <v>4904</v>
      </c>
      <c r="N3213" t="s">
        <v>5112</v>
      </c>
      <c r="O3213" t="s">
        <v>5969</v>
      </c>
      <c r="P3213" t="s">
        <v>30427</v>
      </c>
      <c r="Q3213" t="s">
        <v>30428</v>
      </c>
      <c r="R3213" t="str">
        <f t="shared" si="100"/>
        <v>奎文</v>
      </c>
      <c r="S3213" t="str">
        <f t="shared" si="101"/>
        <v>0106</v>
      </c>
    </row>
    <row r="3214" spans="1:19">
      <c r="A3214" t="s">
        <v>30429</v>
      </c>
      <c r="B3214" t="s">
        <v>30430</v>
      </c>
      <c r="C3214" t="s">
        <v>49</v>
      </c>
      <c r="D3214" t="s">
        <v>30431</v>
      </c>
      <c r="E3214" t="s">
        <v>26780</v>
      </c>
      <c r="F3214" t="s">
        <v>30432</v>
      </c>
      <c r="G3214" t="s">
        <v>30433</v>
      </c>
      <c r="H3214" t="s">
        <v>30434</v>
      </c>
      <c r="I3214" t="s">
        <v>4771</v>
      </c>
      <c r="J3214" t="s">
        <v>10870</v>
      </c>
      <c r="K3214" t="s">
        <v>10871</v>
      </c>
      <c r="L3214" t="s">
        <v>60</v>
      </c>
      <c r="M3214" t="s">
        <v>5999</v>
      </c>
      <c r="N3214" t="s">
        <v>5211</v>
      </c>
      <c r="O3214" t="s">
        <v>10872</v>
      </c>
      <c r="P3214" t="s">
        <v>30435</v>
      </c>
      <c r="R3214" t="str">
        <f t="shared" si="100"/>
        <v>奎文</v>
      </c>
      <c r="S3214" t="str">
        <f t="shared" si="101"/>
        <v>0106</v>
      </c>
    </row>
    <row r="3215" spans="1:19">
      <c r="A3215" t="s">
        <v>30436</v>
      </c>
      <c r="B3215" t="s">
        <v>30437</v>
      </c>
      <c r="C3215" t="s">
        <v>49</v>
      </c>
      <c r="D3215" t="s">
        <v>30438</v>
      </c>
      <c r="E3215" t="s">
        <v>26780</v>
      </c>
      <c r="F3215" t="s">
        <v>30439</v>
      </c>
      <c r="G3215" t="s">
        <v>30440</v>
      </c>
      <c r="H3215" t="s">
        <v>30441</v>
      </c>
      <c r="I3215" t="s">
        <v>4785</v>
      </c>
      <c r="J3215" t="s">
        <v>8915</v>
      </c>
      <c r="K3215" t="s">
        <v>8916</v>
      </c>
      <c r="L3215" t="s">
        <v>86</v>
      </c>
      <c r="M3215" t="s">
        <v>7679</v>
      </c>
      <c r="N3215" t="s">
        <v>4789</v>
      </c>
      <c r="O3215" t="s">
        <v>8917</v>
      </c>
      <c r="P3215" t="s">
        <v>30442</v>
      </c>
      <c r="Q3215" t="s">
        <v>30443</v>
      </c>
      <c r="R3215" t="str">
        <f t="shared" si="100"/>
        <v>坊子</v>
      </c>
      <c r="S3215" t="str">
        <f t="shared" si="101"/>
        <v>0106</v>
      </c>
    </row>
    <row r="3216" spans="1:19">
      <c r="A3216" t="s">
        <v>30444</v>
      </c>
      <c r="B3216" t="s">
        <v>30445</v>
      </c>
      <c r="C3216" t="s">
        <v>49</v>
      </c>
      <c r="D3216" t="s">
        <v>30446</v>
      </c>
      <c r="E3216" t="s">
        <v>26942</v>
      </c>
      <c r="F3216" t="s">
        <v>30447</v>
      </c>
      <c r="G3216" t="s">
        <v>30448</v>
      </c>
      <c r="H3216" t="s">
        <v>30449</v>
      </c>
      <c r="I3216" t="s">
        <v>5184</v>
      </c>
      <c r="J3216" t="s">
        <v>6225</v>
      </c>
      <c r="K3216" t="s">
        <v>6226</v>
      </c>
      <c r="L3216" t="s">
        <v>123</v>
      </c>
      <c r="M3216" t="s">
        <v>5825</v>
      </c>
      <c r="N3216" t="s">
        <v>6601</v>
      </c>
      <c r="O3216" t="s">
        <v>6227</v>
      </c>
      <c r="P3216" t="s">
        <v>30450</v>
      </c>
      <c r="R3216" t="str">
        <f t="shared" si="100"/>
        <v>诸城</v>
      </c>
      <c r="S3216" t="str">
        <f t="shared" si="101"/>
        <v>0106</v>
      </c>
    </row>
    <row r="3217" spans="1:19">
      <c r="A3217" t="s">
        <v>30451</v>
      </c>
      <c r="B3217" t="s">
        <v>30452</v>
      </c>
      <c r="C3217" t="s">
        <v>49</v>
      </c>
      <c r="D3217" t="s">
        <v>30453</v>
      </c>
      <c r="E3217" t="s">
        <v>26614</v>
      </c>
      <c r="F3217" t="s">
        <v>30454</v>
      </c>
      <c r="G3217" t="s">
        <v>30455</v>
      </c>
      <c r="H3217" t="s">
        <v>30456</v>
      </c>
      <c r="I3217" t="s">
        <v>12119</v>
      </c>
      <c r="J3217" t="s">
        <v>8139</v>
      </c>
      <c r="K3217" t="s">
        <v>8140</v>
      </c>
      <c r="L3217" t="s">
        <v>105</v>
      </c>
      <c r="M3217" t="s">
        <v>6055</v>
      </c>
      <c r="O3217" t="s">
        <v>8141</v>
      </c>
      <c r="P3217" t="s">
        <v>30457</v>
      </c>
      <c r="R3217" t="str">
        <f t="shared" si="100"/>
        <v>寿光</v>
      </c>
      <c r="S3217" t="str">
        <f t="shared" si="101"/>
        <v>0106</v>
      </c>
    </row>
    <row r="3218" spans="1:19">
      <c r="A3218" t="s">
        <v>30458</v>
      </c>
      <c r="B3218" t="s">
        <v>30459</v>
      </c>
      <c r="C3218" t="s">
        <v>49</v>
      </c>
      <c r="D3218" t="s">
        <v>30460</v>
      </c>
      <c r="E3218" t="s">
        <v>26614</v>
      </c>
      <c r="F3218" t="s">
        <v>30461</v>
      </c>
      <c r="G3218" t="s">
        <v>30462</v>
      </c>
      <c r="H3218" t="s">
        <v>30463</v>
      </c>
      <c r="I3218" t="s">
        <v>4785</v>
      </c>
      <c r="J3218" t="s">
        <v>8722</v>
      </c>
      <c r="K3218" t="s">
        <v>8723</v>
      </c>
      <c r="L3218" t="s">
        <v>60</v>
      </c>
      <c r="M3218" t="s">
        <v>4904</v>
      </c>
      <c r="O3218" t="s">
        <v>8724</v>
      </c>
      <c r="P3218" t="s">
        <v>30464</v>
      </c>
      <c r="R3218" t="str">
        <f t="shared" si="100"/>
        <v>奎文</v>
      </c>
      <c r="S3218" t="str">
        <f t="shared" si="101"/>
        <v>0106</v>
      </c>
    </row>
    <row r="3219" spans="1:19">
      <c r="A3219" t="s">
        <v>30465</v>
      </c>
      <c r="B3219" t="s">
        <v>30466</v>
      </c>
      <c r="C3219" t="s">
        <v>49</v>
      </c>
      <c r="D3219" t="s">
        <v>30467</v>
      </c>
      <c r="E3219" t="s">
        <v>30468</v>
      </c>
      <c r="F3219" t="s">
        <v>30469</v>
      </c>
      <c r="G3219" t="s">
        <v>30470</v>
      </c>
      <c r="H3219" t="s">
        <v>30471</v>
      </c>
      <c r="I3219" t="s">
        <v>4955</v>
      </c>
      <c r="J3219" t="s">
        <v>5122</v>
      </c>
      <c r="K3219" t="s">
        <v>5123</v>
      </c>
      <c r="L3219" t="s">
        <v>237</v>
      </c>
      <c r="N3219" t="s">
        <v>4832</v>
      </c>
      <c r="O3219" t="s">
        <v>5124</v>
      </c>
      <c r="R3219" t="str">
        <f t="shared" si="100"/>
        <v>潍城</v>
      </c>
      <c r="S3219" t="str">
        <f t="shared" si="101"/>
        <v>0106</v>
      </c>
    </row>
    <row r="3220" spans="1:19">
      <c r="A3220" t="s">
        <v>30472</v>
      </c>
      <c r="B3220" t="s">
        <v>30473</v>
      </c>
      <c r="C3220" t="s">
        <v>49</v>
      </c>
      <c r="D3220" t="s">
        <v>30474</v>
      </c>
      <c r="E3220" t="s">
        <v>26605</v>
      </c>
      <c r="F3220" t="s">
        <v>30475</v>
      </c>
      <c r="G3220" t="s">
        <v>30476</v>
      </c>
      <c r="H3220" t="s">
        <v>30342</v>
      </c>
      <c r="I3220" t="s">
        <v>4841</v>
      </c>
      <c r="J3220" t="s">
        <v>8847</v>
      </c>
      <c r="K3220" t="s">
        <v>8848</v>
      </c>
      <c r="L3220" t="s">
        <v>60</v>
      </c>
      <c r="M3220" t="s">
        <v>5420</v>
      </c>
      <c r="O3220" t="s">
        <v>8849</v>
      </c>
      <c r="P3220" t="s">
        <v>30477</v>
      </c>
      <c r="R3220" t="str">
        <f t="shared" si="100"/>
        <v>奎文</v>
      </c>
      <c r="S3220" t="str">
        <f t="shared" si="101"/>
        <v>0106</v>
      </c>
    </row>
    <row r="3221" spans="1:19">
      <c r="A3221" t="s">
        <v>30478</v>
      </c>
      <c r="B3221" t="s">
        <v>30479</v>
      </c>
      <c r="C3221" t="s">
        <v>49</v>
      </c>
      <c r="D3221" t="s">
        <v>30480</v>
      </c>
      <c r="E3221" t="s">
        <v>26614</v>
      </c>
      <c r="F3221" t="s">
        <v>30481</v>
      </c>
      <c r="G3221" t="s">
        <v>30482</v>
      </c>
      <c r="H3221" t="s">
        <v>30483</v>
      </c>
      <c r="I3221" t="s">
        <v>4852</v>
      </c>
      <c r="J3221" t="s">
        <v>6065</v>
      </c>
      <c r="K3221" t="s">
        <v>6066</v>
      </c>
      <c r="L3221" t="s">
        <v>123</v>
      </c>
      <c r="M3221" t="s">
        <v>4994</v>
      </c>
      <c r="O3221" t="s">
        <v>6067</v>
      </c>
      <c r="P3221" t="s">
        <v>30484</v>
      </c>
      <c r="R3221" t="str">
        <f t="shared" si="100"/>
        <v>诸城</v>
      </c>
      <c r="S3221" t="str">
        <f t="shared" si="101"/>
        <v>0106</v>
      </c>
    </row>
    <row r="3222" spans="1:19">
      <c r="A3222" t="s">
        <v>30485</v>
      </c>
      <c r="B3222" t="s">
        <v>30486</v>
      </c>
      <c r="C3222" t="s">
        <v>49</v>
      </c>
      <c r="D3222" t="s">
        <v>30487</v>
      </c>
      <c r="E3222" t="s">
        <v>26614</v>
      </c>
      <c r="F3222" t="s">
        <v>30488</v>
      </c>
      <c r="G3222" t="s">
        <v>30489</v>
      </c>
      <c r="H3222" t="s">
        <v>30490</v>
      </c>
      <c r="I3222" t="s">
        <v>4929</v>
      </c>
      <c r="J3222" t="s">
        <v>7544</v>
      </c>
      <c r="K3222" t="s">
        <v>7545</v>
      </c>
      <c r="L3222" t="s">
        <v>375</v>
      </c>
      <c r="M3222" t="s">
        <v>7334</v>
      </c>
      <c r="O3222" t="s">
        <v>7546</v>
      </c>
      <c r="P3222" t="s">
        <v>30491</v>
      </c>
      <c r="Q3222" t="s">
        <v>30492</v>
      </c>
      <c r="R3222" t="str">
        <f t="shared" si="100"/>
        <v>昌邑</v>
      </c>
      <c r="S3222" t="str">
        <f t="shared" si="101"/>
        <v>0106</v>
      </c>
    </row>
    <row r="3223" spans="1:19">
      <c r="A3223" t="s">
        <v>30493</v>
      </c>
      <c r="B3223" t="s">
        <v>30494</v>
      </c>
      <c r="C3223" t="s">
        <v>49</v>
      </c>
      <c r="D3223" t="s">
        <v>30495</v>
      </c>
      <c r="E3223" t="s">
        <v>26614</v>
      </c>
      <c r="F3223" t="s">
        <v>30496</v>
      </c>
      <c r="G3223" t="s">
        <v>30497</v>
      </c>
      <c r="H3223" t="s">
        <v>30498</v>
      </c>
      <c r="I3223" t="s">
        <v>12119</v>
      </c>
      <c r="J3223" t="s">
        <v>6020</v>
      </c>
      <c r="K3223" t="s">
        <v>6021</v>
      </c>
      <c r="L3223" t="s">
        <v>123</v>
      </c>
      <c r="M3223" t="s">
        <v>6022</v>
      </c>
      <c r="N3223" t="s">
        <v>21870</v>
      </c>
      <c r="O3223" t="s">
        <v>6023</v>
      </c>
      <c r="P3223" t="s">
        <v>30499</v>
      </c>
      <c r="R3223" t="str">
        <f t="shared" si="100"/>
        <v>诸城</v>
      </c>
      <c r="S3223" t="str">
        <f t="shared" si="101"/>
        <v>0106</v>
      </c>
    </row>
    <row r="3224" spans="1:19">
      <c r="A3224" t="s">
        <v>30500</v>
      </c>
      <c r="B3224" t="s">
        <v>30501</v>
      </c>
      <c r="C3224" t="s">
        <v>49</v>
      </c>
      <c r="D3224" t="s">
        <v>30502</v>
      </c>
      <c r="E3224" t="s">
        <v>26645</v>
      </c>
      <c r="F3224" t="s">
        <v>30503</v>
      </c>
      <c r="G3224" t="s">
        <v>30504</v>
      </c>
      <c r="H3224" t="s">
        <v>30505</v>
      </c>
      <c r="I3224" t="s">
        <v>12119</v>
      </c>
      <c r="J3224" t="s">
        <v>8764</v>
      </c>
      <c r="K3224" t="s">
        <v>8765</v>
      </c>
      <c r="L3224" t="s">
        <v>375</v>
      </c>
      <c r="M3224" t="s">
        <v>7334</v>
      </c>
      <c r="N3224" t="s">
        <v>4972</v>
      </c>
      <c r="O3224" t="s">
        <v>8766</v>
      </c>
      <c r="P3224" t="s">
        <v>30506</v>
      </c>
      <c r="Q3224" t="s">
        <v>30507</v>
      </c>
      <c r="R3224" t="str">
        <f t="shared" si="100"/>
        <v>昌邑</v>
      </c>
      <c r="S3224" t="str">
        <f t="shared" si="101"/>
        <v>0106</v>
      </c>
    </row>
    <row r="3225" spans="1:19">
      <c r="A3225" t="s">
        <v>30508</v>
      </c>
      <c r="B3225" t="s">
        <v>30509</v>
      </c>
      <c r="C3225" t="s">
        <v>49</v>
      </c>
      <c r="D3225" t="s">
        <v>30510</v>
      </c>
      <c r="E3225" t="s">
        <v>26780</v>
      </c>
      <c r="F3225" t="s">
        <v>30511</v>
      </c>
      <c r="G3225" t="s">
        <v>30512</v>
      </c>
      <c r="H3225" t="s">
        <v>30513</v>
      </c>
      <c r="I3225" t="s">
        <v>4785</v>
      </c>
      <c r="J3225" t="s">
        <v>8055</v>
      </c>
      <c r="K3225" t="s">
        <v>8056</v>
      </c>
      <c r="L3225" t="s">
        <v>148</v>
      </c>
      <c r="M3225" t="s">
        <v>5272</v>
      </c>
      <c r="N3225" t="s">
        <v>5056</v>
      </c>
      <c r="O3225" t="s">
        <v>8057</v>
      </c>
      <c r="P3225" t="s">
        <v>30261</v>
      </c>
      <c r="Q3225" t="s">
        <v>30514</v>
      </c>
      <c r="R3225" t="str">
        <f t="shared" si="100"/>
        <v>寒亭</v>
      </c>
      <c r="S3225" t="str">
        <f t="shared" si="101"/>
        <v>0106</v>
      </c>
    </row>
    <row r="3226" spans="1:19">
      <c r="A3226" t="s">
        <v>30515</v>
      </c>
      <c r="B3226" t="s">
        <v>30516</v>
      </c>
      <c r="C3226" t="s">
        <v>49</v>
      </c>
      <c r="D3226" t="s">
        <v>30517</v>
      </c>
      <c r="E3226" t="s">
        <v>26780</v>
      </c>
      <c r="F3226" t="s">
        <v>22567</v>
      </c>
      <c r="G3226" t="s">
        <v>1248</v>
      </c>
      <c r="H3226" t="s">
        <v>30518</v>
      </c>
      <c r="I3226" t="s">
        <v>4852</v>
      </c>
      <c r="J3226" t="s">
        <v>9472</v>
      </c>
      <c r="K3226" t="s">
        <v>9473</v>
      </c>
      <c r="L3226" t="s">
        <v>95</v>
      </c>
      <c r="M3226" t="s">
        <v>5757</v>
      </c>
      <c r="N3226" t="s">
        <v>5069</v>
      </c>
      <c r="O3226" t="s">
        <v>9474</v>
      </c>
      <c r="P3226" t="s">
        <v>30519</v>
      </c>
      <c r="Q3226" t="s">
        <v>22570</v>
      </c>
      <c r="R3226" t="str">
        <f t="shared" si="100"/>
        <v>安丘</v>
      </c>
      <c r="S3226" t="str">
        <f t="shared" si="101"/>
        <v>0106</v>
      </c>
    </row>
    <row r="3227" spans="1:19">
      <c r="A3227" t="s">
        <v>30520</v>
      </c>
      <c r="B3227" t="s">
        <v>30521</v>
      </c>
      <c r="C3227" t="s">
        <v>49</v>
      </c>
      <c r="D3227" t="s">
        <v>30522</v>
      </c>
      <c r="E3227" t="s">
        <v>26614</v>
      </c>
      <c r="F3227" t="s">
        <v>30523</v>
      </c>
      <c r="G3227" t="s">
        <v>30524</v>
      </c>
      <c r="H3227" t="s">
        <v>30525</v>
      </c>
      <c r="I3227" t="s">
        <v>12119</v>
      </c>
      <c r="J3227" t="s">
        <v>26946</v>
      </c>
      <c r="K3227" t="s">
        <v>26947</v>
      </c>
      <c r="L3227" t="s">
        <v>114</v>
      </c>
      <c r="M3227" t="s">
        <v>9614</v>
      </c>
      <c r="N3227" t="s">
        <v>5112</v>
      </c>
      <c r="O3227" t="s">
        <v>26948</v>
      </c>
      <c r="P3227" t="s">
        <v>30526</v>
      </c>
      <c r="Q3227" t="s">
        <v>30527</v>
      </c>
      <c r="R3227" t="str">
        <f t="shared" si="100"/>
        <v>高密</v>
      </c>
      <c r="S3227" t="str">
        <f t="shared" si="101"/>
        <v>0106</v>
      </c>
    </row>
    <row r="3228" spans="1:19">
      <c r="A3228" t="s">
        <v>30528</v>
      </c>
      <c r="B3228" t="s">
        <v>30529</v>
      </c>
      <c r="C3228" t="s">
        <v>49</v>
      </c>
      <c r="D3228" t="s">
        <v>30530</v>
      </c>
      <c r="E3228" t="s">
        <v>26780</v>
      </c>
      <c r="F3228" t="s">
        <v>30531</v>
      </c>
      <c r="G3228" t="s">
        <v>30532</v>
      </c>
      <c r="H3228" t="s">
        <v>30533</v>
      </c>
      <c r="I3228" t="s">
        <v>4852</v>
      </c>
      <c r="J3228" t="s">
        <v>9154</v>
      </c>
      <c r="K3228" t="s">
        <v>9155</v>
      </c>
      <c r="L3228" t="s">
        <v>60</v>
      </c>
      <c r="M3228" t="s">
        <v>4774</v>
      </c>
      <c r="N3228" t="s">
        <v>4972</v>
      </c>
      <c r="O3228" t="s">
        <v>9156</v>
      </c>
      <c r="P3228" t="s">
        <v>30534</v>
      </c>
      <c r="Q3228" t="s">
        <v>30535</v>
      </c>
      <c r="R3228" t="str">
        <f t="shared" si="100"/>
        <v>奎文</v>
      </c>
      <c r="S3228" t="str">
        <f t="shared" si="101"/>
        <v>0106</v>
      </c>
    </row>
    <row r="3229" spans="1:19">
      <c r="A3229" t="s">
        <v>1458</v>
      </c>
      <c r="B3229" t="s">
        <v>30536</v>
      </c>
      <c r="C3229" t="s">
        <v>49</v>
      </c>
      <c r="D3229" t="s">
        <v>30537</v>
      </c>
      <c r="E3229" t="s">
        <v>26605</v>
      </c>
      <c r="F3229" t="s">
        <v>30538</v>
      </c>
      <c r="G3229" t="s">
        <v>1456</v>
      </c>
      <c r="H3229" t="s">
        <v>30539</v>
      </c>
      <c r="I3229" t="s">
        <v>4852</v>
      </c>
      <c r="J3229" t="s">
        <v>6496</v>
      </c>
      <c r="K3229" t="s">
        <v>6497</v>
      </c>
      <c r="L3229" t="s">
        <v>123</v>
      </c>
      <c r="M3229" t="s">
        <v>4932</v>
      </c>
      <c r="N3229" t="s">
        <v>5487</v>
      </c>
      <c r="O3229" t="s">
        <v>6498</v>
      </c>
      <c r="P3229" t="s">
        <v>30540</v>
      </c>
      <c r="Q3229" t="s">
        <v>30541</v>
      </c>
      <c r="R3229" t="str">
        <f t="shared" si="100"/>
        <v>诸城</v>
      </c>
      <c r="S3229" t="str">
        <f t="shared" si="101"/>
        <v>0106</v>
      </c>
    </row>
    <row r="3230" spans="1:19">
      <c r="A3230" t="s">
        <v>30542</v>
      </c>
      <c r="B3230" t="s">
        <v>30543</v>
      </c>
      <c r="C3230" t="s">
        <v>49</v>
      </c>
      <c r="D3230" t="s">
        <v>30544</v>
      </c>
      <c r="E3230" t="s">
        <v>26614</v>
      </c>
      <c r="F3230" t="s">
        <v>30545</v>
      </c>
      <c r="G3230" t="s">
        <v>30546</v>
      </c>
      <c r="H3230" t="s">
        <v>30547</v>
      </c>
      <c r="I3230" t="s">
        <v>4852</v>
      </c>
      <c r="J3230" t="s">
        <v>6348</v>
      </c>
      <c r="K3230" t="s">
        <v>6349</v>
      </c>
      <c r="L3230" t="s">
        <v>114</v>
      </c>
      <c r="M3230" t="s">
        <v>5486</v>
      </c>
      <c r="O3230" t="s">
        <v>6350</v>
      </c>
      <c r="P3230" t="s">
        <v>30548</v>
      </c>
      <c r="Q3230" t="s">
        <v>30549</v>
      </c>
      <c r="R3230" t="str">
        <f t="shared" si="100"/>
        <v>高密</v>
      </c>
      <c r="S3230" t="str">
        <f t="shared" si="101"/>
        <v>0106</v>
      </c>
    </row>
    <row r="3231" spans="1:19">
      <c r="A3231" t="s">
        <v>30550</v>
      </c>
      <c r="B3231" t="s">
        <v>30391</v>
      </c>
      <c r="C3231" t="s">
        <v>49</v>
      </c>
      <c r="D3231" t="s">
        <v>30551</v>
      </c>
      <c r="E3231" t="s">
        <v>26645</v>
      </c>
      <c r="F3231" t="s">
        <v>30552</v>
      </c>
      <c r="G3231" t="s">
        <v>30553</v>
      </c>
      <c r="H3231" t="s">
        <v>30554</v>
      </c>
      <c r="I3231" t="s">
        <v>12119</v>
      </c>
      <c r="J3231" t="s">
        <v>9734</v>
      </c>
      <c r="K3231" t="s">
        <v>9735</v>
      </c>
      <c r="L3231" t="s">
        <v>60</v>
      </c>
      <c r="M3231" t="s">
        <v>4904</v>
      </c>
      <c r="N3231" t="s">
        <v>5112</v>
      </c>
      <c r="O3231" t="s">
        <v>9736</v>
      </c>
      <c r="P3231" t="s">
        <v>30555</v>
      </c>
      <c r="Q3231" t="s">
        <v>30556</v>
      </c>
      <c r="R3231" t="str">
        <f t="shared" si="100"/>
        <v>奎文</v>
      </c>
      <c r="S3231" t="str">
        <f t="shared" si="101"/>
        <v>0106</v>
      </c>
    </row>
    <row r="3232" spans="1:19">
      <c r="A3232" t="s">
        <v>30557</v>
      </c>
      <c r="B3232" t="s">
        <v>30558</v>
      </c>
      <c r="C3232" t="s">
        <v>49</v>
      </c>
      <c r="D3232" t="s">
        <v>30559</v>
      </c>
      <c r="E3232" t="s">
        <v>26645</v>
      </c>
      <c r="F3232" t="s">
        <v>30560</v>
      </c>
      <c r="G3232" t="s">
        <v>30561</v>
      </c>
      <c r="H3232" t="s">
        <v>30562</v>
      </c>
      <c r="I3232" t="s">
        <v>12119</v>
      </c>
      <c r="J3232" t="s">
        <v>6508</v>
      </c>
      <c r="K3232" t="s">
        <v>6509</v>
      </c>
      <c r="L3232" t="s">
        <v>237</v>
      </c>
      <c r="M3232" t="s">
        <v>4868</v>
      </c>
      <c r="N3232" t="s">
        <v>4905</v>
      </c>
      <c r="O3232" t="s">
        <v>6510</v>
      </c>
      <c r="P3232" t="s">
        <v>30563</v>
      </c>
      <c r="R3232" t="str">
        <f t="shared" si="100"/>
        <v>潍城</v>
      </c>
      <c r="S3232" t="str">
        <f t="shared" si="101"/>
        <v>0106</v>
      </c>
    </row>
    <row r="3233" spans="1:19">
      <c r="A3233" t="s">
        <v>30564</v>
      </c>
      <c r="B3233" t="s">
        <v>30565</v>
      </c>
      <c r="C3233" t="s">
        <v>49</v>
      </c>
      <c r="D3233" t="s">
        <v>30566</v>
      </c>
      <c r="E3233" t="s">
        <v>26645</v>
      </c>
      <c r="F3233" t="s">
        <v>30567</v>
      </c>
      <c r="G3233" t="s">
        <v>30568</v>
      </c>
      <c r="H3233" t="s">
        <v>30569</v>
      </c>
      <c r="I3233" t="s">
        <v>12119</v>
      </c>
      <c r="J3233" t="s">
        <v>12985</v>
      </c>
      <c r="K3233" t="s">
        <v>12986</v>
      </c>
      <c r="L3233" t="s">
        <v>105</v>
      </c>
      <c r="M3233" t="s">
        <v>5769</v>
      </c>
      <c r="N3233" t="s">
        <v>5112</v>
      </c>
      <c r="O3233" t="s">
        <v>12987</v>
      </c>
      <c r="P3233" t="s">
        <v>30570</v>
      </c>
      <c r="Q3233" t="s">
        <v>30571</v>
      </c>
      <c r="R3233" t="str">
        <f t="shared" si="100"/>
        <v>寿光</v>
      </c>
      <c r="S3233" t="str">
        <f t="shared" si="101"/>
        <v>0106</v>
      </c>
    </row>
    <row r="3234" spans="1:19">
      <c r="A3234" t="s">
        <v>30572</v>
      </c>
      <c r="B3234" t="s">
        <v>30573</v>
      </c>
      <c r="C3234" t="s">
        <v>49</v>
      </c>
      <c r="D3234" t="s">
        <v>30574</v>
      </c>
      <c r="E3234" t="s">
        <v>30575</v>
      </c>
      <c r="F3234" t="s">
        <v>30576</v>
      </c>
      <c r="G3234" t="s">
        <v>30577</v>
      </c>
      <c r="H3234" t="s">
        <v>30578</v>
      </c>
      <c r="I3234" t="s">
        <v>4813</v>
      </c>
      <c r="J3234" t="s">
        <v>6740</v>
      </c>
      <c r="K3234" t="s">
        <v>6741</v>
      </c>
      <c r="L3234" t="s">
        <v>60</v>
      </c>
      <c r="M3234" t="s">
        <v>5888</v>
      </c>
      <c r="N3234" t="s">
        <v>5273</v>
      </c>
      <c r="O3234" t="s">
        <v>6742</v>
      </c>
      <c r="P3234" t="s">
        <v>30579</v>
      </c>
      <c r="R3234" t="str">
        <f t="shared" si="100"/>
        <v>奎文</v>
      </c>
      <c r="S3234" t="str">
        <f t="shared" si="101"/>
        <v>0106</v>
      </c>
    </row>
    <row r="3235" spans="1:19">
      <c r="A3235" t="s">
        <v>30580</v>
      </c>
      <c r="B3235" t="s">
        <v>30581</v>
      </c>
      <c r="C3235" t="s">
        <v>49</v>
      </c>
      <c r="D3235" t="s">
        <v>30582</v>
      </c>
      <c r="E3235" t="s">
        <v>30583</v>
      </c>
      <c r="F3235" t="s">
        <v>30584</v>
      </c>
      <c r="G3235" t="s">
        <v>30585</v>
      </c>
      <c r="H3235" t="s">
        <v>30586</v>
      </c>
      <c r="I3235" t="s">
        <v>12844</v>
      </c>
      <c r="J3235" t="s">
        <v>20770</v>
      </c>
      <c r="K3235" t="s">
        <v>20771</v>
      </c>
      <c r="L3235" t="s">
        <v>1136</v>
      </c>
      <c r="M3235" t="s">
        <v>6413</v>
      </c>
      <c r="N3235" t="s">
        <v>4933</v>
      </c>
      <c r="O3235" t="s">
        <v>20772</v>
      </c>
      <c r="P3235" t="s">
        <v>30587</v>
      </c>
      <c r="R3235" t="str">
        <f t="shared" si="100"/>
        <v>昌乐</v>
      </c>
      <c r="S3235" t="str">
        <f t="shared" si="101"/>
        <v>0106</v>
      </c>
    </row>
    <row r="3236" spans="1:19">
      <c r="A3236" t="s">
        <v>30588</v>
      </c>
      <c r="B3236" t="s">
        <v>30589</v>
      </c>
      <c r="C3236" t="s">
        <v>49</v>
      </c>
      <c r="D3236" t="s">
        <v>30590</v>
      </c>
      <c r="E3236" t="s">
        <v>26614</v>
      </c>
      <c r="F3236" t="s">
        <v>30591</v>
      </c>
      <c r="G3236" t="s">
        <v>30592</v>
      </c>
      <c r="H3236" t="s">
        <v>30593</v>
      </c>
      <c r="I3236" t="s">
        <v>4785</v>
      </c>
      <c r="J3236" t="s">
        <v>9612</v>
      </c>
      <c r="K3236" t="s">
        <v>9613</v>
      </c>
      <c r="L3236" t="s">
        <v>114</v>
      </c>
      <c r="M3236" t="s">
        <v>9614</v>
      </c>
      <c r="O3236" t="s">
        <v>9615</v>
      </c>
      <c r="P3236" t="s">
        <v>30594</v>
      </c>
      <c r="R3236" t="str">
        <f t="shared" si="100"/>
        <v>高密</v>
      </c>
      <c r="S3236" t="str">
        <f t="shared" si="101"/>
        <v>0106</v>
      </c>
    </row>
    <row r="3237" spans="1:19">
      <c r="A3237" t="s">
        <v>30595</v>
      </c>
      <c r="B3237" t="s">
        <v>30596</v>
      </c>
      <c r="C3237" t="s">
        <v>49</v>
      </c>
      <c r="D3237" t="s">
        <v>30597</v>
      </c>
      <c r="E3237" t="s">
        <v>26638</v>
      </c>
      <c r="F3237" t="s">
        <v>30598</v>
      </c>
      <c r="G3237" t="s">
        <v>30599</v>
      </c>
      <c r="H3237" t="s">
        <v>30600</v>
      </c>
      <c r="I3237" t="s">
        <v>4771</v>
      </c>
      <c r="J3237" t="s">
        <v>9154</v>
      </c>
      <c r="K3237" t="s">
        <v>9155</v>
      </c>
      <c r="L3237" t="s">
        <v>60</v>
      </c>
      <c r="M3237" t="s">
        <v>4774</v>
      </c>
      <c r="N3237" t="s">
        <v>5619</v>
      </c>
      <c r="O3237" t="s">
        <v>9156</v>
      </c>
      <c r="P3237" t="s">
        <v>30601</v>
      </c>
      <c r="R3237" t="str">
        <f t="shared" si="100"/>
        <v>奎文</v>
      </c>
      <c r="S3237" t="str">
        <f t="shared" si="101"/>
        <v>0106</v>
      </c>
    </row>
    <row r="3238" spans="1:19">
      <c r="A3238" t="s">
        <v>30602</v>
      </c>
      <c r="B3238" t="s">
        <v>30603</v>
      </c>
      <c r="C3238" t="s">
        <v>49</v>
      </c>
      <c r="D3238" t="s">
        <v>30604</v>
      </c>
      <c r="E3238" t="s">
        <v>28076</v>
      </c>
      <c r="F3238" t="s">
        <v>30605</v>
      </c>
      <c r="G3238" t="s">
        <v>30606</v>
      </c>
      <c r="H3238" t="s">
        <v>30607</v>
      </c>
      <c r="I3238" t="s">
        <v>12119</v>
      </c>
      <c r="J3238" t="s">
        <v>5636</v>
      </c>
      <c r="K3238" t="s">
        <v>5637</v>
      </c>
      <c r="L3238" t="s">
        <v>105</v>
      </c>
      <c r="M3238" t="s">
        <v>5638</v>
      </c>
      <c r="N3238" t="s">
        <v>5421</v>
      </c>
      <c r="O3238" t="s">
        <v>5639</v>
      </c>
      <c r="P3238" t="s">
        <v>30608</v>
      </c>
      <c r="Q3238" t="s">
        <v>30609</v>
      </c>
      <c r="R3238" t="str">
        <f t="shared" si="100"/>
        <v>寿光</v>
      </c>
      <c r="S3238" t="str">
        <f t="shared" si="101"/>
        <v>0106</v>
      </c>
    </row>
    <row r="3239" spans="1:19">
      <c r="A3239" t="s">
        <v>30610</v>
      </c>
      <c r="B3239" t="s">
        <v>30611</v>
      </c>
      <c r="C3239" t="s">
        <v>49</v>
      </c>
      <c r="D3239" t="s">
        <v>30612</v>
      </c>
      <c r="E3239" t="s">
        <v>26780</v>
      </c>
      <c r="F3239" t="s">
        <v>30613</v>
      </c>
      <c r="G3239" t="s">
        <v>30614</v>
      </c>
      <c r="H3239" t="s">
        <v>30615</v>
      </c>
      <c r="I3239" t="s">
        <v>4785</v>
      </c>
      <c r="J3239" t="s">
        <v>11207</v>
      </c>
      <c r="K3239" t="s">
        <v>11208</v>
      </c>
      <c r="L3239" t="s">
        <v>123</v>
      </c>
      <c r="M3239" t="s">
        <v>7767</v>
      </c>
      <c r="N3239" t="s">
        <v>4946</v>
      </c>
      <c r="O3239" t="s">
        <v>11209</v>
      </c>
      <c r="P3239" t="s">
        <v>30616</v>
      </c>
      <c r="Q3239" t="s">
        <v>30617</v>
      </c>
      <c r="R3239" t="str">
        <f t="shared" si="100"/>
        <v>诸城</v>
      </c>
      <c r="S3239" t="str">
        <f t="shared" si="101"/>
        <v>0106</v>
      </c>
    </row>
    <row r="3240" spans="1:19">
      <c r="A3240" t="s">
        <v>30618</v>
      </c>
      <c r="B3240" t="s">
        <v>30619</v>
      </c>
      <c r="C3240" t="s">
        <v>49</v>
      </c>
      <c r="D3240" t="s">
        <v>30620</v>
      </c>
      <c r="E3240" t="s">
        <v>26780</v>
      </c>
      <c r="F3240" t="s">
        <v>30621</v>
      </c>
      <c r="G3240" t="s">
        <v>30622</v>
      </c>
      <c r="H3240" t="s">
        <v>30623</v>
      </c>
      <c r="I3240" t="s">
        <v>4852</v>
      </c>
      <c r="J3240" t="s">
        <v>14178</v>
      </c>
      <c r="K3240" t="s">
        <v>14179</v>
      </c>
      <c r="L3240" t="s">
        <v>95</v>
      </c>
      <c r="M3240" t="s">
        <v>5709</v>
      </c>
      <c r="N3240" t="s">
        <v>5296</v>
      </c>
      <c r="O3240" t="s">
        <v>14180</v>
      </c>
      <c r="P3240" t="s">
        <v>30624</v>
      </c>
      <c r="Q3240" t="s">
        <v>30625</v>
      </c>
      <c r="R3240" t="str">
        <f t="shared" si="100"/>
        <v>安丘</v>
      </c>
      <c r="S3240" t="str">
        <f t="shared" si="101"/>
        <v>0106</v>
      </c>
    </row>
    <row r="3241" spans="1:19">
      <c r="A3241" t="s">
        <v>30626</v>
      </c>
      <c r="B3241" t="s">
        <v>30627</v>
      </c>
      <c r="C3241" t="s">
        <v>49</v>
      </c>
      <c r="D3241" t="s">
        <v>30628</v>
      </c>
      <c r="E3241" t="s">
        <v>30629</v>
      </c>
      <c r="F3241" t="s">
        <v>30630</v>
      </c>
      <c r="G3241" t="s">
        <v>30631</v>
      </c>
      <c r="H3241" t="s">
        <v>30632</v>
      </c>
      <c r="I3241" t="s">
        <v>4813</v>
      </c>
      <c r="J3241" t="s">
        <v>6599</v>
      </c>
      <c r="K3241" t="s">
        <v>6600</v>
      </c>
      <c r="L3241" t="s">
        <v>77</v>
      </c>
      <c r="M3241" t="s">
        <v>5812</v>
      </c>
      <c r="N3241" t="s">
        <v>4856</v>
      </c>
      <c r="O3241" t="s">
        <v>6602</v>
      </c>
      <c r="P3241" t="s">
        <v>30633</v>
      </c>
      <c r="R3241" t="str">
        <f t="shared" si="100"/>
        <v>临朐</v>
      </c>
      <c r="S3241" t="str">
        <f t="shared" si="101"/>
        <v>0106</v>
      </c>
    </row>
    <row r="3242" spans="1:19">
      <c r="A3242" t="s">
        <v>30634</v>
      </c>
      <c r="B3242" t="s">
        <v>30635</v>
      </c>
      <c r="C3242" t="s">
        <v>49</v>
      </c>
      <c r="D3242" t="s">
        <v>30636</v>
      </c>
      <c r="E3242" t="s">
        <v>26614</v>
      </c>
      <c r="F3242" t="s">
        <v>30637</v>
      </c>
      <c r="G3242" t="s">
        <v>30638</v>
      </c>
      <c r="H3242" t="s">
        <v>30639</v>
      </c>
      <c r="I3242" t="s">
        <v>9385</v>
      </c>
      <c r="J3242" t="s">
        <v>10771</v>
      </c>
      <c r="K3242" t="s">
        <v>10772</v>
      </c>
      <c r="L3242" t="s">
        <v>60</v>
      </c>
      <c r="M3242" t="s">
        <v>5420</v>
      </c>
      <c r="O3242" t="s">
        <v>10773</v>
      </c>
      <c r="P3242" t="s">
        <v>30640</v>
      </c>
      <c r="Q3242" t="s">
        <v>30641</v>
      </c>
      <c r="R3242" t="str">
        <f t="shared" si="100"/>
        <v>奎文</v>
      </c>
      <c r="S3242" t="str">
        <f t="shared" si="101"/>
        <v>0106</v>
      </c>
    </row>
    <row r="3243" spans="1:19">
      <c r="A3243" t="s">
        <v>30642</v>
      </c>
      <c r="B3243" t="s">
        <v>30643</v>
      </c>
      <c r="C3243" t="s">
        <v>49</v>
      </c>
      <c r="D3243" t="s">
        <v>30644</v>
      </c>
      <c r="E3243" t="s">
        <v>26780</v>
      </c>
      <c r="F3243" t="s">
        <v>30645</v>
      </c>
      <c r="G3243" t="s">
        <v>30646</v>
      </c>
      <c r="H3243" t="s">
        <v>30647</v>
      </c>
      <c r="I3243" t="s">
        <v>4828</v>
      </c>
      <c r="J3243" t="s">
        <v>9760</v>
      </c>
      <c r="K3243" t="s">
        <v>9761</v>
      </c>
      <c r="L3243" t="s">
        <v>60</v>
      </c>
      <c r="M3243" t="s">
        <v>5999</v>
      </c>
      <c r="N3243" t="s">
        <v>4845</v>
      </c>
      <c r="O3243" t="s">
        <v>9762</v>
      </c>
      <c r="P3243" t="s">
        <v>30648</v>
      </c>
      <c r="Q3243" t="s">
        <v>30649</v>
      </c>
      <c r="R3243" t="str">
        <f t="shared" si="100"/>
        <v>奎文</v>
      </c>
      <c r="S3243" t="str">
        <f t="shared" si="101"/>
        <v>0106</v>
      </c>
    </row>
    <row r="3244" spans="1:19">
      <c r="A3244" t="s">
        <v>30650</v>
      </c>
      <c r="B3244" t="s">
        <v>30651</v>
      </c>
      <c r="C3244" t="s">
        <v>49</v>
      </c>
      <c r="D3244" t="s">
        <v>30652</v>
      </c>
      <c r="E3244" t="s">
        <v>26614</v>
      </c>
      <c r="F3244" t="s">
        <v>30653</v>
      </c>
      <c r="G3244" t="s">
        <v>30654</v>
      </c>
      <c r="I3244" t="s">
        <v>5052</v>
      </c>
      <c r="L3244" t="s">
        <v>262</v>
      </c>
      <c r="M3244" t="s">
        <v>10318</v>
      </c>
      <c r="R3244" t="str">
        <f t="shared" si="100"/>
        <v>寒亭</v>
      </c>
      <c r="S3244" t="str">
        <f t="shared" si="101"/>
        <v>0106</v>
      </c>
    </row>
    <row r="3245" spans="1:19">
      <c r="A3245" t="s">
        <v>30655</v>
      </c>
      <c r="B3245" t="s">
        <v>30656</v>
      </c>
      <c r="C3245" t="s">
        <v>49</v>
      </c>
      <c r="D3245" t="s">
        <v>30657</v>
      </c>
      <c r="E3245" t="s">
        <v>26780</v>
      </c>
      <c r="F3245" t="s">
        <v>30658</v>
      </c>
      <c r="G3245" t="s">
        <v>30659</v>
      </c>
      <c r="H3245" t="s">
        <v>30190</v>
      </c>
      <c r="I3245" t="s">
        <v>4852</v>
      </c>
      <c r="J3245" t="s">
        <v>7845</v>
      </c>
      <c r="K3245" t="s">
        <v>7846</v>
      </c>
      <c r="L3245" t="s">
        <v>60</v>
      </c>
      <c r="M3245" t="s">
        <v>4774</v>
      </c>
      <c r="N3245" t="s">
        <v>5939</v>
      </c>
      <c r="O3245" t="s">
        <v>7847</v>
      </c>
      <c r="P3245" t="s">
        <v>30660</v>
      </c>
      <c r="R3245" t="str">
        <f t="shared" si="100"/>
        <v>奎文</v>
      </c>
      <c r="S3245" t="str">
        <f t="shared" si="101"/>
        <v>0106</v>
      </c>
    </row>
    <row r="3246" spans="1:19">
      <c r="A3246" t="s">
        <v>30661</v>
      </c>
      <c r="B3246" t="s">
        <v>30662</v>
      </c>
      <c r="C3246" t="s">
        <v>49</v>
      </c>
      <c r="D3246" t="s">
        <v>30663</v>
      </c>
      <c r="E3246" t="s">
        <v>26780</v>
      </c>
      <c r="F3246" t="s">
        <v>30664</v>
      </c>
      <c r="G3246" t="s">
        <v>30665</v>
      </c>
      <c r="H3246" t="s">
        <v>30666</v>
      </c>
      <c r="I3246" t="s">
        <v>4828</v>
      </c>
      <c r="J3246" t="s">
        <v>6172</v>
      </c>
      <c r="K3246" t="s">
        <v>6173</v>
      </c>
      <c r="L3246" t="s">
        <v>95</v>
      </c>
      <c r="M3246" t="s">
        <v>5042</v>
      </c>
      <c r="N3246" t="s">
        <v>14468</v>
      </c>
      <c r="O3246" t="s">
        <v>6175</v>
      </c>
      <c r="P3246" t="s">
        <v>30667</v>
      </c>
      <c r="R3246" t="str">
        <f t="shared" si="100"/>
        <v>安丘</v>
      </c>
      <c r="S3246" t="str">
        <f t="shared" si="101"/>
        <v>0106</v>
      </c>
    </row>
    <row r="3247" spans="1:19">
      <c r="A3247" t="s">
        <v>30668</v>
      </c>
      <c r="B3247" t="s">
        <v>30669</v>
      </c>
      <c r="C3247" t="s">
        <v>49</v>
      </c>
      <c r="D3247" t="s">
        <v>30670</v>
      </c>
      <c r="E3247" t="s">
        <v>30671</v>
      </c>
      <c r="F3247" t="s">
        <v>30672</v>
      </c>
      <c r="G3247" t="s">
        <v>30673</v>
      </c>
      <c r="H3247" t="s">
        <v>30674</v>
      </c>
      <c r="I3247" t="s">
        <v>4852</v>
      </c>
      <c r="J3247" t="s">
        <v>8820</v>
      </c>
      <c r="K3247" t="s">
        <v>8821</v>
      </c>
      <c r="L3247" t="s">
        <v>114</v>
      </c>
      <c r="M3247" t="s">
        <v>7931</v>
      </c>
      <c r="N3247" t="s">
        <v>4892</v>
      </c>
      <c r="O3247" t="s">
        <v>8822</v>
      </c>
      <c r="P3247" t="s">
        <v>30675</v>
      </c>
      <c r="R3247" t="str">
        <f t="shared" si="100"/>
        <v>高密</v>
      </c>
      <c r="S3247" t="str">
        <f t="shared" si="101"/>
        <v>0106</v>
      </c>
    </row>
    <row r="3248" spans="1:19">
      <c r="A3248" t="s">
        <v>30676</v>
      </c>
      <c r="B3248" t="s">
        <v>30677</v>
      </c>
      <c r="C3248" t="s">
        <v>49</v>
      </c>
      <c r="D3248" t="s">
        <v>30678</v>
      </c>
      <c r="E3248" t="s">
        <v>30679</v>
      </c>
      <c r="F3248" t="s">
        <v>27335</v>
      </c>
      <c r="G3248" t="s">
        <v>27336</v>
      </c>
      <c r="H3248" t="s">
        <v>30680</v>
      </c>
      <c r="I3248" t="s">
        <v>8162</v>
      </c>
      <c r="J3248" t="s">
        <v>5122</v>
      </c>
      <c r="K3248" t="s">
        <v>5123</v>
      </c>
      <c r="N3248" t="s">
        <v>4959</v>
      </c>
      <c r="O3248" t="s">
        <v>5124</v>
      </c>
      <c r="R3248" t="str">
        <f t="shared" si="100"/>
        <v/>
      </c>
      <c r="S3248" t="str">
        <f t="shared" si="101"/>
        <v>0106</v>
      </c>
    </row>
    <row r="3249" spans="1:19">
      <c r="A3249" t="s">
        <v>30681</v>
      </c>
      <c r="B3249" t="s">
        <v>30682</v>
      </c>
      <c r="C3249" t="s">
        <v>49</v>
      </c>
      <c r="D3249" t="s">
        <v>30683</v>
      </c>
      <c r="E3249" t="s">
        <v>26645</v>
      </c>
      <c r="F3249" t="s">
        <v>30684</v>
      </c>
      <c r="G3249" t="s">
        <v>30685</v>
      </c>
      <c r="H3249" t="s">
        <v>30686</v>
      </c>
      <c r="I3249" t="s">
        <v>12757</v>
      </c>
      <c r="J3249" t="s">
        <v>14178</v>
      </c>
      <c r="K3249" t="s">
        <v>14179</v>
      </c>
      <c r="L3249" t="s">
        <v>95</v>
      </c>
      <c r="M3249" t="s">
        <v>5709</v>
      </c>
      <c r="N3249" t="s">
        <v>5960</v>
      </c>
      <c r="O3249" t="s">
        <v>14180</v>
      </c>
      <c r="P3249" t="s">
        <v>30687</v>
      </c>
      <c r="Q3249" t="s">
        <v>30688</v>
      </c>
      <c r="R3249" t="str">
        <f t="shared" si="100"/>
        <v>安丘</v>
      </c>
      <c r="S3249" t="str">
        <f t="shared" si="101"/>
        <v>0106</v>
      </c>
    </row>
    <row r="3250" spans="1:19">
      <c r="A3250" t="s">
        <v>30689</v>
      </c>
      <c r="B3250" t="s">
        <v>30690</v>
      </c>
      <c r="C3250" t="s">
        <v>49</v>
      </c>
      <c r="D3250" t="s">
        <v>30691</v>
      </c>
      <c r="E3250" t="s">
        <v>30692</v>
      </c>
      <c r="F3250" t="s">
        <v>30693</v>
      </c>
      <c r="G3250" t="s">
        <v>30694</v>
      </c>
      <c r="H3250" t="s">
        <v>30695</v>
      </c>
      <c r="I3250" t="s">
        <v>5052</v>
      </c>
      <c r="J3250" t="s">
        <v>5636</v>
      </c>
      <c r="K3250" t="s">
        <v>5720</v>
      </c>
      <c r="L3250" t="s">
        <v>50</v>
      </c>
      <c r="M3250" t="s">
        <v>5721</v>
      </c>
      <c r="N3250" t="s">
        <v>4946</v>
      </c>
      <c r="O3250" t="s">
        <v>5722</v>
      </c>
      <c r="P3250" t="s">
        <v>30696</v>
      </c>
      <c r="R3250" t="str">
        <f t="shared" si="100"/>
        <v>青州</v>
      </c>
      <c r="S3250" t="str">
        <f t="shared" si="101"/>
        <v>0106</v>
      </c>
    </row>
    <row r="3251" spans="1:19">
      <c r="A3251" t="s">
        <v>30697</v>
      </c>
      <c r="B3251" t="s">
        <v>30698</v>
      </c>
      <c r="C3251" t="s">
        <v>49</v>
      </c>
      <c r="D3251" t="s">
        <v>30699</v>
      </c>
      <c r="E3251" t="s">
        <v>26645</v>
      </c>
      <c r="F3251" t="s">
        <v>30700</v>
      </c>
      <c r="G3251" t="s">
        <v>30701</v>
      </c>
      <c r="H3251" t="s">
        <v>30702</v>
      </c>
      <c r="I3251" t="s">
        <v>12119</v>
      </c>
      <c r="J3251" t="s">
        <v>6031</v>
      </c>
      <c r="K3251" t="s">
        <v>6032</v>
      </c>
      <c r="L3251" t="s">
        <v>262</v>
      </c>
      <c r="M3251" t="s">
        <v>6033</v>
      </c>
      <c r="N3251" t="s">
        <v>4789</v>
      </c>
      <c r="O3251" t="s">
        <v>6034</v>
      </c>
      <c r="P3251" t="s">
        <v>30703</v>
      </c>
      <c r="Q3251" t="s">
        <v>30704</v>
      </c>
      <c r="R3251" t="str">
        <f t="shared" si="100"/>
        <v>寒亭</v>
      </c>
      <c r="S3251" t="str">
        <f t="shared" si="101"/>
        <v>0106</v>
      </c>
    </row>
    <row r="3252" spans="1:19">
      <c r="A3252" t="s">
        <v>30705</v>
      </c>
      <c r="B3252" t="s">
        <v>30706</v>
      </c>
      <c r="C3252" t="s">
        <v>49</v>
      </c>
      <c r="D3252" t="s">
        <v>30707</v>
      </c>
      <c r="E3252" t="s">
        <v>26780</v>
      </c>
      <c r="F3252" t="s">
        <v>30708</v>
      </c>
      <c r="G3252" t="s">
        <v>30709</v>
      </c>
      <c r="H3252" t="s">
        <v>30710</v>
      </c>
      <c r="I3252" t="s">
        <v>5327</v>
      </c>
      <c r="J3252" t="s">
        <v>6434</v>
      </c>
      <c r="K3252" t="s">
        <v>6435</v>
      </c>
      <c r="L3252" t="s">
        <v>114</v>
      </c>
      <c r="M3252" t="s">
        <v>4831</v>
      </c>
      <c r="N3252" t="s">
        <v>5907</v>
      </c>
      <c r="O3252" t="s">
        <v>6436</v>
      </c>
      <c r="P3252" t="s">
        <v>30711</v>
      </c>
      <c r="R3252" t="str">
        <f t="shared" si="100"/>
        <v>高密</v>
      </c>
      <c r="S3252" t="str">
        <f t="shared" si="101"/>
        <v>0106</v>
      </c>
    </row>
    <row r="3253" spans="1:19">
      <c r="A3253" t="s">
        <v>30712</v>
      </c>
      <c r="B3253" t="s">
        <v>30713</v>
      </c>
      <c r="C3253" t="s">
        <v>49</v>
      </c>
      <c r="D3253" t="s">
        <v>30714</v>
      </c>
      <c r="E3253" t="s">
        <v>26780</v>
      </c>
      <c r="F3253" t="s">
        <v>30715</v>
      </c>
      <c r="G3253" t="s">
        <v>30716</v>
      </c>
      <c r="H3253" t="s">
        <v>30717</v>
      </c>
      <c r="I3253" t="s">
        <v>4852</v>
      </c>
      <c r="J3253" t="s">
        <v>6622</v>
      </c>
      <c r="K3253" t="s">
        <v>6623</v>
      </c>
      <c r="L3253" t="s">
        <v>50</v>
      </c>
      <c r="M3253" t="s">
        <v>6624</v>
      </c>
      <c r="N3253" t="s">
        <v>4919</v>
      </c>
      <c r="O3253" t="s">
        <v>6625</v>
      </c>
      <c r="P3253" t="s">
        <v>30718</v>
      </c>
      <c r="Q3253" t="s">
        <v>30719</v>
      </c>
      <c r="R3253" t="str">
        <f t="shared" si="100"/>
        <v>青州</v>
      </c>
      <c r="S3253" t="str">
        <f t="shared" si="101"/>
        <v>0106</v>
      </c>
    </row>
    <row r="3254" spans="1:19">
      <c r="A3254" t="s">
        <v>30720</v>
      </c>
      <c r="B3254" t="s">
        <v>30721</v>
      </c>
      <c r="C3254" t="s">
        <v>49</v>
      </c>
      <c r="D3254" t="s">
        <v>30722</v>
      </c>
      <c r="E3254" t="s">
        <v>30723</v>
      </c>
      <c r="F3254" t="s">
        <v>30724</v>
      </c>
      <c r="G3254" t="s">
        <v>30725</v>
      </c>
      <c r="H3254" t="s">
        <v>30396</v>
      </c>
      <c r="I3254" t="s">
        <v>5609</v>
      </c>
      <c r="J3254" t="s">
        <v>5122</v>
      </c>
      <c r="K3254" t="s">
        <v>5123</v>
      </c>
      <c r="L3254" t="s">
        <v>77</v>
      </c>
      <c r="N3254" t="s">
        <v>4832</v>
      </c>
      <c r="O3254" t="s">
        <v>5124</v>
      </c>
      <c r="R3254" t="str">
        <f t="shared" si="100"/>
        <v>临朐</v>
      </c>
      <c r="S3254" t="str">
        <f t="shared" si="101"/>
        <v>0106</v>
      </c>
    </row>
    <row r="3255" spans="1:19">
      <c r="A3255" t="s">
        <v>30726</v>
      </c>
      <c r="B3255" t="s">
        <v>30727</v>
      </c>
      <c r="C3255" t="s">
        <v>49</v>
      </c>
      <c r="D3255" t="s">
        <v>30728</v>
      </c>
      <c r="E3255" t="s">
        <v>21710</v>
      </c>
      <c r="F3255" t="s">
        <v>30729</v>
      </c>
      <c r="G3255" t="s">
        <v>30730</v>
      </c>
      <c r="H3255" t="s">
        <v>30731</v>
      </c>
      <c r="I3255" t="s">
        <v>5052</v>
      </c>
      <c r="J3255" t="s">
        <v>15246</v>
      </c>
      <c r="K3255" t="s">
        <v>15247</v>
      </c>
      <c r="L3255" t="s">
        <v>1136</v>
      </c>
      <c r="M3255" t="s">
        <v>5210</v>
      </c>
      <c r="N3255" t="s">
        <v>4789</v>
      </c>
      <c r="O3255" t="s">
        <v>15248</v>
      </c>
      <c r="P3255" t="s">
        <v>30732</v>
      </c>
      <c r="Q3255" t="s">
        <v>30733</v>
      </c>
      <c r="R3255" t="str">
        <f t="shared" si="100"/>
        <v>昌乐</v>
      </c>
      <c r="S3255" t="str">
        <f t="shared" si="101"/>
        <v>0106</v>
      </c>
    </row>
    <row r="3256" spans="1:19">
      <c r="A3256" t="s">
        <v>30734</v>
      </c>
      <c r="B3256" t="s">
        <v>30735</v>
      </c>
      <c r="C3256" t="s">
        <v>49</v>
      </c>
      <c r="D3256" t="s">
        <v>30736</v>
      </c>
      <c r="E3256" t="s">
        <v>26645</v>
      </c>
      <c r="F3256" t="s">
        <v>30737</v>
      </c>
      <c r="G3256" t="s">
        <v>30738</v>
      </c>
      <c r="H3256" t="s">
        <v>30739</v>
      </c>
      <c r="I3256" t="s">
        <v>12119</v>
      </c>
      <c r="J3256" t="s">
        <v>5174</v>
      </c>
      <c r="K3256" t="s">
        <v>5175</v>
      </c>
      <c r="L3256" t="s">
        <v>105</v>
      </c>
      <c r="M3256" t="s">
        <v>5176</v>
      </c>
      <c r="N3256" t="s">
        <v>5421</v>
      </c>
      <c r="O3256" t="s">
        <v>5177</v>
      </c>
      <c r="P3256" t="s">
        <v>30740</v>
      </c>
      <c r="Q3256" t="s">
        <v>30741</v>
      </c>
      <c r="R3256" t="str">
        <f t="shared" si="100"/>
        <v>寿光</v>
      </c>
      <c r="S3256" t="str">
        <f t="shared" si="101"/>
        <v>0106</v>
      </c>
    </row>
    <row r="3257" spans="1:19">
      <c r="A3257" t="s">
        <v>30742</v>
      </c>
      <c r="B3257" t="s">
        <v>30743</v>
      </c>
      <c r="C3257" t="s">
        <v>49</v>
      </c>
      <c r="D3257" t="s">
        <v>30744</v>
      </c>
      <c r="E3257" t="s">
        <v>26780</v>
      </c>
      <c r="F3257" t="s">
        <v>30745</v>
      </c>
      <c r="G3257" t="s">
        <v>30746</v>
      </c>
      <c r="H3257" t="s">
        <v>30747</v>
      </c>
      <c r="I3257" t="s">
        <v>4813</v>
      </c>
      <c r="J3257" t="s">
        <v>18343</v>
      </c>
      <c r="K3257" t="s">
        <v>18344</v>
      </c>
      <c r="L3257" t="s">
        <v>123</v>
      </c>
      <c r="M3257" t="s">
        <v>18345</v>
      </c>
      <c r="N3257" t="s">
        <v>4789</v>
      </c>
      <c r="O3257" t="s">
        <v>18346</v>
      </c>
      <c r="P3257" t="s">
        <v>30748</v>
      </c>
      <c r="R3257" t="str">
        <f t="shared" si="100"/>
        <v>诸城</v>
      </c>
      <c r="S3257" t="str">
        <f t="shared" si="101"/>
        <v>0106</v>
      </c>
    </row>
    <row r="3258" spans="1:19">
      <c r="A3258" t="s">
        <v>30749</v>
      </c>
      <c r="B3258" t="s">
        <v>30750</v>
      </c>
      <c r="C3258" t="s">
        <v>49</v>
      </c>
      <c r="D3258" t="s">
        <v>30751</v>
      </c>
      <c r="E3258" t="s">
        <v>30752</v>
      </c>
      <c r="F3258" t="s">
        <v>30753</v>
      </c>
      <c r="G3258" t="s">
        <v>30754</v>
      </c>
      <c r="H3258" t="s">
        <v>30755</v>
      </c>
      <c r="I3258" t="s">
        <v>4828</v>
      </c>
      <c r="J3258" t="s">
        <v>7544</v>
      </c>
      <c r="K3258" t="s">
        <v>7545</v>
      </c>
      <c r="L3258" t="s">
        <v>375</v>
      </c>
      <c r="M3258" t="s">
        <v>7334</v>
      </c>
      <c r="N3258" t="s">
        <v>5069</v>
      </c>
      <c r="O3258" t="s">
        <v>7546</v>
      </c>
      <c r="P3258" t="s">
        <v>30756</v>
      </c>
      <c r="R3258" t="str">
        <f t="shared" si="100"/>
        <v>昌邑</v>
      </c>
      <c r="S3258" t="str">
        <f t="shared" si="101"/>
        <v>0106</v>
      </c>
    </row>
    <row r="3259" spans="1:19">
      <c r="A3259" t="s">
        <v>30757</v>
      </c>
      <c r="B3259" t="s">
        <v>30758</v>
      </c>
      <c r="C3259" t="s">
        <v>49</v>
      </c>
      <c r="D3259" t="s">
        <v>30759</v>
      </c>
      <c r="E3259" t="s">
        <v>26780</v>
      </c>
      <c r="F3259" t="s">
        <v>30760</v>
      </c>
      <c r="G3259" t="s">
        <v>30761</v>
      </c>
      <c r="H3259" t="s">
        <v>30762</v>
      </c>
      <c r="I3259" t="s">
        <v>4828</v>
      </c>
      <c r="J3259" t="s">
        <v>5258</v>
      </c>
      <c r="K3259" t="s">
        <v>5259</v>
      </c>
      <c r="L3259" t="s">
        <v>50</v>
      </c>
      <c r="M3259" t="s">
        <v>5260</v>
      </c>
      <c r="N3259" t="s">
        <v>4856</v>
      </c>
      <c r="O3259" t="s">
        <v>5261</v>
      </c>
      <c r="P3259" t="s">
        <v>30763</v>
      </c>
      <c r="R3259" t="str">
        <f t="shared" si="100"/>
        <v>青州</v>
      </c>
      <c r="S3259" t="str">
        <f t="shared" si="101"/>
        <v>0106</v>
      </c>
    </row>
    <row r="3260" spans="1:19">
      <c r="A3260" t="s">
        <v>30764</v>
      </c>
      <c r="B3260" t="s">
        <v>30765</v>
      </c>
      <c r="C3260" t="s">
        <v>49</v>
      </c>
      <c r="D3260" t="s">
        <v>30766</v>
      </c>
      <c r="E3260" t="s">
        <v>26780</v>
      </c>
      <c r="F3260" t="s">
        <v>30767</v>
      </c>
      <c r="G3260" t="s">
        <v>30768</v>
      </c>
      <c r="H3260" t="s">
        <v>30769</v>
      </c>
      <c r="I3260" t="s">
        <v>4785</v>
      </c>
      <c r="J3260" t="s">
        <v>6955</v>
      </c>
      <c r="K3260" t="s">
        <v>6956</v>
      </c>
      <c r="L3260" t="s">
        <v>114</v>
      </c>
      <c r="M3260" t="s">
        <v>5486</v>
      </c>
      <c r="N3260" t="s">
        <v>5960</v>
      </c>
      <c r="O3260" t="s">
        <v>6957</v>
      </c>
      <c r="P3260" t="s">
        <v>30770</v>
      </c>
      <c r="Q3260" t="s">
        <v>30771</v>
      </c>
      <c r="R3260" t="str">
        <f t="shared" si="100"/>
        <v>高密</v>
      </c>
      <c r="S3260" t="str">
        <f t="shared" si="101"/>
        <v>0106</v>
      </c>
    </row>
    <row r="3261" spans="1:19">
      <c r="A3261" t="s">
        <v>30772</v>
      </c>
      <c r="B3261" t="s">
        <v>30773</v>
      </c>
      <c r="C3261" t="s">
        <v>49</v>
      </c>
      <c r="D3261" t="s">
        <v>30774</v>
      </c>
      <c r="E3261" t="s">
        <v>26780</v>
      </c>
      <c r="F3261" t="s">
        <v>30775</v>
      </c>
      <c r="G3261" t="s">
        <v>30776</v>
      </c>
      <c r="H3261" t="s">
        <v>30777</v>
      </c>
      <c r="I3261" t="s">
        <v>4828</v>
      </c>
      <c r="J3261" t="s">
        <v>5374</v>
      </c>
      <c r="K3261" t="s">
        <v>5375</v>
      </c>
      <c r="L3261" t="s">
        <v>105</v>
      </c>
      <c r="M3261" t="s">
        <v>5376</v>
      </c>
      <c r="N3261" t="s">
        <v>5005</v>
      </c>
      <c r="O3261" t="s">
        <v>5377</v>
      </c>
      <c r="P3261" t="s">
        <v>30778</v>
      </c>
      <c r="R3261" t="str">
        <f t="shared" si="100"/>
        <v>寿光</v>
      </c>
      <c r="S3261" t="str">
        <f t="shared" si="101"/>
        <v>0106</v>
      </c>
    </row>
    <row r="3262" spans="1:19">
      <c r="A3262" t="s">
        <v>30779</v>
      </c>
      <c r="B3262" t="s">
        <v>30780</v>
      </c>
      <c r="C3262" t="s">
        <v>49</v>
      </c>
      <c r="D3262" t="s">
        <v>30781</v>
      </c>
      <c r="E3262" t="s">
        <v>30782</v>
      </c>
      <c r="F3262" t="s">
        <v>30783</v>
      </c>
      <c r="G3262" t="s">
        <v>30784</v>
      </c>
      <c r="H3262" t="s">
        <v>30785</v>
      </c>
      <c r="I3262" t="s">
        <v>12119</v>
      </c>
      <c r="J3262" t="s">
        <v>11218</v>
      </c>
      <c r="K3262" t="s">
        <v>11219</v>
      </c>
      <c r="L3262" t="s">
        <v>237</v>
      </c>
      <c r="M3262" t="s">
        <v>5247</v>
      </c>
      <c r="N3262" t="s">
        <v>5056</v>
      </c>
      <c r="O3262" t="s">
        <v>11220</v>
      </c>
      <c r="P3262" t="s">
        <v>30786</v>
      </c>
      <c r="R3262" t="str">
        <f t="shared" si="100"/>
        <v>潍城</v>
      </c>
      <c r="S3262" t="str">
        <f t="shared" si="101"/>
        <v>0106</v>
      </c>
    </row>
    <row r="3263" spans="1:19">
      <c r="A3263" t="s">
        <v>30787</v>
      </c>
      <c r="B3263" t="s">
        <v>30788</v>
      </c>
      <c r="C3263" t="s">
        <v>49</v>
      </c>
      <c r="D3263" t="s">
        <v>30789</v>
      </c>
      <c r="E3263" t="s">
        <v>30790</v>
      </c>
      <c r="F3263" t="s">
        <v>30791</v>
      </c>
      <c r="G3263" t="s">
        <v>30792</v>
      </c>
      <c r="H3263" t="s">
        <v>30793</v>
      </c>
      <c r="I3263" t="s">
        <v>7872</v>
      </c>
      <c r="J3263" t="s">
        <v>6389</v>
      </c>
      <c r="K3263" t="s">
        <v>6390</v>
      </c>
      <c r="L3263" t="s">
        <v>148</v>
      </c>
      <c r="M3263" t="s">
        <v>6391</v>
      </c>
      <c r="N3263" t="s">
        <v>5421</v>
      </c>
      <c r="O3263" t="s">
        <v>6392</v>
      </c>
      <c r="P3263" t="s">
        <v>30794</v>
      </c>
      <c r="R3263" t="str">
        <f t="shared" si="100"/>
        <v>寒亭</v>
      </c>
      <c r="S3263" t="str">
        <f t="shared" si="101"/>
        <v>0106</v>
      </c>
    </row>
    <row r="3264" spans="1:19">
      <c r="A3264" t="s">
        <v>30795</v>
      </c>
      <c r="B3264" t="s">
        <v>30796</v>
      </c>
      <c r="C3264" t="s">
        <v>49</v>
      </c>
      <c r="D3264" t="s">
        <v>30797</v>
      </c>
      <c r="E3264" t="s">
        <v>26780</v>
      </c>
      <c r="F3264" t="s">
        <v>30798</v>
      </c>
      <c r="G3264" t="s">
        <v>30799</v>
      </c>
      <c r="H3264" t="s">
        <v>30800</v>
      </c>
      <c r="I3264" t="s">
        <v>4852</v>
      </c>
      <c r="J3264" t="s">
        <v>8139</v>
      </c>
      <c r="K3264" t="s">
        <v>8140</v>
      </c>
      <c r="L3264" t="s">
        <v>105</v>
      </c>
      <c r="M3264" t="s">
        <v>6055</v>
      </c>
      <c r="N3264" t="s">
        <v>4933</v>
      </c>
      <c r="O3264" t="s">
        <v>8141</v>
      </c>
      <c r="P3264" t="s">
        <v>30801</v>
      </c>
      <c r="R3264" t="str">
        <f t="shared" si="100"/>
        <v>寿光</v>
      </c>
      <c r="S3264" t="str">
        <f t="shared" si="101"/>
        <v>0106</v>
      </c>
    </row>
    <row r="3265" spans="1:19">
      <c r="A3265" t="s">
        <v>1306</v>
      </c>
      <c r="B3265" t="s">
        <v>30802</v>
      </c>
      <c r="C3265" t="s">
        <v>49</v>
      </c>
      <c r="D3265" t="s">
        <v>30803</v>
      </c>
      <c r="E3265" t="s">
        <v>26780</v>
      </c>
      <c r="F3265" t="s">
        <v>30804</v>
      </c>
      <c r="G3265" t="s">
        <v>1304</v>
      </c>
      <c r="H3265" t="s">
        <v>30805</v>
      </c>
      <c r="I3265" t="s">
        <v>5560</v>
      </c>
      <c r="J3265" t="s">
        <v>6172</v>
      </c>
      <c r="K3265" t="s">
        <v>6173</v>
      </c>
      <c r="L3265" t="s">
        <v>95</v>
      </c>
      <c r="M3265" t="s">
        <v>5042</v>
      </c>
      <c r="N3265" t="s">
        <v>8072</v>
      </c>
      <c r="O3265" t="s">
        <v>6175</v>
      </c>
      <c r="P3265" t="s">
        <v>30806</v>
      </c>
      <c r="Q3265" t="s">
        <v>26359</v>
      </c>
      <c r="R3265" t="str">
        <f t="shared" ref="R3265:R3328" si="102">IF(OR(LEFT(L3265,2)="高新"),"奎文",IF(LEFT(L3265,2)="峡山","坊子",IF(LEFT(L3265,2)="滨海","寒亭",LEFT(L3265,2))))</f>
        <v>安丘</v>
      </c>
      <c r="S3265" t="str">
        <f t="shared" ref="S3265:S3328" si="103">TEXT(B3265,"mmdd")</f>
        <v>0106</v>
      </c>
    </row>
    <row r="3266" spans="1:19">
      <c r="A3266" t="s">
        <v>30807</v>
      </c>
      <c r="B3266" t="s">
        <v>30808</v>
      </c>
      <c r="C3266" t="s">
        <v>49</v>
      </c>
      <c r="D3266" t="s">
        <v>30809</v>
      </c>
      <c r="E3266" t="s">
        <v>26645</v>
      </c>
      <c r="F3266" t="s">
        <v>30810</v>
      </c>
      <c r="G3266" t="s">
        <v>30811</v>
      </c>
      <c r="H3266" t="s">
        <v>30812</v>
      </c>
      <c r="I3266" t="s">
        <v>12119</v>
      </c>
      <c r="J3266" t="s">
        <v>5283</v>
      </c>
      <c r="K3266" t="s">
        <v>5284</v>
      </c>
      <c r="L3266" t="s">
        <v>50</v>
      </c>
      <c r="M3266" t="s">
        <v>4816</v>
      </c>
      <c r="N3266" t="s">
        <v>5198</v>
      </c>
      <c r="O3266" t="s">
        <v>5285</v>
      </c>
      <c r="P3266" t="s">
        <v>30813</v>
      </c>
      <c r="Q3266" t="s">
        <v>30814</v>
      </c>
      <c r="R3266" t="str">
        <f t="shared" si="102"/>
        <v>青州</v>
      </c>
      <c r="S3266" t="str">
        <f t="shared" si="103"/>
        <v>0106</v>
      </c>
    </row>
    <row r="3267" spans="1:19">
      <c r="A3267" t="s">
        <v>30815</v>
      </c>
      <c r="B3267" t="s">
        <v>30816</v>
      </c>
      <c r="C3267" t="s">
        <v>49</v>
      </c>
      <c r="D3267" t="s">
        <v>30817</v>
      </c>
      <c r="E3267" t="s">
        <v>26780</v>
      </c>
      <c r="F3267" t="s">
        <v>30818</v>
      </c>
      <c r="G3267" t="s">
        <v>30819</v>
      </c>
      <c r="H3267" t="s">
        <v>30820</v>
      </c>
      <c r="I3267" t="s">
        <v>4828</v>
      </c>
      <c r="J3267" t="s">
        <v>15495</v>
      </c>
      <c r="K3267" t="s">
        <v>15496</v>
      </c>
      <c r="L3267" t="s">
        <v>77</v>
      </c>
      <c r="M3267" t="s">
        <v>4803</v>
      </c>
      <c r="N3267" t="s">
        <v>6152</v>
      </c>
      <c r="O3267" t="s">
        <v>15497</v>
      </c>
      <c r="P3267" t="s">
        <v>30821</v>
      </c>
      <c r="Q3267" t="s">
        <v>30822</v>
      </c>
      <c r="R3267" t="str">
        <f t="shared" si="102"/>
        <v>临朐</v>
      </c>
      <c r="S3267" t="str">
        <f t="shared" si="103"/>
        <v>0106</v>
      </c>
    </row>
    <row r="3268" spans="1:19">
      <c r="A3268" t="s">
        <v>30823</v>
      </c>
      <c r="B3268" t="s">
        <v>30824</v>
      </c>
      <c r="C3268" t="s">
        <v>49</v>
      </c>
      <c r="D3268" t="s">
        <v>30825</v>
      </c>
      <c r="E3268" t="s">
        <v>30826</v>
      </c>
      <c r="F3268" t="s">
        <v>30827</v>
      </c>
      <c r="G3268" t="s">
        <v>30828</v>
      </c>
      <c r="H3268" t="s">
        <v>30829</v>
      </c>
      <c r="I3268" t="s">
        <v>4813</v>
      </c>
      <c r="J3268" t="s">
        <v>29876</v>
      </c>
      <c r="K3268" t="s">
        <v>29877</v>
      </c>
      <c r="L3268" t="s">
        <v>50</v>
      </c>
      <c r="M3268" t="s">
        <v>5721</v>
      </c>
      <c r="N3268" t="s">
        <v>5907</v>
      </c>
      <c r="O3268" t="s">
        <v>29878</v>
      </c>
      <c r="P3268" t="s">
        <v>30830</v>
      </c>
      <c r="R3268" t="str">
        <f t="shared" si="102"/>
        <v>青州</v>
      </c>
      <c r="S3268" t="str">
        <f t="shared" si="103"/>
        <v>0106</v>
      </c>
    </row>
    <row r="3269" spans="1:19">
      <c r="A3269" t="s">
        <v>30831</v>
      </c>
      <c r="B3269" t="s">
        <v>30832</v>
      </c>
      <c r="C3269" t="s">
        <v>49</v>
      </c>
      <c r="D3269" t="s">
        <v>30833</v>
      </c>
      <c r="E3269" t="s">
        <v>30834</v>
      </c>
      <c r="F3269" t="s">
        <v>30835</v>
      </c>
      <c r="G3269" t="s">
        <v>30836</v>
      </c>
      <c r="H3269" t="s">
        <v>30837</v>
      </c>
      <c r="I3269" t="s">
        <v>12119</v>
      </c>
      <c r="J3269" t="s">
        <v>6508</v>
      </c>
      <c r="K3269" t="s">
        <v>6509</v>
      </c>
      <c r="L3269" t="s">
        <v>237</v>
      </c>
      <c r="M3269" t="s">
        <v>4868</v>
      </c>
      <c r="N3269" t="s">
        <v>4905</v>
      </c>
      <c r="O3269" t="s">
        <v>6510</v>
      </c>
      <c r="P3269" t="s">
        <v>30838</v>
      </c>
      <c r="R3269" t="str">
        <f t="shared" si="102"/>
        <v>潍城</v>
      </c>
      <c r="S3269" t="str">
        <f t="shared" si="103"/>
        <v>0106</v>
      </c>
    </row>
    <row r="3270" spans="1:19">
      <c r="A3270" t="s">
        <v>30839</v>
      </c>
      <c r="B3270" t="s">
        <v>30840</v>
      </c>
      <c r="C3270" t="s">
        <v>49</v>
      </c>
      <c r="D3270" t="s">
        <v>30841</v>
      </c>
      <c r="E3270" t="s">
        <v>26780</v>
      </c>
      <c r="F3270" t="s">
        <v>30842</v>
      </c>
      <c r="G3270" t="s">
        <v>30843</v>
      </c>
      <c r="H3270" t="s">
        <v>30844</v>
      </c>
      <c r="I3270" t="s">
        <v>4852</v>
      </c>
      <c r="J3270" t="s">
        <v>7929</v>
      </c>
      <c r="K3270" t="s">
        <v>7930</v>
      </c>
      <c r="L3270" t="s">
        <v>114</v>
      </c>
      <c r="M3270" t="s">
        <v>7931</v>
      </c>
      <c r="N3270" t="s">
        <v>5801</v>
      </c>
      <c r="O3270" t="s">
        <v>7932</v>
      </c>
      <c r="P3270" t="s">
        <v>30845</v>
      </c>
      <c r="R3270" t="str">
        <f t="shared" si="102"/>
        <v>高密</v>
      </c>
      <c r="S3270" t="str">
        <f t="shared" si="103"/>
        <v>0106</v>
      </c>
    </row>
    <row r="3271" spans="1:19">
      <c r="A3271" t="s">
        <v>30846</v>
      </c>
      <c r="B3271" t="s">
        <v>30847</v>
      </c>
      <c r="C3271" t="s">
        <v>49</v>
      </c>
      <c r="D3271" t="s">
        <v>30848</v>
      </c>
      <c r="E3271" t="s">
        <v>26780</v>
      </c>
      <c r="F3271" t="s">
        <v>30849</v>
      </c>
      <c r="G3271" t="s">
        <v>30850</v>
      </c>
      <c r="H3271" t="s">
        <v>30851</v>
      </c>
      <c r="I3271" t="s">
        <v>5560</v>
      </c>
      <c r="J3271" t="s">
        <v>14104</v>
      </c>
      <c r="K3271" t="s">
        <v>14105</v>
      </c>
      <c r="L3271" t="s">
        <v>114</v>
      </c>
      <c r="M3271" t="s">
        <v>4918</v>
      </c>
      <c r="N3271" t="s">
        <v>5487</v>
      </c>
      <c r="O3271" t="s">
        <v>14106</v>
      </c>
      <c r="P3271" t="s">
        <v>30852</v>
      </c>
      <c r="Q3271" t="s">
        <v>30853</v>
      </c>
      <c r="R3271" t="str">
        <f t="shared" si="102"/>
        <v>高密</v>
      </c>
      <c r="S3271" t="str">
        <f t="shared" si="103"/>
        <v>0106</v>
      </c>
    </row>
    <row r="3272" spans="1:19">
      <c r="A3272" t="s">
        <v>30854</v>
      </c>
      <c r="B3272" t="s">
        <v>30855</v>
      </c>
      <c r="C3272" t="s">
        <v>49</v>
      </c>
      <c r="D3272" t="s">
        <v>30856</v>
      </c>
      <c r="E3272" t="s">
        <v>30723</v>
      </c>
      <c r="F3272" t="s">
        <v>30857</v>
      </c>
      <c r="G3272" t="s">
        <v>30858</v>
      </c>
      <c r="H3272" t="s">
        <v>24731</v>
      </c>
      <c r="I3272" t="s">
        <v>4828</v>
      </c>
      <c r="J3272" t="s">
        <v>14692</v>
      </c>
      <c r="K3272" t="s">
        <v>14693</v>
      </c>
      <c r="L3272" t="s">
        <v>123</v>
      </c>
      <c r="M3272" t="s">
        <v>14694</v>
      </c>
      <c r="N3272" t="s">
        <v>5487</v>
      </c>
      <c r="O3272" t="s">
        <v>14695</v>
      </c>
      <c r="P3272" t="s">
        <v>30859</v>
      </c>
      <c r="R3272" t="str">
        <f t="shared" si="102"/>
        <v>诸城</v>
      </c>
      <c r="S3272" t="str">
        <f t="shared" si="103"/>
        <v>0106</v>
      </c>
    </row>
    <row r="3273" spans="1:19">
      <c r="A3273" t="s">
        <v>30860</v>
      </c>
      <c r="B3273" t="s">
        <v>30861</v>
      </c>
      <c r="C3273" t="s">
        <v>49</v>
      </c>
      <c r="D3273" t="s">
        <v>30862</v>
      </c>
      <c r="E3273" t="s">
        <v>26780</v>
      </c>
      <c r="F3273" t="s">
        <v>30863</v>
      </c>
      <c r="G3273" t="s">
        <v>30864</v>
      </c>
      <c r="H3273" t="s">
        <v>30865</v>
      </c>
      <c r="I3273" t="s">
        <v>7417</v>
      </c>
      <c r="J3273" t="s">
        <v>5040</v>
      </c>
      <c r="K3273" t="s">
        <v>5041</v>
      </c>
      <c r="L3273" t="s">
        <v>95</v>
      </c>
      <c r="M3273" t="s">
        <v>5042</v>
      </c>
      <c r="N3273" t="s">
        <v>4892</v>
      </c>
      <c r="O3273" t="s">
        <v>5044</v>
      </c>
      <c r="P3273" t="s">
        <v>30866</v>
      </c>
      <c r="Q3273" t="s">
        <v>30867</v>
      </c>
      <c r="R3273" t="str">
        <f t="shared" si="102"/>
        <v>安丘</v>
      </c>
      <c r="S3273" t="str">
        <f t="shared" si="103"/>
        <v>0106</v>
      </c>
    </row>
    <row r="3274" spans="1:19">
      <c r="A3274" t="s">
        <v>30868</v>
      </c>
      <c r="B3274" t="s">
        <v>30869</v>
      </c>
      <c r="C3274" t="s">
        <v>49</v>
      </c>
      <c r="D3274" t="s">
        <v>30870</v>
      </c>
      <c r="E3274" t="s">
        <v>26780</v>
      </c>
      <c r="F3274" t="s">
        <v>30871</v>
      </c>
      <c r="G3274" t="s">
        <v>30872</v>
      </c>
      <c r="H3274" t="s">
        <v>30873</v>
      </c>
      <c r="I3274" t="s">
        <v>5052</v>
      </c>
      <c r="J3274" t="s">
        <v>6517</v>
      </c>
      <c r="K3274" t="s">
        <v>6518</v>
      </c>
      <c r="L3274" t="s">
        <v>50</v>
      </c>
      <c r="M3274" t="s">
        <v>6207</v>
      </c>
      <c r="N3274" t="s">
        <v>5487</v>
      </c>
      <c r="O3274" t="s">
        <v>6520</v>
      </c>
      <c r="P3274" t="s">
        <v>30874</v>
      </c>
      <c r="R3274" t="str">
        <f t="shared" si="102"/>
        <v>青州</v>
      </c>
      <c r="S3274" t="str">
        <f t="shared" si="103"/>
        <v>0106</v>
      </c>
    </row>
    <row r="3275" spans="1:19">
      <c r="A3275" t="s">
        <v>30875</v>
      </c>
      <c r="B3275" t="s">
        <v>30876</v>
      </c>
      <c r="C3275" t="s">
        <v>49</v>
      </c>
      <c r="D3275" t="s">
        <v>30877</v>
      </c>
      <c r="E3275" t="s">
        <v>26645</v>
      </c>
      <c r="F3275" t="s">
        <v>30878</v>
      </c>
      <c r="G3275" t="s">
        <v>30879</v>
      </c>
      <c r="H3275" t="s">
        <v>30880</v>
      </c>
      <c r="I3275" t="s">
        <v>12119</v>
      </c>
      <c r="J3275" t="s">
        <v>6722</v>
      </c>
      <c r="K3275" t="s">
        <v>6723</v>
      </c>
      <c r="L3275" t="s">
        <v>95</v>
      </c>
      <c r="M3275" t="s">
        <v>5055</v>
      </c>
      <c r="N3275" t="s">
        <v>6174</v>
      </c>
      <c r="O3275" t="s">
        <v>6724</v>
      </c>
      <c r="P3275" t="s">
        <v>30881</v>
      </c>
      <c r="R3275" t="str">
        <f t="shared" si="102"/>
        <v>安丘</v>
      </c>
      <c r="S3275" t="str">
        <f t="shared" si="103"/>
        <v>0106</v>
      </c>
    </row>
    <row r="3276" spans="1:19">
      <c r="A3276" t="s">
        <v>30882</v>
      </c>
      <c r="B3276" t="s">
        <v>30883</v>
      </c>
      <c r="C3276" t="s">
        <v>49</v>
      </c>
      <c r="D3276" t="s">
        <v>30884</v>
      </c>
      <c r="E3276" t="s">
        <v>26645</v>
      </c>
      <c r="F3276" t="s">
        <v>30885</v>
      </c>
      <c r="G3276" t="s">
        <v>30886</v>
      </c>
      <c r="H3276" t="s">
        <v>30887</v>
      </c>
      <c r="I3276" t="s">
        <v>12119</v>
      </c>
      <c r="J3276" t="s">
        <v>6172</v>
      </c>
      <c r="K3276" t="s">
        <v>6173</v>
      </c>
      <c r="L3276" t="s">
        <v>95</v>
      </c>
      <c r="M3276" t="s">
        <v>5042</v>
      </c>
      <c r="O3276" t="s">
        <v>6175</v>
      </c>
      <c r="P3276" t="s">
        <v>30888</v>
      </c>
      <c r="R3276" t="str">
        <f t="shared" si="102"/>
        <v>安丘</v>
      </c>
      <c r="S3276" t="str">
        <f t="shared" si="103"/>
        <v>0106</v>
      </c>
    </row>
    <row r="3277" spans="1:19">
      <c r="A3277" t="s">
        <v>30889</v>
      </c>
      <c r="B3277" t="s">
        <v>30890</v>
      </c>
      <c r="C3277" t="s">
        <v>49</v>
      </c>
      <c r="D3277" t="s">
        <v>30891</v>
      </c>
      <c r="E3277" t="s">
        <v>26780</v>
      </c>
      <c r="F3277" t="s">
        <v>30892</v>
      </c>
      <c r="G3277" t="s">
        <v>30893</v>
      </c>
      <c r="H3277" t="s">
        <v>30894</v>
      </c>
      <c r="I3277" t="s">
        <v>4955</v>
      </c>
      <c r="J3277" t="s">
        <v>10620</v>
      </c>
      <c r="K3277" t="s">
        <v>10621</v>
      </c>
      <c r="L3277" t="s">
        <v>60</v>
      </c>
      <c r="M3277" t="s">
        <v>5999</v>
      </c>
      <c r="N3277" t="s">
        <v>8072</v>
      </c>
      <c r="O3277" t="s">
        <v>10622</v>
      </c>
      <c r="P3277" t="s">
        <v>30895</v>
      </c>
      <c r="Q3277" t="s">
        <v>30896</v>
      </c>
      <c r="R3277" t="str">
        <f t="shared" si="102"/>
        <v>奎文</v>
      </c>
      <c r="S3277" t="str">
        <f t="shared" si="103"/>
        <v>0106</v>
      </c>
    </row>
    <row r="3278" spans="1:19">
      <c r="A3278" t="s">
        <v>30897</v>
      </c>
      <c r="B3278" t="s">
        <v>30898</v>
      </c>
      <c r="C3278" t="s">
        <v>49</v>
      </c>
      <c r="D3278" t="s">
        <v>30899</v>
      </c>
      <c r="E3278" t="s">
        <v>26780</v>
      </c>
      <c r="F3278" t="s">
        <v>30900</v>
      </c>
      <c r="G3278" t="s">
        <v>30901</v>
      </c>
      <c r="H3278" t="s">
        <v>30873</v>
      </c>
      <c r="I3278" t="s">
        <v>30902</v>
      </c>
      <c r="J3278" t="s">
        <v>5040</v>
      </c>
      <c r="K3278" t="s">
        <v>5041</v>
      </c>
      <c r="L3278" t="s">
        <v>95</v>
      </c>
      <c r="M3278" t="s">
        <v>5042</v>
      </c>
      <c r="N3278" t="s">
        <v>5056</v>
      </c>
      <c r="O3278" t="s">
        <v>5044</v>
      </c>
      <c r="P3278" t="s">
        <v>30903</v>
      </c>
      <c r="Q3278" t="s">
        <v>23686</v>
      </c>
      <c r="R3278" t="str">
        <f t="shared" si="102"/>
        <v>安丘</v>
      </c>
      <c r="S3278" t="str">
        <f t="shared" si="103"/>
        <v>0106</v>
      </c>
    </row>
    <row r="3279" spans="1:19">
      <c r="A3279" t="s">
        <v>30904</v>
      </c>
      <c r="B3279" t="s">
        <v>30905</v>
      </c>
      <c r="C3279" t="s">
        <v>49</v>
      </c>
      <c r="D3279" t="s">
        <v>30906</v>
      </c>
      <c r="E3279" t="s">
        <v>30907</v>
      </c>
      <c r="F3279" t="s">
        <v>30908</v>
      </c>
      <c r="G3279" t="s">
        <v>30909</v>
      </c>
      <c r="H3279" t="s">
        <v>30910</v>
      </c>
      <c r="I3279" t="s">
        <v>4785</v>
      </c>
      <c r="J3279" t="s">
        <v>5122</v>
      </c>
      <c r="K3279" t="s">
        <v>5123</v>
      </c>
      <c r="N3279" t="s">
        <v>5112</v>
      </c>
      <c r="O3279" t="s">
        <v>5124</v>
      </c>
      <c r="R3279" t="str">
        <f t="shared" si="102"/>
        <v/>
      </c>
      <c r="S3279" t="str">
        <f t="shared" si="103"/>
        <v>0106</v>
      </c>
    </row>
    <row r="3280" spans="1:19">
      <c r="A3280" t="s">
        <v>30911</v>
      </c>
      <c r="B3280" t="s">
        <v>30912</v>
      </c>
      <c r="C3280" t="s">
        <v>49</v>
      </c>
      <c r="D3280" t="s">
        <v>30913</v>
      </c>
      <c r="E3280" t="s">
        <v>26780</v>
      </c>
      <c r="F3280" t="s">
        <v>30914</v>
      </c>
      <c r="G3280" t="s">
        <v>30915</v>
      </c>
      <c r="H3280" t="s">
        <v>30916</v>
      </c>
      <c r="I3280" t="s">
        <v>4852</v>
      </c>
      <c r="J3280" t="s">
        <v>5497</v>
      </c>
      <c r="K3280" t="s">
        <v>5498</v>
      </c>
      <c r="L3280" t="s">
        <v>375</v>
      </c>
      <c r="M3280" t="s">
        <v>5499</v>
      </c>
      <c r="N3280" t="s">
        <v>5056</v>
      </c>
      <c r="O3280" t="s">
        <v>5500</v>
      </c>
      <c r="P3280" t="s">
        <v>30917</v>
      </c>
      <c r="Q3280" t="s">
        <v>30918</v>
      </c>
      <c r="R3280" t="str">
        <f t="shared" si="102"/>
        <v>昌邑</v>
      </c>
      <c r="S3280" t="str">
        <f t="shared" si="103"/>
        <v>0106</v>
      </c>
    </row>
    <row r="3281" spans="1:19">
      <c r="A3281" t="s">
        <v>1314</v>
      </c>
      <c r="B3281" t="s">
        <v>30919</v>
      </c>
      <c r="C3281" t="s">
        <v>49</v>
      </c>
      <c r="D3281" t="s">
        <v>30920</v>
      </c>
      <c r="E3281" t="s">
        <v>30921</v>
      </c>
      <c r="F3281" t="s">
        <v>30922</v>
      </c>
      <c r="G3281" t="s">
        <v>1312</v>
      </c>
      <c r="H3281" t="s">
        <v>30923</v>
      </c>
      <c r="I3281" t="s">
        <v>9385</v>
      </c>
      <c r="J3281" t="s">
        <v>5987</v>
      </c>
      <c r="K3281" t="s">
        <v>5988</v>
      </c>
      <c r="L3281" t="s">
        <v>95</v>
      </c>
      <c r="M3281" t="s">
        <v>5042</v>
      </c>
      <c r="N3281" t="s">
        <v>12148</v>
      </c>
      <c r="O3281" t="s">
        <v>5989</v>
      </c>
      <c r="P3281" t="s">
        <v>30924</v>
      </c>
      <c r="R3281" t="str">
        <f t="shared" si="102"/>
        <v>安丘</v>
      </c>
      <c r="S3281" t="str">
        <f t="shared" si="103"/>
        <v>0106</v>
      </c>
    </row>
    <row r="3282" spans="1:19">
      <c r="A3282" t="s">
        <v>30925</v>
      </c>
      <c r="B3282" t="s">
        <v>30926</v>
      </c>
      <c r="C3282" t="s">
        <v>49</v>
      </c>
      <c r="D3282" t="s">
        <v>30927</v>
      </c>
      <c r="E3282" t="s">
        <v>26645</v>
      </c>
      <c r="F3282" t="s">
        <v>30928</v>
      </c>
      <c r="G3282" t="s">
        <v>30929</v>
      </c>
      <c r="H3282" t="s">
        <v>30930</v>
      </c>
      <c r="I3282" t="s">
        <v>12119</v>
      </c>
      <c r="J3282" t="s">
        <v>10870</v>
      </c>
      <c r="K3282" t="s">
        <v>10871</v>
      </c>
      <c r="L3282" t="s">
        <v>60</v>
      </c>
      <c r="M3282" t="s">
        <v>5999</v>
      </c>
      <c r="N3282" t="s">
        <v>5421</v>
      </c>
      <c r="O3282" t="s">
        <v>10872</v>
      </c>
      <c r="P3282" t="s">
        <v>24566</v>
      </c>
      <c r="Q3282" t="s">
        <v>30931</v>
      </c>
      <c r="R3282" t="str">
        <f t="shared" si="102"/>
        <v>奎文</v>
      </c>
      <c r="S3282" t="str">
        <f t="shared" si="103"/>
        <v>0106</v>
      </c>
    </row>
    <row r="3283" spans="1:19">
      <c r="A3283" t="s">
        <v>30932</v>
      </c>
      <c r="B3283" t="s">
        <v>30933</v>
      </c>
      <c r="C3283" t="s">
        <v>49</v>
      </c>
      <c r="D3283" t="s">
        <v>30934</v>
      </c>
      <c r="E3283" t="s">
        <v>26780</v>
      </c>
      <c r="F3283" t="s">
        <v>30935</v>
      </c>
      <c r="G3283" t="s">
        <v>30936</v>
      </c>
      <c r="H3283" t="s">
        <v>30937</v>
      </c>
      <c r="I3283" t="s">
        <v>4771</v>
      </c>
      <c r="J3283" t="s">
        <v>5374</v>
      </c>
      <c r="K3283" t="s">
        <v>5375</v>
      </c>
      <c r="L3283" t="s">
        <v>105</v>
      </c>
      <c r="M3283" t="s">
        <v>5376</v>
      </c>
      <c r="N3283" t="s">
        <v>5619</v>
      </c>
      <c r="O3283" t="s">
        <v>5377</v>
      </c>
      <c r="P3283" t="s">
        <v>30938</v>
      </c>
      <c r="R3283" t="str">
        <f t="shared" si="102"/>
        <v>寿光</v>
      </c>
      <c r="S3283" t="str">
        <f t="shared" si="103"/>
        <v>0106</v>
      </c>
    </row>
    <row r="3284" spans="1:19">
      <c r="A3284" t="s">
        <v>30939</v>
      </c>
      <c r="B3284" t="s">
        <v>30940</v>
      </c>
      <c r="C3284" t="s">
        <v>49</v>
      </c>
      <c r="D3284" t="s">
        <v>30941</v>
      </c>
      <c r="E3284" t="s">
        <v>26780</v>
      </c>
      <c r="F3284" t="s">
        <v>30942</v>
      </c>
      <c r="G3284" t="s">
        <v>30943</v>
      </c>
      <c r="H3284" t="s">
        <v>30944</v>
      </c>
      <c r="I3284" t="s">
        <v>8721</v>
      </c>
      <c r="J3284" t="s">
        <v>11830</v>
      </c>
      <c r="K3284" t="s">
        <v>11831</v>
      </c>
      <c r="L3284" t="s">
        <v>114</v>
      </c>
      <c r="M3284" t="s">
        <v>4918</v>
      </c>
      <c r="N3284" t="s">
        <v>5030</v>
      </c>
      <c r="O3284" t="s">
        <v>11833</v>
      </c>
      <c r="Q3284" t="s">
        <v>30945</v>
      </c>
      <c r="R3284" t="str">
        <f t="shared" si="102"/>
        <v>高密</v>
      </c>
      <c r="S3284" t="str">
        <f t="shared" si="103"/>
        <v>0106</v>
      </c>
    </row>
    <row r="3285" spans="1:19">
      <c r="A3285" t="s">
        <v>30946</v>
      </c>
      <c r="B3285" t="s">
        <v>30947</v>
      </c>
      <c r="C3285" t="s">
        <v>49</v>
      </c>
      <c r="D3285" t="s">
        <v>30948</v>
      </c>
      <c r="E3285" t="s">
        <v>26780</v>
      </c>
      <c r="F3285" t="s">
        <v>30949</v>
      </c>
      <c r="G3285" t="s">
        <v>30950</v>
      </c>
      <c r="H3285" t="s">
        <v>30951</v>
      </c>
      <c r="I3285" t="s">
        <v>4852</v>
      </c>
      <c r="J3285" t="s">
        <v>5195</v>
      </c>
      <c r="K3285" t="s">
        <v>5196</v>
      </c>
      <c r="L3285" t="s">
        <v>105</v>
      </c>
      <c r="M3285" t="s">
        <v>5197</v>
      </c>
      <c r="N3285" t="s">
        <v>4881</v>
      </c>
      <c r="O3285" t="s">
        <v>5199</v>
      </c>
      <c r="P3285" t="s">
        <v>30952</v>
      </c>
      <c r="R3285" t="str">
        <f t="shared" si="102"/>
        <v>寿光</v>
      </c>
      <c r="S3285" t="str">
        <f t="shared" si="103"/>
        <v>0106</v>
      </c>
    </row>
    <row r="3286" spans="1:19">
      <c r="A3286" t="s">
        <v>30953</v>
      </c>
      <c r="B3286" t="s">
        <v>30954</v>
      </c>
      <c r="C3286" t="s">
        <v>49</v>
      </c>
      <c r="D3286" t="s">
        <v>30955</v>
      </c>
      <c r="E3286" t="s">
        <v>26645</v>
      </c>
      <c r="F3286" t="s">
        <v>30956</v>
      </c>
      <c r="G3286" t="s">
        <v>30957</v>
      </c>
      <c r="H3286" t="s">
        <v>30958</v>
      </c>
      <c r="I3286" t="s">
        <v>12119</v>
      </c>
      <c r="J3286" t="s">
        <v>5087</v>
      </c>
      <c r="K3286" t="s">
        <v>5088</v>
      </c>
      <c r="L3286" t="s">
        <v>105</v>
      </c>
      <c r="M3286" t="s">
        <v>5089</v>
      </c>
      <c r="N3286" t="s">
        <v>4789</v>
      </c>
      <c r="O3286" t="s">
        <v>5090</v>
      </c>
      <c r="P3286" t="s">
        <v>30959</v>
      </c>
      <c r="Q3286" t="s">
        <v>30960</v>
      </c>
      <c r="R3286" t="str">
        <f t="shared" si="102"/>
        <v>寿光</v>
      </c>
      <c r="S3286" t="str">
        <f t="shared" si="103"/>
        <v>0106</v>
      </c>
    </row>
    <row r="3287" spans="1:19">
      <c r="A3287" t="s">
        <v>30961</v>
      </c>
      <c r="B3287" t="s">
        <v>30962</v>
      </c>
      <c r="C3287" t="s">
        <v>49</v>
      </c>
      <c r="D3287" t="s">
        <v>30963</v>
      </c>
      <c r="E3287" t="s">
        <v>26780</v>
      </c>
      <c r="F3287" t="s">
        <v>30964</v>
      </c>
      <c r="G3287" t="s">
        <v>30965</v>
      </c>
      <c r="H3287" t="s">
        <v>30966</v>
      </c>
      <c r="I3287" t="s">
        <v>4828</v>
      </c>
      <c r="J3287" t="s">
        <v>30176</v>
      </c>
      <c r="K3287" t="s">
        <v>30177</v>
      </c>
      <c r="L3287" t="s">
        <v>1136</v>
      </c>
      <c r="M3287" t="s">
        <v>11735</v>
      </c>
      <c r="N3287" t="s">
        <v>4789</v>
      </c>
      <c r="O3287" t="s">
        <v>30178</v>
      </c>
      <c r="P3287" t="s">
        <v>30967</v>
      </c>
      <c r="R3287" t="str">
        <f t="shared" si="102"/>
        <v>昌乐</v>
      </c>
      <c r="S3287" t="str">
        <f t="shared" si="103"/>
        <v>0106</v>
      </c>
    </row>
    <row r="3288" spans="1:19">
      <c r="A3288" t="s">
        <v>30968</v>
      </c>
      <c r="B3288" t="s">
        <v>30969</v>
      </c>
      <c r="C3288" t="s">
        <v>49</v>
      </c>
      <c r="D3288" t="s">
        <v>30970</v>
      </c>
      <c r="E3288" t="s">
        <v>26780</v>
      </c>
      <c r="F3288" t="s">
        <v>30971</v>
      </c>
      <c r="G3288" t="s">
        <v>30972</v>
      </c>
      <c r="H3288" t="s">
        <v>30973</v>
      </c>
      <c r="I3288" t="s">
        <v>4841</v>
      </c>
      <c r="J3288" t="s">
        <v>6983</v>
      </c>
      <c r="K3288" t="s">
        <v>6984</v>
      </c>
      <c r="L3288" t="s">
        <v>95</v>
      </c>
      <c r="M3288" t="s">
        <v>5682</v>
      </c>
      <c r="N3288" t="s">
        <v>5296</v>
      </c>
      <c r="O3288" t="s">
        <v>6986</v>
      </c>
      <c r="P3288" t="s">
        <v>30974</v>
      </c>
      <c r="R3288" t="str">
        <f t="shared" si="102"/>
        <v>安丘</v>
      </c>
      <c r="S3288" t="str">
        <f t="shared" si="103"/>
        <v>0106</v>
      </c>
    </row>
    <row r="3289" spans="1:19">
      <c r="A3289" t="s">
        <v>30975</v>
      </c>
      <c r="B3289" t="s">
        <v>30976</v>
      </c>
      <c r="C3289" t="s">
        <v>49</v>
      </c>
      <c r="D3289" t="s">
        <v>30977</v>
      </c>
      <c r="E3289" t="s">
        <v>30978</v>
      </c>
      <c r="F3289" t="s">
        <v>30979</v>
      </c>
      <c r="G3289" t="s">
        <v>30980</v>
      </c>
      <c r="H3289" t="s">
        <v>30981</v>
      </c>
      <c r="I3289" t="s">
        <v>4771</v>
      </c>
      <c r="J3289" t="s">
        <v>7053</v>
      </c>
      <c r="K3289" t="s">
        <v>7054</v>
      </c>
      <c r="L3289" t="s">
        <v>60</v>
      </c>
      <c r="M3289" t="s">
        <v>5888</v>
      </c>
      <c r="N3289" t="s">
        <v>4892</v>
      </c>
      <c r="O3289" t="s">
        <v>7055</v>
      </c>
      <c r="P3289" t="s">
        <v>30982</v>
      </c>
      <c r="Q3289" t="s">
        <v>30983</v>
      </c>
      <c r="R3289" t="str">
        <f t="shared" si="102"/>
        <v>奎文</v>
      </c>
      <c r="S3289" t="str">
        <f t="shared" si="103"/>
        <v>0107</v>
      </c>
    </row>
    <row r="3290" spans="1:19">
      <c r="A3290" t="s">
        <v>30984</v>
      </c>
      <c r="B3290" t="s">
        <v>30985</v>
      </c>
      <c r="C3290" t="s">
        <v>49</v>
      </c>
      <c r="D3290" t="s">
        <v>30986</v>
      </c>
      <c r="E3290" t="s">
        <v>30978</v>
      </c>
      <c r="F3290" t="s">
        <v>30987</v>
      </c>
      <c r="G3290" t="s">
        <v>30988</v>
      </c>
      <c r="H3290" t="s">
        <v>30989</v>
      </c>
      <c r="I3290" t="s">
        <v>4852</v>
      </c>
      <c r="J3290" t="s">
        <v>5418</v>
      </c>
      <c r="K3290" t="s">
        <v>5419</v>
      </c>
      <c r="L3290" t="s">
        <v>60</v>
      </c>
      <c r="M3290" t="s">
        <v>5420</v>
      </c>
      <c r="N3290" t="s">
        <v>4892</v>
      </c>
      <c r="O3290" t="s">
        <v>5422</v>
      </c>
      <c r="P3290" t="s">
        <v>30990</v>
      </c>
      <c r="Q3290" t="s">
        <v>30991</v>
      </c>
      <c r="R3290" t="str">
        <f t="shared" si="102"/>
        <v>奎文</v>
      </c>
      <c r="S3290" t="str">
        <f t="shared" si="103"/>
        <v>0107</v>
      </c>
    </row>
    <row r="3291" spans="1:19">
      <c r="A3291" t="s">
        <v>30992</v>
      </c>
      <c r="B3291" t="s">
        <v>30993</v>
      </c>
      <c r="C3291" t="s">
        <v>49</v>
      </c>
      <c r="D3291" t="s">
        <v>30994</v>
      </c>
      <c r="E3291" t="s">
        <v>30978</v>
      </c>
      <c r="F3291" t="s">
        <v>30995</v>
      </c>
      <c r="G3291" t="s">
        <v>30996</v>
      </c>
      <c r="H3291" t="s">
        <v>30997</v>
      </c>
      <c r="I3291" t="s">
        <v>4852</v>
      </c>
      <c r="J3291" t="s">
        <v>8545</v>
      </c>
      <c r="K3291" t="s">
        <v>8546</v>
      </c>
      <c r="L3291" t="s">
        <v>60</v>
      </c>
      <c r="M3291" t="s">
        <v>5511</v>
      </c>
      <c r="N3291" t="s">
        <v>4972</v>
      </c>
      <c r="O3291" t="s">
        <v>8547</v>
      </c>
      <c r="P3291" t="s">
        <v>30998</v>
      </c>
      <c r="Q3291" t="s">
        <v>30999</v>
      </c>
      <c r="R3291" t="str">
        <f t="shared" si="102"/>
        <v>奎文</v>
      </c>
      <c r="S3291" t="str">
        <f t="shared" si="103"/>
        <v>0107</v>
      </c>
    </row>
    <row r="3292" spans="1:19">
      <c r="A3292" t="s">
        <v>31000</v>
      </c>
      <c r="B3292" t="s">
        <v>31001</v>
      </c>
      <c r="C3292" t="s">
        <v>49</v>
      </c>
      <c r="D3292" t="s">
        <v>31002</v>
      </c>
      <c r="E3292" t="s">
        <v>31003</v>
      </c>
      <c r="F3292" t="s">
        <v>31004</v>
      </c>
      <c r="G3292" t="s">
        <v>31005</v>
      </c>
      <c r="H3292" t="s">
        <v>31006</v>
      </c>
      <c r="I3292" t="s">
        <v>12119</v>
      </c>
      <c r="J3292" t="s">
        <v>7689</v>
      </c>
      <c r="K3292" t="s">
        <v>7690</v>
      </c>
      <c r="L3292" t="s">
        <v>60</v>
      </c>
      <c r="M3292" t="s">
        <v>5999</v>
      </c>
      <c r="N3292" t="s">
        <v>5421</v>
      </c>
      <c r="O3292" t="s">
        <v>7691</v>
      </c>
      <c r="P3292" t="s">
        <v>31007</v>
      </c>
      <c r="Q3292" t="s">
        <v>31008</v>
      </c>
      <c r="R3292" t="str">
        <f t="shared" si="102"/>
        <v>奎文</v>
      </c>
      <c r="S3292" t="str">
        <f t="shared" si="103"/>
        <v>0107</v>
      </c>
    </row>
    <row r="3293" spans="1:19">
      <c r="A3293" t="s">
        <v>31009</v>
      </c>
      <c r="B3293" t="s">
        <v>31010</v>
      </c>
      <c r="C3293" t="s">
        <v>49</v>
      </c>
      <c r="D3293" t="s">
        <v>31011</v>
      </c>
      <c r="E3293" t="s">
        <v>31012</v>
      </c>
      <c r="F3293" t="s">
        <v>31013</v>
      </c>
      <c r="G3293" t="s">
        <v>31014</v>
      </c>
      <c r="H3293" t="s">
        <v>31015</v>
      </c>
      <c r="I3293" t="s">
        <v>5541</v>
      </c>
      <c r="J3293" t="s">
        <v>7235</v>
      </c>
      <c r="K3293" t="s">
        <v>7236</v>
      </c>
      <c r="L3293" t="s">
        <v>105</v>
      </c>
      <c r="M3293" t="s">
        <v>5176</v>
      </c>
      <c r="N3293" t="s">
        <v>5273</v>
      </c>
      <c r="O3293" t="s">
        <v>7237</v>
      </c>
      <c r="P3293" t="s">
        <v>31016</v>
      </c>
      <c r="R3293" t="str">
        <f t="shared" si="102"/>
        <v>寿光</v>
      </c>
      <c r="S3293" t="str">
        <f t="shared" si="103"/>
        <v>0107</v>
      </c>
    </row>
    <row r="3294" spans="1:19">
      <c r="A3294" t="s">
        <v>31017</v>
      </c>
      <c r="B3294" t="s">
        <v>31018</v>
      </c>
      <c r="C3294" t="s">
        <v>49</v>
      </c>
      <c r="D3294" t="s">
        <v>31019</v>
      </c>
      <c r="E3294" t="s">
        <v>31020</v>
      </c>
      <c r="F3294" t="s">
        <v>31021</v>
      </c>
      <c r="G3294" t="s">
        <v>31022</v>
      </c>
      <c r="H3294" t="s">
        <v>31023</v>
      </c>
      <c r="I3294" t="s">
        <v>12119</v>
      </c>
      <c r="J3294" t="s">
        <v>9386</v>
      </c>
      <c r="K3294" t="s">
        <v>9387</v>
      </c>
      <c r="L3294" t="s">
        <v>50</v>
      </c>
      <c r="M3294" t="s">
        <v>6207</v>
      </c>
      <c r="N3294" t="s">
        <v>10228</v>
      </c>
      <c r="O3294" t="s">
        <v>9388</v>
      </c>
      <c r="R3294" t="str">
        <f t="shared" si="102"/>
        <v>青州</v>
      </c>
      <c r="S3294" t="str">
        <f t="shared" si="103"/>
        <v>0107</v>
      </c>
    </row>
    <row r="3295" spans="1:19">
      <c r="A3295" t="s">
        <v>31024</v>
      </c>
      <c r="B3295" t="s">
        <v>31025</v>
      </c>
      <c r="C3295" t="s">
        <v>49</v>
      </c>
      <c r="D3295" t="s">
        <v>31026</v>
      </c>
      <c r="E3295" t="s">
        <v>31020</v>
      </c>
      <c r="F3295" t="s">
        <v>31027</v>
      </c>
      <c r="G3295" t="s">
        <v>31028</v>
      </c>
      <c r="H3295" t="s">
        <v>31029</v>
      </c>
      <c r="I3295" t="s">
        <v>12119</v>
      </c>
      <c r="J3295" t="s">
        <v>8545</v>
      </c>
      <c r="K3295" t="s">
        <v>8546</v>
      </c>
      <c r="L3295" t="s">
        <v>60</v>
      </c>
      <c r="M3295" t="s">
        <v>5511</v>
      </c>
      <c r="N3295" t="s">
        <v>4972</v>
      </c>
      <c r="O3295" t="s">
        <v>8547</v>
      </c>
      <c r="P3295" t="s">
        <v>31030</v>
      </c>
      <c r="Q3295" t="s">
        <v>31031</v>
      </c>
      <c r="R3295" t="str">
        <f t="shared" si="102"/>
        <v>奎文</v>
      </c>
      <c r="S3295" t="str">
        <f t="shared" si="103"/>
        <v>0107</v>
      </c>
    </row>
    <row r="3296" spans="1:19">
      <c r="A3296" t="s">
        <v>31032</v>
      </c>
      <c r="B3296" t="s">
        <v>31033</v>
      </c>
      <c r="C3296" t="s">
        <v>49</v>
      </c>
      <c r="D3296" t="s">
        <v>31034</v>
      </c>
      <c r="E3296" t="s">
        <v>31035</v>
      </c>
      <c r="F3296" t="s">
        <v>28123</v>
      </c>
      <c r="G3296" t="s">
        <v>28124</v>
      </c>
      <c r="H3296" t="s">
        <v>31036</v>
      </c>
      <c r="I3296" t="s">
        <v>28126</v>
      </c>
      <c r="J3296" t="s">
        <v>7018</v>
      </c>
      <c r="K3296" t="s">
        <v>7019</v>
      </c>
      <c r="L3296" t="s">
        <v>95</v>
      </c>
      <c r="M3296" t="s">
        <v>5649</v>
      </c>
      <c r="N3296" t="s">
        <v>4919</v>
      </c>
      <c r="O3296" t="s">
        <v>7020</v>
      </c>
      <c r="P3296" t="s">
        <v>31037</v>
      </c>
      <c r="Q3296" t="s">
        <v>28128</v>
      </c>
      <c r="R3296" t="str">
        <f t="shared" si="102"/>
        <v>安丘</v>
      </c>
      <c r="S3296" t="str">
        <f t="shared" si="103"/>
        <v>0107</v>
      </c>
    </row>
    <row r="3297" spans="1:19">
      <c r="A3297" t="s">
        <v>31038</v>
      </c>
      <c r="B3297" t="s">
        <v>31039</v>
      </c>
      <c r="C3297" t="s">
        <v>49</v>
      </c>
      <c r="D3297" t="s">
        <v>31040</v>
      </c>
      <c r="E3297" t="s">
        <v>30978</v>
      </c>
      <c r="F3297" t="s">
        <v>31041</v>
      </c>
      <c r="G3297" t="s">
        <v>31042</v>
      </c>
      <c r="H3297" t="s">
        <v>31043</v>
      </c>
      <c r="I3297" t="s">
        <v>4785</v>
      </c>
      <c r="J3297" t="s">
        <v>18758</v>
      </c>
      <c r="K3297" t="s">
        <v>18759</v>
      </c>
      <c r="L3297" t="s">
        <v>105</v>
      </c>
      <c r="M3297" t="s">
        <v>6055</v>
      </c>
      <c r="N3297" t="s">
        <v>4789</v>
      </c>
      <c r="O3297" t="s">
        <v>18760</v>
      </c>
      <c r="P3297" t="s">
        <v>31044</v>
      </c>
      <c r="Q3297" t="s">
        <v>31045</v>
      </c>
      <c r="R3297" t="str">
        <f t="shared" si="102"/>
        <v>寿光</v>
      </c>
      <c r="S3297" t="str">
        <f t="shared" si="103"/>
        <v>0107</v>
      </c>
    </row>
    <row r="3298" spans="1:19">
      <c r="A3298" t="s">
        <v>31046</v>
      </c>
      <c r="B3298" t="s">
        <v>31047</v>
      </c>
      <c r="C3298" t="s">
        <v>49</v>
      </c>
      <c r="D3298" t="s">
        <v>31048</v>
      </c>
      <c r="E3298" t="s">
        <v>30978</v>
      </c>
      <c r="F3298" t="s">
        <v>31049</v>
      </c>
      <c r="G3298" t="s">
        <v>31050</v>
      </c>
      <c r="H3298" t="s">
        <v>31051</v>
      </c>
      <c r="I3298" t="s">
        <v>4841</v>
      </c>
      <c r="J3298" t="s">
        <v>5408</v>
      </c>
      <c r="K3298" t="s">
        <v>4280</v>
      </c>
      <c r="L3298" t="s">
        <v>375</v>
      </c>
      <c r="M3298" t="s">
        <v>5409</v>
      </c>
      <c r="N3298" t="s">
        <v>4972</v>
      </c>
      <c r="O3298" t="s">
        <v>5410</v>
      </c>
      <c r="P3298" t="s">
        <v>31052</v>
      </c>
      <c r="Q3298" t="s">
        <v>31053</v>
      </c>
      <c r="R3298" t="str">
        <f t="shared" si="102"/>
        <v>昌邑</v>
      </c>
      <c r="S3298" t="str">
        <f t="shared" si="103"/>
        <v>0107</v>
      </c>
    </row>
    <row r="3299" spans="1:19">
      <c r="A3299" t="s">
        <v>31054</v>
      </c>
      <c r="B3299" t="s">
        <v>31055</v>
      </c>
      <c r="C3299" t="s">
        <v>49</v>
      </c>
      <c r="D3299" t="s">
        <v>31056</v>
      </c>
      <c r="E3299" t="s">
        <v>30978</v>
      </c>
      <c r="F3299" t="s">
        <v>31057</v>
      </c>
      <c r="G3299" t="s">
        <v>31058</v>
      </c>
      <c r="H3299" t="s">
        <v>31059</v>
      </c>
      <c r="I3299" t="s">
        <v>4852</v>
      </c>
      <c r="J3299" t="s">
        <v>12195</v>
      </c>
      <c r="K3299" t="s">
        <v>12196</v>
      </c>
      <c r="L3299" t="s">
        <v>77</v>
      </c>
      <c r="M3299" t="s">
        <v>5733</v>
      </c>
      <c r="N3299" t="s">
        <v>4972</v>
      </c>
      <c r="O3299" t="s">
        <v>12197</v>
      </c>
      <c r="P3299" t="s">
        <v>31060</v>
      </c>
      <c r="Q3299" t="s">
        <v>31061</v>
      </c>
      <c r="R3299" t="str">
        <f t="shared" si="102"/>
        <v>临朐</v>
      </c>
      <c r="S3299" t="str">
        <f t="shared" si="103"/>
        <v>0107</v>
      </c>
    </row>
    <row r="3300" spans="1:19">
      <c r="A3300" t="s">
        <v>31062</v>
      </c>
      <c r="B3300" t="s">
        <v>31063</v>
      </c>
      <c r="C3300" t="s">
        <v>49</v>
      </c>
      <c r="D3300" t="s">
        <v>31064</v>
      </c>
      <c r="E3300" t="s">
        <v>31065</v>
      </c>
      <c r="F3300" t="s">
        <v>31066</v>
      </c>
      <c r="G3300" t="s">
        <v>31067</v>
      </c>
      <c r="H3300" t="s">
        <v>31068</v>
      </c>
      <c r="I3300" t="s">
        <v>4785</v>
      </c>
      <c r="J3300" t="s">
        <v>26129</v>
      </c>
      <c r="K3300" t="s">
        <v>26130</v>
      </c>
      <c r="L3300" t="s">
        <v>1136</v>
      </c>
      <c r="M3300" t="s">
        <v>6413</v>
      </c>
      <c r="N3300" t="s">
        <v>21047</v>
      </c>
      <c r="O3300" t="s">
        <v>26131</v>
      </c>
      <c r="P3300" t="s">
        <v>31069</v>
      </c>
      <c r="R3300" t="str">
        <f t="shared" si="102"/>
        <v>昌乐</v>
      </c>
      <c r="S3300" t="str">
        <f t="shared" si="103"/>
        <v>0107</v>
      </c>
    </row>
    <row r="3301" spans="1:19">
      <c r="A3301" t="s">
        <v>31070</v>
      </c>
      <c r="B3301" t="s">
        <v>31071</v>
      </c>
      <c r="C3301" t="s">
        <v>49</v>
      </c>
      <c r="D3301" t="s">
        <v>31072</v>
      </c>
      <c r="E3301" t="s">
        <v>30978</v>
      </c>
      <c r="F3301" t="s">
        <v>31073</v>
      </c>
      <c r="G3301" t="s">
        <v>31074</v>
      </c>
      <c r="H3301" t="s">
        <v>31075</v>
      </c>
      <c r="I3301" t="s">
        <v>4813</v>
      </c>
      <c r="J3301" t="s">
        <v>11207</v>
      </c>
      <c r="K3301" t="s">
        <v>11208</v>
      </c>
      <c r="L3301" t="s">
        <v>123</v>
      </c>
      <c r="M3301" t="s">
        <v>7767</v>
      </c>
      <c r="N3301" t="s">
        <v>4789</v>
      </c>
      <c r="O3301" t="s">
        <v>11209</v>
      </c>
      <c r="P3301" t="s">
        <v>31076</v>
      </c>
      <c r="Q3301" t="s">
        <v>31077</v>
      </c>
      <c r="R3301" t="str">
        <f t="shared" si="102"/>
        <v>诸城</v>
      </c>
      <c r="S3301" t="str">
        <f t="shared" si="103"/>
        <v>0107</v>
      </c>
    </row>
    <row r="3302" spans="1:19">
      <c r="A3302" t="s">
        <v>31078</v>
      </c>
      <c r="B3302" t="s">
        <v>31079</v>
      </c>
      <c r="C3302" t="s">
        <v>49</v>
      </c>
      <c r="D3302" t="s">
        <v>31080</v>
      </c>
      <c r="E3302" t="s">
        <v>30978</v>
      </c>
      <c r="F3302" t="s">
        <v>29574</v>
      </c>
      <c r="G3302" t="s">
        <v>29575</v>
      </c>
      <c r="H3302" t="s">
        <v>31081</v>
      </c>
      <c r="I3302" t="s">
        <v>4852</v>
      </c>
      <c r="J3302" t="s">
        <v>5561</v>
      </c>
      <c r="K3302" t="s">
        <v>5562</v>
      </c>
      <c r="L3302" t="s">
        <v>237</v>
      </c>
      <c r="M3302" t="s">
        <v>4788</v>
      </c>
      <c r="N3302" t="s">
        <v>5421</v>
      </c>
      <c r="O3302" t="s">
        <v>5563</v>
      </c>
      <c r="P3302" t="s">
        <v>31082</v>
      </c>
      <c r="R3302" t="str">
        <f t="shared" si="102"/>
        <v>潍城</v>
      </c>
      <c r="S3302" t="str">
        <f t="shared" si="103"/>
        <v>0107</v>
      </c>
    </row>
    <row r="3303" spans="1:19">
      <c r="A3303" t="s">
        <v>31083</v>
      </c>
      <c r="B3303" t="s">
        <v>31084</v>
      </c>
      <c r="C3303" t="s">
        <v>49</v>
      </c>
      <c r="D3303" t="s">
        <v>31085</v>
      </c>
      <c r="E3303" t="s">
        <v>30978</v>
      </c>
      <c r="F3303" t="s">
        <v>31086</v>
      </c>
      <c r="G3303" t="s">
        <v>31087</v>
      </c>
      <c r="H3303" t="s">
        <v>31088</v>
      </c>
      <c r="I3303" t="s">
        <v>5052</v>
      </c>
      <c r="J3303" t="s">
        <v>7136</v>
      </c>
      <c r="K3303" t="s">
        <v>7137</v>
      </c>
      <c r="L3303" t="s">
        <v>77</v>
      </c>
      <c r="M3303" t="s">
        <v>4803</v>
      </c>
      <c r="N3303" t="s">
        <v>5451</v>
      </c>
      <c r="O3303" t="s">
        <v>7138</v>
      </c>
      <c r="P3303" t="s">
        <v>31089</v>
      </c>
      <c r="R3303" t="str">
        <f t="shared" si="102"/>
        <v>临朐</v>
      </c>
      <c r="S3303" t="str">
        <f t="shared" si="103"/>
        <v>0107</v>
      </c>
    </row>
    <row r="3304" spans="1:19">
      <c r="A3304" t="s">
        <v>1554</v>
      </c>
      <c r="B3304" t="s">
        <v>31090</v>
      </c>
      <c r="C3304" t="s">
        <v>49</v>
      </c>
      <c r="D3304" t="s">
        <v>31091</v>
      </c>
      <c r="E3304" t="s">
        <v>31020</v>
      </c>
      <c r="F3304" t="s">
        <v>31092</v>
      </c>
      <c r="G3304" t="s">
        <v>1552</v>
      </c>
      <c r="H3304" t="s">
        <v>31093</v>
      </c>
      <c r="I3304" t="s">
        <v>12119</v>
      </c>
      <c r="J3304" t="s">
        <v>10316</v>
      </c>
      <c r="K3304" t="s">
        <v>10317</v>
      </c>
      <c r="L3304" t="s">
        <v>262</v>
      </c>
      <c r="M3304" t="s">
        <v>10318</v>
      </c>
      <c r="N3304" t="s">
        <v>31094</v>
      </c>
      <c r="O3304" t="s">
        <v>10319</v>
      </c>
      <c r="P3304" t="s">
        <v>31095</v>
      </c>
      <c r="R3304" t="str">
        <f t="shared" si="102"/>
        <v>寒亭</v>
      </c>
      <c r="S3304" t="str">
        <f t="shared" si="103"/>
        <v>0107</v>
      </c>
    </row>
    <row r="3305" spans="1:19">
      <c r="A3305" t="s">
        <v>31096</v>
      </c>
      <c r="B3305" t="s">
        <v>31097</v>
      </c>
      <c r="C3305" t="s">
        <v>49</v>
      </c>
      <c r="D3305" t="s">
        <v>31098</v>
      </c>
      <c r="E3305" t="s">
        <v>31099</v>
      </c>
      <c r="F3305" t="s">
        <v>31100</v>
      </c>
      <c r="G3305" t="s">
        <v>31101</v>
      </c>
      <c r="H3305" t="s">
        <v>31102</v>
      </c>
      <c r="I3305" t="s">
        <v>12119</v>
      </c>
      <c r="J3305" t="s">
        <v>12527</v>
      </c>
      <c r="K3305" t="s">
        <v>12528</v>
      </c>
      <c r="L3305" t="s">
        <v>50</v>
      </c>
      <c r="M3305" t="s">
        <v>6207</v>
      </c>
      <c r="N3305" t="s">
        <v>5699</v>
      </c>
      <c r="O3305" t="s">
        <v>12529</v>
      </c>
      <c r="P3305" t="s">
        <v>31103</v>
      </c>
      <c r="R3305" t="str">
        <f t="shared" si="102"/>
        <v>青州</v>
      </c>
      <c r="S3305" t="str">
        <f t="shared" si="103"/>
        <v>0107</v>
      </c>
    </row>
    <row r="3306" spans="1:19">
      <c r="A3306" t="s">
        <v>31104</v>
      </c>
      <c r="B3306" t="s">
        <v>31105</v>
      </c>
      <c r="C3306" t="s">
        <v>49</v>
      </c>
      <c r="D3306" t="s">
        <v>31106</v>
      </c>
      <c r="E3306" t="s">
        <v>31107</v>
      </c>
      <c r="F3306" t="s">
        <v>31108</v>
      </c>
      <c r="G3306" t="s">
        <v>31109</v>
      </c>
      <c r="H3306" t="s">
        <v>31110</v>
      </c>
      <c r="I3306" t="s">
        <v>12119</v>
      </c>
      <c r="J3306" t="s">
        <v>5669</v>
      </c>
      <c r="K3306" t="s">
        <v>5670</v>
      </c>
      <c r="L3306" t="s">
        <v>60</v>
      </c>
      <c r="M3306" t="s">
        <v>5511</v>
      </c>
      <c r="N3306" t="s">
        <v>5421</v>
      </c>
      <c r="O3306" t="s">
        <v>5671</v>
      </c>
      <c r="R3306" t="str">
        <f t="shared" si="102"/>
        <v>奎文</v>
      </c>
      <c r="S3306" t="str">
        <f t="shared" si="103"/>
        <v>0107</v>
      </c>
    </row>
    <row r="3307" spans="1:19">
      <c r="A3307" t="s">
        <v>31111</v>
      </c>
      <c r="B3307" t="s">
        <v>31112</v>
      </c>
      <c r="C3307" t="s">
        <v>49</v>
      </c>
      <c r="D3307" t="s">
        <v>31113</v>
      </c>
      <c r="E3307" t="s">
        <v>31114</v>
      </c>
      <c r="F3307" t="s">
        <v>31115</v>
      </c>
      <c r="G3307" t="s">
        <v>31116</v>
      </c>
      <c r="H3307" t="s">
        <v>31117</v>
      </c>
      <c r="I3307" t="s">
        <v>4852</v>
      </c>
      <c r="J3307" t="s">
        <v>6480</v>
      </c>
      <c r="K3307" t="s">
        <v>6481</v>
      </c>
      <c r="L3307" t="s">
        <v>237</v>
      </c>
      <c r="M3307" t="s">
        <v>5247</v>
      </c>
      <c r="N3307" t="s">
        <v>5960</v>
      </c>
      <c r="O3307" t="s">
        <v>6482</v>
      </c>
      <c r="P3307" t="s">
        <v>31118</v>
      </c>
      <c r="R3307" t="str">
        <f t="shared" si="102"/>
        <v>潍城</v>
      </c>
      <c r="S3307" t="str">
        <f t="shared" si="103"/>
        <v>0107</v>
      </c>
    </row>
    <row r="3308" spans="1:19">
      <c r="A3308" t="s">
        <v>1522</v>
      </c>
      <c r="B3308" t="s">
        <v>31119</v>
      </c>
      <c r="C3308" t="s">
        <v>49</v>
      </c>
      <c r="D3308" t="s">
        <v>31120</v>
      </c>
      <c r="E3308" t="s">
        <v>30978</v>
      </c>
      <c r="F3308" t="s">
        <v>31121</v>
      </c>
      <c r="G3308" t="s">
        <v>1520</v>
      </c>
      <c r="H3308" t="s">
        <v>31122</v>
      </c>
      <c r="I3308" t="s">
        <v>4852</v>
      </c>
      <c r="J3308" t="s">
        <v>11180</v>
      </c>
      <c r="K3308" t="s">
        <v>11181</v>
      </c>
      <c r="L3308" t="s">
        <v>86</v>
      </c>
      <c r="M3308" t="s">
        <v>5099</v>
      </c>
      <c r="N3308" t="s">
        <v>4789</v>
      </c>
      <c r="O3308" t="s">
        <v>11182</v>
      </c>
      <c r="P3308" t="s">
        <v>31123</v>
      </c>
      <c r="R3308" t="str">
        <f t="shared" si="102"/>
        <v>坊子</v>
      </c>
      <c r="S3308" t="str">
        <f t="shared" si="103"/>
        <v>0107</v>
      </c>
    </row>
    <row r="3309" spans="1:19">
      <c r="A3309" t="s">
        <v>31124</v>
      </c>
      <c r="B3309" t="s">
        <v>31125</v>
      </c>
      <c r="C3309" t="s">
        <v>49</v>
      </c>
      <c r="D3309" t="s">
        <v>31126</v>
      </c>
      <c r="E3309" t="s">
        <v>30978</v>
      </c>
      <c r="F3309" t="s">
        <v>31127</v>
      </c>
      <c r="G3309" t="s">
        <v>31128</v>
      </c>
      <c r="H3309" t="s">
        <v>31129</v>
      </c>
      <c r="I3309" t="s">
        <v>4852</v>
      </c>
      <c r="J3309" t="s">
        <v>5636</v>
      </c>
      <c r="K3309" t="s">
        <v>5637</v>
      </c>
      <c r="L3309" t="s">
        <v>105</v>
      </c>
      <c r="M3309" t="s">
        <v>5638</v>
      </c>
      <c r="N3309" t="s">
        <v>24122</v>
      </c>
      <c r="O3309" t="s">
        <v>5639</v>
      </c>
      <c r="P3309" t="s">
        <v>31130</v>
      </c>
      <c r="Q3309" t="s">
        <v>31131</v>
      </c>
      <c r="R3309" t="str">
        <f t="shared" si="102"/>
        <v>寿光</v>
      </c>
      <c r="S3309" t="str">
        <f t="shared" si="103"/>
        <v>0107</v>
      </c>
    </row>
    <row r="3310" spans="1:19">
      <c r="A3310" t="s">
        <v>31132</v>
      </c>
      <c r="B3310" t="s">
        <v>31133</v>
      </c>
      <c r="C3310" t="s">
        <v>49</v>
      </c>
      <c r="D3310" t="s">
        <v>31134</v>
      </c>
      <c r="E3310" t="s">
        <v>31135</v>
      </c>
      <c r="F3310" t="s">
        <v>31136</v>
      </c>
      <c r="G3310" t="s">
        <v>31137</v>
      </c>
      <c r="H3310" t="s">
        <v>31138</v>
      </c>
      <c r="I3310" t="s">
        <v>4785</v>
      </c>
      <c r="J3310" t="s">
        <v>8820</v>
      </c>
      <c r="K3310" t="s">
        <v>8821</v>
      </c>
      <c r="L3310" t="s">
        <v>114</v>
      </c>
      <c r="M3310" t="s">
        <v>7931</v>
      </c>
      <c r="N3310" t="s">
        <v>6794</v>
      </c>
      <c r="O3310" t="s">
        <v>8822</v>
      </c>
      <c r="P3310" t="s">
        <v>31139</v>
      </c>
      <c r="R3310" t="str">
        <f t="shared" si="102"/>
        <v>高密</v>
      </c>
      <c r="S3310" t="str">
        <f t="shared" si="103"/>
        <v>0107</v>
      </c>
    </row>
    <row r="3311" spans="1:19">
      <c r="A3311" t="s">
        <v>31140</v>
      </c>
      <c r="B3311" t="s">
        <v>31141</v>
      </c>
      <c r="C3311" t="s">
        <v>49</v>
      </c>
      <c r="D3311" t="s">
        <v>31142</v>
      </c>
      <c r="E3311" t="s">
        <v>30978</v>
      </c>
      <c r="F3311" t="s">
        <v>31143</v>
      </c>
      <c r="G3311" t="s">
        <v>31144</v>
      </c>
      <c r="H3311" t="s">
        <v>31145</v>
      </c>
      <c r="I3311" t="s">
        <v>4785</v>
      </c>
      <c r="J3311" t="s">
        <v>12527</v>
      </c>
      <c r="K3311" t="s">
        <v>12528</v>
      </c>
      <c r="L3311" t="s">
        <v>50</v>
      </c>
      <c r="M3311" t="s">
        <v>6207</v>
      </c>
      <c r="N3311" t="s">
        <v>5801</v>
      </c>
      <c r="O3311" t="s">
        <v>12529</v>
      </c>
      <c r="P3311" t="s">
        <v>31146</v>
      </c>
      <c r="Q3311" t="s">
        <v>31147</v>
      </c>
      <c r="R3311" t="str">
        <f t="shared" si="102"/>
        <v>青州</v>
      </c>
      <c r="S3311" t="str">
        <f t="shared" si="103"/>
        <v>0107</v>
      </c>
    </row>
    <row r="3312" spans="1:19">
      <c r="A3312" t="s">
        <v>31148</v>
      </c>
      <c r="B3312" t="s">
        <v>31149</v>
      </c>
      <c r="C3312" t="s">
        <v>49</v>
      </c>
      <c r="D3312" t="s">
        <v>31150</v>
      </c>
      <c r="E3312" t="s">
        <v>31151</v>
      </c>
      <c r="F3312" t="s">
        <v>31152</v>
      </c>
      <c r="G3312" t="s">
        <v>31153</v>
      </c>
      <c r="H3312" t="s">
        <v>31154</v>
      </c>
      <c r="I3312" t="s">
        <v>12500</v>
      </c>
      <c r="J3312" t="s">
        <v>10035</v>
      </c>
      <c r="K3312" t="s">
        <v>10036</v>
      </c>
      <c r="L3312" t="s">
        <v>1136</v>
      </c>
      <c r="M3312" t="s">
        <v>8945</v>
      </c>
      <c r="N3312" t="s">
        <v>13837</v>
      </c>
      <c r="O3312" t="s">
        <v>10037</v>
      </c>
      <c r="P3312" t="s">
        <v>31155</v>
      </c>
      <c r="R3312" t="str">
        <f t="shared" si="102"/>
        <v>昌乐</v>
      </c>
      <c r="S3312" t="str">
        <f t="shared" si="103"/>
        <v>0107</v>
      </c>
    </row>
    <row r="3313" spans="1:19">
      <c r="A3313" t="s">
        <v>31156</v>
      </c>
      <c r="B3313" t="s">
        <v>31157</v>
      </c>
      <c r="C3313" t="s">
        <v>49</v>
      </c>
      <c r="D3313" t="s">
        <v>31158</v>
      </c>
      <c r="E3313" t="s">
        <v>30978</v>
      </c>
      <c r="F3313" t="s">
        <v>31159</v>
      </c>
      <c r="G3313" t="s">
        <v>31160</v>
      </c>
      <c r="H3313" t="s">
        <v>31161</v>
      </c>
      <c r="I3313" t="s">
        <v>5327</v>
      </c>
      <c r="J3313" t="s">
        <v>9116</v>
      </c>
      <c r="K3313" t="s">
        <v>9117</v>
      </c>
      <c r="L3313" t="s">
        <v>237</v>
      </c>
      <c r="M3313" t="s">
        <v>4788</v>
      </c>
      <c r="N3313" t="s">
        <v>6152</v>
      </c>
      <c r="O3313" t="s">
        <v>9118</v>
      </c>
      <c r="P3313" t="s">
        <v>31162</v>
      </c>
      <c r="Q3313" t="s">
        <v>31163</v>
      </c>
      <c r="R3313" t="str">
        <f t="shared" si="102"/>
        <v>潍城</v>
      </c>
      <c r="S3313" t="str">
        <f t="shared" si="103"/>
        <v>0107</v>
      </c>
    </row>
    <row r="3314" spans="1:19">
      <c r="A3314" t="s">
        <v>31164</v>
      </c>
      <c r="B3314" t="s">
        <v>31165</v>
      </c>
      <c r="C3314" t="s">
        <v>49</v>
      </c>
      <c r="D3314" t="s">
        <v>31166</v>
      </c>
      <c r="E3314" t="s">
        <v>30978</v>
      </c>
      <c r="F3314" t="s">
        <v>31167</v>
      </c>
      <c r="G3314" t="s">
        <v>31168</v>
      </c>
      <c r="H3314" t="s">
        <v>31169</v>
      </c>
      <c r="I3314" t="s">
        <v>4841</v>
      </c>
      <c r="J3314" t="s">
        <v>5949</v>
      </c>
      <c r="K3314" t="s">
        <v>5950</v>
      </c>
      <c r="L3314" t="s">
        <v>114</v>
      </c>
      <c r="M3314" t="s">
        <v>4831</v>
      </c>
      <c r="N3314" t="s">
        <v>5487</v>
      </c>
      <c r="O3314" t="s">
        <v>5951</v>
      </c>
      <c r="P3314" t="s">
        <v>31170</v>
      </c>
      <c r="Q3314" t="s">
        <v>31171</v>
      </c>
      <c r="R3314" t="str">
        <f t="shared" si="102"/>
        <v>高密</v>
      </c>
      <c r="S3314" t="str">
        <f t="shared" si="103"/>
        <v>0107</v>
      </c>
    </row>
    <row r="3315" spans="1:19">
      <c r="A3315" t="s">
        <v>31172</v>
      </c>
      <c r="B3315" t="s">
        <v>31173</v>
      </c>
      <c r="C3315" t="s">
        <v>49</v>
      </c>
      <c r="D3315" t="s">
        <v>31174</v>
      </c>
      <c r="E3315" t="s">
        <v>31114</v>
      </c>
      <c r="F3315" t="s">
        <v>31175</v>
      </c>
      <c r="G3315" t="s">
        <v>31176</v>
      </c>
      <c r="H3315" t="s">
        <v>31177</v>
      </c>
      <c r="I3315" t="s">
        <v>5541</v>
      </c>
      <c r="J3315" t="s">
        <v>6053</v>
      </c>
      <c r="K3315" t="s">
        <v>6054</v>
      </c>
      <c r="L3315" t="s">
        <v>105</v>
      </c>
      <c r="M3315" t="s">
        <v>6055</v>
      </c>
      <c r="N3315" t="s">
        <v>8593</v>
      </c>
      <c r="O3315" t="s">
        <v>6056</v>
      </c>
      <c r="P3315" t="s">
        <v>31178</v>
      </c>
      <c r="Q3315" t="s">
        <v>31179</v>
      </c>
      <c r="R3315" t="str">
        <f t="shared" si="102"/>
        <v>寿光</v>
      </c>
      <c r="S3315" t="str">
        <f t="shared" si="103"/>
        <v>0107</v>
      </c>
    </row>
    <row r="3316" spans="1:19">
      <c r="A3316" t="s">
        <v>31180</v>
      </c>
      <c r="B3316" t="s">
        <v>31181</v>
      </c>
      <c r="C3316" t="s">
        <v>49</v>
      </c>
      <c r="D3316" t="s">
        <v>31182</v>
      </c>
      <c r="E3316" t="s">
        <v>31183</v>
      </c>
      <c r="F3316" t="s">
        <v>31184</v>
      </c>
      <c r="G3316" t="s">
        <v>31185</v>
      </c>
      <c r="H3316" t="s">
        <v>31186</v>
      </c>
      <c r="I3316" t="s">
        <v>4852</v>
      </c>
      <c r="J3316" t="s">
        <v>5597</v>
      </c>
      <c r="K3316" t="s">
        <v>5598</v>
      </c>
      <c r="L3316" t="s">
        <v>375</v>
      </c>
      <c r="M3316" t="s">
        <v>5599</v>
      </c>
      <c r="N3316" t="s">
        <v>4789</v>
      </c>
      <c r="O3316" t="s">
        <v>5600</v>
      </c>
      <c r="P3316" t="s">
        <v>31187</v>
      </c>
      <c r="R3316" t="str">
        <f t="shared" si="102"/>
        <v>昌邑</v>
      </c>
      <c r="S3316" t="str">
        <f t="shared" si="103"/>
        <v>0107</v>
      </c>
    </row>
    <row r="3317" spans="1:19">
      <c r="A3317" t="s">
        <v>31188</v>
      </c>
      <c r="B3317" t="s">
        <v>31189</v>
      </c>
      <c r="C3317" t="s">
        <v>49</v>
      </c>
      <c r="D3317" t="s">
        <v>31190</v>
      </c>
      <c r="E3317" t="s">
        <v>31191</v>
      </c>
      <c r="F3317" t="s">
        <v>31192</v>
      </c>
      <c r="G3317" t="s">
        <v>31193</v>
      </c>
      <c r="H3317" t="s">
        <v>31194</v>
      </c>
      <c r="I3317" t="s">
        <v>12119</v>
      </c>
      <c r="J3317" t="s">
        <v>9396</v>
      </c>
      <c r="K3317" t="s">
        <v>9397</v>
      </c>
      <c r="L3317" t="s">
        <v>148</v>
      </c>
      <c r="M3317" t="s">
        <v>6713</v>
      </c>
      <c r="N3317" t="s">
        <v>5421</v>
      </c>
      <c r="O3317" t="s">
        <v>9398</v>
      </c>
      <c r="R3317" t="str">
        <f t="shared" si="102"/>
        <v>寒亭</v>
      </c>
      <c r="S3317" t="str">
        <f t="shared" si="103"/>
        <v>0107</v>
      </c>
    </row>
    <row r="3318" spans="1:19">
      <c r="A3318" t="s">
        <v>31195</v>
      </c>
      <c r="B3318" t="s">
        <v>31196</v>
      </c>
      <c r="C3318" t="s">
        <v>49</v>
      </c>
      <c r="D3318" t="s">
        <v>31197</v>
      </c>
      <c r="E3318" t="s">
        <v>31020</v>
      </c>
      <c r="F3318" t="s">
        <v>31198</v>
      </c>
      <c r="G3318" t="s">
        <v>31199</v>
      </c>
      <c r="H3318" t="s">
        <v>31200</v>
      </c>
      <c r="I3318" t="s">
        <v>12500</v>
      </c>
      <c r="J3318" t="s">
        <v>5174</v>
      </c>
      <c r="K3318" t="s">
        <v>5175</v>
      </c>
      <c r="L3318" t="s">
        <v>105</v>
      </c>
      <c r="M3318" t="s">
        <v>5176</v>
      </c>
      <c r="N3318" t="s">
        <v>4789</v>
      </c>
      <c r="O3318" t="s">
        <v>5177</v>
      </c>
      <c r="P3318" t="s">
        <v>31201</v>
      </c>
      <c r="Q3318" t="s">
        <v>31202</v>
      </c>
      <c r="R3318" t="str">
        <f t="shared" si="102"/>
        <v>寿光</v>
      </c>
      <c r="S3318" t="str">
        <f t="shared" si="103"/>
        <v>0107</v>
      </c>
    </row>
    <row r="3319" spans="1:19">
      <c r="A3319" t="s">
        <v>31203</v>
      </c>
      <c r="B3319" t="s">
        <v>31204</v>
      </c>
      <c r="C3319" t="s">
        <v>49</v>
      </c>
      <c r="D3319" t="s">
        <v>31205</v>
      </c>
      <c r="E3319" t="s">
        <v>30978</v>
      </c>
      <c r="F3319" t="s">
        <v>31206</v>
      </c>
      <c r="G3319" t="s">
        <v>31207</v>
      </c>
      <c r="H3319" t="s">
        <v>31208</v>
      </c>
      <c r="I3319" t="s">
        <v>4785</v>
      </c>
      <c r="J3319" t="s">
        <v>6348</v>
      </c>
      <c r="K3319" t="s">
        <v>6349</v>
      </c>
      <c r="L3319" t="s">
        <v>114</v>
      </c>
      <c r="M3319" t="s">
        <v>5486</v>
      </c>
      <c r="N3319" t="s">
        <v>4881</v>
      </c>
      <c r="O3319" t="s">
        <v>6350</v>
      </c>
      <c r="P3319" t="s">
        <v>31209</v>
      </c>
      <c r="R3319" t="str">
        <f t="shared" si="102"/>
        <v>高密</v>
      </c>
      <c r="S3319" t="str">
        <f t="shared" si="103"/>
        <v>0107</v>
      </c>
    </row>
    <row r="3320" spans="1:19">
      <c r="A3320" t="s">
        <v>31210</v>
      </c>
      <c r="B3320" t="s">
        <v>31211</v>
      </c>
      <c r="C3320" t="s">
        <v>49</v>
      </c>
      <c r="D3320" t="s">
        <v>31212</v>
      </c>
      <c r="E3320" t="s">
        <v>30978</v>
      </c>
      <c r="F3320" t="s">
        <v>31213</v>
      </c>
      <c r="G3320" t="s">
        <v>31214</v>
      </c>
      <c r="H3320" t="s">
        <v>31215</v>
      </c>
      <c r="I3320" t="s">
        <v>4955</v>
      </c>
      <c r="J3320" t="s">
        <v>7611</v>
      </c>
      <c r="K3320" t="s">
        <v>7612</v>
      </c>
      <c r="L3320" t="s">
        <v>123</v>
      </c>
      <c r="M3320" t="s">
        <v>5364</v>
      </c>
      <c r="N3320" t="s">
        <v>4959</v>
      </c>
      <c r="O3320" t="s">
        <v>7613</v>
      </c>
      <c r="P3320" t="s">
        <v>31216</v>
      </c>
      <c r="Q3320" t="s">
        <v>31217</v>
      </c>
      <c r="R3320" t="str">
        <f t="shared" si="102"/>
        <v>诸城</v>
      </c>
      <c r="S3320" t="str">
        <f t="shared" si="103"/>
        <v>0107</v>
      </c>
    </row>
    <row r="3321" spans="1:19">
      <c r="A3321" t="s">
        <v>31218</v>
      </c>
      <c r="B3321" t="s">
        <v>31219</v>
      </c>
      <c r="C3321" t="s">
        <v>49</v>
      </c>
      <c r="D3321" t="s">
        <v>31220</v>
      </c>
      <c r="E3321" t="s">
        <v>30978</v>
      </c>
      <c r="F3321" t="s">
        <v>31221</v>
      </c>
      <c r="G3321" t="s">
        <v>31222</v>
      </c>
      <c r="H3321" t="s">
        <v>31223</v>
      </c>
      <c r="I3321" t="s">
        <v>4955</v>
      </c>
      <c r="J3321" t="s">
        <v>29876</v>
      </c>
      <c r="K3321" t="s">
        <v>29877</v>
      </c>
      <c r="L3321" t="s">
        <v>50</v>
      </c>
      <c r="M3321" t="s">
        <v>5721</v>
      </c>
      <c r="N3321" t="s">
        <v>4959</v>
      </c>
      <c r="O3321" t="s">
        <v>29878</v>
      </c>
      <c r="P3321" t="s">
        <v>31224</v>
      </c>
      <c r="Q3321" t="s">
        <v>31225</v>
      </c>
      <c r="R3321" t="str">
        <f t="shared" si="102"/>
        <v>青州</v>
      </c>
      <c r="S3321" t="str">
        <f t="shared" si="103"/>
        <v>0107</v>
      </c>
    </row>
    <row r="3322" spans="1:19">
      <c r="A3322" t="s">
        <v>31226</v>
      </c>
      <c r="B3322" t="s">
        <v>31227</v>
      </c>
      <c r="C3322" t="s">
        <v>49</v>
      </c>
      <c r="D3322" t="s">
        <v>31228</v>
      </c>
      <c r="E3322" t="s">
        <v>31229</v>
      </c>
      <c r="F3322" t="s">
        <v>31230</v>
      </c>
      <c r="G3322" t="s">
        <v>31231</v>
      </c>
      <c r="H3322" t="s">
        <v>31232</v>
      </c>
      <c r="I3322" t="s">
        <v>4785</v>
      </c>
      <c r="J3322" t="s">
        <v>5222</v>
      </c>
      <c r="K3322" t="s">
        <v>5223</v>
      </c>
      <c r="L3322" t="s">
        <v>105</v>
      </c>
      <c r="M3322" t="s">
        <v>5224</v>
      </c>
      <c r="N3322" t="s">
        <v>4789</v>
      </c>
      <c r="O3322" t="s">
        <v>5225</v>
      </c>
      <c r="P3322" t="s">
        <v>31233</v>
      </c>
      <c r="R3322" t="str">
        <f t="shared" si="102"/>
        <v>寿光</v>
      </c>
      <c r="S3322" t="str">
        <f t="shared" si="103"/>
        <v>0107</v>
      </c>
    </row>
    <row r="3323" spans="1:19">
      <c r="A3323" t="s">
        <v>31234</v>
      </c>
      <c r="B3323" t="s">
        <v>31235</v>
      </c>
      <c r="C3323" t="s">
        <v>49</v>
      </c>
      <c r="D3323" t="s">
        <v>31236</v>
      </c>
      <c r="E3323" t="s">
        <v>30978</v>
      </c>
      <c r="F3323" t="s">
        <v>31237</v>
      </c>
      <c r="G3323" t="s">
        <v>31238</v>
      </c>
      <c r="H3323" t="s">
        <v>31239</v>
      </c>
      <c r="I3323" t="s">
        <v>5066</v>
      </c>
      <c r="J3323" t="s">
        <v>5917</v>
      </c>
      <c r="K3323" t="s">
        <v>5918</v>
      </c>
      <c r="L3323" t="s">
        <v>86</v>
      </c>
      <c r="M3323" t="s">
        <v>5919</v>
      </c>
      <c r="N3323" t="s">
        <v>5421</v>
      </c>
      <c r="O3323" t="s">
        <v>5920</v>
      </c>
      <c r="P3323" t="s">
        <v>31240</v>
      </c>
      <c r="Q3323" t="s">
        <v>31241</v>
      </c>
      <c r="R3323" t="str">
        <f t="shared" si="102"/>
        <v>坊子</v>
      </c>
      <c r="S3323" t="str">
        <f t="shared" si="103"/>
        <v>0107</v>
      </c>
    </row>
    <row r="3324" spans="1:19">
      <c r="A3324" t="s">
        <v>1546</v>
      </c>
      <c r="B3324" t="s">
        <v>31242</v>
      </c>
      <c r="C3324" t="s">
        <v>49</v>
      </c>
      <c r="D3324" t="s">
        <v>31243</v>
      </c>
      <c r="E3324" t="s">
        <v>30978</v>
      </c>
      <c r="F3324" t="s">
        <v>31244</v>
      </c>
      <c r="G3324" t="s">
        <v>1544</v>
      </c>
      <c r="H3324" t="s">
        <v>31245</v>
      </c>
      <c r="I3324" t="s">
        <v>4852</v>
      </c>
      <c r="J3324" t="s">
        <v>5636</v>
      </c>
      <c r="K3324" t="s">
        <v>5637</v>
      </c>
      <c r="L3324" t="s">
        <v>105</v>
      </c>
      <c r="M3324" t="s">
        <v>5638</v>
      </c>
      <c r="N3324" t="s">
        <v>5030</v>
      </c>
      <c r="O3324" t="s">
        <v>5639</v>
      </c>
      <c r="P3324" t="s">
        <v>31246</v>
      </c>
      <c r="R3324" t="str">
        <f t="shared" si="102"/>
        <v>寿光</v>
      </c>
      <c r="S3324" t="str">
        <f t="shared" si="103"/>
        <v>0107</v>
      </c>
    </row>
    <row r="3325" spans="1:19">
      <c r="A3325" t="s">
        <v>31247</v>
      </c>
      <c r="B3325" t="s">
        <v>31248</v>
      </c>
      <c r="C3325" t="s">
        <v>49</v>
      </c>
      <c r="D3325" t="s">
        <v>31249</v>
      </c>
      <c r="E3325" t="s">
        <v>31250</v>
      </c>
      <c r="F3325" t="s">
        <v>31251</v>
      </c>
      <c r="G3325" t="s">
        <v>31252</v>
      </c>
      <c r="H3325" t="s">
        <v>31253</v>
      </c>
      <c r="I3325" t="s">
        <v>4828</v>
      </c>
      <c r="J3325" t="s">
        <v>9734</v>
      </c>
      <c r="K3325" t="s">
        <v>9735</v>
      </c>
      <c r="L3325" t="s">
        <v>60</v>
      </c>
      <c r="M3325" t="s">
        <v>4904</v>
      </c>
      <c r="N3325" t="s">
        <v>5112</v>
      </c>
      <c r="O3325" t="s">
        <v>9736</v>
      </c>
      <c r="P3325" t="s">
        <v>31254</v>
      </c>
      <c r="R3325" t="str">
        <f t="shared" si="102"/>
        <v>奎文</v>
      </c>
      <c r="S3325" t="str">
        <f t="shared" si="103"/>
        <v>0107</v>
      </c>
    </row>
    <row r="3326" spans="1:19">
      <c r="A3326" t="s">
        <v>31255</v>
      </c>
      <c r="B3326" t="s">
        <v>31256</v>
      </c>
      <c r="C3326" t="s">
        <v>49</v>
      </c>
      <c r="D3326" t="s">
        <v>31257</v>
      </c>
      <c r="E3326" t="s">
        <v>31229</v>
      </c>
      <c r="F3326" t="s">
        <v>31258</v>
      </c>
      <c r="G3326" t="s">
        <v>31259</v>
      </c>
      <c r="H3326" t="s">
        <v>31260</v>
      </c>
      <c r="I3326" t="s">
        <v>4852</v>
      </c>
      <c r="J3326" t="s">
        <v>13019</v>
      </c>
      <c r="K3326" t="s">
        <v>13020</v>
      </c>
      <c r="L3326" t="s">
        <v>86</v>
      </c>
      <c r="M3326" t="s">
        <v>5919</v>
      </c>
      <c r="N3326" t="s">
        <v>6519</v>
      </c>
      <c r="O3326" t="s">
        <v>13021</v>
      </c>
      <c r="P3326" t="s">
        <v>31261</v>
      </c>
      <c r="Q3326" t="s">
        <v>31262</v>
      </c>
      <c r="R3326" t="str">
        <f t="shared" si="102"/>
        <v>坊子</v>
      </c>
      <c r="S3326" t="str">
        <f t="shared" si="103"/>
        <v>0107</v>
      </c>
    </row>
    <row r="3327" spans="1:19">
      <c r="A3327" t="s">
        <v>31263</v>
      </c>
      <c r="B3327" t="s">
        <v>31264</v>
      </c>
      <c r="C3327" t="s">
        <v>49</v>
      </c>
      <c r="D3327" t="s">
        <v>31265</v>
      </c>
      <c r="E3327" t="s">
        <v>30978</v>
      </c>
      <c r="F3327" t="s">
        <v>31266</v>
      </c>
      <c r="G3327" t="s">
        <v>31267</v>
      </c>
      <c r="H3327" t="s">
        <v>31268</v>
      </c>
      <c r="I3327" t="s">
        <v>12538</v>
      </c>
      <c r="J3327" t="s">
        <v>5636</v>
      </c>
      <c r="K3327" t="s">
        <v>5906</v>
      </c>
      <c r="L3327" t="s">
        <v>77</v>
      </c>
      <c r="M3327" t="s">
        <v>5145</v>
      </c>
      <c r="N3327" t="s">
        <v>5030</v>
      </c>
      <c r="O3327" t="s">
        <v>5908</v>
      </c>
      <c r="P3327" t="s">
        <v>31269</v>
      </c>
      <c r="R3327" t="str">
        <f t="shared" si="102"/>
        <v>临朐</v>
      </c>
      <c r="S3327" t="str">
        <f t="shared" si="103"/>
        <v>0107</v>
      </c>
    </row>
    <row r="3328" spans="1:19">
      <c r="A3328" t="s">
        <v>31270</v>
      </c>
      <c r="B3328" t="s">
        <v>31271</v>
      </c>
      <c r="C3328" t="s">
        <v>49</v>
      </c>
      <c r="D3328" t="s">
        <v>31272</v>
      </c>
      <c r="E3328" t="s">
        <v>30978</v>
      </c>
      <c r="F3328" t="s">
        <v>31273</v>
      </c>
      <c r="G3328" t="s">
        <v>31274</v>
      </c>
      <c r="H3328" t="s">
        <v>31275</v>
      </c>
      <c r="I3328" t="s">
        <v>5052</v>
      </c>
      <c r="J3328" t="s">
        <v>6740</v>
      </c>
      <c r="K3328" t="s">
        <v>6741</v>
      </c>
      <c r="L3328" t="s">
        <v>60</v>
      </c>
      <c r="M3328" t="s">
        <v>5888</v>
      </c>
      <c r="N3328" t="s">
        <v>4972</v>
      </c>
      <c r="O3328" t="s">
        <v>6742</v>
      </c>
      <c r="P3328" t="s">
        <v>31276</v>
      </c>
      <c r="Q3328" t="s">
        <v>31277</v>
      </c>
      <c r="R3328" t="str">
        <f t="shared" si="102"/>
        <v>奎文</v>
      </c>
      <c r="S3328" t="str">
        <f t="shared" si="103"/>
        <v>0107</v>
      </c>
    </row>
    <row r="3329" spans="1:19">
      <c r="A3329" t="s">
        <v>31278</v>
      </c>
      <c r="B3329" t="s">
        <v>31279</v>
      </c>
      <c r="C3329" t="s">
        <v>49</v>
      </c>
      <c r="D3329" t="s">
        <v>31280</v>
      </c>
      <c r="E3329" t="s">
        <v>26605</v>
      </c>
      <c r="F3329" t="s">
        <v>31281</v>
      </c>
      <c r="G3329" t="s">
        <v>31282</v>
      </c>
      <c r="H3329" t="s">
        <v>31283</v>
      </c>
      <c r="I3329" t="s">
        <v>5052</v>
      </c>
      <c r="J3329" t="s">
        <v>4902</v>
      </c>
      <c r="K3329" t="s">
        <v>4903</v>
      </c>
      <c r="L3329" t="s">
        <v>60</v>
      </c>
      <c r="M3329" t="s">
        <v>4904</v>
      </c>
      <c r="N3329" t="s">
        <v>4905</v>
      </c>
      <c r="O3329" t="s">
        <v>4906</v>
      </c>
      <c r="P3329" t="s">
        <v>31284</v>
      </c>
      <c r="Q3329" t="s">
        <v>31285</v>
      </c>
      <c r="R3329" t="str">
        <f t="shared" ref="R3329:R3392" si="104">IF(OR(LEFT(L3329,2)="高新"),"奎文",IF(LEFT(L3329,2)="峡山","坊子",IF(LEFT(L3329,2)="滨海","寒亭",LEFT(L3329,2))))</f>
        <v>奎文</v>
      </c>
      <c r="S3329" t="str">
        <f t="shared" ref="S3329:S3392" si="105">TEXT(B3329,"mmdd")</f>
        <v>0107</v>
      </c>
    </row>
    <row r="3330" spans="1:19">
      <c r="A3330" t="s">
        <v>31286</v>
      </c>
      <c r="B3330" t="s">
        <v>31287</v>
      </c>
      <c r="C3330" t="s">
        <v>49</v>
      </c>
      <c r="D3330" t="s">
        <v>31288</v>
      </c>
      <c r="E3330" t="s">
        <v>30978</v>
      </c>
      <c r="F3330" t="s">
        <v>31289</v>
      </c>
      <c r="G3330" t="s">
        <v>31290</v>
      </c>
      <c r="H3330" t="s">
        <v>31291</v>
      </c>
      <c r="I3330" t="s">
        <v>5052</v>
      </c>
      <c r="J3330" t="s">
        <v>7155</v>
      </c>
      <c r="K3330" t="s">
        <v>7156</v>
      </c>
      <c r="L3330" t="s">
        <v>148</v>
      </c>
      <c r="M3330" t="s">
        <v>6391</v>
      </c>
      <c r="N3330" t="s">
        <v>5112</v>
      </c>
      <c r="O3330" t="s">
        <v>7157</v>
      </c>
      <c r="P3330" t="s">
        <v>31292</v>
      </c>
      <c r="R3330" t="str">
        <f t="shared" si="104"/>
        <v>寒亭</v>
      </c>
      <c r="S3330" t="str">
        <f t="shared" si="105"/>
        <v>0107</v>
      </c>
    </row>
    <row r="3331" spans="1:19">
      <c r="A3331" t="s">
        <v>31293</v>
      </c>
      <c r="B3331" t="s">
        <v>31294</v>
      </c>
      <c r="C3331" t="s">
        <v>49</v>
      </c>
      <c r="D3331" t="s">
        <v>31295</v>
      </c>
      <c r="E3331" t="s">
        <v>31296</v>
      </c>
      <c r="F3331" t="s">
        <v>31297</v>
      </c>
      <c r="G3331" t="s">
        <v>31298</v>
      </c>
      <c r="H3331" t="s">
        <v>31299</v>
      </c>
      <c r="I3331" t="s">
        <v>4852</v>
      </c>
      <c r="J3331" t="s">
        <v>5222</v>
      </c>
      <c r="K3331" t="s">
        <v>5223</v>
      </c>
      <c r="L3331" t="s">
        <v>105</v>
      </c>
      <c r="M3331" t="s">
        <v>5224</v>
      </c>
      <c r="N3331" t="s">
        <v>4933</v>
      </c>
      <c r="O3331" t="s">
        <v>5225</v>
      </c>
      <c r="P3331" t="s">
        <v>31300</v>
      </c>
      <c r="R3331" t="str">
        <f t="shared" si="104"/>
        <v>寿光</v>
      </c>
      <c r="S3331" t="str">
        <f t="shared" si="105"/>
        <v>0107</v>
      </c>
    </row>
    <row r="3332" spans="1:19">
      <c r="A3332" t="s">
        <v>31301</v>
      </c>
      <c r="B3332" t="s">
        <v>31302</v>
      </c>
      <c r="C3332" t="s">
        <v>49</v>
      </c>
      <c r="D3332" t="s">
        <v>31303</v>
      </c>
      <c r="E3332" t="s">
        <v>30978</v>
      </c>
      <c r="F3332" t="s">
        <v>31304</v>
      </c>
      <c r="G3332" t="s">
        <v>31305</v>
      </c>
      <c r="H3332" t="s">
        <v>31306</v>
      </c>
      <c r="I3332" t="s">
        <v>4828</v>
      </c>
      <c r="J3332" t="s">
        <v>5174</v>
      </c>
      <c r="K3332" t="s">
        <v>5175</v>
      </c>
      <c r="L3332" t="s">
        <v>105</v>
      </c>
      <c r="M3332" t="s">
        <v>5176</v>
      </c>
      <c r="N3332" t="s">
        <v>5487</v>
      </c>
      <c r="O3332" t="s">
        <v>5177</v>
      </c>
      <c r="Q3332" t="s">
        <v>31307</v>
      </c>
      <c r="R3332" t="str">
        <f t="shared" si="104"/>
        <v>寿光</v>
      </c>
      <c r="S3332" t="str">
        <f t="shared" si="105"/>
        <v>0107</v>
      </c>
    </row>
    <row r="3333" spans="1:19">
      <c r="A3333" t="s">
        <v>31308</v>
      </c>
      <c r="B3333" t="s">
        <v>31309</v>
      </c>
      <c r="C3333" t="s">
        <v>49</v>
      </c>
      <c r="D3333" t="s">
        <v>31310</v>
      </c>
      <c r="E3333" t="s">
        <v>30978</v>
      </c>
      <c r="F3333" t="s">
        <v>31311</v>
      </c>
      <c r="G3333" t="s">
        <v>31312</v>
      </c>
      <c r="H3333" t="s">
        <v>31313</v>
      </c>
      <c r="I3333" t="s">
        <v>5184</v>
      </c>
      <c r="J3333" t="s">
        <v>5155</v>
      </c>
      <c r="K3333" t="s">
        <v>5156</v>
      </c>
      <c r="L3333" t="s">
        <v>237</v>
      </c>
      <c r="M3333" t="s">
        <v>4971</v>
      </c>
      <c r="N3333" t="s">
        <v>5198</v>
      </c>
      <c r="O3333" t="s">
        <v>5157</v>
      </c>
      <c r="P3333" t="s">
        <v>31314</v>
      </c>
      <c r="Q3333" t="s">
        <v>31315</v>
      </c>
      <c r="R3333" t="str">
        <f t="shared" si="104"/>
        <v>潍城</v>
      </c>
      <c r="S3333" t="str">
        <f t="shared" si="105"/>
        <v>0107</v>
      </c>
    </row>
    <row r="3334" spans="1:19">
      <c r="A3334" t="s">
        <v>31316</v>
      </c>
      <c r="B3334" t="s">
        <v>31317</v>
      </c>
      <c r="C3334" t="s">
        <v>49</v>
      </c>
      <c r="D3334" t="s">
        <v>31318</v>
      </c>
      <c r="E3334" t="s">
        <v>30978</v>
      </c>
      <c r="F3334" t="s">
        <v>31319</v>
      </c>
      <c r="G3334" t="s">
        <v>31320</v>
      </c>
      <c r="H3334" t="s">
        <v>31321</v>
      </c>
      <c r="I3334" t="s">
        <v>8721</v>
      </c>
      <c r="J3334" t="s">
        <v>6771</v>
      </c>
      <c r="K3334" t="s">
        <v>6772</v>
      </c>
      <c r="L3334" t="s">
        <v>1136</v>
      </c>
      <c r="M3334" t="s">
        <v>5210</v>
      </c>
      <c r="N3334" t="s">
        <v>31322</v>
      </c>
      <c r="O3334" t="s">
        <v>6773</v>
      </c>
      <c r="P3334" t="s">
        <v>31323</v>
      </c>
      <c r="Q3334" t="s">
        <v>31324</v>
      </c>
      <c r="R3334" t="str">
        <f t="shared" si="104"/>
        <v>昌乐</v>
      </c>
      <c r="S3334" t="str">
        <f t="shared" si="105"/>
        <v>0107</v>
      </c>
    </row>
    <row r="3335" spans="1:19">
      <c r="A3335" t="s">
        <v>31325</v>
      </c>
      <c r="B3335" t="s">
        <v>31326</v>
      </c>
      <c r="C3335" t="s">
        <v>49</v>
      </c>
      <c r="D3335" t="s">
        <v>31327</v>
      </c>
      <c r="E3335" t="s">
        <v>31020</v>
      </c>
      <c r="F3335" t="s">
        <v>31328</v>
      </c>
      <c r="G3335" t="s">
        <v>31329</v>
      </c>
      <c r="H3335" t="s">
        <v>31330</v>
      </c>
      <c r="I3335" t="s">
        <v>12844</v>
      </c>
      <c r="J3335" t="s">
        <v>6508</v>
      </c>
      <c r="K3335" t="s">
        <v>6509</v>
      </c>
      <c r="L3335" t="s">
        <v>237</v>
      </c>
      <c r="M3335" t="s">
        <v>4868</v>
      </c>
      <c r="N3335" t="s">
        <v>4905</v>
      </c>
      <c r="O3335" t="s">
        <v>6510</v>
      </c>
      <c r="P3335" t="s">
        <v>31331</v>
      </c>
      <c r="Q3335" t="s">
        <v>31332</v>
      </c>
      <c r="R3335" t="str">
        <f t="shared" si="104"/>
        <v>潍城</v>
      </c>
      <c r="S3335" t="str">
        <f t="shared" si="105"/>
        <v>0107</v>
      </c>
    </row>
    <row r="3336" spans="1:19">
      <c r="A3336" t="s">
        <v>31333</v>
      </c>
      <c r="B3336" t="s">
        <v>31334</v>
      </c>
      <c r="C3336" t="s">
        <v>49</v>
      </c>
      <c r="D3336" t="s">
        <v>31335</v>
      </c>
      <c r="E3336" t="s">
        <v>30978</v>
      </c>
      <c r="F3336" t="s">
        <v>31336</v>
      </c>
      <c r="G3336" t="s">
        <v>31337</v>
      </c>
      <c r="H3336" t="s">
        <v>31338</v>
      </c>
      <c r="I3336" t="s">
        <v>4852</v>
      </c>
      <c r="J3336" t="s">
        <v>9760</v>
      </c>
      <c r="K3336" t="s">
        <v>9761</v>
      </c>
      <c r="L3336" t="s">
        <v>60</v>
      </c>
      <c r="M3336" t="s">
        <v>5999</v>
      </c>
      <c r="N3336" t="s">
        <v>4972</v>
      </c>
      <c r="O3336" t="s">
        <v>9762</v>
      </c>
      <c r="P3336" t="s">
        <v>31339</v>
      </c>
      <c r="Q3336" t="s">
        <v>31340</v>
      </c>
      <c r="R3336" t="str">
        <f t="shared" si="104"/>
        <v>奎文</v>
      </c>
      <c r="S3336" t="str">
        <f t="shared" si="105"/>
        <v>0107</v>
      </c>
    </row>
    <row r="3337" spans="1:19">
      <c r="A3337" t="s">
        <v>31341</v>
      </c>
      <c r="B3337" t="s">
        <v>31342</v>
      </c>
      <c r="C3337" t="s">
        <v>49</v>
      </c>
      <c r="D3337" t="s">
        <v>31343</v>
      </c>
      <c r="E3337" t="s">
        <v>30978</v>
      </c>
      <c r="F3337" t="s">
        <v>31344</v>
      </c>
      <c r="G3337" t="s">
        <v>31345</v>
      </c>
      <c r="H3337" t="s">
        <v>31076</v>
      </c>
      <c r="I3337" t="s">
        <v>6877</v>
      </c>
      <c r="J3337" t="s">
        <v>12783</v>
      </c>
      <c r="K3337" t="s">
        <v>12784</v>
      </c>
      <c r="L3337" t="s">
        <v>105</v>
      </c>
      <c r="M3337" t="s">
        <v>5176</v>
      </c>
      <c r="N3337" t="s">
        <v>7504</v>
      </c>
      <c r="O3337" t="s">
        <v>12785</v>
      </c>
      <c r="P3337" t="s">
        <v>31346</v>
      </c>
      <c r="Q3337" t="s">
        <v>31347</v>
      </c>
      <c r="R3337" t="str">
        <f t="shared" si="104"/>
        <v>寿光</v>
      </c>
      <c r="S3337" t="str">
        <f t="shared" si="105"/>
        <v>0107</v>
      </c>
    </row>
    <row r="3338" spans="1:19">
      <c r="A3338" t="s">
        <v>31348</v>
      </c>
      <c r="B3338" t="s">
        <v>31349</v>
      </c>
      <c r="C3338" t="s">
        <v>49</v>
      </c>
      <c r="D3338" t="s">
        <v>31350</v>
      </c>
      <c r="E3338" t="s">
        <v>31020</v>
      </c>
      <c r="F3338" t="s">
        <v>31351</v>
      </c>
      <c r="G3338" t="s">
        <v>31352</v>
      </c>
      <c r="H3338" t="s">
        <v>31353</v>
      </c>
      <c r="I3338" t="s">
        <v>12119</v>
      </c>
      <c r="J3338" t="s">
        <v>12527</v>
      </c>
      <c r="K3338" t="s">
        <v>12528</v>
      </c>
      <c r="L3338" t="s">
        <v>50</v>
      </c>
      <c r="M3338" t="s">
        <v>6207</v>
      </c>
      <c r="N3338" t="s">
        <v>5112</v>
      </c>
      <c r="O3338" t="s">
        <v>12529</v>
      </c>
      <c r="P3338" t="s">
        <v>31354</v>
      </c>
      <c r="Q3338" t="s">
        <v>31355</v>
      </c>
      <c r="R3338" t="str">
        <f t="shared" si="104"/>
        <v>青州</v>
      </c>
      <c r="S3338" t="str">
        <f t="shared" si="105"/>
        <v>0107</v>
      </c>
    </row>
    <row r="3339" spans="1:19">
      <c r="A3339" t="s">
        <v>31356</v>
      </c>
      <c r="B3339" t="s">
        <v>31357</v>
      </c>
      <c r="C3339" t="s">
        <v>49</v>
      </c>
      <c r="D3339" t="s">
        <v>31358</v>
      </c>
      <c r="E3339" t="s">
        <v>30978</v>
      </c>
      <c r="F3339" t="s">
        <v>31359</v>
      </c>
      <c r="G3339" t="s">
        <v>31360</v>
      </c>
      <c r="H3339" t="s">
        <v>31361</v>
      </c>
      <c r="I3339" t="s">
        <v>4955</v>
      </c>
      <c r="J3339" t="s">
        <v>4956</v>
      </c>
      <c r="K3339" t="s">
        <v>4957</v>
      </c>
      <c r="L3339" t="s">
        <v>95</v>
      </c>
      <c r="M3339" t="s">
        <v>4958</v>
      </c>
      <c r="N3339" t="s">
        <v>4959</v>
      </c>
      <c r="O3339" t="s">
        <v>4960</v>
      </c>
      <c r="P3339" t="s">
        <v>31362</v>
      </c>
      <c r="Q3339" t="s">
        <v>31363</v>
      </c>
      <c r="R3339" t="str">
        <f t="shared" si="104"/>
        <v>安丘</v>
      </c>
      <c r="S3339" t="str">
        <f t="shared" si="105"/>
        <v>0107</v>
      </c>
    </row>
    <row r="3340" spans="1:19">
      <c r="A3340" t="s">
        <v>31364</v>
      </c>
      <c r="B3340" t="s">
        <v>31365</v>
      </c>
      <c r="C3340" t="s">
        <v>49</v>
      </c>
      <c r="D3340" t="s">
        <v>31366</v>
      </c>
      <c r="E3340" t="s">
        <v>26605</v>
      </c>
      <c r="F3340" t="s">
        <v>31367</v>
      </c>
      <c r="G3340" t="s">
        <v>31368</v>
      </c>
      <c r="H3340" t="s">
        <v>31369</v>
      </c>
      <c r="I3340" t="s">
        <v>5822</v>
      </c>
      <c r="J3340" t="s">
        <v>6740</v>
      </c>
      <c r="K3340" t="s">
        <v>6741</v>
      </c>
      <c r="L3340" t="s">
        <v>60</v>
      </c>
      <c r="M3340" t="s">
        <v>5888</v>
      </c>
      <c r="N3340" t="s">
        <v>4972</v>
      </c>
      <c r="O3340" t="s">
        <v>6742</v>
      </c>
      <c r="Q3340" t="s">
        <v>31370</v>
      </c>
      <c r="R3340" t="str">
        <f t="shared" si="104"/>
        <v>奎文</v>
      </c>
      <c r="S3340" t="str">
        <f t="shared" si="105"/>
        <v>0107</v>
      </c>
    </row>
    <row r="3341" spans="1:19">
      <c r="A3341" t="s">
        <v>31371</v>
      </c>
      <c r="B3341" t="s">
        <v>31372</v>
      </c>
      <c r="C3341" t="s">
        <v>49</v>
      </c>
      <c r="D3341" t="s">
        <v>31373</v>
      </c>
      <c r="E3341" t="s">
        <v>31020</v>
      </c>
      <c r="F3341" t="s">
        <v>31374</v>
      </c>
      <c r="G3341" t="s">
        <v>31375</v>
      </c>
      <c r="H3341" t="s">
        <v>31376</v>
      </c>
      <c r="I3341" t="s">
        <v>12844</v>
      </c>
      <c r="J3341" t="s">
        <v>5418</v>
      </c>
      <c r="K3341" t="s">
        <v>5419</v>
      </c>
      <c r="L3341" t="s">
        <v>60</v>
      </c>
      <c r="M3341" t="s">
        <v>5420</v>
      </c>
      <c r="N3341" t="s">
        <v>4892</v>
      </c>
      <c r="O3341" t="s">
        <v>5422</v>
      </c>
      <c r="P3341" t="s">
        <v>31377</v>
      </c>
      <c r="Q3341" t="s">
        <v>31378</v>
      </c>
      <c r="R3341" t="str">
        <f t="shared" si="104"/>
        <v>奎文</v>
      </c>
      <c r="S3341" t="str">
        <f t="shared" si="105"/>
        <v>0107</v>
      </c>
    </row>
    <row r="3342" spans="1:19">
      <c r="A3342" t="s">
        <v>31379</v>
      </c>
      <c r="B3342" t="s">
        <v>31380</v>
      </c>
      <c r="C3342" t="s">
        <v>49</v>
      </c>
      <c r="D3342" t="s">
        <v>31381</v>
      </c>
      <c r="E3342" t="s">
        <v>31020</v>
      </c>
      <c r="F3342" t="s">
        <v>31382</v>
      </c>
      <c r="G3342" t="s">
        <v>31383</v>
      </c>
      <c r="H3342" t="s">
        <v>31384</v>
      </c>
      <c r="I3342" t="s">
        <v>12119</v>
      </c>
      <c r="J3342" t="s">
        <v>6097</v>
      </c>
      <c r="K3342" t="s">
        <v>6098</v>
      </c>
      <c r="L3342" t="s">
        <v>148</v>
      </c>
      <c r="M3342" t="s">
        <v>5580</v>
      </c>
      <c r="N3342" t="s">
        <v>4789</v>
      </c>
      <c r="O3342" t="s">
        <v>6099</v>
      </c>
      <c r="P3342" t="s">
        <v>31385</v>
      </c>
      <c r="Q3342" t="s">
        <v>31386</v>
      </c>
      <c r="R3342" t="str">
        <f t="shared" si="104"/>
        <v>寒亭</v>
      </c>
      <c r="S3342" t="str">
        <f t="shared" si="105"/>
        <v>0107</v>
      </c>
    </row>
    <row r="3343" spans="1:19">
      <c r="A3343" t="s">
        <v>31387</v>
      </c>
      <c r="B3343" t="s">
        <v>31388</v>
      </c>
      <c r="C3343" t="s">
        <v>49</v>
      </c>
      <c r="D3343" t="s">
        <v>31389</v>
      </c>
      <c r="E3343" t="s">
        <v>30978</v>
      </c>
      <c r="F3343" t="s">
        <v>31390</v>
      </c>
      <c r="G3343" t="s">
        <v>31391</v>
      </c>
      <c r="H3343" t="s">
        <v>31392</v>
      </c>
      <c r="I3343" t="s">
        <v>4852</v>
      </c>
      <c r="J3343" t="s">
        <v>7000</v>
      </c>
      <c r="K3343" t="s">
        <v>7001</v>
      </c>
      <c r="L3343" t="s">
        <v>123</v>
      </c>
      <c r="M3343" t="s">
        <v>6022</v>
      </c>
      <c r="N3343" t="s">
        <v>6184</v>
      </c>
      <c r="O3343" t="s">
        <v>7002</v>
      </c>
      <c r="P3343" t="s">
        <v>31393</v>
      </c>
      <c r="Q3343" t="s">
        <v>31394</v>
      </c>
      <c r="R3343" t="str">
        <f t="shared" si="104"/>
        <v>诸城</v>
      </c>
      <c r="S3343" t="str">
        <f t="shared" si="105"/>
        <v>0107</v>
      </c>
    </row>
    <row r="3344" spans="1:19">
      <c r="A3344" t="s">
        <v>31395</v>
      </c>
      <c r="B3344" t="s">
        <v>31396</v>
      </c>
      <c r="C3344" t="s">
        <v>49</v>
      </c>
      <c r="D3344" t="s">
        <v>31397</v>
      </c>
      <c r="E3344" t="s">
        <v>31012</v>
      </c>
      <c r="F3344" t="s">
        <v>27867</v>
      </c>
      <c r="G3344" t="s">
        <v>27868</v>
      </c>
      <c r="H3344" t="s">
        <v>31398</v>
      </c>
      <c r="I3344" t="s">
        <v>4955</v>
      </c>
      <c r="J3344" t="s">
        <v>5122</v>
      </c>
      <c r="K3344" t="s">
        <v>5123</v>
      </c>
      <c r="N3344" t="s">
        <v>4959</v>
      </c>
      <c r="O3344" t="s">
        <v>5124</v>
      </c>
      <c r="R3344" t="str">
        <f t="shared" si="104"/>
        <v/>
      </c>
      <c r="S3344" t="str">
        <f t="shared" si="105"/>
        <v>0107</v>
      </c>
    </row>
    <row r="3345" spans="1:19">
      <c r="A3345" t="s">
        <v>31399</v>
      </c>
      <c r="B3345" t="s">
        <v>31400</v>
      </c>
      <c r="C3345" t="s">
        <v>49</v>
      </c>
      <c r="D3345" t="s">
        <v>31401</v>
      </c>
      <c r="E3345" t="s">
        <v>30978</v>
      </c>
      <c r="F3345" t="s">
        <v>31402</v>
      </c>
      <c r="G3345" t="s">
        <v>31403</v>
      </c>
      <c r="H3345" t="s">
        <v>31404</v>
      </c>
      <c r="I3345" t="s">
        <v>4828</v>
      </c>
      <c r="J3345" t="s">
        <v>28757</v>
      </c>
      <c r="K3345" t="s">
        <v>28758</v>
      </c>
      <c r="L3345" t="s">
        <v>123</v>
      </c>
      <c r="M3345" t="s">
        <v>18345</v>
      </c>
      <c r="N3345" t="s">
        <v>4881</v>
      </c>
      <c r="O3345" t="s">
        <v>28759</v>
      </c>
      <c r="P3345" t="s">
        <v>31405</v>
      </c>
      <c r="Q3345" t="s">
        <v>31406</v>
      </c>
      <c r="R3345" t="str">
        <f t="shared" si="104"/>
        <v>诸城</v>
      </c>
      <c r="S3345" t="str">
        <f t="shared" si="105"/>
        <v>0107</v>
      </c>
    </row>
    <row r="3346" spans="1:19">
      <c r="A3346" t="s">
        <v>31407</v>
      </c>
      <c r="B3346" t="s">
        <v>31408</v>
      </c>
      <c r="C3346" t="s">
        <v>49</v>
      </c>
      <c r="D3346" t="s">
        <v>31409</v>
      </c>
      <c r="E3346" t="s">
        <v>31410</v>
      </c>
      <c r="F3346" t="s">
        <v>31411</v>
      </c>
      <c r="G3346" t="s">
        <v>31412</v>
      </c>
      <c r="H3346" t="s">
        <v>31413</v>
      </c>
      <c r="I3346" t="s">
        <v>12119</v>
      </c>
      <c r="J3346" t="s">
        <v>6804</v>
      </c>
      <c r="K3346" t="s">
        <v>6805</v>
      </c>
      <c r="L3346" t="s">
        <v>123</v>
      </c>
      <c r="M3346" t="s">
        <v>4994</v>
      </c>
      <c r="N3346" t="s">
        <v>5112</v>
      </c>
      <c r="O3346" t="s">
        <v>6806</v>
      </c>
      <c r="P3346" t="s">
        <v>31414</v>
      </c>
      <c r="Q3346" t="s">
        <v>31415</v>
      </c>
      <c r="R3346" t="str">
        <f t="shared" si="104"/>
        <v>诸城</v>
      </c>
      <c r="S3346" t="str">
        <f t="shared" si="105"/>
        <v>0107</v>
      </c>
    </row>
    <row r="3347" spans="1:19">
      <c r="A3347" t="s">
        <v>31416</v>
      </c>
      <c r="B3347" t="s">
        <v>31417</v>
      </c>
      <c r="C3347" t="s">
        <v>49</v>
      </c>
      <c r="D3347" t="s">
        <v>31418</v>
      </c>
      <c r="E3347" t="s">
        <v>31419</v>
      </c>
      <c r="F3347" t="s">
        <v>31420</v>
      </c>
      <c r="G3347" t="s">
        <v>31421</v>
      </c>
      <c r="H3347" t="s">
        <v>31422</v>
      </c>
      <c r="I3347" t="s">
        <v>4771</v>
      </c>
      <c r="J3347" t="s">
        <v>12489</v>
      </c>
      <c r="K3347" t="s">
        <v>12490</v>
      </c>
      <c r="L3347" t="s">
        <v>60</v>
      </c>
      <c r="M3347" t="s">
        <v>5999</v>
      </c>
      <c r="N3347" t="s">
        <v>5017</v>
      </c>
      <c r="O3347" t="s">
        <v>12491</v>
      </c>
      <c r="P3347" t="s">
        <v>31423</v>
      </c>
      <c r="R3347" t="str">
        <f t="shared" si="104"/>
        <v>奎文</v>
      </c>
      <c r="S3347" t="str">
        <f t="shared" si="105"/>
        <v>0107</v>
      </c>
    </row>
    <row r="3348" spans="1:19">
      <c r="A3348" t="s">
        <v>31424</v>
      </c>
      <c r="B3348" t="s">
        <v>31425</v>
      </c>
      <c r="C3348" t="s">
        <v>49</v>
      </c>
      <c r="D3348" t="s">
        <v>31426</v>
      </c>
      <c r="E3348" t="s">
        <v>31020</v>
      </c>
      <c r="F3348" t="s">
        <v>31427</v>
      </c>
      <c r="G3348" t="s">
        <v>31428</v>
      </c>
      <c r="H3348" t="s">
        <v>31429</v>
      </c>
      <c r="I3348" t="s">
        <v>12119</v>
      </c>
      <c r="J3348" t="s">
        <v>6132</v>
      </c>
      <c r="K3348" t="s">
        <v>6133</v>
      </c>
      <c r="L3348" t="s">
        <v>123</v>
      </c>
      <c r="M3348" t="s">
        <v>4932</v>
      </c>
      <c r="N3348" t="s">
        <v>5421</v>
      </c>
      <c r="O3348" t="s">
        <v>6134</v>
      </c>
      <c r="P3348" t="s">
        <v>31430</v>
      </c>
      <c r="Q3348" t="s">
        <v>31431</v>
      </c>
      <c r="R3348" t="str">
        <f t="shared" si="104"/>
        <v>诸城</v>
      </c>
      <c r="S3348" t="str">
        <f t="shared" si="105"/>
        <v>0107</v>
      </c>
    </row>
    <row r="3349" spans="1:19">
      <c r="A3349" t="s">
        <v>31432</v>
      </c>
      <c r="B3349" t="s">
        <v>31433</v>
      </c>
      <c r="C3349" t="s">
        <v>49</v>
      </c>
      <c r="D3349" t="s">
        <v>31434</v>
      </c>
      <c r="E3349" t="s">
        <v>31435</v>
      </c>
      <c r="F3349" t="s">
        <v>31436</v>
      </c>
      <c r="G3349" t="s">
        <v>31437</v>
      </c>
      <c r="H3349" t="s">
        <v>31438</v>
      </c>
      <c r="I3349" t="s">
        <v>7872</v>
      </c>
      <c r="J3349" t="s">
        <v>6193</v>
      </c>
      <c r="K3349" t="s">
        <v>6194</v>
      </c>
      <c r="L3349" t="s">
        <v>105</v>
      </c>
      <c r="M3349" t="s">
        <v>6195</v>
      </c>
      <c r="N3349" t="s">
        <v>4905</v>
      </c>
      <c r="O3349" t="s">
        <v>6196</v>
      </c>
      <c r="P3349" t="s">
        <v>31439</v>
      </c>
      <c r="Q3349" t="s">
        <v>31440</v>
      </c>
      <c r="R3349" t="str">
        <f t="shared" si="104"/>
        <v>寿光</v>
      </c>
      <c r="S3349" t="str">
        <f t="shared" si="105"/>
        <v>0107</v>
      </c>
    </row>
    <row r="3350" spans="1:19">
      <c r="A3350" t="s">
        <v>31441</v>
      </c>
      <c r="B3350" t="s">
        <v>31442</v>
      </c>
      <c r="C3350" t="s">
        <v>49</v>
      </c>
      <c r="D3350" t="s">
        <v>31443</v>
      </c>
      <c r="E3350" t="s">
        <v>31444</v>
      </c>
      <c r="F3350" t="s">
        <v>31445</v>
      </c>
      <c r="G3350" t="s">
        <v>31446</v>
      </c>
      <c r="H3350" t="s">
        <v>31447</v>
      </c>
      <c r="I3350" t="s">
        <v>4813</v>
      </c>
      <c r="J3350" t="s">
        <v>5497</v>
      </c>
      <c r="K3350" t="s">
        <v>5498</v>
      </c>
      <c r="L3350" t="s">
        <v>375</v>
      </c>
      <c r="M3350" t="s">
        <v>5499</v>
      </c>
      <c r="O3350" t="s">
        <v>5500</v>
      </c>
      <c r="P3350" t="s">
        <v>31448</v>
      </c>
      <c r="Q3350" t="s">
        <v>31449</v>
      </c>
      <c r="R3350" t="str">
        <f t="shared" si="104"/>
        <v>昌邑</v>
      </c>
      <c r="S3350" t="str">
        <f t="shared" si="105"/>
        <v>0107</v>
      </c>
    </row>
    <row r="3351" spans="1:19">
      <c r="A3351" t="s">
        <v>31450</v>
      </c>
      <c r="B3351" t="s">
        <v>31451</v>
      </c>
      <c r="C3351" t="s">
        <v>49</v>
      </c>
      <c r="D3351" t="s">
        <v>31452</v>
      </c>
      <c r="E3351" t="s">
        <v>31453</v>
      </c>
      <c r="F3351" t="s">
        <v>31454</v>
      </c>
      <c r="G3351" t="s">
        <v>31455</v>
      </c>
      <c r="H3351" t="s">
        <v>31456</v>
      </c>
      <c r="I3351" t="s">
        <v>4828</v>
      </c>
      <c r="J3351" t="s">
        <v>15246</v>
      </c>
      <c r="K3351" t="s">
        <v>15247</v>
      </c>
      <c r="L3351" t="s">
        <v>1136</v>
      </c>
      <c r="M3351" t="s">
        <v>5210</v>
      </c>
      <c r="N3351" t="s">
        <v>4789</v>
      </c>
      <c r="O3351" t="s">
        <v>15248</v>
      </c>
      <c r="P3351" t="s">
        <v>31457</v>
      </c>
      <c r="Q3351" t="s">
        <v>31458</v>
      </c>
      <c r="R3351" t="str">
        <f t="shared" si="104"/>
        <v>昌乐</v>
      </c>
      <c r="S3351" t="str">
        <f t="shared" si="105"/>
        <v>0107</v>
      </c>
    </row>
    <row r="3352" spans="1:19">
      <c r="A3352" t="s">
        <v>31459</v>
      </c>
      <c r="B3352" t="s">
        <v>31460</v>
      </c>
      <c r="C3352" t="s">
        <v>49</v>
      </c>
      <c r="D3352" t="s">
        <v>31461</v>
      </c>
      <c r="E3352" t="s">
        <v>31462</v>
      </c>
      <c r="F3352" t="s">
        <v>31463</v>
      </c>
      <c r="G3352" t="s">
        <v>31464</v>
      </c>
      <c r="H3352" t="s">
        <v>31465</v>
      </c>
      <c r="I3352" t="s">
        <v>12119</v>
      </c>
      <c r="J3352" t="s">
        <v>6020</v>
      </c>
      <c r="K3352" t="s">
        <v>6021</v>
      </c>
      <c r="L3352" t="s">
        <v>123</v>
      </c>
      <c r="M3352" t="s">
        <v>6022</v>
      </c>
      <c r="N3352" t="s">
        <v>5801</v>
      </c>
      <c r="O3352" t="s">
        <v>6023</v>
      </c>
      <c r="P3352" t="s">
        <v>31466</v>
      </c>
      <c r="R3352" t="str">
        <f t="shared" si="104"/>
        <v>诸城</v>
      </c>
      <c r="S3352" t="str">
        <f t="shared" si="105"/>
        <v>0107</v>
      </c>
    </row>
    <row r="3353" spans="1:19">
      <c r="A3353" t="s">
        <v>31467</v>
      </c>
      <c r="B3353" t="s">
        <v>31468</v>
      </c>
      <c r="C3353" t="s">
        <v>49</v>
      </c>
      <c r="D3353" t="s">
        <v>31469</v>
      </c>
      <c r="E3353" t="s">
        <v>30978</v>
      </c>
      <c r="F3353" t="s">
        <v>31470</v>
      </c>
      <c r="G3353" t="s">
        <v>31471</v>
      </c>
      <c r="H3353" t="s">
        <v>31472</v>
      </c>
      <c r="I3353" t="s">
        <v>4852</v>
      </c>
      <c r="J3353" t="s">
        <v>7600</v>
      </c>
      <c r="K3353" t="s">
        <v>7601</v>
      </c>
      <c r="L3353" t="s">
        <v>123</v>
      </c>
      <c r="M3353" t="s">
        <v>4994</v>
      </c>
      <c r="N3353" t="s">
        <v>4933</v>
      </c>
      <c r="O3353" t="s">
        <v>7602</v>
      </c>
      <c r="P3353" t="s">
        <v>31473</v>
      </c>
      <c r="R3353" t="str">
        <f t="shared" si="104"/>
        <v>诸城</v>
      </c>
      <c r="S3353" t="str">
        <f t="shared" si="105"/>
        <v>0107</v>
      </c>
    </row>
    <row r="3354" spans="1:19">
      <c r="A3354" t="s">
        <v>31474</v>
      </c>
      <c r="B3354" t="s">
        <v>31475</v>
      </c>
      <c r="C3354" t="s">
        <v>49</v>
      </c>
      <c r="D3354" t="s">
        <v>31476</v>
      </c>
      <c r="E3354" t="s">
        <v>31477</v>
      </c>
      <c r="F3354" t="s">
        <v>31478</v>
      </c>
      <c r="G3354" t="s">
        <v>31479</v>
      </c>
      <c r="H3354" t="s">
        <v>31480</v>
      </c>
      <c r="I3354" t="s">
        <v>4955</v>
      </c>
      <c r="J3354" t="s">
        <v>6782</v>
      </c>
      <c r="K3354" t="s">
        <v>6783</v>
      </c>
      <c r="L3354" t="s">
        <v>105</v>
      </c>
      <c r="M3354" t="s">
        <v>5224</v>
      </c>
      <c r="N3354" t="s">
        <v>4959</v>
      </c>
      <c r="O3354" t="s">
        <v>6784</v>
      </c>
      <c r="P3354" t="s">
        <v>31481</v>
      </c>
      <c r="Q3354" t="s">
        <v>31482</v>
      </c>
      <c r="R3354" t="str">
        <f t="shared" si="104"/>
        <v>寿光</v>
      </c>
      <c r="S3354" t="str">
        <f t="shared" si="105"/>
        <v>0107</v>
      </c>
    </row>
    <row r="3355" spans="1:19">
      <c r="A3355" t="s">
        <v>31483</v>
      </c>
      <c r="B3355" t="s">
        <v>31484</v>
      </c>
      <c r="C3355" t="s">
        <v>49</v>
      </c>
      <c r="D3355" t="s">
        <v>31485</v>
      </c>
      <c r="E3355" t="s">
        <v>30978</v>
      </c>
      <c r="F3355" t="s">
        <v>31486</v>
      </c>
      <c r="G3355" t="s">
        <v>31487</v>
      </c>
      <c r="H3355" t="s">
        <v>31488</v>
      </c>
      <c r="I3355" t="s">
        <v>4852</v>
      </c>
      <c r="J3355" t="s">
        <v>6973</v>
      </c>
      <c r="K3355" t="s">
        <v>6974</v>
      </c>
      <c r="L3355" t="s">
        <v>60</v>
      </c>
      <c r="M3355" t="s">
        <v>5511</v>
      </c>
      <c r="N3355" t="s">
        <v>4983</v>
      </c>
      <c r="O3355" t="s">
        <v>6975</v>
      </c>
      <c r="P3355" t="s">
        <v>31489</v>
      </c>
      <c r="Q3355" t="s">
        <v>31490</v>
      </c>
      <c r="R3355" t="str">
        <f t="shared" si="104"/>
        <v>奎文</v>
      </c>
      <c r="S3355" t="str">
        <f t="shared" si="105"/>
        <v>0107</v>
      </c>
    </row>
    <row r="3356" spans="1:19">
      <c r="A3356" t="s">
        <v>31491</v>
      </c>
      <c r="B3356" t="s">
        <v>31492</v>
      </c>
      <c r="C3356" t="s">
        <v>49</v>
      </c>
      <c r="D3356" t="s">
        <v>31493</v>
      </c>
      <c r="E3356" t="s">
        <v>31020</v>
      </c>
      <c r="F3356" t="s">
        <v>31494</v>
      </c>
      <c r="G3356" t="s">
        <v>31495</v>
      </c>
      <c r="H3356" t="s">
        <v>31496</v>
      </c>
      <c r="I3356" t="s">
        <v>12757</v>
      </c>
      <c r="J3356" t="s">
        <v>7689</v>
      </c>
      <c r="K3356" t="s">
        <v>7690</v>
      </c>
      <c r="L3356" t="s">
        <v>60</v>
      </c>
      <c r="M3356" t="s">
        <v>5999</v>
      </c>
      <c r="N3356" t="s">
        <v>4972</v>
      </c>
      <c r="O3356" t="s">
        <v>7691</v>
      </c>
      <c r="P3356" t="s">
        <v>31497</v>
      </c>
      <c r="Q3356" t="s">
        <v>31498</v>
      </c>
      <c r="R3356" t="str">
        <f t="shared" si="104"/>
        <v>奎文</v>
      </c>
      <c r="S3356" t="str">
        <f t="shared" si="105"/>
        <v>0107</v>
      </c>
    </row>
    <row r="3357" spans="1:19">
      <c r="A3357" t="s">
        <v>31499</v>
      </c>
      <c r="B3357" t="s">
        <v>31500</v>
      </c>
      <c r="C3357" t="s">
        <v>49</v>
      </c>
      <c r="D3357" t="s">
        <v>31501</v>
      </c>
      <c r="E3357" t="s">
        <v>31502</v>
      </c>
      <c r="F3357" t="s">
        <v>31503</v>
      </c>
      <c r="G3357" t="s">
        <v>31504</v>
      </c>
      <c r="H3357" t="s">
        <v>31505</v>
      </c>
      <c r="I3357" t="s">
        <v>4852</v>
      </c>
      <c r="J3357" t="s">
        <v>5597</v>
      </c>
      <c r="K3357" t="s">
        <v>5598</v>
      </c>
      <c r="L3357" t="s">
        <v>375</v>
      </c>
      <c r="M3357" t="s">
        <v>5599</v>
      </c>
      <c r="N3357" t="s">
        <v>4789</v>
      </c>
      <c r="O3357" t="s">
        <v>5600</v>
      </c>
      <c r="P3357" t="s">
        <v>31506</v>
      </c>
      <c r="Q3357" t="s">
        <v>31507</v>
      </c>
      <c r="R3357" t="str">
        <f t="shared" si="104"/>
        <v>昌邑</v>
      </c>
      <c r="S3357" t="str">
        <f t="shared" si="105"/>
        <v>0107</v>
      </c>
    </row>
    <row r="3358" spans="1:19">
      <c r="A3358" t="s">
        <v>31508</v>
      </c>
      <c r="B3358" t="s">
        <v>31509</v>
      </c>
      <c r="C3358" t="s">
        <v>49</v>
      </c>
      <c r="D3358" t="s">
        <v>31510</v>
      </c>
      <c r="E3358" t="s">
        <v>31511</v>
      </c>
      <c r="F3358" t="s">
        <v>31512</v>
      </c>
      <c r="G3358" t="s">
        <v>31513</v>
      </c>
      <c r="H3358" t="s">
        <v>31514</v>
      </c>
      <c r="I3358" t="s">
        <v>4852</v>
      </c>
      <c r="J3358" t="s">
        <v>6401</v>
      </c>
      <c r="K3358" t="s">
        <v>6402</v>
      </c>
      <c r="L3358" t="s">
        <v>105</v>
      </c>
      <c r="M3358" t="s">
        <v>5224</v>
      </c>
      <c r="N3358" t="s">
        <v>6308</v>
      </c>
      <c r="O3358" t="s">
        <v>6403</v>
      </c>
      <c r="P3358" t="s">
        <v>31515</v>
      </c>
      <c r="R3358" t="str">
        <f t="shared" si="104"/>
        <v>寿光</v>
      </c>
      <c r="S3358" t="str">
        <f t="shared" si="105"/>
        <v>0107</v>
      </c>
    </row>
    <row r="3359" spans="1:19">
      <c r="A3359" t="s">
        <v>31516</v>
      </c>
      <c r="B3359" t="s">
        <v>31517</v>
      </c>
      <c r="C3359" t="s">
        <v>49</v>
      </c>
      <c r="D3359" t="s">
        <v>31518</v>
      </c>
      <c r="E3359" t="s">
        <v>31519</v>
      </c>
      <c r="F3359" t="s">
        <v>31520</v>
      </c>
      <c r="G3359" t="s">
        <v>31521</v>
      </c>
      <c r="H3359" t="s">
        <v>31522</v>
      </c>
      <c r="I3359" t="s">
        <v>4852</v>
      </c>
      <c r="J3359" t="s">
        <v>12437</v>
      </c>
      <c r="K3359" t="s">
        <v>12438</v>
      </c>
      <c r="L3359" t="s">
        <v>105</v>
      </c>
      <c r="M3359" t="s">
        <v>5029</v>
      </c>
      <c r="N3359" t="s">
        <v>4789</v>
      </c>
      <c r="O3359" t="s">
        <v>12439</v>
      </c>
      <c r="P3359" t="s">
        <v>31523</v>
      </c>
      <c r="Q3359" t="s">
        <v>31524</v>
      </c>
      <c r="R3359" t="str">
        <f t="shared" si="104"/>
        <v>寿光</v>
      </c>
      <c r="S3359" t="str">
        <f t="shared" si="105"/>
        <v>0107</v>
      </c>
    </row>
    <row r="3360" spans="1:19">
      <c r="A3360" t="s">
        <v>31525</v>
      </c>
      <c r="B3360" t="s">
        <v>31526</v>
      </c>
      <c r="C3360" t="s">
        <v>49</v>
      </c>
      <c r="D3360" t="s">
        <v>31527</v>
      </c>
      <c r="E3360" t="s">
        <v>31462</v>
      </c>
      <c r="F3360" t="s">
        <v>31528</v>
      </c>
      <c r="G3360" t="s">
        <v>31529</v>
      </c>
      <c r="H3360" t="s">
        <v>31530</v>
      </c>
      <c r="I3360" t="s">
        <v>12119</v>
      </c>
      <c r="J3360" t="s">
        <v>6804</v>
      </c>
      <c r="K3360" t="s">
        <v>6805</v>
      </c>
      <c r="L3360" t="s">
        <v>123</v>
      </c>
      <c r="M3360" t="s">
        <v>4994</v>
      </c>
      <c r="O3360" t="s">
        <v>6806</v>
      </c>
      <c r="P3360" t="s">
        <v>31531</v>
      </c>
      <c r="R3360" t="str">
        <f t="shared" si="104"/>
        <v>诸城</v>
      </c>
      <c r="S3360" t="str">
        <f t="shared" si="105"/>
        <v>0107</v>
      </c>
    </row>
    <row r="3361" spans="1:19">
      <c r="A3361" t="s">
        <v>1698</v>
      </c>
      <c r="B3361" t="s">
        <v>31532</v>
      </c>
      <c r="C3361" t="s">
        <v>49</v>
      </c>
      <c r="D3361" t="s">
        <v>31533</v>
      </c>
      <c r="E3361" t="s">
        <v>31534</v>
      </c>
      <c r="F3361" t="s">
        <v>31535</v>
      </c>
      <c r="G3361" t="s">
        <v>1696</v>
      </c>
      <c r="H3361" t="s">
        <v>31536</v>
      </c>
      <c r="I3361" t="s">
        <v>12119</v>
      </c>
      <c r="J3361" t="s">
        <v>6804</v>
      </c>
      <c r="K3361" t="s">
        <v>6805</v>
      </c>
      <c r="L3361" t="s">
        <v>123</v>
      </c>
      <c r="M3361" t="s">
        <v>4994</v>
      </c>
      <c r="O3361" t="s">
        <v>6806</v>
      </c>
      <c r="P3361" t="s">
        <v>31537</v>
      </c>
      <c r="R3361" t="str">
        <f t="shared" si="104"/>
        <v>诸城</v>
      </c>
      <c r="S3361" t="str">
        <f t="shared" si="105"/>
        <v>0107</v>
      </c>
    </row>
    <row r="3362" spans="1:19">
      <c r="A3362" t="s">
        <v>31538</v>
      </c>
      <c r="B3362" t="s">
        <v>31539</v>
      </c>
      <c r="C3362" t="s">
        <v>49</v>
      </c>
      <c r="D3362" t="s">
        <v>31540</v>
      </c>
      <c r="E3362" t="s">
        <v>31020</v>
      </c>
      <c r="F3362" t="s">
        <v>31541</v>
      </c>
      <c r="G3362" t="s">
        <v>31542</v>
      </c>
      <c r="H3362" t="s">
        <v>31543</v>
      </c>
      <c r="I3362" t="s">
        <v>12119</v>
      </c>
      <c r="J3362" t="s">
        <v>6065</v>
      </c>
      <c r="K3362" t="s">
        <v>6066</v>
      </c>
      <c r="L3362" t="s">
        <v>123</v>
      </c>
      <c r="M3362" t="s">
        <v>4994</v>
      </c>
      <c r="N3362" t="s">
        <v>5421</v>
      </c>
      <c r="O3362" t="s">
        <v>6067</v>
      </c>
      <c r="P3362" t="s">
        <v>31544</v>
      </c>
      <c r="Q3362" t="s">
        <v>31545</v>
      </c>
      <c r="R3362" t="str">
        <f t="shared" si="104"/>
        <v>诸城</v>
      </c>
      <c r="S3362" t="str">
        <f t="shared" si="105"/>
        <v>0107</v>
      </c>
    </row>
    <row r="3363" spans="1:19">
      <c r="A3363" t="s">
        <v>31546</v>
      </c>
      <c r="B3363" t="s">
        <v>31547</v>
      </c>
      <c r="C3363" t="s">
        <v>49</v>
      </c>
      <c r="D3363" t="s">
        <v>31548</v>
      </c>
      <c r="E3363" t="s">
        <v>31549</v>
      </c>
      <c r="F3363" t="s">
        <v>31550</v>
      </c>
      <c r="G3363" t="s">
        <v>31551</v>
      </c>
      <c r="H3363" t="s">
        <v>31552</v>
      </c>
      <c r="I3363" t="s">
        <v>12119</v>
      </c>
      <c r="J3363" t="s">
        <v>6804</v>
      </c>
      <c r="K3363" t="s">
        <v>6805</v>
      </c>
      <c r="L3363" t="s">
        <v>123</v>
      </c>
      <c r="M3363" t="s">
        <v>4994</v>
      </c>
      <c r="O3363" t="s">
        <v>6806</v>
      </c>
      <c r="P3363" t="s">
        <v>31553</v>
      </c>
      <c r="R3363" t="str">
        <f t="shared" si="104"/>
        <v>诸城</v>
      </c>
      <c r="S3363" t="str">
        <f t="shared" si="105"/>
        <v>0107</v>
      </c>
    </row>
    <row r="3364" spans="1:19">
      <c r="A3364" t="s">
        <v>31554</v>
      </c>
      <c r="B3364" t="s">
        <v>31555</v>
      </c>
      <c r="C3364" t="s">
        <v>49</v>
      </c>
      <c r="D3364" t="s">
        <v>31556</v>
      </c>
      <c r="E3364" t="s">
        <v>31557</v>
      </c>
      <c r="F3364" t="s">
        <v>31558</v>
      </c>
      <c r="G3364" t="s">
        <v>31559</v>
      </c>
      <c r="H3364" t="s">
        <v>31560</v>
      </c>
      <c r="I3364" t="s">
        <v>5541</v>
      </c>
      <c r="J3364" t="s">
        <v>11207</v>
      </c>
      <c r="K3364" t="s">
        <v>11208</v>
      </c>
      <c r="L3364" t="s">
        <v>123</v>
      </c>
      <c r="M3364" t="s">
        <v>7767</v>
      </c>
      <c r="N3364" t="s">
        <v>4892</v>
      </c>
      <c r="O3364" t="s">
        <v>11209</v>
      </c>
      <c r="P3364" t="s">
        <v>31561</v>
      </c>
      <c r="R3364" t="str">
        <f t="shared" si="104"/>
        <v>诸城</v>
      </c>
      <c r="S3364" t="str">
        <f t="shared" si="105"/>
        <v>0107</v>
      </c>
    </row>
    <row r="3365" spans="1:19">
      <c r="A3365" t="s">
        <v>31562</v>
      </c>
      <c r="B3365" t="s">
        <v>31563</v>
      </c>
      <c r="C3365" t="s">
        <v>49</v>
      </c>
      <c r="D3365" t="s">
        <v>31564</v>
      </c>
      <c r="E3365" t="s">
        <v>31565</v>
      </c>
      <c r="F3365" t="s">
        <v>31566</v>
      </c>
      <c r="G3365" t="s">
        <v>31567</v>
      </c>
      <c r="H3365" t="s">
        <v>31568</v>
      </c>
      <c r="I3365" t="s">
        <v>5066</v>
      </c>
      <c r="J3365" t="s">
        <v>7611</v>
      </c>
      <c r="K3365" t="s">
        <v>7612</v>
      </c>
      <c r="L3365" t="s">
        <v>123</v>
      </c>
      <c r="M3365" t="s">
        <v>5364</v>
      </c>
      <c r="N3365" t="s">
        <v>5030</v>
      </c>
      <c r="O3365" t="s">
        <v>7613</v>
      </c>
      <c r="P3365" t="s">
        <v>31569</v>
      </c>
      <c r="R3365" t="str">
        <f t="shared" si="104"/>
        <v>诸城</v>
      </c>
      <c r="S3365" t="str">
        <f t="shared" si="105"/>
        <v>0107</v>
      </c>
    </row>
    <row r="3366" spans="1:19">
      <c r="A3366" t="s">
        <v>31570</v>
      </c>
      <c r="B3366" t="s">
        <v>31571</v>
      </c>
      <c r="C3366" t="s">
        <v>49</v>
      </c>
      <c r="D3366" t="s">
        <v>31572</v>
      </c>
      <c r="E3366" t="s">
        <v>31519</v>
      </c>
      <c r="F3366" t="s">
        <v>31573</v>
      </c>
      <c r="G3366" t="s">
        <v>31574</v>
      </c>
      <c r="H3366" t="s">
        <v>31575</v>
      </c>
      <c r="I3366" t="s">
        <v>9385</v>
      </c>
      <c r="J3366" t="s">
        <v>20324</v>
      </c>
      <c r="K3366" t="s">
        <v>20325</v>
      </c>
      <c r="L3366" t="s">
        <v>77</v>
      </c>
      <c r="M3366" t="s">
        <v>8152</v>
      </c>
      <c r="N3366" t="s">
        <v>5487</v>
      </c>
      <c r="O3366" t="s">
        <v>20326</v>
      </c>
      <c r="P3366" t="s">
        <v>31576</v>
      </c>
      <c r="Q3366" t="s">
        <v>31577</v>
      </c>
      <c r="R3366" t="str">
        <f t="shared" si="104"/>
        <v>临朐</v>
      </c>
      <c r="S3366" t="str">
        <f t="shared" si="105"/>
        <v>0107</v>
      </c>
    </row>
    <row r="3367" spans="1:19">
      <c r="A3367" t="s">
        <v>31578</v>
      </c>
      <c r="B3367" t="s">
        <v>31579</v>
      </c>
      <c r="C3367" t="s">
        <v>49</v>
      </c>
      <c r="D3367" t="s">
        <v>31580</v>
      </c>
      <c r="E3367" t="s">
        <v>31581</v>
      </c>
      <c r="F3367" t="s">
        <v>31582</v>
      </c>
      <c r="G3367" t="s">
        <v>31583</v>
      </c>
      <c r="H3367" t="s">
        <v>31584</v>
      </c>
      <c r="I3367" t="s">
        <v>12500</v>
      </c>
      <c r="J3367" t="s">
        <v>20972</v>
      </c>
      <c r="K3367" t="s">
        <v>20973</v>
      </c>
      <c r="L3367" t="s">
        <v>123</v>
      </c>
      <c r="M3367" t="s">
        <v>5364</v>
      </c>
      <c r="O3367" t="s">
        <v>20974</v>
      </c>
      <c r="P3367" t="s">
        <v>31585</v>
      </c>
      <c r="R3367" t="str">
        <f t="shared" si="104"/>
        <v>诸城</v>
      </c>
      <c r="S3367" t="str">
        <f t="shared" si="105"/>
        <v>0107</v>
      </c>
    </row>
    <row r="3368" spans="1:19">
      <c r="A3368" t="s">
        <v>31586</v>
      </c>
      <c r="B3368" t="s">
        <v>31587</v>
      </c>
      <c r="C3368" t="s">
        <v>49</v>
      </c>
      <c r="D3368" t="s">
        <v>31588</v>
      </c>
      <c r="E3368" t="s">
        <v>31589</v>
      </c>
      <c r="F3368" t="s">
        <v>31590</v>
      </c>
      <c r="G3368" t="s">
        <v>31591</v>
      </c>
      <c r="H3368" t="s">
        <v>31592</v>
      </c>
      <c r="I3368" t="s">
        <v>4828</v>
      </c>
      <c r="J3368" t="s">
        <v>9289</v>
      </c>
      <c r="K3368" t="s">
        <v>9290</v>
      </c>
      <c r="L3368" t="s">
        <v>114</v>
      </c>
      <c r="M3368" t="s">
        <v>4831</v>
      </c>
      <c r="N3368" t="s">
        <v>5699</v>
      </c>
      <c r="O3368" t="s">
        <v>9291</v>
      </c>
      <c r="P3368" t="s">
        <v>31593</v>
      </c>
      <c r="R3368" t="str">
        <f t="shared" si="104"/>
        <v>高密</v>
      </c>
      <c r="S3368" t="str">
        <f t="shared" si="105"/>
        <v>0107</v>
      </c>
    </row>
    <row r="3369" spans="1:19">
      <c r="A3369" t="s">
        <v>31594</v>
      </c>
      <c r="B3369" t="s">
        <v>31595</v>
      </c>
      <c r="C3369" t="s">
        <v>49</v>
      </c>
      <c r="D3369" t="s">
        <v>31596</v>
      </c>
      <c r="E3369" t="s">
        <v>31020</v>
      </c>
      <c r="F3369" t="s">
        <v>31597</v>
      </c>
      <c r="G3369" t="s">
        <v>31598</v>
      </c>
      <c r="H3369" t="s">
        <v>31599</v>
      </c>
      <c r="I3369" t="s">
        <v>12119</v>
      </c>
      <c r="J3369" t="s">
        <v>21645</v>
      </c>
      <c r="K3369" t="s">
        <v>21646</v>
      </c>
      <c r="L3369" t="s">
        <v>237</v>
      </c>
      <c r="M3369" t="s">
        <v>4788</v>
      </c>
      <c r="N3369" t="s">
        <v>6184</v>
      </c>
      <c r="O3369" t="s">
        <v>21647</v>
      </c>
      <c r="P3369" t="s">
        <v>31600</v>
      </c>
      <c r="R3369" t="str">
        <f t="shared" si="104"/>
        <v>潍城</v>
      </c>
      <c r="S3369" t="str">
        <f t="shared" si="105"/>
        <v>0107</v>
      </c>
    </row>
    <row r="3370" spans="1:19">
      <c r="A3370" t="s">
        <v>31601</v>
      </c>
      <c r="B3370" t="s">
        <v>31602</v>
      </c>
      <c r="C3370" t="s">
        <v>49</v>
      </c>
      <c r="D3370" t="s">
        <v>31603</v>
      </c>
      <c r="E3370" t="s">
        <v>31604</v>
      </c>
      <c r="F3370" t="s">
        <v>31605</v>
      </c>
      <c r="G3370" t="s">
        <v>31606</v>
      </c>
      <c r="H3370" t="s">
        <v>31607</v>
      </c>
      <c r="I3370" t="s">
        <v>12119</v>
      </c>
      <c r="J3370" t="s">
        <v>4829</v>
      </c>
      <c r="K3370" t="s">
        <v>4830</v>
      </c>
      <c r="L3370" t="s">
        <v>114</v>
      </c>
      <c r="M3370" t="s">
        <v>4831</v>
      </c>
      <c r="N3370" t="s">
        <v>5421</v>
      </c>
      <c r="O3370" t="s">
        <v>4833</v>
      </c>
      <c r="P3370" t="s">
        <v>31608</v>
      </c>
      <c r="R3370" t="str">
        <f t="shared" si="104"/>
        <v>高密</v>
      </c>
      <c r="S3370" t="str">
        <f t="shared" si="105"/>
        <v>0107</v>
      </c>
    </row>
    <row r="3371" spans="1:19">
      <c r="A3371" t="s">
        <v>31609</v>
      </c>
      <c r="B3371" t="s">
        <v>31610</v>
      </c>
      <c r="C3371" t="s">
        <v>49</v>
      </c>
      <c r="D3371" t="s">
        <v>31611</v>
      </c>
      <c r="E3371" t="s">
        <v>31612</v>
      </c>
      <c r="F3371" t="s">
        <v>31613</v>
      </c>
      <c r="G3371" t="s">
        <v>31614</v>
      </c>
      <c r="H3371" t="s">
        <v>31615</v>
      </c>
      <c r="I3371" t="s">
        <v>7308</v>
      </c>
      <c r="J3371" t="s">
        <v>5122</v>
      </c>
      <c r="K3371" t="s">
        <v>5123</v>
      </c>
      <c r="N3371" t="s">
        <v>4959</v>
      </c>
      <c r="O3371" t="s">
        <v>5124</v>
      </c>
      <c r="R3371" t="str">
        <f t="shared" si="104"/>
        <v/>
      </c>
      <c r="S3371" t="str">
        <f t="shared" si="105"/>
        <v>0107</v>
      </c>
    </row>
    <row r="3372" spans="1:19">
      <c r="A3372" t="s">
        <v>31616</v>
      </c>
      <c r="B3372" t="s">
        <v>31617</v>
      </c>
      <c r="C3372" t="s">
        <v>49</v>
      </c>
      <c r="D3372" t="s">
        <v>31618</v>
      </c>
      <c r="E3372" t="s">
        <v>30978</v>
      </c>
      <c r="F3372" t="s">
        <v>31619</v>
      </c>
      <c r="G3372" t="s">
        <v>31620</v>
      </c>
      <c r="H3372" t="s">
        <v>31621</v>
      </c>
      <c r="I3372" t="s">
        <v>4828</v>
      </c>
      <c r="J3372" t="s">
        <v>5131</v>
      </c>
      <c r="K3372" t="s">
        <v>5132</v>
      </c>
      <c r="L3372" t="s">
        <v>105</v>
      </c>
      <c r="M3372" t="s">
        <v>5133</v>
      </c>
      <c r="N3372" t="s">
        <v>4817</v>
      </c>
      <c r="O3372" t="s">
        <v>5134</v>
      </c>
      <c r="P3372" t="s">
        <v>31622</v>
      </c>
      <c r="R3372" t="str">
        <f t="shared" si="104"/>
        <v>寿光</v>
      </c>
      <c r="S3372" t="str">
        <f t="shared" si="105"/>
        <v>0107</v>
      </c>
    </row>
    <row r="3373" spans="1:19">
      <c r="A3373" t="s">
        <v>31623</v>
      </c>
      <c r="B3373" t="s">
        <v>31624</v>
      </c>
      <c r="C3373" t="s">
        <v>49</v>
      </c>
      <c r="D3373" t="s">
        <v>31625</v>
      </c>
      <c r="E3373" t="s">
        <v>30978</v>
      </c>
      <c r="F3373" t="s">
        <v>31626</v>
      </c>
      <c r="G3373" t="s">
        <v>31627</v>
      </c>
      <c r="H3373" t="s">
        <v>31362</v>
      </c>
      <c r="I3373" t="s">
        <v>4841</v>
      </c>
      <c r="J3373" t="s">
        <v>6252</v>
      </c>
      <c r="K3373" t="s">
        <v>6253</v>
      </c>
      <c r="L3373" t="s">
        <v>105</v>
      </c>
      <c r="M3373" t="s">
        <v>5133</v>
      </c>
      <c r="N3373" t="s">
        <v>5451</v>
      </c>
      <c r="O3373" t="s">
        <v>6254</v>
      </c>
      <c r="P3373" t="s">
        <v>31628</v>
      </c>
      <c r="Q3373" t="s">
        <v>31629</v>
      </c>
      <c r="R3373" t="str">
        <f t="shared" si="104"/>
        <v>寿光</v>
      </c>
      <c r="S3373" t="str">
        <f t="shared" si="105"/>
        <v>0107</v>
      </c>
    </row>
    <row r="3374" spans="1:19">
      <c r="A3374" t="s">
        <v>31630</v>
      </c>
      <c r="B3374" t="s">
        <v>31631</v>
      </c>
      <c r="C3374" t="s">
        <v>49</v>
      </c>
      <c r="D3374" t="s">
        <v>31632</v>
      </c>
      <c r="E3374" t="s">
        <v>31633</v>
      </c>
      <c r="F3374" t="s">
        <v>31634</v>
      </c>
      <c r="G3374" t="s">
        <v>31635</v>
      </c>
      <c r="H3374" t="s">
        <v>31636</v>
      </c>
      <c r="I3374" t="s">
        <v>13414</v>
      </c>
      <c r="J3374" t="s">
        <v>5185</v>
      </c>
      <c r="K3374" t="s">
        <v>5186</v>
      </c>
      <c r="L3374" t="s">
        <v>237</v>
      </c>
      <c r="M3374" t="s">
        <v>4868</v>
      </c>
      <c r="N3374" t="s">
        <v>5273</v>
      </c>
      <c r="O3374" t="s">
        <v>5187</v>
      </c>
      <c r="P3374" t="s">
        <v>31637</v>
      </c>
      <c r="R3374" t="str">
        <f t="shared" si="104"/>
        <v>潍城</v>
      </c>
      <c r="S3374" t="str">
        <f t="shared" si="105"/>
        <v>0107</v>
      </c>
    </row>
    <row r="3375" spans="1:19">
      <c r="A3375" t="s">
        <v>31638</v>
      </c>
      <c r="B3375" t="s">
        <v>31639</v>
      </c>
      <c r="C3375" t="s">
        <v>49</v>
      </c>
      <c r="D3375" t="s">
        <v>31640</v>
      </c>
      <c r="E3375" t="s">
        <v>31435</v>
      </c>
      <c r="F3375" t="s">
        <v>31641</v>
      </c>
      <c r="G3375" t="s">
        <v>31642</v>
      </c>
      <c r="H3375" t="s">
        <v>31643</v>
      </c>
      <c r="I3375" t="s">
        <v>4852</v>
      </c>
      <c r="J3375" t="s">
        <v>5669</v>
      </c>
      <c r="K3375" t="s">
        <v>5670</v>
      </c>
      <c r="L3375" t="s">
        <v>60</v>
      </c>
      <c r="M3375" t="s">
        <v>5511</v>
      </c>
      <c r="N3375" t="s">
        <v>6152</v>
      </c>
      <c r="O3375" t="s">
        <v>5671</v>
      </c>
      <c r="P3375" t="s">
        <v>31644</v>
      </c>
      <c r="R3375" t="str">
        <f t="shared" si="104"/>
        <v>奎文</v>
      </c>
      <c r="S3375" t="str">
        <f t="shared" si="105"/>
        <v>0107</v>
      </c>
    </row>
    <row r="3376" spans="1:19">
      <c r="A3376" t="s">
        <v>31645</v>
      </c>
      <c r="B3376" t="s">
        <v>31646</v>
      </c>
      <c r="C3376" t="s">
        <v>49</v>
      </c>
      <c r="D3376" t="s">
        <v>31647</v>
      </c>
      <c r="E3376" t="s">
        <v>31648</v>
      </c>
      <c r="F3376" t="s">
        <v>31649</v>
      </c>
      <c r="G3376" t="s">
        <v>31650</v>
      </c>
      <c r="H3376" t="s">
        <v>31651</v>
      </c>
      <c r="I3376" t="s">
        <v>4852</v>
      </c>
      <c r="J3376" t="s">
        <v>24148</v>
      </c>
      <c r="K3376" t="s">
        <v>24149</v>
      </c>
      <c r="L3376" t="s">
        <v>123</v>
      </c>
      <c r="M3376" t="s">
        <v>6022</v>
      </c>
      <c r="N3376" t="s">
        <v>5030</v>
      </c>
      <c r="O3376" t="s">
        <v>24150</v>
      </c>
      <c r="P3376" t="s">
        <v>31652</v>
      </c>
      <c r="R3376" t="str">
        <f t="shared" si="104"/>
        <v>诸城</v>
      </c>
      <c r="S3376" t="str">
        <f t="shared" si="105"/>
        <v>0107</v>
      </c>
    </row>
    <row r="3377" spans="1:19">
      <c r="A3377" t="s">
        <v>31653</v>
      </c>
      <c r="B3377" t="s">
        <v>31654</v>
      </c>
      <c r="C3377" t="s">
        <v>49</v>
      </c>
      <c r="D3377" t="s">
        <v>31655</v>
      </c>
      <c r="E3377" t="s">
        <v>31648</v>
      </c>
      <c r="F3377" t="s">
        <v>31656</v>
      </c>
      <c r="G3377" t="s">
        <v>31657</v>
      </c>
      <c r="H3377" t="s">
        <v>31658</v>
      </c>
      <c r="I3377" t="s">
        <v>4828</v>
      </c>
      <c r="J3377" t="s">
        <v>6792</v>
      </c>
      <c r="K3377" t="s">
        <v>6793</v>
      </c>
      <c r="L3377" t="s">
        <v>77</v>
      </c>
      <c r="M3377" t="s">
        <v>5295</v>
      </c>
      <c r="N3377" t="s">
        <v>4933</v>
      </c>
      <c r="O3377" t="s">
        <v>6795</v>
      </c>
      <c r="P3377" t="s">
        <v>31659</v>
      </c>
      <c r="R3377" t="str">
        <f t="shared" si="104"/>
        <v>临朐</v>
      </c>
      <c r="S3377" t="str">
        <f t="shared" si="105"/>
        <v>0107</v>
      </c>
    </row>
    <row r="3378" spans="1:19">
      <c r="A3378" t="s">
        <v>31660</v>
      </c>
      <c r="B3378" t="s">
        <v>31661</v>
      </c>
      <c r="C3378" t="s">
        <v>49</v>
      </c>
      <c r="D3378" t="s">
        <v>31662</v>
      </c>
      <c r="E3378" t="s">
        <v>31663</v>
      </c>
      <c r="F3378" t="s">
        <v>31664</v>
      </c>
      <c r="G3378" t="s">
        <v>31665</v>
      </c>
      <c r="H3378" t="s">
        <v>31666</v>
      </c>
      <c r="I3378" t="s">
        <v>4785</v>
      </c>
      <c r="J3378" t="s">
        <v>5863</v>
      </c>
      <c r="K3378" t="s">
        <v>5864</v>
      </c>
      <c r="L3378" t="s">
        <v>237</v>
      </c>
      <c r="M3378" t="s">
        <v>4788</v>
      </c>
      <c r="N3378" t="s">
        <v>5907</v>
      </c>
      <c r="O3378" t="s">
        <v>5865</v>
      </c>
      <c r="P3378" t="s">
        <v>31667</v>
      </c>
      <c r="R3378" t="str">
        <f t="shared" si="104"/>
        <v>潍城</v>
      </c>
      <c r="S3378" t="str">
        <f t="shared" si="105"/>
        <v>0107</v>
      </c>
    </row>
    <row r="3379" spans="1:19">
      <c r="A3379" t="s">
        <v>31668</v>
      </c>
      <c r="B3379" t="s">
        <v>31669</v>
      </c>
      <c r="C3379" t="s">
        <v>49</v>
      </c>
      <c r="D3379" t="s">
        <v>31670</v>
      </c>
      <c r="E3379" t="s">
        <v>31633</v>
      </c>
      <c r="F3379" t="s">
        <v>31671</v>
      </c>
      <c r="G3379" t="s">
        <v>31672</v>
      </c>
      <c r="H3379" t="s">
        <v>31673</v>
      </c>
      <c r="I3379" t="s">
        <v>4852</v>
      </c>
      <c r="J3379" t="s">
        <v>6642</v>
      </c>
      <c r="K3379" t="s">
        <v>6643</v>
      </c>
      <c r="L3379" t="s">
        <v>105</v>
      </c>
      <c r="M3379" t="s">
        <v>5769</v>
      </c>
      <c r="N3379" t="s">
        <v>4845</v>
      </c>
      <c r="O3379" t="s">
        <v>5843</v>
      </c>
      <c r="P3379" t="s">
        <v>31674</v>
      </c>
      <c r="R3379" t="str">
        <f t="shared" si="104"/>
        <v>寿光</v>
      </c>
      <c r="S3379" t="str">
        <f t="shared" si="105"/>
        <v>0107</v>
      </c>
    </row>
    <row r="3380" spans="1:19">
      <c r="A3380" t="s">
        <v>31675</v>
      </c>
      <c r="B3380" t="s">
        <v>28366</v>
      </c>
      <c r="C3380" t="s">
        <v>49</v>
      </c>
      <c r="D3380" t="s">
        <v>31676</v>
      </c>
      <c r="E3380" t="s">
        <v>31677</v>
      </c>
      <c r="F3380" t="s">
        <v>31678</v>
      </c>
      <c r="G3380" t="s">
        <v>31679</v>
      </c>
      <c r="H3380" t="s">
        <v>31680</v>
      </c>
      <c r="I3380" t="s">
        <v>4828</v>
      </c>
      <c r="J3380" t="s">
        <v>6031</v>
      </c>
      <c r="K3380" t="s">
        <v>6032</v>
      </c>
      <c r="L3380" t="s">
        <v>262</v>
      </c>
      <c r="M3380" t="s">
        <v>6033</v>
      </c>
      <c r="N3380" t="s">
        <v>4946</v>
      </c>
      <c r="O3380" t="s">
        <v>6034</v>
      </c>
      <c r="P3380" t="s">
        <v>31681</v>
      </c>
      <c r="Q3380" t="s">
        <v>31682</v>
      </c>
      <c r="R3380" t="str">
        <f t="shared" si="104"/>
        <v>寒亭</v>
      </c>
      <c r="S3380" t="str">
        <f t="shared" si="105"/>
        <v>0107</v>
      </c>
    </row>
    <row r="3381" spans="1:19">
      <c r="A3381" t="s">
        <v>31683</v>
      </c>
      <c r="B3381" t="s">
        <v>31684</v>
      </c>
      <c r="C3381" t="s">
        <v>49</v>
      </c>
      <c r="D3381" t="s">
        <v>31685</v>
      </c>
      <c r="E3381" t="s">
        <v>30978</v>
      </c>
      <c r="F3381" t="s">
        <v>31686</v>
      </c>
      <c r="G3381" t="s">
        <v>31687</v>
      </c>
      <c r="H3381" t="s">
        <v>31688</v>
      </c>
      <c r="I3381" t="s">
        <v>4955</v>
      </c>
      <c r="J3381" t="s">
        <v>10172</v>
      </c>
      <c r="K3381" t="s">
        <v>10173</v>
      </c>
      <c r="L3381" t="s">
        <v>95</v>
      </c>
      <c r="M3381" t="s">
        <v>4844</v>
      </c>
      <c r="N3381" t="s">
        <v>5907</v>
      </c>
      <c r="O3381" t="s">
        <v>10174</v>
      </c>
      <c r="P3381" t="s">
        <v>31689</v>
      </c>
      <c r="Q3381" t="s">
        <v>31690</v>
      </c>
      <c r="R3381" t="str">
        <f t="shared" si="104"/>
        <v>安丘</v>
      </c>
      <c r="S3381" t="str">
        <f t="shared" si="105"/>
        <v>0107</v>
      </c>
    </row>
    <row r="3382" spans="1:19">
      <c r="A3382" t="s">
        <v>31691</v>
      </c>
      <c r="B3382" t="s">
        <v>31692</v>
      </c>
      <c r="C3382" t="s">
        <v>49</v>
      </c>
      <c r="D3382" t="s">
        <v>31693</v>
      </c>
      <c r="E3382" t="s">
        <v>31694</v>
      </c>
      <c r="F3382" t="s">
        <v>31695</v>
      </c>
      <c r="G3382" t="s">
        <v>31696</v>
      </c>
      <c r="H3382" t="s">
        <v>31697</v>
      </c>
      <c r="I3382" t="s">
        <v>5560</v>
      </c>
      <c r="J3382" t="s">
        <v>5245</v>
      </c>
      <c r="K3382" t="s">
        <v>5246</v>
      </c>
      <c r="L3382" t="s">
        <v>237</v>
      </c>
      <c r="M3382" t="s">
        <v>5247</v>
      </c>
      <c r="N3382" t="s">
        <v>4789</v>
      </c>
      <c r="O3382" t="s">
        <v>5249</v>
      </c>
      <c r="P3382" t="s">
        <v>31698</v>
      </c>
      <c r="Q3382" t="s">
        <v>31699</v>
      </c>
      <c r="R3382" t="str">
        <f t="shared" si="104"/>
        <v>潍城</v>
      </c>
      <c r="S3382" t="str">
        <f t="shared" si="105"/>
        <v>0107</v>
      </c>
    </row>
    <row r="3383" spans="1:19">
      <c r="A3383" t="s">
        <v>1666</v>
      </c>
      <c r="B3383" t="s">
        <v>31700</v>
      </c>
      <c r="C3383" t="s">
        <v>49</v>
      </c>
      <c r="D3383" t="s">
        <v>31701</v>
      </c>
      <c r="E3383" t="s">
        <v>30978</v>
      </c>
      <c r="F3383" t="s">
        <v>31702</v>
      </c>
      <c r="G3383" t="s">
        <v>1664</v>
      </c>
      <c r="H3383" t="s">
        <v>31703</v>
      </c>
      <c r="I3383" t="s">
        <v>5560</v>
      </c>
      <c r="J3383" t="s">
        <v>5408</v>
      </c>
      <c r="K3383" t="s">
        <v>4280</v>
      </c>
      <c r="L3383" t="s">
        <v>375</v>
      </c>
      <c r="M3383" t="s">
        <v>5409</v>
      </c>
      <c r="N3383" t="s">
        <v>4972</v>
      </c>
      <c r="O3383" t="s">
        <v>5410</v>
      </c>
      <c r="P3383" t="s">
        <v>31704</v>
      </c>
      <c r="Q3383" t="s">
        <v>31705</v>
      </c>
      <c r="R3383" t="str">
        <f t="shared" si="104"/>
        <v>昌邑</v>
      </c>
      <c r="S3383" t="str">
        <f t="shared" si="105"/>
        <v>0107</v>
      </c>
    </row>
    <row r="3384" spans="1:19">
      <c r="A3384" t="s">
        <v>31706</v>
      </c>
      <c r="B3384" t="s">
        <v>31707</v>
      </c>
      <c r="C3384" t="s">
        <v>49</v>
      </c>
      <c r="D3384" t="s">
        <v>31708</v>
      </c>
      <c r="E3384" t="s">
        <v>30978</v>
      </c>
      <c r="F3384" t="s">
        <v>31709</v>
      </c>
      <c r="G3384" t="s">
        <v>31710</v>
      </c>
      <c r="H3384" t="s">
        <v>31711</v>
      </c>
      <c r="I3384" t="s">
        <v>8721</v>
      </c>
      <c r="J3384" t="s">
        <v>7286</v>
      </c>
      <c r="K3384" t="s">
        <v>7287</v>
      </c>
      <c r="L3384" t="s">
        <v>148</v>
      </c>
      <c r="M3384" t="s">
        <v>5580</v>
      </c>
      <c r="N3384" t="s">
        <v>5960</v>
      </c>
      <c r="O3384" t="s">
        <v>7288</v>
      </c>
      <c r="P3384" t="s">
        <v>31712</v>
      </c>
      <c r="Q3384" t="s">
        <v>31713</v>
      </c>
      <c r="R3384" t="str">
        <f t="shared" si="104"/>
        <v>寒亭</v>
      </c>
      <c r="S3384" t="str">
        <f t="shared" si="105"/>
        <v>0107</v>
      </c>
    </row>
    <row r="3385" spans="1:19">
      <c r="A3385" t="s">
        <v>31714</v>
      </c>
      <c r="B3385" t="s">
        <v>31715</v>
      </c>
      <c r="C3385" t="s">
        <v>49</v>
      </c>
      <c r="D3385" t="s">
        <v>31716</v>
      </c>
      <c r="E3385" t="s">
        <v>31717</v>
      </c>
      <c r="F3385" t="s">
        <v>31718</v>
      </c>
      <c r="G3385" t="s">
        <v>31719</v>
      </c>
      <c r="H3385" t="s">
        <v>31720</v>
      </c>
      <c r="I3385" t="s">
        <v>4852</v>
      </c>
      <c r="J3385" t="s">
        <v>11733</v>
      </c>
      <c r="K3385" t="s">
        <v>11734</v>
      </c>
      <c r="L3385" t="s">
        <v>1136</v>
      </c>
      <c r="M3385" t="s">
        <v>11735</v>
      </c>
      <c r="N3385" t="s">
        <v>4933</v>
      </c>
      <c r="O3385" t="s">
        <v>11736</v>
      </c>
      <c r="P3385" t="s">
        <v>31721</v>
      </c>
      <c r="Q3385" t="s">
        <v>31722</v>
      </c>
      <c r="R3385" t="str">
        <f t="shared" si="104"/>
        <v>昌乐</v>
      </c>
      <c r="S3385" t="str">
        <f t="shared" si="105"/>
        <v>0107</v>
      </c>
    </row>
    <row r="3386" spans="1:19">
      <c r="A3386" t="s">
        <v>31723</v>
      </c>
      <c r="B3386" t="s">
        <v>31724</v>
      </c>
      <c r="C3386" t="s">
        <v>49</v>
      </c>
      <c r="D3386" t="s">
        <v>31725</v>
      </c>
      <c r="E3386" t="s">
        <v>30978</v>
      </c>
      <c r="F3386" t="s">
        <v>31726</v>
      </c>
      <c r="G3386" t="s">
        <v>31727</v>
      </c>
      <c r="H3386" t="s">
        <v>31728</v>
      </c>
      <c r="I3386" t="s">
        <v>4852</v>
      </c>
      <c r="J3386" t="s">
        <v>9171</v>
      </c>
      <c r="K3386" t="s">
        <v>9172</v>
      </c>
      <c r="L3386" t="s">
        <v>105</v>
      </c>
      <c r="M3386" t="s">
        <v>5769</v>
      </c>
      <c r="N3386" t="s">
        <v>4933</v>
      </c>
      <c r="O3386" t="s">
        <v>9173</v>
      </c>
      <c r="P3386" t="s">
        <v>31729</v>
      </c>
      <c r="R3386" t="str">
        <f t="shared" si="104"/>
        <v>寿光</v>
      </c>
      <c r="S3386" t="str">
        <f t="shared" si="105"/>
        <v>0107</v>
      </c>
    </row>
    <row r="3387" spans="1:19">
      <c r="A3387" t="s">
        <v>31730</v>
      </c>
      <c r="B3387" t="s">
        <v>31731</v>
      </c>
      <c r="C3387" t="s">
        <v>49</v>
      </c>
      <c r="D3387" t="s">
        <v>31732</v>
      </c>
      <c r="E3387" t="s">
        <v>31435</v>
      </c>
      <c r="F3387" t="s">
        <v>31733</v>
      </c>
      <c r="G3387" t="s">
        <v>31734</v>
      </c>
      <c r="H3387" t="s">
        <v>31735</v>
      </c>
      <c r="I3387" t="s">
        <v>4785</v>
      </c>
      <c r="J3387" t="s">
        <v>25223</v>
      </c>
      <c r="K3387" t="s">
        <v>25224</v>
      </c>
      <c r="L3387" t="s">
        <v>95</v>
      </c>
      <c r="M3387" t="s">
        <v>4958</v>
      </c>
      <c r="N3387" t="s">
        <v>6174</v>
      </c>
      <c r="O3387" t="s">
        <v>25225</v>
      </c>
      <c r="P3387" t="s">
        <v>31736</v>
      </c>
      <c r="Q3387" t="s">
        <v>31737</v>
      </c>
      <c r="R3387" t="str">
        <f t="shared" si="104"/>
        <v>安丘</v>
      </c>
      <c r="S3387" t="str">
        <f t="shared" si="105"/>
        <v>0107</v>
      </c>
    </row>
    <row r="3388" spans="1:19">
      <c r="A3388" t="s">
        <v>31738</v>
      </c>
      <c r="B3388" t="s">
        <v>31739</v>
      </c>
      <c r="C3388" t="s">
        <v>49</v>
      </c>
      <c r="D3388" t="s">
        <v>31740</v>
      </c>
      <c r="E3388" t="s">
        <v>30978</v>
      </c>
      <c r="F3388" t="s">
        <v>31741</v>
      </c>
      <c r="G3388" t="s">
        <v>31742</v>
      </c>
      <c r="H3388" t="s">
        <v>31743</v>
      </c>
      <c r="I3388" t="s">
        <v>5221</v>
      </c>
      <c r="J3388" t="s">
        <v>8374</v>
      </c>
      <c r="K3388" t="s">
        <v>8375</v>
      </c>
      <c r="L3388" t="s">
        <v>95</v>
      </c>
      <c r="M3388" t="s">
        <v>5757</v>
      </c>
      <c r="N3388" t="s">
        <v>4946</v>
      </c>
      <c r="O3388" t="s">
        <v>8376</v>
      </c>
      <c r="P3388" t="s">
        <v>31744</v>
      </c>
      <c r="R3388" t="str">
        <f t="shared" si="104"/>
        <v>安丘</v>
      </c>
      <c r="S3388" t="str">
        <f t="shared" si="105"/>
        <v>0107</v>
      </c>
    </row>
    <row r="3389" spans="1:19">
      <c r="A3389" t="s">
        <v>31745</v>
      </c>
      <c r="B3389" t="s">
        <v>31746</v>
      </c>
      <c r="C3389" t="s">
        <v>49</v>
      </c>
      <c r="D3389" t="s">
        <v>31747</v>
      </c>
      <c r="E3389" t="s">
        <v>31748</v>
      </c>
      <c r="F3389" t="s">
        <v>31749</v>
      </c>
      <c r="G3389" t="s">
        <v>31750</v>
      </c>
      <c r="H3389" t="s">
        <v>31751</v>
      </c>
      <c r="I3389" t="s">
        <v>12119</v>
      </c>
      <c r="J3389" t="s">
        <v>6804</v>
      </c>
      <c r="K3389" t="s">
        <v>6805</v>
      </c>
      <c r="L3389" t="s">
        <v>123</v>
      </c>
      <c r="M3389" t="s">
        <v>4994</v>
      </c>
      <c r="O3389" t="s">
        <v>6806</v>
      </c>
      <c r="P3389" t="s">
        <v>31752</v>
      </c>
      <c r="Q3389" t="s">
        <v>31753</v>
      </c>
      <c r="R3389" t="str">
        <f t="shared" si="104"/>
        <v>诸城</v>
      </c>
      <c r="S3389" t="str">
        <f t="shared" si="105"/>
        <v>0107</v>
      </c>
    </row>
    <row r="3390" spans="1:19">
      <c r="A3390" t="s">
        <v>31754</v>
      </c>
      <c r="B3390" t="s">
        <v>31755</v>
      </c>
      <c r="C3390" t="s">
        <v>49</v>
      </c>
      <c r="D3390" t="s">
        <v>31756</v>
      </c>
      <c r="E3390" t="s">
        <v>30978</v>
      </c>
      <c r="F3390" t="s">
        <v>31757</v>
      </c>
      <c r="G3390" t="s">
        <v>31758</v>
      </c>
      <c r="H3390" t="s">
        <v>31759</v>
      </c>
      <c r="I3390" t="s">
        <v>4852</v>
      </c>
      <c r="J3390" t="s">
        <v>7418</v>
      </c>
      <c r="K3390" t="s">
        <v>7419</v>
      </c>
      <c r="L3390" t="s">
        <v>60</v>
      </c>
      <c r="M3390" t="s">
        <v>5999</v>
      </c>
      <c r="N3390" t="s">
        <v>4905</v>
      </c>
      <c r="O3390" t="s">
        <v>7420</v>
      </c>
      <c r="P3390" t="s">
        <v>31760</v>
      </c>
      <c r="Q3390" t="s">
        <v>13328</v>
      </c>
      <c r="R3390" t="str">
        <f t="shared" si="104"/>
        <v>奎文</v>
      </c>
      <c r="S3390" t="str">
        <f t="shared" si="105"/>
        <v>0107</v>
      </c>
    </row>
    <row r="3391" spans="1:19">
      <c r="A3391" t="s">
        <v>31761</v>
      </c>
      <c r="B3391" t="s">
        <v>31762</v>
      </c>
      <c r="C3391" t="s">
        <v>49</v>
      </c>
      <c r="D3391" t="s">
        <v>31763</v>
      </c>
      <c r="E3391" t="s">
        <v>31717</v>
      </c>
      <c r="F3391" t="s">
        <v>31764</v>
      </c>
      <c r="G3391" t="s">
        <v>31765</v>
      </c>
      <c r="H3391" t="s">
        <v>31766</v>
      </c>
      <c r="I3391" t="s">
        <v>8325</v>
      </c>
      <c r="J3391" t="s">
        <v>5122</v>
      </c>
      <c r="K3391" t="s">
        <v>5123</v>
      </c>
      <c r="N3391" t="s">
        <v>31767</v>
      </c>
      <c r="O3391" t="s">
        <v>5124</v>
      </c>
      <c r="R3391" t="str">
        <f t="shared" si="104"/>
        <v/>
      </c>
      <c r="S3391" t="str">
        <f t="shared" si="105"/>
        <v>0107</v>
      </c>
    </row>
    <row r="3392" spans="1:19">
      <c r="A3392" t="s">
        <v>31768</v>
      </c>
      <c r="B3392" t="s">
        <v>31769</v>
      </c>
      <c r="C3392" t="s">
        <v>49</v>
      </c>
      <c r="D3392" t="s">
        <v>31770</v>
      </c>
      <c r="E3392" t="s">
        <v>30978</v>
      </c>
      <c r="F3392" t="s">
        <v>31771</v>
      </c>
      <c r="G3392" t="s">
        <v>31772</v>
      </c>
      <c r="H3392" t="s">
        <v>31773</v>
      </c>
      <c r="I3392" t="s">
        <v>31774</v>
      </c>
      <c r="J3392" t="s">
        <v>8943</v>
      </c>
      <c r="K3392" t="s">
        <v>8944</v>
      </c>
      <c r="L3392" t="s">
        <v>1136</v>
      </c>
      <c r="M3392" t="s">
        <v>8945</v>
      </c>
      <c r="O3392" t="s">
        <v>8946</v>
      </c>
      <c r="P3392" t="s">
        <v>31775</v>
      </c>
      <c r="Q3392" t="s">
        <v>31776</v>
      </c>
      <c r="R3392" t="str">
        <f t="shared" si="104"/>
        <v>昌乐</v>
      </c>
      <c r="S3392" t="str">
        <f t="shared" si="105"/>
        <v>0107</v>
      </c>
    </row>
    <row r="3393" spans="1:19">
      <c r="A3393" t="s">
        <v>31777</v>
      </c>
      <c r="B3393" t="s">
        <v>31778</v>
      </c>
      <c r="C3393" t="s">
        <v>49</v>
      </c>
      <c r="D3393" t="s">
        <v>31779</v>
      </c>
      <c r="E3393" t="s">
        <v>30978</v>
      </c>
      <c r="F3393" t="s">
        <v>31780</v>
      </c>
      <c r="G3393" t="s">
        <v>31781</v>
      </c>
      <c r="H3393" t="s">
        <v>31782</v>
      </c>
      <c r="I3393" t="s">
        <v>4852</v>
      </c>
      <c r="J3393" t="s">
        <v>22254</v>
      </c>
      <c r="K3393" t="s">
        <v>22255</v>
      </c>
      <c r="L3393" t="s">
        <v>123</v>
      </c>
      <c r="M3393" t="s">
        <v>5825</v>
      </c>
      <c r="N3393" t="s">
        <v>4983</v>
      </c>
      <c r="O3393" t="s">
        <v>22256</v>
      </c>
      <c r="P3393" t="s">
        <v>31783</v>
      </c>
      <c r="Q3393" t="s">
        <v>31784</v>
      </c>
      <c r="R3393" t="str">
        <f t="shared" ref="R3393:R3456" si="106">IF(OR(LEFT(L3393,2)="高新"),"奎文",IF(LEFT(L3393,2)="峡山","坊子",IF(LEFT(L3393,2)="滨海","寒亭",LEFT(L3393,2))))</f>
        <v>诸城</v>
      </c>
      <c r="S3393" t="str">
        <f t="shared" ref="S3393:S3456" si="107">TEXT(B3393,"mmdd")</f>
        <v>0107</v>
      </c>
    </row>
    <row r="3394" spans="1:19">
      <c r="A3394" t="s">
        <v>31785</v>
      </c>
      <c r="B3394" t="s">
        <v>31786</v>
      </c>
      <c r="C3394" t="s">
        <v>49</v>
      </c>
      <c r="D3394" t="s">
        <v>31787</v>
      </c>
      <c r="E3394" t="s">
        <v>31788</v>
      </c>
      <c r="F3394" t="s">
        <v>31789</v>
      </c>
      <c r="G3394" t="s">
        <v>31790</v>
      </c>
      <c r="H3394" t="s">
        <v>31791</v>
      </c>
      <c r="I3394" t="s">
        <v>4828</v>
      </c>
      <c r="J3394" t="s">
        <v>6689</v>
      </c>
      <c r="K3394" t="s">
        <v>6690</v>
      </c>
      <c r="L3394" t="s">
        <v>237</v>
      </c>
      <c r="M3394" t="s">
        <v>4788</v>
      </c>
      <c r="N3394" t="s">
        <v>15744</v>
      </c>
      <c r="O3394" t="s">
        <v>6691</v>
      </c>
      <c r="P3394" t="s">
        <v>31792</v>
      </c>
      <c r="R3394" t="str">
        <f t="shared" si="106"/>
        <v>潍城</v>
      </c>
      <c r="S3394" t="str">
        <f t="shared" si="107"/>
        <v>0107</v>
      </c>
    </row>
    <row r="3395" spans="1:19">
      <c r="A3395" t="s">
        <v>31793</v>
      </c>
      <c r="B3395" t="s">
        <v>31794</v>
      </c>
      <c r="C3395" t="s">
        <v>49</v>
      </c>
      <c r="D3395" t="s">
        <v>31795</v>
      </c>
      <c r="E3395" t="s">
        <v>31796</v>
      </c>
      <c r="F3395" t="s">
        <v>31797</v>
      </c>
      <c r="G3395" t="s">
        <v>31798</v>
      </c>
      <c r="H3395" t="s">
        <v>31799</v>
      </c>
      <c r="I3395" t="s">
        <v>4852</v>
      </c>
      <c r="J3395" t="s">
        <v>12549</v>
      </c>
      <c r="K3395" t="s">
        <v>12550</v>
      </c>
      <c r="L3395" t="s">
        <v>1136</v>
      </c>
      <c r="M3395" t="s">
        <v>5210</v>
      </c>
      <c r="N3395" t="s">
        <v>5211</v>
      </c>
      <c r="O3395" t="s">
        <v>12551</v>
      </c>
      <c r="P3395" t="s">
        <v>31800</v>
      </c>
      <c r="R3395" t="str">
        <f t="shared" si="106"/>
        <v>昌乐</v>
      </c>
      <c r="S3395" t="str">
        <f t="shared" si="107"/>
        <v>0107</v>
      </c>
    </row>
    <row r="3396" spans="1:19">
      <c r="A3396" t="s">
        <v>31801</v>
      </c>
      <c r="B3396" t="s">
        <v>31802</v>
      </c>
      <c r="C3396" t="s">
        <v>49</v>
      </c>
      <c r="D3396" t="s">
        <v>31803</v>
      </c>
      <c r="E3396" t="s">
        <v>30978</v>
      </c>
      <c r="F3396" t="s">
        <v>31804</v>
      </c>
      <c r="G3396" t="s">
        <v>31805</v>
      </c>
      <c r="H3396" t="s">
        <v>31806</v>
      </c>
      <c r="I3396" t="s">
        <v>5560</v>
      </c>
      <c r="J3396" t="s">
        <v>9560</v>
      </c>
      <c r="K3396" t="s">
        <v>9561</v>
      </c>
      <c r="L3396" t="s">
        <v>95</v>
      </c>
      <c r="M3396" t="s">
        <v>5757</v>
      </c>
      <c r="N3396" t="s">
        <v>4972</v>
      </c>
      <c r="O3396" t="s">
        <v>9562</v>
      </c>
      <c r="P3396" t="s">
        <v>31807</v>
      </c>
      <c r="Q3396" t="s">
        <v>28953</v>
      </c>
      <c r="R3396" t="str">
        <f t="shared" si="106"/>
        <v>安丘</v>
      </c>
      <c r="S3396" t="str">
        <f t="shared" si="107"/>
        <v>0107</v>
      </c>
    </row>
    <row r="3397" spans="1:19">
      <c r="A3397" t="s">
        <v>31808</v>
      </c>
      <c r="B3397" t="s">
        <v>31809</v>
      </c>
      <c r="C3397" t="s">
        <v>49</v>
      </c>
      <c r="D3397" t="s">
        <v>31810</v>
      </c>
      <c r="E3397" t="s">
        <v>30978</v>
      </c>
      <c r="F3397" t="s">
        <v>31811</v>
      </c>
      <c r="G3397" t="s">
        <v>31812</v>
      </c>
      <c r="H3397" t="s">
        <v>31813</v>
      </c>
      <c r="I3397" t="s">
        <v>4813</v>
      </c>
      <c r="J3397" t="s">
        <v>6150</v>
      </c>
      <c r="K3397" t="s">
        <v>6151</v>
      </c>
      <c r="L3397" t="s">
        <v>95</v>
      </c>
      <c r="M3397" t="s">
        <v>5709</v>
      </c>
      <c r="N3397" t="s">
        <v>4789</v>
      </c>
      <c r="O3397" t="s">
        <v>6153</v>
      </c>
      <c r="P3397" t="s">
        <v>31814</v>
      </c>
      <c r="R3397" t="str">
        <f t="shared" si="106"/>
        <v>安丘</v>
      </c>
      <c r="S3397" t="str">
        <f t="shared" si="107"/>
        <v>0107</v>
      </c>
    </row>
    <row r="3398" spans="1:19">
      <c r="A3398" t="s">
        <v>31815</v>
      </c>
      <c r="B3398" t="s">
        <v>31816</v>
      </c>
      <c r="C3398" t="s">
        <v>49</v>
      </c>
      <c r="D3398" t="s">
        <v>31817</v>
      </c>
      <c r="E3398" t="s">
        <v>30978</v>
      </c>
      <c r="F3398" t="s">
        <v>31818</v>
      </c>
      <c r="G3398" t="s">
        <v>31819</v>
      </c>
      <c r="H3398" t="s">
        <v>31820</v>
      </c>
      <c r="I3398" t="s">
        <v>4852</v>
      </c>
      <c r="J3398" t="s">
        <v>7963</v>
      </c>
      <c r="K3398" t="s">
        <v>7964</v>
      </c>
      <c r="L3398" t="s">
        <v>60</v>
      </c>
      <c r="M3398" t="s">
        <v>5511</v>
      </c>
      <c r="N3398" t="s">
        <v>5939</v>
      </c>
      <c r="O3398" t="s">
        <v>7965</v>
      </c>
      <c r="P3398" t="s">
        <v>31821</v>
      </c>
      <c r="Q3398" t="s">
        <v>31822</v>
      </c>
      <c r="R3398" t="str">
        <f t="shared" si="106"/>
        <v>奎文</v>
      </c>
      <c r="S3398" t="str">
        <f t="shared" si="107"/>
        <v>0107</v>
      </c>
    </row>
    <row r="3399" spans="1:19">
      <c r="A3399" t="s">
        <v>31823</v>
      </c>
      <c r="B3399" t="s">
        <v>31824</v>
      </c>
      <c r="C3399" t="s">
        <v>49</v>
      </c>
      <c r="D3399" t="s">
        <v>31825</v>
      </c>
      <c r="E3399" t="s">
        <v>30978</v>
      </c>
      <c r="F3399" t="s">
        <v>31826</v>
      </c>
      <c r="G3399" t="s">
        <v>31827</v>
      </c>
      <c r="H3399" t="s">
        <v>31828</v>
      </c>
      <c r="I3399" t="s">
        <v>4852</v>
      </c>
      <c r="J3399" t="s">
        <v>7082</v>
      </c>
      <c r="K3399" t="s">
        <v>7083</v>
      </c>
      <c r="L3399" t="s">
        <v>114</v>
      </c>
      <c r="M3399" t="s">
        <v>7084</v>
      </c>
      <c r="N3399" t="s">
        <v>6184</v>
      </c>
      <c r="O3399" t="s">
        <v>7085</v>
      </c>
      <c r="P3399" t="s">
        <v>31829</v>
      </c>
      <c r="Q3399" t="s">
        <v>31830</v>
      </c>
      <c r="R3399" t="str">
        <f t="shared" si="106"/>
        <v>高密</v>
      </c>
      <c r="S3399" t="str">
        <f t="shared" si="107"/>
        <v>0107</v>
      </c>
    </row>
    <row r="3400" spans="1:19">
      <c r="A3400" t="s">
        <v>31831</v>
      </c>
      <c r="B3400" t="s">
        <v>31832</v>
      </c>
      <c r="C3400" t="s">
        <v>49</v>
      </c>
      <c r="D3400" t="s">
        <v>31833</v>
      </c>
      <c r="E3400" t="s">
        <v>31717</v>
      </c>
      <c r="F3400" t="s">
        <v>31834</v>
      </c>
      <c r="G3400" t="s">
        <v>31835</v>
      </c>
      <c r="H3400" t="s">
        <v>31836</v>
      </c>
      <c r="I3400" t="s">
        <v>4852</v>
      </c>
      <c r="J3400" t="s">
        <v>8163</v>
      </c>
      <c r="K3400" t="s">
        <v>8164</v>
      </c>
      <c r="L3400" t="s">
        <v>77</v>
      </c>
      <c r="M3400" t="s">
        <v>4803</v>
      </c>
      <c r="N3400" t="s">
        <v>5056</v>
      </c>
      <c r="O3400" t="s">
        <v>8165</v>
      </c>
      <c r="P3400" t="s">
        <v>31837</v>
      </c>
      <c r="R3400" t="str">
        <f t="shared" si="106"/>
        <v>临朐</v>
      </c>
      <c r="S3400" t="str">
        <f t="shared" si="107"/>
        <v>0107</v>
      </c>
    </row>
    <row r="3401" spans="1:19">
      <c r="A3401" t="s">
        <v>31838</v>
      </c>
      <c r="B3401" t="s">
        <v>31839</v>
      </c>
      <c r="C3401" t="s">
        <v>49</v>
      </c>
      <c r="D3401" t="s">
        <v>31840</v>
      </c>
      <c r="E3401" t="s">
        <v>31841</v>
      </c>
      <c r="F3401" t="s">
        <v>31842</v>
      </c>
      <c r="G3401" t="s">
        <v>31843</v>
      </c>
      <c r="H3401" t="s">
        <v>31844</v>
      </c>
      <c r="I3401" t="s">
        <v>4828</v>
      </c>
      <c r="J3401" t="s">
        <v>21916</v>
      </c>
      <c r="K3401" t="s">
        <v>21917</v>
      </c>
      <c r="L3401" t="s">
        <v>77</v>
      </c>
      <c r="M3401" t="s">
        <v>4803</v>
      </c>
      <c r="N3401" t="s">
        <v>4919</v>
      </c>
      <c r="O3401" t="s">
        <v>21918</v>
      </c>
      <c r="P3401" t="s">
        <v>31845</v>
      </c>
      <c r="Q3401" t="s">
        <v>31846</v>
      </c>
      <c r="R3401" t="str">
        <f t="shared" si="106"/>
        <v>临朐</v>
      </c>
      <c r="S3401" t="str">
        <f t="shared" si="107"/>
        <v>0107</v>
      </c>
    </row>
    <row r="3402" spans="1:19">
      <c r="A3402" t="s">
        <v>31847</v>
      </c>
      <c r="B3402" t="s">
        <v>31848</v>
      </c>
      <c r="C3402" t="s">
        <v>49</v>
      </c>
      <c r="D3402" t="s">
        <v>31849</v>
      </c>
      <c r="E3402" t="s">
        <v>31549</v>
      </c>
      <c r="F3402" t="s">
        <v>31850</v>
      </c>
      <c r="G3402" t="s">
        <v>31851</v>
      </c>
      <c r="H3402" t="s">
        <v>1709</v>
      </c>
      <c r="I3402" t="s">
        <v>12119</v>
      </c>
      <c r="J3402" t="s">
        <v>11530</v>
      </c>
      <c r="K3402" t="s">
        <v>11531</v>
      </c>
      <c r="L3402" t="s">
        <v>50</v>
      </c>
      <c r="M3402" t="s">
        <v>5260</v>
      </c>
      <c r="O3402" t="s">
        <v>11532</v>
      </c>
      <c r="P3402" t="s">
        <v>31852</v>
      </c>
      <c r="Q3402" t="s">
        <v>31853</v>
      </c>
      <c r="R3402" t="str">
        <f t="shared" si="106"/>
        <v>青州</v>
      </c>
      <c r="S3402" t="str">
        <f t="shared" si="107"/>
        <v>0107</v>
      </c>
    </row>
    <row r="3403" spans="1:19">
      <c r="A3403" t="s">
        <v>31854</v>
      </c>
      <c r="B3403" t="s">
        <v>1581</v>
      </c>
      <c r="C3403" t="s">
        <v>49</v>
      </c>
      <c r="D3403" t="s">
        <v>31855</v>
      </c>
      <c r="E3403" t="s">
        <v>31788</v>
      </c>
      <c r="F3403" t="s">
        <v>31856</v>
      </c>
      <c r="G3403" t="s">
        <v>31857</v>
      </c>
      <c r="H3403" t="s">
        <v>31858</v>
      </c>
      <c r="I3403" t="s">
        <v>12119</v>
      </c>
      <c r="J3403" t="s">
        <v>8354</v>
      </c>
      <c r="K3403" t="s">
        <v>8355</v>
      </c>
      <c r="L3403" t="s">
        <v>95</v>
      </c>
      <c r="M3403" t="s">
        <v>5649</v>
      </c>
      <c r="N3403" t="s">
        <v>4789</v>
      </c>
      <c r="O3403" t="s">
        <v>8356</v>
      </c>
      <c r="P3403" t="s">
        <v>31859</v>
      </c>
      <c r="Q3403" t="s">
        <v>31860</v>
      </c>
      <c r="R3403" t="str">
        <f t="shared" si="106"/>
        <v>安丘</v>
      </c>
      <c r="S3403" t="str">
        <f t="shared" si="107"/>
        <v>0107</v>
      </c>
    </row>
    <row r="3404" spans="1:19">
      <c r="A3404" t="s">
        <v>31861</v>
      </c>
      <c r="B3404" t="s">
        <v>31862</v>
      </c>
      <c r="C3404" t="s">
        <v>49</v>
      </c>
      <c r="D3404" t="s">
        <v>31863</v>
      </c>
      <c r="E3404" t="s">
        <v>31864</v>
      </c>
      <c r="F3404" t="s">
        <v>31865</v>
      </c>
      <c r="G3404" t="s">
        <v>31866</v>
      </c>
      <c r="H3404" t="s">
        <v>31867</v>
      </c>
      <c r="I3404" t="s">
        <v>4852</v>
      </c>
      <c r="J3404" t="s">
        <v>6480</v>
      </c>
      <c r="K3404" t="s">
        <v>6481</v>
      </c>
      <c r="L3404" t="s">
        <v>237</v>
      </c>
      <c r="M3404" t="s">
        <v>5247</v>
      </c>
      <c r="N3404" t="s">
        <v>5487</v>
      </c>
      <c r="O3404" t="s">
        <v>6482</v>
      </c>
      <c r="P3404" t="s">
        <v>31868</v>
      </c>
      <c r="R3404" t="str">
        <f t="shared" si="106"/>
        <v>潍城</v>
      </c>
      <c r="S3404" t="str">
        <f t="shared" si="107"/>
        <v>0107</v>
      </c>
    </row>
    <row r="3405" spans="1:19">
      <c r="A3405" t="s">
        <v>31869</v>
      </c>
      <c r="B3405" t="s">
        <v>31870</v>
      </c>
      <c r="C3405" t="s">
        <v>49</v>
      </c>
      <c r="D3405" t="s">
        <v>31871</v>
      </c>
      <c r="E3405" t="s">
        <v>31872</v>
      </c>
      <c r="F3405" t="s">
        <v>31873</v>
      </c>
      <c r="G3405" t="s">
        <v>31874</v>
      </c>
      <c r="H3405" t="s">
        <v>31875</v>
      </c>
      <c r="I3405" t="s">
        <v>4955</v>
      </c>
      <c r="J3405" t="s">
        <v>5122</v>
      </c>
      <c r="K3405" t="s">
        <v>5123</v>
      </c>
      <c r="N3405" t="s">
        <v>4832</v>
      </c>
      <c r="O3405" t="s">
        <v>5124</v>
      </c>
      <c r="R3405" t="str">
        <f t="shared" si="106"/>
        <v/>
      </c>
      <c r="S3405" t="str">
        <f t="shared" si="107"/>
        <v>0107</v>
      </c>
    </row>
    <row r="3406" spans="1:19">
      <c r="A3406" t="s">
        <v>31876</v>
      </c>
      <c r="B3406" t="s">
        <v>31877</v>
      </c>
      <c r="C3406" t="s">
        <v>49</v>
      </c>
      <c r="D3406" t="s">
        <v>31878</v>
      </c>
      <c r="E3406" t="s">
        <v>30978</v>
      </c>
      <c r="F3406" t="s">
        <v>31879</v>
      </c>
      <c r="G3406" t="s">
        <v>31880</v>
      </c>
      <c r="H3406" t="s">
        <v>31881</v>
      </c>
      <c r="I3406" t="s">
        <v>4852</v>
      </c>
      <c r="J3406" t="s">
        <v>6782</v>
      </c>
      <c r="K3406" t="s">
        <v>6783</v>
      </c>
      <c r="L3406" t="s">
        <v>105</v>
      </c>
      <c r="M3406" t="s">
        <v>5224</v>
      </c>
      <c r="N3406" t="s">
        <v>4919</v>
      </c>
      <c r="O3406" t="s">
        <v>6784</v>
      </c>
      <c r="P3406" t="s">
        <v>31882</v>
      </c>
      <c r="R3406" t="str">
        <f t="shared" si="106"/>
        <v>寿光</v>
      </c>
      <c r="S3406" t="str">
        <f t="shared" si="107"/>
        <v>0107</v>
      </c>
    </row>
    <row r="3407" spans="1:19">
      <c r="A3407" t="s">
        <v>31883</v>
      </c>
      <c r="B3407" t="s">
        <v>31884</v>
      </c>
      <c r="C3407" t="s">
        <v>49</v>
      </c>
      <c r="D3407" t="s">
        <v>31885</v>
      </c>
      <c r="E3407" t="s">
        <v>30978</v>
      </c>
      <c r="F3407" t="s">
        <v>31886</v>
      </c>
      <c r="G3407" t="s">
        <v>31887</v>
      </c>
      <c r="H3407" t="s">
        <v>31888</v>
      </c>
      <c r="I3407" t="s">
        <v>4813</v>
      </c>
      <c r="J3407" t="s">
        <v>5636</v>
      </c>
      <c r="K3407" t="s">
        <v>5637</v>
      </c>
      <c r="L3407" t="s">
        <v>105</v>
      </c>
      <c r="M3407" t="s">
        <v>5638</v>
      </c>
      <c r="N3407" t="s">
        <v>4869</v>
      </c>
      <c r="O3407" t="s">
        <v>5639</v>
      </c>
      <c r="P3407" t="s">
        <v>31889</v>
      </c>
      <c r="Q3407" t="s">
        <v>31890</v>
      </c>
      <c r="R3407" t="str">
        <f t="shared" si="106"/>
        <v>寿光</v>
      </c>
      <c r="S3407" t="str">
        <f t="shared" si="107"/>
        <v>0107</v>
      </c>
    </row>
    <row r="3408" spans="1:19">
      <c r="A3408" t="s">
        <v>31891</v>
      </c>
      <c r="B3408" t="s">
        <v>31892</v>
      </c>
      <c r="C3408" t="s">
        <v>49</v>
      </c>
      <c r="D3408" t="s">
        <v>31893</v>
      </c>
      <c r="E3408" t="s">
        <v>30978</v>
      </c>
      <c r="F3408" t="s">
        <v>31894</v>
      </c>
      <c r="G3408" t="s">
        <v>31895</v>
      </c>
      <c r="H3408" t="s">
        <v>31896</v>
      </c>
      <c r="I3408" t="s">
        <v>5052</v>
      </c>
      <c r="J3408" t="s">
        <v>4943</v>
      </c>
      <c r="K3408" t="s">
        <v>4944</v>
      </c>
      <c r="L3408" t="s">
        <v>105</v>
      </c>
      <c r="M3408" t="s">
        <v>4945</v>
      </c>
      <c r="N3408" t="s">
        <v>11832</v>
      </c>
      <c r="O3408" t="s">
        <v>4947</v>
      </c>
      <c r="P3408" t="s">
        <v>31897</v>
      </c>
      <c r="Q3408" t="s">
        <v>31898</v>
      </c>
      <c r="R3408" t="str">
        <f t="shared" si="106"/>
        <v>寿光</v>
      </c>
      <c r="S3408" t="str">
        <f t="shared" si="107"/>
        <v>0107</v>
      </c>
    </row>
    <row r="3409" spans="1:19">
      <c r="A3409" t="s">
        <v>31899</v>
      </c>
      <c r="B3409" t="s">
        <v>31900</v>
      </c>
      <c r="C3409" t="s">
        <v>49</v>
      </c>
      <c r="D3409" t="s">
        <v>31901</v>
      </c>
      <c r="E3409" t="s">
        <v>31902</v>
      </c>
      <c r="F3409" t="s">
        <v>31903</v>
      </c>
      <c r="G3409" t="s">
        <v>31904</v>
      </c>
      <c r="H3409" t="s">
        <v>31905</v>
      </c>
      <c r="I3409" t="s">
        <v>12119</v>
      </c>
      <c r="J3409" t="s">
        <v>5755</v>
      </c>
      <c r="K3409" t="s">
        <v>5756</v>
      </c>
      <c r="L3409" t="s">
        <v>95</v>
      </c>
      <c r="M3409" t="s">
        <v>5757</v>
      </c>
      <c r="O3409" t="s">
        <v>5758</v>
      </c>
      <c r="P3409" t="s">
        <v>31906</v>
      </c>
      <c r="R3409" t="str">
        <f t="shared" si="106"/>
        <v>安丘</v>
      </c>
      <c r="S3409" t="str">
        <f t="shared" si="107"/>
        <v>0107</v>
      </c>
    </row>
    <row r="3410" spans="1:19">
      <c r="A3410" t="s">
        <v>31907</v>
      </c>
      <c r="B3410" t="s">
        <v>31908</v>
      </c>
      <c r="C3410" t="s">
        <v>49</v>
      </c>
      <c r="D3410" t="s">
        <v>31909</v>
      </c>
      <c r="E3410" t="s">
        <v>31604</v>
      </c>
      <c r="F3410" t="s">
        <v>31910</v>
      </c>
      <c r="G3410" t="s">
        <v>31911</v>
      </c>
      <c r="H3410" t="s">
        <v>31912</v>
      </c>
      <c r="I3410" t="s">
        <v>12119</v>
      </c>
      <c r="J3410" t="s">
        <v>5987</v>
      </c>
      <c r="K3410" t="s">
        <v>5988</v>
      </c>
      <c r="L3410" t="s">
        <v>95</v>
      </c>
      <c r="M3410" t="s">
        <v>5042</v>
      </c>
      <c r="N3410" t="s">
        <v>5030</v>
      </c>
      <c r="O3410" t="s">
        <v>5989</v>
      </c>
      <c r="P3410" t="s">
        <v>31913</v>
      </c>
      <c r="R3410" t="str">
        <f t="shared" si="106"/>
        <v>安丘</v>
      </c>
      <c r="S3410" t="str">
        <f t="shared" si="107"/>
        <v>0107</v>
      </c>
    </row>
    <row r="3411" spans="1:19">
      <c r="A3411" t="s">
        <v>31914</v>
      </c>
      <c r="B3411" t="s">
        <v>31915</v>
      </c>
      <c r="C3411" t="s">
        <v>49</v>
      </c>
      <c r="D3411" t="s">
        <v>31916</v>
      </c>
      <c r="E3411" t="s">
        <v>31020</v>
      </c>
      <c r="F3411" t="s">
        <v>31917</v>
      </c>
      <c r="G3411" t="s">
        <v>31918</v>
      </c>
      <c r="H3411" t="s">
        <v>31919</v>
      </c>
      <c r="I3411" t="s">
        <v>12119</v>
      </c>
      <c r="J3411" t="s">
        <v>5886</v>
      </c>
      <c r="K3411" t="s">
        <v>5887</v>
      </c>
      <c r="L3411" t="s">
        <v>60</v>
      </c>
      <c r="M3411" t="s">
        <v>5888</v>
      </c>
      <c r="N3411" t="s">
        <v>5112</v>
      </c>
      <c r="O3411" t="s">
        <v>5889</v>
      </c>
      <c r="P3411" t="s">
        <v>31920</v>
      </c>
      <c r="Q3411" t="s">
        <v>31921</v>
      </c>
      <c r="R3411" t="str">
        <f t="shared" si="106"/>
        <v>奎文</v>
      </c>
      <c r="S3411" t="str">
        <f t="shared" si="107"/>
        <v>0107</v>
      </c>
    </row>
    <row r="3412" spans="1:19">
      <c r="A3412" t="s">
        <v>31922</v>
      </c>
      <c r="B3412" t="s">
        <v>31923</v>
      </c>
      <c r="C3412" t="s">
        <v>49</v>
      </c>
      <c r="D3412" t="s">
        <v>31924</v>
      </c>
      <c r="E3412" t="s">
        <v>31925</v>
      </c>
      <c r="F3412" t="s">
        <v>31926</v>
      </c>
      <c r="G3412" t="s">
        <v>31927</v>
      </c>
      <c r="H3412" t="s">
        <v>31928</v>
      </c>
      <c r="I3412" t="s">
        <v>4955</v>
      </c>
      <c r="J3412" t="s">
        <v>5886</v>
      </c>
      <c r="K3412" t="s">
        <v>5887</v>
      </c>
      <c r="L3412" t="s">
        <v>60</v>
      </c>
      <c r="M3412" t="s">
        <v>5888</v>
      </c>
      <c r="N3412" t="s">
        <v>31929</v>
      </c>
      <c r="O3412" t="s">
        <v>5889</v>
      </c>
      <c r="P3412" t="s">
        <v>31930</v>
      </c>
      <c r="Q3412" t="s">
        <v>31931</v>
      </c>
      <c r="R3412" t="str">
        <f t="shared" si="106"/>
        <v>奎文</v>
      </c>
      <c r="S3412" t="str">
        <f t="shared" si="107"/>
        <v>0107</v>
      </c>
    </row>
    <row r="3413" spans="1:19">
      <c r="A3413" t="s">
        <v>31932</v>
      </c>
      <c r="B3413" t="s">
        <v>31933</v>
      </c>
      <c r="C3413" t="s">
        <v>49</v>
      </c>
      <c r="D3413" t="s">
        <v>31934</v>
      </c>
      <c r="E3413" t="s">
        <v>31935</v>
      </c>
      <c r="F3413" t="s">
        <v>31936</v>
      </c>
      <c r="G3413" t="s">
        <v>31937</v>
      </c>
      <c r="H3413" t="s">
        <v>31938</v>
      </c>
      <c r="I3413" t="s">
        <v>6877</v>
      </c>
      <c r="J3413" t="s">
        <v>4943</v>
      </c>
      <c r="K3413" t="s">
        <v>4944</v>
      </c>
      <c r="L3413" t="s">
        <v>105</v>
      </c>
      <c r="M3413" t="s">
        <v>4945</v>
      </c>
      <c r="N3413" t="s">
        <v>5421</v>
      </c>
      <c r="O3413" t="s">
        <v>4947</v>
      </c>
      <c r="P3413" t="s">
        <v>31939</v>
      </c>
      <c r="Q3413" t="s">
        <v>31940</v>
      </c>
      <c r="R3413" t="str">
        <f t="shared" si="106"/>
        <v>寿光</v>
      </c>
      <c r="S3413" t="str">
        <f t="shared" si="107"/>
        <v>0107</v>
      </c>
    </row>
    <row r="3414" spans="1:19">
      <c r="A3414" t="s">
        <v>31941</v>
      </c>
      <c r="B3414" t="s">
        <v>31942</v>
      </c>
      <c r="C3414" t="s">
        <v>49</v>
      </c>
      <c r="D3414" t="s">
        <v>31943</v>
      </c>
      <c r="E3414" t="s">
        <v>31020</v>
      </c>
      <c r="F3414" t="s">
        <v>31944</v>
      </c>
      <c r="G3414" t="s">
        <v>31945</v>
      </c>
      <c r="H3414" t="s">
        <v>31946</v>
      </c>
      <c r="I3414" t="s">
        <v>12119</v>
      </c>
      <c r="J3414" t="s">
        <v>4902</v>
      </c>
      <c r="K3414" t="s">
        <v>4903</v>
      </c>
      <c r="L3414" t="s">
        <v>60</v>
      </c>
      <c r="M3414" t="s">
        <v>4904</v>
      </c>
      <c r="N3414" t="s">
        <v>4905</v>
      </c>
      <c r="O3414" t="s">
        <v>4906</v>
      </c>
      <c r="P3414" t="s">
        <v>31947</v>
      </c>
      <c r="Q3414" t="s">
        <v>31948</v>
      </c>
      <c r="R3414" t="str">
        <f t="shared" si="106"/>
        <v>奎文</v>
      </c>
      <c r="S3414" t="str">
        <f t="shared" si="107"/>
        <v>0107</v>
      </c>
    </row>
    <row r="3415" spans="1:19">
      <c r="A3415" t="s">
        <v>31949</v>
      </c>
      <c r="B3415" t="s">
        <v>31473</v>
      </c>
      <c r="C3415" t="s">
        <v>49</v>
      </c>
      <c r="D3415" t="s">
        <v>31950</v>
      </c>
      <c r="E3415" t="s">
        <v>31107</v>
      </c>
      <c r="F3415" t="s">
        <v>31951</v>
      </c>
      <c r="G3415" t="s">
        <v>31952</v>
      </c>
      <c r="H3415" t="s">
        <v>31953</v>
      </c>
      <c r="I3415" t="s">
        <v>12119</v>
      </c>
      <c r="J3415" t="s">
        <v>12527</v>
      </c>
      <c r="K3415" t="s">
        <v>12528</v>
      </c>
      <c r="L3415" t="s">
        <v>50</v>
      </c>
      <c r="M3415" t="s">
        <v>6207</v>
      </c>
      <c r="N3415" t="s">
        <v>5699</v>
      </c>
      <c r="O3415" t="s">
        <v>12529</v>
      </c>
      <c r="P3415" t="s">
        <v>31954</v>
      </c>
      <c r="R3415" t="str">
        <f t="shared" si="106"/>
        <v>青州</v>
      </c>
      <c r="S3415" t="str">
        <f t="shared" si="107"/>
        <v>0107</v>
      </c>
    </row>
    <row r="3416" spans="1:19">
      <c r="A3416" t="s">
        <v>31955</v>
      </c>
      <c r="B3416" t="s">
        <v>31956</v>
      </c>
      <c r="C3416" t="s">
        <v>49</v>
      </c>
      <c r="D3416" t="s">
        <v>31957</v>
      </c>
      <c r="E3416" t="s">
        <v>30978</v>
      </c>
      <c r="F3416" t="s">
        <v>31958</v>
      </c>
      <c r="G3416" t="s">
        <v>31959</v>
      </c>
      <c r="H3416" t="s">
        <v>31960</v>
      </c>
      <c r="I3416" t="s">
        <v>4955</v>
      </c>
      <c r="J3416" t="s">
        <v>6252</v>
      </c>
      <c r="K3416" t="s">
        <v>6253</v>
      </c>
      <c r="L3416" t="s">
        <v>105</v>
      </c>
      <c r="M3416" t="s">
        <v>5133</v>
      </c>
      <c r="N3416" t="s">
        <v>4959</v>
      </c>
      <c r="O3416" t="s">
        <v>6254</v>
      </c>
      <c r="P3416" t="s">
        <v>31961</v>
      </c>
      <c r="Q3416" t="s">
        <v>31962</v>
      </c>
      <c r="R3416" t="str">
        <f t="shared" si="106"/>
        <v>寿光</v>
      </c>
      <c r="S3416" t="str">
        <f t="shared" si="107"/>
        <v>0107</v>
      </c>
    </row>
    <row r="3417" spans="1:19">
      <c r="A3417" t="s">
        <v>31963</v>
      </c>
      <c r="B3417" t="s">
        <v>31964</v>
      </c>
      <c r="C3417" t="s">
        <v>49</v>
      </c>
      <c r="D3417" t="s">
        <v>31965</v>
      </c>
      <c r="E3417" t="s">
        <v>30978</v>
      </c>
      <c r="F3417" t="s">
        <v>31966</v>
      </c>
      <c r="G3417" t="s">
        <v>31967</v>
      </c>
      <c r="H3417" t="s">
        <v>31968</v>
      </c>
      <c r="I3417" t="s">
        <v>4841</v>
      </c>
      <c r="J3417" t="s">
        <v>7093</v>
      </c>
      <c r="K3417" t="s">
        <v>7094</v>
      </c>
      <c r="L3417" t="s">
        <v>1136</v>
      </c>
      <c r="M3417" t="s">
        <v>7095</v>
      </c>
      <c r="N3417" t="s">
        <v>5487</v>
      </c>
      <c r="O3417" t="s">
        <v>24319</v>
      </c>
      <c r="P3417" t="s">
        <v>31969</v>
      </c>
      <c r="Q3417" t="s">
        <v>31970</v>
      </c>
      <c r="R3417" t="str">
        <f t="shared" si="106"/>
        <v>昌乐</v>
      </c>
      <c r="S3417" t="str">
        <f t="shared" si="107"/>
        <v>0107</v>
      </c>
    </row>
    <row r="3418" spans="1:19">
      <c r="A3418" t="s">
        <v>31971</v>
      </c>
      <c r="B3418" t="s">
        <v>31972</v>
      </c>
      <c r="C3418" t="s">
        <v>49</v>
      </c>
      <c r="D3418" t="s">
        <v>31973</v>
      </c>
      <c r="E3418" t="s">
        <v>31663</v>
      </c>
      <c r="F3418" t="s">
        <v>31974</v>
      </c>
      <c r="G3418" t="s">
        <v>31975</v>
      </c>
      <c r="H3418" t="s">
        <v>31976</v>
      </c>
      <c r="I3418" t="s">
        <v>4828</v>
      </c>
      <c r="J3418" t="s">
        <v>6711</v>
      </c>
      <c r="K3418" t="s">
        <v>6712</v>
      </c>
      <c r="L3418" t="s">
        <v>148</v>
      </c>
      <c r="M3418" t="s">
        <v>6713</v>
      </c>
      <c r="N3418" t="s">
        <v>5801</v>
      </c>
      <c r="O3418" t="s">
        <v>6714</v>
      </c>
      <c r="P3418" t="s">
        <v>31977</v>
      </c>
      <c r="R3418" t="str">
        <f t="shared" si="106"/>
        <v>寒亭</v>
      </c>
      <c r="S3418" t="str">
        <f t="shared" si="107"/>
        <v>0107</v>
      </c>
    </row>
    <row r="3419" spans="1:19">
      <c r="A3419" t="s">
        <v>31978</v>
      </c>
      <c r="B3419" t="s">
        <v>31979</v>
      </c>
      <c r="C3419" t="s">
        <v>49</v>
      </c>
      <c r="D3419" t="s">
        <v>31980</v>
      </c>
      <c r="E3419" t="s">
        <v>31462</v>
      </c>
      <c r="F3419" t="s">
        <v>31981</v>
      </c>
      <c r="G3419" t="s">
        <v>31982</v>
      </c>
      <c r="H3419" t="s">
        <v>31983</v>
      </c>
      <c r="I3419" t="s">
        <v>12119</v>
      </c>
      <c r="J3419" t="s">
        <v>9438</v>
      </c>
      <c r="K3419" t="s">
        <v>12306</v>
      </c>
      <c r="L3419" t="s">
        <v>237</v>
      </c>
      <c r="M3419" t="s">
        <v>5247</v>
      </c>
      <c r="O3419" t="s">
        <v>12307</v>
      </c>
      <c r="P3419" t="s">
        <v>31984</v>
      </c>
      <c r="R3419" t="str">
        <f t="shared" si="106"/>
        <v>潍城</v>
      </c>
      <c r="S3419" t="str">
        <f t="shared" si="107"/>
        <v>0107</v>
      </c>
    </row>
    <row r="3420" spans="1:19">
      <c r="A3420" t="s">
        <v>31985</v>
      </c>
      <c r="B3420" t="s">
        <v>31986</v>
      </c>
      <c r="C3420" t="s">
        <v>49</v>
      </c>
      <c r="D3420" t="s">
        <v>31987</v>
      </c>
      <c r="E3420" t="s">
        <v>30978</v>
      </c>
      <c r="F3420" t="s">
        <v>31988</v>
      </c>
      <c r="G3420" t="s">
        <v>31989</v>
      </c>
      <c r="H3420" t="s">
        <v>31990</v>
      </c>
      <c r="I3420" t="s">
        <v>4785</v>
      </c>
      <c r="J3420" t="s">
        <v>23372</v>
      </c>
      <c r="K3420" t="s">
        <v>23373</v>
      </c>
      <c r="L3420" t="s">
        <v>77</v>
      </c>
      <c r="M3420" t="s">
        <v>16744</v>
      </c>
      <c r="N3420" t="s">
        <v>6243</v>
      </c>
      <c r="O3420" t="s">
        <v>23374</v>
      </c>
      <c r="P3420" t="s">
        <v>31991</v>
      </c>
      <c r="Q3420" t="s">
        <v>31992</v>
      </c>
      <c r="R3420" t="str">
        <f t="shared" si="106"/>
        <v>临朐</v>
      </c>
      <c r="S3420" t="str">
        <f t="shared" si="107"/>
        <v>0107</v>
      </c>
    </row>
    <row r="3421" spans="1:19">
      <c r="A3421" t="s">
        <v>31993</v>
      </c>
      <c r="B3421" t="s">
        <v>31994</v>
      </c>
      <c r="C3421" t="s">
        <v>49</v>
      </c>
      <c r="D3421" t="s">
        <v>31995</v>
      </c>
      <c r="E3421" t="s">
        <v>30978</v>
      </c>
      <c r="F3421" t="s">
        <v>31996</v>
      </c>
      <c r="G3421" t="s">
        <v>31997</v>
      </c>
      <c r="H3421" t="s">
        <v>31998</v>
      </c>
      <c r="I3421" t="s">
        <v>4813</v>
      </c>
      <c r="J3421" t="s">
        <v>10771</v>
      </c>
      <c r="K3421" t="s">
        <v>10772</v>
      </c>
      <c r="L3421" t="s">
        <v>60</v>
      </c>
      <c r="M3421" t="s">
        <v>5420</v>
      </c>
      <c r="N3421" t="s">
        <v>5801</v>
      </c>
      <c r="O3421" t="s">
        <v>10773</v>
      </c>
      <c r="P3421" t="s">
        <v>31999</v>
      </c>
      <c r="Q3421" t="s">
        <v>32000</v>
      </c>
      <c r="R3421" t="str">
        <f t="shared" si="106"/>
        <v>奎文</v>
      </c>
      <c r="S3421" t="str">
        <f t="shared" si="107"/>
        <v>0107</v>
      </c>
    </row>
    <row r="3422" spans="1:19">
      <c r="A3422" t="s">
        <v>32001</v>
      </c>
      <c r="B3422" t="s">
        <v>32002</v>
      </c>
      <c r="C3422" t="s">
        <v>49</v>
      </c>
      <c r="D3422" t="s">
        <v>32003</v>
      </c>
      <c r="E3422" t="s">
        <v>32004</v>
      </c>
      <c r="F3422" t="s">
        <v>32005</v>
      </c>
      <c r="G3422" t="s">
        <v>32006</v>
      </c>
      <c r="H3422" t="s">
        <v>32007</v>
      </c>
      <c r="I3422" t="s">
        <v>4852</v>
      </c>
      <c r="J3422" t="s">
        <v>5408</v>
      </c>
      <c r="K3422" t="s">
        <v>4280</v>
      </c>
      <c r="L3422" t="s">
        <v>375</v>
      </c>
      <c r="M3422" t="s">
        <v>5409</v>
      </c>
      <c r="O3422" t="s">
        <v>5410</v>
      </c>
      <c r="Q3422" t="s">
        <v>32008</v>
      </c>
      <c r="R3422" t="str">
        <f t="shared" si="106"/>
        <v>昌邑</v>
      </c>
      <c r="S3422" t="str">
        <f t="shared" si="107"/>
        <v>0107</v>
      </c>
    </row>
    <row r="3423" spans="1:19">
      <c r="A3423" t="s">
        <v>32009</v>
      </c>
      <c r="B3423" t="s">
        <v>32010</v>
      </c>
      <c r="C3423" t="s">
        <v>49</v>
      </c>
      <c r="D3423" t="s">
        <v>32011</v>
      </c>
      <c r="E3423" t="s">
        <v>31748</v>
      </c>
      <c r="F3423" t="s">
        <v>32012</v>
      </c>
      <c r="G3423" t="s">
        <v>32013</v>
      </c>
      <c r="H3423" t="s">
        <v>32014</v>
      </c>
      <c r="I3423" t="s">
        <v>12119</v>
      </c>
      <c r="J3423" t="s">
        <v>11513</v>
      </c>
      <c r="K3423" t="s">
        <v>11514</v>
      </c>
      <c r="L3423" t="s">
        <v>50</v>
      </c>
      <c r="M3423" t="s">
        <v>5236</v>
      </c>
      <c r="N3423" t="s">
        <v>5421</v>
      </c>
      <c r="O3423" t="s">
        <v>11515</v>
      </c>
      <c r="P3423" t="s">
        <v>32015</v>
      </c>
      <c r="R3423" t="str">
        <f t="shared" si="106"/>
        <v>青州</v>
      </c>
      <c r="S3423" t="str">
        <f t="shared" si="107"/>
        <v>0107</v>
      </c>
    </row>
    <row r="3424" spans="1:19">
      <c r="A3424" t="s">
        <v>32016</v>
      </c>
      <c r="B3424" t="s">
        <v>32017</v>
      </c>
      <c r="C3424" t="s">
        <v>49</v>
      </c>
      <c r="D3424" t="s">
        <v>32018</v>
      </c>
      <c r="E3424" t="s">
        <v>30978</v>
      </c>
      <c r="F3424" t="s">
        <v>32019</v>
      </c>
      <c r="G3424" t="s">
        <v>32020</v>
      </c>
      <c r="H3424" t="s">
        <v>32021</v>
      </c>
      <c r="I3424" t="s">
        <v>4828</v>
      </c>
      <c r="J3424" t="s">
        <v>6955</v>
      </c>
      <c r="K3424" t="s">
        <v>6956</v>
      </c>
      <c r="L3424" t="s">
        <v>114</v>
      </c>
      <c r="M3424" t="s">
        <v>5486</v>
      </c>
      <c r="N3424" t="s">
        <v>5056</v>
      </c>
      <c r="O3424" t="s">
        <v>6957</v>
      </c>
      <c r="P3424" t="s">
        <v>32022</v>
      </c>
      <c r="R3424" t="str">
        <f t="shared" si="106"/>
        <v>高密</v>
      </c>
      <c r="S3424" t="str">
        <f t="shared" si="107"/>
        <v>0107</v>
      </c>
    </row>
    <row r="3425" spans="1:19">
      <c r="A3425" t="s">
        <v>32023</v>
      </c>
      <c r="B3425" t="s">
        <v>32024</v>
      </c>
      <c r="C3425" t="s">
        <v>49</v>
      </c>
      <c r="D3425" t="s">
        <v>32025</v>
      </c>
      <c r="E3425" t="s">
        <v>30978</v>
      </c>
      <c r="F3425" t="s">
        <v>32026</v>
      </c>
      <c r="G3425" t="s">
        <v>32027</v>
      </c>
      <c r="H3425" t="s">
        <v>32028</v>
      </c>
      <c r="I3425" t="s">
        <v>4785</v>
      </c>
      <c r="J3425" t="s">
        <v>5027</v>
      </c>
      <c r="K3425" t="s">
        <v>5028</v>
      </c>
      <c r="L3425" t="s">
        <v>105</v>
      </c>
      <c r="M3425" t="s">
        <v>5029</v>
      </c>
      <c r="N3425" t="s">
        <v>6268</v>
      </c>
      <c r="O3425" t="s">
        <v>5031</v>
      </c>
      <c r="P3425" t="s">
        <v>32029</v>
      </c>
      <c r="Q3425" t="s">
        <v>32030</v>
      </c>
      <c r="R3425" t="str">
        <f t="shared" si="106"/>
        <v>寿光</v>
      </c>
      <c r="S3425" t="str">
        <f t="shared" si="107"/>
        <v>0107</v>
      </c>
    </row>
    <row r="3426" spans="1:19">
      <c r="A3426" t="s">
        <v>32031</v>
      </c>
      <c r="B3426" t="s">
        <v>32032</v>
      </c>
      <c r="C3426" t="s">
        <v>49</v>
      </c>
      <c r="D3426" t="s">
        <v>32033</v>
      </c>
      <c r="E3426" t="s">
        <v>31902</v>
      </c>
      <c r="F3426" t="s">
        <v>32034</v>
      </c>
      <c r="G3426" t="s">
        <v>32035</v>
      </c>
      <c r="H3426" t="s">
        <v>32036</v>
      </c>
      <c r="I3426" t="s">
        <v>12757</v>
      </c>
      <c r="J3426" t="s">
        <v>5875</v>
      </c>
      <c r="K3426" t="s">
        <v>5876</v>
      </c>
      <c r="L3426" t="s">
        <v>50</v>
      </c>
      <c r="M3426" t="s">
        <v>5877</v>
      </c>
      <c r="N3426" t="s">
        <v>7912</v>
      </c>
      <c r="O3426" t="s">
        <v>5878</v>
      </c>
      <c r="P3426" t="s">
        <v>32037</v>
      </c>
      <c r="R3426" t="str">
        <f t="shared" si="106"/>
        <v>青州</v>
      </c>
      <c r="S3426" t="str">
        <f t="shared" si="107"/>
        <v>0107</v>
      </c>
    </row>
    <row r="3427" spans="1:19">
      <c r="A3427" t="s">
        <v>32038</v>
      </c>
      <c r="B3427" t="s">
        <v>31451</v>
      </c>
      <c r="C3427" t="s">
        <v>49</v>
      </c>
      <c r="D3427" t="s">
        <v>32039</v>
      </c>
      <c r="E3427" t="s">
        <v>31453</v>
      </c>
      <c r="F3427" t="s">
        <v>32040</v>
      </c>
      <c r="G3427" t="s">
        <v>32041</v>
      </c>
      <c r="H3427" t="s">
        <v>32042</v>
      </c>
      <c r="I3427" t="s">
        <v>4841</v>
      </c>
      <c r="J3427" t="s">
        <v>26129</v>
      </c>
      <c r="K3427" t="s">
        <v>26130</v>
      </c>
      <c r="L3427" t="s">
        <v>1136</v>
      </c>
      <c r="M3427" t="s">
        <v>6413</v>
      </c>
      <c r="N3427" t="s">
        <v>21047</v>
      </c>
      <c r="O3427" t="s">
        <v>26131</v>
      </c>
      <c r="P3427" t="s">
        <v>32043</v>
      </c>
      <c r="R3427" t="str">
        <f t="shared" si="106"/>
        <v>昌乐</v>
      </c>
      <c r="S3427" t="str">
        <f t="shared" si="107"/>
        <v>0107</v>
      </c>
    </row>
    <row r="3428" spans="1:19">
      <c r="A3428" t="s">
        <v>32044</v>
      </c>
      <c r="B3428" t="s">
        <v>32045</v>
      </c>
      <c r="C3428" t="s">
        <v>49</v>
      </c>
      <c r="D3428" t="s">
        <v>32046</v>
      </c>
      <c r="E3428" t="s">
        <v>31453</v>
      </c>
      <c r="F3428" t="s">
        <v>32047</v>
      </c>
      <c r="G3428" t="s">
        <v>32048</v>
      </c>
      <c r="H3428" t="s">
        <v>32049</v>
      </c>
      <c r="I3428" t="s">
        <v>5052</v>
      </c>
      <c r="J3428" t="s">
        <v>8830</v>
      </c>
      <c r="K3428" t="s">
        <v>8831</v>
      </c>
      <c r="L3428" t="s">
        <v>123</v>
      </c>
      <c r="M3428" t="s">
        <v>5364</v>
      </c>
      <c r="N3428" t="s">
        <v>4892</v>
      </c>
      <c r="O3428" t="s">
        <v>8832</v>
      </c>
      <c r="P3428" t="s">
        <v>32050</v>
      </c>
      <c r="R3428" t="str">
        <f t="shared" si="106"/>
        <v>诸城</v>
      </c>
      <c r="S3428" t="str">
        <f t="shared" si="107"/>
        <v>0107</v>
      </c>
    </row>
    <row r="3429" spans="1:19">
      <c r="A3429" t="s">
        <v>32051</v>
      </c>
      <c r="B3429" t="s">
        <v>32052</v>
      </c>
      <c r="C3429" t="s">
        <v>49</v>
      </c>
      <c r="D3429" t="s">
        <v>32053</v>
      </c>
      <c r="E3429" t="s">
        <v>31453</v>
      </c>
      <c r="F3429" t="s">
        <v>32054</v>
      </c>
      <c r="G3429" t="s">
        <v>32055</v>
      </c>
      <c r="H3429" t="s">
        <v>32056</v>
      </c>
      <c r="I3429" t="s">
        <v>4785</v>
      </c>
      <c r="J3429" t="s">
        <v>9438</v>
      </c>
      <c r="K3429" t="s">
        <v>12306</v>
      </c>
      <c r="L3429" t="s">
        <v>237</v>
      </c>
      <c r="M3429" t="s">
        <v>5247</v>
      </c>
      <c r="N3429" t="s">
        <v>7768</v>
      </c>
      <c r="O3429" t="s">
        <v>12307</v>
      </c>
      <c r="P3429" t="s">
        <v>32057</v>
      </c>
      <c r="Q3429" t="s">
        <v>32058</v>
      </c>
      <c r="R3429" t="str">
        <f t="shared" si="106"/>
        <v>潍城</v>
      </c>
      <c r="S3429" t="str">
        <f t="shared" si="107"/>
        <v>0107</v>
      </c>
    </row>
    <row r="3430" spans="1:19">
      <c r="A3430" t="s">
        <v>32059</v>
      </c>
      <c r="B3430" t="s">
        <v>32060</v>
      </c>
      <c r="C3430" t="s">
        <v>49</v>
      </c>
      <c r="D3430" t="s">
        <v>32061</v>
      </c>
      <c r="E3430" t="s">
        <v>31453</v>
      </c>
      <c r="F3430" t="s">
        <v>32062</v>
      </c>
      <c r="G3430" t="s">
        <v>32063</v>
      </c>
      <c r="H3430" t="s">
        <v>32064</v>
      </c>
      <c r="I3430" t="s">
        <v>4828</v>
      </c>
      <c r="J3430" t="s">
        <v>7478</v>
      </c>
      <c r="K3430" t="s">
        <v>7479</v>
      </c>
      <c r="L3430" t="s">
        <v>123</v>
      </c>
      <c r="M3430" t="s">
        <v>7480</v>
      </c>
      <c r="N3430" t="s">
        <v>5487</v>
      </c>
      <c r="O3430" t="s">
        <v>7481</v>
      </c>
      <c r="P3430" t="s">
        <v>32065</v>
      </c>
      <c r="R3430" t="str">
        <f t="shared" si="106"/>
        <v>诸城</v>
      </c>
      <c r="S3430" t="str">
        <f t="shared" si="107"/>
        <v>0107</v>
      </c>
    </row>
    <row r="3431" spans="1:19">
      <c r="A3431" t="s">
        <v>32066</v>
      </c>
      <c r="B3431" t="s">
        <v>32067</v>
      </c>
      <c r="C3431" t="s">
        <v>49</v>
      </c>
      <c r="D3431" t="s">
        <v>32068</v>
      </c>
      <c r="E3431" t="s">
        <v>31677</v>
      </c>
      <c r="F3431" t="s">
        <v>32069</v>
      </c>
      <c r="G3431" t="s">
        <v>32070</v>
      </c>
      <c r="H3431" t="s">
        <v>32071</v>
      </c>
      <c r="I3431" t="s">
        <v>4852</v>
      </c>
      <c r="J3431" t="s">
        <v>12570</v>
      </c>
      <c r="K3431" t="s">
        <v>12571</v>
      </c>
      <c r="L3431" t="s">
        <v>105</v>
      </c>
      <c r="M3431" t="s">
        <v>5376</v>
      </c>
      <c r="N3431" t="s">
        <v>4789</v>
      </c>
      <c r="O3431" t="s">
        <v>12572</v>
      </c>
      <c r="P3431" t="s">
        <v>32072</v>
      </c>
      <c r="Q3431" t="s">
        <v>32073</v>
      </c>
      <c r="R3431" t="str">
        <f t="shared" si="106"/>
        <v>寿光</v>
      </c>
      <c r="S3431" t="str">
        <f t="shared" si="107"/>
        <v>0107</v>
      </c>
    </row>
    <row r="3432" spans="1:19">
      <c r="A3432" t="s">
        <v>32074</v>
      </c>
      <c r="B3432" t="s">
        <v>32075</v>
      </c>
      <c r="C3432" t="s">
        <v>49</v>
      </c>
      <c r="D3432" t="s">
        <v>32076</v>
      </c>
      <c r="E3432" t="s">
        <v>31477</v>
      </c>
      <c r="F3432" t="s">
        <v>32077</v>
      </c>
      <c r="G3432" t="s">
        <v>32078</v>
      </c>
      <c r="H3432" t="s">
        <v>31786</v>
      </c>
      <c r="I3432" t="s">
        <v>4813</v>
      </c>
      <c r="J3432" t="s">
        <v>8955</v>
      </c>
      <c r="K3432" t="s">
        <v>8956</v>
      </c>
      <c r="L3432" t="s">
        <v>375</v>
      </c>
      <c r="M3432" t="s">
        <v>8957</v>
      </c>
      <c r="N3432" t="s">
        <v>7890</v>
      </c>
      <c r="O3432" t="s">
        <v>8958</v>
      </c>
      <c r="P3432" t="s">
        <v>32079</v>
      </c>
      <c r="R3432" t="str">
        <f t="shared" si="106"/>
        <v>昌邑</v>
      </c>
      <c r="S3432" t="str">
        <f t="shared" si="107"/>
        <v>0107</v>
      </c>
    </row>
    <row r="3433" spans="1:19">
      <c r="A3433" t="s">
        <v>32080</v>
      </c>
      <c r="B3433" t="s">
        <v>32081</v>
      </c>
      <c r="C3433" t="s">
        <v>49</v>
      </c>
      <c r="D3433" t="s">
        <v>32082</v>
      </c>
      <c r="E3433" t="s">
        <v>31788</v>
      </c>
      <c r="F3433" t="s">
        <v>32083</v>
      </c>
      <c r="G3433" t="s">
        <v>32084</v>
      </c>
      <c r="H3433" t="s">
        <v>32085</v>
      </c>
      <c r="I3433" t="s">
        <v>12500</v>
      </c>
      <c r="J3433" t="s">
        <v>8354</v>
      </c>
      <c r="K3433" t="s">
        <v>8355</v>
      </c>
      <c r="L3433" t="s">
        <v>95</v>
      </c>
      <c r="M3433" t="s">
        <v>5649</v>
      </c>
      <c r="N3433" t="s">
        <v>4789</v>
      </c>
      <c r="O3433" t="s">
        <v>8356</v>
      </c>
      <c r="P3433" t="s">
        <v>32086</v>
      </c>
      <c r="Q3433" t="s">
        <v>31860</v>
      </c>
      <c r="R3433" t="str">
        <f t="shared" si="106"/>
        <v>安丘</v>
      </c>
      <c r="S3433" t="str">
        <f t="shared" si="107"/>
        <v>0107</v>
      </c>
    </row>
    <row r="3434" spans="1:19">
      <c r="A3434" t="s">
        <v>32087</v>
      </c>
      <c r="B3434" t="s">
        <v>32088</v>
      </c>
      <c r="C3434" t="s">
        <v>49</v>
      </c>
      <c r="D3434" t="s">
        <v>32089</v>
      </c>
      <c r="E3434" t="s">
        <v>32090</v>
      </c>
      <c r="F3434" t="s">
        <v>32091</v>
      </c>
      <c r="G3434" t="s">
        <v>32092</v>
      </c>
      <c r="H3434" t="s">
        <v>32093</v>
      </c>
      <c r="I3434" t="s">
        <v>4828</v>
      </c>
      <c r="J3434" t="s">
        <v>4814</v>
      </c>
      <c r="K3434" t="s">
        <v>4815</v>
      </c>
      <c r="L3434" t="s">
        <v>50</v>
      </c>
      <c r="M3434" t="s">
        <v>4816</v>
      </c>
      <c r="N3434" t="s">
        <v>5487</v>
      </c>
      <c r="O3434" t="s">
        <v>4818</v>
      </c>
      <c r="P3434" t="s">
        <v>32094</v>
      </c>
      <c r="R3434" t="str">
        <f t="shared" si="106"/>
        <v>青州</v>
      </c>
      <c r="S3434" t="str">
        <f t="shared" si="107"/>
        <v>0107</v>
      </c>
    </row>
    <row r="3435" spans="1:19">
      <c r="A3435" t="s">
        <v>32095</v>
      </c>
      <c r="B3435" t="s">
        <v>32096</v>
      </c>
      <c r="C3435" t="s">
        <v>49</v>
      </c>
      <c r="D3435" t="s">
        <v>32097</v>
      </c>
      <c r="E3435" t="s">
        <v>32098</v>
      </c>
      <c r="F3435" t="s">
        <v>32099</v>
      </c>
      <c r="G3435" t="s">
        <v>32100</v>
      </c>
      <c r="H3435" t="s">
        <v>32101</v>
      </c>
      <c r="I3435" t="s">
        <v>4852</v>
      </c>
      <c r="J3435" t="s">
        <v>5283</v>
      </c>
      <c r="K3435" t="s">
        <v>5284</v>
      </c>
      <c r="L3435" t="s">
        <v>50</v>
      </c>
      <c r="M3435" t="s">
        <v>4816</v>
      </c>
      <c r="N3435" t="s">
        <v>6184</v>
      </c>
      <c r="O3435" t="s">
        <v>5285</v>
      </c>
      <c r="P3435" t="s">
        <v>32102</v>
      </c>
      <c r="R3435" t="str">
        <f t="shared" si="106"/>
        <v>青州</v>
      </c>
      <c r="S3435" t="str">
        <f t="shared" si="107"/>
        <v>0107</v>
      </c>
    </row>
    <row r="3436" spans="1:19">
      <c r="A3436" t="s">
        <v>32103</v>
      </c>
      <c r="B3436" t="s">
        <v>32104</v>
      </c>
      <c r="C3436" t="s">
        <v>49</v>
      </c>
      <c r="D3436" t="s">
        <v>32105</v>
      </c>
      <c r="E3436" t="s">
        <v>32106</v>
      </c>
      <c r="F3436" t="s">
        <v>32107</v>
      </c>
      <c r="G3436" t="s">
        <v>32108</v>
      </c>
      <c r="H3436" t="s">
        <v>32109</v>
      </c>
      <c r="I3436" t="s">
        <v>8967</v>
      </c>
      <c r="J3436" t="s">
        <v>8354</v>
      </c>
      <c r="K3436" t="s">
        <v>8355</v>
      </c>
      <c r="L3436" t="s">
        <v>95</v>
      </c>
      <c r="M3436" t="s">
        <v>5649</v>
      </c>
      <c r="N3436" t="s">
        <v>4789</v>
      </c>
      <c r="O3436" t="s">
        <v>8356</v>
      </c>
      <c r="P3436" t="s">
        <v>32110</v>
      </c>
      <c r="R3436" t="str">
        <f t="shared" si="106"/>
        <v>安丘</v>
      </c>
      <c r="S3436" t="str">
        <f t="shared" si="107"/>
        <v>0107</v>
      </c>
    </row>
    <row r="3437" spans="1:19">
      <c r="A3437" t="s">
        <v>32111</v>
      </c>
      <c r="B3437" t="s">
        <v>32112</v>
      </c>
      <c r="C3437" t="s">
        <v>49</v>
      </c>
      <c r="D3437" t="s">
        <v>32113</v>
      </c>
      <c r="E3437" t="s">
        <v>31935</v>
      </c>
      <c r="F3437" t="s">
        <v>32114</v>
      </c>
      <c r="G3437" t="s">
        <v>32115</v>
      </c>
      <c r="H3437" t="s">
        <v>32116</v>
      </c>
      <c r="I3437" t="s">
        <v>4828</v>
      </c>
      <c r="J3437" t="s">
        <v>6740</v>
      </c>
      <c r="K3437" t="s">
        <v>6741</v>
      </c>
      <c r="L3437" t="s">
        <v>60</v>
      </c>
      <c r="M3437" t="s">
        <v>5888</v>
      </c>
      <c r="N3437" t="s">
        <v>5960</v>
      </c>
      <c r="O3437" t="s">
        <v>6742</v>
      </c>
      <c r="P3437" t="s">
        <v>32117</v>
      </c>
      <c r="R3437" t="str">
        <f t="shared" si="106"/>
        <v>奎文</v>
      </c>
      <c r="S3437" t="str">
        <f t="shared" si="107"/>
        <v>0107</v>
      </c>
    </row>
    <row r="3438" spans="1:19">
      <c r="A3438" t="s">
        <v>32118</v>
      </c>
      <c r="B3438" t="s">
        <v>32119</v>
      </c>
      <c r="C3438" t="s">
        <v>49</v>
      </c>
      <c r="D3438" t="s">
        <v>32120</v>
      </c>
      <c r="E3438" t="s">
        <v>32121</v>
      </c>
      <c r="F3438" t="s">
        <v>32122</v>
      </c>
      <c r="G3438" t="s">
        <v>32123</v>
      </c>
      <c r="H3438" t="s">
        <v>32124</v>
      </c>
      <c r="I3438" t="s">
        <v>12119</v>
      </c>
      <c r="J3438" t="s">
        <v>8354</v>
      </c>
      <c r="K3438" t="s">
        <v>8355</v>
      </c>
      <c r="L3438" t="s">
        <v>95</v>
      </c>
      <c r="M3438" t="s">
        <v>5649</v>
      </c>
      <c r="N3438" t="s">
        <v>4789</v>
      </c>
      <c r="O3438" t="s">
        <v>8356</v>
      </c>
      <c r="P3438" t="s">
        <v>32125</v>
      </c>
      <c r="R3438" t="str">
        <f t="shared" si="106"/>
        <v>安丘</v>
      </c>
      <c r="S3438" t="str">
        <f t="shared" si="107"/>
        <v>0107</v>
      </c>
    </row>
    <row r="3439" spans="1:19">
      <c r="A3439" t="s">
        <v>32126</v>
      </c>
      <c r="B3439" t="s">
        <v>32127</v>
      </c>
      <c r="C3439" t="s">
        <v>49</v>
      </c>
      <c r="D3439" t="s">
        <v>32128</v>
      </c>
      <c r="E3439" t="s">
        <v>30978</v>
      </c>
      <c r="F3439" t="s">
        <v>32129</v>
      </c>
      <c r="G3439" t="s">
        <v>32130</v>
      </c>
      <c r="H3439" t="s">
        <v>32131</v>
      </c>
      <c r="I3439" t="s">
        <v>4852</v>
      </c>
      <c r="J3439" t="s">
        <v>5743</v>
      </c>
      <c r="K3439" t="s">
        <v>5744</v>
      </c>
      <c r="L3439" t="s">
        <v>375</v>
      </c>
      <c r="M3439" t="s">
        <v>5745</v>
      </c>
      <c r="N3439" t="s">
        <v>4933</v>
      </c>
      <c r="O3439" t="s">
        <v>5746</v>
      </c>
      <c r="P3439" t="s">
        <v>32132</v>
      </c>
      <c r="R3439" t="str">
        <f t="shared" si="106"/>
        <v>昌邑</v>
      </c>
      <c r="S3439" t="str">
        <f t="shared" si="107"/>
        <v>0107</v>
      </c>
    </row>
    <row r="3440" spans="1:19">
      <c r="A3440" t="s">
        <v>32133</v>
      </c>
      <c r="B3440" t="s">
        <v>32134</v>
      </c>
      <c r="C3440" t="s">
        <v>49</v>
      </c>
      <c r="D3440" t="s">
        <v>32135</v>
      </c>
      <c r="E3440" t="s">
        <v>32136</v>
      </c>
      <c r="F3440" t="s">
        <v>32137</v>
      </c>
      <c r="G3440" t="s">
        <v>32138</v>
      </c>
      <c r="H3440" t="s">
        <v>32139</v>
      </c>
      <c r="I3440" t="s">
        <v>4852</v>
      </c>
      <c r="J3440" t="s">
        <v>4956</v>
      </c>
      <c r="K3440" t="s">
        <v>4957</v>
      </c>
      <c r="L3440" t="s">
        <v>95</v>
      </c>
      <c r="M3440" t="s">
        <v>4958</v>
      </c>
      <c r="N3440" t="s">
        <v>4933</v>
      </c>
      <c r="O3440" t="s">
        <v>4960</v>
      </c>
      <c r="P3440" t="s">
        <v>32140</v>
      </c>
      <c r="Q3440" t="s">
        <v>32141</v>
      </c>
      <c r="R3440" t="str">
        <f t="shared" si="106"/>
        <v>安丘</v>
      </c>
      <c r="S3440" t="str">
        <f t="shared" si="107"/>
        <v>0107</v>
      </c>
    </row>
    <row r="3441" spans="1:19">
      <c r="A3441" t="s">
        <v>32142</v>
      </c>
      <c r="B3441" t="s">
        <v>32143</v>
      </c>
      <c r="C3441" t="s">
        <v>49</v>
      </c>
      <c r="D3441" t="s">
        <v>32144</v>
      </c>
      <c r="E3441" t="s">
        <v>32145</v>
      </c>
      <c r="F3441" t="s">
        <v>32146</v>
      </c>
      <c r="G3441" t="s">
        <v>32147</v>
      </c>
      <c r="H3441" t="s">
        <v>32148</v>
      </c>
      <c r="I3441" t="s">
        <v>4852</v>
      </c>
      <c r="J3441" t="s">
        <v>8722</v>
      </c>
      <c r="K3441" t="s">
        <v>8723</v>
      </c>
      <c r="L3441" t="s">
        <v>60</v>
      </c>
      <c r="M3441" t="s">
        <v>4904</v>
      </c>
      <c r="N3441" t="s">
        <v>5487</v>
      </c>
      <c r="O3441" t="s">
        <v>8724</v>
      </c>
      <c r="P3441" t="s">
        <v>32149</v>
      </c>
      <c r="R3441" t="str">
        <f t="shared" si="106"/>
        <v>奎文</v>
      </c>
      <c r="S3441" t="str">
        <f t="shared" si="107"/>
        <v>0107</v>
      </c>
    </row>
    <row r="3442" spans="1:19">
      <c r="A3442" t="s">
        <v>32150</v>
      </c>
      <c r="B3442" t="s">
        <v>32151</v>
      </c>
      <c r="C3442" t="s">
        <v>49</v>
      </c>
      <c r="D3442" t="s">
        <v>32152</v>
      </c>
      <c r="E3442" t="s">
        <v>31462</v>
      </c>
      <c r="F3442" t="s">
        <v>32153</v>
      </c>
      <c r="G3442" t="s">
        <v>32154</v>
      </c>
      <c r="H3442" t="s">
        <v>32155</v>
      </c>
      <c r="I3442" t="s">
        <v>12119</v>
      </c>
      <c r="J3442" t="s">
        <v>6804</v>
      </c>
      <c r="K3442" t="s">
        <v>6805</v>
      </c>
      <c r="L3442" t="s">
        <v>123</v>
      </c>
      <c r="M3442" t="s">
        <v>4994</v>
      </c>
      <c r="O3442" t="s">
        <v>6806</v>
      </c>
      <c r="P3442" t="s">
        <v>32156</v>
      </c>
      <c r="R3442" t="str">
        <f t="shared" si="106"/>
        <v>诸城</v>
      </c>
      <c r="S3442" t="str">
        <f t="shared" si="107"/>
        <v>0107</v>
      </c>
    </row>
    <row r="3443" spans="1:19">
      <c r="A3443" t="s">
        <v>32157</v>
      </c>
      <c r="B3443" t="s">
        <v>32158</v>
      </c>
      <c r="C3443" t="s">
        <v>49</v>
      </c>
      <c r="D3443" t="s">
        <v>32159</v>
      </c>
      <c r="E3443" t="s">
        <v>31020</v>
      </c>
      <c r="F3443" t="s">
        <v>30072</v>
      </c>
      <c r="G3443" t="s">
        <v>30073</v>
      </c>
      <c r="H3443" t="s">
        <v>32160</v>
      </c>
      <c r="I3443" t="s">
        <v>12757</v>
      </c>
      <c r="J3443" t="s">
        <v>6009</v>
      </c>
      <c r="K3443" t="s">
        <v>6010</v>
      </c>
      <c r="L3443" t="s">
        <v>237</v>
      </c>
      <c r="M3443" t="s">
        <v>5247</v>
      </c>
      <c r="N3443" t="s">
        <v>5421</v>
      </c>
      <c r="O3443" t="s">
        <v>6011</v>
      </c>
      <c r="P3443" t="s">
        <v>32161</v>
      </c>
      <c r="Q3443" t="s">
        <v>30076</v>
      </c>
      <c r="R3443" t="str">
        <f t="shared" si="106"/>
        <v>潍城</v>
      </c>
      <c r="S3443" t="str">
        <f t="shared" si="107"/>
        <v>0107</v>
      </c>
    </row>
    <row r="3444" spans="1:19">
      <c r="A3444" t="s">
        <v>32162</v>
      </c>
      <c r="B3444" t="s">
        <v>32163</v>
      </c>
      <c r="C3444" t="s">
        <v>49</v>
      </c>
      <c r="D3444" t="s">
        <v>32164</v>
      </c>
      <c r="E3444" t="s">
        <v>30978</v>
      </c>
      <c r="F3444" t="s">
        <v>32165</v>
      </c>
      <c r="G3444" t="s">
        <v>32166</v>
      </c>
      <c r="H3444" t="s">
        <v>32167</v>
      </c>
      <c r="I3444" t="s">
        <v>4955</v>
      </c>
      <c r="J3444" t="s">
        <v>6722</v>
      </c>
      <c r="K3444" t="s">
        <v>10837</v>
      </c>
      <c r="L3444" t="s">
        <v>95</v>
      </c>
      <c r="M3444" t="s">
        <v>8071</v>
      </c>
      <c r="N3444" t="s">
        <v>6268</v>
      </c>
      <c r="O3444" t="s">
        <v>10838</v>
      </c>
      <c r="P3444" t="s">
        <v>32168</v>
      </c>
      <c r="Q3444" t="s">
        <v>32169</v>
      </c>
      <c r="R3444" t="str">
        <f t="shared" si="106"/>
        <v>安丘</v>
      </c>
      <c r="S3444" t="str">
        <f t="shared" si="107"/>
        <v>0107</v>
      </c>
    </row>
    <row r="3445" spans="1:19">
      <c r="A3445" t="s">
        <v>32170</v>
      </c>
      <c r="B3445" t="s">
        <v>32171</v>
      </c>
      <c r="C3445" t="s">
        <v>49</v>
      </c>
      <c r="D3445" t="s">
        <v>32172</v>
      </c>
      <c r="E3445" t="s">
        <v>31107</v>
      </c>
      <c r="F3445" t="s">
        <v>32173</v>
      </c>
      <c r="G3445" t="s">
        <v>32174</v>
      </c>
      <c r="H3445" t="s">
        <v>32175</v>
      </c>
      <c r="I3445" t="s">
        <v>12119</v>
      </c>
      <c r="J3445" t="s">
        <v>12527</v>
      </c>
      <c r="K3445" t="s">
        <v>12528</v>
      </c>
      <c r="L3445" t="s">
        <v>50</v>
      </c>
      <c r="M3445" t="s">
        <v>6207</v>
      </c>
      <c r="N3445" t="s">
        <v>5112</v>
      </c>
      <c r="O3445" t="s">
        <v>12529</v>
      </c>
      <c r="P3445" t="s">
        <v>32176</v>
      </c>
      <c r="R3445" t="str">
        <f t="shared" si="106"/>
        <v>青州</v>
      </c>
      <c r="S3445" t="str">
        <f t="shared" si="107"/>
        <v>0107</v>
      </c>
    </row>
    <row r="3446" spans="1:19">
      <c r="A3446" t="s">
        <v>32177</v>
      </c>
      <c r="B3446" t="s">
        <v>32178</v>
      </c>
      <c r="C3446" t="s">
        <v>49</v>
      </c>
      <c r="D3446" t="s">
        <v>32179</v>
      </c>
      <c r="E3446" t="s">
        <v>31444</v>
      </c>
      <c r="F3446" t="s">
        <v>32180</v>
      </c>
      <c r="G3446" t="s">
        <v>32181</v>
      </c>
      <c r="H3446" t="s">
        <v>32182</v>
      </c>
      <c r="I3446" t="s">
        <v>4841</v>
      </c>
      <c r="J3446" t="s">
        <v>7765</v>
      </c>
      <c r="K3446" t="s">
        <v>7766</v>
      </c>
      <c r="L3446" t="s">
        <v>123</v>
      </c>
      <c r="M3446" t="s">
        <v>7767</v>
      </c>
      <c r="N3446" t="s">
        <v>4972</v>
      </c>
      <c r="O3446" t="s">
        <v>7769</v>
      </c>
      <c r="P3446" t="s">
        <v>32183</v>
      </c>
      <c r="R3446" t="str">
        <f t="shared" si="106"/>
        <v>诸城</v>
      </c>
      <c r="S3446" t="str">
        <f t="shared" si="107"/>
        <v>0107</v>
      </c>
    </row>
    <row r="3447" spans="1:19">
      <c r="A3447" t="s">
        <v>32184</v>
      </c>
      <c r="B3447" t="s">
        <v>32185</v>
      </c>
      <c r="C3447" t="s">
        <v>49</v>
      </c>
      <c r="D3447" t="s">
        <v>32186</v>
      </c>
      <c r="E3447" t="s">
        <v>31444</v>
      </c>
      <c r="F3447" t="s">
        <v>32187</v>
      </c>
      <c r="G3447" t="s">
        <v>32188</v>
      </c>
      <c r="H3447" t="s">
        <v>32189</v>
      </c>
      <c r="I3447" t="s">
        <v>4828</v>
      </c>
      <c r="J3447" t="s">
        <v>15595</v>
      </c>
      <c r="K3447" t="s">
        <v>15596</v>
      </c>
      <c r="L3447" t="s">
        <v>50</v>
      </c>
      <c r="M3447" t="s">
        <v>5721</v>
      </c>
      <c r="N3447" t="s">
        <v>5069</v>
      </c>
      <c r="O3447" t="s">
        <v>15597</v>
      </c>
      <c r="P3447" t="s">
        <v>32190</v>
      </c>
      <c r="R3447" t="str">
        <f t="shared" si="106"/>
        <v>青州</v>
      </c>
      <c r="S3447" t="str">
        <f t="shared" si="107"/>
        <v>0107</v>
      </c>
    </row>
    <row r="3448" spans="1:19">
      <c r="A3448" t="s">
        <v>32191</v>
      </c>
      <c r="B3448" t="s">
        <v>32192</v>
      </c>
      <c r="C3448" t="s">
        <v>49</v>
      </c>
      <c r="D3448" t="s">
        <v>32193</v>
      </c>
      <c r="E3448" t="s">
        <v>31462</v>
      </c>
      <c r="F3448" t="s">
        <v>32194</v>
      </c>
      <c r="G3448" t="s">
        <v>32195</v>
      </c>
      <c r="H3448" t="s">
        <v>32196</v>
      </c>
      <c r="I3448" t="s">
        <v>12119</v>
      </c>
      <c r="J3448" t="s">
        <v>16151</v>
      </c>
      <c r="K3448" t="s">
        <v>16152</v>
      </c>
      <c r="L3448" t="s">
        <v>148</v>
      </c>
      <c r="M3448" t="s">
        <v>6391</v>
      </c>
      <c r="O3448" t="s">
        <v>16153</v>
      </c>
      <c r="P3448" t="s">
        <v>32197</v>
      </c>
      <c r="Q3448" t="s">
        <v>32198</v>
      </c>
      <c r="R3448" t="str">
        <f t="shared" si="106"/>
        <v>寒亭</v>
      </c>
      <c r="S3448" t="str">
        <f t="shared" si="107"/>
        <v>0107</v>
      </c>
    </row>
    <row r="3449" spans="1:19">
      <c r="A3449" t="s">
        <v>32199</v>
      </c>
      <c r="B3449" t="s">
        <v>32200</v>
      </c>
      <c r="C3449" t="s">
        <v>49</v>
      </c>
      <c r="D3449" t="s">
        <v>32201</v>
      </c>
      <c r="E3449" t="s">
        <v>31453</v>
      </c>
      <c r="F3449" t="s">
        <v>32202</v>
      </c>
      <c r="G3449" t="s">
        <v>32203</v>
      </c>
      <c r="H3449" t="s">
        <v>32204</v>
      </c>
      <c r="I3449" t="s">
        <v>5282</v>
      </c>
      <c r="J3449" t="s">
        <v>7467</v>
      </c>
      <c r="K3449" t="s">
        <v>7468</v>
      </c>
      <c r="L3449" t="s">
        <v>123</v>
      </c>
      <c r="M3449" t="s">
        <v>7210</v>
      </c>
      <c r="N3449" t="s">
        <v>5487</v>
      </c>
      <c r="O3449" t="s">
        <v>7469</v>
      </c>
      <c r="P3449" t="s">
        <v>32205</v>
      </c>
      <c r="R3449" t="str">
        <f t="shared" si="106"/>
        <v>诸城</v>
      </c>
      <c r="S3449" t="str">
        <f t="shared" si="107"/>
        <v>0107</v>
      </c>
    </row>
    <row r="3450" spans="1:19">
      <c r="A3450" t="s">
        <v>32206</v>
      </c>
      <c r="B3450" t="s">
        <v>32207</v>
      </c>
      <c r="C3450" t="s">
        <v>49</v>
      </c>
      <c r="D3450" t="s">
        <v>32208</v>
      </c>
      <c r="E3450" t="s">
        <v>30978</v>
      </c>
      <c r="F3450" t="s">
        <v>32209</v>
      </c>
      <c r="G3450" t="s">
        <v>32210</v>
      </c>
      <c r="H3450" t="s">
        <v>32211</v>
      </c>
      <c r="I3450" t="s">
        <v>4785</v>
      </c>
      <c r="J3450" t="s">
        <v>7677</v>
      </c>
      <c r="K3450" t="s">
        <v>7678</v>
      </c>
      <c r="L3450" t="s">
        <v>86</v>
      </c>
      <c r="M3450" t="s">
        <v>7679</v>
      </c>
      <c r="N3450" t="s">
        <v>5907</v>
      </c>
      <c r="O3450" t="s">
        <v>7680</v>
      </c>
      <c r="P3450" t="s">
        <v>32212</v>
      </c>
      <c r="Q3450" t="s">
        <v>32213</v>
      </c>
      <c r="R3450" t="str">
        <f t="shared" si="106"/>
        <v>坊子</v>
      </c>
      <c r="S3450" t="str">
        <f t="shared" si="107"/>
        <v>0107</v>
      </c>
    </row>
    <row r="3451" spans="1:19">
      <c r="A3451" t="s">
        <v>1562</v>
      </c>
      <c r="B3451" t="s">
        <v>32214</v>
      </c>
      <c r="C3451" t="s">
        <v>49</v>
      </c>
      <c r="D3451" t="s">
        <v>32215</v>
      </c>
      <c r="E3451" t="s">
        <v>31020</v>
      </c>
      <c r="F3451" t="s">
        <v>32216</v>
      </c>
      <c r="G3451" t="s">
        <v>1560</v>
      </c>
      <c r="H3451" t="s">
        <v>32217</v>
      </c>
      <c r="I3451" t="s">
        <v>12119</v>
      </c>
      <c r="J3451" t="s">
        <v>6750</v>
      </c>
      <c r="K3451" t="s">
        <v>6751</v>
      </c>
      <c r="L3451" t="s">
        <v>237</v>
      </c>
      <c r="M3451" t="s">
        <v>4788</v>
      </c>
      <c r="N3451" t="s">
        <v>5619</v>
      </c>
      <c r="O3451" t="s">
        <v>6752</v>
      </c>
      <c r="P3451" t="s">
        <v>32218</v>
      </c>
      <c r="R3451" t="str">
        <f t="shared" si="106"/>
        <v>潍城</v>
      </c>
      <c r="S3451" t="str">
        <f t="shared" si="107"/>
        <v>0107</v>
      </c>
    </row>
    <row r="3452" spans="1:19">
      <c r="A3452" t="s">
        <v>32219</v>
      </c>
      <c r="B3452" t="s">
        <v>32220</v>
      </c>
      <c r="C3452" t="s">
        <v>49</v>
      </c>
      <c r="D3452" t="s">
        <v>32221</v>
      </c>
      <c r="E3452" t="s">
        <v>30978</v>
      </c>
      <c r="F3452" t="s">
        <v>32222</v>
      </c>
      <c r="G3452" t="s">
        <v>32223</v>
      </c>
      <c r="H3452" t="s">
        <v>32224</v>
      </c>
      <c r="I3452" t="s">
        <v>5052</v>
      </c>
      <c r="J3452" t="s">
        <v>6020</v>
      </c>
      <c r="K3452" t="s">
        <v>6021</v>
      </c>
      <c r="L3452" t="s">
        <v>123</v>
      </c>
      <c r="M3452" t="s">
        <v>6022</v>
      </c>
      <c r="N3452" t="s">
        <v>5421</v>
      </c>
      <c r="O3452" t="s">
        <v>6023</v>
      </c>
      <c r="P3452" t="s">
        <v>32225</v>
      </c>
      <c r="Q3452" t="s">
        <v>32226</v>
      </c>
      <c r="R3452" t="str">
        <f t="shared" si="106"/>
        <v>诸城</v>
      </c>
      <c r="S3452" t="str">
        <f t="shared" si="107"/>
        <v>0107</v>
      </c>
    </row>
    <row r="3453" spans="1:19">
      <c r="A3453" t="s">
        <v>1594</v>
      </c>
      <c r="B3453" t="s">
        <v>32227</v>
      </c>
      <c r="C3453" t="s">
        <v>49</v>
      </c>
      <c r="D3453" t="s">
        <v>32228</v>
      </c>
      <c r="E3453" t="s">
        <v>32229</v>
      </c>
      <c r="F3453" t="s">
        <v>32230</v>
      </c>
      <c r="G3453" t="s">
        <v>1592</v>
      </c>
      <c r="H3453" t="s">
        <v>32231</v>
      </c>
      <c r="I3453" t="s">
        <v>4785</v>
      </c>
      <c r="J3453" t="s">
        <v>5731</v>
      </c>
      <c r="K3453" t="s">
        <v>5732</v>
      </c>
      <c r="L3453" t="s">
        <v>77</v>
      </c>
      <c r="M3453" t="s">
        <v>5733</v>
      </c>
      <c r="N3453" t="s">
        <v>6308</v>
      </c>
      <c r="O3453" t="s">
        <v>5734</v>
      </c>
      <c r="P3453" t="s">
        <v>32232</v>
      </c>
      <c r="Q3453" t="s">
        <v>29058</v>
      </c>
      <c r="R3453" t="str">
        <f t="shared" si="106"/>
        <v>临朐</v>
      </c>
      <c r="S3453" t="str">
        <f t="shared" si="107"/>
        <v>0107</v>
      </c>
    </row>
    <row r="3454" spans="1:19">
      <c r="A3454" t="s">
        <v>32233</v>
      </c>
      <c r="B3454" t="s">
        <v>32234</v>
      </c>
      <c r="C3454" t="s">
        <v>49</v>
      </c>
      <c r="D3454" t="s">
        <v>32235</v>
      </c>
      <c r="E3454" t="s">
        <v>32236</v>
      </c>
      <c r="F3454" t="s">
        <v>32237</v>
      </c>
      <c r="G3454" t="s">
        <v>32238</v>
      </c>
      <c r="H3454" t="s">
        <v>32239</v>
      </c>
      <c r="I3454" t="s">
        <v>4828</v>
      </c>
      <c r="J3454" t="s">
        <v>17487</v>
      </c>
      <c r="K3454" t="s">
        <v>17488</v>
      </c>
      <c r="L3454" t="s">
        <v>50</v>
      </c>
      <c r="M3454" t="s">
        <v>5016</v>
      </c>
      <c r="N3454" t="s">
        <v>16864</v>
      </c>
      <c r="O3454" t="s">
        <v>17489</v>
      </c>
      <c r="P3454" t="s">
        <v>32240</v>
      </c>
      <c r="Q3454" t="s">
        <v>32241</v>
      </c>
      <c r="R3454" t="str">
        <f t="shared" si="106"/>
        <v>青州</v>
      </c>
      <c r="S3454" t="str">
        <f t="shared" si="107"/>
        <v>0107</v>
      </c>
    </row>
    <row r="3455" spans="1:19">
      <c r="A3455" t="s">
        <v>32242</v>
      </c>
      <c r="B3455" t="s">
        <v>32243</v>
      </c>
      <c r="C3455" t="s">
        <v>49</v>
      </c>
      <c r="D3455" t="s">
        <v>32244</v>
      </c>
      <c r="E3455" t="s">
        <v>30978</v>
      </c>
      <c r="F3455" t="s">
        <v>32245</v>
      </c>
      <c r="G3455" t="s">
        <v>32246</v>
      </c>
      <c r="H3455" t="s">
        <v>32247</v>
      </c>
      <c r="I3455" t="s">
        <v>4785</v>
      </c>
      <c r="J3455" t="s">
        <v>5340</v>
      </c>
      <c r="K3455" t="s">
        <v>5341</v>
      </c>
      <c r="L3455" t="s">
        <v>1136</v>
      </c>
      <c r="M3455" t="s">
        <v>5330</v>
      </c>
      <c r="O3455" t="s">
        <v>5342</v>
      </c>
      <c r="P3455" t="s">
        <v>32248</v>
      </c>
      <c r="Q3455" t="s">
        <v>32249</v>
      </c>
      <c r="R3455" t="str">
        <f t="shared" si="106"/>
        <v>昌乐</v>
      </c>
      <c r="S3455" t="str">
        <f t="shared" si="107"/>
        <v>0107</v>
      </c>
    </row>
    <row r="3456" spans="1:19">
      <c r="A3456" t="s">
        <v>32250</v>
      </c>
      <c r="B3456" t="s">
        <v>32251</v>
      </c>
      <c r="C3456" t="s">
        <v>49</v>
      </c>
      <c r="D3456" t="s">
        <v>32252</v>
      </c>
      <c r="E3456" t="s">
        <v>32004</v>
      </c>
      <c r="F3456" t="s">
        <v>32253</v>
      </c>
      <c r="G3456" t="s">
        <v>32254</v>
      </c>
      <c r="H3456" t="s">
        <v>32255</v>
      </c>
      <c r="I3456" t="s">
        <v>4841</v>
      </c>
      <c r="J3456" t="s">
        <v>5473</v>
      </c>
      <c r="K3456" t="s">
        <v>5474</v>
      </c>
      <c r="L3456" t="s">
        <v>86</v>
      </c>
      <c r="M3456" t="s">
        <v>5099</v>
      </c>
      <c r="N3456" t="s">
        <v>4972</v>
      </c>
      <c r="O3456" t="s">
        <v>5475</v>
      </c>
      <c r="P3456" t="s">
        <v>32256</v>
      </c>
      <c r="Q3456" t="s">
        <v>32257</v>
      </c>
      <c r="R3456" t="str">
        <f t="shared" si="106"/>
        <v>坊子</v>
      </c>
      <c r="S3456" t="str">
        <f t="shared" si="107"/>
        <v>0107</v>
      </c>
    </row>
    <row r="3457" spans="1:19">
      <c r="A3457" t="s">
        <v>32258</v>
      </c>
      <c r="B3457" t="s">
        <v>32259</v>
      </c>
      <c r="C3457" t="s">
        <v>49</v>
      </c>
      <c r="D3457" t="s">
        <v>32260</v>
      </c>
      <c r="E3457" t="s">
        <v>30978</v>
      </c>
      <c r="F3457" t="s">
        <v>32261</v>
      </c>
      <c r="G3457" t="s">
        <v>32262</v>
      </c>
      <c r="H3457" t="s">
        <v>32263</v>
      </c>
      <c r="I3457" t="s">
        <v>8967</v>
      </c>
      <c r="J3457" t="s">
        <v>21941</v>
      </c>
      <c r="K3457" t="s">
        <v>21942</v>
      </c>
      <c r="L3457" t="s">
        <v>60</v>
      </c>
      <c r="M3457" t="s">
        <v>5511</v>
      </c>
      <c r="N3457" t="s">
        <v>5211</v>
      </c>
      <c r="O3457" t="s">
        <v>21943</v>
      </c>
      <c r="P3457" t="s">
        <v>32264</v>
      </c>
      <c r="Q3457" t="s">
        <v>32265</v>
      </c>
      <c r="R3457" t="str">
        <f t="shared" ref="R3457:R3520" si="108">IF(OR(LEFT(L3457,2)="高新"),"奎文",IF(LEFT(L3457,2)="峡山","坊子",IF(LEFT(L3457,2)="滨海","寒亭",LEFT(L3457,2))))</f>
        <v>奎文</v>
      </c>
      <c r="S3457" t="str">
        <f t="shared" ref="S3457:S3520" si="109">TEXT(B3457,"mmdd")</f>
        <v>0107</v>
      </c>
    </row>
    <row r="3458" spans="1:19">
      <c r="A3458" t="s">
        <v>32266</v>
      </c>
      <c r="B3458" t="s">
        <v>32267</v>
      </c>
      <c r="C3458" t="s">
        <v>49</v>
      </c>
      <c r="D3458" t="s">
        <v>32268</v>
      </c>
      <c r="E3458" t="s">
        <v>30978</v>
      </c>
      <c r="F3458" t="s">
        <v>32269</v>
      </c>
      <c r="G3458" t="s">
        <v>32270</v>
      </c>
      <c r="H3458" t="s">
        <v>32271</v>
      </c>
      <c r="I3458" t="s">
        <v>4852</v>
      </c>
      <c r="J3458" t="s">
        <v>9116</v>
      </c>
      <c r="K3458" t="s">
        <v>9117</v>
      </c>
      <c r="L3458" t="s">
        <v>237</v>
      </c>
      <c r="M3458" t="s">
        <v>4788</v>
      </c>
      <c r="N3458" t="s">
        <v>6601</v>
      </c>
      <c r="O3458" t="s">
        <v>9118</v>
      </c>
      <c r="P3458" t="s">
        <v>32272</v>
      </c>
      <c r="Q3458" t="s">
        <v>32273</v>
      </c>
      <c r="R3458" t="str">
        <f t="shared" si="108"/>
        <v>潍城</v>
      </c>
      <c r="S3458" t="str">
        <f t="shared" si="109"/>
        <v>0107</v>
      </c>
    </row>
    <row r="3459" spans="1:19">
      <c r="A3459" t="s">
        <v>32274</v>
      </c>
      <c r="B3459" t="s">
        <v>32275</v>
      </c>
      <c r="C3459" t="s">
        <v>49</v>
      </c>
      <c r="D3459" t="s">
        <v>32276</v>
      </c>
      <c r="E3459" t="s">
        <v>31663</v>
      </c>
      <c r="F3459" t="s">
        <v>32277</v>
      </c>
      <c r="G3459" t="s">
        <v>32278</v>
      </c>
      <c r="H3459" t="s">
        <v>32279</v>
      </c>
      <c r="I3459" t="s">
        <v>4785</v>
      </c>
      <c r="J3459" t="s">
        <v>6031</v>
      </c>
      <c r="K3459" t="s">
        <v>6032</v>
      </c>
      <c r="L3459" t="s">
        <v>262</v>
      </c>
      <c r="M3459" t="s">
        <v>6033</v>
      </c>
      <c r="O3459" t="s">
        <v>6034</v>
      </c>
      <c r="P3459" t="s">
        <v>32280</v>
      </c>
      <c r="Q3459" t="s">
        <v>32281</v>
      </c>
      <c r="R3459" t="str">
        <f t="shared" si="108"/>
        <v>寒亭</v>
      </c>
      <c r="S3459" t="str">
        <f t="shared" si="109"/>
        <v>0107</v>
      </c>
    </row>
    <row r="3460" spans="1:19">
      <c r="A3460" t="s">
        <v>32282</v>
      </c>
      <c r="B3460" t="s">
        <v>32283</v>
      </c>
      <c r="C3460" t="s">
        <v>49</v>
      </c>
      <c r="D3460" t="s">
        <v>32284</v>
      </c>
      <c r="E3460" t="s">
        <v>31462</v>
      </c>
      <c r="F3460" t="s">
        <v>32285</v>
      </c>
      <c r="G3460" t="s">
        <v>32286</v>
      </c>
      <c r="H3460" t="s">
        <v>32287</v>
      </c>
      <c r="I3460" t="s">
        <v>12757</v>
      </c>
      <c r="J3460" t="s">
        <v>7929</v>
      </c>
      <c r="K3460" t="s">
        <v>7930</v>
      </c>
      <c r="L3460" t="s">
        <v>114</v>
      </c>
      <c r="M3460" t="s">
        <v>7931</v>
      </c>
      <c r="N3460" t="s">
        <v>6985</v>
      </c>
      <c r="O3460" t="s">
        <v>7932</v>
      </c>
      <c r="P3460" t="s">
        <v>32288</v>
      </c>
      <c r="R3460" t="str">
        <f t="shared" si="108"/>
        <v>高密</v>
      </c>
      <c r="S3460" t="str">
        <f t="shared" si="109"/>
        <v>0107</v>
      </c>
    </row>
    <row r="3461" spans="1:19">
      <c r="A3461" t="s">
        <v>32289</v>
      </c>
      <c r="B3461" t="s">
        <v>32290</v>
      </c>
      <c r="C3461" t="s">
        <v>49</v>
      </c>
      <c r="D3461" t="s">
        <v>32291</v>
      </c>
      <c r="E3461" t="s">
        <v>31020</v>
      </c>
      <c r="F3461" t="s">
        <v>32292</v>
      </c>
      <c r="G3461" t="s">
        <v>32293</v>
      </c>
      <c r="H3461" t="s">
        <v>32294</v>
      </c>
      <c r="I3461" t="s">
        <v>12119</v>
      </c>
      <c r="J3461" t="s">
        <v>12820</v>
      </c>
      <c r="K3461" t="s">
        <v>12821</v>
      </c>
      <c r="L3461" t="s">
        <v>50</v>
      </c>
      <c r="M3461" t="s">
        <v>5877</v>
      </c>
      <c r="N3461" t="s">
        <v>5112</v>
      </c>
      <c r="O3461" t="s">
        <v>12822</v>
      </c>
      <c r="P3461" t="s">
        <v>32295</v>
      </c>
      <c r="Q3461" t="s">
        <v>32296</v>
      </c>
      <c r="R3461" t="str">
        <f t="shared" si="108"/>
        <v>青州</v>
      </c>
      <c r="S3461" t="str">
        <f t="shared" si="109"/>
        <v>0107</v>
      </c>
    </row>
    <row r="3462" spans="1:19">
      <c r="A3462" t="s">
        <v>1586</v>
      </c>
      <c r="B3462" t="s">
        <v>32297</v>
      </c>
      <c r="C3462" t="s">
        <v>49</v>
      </c>
      <c r="D3462" t="s">
        <v>32298</v>
      </c>
      <c r="E3462" t="s">
        <v>31788</v>
      </c>
      <c r="F3462" t="s">
        <v>32299</v>
      </c>
      <c r="G3462" t="s">
        <v>1584</v>
      </c>
      <c r="H3462" t="s">
        <v>32300</v>
      </c>
      <c r="I3462" t="s">
        <v>12119</v>
      </c>
      <c r="J3462" t="s">
        <v>8915</v>
      </c>
      <c r="K3462" t="s">
        <v>8916</v>
      </c>
      <c r="L3462" t="s">
        <v>86</v>
      </c>
      <c r="M3462" t="s">
        <v>7679</v>
      </c>
      <c r="N3462" t="s">
        <v>5801</v>
      </c>
      <c r="O3462" t="s">
        <v>8917</v>
      </c>
      <c r="P3462" t="s">
        <v>32301</v>
      </c>
      <c r="R3462" t="str">
        <f t="shared" si="108"/>
        <v>坊子</v>
      </c>
      <c r="S3462" t="str">
        <f t="shared" si="109"/>
        <v>0107</v>
      </c>
    </row>
    <row r="3463" spans="1:19">
      <c r="A3463" t="s">
        <v>32302</v>
      </c>
      <c r="B3463" t="s">
        <v>32303</v>
      </c>
      <c r="C3463" t="s">
        <v>49</v>
      </c>
      <c r="D3463" t="s">
        <v>32304</v>
      </c>
      <c r="E3463" t="s">
        <v>30978</v>
      </c>
      <c r="F3463" t="s">
        <v>32305</v>
      </c>
      <c r="G3463" t="s">
        <v>32306</v>
      </c>
      <c r="H3463" t="s">
        <v>32307</v>
      </c>
      <c r="I3463" t="s">
        <v>23863</v>
      </c>
      <c r="J3463" t="s">
        <v>8219</v>
      </c>
      <c r="K3463" t="s">
        <v>8220</v>
      </c>
      <c r="L3463" t="s">
        <v>123</v>
      </c>
      <c r="M3463" t="s">
        <v>4994</v>
      </c>
      <c r="N3463" t="s">
        <v>4832</v>
      </c>
      <c r="O3463" t="s">
        <v>8221</v>
      </c>
      <c r="P3463" t="s">
        <v>32308</v>
      </c>
      <c r="Q3463" t="s">
        <v>32309</v>
      </c>
      <c r="R3463" t="str">
        <f t="shared" si="108"/>
        <v>诸城</v>
      </c>
      <c r="S3463" t="str">
        <f t="shared" si="109"/>
        <v>0107</v>
      </c>
    </row>
    <row r="3464" spans="1:19">
      <c r="A3464" t="s">
        <v>32310</v>
      </c>
      <c r="B3464" t="s">
        <v>32311</v>
      </c>
      <c r="C3464" t="s">
        <v>49</v>
      </c>
      <c r="D3464" t="s">
        <v>32312</v>
      </c>
      <c r="E3464" t="s">
        <v>32313</v>
      </c>
      <c r="F3464" t="s">
        <v>32314</v>
      </c>
      <c r="G3464" t="s">
        <v>32315</v>
      </c>
      <c r="H3464" t="s">
        <v>32316</v>
      </c>
      <c r="I3464" t="s">
        <v>12757</v>
      </c>
      <c r="J3464" t="s">
        <v>7639</v>
      </c>
      <c r="K3464" t="s">
        <v>7640</v>
      </c>
      <c r="L3464" t="s">
        <v>114</v>
      </c>
      <c r="M3464" t="s">
        <v>7084</v>
      </c>
      <c r="N3464" t="s">
        <v>4905</v>
      </c>
      <c r="O3464" t="s">
        <v>7641</v>
      </c>
      <c r="P3464" t="s">
        <v>32317</v>
      </c>
      <c r="R3464" t="str">
        <f t="shared" si="108"/>
        <v>高密</v>
      </c>
      <c r="S3464" t="str">
        <f t="shared" si="109"/>
        <v>0107</v>
      </c>
    </row>
    <row r="3465" spans="1:19">
      <c r="A3465" t="s">
        <v>1706</v>
      </c>
      <c r="B3465" t="s">
        <v>32318</v>
      </c>
      <c r="C3465" t="s">
        <v>49</v>
      </c>
      <c r="D3465" t="s">
        <v>32319</v>
      </c>
      <c r="E3465" t="s">
        <v>31519</v>
      </c>
      <c r="F3465" t="s">
        <v>32320</v>
      </c>
      <c r="G3465" t="s">
        <v>1704</v>
      </c>
      <c r="H3465" t="s">
        <v>32321</v>
      </c>
      <c r="I3465" t="s">
        <v>5282</v>
      </c>
      <c r="J3465" t="s">
        <v>6740</v>
      </c>
      <c r="K3465" t="s">
        <v>6741</v>
      </c>
      <c r="L3465" t="s">
        <v>60</v>
      </c>
      <c r="M3465" t="s">
        <v>5888</v>
      </c>
      <c r="N3465" t="s">
        <v>4972</v>
      </c>
      <c r="O3465" t="s">
        <v>6742</v>
      </c>
      <c r="P3465" t="s">
        <v>32322</v>
      </c>
      <c r="Q3465" t="s">
        <v>31370</v>
      </c>
      <c r="R3465" t="str">
        <f t="shared" si="108"/>
        <v>奎文</v>
      </c>
      <c r="S3465" t="str">
        <f t="shared" si="109"/>
        <v>0107</v>
      </c>
    </row>
    <row r="3466" spans="1:19">
      <c r="A3466" t="s">
        <v>32323</v>
      </c>
      <c r="B3466" t="s">
        <v>32324</v>
      </c>
      <c r="C3466" t="s">
        <v>49</v>
      </c>
      <c r="D3466" t="s">
        <v>32325</v>
      </c>
      <c r="E3466" t="s">
        <v>30978</v>
      </c>
      <c r="F3466" t="s">
        <v>32326</v>
      </c>
      <c r="G3466" t="s">
        <v>32327</v>
      </c>
      <c r="H3466" t="s">
        <v>32328</v>
      </c>
      <c r="I3466" t="s">
        <v>4813</v>
      </c>
      <c r="J3466" t="s">
        <v>6916</v>
      </c>
      <c r="K3466" t="s">
        <v>6917</v>
      </c>
      <c r="L3466" t="s">
        <v>148</v>
      </c>
      <c r="M3466" t="s">
        <v>6918</v>
      </c>
      <c r="N3466" t="s">
        <v>8593</v>
      </c>
      <c r="O3466" t="s">
        <v>6919</v>
      </c>
      <c r="P3466" t="s">
        <v>32329</v>
      </c>
      <c r="Q3466" t="s">
        <v>32330</v>
      </c>
      <c r="R3466" t="str">
        <f t="shared" si="108"/>
        <v>寒亭</v>
      </c>
      <c r="S3466" t="str">
        <f t="shared" si="109"/>
        <v>0107</v>
      </c>
    </row>
    <row r="3467" spans="1:19">
      <c r="A3467" t="s">
        <v>32331</v>
      </c>
      <c r="B3467" t="s">
        <v>32332</v>
      </c>
      <c r="C3467" t="s">
        <v>49</v>
      </c>
      <c r="D3467" t="s">
        <v>32333</v>
      </c>
      <c r="E3467" t="s">
        <v>30978</v>
      </c>
      <c r="F3467" t="s">
        <v>32334</v>
      </c>
      <c r="G3467" t="s">
        <v>32335</v>
      </c>
      <c r="H3467" t="s">
        <v>32336</v>
      </c>
      <c r="I3467" t="s">
        <v>5835</v>
      </c>
      <c r="J3467" t="s">
        <v>11849</v>
      </c>
      <c r="K3467" t="s">
        <v>11850</v>
      </c>
      <c r="L3467" t="s">
        <v>95</v>
      </c>
      <c r="M3467" t="s">
        <v>5709</v>
      </c>
      <c r="N3467" t="s">
        <v>5030</v>
      </c>
      <c r="O3467" t="s">
        <v>11851</v>
      </c>
      <c r="P3467" t="s">
        <v>32337</v>
      </c>
      <c r="R3467" t="str">
        <f t="shared" si="108"/>
        <v>安丘</v>
      </c>
      <c r="S3467" t="str">
        <f t="shared" si="109"/>
        <v>0107</v>
      </c>
    </row>
    <row r="3468" spans="1:19">
      <c r="A3468" t="s">
        <v>32338</v>
      </c>
      <c r="B3468" t="s">
        <v>32339</v>
      </c>
      <c r="C3468" t="s">
        <v>49</v>
      </c>
      <c r="D3468" t="s">
        <v>32340</v>
      </c>
      <c r="E3468" t="s">
        <v>30978</v>
      </c>
      <c r="F3468" t="s">
        <v>32341</v>
      </c>
      <c r="G3468" t="s">
        <v>32342</v>
      </c>
      <c r="H3468" t="s">
        <v>32343</v>
      </c>
      <c r="I3468" t="s">
        <v>7400</v>
      </c>
      <c r="J3468" t="s">
        <v>6161</v>
      </c>
      <c r="K3468" t="s">
        <v>6162</v>
      </c>
      <c r="L3468" t="s">
        <v>95</v>
      </c>
      <c r="M3468" t="s">
        <v>5709</v>
      </c>
      <c r="N3468" t="s">
        <v>4983</v>
      </c>
      <c r="O3468" t="s">
        <v>6163</v>
      </c>
      <c r="P3468" t="s">
        <v>32344</v>
      </c>
      <c r="Q3468" t="s">
        <v>32345</v>
      </c>
      <c r="R3468" t="str">
        <f t="shared" si="108"/>
        <v>安丘</v>
      </c>
      <c r="S3468" t="str">
        <f t="shared" si="109"/>
        <v>0107</v>
      </c>
    </row>
    <row r="3469" spans="1:19">
      <c r="A3469" t="s">
        <v>32346</v>
      </c>
      <c r="B3469" t="s">
        <v>32347</v>
      </c>
      <c r="C3469" t="s">
        <v>49</v>
      </c>
      <c r="D3469" t="s">
        <v>32348</v>
      </c>
      <c r="E3469" t="s">
        <v>31462</v>
      </c>
      <c r="F3469" t="s">
        <v>32349</v>
      </c>
      <c r="G3469" t="s">
        <v>32350</v>
      </c>
      <c r="H3469" t="s">
        <v>32351</v>
      </c>
      <c r="I3469" t="s">
        <v>12844</v>
      </c>
      <c r="J3469" t="s">
        <v>7166</v>
      </c>
      <c r="K3469" t="s">
        <v>7167</v>
      </c>
      <c r="L3469" t="s">
        <v>123</v>
      </c>
      <c r="M3469" t="s">
        <v>5364</v>
      </c>
      <c r="N3469" t="s">
        <v>5939</v>
      </c>
      <c r="O3469" t="s">
        <v>7168</v>
      </c>
      <c r="P3469" t="s">
        <v>32352</v>
      </c>
      <c r="R3469" t="str">
        <f t="shared" si="108"/>
        <v>诸城</v>
      </c>
      <c r="S3469" t="str">
        <f t="shared" si="109"/>
        <v>0107</v>
      </c>
    </row>
    <row r="3470" spans="1:19">
      <c r="A3470" t="s">
        <v>32353</v>
      </c>
      <c r="B3470" t="s">
        <v>32354</v>
      </c>
      <c r="C3470" t="s">
        <v>49</v>
      </c>
      <c r="D3470" t="s">
        <v>32355</v>
      </c>
      <c r="E3470" t="s">
        <v>32356</v>
      </c>
      <c r="F3470" t="s">
        <v>32357</v>
      </c>
      <c r="G3470" t="s">
        <v>32358</v>
      </c>
      <c r="H3470" t="s">
        <v>32359</v>
      </c>
      <c r="I3470" t="s">
        <v>12119</v>
      </c>
      <c r="J3470" t="s">
        <v>6804</v>
      </c>
      <c r="K3470" t="s">
        <v>6805</v>
      </c>
      <c r="L3470" t="s">
        <v>123</v>
      </c>
      <c r="M3470" t="s">
        <v>4994</v>
      </c>
      <c r="N3470" t="s">
        <v>4832</v>
      </c>
      <c r="O3470" t="s">
        <v>6806</v>
      </c>
      <c r="P3470" t="s">
        <v>32360</v>
      </c>
      <c r="R3470" t="str">
        <f t="shared" si="108"/>
        <v>诸城</v>
      </c>
      <c r="S3470" t="str">
        <f t="shared" si="109"/>
        <v>0107</v>
      </c>
    </row>
    <row r="3471" spans="1:19">
      <c r="A3471" t="s">
        <v>32361</v>
      </c>
      <c r="B3471" t="s">
        <v>32362</v>
      </c>
      <c r="C3471" t="s">
        <v>49</v>
      </c>
      <c r="D3471" t="s">
        <v>32363</v>
      </c>
      <c r="E3471" t="s">
        <v>30978</v>
      </c>
      <c r="F3471" t="s">
        <v>32364</v>
      </c>
      <c r="G3471" t="s">
        <v>32365</v>
      </c>
      <c r="H3471" t="s">
        <v>32211</v>
      </c>
      <c r="I3471" t="s">
        <v>4852</v>
      </c>
      <c r="J3471" t="s">
        <v>5234</v>
      </c>
      <c r="K3471" t="s">
        <v>5235</v>
      </c>
      <c r="L3471" t="s">
        <v>50</v>
      </c>
      <c r="M3471" t="s">
        <v>5236</v>
      </c>
      <c r="N3471" t="s">
        <v>7558</v>
      </c>
      <c r="O3471" t="s">
        <v>5237</v>
      </c>
      <c r="P3471" t="s">
        <v>32366</v>
      </c>
      <c r="R3471" t="str">
        <f t="shared" si="108"/>
        <v>青州</v>
      </c>
      <c r="S3471" t="str">
        <f t="shared" si="109"/>
        <v>0107</v>
      </c>
    </row>
    <row r="3472" spans="1:19">
      <c r="A3472" t="s">
        <v>32367</v>
      </c>
      <c r="B3472" t="s">
        <v>32368</v>
      </c>
      <c r="C3472" t="s">
        <v>49</v>
      </c>
      <c r="D3472" t="s">
        <v>32369</v>
      </c>
      <c r="E3472" t="s">
        <v>31020</v>
      </c>
      <c r="F3472" t="s">
        <v>32370</v>
      </c>
      <c r="G3472" t="s">
        <v>32371</v>
      </c>
      <c r="H3472" t="s">
        <v>32372</v>
      </c>
      <c r="I3472" t="s">
        <v>12119</v>
      </c>
      <c r="J3472" t="s">
        <v>10006</v>
      </c>
      <c r="K3472" t="s">
        <v>10007</v>
      </c>
      <c r="L3472" t="s">
        <v>60</v>
      </c>
      <c r="M3472" t="s">
        <v>5888</v>
      </c>
      <c r="N3472" t="s">
        <v>10295</v>
      </c>
      <c r="O3472" t="s">
        <v>10008</v>
      </c>
      <c r="P3472" t="s">
        <v>32373</v>
      </c>
      <c r="Q3472" t="s">
        <v>32374</v>
      </c>
      <c r="R3472" t="str">
        <f t="shared" si="108"/>
        <v>奎文</v>
      </c>
      <c r="S3472" t="str">
        <f t="shared" si="109"/>
        <v>0107</v>
      </c>
    </row>
    <row r="3473" spans="1:19">
      <c r="A3473" t="s">
        <v>32375</v>
      </c>
      <c r="B3473" t="s">
        <v>32376</v>
      </c>
      <c r="C3473" t="s">
        <v>49</v>
      </c>
      <c r="D3473" t="s">
        <v>32377</v>
      </c>
      <c r="E3473" t="s">
        <v>30978</v>
      </c>
      <c r="F3473" t="s">
        <v>32378</v>
      </c>
      <c r="G3473" t="s">
        <v>32379</v>
      </c>
      <c r="H3473" t="s">
        <v>32380</v>
      </c>
      <c r="I3473" t="s">
        <v>4813</v>
      </c>
      <c r="J3473" t="s">
        <v>9661</v>
      </c>
      <c r="K3473" t="s">
        <v>9662</v>
      </c>
      <c r="L3473" t="s">
        <v>105</v>
      </c>
      <c r="M3473" t="s">
        <v>5029</v>
      </c>
      <c r="N3473" t="s">
        <v>4789</v>
      </c>
      <c r="O3473" t="s">
        <v>9663</v>
      </c>
      <c r="P3473" t="s">
        <v>32381</v>
      </c>
      <c r="R3473" t="str">
        <f t="shared" si="108"/>
        <v>寿光</v>
      </c>
      <c r="S3473" t="str">
        <f t="shared" si="109"/>
        <v>0107</v>
      </c>
    </row>
    <row r="3474" spans="1:19">
      <c r="A3474" t="s">
        <v>32382</v>
      </c>
      <c r="B3474" t="s">
        <v>32383</v>
      </c>
      <c r="C3474" t="s">
        <v>49</v>
      </c>
      <c r="D3474" t="s">
        <v>32384</v>
      </c>
      <c r="E3474" t="s">
        <v>31020</v>
      </c>
      <c r="F3474" t="s">
        <v>32385</v>
      </c>
      <c r="G3474" t="s">
        <v>32386</v>
      </c>
      <c r="H3474" t="s">
        <v>32387</v>
      </c>
      <c r="I3474" t="s">
        <v>12119</v>
      </c>
      <c r="J3474" t="s">
        <v>10465</v>
      </c>
      <c r="K3474" t="s">
        <v>10466</v>
      </c>
      <c r="L3474" t="s">
        <v>123</v>
      </c>
      <c r="M3474" t="s">
        <v>4932</v>
      </c>
      <c r="N3474" t="s">
        <v>10348</v>
      </c>
      <c r="O3474" t="s">
        <v>10467</v>
      </c>
      <c r="P3474" t="s">
        <v>32388</v>
      </c>
      <c r="R3474" t="str">
        <f t="shared" si="108"/>
        <v>诸城</v>
      </c>
      <c r="S3474" t="str">
        <f t="shared" si="109"/>
        <v>0107</v>
      </c>
    </row>
    <row r="3475" spans="1:19">
      <c r="A3475" t="s">
        <v>32389</v>
      </c>
      <c r="B3475" t="s">
        <v>32390</v>
      </c>
      <c r="C3475" t="s">
        <v>49</v>
      </c>
      <c r="D3475" t="s">
        <v>32391</v>
      </c>
      <c r="E3475" t="s">
        <v>31462</v>
      </c>
      <c r="F3475" t="s">
        <v>32392</v>
      </c>
      <c r="G3475" t="s">
        <v>32393</v>
      </c>
      <c r="H3475" t="s">
        <v>32394</v>
      </c>
      <c r="I3475" t="s">
        <v>12119</v>
      </c>
      <c r="J3475" t="s">
        <v>9807</v>
      </c>
      <c r="K3475" t="s">
        <v>9808</v>
      </c>
      <c r="L3475" t="s">
        <v>95</v>
      </c>
      <c r="M3475" t="s">
        <v>4844</v>
      </c>
      <c r="O3475" t="s">
        <v>9809</v>
      </c>
      <c r="P3475" t="s">
        <v>32395</v>
      </c>
      <c r="Q3475" t="s">
        <v>32396</v>
      </c>
      <c r="R3475" t="str">
        <f t="shared" si="108"/>
        <v>安丘</v>
      </c>
      <c r="S3475" t="str">
        <f t="shared" si="109"/>
        <v>0107</v>
      </c>
    </row>
    <row r="3476" spans="1:19">
      <c r="A3476" t="s">
        <v>32397</v>
      </c>
      <c r="B3476" t="s">
        <v>32398</v>
      </c>
      <c r="C3476" t="s">
        <v>49</v>
      </c>
      <c r="D3476" t="s">
        <v>32399</v>
      </c>
      <c r="E3476" t="s">
        <v>31462</v>
      </c>
      <c r="F3476" t="s">
        <v>32400</v>
      </c>
      <c r="G3476" t="s">
        <v>32401</v>
      </c>
      <c r="H3476" t="s">
        <v>32402</v>
      </c>
      <c r="I3476" t="s">
        <v>12119</v>
      </c>
      <c r="J3476" t="s">
        <v>6955</v>
      </c>
      <c r="K3476" t="s">
        <v>6956</v>
      </c>
      <c r="L3476" t="s">
        <v>114</v>
      </c>
      <c r="M3476" t="s">
        <v>5486</v>
      </c>
      <c r="N3476" t="s">
        <v>4832</v>
      </c>
      <c r="O3476" t="s">
        <v>6957</v>
      </c>
      <c r="P3476" t="s">
        <v>32403</v>
      </c>
      <c r="R3476" t="str">
        <f t="shared" si="108"/>
        <v>高密</v>
      </c>
      <c r="S3476" t="str">
        <f t="shared" si="109"/>
        <v>0107</v>
      </c>
    </row>
    <row r="3477" spans="1:19">
      <c r="A3477" t="s">
        <v>32404</v>
      </c>
      <c r="B3477" t="s">
        <v>32405</v>
      </c>
      <c r="C3477" t="s">
        <v>49</v>
      </c>
      <c r="D3477" t="s">
        <v>32406</v>
      </c>
      <c r="E3477" t="s">
        <v>31453</v>
      </c>
      <c r="F3477" t="s">
        <v>32407</v>
      </c>
      <c r="G3477" t="s">
        <v>32408</v>
      </c>
      <c r="H3477" t="s">
        <v>32409</v>
      </c>
      <c r="I3477" t="s">
        <v>5052</v>
      </c>
      <c r="J3477" t="s">
        <v>5053</v>
      </c>
      <c r="K3477" t="s">
        <v>5054</v>
      </c>
      <c r="L3477" t="s">
        <v>95</v>
      </c>
      <c r="M3477" t="s">
        <v>5055</v>
      </c>
      <c r="O3477" t="s">
        <v>5057</v>
      </c>
      <c r="P3477" t="s">
        <v>32410</v>
      </c>
      <c r="Q3477" t="s">
        <v>32411</v>
      </c>
      <c r="R3477" t="str">
        <f t="shared" si="108"/>
        <v>安丘</v>
      </c>
      <c r="S3477" t="str">
        <f t="shared" si="109"/>
        <v>0107</v>
      </c>
    </row>
    <row r="3478" spans="1:19">
      <c r="A3478" t="s">
        <v>32412</v>
      </c>
      <c r="B3478" t="s">
        <v>32413</v>
      </c>
      <c r="C3478" t="s">
        <v>49</v>
      </c>
      <c r="D3478" t="s">
        <v>32414</v>
      </c>
      <c r="E3478" t="s">
        <v>31462</v>
      </c>
      <c r="F3478" t="s">
        <v>32415</v>
      </c>
      <c r="G3478" t="s">
        <v>32416</v>
      </c>
      <c r="H3478" t="s">
        <v>32417</v>
      </c>
      <c r="I3478" t="s">
        <v>12119</v>
      </c>
      <c r="J3478" t="s">
        <v>5509</v>
      </c>
      <c r="K3478" t="s">
        <v>5510</v>
      </c>
      <c r="L3478" t="s">
        <v>60</v>
      </c>
      <c r="M3478" t="s">
        <v>5511</v>
      </c>
      <c r="O3478" t="s">
        <v>5512</v>
      </c>
      <c r="P3478" t="s">
        <v>32418</v>
      </c>
      <c r="R3478" t="str">
        <f t="shared" si="108"/>
        <v>奎文</v>
      </c>
      <c r="S3478" t="str">
        <f t="shared" si="109"/>
        <v>0107</v>
      </c>
    </row>
    <row r="3479" spans="1:19">
      <c r="A3479" t="s">
        <v>32419</v>
      </c>
      <c r="B3479" t="s">
        <v>32420</v>
      </c>
      <c r="C3479" t="s">
        <v>49</v>
      </c>
      <c r="D3479" t="s">
        <v>32421</v>
      </c>
      <c r="E3479" t="s">
        <v>31462</v>
      </c>
      <c r="F3479" t="s">
        <v>32422</v>
      </c>
      <c r="G3479" t="s">
        <v>32423</v>
      </c>
      <c r="H3479" t="s">
        <v>32424</v>
      </c>
      <c r="I3479" t="s">
        <v>4852</v>
      </c>
      <c r="J3479" t="s">
        <v>7136</v>
      </c>
      <c r="K3479" t="s">
        <v>7137</v>
      </c>
      <c r="L3479" t="s">
        <v>77</v>
      </c>
      <c r="M3479" t="s">
        <v>4803</v>
      </c>
      <c r="O3479" t="s">
        <v>7138</v>
      </c>
      <c r="P3479" t="s">
        <v>32425</v>
      </c>
      <c r="Q3479" t="s">
        <v>32426</v>
      </c>
      <c r="R3479" t="str">
        <f t="shared" si="108"/>
        <v>临朐</v>
      </c>
      <c r="S3479" t="str">
        <f t="shared" si="109"/>
        <v>0107</v>
      </c>
    </row>
    <row r="3480" spans="1:19">
      <c r="A3480" t="s">
        <v>32427</v>
      </c>
      <c r="B3480" t="s">
        <v>32428</v>
      </c>
      <c r="C3480" t="s">
        <v>49</v>
      </c>
      <c r="D3480" t="s">
        <v>32429</v>
      </c>
      <c r="E3480" t="s">
        <v>31462</v>
      </c>
      <c r="F3480" t="s">
        <v>32430</v>
      </c>
      <c r="G3480" t="s">
        <v>32431</v>
      </c>
      <c r="H3480" t="s">
        <v>32432</v>
      </c>
      <c r="I3480" t="s">
        <v>12119</v>
      </c>
      <c r="J3480" t="s">
        <v>9289</v>
      </c>
      <c r="K3480" t="s">
        <v>9290</v>
      </c>
      <c r="L3480" t="s">
        <v>114</v>
      </c>
      <c r="M3480" t="s">
        <v>4831</v>
      </c>
      <c r="O3480" t="s">
        <v>9291</v>
      </c>
      <c r="P3480" t="s">
        <v>32433</v>
      </c>
      <c r="R3480" t="str">
        <f t="shared" si="108"/>
        <v>高密</v>
      </c>
      <c r="S3480" t="str">
        <f t="shared" si="109"/>
        <v>0107</v>
      </c>
    </row>
    <row r="3481" spans="1:19">
      <c r="A3481" t="s">
        <v>32434</v>
      </c>
      <c r="B3481" t="s">
        <v>32435</v>
      </c>
      <c r="C3481" t="s">
        <v>49</v>
      </c>
      <c r="D3481" t="s">
        <v>32436</v>
      </c>
      <c r="E3481" t="s">
        <v>30978</v>
      </c>
      <c r="F3481" t="s">
        <v>32437</v>
      </c>
      <c r="G3481" t="s">
        <v>32438</v>
      </c>
      <c r="H3481" t="s">
        <v>32439</v>
      </c>
      <c r="I3481" t="s">
        <v>4955</v>
      </c>
      <c r="J3481" t="s">
        <v>5987</v>
      </c>
      <c r="K3481" t="s">
        <v>5988</v>
      </c>
      <c r="L3481" t="s">
        <v>95</v>
      </c>
      <c r="M3481" t="s">
        <v>5042</v>
      </c>
      <c r="N3481" t="s">
        <v>5421</v>
      </c>
      <c r="O3481" t="s">
        <v>5989</v>
      </c>
      <c r="P3481" t="s">
        <v>32440</v>
      </c>
      <c r="Q3481" t="s">
        <v>32441</v>
      </c>
      <c r="R3481" t="str">
        <f t="shared" si="108"/>
        <v>安丘</v>
      </c>
      <c r="S3481" t="str">
        <f t="shared" si="109"/>
        <v>0107</v>
      </c>
    </row>
    <row r="3482" spans="1:19">
      <c r="A3482" t="s">
        <v>32442</v>
      </c>
      <c r="B3482" t="s">
        <v>32443</v>
      </c>
      <c r="C3482" t="s">
        <v>49</v>
      </c>
      <c r="D3482" t="s">
        <v>32444</v>
      </c>
      <c r="E3482" t="s">
        <v>31462</v>
      </c>
      <c r="F3482" t="s">
        <v>32445</v>
      </c>
      <c r="G3482" t="s">
        <v>32446</v>
      </c>
      <c r="H3482" t="s">
        <v>32447</v>
      </c>
      <c r="I3482" t="s">
        <v>12119</v>
      </c>
      <c r="J3482" t="s">
        <v>6357</v>
      </c>
      <c r="K3482" t="s">
        <v>6358</v>
      </c>
      <c r="L3482" t="s">
        <v>60</v>
      </c>
      <c r="M3482" t="s">
        <v>5999</v>
      </c>
      <c r="O3482" t="s">
        <v>6359</v>
      </c>
      <c r="P3482" t="s">
        <v>32448</v>
      </c>
      <c r="R3482" t="str">
        <f t="shared" si="108"/>
        <v>奎文</v>
      </c>
      <c r="S3482" t="str">
        <f t="shared" si="109"/>
        <v>0107</v>
      </c>
    </row>
    <row r="3483" spans="1:19">
      <c r="A3483" t="s">
        <v>32449</v>
      </c>
      <c r="B3483" t="s">
        <v>32450</v>
      </c>
      <c r="C3483" t="s">
        <v>49</v>
      </c>
      <c r="D3483" t="s">
        <v>32451</v>
      </c>
      <c r="E3483" t="s">
        <v>31020</v>
      </c>
      <c r="F3483" t="s">
        <v>32452</v>
      </c>
      <c r="G3483" t="s">
        <v>32453</v>
      </c>
      <c r="H3483" t="s">
        <v>32454</v>
      </c>
      <c r="I3483" t="s">
        <v>12119</v>
      </c>
      <c r="J3483" t="s">
        <v>9082</v>
      </c>
      <c r="K3483" t="s">
        <v>9083</v>
      </c>
      <c r="L3483" t="s">
        <v>77</v>
      </c>
      <c r="M3483" t="s">
        <v>5733</v>
      </c>
      <c r="N3483" t="s">
        <v>5056</v>
      </c>
      <c r="O3483" t="s">
        <v>9084</v>
      </c>
      <c r="P3483" t="s">
        <v>32455</v>
      </c>
      <c r="R3483" t="str">
        <f t="shared" si="108"/>
        <v>临朐</v>
      </c>
      <c r="S3483" t="str">
        <f t="shared" si="109"/>
        <v>0107</v>
      </c>
    </row>
    <row r="3484" spans="1:19">
      <c r="A3484" t="s">
        <v>32456</v>
      </c>
      <c r="B3484" t="s">
        <v>32457</v>
      </c>
      <c r="C3484" t="s">
        <v>49</v>
      </c>
      <c r="D3484" t="s">
        <v>32458</v>
      </c>
      <c r="E3484" t="s">
        <v>31462</v>
      </c>
      <c r="F3484" t="s">
        <v>32459</v>
      </c>
      <c r="G3484" t="s">
        <v>32460</v>
      </c>
      <c r="H3484" t="s">
        <v>32461</v>
      </c>
      <c r="I3484" t="s">
        <v>5327</v>
      </c>
      <c r="J3484" t="s">
        <v>12985</v>
      </c>
      <c r="K3484" t="s">
        <v>12986</v>
      </c>
      <c r="L3484" t="s">
        <v>105</v>
      </c>
      <c r="M3484" t="s">
        <v>5769</v>
      </c>
      <c r="O3484" t="s">
        <v>12987</v>
      </c>
      <c r="P3484" t="s">
        <v>32462</v>
      </c>
      <c r="Q3484" t="s">
        <v>32463</v>
      </c>
      <c r="R3484" t="str">
        <f t="shared" si="108"/>
        <v>寿光</v>
      </c>
      <c r="S3484" t="str">
        <f t="shared" si="109"/>
        <v>0107</v>
      </c>
    </row>
    <row r="3485" spans="1:19">
      <c r="A3485" t="s">
        <v>32464</v>
      </c>
      <c r="B3485" t="s">
        <v>32465</v>
      </c>
      <c r="C3485" t="s">
        <v>49</v>
      </c>
      <c r="D3485" t="s">
        <v>32466</v>
      </c>
      <c r="E3485" t="s">
        <v>31462</v>
      </c>
      <c r="F3485" t="s">
        <v>32467</v>
      </c>
      <c r="G3485" t="s">
        <v>32468</v>
      </c>
      <c r="H3485" t="s">
        <v>32469</v>
      </c>
      <c r="I3485" t="s">
        <v>12119</v>
      </c>
      <c r="J3485" t="s">
        <v>8943</v>
      </c>
      <c r="K3485" t="s">
        <v>8944</v>
      </c>
      <c r="L3485" t="s">
        <v>1136</v>
      </c>
      <c r="M3485" t="s">
        <v>8945</v>
      </c>
      <c r="O3485" t="s">
        <v>8946</v>
      </c>
      <c r="P3485" t="s">
        <v>32470</v>
      </c>
      <c r="Q3485" t="s">
        <v>32471</v>
      </c>
      <c r="R3485" t="str">
        <f t="shared" si="108"/>
        <v>昌乐</v>
      </c>
      <c r="S3485" t="str">
        <f t="shared" si="109"/>
        <v>0107</v>
      </c>
    </row>
    <row r="3486" spans="1:19">
      <c r="A3486" t="s">
        <v>32472</v>
      </c>
      <c r="B3486" t="s">
        <v>32473</v>
      </c>
      <c r="C3486" t="s">
        <v>49</v>
      </c>
      <c r="D3486" t="s">
        <v>32474</v>
      </c>
      <c r="E3486" t="s">
        <v>30978</v>
      </c>
      <c r="F3486" t="s">
        <v>32475</v>
      </c>
      <c r="G3486" t="s">
        <v>32476</v>
      </c>
      <c r="H3486" t="s">
        <v>32477</v>
      </c>
      <c r="I3486" t="s">
        <v>4841</v>
      </c>
      <c r="J3486" t="s">
        <v>7845</v>
      </c>
      <c r="K3486" t="s">
        <v>7846</v>
      </c>
      <c r="L3486" t="s">
        <v>60</v>
      </c>
      <c r="M3486" t="s">
        <v>4774</v>
      </c>
      <c r="N3486" t="s">
        <v>12148</v>
      </c>
      <c r="O3486" t="s">
        <v>7847</v>
      </c>
      <c r="P3486" t="s">
        <v>32478</v>
      </c>
      <c r="Q3486" t="s">
        <v>32479</v>
      </c>
      <c r="R3486" t="str">
        <f t="shared" si="108"/>
        <v>奎文</v>
      </c>
      <c r="S3486" t="str">
        <f t="shared" si="109"/>
        <v>0107</v>
      </c>
    </row>
    <row r="3487" spans="1:19">
      <c r="A3487" t="s">
        <v>32480</v>
      </c>
      <c r="B3487" t="s">
        <v>32481</v>
      </c>
      <c r="C3487" t="s">
        <v>49</v>
      </c>
      <c r="D3487" t="s">
        <v>32482</v>
      </c>
      <c r="E3487" t="s">
        <v>31462</v>
      </c>
      <c r="F3487" t="s">
        <v>32483</v>
      </c>
      <c r="G3487" t="s">
        <v>32484</v>
      </c>
      <c r="H3487" t="s">
        <v>32485</v>
      </c>
      <c r="I3487" t="s">
        <v>4828</v>
      </c>
      <c r="J3487" t="s">
        <v>8294</v>
      </c>
      <c r="K3487" t="s">
        <v>8295</v>
      </c>
      <c r="L3487" t="s">
        <v>50</v>
      </c>
      <c r="M3487" t="s">
        <v>5877</v>
      </c>
      <c r="O3487" t="s">
        <v>8296</v>
      </c>
      <c r="P3487" t="s">
        <v>32486</v>
      </c>
      <c r="R3487" t="str">
        <f t="shared" si="108"/>
        <v>青州</v>
      </c>
      <c r="S3487" t="str">
        <f t="shared" si="109"/>
        <v>0107</v>
      </c>
    </row>
    <row r="3488" spans="1:19">
      <c r="A3488" t="s">
        <v>32487</v>
      </c>
      <c r="B3488" t="s">
        <v>32488</v>
      </c>
      <c r="C3488" t="s">
        <v>49</v>
      </c>
      <c r="D3488" t="s">
        <v>32489</v>
      </c>
      <c r="E3488" t="s">
        <v>30978</v>
      </c>
      <c r="F3488" t="s">
        <v>32490</v>
      </c>
      <c r="G3488" t="s">
        <v>32491</v>
      </c>
      <c r="H3488" t="s">
        <v>32492</v>
      </c>
      <c r="I3488" t="s">
        <v>4785</v>
      </c>
      <c r="J3488" t="s">
        <v>8081</v>
      </c>
      <c r="K3488" t="s">
        <v>8082</v>
      </c>
      <c r="L3488" t="s">
        <v>105</v>
      </c>
      <c r="M3488" t="s">
        <v>5133</v>
      </c>
      <c r="N3488" t="s">
        <v>5056</v>
      </c>
      <c r="O3488" t="s">
        <v>8083</v>
      </c>
      <c r="P3488" t="s">
        <v>32493</v>
      </c>
      <c r="Q3488" t="s">
        <v>32494</v>
      </c>
      <c r="R3488" t="str">
        <f t="shared" si="108"/>
        <v>寿光</v>
      </c>
      <c r="S3488" t="str">
        <f t="shared" si="109"/>
        <v>0107</v>
      </c>
    </row>
    <row r="3489" spans="1:19">
      <c r="A3489" t="s">
        <v>32495</v>
      </c>
      <c r="B3489" t="s">
        <v>32496</v>
      </c>
      <c r="C3489" t="s">
        <v>49</v>
      </c>
      <c r="D3489" t="s">
        <v>32497</v>
      </c>
      <c r="E3489" t="s">
        <v>30978</v>
      </c>
      <c r="F3489" t="s">
        <v>32498</v>
      </c>
      <c r="G3489" t="s">
        <v>32499</v>
      </c>
      <c r="H3489" t="s">
        <v>32500</v>
      </c>
      <c r="I3489" t="s">
        <v>4955</v>
      </c>
      <c r="J3489" t="s">
        <v>16844</v>
      </c>
      <c r="K3489" t="s">
        <v>16845</v>
      </c>
      <c r="L3489" t="s">
        <v>77</v>
      </c>
      <c r="M3489" t="s">
        <v>5733</v>
      </c>
      <c r="N3489" t="s">
        <v>4832</v>
      </c>
      <c r="O3489" t="s">
        <v>16846</v>
      </c>
      <c r="P3489" t="s">
        <v>32501</v>
      </c>
      <c r="Q3489" t="s">
        <v>32502</v>
      </c>
      <c r="R3489" t="str">
        <f t="shared" si="108"/>
        <v>临朐</v>
      </c>
      <c r="S3489" t="str">
        <f t="shared" si="109"/>
        <v>0107</v>
      </c>
    </row>
    <row r="3490" spans="1:19">
      <c r="A3490" t="s">
        <v>32503</v>
      </c>
      <c r="B3490" t="s">
        <v>32504</v>
      </c>
      <c r="C3490" t="s">
        <v>49</v>
      </c>
      <c r="D3490" t="s">
        <v>32505</v>
      </c>
      <c r="E3490" t="s">
        <v>31020</v>
      </c>
      <c r="F3490" t="s">
        <v>32506</v>
      </c>
      <c r="G3490" t="s">
        <v>32507</v>
      </c>
      <c r="H3490" t="s">
        <v>32508</v>
      </c>
      <c r="I3490" t="s">
        <v>12119</v>
      </c>
      <c r="J3490" t="s">
        <v>7666</v>
      </c>
      <c r="K3490" t="s">
        <v>7667</v>
      </c>
      <c r="L3490" t="s">
        <v>148</v>
      </c>
      <c r="M3490" t="s">
        <v>6713</v>
      </c>
      <c r="N3490" t="s">
        <v>6184</v>
      </c>
      <c r="O3490" t="s">
        <v>7668</v>
      </c>
      <c r="P3490" t="s">
        <v>32509</v>
      </c>
      <c r="R3490" t="str">
        <f t="shared" si="108"/>
        <v>寒亭</v>
      </c>
      <c r="S3490" t="str">
        <f t="shared" si="109"/>
        <v>0107</v>
      </c>
    </row>
    <row r="3491" spans="1:19">
      <c r="A3491" t="s">
        <v>32510</v>
      </c>
      <c r="B3491" t="s">
        <v>32511</v>
      </c>
      <c r="C3491" t="s">
        <v>49</v>
      </c>
      <c r="D3491" t="s">
        <v>32512</v>
      </c>
      <c r="E3491" t="s">
        <v>31462</v>
      </c>
      <c r="F3491" t="s">
        <v>32513</v>
      </c>
      <c r="G3491" t="s">
        <v>32514</v>
      </c>
      <c r="H3491" t="s">
        <v>32515</v>
      </c>
      <c r="I3491" t="s">
        <v>5221</v>
      </c>
      <c r="J3491" t="s">
        <v>10999</v>
      </c>
      <c r="K3491" t="s">
        <v>11000</v>
      </c>
      <c r="L3491" t="s">
        <v>237</v>
      </c>
      <c r="M3491" t="s">
        <v>5247</v>
      </c>
      <c r="O3491" t="s">
        <v>11001</v>
      </c>
      <c r="P3491" t="s">
        <v>32516</v>
      </c>
      <c r="R3491" t="str">
        <f t="shared" si="108"/>
        <v>潍城</v>
      </c>
      <c r="S3491" t="str">
        <f t="shared" si="109"/>
        <v>0107</v>
      </c>
    </row>
    <row r="3492" spans="1:19">
      <c r="A3492" t="s">
        <v>32517</v>
      </c>
      <c r="B3492" t="s">
        <v>32518</v>
      </c>
      <c r="C3492" t="s">
        <v>49</v>
      </c>
      <c r="D3492" t="s">
        <v>32519</v>
      </c>
      <c r="E3492" t="s">
        <v>31462</v>
      </c>
      <c r="F3492" t="s">
        <v>32520</v>
      </c>
      <c r="G3492" t="s">
        <v>32521</v>
      </c>
      <c r="H3492" t="s">
        <v>32522</v>
      </c>
      <c r="I3492" t="s">
        <v>12757</v>
      </c>
      <c r="J3492" t="s">
        <v>9770</v>
      </c>
      <c r="K3492" t="s">
        <v>9771</v>
      </c>
      <c r="L3492" t="s">
        <v>237</v>
      </c>
      <c r="M3492" t="s">
        <v>4971</v>
      </c>
      <c r="O3492" t="s">
        <v>9772</v>
      </c>
      <c r="P3492" t="s">
        <v>32523</v>
      </c>
      <c r="R3492" t="str">
        <f t="shared" si="108"/>
        <v>潍城</v>
      </c>
      <c r="S3492" t="str">
        <f t="shared" si="109"/>
        <v>0107</v>
      </c>
    </row>
    <row r="3493" spans="1:19">
      <c r="A3493" t="s">
        <v>32524</v>
      </c>
      <c r="B3493" t="s">
        <v>32525</v>
      </c>
      <c r="C3493" t="s">
        <v>49</v>
      </c>
      <c r="D3493" t="s">
        <v>32526</v>
      </c>
      <c r="E3493" t="s">
        <v>31462</v>
      </c>
      <c r="F3493" t="s">
        <v>32527</v>
      </c>
      <c r="G3493" t="s">
        <v>32528</v>
      </c>
      <c r="H3493" t="s">
        <v>32529</v>
      </c>
      <c r="I3493" t="s">
        <v>4852</v>
      </c>
      <c r="J3493" t="s">
        <v>9770</v>
      </c>
      <c r="K3493" t="s">
        <v>9771</v>
      </c>
      <c r="L3493" t="s">
        <v>237</v>
      </c>
      <c r="M3493" t="s">
        <v>4971</v>
      </c>
      <c r="O3493" t="s">
        <v>9772</v>
      </c>
      <c r="P3493" t="s">
        <v>32530</v>
      </c>
      <c r="Q3493" t="s">
        <v>32531</v>
      </c>
      <c r="R3493" t="str">
        <f t="shared" si="108"/>
        <v>潍城</v>
      </c>
      <c r="S3493" t="str">
        <f t="shared" si="109"/>
        <v>0107</v>
      </c>
    </row>
    <row r="3494" spans="1:19">
      <c r="A3494" t="s">
        <v>32532</v>
      </c>
      <c r="B3494" t="s">
        <v>32533</v>
      </c>
      <c r="C3494" t="s">
        <v>49</v>
      </c>
      <c r="D3494" t="s">
        <v>32534</v>
      </c>
      <c r="E3494" t="s">
        <v>31462</v>
      </c>
      <c r="F3494" t="s">
        <v>32535</v>
      </c>
      <c r="G3494" t="s">
        <v>32536</v>
      </c>
      <c r="H3494" t="s">
        <v>32537</v>
      </c>
      <c r="I3494" t="s">
        <v>12119</v>
      </c>
      <c r="J3494" t="s">
        <v>5283</v>
      </c>
      <c r="K3494" t="s">
        <v>5284</v>
      </c>
      <c r="L3494" t="s">
        <v>50</v>
      </c>
      <c r="M3494" t="s">
        <v>4816</v>
      </c>
      <c r="O3494" t="s">
        <v>5285</v>
      </c>
      <c r="P3494" t="s">
        <v>32538</v>
      </c>
      <c r="R3494" t="str">
        <f t="shared" si="108"/>
        <v>青州</v>
      </c>
      <c r="S3494" t="str">
        <f t="shared" si="109"/>
        <v>0107</v>
      </c>
    </row>
    <row r="3495" spans="1:19">
      <c r="A3495" t="s">
        <v>32539</v>
      </c>
      <c r="B3495" t="s">
        <v>32540</v>
      </c>
      <c r="C3495" t="s">
        <v>49</v>
      </c>
      <c r="D3495" t="s">
        <v>32541</v>
      </c>
      <c r="E3495" t="s">
        <v>30978</v>
      </c>
      <c r="F3495" t="s">
        <v>32542</v>
      </c>
      <c r="G3495" t="s">
        <v>32543</v>
      </c>
      <c r="H3495" t="s">
        <v>32544</v>
      </c>
      <c r="I3495" t="s">
        <v>4852</v>
      </c>
      <c r="J3495" t="s">
        <v>11530</v>
      </c>
      <c r="K3495" t="s">
        <v>11531</v>
      </c>
      <c r="L3495" t="s">
        <v>50</v>
      </c>
      <c r="M3495" t="s">
        <v>5260</v>
      </c>
      <c r="N3495" t="s">
        <v>9962</v>
      </c>
      <c r="O3495" t="s">
        <v>11532</v>
      </c>
      <c r="P3495" t="s">
        <v>32545</v>
      </c>
      <c r="R3495" t="str">
        <f t="shared" si="108"/>
        <v>青州</v>
      </c>
      <c r="S3495" t="str">
        <f t="shared" si="109"/>
        <v>0107</v>
      </c>
    </row>
    <row r="3496" spans="1:19">
      <c r="A3496" t="s">
        <v>32546</v>
      </c>
      <c r="B3496" t="s">
        <v>32547</v>
      </c>
      <c r="C3496" t="s">
        <v>49</v>
      </c>
      <c r="D3496" t="s">
        <v>32548</v>
      </c>
      <c r="E3496" t="s">
        <v>31462</v>
      </c>
      <c r="F3496" t="s">
        <v>32549</v>
      </c>
      <c r="G3496" t="s">
        <v>32550</v>
      </c>
      <c r="H3496" t="s">
        <v>32551</v>
      </c>
      <c r="I3496" t="s">
        <v>4828</v>
      </c>
      <c r="J3496" t="s">
        <v>8364</v>
      </c>
      <c r="K3496" t="s">
        <v>8365</v>
      </c>
      <c r="L3496" t="s">
        <v>50</v>
      </c>
      <c r="M3496" t="s">
        <v>6701</v>
      </c>
      <c r="P3496" t="s">
        <v>32552</v>
      </c>
      <c r="R3496" t="str">
        <f t="shared" si="108"/>
        <v>青州</v>
      </c>
      <c r="S3496" t="str">
        <f t="shared" si="109"/>
        <v>0107</v>
      </c>
    </row>
    <row r="3497" spans="1:19">
      <c r="A3497" t="s">
        <v>32553</v>
      </c>
      <c r="B3497" t="s">
        <v>32554</v>
      </c>
      <c r="C3497" t="s">
        <v>49</v>
      </c>
      <c r="D3497" t="s">
        <v>32555</v>
      </c>
      <c r="E3497" t="s">
        <v>31462</v>
      </c>
      <c r="F3497" t="s">
        <v>32556</v>
      </c>
      <c r="G3497" t="s">
        <v>32557</v>
      </c>
      <c r="H3497" t="s">
        <v>32558</v>
      </c>
      <c r="I3497" t="s">
        <v>4828</v>
      </c>
      <c r="J3497" t="s">
        <v>6172</v>
      </c>
      <c r="K3497" t="s">
        <v>6173</v>
      </c>
      <c r="L3497" t="s">
        <v>95</v>
      </c>
      <c r="M3497" t="s">
        <v>5042</v>
      </c>
      <c r="O3497" t="s">
        <v>6175</v>
      </c>
      <c r="P3497" t="s">
        <v>32559</v>
      </c>
      <c r="R3497" t="str">
        <f t="shared" si="108"/>
        <v>安丘</v>
      </c>
      <c r="S3497" t="str">
        <f t="shared" si="109"/>
        <v>0107</v>
      </c>
    </row>
    <row r="3498" spans="1:19">
      <c r="A3498" t="s">
        <v>32560</v>
      </c>
      <c r="B3498" t="s">
        <v>32561</v>
      </c>
      <c r="C3498" t="s">
        <v>49</v>
      </c>
      <c r="D3498" t="s">
        <v>32562</v>
      </c>
      <c r="E3498" t="s">
        <v>30978</v>
      </c>
      <c r="F3498" t="s">
        <v>32563</v>
      </c>
      <c r="G3498" t="s">
        <v>32564</v>
      </c>
      <c r="H3498" t="s">
        <v>32565</v>
      </c>
      <c r="I3498" t="s">
        <v>5541</v>
      </c>
      <c r="J3498" t="s">
        <v>8354</v>
      </c>
      <c r="K3498" t="s">
        <v>8355</v>
      </c>
      <c r="L3498" t="s">
        <v>95</v>
      </c>
      <c r="M3498" t="s">
        <v>5649</v>
      </c>
      <c r="N3498" t="s">
        <v>4789</v>
      </c>
      <c r="O3498" t="s">
        <v>8356</v>
      </c>
      <c r="P3498" t="s">
        <v>32566</v>
      </c>
      <c r="R3498" t="str">
        <f t="shared" si="108"/>
        <v>安丘</v>
      </c>
      <c r="S3498" t="str">
        <f t="shared" si="109"/>
        <v>0107</v>
      </c>
    </row>
    <row r="3499" spans="1:19">
      <c r="A3499" t="s">
        <v>32567</v>
      </c>
      <c r="B3499" t="s">
        <v>32568</v>
      </c>
      <c r="C3499" t="s">
        <v>49</v>
      </c>
      <c r="D3499" t="s">
        <v>32569</v>
      </c>
      <c r="E3499" t="s">
        <v>31462</v>
      </c>
      <c r="F3499" t="s">
        <v>32570</v>
      </c>
      <c r="G3499" t="s">
        <v>32571</v>
      </c>
      <c r="H3499" t="s">
        <v>32572</v>
      </c>
      <c r="I3499" t="s">
        <v>4841</v>
      </c>
      <c r="J3499" t="s">
        <v>5185</v>
      </c>
      <c r="K3499" t="s">
        <v>5186</v>
      </c>
      <c r="L3499" t="s">
        <v>237</v>
      </c>
      <c r="M3499" t="s">
        <v>4868</v>
      </c>
      <c r="O3499" t="s">
        <v>5187</v>
      </c>
      <c r="P3499" t="s">
        <v>32573</v>
      </c>
      <c r="Q3499" t="s">
        <v>32574</v>
      </c>
      <c r="R3499" t="str">
        <f t="shared" si="108"/>
        <v>潍城</v>
      </c>
      <c r="S3499" t="str">
        <f t="shared" si="109"/>
        <v>0107</v>
      </c>
    </row>
    <row r="3500" spans="1:19">
      <c r="A3500" t="s">
        <v>32575</v>
      </c>
      <c r="B3500" t="s">
        <v>32576</v>
      </c>
      <c r="C3500" t="s">
        <v>49</v>
      </c>
      <c r="D3500" t="s">
        <v>32577</v>
      </c>
      <c r="E3500" t="s">
        <v>30978</v>
      </c>
      <c r="F3500" t="s">
        <v>32578</v>
      </c>
      <c r="G3500" t="s">
        <v>32579</v>
      </c>
      <c r="H3500" t="s">
        <v>32580</v>
      </c>
      <c r="I3500" t="s">
        <v>5822</v>
      </c>
      <c r="J3500" t="s">
        <v>5669</v>
      </c>
      <c r="K3500" t="s">
        <v>5670</v>
      </c>
      <c r="L3500" t="s">
        <v>60</v>
      </c>
      <c r="M3500" t="s">
        <v>5511</v>
      </c>
      <c r="N3500" t="s">
        <v>9006</v>
      </c>
      <c r="O3500" t="s">
        <v>5671</v>
      </c>
      <c r="P3500" t="s">
        <v>32581</v>
      </c>
      <c r="Q3500" t="s">
        <v>32582</v>
      </c>
      <c r="R3500" t="str">
        <f t="shared" si="108"/>
        <v>奎文</v>
      </c>
      <c r="S3500" t="str">
        <f t="shared" si="109"/>
        <v>0107</v>
      </c>
    </row>
    <row r="3501" spans="1:19">
      <c r="A3501" t="s">
        <v>32583</v>
      </c>
      <c r="B3501" t="s">
        <v>32584</v>
      </c>
      <c r="C3501" t="s">
        <v>49</v>
      </c>
      <c r="D3501" t="s">
        <v>32585</v>
      </c>
      <c r="E3501" t="s">
        <v>31462</v>
      </c>
      <c r="F3501" t="s">
        <v>32586</v>
      </c>
      <c r="G3501" t="s">
        <v>32587</v>
      </c>
      <c r="H3501" t="s">
        <v>32588</v>
      </c>
      <c r="I3501" t="s">
        <v>4852</v>
      </c>
      <c r="J3501" t="s">
        <v>17320</v>
      </c>
      <c r="K3501" t="s">
        <v>17321</v>
      </c>
      <c r="L3501" t="s">
        <v>50</v>
      </c>
      <c r="M3501" t="s">
        <v>4855</v>
      </c>
      <c r="O3501" t="s">
        <v>17322</v>
      </c>
      <c r="P3501" t="s">
        <v>32589</v>
      </c>
      <c r="Q3501" t="s">
        <v>32590</v>
      </c>
      <c r="R3501" t="str">
        <f t="shared" si="108"/>
        <v>青州</v>
      </c>
      <c r="S3501" t="str">
        <f t="shared" si="109"/>
        <v>0107</v>
      </c>
    </row>
    <row r="3502" spans="1:19">
      <c r="A3502" t="s">
        <v>32591</v>
      </c>
      <c r="B3502" t="s">
        <v>32592</v>
      </c>
      <c r="C3502" t="s">
        <v>49</v>
      </c>
      <c r="D3502" t="s">
        <v>32593</v>
      </c>
      <c r="E3502" t="s">
        <v>31462</v>
      </c>
      <c r="F3502" t="s">
        <v>32594</v>
      </c>
      <c r="G3502" t="s">
        <v>32595</v>
      </c>
      <c r="H3502" t="s">
        <v>32596</v>
      </c>
      <c r="I3502" t="s">
        <v>4785</v>
      </c>
      <c r="J3502" t="s">
        <v>8764</v>
      </c>
      <c r="K3502" t="s">
        <v>8765</v>
      </c>
      <c r="L3502" t="s">
        <v>375</v>
      </c>
      <c r="M3502" t="s">
        <v>7334</v>
      </c>
      <c r="O3502" t="s">
        <v>8766</v>
      </c>
      <c r="P3502" t="s">
        <v>32597</v>
      </c>
      <c r="R3502" t="str">
        <f t="shared" si="108"/>
        <v>昌邑</v>
      </c>
      <c r="S3502" t="str">
        <f t="shared" si="109"/>
        <v>0107</v>
      </c>
    </row>
    <row r="3503" spans="1:19">
      <c r="A3503" t="s">
        <v>32598</v>
      </c>
      <c r="B3503" t="s">
        <v>32599</v>
      </c>
      <c r="C3503" t="s">
        <v>49</v>
      </c>
      <c r="D3503" t="s">
        <v>32600</v>
      </c>
      <c r="E3503" t="s">
        <v>31462</v>
      </c>
      <c r="F3503" t="s">
        <v>32601</v>
      </c>
      <c r="G3503" t="s">
        <v>32602</v>
      </c>
      <c r="H3503" t="s">
        <v>32603</v>
      </c>
      <c r="I3503" t="s">
        <v>4785</v>
      </c>
      <c r="J3503" t="s">
        <v>7544</v>
      </c>
      <c r="K3503" t="s">
        <v>7545</v>
      </c>
      <c r="L3503" t="s">
        <v>375</v>
      </c>
      <c r="M3503" t="s">
        <v>7334</v>
      </c>
      <c r="O3503" t="s">
        <v>7546</v>
      </c>
      <c r="P3503" t="s">
        <v>32604</v>
      </c>
      <c r="R3503" t="str">
        <f t="shared" si="108"/>
        <v>昌邑</v>
      </c>
      <c r="S3503" t="str">
        <f t="shared" si="109"/>
        <v>0107</v>
      </c>
    </row>
    <row r="3504" spans="1:19">
      <c r="A3504" t="s">
        <v>32605</v>
      </c>
      <c r="B3504" t="s">
        <v>32606</v>
      </c>
      <c r="C3504" t="s">
        <v>49</v>
      </c>
      <c r="D3504" t="s">
        <v>32607</v>
      </c>
      <c r="E3504" t="s">
        <v>31462</v>
      </c>
      <c r="F3504" t="s">
        <v>32608</v>
      </c>
      <c r="G3504" t="s">
        <v>32609</v>
      </c>
      <c r="H3504" t="s">
        <v>32610</v>
      </c>
      <c r="I3504" t="s">
        <v>4785</v>
      </c>
      <c r="J3504" t="s">
        <v>9612</v>
      </c>
      <c r="K3504" t="s">
        <v>12593</v>
      </c>
      <c r="L3504" t="s">
        <v>114</v>
      </c>
      <c r="M3504" t="s">
        <v>4918</v>
      </c>
      <c r="O3504" t="s">
        <v>12594</v>
      </c>
      <c r="P3504" t="s">
        <v>32611</v>
      </c>
      <c r="R3504" t="str">
        <f t="shared" si="108"/>
        <v>高密</v>
      </c>
      <c r="S3504" t="str">
        <f t="shared" si="109"/>
        <v>0107</v>
      </c>
    </row>
    <row r="3505" spans="1:19">
      <c r="A3505" t="s">
        <v>32612</v>
      </c>
      <c r="B3505" t="s">
        <v>32613</v>
      </c>
      <c r="C3505" t="s">
        <v>49</v>
      </c>
      <c r="D3505" t="s">
        <v>32614</v>
      </c>
      <c r="E3505" t="s">
        <v>31462</v>
      </c>
      <c r="F3505" t="s">
        <v>32615</v>
      </c>
      <c r="G3505" t="s">
        <v>32616</v>
      </c>
      <c r="H3505" t="s">
        <v>32617</v>
      </c>
      <c r="I3505" t="s">
        <v>12119</v>
      </c>
      <c r="J3505" t="s">
        <v>6664</v>
      </c>
      <c r="K3505" t="s">
        <v>6665</v>
      </c>
      <c r="L3505" t="s">
        <v>60</v>
      </c>
      <c r="M3505" t="s">
        <v>5511</v>
      </c>
      <c r="O3505" t="s">
        <v>6666</v>
      </c>
      <c r="P3505" t="s">
        <v>32618</v>
      </c>
      <c r="R3505" t="str">
        <f t="shared" si="108"/>
        <v>奎文</v>
      </c>
      <c r="S3505" t="str">
        <f t="shared" si="109"/>
        <v>0107</v>
      </c>
    </row>
    <row r="3506" spans="1:19">
      <c r="A3506" t="s">
        <v>32619</v>
      </c>
      <c r="B3506" t="s">
        <v>32620</v>
      </c>
      <c r="C3506" t="s">
        <v>49</v>
      </c>
      <c r="D3506" t="s">
        <v>32621</v>
      </c>
      <c r="E3506" t="s">
        <v>31462</v>
      </c>
      <c r="F3506" t="s">
        <v>32622</v>
      </c>
      <c r="G3506" t="s">
        <v>32623</v>
      </c>
      <c r="H3506" t="s">
        <v>32624</v>
      </c>
      <c r="I3506" t="s">
        <v>5052</v>
      </c>
      <c r="J3506" t="s">
        <v>5497</v>
      </c>
      <c r="K3506" t="s">
        <v>5498</v>
      </c>
      <c r="L3506" t="s">
        <v>375</v>
      </c>
      <c r="M3506" t="s">
        <v>5499</v>
      </c>
      <c r="O3506" t="s">
        <v>5500</v>
      </c>
      <c r="P3506" t="s">
        <v>32625</v>
      </c>
      <c r="R3506" t="str">
        <f t="shared" si="108"/>
        <v>昌邑</v>
      </c>
      <c r="S3506" t="str">
        <f t="shared" si="109"/>
        <v>0107</v>
      </c>
    </row>
    <row r="3507" spans="1:19">
      <c r="A3507" t="s">
        <v>32626</v>
      </c>
      <c r="B3507" t="s">
        <v>32627</v>
      </c>
      <c r="C3507" t="s">
        <v>49</v>
      </c>
      <c r="D3507" t="s">
        <v>32628</v>
      </c>
      <c r="E3507" t="s">
        <v>30978</v>
      </c>
      <c r="F3507" t="s">
        <v>32629</v>
      </c>
      <c r="G3507" t="s">
        <v>32630</v>
      </c>
      <c r="H3507" t="s">
        <v>32631</v>
      </c>
      <c r="I3507" t="s">
        <v>4785</v>
      </c>
      <c r="J3507" t="s">
        <v>10006</v>
      </c>
      <c r="K3507" t="s">
        <v>10007</v>
      </c>
      <c r="L3507" t="s">
        <v>60</v>
      </c>
      <c r="M3507" t="s">
        <v>5888</v>
      </c>
      <c r="N3507" t="s">
        <v>4845</v>
      </c>
      <c r="O3507" t="s">
        <v>10008</v>
      </c>
      <c r="P3507" t="s">
        <v>32632</v>
      </c>
      <c r="R3507" t="str">
        <f t="shared" si="108"/>
        <v>奎文</v>
      </c>
      <c r="S3507" t="str">
        <f t="shared" si="109"/>
        <v>0107</v>
      </c>
    </row>
    <row r="3508" spans="1:19">
      <c r="A3508" t="s">
        <v>1738</v>
      </c>
      <c r="B3508" t="s">
        <v>32633</v>
      </c>
      <c r="C3508" t="s">
        <v>49</v>
      </c>
      <c r="D3508" t="s">
        <v>32634</v>
      </c>
      <c r="E3508" t="s">
        <v>31462</v>
      </c>
      <c r="F3508" t="s">
        <v>32635</v>
      </c>
      <c r="G3508" t="s">
        <v>1736</v>
      </c>
      <c r="H3508" t="s">
        <v>32636</v>
      </c>
      <c r="I3508" t="s">
        <v>5822</v>
      </c>
      <c r="J3508" t="s">
        <v>7514</v>
      </c>
      <c r="K3508" t="s">
        <v>7515</v>
      </c>
      <c r="L3508" t="s">
        <v>95</v>
      </c>
      <c r="M3508" t="s">
        <v>5042</v>
      </c>
      <c r="O3508" t="s">
        <v>7516</v>
      </c>
      <c r="P3508" t="s">
        <v>32637</v>
      </c>
      <c r="Q3508" t="s">
        <v>32638</v>
      </c>
      <c r="R3508" t="str">
        <f t="shared" si="108"/>
        <v>安丘</v>
      </c>
      <c r="S3508" t="str">
        <f t="shared" si="109"/>
        <v>0107</v>
      </c>
    </row>
    <row r="3509" spans="1:19">
      <c r="A3509" t="s">
        <v>32639</v>
      </c>
      <c r="B3509" t="s">
        <v>32640</v>
      </c>
      <c r="C3509" t="s">
        <v>49</v>
      </c>
      <c r="D3509" t="s">
        <v>32641</v>
      </c>
      <c r="E3509" t="s">
        <v>31462</v>
      </c>
      <c r="F3509" t="s">
        <v>32642</v>
      </c>
      <c r="G3509" t="s">
        <v>32643</v>
      </c>
      <c r="H3509" t="s">
        <v>32644</v>
      </c>
      <c r="I3509" t="s">
        <v>4852</v>
      </c>
      <c r="J3509" t="s">
        <v>6205</v>
      </c>
      <c r="K3509" t="s">
        <v>6206</v>
      </c>
      <c r="L3509" t="s">
        <v>50</v>
      </c>
      <c r="M3509" t="s">
        <v>6207</v>
      </c>
      <c r="O3509" t="s">
        <v>6208</v>
      </c>
      <c r="P3509" t="s">
        <v>32645</v>
      </c>
      <c r="R3509" t="str">
        <f t="shared" si="108"/>
        <v>青州</v>
      </c>
      <c r="S3509" t="str">
        <f t="shared" si="109"/>
        <v>0107</v>
      </c>
    </row>
    <row r="3510" spans="1:19">
      <c r="A3510" t="s">
        <v>32646</v>
      </c>
      <c r="B3510" t="s">
        <v>32647</v>
      </c>
      <c r="C3510" t="s">
        <v>49</v>
      </c>
      <c r="D3510" t="s">
        <v>32648</v>
      </c>
      <c r="E3510" t="s">
        <v>31453</v>
      </c>
      <c r="F3510" t="s">
        <v>32649</v>
      </c>
      <c r="G3510" t="s">
        <v>32650</v>
      </c>
      <c r="H3510" t="s">
        <v>32651</v>
      </c>
      <c r="I3510" t="s">
        <v>4813</v>
      </c>
      <c r="J3510" t="s">
        <v>8943</v>
      </c>
      <c r="K3510" t="s">
        <v>8944</v>
      </c>
      <c r="L3510" t="s">
        <v>1136</v>
      </c>
      <c r="M3510" t="s">
        <v>8945</v>
      </c>
      <c r="O3510" t="s">
        <v>8946</v>
      </c>
      <c r="P3510" t="s">
        <v>32652</v>
      </c>
      <c r="R3510" t="str">
        <f t="shared" si="108"/>
        <v>昌乐</v>
      </c>
      <c r="S3510" t="str">
        <f t="shared" si="109"/>
        <v>0107</v>
      </c>
    </row>
    <row r="3511" spans="1:19">
      <c r="A3511" t="s">
        <v>32653</v>
      </c>
      <c r="B3511" t="s">
        <v>32654</v>
      </c>
      <c r="C3511" t="s">
        <v>49</v>
      </c>
      <c r="D3511" t="s">
        <v>32655</v>
      </c>
      <c r="E3511" t="s">
        <v>31462</v>
      </c>
      <c r="F3511" t="s">
        <v>32656</v>
      </c>
      <c r="G3511" t="s">
        <v>32657</v>
      </c>
      <c r="H3511" t="s">
        <v>32658</v>
      </c>
      <c r="I3511" t="s">
        <v>12119</v>
      </c>
      <c r="J3511" t="s">
        <v>9438</v>
      </c>
      <c r="K3511" t="s">
        <v>9439</v>
      </c>
      <c r="L3511" t="s">
        <v>114</v>
      </c>
      <c r="M3511" t="s">
        <v>5486</v>
      </c>
      <c r="O3511" t="s">
        <v>9440</v>
      </c>
      <c r="P3511" t="s">
        <v>32659</v>
      </c>
      <c r="R3511" t="str">
        <f t="shared" si="108"/>
        <v>高密</v>
      </c>
      <c r="S3511" t="str">
        <f t="shared" si="109"/>
        <v>0107</v>
      </c>
    </row>
    <row r="3512" spans="1:19">
      <c r="A3512" t="s">
        <v>32660</v>
      </c>
      <c r="B3512" t="s">
        <v>32661</v>
      </c>
      <c r="C3512" t="s">
        <v>49</v>
      </c>
      <c r="D3512" t="s">
        <v>32662</v>
      </c>
      <c r="E3512" t="s">
        <v>31462</v>
      </c>
      <c r="F3512" t="s">
        <v>32663</v>
      </c>
      <c r="G3512" t="s">
        <v>32664</v>
      </c>
      <c r="H3512" t="s">
        <v>32665</v>
      </c>
      <c r="I3512" t="s">
        <v>12757</v>
      </c>
      <c r="J3512" t="s">
        <v>10453</v>
      </c>
      <c r="K3512" t="s">
        <v>10454</v>
      </c>
      <c r="L3512" t="s">
        <v>123</v>
      </c>
      <c r="M3512" t="s">
        <v>4994</v>
      </c>
      <c r="O3512" t="s">
        <v>10455</v>
      </c>
      <c r="P3512" t="s">
        <v>32666</v>
      </c>
      <c r="Q3512" t="s">
        <v>32667</v>
      </c>
      <c r="R3512" t="str">
        <f t="shared" si="108"/>
        <v>诸城</v>
      </c>
      <c r="S3512" t="str">
        <f t="shared" si="109"/>
        <v>0107</v>
      </c>
    </row>
    <row r="3513" spans="1:19">
      <c r="A3513" t="s">
        <v>32668</v>
      </c>
      <c r="B3513" t="s">
        <v>32669</v>
      </c>
      <c r="C3513" t="s">
        <v>49</v>
      </c>
      <c r="D3513" t="s">
        <v>32670</v>
      </c>
      <c r="E3513" t="s">
        <v>32671</v>
      </c>
      <c r="F3513" t="s">
        <v>32672</v>
      </c>
      <c r="G3513" t="s">
        <v>32673</v>
      </c>
      <c r="H3513" t="s">
        <v>32674</v>
      </c>
      <c r="I3513" t="s">
        <v>12119</v>
      </c>
      <c r="J3513" t="s">
        <v>5473</v>
      </c>
      <c r="K3513" t="s">
        <v>5474</v>
      </c>
      <c r="L3513" t="s">
        <v>86</v>
      </c>
      <c r="M3513" t="s">
        <v>5099</v>
      </c>
      <c r="N3513" t="s">
        <v>5421</v>
      </c>
      <c r="O3513" t="s">
        <v>5475</v>
      </c>
      <c r="Q3513" t="s">
        <v>32675</v>
      </c>
      <c r="R3513" t="str">
        <f t="shared" si="108"/>
        <v>坊子</v>
      </c>
      <c r="S3513" t="str">
        <f t="shared" si="109"/>
        <v>0107</v>
      </c>
    </row>
    <row r="3514" spans="1:19">
      <c r="A3514" t="s">
        <v>32676</v>
      </c>
      <c r="B3514" t="s">
        <v>32677</v>
      </c>
      <c r="C3514" t="s">
        <v>49</v>
      </c>
      <c r="D3514" t="s">
        <v>32678</v>
      </c>
      <c r="E3514" t="s">
        <v>31462</v>
      </c>
      <c r="F3514" t="s">
        <v>32679</v>
      </c>
      <c r="G3514" t="s">
        <v>32680</v>
      </c>
      <c r="H3514" t="s">
        <v>32681</v>
      </c>
      <c r="I3514" t="s">
        <v>12119</v>
      </c>
      <c r="J3514" t="s">
        <v>9770</v>
      </c>
      <c r="K3514" t="s">
        <v>9771</v>
      </c>
      <c r="L3514" t="s">
        <v>237</v>
      </c>
      <c r="M3514" t="s">
        <v>4971</v>
      </c>
      <c r="O3514" t="s">
        <v>9772</v>
      </c>
      <c r="P3514" t="s">
        <v>32682</v>
      </c>
      <c r="R3514" t="str">
        <f t="shared" si="108"/>
        <v>潍城</v>
      </c>
      <c r="S3514" t="str">
        <f t="shared" si="109"/>
        <v>0107</v>
      </c>
    </row>
    <row r="3515" spans="1:19">
      <c r="A3515" t="s">
        <v>32683</v>
      </c>
      <c r="B3515" t="s">
        <v>32684</v>
      </c>
      <c r="C3515" t="s">
        <v>49</v>
      </c>
      <c r="D3515" t="s">
        <v>32685</v>
      </c>
      <c r="E3515" t="s">
        <v>32671</v>
      </c>
      <c r="F3515" t="s">
        <v>32686</v>
      </c>
      <c r="G3515" t="s">
        <v>32687</v>
      </c>
      <c r="H3515" t="s">
        <v>32688</v>
      </c>
      <c r="I3515" t="s">
        <v>12757</v>
      </c>
      <c r="J3515" t="s">
        <v>5707</v>
      </c>
      <c r="K3515" t="s">
        <v>5708</v>
      </c>
      <c r="L3515" t="s">
        <v>95</v>
      </c>
      <c r="M3515" t="s">
        <v>5709</v>
      </c>
      <c r="N3515" t="s">
        <v>4983</v>
      </c>
      <c r="O3515" t="s">
        <v>5710</v>
      </c>
      <c r="P3515" t="s">
        <v>32689</v>
      </c>
      <c r="Q3515" t="s">
        <v>32690</v>
      </c>
      <c r="R3515" t="str">
        <f t="shared" si="108"/>
        <v>安丘</v>
      </c>
      <c r="S3515" t="str">
        <f t="shared" si="109"/>
        <v>0107</v>
      </c>
    </row>
    <row r="3516" spans="1:19">
      <c r="A3516" t="s">
        <v>1786</v>
      </c>
      <c r="B3516" t="s">
        <v>32691</v>
      </c>
      <c r="C3516" t="s">
        <v>49</v>
      </c>
      <c r="D3516" t="s">
        <v>32692</v>
      </c>
      <c r="E3516" t="s">
        <v>31462</v>
      </c>
      <c r="F3516" t="s">
        <v>32693</v>
      </c>
      <c r="G3516" t="s">
        <v>1784</v>
      </c>
      <c r="H3516" t="s">
        <v>32694</v>
      </c>
      <c r="I3516" t="s">
        <v>12119</v>
      </c>
      <c r="J3516" t="s">
        <v>11849</v>
      </c>
      <c r="K3516" t="s">
        <v>11850</v>
      </c>
      <c r="L3516" t="s">
        <v>95</v>
      </c>
      <c r="M3516" t="s">
        <v>5709</v>
      </c>
      <c r="O3516" t="s">
        <v>11851</v>
      </c>
      <c r="P3516" t="s">
        <v>32695</v>
      </c>
      <c r="Q3516" t="s">
        <v>32696</v>
      </c>
      <c r="R3516" t="str">
        <f t="shared" si="108"/>
        <v>安丘</v>
      </c>
      <c r="S3516" t="str">
        <f t="shared" si="109"/>
        <v>0107</v>
      </c>
    </row>
    <row r="3517" spans="1:19">
      <c r="A3517" t="s">
        <v>32697</v>
      </c>
      <c r="B3517" t="s">
        <v>32698</v>
      </c>
      <c r="C3517" t="s">
        <v>49</v>
      </c>
      <c r="D3517" t="s">
        <v>32699</v>
      </c>
      <c r="E3517" t="s">
        <v>30978</v>
      </c>
      <c r="F3517" t="s">
        <v>32700</v>
      </c>
      <c r="G3517" t="s">
        <v>32701</v>
      </c>
      <c r="H3517" t="s">
        <v>32702</v>
      </c>
      <c r="I3517" t="s">
        <v>17257</v>
      </c>
      <c r="J3517" t="s">
        <v>6973</v>
      </c>
      <c r="K3517" t="s">
        <v>6974</v>
      </c>
      <c r="L3517" t="s">
        <v>60</v>
      </c>
      <c r="M3517" t="s">
        <v>5511</v>
      </c>
      <c r="N3517" t="s">
        <v>4845</v>
      </c>
      <c r="O3517" t="s">
        <v>6975</v>
      </c>
      <c r="P3517" t="s">
        <v>32703</v>
      </c>
      <c r="Q3517" t="s">
        <v>32704</v>
      </c>
      <c r="R3517" t="str">
        <f t="shared" si="108"/>
        <v>奎文</v>
      </c>
      <c r="S3517" t="str">
        <f t="shared" si="109"/>
        <v>0107</v>
      </c>
    </row>
    <row r="3518" spans="1:19">
      <c r="A3518" t="s">
        <v>32705</v>
      </c>
      <c r="B3518" t="s">
        <v>32706</v>
      </c>
      <c r="C3518" t="s">
        <v>49</v>
      </c>
      <c r="D3518" t="s">
        <v>32707</v>
      </c>
      <c r="E3518" t="s">
        <v>31462</v>
      </c>
      <c r="F3518" t="s">
        <v>32708</v>
      </c>
      <c r="G3518" t="s">
        <v>32709</v>
      </c>
      <c r="H3518" t="s">
        <v>32710</v>
      </c>
      <c r="I3518" t="s">
        <v>12119</v>
      </c>
      <c r="J3518" t="s">
        <v>9899</v>
      </c>
      <c r="K3518" t="s">
        <v>9900</v>
      </c>
      <c r="L3518" t="s">
        <v>114</v>
      </c>
      <c r="M3518" t="s">
        <v>9901</v>
      </c>
      <c r="O3518" t="s">
        <v>9902</v>
      </c>
      <c r="P3518" t="s">
        <v>32711</v>
      </c>
      <c r="R3518" t="str">
        <f t="shared" si="108"/>
        <v>高密</v>
      </c>
      <c r="S3518" t="str">
        <f t="shared" si="109"/>
        <v>0107</v>
      </c>
    </row>
    <row r="3519" spans="1:19">
      <c r="A3519" t="s">
        <v>32712</v>
      </c>
      <c r="B3519" t="s">
        <v>32713</v>
      </c>
      <c r="C3519" t="s">
        <v>49</v>
      </c>
      <c r="D3519" t="s">
        <v>32714</v>
      </c>
      <c r="E3519" t="s">
        <v>31453</v>
      </c>
      <c r="F3519" t="s">
        <v>32715</v>
      </c>
      <c r="G3519" t="s">
        <v>32716</v>
      </c>
      <c r="H3519" t="s">
        <v>32717</v>
      </c>
      <c r="I3519" t="s">
        <v>4852</v>
      </c>
      <c r="J3519" t="s">
        <v>12501</v>
      </c>
      <c r="K3519" t="s">
        <v>12502</v>
      </c>
      <c r="L3519" t="s">
        <v>50</v>
      </c>
      <c r="M3519" t="s">
        <v>4855</v>
      </c>
      <c r="N3519" t="s">
        <v>4933</v>
      </c>
      <c r="O3519" t="s">
        <v>12503</v>
      </c>
      <c r="P3519" t="s">
        <v>32718</v>
      </c>
      <c r="Q3519" t="s">
        <v>32719</v>
      </c>
      <c r="R3519" t="str">
        <f t="shared" si="108"/>
        <v>青州</v>
      </c>
      <c r="S3519" t="str">
        <f t="shared" si="109"/>
        <v>0107</v>
      </c>
    </row>
    <row r="3520" spans="1:19">
      <c r="A3520" t="s">
        <v>1770</v>
      </c>
      <c r="B3520" t="s">
        <v>32720</v>
      </c>
      <c r="C3520" t="s">
        <v>49</v>
      </c>
      <c r="D3520" t="s">
        <v>32721</v>
      </c>
      <c r="E3520" t="s">
        <v>31462</v>
      </c>
      <c r="F3520" t="s">
        <v>32722</v>
      </c>
      <c r="G3520" t="s">
        <v>1768</v>
      </c>
      <c r="H3520" t="s">
        <v>32723</v>
      </c>
      <c r="I3520" t="s">
        <v>5560</v>
      </c>
      <c r="J3520" t="s">
        <v>9560</v>
      </c>
      <c r="K3520" t="s">
        <v>9561</v>
      </c>
      <c r="L3520" t="s">
        <v>95</v>
      </c>
      <c r="M3520" t="s">
        <v>5757</v>
      </c>
      <c r="O3520" t="s">
        <v>9562</v>
      </c>
      <c r="P3520" t="s">
        <v>32724</v>
      </c>
      <c r="R3520" t="str">
        <f t="shared" si="108"/>
        <v>安丘</v>
      </c>
      <c r="S3520" t="str">
        <f t="shared" si="109"/>
        <v>0107</v>
      </c>
    </row>
    <row r="3521" spans="1:19">
      <c r="A3521" t="s">
        <v>32725</v>
      </c>
      <c r="B3521" t="s">
        <v>32726</v>
      </c>
      <c r="C3521" t="s">
        <v>49</v>
      </c>
      <c r="D3521" t="s">
        <v>32727</v>
      </c>
      <c r="E3521" t="s">
        <v>26614</v>
      </c>
      <c r="F3521" t="s">
        <v>32728</v>
      </c>
      <c r="G3521" t="s">
        <v>32729</v>
      </c>
      <c r="H3521" t="s">
        <v>32730</v>
      </c>
      <c r="I3521" t="s">
        <v>12119</v>
      </c>
      <c r="J3521" t="s">
        <v>6205</v>
      </c>
      <c r="K3521" t="s">
        <v>6206</v>
      </c>
      <c r="L3521" t="s">
        <v>50</v>
      </c>
      <c r="M3521" t="s">
        <v>6207</v>
      </c>
      <c r="N3521" t="s">
        <v>4933</v>
      </c>
      <c r="O3521" t="s">
        <v>6208</v>
      </c>
      <c r="P3521" t="s">
        <v>32731</v>
      </c>
      <c r="R3521" t="str">
        <f t="shared" ref="R3521:R3584" si="110">IF(OR(LEFT(L3521,2)="高新"),"奎文",IF(LEFT(L3521,2)="峡山","坊子",IF(LEFT(L3521,2)="滨海","寒亭",LEFT(L3521,2))))</f>
        <v>青州</v>
      </c>
      <c r="S3521" t="str">
        <f t="shared" ref="S3521:S3584" si="111">TEXT(B3521,"mmdd")</f>
        <v>0107</v>
      </c>
    </row>
    <row r="3522" spans="1:19">
      <c r="A3522" t="s">
        <v>32732</v>
      </c>
      <c r="B3522" t="s">
        <v>32733</v>
      </c>
      <c r="C3522" t="s">
        <v>49</v>
      </c>
      <c r="D3522" t="s">
        <v>32734</v>
      </c>
      <c r="E3522" t="s">
        <v>26614</v>
      </c>
      <c r="F3522" t="s">
        <v>32735</v>
      </c>
      <c r="G3522" t="s">
        <v>32736</v>
      </c>
      <c r="H3522" t="s">
        <v>32737</v>
      </c>
      <c r="I3522" t="s">
        <v>12119</v>
      </c>
      <c r="J3522" t="s">
        <v>5234</v>
      </c>
      <c r="K3522" t="s">
        <v>5235</v>
      </c>
      <c r="L3522" t="s">
        <v>50</v>
      </c>
      <c r="M3522" t="s">
        <v>5236</v>
      </c>
      <c r="N3522" t="s">
        <v>5112</v>
      </c>
      <c r="O3522" t="s">
        <v>5237</v>
      </c>
      <c r="P3522" t="s">
        <v>32738</v>
      </c>
      <c r="Q3522" t="s">
        <v>32739</v>
      </c>
      <c r="R3522" t="str">
        <f t="shared" si="110"/>
        <v>青州</v>
      </c>
      <c r="S3522" t="str">
        <f t="shared" si="111"/>
        <v>0107</v>
      </c>
    </row>
    <row r="3523" spans="1:19">
      <c r="A3523" t="s">
        <v>32740</v>
      </c>
      <c r="B3523" t="s">
        <v>32741</v>
      </c>
      <c r="C3523" t="s">
        <v>49</v>
      </c>
      <c r="D3523" t="s">
        <v>32742</v>
      </c>
      <c r="E3523" t="s">
        <v>31462</v>
      </c>
      <c r="F3523" t="s">
        <v>32743</v>
      </c>
      <c r="G3523" t="s">
        <v>32744</v>
      </c>
      <c r="H3523" t="s">
        <v>32745</v>
      </c>
      <c r="I3523" t="s">
        <v>12119</v>
      </c>
      <c r="J3523" t="s">
        <v>12570</v>
      </c>
      <c r="K3523" t="s">
        <v>12571</v>
      </c>
      <c r="L3523" t="s">
        <v>105</v>
      </c>
      <c r="M3523" t="s">
        <v>5376</v>
      </c>
      <c r="O3523" t="s">
        <v>12572</v>
      </c>
      <c r="P3523" t="s">
        <v>32746</v>
      </c>
      <c r="R3523" t="str">
        <f t="shared" si="110"/>
        <v>寿光</v>
      </c>
      <c r="S3523" t="str">
        <f t="shared" si="111"/>
        <v>0107</v>
      </c>
    </row>
    <row r="3524" spans="1:19">
      <c r="A3524" t="s">
        <v>32747</v>
      </c>
      <c r="B3524" t="s">
        <v>32748</v>
      </c>
      <c r="C3524" t="s">
        <v>49</v>
      </c>
      <c r="D3524" t="s">
        <v>32749</v>
      </c>
      <c r="E3524" t="s">
        <v>32750</v>
      </c>
      <c r="F3524" t="s">
        <v>32751</v>
      </c>
      <c r="G3524" t="s">
        <v>32752</v>
      </c>
      <c r="H3524" t="s">
        <v>32753</v>
      </c>
      <c r="I3524" t="s">
        <v>5874</v>
      </c>
      <c r="J3524" t="s">
        <v>9386</v>
      </c>
      <c r="K3524" t="s">
        <v>9387</v>
      </c>
      <c r="L3524" t="s">
        <v>50</v>
      </c>
      <c r="M3524" t="s">
        <v>6207</v>
      </c>
      <c r="N3524" t="s">
        <v>4892</v>
      </c>
      <c r="O3524" t="s">
        <v>9388</v>
      </c>
      <c r="P3524" t="s">
        <v>32754</v>
      </c>
      <c r="R3524" t="str">
        <f t="shared" si="110"/>
        <v>青州</v>
      </c>
      <c r="S3524" t="str">
        <f t="shared" si="111"/>
        <v>0107</v>
      </c>
    </row>
    <row r="3525" spans="1:19">
      <c r="A3525" t="s">
        <v>1650</v>
      </c>
      <c r="B3525" t="s">
        <v>32755</v>
      </c>
      <c r="C3525" t="s">
        <v>49</v>
      </c>
      <c r="D3525" t="s">
        <v>32756</v>
      </c>
      <c r="E3525" t="s">
        <v>30978</v>
      </c>
      <c r="F3525" t="s">
        <v>32757</v>
      </c>
      <c r="G3525" t="s">
        <v>1648</v>
      </c>
      <c r="H3525" t="s">
        <v>32758</v>
      </c>
      <c r="I3525" t="s">
        <v>10388</v>
      </c>
      <c r="J3525" t="s">
        <v>7544</v>
      </c>
      <c r="K3525" t="s">
        <v>7545</v>
      </c>
      <c r="L3525" t="s">
        <v>375</v>
      </c>
      <c r="M3525" t="s">
        <v>7334</v>
      </c>
      <c r="O3525" t="s">
        <v>7546</v>
      </c>
      <c r="P3525" t="s">
        <v>32759</v>
      </c>
      <c r="Q3525" t="s">
        <v>32760</v>
      </c>
      <c r="R3525" t="str">
        <f t="shared" si="110"/>
        <v>昌邑</v>
      </c>
      <c r="S3525" t="str">
        <f t="shared" si="111"/>
        <v>0107</v>
      </c>
    </row>
    <row r="3526" spans="1:19">
      <c r="A3526" t="s">
        <v>32761</v>
      </c>
      <c r="B3526" t="s">
        <v>32762</v>
      </c>
      <c r="C3526" t="s">
        <v>49</v>
      </c>
      <c r="D3526" t="s">
        <v>32763</v>
      </c>
      <c r="E3526" t="s">
        <v>31020</v>
      </c>
      <c r="F3526" t="s">
        <v>32764</v>
      </c>
      <c r="G3526" t="s">
        <v>32765</v>
      </c>
      <c r="H3526" t="s">
        <v>32766</v>
      </c>
      <c r="I3526" t="s">
        <v>12119</v>
      </c>
      <c r="J3526" t="s">
        <v>10006</v>
      </c>
      <c r="K3526" t="s">
        <v>10007</v>
      </c>
      <c r="L3526" t="s">
        <v>60</v>
      </c>
      <c r="M3526" t="s">
        <v>5888</v>
      </c>
      <c r="N3526" t="s">
        <v>5421</v>
      </c>
      <c r="O3526" t="s">
        <v>10008</v>
      </c>
      <c r="P3526" t="s">
        <v>32767</v>
      </c>
      <c r="R3526" t="str">
        <f t="shared" si="110"/>
        <v>奎文</v>
      </c>
      <c r="S3526" t="str">
        <f t="shared" si="111"/>
        <v>0107</v>
      </c>
    </row>
    <row r="3527" spans="1:19">
      <c r="A3527" t="s">
        <v>32768</v>
      </c>
      <c r="B3527" t="s">
        <v>32769</v>
      </c>
      <c r="C3527" t="s">
        <v>49</v>
      </c>
      <c r="D3527" t="s">
        <v>32770</v>
      </c>
      <c r="E3527" t="s">
        <v>32771</v>
      </c>
      <c r="F3527" t="s">
        <v>32772</v>
      </c>
      <c r="G3527" t="s">
        <v>32773</v>
      </c>
      <c r="H3527" t="s">
        <v>32774</v>
      </c>
      <c r="I3527" t="s">
        <v>5184</v>
      </c>
      <c r="J3527" t="s">
        <v>26129</v>
      </c>
      <c r="K3527" t="s">
        <v>26130</v>
      </c>
      <c r="L3527" t="s">
        <v>1136</v>
      </c>
      <c r="M3527" t="s">
        <v>6413</v>
      </c>
      <c r="N3527" t="s">
        <v>5198</v>
      </c>
      <c r="O3527" t="s">
        <v>26131</v>
      </c>
      <c r="P3527" t="s">
        <v>32775</v>
      </c>
      <c r="R3527" t="str">
        <f t="shared" si="110"/>
        <v>昌乐</v>
      </c>
      <c r="S3527" t="str">
        <f t="shared" si="111"/>
        <v>0107</v>
      </c>
    </row>
    <row r="3528" spans="1:19">
      <c r="A3528" t="s">
        <v>32776</v>
      </c>
      <c r="B3528" t="s">
        <v>32777</v>
      </c>
      <c r="C3528" t="s">
        <v>49</v>
      </c>
      <c r="D3528" t="s">
        <v>32778</v>
      </c>
      <c r="E3528" t="s">
        <v>31462</v>
      </c>
      <c r="F3528" t="s">
        <v>32779</v>
      </c>
      <c r="G3528" t="s">
        <v>32780</v>
      </c>
      <c r="H3528" t="s">
        <v>32781</v>
      </c>
      <c r="I3528" t="s">
        <v>4785</v>
      </c>
      <c r="J3528" t="s">
        <v>6740</v>
      </c>
      <c r="K3528" t="s">
        <v>6741</v>
      </c>
      <c r="L3528" t="s">
        <v>60</v>
      </c>
      <c r="M3528" t="s">
        <v>5888</v>
      </c>
      <c r="O3528" t="s">
        <v>6742</v>
      </c>
      <c r="P3528" t="s">
        <v>32782</v>
      </c>
      <c r="R3528" t="str">
        <f t="shared" si="110"/>
        <v>奎文</v>
      </c>
      <c r="S3528" t="str">
        <f t="shared" si="111"/>
        <v>0107</v>
      </c>
    </row>
    <row r="3529" spans="1:19">
      <c r="A3529" t="s">
        <v>32783</v>
      </c>
      <c r="B3529" t="s">
        <v>32784</v>
      </c>
      <c r="C3529" t="s">
        <v>49</v>
      </c>
      <c r="D3529" t="s">
        <v>32785</v>
      </c>
      <c r="E3529" t="s">
        <v>31462</v>
      </c>
      <c r="F3529" t="s">
        <v>32786</v>
      </c>
      <c r="G3529" t="s">
        <v>32787</v>
      </c>
      <c r="H3529" t="s">
        <v>32788</v>
      </c>
      <c r="I3529" t="s">
        <v>12119</v>
      </c>
      <c r="J3529" t="s">
        <v>7556</v>
      </c>
      <c r="K3529" t="s">
        <v>7557</v>
      </c>
      <c r="L3529" t="s">
        <v>237</v>
      </c>
      <c r="M3529" t="s">
        <v>4971</v>
      </c>
      <c r="O3529" t="s">
        <v>7559</v>
      </c>
      <c r="P3529" t="s">
        <v>32789</v>
      </c>
      <c r="Q3529" t="s">
        <v>32790</v>
      </c>
      <c r="R3529" t="str">
        <f t="shared" si="110"/>
        <v>潍城</v>
      </c>
      <c r="S3529" t="str">
        <f t="shared" si="111"/>
        <v>0107</v>
      </c>
    </row>
    <row r="3530" spans="1:19">
      <c r="A3530" t="s">
        <v>32791</v>
      </c>
      <c r="B3530" t="s">
        <v>32726</v>
      </c>
      <c r="C3530" t="s">
        <v>49</v>
      </c>
      <c r="D3530" t="s">
        <v>32792</v>
      </c>
      <c r="E3530" t="s">
        <v>26605</v>
      </c>
      <c r="F3530" t="s">
        <v>32793</v>
      </c>
      <c r="G3530" t="s">
        <v>32794</v>
      </c>
      <c r="H3530" t="s">
        <v>32795</v>
      </c>
      <c r="I3530" t="s">
        <v>5052</v>
      </c>
      <c r="J3530" t="s">
        <v>5195</v>
      </c>
      <c r="K3530" t="s">
        <v>5196</v>
      </c>
      <c r="L3530" t="s">
        <v>105</v>
      </c>
      <c r="M3530" t="s">
        <v>5197</v>
      </c>
      <c r="N3530" t="s">
        <v>5487</v>
      </c>
      <c r="O3530" t="s">
        <v>5199</v>
      </c>
      <c r="R3530" t="str">
        <f t="shared" si="110"/>
        <v>寿光</v>
      </c>
      <c r="S3530" t="str">
        <f t="shared" si="111"/>
        <v>0107</v>
      </c>
    </row>
    <row r="3531" spans="1:19">
      <c r="A3531" t="s">
        <v>32796</v>
      </c>
      <c r="B3531" t="s">
        <v>32797</v>
      </c>
      <c r="C3531" t="s">
        <v>49</v>
      </c>
      <c r="D3531" t="s">
        <v>32798</v>
      </c>
      <c r="E3531" t="s">
        <v>31462</v>
      </c>
      <c r="F3531" t="s">
        <v>32799</v>
      </c>
      <c r="G3531" t="s">
        <v>32800</v>
      </c>
      <c r="H3531" t="s">
        <v>32801</v>
      </c>
      <c r="I3531" t="s">
        <v>5822</v>
      </c>
      <c r="J3531" t="s">
        <v>8386</v>
      </c>
      <c r="K3531" t="s">
        <v>8387</v>
      </c>
      <c r="L3531" t="s">
        <v>50</v>
      </c>
      <c r="M3531" t="s">
        <v>5877</v>
      </c>
      <c r="O3531" t="s">
        <v>8388</v>
      </c>
      <c r="P3531" t="s">
        <v>32802</v>
      </c>
      <c r="R3531" t="str">
        <f t="shared" si="110"/>
        <v>青州</v>
      </c>
      <c r="S3531" t="str">
        <f t="shared" si="111"/>
        <v>0107</v>
      </c>
    </row>
    <row r="3532" spans="1:19">
      <c r="A3532" t="s">
        <v>32803</v>
      </c>
      <c r="B3532" t="s">
        <v>32804</v>
      </c>
      <c r="C3532" t="s">
        <v>49</v>
      </c>
      <c r="D3532" t="s">
        <v>32805</v>
      </c>
      <c r="E3532" t="s">
        <v>31462</v>
      </c>
      <c r="F3532" t="s">
        <v>32806</v>
      </c>
      <c r="G3532" t="s">
        <v>32807</v>
      </c>
      <c r="H3532" t="s">
        <v>32808</v>
      </c>
      <c r="I3532" t="s">
        <v>12119</v>
      </c>
      <c r="J3532" t="s">
        <v>13467</v>
      </c>
      <c r="K3532" t="s">
        <v>13468</v>
      </c>
      <c r="L3532" t="s">
        <v>237</v>
      </c>
      <c r="M3532" t="s">
        <v>4788</v>
      </c>
      <c r="O3532" t="s">
        <v>13469</v>
      </c>
      <c r="P3532" t="s">
        <v>32809</v>
      </c>
      <c r="R3532" t="str">
        <f t="shared" si="110"/>
        <v>潍城</v>
      </c>
      <c r="S3532" t="str">
        <f t="shared" si="111"/>
        <v>0107</v>
      </c>
    </row>
    <row r="3533" spans="1:19">
      <c r="A3533" t="s">
        <v>32810</v>
      </c>
      <c r="B3533" t="s">
        <v>32811</v>
      </c>
      <c r="C3533" t="s">
        <v>49</v>
      </c>
      <c r="D3533" t="s">
        <v>32812</v>
      </c>
      <c r="E3533" t="s">
        <v>31462</v>
      </c>
      <c r="F3533" t="s">
        <v>32813</v>
      </c>
      <c r="G3533" t="s">
        <v>32814</v>
      </c>
      <c r="H3533" t="s">
        <v>32815</v>
      </c>
      <c r="I3533" t="s">
        <v>4828</v>
      </c>
      <c r="J3533" t="s">
        <v>5597</v>
      </c>
      <c r="K3533" t="s">
        <v>5598</v>
      </c>
      <c r="L3533" t="s">
        <v>375</v>
      </c>
      <c r="M3533" t="s">
        <v>5599</v>
      </c>
      <c r="O3533" t="s">
        <v>5600</v>
      </c>
      <c r="P3533" t="s">
        <v>32816</v>
      </c>
      <c r="R3533" t="str">
        <f t="shared" si="110"/>
        <v>昌邑</v>
      </c>
      <c r="S3533" t="str">
        <f t="shared" si="111"/>
        <v>0107</v>
      </c>
    </row>
    <row r="3534" spans="1:19">
      <c r="A3534" t="s">
        <v>32817</v>
      </c>
      <c r="B3534" t="s">
        <v>32818</v>
      </c>
      <c r="C3534" t="s">
        <v>49</v>
      </c>
      <c r="D3534" t="s">
        <v>32819</v>
      </c>
      <c r="E3534" t="s">
        <v>31462</v>
      </c>
      <c r="F3534" t="s">
        <v>32820</v>
      </c>
      <c r="G3534" t="s">
        <v>32821</v>
      </c>
      <c r="H3534" t="s">
        <v>32822</v>
      </c>
      <c r="I3534" t="s">
        <v>4852</v>
      </c>
      <c r="J3534" t="s">
        <v>12437</v>
      </c>
      <c r="K3534" t="s">
        <v>12438</v>
      </c>
      <c r="L3534" t="s">
        <v>105</v>
      </c>
      <c r="M3534" t="s">
        <v>5029</v>
      </c>
      <c r="O3534" t="s">
        <v>12439</v>
      </c>
      <c r="P3534" t="s">
        <v>32823</v>
      </c>
      <c r="Q3534" t="s">
        <v>32824</v>
      </c>
      <c r="R3534" t="str">
        <f t="shared" si="110"/>
        <v>寿光</v>
      </c>
      <c r="S3534" t="str">
        <f t="shared" si="111"/>
        <v>0107</v>
      </c>
    </row>
    <row r="3535" spans="1:19">
      <c r="A3535" t="s">
        <v>32825</v>
      </c>
      <c r="B3535" t="s">
        <v>32826</v>
      </c>
      <c r="C3535" t="s">
        <v>49</v>
      </c>
      <c r="D3535" t="s">
        <v>32827</v>
      </c>
      <c r="E3535" t="s">
        <v>30978</v>
      </c>
      <c r="F3535" t="s">
        <v>32828</v>
      </c>
      <c r="G3535" t="s">
        <v>32829</v>
      </c>
      <c r="H3535" t="s">
        <v>32830</v>
      </c>
      <c r="I3535" t="s">
        <v>5541</v>
      </c>
      <c r="J3535" t="s">
        <v>9760</v>
      </c>
      <c r="K3535" t="s">
        <v>9761</v>
      </c>
      <c r="L3535" t="s">
        <v>60</v>
      </c>
      <c r="M3535" t="s">
        <v>5999</v>
      </c>
      <c r="N3535" t="s">
        <v>4881</v>
      </c>
      <c r="O3535" t="s">
        <v>9762</v>
      </c>
      <c r="P3535" t="s">
        <v>32831</v>
      </c>
      <c r="Q3535" t="s">
        <v>32832</v>
      </c>
      <c r="R3535" t="str">
        <f t="shared" si="110"/>
        <v>奎文</v>
      </c>
      <c r="S3535" t="str">
        <f t="shared" si="111"/>
        <v>0107</v>
      </c>
    </row>
    <row r="3536" spans="1:19">
      <c r="A3536" t="s">
        <v>32833</v>
      </c>
      <c r="B3536" t="s">
        <v>32834</v>
      </c>
      <c r="C3536" t="s">
        <v>49</v>
      </c>
      <c r="D3536" t="s">
        <v>32835</v>
      </c>
      <c r="E3536" t="s">
        <v>31462</v>
      </c>
      <c r="F3536" t="s">
        <v>32836</v>
      </c>
      <c r="G3536" t="s">
        <v>32837</v>
      </c>
      <c r="H3536" t="s">
        <v>32838</v>
      </c>
      <c r="I3536" t="s">
        <v>12119</v>
      </c>
      <c r="J3536" t="s">
        <v>24148</v>
      </c>
      <c r="K3536" t="s">
        <v>24149</v>
      </c>
      <c r="L3536" t="s">
        <v>123</v>
      </c>
      <c r="M3536" t="s">
        <v>6022</v>
      </c>
      <c r="O3536" t="s">
        <v>24150</v>
      </c>
      <c r="P3536" t="s">
        <v>32839</v>
      </c>
      <c r="Q3536" t="s">
        <v>32840</v>
      </c>
      <c r="R3536" t="str">
        <f t="shared" si="110"/>
        <v>诸城</v>
      </c>
      <c r="S3536" t="str">
        <f t="shared" si="111"/>
        <v>0107</v>
      </c>
    </row>
    <row r="3537" spans="1:19">
      <c r="A3537" t="s">
        <v>32841</v>
      </c>
      <c r="B3537" t="s">
        <v>32842</v>
      </c>
      <c r="C3537" t="s">
        <v>49</v>
      </c>
      <c r="D3537" t="s">
        <v>32843</v>
      </c>
      <c r="E3537" t="s">
        <v>31462</v>
      </c>
      <c r="F3537" t="s">
        <v>32844</v>
      </c>
      <c r="G3537" t="s">
        <v>32845</v>
      </c>
      <c r="H3537" t="s">
        <v>32846</v>
      </c>
      <c r="I3537" t="s">
        <v>4785</v>
      </c>
      <c r="J3537" t="s">
        <v>5109</v>
      </c>
      <c r="K3537" t="s">
        <v>5110</v>
      </c>
      <c r="L3537" t="s">
        <v>50</v>
      </c>
      <c r="M3537" t="s">
        <v>5111</v>
      </c>
      <c r="O3537" t="s">
        <v>5113</v>
      </c>
      <c r="P3537" t="s">
        <v>32847</v>
      </c>
      <c r="Q3537" t="s">
        <v>32848</v>
      </c>
      <c r="R3537" t="str">
        <f t="shared" si="110"/>
        <v>青州</v>
      </c>
      <c r="S3537" t="str">
        <f t="shared" si="111"/>
        <v>0107</v>
      </c>
    </row>
    <row r="3538" spans="1:19">
      <c r="A3538" t="s">
        <v>32849</v>
      </c>
      <c r="B3538" t="s">
        <v>32850</v>
      </c>
      <c r="C3538" t="s">
        <v>49</v>
      </c>
      <c r="D3538" t="s">
        <v>32851</v>
      </c>
      <c r="E3538" t="s">
        <v>31462</v>
      </c>
      <c r="F3538" t="s">
        <v>32852</v>
      </c>
      <c r="G3538" t="s">
        <v>32853</v>
      </c>
      <c r="H3538" t="s">
        <v>32854</v>
      </c>
      <c r="I3538" t="s">
        <v>5052</v>
      </c>
      <c r="J3538" t="s">
        <v>10338</v>
      </c>
      <c r="K3538" t="s">
        <v>10339</v>
      </c>
      <c r="L3538" t="s">
        <v>237</v>
      </c>
      <c r="M3538" t="s">
        <v>5247</v>
      </c>
      <c r="O3538" t="s">
        <v>10340</v>
      </c>
      <c r="P3538" t="s">
        <v>32855</v>
      </c>
      <c r="Q3538" t="s">
        <v>32856</v>
      </c>
      <c r="R3538" t="str">
        <f t="shared" si="110"/>
        <v>潍城</v>
      </c>
      <c r="S3538" t="str">
        <f t="shared" si="111"/>
        <v>0107</v>
      </c>
    </row>
    <row r="3539" spans="1:19">
      <c r="A3539" t="s">
        <v>32857</v>
      </c>
      <c r="B3539" t="s">
        <v>32858</v>
      </c>
      <c r="C3539" t="s">
        <v>49</v>
      </c>
      <c r="D3539" t="s">
        <v>32859</v>
      </c>
      <c r="E3539" t="s">
        <v>32771</v>
      </c>
      <c r="F3539" t="s">
        <v>32860</v>
      </c>
      <c r="G3539" t="s">
        <v>32861</v>
      </c>
      <c r="H3539" t="s">
        <v>32862</v>
      </c>
      <c r="I3539" t="s">
        <v>10388</v>
      </c>
      <c r="J3539" t="s">
        <v>8107</v>
      </c>
      <c r="K3539" t="s">
        <v>8108</v>
      </c>
      <c r="L3539" t="s">
        <v>237</v>
      </c>
      <c r="M3539" t="s">
        <v>5247</v>
      </c>
      <c r="N3539" t="s">
        <v>4789</v>
      </c>
      <c r="O3539" t="s">
        <v>8109</v>
      </c>
      <c r="P3539" t="s">
        <v>32863</v>
      </c>
      <c r="R3539" t="str">
        <f t="shared" si="110"/>
        <v>潍城</v>
      </c>
      <c r="S3539" t="str">
        <f t="shared" si="111"/>
        <v>0107</v>
      </c>
    </row>
    <row r="3540" spans="1:19">
      <c r="A3540" t="s">
        <v>32864</v>
      </c>
      <c r="B3540" t="s">
        <v>32865</v>
      </c>
      <c r="C3540" t="s">
        <v>49</v>
      </c>
      <c r="D3540" t="s">
        <v>32866</v>
      </c>
      <c r="E3540" t="s">
        <v>31462</v>
      </c>
      <c r="F3540" t="s">
        <v>32867</v>
      </c>
      <c r="G3540" t="s">
        <v>32868</v>
      </c>
      <c r="H3540" t="s">
        <v>32869</v>
      </c>
      <c r="I3540" t="s">
        <v>12119</v>
      </c>
      <c r="J3540" t="s">
        <v>8943</v>
      </c>
      <c r="K3540" t="s">
        <v>8944</v>
      </c>
      <c r="L3540" t="s">
        <v>1136</v>
      </c>
      <c r="M3540" t="s">
        <v>8945</v>
      </c>
      <c r="O3540" t="s">
        <v>8946</v>
      </c>
      <c r="P3540" t="s">
        <v>32870</v>
      </c>
      <c r="Q3540" t="s">
        <v>32871</v>
      </c>
      <c r="R3540" t="str">
        <f t="shared" si="110"/>
        <v>昌乐</v>
      </c>
      <c r="S3540" t="str">
        <f t="shared" si="111"/>
        <v>0107</v>
      </c>
    </row>
    <row r="3541" spans="1:19">
      <c r="A3541" t="s">
        <v>32872</v>
      </c>
      <c r="B3541" t="s">
        <v>32873</v>
      </c>
      <c r="C3541" t="s">
        <v>49</v>
      </c>
      <c r="D3541" t="s">
        <v>32874</v>
      </c>
      <c r="E3541" t="s">
        <v>30978</v>
      </c>
      <c r="F3541" t="s">
        <v>32875</v>
      </c>
      <c r="G3541" t="s">
        <v>32876</v>
      </c>
      <c r="H3541" t="s">
        <v>32877</v>
      </c>
      <c r="I3541" t="s">
        <v>4841</v>
      </c>
      <c r="J3541" t="s">
        <v>5949</v>
      </c>
      <c r="K3541" t="s">
        <v>5950</v>
      </c>
      <c r="L3541" t="s">
        <v>114</v>
      </c>
      <c r="M3541" t="s">
        <v>4831</v>
      </c>
      <c r="N3541" t="s">
        <v>5487</v>
      </c>
      <c r="O3541" t="s">
        <v>5951</v>
      </c>
      <c r="P3541" t="s">
        <v>32878</v>
      </c>
      <c r="Q3541" t="s">
        <v>32879</v>
      </c>
      <c r="R3541" t="str">
        <f t="shared" si="110"/>
        <v>高密</v>
      </c>
      <c r="S3541" t="str">
        <f t="shared" si="111"/>
        <v>0107</v>
      </c>
    </row>
    <row r="3542" spans="1:19">
      <c r="A3542" t="s">
        <v>32880</v>
      </c>
      <c r="B3542" t="s">
        <v>32881</v>
      </c>
      <c r="C3542" t="s">
        <v>49</v>
      </c>
      <c r="D3542" t="s">
        <v>32882</v>
      </c>
      <c r="E3542" t="s">
        <v>31462</v>
      </c>
      <c r="F3542" t="s">
        <v>32883</v>
      </c>
      <c r="G3542" t="s">
        <v>32884</v>
      </c>
      <c r="H3542" t="s">
        <v>32885</v>
      </c>
      <c r="I3542" t="s">
        <v>4828</v>
      </c>
      <c r="J3542" t="s">
        <v>19912</v>
      </c>
      <c r="K3542" t="s">
        <v>19913</v>
      </c>
      <c r="L3542" t="s">
        <v>77</v>
      </c>
      <c r="M3542" t="s">
        <v>5733</v>
      </c>
      <c r="O3542" t="s">
        <v>19914</v>
      </c>
      <c r="P3542" t="s">
        <v>32811</v>
      </c>
      <c r="R3542" t="str">
        <f t="shared" si="110"/>
        <v>临朐</v>
      </c>
      <c r="S3542" t="str">
        <f t="shared" si="111"/>
        <v>0107</v>
      </c>
    </row>
    <row r="3543" spans="1:19">
      <c r="A3543" t="s">
        <v>32886</v>
      </c>
      <c r="B3543" t="s">
        <v>32887</v>
      </c>
      <c r="C3543" t="s">
        <v>49</v>
      </c>
      <c r="D3543" t="s">
        <v>32888</v>
      </c>
      <c r="E3543" t="s">
        <v>31453</v>
      </c>
      <c r="F3543" t="s">
        <v>32889</v>
      </c>
      <c r="G3543" t="s">
        <v>32890</v>
      </c>
      <c r="H3543" t="s">
        <v>32891</v>
      </c>
      <c r="I3543" t="s">
        <v>5221</v>
      </c>
      <c r="J3543" t="s">
        <v>14559</v>
      </c>
      <c r="K3543" t="s">
        <v>14560</v>
      </c>
      <c r="L3543" t="s">
        <v>375</v>
      </c>
      <c r="M3543" t="s">
        <v>5409</v>
      </c>
      <c r="N3543" t="s">
        <v>6152</v>
      </c>
      <c r="O3543" t="s">
        <v>14561</v>
      </c>
      <c r="P3543" t="s">
        <v>32892</v>
      </c>
      <c r="Q3543" t="s">
        <v>32893</v>
      </c>
      <c r="R3543" t="str">
        <f t="shared" si="110"/>
        <v>昌邑</v>
      </c>
      <c r="S3543" t="str">
        <f t="shared" si="111"/>
        <v>0107</v>
      </c>
    </row>
    <row r="3544" spans="1:19">
      <c r="A3544" t="s">
        <v>32894</v>
      </c>
      <c r="B3544" t="s">
        <v>32895</v>
      </c>
      <c r="C3544" t="s">
        <v>49</v>
      </c>
      <c r="D3544" t="s">
        <v>32896</v>
      </c>
      <c r="E3544" t="s">
        <v>32897</v>
      </c>
      <c r="F3544" t="s">
        <v>32898</v>
      </c>
      <c r="G3544" t="s">
        <v>32899</v>
      </c>
      <c r="H3544" t="s">
        <v>32900</v>
      </c>
      <c r="I3544" t="s">
        <v>12119</v>
      </c>
      <c r="J3544" t="s">
        <v>5316</v>
      </c>
      <c r="K3544" t="s">
        <v>5317</v>
      </c>
      <c r="L3544" t="s">
        <v>375</v>
      </c>
      <c r="M3544" t="s">
        <v>5318</v>
      </c>
      <c r="N3544" t="s">
        <v>5005</v>
      </c>
      <c r="O3544" t="s">
        <v>5319</v>
      </c>
      <c r="R3544" t="str">
        <f t="shared" si="110"/>
        <v>昌邑</v>
      </c>
      <c r="S3544" t="str">
        <f t="shared" si="111"/>
        <v>0107</v>
      </c>
    </row>
    <row r="3545" spans="1:19">
      <c r="A3545" t="s">
        <v>32901</v>
      </c>
      <c r="B3545" t="s">
        <v>32902</v>
      </c>
      <c r="C3545" t="s">
        <v>49</v>
      </c>
      <c r="D3545" t="s">
        <v>32903</v>
      </c>
      <c r="E3545" t="s">
        <v>32897</v>
      </c>
      <c r="F3545" t="s">
        <v>32904</v>
      </c>
      <c r="G3545" t="s">
        <v>32905</v>
      </c>
      <c r="H3545" t="s">
        <v>32906</v>
      </c>
      <c r="I3545" t="s">
        <v>12119</v>
      </c>
      <c r="J3545" t="s">
        <v>12527</v>
      </c>
      <c r="K3545" t="s">
        <v>12528</v>
      </c>
      <c r="L3545" t="s">
        <v>50</v>
      </c>
      <c r="M3545" t="s">
        <v>6207</v>
      </c>
      <c r="N3545" t="s">
        <v>5699</v>
      </c>
      <c r="O3545" t="s">
        <v>12529</v>
      </c>
      <c r="P3545" t="s">
        <v>32907</v>
      </c>
      <c r="R3545" t="str">
        <f t="shared" si="110"/>
        <v>青州</v>
      </c>
      <c r="S3545" t="str">
        <f t="shared" si="111"/>
        <v>0107</v>
      </c>
    </row>
    <row r="3546" spans="1:19">
      <c r="A3546" t="s">
        <v>32908</v>
      </c>
      <c r="B3546" t="s">
        <v>32909</v>
      </c>
      <c r="C3546" t="s">
        <v>49</v>
      </c>
      <c r="D3546" t="s">
        <v>32910</v>
      </c>
      <c r="E3546" t="s">
        <v>31462</v>
      </c>
      <c r="F3546" t="s">
        <v>32911</v>
      </c>
      <c r="G3546" t="s">
        <v>32912</v>
      </c>
      <c r="H3546" t="s">
        <v>32913</v>
      </c>
      <c r="I3546" t="s">
        <v>12119</v>
      </c>
      <c r="J3546" t="s">
        <v>25579</v>
      </c>
      <c r="K3546" t="s">
        <v>25580</v>
      </c>
      <c r="L3546" t="s">
        <v>105</v>
      </c>
      <c r="M3546" t="s">
        <v>5769</v>
      </c>
      <c r="O3546" t="s">
        <v>25581</v>
      </c>
      <c r="P3546" t="s">
        <v>32914</v>
      </c>
      <c r="Q3546" t="s">
        <v>32915</v>
      </c>
      <c r="R3546" t="str">
        <f t="shared" si="110"/>
        <v>寿光</v>
      </c>
      <c r="S3546" t="str">
        <f t="shared" si="111"/>
        <v>0107</v>
      </c>
    </row>
    <row r="3547" spans="1:19">
      <c r="A3547" t="s">
        <v>32916</v>
      </c>
      <c r="B3547" t="s">
        <v>32917</v>
      </c>
      <c r="C3547" t="s">
        <v>49</v>
      </c>
      <c r="D3547" t="s">
        <v>32918</v>
      </c>
      <c r="E3547" t="s">
        <v>31462</v>
      </c>
      <c r="F3547" t="s">
        <v>32919</v>
      </c>
      <c r="G3547" t="s">
        <v>32920</v>
      </c>
      <c r="H3547" t="s">
        <v>32921</v>
      </c>
      <c r="I3547" t="s">
        <v>5066</v>
      </c>
      <c r="J3547" t="s">
        <v>8069</v>
      </c>
      <c r="K3547" t="s">
        <v>8070</v>
      </c>
      <c r="L3547" t="s">
        <v>95</v>
      </c>
      <c r="M3547" t="s">
        <v>8071</v>
      </c>
      <c r="O3547" t="s">
        <v>8073</v>
      </c>
      <c r="P3547" t="s">
        <v>32922</v>
      </c>
      <c r="Q3547" t="s">
        <v>32923</v>
      </c>
      <c r="R3547" t="str">
        <f t="shared" si="110"/>
        <v>安丘</v>
      </c>
      <c r="S3547" t="str">
        <f t="shared" si="111"/>
        <v>0107</v>
      </c>
    </row>
    <row r="3548" spans="1:19">
      <c r="A3548" t="s">
        <v>32924</v>
      </c>
      <c r="B3548" t="s">
        <v>32925</v>
      </c>
      <c r="C3548" t="s">
        <v>49</v>
      </c>
      <c r="D3548" t="s">
        <v>32926</v>
      </c>
      <c r="E3548" t="s">
        <v>31462</v>
      </c>
      <c r="F3548" t="s">
        <v>32927</v>
      </c>
      <c r="G3548" t="s">
        <v>32928</v>
      </c>
      <c r="H3548" t="s">
        <v>32929</v>
      </c>
      <c r="I3548" t="s">
        <v>5407</v>
      </c>
      <c r="J3548" t="s">
        <v>8139</v>
      </c>
      <c r="K3548" t="s">
        <v>8140</v>
      </c>
      <c r="L3548" t="s">
        <v>105</v>
      </c>
      <c r="M3548" t="s">
        <v>6055</v>
      </c>
      <c r="O3548" t="s">
        <v>8141</v>
      </c>
      <c r="P3548" t="s">
        <v>32930</v>
      </c>
      <c r="R3548" t="str">
        <f t="shared" si="110"/>
        <v>寿光</v>
      </c>
      <c r="S3548" t="str">
        <f t="shared" si="111"/>
        <v>0107</v>
      </c>
    </row>
    <row r="3549" spans="1:19">
      <c r="A3549" t="s">
        <v>1746</v>
      </c>
      <c r="B3549" t="s">
        <v>32931</v>
      </c>
      <c r="C3549" t="s">
        <v>49</v>
      </c>
      <c r="D3549" t="s">
        <v>32932</v>
      </c>
      <c r="E3549" t="s">
        <v>31462</v>
      </c>
      <c r="F3549" t="s">
        <v>32933</v>
      </c>
      <c r="G3549" t="s">
        <v>1744</v>
      </c>
      <c r="H3549" t="s">
        <v>32934</v>
      </c>
      <c r="I3549" t="s">
        <v>12119</v>
      </c>
      <c r="J3549" t="s">
        <v>7689</v>
      </c>
      <c r="K3549" t="s">
        <v>7690</v>
      </c>
      <c r="L3549" t="s">
        <v>60</v>
      </c>
      <c r="M3549" t="s">
        <v>5999</v>
      </c>
      <c r="O3549" t="s">
        <v>7691</v>
      </c>
      <c r="P3549" t="s">
        <v>32935</v>
      </c>
      <c r="Q3549" t="s">
        <v>32936</v>
      </c>
      <c r="R3549" t="str">
        <f t="shared" si="110"/>
        <v>奎文</v>
      </c>
      <c r="S3549" t="str">
        <f t="shared" si="111"/>
        <v>0107</v>
      </c>
    </row>
    <row r="3550" spans="1:19">
      <c r="A3550" t="s">
        <v>32937</v>
      </c>
      <c r="B3550" t="s">
        <v>32938</v>
      </c>
      <c r="C3550" t="s">
        <v>49</v>
      </c>
      <c r="D3550" t="s">
        <v>32939</v>
      </c>
      <c r="E3550" t="s">
        <v>31462</v>
      </c>
      <c r="F3550" t="s">
        <v>32940</v>
      </c>
      <c r="G3550" t="s">
        <v>32941</v>
      </c>
      <c r="H3550" t="s">
        <v>32942</v>
      </c>
      <c r="I3550" t="s">
        <v>4852</v>
      </c>
      <c r="J3550" t="s">
        <v>7093</v>
      </c>
      <c r="K3550" t="s">
        <v>7094</v>
      </c>
      <c r="L3550" t="s">
        <v>1136</v>
      </c>
      <c r="M3550" t="s">
        <v>7095</v>
      </c>
      <c r="O3550" t="s">
        <v>7096</v>
      </c>
      <c r="P3550" t="s">
        <v>32943</v>
      </c>
      <c r="R3550" t="str">
        <f t="shared" si="110"/>
        <v>昌乐</v>
      </c>
      <c r="S3550" t="str">
        <f t="shared" si="111"/>
        <v>0107</v>
      </c>
    </row>
    <row r="3551" spans="1:19">
      <c r="A3551" t="s">
        <v>32944</v>
      </c>
      <c r="B3551" t="s">
        <v>32945</v>
      </c>
      <c r="C3551" t="s">
        <v>49</v>
      </c>
      <c r="D3551" t="s">
        <v>32946</v>
      </c>
      <c r="E3551" t="s">
        <v>31453</v>
      </c>
      <c r="F3551" t="s">
        <v>32947</v>
      </c>
      <c r="G3551" t="s">
        <v>32948</v>
      </c>
      <c r="H3551" t="s">
        <v>32777</v>
      </c>
      <c r="I3551" t="s">
        <v>5327</v>
      </c>
      <c r="J3551" t="s">
        <v>6193</v>
      </c>
      <c r="K3551" t="s">
        <v>6194</v>
      </c>
      <c r="L3551" t="s">
        <v>105</v>
      </c>
      <c r="M3551" t="s">
        <v>6195</v>
      </c>
      <c r="N3551" t="s">
        <v>5619</v>
      </c>
      <c r="O3551" t="s">
        <v>6196</v>
      </c>
      <c r="P3551" t="s">
        <v>32949</v>
      </c>
      <c r="Q3551" t="s">
        <v>32950</v>
      </c>
      <c r="R3551" t="str">
        <f t="shared" si="110"/>
        <v>寿光</v>
      </c>
      <c r="S3551" t="str">
        <f t="shared" si="111"/>
        <v>0107</v>
      </c>
    </row>
    <row r="3552" spans="1:19">
      <c r="A3552" t="s">
        <v>32951</v>
      </c>
      <c r="B3552" t="s">
        <v>32952</v>
      </c>
      <c r="C3552" t="s">
        <v>49</v>
      </c>
      <c r="D3552" t="s">
        <v>32953</v>
      </c>
      <c r="E3552" t="s">
        <v>31462</v>
      </c>
      <c r="F3552" t="s">
        <v>32954</v>
      </c>
      <c r="G3552" t="s">
        <v>32955</v>
      </c>
      <c r="H3552" t="s">
        <v>32956</v>
      </c>
      <c r="I3552" t="s">
        <v>12119</v>
      </c>
      <c r="J3552" t="s">
        <v>8830</v>
      </c>
      <c r="K3552" t="s">
        <v>8831</v>
      </c>
      <c r="L3552" t="s">
        <v>123</v>
      </c>
      <c r="M3552" t="s">
        <v>5364</v>
      </c>
      <c r="O3552" t="s">
        <v>8832</v>
      </c>
      <c r="P3552" t="s">
        <v>32957</v>
      </c>
      <c r="Q3552" t="s">
        <v>32958</v>
      </c>
      <c r="R3552" t="str">
        <f t="shared" si="110"/>
        <v>诸城</v>
      </c>
      <c r="S3552" t="str">
        <f t="shared" si="111"/>
        <v>0107</v>
      </c>
    </row>
    <row r="3553" spans="1:19">
      <c r="A3553" t="s">
        <v>32959</v>
      </c>
      <c r="B3553" t="s">
        <v>32960</v>
      </c>
      <c r="C3553" t="s">
        <v>49</v>
      </c>
      <c r="D3553" t="s">
        <v>32961</v>
      </c>
      <c r="E3553" t="s">
        <v>31462</v>
      </c>
      <c r="F3553" t="s">
        <v>32962</v>
      </c>
      <c r="G3553" t="s">
        <v>32963</v>
      </c>
      <c r="H3553" t="s">
        <v>32964</v>
      </c>
      <c r="I3553" t="s">
        <v>12119</v>
      </c>
      <c r="J3553" t="s">
        <v>24148</v>
      </c>
      <c r="K3553" t="s">
        <v>24149</v>
      </c>
      <c r="L3553" t="s">
        <v>123</v>
      </c>
      <c r="M3553" t="s">
        <v>6022</v>
      </c>
      <c r="O3553" t="s">
        <v>24150</v>
      </c>
      <c r="P3553" t="s">
        <v>32965</v>
      </c>
      <c r="R3553" t="str">
        <f t="shared" si="110"/>
        <v>诸城</v>
      </c>
      <c r="S3553" t="str">
        <f t="shared" si="111"/>
        <v>0107</v>
      </c>
    </row>
    <row r="3554" spans="1:19">
      <c r="A3554" t="s">
        <v>32966</v>
      </c>
      <c r="B3554" t="s">
        <v>32967</v>
      </c>
      <c r="C3554" t="s">
        <v>49</v>
      </c>
      <c r="D3554" t="s">
        <v>32968</v>
      </c>
      <c r="E3554" t="s">
        <v>31462</v>
      </c>
      <c r="F3554" t="s">
        <v>32969</v>
      </c>
      <c r="G3554" t="s">
        <v>32970</v>
      </c>
      <c r="H3554" t="s">
        <v>32971</v>
      </c>
      <c r="I3554" t="s">
        <v>4813</v>
      </c>
      <c r="J3554" t="s">
        <v>15974</v>
      </c>
      <c r="K3554" t="s">
        <v>15975</v>
      </c>
      <c r="L3554" t="s">
        <v>50</v>
      </c>
      <c r="M3554" t="s">
        <v>4855</v>
      </c>
      <c r="O3554" t="s">
        <v>15976</v>
      </c>
      <c r="P3554" t="s">
        <v>32972</v>
      </c>
      <c r="R3554" t="str">
        <f t="shared" si="110"/>
        <v>青州</v>
      </c>
      <c r="S3554" t="str">
        <f t="shared" si="111"/>
        <v>0107</v>
      </c>
    </row>
    <row r="3555" spans="1:19">
      <c r="A3555" t="s">
        <v>32973</v>
      </c>
      <c r="B3555" t="s">
        <v>32974</v>
      </c>
      <c r="C3555" t="s">
        <v>49</v>
      </c>
      <c r="D3555" t="s">
        <v>32975</v>
      </c>
      <c r="E3555" t="s">
        <v>32976</v>
      </c>
      <c r="F3555" t="s">
        <v>32977</v>
      </c>
      <c r="G3555" t="s">
        <v>32978</v>
      </c>
      <c r="H3555" t="s">
        <v>32979</v>
      </c>
      <c r="I3555" t="s">
        <v>4828</v>
      </c>
      <c r="J3555" t="s">
        <v>11207</v>
      </c>
      <c r="K3555" t="s">
        <v>11208</v>
      </c>
      <c r="L3555" t="s">
        <v>123</v>
      </c>
      <c r="M3555" t="s">
        <v>7767</v>
      </c>
      <c r="N3555" t="s">
        <v>10228</v>
      </c>
      <c r="O3555" t="s">
        <v>11209</v>
      </c>
      <c r="P3555" t="s">
        <v>32980</v>
      </c>
      <c r="R3555" t="str">
        <f t="shared" si="110"/>
        <v>诸城</v>
      </c>
      <c r="S3555" t="str">
        <f t="shared" si="111"/>
        <v>0107</v>
      </c>
    </row>
    <row r="3556" spans="1:19">
      <c r="A3556" t="s">
        <v>32981</v>
      </c>
      <c r="B3556" t="s">
        <v>32982</v>
      </c>
      <c r="C3556" t="s">
        <v>49</v>
      </c>
      <c r="D3556" t="s">
        <v>32983</v>
      </c>
      <c r="E3556" t="s">
        <v>31020</v>
      </c>
      <c r="F3556" t="s">
        <v>32984</v>
      </c>
      <c r="G3556" t="s">
        <v>32985</v>
      </c>
      <c r="H3556" t="s">
        <v>32986</v>
      </c>
      <c r="I3556" t="s">
        <v>12844</v>
      </c>
      <c r="J3556" t="s">
        <v>12527</v>
      </c>
      <c r="K3556" t="s">
        <v>12528</v>
      </c>
      <c r="L3556" t="s">
        <v>50</v>
      </c>
      <c r="M3556" t="s">
        <v>6207</v>
      </c>
      <c r="N3556" t="s">
        <v>5030</v>
      </c>
      <c r="O3556" t="s">
        <v>12529</v>
      </c>
      <c r="P3556" t="s">
        <v>32987</v>
      </c>
      <c r="R3556" t="str">
        <f t="shared" si="110"/>
        <v>青州</v>
      </c>
      <c r="S3556" t="str">
        <f t="shared" si="111"/>
        <v>0107</v>
      </c>
    </row>
    <row r="3557" spans="1:19">
      <c r="A3557" t="s">
        <v>32988</v>
      </c>
      <c r="B3557" t="s">
        <v>32989</v>
      </c>
      <c r="C3557" t="s">
        <v>49</v>
      </c>
      <c r="D3557" t="s">
        <v>32990</v>
      </c>
      <c r="E3557" t="s">
        <v>31462</v>
      </c>
      <c r="F3557" t="s">
        <v>32991</v>
      </c>
      <c r="G3557" t="s">
        <v>32992</v>
      </c>
      <c r="H3557" t="s">
        <v>32993</v>
      </c>
      <c r="I3557" t="s">
        <v>12844</v>
      </c>
      <c r="J3557" t="s">
        <v>8984</v>
      </c>
      <c r="K3557" t="s">
        <v>8985</v>
      </c>
      <c r="L3557" t="s">
        <v>60</v>
      </c>
      <c r="M3557" t="s">
        <v>5511</v>
      </c>
      <c r="O3557" t="s">
        <v>8986</v>
      </c>
      <c r="P3557" t="s">
        <v>32994</v>
      </c>
      <c r="Q3557" t="s">
        <v>32995</v>
      </c>
      <c r="R3557" t="str">
        <f t="shared" si="110"/>
        <v>奎文</v>
      </c>
      <c r="S3557" t="str">
        <f t="shared" si="111"/>
        <v>0107</v>
      </c>
    </row>
    <row r="3558" spans="1:19">
      <c r="A3558" t="s">
        <v>32996</v>
      </c>
      <c r="B3558" t="s">
        <v>32997</v>
      </c>
      <c r="C3558" t="s">
        <v>49</v>
      </c>
      <c r="D3558" t="s">
        <v>32998</v>
      </c>
      <c r="E3558" t="s">
        <v>31462</v>
      </c>
      <c r="F3558" t="s">
        <v>32999</v>
      </c>
      <c r="G3558" t="s">
        <v>33000</v>
      </c>
      <c r="H3558" t="s">
        <v>33001</v>
      </c>
      <c r="I3558" t="s">
        <v>12119</v>
      </c>
      <c r="J3558" t="s">
        <v>24148</v>
      </c>
      <c r="K3558" t="s">
        <v>24149</v>
      </c>
      <c r="L3558" t="s">
        <v>123</v>
      </c>
      <c r="M3558" t="s">
        <v>6022</v>
      </c>
      <c r="O3558" t="s">
        <v>24150</v>
      </c>
      <c r="P3558" t="s">
        <v>33002</v>
      </c>
      <c r="Q3558" t="s">
        <v>33003</v>
      </c>
      <c r="R3558" t="str">
        <f t="shared" si="110"/>
        <v>诸城</v>
      </c>
      <c r="S3558" t="str">
        <f t="shared" si="111"/>
        <v>0107</v>
      </c>
    </row>
    <row r="3559" spans="1:19">
      <c r="A3559" t="s">
        <v>33004</v>
      </c>
      <c r="B3559" t="s">
        <v>33005</v>
      </c>
      <c r="C3559" t="s">
        <v>49</v>
      </c>
      <c r="D3559" t="s">
        <v>33006</v>
      </c>
      <c r="E3559" t="s">
        <v>30978</v>
      </c>
      <c r="F3559" t="s">
        <v>33007</v>
      </c>
      <c r="G3559" t="s">
        <v>33008</v>
      </c>
      <c r="H3559" t="s">
        <v>33009</v>
      </c>
      <c r="I3559" t="s">
        <v>4785</v>
      </c>
      <c r="J3559" t="s">
        <v>11556</v>
      </c>
      <c r="K3559" t="s">
        <v>11557</v>
      </c>
      <c r="L3559" t="s">
        <v>105</v>
      </c>
      <c r="M3559" t="s">
        <v>5769</v>
      </c>
      <c r="N3559" t="s">
        <v>4789</v>
      </c>
      <c r="O3559" t="s">
        <v>11558</v>
      </c>
      <c r="P3559" t="s">
        <v>33010</v>
      </c>
      <c r="R3559" t="str">
        <f t="shared" si="110"/>
        <v>寿光</v>
      </c>
      <c r="S3559" t="str">
        <f t="shared" si="111"/>
        <v>0107</v>
      </c>
    </row>
    <row r="3560" spans="1:19">
      <c r="A3560" t="s">
        <v>33011</v>
      </c>
      <c r="B3560" t="s">
        <v>33012</v>
      </c>
      <c r="C3560" t="s">
        <v>49</v>
      </c>
      <c r="D3560" t="s">
        <v>33013</v>
      </c>
      <c r="E3560" t="s">
        <v>31462</v>
      </c>
      <c r="F3560" t="s">
        <v>33014</v>
      </c>
      <c r="G3560" t="s">
        <v>33015</v>
      </c>
      <c r="H3560" t="s">
        <v>33016</v>
      </c>
      <c r="I3560" t="s">
        <v>12119</v>
      </c>
      <c r="J3560" t="s">
        <v>5395</v>
      </c>
      <c r="K3560" t="s">
        <v>5396</v>
      </c>
      <c r="L3560" t="s">
        <v>60</v>
      </c>
      <c r="M3560" t="s">
        <v>4774</v>
      </c>
      <c r="O3560" t="s">
        <v>5397</v>
      </c>
      <c r="P3560" t="s">
        <v>33017</v>
      </c>
      <c r="R3560" t="str">
        <f t="shared" si="110"/>
        <v>奎文</v>
      </c>
      <c r="S3560" t="str">
        <f t="shared" si="111"/>
        <v>0107</v>
      </c>
    </row>
    <row r="3561" spans="1:19">
      <c r="A3561" t="s">
        <v>33018</v>
      </c>
      <c r="B3561" t="s">
        <v>33019</v>
      </c>
      <c r="C3561" t="s">
        <v>49</v>
      </c>
      <c r="D3561" t="s">
        <v>33020</v>
      </c>
      <c r="E3561" t="s">
        <v>31020</v>
      </c>
      <c r="F3561" t="s">
        <v>33021</v>
      </c>
      <c r="G3561" t="s">
        <v>33022</v>
      </c>
      <c r="H3561" t="s">
        <v>32858</v>
      </c>
      <c r="I3561" t="s">
        <v>12757</v>
      </c>
      <c r="J3561" t="s">
        <v>8555</v>
      </c>
      <c r="K3561" t="s">
        <v>8556</v>
      </c>
      <c r="L3561" t="s">
        <v>86</v>
      </c>
      <c r="M3561" t="s">
        <v>8557</v>
      </c>
      <c r="N3561" t="s">
        <v>10228</v>
      </c>
      <c r="O3561" t="s">
        <v>8558</v>
      </c>
      <c r="P3561" t="s">
        <v>33023</v>
      </c>
      <c r="Q3561" t="s">
        <v>33024</v>
      </c>
      <c r="R3561" t="str">
        <f t="shared" si="110"/>
        <v>坊子</v>
      </c>
      <c r="S3561" t="str">
        <f t="shared" si="111"/>
        <v>0107</v>
      </c>
    </row>
    <row r="3562" spans="1:19">
      <c r="A3562" t="s">
        <v>1778</v>
      </c>
      <c r="B3562" t="s">
        <v>33025</v>
      </c>
      <c r="C3562" t="s">
        <v>49</v>
      </c>
      <c r="D3562" t="s">
        <v>33026</v>
      </c>
      <c r="E3562" t="s">
        <v>31462</v>
      </c>
      <c r="F3562" t="s">
        <v>33027</v>
      </c>
      <c r="G3562" t="s">
        <v>1776</v>
      </c>
      <c r="H3562" t="s">
        <v>33028</v>
      </c>
      <c r="I3562" t="s">
        <v>4852</v>
      </c>
      <c r="J3562" t="s">
        <v>6740</v>
      </c>
      <c r="K3562" t="s">
        <v>6741</v>
      </c>
      <c r="L3562" t="s">
        <v>60</v>
      </c>
      <c r="M3562" t="s">
        <v>5888</v>
      </c>
      <c r="O3562" t="s">
        <v>6742</v>
      </c>
      <c r="P3562" t="s">
        <v>33029</v>
      </c>
      <c r="R3562" t="str">
        <f t="shared" si="110"/>
        <v>奎文</v>
      </c>
      <c r="S3562" t="str">
        <f t="shared" si="111"/>
        <v>0107</v>
      </c>
    </row>
    <row r="3563" spans="1:19">
      <c r="A3563" t="s">
        <v>33030</v>
      </c>
      <c r="B3563" t="s">
        <v>33031</v>
      </c>
      <c r="C3563" t="s">
        <v>49</v>
      </c>
      <c r="D3563" t="s">
        <v>33032</v>
      </c>
      <c r="E3563" t="s">
        <v>31462</v>
      </c>
      <c r="F3563" t="s">
        <v>33033</v>
      </c>
      <c r="G3563" t="s">
        <v>33034</v>
      </c>
      <c r="H3563" t="s">
        <v>33035</v>
      </c>
      <c r="I3563" t="s">
        <v>12757</v>
      </c>
      <c r="J3563" t="s">
        <v>10067</v>
      </c>
      <c r="K3563" t="s">
        <v>10068</v>
      </c>
      <c r="L3563" t="s">
        <v>105</v>
      </c>
      <c r="M3563" t="s">
        <v>5197</v>
      </c>
      <c r="O3563" t="s">
        <v>10069</v>
      </c>
      <c r="P3563" t="s">
        <v>33036</v>
      </c>
      <c r="R3563" t="str">
        <f t="shared" si="110"/>
        <v>寿光</v>
      </c>
      <c r="S3563" t="str">
        <f t="shared" si="111"/>
        <v>0107</v>
      </c>
    </row>
    <row r="3564" spans="1:19">
      <c r="A3564" t="s">
        <v>33037</v>
      </c>
      <c r="B3564" t="s">
        <v>33038</v>
      </c>
      <c r="C3564" t="s">
        <v>49</v>
      </c>
      <c r="D3564" t="s">
        <v>33039</v>
      </c>
      <c r="E3564" t="s">
        <v>31462</v>
      </c>
      <c r="F3564" t="s">
        <v>33040</v>
      </c>
      <c r="G3564" t="s">
        <v>33041</v>
      </c>
      <c r="H3564" t="s">
        <v>33042</v>
      </c>
      <c r="I3564" t="s">
        <v>12119</v>
      </c>
      <c r="J3564" t="s">
        <v>9899</v>
      </c>
      <c r="K3564" t="s">
        <v>9900</v>
      </c>
      <c r="L3564" t="s">
        <v>114</v>
      </c>
      <c r="M3564" t="s">
        <v>9901</v>
      </c>
      <c r="O3564" t="s">
        <v>9902</v>
      </c>
      <c r="P3564" t="s">
        <v>33043</v>
      </c>
      <c r="R3564" t="str">
        <f t="shared" si="110"/>
        <v>高密</v>
      </c>
      <c r="S3564" t="str">
        <f t="shared" si="111"/>
        <v>0107</v>
      </c>
    </row>
    <row r="3565" spans="1:19">
      <c r="A3565" t="s">
        <v>33044</v>
      </c>
      <c r="B3565" t="s">
        <v>33045</v>
      </c>
      <c r="C3565" t="s">
        <v>49</v>
      </c>
      <c r="D3565" t="s">
        <v>33046</v>
      </c>
      <c r="E3565" t="s">
        <v>31462</v>
      </c>
      <c r="F3565" t="s">
        <v>33047</v>
      </c>
      <c r="G3565" t="s">
        <v>33048</v>
      </c>
      <c r="H3565" t="s">
        <v>33049</v>
      </c>
      <c r="I3565" t="s">
        <v>12119</v>
      </c>
      <c r="J3565" t="s">
        <v>7556</v>
      </c>
      <c r="K3565" t="s">
        <v>7557</v>
      </c>
      <c r="L3565" t="s">
        <v>237</v>
      </c>
      <c r="M3565" t="s">
        <v>4971</v>
      </c>
      <c r="O3565" t="s">
        <v>7559</v>
      </c>
      <c r="R3565" t="str">
        <f t="shared" si="110"/>
        <v>潍城</v>
      </c>
      <c r="S3565" t="str">
        <f t="shared" si="111"/>
        <v>0107</v>
      </c>
    </row>
    <row r="3566" spans="1:19">
      <c r="A3566" t="s">
        <v>33050</v>
      </c>
      <c r="B3566" t="s">
        <v>33051</v>
      </c>
      <c r="C3566" t="s">
        <v>49</v>
      </c>
      <c r="D3566" t="s">
        <v>33052</v>
      </c>
      <c r="E3566" t="s">
        <v>31462</v>
      </c>
      <c r="F3566" t="s">
        <v>33053</v>
      </c>
      <c r="G3566" t="s">
        <v>33054</v>
      </c>
      <c r="H3566" t="s">
        <v>33055</v>
      </c>
      <c r="I3566" t="s">
        <v>4955</v>
      </c>
      <c r="J3566" t="s">
        <v>8305</v>
      </c>
      <c r="K3566" t="s">
        <v>8306</v>
      </c>
      <c r="L3566" t="s">
        <v>60</v>
      </c>
      <c r="M3566" t="s">
        <v>5511</v>
      </c>
      <c r="O3566" t="s">
        <v>8307</v>
      </c>
      <c r="P3566" t="s">
        <v>33056</v>
      </c>
      <c r="Q3566" t="s">
        <v>33057</v>
      </c>
      <c r="R3566" t="str">
        <f t="shared" si="110"/>
        <v>奎文</v>
      </c>
      <c r="S3566" t="str">
        <f t="shared" si="111"/>
        <v>0107</v>
      </c>
    </row>
    <row r="3567" spans="1:19">
      <c r="A3567" t="s">
        <v>33058</v>
      </c>
      <c r="B3567" t="s">
        <v>33059</v>
      </c>
      <c r="C3567" t="s">
        <v>49</v>
      </c>
      <c r="D3567" t="s">
        <v>33060</v>
      </c>
      <c r="E3567" t="s">
        <v>32771</v>
      </c>
      <c r="F3567" t="s">
        <v>33061</v>
      </c>
      <c r="G3567" t="s">
        <v>33062</v>
      </c>
      <c r="H3567" t="s">
        <v>33063</v>
      </c>
      <c r="I3567" t="s">
        <v>4785</v>
      </c>
      <c r="J3567" t="s">
        <v>7803</v>
      </c>
      <c r="K3567" t="s">
        <v>7804</v>
      </c>
      <c r="L3567" t="s">
        <v>105</v>
      </c>
      <c r="M3567" t="s">
        <v>7805</v>
      </c>
      <c r="N3567" t="s">
        <v>4789</v>
      </c>
      <c r="O3567" t="s">
        <v>7806</v>
      </c>
      <c r="P3567" t="s">
        <v>33064</v>
      </c>
      <c r="R3567" t="str">
        <f t="shared" si="110"/>
        <v>寿光</v>
      </c>
      <c r="S3567" t="str">
        <f t="shared" si="111"/>
        <v>0107</v>
      </c>
    </row>
    <row r="3568" spans="1:19">
      <c r="A3568" t="s">
        <v>33065</v>
      </c>
      <c r="B3568" t="s">
        <v>33066</v>
      </c>
      <c r="C3568" t="s">
        <v>49</v>
      </c>
      <c r="D3568" t="s">
        <v>33067</v>
      </c>
      <c r="E3568" t="s">
        <v>31462</v>
      </c>
      <c r="F3568" t="s">
        <v>33068</v>
      </c>
      <c r="G3568" t="s">
        <v>33069</v>
      </c>
      <c r="H3568" t="s">
        <v>33070</v>
      </c>
      <c r="I3568" t="s">
        <v>4852</v>
      </c>
      <c r="J3568" t="s">
        <v>7332</v>
      </c>
      <c r="K3568" t="s">
        <v>7333</v>
      </c>
      <c r="L3568" t="s">
        <v>375</v>
      </c>
      <c r="M3568" t="s">
        <v>7334</v>
      </c>
      <c r="O3568" t="s">
        <v>7335</v>
      </c>
      <c r="Q3568" t="s">
        <v>33071</v>
      </c>
      <c r="R3568" t="str">
        <f t="shared" si="110"/>
        <v>昌邑</v>
      </c>
      <c r="S3568" t="str">
        <f t="shared" si="111"/>
        <v>0107</v>
      </c>
    </row>
    <row r="3569" spans="1:19">
      <c r="A3569" t="s">
        <v>33072</v>
      </c>
      <c r="B3569" t="s">
        <v>33073</v>
      </c>
      <c r="C3569" t="s">
        <v>49</v>
      </c>
      <c r="D3569" t="s">
        <v>33074</v>
      </c>
      <c r="E3569" t="s">
        <v>30978</v>
      </c>
      <c r="F3569" t="s">
        <v>33075</v>
      </c>
      <c r="G3569" t="s">
        <v>33076</v>
      </c>
      <c r="H3569" t="s">
        <v>33077</v>
      </c>
      <c r="I3569" t="s">
        <v>4852</v>
      </c>
      <c r="J3569" t="s">
        <v>15974</v>
      </c>
      <c r="K3569" t="s">
        <v>15975</v>
      </c>
      <c r="L3569" t="s">
        <v>50</v>
      </c>
      <c r="M3569" t="s">
        <v>4855</v>
      </c>
      <c r="N3569" t="s">
        <v>33078</v>
      </c>
      <c r="O3569" t="s">
        <v>15976</v>
      </c>
      <c r="P3569" t="s">
        <v>33079</v>
      </c>
      <c r="Q3569" t="s">
        <v>33080</v>
      </c>
      <c r="R3569" t="str">
        <f t="shared" si="110"/>
        <v>青州</v>
      </c>
      <c r="S3569" t="str">
        <f t="shared" si="111"/>
        <v>0107</v>
      </c>
    </row>
    <row r="3570" spans="1:19">
      <c r="A3570" t="s">
        <v>33081</v>
      </c>
      <c r="B3570" t="s">
        <v>33082</v>
      </c>
      <c r="C3570" t="s">
        <v>49</v>
      </c>
      <c r="D3570" t="s">
        <v>33083</v>
      </c>
      <c r="E3570" t="s">
        <v>31462</v>
      </c>
      <c r="F3570" t="s">
        <v>33084</v>
      </c>
      <c r="G3570" t="s">
        <v>33085</v>
      </c>
      <c r="H3570" t="s">
        <v>33086</v>
      </c>
      <c r="I3570" t="s">
        <v>5282</v>
      </c>
      <c r="J3570" t="s">
        <v>7467</v>
      </c>
      <c r="K3570" t="s">
        <v>7468</v>
      </c>
      <c r="L3570" t="s">
        <v>123</v>
      </c>
      <c r="M3570" t="s">
        <v>7210</v>
      </c>
      <c r="O3570" t="s">
        <v>7469</v>
      </c>
      <c r="P3570" t="s">
        <v>33087</v>
      </c>
      <c r="Q3570" t="s">
        <v>33088</v>
      </c>
      <c r="R3570" t="str">
        <f t="shared" si="110"/>
        <v>诸城</v>
      </c>
      <c r="S3570" t="str">
        <f t="shared" si="111"/>
        <v>0107</v>
      </c>
    </row>
    <row r="3571" spans="1:19">
      <c r="A3571" t="s">
        <v>33089</v>
      </c>
      <c r="B3571" t="s">
        <v>33090</v>
      </c>
      <c r="C3571" t="s">
        <v>49</v>
      </c>
      <c r="D3571" t="s">
        <v>33091</v>
      </c>
      <c r="E3571" t="s">
        <v>31462</v>
      </c>
      <c r="F3571" t="s">
        <v>33092</v>
      </c>
      <c r="G3571" t="s">
        <v>33093</v>
      </c>
      <c r="H3571" t="s">
        <v>33094</v>
      </c>
      <c r="I3571" t="s">
        <v>4852</v>
      </c>
      <c r="J3571" t="s">
        <v>33095</v>
      </c>
      <c r="K3571" t="s">
        <v>33096</v>
      </c>
      <c r="L3571" t="s">
        <v>50</v>
      </c>
      <c r="M3571" t="s">
        <v>6207</v>
      </c>
      <c r="O3571" t="s">
        <v>33097</v>
      </c>
      <c r="P3571" t="s">
        <v>33098</v>
      </c>
      <c r="R3571" t="str">
        <f t="shared" si="110"/>
        <v>青州</v>
      </c>
      <c r="S3571" t="str">
        <f t="shared" si="111"/>
        <v>0107</v>
      </c>
    </row>
    <row r="3572" spans="1:19">
      <c r="A3572" t="s">
        <v>33099</v>
      </c>
      <c r="B3572" t="s">
        <v>32420</v>
      </c>
      <c r="C3572" t="s">
        <v>49</v>
      </c>
      <c r="D3572" t="s">
        <v>33100</v>
      </c>
      <c r="E3572" t="s">
        <v>31462</v>
      </c>
      <c r="F3572" t="s">
        <v>33101</v>
      </c>
      <c r="G3572" t="s">
        <v>33102</v>
      </c>
      <c r="H3572" t="s">
        <v>33103</v>
      </c>
      <c r="I3572" t="s">
        <v>4852</v>
      </c>
      <c r="J3572" t="s">
        <v>12985</v>
      </c>
      <c r="K3572" t="s">
        <v>12986</v>
      </c>
      <c r="L3572" t="s">
        <v>105</v>
      </c>
      <c r="M3572" t="s">
        <v>5769</v>
      </c>
      <c r="O3572" t="s">
        <v>12987</v>
      </c>
      <c r="P3572" t="s">
        <v>33104</v>
      </c>
      <c r="Q3572" t="s">
        <v>33105</v>
      </c>
      <c r="R3572" t="str">
        <f t="shared" si="110"/>
        <v>寿光</v>
      </c>
      <c r="S3572" t="str">
        <f t="shared" si="111"/>
        <v>0107</v>
      </c>
    </row>
    <row r="3573" spans="1:19">
      <c r="A3573" t="s">
        <v>33106</v>
      </c>
      <c r="B3573" t="s">
        <v>33107</v>
      </c>
      <c r="C3573" t="s">
        <v>49</v>
      </c>
      <c r="D3573" t="s">
        <v>33108</v>
      </c>
      <c r="E3573" t="s">
        <v>31462</v>
      </c>
      <c r="F3573" t="s">
        <v>33109</v>
      </c>
      <c r="G3573" t="s">
        <v>33110</v>
      </c>
      <c r="H3573" t="s">
        <v>33111</v>
      </c>
      <c r="I3573" t="s">
        <v>4785</v>
      </c>
      <c r="J3573" t="s">
        <v>16151</v>
      </c>
      <c r="K3573" t="s">
        <v>16152</v>
      </c>
      <c r="L3573" t="s">
        <v>148</v>
      </c>
      <c r="M3573" t="s">
        <v>6391</v>
      </c>
      <c r="O3573" t="s">
        <v>16153</v>
      </c>
      <c r="P3573" t="s">
        <v>33112</v>
      </c>
      <c r="R3573" t="str">
        <f t="shared" si="110"/>
        <v>寒亭</v>
      </c>
      <c r="S3573" t="str">
        <f t="shared" si="111"/>
        <v>0107</v>
      </c>
    </row>
    <row r="3574" spans="1:19">
      <c r="A3574" t="s">
        <v>33113</v>
      </c>
      <c r="B3574" t="s">
        <v>33114</v>
      </c>
      <c r="C3574" t="s">
        <v>49</v>
      </c>
      <c r="D3574" t="s">
        <v>33115</v>
      </c>
      <c r="E3574" t="s">
        <v>30978</v>
      </c>
      <c r="F3574" t="s">
        <v>33116</v>
      </c>
      <c r="G3574" t="s">
        <v>33117</v>
      </c>
      <c r="H3574" t="s">
        <v>33118</v>
      </c>
      <c r="I3574" t="s">
        <v>4785</v>
      </c>
      <c r="J3574" t="s">
        <v>5003</v>
      </c>
      <c r="K3574" t="s">
        <v>5004</v>
      </c>
      <c r="L3574" t="s">
        <v>237</v>
      </c>
      <c r="M3574" t="s">
        <v>4788</v>
      </c>
      <c r="N3574" t="s">
        <v>6530</v>
      </c>
      <c r="O3574" t="s">
        <v>5006</v>
      </c>
      <c r="P3574" t="s">
        <v>33119</v>
      </c>
      <c r="R3574" t="str">
        <f t="shared" si="110"/>
        <v>潍城</v>
      </c>
      <c r="S3574" t="str">
        <f t="shared" si="111"/>
        <v>0107</v>
      </c>
    </row>
    <row r="3575" spans="1:19">
      <c r="A3575" t="s">
        <v>33120</v>
      </c>
      <c r="B3575" t="s">
        <v>33121</v>
      </c>
      <c r="C3575" t="s">
        <v>49</v>
      </c>
      <c r="D3575" t="s">
        <v>33122</v>
      </c>
      <c r="E3575" t="s">
        <v>33123</v>
      </c>
      <c r="F3575" t="s">
        <v>33124</v>
      </c>
      <c r="G3575" t="s">
        <v>33125</v>
      </c>
      <c r="H3575" t="s">
        <v>33126</v>
      </c>
      <c r="I3575" t="s">
        <v>4955</v>
      </c>
      <c r="J3575" t="s">
        <v>6097</v>
      </c>
      <c r="K3575" t="s">
        <v>6098</v>
      </c>
      <c r="L3575" t="s">
        <v>148</v>
      </c>
      <c r="M3575" t="s">
        <v>5580</v>
      </c>
      <c r="N3575" t="s">
        <v>6308</v>
      </c>
      <c r="O3575" t="s">
        <v>6099</v>
      </c>
      <c r="P3575" t="s">
        <v>33127</v>
      </c>
      <c r="Q3575" t="s">
        <v>33128</v>
      </c>
      <c r="R3575" t="str">
        <f t="shared" si="110"/>
        <v>寒亭</v>
      </c>
      <c r="S3575" t="str">
        <f t="shared" si="111"/>
        <v>0107</v>
      </c>
    </row>
    <row r="3576" spans="1:19">
      <c r="A3576" t="s">
        <v>33129</v>
      </c>
      <c r="B3576" t="s">
        <v>33130</v>
      </c>
      <c r="C3576" t="s">
        <v>49</v>
      </c>
      <c r="D3576" t="s">
        <v>33131</v>
      </c>
      <c r="E3576" t="s">
        <v>31462</v>
      </c>
      <c r="F3576" t="s">
        <v>33132</v>
      </c>
      <c r="G3576" t="s">
        <v>33133</v>
      </c>
      <c r="H3576" t="s">
        <v>33134</v>
      </c>
      <c r="I3576" t="s">
        <v>4852</v>
      </c>
      <c r="J3576" t="s">
        <v>20173</v>
      </c>
      <c r="K3576" t="s">
        <v>20174</v>
      </c>
      <c r="L3576" t="s">
        <v>105</v>
      </c>
      <c r="M3576" t="s">
        <v>5133</v>
      </c>
      <c r="O3576" t="s">
        <v>20175</v>
      </c>
      <c r="P3576" t="s">
        <v>33135</v>
      </c>
      <c r="R3576" t="str">
        <f t="shared" si="110"/>
        <v>寿光</v>
      </c>
      <c r="S3576" t="str">
        <f t="shared" si="111"/>
        <v>0107</v>
      </c>
    </row>
    <row r="3577" spans="1:19">
      <c r="A3577" t="s">
        <v>33136</v>
      </c>
      <c r="B3577" t="s">
        <v>33137</v>
      </c>
      <c r="C3577" t="s">
        <v>49</v>
      </c>
      <c r="D3577" t="s">
        <v>33138</v>
      </c>
      <c r="E3577" t="s">
        <v>31462</v>
      </c>
      <c r="F3577" t="s">
        <v>33139</v>
      </c>
      <c r="G3577" t="s">
        <v>33140</v>
      </c>
      <c r="H3577" t="s">
        <v>33141</v>
      </c>
      <c r="I3577" t="s">
        <v>4955</v>
      </c>
      <c r="J3577" t="s">
        <v>5778</v>
      </c>
      <c r="K3577" t="s">
        <v>5779</v>
      </c>
      <c r="L3577" t="s">
        <v>105</v>
      </c>
      <c r="M3577" t="s">
        <v>5197</v>
      </c>
      <c r="O3577" t="s">
        <v>5780</v>
      </c>
      <c r="P3577" t="s">
        <v>33142</v>
      </c>
      <c r="Q3577" t="s">
        <v>33143</v>
      </c>
      <c r="R3577" t="str">
        <f t="shared" si="110"/>
        <v>寿光</v>
      </c>
      <c r="S3577" t="str">
        <f t="shared" si="111"/>
        <v>0107</v>
      </c>
    </row>
    <row r="3578" spans="1:19">
      <c r="A3578" t="s">
        <v>33144</v>
      </c>
      <c r="B3578" t="s">
        <v>31575</v>
      </c>
      <c r="C3578" t="s">
        <v>49</v>
      </c>
      <c r="D3578" t="s">
        <v>33145</v>
      </c>
      <c r="E3578" t="s">
        <v>33146</v>
      </c>
      <c r="F3578" t="s">
        <v>33147</v>
      </c>
      <c r="G3578" t="s">
        <v>33148</v>
      </c>
      <c r="H3578" t="s">
        <v>33149</v>
      </c>
      <c r="I3578" t="s">
        <v>4852</v>
      </c>
      <c r="J3578" t="s">
        <v>9386</v>
      </c>
      <c r="K3578" t="s">
        <v>9387</v>
      </c>
      <c r="L3578" t="s">
        <v>50</v>
      </c>
      <c r="M3578" t="s">
        <v>6207</v>
      </c>
      <c r="N3578" t="s">
        <v>4892</v>
      </c>
      <c r="O3578" t="s">
        <v>9388</v>
      </c>
      <c r="P3578" t="s">
        <v>33150</v>
      </c>
      <c r="Q3578" t="s">
        <v>33151</v>
      </c>
      <c r="R3578" t="str">
        <f t="shared" si="110"/>
        <v>青州</v>
      </c>
      <c r="S3578" t="str">
        <f t="shared" si="111"/>
        <v>0107</v>
      </c>
    </row>
    <row r="3579" spans="1:19">
      <c r="A3579" t="s">
        <v>33152</v>
      </c>
      <c r="B3579" t="s">
        <v>33153</v>
      </c>
      <c r="C3579" t="s">
        <v>49</v>
      </c>
      <c r="D3579" t="s">
        <v>33154</v>
      </c>
      <c r="E3579" t="s">
        <v>31462</v>
      </c>
      <c r="F3579" t="s">
        <v>33155</v>
      </c>
      <c r="G3579" t="s">
        <v>33156</v>
      </c>
      <c r="H3579" t="s">
        <v>33157</v>
      </c>
      <c r="I3579" t="s">
        <v>5184</v>
      </c>
      <c r="J3579" t="s">
        <v>15359</v>
      </c>
      <c r="K3579" t="s">
        <v>15360</v>
      </c>
      <c r="L3579" t="s">
        <v>86</v>
      </c>
      <c r="M3579" t="s">
        <v>6297</v>
      </c>
      <c r="O3579" t="s">
        <v>15361</v>
      </c>
      <c r="P3579" t="s">
        <v>33158</v>
      </c>
      <c r="R3579" t="str">
        <f t="shared" si="110"/>
        <v>坊子</v>
      </c>
      <c r="S3579" t="str">
        <f t="shared" si="111"/>
        <v>0107</v>
      </c>
    </row>
    <row r="3580" spans="1:19">
      <c r="A3580" t="s">
        <v>33159</v>
      </c>
      <c r="B3580" t="s">
        <v>33160</v>
      </c>
      <c r="C3580" t="s">
        <v>49</v>
      </c>
      <c r="D3580" t="s">
        <v>33161</v>
      </c>
      <c r="E3580" t="s">
        <v>31453</v>
      </c>
      <c r="F3580" t="s">
        <v>33162</v>
      </c>
      <c r="G3580" t="s">
        <v>33163</v>
      </c>
      <c r="H3580" t="s">
        <v>33164</v>
      </c>
      <c r="I3580" t="s">
        <v>5560</v>
      </c>
      <c r="J3580" t="s">
        <v>4969</v>
      </c>
      <c r="K3580" t="s">
        <v>4970</v>
      </c>
      <c r="L3580" t="s">
        <v>237</v>
      </c>
      <c r="M3580" t="s">
        <v>4971</v>
      </c>
      <c r="N3580" t="s">
        <v>5801</v>
      </c>
      <c r="O3580" t="s">
        <v>9963</v>
      </c>
      <c r="P3580" t="s">
        <v>33165</v>
      </c>
      <c r="Q3580" t="s">
        <v>33166</v>
      </c>
      <c r="R3580" t="str">
        <f t="shared" si="110"/>
        <v>潍城</v>
      </c>
      <c r="S3580" t="str">
        <f t="shared" si="111"/>
        <v>0107</v>
      </c>
    </row>
    <row r="3581" spans="1:19">
      <c r="A3581" t="s">
        <v>33167</v>
      </c>
      <c r="B3581" t="s">
        <v>33168</v>
      </c>
      <c r="C3581" t="s">
        <v>49</v>
      </c>
      <c r="D3581" t="s">
        <v>33169</v>
      </c>
      <c r="E3581" t="s">
        <v>31453</v>
      </c>
      <c r="F3581" t="s">
        <v>33170</v>
      </c>
      <c r="G3581" t="s">
        <v>33171</v>
      </c>
      <c r="H3581" t="s">
        <v>32197</v>
      </c>
      <c r="I3581" t="s">
        <v>4852</v>
      </c>
      <c r="J3581" t="s">
        <v>10182</v>
      </c>
      <c r="K3581" t="s">
        <v>10183</v>
      </c>
      <c r="L3581" t="s">
        <v>60</v>
      </c>
      <c r="M3581" t="s">
        <v>4774</v>
      </c>
      <c r="N3581" t="s">
        <v>5030</v>
      </c>
      <c r="O3581" t="s">
        <v>10184</v>
      </c>
      <c r="P3581" t="s">
        <v>33172</v>
      </c>
      <c r="Q3581" t="s">
        <v>33173</v>
      </c>
      <c r="R3581" t="str">
        <f t="shared" si="110"/>
        <v>奎文</v>
      </c>
      <c r="S3581" t="str">
        <f t="shared" si="111"/>
        <v>0107</v>
      </c>
    </row>
    <row r="3582" spans="1:19">
      <c r="A3582" t="s">
        <v>33174</v>
      </c>
      <c r="B3582" t="s">
        <v>33175</v>
      </c>
      <c r="C3582" t="s">
        <v>49</v>
      </c>
      <c r="D3582" t="s">
        <v>33176</v>
      </c>
      <c r="E3582" t="s">
        <v>31462</v>
      </c>
      <c r="F3582" t="s">
        <v>33177</v>
      </c>
      <c r="G3582" t="s">
        <v>33178</v>
      </c>
      <c r="I3582" t="s">
        <v>6591</v>
      </c>
      <c r="R3582" t="str">
        <f t="shared" si="110"/>
        <v/>
      </c>
      <c r="S3582" t="str">
        <f t="shared" si="111"/>
        <v>0107</v>
      </c>
    </row>
    <row r="3583" spans="1:19">
      <c r="A3583" t="s">
        <v>33179</v>
      </c>
      <c r="B3583" t="s">
        <v>33180</v>
      </c>
      <c r="C3583" t="s">
        <v>49</v>
      </c>
      <c r="D3583" t="s">
        <v>33181</v>
      </c>
      <c r="E3583" t="s">
        <v>31020</v>
      </c>
      <c r="F3583" t="s">
        <v>33182</v>
      </c>
      <c r="G3583" t="s">
        <v>33183</v>
      </c>
      <c r="H3583" t="s">
        <v>33184</v>
      </c>
      <c r="I3583" t="s">
        <v>12119</v>
      </c>
      <c r="J3583" t="s">
        <v>6053</v>
      </c>
      <c r="K3583" t="s">
        <v>6054</v>
      </c>
      <c r="L3583" t="s">
        <v>105</v>
      </c>
      <c r="M3583" t="s">
        <v>6055</v>
      </c>
      <c r="N3583" t="s">
        <v>6530</v>
      </c>
      <c r="O3583" t="s">
        <v>6056</v>
      </c>
      <c r="P3583" t="s">
        <v>33185</v>
      </c>
      <c r="R3583" t="str">
        <f t="shared" si="110"/>
        <v>寿光</v>
      </c>
      <c r="S3583" t="str">
        <f t="shared" si="111"/>
        <v>0107</v>
      </c>
    </row>
    <row r="3584" spans="1:19">
      <c r="A3584" t="s">
        <v>33186</v>
      </c>
      <c r="B3584" t="s">
        <v>33187</v>
      </c>
      <c r="C3584" t="s">
        <v>49</v>
      </c>
      <c r="D3584" t="s">
        <v>33188</v>
      </c>
      <c r="E3584" t="s">
        <v>30978</v>
      </c>
      <c r="F3584" t="s">
        <v>33189</v>
      </c>
      <c r="G3584" t="s">
        <v>33190</v>
      </c>
      <c r="H3584" t="s">
        <v>33191</v>
      </c>
      <c r="I3584" t="s">
        <v>4852</v>
      </c>
      <c r="J3584" t="s">
        <v>11292</v>
      </c>
      <c r="K3584" t="s">
        <v>11293</v>
      </c>
      <c r="L3584" t="s">
        <v>86</v>
      </c>
      <c r="M3584" t="s">
        <v>11294</v>
      </c>
      <c r="N3584" t="s">
        <v>5296</v>
      </c>
      <c r="O3584" t="s">
        <v>11295</v>
      </c>
      <c r="P3584" t="s">
        <v>33192</v>
      </c>
      <c r="Q3584" t="s">
        <v>33193</v>
      </c>
      <c r="R3584" t="str">
        <f t="shared" si="110"/>
        <v>坊子</v>
      </c>
      <c r="S3584" t="str">
        <f t="shared" si="111"/>
        <v>0107</v>
      </c>
    </row>
    <row r="3585" spans="1:19">
      <c r="A3585" t="s">
        <v>33194</v>
      </c>
      <c r="B3585" t="s">
        <v>33195</v>
      </c>
      <c r="C3585" t="s">
        <v>49</v>
      </c>
      <c r="D3585" t="s">
        <v>33196</v>
      </c>
      <c r="E3585" t="s">
        <v>33146</v>
      </c>
      <c r="F3585" t="s">
        <v>33197</v>
      </c>
      <c r="G3585" t="s">
        <v>33198</v>
      </c>
      <c r="H3585" t="s">
        <v>33199</v>
      </c>
      <c r="I3585" t="s">
        <v>4785</v>
      </c>
      <c r="J3585" t="s">
        <v>5395</v>
      </c>
      <c r="K3585" t="s">
        <v>5396</v>
      </c>
      <c r="L3585" t="s">
        <v>60</v>
      </c>
      <c r="M3585" t="s">
        <v>4774</v>
      </c>
      <c r="N3585" t="s">
        <v>4856</v>
      </c>
      <c r="O3585" t="s">
        <v>5397</v>
      </c>
      <c r="P3585" t="s">
        <v>33200</v>
      </c>
      <c r="R3585" t="str">
        <f t="shared" ref="R3585:R3648" si="112">IF(OR(LEFT(L3585,2)="高新"),"奎文",IF(LEFT(L3585,2)="峡山","坊子",IF(LEFT(L3585,2)="滨海","寒亭",LEFT(L3585,2))))</f>
        <v>奎文</v>
      </c>
      <c r="S3585" t="str">
        <f t="shared" ref="S3585:S3648" si="113">TEXT(B3585,"mmdd")</f>
        <v>0107</v>
      </c>
    </row>
    <row r="3586" spans="1:19">
      <c r="A3586" t="s">
        <v>33201</v>
      </c>
      <c r="B3586" t="s">
        <v>33202</v>
      </c>
      <c r="C3586" t="s">
        <v>49</v>
      </c>
      <c r="D3586" t="s">
        <v>33203</v>
      </c>
      <c r="E3586" t="s">
        <v>33204</v>
      </c>
      <c r="F3586" t="s">
        <v>33205</v>
      </c>
      <c r="G3586" t="s">
        <v>33206</v>
      </c>
      <c r="H3586" t="s">
        <v>33207</v>
      </c>
      <c r="I3586" t="s">
        <v>4828</v>
      </c>
      <c r="J3586" t="s">
        <v>15047</v>
      </c>
      <c r="K3586" t="s">
        <v>15048</v>
      </c>
      <c r="L3586" t="s">
        <v>50</v>
      </c>
      <c r="M3586" t="s">
        <v>6624</v>
      </c>
      <c r="N3586" t="s">
        <v>5030</v>
      </c>
      <c r="O3586" t="s">
        <v>15049</v>
      </c>
      <c r="P3586" t="s">
        <v>33208</v>
      </c>
      <c r="R3586" t="str">
        <f t="shared" si="112"/>
        <v>青州</v>
      </c>
      <c r="S3586" t="str">
        <f t="shared" si="113"/>
        <v>0107</v>
      </c>
    </row>
    <row r="3587" spans="1:19">
      <c r="A3587" t="s">
        <v>33209</v>
      </c>
      <c r="B3587" t="s">
        <v>33210</v>
      </c>
      <c r="C3587" t="s">
        <v>49</v>
      </c>
      <c r="D3587" t="s">
        <v>33211</v>
      </c>
      <c r="E3587" t="s">
        <v>33146</v>
      </c>
      <c r="F3587" t="s">
        <v>33212</v>
      </c>
      <c r="G3587" t="s">
        <v>33213</v>
      </c>
      <c r="H3587" t="s">
        <v>33214</v>
      </c>
      <c r="I3587" t="s">
        <v>4785</v>
      </c>
      <c r="J3587" t="s">
        <v>12570</v>
      </c>
      <c r="K3587" t="s">
        <v>12571</v>
      </c>
      <c r="L3587" t="s">
        <v>105</v>
      </c>
      <c r="M3587" t="s">
        <v>5376</v>
      </c>
      <c r="O3587" t="s">
        <v>12572</v>
      </c>
      <c r="P3587" t="s">
        <v>33215</v>
      </c>
      <c r="Q3587" t="s">
        <v>33216</v>
      </c>
      <c r="R3587" t="str">
        <f t="shared" si="112"/>
        <v>寿光</v>
      </c>
      <c r="S3587" t="str">
        <f t="shared" si="113"/>
        <v>0107</v>
      </c>
    </row>
    <row r="3588" spans="1:19">
      <c r="A3588" t="s">
        <v>33217</v>
      </c>
      <c r="B3588" t="s">
        <v>33218</v>
      </c>
      <c r="C3588" t="s">
        <v>49</v>
      </c>
      <c r="D3588" t="s">
        <v>33219</v>
      </c>
      <c r="E3588" t="s">
        <v>33146</v>
      </c>
      <c r="F3588" t="s">
        <v>33220</v>
      </c>
      <c r="G3588" t="s">
        <v>33221</v>
      </c>
      <c r="H3588" t="s">
        <v>33222</v>
      </c>
      <c r="I3588" t="s">
        <v>5282</v>
      </c>
      <c r="J3588" t="s">
        <v>6496</v>
      </c>
      <c r="K3588" t="s">
        <v>6497</v>
      </c>
      <c r="L3588" t="s">
        <v>123</v>
      </c>
      <c r="M3588" t="s">
        <v>4932</v>
      </c>
      <c r="N3588" t="s">
        <v>5487</v>
      </c>
      <c r="O3588" t="s">
        <v>6498</v>
      </c>
      <c r="P3588" t="s">
        <v>33223</v>
      </c>
      <c r="R3588" t="str">
        <f t="shared" si="112"/>
        <v>诸城</v>
      </c>
      <c r="S3588" t="str">
        <f t="shared" si="113"/>
        <v>0107</v>
      </c>
    </row>
    <row r="3589" spans="1:19">
      <c r="A3589" t="s">
        <v>33224</v>
      </c>
      <c r="B3589" t="s">
        <v>33225</v>
      </c>
      <c r="C3589" t="s">
        <v>49</v>
      </c>
      <c r="D3589" t="s">
        <v>33226</v>
      </c>
      <c r="E3589" t="s">
        <v>31020</v>
      </c>
      <c r="F3589" t="s">
        <v>33227</v>
      </c>
      <c r="G3589" t="s">
        <v>33228</v>
      </c>
      <c r="H3589" t="s">
        <v>33229</v>
      </c>
      <c r="I3589" t="s">
        <v>12844</v>
      </c>
      <c r="J3589" t="s">
        <v>7705</v>
      </c>
      <c r="K3589" t="s">
        <v>7706</v>
      </c>
      <c r="L3589" t="s">
        <v>105</v>
      </c>
      <c r="M3589" t="s">
        <v>5089</v>
      </c>
      <c r="N3589" t="s">
        <v>5487</v>
      </c>
      <c r="O3589" t="s">
        <v>7707</v>
      </c>
      <c r="P3589" t="s">
        <v>33230</v>
      </c>
      <c r="Q3589" t="s">
        <v>33231</v>
      </c>
      <c r="R3589" t="str">
        <f t="shared" si="112"/>
        <v>寿光</v>
      </c>
      <c r="S3589" t="str">
        <f t="shared" si="113"/>
        <v>0107</v>
      </c>
    </row>
    <row r="3590" spans="1:19">
      <c r="A3590" t="s">
        <v>33232</v>
      </c>
      <c r="B3590" t="s">
        <v>33233</v>
      </c>
      <c r="C3590" t="s">
        <v>49</v>
      </c>
      <c r="D3590" t="s">
        <v>33234</v>
      </c>
      <c r="E3590" t="s">
        <v>31462</v>
      </c>
      <c r="F3590" t="s">
        <v>33235</v>
      </c>
      <c r="G3590" t="s">
        <v>33236</v>
      </c>
      <c r="H3590" t="s">
        <v>33237</v>
      </c>
      <c r="I3590" t="s">
        <v>12119</v>
      </c>
      <c r="J3590" t="s">
        <v>12064</v>
      </c>
      <c r="K3590" t="s">
        <v>12065</v>
      </c>
      <c r="L3590" t="s">
        <v>1136</v>
      </c>
      <c r="M3590" t="s">
        <v>5210</v>
      </c>
      <c r="O3590" t="s">
        <v>12066</v>
      </c>
      <c r="P3590" t="s">
        <v>33238</v>
      </c>
      <c r="R3590" t="str">
        <f t="shared" si="112"/>
        <v>昌乐</v>
      </c>
      <c r="S3590" t="str">
        <f t="shared" si="113"/>
        <v>0107</v>
      </c>
    </row>
    <row r="3591" spans="1:19">
      <c r="A3591" t="s">
        <v>1682</v>
      </c>
      <c r="B3591" t="s">
        <v>33239</v>
      </c>
      <c r="C3591" t="s">
        <v>49</v>
      </c>
      <c r="D3591" t="s">
        <v>33240</v>
      </c>
      <c r="E3591" t="s">
        <v>33241</v>
      </c>
      <c r="F3591" t="s">
        <v>33242</v>
      </c>
      <c r="G3591" t="s">
        <v>1680</v>
      </c>
      <c r="H3591" t="s">
        <v>33243</v>
      </c>
      <c r="I3591" t="s">
        <v>12119</v>
      </c>
      <c r="J3591" t="s">
        <v>15385</v>
      </c>
      <c r="K3591" t="s">
        <v>15386</v>
      </c>
      <c r="L3591" t="s">
        <v>123</v>
      </c>
      <c r="M3591" t="s">
        <v>4932</v>
      </c>
      <c r="O3591" t="s">
        <v>15387</v>
      </c>
      <c r="P3591" t="s">
        <v>33244</v>
      </c>
      <c r="R3591" t="str">
        <f t="shared" si="112"/>
        <v>诸城</v>
      </c>
      <c r="S3591" t="str">
        <f t="shared" si="113"/>
        <v>0107</v>
      </c>
    </row>
    <row r="3592" spans="1:19">
      <c r="A3592" t="s">
        <v>1722</v>
      </c>
      <c r="B3592" t="s">
        <v>33245</v>
      </c>
      <c r="C3592" t="s">
        <v>49</v>
      </c>
      <c r="D3592" t="s">
        <v>33246</v>
      </c>
      <c r="E3592" t="s">
        <v>33247</v>
      </c>
      <c r="F3592" t="s">
        <v>33248</v>
      </c>
      <c r="G3592" t="s">
        <v>1720</v>
      </c>
      <c r="H3592" t="s">
        <v>33249</v>
      </c>
      <c r="I3592" t="s">
        <v>12119</v>
      </c>
      <c r="J3592" t="s">
        <v>13611</v>
      </c>
      <c r="K3592" t="s">
        <v>13612</v>
      </c>
      <c r="L3592" t="s">
        <v>375</v>
      </c>
      <c r="M3592" t="s">
        <v>7334</v>
      </c>
      <c r="O3592" t="s">
        <v>13613</v>
      </c>
      <c r="P3592" t="s">
        <v>31680</v>
      </c>
      <c r="Q3592" t="s">
        <v>33250</v>
      </c>
      <c r="R3592" t="str">
        <f t="shared" si="112"/>
        <v>昌邑</v>
      </c>
      <c r="S3592" t="str">
        <f t="shared" si="113"/>
        <v>0107</v>
      </c>
    </row>
    <row r="3593" spans="1:19">
      <c r="A3593" t="s">
        <v>33251</v>
      </c>
      <c r="B3593" t="s">
        <v>33252</v>
      </c>
      <c r="C3593" t="s">
        <v>49</v>
      </c>
      <c r="D3593" t="s">
        <v>33253</v>
      </c>
      <c r="E3593" t="s">
        <v>31462</v>
      </c>
      <c r="F3593" t="s">
        <v>33254</v>
      </c>
      <c r="G3593" t="s">
        <v>33255</v>
      </c>
      <c r="H3593" t="s">
        <v>33256</v>
      </c>
      <c r="I3593" t="s">
        <v>4852</v>
      </c>
      <c r="J3593" t="s">
        <v>7689</v>
      </c>
      <c r="K3593" t="s">
        <v>7690</v>
      </c>
      <c r="L3593" t="s">
        <v>60</v>
      </c>
      <c r="M3593" t="s">
        <v>5999</v>
      </c>
      <c r="O3593" t="s">
        <v>7691</v>
      </c>
      <c r="P3593" t="s">
        <v>33257</v>
      </c>
      <c r="Q3593" t="s">
        <v>33258</v>
      </c>
      <c r="R3593" t="str">
        <f t="shared" si="112"/>
        <v>奎文</v>
      </c>
      <c r="S3593" t="str">
        <f t="shared" si="113"/>
        <v>0107</v>
      </c>
    </row>
    <row r="3594" spans="1:19">
      <c r="A3594" t="s">
        <v>33259</v>
      </c>
      <c r="B3594" t="s">
        <v>33260</v>
      </c>
      <c r="C3594" t="s">
        <v>49</v>
      </c>
      <c r="D3594" t="s">
        <v>33261</v>
      </c>
      <c r="E3594" t="s">
        <v>33262</v>
      </c>
      <c r="F3594" t="s">
        <v>33263</v>
      </c>
      <c r="G3594" t="s">
        <v>33264</v>
      </c>
      <c r="H3594" t="s">
        <v>33265</v>
      </c>
      <c r="I3594" t="s">
        <v>4771</v>
      </c>
      <c r="J3594" t="s">
        <v>6306</v>
      </c>
      <c r="K3594" t="s">
        <v>6307</v>
      </c>
      <c r="L3594" t="s">
        <v>237</v>
      </c>
      <c r="M3594" t="s">
        <v>4788</v>
      </c>
      <c r="N3594" t="s">
        <v>5619</v>
      </c>
      <c r="O3594" t="s">
        <v>6309</v>
      </c>
      <c r="P3594" t="s">
        <v>33266</v>
      </c>
      <c r="R3594" t="str">
        <f t="shared" si="112"/>
        <v>潍城</v>
      </c>
      <c r="S3594" t="str">
        <f t="shared" si="113"/>
        <v>0107</v>
      </c>
    </row>
    <row r="3595" spans="1:19">
      <c r="A3595" t="s">
        <v>33267</v>
      </c>
      <c r="B3595" t="s">
        <v>33268</v>
      </c>
      <c r="C3595" t="s">
        <v>49</v>
      </c>
      <c r="D3595" t="s">
        <v>33269</v>
      </c>
      <c r="E3595" t="s">
        <v>31462</v>
      </c>
      <c r="F3595" t="s">
        <v>33270</v>
      </c>
      <c r="G3595" t="s">
        <v>33271</v>
      </c>
      <c r="H3595" t="s">
        <v>33272</v>
      </c>
      <c r="I3595" t="s">
        <v>12119</v>
      </c>
      <c r="J3595" t="s">
        <v>6357</v>
      </c>
      <c r="K3595" t="s">
        <v>6358</v>
      </c>
      <c r="L3595" t="s">
        <v>60</v>
      </c>
      <c r="M3595" t="s">
        <v>5999</v>
      </c>
      <c r="N3595" t="s">
        <v>5005</v>
      </c>
      <c r="O3595" t="s">
        <v>6359</v>
      </c>
      <c r="P3595" t="s">
        <v>33273</v>
      </c>
      <c r="R3595" t="str">
        <f t="shared" si="112"/>
        <v>奎文</v>
      </c>
      <c r="S3595" t="str">
        <f t="shared" si="113"/>
        <v>0107</v>
      </c>
    </row>
    <row r="3596" spans="1:19">
      <c r="A3596" t="s">
        <v>33274</v>
      </c>
      <c r="B3596" t="s">
        <v>33275</v>
      </c>
      <c r="C3596" t="s">
        <v>49</v>
      </c>
      <c r="D3596" t="s">
        <v>33276</v>
      </c>
      <c r="E3596" t="s">
        <v>31453</v>
      </c>
      <c r="F3596" t="s">
        <v>33277</v>
      </c>
      <c r="G3596" t="s">
        <v>33278</v>
      </c>
      <c r="H3596" t="s">
        <v>33279</v>
      </c>
      <c r="I3596" t="s">
        <v>4828</v>
      </c>
      <c r="J3596" t="s">
        <v>6740</v>
      </c>
      <c r="K3596" t="s">
        <v>6741</v>
      </c>
      <c r="L3596" t="s">
        <v>60</v>
      </c>
      <c r="M3596" t="s">
        <v>5888</v>
      </c>
      <c r="N3596" t="s">
        <v>5030</v>
      </c>
      <c r="O3596" t="s">
        <v>6742</v>
      </c>
      <c r="P3596" t="s">
        <v>33280</v>
      </c>
      <c r="R3596" t="str">
        <f t="shared" si="112"/>
        <v>奎文</v>
      </c>
      <c r="S3596" t="str">
        <f t="shared" si="113"/>
        <v>0107</v>
      </c>
    </row>
    <row r="3597" spans="1:19">
      <c r="A3597" t="s">
        <v>33281</v>
      </c>
      <c r="B3597" t="s">
        <v>33282</v>
      </c>
      <c r="C3597" t="s">
        <v>49</v>
      </c>
      <c r="D3597" t="s">
        <v>33283</v>
      </c>
      <c r="E3597" t="s">
        <v>31462</v>
      </c>
      <c r="F3597" t="s">
        <v>33284</v>
      </c>
      <c r="G3597" t="s">
        <v>33285</v>
      </c>
      <c r="H3597" t="s">
        <v>33286</v>
      </c>
      <c r="I3597" t="s">
        <v>33287</v>
      </c>
      <c r="J3597" t="s">
        <v>10200</v>
      </c>
      <c r="K3597" t="s">
        <v>10201</v>
      </c>
      <c r="L3597" t="s">
        <v>77</v>
      </c>
      <c r="M3597" t="s">
        <v>5295</v>
      </c>
      <c r="O3597" t="s">
        <v>10202</v>
      </c>
      <c r="P3597" t="s">
        <v>33288</v>
      </c>
      <c r="R3597" t="str">
        <f t="shared" si="112"/>
        <v>临朐</v>
      </c>
      <c r="S3597" t="str">
        <f t="shared" si="113"/>
        <v>0107</v>
      </c>
    </row>
    <row r="3598" spans="1:19">
      <c r="A3598" t="s">
        <v>33289</v>
      </c>
      <c r="B3598" t="s">
        <v>33290</v>
      </c>
      <c r="C3598" t="s">
        <v>49</v>
      </c>
      <c r="D3598" t="s">
        <v>33291</v>
      </c>
      <c r="E3598" t="s">
        <v>30978</v>
      </c>
      <c r="F3598" t="s">
        <v>33292</v>
      </c>
      <c r="G3598" t="s">
        <v>33293</v>
      </c>
      <c r="H3598" t="s">
        <v>33294</v>
      </c>
      <c r="I3598" t="s">
        <v>5541</v>
      </c>
      <c r="J3598" t="s">
        <v>16235</v>
      </c>
      <c r="K3598" t="s">
        <v>16236</v>
      </c>
      <c r="L3598" t="s">
        <v>114</v>
      </c>
      <c r="M3598" t="s">
        <v>7931</v>
      </c>
      <c r="N3598" t="s">
        <v>5056</v>
      </c>
      <c r="O3598" t="s">
        <v>16237</v>
      </c>
      <c r="P3598" t="s">
        <v>33295</v>
      </c>
      <c r="Q3598" t="s">
        <v>33296</v>
      </c>
      <c r="R3598" t="str">
        <f t="shared" si="112"/>
        <v>高密</v>
      </c>
      <c r="S3598" t="str">
        <f t="shared" si="113"/>
        <v>0107</v>
      </c>
    </row>
    <row r="3599" spans="1:19">
      <c r="A3599" t="s">
        <v>33297</v>
      </c>
      <c r="B3599" t="s">
        <v>33298</v>
      </c>
      <c r="C3599" t="s">
        <v>49</v>
      </c>
      <c r="D3599" t="s">
        <v>33299</v>
      </c>
      <c r="E3599" t="s">
        <v>31462</v>
      </c>
      <c r="F3599" t="s">
        <v>33300</v>
      </c>
      <c r="G3599" t="s">
        <v>33301</v>
      </c>
      <c r="H3599" t="s">
        <v>33302</v>
      </c>
      <c r="I3599" t="s">
        <v>4785</v>
      </c>
      <c r="J3599" t="s">
        <v>7278</v>
      </c>
      <c r="K3599" t="s">
        <v>7279</v>
      </c>
      <c r="L3599" t="s">
        <v>105</v>
      </c>
      <c r="M3599" t="s">
        <v>5089</v>
      </c>
      <c r="O3599" t="s">
        <v>7280</v>
      </c>
      <c r="P3599" t="s">
        <v>33303</v>
      </c>
      <c r="R3599" t="str">
        <f t="shared" si="112"/>
        <v>寿光</v>
      </c>
      <c r="S3599" t="str">
        <f t="shared" si="113"/>
        <v>0107</v>
      </c>
    </row>
    <row r="3600" spans="1:19">
      <c r="A3600" t="s">
        <v>33304</v>
      </c>
      <c r="B3600" t="s">
        <v>33305</v>
      </c>
      <c r="C3600" t="s">
        <v>49</v>
      </c>
      <c r="D3600" t="s">
        <v>33306</v>
      </c>
      <c r="E3600" t="s">
        <v>33307</v>
      </c>
      <c r="F3600" t="s">
        <v>33308</v>
      </c>
      <c r="G3600" t="s">
        <v>33309</v>
      </c>
      <c r="H3600" t="s">
        <v>33310</v>
      </c>
      <c r="I3600" t="s">
        <v>5327</v>
      </c>
      <c r="J3600" t="s">
        <v>7600</v>
      </c>
      <c r="K3600" t="s">
        <v>7601</v>
      </c>
      <c r="L3600" t="s">
        <v>123</v>
      </c>
      <c r="M3600" t="s">
        <v>4994</v>
      </c>
      <c r="N3600" t="s">
        <v>6152</v>
      </c>
      <c r="O3600" t="s">
        <v>7602</v>
      </c>
      <c r="P3600" t="s">
        <v>33311</v>
      </c>
      <c r="R3600" t="str">
        <f t="shared" si="112"/>
        <v>诸城</v>
      </c>
      <c r="S3600" t="str">
        <f t="shared" si="113"/>
        <v>0107</v>
      </c>
    </row>
    <row r="3601" spans="1:19">
      <c r="A3601" t="s">
        <v>33312</v>
      </c>
      <c r="B3601" t="s">
        <v>33313</v>
      </c>
      <c r="C3601" t="s">
        <v>49</v>
      </c>
      <c r="D3601" t="s">
        <v>33314</v>
      </c>
      <c r="E3601" t="s">
        <v>31462</v>
      </c>
      <c r="F3601" t="s">
        <v>33315</v>
      </c>
      <c r="G3601" t="s">
        <v>33316</v>
      </c>
      <c r="H3601" t="s">
        <v>33317</v>
      </c>
      <c r="I3601" t="s">
        <v>12844</v>
      </c>
      <c r="J3601" t="s">
        <v>6973</v>
      </c>
      <c r="K3601" t="s">
        <v>6974</v>
      </c>
      <c r="L3601" t="s">
        <v>60</v>
      </c>
      <c r="M3601" t="s">
        <v>5511</v>
      </c>
      <c r="O3601" t="s">
        <v>6975</v>
      </c>
      <c r="P3601" t="s">
        <v>33318</v>
      </c>
      <c r="Q3601" t="s">
        <v>33319</v>
      </c>
      <c r="R3601" t="str">
        <f t="shared" si="112"/>
        <v>奎文</v>
      </c>
      <c r="S3601" t="str">
        <f t="shared" si="113"/>
        <v>0107</v>
      </c>
    </row>
    <row r="3602" spans="1:19">
      <c r="A3602" t="s">
        <v>33320</v>
      </c>
      <c r="B3602" t="s">
        <v>33321</v>
      </c>
      <c r="C3602" t="s">
        <v>49</v>
      </c>
      <c r="D3602" t="s">
        <v>33322</v>
      </c>
      <c r="E3602" t="s">
        <v>33241</v>
      </c>
      <c r="F3602" t="s">
        <v>33323</v>
      </c>
      <c r="G3602" t="s">
        <v>33324</v>
      </c>
      <c r="H3602" t="s">
        <v>33325</v>
      </c>
      <c r="I3602" t="s">
        <v>12119</v>
      </c>
      <c r="J3602" t="s">
        <v>12876</v>
      </c>
      <c r="K3602" t="s">
        <v>12877</v>
      </c>
      <c r="L3602" t="s">
        <v>86</v>
      </c>
      <c r="M3602" t="s">
        <v>6297</v>
      </c>
      <c r="N3602" t="s">
        <v>4972</v>
      </c>
      <c r="O3602" t="s">
        <v>12878</v>
      </c>
      <c r="P3602" t="s">
        <v>33326</v>
      </c>
      <c r="Q3602" t="s">
        <v>33327</v>
      </c>
      <c r="R3602" t="str">
        <f t="shared" si="112"/>
        <v>坊子</v>
      </c>
      <c r="S3602" t="str">
        <f t="shared" si="113"/>
        <v>0107</v>
      </c>
    </row>
    <row r="3603" spans="1:19">
      <c r="A3603" t="s">
        <v>33328</v>
      </c>
      <c r="B3603" t="s">
        <v>33329</v>
      </c>
      <c r="C3603" t="s">
        <v>49</v>
      </c>
      <c r="D3603" t="s">
        <v>33330</v>
      </c>
      <c r="E3603" t="s">
        <v>33262</v>
      </c>
      <c r="F3603" t="s">
        <v>33331</v>
      </c>
      <c r="G3603" t="s">
        <v>33332</v>
      </c>
      <c r="H3603" t="s">
        <v>33333</v>
      </c>
      <c r="I3603" t="s">
        <v>4785</v>
      </c>
      <c r="J3603" t="s">
        <v>24129</v>
      </c>
      <c r="K3603" t="s">
        <v>24130</v>
      </c>
      <c r="L3603" t="s">
        <v>123</v>
      </c>
      <c r="M3603" t="s">
        <v>7210</v>
      </c>
      <c r="N3603" t="s">
        <v>5069</v>
      </c>
      <c r="O3603" t="s">
        <v>24131</v>
      </c>
      <c r="P3603" t="s">
        <v>33334</v>
      </c>
      <c r="Q3603" t="s">
        <v>33335</v>
      </c>
      <c r="R3603" t="str">
        <f t="shared" si="112"/>
        <v>诸城</v>
      </c>
      <c r="S3603" t="str">
        <f t="shared" si="113"/>
        <v>0107</v>
      </c>
    </row>
    <row r="3604" spans="1:19">
      <c r="A3604" t="s">
        <v>33336</v>
      </c>
      <c r="B3604" t="s">
        <v>33337</v>
      </c>
      <c r="C3604" t="s">
        <v>49</v>
      </c>
      <c r="D3604" t="s">
        <v>33338</v>
      </c>
      <c r="E3604" t="s">
        <v>32771</v>
      </c>
      <c r="F3604" t="s">
        <v>33339</v>
      </c>
      <c r="G3604" t="s">
        <v>33340</v>
      </c>
      <c r="H3604" t="s">
        <v>33341</v>
      </c>
      <c r="I3604" t="s">
        <v>23863</v>
      </c>
      <c r="J3604" t="s">
        <v>17487</v>
      </c>
      <c r="K3604" t="s">
        <v>17488</v>
      </c>
      <c r="L3604" t="s">
        <v>50</v>
      </c>
      <c r="M3604" t="s">
        <v>5016</v>
      </c>
      <c r="N3604" t="s">
        <v>16864</v>
      </c>
      <c r="O3604" t="s">
        <v>17489</v>
      </c>
      <c r="P3604" t="s">
        <v>33342</v>
      </c>
      <c r="Q3604" t="s">
        <v>32241</v>
      </c>
      <c r="R3604" t="str">
        <f t="shared" si="112"/>
        <v>青州</v>
      </c>
      <c r="S3604" t="str">
        <f t="shared" si="113"/>
        <v>0107</v>
      </c>
    </row>
    <row r="3605" spans="1:19">
      <c r="A3605" t="s">
        <v>33343</v>
      </c>
      <c r="B3605" t="s">
        <v>33344</v>
      </c>
      <c r="C3605" t="s">
        <v>49</v>
      </c>
      <c r="D3605" t="s">
        <v>33345</v>
      </c>
      <c r="E3605" t="s">
        <v>31462</v>
      </c>
      <c r="F3605" t="s">
        <v>33346</v>
      </c>
      <c r="G3605" t="s">
        <v>33347</v>
      </c>
      <c r="H3605" t="s">
        <v>33348</v>
      </c>
      <c r="I3605" t="s">
        <v>12757</v>
      </c>
      <c r="J3605" t="s">
        <v>7444</v>
      </c>
      <c r="K3605" t="s">
        <v>7445</v>
      </c>
      <c r="L3605" t="s">
        <v>148</v>
      </c>
      <c r="M3605" t="s">
        <v>6713</v>
      </c>
      <c r="N3605" t="s">
        <v>5421</v>
      </c>
      <c r="O3605" t="s">
        <v>7446</v>
      </c>
      <c r="P3605" t="s">
        <v>33349</v>
      </c>
      <c r="Q3605" t="s">
        <v>33350</v>
      </c>
      <c r="R3605" t="str">
        <f t="shared" si="112"/>
        <v>寒亭</v>
      </c>
      <c r="S3605" t="str">
        <f t="shared" si="113"/>
        <v>0107</v>
      </c>
    </row>
    <row r="3606" spans="1:19">
      <c r="A3606" t="s">
        <v>33351</v>
      </c>
      <c r="B3606" t="s">
        <v>33352</v>
      </c>
      <c r="C3606" t="s">
        <v>49</v>
      </c>
      <c r="D3606" t="s">
        <v>33353</v>
      </c>
      <c r="E3606" t="s">
        <v>31453</v>
      </c>
      <c r="F3606" t="s">
        <v>33354</v>
      </c>
      <c r="G3606" t="s">
        <v>33355</v>
      </c>
      <c r="H3606" t="s">
        <v>33356</v>
      </c>
      <c r="I3606" t="s">
        <v>4841</v>
      </c>
      <c r="J3606" t="s">
        <v>6053</v>
      </c>
      <c r="K3606" t="s">
        <v>6054</v>
      </c>
      <c r="L3606" t="s">
        <v>105</v>
      </c>
      <c r="M3606" t="s">
        <v>6055</v>
      </c>
      <c r="O3606" t="s">
        <v>6056</v>
      </c>
      <c r="P3606" t="s">
        <v>33357</v>
      </c>
      <c r="Q3606" t="s">
        <v>33358</v>
      </c>
      <c r="R3606" t="str">
        <f t="shared" si="112"/>
        <v>寿光</v>
      </c>
      <c r="S3606" t="str">
        <f t="shared" si="113"/>
        <v>0107</v>
      </c>
    </row>
    <row r="3607" spans="1:19">
      <c r="A3607" t="s">
        <v>33359</v>
      </c>
      <c r="B3607" t="s">
        <v>33360</v>
      </c>
      <c r="C3607" t="s">
        <v>49</v>
      </c>
      <c r="D3607" t="s">
        <v>33361</v>
      </c>
      <c r="E3607" t="s">
        <v>30978</v>
      </c>
      <c r="F3607" t="s">
        <v>33362</v>
      </c>
      <c r="G3607" t="s">
        <v>33363</v>
      </c>
      <c r="H3607" t="s">
        <v>33364</v>
      </c>
      <c r="I3607" t="s">
        <v>4785</v>
      </c>
      <c r="J3607" t="s">
        <v>23372</v>
      </c>
      <c r="K3607" t="s">
        <v>23373</v>
      </c>
      <c r="L3607" t="s">
        <v>77</v>
      </c>
      <c r="M3607" t="s">
        <v>16744</v>
      </c>
      <c r="N3607" t="s">
        <v>5273</v>
      </c>
      <c r="O3607" t="s">
        <v>23374</v>
      </c>
      <c r="P3607" t="s">
        <v>33365</v>
      </c>
      <c r="Q3607" t="s">
        <v>33366</v>
      </c>
      <c r="R3607" t="str">
        <f t="shared" si="112"/>
        <v>临朐</v>
      </c>
      <c r="S3607" t="str">
        <f t="shared" si="113"/>
        <v>0107</v>
      </c>
    </row>
    <row r="3608" spans="1:19">
      <c r="A3608" t="s">
        <v>33367</v>
      </c>
      <c r="B3608" t="s">
        <v>33368</v>
      </c>
      <c r="C3608" t="s">
        <v>49</v>
      </c>
      <c r="D3608" t="s">
        <v>33369</v>
      </c>
      <c r="E3608" t="s">
        <v>33370</v>
      </c>
      <c r="F3608" t="s">
        <v>33371</v>
      </c>
      <c r="G3608" t="s">
        <v>33372</v>
      </c>
      <c r="H3608" t="s">
        <v>33373</v>
      </c>
      <c r="I3608" t="s">
        <v>12119</v>
      </c>
      <c r="J3608" t="s">
        <v>5707</v>
      </c>
      <c r="K3608" t="s">
        <v>5708</v>
      </c>
      <c r="L3608" t="s">
        <v>95</v>
      </c>
      <c r="M3608" t="s">
        <v>5709</v>
      </c>
      <c r="N3608" t="s">
        <v>4983</v>
      </c>
      <c r="O3608" t="s">
        <v>5710</v>
      </c>
      <c r="P3608" t="s">
        <v>33374</v>
      </c>
      <c r="Q3608" t="s">
        <v>33375</v>
      </c>
      <c r="R3608" t="str">
        <f t="shared" si="112"/>
        <v>安丘</v>
      </c>
      <c r="S3608" t="str">
        <f t="shared" si="113"/>
        <v>0107</v>
      </c>
    </row>
    <row r="3609" spans="1:19">
      <c r="A3609" t="s">
        <v>33376</v>
      </c>
      <c r="B3609" t="s">
        <v>33377</v>
      </c>
      <c r="C3609" t="s">
        <v>49</v>
      </c>
      <c r="D3609" t="s">
        <v>33378</v>
      </c>
      <c r="E3609" t="s">
        <v>32356</v>
      </c>
      <c r="F3609" t="s">
        <v>33379</v>
      </c>
      <c r="G3609" t="s">
        <v>33380</v>
      </c>
      <c r="H3609" t="s">
        <v>33381</v>
      </c>
      <c r="I3609" t="s">
        <v>6877</v>
      </c>
      <c r="J3609" t="s">
        <v>10760</v>
      </c>
      <c r="K3609" t="s">
        <v>10761</v>
      </c>
      <c r="L3609" t="s">
        <v>105</v>
      </c>
      <c r="M3609" t="s">
        <v>5029</v>
      </c>
      <c r="N3609" t="s">
        <v>5421</v>
      </c>
      <c r="O3609" t="s">
        <v>10762</v>
      </c>
      <c r="P3609" t="s">
        <v>33382</v>
      </c>
      <c r="R3609" t="str">
        <f t="shared" si="112"/>
        <v>寿光</v>
      </c>
      <c r="S3609" t="str">
        <f t="shared" si="113"/>
        <v>0107</v>
      </c>
    </row>
    <row r="3610" spans="1:19">
      <c r="A3610" t="s">
        <v>1610</v>
      </c>
      <c r="B3610" t="s">
        <v>33383</v>
      </c>
      <c r="C3610" t="s">
        <v>49</v>
      </c>
      <c r="D3610" t="s">
        <v>33384</v>
      </c>
      <c r="E3610" t="s">
        <v>32771</v>
      </c>
      <c r="F3610" t="s">
        <v>33385</v>
      </c>
      <c r="G3610" t="s">
        <v>1608</v>
      </c>
      <c r="H3610" t="s">
        <v>33386</v>
      </c>
      <c r="I3610" t="s">
        <v>18616</v>
      </c>
      <c r="J3610" t="s">
        <v>5473</v>
      </c>
      <c r="K3610" t="s">
        <v>5474</v>
      </c>
      <c r="L3610" t="s">
        <v>86</v>
      </c>
      <c r="M3610" t="s">
        <v>5099</v>
      </c>
      <c r="N3610" t="s">
        <v>5421</v>
      </c>
      <c r="O3610" t="s">
        <v>5475</v>
      </c>
      <c r="P3610" t="s">
        <v>33387</v>
      </c>
      <c r="R3610" t="str">
        <f t="shared" si="112"/>
        <v>坊子</v>
      </c>
      <c r="S3610" t="str">
        <f t="shared" si="113"/>
        <v>0107</v>
      </c>
    </row>
    <row r="3611" spans="1:19">
      <c r="A3611" t="s">
        <v>33388</v>
      </c>
      <c r="B3611" t="s">
        <v>33389</v>
      </c>
      <c r="C3611" t="s">
        <v>49</v>
      </c>
      <c r="D3611" t="s">
        <v>33390</v>
      </c>
      <c r="E3611" t="s">
        <v>30978</v>
      </c>
      <c r="F3611" t="s">
        <v>33391</v>
      </c>
      <c r="G3611" t="s">
        <v>33392</v>
      </c>
      <c r="H3611" t="s">
        <v>33393</v>
      </c>
      <c r="I3611" t="s">
        <v>4929</v>
      </c>
      <c r="J3611" t="s">
        <v>8888</v>
      </c>
      <c r="K3611" t="s">
        <v>8889</v>
      </c>
      <c r="L3611" t="s">
        <v>95</v>
      </c>
      <c r="M3611" t="s">
        <v>5055</v>
      </c>
      <c r="N3611" t="s">
        <v>5487</v>
      </c>
      <c r="O3611" t="s">
        <v>8890</v>
      </c>
      <c r="P3611" t="s">
        <v>33394</v>
      </c>
      <c r="Q3611" t="s">
        <v>33395</v>
      </c>
      <c r="R3611" t="str">
        <f t="shared" si="112"/>
        <v>安丘</v>
      </c>
      <c r="S3611" t="str">
        <f t="shared" si="113"/>
        <v>0107</v>
      </c>
    </row>
    <row r="3612" spans="1:19">
      <c r="A3612" t="s">
        <v>33396</v>
      </c>
      <c r="B3612" t="s">
        <v>33397</v>
      </c>
      <c r="C3612" t="s">
        <v>49</v>
      </c>
      <c r="D3612" t="s">
        <v>33398</v>
      </c>
      <c r="E3612" t="s">
        <v>31453</v>
      </c>
      <c r="F3612" t="s">
        <v>33399</v>
      </c>
      <c r="G3612" t="s">
        <v>33400</v>
      </c>
      <c r="H3612" t="s">
        <v>33401</v>
      </c>
      <c r="I3612" t="s">
        <v>4852</v>
      </c>
      <c r="J3612" t="s">
        <v>16357</v>
      </c>
      <c r="K3612" t="s">
        <v>16358</v>
      </c>
      <c r="L3612" t="s">
        <v>50</v>
      </c>
      <c r="M3612" t="s">
        <v>6701</v>
      </c>
      <c r="N3612" t="s">
        <v>5030</v>
      </c>
      <c r="O3612" t="s">
        <v>16359</v>
      </c>
      <c r="P3612" t="s">
        <v>33402</v>
      </c>
      <c r="R3612" t="str">
        <f t="shared" si="112"/>
        <v>青州</v>
      </c>
      <c r="S3612" t="str">
        <f t="shared" si="113"/>
        <v>0107</v>
      </c>
    </row>
    <row r="3613" spans="1:19">
      <c r="A3613" t="s">
        <v>33403</v>
      </c>
      <c r="B3613" t="s">
        <v>33404</v>
      </c>
      <c r="C3613" t="s">
        <v>49</v>
      </c>
      <c r="D3613" t="s">
        <v>33405</v>
      </c>
      <c r="E3613" t="s">
        <v>31462</v>
      </c>
      <c r="F3613" t="s">
        <v>33406</v>
      </c>
      <c r="G3613" t="s">
        <v>33407</v>
      </c>
      <c r="H3613" t="s">
        <v>33408</v>
      </c>
      <c r="I3613" t="s">
        <v>12119</v>
      </c>
      <c r="J3613" t="s">
        <v>12967</v>
      </c>
      <c r="K3613" t="s">
        <v>12968</v>
      </c>
      <c r="L3613" t="s">
        <v>114</v>
      </c>
      <c r="M3613" t="s">
        <v>5486</v>
      </c>
      <c r="O3613" t="s">
        <v>12969</v>
      </c>
      <c r="P3613" t="s">
        <v>33409</v>
      </c>
      <c r="Q3613" t="s">
        <v>33410</v>
      </c>
      <c r="R3613" t="str">
        <f t="shared" si="112"/>
        <v>高密</v>
      </c>
      <c r="S3613" t="str">
        <f t="shared" si="113"/>
        <v>0107</v>
      </c>
    </row>
    <row r="3614" spans="1:19">
      <c r="A3614" t="s">
        <v>33411</v>
      </c>
      <c r="B3614" t="s">
        <v>33412</v>
      </c>
      <c r="C3614" t="s">
        <v>49</v>
      </c>
      <c r="D3614" t="s">
        <v>33413</v>
      </c>
      <c r="E3614" t="s">
        <v>31453</v>
      </c>
      <c r="F3614" t="s">
        <v>33414</v>
      </c>
      <c r="G3614" t="s">
        <v>33415</v>
      </c>
      <c r="H3614" t="s">
        <v>31530</v>
      </c>
      <c r="I3614" t="s">
        <v>4828</v>
      </c>
      <c r="J3614" t="s">
        <v>5755</v>
      </c>
      <c r="K3614" t="s">
        <v>5756</v>
      </c>
      <c r="L3614" t="s">
        <v>95</v>
      </c>
      <c r="M3614" t="s">
        <v>5757</v>
      </c>
      <c r="N3614" t="s">
        <v>4972</v>
      </c>
      <c r="O3614" t="s">
        <v>5758</v>
      </c>
      <c r="P3614" t="s">
        <v>33416</v>
      </c>
      <c r="R3614" t="str">
        <f t="shared" si="112"/>
        <v>安丘</v>
      </c>
      <c r="S3614" t="str">
        <f t="shared" si="113"/>
        <v>0107</v>
      </c>
    </row>
    <row r="3615" spans="1:19">
      <c r="A3615" t="s">
        <v>33417</v>
      </c>
      <c r="B3615" t="s">
        <v>33168</v>
      </c>
      <c r="C3615" t="s">
        <v>49</v>
      </c>
      <c r="D3615" t="s">
        <v>33418</v>
      </c>
      <c r="E3615" t="s">
        <v>31462</v>
      </c>
      <c r="F3615" t="s">
        <v>33419</v>
      </c>
      <c r="G3615" t="s">
        <v>33420</v>
      </c>
      <c r="H3615" t="s">
        <v>33421</v>
      </c>
      <c r="I3615" t="s">
        <v>12119</v>
      </c>
      <c r="J3615" t="s">
        <v>4772</v>
      </c>
      <c r="K3615" t="s">
        <v>4773</v>
      </c>
      <c r="L3615" t="s">
        <v>60</v>
      </c>
      <c r="M3615" t="s">
        <v>4774</v>
      </c>
      <c r="O3615" t="s">
        <v>4776</v>
      </c>
      <c r="P3615" t="s">
        <v>33422</v>
      </c>
      <c r="Q3615" t="s">
        <v>33423</v>
      </c>
      <c r="R3615" t="str">
        <f t="shared" si="112"/>
        <v>奎文</v>
      </c>
      <c r="S3615" t="str">
        <f t="shared" si="113"/>
        <v>0107</v>
      </c>
    </row>
    <row r="3616" spans="1:19">
      <c r="A3616" t="s">
        <v>33424</v>
      </c>
      <c r="B3616" t="s">
        <v>33425</v>
      </c>
      <c r="C3616" t="s">
        <v>49</v>
      </c>
      <c r="D3616" t="s">
        <v>33426</v>
      </c>
      <c r="E3616" t="s">
        <v>31453</v>
      </c>
      <c r="F3616" t="s">
        <v>33427</v>
      </c>
      <c r="G3616" t="s">
        <v>33428</v>
      </c>
      <c r="H3616" t="s">
        <v>33429</v>
      </c>
      <c r="I3616" t="s">
        <v>4785</v>
      </c>
      <c r="J3616" t="s">
        <v>6599</v>
      </c>
      <c r="K3616" t="s">
        <v>6600</v>
      </c>
      <c r="L3616" t="s">
        <v>77</v>
      </c>
      <c r="M3616" t="s">
        <v>5812</v>
      </c>
      <c r="N3616" t="s">
        <v>4817</v>
      </c>
      <c r="O3616" t="s">
        <v>6602</v>
      </c>
      <c r="P3616" t="s">
        <v>33430</v>
      </c>
      <c r="Q3616" t="s">
        <v>33431</v>
      </c>
      <c r="R3616" t="str">
        <f t="shared" si="112"/>
        <v>临朐</v>
      </c>
      <c r="S3616" t="str">
        <f t="shared" si="113"/>
        <v>0107</v>
      </c>
    </row>
    <row r="3617" spans="1:19">
      <c r="A3617" t="s">
        <v>33432</v>
      </c>
      <c r="B3617" t="s">
        <v>33433</v>
      </c>
      <c r="C3617" t="s">
        <v>49</v>
      </c>
      <c r="D3617" t="s">
        <v>33434</v>
      </c>
      <c r="E3617" t="s">
        <v>30978</v>
      </c>
      <c r="F3617" t="s">
        <v>33435</v>
      </c>
      <c r="G3617" t="s">
        <v>33436</v>
      </c>
      <c r="H3617" t="s">
        <v>33437</v>
      </c>
      <c r="I3617" t="s">
        <v>7417</v>
      </c>
      <c r="J3617" t="s">
        <v>8915</v>
      </c>
      <c r="K3617" t="s">
        <v>8916</v>
      </c>
      <c r="L3617" t="s">
        <v>86</v>
      </c>
      <c r="M3617" t="s">
        <v>7679</v>
      </c>
      <c r="N3617" t="s">
        <v>5030</v>
      </c>
      <c r="O3617" t="s">
        <v>8917</v>
      </c>
      <c r="P3617" t="s">
        <v>33438</v>
      </c>
      <c r="Q3617" t="s">
        <v>33439</v>
      </c>
      <c r="R3617" t="str">
        <f t="shared" si="112"/>
        <v>坊子</v>
      </c>
      <c r="S3617" t="str">
        <f t="shared" si="113"/>
        <v>0107</v>
      </c>
    </row>
    <row r="3618" spans="1:19">
      <c r="A3618" t="s">
        <v>33440</v>
      </c>
      <c r="B3618" t="s">
        <v>33441</v>
      </c>
      <c r="C3618" t="s">
        <v>49</v>
      </c>
      <c r="D3618" t="s">
        <v>33442</v>
      </c>
      <c r="E3618" t="s">
        <v>30978</v>
      </c>
      <c r="F3618" t="s">
        <v>33443</v>
      </c>
      <c r="G3618" t="s">
        <v>33444</v>
      </c>
      <c r="H3618" t="s">
        <v>33180</v>
      </c>
      <c r="I3618" t="s">
        <v>4852</v>
      </c>
      <c r="J3618" t="s">
        <v>6020</v>
      </c>
      <c r="K3618" t="s">
        <v>6021</v>
      </c>
      <c r="L3618" t="s">
        <v>123</v>
      </c>
      <c r="M3618" t="s">
        <v>6022</v>
      </c>
      <c r="N3618" t="s">
        <v>5801</v>
      </c>
      <c r="O3618" t="s">
        <v>6023</v>
      </c>
      <c r="P3618" t="s">
        <v>33445</v>
      </c>
      <c r="R3618" t="str">
        <f t="shared" si="112"/>
        <v>诸城</v>
      </c>
      <c r="S3618" t="str">
        <f t="shared" si="113"/>
        <v>0107</v>
      </c>
    </row>
    <row r="3619" spans="1:19">
      <c r="A3619" t="s">
        <v>1634</v>
      </c>
      <c r="B3619" t="s">
        <v>33446</v>
      </c>
      <c r="C3619" t="s">
        <v>49</v>
      </c>
      <c r="D3619" t="s">
        <v>33447</v>
      </c>
      <c r="E3619" t="s">
        <v>32771</v>
      </c>
      <c r="F3619" t="s">
        <v>33448</v>
      </c>
      <c r="G3619" t="s">
        <v>1632</v>
      </c>
      <c r="H3619" t="s">
        <v>33449</v>
      </c>
      <c r="I3619" t="s">
        <v>4785</v>
      </c>
      <c r="J3619" t="s">
        <v>5707</v>
      </c>
      <c r="K3619" t="s">
        <v>5708</v>
      </c>
      <c r="L3619" t="s">
        <v>95</v>
      </c>
      <c r="M3619" t="s">
        <v>5709</v>
      </c>
      <c r="N3619" t="s">
        <v>4983</v>
      </c>
      <c r="O3619" t="s">
        <v>5710</v>
      </c>
      <c r="P3619" t="s">
        <v>33450</v>
      </c>
      <c r="R3619" t="str">
        <f t="shared" si="112"/>
        <v>安丘</v>
      </c>
      <c r="S3619" t="str">
        <f t="shared" si="113"/>
        <v>0107</v>
      </c>
    </row>
    <row r="3620" spans="1:19">
      <c r="A3620" t="s">
        <v>1642</v>
      </c>
      <c r="B3620" t="s">
        <v>33451</v>
      </c>
      <c r="C3620" t="s">
        <v>49</v>
      </c>
      <c r="D3620" t="s">
        <v>33452</v>
      </c>
      <c r="E3620" t="s">
        <v>31020</v>
      </c>
      <c r="F3620" t="s">
        <v>33453</v>
      </c>
      <c r="G3620" t="s">
        <v>1640</v>
      </c>
      <c r="H3620" t="s">
        <v>33454</v>
      </c>
      <c r="I3620" t="s">
        <v>12119</v>
      </c>
      <c r="J3620" t="s">
        <v>15948</v>
      </c>
      <c r="K3620" t="s">
        <v>15949</v>
      </c>
      <c r="L3620" t="s">
        <v>148</v>
      </c>
      <c r="M3620" t="s">
        <v>6391</v>
      </c>
      <c r="N3620" t="s">
        <v>21870</v>
      </c>
      <c r="O3620" t="s">
        <v>15950</v>
      </c>
      <c r="Q3620" t="s">
        <v>33455</v>
      </c>
      <c r="R3620" t="str">
        <f t="shared" si="112"/>
        <v>寒亭</v>
      </c>
      <c r="S3620" t="str">
        <f t="shared" si="113"/>
        <v>0107</v>
      </c>
    </row>
    <row r="3621" spans="1:19">
      <c r="A3621" t="s">
        <v>33456</v>
      </c>
      <c r="B3621" t="s">
        <v>33457</v>
      </c>
      <c r="C3621" t="s">
        <v>49</v>
      </c>
      <c r="D3621" t="s">
        <v>33458</v>
      </c>
      <c r="E3621" t="s">
        <v>31462</v>
      </c>
      <c r="F3621" t="s">
        <v>33459</v>
      </c>
      <c r="G3621" t="s">
        <v>33460</v>
      </c>
      <c r="H3621" t="s">
        <v>33421</v>
      </c>
      <c r="I3621" t="s">
        <v>4785</v>
      </c>
      <c r="J3621" t="s">
        <v>13611</v>
      </c>
      <c r="K3621" t="s">
        <v>13612</v>
      </c>
      <c r="L3621" t="s">
        <v>375</v>
      </c>
      <c r="M3621" t="s">
        <v>7334</v>
      </c>
      <c r="O3621" t="s">
        <v>13613</v>
      </c>
      <c r="P3621" t="s">
        <v>33461</v>
      </c>
      <c r="Q3621" t="s">
        <v>33462</v>
      </c>
      <c r="R3621" t="str">
        <f t="shared" si="112"/>
        <v>昌邑</v>
      </c>
      <c r="S3621" t="str">
        <f t="shared" si="113"/>
        <v>0107</v>
      </c>
    </row>
    <row r="3622" spans="1:19">
      <c r="A3622" t="s">
        <v>33463</v>
      </c>
      <c r="B3622" t="s">
        <v>33464</v>
      </c>
      <c r="C3622" t="s">
        <v>49</v>
      </c>
      <c r="D3622" t="s">
        <v>33465</v>
      </c>
      <c r="E3622" t="s">
        <v>31453</v>
      </c>
      <c r="F3622" t="s">
        <v>33466</v>
      </c>
      <c r="G3622" t="s">
        <v>33467</v>
      </c>
      <c r="H3622" t="s">
        <v>33468</v>
      </c>
      <c r="I3622" t="s">
        <v>5560</v>
      </c>
      <c r="J3622" t="s">
        <v>5636</v>
      </c>
      <c r="K3622" t="s">
        <v>5637</v>
      </c>
      <c r="L3622" t="s">
        <v>105</v>
      </c>
      <c r="M3622" t="s">
        <v>5638</v>
      </c>
      <c r="N3622" t="s">
        <v>5030</v>
      </c>
      <c r="O3622" t="s">
        <v>5639</v>
      </c>
      <c r="P3622" t="s">
        <v>33469</v>
      </c>
      <c r="Q3622" t="s">
        <v>33470</v>
      </c>
      <c r="R3622" t="str">
        <f t="shared" si="112"/>
        <v>寿光</v>
      </c>
      <c r="S3622" t="str">
        <f t="shared" si="113"/>
        <v>0107</v>
      </c>
    </row>
    <row r="3623" spans="1:19">
      <c r="A3623" t="s">
        <v>33471</v>
      </c>
      <c r="B3623" t="s">
        <v>33472</v>
      </c>
      <c r="C3623" t="s">
        <v>49</v>
      </c>
      <c r="D3623" t="s">
        <v>33473</v>
      </c>
      <c r="E3623" t="s">
        <v>31453</v>
      </c>
      <c r="F3623" t="s">
        <v>33474</v>
      </c>
      <c r="G3623" t="s">
        <v>33475</v>
      </c>
      <c r="H3623" t="s">
        <v>33476</v>
      </c>
      <c r="I3623" t="s">
        <v>4771</v>
      </c>
      <c r="J3623" t="s">
        <v>19411</v>
      </c>
      <c r="K3623" t="s">
        <v>19412</v>
      </c>
      <c r="L3623" t="s">
        <v>148</v>
      </c>
      <c r="M3623" t="s">
        <v>6391</v>
      </c>
      <c r="N3623" t="s">
        <v>5619</v>
      </c>
      <c r="O3623" t="s">
        <v>19413</v>
      </c>
      <c r="P3623" t="s">
        <v>33477</v>
      </c>
      <c r="R3623" t="str">
        <f t="shared" si="112"/>
        <v>寒亭</v>
      </c>
      <c r="S3623" t="str">
        <f t="shared" si="113"/>
        <v>0107</v>
      </c>
    </row>
    <row r="3624" spans="1:19">
      <c r="A3624" t="s">
        <v>33478</v>
      </c>
      <c r="B3624" t="s">
        <v>33479</v>
      </c>
      <c r="C3624" t="s">
        <v>49</v>
      </c>
      <c r="D3624" t="s">
        <v>33480</v>
      </c>
      <c r="E3624" t="s">
        <v>31453</v>
      </c>
      <c r="F3624" t="s">
        <v>33481</v>
      </c>
      <c r="G3624" t="s">
        <v>33482</v>
      </c>
      <c r="H3624" t="s">
        <v>33483</v>
      </c>
      <c r="I3624" t="s">
        <v>5560</v>
      </c>
      <c r="J3624" t="s">
        <v>5731</v>
      </c>
      <c r="K3624" t="s">
        <v>5732</v>
      </c>
      <c r="L3624" t="s">
        <v>77</v>
      </c>
      <c r="M3624" t="s">
        <v>5733</v>
      </c>
      <c r="O3624" t="s">
        <v>5734</v>
      </c>
      <c r="P3624" t="s">
        <v>33484</v>
      </c>
      <c r="Q3624" t="s">
        <v>33485</v>
      </c>
      <c r="R3624" t="str">
        <f t="shared" si="112"/>
        <v>临朐</v>
      </c>
      <c r="S3624" t="str">
        <f t="shared" si="113"/>
        <v>0107</v>
      </c>
    </row>
    <row r="3625" spans="1:19">
      <c r="A3625" t="s">
        <v>33486</v>
      </c>
      <c r="B3625" t="s">
        <v>33487</v>
      </c>
      <c r="C3625" t="s">
        <v>49</v>
      </c>
      <c r="D3625" t="s">
        <v>33488</v>
      </c>
      <c r="E3625" t="s">
        <v>31453</v>
      </c>
      <c r="F3625" t="s">
        <v>33489</v>
      </c>
      <c r="G3625" t="s">
        <v>33490</v>
      </c>
      <c r="H3625" t="s">
        <v>33491</v>
      </c>
      <c r="I3625" t="s">
        <v>4771</v>
      </c>
      <c r="J3625" t="s">
        <v>8305</v>
      </c>
      <c r="K3625" t="s">
        <v>8306</v>
      </c>
      <c r="L3625" t="s">
        <v>60</v>
      </c>
      <c r="M3625" t="s">
        <v>5511</v>
      </c>
      <c r="O3625" t="s">
        <v>8307</v>
      </c>
      <c r="P3625" t="s">
        <v>33492</v>
      </c>
      <c r="R3625" t="str">
        <f t="shared" si="112"/>
        <v>奎文</v>
      </c>
      <c r="S3625" t="str">
        <f t="shared" si="113"/>
        <v>0107</v>
      </c>
    </row>
    <row r="3626" spans="1:19">
      <c r="A3626" t="s">
        <v>33493</v>
      </c>
      <c r="B3626" t="s">
        <v>33494</v>
      </c>
      <c r="C3626" t="s">
        <v>49</v>
      </c>
      <c r="D3626" t="s">
        <v>33495</v>
      </c>
      <c r="E3626" t="s">
        <v>30978</v>
      </c>
      <c r="F3626" t="s">
        <v>33496</v>
      </c>
      <c r="G3626" t="s">
        <v>33497</v>
      </c>
      <c r="H3626" t="s">
        <v>33498</v>
      </c>
      <c r="I3626" t="s">
        <v>4813</v>
      </c>
      <c r="J3626" t="s">
        <v>7478</v>
      </c>
      <c r="K3626" t="s">
        <v>7479</v>
      </c>
      <c r="L3626" t="s">
        <v>123</v>
      </c>
      <c r="M3626" t="s">
        <v>7480</v>
      </c>
      <c r="N3626" t="s">
        <v>5960</v>
      </c>
      <c r="O3626" t="s">
        <v>7481</v>
      </c>
      <c r="P3626" t="s">
        <v>33499</v>
      </c>
      <c r="R3626" t="str">
        <f t="shared" si="112"/>
        <v>诸城</v>
      </c>
      <c r="S3626" t="str">
        <f t="shared" si="113"/>
        <v>0107</v>
      </c>
    </row>
    <row r="3627" spans="1:19">
      <c r="A3627" t="s">
        <v>33500</v>
      </c>
      <c r="B3627" t="s">
        <v>33501</v>
      </c>
      <c r="C3627" t="s">
        <v>49</v>
      </c>
      <c r="D3627" t="s">
        <v>33502</v>
      </c>
      <c r="E3627" t="s">
        <v>32671</v>
      </c>
      <c r="F3627" t="s">
        <v>33503</v>
      </c>
      <c r="G3627" t="s">
        <v>33504</v>
      </c>
      <c r="H3627" t="s">
        <v>33505</v>
      </c>
      <c r="I3627" t="s">
        <v>12119</v>
      </c>
      <c r="J3627" t="s">
        <v>9817</v>
      </c>
      <c r="K3627" t="s">
        <v>9818</v>
      </c>
      <c r="L3627" t="s">
        <v>114</v>
      </c>
      <c r="M3627" t="s">
        <v>7458</v>
      </c>
      <c r="N3627" t="s">
        <v>4789</v>
      </c>
      <c r="O3627" t="s">
        <v>9819</v>
      </c>
      <c r="P3627" t="s">
        <v>33506</v>
      </c>
      <c r="R3627" t="str">
        <f t="shared" si="112"/>
        <v>高密</v>
      </c>
      <c r="S3627" t="str">
        <f t="shared" si="113"/>
        <v>0107</v>
      </c>
    </row>
    <row r="3628" spans="1:19">
      <c r="A3628" t="s">
        <v>33507</v>
      </c>
      <c r="B3628" t="s">
        <v>33508</v>
      </c>
      <c r="C3628" t="s">
        <v>49</v>
      </c>
      <c r="D3628" t="s">
        <v>33509</v>
      </c>
      <c r="E3628" t="s">
        <v>33510</v>
      </c>
      <c r="F3628" t="s">
        <v>33511</v>
      </c>
      <c r="G3628" t="s">
        <v>33512</v>
      </c>
      <c r="H3628" t="s">
        <v>33215</v>
      </c>
      <c r="I3628" t="s">
        <v>4852</v>
      </c>
      <c r="J3628" t="s">
        <v>5208</v>
      </c>
      <c r="K3628" t="s">
        <v>5209</v>
      </c>
      <c r="L3628" t="s">
        <v>1136</v>
      </c>
      <c r="M3628" t="s">
        <v>5210</v>
      </c>
      <c r="N3628" t="s">
        <v>5939</v>
      </c>
      <c r="O3628" t="s">
        <v>5212</v>
      </c>
      <c r="P3628" t="s">
        <v>33513</v>
      </c>
      <c r="R3628" t="str">
        <f t="shared" si="112"/>
        <v>昌乐</v>
      </c>
      <c r="S3628" t="str">
        <f t="shared" si="113"/>
        <v>0107</v>
      </c>
    </row>
    <row r="3629" spans="1:19">
      <c r="A3629" t="s">
        <v>33514</v>
      </c>
      <c r="B3629" t="s">
        <v>33515</v>
      </c>
      <c r="C3629" t="s">
        <v>49</v>
      </c>
      <c r="D3629" t="s">
        <v>33516</v>
      </c>
      <c r="E3629" t="s">
        <v>32671</v>
      </c>
      <c r="F3629" t="s">
        <v>33517</v>
      </c>
      <c r="G3629" t="s">
        <v>33518</v>
      </c>
      <c r="H3629" t="s">
        <v>33519</v>
      </c>
      <c r="I3629" t="s">
        <v>12119</v>
      </c>
      <c r="J3629" t="s">
        <v>8354</v>
      </c>
      <c r="K3629" t="s">
        <v>8355</v>
      </c>
      <c r="L3629" t="s">
        <v>95</v>
      </c>
      <c r="M3629" t="s">
        <v>5649</v>
      </c>
      <c r="N3629" t="s">
        <v>4789</v>
      </c>
      <c r="O3629" t="s">
        <v>8356</v>
      </c>
      <c r="P3629" t="s">
        <v>33520</v>
      </c>
      <c r="R3629" t="str">
        <f t="shared" si="112"/>
        <v>安丘</v>
      </c>
      <c r="S3629" t="str">
        <f t="shared" si="113"/>
        <v>0107</v>
      </c>
    </row>
    <row r="3630" spans="1:19">
      <c r="A3630" t="s">
        <v>33521</v>
      </c>
      <c r="B3630" t="s">
        <v>33522</v>
      </c>
      <c r="C3630" t="s">
        <v>49</v>
      </c>
      <c r="D3630" t="s">
        <v>33523</v>
      </c>
      <c r="E3630" t="s">
        <v>31020</v>
      </c>
      <c r="F3630" t="s">
        <v>33524</v>
      </c>
      <c r="G3630" t="s">
        <v>33525</v>
      </c>
      <c r="H3630" t="s">
        <v>33526</v>
      </c>
      <c r="I3630" t="s">
        <v>12119</v>
      </c>
      <c r="J3630" t="s">
        <v>9760</v>
      </c>
      <c r="K3630" t="s">
        <v>9761</v>
      </c>
      <c r="L3630" t="s">
        <v>60</v>
      </c>
      <c r="M3630" t="s">
        <v>5999</v>
      </c>
      <c r="N3630" t="s">
        <v>4905</v>
      </c>
      <c r="O3630" t="s">
        <v>9762</v>
      </c>
      <c r="P3630" t="s">
        <v>33527</v>
      </c>
      <c r="Q3630" t="s">
        <v>33528</v>
      </c>
      <c r="R3630" t="str">
        <f t="shared" si="112"/>
        <v>奎文</v>
      </c>
      <c r="S3630" t="str">
        <f t="shared" si="113"/>
        <v>0107</v>
      </c>
    </row>
    <row r="3631" spans="1:19">
      <c r="A3631" t="s">
        <v>33529</v>
      </c>
      <c r="B3631" t="s">
        <v>33530</v>
      </c>
      <c r="C3631" t="s">
        <v>49</v>
      </c>
      <c r="D3631" t="s">
        <v>33531</v>
      </c>
      <c r="E3631" t="s">
        <v>31453</v>
      </c>
      <c r="F3631" t="s">
        <v>33532</v>
      </c>
      <c r="G3631" t="s">
        <v>33533</v>
      </c>
      <c r="H3631" t="s">
        <v>33534</v>
      </c>
      <c r="I3631" t="s">
        <v>33287</v>
      </c>
      <c r="J3631" t="s">
        <v>24129</v>
      </c>
      <c r="K3631" t="s">
        <v>24130</v>
      </c>
      <c r="L3631" t="s">
        <v>123</v>
      </c>
      <c r="M3631" t="s">
        <v>7210</v>
      </c>
      <c r="O3631" t="s">
        <v>24131</v>
      </c>
      <c r="P3631" t="s">
        <v>33535</v>
      </c>
      <c r="R3631" t="str">
        <f t="shared" si="112"/>
        <v>诸城</v>
      </c>
      <c r="S3631" t="str">
        <f t="shared" si="113"/>
        <v>0107</v>
      </c>
    </row>
    <row r="3632" spans="1:19">
      <c r="A3632" t="s">
        <v>33536</v>
      </c>
      <c r="B3632" t="s">
        <v>33537</v>
      </c>
      <c r="C3632" t="s">
        <v>49</v>
      </c>
      <c r="D3632" t="s">
        <v>33538</v>
      </c>
      <c r="E3632" t="s">
        <v>31462</v>
      </c>
      <c r="F3632" t="s">
        <v>33539</v>
      </c>
      <c r="G3632" t="s">
        <v>33540</v>
      </c>
      <c r="H3632" t="s">
        <v>33541</v>
      </c>
      <c r="I3632" t="s">
        <v>5184</v>
      </c>
      <c r="J3632" t="s">
        <v>6295</v>
      </c>
      <c r="K3632" t="s">
        <v>6296</v>
      </c>
      <c r="L3632" t="s">
        <v>86</v>
      </c>
      <c r="M3632" t="s">
        <v>6297</v>
      </c>
      <c r="O3632" t="s">
        <v>6298</v>
      </c>
      <c r="P3632" t="s">
        <v>33542</v>
      </c>
      <c r="Q3632" t="s">
        <v>33543</v>
      </c>
      <c r="R3632" t="str">
        <f t="shared" si="112"/>
        <v>坊子</v>
      </c>
      <c r="S3632" t="str">
        <f t="shared" si="113"/>
        <v>0107</v>
      </c>
    </row>
    <row r="3633" spans="1:19">
      <c r="A3633" t="s">
        <v>33544</v>
      </c>
      <c r="B3633" t="s">
        <v>33545</v>
      </c>
      <c r="C3633" t="s">
        <v>49</v>
      </c>
      <c r="D3633" t="s">
        <v>33546</v>
      </c>
      <c r="E3633" t="s">
        <v>31453</v>
      </c>
      <c r="F3633" t="s">
        <v>33547</v>
      </c>
      <c r="G3633" t="s">
        <v>33548</v>
      </c>
      <c r="H3633" t="s">
        <v>33549</v>
      </c>
      <c r="I3633" t="s">
        <v>5835</v>
      </c>
      <c r="J3633" t="s">
        <v>14847</v>
      </c>
      <c r="K3633" t="s">
        <v>14848</v>
      </c>
      <c r="L3633" t="s">
        <v>148</v>
      </c>
      <c r="M3633" t="s">
        <v>6713</v>
      </c>
      <c r="O3633" t="s">
        <v>14849</v>
      </c>
      <c r="P3633" t="s">
        <v>33303</v>
      </c>
      <c r="Q3633" t="s">
        <v>33550</v>
      </c>
      <c r="R3633" t="str">
        <f t="shared" si="112"/>
        <v>寒亭</v>
      </c>
      <c r="S3633" t="str">
        <f t="shared" si="113"/>
        <v>0107</v>
      </c>
    </row>
    <row r="3634" spans="1:19">
      <c r="A3634" t="s">
        <v>33551</v>
      </c>
      <c r="B3634" t="s">
        <v>33552</v>
      </c>
      <c r="C3634" t="s">
        <v>49</v>
      </c>
      <c r="D3634" t="s">
        <v>33553</v>
      </c>
      <c r="E3634" t="s">
        <v>31453</v>
      </c>
      <c r="F3634" t="s">
        <v>33554</v>
      </c>
      <c r="G3634" t="s">
        <v>33555</v>
      </c>
      <c r="H3634" t="s">
        <v>33556</v>
      </c>
      <c r="I3634" t="s">
        <v>4852</v>
      </c>
      <c r="J3634" t="s">
        <v>8139</v>
      </c>
      <c r="K3634" t="s">
        <v>8140</v>
      </c>
      <c r="L3634" t="s">
        <v>105</v>
      </c>
      <c r="M3634" t="s">
        <v>6055</v>
      </c>
      <c r="N3634" t="s">
        <v>6152</v>
      </c>
      <c r="O3634" t="s">
        <v>8141</v>
      </c>
      <c r="P3634" t="s">
        <v>33557</v>
      </c>
      <c r="R3634" t="str">
        <f t="shared" si="112"/>
        <v>寿光</v>
      </c>
      <c r="S3634" t="str">
        <f t="shared" si="113"/>
        <v>0107</v>
      </c>
    </row>
    <row r="3635" spans="1:19">
      <c r="A3635" t="s">
        <v>33558</v>
      </c>
      <c r="B3635" t="s">
        <v>33559</v>
      </c>
      <c r="C3635" t="s">
        <v>49</v>
      </c>
      <c r="D3635" t="s">
        <v>33560</v>
      </c>
      <c r="E3635" t="s">
        <v>33561</v>
      </c>
      <c r="F3635" t="s">
        <v>33562</v>
      </c>
      <c r="G3635" t="s">
        <v>33563</v>
      </c>
      <c r="H3635" t="s">
        <v>33564</v>
      </c>
      <c r="I3635" t="s">
        <v>4785</v>
      </c>
      <c r="J3635" t="s">
        <v>13467</v>
      </c>
      <c r="K3635" t="s">
        <v>13468</v>
      </c>
      <c r="L3635" t="s">
        <v>237</v>
      </c>
      <c r="M3635" t="s">
        <v>4788</v>
      </c>
      <c r="N3635" t="s">
        <v>5005</v>
      </c>
      <c r="O3635" t="s">
        <v>13469</v>
      </c>
      <c r="P3635" t="s">
        <v>33565</v>
      </c>
      <c r="R3635" t="str">
        <f t="shared" si="112"/>
        <v>潍城</v>
      </c>
      <c r="S3635" t="str">
        <f t="shared" si="113"/>
        <v>0107</v>
      </c>
    </row>
    <row r="3636" spans="1:19">
      <c r="A3636" t="s">
        <v>33566</v>
      </c>
      <c r="B3636" t="s">
        <v>33567</v>
      </c>
      <c r="C3636" t="s">
        <v>49</v>
      </c>
      <c r="D3636" t="s">
        <v>33568</v>
      </c>
      <c r="E3636" t="s">
        <v>32771</v>
      </c>
      <c r="F3636" t="s">
        <v>33569</v>
      </c>
      <c r="G3636" t="s">
        <v>33570</v>
      </c>
      <c r="H3636" t="s">
        <v>33571</v>
      </c>
      <c r="I3636" t="s">
        <v>4852</v>
      </c>
      <c r="J3636" t="s">
        <v>7677</v>
      </c>
      <c r="K3636" t="s">
        <v>7678</v>
      </c>
      <c r="L3636" t="s">
        <v>86</v>
      </c>
      <c r="M3636" t="s">
        <v>7679</v>
      </c>
      <c r="N3636" t="s">
        <v>5907</v>
      </c>
      <c r="O3636" t="s">
        <v>7680</v>
      </c>
      <c r="P3636" t="s">
        <v>33572</v>
      </c>
      <c r="R3636" t="str">
        <f t="shared" si="112"/>
        <v>坊子</v>
      </c>
      <c r="S3636" t="str">
        <f t="shared" si="113"/>
        <v>0107</v>
      </c>
    </row>
    <row r="3637" spans="1:19">
      <c r="A3637" t="s">
        <v>33573</v>
      </c>
      <c r="B3637" t="s">
        <v>33574</v>
      </c>
      <c r="C3637" t="s">
        <v>49</v>
      </c>
      <c r="D3637" t="s">
        <v>33575</v>
      </c>
      <c r="E3637" t="s">
        <v>31453</v>
      </c>
      <c r="F3637" t="s">
        <v>33576</v>
      </c>
      <c r="G3637" t="s">
        <v>33577</v>
      </c>
      <c r="H3637" t="s">
        <v>33578</v>
      </c>
      <c r="I3637" t="s">
        <v>4852</v>
      </c>
      <c r="J3637" t="s">
        <v>8423</v>
      </c>
      <c r="K3637" t="s">
        <v>8424</v>
      </c>
      <c r="L3637" t="s">
        <v>114</v>
      </c>
      <c r="M3637" t="s">
        <v>7931</v>
      </c>
      <c r="N3637" t="s">
        <v>4983</v>
      </c>
      <c r="O3637" t="s">
        <v>8425</v>
      </c>
      <c r="P3637" t="s">
        <v>33579</v>
      </c>
      <c r="R3637" t="str">
        <f t="shared" si="112"/>
        <v>高密</v>
      </c>
      <c r="S3637" t="str">
        <f t="shared" si="113"/>
        <v>0107</v>
      </c>
    </row>
    <row r="3638" spans="1:19">
      <c r="A3638" t="s">
        <v>33580</v>
      </c>
      <c r="B3638" t="s">
        <v>33581</v>
      </c>
      <c r="C3638" t="s">
        <v>49</v>
      </c>
      <c r="D3638" t="s">
        <v>33582</v>
      </c>
      <c r="E3638" t="s">
        <v>31462</v>
      </c>
      <c r="F3638" t="s">
        <v>33583</v>
      </c>
      <c r="G3638" t="s">
        <v>33584</v>
      </c>
      <c r="H3638" t="s">
        <v>33585</v>
      </c>
      <c r="I3638" t="s">
        <v>12119</v>
      </c>
      <c r="J3638" t="s">
        <v>11180</v>
      </c>
      <c r="K3638" t="s">
        <v>11181</v>
      </c>
      <c r="L3638" t="s">
        <v>86</v>
      </c>
      <c r="M3638" t="s">
        <v>5099</v>
      </c>
      <c r="O3638" t="s">
        <v>11182</v>
      </c>
      <c r="P3638" t="s">
        <v>33586</v>
      </c>
      <c r="Q3638" t="s">
        <v>33587</v>
      </c>
      <c r="R3638" t="str">
        <f t="shared" si="112"/>
        <v>坊子</v>
      </c>
      <c r="S3638" t="str">
        <f t="shared" si="113"/>
        <v>0107</v>
      </c>
    </row>
    <row r="3639" spans="1:19">
      <c r="A3639" t="s">
        <v>33588</v>
      </c>
      <c r="B3639" t="s">
        <v>33589</v>
      </c>
      <c r="C3639" t="s">
        <v>49</v>
      </c>
      <c r="D3639" t="s">
        <v>33590</v>
      </c>
      <c r="E3639" t="s">
        <v>31462</v>
      </c>
      <c r="F3639" t="s">
        <v>33591</v>
      </c>
      <c r="G3639" t="s">
        <v>33592</v>
      </c>
      <c r="H3639" t="s">
        <v>33593</v>
      </c>
      <c r="I3639" t="s">
        <v>12119</v>
      </c>
      <c r="J3639" t="s">
        <v>4772</v>
      </c>
      <c r="K3639" t="s">
        <v>4773</v>
      </c>
      <c r="L3639" t="s">
        <v>60</v>
      </c>
      <c r="M3639" t="s">
        <v>4774</v>
      </c>
      <c r="O3639" t="s">
        <v>4776</v>
      </c>
      <c r="P3639" t="s">
        <v>33594</v>
      </c>
      <c r="Q3639" t="s">
        <v>33595</v>
      </c>
      <c r="R3639" t="str">
        <f t="shared" si="112"/>
        <v>奎文</v>
      </c>
      <c r="S3639" t="str">
        <f t="shared" si="113"/>
        <v>0107</v>
      </c>
    </row>
    <row r="3640" spans="1:19">
      <c r="A3640" t="s">
        <v>33596</v>
      </c>
      <c r="B3640" t="s">
        <v>33597</v>
      </c>
      <c r="C3640" t="s">
        <v>49</v>
      </c>
      <c r="D3640" t="s">
        <v>33598</v>
      </c>
      <c r="E3640" t="s">
        <v>33599</v>
      </c>
      <c r="F3640" t="s">
        <v>33600</v>
      </c>
      <c r="G3640" t="s">
        <v>33601</v>
      </c>
      <c r="H3640" t="s">
        <v>33602</v>
      </c>
      <c r="I3640" t="s">
        <v>5407</v>
      </c>
      <c r="J3640" t="s">
        <v>9560</v>
      </c>
      <c r="K3640" t="s">
        <v>9561</v>
      </c>
      <c r="L3640" t="s">
        <v>95</v>
      </c>
      <c r="M3640" t="s">
        <v>5757</v>
      </c>
      <c r="N3640" t="s">
        <v>4933</v>
      </c>
      <c r="O3640" t="s">
        <v>9562</v>
      </c>
      <c r="P3640" t="s">
        <v>33603</v>
      </c>
      <c r="Q3640" t="s">
        <v>33604</v>
      </c>
      <c r="R3640" t="str">
        <f t="shared" si="112"/>
        <v>安丘</v>
      </c>
      <c r="S3640" t="str">
        <f t="shared" si="113"/>
        <v>0107</v>
      </c>
    </row>
    <row r="3641" spans="1:19">
      <c r="A3641" t="s">
        <v>33605</v>
      </c>
      <c r="B3641" t="s">
        <v>33606</v>
      </c>
      <c r="C3641" t="s">
        <v>49</v>
      </c>
      <c r="D3641" t="s">
        <v>33607</v>
      </c>
      <c r="E3641" t="s">
        <v>33608</v>
      </c>
      <c r="F3641" t="s">
        <v>33609</v>
      </c>
      <c r="G3641" t="s">
        <v>33610</v>
      </c>
      <c r="H3641" t="s">
        <v>33611</v>
      </c>
      <c r="I3641" t="s">
        <v>4785</v>
      </c>
      <c r="J3641" t="s">
        <v>5561</v>
      </c>
      <c r="K3641" t="s">
        <v>5562</v>
      </c>
      <c r="L3641" t="s">
        <v>237</v>
      </c>
      <c r="M3641" t="s">
        <v>4788</v>
      </c>
      <c r="N3641" t="s">
        <v>5056</v>
      </c>
      <c r="O3641" t="s">
        <v>5563</v>
      </c>
      <c r="P3641" t="s">
        <v>33612</v>
      </c>
      <c r="R3641" t="str">
        <f t="shared" si="112"/>
        <v>潍城</v>
      </c>
      <c r="S3641" t="str">
        <f t="shared" si="113"/>
        <v>0107</v>
      </c>
    </row>
    <row r="3642" spans="1:19">
      <c r="A3642" t="s">
        <v>33613</v>
      </c>
      <c r="B3642" t="s">
        <v>33614</v>
      </c>
      <c r="C3642" t="s">
        <v>49</v>
      </c>
      <c r="D3642" t="s">
        <v>33615</v>
      </c>
      <c r="E3642" t="s">
        <v>32356</v>
      </c>
      <c r="F3642" t="s">
        <v>33616</v>
      </c>
      <c r="G3642" t="s">
        <v>33617</v>
      </c>
      <c r="H3642" t="s">
        <v>33618</v>
      </c>
      <c r="I3642" t="s">
        <v>4955</v>
      </c>
      <c r="J3642" t="s">
        <v>11410</v>
      </c>
      <c r="K3642" t="s">
        <v>11411</v>
      </c>
      <c r="L3642" t="s">
        <v>105</v>
      </c>
      <c r="M3642" t="s">
        <v>5176</v>
      </c>
      <c r="O3642" t="s">
        <v>11412</v>
      </c>
      <c r="P3642" t="s">
        <v>33619</v>
      </c>
      <c r="Q3642" t="s">
        <v>33620</v>
      </c>
      <c r="R3642" t="str">
        <f t="shared" si="112"/>
        <v>寿光</v>
      </c>
      <c r="S3642" t="str">
        <f t="shared" si="113"/>
        <v>0107</v>
      </c>
    </row>
    <row r="3643" spans="1:19">
      <c r="A3643" t="s">
        <v>33621</v>
      </c>
      <c r="B3643" t="s">
        <v>33622</v>
      </c>
      <c r="C3643" t="s">
        <v>49</v>
      </c>
      <c r="D3643" t="s">
        <v>33623</v>
      </c>
      <c r="E3643" t="s">
        <v>33624</v>
      </c>
      <c r="F3643" t="s">
        <v>33625</v>
      </c>
      <c r="G3643" t="s">
        <v>33626</v>
      </c>
      <c r="H3643" t="s">
        <v>33627</v>
      </c>
      <c r="I3643" t="s">
        <v>12119</v>
      </c>
      <c r="J3643" t="s">
        <v>5647</v>
      </c>
      <c r="K3643" t="s">
        <v>5648</v>
      </c>
      <c r="L3643" t="s">
        <v>95</v>
      </c>
      <c r="M3643" t="s">
        <v>5649</v>
      </c>
      <c r="N3643" t="s">
        <v>5487</v>
      </c>
      <c r="O3643" t="s">
        <v>5650</v>
      </c>
      <c r="P3643" t="s">
        <v>33628</v>
      </c>
      <c r="Q3643" t="s">
        <v>33629</v>
      </c>
      <c r="R3643" t="str">
        <f t="shared" si="112"/>
        <v>安丘</v>
      </c>
      <c r="S3643" t="str">
        <f t="shared" si="113"/>
        <v>0107</v>
      </c>
    </row>
    <row r="3644" spans="1:19">
      <c r="A3644" t="s">
        <v>33630</v>
      </c>
      <c r="B3644" t="s">
        <v>33631</v>
      </c>
      <c r="C3644" t="s">
        <v>49</v>
      </c>
      <c r="D3644" t="s">
        <v>33632</v>
      </c>
      <c r="E3644" t="s">
        <v>33204</v>
      </c>
      <c r="F3644" t="s">
        <v>33633</v>
      </c>
      <c r="G3644" t="s">
        <v>33634</v>
      </c>
      <c r="H3644" t="s">
        <v>33635</v>
      </c>
      <c r="I3644" t="s">
        <v>4852</v>
      </c>
      <c r="J3644" t="s">
        <v>8888</v>
      </c>
      <c r="K3644" t="s">
        <v>8889</v>
      </c>
      <c r="L3644" t="s">
        <v>95</v>
      </c>
      <c r="M3644" t="s">
        <v>5055</v>
      </c>
      <c r="N3644" t="s">
        <v>5487</v>
      </c>
      <c r="O3644" t="s">
        <v>8890</v>
      </c>
      <c r="P3644" t="s">
        <v>33636</v>
      </c>
      <c r="Q3644" t="s">
        <v>33637</v>
      </c>
      <c r="R3644" t="str">
        <f t="shared" si="112"/>
        <v>安丘</v>
      </c>
      <c r="S3644" t="str">
        <f t="shared" si="113"/>
        <v>0107</v>
      </c>
    </row>
    <row r="3645" spans="1:19">
      <c r="A3645" t="s">
        <v>33638</v>
      </c>
      <c r="B3645" t="s">
        <v>33639</v>
      </c>
      <c r="C3645" t="s">
        <v>49</v>
      </c>
      <c r="D3645" t="s">
        <v>33640</v>
      </c>
      <c r="E3645" t="s">
        <v>30978</v>
      </c>
      <c r="F3645" t="s">
        <v>33641</v>
      </c>
      <c r="G3645" t="s">
        <v>33642</v>
      </c>
      <c r="H3645" t="s">
        <v>33643</v>
      </c>
      <c r="I3645" t="s">
        <v>4852</v>
      </c>
      <c r="J3645" t="s">
        <v>6496</v>
      </c>
      <c r="K3645" t="s">
        <v>6497</v>
      </c>
      <c r="L3645" t="s">
        <v>123</v>
      </c>
      <c r="M3645" t="s">
        <v>4932</v>
      </c>
      <c r="N3645" t="s">
        <v>5421</v>
      </c>
      <c r="O3645" t="s">
        <v>6498</v>
      </c>
      <c r="P3645" t="s">
        <v>33644</v>
      </c>
      <c r="R3645" t="str">
        <f t="shared" si="112"/>
        <v>诸城</v>
      </c>
      <c r="S3645" t="str">
        <f t="shared" si="113"/>
        <v>0107</v>
      </c>
    </row>
    <row r="3646" spans="1:19">
      <c r="A3646" t="s">
        <v>33645</v>
      </c>
      <c r="B3646" t="s">
        <v>33646</v>
      </c>
      <c r="C3646" t="s">
        <v>49</v>
      </c>
      <c r="D3646" t="s">
        <v>33647</v>
      </c>
      <c r="E3646" t="s">
        <v>31462</v>
      </c>
      <c r="F3646" t="s">
        <v>33648</v>
      </c>
      <c r="G3646" t="s">
        <v>33649</v>
      </c>
      <c r="H3646" t="s">
        <v>33650</v>
      </c>
      <c r="I3646" t="s">
        <v>12119</v>
      </c>
      <c r="J3646" t="s">
        <v>6804</v>
      </c>
      <c r="K3646" t="s">
        <v>6805</v>
      </c>
      <c r="L3646" t="s">
        <v>123</v>
      </c>
      <c r="M3646" t="s">
        <v>4994</v>
      </c>
      <c r="O3646" t="s">
        <v>6806</v>
      </c>
      <c r="P3646" t="s">
        <v>33651</v>
      </c>
      <c r="Q3646" t="s">
        <v>33652</v>
      </c>
      <c r="R3646" t="str">
        <f t="shared" si="112"/>
        <v>诸城</v>
      </c>
      <c r="S3646" t="str">
        <f t="shared" si="113"/>
        <v>0107</v>
      </c>
    </row>
    <row r="3647" spans="1:19">
      <c r="A3647" t="s">
        <v>33653</v>
      </c>
      <c r="B3647" t="s">
        <v>33654</v>
      </c>
      <c r="C3647" t="s">
        <v>49</v>
      </c>
      <c r="D3647" t="s">
        <v>33655</v>
      </c>
      <c r="E3647" t="s">
        <v>31453</v>
      </c>
      <c r="F3647" t="s">
        <v>33656</v>
      </c>
      <c r="G3647" t="s">
        <v>33657</v>
      </c>
      <c r="H3647" t="s">
        <v>33658</v>
      </c>
      <c r="I3647" t="s">
        <v>5327</v>
      </c>
      <c r="J3647" t="s">
        <v>5395</v>
      </c>
      <c r="K3647" t="s">
        <v>5396</v>
      </c>
      <c r="L3647" t="s">
        <v>60</v>
      </c>
      <c r="M3647" t="s">
        <v>4774</v>
      </c>
      <c r="N3647" t="s">
        <v>5248</v>
      </c>
      <c r="O3647" t="s">
        <v>5397</v>
      </c>
      <c r="P3647" t="s">
        <v>33659</v>
      </c>
      <c r="Q3647" t="s">
        <v>33660</v>
      </c>
      <c r="R3647" t="str">
        <f t="shared" si="112"/>
        <v>奎文</v>
      </c>
      <c r="S3647" t="str">
        <f t="shared" si="113"/>
        <v>0107</v>
      </c>
    </row>
    <row r="3648" spans="1:19">
      <c r="A3648" t="s">
        <v>33661</v>
      </c>
      <c r="B3648" t="s">
        <v>33662</v>
      </c>
      <c r="C3648" t="s">
        <v>49</v>
      </c>
      <c r="D3648" t="s">
        <v>33663</v>
      </c>
      <c r="E3648" t="s">
        <v>31462</v>
      </c>
      <c r="F3648" t="s">
        <v>33664</v>
      </c>
      <c r="G3648" t="s">
        <v>33665</v>
      </c>
      <c r="H3648" t="s">
        <v>33666</v>
      </c>
      <c r="I3648" t="s">
        <v>5327</v>
      </c>
      <c r="J3648" t="s">
        <v>4801</v>
      </c>
      <c r="K3648" t="s">
        <v>4802</v>
      </c>
      <c r="L3648" t="s">
        <v>77</v>
      </c>
      <c r="M3648" t="s">
        <v>4803</v>
      </c>
      <c r="O3648" t="s">
        <v>4804</v>
      </c>
      <c r="P3648" t="s">
        <v>33667</v>
      </c>
      <c r="R3648" t="str">
        <f t="shared" si="112"/>
        <v>临朐</v>
      </c>
      <c r="S3648" t="str">
        <f t="shared" si="113"/>
        <v>0107</v>
      </c>
    </row>
    <row r="3649" spans="1:19">
      <c r="A3649" t="s">
        <v>33668</v>
      </c>
      <c r="B3649" t="s">
        <v>33669</v>
      </c>
      <c r="C3649" t="s">
        <v>49</v>
      </c>
      <c r="D3649" t="s">
        <v>33670</v>
      </c>
      <c r="E3649" t="s">
        <v>31453</v>
      </c>
      <c r="F3649" t="s">
        <v>33671</v>
      </c>
      <c r="G3649" t="s">
        <v>33672</v>
      </c>
      <c r="H3649" t="s">
        <v>33673</v>
      </c>
      <c r="I3649" t="s">
        <v>4785</v>
      </c>
      <c r="J3649" t="s">
        <v>9438</v>
      </c>
      <c r="K3649" t="s">
        <v>12306</v>
      </c>
      <c r="L3649" t="s">
        <v>237</v>
      </c>
      <c r="M3649" t="s">
        <v>5247</v>
      </c>
      <c r="O3649" t="s">
        <v>12307</v>
      </c>
      <c r="P3649" t="s">
        <v>33674</v>
      </c>
      <c r="Q3649" t="s">
        <v>33675</v>
      </c>
      <c r="R3649" t="str">
        <f t="shared" ref="R3649:R3712" si="114">IF(OR(LEFT(L3649,2)="高新"),"奎文",IF(LEFT(L3649,2)="峡山","坊子",IF(LEFT(L3649,2)="滨海","寒亭",LEFT(L3649,2))))</f>
        <v>潍城</v>
      </c>
      <c r="S3649" t="str">
        <f t="shared" ref="S3649:S3712" si="115">TEXT(B3649,"mmdd")</f>
        <v>0107</v>
      </c>
    </row>
    <row r="3650" spans="1:19">
      <c r="A3650" t="s">
        <v>33676</v>
      </c>
      <c r="B3650" t="s">
        <v>33677</v>
      </c>
      <c r="C3650" t="s">
        <v>49</v>
      </c>
      <c r="D3650" t="s">
        <v>33678</v>
      </c>
      <c r="E3650" t="s">
        <v>31462</v>
      </c>
      <c r="F3650" t="s">
        <v>33679</v>
      </c>
      <c r="G3650" t="s">
        <v>33680</v>
      </c>
      <c r="H3650" t="s">
        <v>33681</v>
      </c>
      <c r="I3650" t="s">
        <v>12119</v>
      </c>
      <c r="J3650" t="s">
        <v>14104</v>
      </c>
      <c r="K3650" t="s">
        <v>14105</v>
      </c>
      <c r="L3650" t="s">
        <v>114</v>
      </c>
      <c r="M3650" t="s">
        <v>4918</v>
      </c>
      <c r="N3650" t="s">
        <v>5112</v>
      </c>
      <c r="O3650" t="s">
        <v>14106</v>
      </c>
      <c r="P3650" t="s">
        <v>33682</v>
      </c>
      <c r="R3650" t="str">
        <f t="shared" si="114"/>
        <v>高密</v>
      </c>
      <c r="S3650" t="str">
        <f t="shared" si="115"/>
        <v>0107</v>
      </c>
    </row>
    <row r="3651" spans="1:19">
      <c r="A3651" t="s">
        <v>33683</v>
      </c>
      <c r="B3651" t="s">
        <v>33684</v>
      </c>
      <c r="C3651" t="s">
        <v>49</v>
      </c>
      <c r="D3651" t="s">
        <v>33685</v>
      </c>
      <c r="E3651" t="s">
        <v>33599</v>
      </c>
      <c r="F3651" t="s">
        <v>33686</v>
      </c>
      <c r="G3651" t="s">
        <v>33687</v>
      </c>
      <c r="H3651" t="s">
        <v>33688</v>
      </c>
      <c r="I3651" t="s">
        <v>6888</v>
      </c>
      <c r="J3651" t="s">
        <v>9612</v>
      </c>
      <c r="K3651" t="s">
        <v>12593</v>
      </c>
      <c r="L3651" t="s">
        <v>114</v>
      </c>
      <c r="M3651" t="s">
        <v>4918</v>
      </c>
      <c r="N3651" t="s">
        <v>6152</v>
      </c>
      <c r="O3651" t="s">
        <v>12594</v>
      </c>
      <c r="P3651" t="s">
        <v>33689</v>
      </c>
      <c r="R3651" t="str">
        <f t="shared" si="114"/>
        <v>高密</v>
      </c>
      <c r="S3651" t="str">
        <f t="shared" si="115"/>
        <v>0107</v>
      </c>
    </row>
    <row r="3652" spans="1:19">
      <c r="A3652" t="s">
        <v>33690</v>
      </c>
      <c r="B3652" t="s">
        <v>33691</v>
      </c>
      <c r="C3652" t="s">
        <v>49</v>
      </c>
      <c r="D3652" t="s">
        <v>33692</v>
      </c>
      <c r="E3652" t="s">
        <v>33247</v>
      </c>
      <c r="F3652" t="s">
        <v>33693</v>
      </c>
      <c r="G3652" t="s">
        <v>33694</v>
      </c>
      <c r="H3652" t="s">
        <v>33695</v>
      </c>
      <c r="I3652" t="s">
        <v>12119</v>
      </c>
      <c r="J3652" t="s">
        <v>7611</v>
      </c>
      <c r="K3652" t="s">
        <v>7612</v>
      </c>
      <c r="L3652" t="s">
        <v>123</v>
      </c>
      <c r="M3652" t="s">
        <v>5364</v>
      </c>
      <c r="N3652" t="s">
        <v>5907</v>
      </c>
      <c r="O3652" t="s">
        <v>7613</v>
      </c>
      <c r="P3652" t="s">
        <v>33696</v>
      </c>
      <c r="R3652" t="str">
        <f t="shared" si="114"/>
        <v>诸城</v>
      </c>
      <c r="S3652" t="str">
        <f t="shared" si="115"/>
        <v>0107</v>
      </c>
    </row>
    <row r="3653" spans="1:19">
      <c r="A3653" t="s">
        <v>33697</v>
      </c>
      <c r="B3653" t="s">
        <v>33698</v>
      </c>
      <c r="C3653" t="s">
        <v>49</v>
      </c>
      <c r="D3653" t="s">
        <v>33699</v>
      </c>
      <c r="E3653" t="s">
        <v>32771</v>
      </c>
      <c r="F3653" t="s">
        <v>33700</v>
      </c>
      <c r="G3653" t="s">
        <v>33701</v>
      </c>
      <c r="H3653" t="s">
        <v>33702</v>
      </c>
      <c r="I3653" t="s">
        <v>4955</v>
      </c>
      <c r="J3653" t="s">
        <v>6065</v>
      </c>
      <c r="K3653" t="s">
        <v>6066</v>
      </c>
      <c r="L3653" t="s">
        <v>123</v>
      </c>
      <c r="M3653" t="s">
        <v>4994</v>
      </c>
      <c r="N3653" t="s">
        <v>4832</v>
      </c>
      <c r="O3653" t="s">
        <v>6067</v>
      </c>
      <c r="P3653" t="s">
        <v>33703</v>
      </c>
      <c r="Q3653" t="s">
        <v>33704</v>
      </c>
      <c r="R3653" t="str">
        <f t="shared" si="114"/>
        <v>诸城</v>
      </c>
      <c r="S3653" t="str">
        <f t="shared" si="115"/>
        <v>0107</v>
      </c>
    </row>
    <row r="3654" spans="1:19">
      <c r="A3654" t="s">
        <v>33705</v>
      </c>
      <c r="B3654" t="s">
        <v>33706</v>
      </c>
      <c r="C3654" t="s">
        <v>49</v>
      </c>
      <c r="D3654" t="s">
        <v>33707</v>
      </c>
      <c r="E3654" t="s">
        <v>31462</v>
      </c>
      <c r="F3654" t="s">
        <v>33708</v>
      </c>
      <c r="G3654" t="s">
        <v>33709</v>
      </c>
      <c r="H3654" t="s">
        <v>33710</v>
      </c>
      <c r="I3654" t="s">
        <v>12119</v>
      </c>
      <c r="J3654" t="s">
        <v>7963</v>
      </c>
      <c r="K3654" t="s">
        <v>7964</v>
      </c>
      <c r="L3654" t="s">
        <v>60</v>
      </c>
      <c r="M3654" t="s">
        <v>5511</v>
      </c>
      <c r="O3654" t="s">
        <v>7965</v>
      </c>
      <c r="P3654" t="s">
        <v>33711</v>
      </c>
      <c r="R3654" t="str">
        <f t="shared" si="114"/>
        <v>奎文</v>
      </c>
      <c r="S3654" t="str">
        <f t="shared" si="115"/>
        <v>0107</v>
      </c>
    </row>
    <row r="3655" spans="1:19">
      <c r="A3655" t="s">
        <v>33712</v>
      </c>
      <c r="B3655" t="s">
        <v>33713</v>
      </c>
      <c r="C3655" t="s">
        <v>49</v>
      </c>
      <c r="D3655" t="s">
        <v>33714</v>
      </c>
      <c r="E3655" t="s">
        <v>31453</v>
      </c>
      <c r="F3655" t="s">
        <v>33715</v>
      </c>
      <c r="G3655" t="s">
        <v>33716</v>
      </c>
      <c r="H3655" t="s">
        <v>33717</v>
      </c>
      <c r="I3655" t="s">
        <v>5221</v>
      </c>
      <c r="J3655" t="s">
        <v>4992</v>
      </c>
      <c r="K3655" t="s">
        <v>4993</v>
      </c>
      <c r="L3655" t="s">
        <v>123</v>
      </c>
      <c r="M3655" t="s">
        <v>4994</v>
      </c>
      <c r="N3655" t="s">
        <v>6985</v>
      </c>
      <c r="O3655" t="s">
        <v>4995</v>
      </c>
      <c r="P3655" t="s">
        <v>33718</v>
      </c>
      <c r="R3655" t="str">
        <f t="shared" si="114"/>
        <v>诸城</v>
      </c>
      <c r="S3655" t="str">
        <f t="shared" si="115"/>
        <v>0107</v>
      </c>
    </row>
    <row r="3656" spans="1:19">
      <c r="A3656" t="s">
        <v>33719</v>
      </c>
      <c r="B3656" t="s">
        <v>33720</v>
      </c>
      <c r="C3656" t="s">
        <v>49</v>
      </c>
      <c r="D3656" t="s">
        <v>33721</v>
      </c>
      <c r="E3656" t="s">
        <v>31462</v>
      </c>
      <c r="F3656" t="s">
        <v>33722</v>
      </c>
      <c r="G3656" t="s">
        <v>33723</v>
      </c>
      <c r="H3656" t="s">
        <v>33724</v>
      </c>
      <c r="I3656" t="s">
        <v>12119</v>
      </c>
      <c r="J3656" t="s">
        <v>6804</v>
      </c>
      <c r="K3656" t="s">
        <v>6805</v>
      </c>
      <c r="L3656" t="s">
        <v>123</v>
      </c>
      <c r="M3656" t="s">
        <v>4994</v>
      </c>
      <c r="O3656" t="s">
        <v>6806</v>
      </c>
      <c r="P3656" t="s">
        <v>33725</v>
      </c>
      <c r="R3656" t="str">
        <f t="shared" si="114"/>
        <v>诸城</v>
      </c>
      <c r="S3656" t="str">
        <f t="shared" si="115"/>
        <v>0107</v>
      </c>
    </row>
    <row r="3657" spans="1:19">
      <c r="A3657" t="s">
        <v>33726</v>
      </c>
      <c r="B3657" t="s">
        <v>33727</v>
      </c>
      <c r="C3657" t="s">
        <v>49</v>
      </c>
      <c r="D3657" t="s">
        <v>33728</v>
      </c>
      <c r="E3657" t="s">
        <v>30978</v>
      </c>
      <c r="F3657" t="s">
        <v>33729</v>
      </c>
      <c r="G3657" t="s">
        <v>33730</v>
      </c>
      <c r="H3657" t="s">
        <v>33731</v>
      </c>
      <c r="I3657" t="s">
        <v>4785</v>
      </c>
      <c r="J3657" t="s">
        <v>7478</v>
      </c>
      <c r="K3657" t="s">
        <v>7479</v>
      </c>
      <c r="L3657" t="s">
        <v>123</v>
      </c>
      <c r="M3657" t="s">
        <v>7480</v>
      </c>
      <c r="N3657" t="s">
        <v>4832</v>
      </c>
      <c r="O3657" t="s">
        <v>7481</v>
      </c>
      <c r="P3657" t="s">
        <v>33732</v>
      </c>
      <c r="Q3657" t="s">
        <v>33733</v>
      </c>
      <c r="R3657" t="str">
        <f t="shared" si="114"/>
        <v>诸城</v>
      </c>
      <c r="S3657" t="str">
        <f t="shared" si="115"/>
        <v>0107</v>
      </c>
    </row>
    <row r="3658" spans="1:19">
      <c r="A3658" t="s">
        <v>33734</v>
      </c>
      <c r="B3658" t="s">
        <v>33735</v>
      </c>
      <c r="C3658" t="s">
        <v>49</v>
      </c>
      <c r="D3658" t="s">
        <v>33736</v>
      </c>
      <c r="E3658" t="s">
        <v>30978</v>
      </c>
      <c r="F3658" t="s">
        <v>33737</v>
      </c>
      <c r="G3658" t="s">
        <v>33738</v>
      </c>
      <c r="H3658" t="s">
        <v>33739</v>
      </c>
      <c r="I3658" t="s">
        <v>4852</v>
      </c>
      <c r="J3658" t="s">
        <v>5097</v>
      </c>
      <c r="K3658" t="s">
        <v>5098</v>
      </c>
      <c r="L3658" t="s">
        <v>86</v>
      </c>
      <c r="M3658" t="s">
        <v>5099</v>
      </c>
      <c r="N3658" t="s">
        <v>5801</v>
      </c>
      <c r="O3658" t="s">
        <v>5100</v>
      </c>
      <c r="P3658" t="s">
        <v>33740</v>
      </c>
      <c r="Q3658" t="s">
        <v>33741</v>
      </c>
      <c r="R3658" t="str">
        <f t="shared" si="114"/>
        <v>坊子</v>
      </c>
      <c r="S3658" t="str">
        <f t="shared" si="115"/>
        <v>0107</v>
      </c>
    </row>
    <row r="3659" spans="1:19">
      <c r="A3659" t="s">
        <v>33742</v>
      </c>
      <c r="B3659" t="s">
        <v>33743</v>
      </c>
      <c r="C3659" t="s">
        <v>49</v>
      </c>
      <c r="D3659" t="s">
        <v>33744</v>
      </c>
      <c r="E3659" t="s">
        <v>31453</v>
      </c>
      <c r="F3659" t="s">
        <v>33745</v>
      </c>
      <c r="G3659" t="s">
        <v>33746</v>
      </c>
      <c r="H3659" t="s">
        <v>33747</v>
      </c>
      <c r="I3659" t="s">
        <v>4785</v>
      </c>
      <c r="J3659" t="s">
        <v>6916</v>
      </c>
      <c r="K3659" t="s">
        <v>6917</v>
      </c>
      <c r="L3659" t="s">
        <v>148</v>
      </c>
      <c r="M3659" t="s">
        <v>6918</v>
      </c>
      <c r="O3659" t="s">
        <v>6919</v>
      </c>
      <c r="P3659" t="s">
        <v>33748</v>
      </c>
      <c r="R3659" t="str">
        <f t="shared" si="114"/>
        <v>寒亭</v>
      </c>
      <c r="S3659" t="str">
        <f t="shared" si="115"/>
        <v>0107</v>
      </c>
    </row>
    <row r="3660" spans="1:19">
      <c r="A3660" t="s">
        <v>33749</v>
      </c>
      <c r="B3660" t="s">
        <v>33750</v>
      </c>
      <c r="C3660" t="s">
        <v>49</v>
      </c>
      <c r="D3660" t="s">
        <v>33751</v>
      </c>
      <c r="E3660" t="s">
        <v>33752</v>
      </c>
      <c r="F3660" t="s">
        <v>33753</v>
      </c>
      <c r="G3660" t="s">
        <v>33754</v>
      </c>
      <c r="H3660" t="s">
        <v>33755</v>
      </c>
      <c r="I3660" t="s">
        <v>12757</v>
      </c>
      <c r="J3660" t="s">
        <v>5875</v>
      </c>
      <c r="K3660" t="s">
        <v>5876</v>
      </c>
      <c r="L3660" t="s">
        <v>50</v>
      </c>
      <c r="M3660" t="s">
        <v>5877</v>
      </c>
      <c r="N3660" t="s">
        <v>4905</v>
      </c>
      <c r="O3660" t="s">
        <v>5878</v>
      </c>
      <c r="P3660" t="s">
        <v>33756</v>
      </c>
      <c r="R3660" t="str">
        <f t="shared" si="114"/>
        <v>青州</v>
      </c>
      <c r="S3660" t="str">
        <f t="shared" si="115"/>
        <v>0107</v>
      </c>
    </row>
    <row r="3661" spans="1:19">
      <c r="A3661" t="s">
        <v>33757</v>
      </c>
      <c r="B3661" t="s">
        <v>33758</v>
      </c>
      <c r="C3661" t="s">
        <v>49</v>
      </c>
      <c r="D3661" t="s">
        <v>33759</v>
      </c>
      <c r="E3661" t="s">
        <v>31581</v>
      </c>
      <c r="F3661" t="s">
        <v>33760</v>
      </c>
      <c r="G3661" t="s">
        <v>33761</v>
      </c>
      <c r="H3661" t="s">
        <v>33762</v>
      </c>
      <c r="I3661" t="s">
        <v>7872</v>
      </c>
      <c r="J3661" t="s">
        <v>5408</v>
      </c>
      <c r="K3661" t="s">
        <v>4280</v>
      </c>
      <c r="L3661" t="s">
        <v>375</v>
      </c>
      <c r="M3661" t="s">
        <v>5409</v>
      </c>
      <c r="N3661" t="s">
        <v>4919</v>
      </c>
      <c r="O3661" t="s">
        <v>5410</v>
      </c>
      <c r="P3661" t="s">
        <v>33763</v>
      </c>
      <c r="Q3661" t="s">
        <v>33764</v>
      </c>
      <c r="R3661" t="str">
        <f t="shared" si="114"/>
        <v>昌邑</v>
      </c>
      <c r="S3661" t="str">
        <f t="shared" si="115"/>
        <v>0107</v>
      </c>
    </row>
    <row r="3662" spans="1:19">
      <c r="A3662" t="s">
        <v>33765</v>
      </c>
      <c r="B3662" t="s">
        <v>33766</v>
      </c>
      <c r="C3662" t="s">
        <v>49</v>
      </c>
      <c r="D3662" t="s">
        <v>33767</v>
      </c>
      <c r="E3662" t="s">
        <v>30978</v>
      </c>
      <c r="F3662" t="s">
        <v>33768</v>
      </c>
      <c r="G3662" t="s">
        <v>33769</v>
      </c>
      <c r="H3662" t="s">
        <v>33770</v>
      </c>
      <c r="I3662" t="s">
        <v>4852</v>
      </c>
      <c r="J3662" t="s">
        <v>5131</v>
      </c>
      <c r="K3662" t="s">
        <v>5132</v>
      </c>
      <c r="L3662" t="s">
        <v>105</v>
      </c>
      <c r="M3662" t="s">
        <v>5133</v>
      </c>
      <c r="N3662" t="s">
        <v>5487</v>
      </c>
      <c r="O3662" t="s">
        <v>5134</v>
      </c>
      <c r="P3662" t="s">
        <v>33771</v>
      </c>
      <c r="R3662" t="str">
        <f t="shared" si="114"/>
        <v>寿光</v>
      </c>
      <c r="S3662" t="str">
        <f t="shared" si="115"/>
        <v>0107</v>
      </c>
    </row>
    <row r="3663" spans="1:19">
      <c r="A3663" t="s">
        <v>33772</v>
      </c>
      <c r="B3663" t="s">
        <v>33773</v>
      </c>
      <c r="C3663" t="s">
        <v>49</v>
      </c>
      <c r="D3663" t="s">
        <v>33774</v>
      </c>
      <c r="E3663" t="s">
        <v>31020</v>
      </c>
      <c r="F3663" t="s">
        <v>33775</v>
      </c>
      <c r="G3663" t="s">
        <v>33776</v>
      </c>
      <c r="H3663" t="s">
        <v>33777</v>
      </c>
      <c r="I3663" t="s">
        <v>12757</v>
      </c>
      <c r="J3663" t="s">
        <v>10248</v>
      </c>
      <c r="K3663" t="s">
        <v>10249</v>
      </c>
      <c r="L3663" t="s">
        <v>375</v>
      </c>
      <c r="M3663" t="s">
        <v>7334</v>
      </c>
      <c r="N3663" t="s">
        <v>10250</v>
      </c>
      <c r="O3663" t="s">
        <v>10251</v>
      </c>
      <c r="P3663" t="s">
        <v>33778</v>
      </c>
      <c r="Q3663" t="s">
        <v>33779</v>
      </c>
      <c r="R3663" t="str">
        <f t="shared" si="114"/>
        <v>昌邑</v>
      </c>
      <c r="S3663" t="str">
        <f t="shared" si="115"/>
        <v>0107</v>
      </c>
    </row>
    <row r="3664" spans="1:19">
      <c r="A3664" t="s">
        <v>1618</v>
      </c>
      <c r="B3664" t="s">
        <v>33780</v>
      </c>
      <c r="C3664" t="s">
        <v>49</v>
      </c>
      <c r="D3664" t="s">
        <v>33781</v>
      </c>
      <c r="E3664" t="s">
        <v>30978</v>
      </c>
      <c r="F3664" t="s">
        <v>33782</v>
      </c>
      <c r="G3664" t="s">
        <v>1616</v>
      </c>
      <c r="H3664" t="s">
        <v>33783</v>
      </c>
      <c r="I3664" t="s">
        <v>5052</v>
      </c>
      <c r="J3664" t="s">
        <v>5636</v>
      </c>
      <c r="K3664" t="s">
        <v>5906</v>
      </c>
      <c r="L3664" t="s">
        <v>77</v>
      </c>
      <c r="M3664" t="s">
        <v>5145</v>
      </c>
      <c r="N3664" t="s">
        <v>5112</v>
      </c>
      <c r="O3664" t="s">
        <v>5908</v>
      </c>
      <c r="P3664" t="s">
        <v>33784</v>
      </c>
      <c r="Q3664" t="s">
        <v>28875</v>
      </c>
      <c r="R3664" t="str">
        <f t="shared" si="114"/>
        <v>临朐</v>
      </c>
      <c r="S3664" t="str">
        <f t="shared" si="115"/>
        <v>0107</v>
      </c>
    </row>
    <row r="3665" spans="1:19">
      <c r="A3665" t="s">
        <v>33785</v>
      </c>
      <c r="B3665" t="s">
        <v>33786</v>
      </c>
      <c r="C3665" t="s">
        <v>49</v>
      </c>
      <c r="D3665" t="s">
        <v>33787</v>
      </c>
      <c r="E3665" t="s">
        <v>32771</v>
      </c>
      <c r="F3665" t="s">
        <v>33788</v>
      </c>
      <c r="G3665" t="s">
        <v>33789</v>
      </c>
      <c r="H3665" t="s">
        <v>33790</v>
      </c>
      <c r="I3665" t="s">
        <v>5541</v>
      </c>
      <c r="J3665" t="s">
        <v>7155</v>
      </c>
      <c r="K3665" t="s">
        <v>7156</v>
      </c>
      <c r="L3665" t="s">
        <v>148</v>
      </c>
      <c r="M3665" t="s">
        <v>6391</v>
      </c>
      <c r="N3665" t="s">
        <v>5112</v>
      </c>
      <c r="O3665" t="s">
        <v>7157</v>
      </c>
      <c r="P3665" t="s">
        <v>33791</v>
      </c>
      <c r="R3665" t="str">
        <f t="shared" si="114"/>
        <v>寒亭</v>
      </c>
      <c r="S3665" t="str">
        <f t="shared" si="115"/>
        <v>0107</v>
      </c>
    </row>
    <row r="3666" spans="1:19">
      <c r="A3666" t="s">
        <v>33792</v>
      </c>
      <c r="B3666" t="s">
        <v>33793</v>
      </c>
      <c r="C3666" t="s">
        <v>49</v>
      </c>
      <c r="D3666" t="s">
        <v>33794</v>
      </c>
      <c r="E3666" t="s">
        <v>31462</v>
      </c>
      <c r="F3666" t="s">
        <v>33795</v>
      </c>
      <c r="G3666" t="s">
        <v>33796</v>
      </c>
      <c r="H3666" t="s">
        <v>33797</v>
      </c>
      <c r="I3666" t="s">
        <v>12119</v>
      </c>
      <c r="J3666" t="s">
        <v>9899</v>
      </c>
      <c r="K3666" t="s">
        <v>9900</v>
      </c>
      <c r="L3666" t="s">
        <v>114</v>
      </c>
      <c r="M3666" t="s">
        <v>9901</v>
      </c>
      <c r="O3666" t="s">
        <v>9902</v>
      </c>
      <c r="P3666" t="s">
        <v>33798</v>
      </c>
      <c r="R3666" t="str">
        <f t="shared" si="114"/>
        <v>高密</v>
      </c>
      <c r="S3666" t="str">
        <f t="shared" si="115"/>
        <v>0107</v>
      </c>
    </row>
    <row r="3667" spans="1:19">
      <c r="A3667" t="s">
        <v>1762</v>
      </c>
      <c r="B3667" t="s">
        <v>33799</v>
      </c>
      <c r="C3667" t="s">
        <v>49</v>
      </c>
      <c r="D3667" t="s">
        <v>33800</v>
      </c>
      <c r="E3667" t="s">
        <v>31462</v>
      </c>
      <c r="F3667" t="s">
        <v>33801</v>
      </c>
      <c r="G3667" t="s">
        <v>1760</v>
      </c>
      <c r="H3667" t="s">
        <v>33802</v>
      </c>
      <c r="I3667" t="s">
        <v>5282</v>
      </c>
      <c r="J3667" t="s">
        <v>15469</v>
      </c>
      <c r="K3667" t="s">
        <v>15470</v>
      </c>
      <c r="L3667" t="s">
        <v>50</v>
      </c>
      <c r="M3667" t="s">
        <v>5236</v>
      </c>
      <c r="O3667" t="s">
        <v>15471</v>
      </c>
      <c r="R3667" t="str">
        <f t="shared" si="114"/>
        <v>青州</v>
      </c>
      <c r="S3667" t="str">
        <f t="shared" si="115"/>
        <v>0107</v>
      </c>
    </row>
    <row r="3668" spans="1:19">
      <c r="A3668" t="s">
        <v>33803</v>
      </c>
      <c r="B3668" t="s">
        <v>33804</v>
      </c>
      <c r="C3668" t="s">
        <v>49</v>
      </c>
      <c r="D3668" t="s">
        <v>33805</v>
      </c>
      <c r="E3668" t="s">
        <v>31453</v>
      </c>
      <c r="F3668" t="s">
        <v>33806</v>
      </c>
      <c r="G3668" t="s">
        <v>33807</v>
      </c>
      <c r="H3668" t="s">
        <v>33808</v>
      </c>
      <c r="I3668" t="s">
        <v>5184</v>
      </c>
      <c r="J3668" t="s">
        <v>7803</v>
      </c>
      <c r="K3668" t="s">
        <v>7804</v>
      </c>
      <c r="L3668" t="s">
        <v>105</v>
      </c>
      <c r="M3668" t="s">
        <v>7805</v>
      </c>
      <c r="N3668" t="s">
        <v>4972</v>
      </c>
      <c r="O3668" t="s">
        <v>7806</v>
      </c>
      <c r="P3668" t="s">
        <v>33809</v>
      </c>
      <c r="R3668" t="str">
        <f t="shared" si="114"/>
        <v>寿光</v>
      </c>
      <c r="S3668" t="str">
        <f t="shared" si="115"/>
        <v>0107</v>
      </c>
    </row>
    <row r="3669" spans="1:19">
      <c r="A3669" t="s">
        <v>33810</v>
      </c>
      <c r="B3669" t="s">
        <v>33811</v>
      </c>
      <c r="C3669" t="s">
        <v>49</v>
      </c>
      <c r="D3669" t="s">
        <v>33812</v>
      </c>
      <c r="E3669" t="s">
        <v>31462</v>
      </c>
      <c r="F3669" t="s">
        <v>33813</v>
      </c>
      <c r="G3669" t="s">
        <v>33814</v>
      </c>
      <c r="H3669" t="s">
        <v>33815</v>
      </c>
      <c r="I3669" t="s">
        <v>12757</v>
      </c>
      <c r="J3669" t="s">
        <v>4879</v>
      </c>
      <c r="K3669" t="s">
        <v>4880</v>
      </c>
      <c r="L3669" t="s">
        <v>237</v>
      </c>
      <c r="M3669" t="s">
        <v>4868</v>
      </c>
      <c r="O3669" t="s">
        <v>4882</v>
      </c>
      <c r="P3669" t="s">
        <v>33816</v>
      </c>
      <c r="R3669" t="str">
        <f t="shared" si="114"/>
        <v>潍城</v>
      </c>
      <c r="S3669" t="str">
        <f t="shared" si="115"/>
        <v>0107</v>
      </c>
    </row>
    <row r="3670" spans="1:19">
      <c r="A3670" t="s">
        <v>33817</v>
      </c>
      <c r="B3670" t="s">
        <v>33818</v>
      </c>
      <c r="C3670" t="s">
        <v>49</v>
      </c>
      <c r="D3670" t="s">
        <v>33819</v>
      </c>
      <c r="E3670" t="s">
        <v>30978</v>
      </c>
      <c r="F3670" t="s">
        <v>33820</v>
      </c>
      <c r="G3670" t="s">
        <v>33821</v>
      </c>
      <c r="H3670" t="s">
        <v>33822</v>
      </c>
      <c r="I3670" t="s">
        <v>4929</v>
      </c>
      <c r="J3670" t="s">
        <v>5408</v>
      </c>
      <c r="K3670" t="s">
        <v>4280</v>
      </c>
      <c r="L3670" t="s">
        <v>375</v>
      </c>
      <c r="M3670" t="s">
        <v>5409</v>
      </c>
      <c r="N3670" t="s">
        <v>4933</v>
      </c>
      <c r="O3670" t="s">
        <v>5410</v>
      </c>
      <c r="P3670" t="s">
        <v>33823</v>
      </c>
      <c r="R3670" t="str">
        <f t="shared" si="114"/>
        <v>昌邑</v>
      </c>
      <c r="S3670" t="str">
        <f t="shared" si="115"/>
        <v>0107</v>
      </c>
    </row>
    <row r="3671" spans="1:19">
      <c r="A3671" t="s">
        <v>33824</v>
      </c>
      <c r="B3671" t="s">
        <v>33825</v>
      </c>
      <c r="C3671" t="s">
        <v>49</v>
      </c>
      <c r="D3671" t="s">
        <v>33826</v>
      </c>
      <c r="E3671" t="s">
        <v>33608</v>
      </c>
      <c r="F3671" t="s">
        <v>33827</v>
      </c>
      <c r="G3671" t="s">
        <v>33828</v>
      </c>
      <c r="H3671" t="s">
        <v>33829</v>
      </c>
      <c r="I3671" t="s">
        <v>4813</v>
      </c>
      <c r="J3671" t="s">
        <v>5636</v>
      </c>
      <c r="K3671" t="s">
        <v>5637</v>
      </c>
      <c r="L3671" t="s">
        <v>105</v>
      </c>
      <c r="M3671" t="s">
        <v>5638</v>
      </c>
      <c r="N3671" t="s">
        <v>5056</v>
      </c>
      <c r="O3671" t="s">
        <v>5639</v>
      </c>
      <c r="P3671" t="s">
        <v>33830</v>
      </c>
      <c r="R3671" t="str">
        <f t="shared" si="114"/>
        <v>寿光</v>
      </c>
      <c r="S3671" t="str">
        <f t="shared" si="115"/>
        <v>0107</v>
      </c>
    </row>
    <row r="3672" spans="1:19">
      <c r="A3672" t="s">
        <v>1714</v>
      </c>
      <c r="B3672" t="s">
        <v>33831</v>
      </c>
      <c r="C3672" t="s">
        <v>49</v>
      </c>
      <c r="D3672" t="s">
        <v>33832</v>
      </c>
      <c r="E3672" t="s">
        <v>33833</v>
      </c>
      <c r="F3672" t="s">
        <v>33834</v>
      </c>
      <c r="G3672" t="s">
        <v>1712</v>
      </c>
      <c r="H3672" t="s">
        <v>33835</v>
      </c>
      <c r="I3672" t="s">
        <v>12119</v>
      </c>
      <c r="J3672" t="s">
        <v>11410</v>
      </c>
      <c r="K3672" t="s">
        <v>11411</v>
      </c>
      <c r="L3672" t="s">
        <v>105</v>
      </c>
      <c r="M3672" t="s">
        <v>5176</v>
      </c>
      <c r="N3672" t="s">
        <v>14468</v>
      </c>
      <c r="O3672" t="s">
        <v>11412</v>
      </c>
      <c r="P3672" t="s">
        <v>33836</v>
      </c>
      <c r="Q3672" t="s">
        <v>33837</v>
      </c>
      <c r="R3672" t="str">
        <f t="shared" si="114"/>
        <v>寿光</v>
      </c>
      <c r="S3672" t="str">
        <f t="shared" si="115"/>
        <v>0107</v>
      </c>
    </row>
    <row r="3673" spans="1:19">
      <c r="A3673" t="s">
        <v>33838</v>
      </c>
      <c r="B3673" t="s">
        <v>33839</v>
      </c>
      <c r="C3673" t="s">
        <v>49</v>
      </c>
      <c r="D3673" t="s">
        <v>33840</v>
      </c>
      <c r="E3673" t="s">
        <v>31020</v>
      </c>
      <c r="F3673" t="s">
        <v>33841</v>
      </c>
      <c r="G3673" t="s">
        <v>33842</v>
      </c>
      <c r="H3673" t="s">
        <v>33843</v>
      </c>
      <c r="I3673" t="s">
        <v>12119</v>
      </c>
      <c r="J3673" t="s">
        <v>10125</v>
      </c>
      <c r="K3673" t="s">
        <v>10126</v>
      </c>
      <c r="L3673" t="s">
        <v>77</v>
      </c>
      <c r="M3673" t="s">
        <v>4803</v>
      </c>
      <c r="N3673" t="s">
        <v>4832</v>
      </c>
      <c r="O3673" t="s">
        <v>10127</v>
      </c>
      <c r="P3673" t="s">
        <v>33844</v>
      </c>
      <c r="Q3673" t="s">
        <v>33845</v>
      </c>
      <c r="R3673" t="str">
        <f t="shared" si="114"/>
        <v>临朐</v>
      </c>
      <c r="S3673" t="str">
        <f t="shared" si="115"/>
        <v>0107</v>
      </c>
    </row>
    <row r="3674" spans="1:19">
      <c r="A3674" t="s">
        <v>33846</v>
      </c>
      <c r="B3674" t="s">
        <v>33847</v>
      </c>
      <c r="C3674" t="s">
        <v>49</v>
      </c>
      <c r="D3674" t="s">
        <v>33848</v>
      </c>
      <c r="E3674" t="s">
        <v>31453</v>
      </c>
      <c r="F3674" t="s">
        <v>33849</v>
      </c>
      <c r="G3674" t="s">
        <v>33850</v>
      </c>
      <c r="H3674" t="s">
        <v>33851</v>
      </c>
      <c r="I3674" t="s">
        <v>4785</v>
      </c>
      <c r="J3674" t="s">
        <v>8423</v>
      </c>
      <c r="K3674" t="s">
        <v>8424</v>
      </c>
      <c r="L3674" t="s">
        <v>114</v>
      </c>
      <c r="M3674" t="s">
        <v>7931</v>
      </c>
      <c r="N3674" t="s">
        <v>5056</v>
      </c>
      <c r="O3674" t="s">
        <v>8425</v>
      </c>
      <c r="P3674" t="s">
        <v>33852</v>
      </c>
      <c r="R3674" t="str">
        <f t="shared" si="114"/>
        <v>高密</v>
      </c>
      <c r="S3674" t="str">
        <f t="shared" si="115"/>
        <v>0107</v>
      </c>
    </row>
    <row r="3675" spans="1:19">
      <c r="A3675" t="s">
        <v>33853</v>
      </c>
      <c r="B3675" t="s">
        <v>33854</v>
      </c>
      <c r="C3675" t="s">
        <v>49</v>
      </c>
      <c r="D3675" t="s">
        <v>33855</v>
      </c>
      <c r="E3675" t="s">
        <v>31453</v>
      </c>
      <c r="F3675" t="s">
        <v>33856</v>
      </c>
      <c r="G3675" t="s">
        <v>33857</v>
      </c>
      <c r="H3675" t="s">
        <v>33858</v>
      </c>
      <c r="I3675" t="s">
        <v>4852</v>
      </c>
      <c r="J3675" t="s">
        <v>5767</v>
      </c>
      <c r="K3675" t="s">
        <v>5768</v>
      </c>
      <c r="L3675" t="s">
        <v>105</v>
      </c>
      <c r="M3675" t="s">
        <v>5769</v>
      </c>
      <c r="N3675" t="s">
        <v>6243</v>
      </c>
      <c r="O3675" t="s">
        <v>5770</v>
      </c>
      <c r="P3675" t="s">
        <v>33859</v>
      </c>
      <c r="Q3675" t="s">
        <v>33860</v>
      </c>
      <c r="R3675" t="str">
        <f t="shared" si="114"/>
        <v>寿光</v>
      </c>
      <c r="S3675" t="str">
        <f t="shared" si="115"/>
        <v>0107</v>
      </c>
    </row>
    <row r="3676" spans="1:19">
      <c r="A3676" t="s">
        <v>33861</v>
      </c>
      <c r="B3676" t="s">
        <v>33862</v>
      </c>
      <c r="C3676" t="s">
        <v>49</v>
      </c>
      <c r="D3676" t="s">
        <v>33863</v>
      </c>
      <c r="E3676" t="s">
        <v>31453</v>
      </c>
      <c r="F3676" t="s">
        <v>33864</v>
      </c>
      <c r="G3676" t="s">
        <v>33865</v>
      </c>
      <c r="H3676" t="s">
        <v>33866</v>
      </c>
      <c r="I3676" t="s">
        <v>4785</v>
      </c>
      <c r="J3676" t="s">
        <v>12053</v>
      </c>
      <c r="K3676" t="s">
        <v>12054</v>
      </c>
      <c r="L3676" t="s">
        <v>77</v>
      </c>
      <c r="M3676" t="s">
        <v>4803</v>
      </c>
      <c r="N3676" t="s">
        <v>4892</v>
      </c>
      <c r="O3676" t="s">
        <v>12055</v>
      </c>
      <c r="Q3676" t="s">
        <v>33867</v>
      </c>
      <c r="R3676" t="str">
        <f t="shared" si="114"/>
        <v>临朐</v>
      </c>
      <c r="S3676" t="str">
        <f t="shared" si="115"/>
        <v>0107</v>
      </c>
    </row>
    <row r="3677" spans="1:19">
      <c r="A3677" t="s">
        <v>33868</v>
      </c>
      <c r="B3677" t="s">
        <v>33869</v>
      </c>
      <c r="C3677" t="s">
        <v>49</v>
      </c>
      <c r="D3677" t="s">
        <v>33870</v>
      </c>
      <c r="E3677" t="s">
        <v>31462</v>
      </c>
      <c r="F3677" t="s">
        <v>33871</v>
      </c>
      <c r="G3677" t="s">
        <v>33872</v>
      </c>
      <c r="H3677" t="s">
        <v>33873</v>
      </c>
      <c r="I3677" t="s">
        <v>12119</v>
      </c>
      <c r="J3677" t="s">
        <v>7444</v>
      </c>
      <c r="K3677" t="s">
        <v>7445</v>
      </c>
      <c r="L3677" t="s">
        <v>148</v>
      </c>
      <c r="M3677" t="s">
        <v>6713</v>
      </c>
      <c r="N3677" t="s">
        <v>5421</v>
      </c>
      <c r="O3677" t="s">
        <v>7446</v>
      </c>
      <c r="P3677" t="s">
        <v>33874</v>
      </c>
      <c r="Q3677" t="s">
        <v>33350</v>
      </c>
      <c r="R3677" t="str">
        <f t="shared" si="114"/>
        <v>寒亭</v>
      </c>
      <c r="S3677" t="str">
        <f t="shared" si="115"/>
        <v>0107</v>
      </c>
    </row>
    <row r="3678" spans="1:19">
      <c r="A3678" t="s">
        <v>33875</v>
      </c>
      <c r="B3678" t="s">
        <v>33876</v>
      </c>
      <c r="C3678" t="s">
        <v>49</v>
      </c>
      <c r="D3678" t="s">
        <v>33877</v>
      </c>
      <c r="E3678" t="s">
        <v>31453</v>
      </c>
      <c r="F3678" t="s">
        <v>33878</v>
      </c>
      <c r="G3678" t="s">
        <v>33879</v>
      </c>
      <c r="H3678" t="s">
        <v>33880</v>
      </c>
      <c r="I3678" t="s">
        <v>4785</v>
      </c>
      <c r="J3678" t="s">
        <v>20770</v>
      </c>
      <c r="K3678" t="s">
        <v>20771</v>
      </c>
      <c r="L3678" t="s">
        <v>1136</v>
      </c>
      <c r="M3678" t="s">
        <v>6413</v>
      </c>
      <c r="N3678" t="s">
        <v>5421</v>
      </c>
      <c r="O3678" t="s">
        <v>20772</v>
      </c>
      <c r="P3678" t="s">
        <v>33881</v>
      </c>
      <c r="Q3678" t="s">
        <v>33882</v>
      </c>
      <c r="R3678" t="str">
        <f t="shared" si="114"/>
        <v>昌乐</v>
      </c>
      <c r="S3678" t="str">
        <f t="shared" si="115"/>
        <v>0107</v>
      </c>
    </row>
    <row r="3679" spans="1:19">
      <c r="A3679" t="s">
        <v>33883</v>
      </c>
      <c r="B3679" t="s">
        <v>33884</v>
      </c>
      <c r="C3679" t="s">
        <v>49</v>
      </c>
      <c r="D3679" t="s">
        <v>33885</v>
      </c>
      <c r="E3679" t="s">
        <v>33241</v>
      </c>
      <c r="F3679" t="s">
        <v>33886</v>
      </c>
      <c r="G3679" t="s">
        <v>33887</v>
      </c>
      <c r="H3679" t="s">
        <v>33888</v>
      </c>
      <c r="I3679" t="s">
        <v>12119</v>
      </c>
      <c r="J3679" t="s">
        <v>6804</v>
      </c>
      <c r="K3679" t="s">
        <v>6805</v>
      </c>
      <c r="L3679" t="s">
        <v>123</v>
      </c>
      <c r="M3679" t="s">
        <v>4994</v>
      </c>
      <c r="O3679" t="s">
        <v>6806</v>
      </c>
      <c r="P3679" t="s">
        <v>33889</v>
      </c>
      <c r="R3679" t="str">
        <f t="shared" si="114"/>
        <v>诸城</v>
      </c>
      <c r="S3679" t="str">
        <f t="shared" si="115"/>
        <v>0107</v>
      </c>
    </row>
    <row r="3680" spans="1:19">
      <c r="A3680" t="s">
        <v>33890</v>
      </c>
      <c r="B3680" t="s">
        <v>33891</v>
      </c>
      <c r="C3680" t="s">
        <v>49</v>
      </c>
      <c r="D3680" t="s">
        <v>33892</v>
      </c>
      <c r="E3680" t="s">
        <v>33893</v>
      </c>
      <c r="F3680" t="s">
        <v>33894</v>
      </c>
      <c r="G3680" t="s">
        <v>33895</v>
      </c>
      <c r="H3680" t="s">
        <v>33896</v>
      </c>
      <c r="I3680" t="s">
        <v>12844</v>
      </c>
      <c r="J3680" t="s">
        <v>5208</v>
      </c>
      <c r="K3680" t="s">
        <v>5209</v>
      </c>
      <c r="L3680" t="s">
        <v>1136</v>
      </c>
      <c r="M3680" t="s">
        <v>5210</v>
      </c>
      <c r="N3680" t="s">
        <v>9006</v>
      </c>
      <c r="O3680" t="s">
        <v>5212</v>
      </c>
      <c r="P3680" t="s">
        <v>33897</v>
      </c>
      <c r="Q3680" t="s">
        <v>33898</v>
      </c>
      <c r="R3680" t="str">
        <f t="shared" si="114"/>
        <v>昌乐</v>
      </c>
      <c r="S3680" t="str">
        <f t="shared" si="115"/>
        <v>0107</v>
      </c>
    </row>
    <row r="3681" spans="1:19">
      <c r="A3681" t="s">
        <v>33899</v>
      </c>
      <c r="B3681" t="s">
        <v>33900</v>
      </c>
      <c r="C3681" t="s">
        <v>49</v>
      </c>
      <c r="D3681" t="s">
        <v>33901</v>
      </c>
      <c r="E3681" t="s">
        <v>30978</v>
      </c>
      <c r="F3681" t="s">
        <v>33902</v>
      </c>
      <c r="G3681" t="s">
        <v>33903</v>
      </c>
      <c r="H3681" t="s">
        <v>33904</v>
      </c>
      <c r="I3681" t="s">
        <v>4828</v>
      </c>
      <c r="J3681" t="s">
        <v>8354</v>
      </c>
      <c r="K3681" t="s">
        <v>8355</v>
      </c>
      <c r="L3681" t="s">
        <v>95</v>
      </c>
      <c r="M3681" t="s">
        <v>5649</v>
      </c>
      <c r="N3681" t="s">
        <v>4919</v>
      </c>
      <c r="O3681" t="s">
        <v>8356</v>
      </c>
      <c r="P3681" t="s">
        <v>33905</v>
      </c>
      <c r="R3681" t="str">
        <f t="shared" si="114"/>
        <v>安丘</v>
      </c>
      <c r="S3681" t="str">
        <f t="shared" si="115"/>
        <v>0107</v>
      </c>
    </row>
    <row r="3682" spans="1:19">
      <c r="A3682" t="s">
        <v>33906</v>
      </c>
      <c r="B3682" t="s">
        <v>33907</v>
      </c>
      <c r="C3682" t="s">
        <v>49</v>
      </c>
      <c r="D3682" t="s">
        <v>33908</v>
      </c>
      <c r="E3682" t="s">
        <v>30978</v>
      </c>
      <c r="F3682" t="s">
        <v>33909</v>
      </c>
      <c r="G3682" t="s">
        <v>33910</v>
      </c>
      <c r="H3682" t="s">
        <v>33911</v>
      </c>
      <c r="I3682" t="s">
        <v>5282</v>
      </c>
      <c r="J3682" t="s">
        <v>6731</v>
      </c>
      <c r="K3682" t="s">
        <v>6732</v>
      </c>
      <c r="L3682" t="s">
        <v>123</v>
      </c>
      <c r="M3682" t="s">
        <v>5854</v>
      </c>
      <c r="N3682" t="s">
        <v>4892</v>
      </c>
      <c r="O3682" t="s">
        <v>6733</v>
      </c>
      <c r="P3682" t="s">
        <v>33912</v>
      </c>
      <c r="R3682" t="str">
        <f t="shared" si="114"/>
        <v>诸城</v>
      </c>
      <c r="S3682" t="str">
        <f t="shared" si="115"/>
        <v>0107</v>
      </c>
    </row>
    <row r="3683" spans="1:19">
      <c r="A3683" t="s">
        <v>33913</v>
      </c>
      <c r="B3683" t="s">
        <v>33914</v>
      </c>
      <c r="C3683" t="s">
        <v>49</v>
      </c>
      <c r="D3683" t="s">
        <v>33915</v>
      </c>
      <c r="E3683" t="s">
        <v>33916</v>
      </c>
      <c r="F3683" t="s">
        <v>33917</v>
      </c>
      <c r="G3683" t="s">
        <v>33918</v>
      </c>
      <c r="I3683" t="s">
        <v>4852</v>
      </c>
      <c r="L3683" t="s">
        <v>95</v>
      </c>
      <c r="R3683" t="str">
        <f t="shared" si="114"/>
        <v>安丘</v>
      </c>
      <c r="S3683" t="str">
        <f t="shared" si="115"/>
        <v>0107</v>
      </c>
    </row>
    <row r="3684" spans="1:19">
      <c r="A3684" t="s">
        <v>33919</v>
      </c>
      <c r="B3684" t="s">
        <v>33920</v>
      </c>
      <c r="C3684" t="s">
        <v>49</v>
      </c>
      <c r="D3684" t="s">
        <v>33921</v>
      </c>
      <c r="E3684" t="s">
        <v>31453</v>
      </c>
      <c r="F3684" t="s">
        <v>33922</v>
      </c>
      <c r="G3684" t="s">
        <v>33923</v>
      </c>
      <c r="H3684" t="s">
        <v>33924</v>
      </c>
      <c r="I3684" t="s">
        <v>4841</v>
      </c>
      <c r="J3684" t="s">
        <v>7321</v>
      </c>
      <c r="K3684" t="s">
        <v>7322</v>
      </c>
      <c r="L3684" t="s">
        <v>95</v>
      </c>
      <c r="M3684" t="s">
        <v>5709</v>
      </c>
      <c r="N3684" t="s">
        <v>20639</v>
      </c>
      <c r="O3684" t="s">
        <v>7323</v>
      </c>
      <c r="P3684" t="s">
        <v>33925</v>
      </c>
      <c r="R3684" t="str">
        <f t="shared" si="114"/>
        <v>安丘</v>
      </c>
      <c r="S3684" t="str">
        <f t="shared" si="115"/>
        <v>0107</v>
      </c>
    </row>
    <row r="3685" spans="1:19">
      <c r="A3685" t="s">
        <v>33926</v>
      </c>
      <c r="B3685" t="s">
        <v>33927</v>
      </c>
      <c r="C3685" t="s">
        <v>49</v>
      </c>
      <c r="D3685" t="s">
        <v>33928</v>
      </c>
      <c r="E3685" t="s">
        <v>31453</v>
      </c>
      <c r="F3685" t="s">
        <v>33929</v>
      </c>
      <c r="G3685" t="s">
        <v>33930</v>
      </c>
      <c r="H3685" t="s">
        <v>33931</v>
      </c>
      <c r="I3685" t="s">
        <v>4852</v>
      </c>
      <c r="J3685" t="s">
        <v>15469</v>
      </c>
      <c r="K3685" t="s">
        <v>15470</v>
      </c>
      <c r="L3685" t="s">
        <v>50</v>
      </c>
      <c r="M3685" t="s">
        <v>5236</v>
      </c>
      <c r="N3685" t="s">
        <v>4972</v>
      </c>
      <c r="O3685" t="s">
        <v>15471</v>
      </c>
      <c r="P3685" t="s">
        <v>33932</v>
      </c>
      <c r="Q3685" t="s">
        <v>33933</v>
      </c>
      <c r="R3685" t="str">
        <f t="shared" si="114"/>
        <v>青州</v>
      </c>
      <c r="S3685" t="str">
        <f t="shared" si="115"/>
        <v>0107</v>
      </c>
    </row>
    <row r="3686" spans="1:19">
      <c r="A3686" t="s">
        <v>33934</v>
      </c>
      <c r="B3686" t="s">
        <v>33935</v>
      </c>
      <c r="C3686" t="s">
        <v>49</v>
      </c>
      <c r="D3686" t="s">
        <v>33936</v>
      </c>
      <c r="E3686" t="s">
        <v>31020</v>
      </c>
      <c r="F3686" t="s">
        <v>33937</v>
      </c>
      <c r="G3686" t="s">
        <v>33938</v>
      </c>
      <c r="H3686" t="s">
        <v>33939</v>
      </c>
      <c r="I3686" t="s">
        <v>12119</v>
      </c>
      <c r="J3686" t="s">
        <v>12527</v>
      </c>
      <c r="K3686" t="s">
        <v>12528</v>
      </c>
      <c r="L3686" t="s">
        <v>50</v>
      </c>
      <c r="M3686" t="s">
        <v>6207</v>
      </c>
      <c r="N3686" t="s">
        <v>5112</v>
      </c>
      <c r="O3686" t="s">
        <v>12529</v>
      </c>
      <c r="P3686" t="s">
        <v>33940</v>
      </c>
      <c r="Q3686" t="s">
        <v>33941</v>
      </c>
      <c r="R3686" t="str">
        <f t="shared" si="114"/>
        <v>青州</v>
      </c>
      <c r="S3686" t="str">
        <f t="shared" si="115"/>
        <v>0107</v>
      </c>
    </row>
    <row r="3687" spans="1:19">
      <c r="A3687" t="s">
        <v>33942</v>
      </c>
      <c r="B3687" t="s">
        <v>33943</v>
      </c>
      <c r="C3687" t="s">
        <v>49</v>
      </c>
      <c r="D3687" t="s">
        <v>33944</v>
      </c>
      <c r="E3687" t="s">
        <v>30978</v>
      </c>
      <c r="F3687" t="s">
        <v>33945</v>
      </c>
      <c r="G3687" t="s">
        <v>33946</v>
      </c>
      <c r="H3687" t="s">
        <v>33947</v>
      </c>
      <c r="I3687" t="s">
        <v>5052</v>
      </c>
      <c r="J3687" t="s">
        <v>6225</v>
      </c>
      <c r="K3687" t="s">
        <v>6226</v>
      </c>
      <c r="L3687" t="s">
        <v>123</v>
      </c>
      <c r="M3687" t="s">
        <v>5825</v>
      </c>
      <c r="N3687" t="s">
        <v>6530</v>
      </c>
      <c r="O3687" t="s">
        <v>6227</v>
      </c>
      <c r="P3687" t="s">
        <v>33948</v>
      </c>
      <c r="R3687" t="str">
        <f t="shared" si="114"/>
        <v>诸城</v>
      </c>
      <c r="S3687" t="str">
        <f t="shared" si="115"/>
        <v>0107</v>
      </c>
    </row>
    <row r="3688" spans="1:19">
      <c r="A3688" t="s">
        <v>33949</v>
      </c>
      <c r="B3688" t="s">
        <v>33950</v>
      </c>
      <c r="C3688" t="s">
        <v>49</v>
      </c>
      <c r="D3688" t="s">
        <v>33951</v>
      </c>
      <c r="E3688" t="s">
        <v>31020</v>
      </c>
      <c r="F3688" t="s">
        <v>33952</v>
      </c>
      <c r="G3688" t="s">
        <v>33953</v>
      </c>
      <c r="H3688" t="s">
        <v>33954</v>
      </c>
      <c r="I3688" t="s">
        <v>12757</v>
      </c>
      <c r="J3688" t="s">
        <v>6357</v>
      </c>
      <c r="K3688" t="s">
        <v>6358</v>
      </c>
      <c r="L3688" t="s">
        <v>60</v>
      </c>
      <c r="M3688" t="s">
        <v>5999</v>
      </c>
      <c r="N3688" t="s">
        <v>4881</v>
      </c>
      <c r="O3688" t="s">
        <v>6359</v>
      </c>
      <c r="P3688" t="s">
        <v>33955</v>
      </c>
      <c r="Q3688" t="s">
        <v>33956</v>
      </c>
      <c r="R3688" t="str">
        <f t="shared" si="114"/>
        <v>奎文</v>
      </c>
      <c r="S3688" t="str">
        <f t="shared" si="115"/>
        <v>0107</v>
      </c>
    </row>
    <row r="3689" spans="1:19">
      <c r="A3689" t="s">
        <v>33957</v>
      </c>
      <c r="B3689" t="s">
        <v>33958</v>
      </c>
      <c r="C3689" t="s">
        <v>49</v>
      </c>
      <c r="D3689" t="s">
        <v>33959</v>
      </c>
      <c r="E3689" t="s">
        <v>31020</v>
      </c>
      <c r="F3689" t="s">
        <v>33960</v>
      </c>
      <c r="G3689" t="s">
        <v>33961</v>
      </c>
      <c r="H3689" t="s">
        <v>33962</v>
      </c>
      <c r="I3689" t="s">
        <v>12119</v>
      </c>
      <c r="J3689" t="s">
        <v>8830</v>
      </c>
      <c r="K3689" t="s">
        <v>8831</v>
      </c>
      <c r="L3689" t="s">
        <v>123</v>
      </c>
      <c r="M3689" t="s">
        <v>5364</v>
      </c>
      <c r="N3689" t="s">
        <v>15744</v>
      </c>
      <c r="O3689" t="s">
        <v>8832</v>
      </c>
      <c r="P3689" t="s">
        <v>33963</v>
      </c>
      <c r="Q3689" t="s">
        <v>33964</v>
      </c>
      <c r="R3689" t="str">
        <f t="shared" si="114"/>
        <v>诸城</v>
      </c>
      <c r="S3689" t="str">
        <f t="shared" si="115"/>
        <v>0107</v>
      </c>
    </row>
    <row r="3690" spans="1:19">
      <c r="A3690" t="s">
        <v>33965</v>
      </c>
      <c r="B3690" t="s">
        <v>33966</v>
      </c>
      <c r="C3690" t="s">
        <v>49</v>
      </c>
      <c r="D3690" t="s">
        <v>33967</v>
      </c>
      <c r="E3690" t="s">
        <v>30978</v>
      </c>
      <c r="F3690" t="s">
        <v>33968</v>
      </c>
      <c r="G3690" t="s">
        <v>33969</v>
      </c>
      <c r="H3690" t="s">
        <v>33970</v>
      </c>
      <c r="I3690" t="s">
        <v>4785</v>
      </c>
      <c r="J3690" t="s">
        <v>6337</v>
      </c>
      <c r="K3690" t="s">
        <v>6338</v>
      </c>
      <c r="L3690" t="s">
        <v>105</v>
      </c>
      <c r="M3690" t="s">
        <v>4945</v>
      </c>
      <c r="O3690" t="s">
        <v>6339</v>
      </c>
      <c r="P3690" t="s">
        <v>33971</v>
      </c>
      <c r="Q3690" t="s">
        <v>33972</v>
      </c>
      <c r="R3690" t="str">
        <f t="shared" si="114"/>
        <v>寿光</v>
      </c>
      <c r="S3690" t="str">
        <f t="shared" si="115"/>
        <v>0107</v>
      </c>
    </row>
    <row r="3691" spans="1:19">
      <c r="A3691" t="s">
        <v>33973</v>
      </c>
      <c r="B3691" t="s">
        <v>33974</v>
      </c>
      <c r="C3691" t="s">
        <v>49</v>
      </c>
      <c r="D3691" t="s">
        <v>33975</v>
      </c>
      <c r="E3691" t="s">
        <v>31020</v>
      </c>
      <c r="F3691" t="s">
        <v>33976</v>
      </c>
      <c r="G3691" t="s">
        <v>33977</v>
      </c>
      <c r="H3691" t="s">
        <v>33978</v>
      </c>
      <c r="I3691" t="s">
        <v>12119</v>
      </c>
      <c r="J3691" t="s">
        <v>10067</v>
      </c>
      <c r="K3691" t="s">
        <v>10068</v>
      </c>
      <c r="L3691" t="s">
        <v>105</v>
      </c>
      <c r="M3691" t="s">
        <v>5197</v>
      </c>
      <c r="N3691" t="s">
        <v>4919</v>
      </c>
      <c r="O3691" t="s">
        <v>10069</v>
      </c>
      <c r="P3691" t="s">
        <v>33979</v>
      </c>
      <c r="Q3691" t="s">
        <v>33980</v>
      </c>
      <c r="R3691" t="str">
        <f t="shared" si="114"/>
        <v>寿光</v>
      </c>
      <c r="S3691" t="str">
        <f t="shared" si="115"/>
        <v>0107</v>
      </c>
    </row>
    <row r="3692" spans="1:19">
      <c r="A3692" t="s">
        <v>33981</v>
      </c>
      <c r="B3692" t="s">
        <v>33982</v>
      </c>
      <c r="C3692" t="s">
        <v>49</v>
      </c>
      <c r="D3692" t="s">
        <v>33983</v>
      </c>
      <c r="E3692" t="s">
        <v>30978</v>
      </c>
      <c r="F3692" t="s">
        <v>33984</v>
      </c>
      <c r="G3692" t="s">
        <v>33985</v>
      </c>
      <c r="H3692" t="s">
        <v>33986</v>
      </c>
      <c r="I3692" t="s">
        <v>4785</v>
      </c>
      <c r="J3692" t="s">
        <v>9082</v>
      </c>
      <c r="K3692" t="s">
        <v>9083</v>
      </c>
      <c r="L3692" t="s">
        <v>77</v>
      </c>
      <c r="M3692" t="s">
        <v>5733</v>
      </c>
      <c r="N3692" t="s">
        <v>5056</v>
      </c>
      <c r="O3692" t="s">
        <v>9084</v>
      </c>
      <c r="P3692" t="s">
        <v>33987</v>
      </c>
      <c r="Q3692" t="s">
        <v>33988</v>
      </c>
      <c r="R3692" t="str">
        <f t="shared" si="114"/>
        <v>临朐</v>
      </c>
      <c r="S3692" t="str">
        <f t="shared" si="115"/>
        <v>0107</v>
      </c>
    </row>
    <row r="3693" spans="1:19">
      <c r="A3693" t="s">
        <v>33989</v>
      </c>
      <c r="B3693" t="s">
        <v>33990</v>
      </c>
      <c r="C3693" t="s">
        <v>49</v>
      </c>
      <c r="D3693" t="s">
        <v>33991</v>
      </c>
      <c r="E3693" t="s">
        <v>33992</v>
      </c>
      <c r="F3693" t="s">
        <v>33993</v>
      </c>
      <c r="G3693" t="s">
        <v>33994</v>
      </c>
      <c r="H3693" t="s">
        <v>33995</v>
      </c>
      <c r="I3693" t="s">
        <v>12119</v>
      </c>
      <c r="J3693" t="s">
        <v>12064</v>
      </c>
      <c r="K3693" t="s">
        <v>12065</v>
      </c>
      <c r="L3693" t="s">
        <v>1136</v>
      </c>
      <c r="M3693" t="s">
        <v>5210</v>
      </c>
      <c r="N3693" t="s">
        <v>4881</v>
      </c>
      <c r="O3693" t="s">
        <v>12066</v>
      </c>
      <c r="P3693" t="s">
        <v>33996</v>
      </c>
      <c r="R3693" t="str">
        <f t="shared" si="114"/>
        <v>昌乐</v>
      </c>
      <c r="S3693" t="str">
        <f t="shared" si="115"/>
        <v>0107</v>
      </c>
    </row>
    <row r="3694" spans="1:19">
      <c r="A3694" t="s">
        <v>33997</v>
      </c>
      <c r="B3694" t="s">
        <v>33998</v>
      </c>
      <c r="C3694" t="s">
        <v>49</v>
      </c>
      <c r="D3694" t="s">
        <v>33999</v>
      </c>
      <c r="E3694" t="s">
        <v>31020</v>
      </c>
      <c r="F3694" t="s">
        <v>34000</v>
      </c>
      <c r="G3694" t="s">
        <v>34001</v>
      </c>
      <c r="H3694" t="s">
        <v>34002</v>
      </c>
      <c r="I3694" t="s">
        <v>12119</v>
      </c>
      <c r="J3694" t="s">
        <v>6480</v>
      </c>
      <c r="K3694" t="s">
        <v>6481</v>
      </c>
      <c r="L3694" t="s">
        <v>237</v>
      </c>
      <c r="M3694" t="s">
        <v>5247</v>
      </c>
      <c r="N3694" t="s">
        <v>5421</v>
      </c>
      <c r="O3694" t="s">
        <v>6482</v>
      </c>
      <c r="P3694" t="s">
        <v>34003</v>
      </c>
      <c r="Q3694" t="s">
        <v>34004</v>
      </c>
      <c r="R3694" t="str">
        <f t="shared" si="114"/>
        <v>潍城</v>
      </c>
      <c r="S3694" t="str">
        <f t="shared" si="115"/>
        <v>0107</v>
      </c>
    </row>
    <row r="3695" spans="1:19">
      <c r="A3695" t="s">
        <v>34005</v>
      </c>
      <c r="B3695" t="s">
        <v>34006</v>
      </c>
      <c r="C3695" t="s">
        <v>49</v>
      </c>
      <c r="D3695" t="s">
        <v>34007</v>
      </c>
      <c r="E3695" t="s">
        <v>34008</v>
      </c>
      <c r="F3695" t="s">
        <v>34009</v>
      </c>
      <c r="G3695" t="s">
        <v>34010</v>
      </c>
      <c r="H3695" t="s">
        <v>34011</v>
      </c>
      <c r="I3695" t="s">
        <v>12119</v>
      </c>
      <c r="J3695" t="s">
        <v>5473</v>
      </c>
      <c r="K3695" t="s">
        <v>5474</v>
      </c>
      <c r="L3695" t="s">
        <v>86</v>
      </c>
      <c r="M3695" t="s">
        <v>5099</v>
      </c>
      <c r="N3695" t="s">
        <v>5421</v>
      </c>
      <c r="O3695" t="s">
        <v>5475</v>
      </c>
      <c r="P3695" t="s">
        <v>34012</v>
      </c>
      <c r="Q3695" t="s">
        <v>34013</v>
      </c>
      <c r="R3695" t="str">
        <f t="shared" si="114"/>
        <v>坊子</v>
      </c>
      <c r="S3695" t="str">
        <f t="shared" si="115"/>
        <v>0107</v>
      </c>
    </row>
    <row r="3696" spans="1:19">
      <c r="A3696" t="s">
        <v>34014</v>
      </c>
      <c r="B3696" t="s">
        <v>1525</v>
      </c>
      <c r="C3696" t="s">
        <v>49</v>
      </c>
      <c r="D3696" t="s">
        <v>34015</v>
      </c>
      <c r="E3696" t="s">
        <v>30978</v>
      </c>
      <c r="F3696" t="s">
        <v>34016</v>
      </c>
      <c r="G3696" t="s">
        <v>34017</v>
      </c>
      <c r="H3696" t="s">
        <v>34018</v>
      </c>
      <c r="I3696" t="s">
        <v>5560</v>
      </c>
      <c r="J3696" t="s">
        <v>7235</v>
      </c>
      <c r="K3696" t="s">
        <v>7236</v>
      </c>
      <c r="L3696" t="s">
        <v>105</v>
      </c>
      <c r="M3696" t="s">
        <v>5176</v>
      </c>
      <c r="N3696" t="s">
        <v>5487</v>
      </c>
      <c r="O3696" t="s">
        <v>7237</v>
      </c>
      <c r="P3696" t="s">
        <v>34019</v>
      </c>
      <c r="R3696" t="str">
        <f t="shared" si="114"/>
        <v>寿光</v>
      </c>
      <c r="S3696" t="str">
        <f t="shared" si="115"/>
        <v>0107</v>
      </c>
    </row>
    <row r="3697" spans="1:19">
      <c r="A3697" t="s">
        <v>34020</v>
      </c>
      <c r="B3697" t="s">
        <v>34021</v>
      </c>
      <c r="C3697" t="s">
        <v>49</v>
      </c>
      <c r="D3697" t="s">
        <v>34022</v>
      </c>
      <c r="E3697" t="s">
        <v>31020</v>
      </c>
      <c r="F3697" t="s">
        <v>34023</v>
      </c>
      <c r="G3697" t="s">
        <v>34024</v>
      </c>
      <c r="H3697" t="s">
        <v>34025</v>
      </c>
      <c r="I3697" t="s">
        <v>12844</v>
      </c>
      <c r="J3697" t="s">
        <v>10999</v>
      </c>
      <c r="K3697" t="s">
        <v>11000</v>
      </c>
      <c r="L3697" t="s">
        <v>237</v>
      </c>
      <c r="M3697" t="s">
        <v>5247</v>
      </c>
      <c r="N3697" t="s">
        <v>4845</v>
      </c>
      <c r="O3697" t="s">
        <v>11001</v>
      </c>
      <c r="P3697" t="s">
        <v>34026</v>
      </c>
      <c r="R3697" t="str">
        <f t="shared" si="114"/>
        <v>潍城</v>
      </c>
      <c r="S3697" t="str">
        <f t="shared" si="115"/>
        <v>0107</v>
      </c>
    </row>
    <row r="3698" spans="1:19">
      <c r="A3698" t="s">
        <v>34027</v>
      </c>
      <c r="B3698" t="s">
        <v>34028</v>
      </c>
      <c r="C3698" t="s">
        <v>49</v>
      </c>
      <c r="D3698" t="s">
        <v>34029</v>
      </c>
      <c r="E3698" t="s">
        <v>30978</v>
      </c>
      <c r="F3698" t="s">
        <v>34030</v>
      </c>
      <c r="G3698" t="s">
        <v>34031</v>
      </c>
      <c r="H3698" t="s">
        <v>34032</v>
      </c>
      <c r="I3698" t="s">
        <v>4828</v>
      </c>
      <c r="J3698" t="s">
        <v>20173</v>
      </c>
      <c r="K3698" t="s">
        <v>20174</v>
      </c>
      <c r="L3698" t="s">
        <v>105</v>
      </c>
      <c r="M3698" t="s">
        <v>5133</v>
      </c>
      <c r="N3698" t="s">
        <v>5056</v>
      </c>
      <c r="O3698" t="s">
        <v>20175</v>
      </c>
      <c r="P3698" t="s">
        <v>34033</v>
      </c>
      <c r="R3698" t="str">
        <f t="shared" si="114"/>
        <v>寿光</v>
      </c>
      <c r="S3698" t="str">
        <f t="shared" si="115"/>
        <v>0107</v>
      </c>
    </row>
    <row r="3699" spans="1:19">
      <c r="A3699" t="s">
        <v>34034</v>
      </c>
      <c r="B3699" t="s">
        <v>33974</v>
      </c>
      <c r="C3699" t="s">
        <v>49</v>
      </c>
      <c r="D3699" t="s">
        <v>34035</v>
      </c>
      <c r="E3699" t="s">
        <v>31107</v>
      </c>
      <c r="F3699" t="s">
        <v>34036</v>
      </c>
      <c r="G3699" t="s">
        <v>34037</v>
      </c>
      <c r="H3699" t="s">
        <v>34038</v>
      </c>
      <c r="I3699" t="s">
        <v>4828</v>
      </c>
      <c r="J3699" t="s">
        <v>7286</v>
      </c>
      <c r="K3699" t="s">
        <v>7287</v>
      </c>
      <c r="L3699" t="s">
        <v>148</v>
      </c>
      <c r="M3699" t="s">
        <v>5580</v>
      </c>
      <c r="N3699" t="s">
        <v>6184</v>
      </c>
      <c r="O3699" t="s">
        <v>7288</v>
      </c>
      <c r="P3699" t="s">
        <v>34039</v>
      </c>
      <c r="R3699" t="str">
        <f t="shared" si="114"/>
        <v>寒亭</v>
      </c>
      <c r="S3699" t="str">
        <f t="shared" si="115"/>
        <v>0107</v>
      </c>
    </row>
    <row r="3700" spans="1:19">
      <c r="A3700" t="s">
        <v>34040</v>
      </c>
      <c r="B3700" t="s">
        <v>34041</v>
      </c>
      <c r="C3700" t="s">
        <v>49</v>
      </c>
      <c r="D3700" t="s">
        <v>34042</v>
      </c>
      <c r="E3700" t="s">
        <v>31020</v>
      </c>
      <c r="F3700" t="s">
        <v>34043</v>
      </c>
      <c r="G3700" t="s">
        <v>34044</v>
      </c>
      <c r="H3700" t="s">
        <v>34045</v>
      </c>
      <c r="I3700" t="s">
        <v>12119</v>
      </c>
      <c r="J3700" t="s">
        <v>8722</v>
      </c>
      <c r="K3700" t="s">
        <v>8723</v>
      </c>
      <c r="L3700" t="s">
        <v>60</v>
      </c>
      <c r="M3700" t="s">
        <v>4904</v>
      </c>
      <c r="N3700" t="s">
        <v>4881</v>
      </c>
      <c r="O3700" t="s">
        <v>8724</v>
      </c>
      <c r="P3700" t="s">
        <v>34046</v>
      </c>
      <c r="R3700" t="str">
        <f t="shared" si="114"/>
        <v>奎文</v>
      </c>
      <c r="S3700" t="str">
        <f t="shared" si="115"/>
        <v>0107</v>
      </c>
    </row>
    <row r="3701" spans="1:19">
      <c r="A3701" t="s">
        <v>34047</v>
      </c>
      <c r="B3701" t="s">
        <v>34048</v>
      </c>
      <c r="C3701" t="s">
        <v>49</v>
      </c>
      <c r="D3701" t="s">
        <v>34049</v>
      </c>
      <c r="E3701" t="s">
        <v>34050</v>
      </c>
      <c r="F3701" t="s">
        <v>34051</v>
      </c>
      <c r="G3701" t="s">
        <v>34052</v>
      </c>
      <c r="H3701" t="s">
        <v>34053</v>
      </c>
      <c r="I3701" t="s">
        <v>12119</v>
      </c>
      <c r="J3701" t="s">
        <v>13611</v>
      </c>
      <c r="K3701" t="s">
        <v>13612</v>
      </c>
      <c r="L3701" t="s">
        <v>375</v>
      </c>
      <c r="M3701" t="s">
        <v>7334</v>
      </c>
      <c r="N3701" t="s">
        <v>5421</v>
      </c>
      <c r="O3701" t="s">
        <v>13613</v>
      </c>
      <c r="Q3701" t="s">
        <v>34054</v>
      </c>
      <c r="R3701" t="str">
        <f t="shared" si="114"/>
        <v>昌邑</v>
      </c>
      <c r="S3701" t="str">
        <f t="shared" si="115"/>
        <v>0107</v>
      </c>
    </row>
    <row r="3702" spans="1:19">
      <c r="A3702" t="s">
        <v>34055</v>
      </c>
      <c r="B3702" t="s">
        <v>34056</v>
      </c>
      <c r="C3702" t="s">
        <v>49</v>
      </c>
      <c r="D3702" t="s">
        <v>34057</v>
      </c>
      <c r="E3702" t="s">
        <v>34058</v>
      </c>
      <c r="F3702" t="s">
        <v>34059</v>
      </c>
      <c r="G3702" t="s">
        <v>34060</v>
      </c>
      <c r="H3702" t="s">
        <v>34061</v>
      </c>
      <c r="I3702" t="s">
        <v>4813</v>
      </c>
      <c r="J3702" t="s">
        <v>7611</v>
      </c>
      <c r="K3702" t="s">
        <v>7612</v>
      </c>
      <c r="L3702" t="s">
        <v>123</v>
      </c>
      <c r="M3702" t="s">
        <v>5364</v>
      </c>
      <c r="O3702" t="s">
        <v>7613</v>
      </c>
      <c r="P3702" t="s">
        <v>34062</v>
      </c>
      <c r="R3702" t="str">
        <f t="shared" si="114"/>
        <v>诸城</v>
      </c>
      <c r="S3702" t="str">
        <f t="shared" si="115"/>
        <v>0107</v>
      </c>
    </row>
    <row r="3703" spans="1:19">
      <c r="A3703" t="s">
        <v>34063</v>
      </c>
      <c r="B3703" t="s">
        <v>34064</v>
      </c>
      <c r="C3703" t="s">
        <v>49</v>
      </c>
      <c r="D3703" t="s">
        <v>34065</v>
      </c>
      <c r="E3703" t="s">
        <v>30978</v>
      </c>
      <c r="F3703" t="s">
        <v>34066</v>
      </c>
      <c r="G3703" t="s">
        <v>34067</v>
      </c>
      <c r="H3703" t="s">
        <v>34068</v>
      </c>
      <c r="I3703" t="s">
        <v>4852</v>
      </c>
      <c r="J3703" t="s">
        <v>15047</v>
      </c>
      <c r="K3703" t="s">
        <v>15048</v>
      </c>
      <c r="L3703" t="s">
        <v>50</v>
      </c>
      <c r="M3703" t="s">
        <v>6624</v>
      </c>
      <c r="N3703" t="s">
        <v>5198</v>
      </c>
      <c r="O3703" t="s">
        <v>15049</v>
      </c>
      <c r="P3703" t="s">
        <v>34069</v>
      </c>
      <c r="Q3703" t="s">
        <v>34070</v>
      </c>
      <c r="R3703" t="str">
        <f t="shared" si="114"/>
        <v>青州</v>
      </c>
      <c r="S3703" t="str">
        <f t="shared" si="115"/>
        <v>0107</v>
      </c>
    </row>
    <row r="3704" spans="1:19">
      <c r="A3704" t="s">
        <v>34071</v>
      </c>
      <c r="B3704" t="s">
        <v>34072</v>
      </c>
      <c r="C3704" t="s">
        <v>49</v>
      </c>
      <c r="D3704" t="s">
        <v>34073</v>
      </c>
      <c r="E3704" t="s">
        <v>30978</v>
      </c>
      <c r="F3704" t="s">
        <v>34074</v>
      </c>
      <c r="G3704" t="s">
        <v>34075</v>
      </c>
      <c r="H3704" t="s">
        <v>34076</v>
      </c>
      <c r="I3704" t="s">
        <v>4852</v>
      </c>
      <c r="J3704" t="s">
        <v>6973</v>
      </c>
      <c r="K3704" t="s">
        <v>6974</v>
      </c>
      <c r="L3704" t="s">
        <v>60</v>
      </c>
      <c r="M3704" t="s">
        <v>5511</v>
      </c>
      <c r="N3704" t="s">
        <v>5487</v>
      </c>
      <c r="O3704" t="s">
        <v>6975</v>
      </c>
      <c r="P3704" t="s">
        <v>34077</v>
      </c>
      <c r="Q3704" t="s">
        <v>34078</v>
      </c>
      <c r="R3704" t="str">
        <f t="shared" si="114"/>
        <v>奎文</v>
      </c>
      <c r="S3704" t="str">
        <f t="shared" si="115"/>
        <v>0107</v>
      </c>
    </row>
    <row r="3705" spans="1:19">
      <c r="A3705" t="s">
        <v>34079</v>
      </c>
      <c r="B3705" t="s">
        <v>34080</v>
      </c>
      <c r="C3705" t="s">
        <v>49</v>
      </c>
      <c r="D3705" t="s">
        <v>34081</v>
      </c>
      <c r="E3705" t="s">
        <v>34082</v>
      </c>
      <c r="F3705" t="s">
        <v>34083</v>
      </c>
      <c r="G3705" t="s">
        <v>34084</v>
      </c>
      <c r="H3705" t="s">
        <v>34085</v>
      </c>
      <c r="I3705" t="s">
        <v>12119</v>
      </c>
      <c r="J3705" t="s">
        <v>9299</v>
      </c>
      <c r="K3705" t="s">
        <v>9300</v>
      </c>
      <c r="L3705" t="s">
        <v>148</v>
      </c>
      <c r="M3705" t="s">
        <v>6713</v>
      </c>
      <c r="N3705" t="s">
        <v>4905</v>
      </c>
      <c r="O3705" t="s">
        <v>9301</v>
      </c>
      <c r="P3705" t="s">
        <v>34086</v>
      </c>
      <c r="R3705" t="str">
        <f t="shared" si="114"/>
        <v>寒亭</v>
      </c>
      <c r="S3705" t="str">
        <f t="shared" si="115"/>
        <v>0107</v>
      </c>
    </row>
    <row r="3706" spans="1:19">
      <c r="A3706" t="s">
        <v>34087</v>
      </c>
      <c r="B3706" t="s">
        <v>34088</v>
      </c>
      <c r="C3706" t="s">
        <v>49</v>
      </c>
      <c r="D3706" t="s">
        <v>34089</v>
      </c>
      <c r="E3706" t="s">
        <v>32671</v>
      </c>
      <c r="F3706" t="s">
        <v>34090</v>
      </c>
      <c r="G3706" t="s">
        <v>34091</v>
      </c>
      <c r="H3706" t="s">
        <v>34092</v>
      </c>
      <c r="I3706" t="s">
        <v>12119</v>
      </c>
      <c r="J3706" t="s">
        <v>5767</v>
      </c>
      <c r="K3706" t="s">
        <v>5768</v>
      </c>
      <c r="L3706" t="s">
        <v>105</v>
      </c>
      <c r="M3706" t="s">
        <v>5769</v>
      </c>
      <c r="N3706" t="s">
        <v>5112</v>
      </c>
      <c r="O3706" t="s">
        <v>5770</v>
      </c>
      <c r="P3706" t="s">
        <v>34093</v>
      </c>
      <c r="R3706" t="str">
        <f t="shared" si="114"/>
        <v>寿光</v>
      </c>
      <c r="S3706" t="str">
        <f t="shared" si="115"/>
        <v>0107</v>
      </c>
    </row>
    <row r="3707" spans="1:19">
      <c r="A3707" t="s">
        <v>34094</v>
      </c>
      <c r="B3707" t="s">
        <v>34095</v>
      </c>
      <c r="C3707" t="s">
        <v>49</v>
      </c>
      <c r="D3707" t="s">
        <v>34096</v>
      </c>
      <c r="E3707" t="s">
        <v>32771</v>
      </c>
      <c r="F3707" t="s">
        <v>34097</v>
      </c>
      <c r="G3707" t="s">
        <v>34098</v>
      </c>
      <c r="H3707" t="s">
        <v>34099</v>
      </c>
      <c r="I3707" t="s">
        <v>5407</v>
      </c>
      <c r="J3707" t="s">
        <v>6517</v>
      </c>
      <c r="K3707" t="s">
        <v>6518</v>
      </c>
      <c r="L3707" t="s">
        <v>50</v>
      </c>
      <c r="M3707" t="s">
        <v>6207</v>
      </c>
      <c r="N3707" t="s">
        <v>4881</v>
      </c>
      <c r="O3707" t="s">
        <v>6520</v>
      </c>
      <c r="P3707" t="s">
        <v>34100</v>
      </c>
      <c r="R3707" t="str">
        <f t="shared" si="114"/>
        <v>青州</v>
      </c>
      <c r="S3707" t="str">
        <f t="shared" si="115"/>
        <v>0107</v>
      </c>
    </row>
    <row r="3708" spans="1:19">
      <c r="A3708" t="s">
        <v>34101</v>
      </c>
      <c r="B3708" t="s">
        <v>34102</v>
      </c>
      <c r="C3708" t="s">
        <v>49</v>
      </c>
      <c r="D3708" t="s">
        <v>34103</v>
      </c>
      <c r="E3708" t="s">
        <v>31020</v>
      </c>
      <c r="F3708" t="s">
        <v>34104</v>
      </c>
      <c r="G3708" t="s">
        <v>34105</v>
      </c>
      <c r="H3708" t="s">
        <v>34106</v>
      </c>
      <c r="I3708" t="s">
        <v>12757</v>
      </c>
      <c r="J3708" t="s">
        <v>5636</v>
      </c>
      <c r="K3708" t="s">
        <v>5720</v>
      </c>
      <c r="L3708" t="s">
        <v>50</v>
      </c>
      <c r="M3708" t="s">
        <v>5721</v>
      </c>
      <c r="N3708" t="s">
        <v>4905</v>
      </c>
      <c r="O3708" t="s">
        <v>5722</v>
      </c>
      <c r="P3708" t="s">
        <v>34107</v>
      </c>
      <c r="Q3708" t="s">
        <v>34108</v>
      </c>
      <c r="R3708" t="str">
        <f t="shared" si="114"/>
        <v>青州</v>
      </c>
      <c r="S3708" t="str">
        <f t="shared" si="115"/>
        <v>0107</v>
      </c>
    </row>
    <row r="3709" spans="1:19">
      <c r="A3709" t="s">
        <v>34109</v>
      </c>
      <c r="B3709" t="s">
        <v>34110</v>
      </c>
      <c r="C3709" t="s">
        <v>49</v>
      </c>
      <c r="D3709" t="s">
        <v>34111</v>
      </c>
      <c r="E3709" t="s">
        <v>31020</v>
      </c>
      <c r="F3709" t="s">
        <v>34112</v>
      </c>
      <c r="G3709" t="s">
        <v>34113</v>
      </c>
      <c r="H3709" t="s">
        <v>34114</v>
      </c>
      <c r="I3709" t="s">
        <v>12119</v>
      </c>
      <c r="J3709" t="s">
        <v>10338</v>
      </c>
      <c r="K3709" t="s">
        <v>10339</v>
      </c>
      <c r="L3709" t="s">
        <v>237</v>
      </c>
      <c r="M3709" t="s">
        <v>5247</v>
      </c>
      <c r="N3709" t="s">
        <v>5056</v>
      </c>
      <c r="O3709" t="s">
        <v>10340</v>
      </c>
      <c r="Q3709" t="s">
        <v>34115</v>
      </c>
      <c r="R3709" t="str">
        <f t="shared" si="114"/>
        <v>潍城</v>
      </c>
      <c r="S3709" t="str">
        <f t="shared" si="115"/>
        <v>0107</v>
      </c>
    </row>
    <row r="3710" spans="1:19">
      <c r="A3710" t="s">
        <v>34116</v>
      </c>
      <c r="B3710" t="s">
        <v>34117</v>
      </c>
      <c r="C3710" t="s">
        <v>49</v>
      </c>
      <c r="D3710" t="s">
        <v>34118</v>
      </c>
      <c r="E3710" t="s">
        <v>31020</v>
      </c>
      <c r="F3710" t="s">
        <v>34119</v>
      </c>
      <c r="G3710" t="s">
        <v>34120</v>
      </c>
      <c r="H3710" t="s">
        <v>34121</v>
      </c>
      <c r="I3710" t="s">
        <v>12119</v>
      </c>
      <c r="J3710" t="s">
        <v>9438</v>
      </c>
      <c r="K3710" t="s">
        <v>9439</v>
      </c>
      <c r="L3710" t="s">
        <v>114</v>
      </c>
      <c r="M3710" t="s">
        <v>5486</v>
      </c>
      <c r="N3710" t="s">
        <v>5421</v>
      </c>
      <c r="O3710" t="s">
        <v>9440</v>
      </c>
      <c r="P3710" t="s">
        <v>34122</v>
      </c>
      <c r="Q3710" t="s">
        <v>34123</v>
      </c>
      <c r="R3710" t="str">
        <f t="shared" si="114"/>
        <v>高密</v>
      </c>
      <c r="S3710" t="str">
        <f t="shared" si="115"/>
        <v>0107</v>
      </c>
    </row>
    <row r="3711" spans="1:19">
      <c r="A3711" t="s">
        <v>34124</v>
      </c>
      <c r="B3711" t="s">
        <v>34125</v>
      </c>
      <c r="C3711" t="s">
        <v>49</v>
      </c>
      <c r="D3711" t="s">
        <v>34126</v>
      </c>
      <c r="E3711" t="s">
        <v>34127</v>
      </c>
      <c r="F3711" t="s">
        <v>34128</v>
      </c>
      <c r="G3711" t="s">
        <v>34129</v>
      </c>
      <c r="H3711" t="s">
        <v>34130</v>
      </c>
      <c r="I3711" t="s">
        <v>4828</v>
      </c>
      <c r="J3711" t="s">
        <v>6161</v>
      </c>
      <c r="K3711" t="s">
        <v>6162</v>
      </c>
      <c r="L3711" t="s">
        <v>95</v>
      </c>
      <c r="M3711" t="s">
        <v>5709</v>
      </c>
      <c r="N3711" t="s">
        <v>4983</v>
      </c>
      <c r="O3711" t="s">
        <v>6163</v>
      </c>
      <c r="P3711" t="s">
        <v>34131</v>
      </c>
      <c r="R3711" t="str">
        <f t="shared" si="114"/>
        <v>安丘</v>
      </c>
      <c r="S3711" t="str">
        <f t="shared" si="115"/>
        <v>0107</v>
      </c>
    </row>
    <row r="3712" spans="1:19">
      <c r="A3712" t="s">
        <v>34132</v>
      </c>
      <c r="B3712" t="s">
        <v>34133</v>
      </c>
      <c r="C3712" t="s">
        <v>49</v>
      </c>
      <c r="D3712" t="s">
        <v>34134</v>
      </c>
      <c r="E3712" t="s">
        <v>26605</v>
      </c>
      <c r="F3712" t="s">
        <v>34135</v>
      </c>
      <c r="G3712" t="s">
        <v>34136</v>
      </c>
      <c r="H3712" t="s">
        <v>34137</v>
      </c>
      <c r="I3712" t="s">
        <v>5541</v>
      </c>
      <c r="J3712" t="s">
        <v>15595</v>
      </c>
      <c r="K3712" t="s">
        <v>15596</v>
      </c>
      <c r="L3712" t="s">
        <v>50</v>
      </c>
      <c r="M3712" t="s">
        <v>5721</v>
      </c>
      <c r="N3712" t="s">
        <v>5069</v>
      </c>
      <c r="O3712" t="s">
        <v>15597</v>
      </c>
      <c r="P3712" t="s">
        <v>34138</v>
      </c>
      <c r="Q3712" t="s">
        <v>34139</v>
      </c>
      <c r="R3712" t="str">
        <f t="shared" si="114"/>
        <v>青州</v>
      </c>
      <c r="S3712" t="str">
        <f t="shared" si="115"/>
        <v>0107</v>
      </c>
    </row>
    <row r="3713" spans="1:19">
      <c r="A3713" t="s">
        <v>34140</v>
      </c>
      <c r="B3713" t="s">
        <v>34141</v>
      </c>
      <c r="C3713" t="s">
        <v>49</v>
      </c>
      <c r="D3713" t="s">
        <v>34142</v>
      </c>
      <c r="E3713" t="s">
        <v>30978</v>
      </c>
      <c r="F3713" t="s">
        <v>34143</v>
      </c>
      <c r="G3713" t="s">
        <v>34144</v>
      </c>
      <c r="H3713" t="s">
        <v>34145</v>
      </c>
      <c r="I3713" t="s">
        <v>4852</v>
      </c>
      <c r="J3713" t="s">
        <v>19013</v>
      </c>
      <c r="K3713" t="s">
        <v>19014</v>
      </c>
      <c r="L3713" t="s">
        <v>60</v>
      </c>
      <c r="M3713" t="s">
        <v>5888</v>
      </c>
      <c r="N3713" t="s">
        <v>6601</v>
      </c>
      <c r="O3713" t="s">
        <v>19015</v>
      </c>
      <c r="P3713" t="s">
        <v>34146</v>
      </c>
      <c r="Q3713" t="s">
        <v>34147</v>
      </c>
      <c r="R3713" t="str">
        <f t="shared" ref="R3713:R3776" si="116">IF(OR(LEFT(L3713,2)="高新"),"奎文",IF(LEFT(L3713,2)="峡山","坊子",IF(LEFT(L3713,2)="滨海","寒亭",LEFT(L3713,2))))</f>
        <v>奎文</v>
      </c>
      <c r="S3713" t="str">
        <f t="shared" ref="S3713:S3776" si="117">TEXT(B3713,"mmdd")</f>
        <v>0107</v>
      </c>
    </row>
    <row r="3714" spans="1:19">
      <c r="A3714" t="s">
        <v>34148</v>
      </c>
      <c r="B3714" t="s">
        <v>34149</v>
      </c>
      <c r="C3714" t="s">
        <v>49</v>
      </c>
      <c r="D3714" t="s">
        <v>34150</v>
      </c>
      <c r="E3714" t="s">
        <v>30978</v>
      </c>
      <c r="F3714" t="s">
        <v>34151</v>
      </c>
      <c r="G3714" t="s">
        <v>34152</v>
      </c>
      <c r="H3714" t="s">
        <v>34153</v>
      </c>
      <c r="I3714" t="s">
        <v>4852</v>
      </c>
      <c r="J3714" t="s">
        <v>24908</v>
      </c>
      <c r="K3714" t="s">
        <v>24909</v>
      </c>
      <c r="L3714" t="s">
        <v>114</v>
      </c>
      <c r="M3714" t="s">
        <v>7084</v>
      </c>
      <c r="N3714" t="s">
        <v>6308</v>
      </c>
      <c r="O3714" t="s">
        <v>24910</v>
      </c>
      <c r="P3714" t="s">
        <v>34154</v>
      </c>
      <c r="R3714" t="str">
        <f t="shared" si="116"/>
        <v>高密</v>
      </c>
      <c r="S3714" t="str">
        <f t="shared" si="117"/>
        <v>0107</v>
      </c>
    </row>
    <row r="3715" spans="1:19">
      <c r="A3715" t="s">
        <v>34155</v>
      </c>
      <c r="B3715" t="s">
        <v>34156</v>
      </c>
      <c r="C3715" t="s">
        <v>49</v>
      </c>
      <c r="D3715" t="s">
        <v>34157</v>
      </c>
      <c r="E3715" t="s">
        <v>30978</v>
      </c>
      <c r="F3715" t="s">
        <v>34158</v>
      </c>
      <c r="G3715" t="s">
        <v>34159</v>
      </c>
      <c r="H3715" t="s">
        <v>34160</v>
      </c>
      <c r="I3715" t="s">
        <v>4955</v>
      </c>
      <c r="J3715" t="s">
        <v>5497</v>
      </c>
      <c r="K3715" t="s">
        <v>5498</v>
      </c>
      <c r="L3715" t="s">
        <v>375</v>
      </c>
      <c r="M3715" t="s">
        <v>5499</v>
      </c>
      <c r="N3715" t="s">
        <v>5198</v>
      </c>
      <c r="O3715" t="s">
        <v>5500</v>
      </c>
      <c r="P3715" t="s">
        <v>34161</v>
      </c>
      <c r="R3715" t="str">
        <f t="shared" si="116"/>
        <v>昌邑</v>
      </c>
      <c r="S3715" t="str">
        <f t="shared" si="117"/>
        <v>0107</v>
      </c>
    </row>
    <row r="3716" spans="1:19">
      <c r="A3716" t="s">
        <v>34162</v>
      </c>
      <c r="B3716" t="s">
        <v>34163</v>
      </c>
      <c r="C3716" t="s">
        <v>49</v>
      </c>
      <c r="D3716" t="s">
        <v>34164</v>
      </c>
      <c r="E3716" t="s">
        <v>31020</v>
      </c>
      <c r="F3716" t="s">
        <v>34165</v>
      </c>
      <c r="G3716" t="s">
        <v>34166</v>
      </c>
      <c r="H3716" t="s">
        <v>34167</v>
      </c>
      <c r="I3716" t="s">
        <v>12119</v>
      </c>
      <c r="J3716" t="s">
        <v>6804</v>
      </c>
      <c r="K3716" t="s">
        <v>6805</v>
      </c>
      <c r="L3716" t="s">
        <v>123</v>
      </c>
      <c r="M3716" t="s">
        <v>4994</v>
      </c>
      <c r="O3716" t="s">
        <v>6806</v>
      </c>
      <c r="P3716" t="s">
        <v>34168</v>
      </c>
      <c r="R3716" t="str">
        <f t="shared" si="116"/>
        <v>诸城</v>
      </c>
      <c r="S3716" t="str">
        <f t="shared" si="117"/>
        <v>0107</v>
      </c>
    </row>
    <row r="3717" spans="1:19">
      <c r="A3717" t="s">
        <v>34169</v>
      </c>
      <c r="B3717" t="s">
        <v>34170</v>
      </c>
      <c r="C3717" t="s">
        <v>49</v>
      </c>
      <c r="D3717" t="s">
        <v>34171</v>
      </c>
      <c r="E3717" t="s">
        <v>34172</v>
      </c>
      <c r="F3717" t="s">
        <v>34173</v>
      </c>
      <c r="G3717" t="s">
        <v>34174</v>
      </c>
      <c r="H3717" t="s">
        <v>34175</v>
      </c>
      <c r="I3717" t="s">
        <v>4852</v>
      </c>
      <c r="J3717" t="s">
        <v>16212</v>
      </c>
      <c r="K3717" t="s">
        <v>16213</v>
      </c>
      <c r="L3717" t="s">
        <v>262</v>
      </c>
      <c r="M3717" t="s">
        <v>6033</v>
      </c>
      <c r="N3717" t="s">
        <v>5487</v>
      </c>
      <c r="O3717" t="s">
        <v>16214</v>
      </c>
      <c r="P3717" t="s">
        <v>34176</v>
      </c>
      <c r="Q3717" t="s">
        <v>34177</v>
      </c>
      <c r="R3717" t="str">
        <f t="shared" si="116"/>
        <v>寒亭</v>
      </c>
      <c r="S3717" t="str">
        <f t="shared" si="117"/>
        <v>0107</v>
      </c>
    </row>
    <row r="3718" spans="1:19">
      <c r="A3718" t="s">
        <v>34178</v>
      </c>
      <c r="B3718" t="s">
        <v>34179</v>
      </c>
      <c r="C3718" t="s">
        <v>49</v>
      </c>
      <c r="D3718" t="s">
        <v>34180</v>
      </c>
      <c r="E3718" t="s">
        <v>30978</v>
      </c>
      <c r="F3718" t="s">
        <v>34181</v>
      </c>
      <c r="G3718" t="s">
        <v>34182</v>
      </c>
      <c r="H3718" t="s">
        <v>34183</v>
      </c>
      <c r="I3718" t="s">
        <v>4841</v>
      </c>
      <c r="J3718" t="s">
        <v>5143</v>
      </c>
      <c r="K3718" t="s">
        <v>5144</v>
      </c>
      <c r="L3718" t="s">
        <v>77</v>
      </c>
      <c r="M3718" t="s">
        <v>5145</v>
      </c>
      <c r="N3718" t="s">
        <v>4972</v>
      </c>
      <c r="O3718" t="s">
        <v>5146</v>
      </c>
      <c r="P3718" t="s">
        <v>34184</v>
      </c>
      <c r="R3718" t="str">
        <f t="shared" si="116"/>
        <v>临朐</v>
      </c>
      <c r="S3718" t="str">
        <f t="shared" si="117"/>
        <v>0107</v>
      </c>
    </row>
    <row r="3719" spans="1:19">
      <c r="A3719" t="s">
        <v>34185</v>
      </c>
      <c r="B3719" t="s">
        <v>34186</v>
      </c>
      <c r="C3719" t="s">
        <v>49</v>
      </c>
      <c r="D3719" t="s">
        <v>34187</v>
      </c>
      <c r="E3719" t="s">
        <v>30978</v>
      </c>
      <c r="F3719" t="s">
        <v>34188</v>
      </c>
      <c r="G3719" t="s">
        <v>34189</v>
      </c>
      <c r="H3719" t="s">
        <v>34190</v>
      </c>
      <c r="I3719" t="s">
        <v>4813</v>
      </c>
      <c r="J3719" t="s">
        <v>6193</v>
      </c>
      <c r="K3719" t="s">
        <v>6194</v>
      </c>
      <c r="L3719" t="s">
        <v>105</v>
      </c>
      <c r="M3719" t="s">
        <v>6195</v>
      </c>
      <c r="N3719" t="s">
        <v>5487</v>
      </c>
      <c r="O3719" t="s">
        <v>6196</v>
      </c>
      <c r="P3719" t="s">
        <v>34191</v>
      </c>
      <c r="Q3719" t="s">
        <v>34192</v>
      </c>
      <c r="R3719" t="str">
        <f t="shared" si="116"/>
        <v>寿光</v>
      </c>
      <c r="S3719" t="str">
        <f t="shared" si="117"/>
        <v>0107</v>
      </c>
    </row>
    <row r="3720" spans="1:19">
      <c r="A3720" t="s">
        <v>34193</v>
      </c>
      <c r="B3720" t="s">
        <v>34194</v>
      </c>
      <c r="C3720" t="s">
        <v>49</v>
      </c>
      <c r="D3720" t="s">
        <v>34195</v>
      </c>
      <c r="E3720" t="s">
        <v>33992</v>
      </c>
      <c r="F3720" t="s">
        <v>34196</v>
      </c>
      <c r="G3720" t="s">
        <v>34197</v>
      </c>
      <c r="H3720" t="s">
        <v>34198</v>
      </c>
      <c r="I3720" t="s">
        <v>12119</v>
      </c>
      <c r="J3720" t="s">
        <v>12501</v>
      </c>
      <c r="K3720" t="s">
        <v>12502</v>
      </c>
      <c r="L3720" t="s">
        <v>50</v>
      </c>
      <c r="M3720" t="s">
        <v>4855</v>
      </c>
      <c r="N3720" t="s">
        <v>7558</v>
      </c>
      <c r="O3720" t="s">
        <v>12503</v>
      </c>
      <c r="P3720" t="s">
        <v>34199</v>
      </c>
      <c r="R3720" t="str">
        <f t="shared" si="116"/>
        <v>青州</v>
      </c>
      <c r="S3720" t="str">
        <f t="shared" si="117"/>
        <v>0107</v>
      </c>
    </row>
    <row r="3721" spans="1:19">
      <c r="A3721" t="s">
        <v>34200</v>
      </c>
      <c r="B3721" t="s">
        <v>34201</v>
      </c>
      <c r="C3721" t="s">
        <v>49</v>
      </c>
      <c r="D3721" t="s">
        <v>34202</v>
      </c>
      <c r="E3721" t="s">
        <v>30978</v>
      </c>
      <c r="F3721" t="s">
        <v>34203</v>
      </c>
      <c r="G3721" t="s">
        <v>34204</v>
      </c>
      <c r="H3721" t="s">
        <v>34205</v>
      </c>
      <c r="I3721" t="s">
        <v>4852</v>
      </c>
      <c r="J3721" t="s">
        <v>10760</v>
      </c>
      <c r="K3721" t="s">
        <v>10761</v>
      </c>
      <c r="L3721" t="s">
        <v>105</v>
      </c>
      <c r="M3721" t="s">
        <v>5029</v>
      </c>
      <c r="N3721" t="s">
        <v>5056</v>
      </c>
      <c r="O3721" t="s">
        <v>10762</v>
      </c>
      <c r="P3721" t="s">
        <v>34206</v>
      </c>
      <c r="R3721" t="str">
        <f t="shared" si="116"/>
        <v>寿光</v>
      </c>
      <c r="S3721" t="str">
        <f t="shared" si="117"/>
        <v>0107</v>
      </c>
    </row>
    <row r="3722" spans="1:19">
      <c r="A3722" t="s">
        <v>34207</v>
      </c>
      <c r="B3722" t="s">
        <v>34208</v>
      </c>
      <c r="C3722" t="s">
        <v>49</v>
      </c>
      <c r="D3722" t="s">
        <v>34209</v>
      </c>
      <c r="E3722" t="s">
        <v>31462</v>
      </c>
      <c r="F3722" t="s">
        <v>34210</v>
      </c>
      <c r="G3722" t="s">
        <v>34211</v>
      </c>
      <c r="H3722" t="s">
        <v>34212</v>
      </c>
      <c r="I3722" t="s">
        <v>12844</v>
      </c>
      <c r="J3722" t="s">
        <v>5305</v>
      </c>
      <c r="K3722" t="s">
        <v>5306</v>
      </c>
      <c r="L3722" t="s">
        <v>60</v>
      </c>
      <c r="M3722" t="s">
        <v>4774</v>
      </c>
      <c r="O3722" t="s">
        <v>5307</v>
      </c>
      <c r="P3722" t="s">
        <v>34213</v>
      </c>
      <c r="R3722" t="str">
        <f t="shared" si="116"/>
        <v>奎文</v>
      </c>
      <c r="S3722" t="str">
        <f t="shared" si="117"/>
        <v>0107</v>
      </c>
    </row>
    <row r="3723" spans="1:19">
      <c r="A3723" t="s">
        <v>34214</v>
      </c>
      <c r="B3723" t="s">
        <v>34215</v>
      </c>
      <c r="C3723" t="s">
        <v>49</v>
      </c>
      <c r="D3723" t="s">
        <v>34216</v>
      </c>
      <c r="E3723" t="s">
        <v>31462</v>
      </c>
      <c r="F3723" t="s">
        <v>34217</v>
      </c>
      <c r="G3723" t="s">
        <v>34218</v>
      </c>
      <c r="H3723" t="s">
        <v>34219</v>
      </c>
      <c r="I3723" t="s">
        <v>12757</v>
      </c>
      <c r="J3723" t="s">
        <v>7556</v>
      </c>
      <c r="K3723" t="s">
        <v>7557</v>
      </c>
      <c r="L3723" t="s">
        <v>237</v>
      </c>
      <c r="M3723" t="s">
        <v>4971</v>
      </c>
      <c r="N3723" t="s">
        <v>7558</v>
      </c>
      <c r="O3723" t="s">
        <v>7559</v>
      </c>
      <c r="P3723" t="s">
        <v>34220</v>
      </c>
      <c r="Q3723" t="s">
        <v>34221</v>
      </c>
      <c r="R3723" t="str">
        <f t="shared" si="116"/>
        <v>潍城</v>
      </c>
      <c r="S3723" t="str">
        <f t="shared" si="117"/>
        <v>0107</v>
      </c>
    </row>
    <row r="3724" spans="1:19">
      <c r="A3724" t="s">
        <v>34222</v>
      </c>
      <c r="B3724" t="s">
        <v>34223</v>
      </c>
      <c r="C3724" t="s">
        <v>49</v>
      </c>
      <c r="D3724" t="s">
        <v>34224</v>
      </c>
      <c r="E3724" t="s">
        <v>30978</v>
      </c>
      <c r="F3724" t="s">
        <v>34225</v>
      </c>
      <c r="G3724" t="s">
        <v>34226</v>
      </c>
      <c r="H3724" t="s">
        <v>34227</v>
      </c>
      <c r="I3724" t="s">
        <v>4852</v>
      </c>
      <c r="J3724" t="s">
        <v>8081</v>
      </c>
      <c r="K3724" t="s">
        <v>8082</v>
      </c>
      <c r="L3724" t="s">
        <v>105</v>
      </c>
      <c r="M3724" t="s">
        <v>5133</v>
      </c>
      <c r="N3724" t="s">
        <v>4892</v>
      </c>
      <c r="O3724" t="s">
        <v>8083</v>
      </c>
      <c r="P3724" t="s">
        <v>34228</v>
      </c>
      <c r="Q3724" t="s">
        <v>34229</v>
      </c>
      <c r="R3724" t="str">
        <f t="shared" si="116"/>
        <v>寿光</v>
      </c>
      <c r="S3724" t="str">
        <f t="shared" si="117"/>
        <v>0107</v>
      </c>
    </row>
    <row r="3725" spans="1:19">
      <c r="A3725" t="s">
        <v>34230</v>
      </c>
      <c r="B3725" t="s">
        <v>34072</v>
      </c>
      <c r="C3725" t="s">
        <v>49</v>
      </c>
      <c r="D3725" t="s">
        <v>34231</v>
      </c>
      <c r="E3725" t="s">
        <v>31020</v>
      </c>
      <c r="F3725" t="s">
        <v>34232</v>
      </c>
      <c r="G3725" t="s">
        <v>34233</v>
      </c>
      <c r="H3725" t="s">
        <v>34234</v>
      </c>
      <c r="I3725" t="s">
        <v>12119</v>
      </c>
      <c r="J3725" t="s">
        <v>5497</v>
      </c>
      <c r="K3725" t="s">
        <v>5498</v>
      </c>
      <c r="L3725" t="s">
        <v>375</v>
      </c>
      <c r="M3725" t="s">
        <v>5499</v>
      </c>
      <c r="N3725" t="s">
        <v>5112</v>
      </c>
      <c r="O3725" t="s">
        <v>5500</v>
      </c>
      <c r="P3725" t="s">
        <v>34235</v>
      </c>
      <c r="R3725" t="str">
        <f t="shared" si="116"/>
        <v>昌邑</v>
      </c>
      <c r="S3725" t="str">
        <f t="shared" si="117"/>
        <v>0107</v>
      </c>
    </row>
    <row r="3726" spans="1:19">
      <c r="A3726" t="s">
        <v>34236</v>
      </c>
      <c r="B3726" t="s">
        <v>34237</v>
      </c>
      <c r="C3726" t="s">
        <v>49</v>
      </c>
      <c r="D3726" t="s">
        <v>34238</v>
      </c>
      <c r="E3726" t="s">
        <v>31453</v>
      </c>
      <c r="F3726" t="s">
        <v>34239</v>
      </c>
      <c r="G3726" t="s">
        <v>34240</v>
      </c>
      <c r="H3726" t="s">
        <v>34241</v>
      </c>
      <c r="I3726" t="s">
        <v>4813</v>
      </c>
      <c r="J3726" t="s">
        <v>7042</v>
      </c>
      <c r="K3726" t="s">
        <v>7043</v>
      </c>
      <c r="L3726" t="s">
        <v>60</v>
      </c>
      <c r="M3726" t="s">
        <v>4904</v>
      </c>
      <c r="N3726" t="s">
        <v>5451</v>
      </c>
      <c r="O3726" t="s">
        <v>7044</v>
      </c>
      <c r="P3726" t="s">
        <v>34242</v>
      </c>
      <c r="Q3726" t="s">
        <v>34243</v>
      </c>
      <c r="R3726" t="str">
        <f t="shared" si="116"/>
        <v>奎文</v>
      </c>
      <c r="S3726" t="str">
        <f t="shared" si="117"/>
        <v>0107</v>
      </c>
    </row>
    <row r="3727" spans="1:19">
      <c r="A3727" t="s">
        <v>34244</v>
      </c>
      <c r="B3727" t="s">
        <v>34245</v>
      </c>
      <c r="C3727" t="s">
        <v>49</v>
      </c>
      <c r="D3727" t="s">
        <v>34246</v>
      </c>
      <c r="E3727" t="s">
        <v>34247</v>
      </c>
      <c r="F3727" t="s">
        <v>34248</v>
      </c>
      <c r="G3727" t="s">
        <v>34249</v>
      </c>
      <c r="H3727" t="s">
        <v>34250</v>
      </c>
      <c r="I3727" t="s">
        <v>12119</v>
      </c>
      <c r="J3727" t="s">
        <v>12527</v>
      </c>
      <c r="K3727" t="s">
        <v>12528</v>
      </c>
      <c r="L3727" t="s">
        <v>50</v>
      </c>
      <c r="M3727" t="s">
        <v>6207</v>
      </c>
      <c r="N3727" t="s">
        <v>5112</v>
      </c>
      <c r="O3727" t="s">
        <v>12529</v>
      </c>
      <c r="P3727" t="s">
        <v>34251</v>
      </c>
      <c r="R3727" t="str">
        <f t="shared" si="116"/>
        <v>青州</v>
      </c>
      <c r="S3727" t="str">
        <f t="shared" si="117"/>
        <v>0107</v>
      </c>
    </row>
    <row r="3728" spans="1:19">
      <c r="A3728" t="s">
        <v>34252</v>
      </c>
      <c r="B3728" t="s">
        <v>34253</v>
      </c>
      <c r="C3728" t="s">
        <v>49</v>
      </c>
      <c r="D3728" t="s">
        <v>34254</v>
      </c>
      <c r="E3728" t="s">
        <v>34255</v>
      </c>
      <c r="F3728" t="s">
        <v>34256</v>
      </c>
      <c r="G3728" t="s">
        <v>34257</v>
      </c>
      <c r="H3728" t="s">
        <v>34258</v>
      </c>
      <c r="I3728" t="s">
        <v>12844</v>
      </c>
      <c r="J3728" t="s">
        <v>11292</v>
      </c>
      <c r="K3728" t="s">
        <v>11293</v>
      </c>
      <c r="L3728" t="s">
        <v>86</v>
      </c>
      <c r="M3728" t="s">
        <v>11294</v>
      </c>
      <c r="N3728" t="s">
        <v>4892</v>
      </c>
      <c r="O3728" t="s">
        <v>11295</v>
      </c>
      <c r="P3728" t="s">
        <v>34259</v>
      </c>
      <c r="R3728" t="str">
        <f t="shared" si="116"/>
        <v>坊子</v>
      </c>
      <c r="S3728" t="str">
        <f t="shared" si="117"/>
        <v>0107</v>
      </c>
    </row>
    <row r="3729" spans="1:19">
      <c r="A3729" t="s">
        <v>34260</v>
      </c>
      <c r="B3729" t="s">
        <v>34261</v>
      </c>
      <c r="C3729" t="s">
        <v>49</v>
      </c>
      <c r="D3729" t="s">
        <v>34262</v>
      </c>
      <c r="E3729" t="s">
        <v>30978</v>
      </c>
      <c r="F3729" t="s">
        <v>34263</v>
      </c>
      <c r="G3729" t="s">
        <v>34264</v>
      </c>
      <c r="H3729" t="s">
        <v>34265</v>
      </c>
      <c r="I3729" t="s">
        <v>4852</v>
      </c>
      <c r="J3729" t="s">
        <v>7952</v>
      </c>
      <c r="K3729" t="s">
        <v>7953</v>
      </c>
      <c r="L3729" t="s">
        <v>114</v>
      </c>
      <c r="M3729" t="s">
        <v>7458</v>
      </c>
      <c r="N3729" t="s">
        <v>4933</v>
      </c>
      <c r="O3729" t="s">
        <v>7954</v>
      </c>
      <c r="P3729" t="s">
        <v>34266</v>
      </c>
      <c r="Q3729" t="s">
        <v>34267</v>
      </c>
      <c r="R3729" t="str">
        <f t="shared" si="116"/>
        <v>高密</v>
      </c>
      <c r="S3729" t="str">
        <f t="shared" si="117"/>
        <v>0107</v>
      </c>
    </row>
    <row r="3730" spans="1:19">
      <c r="A3730" t="s">
        <v>34268</v>
      </c>
      <c r="B3730" t="s">
        <v>34269</v>
      </c>
      <c r="C3730" t="s">
        <v>49</v>
      </c>
      <c r="D3730" t="s">
        <v>34270</v>
      </c>
      <c r="E3730" t="s">
        <v>30978</v>
      </c>
      <c r="F3730" t="s">
        <v>34271</v>
      </c>
      <c r="G3730" t="s">
        <v>34272</v>
      </c>
      <c r="H3730" t="s">
        <v>34273</v>
      </c>
      <c r="I3730" t="s">
        <v>4955</v>
      </c>
      <c r="J3730" t="s">
        <v>34274</v>
      </c>
      <c r="K3730" t="s">
        <v>34275</v>
      </c>
      <c r="L3730" t="s">
        <v>237</v>
      </c>
      <c r="M3730" t="s">
        <v>4868</v>
      </c>
      <c r="N3730" t="s">
        <v>5017</v>
      </c>
      <c r="O3730" t="s">
        <v>34276</v>
      </c>
      <c r="P3730" t="s">
        <v>34277</v>
      </c>
      <c r="Q3730" t="s">
        <v>34278</v>
      </c>
      <c r="R3730" t="str">
        <f t="shared" si="116"/>
        <v>潍城</v>
      </c>
      <c r="S3730" t="str">
        <f t="shared" si="117"/>
        <v>0107</v>
      </c>
    </row>
    <row r="3731" spans="1:19">
      <c r="A3731" t="s">
        <v>34279</v>
      </c>
      <c r="B3731" t="s">
        <v>34280</v>
      </c>
      <c r="C3731" t="s">
        <v>49</v>
      </c>
      <c r="D3731" t="s">
        <v>34281</v>
      </c>
      <c r="E3731" t="s">
        <v>31020</v>
      </c>
      <c r="F3731" t="s">
        <v>34282</v>
      </c>
      <c r="G3731" t="s">
        <v>34283</v>
      </c>
      <c r="H3731" t="s">
        <v>34284</v>
      </c>
      <c r="I3731" t="s">
        <v>12844</v>
      </c>
      <c r="J3731" t="s">
        <v>13985</v>
      </c>
      <c r="K3731" t="s">
        <v>13986</v>
      </c>
      <c r="L3731" t="s">
        <v>148</v>
      </c>
      <c r="M3731" t="s">
        <v>5580</v>
      </c>
      <c r="N3731" t="s">
        <v>4892</v>
      </c>
      <c r="O3731" t="s">
        <v>13987</v>
      </c>
      <c r="P3731" t="s">
        <v>34285</v>
      </c>
      <c r="Q3731" t="s">
        <v>34286</v>
      </c>
      <c r="R3731" t="str">
        <f t="shared" si="116"/>
        <v>寒亭</v>
      </c>
      <c r="S3731" t="str">
        <f t="shared" si="117"/>
        <v>0107</v>
      </c>
    </row>
    <row r="3732" spans="1:19">
      <c r="A3732" t="s">
        <v>34287</v>
      </c>
      <c r="B3732" t="s">
        <v>34288</v>
      </c>
      <c r="C3732" t="s">
        <v>49</v>
      </c>
      <c r="D3732" t="s">
        <v>34289</v>
      </c>
      <c r="E3732" t="s">
        <v>34290</v>
      </c>
      <c r="F3732" t="s">
        <v>34291</v>
      </c>
      <c r="G3732" t="s">
        <v>34292</v>
      </c>
      <c r="H3732" t="s">
        <v>34293</v>
      </c>
      <c r="I3732" t="s">
        <v>4841</v>
      </c>
      <c r="J3732" t="s">
        <v>6348</v>
      </c>
      <c r="K3732" t="s">
        <v>6349</v>
      </c>
      <c r="L3732" t="s">
        <v>114</v>
      </c>
      <c r="M3732" t="s">
        <v>5486</v>
      </c>
      <c r="N3732" t="s">
        <v>5487</v>
      </c>
      <c r="O3732" t="s">
        <v>6350</v>
      </c>
      <c r="P3732" t="s">
        <v>34294</v>
      </c>
      <c r="Q3732" t="s">
        <v>34295</v>
      </c>
      <c r="R3732" t="str">
        <f t="shared" si="116"/>
        <v>高密</v>
      </c>
      <c r="S3732" t="str">
        <f t="shared" si="117"/>
        <v>0107</v>
      </c>
    </row>
    <row r="3733" spans="1:19">
      <c r="A3733" t="s">
        <v>34296</v>
      </c>
      <c r="B3733" t="s">
        <v>34297</v>
      </c>
      <c r="C3733" t="s">
        <v>49</v>
      </c>
      <c r="D3733" t="s">
        <v>34298</v>
      </c>
      <c r="E3733" t="s">
        <v>31462</v>
      </c>
      <c r="F3733" t="s">
        <v>34299</v>
      </c>
      <c r="G3733" t="s">
        <v>34300</v>
      </c>
      <c r="H3733" t="s">
        <v>34301</v>
      </c>
      <c r="I3733" t="s">
        <v>12119</v>
      </c>
      <c r="J3733" t="s">
        <v>6528</v>
      </c>
      <c r="K3733" t="s">
        <v>6529</v>
      </c>
      <c r="L3733" t="s">
        <v>60</v>
      </c>
      <c r="M3733" t="s">
        <v>4774</v>
      </c>
      <c r="N3733" t="s">
        <v>8593</v>
      </c>
      <c r="O3733" t="s">
        <v>6531</v>
      </c>
      <c r="P3733" t="s">
        <v>34302</v>
      </c>
      <c r="Q3733" t="s">
        <v>34303</v>
      </c>
      <c r="R3733" t="str">
        <f t="shared" si="116"/>
        <v>奎文</v>
      </c>
      <c r="S3733" t="str">
        <f t="shared" si="117"/>
        <v>0107</v>
      </c>
    </row>
    <row r="3734" spans="1:19">
      <c r="A3734" t="s">
        <v>34304</v>
      </c>
      <c r="B3734" t="s">
        <v>34305</v>
      </c>
      <c r="C3734" t="s">
        <v>49</v>
      </c>
      <c r="D3734" t="s">
        <v>34306</v>
      </c>
      <c r="E3734" t="s">
        <v>30978</v>
      </c>
      <c r="F3734" t="s">
        <v>34307</v>
      </c>
      <c r="G3734" t="s">
        <v>34308</v>
      </c>
      <c r="H3734" t="s">
        <v>34309</v>
      </c>
      <c r="I3734" t="s">
        <v>4813</v>
      </c>
      <c r="J3734" t="s">
        <v>7888</v>
      </c>
      <c r="K3734" t="s">
        <v>7889</v>
      </c>
      <c r="L3734" t="s">
        <v>50</v>
      </c>
      <c r="M3734" t="s">
        <v>5016</v>
      </c>
      <c r="N3734" t="s">
        <v>5487</v>
      </c>
      <c r="O3734" t="s">
        <v>7891</v>
      </c>
      <c r="P3734" t="s">
        <v>34310</v>
      </c>
      <c r="Q3734" t="s">
        <v>34311</v>
      </c>
      <c r="R3734" t="str">
        <f t="shared" si="116"/>
        <v>青州</v>
      </c>
      <c r="S3734" t="str">
        <f t="shared" si="117"/>
        <v>0107</v>
      </c>
    </row>
    <row r="3735" spans="1:19">
      <c r="A3735" t="s">
        <v>34312</v>
      </c>
      <c r="B3735" t="s">
        <v>34313</v>
      </c>
      <c r="C3735" t="s">
        <v>49</v>
      </c>
      <c r="D3735" t="s">
        <v>34314</v>
      </c>
      <c r="E3735" t="s">
        <v>30978</v>
      </c>
      <c r="F3735" t="s">
        <v>34315</v>
      </c>
      <c r="G3735" t="s">
        <v>34316</v>
      </c>
      <c r="H3735" t="s">
        <v>34317</v>
      </c>
      <c r="I3735" t="s">
        <v>4852</v>
      </c>
      <c r="J3735" t="s">
        <v>5087</v>
      </c>
      <c r="K3735" t="s">
        <v>5088</v>
      </c>
      <c r="L3735" t="s">
        <v>105</v>
      </c>
      <c r="M3735" t="s">
        <v>5089</v>
      </c>
      <c r="N3735" t="s">
        <v>5030</v>
      </c>
      <c r="O3735" t="s">
        <v>5090</v>
      </c>
      <c r="P3735" t="s">
        <v>34318</v>
      </c>
      <c r="Q3735" t="s">
        <v>34319</v>
      </c>
      <c r="R3735" t="str">
        <f t="shared" si="116"/>
        <v>寿光</v>
      </c>
      <c r="S3735" t="str">
        <f t="shared" si="117"/>
        <v>0107</v>
      </c>
    </row>
    <row r="3736" spans="1:19">
      <c r="A3736" t="s">
        <v>34320</v>
      </c>
      <c r="B3736" t="s">
        <v>34321</v>
      </c>
      <c r="C3736" t="s">
        <v>49</v>
      </c>
      <c r="D3736" t="s">
        <v>34322</v>
      </c>
      <c r="E3736" t="s">
        <v>30978</v>
      </c>
      <c r="F3736" t="s">
        <v>34323</v>
      </c>
      <c r="G3736" t="s">
        <v>34324</v>
      </c>
      <c r="H3736" t="s">
        <v>34325</v>
      </c>
      <c r="I3736" t="s">
        <v>4852</v>
      </c>
      <c r="J3736" t="s">
        <v>6470</v>
      </c>
      <c r="K3736" t="s">
        <v>6471</v>
      </c>
      <c r="L3736" t="s">
        <v>77</v>
      </c>
      <c r="M3736" t="s">
        <v>5145</v>
      </c>
      <c r="N3736" t="s">
        <v>4892</v>
      </c>
      <c r="O3736" t="s">
        <v>6472</v>
      </c>
      <c r="P3736" t="s">
        <v>34326</v>
      </c>
      <c r="Q3736" t="s">
        <v>34327</v>
      </c>
      <c r="R3736" t="str">
        <f t="shared" si="116"/>
        <v>临朐</v>
      </c>
      <c r="S3736" t="str">
        <f t="shared" si="117"/>
        <v>0107</v>
      </c>
    </row>
    <row r="3737" spans="1:19">
      <c r="A3737" t="s">
        <v>34328</v>
      </c>
      <c r="B3737" t="s">
        <v>34329</v>
      </c>
      <c r="C3737" t="s">
        <v>49</v>
      </c>
      <c r="D3737" t="s">
        <v>34330</v>
      </c>
      <c r="E3737" t="s">
        <v>30978</v>
      </c>
      <c r="F3737" t="s">
        <v>34331</v>
      </c>
      <c r="G3737" t="s">
        <v>34332</v>
      </c>
      <c r="H3737" t="s">
        <v>34333</v>
      </c>
      <c r="I3737" t="s">
        <v>4852</v>
      </c>
      <c r="J3737" t="s">
        <v>5316</v>
      </c>
      <c r="K3737" t="s">
        <v>5317</v>
      </c>
      <c r="L3737" t="s">
        <v>375</v>
      </c>
      <c r="M3737" t="s">
        <v>5318</v>
      </c>
      <c r="N3737" t="s">
        <v>4892</v>
      </c>
      <c r="O3737" t="s">
        <v>5319</v>
      </c>
      <c r="P3737" t="s">
        <v>34334</v>
      </c>
      <c r="Q3737" t="s">
        <v>34335</v>
      </c>
      <c r="R3737" t="str">
        <f t="shared" si="116"/>
        <v>昌邑</v>
      </c>
      <c r="S3737" t="str">
        <f t="shared" si="117"/>
        <v>0107</v>
      </c>
    </row>
    <row r="3738" spans="1:19">
      <c r="A3738" t="s">
        <v>34336</v>
      </c>
      <c r="B3738" t="s">
        <v>34337</v>
      </c>
      <c r="C3738" t="s">
        <v>49</v>
      </c>
      <c r="D3738" t="s">
        <v>34338</v>
      </c>
      <c r="E3738" t="s">
        <v>31462</v>
      </c>
      <c r="F3738" t="s">
        <v>34339</v>
      </c>
      <c r="G3738" t="s">
        <v>34340</v>
      </c>
      <c r="H3738" t="s">
        <v>34341</v>
      </c>
      <c r="I3738" t="s">
        <v>12119</v>
      </c>
      <c r="J3738" t="s">
        <v>4969</v>
      </c>
      <c r="K3738" t="s">
        <v>4970</v>
      </c>
      <c r="L3738" t="s">
        <v>237</v>
      </c>
      <c r="M3738" t="s">
        <v>4971</v>
      </c>
      <c r="N3738" t="s">
        <v>9962</v>
      </c>
      <c r="P3738" t="s">
        <v>34342</v>
      </c>
      <c r="Q3738" t="s">
        <v>34343</v>
      </c>
      <c r="R3738" t="str">
        <f t="shared" si="116"/>
        <v>潍城</v>
      </c>
      <c r="S3738" t="str">
        <f t="shared" si="117"/>
        <v>0107</v>
      </c>
    </row>
    <row r="3739" spans="1:19">
      <c r="A3739" t="s">
        <v>34344</v>
      </c>
      <c r="B3739" t="s">
        <v>34345</v>
      </c>
      <c r="C3739" t="s">
        <v>49</v>
      </c>
      <c r="D3739" t="s">
        <v>34346</v>
      </c>
      <c r="E3739" t="s">
        <v>30978</v>
      </c>
      <c r="F3739" t="s">
        <v>34347</v>
      </c>
      <c r="G3739" t="s">
        <v>34348</v>
      </c>
      <c r="H3739" t="s">
        <v>34349</v>
      </c>
      <c r="I3739" t="s">
        <v>7417</v>
      </c>
      <c r="J3739" t="s">
        <v>5053</v>
      </c>
      <c r="K3739" t="s">
        <v>5054</v>
      </c>
      <c r="L3739" t="s">
        <v>95</v>
      </c>
      <c r="M3739" t="s">
        <v>5055</v>
      </c>
      <c r="N3739" t="s">
        <v>5017</v>
      </c>
      <c r="O3739" t="s">
        <v>5057</v>
      </c>
      <c r="P3739" t="s">
        <v>34350</v>
      </c>
      <c r="R3739" t="str">
        <f t="shared" si="116"/>
        <v>安丘</v>
      </c>
      <c r="S3739" t="str">
        <f t="shared" si="117"/>
        <v>0107</v>
      </c>
    </row>
    <row r="3740" spans="1:19">
      <c r="A3740" t="s">
        <v>34351</v>
      </c>
      <c r="B3740" t="s">
        <v>34352</v>
      </c>
      <c r="C3740" t="s">
        <v>49</v>
      </c>
      <c r="D3740" t="s">
        <v>34353</v>
      </c>
      <c r="E3740" t="s">
        <v>34247</v>
      </c>
      <c r="F3740" t="s">
        <v>34354</v>
      </c>
      <c r="G3740" t="s">
        <v>34355</v>
      </c>
      <c r="H3740" t="s">
        <v>34356</v>
      </c>
      <c r="I3740" t="s">
        <v>4828</v>
      </c>
      <c r="J3740" t="s">
        <v>9817</v>
      </c>
      <c r="K3740" t="s">
        <v>9818</v>
      </c>
      <c r="L3740" t="s">
        <v>114</v>
      </c>
      <c r="M3740" t="s">
        <v>7458</v>
      </c>
      <c r="N3740" t="s">
        <v>4972</v>
      </c>
      <c r="O3740" t="s">
        <v>9819</v>
      </c>
      <c r="P3740" t="s">
        <v>34125</v>
      </c>
      <c r="R3740" t="str">
        <f t="shared" si="116"/>
        <v>高密</v>
      </c>
      <c r="S3740" t="str">
        <f t="shared" si="117"/>
        <v>0107</v>
      </c>
    </row>
    <row r="3741" spans="1:19">
      <c r="A3741" t="s">
        <v>34357</v>
      </c>
      <c r="B3741" t="s">
        <v>34358</v>
      </c>
      <c r="C3741" t="s">
        <v>49</v>
      </c>
      <c r="D3741" t="s">
        <v>34359</v>
      </c>
      <c r="E3741" t="s">
        <v>30978</v>
      </c>
      <c r="F3741" t="s">
        <v>10595</v>
      </c>
      <c r="G3741" t="s">
        <v>10596</v>
      </c>
      <c r="H3741" t="s">
        <v>34360</v>
      </c>
      <c r="I3741" t="s">
        <v>4785</v>
      </c>
      <c r="J3741" t="s">
        <v>9661</v>
      </c>
      <c r="K3741" t="s">
        <v>9662</v>
      </c>
      <c r="L3741" t="s">
        <v>105</v>
      </c>
      <c r="M3741" t="s">
        <v>5029</v>
      </c>
      <c r="N3741" t="s">
        <v>5421</v>
      </c>
      <c r="O3741" t="s">
        <v>9663</v>
      </c>
      <c r="P3741" t="s">
        <v>34361</v>
      </c>
      <c r="Q3741" t="s">
        <v>10599</v>
      </c>
      <c r="R3741" t="str">
        <f t="shared" si="116"/>
        <v>寿光</v>
      </c>
      <c r="S3741" t="str">
        <f t="shared" si="117"/>
        <v>0107</v>
      </c>
    </row>
    <row r="3742" spans="1:19">
      <c r="A3742" t="s">
        <v>34362</v>
      </c>
      <c r="B3742" t="s">
        <v>34363</v>
      </c>
      <c r="C3742" t="s">
        <v>49</v>
      </c>
      <c r="D3742" t="s">
        <v>34364</v>
      </c>
      <c r="E3742" t="s">
        <v>30978</v>
      </c>
      <c r="F3742" t="s">
        <v>34365</v>
      </c>
      <c r="G3742" t="s">
        <v>34366</v>
      </c>
      <c r="H3742" t="s">
        <v>34367</v>
      </c>
      <c r="I3742" t="s">
        <v>4828</v>
      </c>
      <c r="J3742" t="s">
        <v>12064</v>
      </c>
      <c r="K3742" t="s">
        <v>12065</v>
      </c>
      <c r="L3742" t="s">
        <v>1136</v>
      </c>
      <c r="M3742" t="s">
        <v>5210</v>
      </c>
      <c r="N3742" t="s">
        <v>4881</v>
      </c>
      <c r="O3742" t="s">
        <v>12066</v>
      </c>
      <c r="P3742" t="s">
        <v>34368</v>
      </c>
      <c r="R3742" t="str">
        <f t="shared" si="116"/>
        <v>昌乐</v>
      </c>
      <c r="S3742" t="str">
        <f t="shared" si="117"/>
        <v>0107</v>
      </c>
    </row>
    <row r="3743" spans="1:19">
      <c r="A3743" t="s">
        <v>34369</v>
      </c>
      <c r="B3743" t="s">
        <v>34370</v>
      </c>
      <c r="C3743" t="s">
        <v>49</v>
      </c>
      <c r="D3743" t="s">
        <v>34371</v>
      </c>
      <c r="E3743" t="s">
        <v>34372</v>
      </c>
      <c r="F3743" t="s">
        <v>34373</v>
      </c>
      <c r="G3743" t="s">
        <v>34374</v>
      </c>
      <c r="H3743" t="s">
        <v>34375</v>
      </c>
      <c r="I3743" t="s">
        <v>12119</v>
      </c>
      <c r="J3743" t="s">
        <v>8015</v>
      </c>
      <c r="K3743" t="s">
        <v>8016</v>
      </c>
      <c r="L3743" t="s">
        <v>105</v>
      </c>
      <c r="M3743" t="s">
        <v>5197</v>
      </c>
      <c r="N3743" t="s">
        <v>5421</v>
      </c>
      <c r="O3743" t="s">
        <v>8017</v>
      </c>
      <c r="P3743" t="s">
        <v>34376</v>
      </c>
      <c r="R3743" t="str">
        <f t="shared" si="116"/>
        <v>寿光</v>
      </c>
      <c r="S3743" t="str">
        <f t="shared" si="117"/>
        <v>0107</v>
      </c>
    </row>
    <row r="3744" spans="1:19">
      <c r="A3744" t="s">
        <v>34377</v>
      </c>
      <c r="B3744" t="s">
        <v>34378</v>
      </c>
      <c r="C3744" t="s">
        <v>49</v>
      </c>
      <c r="D3744" t="s">
        <v>34379</v>
      </c>
      <c r="E3744" t="s">
        <v>34380</v>
      </c>
      <c r="F3744" t="s">
        <v>34381</v>
      </c>
      <c r="G3744" t="s">
        <v>34382</v>
      </c>
      <c r="H3744" t="s">
        <v>34383</v>
      </c>
      <c r="I3744" t="s">
        <v>4828</v>
      </c>
      <c r="J3744" t="s">
        <v>10453</v>
      </c>
      <c r="K3744" t="s">
        <v>10454</v>
      </c>
      <c r="L3744" t="s">
        <v>123</v>
      </c>
      <c r="M3744" t="s">
        <v>4994</v>
      </c>
      <c r="N3744" t="s">
        <v>4789</v>
      </c>
      <c r="O3744" t="s">
        <v>10455</v>
      </c>
      <c r="P3744" t="s">
        <v>34384</v>
      </c>
      <c r="R3744" t="str">
        <f t="shared" si="116"/>
        <v>诸城</v>
      </c>
      <c r="S3744" t="str">
        <f t="shared" si="117"/>
        <v>0107</v>
      </c>
    </row>
    <row r="3745" spans="1:19">
      <c r="A3745" t="s">
        <v>1658</v>
      </c>
      <c r="B3745" t="s">
        <v>34385</v>
      </c>
      <c r="C3745" t="s">
        <v>49</v>
      </c>
      <c r="D3745" t="s">
        <v>34386</v>
      </c>
      <c r="E3745" t="s">
        <v>34387</v>
      </c>
      <c r="F3745" t="s">
        <v>34388</v>
      </c>
      <c r="G3745" t="s">
        <v>1656</v>
      </c>
      <c r="H3745" t="s">
        <v>34389</v>
      </c>
      <c r="I3745" t="s">
        <v>12119</v>
      </c>
      <c r="J3745" t="s">
        <v>11618</v>
      </c>
      <c r="K3745" t="s">
        <v>11619</v>
      </c>
      <c r="L3745" t="s">
        <v>237</v>
      </c>
      <c r="M3745" t="s">
        <v>4868</v>
      </c>
      <c r="N3745" t="s">
        <v>5112</v>
      </c>
      <c r="O3745" t="s">
        <v>11620</v>
      </c>
      <c r="P3745" t="s">
        <v>34390</v>
      </c>
      <c r="Q3745" t="s">
        <v>34391</v>
      </c>
      <c r="R3745" t="str">
        <f t="shared" si="116"/>
        <v>潍城</v>
      </c>
      <c r="S3745" t="str">
        <f t="shared" si="117"/>
        <v>0107</v>
      </c>
    </row>
    <row r="3746" spans="1:19">
      <c r="A3746" t="s">
        <v>34392</v>
      </c>
      <c r="B3746" t="s">
        <v>34393</v>
      </c>
      <c r="C3746" t="s">
        <v>49</v>
      </c>
      <c r="D3746" t="s">
        <v>34394</v>
      </c>
      <c r="E3746" t="s">
        <v>30978</v>
      </c>
      <c r="F3746" t="s">
        <v>34395</v>
      </c>
      <c r="G3746" t="s">
        <v>34396</v>
      </c>
      <c r="H3746" t="s">
        <v>34397</v>
      </c>
      <c r="I3746" t="s">
        <v>4852</v>
      </c>
      <c r="J3746" t="s">
        <v>8386</v>
      </c>
      <c r="K3746" t="s">
        <v>8387</v>
      </c>
      <c r="L3746" t="s">
        <v>50</v>
      </c>
      <c r="M3746" t="s">
        <v>5877</v>
      </c>
      <c r="N3746" t="s">
        <v>4892</v>
      </c>
      <c r="O3746" t="s">
        <v>8388</v>
      </c>
      <c r="P3746" t="s">
        <v>34398</v>
      </c>
      <c r="R3746" t="str">
        <f t="shared" si="116"/>
        <v>青州</v>
      </c>
      <c r="S3746" t="str">
        <f t="shared" si="117"/>
        <v>0107</v>
      </c>
    </row>
    <row r="3747" spans="1:19">
      <c r="A3747" t="s">
        <v>34399</v>
      </c>
      <c r="B3747" t="s">
        <v>34400</v>
      </c>
      <c r="C3747" t="s">
        <v>49</v>
      </c>
      <c r="D3747" t="s">
        <v>34401</v>
      </c>
      <c r="E3747" t="s">
        <v>31020</v>
      </c>
      <c r="F3747" t="s">
        <v>34402</v>
      </c>
      <c r="G3747" t="s">
        <v>34403</v>
      </c>
      <c r="H3747" t="s">
        <v>34404</v>
      </c>
      <c r="I3747" t="s">
        <v>12119</v>
      </c>
      <c r="J3747" t="s">
        <v>8535</v>
      </c>
      <c r="K3747" t="s">
        <v>8536</v>
      </c>
      <c r="L3747" t="s">
        <v>148</v>
      </c>
      <c r="M3747" t="s">
        <v>5272</v>
      </c>
      <c r="N3747" t="s">
        <v>6985</v>
      </c>
      <c r="O3747" t="s">
        <v>8537</v>
      </c>
      <c r="P3747" t="s">
        <v>34405</v>
      </c>
      <c r="Q3747" t="s">
        <v>34406</v>
      </c>
      <c r="R3747" t="str">
        <f t="shared" si="116"/>
        <v>寒亭</v>
      </c>
      <c r="S3747" t="str">
        <f t="shared" si="117"/>
        <v>0107</v>
      </c>
    </row>
    <row r="3748" spans="1:19">
      <c r="A3748" t="s">
        <v>1530</v>
      </c>
      <c r="B3748" t="s">
        <v>34407</v>
      </c>
      <c r="C3748" t="s">
        <v>49</v>
      </c>
      <c r="D3748" t="s">
        <v>34408</v>
      </c>
      <c r="E3748" t="s">
        <v>30978</v>
      </c>
      <c r="F3748" t="s">
        <v>34409</v>
      </c>
      <c r="G3748" t="s">
        <v>1528</v>
      </c>
      <c r="H3748" t="s">
        <v>34410</v>
      </c>
      <c r="I3748" t="s">
        <v>5560</v>
      </c>
      <c r="J3748" t="s">
        <v>7235</v>
      </c>
      <c r="K3748" t="s">
        <v>7236</v>
      </c>
      <c r="L3748" t="s">
        <v>105</v>
      </c>
      <c r="M3748" t="s">
        <v>5176</v>
      </c>
      <c r="N3748" t="s">
        <v>5487</v>
      </c>
      <c r="O3748" t="s">
        <v>7237</v>
      </c>
      <c r="P3748" t="s">
        <v>34411</v>
      </c>
      <c r="R3748" t="str">
        <f t="shared" si="116"/>
        <v>寿光</v>
      </c>
      <c r="S3748" t="str">
        <f t="shared" si="117"/>
        <v>0107</v>
      </c>
    </row>
    <row r="3749" spans="1:19">
      <c r="A3749" t="s">
        <v>34412</v>
      </c>
      <c r="B3749" t="s">
        <v>34413</v>
      </c>
      <c r="C3749" t="s">
        <v>49</v>
      </c>
      <c r="D3749" t="s">
        <v>34414</v>
      </c>
      <c r="E3749" t="s">
        <v>34415</v>
      </c>
      <c r="F3749" t="s">
        <v>34416</v>
      </c>
      <c r="G3749" t="s">
        <v>34417</v>
      </c>
      <c r="I3749" t="s">
        <v>5387</v>
      </c>
      <c r="R3749" t="str">
        <f t="shared" si="116"/>
        <v/>
      </c>
      <c r="S3749" t="str">
        <f t="shared" si="117"/>
        <v>0107</v>
      </c>
    </row>
    <row r="3750" spans="1:19">
      <c r="A3750" t="s">
        <v>34418</v>
      </c>
      <c r="B3750" t="s">
        <v>34419</v>
      </c>
      <c r="C3750" t="s">
        <v>49</v>
      </c>
      <c r="D3750" t="s">
        <v>34420</v>
      </c>
      <c r="E3750" t="s">
        <v>31453</v>
      </c>
      <c r="F3750" t="s">
        <v>34421</v>
      </c>
      <c r="G3750" t="s">
        <v>34422</v>
      </c>
      <c r="H3750" t="s">
        <v>34423</v>
      </c>
      <c r="I3750" t="s">
        <v>5327</v>
      </c>
      <c r="J3750" t="s">
        <v>7600</v>
      </c>
      <c r="K3750" t="s">
        <v>7601</v>
      </c>
      <c r="L3750" t="s">
        <v>123</v>
      </c>
      <c r="M3750" t="s">
        <v>4994</v>
      </c>
      <c r="O3750" t="s">
        <v>7602</v>
      </c>
      <c r="P3750" t="s">
        <v>34424</v>
      </c>
      <c r="R3750" t="str">
        <f t="shared" si="116"/>
        <v>诸城</v>
      </c>
      <c r="S3750" t="str">
        <f t="shared" si="117"/>
        <v>0107</v>
      </c>
    </row>
    <row r="3751" spans="1:19">
      <c r="A3751" t="s">
        <v>34425</v>
      </c>
      <c r="B3751" t="s">
        <v>34426</v>
      </c>
      <c r="C3751" t="s">
        <v>49</v>
      </c>
      <c r="D3751" t="s">
        <v>34427</v>
      </c>
      <c r="E3751" t="s">
        <v>30978</v>
      </c>
      <c r="F3751" t="s">
        <v>34428</v>
      </c>
      <c r="G3751" t="s">
        <v>34429</v>
      </c>
      <c r="H3751" t="s">
        <v>34430</v>
      </c>
      <c r="I3751" t="s">
        <v>5560</v>
      </c>
      <c r="J3751" t="s">
        <v>12820</v>
      </c>
      <c r="K3751" t="s">
        <v>12821</v>
      </c>
      <c r="L3751" t="s">
        <v>50</v>
      </c>
      <c r="M3751" t="s">
        <v>5877</v>
      </c>
      <c r="N3751" t="s">
        <v>6530</v>
      </c>
      <c r="O3751" t="s">
        <v>12822</v>
      </c>
      <c r="P3751" t="s">
        <v>34431</v>
      </c>
      <c r="R3751" t="str">
        <f t="shared" si="116"/>
        <v>青州</v>
      </c>
      <c r="S3751" t="str">
        <f t="shared" si="117"/>
        <v>0107</v>
      </c>
    </row>
    <row r="3752" spans="1:19">
      <c r="A3752" t="s">
        <v>34432</v>
      </c>
      <c r="B3752" t="s">
        <v>34433</v>
      </c>
      <c r="C3752" t="s">
        <v>49</v>
      </c>
      <c r="D3752" t="s">
        <v>34434</v>
      </c>
      <c r="E3752" t="s">
        <v>30978</v>
      </c>
      <c r="F3752" t="s">
        <v>34435</v>
      </c>
      <c r="G3752" t="s">
        <v>34436</v>
      </c>
      <c r="H3752" t="s">
        <v>34437</v>
      </c>
      <c r="I3752" t="s">
        <v>5560</v>
      </c>
      <c r="J3752" t="s">
        <v>11410</v>
      </c>
      <c r="K3752" t="s">
        <v>11411</v>
      </c>
      <c r="L3752" t="s">
        <v>105</v>
      </c>
      <c r="M3752" t="s">
        <v>5176</v>
      </c>
      <c r="N3752" t="s">
        <v>14468</v>
      </c>
      <c r="O3752" t="s">
        <v>11412</v>
      </c>
      <c r="P3752" t="s">
        <v>34438</v>
      </c>
      <c r="Q3752" t="s">
        <v>34439</v>
      </c>
      <c r="R3752" t="str">
        <f t="shared" si="116"/>
        <v>寿光</v>
      </c>
      <c r="S3752" t="str">
        <f t="shared" si="117"/>
        <v>0107</v>
      </c>
    </row>
    <row r="3753" spans="1:19">
      <c r="A3753" t="s">
        <v>34440</v>
      </c>
      <c r="B3753" t="s">
        <v>34441</v>
      </c>
      <c r="C3753" t="s">
        <v>49</v>
      </c>
      <c r="D3753" t="s">
        <v>34442</v>
      </c>
      <c r="E3753" t="s">
        <v>34443</v>
      </c>
      <c r="F3753" t="s">
        <v>34444</v>
      </c>
      <c r="G3753" t="s">
        <v>34445</v>
      </c>
      <c r="H3753" t="s">
        <v>34446</v>
      </c>
      <c r="I3753" t="s">
        <v>4828</v>
      </c>
      <c r="J3753" t="s">
        <v>4902</v>
      </c>
      <c r="K3753" t="s">
        <v>4903</v>
      </c>
      <c r="L3753" t="s">
        <v>60</v>
      </c>
      <c r="M3753" t="s">
        <v>4904</v>
      </c>
      <c r="N3753" t="s">
        <v>4905</v>
      </c>
      <c r="O3753" t="s">
        <v>4906</v>
      </c>
      <c r="P3753" t="s">
        <v>34447</v>
      </c>
      <c r="R3753" t="str">
        <f t="shared" si="116"/>
        <v>奎文</v>
      </c>
      <c r="S3753" t="str">
        <f t="shared" si="117"/>
        <v>0107</v>
      </c>
    </row>
    <row r="3754" spans="1:19">
      <c r="A3754" t="s">
        <v>34448</v>
      </c>
      <c r="B3754" t="s">
        <v>34449</v>
      </c>
      <c r="C3754" t="s">
        <v>49</v>
      </c>
      <c r="D3754" t="s">
        <v>34450</v>
      </c>
      <c r="E3754" t="s">
        <v>30978</v>
      </c>
      <c r="F3754" t="s">
        <v>34451</v>
      </c>
      <c r="G3754" t="s">
        <v>34452</v>
      </c>
      <c r="H3754" t="s">
        <v>34453</v>
      </c>
      <c r="I3754" t="s">
        <v>4852</v>
      </c>
      <c r="J3754" t="s">
        <v>8015</v>
      </c>
      <c r="K3754" t="s">
        <v>8016</v>
      </c>
      <c r="L3754" t="s">
        <v>105</v>
      </c>
      <c r="M3754" t="s">
        <v>5197</v>
      </c>
      <c r="N3754" t="s">
        <v>5451</v>
      </c>
      <c r="O3754" t="s">
        <v>8017</v>
      </c>
      <c r="R3754" t="str">
        <f t="shared" si="116"/>
        <v>寿光</v>
      </c>
      <c r="S3754" t="str">
        <f t="shared" si="117"/>
        <v>0107</v>
      </c>
    </row>
    <row r="3755" spans="1:19">
      <c r="A3755" t="s">
        <v>34454</v>
      </c>
      <c r="B3755" t="s">
        <v>34455</v>
      </c>
      <c r="C3755" t="s">
        <v>49</v>
      </c>
      <c r="D3755" t="s">
        <v>34456</v>
      </c>
      <c r="E3755" t="s">
        <v>30978</v>
      </c>
      <c r="F3755" t="s">
        <v>34457</v>
      </c>
      <c r="G3755" t="s">
        <v>34458</v>
      </c>
      <c r="H3755" t="s">
        <v>34459</v>
      </c>
      <c r="I3755" t="s">
        <v>5184</v>
      </c>
      <c r="J3755" t="s">
        <v>34460</v>
      </c>
      <c r="K3755" t="s">
        <v>34461</v>
      </c>
      <c r="L3755" t="s">
        <v>114</v>
      </c>
      <c r="M3755" t="s">
        <v>4831</v>
      </c>
      <c r="N3755" t="s">
        <v>6530</v>
      </c>
      <c r="O3755" t="s">
        <v>34462</v>
      </c>
      <c r="P3755" t="s">
        <v>34463</v>
      </c>
      <c r="R3755" t="str">
        <f t="shared" si="116"/>
        <v>高密</v>
      </c>
      <c r="S3755" t="str">
        <f t="shared" si="117"/>
        <v>0107</v>
      </c>
    </row>
    <row r="3756" spans="1:19">
      <c r="A3756" t="s">
        <v>34464</v>
      </c>
      <c r="B3756" t="s">
        <v>34465</v>
      </c>
      <c r="C3756" t="s">
        <v>49</v>
      </c>
      <c r="D3756" t="s">
        <v>34466</v>
      </c>
      <c r="E3756" t="s">
        <v>34467</v>
      </c>
      <c r="F3756" t="s">
        <v>34468</v>
      </c>
      <c r="G3756" t="s">
        <v>34469</v>
      </c>
      <c r="H3756" t="s">
        <v>34470</v>
      </c>
      <c r="I3756" t="s">
        <v>12119</v>
      </c>
      <c r="J3756" t="s">
        <v>6804</v>
      </c>
      <c r="K3756" t="s">
        <v>6805</v>
      </c>
      <c r="L3756" t="s">
        <v>123</v>
      </c>
      <c r="M3756" t="s">
        <v>4994</v>
      </c>
      <c r="O3756" t="s">
        <v>6806</v>
      </c>
      <c r="P3756" t="s">
        <v>34471</v>
      </c>
      <c r="R3756" t="str">
        <f t="shared" si="116"/>
        <v>诸城</v>
      </c>
      <c r="S3756" t="str">
        <f t="shared" si="117"/>
        <v>0107</v>
      </c>
    </row>
    <row r="3757" spans="1:19">
      <c r="A3757" t="s">
        <v>34472</v>
      </c>
      <c r="B3757" t="s">
        <v>34473</v>
      </c>
      <c r="C3757" t="s">
        <v>49</v>
      </c>
      <c r="D3757" t="s">
        <v>34474</v>
      </c>
      <c r="E3757" t="s">
        <v>34475</v>
      </c>
      <c r="F3757" t="s">
        <v>34476</v>
      </c>
      <c r="G3757" t="s">
        <v>34477</v>
      </c>
      <c r="H3757" t="s">
        <v>34478</v>
      </c>
      <c r="I3757" t="s">
        <v>12119</v>
      </c>
      <c r="J3757" t="s">
        <v>10760</v>
      </c>
      <c r="K3757" t="s">
        <v>10761</v>
      </c>
      <c r="L3757" t="s">
        <v>105</v>
      </c>
      <c r="M3757" t="s">
        <v>5029</v>
      </c>
      <c r="N3757" t="s">
        <v>5421</v>
      </c>
      <c r="O3757" t="s">
        <v>10762</v>
      </c>
      <c r="R3757" t="str">
        <f t="shared" si="116"/>
        <v>寿光</v>
      </c>
      <c r="S3757" t="str">
        <f t="shared" si="117"/>
        <v>0107</v>
      </c>
    </row>
    <row r="3758" spans="1:19">
      <c r="A3758" t="s">
        <v>34479</v>
      </c>
      <c r="B3758" t="s">
        <v>34480</v>
      </c>
      <c r="C3758" t="s">
        <v>49</v>
      </c>
      <c r="D3758" t="s">
        <v>34481</v>
      </c>
      <c r="E3758" t="s">
        <v>30978</v>
      </c>
      <c r="F3758" t="s">
        <v>34482</v>
      </c>
      <c r="G3758" t="s">
        <v>34483</v>
      </c>
      <c r="H3758" t="s">
        <v>34484</v>
      </c>
      <c r="I3758" t="s">
        <v>4852</v>
      </c>
      <c r="J3758" t="s">
        <v>6401</v>
      </c>
      <c r="K3758" t="s">
        <v>6402</v>
      </c>
      <c r="L3758" t="s">
        <v>105</v>
      </c>
      <c r="M3758" t="s">
        <v>5224</v>
      </c>
      <c r="N3758" t="s">
        <v>6308</v>
      </c>
      <c r="O3758" t="s">
        <v>6403</v>
      </c>
      <c r="P3758" t="s">
        <v>34485</v>
      </c>
      <c r="R3758" t="str">
        <f t="shared" si="116"/>
        <v>寿光</v>
      </c>
      <c r="S3758" t="str">
        <f t="shared" si="117"/>
        <v>0107</v>
      </c>
    </row>
    <row r="3759" spans="1:19">
      <c r="A3759" t="s">
        <v>34486</v>
      </c>
      <c r="B3759" t="s">
        <v>34487</v>
      </c>
      <c r="C3759" t="s">
        <v>49</v>
      </c>
      <c r="D3759" t="s">
        <v>34488</v>
      </c>
      <c r="E3759" t="s">
        <v>31549</v>
      </c>
      <c r="F3759" t="s">
        <v>34489</v>
      </c>
      <c r="G3759" t="s">
        <v>34490</v>
      </c>
      <c r="H3759" t="s">
        <v>34491</v>
      </c>
      <c r="I3759" t="s">
        <v>4852</v>
      </c>
      <c r="J3759" t="s">
        <v>13968</v>
      </c>
      <c r="K3759" t="s">
        <v>13969</v>
      </c>
      <c r="L3759" t="s">
        <v>375</v>
      </c>
      <c r="M3759" t="s">
        <v>8957</v>
      </c>
      <c r="N3759" t="s">
        <v>4905</v>
      </c>
      <c r="O3759" t="s">
        <v>13970</v>
      </c>
      <c r="P3759" t="s">
        <v>34492</v>
      </c>
      <c r="Q3759" t="s">
        <v>34493</v>
      </c>
      <c r="R3759" t="str">
        <f t="shared" si="116"/>
        <v>昌邑</v>
      </c>
      <c r="S3759" t="str">
        <f t="shared" si="117"/>
        <v>0107</v>
      </c>
    </row>
    <row r="3760" spans="1:19">
      <c r="A3760" t="s">
        <v>34494</v>
      </c>
      <c r="B3760" t="s">
        <v>34495</v>
      </c>
      <c r="C3760" t="s">
        <v>49</v>
      </c>
      <c r="D3760" t="s">
        <v>34496</v>
      </c>
      <c r="E3760" t="s">
        <v>34497</v>
      </c>
      <c r="F3760" t="s">
        <v>34498</v>
      </c>
      <c r="G3760" t="s">
        <v>34499</v>
      </c>
      <c r="H3760" t="s">
        <v>34500</v>
      </c>
      <c r="I3760" t="s">
        <v>12119</v>
      </c>
      <c r="J3760" t="s">
        <v>5636</v>
      </c>
      <c r="K3760" t="s">
        <v>5637</v>
      </c>
      <c r="L3760" t="s">
        <v>105</v>
      </c>
      <c r="M3760" t="s">
        <v>5638</v>
      </c>
      <c r="N3760" t="s">
        <v>5421</v>
      </c>
      <c r="O3760" t="s">
        <v>5639</v>
      </c>
      <c r="P3760" t="s">
        <v>34501</v>
      </c>
      <c r="Q3760" t="s">
        <v>34502</v>
      </c>
      <c r="R3760" t="str">
        <f t="shared" si="116"/>
        <v>寿光</v>
      </c>
      <c r="S3760" t="str">
        <f t="shared" si="117"/>
        <v>0107</v>
      </c>
    </row>
    <row r="3761" spans="1:19">
      <c r="A3761" t="s">
        <v>34503</v>
      </c>
      <c r="B3761" t="s">
        <v>34504</v>
      </c>
      <c r="C3761" t="s">
        <v>49</v>
      </c>
      <c r="D3761" t="s">
        <v>34505</v>
      </c>
      <c r="E3761" t="s">
        <v>31020</v>
      </c>
      <c r="F3761" t="s">
        <v>34506</v>
      </c>
      <c r="G3761" t="s">
        <v>34507</v>
      </c>
      <c r="H3761" t="s">
        <v>34508</v>
      </c>
      <c r="I3761" t="s">
        <v>12119</v>
      </c>
      <c r="J3761" t="s">
        <v>5305</v>
      </c>
      <c r="K3761" t="s">
        <v>5306</v>
      </c>
      <c r="L3761" t="s">
        <v>60</v>
      </c>
      <c r="M3761" t="s">
        <v>4774</v>
      </c>
      <c r="N3761" t="s">
        <v>5960</v>
      </c>
      <c r="O3761" t="s">
        <v>5307</v>
      </c>
      <c r="P3761" t="s">
        <v>34509</v>
      </c>
      <c r="Q3761" t="s">
        <v>34510</v>
      </c>
      <c r="R3761" t="str">
        <f t="shared" si="116"/>
        <v>奎文</v>
      </c>
      <c r="S3761" t="str">
        <f t="shared" si="117"/>
        <v>0107</v>
      </c>
    </row>
    <row r="3762" spans="1:19">
      <c r="A3762" t="s">
        <v>34511</v>
      </c>
      <c r="B3762" t="s">
        <v>34512</v>
      </c>
      <c r="C3762" t="s">
        <v>49</v>
      </c>
      <c r="D3762" t="s">
        <v>34513</v>
      </c>
      <c r="E3762" t="s">
        <v>34514</v>
      </c>
      <c r="F3762" t="s">
        <v>34515</v>
      </c>
      <c r="G3762" t="s">
        <v>34516</v>
      </c>
      <c r="H3762" t="s">
        <v>34517</v>
      </c>
      <c r="I3762" t="s">
        <v>12119</v>
      </c>
      <c r="J3762" t="s">
        <v>5174</v>
      </c>
      <c r="K3762" t="s">
        <v>5175</v>
      </c>
      <c r="L3762" t="s">
        <v>105</v>
      </c>
      <c r="M3762" t="s">
        <v>5176</v>
      </c>
      <c r="N3762" t="s">
        <v>5421</v>
      </c>
      <c r="O3762" t="s">
        <v>5177</v>
      </c>
      <c r="P3762" t="s">
        <v>34518</v>
      </c>
      <c r="R3762" t="str">
        <f t="shared" si="116"/>
        <v>寿光</v>
      </c>
      <c r="S3762" t="str">
        <f t="shared" si="117"/>
        <v>0107</v>
      </c>
    </row>
    <row r="3763" spans="1:19">
      <c r="A3763" t="s">
        <v>34519</v>
      </c>
      <c r="B3763" t="s">
        <v>34520</v>
      </c>
      <c r="C3763" t="s">
        <v>49</v>
      </c>
      <c r="D3763" t="s">
        <v>34521</v>
      </c>
      <c r="E3763" t="s">
        <v>31020</v>
      </c>
      <c r="F3763" t="s">
        <v>34522</v>
      </c>
      <c r="G3763" t="s">
        <v>34523</v>
      </c>
      <c r="H3763" t="s">
        <v>34524</v>
      </c>
      <c r="I3763" t="s">
        <v>12119</v>
      </c>
      <c r="J3763" t="s">
        <v>4801</v>
      </c>
      <c r="K3763" t="s">
        <v>4802</v>
      </c>
      <c r="L3763" t="s">
        <v>77</v>
      </c>
      <c r="M3763" t="s">
        <v>4803</v>
      </c>
      <c r="N3763" t="s">
        <v>4789</v>
      </c>
      <c r="O3763" t="s">
        <v>4804</v>
      </c>
      <c r="P3763" t="s">
        <v>34525</v>
      </c>
      <c r="Q3763" t="s">
        <v>34526</v>
      </c>
      <c r="R3763" t="str">
        <f t="shared" si="116"/>
        <v>临朐</v>
      </c>
      <c r="S3763" t="str">
        <f t="shared" si="117"/>
        <v>0107</v>
      </c>
    </row>
    <row r="3764" spans="1:19">
      <c r="A3764" t="s">
        <v>34527</v>
      </c>
      <c r="B3764" t="s">
        <v>34528</v>
      </c>
      <c r="C3764" t="s">
        <v>49</v>
      </c>
      <c r="D3764" t="s">
        <v>34529</v>
      </c>
      <c r="E3764" t="s">
        <v>34530</v>
      </c>
      <c r="F3764" t="s">
        <v>34531</v>
      </c>
      <c r="G3764" t="s">
        <v>34532</v>
      </c>
      <c r="H3764" t="s">
        <v>34533</v>
      </c>
      <c r="I3764" t="s">
        <v>4785</v>
      </c>
      <c r="J3764" t="s">
        <v>7286</v>
      </c>
      <c r="K3764" t="s">
        <v>7287</v>
      </c>
      <c r="L3764" t="s">
        <v>148</v>
      </c>
      <c r="M3764" t="s">
        <v>5580</v>
      </c>
      <c r="N3764" t="s">
        <v>6184</v>
      </c>
      <c r="O3764" t="s">
        <v>7288</v>
      </c>
      <c r="P3764" t="s">
        <v>34534</v>
      </c>
      <c r="R3764" t="str">
        <f t="shared" si="116"/>
        <v>寒亭</v>
      </c>
      <c r="S3764" t="str">
        <f t="shared" si="117"/>
        <v>0107</v>
      </c>
    </row>
    <row r="3765" spans="1:19">
      <c r="A3765" t="s">
        <v>34535</v>
      </c>
      <c r="B3765" t="s">
        <v>34536</v>
      </c>
      <c r="C3765" t="s">
        <v>49</v>
      </c>
      <c r="D3765" t="s">
        <v>34537</v>
      </c>
      <c r="E3765" t="s">
        <v>31462</v>
      </c>
      <c r="F3765" t="s">
        <v>34538</v>
      </c>
      <c r="G3765" t="s">
        <v>34539</v>
      </c>
      <c r="H3765" t="s">
        <v>34540</v>
      </c>
      <c r="I3765" t="s">
        <v>12119</v>
      </c>
      <c r="J3765" t="s">
        <v>24148</v>
      </c>
      <c r="K3765" t="s">
        <v>24149</v>
      </c>
      <c r="L3765" t="s">
        <v>123</v>
      </c>
      <c r="M3765" t="s">
        <v>6022</v>
      </c>
      <c r="O3765" t="s">
        <v>24150</v>
      </c>
      <c r="P3765" t="s">
        <v>34541</v>
      </c>
      <c r="Q3765" t="s">
        <v>34542</v>
      </c>
      <c r="R3765" t="str">
        <f t="shared" si="116"/>
        <v>诸城</v>
      </c>
      <c r="S3765" t="str">
        <f t="shared" si="117"/>
        <v>0107</v>
      </c>
    </row>
    <row r="3766" spans="1:19">
      <c r="A3766" t="s">
        <v>34543</v>
      </c>
      <c r="B3766" t="s">
        <v>34544</v>
      </c>
      <c r="C3766" t="s">
        <v>49</v>
      </c>
      <c r="D3766" t="s">
        <v>34545</v>
      </c>
      <c r="E3766" t="s">
        <v>34546</v>
      </c>
      <c r="F3766" t="s">
        <v>34547</v>
      </c>
      <c r="G3766" t="s">
        <v>34548</v>
      </c>
      <c r="H3766" t="s">
        <v>34549</v>
      </c>
      <c r="I3766" t="s">
        <v>4785</v>
      </c>
      <c r="J3766" t="s">
        <v>4943</v>
      </c>
      <c r="K3766" t="s">
        <v>4944</v>
      </c>
      <c r="L3766" t="s">
        <v>105</v>
      </c>
      <c r="M3766" t="s">
        <v>4945</v>
      </c>
      <c r="N3766" t="s">
        <v>21047</v>
      </c>
      <c r="O3766" t="s">
        <v>4947</v>
      </c>
      <c r="P3766" t="s">
        <v>34550</v>
      </c>
      <c r="R3766" t="str">
        <f t="shared" si="116"/>
        <v>寿光</v>
      </c>
      <c r="S3766" t="str">
        <f t="shared" si="117"/>
        <v>0107</v>
      </c>
    </row>
    <row r="3767" spans="1:19">
      <c r="A3767" t="s">
        <v>34551</v>
      </c>
      <c r="B3767" t="s">
        <v>34552</v>
      </c>
      <c r="C3767" t="s">
        <v>49</v>
      </c>
      <c r="D3767" t="s">
        <v>34553</v>
      </c>
      <c r="E3767" t="s">
        <v>30978</v>
      </c>
      <c r="F3767" t="s">
        <v>34554</v>
      </c>
      <c r="G3767" t="s">
        <v>34555</v>
      </c>
      <c r="H3767" t="s">
        <v>34556</v>
      </c>
      <c r="I3767" t="s">
        <v>4785</v>
      </c>
      <c r="J3767" t="s">
        <v>17954</v>
      </c>
      <c r="K3767" t="s">
        <v>17955</v>
      </c>
      <c r="L3767" t="s">
        <v>95</v>
      </c>
      <c r="M3767" t="s">
        <v>5709</v>
      </c>
      <c r="N3767" t="s">
        <v>5198</v>
      </c>
      <c r="O3767" t="s">
        <v>17956</v>
      </c>
      <c r="P3767" t="s">
        <v>34557</v>
      </c>
      <c r="Q3767" t="s">
        <v>34558</v>
      </c>
      <c r="R3767" t="str">
        <f t="shared" si="116"/>
        <v>安丘</v>
      </c>
      <c r="S3767" t="str">
        <f t="shared" si="117"/>
        <v>0107</v>
      </c>
    </row>
    <row r="3768" spans="1:19">
      <c r="A3768" t="s">
        <v>34559</v>
      </c>
      <c r="B3768" t="s">
        <v>34560</v>
      </c>
      <c r="C3768" t="s">
        <v>49</v>
      </c>
      <c r="D3768" t="s">
        <v>34561</v>
      </c>
      <c r="E3768" t="s">
        <v>31462</v>
      </c>
      <c r="F3768" t="s">
        <v>34562</v>
      </c>
      <c r="G3768" t="s">
        <v>34563</v>
      </c>
      <c r="I3768" t="s">
        <v>12119</v>
      </c>
      <c r="L3768" t="s">
        <v>237</v>
      </c>
      <c r="M3768" t="s">
        <v>5247</v>
      </c>
      <c r="R3768" t="str">
        <f t="shared" si="116"/>
        <v>潍城</v>
      </c>
      <c r="S3768" t="str">
        <f t="shared" si="117"/>
        <v>0107</v>
      </c>
    </row>
    <row r="3769" spans="1:19">
      <c r="A3769" t="s">
        <v>34564</v>
      </c>
      <c r="B3769" t="s">
        <v>34565</v>
      </c>
      <c r="C3769" t="s">
        <v>49</v>
      </c>
      <c r="D3769" t="s">
        <v>34566</v>
      </c>
      <c r="E3769" t="s">
        <v>31020</v>
      </c>
      <c r="F3769" t="s">
        <v>34567</v>
      </c>
      <c r="G3769" t="s">
        <v>34568</v>
      </c>
      <c r="H3769" t="s">
        <v>34569</v>
      </c>
      <c r="I3769" t="s">
        <v>12119</v>
      </c>
      <c r="J3769" t="s">
        <v>8545</v>
      </c>
      <c r="K3769" t="s">
        <v>8546</v>
      </c>
      <c r="L3769" t="s">
        <v>60</v>
      </c>
      <c r="M3769" t="s">
        <v>5511</v>
      </c>
      <c r="N3769" t="s">
        <v>5421</v>
      </c>
      <c r="O3769" t="s">
        <v>8547</v>
      </c>
      <c r="P3769" t="s">
        <v>34570</v>
      </c>
      <c r="Q3769" t="s">
        <v>34571</v>
      </c>
      <c r="R3769" t="str">
        <f t="shared" si="116"/>
        <v>奎文</v>
      </c>
      <c r="S3769" t="str">
        <f t="shared" si="117"/>
        <v>0107</v>
      </c>
    </row>
    <row r="3770" spans="1:19">
      <c r="A3770" t="s">
        <v>34572</v>
      </c>
      <c r="B3770" t="s">
        <v>34573</v>
      </c>
      <c r="C3770" t="s">
        <v>49</v>
      </c>
      <c r="D3770" t="s">
        <v>34574</v>
      </c>
      <c r="E3770" t="s">
        <v>34575</v>
      </c>
      <c r="F3770" t="s">
        <v>34576</v>
      </c>
      <c r="G3770" t="s">
        <v>34577</v>
      </c>
      <c r="H3770" t="s">
        <v>34578</v>
      </c>
      <c r="I3770" t="s">
        <v>12119</v>
      </c>
      <c r="J3770" t="s">
        <v>14847</v>
      </c>
      <c r="K3770" t="s">
        <v>14848</v>
      </c>
      <c r="L3770" t="s">
        <v>148</v>
      </c>
      <c r="M3770" t="s">
        <v>6713</v>
      </c>
      <c r="N3770" t="s">
        <v>4905</v>
      </c>
      <c r="O3770" t="s">
        <v>14849</v>
      </c>
      <c r="P3770" t="s">
        <v>34579</v>
      </c>
      <c r="R3770" t="str">
        <f t="shared" si="116"/>
        <v>寒亭</v>
      </c>
      <c r="S3770" t="str">
        <f t="shared" si="117"/>
        <v>0107</v>
      </c>
    </row>
    <row r="3771" spans="1:19">
      <c r="A3771" t="s">
        <v>34580</v>
      </c>
      <c r="B3771" t="s">
        <v>34581</v>
      </c>
      <c r="C3771" t="s">
        <v>49</v>
      </c>
      <c r="D3771" t="s">
        <v>34582</v>
      </c>
      <c r="E3771" t="s">
        <v>34575</v>
      </c>
      <c r="F3771" t="s">
        <v>34583</v>
      </c>
      <c r="G3771" t="s">
        <v>34584</v>
      </c>
      <c r="H3771" t="s">
        <v>34585</v>
      </c>
      <c r="I3771" t="s">
        <v>12119</v>
      </c>
      <c r="J3771" t="s">
        <v>6804</v>
      </c>
      <c r="K3771" t="s">
        <v>6805</v>
      </c>
      <c r="L3771" t="s">
        <v>123</v>
      </c>
      <c r="M3771" t="s">
        <v>4994</v>
      </c>
      <c r="O3771" t="s">
        <v>6806</v>
      </c>
      <c r="P3771" t="s">
        <v>34586</v>
      </c>
      <c r="R3771" t="str">
        <f t="shared" si="116"/>
        <v>诸城</v>
      </c>
      <c r="S3771" t="str">
        <f t="shared" si="117"/>
        <v>0107</v>
      </c>
    </row>
    <row r="3772" spans="1:19">
      <c r="A3772" t="s">
        <v>34587</v>
      </c>
      <c r="B3772" t="s">
        <v>34588</v>
      </c>
      <c r="C3772" t="s">
        <v>49</v>
      </c>
      <c r="D3772" t="s">
        <v>34589</v>
      </c>
      <c r="E3772" t="s">
        <v>31462</v>
      </c>
      <c r="F3772" t="s">
        <v>34590</v>
      </c>
      <c r="G3772" t="s">
        <v>34591</v>
      </c>
      <c r="H3772" t="s">
        <v>34592</v>
      </c>
      <c r="I3772" t="s">
        <v>12119</v>
      </c>
      <c r="J3772" t="s">
        <v>8943</v>
      </c>
      <c r="K3772" t="s">
        <v>8944</v>
      </c>
      <c r="L3772" t="s">
        <v>1136</v>
      </c>
      <c r="M3772" t="s">
        <v>8945</v>
      </c>
      <c r="O3772" t="s">
        <v>8946</v>
      </c>
      <c r="P3772" t="s">
        <v>34593</v>
      </c>
      <c r="R3772" t="str">
        <f t="shared" si="116"/>
        <v>昌乐</v>
      </c>
      <c r="S3772" t="str">
        <f t="shared" si="117"/>
        <v>0107</v>
      </c>
    </row>
    <row r="3773" spans="1:19">
      <c r="A3773" t="s">
        <v>34594</v>
      </c>
      <c r="B3773" t="s">
        <v>34595</v>
      </c>
      <c r="C3773" t="s">
        <v>49</v>
      </c>
      <c r="D3773" t="s">
        <v>34596</v>
      </c>
      <c r="E3773" t="s">
        <v>31462</v>
      </c>
      <c r="F3773" t="s">
        <v>34597</v>
      </c>
      <c r="G3773" t="s">
        <v>34598</v>
      </c>
      <c r="H3773" t="s">
        <v>34599</v>
      </c>
      <c r="I3773" t="s">
        <v>5282</v>
      </c>
      <c r="J3773" t="s">
        <v>34600</v>
      </c>
      <c r="K3773" t="s">
        <v>34601</v>
      </c>
      <c r="L3773" t="s">
        <v>77</v>
      </c>
      <c r="M3773" t="s">
        <v>5145</v>
      </c>
      <c r="O3773" t="s">
        <v>34602</v>
      </c>
      <c r="P3773" t="s">
        <v>34603</v>
      </c>
      <c r="R3773" t="str">
        <f t="shared" si="116"/>
        <v>临朐</v>
      </c>
      <c r="S3773" t="str">
        <f t="shared" si="117"/>
        <v>0107</v>
      </c>
    </row>
    <row r="3774" spans="1:19">
      <c r="A3774" t="s">
        <v>34604</v>
      </c>
      <c r="B3774" t="s">
        <v>34605</v>
      </c>
      <c r="C3774" t="s">
        <v>49</v>
      </c>
      <c r="D3774" t="s">
        <v>34606</v>
      </c>
      <c r="E3774" t="s">
        <v>31462</v>
      </c>
      <c r="F3774" t="s">
        <v>34607</v>
      </c>
      <c r="G3774" t="s">
        <v>34608</v>
      </c>
      <c r="H3774" t="s">
        <v>34609</v>
      </c>
      <c r="I3774" t="s">
        <v>4841</v>
      </c>
      <c r="J3774" t="s">
        <v>12985</v>
      </c>
      <c r="K3774" t="s">
        <v>12986</v>
      </c>
      <c r="L3774" t="s">
        <v>105</v>
      </c>
      <c r="M3774" t="s">
        <v>5769</v>
      </c>
      <c r="O3774" t="s">
        <v>12987</v>
      </c>
      <c r="P3774" t="s">
        <v>34610</v>
      </c>
      <c r="R3774" t="str">
        <f t="shared" si="116"/>
        <v>寿光</v>
      </c>
      <c r="S3774" t="str">
        <f t="shared" si="117"/>
        <v>0107</v>
      </c>
    </row>
    <row r="3775" spans="1:19">
      <c r="A3775" t="s">
        <v>34611</v>
      </c>
      <c r="B3775" t="s">
        <v>34612</v>
      </c>
      <c r="C3775" t="s">
        <v>49</v>
      </c>
      <c r="D3775" t="s">
        <v>34613</v>
      </c>
      <c r="E3775" t="s">
        <v>30978</v>
      </c>
      <c r="F3775" t="s">
        <v>34614</v>
      </c>
      <c r="G3775" t="s">
        <v>34615</v>
      </c>
      <c r="H3775" t="s">
        <v>34616</v>
      </c>
      <c r="I3775" t="s">
        <v>4828</v>
      </c>
      <c r="J3775" t="s">
        <v>10453</v>
      </c>
      <c r="K3775" t="s">
        <v>10454</v>
      </c>
      <c r="L3775" t="s">
        <v>123</v>
      </c>
      <c r="M3775" t="s">
        <v>4994</v>
      </c>
      <c r="N3775" t="s">
        <v>5487</v>
      </c>
      <c r="O3775" t="s">
        <v>10455</v>
      </c>
      <c r="P3775" t="s">
        <v>34617</v>
      </c>
      <c r="R3775" t="str">
        <f t="shared" si="116"/>
        <v>诸城</v>
      </c>
      <c r="S3775" t="str">
        <f t="shared" si="117"/>
        <v>0107</v>
      </c>
    </row>
    <row r="3776" spans="1:19">
      <c r="A3776" t="s">
        <v>34618</v>
      </c>
      <c r="B3776" t="s">
        <v>34619</v>
      </c>
      <c r="C3776" t="s">
        <v>49</v>
      </c>
      <c r="D3776" t="s">
        <v>34620</v>
      </c>
      <c r="E3776" t="s">
        <v>30978</v>
      </c>
      <c r="F3776" t="s">
        <v>34621</v>
      </c>
      <c r="G3776" t="s">
        <v>34622</v>
      </c>
      <c r="H3776" t="s">
        <v>34623</v>
      </c>
      <c r="I3776" t="s">
        <v>4771</v>
      </c>
      <c r="J3776" t="s">
        <v>7125</v>
      </c>
      <c r="K3776" t="s">
        <v>7126</v>
      </c>
      <c r="L3776" t="s">
        <v>105</v>
      </c>
      <c r="M3776" t="s">
        <v>5089</v>
      </c>
      <c r="N3776" t="s">
        <v>4946</v>
      </c>
      <c r="O3776" t="s">
        <v>7127</v>
      </c>
      <c r="P3776" t="s">
        <v>34624</v>
      </c>
      <c r="Q3776" t="s">
        <v>34625</v>
      </c>
      <c r="R3776" t="str">
        <f t="shared" si="116"/>
        <v>寿光</v>
      </c>
      <c r="S3776" t="str">
        <f t="shared" si="117"/>
        <v>0107</v>
      </c>
    </row>
    <row r="3777" spans="1:19">
      <c r="A3777" t="s">
        <v>34626</v>
      </c>
      <c r="B3777" t="s">
        <v>34627</v>
      </c>
      <c r="C3777" t="s">
        <v>49</v>
      </c>
      <c r="D3777" t="s">
        <v>34628</v>
      </c>
      <c r="E3777" t="s">
        <v>34629</v>
      </c>
      <c r="F3777" t="s">
        <v>34630</v>
      </c>
      <c r="G3777" t="s">
        <v>34631</v>
      </c>
      <c r="H3777" t="s">
        <v>28076</v>
      </c>
      <c r="I3777" t="s">
        <v>4852</v>
      </c>
      <c r="J3777" t="s">
        <v>7689</v>
      </c>
      <c r="K3777" t="s">
        <v>7690</v>
      </c>
      <c r="L3777" t="s">
        <v>60</v>
      </c>
      <c r="M3777" t="s">
        <v>5999</v>
      </c>
      <c r="N3777" t="s">
        <v>4869</v>
      </c>
      <c r="O3777" t="s">
        <v>7691</v>
      </c>
      <c r="P3777" t="s">
        <v>34632</v>
      </c>
      <c r="R3777" t="str">
        <f t="shared" ref="R3777:R3840" si="118">IF(OR(LEFT(L3777,2)="高新"),"奎文",IF(LEFT(L3777,2)="峡山","坊子",IF(LEFT(L3777,2)="滨海","寒亭",LEFT(L3777,2))))</f>
        <v>奎文</v>
      </c>
      <c r="S3777" t="str">
        <f t="shared" ref="S3777:S3840" si="119">TEXT(B3777,"mmdd")</f>
        <v>0107</v>
      </c>
    </row>
    <row r="3778" spans="1:19">
      <c r="A3778" t="s">
        <v>34633</v>
      </c>
      <c r="B3778" t="s">
        <v>34634</v>
      </c>
      <c r="C3778" t="s">
        <v>49</v>
      </c>
      <c r="D3778" t="s">
        <v>34635</v>
      </c>
      <c r="E3778" t="s">
        <v>34636</v>
      </c>
      <c r="F3778" t="s">
        <v>34637</v>
      </c>
      <c r="G3778" t="s">
        <v>34638</v>
      </c>
      <c r="H3778" t="s">
        <v>34639</v>
      </c>
      <c r="I3778" t="s">
        <v>4785</v>
      </c>
      <c r="J3778" t="s">
        <v>7093</v>
      </c>
      <c r="K3778" t="s">
        <v>7094</v>
      </c>
      <c r="L3778" t="s">
        <v>1136</v>
      </c>
      <c r="M3778" t="s">
        <v>7095</v>
      </c>
      <c r="N3778" t="s">
        <v>5619</v>
      </c>
      <c r="O3778" t="s">
        <v>7096</v>
      </c>
      <c r="P3778" t="s">
        <v>34640</v>
      </c>
      <c r="Q3778" t="s">
        <v>34641</v>
      </c>
      <c r="R3778" t="str">
        <f t="shared" si="118"/>
        <v>昌乐</v>
      </c>
      <c r="S3778" t="str">
        <f t="shared" si="119"/>
        <v>0107</v>
      </c>
    </row>
    <row r="3779" spans="1:19">
      <c r="A3779" t="s">
        <v>34642</v>
      </c>
      <c r="B3779" t="s">
        <v>34643</v>
      </c>
      <c r="C3779" t="s">
        <v>49</v>
      </c>
      <c r="D3779" t="s">
        <v>34644</v>
      </c>
      <c r="E3779" t="s">
        <v>31419</v>
      </c>
      <c r="F3779" t="s">
        <v>34645</v>
      </c>
      <c r="G3779" t="s">
        <v>34646</v>
      </c>
      <c r="H3779" t="s">
        <v>34647</v>
      </c>
      <c r="I3779" t="s">
        <v>12119</v>
      </c>
      <c r="J3779" t="s">
        <v>5109</v>
      </c>
      <c r="K3779" t="s">
        <v>5110</v>
      </c>
      <c r="L3779" t="s">
        <v>50</v>
      </c>
      <c r="M3779" t="s">
        <v>5111</v>
      </c>
      <c r="N3779" t="s">
        <v>5017</v>
      </c>
      <c r="O3779" t="s">
        <v>5113</v>
      </c>
      <c r="P3779" t="s">
        <v>34648</v>
      </c>
      <c r="R3779" t="str">
        <f t="shared" si="118"/>
        <v>青州</v>
      </c>
      <c r="S3779" t="str">
        <f t="shared" si="119"/>
        <v>0107</v>
      </c>
    </row>
    <row r="3780" spans="1:19">
      <c r="A3780" t="s">
        <v>34649</v>
      </c>
      <c r="B3780" t="s">
        <v>34650</v>
      </c>
      <c r="C3780" t="s">
        <v>49</v>
      </c>
      <c r="D3780" t="s">
        <v>34651</v>
      </c>
      <c r="E3780" t="s">
        <v>31462</v>
      </c>
      <c r="F3780" t="s">
        <v>34652</v>
      </c>
      <c r="G3780" t="s">
        <v>34653</v>
      </c>
      <c r="H3780" t="s">
        <v>34654</v>
      </c>
      <c r="I3780" t="s">
        <v>12119</v>
      </c>
      <c r="J3780" t="s">
        <v>9899</v>
      </c>
      <c r="K3780" t="s">
        <v>9900</v>
      </c>
      <c r="L3780" t="s">
        <v>114</v>
      </c>
      <c r="M3780" t="s">
        <v>9901</v>
      </c>
      <c r="O3780" t="s">
        <v>9902</v>
      </c>
      <c r="P3780" t="s">
        <v>34655</v>
      </c>
      <c r="Q3780" t="s">
        <v>34656</v>
      </c>
      <c r="R3780" t="str">
        <f t="shared" si="118"/>
        <v>高密</v>
      </c>
      <c r="S3780" t="str">
        <f t="shared" si="119"/>
        <v>0107</v>
      </c>
    </row>
    <row r="3781" spans="1:19">
      <c r="A3781" t="s">
        <v>34657</v>
      </c>
      <c r="B3781" t="s">
        <v>34658</v>
      </c>
      <c r="C3781" t="s">
        <v>49</v>
      </c>
      <c r="D3781" t="s">
        <v>34659</v>
      </c>
      <c r="E3781" t="s">
        <v>31462</v>
      </c>
      <c r="F3781" t="s">
        <v>34660</v>
      </c>
      <c r="G3781" t="s">
        <v>34661</v>
      </c>
      <c r="H3781" t="s">
        <v>34662</v>
      </c>
      <c r="I3781" t="s">
        <v>5822</v>
      </c>
      <c r="J3781" t="s">
        <v>6150</v>
      </c>
      <c r="K3781" t="s">
        <v>6151</v>
      </c>
      <c r="L3781" t="s">
        <v>95</v>
      </c>
      <c r="M3781" t="s">
        <v>5709</v>
      </c>
      <c r="O3781" t="s">
        <v>6153</v>
      </c>
      <c r="P3781" t="s">
        <v>34663</v>
      </c>
      <c r="Q3781" t="s">
        <v>34664</v>
      </c>
      <c r="R3781" t="str">
        <f t="shared" si="118"/>
        <v>安丘</v>
      </c>
      <c r="S3781" t="str">
        <f t="shared" si="119"/>
        <v>0107</v>
      </c>
    </row>
    <row r="3782" spans="1:19">
      <c r="A3782" t="s">
        <v>1754</v>
      </c>
      <c r="B3782" t="s">
        <v>34665</v>
      </c>
      <c r="C3782" t="s">
        <v>49</v>
      </c>
      <c r="D3782" t="s">
        <v>34666</v>
      </c>
      <c r="E3782" t="s">
        <v>31453</v>
      </c>
      <c r="F3782" t="s">
        <v>34667</v>
      </c>
      <c r="G3782" t="s">
        <v>1752</v>
      </c>
      <c r="H3782" t="s">
        <v>34668</v>
      </c>
      <c r="I3782" t="s">
        <v>4852</v>
      </c>
      <c r="J3782" t="s">
        <v>7689</v>
      </c>
      <c r="K3782" t="s">
        <v>7690</v>
      </c>
      <c r="L3782" t="s">
        <v>60</v>
      </c>
      <c r="M3782" t="s">
        <v>5999</v>
      </c>
      <c r="O3782" t="s">
        <v>7691</v>
      </c>
      <c r="P3782" t="s">
        <v>34669</v>
      </c>
      <c r="Q3782" t="s">
        <v>31008</v>
      </c>
      <c r="R3782" t="str">
        <f t="shared" si="118"/>
        <v>奎文</v>
      </c>
      <c r="S3782" t="str">
        <f t="shared" si="119"/>
        <v>0107</v>
      </c>
    </row>
    <row r="3783" spans="1:19">
      <c r="A3783" t="s">
        <v>34670</v>
      </c>
      <c r="B3783" t="s">
        <v>34671</v>
      </c>
      <c r="C3783" t="s">
        <v>49</v>
      </c>
      <c r="D3783" t="s">
        <v>34672</v>
      </c>
      <c r="E3783" t="s">
        <v>30978</v>
      </c>
      <c r="F3783" t="s">
        <v>34673</v>
      </c>
      <c r="G3783" t="s">
        <v>34674</v>
      </c>
      <c r="H3783" t="s">
        <v>34675</v>
      </c>
      <c r="I3783" t="s">
        <v>4828</v>
      </c>
      <c r="J3783" t="s">
        <v>6423</v>
      </c>
      <c r="K3783" t="s">
        <v>6424</v>
      </c>
      <c r="L3783" t="s">
        <v>60</v>
      </c>
      <c r="M3783" t="s">
        <v>5511</v>
      </c>
      <c r="N3783" t="s">
        <v>5056</v>
      </c>
      <c r="O3783" t="s">
        <v>6425</v>
      </c>
      <c r="P3783" t="s">
        <v>34676</v>
      </c>
      <c r="Q3783" t="s">
        <v>34677</v>
      </c>
      <c r="R3783" t="str">
        <f t="shared" si="118"/>
        <v>奎文</v>
      </c>
      <c r="S3783" t="str">
        <f t="shared" si="119"/>
        <v>0107</v>
      </c>
    </row>
    <row r="3784" spans="1:19">
      <c r="A3784" t="s">
        <v>34678</v>
      </c>
      <c r="B3784" t="s">
        <v>34679</v>
      </c>
      <c r="C3784" t="s">
        <v>49</v>
      </c>
      <c r="D3784" t="s">
        <v>34680</v>
      </c>
      <c r="E3784" t="s">
        <v>34681</v>
      </c>
      <c r="F3784" t="s">
        <v>34682</v>
      </c>
      <c r="G3784" t="s">
        <v>34683</v>
      </c>
      <c r="H3784" t="s">
        <v>34684</v>
      </c>
      <c r="I3784" t="s">
        <v>4852</v>
      </c>
      <c r="J3784" t="s">
        <v>8107</v>
      </c>
      <c r="K3784" t="s">
        <v>8108</v>
      </c>
      <c r="L3784" t="s">
        <v>237</v>
      </c>
      <c r="M3784" t="s">
        <v>5247</v>
      </c>
      <c r="N3784" t="s">
        <v>5939</v>
      </c>
      <c r="O3784" t="s">
        <v>8109</v>
      </c>
      <c r="P3784" t="s">
        <v>34685</v>
      </c>
      <c r="R3784" t="str">
        <f t="shared" si="118"/>
        <v>潍城</v>
      </c>
      <c r="S3784" t="str">
        <f t="shared" si="119"/>
        <v>0107</v>
      </c>
    </row>
    <row r="3785" spans="1:19">
      <c r="A3785" t="s">
        <v>34686</v>
      </c>
      <c r="B3785" t="s">
        <v>34687</v>
      </c>
      <c r="C3785" t="s">
        <v>49</v>
      </c>
      <c r="D3785" t="s">
        <v>34688</v>
      </c>
      <c r="E3785" t="s">
        <v>26605</v>
      </c>
      <c r="F3785" t="s">
        <v>34689</v>
      </c>
      <c r="G3785" t="s">
        <v>34690</v>
      </c>
      <c r="H3785" t="s">
        <v>34691</v>
      </c>
      <c r="I3785" t="s">
        <v>4828</v>
      </c>
      <c r="J3785" t="s">
        <v>4916</v>
      </c>
      <c r="K3785" t="s">
        <v>4917</v>
      </c>
      <c r="L3785" t="s">
        <v>114</v>
      </c>
      <c r="M3785" t="s">
        <v>4918</v>
      </c>
      <c r="N3785" t="s">
        <v>4972</v>
      </c>
      <c r="O3785" t="s">
        <v>4920</v>
      </c>
      <c r="P3785" t="s">
        <v>34692</v>
      </c>
      <c r="R3785" t="str">
        <f t="shared" si="118"/>
        <v>高密</v>
      </c>
      <c r="S3785" t="str">
        <f t="shared" si="119"/>
        <v>0107</v>
      </c>
    </row>
    <row r="3786" spans="1:19">
      <c r="A3786" t="s">
        <v>34693</v>
      </c>
      <c r="B3786" t="s">
        <v>34694</v>
      </c>
      <c r="C3786" t="s">
        <v>49</v>
      </c>
      <c r="D3786" t="s">
        <v>34695</v>
      </c>
      <c r="E3786" t="s">
        <v>34696</v>
      </c>
      <c r="F3786" t="s">
        <v>34697</v>
      </c>
      <c r="G3786" t="s">
        <v>34698</v>
      </c>
      <c r="I3786" t="s">
        <v>4955</v>
      </c>
      <c r="R3786" t="str">
        <f t="shared" si="118"/>
        <v/>
      </c>
      <c r="S3786" t="str">
        <f t="shared" si="119"/>
        <v>0107</v>
      </c>
    </row>
    <row r="3787" spans="1:19">
      <c r="A3787" t="s">
        <v>34699</v>
      </c>
      <c r="B3787" t="s">
        <v>34700</v>
      </c>
      <c r="C3787" t="s">
        <v>49</v>
      </c>
      <c r="D3787" t="s">
        <v>34701</v>
      </c>
      <c r="E3787" t="s">
        <v>31462</v>
      </c>
      <c r="F3787" t="s">
        <v>34702</v>
      </c>
      <c r="G3787" t="s">
        <v>34703</v>
      </c>
      <c r="H3787" t="s">
        <v>34704</v>
      </c>
      <c r="I3787" t="s">
        <v>12119</v>
      </c>
      <c r="J3787" t="s">
        <v>10172</v>
      </c>
      <c r="K3787" t="s">
        <v>10173</v>
      </c>
      <c r="L3787" t="s">
        <v>95</v>
      </c>
      <c r="M3787" t="s">
        <v>4844</v>
      </c>
      <c r="O3787" t="s">
        <v>10174</v>
      </c>
      <c r="R3787" t="str">
        <f t="shared" si="118"/>
        <v>安丘</v>
      </c>
      <c r="S3787" t="str">
        <f t="shared" si="119"/>
        <v>0107</v>
      </c>
    </row>
    <row r="3788" spans="1:19">
      <c r="A3788" t="s">
        <v>34705</v>
      </c>
      <c r="B3788" t="s">
        <v>34706</v>
      </c>
      <c r="C3788" t="s">
        <v>49</v>
      </c>
      <c r="D3788" t="s">
        <v>34707</v>
      </c>
      <c r="E3788" t="s">
        <v>30978</v>
      </c>
      <c r="F3788" t="s">
        <v>34708</v>
      </c>
      <c r="G3788" t="s">
        <v>34709</v>
      </c>
      <c r="H3788" t="s">
        <v>34710</v>
      </c>
      <c r="I3788" t="s">
        <v>4852</v>
      </c>
      <c r="J3788" t="s">
        <v>7042</v>
      </c>
      <c r="K3788" t="s">
        <v>7043</v>
      </c>
      <c r="L3788" t="s">
        <v>60</v>
      </c>
      <c r="M3788" t="s">
        <v>4904</v>
      </c>
      <c r="N3788" t="s">
        <v>4881</v>
      </c>
      <c r="O3788" t="s">
        <v>7044</v>
      </c>
      <c r="P3788" t="s">
        <v>34711</v>
      </c>
      <c r="R3788" t="str">
        <f t="shared" si="118"/>
        <v>奎文</v>
      </c>
      <c r="S3788" t="str">
        <f t="shared" si="119"/>
        <v>0107</v>
      </c>
    </row>
    <row r="3789" spans="1:19">
      <c r="A3789" t="s">
        <v>34712</v>
      </c>
      <c r="B3789" t="s">
        <v>34713</v>
      </c>
      <c r="C3789" t="s">
        <v>49</v>
      </c>
      <c r="D3789" t="s">
        <v>34714</v>
      </c>
      <c r="E3789" t="s">
        <v>30978</v>
      </c>
      <c r="F3789" t="s">
        <v>34715</v>
      </c>
      <c r="G3789" t="s">
        <v>34716</v>
      </c>
      <c r="H3789" t="s">
        <v>34717</v>
      </c>
      <c r="I3789" t="s">
        <v>4785</v>
      </c>
      <c r="J3789" t="s">
        <v>12783</v>
      </c>
      <c r="K3789" t="s">
        <v>12784</v>
      </c>
      <c r="L3789" t="s">
        <v>105</v>
      </c>
      <c r="M3789" t="s">
        <v>5176</v>
      </c>
      <c r="N3789" t="s">
        <v>4817</v>
      </c>
      <c r="O3789" t="s">
        <v>12785</v>
      </c>
      <c r="P3789" t="s">
        <v>34718</v>
      </c>
      <c r="Q3789" t="s">
        <v>34719</v>
      </c>
      <c r="R3789" t="str">
        <f t="shared" si="118"/>
        <v>寿光</v>
      </c>
      <c r="S3789" t="str">
        <f t="shared" si="119"/>
        <v>0107</v>
      </c>
    </row>
    <row r="3790" spans="1:19">
      <c r="A3790" t="s">
        <v>34720</v>
      </c>
      <c r="B3790" t="s">
        <v>34721</v>
      </c>
      <c r="C3790" t="s">
        <v>49</v>
      </c>
      <c r="D3790" t="s">
        <v>34722</v>
      </c>
      <c r="E3790" t="s">
        <v>30978</v>
      </c>
      <c r="F3790" t="s">
        <v>34723</v>
      </c>
      <c r="G3790" t="s">
        <v>34724</v>
      </c>
      <c r="H3790" t="s">
        <v>34725</v>
      </c>
      <c r="I3790" t="s">
        <v>4813</v>
      </c>
      <c r="J3790" t="s">
        <v>10465</v>
      </c>
      <c r="K3790" t="s">
        <v>10466</v>
      </c>
      <c r="L3790" t="s">
        <v>123</v>
      </c>
      <c r="M3790" t="s">
        <v>4932</v>
      </c>
      <c r="N3790" t="s">
        <v>5056</v>
      </c>
      <c r="O3790" t="s">
        <v>10467</v>
      </c>
      <c r="P3790" t="s">
        <v>34726</v>
      </c>
      <c r="Q3790" t="s">
        <v>34727</v>
      </c>
      <c r="R3790" t="str">
        <f t="shared" si="118"/>
        <v>诸城</v>
      </c>
      <c r="S3790" t="str">
        <f t="shared" si="119"/>
        <v>0107</v>
      </c>
    </row>
    <row r="3791" spans="1:19">
      <c r="A3791" t="s">
        <v>34728</v>
      </c>
      <c r="B3791" t="s">
        <v>34729</v>
      </c>
      <c r="C3791" t="s">
        <v>49</v>
      </c>
      <c r="D3791" t="s">
        <v>34730</v>
      </c>
      <c r="E3791" t="s">
        <v>34731</v>
      </c>
      <c r="F3791" t="s">
        <v>34732</v>
      </c>
      <c r="G3791" t="s">
        <v>34733</v>
      </c>
      <c r="H3791" t="s">
        <v>34734</v>
      </c>
      <c r="I3791" t="s">
        <v>12119</v>
      </c>
      <c r="J3791" t="s">
        <v>25579</v>
      </c>
      <c r="K3791" t="s">
        <v>25580</v>
      </c>
      <c r="L3791" t="s">
        <v>105</v>
      </c>
      <c r="M3791" t="s">
        <v>5769</v>
      </c>
      <c r="N3791" t="s">
        <v>5907</v>
      </c>
      <c r="O3791" t="s">
        <v>25581</v>
      </c>
      <c r="P3791" t="s">
        <v>34735</v>
      </c>
      <c r="R3791" t="str">
        <f t="shared" si="118"/>
        <v>寿光</v>
      </c>
      <c r="S3791" t="str">
        <f t="shared" si="119"/>
        <v>0107</v>
      </c>
    </row>
    <row r="3792" spans="1:19">
      <c r="A3792" t="s">
        <v>34736</v>
      </c>
      <c r="B3792" t="s">
        <v>34737</v>
      </c>
      <c r="C3792" t="s">
        <v>49</v>
      </c>
      <c r="D3792" t="s">
        <v>34738</v>
      </c>
      <c r="E3792" t="s">
        <v>34739</v>
      </c>
      <c r="F3792" t="s">
        <v>34740</v>
      </c>
      <c r="G3792" t="s">
        <v>34741</v>
      </c>
      <c r="H3792" t="s">
        <v>34742</v>
      </c>
      <c r="I3792" t="s">
        <v>4785</v>
      </c>
      <c r="J3792" t="s">
        <v>11292</v>
      </c>
      <c r="K3792" t="s">
        <v>11293</v>
      </c>
      <c r="L3792" t="s">
        <v>86</v>
      </c>
      <c r="M3792" t="s">
        <v>11294</v>
      </c>
      <c r="N3792" t="s">
        <v>4789</v>
      </c>
      <c r="O3792" t="s">
        <v>11295</v>
      </c>
      <c r="P3792" t="s">
        <v>34743</v>
      </c>
      <c r="R3792" t="str">
        <f t="shared" si="118"/>
        <v>坊子</v>
      </c>
      <c r="S3792" t="str">
        <f t="shared" si="119"/>
        <v>0107</v>
      </c>
    </row>
    <row r="3793" spans="1:19">
      <c r="A3793" t="s">
        <v>34744</v>
      </c>
      <c r="B3793" t="s">
        <v>34745</v>
      </c>
      <c r="C3793" t="s">
        <v>49</v>
      </c>
      <c r="D3793" t="s">
        <v>34746</v>
      </c>
      <c r="E3793" t="s">
        <v>31462</v>
      </c>
      <c r="F3793" t="s">
        <v>34747</v>
      </c>
      <c r="G3793" t="s">
        <v>34748</v>
      </c>
      <c r="H3793" t="s">
        <v>34749</v>
      </c>
      <c r="I3793" t="s">
        <v>5052</v>
      </c>
      <c r="J3793" t="s">
        <v>8545</v>
      </c>
      <c r="K3793" t="s">
        <v>8546</v>
      </c>
      <c r="L3793" t="s">
        <v>60</v>
      </c>
      <c r="M3793" t="s">
        <v>5511</v>
      </c>
      <c r="O3793" t="s">
        <v>8547</v>
      </c>
      <c r="P3793" t="s">
        <v>34750</v>
      </c>
      <c r="R3793" t="str">
        <f t="shared" si="118"/>
        <v>奎文</v>
      </c>
      <c r="S3793" t="str">
        <f t="shared" si="119"/>
        <v>0107</v>
      </c>
    </row>
    <row r="3794" spans="1:19">
      <c r="A3794" t="s">
        <v>34751</v>
      </c>
      <c r="B3794" t="s">
        <v>34752</v>
      </c>
      <c r="C3794" t="s">
        <v>49</v>
      </c>
      <c r="D3794" t="s">
        <v>34753</v>
      </c>
      <c r="E3794" t="s">
        <v>33247</v>
      </c>
      <c r="F3794" t="s">
        <v>34754</v>
      </c>
      <c r="G3794" t="s">
        <v>34755</v>
      </c>
      <c r="H3794" t="s">
        <v>34756</v>
      </c>
      <c r="I3794" t="s">
        <v>4785</v>
      </c>
      <c r="J3794" t="s">
        <v>5917</v>
      </c>
      <c r="K3794" t="s">
        <v>5918</v>
      </c>
      <c r="L3794" t="s">
        <v>86</v>
      </c>
      <c r="M3794" t="s">
        <v>5919</v>
      </c>
      <c r="N3794" t="s">
        <v>4789</v>
      </c>
      <c r="O3794" t="s">
        <v>5920</v>
      </c>
      <c r="P3794" t="s">
        <v>34757</v>
      </c>
      <c r="R3794" t="str">
        <f t="shared" si="118"/>
        <v>坊子</v>
      </c>
      <c r="S3794" t="str">
        <f t="shared" si="119"/>
        <v>0107</v>
      </c>
    </row>
    <row r="3795" spans="1:19">
      <c r="A3795" t="s">
        <v>34758</v>
      </c>
      <c r="B3795" t="s">
        <v>34759</v>
      </c>
      <c r="C3795" t="s">
        <v>49</v>
      </c>
      <c r="D3795" t="s">
        <v>34760</v>
      </c>
      <c r="E3795" t="s">
        <v>31462</v>
      </c>
      <c r="F3795" t="s">
        <v>34761</v>
      </c>
      <c r="G3795" t="s">
        <v>34762</v>
      </c>
      <c r="H3795" t="s">
        <v>34763</v>
      </c>
      <c r="I3795" t="s">
        <v>12119</v>
      </c>
      <c r="J3795" t="s">
        <v>9760</v>
      </c>
      <c r="K3795" t="s">
        <v>9761</v>
      </c>
      <c r="L3795" t="s">
        <v>60</v>
      </c>
      <c r="M3795" t="s">
        <v>5999</v>
      </c>
      <c r="O3795" t="s">
        <v>9762</v>
      </c>
      <c r="P3795" t="s">
        <v>34764</v>
      </c>
      <c r="R3795" t="str">
        <f t="shared" si="118"/>
        <v>奎文</v>
      </c>
      <c r="S3795" t="str">
        <f t="shared" si="119"/>
        <v>0107</v>
      </c>
    </row>
    <row r="3796" spans="1:19">
      <c r="A3796" t="s">
        <v>34765</v>
      </c>
      <c r="B3796" t="s">
        <v>34766</v>
      </c>
      <c r="C3796" t="s">
        <v>49</v>
      </c>
      <c r="D3796" t="s">
        <v>34767</v>
      </c>
      <c r="E3796" t="s">
        <v>31020</v>
      </c>
      <c r="F3796" t="s">
        <v>34768</v>
      </c>
      <c r="G3796" t="s">
        <v>34769</v>
      </c>
      <c r="H3796" t="s">
        <v>34770</v>
      </c>
      <c r="I3796" t="s">
        <v>12844</v>
      </c>
      <c r="J3796" t="s">
        <v>7278</v>
      </c>
      <c r="K3796" t="s">
        <v>7279</v>
      </c>
      <c r="L3796" t="s">
        <v>105</v>
      </c>
      <c r="M3796" t="s">
        <v>5089</v>
      </c>
      <c r="N3796" t="s">
        <v>4845</v>
      </c>
      <c r="O3796" t="s">
        <v>7280</v>
      </c>
      <c r="P3796" t="s">
        <v>34771</v>
      </c>
      <c r="Q3796" t="s">
        <v>34772</v>
      </c>
      <c r="R3796" t="str">
        <f t="shared" si="118"/>
        <v>寿光</v>
      </c>
      <c r="S3796" t="str">
        <f t="shared" si="119"/>
        <v>0107</v>
      </c>
    </row>
    <row r="3797" spans="1:19">
      <c r="A3797" t="s">
        <v>34773</v>
      </c>
      <c r="B3797" t="s">
        <v>34774</v>
      </c>
      <c r="C3797" t="s">
        <v>49</v>
      </c>
      <c r="D3797" t="s">
        <v>34775</v>
      </c>
      <c r="E3797" t="s">
        <v>31462</v>
      </c>
      <c r="F3797" t="s">
        <v>34776</v>
      </c>
      <c r="G3797" t="s">
        <v>34777</v>
      </c>
      <c r="H3797" t="s">
        <v>34778</v>
      </c>
      <c r="I3797" t="s">
        <v>5066</v>
      </c>
      <c r="J3797" t="s">
        <v>19912</v>
      </c>
      <c r="K3797" t="s">
        <v>19913</v>
      </c>
      <c r="L3797" t="s">
        <v>77</v>
      </c>
      <c r="M3797" t="s">
        <v>5733</v>
      </c>
      <c r="O3797" t="s">
        <v>19914</v>
      </c>
      <c r="P3797" t="s">
        <v>34779</v>
      </c>
      <c r="Q3797" t="s">
        <v>34780</v>
      </c>
      <c r="R3797" t="str">
        <f t="shared" si="118"/>
        <v>临朐</v>
      </c>
      <c r="S3797" t="str">
        <f t="shared" si="119"/>
        <v>0107</v>
      </c>
    </row>
    <row r="3798" spans="1:19">
      <c r="A3798" t="s">
        <v>34781</v>
      </c>
      <c r="B3798" t="s">
        <v>34782</v>
      </c>
      <c r="C3798" t="s">
        <v>49</v>
      </c>
      <c r="D3798" t="s">
        <v>34783</v>
      </c>
      <c r="E3798" t="s">
        <v>31462</v>
      </c>
      <c r="F3798" t="s">
        <v>34784</v>
      </c>
      <c r="G3798" t="s">
        <v>34785</v>
      </c>
      <c r="H3798" t="s">
        <v>34786</v>
      </c>
      <c r="I3798" t="s">
        <v>4841</v>
      </c>
      <c r="J3798" t="s">
        <v>15948</v>
      </c>
      <c r="K3798" t="s">
        <v>15949</v>
      </c>
      <c r="L3798" t="s">
        <v>148</v>
      </c>
      <c r="M3798" t="s">
        <v>6391</v>
      </c>
      <c r="O3798" t="s">
        <v>15950</v>
      </c>
      <c r="P3798" t="s">
        <v>34787</v>
      </c>
      <c r="Q3798" t="s">
        <v>34788</v>
      </c>
      <c r="R3798" t="str">
        <f t="shared" si="118"/>
        <v>寒亭</v>
      </c>
      <c r="S3798" t="str">
        <f t="shared" si="119"/>
        <v>0107</v>
      </c>
    </row>
    <row r="3799" spans="1:19">
      <c r="A3799" t="s">
        <v>34789</v>
      </c>
      <c r="B3799" t="s">
        <v>34790</v>
      </c>
      <c r="C3799" t="s">
        <v>49</v>
      </c>
      <c r="D3799" t="s">
        <v>34791</v>
      </c>
      <c r="E3799" t="s">
        <v>34792</v>
      </c>
      <c r="F3799" t="s">
        <v>34793</v>
      </c>
      <c r="G3799" t="s">
        <v>34794</v>
      </c>
      <c r="H3799" t="s">
        <v>34795</v>
      </c>
      <c r="I3799" t="s">
        <v>4813</v>
      </c>
      <c r="J3799" t="s">
        <v>11207</v>
      </c>
      <c r="K3799" t="s">
        <v>11208</v>
      </c>
      <c r="L3799" t="s">
        <v>123</v>
      </c>
      <c r="M3799" t="s">
        <v>7767</v>
      </c>
      <c r="N3799" t="s">
        <v>5112</v>
      </c>
      <c r="O3799" t="s">
        <v>11209</v>
      </c>
      <c r="P3799" t="s">
        <v>34796</v>
      </c>
      <c r="R3799" t="str">
        <f t="shared" si="118"/>
        <v>诸城</v>
      </c>
      <c r="S3799" t="str">
        <f t="shared" si="119"/>
        <v>0107</v>
      </c>
    </row>
    <row r="3800" spans="1:19">
      <c r="A3800" t="s">
        <v>34797</v>
      </c>
      <c r="B3800" t="s">
        <v>34798</v>
      </c>
      <c r="C3800" t="s">
        <v>49</v>
      </c>
      <c r="D3800" t="s">
        <v>34799</v>
      </c>
      <c r="E3800" t="s">
        <v>30978</v>
      </c>
      <c r="F3800" t="s">
        <v>34800</v>
      </c>
      <c r="G3800" t="s">
        <v>34801</v>
      </c>
      <c r="H3800" t="s">
        <v>34802</v>
      </c>
      <c r="I3800" t="s">
        <v>4785</v>
      </c>
      <c r="J3800" t="s">
        <v>6348</v>
      </c>
      <c r="K3800" t="s">
        <v>6349</v>
      </c>
      <c r="L3800" t="s">
        <v>114</v>
      </c>
      <c r="M3800" t="s">
        <v>5486</v>
      </c>
      <c r="N3800" t="s">
        <v>4881</v>
      </c>
      <c r="O3800" t="s">
        <v>6350</v>
      </c>
      <c r="P3800" t="s">
        <v>34803</v>
      </c>
      <c r="Q3800" t="s">
        <v>34804</v>
      </c>
      <c r="R3800" t="str">
        <f t="shared" si="118"/>
        <v>高密</v>
      </c>
      <c r="S3800" t="str">
        <f t="shared" si="119"/>
        <v>0107</v>
      </c>
    </row>
    <row r="3801" spans="1:19">
      <c r="A3801" t="s">
        <v>34805</v>
      </c>
      <c r="B3801" t="s">
        <v>34806</v>
      </c>
      <c r="C3801" t="s">
        <v>49</v>
      </c>
      <c r="D3801" t="s">
        <v>34807</v>
      </c>
      <c r="E3801" t="s">
        <v>31462</v>
      </c>
      <c r="F3801" t="s">
        <v>34808</v>
      </c>
      <c r="G3801" t="s">
        <v>34809</v>
      </c>
      <c r="H3801" t="s">
        <v>34810</v>
      </c>
      <c r="I3801" t="s">
        <v>12119</v>
      </c>
      <c r="J3801" t="s">
        <v>24148</v>
      </c>
      <c r="K3801" t="s">
        <v>24149</v>
      </c>
      <c r="L3801" t="s">
        <v>123</v>
      </c>
      <c r="M3801" t="s">
        <v>6022</v>
      </c>
      <c r="O3801" t="s">
        <v>24150</v>
      </c>
      <c r="P3801" t="s">
        <v>34811</v>
      </c>
      <c r="R3801" t="str">
        <f t="shared" si="118"/>
        <v>诸城</v>
      </c>
      <c r="S3801" t="str">
        <f t="shared" si="119"/>
        <v>0107</v>
      </c>
    </row>
    <row r="3802" spans="1:19">
      <c r="A3802" t="s">
        <v>34812</v>
      </c>
      <c r="B3802" t="s">
        <v>34813</v>
      </c>
      <c r="C3802" t="s">
        <v>49</v>
      </c>
      <c r="D3802" t="s">
        <v>34814</v>
      </c>
      <c r="E3802" t="s">
        <v>34815</v>
      </c>
      <c r="F3802" t="s">
        <v>34816</v>
      </c>
      <c r="G3802" t="s">
        <v>34817</v>
      </c>
      <c r="H3802" t="s">
        <v>34818</v>
      </c>
      <c r="I3802" t="s">
        <v>4852</v>
      </c>
      <c r="J3802" t="s">
        <v>5316</v>
      </c>
      <c r="K3802" t="s">
        <v>5317</v>
      </c>
      <c r="L3802" t="s">
        <v>375</v>
      </c>
      <c r="M3802" t="s">
        <v>5318</v>
      </c>
      <c r="N3802" t="s">
        <v>4789</v>
      </c>
      <c r="O3802" t="s">
        <v>5319</v>
      </c>
      <c r="P3802" t="s">
        <v>34819</v>
      </c>
      <c r="Q3802" t="s">
        <v>34820</v>
      </c>
      <c r="R3802" t="str">
        <f t="shared" si="118"/>
        <v>昌邑</v>
      </c>
      <c r="S3802" t="str">
        <f t="shared" si="119"/>
        <v>0107</v>
      </c>
    </row>
    <row r="3803" spans="1:19">
      <c r="A3803" t="s">
        <v>34821</v>
      </c>
      <c r="B3803" t="s">
        <v>34822</v>
      </c>
      <c r="C3803" t="s">
        <v>49</v>
      </c>
      <c r="D3803" t="s">
        <v>34823</v>
      </c>
      <c r="E3803" t="s">
        <v>34824</v>
      </c>
      <c r="F3803" t="s">
        <v>34825</v>
      </c>
      <c r="G3803" t="s">
        <v>34826</v>
      </c>
      <c r="H3803" t="s">
        <v>34827</v>
      </c>
      <c r="I3803" t="s">
        <v>5560</v>
      </c>
      <c r="J3803" t="s">
        <v>20972</v>
      </c>
      <c r="K3803" t="s">
        <v>20973</v>
      </c>
      <c r="L3803" t="s">
        <v>123</v>
      </c>
      <c r="M3803" t="s">
        <v>5364</v>
      </c>
      <c r="N3803" t="s">
        <v>4881</v>
      </c>
      <c r="O3803" t="s">
        <v>20974</v>
      </c>
      <c r="P3803" t="s">
        <v>34828</v>
      </c>
      <c r="Q3803" t="s">
        <v>34829</v>
      </c>
      <c r="R3803" t="str">
        <f t="shared" si="118"/>
        <v>诸城</v>
      </c>
      <c r="S3803" t="str">
        <f t="shared" si="119"/>
        <v>0107</v>
      </c>
    </row>
    <row r="3804" spans="1:19">
      <c r="A3804" t="s">
        <v>34830</v>
      </c>
      <c r="B3804" t="s">
        <v>34831</v>
      </c>
      <c r="C3804" t="s">
        <v>49</v>
      </c>
      <c r="D3804" t="s">
        <v>34832</v>
      </c>
      <c r="E3804" t="s">
        <v>31462</v>
      </c>
      <c r="F3804" t="s">
        <v>34833</v>
      </c>
      <c r="G3804" t="s">
        <v>34834</v>
      </c>
      <c r="H3804" t="s">
        <v>34835</v>
      </c>
      <c r="I3804" t="s">
        <v>12119</v>
      </c>
      <c r="J3804" t="s">
        <v>24148</v>
      </c>
      <c r="K3804" t="s">
        <v>24149</v>
      </c>
      <c r="L3804" t="s">
        <v>123</v>
      </c>
      <c r="M3804" t="s">
        <v>6022</v>
      </c>
      <c r="O3804" t="s">
        <v>24150</v>
      </c>
      <c r="P3804" t="s">
        <v>34836</v>
      </c>
      <c r="Q3804" t="s">
        <v>34837</v>
      </c>
      <c r="R3804" t="str">
        <f t="shared" si="118"/>
        <v>诸城</v>
      </c>
      <c r="S3804" t="str">
        <f t="shared" si="119"/>
        <v>0107</v>
      </c>
    </row>
    <row r="3805" spans="1:19">
      <c r="A3805" t="s">
        <v>34838</v>
      </c>
      <c r="B3805" t="s">
        <v>34839</v>
      </c>
      <c r="C3805" t="s">
        <v>49</v>
      </c>
      <c r="D3805" t="s">
        <v>34840</v>
      </c>
      <c r="E3805" t="s">
        <v>31453</v>
      </c>
      <c r="F3805" t="s">
        <v>34841</v>
      </c>
      <c r="G3805" t="s">
        <v>34842</v>
      </c>
      <c r="H3805" t="s">
        <v>34843</v>
      </c>
      <c r="I3805" t="s">
        <v>5066</v>
      </c>
      <c r="J3805" t="s">
        <v>23372</v>
      </c>
      <c r="K3805" t="s">
        <v>23373</v>
      </c>
      <c r="L3805" t="s">
        <v>77</v>
      </c>
      <c r="M3805" t="s">
        <v>16744</v>
      </c>
      <c r="O3805" t="s">
        <v>23374</v>
      </c>
      <c r="P3805" t="s">
        <v>34844</v>
      </c>
      <c r="R3805" t="str">
        <f t="shared" si="118"/>
        <v>临朐</v>
      </c>
      <c r="S3805" t="str">
        <f t="shared" si="119"/>
        <v>0107</v>
      </c>
    </row>
    <row r="3806" spans="1:19">
      <c r="A3806" t="s">
        <v>34845</v>
      </c>
      <c r="B3806" t="s">
        <v>34846</v>
      </c>
      <c r="C3806" t="s">
        <v>49</v>
      </c>
      <c r="D3806" t="s">
        <v>34847</v>
      </c>
      <c r="E3806" t="s">
        <v>31462</v>
      </c>
      <c r="F3806" t="s">
        <v>34848</v>
      </c>
      <c r="G3806" t="s">
        <v>34849</v>
      </c>
      <c r="H3806" t="s">
        <v>34850</v>
      </c>
      <c r="I3806" t="s">
        <v>4852</v>
      </c>
      <c r="J3806" t="s">
        <v>8139</v>
      </c>
      <c r="K3806" t="s">
        <v>8140</v>
      </c>
      <c r="L3806" t="s">
        <v>105</v>
      </c>
      <c r="M3806" t="s">
        <v>6055</v>
      </c>
      <c r="O3806" t="s">
        <v>8141</v>
      </c>
      <c r="P3806" t="s">
        <v>34851</v>
      </c>
      <c r="R3806" t="str">
        <f t="shared" si="118"/>
        <v>寿光</v>
      </c>
      <c r="S3806" t="str">
        <f t="shared" si="119"/>
        <v>0107</v>
      </c>
    </row>
    <row r="3807" spans="1:19">
      <c r="A3807" t="s">
        <v>34852</v>
      </c>
      <c r="B3807" t="s">
        <v>34853</v>
      </c>
      <c r="C3807" t="s">
        <v>49</v>
      </c>
      <c r="D3807" t="s">
        <v>34854</v>
      </c>
      <c r="E3807" t="s">
        <v>34855</v>
      </c>
      <c r="F3807" t="s">
        <v>34856</v>
      </c>
      <c r="G3807" t="s">
        <v>34857</v>
      </c>
      <c r="H3807" t="s">
        <v>34858</v>
      </c>
      <c r="I3807" t="s">
        <v>4852</v>
      </c>
      <c r="J3807" t="s">
        <v>5636</v>
      </c>
      <c r="K3807" t="s">
        <v>5906</v>
      </c>
      <c r="L3807" t="s">
        <v>77</v>
      </c>
      <c r="M3807" t="s">
        <v>5145</v>
      </c>
      <c r="N3807" t="s">
        <v>5112</v>
      </c>
      <c r="O3807" t="s">
        <v>5908</v>
      </c>
      <c r="P3807" t="s">
        <v>34859</v>
      </c>
      <c r="Q3807" t="s">
        <v>28875</v>
      </c>
      <c r="R3807" t="str">
        <f t="shared" si="118"/>
        <v>临朐</v>
      </c>
      <c r="S3807" t="str">
        <f t="shared" si="119"/>
        <v>0107</v>
      </c>
    </row>
    <row r="3808" spans="1:19">
      <c r="A3808" t="s">
        <v>34860</v>
      </c>
      <c r="B3808" t="s">
        <v>34861</v>
      </c>
      <c r="C3808" t="s">
        <v>49</v>
      </c>
      <c r="D3808" t="s">
        <v>34862</v>
      </c>
      <c r="E3808" t="s">
        <v>34863</v>
      </c>
      <c r="F3808" t="s">
        <v>34864</v>
      </c>
      <c r="G3808" t="s">
        <v>34865</v>
      </c>
      <c r="H3808" t="s">
        <v>34866</v>
      </c>
      <c r="I3808" t="s">
        <v>5066</v>
      </c>
      <c r="J3808" t="s">
        <v>9171</v>
      </c>
      <c r="K3808" t="s">
        <v>9172</v>
      </c>
      <c r="L3808" t="s">
        <v>105</v>
      </c>
      <c r="M3808" t="s">
        <v>5769</v>
      </c>
      <c r="N3808" t="s">
        <v>4933</v>
      </c>
      <c r="O3808" t="s">
        <v>9173</v>
      </c>
      <c r="P3808" t="s">
        <v>34867</v>
      </c>
      <c r="Q3808" t="s">
        <v>34868</v>
      </c>
      <c r="R3808" t="str">
        <f t="shared" si="118"/>
        <v>寿光</v>
      </c>
      <c r="S3808" t="str">
        <f t="shared" si="119"/>
        <v>0107</v>
      </c>
    </row>
    <row r="3809" spans="1:19">
      <c r="A3809" t="s">
        <v>34869</v>
      </c>
      <c r="B3809" t="s">
        <v>34870</v>
      </c>
      <c r="C3809" t="s">
        <v>49</v>
      </c>
      <c r="D3809" t="s">
        <v>34871</v>
      </c>
      <c r="E3809" t="s">
        <v>34872</v>
      </c>
      <c r="F3809" t="s">
        <v>34873</v>
      </c>
      <c r="G3809" t="s">
        <v>34874</v>
      </c>
      <c r="H3809" t="s">
        <v>34875</v>
      </c>
      <c r="I3809" t="s">
        <v>5066</v>
      </c>
      <c r="J3809" t="s">
        <v>5122</v>
      </c>
      <c r="K3809" t="s">
        <v>5123</v>
      </c>
      <c r="N3809" t="s">
        <v>5421</v>
      </c>
      <c r="O3809" t="s">
        <v>5124</v>
      </c>
      <c r="R3809" t="str">
        <f t="shared" si="118"/>
        <v/>
      </c>
      <c r="S3809" t="str">
        <f t="shared" si="119"/>
        <v>0107</v>
      </c>
    </row>
    <row r="3810" spans="1:19">
      <c r="A3810" t="s">
        <v>34876</v>
      </c>
      <c r="B3810" t="s">
        <v>34877</v>
      </c>
      <c r="C3810" t="s">
        <v>49</v>
      </c>
      <c r="D3810" t="s">
        <v>34878</v>
      </c>
      <c r="E3810" t="s">
        <v>31462</v>
      </c>
      <c r="F3810" t="s">
        <v>34879</v>
      </c>
      <c r="G3810" t="s">
        <v>34880</v>
      </c>
      <c r="H3810" t="s">
        <v>34881</v>
      </c>
      <c r="I3810" t="s">
        <v>12119</v>
      </c>
      <c r="J3810" t="s">
        <v>6053</v>
      </c>
      <c r="K3810" t="s">
        <v>6054</v>
      </c>
      <c r="L3810" t="s">
        <v>105</v>
      </c>
      <c r="M3810" t="s">
        <v>6055</v>
      </c>
      <c r="O3810" t="s">
        <v>6056</v>
      </c>
      <c r="P3810" t="s">
        <v>34882</v>
      </c>
      <c r="Q3810" t="s">
        <v>34883</v>
      </c>
      <c r="R3810" t="str">
        <f t="shared" si="118"/>
        <v>寿光</v>
      </c>
      <c r="S3810" t="str">
        <f t="shared" si="119"/>
        <v>0107</v>
      </c>
    </row>
    <row r="3811" spans="1:19">
      <c r="A3811" t="s">
        <v>34884</v>
      </c>
      <c r="B3811" t="s">
        <v>34885</v>
      </c>
      <c r="C3811" t="s">
        <v>49</v>
      </c>
      <c r="D3811" t="s">
        <v>34886</v>
      </c>
      <c r="E3811" t="s">
        <v>31462</v>
      </c>
      <c r="F3811" t="s">
        <v>34887</v>
      </c>
      <c r="G3811" t="s">
        <v>34888</v>
      </c>
      <c r="H3811" t="s">
        <v>34889</v>
      </c>
      <c r="I3811" t="s">
        <v>12500</v>
      </c>
      <c r="J3811" t="s">
        <v>6878</v>
      </c>
      <c r="K3811" t="s">
        <v>6879</v>
      </c>
      <c r="L3811" t="s">
        <v>95</v>
      </c>
      <c r="M3811" t="s">
        <v>4844</v>
      </c>
      <c r="O3811" t="s">
        <v>6880</v>
      </c>
      <c r="P3811" t="s">
        <v>34890</v>
      </c>
      <c r="Q3811" t="s">
        <v>34891</v>
      </c>
      <c r="R3811" t="str">
        <f t="shared" si="118"/>
        <v>安丘</v>
      </c>
      <c r="S3811" t="str">
        <f t="shared" si="119"/>
        <v>0107</v>
      </c>
    </row>
    <row r="3812" spans="1:19">
      <c r="A3812" t="s">
        <v>34892</v>
      </c>
      <c r="B3812" t="s">
        <v>34893</v>
      </c>
      <c r="C3812" t="s">
        <v>49</v>
      </c>
      <c r="D3812" t="s">
        <v>34894</v>
      </c>
      <c r="E3812" t="s">
        <v>34895</v>
      </c>
      <c r="F3812" t="s">
        <v>34896</v>
      </c>
      <c r="G3812" t="s">
        <v>34897</v>
      </c>
      <c r="H3812" t="s">
        <v>34898</v>
      </c>
      <c r="I3812" t="s">
        <v>4852</v>
      </c>
      <c r="J3812" t="s">
        <v>6804</v>
      </c>
      <c r="K3812" t="s">
        <v>6805</v>
      </c>
      <c r="L3812" t="s">
        <v>123</v>
      </c>
      <c r="M3812" t="s">
        <v>4994</v>
      </c>
      <c r="N3812" t="s">
        <v>4972</v>
      </c>
      <c r="O3812" t="s">
        <v>6806</v>
      </c>
      <c r="P3812" t="s">
        <v>34899</v>
      </c>
      <c r="R3812" t="str">
        <f t="shared" si="118"/>
        <v>诸城</v>
      </c>
      <c r="S3812" t="str">
        <f t="shared" si="119"/>
        <v>0107</v>
      </c>
    </row>
    <row r="3813" spans="1:19">
      <c r="A3813" t="s">
        <v>34900</v>
      </c>
      <c r="B3813" t="s">
        <v>34901</v>
      </c>
      <c r="C3813" t="s">
        <v>49</v>
      </c>
      <c r="D3813" t="s">
        <v>34902</v>
      </c>
      <c r="E3813" t="s">
        <v>30978</v>
      </c>
      <c r="F3813" t="s">
        <v>34903</v>
      </c>
      <c r="G3813" t="s">
        <v>34904</v>
      </c>
      <c r="H3813" t="s">
        <v>34905</v>
      </c>
      <c r="I3813" t="s">
        <v>4828</v>
      </c>
      <c r="J3813" t="s">
        <v>6517</v>
      </c>
      <c r="K3813" t="s">
        <v>6518</v>
      </c>
      <c r="L3813" t="s">
        <v>50</v>
      </c>
      <c r="M3813" t="s">
        <v>6207</v>
      </c>
      <c r="N3813" t="s">
        <v>5487</v>
      </c>
      <c r="O3813" t="s">
        <v>6520</v>
      </c>
      <c r="P3813" t="s">
        <v>34906</v>
      </c>
      <c r="Q3813" t="s">
        <v>34907</v>
      </c>
      <c r="R3813" t="str">
        <f t="shared" si="118"/>
        <v>青州</v>
      </c>
      <c r="S3813" t="str">
        <f t="shared" si="119"/>
        <v>0107</v>
      </c>
    </row>
    <row r="3814" spans="1:19">
      <c r="A3814" t="s">
        <v>34908</v>
      </c>
      <c r="B3814" t="s">
        <v>34909</v>
      </c>
      <c r="C3814" t="s">
        <v>49</v>
      </c>
      <c r="D3814" t="s">
        <v>34910</v>
      </c>
      <c r="E3814" t="s">
        <v>30978</v>
      </c>
      <c r="F3814" t="s">
        <v>34911</v>
      </c>
      <c r="G3814" t="s">
        <v>34912</v>
      </c>
      <c r="H3814" t="s">
        <v>34913</v>
      </c>
      <c r="I3814" t="s">
        <v>5052</v>
      </c>
      <c r="J3814" t="s">
        <v>4786</v>
      </c>
      <c r="K3814" t="s">
        <v>4787</v>
      </c>
      <c r="L3814" t="s">
        <v>237</v>
      </c>
      <c r="M3814" t="s">
        <v>4788</v>
      </c>
      <c r="N3814" t="s">
        <v>4789</v>
      </c>
      <c r="O3814" t="s">
        <v>4790</v>
      </c>
      <c r="P3814" t="s">
        <v>34914</v>
      </c>
      <c r="Q3814" t="s">
        <v>34915</v>
      </c>
      <c r="R3814" t="str">
        <f t="shared" si="118"/>
        <v>潍城</v>
      </c>
      <c r="S3814" t="str">
        <f t="shared" si="119"/>
        <v>0107</v>
      </c>
    </row>
    <row r="3815" spans="1:19">
      <c r="A3815" t="s">
        <v>34916</v>
      </c>
      <c r="B3815" t="s">
        <v>34917</v>
      </c>
      <c r="C3815" t="s">
        <v>49</v>
      </c>
      <c r="D3815" t="s">
        <v>34918</v>
      </c>
      <c r="E3815" t="s">
        <v>31462</v>
      </c>
      <c r="F3815" t="s">
        <v>34919</v>
      </c>
      <c r="G3815" t="s">
        <v>34920</v>
      </c>
      <c r="H3815" t="s">
        <v>34921</v>
      </c>
      <c r="I3815" t="s">
        <v>4785</v>
      </c>
      <c r="J3815" t="s">
        <v>11556</v>
      </c>
      <c r="K3815" t="s">
        <v>11557</v>
      </c>
      <c r="L3815" t="s">
        <v>105</v>
      </c>
      <c r="M3815" t="s">
        <v>5769</v>
      </c>
      <c r="O3815" t="s">
        <v>11558</v>
      </c>
      <c r="P3815" t="s">
        <v>34922</v>
      </c>
      <c r="Q3815" t="s">
        <v>34923</v>
      </c>
      <c r="R3815" t="str">
        <f t="shared" si="118"/>
        <v>寿光</v>
      </c>
      <c r="S3815" t="str">
        <f t="shared" si="119"/>
        <v>0107</v>
      </c>
    </row>
    <row r="3816" spans="1:19">
      <c r="A3816" t="s">
        <v>34924</v>
      </c>
      <c r="B3816" t="s">
        <v>34925</v>
      </c>
      <c r="C3816" t="s">
        <v>49</v>
      </c>
      <c r="D3816" t="s">
        <v>34926</v>
      </c>
      <c r="E3816" t="s">
        <v>31462</v>
      </c>
      <c r="F3816" t="s">
        <v>34927</v>
      </c>
      <c r="G3816" t="s">
        <v>34928</v>
      </c>
      <c r="H3816" t="s">
        <v>34929</v>
      </c>
      <c r="I3816" t="s">
        <v>12119</v>
      </c>
      <c r="J3816" t="s">
        <v>8943</v>
      </c>
      <c r="K3816" t="s">
        <v>8944</v>
      </c>
      <c r="L3816" t="s">
        <v>1136</v>
      </c>
      <c r="M3816" t="s">
        <v>8945</v>
      </c>
      <c r="O3816" t="s">
        <v>8946</v>
      </c>
      <c r="P3816" t="s">
        <v>34930</v>
      </c>
      <c r="Q3816" t="s">
        <v>34931</v>
      </c>
      <c r="R3816" t="str">
        <f t="shared" si="118"/>
        <v>昌乐</v>
      </c>
      <c r="S3816" t="str">
        <f t="shared" si="119"/>
        <v>0107</v>
      </c>
    </row>
    <row r="3817" spans="1:19">
      <c r="A3817" t="s">
        <v>34932</v>
      </c>
      <c r="B3817" t="s">
        <v>34933</v>
      </c>
      <c r="C3817" t="s">
        <v>49</v>
      </c>
      <c r="D3817" t="s">
        <v>34934</v>
      </c>
      <c r="E3817" t="s">
        <v>34636</v>
      </c>
      <c r="F3817" t="s">
        <v>34935</v>
      </c>
      <c r="G3817" t="s">
        <v>34936</v>
      </c>
      <c r="H3817" t="s">
        <v>34937</v>
      </c>
      <c r="I3817" t="s">
        <v>4852</v>
      </c>
      <c r="J3817" t="s">
        <v>15948</v>
      </c>
      <c r="K3817" t="s">
        <v>15949</v>
      </c>
      <c r="L3817" t="s">
        <v>148</v>
      </c>
      <c r="M3817" t="s">
        <v>6391</v>
      </c>
      <c r="N3817" t="s">
        <v>4892</v>
      </c>
      <c r="O3817" t="s">
        <v>15950</v>
      </c>
      <c r="P3817" t="s">
        <v>34938</v>
      </c>
      <c r="R3817" t="str">
        <f t="shared" si="118"/>
        <v>寒亭</v>
      </c>
      <c r="S3817" t="str">
        <f t="shared" si="119"/>
        <v>0107</v>
      </c>
    </row>
    <row r="3818" spans="1:19">
      <c r="A3818" t="s">
        <v>34939</v>
      </c>
      <c r="B3818" t="s">
        <v>34940</v>
      </c>
      <c r="C3818" t="s">
        <v>49</v>
      </c>
      <c r="D3818" t="s">
        <v>34941</v>
      </c>
      <c r="E3818" t="s">
        <v>34942</v>
      </c>
      <c r="F3818" t="s">
        <v>34943</v>
      </c>
      <c r="G3818" t="s">
        <v>34944</v>
      </c>
      <c r="H3818" t="s">
        <v>34945</v>
      </c>
      <c r="I3818" t="s">
        <v>12119</v>
      </c>
      <c r="J3818" t="s">
        <v>6699</v>
      </c>
      <c r="K3818" t="s">
        <v>6700</v>
      </c>
      <c r="L3818" t="s">
        <v>50</v>
      </c>
      <c r="M3818" t="s">
        <v>6701</v>
      </c>
      <c r="N3818" t="s">
        <v>5112</v>
      </c>
      <c r="O3818" t="s">
        <v>6702</v>
      </c>
      <c r="P3818" t="s">
        <v>34946</v>
      </c>
      <c r="R3818" t="str">
        <f t="shared" si="118"/>
        <v>青州</v>
      </c>
      <c r="S3818" t="str">
        <f t="shared" si="119"/>
        <v>0107</v>
      </c>
    </row>
    <row r="3819" spans="1:19">
      <c r="A3819" t="s">
        <v>34947</v>
      </c>
      <c r="B3819" t="s">
        <v>34948</v>
      </c>
      <c r="C3819" t="s">
        <v>49</v>
      </c>
      <c r="D3819" t="s">
        <v>34949</v>
      </c>
      <c r="E3819" t="s">
        <v>30978</v>
      </c>
      <c r="F3819" t="s">
        <v>34950</v>
      </c>
      <c r="G3819" t="s">
        <v>34951</v>
      </c>
      <c r="H3819" t="s">
        <v>34952</v>
      </c>
      <c r="I3819" t="s">
        <v>4813</v>
      </c>
      <c r="J3819" t="s">
        <v>8069</v>
      </c>
      <c r="K3819" t="s">
        <v>8070</v>
      </c>
      <c r="L3819" t="s">
        <v>95</v>
      </c>
      <c r="M3819" t="s">
        <v>8071</v>
      </c>
      <c r="N3819" t="s">
        <v>5112</v>
      </c>
      <c r="O3819" t="s">
        <v>8073</v>
      </c>
      <c r="P3819" t="s">
        <v>34953</v>
      </c>
      <c r="Q3819" t="s">
        <v>34954</v>
      </c>
      <c r="R3819" t="str">
        <f t="shared" si="118"/>
        <v>安丘</v>
      </c>
      <c r="S3819" t="str">
        <f t="shared" si="119"/>
        <v>0107</v>
      </c>
    </row>
    <row r="3820" spans="1:19">
      <c r="A3820" t="s">
        <v>34955</v>
      </c>
      <c r="B3820" t="s">
        <v>34956</v>
      </c>
      <c r="C3820" t="s">
        <v>49</v>
      </c>
      <c r="D3820" t="s">
        <v>34957</v>
      </c>
      <c r="E3820" t="s">
        <v>33624</v>
      </c>
      <c r="F3820" t="s">
        <v>34958</v>
      </c>
      <c r="G3820" t="s">
        <v>34959</v>
      </c>
      <c r="H3820" t="s">
        <v>34960</v>
      </c>
      <c r="I3820" t="s">
        <v>5052</v>
      </c>
      <c r="J3820" t="s">
        <v>5174</v>
      </c>
      <c r="K3820" t="s">
        <v>5175</v>
      </c>
      <c r="L3820" t="s">
        <v>105</v>
      </c>
      <c r="M3820" t="s">
        <v>5176</v>
      </c>
      <c r="N3820" t="s">
        <v>4892</v>
      </c>
      <c r="O3820" t="s">
        <v>5177</v>
      </c>
      <c r="P3820" t="s">
        <v>34961</v>
      </c>
      <c r="R3820" t="str">
        <f t="shared" si="118"/>
        <v>寿光</v>
      </c>
      <c r="S3820" t="str">
        <f t="shared" si="119"/>
        <v>0107</v>
      </c>
    </row>
    <row r="3821" spans="1:19">
      <c r="A3821" t="s">
        <v>34962</v>
      </c>
      <c r="B3821" t="s">
        <v>34963</v>
      </c>
      <c r="C3821" t="s">
        <v>49</v>
      </c>
      <c r="D3821" t="s">
        <v>34964</v>
      </c>
      <c r="E3821" t="s">
        <v>31462</v>
      </c>
      <c r="F3821" t="s">
        <v>34965</v>
      </c>
      <c r="G3821" t="s">
        <v>34966</v>
      </c>
      <c r="H3821" t="s">
        <v>34967</v>
      </c>
      <c r="I3821" t="s">
        <v>4828</v>
      </c>
      <c r="J3821" t="s">
        <v>7544</v>
      </c>
      <c r="K3821" t="s">
        <v>7545</v>
      </c>
      <c r="L3821" t="s">
        <v>375</v>
      </c>
      <c r="M3821" t="s">
        <v>7334</v>
      </c>
      <c r="O3821" t="s">
        <v>7546</v>
      </c>
      <c r="P3821" t="s">
        <v>34968</v>
      </c>
      <c r="R3821" t="str">
        <f t="shared" si="118"/>
        <v>昌邑</v>
      </c>
      <c r="S3821" t="str">
        <f t="shared" si="119"/>
        <v>0107</v>
      </c>
    </row>
    <row r="3822" spans="1:19">
      <c r="A3822" t="s">
        <v>34969</v>
      </c>
      <c r="B3822" t="s">
        <v>34970</v>
      </c>
      <c r="C3822" t="s">
        <v>49</v>
      </c>
      <c r="D3822" t="s">
        <v>34971</v>
      </c>
      <c r="E3822" t="s">
        <v>34972</v>
      </c>
      <c r="F3822" t="s">
        <v>34973</v>
      </c>
      <c r="G3822" t="s">
        <v>34974</v>
      </c>
      <c r="H3822" t="s">
        <v>34975</v>
      </c>
      <c r="I3822" t="s">
        <v>4852</v>
      </c>
      <c r="J3822" t="s">
        <v>6916</v>
      </c>
      <c r="K3822" t="s">
        <v>6917</v>
      </c>
      <c r="L3822" t="s">
        <v>148</v>
      </c>
      <c r="M3822" t="s">
        <v>6918</v>
      </c>
      <c r="N3822" t="s">
        <v>5056</v>
      </c>
      <c r="O3822" t="s">
        <v>6919</v>
      </c>
      <c r="P3822" t="s">
        <v>34976</v>
      </c>
      <c r="Q3822" t="s">
        <v>34977</v>
      </c>
      <c r="R3822" t="str">
        <f t="shared" si="118"/>
        <v>寒亭</v>
      </c>
      <c r="S3822" t="str">
        <f t="shared" si="119"/>
        <v>0107</v>
      </c>
    </row>
    <row r="3823" spans="1:19">
      <c r="A3823" t="s">
        <v>34978</v>
      </c>
      <c r="B3823" t="s">
        <v>34979</v>
      </c>
      <c r="C3823" t="s">
        <v>49</v>
      </c>
      <c r="D3823" t="s">
        <v>34980</v>
      </c>
      <c r="E3823" t="s">
        <v>31534</v>
      </c>
      <c r="F3823" t="s">
        <v>34981</v>
      </c>
      <c r="G3823" t="s">
        <v>34982</v>
      </c>
      <c r="H3823" t="s">
        <v>34983</v>
      </c>
      <c r="I3823" t="s">
        <v>4852</v>
      </c>
      <c r="J3823" t="s">
        <v>8081</v>
      </c>
      <c r="K3823" t="s">
        <v>8082</v>
      </c>
      <c r="L3823" t="s">
        <v>105</v>
      </c>
      <c r="M3823" t="s">
        <v>5133</v>
      </c>
      <c r="N3823" t="s">
        <v>4892</v>
      </c>
      <c r="O3823" t="s">
        <v>8083</v>
      </c>
      <c r="P3823" t="s">
        <v>34984</v>
      </c>
      <c r="Q3823" t="s">
        <v>34985</v>
      </c>
      <c r="R3823" t="str">
        <f t="shared" si="118"/>
        <v>寿光</v>
      </c>
      <c r="S3823" t="str">
        <f t="shared" si="119"/>
        <v>0107</v>
      </c>
    </row>
    <row r="3824" spans="1:19">
      <c r="A3824" t="s">
        <v>34986</v>
      </c>
      <c r="B3824" t="s">
        <v>34987</v>
      </c>
      <c r="C3824" t="s">
        <v>49</v>
      </c>
      <c r="D3824" t="s">
        <v>34988</v>
      </c>
      <c r="E3824" t="s">
        <v>30978</v>
      </c>
      <c r="F3824" t="s">
        <v>34989</v>
      </c>
      <c r="G3824" t="s">
        <v>34990</v>
      </c>
      <c r="H3824" t="s">
        <v>34991</v>
      </c>
      <c r="I3824" t="s">
        <v>4852</v>
      </c>
      <c r="J3824" t="s">
        <v>9154</v>
      </c>
      <c r="K3824" t="s">
        <v>9155</v>
      </c>
      <c r="L3824" t="s">
        <v>60</v>
      </c>
      <c r="M3824" t="s">
        <v>4774</v>
      </c>
      <c r="N3824" t="s">
        <v>9006</v>
      </c>
      <c r="O3824" t="s">
        <v>9156</v>
      </c>
      <c r="P3824" t="s">
        <v>34992</v>
      </c>
      <c r="R3824" t="str">
        <f t="shared" si="118"/>
        <v>奎文</v>
      </c>
      <c r="S3824" t="str">
        <f t="shared" si="119"/>
        <v>0107</v>
      </c>
    </row>
    <row r="3825" spans="1:19">
      <c r="A3825" t="s">
        <v>34993</v>
      </c>
      <c r="B3825" t="s">
        <v>34994</v>
      </c>
      <c r="C3825" t="s">
        <v>49</v>
      </c>
      <c r="D3825" t="s">
        <v>34995</v>
      </c>
      <c r="E3825" t="s">
        <v>34996</v>
      </c>
      <c r="F3825" t="s">
        <v>34997</v>
      </c>
      <c r="G3825" t="s">
        <v>34998</v>
      </c>
      <c r="H3825" t="s">
        <v>34999</v>
      </c>
      <c r="I3825" t="s">
        <v>35000</v>
      </c>
      <c r="J3825" t="s">
        <v>5122</v>
      </c>
      <c r="K3825" t="s">
        <v>5123</v>
      </c>
      <c r="N3825" t="s">
        <v>4832</v>
      </c>
      <c r="O3825" t="s">
        <v>5124</v>
      </c>
      <c r="R3825" t="str">
        <f t="shared" si="118"/>
        <v/>
      </c>
      <c r="S3825" t="str">
        <f t="shared" si="119"/>
        <v>0107</v>
      </c>
    </row>
    <row r="3826" spans="1:19">
      <c r="A3826" t="s">
        <v>35001</v>
      </c>
      <c r="B3826" t="s">
        <v>35002</v>
      </c>
      <c r="C3826" t="s">
        <v>49</v>
      </c>
      <c r="D3826" t="s">
        <v>35003</v>
      </c>
      <c r="E3826" t="s">
        <v>34467</v>
      </c>
      <c r="F3826" t="s">
        <v>35004</v>
      </c>
      <c r="G3826" t="s">
        <v>35005</v>
      </c>
      <c r="H3826" t="s">
        <v>35006</v>
      </c>
      <c r="I3826" t="s">
        <v>12119</v>
      </c>
      <c r="J3826" t="s">
        <v>6804</v>
      </c>
      <c r="K3826" t="s">
        <v>6805</v>
      </c>
      <c r="L3826" t="s">
        <v>123</v>
      </c>
      <c r="M3826" t="s">
        <v>4994</v>
      </c>
      <c r="O3826" t="s">
        <v>6806</v>
      </c>
      <c r="P3826" t="s">
        <v>35007</v>
      </c>
      <c r="Q3826" t="s">
        <v>35008</v>
      </c>
      <c r="R3826" t="str">
        <f t="shared" si="118"/>
        <v>诸城</v>
      </c>
      <c r="S3826" t="str">
        <f t="shared" si="119"/>
        <v>0107</v>
      </c>
    </row>
    <row r="3827" spans="1:19">
      <c r="A3827" t="s">
        <v>35009</v>
      </c>
      <c r="B3827" t="s">
        <v>35010</v>
      </c>
      <c r="C3827" t="s">
        <v>49</v>
      </c>
      <c r="D3827" t="s">
        <v>35011</v>
      </c>
      <c r="E3827" t="s">
        <v>34475</v>
      </c>
      <c r="F3827" t="s">
        <v>35012</v>
      </c>
      <c r="G3827" t="s">
        <v>35013</v>
      </c>
      <c r="H3827" t="s">
        <v>35014</v>
      </c>
      <c r="I3827" t="s">
        <v>12119</v>
      </c>
      <c r="J3827" t="s">
        <v>6804</v>
      </c>
      <c r="K3827" t="s">
        <v>6805</v>
      </c>
      <c r="L3827" t="s">
        <v>123</v>
      </c>
      <c r="M3827" t="s">
        <v>4994</v>
      </c>
      <c r="N3827" t="s">
        <v>5112</v>
      </c>
      <c r="O3827" t="s">
        <v>6806</v>
      </c>
      <c r="P3827" t="s">
        <v>35015</v>
      </c>
      <c r="Q3827" t="s">
        <v>35016</v>
      </c>
      <c r="R3827" t="str">
        <f t="shared" si="118"/>
        <v>诸城</v>
      </c>
      <c r="S3827" t="str">
        <f t="shared" si="119"/>
        <v>0107</v>
      </c>
    </row>
    <row r="3828" spans="1:19">
      <c r="A3828" t="s">
        <v>35017</v>
      </c>
      <c r="B3828" t="s">
        <v>35018</v>
      </c>
      <c r="C3828" t="s">
        <v>49</v>
      </c>
      <c r="D3828" t="s">
        <v>35019</v>
      </c>
      <c r="E3828" t="s">
        <v>34475</v>
      </c>
      <c r="F3828" t="s">
        <v>35020</v>
      </c>
      <c r="G3828" t="s">
        <v>35021</v>
      </c>
      <c r="H3828" t="s">
        <v>35022</v>
      </c>
      <c r="I3828" t="s">
        <v>12119</v>
      </c>
      <c r="J3828" t="s">
        <v>6664</v>
      </c>
      <c r="K3828" t="s">
        <v>6665</v>
      </c>
      <c r="L3828" t="s">
        <v>60</v>
      </c>
      <c r="M3828" t="s">
        <v>5511</v>
      </c>
      <c r="N3828" t="s">
        <v>4881</v>
      </c>
      <c r="O3828" t="s">
        <v>6666</v>
      </c>
      <c r="P3828" t="s">
        <v>33691</v>
      </c>
      <c r="Q3828" t="s">
        <v>35023</v>
      </c>
      <c r="R3828" t="str">
        <f t="shared" si="118"/>
        <v>奎文</v>
      </c>
      <c r="S3828" t="str">
        <f t="shared" si="119"/>
        <v>0107</v>
      </c>
    </row>
    <row r="3829" spans="1:19">
      <c r="A3829" t="s">
        <v>35024</v>
      </c>
      <c r="B3829" t="s">
        <v>35025</v>
      </c>
      <c r="C3829" t="s">
        <v>49</v>
      </c>
      <c r="D3829" t="s">
        <v>35026</v>
      </c>
      <c r="E3829" t="s">
        <v>31020</v>
      </c>
      <c r="F3829" t="s">
        <v>35027</v>
      </c>
      <c r="G3829" t="s">
        <v>35028</v>
      </c>
      <c r="H3829" t="s">
        <v>35029</v>
      </c>
      <c r="I3829" t="s">
        <v>12500</v>
      </c>
      <c r="J3829" t="s">
        <v>8107</v>
      </c>
      <c r="K3829" t="s">
        <v>8108</v>
      </c>
      <c r="L3829" t="s">
        <v>237</v>
      </c>
      <c r="M3829" t="s">
        <v>5247</v>
      </c>
      <c r="N3829" t="s">
        <v>5619</v>
      </c>
      <c r="O3829" t="s">
        <v>8109</v>
      </c>
      <c r="P3829" t="s">
        <v>35030</v>
      </c>
      <c r="R3829" t="str">
        <f t="shared" si="118"/>
        <v>潍城</v>
      </c>
      <c r="S3829" t="str">
        <f t="shared" si="119"/>
        <v>0107</v>
      </c>
    </row>
    <row r="3830" spans="1:19">
      <c r="A3830" t="s">
        <v>35031</v>
      </c>
      <c r="B3830" t="s">
        <v>35032</v>
      </c>
      <c r="C3830" t="s">
        <v>49</v>
      </c>
      <c r="D3830" t="s">
        <v>35033</v>
      </c>
      <c r="E3830" t="s">
        <v>31462</v>
      </c>
      <c r="F3830" t="s">
        <v>35034</v>
      </c>
      <c r="G3830" t="s">
        <v>35035</v>
      </c>
      <c r="H3830" t="s">
        <v>35036</v>
      </c>
      <c r="I3830" t="s">
        <v>4785</v>
      </c>
      <c r="J3830" t="s">
        <v>10035</v>
      </c>
      <c r="K3830" t="s">
        <v>10036</v>
      </c>
      <c r="L3830" t="s">
        <v>1136</v>
      </c>
      <c r="M3830" t="s">
        <v>8945</v>
      </c>
      <c r="O3830" t="s">
        <v>10037</v>
      </c>
      <c r="P3830" t="s">
        <v>35037</v>
      </c>
      <c r="R3830" t="str">
        <f t="shared" si="118"/>
        <v>昌乐</v>
      </c>
      <c r="S3830" t="str">
        <f t="shared" si="119"/>
        <v>0107</v>
      </c>
    </row>
    <row r="3831" spans="1:19">
      <c r="A3831" t="s">
        <v>35038</v>
      </c>
      <c r="B3831" t="s">
        <v>35039</v>
      </c>
      <c r="C3831" t="s">
        <v>49</v>
      </c>
      <c r="D3831" t="s">
        <v>35040</v>
      </c>
      <c r="E3831" t="s">
        <v>31462</v>
      </c>
      <c r="F3831" t="s">
        <v>35041</v>
      </c>
      <c r="G3831" t="s">
        <v>35042</v>
      </c>
      <c r="H3831" t="s">
        <v>35043</v>
      </c>
      <c r="I3831" t="s">
        <v>4813</v>
      </c>
      <c r="J3831" t="s">
        <v>10316</v>
      </c>
      <c r="K3831" t="s">
        <v>10317</v>
      </c>
      <c r="L3831" t="s">
        <v>262</v>
      </c>
      <c r="M3831" t="s">
        <v>10318</v>
      </c>
      <c r="O3831" t="s">
        <v>10319</v>
      </c>
      <c r="P3831" t="s">
        <v>35044</v>
      </c>
      <c r="Q3831" t="s">
        <v>35045</v>
      </c>
      <c r="R3831" t="str">
        <f t="shared" si="118"/>
        <v>寒亭</v>
      </c>
      <c r="S3831" t="str">
        <f t="shared" si="119"/>
        <v>0107</v>
      </c>
    </row>
    <row r="3832" spans="1:19">
      <c r="A3832" t="s">
        <v>35046</v>
      </c>
      <c r="B3832" t="s">
        <v>35047</v>
      </c>
      <c r="C3832" t="s">
        <v>49</v>
      </c>
      <c r="D3832" t="s">
        <v>35048</v>
      </c>
      <c r="E3832" t="s">
        <v>34467</v>
      </c>
      <c r="F3832" t="s">
        <v>35049</v>
      </c>
      <c r="G3832" t="s">
        <v>35050</v>
      </c>
      <c r="H3832" t="s">
        <v>35051</v>
      </c>
      <c r="I3832" t="s">
        <v>12119</v>
      </c>
      <c r="J3832" t="s">
        <v>7332</v>
      </c>
      <c r="K3832" t="s">
        <v>7333</v>
      </c>
      <c r="L3832" t="s">
        <v>375</v>
      </c>
      <c r="M3832" t="s">
        <v>7334</v>
      </c>
      <c r="O3832" t="s">
        <v>7335</v>
      </c>
      <c r="R3832" t="str">
        <f t="shared" si="118"/>
        <v>昌邑</v>
      </c>
      <c r="S3832" t="str">
        <f t="shared" si="119"/>
        <v>0107</v>
      </c>
    </row>
    <row r="3833" spans="1:19">
      <c r="A3833" t="s">
        <v>35052</v>
      </c>
      <c r="B3833" t="s">
        <v>35053</v>
      </c>
      <c r="C3833" t="s">
        <v>49</v>
      </c>
      <c r="D3833" t="s">
        <v>35054</v>
      </c>
      <c r="E3833" t="s">
        <v>31462</v>
      </c>
      <c r="F3833" t="s">
        <v>35055</v>
      </c>
      <c r="G3833" t="s">
        <v>35056</v>
      </c>
      <c r="H3833" t="s">
        <v>35057</v>
      </c>
      <c r="I3833" t="s">
        <v>4852</v>
      </c>
      <c r="J3833" t="s">
        <v>6935</v>
      </c>
      <c r="K3833" t="s">
        <v>6936</v>
      </c>
      <c r="L3833" t="s">
        <v>50</v>
      </c>
      <c r="M3833" t="s">
        <v>4816</v>
      </c>
      <c r="O3833" t="s">
        <v>6937</v>
      </c>
      <c r="P3833" t="s">
        <v>35058</v>
      </c>
      <c r="R3833" t="str">
        <f t="shared" si="118"/>
        <v>青州</v>
      </c>
      <c r="S3833" t="str">
        <f t="shared" si="119"/>
        <v>0107</v>
      </c>
    </row>
    <row r="3834" spans="1:19">
      <c r="A3834" t="s">
        <v>1602</v>
      </c>
      <c r="B3834" t="s">
        <v>35059</v>
      </c>
      <c r="C3834" t="s">
        <v>49</v>
      </c>
      <c r="D3834" t="s">
        <v>35060</v>
      </c>
      <c r="E3834" t="s">
        <v>35061</v>
      </c>
      <c r="F3834" t="s">
        <v>35062</v>
      </c>
      <c r="G3834" t="s">
        <v>1600</v>
      </c>
      <c r="H3834" t="s">
        <v>35063</v>
      </c>
      <c r="I3834" t="s">
        <v>8721</v>
      </c>
      <c r="J3834" t="s">
        <v>8055</v>
      </c>
      <c r="K3834" t="s">
        <v>8056</v>
      </c>
      <c r="L3834" t="s">
        <v>148</v>
      </c>
      <c r="M3834" t="s">
        <v>5272</v>
      </c>
      <c r="N3834" t="s">
        <v>4881</v>
      </c>
      <c r="O3834" t="s">
        <v>8057</v>
      </c>
      <c r="P3834" t="s">
        <v>35064</v>
      </c>
      <c r="R3834" t="str">
        <f t="shared" si="118"/>
        <v>寒亭</v>
      </c>
      <c r="S3834" t="str">
        <f t="shared" si="119"/>
        <v>0107</v>
      </c>
    </row>
    <row r="3835" spans="1:19">
      <c r="A3835" t="s">
        <v>35065</v>
      </c>
      <c r="B3835" t="s">
        <v>35066</v>
      </c>
      <c r="C3835" t="s">
        <v>49</v>
      </c>
      <c r="D3835" t="s">
        <v>35067</v>
      </c>
      <c r="E3835" t="s">
        <v>30978</v>
      </c>
      <c r="F3835" t="s">
        <v>35068</v>
      </c>
      <c r="G3835" t="s">
        <v>35069</v>
      </c>
      <c r="H3835" t="s">
        <v>35070</v>
      </c>
      <c r="I3835" t="s">
        <v>4841</v>
      </c>
      <c r="J3835" t="s">
        <v>5449</v>
      </c>
      <c r="K3835" t="s">
        <v>5450</v>
      </c>
      <c r="L3835" t="s">
        <v>237</v>
      </c>
      <c r="M3835" t="s">
        <v>5247</v>
      </c>
      <c r="N3835" t="s">
        <v>7558</v>
      </c>
      <c r="O3835" t="s">
        <v>5452</v>
      </c>
      <c r="P3835" t="s">
        <v>35071</v>
      </c>
      <c r="R3835" t="str">
        <f t="shared" si="118"/>
        <v>潍城</v>
      </c>
      <c r="S3835" t="str">
        <f t="shared" si="119"/>
        <v>0107</v>
      </c>
    </row>
    <row r="3836" spans="1:19">
      <c r="A3836" t="s">
        <v>35072</v>
      </c>
      <c r="B3836" t="s">
        <v>35073</v>
      </c>
      <c r="C3836" t="s">
        <v>49</v>
      </c>
      <c r="D3836" t="s">
        <v>35074</v>
      </c>
      <c r="E3836" t="s">
        <v>34739</v>
      </c>
      <c r="F3836" t="s">
        <v>35075</v>
      </c>
      <c r="G3836" t="s">
        <v>35076</v>
      </c>
      <c r="H3836" t="s">
        <v>35077</v>
      </c>
      <c r="I3836" t="s">
        <v>5282</v>
      </c>
      <c r="J3836" t="s">
        <v>5823</v>
      </c>
      <c r="K3836" t="s">
        <v>5824</v>
      </c>
      <c r="L3836" t="s">
        <v>123</v>
      </c>
      <c r="M3836" t="s">
        <v>5825</v>
      </c>
      <c r="N3836" t="s">
        <v>5487</v>
      </c>
      <c r="O3836" t="s">
        <v>5826</v>
      </c>
      <c r="P3836" t="s">
        <v>35078</v>
      </c>
      <c r="Q3836" t="s">
        <v>35079</v>
      </c>
      <c r="R3836" t="str">
        <f t="shared" si="118"/>
        <v>诸城</v>
      </c>
      <c r="S3836" t="str">
        <f t="shared" si="119"/>
        <v>0107</v>
      </c>
    </row>
    <row r="3837" spans="1:19">
      <c r="A3837" t="s">
        <v>35080</v>
      </c>
      <c r="B3837" t="s">
        <v>35081</v>
      </c>
      <c r="C3837" t="s">
        <v>49</v>
      </c>
      <c r="D3837" t="s">
        <v>35082</v>
      </c>
      <c r="E3837" t="s">
        <v>30978</v>
      </c>
      <c r="F3837" t="s">
        <v>35083</v>
      </c>
      <c r="G3837" t="s">
        <v>35084</v>
      </c>
      <c r="H3837" t="s">
        <v>35085</v>
      </c>
      <c r="I3837" t="s">
        <v>4813</v>
      </c>
      <c r="J3837" t="s">
        <v>7600</v>
      </c>
      <c r="K3837" t="s">
        <v>7601</v>
      </c>
      <c r="L3837" t="s">
        <v>123</v>
      </c>
      <c r="M3837" t="s">
        <v>4994</v>
      </c>
      <c r="N3837" t="s">
        <v>5421</v>
      </c>
      <c r="O3837" t="s">
        <v>7602</v>
      </c>
      <c r="P3837" t="s">
        <v>35086</v>
      </c>
      <c r="Q3837" t="s">
        <v>35087</v>
      </c>
      <c r="R3837" t="str">
        <f t="shared" si="118"/>
        <v>诸城</v>
      </c>
      <c r="S3837" t="str">
        <f t="shared" si="119"/>
        <v>0107</v>
      </c>
    </row>
    <row r="3838" spans="1:19">
      <c r="A3838" t="s">
        <v>35088</v>
      </c>
      <c r="B3838" t="s">
        <v>35089</v>
      </c>
      <c r="C3838" t="s">
        <v>49</v>
      </c>
      <c r="D3838" t="s">
        <v>35090</v>
      </c>
      <c r="E3838" t="s">
        <v>30978</v>
      </c>
      <c r="F3838" t="s">
        <v>35091</v>
      </c>
      <c r="G3838" t="s">
        <v>35092</v>
      </c>
      <c r="H3838" t="s">
        <v>35093</v>
      </c>
      <c r="I3838" t="s">
        <v>4852</v>
      </c>
      <c r="J3838" t="s">
        <v>19013</v>
      </c>
      <c r="K3838" t="s">
        <v>19014</v>
      </c>
      <c r="L3838" t="s">
        <v>60</v>
      </c>
      <c r="M3838" t="s">
        <v>5888</v>
      </c>
      <c r="N3838" t="s">
        <v>4972</v>
      </c>
      <c r="O3838" t="s">
        <v>19015</v>
      </c>
      <c r="P3838" t="s">
        <v>35094</v>
      </c>
      <c r="R3838" t="str">
        <f t="shared" si="118"/>
        <v>奎文</v>
      </c>
      <c r="S3838" t="str">
        <f t="shared" si="119"/>
        <v>0107</v>
      </c>
    </row>
    <row r="3839" spans="1:19">
      <c r="A3839" t="s">
        <v>1578</v>
      </c>
      <c r="B3839" t="s">
        <v>35095</v>
      </c>
      <c r="C3839" t="s">
        <v>49</v>
      </c>
      <c r="D3839" t="s">
        <v>35096</v>
      </c>
      <c r="E3839" t="s">
        <v>30978</v>
      </c>
      <c r="F3839" t="s">
        <v>35097</v>
      </c>
      <c r="G3839" t="s">
        <v>1576</v>
      </c>
      <c r="H3839" t="s">
        <v>35098</v>
      </c>
      <c r="I3839" t="s">
        <v>4955</v>
      </c>
      <c r="J3839" t="s">
        <v>14178</v>
      </c>
      <c r="K3839" t="s">
        <v>14179</v>
      </c>
      <c r="L3839" t="s">
        <v>95</v>
      </c>
      <c r="M3839" t="s">
        <v>5709</v>
      </c>
      <c r="N3839" t="s">
        <v>4832</v>
      </c>
      <c r="O3839" t="s">
        <v>14180</v>
      </c>
      <c r="P3839" t="s">
        <v>35099</v>
      </c>
      <c r="Q3839" t="s">
        <v>35100</v>
      </c>
      <c r="R3839" t="str">
        <f t="shared" si="118"/>
        <v>安丘</v>
      </c>
      <c r="S3839" t="str">
        <f t="shared" si="119"/>
        <v>0107</v>
      </c>
    </row>
    <row r="3840" spans="1:19">
      <c r="A3840" t="s">
        <v>35101</v>
      </c>
      <c r="B3840" t="s">
        <v>35102</v>
      </c>
      <c r="C3840" t="s">
        <v>49</v>
      </c>
      <c r="D3840" t="s">
        <v>35103</v>
      </c>
      <c r="E3840" t="s">
        <v>35104</v>
      </c>
      <c r="F3840" t="s">
        <v>35105</v>
      </c>
      <c r="G3840" t="s">
        <v>35106</v>
      </c>
      <c r="H3840" t="s">
        <v>35107</v>
      </c>
      <c r="I3840" t="s">
        <v>12844</v>
      </c>
      <c r="J3840" t="s">
        <v>6689</v>
      </c>
      <c r="K3840" t="s">
        <v>6690</v>
      </c>
      <c r="L3840" t="s">
        <v>237</v>
      </c>
      <c r="M3840" t="s">
        <v>4788</v>
      </c>
      <c r="N3840" t="s">
        <v>5030</v>
      </c>
      <c r="O3840" t="s">
        <v>6691</v>
      </c>
      <c r="P3840" t="s">
        <v>35108</v>
      </c>
      <c r="Q3840" t="s">
        <v>35109</v>
      </c>
      <c r="R3840" t="str">
        <f t="shared" si="118"/>
        <v>潍城</v>
      </c>
      <c r="S3840" t="str">
        <f t="shared" si="119"/>
        <v>0107</v>
      </c>
    </row>
    <row r="3841" spans="1:19">
      <c r="A3841" t="s">
        <v>35110</v>
      </c>
      <c r="B3841" t="s">
        <v>35111</v>
      </c>
      <c r="C3841" t="s">
        <v>49</v>
      </c>
      <c r="D3841" t="s">
        <v>35112</v>
      </c>
      <c r="E3841" t="s">
        <v>30978</v>
      </c>
      <c r="F3841" t="s">
        <v>35113</v>
      </c>
      <c r="G3841" t="s">
        <v>35114</v>
      </c>
      <c r="H3841" t="s">
        <v>35115</v>
      </c>
      <c r="I3841" t="s">
        <v>4852</v>
      </c>
      <c r="J3841" t="s">
        <v>15595</v>
      </c>
      <c r="K3841" t="s">
        <v>15596</v>
      </c>
      <c r="L3841" t="s">
        <v>50</v>
      </c>
      <c r="M3841" t="s">
        <v>5721</v>
      </c>
      <c r="N3841" t="s">
        <v>5069</v>
      </c>
      <c r="O3841" t="s">
        <v>15597</v>
      </c>
      <c r="P3841" t="s">
        <v>35116</v>
      </c>
      <c r="R3841" t="str">
        <f t="shared" ref="R3841:R3904" si="120">IF(OR(LEFT(L3841,2)="高新"),"奎文",IF(LEFT(L3841,2)="峡山","坊子",IF(LEFT(L3841,2)="滨海","寒亭",LEFT(L3841,2))))</f>
        <v>青州</v>
      </c>
      <c r="S3841" t="str">
        <f t="shared" ref="S3841:S3904" si="121">TEXT(B3841,"mmdd")</f>
        <v>0107</v>
      </c>
    </row>
    <row r="3842" spans="1:19">
      <c r="A3842" t="s">
        <v>35117</v>
      </c>
      <c r="B3842" t="s">
        <v>35118</v>
      </c>
      <c r="C3842" t="s">
        <v>49</v>
      </c>
      <c r="D3842" t="s">
        <v>35119</v>
      </c>
      <c r="E3842" t="s">
        <v>30978</v>
      </c>
      <c r="F3842" t="s">
        <v>35120</v>
      </c>
      <c r="G3842" t="s">
        <v>35121</v>
      </c>
      <c r="H3842" t="s">
        <v>35122</v>
      </c>
      <c r="I3842" t="s">
        <v>4828</v>
      </c>
      <c r="J3842" t="s">
        <v>8764</v>
      </c>
      <c r="K3842" t="s">
        <v>8765</v>
      </c>
      <c r="L3842" t="s">
        <v>375</v>
      </c>
      <c r="M3842" t="s">
        <v>7334</v>
      </c>
      <c r="N3842" t="s">
        <v>5487</v>
      </c>
      <c r="O3842" t="s">
        <v>8766</v>
      </c>
      <c r="P3842" t="s">
        <v>35123</v>
      </c>
      <c r="R3842" t="str">
        <f t="shared" si="120"/>
        <v>昌邑</v>
      </c>
      <c r="S3842" t="str">
        <f t="shared" si="121"/>
        <v>0107</v>
      </c>
    </row>
    <row r="3843" spans="1:19">
      <c r="A3843" t="s">
        <v>35124</v>
      </c>
      <c r="B3843" t="s">
        <v>35125</v>
      </c>
      <c r="C3843" t="s">
        <v>49</v>
      </c>
      <c r="D3843" t="s">
        <v>35126</v>
      </c>
      <c r="E3843" t="s">
        <v>30978</v>
      </c>
      <c r="F3843" t="s">
        <v>35127</v>
      </c>
      <c r="G3843" t="s">
        <v>35128</v>
      </c>
      <c r="H3843" t="s">
        <v>35129</v>
      </c>
      <c r="I3843" t="s">
        <v>4852</v>
      </c>
      <c r="J3843" t="s">
        <v>7136</v>
      </c>
      <c r="K3843" t="s">
        <v>7137</v>
      </c>
      <c r="L3843" t="s">
        <v>77</v>
      </c>
      <c r="M3843" t="s">
        <v>4803</v>
      </c>
      <c r="N3843" t="s">
        <v>5017</v>
      </c>
      <c r="O3843" t="s">
        <v>7138</v>
      </c>
      <c r="P3843" t="s">
        <v>35130</v>
      </c>
      <c r="Q3843" t="s">
        <v>35131</v>
      </c>
      <c r="R3843" t="str">
        <f t="shared" si="120"/>
        <v>临朐</v>
      </c>
      <c r="S3843" t="str">
        <f t="shared" si="121"/>
        <v>0107</v>
      </c>
    </row>
    <row r="3844" spans="1:19">
      <c r="A3844" t="s">
        <v>35132</v>
      </c>
      <c r="B3844" t="s">
        <v>35133</v>
      </c>
      <c r="C3844" t="s">
        <v>49</v>
      </c>
      <c r="D3844" t="s">
        <v>35134</v>
      </c>
      <c r="E3844" t="s">
        <v>30978</v>
      </c>
      <c r="F3844" t="s">
        <v>35135</v>
      </c>
      <c r="G3844" t="s">
        <v>35136</v>
      </c>
      <c r="H3844" t="s">
        <v>35137</v>
      </c>
      <c r="I3844" t="s">
        <v>5407</v>
      </c>
      <c r="J3844" t="s">
        <v>8354</v>
      </c>
      <c r="K3844" t="s">
        <v>8355</v>
      </c>
      <c r="L3844" t="s">
        <v>95</v>
      </c>
      <c r="M3844" t="s">
        <v>5649</v>
      </c>
      <c r="N3844" t="s">
        <v>4789</v>
      </c>
      <c r="O3844" t="s">
        <v>8356</v>
      </c>
      <c r="P3844" t="s">
        <v>35138</v>
      </c>
      <c r="R3844" t="str">
        <f t="shared" si="120"/>
        <v>安丘</v>
      </c>
      <c r="S3844" t="str">
        <f t="shared" si="121"/>
        <v>0107</v>
      </c>
    </row>
    <row r="3845" spans="1:19">
      <c r="A3845" t="s">
        <v>35139</v>
      </c>
      <c r="B3845" t="s">
        <v>35140</v>
      </c>
      <c r="C3845" t="s">
        <v>49</v>
      </c>
      <c r="D3845" t="s">
        <v>35141</v>
      </c>
      <c r="E3845" t="s">
        <v>35142</v>
      </c>
      <c r="F3845" t="s">
        <v>35143</v>
      </c>
      <c r="G3845" t="s">
        <v>35144</v>
      </c>
      <c r="H3845" t="s">
        <v>35145</v>
      </c>
      <c r="I3845" t="s">
        <v>12119</v>
      </c>
      <c r="J3845" t="s">
        <v>20915</v>
      </c>
      <c r="K3845" t="s">
        <v>20916</v>
      </c>
      <c r="L3845" t="s">
        <v>237</v>
      </c>
      <c r="M3845" t="s">
        <v>4868</v>
      </c>
      <c r="N3845" t="s">
        <v>5939</v>
      </c>
      <c r="O3845" t="s">
        <v>20917</v>
      </c>
      <c r="P3845" t="s">
        <v>35146</v>
      </c>
      <c r="R3845" t="str">
        <f t="shared" si="120"/>
        <v>潍城</v>
      </c>
      <c r="S3845" t="str">
        <f t="shared" si="121"/>
        <v>0107</v>
      </c>
    </row>
    <row r="3846" spans="1:19">
      <c r="A3846" t="s">
        <v>35147</v>
      </c>
      <c r="B3846" t="s">
        <v>35148</v>
      </c>
      <c r="C3846" t="s">
        <v>49</v>
      </c>
      <c r="D3846" t="s">
        <v>35149</v>
      </c>
      <c r="E3846" t="s">
        <v>30978</v>
      </c>
      <c r="F3846" t="s">
        <v>35150</v>
      </c>
      <c r="G3846" t="s">
        <v>35151</v>
      </c>
      <c r="H3846" t="s">
        <v>35152</v>
      </c>
      <c r="I3846" t="s">
        <v>4852</v>
      </c>
      <c r="J3846" t="s">
        <v>11556</v>
      </c>
      <c r="K3846" t="s">
        <v>11557</v>
      </c>
      <c r="L3846" t="s">
        <v>105</v>
      </c>
      <c r="M3846" t="s">
        <v>5769</v>
      </c>
      <c r="N3846" t="s">
        <v>9006</v>
      </c>
      <c r="O3846" t="s">
        <v>11558</v>
      </c>
      <c r="P3846" t="s">
        <v>35153</v>
      </c>
      <c r="Q3846" t="s">
        <v>35154</v>
      </c>
      <c r="R3846" t="str">
        <f t="shared" si="120"/>
        <v>寿光</v>
      </c>
      <c r="S3846" t="str">
        <f t="shared" si="121"/>
        <v>0107</v>
      </c>
    </row>
    <row r="3847" spans="1:19">
      <c r="A3847" t="s">
        <v>35155</v>
      </c>
      <c r="B3847" t="s">
        <v>35156</v>
      </c>
      <c r="C3847" t="s">
        <v>49</v>
      </c>
      <c r="D3847" t="s">
        <v>35157</v>
      </c>
      <c r="E3847" t="s">
        <v>26605</v>
      </c>
      <c r="F3847" t="s">
        <v>35158</v>
      </c>
      <c r="G3847" t="s">
        <v>35159</v>
      </c>
      <c r="H3847" t="s">
        <v>35160</v>
      </c>
      <c r="I3847" t="s">
        <v>5822</v>
      </c>
      <c r="J3847" t="s">
        <v>5245</v>
      </c>
      <c r="K3847" t="s">
        <v>5246</v>
      </c>
      <c r="L3847" t="s">
        <v>237</v>
      </c>
      <c r="M3847" t="s">
        <v>5247</v>
      </c>
      <c r="N3847" t="s">
        <v>4789</v>
      </c>
      <c r="O3847" t="s">
        <v>5249</v>
      </c>
      <c r="P3847" t="s">
        <v>35161</v>
      </c>
      <c r="R3847" t="str">
        <f t="shared" si="120"/>
        <v>潍城</v>
      </c>
      <c r="S3847" t="str">
        <f t="shared" si="121"/>
        <v>0107</v>
      </c>
    </row>
    <row r="3848" spans="1:19">
      <c r="A3848" t="s">
        <v>35162</v>
      </c>
      <c r="B3848" t="s">
        <v>35163</v>
      </c>
      <c r="C3848" t="s">
        <v>49</v>
      </c>
      <c r="D3848" t="s">
        <v>35164</v>
      </c>
      <c r="E3848" t="s">
        <v>35165</v>
      </c>
      <c r="F3848" t="s">
        <v>35166</v>
      </c>
      <c r="G3848" t="s">
        <v>35167</v>
      </c>
      <c r="H3848" t="s">
        <v>35168</v>
      </c>
      <c r="I3848" t="s">
        <v>4785</v>
      </c>
      <c r="J3848" t="s">
        <v>5408</v>
      </c>
      <c r="K3848" t="s">
        <v>4280</v>
      </c>
      <c r="L3848" t="s">
        <v>375</v>
      </c>
      <c r="M3848" t="s">
        <v>5409</v>
      </c>
      <c r="N3848" t="s">
        <v>6519</v>
      </c>
      <c r="O3848" t="s">
        <v>5410</v>
      </c>
      <c r="P3848" t="s">
        <v>35169</v>
      </c>
      <c r="R3848" t="str">
        <f t="shared" si="120"/>
        <v>昌邑</v>
      </c>
      <c r="S3848" t="str">
        <f t="shared" si="121"/>
        <v>0107</v>
      </c>
    </row>
    <row r="3849" spans="1:19">
      <c r="A3849" t="s">
        <v>35170</v>
      </c>
      <c r="B3849" t="s">
        <v>35171</v>
      </c>
      <c r="C3849" t="s">
        <v>49</v>
      </c>
      <c r="D3849" t="s">
        <v>35172</v>
      </c>
      <c r="E3849" t="s">
        <v>31020</v>
      </c>
      <c r="F3849" t="s">
        <v>35173</v>
      </c>
      <c r="G3849" t="s">
        <v>35174</v>
      </c>
      <c r="H3849" t="s">
        <v>35175</v>
      </c>
      <c r="I3849" t="s">
        <v>12119</v>
      </c>
      <c r="J3849" t="s">
        <v>7125</v>
      </c>
      <c r="K3849" t="s">
        <v>7126</v>
      </c>
      <c r="L3849" t="s">
        <v>105</v>
      </c>
      <c r="M3849" t="s">
        <v>5089</v>
      </c>
      <c r="N3849" t="s">
        <v>6601</v>
      </c>
      <c r="O3849" t="s">
        <v>7127</v>
      </c>
      <c r="P3849" t="s">
        <v>35176</v>
      </c>
      <c r="Q3849" t="s">
        <v>35177</v>
      </c>
      <c r="R3849" t="str">
        <f t="shared" si="120"/>
        <v>寿光</v>
      </c>
      <c r="S3849" t="str">
        <f t="shared" si="121"/>
        <v>0107</v>
      </c>
    </row>
    <row r="3850" spans="1:19">
      <c r="A3850" t="s">
        <v>35178</v>
      </c>
      <c r="B3850" t="s">
        <v>35179</v>
      </c>
      <c r="C3850" t="s">
        <v>49</v>
      </c>
      <c r="D3850" t="s">
        <v>35180</v>
      </c>
      <c r="E3850" t="s">
        <v>30978</v>
      </c>
      <c r="F3850" t="s">
        <v>35181</v>
      </c>
      <c r="G3850" t="s">
        <v>35182</v>
      </c>
      <c r="H3850" t="s">
        <v>35183</v>
      </c>
      <c r="I3850" t="s">
        <v>4852</v>
      </c>
      <c r="J3850" t="s">
        <v>11556</v>
      </c>
      <c r="K3850" t="s">
        <v>11557</v>
      </c>
      <c r="L3850" t="s">
        <v>105</v>
      </c>
      <c r="M3850" t="s">
        <v>5769</v>
      </c>
      <c r="N3850" t="s">
        <v>5069</v>
      </c>
      <c r="O3850" t="s">
        <v>11558</v>
      </c>
      <c r="P3850" t="s">
        <v>35184</v>
      </c>
      <c r="R3850" t="str">
        <f t="shared" si="120"/>
        <v>寿光</v>
      </c>
      <c r="S3850" t="str">
        <f t="shared" si="121"/>
        <v>0107</v>
      </c>
    </row>
    <row r="3851" spans="1:19">
      <c r="A3851" t="s">
        <v>35185</v>
      </c>
      <c r="B3851" t="s">
        <v>35186</v>
      </c>
      <c r="C3851" t="s">
        <v>49</v>
      </c>
      <c r="D3851" t="s">
        <v>35187</v>
      </c>
      <c r="E3851" t="s">
        <v>30978</v>
      </c>
      <c r="F3851" t="s">
        <v>35188</v>
      </c>
      <c r="G3851" t="s">
        <v>35189</v>
      </c>
      <c r="H3851" t="s">
        <v>35190</v>
      </c>
      <c r="I3851" t="s">
        <v>5835</v>
      </c>
      <c r="J3851" t="s">
        <v>7623</v>
      </c>
      <c r="K3851" t="s">
        <v>7624</v>
      </c>
      <c r="L3851" t="s">
        <v>105</v>
      </c>
      <c r="M3851" t="s">
        <v>4945</v>
      </c>
      <c r="N3851" t="s">
        <v>5030</v>
      </c>
      <c r="P3851" t="s">
        <v>35191</v>
      </c>
      <c r="Q3851" t="s">
        <v>35192</v>
      </c>
      <c r="R3851" t="str">
        <f t="shared" si="120"/>
        <v>寿光</v>
      </c>
      <c r="S3851" t="str">
        <f t="shared" si="121"/>
        <v>0107</v>
      </c>
    </row>
    <row r="3852" spans="1:19">
      <c r="A3852" t="s">
        <v>35193</v>
      </c>
      <c r="B3852" t="s">
        <v>35194</v>
      </c>
      <c r="C3852" t="s">
        <v>49</v>
      </c>
      <c r="D3852" t="s">
        <v>35195</v>
      </c>
      <c r="E3852" t="s">
        <v>30978</v>
      </c>
      <c r="F3852" t="s">
        <v>35196</v>
      </c>
      <c r="G3852" t="s">
        <v>35197</v>
      </c>
      <c r="H3852" t="s">
        <v>35198</v>
      </c>
      <c r="I3852" t="s">
        <v>5541</v>
      </c>
      <c r="J3852" t="s">
        <v>11292</v>
      </c>
      <c r="K3852" t="s">
        <v>11293</v>
      </c>
      <c r="L3852" t="s">
        <v>86</v>
      </c>
      <c r="M3852" t="s">
        <v>11294</v>
      </c>
      <c r="N3852" t="s">
        <v>5112</v>
      </c>
      <c r="O3852" t="s">
        <v>11295</v>
      </c>
      <c r="P3852" t="s">
        <v>35199</v>
      </c>
      <c r="Q3852" t="s">
        <v>35200</v>
      </c>
      <c r="R3852" t="str">
        <f t="shared" si="120"/>
        <v>坊子</v>
      </c>
      <c r="S3852" t="str">
        <f t="shared" si="121"/>
        <v>0107</v>
      </c>
    </row>
    <row r="3853" spans="1:19">
      <c r="A3853" t="s">
        <v>35201</v>
      </c>
      <c r="B3853" t="s">
        <v>35202</v>
      </c>
      <c r="C3853" t="s">
        <v>49</v>
      </c>
      <c r="D3853" t="s">
        <v>35203</v>
      </c>
      <c r="E3853" t="s">
        <v>35204</v>
      </c>
      <c r="F3853" t="s">
        <v>35205</v>
      </c>
      <c r="G3853" t="s">
        <v>35206</v>
      </c>
      <c r="H3853" t="s">
        <v>35207</v>
      </c>
      <c r="I3853" t="s">
        <v>5822</v>
      </c>
      <c r="J3853" t="s">
        <v>9246</v>
      </c>
      <c r="K3853" t="s">
        <v>9247</v>
      </c>
      <c r="L3853" t="s">
        <v>375</v>
      </c>
      <c r="M3853" t="s">
        <v>7334</v>
      </c>
      <c r="N3853" t="s">
        <v>5030</v>
      </c>
      <c r="O3853" t="s">
        <v>9248</v>
      </c>
      <c r="P3853" t="s">
        <v>35208</v>
      </c>
      <c r="R3853" t="str">
        <f t="shared" si="120"/>
        <v>昌邑</v>
      </c>
      <c r="S3853" t="str">
        <f t="shared" si="121"/>
        <v>0107</v>
      </c>
    </row>
    <row r="3854" spans="1:19">
      <c r="A3854" t="s">
        <v>35209</v>
      </c>
      <c r="B3854" t="s">
        <v>35210</v>
      </c>
      <c r="C3854" t="s">
        <v>49</v>
      </c>
      <c r="D3854" t="s">
        <v>35211</v>
      </c>
      <c r="E3854" t="s">
        <v>30978</v>
      </c>
      <c r="F3854" t="s">
        <v>35212</v>
      </c>
      <c r="G3854" t="s">
        <v>35213</v>
      </c>
      <c r="H3854" t="s">
        <v>35214</v>
      </c>
      <c r="I3854" t="s">
        <v>4852</v>
      </c>
      <c r="J3854" t="s">
        <v>7296</v>
      </c>
      <c r="K3854" t="s">
        <v>7297</v>
      </c>
      <c r="L3854" t="s">
        <v>123</v>
      </c>
      <c r="M3854" t="s">
        <v>5854</v>
      </c>
      <c r="N3854" t="s">
        <v>5211</v>
      </c>
      <c r="O3854" t="s">
        <v>7298</v>
      </c>
      <c r="P3854" t="s">
        <v>35215</v>
      </c>
      <c r="R3854" t="str">
        <f t="shared" si="120"/>
        <v>诸城</v>
      </c>
      <c r="S3854" t="str">
        <f t="shared" si="121"/>
        <v>0107</v>
      </c>
    </row>
    <row r="3855" spans="1:19">
      <c r="A3855" t="s">
        <v>35216</v>
      </c>
      <c r="B3855" t="s">
        <v>35217</v>
      </c>
      <c r="C3855" t="s">
        <v>49</v>
      </c>
      <c r="D3855" t="s">
        <v>35218</v>
      </c>
      <c r="E3855" t="s">
        <v>30978</v>
      </c>
      <c r="F3855" t="s">
        <v>35219</v>
      </c>
      <c r="G3855" t="s">
        <v>35220</v>
      </c>
      <c r="H3855" t="s">
        <v>35221</v>
      </c>
      <c r="I3855" t="s">
        <v>7400</v>
      </c>
      <c r="J3855" t="s">
        <v>5997</v>
      </c>
      <c r="K3855" t="s">
        <v>5998</v>
      </c>
      <c r="L3855" t="s">
        <v>60</v>
      </c>
      <c r="M3855" t="s">
        <v>5999</v>
      </c>
      <c r="N3855" t="s">
        <v>4845</v>
      </c>
      <c r="O3855" t="s">
        <v>6000</v>
      </c>
      <c r="P3855" t="s">
        <v>35222</v>
      </c>
      <c r="Q3855" t="s">
        <v>35223</v>
      </c>
      <c r="R3855" t="str">
        <f t="shared" si="120"/>
        <v>奎文</v>
      </c>
      <c r="S3855" t="str">
        <f t="shared" si="121"/>
        <v>0107</v>
      </c>
    </row>
    <row r="3856" spans="1:19">
      <c r="A3856" t="s">
        <v>35224</v>
      </c>
      <c r="B3856" t="s">
        <v>35225</v>
      </c>
      <c r="C3856" t="s">
        <v>49</v>
      </c>
      <c r="D3856" t="s">
        <v>35226</v>
      </c>
      <c r="E3856" t="s">
        <v>30978</v>
      </c>
      <c r="F3856" t="s">
        <v>35227</v>
      </c>
      <c r="G3856" t="s">
        <v>35228</v>
      </c>
      <c r="H3856" t="s">
        <v>35229</v>
      </c>
      <c r="I3856" t="s">
        <v>4852</v>
      </c>
      <c r="J3856" t="s">
        <v>5597</v>
      </c>
      <c r="K3856" t="s">
        <v>5598</v>
      </c>
      <c r="L3856" t="s">
        <v>375</v>
      </c>
      <c r="M3856" t="s">
        <v>5599</v>
      </c>
      <c r="N3856" t="s">
        <v>4789</v>
      </c>
      <c r="O3856" t="s">
        <v>5600</v>
      </c>
      <c r="P3856" t="s">
        <v>35230</v>
      </c>
      <c r="R3856" t="str">
        <f t="shared" si="120"/>
        <v>昌邑</v>
      </c>
      <c r="S3856" t="str">
        <f t="shared" si="121"/>
        <v>0107</v>
      </c>
    </row>
    <row r="3857" spans="1:19">
      <c r="A3857" t="s">
        <v>35231</v>
      </c>
      <c r="B3857" t="s">
        <v>35232</v>
      </c>
      <c r="C3857" t="s">
        <v>49</v>
      </c>
      <c r="D3857" t="s">
        <v>35233</v>
      </c>
      <c r="E3857" t="s">
        <v>35234</v>
      </c>
      <c r="F3857" t="s">
        <v>35235</v>
      </c>
      <c r="G3857" t="s">
        <v>35236</v>
      </c>
      <c r="H3857" t="s">
        <v>35237</v>
      </c>
      <c r="I3857" t="s">
        <v>12757</v>
      </c>
      <c r="J3857" t="s">
        <v>6172</v>
      </c>
      <c r="K3857" t="s">
        <v>6173</v>
      </c>
      <c r="L3857" t="s">
        <v>95</v>
      </c>
      <c r="M3857" t="s">
        <v>5042</v>
      </c>
      <c r="N3857" t="s">
        <v>14468</v>
      </c>
      <c r="O3857" t="s">
        <v>6175</v>
      </c>
      <c r="P3857" t="s">
        <v>35238</v>
      </c>
      <c r="R3857" t="str">
        <f t="shared" si="120"/>
        <v>安丘</v>
      </c>
      <c r="S3857" t="str">
        <f t="shared" si="121"/>
        <v>0107</v>
      </c>
    </row>
    <row r="3858" spans="1:19">
      <c r="A3858" t="s">
        <v>35239</v>
      </c>
      <c r="B3858" t="s">
        <v>35240</v>
      </c>
      <c r="C3858" t="s">
        <v>49</v>
      </c>
      <c r="D3858" t="s">
        <v>35241</v>
      </c>
      <c r="E3858" t="s">
        <v>30978</v>
      </c>
      <c r="F3858" t="s">
        <v>35242</v>
      </c>
      <c r="G3858" t="s">
        <v>35243</v>
      </c>
      <c r="H3858" t="s">
        <v>35244</v>
      </c>
      <c r="I3858" t="s">
        <v>4852</v>
      </c>
      <c r="J3858" t="s">
        <v>5778</v>
      </c>
      <c r="K3858" t="s">
        <v>5779</v>
      </c>
      <c r="L3858" t="s">
        <v>105</v>
      </c>
      <c r="M3858" t="s">
        <v>5197</v>
      </c>
      <c r="N3858" t="s">
        <v>4892</v>
      </c>
      <c r="O3858" t="s">
        <v>5780</v>
      </c>
      <c r="P3858" t="s">
        <v>35245</v>
      </c>
      <c r="Q3858" t="s">
        <v>35246</v>
      </c>
      <c r="R3858" t="str">
        <f t="shared" si="120"/>
        <v>寿光</v>
      </c>
      <c r="S3858" t="str">
        <f t="shared" si="121"/>
        <v>0107</v>
      </c>
    </row>
    <row r="3859" spans="1:19">
      <c r="A3859" t="s">
        <v>35247</v>
      </c>
      <c r="B3859" t="s">
        <v>35248</v>
      </c>
      <c r="C3859" t="s">
        <v>49</v>
      </c>
      <c r="D3859" t="s">
        <v>35249</v>
      </c>
      <c r="E3859" t="s">
        <v>30978</v>
      </c>
      <c r="F3859" t="s">
        <v>35250</v>
      </c>
      <c r="G3859" t="s">
        <v>35251</v>
      </c>
      <c r="H3859" t="s">
        <v>34771</v>
      </c>
      <c r="I3859" t="s">
        <v>5327</v>
      </c>
      <c r="J3859" t="s">
        <v>6411</v>
      </c>
      <c r="K3859" t="s">
        <v>6412</v>
      </c>
      <c r="L3859" t="s">
        <v>1136</v>
      </c>
      <c r="M3859" t="s">
        <v>6413</v>
      </c>
      <c r="N3859" t="s">
        <v>5248</v>
      </c>
      <c r="O3859" t="s">
        <v>6414</v>
      </c>
      <c r="P3859" t="s">
        <v>35252</v>
      </c>
      <c r="R3859" t="str">
        <f t="shared" si="120"/>
        <v>昌乐</v>
      </c>
      <c r="S3859" t="str">
        <f t="shared" si="121"/>
        <v>0107</v>
      </c>
    </row>
    <row r="3860" spans="1:19">
      <c r="A3860" t="s">
        <v>35253</v>
      </c>
      <c r="B3860" t="s">
        <v>35254</v>
      </c>
      <c r="C3860" t="s">
        <v>49</v>
      </c>
      <c r="D3860" t="s">
        <v>35255</v>
      </c>
      <c r="E3860" t="s">
        <v>30978</v>
      </c>
      <c r="F3860" t="s">
        <v>35256</v>
      </c>
      <c r="G3860" t="s">
        <v>35257</v>
      </c>
      <c r="H3860" t="s">
        <v>35258</v>
      </c>
      <c r="I3860" t="s">
        <v>4955</v>
      </c>
      <c r="J3860" t="s">
        <v>5852</v>
      </c>
      <c r="K3860" t="s">
        <v>5853</v>
      </c>
      <c r="L3860" t="s">
        <v>123</v>
      </c>
      <c r="M3860" t="s">
        <v>5854</v>
      </c>
      <c r="N3860" t="s">
        <v>4832</v>
      </c>
      <c r="O3860" t="s">
        <v>5855</v>
      </c>
      <c r="P3860" t="s">
        <v>35259</v>
      </c>
      <c r="Q3860" t="s">
        <v>35260</v>
      </c>
      <c r="R3860" t="str">
        <f t="shared" si="120"/>
        <v>诸城</v>
      </c>
      <c r="S3860" t="str">
        <f t="shared" si="121"/>
        <v>0107</v>
      </c>
    </row>
    <row r="3861" spans="1:19">
      <c r="A3861" t="s">
        <v>35261</v>
      </c>
      <c r="B3861" t="s">
        <v>35262</v>
      </c>
      <c r="C3861" t="s">
        <v>49</v>
      </c>
      <c r="D3861" t="s">
        <v>35263</v>
      </c>
      <c r="E3861" t="s">
        <v>35264</v>
      </c>
      <c r="F3861" t="s">
        <v>35265</v>
      </c>
      <c r="G3861" t="s">
        <v>35266</v>
      </c>
      <c r="H3861" t="s">
        <v>35267</v>
      </c>
      <c r="I3861" t="s">
        <v>5541</v>
      </c>
      <c r="J3861" t="s">
        <v>12758</v>
      </c>
      <c r="K3861" t="s">
        <v>12759</v>
      </c>
      <c r="L3861" t="s">
        <v>1136</v>
      </c>
      <c r="M3861" t="s">
        <v>5210</v>
      </c>
      <c r="N3861" t="s">
        <v>4972</v>
      </c>
      <c r="O3861" t="s">
        <v>12760</v>
      </c>
      <c r="P3861" t="s">
        <v>35268</v>
      </c>
      <c r="Q3861" t="s">
        <v>35269</v>
      </c>
      <c r="R3861" t="str">
        <f t="shared" si="120"/>
        <v>昌乐</v>
      </c>
      <c r="S3861" t="str">
        <f t="shared" si="121"/>
        <v>0107</v>
      </c>
    </row>
    <row r="3862" spans="1:19">
      <c r="A3862" t="s">
        <v>35270</v>
      </c>
      <c r="B3862" t="s">
        <v>35271</v>
      </c>
      <c r="C3862" t="s">
        <v>49</v>
      </c>
      <c r="D3862" t="s">
        <v>35272</v>
      </c>
      <c r="E3862" t="s">
        <v>35273</v>
      </c>
      <c r="F3862" t="s">
        <v>35274</v>
      </c>
      <c r="G3862" t="s">
        <v>35275</v>
      </c>
      <c r="H3862" t="s">
        <v>35276</v>
      </c>
      <c r="I3862" t="s">
        <v>12119</v>
      </c>
      <c r="J3862" t="s">
        <v>8107</v>
      </c>
      <c r="K3862" t="s">
        <v>8108</v>
      </c>
      <c r="L3862" t="s">
        <v>237</v>
      </c>
      <c r="M3862" t="s">
        <v>5247</v>
      </c>
      <c r="N3862" t="s">
        <v>4789</v>
      </c>
      <c r="O3862" t="s">
        <v>8109</v>
      </c>
      <c r="P3862" t="s">
        <v>35277</v>
      </c>
      <c r="R3862" t="str">
        <f t="shared" si="120"/>
        <v>潍城</v>
      </c>
      <c r="S3862" t="str">
        <f t="shared" si="121"/>
        <v>0107</v>
      </c>
    </row>
    <row r="3863" spans="1:19">
      <c r="A3863" t="s">
        <v>35278</v>
      </c>
      <c r="B3863" t="s">
        <v>35279</v>
      </c>
      <c r="C3863" t="s">
        <v>49</v>
      </c>
      <c r="D3863" t="s">
        <v>35280</v>
      </c>
      <c r="E3863" t="s">
        <v>31462</v>
      </c>
      <c r="F3863" t="s">
        <v>35281</v>
      </c>
      <c r="G3863" t="s">
        <v>35282</v>
      </c>
      <c r="H3863" t="s">
        <v>35283</v>
      </c>
      <c r="I3863" t="s">
        <v>4813</v>
      </c>
      <c r="J3863" t="s">
        <v>10305</v>
      </c>
      <c r="K3863" t="s">
        <v>10306</v>
      </c>
      <c r="L3863" t="s">
        <v>95</v>
      </c>
      <c r="M3863" t="s">
        <v>8071</v>
      </c>
      <c r="O3863" t="s">
        <v>10307</v>
      </c>
      <c r="P3863" t="s">
        <v>35284</v>
      </c>
      <c r="R3863" t="str">
        <f t="shared" si="120"/>
        <v>安丘</v>
      </c>
      <c r="S3863" t="str">
        <f t="shared" si="121"/>
        <v>0107</v>
      </c>
    </row>
    <row r="3864" spans="1:19">
      <c r="A3864" t="s">
        <v>35285</v>
      </c>
      <c r="B3864" t="s">
        <v>35286</v>
      </c>
      <c r="C3864" t="s">
        <v>49</v>
      </c>
      <c r="D3864" t="s">
        <v>35287</v>
      </c>
      <c r="E3864" t="s">
        <v>30978</v>
      </c>
      <c r="F3864" t="s">
        <v>35288</v>
      </c>
      <c r="G3864" t="s">
        <v>35289</v>
      </c>
      <c r="H3864" t="s">
        <v>35290</v>
      </c>
      <c r="I3864" t="s">
        <v>5560</v>
      </c>
      <c r="J3864" t="s">
        <v>6664</v>
      </c>
      <c r="K3864" t="s">
        <v>6665</v>
      </c>
      <c r="L3864" t="s">
        <v>60</v>
      </c>
      <c r="M3864" t="s">
        <v>5511</v>
      </c>
      <c r="N3864" t="s">
        <v>4972</v>
      </c>
      <c r="O3864" t="s">
        <v>6666</v>
      </c>
      <c r="P3864" t="s">
        <v>35291</v>
      </c>
      <c r="Q3864" t="s">
        <v>35292</v>
      </c>
      <c r="R3864" t="str">
        <f t="shared" si="120"/>
        <v>奎文</v>
      </c>
      <c r="S3864" t="str">
        <f t="shared" si="121"/>
        <v>0107</v>
      </c>
    </row>
    <row r="3865" spans="1:19">
      <c r="A3865" t="s">
        <v>1674</v>
      </c>
      <c r="B3865" t="s">
        <v>35293</v>
      </c>
      <c r="C3865" t="s">
        <v>49</v>
      </c>
      <c r="D3865" t="s">
        <v>35294</v>
      </c>
      <c r="E3865" t="s">
        <v>30978</v>
      </c>
      <c r="F3865" t="s">
        <v>35295</v>
      </c>
      <c r="G3865" t="s">
        <v>1672</v>
      </c>
      <c r="H3865" t="s">
        <v>35296</v>
      </c>
      <c r="I3865" t="s">
        <v>4785</v>
      </c>
      <c r="J3865" t="s">
        <v>10453</v>
      </c>
      <c r="K3865" t="s">
        <v>10454</v>
      </c>
      <c r="L3865" t="s">
        <v>123</v>
      </c>
      <c r="M3865" t="s">
        <v>4994</v>
      </c>
      <c r="N3865" t="s">
        <v>4832</v>
      </c>
      <c r="O3865" t="s">
        <v>10455</v>
      </c>
      <c r="P3865" t="s">
        <v>35297</v>
      </c>
      <c r="Q3865" t="s">
        <v>35298</v>
      </c>
      <c r="R3865" t="str">
        <f t="shared" si="120"/>
        <v>诸城</v>
      </c>
      <c r="S3865" t="str">
        <f t="shared" si="121"/>
        <v>0107</v>
      </c>
    </row>
    <row r="3866" spans="1:19">
      <c r="A3866" t="s">
        <v>35299</v>
      </c>
      <c r="B3866" t="s">
        <v>35300</v>
      </c>
      <c r="C3866" t="s">
        <v>49</v>
      </c>
      <c r="D3866" t="s">
        <v>35301</v>
      </c>
      <c r="E3866" t="s">
        <v>31020</v>
      </c>
      <c r="F3866" t="s">
        <v>35302</v>
      </c>
      <c r="G3866" t="s">
        <v>35303</v>
      </c>
      <c r="H3866" t="s">
        <v>35304</v>
      </c>
      <c r="I3866" t="s">
        <v>12844</v>
      </c>
      <c r="J3866" t="s">
        <v>10067</v>
      </c>
      <c r="K3866" t="s">
        <v>10068</v>
      </c>
      <c r="L3866" t="s">
        <v>105</v>
      </c>
      <c r="M3866" t="s">
        <v>5197</v>
      </c>
      <c r="N3866" t="s">
        <v>4905</v>
      </c>
      <c r="O3866" t="s">
        <v>10069</v>
      </c>
      <c r="P3866" t="s">
        <v>35305</v>
      </c>
      <c r="Q3866" t="s">
        <v>35306</v>
      </c>
      <c r="R3866" t="str">
        <f t="shared" si="120"/>
        <v>寿光</v>
      </c>
      <c r="S3866" t="str">
        <f t="shared" si="121"/>
        <v>0107</v>
      </c>
    </row>
    <row r="3867" spans="1:19">
      <c r="A3867" t="s">
        <v>35307</v>
      </c>
      <c r="B3867" t="s">
        <v>34389</v>
      </c>
      <c r="C3867" t="s">
        <v>49</v>
      </c>
      <c r="D3867" t="s">
        <v>35308</v>
      </c>
      <c r="E3867" t="s">
        <v>35309</v>
      </c>
      <c r="F3867" t="s">
        <v>35310</v>
      </c>
      <c r="G3867" t="s">
        <v>35311</v>
      </c>
      <c r="H3867" t="s">
        <v>35312</v>
      </c>
      <c r="I3867" t="s">
        <v>4828</v>
      </c>
      <c r="J3867" t="s">
        <v>5003</v>
      </c>
      <c r="K3867" t="s">
        <v>5004</v>
      </c>
      <c r="L3867" t="s">
        <v>237</v>
      </c>
      <c r="M3867" t="s">
        <v>4788</v>
      </c>
      <c r="N3867" t="s">
        <v>4972</v>
      </c>
      <c r="O3867" t="s">
        <v>5006</v>
      </c>
      <c r="P3867" t="s">
        <v>35313</v>
      </c>
      <c r="R3867" t="str">
        <f t="shared" si="120"/>
        <v>潍城</v>
      </c>
      <c r="S3867" t="str">
        <f t="shared" si="121"/>
        <v>0107</v>
      </c>
    </row>
    <row r="3868" spans="1:19">
      <c r="A3868" t="s">
        <v>35314</v>
      </c>
      <c r="B3868" t="s">
        <v>35315</v>
      </c>
      <c r="C3868" t="s">
        <v>49</v>
      </c>
      <c r="D3868" t="s">
        <v>35316</v>
      </c>
      <c r="E3868" t="s">
        <v>35317</v>
      </c>
      <c r="F3868" t="s">
        <v>35318</v>
      </c>
      <c r="G3868" t="s">
        <v>35319</v>
      </c>
      <c r="H3868" t="s">
        <v>35320</v>
      </c>
      <c r="I3868" t="s">
        <v>4852</v>
      </c>
      <c r="J3868" t="s">
        <v>5743</v>
      </c>
      <c r="K3868" t="s">
        <v>5744</v>
      </c>
      <c r="L3868" t="s">
        <v>375</v>
      </c>
      <c r="M3868" t="s">
        <v>5745</v>
      </c>
      <c r="N3868" t="s">
        <v>5056</v>
      </c>
      <c r="O3868" t="s">
        <v>5746</v>
      </c>
      <c r="P3868" t="s">
        <v>35321</v>
      </c>
      <c r="R3868" t="str">
        <f t="shared" si="120"/>
        <v>昌邑</v>
      </c>
      <c r="S3868" t="str">
        <f t="shared" si="121"/>
        <v>0107</v>
      </c>
    </row>
    <row r="3869" spans="1:19">
      <c r="A3869" t="s">
        <v>35322</v>
      </c>
      <c r="B3869" t="s">
        <v>35323</v>
      </c>
      <c r="C3869" t="s">
        <v>49</v>
      </c>
      <c r="D3869" t="s">
        <v>35324</v>
      </c>
      <c r="E3869" t="s">
        <v>35142</v>
      </c>
      <c r="F3869" t="s">
        <v>35325</v>
      </c>
      <c r="G3869" t="s">
        <v>35326</v>
      </c>
      <c r="H3869" t="s">
        <v>35327</v>
      </c>
      <c r="I3869" t="s">
        <v>12119</v>
      </c>
      <c r="J3869" t="s">
        <v>5669</v>
      </c>
      <c r="K3869" t="s">
        <v>5670</v>
      </c>
      <c r="L3869" t="s">
        <v>60</v>
      </c>
      <c r="M3869" t="s">
        <v>5511</v>
      </c>
      <c r="N3869" t="s">
        <v>4789</v>
      </c>
      <c r="O3869" t="s">
        <v>5671</v>
      </c>
      <c r="P3869" t="s">
        <v>35328</v>
      </c>
      <c r="R3869" t="str">
        <f t="shared" si="120"/>
        <v>奎文</v>
      </c>
      <c r="S3869" t="str">
        <f t="shared" si="121"/>
        <v>0107</v>
      </c>
    </row>
    <row r="3870" spans="1:19">
      <c r="A3870" t="s">
        <v>35329</v>
      </c>
      <c r="B3870" t="s">
        <v>35330</v>
      </c>
      <c r="C3870" t="s">
        <v>49</v>
      </c>
      <c r="D3870" t="s">
        <v>35331</v>
      </c>
      <c r="E3870" t="s">
        <v>30978</v>
      </c>
      <c r="F3870" t="s">
        <v>35332</v>
      </c>
      <c r="G3870" t="s">
        <v>35333</v>
      </c>
      <c r="H3870" t="s">
        <v>35334</v>
      </c>
      <c r="I3870" t="s">
        <v>4852</v>
      </c>
      <c r="J3870" t="s">
        <v>6043</v>
      </c>
      <c r="K3870" t="s">
        <v>6044</v>
      </c>
      <c r="L3870" t="s">
        <v>237</v>
      </c>
      <c r="M3870" t="s">
        <v>4971</v>
      </c>
      <c r="N3870" t="s">
        <v>7558</v>
      </c>
      <c r="O3870" t="s">
        <v>6045</v>
      </c>
      <c r="P3870" t="s">
        <v>35335</v>
      </c>
      <c r="R3870" t="str">
        <f t="shared" si="120"/>
        <v>潍城</v>
      </c>
      <c r="S3870" t="str">
        <f t="shared" si="121"/>
        <v>0107</v>
      </c>
    </row>
    <row r="3871" spans="1:19">
      <c r="A3871" t="s">
        <v>35336</v>
      </c>
      <c r="B3871" t="s">
        <v>35337</v>
      </c>
      <c r="C3871" t="s">
        <v>49</v>
      </c>
      <c r="D3871" t="s">
        <v>35338</v>
      </c>
      <c r="E3871" t="s">
        <v>31020</v>
      </c>
      <c r="F3871" t="s">
        <v>35339</v>
      </c>
      <c r="G3871" t="s">
        <v>35340</v>
      </c>
      <c r="H3871" t="s">
        <v>35341</v>
      </c>
      <c r="I3871" t="s">
        <v>12119</v>
      </c>
      <c r="J3871" t="s">
        <v>11811</v>
      </c>
      <c r="K3871" t="s">
        <v>11812</v>
      </c>
      <c r="L3871" t="s">
        <v>50</v>
      </c>
      <c r="M3871" t="s">
        <v>4855</v>
      </c>
      <c r="N3871" t="s">
        <v>5487</v>
      </c>
      <c r="O3871" t="s">
        <v>11813</v>
      </c>
      <c r="P3871" t="s">
        <v>35342</v>
      </c>
      <c r="Q3871" t="s">
        <v>35343</v>
      </c>
      <c r="R3871" t="str">
        <f t="shared" si="120"/>
        <v>青州</v>
      </c>
      <c r="S3871" t="str">
        <f t="shared" si="121"/>
        <v>0107</v>
      </c>
    </row>
    <row r="3872" spans="1:19">
      <c r="A3872" t="s">
        <v>35344</v>
      </c>
      <c r="B3872" t="s">
        <v>35345</v>
      </c>
      <c r="C3872" t="s">
        <v>49</v>
      </c>
      <c r="D3872" t="s">
        <v>35346</v>
      </c>
      <c r="E3872" t="s">
        <v>35142</v>
      </c>
      <c r="F3872" t="s">
        <v>35347</v>
      </c>
      <c r="G3872" t="s">
        <v>35348</v>
      </c>
      <c r="H3872" t="s">
        <v>35349</v>
      </c>
      <c r="I3872" t="s">
        <v>12119</v>
      </c>
      <c r="J3872" t="s">
        <v>6804</v>
      </c>
      <c r="K3872" t="s">
        <v>6805</v>
      </c>
      <c r="L3872" t="s">
        <v>123</v>
      </c>
      <c r="M3872" t="s">
        <v>4994</v>
      </c>
      <c r="O3872" t="s">
        <v>6806</v>
      </c>
      <c r="P3872" t="s">
        <v>35350</v>
      </c>
      <c r="R3872" t="str">
        <f t="shared" si="120"/>
        <v>诸城</v>
      </c>
      <c r="S3872" t="str">
        <f t="shared" si="121"/>
        <v>0107</v>
      </c>
    </row>
    <row r="3873" spans="1:19">
      <c r="A3873" t="s">
        <v>35351</v>
      </c>
      <c r="B3873" t="s">
        <v>35352</v>
      </c>
      <c r="C3873" t="s">
        <v>49</v>
      </c>
      <c r="D3873" t="s">
        <v>35353</v>
      </c>
      <c r="E3873" t="s">
        <v>31462</v>
      </c>
      <c r="F3873" t="s">
        <v>35354</v>
      </c>
      <c r="G3873" t="s">
        <v>35355</v>
      </c>
      <c r="H3873" t="s">
        <v>35356</v>
      </c>
      <c r="I3873" t="s">
        <v>5221</v>
      </c>
      <c r="J3873" t="s">
        <v>7155</v>
      </c>
      <c r="K3873" t="s">
        <v>7156</v>
      </c>
      <c r="L3873" t="s">
        <v>148</v>
      </c>
      <c r="M3873" t="s">
        <v>6391</v>
      </c>
      <c r="O3873" t="s">
        <v>7157</v>
      </c>
      <c r="P3873" t="s">
        <v>35357</v>
      </c>
      <c r="Q3873" t="s">
        <v>35358</v>
      </c>
      <c r="R3873" t="str">
        <f t="shared" si="120"/>
        <v>寒亭</v>
      </c>
      <c r="S3873" t="str">
        <f t="shared" si="121"/>
        <v>0107</v>
      </c>
    </row>
    <row r="3874" spans="1:19">
      <c r="A3874" t="s">
        <v>35359</v>
      </c>
      <c r="B3874" t="s">
        <v>35360</v>
      </c>
      <c r="C3874" t="s">
        <v>49</v>
      </c>
      <c r="D3874" t="s">
        <v>35361</v>
      </c>
      <c r="E3874" t="s">
        <v>30978</v>
      </c>
      <c r="F3874" t="s">
        <v>35362</v>
      </c>
      <c r="G3874" t="s">
        <v>35363</v>
      </c>
      <c r="H3874" t="s">
        <v>35364</v>
      </c>
      <c r="I3874" t="s">
        <v>4955</v>
      </c>
      <c r="J3874" t="s">
        <v>4943</v>
      </c>
      <c r="K3874" t="s">
        <v>4944</v>
      </c>
      <c r="L3874" t="s">
        <v>105</v>
      </c>
      <c r="M3874" t="s">
        <v>4945</v>
      </c>
      <c r="N3874" t="s">
        <v>5960</v>
      </c>
      <c r="O3874" t="s">
        <v>4947</v>
      </c>
      <c r="P3874" t="s">
        <v>35365</v>
      </c>
      <c r="Q3874" t="s">
        <v>35366</v>
      </c>
      <c r="R3874" t="str">
        <f t="shared" si="120"/>
        <v>寿光</v>
      </c>
      <c r="S3874" t="str">
        <f t="shared" si="121"/>
        <v>0107</v>
      </c>
    </row>
    <row r="3875" spans="1:19">
      <c r="A3875" t="s">
        <v>35367</v>
      </c>
      <c r="B3875" t="s">
        <v>35368</v>
      </c>
      <c r="C3875" t="s">
        <v>49</v>
      </c>
      <c r="D3875" t="s">
        <v>35369</v>
      </c>
      <c r="E3875" t="s">
        <v>30978</v>
      </c>
      <c r="F3875" t="s">
        <v>35370</v>
      </c>
      <c r="G3875" t="s">
        <v>35371</v>
      </c>
      <c r="H3875" t="s">
        <v>35372</v>
      </c>
      <c r="I3875" t="s">
        <v>4852</v>
      </c>
      <c r="J3875" t="s">
        <v>5767</v>
      </c>
      <c r="K3875" t="s">
        <v>5768</v>
      </c>
      <c r="L3875" t="s">
        <v>105</v>
      </c>
      <c r="M3875" t="s">
        <v>5769</v>
      </c>
      <c r="N3875" t="s">
        <v>5030</v>
      </c>
      <c r="O3875" t="s">
        <v>5770</v>
      </c>
      <c r="P3875" t="s">
        <v>35373</v>
      </c>
      <c r="R3875" t="str">
        <f t="shared" si="120"/>
        <v>寿光</v>
      </c>
      <c r="S3875" t="str">
        <f t="shared" si="121"/>
        <v>0107</v>
      </c>
    </row>
    <row r="3876" spans="1:19">
      <c r="A3876" t="s">
        <v>35374</v>
      </c>
      <c r="B3876" t="s">
        <v>35375</v>
      </c>
      <c r="C3876" t="s">
        <v>49</v>
      </c>
      <c r="D3876" t="s">
        <v>35376</v>
      </c>
      <c r="E3876" t="s">
        <v>31020</v>
      </c>
      <c r="F3876" t="s">
        <v>32663</v>
      </c>
      <c r="G3876" t="s">
        <v>32664</v>
      </c>
      <c r="H3876" t="s">
        <v>35377</v>
      </c>
      <c r="I3876" t="s">
        <v>12757</v>
      </c>
      <c r="J3876" t="s">
        <v>10453</v>
      </c>
      <c r="K3876" t="s">
        <v>10454</v>
      </c>
      <c r="L3876" t="s">
        <v>123</v>
      </c>
      <c r="M3876" t="s">
        <v>4994</v>
      </c>
      <c r="N3876" t="s">
        <v>8593</v>
      </c>
      <c r="O3876" t="s">
        <v>10455</v>
      </c>
      <c r="P3876" t="s">
        <v>35378</v>
      </c>
      <c r="Q3876" t="s">
        <v>32667</v>
      </c>
      <c r="R3876" t="str">
        <f t="shared" si="120"/>
        <v>诸城</v>
      </c>
      <c r="S3876" t="str">
        <f t="shared" si="121"/>
        <v>0107</v>
      </c>
    </row>
    <row r="3877" spans="1:19">
      <c r="A3877" t="s">
        <v>35379</v>
      </c>
      <c r="B3877" t="s">
        <v>35380</v>
      </c>
      <c r="C3877" t="s">
        <v>49</v>
      </c>
      <c r="D3877" t="s">
        <v>35381</v>
      </c>
      <c r="E3877" t="s">
        <v>30978</v>
      </c>
      <c r="F3877" t="s">
        <v>35382</v>
      </c>
      <c r="G3877" t="s">
        <v>35383</v>
      </c>
      <c r="H3877" t="s">
        <v>35384</v>
      </c>
      <c r="I3877" t="s">
        <v>5835</v>
      </c>
      <c r="J3877" t="s">
        <v>12810</v>
      </c>
      <c r="K3877" t="s">
        <v>12811</v>
      </c>
      <c r="L3877" t="s">
        <v>50</v>
      </c>
      <c r="M3877" t="s">
        <v>6624</v>
      </c>
      <c r="N3877" t="s">
        <v>5030</v>
      </c>
      <c r="O3877" t="s">
        <v>12812</v>
      </c>
      <c r="P3877" t="s">
        <v>35385</v>
      </c>
      <c r="R3877" t="str">
        <f t="shared" si="120"/>
        <v>青州</v>
      </c>
      <c r="S3877" t="str">
        <f t="shared" si="121"/>
        <v>0107</v>
      </c>
    </row>
    <row r="3878" spans="1:19">
      <c r="A3878" t="s">
        <v>35386</v>
      </c>
      <c r="B3878" t="s">
        <v>35387</v>
      </c>
      <c r="C3878" t="s">
        <v>49</v>
      </c>
      <c r="D3878" t="s">
        <v>35388</v>
      </c>
      <c r="E3878" t="s">
        <v>31020</v>
      </c>
      <c r="F3878" t="s">
        <v>35389</v>
      </c>
      <c r="G3878" t="s">
        <v>35390</v>
      </c>
      <c r="H3878" t="s">
        <v>35391</v>
      </c>
      <c r="I3878" t="s">
        <v>12119</v>
      </c>
      <c r="J3878" t="s">
        <v>9289</v>
      </c>
      <c r="K3878" t="s">
        <v>9290</v>
      </c>
      <c r="L3878" t="s">
        <v>114</v>
      </c>
      <c r="M3878" t="s">
        <v>4831</v>
      </c>
      <c r="N3878" t="s">
        <v>4817</v>
      </c>
      <c r="O3878" t="s">
        <v>9291</v>
      </c>
      <c r="P3878" t="s">
        <v>35392</v>
      </c>
      <c r="Q3878" t="s">
        <v>35393</v>
      </c>
      <c r="R3878" t="str">
        <f t="shared" si="120"/>
        <v>高密</v>
      </c>
      <c r="S3878" t="str">
        <f t="shared" si="121"/>
        <v>0107</v>
      </c>
    </row>
    <row r="3879" spans="1:19">
      <c r="A3879" t="s">
        <v>35394</v>
      </c>
      <c r="B3879" t="s">
        <v>35395</v>
      </c>
      <c r="C3879" t="s">
        <v>49</v>
      </c>
      <c r="D3879" t="s">
        <v>35396</v>
      </c>
      <c r="E3879" t="s">
        <v>35397</v>
      </c>
      <c r="F3879" t="s">
        <v>35398</v>
      </c>
      <c r="G3879" t="s">
        <v>35399</v>
      </c>
      <c r="H3879" t="s">
        <v>35400</v>
      </c>
      <c r="I3879" t="s">
        <v>12119</v>
      </c>
      <c r="J3879" t="s">
        <v>9472</v>
      </c>
      <c r="K3879" t="s">
        <v>9473</v>
      </c>
      <c r="L3879" t="s">
        <v>95</v>
      </c>
      <c r="M3879" t="s">
        <v>5757</v>
      </c>
      <c r="N3879" t="s">
        <v>5112</v>
      </c>
      <c r="O3879" t="s">
        <v>9474</v>
      </c>
      <c r="P3879" t="s">
        <v>35401</v>
      </c>
      <c r="R3879" t="str">
        <f t="shared" si="120"/>
        <v>安丘</v>
      </c>
      <c r="S3879" t="str">
        <f t="shared" si="121"/>
        <v>0107</v>
      </c>
    </row>
    <row r="3880" spans="1:19">
      <c r="A3880" t="s">
        <v>35402</v>
      </c>
      <c r="B3880" t="s">
        <v>35403</v>
      </c>
      <c r="C3880" t="s">
        <v>49</v>
      </c>
      <c r="D3880" t="s">
        <v>35404</v>
      </c>
      <c r="E3880" t="s">
        <v>31020</v>
      </c>
      <c r="F3880" t="s">
        <v>35405</v>
      </c>
      <c r="G3880" t="s">
        <v>35406</v>
      </c>
      <c r="H3880" t="s">
        <v>35407</v>
      </c>
      <c r="I3880" t="s">
        <v>12119</v>
      </c>
      <c r="J3880" t="s">
        <v>6348</v>
      </c>
      <c r="K3880" t="s">
        <v>6349</v>
      </c>
      <c r="L3880" t="s">
        <v>114</v>
      </c>
      <c r="M3880" t="s">
        <v>5486</v>
      </c>
      <c r="N3880" t="s">
        <v>7890</v>
      </c>
      <c r="O3880" t="s">
        <v>6350</v>
      </c>
      <c r="P3880" t="s">
        <v>35408</v>
      </c>
      <c r="Q3880" t="s">
        <v>35409</v>
      </c>
      <c r="R3880" t="str">
        <f t="shared" si="120"/>
        <v>高密</v>
      </c>
      <c r="S3880" t="str">
        <f t="shared" si="121"/>
        <v>0107</v>
      </c>
    </row>
    <row r="3881" spans="1:19">
      <c r="A3881" t="s">
        <v>1690</v>
      </c>
      <c r="B3881" t="s">
        <v>35410</v>
      </c>
      <c r="C3881" t="s">
        <v>49</v>
      </c>
      <c r="D3881" t="s">
        <v>35411</v>
      </c>
      <c r="E3881" t="s">
        <v>35142</v>
      </c>
      <c r="F3881" t="s">
        <v>35412</v>
      </c>
      <c r="G3881" t="s">
        <v>1688</v>
      </c>
      <c r="H3881" t="s">
        <v>35413</v>
      </c>
      <c r="I3881" t="s">
        <v>12119</v>
      </c>
      <c r="J3881" t="s">
        <v>11618</v>
      </c>
      <c r="K3881" t="s">
        <v>11619</v>
      </c>
      <c r="L3881" t="s">
        <v>237</v>
      </c>
      <c r="M3881" t="s">
        <v>4868</v>
      </c>
      <c r="N3881" t="s">
        <v>5112</v>
      </c>
      <c r="O3881" t="s">
        <v>11620</v>
      </c>
      <c r="P3881" t="s">
        <v>35414</v>
      </c>
      <c r="Q3881" t="s">
        <v>35415</v>
      </c>
      <c r="R3881" t="str">
        <f t="shared" si="120"/>
        <v>潍城</v>
      </c>
      <c r="S3881" t="str">
        <f t="shared" si="121"/>
        <v>0107</v>
      </c>
    </row>
    <row r="3882" spans="1:19">
      <c r="A3882" t="s">
        <v>35416</v>
      </c>
      <c r="B3882" t="s">
        <v>35417</v>
      </c>
      <c r="C3882" t="s">
        <v>49</v>
      </c>
      <c r="D3882" t="s">
        <v>35418</v>
      </c>
      <c r="E3882" t="s">
        <v>30978</v>
      </c>
      <c r="F3882" t="s">
        <v>35419</v>
      </c>
      <c r="G3882" t="s">
        <v>35420</v>
      </c>
      <c r="H3882" t="s">
        <v>35421</v>
      </c>
      <c r="I3882" t="s">
        <v>4852</v>
      </c>
      <c r="J3882" t="s">
        <v>9171</v>
      </c>
      <c r="K3882" t="s">
        <v>9172</v>
      </c>
      <c r="L3882" t="s">
        <v>105</v>
      </c>
      <c r="M3882" t="s">
        <v>5769</v>
      </c>
      <c r="N3882" t="s">
        <v>5619</v>
      </c>
      <c r="O3882" t="s">
        <v>9173</v>
      </c>
      <c r="P3882" t="s">
        <v>35422</v>
      </c>
      <c r="Q3882" t="s">
        <v>35423</v>
      </c>
      <c r="R3882" t="str">
        <f t="shared" si="120"/>
        <v>寿光</v>
      </c>
      <c r="S3882" t="str">
        <f t="shared" si="121"/>
        <v>0107</v>
      </c>
    </row>
    <row r="3883" spans="1:19">
      <c r="A3883" t="s">
        <v>35424</v>
      </c>
      <c r="B3883" t="s">
        <v>35422</v>
      </c>
      <c r="C3883" t="s">
        <v>49</v>
      </c>
      <c r="D3883" t="s">
        <v>35425</v>
      </c>
      <c r="E3883" t="s">
        <v>30978</v>
      </c>
      <c r="F3883" t="s">
        <v>35426</v>
      </c>
      <c r="G3883" t="s">
        <v>35427</v>
      </c>
      <c r="H3883" t="s">
        <v>35428</v>
      </c>
      <c r="I3883" t="s">
        <v>4852</v>
      </c>
      <c r="J3883" t="s">
        <v>12539</v>
      </c>
      <c r="K3883" t="s">
        <v>12540</v>
      </c>
      <c r="L3883" t="s">
        <v>123</v>
      </c>
      <c r="M3883" t="s">
        <v>4994</v>
      </c>
      <c r="N3883" t="s">
        <v>5451</v>
      </c>
      <c r="O3883" t="s">
        <v>12541</v>
      </c>
      <c r="P3883" t="s">
        <v>35429</v>
      </c>
      <c r="R3883" t="str">
        <f t="shared" si="120"/>
        <v>诸城</v>
      </c>
      <c r="S3883" t="str">
        <f t="shared" si="121"/>
        <v>0107</v>
      </c>
    </row>
    <row r="3884" spans="1:19">
      <c r="A3884" t="s">
        <v>35430</v>
      </c>
      <c r="B3884" t="s">
        <v>35431</v>
      </c>
      <c r="C3884" t="s">
        <v>49</v>
      </c>
      <c r="D3884" t="s">
        <v>35432</v>
      </c>
      <c r="E3884" t="s">
        <v>31462</v>
      </c>
      <c r="F3884" t="s">
        <v>35433</v>
      </c>
      <c r="G3884" t="s">
        <v>35434</v>
      </c>
      <c r="H3884" t="s">
        <v>35435</v>
      </c>
      <c r="I3884" t="s">
        <v>4785</v>
      </c>
      <c r="J3884" t="s">
        <v>6782</v>
      </c>
      <c r="K3884" t="s">
        <v>6783</v>
      </c>
      <c r="L3884" t="s">
        <v>105</v>
      </c>
      <c r="M3884" t="s">
        <v>5224</v>
      </c>
      <c r="O3884" t="s">
        <v>6784</v>
      </c>
      <c r="Q3884" t="s">
        <v>35436</v>
      </c>
      <c r="R3884" t="str">
        <f t="shared" si="120"/>
        <v>寿光</v>
      </c>
      <c r="S3884" t="str">
        <f t="shared" si="121"/>
        <v>0107</v>
      </c>
    </row>
    <row r="3885" spans="1:19">
      <c r="A3885" t="s">
        <v>35437</v>
      </c>
      <c r="B3885" t="s">
        <v>35438</v>
      </c>
      <c r="C3885" t="s">
        <v>49</v>
      </c>
      <c r="D3885" t="s">
        <v>35439</v>
      </c>
      <c r="E3885" t="s">
        <v>30978</v>
      </c>
      <c r="F3885" t="s">
        <v>35440</v>
      </c>
      <c r="G3885" t="s">
        <v>35441</v>
      </c>
      <c r="H3885" t="s">
        <v>35442</v>
      </c>
      <c r="I3885" t="s">
        <v>7064</v>
      </c>
      <c r="J3885" t="s">
        <v>7996</v>
      </c>
      <c r="K3885" t="s">
        <v>7997</v>
      </c>
      <c r="L3885" t="s">
        <v>237</v>
      </c>
      <c r="M3885" t="s">
        <v>4788</v>
      </c>
      <c r="N3885" t="s">
        <v>4892</v>
      </c>
      <c r="O3885" t="s">
        <v>7998</v>
      </c>
      <c r="P3885" t="s">
        <v>35443</v>
      </c>
      <c r="Q3885" t="s">
        <v>35444</v>
      </c>
      <c r="R3885" t="str">
        <f t="shared" si="120"/>
        <v>潍城</v>
      </c>
      <c r="S3885" t="str">
        <f t="shared" si="121"/>
        <v>0107</v>
      </c>
    </row>
    <row r="3886" spans="1:19">
      <c r="A3886" t="s">
        <v>35445</v>
      </c>
      <c r="B3886" t="s">
        <v>35446</v>
      </c>
      <c r="C3886" t="s">
        <v>49</v>
      </c>
      <c r="D3886" t="s">
        <v>35447</v>
      </c>
      <c r="E3886" t="s">
        <v>31462</v>
      </c>
      <c r="F3886" t="s">
        <v>35448</v>
      </c>
      <c r="G3886" t="s">
        <v>35449</v>
      </c>
      <c r="H3886" t="s">
        <v>35450</v>
      </c>
      <c r="I3886" t="s">
        <v>4852</v>
      </c>
      <c r="J3886" t="s">
        <v>8386</v>
      </c>
      <c r="K3886" t="s">
        <v>8387</v>
      </c>
      <c r="L3886" t="s">
        <v>50</v>
      </c>
      <c r="M3886" t="s">
        <v>5877</v>
      </c>
      <c r="O3886" t="s">
        <v>8388</v>
      </c>
      <c r="P3886" t="s">
        <v>35451</v>
      </c>
      <c r="R3886" t="str">
        <f t="shared" si="120"/>
        <v>青州</v>
      </c>
      <c r="S3886" t="str">
        <f t="shared" si="121"/>
        <v>0107</v>
      </c>
    </row>
    <row r="3887" spans="1:19">
      <c r="A3887" t="s">
        <v>35452</v>
      </c>
      <c r="B3887" t="s">
        <v>35453</v>
      </c>
      <c r="C3887" t="s">
        <v>49</v>
      </c>
      <c r="D3887" t="s">
        <v>35454</v>
      </c>
      <c r="E3887" t="s">
        <v>31020</v>
      </c>
      <c r="F3887" t="s">
        <v>35455</v>
      </c>
      <c r="G3887" t="s">
        <v>35456</v>
      </c>
      <c r="H3887" t="s">
        <v>33939</v>
      </c>
      <c r="I3887" t="s">
        <v>12119</v>
      </c>
      <c r="J3887" t="s">
        <v>10067</v>
      </c>
      <c r="K3887" t="s">
        <v>10068</v>
      </c>
      <c r="L3887" t="s">
        <v>105</v>
      </c>
      <c r="M3887" t="s">
        <v>5197</v>
      </c>
      <c r="N3887" t="s">
        <v>4919</v>
      </c>
      <c r="O3887" t="s">
        <v>10069</v>
      </c>
      <c r="P3887" t="s">
        <v>35457</v>
      </c>
      <c r="Q3887" t="s">
        <v>35458</v>
      </c>
      <c r="R3887" t="str">
        <f t="shared" si="120"/>
        <v>寿光</v>
      </c>
      <c r="S3887" t="str">
        <f t="shared" si="121"/>
        <v>0107</v>
      </c>
    </row>
    <row r="3888" spans="1:19">
      <c r="A3888" t="s">
        <v>35459</v>
      </c>
      <c r="B3888" t="s">
        <v>35460</v>
      </c>
      <c r="C3888" t="s">
        <v>49</v>
      </c>
      <c r="D3888" t="s">
        <v>35461</v>
      </c>
      <c r="E3888" t="s">
        <v>31020</v>
      </c>
      <c r="F3888" t="s">
        <v>35462</v>
      </c>
      <c r="G3888" t="s">
        <v>35463</v>
      </c>
      <c r="H3888" t="s">
        <v>35464</v>
      </c>
      <c r="I3888" t="s">
        <v>12119</v>
      </c>
      <c r="J3888" t="s">
        <v>5863</v>
      </c>
      <c r="K3888" t="s">
        <v>5864</v>
      </c>
      <c r="L3888" t="s">
        <v>237</v>
      </c>
      <c r="M3888" t="s">
        <v>4788</v>
      </c>
      <c r="N3888" t="s">
        <v>4983</v>
      </c>
      <c r="O3888" t="s">
        <v>5865</v>
      </c>
      <c r="P3888" t="s">
        <v>35465</v>
      </c>
      <c r="Q3888" t="s">
        <v>35466</v>
      </c>
      <c r="R3888" t="str">
        <f t="shared" si="120"/>
        <v>潍城</v>
      </c>
      <c r="S3888" t="str">
        <f t="shared" si="121"/>
        <v>0107</v>
      </c>
    </row>
    <row r="3889" spans="1:19">
      <c r="A3889" t="s">
        <v>35467</v>
      </c>
      <c r="B3889" t="s">
        <v>35468</v>
      </c>
      <c r="C3889" t="s">
        <v>49</v>
      </c>
      <c r="D3889" t="s">
        <v>35469</v>
      </c>
      <c r="E3889" t="s">
        <v>30978</v>
      </c>
      <c r="F3889" t="s">
        <v>35470</v>
      </c>
      <c r="G3889" t="s">
        <v>35471</v>
      </c>
      <c r="H3889" t="s">
        <v>35472</v>
      </c>
      <c r="I3889" t="s">
        <v>4828</v>
      </c>
      <c r="J3889" t="s">
        <v>13985</v>
      </c>
      <c r="K3889" t="s">
        <v>13986</v>
      </c>
      <c r="L3889" t="s">
        <v>148</v>
      </c>
      <c r="M3889" t="s">
        <v>5580</v>
      </c>
      <c r="N3889" t="s">
        <v>4881</v>
      </c>
      <c r="O3889" t="s">
        <v>13987</v>
      </c>
      <c r="P3889" t="s">
        <v>35473</v>
      </c>
      <c r="R3889" t="str">
        <f t="shared" si="120"/>
        <v>寒亭</v>
      </c>
      <c r="S3889" t="str">
        <f t="shared" si="121"/>
        <v>0107</v>
      </c>
    </row>
    <row r="3890" spans="1:19">
      <c r="A3890" t="s">
        <v>35474</v>
      </c>
      <c r="B3890" t="s">
        <v>35475</v>
      </c>
      <c r="C3890" t="s">
        <v>49</v>
      </c>
      <c r="D3890" t="s">
        <v>35476</v>
      </c>
      <c r="E3890" t="s">
        <v>31020</v>
      </c>
      <c r="F3890" t="s">
        <v>35477</v>
      </c>
      <c r="G3890" t="s">
        <v>35478</v>
      </c>
      <c r="H3890" t="s">
        <v>35479</v>
      </c>
      <c r="I3890" t="s">
        <v>12757</v>
      </c>
      <c r="J3890" t="s">
        <v>5987</v>
      </c>
      <c r="K3890" t="s">
        <v>5988</v>
      </c>
      <c r="L3890" t="s">
        <v>95</v>
      </c>
      <c r="M3890" t="s">
        <v>5042</v>
      </c>
      <c r="N3890" t="s">
        <v>5421</v>
      </c>
      <c r="O3890" t="s">
        <v>5989</v>
      </c>
      <c r="P3890" t="s">
        <v>35480</v>
      </c>
      <c r="Q3890" t="s">
        <v>35481</v>
      </c>
      <c r="R3890" t="str">
        <f t="shared" si="120"/>
        <v>安丘</v>
      </c>
      <c r="S3890" t="str">
        <f t="shared" si="121"/>
        <v>0107</v>
      </c>
    </row>
    <row r="3891" spans="1:19">
      <c r="A3891" t="s">
        <v>35482</v>
      </c>
      <c r="B3891" t="s">
        <v>35483</v>
      </c>
      <c r="C3891" t="s">
        <v>49</v>
      </c>
      <c r="D3891" t="s">
        <v>35484</v>
      </c>
      <c r="E3891" t="s">
        <v>30978</v>
      </c>
      <c r="F3891" t="s">
        <v>35485</v>
      </c>
      <c r="G3891" t="s">
        <v>35486</v>
      </c>
      <c r="H3891" t="s">
        <v>35487</v>
      </c>
      <c r="I3891" t="s">
        <v>4955</v>
      </c>
      <c r="J3891" t="s">
        <v>9472</v>
      </c>
      <c r="K3891" t="s">
        <v>9473</v>
      </c>
      <c r="L3891" t="s">
        <v>95</v>
      </c>
      <c r="M3891" t="s">
        <v>5757</v>
      </c>
      <c r="N3891" t="s">
        <v>4959</v>
      </c>
      <c r="O3891" t="s">
        <v>9474</v>
      </c>
      <c r="P3891" t="s">
        <v>35488</v>
      </c>
      <c r="Q3891" t="s">
        <v>35489</v>
      </c>
      <c r="R3891" t="str">
        <f t="shared" si="120"/>
        <v>安丘</v>
      </c>
      <c r="S3891" t="str">
        <f t="shared" si="121"/>
        <v>0107</v>
      </c>
    </row>
    <row r="3892" spans="1:19">
      <c r="A3892" t="s">
        <v>35490</v>
      </c>
      <c r="B3892" t="s">
        <v>35491</v>
      </c>
      <c r="C3892" t="s">
        <v>49</v>
      </c>
      <c r="D3892" t="s">
        <v>35492</v>
      </c>
      <c r="E3892" t="s">
        <v>26605</v>
      </c>
      <c r="F3892" t="s">
        <v>35493</v>
      </c>
      <c r="G3892" t="s">
        <v>35494</v>
      </c>
      <c r="H3892" t="s">
        <v>35495</v>
      </c>
      <c r="I3892" t="s">
        <v>6877</v>
      </c>
      <c r="J3892" t="s">
        <v>8305</v>
      </c>
      <c r="K3892" t="s">
        <v>8306</v>
      </c>
      <c r="L3892" t="s">
        <v>60</v>
      </c>
      <c r="M3892" t="s">
        <v>5511</v>
      </c>
      <c r="N3892" t="s">
        <v>5211</v>
      </c>
      <c r="O3892" t="s">
        <v>8307</v>
      </c>
      <c r="P3892" t="s">
        <v>35496</v>
      </c>
      <c r="R3892" t="str">
        <f t="shared" si="120"/>
        <v>奎文</v>
      </c>
      <c r="S3892" t="str">
        <f t="shared" si="121"/>
        <v>0107</v>
      </c>
    </row>
    <row r="3893" spans="1:19">
      <c r="A3893" t="s">
        <v>35497</v>
      </c>
      <c r="B3893" t="s">
        <v>35498</v>
      </c>
      <c r="C3893" t="s">
        <v>49</v>
      </c>
      <c r="D3893" t="s">
        <v>35499</v>
      </c>
      <c r="E3893" t="s">
        <v>26605</v>
      </c>
      <c r="F3893" t="s">
        <v>35500</v>
      </c>
      <c r="G3893" t="s">
        <v>35501</v>
      </c>
      <c r="H3893" t="s">
        <v>35502</v>
      </c>
      <c r="I3893" t="s">
        <v>5052</v>
      </c>
      <c r="J3893" t="s">
        <v>9734</v>
      </c>
      <c r="K3893" t="s">
        <v>9735</v>
      </c>
      <c r="L3893" t="s">
        <v>60</v>
      </c>
      <c r="M3893" t="s">
        <v>4904</v>
      </c>
      <c r="N3893" t="s">
        <v>5112</v>
      </c>
      <c r="O3893" t="s">
        <v>9736</v>
      </c>
      <c r="P3893" t="s">
        <v>35503</v>
      </c>
      <c r="Q3893" t="s">
        <v>35504</v>
      </c>
      <c r="R3893" t="str">
        <f t="shared" si="120"/>
        <v>奎文</v>
      </c>
      <c r="S3893" t="str">
        <f t="shared" si="121"/>
        <v>0107</v>
      </c>
    </row>
    <row r="3894" spans="1:19">
      <c r="A3894" t="s">
        <v>35505</v>
      </c>
      <c r="B3894" t="s">
        <v>35506</v>
      </c>
      <c r="C3894" t="s">
        <v>49</v>
      </c>
      <c r="D3894" t="s">
        <v>35507</v>
      </c>
      <c r="E3894" t="s">
        <v>30978</v>
      </c>
      <c r="F3894" t="s">
        <v>35508</v>
      </c>
      <c r="G3894" t="s">
        <v>35509</v>
      </c>
      <c r="H3894" t="s">
        <v>35510</v>
      </c>
      <c r="I3894" t="s">
        <v>4929</v>
      </c>
      <c r="J3894" t="s">
        <v>6009</v>
      </c>
      <c r="K3894" t="s">
        <v>6010</v>
      </c>
      <c r="L3894" t="s">
        <v>237</v>
      </c>
      <c r="M3894" t="s">
        <v>5247</v>
      </c>
      <c r="N3894" t="s">
        <v>4933</v>
      </c>
      <c r="O3894" t="s">
        <v>6011</v>
      </c>
      <c r="P3894" t="s">
        <v>35511</v>
      </c>
      <c r="Q3894" t="s">
        <v>35512</v>
      </c>
      <c r="R3894" t="str">
        <f t="shared" si="120"/>
        <v>潍城</v>
      </c>
      <c r="S3894" t="str">
        <f t="shared" si="121"/>
        <v>0107</v>
      </c>
    </row>
    <row r="3895" spans="1:19">
      <c r="A3895" t="s">
        <v>35513</v>
      </c>
      <c r="B3895" t="s">
        <v>35514</v>
      </c>
      <c r="C3895" t="s">
        <v>49</v>
      </c>
      <c r="D3895" t="s">
        <v>35515</v>
      </c>
      <c r="E3895" t="s">
        <v>35516</v>
      </c>
      <c r="F3895" t="s">
        <v>35517</v>
      </c>
      <c r="G3895" t="s">
        <v>35518</v>
      </c>
      <c r="H3895" t="s">
        <v>35519</v>
      </c>
      <c r="I3895" t="s">
        <v>4852</v>
      </c>
      <c r="J3895" t="s">
        <v>12810</v>
      </c>
      <c r="K3895" t="s">
        <v>12811</v>
      </c>
      <c r="L3895" t="s">
        <v>50</v>
      </c>
      <c r="M3895" t="s">
        <v>6624</v>
      </c>
      <c r="N3895" t="s">
        <v>5030</v>
      </c>
      <c r="O3895" t="s">
        <v>12812</v>
      </c>
      <c r="P3895" t="s">
        <v>35520</v>
      </c>
      <c r="R3895" t="str">
        <f t="shared" si="120"/>
        <v>青州</v>
      </c>
      <c r="S3895" t="str">
        <f t="shared" si="121"/>
        <v>0107</v>
      </c>
    </row>
    <row r="3896" spans="1:19">
      <c r="A3896" t="s">
        <v>35521</v>
      </c>
      <c r="B3896" t="s">
        <v>35522</v>
      </c>
      <c r="C3896" t="s">
        <v>49</v>
      </c>
      <c r="D3896" t="s">
        <v>35523</v>
      </c>
      <c r="E3896" t="s">
        <v>30978</v>
      </c>
      <c r="F3896" t="s">
        <v>35524</v>
      </c>
      <c r="G3896" t="s">
        <v>35525</v>
      </c>
      <c r="H3896" t="s">
        <v>35526</v>
      </c>
      <c r="I3896" t="s">
        <v>5052</v>
      </c>
      <c r="J3896" t="s">
        <v>7899</v>
      </c>
      <c r="K3896" t="s">
        <v>7900</v>
      </c>
      <c r="L3896" t="s">
        <v>77</v>
      </c>
      <c r="M3896" t="s">
        <v>5812</v>
      </c>
      <c r="N3896" t="s">
        <v>5487</v>
      </c>
      <c r="O3896" t="s">
        <v>7901</v>
      </c>
      <c r="P3896" t="s">
        <v>35527</v>
      </c>
      <c r="Q3896" t="s">
        <v>35528</v>
      </c>
      <c r="R3896" t="str">
        <f t="shared" si="120"/>
        <v>临朐</v>
      </c>
      <c r="S3896" t="str">
        <f t="shared" si="121"/>
        <v>0107</v>
      </c>
    </row>
    <row r="3897" spans="1:19">
      <c r="A3897" t="s">
        <v>35529</v>
      </c>
      <c r="B3897" t="s">
        <v>35530</v>
      </c>
      <c r="C3897" t="s">
        <v>49</v>
      </c>
      <c r="D3897" t="s">
        <v>35531</v>
      </c>
      <c r="E3897" t="s">
        <v>35532</v>
      </c>
      <c r="F3897" t="s">
        <v>35533</v>
      </c>
      <c r="G3897" t="s">
        <v>35534</v>
      </c>
      <c r="H3897" t="s">
        <v>35535</v>
      </c>
      <c r="I3897" t="s">
        <v>12119</v>
      </c>
      <c r="J3897" t="s">
        <v>12527</v>
      </c>
      <c r="K3897" t="s">
        <v>12528</v>
      </c>
      <c r="L3897" t="s">
        <v>50</v>
      </c>
      <c r="M3897" t="s">
        <v>6207</v>
      </c>
      <c r="N3897" t="s">
        <v>5699</v>
      </c>
      <c r="O3897" t="s">
        <v>12529</v>
      </c>
      <c r="P3897" t="s">
        <v>35536</v>
      </c>
      <c r="R3897" t="str">
        <f t="shared" si="120"/>
        <v>青州</v>
      </c>
      <c r="S3897" t="str">
        <f t="shared" si="121"/>
        <v>0107</v>
      </c>
    </row>
    <row r="3898" spans="1:19">
      <c r="A3898" t="s">
        <v>35537</v>
      </c>
      <c r="B3898" t="s">
        <v>35538</v>
      </c>
      <c r="C3898" t="s">
        <v>49</v>
      </c>
      <c r="D3898" t="s">
        <v>35539</v>
      </c>
      <c r="E3898" t="s">
        <v>31462</v>
      </c>
      <c r="F3898" t="s">
        <v>35540</v>
      </c>
      <c r="G3898" t="s">
        <v>35541</v>
      </c>
      <c r="H3898" t="s">
        <v>35450</v>
      </c>
      <c r="I3898" t="s">
        <v>6877</v>
      </c>
      <c r="J3898" t="s">
        <v>6804</v>
      </c>
      <c r="K3898" t="s">
        <v>6805</v>
      </c>
      <c r="L3898" t="s">
        <v>123</v>
      </c>
      <c r="M3898" t="s">
        <v>4994</v>
      </c>
      <c r="O3898" t="s">
        <v>6806</v>
      </c>
      <c r="P3898" t="s">
        <v>35542</v>
      </c>
      <c r="Q3898" t="s">
        <v>35543</v>
      </c>
      <c r="R3898" t="str">
        <f t="shared" si="120"/>
        <v>诸城</v>
      </c>
      <c r="S3898" t="str">
        <f t="shared" si="121"/>
        <v>0107</v>
      </c>
    </row>
    <row r="3899" spans="1:19">
      <c r="A3899" t="s">
        <v>35544</v>
      </c>
      <c r="B3899" t="s">
        <v>35545</v>
      </c>
      <c r="C3899" t="s">
        <v>49</v>
      </c>
      <c r="D3899" t="s">
        <v>35546</v>
      </c>
      <c r="E3899" t="s">
        <v>35547</v>
      </c>
      <c r="F3899" t="s">
        <v>35548</v>
      </c>
      <c r="G3899" t="s">
        <v>35549</v>
      </c>
      <c r="H3899" t="s">
        <v>35550</v>
      </c>
      <c r="I3899" t="s">
        <v>4955</v>
      </c>
      <c r="J3899" t="s">
        <v>5245</v>
      </c>
      <c r="K3899" t="s">
        <v>5246</v>
      </c>
      <c r="L3899" t="s">
        <v>237</v>
      </c>
      <c r="M3899" t="s">
        <v>5247</v>
      </c>
      <c r="N3899" t="s">
        <v>5960</v>
      </c>
      <c r="O3899" t="s">
        <v>5249</v>
      </c>
      <c r="P3899" t="s">
        <v>35551</v>
      </c>
      <c r="Q3899" t="s">
        <v>35552</v>
      </c>
      <c r="R3899" t="str">
        <f t="shared" si="120"/>
        <v>潍城</v>
      </c>
      <c r="S3899" t="str">
        <f t="shared" si="121"/>
        <v>0107</v>
      </c>
    </row>
    <row r="3900" spans="1:19">
      <c r="A3900" t="s">
        <v>35553</v>
      </c>
      <c r="B3900" t="s">
        <v>35554</v>
      </c>
      <c r="C3900" t="s">
        <v>49</v>
      </c>
      <c r="D3900" t="s">
        <v>35555</v>
      </c>
      <c r="E3900" t="s">
        <v>35556</v>
      </c>
      <c r="F3900" t="s">
        <v>35557</v>
      </c>
      <c r="G3900" t="s">
        <v>35558</v>
      </c>
      <c r="H3900" t="s">
        <v>35559</v>
      </c>
      <c r="I3900" t="s">
        <v>12119</v>
      </c>
      <c r="J3900" t="s">
        <v>9154</v>
      </c>
      <c r="K3900" t="s">
        <v>9155</v>
      </c>
      <c r="L3900" t="s">
        <v>60</v>
      </c>
      <c r="M3900" t="s">
        <v>4774</v>
      </c>
      <c r="N3900" t="s">
        <v>5487</v>
      </c>
      <c r="O3900" t="s">
        <v>9156</v>
      </c>
      <c r="P3900" t="s">
        <v>35560</v>
      </c>
      <c r="R3900" t="str">
        <f t="shared" si="120"/>
        <v>奎文</v>
      </c>
      <c r="S3900" t="str">
        <f t="shared" si="121"/>
        <v>0107</v>
      </c>
    </row>
    <row r="3901" spans="1:19">
      <c r="A3901" t="s">
        <v>35561</v>
      </c>
      <c r="B3901" t="s">
        <v>35562</v>
      </c>
      <c r="C3901" t="s">
        <v>49</v>
      </c>
      <c r="D3901" t="s">
        <v>35563</v>
      </c>
      <c r="E3901" t="s">
        <v>30978</v>
      </c>
      <c r="F3901" t="s">
        <v>35564</v>
      </c>
      <c r="G3901" t="s">
        <v>35565</v>
      </c>
      <c r="H3901" t="s">
        <v>35566</v>
      </c>
      <c r="I3901" t="s">
        <v>5541</v>
      </c>
      <c r="J3901" t="s">
        <v>5886</v>
      </c>
      <c r="K3901" t="s">
        <v>5887</v>
      </c>
      <c r="L3901" t="s">
        <v>60</v>
      </c>
      <c r="M3901" t="s">
        <v>5888</v>
      </c>
      <c r="N3901" t="s">
        <v>5907</v>
      </c>
      <c r="O3901" t="s">
        <v>5889</v>
      </c>
      <c r="P3901" t="s">
        <v>35567</v>
      </c>
      <c r="R3901" t="str">
        <f t="shared" si="120"/>
        <v>奎文</v>
      </c>
      <c r="S3901" t="str">
        <f t="shared" si="121"/>
        <v>0107</v>
      </c>
    </row>
    <row r="3902" spans="1:19">
      <c r="A3902" t="s">
        <v>35568</v>
      </c>
      <c r="B3902" t="s">
        <v>35569</v>
      </c>
      <c r="C3902" t="s">
        <v>49</v>
      </c>
      <c r="D3902" t="s">
        <v>35570</v>
      </c>
      <c r="E3902" t="s">
        <v>30978</v>
      </c>
      <c r="F3902" t="s">
        <v>35571</v>
      </c>
      <c r="G3902" t="s">
        <v>35572</v>
      </c>
      <c r="H3902" t="s">
        <v>35573</v>
      </c>
      <c r="I3902" t="s">
        <v>4841</v>
      </c>
      <c r="J3902" t="s">
        <v>7286</v>
      </c>
      <c r="K3902" t="s">
        <v>7287</v>
      </c>
      <c r="L3902" t="s">
        <v>148</v>
      </c>
      <c r="M3902" t="s">
        <v>5580</v>
      </c>
      <c r="N3902" t="s">
        <v>6184</v>
      </c>
      <c r="O3902" t="s">
        <v>7288</v>
      </c>
      <c r="Q3902" t="s">
        <v>35574</v>
      </c>
      <c r="R3902" t="str">
        <f t="shared" si="120"/>
        <v>寒亭</v>
      </c>
      <c r="S3902" t="str">
        <f t="shared" si="121"/>
        <v>0107</v>
      </c>
    </row>
    <row r="3903" spans="1:19">
      <c r="A3903" t="s">
        <v>35575</v>
      </c>
      <c r="B3903" t="s">
        <v>35576</v>
      </c>
      <c r="C3903" t="s">
        <v>49</v>
      </c>
      <c r="D3903" t="s">
        <v>35577</v>
      </c>
      <c r="E3903" t="s">
        <v>30978</v>
      </c>
      <c r="F3903" t="s">
        <v>35578</v>
      </c>
      <c r="G3903" t="s">
        <v>35579</v>
      </c>
      <c r="H3903" t="s">
        <v>35580</v>
      </c>
      <c r="I3903" t="s">
        <v>4785</v>
      </c>
      <c r="J3903" t="s">
        <v>16844</v>
      </c>
      <c r="K3903" t="s">
        <v>16845</v>
      </c>
      <c r="L3903" t="s">
        <v>77</v>
      </c>
      <c r="M3903" t="s">
        <v>5733</v>
      </c>
      <c r="N3903" t="s">
        <v>4946</v>
      </c>
      <c r="O3903" t="s">
        <v>16846</v>
      </c>
      <c r="P3903" t="s">
        <v>35581</v>
      </c>
      <c r="R3903" t="str">
        <f t="shared" si="120"/>
        <v>临朐</v>
      </c>
      <c r="S3903" t="str">
        <f t="shared" si="121"/>
        <v>0107</v>
      </c>
    </row>
    <row r="3904" spans="1:19">
      <c r="A3904" t="s">
        <v>35582</v>
      </c>
      <c r="B3904" t="s">
        <v>35583</v>
      </c>
      <c r="C3904" t="s">
        <v>49</v>
      </c>
      <c r="D3904" t="s">
        <v>35584</v>
      </c>
      <c r="E3904" t="s">
        <v>35585</v>
      </c>
      <c r="F3904" t="s">
        <v>35586</v>
      </c>
      <c r="G3904" t="s">
        <v>35587</v>
      </c>
      <c r="H3904" t="s">
        <v>35588</v>
      </c>
      <c r="I3904" t="s">
        <v>4828</v>
      </c>
      <c r="J3904" t="s">
        <v>15047</v>
      </c>
      <c r="K3904" t="s">
        <v>15048</v>
      </c>
      <c r="L3904" t="s">
        <v>50</v>
      </c>
      <c r="M3904" t="s">
        <v>6624</v>
      </c>
      <c r="N3904" t="s">
        <v>4789</v>
      </c>
      <c r="O3904" t="s">
        <v>15049</v>
      </c>
      <c r="P3904" t="s">
        <v>35589</v>
      </c>
      <c r="R3904" t="str">
        <f t="shared" si="120"/>
        <v>青州</v>
      </c>
      <c r="S3904" t="str">
        <f t="shared" si="121"/>
        <v>0107</v>
      </c>
    </row>
    <row r="3905" spans="1:19">
      <c r="A3905" t="s">
        <v>1570</v>
      </c>
      <c r="B3905" t="s">
        <v>35590</v>
      </c>
      <c r="C3905" t="s">
        <v>49</v>
      </c>
      <c r="D3905" t="s">
        <v>35591</v>
      </c>
      <c r="E3905" t="s">
        <v>35592</v>
      </c>
      <c r="F3905" t="s">
        <v>35593</v>
      </c>
      <c r="G3905" t="s">
        <v>1568</v>
      </c>
      <c r="H3905" t="s">
        <v>35594</v>
      </c>
      <c r="I3905" t="s">
        <v>12119</v>
      </c>
      <c r="J3905" t="s">
        <v>9299</v>
      </c>
      <c r="K3905" t="s">
        <v>9300</v>
      </c>
      <c r="L3905" t="s">
        <v>148</v>
      </c>
      <c r="M3905" t="s">
        <v>6713</v>
      </c>
      <c r="N3905" t="s">
        <v>4905</v>
      </c>
      <c r="O3905" t="s">
        <v>9301</v>
      </c>
      <c r="R3905" t="str">
        <f t="shared" ref="R3905:R3968" si="122">IF(OR(LEFT(L3905,2)="高新"),"奎文",IF(LEFT(L3905,2)="峡山","坊子",IF(LEFT(L3905,2)="滨海","寒亭",LEFT(L3905,2))))</f>
        <v>寒亭</v>
      </c>
      <c r="S3905" t="str">
        <f t="shared" ref="S3905:S3968" si="123">TEXT(B3905,"mmdd")</f>
        <v>0107</v>
      </c>
    </row>
    <row r="3906" spans="1:19">
      <c r="A3906" t="s">
        <v>35595</v>
      </c>
      <c r="B3906" t="s">
        <v>35217</v>
      </c>
      <c r="C3906" t="s">
        <v>49</v>
      </c>
      <c r="D3906" t="s">
        <v>35596</v>
      </c>
      <c r="E3906" t="s">
        <v>35597</v>
      </c>
      <c r="F3906" t="s">
        <v>35598</v>
      </c>
      <c r="G3906" t="s">
        <v>35599</v>
      </c>
      <c r="H3906" t="s">
        <v>35600</v>
      </c>
      <c r="I3906" t="s">
        <v>4828</v>
      </c>
      <c r="J3906" t="s">
        <v>24317</v>
      </c>
      <c r="K3906" t="s">
        <v>24318</v>
      </c>
      <c r="L3906" t="s">
        <v>1136</v>
      </c>
      <c r="M3906" t="s">
        <v>7095</v>
      </c>
      <c r="N3906" t="s">
        <v>5017</v>
      </c>
      <c r="O3906" t="s">
        <v>24319</v>
      </c>
      <c r="P3906" t="s">
        <v>35601</v>
      </c>
      <c r="Q3906" t="s">
        <v>35602</v>
      </c>
      <c r="R3906" t="str">
        <f t="shared" si="122"/>
        <v>昌乐</v>
      </c>
      <c r="S3906" t="str">
        <f t="shared" si="123"/>
        <v>0107</v>
      </c>
    </row>
    <row r="3907" spans="1:19">
      <c r="A3907" t="s">
        <v>35603</v>
      </c>
      <c r="B3907" t="s">
        <v>35604</v>
      </c>
      <c r="C3907" t="s">
        <v>49</v>
      </c>
      <c r="D3907" t="s">
        <v>35605</v>
      </c>
      <c r="E3907" t="s">
        <v>31020</v>
      </c>
      <c r="F3907" t="s">
        <v>35606</v>
      </c>
      <c r="G3907" t="s">
        <v>35607</v>
      </c>
      <c r="H3907" t="s">
        <v>35608</v>
      </c>
      <c r="I3907" t="s">
        <v>12844</v>
      </c>
      <c r="J3907" t="s">
        <v>10006</v>
      </c>
      <c r="K3907" t="s">
        <v>10007</v>
      </c>
      <c r="L3907" t="s">
        <v>60</v>
      </c>
      <c r="M3907" t="s">
        <v>5888</v>
      </c>
      <c r="N3907" t="s">
        <v>6601</v>
      </c>
      <c r="O3907" t="s">
        <v>10008</v>
      </c>
      <c r="P3907" t="s">
        <v>35609</v>
      </c>
      <c r="Q3907" t="s">
        <v>32374</v>
      </c>
      <c r="R3907" t="str">
        <f t="shared" si="122"/>
        <v>奎文</v>
      </c>
      <c r="S3907" t="str">
        <f t="shared" si="123"/>
        <v>0107</v>
      </c>
    </row>
    <row r="3908" spans="1:19">
      <c r="A3908" t="s">
        <v>35610</v>
      </c>
      <c r="B3908" t="s">
        <v>31889</v>
      </c>
      <c r="C3908" t="s">
        <v>49</v>
      </c>
      <c r="D3908" t="s">
        <v>35611</v>
      </c>
      <c r="E3908" t="s">
        <v>30978</v>
      </c>
      <c r="F3908" t="s">
        <v>35612</v>
      </c>
      <c r="G3908" t="s">
        <v>35613</v>
      </c>
      <c r="H3908" t="s">
        <v>35614</v>
      </c>
      <c r="I3908" t="s">
        <v>4852</v>
      </c>
      <c r="J3908" t="s">
        <v>5636</v>
      </c>
      <c r="K3908" t="s">
        <v>5906</v>
      </c>
      <c r="L3908" t="s">
        <v>77</v>
      </c>
      <c r="M3908" t="s">
        <v>5145</v>
      </c>
      <c r="N3908" t="s">
        <v>5421</v>
      </c>
      <c r="O3908" t="s">
        <v>5908</v>
      </c>
      <c r="P3908" t="s">
        <v>35615</v>
      </c>
      <c r="Q3908" t="s">
        <v>35616</v>
      </c>
      <c r="R3908" t="str">
        <f t="shared" si="122"/>
        <v>临朐</v>
      </c>
      <c r="S3908" t="str">
        <f t="shared" si="123"/>
        <v>0107</v>
      </c>
    </row>
    <row r="3909" spans="1:19">
      <c r="A3909" t="s">
        <v>35617</v>
      </c>
      <c r="B3909" t="s">
        <v>35618</v>
      </c>
      <c r="C3909" t="s">
        <v>49</v>
      </c>
      <c r="D3909" t="s">
        <v>35619</v>
      </c>
      <c r="E3909" t="s">
        <v>30978</v>
      </c>
      <c r="F3909" t="s">
        <v>35620</v>
      </c>
      <c r="G3909" t="s">
        <v>35621</v>
      </c>
      <c r="H3909" t="s">
        <v>35622</v>
      </c>
      <c r="I3909" t="s">
        <v>4852</v>
      </c>
      <c r="J3909" t="s">
        <v>20972</v>
      </c>
      <c r="K3909" t="s">
        <v>20973</v>
      </c>
      <c r="L3909" t="s">
        <v>123</v>
      </c>
      <c r="M3909" t="s">
        <v>5364</v>
      </c>
      <c r="N3909" t="s">
        <v>4881</v>
      </c>
      <c r="O3909" t="s">
        <v>20974</v>
      </c>
      <c r="P3909" t="s">
        <v>35623</v>
      </c>
      <c r="Q3909" t="s">
        <v>35624</v>
      </c>
      <c r="R3909" t="str">
        <f t="shared" si="122"/>
        <v>诸城</v>
      </c>
      <c r="S3909" t="str">
        <f t="shared" si="123"/>
        <v>0107</v>
      </c>
    </row>
    <row r="3910" spans="1:19">
      <c r="A3910" t="s">
        <v>35625</v>
      </c>
      <c r="B3910" t="s">
        <v>35626</v>
      </c>
      <c r="C3910" t="s">
        <v>49</v>
      </c>
      <c r="D3910" t="s">
        <v>35627</v>
      </c>
      <c r="E3910" t="s">
        <v>34731</v>
      </c>
      <c r="F3910" t="s">
        <v>35628</v>
      </c>
      <c r="G3910" t="s">
        <v>35629</v>
      </c>
      <c r="H3910" t="s">
        <v>35630</v>
      </c>
      <c r="I3910" t="s">
        <v>5052</v>
      </c>
      <c r="J3910" t="s">
        <v>10649</v>
      </c>
      <c r="K3910" t="s">
        <v>10650</v>
      </c>
      <c r="L3910" t="s">
        <v>50</v>
      </c>
      <c r="M3910" t="s">
        <v>4816</v>
      </c>
      <c r="N3910" t="s">
        <v>5907</v>
      </c>
      <c r="O3910" t="s">
        <v>10651</v>
      </c>
      <c r="P3910" t="s">
        <v>35631</v>
      </c>
      <c r="R3910" t="str">
        <f t="shared" si="122"/>
        <v>青州</v>
      </c>
      <c r="S3910" t="str">
        <f t="shared" si="123"/>
        <v>0107</v>
      </c>
    </row>
    <row r="3911" spans="1:19">
      <c r="A3911" t="s">
        <v>35632</v>
      </c>
      <c r="B3911" t="s">
        <v>35633</v>
      </c>
      <c r="C3911" t="s">
        <v>49</v>
      </c>
      <c r="D3911" t="s">
        <v>35634</v>
      </c>
      <c r="E3911" t="s">
        <v>31462</v>
      </c>
      <c r="F3911" t="s">
        <v>35635</v>
      </c>
      <c r="G3911" t="s">
        <v>35636</v>
      </c>
      <c r="H3911" t="s">
        <v>35637</v>
      </c>
      <c r="I3911" t="s">
        <v>12119</v>
      </c>
      <c r="J3911" t="s">
        <v>21645</v>
      </c>
      <c r="K3911" t="s">
        <v>21646</v>
      </c>
      <c r="L3911" t="s">
        <v>237</v>
      </c>
      <c r="M3911" t="s">
        <v>4788</v>
      </c>
      <c r="O3911" t="s">
        <v>21647</v>
      </c>
      <c r="R3911" t="str">
        <f t="shared" si="122"/>
        <v>潍城</v>
      </c>
      <c r="S3911" t="str">
        <f t="shared" si="123"/>
        <v>0107</v>
      </c>
    </row>
    <row r="3912" spans="1:19">
      <c r="A3912" t="s">
        <v>35638</v>
      </c>
      <c r="B3912" t="s">
        <v>35639</v>
      </c>
      <c r="C3912" t="s">
        <v>49</v>
      </c>
      <c r="D3912" t="s">
        <v>35640</v>
      </c>
      <c r="E3912" t="s">
        <v>30978</v>
      </c>
      <c r="F3912" t="s">
        <v>35641</v>
      </c>
      <c r="G3912" t="s">
        <v>35642</v>
      </c>
      <c r="H3912" t="s">
        <v>35643</v>
      </c>
      <c r="I3912" t="s">
        <v>4852</v>
      </c>
      <c r="J3912" t="s">
        <v>9386</v>
      </c>
      <c r="K3912" t="s">
        <v>9387</v>
      </c>
      <c r="L3912" t="s">
        <v>50</v>
      </c>
      <c r="M3912" t="s">
        <v>6207</v>
      </c>
      <c r="N3912" t="s">
        <v>4892</v>
      </c>
      <c r="O3912" t="s">
        <v>9388</v>
      </c>
      <c r="P3912" t="s">
        <v>35644</v>
      </c>
      <c r="Q3912" t="s">
        <v>35645</v>
      </c>
      <c r="R3912" t="str">
        <f t="shared" si="122"/>
        <v>青州</v>
      </c>
      <c r="S3912" t="str">
        <f t="shared" si="123"/>
        <v>0107</v>
      </c>
    </row>
    <row r="3913" spans="1:19">
      <c r="A3913" t="s">
        <v>35646</v>
      </c>
      <c r="B3913" t="s">
        <v>35647</v>
      </c>
      <c r="C3913" t="s">
        <v>49</v>
      </c>
      <c r="D3913" t="s">
        <v>35648</v>
      </c>
      <c r="E3913" t="s">
        <v>35649</v>
      </c>
      <c r="F3913" t="s">
        <v>35650</v>
      </c>
      <c r="G3913" t="s">
        <v>35651</v>
      </c>
      <c r="H3913" t="s">
        <v>35652</v>
      </c>
      <c r="I3913" t="s">
        <v>4955</v>
      </c>
      <c r="J3913" t="s">
        <v>6689</v>
      </c>
      <c r="K3913" t="s">
        <v>6690</v>
      </c>
      <c r="L3913" t="s">
        <v>237</v>
      </c>
      <c r="M3913" t="s">
        <v>4788</v>
      </c>
      <c r="N3913" t="s">
        <v>5960</v>
      </c>
      <c r="O3913" t="s">
        <v>6691</v>
      </c>
      <c r="P3913" t="s">
        <v>34199</v>
      </c>
      <c r="Q3913" t="s">
        <v>35653</v>
      </c>
      <c r="R3913" t="str">
        <f t="shared" si="122"/>
        <v>潍城</v>
      </c>
      <c r="S3913" t="str">
        <f t="shared" si="123"/>
        <v>0107</v>
      </c>
    </row>
    <row r="3914" spans="1:19">
      <c r="A3914" t="s">
        <v>35654</v>
      </c>
      <c r="B3914" t="s">
        <v>35655</v>
      </c>
      <c r="C3914" t="s">
        <v>49</v>
      </c>
      <c r="D3914" t="s">
        <v>35656</v>
      </c>
      <c r="E3914" t="s">
        <v>31020</v>
      </c>
      <c r="F3914" t="s">
        <v>35657</v>
      </c>
      <c r="G3914" t="s">
        <v>35658</v>
      </c>
      <c r="H3914" t="s">
        <v>35659</v>
      </c>
      <c r="I3914" t="s">
        <v>12119</v>
      </c>
      <c r="J3914" t="s">
        <v>6150</v>
      </c>
      <c r="K3914" t="s">
        <v>6151</v>
      </c>
      <c r="L3914" t="s">
        <v>95</v>
      </c>
      <c r="M3914" t="s">
        <v>5709</v>
      </c>
      <c r="N3914" t="s">
        <v>5451</v>
      </c>
      <c r="O3914" t="s">
        <v>6153</v>
      </c>
      <c r="P3914" t="s">
        <v>35660</v>
      </c>
      <c r="R3914" t="str">
        <f t="shared" si="122"/>
        <v>安丘</v>
      </c>
      <c r="S3914" t="str">
        <f t="shared" si="123"/>
        <v>0107</v>
      </c>
    </row>
    <row r="3915" spans="1:19">
      <c r="A3915" t="s">
        <v>35661</v>
      </c>
      <c r="B3915" t="s">
        <v>35662</v>
      </c>
      <c r="C3915" t="s">
        <v>49</v>
      </c>
      <c r="D3915" t="s">
        <v>35663</v>
      </c>
      <c r="E3915" t="s">
        <v>26614</v>
      </c>
      <c r="F3915" t="s">
        <v>35664</v>
      </c>
      <c r="G3915" t="s">
        <v>35665</v>
      </c>
      <c r="H3915" t="s">
        <v>35666</v>
      </c>
      <c r="I3915" t="s">
        <v>12119</v>
      </c>
      <c r="J3915" t="s">
        <v>5636</v>
      </c>
      <c r="K3915" t="s">
        <v>5720</v>
      </c>
      <c r="L3915" t="s">
        <v>50</v>
      </c>
      <c r="M3915" t="s">
        <v>5721</v>
      </c>
      <c r="N3915" t="s">
        <v>5112</v>
      </c>
      <c r="O3915" t="s">
        <v>5722</v>
      </c>
      <c r="P3915" t="s">
        <v>35667</v>
      </c>
      <c r="R3915" t="str">
        <f t="shared" si="122"/>
        <v>青州</v>
      </c>
      <c r="S3915" t="str">
        <f t="shared" si="123"/>
        <v>0107</v>
      </c>
    </row>
    <row r="3916" spans="1:19">
      <c r="A3916" t="s">
        <v>35668</v>
      </c>
      <c r="B3916" t="s">
        <v>35669</v>
      </c>
      <c r="C3916" t="s">
        <v>49</v>
      </c>
      <c r="D3916" t="s">
        <v>35670</v>
      </c>
      <c r="E3916" t="s">
        <v>30978</v>
      </c>
      <c r="F3916" t="s">
        <v>35671</v>
      </c>
      <c r="G3916" t="s">
        <v>35672</v>
      </c>
      <c r="H3916" t="s">
        <v>35673</v>
      </c>
      <c r="I3916" t="s">
        <v>5221</v>
      </c>
      <c r="J3916" t="s">
        <v>9116</v>
      </c>
      <c r="K3916" t="s">
        <v>9117</v>
      </c>
      <c r="L3916" t="s">
        <v>237</v>
      </c>
      <c r="M3916" t="s">
        <v>4788</v>
      </c>
      <c r="N3916" t="s">
        <v>6152</v>
      </c>
      <c r="O3916" t="s">
        <v>9118</v>
      </c>
      <c r="P3916" t="s">
        <v>35674</v>
      </c>
      <c r="R3916" t="str">
        <f t="shared" si="122"/>
        <v>潍城</v>
      </c>
      <c r="S3916" t="str">
        <f t="shared" si="123"/>
        <v>0107</v>
      </c>
    </row>
    <row r="3917" spans="1:19">
      <c r="A3917" t="s">
        <v>35675</v>
      </c>
      <c r="B3917" t="s">
        <v>35676</v>
      </c>
      <c r="C3917" t="s">
        <v>49</v>
      </c>
      <c r="D3917" t="s">
        <v>35677</v>
      </c>
      <c r="E3917" t="s">
        <v>35678</v>
      </c>
      <c r="F3917" t="s">
        <v>35679</v>
      </c>
      <c r="G3917" t="s">
        <v>35680</v>
      </c>
      <c r="H3917" t="s">
        <v>35681</v>
      </c>
      <c r="I3917" t="s">
        <v>5184</v>
      </c>
      <c r="J3917" t="s">
        <v>12783</v>
      </c>
      <c r="K3917" t="s">
        <v>12784</v>
      </c>
      <c r="L3917" t="s">
        <v>105</v>
      </c>
      <c r="M3917" t="s">
        <v>5176</v>
      </c>
      <c r="N3917" t="s">
        <v>7558</v>
      </c>
      <c r="O3917" t="s">
        <v>12785</v>
      </c>
      <c r="P3917" t="s">
        <v>35682</v>
      </c>
      <c r="Q3917" t="s">
        <v>35683</v>
      </c>
      <c r="R3917" t="str">
        <f t="shared" si="122"/>
        <v>寿光</v>
      </c>
      <c r="S3917" t="str">
        <f t="shared" si="123"/>
        <v>0107</v>
      </c>
    </row>
    <row r="3918" spans="1:19">
      <c r="A3918" t="s">
        <v>35684</v>
      </c>
      <c r="B3918" t="s">
        <v>35685</v>
      </c>
      <c r="C3918" t="s">
        <v>49</v>
      </c>
      <c r="D3918" t="s">
        <v>35686</v>
      </c>
      <c r="E3918" t="s">
        <v>35687</v>
      </c>
      <c r="F3918" t="s">
        <v>35688</v>
      </c>
      <c r="G3918" t="s">
        <v>35689</v>
      </c>
      <c r="H3918" t="s">
        <v>35690</v>
      </c>
      <c r="I3918" t="s">
        <v>5835</v>
      </c>
      <c r="J3918" t="s">
        <v>8139</v>
      </c>
      <c r="K3918" t="s">
        <v>8140</v>
      </c>
      <c r="L3918" t="s">
        <v>105</v>
      </c>
      <c r="M3918" t="s">
        <v>6055</v>
      </c>
      <c r="N3918" t="s">
        <v>4933</v>
      </c>
      <c r="O3918" t="s">
        <v>8141</v>
      </c>
      <c r="P3918" t="s">
        <v>35691</v>
      </c>
      <c r="Q3918" t="s">
        <v>35692</v>
      </c>
      <c r="R3918" t="str">
        <f t="shared" si="122"/>
        <v>寿光</v>
      </c>
      <c r="S3918" t="str">
        <f t="shared" si="123"/>
        <v>0107</v>
      </c>
    </row>
    <row r="3919" spans="1:19">
      <c r="A3919" t="s">
        <v>35693</v>
      </c>
      <c r="B3919" t="s">
        <v>35694</v>
      </c>
      <c r="C3919" t="s">
        <v>49</v>
      </c>
      <c r="D3919" t="s">
        <v>35695</v>
      </c>
      <c r="E3919" t="s">
        <v>30978</v>
      </c>
      <c r="F3919" t="s">
        <v>35696</v>
      </c>
      <c r="G3919" t="s">
        <v>35697</v>
      </c>
      <c r="H3919" t="s">
        <v>35698</v>
      </c>
      <c r="I3919" t="s">
        <v>5541</v>
      </c>
      <c r="J3919" t="s">
        <v>10870</v>
      </c>
      <c r="K3919" t="s">
        <v>10871</v>
      </c>
      <c r="L3919" t="s">
        <v>60</v>
      </c>
      <c r="M3919" t="s">
        <v>5999</v>
      </c>
      <c r="N3919" t="s">
        <v>4905</v>
      </c>
      <c r="O3919" t="s">
        <v>10872</v>
      </c>
      <c r="P3919" t="s">
        <v>35699</v>
      </c>
      <c r="R3919" t="str">
        <f t="shared" si="122"/>
        <v>奎文</v>
      </c>
      <c r="S3919" t="str">
        <f t="shared" si="123"/>
        <v>0107</v>
      </c>
    </row>
    <row r="3920" spans="1:19">
      <c r="A3920" t="s">
        <v>35700</v>
      </c>
      <c r="B3920" t="s">
        <v>35701</v>
      </c>
      <c r="C3920" t="s">
        <v>49</v>
      </c>
      <c r="D3920" t="s">
        <v>35702</v>
      </c>
      <c r="E3920" t="s">
        <v>35703</v>
      </c>
      <c r="F3920" t="s">
        <v>35704</v>
      </c>
      <c r="G3920" t="s">
        <v>35705</v>
      </c>
      <c r="H3920" t="s">
        <v>33982</v>
      </c>
      <c r="I3920" t="s">
        <v>12119</v>
      </c>
      <c r="J3920" t="s">
        <v>5234</v>
      </c>
      <c r="K3920" t="s">
        <v>5235</v>
      </c>
      <c r="L3920" t="s">
        <v>50</v>
      </c>
      <c r="M3920" t="s">
        <v>5236</v>
      </c>
      <c r="N3920" t="s">
        <v>5112</v>
      </c>
      <c r="O3920" t="s">
        <v>5237</v>
      </c>
      <c r="P3920" t="s">
        <v>35706</v>
      </c>
      <c r="R3920" t="str">
        <f t="shared" si="122"/>
        <v>青州</v>
      </c>
      <c r="S3920" t="str">
        <f t="shared" si="123"/>
        <v>0107</v>
      </c>
    </row>
    <row r="3921" spans="1:19">
      <c r="A3921" t="s">
        <v>35707</v>
      </c>
      <c r="B3921" t="s">
        <v>35708</v>
      </c>
      <c r="C3921" t="s">
        <v>49</v>
      </c>
      <c r="D3921" t="s">
        <v>35709</v>
      </c>
      <c r="E3921" t="s">
        <v>31462</v>
      </c>
      <c r="F3921" t="s">
        <v>35710</v>
      </c>
      <c r="G3921" t="s">
        <v>35711</v>
      </c>
      <c r="H3921" t="s">
        <v>35712</v>
      </c>
      <c r="I3921" t="s">
        <v>12119</v>
      </c>
      <c r="J3921" t="s">
        <v>13873</v>
      </c>
      <c r="K3921" t="s">
        <v>13874</v>
      </c>
      <c r="L3921" t="s">
        <v>105</v>
      </c>
      <c r="M3921" t="s">
        <v>5133</v>
      </c>
      <c r="O3921" t="s">
        <v>13875</v>
      </c>
      <c r="P3921" t="s">
        <v>35713</v>
      </c>
      <c r="Q3921" t="s">
        <v>35714</v>
      </c>
      <c r="R3921" t="str">
        <f t="shared" si="122"/>
        <v>寿光</v>
      </c>
      <c r="S3921" t="str">
        <f t="shared" si="123"/>
        <v>0107</v>
      </c>
    </row>
    <row r="3922" spans="1:19">
      <c r="A3922" t="s">
        <v>35715</v>
      </c>
      <c r="B3922" t="s">
        <v>35716</v>
      </c>
      <c r="C3922" t="s">
        <v>49</v>
      </c>
      <c r="D3922" t="s">
        <v>35717</v>
      </c>
      <c r="E3922" t="s">
        <v>31453</v>
      </c>
      <c r="F3922" t="s">
        <v>35718</v>
      </c>
      <c r="G3922" t="s">
        <v>35719</v>
      </c>
      <c r="H3922" t="s">
        <v>35720</v>
      </c>
      <c r="I3922" t="s">
        <v>4828</v>
      </c>
      <c r="J3922" t="s">
        <v>19619</v>
      </c>
      <c r="K3922" t="s">
        <v>19620</v>
      </c>
      <c r="L3922" t="s">
        <v>77</v>
      </c>
      <c r="M3922" t="s">
        <v>5733</v>
      </c>
      <c r="N3922" t="s">
        <v>5056</v>
      </c>
      <c r="O3922" t="s">
        <v>19621</v>
      </c>
      <c r="P3922" t="s">
        <v>35721</v>
      </c>
      <c r="R3922" t="str">
        <f t="shared" si="122"/>
        <v>临朐</v>
      </c>
      <c r="S3922" t="str">
        <f t="shared" si="123"/>
        <v>0107</v>
      </c>
    </row>
    <row r="3923" spans="1:19">
      <c r="A3923" t="s">
        <v>35722</v>
      </c>
      <c r="B3923" t="s">
        <v>35708</v>
      </c>
      <c r="C3923" t="s">
        <v>49</v>
      </c>
      <c r="D3923" t="s">
        <v>35723</v>
      </c>
      <c r="E3923" t="s">
        <v>31453</v>
      </c>
      <c r="F3923" t="s">
        <v>35724</v>
      </c>
      <c r="G3923" t="s">
        <v>35725</v>
      </c>
      <c r="H3923" t="s">
        <v>35726</v>
      </c>
      <c r="I3923" t="s">
        <v>4852</v>
      </c>
      <c r="J3923" t="s">
        <v>8582</v>
      </c>
      <c r="K3923" t="s">
        <v>8583</v>
      </c>
      <c r="L3923" t="s">
        <v>77</v>
      </c>
      <c r="M3923" t="s">
        <v>4803</v>
      </c>
      <c r="N3923" t="s">
        <v>4789</v>
      </c>
      <c r="O3923" t="s">
        <v>8584</v>
      </c>
      <c r="P3923" t="s">
        <v>35727</v>
      </c>
      <c r="Q3923" t="s">
        <v>35728</v>
      </c>
      <c r="R3923" t="str">
        <f t="shared" si="122"/>
        <v>临朐</v>
      </c>
      <c r="S3923" t="str">
        <f t="shared" si="123"/>
        <v>0107</v>
      </c>
    </row>
    <row r="3924" spans="1:19">
      <c r="A3924" t="s">
        <v>35729</v>
      </c>
      <c r="B3924" t="s">
        <v>35730</v>
      </c>
      <c r="C3924" t="s">
        <v>49</v>
      </c>
      <c r="D3924" t="s">
        <v>35731</v>
      </c>
      <c r="E3924" t="s">
        <v>32771</v>
      </c>
      <c r="F3924" t="s">
        <v>35732</v>
      </c>
      <c r="G3924" t="s">
        <v>35733</v>
      </c>
      <c r="H3924" t="s">
        <v>35734</v>
      </c>
      <c r="I3924" t="s">
        <v>4852</v>
      </c>
      <c r="J3924" t="s">
        <v>5053</v>
      </c>
      <c r="K3924" t="s">
        <v>5054</v>
      </c>
      <c r="L3924" t="s">
        <v>95</v>
      </c>
      <c r="M3924" t="s">
        <v>5055</v>
      </c>
      <c r="N3924" t="s">
        <v>5017</v>
      </c>
      <c r="O3924" t="s">
        <v>5057</v>
      </c>
      <c r="P3924" t="s">
        <v>35735</v>
      </c>
      <c r="R3924" t="str">
        <f t="shared" si="122"/>
        <v>安丘</v>
      </c>
      <c r="S3924" t="str">
        <f t="shared" si="123"/>
        <v>0107</v>
      </c>
    </row>
    <row r="3925" spans="1:19">
      <c r="A3925" t="s">
        <v>1538</v>
      </c>
      <c r="B3925" t="s">
        <v>35736</v>
      </c>
      <c r="C3925" t="s">
        <v>49</v>
      </c>
      <c r="D3925" t="s">
        <v>35737</v>
      </c>
      <c r="E3925" t="s">
        <v>35738</v>
      </c>
      <c r="F3925" t="s">
        <v>35739</v>
      </c>
      <c r="G3925" t="s">
        <v>1536</v>
      </c>
      <c r="H3925" t="s">
        <v>35740</v>
      </c>
      <c r="I3925" t="s">
        <v>4852</v>
      </c>
      <c r="J3925" t="s">
        <v>4930</v>
      </c>
      <c r="K3925" t="s">
        <v>4931</v>
      </c>
      <c r="L3925" t="s">
        <v>123</v>
      </c>
      <c r="M3925" t="s">
        <v>4932</v>
      </c>
      <c r="N3925" t="s">
        <v>4845</v>
      </c>
      <c r="O3925" t="s">
        <v>4934</v>
      </c>
      <c r="R3925" t="str">
        <f t="shared" si="122"/>
        <v>诸城</v>
      </c>
      <c r="S3925" t="str">
        <f t="shared" si="123"/>
        <v>0107</v>
      </c>
    </row>
    <row r="3926" spans="1:19">
      <c r="A3926" t="s">
        <v>35741</v>
      </c>
      <c r="B3926" t="s">
        <v>35742</v>
      </c>
      <c r="C3926" t="s">
        <v>49</v>
      </c>
      <c r="D3926" t="s">
        <v>35743</v>
      </c>
      <c r="E3926" t="s">
        <v>30978</v>
      </c>
      <c r="F3926" t="s">
        <v>35744</v>
      </c>
      <c r="G3926" t="s">
        <v>35745</v>
      </c>
      <c r="H3926" t="s">
        <v>35746</v>
      </c>
      <c r="I3926" t="s">
        <v>5184</v>
      </c>
      <c r="J3926" t="s">
        <v>6804</v>
      </c>
      <c r="K3926" t="s">
        <v>6805</v>
      </c>
      <c r="L3926" t="s">
        <v>123</v>
      </c>
      <c r="M3926" t="s">
        <v>4994</v>
      </c>
      <c r="N3926" t="s">
        <v>4972</v>
      </c>
      <c r="O3926" t="s">
        <v>6806</v>
      </c>
      <c r="P3926" t="s">
        <v>35747</v>
      </c>
      <c r="Q3926" t="s">
        <v>35748</v>
      </c>
      <c r="R3926" t="str">
        <f t="shared" si="122"/>
        <v>诸城</v>
      </c>
      <c r="S3926" t="str">
        <f t="shared" si="123"/>
        <v>0107</v>
      </c>
    </row>
    <row r="3927" spans="1:19">
      <c r="A3927" t="s">
        <v>35749</v>
      </c>
      <c r="B3927" t="s">
        <v>35750</v>
      </c>
      <c r="C3927" t="s">
        <v>49</v>
      </c>
      <c r="D3927" t="s">
        <v>35751</v>
      </c>
      <c r="E3927" t="s">
        <v>35585</v>
      </c>
      <c r="F3927" t="s">
        <v>35752</v>
      </c>
      <c r="G3927" t="s">
        <v>35753</v>
      </c>
      <c r="H3927" t="s">
        <v>35754</v>
      </c>
      <c r="I3927" t="s">
        <v>12119</v>
      </c>
      <c r="J3927" t="s">
        <v>11207</v>
      </c>
      <c r="K3927" t="s">
        <v>11208</v>
      </c>
      <c r="L3927" t="s">
        <v>123</v>
      </c>
      <c r="M3927" t="s">
        <v>7767</v>
      </c>
      <c r="N3927" t="s">
        <v>5112</v>
      </c>
      <c r="O3927" t="s">
        <v>11209</v>
      </c>
      <c r="P3927" t="s">
        <v>35755</v>
      </c>
      <c r="R3927" t="str">
        <f t="shared" si="122"/>
        <v>诸城</v>
      </c>
      <c r="S3927" t="str">
        <f t="shared" si="123"/>
        <v>0107</v>
      </c>
    </row>
    <row r="3928" spans="1:19">
      <c r="A3928" t="s">
        <v>35756</v>
      </c>
      <c r="B3928" t="s">
        <v>35757</v>
      </c>
      <c r="C3928" t="s">
        <v>49</v>
      </c>
      <c r="D3928" t="s">
        <v>35758</v>
      </c>
      <c r="E3928" t="s">
        <v>31020</v>
      </c>
      <c r="F3928" t="s">
        <v>35759</v>
      </c>
      <c r="G3928" t="s">
        <v>35760</v>
      </c>
      <c r="H3928" t="s">
        <v>35761</v>
      </c>
      <c r="I3928" t="s">
        <v>12119</v>
      </c>
      <c r="J3928" t="s">
        <v>11849</v>
      </c>
      <c r="K3928" t="s">
        <v>11850</v>
      </c>
      <c r="L3928" t="s">
        <v>95</v>
      </c>
      <c r="M3928" t="s">
        <v>5709</v>
      </c>
      <c r="N3928" t="s">
        <v>5273</v>
      </c>
      <c r="O3928" t="s">
        <v>11851</v>
      </c>
      <c r="P3928" t="s">
        <v>34368</v>
      </c>
      <c r="R3928" t="str">
        <f t="shared" si="122"/>
        <v>安丘</v>
      </c>
      <c r="S3928" t="str">
        <f t="shared" si="123"/>
        <v>0107</v>
      </c>
    </row>
    <row r="3929" spans="1:19">
      <c r="A3929" t="s">
        <v>35762</v>
      </c>
      <c r="B3929" t="s">
        <v>35763</v>
      </c>
      <c r="C3929" t="s">
        <v>49</v>
      </c>
      <c r="D3929" t="s">
        <v>35764</v>
      </c>
      <c r="E3929" t="s">
        <v>31453</v>
      </c>
      <c r="F3929" t="s">
        <v>35765</v>
      </c>
      <c r="G3929" t="s">
        <v>35766</v>
      </c>
      <c r="H3929" t="s">
        <v>35767</v>
      </c>
      <c r="I3929" t="s">
        <v>4828</v>
      </c>
      <c r="J3929" t="s">
        <v>35768</v>
      </c>
      <c r="K3929" t="s">
        <v>35769</v>
      </c>
      <c r="L3929" t="s">
        <v>60</v>
      </c>
      <c r="M3929" t="s">
        <v>5888</v>
      </c>
      <c r="N3929" t="s">
        <v>6601</v>
      </c>
      <c r="O3929" t="s">
        <v>35770</v>
      </c>
      <c r="P3929" t="s">
        <v>35771</v>
      </c>
      <c r="Q3929" t="s">
        <v>35772</v>
      </c>
      <c r="R3929" t="str">
        <f t="shared" si="122"/>
        <v>奎文</v>
      </c>
      <c r="S3929" t="str">
        <f t="shared" si="123"/>
        <v>0107</v>
      </c>
    </row>
    <row r="3930" spans="1:19">
      <c r="A3930" t="s">
        <v>35773</v>
      </c>
      <c r="B3930" t="s">
        <v>35774</v>
      </c>
      <c r="C3930" t="s">
        <v>49</v>
      </c>
      <c r="D3930" t="s">
        <v>35775</v>
      </c>
      <c r="E3930" t="s">
        <v>31462</v>
      </c>
      <c r="F3930" t="s">
        <v>35776</v>
      </c>
      <c r="G3930" t="s">
        <v>35777</v>
      </c>
      <c r="H3930" t="s">
        <v>35778</v>
      </c>
      <c r="I3930" t="s">
        <v>4841</v>
      </c>
      <c r="J3930" t="s">
        <v>6434</v>
      </c>
      <c r="K3930" t="s">
        <v>6435</v>
      </c>
      <c r="L3930" t="s">
        <v>114</v>
      </c>
      <c r="M3930" t="s">
        <v>4831</v>
      </c>
      <c r="O3930" t="s">
        <v>6436</v>
      </c>
      <c r="P3930" t="s">
        <v>35779</v>
      </c>
      <c r="Q3930" t="s">
        <v>35780</v>
      </c>
      <c r="R3930" t="str">
        <f t="shared" si="122"/>
        <v>高密</v>
      </c>
      <c r="S3930" t="str">
        <f t="shared" si="123"/>
        <v>0107</v>
      </c>
    </row>
    <row r="3931" spans="1:19">
      <c r="A3931" t="s">
        <v>35781</v>
      </c>
      <c r="B3931" t="s">
        <v>35782</v>
      </c>
      <c r="C3931" t="s">
        <v>49</v>
      </c>
      <c r="D3931" t="s">
        <v>35783</v>
      </c>
      <c r="E3931" t="s">
        <v>31462</v>
      </c>
      <c r="F3931" t="s">
        <v>35784</v>
      </c>
      <c r="G3931" t="s">
        <v>35785</v>
      </c>
      <c r="H3931" t="s">
        <v>35786</v>
      </c>
      <c r="I3931" t="s">
        <v>12119</v>
      </c>
      <c r="J3931" t="s">
        <v>10453</v>
      </c>
      <c r="K3931" t="s">
        <v>10454</v>
      </c>
      <c r="L3931" t="s">
        <v>123</v>
      </c>
      <c r="M3931" t="s">
        <v>4994</v>
      </c>
      <c r="O3931" t="s">
        <v>10455</v>
      </c>
      <c r="Q3931" t="s">
        <v>35787</v>
      </c>
      <c r="R3931" t="str">
        <f t="shared" si="122"/>
        <v>诸城</v>
      </c>
      <c r="S3931" t="str">
        <f t="shared" si="123"/>
        <v>0107</v>
      </c>
    </row>
    <row r="3932" spans="1:19">
      <c r="A3932" t="s">
        <v>35788</v>
      </c>
      <c r="B3932" t="s">
        <v>35789</v>
      </c>
      <c r="C3932" t="s">
        <v>49</v>
      </c>
      <c r="D3932" t="s">
        <v>35790</v>
      </c>
      <c r="E3932" t="s">
        <v>31462</v>
      </c>
      <c r="F3932" t="s">
        <v>35791</v>
      </c>
      <c r="G3932" t="s">
        <v>35792</v>
      </c>
      <c r="H3932" t="s">
        <v>35793</v>
      </c>
      <c r="I3932" t="s">
        <v>12119</v>
      </c>
      <c r="J3932" t="s">
        <v>11218</v>
      </c>
      <c r="K3932" t="s">
        <v>11219</v>
      </c>
      <c r="L3932" t="s">
        <v>237</v>
      </c>
      <c r="M3932" t="s">
        <v>5247</v>
      </c>
      <c r="O3932" t="s">
        <v>11220</v>
      </c>
      <c r="P3932" t="s">
        <v>35794</v>
      </c>
      <c r="Q3932" t="s">
        <v>35795</v>
      </c>
      <c r="R3932" t="str">
        <f t="shared" si="122"/>
        <v>潍城</v>
      </c>
      <c r="S3932" t="str">
        <f t="shared" si="123"/>
        <v>0107</v>
      </c>
    </row>
    <row r="3933" spans="1:19">
      <c r="A3933" t="s">
        <v>35796</v>
      </c>
      <c r="B3933" t="s">
        <v>35797</v>
      </c>
      <c r="C3933" t="s">
        <v>49</v>
      </c>
      <c r="D3933" t="s">
        <v>35798</v>
      </c>
      <c r="E3933" t="s">
        <v>30978</v>
      </c>
      <c r="F3933" t="s">
        <v>35799</v>
      </c>
      <c r="G3933" t="s">
        <v>35800</v>
      </c>
      <c r="H3933" t="s">
        <v>35801</v>
      </c>
      <c r="I3933" t="s">
        <v>5327</v>
      </c>
      <c r="J3933" t="s">
        <v>15495</v>
      </c>
      <c r="K3933" t="s">
        <v>15496</v>
      </c>
      <c r="L3933" t="s">
        <v>77</v>
      </c>
      <c r="M3933" t="s">
        <v>4803</v>
      </c>
      <c r="N3933" t="s">
        <v>6152</v>
      </c>
      <c r="O3933" t="s">
        <v>15497</v>
      </c>
      <c r="P3933" t="s">
        <v>35802</v>
      </c>
      <c r="Q3933" t="s">
        <v>35803</v>
      </c>
      <c r="R3933" t="str">
        <f t="shared" si="122"/>
        <v>临朐</v>
      </c>
      <c r="S3933" t="str">
        <f t="shared" si="123"/>
        <v>0107</v>
      </c>
    </row>
    <row r="3934" spans="1:19">
      <c r="A3934" t="s">
        <v>35804</v>
      </c>
      <c r="B3934" t="s">
        <v>35805</v>
      </c>
      <c r="C3934" t="s">
        <v>49</v>
      </c>
      <c r="D3934" t="s">
        <v>35806</v>
      </c>
      <c r="E3934" t="s">
        <v>31020</v>
      </c>
      <c r="F3934" t="s">
        <v>35807</v>
      </c>
      <c r="G3934" t="s">
        <v>35808</v>
      </c>
      <c r="H3934" t="s">
        <v>35809</v>
      </c>
      <c r="I3934" t="s">
        <v>12119</v>
      </c>
      <c r="J3934" t="s">
        <v>35810</v>
      </c>
      <c r="K3934" t="s">
        <v>35811</v>
      </c>
      <c r="L3934" t="s">
        <v>1136</v>
      </c>
      <c r="M3934" t="s">
        <v>5791</v>
      </c>
      <c r="N3934" t="s">
        <v>5112</v>
      </c>
      <c r="O3934" t="s">
        <v>35812</v>
      </c>
      <c r="P3934" t="s">
        <v>35813</v>
      </c>
      <c r="R3934" t="str">
        <f t="shared" si="122"/>
        <v>昌乐</v>
      </c>
      <c r="S3934" t="str">
        <f t="shared" si="123"/>
        <v>0107</v>
      </c>
    </row>
    <row r="3935" spans="1:19">
      <c r="A3935" t="s">
        <v>35814</v>
      </c>
      <c r="B3935" t="s">
        <v>35815</v>
      </c>
      <c r="C3935" t="s">
        <v>49</v>
      </c>
      <c r="D3935" t="s">
        <v>35816</v>
      </c>
      <c r="E3935" t="s">
        <v>32671</v>
      </c>
      <c r="F3935" t="s">
        <v>35817</v>
      </c>
      <c r="G3935" t="s">
        <v>35818</v>
      </c>
      <c r="H3935" t="s">
        <v>35819</v>
      </c>
      <c r="I3935" t="s">
        <v>12119</v>
      </c>
      <c r="J3935" t="s">
        <v>14104</v>
      </c>
      <c r="K3935" t="s">
        <v>14105</v>
      </c>
      <c r="L3935" t="s">
        <v>114</v>
      </c>
      <c r="M3935" t="s">
        <v>4918</v>
      </c>
      <c r="N3935" t="s">
        <v>5421</v>
      </c>
      <c r="O3935" t="s">
        <v>14106</v>
      </c>
      <c r="R3935" t="str">
        <f t="shared" si="122"/>
        <v>高密</v>
      </c>
      <c r="S3935" t="str">
        <f t="shared" si="123"/>
        <v>0107</v>
      </c>
    </row>
    <row r="3936" spans="1:19">
      <c r="A3936" t="s">
        <v>35820</v>
      </c>
      <c r="B3936" t="s">
        <v>35821</v>
      </c>
      <c r="C3936" t="s">
        <v>49</v>
      </c>
      <c r="D3936" t="s">
        <v>35822</v>
      </c>
      <c r="E3936" t="s">
        <v>31462</v>
      </c>
      <c r="F3936" t="s">
        <v>35823</v>
      </c>
      <c r="G3936" t="s">
        <v>35824</v>
      </c>
      <c r="H3936" t="s">
        <v>35825</v>
      </c>
      <c r="I3936" t="s">
        <v>12119</v>
      </c>
      <c r="J3936" t="s">
        <v>5520</v>
      </c>
      <c r="K3936" t="s">
        <v>5521</v>
      </c>
      <c r="L3936" t="s">
        <v>237</v>
      </c>
      <c r="M3936" t="s">
        <v>4868</v>
      </c>
      <c r="O3936" t="s">
        <v>5522</v>
      </c>
      <c r="P3936" t="s">
        <v>35826</v>
      </c>
      <c r="Q3936" t="s">
        <v>35827</v>
      </c>
      <c r="R3936" t="str">
        <f t="shared" si="122"/>
        <v>潍城</v>
      </c>
      <c r="S3936" t="str">
        <f t="shared" si="123"/>
        <v>0107</v>
      </c>
    </row>
    <row r="3937" spans="1:19">
      <c r="A3937" t="s">
        <v>35828</v>
      </c>
      <c r="B3937" t="s">
        <v>35829</v>
      </c>
      <c r="C3937" t="s">
        <v>49</v>
      </c>
      <c r="D3937" t="s">
        <v>35830</v>
      </c>
      <c r="E3937" t="s">
        <v>30978</v>
      </c>
      <c r="F3937" t="s">
        <v>35831</v>
      </c>
      <c r="G3937" t="s">
        <v>35832</v>
      </c>
      <c r="H3937" t="s">
        <v>35833</v>
      </c>
      <c r="I3937" t="s">
        <v>4841</v>
      </c>
      <c r="J3937" t="s">
        <v>8680</v>
      </c>
      <c r="K3937" t="s">
        <v>8681</v>
      </c>
      <c r="L3937" t="s">
        <v>60</v>
      </c>
      <c r="M3937" t="s">
        <v>5999</v>
      </c>
      <c r="N3937" t="s">
        <v>5069</v>
      </c>
      <c r="O3937" t="s">
        <v>8682</v>
      </c>
      <c r="P3937" t="s">
        <v>35834</v>
      </c>
      <c r="Q3937" t="s">
        <v>35835</v>
      </c>
      <c r="R3937" t="str">
        <f t="shared" si="122"/>
        <v>奎文</v>
      </c>
      <c r="S3937" t="str">
        <f t="shared" si="123"/>
        <v>0107</v>
      </c>
    </row>
    <row r="3938" spans="1:19">
      <c r="A3938" t="s">
        <v>35836</v>
      </c>
      <c r="B3938" t="s">
        <v>35837</v>
      </c>
      <c r="C3938" t="s">
        <v>49</v>
      </c>
      <c r="D3938" t="s">
        <v>35838</v>
      </c>
      <c r="E3938" t="s">
        <v>30978</v>
      </c>
      <c r="F3938" t="s">
        <v>35839</v>
      </c>
      <c r="G3938" t="s">
        <v>35840</v>
      </c>
      <c r="H3938" t="s">
        <v>35841</v>
      </c>
      <c r="I3938" t="s">
        <v>4852</v>
      </c>
      <c r="J3938" t="s">
        <v>6517</v>
      </c>
      <c r="K3938" t="s">
        <v>6518</v>
      </c>
      <c r="L3938" t="s">
        <v>50</v>
      </c>
      <c r="M3938" t="s">
        <v>6207</v>
      </c>
      <c r="N3938" t="s">
        <v>9006</v>
      </c>
      <c r="O3938" t="s">
        <v>6520</v>
      </c>
      <c r="P3938" t="s">
        <v>35842</v>
      </c>
      <c r="Q3938" t="s">
        <v>35843</v>
      </c>
      <c r="R3938" t="str">
        <f t="shared" si="122"/>
        <v>青州</v>
      </c>
      <c r="S3938" t="str">
        <f t="shared" si="123"/>
        <v>0107</v>
      </c>
    </row>
    <row r="3939" spans="1:19">
      <c r="A3939" t="s">
        <v>35844</v>
      </c>
      <c r="B3939" t="s">
        <v>35845</v>
      </c>
      <c r="C3939" t="s">
        <v>49</v>
      </c>
      <c r="D3939" t="s">
        <v>35846</v>
      </c>
      <c r="E3939" t="s">
        <v>31462</v>
      </c>
      <c r="F3939" t="s">
        <v>35847</v>
      </c>
      <c r="G3939" t="s">
        <v>35848</v>
      </c>
      <c r="H3939" t="s">
        <v>35849</v>
      </c>
      <c r="I3939" t="s">
        <v>5822</v>
      </c>
      <c r="J3939" t="s">
        <v>8139</v>
      </c>
      <c r="K3939" t="s">
        <v>8140</v>
      </c>
      <c r="L3939" t="s">
        <v>105</v>
      </c>
      <c r="M3939" t="s">
        <v>6055</v>
      </c>
      <c r="O3939" t="s">
        <v>8141</v>
      </c>
      <c r="P3939" t="s">
        <v>35850</v>
      </c>
      <c r="R3939" t="str">
        <f t="shared" si="122"/>
        <v>寿光</v>
      </c>
      <c r="S3939" t="str">
        <f t="shared" si="123"/>
        <v>0107</v>
      </c>
    </row>
    <row r="3940" spans="1:19">
      <c r="A3940" t="s">
        <v>35851</v>
      </c>
      <c r="B3940" t="s">
        <v>35852</v>
      </c>
      <c r="C3940" t="s">
        <v>49</v>
      </c>
      <c r="D3940" t="s">
        <v>35853</v>
      </c>
      <c r="E3940" t="s">
        <v>31020</v>
      </c>
      <c r="F3940" t="s">
        <v>35854</v>
      </c>
      <c r="G3940" t="s">
        <v>35855</v>
      </c>
      <c r="H3940" t="s">
        <v>35856</v>
      </c>
      <c r="I3940" t="s">
        <v>12119</v>
      </c>
      <c r="J3940" t="s">
        <v>9760</v>
      </c>
      <c r="K3940" t="s">
        <v>9761</v>
      </c>
      <c r="L3940" t="s">
        <v>60</v>
      </c>
      <c r="M3940" t="s">
        <v>5999</v>
      </c>
      <c r="N3940" t="s">
        <v>4972</v>
      </c>
      <c r="O3940" t="s">
        <v>9762</v>
      </c>
      <c r="P3940" t="s">
        <v>35857</v>
      </c>
      <c r="Q3940" t="s">
        <v>35858</v>
      </c>
      <c r="R3940" t="str">
        <f t="shared" si="122"/>
        <v>奎文</v>
      </c>
      <c r="S3940" t="str">
        <f t="shared" si="123"/>
        <v>0107</v>
      </c>
    </row>
    <row r="3941" spans="1:19">
      <c r="A3941" t="s">
        <v>35859</v>
      </c>
      <c r="B3941" t="s">
        <v>35860</v>
      </c>
      <c r="C3941" t="s">
        <v>49</v>
      </c>
      <c r="D3941" t="s">
        <v>35861</v>
      </c>
      <c r="E3941" t="s">
        <v>31453</v>
      </c>
      <c r="F3941" t="s">
        <v>35862</v>
      </c>
      <c r="G3941" t="s">
        <v>35863</v>
      </c>
      <c r="H3941" t="s">
        <v>35864</v>
      </c>
      <c r="I3941" t="s">
        <v>5822</v>
      </c>
      <c r="J3941" t="s">
        <v>9661</v>
      </c>
      <c r="K3941" t="s">
        <v>9662</v>
      </c>
      <c r="L3941" t="s">
        <v>105</v>
      </c>
      <c r="M3941" t="s">
        <v>5029</v>
      </c>
      <c r="O3941" t="s">
        <v>9663</v>
      </c>
      <c r="P3941" t="s">
        <v>35865</v>
      </c>
      <c r="Q3941" t="s">
        <v>35866</v>
      </c>
      <c r="R3941" t="str">
        <f t="shared" si="122"/>
        <v>寿光</v>
      </c>
      <c r="S3941" t="str">
        <f t="shared" si="123"/>
        <v>0107</v>
      </c>
    </row>
    <row r="3942" spans="1:19">
      <c r="A3942" t="s">
        <v>35867</v>
      </c>
      <c r="B3942" t="s">
        <v>33505</v>
      </c>
      <c r="C3942" t="s">
        <v>49</v>
      </c>
      <c r="D3942" t="s">
        <v>35868</v>
      </c>
      <c r="E3942" t="s">
        <v>32771</v>
      </c>
      <c r="F3942" t="s">
        <v>35869</v>
      </c>
      <c r="G3942" t="s">
        <v>35870</v>
      </c>
      <c r="H3942" t="s">
        <v>35871</v>
      </c>
      <c r="I3942" t="s">
        <v>4852</v>
      </c>
      <c r="J3942" t="s">
        <v>10338</v>
      </c>
      <c r="K3942" t="s">
        <v>10339</v>
      </c>
      <c r="L3942" t="s">
        <v>237</v>
      </c>
      <c r="M3942" t="s">
        <v>5247</v>
      </c>
      <c r="N3942" t="s">
        <v>5296</v>
      </c>
      <c r="O3942" t="s">
        <v>10340</v>
      </c>
      <c r="P3942" t="s">
        <v>35872</v>
      </c>
      <c r="R3942" t="str">
        <f t="shared" si="122"/>
        <v>潍城</v>
      </c>
      <c r="S3942" t="str">
        <f t="shared" si="123"/>
        <v>0107</v>
      </c>
    </row>
    <row r="3943" spans="1:19">
      <c r="A3943" t="s">
        <v>35873</v>
      </c>
      <c r="B3943" t="s">
        <v>35874</v>
      </c>
      <c r="C3943" t="s">
        <v>49</v>
      </c>
      <c r="D3943" t="s">
        <v>35875</v>
      </c>
      <c r="E3943" t="s">
        <v>31020</v>
      </c>
      <c r="F3943" t="s">
        <v>35876</v>
      </c>
      <c r="G3943" t="s">
        <v>35877</v>
      </c>
      <c r="H3943" t="s">
        <v>35878</v>
      </c>
      <c r="I3943" t="s">
        <v>12119</v>
      </c>
      <c r="J3943" t="s">
        <v>7082</v>
      </c>
      <c r="K3943" t="s">
        <v>7083</v>
      </c>
      <c r="L3943" t="s">
        <v>114</v>
      </c>
      <c r="M3943" t="s">
        <v>7084</v>
      </c>
      <c r="N3943" t="s">
        <v>4817</v>
      </c>
      <c r="O3943" t="s">
        <v>7085</v>
      </c>
      <c r="P3943" t="s">
        <v>35879</v>
      </c>
      <c r="R3943" t="str">
        <f t="shared" si="122"/>
        <v>高密</v>
      </c>
      <c r="S3943" t="str">
        <f t="shared" si="123"/>
        <v>0107</v>
      </c>
    </row>
    <row r="3944" spans="1:19">
      <c r="A3944" t="s">
        <v>35880</v>
      </c>
      <c r="B3944" t="s">
        <v>35881</v>
      </c>
      <c r="C3944" t="s">
        <v>49</v>
      </c>
      <c r="D3944" t="s">
        <v>35882</v>
      </c>
      <c r="E3944" t="s">
        <v>35883</v>
      </c>
      <c r="F3944" t="s">
        <v>35884</v>
      </c>
      <c r="G3944" t="s">
        <v>35885</v>
      </c>
      <c r="H3944" t="s">
        <v>35886</v>
      </c>
      <c r="I3944" t="s">
        <v>12844</v>
      </c>
      <c r="J3944" t="s">
        <v>13611</v>
      </c>
      <c r="K3944" t="s">
        <v>13612</v>
      </c>
      <c r="L3944" t="s">
        <v>375</v>
      </c>
      <c r="M3944" t="s">
        <v>7334</v>
      </c>
      <c r="N3944" t="s">
        <v>6530</v>
      </c>
      <c r="O3944" t="s">
        <v>13613</v>
      </c>
      <c r="P3944" t="s">
        <v>35887</v>
      </c>
      <c r="R3944" t="str">
        <f t="shared" si="122"/>
        <v>昌邑</v>
      </c>
      <c r="S3944" t="str">
        <f t="shared" si="123"/>
        <v>0107</v>
      </c>
    </row>
    <row r="3945" spans="1:19">
      <c r="A3945" t="s">
        <v>35888</v>
      </c>
      <c r="B3945" t="s">
        <v>35889</v>
      </c>
      <c r="C3945" t="s">
        <v>49</v>
      </c>
      <c r="D3945" t="s">
        <v>35890</v>
      </c>
      <c r="E3945" t="s">
        <v>31453</v>
      </c>
      <c r="F3945" t="s">
        <v>35891</v>
      </c>
      <c r="G3945" t="s">
        <v>35892</v>
      </c>
      <c r="H3945" t="s">
        <v>35893</v>
      </c>
      <c r="I3945" t="s">
        <v>4785</v>
      </c>
      <c r="J3945" t="s">
        <v>8139</v>
      </c>
      <c r="K3945" t="s">
        <v>8140</v>
      </c>
      <c r="L3945" t="s">
        <v>105</v>
      </c>
      <c r="M3945" t="s">
        <v>6055</v>
      </c>
      <c r="O3945" t="s">
        <v>8141</v>
      </c>
      <c r="P3945" t="s">
        <v>35894</v>
      </c>
      <c r="Q3945" t="s">
        <v>35895</v>
      </c>
      <c r="R3945" t="str">
        <f t="shared" si="122"/>
        <v>寿光</v>
      </c>
      <c r="S3945" t="str">
        <f t="shared" si="123"/>
        <v>0107</v>
      </c>
    </row>
    <row r="3946" spans="1:19">
      <c r="A3946" t="s">
        <v>35896</v>
      </c>
      <c r="B3946" t="s">
        <v>35897</v>
      </c>
      <c r="C3946" t="s">
        <v>49</v>
      </c>
      <c r="D3946" t="s">
        <v>35898</v>
      </c>
      <c r="E3946" t="s">
        <v>31453</v>
      </c>
      <c r="F3946" t="s">
        <v>35899</v>
      </c>
      <c r="G3946" t="s">
        <v>35900</v>
      </c>
      <c r="H3946" t="s">
        <v>33279</v>
      </c>
      <c r="I3946" t="s">
        <v>4852</v>
      </c>
      <c r="J3946" t="s">
        <v>11849</v>
      </c>
      <c r="K3946" t="s">
        <v>11850</v>
      </c>
      <c r="L3946" t="s">
        <v>95</v>
      </c>
      <c r="M3946" t="s">
        <v>5709</v>
      </c>
      <c r="N3946" t="s">
        <v>5030</v>
      </c>
      <c r="O3946" t="s">
        <v>11851</v>
      </c>
      <c r="P3946" t="s">
        <v>35901</v>
      </c>
      <c r="R3946" t="str">
        <f t="shared" si="122"/>
        <v>安丘</v>
      </c>
      <c r="S3946" t="str">
        <f t="shared" si="123"/>
        <v>0107</v>
      </c>
    </row>
    <row r="3947" spans="1:19">
      <c r="A3947" t="s">
        <v>35902</v>
      </c>
      <c r="B3947" t="s">
        <v>35903</v>
      </c>
      <c r="C3947" t="s">
        <v>49</v>
      </c>
      <c r="D3947" t="s">
        <v>35904</v>
      </c>
      <c r="E3947" t="s">
        <v>30978</v>
      </c>
      <c r="F3947" t="s">
        <v>29574</v>
      </c>
      <c r="G3947" t="s">
        <v>29575</v>
      </c>
      <c r="H3947" t="s">
        <v>35905</v>
      </c>
      <c r="I3947" t="s">
        <v>4852</v>
      </c>
      <c r="J3947" t="s">
        <v>5561</v>
      </c>
      <c r="K3947" t="s">
        <v>5562</v>
      </c>
      <c r="L3947" t="s">
        <v>237</v>
      </c>
      <c r="M3947" t="s">
        <v>4788</v>
      </c>
      <c r="N3947" t="s">
        <v>5421</v>
      </c>
      <c r="O3947" t="s">
        <v>5563</v>
      </c>
      <c r="P3947" t="s">
        <v>35906</v>
      </c>
      <c r="R3947" t="str">
        <f t="shared" si="122"/>
        <v>潍城</v>
      </c>
      <c r="S3947" t="str">
        <f t="shared" si="123"/>
        <v>0107</v>
      </c>
    </row>
    <row r="3948" spans="1:19">
      <c r="A3948" t="s">
        <v>35907</v>
      </c>
      <c r="B3948" t="s">
        <v>35908</v>
      </c>
      <c r="C3948" t="s">
        <v>49</v>
      </c>
      <c r="D3948" t="s">
        <v>35909</v>
      </c>
      <c r="E3948" t="s">
        <v>31462</v>
      </c>
      <c r="F3948" t="s">
        <v>35910</v>
      </c>
      <c r="G3948" t="s">
        <v>35911</v>
      </c>
      <c r="H3948" t="s">
        <v>35912</v>
      </c>
      <c r="I3948" t="s">
        <v>12119</v>
      </c>
      <c r="J3948" t="s">
        <v>9116</v>
      </c>
      <c r="K3948" t="s">
        <v>9117</v>
      </c>
      <c r="L3948" t="s">
        <v>237</v>
      </c>
      <c r="M3948" t="s">
        <v>4788</v>
      </c>
      <c r="O3948" t="s">
        <v>9118</v>
      </c>
      <c r="R3948" t="str">
        <f t="shared" si="122"/>
        <v>潍城</v>
      </c>
      <c r="S3948" t="str">
        <f t="shared" si="123"/>
        <v>0107</v>
      </c>
    </row>
    <row r="3949" spans="1:19">
      <c r="A3949" t="s">
        <v>35913</v>
      </c>
      <c r="B3949" t="s">
        <v>35914</v>
      </c>
      <c r="C3949" t="s">
        <v>49</v>
      </c>
      <c r="D3949" t="s">
        <v>35915</v>
      </c>
      <c r="E3949" t="s">
        <v>31020</v>
      </c>
      <c r="F3949" t="s">
        <v>35916</v>
      </c>
      <c r="G3949" t="s">
        <v>35917</v>
      </c>
      <c r="H3949" t="s">
        <v>35918</v>
      </c>
      <c r="I3949" t="s">
        <v>12757</v>
      </c>
      <c r="J3949" t="s">
        <v>12876</v>
      </c>
      <c r="K3949" t="s">
        <v>12877</v>
      </c>
      <c r="L3949" t="s">
        <v>86</v>
      </c>
      <c r="M3949" t="s">
        <v>6297</v>
      </c>
      <c r="N3949" t="s">
        <v>7890</v>
      </c>
      <c r="O3949" t="s">
        <v>12878</v>
      </c>
      <c r="P3949" t="s">
        <v>35919</v>
      </c>
      <c r="R3949" t="str">
        <f t="shared" si="122"/>
        <v>坊子</v>
      </c>
      <c r="S3949" t="str">
        <f t="shared" si="123"/>
        <v>0107</v>
      </c>
    </row>
    <row r="3950" spans="1:19">
      <c r="A3950" t="s">
        <v>35920</v>
      </c>
      <c r="B3950" t="s">
        <v>35921</v>
      </c>
      <c r="C3950" t="s">
        <v>49</v>
      </c>
      <c r="D3950" t="s">
        <v>35922</v>
      </c>
      <c r="E3950" t="s">
        <v>31020</v>
      </c>
      <c r="F3950" t="s">
        <v>35923</v>
      </c>
      <c r="G3950" t="s">
        <v>35924</v>
      </c>
      <c r="H3950" t="s">
        <v>35925</v>
      </c>
      <c r="I3950" t="s">
        <v>12119</v>
      </c>
      <c r="J3950" t="s">
        <v>5053</v>
      </c>
      <c r="K3950" t="s">
        <v>5054</v>
      </c>
      <c r="L3950" t="s">
        <v>95</v>
      </c>
      <c r="M3950" t="s">
        <v>5055</v>
      </c>
      <c r="N3950" t="s">
        <v>5699</v>
      </c>
      <c r="O3950" t="s">
        <v>5057</v>
      </c>
      <c r="P3950" t="s">
        <v>35926</v>
      </c>
      <c r="R3950" t="str">
        <f t="shared" si="122"/>
        <v>安丘</v>
      </c>
      <c r="S3950" t="str">
        <f t="shared" si="123"/>
        <v>0107</v>
      </c>
    </row>
    <row r="3951" spans="1:19">
      <c r="A3951" t="s">
        <v>35927</v>
      </c>
      <c r="B3951" t="s">
        <v>35928</v>
      </c>
      <c r="C3951" t="s">
        <v>49</v>
      </c>
      <c r="D3951" t="s">
        <v>35929</v>
      </c>
      <c r="E3951" t="s">
        <v>30978</v>
      </c>
      <c r="F3951" t="s">
        <v>35930</v>
      </c>
      <c r="G3951" t="s">
        <v>35931</v>
      </c>
      <c r="H3951" t="s">
        <v>35932</v>
      </c>
      <c r="I3951" t="s">
        <v>4813</v>
      </c>
      <c r="J3951" t="s">
        <v>5374</v>
      </c>
      <c r="K3951" t="s">
        <v>5375</v>
      </c>
      <c r="L3951" t="s">
        <v>105</v>
      </c>
      <c r="M3951" t="s">
        <v>5376</v>
      </c>
      <c r="N3951" t="s">
        <v>5056</v>
      </c>
      <c r="O3951" t="s">
        <v>5377</v>
      </c>
      <c r="P3951" t="s">
        <v>35933</v>
      </c>
      <c r="Q3951" t="s">
        <v>35934</v>
      </c>
      <c r="R3951" t="str">
        <f t="shared" si="122"/>
        <v>寿光</v>
      </c>
      <c r="S3951" t="str">
        <f t="shared" si="123"/>
        <v>0107</v>
      </c>
    </row>
    <row r="3952" spans="1:19">
      <c r="A3952" t="s">
        <v>35935</v>
      </c>
      <c r="B3952" t="s">
        <v>35936</v>
      </c>
      <c r="C3952" t="s">
        <v>49</v>
      </c>
      <c r="D3952" t="s">
        <v>35937</v>
      </c>
      <c r="E3952" t="s">
        <v>31462</v>
      </c>
      <c r="F3952" t="s">
        <v>35938</v>
      </c>
      <c r="G3952" t="s">
        <v>35939</v>
      </c>
      <c r="H3952" t="s">
        <v>35940</v>
      </c>
      <c r="I3952" t="s">
        <v>6877</v>
      </c>
      <c r="J3952" t="s">
        <v>6097</v>
      </c>
      <c r="K3952" t="s">
        <v>6098</v>
      </c>
      <c r="L3952" t="s">
        <v>148</v>
      </c>
      <c r="M3952" t="s">
        <v>5580</v>
      </c>
      <c r="O3952" t="s">
        <v>6099</v>
      </c>
      <c r="P3952" t="s">
        <v>35941</v>
      </c>
      <c r="Q3952" t="s">
        <v>35942</v>
      </c>
      <c r="R3952" t="str">
        <f t="shared" si="122"/>
        <v>寒亭</v>
      </c>
      <c r="S3952" t="str">
        <f t="shared" si="123"/>
        <v>0107</v>
      </c>
    </row>
    <row r="3953" spans="1:19">
      <c r="A3953" t="s">
        <v>35943</v>
      </c>
      <c r="B3953" t="s">
        <v>35944</v>
      </c>
      <c r="C3953" t="s">
        <v>49</v>
      </c>
      <c r="D3953" t="s">
        <v>35945</v>
      </c>
      <c r="E3953" t="s">
        <v>30978</v>
      </c>
      <c r="F3953" t="s">
        <v>35946</v>
      </c>
      <c r="G3953" t="s">
        <v>35947</v>
      </c>
      <c r="H3953" t="s">
        <v>35948</v>
      </c>
      <c r="I3953" t="s">
        <v>4852</v>
      </c>
      <c r="J3953" t="s">
        <v>6740</v>
      </c>
      <c r="K3953" t="s">
        <v>6741</v>
      </c>
      <c r="L3953" t="s">
        <v>60</v>
      </c>
      <c r="M3953" t="s">
        <v>5888</v>
      </c>
      <c r="N3953" t="s">
        <v>4845</v>
      </c>
      <c r="O3953" t="s">
        <v>6742</v>
      </c>
      <c r="P3953" t="s">
        <v>35949</v>
      </c>
      <c r="Q3953" t="s">
        <v>35950</v>
      </c>
      <c r="R3953" t="str">
        <f t="shared" si="122"/>
        <v>奎文</v>
      </c>
      <c r="S3953" t="str">
        <f t="shared" si="123"/>
        <v>0107</v>
      </c>
    </row>
    <row r="3954" spans="1:19">
      <c r="A3954" t="s">
        <v>35951</v>
      </c>
      <c r="B3954" t="s">
        <v>35952</v>
      </c>
      <c r="C3954" t="s">
        <v>49</v>
      </c>
      <c r="D3954" t="s">
        <v>35953</v>
      </c>
      <c r="E3954" t="s">
        <v>31020</v>
      </c>
      <c r="F3954" t="s">
        <v>35954</v>
      </c>
      <c r="G3954" t="s">
        <v>35955</v>
      </c>
      <c r="H3954" t="s">
        <v>35956</v>
      </c>
      <c r="I3954" t="s">
        <v>12119</v>
      </c>
      <c r="J3954" t="s">
        <v>6205</v>
      </c>
      <c r="K3954" t="s">
        <v>6206</v>
      </c>
      <c r="L3954" t="s">
        <v>50</v>
      </c>
      <c r="M3954" t="s">
        <v>6207</v>
      </c>
      <c r="N3954" t="s">
        <v>5017</v>
      </c>
      <c r="O3954" t="s">
        <v>6208</v>
      </c>
      <c r="P3954" t="s">
        <v>35957</v>
      </c>
      <c r="Q3954" t="s">
        <v>35958</v>
      </c>
      <c r="R3954" t="str">
        <f t="shared" si="122"/>
        <v>青州</v>
      </c>
      <c r="S3954" t="str">
        <f t="shared" si="123"/>
        <v>0107</v>
      </c>
    </row>
    <row r="3955" spans="1:19">
      <c r="A3955" t="s">
        <v>35959</v>
      </c>
      <c r="B3955" t="s">
        <v>35960</v>
      </c>
      <c r="C3955" t="s">
        <v>49</v>
      </c>
      <c r="D3955" t="s">
        <v>35961</v>
      </c>
      <c r="E3955" t="s">
        <v>35649</v>
      </c>
      <c r="F3955" t="s">
        <v>35962</v>
      </c>
      <c r="G3955" t="s">
        <v>35963</v>
      </c>
      <c r="H3955" t="s">
        <v>35964</v>
      </c>
      <c r="I3955" t="s">
        <v>4785</v>
      </c>
      <c r="J3955" t="s">
        <v>8107</v>
      </c>
      <c r="K3955" t="s">
        <v>8108</v>
      </c>
      <c r="L3955" t="s">
        <v>237</v>
      </c>
      <c r="M3955" t="s">
        <v>5247</v>
      </c>
      <c r="N3955" t="s">
        <v>4789</v>
      </c>
      <c r="O3955" t="s">
        <v>8109</v>
      </c>
      <c r="P3955" t="s">
        <v>35965</v>
      </c>
      <c r="R3955" t="str">
        <f t="shared" si="122"/>
        <v>潍城</v>
      </c>
      <c r="S3955" t="str">
        <f t="shared" si="123"/>
        <v>0107</v>
      </c>
    </row>
    <row r="3956" spans="1:19">
      <c r="A3956" t="s">
        <v>1730</v>
      </c>
      <c r="B3956" t="s">
        <v>35893</v>
      </c>
      <c r="C3956" t="s">
        <v>49</v>
      </c>
      <c r="D3956" t="s">
        <v>35966</v>
      </c>
      <c r="E3956" t="s">
        <v>31462</v>
      </c>
      <c r="F3956" t="s">
        <v>35967</v>
      </c>
      <c r="G3956" t="s">
        <v>1728</v>
      </c>
      <c r="H3956" t="s">
        <v>35968</v>
      </c>
      <c r="I3956" t="s">
        <v>12119</v>
      </c>
      <c r="J3956" t="s">
        <v>5680</v>
      </c>
      <c r="K3956" t="s">
        <v>5681</v>
      </c>
      <c r="L3956" t="s">
        <v>95</v>
      </c>
      <c r="M3956" t="s">
        <v>5682</v>
      </c>
      <c r="O3956" t="s">
        <v>5683</v>
      </c>
      <c r="P3956" t="s">
        <v>35969</v>
      </c>
      <c r="Q3956" t="s">
        <v>35970</v>
      </c>
      <c r="R3956" t="str">
        <f t="shared" si="122"/>
        <v>安丘</v>
      </c>
      <c r="S3956" t="str">
        <f t="shared" si="123"/>
        <v>0107</v>
      </c>
    </row>
    <row r="3957" spans="1:19">
      <c r="A3957" t="s">
        <v>35971</v>
      </c>
      <c r="B3957" t="s">
        <v>35972</v>
      </c>
      <c r="C3957" t="s">
        <v>49</v>
      </c>
      <c r="D3957" t="s">
        <v>35973</v>
      </c>
      <c r="E3957" t="s">
        <v>31462</v>
      </c>
      <c r="F3957" t="s">
        <v>35974</v>
      </c>
      <c r="G3957" t="s">
        <v>35975</v>
      </c>
      <c r="H3957" t="s">
        <v>35976</v>
      </c>
      <c r="I3957" t="s">
        <v>12119</v>
      </c>
      <c r="J3957" t="s">
        <v>35768</v>
      </c>
      <c r="K3957" t="s">
        <v>35769</v>
      </c>
      <c r="L3957" t="s">
        <v>60</v>
      </c>
      <c r="M3957" t="s">
        <v>5888</v>
      </c>
      <c r="N3957" t="s">
        <v>6601</v>
      </c>
      <c r="O3957" t="s">
        <v>35770</v>
      </c>
      <c r="P3957" t="s">
        <v>35977</v>
      </c>
      <c r="R3957" t="str">
        <f t="shared" si="122"/>
        <v>奎文</v>
      </c>
      <c r="S3957" t="str">
        <f t="shared" si="123"/>
        <v>0107</v>
      </c>
    </row>
    <row r="3958" spans="1:19">
      <c r="A3958" t="s">
        <v>1626</v>
      </c>
      <c r="B3958" t="s">
        <v>35978</v>
      </c>
      <c r="C3958" t="s">
        <v>49</v>
      </c>
      <c r="D3958" t="s">
        <v>35979</v>
      </c>
      <c r="E3958" t="s">
        <v>31020</v>
      </c>
      <c r="F3958" t="s">
        <v>35980</v>
      </c>
      <c r="G3958" t="s">
        <v>1624</v>
      </c>
      <c r="H3958" t="s">
        <v>35981</v>
      </c>
      <c r="I3958" t="s">
        <v>12119</v>
      </c>
      <c r="J3958" t="s">
        <v>10820</v>
      </c>
      <c r="K3958" t="s">
        <v>10821</v>
      </c>
      <c r="L3958" t="s">
        <v>105</v>
      </c>
      <c r="M3958" t="s">
        <v>7805</v>
      </c>
      <c r="N3958" t="s">
        <v>4789</v>
      </c>
      <c r="O3958" t="s">
        <v>10822</v>
      </c>
      <c r="P3958" t="s">
        <v>35982</v>
      </c>
      <c r="R3958" t="str">
        <f t="shared" si="122"/>
        <v>寿光</v>
      </c>
      <c r="S3958" t="str">
        <f t="shared" si="123"/>
        <v>0107</v>
      </c>
    </row>
    <row r="3959" spans="1:19">
      <c r="A3959" t="s">
        <v>35983</v>
      </c>
      <c r="B3959" t="s">
        <v>35984</v>
      </c>
      <c r="C3959" t="s">
        <v>49</v>
      </c>
      <c r="D3959" t="s">
        <v>35985</v>
      </c>
      <c r="E3959" t="s">
        <v>30978</v>
      </c>
      <c r="F3959" t="s">
        <v>35986</v>
      </c>
      <c r="G3959" t="s">
        <v>35987</v>
      </c>
      <c r="H3959" t="s">
        <v>35988</v>
      </c>
      <c r="I3959" t="s">
        <v>4828</v>
      </c>
      <c r="J3959" t="s">
        <v>5484</v>
      </c>
      <c r="K3959" t="s">
        <v>5485</v>
      </c>
      <c r="L3959" t="s">
        <v>114</v>
      </c>
      <c r="M3959" t="s">
        <v>5486</v>
      </c>
      <c r="N3959" t="s">
        <v>5487</v>
      </c>
      <c r="O3959" t="s">
        <v>5488</v>
      </c>
      <c r="P3959" t="s">
        <v>35989</v>
      </c>
      <c r="R3959" t="str">
        <f t="shared" si="122"/>
        <v>高密</v>
      </c>
      <c r="S3959" t="str">
        <f t="shared" si="123"/>
        <v>0107</v>
      </c>
    </row>
    <row r="3960" spans="1:19">
      <c r="A3960" t="s">
        <v>35990</v>
      </c>
      <c r="B3960" t="s">
        <v>35991</v>
      </c>
      <c r="C3960" t="s">
        <v>49</v>
      </c>
      <c r="D3960" t="s">
        <v>35992</v>
      </c>
      <c r="E3960" t="s">
        <v>35993</v>
      </c>
      <c r="F3960" t="s">
        <v>35994</v>
      </c>
      <c r="G3960" t="s">
        <v>35995</v>
      </c>
      <c r="H3960" t="s">
        <v>35996</v>
      </c>
      <c r="I3960" t="s">
        <v>4852</v>
      </c>
      <c r="J3960" t="s">
        <v>5003</v>
      </c>
      <c r="K3960" t="s">
        <v>5004</v>
      </c>
      <c r="L3960" t="s">
        <v>237</v>
      </c>
      <c r="M3960" t="s">
        <v>4788</v>
      </c>
      <c r="N3960" t="s">
        <v>11832</v>
      </c>
      <c r="O3960" t="s">
        <v>5006</v>
      </c>
      <c r="P3960" t="s">
        <v>35997</v>
      </c>
      <c r="Q3960" t="s">
        <v>35998</v>
      </c>
      <c r="R3960" t="str">
        <f t="shared" si="122"/>
        <v>潍城</v>
      </c>
      <c r="S3960" t="str">
        <f t="shared" si="123"/>
        <v>0107</v>
      </c>
    </row>
    <row r="3961" spans="1:19">
      <c r="A3961" t="s">
        <v>35999</v>
      </c>
      <c r="B3961" t="s">
        <v>36000</v>
      </c>
      <c r="C3961" t="s">
        <v>49</v>
      </c>
      <c r="D3961" t="s">
        <v>36001</v>
      </c>
      <c r="E3961" t="s">
        <v>36002</v>
      </c>
      <c r="F3961" t="s">
        <v>36003</v>
      </c>
      <c r="G3961" t="s">
        <v>36004</v>
      </c>
      <c r="H3961" t="s">
        <v>36005</v>
      </c>
      <c r="I3961" t="s">
        <v>12119</v>
      </c>
      <c r="J3961" t="s">
        <v>7544</v>
      </c>
      <c r="K3961" t="s">
        <v>7545</v>
      </c>
      <c r="L3961" t="s">
        <v>375</v>
      </c>
      <c r="M3961" t="s">
        <v>7334</v>
      </c>
      <c r="N3961" t="s">
        <v>5939</v>
      </c>
      <c r="O3961" t="s">
        <v>7546</v>
      </c>
      <c r="Q3961" t="s">
        <v>36006</v>
      </c>
      <c r="R3961" t="str">
        <f t="shared" si="122"/>
        <v>昌邑</v>
      </c>
      <c r="S3961" t="str">
        <f t="shared" si="123"/>
        <v>0108</v>
      </c>
    </row>
    <row r="3962" spans="1:19">
      <c r="A3962" t="s">
        <v>36007</v>
      </c>
      <c r="B3962" t="s">
        <v>36008</v>
      </c>
      <c r="C3962" t="s">
        <v>49</v>
      </c>
      <c r="D3962" t="s">
        <v>36009</v>
      </c>
      <c r="E3962" t="s">
        <v>36010</v>
      </c>
      <c r="F3962" t="s">
        <v>36011</v>
      </c>
      <c r="G3962" t="s">
        <v>36012</v>
      </c>
      <c r="H3962" t="s">
        <v>36013</v>
      </c>
      <c r="I3962" t="s">
        <v>5835</v>
      </c>
      <c r="J3962" t="s">
        <v>10067</v>
      </c>
      <c r="K3962" t="s">
        <v>10068</v>
      </c>
      <c r="L3962" t="s">
        <v>105</v>
      </c>
      <c r="M3962" t="s">
        <v>5197</v>
      </c>
      <c r="N3962" t="s">
        <v>4946</v>
      </c>
      <c r="O3962" t="s">
        <v>10069</v>
      </c>
      <c r="P3962" t="s">
        <v>36014</v>
      </c>
      <c r="R3962" t="str">
        <f t="shared" si="122"/>
        <v>寿光</v>
      </c>
      <c r="S3962" t="str">
        <f t="shared" si="123"/>
        <v>0108</v>
      </c>
    </row>
    <row r="3963" spans="1:19">
      <c r="A3963" t="s">
        <v>36015</v>
      </c>
      <c r="B3963" t="s">
        <v>36016</v>
      </c>
      <c r="C3963" t="s">
        <v>49</v>
      </c>
      <c r="D3963" t="s">
        <v>36017</v>
      </c>
      <c r="E3963" t="s">
        <v>36018</v>
      </c>
      <c r="F3963" t="s">
        <v>36019</v>
      </c>
      <c r="G3963" t="s">
        <v>36020</v>
      </c>
      <c r="H3963" t="s">
        <v>36021</v>
      </c>
      <c r="I3963" t="s">
        <v>12119</v>
      </c>
      <c r="J3963" t="s">
        <v>29876</v>
      </c>
      <c r="K3963" t="s">
        <v>29877</v>
      </c>
      <c r="L3963" t="s">
        <v>50</v>
      </c>
      <c r="M3963" t="s">
        <v>5721</v>
      </c>
      <c r="N3963" t="s">
        <v>10295</v>
      </c>
      <c r="O3963" t="s">
        <v>29878</v>
      </c>
      <c r="P3963" t="s">
        <v>36022</v>
      </c>
      <c r="Q3963" t="s">
        <v>36023</v>
      </c>
      <c r="R3963" t="str">
        <f t="shared" si="122"/>
        <v>青州</v>
      </c>
      <c r="S3963" t="str">
        <f t="shared" si="123"/>
        <v>0108</v>
      </c>
    </row>
    <row r="3964" spans="1:19">
      <c r="A3964" t="s">
        <v>36024</v>
      </c>
      <c r="B3964" t="s">
        <v>36025</v>
      </c>
      <c r="C3964" t="s">
        <v>49</v>
      </c>
      <c r="D3964" t="s">
        <v>36026</v>
      </c>
      <c r="E3964" t="s">
        <v>36018</v>
      </c>
      <c r="F3964" t="s">
        <v>36027</v>
      </c>
      <c r="G3964" t="s">
        <v>36028</v>
      </c>
      <c r="H3964" t="s">
        <v>36029</v>
      </c>
      <c r="I3964" t="s">
        <v>12119</v>
      </c>
      <c r="J3964" t="s">
        <v>9560</v>
      </c>
      <c r="K3964" t="s">
        <v>9561</v>
      </c>
      <c r="L3964" t="s">
        <v>95</v>
      </c>
      <c r="M3964" t="s">
        <v>5757</v>
      </c>
      <c r="N3964" t="s">
        <v>10228</v>
      </c>
      <c r="O3964" t="s">
        <v>9562</v>
      </c>
      <c r="P3964" t="s">
        <v>36030</v>
      </c>
      <c r="R3964" t="str">
        <f t="shared" si="122"/>
        <v>安丘</v>
      </c>
      <c r="S3964" t="str">
        <f t="shared" si="123"/>
        <v>0108</v>
      </c>
    </row>
    <row r="3965" spans="1:19">
      <c r="A3965" t="s">
        <v>36031</v>
      </c>
      <c r="B3965" t="s">
        <v>36032</v>
      </c>
      <c r="C3965" t="s">
        <v>49</v>
      </c>
      <c r="D3965" t="s">
        <v>36033</v>
      </c>
      <c r="E3965" t="s">
        <v>36010</v>
      </c>
      <c r="F3965" t="s">
        <v>36034</v>
      </c>
      <c r="G3965" t="s">
        <v>36035</v>
      </c>
      <c r="H3965" t="s">
        <v>36036</v>
      </c>
      <c r="I3965" t="s">
        <v>4852</v>
      </c>
      <c r="J3965" t="s">
        <v>6840</v>
      </c>
      <c r="K3965" t="s">
        <v>6841</v>
      </c>
      <c r="L3965" t="s">
        <v>1136</v>
      </c>
      <c r="M3965" t="s">
        <v>5330</v>
      </c>
      <c r="N3965" t="s">
        <v>4892</v>
      </c>
      <c r="O3965" t="s">
        <v>6842</v>
      </c>
      <c r="R3965" t="str">
        <f t="shared" si="122"/>
        <v>昌乐</v>
      </c>
      <c r="S3965" t="str">
        <f t="shared" si="123"/>
        <v>0108</v>
      </c>
    </row>
    <row r="3966" spans="1:19">
      <c r="A3966" t="s">
        <v>36037</v>
      </c>
      <c r="B3966" t="s">
        <v>36038</v>
      </c>
      <c r="C3966" t="s">
        <v>49</v>
      </c>
      <c r="D3966" t="s">
        <v>36039</v>
      </c>
      <c r="E3966" t="s">
        <v>36010</v>
      </c>
      <c r="F3966" t="s">
        <v>36040</v>
      </c>
      <c r="G3966" t="s">
        <v>36041</v>
      </c>
      <c r="H3966" t="s">
        <v>36042</v>
      </c>
      <c r="I3966" t="s">
        <v>9309</v>
      </c>
      <c r="J3966" t="s">
        <v>5293</v>
      </c>
      <c r="K3966" t="s">
        <v>5294</v>
      </c>
      <c r="L3966" t="s">
        <v>77</v>
      </c>
      <c r="M3966" t="s">
        <v>5295</v>
      </c>
      <c r="N3966" t="s">
        <v>5487</v>
      </c>
      <c r="O3966" t="s">
        <v>5297</v>
      </c>
      <c r="P3966" t="s">
        <v>36043</v>
      </c>
      <c r="Q3966" t="s">
        <v>36044</v>
      </c>
      <c r="R3966" t="str">
        <f t="shared" si="122"/>
        <v>临朐</v>
      </c>
      <c r="S3966" t="str">
        <f t="shared" si="123"/>
        <v>0108</v>
      </c>
    </row>
    <row r="3967" spans="1:19">
      <c r="A3967" t="s">
        <v>36045</v>
      </c>
      <c r="B3967" t="s">
        <v>36046</v>
      </c>
      <c r="C3967" t="s">
        <v>49</v>
      </c>
      <c r="D3967" t="s">
        <v>36047</v>
      </c>
      <c r="E3967" t="s">
        <v>36010</v>
      </c>
      <c r="F3967" t="s">
        <v>36048</v>
      </c>
      <c r="G3967" t="s">
        <v>36049</v>
      </c>
      <c r="H3967" t="s">
        <v>36050</v>
      </c>
      <c r="I3967" t="s">
        <v>4828</v>
      </c>
      <c r="J3967" t="s">
        <v>7418</v>
      </c>
      <c r="K3967" t="s">
        <v>7419</v>
      </c>
      <c r="L3967" t="s">
        <v>60</v>
      </c>
      <c r="M3967" t="s">
        <v>5999</v>
      </c>
      <c r="N3967" t="s">
        <v>4845</v>
      </c>
      <c r="O3967" t="s">
        <v>7420</v>
      </c>
      <c r="P3967" t="s">
        <v>36051</v>
      </c>
      <c r="Q3967" t="s">
        <v>36052</v>
      </c>
      <c r="R3967" t="str">
        <f t="shared" si="122"/>
        <v>奎文</v>
      </c>
      <c r="S3967" t="str">
        <f t="shared" si="123"/>
        <v>0108</v>
      </c>
    </row>
    <row r="3968" spans="1:19">
      <c r="A3968" t="s">
        <v>36053</v>
      </c>
      <c r="B3968" t="s">
        <v>36054</v>
      </c>
      <c r="C3968" t="s">
        <v>49</v>
      </c>
      <c r="D3968" t="s">
        <v>36055</v>
      </c>
      <c r="E3968" t="s">
        <v>31453</v>
      </c>
      <c r="F3968" t="s">
        <v>36056</v>
      </c>
      <c r="G3968" t="s">
        <v>36057</v>
      </c>
      <c r="H3968" t="s">
        <v>36058</v>
      </c>
      <c r="I3968" t="s">
        <v>5541</v>
      </c>
      <c r="J3968" t="s">
        <v>15047</v>
      </c>
      <c r="K3968" t="s">
        <v>15048</v>
      </c>
      <c r="L3968" t="s">
        <v>50</v>
      </c>
      <c r="M3968" t="s">
        <v>6624</v>
      </c>
      <c r="N3968" t="s">
        <v>5056</v>
      </c>
      <c r="O3968" t="s">
        <v>15049</v>
      </c>
      <c r="P3968" t="s">
        <v>36059</v>
      </c>
      <c r="Q3968" t="s">
        <v>36060</v>
      </c>
      <c r="R3968" t="str">
        <f t="shared" si="122"/>
        <v>青州</v>
      </c>
      <c r="S3968" t="str">
        <f t="shared" si="123"/>
        <v>0108</v>
      </c>
    </row>
    <row r="3969" spans="1:19">
      <c r="A3969" t="s">
        <v>36061</v>
      </c>
      <c r="B3969" t="s">
        <v>36062</v>
      </c>
      <c r="C3969" t="s">
        <v>49</v>
      </c>
      <c r="D3969" t="s">
        <v>36063</v>
      </c>
      <c r="E3969" t="s">
        <v>31453</v>
      </c>
      <c r="F3969" t="s">
        <v>36064</v>
      </c>
      <c r="G3969" t="s">
        <v>36065</v>
      </c>
      <c r="H3969" t="s">
        <v>36066</v>
      </c>
      <c r="I3969" t="s">
        <v>5066</v>
      </c>
      <c r="J3969" t="s">
        <v>11292</v>
      </c>
      <c r="K3969" t="s">
        <v>11293</v>
      </c>
      <c r="L3969" t="s">
        <v>86</v>
      </c>
      <c r="M3969" t="s">
        <v>11294</v>
      </c>
      <c r="N3969" t="s">
        <v>10954</v>
      </c>
      <c r="O3969" t="s">
        <v>11295</v>
      </c>
      <c r="P3969" t="s">
        <v>36067</v>
      </c>
      <c r="R3969" t="str">
        <f t="shared" ref="R3969:R4032" si="124">IF(OR(LEFT(L3969,2)="高新"),"奎文",IF(LEFT(L3969,2)="峡山","坊子",IF(LEFT(L3969,2)="滨海","寒亭",LEFT(L3969,2))))</f>
        <v>坊子</v>
      </c>
      <c r="S3969" t="str">
        <f t="shared" ref="S3969:S4032" si="125">TEXT(B3969,"mmdd")</f>
        <v>0108</v>
      </c>
    </row>
    <row r="3970" spans="1:19">
      <c r="A3970" t="s">
        <v>36068</v>
      </c>
      <c r="B3970" t="s">
        <v>36069</v>
      </c>
      <c r="C3970" t="s">
        <v>49</v>
      </c>
      <c r="D3970" t="s">
        <v>36070</v>
      </c>
      <c r="E3970" t="s">
        <v>36071</v>
      </c>
      <c r="F3970" t="s">
        <v>36072</v>
      </c>
      <c r="G3970" t="s">
        <v>36073</v>
      </c>
      <c r="H3970" t="s">
        <v>36074</v>
      </c>
      <c r="I3970" t="s">
        <v>5052</v>
      </c>
      <c r="J3970" t="s">
        <v>4992</v>
      </c>
      <c r="K3970" t="s">
        <v>4993</v>
      </c>
      <c r="L3970" t="s">
        <v>123</v>
      </c>
      <c r="M3970" t="s">
        <v>4994</v>
      </c>
      <c r="N3970" t="s">
        <v>5198</v>
      </c>
      <c r="O3970" t="s">
        <v>4995</v>
      </c>
      <c r="P3970" t="s">
        <v>36075</v>
      </c>
      <c r="R3970" t="str">
        <f t="shared" si="124"/>
        <v>诸城</v>
      </c>
      <c r="S3970" t="str">
        <f t="shared" si="125"/>
        <v>0108</v>
      </c>
    </row>
    <row r="3971" spans="1:19">
      <c r="A3971" t="s">
        <v>36076</v>
      </c>
      <c r="B3971" t="s">
        <v>36077</v>
      </c>
      <c r="C3971" t="s">
        <v>49</v>
      </c>
      <c r="D3971" t="s">
        <v>36078</v>
      </c>
      <c r="E3971" t="s">
        <v>36079</v>
      </c>
      <c r="F3971" t="s">
        <v>36080</v>
      </c>
      <c r="G3971" t="s">
        <v>36081</v>
      </c>
      <c r="H3971" t="s">
        <v>36082</v>
      </c>
      <c r="I3971" t="s">
        <v>12844</v>
      </c>
      <c r="J3971" t="s">
        <v>10465</v>
      </c>
      <c r="K3971" t="s">
        <v>10466</v>
      </c>
      <c r="L3971" t="s">
        <v>123</v>
      </c>
      <c r="M3971" t="s">
        <v>4932</v>
      </c>
      <c r="N3971" t="s">
        <v>5421</v>
      </c>
      <c r="O3971" t="s">
        <v>10467</v>
      </c>
      <c r="P3971" t="s">
        <v>36083</v>
      </c>
      <c r="R3971" t="str">
        <f t="shared" si="124"/>
        <v>诸城</v>
      </c>
      <c r="S3971" t="str">
        <f t="shared" si="125"/>
        <v>0108</v>
      </c>
    </row>
    <row r="3972" spans="1:19">
      <c r="A3972" t="s">
        <v>36084</v>
      </c>
      <c r="B3972" t="s">
        <v>36085</v>
      </c>
      <c r="C3972" t="s">
        <v>49</v>
      </c>
      <c r="D3972" t="s">
        <v>36086</v>
      </c>
      <c r="E3972" t="s">
        <v>36010</v>
      </c>
      <c r="F3972" t="s">
        <v>36087</v>
      </c>
      <c r="G3972" t="s">
        <v>36088</v>
      </c>
      <c r="H3972" t="s">
        <v>36089</v>
      </c>
      <c r="I3972" t="s">
        <v>4841</v>
      </c>
      <c r="J3972" t="s">
        <v>5067</v>
      </c>
      <c r="K3972" t="s">
        <v>5068</v>
      </c>
      <c r="L3972" t="s">
        <v>123</v>
      </c>
      <c r="M3972" t="s">
        <v>4932</v>
      </c>
      <c r="N3972" t="s">
        <v>4881</v>
      </c>
      <c r="O3972" t="s">
        <v>5070</v>
      </c>
      <c r="P3972" t="s">
        <v>36090</v>
      </c>
      <c r="R3972" t="str">
        <f t="shared" si="124"/>
        <v>诸城</v>
      </c>
      <c r="S3972" t="str">
        <f t="shared" si="125"/>
        <v>0108</v>
      </c>
    </row>
    <row r="3973" spans="1:19">
      <c r="A3973" t="s">
        <v>36091</v>
      </c>
      <c r="B3973" t="s">
        <v>36092</v>
      </c>
      <c r="C3973" t="s">
        <v>49</v>
      </c>
      <c r="D3973" t="s">
        <v>36093</v>
      </c>
      <c r="E3973" t="s">
        <v>36094</v>
      </c>
      <c r="F3973" t="s">
        <v>36095</v>
      </c>
      <c r="G3973" t="s">
        <v>36096</v>
      </c>
      <c r="H3973" t="s">
        <v>36097</v>
      </c>
      <c r="I3973" t="s">
        <v>5052</v>
      </c>
      <c r="J3973" t="s">
        <v>12064</v>
      </c>
      <c r="K3973" t="s">
        <v>12065</v>
      </c>
      <c r="L3973" t="s">
        <v>1136</v>
      </c>
      <c r="M3973" t="s">
        <v>5210</v>
      </c>
      <c r="N3973" t="s">
        <v>7558</v>
      </c>
      <c r="O3973" t="s">
        <v>12066</v>
      </c>
      <c r="P3973" t="s">
        <v>36098</v>
      </c>
      <c r="R3973" t="str">
        <f t="shared" si="124"/>
        <v>昌乐</v>
      </c>
      <c r="S3973" t="str">
        <f t="shared" si="125"/>
        <v>0108</v>
      </c>
    </row>
    <row r="3974" spans="1:19">
      <c r="A3974" t="s">
        <v>36099</v>
      </c>
      <c r="B3974" t="s">
        <v>36100</v>
      </c>
      <c r="C3974" t="s">
        <v>49</v>
      </c>
      <c r="D3974" t="s">
        <v>36101</v>
      </c>
      <c r="E3974" t="s">
        <v>31462</v>
      </c>
      <c r="F3974" t="s">
        <v>36102</v>
      </c>
      <c r="G3974" t="s">
        <v>36103</v>
      </c>
      <c r="H3974" t="s">
        <v>36104</v>
      </c>
      <c r="I3974" t="s">
        <v>12119</v>
      </c>
      <c r="J3974" t="s">
        <v>14736</v>
      </c>
      <c r="K3974" t="s">
        <v>14737</v>
      </c>
      <c r="L3974" t="s">
        <v>86</v>
      </c>
      <c r="M3974" t="s">
        <v>8557</v>
      </c>
      <c r="N3974" t="s">
        <v>4869</v>
      </c>
      <c r="O3974" t="s">
        <v>14738</v>
      </c>
      <c r="P3974" t="s">
        <v>36105</v>
      </c>
      <c r="R3974" t="str">
        <f t="shared" si="124"/>
        <v>坊子</v>
      </c>
      <c r="S3974" t="str">
        <f t="shared" si="125"/>
        <v>0108</v>
      </c>
    </row>
    <row r="3975" spans="1:19">
      <c r="A3975" t="s">
        <v>1802</v>
      </c>
      <c r="B3975" t="s">
        <v>36106</v>
      </c>
      <c r="C3975" t="s">
        <v>49</v>
      </c>
      <c r="D3975" t="s">
        <v>36107</v>
      </c>
      <c r="E3975" t="s">
        <v>36108</v>
      </c>
      <c r="F3975" t="s">
        <v>36109</v>
      </c>
      <c r="G3975" t="s">
        <v>1800</v>
      </c>
      <c r="H3975" t="s">
        <v>36110</v>
      </c>
      <c r="I3975" t="s">
        <v>5066</v>
      </c>
      <c r="J3975" t="s">
        <v>6401</v>
      </c>
      <c r="K3975" t="s">
        <v>6402</v>
      </c>
      <c r="L3975" t="s">
        <v>105</v>
      </c>
      <c r="M3975" t="s">
        <v>5224</v>
      </c>
      <c r="N3975" t="s">
        <v>6308</v>
      </c>
      <c r="O3975" t="s">
        <v>6403</v>
      </c>
      <c r="P3975" t="s">
        <v>36111</v>
      </c>
      <c r="R3975" t="str">
        <f t="shared" si="124"/>
        <v>寿光</v>
      </c>
      <c r="S3975" t="str">
        <f t="shared" si="125"/>
        <v>0108</v>
      </c>
    </row>
    <row r="3976" spans="1:19">
      <c r="A3976" t="s">
        <v>36112</v>
      </c>
      <c r="B3976" t="s">
        <v>36113</v>
      </c>
      <c r="C3976" t="s">
        <v>49</v>
      </c>
      <c r="D3976" t="s">
        <v>36114</v>
      </c>
      <c r="E3976" t="s">
        <v>36010</v>
      </c>
      <c r="F3976" t="s">
        <v>36115</v>
      </c>
      <c r="G3976" t="s">
        <v>36116</v>
      </c>
      <c r="H3976" t="s">
        <v>36117</v>
      </c>
      <c r="I3976" t="s">
        <v>8162</v>
      </c>
      <c r="J3976" t="s">
        <v>4930</v>
      </c>
      <c r="K3976" t="s">
        <v>4931</v>
      </c>
      <c r="L3976" t="s">
        <v>123</v>
      </c>
      <c r="M3976" t="s">
        <v>4932</v>
      </c>
      <c r="N3976" t="s">
        <v>5960</v>
      </c>
      <c r="O3976" t="s">
        <v>4934</v>
      </c>
      <c r="P3976" t="s">
        <v>36118</v>
      </c>
      <c r="Q3976" t="s">
        <v>36119</v>
      </c>
      <c r="R3976" t="str">
        <f t="shared" si="124"/>
        <v>诸城</v>
      </c>
      <c r="S3976" t="str">
        <f t="shared" si="125"/>
        <v>0108</v>
      </c>
    </row>
    <row r="3977" spans="1:19">
      <c r="A3977" t="s">
        <v>36120</v>
      </c>
      <c r="B3977" t="s">
        <v>36121</v>
      </c>
      <c r="C3977" t="s">
        <v>49</v>
      </c>
      <c r="D3977" t="s">
        <v>36122</v>
      </c>
      <c r="E3977" t="s">
        <v>36123</v>
      </c>
      <c r="F3977" t="s">
        <v>36124</v>
      </c>
      <c r="G3977" t="s">
        <v>36125</v>
      </c>
      <c r="H3977" t="s">
        <v>36126</v>
      </c>
      <c r="I3977" t="s">
        <v>12119</v>
      </c>
      <c r="J3977" t="s">
        <v>6782</v>
      </c>
      <c r="K3977" t="s">
        <v>6783</v>
      </c>
      <c r="L3977" t="s">
        <v>105</v>
      </c>
      <c r="M3977" t="s">
        <v>5224</v>
      </c>
      <c r="N3977" t="s">
        <v>5112</v>
      </c>
      <c r="O3977" t="s">
        <v>6784</v>
      </c>
      <c r="P3977" t="s">
        <v>36127</v>
      </c>
      <c r="R3977" t="str">
        <f t="shared" si="124"/>
        <v>寿光</v>
      </c>
      <c r="S3977" t="str">
        <f t="shared" si="125"/>
        <v>0108</v>
      </c>
    </row>
    <row r="3978" spans="1:19">
      <c r="A3978" t="s">
        <v>36128</v>
      </c>
      <c r="B3978" t="s">
        <v>36129</v>
      </c>
      <c r="C3978" t="s">
        <v>49</v>
      </c>
      <c r="D3978" t="s">
        <v>36130</v>
      </c>
      <c r="E3978" t="s">
        <v>36131</v>
      </c>
      <c r="F3978" t="s">
        <v>36132</v>
      </c>
      <c r="G3978" t="s">
        <v>36133</v>
      </c>
      <c r="H3978" t="s">
        <v>36134</v>
      </c>
      <c r="I3978" t="s">
        <v>12119</v>
      </c>
      <c r="J3978" t="s">
        <v>20915</v>
      </c>
      <c r="K3978" t="s">
        <v>20916</v>
      </c>
      <c r="L3978" t="s">
        <v>237</v>
      </c>
      <c r="M3978" t="s">
        <v>4868</v>
      </c>
      <c r="N3978" t="s">
        <v>5699</v>
      </c>
      <c r="O3978" t="s">
        <v>20917</v>
      </c>
      <c r="P3978" t="s">
        <v>36135</v>
      </c>
      <c r="R3978" t="str">
        <f t="shared" si="124"/>
        <v>潍城</v>
      </c>
      <c r="S3978" t="str">
        <f t="shared" si="125"/>
        <v>0108</v>
      </c>
    </row>
    <row r="3979" spans="1:19">
      <c r="A3979" t="s">
        <v>36136</v>
      </c>
      <c r="B3979" t="s">
        <v>36137</v>
      </c>
      <c r="C3979" t="s">
        <v>49</v>
      </c>
      <c r="D3979" t="s">
        <v>36138</v>
      </c>
      <c r="E3979" t="s">
        <v>36123</v>
      </c>
      <c r="F3979" t="s">
        <v>36139</v>
      </c>
      <c r="G3979" t="s">
        <v>36140</v>
      </c>
      <c r="H3979" t="s">
        <v>36141</v>
      </c>
      <c r="I3979" t="s">
        <v>12119</v>
      </c>
      <c r="J3979" t="s">
        <v>20676</v>
      </c>
      <c r="K3979" t="s">
        <v>20677</v>
      </c>
      <c r="L3979" t="s">
        <v>114</v>
      </c>
      <c r="M3979" t="s">
        <v>20678</v>
      </c>
      <c r="N3979" t="s">
        <v>8593</v>
      </c>
      <c r="O3979" t="s">
        <v>20679</v>
      </c>
      <c r="P3979" t="s">
        <v>36142</v>
      </c>
      <c r="R3979" t="str">
        <f t="shared" si="124"/>
        <v>高密</v>
      </c>
      <c r="S3979" t="str">
        <f t="shared" si="125"/>
        <v>0108</v>
      </c>
    </row>
    <row r="3980" spans="1:19">
      <c r="A3980" t="s">
        <v>1866</v>
      </c>
      <c r="B3980" t="s">
        <v>36143</v>
      </c>
      <c r="C3980" t="s">
        <v>49</v>
      </c>
      <c r="D3980" t="s">
        <v>36144</v>
      </c>
      <c r="E3980" t="s">
        <v>36018</v>
      </c>
      <c r="F3980" t="s">
        <v>36145</v>
      </c>
      <c r="G3980" t="s">
        <v>1864</v>
      </c>
      <c r="H3980" t="s">
        <v>36146</v>
      </c>
      <c r="I3980" t="s">
        <v>12119</v>
      </c>
      <c r="J3980" t="s">
        <v>12223</v>
      </c>
      <c r="K3980" t="s">
        <v>12224</v>
      </c>
      <c r="L3980" t="s">
        <v>50</v>
      </c>
      <c r="M3980" t="s">
        <v>4855</v>
      </c>
      <c r="N3980" t="s">
        <v>5421</v>
      </c>
      <c r="O3980" t="s">
        <v>12225</v>
      </c>
      <c r="P3980" t="s">
        <v>36147</v>
      </c>
      <c r="Q3980" t="s">
        <v>36148</v>
      </c>
      <c r="R3980" t="str">
        <f t="shared" si="124"/>
        <v>青州</v>
      </c>
      <c r="S3980" t="str">
        <f t="shared" si="125"/>
        <v>0108</v>
      </c>
    </row>
    <row r="3981" spans="1:19">
      <c r="A3981" t="s">
        <v>36149</v>
      </c>
      <c r="B3981" t="s">
        <v>36150</v>
      </c>
      <c r="C3981" t="s">
        <v>49</v>
      </c>
      <c r="D3981" t="s">
        <v>36151</v>
      </c>
      <c r="E3981" t="s">
        <v>36010</v>
      </c>
      <c r="F3981" t="s">
        <v>36152</v>
      </c>
      <c r="G3981" t="s">
        <v>36153</v>
      </c>
      <c r="H3981" t="s">
        <v>36154</v>
      </c>
      <c r="I3981" t="s">
        <v>5407</v>
      </c>
      <c r="J3981" t="s">
        <v>10999</v>
      </c>
      <c r="K3981" t="s">
        <v>11000</v>
      </c>
      <c r="L3981" t="s">
        <v>237</v>
      </c>
      <c r="M3981" t="s">
        <v>5247</v>
      </c>
      <c r="N3981" t="s">
        <v>5960</v>
      </c>
      <c r="O3981" t="s">
        <v>11001</v>
      </c>
      <c r="P3981" t="s">
        <v>36155</v>
      </c>
      <c r="R3981" t="str">
        <f t="shared" si="124"/>
        <v>潍城</v>
      </c>
      <c r="S3981" t="str">
        <f t="shared" si="125"/>
        <v>0108</v>
      </c>
    </row>
    <row r="3982" spans="1:19">
      <c r="A3982" t="s">
        <v>36156</v>
      </c>
      <c r="B3982" t="s">
        <v>36157</v>
      </c>
      <c r="C3982" t="s">
        <v>49</v>
      </c>
      <c r="D3982" t="s">
        <v>36158</v>
      </c>
      <c r="E3982" t="s">
        <v>36159</v>
      </c>
      <c r="F3982" t="s">
        <v>36160</v>
      </c>
      <c r="G3982" t="s">
        <v>36161</v>
      </c>
      <c r="H3982" t="s">
        <v>36162</v>
      </c>
      <c r="I3982" t="s">
        <v>4813</v>
      </c>
      <c r="J3982" t="s">
        <v>4842</v>
      </c>
      <c r="K3982" t="s">
        <v>4843</v>
      </c>
      <c r="L3982" t="s">
        <v>95</v>
      </c>
      <c r="M3982" t="s">
        <v>4844</v>
      </c>
      <c r="N3982" t="s">
        <v>4789</v>
      </c>
      <c r="O3982" t="s">
        <v>4846</v>
      </c>
      <c r="P3982" t="s">
        <v>36163</v>
      </c>
      <c r="R3982" t="str">
        <f t="shared" si="124"/>
        <v>安丘</v>
      </c>
      <c r="S3982" t="str">
        <f t="shared" si="125"/>
        <v>0108</v>
      </c>
    </row>
    <row r="3983" spans="1:19">
      <c r="A3983" t="s">
        <v>36164</v>
      </c>
      <c r="B3983" t="s">
        <v>36165</v>
      </c>
      <c r="C3983" t="s">
        <v>49</v>
      </c>
      <c r="D3983" t="s">
        <v>36166</v>
      </c>
      <c r="E3983" t="s">
        <v>36010</v>
      </c>
      <c r="F3983" t="s">
        <v>36167</v>
      </c>
      <c r="G3983" t="s">
        <v>36168</v>
      </c>
      <c r="H3983" t="s">
        <v>36169</v>
      </c>
      <c r="I3983" t="s">
        <v>4813</v>
      </c>
      <c r="J3983" t="s">
        <v>7677</v>
      </c>
      <c r="K3983" t="s">
        <v>7678</v>
      </c>
      <c r="L3983" t="s">
        <v>86</v>
      </c>
      <c r="M3983" t="s">
        <v>7679</v>
      </c>
      <c r="N3983" t="s">
        <v>5907</v>
      </c>
      <c r="O3983" t="s">
        <v>7680</v>
      </c>
      <c r="R3983" t="str">
        <f t="shared" si="124"/>
        <v>坊子</v>
      </c>
      <c r="S3983" t="str">
        <f t="shared" si="125"/>
        <v>0108</v>
      </c>
    </row>
    <row r="3984" spans="1:19">
      <c r="A3984" t="s">
        <v>36170</v>
      </c>
      <c r="B3984" t="s">
        <v>36171</v>
      </c>
      <c r="C3984" t="s">
        <v>49</v>
      </c>
      <c r="D3984" t="s">
        <v>36172</v>
      </c>
      <c r="E3984" t="s">
        <v>36018</v>
      </c>
      <c r="F3984" t="s">
        <v>36173</v>
      </c>
      <c r="G3984" t="s">
        <v>36174</v>
      </c>
      <c r="H3984" t="s">
        <v>36175</v>
      </c>
      <c r="I3984" t="s">
        <v>12119</v>
      </c>
      <c r="J3984" t="s">
        <v>5418</v>
      </c>
      <c r="K3984" t="s">
        <v>5419</v>
      </c>
      <c r="L3984" t="s">
        <v>60</v>
      </c>
      <c r="M3984" t="s">
        <v>5420</v>
      </c>
      <c r="N3984" t="s">
        <v>4881</v>
      </c>
      <c r="O3984" t="s">
        <v>5422</v>
      </c>
      <c r="P3984" t="s">
        <v>36176</v>
      </c>
      <c r="Q3984" t="s">
        <v>36177</v>
      </c>
      <c r="R3984" t="str">
        <f t="shared" si="124"/>
        <v>奎文</v>
      </c>
      <c r="S3984" t="str">
        <f t="shared" si="125"/>
        <v>0108</v>
      </c>
    </row>
    <row r="3985" spans="1:19">
      <c r="A3985" t="s">
        <v>36178</v>
      </c>
      <c r="B3985" t="s">
        <v>36179</v>
      </c>
      <c r="C3985" t="s">
        <v>49</v>
      </c>
      <c r="D3985" t="s">
        <v>36180</v>
      </c>
      <c r="E3985" t="s">
        <v>36010</v>
      </c>
      <c r="F3985" t="s">
        <v>36181</v>
      </c>
      <c r="G3985" t="s">
        <v>36182</v>
      </c>
      <c r="H3985" t="s">
        <v>36183</v>
      </c>
      <c r="I3985" t="s">
        <v>5407</v>
      </c>
      <c r="J3985" t="s">
        <v>7952</v>
      </c>
      <c r="K3985" t="s">
        <v>7953</v>
      </c>
      <c r="L3985" t="s">
        <v>114</v>
      </c>
      <c r="M3985" t="s">
        <v>7458</v>
      </c>
      <c r="N3985" t="s">
        <v>5017</v>
      </c>
      <c r="O3985" t="s">
        <v>7954</v>
      </c>
      <c r="P3985" t="s">
        <v>36184</v>
      </c>
      <c r="R3985" t="str">
        <f t="shared" si="124"/>
        <v>高密</v>
      </c>
      <c r="S3985" t="str">
        <f t="shared" si="125"/>
        <v>0108</v>
      </c>
    </row>
    <row r="3986" spans="1:19">
      <c r="A3986" t="s">
        <v>36185</v>
      </c>
      <c r="B3986" t="s">
        <v>36186</v>
      </c>
      <c r="C3986" t="s">
        <v>49</v>
      </c>
      <c r="D3986" t="s">
        <v>36187</v>
      </c>
      <c r="E3986" t="s">
        <v>36188</v>
      </c>
      <c r="F3986" t="s">
        <v>36189</v>
      </c>
      <c r="G3986" t="s">
        <v>36190</v>
      </c>
      <c r="H3986" t="s">
        <v>36191</v>
      </c>
      <c r="I3986" t="s">
        <v>4852</v>
      </c>
      <c r="J3986" t="s">
        <v>9472</v>
      </c>
      <c r="K3986" t="s">
        <v>9473</v>
      </c>
      <c r="L3986" t="s">
        <v>95</v>
      </c>
      <c r="M3986" t="s">
        <v>5757</v>
      </c>
      <c r="N3986" t="s">
        <v>10250</v>
      </c>
      <c r="O3986" t="s">
        <v>9474</v>
      </c>
      <c r="P3986" t="s">
        <v>36192</v>
      </c>
      <c r="Q3986" t="s">
        <v>36193</v>
      </c>
      <c r="R3986" t="str">
        <f t="shared" si="124"/>
        <v>安丘</v>
      </c>
      <c r="S3986" t="str">
        <f t="shared" si="125"/>
        <v>0108</v>
      </c>
    </row>
    <row r="3987" spans="1:19">
      <c r="A3987" t="s">
        <v>36194</v>
      </c>
      <c r="B3987" t="s">
        <v>36195</v>
      </c>
      <c r="C3987" t="s">
        <v>49</v>
      </c>
      <c r="D3987" t="s">
        <v>36196</v>
      </c>
      <c r="E3987" t="s">
        <v>36018</v>
      </c>
      <c r="F3987" t="s">
        <v>36197</v>
      </c>
      <c r="G3987" t="s">
        <v>36198</v>
      </c>
      <c r="H3987" t="s">
        <v>36199</v>
      </c>
      <c r="I3987" t="s">
        <v>12119</v>
      </c>
      <c r="J3987" t="s">
        <v>8305</v>
      </c>
      <c r="K3987" t="s">
        <v>8306</v>
      </c>
      <c r="L3987" t="s">
        <v>60</v>
      </c>
      <c r="M3987" t="s">
        <v>5511</v>
      </c>
      <c r="N3987" t="s">
        <v>5005</v>
      </c>
      <c r="O3987" t="s">
        <v>8307</v>
      </c>
      <c r="P3987" t="s">
        <v>36200</v>
      </c>
      <c r="Q3987" t="s">
        <v>36201</v>
      </c>
      <c r="R3987" t="str">
        <f t="shared" si="124"/>
        <v>奎文</v>
      </c>
      <c r="S3987" t="str">
        <f t="shared" si="125"/>
        <v>0108</v>
      </c>
    </row>
    <row r="3988" spans="1:19">
      <c r="A3988" t="s">
        <v>36202</v>
      </c>
      <c r="B3988" t="s">
        <v>36203</v>
      </c>
      <c r="C3988" t="s">
        <v>49</v>
      </c>
      <c r="D3988" t="s">
        <v>36204</v>
      </c>
      <c r="E3988" t="s">
        <v>36010</v>
      </c>
      <c r="F3988" t="s">
        <v>36205</v>
      </c>
      <c r="G3988" t="s">
        <v>36206</v>
      </c>
      <c r="H3988" t="s">
        <v>36207</v>
      </c>
      <c r="I3988" t="s">
        <v>4828</v>
      </c>
      <c r="J3988" t="s">
        <v>5270</v>
      </c>
      <c r="K3988" t="s">
        <v>5271</v>
      </c>
      <c r="L3988" t="s">
        <v>148</v>
      </c>
      <c r="M3988" t="s">
        <v>5272</v>
      </c>
      <c r="N3988" t="s">
        <v>4972</v>
      </c>
      <c r="O3988" t="s">
        <v>5274</v>
      </c>
      <c r="P3988" t="s">
        <v>36208</v>
      </c>
      <c r="Q3988" t="s">
        <v>36209</v>
      </c>
      <c r="R3988" t="str">
        <f t="shared" si="124"/>
        <v>寒亭</v>
      </c>
      <c r="S3988" t="str">
        <f t="shared" si="125"/>
        <v>0108</v>
      </c>
    </row>
    <row r="3989" spans="1:19">
      <c r="A3989" t="s">
        <v>36210</v>
      </c>
      <c r="B3989" t="s">
        <v>36129</v>
      </c>
      <c r="C3989" t="s">
        <v>49</v>
      </c>
      <c r="D3989" t="s">
        <v>36211</v>
      </c>
      <c r="E3989" t="s">
        <v>36018</v>
      </c>
      <c r="F3989" t="s">
        <v>36212</v>
      </c>
      <c r="G3989" t="s">
        <v>36213</v>
      </c>
      <c r="H3989" t="s">
        <v>36214</v>
      </c>
      <c r="I3989" t="s">
        <v>12119</v>
      </c>
      <c r="J3989" t="s">
        <v>11292</v>
      </c>
      <c r="K3989" t="s">
        <v>11293</v>
      </c>
      <c r="L3989" t="s">
        <v>86</v>
      </c>
      <c r="M3989" t="s">
        <v>11294</v>
      </c>
      <c r="N3989" t="s">
        <v>4881</v>
      </c>
      <c r="O3989" t="s">
        <v>11295</v>
      </c>
      <c r="P3989" t="s">
        <v>36215</v>
      </c>
      <c r="R3989" t="str">
        <f t="shared" si="124"/>
        <v>坊子</v>
      </c>
      <c r="S3989" t="str">
        <f t="shared" si="125"/>
        <v>0108</v>
      </c>
    </row>
    <row r="3990" spans="1:19">
      <c r="A3990" t="s">
        <v>36216</v>
      </c>
      <c r="B3990" t="s">
        <v>36217</v>
      </c>
      <c r="C3990" t="s">
        <v>49</v>
      </c>
      <c r="D3990" t="s">
        <v>36218</v>
      </c>
      <c r="E3990" t="s">
        <v>36018</v>
      </c>
      <c r="F3990" t="s">
        <v>36219</v>
      </c>
      <c r="G3990" t="s">
        <v>36220</v>
      </c>
      <c r="H3990" t="s">
        <v>36221</v>
      </c>
      <c r="I3990" t="s">
        <v>12119</v>
      </c>
      <c r="J3990" t="s">
        <v>8386</v>
      </c>
      <c r="K3990" t="s">
        <v>8387</v>
      </c>
      <c r="L3990" t="s">
        <v>50</v>
      </c>
      <c r="M3990" t="s">
        <v>5877</v>
      </c>
      <c r="O3990" t="s">
        <v>8388</v>
      </c>
      <c r="P3990" t="s">
        <v>36222</v>
      </c>
      <c r="R3990" t="str">
        <f t="shared" si="124"/>
        <v>青州</v>
      </c>
      <c r="S3990" t="str">
        <f t="shared" si="125"/>
        <v>0108</v>
      </c>
    </row>
    <row r="3991" spans="1:19">
      <c r="A3991" t="s">
        <v>36223</v>
      </c>
      <c r="B3991" t="s">
        <v>36224</v>
      </c>
      <c r="C3991" t="s">
        <v>49</v>
      </c>
      <c r="D3991" t="s">
        <v>36225</v>
      </c>
      <c r="E3991" t="s">
        <v>36010</v>
      </c>
      <c r="F3991" t="s">
        <v>36226</v>
      </c>
      <c r="G3991" t="s">
        <v>36227</v>
      </c>
      <c r="H3991" t="s">
        <v>36228</v>
      </c>
      <c r="I3991" t="s">
        <v>4785</v>
      </c>
      <c r="J3991" t="s">
        <v>7544</v>
      </c>
      <c r="K3991" t="s">
        <v>7545</v>
      </c>
      <c r="L3991" t="s">
        <v>375</v>
      </c>
      <c r="M3991" t="s">
        <v>7334</v>
      </c>
      <c r="N3991" t="s">
        <v>4869</v>
      </c>
      <c r="O3991" t="s">
        <v>7546</v>
      </c>
      <c r="P3991" t="s">
        <v>36229</v>
      </c>
      <c r="Q3991" t="s">
        <v>36230</v>
      </c>
      <c r="R3991" t="str">
        <f t="shared" si="124"/>
        <v>昌邑</v>
      </c>
      <c r="S3991" t="str">
        <f t="shared" si="125"/>
        <v>0108</v>
      </c>
    </row>
    <row r="3992" spans="1:19">
      <c r="A3992" t="s">
        <v>36231</v>
      </c>
      <c r="B3992" t="s">
        <v>36232</v>
      </c>
      <c r="C3992" t="s">
        <v>49</v>
      </c>
      <c r="D3992" t="s">
        <v>36233</v>
      </c>
      <c r="E3992" t="s">
        <v>36010</v>
      </c>
      <c r="F3992" t="s">
        <v>36234</v>
      </c>
      <c r="G3992" t="s">
        <v>36235</v>
      </c>
      <c r="H3992" t="s">
        <v>36236</v>
      </c>
      <c r="I3992" t="s">
        <v>4841</v>
      </c>
      <c r="J3992" t="s">
        <v>6132</v>
      </c>
      <c r="K3992" t="s">
        <v>6133</v>
      </c>
      <c r="L3992" t="s">
        <v>123</v>
      </c>
      <c r="M3992" t="s">
        <v>4932</v>
      </c>
      <c r="N3992" t="s">
        <v>4881</v>
      </c>
      <c r="O3992" t="s">
        <v>6134</v>
      </c>
      <c r="P3992" t="s">
        <v>36237</v>
      </c>
      <c r="R3992" t="str">
        <f t="shared" si="124"/>
        <v>诸城</v>
      </c>
      <c r="S3992" t="str">
        <f t="shared" si="125"/>
        <v>0108</v>
      </c>
    </row>
    <row r="3993" spans="1:19">
      <c r="A3993" t="s">
        <v>36238</v>
      </c>
      <c r="B3993" t="s">
        <v>36239</v>
      </c>
      <c r="C3993" t="s">
        <v>49</v>
      </c>
      <c r="D3993" t="s">
        <v>36240</v>
      </c>
      <c r="E3993" t="s">
        <v>36010</v>
      </c>
      <c r="F3993" t="s">
        <v>36241</v>
      </c>
      <c r="G3993" t="s">
        <v>36242</v>
      </c>
      <c r="H3993" t="s">
        <v>36243</v>
      </c>
      <c r="I3993" t="s">
        <v>4955</v>
      </c>
      <c r="J3993" t="s">
        <v>7666</v>
      </c>
      <c r="K3993" t="s">
        <v>7667</v>
      </c>
      <c r="L3993" t="s">
        <v>148</v>
      </c>
      <c r="M3993" t="s">
        <v>6713</v>
      </c>
      <c r="N3993" t="s">
        <v>4983</v>
      </c>
      <c r="O3993" t="s">
        <v>7668</v>
      </c>
      <c r="P3993" t="s">
        <v>36244</v>
      </c>
      <c r="Q3993" t="s">
        <v>36245</v>
      </c>
      <c r="R3993" t="str">
        <f t="shared" si="124"/>
        <v>寒亭</v>
      </c>
      <c r="S3993" t="str">
        <f t="shared" si="125"/>
        <v>0108</v>
      </c>
    </row>
    <row r="3994" spans="1:19">
      <c r="A3994" t="s">
        <v>36246</v>
      </c>
      <c r="B3994" t="s">
        <v>36247</v>
      </c>
      <c r="C3994" t="s">
        <v>49</v>
      </c>
      <c r="D3994" t="s">
        <v>36248</v>
      </c>
      <c r="E3994" t="s">
        <v>36018</v>
      </c>
      <c r="F3994" t="s">
        <v>36249</v>
      </c>
      <c r="G3994" t="s">
        <v>36250</v>
      </c>
      <c r="H3994" t="s">
        <v>36251</v>
      </c>
      <c r="I3994" t="s">
        <v>12844</v>
      </c>
      <c r="J3994" t="s">
        <v>8847</v>
      </c>
      <c r="K3994" t="s">
        <v>8848</v>
      </c>
      <c r="L3994" t="s">
        <v>60</v>
      </c>
      <c r="M3994" t="s">
        <v>5420</v>
      </c>
      <c r="N3994" t="s">
        <v>4972</v>
      </c>
      <c r="O3994" t="s">
        <v>8849</v>
      </c>
      <c r="P3994" t="s">
        <v>36252</v>
      </c>
      <c r="Q3994" t="s">
        <v>36253</v>
      </c>
      <c r="R3994" t="str">
        <f t="shared" si="124"/>
        <v>奎文</v>
      </c>
      <c r="S3994" t="str">
        <f t="shared" si="125"/>
        <v>0108</v>
      </c>
    </row>
    <row r="3995" spans="1:19">
      <c r="A3995" t="s">
        <v>36254</v>
      </c>
      <c r="B3995" t="s">
        <v>36255</v>
      </c>
      <c r="C3995" t="s">
        <v>49</v>
      </c>
      <c r="D3995" t="s">
        <v>36256</v>
      </c>
      <c r="E3995" t="s">
        <v>36123</v>
      </c>
      <c r="F3995" t="s">
        <v>36257</v>
      </c>
      <c r="G3995" t="s">
        <v>36258</v>
      </c>
      <c r="H3995" t="s">
        <v>36259</v>
      </c>
      <c r="I3995" t="s">
        <v>12119</v>
      </c>
      <c r="J3995" t="s">
        <v>10465</v>
      </c>
      <c r="K3995" t="s">
        <v>10466</v>
      </c>
      <c r="L3995" t="s">
        <v>123</v>
      </c>
      <c r="M3995" t="s">
        <v>4932</v>
      </c>
      <c r="N3995" t="s">
        <v>4845</v>
      </c>
      <c r="O3995" t="s">
        <v>10467</v>
      </c>
      <c r="P3995" t="s">
        <v>36260</v>
      </c>
      <c r="R3995" t="str">
        <f t="shared" si="124"/>
        <v>诸城</v>
      </c>
      <c r="S3995" t="str">
        <f t="shared" si="125"/>
        <v>0108</v>
      </c>
    </row>
    <row r="3996" spans="1:19">
      <c r="A3996" t="s">
        <v>36261</v>
      </c>
      <c r="B3996" t="s">
        <v>36262</v>
      </c>
      <c r="C3996" t="s">
        <v>49</v>
      </c>
      <c r="D3996" t="s">
        <v>36263</v>
      </c>
      <c r="E3996" t="s">
        <v>36010</v>
      </c>
      <c r="F3996" t="s">
        <v>36264</v>
      </c>
      <c r="G3996" t="s">
        <v>36265</v>
      </c>
      <c r="H3996" t="s">
        <v>36266</v>
      </c>
      <c r="I3996" t="s">
        <v>4852</v>
      </c>
      <c r="J3996" t="s">
        <v>7963</v>
      </c>
      <c r="K3996" t="s">
        <v>7964</v>
      </c>
      <c r="L3996" t="s">
        <v>60</v>
      </c>
      <c r="M3996" t="s">
        <v>5511</v>
      </c>
      <c r="N3996" t="s">
        <v>5939</v>
      </c>
      <c r="O3996" t="s">
        <v>7965</v>
      </c>
      <c r="P3996" t="s">
        <v>36267</v>
      </c>
      <c r="R3996" t="str">
        <f t="shared" si="124"/>
        <v>奎文</v>
      </c>
      <c r="S3996" t="str">
        <f t="shared" si="125"/>
        <v>0108</v>
      </c>
    </row>
    <row r="3997" spans="1:19">
      <c r="A3997" t="s">
        <v>36268</v>
      </c>
      <c r="B3997" t="s">
        <v>36269</v>
      </c>
      <c r="C3997" t="s">
        <v>49</v>
      </c>
      <c r="D3997" t="s">
        <v>36270</v>
      </c>
      <c r="E3997" t="s">
        <v>36271</v>
      </c>
      <c r="F3997" t="s">
        <v>36272</v>
      </c>
      <c r="G3997" t="s">
        <v>36273</v>
      </c>
      <c r="H3997" t="s">
        <v>36274</v>
      </c>
      <c r="I3997" t="s">
        <v>12119</v>
      </c>
      <c r="J3997" t="s">
        <v>20676</v>
      </c>
      <c r="K3997" t="s">
        <v>20677</v>
      </c>
      <c r="L3997" t="s">
        <v>114</v>
      </c>
      <c r="M3997" t="s">
        <v>20678</v>
      </c>
      <c r="N3997" t="s">
        <v>8593</v>
      </c>
      <c r="O3997" t="s">
        <v>20679</v>
      </c>
      <c r="P3997" t="s">
        <v>36275</v>
      </c>
      <c r="R3997" t="str">
        <f t="shared" si="124"/>
        <v>高密</v>
      </c>
      <c r="S3997" t="str">
        <f t="shared" si="125"/>
        <v>0108</v>
      </c>
    </row>
    <row r="3998" spans="1:19">
      <c r="A3998" t="s">
        <v>36276</v>
      </c>
      <c r="B3998" t="s">
        <v>36277</v>
      </c>
      <c r="C3998" t="s">
        <v>49</v>
      </c>
      <c r="D3998" t="s">
        <v>36278</v>
      </c>
      <c r="E3998" t="s">
        <v>36279</v>
      </c>
      <c r="F3998" t="s">
        <v>36280</v>
      </c>
      <c r="G3998" t="s">
        <v>36281</v>
      </c>
      <c r="H3998" t="s">
        <v>36282</v>
      </c>
      <c r="I3998" t="s">
        <v>4852</v>
      </c>
      <c r="J3998" t="s">
        <v>24531</v>
      </c>
      <c r="K3998" t="s">
        <v>24532</v>
      </c>
      <c r="L3998" t="s">
        <v>77</v>
      </c>
      <c r="M3998" t="s">
        <v>11369</v>
      </c>
      <c r="N3998" t="s">
        <v>8072</v>
      </c>
      <c r="O3998" t="s">
        <v>24533</v>
      </c>
      <c r="P3998" t="s">
        <v>36283</v>
      </c>
      <c r="Q3998" t="s">
        <v>36284</v>
      </c>
      <c r="R3998" t="str">
        <f t="shared" si="124"/>
        <v>临朐</v>
      </c>
      <c r="S3998" t="str">
        <f t="shared" si="125"/>
        <v>0108</v>
      </c>
    </row>
    <row r="3999" spans="1:19">
      <c r="A3999" t="s">
        <v>36285</v>
      </c>
      <c r="B3999" t="s">
        <v>36286</v>
      </c>
      <c r="C3999" t="s">
        <v>49</v>
      </c>
      <c r="D3999" t="s">
        <v>36287</v>
      </c>
      <c r="E3999" t="s">
        <v>36010</v>
      </c>
      <c r="F3999" t="s">
        <v>36288</v>
      </c>
      <c r="G3999" t="s">
        <v>36289</v>
      </c>
      <c r="H3999" t="s">
        <v>36290</v>
      </c>
      <c r="I3999" t="s">
        <v>12322</v>
      </c>
      <c r="J3999" t="s">
        <v>6452</v>
      </c>
      <c r="K3999" t="s">
        <v>6453</v>
      </c>
      <c r="L3999" t="s">
        <v>86</v>
      </c>
      <c r="M3999" t="s">
        <v>5099</v>
      </c>
      <c r="N3999" t="s">
        <v>4817</v>
      </c>
      <c r="O3999" t="s">
        <v>6454</v>
      </c>
      <c r="P3999" t="s">
        <v>36291</v>
      </c>
      <c r="R3999" t="str">
        <f t="shared" si="124"/>
        <v>坊子</v>
      </c>
      <c r="S3999" t="str">
        <f t="shared" si="125"/>
        <v>0108</v>
      </c>
    </row>
    <row r="4000" spans="1:19">
      <c r="A4000" t="s">
        <v>36292</v>
      </c>
      <c r="B4000" t="s">
        <v>36293</v>
      </c>
      <c r="C4000" t="s">
        <v>49</v>
      </c>
      <c r="D4000" t="s">
        <v>36294</v>
      </c>
      <c r="E4000" t="s">
        <v>36010</v>
      </c>
      <c r="F4000" t="s">
        <v>36295</v>
      </c>
      <c r="G4000" t="s">
        <v>36296</v>
      </c>
      <c r="H4000" t="s">
        <v>36297</v>
      </c>
      <c r="I4000" t="s">
        <v>5874</v>
      </c>
      <c r="J4000" t="s">
        <v>5987</v>
      </c>
      <c r="K4000" t="s">
        <v>5988</v>
      </c>
      <c r="L4000" t="s">
        <v>95</v>
      </c>
      <c r="M4000" t="s">
        <v>5042</v>
      </c>
      <c r="N4000" t="s">
        <v>31094</v>
      </c>
      <c r="O4000" t="s">
        <v>5989</v>
      </c>
      <c r="P4000" t="s">
        <v>36075</v>
      </c>
      <c r="Q4000" t="s">
        <v>36298</v>
      </c>
      <c r="R4000" t="str">
        <f t="shared" si="124"/>
        <v>安丘</v>
      </c>
      <c r="S4000" t="str">
        <f t="shared" si="125"/>
        <v>0108</v>
      </c>
    </row>
    <row r="4001" spans="1:19">
      <c r="A4001" t="s">
        <v>36299</v>
      </c>
      <c r="B4001" t="s">
        <v>36300</v>
      </c>
      <c r="C4001" t="s">
        <v>49</v>
      </c>
      <c r="D4001" t="s">
        <v>36301</v>
      </c>
      <c r="E4001" t="s">
        <v>36010</v>
      </c>
      <c r="F4001" t="s">
        <v>36302</v>
      </c>
      <c r="G4001" t="s">
        <v>36303</v>
      </c>
      <c r="H4001" t="s">
        <v>36304</v>
      </c>
      <c r="I4001" t="s">
        <v>4955</v>
      </c>
      <c r="J4001" t="s">
        <v>16844</v>
      </c>
      <c r="K4001" t="s">
        <v>16845</v>
      </c>
      <c r="L4001" t="s">
        <v>77</v>
      </c>
      <c r="M4001" t="s">
        <v>5733</v>
      </c>
      <c r="N4001" t="s">
        <v>4832</v>
      </c>
      <c r="O4001" t="s">
        <v>16846</v>
      </c>
      <c r="P4001" t="s">
        <v>36305</v>
      </c>
      <c r="Q4001" t="s">
        <v>36306</v>
      </c>
      <c r="R4001" t="str">
        <f t="shared" si="124"/>
        <v>临朐</v>
      </c>
      <c r="S4001" t="str">
        <f t="shared" si="125"/>
        <v>0108</v>
      </c>
    </row>
    <row r="4002" spans="1:19">
      <c r="A4002" t="s">
        <v>36307</v>
      </c>
      <c r="B4002" t="s">
        <v>34731</v>
      </c>
      <c r="C4002" t="s">
        <v>49</v>
      </c>
      <c r="D4002" t="s">
        <v>36308</v>
      </c>
      <c r="E4002" t="s">
        <v>36018</v>
      </c>
      <c r="F4002" t="s">
        <v>36309</v>
      </c>
      <c r="G4002" t="s">
        <v>36310</v>
      </c>
      <c r="H4002" t="s">
        <v>36311</v>
      </c>
      <c r="I4002" t="s">
        <v>12119</v>
      </c>
      <c r="J4002" t="s">
        <v>8305</v>
      </c>
      <c r="K4002" t="s">
        <v>8306</v>
      </c>
      <c r="L4002" t="s">
        <v>60</v>
      </c>
      <c r="M4002" t="s">
        <v>5511</v>
      </c>
      <c r="N4002" t="s">
        <v>5211</v>
      </c>
      <c r="O4002" t="s">
        <v>8307</v>
      </c>
      <c r="P4002" t="s">
        <v>36312</v>
      </c>
      <c r="Q4002" t="s">
        <v>36313</v>
      </c>
      <c r="R4002" t="str">
        <f t="shared" si="124"/>
        <v>奎文</v>
      </c>
      <c r="S4002" t="str">
        <f t="shared" si="125"/>
        <v>0108</v>
      </c>
    </row>
    <row r="4003" spans="1:19">
      <c r="A4003" t="s">
        <v>36314</v>
      </c>
      <c r="B4003" t="s">
        <v>36315</v>
      </c>
      <c r="C4003" t="s">
        <v>49</v>
      </c>
      <c r="D4003" t="s">
        <v>36316</v>
      </c>
      <c r="E4003" t="s">
        <v>36317</v>
      </c>
      <c r="F4003" t="s">
        <v>36318</v>
      </c>
      <c r="G4003" t="s">
        <v>36319</v>
      </c>
      <c r="H4003" t="s">
        <v>36320</v>
      </c>
      <c r="I4003" t="s">
        <v>4852</v>
      </c>
      <c r="J4003" t="s">
        <v>6252</v>
      </c>
      <c r="K4003" t="s">
        <v>6253</v>
      </c>
      <c r="L4003" t="s">
        <v>105</v>
      </c>
      <c r="M4003" t="s">
        <v>5133</v>
      </c>
      <c r="N4003" t="s">
        <v>5069</v>
      </c>
      <c r="O4003" t="s">
        <v>6254</v>
      </c>
      <c r="P4003" t="s">
        <v>36321</v>
      </c>
      <c r="R4003" t="str">
        <f t="shared" si="124"/>
        <v>寿光</v>
      </c>
      <c r="S4003" t="str">
        <f t="shared" si="125"/>
        <v>0108</v>
      </c>
    </row>
    <row r="4004" spans="1:19">
      <c r="A4004" t="s">
        <v>36322</v>
      </c>
      <c r="B4004" t="s">
        <v>36323</v>
      </c>
      <c r="C4004" t="s">
        <v>49</v>
      </c>
      <c r="D4004" t="s">
        <v>36324</v>
      </c>
      <c r="E4004" t="s">
        <v>36010</v>
      </c>
      <c r="F4004" t="s">
        <v>36325</v>
      </c>
      <c r="G4004" t="s">
        <v>36326</v>
      </c>
      <c r="H4004" t="s">
        <v>36327</v>
      </c>
      <c r="I4004" t="s">
        <v>4852</v>
      </c>
      <c r="J4004" t="s">
        <v>8354</v>
      </c>
      <c r="K4004" t="s">
        <v>8355</v>
      </c>
      <c r="L4004" t="s">
        <v>95</v>
      </c>
      <c r="M4004" t="s">
        <v>5649</v>
      </c>
      <c r="N4004" t="s">
        <v>6184</v>
      </c>
      <c r="O4004" t="s">
        <v>8356</v>
      </c>
      <c r="P4004" t="s">
        <v>36328</v>
      </c>
      <c r="R4004" t="str">
        <f t="shared" si="124"/>
        <v>安丘</v>
      </c>
      <c r="S4004" t="str">
        <f t="shared" si="125"/>
        <v>0108</v>
      </c>
    </row>
    <row r="4005" spans="1:19">
      <c r="A4005" t="s">
        <v>36329</v>
      </c>
      <c r="B4005" t="s">
        <v>36330</v>
      </c>
      <c r="C4005" t="s">
        <v>49</v>
      </c>
      <c r="D4005" t="s">
        <v>36331</v>
      </c>
      <c r="E4005" t="s">
        <v>36010</v>
      </c>
      <c r="F4005" t="s">
        <v>36332</v>
      </c>
      <c r="G4005" t="s">
        <v>36333</v>
      </c>
      <c r="H4005" t="s">
        <v>36334</v>
      </c>
      <c r="I4005" t="s">
        <v>4785</v>
      </c>
      <c r="J4005" t="s">
        <v>9154</v>
      </c>
      <c r="K4005" t="s">
        <v>9155</v>
      </c>
      <c r="L4005" t="s">
        <v>60</v>
      </c>
      <c r="M4005" t="s">
        <v>4774</v>
      </c>
      <c r="N4005" t="s">
        <v>6519</v>
      </c>
      <c r="O4005" t="s">
        <v>9156</v>
      </c>
      <c r="P4005" t="s">
        <v>36335</v>
      </c>
      <c r="R4005" t="str">
        <f t="shared" si="124"/>
        <v>奎文</v>
      </c>
      <c r="S4005" t="str">
        <f t="shared" si="125"/>
        <v>0108</v>
      </c>
    </row>
    <row r="4006" spans="1:19">
      <c r="A4006" t="s">
        <v>1842</v>
      </c>
      <c r="B4006" t="s">
        <v>36336</v>
      </c>
      <c r="C4006" t="s">
        <v>49</v>
      </c>
      <c r="D4006" t="s">
        <v>36337</v>
      </c>
      <c r="E4006" t="s">
        <v>36010</v>
      </c>
      <c r="F4006" t="s">
        <v>36338</v>
      </c>
      <c r="G4006" t="s">
        <v>1840</v>
      </c>
      <c r="H4006" t="s">
        <v>36339</v>
      </c>
      <c r="I4006" t="s">
        <v>5560</v>
      </c>
      <c r="J4006" t="s">
        <v>6132</v>
      </c>
      <c r="K4006" t="s">
        <v>6133</v>
      </c>
      <c r="L4006" t="s">
        <v>123</v>
      </c>
      <c r="M4006" t="s">
        <v>4932</v>
      </c>
      <c r="N4006" t="s">
        <v>5421</v>
      </c>
      <c r="O4006" t="s">
        <v>6134</v>
      </c>
      <c r="P4006" t="s">
        <v>36340</v>
      </c>
      <c r="Q4006" t="s">
        <v>13104</v>
      </c>
      <c r="R4006" t="str">
        <f t="shared" si="124"/>
        <v>诸城</v>
      </c>
      <c r="S4006" t="str">
        <f t="shared" si="125"/>
        <v>0108</v>
      </c>
    </row>
    <row r="4007" spans="1:19">
      <c r="A4007" t="s">
        <v>36341</v>
      </c>
      <c r="B4007" t="s">
        <v>36342</v>
      </c>
      <c r="C4007" t="s">
        <v>49</v>
      </c>
      <c r="D4007" t="s">
        <v>36343</v>
      </c>
      <c r="E4007" t="s">
        <v>36010</v>
      </c>
      <c r="F4007" t="s">
        <v>36344</v>
      </c>
      <c r="G4007" t="s">
        <v>36345</v>
      </c>
      <c r="H4007" t="s">
        <v>36346</v>
      </c>
      <c r="I4007" t="s">
        <v>13414</v>
      </c>
      <c r="J4007" t="s">
        <v>12195</v>
      </c>
      <c r="K4007" t="s">
        <v>12196</v>
      </c>
      <c r="L4007" t="s">
        <v>77</v>
      </c>
      <c r="M4007" t="s">
        <v>5733</v>
      </c>
      <c r="N4007" t="s">
        <v>4983</v>
      </c>
      <c r="O4007" t="s">
        <v>12197</v>
      </c>
      <c r="P4007" t="s">
        <v>36347</v>
      </c>
      <c r="R4007" t="str">
        <f t="shared" si="124"/>
        <v>临朐</v>
      </c>
      <c r="S4007" t="str">
        <f t="shared" si="125"/>
        <v>0108</v>
      </c>
    </row>
    <row r="4008" spans="1:19">
      <c r="A4008" t="s">
        <v>36348</v>
      </c>
      <c r="B4008" t="s">
        <v>36349</v>
      </c>
      <c r="C4008" t="s">
        <v>49</v>
      </c>
      <c r="D4008" t="s">
        <v>36350</v>
      </c>
      <c r="E4008" t="s">
        <v>36010</v>
      </c>
      <c r="F4008" t="s">
        <v>36351</v>
      </c>
      <c r="G4008" t="s">
        <v>36352</v>
      </c>
      <c r="H4008" t="s">
        <v>36353</v>
      </c>
      <c r="I4008" t="s">
        <v>4785</v>
      </c>
      <c r="J4008" t="s">
        <v>16357</v>
      </c>
      <c r="K4008" t="s">
        <v>16358</v>
      </c>
      <c r="L4008" t="s">
        <v>50</v>
      </c>
      <c r="M4008" t="s">
        <v>6701</v>
      </c>
      <c r="N4008" t="s">
        <v>4789</v>
      </c>
      <c r="O4008" t="s">
        <v>16359</v>
      </c>
      <c r="P4008" t="s">
        <v>36354</v>
      </c>
      <c r="Q4008" t="s">
        <v>36355</v>
      </c>
      <c r="R4008" t="str">
        <f t="shared" si="124"/>
        <v>青州</v>
      </c>
      <c r="S4008" t="str">
        <f t="shared" si="125"/>
        <v>0108</v>
      </c>
    </row>
    <row r="4009" spans="1:19">
      <c r="A4009" t="s">
        <v>36356</v>
      </c>
      <c r="B4009" t="s">
        <v>36357</v>
      </c>
      <c r="C4009" t="s">
        <v>49</v>
      </c>
      <c r="D4009" t="s">
        <v>36358</v>
      </c>
      <c r="E4009" t="s">
        <v>36010</v>
      </c>
      <c r="F4009" t="s">
        <v>36359</v>
      </c>
      <c r="G4009" t="s">
        <v>36360</v>
      </c>
      <c r="H4009" t="s">
        <v>36361</v>
      </c>
      <c r="I4009" t="s">
        <v>6877</v>
      </c>
      <c r="J4009" t="s">
        <v>5362</v>
      </c>
      <c r="K4009" t="s">
        <v>5363</v>
      </c>
      <c r="L4009" t="s">
        <v>123</v>
      </c>
      <c r="M4009" t="s">
        <v>5364</v>
      </c>
      <c r="N4009" t="s">
        <v>4972</v>
      </c>
      <c r="O4009" t="s">
        <v>5365</v>
      </c>
      <c r="P4009" t="s">
        <v>36362</v>
      </c>
      <c r="R4009" t="str">
        <f t="shared" si="124"/>
        <v>诸城</v>
      </c>
      <c r="S4009" t="str">
        <f t="shared" si="125"/>
        <v>0108</v>
      </c>
    </row>
    <row r="4010" spans="1:19">
      <c r="A4010" t="s">
        <v>36363</v>
      </c>
      <c r="B4010" t="s">
        <v>36364</v>
      </c>
      <c r="C4010" t="s">
        <v>49</v>
      </c>
      <c r="D4010" t="s">
        <v>36365</v>
      </c>
      <c r="E4010" t="s">
        <v>36018</v>
      </c>
      <c r="F4010" t="s">
        <v>36366</v>
      </c>
      <c r="G4010" t="s">
        <v>36367</v>
      </c>
      <c r="H4010" t="s">
        <v>36368</v>
      </c>
      <c r="I4010" t="s">
        <v>12119</v>
      </c>
      <c r="J4010" t="s">
        <v>6053</v>
      </c>
      <c r="K4010" t="s">
        <v>6054</v>
      </c>
      <c r="L4010" t="s">
        <v>105</v>
      </c>
      <c r="M4010" t="s">
        <v>6055</v>
      </c>
      <c r="N4010" t="s">
        <v>8593</v>
      </c>
      <c r="O4010" t="s">
        <v>6056</v>
      </c>
      <c r="P4010" t="s">
        <v>36369</v>
      </c>
      <c r="Q4010" t="s">
        <v>25509</v>
      </c>
      <c r="R4010" t="str">
        <f t="shared" si="124"/>
        <v>寿光</v>
      </c>
      <c r="S4010" t="str">
        <f t="shared" si="125"/>
        <v>0108</v>
      </c>
    </row>
    <row r="4011" spans="1:19">
      <c r="A4011" t="s">
        <v>36370</v>
      </c>
      <c r="B4011" t="s">
        <v>1861</v>
      </c>
      <c r="C4011" t="s">
        <v>49</v>
      </c>
      <c r="D4011" t="s">
        <v>36371</v>
      </c>
      <c r="E4011" t="s">
        <v>36018</v>
      </c>
      <c r="F4011" t="s">
        <v>36372</v>
      </c>
      <c r="G4011" t="s">
        <v>36373</v>
      </c>
      <c r="H4011" t="s">
        <v>36374</v>
      </c>
      <c r="I4011" t="s">
        <v>12119</v>
      </c>
      <c r="J4011" t="s">
        <v>20915</v>
      </c>
      <c r="K4011" t="s">
        <v>20916</v>
      </c>
      <c r="L4011" t="s">
        <v>237</v>
      </c>
      <c r="M4011" t="s">
        <v>4868</v>
      </c>
      <c r="N4011" t="s">
        <v>5699</v>
      </c>
      <c r="O4011" t="s">
        <v>20917</v>
      </c>
      <c r="P4011" t="s">
        <v>36375</v>
      </c>
      <c r="R4011" t="str">
        <f t="shared" si="124"/>
        <v>潍城</v>
      </c>
      <c r="S4011" t="str">
        <f t="shared" si="125"/>
        <v>0108</v>
      </c>
    </row>
    <row r="4012" spans="1:19">
      <c r="A4012" t="s">
        <v>36376</v>
      </c>
      <c r="B4012" t="s">
        <v>36377</v>
      </c>
      <c r="C4012" t="s">
        <v>49</v>
      </c>
      <c r="D4012" t="s">
        <v>36378</v>
      </c>
      <c r="E4012" t="s">
        <v>36379</v>
      </c>
      <c r="F4012" t="s">
        <v>36380</v>
      </c>
      <c r="G4012" t="s">
        <v>36381</v>
      </c>
      <c r="H4012" t="s">
        <v>36382</v>
      </c>
      <c r="I4012" t="s">
        <v>12119</v>
      </c>
      <c r="J4012" t="s">
        <v>6782</v>
      </c>
      <c r="K4012" t="s">
        <v>6783</v>
      </c>
      <c r="L4012" t="s">
        <v>105</v>
      </c>
      <c r="M4012" t="s">
        <v>5224</v>
      </c>
      <c r="N4012" t="s">
        <v>5112</v>
      </c>
      <c r="O4012" t="s">
        <v>6784</v>
      </c>
      <c r="P4012" t="s">
        <v>36383</v>
      </c>
      <c r="Q4012" t="s">
        <v>36384</v>
      </c>
      <c r="R4012" t="str">
        <f t="shared" si="124"/>
        <v>寿光</v>
      </c>
      <c r="S4012" t="str">
        <f t="shared" si="125"/>
        <v>0108</v>
      </c>
    </row>
    <row r="4013" spans="1:19">
      <c r="A4013" t="s">
        <v>36385</v>
      </c>
      <c r="B4013" t="s">
        <v>36386</v>
      </c>
      <c r="C4013" t="s">
        <v>49</v>
      </c>
      <c r="D4013" t="s">
        <v>36387</v>
      </c>
      <c r="E4013" t="s">
        <v>36018</v>
      </c>
      <c r="F4013" t="s">
        <v>36388</v>
      </c>
      <c r="G4013" t="s">
        <v>36389</v>
      </c>
      <c r="H4013" t="s">
        <v>36390</v>
      </c>
      <c r="I4013" t="s">
        <v>12119</v>
      </c>
      <c r="J4013" t="s">
        <v>6401</v>
      </c>
      <c r="K4013" t="s">
        <v>6402</v>
      </c>
      <c r="L4013" t="s">
        <v>105</v>
      </c>
      <c r="M4013" t="s">
        <v>5224</v>
      </c>
      <c r="N4013" t="s">
        <v>5699</v>
      </c>
      <c r="O4013" t="s">
        <v>6403</v>
      </c>
      <c r="P4013" t="s">
        <v>36391</v>
      </c>
      <c r="R4013" t="str">
        <f t="shared" si="124"/>
        <v>寿光</v>
      </c>
      <c r="S4013" t="str">
        <f t="shared" si="125"/>
        <v>0108</v>
      </c>
    </row>
    <row r="4014" spans="1:19">
      <c r="A4014" t="s">
        <v>36392</v>
      </c>
      <c r="B4014" t="s">
        <v>36393</v>
      </c>
      <c r="C4014" t="s">
        <v>49</v>
      </c>
      <c r="D4014" t="s">
        <v>36394</v>
      </c>
      <c r="E4014" t="s">
        <v>36010</v>
      </c>
      <c r="F4014" t="s">
        <v>36395</v>
      </c>
      <c r="G4014" t="s">
        <v>36396</v>
      </c>
      <c r="H4014" t="s">
        <v>36397</v>
      </c>
      <c r="I4014" t="s">
        <v>4785</v>
      </c>
      <c r="J4014" t="s">
        <v>5647</v>
      </c>
      <c r="K4014" t="s">
        <v>5648</v>
      </c>
      <c r="L4014" t="s">
        <v>95</v>
      </c>
      <c r="M4014" t="s">
        <v>5649</v>
      </c>
      <c r="N4014" t="s">
        <v>5273</v>
      </c>
      <c r="O4014" t="s">
        <v>5650</v>
      </c>
      <c r="P4014" t="s">
        <v>36398</v>
      </c>
      <c r="Q4014" t="s">
        <v>36399</v>
      </c>
      <c r="R4014" t="str">
        <f t="shared" si="124"/>
        <v>安丘</v>
      </c>
      <c r="S4014" t="str">
        <f t="shared" si="125"/>
        <v>0108</v>
      </c>
    </row>
    <row r="4015" spans="1:19">
      <c r="A4015" t="s">
        <v>36400</v>
      </c>
      <c r="B4015" t="s">
        <v>36401</v>
      </c>
      <c r="C4015" t="s">
        <v>49</v>
      </c>
      <c r="D4015" t="s">
        <v>36402</v>
      </c>
      <c r="E4015" t="s">
        <v>36010</v>
      </c>
      <c r="F4015" t="s">
        <v>36403</v>
      </c>
      <c r="G4015" t="s">
        <v>36404</v>
      </c>
      <c r="H4015" t="s">
        <v>36405</v>
      </c>
      <c r="I4015" t="s">
        <v>4852</v>
      </c>
      <c r="J4015" t="s">
        <v>7689</v>
      </c>
      <c r="K4015" t="s">
        <v>7690</v>
      </c>
      <c r="L4015" t="s">
        <v>60</v>
      </c>
      <c r="M4015" t="s">
        <v>5999</v>
      </c>
      <c r="N4015" t="s">
        <v>36406</v>
      </c>
      <c r="O4015" t="s">
        <v>7691</v>
      </c>
      <c r="P4015" t="s">
        <v>36407</v>
      </c>
      <c r="Q4015" t="s">
        <v>36408</v>
      </c>
      <c r="R4015" t="str">
        <f t="shared" si="124"/>
        <v>奎文</v>
      </c>
      <c r="S4015" t="str">
        <f t="shared" si="125"/>
        <v>0108</v>
      </c>
    </row>
    <row r="4016" spans="1:19">
      <c r="A4016" t="s">
        <v>36409</v>
      </c>
      <c r="B4016" t="s">
        <v>36410</v>
      </c>
      <c r="C4016" t="s">
        <v>49</v>
      </c>
      <c r="D4016" t="s">
        <v>36411</v>
      </c>
      <c r="E4016" t="s">
        <v>36018</v>
      </c>
      <c r="F4016" t="s">
        <v>36412</v>
      </c>
      <c r="G4016" t="s">
        <v>36413</v>
      </c>
      <c r="H4016" t="s">
        <v>36414</v>
      </c>
      <c r="I4016" t="s">
        <v>12119</v>
      </c>
      <c r="J4016" t="s">
        <v>21941</v>
      </c>
      <c r="K4016" t="s">
        <v>21942</v>
      </c>
      <c r="L4016" t="s">
        <v>60</v>
      </c>
      <c r="M4016" t="s">
        <v>5511</v>
      </c>
      <c r="N4016" t="s">
        <v>5421</v>
      </c>
      <c r="O4016" t="s">
        <v>21943</v>
      </c>
      <c r="P4016" t="s">
        <v>36415</v>
      </c>
      <c r="R4016" t="str">
        <f t="shared" si="124"/>
        <v>奎文</v>
      </c>
      <c r="S4016" t="str">
        <f t="shared" si="125"/>
        <v>0108</v>
      </c>
    </row>
    <row r="4017" spans="1:19">
      <c r="A4017" t="s">
        <v>36416</v>
      </c>
      <c r="B4017" t="s">
        <v>36417</v>
      </c>
      <c r="C4017" t="s">
        <v>49</v>
      </c>
      <c r="D4017" t="s">
        <v>36418</v>
      </c>
      <c r="E4017" t="s">
        <v>36419</v>
      </c>
      <c r="F4017" t="s">
        <v>36420</v>
      </c>
      <c r="G4017" t="s">
        <v>36421</v>
      </c>
      <c r="H4017" t="s">
        <v>36422</v>
      </c>
      <c r="I4017" t="s">
        <v>5461</v>
      </c>
      <c r="J4017" t="s">
        <v>6973</v>
      </c>
      <c r="K4017" t="s">
        <v>6974</v>
      </c>
      <c r="L4017" t="s">
        <v>60</v>
      </c>
      <c r="M4017" t="s">
        <v>5511</v>
      </c>
      <c r="N4017" t="s">
        <v>4972</v>
      </c>
      <c r="O4017" t="s">
        <v>6975</v>
      </c>
      <c r="P4017" t="s">
        <v>36423</v>
      </c>
      <c r="Q4017" t="s">
        <v>36424</v>
      </c>
      <c r="R4017" t="str">
        <f t="shared" si="124"/>
        <v>奎文</v>
      </c>
      <c r="S4017" t="str">
        <f t="shared" si="125"/>
        <v>0108</v>
      </c>
    </row>
    <row r="4018" spans="1:19">
      <c r="A4018" t="s">
        <v>36425</v>
      </c>
      <c r="B4018" t="s">
        <v>36426</v>
      </c>
      <c r="C4018" t="s">
        <v>49</v>
      </c>
      <c r="D4018" t="s">
        <v>36427</v>
      </c>
      <c r="E4018" t="s">
        <v>36018</v>
      </c>
      <c r="F4018" t="s">
        <v>36428</v>
      </c>
      <c r="G4018" t="s">
        <v>36429</v>
      </c>
      <c r="H4018" t="s">
        <v>36430</v>
      </c>
      <c r="I4018" t="s">
        <v>12757</v>
      </c>
      <c r="J4018" t="s">
        <v>8413</v>
      </c>
      <c r="K4018" t="s">
        <v>8414</v>
      </c>
      <c r="L4018" t="s">
        <v>123</v>
      </c>
      <c r="M4018" t="s">
        <v>4994</v>
      </c>
      <c r="N4018" t="s">
        <v>4919</v>
      </c>
      <c r="O4018" t="s">
        <v>8415</v>
      </c>
      <c r="P4018" t="s">
        <v>36431</v>
      </c>
      <c r="R4018" t="str">
        <f t="shared" si="124"/>
        <v>诸城</v>
      </c>
      <c r="S4018" t="str">
        <f t="shared" si="125"/>
        <v>0108</v>
      </c>
    </row>
    <row r="4019" spans="1:19">
      <c r="A4019" t="s">
        <v>1850</v>
      </c>
      <c r="B4019" t="s">
        <v>36432</v>
      </c>
      <c r="C4019" t="s">
        <v>49</v>
      </c>
      <c r="D4019" t="s">
        <v>36433</v>
      </c>
      <c r="E4019" t="s">
        <v>36010</v>
      </c>
      <c r="F4019" t="s">
        <v>36434</v>
      </c>
      <c r="G4019" t="s">
        <v>1848</v>
      </c>
      <c r="H4019" t="s">
        <v>36435</v>
      </c>
      <c r="I4019" t="s">
        <v>4852</v>
      </c>
      <c r="J4019" t="s">
        <v>15595</v>
      </c>
      <c r="K4019" t="s">
        <v>15596</v>
      </c>
      <c r="L4019" t="s">
        <v>50</v>
      </c>
      <c r="M4019" t="s">
        <v>5721</v>
      </c>
      <c r="N4019" t="s">
        <v>5069</v>
      </c>
      <c r="O4019" t="s">
        <v>15597</v>
      </c>
      <c r="P4019" t="s">
        <v>36436</v>
      </c>
      <c r="Q4019" t="s">
        <v>36437</v>
      </c>
      <c r="R4019" t="str">
        <f t="shared" si="124"/>
        <v>青州</v>
      </c>
      <c r="S4019" t="str">
        <f t="shared" si="125"/>
        <v>0108</v>
      </c>
    </row>
    <row r="4020" spans="1:19">
      <c r="A4020" t="s">
        <v>36438</v>
      </c>
      <c r="B4020" t="s">
        <v>36439</v>
      </c>
      <c r="C4020" t="s">
        <v>49</v>
      </c>
      <c r="D4020" t="s">
        <v>36440</v>
      </c>
      <c r="E4020" t="s">
        <v>36441</v>
      </c>
      <c r="F4020" t="s">
        <v>36442</v>
      </c>
      <c r="G4020" t="s">
        <v>36443</v>
      </c>
      <c r="H4020" t="s">
        <v>36444</v>
      </c>
      <c r="I4020" t="s">
        <v>4852</v>
      </c>
      <c r="J4020" t="s">
        <v>10226</v>
      </c>
      <c r="K4020" t="s">
        <v>10227</v>
      </c>
      <c r="L4020" t="s">
        <v>148</v>
      </c>
      <c r="M4020" t="s">
        <v>6713</v>
      </c>
      <c r="N4020" t="s">
        <v>4845</v>
      </c>
      <c r="O4020" t="s">
        <v>10229</v>
      </c>
      <c r="P4020" t="s">
        <v>36445</v>
      </c>
      <c r="R4020" t="str">
        <f t="shared" si="124"/>
        <v>寒亭</v>
      </c>
      <c r="S4020" t="str">
        <f t="shared" si="125"/>
        <v>0108</v>
      </c>
    </row>
    <row r="4021" spans="1:19">
      <c r="A4021" t="s">
        <v>36446</v>
      </c>
      <c r="B4021" t="s">
        <v>36447</v>
      </c>
      <c r="C4021" t="s">
        <v>49</v>
      </c>
      <c r="D4021" t="s">
        <v>36448</v>
      </c>
      <c r="E4021" t="s">
        <v>36018</v>
      </c>
      <c r="F4021" t="s">
        <v>36449</v>
      </c>
      <c r="G4021" t="s">
        <v>36450</v>
      </c>
      <c r="H4021" t="s">
        <v>36451</v>
      </c>
      <c r="I4021" t="s">
        <v>12119</v>
      </c>
      <c r="J4021" t="s">
        <v>5731</v>
      </c>
      <c r="K4021" t="s">
        <v>5732</v>
      </c>
      <c r="L4021" t="s">
        <v>77</v>
      </c>
      <c r="M4021" t="s">
        <v>5733</v>
      </c>
      <c r="N4021" t="s">
        <v>7890</v>
      </c>
      <c r="O4021" t="s">
        <v>5734</v>
      </c>
      <c r="P4021" t="s">
        <v>36452</v>
      </c>
      <c r="Q4021" t="s">
        <v>36453</v>
      </c>
      <c r="R4021" t="str">
        <f t="shared" si="124"/>
        <v>临朐</v>
      </c>
      <c r="S4021" t="str">
        <f t="shared" si="125"/>
        <v>0108</v>
      </c>
    </row>
    <row r="4022" spans="1:19">
      <c r="A4022" t="s">
        <v>36454</v>
      </c>
      <c r="B4022" t="s">
        <v>36455</v>
      </c>
      <c r="C4022" t="s">
        <v>49</v>
      </c>
      <c r="D4022" t="s">
        <v>36456</v>
      </c>
      <c r="E4022" t="s">
        <v>36010</v>
      </c>
      <c r="F4022" t="s">
        <v>36457</v>
      </c>
      <c r="G4022" t="s">
        <v>36458</v>
      </c>
      <c r="H4022" t="s">
        <v>36459</v>
      </c>
      <c r="I4022" t="s">
        <v>4852</v>
      </c>
      <c r="J4022" t="s">
        <v>6804</v>
      </c>
      <c r="K4022" t="s">
        <v>6805</v>
      </c>
      <c r="L4022" t="s">
        <v>123</v>
      </c>
      <c r="M4022" t="s">
        <v>4994</v>
      </c>
      <c r="N4022" t="s">
        <v>5487</v>
      </c>
      <c r="O4022" t="s">
        <v>6806</v>
      </c>
      <c r="P4022" t="s">
        <v>36460</v>
      </c>
      <c r="Q4022" t="s">
        <v>36461</v>
      </c>
      <c r="R4022" t="str">
        <f t="shared" si="124"/>
        <v>诸城</v>
      </c>
      <c r="S4022" t="str">
        <f t="shared" si="125"/>
        <v>0108</v>
      </c>
    </row>
    <row r="4023" spans="1:19">
      <c r="A4023" t="s">
        <v>36462</v>
      </c>
      <c r="B4023" t="s">
        <v>36463</v>
      </c>
      <c r="C4023" t="s">
        <v>49</v>
      </c>
      <c r="D4023" t="s">
        <v>36464</v>
      </c>
      <c r="E4023" t="s">
        <v>36465</v>
      </c>
      <c r="F4023" t="s">
        <v>36466</v>
      </c>
      <c r="G4023" t="s">
        <v>36467</v>
      </c>
      <c r="H4023" t="s">
        <v>36468</v>
      </c>
      <c r="I4023" t="s">
        <v>4955</v>
      </c>
      <c r="J4023" t="s">
        <v>6740</v>
      </c>
      <c r="K4023" t="s">
        <v>6741</v>
      </c>
      <c r="L4023" t="s">
        <v>60</v>
      </c>
      <c r="M4023" t="s">
        <v>5888</v>
      </c>
      <c r="N4023" t="s">
        <v>4972</v>
      </c>
      <c r="O4023" t="s">
        <v>6742</v>
      </c>
      <c r="P4023" t="s">
        <v>36469</v>
      </c>
      <c r="Q4023" t="s">
        <v>36470</v>
      </c>
      <c r="R4023" t="str">
        <f t="shared" si="124"/>
        <v>奎文</v>
      </c>
      <c r="S4023" t="str">
        <f t="shared" si="125"/>
        <v>0108</v>
      </c>
    </row>
    <row r="4024" spans="1:19">
      <c r="A4024" t="s">
        <v>36471</v>
      </c>
      <c r="B4024" t="s">
        <v>36472</v>
      </c>
      <c r="C4024" t="s">
        <v>49</v>
      </c>
      <c r="D4024" t="s">
        <v>36473</v>
      </c>
      <c r="E4024" t="s">
        <v>36010</v>
      </c>
      <c r="F4024" t="s">
        <v>36474</v>
      </c>
      <c r="G4024" t="s">
        <v>36475</v>
      </c>
      <c r="H4024" t="s">
        <v>36476</v>
      </c>
      <c r="I4024" t="s">
        <v>4852</v>
      </c>
      <c r="J4024" t="s">
        <v>6401</v>
      </c>
      <c r="K4024" t="s">
        <v>6402</v>
      </c>
      <c r="L4024" t="s">
        <v>105</v>
      </c>
      <c r="M4024" t="s">
        <v>5224</v>
      </c>
      <c r="N4024" t="s">
        <v>5699</v>
      </c>
      <c r="O4024" t="s">
        <v>6403</v>
      </c>
      <c r="P4024" t="s">
        <v>36477</v>
      </c>
      <c r="Q4024" t="s">
        <v>36478</v>
      </c>
      <c r="R4024" t="str">
        <f t="shared" si="124"/>
        <v>寿光</v>
      </c>
      <c r="S4024" t="str">
        <f t="shared" si="125"/>
        <v>0108</v>
      </c>
    </row>
    <row r="4025" spans="1:19">
      <c r="A4025" t="s">
        <v>36479</v>
      </c>
      <c r="B4025" t="s">
        <v>36480</v>
      </c>
      <c r="C4025" t="s">
        <v>49</v>
      </c>
      <c r="D4025" t="s">
        <v>36481</v>
      </c>
      <c r="E4025" t="s">
        <v>36018</v>
      </c>
      <c r="F4025" t="s">
        <v>36482</v>
      </c>
      <c r="G4025" t="s">
        <v>36483</v>
      </c>
      <c r="H4025" t="s">
        <v>36484</v>
      </c>
      <c r="I4025" t="s">
        <v>12119</v>
      </c>
      <c r="J4025" t="s">
        <v>14048</v>
      </c>
      <c r="K4025" t="s">
        <v>14049</v>
      </c>
      <c r="L4025" t="s">
        <v>60</v>
      </c>
      <c r="M4025" t="s">
        <v>4904</v>
      </c>
      <c r="N4025" t="s">
        <v>5198</v>
      </c>
      <c r="O4025" t="s">
        <v>14050</v>
      </c>
      <c r="R4025" t="str">
        <f t="shared" si="124"/>
        <v>奎文</v>
      </c>
      <c r="S4025" t="str">
        <f t="shared" si="125"/>
        <v>0108</v>
      </c>
    </row>
    <row r="4026" spans="1:19">
      <c r="A4026" t="s">
        <v>36485</v>
      </c>
      <c r="B4026" t="s">
        <v>36486</v>
      </c>
      <c r="C4026" t="s">
        <v>49</v>
      </c>
      <c r="D4026" t="s">
        <v>36487</v>
      </c>
      <c r="E4026" t="s">
        <v>36488</v>
      </c>
      <c r="F4026" t="s">
        <v>36489</v>
      </c>
      <c r="G4026" t="s">
        <v>36490</v>
      </c>
      <c r="H4026" t="s">
        <v>36491</v>
      </c>
      <c r="I4026" t="s">
        <v>12119</v>
      </c>
      <c r="J4026" t="s">
        <v>6517</v>
      </c>
      <c r="K4026" t="s">
        <v>6518</v>
      </c>
      <c r="L4026" t="s">
        <v>50</v>
      </c>
      <c r="M4026" t="s">
        <v>6207</v>
      </c>
      <c r="N4026" t="s">
        <v>5421</v>
      </c>
      <c r="O4026" t="s">
        <v>6520</v>
      </c>
      <c r="P4026" t="s">
        <v>36492</v>
      </c>
      <c r="R4026" t="str">
        <f t="shared" si="124"/>
        <v>青州</v>
      </c>
      <c r="S4026" t="str">
        <f t="shared" si="125"/>
        <v>0108</v>
      </c>
    </row>
    <row r="4027" spans="1:19">
      <c r="A4027" t="s">
        <v>36493</v>
      </c>
      <c r="B4027" t="s">
        <v>36494</v>
      </c>
      <c r="C4027" t="s">
        <v>49</v>
      </c>
      <c r="D4027" t="s">
        <v>36495</v>
      </c>
      <c r="E4027" t="s">
        <v>36018</v>
      </c>
      <c r="F4027" t="s">
        <v>36496</v>
      </c>
      <c r="G4027" t="s">
        <v>36497</v>
      </c>
      <c r="H4027" t="s">
        <v>36498</v>
      </c>
      <c r="I4027" t="s">
        <v>12119</v>
      </c>
      <c r="J4027" t="s">
        <v>6401</v>
      </c>
      <c r="K4027" t="s">
        <v>6402</v>
      </c>
      <c r="L4027" t="s">
        <v>105</v>
      </c>
      <c r="M4027" t="s">
        <v>5224</v>
      </c>
      <c r="N4027" t="s">
        <v>5699</v>
      </c>
      <c r="O4027" t="s">
        <v>6403</v>
      </c>
      <c r="P4027" t="s">
        <v>36499</v>
      </c>
      <c r="Q4027" t="s">
        <v>36500</v>
      </c>
      <c r="R4027" t="str">
        <f t="shared" si="124"/>
        <v>寿光</v>
      </c>
      <c r="S4027" t="str">
        <f t="shared" si="125"/>
        <v>0108</v>
      </c>
    </row>
    <row r="4028" spans="1:19">
      <c r="A4028" t="s">
        <v>36501</v>
      </c>
      <c r="B4028" t="s">
        <v>36502</v>
      </c>
      <c r="C4028" t="s">
        <v>49</v>
      </c>
      <c r="D4028" t="s">
        <v>36503</v>
      </c>
      <c r="E4028" t="s">
        <v>36010</v>
      </c>
      <c r="F4028" t="s">
        <v>36504</v>
      </c>
      <c r="G4028" t="s">
        <v>36505</v>
      </c>
      <c r="H4028" t="s">
        <v>36506</v>
      </c>
      <c r="I4028" t="s">
        <v>5184</v>
      </c>
      <c r="J4028" t="s">
        <v>5484</v>
      </c>
      <c r="K4028" t="s">
        <v>5485</v>
      </c>
      <c r="L4028" t="s">
        <v>114</v>
      </c>
      <c r="M4028" t="s">
        <v>5486</v>
      </c>
      <c r="N4028" t="s">
        <v>5487</v>
      </c>
      <c r="O4028" t="s">
        <v>5488</v>
      </c>
      <c r="P4028" t="s">
        <v>36507</v>
      </c>
      <c r="Q4028" t="s">
        <v>36508</v>
      </c>
      <c r="R4028" t="str">
        <f t="shared" si="124"/>
        <v>高密</v>
      </c>
      <c r="S4028" t="str">
        <f t="shared" si="125"/>
        <v>0108</v>
      </c>
    </row>
    <row r="4029" spans="1:19">
      <c r="A4029" t="s">
        <v>36509</v>
      </c>
      <c r="B4029" t="s">
        <v>36510</v>
      </c>
      <c r="C4029" t="s">
        <v>49</v>
      </c>
      <c r="D4029" t="s">
        <v>36511</v>
      </c>
      <c r="E4029" t="s">
        <v>36010</v>
      </c>
      <c r="F4029" t="s">
        <v>36512</v>
      </c>
      <c r="G4029" t="s">
        <v>36513</v>
      </c>
      <c r="H4029" t="s">
        <v>36514</v>
      </c>
      <c r="I4029" t="s">
        <v>4852</v>
      </c>
      <c r="J4029" t="s">
        <v>6955</v>
      </c>
      <c r="K4029" t="s">
        <v>6956</v>
      </c>
      <c r="L4029" t="s">
        <v>114</v>
      </c>
      <c r="M4029" t="s">
        <v>5486</v>
      </c>
      <c r="N4029" t="s">
        <v>5487</v>
      </c>
      <c r="O4029" t="s">
        <v>6957</v>
      </c>
      <c r="P4029" t="s">
        <v>36515</v>
      </c>
      <c r="Q4029" t="s">
        <v>36516</v>
      </c>
      <c r="R4029" t="str">
        <f t="shared" si="124"/>
        <v>高密</v>
      </c>
      <c r="S4029" t="str">
        <f t="shared" si="125"/>
        <v>0108</v>
      </c>
    </row>
    <row r="4030" spans="1:19">
      <c r="A4030" t="s">
        <v>36517</v>
      </c>
      <c r="B4030" t="s">
        <v>36518</v>
      </c>
      <c r="C4030" t="s">
        <v>49</v>
      </c>
      <c r="D4030" t="s">
        <v>36519</v>
      </c>
      <c r="E4030" t="s">
        <v>36520</v>
      </c>
      <c r="F4030" t="s">
        <v>36521</v>
      </c>
      <c r="G4030" t="s">
        <v>36522</v>
      </c>
      <c r="H4030" t="s">
        <v>36523</v>
      </c>
      <c r="I4030" t="s">
        <v>4852</v>
      </c>
      <c r="J4030" t="s">
        <v>8107</v>
      </c>
      <c r="K4030" t="s">
        <v>8108</v>
      </c>
      <c r="L4030" t="s">
        <v>237</v>
      </c>
      <c r="M4030" t="s">
        <v>5247</v>
      </c>
      <c r="N4030" t="s">
        <v>4789</v>
      </c>
      <c r="O4030" t="s">
        <v>8109</v>
      </c>
      <c r="P4030" t="s">
        <v>36524</v>
      </c>
      <c r="R4030" t="str">
        <f t="shared" si="124"/>
        <v>潍城</v>
      </c>
      <c r="S4030" t="str">
        <f t="shared" si="125"/>
        <v>0108</v>
      </c>
    </row>
    <row r="4031" spans="1:19">
      <c r="A4031" t="s">
        <v>36525</v>
      </c>
      <c r="B4031" t="s">
        <v>36526</v>
      </c>
      <c r="C4031" t="s">
        <v>49</v>
      </c>
      <c r="D4031" t="s">
        <v>36527</v>
      </c>
      <c r="E4031" t="s">
        <v>31453</v>
      </c>
      <c r="F4031" t="s">
        <v>36528</v>
      </c>
      <c r="G4031" t="s">
        <v>36529</v>
      </c>
      <c r="H4031" t="s">
        <v>36530</v>
      </c>
      <c r="I4031" t="s">
        <v>5541</v>
      </c>
      <c r="J4031" t="s">
        <v>5755</v>
      </c>
      <c r="K4031" t="s">
        <v>5756</v>
      </c>
      <c r="L4031" t="s">
        <v>95</v>
      </c>
      <c r="M4031" t="s">
        <v>5757</v>
      </c>
      <c r="N4031" t="s">
        <v>5699</v>
      </c>
      <c r="O4031" t="s">
        <v>5758</v>
      </c>
      <c r="P4031" t="s">
        <v>36531</v>
      </c>
      <c r="R4031" t="str">
        <f t="shared" si="124"/>
        <v>安丘</v>
      </c>
      <c r="S4031" t="str">
        <f t="shared" si="125"/>
        <v>0108</v>
      </c>
    </row>
    <row r="4032" spans="1:19">
      <c r="A4032" t="s">
        <v>36532</v>
      </c>
      <c r="B4032" t="s">
        <v>36533</v>
      </c>
      <c r="C4032" t="s">
        <v>49</v>
      </c>
      <c r="D4032" t="s">
        <v>36534</v>
      </c>
      <c r="E4032" t="s">
        <v>31453</v>
      </c>
      <c r="F4032" t="s">
        <v>36535</v>
      </c>
      <c r="G4032" t="s">
        <v>36536</v>
      </c>
      <c r="H4032" t="s">
        <v>36537</v>
      </c>
      <c r="I4032" t="s">
        <v>5052</v>
      </c>
      <c r="J4032" t="s">
        <v>5743</v>
      </c>
      <c r="K4032" t="s">
        <v>5744</v>
      </c>
      <c r="L4032" t="s">
        <v>375</v>
      </c>
      <c r="M4032" t="s">
        <v>5745</v>
      </c>
      <c r="N4032" t="s">
        <v>5069</v>
      </c>
      <c r="O4032" t="s">
        <v>5746</v>
      </c>
      <c r="P4032" t="s">
        <v>36538</v>
      </c>
      <c r="Q4032" t="s">
        <v>36539</v>
      </c>
      <c r="R4032" t="str">
        <f t="shared" si="124"/>
        <v>昌邑</v>
      </c>
      <c r="S4032" t="str">
        <f t="shared" si="125"/>
        <v>0108</v>
      </c>
    </row>
    <row r="4033" spans="1:19">
      <c r="A4033" t="s">
        <v>36540</v>
      </c>
      <c r="B4033" t="s">
        <v>36541</v>
      </c>
      <c r="C4033" t="s">
        <v>49</v>
      </c>
      <c r="D4033" t="s">
        <v>36542</v>
      </c>
      <c r="E4033" t="s">
        <v>36018</v>
      </c>
      <c r="F4033" t="s">
        <v>36543</v>
      </c>
      <c r="G4033" t="s">
        <v>36544</v>
      </c>
      <c r="H4033" t="s">
        <v>36545</v>
      </c>
      <c r="I4033" t="s">
        <v>12119</v>
      </c>
      <c r="J4033" t="s">
        <v>6782</v>
      </c>
      <c r="K4033" t="s">
        <v>6783</v>
      </c>
      <c r="L4033" t="s">
        <v>105</v>
      </c>
      <c r="M4033" t="s">
        <v>5224</v>
      </c>
      <c r="N4033" t="s">
        <v>5112</v>
      </c>
      <c r="O4033" t="s">
        <v>6784</v>
      </c>
      <c r="P4033" t="s">
        <v>36546</v>
      </c>
      <c r="R4033" t="str">
        <f t="shared" ref="R4033:R4096" si="126">IF(OR(LEFT(L4033,2)="高新"),"奎文",IF(LEFT(L4033,2)="峡山","坊子",IF(LEFT(L4033,2)="滨海","寒亭",LEFT(L4033,2))))</f>
        <v>寿光</v>
      </c>
      <c r="S4033" t="str">
        <f t="shared" ref="S4033:S4096" si="127">TEXT(B4033,"mmdd")</f>
        <v>0108</v>
      </c>
    </row>
    <row r="4034" spans="1:19">
      <c r="A4034" t="s">
        <v>36547</v>
      </c>
      <c r="B4034" t="s">
        <v>36548</v>
      </c>
      <c r="C4034" t="s">
        <v>49</v>
      </c>
      <c r="D4034" t="s">
        <v>36549</v>
      </c>
      <c r="E4034" t="s">
        <v>36010</v>
      </c>
      <c r="F4034" t="s">
        <v>36550</v>
      </c>
      <c r="G4034" t="s">
        <v>36551</v>
      </c>
      <c r="H4034" t="s">
        <v>36552</v>
      </c>
      <c r="I4034" t="s">
        <v>12448</v>
      </c>
      <c r="J4034" t="s">
        <v>10316</v>
      </c>
      <c r="K4034" t="s">
        <v>10317</v>
      </c>
      <c r="L4034" t="s">
        <v>262</v>
      </c>
      <c r="M4034" t="s">
        <v>10318</v>
      </c>
      <c r="N4034" t="s">
        <v>4881</v>
      </c>
      <c r="O4034" t="s">
        <v>10319</v>
      </c>
      <c r="P4034" t="s">
        <v>36553</v>
      </c>
      <c r="Q4034" t="s">
        <v>36554</v>
      </c>
      <c r="R4034" t="str">
        <f t="shared" si="126"/>
        <v>寒亭</v>
      </c>
      <c r="S4034" t="str">
        <f t="shared" si="127"/>
        <v>0108</v>
      </c>
    </row>
    <row r="4035" spans="1:19">
      <c r="A4035" t="s">
        <v>36555</v>
      </c>
      <c r="B4035" t="s">
        <v>36556</v>
      </c>
      <c r="C4035" t="s">
        <v>49</v>
      </c>
      <c r="D4035" t="s">
        <v>36557</v>
      </c>
      <c r="E4035" t="s">
        <v>31453</v>
      </c>
      <c r="F4035" t="s">
        <v>36558</v>
      </c>
      <c r="G4035" t="s">
        <v>36559</v>
      </c>
      <c r="H4035" t="s">
        <v>36560</v>
      </c>
      <c r="I4035" t="s">
        <v>4955</v>
      </c>
      <c r="J4035" t="s">
        <v>6053</v>
      </c>
      <c r="K4035" t="s">
        <v>6054</v>
      </c>
      <c r="L4035" t="s">
        <v>105</v>
      </c>
      <c r="M4035" t="s">
        <v>6055</v>
      </c>
      <c r="N4035" t="s">
        <v>4959</v>
      </c>
      <c r="O4035" t="s">
        <v>6056</v>
      </c>
      <c r="P4035" t="s">
        <v>36561</v>
      </c>
      <c r="Q4035" t="s">
        <v>36562</v>
      </c>
      <c r="R4035" t="str">
        <f t="shared" si="126"/>
        <v>寿光</v>
      </c>
      <c r="S4035" t="str">
        <f t="shared" si="127"/>
        <v>0108</v>
      </c>
    </row>
    <row r="4036" spans="1:19">
      <c r="A4036" t="s">
        <v>36563</v>
      </c>
      <c r="B4036" t="s">
        <v>36564</v>
      </c>
      <c r="C4036" t="s">
        <v>49</v>
      </c>
      <c r="D4036" t="s">
        <v>36565</v>
      </c>
      <c r="E4036" t="s">
        <v>36566</v>
      </c>
      <c r="F4036" t="s">
        <v>36567</v>
      </c>
      <c r="G4036" t="s">
        <v>36568</v>
      </c>
      <c r="H4036" t="s">
        <v>36569</v>
      </c>
      <c r="I4036" t="s">
        <v>12119</v>
      </c>
      <c r="J4036" t="s">
        <v>7042</v>
      </c>
      <c r="K4036" t="s">
        <v>7043</v>
      </c>
      <c r="L4036" t="s">
        <v>60</v>
      </c>
      <c r="M4036" t="s">
        <v>4904</v>
      </c>
      <c r="N4036" t="s">
        <v>5005</v>
      </c>
      <c r="O4036" t="s">
        <v>7044</v>
      </c>
      <c r="P4036" t="s">
        <v>36570</v>
      </c>
      <c r="R4036" t="str">
        <f t="shared" si="126"/>
        <v>奎文</v>
      </c>
      <c r="S4036" t="str">
        <f t="shared" si="127"/>
        <v>0108</v>
      </c>
    </row>
    <row r="4037" spans="1:19">
      <c r="A4037" t="s">
        <v>36571</v>
      </c>
      <c r="B4037" t="s">
        <v>36572</v>
      </c>
      <c r="C4037" t="s">
        <v>49</v>
      </c>
      <c r="D4037" t="s">
        <v>36573</v>
      </c>
      <c r="E4037" t="s">
        <v>36574</v>
      </c>
      <c r="F4037" t="s">
        <v>36575</v>
      </c>
      <c r="G4037" t="s">
        <v>36576</v>
      </c>
      <c r="H4037" t="s">
        <v>36577</v>
      </c>
      <c r="I4037" t="s">
        <v>4852</v>
      </c>
      <c r="J4037" t="s">
        <v>6792</v>
      </c>
      <c r="K4037" t="s">
        <v>6793</v>
      </c>
      <c r="L4037" t="s">
        <v>77</v>
      </c>
      <c r="M4037" t="s">
        <v>5295</v>
      </c>
      <c r="N4037" t="s">
        <v>4933</v>
      </c>
      <c r="O4037" t="s">
        <v>6795</v>
      </c>
      <c r="P4037" t="s">
        <v>36578</v>
      </c>
      <c r="R4037" t="str">
        <f t="shared" si="126"/>
        <v>临朐</v>
      </c>
      <c r="S4037" t="str">
        <f t="shared" si="127"/>
        <v>0108</v>
      </c>
    </row>
    <row r="4038" spans="1:19">
      <c r="A4038" t="s">
        <v>36579</v>
      </c>
      <c r="B4038" t="s">
        <v>36580</v>
      </c>
      <c r="C4038" t="s">
        <v>49</v>
      </c>
      <c r="D4038" t="s">
        <v>36581</v>
      </c>
      <c r="E4038" t="s">
        <v>36271</v>
      </c>
      <c r="F4038" t="s">
        <v>36582</v>
      </c>
      <c r="G4038" t="s">
        <v>36583</v>
      </c>
      <c r="H4038" t="s">
        <v>36584</v>
      </c>
      <c r="I4038" t="s">
        <v>4813</v>
      </c>
      <c r="J4038" t="s">
        <v>12783</v>
      </c>
      <c r="K4038" t="s">
        <v>12784</v>
      </c>
      <c r="L4038" t="s">
        <v>105</v>
      </c>
      <c r="M4038" t="s">
        <v>5176</v>
      </c>
      <c r="N4038" t="s">
        <v>4869</v>
      </c>
      <c r="O4038" t="s">
        <v>12785</v>
      </c>
      <c r="P4038" t="s">
        <v>36585</v>
      </c>
      <c r="R4038" t="str">
        <f t="shared" si="126"/>
        <v>寿光</v>
      </c>
      <c r="S4038" t="str">
        <f t="shared" si="127"/>
        <v>0108</v>
      </c>
    </row>
    <row r="4039" spans="1:19">
      <c r="A4039" t="s">
        <v>36586</v>
      </c>
      <c r="B4039" t="s">
        <v>36587</v>
      </c>
      <c r="C4039" t="s">
        <v>49</v>
      </c>
      <c r="D4039" t="s">
        <v>36588</v>
      </c>
      <c r="E4039" t="s">
        <v>36589</v>
      </c>
      <c r="F4039" t="s">
        <v>36590</v>
      </c>
      <c r="G4039" t="s">
        <v>36591</v>
      </c>
      <c r="H4039" t="s">
        <v>36592</v>
      </c>
      <c r="I4039" t="s">
        <v>12500</v>
      </c>
      <c r="J4039" t="s">
        <v>34600</v>
      </c>
      <c r="K4039" t="s">
        <v>34601</v>
      </c>
      <c r="L4039" t="s">
        <v>77</v>
      </c>
      <c r="M4039" t="s">
        <v>5145</v>
      </c>
      <c r="N4039" t="s">
        <v>5030</v>
      </c>
      <c r="O4039" t="s">
        <v>34602</v>
      </c>
      <c r="P4039" t="s">
        <v>36593</v>
      </c>
      <c r="R4039" t="str">
        <f t="shared" si="126"/>
        <v>临朐</v>
      </c>
      <c r="S4039" t="str">
        <f t="shared" si="127"/>
        <v>0108</v>
      </c>
    </row>
    <row r="4040" spans="1:19">
      <c r="A4040" t="s">
        <v>36594</v>
      </c>
      <c r="B4040" t="s">
        <v>36595</v>
      </c>
      <c r="C4040" t="s">
        <v>49</v>
      </c>
      <c r="D4040" t="s">
        <v>36596</v>
      </c>
      <c r="E4040" t="s">
        <v>36010</v>
      </c>
      <c r="F4040" t="s">
        <v>36597</v>
      </c>
      <c r="G4040" t="s">
        <v>36598</v>
      </c>
      <c r="H4040" t="s">
        <v>36599</v>
      </c>
      <c r="I4040" t="s">
        <v>5184</v>
      </c>
      <c r="J4040" t="s">
        <v>6904</v>
      </c>
      <c r="K4040" t="s">
        <v>6905</v>
      </c>
      <c r="L4040" t="s">
        <v>86</v>
      </c>
      <c r="M4040" t="s">
        <v>5919</v>
      </c>
      <c r="N4040" t="s">
        <v>5069</v>
      </c>
      <c r="O4040" t="s">
        <v>6906</v>
      </c>
      <c r="P4040" t="s">
        <v>36600</v>
      </c>
      <c r="Q4040" t="s">
        <v>36601</v>
      </c>
      <c r="R4040" t="str">
        <f t="shared" si="126"/>
        <v>坊子</v>
      </c>
      <c r="S4040" t="str">
        <f t="shared" si="127"/>
        <v>0108</v>
      </c>
    </row>
    <row r="4041" spans="1:19">
      <c r="A4041" t="s">
        <v>36602</v>
      </c>
      <c r="B4041" t="s">
        <v>36603</v>
      </c>
      <c r="C4041" t="s">
        <v>49</v>
      </c>
      <c r="D4041" t="s">
        <v>36604</v>
      </c>
      <c r="E4041" t="s">
        <v>36605</v>
      </c>
      <c r="F4041" t="s">
        <v>36606</v>
      </c>
      <c r="G4041" t="s">
        <v>36607</v>
      </c>
      <c r="H4041" t="s">
        <v>36608</v>
      </c>
      <c r="I4041" t="s">
        <v>12119</v>
      </c>
      <c r="J4041" t="s">
        <v>20676</v>
      </c>
      <c r="K4041" t="s">
        <v>20677</v>
      </c>
      <c r="L4041" t="s">
        <v>114</v>
      </c>
      <c r="M4041" t="s">
        <v>20678</v>
      </c>
      <c r="N4041" t="s">
        <v>8593</v>
      </c>
      <c r="O4041" t="s">
        <v>20679</v>
      </c>
      <c r="P4041" t="s">
        <v>36609</v>
      </c>
      <c r="R4041" t="str">
        <f t="shared" si="126"/>
        <v>高密</v>
      </c>
      <c r="S4041" t="str">
        <f t="shared" si="127"/>
        <v>0108</v>
      </c>
    </row>
    <row r="4042" spans="1:19">
      <c r="A4042" t="s">
        <v>36610</v>
      </c>
      <c r="B4042" t="s">
        <v>36611</v>
      </c>
      <c r="C4042" t="s">
        <v>49</v>
      </c>
      <c r="D4042" t="s">
        <v>36612</v>
      </c>
      <c r="E4042" t="s">
        <v>36010</v>
      </c>
      <c r="F4042" t="s">
        <v>36613</v>
      </c>
      <c r="G4042" t="s">
        <v>36614</v>
      </c>
      <c r="H4042" t="s">
        <v>36615</v>
      </c>
      <c r="I4042" t="s">
        <v>4785</v>
      </c>
      <c r="J4042" t="s">
        <v>9899</v>
      </c>
      <c r="K4042" t="s">
        <v>9900</v>
      </c>
      <c r="L4042" t="s">
        <v>114</v>
      </c>
      <c r="M4042" t="s">
        <v>9901</v>
      </c>
      <c r="N4042" t="s">
        <v>5056</v>
      </c>
      <c r="O4042" t="s">
        <v>9902</v>
      </c>
      <c r="P4042" t="s">
        <v>36616</v>
      </c>
      <c r="Q4042" t="s">
        <v>36617</v>
      </c>
      <c r="R4042" t="str">
        <f t="shared" si="126"/>
        <v>高密</v>
      </c>
      <c r="S4042" t="str">
        <f t="shared" si="127"/>
        <v>0108</v>
      </c>
    </row>
    <row r="4043" spans="1:19">
      <c r="A4043" t="s">
        <v>36618</v>
      </c>
      <c r="B4043" t="s">
        <v>36619</v>
      </c>
      <c r="C4043" t="s">
        <v>49</v>
      </c>
      <c r="D4043" t="s">
        <v>36620</v>
      </c>
      <c r="E4043" t="s">
        <v>36010</v>
      </c>
      <c r="F4043" t="s">
        <v>36621</v>
      </c>
      <c r="G4043" t="s">
        <v>36622</v>
      </c>
      <c r="H4043" t="s">
        <v>36623</v>
      </c>
      <c r="I4043" t="s">
        <v>5282</v>
      </c>
      <c r="J4043" t="s">
        <v>5418</v>
      </c>
      <c r="K4043" t="s">
        <v>5419</v>
      </c>
      <c r="L4043" t="s">
        <v>60</v>
      </c>
      <c r="M4043" t="s">
        <v>5420</v>
      </c>
      <c r="N4043" t="s">
        <v>5939</v>
      </c>
      <c r="O4043" t="s">
        <v>5422</v>
      </c>
      <c r="P4043" t="s">
        <v>36624</v>
      </c>
      <c r="R4043" t="str">
        <f t="shared" si="126"/>
        <v>奎文</v>
      </c>
      <c r="S4043" t="str">
        <f t="shared" si="127"/>
        <v>0108</v>
      </c>
    </row>
    <row r="4044" spans="1:19">
      <c r="A4044" t="s">
        <v>1882</v>
      </c>
      <c r="B4044" t="s">
        <v>36625</v>
      </c>
      <c r="C4044" t="s">
        <v>49</v>
      </c>
      <c r="D4044" t="s">
        <v>36626</v>
      </c>
      <c r="E4044" t="s">
        <v>36605</v>
      </c>
      <c r="F4044" t="s">
        <v>36627</v>
      </c>
      <c r="G4044" t="s">
        <v>1880</v>
      </c>
      <c r="H4044" t="s">
        <v>36628</v>
      </c>
      <c r="I4044" t="s">
        <v>12119</v>
      </c>
      <c r="J4044" t="s">
        <v>7042</v>
      </c>
      <c r="K4044" t="s">
        <v>7043</v>
      </c>
      <c r="L4044" t="s">
        <v>60</v>
      </c>
      <c r="M4044" t="s">
        <v>4904</v>
      </c>
      <c r="N4044" t="s">
        <v>4892</v>
      </c>
      <c r="O4044" t="s">
        <v>7044</v>
      </c>
      <c r="R4044" t="str">
        <f t="shared" si="126"/>
        <v>奎文</v>
      </c>
      <c r="S4044" t="str">
        <f t="shared" si="127"/>
        <v>0108</v>
      </c>
    </row>
    <row r="4045" spans="1:19">
      <c r="A4045" t="s">
        <v>1834</v>
      </c>
      <c r="B4045" t="s">
        <v>36629</v>
      </c>
      <c r="C4045" t="s">
        <v>49</v>
      </c>
      <c r="D4045" t="s">
        <v>36630</v>
      </c>
      <c r="E4045" t="s">
        <v>36010</v>
      </c>
      <c r="F4045" t="s">
        <v>36631</v>
      </c>
      <c r="G4045" t="s">
        <v>1832</v>
      </c>
      <c r="H4045" t="s">
        <v>36632</v>
      </c>
      <c r="I4045" t="s">
        <v>6888</v>
      </c>
      <c r="J4045" t="s">
        <v>11618</v>
      </c>
      <c r="K4045" t="s">
        <v>11619</v>
      </c>
      <c r="L4045" t="s">
        <v>237</v>
      </c>
      <c r="M4045" t="s">
        <v>4868</v>
      </c>
      <c r="N4045" t="s">
        <v>4933</v>
      </c>
      <c r="O4045" t="s">
        <v>11620</v>
      </c>
      <c r="P4045" t="s">
        <v>36633</v>
      </c>
      <c r="R4045" t="str">
        <f t="shared" si="126"/>
        <v>潍城</v>
      </c>
      <c r="S4045" t="str">
        <f t="shared" si="127"/>
        <v>0108</v>
      </c>
    </row>
    <row r="4046" spans="1:19">
      <c r="A4046" t="s">
        <v>36634</v>
      </c>
      <c r="B4046" t="s">
        <v>36635</v>
      </c>
      <c r="C4046" t="s">
        <v>49</v>
      </c>
      <c r="D4046" t="s">
        <v>36636</v>
      </c>
      <c r="E4046" t="s">
        <v>36010</v>
      </c>
      <c r="F4046" t="s">
        <v>36637</v>
      </c>
      <c r="G4046" t="s">
        <v>36638</v>
      </c>
      <c r="H4046" t="s">
        <v>36639</v>
      </c>
      <c r="I4046" t="s">
        <v>4955</v>
      </c>
      <c r="J4046" t="s">
        <v>5997</v>
      </c>
      <c r="K4046" t="s">
        <v>5998</v>
      </c>
      <c r="L4046" t="s">
        <v>60</v>
      </c>
      <c r="M4046" t="s">
        <v>5999</v>
      </c>
      <c r="N4046" t="s">
        <v>4832</v>
      </c>
      <c r="O4046" t="s">
        <v>9762</v>
      </c>
      <c r="P4046" t="s">
        <v>36640</v>
      </c>
      <c r="Q4046" t="s">
        <v>36641</v>
      </c>
      <c r="R4046" t="str">
        <f t="shared" si="126"/>
        <v>奎文</v>
      </c>
      <c r="S4046" t="str">
        <f t="shared" si="127"/>
        <v>0108</v>
      </c>
    </row>
    <row r="4047" spans="1:19">
      <c r="A4047" t="s">
        <v>36642</v>
      </c>
      <c r="B4047" t="s">
        <v>36643</v>
      </c>
      <c r="C4047" t="s">
        <v>49</v>
      </c>
      <c r="D4047" t="s">
        <v>36644</v>
      </c>
      <c r="E4047" t="s">
        <v>36010</v>
      </c>
      <c r="F4047" t="s">
        <v>36645</v>
      </c>
      <c r="G4047" t="s">
        <v>36646</v>
      </c>
      <c r="H4047" t="s">
        <v>36647</v>
      </c>
      <c r="I4047" t="s">
        <v>4852</v>
      </c>
      <c r="J4047" t="s">
        <v>10237</v>
      </c>
      <c r="K4047" t="s">
        <v>10238</v>
      </c>
      <c r="L4047" t="s">
        <v>1136</v>
      </c>
      <c r="M4047" t="s">
        <v>7095</v>
      </c>
      <c r="N4047" t="s">
        <v>5451</v>
      </c>
      <c r="O4047" t="s">
        <v>10239</v>
      </c>
      <c r="P4047" t="s">
        <v>36648</v>
      </c>
      <c r="R4047" t="str">
        <f t="shared" si="126"/>
        <v>昌乐</v>
      </c>
      <c r="S4047" t="str">
        <f t="shared" si="127"/>
        <v>0108</v>
      </c>
    </row>
    <row r="4048" spans="1:19">
      <c r="A4048" t="s">
        <v>36649</v>
      </c>
      <c r="B4048" t="s">
        <v>36650</v>
      </c>
      <c r="C4048" t="s">
        <v>49</v>
      </c>
      <c r="D4048" t="s">
        <v>36651</v>
      </c>
      <c r="E4048" t="s">
        <v>36010</v>
      </c>
      <c r="F4048" t="s">
        <v>36652</v>
      </c>
      <c r="G4048" t="s">
        <v>36653</v>
      </c>
      <c r="H4048" t="s">
        <v>36654</v>
      </c>
      <c r="I4048" t="s">
        <v>4852</v>
      </c>
      <c r="J4048" t="s">
        <v>5636</v>
      </c>
      <c r="K4048" t="s">
        <v>5637</v>
      </c>
      <c r="L4048" t="s">
        <v>105</v>
      </c>
      <c r="M4048" t="s">
        <v>5638</v>
      </c>
      <c r="N4048" t="s">
        <v>5030</v>
      </c>
      <c r="O4048" t="s">
        <v>5639</v>
      </c>
      <c r="P4048" t="s">
        <v>36655</v>
      </c>
      <c r="Q4048" t="s">
        <v>36656</v>
      </c>
      <c r="R4048" t="str">
        <f t="shared" si="126"/>
        <v>寿光</v>
      </c>
      <c r="S4048" t="str">
        <f t="shared" si="127"/>
        <v>0108</v>
      </c>
    </row>
    <row r="4049" spans="1:19">
      <c r="A4049" t="s">
        <v>36657</v>
      </c>
      <c r="B4049" t="s">
        <v>36658</v>
      </c>
      <c r="C4049" t="s">
        <v>49</v>
      </c>
      <c r="D4049" t="s">
        <v>36659</v>
      </c>
      <c r="E4049" t="s">
        <v>36660</v>
      </c>
      <c r="F4049" t="s">
        <v>36661</v>
      </c>
      <c r="G4049" t="s">
        <v>36662</v>
      </c>
      <c r="H4049" t="s">
        <v>36663</v>
      </c>
      <c r="I4049" t="s">
        <v>4828</v>
      </c>
      <c r="J4049" t="s">
        <v>4956</v>
      </c>
      <c r="K4049" t="s">
        <v>4957</v>
      </c>
      <c r="L4049" t="s">
        <v>95</v>
      </c>
      <c r="M4049" t="s">
        <v>4958</v>
      </c>
      <c r="N4049" t="s">
        <v>5056</v>
      </c>
      <c r="O4049" t="s">
        <v>4960</v>
      </c>
      <c r="P4049" t="s">
        <v>36664</v>
      </c>
      <c r="R4049" t="str">
        <f t="shared" si="126"/>
        <v>安丘</v>
      </c>
      <c r="S4049" t="str">
        <f t="shared" si="127"/>
        <v>0108</v>
      </c>
    </row>
    <row r="4050" spans="1:19">
      <c r="A4050" t="s">
        <v>36665</v>
      </c>
      <c r="B4050" t="s">
        <v>36666</v>
      </c>
      <c r="C4050" t="s">
        <v>49</v>
      </c>
      <c r="D4050" t="s">
        <v>36667</v>
      </c>
      <c r="E4050" t="s">
        <v>36018</v>
      </c>
      <c r="F4050" t="s">
        <v>36668</v>
      </c>
      <c r="G4050" t="s">
        <v>36669</v>
      </c>
      <c r="H4050" t="s">
        <v>36670</v>
      </c>
      <c r="I4050" t="s">
        <v>12119</v>
      </c>
      <c r="J4050" t="s">
        <v>20676</v>
      </c>
      <c r="K4050" t="s">
        <v>20677</v>
      </c>
      <c r="L4050" t="s">
        <v>114</v>
      </c>
      <c r="M4050" t="s">
        <v>20678</v>
      </c>
      <c r="N4050" t="s">
        <v>8593</v>
      </c>
      <c r="O4050" t="s">
        <v>20679</v>
      </c>
      <c r="P4050" t="s">
        <v>36671</v>
      </c>
      <c r="Q4050" t="s">
        <v>36672</v>
      </c>
      <c r="R4050" t="str">
        <f t="shared" si="126"/>
        <v>高密</v>
      </c>
      <c r="S4050" t="str">
        <f t="shared" si="127"/>
        <v>0108</v>
      </c>
    </row>
    <row r="4051" spans="1:19">
      <c r="A4051" t="s">
        <v>36673</v>
      </c>
      <c r="B4051" t="s">
        <v>36674</v>
      </c>
      <c r="C4051" t="s">
        <v>49</v>
      </c>
      <c r="D4051" t="s">
        <v>36675</v>
      </c>
      <c r="E4051" t="s">
        <v>36018</v>
      </c>
      <c r="F4051" t="s">
        <v>36676</v>
      </c>
      <c r="G4051" t="s">
        <v>36677</v>
      </c>
      <c r="H4051" t="s">
        <v>36678</v>
      </c>
      <c r="I4051" t="s">
        <v>12757</v>
      </c>
      <c r="J4051" t="s">
        <v>11218</v>
      </c>
      <c r="K4051" t="s">
        <v>11219</v>
      </c>
      <c r="L4051" t="s">
        <v>237</v>
      </c>
      <c r="M4051" t="s">
        <v>5247</v>
      </c>
      <c r="N4051" t="s">
        <v>4892</v>
      </c>
      <c r="O4051" t="s">
        <v>11220</v>
      </c>
      <c r="P4051" t="s">
        <v>36679</v>
      </c>
      <c r="Q4051" t="s">
        <v>36680</v>
      </c>
      <c r="R4051" t="str">
        <f t="shared" si="126"/>
        <v>潍城</v>
      </c>
      <c r="S4051" t="str">
        <f t="shared" si="127"/>
        <v>0108</v>
      </c>
    </row>
    <row r="4052" spans="1:19">
      <c r="A4052" t="s">
        <v>36681</v>
      </c>
      <c r="B4052" t="s">
        <v>36682</v>
      </c>
      <c r="C4052" t="s">
        <v>49</v>
      </c>
      <c r="D4052" t="s">
        <v>36683</v>
      </c>
      <c r="E4052" t="s">
        <v>36684</v>
      </c>
      <c r="F4052" t="s">
        <v>36685</v>
      </c>
      <c r="G4052" t="s">
        <v>36686</v>
      </c>
      <c r="H4052" t="s">
        <v>36687</v>
      </c>
      <c r="I4052" t="s">
        <v>7872</v>
      </c>
      <c r="J4052" t="s">
        <v>5122</v>
      </c>
      <c r="K4052" t="s">
        <v>5123</v>
      </c>
      <c r="N4052" t="s">
        <v>6243</v>
      </c>
      <c r="O4052" t="s">
        <v>5124</v>
      </c>
      <c r="R4052" t="str">
        <f t="shared" si="126"/>
        <v/>
      </c>
      <c r="S4052" t="str">
        <f t="shared" si="127"/>
        <v>0108</v>
      </c>
    </row>
    <row r="4053" spans="1:19">
      <c r="A4053" t="s">
        <v>36688</v>
      </c>
      <c r="B4053" t="s">
        <v>36689</v>
      </c>
      <c r="C4053" t="s">
        <v>49</v>
      </c>
      <c r="D4053" t="s">
        <v>36690</v>
      </c>
      <c r="E4053" t="s">
        <v>36010</v>
      </c>
      <c r="F4053" t="s">
        <v>36691</v>
      </c>
      <c r="G4053" t="s">
        <v>36692</v>
      </c>
      <c r="H4053" t="s">
        <v>36693</v>
      </c>
      <c r="I4053" t="s">
        <v>4852</v>
      </c>
      <c r="J4053" t="s">
        <v>10085</v>
      </c>
      <c r="K4053" t="s">
        <v>10086</v>
      </c>
      <c r="L4053" t="s">
        <v>123</v>
      </c>
      <c r="M4053" t="s">
        <v>5364</v>
      </c>
      <c r="N4053" t="s">
        <v>4972</v>
      </c>
      <c r="O4053" t="s">
        <v>10087</v>
      </c>
      <c r="P4053" t="s">
        <v>36694</v>
      </c>
      <c r="Q4053" t="s">
        <v>36695</v>
      </c>
      <c r="R4053" t="str">
        <f t="shared" si="126"/>
        <v>诸城</v>
      </c>
      <c r="S4053" t="str">
        <f t="shared" si="127"/>
        <v>0108</v>
      </c>
    </row>
    <row r="4054" spans="1:19">
      <c r="A4054" t="s">
        <v>36696</v>
      </c>
      <c r="B4054" t="s">
        <v>36697</v>
      </c>
      <c r="C4054" t="s">
        <v>49</v>
      </c>
      <c r="D4054" t="s">
        <v>36698</v>
      </c>
      <c r="E4054" t="s">
        <v>36010</v>
      </c>
      <c r="F4054" t="s">
        <v>36699</v>
      </c>
      <c r="G4054" t="s">
        <v>36700</v>
      </c>
      <c r="H4054" t="s">
        <v>36701</v>
      </c>
      <c r="I4054" t="s">
        <v>4785</v>
      </c>
      <c r="J4054" t="s">
        <v>5418</v>
      </c>
      <c r="K4054" t="s">
        <v>5419</v>
      </c>
      <c r="L4054" t="s">
        <v>60</v>
      </c>
      <c r="M4054" t="s">
        <v>5420</v>
      </c>
      <c r="N4054" t="s">
        <v>5421</v>
      </c>
      <c r="O4054" t="s">
        <v>5422</v>
      </c>
      <c r="P4054" t="s">
        <v>36702</v>
      </c>
      <c r="Q4054" t="s">
        <v>36703</v>
      </c>
      <c r="R4054" t="str">
        <f t="shared" si="126"/>
        <v>奎文</v>
      </c>
      <c r="S4054" t="str">
        <f t="shared" si="127"/>
        <v>0108</v>
      </c>
    </row>
    <row r="4055" spans="1:19">
      <c r="A4055" t="s">
        <v>36704</v>
      </c>
      <c r="B4055" t="s">
        <v>36705</v>
      </c>
      <c r="C4055" t="s">
        <v>49</v>
      </c>
      <c r="D4055" t="s">
        <v>36706</v>
      </c>
      <c r="E4055" t="s">
        <v>36010</v>
      </c>
      <c r="F4055" t="s">
        <v>36707</v>
      </c>
      <c r="G4055" t="s">
        <v>36708</v>
      </c>
      <c r="H4055" t="s">
        <v>36709</v>
      </c>
      <c r="I4055" t="s">
        <v>4852</v>
      </c>
      <c r="J4055" t="s">
        <v>7655</v>
      </c>
      <c r="K4055" t="s">
        <v>7656</v>
      </c>
      <c r="L4055" t="s">
        <v>123</v>
      </c>
      <c r="M4055" t="s">
        <v>4994</v>
      </c>
      <c r="N4055" t="s">
        <v>9006</v>
      </c>
      <c r="O4055" t="s">
        <v>7657</v>
      </c>
      <c r="P4055" t="s">
        <v>36710</v>
      </c>
      <c r="Q4055" t="s">
        <v>36711</v>
      </c>
      <c r="R4055" t="str">
        <f t="shared" si="126"/>
        <v>诸城</v>
      </c>
      <c r="S4055" t="str">
        <f t="shared" si="127"/>
        <v>0108</v>
      </c>
    </row>
    <row r="4056" spans="1:19">
      <c r="A4056" t="s">
        <v>36712</v>
      </c>
      <c r="B4056" t="s">
        <v>36713</v>
      </c>
      <c r="C4056" t="s">
        <v>49</v>
      </c>
      <c r="D4056" t="s">
        <v>36714</v>
      </c>
      <c r="E4056" t="s">
        <v>36010</v>
      </c>
      <c r="F4056" t="s">
        <v>36715</v>
      </c>
      <c r="G4056" t="s">
        <v>36716</v>
      </c>
      <c r="H4056" t="s">
        <v>36717</v>
      </c>
      <c r="I4056" t="s">
        <v>4785</v>
      </c>
      <c r="J4056" t="s">
        <v>7278</v>
      </c>
      <c r="K4056" t="s">
        <v>7279</v>
      </c>
      <c r="L4056" t="s">
        <v>105</v>
      </c>
      <c r="M4056" t="s">
        <v>5089</v>
      </c>
      <c r="N4056" t="s">
        <v>4789</v>
      </c>
      <c r="O4056" t="s">
        <v>7280</v>
      </c>
      <c r="P4056" t="s">
        <v>36718</v>
      </c>
      <c r="Q4056" t="s">
        <v>36719</v>
      </c>
      <c r="R4056" t="str">
        <f t="shared" si="126"/>
        <v>寿光</v>
      </c>
      <c r="S4056" t="str">
        <f t="shared" si="127"/>
        <v>0108</v>
      </c>
    </row>
    <row r="4057" spans="1:19">
      <c r="A4057" t="s">
        <v>36720</v>
      </c>
      <c r="B4057" t="s">
        <v>36721</v>
      </c>
      <c r="C4057" t="s">
        <v>49</v>
      </c>
      <c r="D4057" t="s">
        <v>36722</v>
      </c>
      <c r="E4057" t="s">
        <v>36010</v>
      </c>
      <c r="F4057" t="s">
        <v>36723</v>
      </c>
      <c r="G4057" t="s">
        <v>36724</v>
      </c>
      <c r="H4057" t="s">
        <v>36725</v>
      </c>
      <c r="I4057" t="s">
        <v>5052</v>
      </c>
      <c r="J4057" t="s">
        <v>9661</v>
      </c>
      <c r="K4057" t="s">
        <v>9662</v>
      </c>
      <c r="L4057" t="s">
        <v>105</v>
      </c>
      <c r="M4057" t="s">
        <v>5029</v>
      </c>
      <c r="N4057" t="s">
        <v>5421</v>
      </c>
      <c r="O4057" t="s">
        <v>9663</v>
      </c>
      <c r="P4057" t="s">
        <v>36726</v>
      </c>
      <c r="Q4057" t="s">
        <v>10599</v>
      </c>
      <c r="R4057" t="str">
        <f t="shared" si="126"/>
        <v>寿光</v>
      </c>
      <c r="S4057" t="str">
        <f t="shared" si="127"/>
        <v>0108</v>
      </c>
    </row>
    <row r="4058" spans="1:19">
      <c r="A4058" t="s">
        <v>36727</v>
      </c>
      <c r="B4058" t="s">
        <v>36728</v>
      </c>
      <c r="C4058" t="s">
        <v>49</v>
      </c>
      <c r="D4058" t="s">
        <v>36729</v>
      </c>
      <c r="E4058" t="s">
        <v>36018</v>
      </c>
      <c r="F4058" t="s">
        <v>36730</v>
      </c>
      <c r="G4058" t="s">
        <v>36731</v>
      </c>
      <c r="H4058" t="s">
        <v>36732</v>
      </c>
      <c r="I4058" t="s">
        <v>12119</v>
      </c>
      <c r="J4058" t="s">
        <v>6528</v>
      </c>
      <c r="K4058" t="s">
        <v>6529</v>
      </c>
      <c r="L4058" t="s">
        <v>60</v>
      </c>
      <c r="M4058" t="s">
        <v>4774</v>
      </c>
      <c r="N4058" t="s">
        <v>8593</v>
      </c>
      <c r="O4058" t="s">
        <v>6531</v>
      </c>
      <c r="P4058" t="s">
        <v>36733</v>
      </c>
      <c r="R4058" t="str">
        <f t="shared" si="126"/>
        <v>奎文</v>
      </c>
      <c r="S4058" t="str">
        <f t="shared" si="127"/>
        <v>0108</v>
      </c>
    </row>
    <row r="4059" spans="1:19">
      <c r="A4059" t="s">
        <v>36734</v>
      </c>
      <c r="B4059" t="s">
        <v>36663</v>
      </c>
      <c r="C4059" t="s">
        <v>49</v>
      </c>
      <c r="D4059" t="s">
        <v>36735</v>
      </c>
      <c r="E4059" t="s">
        <v>36010</v>
      </c>
      <c r="F4059" t="s">
        <v>36736</v>
      </c>
      <c r="G4059" t="s">
        <v>36737</v>
      </c>
      <c r="H4059" t="s">
        <v>36738</v>
      </c>
      <c r="I4059" t="s">
        <v>4852</v>
      </c>
      <c r="J4059" t="s">
        <v>6782</v>
      </c>
      <c r="K4059" t="s">
        <v>6783</v>
      </c>
      <c r="L4059" t="s">
        <v>105</v>
      </c>
      <c r="M4059" t="s">
        <v>5224</v>
      </c>
      <c r="N4059" t="s">
        <v>4919</v>
      </c>
      <c r="O4059" t="s">
        <v>6784</v>
      </c>
      <c r="P4059" t="s">
        <v>36578</v>
      </c>
      <c r="R4059" t="str">
        <f t="shared" si="126"/>
        <v>寿光</v>
      </c>
      <c r="S4059" t="str">
        <f t="shared" si="127"/>
        <v>0108</v>
      </c>
    </row>
    <row r="4060" spans="1:19">
      <c r="A4060" t="s">
        <v>36739</v>
      </c>
      <c r="B4060" t="s">
        <v>36740</v>
      </c>
      <c r="C4060" t="s">
        <v>49</v>
      </c>
      <c r="D4060" t="s">
        <v>36741</v>
      </c>
      <c r="E4060" t="s">
        <v>36018</v>
      </c>
      <c r="F4060" t="s">
        <v>36742</v>
      </c>
      <c r="G4060" t="s">
        <v>36743</v>
      </c>
      <c r="H4060" t="s">
        <v>36744</v>
      </c>
      <c r="I4060" t="s">
        <v>12119</v>
      </c>
      <c r="J4060" t="s">
        <v>5509</v>
      </c>
      <c r="K4060" t="s">
        <v>5510</v>
      </c>
      <c r="L4060" t="s">
        <v>60</v>
      </c>
      <c r="M4060" t="s">
        <v>5511</v>
      </c>
      <c r="N4060" t="s">
        <v>4892</v>
      </c>
      <c r="O4060" t="s">
        <v>5512</v>
      </c>
      <c r="P4060" t="s">
        <v>36745</v>
      </c>
      <c r="R4060" t="str">
        <f t="shared" si="126"/>
        <v>奎文</v>
      </c>
      <c r="S4060" t="str">
        <f t="shared" si="127"/>
        <v>0108</v>
      </c>
    </row>
    <row r="4061" spans="1:19">
      <c r="A4061" t="s">
        <v>36746</v>
      </c>
      <c r="B4061" t="s">
        <v>36480</v>
      </c>
      <c r="C4061" t="s">
        <v>49</v>
      </c>
      <c r="D4061" t="s">
        <v>36747</v>
      </c>
      <c r="E4061" t="s">
        <v>36010</v>
      </c>
      <c r="F4061" t="s">
        <v>36748</v>
      </c>
      <c r="G4061" t="s">
        <v>36749</v>
      </c>
      <c r="H4061" t="s">
        <v>36750</v>
      </c>
      <c r="I4061" t="s">
        <v>4852</v>
      </c>
      <c r="J4061" t="s">
        <v>5636</v>
      </c>
      <c r="K4061" t="s">
        <v>5637</v>
      </c>
      <c r="L4061" t="s">
        <v>105</v>
      </c>
      <c r="M4061" t="s">
        <v>5638</v>
      </c>
      <c r="N4061" t="s">
        <v>5030</v>
      </c>
      <c r="O4061" t="s">
        <v>5639</v>
      </c>
      <c r="P4061" t="s">
        <v>36417</v>
      </c>
      <c r="Q4061" t="s">
        <v>36751</v>
      </c>
      <c r="R4061" t="str">
        <f t="shared" si="126"/>
        <v>寿光</v>
      </c>
      <c r="S4061" t="str">
        <f t="shared" si="127"/>
        <v>0108</v>
      </c>
    </row>
    <row r="4062" spans="1:19">
      <c r="A4062" t="s">
        <v>36752</v>
      </c>
      <c r="B4062" t="s">
        <v>36753</v>
      </c>
      <c r="C4062" t="s">
        <v>49</v>
      </c>
      <c r="D4062" t="s">
        <v>36754</v>
      </c>
      <c r="E4062" t="s">
        <v>36010</v>
      </c>
      <c r="F4062" t="s">
        <v>36755</v>
      </c>
      <c r="G4062" t="s">
        <v>36756</v>
      </c>
      <c r="H4062" t="s">
        <v>36757</v>
      </c>
      <c r="I4062" t="s">
        <v>4852</v>
      </c>
      <c r="J4062" t="s">
        <v>6878</v>
      </c>
      <c r="K4062" t="s">
        <v>6879</v>
      </c>
      <c r="L4062" t="s">
        <v>95</v>
      </c>
      <c r="M4062" t="s">
        <v>4844</v>
      </c>
      <c r="N4062" t="s">
        <v>17415</v>
      </c>
      <c r="O4062" t="s">
        <v>6880</v>
      </c>
      <c r="P4062" t="s">
        <v>36758</v>
      </c>
      <c r="Q4062" t="s">
        <v>36759</v>
      </c>
      <c r="R4062" t="str">
        <f t="shared" si="126"/>
        <v>安丘</v>
      </c>
      <c r="S4062" t="str">
        <f t="shared" si="127"/>
        <v>0108</v>
      </c>
    </row>
    <row r="4063" spans="1:19">
      <c r="A4063" t="s">
        <v>36760</v>
      </c>
      <c r="B4063" t="s">
        <v>36761</v>
      </c>
      <c r="C4063" t="s">
        <v>49</v>
      </c>
      <c r="D4063" t="s">
        <v>36762</v>
      </c>
      <c r="E4063" t="s">
        <v>36763</v>
      </c>
      <c r="F4063" t="s">
        <v>36764</v>
      </c>
      <c r="G4063" t="s">
        <v>36765</v>
      </c>
      <c r="H4063" t="s">
        <v>36766</v>
      </c>
      <c r="I4063" t="s">
        <v>12119</v>
      </c>
      <c r="J4063" t="s">
        <v>5155</v>
      </c>
      <c r="K4063" t="s">
        <v>5156</v>
      </c>
      <c r="L4063" t="s">
        <v>237</v>
      </c>
      <c r="M4063" t="s">
        <v>4971</v>
      </c>
      <c r="N4063" t="s">
        <v>4933</v>
      </c>
      <c r="O4063" t="s">
        <v>5157</v>
      </c>
      <c r="P4063" t="s">
        <v>36767</v>
      </c>
      <c r="R4063" t="str">
        <f t="shared" si="126"/>
        <v>潍城</v>
      </c>
      <c r="S4063" t="str">
        <f t="shared" si="127"/>
        <v>0108</v>
      </c>
    </row>
    <row r="4064" spans="1:19">
      <c r="A4064" t="s">
        <v>36768</v>
      </c>
      <c r="B4064" t="s">
        <v>36769</v>
      </c>
      <c r="C4064" t="s">
        <v>49</v>
      </c>
      <c r="D4064" t="s">
        <v>36770</v>
      </c>
      <c r="E4064" t="s">
        <v>36010</v>
      </c>
      <c r="F4064" t="s">
        <v>36771</v>
      </c>
      <c r="G4064" t="s">
        <v>36772</v>
      </c>
      <c r="H4064" t="s">
        <v>36670</v>
      </c>
      <c r="I4064" t="s">
        <v>4813</v>
      </c>
      <c r="J4064" t="s">
        <v>6401</v>
      </c>
      <c r="K4064" t="s">
        <v>6402</v>
      </c>
      <c r="L4064" t="s">
        <v>105</v>
      </c>
      <c r="M4064" t="s">
        <v>5224</v>
      </c>
      <c r="N4064" t="s">
        <v>5699</v>
      </c>
      <c r="O4064" t="s">
        <v>6403</v>
      </c>
      <c r="P4064" t="s">
        <v>36773</v>
      </c>
      <c r="R4064" t="str">
        <f t="shared" si="126"/>
        <v>寿光</v>
      </c>
      <c r="S4064" t="str">
        <f t="shared" si="127"/>
        <v>0108</v>
      </c>
    </row>
    <row r="4065" spans="1:19">
      <c r="A4065" t="s">
        <v>36774</v>
      </c>
      <c r="B4065" t="s">
        <v>36775</v>
      </c>
      <c r="C4065" t="s">
        <v>49</v>
      </c>
      <c r="D4065" t="s">
        <v>36776</v>
      </c>
      <c r="E4065" t="s">
        <v>36777</v>
      </c>
      <c r="F4065" t="s">
        <v>36778</v>
      </c>
      <c r="G4065" t="s">
        <v>36779</v>
      </c>
      <c r="H4065" t="s">
        <v>36713</v>
      </c>
      <c r="I4065" t="s">
        <v>4813</v>
      </c>
      <c r="J4065" t="s">
        <v>15047</v>
      </c>
      <c r="K4065" t="s">
        <v>15048</v>
      </c>
      <c r="L4065" t="s">
        <v>50</v>
      </c>
      <c r="M4065" t="s">
        <v>6624</v>
      </c>
      <c r="N4065" t="s">
        <v>4789</v>
      </c>
      <c r="O4065" t="s">
        <v>15049</v>
      </c>
      <c r="P4065" t="s">
        <v>36780</v>
      </c>
      <c r="Q4065" t="s">
        <v>36781</v>
      </c>
      <c r="R4065" t="str">
        <f t="shared" si="126"/>
        <v>青州</v>
      </c>
      <c r="S4065" t="str">
        <f t="shared" si="127"/>
        <v>0108</v>
      </c>
    </row>
    <row r="4066" spans="1:19">
      <c r="A4066" t="s">
        <v>36782</v>
      </c>
      <c r="B4066" t="s">
        <v>36783</v>
      </c>
      <c r="C4066" t="s">
        <v>49</v>
      </c>
      <c r="D4066" t="s">
        <v>36784</v>
      </c>
      <c r="E4066" t="s">
        <v>36010</v>
      </c>
      <c r="F4066" t="s">
        <v>36785</v>
      </c>
      <c r="G4066" t="s">
        <v>36786</v>
      </c>
      <c r="H4066" t="s">
        <v>36787</v>
      </c>
      <c r="I4066" t="s">
        <v>4813</v>
      </c>
      <c r="J4066" t="s">
        <v>6401</v>
      </c>
      <c r="K4066" t="s">
        <v>6402</v>
      </c>
      <c r="L4066" t="s">
        <v>105</v>
      </c>
      <c r="M4066" t="s">
        <v>5224</v>
      </c>
      <c r="N4066" t="s">
        <v>5699</v>
      </c>
      <c r="O4066" t="s">
        <v>6403</v>
      </c>
      <c r="P4066" t="s">
        <v>36788</v>
      </c>
      <c r="Q4066" t="s">
        <v>36789</v>
      </c>
      <c r="R4066" t="str">
        <f t="shared" si="126"/>
        <v>寿光</v>
      </c>
      <c r="S4066" t="str">
        <f t="shared" si="127"/>
        <v>0108</v>
      </c>
    </row>
    <row r="4067" spans="1:19">
      <c r="A4067" t="s">
        <v>36790</v>
      </c>
      <c r="B4067" t="s">
        <v>36791</v>
      </c>
      <c r="C4067" t="s">
        <v>49</v>
      </c>
      <c r="D4067" t="s">
        <v>36792</v>
      </c>
      <c r="E4067" t="s">
        <v>36793</v>
      </c>
      <c r="F4067" t="s">
        <v>36794</v>
      </c>
      <c r="G4067" t="s">
        <v>36795</v>
      </c>
      <c r="H4067" t="s">
        <v>36796</v>
      </c>
      <c r="I4067" t="s">
        <v>12119</v>
      </c>
      <c r="J4067" t="s">
        <v>7136</v>
      </c>
      <c r="K4067" t="s">
        <v>7137</v>
      </c>
      <c r="L4067" t="s">
        <v>77</v>
      </c>
      <c r="M4067" t="s">
        <v>4803</v>
      </c>
      <c r="N4067" t="s">
        <v>4905</v>
      </c>
      <c r="O4067" t="s">
        <v>7138</v>
      </c>
      <c r="P4067" t="s">
        <v>36797</v>
      </c>
      <c r="R4067" t="str">
        <f t="shared" si="126"/>
        <v>临朐</v>
      </c>
      <c r="S4067" t="str">
        <f t="shared" si="127"/>
        <v>0108</v>
      </c>
    </row>
    <row r="4068" spans="1:19">
      <c r="A4068" t="s">
        <v>36798</v>
      </c>
      <c r="B4068" t="s">
        <v>36799</v>
      </c>
      <c r="C4068" t="s">
        <v>49</v>
      </c>
      <c r="D4068" t="s">
        <v>36800</v>
      </c>
      <c r="E4068" t="s">
        <v>36010</v>
      </c>
      <c r="F4068" t="s">
        <v>36801</v>
      </c>
      <c r="G4068" t="s">
        <v>36802</v>
      </c>
      <c r="H4068" t="s">
        <v>36803</v>
      </c>
      <c r="I4068" t="s">
        <v>4852</v>
      </c>
      <c r="J4068" t="s">
        <v>15469</v>
      </c>
      <c r="K4068" t="s">
        <v>15470</v>
      </c>
      <c r="L4068" t="s">
        <v>50</v>
      </c>
      <c r="M4068" t="s">
        <v>5236</v>
      </c>
      <c r="N4068" t="s">
        <v>4933</v>
      </c>
      <c r="O4068" t="s">
        <v>15471</v>
      </c>
      <c r="Q4068" t="s">
        <v>36804</v>
      </c>
      <c r="R4068" t="str">
        <f t="shared" si="126"/>
        <v>青州</v>
      </c>
      <c r="S4068" t="str">
        <f t="shared" si="127"/>
        <v>0108</v>
      </c>
    </row>
    <row r="4069" spans="1:19">
      <c r="A4069" t="s">
        <v>36805</v>
      </c>
      <c r="B4069" t="s">
        <v>36806</v>
      </c>
      <c r="C4069" t="s">
        <v>49</v>
      </c>
      <c r="D4069" t="s">
        <v>36807</v>
      </c>
      <c r="E4069" t="s">
        <v>36777</v>
      </c>
      <c r="F4069" t="s">
        <v>36808</v>
      </c>
      <c r="G4069" t="s">
        <v>36809</v>
      </c>
      <c r="H4069" t="s">
        <v>36810</v>
      </c>
      <c r="I4069" t="s">
        <v>4828</v>
      </c>
      <c r="J4069" t="s">
        <v>12437</v>
      </c>
      <c r="K4069" t="s">
        <v>12438</v>
      </c>
      <c r="L4069" t="s">
        <v>105</v>
      </c>
      <c r="M4069" t="s">
        <v>5029</v>
      </c>
      <c r="N4069" t="s">
        <v>6243</v>
      </c>
      <c r="O4069" t="s">
        <v>12439</v>
      </c>
      <c r="P4069" t="s">
        <v>36811</v>
      </c>
      <c r="R4069" t="str">
        <f t="shared" si="126"/>
        <v>寿光</v>
      </c>
      <c r="S4069" t="str">
        <f t="shared" si="127"/>
        <v>0108</v>
      </c>
    </row>
    <row r="4070" spans="1:19">
      <c r="A4070" t="s">
        <v>36812</v>
      </c>
      <c r="B4070" t="s">
        <v>36545</v>
      </c>
      <c r="C4070" t="s">
        <v>49</v>
      </c>
      <c r="D4070" t="s">
        <v>36813</v>
      </c>
      <c r="E4070" t="s">
        <v>36010</v>
      </c>
      <c r="F4070" t="s">
        <v>36814</v>
      </c>
      <c r="G4070" t="s">
        <v>36815</v>
      </c>
      <c r="H4070" t="s">
        <v>36816</v>
      </c>
      <c r="I4070" t="s">
        <v>4852</v>
      </c>
      <c r="J4070" t="s">
        <v>17731</v>
      </c>
      <c r="K4070" t="s">
        <v>17732</v>
      </c>
      <c r="L4070" t="s">
        <v>105</v>
      </c>
      <c r="M4070" t="s">
        <v>5133</v>
      </c>
      <c r="N4070" t="s">
        <v>6985</v>
      </c>
      <c r="P4070" t="s">
        <v>36817</v>
      </c>
      <c r="Q4070" t="s">
        <v>36818</v>
      </c>
      <c r="R4070" t="str">
        <f t="shared" si="126"/>
        <v>寿光</v>
      </c>
      <c r="S4070" t="str">
        <f t="shared" si="127"/>
        <v>0108</v>
      </c>
    </row>
    <row r="4071" spans="1:19">
      <c r="A4071" t="s">
        <v>36819</v>
      </c>
      <c r="B4071" t="s">
        <v>36595</v>
      </c>
      <c r="C4071" t="s">
        <v>49</v>
      </c>
      <c r="D4071" t="s">
        <v>36820</v>
      </c>
      <c r="E4071" t="s">
        <v>36821</v>
      </c>
      <c r="F4071" t="s">
        <v>36822</v>
      </c>
      <c r="G4071" t="s">
        <v>36823</v>
      </c>
      <c r="H4071" t="s">
        <v>36824</v>
      </c>
      <c r="I4071" t="s">
        <v>4955</v>
      </c>
      <c r="J4071" t="s">
        <v>5122</v>
      </c>
      <c r="K4071" t="s">
        <v>5123</v>
      </c>
      <c r="N4071" t="s">
        <v>7881</v>
      </c>
      <c r="O4071" t="s">
        <v>5124</v>
      </c>
      <c r="R4071" t="str">
        <f t="shared" si="126"/>
        <v/>
      </c>
      <c r="S4071" t="str">
        <f t="shared" si="127"/>
        <v>0108</v>
      </c>
    </row>
    <row r="4072" spans="1:19">
      <c r="A4072" t="s">
        <v>36825</v>
      </c>
      <c r="B4072" t="s">
        <v>36826</v>
      </c>
      <c r="C4072" t="s">
        <v>49</v>
      </c>
      <c r="D4072" t="s">
        <v>36827</v>
      </c>
      <c r="E4072" t="s">
        <v>36018</v>
      </c>
      <c r="F4072" t="s">
        <v>36828</v>
      </c>
      <c r="G4072" t="s">
        <v>36829</v>
      </c>
      <c r="H4072" t="s">
        <v>36830</v>
      </c>
      <c r="I4072" t="s">
        <v>12119</v>
      </c>
      <c r="J4072" t="s">
        <v>20676</v>
      </c>
      <c r="K4072" t="s">
        <v>20677</v>
      </c>
      <c r="L4072" t="s">
        <v>114</v>
      </c>
      <c r="M4072" t="s">
        <v>20678</v>
      </c>
      <c r="N4072" t="s">
        <v>21047</v>
      </c>
      <c r="O4072" t="s">
        <v>20679</v>
      </c>
      <c r="P4072" t="s">
        <v>36831</v>
      </c>
      <c r="R4072" t="str">
        <f t="shared" si="126"/>
        <v>高密</v>
      </c>
      <c r="S4072" t="str">
        <f t="shared" si="127"/>
        <v>0108</v>
      </c>
    </row>
    <row r="4073" spans="1:19">
      <c r="A4073" t="s">
        <v>36832</v>
      </c>
      <c r="B4073" t="s">
        <v>36833</v>
      </c>
      <c r="C4073" t="s">
        <v>49</v>
      </c>
      <c r="D4073" t="s">
        <v>36834</v>
      </c>
      <c r="E4073" t="s">
        <v>36835</v>
      </c>
      <c r="F4073" t="s">
        <v>36836</v>
      </c>
      <c r="G4073" t="s">
        <v>36837</v>
      </c>
      <c r="H4073" t="s">
        <v>36838</v>
      </c>
      <c r="I4073" t="s">
        <v>4785</v>
      </c>
      <c r="J4073" t="s">
        <v>8107</v>
      </c>
      <c r="K4073" t="s">
        <v>8108</v>
      </c>
      <c r="L4073" t="s">
        <v>237</v>
      </c>
      <c r="M4073" t="s">
        <v>5247</v>
      </c>
      <c r="N4073" t="s">
        <v>4789</v>
      </c>
      <c r="O4073" t="s">
        <v>8109</v>
      </c>
      <c r="P4073" t="s">
        <v>36744</v>
      </c>
      <c r="R4073" t="str">
        <f t="shared" si="126"/>
        <v>潍城</v>
      </c>
      <c r="S4073" t="str">
        <f t="shared" si="127"/>
        <v>0108</v>
      </c>
    </row>
    <row r="4074" spans="1:19">
      <c r="A4074" t="s">
        <v>36839</v>
      </c>
      <c r="B4074" t="s">
        <v>36840</v>
      </c>
      <c r="C4074" t="s">
        <v>49</v>
      </c>
      <c r="D4074" t="s">
        <v>36841</v>
      </c>
      <c r="E4074" t="s">
        <v>36018</v>
      </c>
      <c r="F4074" t="s">
        <v>36842</v>
      </c>
      <c r="G4074" t="s">
        <v>36843</v>
      </c>
      <c r="H4074" t="s">
        <v>36844</v>
      </c>
      <c r="I4074" t="s">
        <v>12119</v>
      </c>
      <c r="J4074" t="s">
        <v>5658</v>
      </c>
      <c r="K4074" t="s">
        <v>5659</v>
      </c>
      <c r="L4074" t="s">
        <v>114</v>
      </c>
      <c r="M4074" t="s">
        <v>5486</v>
      </c>
      <c r="N4074" t="s">
        <v>5112</v>
      </c>
      <c r="O4074" t="s">
        <v>5660</v>
      </c>
      <c r="P4074" t="s">
        <v>36845</v>
      </c>
      <c r="R4074" t="str">
        <f t="shared" si="126"/>
        <v>高密</v>
      </c>
      <c r="S4074" t="str">
        <f t="shared" si="127"/>
        <v>0108</v>
      </c>
    </row>
    <row r="4075" spans="1:19">
      <c r="A4075" t="s">
        <v>36846</v>
      </c>
      <c r="B4075" t="s">
        <v>36847</v>
      </c>
      <c r="C4075" t="s">
        <v>49</v>
      </c>
      <c r="D4075" t="s">
        <v>36848</v>
      </c>
      <c r="E4075" t="s">
        <v>36010</v>
      </c>
      <c r="F4075" t="s">
        <v>36849</v>
      </c>
      <c r="G4075" t="s">
        <v>36850</v>
      </c>
      <c r="H4075" t="s">
        <v>36851</v>
      </c>
      <c r="I4075" t="s">
        <v>4955</v>
      </c>
      <c r="J4075" t="s">
        <v>5636</v>
      </c>
      <c r="K4075" t="s">
        <v>5637</v>
      </c>
      <c r="L4075" t="s">
        <v>105</v>
      </c>
      <c r="M4075" t="s">
        <v>5638</v>
      </c>
      <c r="N4075" t="s">
        <v>5421</v>
      </c>
      <c r="O4075" t="s">
        <v>5639</v>
      </c>
      <c r="P4075" t="s">
        <v>36852</v>
      </c>
      <c r="Q4075" t="s">
        <v>36853</v>
      </c>
      <c r="R4075" t="str">
        <f t="shared" si="126"/>
        <v>寿光</v>
      </c>
      <c r="S4075" t="str">
        <f t="shared" si="127"/>
        <v>0108</v>
      </c>
    </row>
    <row r="4076" spans="1:19">
      <c r="A4076" t="s">
        <v>36854</v>
      </c>
      <c r="B4076" t="s">
        <v>36855</v>
      </c>
      <c r="C4076" t="s">
        <v>49</v>
      </c>
      <c r="D4076" t="s">
        <v>36856</v>
      </c>
      <c r="E4076" t="s">
        <v>36010</v>
      </c>
      <c r="F4076" t="s">
        <v>36857</v>
      </c>
      <c r="G4076" t="s">
        <v>36858</v>
      </c>
      <c r="H4076" t="s">
        <v>36859</v>
      </c>
      <c r="I4076" t="s">
        <v>4813</v>
      </c>
      <c r="J4076" t="s">
        <v>8015</v>
      </c>
      <c r="K4076" t="s">
        <v>8016</v>
      </c>
      <c r="L4076" t="s">
        <v>105</v>
      </c>
      <c r="M4076" t="s">
        <v>5197</v>
      </c>
      <c r="N4076" t="s">
        <v>5451</v>
      </c>
      <c r="O4076" t="s">
        <v>8017</v>
      </c>
      <c r="P4076" t="s">
        <v>36860</v>
      </c>
      <c r="R4076" t="str">
        <f t="shared" si="126"/>
        <v>寿光</v>
      </c>
      <c r="S4076" t="str">
        <f t="shared" si="127"/>
        <v>0108</v>
      </c>
    </row>
    <row r="4077" spans="1:19">
      <c r="A4077" t="s">
        <v>36861</v>
      </c>
      <c r="B4077" t="s">
        <v>36862</v>
      </c>
      <c r="C4077" t="s">
        <v>49</v>
      </c>
      <c r="D4077" t="s">
        <v>36863</v>
      </c>
      <c r="E4077" t="s">
        <v>36010</v>
      </c>
      <c r="F4077" t="s">
        <v>36864</v>
      </c>
      <c r="G4077" t="s">
        <v>36865</v>
      </c>
      <c r="H4077" t="s">
        <v>36866</v>
      </c>
      <c r="I4077" t="s">
        <v>17145</v>
      </c>
      <c r="J4077" t="s">
        <v>12539</v>
      </c>
      <c r="K4077" t="s">
        <v>12540</v>
      </c>
      <c r="L4077" t="s">
        <v>123</v>
      </c>
      <c r="M4077" t="s">
        <v>4994</v>
      </c>
      <c r="N4077" t="s">
        <v>4946</v>
      </c>
      <c r="O4077" t="s">
        <v>12541</v>
      </c>
      <c r="P4077" t="s">
        <v>36867</v>
      </c>
      <c r="R4077" t="str">
        <f t="shared" si="126"/>
        <v>诸城</v>
      </c>
      <c r="S4077" t="str">
        <f t="shared" si="127"/>
        <v>0108</v>
      </c>
    </row>
    <row r="4078" spans="1:19">
      <c r="A4078" t="s">
        <v>36868</v>
      </c>
      <c r="B4078" t="s">
        <v>36869</v>
      </c>
      <c r="C4078" t="s">
        <v>49</v>
      </c>
      <c r="D4078" t="s">
        <v>36870</v>
      </c>
      <c r="E4078" t="s">
        <v>36010</v>
      </c>
      <c r="F4078" t="s">
        <v>36871</v>
      </c>
      <c r="G4078" t="s">
        <v>36872</v>
      </c>
      <c r="H4078" t="s">
        <v>36873</v>
      </c>
      <c r="I4078" t="s">
        <v>36874</v>
      </c>
      <c r="J4078" t="s">
        <v>7666</v>
      </c>
      <c r="K4078" t="s">
        <v>7667</v>
      </c>
      <c r="L4078" t="s">
        <v>148</v>
      </c>
      <c r="M4078" t="s">
        <v>6713</v>
      </c>
      <c r="N4078" t="s">
        <v>4905</v>
      </c>
      <c r="O4078" t="s">
        <v>7668</v>
      </c>
      <c r="P4078" t="s">
        <v>36875</v>
      </c>
      <c r="R4078" t="str">
        <f t="shared" si="126"/>
        <v>寒亭</v>
      </c>
      <c r="S4078" t="str">
        <f t="shared" si="127"/>
        <v>0108</v>
      </c>
    </row>
    <row r="4079" spans="1:19">
      <c r="A4079" t="s">
        <v>36876</v>
      </c>
      <c r="B4079" t="s">
        <v>36877</v>
      </c>
      <c r="C4079" t="s">
        <v>49</v>
      </c>
      <c r="D4079" t="s">
        <v>36878</v>
      </c>
      <c r="E4079" t="s">
        <v>36018</v>
      </c>
      <c r="F4079" t="s">
        <v>36879</v>
      </c>
      <c r="G4079" t="s">
        <v>36880</v>
      </c>
      <c r="H4079" t="s">
        <v>36881</v>
      </c>
      <c r="I4079" t="s">
        <v>12119</v>
      </c>
      <c r="J4079" t="s">
        <v>10316</v>
      </c>
      <c r="K4079" t="s">
        <v>10317</v>
      </c>
      <c r="L4079" t="s">
        <v>262</v>
      </c>
      <c r="M4079" t="s">
        <v>10318</v>
      </c>
      <c r="N4079" t="s">
        <v>5699</v>
      </c>
      <c r="O4079" t="s">
        <v>10319</v>
      </c>
      <c r="Q4079" t="s">
        <v>36882</v>
      </c>
      <c r="R4079" t="str">
        <f t="shared" si="126"/>
        <v>寒亭</v>
      </c>
      <c r="S4079" t="str">
        <f t="shared" si="127"/>
        <v>0108</v>
      </c>
    </row>
    <row r="4080" spans="1:19">
      <c r="A4080" t="s">
        <v>1890</v>
      </c>
      <c r="B4080" t="s">
        <v>36883</v>
      </c>
      <c r="C4080" t="s">
        <v>49</v>
      </c>
      <c r="D4080" t="s">
        <v>36884</v>
      </c>
      <c r="E4080" t="s">
        <v>36010</v>
      </c>
      <c r="F4080" t="s">
        <v>36885</v>
      </c>
      <c r="G4080" t="s">
        <v>1888</v>
      </c>
      <c r="H4080" t="s">
        <v>36886</v>
      </c>
      <c r="I4080" t="s">
        <v>5052</v>
      </c>
      <c r="J4080" t="s">
        <v>6401</v>
      </c>
      <c r="K4080" t="s">
        <v>6402</v>
      </c>
      <c r="L4080" t="s">
        <v>105</v>
      </c>
      <c r="M4080" t="s">
        <v>5224</v>
      </c>
      <c r="N4080" t="s">
        <v>5699</v>
      </c>
      <c r="O4080" t="s">
        <v>6403</v>
      </c>
      <c r="P4080" t="s">
        <v>36887</v>
      </c>
      <c r="Q4080" t="s">
        <v>36888</v>
      </c>
      <c r="R4080" t="str">
        <f t="shared" si="126"/>
        <v>寿光</v>
      </c>
      <c r="S4080" t="str">
        <f t="shared" si="127"/>
        <v>0108</v>
      </c>
    </row>
    <row r="4081" spans="1:19">
      <c r="A4081" t="s">
        <v>36889</v>
      </c>
      <c r="B4081" t="s">
        <v>36890</v>
      </c>
      <c r="C4081" t="s">
        <v>49</v>
      </c>
      <c r="D4081" t="s">
        <v>36891</v>
      </c>
      <c r="E4081" t="s">
        <v>36271</v>
      </c>
      <c r="F4081" t="s">
        <v>36892</v>
      </c>
      <c r="G4081" t="s">
        <v>36893</v>
      </c>
      <c r="H4081" t="s">
        <v>36894</v>
      </c>
      <c r="I4081" t="s">
        <v>12119</v>
      </c>
      <c r="J4081" t="s">
        <v>20676</v>
      </c>
      <c r="K4081" t="s">
        <v>20677</v>
      </c>
      <c r="L4081" t="s">
        <v>114</v>
      </c>
      <c r="M4081" t="s">
        <v>20678</v>
      </c>
      <c r="N4081" t="s">
        <v>8593</v>
      </c>
      <c r="O4081" t="s">
        <v>20679</v>
      </c>
      <c r="P4081" t="s">
        <v>36895</v>
      </c>
      <c r="R4081" t="str">
        <f t="shared" si="126"/>
        <v>高密</v>
      </c>
      <c r="S4081" t="str">
        <f t="shared" si="127"/>
        <v>0108</v>
      </c>
    </row>
    <row r="4082" spans="1:19">
      <c r="A4082" t="s">
        <v>36896</v>
      </c>
      <c r="B4082" t="s">
        <v>36897</v>
      </c>
      <c r="C4082" t="s">
        <v>49</v>
      </c>
      <c r="D4082" t="s">
        <v>36898</v>
      </c>
      <c r="E4082" t="s">
        <v>36010</v>
      </c>
      <c r="F4082" t="s">
        <v>36899</v>
      </c>
      <c r="G4082" t="s">
        <v>36900</v>
      </c>
      <c r="H4082" t="s">
        <v>36901</v>
      </c>
      <c r="I4082" t="s">
        <v>4852</v>
      </c>
      <c r="J4082" t="s">
        <v>6097</v>
      </c>
      <c r="K4082" t="s">
        <v>6098</v>
      </c>
      <c r="L4082" t="s">
        <v>148</v>
      </c>
      <c r="M4082" t="s">
        <v>5580</v>
      </c>
      <c r="N4082" t="s">
        <v>5030</v>
      </c>
      <c r="O4082" t="s">
        <v>6099</v>
      </c>
      <c r="P4082" t="s">
        <v>36902</v>
      </c>
      <c r="Q4082" t="s">
        <v>36903</v>
      </c>
      <c r="R4082" t="str">
        <f t="shared" si="126"/>
        <v>寒亭</v>
      </c>
      <c r="S4082" t="str">
        <f t="shared" si="127"/>
        <v>0108</v>
      </c>
    </row>
    <row r="4083" spans="1:19">
      <c r="A4083" t="s">
        <v>36904</v>
      </c>
      <c r="B4083" t="s">
        <v>36905</v>
      </c>
      <c r="C4083" t="s">
        <v>49</v>
      </c>
      <c r="D4083" t="s">
        <v>36906</v>
      </c>
      <c r="E4083" t="s">
        <v>36488</v>
      </c>
      <c r="F4083" t="s">
        <v>36907</v>
      </c>
      <c r="G4083" t="s">
        <v>36908</v>
      </c>
      <c r="H4083" t="s">
        <v>36909</v>
      </c>
      <c r="I4083" t="s">
        <v>4955</v>
      </c>
      <c r="J4083" t="s">
        <v>5122</v>
      </c>
      <c r="K4083" t="s">
        <v>5123</v>
      </c>
      <c r="N4083" t="s">
        <v>4832</v>
      </c>
      <c r="O4083" t="s">
        <v>5124</v>
      </c>
      <c r="R4083" t="str">
        <f t="shared" si="126"/>
        <v/>
      </c>
      <c r="S4083" t="str">
        <f t="shared" si="127"/>
        <v>0108</v>
      </c>
    </row>
    <row r="4084" spans="1:19">
      <c r="A4084" t="s">
        <v>36910</v>
      </c>
      <c r="B4084" t="s">
        <v>36911</v>
      </c>
      <c r="C4084" t="s">
        <v>49</v>
      </c>
      <c r="D4084" t="s">
        <v>36912</v>
      </c>
      <c r="E4084" t="s">
        <v>36018</v>
      </c>
      <c r="F4084" t="s">
        <v>36913</v>
      </c>
      <c r="G4084" t="s">
        <v>36914</v>
      </c>
      <c r="H4084" t="s">
        <v>36915</v>
      </c>
      <c r="I4084" t="s">
        <v>12119</v>
      </c>
      <c r="J4084" t="s">
        <v>20676</v>
      </c>
      <c r="K4084" t="s">
        <v>20677</v>
      </c>
      <c r="L4084" t="s">
        <v>114</v>
      </c>
      <c r="M4084" t="s">
        <v>20678</v>
      </c>
      <c r="N4084" t="s">
        <v>8593</v>
      </c>
      <c r="O4084" t="s">
        <v>20679</v>
      </c>
      <c r="Q4084" t="s">
        <v>36916</v>
      </c>
      <c r="R4084" t="str">
        <f t="shared" si="126"/>
        <v>高密</v>
      </c>
      <c r="S4084" t="str">
        <f t="shared" si="127"/>
        <v>0108</v>
      </c>
    </row>
    <row r="4085" spans="1:19">
      <c r="A4085" t="s">
        <v>36917</v>
      </c>
      <c r="B4085" t="s">
        <v>36918</v>
      </c>
      <c r="C4085" t="s">
        <v>49</v>
      </c>
      <c r="D4085" t="s">
        <v>36919</v>
      </c>
      <c r="E4085" t="s">
        <v>36018</v>
      </c>
      <c r="F4085" t="s">
        <v>36920</v>
      </c>
      <c r="G4085" t="s">
        <v>36921</v>
      </c>
      <c r="H4085" t="s">
        <v>36922</v>
      </c>
      <c r="I4085" t="s">
        <v>12119</v>
      </c>
      <c r="J4085" t="s">
        <v>8545</v>
      </c>
      <c r="K4085" t="s">
        <v>8546</v>
      </c>
      <c r="L4085" t="s">
        <v>60</v>
      </c>
      <c r="M4085" t="s">
        <v>5511</v>
      </c>
      <c r="N4085" t="s">
        <v>5421</v>
      </c>
      <c r="O4085" t="s">
        <v>8547</v>
      </c>
      <c r="P4085" t="s">
        <v>36923</v>
      </c>
      <c r="Q4085" t="s">
        <v>36924</v>
      </c>
      <c r="R4085" t="str">
        <f t="shared" si="126"/>
        <v>奎文</v>
      </c>
      <c r="S4085" t="str">
        <f t="shared" si="127"/>
        <v>0108</v>
      </c>
    </row>
    <row r="4086" spans="1:19">
      <c r="A4086" t="s">
        <v>36925</v>
      </c>
      <c r="B4086" t="s">
        <v>36926</v>
      </c>
      <c r="C4086" t="s">
        <v>49</v>
      </c>
      <c r="D4086" t="s">
        <v>36927</v>
      </c>
      <c r="E4086" t="s">
        <v>36928</v>
      </c>
      <c r="F4086" t="s">
        <v>36929</v>
      </c>
      <c r="G4086" t="s">
        <v>36930</v>
      </c>
      <c r="H4086" t="s">
        <v>36931</v>
      </c>
      <c r="I4086" t="s">
        <v>4929</v>
      </c>
      <c r="J4086" t="s">
        <v>24908</v>
      </c>
      <c r="K4086" t="s">
        <v>24909</v>
      </c>
      <c r="L4086" t="s">
        <v>114</v>
      </c>
      <c r="M4086" t="s">
        <v>7084</v>
      </c>
      <c r="N4086" t="s">
        <v>4832</v>
      </c>
      <c r="O4086" t="s">
        <v>24910</v>
      </c>
      <c r="P4086" t="s">
        <v>36932</v>
      </c>
      <c r="Q4086" t="s">
        <v>36933</v>
      </c>
      <c r="R4086" t="str">
        <f t="shared" si="126"/>
        <v>高密</v>
      </c>
      <c r="S4086" t="str">
        <f t="shared" si="127"/>
        <v>0108</v>
      </c>
    </row>
    <row r="4087" spans="1:19">
      <c r="A4087" t="s">
        <v>36934</v>
      </c>
      <c r="B4087" t="s">
        <v>36191</v>
      </c>
      <c r="C4087" t="s">
        <v>49</v>
      </c>
      <c r="D4087" t="s">
        <v>36935</v>
      </c>
      <c r="E4087" t="s">
        <v>36936</v>
      </c>
      <c r="F4087" t="s">
        <v>36937</v>
      </c>
      <c r="G4087" t="s">
        <v>36938</v>
      </c>
      <c r="H4087" t="s">
        <v>36939</v>
      </c>
      <c r="I4087" t="s">
        <v>4828</v>
      </c>
      <c r="J4087" t="s">
        <v>8305</v>
      </c>
      <c r="K4087" t="s">
        <v>8306</v>
      </c>
      <c r="L4087" t="s">
        <v>60</v>
      </c>
      <c r="M4087" t="s">
        <v>5511</v>
      </c>
      <c r="N4087" t="s">
        <v>5296</v>
      </c>
      <c r="O4087" t="s">
        <v>8307</v>
      </c>
      <c r="P4087" t="s">
        <v>36940</v>
      </c>
      <c r="R4087" t="str">
        <f t="shared" si="126"/>
        <v>奎文</v>
      </c>
      <c r="S4087" t="str">
        <f t="shared" si="127"/>
        <v>0108</v>
      </c>
    </row>
    <row r="4088" spans="1:19">
      <c r="A4088" t="s">
        <v>36941</v>
      </c>
      <c r="B4088" t="s">
        <v>36942</v>
      </c>
      <c r="C4088" t="s">
        <v>49</v>
      </c>
      <c r="D4088" t="s">
        <v>36943</v>
      </c>
      <c r="E4088" t="s">
        <v>36944</v>
      </c>
      <c r="F4088" t="s">
        <v>36945</v>
      </c>
      <c r="G4088" t="s">
        <v>36946</v>
      </c>
      <c r="H4088" t="s">
        <v>36947</v>
      </c>
      <c r="I4088" t="s">
        <v>4955</v>
      </c>
      <c r="J4088" t="s">
        <v>5122</v>
      </c>
      <c r="K4088" t="s">
        <v>5123</v>
      </c>
      <c r="N4088" t="s">
        <v>4959</v>
      </c>
      <c r="O4088" t="s">
        <v>5124</v>
      </c>
      <c r="R4088" t="str">
        <f t="shared" si="126"/>
        <v/>
      </c>
      <c r="S4088" t="str">
        <f t="shared" si="127"/>
        <v>0108</v>
      </c>
    </row>
    <row r="4089" spans="1:19">
      <c r="A4089" t="s">
        <v>36948</v>
      </c>
      <c r="B4089" t="s">
        <v>36949</v>
      </c>
      <c r="C4089" t="s">
        <v>49</v>
      </c>
      <c r="D4089" t="s">
        <v>36950</v>
      </c>
      <c r="E4089" t="s">
        <v>36010</v>
      </c>
      <c r="F4089" t="s">
        <v>36951</v>
      </c>
      <c r="G4089" t="s">
        <v>36952</v>
      </c>
      <c r="H4089" t="s">
        <v>36953</v>
      </c>
      <c r="I4089" t="s">
        <v>9385</v>
      </c>
      <c r="J4089" t="s">
        <v>15948</v>
      </c>
      <c r="K4089" t="s">
        <v>15949</v>
      </c>
      <c r="L4089" t="s">
        <v>148</v>
      </c>
      <c r="M4089" t="s">
        <v>6391</v>
      </c>
      <c r="N4089" t="s">
        <v>4972</v>
      </c>
      <c r="O4089" t="s">
        <v>15950</v>
      </c>
      <c r="P4089" t="s">
        <v>36954</v>
      </c>
      <c r="Q4089" t="s">
        <v>36955</v>
      </c>
      <c r="R4089" t="str">
        <f t="shared" si="126"/>
        <v>寒亭</v>
      </c>
      <c r="S4089" t="str">
        <f t="shared" si="127"/>
        <v>0108</v>
      </c>
    </row>
    <row r="4090" spans="1:19">
      <c r="A4090" t="s">
        <v>36956</v>
      </c>
      <c r="B4090" t="s">
        <v>36957</v>
      </c>
      <c r="C4090" t="s">
        <v>49</v>
      </c>
      <c r="D4090" t="s">
        <v>36958</v>
      </c>
      <c r="E4090" t="s">
        <v>36018</v>
      </c>
      <c r="F4090" t="s">
        <v>36959</v>
      </c>
      <c r="G4090" t="s">
        <v>36960</v>
      </c>
      <c r="H4090" t="s">
        <v>36961</v>
      </c>
      <c r="I4090" t="s">
        <v>12757</v>
      </c>
      <c r="J4090" t="s">
        <v>5636</v>
      </c>
      <c r="K4090" t="s">
        <v>5720</v>
      </c>
      <c r="L4090" t="s">
        <v>50</v>
      </c>
      <c r="M4090" t="s">
        <v>5721</v>
      </c>
      <c r="N4090" t="s">
        <v>5421</v>
      </c>
      <c r="O4090" t="s">
        <v>5722</v>
      </c>
      <c r="P4090" t="s">
        <v>36962</v>
      </c>
      <c r="Q4090" t="s">
        <v>36963</v>
      </c>
      <c r="R4090" t="str">
        <f t="shared" si="126"/>
        <v>青州</v>
      </c>
      <c r="S4090" t="str">
        <f t="shared" si="127"/>
        <v>0108</v>
      </c>
    </row>
    <row r="4091" spans="1:19">
      <c r="A4091" t="s">
        <v>1898</v>
      </c>
      <c r="B4091" t="s">
        <v>36964</v>
      </c>
      <c r="C4091" t="s">
        <v>49</v>
      </c>
      <c r="D4091" t="s">
        <v>36965</v>
      </c>
      <c r="E4091" t="s">
        <v>36279</v>
      </c>
      <c r="F4091" t="s">
        <v>36966</v>
      </c>
      <c r="G4091" t="s">
        <v>1896</v>
      </c>
      <c r="H4091" t="s">
        <v>36967</v>
      </c>
      <c r="I4091" t="s">
        <v>4828</v>
      </c>
      <c r="J4091" t="s">
        <v>8450</v>
      </c>
      <c r="K4091" t="s">
        <v>8451</v>
      </c>
      <c r="L4091" t="s">
        <v>60</v>
      </c>
      <c r="M4091" t="s">
        <v>5888</v>
      </c>
      <c r="N4091" t="s">
        <v>5939</v>
      </c>
      <c r="O4091" t="s">
        <v>8452</v>
      </c>
      <c r="P4091" t="s">
        <v>36968</v>
      </c>
      <c r="R4091" t="str">
        <f t="shared" si="126"/>
        <v>奎文</v>
      </c>
      <c r="S4091" t="str">
        <f t="shared" si="127"/>
        <v>0108</v>
      </c>
    </row>
    <row r="4092" spans="1:19">
      <c r="A4092" t="s">
        <v>36969</v>
      </c>
      <c r="B4092" t="s">
        <v>36970</v>
      </c>
      <c r="C4092" t="s">
        <v>49</v>
      </c>
      <c r="D4092" t="s">
        <v>36971</v>
      </c>
      <c r="E4092" t="s">
        <v>36018</v>
      </c>
      <c r="F4092" t="s">
        <v>36972</v>
      </c>
      <c r="G4092" t="s">
        <v>36973</v>
      </c>
      <c r="H4092" t="s">
        <v>36974</v>
      </c>
      <c r="I4092" t="s">
        <v>12844</v>
      </c>
      <c r="J4092" t="s">
        <v>12559</v>
      </c>
      <c r="K4092" t="s">
        <v>12560</v>
      </c>
      <c r="L4092" t="s">
        <v>50</v>
      </c>
      <c r="M4092" t="s">
        <v>5721</v>
      </c>
      <c r="N4092" t="s">
        <v>6601</v>
      </c>
      <c r="O4092" t="s">
        <v>12561</v>
      </c>
      <c r="P4092" t="s">
        <v>36975</v>
      </c>
      <c r="Q4092" t="s">
        <v>36976</v>
      </c>
      <c r="R4092" t="str">
        <f t="shared" si="126"/>
        <v>青州</v>
      </c>
      <c r="S4092" t="str">
        <f t="shared" si="127"/>
        <v>0108</v>
      </c>
    </row>
    <row r="4093" spans="1:19">
      <c r="A4093" t="s">
        <v>36977</v>
      </c>
      <c r="B4093" t="s">
        <v>36978</v>
      </c>
      <c r="C4093" t="s">
        <v>49</v>
      </c>
      <c r="D4093" t="s">
        <v>36979</v>
      </c>
      <c r="E4093" t="s">
        <v>36010</v>
      </c>
      <c r="F4093" t="s">
        <v>36980</v>
      </c>
      <c r="G4093" t="s">
        <v>36981</v>
      </c>
      <c r="H4093" t="s">
        <v>36982</v>
      </c>
      <c r="I4093" t="s">
        <v>4785</v>
      </c>
      <c r="J4093" t="s">
        <v>5316</v>
      </c>
      <c r="K4093" t="s">
        <v>5317</v>
      </c>
      <c r="L4093" t="s">
        <v>375</v>
      </c>
      <c r="M4093" t="s">
        <v>5318</v>
      </c>
      <c r="N4093" t="s">
        <v>5056</v>
      </c>
      <c r="O4093" t="s">
        <v>5319</v>
      </c>
      <c r="P4093" t="s">
        <v>36983</v>
      </c>
      <c r="Q4093" t="s">
        <v>36984</v>
      </c>
      <c r="R4093" t="str">
        <f t="shared" si="126"/>
        <v>昌邑</v>
      </c>
      <c r="S4093" t="str">
        <f t="shared" si="127"/>
        <v>0108</v>
      </c>
    </row>
    <row r="4094" spans="1:19">
      <c r="A4094" t="s">
        <v>36985</v>
      </c>
      <c r="B4094" t="s">
        <v>36986</v>
      </c>
      <c r="C4094" t="s">
        <v>49</v>
      </c>
      <c r="D4094" t="s">
        <v>36987</v>
      </c>
      <c r="E4094" t="s">
        <v>36279</v>
      </c>
      <c r="F4094" t="s">
        <v>36988</v>
      </c>
      <c r="G4094" t="s">
        <v>36989</v>
      </c>
      <c r="H4094" t="s">
        <v>36990</v>
      </c>
      <c r="I4094" t="s">
        <v>4813</v>
      </c>
      <c r="J4094" t="s">
        <v>10200</v>
      </c>
      <c r="K4094" t="s">
        <v>10201</v>
      </c>
      <c r="L4094" t="s">
        <v>77</v>
      </c>
      <c r="M4094" t="s">
        <v>5295</v>
      </c>
      <c r="N4094" t="s">
        <v>21047</v>
      </c>
      <c r="O4094" t="s">
        <v>10202</v>
      </c>
      <c r="P4094" t="s">
        <v>36991</v>
      </c>
      <c r="Q4094" t="s">
        <v>36992</v>
      </c>
      <c r="R4094" t="str">
        <f t="shared" si="126"/>
        <v>临朐</v>
      </c>
      <c r="S4094" t="str">
        <f t="shared" si="127"/>
        <v>0108</v>
      </c>
    </row>
    <row r="4095" spans="1:19">
      <c r="A4095" t="s">
        <v>36993</v>
      </c>
      <c r="B4095" t="s">
        <v>36994</v>
      </c>
      <c r="C4095" t="s">
        <v>49</v>
      </c>
      <c r="D4095" t="s">
        <v>36995</v>
      </c>
      <c r="E4095" t="s">
        <v>36279</v>
      </c>
      <c r="F4095" t="s">
        <v>36996</v>
      </c>
      <c r="G4095" t="s">
        <v>36997</v>
      </c>
      <c r="H4095" t="s">
        <v>36998</v>
      </c>
      <c r="I4095" t="s">
        <v>4852</v>
      </c>
      <c r="J4095" t="s">
        <v>10200</v>
      </c>
      <c r="K4095" t="s">
        <v>10201</v>
      </c>
      <c r="L4095" t="s">
        <v>77</v>
      </c>
      <c r="M4095" t="s">
        <v>5295</v>
      </c>
      <c r="N4095" t="s">
        <v>5030</v>
      </c>
      <c r="O4095" t="s">
        <v>10202</v>
      </c>
      <c r="P4095" t="s">
        <v>36999</v>
      </c>
      <c r="R4095" t="str">
        <f t="shared" si="126"/>
        <v>临朐</v>
      </c>
      <c r="S4095" t="str">
        <f t="shared" si="127"/>
        <v>0108</v>
      </c>
    </row>
    <row r="4096" spans="1:19">
      <c r="A4096" t="s">
        <v>37000</v>
      </c>
      <c r="B4096" t="s">
        <v>37001</v>
      </c>
      <c r="C4096" t="s">
        <v>49</v>
      </c>
      <c r="D4096" t="s">
        <v>37002</v>
      </c>
      <c r="E4096" t="s">
        <v>36010</v>
      </c>
      <c r="F4096" t="s">
        <v>37003</v>
      </c>
      <c r="G4096" t="s">
        <v>37004</v>
      </c>
      <c r="H4096" t="s">
        <v>37005</v>
      </c>
      <c r="I4096" t="s">
        <v>4852</v>
      </c>
      <c r="J4096" t="s">
        <v>4772</v>
      </c>
      <c r="K4096" t="s">
        <v>4773</v>
      </c>
      <c r="L4096" t="s">
        <v>60</v>
      </c>
      <c r="M4096" t="s">
        <v>4774</v>
      </c>
      <c r="N4096" t="s">
        <v>9962</v>
      </c>
      <c r="O4096" t="s">
        <v>4776</v>
      </c>
      <c r="P4096" t="s">
        <v>37006</v>
      </c>
      <c r="R4096" t="str">
        <f t="shared" si="126"/>
        <v>奎文</v>
      </c>
      <c r="S4096" t="str">
        <f t="shared" si="127"/>
        <v>0108</v>
      </c>
    </row>
    <row r="4097" spans="1:19">
      <c r="A4097" t="s">
        <v>37007</v>
      </c>
      <c r="B4097" t="s">
        <v>37008</v>
      </c>
      <c r="C4097" t="s">
        <v>49</v>
      </c>
      <c r="D4097" t="s">
        <v>37009</v>
      </c>
      <c r="E4097" t="s">
        <v>36010</v>
      </c>
      <c r="F4097" t="s">
        <v>37010</v>
      </c>
      <c r="G4097" t="s">
        <v>37011</v>
      </c>
      <c r="H4097" t="s">
        <v>37012</v>
      </c>
      <c r="I4097" t="s">
        <v>4852</v>
      </c>
      <c r="J4097" t="s">
        <v>13611</v>
      </c>
      <c r="K4097" t="s">
        <v>13612</v>
      </c>
      <c r="L4097" t="s">
        <v>375</v>
      </c>
      <c r="M4097" t="s">
        <v>7334</v>
      </c>
      <c r="N4097" t="s">
        <v>4892</v>
      </c>
      <c r="O4097" t="s">
        <v>13613</v>
      </c>
      <c r="P4097" t="s">
        <v>37013</v>
      </c>
      <c r="Q4097" t="s">
        <v>37014</v>
      </c>
      <c r="R4097" t="str">
        <f t="shared" ref="R4097:R4160" si="128">IF(OR(LEFT(L4097,2)="高新"),"奎文",IF(LEFT(L4097,2)="峡山","坊子",IF(LEFT(L4097,2)="滨海","寒亭",LEFT(L4097,2))))</f>
        <v>昌邑</v>
      </c>
      <c r="S4097" t="str">
        <f t="shared" ref="S4097:S4160" si="129">TEXT(B4097,"mmdd")</f>
        <v>0108</v>
      </c>
    </row>
    <row r="4098" spans="1:19">
      <c r="A4098" t="s">
        <v>1810</v>
      </c>
      <c r="B4098" t="s">
        <v>37015</v>
      </c>
      <c r="C4098" t="s">
        <v>49</v>
      </c>
      <c r="D4098" t="s">
        <v>37016</v>
      </c>
      <c r="E4098" t="s">
        <v>36018</v>
      </c>
      <c r="F4098" t="s">
        <v>37017</v>
      </c>
      <c r="G4098" t="s">
        <v>1808</v>
      </c>
      <c r="H4098" t="s">
        <v>37018</v>
      </c>
      <c r="I4098" t="s">
        <v>12119</v>
      </c>
      <c r="J4098" t="s">
        <v>6955</v>
      </c>
      <c r="K4098" t="s">
        <v>6956</v>
      </c>
      <c r="L4098" t="s">
        <v>114</v>
      </c>
      <c r="M4098" t="s">
        <v>5486</v>
      </c>
      <c r="N4098" t="s">
        <v>5487</v>
      </c>
      <c r="O4098" t="s">
        <v>6957</v>
      </c>
      <c r="P4098" t="s">
        <v>37019</v>
      </c>
      <c r="R4098" t="str">
        <f t="shared" si="128"/>
        <v>高密</v>
      </c>
      <c r="S4098" t="str">
        <f t="shared" si="129"/>
        <v>0108</v>
      </c>
    </row>
    <row r="4099" spans="1:19">
      <c r="A4099" t="s">
        <v>37020</v>
      </c>
      <c r="B4099" t="s">
        <v>36192</v>
      </c>
      <c r="C4099" t="s">
        <v>49</v>
      </c>
      <c r="D4099" t="s">
        <v>37021</v>
      </c>
      <c r="E4099" t="s">
        <v>36018</v>
      </c>
      <c r="F4099" t="s">
        <v>37022</v>
      </c>
      <c r="G4099" t="s">
        <v>37023</v>
      </c>
      <c r="H4099" t="s">
        <v>37024</v>
      </c>
      <c r="I4099" t="s">
        <v>12119</v>
      </c>
      <c r="J4099" t="s">
        <v>9438</v>
      </c>
      <c r="K4099" t="s">
        <v>9439</v>
      </c>
      <c r="L4099" t="s">
        <v>114</v>
      </c>
      <c r="M4099" t="s">
        <v>5486</v>
      </c>
      <c r="N4099" t="s">
        <v>4789</v>
      </c>
      <c r="O4099" t="s">
        <v>9440</v>
      </c>
      <c r="P4099" t="s">
        <v>37025</v>
      </c>
      <c r="R4099" t="str">
        <f t="shared" si="128"/>
        <v>高密</v>
      </c>
      <c r="S4099" t="str">
        <f t="shared" si="129"/>
        <v>0108</v>
      </c>
    </row>
    <row r="4100" spans="1:19">
      <c r="A4100" t="s">
        <v>37026</v>
      </c>
      <c r="B4100" t="s">
        <v>37027</v>
      </c>
      <c r="C4100" t="s">
        <v>49</v>
      </c>
      <c r="D4100" t="s">
        <v>37028</v>
      </c>
      <c r="E4100" t="s">
        <v>36010</v>
      </c>
      <c r="F4100" t="s">
        <v>37029</v>
      </c>
      <c r="G4100" t="s">
        <v>37030</v>
      </c>
      <c r="H4100" t="s">
        <v>37031</v>
      </c>
      <c r="I4100" t="s">
        <v>4841</v>
      </c>
      <c r="J4100" t="s">
        <v>5305</v>
      </c>
      <c r="K4100" t="s">
        <v>5306</v>
      </c>
      <c r="L4100" t="s">
        <v>60</v>
      </c>
      <c r="M4100" t="s">
        <v>4774</v>
      </c>
      <c r="N4100" t="s">
        <v>5939</v>
      </c>
      <c r="O4100" t="s">
        <v>5307</v>
      </c>
      <c r="P4100" t="s">
        <v>37032</v>
      </c>
      <c r="R4100" t="str">
        <f t="shared" si="128"/>
        <v>奎文</v>
      </c>
      <c r="S4100" t="str">
        <f t="shared" si="129"/>
        <v>0108</v>
      </c>
    </row>
    <row r="4101" spans="1:19">
      <c r="A4101" t="s">
        <v>37033</v>
      </c>
      <c r="B4101" t="s">
        <v>37034</v>
      </c>
      <c r="C4101" t="s">
        <v>49</v>
      </c>
      <c r="D4101" t="s">
        <v>37035</v>
      </c>
      <c r="E4101" t="s">
        <v>36018</v>
      </c>
      <c r="F4101" t="s">
        <v>37036</v>
      </c>
      <c r="G4101" t="s">
        <v>37037</v>
      </c>
      <c r="H4101" t="s">
        <v>37038</v>
      </c>
      <c r="I4101" t="s">
        <v>12119</v>
      </c>
      <c r="J4101" t="s">
        <v>5258</v>
      </c>
      <c r="K4101" t="s">
        <v>5259</v>
      </c>
      <c r="L4101" t="s">
        <v>50</v>
      </c>
      <c r="M4101" t="s">
        <v>5260</v>
      </c>
      <c r="N4101" t="s">
        <v>5056</v>
      </c>
      <c r="O4101" t="s">
        <v>5261</v>
      </c>
      <c r="P4101" t="s">
        <v>37039</v>
      </c>
      <c r="R4101" t="str">
        <f t="shared" si="128"/>
        <v>青州</v>
      </c>
      <c r="S4101" t="str">
        <f t="shared" si="129"/>
        <v>0108</v>
      </c>
    </row>
    <row r="4102" spans="1:19">
      <c r="A4102" t="s">
        <v>37040</v>
      </c>
      <c r="B4102" t="s">
        <v>37041</v>
      </c>
      <c r="C4102" t="s">
        <v>49</v>
      </c>
      <c r="D4102" t="s">
        <v>37042</v>
      </c>
      <c r="E4102" t="s">
        <v>36279</v>
      </c>
      <c r="F4102" t="s">
        <v>37043</v>
      </c>
      <c r="G4102" t="s">
        <v>37044</v>
      </c>
      <c r="H4102" t="s">
        <v>37045</v>
      </c>
      <c r="I4102" t="s">
        <v>4828</v>
      </c>
      <c r="J4102" t="s">
        <v>4772</v>
      </c>
      <c r="K4102" t="s">
        <v>4773</v>
      </c>
      <c r="L4102" t="s">
        <v>60</v>
      </c>
      <c r="M4102" t="s">
        <v>4774</v>
      </c>
      <c r="N4102" t="s">
        <v>9962</v>
      </c>
      <c r="O4102" t="s">
        <v>4776</v>
      </c>
      <c r="P4102" t="s">
        <v>37046</v>
      </c>
      <c r="R4102" t="str">
        <f t="shared" si="128"/>
        <v>奎文</v>
      </c>
      <c r="S4102" t="str">
        <f t="shared" si="129"/>
        <v>0108</v>
      </c>
    </row>
    <row r="4103" spans="1:19">
      <c r="A4103" t="s">
        <v>37047</v>
      </c>
      <c r="B4103" t="s">
        <v>37048</v>
      </c>
      <c r="C4103" t="s">
        <v>49</v>
      </c>
      <c r="D4103" t="s">
        <v>37049</v>
      </c>
      <c r="E4103" t="s">
        <v>36010</v>
      </c>
      <c r="F4103" t="s">
        <v>37050</v>
      </c>
      <c r="G4103" t="s">
        <v>37051</v>
      </c>
      <c r="H4103" t="s">
        <v>37052</v>
      </c>
      <c r="I4103" t="s">
        <v>4852</v>
      </c>
      <c r="J4103" t="s">
        <v>5484</v>
      </c>
      <c r="K4103" t="s">
        <v>5485</v>
      </c>
      <c r="L4103" t="s">
        <v>114</v>
      </c>
      <c r="M4103" t="s">
        <v>5486</v>
      </c>
      <c r="N4103" t="s">
        <v>5030</v>
      </c>
      <c r="O4103" t="s">
        <v>5488</v>
      </c>
      <c r="P4103" t="s">
        <v>37053</v>
      </c>
      <c r="R4103" t="str">
        <f t="shared" si="128"/>
        <v>高密</v>
      </c>
      <c r="S4103" t="str">
        <f t="shared" si="129"/>
        <v>0108</v>
      </c>
    </row>
    <row r="4104" spans="1:19">
      <c r="A4104" t="s">
        <v>37054</v>
      </c>
      <c r="B4104" t="s">
        <v>37055</v>
      </c>
      <c r="C4104" t="s">
        <v>49</v>
      </c>
      <c r="D4104" t="s">
        <v>37056</v>
      </c>
      <c r="E4104" t="s">
        <v>36018</v>
      </c>
      <c r="F4104" t="s">
        <v>37057</v>
      </c>
      <c r="G4104" t="s">
        <v>37058</v>
      </c>
      <c r="H4104" t="s">
        <v>37059</v>
      </c>
      <c r="I4104" t="s">
        <v>12500</v>
      </c>
      <c r="J4104" t="s">
        <v>5987</v>
      </c>
      <c r="K4104" t="s">
        <v>5988</v>
      </c>
      <c r="L4104" t="s">
        <v>95</v>
      </c>
      <c r="M4104" t="s">
        <v>5042</v>
      </c>
      <c r="N4104" t="s">
        <v>4972</v>
      </c>
      <c r="O4104" t="s">
        <v>5989</v>
      </c>
      <c r="P4104" t="s">
        <v>37060</v>
      </c>
      <c r="Q4104" t="s">
        <v>37061</v>
      </c>
      <c r="R4104" t="str">
        <f t="shared" si="128"/>
        <v>安丘</v>
      </c>
      <c r="S4104" t="str">
        <f t="shared" si="129"/>
        <v>0108</v>
      </c>
    </row>
    <row r="4105" spans="1:19">
      <c r="A4105" t="s">
        <v>37062</v>
      </c>
      <c r="B4105" t="s">
        <v>37063</v>
      </c>
      <c r="C4105" t="s">
        <v>49</v>
      </c>
      <c r="D4105" t="s">
        <v>37064</v>
      </c>
      <c r="E4105" t="s">
        <v>36018</v>
      </c>
      <c r="F4105" t="s">
        <v>37065</v>
      </c>
      <c r="G4105" t="s">
        <v>37066</v>
      </c>
      <c r="H4105" t="s">
        <v>37067</v>
      </c>
      <c r="I4105" t="s">
        <v>12757</v>
      </c>
      <c r="J4105" t="s">
        <v>7803</v>
      </c>
      <c r="K4105" t="s">
        <v>7804</v>
      </c>
      <c r="L4105" t="s">
        <v>105</v>
      </c>
      <c r="M4105" t="s">
        <v>7805</v>
      </c>
      <c r="N4105" t="s">
        <v>4789</v>
      </c>
      <c r="O4105" t="s">
        <v>7806</v>
      </c>
      <c r="P4105" t="s">
        <v>37068</v>
      </c>
      <c r="R4105" t="str">
        <f t="shared" si="128"/>
        <v>寿光</v>
      </c>
      <c r="S4105" t="str">
        <f t="shared" si="129"/>
        <v>0108</v>
      </c>
    </row>
    <row r="4106" spans="1:19">
      <c r="A4106" t="s">
        <v>37069</v>
      </c>
      <c r="B4106" t="s">
        <v>37070</v>
      </c>
      <c r="C4106" t="s">
        <v>49</v>
      </c>
      <c r="D4106" t="s">
        <v>37071</v>
      </c>
      <c r="E4106" t="s">
        <v>31453</v>
      </c>
      <c r="F4106" t="s">
        <v>37072</v>
      </c>
      <c r="G4106" t="s">
        <v>37073</v>
      </c>
      <c r="H4106" t="s">
        <v>37074</v>
      </c>
      <c r="I4106" t="s">
        <v>6877</v>
      </c>
      <c r="J4106" t="s">
        <v>12471</v>
      </c>
      <c r="K4106" t="s">
        <v>12472</v>
      </c>
      <c r="L4106" t="s">
        <v>50</v>
      </c>
      <c r="M4106" t="s">
        <v>6207</v>
      </c>
      <c r="N4106" t="s">
        <v>4845</v>
      </c>
      <c r="O4106" t="s">
        <v>12473</v>
      </c>
      <c r="P4106" t="s">
        <v>37075</v>
      </c>
      <c r="Q4106" t="s">
        <v>37076</v>
      </c>
      <c r="R4106" t="str">
        <f t="shared" si="128"/>
        <v>青州</v>
      </c>
      <c r="S4106" t="str">
        <f t="shared" si="129"/>
        <v>0108</v>
      </c>
    </row>
    <row r="4107" spans="1:19">
      <c r="A4107" t="s">
        <v>37077</v>
      </c>
      <c r="B4107" t="s">
        <v>37078</v>
      </c>
      <c r="C4107" t="s">
        <v>49</v>
      </c>
      <c r="D4107" t="s">
        <v>37079</v>
      </c>
      <c r="E4107" t="s">
        <v>36010</v>
      </c>
      <c r="F4107" t="s">
        <v>37080</v>
      </c>
      <c r="G4107" t="s">
        <v>37081</v>
      </c>
      <c r="H4107" t="s">
        <v>37082</v>
      </c>
      <c r="I4107" t="s">
        <v>4852</v>
      </c>
      <c r="J4107" t="s">
        <v>5669</v>
      </c>
      <c r="K4107" t="s">
        <v>5670</v>
      </c>
      <c r="L4107" t="s">
        <v>60</v>
      </c>
      <c r="M4107" t="s">
        <v>5511</v>
      </c>
      <c r="N4107" t="s">
        <v>6985</v>
      </c>
      <c r="O4107" t="s">
        <v>5671</v>
      </c>
      <c r="P4107" t="s">
        <v>37083</v>
      </c>
      <c r="R4107" t="str">
        <f t="shared" si="128"/>
        <v>奎文</v>
      </c>
      <c r="S4107" t="str">
        <f t="shared" si="129"/>
        <v>0108</v>
      </c>
    </row>
    <row r="4108" spans="1:19">
      <c r="A4108" t="s">
        <v>37084</v>
      </c>
      <c r="B4108" t="s">
        <v>37085</v>
      </c>
      <c r="C4108" t="s">
        <v>49</v>
      </c>
      <c r="D4108" t="s">
        <v>37086</v>
      </c>
      <c r="E4108" t="s">
        <v>36018</v>
      </c>
      <c r="F4108" t="s">
        <v>37087</v>
      </c>
      <c r="G4108" t="s">
        <v>37088</v>
      </c>
      <c r="H4108" t="s">
        <v>37089</v>
      </c>
      <c r="I4108" t="s">
        <v>12844</v>
      </c>
      <c r="J4108" t="s">
        <v>6172</v>
      </c>
      <c r="K4108" t="s">
        <v>6173</v>
      </c>
      <c r="L4108" t="s">
        <v>95</v>
      </c>
      <c r="M4108" t="s">
        <v>5042</v>
      </c>
      <c r="N4108" t="s">
        <v>5112</v>
      </c>
      <c r="O4108" t="s">
        <v>6175</v>
      </c>
      <c r="P4108" t="s">
        <v>37090</v>
      </c>
      <c r="Q4108" t="s">
        <v>37091</v>
      </c>
      <c r="R4108" t="str">
        <f t="shared" si="128"/>
        <v>安丘</v>
      </c>
      <c r="S4108" t="str">
        <f t="shared" si="129"/>
        <v>0108</v>
      </c>
    </row>
    <row r="4109" spans="1:19">
      <c r="A4109" t="s">
        <v>37092</v>
      </c>
      <c r="B4109" t="s">
        <v>37093</v>
      </c>
      <c r="C4109" t="s">
        <v>49</v>
      </c>
      <c r="D4109" t="s">
        <v>37094</v>
      </c>
      <c r="E4109" t="s">
        <v>36279</v>
      </c>
      <c r="F4109" t="s">
        <v>37095</v>
      </c>
      <c r="G4109" t="s">
        <v>37096</v>
      </c>
      <c r="H4109" t="s">
        <v>37097</v>
      </c>
      <c r="I4109" t="s">
        <v>4813</v>
      </c>
      <c r="J4109" t="s">
        <v>8386</v>
      </c>
      <c r="K4109" t="s">
        <v>8387</v>
      </c>
      <c r="L4109" t="s">
        <v>50</v>
      </c>
      <c r="M4109" t="s">
        <v>5877</v>
      </c>
      <c r="N4109" t="s">
        <v>5112</v>
      </c>
      <c r="O4109" t="s">
        <v>8388</v>
      </c>
      <c r="P4109" t="s">
        <v>37098</v>
      </c>
      <c r="Q4109" t="s">
        <v>37099</v>
      </c>
      <c r="R4109" t="str">
        <f t="shared" si="128"/>
        <v>青州</v>
      </c>
      <c r="S4109" t="str">
        <f t="shared" si="129"/>
        <v>0108</v>
      </c>
    </row>
    <row r="4110" spans="1:19">
      <c r="A4110" t="s">
        <v>37100</v>
      </c>
      <c r="B4110" t="s">
        <v>37101</v>
      </c>
      <c r="C4110" t="s">
        <v>49</v>
      </c>
      <c r="D4110" t="s">
        <v>37102</v>
      </c>
      <c r="E4110" t="s">
        <v>36010</v>
      </c>
      <c r="F4110" t="s">
        <v>37103</v>
      </c>
      <c r="G4110" t="s">
        <v>37104</v>
      </c>
      <c r="H4110" t="s">
        <v>37105</v>
      </c>
      <c r="I4110" t="s">
        <v>5541</v>
      </c>
      <c r="J4110" t="s">
        <v>12570</v>
      </c>
      <c r="K4110" t="s">
        <v>12571</v>
      </c>
      <c r="L4110" t="s">
        <v>105</v>
      </c>
      <c r="M4110" t="s">
        <v>5376</v>
      </c>
      <c r="N4110" t="s">
        <v>4789</v>
      </c>
      <c r="O4110" t="s">
        <v>12572</v>
      </c>
      <c r="P4110" t="s">
        <v>37106</v>
      </c>
      <c r="R4110" t="str">
        <f t="shared" si="128"/>
        <v>寿光</v>
      </c>
      <c r="S4110" t="str">
        <f t="shared" si="129"/>
        <v>0108</v>
      </c>
    </row>
    <row r="4111" spans="1:19">
      <c r="A4111" t="s">
        <v>37107</v>
      </c>
      <c r="B4111" t="s">
        <v>37108</v>
      </c>
      <c r="C4111" t="s">
        <v>49</v>
      </c>
      <c r="D4111" t="s">
        <v>37109</v>
      </c>
      <c r="E4111" t="s">
        <v>36018</v>
      </c>
      <c r="F4111" t="s">
        <v>37110</v>
      </c>
      <c r="G4111" t="s">
        <v>37111</v>
      </c>
      <c r="H4111" t="s">
        <v>37112</v>
      </c>
      <c r="I4111" t="s">
        <v>12119</v>
      </c>
      <c r="J4111" t="s">
        <v>21941</v>
      </c>
      <c r="K4111" t="s">
        <v>21942</v>
      </c>
      <c r="L4111" t="s">
        <v>60</v>
      </c>
      <c r="M4111" t="s">
        <v>5511</v>
      </c>
      <c r="N4111" t="s">
        <v>4959</v>
      </c>
      <c r="O4111" t="s">
        <v>21943</v>
      </c>
      <c r="P4111" t="s">
        <v>37113</v>
      </c>
      <c r="Q4111" t="s">
        <v>37114</v>
      </c>
      <c r="R4111" t="str">
        <f t="shared" si="128"/>
        <v>奎文</v>
      </c>
      <c r="S4111" t="str">
        <f t="shared" si="129"/>
        <v>0108</v>
      </c>
    </row>
    <row r="4112" spans="1:19">
      <c r="A4112" t="s">
        <v>37115</v>
      </c>
      <c r="B4112" t="s">
        <v>37116</v>
      </c>
      <c r="C4112" t="s">
        <v>49</v>
      </c>
      <c r="D4112" t="s">
        <v>37117</v>
      </c>
      <c r="E4112" t="s">
        <v>36279</v>
      </c>
      <c r="F4112" t="s">
        <v>37118</v>
      </c>
      <c r="G4112" t="s">
        <v>37119</v>
      </c>
      <c r="H4112" t="s">
        <v>37120</v>
      </c>
      <c r="I4112" t="s">
        <v>5327</v>
      </c>
      <c r="J4112" t="s">
        <v>5131</v>
      </c>
      <c r="K4112" t="s">
        <v>5132</v>
      </c>
      <c r="L4112" t="s">
        <v>105</v>
      </c>
      <c r="M4112" t="s">
        <v>5133</v>
      </c>
      <c r="N4112" t="s">
        <v>4817</v>
      </c>
      <c r="O4112" t="s">
        <v>5134</v>
      </c>
      <c r="P4112" t="s">
        <v>37121</v>
      </c>
      <c r="R4112" t="str">
        <f t="shared" si="128"/>
        <v>寿光</v>
      </c>
      <c r="S4112" t="str">
        <f t="shared" si="129"/>
        <v>0108</v>
      </c>
    </row>
    <row r="4113" spans="1:19">
      <c r="A4113" t="s">
        <v>37122</v>
      </c>
      <c r="B4113" t="s">
        <v>37123</v>
      </c>
      <c r="C4113" t="s">
        <v>49</v>
      </c>
      <c r="D4113" t="s">
        <v>37124</v>
      </c>
      <c r="E4113" t="s">
        <v>36018</v>
      </c>
      <c r="F4113" t="s">
        <v>37125</v>
      </c>
      <c r="G4113" t="s">
        <v>37126</v>
      </c>
      <c r="H4113" t="s">
        <v>37127</v>
      </c>
      <c r="I4113" t="s">
        <v>12844</v>
      </c>
      <c r="J4113" t="s">
        <v>6327</v>
      </c>
      <c r="K4113" t="s">
        <v>6328</v>
      </c>
      <c r="L4113" t="s">
        <v>1136</v>
      </c>
      <c r="M4113" t="s">
        <v>5210</v>
      </c>
      <c r="N4113" t="s">
        <v>6601</v>
      </c>
      <c r="O4113" t="s">
        <v>6329</v>
      </c>
      <c r="P4113" t="s">
        <v>37128</v>
      </c>
      <c r="Q4113" t="s">
        <v>37129</v>
      </c>
      <c r="R4113" t="str">
        <f t="shared" si="128"/>
        <v>昌乐</v>
      </c>
      <c r="S4113" t="str">
        <f t="shared" si="129"/>
        <v>0108</v>
      </c>
    </row>
    <row r="4114" spans="1:19">
      <c r="A4114" t="s">
        <v>37130</v>
      </c>
      <c r="B4114" t="s">
        <v>37131</v>
      </c>
      <c r="C4114" t="s">
        <v>49</v>
      </c>
      <c r="D4114" t="s">
        <v>37132</v>
      </c>
      <c r="E4114" t="s">
        <v>36018</v>
      </c>
      <c r="F4114" t="s">
        <v>37133</v>
      </c>
      <c r="G4114" t="s">
        <v>37134</v>
      </c>
      <c r="H4114" t="s">
        <v>37135</v>
      </c>
      <c r="I4114" t="s">
        <v>12119</v>
      </c>
      <c r="J4114" t="s">
        <v>6401</v>
      </c>
      <c r="K4114" t="s">
        <v>6402</v>
      </c>
      <c r="L4114" t="s">
        <v>105</v>
      </c>
      <c r="M4114" t="s">
        <v>5224</v>
      </c>
      <c r="N4114" t="s">
        <v>5699</v>
      </c>
      <c r="O4114" t="s">
        <v>6403</v>
      </c>
      <c r="P4114" t="s">
        <v>37136</v>
      </c>
      <c r="R4114" t="str">
        <f t="shared" si="128"/>
        <v>寿光</v>
      </c>
      <c r="S4114" t="str">
        <f t="shared" si="129"/>
        <v>0108</v>
      </c>
    </row>
    <row r="4115" spans="1:19">
      <c r="A4115" t="s">
        <v>37137</v>
      </c>
      <c r="B4115" t="s">
        <v>37138</v>
      </c>
      <c r="C4115" t="s">
        <v>49</v>
      </c>
      <c r="D4115" t="s">
        <v>37139</v>
      </c>
      <c r="E4115" t="s">
        <v>36010</v>
      </c>
      <c r="F4115" t="s">
        <v>37140</v>
      </c>
      <c r="G4115" t="s">
        <v>37141</v>
      </c>
      <c r="H4115" t="s">
        <v>37142</v>
      </c>
      <c r="I4115" t="s">
        <v>4828</v>
      </c>
      <c r="J4115" t="s">
        <v>5636</v>
      </c>
      <c r="K4115" t="s">
        <v>5637</v>
      </c>
      <c r="L4115" t="s">
        <v>105</v>
      </c>
      <c r="M4115" t="s">
        <v>5638</v>
      </c>
      <c r="N4115" t="s">
        <v>5030</v>
      </c>
      <c r="O4115" t="s">
        <v>5639</v>
      </c>
      <c r="P4115" t="s">
        <v>37143</v>
      </c>
      <c r="Q4115" t="s">
        <v>37144</v>
      </c>
      <c r="R4115" t="str">
        <f t="shared" si="128"/>
        <v>寿光</v>
      </c>
      <c r="S4115" t="str">
        <f t="shared" si="129"/>
        <v>0108</v>
      </c>
    </row>
    <row r="4116" spans="1:19">
      <c r="A4116" t="s">
        <v>37145</v>
      </c>
      <c r="B4116" t="s">
        <v>37146</v>
      </c>
      <c r="C4116" t="s">
        <v>49</v>
      </c>
      <c r="D4116" t="s">
        <v>37147</v>
      </c>
      <c r="E4116" t="s">
        <v>36010</v>
      </c>
      <c r="F4116" t="s">
        <v>37148</v>
      </c>
      <c r="G4116" t="s">
        <v>37149</v>
      </c>
      <c r="H4116" t="s">
        <v>37150</v>
      </c>
      <c r="I4116" t="s">
        <v>4852</v>
      </c>
      <c r="J4116" t="s">
        <v>6009</v>
      </c>
      <c r="K4116" t="s">
        <v>6010</v>
      </c>
      <c r="L4116" t="s">
        <v>237</v>
      </c>
      <c r="M4116" t="s">
        <v>5247</v>
      </c>
      <c r="N4116" t="s">
        <v>4789</v>
      </c>
      <c r="O4116" t="s">
        <v>6011</v>
      </c>
      <c r="P4116" t="s">
        <v>37151</v>
      </c>
      <c r="Q4116" t="s">
        <v>37152</v>
      </c>
      <c r="R4116" t="str">
        <f t="shared" si="128"/>
        <v>潍城</v>
      </c>
      <c r="S4116" t="str">
        <f t="shared" si="129"/>
        <v>0108</v>
      </c>
    </row>
    <row r="4117" spans="1:19">
      <c r="A4117" t="s">
        <v>37153</v>
      </c>
      <c r="B4117" t="s">
        <v>37154</v>
      </c>
      <c r="C4117" t="s">
        <v>49</v>
      </c>
      <c r="D4117" t="s">
        <v>37155</v>
      </c>
      <c r="E4117" t="s">
        <v>37156</v>
      </c>
      <c r="F4117" t="s">
        <v>37157</v>
      </c>
      <c r="G4117" t="s">
        <v>37158</v>
      </c>
      <c r="H4117" t="s">
        <v>37159</v>
      </c>
      <c r="I4117" t="s">
        <v>5052</v>
      </c>
      <c r="J4117" t="s">
        <v>5155</v>
      </c>
      <c r="K4117" t="s">
        <v>5156</v>
      </c>
      <c r="L4117" t="s">
        <v>237</v>
      </c>
      <c r="M4117" t="s">
        <v>4971</v>
      </c>
      <c r="N4117" t="s">
        <v>5619</v>
      </c>
      <c r="O4117" t="s">
        <v>5157</v>
      </c>
      <c r="P4117" t="s">
        <v>37160</v>
      </c>
      <c r="R4117" t="str">
        <f t="shared" si="128"/>
        <v>潍城</v>
      </c>
      <c r="S4117" t="str">
        <f t="shared" si="129"/>
        <v>0108</v>
      </c>
    </row>
    <row r="4118" spans="1:19">
      <c r="A4118" t="s">
        <v>1794</v>
      </c>
      <c r="B4118" t="s">
        <v>37161</v>
      </c>
      <c r="C4118" t="s">
        <v>49</v>
      </c>
      <c r="D4118" t="s">
        <v>37162</v>
      </c>
      <c r="E4118" t="s">
        <v>31453</v>
      </c>
      <c r="F4118" t="s">
        <v>37163</v>
      </c>
      <c r="G4118" t="s">
        <v>1792</v>
      </c>
      <c r="H4118" t="s">
        <v>37164</v>
      </c>
      <c r="I4118" t="s">
        <v>5282</v>
      </c>
      <c r="J4118" t="s">
        <v>12501</v>
      </c>
      <c r="K4118" t="s">
        <v>12502</v>
      </c>
      <c r="L4118" t="s">
        <v>50</v>
      </c>
      <c r="M4118" t="s">
        <v>4855</v>
      </c>
      <c r="N4118" t="s">
        <v>4972</v>
      </c>
      <c r="O4118" t="s">
        <v>12503</v>
      </c>
      <c r="P4118" t="s">
        <v>37165</v>
      </c>
      <c r="Q4118" t="s">
        <v>37166</v>
      </c>
      <c r="R4118" t="str">
        <f t="shared" si="128"/>
        <v>青州</v>
      </c>
      <c r="S4118" t="str">
        <f t="shared" si="129"/>
        <v>0108</v>
      </c>
    </row>
    <row r="4119" spans="1:19">
      <c r="A4119" t="s">
        <v>37167</v>
      </c>
      <c r="B4119" t="s">
        <v>37168</v>
      </c>
      <c r="C4119" t="s">
        <v>49</v>
      </c>
      <c r="D4119" t="s">
        <v>37169</v>
      </c>
      <c r="E4119" t="s">
        <v>37170</v>
      </c>
      <c r="F4119" t="s">
        <v>37171</v>
      </c>
      <c r="G4119" t="s">
        <v>37172</v>
      </c>
      <c r="H4119" t="s">
        <v>36728</v>
      </c>
      <c r="I4119" t="s">
        <v>12119</v>
      </c>
      <c r="J4119" t="s">
        <v>6357</v>
      </c>
      <c r="K4119" t="s">
        <v>6358</v>
      </c>
      <c r="L4119" t="s">
        <v>60</v>
      </c>
      <c r="M4119" t="s">
        <v>5999</v>
      </c>
      <c r="N4119" t="s">
        <v>8072</v>
      </c>
      <c r="O4119" t="s">
        <v>6359</v>
      </c>
      <c r="P4119" t="s">
        <v>37173</v>
      </c>
      <c r="R4119" t="str">
        <f t="shared" si="128"/>
        <v>奎文</v>
      </c>
      <c r="S4119" t="str">
        <f t="shared" si="129"/>
        <v>0108</v>
      </c>
    </row>
    <row r="4120" spans="1:19">
      <c r="A4120" t="s">
        <v>37174</v>
      </c>
      <c r="B4120" t="s">
        <v>37175</v>
      </c>
      <c r="C4120" t="s">
        <v>49</v>
      </c>
      <c r="D4120" t="s">
        <v>37176</v>
      </c>
      <c r="E4120" t="s">
        <v>36488</v>
      </c>
      <c r="F4120" t="s">
        <v>37177</v>
      </c>
      <c r="G4120" t="s">
        <v>37178</v>
      </c>
      <c r="H4120" t="s">
        <v>37179</v>
      </c>
      <c r="I4120" t="s">
        <v>4852</v>
      </c>
      <c r="J4120" t="s">
        <v>6631</v>
      </c>
      <c r="K4120" t="s">
        <v>6632</v>
      </c>
      <c r="L4120" t="s">
        <v>105</v>
      </c>
      <c r="M4120" t="s">
        <v>6055</v>
      </c>
      <c r="N4120" t="s">
        <v>5296</v>
      </c>
      <c r="O4120" t="s">
        <v>6633</v>
      </c>
      <c r="P4120" t="s">
        <v>37180</v>
      </c>
      <c r="R4120" t="str">
        <f t="shared" si="128"/>
        <v>寿光</v>
      </c>
      <c r="S4120" t="str">
        <f t="shared" si="129"/>
        <v>0108</v>
      </c>
    </row>
    <row r="4121" spans="1:19">
      <c r="A4121" t="s">
        <v>37181</v>
      </c>
      <c r="B4121" t="s">
        <v>37182</v>
      </c>
      <c r="C4121" t="s">
        <v>49</v>
      </c>
      <c r="D4121" t="s">
        <v>37183</v>
      </c>
      <c r="E4121" t="s">
        <v>37184</v>
      </c>
      <c r="F4121" t="s">
        <v>37185</v>
      </c>
      <c r="G4121" t="s">
        <v>37186</v>
      </c>
      <c r="H4121" t="s">
        <v>37187</v>
      </c>
      <c r="I4121" t="s">
        <v>4771</v>
      </c>
      <c r="J4121" t="s">
        <v>6043</v>
      </c>
      <c r="K4121" t="s">
        <v>6044</v>
      </c>
      <c r="L4121" t="s">
        <v>237</v>
      </c>
      <c r="M4121" t="s">
        <v>4971</v>
      </c>
      <c r="N4121" t="s">
        <v>5017</v>
      </c>
      <c r="O4121" t="s">
        <v>6045</v>
      </c>
      <c r="P4121" t="s">
        <v>37188</v>
      </c>
      <c r="R4121" t="str">
        <f t="shared" si="128"/>
        <v>潍城</v>
      </c>
      <c r="S4121" t="str">
        <f t="shared" si="129"/>
        <v>0108</v>
      </c>
    </row>
    <row r="4122" spans="1:19">
      <c r="A4122" t="s">
        <v>37189</v>
      </c>
      <c r="B4122" t="s">
        <v>37190</v>
      </c>
      <c r="C4122" t="s">
        <v>49</v>
      </c>
      <c r="D4122" t="s">
        <v>37191</v>
      </c>
      <c r="E4122" t="s">
        <v>36010</v>
      </c>
      <c r="F4122" t="s">
        <v>37192</v>
      </c>
      <c r="G4122" t="s">
        <v>37193</v>
      </c>
      <c r="H4122" t="s">
        <v>37194</v>
      </c>
      <c r="I4122" t="s">
        <v>6877</v>
      </c>
      <c r="J4122" t="s">
        <v>5636</v>
      </c>
      <c r="K4122" t="s">
        <v>5720</v>
      </c>
      <c r="L4122" t="s">
        <v>50</v>
      </c>
      <c r="M4122" t="s">
        <v>5721</v>
      </c>
      <c r="N4122" t="s">
        <v>4856</v>
      </c>
      <c r="O4122" t="s">
        <v>5722</v>
      </c>
      <c r="P4122" t="s">
        <v>37195</v>
      </c>
      <c r="Q4122" t="s">
        <v>37196</v>
      </c>
      <c r="R4122" t="str">
        <f t="shared" si="128"/>
        <v>青州</v>
      </c>
      <c r="S4122" t="str">
        <f t="shared" si="129"/>
        <v>0108</v>
      </c>
    </row>
    <row r="4123" spans="1:19">
      <c r="A4123" t="s">
        <v>37197</v>
      </c>
      <c r="B4123" t="s">
        <v>37198</v>
      </c>
      <c r="C4123" t="s">
        <v>49</v>
      </c>
      <c r="D4123" t="s">
        <v>37199</v>
      </c>
      <c r="E4123" t="s">
        <v>36279</v>
      </c>
      <c r="F4123" t="s">
        <v>37200</v>
      </c>
      <c r="G4123" t="s">
        <v>37201</v>
      </c>
      <c r="H4123" t="s">
        <v>37202</v>
      </c>
      <c r="I4123" t="s">
        <v>4852</v>
      </c>
      <c r="J4123" t="s">
        <v>8354</v>
      </c>
      <c r="K4123" t="s">
        <v>8355</v>
      </c>
      <c r="L4123" t="s">
        <v>95</v>
      </c>
      <c r="M4123" t="s">
        <v>5649</v>
      </c>
      <c r="N4123" t="s">
        <v>6184</v>
      </c>
      <c r="O4123" t="s">
        <v>8356</v>
      </c>
      <c r="P4123" t="s">
        <v>37203</v>
      </c>
      <c r="R4123" t="str">
        <f t="shared" si="128"/>
        <v>安丘</v>
      </c>
      <c r="S4123" t="str">
        <f t="shared" si="129"/>
        <v>0108</v>
      </c>
    </row>
    <row r="4124" spans="1:19">
      <c r="A4124" t="s">
        <v>1906</v>
      </c>
      <c r="B4124" t="s">
        <v>37204</v>
      </c>
      <c r="C4124" t="s">
        <v>49</v>
      </c>
      <c r="D4124" t="s">
        <v>37205</v>
      </c>
      <c r="E4124" t="s">
        <v>36271</v>
      </c>
      <c r="F4124" t="s">
        <v>37206</v>
      </c>
      <c r="G4124" t="s">
        <v>1904</v>
      </c>
      <c r="H4124" t="s">
        <v>37207</v>
      </c>
      <c r="I4124" t="s">
        <v>12119</v>
      </c>
      <c r="J4124" t="s">
        <v>8386</v>
      </c>
      <c r="K4124" t="s">
        <v>8387</v>
      </c>
      <c r="L4124" t="s">
        <v>50</v>
      </c>
      <c r="M4124" t="s">
        <v>5877</v>
      </c>
      <c r="N4124" t="s">
        <v>5112</v>
      </c>
      <c r="O4124" t="s">
        <v>8388</v>
      </c>
      <c r="P4124" t="s">
        <v>37208</v>
      </c>
      <c r="R4124" t="str">
        <f t="shared" si="128"/>
        <v>青州</v>
      </c>
      <c r="S4124" t="str">
        <f t="shared" si="129"/>
        <v>0108</v>
      </c>
    </row>
    <row r="4125" spans="1:19">
      <c r="A4125" t="s">
        <v>37209</v>
      </c>
      <c r="B4125" t="s">
        <v>37210</v>
      </c>
      <c r="C4125" t="s">
        <v>49</v>
      </c>
      <c r="D4125" t="s">
        <v>37211</v>
      </c>
      <c r="E4125" t="s">
        <v>36010</v>
      </c>
      <c r="F4125" t="s">
        <v>37212</v>
      </c>
      <c r="G4125" t="s">
        <v>37213</v>
      </c>
      <c r="H4125" t="s">
        <v>37214</v>
      </c>
      <c r="I4125" t="s">
        <v>4785</v>
      </c>
      <c r="J4125" t="s">
        <v>11556</v>
      </c>
      <c r="K4125" t="s">
        <v>11557</v>
      </c>
      <c r="L4125" t="s">
        <v>105</v>
      </c>
      <c r="M4125" t="s">
        <v>5769</v>
      </c>
      <c r="N4125" t="s">
        <v>5939</v>
      </c>
      <c r="O4125" t="s">
        <v>11558</v>
      </c>
      <c r="P4125" t="s">
        <v>37215</v>
      </c>
      <c r="Q4125" t="s">
        <v>37216</v>
      </c>
      <c r="R4125" t="str">
        <f t="shared" si="128"/>
        <v>寿光</v>
      </c>
      <c r="S4125" t="str">
        <f t="shared" si="129"/>
        <v>0108</v>
      </c>
    </row>
    <row r="4126" spans="1:19">
      <c r="A4126" t="s">
        <v>37217</v>
      </c>
      <c r="B4126" t="s">
        <v>37218</v>
      </c>
      <c r="C4126" t="s">
        <v>49</v>
      </c>
      <c r="D4126" t="s">
        <v>37219</v>
      </c>
      <c r="E4126" t="s">
        <v>36018</v>
      </c>
      <c r="F4126" t="s">
        <v>37220</v>
      </c>
      <c r="G4126" t="s">
        <v>37221</v>
      </c>
      <c r="H4126" t="s">
        <v>37222</v>
      </c>
      <c r="I4126" t="s">
        <v>12119</v>
      </c>
      <c r="J4126" t="s">
        <v>4814</v>
      </c>
      <c r="K4126" t="s">
        <v>4815</v>
      </c>
      <c r="L4126" t="s">
        <v>50</v>
      </c>
      <c r="M4126" t="s">
        <v>4816</v>
      </c>
      <c r="N4126" t="s">
        <v>4817</v>
      </c>
      <c r="O4126" t="s">
        <v>4818</v>
      </c>
      <c r="P4126" t="s">
        <v>37223</v>
      </c>
      <c r="Q4126" t="s">
        <v>37224</v>
      </c>
      <c r="R4126" t="str">
        <f t="shared" si="128"/>
        <v>青州</v>
      </c>
      <c r="S4126" t="str">
        <f t="shared" si="129"/>
        <v>0108</v>
      </c>
    </row>
    <row r="4127" spans="1:19">
      <c r="A4127" t="s">
        <v>37225</v>
      </c>
      <c r="B4127" t="s">
        <v>37226</v>
      </c>
      <c r="C4127" t="s">
        <v>49</v>
      </c>
      <c r="D4127" t="s">
        <v>37227</v>
      </c>
      <c r="E4127" t="s">
        <v>36018</v>
      </c>
      <c r="F4127" t="s">
        <v>37228</v>
      </c>
      <c r="G4127" t="s">
        <v>37229</v>
      </c>
      <c r="H4127" t="s">
        <v>37230</v>
      </c>
      <c r="I4127" t="s">
        <v>12119</v>
      </c>
      <c r="J4127" t="s">
        <v>10316</v>
      </c>
      <c r="K4127" t="s">
        <v>10317</v>
      </c>
      <c r="L4127" t="s">
        <v>262</v>
      </c>
      <c r="M4127" t="s">
        <v>10318</v>
      </c>
      <c r="N4127" t="s">
        <v>5112</v>
      </c>
      <c r="O4127" t="s">
        <v>10319</v>
      </c>
      <c r="R4127" t="str">
        <f t="shared" si="128"/>
        <v>寒亭</v>
      </c>
      <c r="S4127" t="str">
        <f t="shared" si="129"/>
        <v>0108</v>
      </c>
    </row>
    <row r="4128" spans="1:19">
      <c r="A4128" t="s">
        <v>37231</v>
      </c>
      <c r="B4128" t="s">
        <v>37232</v>
      </c>
      <c r="C4128" t="s">
        <v>49</v>
      </c>
      <c r="D4128" t="s">
        <v>37233</v>
      </c>
      <c r="E4128" t="s">
        <v>36018</v>
      </c>
      <c r="F4128" t="s">
        <v>37234</v>
      </c>
      <c r="G4128" t="s">
        <v>37235</v>
      </c>
      <c r="H4128" t="s">
        <v>37236</v>
      </c>
      <c r="I4128" t="s">
        <v>12119</v>
      </c>
      <c r="J4128" t="s">
        <v>10316</v>
      </c>
      <c r="K4128" t="s">
        <v>10317</v>
      </c>
      <c r="L4128" t="s">
        <v>262</v>
      </c>
      <c r="M4128" t="s">
        <v>10318</v>
      </c>
      <c r="N4128" t="s">
        <v>8593</v>
      </c>
      <c r="O4128" t="s">
        <v>10319</v>
      </c>
      <c r="Q4128" t="s">
        <v>37237</v>
      </c>
      <c r="R4128" t="str">
        <f t="shared" si="128"/>
        <v>寒亭</v>
      </c>
      <c r="S4128" t="str">
        <f t="shared" si="129"/>
        <v>0108</v>
      </c>
    </row>
    <row r="4129" spans="1:19">
      <c r="A4129" t="s">
        <v>37238</v>
      </c>
      <c r="B4129" t="s">
        <v>37239</v>
      </c>
      <c r="C4129" t="s">
        <v>49</v>
      </c>
      <c r="D4129" t="s">
        <v>37240</v>
      </c>
      <c r="E4129" t="s">
        <v>36010</v>
      </c>
      <c r="F4129" t="s">
        <v>37241</v>
      </c>
      <c r="G4129" t="s">
        <v>37242</v>
      </c>
      <c r="H4129" t="s">
        <v>37243</v>
      </c>
      <c r="I4129" t="s">
        <v>5052</v>
      </c>
      <c r="J4129" t="s">
        <v>5316</v>
      </c>
      <c r="K4129" t="s">
        <v>5317</v>
      </c>
      <c r="L4129" t="s">
        <v>375</v>
      </c>
      <c r="M4129" t="s">
        <v>5318</v>
      </c>
      <c r="N4129" t="s">
        <v>6519</v>
      </c>
      <c r="O4129" t="s">
        <v>5319</v>
      </c>
      <c r="P4129" t="s">
        <v>37244</v>
      </c>
      <c r="Q4129" t="s">
        <v>37245</v>
      </c>
      <c r="R4129" t="str">
        <f t="shared" si="128"/>
        <v>昌邑</v>
      </c>
      <c r="S4129" t="str">
        <f t="shared" si="129"/>
        <v>0108</v>
      </c>
    </row>
    <row r="4130" spans="1:19">
      <c r="A4130" t="s">
        <v>37246</v>
      </c>
      <c r="B4130" t="s">
        <v>37247</v>
      </c>
      <c r="C4130" t="s">
        <v>49</v>
      </c>
      <c r="D4130" t="s">
        <v>37248</v>
      </c>
      <c r="E4130" t="s">
        <v>36010</v>
      </c>
      <c r="F4130" t="s">
        <v>37249</v>
      </c>
      <c r="G4130" t="s">
        <v>37250</v>
      </c>
      <c r="H4130" t="s">
        <v>37159</v>
      </c>
      <c r="I4130" t="s">
        <v>4852</v>
      </c>
      <c r="J4130" t="s">
        <v>6517</v>
      </c>
      <c r="K4130" t="s">
        <v>6518</v>
      </c>
      <c r="L4130" t="s">
        <v>50</v>
      </c>
      <c r="M4130" t="s">
        <v>6207</v>
      </c>
      <c r="N4130" t="s">
        <v>4881</v>
      </c>
      <c r="O4130" t="s">
        <v>6520</v>
      </c>
      <c r="P4130" t="s">
        <v>37251</v>
      </c>
      <c r="Q4130" t="s">
        <v>37252</v>
      </c>
      <c r="R4130" t="str">
        <f t="shared" si="128"/>
        <v>青州</v>
      </c>
      <c r="S4130" t="str">
        <f t="shared" si="129"/>
        <v>0108</v>
      </c>
    </row>
    <row r="4131" spans="1:19">
      <c r="A4131" t="s">
        <v>37253</v>
      </c>
      <c r="B4131" t="s">
        <v>37254</v>
      </c>
      <c r="C4131" t="s">
        <v>49</v>
      </c>
      <c r="D4131" t="s">
        <v>37255</v>
      </c>
      <c r="E4131" t="s">
        <v>36271</v>
      </c>
      <c r="F4131" t="s">
        <v>37256</v>
      </c>
      <c r="G4131" t="s">
        <v>37257</v>
      </c>
      <c r="H4131" t="s">
        <v>37258</v>
      </c>
      <c r="I4131" t="s">
        <v>12119</v>
      </c>
      <c r="J4131" t="s">
        <v>33095</v>
      </c>
      <c r="K4131" t="s">
        <v>33096</v>
      </c>
      <c r="L4131" t="s">
        <v>50</v>
      </c>
      <c r="M4131" t="s">
        <v>6207</v>
      </c>
      <c r="N4131" t="s">
        <v>5112</v>
      </c>
      <c r="O4131" t="s">
        <v>33097</v>
      </c>
      <c r="P4131" t="s">
        <v>37259</v>
      </c>
      <c r="R4131" t="str">
        <f t="shared" si="128"/>
        <v>青州</v>
      </c>
      <c r="S4131" t="str">
        <f t="shared" si="129"/>
        <v>0108</v>
      </c>
    </row>
    <row r="4132" spans="1:19">
      <c r="A4132" t="s">
        <v>37260</v>
      </c>
      <c r="B4132" t="s">
        <v>37261</v>
      </c>
      <c r="C4132" t="s">
        <v>49</v>
      </c>
      <c r="D4132" t="s">
        <v>37262</v>
      </c>
      <c r="E4132" t="s">
        <v>36018</v>
      </c>
      <c r="F4132" t="s">
        <v>37263</v>
      </c>
      <c r="G4132" t="s">
        <v>37264</v>
      </c>
      <c r="H4132" t="s">
        <v>37265</v>
      </c>
      <c r="I4132" t="s">
        <v>12119</v>
      </c>
      <c r="J4132" t="s">
        <v>9246</v>
      </c>
      <c r="K4132" t="s">
        <v>9247</v>
      </c>
      <c r="L4132" t="s">
        <v>375</v>
      </c>
      <c r="M4132" t="s">
        <v>7334</v>
      </c>
      <c r="N4132" t="s">
        <v>4845</v>
      </c>
      <c r="O4132" t="s">
        <v>9248</v>
      </c>
      <c r="P4132" t="s">
        <v>37266</v>
      </c>
      <c r="R4132" t="str">
        <f t="shared" si="128"/>
        <v>昌邑</v>
      </c>
      <c r="S4132" t="str">
        <f t="shared" si="129"/>
        <v>0108</v>
      </c>
    </row>
    <row r="4133" spans="1:19">
      <c r="A4133" t="s">
        <v>37267</v>
      </c>
      <c r="B4133" t="s">
        <v>37268</v>
      </c>
      <c r="C4133" t="s">
        <v>49</v>
      </c>
      <c r="D4133" t="s">
        <v>37269</v>
      </c>
      <c r="E4133" t="s">
        <v>36271</v>
      </c>
      <c r="F4133" t="s">
        <v>37270</v>
      </c>
      <c r="G4133" t="s">
        <v>37271</v>
      </c>
      <c r="H4133" t="s">
        <v>37272</v>
      </c>
      <c r="I4133" t="s">
        <v>12119</v>
      </c>
      <c r="J4133" t="s">
        <v>12570</v>
      </c>
      <c r="K4133" t="s">
        <v>12571</v>
      </c>
      <c r="L4133" t="s">
        <v>105</v>
      </c>
      <c r="M4133" t="s">
        <v>5376</v>
      </c>
      <c r="N4133" t="s">
        <v>5030</v>
      </c>
      <c r="O4133" t="s">
        <v>12572</v>
      </c>
      <c r="P4133" t="s">
        <v>37273</v>
      </c>
      <c r="R4133" t="str">
        <f t="shared" si="128"/>
        <v>寿光</v>
      </c>
      <c r="S4133" t="str">
        <f t="shared" si="129"/>
        <v>0108</v>
      </c>
    </row>
    <row r="4134" spans="1:19">
      <c r="A4134" t="s">
        <v>37274</v>
      </c>
      <c r="B4134" t="s">
        <v>37275</v>
      </c>
      <c r="C4134" t="s">
        <v>49</v>
      </c>
      <c r="D4134" t="s">
        <v>37276</v>
      </c>
      <c r="E4134" t="s">
        <v>36010</v>
      </c>
      <c r="F4134" t="s">
        <v>37277</v>
      </c>
      <c r="G4134" t="s">
        <v>37278</v>
      </c>
      <c r="H4134" t="s">
        <v>37279</v>
      </c>
      <c r="I4134" t="s">
        <v>5560</v>
      </c>
      <c r="J4134" t="s">
        <v>9396</v>
      </c>
      <c r="K4134" t="s">
        <v>9397</v>
      </c>
      <c r="L4134" t="s">
        <v>148</v>
      </c>
      <c r="M4134" t="s">
        <v>6713</v>
      </c>
      <c r="N4134" t="s">
        <v>37280</v>
      </c>
      <c r="O4134" t="s">
        <v>9398</v>
      </c>
      <c r="P4134" t="s">
        <v>37281</v>
      </c>
      <c r="Q4134" t="s">
        <v>37282</v>
      </c>
      <c r="R4134" t="str">
        <f t="shared" si="128"/>
        <v>寒亭</v>
      </c>
      <c r="S4134" t="str">
        <f t="shared" si="129"/>
        <v>0108</v>
      </c>
    </row>
    <row r="4135" spans="1:19">
      <c r="A4135" t="s">
        <v>37283</v>
      </c>
      <c r="B4135" t="s">
        <v>37284</v>
      </c>
      <c r="C4135" t="s">
        <v>49</v>
      </c>
      <c r="D4135" t="s">
        <v>37285</v>
      </c>
      <c r="E4135" t="s">
        <v>36010</v>
      </c>
      <c r="F4135" t="s">
        <v>37286</v>
      </c>
      <c r="G4135" t="s">
        <v>37287</v>
      </c>
      <c r="H4135" t="s">
        <v>37288</v>
      </c>
      <c r="I4135" t="s">
        <v>4785</v>
      </c>
      <c r="J4135" t="s">
        <v>12549</v>
      </c>
      <c r="K4135" t="s">
        <v>12550</v>
      </c>
      <c r="L4135" t="s">
        <v>1136</v>
      </c>
      <c r="M4135" t="s">
        <v>5210</v>
      </c>
      <c r="N4135" t="s">
        <v>5005</v>
      </c>
      <c r="O4135" t="s">
        <v>12551</v>
      </c>
      <c r="P4135" t="s">
        <v>37289</v>
      </c>
      <c r="R4135" t="str">
        <f t="shared" si="128"/>
        <v>昌乐</v>
      </c>
      <c r="S4135" t="str">
        <f t="shared" si="129"/>
        <v>0108</v>
      </c>
    </row>
    <row r="4136" spans="1:19">
      <c r="A4136" t="s">
        <v>1914</v>
      </c>
      <c r="B4136" t="s">
        <v>37290</v>
      </c>
      <c r="C4136" t="s">
        <v>49</v>
      </c>
      <c r="D4136" t="s">
        <v>37291</v>
      </c>
      <c r="E4136" t="s">
        <v>36010</v>
      </c>
      <c r="F4136" t="s">
        <v>37292</v>
      </c>
      <c r="G4136" t="s">
        <v>1912</v>
      </c>
      <c r="H4136" t="s">
        <v>37293</v>
      </c>
      <c r="I4136" t="s">
        <v>5835</v>
      </c>
      <c r="J4136" t="s">
        <v>9899</v>
      </c>
      <c r="K4136" t="s">
        <v>9900</v>
      </c>
      <c r="L4136" t="s">
        <v>114</v>
      </c>
      <c r="M4136" t="s">
        <v>9901</v>
      </c>
      <c r="N4136" t="s">
        <v>4892</v>
      </c>
      <c r="O4136" t="s">
        <v>9902</v>
      </c>
      <c r="P4136" t="s">
        <v>37294</v>
      </c>
      <c r="R4136" t="str">
        <f t="shared" si="128"/>
        <v>高密</v>
      </c>
      <c r="S4136" t="str">
        <f t="shared" si="129"/>
        <v>0108</v>
      </c>
    </row>
    <row r="4137" spans="1:19">
      <c r="A4137" t="s">
        <v>37295</v>
      </c>
      <c r="B4137" t="s">
        <v>37296</v>
      </c>
      <c r="C4137" t="s">
        <v>49</v>
      </c>
      <c r="D4137" t="s">
        <v>37297</v>
      </c>
      <c r="E4137" t="s">
        <v>36010</v>
      </c>
      <c r="F4137" t="s">
        <v>37298</v>
      </c>
      <c r="G4137" t="s">
        <v>37299</v>
      </c>
      <c r="H4137" t="s">
        <v>37300</v>
      </c>
      <c r="I4137" t="s">
        <v>4852</v>
      </c>
      <c r="J4137" t="s">
        <v>5886</v>
      </c>
      <c r="K4137" t="s">
        <v>5887</v>
      </c>
      <c r="L4137" t="s">
        <v>60</v>
      </c>
      <c r="M4137" t="s">
        <v>5888</v>
      </c>
      <c r="N4137" t="s">
        <v>6152</v>
      </c>
      <c r="O4137" t="s">
        <v>5889</v>
      </c>
      <c r="P4137" t="s">
        <v>37301</v>
      </c>
      <c r="Q4137" t="s">
        <v>37302</v>
      </c>
      <c r="R4137" t="str">
        <f t="shared" si="128"/>
        <v>奎文</v>
      </c>
      <c r="S4137" t="str">
        <f t="shared" si="129"/>
        <v>0108</v>
      </c>
    </row>
    <row r="4138" spans="1:19">
      <c r="A4138" t="s">
        <v>37303</v>
      </c>
      <c r="B4138" t="s">
        <v>37304</v>
      </c>
      <c r="C4138" t="s">
        <v>49</v>
      </c>
      <c r="D4138" t="s">
        <v>37305</v>
      </c>
      <c r="E4138" t="s">
        <v>37306</v>
      </c>
      <c r="F4138" t="s">
        <v>37307</v>
      </c>
      <c r="G4138" t="s">
        <v>37308</v>
      </c>
      <c r="H4138" t="s">
        <v>37309</v>
      </c>
      <c r="I4138" t="s">
        <v>12119</v>
      </c>
      <c r="J4138" t="s">
        <v>6983</v>
      </c>
      <c r="K4138" t="s">
        <v>6984</v>
      </c>
      <c r="L4138" t="s">
        <v>95</v>
      </c>
      <c r="M4138" t="s">
        <v>5682</v>
      </c>
      <c r="N4138" t="s">
        <v>5699</v>
      </c>
      <c r="O4138" t="s">
        <v>6986</v>
      </c>
      <c r="P4138" t="s">
        <v>37310</v>
      </c>
      <c r="R4138" t="str">
        <f t="shared" si="128"/>
        <v>安丘</v>
      </c>
      <c r="S4138" t="str">
        <f t="shared" si="129"/>
        <v>0108</v>
      </c>
    </row>
    <row r="4139" spans="1:19">
      <c r="A4139" t="s">
        <v>37311</v>
      </c>
      <c r="B4139" t="s">
        <v>37312</v>
      </c>
      <c r="C4139" t="s">
        <v>49</v>
      </c>
      <c r="D4139" t="s">
        <v>37313</v>
      </c>
      <c r="E4139" t="s">
        <v>36010</v>
      </c>
      <c r="F4139" t="s">
        <v>37314</v>
      </c>
      <c r="G4139" t="s">
        <v>37315</v>
      </c>
      <c r="H4139" t="s">
        <v>37316</v>
      </c>
      <c r="I4139" t="s">
        <v>4852</v>
      </c>
      <c r="J4139" t="s">
        <v>5484</v>
      </c>
      <c r="K4139" t="s">
        <v>5485</v>
      </c>
      <c r="L4139" t="s">
        <v>114</v>
      </c>
      <c r="M4139" t="s">
        <v>5486</v>
      </c>
      <c r="N4139" t="s">
        <v>5487</v>
      </c>
      <c r="O4139" t="s">
        <v>5488</v>
      </c>
      <c r="P4139" t="s">
        <v>37317</v>
      </c>
      <c r="Q4139" t="s">
        <v>37318</v>
      </c>
      <c r="R4139" t="str">
        <f t="shared" si="128"/>
        <v>高密</v>
      </c>
      <c r="S4139" t="str">
        <f t="shared" si="129"/>
        <v>0108</v>
      </c>
    </row>
    <row r="4140" spans="1:19">
      <c r="A4140" t="s">
        <v>37319</v>
      </c>
      <c r="B4140" t="s">
        <v>37320</v>
      </c>
      <c r="C4140" t="s">
        <v>49</v>
      </c>
      <c r="D4140" t="s">
        <v>37321</v>
      </c>
      <c r="E4140" t="s">
        <v>36010</v>
      </c>
      <c r="F4140" t="s">
        <v>37322</v>
      </c>
      <c r="G4140" t="s">
        <v>37323</v>
      </c>
      <c r="H4140" t="s">
        <v>37324</v>
      </c>
      <c r="I4140" t="s">
        <v>4852</v>
      </c>
      <c r="J4140" t="s">
        <v>6225</v>
      </c>
      <c r="K4140" t="s">
        <v>6226</v>
      </c>
      <c r="L4140" t="s">
        <v>123</v>
      </c>
      <c r="M4140" t="s">
        <v>5825</v>
      </c>
      <c r="N4140" t="s">
        <v>4905</v>
      </c>
      <c r="O4140" t="s">
        <v>6227</v>
      </c>
      <c r="P4140" t="s">
        <v>37325</v>
      </c>
      <c r="R4140" t="str">
        <f t="shared" si="128"/>
        <v>诸城</v>
      </c>
      <c r="S4140" t="str">
        <f t="shared" si="129"/>
        <v>0108</v>
      </c>
    </row>
    <row r="4141" spans="1:19">
      <c r="A4141" t="s">
        <v>37326</v>
      </c>
      <c r="B4141" t="s">
        <v>37327</v>
      </c>
      <c r="C4141" t="s">
        <v>49</v>
      </c>
      <c r="D4141" t="s">
        <v>37328</v>
      </c>
      <c r="E4141" t="s">
        <v>36271</v>
      </c>
      <c r="F4141" t="s">
        <v>37329</v>
      </c>
      <c r="G4141" t="s">
        <v>37330</v>
      </c>
      <c r="H4141" t="s">
        <v>37331</v>
      </c>
      <c r="I4141" t="s">
        <v>12119</v>
      </c>
      <c r="J4141" t="s">
        <v>20676</v>
      </c>
      <c r="K4141" t="s">
        <v>20677</v>
      </c>
      <c r="L4141" t="s">
        <v>114</v>
      </c>
      <c r="M4141" t="s">
        <v>20678</v>
      </c>
      <c r="N4141" t="s">
        <v>8593</v>
      </c>
      <c r="O4141" t="s">
        <v>20679</v>
      </c>
      <c r="P4141" t="s">
        <v>37121</v>
      </c>
      <c r="R4141" t="str">
        <f t="shared" si="128"/>
        <v>高密</v>
      </c>
      <c r="S4141" t="str">
        <f t="shared" si="129"/>
        <v>0108</v>
      </c>
    </row>
    <row r="4142" spans="1:19">
      <c r="A4142" t="s">
        <v>37332</v>
      </c>
      <c r="B4142" t="s">
        <v>37333</v>
      </c>
      <c r="C4142" t="s">
        <v>49</v>
      </c>
      <c r="D4142" t="s">
        <v>37334</v>
      </c>
      <c r="E4142" t="s">
        <v>36018</v>
      </c>
      <c r="F4142" t="s">
        <v>37335</v>
      </c>
      <c r="G4142" t="s">
        <v>37336</v>
      </c>
      <c r="H4142" t="s">
        <v>37337</v>
      </c>
      <c r="I4142" t="s">
        <v>12119</v>
      </c>
      <c r="J4142" t="s">
        <v>20676</v>
      </c>
      <c r="K4142" t="s">
        <v>20677</v>
      </c>
      <c r="L4142" t="s">
        <v>114</v>
      </c>
      <c r="M4142" t="s">
        <v>20678</v>
      </c>
      <c r="N4142" t="s">
        <v>8593</v>
      </c>
      <c r="O4142" t="s">
        <v>20679</v>
      </c>
      <c r="P4142" t="s">
        <v>37338</v>
      </c>
      <c r="Q4142" t="s">
        <v>37339</v>
      </c>
      <c r="R4142" t="str">
        <f t="shared" si="128"/>
        <v>高密</v>
      </c>
      <c r="S4142" t="str">
        <f t="shared" si="129"/>
        <v>0108</v>
      </c>
    </row>
    <row r="4143" spans="1:19">
      <c r="A4143" t="s">
        <v>37340</v>
      </c>
      <c r="B4143" t="s">
        <v>37341</v>
      </c>
      <c r="C4143" t="s">
        <v>49</v>
      </c>
      <c r="D4143" t="s">
        <v>37342</v>
      </c>
      <c r="E4143" t="s">
        <v>36010</v>
      </c>
      <c r="F4143" t="s">
        <v>37343</v>
      </c>
      <c r="G4143" t="s">
        <v>37344</v>
      </c>
      <c r="H4143" t="s">
        <v>37345</v>
      </c>
      <c r="I4143" t="s">
        <v>4785</v>
      </c>
      <c r="J4143" t="s">
        <v>7332</v>
      </c>
      <c r="K4143" t="s">
        <v>7333</v>
      </c>
      <c r="L4143" t="s">
        <v>375</v>
      </c>
      <c r="M4143" t="s">
        <v>7334</v>
      </c>
      <c r="N4143" t="s">
        <v>5939</v>
      </c>
      <c r="O4143" t="s">
        <v>7335</v>
      </c>
      <c r="P4143" t="s">
        <v>37346</v>
      </c>
      <c r="Q4143" t="s">
        <v>37347</v>
      </c>
      <c r="R4143" t="str">
        <f t="shared" si="128"/>
        <v>昌邑</v>
      </c>
      <c r="S4143" t="str">
        <f t="shared" si="129"/>
        <v>0108</v>
      </c>
    </row>
    <row r="4144" spans="1:19">
      <c r="A4144" t="s">
        <v>1922</v>
      </c>
      <c r="B4144" t="s">
        <v>37348</v>
      </c>
      <c r="C4144" t="s">
        <v>49</v>
      </c>
      <c r="D4144" t="s">
        <v>37349</v>
      </c>
      <c r="E4144" t="s">
        <v>36018</v>
      </c>
      <c r="F4144" t="s">
        <v>37350</v>
      </c>
      <c r="G4144" t="s">
        <v>1920</v>
      </c>
      <c r="H4144" t="s">
        <v>37351</v>
      </c>
      <c r="I4144" t="s">
        <v>12119</v>
      </c>
      <c r="J4144" t="s">
        <v>10316</v>
      </c>
      <c r="K4144" t="s">
        <v>10317</v>
      </c>
      <c r="L4144" t="s">
        <v>262</v>
      </c>
      <c r="M4144" t="s">
        <v>10318</v>
      </c>
      <c r="N4144" t="s">
        <v>8593</v>
      </c>
      <c r="O4144" t="s">
        <v>10319</v>
      </c>
      <c r="P4144" t="s">
        <v>37352</v>
      </c>
      <c r="Q4144" t="s">
        <v>37353</v>
      </c>
      <c r="R4144" t="str">
        <f t="shared" si="128"/>
        <v>寒亭</v>
      </c>
      <c r="S4144" t="str">
        <f t="shared" si="129"/>
        <v>0108</v>
      </c>
    </row>
    <row r="4145" spans="1:19">
      <c r="A4145" t="s">
        <v>1818</v>
      </c>
      <c r="B4145" t="s">
        <v>37354</v>
      </c>
      <c r="C4145" t="s">
        <v>49</v>
      </c>
      <c r="D4145" t="s">
        <v>37355</v>
      </c>
      <c r="E4145" t="s">
        <v>37356</v>
      </c>
      <c r="F4145" t="s">
        <v>37357</v>
      </c>
      <c r="G4145" t="s">
        <v>1816</v>
      </c>
      <c r="H4145" t="s">
        <v>37358</v>
      </c>
      <c r="I4145" t="s">
        <v>12119</v>
      </c>
      <c r="J4145" t="s">
        <v>7556</v>
      </c>
      <c r="K4145" t="s">
        <v>7557</v>
      </c>
      <c r="L4145" t="s">
        <v>237</v>
      </c>
      <c r="M4145" t="s">
        <v>4971</v>
      </c>
      <c r="N4145" t="s">
        <v>7558</v>
      </c>
      <c r="O4145" t="s">
        <v>7559</v>
      </c>
      <c r="R4145" t="str">
        <f t="shared" si="128"/>
        <v>潍城</v>
      </c>
      <c r="S4145" t="str">
        <f t="shared" si="129"/>
        <v>0108</v>
      </c>
    </row>
    <row r="4146" spans="1:19">
      <c r="A4146" t="s">
        <v>37359</v>
      </c>
      <c r="B4146" t="s">
        <v>37360</v>
      </c>
      <c r="C4146" t="s">
        <v>49</v>
      </c>
      <c r="D4146" t="s">
        <v>37361</v>
      </c>
      <c r="E4146" t="s">
        <v>37170</v>
      </c>
      <c r="F4146" t="s">
        <v>37362</v>
      </c>
      <c r="G4146" t="s">
        <v>37363</v>
      </c>
      <c r="H4146" t="s">
        <v>37364</v>
      </c>
      <c r="I4146" t="s">
        <v>12119</v>
      </c>
      <c r="J4146" t="s">
        <v>5987</v>
      </c>
      <c r="K4146" t="s">
        <v>5988</v>
      </c>
      <c r="L4146" t="s">
        <v>95</v>
      </c>
      <c r="M4146" t="s">
        <v>5042</v>
      </c>
      <c r="N4146" t="s">
        <v>5056</v>
      </c>
      <c r="O4146" t="s">
        <v>5989</v>
      </c>
      <c r="P4146" t="s">
        <v>37365</v>
      </c>
      <c r="R4146" t="str">
        <f t="shared" si="128"/>
        <v>安丘</v>
      </c>
      <c r="S4146" t="str">
        <f t="shared" si="129"/>
        <v>0108</v>
      </c>
    </row>
    <row r="4147" spans="1:19">
      <c r="A4147" t="s">
        <v>37366</v>
      </c>
      <c r="B4147" t="s">
        <v>37367</v>
      </c>
      <c r="C4147" t="s">
        <v>49</v>
      </c>
      <c r="D4147" t="s">
        <v>37368</v>
      </c>
      <c r="E4147" t="s">
        <v>36010</v>
      </c>
      <c r="F4147" t="s">
        <v>37369</v>
      </c>
      <c r="G4147" t="s">
        <v>37370</v>
      </c>
      <c r="H4147" t="s">
        <v>37371</v>
      </c>
      <c r="I4147" t="s">
        <v>4828</v>
      </c>
      <c r="J4147" t="s">
        <v>7053</v>
      </c>
      <c r="K4147" t="s">
        <v>7054</v>
      </c>
      <c r="L4147" t="s">
        <v>60</v>
      </c>
      <c r="M4147" t="s">
        <v>5888</v>
      </c>
      <c r="N4147" t="s">
        <v>4892</v>
      </c>
      <c r="O4147" t="s">
        <v>7055</v>
      </c>
      <c r="P4147" t="s">
        <v>37372</v>
      </c>
      <c r="R4147" t="str">
        <f t="shared" si="128"/>
        <v>奎文</v>
      </c>
      <c r="S4147" t="str">
        <f t="shared" si="129"/>
        <v>0108</v>
      </c>
    </row>
    <row r="4148" spans="1:19">
      <c r="A4148" t="s">
        <v>37373</v>
      </c>
      <c r="B4148" t="s">
        <v>37374</v>
      </c>
      <c r="C4148" t="s">
        <v>49</v>
      </c>
      <c r="D4148" t="s">
        <v>37375</v>
      </c>
      <c r="E4148" t="s">
        <v>36271</v>
      </c>
      <c r="F4148" t="s">
        <v>37376</v>
      </c>
      <c r="G4148" t="s">
        <v>37377</v>
      </c>
      <c r="H4148" t="s">
        <v>37378</v>
      </c>
      <c r="I4148" t="s">
        <v>12119</v>
      </c>
      <c r="J4148" t="s">
        <v>6631</v>
      </c>
      <c r="K4148" t="s">
        <v>6632</v>
      </c>
      <c r="L4148" t="s">
        <v>105</v>
      </c>
      <c r="M4148" t="s">
        <v>6055</v>
      </c>
      <c r="N4148" t="s">
        <v>8593</v>
      </c>
      <c r="O4148" t="s">
        <v>6633</v>
      </c>
      <c r="P4148" t="s">
        <v>37379</v>
      </c>
      <c r="R4148" t="str">
        <f t="shared" si="128"/>
        <v>寿光</v>
      </c>
      <c r="S4148" t="str">
        <f t="shared" si="129"/>
        <v>0108</v>
      </c>
    </row>
    <row r="4149" spans="1:19">
      <c r="A4149" t="s">
        <v>37380</v>
      </c>
      <c r="B4149" t="s">
        <v>37381</v>
      </c>
      <c r="C4149" t="s">
        <v>49</v>
      </c>
      <c r="D4149" t="s">
        <v>37382</v>
      </c>
      <c r="E4149" t="s">
        <v>36271</v>
      </c>
      <c r="F4149" t="s">
        <v>37383</v>
      </c>
      <c r="G4149" t="s">
        <v>37384</v>
      </c>
      <c r="H4149" t="s">
        <v>37385</v>
      </c>
      <c r="I4149" t="s">
        <v>12119</v>
      </c>
      <c r="J4149" t="s">
        <v>8107</v>
      </c>
      <c r="K4149" t="s">
        <v>8108</v>
      </c>
      <c r="L4149" t="s">
        <v>237</v>
      </c>
      <c r="M4149" t="s">
        <v>5247</v>
      </c>
      <c r="N4149" t="s">
        <v>4919</v>
      </c>
      <c r="O4149" t="s">
        <v>8109</v>
      </c>
      <c r="P4149" t="s">
        <v>37386</v>
      </c>
      <c r="R4149" t="str">
        <f t="shared" si="128"/>
        <v>潍城</v>
      </c>
      <c r="S4149" t="str">
        <f t="shared" si="129"/>
        <v>0108</v>
      </c>
    </row>
    <row r="4150" spans="1:19">
      <c r="A4150" t="s">
        <v>37387</v>
      </c>
      <c r="B4150" t="s">
        <v>37388</v>
      </c>
      <c r="C4150" t="s">
        <v>49</v>
      </c>
      <c r="D4150" t="s">
        <v>37389</v>
      </c>
      <c r="E4150" t="s">
        <v>36010</v>
      </c>
      <c r="F4150" t="s">
        <v>37390</v>
      </c>
      <c r="G4150" t="s">
        <v>37391</v>
      </c>
      <c r="H4150" t="s">
        <v>37392</v>
      </c>
      <c r="I4150" t="s">
        <v>4828</v>
      </c>
      <c r="J4150" t="s">
        <v>6664</v>
      </c>
      <c r="K4150" t="s">
        <v>6665</v>
      </c>
      <c r="L4150" t="s">
        <v>60</v>
      </c>
      <c r="M4150" t="s">
        <v>5511</v>
      </c>
      <c r="N4150" t="s">
        <v>4983</v>
      </c>
      <c r="O4150" t="s">
        <v>6666</v>
      </c>
      <c r="P4150" t="s">
        <v>37393</v>
      </c>
      <c r="R4150" t="str">
        <f t="shared" si="128"/>
        <v>奎文</v>
      </c>
      <c r="S4150" t="str">
        <f t="shared" si="129"/>
        <v>0108</v>
      </c>
    </row>
    <row r="4151" spans="1:19">
      <c r="A4151" t="s">
        <v>37394</v>
      </c>
      <c r="B4151" t="s">
        <v>37395</v>
      </c>
      <c r="C4151" t="s">
        <v>49</v>
      </c>
      <c r="D4151" t="s">
        <v>37396</v>
      </c>
      <c r="E4151" t="s">
        <v>36271</v>
      </c>
      <c r="F4151" t="s">
        <v>37397</v>
      </c>
      <c r="G4151" t="s">
        <v>37398</v>
      </c>
      <c r="H4151" t="s">
        <v>37399</v>
      </c>
      <c r="I4151" t="s">
        <v>12119</v>
      </c>
      <c r="J4151" t="s">
        <v>10999</v>
      </c>
      <c r="K4151" t="s">
        <v>11000</v>
      </c>
      <c r="L4151" t="s">
        <v>237</v>
      </c>
      <c r="M4151" t="s">
        <v>5247</v>
      </c>
      <c r="N4151" t="s">
        <v>5960</v>
      </c>
      <c r="O4151" t="s">
        <v>11001</v>
      </c>
      <c r="P4151" t="s">
        <v>37400</v>
      </c>
      <c r="R4151" t="str">
        <f t="shared" si="128"/>
        <v>潍城</v>
      </c>
      <c r="S4151" t="str">
        <f t="shared" si="129"/>
        <v>0108</v>
      </c>
    </row>
    <row r="4152" spans="1:19">
      <c r="A4152" t="s">
        <v>37401</v>
      </c>
      <c r="B4152" t="s">
        <v>37402</v>
      </c>
      <c r="C4152" t="s">
        <v>49</v>
      </c>
      <c r="D4152" t="s">
        <v>37403</v>
      </c>
      <c r="E4152" t="s">
        <v>36018</v>
      </c>
      <c r="F4152" t="s">
        <v>37404</v>
      </c>
      <c r="G4152" t="s">
        <v>37405</v>
      </c>
      <c r="H4152" t="s">
        <v>37406</v>
      </c>
      <c r="I4152" t="s">
        <v>12500</v>
      </c>
      <c r="J4152" t="s">
        <v>6401</v>
      </c>
      <c r="K4152" t="s">
        <v>6402</v>
      </c>
      <c r="L4152" t="s">
        <v>105</v>
      </c>
      <c r="M4152" t="s">
        <v>5224</v>
      </c>
      <c r="N4152" t="s">
        <v>5699</v>
      </c>
      <c r="O4152" t="s">
        <v>6403</v>
      </c>
      <c r="P4152" t="s">
        <v>37407</v>
      </c>
      <c r="R4152" t="str">
        <f t="shared" si="128"/>
        <v>寿光</v>
      </c>
      <c r="S4152" t="str">
        <f t="shared" si="129"/>
        <v>0108</v>
      </c>
    </row>
    <row r="4153" spans="1:19">
      <c r="A4153" t="s">
        <v>37408</v>
      </c>
      <c r="B4153" t="s">
        <v>37409</v>
      </c>
      <c r="C4153" t="s">
        <v>49</v>
      </c>
      <c r="D4153" t="s">
        <v>37410</v>
      </c>
      <c r="E4153" t="s">
        <v>36010</v>
      </c>
      <c r="F4153" t="s">
        <v>37411</v>
      </c>
      <c r="G4153" t="s">
        <v>37412</v>
      </c>
      <c r="H4153" t="s">
        <v>37413</v>
      </c>
      <c r="I4153" t="s">
        <v>4852</v>
      </c>
      <c r="J4153" t="s">
        <v>5316</v>
      </c>
      <c r="K4153" t="s">
        <v>5317</v>
      </c>
      <c r="L4153" t="s">
        <v>375</v>
      </c>
      <c r="M4153" t="s">
        <v>5318</v>
      </c>
      <c r="N4153" t="s">
        <v>4933</v>
      </c>
      <c r="O4153" t="s">
        <v>5319</v>
      </c>
      <c r="P4153" t="s">
        <v>37414</v>
      </c>
      <c r="Q4153" t="s">
        <v>37415</v>
      </c>
      <c r="R4153" t="str">
        <f t="shared" si="128"/>
        <v>昌邑</v>
      </c>
      <c r="S4153" t="str">
        <f t="shared" si="129"/>
        <v>0108</v>
      </c>
    </row>
    <row r="4154" spans="1:19">
      <c r="A4154" t="s">
        <v>37416</v>
      </c>
      <c r="B4154" t="s">
        <v>37417</v>
      </c>
      <c r="C4154" t="s">
        <v>49</v>
      </c>
      <c r="D4154" t="s">
        <v>37418</v>
      </c>
      <c r="E4154" t="s">
        <v>36279</v>
      </c>
      <c r="F4154" t="s">
        <v>37419</v>
      </c>
      <c r="G4154" t="s">
        <v>37420</v>
      </c>
      <c r="H4154" t="s">
        <v>37421</v>
      </c>
      <c r="I4154" t="s">
        <v>4852</v>
      </c>
      <c r="J4154" t="s">
        <v>6337</v>
      </c>
      <c r="K4154" t="s">
        <v>6338</v>
      </c>
      <c r="L4154" t="s">
        <v>105</v>
      </c>
      <c r="M4154" t="s">
        <v>4945</v>
      </c>
      <c r="N4154" t="s">
        <v>4892</v>
      </c>
      <c r="O4154" t="s">
        <v>6339</v>
      </c>
      <c r="P4154" t="s">
        <v>37422</v>
      </c>
      <c r="R4154" t="str">
        <f t="shared" si="128"/>
        <v>寿光</v>
      </c>
      <c r="S4154" t="str">
        <f t="shared" si="129"/>
        <v>0108</v>
      </c>
    </row>
    <row r="4155" spans="1:19">
      <c r="A4155" t="s">
        <v>37423</v>
      </c>
      <c r="B4155" t="s">
        <v>37424</v>
      </c>
      <c r="C4155" t="s">
        <v>49</v>
      </c>
      <c r="D4155" t="s">
        <v>37425</v>
      </c>
      <c r="E4155" t="s">
        <v>36010</v>
      </c>
      <c r="F4155" t="s">
        <v>37426</v>
      </c>
      <c r="G4155" t="s">
        <v>37427</v>
      </c>
      <c r="H4155" t="s">
        <v>37428</v>
      </c>
      <c r="I4155" t="s">
        <v>8967</v>
      </c>
      <c r="J4155" t="s">
        <v>10338</v>
      </c>
      <c r="K4155" t="s">
        <v>10339</v>
      </c>
      <c r="L4155" t="s">
        <v>237</v>
      </c>
      <c r="M4155" t="s">
        <v>5247</v>
      </c>
      <c r="N4155" t="s">
        <v>7244</v>
      </c>
      <c r="O4155" t="s">
        <v>10340</v>
      </c>
      <c r="P4155" t="s">
        <v>37429</v>
      </c>
      <c r="Q4155" t="s">
        <v>37430</v>
      </c>
      <c r="R4155" t="str">
        <f t="shared" si="128"/>
        <v>潍城</v>
      </c>
      <c r="S4155" t="str">
        <f t="shared" si="129"/>
        <v>0108</v>
      </c>
    </row>
    <row r="4156" spans="1:19">
      <c r="A4156" t="s">
        <v>37431</v>
      </c>
      <c r="B4156" t="s">
        <v>37432</v>
      </c>
      <c r="C4156" t="s">
        <v>49</v>
      </c>
      <c r="D4156" t="s">
        <v>37433</v>
      </c>
      <c r="E4156" t="s">
        <v>36010</v>
      </c>
      <c r="F4156" t="s">
        <v>37434</v>
      </c>
      <c r="G4156" t="s">
        <v>37435</v>
      </c>
      <c r="H4156" t="s">
        <v>37279</v>
      </c>
      <c r="I4156" t="s">
        <v>4785</v>
      </c>
      <c r="J4156" t="s">
        <v>37436</v>
      </c>
      <c r="K4156" t="s">
        <v>37437</v>
      </c>
      <c r="L4156" t="s">
        <v>123</v>
      </c>
      <c r="M4156" t="s">
        <v>14694</v>
      </c>
      <c r="N4156" t="s">
        <v>5056</v>
      </c>
      <c r="O4156" t="s">
        <v>37438</v>
      </c>
      <c r="P4156" t="s">
        <v>37439</v>
      </c>
      <c r="R4156" t="str">
        <f t="shared" si="128"/>
        <v>诸城</v>
      </c>
      <c r="S4156" t="str">
        <f t="shared" si="129"/>
        <v>0108</v>
      </c>
    </row>
    <row r="4157" spans="1:19">
      <c r="A4157" t="s">
        <v>37440</v>
      </c>
      <c r="B4157" t="s">
        <v>37441</v>
      </c>
      <c r="C4157" t="s">
        <v>49</v>
      </c>
      <c r="D4157" t="s">
        <v>37442</v>
      </c>
      <c r="E4157" t="s">
        <v>36010</v>
      </c>
      <c r="F4157" t="s">
        <v>37443</v>
      </c>
      <c r="G4157" t="s">
        <v>37444</v>
      </c>
      <c r="H4157" t="s">
        <v>37445</v>
      </c>
      <c r="I4157" t="s">
        <v>4785</v>
      </c>
      <c r="J4157" t="s">
        <v>5283</v>
      </c>
      <c r="K4157" t="s">
        <v>5284</v>
      </c>
      <c r="L4157" t="s">
        <v>50</v>
      </c>
      <c r="M4157" t="s">
        <v>4816</v>
      </c>
      <c r="N4157" t="s">
        <v>4845</v>
      </c>
      <c r="O4157" t="s">
        <v>5285</v>
      </c>
      <c r="P4157" t="s">
        <v>37446</v>
      </c>
      <c r="Q4157" t="s">
        <v>37447</v>
      </c>
      <c r="R4157" t="str">
        <f t="shared" si="128"/>
        <v>青州</v>
      </c>
      <c r="S4157" t="str">
        <f t="shared" si="129"/>
        <v>0108</v>
      </c>
    </row>
    <row r="4158" spans="1:19">
      <c r="A4158" t="s">
        <v>37448</v>
      </c>
      <c r="B4158" t="s">
        <v>37449</v>
      </c>
      <c r="C4158" t="s">
        <v>49</v>
      </c>
      <c r="D4158" t="s">
        <v>37450</v>
      </c>
      <c r="E4158" t="s">
        <v>36018</v>
      </c>
      <c r="F4158" t="s">
        <v>37451</v>
      </c>
      <c r="G4158" t="s">
        <v>37452</v>
      </c>
      <c r="H4158" t="s">
        <v>37453</v>
      </c>
      <c r="I4158" t="s">
        <v>12757</v>
      </c>
      <c r="J4158" t="s">
        <v>15283</v>
      </c>
      <c r="K4158" t="s">
        <v>15284</v>
      </c>
      <c r="L4158" t="s">
        <v>105</v>
      </c>
      <c r="M4158" t="s">
        <v>5197</v>
      </c>
      <c r="N4158" t="s">
        <v>6308</v>
      </c>
      <c r="O4158" t="s">
        <v>15285</v>
      </c>
      <c r="P4158" t="s">
        <v>37454</v>
      </c>
      <c r="Q4158" t="s">
        <v>37455</v>
      </c>
      <c r="R4158" t="str">
        <f t="shared" si="128"/>
        <v>寿光</v>
      </c>
      <c r="S4158" t="str">
        <f t="shared" si="129"/>
        <v>0108</v>
      </c>
    </row>
    <row r="4159" spans="1:19">
      <c r="A4159" t="s">
        <v>37456</v>
      </c>
      <c r="B4159" t="s">
        <v>37457</v>
      </c>
      <c r="C4159" t="s">
        <v>49</v>
      </c>
      <c r="D4159" t="s">
        <v>37458</v>
      </c>
      <c r="E4159" t="s">
        <v>36018</v>
      </c>
      <c r="F4159" t="s">
        <v>37459</v>
      </c>
      <c r="G4159" t="s">
        <v>37460</v>
      </c>
      <c r="H4159" t="s">
        <v>37461</v>
      </c>
      <c r="I4159" t="s">
        <v>12119</v>
      </c>
      <c r="J4159" t="s">
        <v>6782</v>
      </c>
      <c r="K4159" t="s">
        <v>6783</v>
      </c>
      <c r="L4159" t="s">
        <v>105</v>
      </c>
      <c r="M4159" t="s">
        <v>5224</v>
      </c>
      <c r="O4159" t="s">
        <v>6784</v>
      </c>
      <c r="P4159" t="s">
        <v>37462</v>
      </c>
      <c r="Q4159" t="s">
        <v>37463</v>
      </c>
      <c r="R4159" t="str">
        <f t="shared" si="128"/>
        <v>寿光</v>
      </c>
      <c r="S4159" t="str">
        <f t="shared" si="129"/>
        <v>0108</v>
      </c>
    </row>
    <row r="4160" spans="1:19">
      <c r="A4160" t="s">
        <v>37464</v>
      </c>
      <c r="B4160" t="s">
        <v>37465</v>
      </c>
      <c r="C4160" t="s">
        <v>49</v>
      </c>
      <c r="D4160" t="s">
        <v>37466</v>
      </c>
      <c r="E4160" t="s">
        <v>36010</v>
      </c>
      <c r="F4160" t="s">
        <v>37467</v>
      </c>
      <c r="G4160" t="s">
        <v>37468</v>
      </c>
      <c r="H4160" t="s">
        <v>37469</v>
      </c>
      <c r="I4160" t="s">
        <v>4955</v>
      </c>
      <c r="J4160" t="s">
        <v>6348</v>
      </c>
      <c r="K4160" t="s">
        <v>6349</v>
      </c>
      <c r="L4160" t="s">
        <v>114</v>
      </c>
      <c r="M4160" t="s">
        <v>5486</v>
      </c>
      <c r="N4160" t="s">
        <v>5421</v>
      </c>
      <c r="O4160" t="s">
        <v>6350</v>
      </c>
      <c r="P4160" t="s">
        <v>37470</v>
      </c>
      <c r="Q4160" t="s">
        <v>37471</v>
      </c>
      <c r="R4160" t="str">
        <f t="shared" si="128"/>
        <v>高密</v>
      </c>
      <c r="S4160" t="str">
        <f t="shared" si="129"/>
        <v>0108</v>
      </c>
    </row>
    <row r="4161" spans="1:19">
      <c r="A4161" t="s">
        <v>37472</v>
      </c>
      <c r="B4161" t="s">
        <v>37473</v>
      </c>
      <c r="C4161" t="s">
        <v>49</v>
      </c>
      <c r="D4161" t="s">
        <v>37474</v>
      </c>
      <c r="E4161" t="s">
        <v>36279</v>
      </c>
      <c r="F4161" t="s">
        <v>37475</v>
      </c>
      <c r="G4161" t="s">
        <v>37476</v>
      </c>
      <c r="H4161" t="s">
        <v>37477</v>
      </c>
      <c r="I4161" t="s">
        <v>4771</v>
      </c>
      <c r="J4161" t="s">
        <v>5520</v>
      </c>
      <c r="K4161" t="s">
        <v>5521</v>
      </c>
      <c r="L4161" t="s">
        <v>237</v>
      </c>
      <c r="M4161" t="s">
        <v>4868</v>
      </c>
      <c r="N4161" t="s">
        <v>5487</v>
      </c>
      <c r="O4161" t="s">
        <v>5522</v>
      </c>
      <c r="P4161" t="s">
        <v>37478</v>
      </c>
      <c r="R4161" t="str">
        <f t="shared" ref="R4161:R4224" si="130">IF(OR(LEFT(L4161,2)="高新"),"奎文",IF(LEFT(L4161,2)="峡山","坊子",IF(LEFT(L4161,2)="滨海","寒亭",LEFT(L4161,2))))</f>
        <v>潍城</v>
      </c>
      <c r="S4161" t="str">
        <f t="shared" ref="S4161:S4224" si="131">TEXT(B4161,"mmdd")</f>
        <v>0108</v>
      </c>
    </row>
    <row r="4162" spans="1:19">
      <c r="A4162" t="s">
        <v>37479</v>
      </c>
      <c r="B4162" t="s">
        <v>37480</v>
      </c>
      <c r="C4162" t="s">
        <v>49</v>
      </c>
      <c r="D4162" t="s">
        <v>37481</v>
      </c>
      <c r="E4162" t="s">
        <v>36279</v>
      </c>
      <c r="F4162" t="s">
        <v>37482</v>
      </c>
      <c r="G4162" t="s">
        <v>37483</v>
      </c>
      <c r="H4162" t="s">
        <v>37484</v>
      </c>
      <c r="I4162" t="s">
        <v>4852</v>
      </c>
      <c r="J4162" t="s">
        <v>7332</v>
      </c>
      <c r="K4162" t="s">
        <v>7333</v>
      </c>
      <c r="L4162" t="s">
        <v>375</v>
      </c>
      <c r="M4162" t="s">
        <v>7334</v>
      </c>
      <c r="N4162" t="s">
        <v>4856</v>
      </c>
      <c r="O4162" t="s">
        <v>7335</v>
      </c>
      <c r="P4162" t="s">
        <v>37485</v>
      </c>
      <c r="R4162" t="str">
        <f t="shared" si="130"/>
        <v>昌邑</v>
      </c>
      <c r="S4162" t="str">
        <f t="shared" si="131"/>
        <v>0108</v>
      </c>
    </row>
    <row r="4163" spans="1:19">
      <c r="A4163" t="s">
        <v>37486</v>
      </c>
      <c r="B4163" t="s">
        <v>37487</v>
      </c>
      <c r="C4163" t="s">
        <v>49</v>
      </c>
      <c r="D4163" t="s">
        <v>37488</v>
      </c>
      <c r="E4163" t="s">
        <v>36018</v>
      </c>
      <c r="F4163" t="s">
        <v>37489</v>
      </c>
      <c r="G4163" t="s">
        <v>37490</v>
      </c>
      <c r="H4163" t="s">
        <v>37491</v>
      </c>
      <c r="I4163" t="s">
        <v>12119</v>
      </c>
      <c r="J4163" t="s">
        <v>10316</v>
      </c>
      <c r="K4163" t="s">
        <v>10317</v>
      </c>
      <c r="L4163" t="s">
        <v>262</v>
      </c>
      <c r="M4163" t="s">
        <v>10318</v>
      </c>
      <c r="N4163" t="s">
        <v>8593</v>
      </c>
      <c r="O4163" t="s">
        <v>10319</v>
      </c>
      <c r="Q4163" t="s">
        <v>37492</v>
      </c>
      <c r="R4163" t="str">
        <f t="shared" si="130"/>
        <v>寒亭</v>
      </c>
      <c r="S4163" t="str">
        <f t="shared" si="131"/>
        <v>0108</v>
      </c>
    </row>
    <row r="4164" spans="1:19">
      <c r="A4164" t="s">
        <v>1938</v>
      </c>
      <c r="B4164" t="s">
        <v>37493</v>
      </c>
      <c r="C4164" t="s">
        <v>49</v>
      </c>
      <c r="D4164" t="s">
        <v>37494</v>
      </c>
      <c r="E4164" t="s">
        <v>36010</v>
      </c>
      <c r="F4164" t="s">
        <v>37495</v>
      </c>
      <c r="G4164" t="s">
        <v>1936</v>
      </c>
      <c r="H4164" t="s">
        <v>37496</v>
      </c>
      <c r="I4164" t="s">
        <v>4852</v>
      </c>
      <c r="J4164" t="s">
        <v>5395</v>
      </c>
      <c r="K4164" t="s">
        <v>5396</v>
      </c>
      <c r="L4164" t="s">
        <v>60</v>
      </c>
      <c r="M4164" t="s">
        <v>4774</v>
      </c>
      <c r="N4164" t="s">
        <v>4845</v>
      </c>
      <c r="O4164" t="s">
        <v>5397</v>
      </c>
      <c r="P4164" t="s">
        <v>37497</v>
      </c>
      <c r="Q4164" t="s">
        <v>37498</v>
      </c>
      <c r="R4164" t="str">
        <f t="shared" si="130"/>
        <v>奎文</v>
      </c>
      <c r="S4164" t="str">
        <f t="shared" si="131"/>
        <v>0108</v>
      </c>
    </row>
    <row r="4165" spans="1:19">
      <c r="A4165" t="s">
        <v>37499</v>
      </c>
      <c r="B4165" t="s">
        <v>37500</v>
      </c>
      <c r="C4165" t="s">
        <v>49</v>
      </c>
      <c r="D4165" t="s">
        <v>37501</v>
      </c>
      <c r="E4165" t="s">
        <v>36018</v>
      </c>
      <c r="F4165" t="s">
        <v>37502</v>
      </c>
      <c r="G4165" t="s">
        <v>37503</v>
      </c>
      <c r="H4165" t="s">
        <v>37504</v>
      </c>
      <c r="I4165" t="s">
        <v>12757</v>
      </c>
      <c r="J4165" t="s">
        <v>6664</v>
      </c>
      <c r="K4165" t="s">
        <v>6665</v>
      </c>
      <c r="L4165" t="s">
        <v>60</v>
      </c>
      <c r="M4165" t="s">
        <v>5511</v>
      </c>
      <c r="N4165" t="s">
        <v>5960</v>
      </c>
      <c r="O4165" t="s">
        <v>6666</v>
      </c>
      <c r="P4165" t="s">
        <v>37505</v>
      </c>
      <c r="R4165" t="str">
        <f t="shared" si="130"/>
        <v>奎文</v>
      </c>
      <c r="S4165" t="str">
        <f t="shared" si="131"/>
        <v>0108</v>
      </c>
    </row>
    <row r="4166" spans="1:19">
      <c r="A4166" t="s">
        <v>37506</v>
      </c>
      <c r="B4166" t="s">
        <v>37507</v>
      </c>
      <c r="C4166" t="s">
        <v>49</v>
      </c>
      <c r="D4166" t="s">
        <v>37508</v>
      </c>
      <c r="E4166" t="s">
        <v>37509</v>
      </c>
      <c r="F4166" t="s">
        <v>37510</v>
      </c>
      <c r="G4166" t="s">
        <v>37511</v>
      </c>
      <c r="H4166" t="s">
        <v>37512</v>
      </c>
      <c r="I4166" t="s">
        <v>5407</v>
      </c>
      <c r="J4166" t="s">
        <v>5497</v>
      </c>
      <c r="K4166" t="s">
        <v>5498</v>
      </c>
      <c r="L4166" t="s">
        <v>375</v>
      </c>
      <c r="M4166" t="s">
        <v>5499</v>
      </c>
      <c r="N4166" t="s">
        <v>5056</v>
      </c>
      <c r="O4166" t="s">
        <v>5500</v>
      </c>
      <c r="P4166" t="s">
        <v>37513</v>
      </c>
      <c r="Q4166" t="s">
        <v>37514</v>
      </c>
      <c r="R4166" t="str">
        <f t="shared" si="130"/>
        <v>昌邑</v>
      </c>
      <c r="S4166" t="str">
        <f t="shared" si="131"/>
        <v>0108</v>
      </c>
    </row>
    <row r="4167" spans="1:19">
      <c r="A4167" t="s">
        <v>37515</v>
      </c>
      <c r="B4167" t="s">
        <v>37516</v>
      </c>
      <c r="C4167" t="s">
        <v>49</v>
      </c>
      <c r="D4167" t="s">
        <v>37517</v>
      </c>
      <c r="E4167" t="s">
        <v>36010</v>
      </c>
      <c r="F4167" t="s">
        <v>37518</v>
      </c>
      <c r="G4167" t="s">
        <v>37519</v>
      </c>
      <c r="H4167" t="s">
        <v>37520</v>
      </c>
      <c r="I4167" t="s">
        <v>4852</v>
      </c>
      <c r="J4167" t="s">
        <v>9386</v>
      </c>
      <c r="K4167" t="s">
        <v>9387</v>
      </c>
      <c r="L4167" t="s">
        <v>50</v>
      </c>
      <c r="M4167" t="s">
        <v>6207</v>
      </c>
      <c r="N4167" t="s">
        <v>10228</v>
      </c>
      <c r="O4167" t="s">
        <v>9388</v>
      </c>
      <c r="P4167" t="s">
        <v>37521</v>
      </c>
      <c r="Q4167" t="s">
        <v>37522</v>
      </c>
      <c r="R4167" t="str">
        <f t="shared" si="130"/>
        <v>青州</v>
      </c>
      <c r="S4167" t="str">
        <f t="shared" si="131"/>
        <v>0108</v>
      </c>
    </row>
    <row r="4168" spans="1:19">
      <c r="A4168" t="s">
        <v>37523</v>
      </c>
      <c r="B4168" t="s">
        <v>37524</v>
      </c>
      <c r="C4168" t="s">
        <v>49</v>
      </c>
      <c r="D4168" t="s">
        <v>37525</v>
      </c>
      <c r="E4168" t="s">
        <v>36010</v>
      </c>
      <c r="F4168" t="s">
        <v>37526</v>
      </c>
      <c r="G4168" t="s">
        <v>37527</v>
      </c>
      <c r="H4168" t="s">
        <v>37528</v>
      </c>
      <c r="I4168" t="s">
        <v>4852</v>
      </c>
      <c r="J4168" t="s">
        <v>8915</v>
      </c>
      <c r="K4168" t="s">
        <v>8916</v>
      </c>
      <c r="L4168" t="s">
        <v>86</v>
      </c>
      <c r="M4168" t="s">
        <v>7679</v>
      </c>
      <c r="N4168" t="s">
        <v>5801</v>
      </c>
      <c r="O4168" t="s">
        <v>8917</v>
      </c>
      <c r="P4168" t="s">
        <v>37529</v>
      </c>
      <c r="R4168" t="str">
        <f t="shared" si="130"/>
        <v>坊子</v>
      </c>
      <c r="S4168" t="str">
        <f t="shared" si="131"/>
        <v>0108</v>
      </c>
    </row>
    <row r="4169" spans="1:19">
      <c r="A4169" t="s">
        <v>1946</v>
      </c>
      <c r="B4169" t="s">
        <v>37530</v>
      </c>
      <c r="C4169" t="s">
        <v>49</v>
      </c>
      <c r="D4169" t="s">
        <v>37531</v>
      </c>
      <c r="E4169" t="s">
        <v>37532</v>
      </c>
      <c r="F4169" t="s">
        <v>37533</v>
      </c>
      <c r="G4169" t="s">
        <v>1944</v>
      </c>
      <c r="H4169" t="s">
        <v>37534</v>
      </c>
      <c r="I4169" t="s">
        <v>5541</v>
      </c>
      <c r="J4169" t="s">
        <v>6631</v>
      </c>
      <c r="K4169" t="s">
        <v>6632</v>
      </c>
      <c r="L4169" t="s">
        <v>105</v>
      </c>
      <c r="M4169" t="s">
        <v>6055</v>
      </c>
      <c r="N4169" t="s">
        <v>8593</v>
      </c>
      <c r="O4169" t="s">
        <v>6633</v>
      </c>
      <c r="P4169" t="s">
        <v>37528</v>
      </c>
      <c r="Q4169" t="s">
        <v>37535</v>
      </c>
      <c r="R4169" t="str">
        <f t="shared" si="130"/>
        <v>寿光</v>
      </c>
      <c r="S4169" t="str">
        <f t="shared" si="131"/>
        <v>0108</v>
      </c>
    </row>
    <row r="4170" spans="1:19">
      <c r="A4170" t="s">
        <v>37536</v>
      </c>
      <c r="B4170" t="s">
        <v>37537</v>
      </c>
      <c r="C4170" t="s">
        <v>49</v>
      </c>
      <c r="D4170" t="s">
        <v>37538</v>
      </c>
      <c r="E4170" t="s">
        <v>36018</v>
      </c>
      <c r="F4170" t="s">
        <v>37539</v>
      </c>
      <c r="G4170" t="s">
        <v>37540</v>
      </c>
      <c r="H4170" t="s">
        <v>37541</v>
      </c>
      <c r="I4170" t="s">
        <v>12119</v>
      </c>
      <c r="J4170" t="s">
        <v>5283</v>
      </c>
      <c r="K4170" t="s">
        <v>5284</v>
      </c>
      <c r="L4170" t="s">
        <v>50</v>
      </c>
      <c r="M4170" t="s">
        <v>4816</v>
      </c>
      <c r="N4170" t="s">
        <v>5198</v>
      </c>
      <c r="O4170" t="s">
        <v>5285</v>
      </c>
      <c r="P4170" t="s">
        <v>37542</v>
      </c>
      <c r="R4170" t="str">
        <f t="shared" si="130"/>
        <v>青州</v>
      </c>
      <c r="S4170" t="str">
        <f t="shared" si="131"/>
        <v>0108</v>
      </c>
    </row>
    <row r="4171" spans="1:19">
      <c r="A4171" t="s">
        <v>37543</v>
      </c>
      <c r="B4171" t="s">
        <v>37544</v>
      </c>
      <c r="C4171" t="s">
        <v>49</v>
      </c>
      <c r="D4171" t="s">
        <v>37545</v>
      </c>
      <c r="E4171" t="s">
        <v>37546</v>
      </c>
      <c r="F4171" t="s">
        <v>37547</v>
      </c>
      <c r="G4171" t="s">
        <v>37548</v>
      </c>
      <c r="H4171" t="s">
        <v>37549</v>
      </c>
      <c r="I4171" t="s">
        <v>12500</v>
      </c>
      <c r="J4171" t="s">
        <v>9154</v>
      </c>
      <c r="K4171" t="s">
        <v>9155</v>
      </c>
      <c r="L4171" t="s">
        <v>60</v>
      </c>
      <c r="M4171" t="s">
        <v>4774</v>
      </c>
      <c r="N4171" t="s">
        <v>4892</v>
      </c>
      <c r="O4171" t="s">
        <v>9156</v>
      </c>
      <c r="P4171" t="s">
        <v>37550</v>
      </c>
      <c r="Q4171" t="s">
        <v>37551</v>
      </c>
      <c r="R4171" t="str">
        <f t="shared" si="130"/>
        <v>奎文</v>
      </c>
      <c r="S4171" t="str">
        <f t="shared" si="131"/>
        <v>0108</v>
      </c>
    </row>
    <row r="4172" spans="1:19">
      <c r="A4172" t="s">
        <v>37552</v>
      </c>
      <c r="B4172" t="s">
        <v>37553</v>
      </c>
      <c r="C4172" t="s">
        <v>49</v>
      </c>
      <c r="D4172" t="s">
        <v>37554</v>
      </c>
      <c r="E4172" t="s">
        <v>37555</v>
      </c>
      <c r="F4172" t="s">
        <v>37556</v>
      </c>
      <c r="G4172" t="s">
        <v>37557</v>
      </c>
      <c r="H4172" t="s">
        <v>37558</v>
      </c>
      <c r="I4172" t="s">
        <v>5541</v>
      </c>
      <c r="J4172" t="s">
        <v>17116</v>
      </c>
      <c r="K4172" t="s">
        <v>17117</v>
      </c>
      <c r="L4172" t="s">
        <v>237</v>
      </c>
      <c r="M4172" t="s">
        <v>4788</v>
      </c>
      <c r="N4172" t="s">
        <v>5056</v>
      </c>
      <c r="O4172" t="s">
        <v>17118</v>
      </c>
      <c r="P4172" t="s">
        <v>37559</v>
      </c>
      <c r="R4172" t="str">
        <f t="shared" si="130"/>
        <v>潍城</v>
      </c>
      <c r="S4172" t="str">
        <f t="shared" si="131"/>
        <v>0108</v>
      </c>
    </row>
    <row r="4173" spans="1:19">
      <c r="A4173" t="s">
        <v>37560</v>
      </c>
      <c r="B4173" t="s">
        <v>37561</v>
      </c>
      <c r="C4173" t="s">
        <v>49</v>
      </c>
      <c r="D4173" t="s">
        <v>37562</v>
      </c>
      <c r="E4173" t="s">
        <v>36010</v>
      </c>
      <c r="F4173" t="s">
        <v>37563</v>
      </c>
      <c r="G4173" t="s">
        <v>37564</v>
      </c>
      <c r="H4173" t="s">
        <v>37565</v>
      </c>
      <c r="I4173" t="s">
        <v>5541</v>
      </c>
      <c r="J4173" t="s">
        <v>34460</v>
      </c>
      <c r="K4173" t="s">
        <v>34461</v>
      </c>
      <c r="L4173" t="s">
        <v>114</v>
      </c>
      <c r="M4173" t="s">
        <v>4831</v>
      </c>
      <c r="N4173" t="s">
        <v>4892</v>
      </c>
      <c r="O4173" t="s">
        <v>34462</v>
      </c>
      <c r="P4173" t="s">
        <v>37566</v>
      </c>
      <c r="R4173" t="str">
        <f t="shared" si="130"/>
        <v>高密</v>
      </c>
      <c r="S4173" t="str">
        <f t="shared" si="131"/>
        <v>0108</v>
      </c>
    </row>
    <row r="4174" spans="1:19">
      <c r="A4174" t="s">
        <v>37567</v>
      </c>
      <c r="B4174" t="s">
        <v>37568</v>
      </c>
      <c r="C4174" t="s">
        <v>49</v>
      </c>
      <c r="D4174" t="s">
        <v>37569</v>
      </c>
      <c r="E4174" t="s">
        <v>36010</v>
      </c>
      <c r="F4174" t="s">
        <v>37570</v>
      </c>
      <c r="G4174" t="s">
        <v>37571</v>
      </c>
      <c r="H4174" t="s">
        <v>37572</v>
      </c>
      <c r="I4174" t="s">
        <v>5052</v>
      </c>
      <c r="J4174" t="s">
        <v>5509</v>
      </c>
      <c r="K4174" t="s">
        <v>5510</v>
      </c>
      <c r="L4174" t="s">
        <v>60</v>
      </c>
      <c r="M4174" t="s">
        <v>5511</v>
      </c>
      <c r="N4174" t="s">
        <v>5030</v>
      </c>
      <c r="O4174" t="s">
        <v>5512</v>
      </c>
      <c r="P4174" t="s">
        <v>37573</v>
      </c>
      <c r="Q4174" t="s">
        <v>37574</v>
      </c>
      <c r="R4174" t="str">
        <f t="shared" si="130"/>
        <v>奎文</v>
      </c>
      <c r="S4174" t="str">
        <f t="shared" si="131"/>
        <v>0108</v>
      </c>
    </row>
    <row r="4175" spans="1:19">
      <c r="A4175" t="s">
        <v>37575</v>
      </c>
      <c r="B4175" t="s">
        <v>37576</v>
      </c>
      <c r="C4175" t="s">
        <v>49</v>
      </c>
      <c r="D4175" t="s">
        <v>37577</v>
      </c>
      <c r="E4175" t="s">
        <v>37578</v>
      </c>
      <c r="F4175" t="s">
        <v>37579</v>
      </c>
      <c r="G4175" t="s">
        <v>37580</v>
      </c>
      <c r="H4175" t="s">
        <v>37581</v>
      </c>
      <c r="I4175" t="s">
        <v>5066</v>
      </c>
      <c r="J4175" t="s">
        <v>7278</v>
      </c>
      <c r="K4175" t="s">
        <v>7279</v>
      </c>
      <c r="L4175" t="s">
        <v>105</v>
      </c>
      <c r="M4175" t="s">
        <v>5089</v>
      </c>
      <c r="N4175" t="s">
        <v>5619</v>
      </c>
      <c r="O4175" t="s">
        <v>7280</v>
      </c>
      <c r="P4175" t="s">
        <v>37582</v>
      </c>
      <c r="Q4175" t="s">
        <v>37583</v>
      </c>
      <c r="R4175" t="str">
        <f t="shared" si="130"/>
        <v>寿光</v>
      </c>
      <c r="S4175" t="str">
        <f t="shared" si="131"/>
        <v>0108</v>
      </c>
    </row>
    <row r="4176" spans="1:19">
      <c r="A4176" t="s">
        <v>37584</v>
      </c>
      <c r="B4176" t="s">
        <v>37585</v>
      </c>
      <c r="C4176" t="s">
        <v>49</v>
      </c>
      <c r="D4176" t="s">
        <v>37586</v>
      </c>
      <c r="E4176" t="s">
        <v>36010</v>
      </c>
      <c r="F4176" t="s">
        <v>37587</v>
      </c>
      <c r="G4176" t="s">
        <v>37588</v>
      </c>
      <c r="H4176" t="s">
        <v>37589</v>
      </c>
      <c r="I4176" t="s">
        <v>4828</v>
      </c>
      <c r="J4176" t="s">
        <v>10870</v>
      </c>
      <c r="K4176" t="s">
        <v>10871</v>
      </c>
      <c r="L4176" t="s">
        <v>60</v>
      </c>
      <c r="M4176" t="s">
        <v>5999</v>
      </c>
      <c r="N4176" t="s">
        <v>5939</v>
      </c>
      <c r="O4176" t="s">
        <v>10872</v>
      </c>
      <c r="P4176" t="s">
        <v>37590</v>
      </c>
      <c r="Q4176" t="s">
        <v>37591</v>
      </c>
      <c r="R4176" t="str">
        <f t="shared" si="130"/>
        <v>奎文</v>
      </c>
      <c r="S4176" t="str">
        <f t="shared" si="131"/>
        <v>0108</v>
      </c>
    </row>
    <row r="4177" spans="1:19">
      <c r="A4177" t="s">
        <v>37592</v>
      </c>
      <c r="B4177" t="s">
        <v>37593</v>
      </c>
      <c r="C4177" t="s">
        <v>49</v>
      </c>
      <c r="D4177" t="s">
        <v>37594</v>
      </c>
      <c r="E4177" t="s">
        <v>36010</v>
      </c>
      <c r="F4177" t="s">
        <v>37595</v>
      </c>
      <c r="G4177" t="s">
        <v>37596</v>
      </c>
      <c r="H4177" t="s">
        <v>37597</v>
      </c>
      <c r="I4177" t="s">
        <v>5184</v>
      </c>
      <c r="J4177" t="s">
        <v>7418</v>
      </c>
      <c r="K4177" t="s">
        <v>7419</v>
      </c>
      <c r="L4177" t="s">
        <v>60</v>
      </c>
      <c r="M4177" t="s">
        <v>5999</v>
      </c>
      <c r="N4177" t="s">
        <v>5487</v>
      </c>
      <c r="O4177" t="s">
        <v>7420</v>
      </c>
      <c r="P4177" t="s">
        <v>37598</v>
      </c>
      <c r="R4177" t="str">
        <f t="shared" si="130"/>
        <v>奎文</v>
      </c>
      <c r="S4177" t="str">
        <f t="shared" si="131"/>
        <v>0108</v>
      </c>
    </row>
    <row r="4178" spans="1:19">
      <c r="A4178" t="s">
        <v>37599</v>
      </c>
      <c r="B4178" t="s">
        <v>37600</v>
      </c>
      <c r="C4178" t="s">
        <v>49</v>
      </c>
      <c r="D4178" t="s">
        <v>37601</v>
      </c>
      <c r="E4178" t="s">
        <v>36018</v>
      </c>
      <c r="F4178" t="s">
        <v>37602</v>
      </c>
      <c r="G4178" t="s">
        <v>37603</v>
      </c>
      <c r="H4178" t="s">
        <v>37604</v>
      </c>
      <c r="I4178" t="s">
        <v>12757</v>
      </c>
      <c r="J4178" t="s">
        <v>17487</v>
      </c>
      <c r="K4178" t="s">
        <v>17488</v>
      </c>
      <c r="L4178" t="s">
        <v>50</v>
      </c>
      <c r="M4178" t="s">
        <v>5016</v>
      </c>
      <c r="N4178" t="s">
        <v>6308</v>
      </c>
      <c r="O4178" t="s">
        <v>17489</v>
      </c>
      <c r="P4178" t="s">
        <v>37605</v>
      </c>
      <c r="Q4178" t="s">
        <v>37606</v>
      </c>
      <c r="R4178" t="str">
        <f t="shared" si="130"/>
        <v>青州</v>
      </c>
      <c r="S4178" t="str">
        <f t="shared" si="131"/>
        <v>0108</v>
      </c>
    </row>
    <row r="4179" spans="1:19">
      <c r="A4179" t="s">
        <v>37607</v>
      </c>
      <c r="B4179" t="s">
        <v>37608</v>
      </c>
      <c r="C4179" t="s">
        <v>49</v>
      </c>
      <c r="D4179" t="s">
        <v>37609</v>
      </c>
      <c r="E4179" t="s">
        <v>37610</v>
      </c>
      <c r="F4179" t="s">
        <v>37611</v>
      </c>
      <c r="G4179" t="s">
        <v>37612</v>
      </c>
      <c r="H4179" t="s">
        <v>37613</v>
      </c>
      <c r="I4179" t="s">
        <v>4852</v>
      </c>
      <c r="J4179" t="s">
        <v>8545</v>
      </c>
      <c r="K4179" t="s">
        <v>8546</v>
      </c>
      <c r="L4179" t="s">
        <v>60</v>
      </c>
      <c r="M4179" t="s">
        <v>5511</v>
      </c>
      <c r="N4179" t="s">
        <v>5030</v>
      </c>
      <c r="O4179" t="s">
        <v>8547</v>
      </c>
      <c r="P4179" t="s">
        <v>37614</v>
      </c>
      <c r="R4179" t="str">
        <f t="shared" si="130"/>
        <v>奎文</v>
      </c>
      <c r="S4179" t="str">
        <f t="shared" si="131"/>
        <v>0108</v>
      </c>
    </row>
    <row r="4180" spans="1:19">
      <c r="A4180" t="s">
        <v>37615</v>
      </c>
      <c r="B4180" t="s">
        <v>37616</v>
      </c>
      <c r="C4180" t="s">
        <v>49</v>
      </c>
      <c r="D4180" t="s">
        <v>37617</v>
      </c>
      <c r="E4180" t="s">
        <v>36010</v>
      </c>
      <c r="F4180" t="s">
        <v>37618</v>
      </c>
      <c r="G4180" t="s">
        <v>37619</v>
      </c>
      <c r="H4180" t="s">
        <v>37620</v>
      </c>
      <c r="I4180" t="s">
        <v>4828</v>
      </c>
      <c r="J4180" t="s">
        <v>4943</v>
      </c>
      <c r="K4180" t="s">
        <v>4944</v>
      </c>
      <c r="L4180" t="s">
        <v>105</v>
      </c>
      <c r="M4180" t="s">
        <v>4945</v>
      </c>
      <c r="N4180" t="s">
        <v>4845</v>
      </c>
      <c r="O4180" t="s">
        <v>4947</v>
      </c>
      <c r="P4180" t="s">
        <v>37621</v>
      </c>
      <c r="R4180" t="str">
        <f t="shared" si="130"/>
        <v>寿光</v>
      </c>
      <c r="S4180" t="str">
        <f t="shared" si="131"/>
        <v>0108</v>
      </c>
    </row>
    <row r="4181" spans="1:19">
      <c r="A4181" t="s">
        <v>37622</v>
      </c>
      <c r="B4181" t="s">
        <v>37623</v>
      </c>
      <c r="C4181" t="s">
        <v>49</v>
      </c>
      <c r="D4181" t="s">
        <v>37624</v>
      </c>
      <c r="E4181" t="s">
        <v>36010</v>
      </c>
      <c r="F4181" t="s">
        <v>37625</v>
      </c>
      <c r="G4181" t="s">
        <v>37626</v>
      </c>
      <c r="H4181" t="s">
        <v>37627</v>
      </c>
      <c r="I4181" t="s">
        <v>4771</v>
      </c>
      <c r="J4181" t="s">
        <v>14178</v>
      </c>
      <c r="K4181" t="s">
        <v>14179</v>
      </c>
      <c r="L4181" t="s">
        <v>95</v>
      </c>
      <c r="M4181" t="s">
        <v>5709</v>
      </c>
      <c r="N4181" t="s">
        <v>5030</v>
      </c>
      <c r="O4181" t="s">
        <v>14180</v>
      </c>
      <c r="P4181" t="s">
        <v>37628</v>
      </c>
      <c r="R4181" t="str">
        <f t="shared" si="130"/>
        <v>安丘</v>
      </c>
      <c r="S4181" t="str">
        <f t="shared" si="131"/>
        <v>0108</v>
      </c>
    </row>
    <row r="4182" spans="1:19">
      <c r="A4182" t="s">
        <v>37629</v>
      </c>
      <c r="B4182" t="s">
        <v>37630</v>
      </c>
      <c r="C4182" t="s">
        <v>49</v>
      </c>
      <c r="D4182" t="s">
        <v>37631</v>
      </c>
      <c r="E4182" t="s">
        <v>36018</v>
      </c>
      <c r="F4182" t="s">
        <v>37632</v>
      </c>
      <c r="G4182" t="s">
        <v>37633</v>
      </c>
      <c r="H4182" t="s">
        <v>37634</v>
      </c>
      <c r="I4182" t="s">
        <v>12500</v>
      </c>
      <c r="J4182" t="s">
        <v>5497</v>
      </c>
      <c r="K4182" t="s">
        <v>5498</v>
      </c>
      <c r="L4182" t="s">
        <v>375</v>
      </c>
      <c r="M4182" t="s">
        <v>5499</v>
      </c>
      <c r="N4182" t="s">
        <v>5005</v>
      </c>
      <c r="O4182" t="s">
        <v>5500</v>
      </c>
      <c r="P4182" t="s">
        <v>37635</v>
      </c>
      <c r="R4182" t="str">
        <f t="shared" si="130"/>
        <v>昌邑</v>
      </c>
      <c r="S4182" t="str">
        <f t="shared" si="131"/>
        <v>0108</v>
      </c>
    </row>
    <row r="4183" spans="1:19">
      <c r="A4183" t="s">
        <v>37636</v>
      </c>
      <c r="B4183" t="s">
        <v>37637</v>
      </c>
      <c r="C4183" t="s">
        <v>49</v>
      </c>
      <c r="D4183" t="s">
        <v>37638</v>
      </c>
      <c r="E4183" t="s">
        <v>37639</v>
      </c>
      <c r="F4183" t="s">
        <v>37640</v>
      </c>
      <c r="G4183" t="s">
        <v>37641</v>
      </c>
      <c r="H4183" t="s">
        <v>37642</v>
      </c>
      <c r="I4183" t="s">
        <v>4955</v>
      </c>
      <c r="J4183" t="s">
        <v>5122</v>
      </c>
      <c r="K4183" t="s">
        <v>5123</v>
      </c>
      <c r="L4183" t="s">
        <v>60</v>
      </c>
      <c r="N4183" t="s">
        <v>5960</v>
      </c>
      <c r="O4183" t="s">
        <v>5124</v>
      </c>
      <c r="R4183" t="str">
        <f t="shared" si="130"/>
        <v>奎文</v>
      </c>
      <c r="S4183" t="str">
        <f t="shared" si="131"/>
        <v>0108</v>
      </c>
    </row>
    <row r="4184" spans="1:19">
      <c r="A4184" t="s">
        <v>37643</v>
      </c>
      <c r="B4184" t="s">
        <v>37644</v>
      </c>
      <c r="C4184" t="s">
        <v>49</v>
      </c>
      <c r="D4184" t="s">
        <v>37645</v>
      </c>
      <c r="E4184" t="s">
        <v>36010</v>
      </c>
      <c r="F4184" t="s">
        <v>37646</v>
      </c>
      <c r="G4184" t="s">
        <v>37647</v>
      </c>
      <c r="H4184" t="s">
        <v>37648</v>
      </c>
      <c r="I4184" t="s">
        <v>4852</v>
      </c>
      <c r="J4184" t="s">
        <v>37649</v>
      </c>
      <c r="K4184" t="s">
        <v>37650</v>
      </c>
      <c r="L4184" t="s">
        <v>123</v>
      </c>
      <c r="M4184" t="s">
        <v>5353</v>
      </c>
      <c r="N4184" t="s">
        <v>6519</v>
      </c>
      <c r="O4184" t="s">
        <v>37651</v>
      </c>
      <c r="P4184" t="s">
        <v>37652</v>
      </c>
      <c r="Q4184" t="s">
        <v>37653</v>
      </c>
      <c r="R4184" t="str">
        <f t="shared" si="130"/>
        <v>诸城</v>
      </c>
      <c r="S4184" t="str">
        <f t="shared" si="131"/>
        <v>0108</v>
      </c>
    </row>
    <row r="4185" spans="1:19">
      <c r="A4185" t="s">
        <v>37654</v>
      </c>
      <c r="B4185" t="s">
        <v>37655</v>
      </c>
      <c r="C4185" t="s">
        <v>49</v>
      </c>
      <c r="D4185" t="s">
        <v>37656</v>
      </c>
      <c r="E4185" t="s">
        <v>37657</v>
      </c>
      <c r="F4185" t="s">
        <v>37658</v>
      </c>
      <c r="G4185" t="s">
        <v>37659</v>
      </c>
      <c r="H4185" t="s">
        <v>37660</v>
      </c>
      <c r="I4185" t="s">
        <v>5560</v>
      </c>
      <c r="J4185" t="s">
        <v>19645</v>
      </c>
      <c r="K4185" t="s">
        <v>19646</v>
      </c>
      <c r="L4185" t="s">
        <v>1136</v>
      </c>
      <c r="M4185" t="s">
        <v>5210</v>
      </c>
      <c r="N4185" t="s">
        <v>4892</v>
      </c>
      <c r="O4185" t="s">
        <v>19647</v>
      </c>
      <c r="P4185" t="s">
        <v>37661</v>
      </c>
      <c r="R4185" t="str">
        <f t="shared" si="130"/>
        <v>昌乐</v>
      </c>
      <c r="S4185" t="str">
        <f t="shared" si="131"/>
        <v>0108</v>
      </c>
    </row>
    <row r="4186" spans="1:19">
      <c r="A4186" t="s">
        <v>37662</v>
      </c>
      <c r="B4186" t="s">
        <v>37663</v>
      </c>
      <c r="C4186" t="s">
        <v>49</v>
      </c>
      <c r="D4186" t="s">
        <v>37664</v>
      </c>
      <c r="E4186" t="s">
        <v>37665</v>
      </c>
      <c r="F4186" t="s">
        <v>37666</v>
      </c>
      <c r="G4186" t="s">
        <v>37667</v>
      </c>
      <c r="H4186" t="s">
        <v>37668</v>
      </c>
      <c r="I4186" t="s">
        <v>5221</v>
      </c>
      <c r="J4186" t="s">
        <v>5886</v>
      </c>
      <c r="K4186" t="s">
        <v>5887</v>
      </c>
      <c r="L4186" t="s">
        <v>60</v>
      </c>
      <c r="M4186" t="s">
        <v>5888</v>
      </c>
      <c r="N4186" t="s">
        <v>5017</v>
      </c>
      <c r="O4186" t="s">
        <v>5889</v>
      </c>
      <c r="P4186" t="s">
        <v>37669</v>
      </c>
      <c r="Q4186" t="s">
        <v>37670</v>
      </c>
      <c r="R4186" t="str">
        <f t="shared" si="130"/>
        <v>奎文</v>
      </c>
      <c r="S4186" t="str">
        <f t="shared" si="131"/>
        <v>0108</v>
      </c>
    </row>
    <row r="4187" spans="1:19">
      <c r="A4187" t="s">
        <v>37671</v>
      </c>
      <c r="B4187" t="s">
        <v>37672</v>
      </c>
      <c r="C4187" t="s">
        <v>49</v>
      </c>
      <c r="D4187" t="s">
        <v>37673</v>
      </c>
      <c r="E4187" t="s">
        <v>36010</v>
      </c>
      <c r="F4187" t="s">
        <v>37674</v>
      </c>
      <c r="G4187" t="s">
        <v>37675</v>
      </c>
      <c r="H4187" t="s">
        <v>37676</v>
      </c>
      <c r="I4187" t="s">
        <v>4785</v>
      </c>
      <c r="J4187" t="s">
        <v>8139</v>
      </c>
      <c r="K4187" t="s">
        <v>8140</v>
      </c>
      <c r="L4187" t="s">
        <v>105</v>
      </c>
      <c r="M4187" t="s">
        <v>6055</v>
      </c>
      <c r="N4187" t="s">
        <v>4845</v>
      </c>
      <c r="O4187" t="s">
        <v>8141</v>
      </c>
      <c r="P4187" t="s">
        <v>37677</v>
      </c>
      <c r="Q4187" t="s">
        <v>37678</v>
      </c>
      <c r="R4187" t="str">
        <f t="shared" si="130"/>
        <v>寿光</v>
      </c>
      <c r="S4187" t="str">
        <f t="shared" si="131"/>
        <v>0108</v>
      </c>
    </row>
    <row r="4188" spans="1:19">
      <c r="A4188" t="s">
        <v>37679</v>
      </c>
      <c r="B4188" t="s">
        <v>37680</v>
      </c>
      <c r="C4188" t="s">
        <v>49</v>
      </c>
      <c r="D4188" t="s">
        <v>37681</v>
      </c>
      <c r="E4188" t="s">
        <v>36018</v>
      </c>
      <c r="F4188" t="s">
        <v>37682</v>
      </c>
      <c r="G4188" t="s">
        <v>37683</v>
      </c>
      <c r="H4188" t="s">
        <v>37684</v>
      </c>
      <c r="I4188" t="s">
        <v>12119</v>
      </c>
      <c r="J4188" t="s">
        <v>7053</v>
      </c>
      <c r="K4188" t="s">
        <v>7054</v>
      </c>
      <c r="L4188" t="s">
        <v>60</v>
      </c>
      <c r="M4188" t="s">
        <v>5888</v>
      </c>
      <c r="N4188" t="s">
        <v>4972</v>
      </c>
      <c r="O4188" t="s">
        <v>7055</v>
      </c>
      <c r="Q4188" t="s">
        <v>14035</v>
      </c>
      <c r="R4188" t="str">
        <f t="shared" si="130"/>
        <v>奎文</v>
      </c>
      <c r="S4188" t="str">
        <f t="shared" si="131"/>
        <v>0108</v>
      </c>
    </row>
    <row r="4189" spans="1:19">
      <c r="A4189" t="s">
        <v>37685</v>
      </c>
      <c r="B4189" t="s">
        <v>37686</v>
      </c>
      <c r="C4189" t="s">
        <v>49</v>
      </c>
      <c r="D4189" t="s">
        <v>37687</v>
      </c>
      <c r="E4189" t="s">
        <v>36018</v>
      </c>
      <c r="F4189" t="s">
        <v>37688</v>
      </c>
      <c r="G4189" t="s">
        <v>37689</v>
      </c>
      <c r="H4189" t="s">
        <v>37690</v>
      </c>
      <c r="I4189" t="s">
        <v>12757</v>
      </c>
      <c r="J4189" t="s">
        <v>5316</v>
      </c>
      <c r="K4189" t="s">
        <v>5317</v>
      </c>
      <c r="L4189" t="s">
        <v>375</v>
      </c>
      <c r="M4189" t="s">
        <v>5318</v>
      </c>
      <c r="N4189" t="s">
        <v>4905</v>
      </c>
      <c r="O4189" t="s">
        <v>5319</v>
      </c>
      <c r="P4189" t="s">
        <v>37691</v>
      </c>
      <c r="Q4189" t="s">
        <v>37692</v>
      </c>
      <c r="R4189" t="str">
        <f t="shared" si="130"/>
        <v>昌邑</v>
      </c>
      <c r="S4189" t="str">
        <f t="shared" si="131"/>
        <v>0108</v>
      </c>
    </row>
    <row r="4190" spans="1:19">
      <c r="A4190" t="s">
        <v>37693</v>
      </c>
      <c r="B4190" t="s">
        <v>37694</v>
      </c>
      <c r="C4190" t="s">
        <v>49</v>
      </c>
      <c r="D4190" t="s">
        <v>37695</v>
      </c>
      <c r="E4190" t="s">
        <v>36010</v>
      </c>
      <c r="F4190" t="s">
        <v>37696</v>
      </c>
      <c r="G4190" t="s">
        <v>37697</v>
      </c>
      <c r="H4190" t="s">
        <v>37698</v>
      </c>
      <c r="I4190" t="s">
        <v>4785</v>
      </c>
      <c r="J4190" t="s">
        <v>11410</v>
      </c>
      <c r="K4190" t="s">
        <v>11411</v>
      </c>
      <c r="L4190" t="s">
        <v>105</v>
      </c>
      <c r="M4190" t="s">
        <v>5176</v>
      </c>
      <c r="N4190" t="s">
        <v>7890</v>
      </c>
      <c r="O4190" t="s">
        <v>11412</v>
      </c>
      <c r="P4190" t="s">
        <v>37699</v>
      </c>
      <c r="R4190" t="str">
        <f t="shared" si="130"/>
        <v>寿光</v>
      </c>
      <c r="S4190" t="str">
        <f t="shared" si="131"/>
        <v>0108</v>
      </c>
    </row>
    <row r="4191" spans="1:19">
      <c r="A4191" t="s">
        <v>37700</v>
      </c>
      <c r="B4191" t="s">
        <v>37701</v>
      </c>
      <c r="C4191" t="s">
        <v>49</v>
      </c>
      <c r="D4191" t="s">
        <v>37702</v>
      </c>
      <c r="E4191" t="s">
        <v>37703</v>
      </c>
      <c r="F4191" t="s">
        <v>37704</v>
      </c>
      <c r="G4191" t="s">
        <v>37705</v>
      </c>
      <c r="H4191" t="s">
        <v>37706</v>
      </c>
      <c r="I4191" t="s">
        <v>4955</v>
      </c>
      <c r="J4191" t="s">
        <v>6599</v>
      </c>
      <c r="K4191" t="s">
        <v>6600</v>
      </c>
      <c r="L4191" t="s">
        <v>77</v>
      </c>
      <c r="M4191" t="s">
        <v>5812</v>
      </c>
      <c r="N4191" t="s">
        <v>4832</v>
      </c>
      <c r="O4191" t="s">
        <v>6602</v>
      </c>
      <c r="P4191" t="s">
        <v>37707</v>
      </c>
      <c r="Q4191" t="s">
        <v>37708</v>
      </c>
      <c r="R4191" t="str">
        <f t="shared" si="130"/>
        <v>临朐</v>
      </c>
      <c r="S4191" t="str">
        <f t="shared" si="131"/>
        <v>0108</v>
      </c>
    </row>
    <row r="4192" spans="1:19">
      <c r="A4192" t="s">
        <v>37709</v>
      </c>
      <c r="B4192" t="s">
        <v>37710</v>
      </c>
      <c r="C4192" t="s">
        <v>49</v>
      </c>
      <c r="D4192" t="s">
        <v>37711</v>
      </c>
      <c r="E4192" t="s">
        <v>36018</v>
      </c>
      <c r="F4192" t="s">
        <v>37712</v>
      </c>
      <c r="G4192" t="s">
        <v>37713</v>
      </c>
      <c r="H4192" t="s">
        <v>37714</v>
      </c>
      <c r="I4192" t="s">
        <v>12119</v>
      </c>
      <c r="J4192" t="s">
        <v>5731</v>
      </c>
      <c r="K4192" t="s">
        <v>5732</v>
      </c>
      <c r="L4192" t="s">
        <v>77</v>
      </c>
      <c r="M4192" t="s">
        <v>5733</v>
      </c>
      <c r="N4192" t="s">
        <v>7890</v>
      </c>
      <c r="O4192" t="s">
        <v>5734</v>
      </c>
      <c r="P4192" t="s">
        <v>37715</v>
      </c>
      <c r="Q4192" t="s">
        <v>37716</v>
      </c>
      <c r="R4192" t="str">
        <f t="shared" si="130"/>
        <v>临朐</v>
      </c>
      <c r="S4192" t="str">
        <f t="shared" si="131"/>
        <v>0108</v>
      </c>
    </row>
    <row r="4193" spans="1:19">
      <c r="A4193" t="s">
        <v>37717</v>
      </c>
      <c r="B4193" t="s">
        <v>37718</v>
      </c>
      <c r="C4193" t="s">
        <v>49</v>
      </c>
      <c r="D4193" t="s">
        <v>37719</v>
      </c>
      <c r="E4193" t="s">
        <v>37720</v>
      </c>
      <c r="F4193" t="s">
        <v>37721</v>
      </c>
      <c r="G4193" t="s">
        <v>37722</v>
      </c>
      <c r="H4193" t="s">
        <v>37710</v>
      </c>
      <c r="I4193" t="s">
        <v>12757</v>
      </c>
      <c r="J4193" t="s">
        <v>34274</v>
      </c>
      <c r="K4193" t="s">
        <v>34275</v>
      </c>
      <c r="L4193" t="s">
        <v>237</v>
      </c>
      <c r="M4193" t="s">
        <v>4868</v>
      </c>
      <c r="N4193" t="s">
        <v>5017</v>
      </c>
      <c r="O4193" t="s">
        <v>34276</v>
      </c>
      <c r="P4193" t="s">
        <v>37723</v>
      </c>
      <c r="R4193" t="str">
        <f t="shared" si="130"/>
        <v>潍城</v>
      </c>
      <c r="S4193" t="str">
        <f t="shared" si="131"/>
        <v>0108</v>
      </c>
    </row>
    <row r="4194" spans="1:19">
      <c r="A4194" t="s">
        <v>37724</v>
      </c>
      <c r="B4194" t="s">
        <v>37725</v>
      </c>
      <c r="C4194" t="s">
        <v>49</v>
      </c>
      <c r="D4194" t="s">
        <v>37726</v>
      </c>
      <c r="E4194" t="s">
        <v>36018</v>
      </c>
      <c r="F4194" t="s">
        <v>37727</v>
      </c>
      <c r="G4194" t="s">
        <v>37728</v>
      </c>
      <c r="H4194" t="s">
        <v>37729</v>
      </c>
      <c r="I4194" t="s">
        <v>12757</v>
      </c>
      <c r="J4194" t="s">
        <v>4992</v>
      </c>
      <c r="K4194" t="s">
        <v>4993</v>
      </c>
      <c r="L4194" t="s">
        <v>123</v>
      </c>
      <c r="M4194" t="s">
        <v>4994</v>
      </c>
      <c r="N4194" t="s">
        <v>5487</v>
      </c>
      <c r="O4194" t="s">
        <v>4995</v>
      </c>
      <c r="P4194" t="s">
        <v>37730</v>
      </c>
      <c r="Q4194" t="s">
        <v>37731</v>
      </c>
      <c r="R4194" t="str">
        <f t="shared" si="130"/>
        <v>诸城</v>
      </c>
      <c r="S4194" t="str">
        <f t="shared" si="131"/>
        <v>0108</v>
      </c>
    </row>
    <row r="4195" spans="1:19">
      <c r="A4195" t="s">
        <v>37732</v>
      </c>
      <c r="B4195" t="s">
        <v>37733</v>
      </c>
      <c r="C4195" t="s">
        <v>49</v>
      </c>
      <c r="D4195" t="s">
        <v>37734</v>
      </c>
      <c r="E4195" t="s">
        <v>36018</v>
      </c>
      <c r="F4195" t="s">
        <v>37735</v>
      </c>
      <c r="G4195" t="s">
        <v>37736</v>
      </c>
      <c r="H4195" t="s">
        <v>37737</v>
      </c>
      <c r="I4195" t="s">
        <v>12500</v>
      </c>
      <c r="J4195" t="s">
        <v>7042</v>
      </c>
      <c r="K4195" t="s">
        <v>7043</v>
      </c>
      <c r="L4195" t="s">
        <v>60</v>
      </c>
      <c r="M4195" t="s">
        <v>4904</v>
      </c>
      <c r="N4195" t="s">
        <v>5030</v>
      </c>
      <c r="O4195" t="s">
        <v>7044</v>
      </c>
      <c r="P4195" t="s">
        <v>37738</v>
      </c>
      <c r="Q4195" t="s">
        <v>37739</v>
      </c>
      <c r="R4195" t="str">
        <f t="shared" si="130"/>
        <v>奎文</v>
      </c>
      <c r="S4195" t="str">
        <f t="shared" si="131"/>
        <v>0108</v>
      </c>
    </row>
    <row r="4196" spans="1:19">
      <c r="A4196" t="s">
        <v>37740</v>
      </c>
      <c r="B4196" t="s">
        <v>37741</v>
      </c>
      <c r="C4196" t="s">
        <v>49</v>
      </c>
      <c r="D4196" t="s">
        <v>37742</v>
      </c>
      <c r="E4196" t="s">
        <v>36010</v>
      </c>
      <c r="F4196" t="s">
        <v>37743</v>
      </c>
      <c r="G4196" t="s">
        <v>37744</v>
      </c>
      <c r="H4196" t="s">
        <v>37745</v>
      </c>
      <c r="I4196" t="s">
        <v>4852</v>
      </c>
      <c r="J4196" t="s">
        <v>9995</v>
      </c>
      <c r="K4196" t="s">
        <v>9996</v>
      </c>
      <c r="L4196" t="s">
        <v>77</v>
      </c>
      <c r="M4196" t="s">
        <v>5145</v>
      </c>
      <c r="N4196" t="s">
        <v>4845</v>
      </c>
      <c r="O4196" t="s">
        <v>9997</v>
      </c>
      <c r="P4196" t="s">
        <v>37746</v>
      </c>
      <c r="Q4196" t="s">
        <v>37747</v>
      </c>
      <c r="R4196" t="str">
        <f t="shared" si="130"/>
        <v>临朐</v>
      </c>
      <c r="S4196" t="str">
        <f t="shared" si="131"/>
        <v>0108</v>
      </c>
    </row>
    <row r="4197" spans="1:19">
      <c r="A4197" t="s">
        <v>37748</v>
      </c>
      <c r="B4197" t="s">
        <v>37749</v>
      </c>
      <c r="C4197" t="s">
        <v>49</v>
      </c>
      <c r="D4197" t="s">
        <v>37750</v>
      </c>
      <c r="E4197" t="s">
        <v>36010</v>
      </c>
      <c r="F4197" t="s">
        <v>37751</v>
      </c>
      <c r="G4197" t="s">
        <v>37752</v>
      </c>
      <c r="H4197" t="s">
        <v>37753</v>
      </c>
      <c r="I4197" t="s">
        <v>4852</v>
      </c>
      <c r="J4197" t="s">
        <v>8984</v>
      </c>
      <c r="K4197" t="s">
        <v>8985</v>
      </c>
      <c r="L4197" t="s">
        <v>60</v>
      </c>
      <c r="M4197" t="s">
        <v>5511</v>
      </c>
      <c r="N4197" t="s">
        <v>4905</v>
      </c>
      <c r="O4197" t="s">
        <v>8986</v>
      </c>
      <c r="P4197" t="s">
        <v>37754</v>
      </c>
      <c r="Q4197" t="s">
        <v>37755</v>
      </c>
      <c r="R4197" t="str">
        <f t="shared" si="130"/>
        <v>奎文</v>
      </c>
      <c r="S4197" t="str">
        <f t="shared" si="131"/>
        <v>0108</v>
      </c>
    </row>
    <row r="4198" spans="1:19">
      <c r="A4198" t="s">
        <v>37756</v>
      </c>
      <c r="B4198" t="s">
        <v>37757</v>
      </c>
      <c r="C4198" t="s">
        <v>49</v>
      </c>
      <c r="D4198" t="s">
        <v>37758</v>
      </c>
      <c r="E4198" t="s">
        <v>36793</v>
      </c>
      <c r="F4198" t="s">
        <v>37759</v>
      </c>
      <c r="G4198" t="s">
        <v>37760</v>
      </c>
      <c r="H4198" t="s">
        <v>37655</v>
      </c>
      <c r="I4198" t="s">
        <v>4828</v>
      </c>
      <c r="J4198" t="s">
        <v>12489</v>
      </c>
      <c r="K4198" t="s">
        <v>12490</v>
      </c>
      <c r="L4198" t="s">
        <v>60</v>
      </c>
      <c r="M4198" t="s">
        <v>5999</v>
      </c>
      <c r="N4198" t="s">
        <v>4972</v>
      </c>
      <c r="O4198" t="s">
        <v>12491</v>
      </c>
      <c r="P4198" t="s">
        <v>37761</v>
      </c>
      <c r="R4198" t="str">
        <f t="shared" si="130"/>
        <v>奎文</v>
      </c>
      <c r="S4198" t="str">
        <f t="shared" si="131"/>
        <v>0108</v>
      </c>
    </row>
    <row r="4199" spans="1:19">
      <c r="A4199" t="s">
        <v>37762</v>
      </c>
      <c r="B4199" t="s">
        <v>37763</v>
      </c>
      <c r="C4199" t="s">
        <v>49</v>
      </c>
      <c r="D4199" t="s">
        <v>37764</v>
      </c>
      <c r="E4199" t="s">
        <v>36010</v>
      </c>
      <c r="F4199" t="s">
        <v>37765</v>
      </c>
      <c r="G4199" t="s">
        <v>37766</v>
      </c>
      <c r="H4199" t="s">
        <v>37767</v>
      </c>
      <c r="I4199" t="s">
        <v>6877</v>
      </c>
      <c r="J4199" t="s">
        <v>8450</v>
      </c>
      <c r="K4199" t="s">
        <v>8451</v>
      </c>
      <c r="L4199" t="s">
        <v>60</v>
      </c>
      <c r="M4199" t="s">
        <v>5888</v>
      </c>
      <c r="N4199" t="s">
        <v>4892</v>
      </c>
      <c r="O4199" t="s">
        <v>8452</v>
      </c>
      <c r="P4199" t="s">
        <v>37768</v>
      </c>
      <c r="R4199" t="str">
        <f t="shared" si="130"/>
        <v>奎文</v>
      </c>
      <c r="S4199" t="str">
        <f t="shared" si="131"/>
        <v>0108</v>
      </c>
    </row>
    <row r="4200" spans="1:19">
      <c r="A4200" t="s">
        <v>37769</v>
      </c>
      <c r="B4200" t="s">
        <v>37770</v>
      </c>
      <c r="C4200" t="s">
        <v>49</v>
      </c>
      <c r="D4200" t="s">
        <v>37771</v>
      </c>
      <c r="E4200" t="s">
        <v>36010</v>
      </c>
      <c r="F4200" t="s">
        <v>37772</v>
      </c>
      <c r="G4200" t="s">
        <v>37773</v>
      </c>
      <c r="H4200" t="s">
        <v>37774</v>
      </c>
      <c r="I4200" t="s">
        <v>4955</v>
      </c>
      <c r="J4200" t="s">
        <v>6172</v>
      </c>
      <c r="K4200" t="s">
        <v>6173</v>
      </c>
      <c r="L4200" t="s">
        <v>95</v>
      </c>
      <c r="M4200" t="s">
        <v>5042</v>
      </c>
      <c r="N4200" t="s">
        <v>5699</v>
      </c>
      <c r="O4200" t="s">
        <v>6175</v>
      </c>
      <c r="P4200" t="s">
        <v>37775</v>
      </c>
      <c r="Q4200" t="s">
        <v>37776</v>
      </c>
      <c r="R4200" t="str">
        <f t="shared" si="130"/>
        <v>安丘</v>
      </c>
      <c r="S4200" t="str">
        <f t="shared" si="131"/>
        <v>0108</v>
      </c>
    </row>
    <row r="4201" spans="1:19">
      <c r="A4201" t="s">
        <v>37777</v>
      </c>
      <c r="B4201" t="s">
        <v>37778</v>
      </c>
      <c r="C4201" t="s">
        <v>49</v>
      </c>
      <c r="D4201" t="s">
        <v>37779</v>
      </c>
      <c r="E4201" t="s">
        <v>36010</v>
      </c>
      <c r="F4201" t="s">
        <v>37780</v>
      </c>
      <c r="G4201" t="s">
        <v>37781</v>
      </c>
      <c r="H4201" t="s">
        <v>37782</v>
      </c>
      <c r="I4201" t="s">
        <v>4785</v>
      </c>
      <c r="J4201" t="s">
        <v>6172</v>
      </c>
      <c r="K4201" t="s">
        <v>6173</v>
      </c>
      <c r="L4201" t="s">
        <v>95</v>
      </c>
      <c r="M4201" t="s">
        <v>5042</v>
      </c>
      <c r="N4201" t="s">
        <v>10250</v>
      </c>
      <c r="O4201" t="s">
        <v>6175</v>
      </c>
      <c r="P4201" t="s">
        <v>37783</v>
      </c>
      <c r="Q4201" t="s">
        <v>37784</v>
      </c>
      <c r="R4201" t="str">
        <f t="shared" si="130"/>
        <v>安丘</v>
      </c>
      <c r="S4201" t="str">
        <f t="shared" si="131"/>
        <v>0108</v>
      </c>
    </row>
    <row r="4202" spans="1:19">
      <c r="A4202" t="s">
        <v>1930</v>
      </c>
      <c r="B4202" t="s">
        <v>37785</v>
      </c>
      <c r="C4202" t="s">
        <v>49</v>
      </c>
      <c r="D4202" t="s">
        <v>37786</v>
      </c>
      <c r="E4202" t="s">
        <v>36010</v>
      </c>
      <c r="F4202" t="s">
        <v>37787</v>
      </c>
      <c r="G4202" t="s">
        <v>1928</v>
      </c>
      <c r="H4202" t="s">
        <v>37788</v>
      </c>
      <c r="I4202" t="s">
        <v>4852</v>
      </c>
      <c r="J4202" t="s">
        <v>5636</v>
      </c>
      <c r="K4202" t="s">
        <v>5637</v>
      </c>
      <c r="L4202" t="s">
        <v>105</v>
      </c>
      <c r="M4202" t="s">
        <v>5638</v>
      </c>
      <c r="N4202" t="s">
        <v>5056</v>
      </c>
      <c r="O4202" t="s">
        <v>5639</v>
      </c>
      <c r="P4202" t="s">
        <v>37789</v>
      </c>
      <c r="Q4202" t="s">
        <v>37790</v>
      </c>
      <c r="R4202" t="str">
        <f t="shared" si="130"/>
        <v>寿光</v>
      </c>
      <c r="S4202" t="str">
        <f t="shared" si="131"/>
        <v>0108</v>
      </c>
    </row>
    <row r="4203" spans="1:19">
      <c r="A4203" t="s">
        <v>37791</v>
      </c>
      <c r="B4203" t="s">
        <v>37792</v>
      </c>
      <c r="C4203" t="s">
        <v>49</v>
      </c>
      <c r="D4203" t="s">
        <v>37793</v>
      </c>
      <c r="E4203" t="s">
        <v>36010</v>
      </c>
      <c r="F4203" t="s">
        <v>37794</v>
      </c>
      <c r="G4203" t="s">
        <v>37795</v>
      </c>
      <c r="H4203" t="s">
        <v>37796</v>
      </c>
      <c r="I4203" t="s">
        <v>4785</v>
      </c>
      <c r="J4203" t="s">
        <v>6792</v>
      </c>
      <c r="K4203" t="s">
        <v>6793</v>
      </c>
      <c r="L4203" t="s">
        <v>77</v>
      </c>
      <c r="M4203" t="s">
        <v>5295</v>
      </c>
      <c r="N4203" t="s">
        <v>4881</v>
      </c>
      <c r="O4203" t="s">
        <v>6795</v>
      </c>
      <c r="P4203" t="s">
        <v>37797</v>
      </c>
      <c r="Q4203" t="s">
        <v>37798</v>
      </c>
      <c r="R4203" t="str">
        <f t="shared" si="130"/>
        <v>临朐</v>
      </c>
      <c r="S4203" t="str">
        <f t="shared" si="131"/>
        <v>0108</v>
      </c>
    </row>
    <row r="4204" spans="1:19">
      <c r="A4204" t="s">
        <v>37799</v>
      </c>
      <c r="B4204" t="s">
        <v>37800</v>
      </c>
      <c r="C4204" t="s">
        <v>49</v>
      </c>
      <c r="D4204" t="s">
        <v>37801</v>
      </c>
      <c r="E4204" t="s">
        <v>36010</v>
      </c>
      <c r="F4204" t="s">
        <v>37802</v>
      </c>
      <c r="G4204" t="s">
        <v>37803</v>
      </c>
      <c r="H4204" t="s">
        <v>37804</v>
      </c>
      <c r="I4204" t="s">
        <v>5407</v>
      </c>
      <c r="J4204" t="s">
        <v>6664</v>
      </c>
      <c r="K4204" t="s">
        <v>6665</v>
      </c>
      <c r="L4204" t="s">
        <v>60</v>
      </c>
      <c r="M4204" t="s">
        <v>5511</v>
      </c>
      <c r="N4204" t="s">
        <v>4933</v>
      </c>
      <c r="O4204" t="s">
        <v>6666</v>
      </c>
      <c r="P4204" t="s">
        <v>37805</v>
      </c>
      <c r="Q4204" t="s">
        <v>37806</v>
      </c>
      <c r="R4204" t="str">
        <f t="shared" si="130"/>
        <v>奎文</v>
      </c>
      <c r="S4204" t="str">
        <f t="shared" si="131"/>
        <v>0108</v>
      </c>
    </row>
    <row r="4205" spans="1:19">
      <c r="A4205" t="s">
        <v>1826</v>
      </c>
      <c r="B4205" t="s">
        <v>37807</v>
      </c>
      <c r="C4205" t="s">
        <v>49</v>
      </c>
      <c r="D4205" t="s">
        <v>37808</v>
      </c>
      <c r="E4205" t="s">
        <v>36018</v>
      </c>
      <c r="F4205" t="s">
        <v>37809</v>
      </c>
      <c r="G4205" t="s">
        <v>1824</v>
      </c>
      <c r="H4205" t="s">
        <v>37810</v>
      </c>
      <c r="I4205" t="s">
        <v>12119</v>
      </c>
      <c r="J4205" t="s">
        <v>5155</v>
      </c>
      <c r="K4205" t="s">
        <v>5156</v>
      </c>
      <c r="L4205" t="s">
        <v>237</v>
      </c>
      <c r="M4205" t="s">
        <v>4971</v>
      </c>
      <c r="N4205" t="s">
        <v>5421</v>
      </c>
      <c r="O4205" t="s">
        <v>5157</v>
      </c>
      <c r="P4205" t="s">
        <v>37811</v>
      </c>
      <c r="R4205" t="str">
        <f t="shared" si="130"/>
        <v>潍城</v>
      </c>
      <c r="S4205" t="str">
        <f t="shared" si="131"/>
        <v>0108</v>
      </c>
    </row>
    <row r="4206" spans="1:19">
      <c r="A4206" t="s">
        <v>37812</v>
      </c>
      <c r="B4206" t="s">
        <v>37813</v>
      </c>
      <c r="C4206" t="s">
        <v>49</v>
      </c>
      <c r="D4206" t="s">
        <v>37814</v>
      </c>
      <c r="E4206" t="s">
        <v>37815</v>
      </c>
      <c r="F4206" t="s">
        <v>37816</v>
      </c>
      <c r="G4206" t="s">
        <v>37817</v>
      </c>
      <c r="H4206" t="s">
        <v>37818</v>
      </c>
      <c r="I4206" t="s">
        <v>12119</v>
      </c>
      <c r="J4206" t="s">
        <v>6782</v>
      </c>
      <c r="K4206" t="s">
        <v>6783</v>
      </c>
      <c r="L4206" t="s">
        <v>105</v>
      </c>
      <c r="M4206" t="s">
        <v>5224</v>
      </c>
      <c r="N4206" t="s">
        <v>5112</v>
      </c>
      <c r="O4206" t="s">
        <v>6784</v>
      </c>
      <c r="P4206" t="s">
        <v>37819</v>
      </c>
      <c r="R4206" t="str">
        <f t="shared" si="130"/>
        <v>寿光</v>
      </c>
      <c r="S4206" t="str">
        <f t="shared" si="131"/>
        <v>0108</v>
      </c>
    </row>
    <row r="4207" spans="1:19">
      <c r="A4207" t="s">
        <v>37820</v>
      </c>
      <c r="B4207" t="s">
        <v>37821</v>
      </c>
      <c r="C4207" t="s">
        <v>49</v>
      </c>
      <c r="D4207" t="s">
        <v>37822</v>
      </c>
      <c r="E4207" t="s">
        <v>36010</v>
      </c>
      <c r="F4207" t="s">
        <v>37823</v>
      </c>
      <c r="G4207" t="s">
        <v>37824</v>
      </c>
      <c r="H4207" t="s">
        <v>37825</v>
      </c>
      <c r="I4207" t="s">
        <v>17145</v>
      </c>
      <c r="J4207" t="s">
        <v>9438</v>
      </c>
      <c r="K4207" t="s">
        <v>12306</v>
      </c>
      <c r="L4207" t="s">
        <v>237</v>
      </c>
      <c r="M4207" t="s">
        <v>5247</v>
      </c>
      <c r="N4207" t="s">
        <v>4946</v>
      </c>
      <c r="O4207" t="s">
        <v>12307</v>
      </c>
      <c r="P4207" t="s">
        <v>37826</v>
      </c>
      <c r="R4207" t="str">
        <f t="shared" si="130"/>
        <v>潍城</v>
      </c>
      <c r="S4207" t="str">
        <f t="shared" si="131"/>
        <v>0108</v>
      </c>
    </row>
    <row r="4208" spans="1:19">
      <c r="A4208" t="s">
        <v>37827</v>
      </c>
      <c r="B4208" t="s">
        <v>37828</v>
      </c>
      <c r="C4208" t="s">
        <v>49</v>
      </c>
      <c r="D4208" t="s">
        <v>37829</v>
      </c>
      <c r="E4208" t="s">
        <v>36018</v>
      </c>
      <c r="F4208" t="s">
        <v>37830</v>
      </c>
      <c r="G4208" t="s">
        <v>37831</v>
      </c>
      <c r="H4208" t="s">
        <v>37832</v>
      </c>
      <c r="I4208" t="s">
        <v>12119</v>
      </c>
      <c r="J4208" t="s">
        <v>20676</v>
      </c>
      <c r="K4208" t="s">
        <v>20677</v>
      </c>
      <c r="L4208" t="s">
        <v>114</v>
      </c>
      <c r="M4208" t="s">
        <v>20678</v>
      </c>
      <c r="N4208" t="s">
        <v>8593</v>
      </c>
      <c r="O4208" t="s">
        <v>20679</v>
      </c>
      <c r="P4208" t="s">
        <v>37833</v>
      </c>
      <c r="R4208" t="str">
        <f t="shared" si="130"/>
        <v>高密</v>
      </c>
      <c r="S4208" t="str">
        <f t="shared" si="131"/>
        <v>0108</v>
      </c>
    </row>
    <row r="4209" spans="1:19">
      <c r="A4209" t="s">
        <v>37834</v>
      </c>
      <c r="B4209" t="s">
        <v>37835</v>
      </c>
      <c r="C4209" t="s">
        <v>49</v>
      </c>
      <c r="D4209" t="s">
        <v>37836</v>
      </c>
      <c r="E4209" t="s">
        <v>36279</v>
      </c>
      <c r="F4209" t="s">
        <v>37837</v>
      </c>
      <c r="G4209" t="s">
        <v>37838</v>
      </c>
      <c r="H4209" t="s">
        <v>37839</v>
      </c>
      <c r="I4209" t="s">
        <v>4955</v>
      </c>
      <c r="J4209" t="s">
        <v>5122</v>
      </c>
      <c r="K4209" t="s">
        <v>5123</v>
      </c>
      <c r="O4209" t="s">
        <v>5124</v>
      </c>
      <c r="R4209" t="str">
        <f t="shared" si="130"/>
        <v/>
      </c>
      <c r="S4209" t="str">
        <f t="shared" si="131"/>
        <v>0108</v>
      </c>
    </row>
    <row r="4210" spans="1:19">
      <c r="A4210" t="s">
        <v>37840</v>
      </c>
      <c r="B4210" t="s">
        <v>37841</v>
      </c>
      <c r="C4210" t="s">
        <v>49</v>
      </c>
      <c r="D4210" t="s">
        <v>37842</v>
      </c>
      <c r="E4210" t="s">
        <v>36018</v>
      </c>
      <c r="F4210" t="s">
        <v>37843</v>
      </c>
      <c r="G4210" t="s">
        <v>37844</v>
      </c>
      <c r="H4210" t="s">
        <v>37845</v>
      </c>
      <c r="I4210" t="s">
        <v>12844</v>
      </c>
      <c r="J4210" t="s">
        <v>8450</v>
      </c>
      <c r="K4210" t="s">
        <v>8451</v>
      </c>
      <c r="L4210" t="s">
        <v>60</v>
      </c>
      <c r="M4210" t="s">
        <v>5888</v>
      </c>
      <c r="N4210" t="s">
        <v>5451</v>
      </c>
      <c r="O4210" t="s">
        <v>8452</v>
      </c>
      <c r="P4210" t="s">
        <v>37846</v>
      </c>
      <c r="R4210" t="str">
        <f t="shared" si="130"/>
        <v>奎文</v>
      </c>
      <c r="S4210" t="str">
        <f t="shared" si="131"/>
        <v>0108</v>
      </c>
    </row>
    <row r="4211" spans="1:19">
      <c r="A4211" t="s">
        <v>37847</v>
      </c>
      <c r="B4211" t="s">
        <v>37848</v>
      </c>
      <c r="C4211" t="s">
        <v>49</v>
      </c>
      <c r="D4211" t="s">
        <v>37849</v>
      </c>
      <c r="E4211" t="s">
        <v>36010</v>
      </c>
      <c r="F4211" t="s">
        <v>37850</v>
      </c>
      <c r="G4211" t="s">
        <v>37851</v>
      </c>
      <c r="H4211" t="s">
        <v>37852</v>
      </c>
      <c r="I4211" t="s">
        <v>4785</v>
      </c>
      <c r="J4211" t="s">
        <v>9734</v>
      </c>
      <c r="K4211" t="s">
        <v>9735</v>
      </c>
      <c r="L4211" t="s">
        <v>60</v>
      </c>
      <c r="M4211" t="s">
        <v>4904</v>
      </c>
      <c r="N4211" t="s">
        <v>5112</v>
      </c>
      <c r="O4211" t="s">
        <v>9736</v>
      </c>
      <c r="P4211" t="s">
        <v>37853</v>
      </c>
      <c r="Q4211" t="s">
        <v>37854</v>
      </c>
      <c r="R4211" t="str">
        <f t="shared" si="130"/>
        <v>奎文</v>
      </c>
      <c r="S4211" t="str">
        <f t="shared" si="131"/>
        <v>0108</v>
      </c>
    </row>
    <row r="4212" spans="1:19">
      <c r="A4212" t="s">
        <v>37855</v>
      </c>
      <c r="B4212" t="s">
        <v>37856</v>
      </c>
      <c r="C4212" t="s">
        <v>49</v>
      </c>
      <c r="D4212" t="s">
        <v>37857</v>
      </c>
      <c r="E4212" t="s">
        <v>36010</v>
      </c>
      <c r="F4212" t="s">
        <v>37858</v>
      </c>
      <c r="G4212" t="s">
        <v>37859</v>
      </c>
      <c r="H4212" t="s">
        <v>37860</v>
      </c>
      <c r="I4212" t="s">
        <v>4785</v>
      </c>
      <c r="J4212" t="s">
        <v>6401</v>
      </c>
      <c r="K4212" t="s">
        <v>6402</v>
      </c>
      <c r="L4212" t="s">
        <v>105</v>
      </c>
      <c r="M4212" t="s">
        <v>5224</v>
      </c>
      <c r="N4212" t="s">
        <v>5699</v>
      </c>
      <c r="O4212" t="s">
        <v>6403</v>
      </c>
      <c r="P4212" t="s">
        <v>37861</v>
      </c>
      <c r="R4212" t="str">
        <f t="shared" si="130"/>
        <v>寿光</v>
      </c>
      <c r="S4212" t="str">
        <f t="shared" si="131"/>
        <v>0108</v>
      </c>
    </row>
    <row r="4213" spans="1:19">
      <c r="A4213" t="s">
        <v>37862</v>
      </c>
      <c r="B4213" t="s">
        <v>37863</v>
      </c>
      <c r="C4213" t="s">
        <v>49</v>
      </c>
      <c r="D4213" t="s">
        <v>37864</v>
      </c>
      <c r="E4213" t="s">
        <v>36010</v>
      </c>
      <c r="F4213" t="s">
        <v>37865</v>
      </c>
      <c r="G4213" t="s">
        <v>37866</v>
      </c>
      <c r="H4213" t="s">
        <v>37867</v>
      </c>
      <c r="I4213" t="s">
        <v>4828</v>
      </c>
      <c r="J4213" t="s">
        <v>10465</v>
      </c>
      <c r="K4213" t="s">
        <v>10466</v>
      </c>
      <c r="L4213" t="s">
        <v>123</v>
      </c>
      <c r="M4213" t="s">
        <v>4932</v>
      </c>
      <c r="N4213" t="s">
        <v>5248</v>
      </c>
      <c r="O4213" t="s">
        <v>10467</v>
      </c>
      <c r="P4213" t="s">
        <v>37868</v>
      </c>
      <c r="R4213" t="str">
        <f t="shared" si="130"/>
        <v>诸城</v>
      </c>
      <c r="S4213" t="str">
        <f t="shared" si="131"/>
        <v>0108</v>
      </c>
    </row>
    <row r="4214" spans="1:19">
      <c r="A4214" t="s">
        <v>37869</v>
      </c>
      <c r="B4214" t="s">
        <v>37870</v>
      </c>
      <c r="C4214" t="s">
        <v>49</v>
      </c>
      <c r="D4214" t="s">
        <v>37871</v>
      </c>
      <c r="E4214" t="s">
        <v>36010</v>
      </c>
      <c r="F4214" t="s">
        <v>32005</v>
      </c>
      <c r="G4214" t="s">
        <v>32006</v>
      </c>
      <c r="H4214" t="s">
        <v>37872</v>
      </c>
      <c r="I4214" t="s">
        <v>4852</v>
      </c>
      <c r="J4214" t="s">
        <v>5408</v>
      </c>
      <c r="K4214" t="s">
        <v>4280</v>
      </c>
      <c r="L4214" t="s">
        <v>375</v>
      </c>
      <c r="M4214" t="s">
        <v>5409</v>
      </c>
      <c r="N4214" t="s">
        <v>4881</v>
      </c>
      <c r="O4214" t="s">
        <v>5410</v>
      </c>
      <c r="Q4214" t="s">
        <v>32008</v>
      </c>
      <c r="R4214" t="str">
        <f t="shared" si="130"/>
        <v>昌邑</v>
      </c>
      <c r="S4214" t="str">
        <f t="shared" si="131"/>
        <v>0108</v>
      </c>
    </row>
    <row r="4215" spans="1:19">
      <c r="A4215" t="s">
        <v>37873</v>
      </c>
      <c r="B4215" t="s">
        <v>37874</v>
      </c>
      <c r="C4215" t="s">
        <v>49</v>
      </c>
      <c r="D4215" t="s">
        <v>37875</v>
      </c>
      <c r="E4215" t="s">
        <v>36010</v>
      </c>
      <c r="F4215" t="s">
        <v>37876</v>
      </c>
      <c r="G4215" t="s">
        <v>37877</v>
      </c>
      <c r="H4215" t="s">
        <v>37878</v>
      </c>
      <c r="I4215" t="s">
        <v>4813</v>
      </c>
      <c r="J4215" t="s">
        <v>8015</v>
      </c>
      <c r="K4215" t="s">
        <v>8016</v>
      </c>
      <c r="L4215" t="s">
        <v>105</v>
      </c>
      <c r="M4215" t="s">
        <v>5197</v>
      </c>
      <c r="N4215" t="s">
        <v>4789</v>
      </c>
      <c r="O4215" t="s">
        <v>8017</v>
      </c>
      <c r="P4215" t="s">
        <v>37879</v>
      </c>
      <c r="Q4215" t="s">
        <v>37880</v>
      </c>
      <c r="R4215" t="str">
        <f t="shared" si="130"/>
        <v>寿光</v>
      </c>
      <c r="S4215" t="str">
        <f t="shared" si="131"/>
        <v>0108</v>
      </c>
    </row>
    <row r="4216" spans="1:19">
      <c r="A4216" t="s">
        <v>37881</v>
      </c>
      <c r="B4216" t="s">
        <v>37882</v>
      </c>
      <c r="C4216" t="s">
        <v>49</v>
      </c>
      <c r="D4216" t="s">
        <v>37883</v>
      </c>
      <c r="E4216" t="s">
        <v>37884</v>
      </c>
      <c r="F4216" t="s">
        <v>37885</v>
      </c>
      <c r="G4216" t="s">
        <v>37886</v>
      </c>
      <c r="H4216" t="s">
        <v>37887</v>
      </c>
      <c r="I4216" t="s">
        <v>5282</v>
      </c>
      <c r="J4216" t="s">
        <v>4916</v>
      </c>
      <c r="K4216" t="s">
        <v>4917</v>
      </c>
      <c r="L4216" t="s">
        <v>114</v>
      </c>
      <c r="M4216" t="s">
        <v>4918</v>
      </c>
      <c r="N4216" t="s">
        <v>5421</v>
      </c>
      <c r="O4216" t="s">
        <v>4920</v>
      </c>
      <c r="P4216" t="s">
        <v>37888</v>
      </c>
      <c r="R4216" t="str">
        <f t="shared" si="130"/>
        <v>高密</v>
      </c>
      <c r="S4216" t="str">
        <f t="shared" si="131"/>
        <v>0108</v>
      </c>
    </row>
    <row r="4217" spans="1:19">
      <c r="A4217" t="s">
        <v>37889</v>
      </c>
      <c r="B4217" t="s">
        <v>37890</v>
      </c>
      <c r="C4217" t="s">
        <v>49</v>
      </c>
      <c r="D4217" t="s">
        <v>37891</v>
      </c>
      <c r="E4217" t="s">
        <v>36018</v>
      </c>
      <c r="F4217" t="s">
        <v>37892</v>
      </c>
      <c r="G4217" t="s">
        <v>37893</v>
      </c>
      <c r="H4217" t="s">
        <v>37894</v>
      </c>
      <c r="I4217" t="s">
        <v>12757</v>
      </c>
      <c r="J4217" t="s">
        <v>10620</v>
      </c>
      <c r="K4217" t="s">
        <v>10621</v>
      </c>
      <c r="L4217" t="s">
        <v>60</v>
      </c>
      <c r="M4217" t="s">
        <v>5999</v>
      </c>
      <c r="N4217" t="s">
        <v>6601</v>
      </c>
      <c r="O4217" t="s">
        <v>10622</v>
      </c>
      <c r="P4217" t="s">
        <v>37895</v>
      </c>
      <c r="R4217" t="str">
        <f t="shared" si="130"/>
        <v>奎文</v>
      </c>
      <c r="S4217" t="str">
        <f t="shared" si="131"/>
        <v>0108</v>
      </c>
    </row>
    <row r="4218" spans="1:19">
      <c r="A4218" t="s">
        <v>37896</v>
      </c>
      <c r="B4218" t="s">
        <v>37897</v>
      </c>
      <c r="C4218" t="s">
        <v>49</v>
      </c>
      <c r="D4218" t="s">
        <v>37898</v>
      </c>
      <c r="E4218" t="s">
        <v>36010</v>
      </c>
      <c r="F4218" t="s">
        <v>37899</v>
      </c>
      <c r="G4218" t="s">
        <v>37900</v>
      </c>
      <c r="H4218" t="s">
        <v>37901</v>
      </c>
      <c r="I4218" t="s">
        <v>4785</v>
      </c>
      <c r="J4218" t="s">
        <v>8374</v>
      </c>
      <c r="K4218" t="s">
        <v>8375</v>
      </c>
      <c r="L4218" t="s">
        <v>95</v>
      </c>
      <c r="M4218" t="s">
        <v>5757</v>
      </c>
      <c r="N4218" t="s">
        <v>8072</v>
      </c>
      <c r="O4218" t="s">
        <v>8376</v>
      </c>
      <c r="P4218" t="s">
        <v>37902</v>
      </c>
      <c r="R4218" t="str">
        <f t="shared" si="130"/>
        <v>安丘</v>
      </c>
      <c r="S4218" t="str">
        <f t="shared" si="131"/>
        <v>0108</v>
      </c>
    </row>
    <row r="4219" spans="1:19">
      <c r="A4219" t="s">
        <v>37903</v>
      </c>
      <c r="B4219" t="s">
        <v>37904</v>
      </c>
      <c r="C4219" t="s">
        <v>49</v>
      </c>
      <c r="D4219" t="s">
        <v>37905</v>
      </c>
      <c r="E4219" t="s">
        <v>37906</v>
      </c>
      <c r="F4219" t="s">
        <v>37907</v>
      </c>
      <c r="G4219" t="s">
        <v>37908</v>
      </c>
      <c r="H4219" t="s">
        <v>37909</v>
      </c>
      <c r="I4219" t="s">
        <v>12119</v>
      </c>
      <c r="J4219" t="s">
        <v>9760</v>
      </c>
      <c r="K4219" t="s">
        <v>9761</v>
      </c>
      <c r="L4219" t="s">
        <v>60</v>
      </c>
      <c r="M4219" t="s">
        <v>5999</v>
      </c>
      <c r="N4219" t="s">
        <v>4905</v>
      </c>
      <c r="O4219" t="s">
        <v>9762</v>
      </c>
      <c r="P4219" t="s">
        <v>37910</v>
      </c>
      <c r="Q4219" t="s">
        <v>37911</v>
      </c>
      <c r="R4219" t="str">
        <f t="shared" si="130"/>
        <v>奎文</v>
      </c>
      <c r="S4219" t="str">
        <f t="shared" si="131"/>
        <v>0108</v>
      </c>
    </row>
    <row r="4220" spans="1:19">
      <c r="A4220" t="s">
        <v>37912</v>
      </c>
      <c r="B4220" t="s">
        <v>37913</v>
      </c>
      <c r="C4220" t="s">
        <v>49</v>
      </c>
      <c r="D4220" t="s">
        <v>37914</v>
      </c>
      <c r="E4220" t="s">
        <v>36010</v>
      </c>
      <c r="F4220" t="s">
        <v>37915</v>
      </c>
      <c r="G4220" t="s">
        <v>37916</v>
      </c>
      <c r="H4220" t="s">
        <v>37917</v>
      </c>
      <c r="I4220" t="s">
        <v>9437</v>
      </c>
      <c r="J4220" t="s">
        <v>5669</v>
      </c>
      <c r="K4220" t="s">
        <v>5670</v>
      </c>
      <c r="L4220" t="s">
        <v>60</v>
      </c>
      <c r="M4220" t="s">
        <v>5511</v>
      </c>
      <c r="N4220" t="s">
        <v>5960</v>
      </c>
      <c r="O4220" t="s">
        <v>5671</v>
      </c>
      <c r="P4220" t="s">
        <v>37918</v>
      </c>
      <c r="Q4220" t="s">
        <v>37919</v>
      </c>
      <c r="R4220" t="str">
        <f t="shared" si="130"/>
        <v>奎文</v>
      </c>
      <c r="S4220" t="str">
        <f t="shared" si="131"/>
        <v>0108</v>
      </c>
    </row>
    <row r="4221" spans="1:19">
      <c r="A4221" t="s">
        <v>37920</v>
      </c>
      <c r="B4221" t="s">
        <v>37921</v>
      </c>
      <c r="C4221" t="s">
        <v>49</v>
      </c>
      <c r="D4221" t="s">
        <v>37922</v>
      </c>
      <c r="E4221" t="s">
        <v>36018</v>
      </c>
      <c r="F4221" t="s">
        <v>37923</v>
      </c>
      <c r="G4221" t="s">
        <v>37924</v>
      </c>
      <c r="H4221" t="s">
        <v>37925</v>
      </c>
      <c r="I4221" t="s">
        <v>12119</v>
      </c>
      <c r="J4221" t="s">
        <v>5789</v>
      </c>
      <c r="K4221" t="s">
        <v>5790</v>
      </c>
      <c r="L4221" t="s">
        <v>1136</v>
      </c>
      <c r="M4221" t="s">
        <v>5791</v>
      </c>
      <c r="N4221" t="s">
        <v>5487</v>
      </c>
      <c r="O4221" t="s">
        <v>5792</v>
      </c>
      <c r="P4221" t="s">
        <v>37926</v>
      </c>
      <c r="Q4221" t="s">
        <v>37927</v>
      </c>
      <c r="R4221" t="str">
        <f t="shared" si="130"/>
        <v>昌乐</v>
      </c>
      <c r="S4221" t="str">
        <f t="shared" si="131"/>
        <v>0108</v>
      </c>
    </row>
    <row r="4222" spans="1:19">
      <c r="A4222" t="s">
        <v>37928</v>
      </c>
      <c r="B4222" t="s">
        <v>37929</v>
      </c>
      <c r="C4222" t="s">
        <v>49</v>
      </c>
      <c r="D4222" t="s">
        <v>37930</v>
      </c>
      <c r="E4222" t="s">
        <v>36018</v>
      </c>
      <c r="F4222" t="s">
        <v>37931</v>
      </c>
      <c r="G4222" t="s">
        <v>37932</v>
      </c>
      <c r="H4222" t="s">
        <v>37933</v>
      </c>
      <c r="I4222" t="s">
        <v>12119</v>
      </c>
      <c r="J4222" t="s">
        <v>4890</v>
      </c>
      <c r="K4222" t="s">
        <v>4891</v>
      </c>
      <c r="L4222" t="s">
        <v>50</v>
      </c>
      <c r="M4222" t="s">
        <v>4855</v>
      </c>
      <c r="N4222" t="s">
        <v>21870</v>
      </c>
      <c r="O4222" t="s">
        <v>4893</v>
      </c>
      <c r="Q4222" t="s">
        <v>37934</v>
      </c>
      <c r="R4222" t="str">
        <f t="shared" si="130"/>
        <v>青州</v>
      </c>
      <c r="S4222" t="str">
        <f t="shared" si="131"/>
        <v>0108</v>
      </c>
    </row>
    <row r="4223" spans="1:19">
      <c r="A4223" t="s">
        <v>37935</v>
      </c>
      <c r="B4223" t="s">
        <v>37936</v>
      </c>
      <c r="C4223" t="s">
        <v>49</v>
      </c>
      <c r="D4223" t="s">
        <v>37937</v>
      </c>
      <c r="E4223" t="s">
        <v>36010</v>
      </c>
      <c r="F4223" t="s">
        <v>37938</v>
      </c>
      <c r="G4223" t="s">
        <v>37939</v>
      </c>
      <c r="H4223" t="s">
        <v>37940</v>
      </c>
      <c r="I4223" t="s">
        <v>4785</v>
      </c>
      <c r="J4223" t="s">
        <v>10035</v>
      </c>
      <c r="K4223" t="s">
        <v>10036</v>
      </c>
      <c r="L4223" t="s">
        <v>1136</v>
      </c>
      <c r="M4223" t="s">
        <v>8945</v>
      </c>
      <c r="N4223" t="s">
        <v>13837</v>
      </c>
      <c r="O4223" t="s">
        <v>10037</v>
      </c>
      <c r="P4223" t="s">
        <v>37941</v>
      </c>
      <c r="R4223" t="str">
        <f t="shared" si="130"/>
        <v>昌乐</v>
      </c>
      <c r="S4223" t="str">
        <f t="shared" si="131"/>
        <v>0108</v>
      </c>
    </row>
    <row r="4224" spans="1:19">
      <c r="A4224" t="s">
        <v>37942</v>
      </c>
      <c r="B4224" t="s">
        <v>37943</v>
      </c>
      <c r="C4224" t="s">
        <v>49</v>
      </c>
      <c r="D4224" t="s">
        <v>37944</v>
      </c>
      <c r="E4224" t="s">
        <v>36018</v>
      </c>
      <c r="F4224" t="s">
        <v>37945</v>
      </c>
      <c r="G4224" t="s">
        <v>37946</v>
      </c>
      <c r="H4224" t="s">
        <v>37947</v>
      </c>
      <c r="I4224" t="s">
        <v>12119</v>
      </c>
      <c r="J4224" t="s">
        <v>12967</v>
      </c>
      <c r="K4224" t="s">
        <v>12968</v>
      </c>
      <c r="L4224" t="s">
        <v>114</v>
      </c>
      <c r="M4224" t="s">
        <v>5486</v>
      </c>
      <c r="N4224" t="s">
        <v>5112</v>
      </c>
      <c r="O4224" t="s">
        <v>12969</v>
      </c>
      <c r="P4224" t="s">
        <v>37948</v>
      </c>
      <c r="Q4224" t="s">
        <v>37949</v>
      </c>
      <c r="R4224" t="str">
        <f t="shared" si="130"/>
        <v>高密</v>
      </c>
      <c r="S4224" t="str">
        <f t="shared" si="131"/>
        <v>0108</v>
      </c>
    </row>
    <row r="4225" spans="1:19">
      <c r="A4225" t="s">
        <v>37950</v>
      </c>
      <c r="B4225" t="s">
        <v>37951</v>
      </c>
      <c r="C4225" t="s">
        <v>49</v>
      </c>
      <c r="D4225" t="s">
        <v>37952</v>
      </c>
      <c r="E4225" t="s">
        <v>36010</v>
      </c>
      <c r="F4225" t="s">
        <v>37953</v>
      </c>
      <c r="G4225" t="s">
        <v>37954</v>
      </c>
      <c r="H4225" t="s">
        <v>37955</v>
      </c>
      <c r="I4225" t="s">
        <v>4785</v>
      </c>
      <c r="J4225" t="s">
        <v>6792</v>
      </c>
      <c r="K4225" t="s">
        <v>6793</v>
      </c>
      <c r="L4225" t="s">
        <v>77</v>
      </c>
      <c r="M4225" t="s">
        <v>5295</v>
      </c>
      <c r="N4225" t="s">
        <v>4845</v>
      </c>
      <c r="O4225" t="s">
        <v>6795</v>
      </c>
      <c r="P4225" t="s">
        <v>37956</v>
      </c>
      <c r="Q4225" t="s">
        <v>37957</v>
      </c>
      <c r="R4225" t="str">
        <f t="shared" ref="R4225:R4288" si="132">IF(OR(LEFT(L4225,2)="高新"),"奎文",IF(LEFT(L4225,2)="峡山","坊子",IF(LEFT(L4225,2)="滨海","寒亭",LEFT(L4225,2))))</f>
        <v>临朐</v>
      </c>
      <c r="S4225" t="str">
        <f t="shared" ref="S4225:S4288" si="133">TEXT(B4225,"mmdd")</f>
        <v>0108</v>
      </c>
    </row>
    <row r="4226" spans="1:19">
      <c r="A4226" t="s">
        <v>37958</v>
      </c>
      <c r="B4226" t="s">
        <v>37959</v>
      </c>
      <c r="C4226" t="s">
        <v>49</v>
      </c>
      <c r="D4226" t="s">
        <v>37960</v>
      </c>
      <c r="E4226" t="s">
        <v>31453</v>
      </c>
      <c r="F4226" t="s">
        <v>37961</v>
      </c>
      <c r="G4226" t="s">
        <v>37962</v>
      </c>
      <c r="H4226" t="s">
        <v>37963</v>
      </c>
      <c r="I4226" t="s">
        <v>5822</v>
      </c>
      <c r="J4226" t="s">
        <v>17116</v>
      </c>
      <c r="K4226" t="s">
        <v>17117</v>
      </c>
      <c r="L4226" t="s">
        <v>237</v>
      </c>
      <c r="M4226" t="s">
        <v>4788</v>
      </c>
      <c r="N4226" t="s">
        <v>5017</v>
      </c>
      <c r="O4226" t="s">
        <v>17118</v>
      </c>
      <c r="P4226" t="s">
        <v>37964</v>
      </c>
      <c r="Q4226" t="s">
        <v>37965</v>
      </c>
      <c r="R4226" t="str">
        <f t="shared" si="132"/>
        <v>潍城</v>
      </c>
      <c r="S4226" t="str">
        <f t="shared" si="133"/>
        <v>0108</v>
      </c>
    </row>
    <row r="4227" spans="1:19">
      <c r="A4227" t="s">
        <v>37966</v>
      </c>
      <c r="B4227" t="s">
        <v>37967</v>
      </c>
      <c r="C4227" t="s">
        <v>49</v>
      </c>
      <c r="D4227" t="s">
        <v>37968</v>
      </c>
      <c r="E4227" t="s">
        <v>31453</v>
      </c>
      <c r="F4227" t="s">
        <v>37969</v>
      </c>
      <c r="G4227" t="s">
        <v>37970</v>
      </c>
      <c r="H4227" t="s">
        <v>37971</v>
      </c>
      <c r="I4227" t="s">
        <v>5541</v>
      </c>
      <c r="J4227" t="s">
        <v>8984</v>
      </c>
      <c r="K4227" t="s">
        <v>8985</v>
      </c>
      <c r="L4227" t="s">
        <v>60</v>
      </c>
      <c r="M4227" t="s">
        <v>5511</v>
      </c>
      <c r="N4227" t="s">
        <v>4905</v>
      </c>
      <c r="O4227" t="s">
        <v>8986</v>
      </c>
      <c r="P4227" t="s">
        <v>37972</v>
      </c>
      <c r="R4227" t="str">
        <f t="shared" si="132"/>
        <v>奎文</v>
      </c>
      <c r="S4227" t="str">
        <f t="shared" si="133"/>
        <v>0108</v>
      </c>
    </row>
    <row r="4228" spans="1:19">
      <c r="A4228" t="s">
        <v>1858</v>
      </c>
      <c r="B4228" t="s">
        <v>37973</v>
      </c>
      <c r="C4228" t="s">
        <v>49</v>
      </c>
      <c r="D4228" t="s">
        <v>37974</v>
      </c>
      <c r="E4228" t="s">
        <v>36018</v>
      </c>
      <c r="F4228" t="s">
        <v>37975</v>
      </c>
      <c r="G4228" t="s">
        <v>1856</v>
      </c>
      <c r="H4228" t="s">
        <v>37976</v>
      </c>
      <c r="I4228" t="s">
        <v>12119</v>
      </c>
      <c r="J4228" t="s">
        <v>9760</v>
      </c>
      <c r="K4228" t="s">
        <v>9761</v>
      </c>
      <c r="L4228" t="s">
        <v>60</v>
      </c>
      <c r="M4228" t="s">
        <v>5999</v>
      </c>
      <c r="N4228" t="s">
        <v>4972</v>
      </c>
      <c r="O4228" t="s">
        <v>9762</v>
      </c>
      <c r="P4228" t="s">
        <v>37977</v>
      </c>
      <c r="Q4228" t="s">
        <v>35858</v>
      </c>
      <c r="R4228" t="str">
        <f t="shared" si="132"/>
        <v>奎文</v>
      </c>
      <c r="S4228" t="str">
        <f t="shared" si="133"/>
        <v>0108</v>
      </c>
    </row>
    <row r="4229" spans="1:19">
      <c r="A4229" t="s">
        <v>37978</v>
      </c>
      <c r="B4229" t="s">
        <v>37979</v>
      </c>
      <c r="C4229" t="s">
        <v>49</v>
      </c>
      <c r="D4229" t="s">
        <v>37980</v>
      </c>
      <c r="E4229" t="s">
        <v>36010</v>
      </c>
      <c r="F4229" t="s">
        <v>37981</v>
      </c>
      <c r="G4229" t="s">
        <v>37982</v>
      </c>
      <c r="H4229" t="s">
        <v>37983</v>
      </c>
      <c r="I4229" t="s">
        <v>4813</v>
      </c>
      <c r="J4229" t="s">
        <v>7845</v>
      </c>
      <c r="K4229" t="s">
        <v>7846</v>
      </c>
      <c r="L4229" t="s">
        <v>60</v>
      </c>
      <c r="M4229" t="s">
        <v>4774</v>
      </c>
      <c r="O4229" t="s">
        <v>7847</v>
      </c>
      <c r="Q4229" t="s">
        <v>37984</v>
      </c>
      <c r="R4229" t="str">
        <f t="shared" si="132"/>
        <v>奎文</v>
      </c>
      <c r="S4229" t="str">
        <f t="shared" si="133"/>
        <v>0108</v>
      </c>
    </row>
    <row r="4230" spans="1:19">
      <c r="A4230" t="s">
        <v>37985</v>
      </c>
      <c r="B4230" t="s">
        <v>37986</v>
      </c>
      <c r="C4230" t="s">
        <v>49</v>
      </c>
      <c r="D4230" t="s">
        <v>37987</v>
      </c>
      <c r="E4230" t="s">
        <v>36010</v>
      </c>
      <c r="F4230" t="s">
        <v>37988</v>
      </c>
      <c r="G4230" t="s">
        <v>37989</v>
      </c>
      <c r="H4230" t="s">
        <v>37990</v>
      </c>
      <c r="I4230" t="s">
        <v>4852</v>
      </c>
      <c r="J4230" t="s">
        <v>8219</v>
      </c>
      <c r="K4230" t="s">
        <v>8220</v>
      </c>
      <c r="L4230" t="s">
        <v>123</v>
      </c>
      <c r="M4230" t="s">
        <v>4994</v>
      </c>
      <c r="N4230" t="s">
        <v>4933</v>
      </c>
      <c r="O4230" t="s">
        <v>8221</v>
      </c>
      <c r="P4230" t="s">
        <v>37991</v>
      </c>
      <c r="Q4230" t="s">
        <v>37992</v>
      </c>
      <c r="R4230" t="str">
        <f t="shared" si="132"/>
        <v>诸城</v>
      </c>
      <c r="S4230" t="str">
        <f t="shared" si="133"/>
        <v>0108</v>
      </c>
    </row>
    <row r="4231" spans="1:19">
      <c r="A4231" t="s">
        <v>37993</v>
      </c>
      <c r="B4231" t="s">
        <v>37994</v>
      </c>
      <c r="C4231" t="s">
        <v>49</v>
      </c>
      <c r="D4231" t="s">
        <v>37995</v>
      </c>
      <c r="E4231" t="s">
        <v>36010</v>
      </c>
      <c r="F4231" t="s">
        <v>37996</v>
      </c>
      <c r="G4231" t="s">
        <v>37997</v>
      </c>
      <c r="H4231" t="s">
        <v>37998</v>
      </c>
      <c r="I4231" t="s">
        <v>4813</v>
      </c>
      <c r="J4231" t="s">
        <v>5185</v>
      </c>
      <c r="K4231" t="s">
        <v>5186</v>
      </c>
      <c r="L4231" t="s">
        <v>237</v>
      </c>
      <c r="M4231" t="s">
        <v>4868</v>
      </c>
      <c r="N4231" t="s">
        <v>5056</v>
      </c>
      <c r="O4231" t="s">
        <v>5187</v>
      </c>
      <c r="P4231" t="s">
        <v>37999</v>
      </c>
      <c r="R4231" t="str">
        <f t="shared" si="132"/>
        <v>潍城</v>
      </c>
      <c r="S4231" t="str">
        <f t="shared" si="133"/>
        <v>0108</v>
      </c>
    </row>
    <row r="4232" spans="1:19">
      <c r="A4232" t="s">
        <v>38000</v>
      </c>
      <c r="B4232" t="s">
        <v>38001</v>
      </c>
      <c r="C4232" t="s">
        <v>49</v>
      </c>
      <c r="D4232" t="s">
        <v>38002</v>
      </c>
      <c r="E4232" t="s">
        <v>36010</v>
      </c>
      <c r="F4232" t="s">
        <v>38003</v>
      </c>
      <c r="G4232" t="s">
        <v>38004</v>
      </c>
      <c r="H4232" t="s">
        <v>38005</v>
      </c>
      <c r="I4232" t="s">
        <v>4852</v>
      </c>
      <c r="J4232" t="s">
        <v>12783</v>
      </c>
      <c r="K4232" t="s">
        <v>12784</v>
      </c>
      <c r="L4232" t="s">
        <v>105</v>
      </c>
      <c r="M4232" t="s">
        <v>5176</v>
      </c>
      <c r="N4232" t="s">
        <v>6243</v>
      </c>
      <c r="O4232" t="s">
        <v>12785</v>
      </c>
      <c r="P4232" t="s">
        <v>38006</v>
      </c>
      <c r="Q4232" t="s">
        <v>38007</v>
      </c>
      <c r="R4232" t="str">
        <f t="shared" si="132"/>
        <v>寿光</v>
      </c>
      <c r="S4232" t="str">
        <f t="shared" si="133"/>
        <v>0108</v>
      </c>
    </row>
    <row r="4233" spans="1:19">
      <c r="A4233" t="s">
        <v>38008</v>
      </c>
      <c r="B4233" t="s">
        <v>38009</v>
      </c>
      <c r="C4233" t="s">
        <v>49</v>
      </c>
      <c r="D4233" t="s">
        <v>38010</v>
      </c>
      <c r="E4233" t="s">
        <v>36018</v>
      </c>
      <c r="F4233" t="s">
        <v>38011</v>
      </c>
      <c r="G4233" t="s">
        <v>38012</v>
      </c>
      <c r="H4233" t="s">
        <v>38013</v>
      </c>
      <c r="I4233" t="s">
        <v>12119</v>
      </c>
      <c r="J4233" t="s">
        <v>19856</v>
      </c>
      <c r="K4233" t="s">
        <v>19857</v>
      </c>
      <c r="L4233" t="s">
        <v>50</v>
      </c>
      <c r="M4233" t="s">
        <v>6624</v>
      </c>
      <c r="N4233" t="s">
        <v>5112</v>
      </c>
      <c r="O4233" t="s">
        <v>19858</v>
      </c>
      <c r="P4233" t="s">
        <v>38014</v>
      </c>
      <c r="R4233" t="str">
        <f t="shared" si="132"/>
        <v>青州</v>
      </c>
      <c r="S4233" t="str">
        <f t="shared" si="133"/>
        <v>0108</v>
      </c>
    </row>
    <row r="4234" spans="1:19">
      <c r="A4234" t="s">
        <v>38015</v>
      </c>
      <c r="B4234" t="s">
        <v>38016</v>
      </c>
      <c r="C4234" t="s">
        <v>49</v>
      </c>
      <c r="D4234" t="s">
        <v>38017</v>
      </c>
      <c r="E4234" t="s">
        <v>38018</v>
      </c>
      <c r="F4234" t="s">
        <v>38019</v>
      </c>
      <c r="G4234" t="s">
        <v>38020</v>
      </c>
      <c r="H4234" t="s">
        <v>38021</v>
      </c>
      <c r="I4234" t="s">
        <v>4852</v>
      </c>
      <c r="J4234" t="s">
        <v>6434</v>
      </c>
      <c r="K4234" t="s">
        <v>6435</v>
      </c>
      <c r="L4234" t="s">
        <v>114</v>
      </c>
      <c r="M4234" t="s">
        <v>4831</v>
      </c>
      <c r="N4234" t="s">
        <v>6243</v>
      </c>
      <c r="O4234" t="s">
        <v>6436</v>
      </c>
      <c r="P4234" t="s">
        <v>38022</v>
      </c>
      <c r="R4234" t="str">
        <f t="shared" si="132"/>
        <v>高密</v>
      </c>
      <c r="S4234" t="str">
        <f t="shared" si="133"/>
        <v>0108</v>
      </c>
    </row>
    <row r="4235" spans="1:19">
      <c r="A4235" t="s">
        <v>38023</v>
      </c>
      <c r="B4235" t="s">
        <v>38024</v>
      </c>
      <c r="C4235" t="s">
        <v>49</v>
      </c>
      <c r="D4235" t="s">
        <v>38025</v>
      </c>
      <c r="E4235" t="s">
        <v>36010</v>
      </c>
      <c r="F4235" t="s">
        <v>38026</v>
      </c>
      <c r="G4235" t="s">
        <v>38027</v>
      </c>
      <c r="H4235" t="s">
        <v>38028</v>
      </c>
      <c r="I4235" t="s">
        <v>4828</v>
      </c>
      <c r="J4235" t="s">
        <v>9807</v>
      </c>
      <c r="K4235" t="s">
        <v>10782</v>
      </c>
      <c r="L4235" t="s">
        <v>105</v>
      </c>
      <c r="M4235" t="s">
        <v>6055</v>
      </c>
      <c r="N4235" t="s">
        <v>5211</v>
      </c>
      <c r="O4235" t="s">
        <v>10783</v>
      </c>
      <c r="P4235" t="s">
        <v>38029</v>
      </c>
      <c r="R4235" t="str">
        <f t="shared" si="132"/>
        <v>寿光</v>
      </c>
      <c r="S4235" t="str">
        <f t="shared" si="133"/>
        <v>0108</v>
      </c>
    </row>
    <row r="4236" spans="1:19">
      <c r="A4236" t="s">
        <v>38030</v>
      </c>
      <c r="B4236" t="s">
        <v>38031</v>
      </c>
      <c r="C4236" t="s">
        <v>49</v>
      </c>
      <c r="D4236" t="s">
        <v>38032</v>
      </c>
      <c r="E4236" t="s">
        <v>38033</v>
      </c>
      <c r="F4236" t="s">
        <v>38034</v>
      </c>
      <c r="G4236" t="s">
        <v>38035</v>
      </c>
      <c r="H4236" t="s">
        <v>38036</v>
      </c>
      <c r="I4236" t="s">
        <v>12757</v>
      </c>
      <c r="J4236" t="s">
        <v>15469</v>
      </c>
      <c r="K4236" t="s">
        <v>15470</v>
      </c>
      <c r="L4236" t="s">
        <v>50</v>
      </c>
      <c r="M4236" t="s">
        <v>5236</v>
      </c>
      <c r="N4236" t="s">
        <v>4789</v>
      </c>
      <c r="O4236" t="s">
        <v>15471</v>
      </c>
      <c r="P4236" t="s">
        <v>38037</v>
      </c>
      <c r="Q4236" t="s">
        <v>38038</v>
      </c>
      <c r="R4236" t="str">
        <f t="shared" si="132"/>
        <v>青州</v>
      </c>
      <c r="S4236" t="str">
        <f t="shared" si="133"/>
        <v>0108</v>
      </c>
    </row>
    <row r="4237" spans="1:19">
      <c r="A4237" t="s">
        <v>38039</v>
      </c>
      <c r="B4237" t="s">
        <v>38040</v>
      </c>
      <c r="C4237" t="s">
        <v>49</v>
      </c>
      <c r="D4237" t="s">
        <v>38041</v>
      </c>
      <c r="E4237" t="s">
        <v>36010</v>
      </c>
      <c r="F4237" t="s">
        <v>38042</v>
      </c>
      <c r="G4237" t="s">
        <v>38043</v>
      </c>
      <c r="H4237" t="s">
        <v>38044</v>
      </c>
      <c r="I4237" t="s">
        <v>4852</v>
      </c>
      <c r="J4237" t="s">
        <v>6401</v>
      </c>
      <c r="K4237" t="s">
        <v>6402</v>
      </c>
      <c r="L4237" t="s">
        <v>105</v>
      </c>
      <c r="M4237" t="s">
        <v>5224</v>
      </c>
      <c r="N4237" t="s">
        <v>5699</v>
      </c>
      <c r="O4237" t="s">
        <v>6403</v>
      </c>
      <c r="P4237" t="s">
        <v>38045</v>
      </c>
      <c r="Q4237" t="s">
        <v>38046</v>
      </c>
      <c r="R4237" t="str">
        <f t="shared" si="132"/>
        <v>寿光</v>
      </c>
      <c r="S4237" t="str">
        <f t="shared" si="133"/>
        <v>0108</v>
      </c>
    </row>
    <row r="4238" spans="1:19">
      <c r="A4238" t="s">
        <v>38047</v>
      </c>
      <c r="B4238" t="s">
        <v>38048</v>
      </c>
      <c r="C4238" t="s">
        <v>49</v>
      </c>
      <c r="D4238" t="s">
        <v>38049</v>
      </c>
      <c r="E4238" t="s">
        <v>36018</v>
      </c>
      <c r="F4238" t="s">
        <v>38050</v>
      </c>
      <c r="G4238" t="s">
        <v>38051</v>
      </c>
      <c r="H4238" t="s">
        <v>38052</v>
      </c>
      <c r="I4238" t="s">
        <v>12119</v>
      </c>
      <c r="J4238" t="s">
        <v>6782</v>
      </c>
      <c r="K4238" t="s">
        <v>6783</v>
      </c>
      <c r="L4238" t="s">
        <v>105</v>
      </c>
      <c r="M4238" t="s">
        <v>5224</v>
      </c>
      <c r="N4238" t="s">
        <v>5112</v>
      </c>
      <c r="O4238" t="s">
        <v>6784</v>
      </c>
      <c r="P4238" t="s">
        <v>37991</v>
      </c>
      <c r="Q4238" t="s">
        <v>38053</v>
      </c>
      <c r="R4238" t="str">
        <f t="shared" si="132"/>
        <v>寿光</v>
      </c>
      <c r="S4238" t="str">
        <f t="shared" si="133"/>
        <v>0108</v>
      </c>
    </row>
    <row r="4239" spans="1:19">
      <c r="A4239" t="s">
        <v>38054</v>
      </c>
      <c r="B4239" t="s">
        <v>38055</v>
      </c>
      <c r="C4239" t="s">
        <v>49</v>
      </c>
      <c r="D4239" t="s">
        <v>38056</v>
      </c>
      <c r="E4239" t="s">
        <v>36010</v>
      </c>
      <c r="F4239" t="s">
        <v>38057</v>
      </c>
      <c r="G4239" t="s">
        <v>38058</v>
      </c>
      <c r="H4239" t="s">
        <v>38059</v>
      </c>
      <c r="I4239" t="s">
        <v>4828</v>
      </c>
      <c r="J4239" t="s">
        <v>13917</v>
      </c>
      <c r="K4239" t="s">
        <v>13918</v>
      </c>
      <c r="L4239" t="s">
        <v>262</v>
      </c>
      <c r="M4239" t="s">
        <v>6033</v>
      </c>
      <c r="N4239" t="s">
        <v>8072</v>
      </c>
      <c r="O4239" t="s">
        <v>13919</v>
      </c>
      <c r="P4239" t="s">
        <v>38060</v>
      </c>
      <c r="Q4239" t="s">
        <v>38061</v>
      </c>
      <c r="R4239" t="str">
        <f t="shared" si="132"/>
        <v>寒亭</v>
      </c>
      <c r="S4239" t="str">
        <f t="shared" si="133"/>
        <v>0108</v>
      </c>
    </row>
    <row r="4240" spans="1:19">
      <c r="A4240" t="s">
        <v>38062</v>
      </c>
      <c r="B4240" t="s">
        <v>38063</v>
      </c>
      <c r="C4240" t="s">
        <v>49</v>
      </c>
      <c r="D4240" t="s">
        <v>38064</v>
      </c>
      <c r="E4240" t="s">
        <v>38065</v>
      </c>
      <c r="F4240" t="s">
        <v>31613</v>
      </c>
      <c r="G4240" t="s">
        <v>31614</v>
      </c>
      <c r="H4240" t="s">
        <v>38066</v>
      </c>
      <c r="I4240" t="s">
        <v>7308</v>
      </c>
      <c r="J4240" t="s">
        <v>5122</v>
      </c>
      <c r="K4240" t="s">
        <v>5123</v>
      </c>
      <c r="N4240" t="s">
        <v>4959</v>
      </c>
      <c r="O4240" t="s">
        <v>5124</v>
      </c>
      <c r="R4240" t="str">
        <f t="shared" si="132"/>
        <v/>
      </c>
      <c r="S4240" t="str">
        <f t="shared" si="133"/>
        <v>0108</v>
      </c>
    </row>
    <row r="4241" spans="1:19">
      <c r="A4241" t="s">
        <v>38067</v>
      </c>
      <c r="B4241" t="s">
        <v>38068</v>
      </c>
      <c r="C4241" t="s">
        <v>49</v>
      </c>
      <c r="D4241" t="s">
        <v>38069</v>
      </c>
      <c r="E4241" t="s">
        <v>36010</v>
      </c>
      <c r="F4241" t="s">
        <v>38070</v>
      </c>
      <c r="G4241" t="s">
        <v>38071</v>
      </c>
      <c r="H4241" t="s">
        <v>38072</v>
      </c>
      <c r="I4241" t="s">
        <v>4852</v>
      </c>
      <c r="J4241" t="s">
        <v>15974</v>
      </c>
      <c r="K4241" t="s">
        <v>15975</v>
      </c>
      <c r="L4241" t="s">
        <v>50</v>
      </c>
      <c r="M4241" t="s">
        <v>4855</v>
      </c>
      <c r="N4241" t="s">
        <v>4933</v>
      </c>
      <c r="O4241" t="s">
        <v>15976</v>
      </c>
      <c r="P4241" t="s">
        <v>38073</v>
      </c>
      <c r="R4241" t="str">
        <f t="shared" si="132"/>
        <v>青州</v>
      </c>
      <c r="S4241" t="str">
        <f t="shared" si="133"/>
        <v>0108</v>
      </c>
    </row>
    <row r="4242" spans="1:19">
      <c r="A4242" t="s">
        <v>38074</v>
      </c>
      <c r="B4242" t="s">
        <v>38075</v>
      </c>
      <c r="C4242" t="s">
        <v>49</v>
      </c>
      <c r="D4242" t="s">
        <v>38076</v>
      </c>
      <c r="E4242" t="s">
        <v>36010</v>
      </c>
      <c r="F4242" t="s">
        <v>38077</v>
      </c>
      <c r="G4242" t="s">
        <v>38078</v>
      </c>
      <c r="H4242" t="s">
        <v>38079</v>
      </c>
      <c r="I4242" t="s">
        <v>4852</v>
      </c>
      <c r="J4242" t="s">
        <v>20676</v>
      </c>
      <c r="K4242" t="s">
        <v>20677</v>
      </c>
      <c r="L4242" t="s">
        <v>114</v>
      </c>
      <c r="M4242" t="s">
        <v>20678</v>
      </c>
      <c r="N4242" t="s">
        <v>8593</v>
      </c>
      <c r="O4242" t="s">
        <v>20679</v>
      </c>
      <c r="P4242" t="s">
        <v>38080</v>
      </c>
      <c r="R4242" t="str">
        <f t="shared" si="132"/>
        <v>高密</v>
      </c>
      <c r="S4242" t="str">
        <f t="shared" si="133"/>
        <v>0108</v>
      </c>
    </row>
    <row r="4243" spans="1:19">
      <c r="A4243" t="s">
        <v>38081</v>
      </c>
      <c r="B4243" t="s">
        <v>38082</v>
      </c>
      <c r="C4243" t="s">
        <v>49</v>
      </c>
      <c r="D4243" t="s">
        <v>38083</v>
      </c>
      <c r="E4243" t="s">
        <v>38084</v>
      </c>
      <c r="F4243" t="s">
        <v>38085</v>
      </c>
      <c r="G4243" t="s">
        <v>38086</v>
      </c>
      <c r="H4243" t="s">
        <v>38087</v>
      </c>
      <c r="I4243" t="s">
        <v>5184</v>
      </c>
      <c r="J4243" t="s">
        <v>16235</v>
      </c>
      <c r="K4243" t="s">
        <v>16236</v>
      </c>
      <c r="L4243" t="s">
        <v>114</v>
      </c>
      <c r="M4243" t="s">
        <v>7931</v>
      </c>
      <c r="N4243" t="s">
        <v>5451</v>
      </c>
      <c r="O4243" t="s">
        <v>16237</v>
      </c>
      <c r="P4243" t="s">
        <v>38088</v>
      </c>
      <c r="R4243" t="str">
        <f t="shared" si="132"/>
        <v>高密</v>
      </c>
      <c r="S4243" t="str">
        <f t="shared" si="133"/>
        <v>0108</v>
      </c>
    </row>
    <row r="4244" spans="1:19">
      <c r="A4244" t="s">
        <v>38089</v>
      </c>
      <c r="B4244" t="s">
        <v>38090</v>
      </c>
      <c r="C4244" t="s">
        <v>49</v>
      </c>
      <c r="D4244" t="s">
        <v>38091</v>
      </c>
      <c r="E4244" t="s">
        <v>38092</v>
      </c>
      <c r="F4244" t="s">
        <v>38093</v>
      </c>
      <c r="G4244" t="s">
        <v>38094</v>
      </c>
      <c r="H4244" t="s">
        <v>38095</v>
      </c>
      <c r="I4244" t="s">
        <v>4852</v>
      </c>
      <c r="J4244" t="s">
        <v>8163</v>
      </c>
      <c r="K4244" t="s">
        <v>8164</v>
      </c>
      <c r="L4244" t="s">
        <v>77</v>
      </c>
      <c r="M4244" t="s">
        <v>4803</v>
      </c>
      <c r="N4244" t="s">
        <v>5017</v>
      </c>
      <c r="O4244" t="s">
        <v>8165</v>
      </c>
      <c r="P4244" t="s">
        <v>38096</v>
      </c>
      <c r="R4244" t="str">
        <f t="shared" si="132"/>
        <v>临朐</v>
      </c>
      <c r="S4244" t="str">
        <f t="shared" si="133"/>
        <v>0108</v>
      </c>
    </row>
    <row r="4245" spans="1:19">
      <c r="A4245" t="s">
        <v>38097</v>
      </c>
      <c r="B4245" t="s">
        <v>38098</v>
      </c>
      <c r="C4245" t="s">
        <v>49</v>
      </c>
      <c r="D4245" t="s">
        <v>38099</v>
      </c>
      <c r="E4245" t="s">
        <v>36010</v>
      </c>
      <c r="F4245" t="s">
        <v>38100</v>
      </c>
      <c r="G4245" t="s">
        <v>38101</v>
      </c>
      <c r="H4245" t="s">
        <v>38102</v>
      </c>
      <c r="I4245" t="s">
        <v>4785</v>
      </c>
      <c r="J4245" t="s">
        <v>10760</v>
      </c>
      <c r="K4245" t="s">
        <v>10761</v>
      </c>
      <c r="L4245" t="s">
        <v>105</v>
      </c>
      <c r="M4245" t="s">
        <v>5029</v>
      </c>
      <c r="N4245" t="s">
        <v>6985</v>
      </c>
      <c r="O4245" t="s">
        <v>10762</v>
      </c>
      <c r="P4245" t="s">
        <v>38103</v>
      </c>
      <c r="Q4245" t="s">
        <v>38104</v>
      </c>
      <c r="R4245" t="str">
        <f t="shared" si="132"/>
        <v>寿光</v>
      </c>
      <c r="S4245" t="str">
        <f t="shared" si="133"/>
        <v>0108</v>
      </c>
    </row>
    <row r="4246" spans="1:19">
      <c r="A4246" t="s">
        <v>38105</v>
      </c>
      <c r="B4246" t="s">
        <v>38106</v>
      </c>
      <c r="C4246" t="s">
        <v>49</v>
      </c>
      <c r="D4246" t="s">
        <v>38107</v>
      </c>
      <c r="E4246" t="s">
        <v>36279</v>
      </c>
      <c r="F4246" t="s">
        <v>38108</v>
      </c>
      <c r="G4246" t="s">
        <v>38109</v>
      </c>
      <c r="H4246" t="s">
        <v>38110</v>
      </c>
      <c r="I4246" t="s">
        <v>5407</v>
      </c>
      <c r="J4246" t="s">
        <v>7544</v>
      </c>
      <c r="K4246" t="s">
        <v>7545</v>
      </c>
      <c r="L4246" t="s">
        <v>375</v>
      </c>
      <c r="M4246" t="s">
        <v>7334</v>
      </c>
      <c r="N4246" t="s">
        <v>4946</v>
      </c>
      <c r="O4246" t="s">
        <v>7546</v>
      </c>
      <c r="P4246" t="s">
        <v>38111</v>
      </c>
      <c r="Q4246" t="s">
        <v>38112</v>
      </c>
      <c r="R4246" t="str">
        <f t="shared" si="132"/>
        <v>昌邑</v>
      </c>
      <c r="S4246" t="str">
        <f t="shared" si="133"/>
        <v>0108</v>
      </c>
    </row>
    <row r="4247" spans="1:19">
      <c r="A4247" t="s">
        <v>38113</v>
      </c>
      <c r="B4247" t="s">
        <v>38114</v>
      </c>
      <c r="C4247" t="s">
        <v>49</v>
      </c>
      <c r="D4247" t="s">
        <v>38115</v>
      </c>
      <c r="E4247" t="s">
        <v>38116</v>
      </c>
      <c r="F4247" t="s">
        <v>38117</v>
      </c>
      <c r="G4247" t="s">
        <v>38118</v>
      </c>
      <c r="H4247" t="s">
        <v>38119</v>
      </c>
      <c r="I4247" t="s">
        <v>5052</v>
      </c>
      <c r="J4247" t="s">
        <v>11811</v>
      </c>
      <c r="K4247" t="s">
        <v>11812</v>
      </c>
      <c r="L4247" t="s">
        <v>50</v>
      </c>
      <c r="M4247" t="s">
        <v>4855</v>
      </c>
      <c r="N4247" t="s">
        <v>5487</v>
      </c>
      <c r="O4247" t="s">
        <v>11813</v>
      </c>
      <c r="P4247" t="s">
        <v>38120</v>
      </c>
      <c r="Q4247" t="s">
        <v>38121</v>
      </c>
      <c r="R4247" t="str">
        <f t="shared" si="132"/>
        <v>青州</v>
      </c>
      <c r="S4247" t="str">
        <f t="shared" si="133"/>
        <v>0108</v>
      </c>
    </row>
    <row r="4248" spans="1:19">
      <c r="A4248" t="s">
        <v>38122</v>
      </c>
      <c r="B4248" t="s">
        <v>38123</v>
      </c>
      <c r="C4248" t="s">
        <v>49</v>
      </c>
      <c r="D4248" t="s">
        <v>38124</v>
      </c>
      <c r="E4248" t="s">
        <v>36018</v>
      </c>
      <c r="F4248" t="s">
        <v>38125</v>
      </c>
      <c r="G4248" t="s">
        <v>38126</v>
      </c>
      <c r="H4248" t="s">
        <v>38127</v>
      </c>
      <c r="I4248" t="s">
        <v>12119</v>
      </c>
      <c r="J4248" t="s">
        <v>4814</v>
      </c>
      <c r="K4248" t="s">
        <v>4815</v>
      </c>
      <c r="L4248" t="s">
        <v>50</v>
      </c>
      <c r="M4248" t="s">
        <v>4816</v>
      </c>
      <c r="N4248" t="s">
        <v>4817</v>
      </c>
      <c r="O4248" t="s">
        <v>4818</v>
      </c>
      <c r="P4248" t="s">
        <v>38128</v>
      </c>
      <c r="Q4248" t="s">
        <v>38129</v>
      </c>
      <c r="R4248" t="str">
        <f t="shared" si="132"/>
        <v>青州</v>
      </c>
      <c r="S4248" t="str">
        <f t="shared" si="133"/>
        <v>0108</v>
      </c>
    </row>
    <row r="4249" spans="1:19">
      <c r="A4249" t="s">
        <v>38130</v>
      </c>
      <c r="B4249" t="s">
        <v>38131</v>
      </c>
      <c r="C4249" t="s">
        <v>49</v>
      </c>
      <c r="D4249" t="s">
        <v>38132</v>
      </c>
      <c r="E4249" t="s">
        <v>36010</v>
      </c>
      <c r="F4249" t="s">
        <v>38133</v>
      </c>
      <c r="G4249" t="s">
        <v>38134</v>
      </c>
      <c r="H4249" t="s">
        <v>38135</v>
      </c>
      <c r="I4249" t="s">
        <v>4785</v>
      </c>
      <c r="J4249" t="s">
        <v>6916</v>
      </c>
      <c r="K4249" t="s">
        <v>6917</v>
      </c>
      <c r="L4249" t="s">
        <v>148</v>
      </c>
      <c r="M4249" t="s">
        <v>6918</v>
      </c>
      <c r="N4249" t="s">
        <v>5056</v>
      </c>
      <c r="O4249" t="s">
        <v>6919</v>
      </c>
      <c r="P4249" t="s">
        <v>38136</v>
      </c>
      <c r="R4249" t="str">
        <f t="shared" si="132"/>
        <v>寒亭</v>
      </c>
      <c r="S4249" t="str">
        <f t="shared" si="133"/>
        <v>0108</v>
      </c>
    </row>
    <row r="4250" spans="1:19">
      <c r="A4250" t="s">
        <v>38137</v>
      </c>
      <c r="B4250" t="s">
        <v>38138</v>
      </c>
      <c r="C4250" t="s">
        <v>49</v>
      </c>
      <c r="D4250" t="s">
        <v>38139</v>
      </c>
      <c r="E4250" t="s">
        <v>36010</v>
      </c>
      <c r="F4250" t="s">
        <v>38140</v>
      </c>
      <c r="G4250" t="s">
        <v>38141</v>
      </c>
      <c r="H4250" t="s">
        <v>38142</v>
      </c>
      <c r="I4250" t="s">
        <v>5835</v>
      </c>
      <c r="J4250" t="s">
        <v>7053</v>
      </c>
      <c r="K4250" t="s">
        <v>7054</v>
      </c>
      <c r="L4250" t="s">
        <v>60</v>
      </c>
      <c r="M4250" t="s">
        <v>5888</v>
      </c>
      <c r="N4250" t="s">
        <v>5801</v>
      </c>
      <c r="O4250" t="s">
        <v>7055</v>
      </c>
      <c r="P4250" t="s">
        <v>38143</v>
      </c>
      <c r="R4250" t="str">
        <f t="shared" si="132"/>
        <v>奎文</v>
      </c>
      <c r="S4250" t="str">
        <f t="shared" si="133"/>
        <v>0108</v>
      </c>
    </row>
    <row r="4251" spans="1:19">
      <c r="A4251" t="s">
        <v>38144</v>
      </c>
      <c r="B4251" t="s">
        <v>38145</v>
      </c>
      <c r="C4251" t="s">
        <v>49</v>
      </c>
      <c r="D4251" t="s">
        <v>38146</v>
      </c>
      <c r="E4251" t="s">
        <v>36018</v>
      </c>
      <c r="F4251" t="s">
        <v>38147</v>
      </c>
      <c r="G4251" t="s">
        <v>38148</v>
      </c>
      <c r="H4251" t="s">
        <v>38149</v>
      </c>
      <c r="I4251" t="s">
        <v>12500</v>
      </c>
      <c r="J4251" t="s">
        <v>6740</v>
      </c>
      <c r="K4251" t="s">
        <v>6741</v>
      </c>
      <c r="L4251" t="s">
        <v>60</v>
      </c>
      <c r="M4251" t="s">
        <v>5888</v>
      </c>
      <c r="N4251" t="s">
        <v>5056</v>
      </c>
      <c r="O4251" t="s">
        <v>6742</v>
      </c>
      <c r="P4251" t="s">
        <v>38150</v>
      </c>
      <c r="Q4251" t="s">
        <v>38151</v>
      </c>
      <c r="R4251" t="str">
        <f t="shared" si="132"/>
        <v>奎文</v>
      </c>
      <c r="S4251" t="str">
        <f t="shared" si="133"/>
        <v>0108</v>
      </c>
    </row>
    <row r="4252" spans="1:19">
      <c r="A4252" t="s">
        <v>38152</v>
      </c>
      <c r="B4252" t="s">
        <v>38153</v>
      </c>
      <c r="C4252" t="s">
        <v>49</v>
      </c>
      <c r="D4252" t="s">
        <v>38154</v>
      </c>
      <c r="E4252" t="s">
        <v>36018</v>
      </c>
      <c r="F4252" t="s">
        <v>38155</v>
      </c>
      <c r="G4252" t="s">
        <v>38156</v>
      </c>
      <c r="H4252" t="s">
        <v>38157</v>
      </c>
      <c r="I4252" t="s">
        <v>12119</v>
      </c>
      <c r="J4252" t="s">
        <v>6782</v>
      </c>
      <c r="K4252" t="s">
        <v>6783</v>
      </c>
      <c r="L4252" t="s">
        <v>105</v>
      </c>
      <c r="M4252" t="s">
        <v>5224</v>
      </c>
      <c r="N4252" t="s">
        <v>5112</v>
      </c>
      <c r="O4252" t="s">
        <v>6784</v>
      </c>
      <c r="P4252" t="s">
        <v>38158</v>
      </c>
      <c r="Q4252" t="s">
        <v>38159</v>
      </c>
      <c r="R4252" t="str">
        <f t="shared" si="132"/>
        <v>寿光</v>
      </c>
      <c r="S4252" t="str">
        <f t="shared" si="133"/>
        <v>0108</v>
      </c>
    </row>
    <row r="4253" spans="1:19">
      <c r="A4253" t="s">
        <v>38160</v>
      </c>
      <c r="B4253" t="s">
        <v>38161</v>
      </c>
      <c r="C4253" t="s">
        <v>49</v>
      </c>
      <c r="D4253" t="s">
        <v>38162</v>
      </c>
      <c r="E4253" t="s">
        <v>36010</v>
      </c>
      <c r="F4253" t="s">
        <v>38163</v>
      </c>
      <c r="G4253" t="s">
        <v>38164</v>
      </c>
      <c r="H4253" t="s">
        <v>38165</v>
      </c>
      <c r="I4253" t="s">
        <v>4852</v>
      </c>
      <c r="J4253" t="s">
        <v>18343</v>
      </c>
      <c r="K4253" t="s">
        <v>18344</v>
      </c>
      <c r="L4253" t="s">
        <v>123</v>
      </c>
      <c r="M4253" t="s">
        <v>18345</v>
      </c>
      <c r="N4253" t="s">
        <v>5248</v>
      </c>
      <c r="O4253" t="s">
        <v>18346</v>
      </c>
      <c r="P4253" t="s">
        <v>38166</v>
      </c>
      <c r="Q4253" t="s">
        <v>38167</v>
      </c>
      <c r="R4253" t="str">
        <f t="shared" si="132"/>
        <v>诸城</v>
      </c>
      <c r="S4253" t="str">
        <f t="shared" si="133"/>
        <v>0108</v>
      </c>
    </row>
    <row r="4254" spans="1:19">
      <c r="A4254" t="s">
        <v>38168</v>
      </c>
      <c r="B4254" t="s">
        <v>37943</v>
      </c>
      <c r="C4254" t="s">
        <v>49</v>
      </c>
      <c r="D4254" t="s">
        <v>38169</v>
      </c>
      <c r="E4254" t="s">
        <v>36010</v>
      </c>
      <c r="F4254" t="s">
        <v>38170</v>
      </c>
      <c r="G4254" t="s">
        <v>38171</v>
      </c>
      <c r="H4254" t="s">
        <v>38172</v>
      </c>
      <c r="I4254" t="s">
        <v>4841</v>
      </c>
      <c r="J4254" t="s">
        <v>7114</v>
      </c>
      <c r="K4254" t="s">
        <v>7115</v>
      </c>
      <c r="L4254" t="s">
        <v>105</v>
      </c>
      <c r="M4254" t="s">
        <v>5176</v>
      </c>
      <c r="N4254" t="s">
        <v>4845</v>
      </c>
      <c r="O4254" t="s">
        <v>7116</v>
      </c>
      <c r="P4254" t="s">
        <v>38173</v>
      </c>
      <c r="Q4254" t="s">
        <v>38174</v>
      </c>
      <c r="R4254" t="str">
        <f t="shared" si="132"/>
        <v>寿光</v>
      </c>
      <c r="S4254" t="str">
        <f t="shared" si="133"/>
        <v>0108</v>
      </c>
    </row>
    <row r="4255" spans="1:19">
      <c r="A4255" t="s">
        <v>38175</v>
      </c>
      <c r="B4255" t="s">
        <v>38176</v>
      </c>
      <c r="C4255" t="s">
        <v>49</v>
      </c>
      <c r="D4255" t="s">
        <v>38177</v>
      </c>
      <c r="E4255" t="s">
        <v>36010</v>
      </c>
      <c r="F4255" t="s">
        <v>38178</v>
      </c>
      <c r="G4255" t="s">
        <v>38179</v>
      </c>
      <c r="H4255" t="s">
        <v>38180</v>
      </c>
      <c r="I4255" t="s">
        <v>4841</v>
      </c>
      <c r="J4255" t="s">
        <v>6689</v>
      </c>
      <c r="K4255" t="s">
        <v>6690</v>
      </c>
      <c r="L4255" t="s">
        <v>237</v>
      </c>
      <c r="M4255" t="s">
        <v>4788</v>
      </c>
      <c r="N4255" t="s">
        <v>10954</v>
      </c>
      <c r="O4255" t="s">
        <v>6691</v>
      </c>
      <c r="P4255" t="s">
        <v>38181</v>
      </c>
      <c r="Q4255" t="s">
        <v>38182</v>
      </c>
      <c r="R4255" t="str">
        <f t="shared" si="132"/>
        <v>潍城</v>
      </c>
      <c r="S4255" t="str">
        <f t="shared" si="133"/>
        <v>0108</v>
      </c>
    </row>
    <row r="4256" spans="1:19">
      <c r="A4256" t="s">
        <v>38183</v>
      </c>
      <c r="B4256" t="s">
        <v>38184</v>
      </c>
      <c r="C4256" t="s">
        <v>49</v>
      </c>
      <c r="D4256" t="s">
        <v>38185</v>
      </c>
      <c r="E4256" t="s">
        <v>36279</v>
      </c>
      <c r="F4256" t="s">
        <v>38186</v>
      </c>
      <c r="G4256" t="s">
        <v>38187</v>
      </c>
      <c r="H4256" t="s">
        <v>38188</v>
      </c>
      <c r="I4256" t="s">
        <v>4785</v>
      </c>
      <c r="J4256" t="s">
        <v>12570</v>
      </c>
      <c r="K4256" t="s">
        <v>12571</v>
      </c>
      <c r="L4256" t="s">
        <v>105</v>
      </c>
      <c r="M4256" t="s">
        <v>5376</v>
      </c>
      <c r="N4256" t="s">
        <v>5030</v>
      </c>
      <c r="O4256" t="s">
        <v>12572</v>
      </c>
      <c r="P4256" t="s">
        <v>38189</v>
      </c>
      <c r="Q4256" t="s">
        <v>38190</v>
      </c>
      <c r="R4256" t="str">
        <f t="shared" si="132"/>
        <v>寿光</v>
      </c>
      <c r="S4256" t="str">
        <f t="shared" si="133"/>
        <v>0108</v>
      </c>
    </row>
    <row r="4257" spans="1:19">
      <c r="A4257" t="s">
        <v>38191</v>
      </c>
      <c r="B4257" t="s">
        <v>38192</v>
      </c>
      <c r="C4257" t="s">
        <v>49</v>
      </c>
      <c r="D4257" t="s">
        <v>38193</v>
      </c>
      <c r="E4257" t="s">
        <v>36010</v>
      </c>
      <c r="F4257" t="s">
        <v>38194</v>
      </c>
      <c r="G4257" t="s">
        <v>38195</v>
      </c>
      <c r="H4257" t="s">
        <v>37258</v>
      </c>
      <c r="I4257" t="s">
        <v>4828</v>
      </c>
      <c r="J4257" t="s">
        <v>6401</v>
      </c>
      <c r="K4257" t="s">
        <v>6402</v>
      </c>
      <c r="L4257" t="s">
        <v>105</v>
      </c>
      <c r="M4257" t="s">
        <v>5224</v>
      </c>
      <c r="N4257" t="s">
        <v>5699</v>
      </c>
      <c r="O4257" t="s">
        <v>6403</v>
      </c>
      <c r="P4257" t="s">
        <v>38196</v>
      </c>
      <c r="R4257" t="str">
        <f t="shared" si="132"/>
        <v>寿光</v>
      </c>
      <c r="S4257" t="str">
        <f t="shared" si="133"/>
        <v>0108</v>
      </c>
    </row>
    <row r="4258" spans="1:19">
      <c r="A4258" t="s">
        <v>38197</v>
      </c>
      <c r="B4258" t="s">
        <v>38198</v>
      </c>
      <c r="C4258" t="s">
        <v>49</v>
      </c>
      <c r="D4258" t="s">
        <v>38199</v>
      </c>
      <c r="E4258" t="s">
        <v>36010</v>
      </c>
      <c r="F4258" t="s">
        <v>38200</v>
      </c>
      <c r="G4258" t="s">
        <v>38201</v>
      </c>
      <c r="H4258" t="s">
        <v>38202</v>
      </c>
      <c r="I4258" t="s">
        <v>5560</v>
      </c>
      <c r="J4258" t="s">
        <v>10226</v>
      </c>
      <c r="K4258" t="s">
        <v>10227</v>
      </c>
      <c r="L4258" t="s">
        <v>148</v>
      </c>
      <c r="M4258" t="s">
        <v>6713</v>
      </c>
      <c r="N4258" t="s">
        <v>4845</v>
      </c>
      <c r="O4258" t="s">
        <v>10229</v>
      </c>
      <c r="P4258" t="s">
        <v>38203</v>
      </c>
      <c r="Q4258" t="s">
        <v>38204</v>
      </c>
      <c r="R4258" t="str">
        <f t="shared" si="132"/>
        <v>寒亭</v>
      </c>
      <c r="S4258" t="str">
        <f t="shared" si="133"/>
        <v>0108</v>
      </c>
    </row>
    <row r="4259" spans="1:19">
      <c r="A4259" t="s">
        <v>38205</v>
      </c>
      <c r="B4259" t="s">
        <v>38206</v>
      </c>
      <c r="C4259" t="s">
        <v>49</v>
      </c>
      <c r="D4259" t="s">
        <v>38207</v>
      </c>
      <c r="E4259" t="s">
        <v>36010</v>
      </c>
      <c r="F4259" t="s">
        <v>38208</v>
      </c>
      <c r="G4259" t="s">
        <v>38209</v>
      </c>
      <c r="H4259" t="s">
        <v>38210</v>
      </c>
      <c r="I4259" t="s">
        <v>4852</v>
      </c>
      <c r="J4259" t="s">
        <v>9116</v>
      </c>
      <c r="K4259" t="s">
        <v>9117</v>
      </c>
      <c r="L4259" t="s">
        <v>237</v>
      </c>
      <c r="M4259" t="s">
        <v>4788</v>
      </c>
      <c r="N4259" t="s">
        <v>6152</v>
      </c>
      <c r="O4259" t="s">
        <v>9118</v>
      </c>
      <c r="P4259" t="s">
        <v>38211</v>
      </c>
      <c r="Q4259" t="s">
        <v>38212</v>
      </c>
      <c r="R4259" t="str">
        <f t="shared" si="132"/>
        <v>潍城</v>
      </c>
      <c r="S4259" t="str">
        <f t="shared" si="133"/>
        <v>0108</v>
      </c>
    </row>
    <row r="4260" spans="1:19">
      <c r="A4260" t="s">
        <v>1874</v>
      </c>
      <c r="B4260" t="s">
        <v>38213</v>
      </c>
      <c r="C4260" t="s">
        <v>49</v>
      </c>
      <c r="D4260" t="s">
        <v>38214</v>
      </c>
      <c r="E4260" t="s">
        <v>36010</v>
      </c>
      <c r="F4260" t="s">
        <v>38215</v>
      </c>
      <c r="G4260" t="s">
        <v>1872</v>
      </c>
      <c r="H4260" t="s">
        <v>38216</v>
      </c>
      <c r="I4260" t="s">
        <v>4828</v>
      </c>
      <c r="J4260" t="s">
        <v>5222</v>
      </c>
      <c r="K4260" t="s">
        <v>5223</v>
      </c>
      <c r="L4260" t="s">
        <v>105</v>
      </c>
      <c r="M4260" t="s">
        <v>5224</v>
      </c>
      <c r="N4260" t="s">
        <v>4856</v>
      </c>
      <c r="O4260" t="s">
        <v>5225</v>
      </c>
      <c r="P4260" t="s">
        <v>38217</v>
      </c>
      <c r="Q4260" t="s">
        <v>38218</v>
      </c>
      <c r="R4260" t="str">
        <f t="shared" si="132"/>
        <v>寿光</v>
      </c>
      <c r="S4260" t="str">
        <f t="shared" si="133"/>
        <v>0108</v>
      </c>
    </row>
    <row r="4261" spans="1:19">
      <c r="A4261" t="s">
        <v>38219</v>
      </c>
      <c r="B4261" t="s">
        <v>38220</v>
      </c>
      <c r="C4261" t="s">
        <v>49</v>
      </c>
      <c r="D4261" t="s">
        <v>38221</v>
      </c>
      <c r="E4261" t="s">
        <v>36010</v>
      </c>
      <c r="F4261" t="s">
        <v>38222</v>
      </c>
      <c r="G4261" t="s">
        <v>38223</v>
      </c>
      <c r="H4261" t="s">
        <v>38224</v>
      </c>
      <c r="I4261" t="s">
        <v>4785</v>
      </c>
      <c r="J4261" t="s">
        <v>8545</v>
      </c>
      <c r="K4261" t="s">
        <v>8546</v>
      </c>
      <c r="L4261" t="s">
        <v>60</v>
      </c>
      <c r="M4261" t="s">
        <v>5511</v>
      </c>
      <c r="N4261" t="s">
        <v>5487</v>
      </c>
      <c r="O4261" t="s">
        <v>8547</v>
      </c>
      <c r="P4261" t="s">
        <v>38225</v>
      </c>
      <c r="R4261" t="str">
        <f t="shared" si="132"/>
        <v>奎文</v>
      </c>
      <c r="S4261" t="str">
        <f t="shared" si="133"/>
        <v>0108</v>
      </c>
    </row>
    <row r="4262" spans="1:19">
      <c r="A4262" t="s">
        <v>38226</v>
      </c>
      <c r="B4262" t="s">
        <v>38227</v>
      </c>
      <c r="C4262" t="s">
        <v>49</v>
      </c>
      <c r="D4262" t="s">
        <v>38228</v>
      </c>
      <c r="E4262" t="s">
        <v>38229</v>
      </c>
      <c r="F4262" t="s">
        <v>38230</v>
      </c>
      <c r="G4262" t="s">
        <v>38231</v>
      </c>
      <c r="H4262" t="s">
        <v>38232</v>
      </c>
      <c r="I4262" t="s">
        <v>4828</v>
      </c>
      <c r="J4262" t="s">
        <v>14847</v>
      </c>
      <c r="K4262" t="s">
        <v>14848</v>
      </c>
      <c r="L4262" t="s">
        <v>148</v>
      </c>
      <c r="M4262" t="s">
        <v>6713</v>
      </c>
      <c r="N4262" t="s">
        <v>4905</v>
      </c>
      <c r="O4262" t="s">
        <v>14849</v>
      </c>
      <c r="P4262" t="s">
        <v>38233</v>
      </c>
      <c r="R4262" t="str">
        <f t="shared" si="132"/>
        <v>寒亭</v>
      </c>
      <c r="S4262" t="str">
        <f t="shared" si="133"/>
        <v>0108</v>
      </c>
    </row>
    <row r="4263" spans="1:19">
      <c r="A4263" t="s">
        <v>38234</v>
      </c>
      <c r="B4263" t="s">
        <v>38235</v>
      </c>
      <c r="C4263" t="s">
        <v>49</v>
      </c>
      <c r="D4263" t="s">
        <v>38236</v>
      </c>
      <c r="E4263" t="s">
        <v>36010</v>
      </c>
      <c r="F4263" t="s">
        <v>38237</v>
      </c>
      <c r="G4263" t="s">
        <v>38238</v>
      </c>
      <c r="H4263" t="s">
        <v>38239</v>
      </c>
      <c r="I4263" t="s">
        <v>4785</v>
      </c>
      <c r="J4263" t="s">
        <v>16212</v>
      </c>
      <c r="K4263" t="s">
        <v>16213</v>
      </c>
      <c r="L4263" t="s">
        <v>262</v>
      </c>
      <c r="M4263" t="s">
        <v>6033</v>
      </c>
      <c r="N4263" t="s">
        <v>4789</v>
      </c>
      <c r="O4263" t="s">
        <v>16214</v>
      </c>
      <c r="P4263" t="s">
        <v>38240</v>
      </c>
      <c r="Q4263" t="s">
        <v>38241</v>
      </c>
      <c r="R4263" t="str">
        <f t="shared" si="132"/>
        <v>寒亭</v>
      </c>
      <c r="S4263" t="str">
        <f t="shared" si="133"/>
        <v>0108</v>
      </c>
    </row>
    <row r="4264" spans="1:19">
      <c r="A4264" t="s">
        <v>38242</v>
      </c>
      <c r="B4264" t="s">
        <v>38243</v>
      </c>
      <c r="C4264" t="s">
        <v>49</v>
      </c>
      <c r="D4264" t="s">
        <v>38244</v>
      </c>
      <c r="E4264" t="s">
        <v>36271</v>
      </c>
      <c r="F4264" t="s">
        <v>38245</v>
      </c>
      <c r="G4264" t="s">
        <v>38246</v>
      </c>
      <c r="H4264" t="s">
        <v>38247</v>
      </c>
      <c r="I4264" t="s">
        <v>12757</v>
      </c>
      <c r="J4264" t="s">
        <v>10035</v>
      </c>
      <c r="K4264" t="s">
        <v>10036</v>
      </c>
      <c r="L4264" t="s">
        <v>1136</v>
      </c>
      <c r="M4264" t="s">
        <v>8945</v>
      </c>
      <c r="N4264" t="s">
        <v>6601</v>
      </c>
      <c r="O4264" t="s">
        <v>10037</v>
      </c>
      <c r="R4264" t="str">
        <f t="shared" si="132"/>
        <v>昌乐</v>
      </c>
      <c r="S4264" t="str">
        <f t="shared" si="133"/>
        <v>0108</v>
      </c>
    </row>
    <row r="4265" spans="1:19">
      <c r="A4265" t="s">
        <v>38248</v>
      </c>
      <c r="B4265" t="s">
        <v>38249</v>
      </c>
      <c r="C4265" t="s">
        <v>49</v>
      </c>
      <c r="D4265" t="s">
        <v>38250</v>
      </c>
      <c r="E4265" t="s">
        <v>36018</v>
      </c>
      <c r="F4265" t="s">
        <v>38251</v>
      </c>
      <c r="G4265" t="s">
        <v>38252</v>
      </c>
      <c r="H4265" t="s">
        <v>38240</v>
      </c>
      <c r="I4265" t="s">
        <v>12119</v>
      </c>
      <c r="J4265" t="s">
        <v>4814</v>
      </c>
      <c r="K4265" t="s">
        <v>4815</v>
      </c>
      <c r="L4265" t="s">
        <v>50</v>
      </c>
      <c r="M4265" t="s">
        <v>4816</v>
      </c>
      <c r="N4265" t="s">
        <v>4817</v>
      </c>
      <c r="O4265" t="s">
        <v>4818</v>
      </c>
      <c r="P4265" t="s">
        <v>38253</v>
      </c>
      <c r="Q4265" t="s">
        <v>38254</v>
      </c>
      <c r="R4265" t="str">
        <f t="shared" si="132"/>
        <v>青州</v>
      </c>
      <c r="S4265" t="str">
        <f t="shared" si="133"/>
        <v>0108</v>
      </c>
    </row>
    <row r="4266" spans="1:19">
      <c r="A4266" t="s">
        <v>38255</v>
      </c>
      <c r="B4266" t="s">
        <v>38256</v>
      </c>
      <c r="C4266" t="s">
        <v>49</v>
      </c>
      <c r="D4266" t="s">
        <v>38257</v>
      </c>
      <c r="E4266" t="s">
        <v>36271</v>
      </c>
      <c r="F4266" t="s">
        <v>38258</v>
      </c>
      <c r="G4266" t="s">
        <v>38259</v>
      </c>
      <c r="H4266" t="s">
        <v>38260</v>
      </c>
      <c r="I4266" t="s">
        <v>12119</v>
      </c>
      <c r="J4266" t="s">
        <v>11079</v>
      </c>
      <c r="K4266" t="s">
        <v>11080</v>
      </c>
      <c r="L4266" t="s">
        <v>50</v>
      </c>
      <c r="M4266" t="s">
        <v>5877</v>
      </c>
      <c r="N4266" t="s">
        <v>5699</v>
      </c>
      <c r="O4266" t="s">
        <v>11081</v>
      </c>
      <c r="P4266" t="s">
        <v>38261</v>
      </c>
      <c r="R4266" t="str">
        <f t="shared" si="132"/>
        <v>青州</v>
      </c>
      <c r="S4266" t="str">
        <f t="shared" si="133"/>
        <v>0108</v>
      </c>
    </row>
    <row r="4267" spans="1:19">
      <c r="A4267" t="s">
        <v>38262</v>
      </c>
      <c r="B4267" t="s">
        <v>31107</v>
      </c>
      <c r="C4267" t="s">
        <v>49</v>
      </c>
      <c r="D4267" t="s">
        <v>38263</v>
      </c>
      <c r="E4267" t="s">
        <v>36018</v>
      </c>
      <c r="F4267" t="s">
        <v>38264</v>
      </c>
      <c r="G4267" t="s">
        <v>38265</v>
      </c>
      <c r="H4267" t="s">
        <v>38266</v>
      </c>
      <c r="I4267" t="s">
        <v>12119</v>
      </c>
      <c r="J4267" t="s">
        <v>20915</v>
      </c>
      <c r="K4267" t="s">
        <v>20916</v>
      </c>
      <c r="L4267" t="s">
        <v>237</v>
      </c>
      <c r="M4267" t="s">
        <v>4868</v>
      </c>
      <c r="N4267" t="s">
        <v>5699</v>
      </c>
      <c r="O4267" t="s">
        <v>20917</v>
      </c>
      <c r="P4267" t="s">
        <v>38267</v>
      </c>
      <c r="Q4267" t="s">
        <v>38268</v>
      </c>
      <c r="R4267" t="str">
        <f t="shared" si="132"/>
        <v>潍城</v>
      </c>
      <c r="S4267" t="str">
        <f t="shared" si="133"/>
        <v>0108</v>
      </c>
    </row>
    <row r="4268" spans="1:19">
      <c r="A4268" t="s">
        <v>38269</v>
      </c>
      <c r="B4268" t="s">
        <v>38270</v>
      </c>
      <c r="C4268" t="s">
        <v>49</v>
      </c>
      <c r="D4268" t="s">
        <v>38271</v>
      </c>
      <c r="E4268" t="s">
        <v>38272</v>
      </c>
      <c r="F4268" t="s">
        <v>38273</v>
      </c>
      <c r="G4268" t="s">
        <v>38274</v>
      </c>
      <c r="H4268" t="s">
        <v>38275</v>
      </c>
      <c r="I4268" t="s">
        <v>4852</v>
      </c>
      <c r="J4268" t="s">
        <v>7166</v>
      </c>
      <c r="K4268" t="s">
        <v>7167</v>
      </c>
      <c r="L4268" t="s">
        <v>123</v>
      </c>
      <c r="M4268" t="s">
        <v>5364</v>
      </c>
      <c r="N4268" t="s">
        <v>5939</v>
      </c>
      <c r="O4268" t="s">
        <v>7168</v>
      </c>
      <c r="P4268" t="s">
        <v>38276</v>
      </c>
      <c r="R4268" t="str">
        <f t="shared" si="132"/>
        <v>诸城</v>
      </c>
      <c r="S4268" t="str">
        <f t="shared" si="133"/>
        <v>0108</v>
      </c>
    </row>
    <row r="4269" spans="1:19">
      <c r="A4269" t="s">
        <v>38277</v>
      </c>
      <c r="B4269" t="s">
        <v>38278</v>
      </c>
      <c r="C4269" t="s">
        <v>49</v>
      </c>
      <c r="D4269" t="s">
        <v>38279</v>
      </c>
      <c r="E4269" t="s">
        <v>38280</v>
      </c>
      <c r="F4269" t="s">
        <v>38281</v>
      </c>
      <c r="G4269" t="s">
        <v>38282</v>
      </c>
      <c r="H4269" t="s">
        <v>36382</v>
      </c>
      <c r="I4269" t="s">
        <v>4929</v>
      </c>
      <c r="J4269" t="s">
        <v>6132</v>
      </c>
      <c r="K4269" t="s">
        <v>6133</v>
      </c>
      <c r="L4269" t="s">
        <v>123</v>
      </c>
      <c r="M4269" t="s">
        <v>4932</v>
      </c>
      <c r="N4269" t="s">
        <v>4881</v>
      </c>
      <c r="O4269" t="s">
        <v>6134</v>
      </c>
      <c r="P4269" t="s">
        <v>38283</v>
      </c>
      <c r="R4269" t="str">
        <f t="shared" si="132"/>
        <v>诸城</v>
      </c>
      <c r="S4269" t="str">
        <f t="shared" si="133"/>
        <v>0108</v>
      </c>
    </row>
    <row r="4270" spans="1:19">
      <c r="A4270" t="s">
        <v>38284</v>
      </c>
      <c r="B4270" t="s">
        <v>37943</v>
      </c>
      <c r="C4270" t="s">
        <v>49</v>
      </c>
      <c r="D4270" t="s">
        <v>38285</v>
      </c>
      <c r="E4270" t="s">
        <v>36018</v>
      </c>
      <c r="F4270" t="s">
        <v>38286</v>
      </c>
      <c r="G4270" t="s">
        <v>38287</v>
      </c>
      <c r="H4270" t="s">
        <v>38288</v>
      </c>
      <c r="I4270" t="s">
        <v>12119</v>
      </c>
      <c r="J4270" t="s">
        <v>12967</v>
      </c>
      <c r="K4270" t="s">
        <v>12968</v>
      </c>
      <c r="L4270" t="s">
        <v>114</v>
      </c>
      <c r="M4270" t="s">
        <v>5486</v>
      </c>
      <c r="N4270" t="s">
        <v>4919</v>
      </c>
      <c r="O4270" t="s">
        <v>12969</v>
      </c>
      <c r="P4270" t="s">
        <v>38289</v>
      </c>
      <c r="Q4270" t="s">
        <v>37949</v>
      </c>
      <c r="R4270" t="str">
        <f t="shared" si="132"/>
        <v>高密</v>
      </c>
      <c r="S4270" t="str">
        <f t="shared" si="133"/>
        <v>0108</v>
      </c>
    </row>
    <row r="4271" spans="1:19">
      <c r="A4271" t="s">
        <v>38290</v>
      </c>
      <c r="B4271" t="s">
        <v>38291</v>
      </c>
      <c r="C4271" t="s">
        <v>49</v>
      </c>
      <c r="D4271" t="s">
        <v>38292</v>
      </c>
      <c r="E4271" t="s">
        <v>36018</v>
      </c>
      <c r="F4271" t="s">
        <v>38293</v>
      </c>
      <c r="G4271" t="s">
        <v>38294</v>
      </c>
      <c r="H4271" t="s">
        <v>38295</v>
      </c>
      <c r="I4271" t="s">
        <v>12119</v>
      </c>
      <c r="J4271" t="s">
        <v>10316</v>
      </c>
      <c r="K4271" t="s">
        <v>10317</v>
      </c>
      <c r="L4271" t="s">
        <v>262</v>
      </c>
      <c r="M4271" t="s">
        <v>10318</v>
      </c>
      <c r="N4271" t="s">
        <v>4905</v>
      </c>
      <c r="O4271" t="s">
        <v>10319</v>
      </c>
      <c r="Q4271" t="s">
        <v>38296</v>
      </c>
      <c r="R4271" t="str">
        <f t="shared" si="132"/>
        <v>寒亭</v>
      </c>
      <c r="S4271" t="str">
        <f t="shared" si="133"/>
        <v>0108</v>
      </c>
    </row>
    <row r="4272" spans="1:19">
      <c r="A4272" t="s">
        <v>38297</v>
      </c>
      <c r="B4272" t="s">
        <v>38298</v>
      </c>
      <c r="C4272" t="s">
        <v>49</v>
      </c>
      <c r="D4272" t="s">
        <v>38299</v>
      </c>
      <c r="E4272" t="s">
        <v>36018</v>
      </c>
      <c r="F4272" t="s">
        <v>38300</v>
      </c>
      <c r="G4272" t="s">
        <v>38301</v>
      </c>
      <c r="H4272" t="s">
        <v>38302</v>
      </c>
      <c r="I4272" t="s">
        <v>12757</v>
      </c>
      <c r="J4272" t="s">
        <v>28054</v>
      </c>
      <c r="K4272" t="s">
        <v>28055</v>
      </c>
      <c r="L4272" t="s">
        <v>77</v>
      </c>
      <c r="M4272" t="s">
        <v>5812</v>
      </c>
      <c r="N4272" t="s">
        <v>4933</v>
      </c>
      <c r="O4272" t="s">
        <v>28056</v>
      </c>
      <c r="P4272" t="s">
        <v>38303</v>
      </c>
      <c r="R4272" t="str">
        <f t="shared" si="132"/>
        <v>临朐</v>
      </c>
      <c r="S4272" t="str">
        <f t="shared" si="133"/>
        <v>0108</v>
      </c>
    </row>
    <row r="4273" spans="1:19">
      <c r="A4273" t="s">
        <v>38304</v>
      </c>
      <c r="B4273" t="s">
        <v>38305</v>
      </c>
      <c r="C4273" t="s">
        <v>49</v>
      </c>
      <c r="D4273" t="s">
        <v>38306</v>
      </c>
      <c r="E4273" t="s">
        <v>36018</v>
      </c>
      <c r="F4273" t="s">
        <v>38307</v>
      </c>
      <c r="G4273" t="s">
        <v>38308</v>
      </c>
      <c r="H4273" t="s">
        <v>38309</v>
      </c>
      <c r="I4273" t="s">
        <v>12757</v>
      </c>
      <c r="J4273" t="s">
        <v>5497</v>
      </c>
      <c r="K4273" t="s">
        <v>5498</v>
      </c>
      <c r="L4273" t="s">
        <v>375</v>
      </c>
      <c r="M4273" t="s">
        <v>5499</v>
      </c>
      <c r="N4273" t="s">
        <v>5005</v>
      </c>
      <c r="O4273" t="s">
        <v>5500</v>
      </c>
      <c r="P4273" t="s">
        <v>38310</v>
      </c>
      <c r="R4273" t="str">
        <f t="shared" si="132"/>
        <v>昌邑</v>
      </c>
      <c r="S4273" t="str">
        <f t="shared" si="133"/>
        <v>0108</v>
      </c>
    </row>
    <row r="4274" spans="1:19">
      <c r="A4274" t="s">
        <v>38311</v>
      </c>
      <c r="B4274" t="s">
        <v>38312</v>
      </c>
      <c r="C4274" t="s">
        <v>49</v>
      </c>
      <c r="D4274" t="s">
        <v>38313</v>
      </c>
      <c r="E4274" t="s">
        <v>36010</v>
      </c>
      <c r="F4274" t="s">
        <v>38314</v>
      </c>
      <c r="G4274" t="s">
        <v>38315</v>
      </c>
      <c r="H4274" t="s">
        <v>38316</v>
      </c>
      <c r="I4274" t="s">
        <v>5541</v>
      </c>
      <c r="J4274" t="s">
        <v>5374</v>
      </c>
      <c r="K4274" t="s">
        <v>5375</v>
      </c>
      <c r="L4274" t="s">
        <v>105</v>
      </c>
      <c r="M4274" t="s">
        <v>5376</v>
      </c>
      <c r="N4274" t="s">
        <v>5056</v>
      </c>
      <c r="O4274" t="s">
        <v>5377</v>
      </c>
      <c r="P4274" t="s">
        <v>38317</v>
      </c>
      <c r="Q4274" t="s">
        <v>21156</v>
      </c>
      <c r="R4274" t="str">
        <f t="shared" si="132"/>
        <v>寿光</v>
      </c>
      <c r="S4274" t="str">
        <f t="shared" si="133"/>
        <v>0108</v>
      </c>
    </row>
    <row r="4275" spans="1:19">
      <c r="A4275" t="s">
        <v>38318</v>
      </c>
      <c r="B4275" t="s">
        <v>38319</v>
      </c>
      <c r="C4275" t="s">
        <v>49</v>
      </c>
      <c r="D4275" t="s">
        <v>38320</v>
      </c>
      <c r="E4275" t="s">
        <v>38321</v>
      </c>
      <c r="F4275" t="s">
        <v>38322</v>
      </c>
      <c r="G4275" t="s">
        <v>38323</v>
      </c>
      <c r="H4275" t="s">
        <v>38210</v>
      </c>
      <c r="I4275" t="s">
        <v>4813</v>
      </c>
      <c r="J4275" t="s">
        <v>4969</v>
      </c>
      <c r="K4275" t="s">
        <v>4970</v>
      </c>
      <c r="L4275" t="s">
        <v>237</v>
      </c>
      <c r="M4275" t="s">
        <v>4971</v>
      </c>
      <c r="N4275" t="s">
        <v>6308</v>
      </c>
      <c r="P4275" t="s">
        <v>38324</v>
      </c>
      <c r="Q4275" t="s">
        <v>38325</v>
      </c>
      <c r="R4275" t="str">
        <f t="shared" si="132"/>
        <v>潍城</v>
      </c>
      <c r="S4275" t="str">
        <f t="shared" si="133"/>
        <v>0108</v>
      </c>
    </row>
    <row r="4276" spans="1:19">
      <c r="A4276" t="s">
        <v>38326</v>
      </c>
      <c r="B4276" t="s">
        <v>38327</v>
      </c>
      <c r="C4276" t="s">
        <v>49</v>
      </c>
      <c r="D4276" t="s">
        <v>38328</v>
      </c>
      <c r="E4276" t="s">
        <v>36018</v>
      </c>
      <c r="F4276" t="s">
        <v>38329</v>
      </c>
      <c r="G4276" t="s">
        <v>38330</v>
      </c>
      <c r="H4276" t="s">
        <v>38331</v>
      </c>
      <c r="I4276" t="s">
        <v>12119</v>
      </c>
      <c r="J4276" t="s">
        <v>9396</v>
      </c>
      <c r="K4276" t="s">
        <v>9397</v>
      </c>
      <c r="L4276" t="s">
        <v>148</v>
      </c>
      <c r="M4276" t="s">
        <v>6713</v>
      </c>
      <c r="N4276" t="s">
        <v>5451</v>
      </c>
      <c r="O4276" t="s">
        <v>9398</v>
      </c>
      <c r="P4276" t="s">
        <v>38332</v>
      </c>
      <c r="R4276" t="str">
        <f t="shared" si="132"/>
        <v>寒亭</v>
      </c>
      <c r="S4276" t="str">
        <f t="shared" si="133"/>
        <v>0108</v>
      </c>
    </row>
    <row r="4277" spans="1:19">
      <c r="A4277" t="s">
        <v>38333</v>
      </c>
      <c r="B4277" t="s">
        <v>38334</v>
      </c>
      <c r="C4277" t="s">
        <v>49</v>
      </c>
      <c r="D4277" t="s">
        <v>38335</v>
      </c>
      <c r="E4277" t="s">
        <v>38336</v>
      </c>
      <c r="F4277" t="s">
        <v>38337</v>
      </c>
      <c r="G4277" t="s">
        <v>38338</v>
      </c>
      <c r="H4277" t="s">
        <v>38339</v>
      </c>
      <c r="I4277" t="s">
        <v>8285</v>
      </c>
      <c r="J4277" t="s">
        <v>9612</v>
      </c>
      <c r="K4277" t="s">
        <v>12593</v>
      </c>
      <c r="L4277" t="s">
        <v>114</v>
      </c>
      <c r="M4277" t="s">
        <v>4918</v>
      </c>
      <c r="N4277" t="s">
        <v>5017</v>
      </c>
      <c r="O4277" t="s">
        <v>12594</v>
      </c>
      <c r="P4277" t="s">
        <v>38340</v>
      </c>
      <c r="Q4277" t="s">
        <v>38341</v>
      </c>
      <c r="R4277" t="str">
        <f t="shared" si="132"/>
        <v>高密</v>
      </c>
      <c r="S4277" t="str">
        <f t="shared" si="133"/>
        <v>0108</v>
      </c>
    </row>
    <row r="4278" spans="1:19">
      <c r="A4278" t="s">
        <v>38342</v>
      </c>
      <c r="B4278" t="s">
        <v>38343</v>
      </c>
      <c r="C4278" t="s">
        <v>49</v>
      </c>
      <c r="D4278" t="s">
        <v>38344</v>
      </c>
      <c r="E4278" t="s">
        <v>38345</v>
      </c>
      <c r="F4278" t="s">
        <v>38346</v>
      </c>
      <c r="G4278" t="s">
        <v>38347</v>
      </c>
      <c r="H4278" t="s">
        <v>38348</v>
      </c>
      <c r="I4278" t="s">
        <v>4785</v>
      </c>
      <c r="J4278" t="s">
        <v>9228</v>
      </c>
      <c r="K4278" t="s">
        <v>9229</v>
      </c>
      <c r="L4278" t="s">
        <v>123</v>
      </c>
      <c r="M4278" t="s">
        <v>7480</v>
      </c>
      <c r="O4278" t="s">
        <v>9230</v>
      </c>
      <c r="P4278" t="s">
        <v>38349</v>
      </c>
      <c r="Q4278" t="s">
        <v>38350</v>
      </c>
      <c r="R4278" t="str">
        <f t="shared" si="132"/>
        <v>诸城</v>
      </c>
      <c r="S4278" t="str">
        <f t="shared" si="133"/>
        <v>0108</v>
      </c>
    </row>
    <row r="4279" spans="1:19">
      <c r="A4279" t="s">
        <v>38351</v>
      </c>
      <c r="B4279" t="s">
        <v>38352</v>
      </c>
      <c r="C4279" t="s">
        <v>49</v>
      </c>
      <c r="D4279" t="s">
        <v>38353</v>
      </c>
      <c r="E4279" t="s">
        <v>36010</v>
      </c>
      <c r="F4279" t="s">
        <v>38354</v>
      </c>
      <c r="G4279" t="s">
        <v>38355</v>
      </c>
      <c r="H4279" t="s">
        <v>38356</v>
      </c>
      <c r="I4279" t="s">
        <v>4852</v>
      </c>
      <c r="J4279" t="s">
        <v>13873</v>
      </c>
      <c r="K4279" t="s">
        <v>13874</v>
      </c>
      <c r="L4279" t="s">
        <v>105</v>
      </c>
      <c r="M4279" t="s">
        <v>5133</v>
      </c>
      <c r="N4279" t="s">
        <v>6268</v>
      </c>
      <c r="O4279" t="s">
        <v>13875</v>
      </c>
      <c r="P4279" t="s">
        <v>38357</v>
      </c>
      <c r="R4279" t="str">
        <f t="shared" si="132"/>
        <v>寿光</v>
      </c>
      <c r="S4279" t="str">
        <f t="shared" si="133"/>
        <v>0108</v>
      </c>
    </row>
    <row r="4280" spans="1:19">
      <c r="A4280" t="s">
        <v>38358</v>
      </c>
      <c r="B4280" t="s">
        <v>38359</v>
      </c>
      <c r="C4280" t="s">
        <v>49</v>
      </c>
      <c r="D4280" t="s">
        <v>38360</v>
      </c>
      <c r="E4280" t="s">
        <v>38361</v>
      </c>
      <c r="F4280" t="s">
        <v>38362</v>
      </c>
      <c r="G4280" t="s">
        <v>38363</v>
      </c>
      <c r="H4280" t="s">
        <v>38364</v>
      </c>
      <c r="I4280" t="s">
        <v>5282</v>
      </c>
      <c r="J4280" t="s">
        <v>5852</v>
      </c>
      <c r="K4280" t="s">
        <v>5853</v>
      </c>
      <c r="L4280" t="s">
        <v>123</v>
      </c>
      <c r="M4280" t="s">
        <v>5854</v>
      </c>
      <c r="N4280" t="s">
        <v>6243</v>
      </c>
      <c r="O4280" t="s">
        <v>5855</v>
      </c>
      <c r="P4280" t="s">
        <v>38365</v>
      </c>
      <c r="Q4280" t="s">
        <v>38366</v>
      </c>
      <c r="R4280" t="str">
        <f t="shared" si="132"/>
        <v>诸城</v>
      </c>
      <c r="S4280" t="str">
        <f t="shared" si="133"/>
        <v>0108</v>
      </c>
    </row>
    <row r="4281" spans="1:19">
      <c r="A4281" t="s">
        <v>38367</v>
      </c>
      <c r="B4281" t="s">
        <v>38368</v>
      </c>
      <c r="C4281" t="s">
        <v>49</v>
      </c>
      <c r="D4281" t="s">
        <v>38369</v>
      </c>
      <c r="E4281" t="s">
        <v>38345</v>
      </c>
      <c r="F4281" t="s">
        <v>38370</v>
      </c>
      <c r="G4281" t="s">
        <v>38371</v>
      </c>
      <c r="H4281" t="s">
        <v>38372</v>
      </c>
      <c r="I4281" t="s">
        <v>6888</v>
      </c>
      <c r="J4281" t="s">
        <v>11292</v>
      </c>
      <c r="K4281" t="s">
        <v>11293</v>
      </c>
      <c r="L4281" t="s">
        <v>86</v>
      </c>
      <c r="M4281" t="s">
        <v>11294</v>
      </c>
      <c r="O4281" t="s">
        <v>11295</v>
      </c>
      <c r="P4281" t="s">
        <v>38373</v>
      </c>
      <c r="R4281" t="str">
        <f t="shared" si="132"/>
        <v>坊子</v>
      </c>
      <c r="S4281" t="str">
        <f t="shared" si="133"/>
        <v>0108</v>
      </c>
    </row>
    <row r="4282" spans="1:19">
      <c r="A4282" t="s">
        <v>38374</v>
      </c>
      <c r="B4282" t="s">
        <v>38375</v>
      </c>
      <c r="C4282" t="s">
        <v>49</v>
      </c>
      <c r="D4282" t="s">
        <v>38376</v>
      </c>
      <c r="E4282" t="s">
        <v>38345</v>
      </c>
      <c r="F4282" t="s">
        <v>38377</v>
      </c>
      <c r="G4282" t="s">
        <v>38378</v>
      </c>
      <c r="H4282" t="s">
        <v>38379</v>
      </c>
      <c r="I4282" t="s">
        <v>4813</v>
      </c>
      <c r="J4282" t="s">
        <v>5987</v>
      </c>
      <c r="K4282" t="s">
        <v>5988</v>
      </c>
      <c r="L4282" t="s">
        <v>95</v>
      </c>
      <c r="M4282" t="s">
        <v>5042</v>
      </c>
      <c r="O4282" t="s">
        <v>5989</v>
      </c>
      <c r="P4282" t="s">
        <v>38380</v>
      </c>
      <c r="R4282" t="str">
        <f t="shared" si="132"/>
        <v>安丘</v>
      </c>
      <c r="S4282" t="str">
        <f t="shared" si="133"/>
        <v>0108</v>
      </c>
    </row>
    <row r="4283" spans="1:19">
      <c r="A4283" t="s">
        <v>38381</v>
      </c>
      <c r="B4283" t="s">
        <v>38382</v>
      </c>
      <c r="C4283" t="s">
        <v>49</v>
      </c>
      <c r="D4283" t="s">
        <v>38383</v>
      </c>
      <c r="E4283" t="s">
        <v>38345</v>
      </c>
      <c r="F4283" t="s">
        <v>38384</v>
      </c>
      <c r="G4283" t="s">
        <v>38385</v>
      </c>
      <c r="H4283" t="s">
        <v>38386</v>
      </c>
      <c r="I4283" t="s">
        <v>5407</v>
      </c>
      <c r="J4283" t="s">
        <v>5669</v>
      </c>
      <c r="K4283" t="s">
        <v>5670</v>
      </c>
      <c r="L4283" t="s">
        <v>60</v>
      </c>
      <c r="M4283" t="s">
        <v>5511</v>
      </c>
      <c r="O4283" t="s">
        <v>5671</v>
      </c>
      <c r="P4283" t="s">
        <v>38387</v>
      </c>
      <c r="R4283" t="str">
        <f t="shared" si="132"/>
        <v>奎文</v>
      </c>
      <c r="S4283" t="str">
        <f t="shared" si="133"/>
        <v>0108</v>
      </c>
    </row>
    <row r="4284" spans="1:19">
      <c r="A4284" t="s">
        <v>38388</v>
      </c>
      <c r="B4284" t="s">
        <v>38389</v>
      </c>
      <c r="C4284" t="s">
        <v>49</v>
      </c>
      <c r="D4284" t="s">
        <v>38390</v>
      </c>
      <c r="E4284" t="s">
        <v>38391</v>
      </c>
      <c r="F4284" t="s">
        <v>38392</v>
      </c>
      <c r="G4284" t="s">
        <v>38393</v>
      </c>
      <c r="H4284" t="s">
        <v>38394</v>
      </c>
      <c r="I4284" t="s">
        <v>4785</v>
      </c>
      <c r="J4284" t="s">
        <v>7125</v>
      </c>
      <c r="K4284" t="s">
        <v>7126</v>
      </c>
      <c r="L4284" t="s">
        <v>105</v>
      </c>
      <c r="M4284" t="s">
        <v>5089</v>
      </c>
      <c r="N4284" t="s">
        <v>17415</v>
      </c>
      <c r="O4284" t="s">
        <v>7127</v>
      </c>
      <c r="P4284" t="s">
        <v>38395</v>
      </c>
      <c r="Q4284" t="s">
        <v>38396</v>
      </c>
      <c r="R4284" t="str">
        <f t="shared" si="132"/>
        <v>寿光</v>
      </c>
      <c r="S4284" t="str">
        <f t="shared" si="133"/>
        <v>0108</v>
      </c>
    </row>
    <row r="4285" spans="1:19">
      <c r="A4285" t="s">
        <v>38397</v>
      </c>
      <c r="B4285" t="s">
        <v>38398</v>
      </c>
      <c r="C4285" t="s">
        <v>49</v>
      </c>
      <c r="D4285" t="s">
        <v>38399</v>
      </c>
      <c r="E4285" t="s">
        <v>38400</v>
      </c>
      <c r="F4285" t="s">
        <v>38401</v>
      </c>
      <c r="G4285" t="s">
        <v>38402</v>
      </c>
      <c r="H4285" t="s">
        <v>38403</v>
      </c>
      <c r="I4285" t="s">
        <v>5327</v>
      </c>
      <c r="J4285" t="s">
        <v>10085</v>
      </c>
      <c r="K4285" t="s">
        <v>10086</v>
      </c>
      <c r="L4285" t="s">
        <v>123</v>
      </c>
      <c r="M4285" t="s">
        <v>5364</v>
      </c>
      <c r="N4285" t="s">
        <v>6243</v>
      </c>
      <c r="O4285" t="s">
        <v>10087</v>
      </c>
      <c r="P4285" t="s">
        <v>38404</v>
      </c>
      <c r="Q4285" t="s">
        <v>38405</v>
      </c>
      <c r="R4285" t="str">
        <f t="shared" si="132"/>
        <v>诸城</v>
      </c>
      <c r="S4285" t="str">
        <f t="shared" si="133"/>
        <v>0108</v>
      </c>
    </row>
    <row r="4286" spans="1:19">
      <c r="A4286" t="s">
        <v>38406</v>
      </c>
      <c r="B4286" t="s">
        <v>38407</v>
      </c>
      <c r="C4286" t="s">
        <v>49</v>
      </c>
      <c r="D4286" t="s">
        <v>38408</v>
      </c>
      <c r="E4286" t="s">
        <v>38345</v>
      </c>
      <c r="F4286" t="s">
        <v>38409</v>
      </c>
      <c r="G4286" t="s">
        <v>38410</v>
      </c>
      <c r="H4286" t="s">
        <v>38411</v>
      </c>
      <c r="I4286" t="s">
        <v>4841</v>
      </c>
      <c r="J4286" t="s">
        <v>38412</v>
      </c>
      <c r="K4286" t="s">
        <v>38413</v>
      </c>
      <c r="L4286" t="s">
        <v>114</v>
      </c>
      <c r="M4286" t="s">
        <v>7931</v>
      </c>
      <c r="O4286" t="s">
        <v>38414</v>
      </c>
      <c r="P4286" t="s">
        <v>38415</v>
      </c>
      <c r="R4286" t="str">
        <f t="shared" si="132"/>
        <v>高密</v>
      </c>
      <c r="S4286" t="str">
        <f t="shared" si="133"/>
        <v>0108</v>
      </c>
    </row>
    <row r="4287" spans="1:19">
      <c r="A4287" t="s">
        <v>38416</v>
      </c>
      <c r="B4287" t="s">
        <v>38417</v>
      </c>
      <c r="C4287" t="s">
        <v>49</v>
      </c>
      <c r="D4287" t="s">
        <v>38418</v>
      </c>
      <c r="E4287" t="s">
        <v>36018</v>
      </c>
      <c r="F4287" t="s">
        <v>38419</v>
      </c>
      <c r="G4287" t="s">
        <v>38420</v>
      </c>
      <c r="H4287" t="s">
        <v>38421</v>
      </c>
      <c r="I4287" t="s">
        <v>12119</v>
      </c>
      <c r="J4287" t="s">
        <v>5578</v>
      </c>
      <c r="K4287" t="s">
        <v>5579</v>
      </c>
      <c r="L4287" t="s">
        <v>148</v>
      </c>
      <c r="M4287" t="s">
        <v>5580</v>
      </c>
      <c r="N4287" t="s">
        <v>31094</v>
      </c>
      <c r="O4287" t="s">
        <v>5581</v>
      </c>
      <c r="P4287" t="s">
        <v>38422</v>
      </c>
      <c r="Q4287" t="s">
        <v>38423</v>
      </c>
      <c r="R4287" t="str">
        <f t="shared" si="132"/>
        <v>寒亭</v>
      </c>
      <c r="S4287" t="str">
        <f t="shared" si="133"/>
        <v>0108</v>
      </c>
    </row>
    <row r="4288" spans="1:19">
      <c r="A4288" t="s">
        <v>38424</v>
      </c>
      <c r="B4288" t="s">
        <v>38425</v>
      </c>
      <c r="C4288" t="s">
        <v>49</v>
      </c>
      <c r="D4288" t="s">
        <v>38426</v>
      </c>
      <c r="E4288" t="s">
        <v>38345</v>
      </c>
      <c r="F4288" t="s">
        <v>38427</v>
      </c>
      <c r="G4288" t="s">
        <v>38428</v>
      </c>
      <c r="H4288" t="s">
        <v>38429</v>
      </c>
      <c r="I4288" t="s">
        <v>23863</v>
      </c>
      <c r="J4288" t="s">
        <v>8069</v>
      </c>
      <c r="K4288" t="s">
        <v>8070</v>
      </c>
      <c r="L4288" t="s">
        <v>95</v>
      </c>
      <c r="M4288" t="s">
        <v>8071</v>
      </c>
      <c r="O4288" t="s">
        <v>8073</v>
      </c>
      <c r="P4288" t="s">
        <v>38430</v>
      </c>
      <c r="Q4288" t="s">
        <v>38431</v>
      </c>
      <c r="R4288" t="str">
        <f t="shared" si="132"/>
        <v>安丘</v>
      </c>
      <c r="S4288" t="str">
        <f t="shared" si="133"/>
        <v>0108</v>
      </c>
    </row>
    <row r="4289" spans="1:19">
      <c r="A4289" t="s">
        <v>38432</v>
      </c>
      <c r="B4289" t="s">
        <v>38433</v>
      </c>
      <c r="C4289" t="s">
        <v>49</v>
      </c>
      <c r="D4289" t="s">
        <v>38434</v>
      </c>
      <c r="E4289" t="s">
        <v>38435</v>
      </c>
      <c r="F4289" t="s">
        <v>38436</v>
      </c>
      <c r="G4289" t="s">
        <v>38437</v>
      </c>
      <c r="H4289" t="s">
        <v>38438</v>
      </c>
      <c r="I4289" t="s">
        <v>12119</v>
      </c>
      <c r="J4289" t="s">
        <v>20324</v>
      </c>
      <c r="K4289" t="s">
        <v>20325</v>
      </c>
      <c r="L4289" t="s">
        <v>77</v>
      </c>
      <c r="M4289" t="s">
        <v>8152</v>
      </c>
      <c r="N4289" t="s">
        <v>5699</v>
      </c>
      <c r="O4289" t="s">
        <v>20326</v>
      </c>
      <c r="P4289" t="s">
        <v>38439</v>
      </c>
      <c r="R4289" t="str">
        <f t="shared" ref="R4289:R4352" si="134">IF(OR(LEFT(L4289,2)="高新"),"奎文",IF(LEFT(L4289,2)="峡山","坊子",IF(LEFT(L4289,2)="滨海","寒亭",LEFT(L4289,2))))</f>
        <v>临朐</v>
      </c>
      <c r="S4289" t="str">
        <f t="shared" ref="S4289:S4352" si="135">TEXT(B4289,"mmdd")</f>
        <v>0108</v>
      </c>
    </row>
    <row r="4290" spans="1:19">
      <c r="A4290" t="s">
        <v>38440</v>
      </c>
      <c r="B4290" t="s">
        <v>38441</v>
      </c>
      <c r="C4290" t="s">
        <v>49</v>
      </c>
      <c r="D4290" t="s">
        <v>38442</v>
      </c>
      <c r="E4290" t="s">
        <v>38345</v>
      </c>
      <c r="F4290" t="s">
        <v>38443</v>
      </c>
      <c r="G4290" t="s">
        <v>38444</v>
      </c>
      <c r="H4290" t="s">
        <v>38445</v>
      </c>
      <c r="I4290" t="s">
        <v>12119</v>
      </c>
      <c r="J4290" t="s">
        <v>6357</v>
      </c>
      <c r="K4290" t="s">
        <v>6358</v>
      </c>
      <c r="L4290" t="s">
        <v>60</v>
      </c>
      <c r="M4290" t="s">
        <v>5999</v>
      </c>
      <c r="O4290" t="s">
        <v>6359</v>
      </c>
      <c r="Q4290" t="s">
        <v>38446</v>
      </c>
      <c r="R4290" t="str">
        <f t="shared" si="134"/>
        <v>奎文</v>
      </c>
      <c r="S4290" t="str">
        <f t="shared" si="135"/>
        <v>0108</v>
      </c>
    </row>
    <row r="4291" spans="1:19">
      <c r="A4291" t="s">
        <v>38447</v>
      </c>
      <c r="B4291" t="s">
        <v>38448</v>
      </c>
      <c r="C4291" t="s">
        <v>49</v>
      </c>
      <c r="D4291" t="s">
        <v>38449</v>
      </c>
      <c r="E4291" t="s">
        <v>38345</v>
      </c>
      <c r="F4291" t="s">
        <v>38450</v>
      </c>
      <c r="G4291" t="s">
        <v>38451</v>
      </c>
      <c r="H4291" t="s">
        <v>38452</v>
      </c>
      <c r="I4291" t="s">
        <v>4852</v>
      </c>
      <c r="J4291" t="s">
        <v>5185</v>
      </c>
      <c r="K4291" t="s">
        <v>5186</v>
      </c>
      <c r="L4291" t="s">
        <v>237</v>
      </c>
      <c r="M4291" t="s">
        <v>4868</v>
      </c>
      <c r="O4291" t="s">
        <v>5187</v>
      </c>
      <c r="P4291" t="s">
        <v>38453</v>
      </c>
      <c r="Q4291" t="s">
        <v>38454</v>
      </c>
      <c r="R4291" t="str">
        <f t="shared" si="134"/>
        <v>潍城</v>
      </c>
      <c r="S4291" t="str">
        <f t="shared" si="135"/>
        <v>0108</v>
      </c>
    </row>
    <row r="4292" spans="1:19">
      <c r="A4292" t="s">
        <v>38455</v>
      </c>
      <c r="B4292" t="s">
        <v>38456</v>
      </c>
      <c r="C4292" t="s">
        <v>49</v>
      </c>
      <c r="D4292" t="s">
        <v>38457</v>
      </c>
      <c r="E4292" t="s">
        <v>38458</v>
      </c>
      <c r="F4292" t="s">
        <v>38459</v>
      </c>
      <c r="G4292" t="s">
        <v>38460</v>
      </c>
      <c r="H4292" t="s">
        <v>38461</v>
      </c>
      <c r="I4292" t="s">
        <v>4828</v>
      </c>
      <c r="J4292" t="s">
        <v>13968</v>
      </c>
      <c r="K4292" t="s">
        <v>13969</v>
      </c>
      <c r="L4292" t="s">
        <v>375</v>
      </c>
      <c r="M4292" t="s">
        <v>8957</v>
      </c>
      <c r="N4292" t="s">
        <v>4972</v>
      </c>
      <c r="O4292" t="s">
        <v>13970</v>
      </c>
      <c r="P4292" t="s">
        <v>38462</v>
      </c>
      <c r="R4292" t="str">
        <f t="shared" si="134"/>
        <v>昌邑</v>
      </c>
      <c r="S4292" t="str">
        <f t="shared" si="135"/>
        <v>0108</v>
      </c>
    </row>
    <row r="4293" spans="1:19">
      <c r="A4293" t="s">
        <v>38463</v>
      </c>
      <c r="B4293" t="s">
        <v>38464</v>
      </c>
      <c r="C4293" t="s">
        <v>49</v>
      </c>
      <c r="D4293" t="s">
        <v>38465</v>
      </c>
      <c r="E4293" t="s">
        <v>38345</v>
      </c>
      <c r="F4293" t="s">
        <v>38466</v>
      </c>
      <c r="G4293" t="s">
        <v>38467</v>
      </c>
      <c r="H4293" t="s">
        <v>38468</v>
      </c>
      <c r="I4293" t="s">
        <v>5066</v>
      </c>
      <c r="J4293" t="s">
        <v>7418</v>
      </c>
      <c r="K4293" t="s">
        <v>7419</v>
      </c>
      <c r="L4293" t="s">
        <v>60</v>
      </c>
      <c r="M4293" t="s">
        <v>5999</v>
      </c>
      <c r="O4293" t="s">
        <v>7420</v>
      </c>
      <c r="P4293" t="s">
        <v>38469</v>
      </c>
      <c r="Q4293" t="s">
        <v>38470</v>
      </c>
      <c r="R4293" t="str">
        <f t="shared" si="134"/>
        <v>奎文</v>
      </c>
      <c r="S4293" t="str">
        <f t="shared" si="135"/>
        <v>0108</v>
      </c>
    </row>
    <row r="4294" spans="1:19">
      <c r="A4294" t="s">
        <v>38471</v>
      </c>
      <c r="B4294" t="s">
        <v>38472</v>
      </c>
      <c r="C4294" t="s">
        <v>49</v>
      </c>
      <c r="D4294" t="s">
        <v>38473</v>
      </c>
      <c r="E4294" t="s">
        <v>38474</v>
      </c>
      <c r="F4294" t="s">
        <v>38475</v>
      </c>
      <c r="G4294" t="s">
        <v>38476</v>
      </c>
      <c r="H4294" t="s">
        <v>38477</v>
      </c>
      <c r="I4294" t="s">
        <v>12119</v>
      </c>
      <c r="J4294" t="s">
        <v>5418</v>
      </c>
      <c r="K4294" t="s">
        <v>5419</v>
      </c>
      <c r="L4294" t="s">
        <v>60</v>
      </c>
      <c r="M4294" t="s">
        <v>5420</v>
      </c>
      <c r="N4294" t="s">
        <v>5211</v>
      </c>
      <c r="O4294" t="s">
        <v>5422</v>
      </c>
      <c r="P4294" t="s">
        <v>38478</v>
      </c>
      <c r="R4294" t="str">
        <f t="shared" si="134"/>
        <v>奎文</v>
      </c>
      <c r="S4294" t="str">
        <f t="shared" si="135"/>
        <v>0108</v>
      </c>
    </row>
    <row r="4295" spans="1:19">
      <c r="A4295" t="s">
        <v>1962</v>
      </c>
      <c r="B4295" t="s">
        <v>38479</v>
      </c>
      <c r="C4295" t="s">
        <v>49</v>
      </c>
      <c r="D4295" t="s">
        <v>38480</v>
      </c>
      <c r="E4295" t="s">
        <v>38481</v>
      </c>
      <c r="F4295" t="s">
        <v>38482</v>
      </c>
      <c r="G4295" t="s">
        <v>1960</v>
      </c>
      <c r="H4295" t="s">
        <v>38483</v>
      </c>
      <c r="I4295" t="s">
        <v>5560</v>
      </c>
      <c r="J4295" t="s">
        <v>6664</v>
      </c>
      <c r="K4295" t="s">
        <v>6665</v>
      </c>
      <c r="L4295" t="s">
        <v>60</v>
      </c>
      <c r="M4295" t="s">
        <v>5511</v>
      </c>
      <c r="N4295" t="s">
        <v>4832</v>
      </c>
      <c r="O4295" t="s">
        <v>6666</v>
      </c>
      <c r="P4295" t="s">
        <v>38365</v>
      </c>
      <c r="Q4295" t="s">
        <v>28637</v>
      </c>
      <c r="R4295" t="str">
        <f t="shared" si="134"/>
        <v>奎文</v>
      </c>
      <c r="S4295" t="str">
        <f t="shared" si="135"/>
        <v>0108</v>
      </c>
    </row>
    <row r="4296" spans="1:19">
      <c r="A4296" t="s">
        <v>38484</v>
      </c>
      <c r="B4296" t="s">
        <v>38485</v>
      </c>
      <c r="C4296" t="s">
        <v>49</v>
      </c>
      <c r="D4296" t="s">
        <v>38486</v>
      </c>
      <c r="E4296" t="s">
        <v>38487</v>
      </c>
      <c r="F4296" t="s">
        <v>38488</v>
      </c>
      <c r="G4296" t="s">
        <v>38489</v>
      </c>
      <c r="H4296" t="s">
        <v>38490</v>
      </c>
      <c r="I4296" t="s">
        <v>5387</v>
      </c>
      <c r="J4296" t="s">
        <v>5122</v>
      </c>
      <c r="K4296" t="s">
        <v>5123</v>
      </c>
      <c r="N4296" t="s">
        <v>4959</v>
      </c>
      <c r="O4296" t="s">
        <v>5124</v>
      </c>
      <c r="R4296" t="str">
        <f t="shared" si="134"/>
        <v/>
      </c>
      <c r="S4296" t="str">
        <f t="shared" si="135"/>
        <v>0108</v>
      </c>
    </row>
    <row r="4297" spans="1:19">
      <c r="A4297" t="s">
        <v>38491</v>
      </c>
      <c r="B4297" t="s">
        <v>38492</v>
      </c>
      <c r="C4297" t="s">
        <v>49</v>
      </c>
      <c r="D4297" t="s">
        <v>38493</v>
      </c>
      <c r="E4297" t="s">
        <v>38494</v>
      </c>
      <c r="F4297" t="s">
        <v>38495</v>
      </c>
      <c r="G4297" t="s">
        <v>38496</v>
      </c>
      <c r="H4297" t="s">
        <v>38497</v>
      </c>
      <c r="I4297" t="s">
        <v>4841</v>
      </c>
      <c r="J4297" t="s">
        <v>6327</v>
      </c>
      <c r="K4297" t="s">
        <v>6328</v>
      </c>
      <c r="L4297" t="s">
        <v>1136</v>
      </c>
      <c r="M4297" t="s">
        <v>5210</v>
      </c>
      <c r="N4297" t="s">
        <v>4972</v>
      </c>
      <c r="O4297" t="s">
        <v>6329</v>
      </c>
      <c r="P4297" t="s">
        <v>38498</v>
      </c>
      <c r="Q4297" t="s">
        <v>38499</v>
      </c>
      <c r="R4297" t="str">
        <f t="shared" si="134"/>
        <v>昌乐</v>
      </c>
      <c r="S4297" t="str">
        <f t="shared" si="135"/>
        <v>0108</v>
      </c>
    </row>
    <row r="4298" spans="1:19">
      <c r="A4298" t="s">
        <v>38500</v>
      </c>
      <c r="B4298" t="s">
        <v>38501</v>
      </c>
      <c r="C4298" t="s">
        <v>49</v>
      </c>
      <c r="D4298" t="s">
        <v>38502</v>
      </c>
      <c r="E4298" t="s">
        <v>38503</v>
      </c>
      <c r="F4298" t="s">
        <v>38504</v>
      </c>
      <c r="G4298" t="s">
        <v>38505</v>
      </c>
      <c r="H4298" t="s">
        <v>38506</v>
      </c>
      <c r="I4298" t="s">
        <v>12119</v>
      </c>
      <c r="J4298" t="s">
        <v>6750</v>
      </c>
      <c r="K4298" t="s">
        <v>6751</v>
      </c>
      <c r="L4298" t="s">
        <v>237</v>
      </c>
      <c r="M4298" t="s">
        <v>4788</v>
      </c>
      <c r="N4298" t="s">
        <v>4972</v>
      </c>
      <c r="O4298" t="s">
        <v>6752</v>
      </c>
      <c r="P4298" t="s">
        <v>38507</v>
      </c>
      <c r="Q4298" t="s">
        <v>38508</v>
      </c>
      <c r="R4298" t="str">
        <f t="shared" si="134"/>
        <v>潍城</v>
      </c>
      <c r="S4298" t="str">
        <f t="shared" si="135"/>
        <v>0108</v>
      </c>
    </row>
    <row r="4299" spans="1:19">
      <c r="A4299" t="s">
        <v>38509</v>
      </c>
      <c r="B4299" t="s">
        <v>38510</v>
      </c>
      <c r="C4299" t="s">
        <v>49</v>
      </c>
      <c r="D4299" t="s">
        <v>38511</v>
      </c>
      <c r="E4299" t="s">
        <v>36010</v>
      </c>
      <c r="F4299" t="s">
        <v>38512</v>
      </c>
      <c r="G4299" t="s">
        <v>38513</v>
      </c>
      <c r="H4299" t="s">
        <v>38514</v>
      </c>
      <c r="I4299" t="s">
        <v>4841</v>
      </c>
      <c r="J4299" t="s">
        <v>5852</v>
      </c>
      <c r="K4299" t="s">
        <v>5853</v>
      </c>
      <c r="L4299" t="s">
        <v>123</v>
      </c>
      <c r="M4299" t="s">
        <v>5854</v>
      </c>
      <c r="N4299" t="s">
        <v>4972</v>
      </c>
      <c r="O4299" t="s">
        <v>5855</v>
      </c>
      <c r="P4299" t="s">
        <v>38515</v>
      </c>
      <c r="Q4299" t="s">
        <v>38516</v>
      </c>
      <c r="R4299" t="str">
        <f t="shared" si="134"/>
        <v>诸城</v>
      </c>
      <c r="S4299" t="str">
        <f t="shared" si="135"/>
        <v>0108</v>
      </c>
    </row>
    <row r="4300" spans="1:19">
      <c r="A4300" t="s">
        <v>38517</v>
      </c>
      <c r="B4300" t="s">
        <v>38518</v>
      </c>
      <c r="C4300" t="s">
        <v>49</v>
      </c>
      <c r="D4300" t="s">
        <v>38519</v>
      </c>
      <c r="E4300" t="s">
        <v>38345</v>
      </c>
      <c r="F4300" t="s">
        <v>38520</v>
      </c>
      <c r="G4300" t="s">
        <v>38521</v>
      </c>
      <c r="H4300" t="s">
        <v>38522</v>
      </c>
      <c r="I4300" t="s">
        <v>4785</v>
      </c>
      <c r="J4300" t="s">
        <v>20173</v>
      </c>
      <c r="K4300" t="s">
        <v>20174</v>
      </c>
      <c r="L4300" t="s">
        <v>105</v>
      </c>
      <c r="M4300" t="s">
        <v>5133</v>
      </c>
      <c r="O4300" t="s">
        <v>20175</v>
      </c>
      <c r="P4300" t="s">
        <v>38523</v>
      </c>
      <c r="Q4300" t="s">
        <v>38524</v>
      </c>
      <c r="R4300" t="str">
        <f t="shared" si="134"/>
        <v>寿光</v>
      </c>
      <c r="S4300" t="str">
        <f t="shared" si="135"/>
        <v>0108</v>
      </c>
    </row>
    <row r="4301" spans="1:19">
      <c r="A4301" t="s">
        <v>38525</v>
      </c>
      <c r="B4301" t="s">
        <v>38526</v>
      </c>
      <c r="C4301" t="s">
        <v>49</v>
      </c>
      <c r="D4301" t="s">
        <v>38527</v>
      </c>
      <c r="E4301" t="s">
        <v>38345</v>
      </c>
      <c r="F4301" t="s">
        <v>38528</v>
      </c>
      <c r="G4301" t="s">
        <v>38529</v>
      </c>
      <c r="H4301" t="s">
        <v>38530</v>
      </c>
      <c r="I4301" t="s">
        <v>4852</v>
      </c>
      <c r="J4301" t="s">
        <v>9171</v>
      </c>
      <c r="K4301" t="s">
        <v>9172</v>
      </c>
      <c r="L4301" t="s">
        <v>105</v>
      </c>
      <c r="M4301" t="s">
        <v>5769</v>
      </c>
      <c r="O4301" t="s">
        <v>9173</v>
      </c>
      <c r="P4301" t="s">
        <v>38531</v>
      </c>
      <c r="R4301" t="str">
        <f t="shared" si="134"/>
        <v>寿光</v>
      </c>
      <c r="S4301" t="str">
        <f t="shared" si="135"/>
        <v>0108</v>
      </c>
    </row>
    <row r="4302" spans="1:19">
      <c r="A4302" t="s">
        <v>38532</v>
      </c>
      <c r="B4302" t="s">
        <v>38533</v>
      </c>
      <c r="C4302" t="s">
        <v>49</v>
      </c>
      <c r="D4302" t="s">
        <v>38534</v>
      </c>
      <c r="E4302" t="s">
        <v>38435</v>
      </c>
      <c r="F4302" t="s">
        <v>38535</v>
      </c>
      <c r="G4302" t="s">
        <v>38536</v>
      </c>
      <c r="H4302" t="s">
        <v>38537</v>
      </c>
      <c r="I4302" t="s">
        <v>12119</v>
      </c>
      <c r="J4302" t="s">
        <v>4814</v>
      </c>
      <c r="K4302" t="s">
        <v>4815</v>
      </c>
      <c r="L4302" t="s">
        <v>50</v>
      </c>
      <c r="M4302" t="s">
        <v>4816</v>
      </c>
      <c r="N4302" t="s">
        <v>4817</v>
      </c>
      <c r="O4302" t="s">
        <v>4818</v>
      </c>
      <c r="P4302" t="s">
        <v>38538</v>
      </c>
      <c r="R4302" t="str">
        <f t="shared" si="134"/>
        <v>青州</v>
      </c>
      <c r="S4302" t="str">
        <f t="shared" si="135"/>
        <v>0108</v>
      </c>
    </row>
    <row r="4303" spans="1:19">
      <c r="A4303" t="s">
        <v>38539</v>
      </c>
      <c r="B4303" t="s">
        <v>38540</v>
      </c>
      <c r="C4303" t="s">
        <v>49</v>
      </c>
      <c r="D4303" t="s">
        <v>38541</v>
      </c>
      <c r="E4303" t="s">
        <v>38542</v>
      </c>
      <c r="F4303" t="s">
        <v>38543</v>
      </c>
      <c r="G4303" t="s">
        <v>38544</v>
      </c>
      <c r="H4303" t="s">
        <v>38545</v>
      </c>
      <c r="I4303" t="s">
        <v>4852</v>
      </c>
      <c r="J4303" t="s">
        <v>10771</v>
      </c>
      <c r="K4303" t="s">
        <v>10772</v>
      </c>
      <c r="L4303" t="s">
        <v>60</v>
      </c>
      <c r="M4303" t="s">
        <v>5420</v>
      </c>
      <c r="N4303" t="s">
        <v>4933</v>
      </c>
      <c r="O4303" t="s">
        <v>10773</v>
      </c>
      <c r="P4303" t="s">
        <v>38546</v>
      </c>
      <c r="R4303" t="str">
        <f t="shared" si="134"/>
        <v>奎文</v>
      </c>
      <c r="S4303" t="str">
        <f t="shared" si="135"/>
        <v>0108</v>
      </c>
    </row>
    <row r="4304" spans="1:19">
      <c r="A4304" t="s">
        <v>38547</v>
      </c>
      <c r="B4304" t="s">
        <v>38548</v>
      </c>
      <c r="C4304" t="s">
        <v>49</v>
      </c>
      <c r="D4304" t="s">
        <v>38549</v>
      </c>
      <c r="E4304" t="s">
        <v>38550</v>
      </c>
      <c r="F4304" t="s">
        <v>38551</v>
      </c>
      <c r="G4304" t="s">
        <v>38552</v>
      </c>
      <c r="H4304" t="s">
        <v>38553</v>
      </c>
      <c r="I4304" t="s">
        <v>5541</v>
      </c>
      <c r="J4304" t="s">
        <v>4842</v>
      </c>
      <c r="K4304" t="s">
        <v>4843</v>
      </c>
      <c r="L4304" t="s">
        <v>95</v>
      </c>
      <c r="M4304" t="s">
        <v>4844</v>
      </c>
      <c r="N4304" t="s">
        <v>6794</v>
      </c>
      <c r="O4304" t="s">
        <v>4846</v>
      </c>
      <c r="P4304" t="s">
        <v>38477</v>
      </c>
      <c r="R4304" t="str">
        <f t="shared" si="134"/>
        <v>安丘</v>
      </c>
      <c r="S4304" t="str">
        <f t="shared" si="135"/>
        <v>0108</v>
      </c>
    </row>
    <row r="4305" spans="1:19">
      <c r="A4305" t="s">
        <v>38554</v>
      </c>
      <c r="B4305" t="s">
        <v>38555</v>
      </c>
      <c r="C4305" t="s">
        <v>49</v>
      </c>
      <c r="D4305" t="s">
        <v>38556</v>
      </c>
      <c r="E4305" t="s">
        <v>38345</v>
      </c>
      <c r="F4305" t="s">
        <v>38557</v>
      </c>
      <c r="G4305" t="s">
        <v>38558</v>
      </c>
      <c r="H4305" t="s">
        <v>38559</v>
      </c>
      <c r="I4305" t="s">
        <v>12119</v>
      </c>
      <c r="J4305" t="s">
        <v>6053</v>
      </c>
      <c r="K4305" t="s">
        <v>6054</v>
      </c>
      <c r="L4305" t="s">
        <v>105</v>
      </c>
      <c r="M4305" t="s">
        <v>6055</v>
      </c>
      <c r="N4305" t="s">
        <v>8593</v>
      </c>
      <c r="O4305" t="s">
        <v>6056</v>
      </c>
      <c r="P4305" t="s">
        <v>38560</v>
      </c>
      <c r="R4305" t="str">
        <f t="shared" si="134"/>
        <v>寿光</v>
      </c>
      <c r="S4305" t="str">
        <f t="shared" si="135"/>
        <v>0108</v>
      </c>
    </row>
    <row r="4306" spans="1:19">
      <c r="A4306" t="s">
        <v>2026</v>
      </c>
      <c r="B4306" t="s">
        <v>38561</v>
      </c>
      <c r="C4306" t="s">
        <v>49</v>
      </c>
      <c r="D4306" t="s">
        <v>38562</v>
      </c>
      <c r="E4306" t="s">
        <v>38336</v>
      </c>
      <c r="F4306" t="s">
        <v>38563</v>
      </c>
      <c r="G4306" t="s">
        <v>2024</v>
      </c>
      <c r="H4306" t="s">
        <v>38564</v>
      </c>
      <c r="I4306" t="s">
        <v>5052</v>
      </c>
      <c r="J4306" t="s">
        <v>6172</v>
      </c>
      <c r="K4306" t="s">
        <v>6173</v>
      </c>
      <c r="L4306" t="s">
        <v>95</v>
      </c>
      <c r="M4306" t="s">
        <v>5042</v>
      </c>
      <c r="O4306" t="s">
        <v>6175</v>
      </c>
      <c r="P4306" t="s">
        <v>38565</v>
      </c>
      <c r="R4306" t="str">
        <f t="shared" si="134"/>
        <v>安丘</v>
      </c>
      <c r="S4306" t="str">
        <f t="shared" si="135"/>
        <v>0108</v>
      </c>
    </row>
    <row r="4307" spans="1:19">
      <c r="A4307" t="s">
        <v>38566</v>
      </c>
      <c r="B4307" t="s">
        <v>38567</v>
      </c>
      <c r="C4307" t="s">
        <v>49</v>
      </c>
      <c r="D4307" t="s">
        <v>38568</v>
      </c>
      <c r="E4307" t="s">
        <v>38345</v>
      </c>
      <c r="F4307" t="s">
        <v>38569</v>
      </c>
      <c r="G4307" t="s">
        <v>38570</v>
      </c>
      <c r="H4307" t="s">
        <v>38571</v>
      </c>
      <c r="I4307" t="s">
        <v>12119</v>
      </c>
      <c r="J4307" t="s">
        <v>4786</v>
      </c>
      <c r="K4307" t="s">
        <v>4787</v>
      </c>
      <c r="L4307" t="s">
        <v>237</v>
      </c>
      <c r="M4307" t="s">
        <v>4788</v>
      </c>
      <c r="O4307" t="s">
        <v>4790</v>
      </c>
      <c r="P4307" t="s">
        <v>38572</v>
      </c>
      <c r="R4307" t="str">
        <f t="shared" si="134"/>
        <v>潍城</v>
      </c>
      <c r="S4307" t="str">
        <f t="shared" si="135"/>
        <v>0108</v>
      </c>
    </row>
    <row r="4308" spans="1:19">
      <c r="A4308" t="s">
        <v>38573</v>
      </c>
      <c r="B4308" t="s">
        <v>38574</v>
      </c>
      <c r="C4308" t="s">
        <v>49</v>
      </c>
      <c r="D4308" t="s">
        <v>38575</v>
      </c>
      <c r="E4308" t="s">
        <v>38576</v>
      </c>
      <c r="F4308" t="s">
        <v>38577</v>
      </c>
      <c r="G4308" t="s">
        <v>38578</v>
      </c>
      <c r="H4308" t="s">
        <v>38579</v>
      </c>
      <c r="I4308" t="s">
        <v>12119</v>
      </c>
      <c r="J4308" t="s">
        <v>5778</v>
      </c>
      <c r="K4308" t="s">
        <v>5779</v>
      </c>
      <c r="L4308" t="s">
        <v>105</v>
      </c>
      <c r="M4308" t="s">
        <v>5197</v>
      </c>
      <c r="O4308" t="s">
        <v>5780</v>
      </c>
      <c r="P4308" t="s">
        <v>38580</v>
      </c>
      <c r="Q4308" t="s">
        <v>38581</v>
      </c>
      <c r="R4308" t="str">
        <f t="shared" si="134"/>
        <v>寿光</v>
      </c>
      <c r="S4308" t="str">
        <f t="shared" si="135"/>
        <v>0108</v>
      </c>
    </row>
    <row r="4309" spans="1:19">
      <c r="A4309" t="s">
        <v>38582</v>
      </c>
      <c r="B4309" t="s">
        <v>38583</v>
      </c>
      <c r="C4309" t="s">
        <v>49</v>
      </c>
      <c r="D4309" t="s">
        <v>38584</v>
      </c>
      <c r="E4309" t="s">
        <v>38585</v>
      </c>
      <c r="F4309" t="s">
        <v>38586</v>
      </c>
      <c r="G4309" t="s">
        <v>38587</v>
      </c>
      <c r="I4309" t="s">
        <v>38588</v>
      </c>
      <c r="R4309" t="str">
        <f t="shared" si="134"/>
        <v/>
      </c>
      <c r="S4309" t="str">
        <f t="shared" si="135"/>
        <v>0108</v>
      </c>
    </row>
    <row r="4310" spans="1:19">
      <c r="A4310" t="s">
        <v>38589</v>
      </c>
      <c r="B4310" t="s">
        <v>38590</v>
      </c>
      <c r="C4310" t="s">
        <v>49</v>
      </c>
      <c r="D4310" t="s">
        <v>38591</v>
      </c>
      <c r="E4310" t="s">
        <v>38550</v>
      </c>
      <c r="F4310" t="s">
        <v>38592</v>
      </c>
      <c r="G4310" t="s">
        <v>38593</v>
      </c>
      <c r="H4310" t="s">
        <v>38594</v>
      </c>
      <c r="I4310" t="s">
        <v>5407</v>
      </c>
      <c r="J4310" t="s">
        <v>11618</v>
      </c>
      <c r="K4310" t="s">
        <v>11619</v>
      </c>
      <c r="L4310" t="s">
        <v>237</v>
      </c>
      <c r="M4310" t="s">
        <v>4868</v>
      </c>
      <c r="N4310" t="s">
        <v>5112</v>
      </c>
      <c r="O4310" t="s">
        <v>11620</v>
      </c>
      <c r="P4310" t="s">
        <v>38595</v>
      </c>
      <c r="Q4310" t="s">
        <v>38596</v>
      </c>
      <c r="R4310" t="str">
        <f t="shared" si="134"/>
        <v>潍城</v>
      </c>
      <c r="S4310" t="str">
        <f t="shared" si="135"/>
        <v>0108</v>
      </c>
    </row>
    <row r="4311" spans="1:19">
      <c r="A4311" t="s">
        <v>38597</v>
      </c>
      <c r="B4311" t="s">
        <v>38598</v>
      </c>
      <c r="C4311" t="s">
        <v>49</v>
      </c>
      <c r="D4311" t="s">
        <v>38599</v>
      </c>
      <c r="E4311" t="s">
        <v>38600</v>
      </c>
      <c r="F4311" t="s">
        <v>38601</v>
      </c>
      <c r="G4311" t="s">
        <v>38602</v>
      </c>
      <c r="H4311" t="s">
        <v>38603</v>
      </c>
      <c r="I4311" t="s">
        <v>4828</v>
      </c>
      <c r="J4311" t="s">
        <v>10465</v>
      </c>
      <c r="K4311" t="s">
        <v>10466</v>
      </c>
      <c r="L4311" t="s">
        <v>123</v>
      </c>
      <c r="M4311" t="s">
        <v>4932</v>
      </c>
      <c r="N4311" t="s">
        <v>5112</v>
      </c>
      <c r="O4311" t="s">
        <v>10467</v>
      </c>
      <c r="P4311" t="s">
        <v>38604</v>
      </c>
      <c r="R4311" t="str">
        <f t="shared" si="134"/>
        <v>诸城</v>
      </c>
      <c r="S4311" t="str">
        <f t="shared" si="135"/>
        <v>0108</v>
      </c>
    </row>
    <row r="4312" spans="1:19">
      <c r="A4312" t="s">
        <v>38605</v>
      </c>
      <c r="B4312" t="s">
        <v>38498</v>
      </c>
      <c r="C4312" t="s">
        <v>49</v>
      </c>
      <c r="D4312" t="s">
        <v>38606</v>
      </c>
      <c r="E4312" t="s">
        <v>38607</v>
      </c>
      <c r="F4312" t="s">
        <v>38608</v>
      </c>
      <c r="G4312" t="s">
        <v>38609</v>
      </c>
      <c r="H4312" t="s">
        <v>38610</v>
      </c>
      <c r="I4312" t="s">
        <v>5052</v>
      </c>
      <c r="J4312" t="s">
        <v>9770</v>
      </c>
      <c r="K4312" t="s">
        <v>9771</v>
      </c>
      <c r="L4312" t="s">
        <v>237</v>
      </c>
      <c r="M4312" t="s">
        <v>4971</v>
      </c>
      <c r="N4312" t="s">
        <v>5112</v>
      </c>
      <c r="O4312" t="s">
        <v>9772</v>
      </c>
      <c r="P4312" t="s">
        <v>38611</v>
      </c>
      <c r="R4312" t="str">
        <f t="shared" si="134"/>
        <v>潍城</v>
      </c>
      <c r="S4312" t="str">
        <f t="shared" si="135"/>
        <v>0108</v>
      </c>
    </row>
    <row r="4313" spans="1:19">
      <c r="A4313" t="s">
        <v>38612</v>
      </c>
      <c r="B4313" t="s">
        <v>38613</v>
      </c>
      <c r="C4313" t="s">
        <v>49</v>
      </c>
      <c r="D4313" t="s">
        <v>38614</v>
      </c>
      <c r="E4313" t="s">
        <v>38615</v>
      </c>
      <c r="F4313" t="s">
        <v>38616</v>
      </c>
      <c r="G4313" t="s">
        <v>38617</v>
      </c>
      <c r="H4313" t="s">
        <v>38618</v>
      </c>
      <c r="I4313" t="s">
        <v>4955</v>
      </c>
      <c r="J4313" t="s">
        <v>6631</v>
      </c>
      <c r="K4313" t="s">
        <v>6632</v>
      </c>
      <c r="L4313" t="s">
        <v>105</v>
      </c>
      <c r="M4313" t="s">
        <v>6055</v>
      </c>
      <c r="N4313" t="s">
        <v>4832</v>
      </c>
      <c r="O4313" t="s">
        <v>6633</v>
      </c>
      <c r="P4313" t="s">
        <v>38619</v>
      </c>
      <c r="Q4313" t="s">
        <v>38620</v>
      </c>
      <c r="R4313" t="str">
        <f t="shared" si="134"/>
        <v>寿光</v>
      </c>
      <c r="S4313" t="str">
        <f t="shared" si="135"/>
        <v>0108</v>
      </c>
    </row>
    <row r="4314" spans="1:19">
      <c r="A4314" t="s">
        <v>38621</v>
      </c>
      <c r="B4314" t="s">
        <v>38622</v>
      </c>
      <c r="C4314" t="s">
        <v>49</v>
      </c>
      <c r="D4314" t="s">
        <v>38623</v>
      </c>
      <c r="E4314" t="s">
        <v>38345</v>
      </c>
      <c r="F4314" t="s">
        <v>38624</v>
      </c>
      <c r="G4314" t="s">
        <v>38625</v>
      </c>
      <c r="H4314" t="s">
        <v>38626</v>
      </c>
      <c r="I4314" t="s">
        <v>8967</v>
      </c>
      <c r="J4314" t="s">
        <v>8015</v>
      </c>
      <c r="K4314" t="s">
        <v>8016</v>
      </c>
      <c r="L4314" t="s">
        <v>105</v>
      </c>
      <c r="M4314" t="s">
        <v>5197</v>
      </c>
      <c r="O4314" t="s">
        <v>8017</v>
      </c>
      <c r="P4314" t="s">
        <v>38627</v>
      </c>
      <c r="Q4314" t="s">
        <v>38628</v>
      </c>
      <c r="R4314" t="str">
        <f t="shared" si="134"/>
        <v>寿光</v>
      </c>
      <c r="S4314" t="str">
        <f t="shared" si="135"/>
        <v>0108</v>
      </c>
    </row>
    <row r="4315" spans="1:19">
      <c r="A4315" t="s">
        <v>38629</v>
      </c>
      <c r="B4315" t="s">
        <v>38630</v>
      </c>
      <c r="C4315" t="s">
        <v>49</v>
      </c>
      <c r="D4315" t="s">
        <v>38631</v>
      </c>
      <c r="E4315" t="s">
        <v>38503</v>
      </c>
      <c r="F4315" t="s">
        <v>38632</v>
      </c>
      <c r="G4315" t="s">
        <v>38633</v>
      </c>
      <c r="H4315" t="s">
        <v>38634</v>
      </c>
      <c r="I4315" t="s">
        <v>12119</v>
      </c>
      <c r="J4315" t="s">
        <v>13611</v>
      </c>
      <c r="K4315" t="s">
        <v>13612</v>
      </c>
      <c r="L4315" t="s">
        <v>375</v>
      </c>
      <c r="M4315" t="s">
        <v>7334</v>
      </c>
      <c r="O4315" t="s">
        <v>13613</v>
      </c>
      <c r="P4315" t="s">
        <v>38635</v>
      </c>
      <c r="Q4315" t="s">
        <v>38636</v>
      </c>
      <c r="R4315" t="str">
        <f t="shared" si="134"/>
        <v>昌邑</v>
      </c>
      <c r="S4315" t="str">
        <f t="shared" si="135"/>
        <v>0108</v>
      </c>
    </row>
    <row r="4316" spans="1:19">
      <c r="A4316" t="s">
        <v>38637</v>
      </c>
      <c r="B4316" t="s">
        <v>38638</v>
      </c>
      <c r="C4316" t="s">
        <v>49</v>
      </c>
      <c r="D4316" t="s">
        <v>38639</v>
      </c>
      <c r="E4316" t="s">
        <v>36010</v>
      </c>
      <c r="F4316" t="s">
        <v>38640</v>
      </c>
      <c r="G4316" t="s">
        <v>38641</v>
      </c>
      <c r="H4316" t="s">
        <v>38642</v>
      </c>
      <c r="I4316" t="s">
        <v>5822</v>
      </c>
      <c r="J4316" t="s">
        <v>12527</v>
      </c>
      <c r="K4316" t="s">
        <v>12528</v>
      </c>
      <c r="L4316" t="s">
        <v>50</v>
      </c>
      <c r="M4316" t="s">
        <v>6207</v>
      </c>
      <c r="N4316" t="s">
        <v>4845</v>
      </c>
      <c r="O4316" t="s">
        <v>12529</v>
      </c>
      <c r="P4316" t="s">
        <v>38643</v>
      </c>
      <c r="Q4316" t="s">
        <v>38644</v>
      </c>
      <c r="R4316" t="str">
        <f t="shared" si="134"/>
        <v>青州</v>
      </c>
      <c r="S4316" t="str">
        <f t="shared" si="135"/>
        <v>0108</v>
      </c>
    </row>
    <row r="4317" spans="1:19">
      <c r="A4317" t="s">
        <v>38645</v>
      </c>
      <c r="B4317" t="s">
        <v>38646</v>
      </c>
      <c r="C4317" t="s">
        <v>49</v>
      </c>
      <c r="D4317" t="s">
        <v>38647</v>
      </c>
      <c r="E4317" t="s">
        <v>36018</v>
      </c>
      <c r="F4317" t="s">
        <v>38648</v>
      </c>
      <c r="G4317" t="s">
        <v>38649</v>
      </c>
      <c r="H4317" t="s">
        <v>38650</v>
      </c>
      <c r="I4317" t="s">
        <v>12119</v>
      </c>
      <c r="J4317" t="s">
        <v>7910</v>
      </c>
      <c r="K4317" t="s">
        <v>7911</v>
      </c>
      <c r="L4317" t="s">
        <v>375</v>
      </c>
      <c r="M4317" t="s">
        <v>5409</v>
      </c>
      <c r="N4317" t="s">
        <v>5017</v>
      </c>
      <c r="O4317" t="s">
        <v>7913</v>
      </c>
      <c r="P4317" t="s">
        <v>38651</v>
      </c>
      <c r="Q4317" t="s">
        <v>38652</v>
      </c>
      <c r="R4317" t="str">
        <f t="shared" si="134"/>
        <v>昌邑</v>
      </c>
      <c r="S4317" t="str">
        <f t="shared" si="135"/>
        <v>0108</v>
      </c>
    </row>
    <row r="4318" spans="1:19">
      <c r="A4318" t="s">
        <v>38653</v>
      </c>
      <c r="B4318" t="s">
        <v>38654</v>
      </c>
      <c r="C4318" t="s">
        <v>49</v>
      </c>
      <c r="D4318" t="s">
        <v>38655</v>
      </c>
      <c r="E4318" t="s">
        <v>38336</v>
      </c>
      <c r="F4318" t="s">
        <v>38656</v>
      </c>
      <c r="G4318" t="s">
        <v>38657</v>
      </c>
      <c r="H4318" t="s">
        <v>38658</v>
      </c>
      <c r="I4318" t="s">
        <v>4785</v>
      </c>
      <c r="J4318" t="s">
        <v>7556</v>
      </c>
      <c r="K4318" t="s">
        <v>7557</v>
      </c>
      <c r="L4318" t="s">
        <v>237</v>
      </c>
      <c r="M4318" t="s">
        <v>4971</v>
      </c>
      <c r="O4318" t="s">
        <v>7559</v>
      </c>
      <c r="Q4318" t="s">
        <v>38659</v>
      </c>
      <c r="R4318" t="str">
        <f t="shared" si="134"/>
        <v>潍城</v>
      </c>
      <c r="S4318" t="str">
        <f t="shared" si="135"/>
        <v>0108</v>
      </c>
    </row>
    <row r="4319" spans="1:19">
      <c r="A4319" t="s">
        <v>38660</v>
      </c>
      <c r="B4319" t="s">
        <v>38661</v>
      </c>
      <c r="C4319" t="s">
        <v>49</v>
      </c>
      <c r="D4319" t="s">
        <v>38662</v>
      </c>
      <c r="E4319" t="s">
        <v>38663</v>
      </c>
      <c r="F4319" t="s">
        <v>38664</v>
      </c>
      <c r="G4319" t="s">
        <v>38665</v>
      </c>
      <c r="H4319" t="s">
        <v>38666</v>
      </c>
      <c r="I4319" t="s">
        <v>5560</v>
      </c>
      <c r="J4319" t="s">
        <v>6829</v>
      </c>
      <c r="K4319" t="s">
        <v>6830</v>
      </c>
      <c r="L4319" t="s">
        <v>95</v>
      </c>
      <c r="M4319" t="s">
        <v>5649</v>
      </c>
      <c r="N4319" t="s">
        <v>6530</v>
      </c>
      <c r="O4319" t="s">
        <v>6831</v>
      </c>
      <c r="P4319" t="s">
        <v>38667</v>
      </c>
      <c r="R4319" t="str">
        <f t="shared" si="134"/>
        <v>安丘</v>
      </c>
      <c r="S4319" t="str">
        <f t="shared" si="135"/>
        <v>0108</v>
      </c>
    </row>
    <row r="4320" spans="1:19">
      <c r="A4320" t="s">
        <v>38668</v>
      </c>
      <c r="B4320" t="s">
        <v>38669</v>
      </c>
      <c r="C4320" t="s">
        <v>49</v>
      </c>
      <c r="D4320" t="s">
        <v>38670</v>
      </c>
      <c r="E4320" t="s">
        <v>38671</v>
      </c>
      <c r="F4320" t="s">
        <v>38672</v>
      </c>
      <c r="G4320" t="s">
        <v>38673</v>
      </c>
      <c r="H4320" t="s">
        <v>38674</v>
      </c>
      <c r="I4320" t="s">
        <v>12119</v>
      </c>
      <c r="J4320" t="s">
        <v>5418</v>
      </c>
      <c r="K4320" t="s">
        <v>5419</v>
      </c>
      <c r="L4320" t="s">
        <v>60</v>
      </c>
      <c r="M4320" t="s">
        <v>5420</v>
      </c>
      <c r="N4320" t="s">
        <v>5421</v>
      </c>
      <c r="O4320" t="s">
        <v>5422</v>
      </c>
      <c r="P4320" t="s">
        <v>38675</v>
      </c>
      <c r="R4320" t="str">
        <f t="shared" si="134"/>
        <v>奎文</v>
      </c>
      <c r="S4320" t="str">
        <f t="shared" si="135"/>
        <v>0108</v>
      </c>
    </row>
    <row r="4321" spans="1:19">
      <c r="A4321" t="s">
        <v>38676</v>
      </c>
      <c r="B4321" t="s">
        <v>38677</v>
      </c>
      <c r="C4321" t="s">
        <v>49</v>
      </c>
      <c r="D4321" t="s">
        <v>38678</v>
      </c>
      <c r="E4321" t="s">
        <v>38679</v>
      </c>
      <c r="F4321" t="s">
        <v>38680</v>
      </c>
      <c r="G4321" t="s">
        <v>38681</v>
      </c>
      <c r="H4321" t="s">
        <v>38682</v>
      </c>
      <c r="I4321" t="s">
        <v>4955</v>
      </c>
      <c r="J4321" t="s">
        <v>7529</v>
      </c>
      <c r="K4321" t="s">
        <v>7530</v>
      </c>
      <c r="L4321" t="s">
        <v>50</v>
      </c>
      <c r="M4321" t="s">
        <v>6624</v>
      </c>
      <c r="N4321" t="s">
        <v>15744</v>
      </c>
      <c r="O4321" t="s">
        <v>7531</v>
      </c>
      <c r="P4321" t="s">
        <v>38683</v>
      </c>
      <c r="Q4321" t="s">
        <v>38684</v>
      </c>
      <c r="R4321" t="str">
        <f t="shared" si="134"/>
        <v>青州</v>
      </c>
      <c r="S4321" t="str">
        <f t="shared" si="135"/>
        <v>0108</v>
      </c>
    </row>
    <row r="4322" spans="1:19">
      <c r="A4322" t="s">
        <v>38685</v>
      </c>
      <c r="B4322" t="s">
        <v>38686</v>
      </c>
      <c r="C4322" t="s">
        <v>49</v>
      </c>
      <c r="D4322" t="s">
        <v>38687</v>
      </c>
      <c r="E4322" t="s">
        <v>38679</v>
      </c>
      <c r="F4322" t="s">
        <v>38688</v>
      </c>
      <c r="G4322" t="s">
        <v>38689</v>
      </c>
      <c r="H4322" t="s">
        <v>38690</v>
      </c>
      <c r="I4322" t="s">
        <v>4852</v>
      </c>
      <c r="J4322" t="s">
        <v>19856</v>
      </c>
      <c r="K4322" t="s">
        <v>19857</v>
      </c>
      <c r="L4322" t="s">
        <v>50</v>
      </c>
      <c r="M4322" t="s">
        <v>6624</v>
      </c>
      <c r="N4322" t="s">
        <v>8072</v>
      </c>
      <c r="O4322" t="s">
        <v>19858</v>
      </c>
      <c r="P4322" t="s">
        <v>38691</v>
      </c>
      <c r="R4322" t="str">
        <f t="shared" si="134"/>
        <v>青州</v>
      </c>
      <c r="S4322" t="str">
        <f t="shared" si="135"/>
        <v>0108</v>
      </c>
    </row>
    <row r="4323" spans="1:19">
      <c r="A4323" t="s">
        <v>38692</v>
      </c>
      <c r="B4323" t="s">
        <v>38693</v>
      </c>
      <c r="C4323" t="s">
        <v>49</v>
      </c>
      <c r="D4323" t="s">
        <v>38694</v>
      </c>
      <c r="E4323" t="s">
        <v>38585</v>
      </c>
      <c r="F4323" t="s">
        <v>38695</v>
      </c>
      <c r="G4323" t="s">
        <v>38696</v>
      </c>
      <c r="H4323" t="s">
        <v>38697</v>
      </c>
      <c r="I4323" t="s">
        <v>4828</v>
      </c>
      <c r="J4323" t="s">
        <v>6611</v>
      </c>
      <c r="K4323" t="s">
        <v>6612</v>
      </c>
      <c r="L4323" t="s">
        <v>86</v>
      </c>
      <c r="M4323" t="s">
        <v>5099</v>
      </c>
      <c r="N4323" t="s">
        <v>4881</v>
      </c>
      <c r="O4323" t="s">
        <v>6613</v>
      </c>
      <c r="P4323" t="s">
        <v>38698</v>
      </c>
      <c r="R4323" t="str">
        <f t="shared" si="134"/>
        <v>坊子</v>
      </c>
      <c r="S4323" t="str">
        <f t="shared" si="135"/>
        <v>0108</v>
      </c>
    </row>
    <row r="4324" spans="1:19">
      <c r="A4324" t="s">
        <v>38699</v>
      </c>
      <c r="B4324" t="s">
        <v>38700</v>
      </c>
      <c r="C4324" t="s">
        <v>49</v>
      </c>
      <c r="D4324" t="s">
        <v>38701</v>
      </c>
      <c r="E4324" t="s">
        <v>38702</v>
      </c>
      <c r="F4324" t="s">
        <v>38703</v>
      </c>
      <c r="G4324" t="s">
        <v>38704</v>
      </c>
      <c r="H4324" t="s">
        <v>38705</v>
      </c>
      <c r="I4324" t="s">
        <v>5835</v>
      </c>
      <c r="J4324" t="s">
        <v>18995</v>
      </c>
      <c r="K4324" t="s">
        <v>18996</v>
      </c>
      <c r="L4324" t="s">
        <v>114</v>
      </c>
      <c r="M4324" t="s">
        <v>5486</v>
      </c>
      <c r="N4324" t="s">
        <v>5939</v>
      </c>
      <c r="O4324" t="s">
        <v>18997</v>
      </c>
      <c r="P4324" t="s">
        <v>38706</v>
      </c>
      <c r="Q4324" t="s">
        <v>38707</v>
      </c>
      <c r="R4324" t="str">
        <f t="shared" si="134"/>
        <v>高密</v>
      </c>
      <c r="S4324" t="str">
        <f t="shared" si="135"/>
        <v>0108</v>
      </c>
    </row>
    <row r="4325" spans="1:19">
      <c r="A4325" t="s">
        <v>38708</v>
      </c>
      <c r="B4325" t="s">
        <v>38709</v>
      </c>
      <c r="C4325" t="s">
        <v>49</v>
      </c>
      <c r="D4325" t="s">
        <v>38710</v>
      </c>
      <c r="E4325" t="s">
        <v>38711</v>
      </c>
      <c r="F4325" t="s">
        <v>38712</v>
      </c>
      <c r="G4325" t="s">
        <v>38713</v>
      </c>
      <c r="H4325" t="s">
        <v>38714</v>
      </c>
      <c r="I4325" t="s">
        <v>4852</v>
      </c>
      <c r="J4325" t="s">
        <v>6348</v>
      </c>
      <c r="K4325" t="s">
        <v>6349</v>
      </c>
      <c r="L4325" t="s">
        <v>114</v>
      </c>
      <c r="M4325" t="s">
        <v>5486</v>
      </c>
      <c r="N4325" t="s">
        <v>6601</v>
      </c>
      <c r="O4325" t="s">
        <v>6350</v>
      </c>
      <c r="P4325" t="s">
        <v>38715</v>
      </c>
      <c r="Q4325" t="s">
        <v>38716</v>
      </c>
      <c r="R4325" t="str">
        <f t="shared" si="134"/>
        <v>高密</v>
      </c>
      <c r="S4325" t="str">
        <f t="shared" si="135"/>
        <v>0108</v>
      </c>
    </row>
    <row r="4326" spans="1:19">
      <c r="A4326" t="s">
        <v>38717</v>
      </c>
      <c r="B4326" t="s">
        <v>38718</v>
      </c>
      <c r="C4326" t="s">
        <v>49</v>
      </c>
      <c r="D4326" t="s">
        <v>38719</v>
      </c>
      <c r="E4326" t="s">
        <v>36010</v>
      </c>
      <c r="F4326" t="s">
        <v>38720</v>
      </c>
      <c r="G4326" t="s">
        <v>38721</v>
      </c>
      <c r="H4326" t="s">
        <v>38722</v>
      </c>
      <c r="I4326" t="s">
        <v>4955</v>
      </c>
      <c r="J4326" t="s">
        <v>6508</v>
      </c>
      <c r="K4326" t="s">
        <v>6509</v>
      </c>
      <c r="L4326" t="s">
        <v>237</v>
      </c>
      <c r="M4326" t="s">
        <v>4868</v>
      </c>
      <c r="N4326" t="s">
        <v>5043</v>
      </c>
      <c r="O4326" t="s">
        <v>6510</v>
      </c>
      <c r="P4326" t="s">
        <v>38723</v>
      </c>
      <c r="Q4326" t="s">
        <v>38724</v>
      </c>
      <c r="R4326" t="str">
        <f t="shared" si="134"/>
        <v>潍城</v>
      </c>
      <c r="S4326" t="str">
        <f t="shared" si="135"/>
        <v>0108</v>
      </c>
    </row>
    <row r="4327" spans="1:19">
      <c r="A4327" t="s">
        <v>38725</v>
      </c>
      <c r="B4327" t="s">
        <v>38464</v>
      </c>
      <c r="C4327" t="s">
        <v>49</v>
      </c>
      <c r="D4327" t="s">
        <v>38726</v>
      </c>
      <c r="E4327" t="s">
        <v>38345</v>
      </c>
      <c r="F4327" t="s">
        <v>38727</v>
      </c>
      <c r="G4327" t="s">
        <v>38728</v>
      </c>
      <c r="H4327" t="s">
        <v>38729</v>
      </c>
      <c r="I4327" t="s">
        <v>12119</v>
      </c>
      <c r="J4327" t="s">
        <v>20915</v>
      </c>
      <c r="K4327" t="s">
        <v>20916</v>
      </c>
      <c r="L4327" t="s">
        <v>237</v>
      </c>
      <c r="M4327" t="s">
        <v>4868</v>
      </c>
      <c r="O4327" t="s">
        <v>20917</v>
      </c>
      <c r="P4327" t="s">
        <v>38730</v>
      </c>
      <c r="R4327" t="str">
        <f t="shared" si="134"/>
        <v>潍城</v>
      </c>
      <c r="S4327" t="str">
        <f t="shared" si="135"/>
        <v>0108</v>
      </c>
    </row>
    <row r="4328" spans="1:19">
      <c r="A4328" t="s">
        <v>38731</v>
      </c>
      <c r="B4328" t="s">
        <v>38732</v>
      </c>
      <c r="C4328" t="s">
        <v>49</v>
      </c>
      <c r="D4328" t="s">
        <v>38733</v>
      </c>
      <c r="E4328" t="s">
        <v>36018</v>
      </c>
      <c r="F4328" t="s">
        <v>38734</v>
      </c>
      <c r="G4328" t="s">
        <v>38735</v>
      </c>
      <c r="H4328" t="s">
        <v>38736</v>
      </c>
      <c r="I4328" t="s">
        <v>12119</v>
      </c>
      <c r="J4328" t="s">
        <v>6689</v>
      </c>
      <c r="K4328" t="s">
        <v>6690</v>
      </c>
      <c r="L4328" t="s">
        <v>237</v>
      </c>
      <c r="M4328" t="s">
        <v>4788</v>
      </c>
      <c r="N4328" t="s">
        <v>5421</v>
      </c>
      <c r="O4328" t="s">
        <v>6691</v>
      </c>
      <c r="P4328" t="s">
        <v>38635</v>
      </c>
      <c r="Q4328" t="s">
        <v>38737</v>
      </c>
      <c r="R4328" t="str">
        <f t="shared" si="134"/>
        <v>潍城</v>
      </c>
      <c r="S4328" t="str">
        <f t="shared" si="135"/>
        <v>0108</v>
      </c>
    </row>
    <row r="4329" spans="1:19">
      <c r="A4329" t="s">
        <v>38738</v>
      </c>
      <c r="B4329" t="s">
        <v>38739</v>
      </c>
      <c r="C4329" t="s">
        <v>49</v>
      </c>
      <c r="D4329" t="s">
        <v>38740</v>
      </c>
      <c r="E4329" t="s">
        <v>38741</v>
      </c>
      <c r="F4329" t="s">
        <v>38742</v>
      </c>
      <c r="G4329" t="s">
        <v>38743</v>
      </c>
      <c r="H4329" t="s">
        <v>38744</v>
      </c>
      <c r="I4329" t="s">
        <v>4955</v>
      </c>
      <c r="J4329" t="s">
        <v>6955</v>
      </c>
      <c r="K4329" t="s">
        <v>6956</v>
      </c>
      <c r="L4329" t="s">
        <v>114</v>
      </c>
      <c r="M4329" t="s">
        <v>5486</v>
      </c>
      <c r="N4329" t="s">
        <v>4959</v>
      </c>
      <c r="O4329" t="s">
        <v>6957</v>
      </c>
      <c r="P4329" t="s">
        <v>38745</v>
      </c>
      <c r="Q4329" t="s">
        <v>38746</v>
      </c>
      <c r="R4329" t="str">
        <f t="shared" si="134"/>
        <v>高密</v>
      </c>
      <c r="S4329" t="str">
        <f t="shared" si="135"/>
        <v>0108</v>
      </c>
    </row>
    <row r="4330" spans="1:19">
      <c r="A4330" t="s">
        <v>1970</v>
      </c>
      <c r="B4330" t="s">
        <v>38747</v>
      </c>
      <c r="C4330" t="s">
        <v>49</v>
      </c>
      <c r="D4330" t="s">
        <v>38748</v>
      </c>
      <c r="E4330" t="s">
        <v>38749</v>
      </c>
      <c r="F4330" t="s">
        <v>38750</v>
      </c>
      <c r="G4330" t="s">
        <v>1968</v>
      </c>
      <c r="H4330" t="s">
        <v>38751</v>
      </c>
      <c r="I4330" t="s">
        <v>4955</v>
      </c>
      <c r="J4330" t="s">
        <v>6401</v>
      </c>
      <c r="K4330" t="s">
        <v>6402</v>
      </c>
      <c r="L4330" t="s">
        <v>105</v>
      </c>
      <c r="M4330" t="s">
        <v>5224</v>
      </c>
      <c r="N4330" t="s">
        <v>5699</v>
      </c>
      <c r="O4330" t="s">
        <v>6403</v>
      </c>
      <c r="P4330" t="s">
        <v>38752</v>
      </c>
      <c r="Q4330" t="s">
        <v>38046</v>
      </c>
      <c r="R4330" t="str">
        <f t="shared" si="134"/>
        <v>寿光</v>
      </c>
      <c r="S4330" t="str">
        <f t="shared" si="135"/>
        <v>0108</v>
      </c>
    </row>
    <row r="4331" spans="1:19">
      <c r="A4331" t="s">
        <v>1978</v>
      </c>
      <c r="B4331" t="s">
        <v>38753</v>
      </c>
      <c r="C4331" t="s">
        <v>49</v>
      </c>
      <c r="D4331" t="s">
        <v>38754</v>
      </c>
      <c r="E4331" t="s">
        <v>38458</v>
      </c>
      <c r="F4331" t="s">
        <v>38755</v>
      </c>
      <c r="G4331" t="s">
        <v>1976</v>
      </c>
      <c r="H4331" t="s">
        <v>38756</v>
      </c>
      <c r="I4331" t="s">
        <v>4771</v>
      </c>
      <c r="J4331" t="s">
        <v>11180</v>
      </c>
      <c r="K4331" t="s">
        <v>11181</v>
      </c>
      <c r="L4331" t="s">
        <v>86</v>
      </c>
      <c r="M4331" t="s">
        <v>5099</v>
      </c>
      <c r="N4331" t="s">
        <v>5619</v>
      </c>
      <c r="O4331" t="s">
        <v>11182</v>
      </c>
      <c r="P4331" t="s">
        <v>38757</v>
      </c>
      <c r="Q4331" t="s">
        <v>38758</v>
      </c>
      <c r="R4331" t="str">
        <f t="shared" si="134"/>
        <v>坊子</v>
      </c>
      <c r="S4331" t="str">
        <f t="shared" si="135"/>
        <v>0108</v>
      </c>
    </row>
    <row r="4332" spans="1:19">
      <c r="A4332" t="s">
        <v>38759</v>
      </c>
      <c r="B4332" t="s">
        <v>38760</v>
      </c>
      <c r="C4332" t="s">
        <v>49</v>
      </c>
      <c r="D4332" t="s">
        <v>38761</v>
      </c>
      <c r="E4332" t="s">
        <v>38762</v>
      </c>
      <c r="F4332" t="s">
        <v>38763</v>
      </c>
      <c r="G4332" t="s">
        <v>38764</v>
      </c>
      <c r="H4332" t="s">
        <v>38765</v>
      </c>
      <c r="I4332" t="s">
        <v>4813</v>
      </c>
      <c r="J4332" t="s">
        <v>8150</v>
      </c>
      <c r="K4332" t="s">
        <v>8151</v>
      </c>
      <c r="L4332" t="s">
        <v>77</v>
      </c>
      <c r="M4332" t="s">
        <v>8152</v>
      </c>
      <c r="N4332" t="s">
        <v>5112</v>
      </c>
      <c r="O4332" t="s">
        <v>8153</v>
      </c>
      <c r="P4332" t="s">
        <v>38766</v>
      </c>
      <c r="Q4332" t="s">
        <v>38767</v>
      </c>
      <c r="R4332" t="str">
        <f t="shared" si="134"/>
        <v>临朐</v>
      </c>
      <c r="S4332" t="str">
        <f t="shared" si="135"/>
        <v>0108</v>
      </c>
    </row>
    <row r="4333" spans="1:19">
      <c r="A4333" t="s">
        <v>38768</v>
      </c>
      <c r="B4333" t="s">
        <v>38769</v>
      </c>
      <c r="C4333" t="s">
        <v>49</v>
      </c>
      <c r="D4333" t="s">
        <v>38770</v>
      </c>
      <c r="E4333" t="s">
        <v>38345</v>
      </c>
      <c r="F4333" t="s">
        <v>38771</v>
      </c>
      <c r="G4333" t="s">
        <v>38772</v>
      </c>
      <c r="H4333" t="s">
        <v>38773</v>
      </c>
      <c r="I4333" t="s">
        <v>5560</v>
      </c>
      <c r="J4333" t="s">
        <v>10620</v>
      </c>
      <c r="K4333" t="s">
        <v>10621</v>
      </c>
      <c r="L4333" t="s">
        <v>60</v>
      </c>
      <c r="M4333" t="s">
        <v>5999</v>
      </c>
      <c r="O4333" t="s">
        <v>10622</v>
      </c>
      <c r="P4333" t="s">
        <v>38774</v>
      </c>
      <c r="R4333" t="str">
        <f t="shared" si="134"/>
        <v>奎文</v>
      </c>
      <c r="S4333" t="str">
        <f t="shared" si="135"/>
        <v>0108</v>
      </c>
    </row>
    <row r="4334" spans="1:19">
      <c r="A4334" t="s">
        <v>38775</v>
      </c>
      <c r="B4334" t="s">
        <v>38776</v>
      </c>
      <c r="C4334" t="s">
        <v>49</v>
      </c>
      <c r="D4334" t="s">
        <v>38777</v>
      </c>
      <c r="E4334" t="s">
        <v>36018</v>
      </c>
      <c r="F4334" t="s">
        <v>38778</v>
      </c>
      <c r="G4334" t="s">
        <v>38779</v>
      </c>
      <c r="H4334" t="s">
        <v>38780</v>
      </c>
      <c r="I4334" t="s">
        <v>12500</v>
      </c>
      <c r="J4334" t="s">
        <v>12120</v>
      </c>
      <c r="K4334" t="s">
        <v>12121</v>
      </c>
      <c r="L4334" t="s">
        <v>1136</v>
      </c>
      <c r="M4334" t="s">
        <v>8945</v>
      </c>
      <c r="N4334" t="s">
        <v>4845</v>
      </c>
      <c r="O4334" t="s">
        <v>12122</v>
      </c>
      <c r="P4334" t="s">
        <v>38781</v>
      </c>
      <c r="R4334" t="str">
        <f t="shared" si="134"/>
        <v>昌乐</v>
      </c>
      <c r="S4334" t="str">
        <f t="shared" si="135"/>
        <v>0108</v>
      </c>
    </row>
    <row r="4335" spans="1:19">
      <c r="A4335" t="s">
        <v>38782</v>
      </c>
      <c r="B4335" t="s">
        <v>38783</v>
      </c>
      <c r="C4335" t="s">
        <v>49</v>
      </c>
      <c r="D4335" t="s">
        <v>38784</v>
      </c>
      <c r="E4335" t="s">
        <v>38336</v>
      </c>
      <c r="F4335" t="s">
        <v>38785</v>
      </c>
      <c r="G4335" t="s">
        <v>38786</v>
      </c>
      <c r="H4335" t="s">
        <v>38787</v>
      </c>
      <c r="I4335" t="s">
        <v>5282</v>
      </c>
      <c r="J4335" t="s">
        <v>6434</v>
      </c>
      <c r="K4335" t="s">
        <v>6435</v>
      </c>
      <c r="L4335" t="s">
        <v>114</v>
      </c>
      <c r="M4335" t="s">
        <v>4831</v>
      </c>
      <c r="O4335" t="s">
        <v>6436</v>
      </c>
      <c r="P4335" t="s">
        <v>38788</v>
      </c>
      <c r="Q4335" t="s">
        <v>38789</v>
      </c>
      <c r="R4335" t="str">
        <f t="shared" si="134"/>
        <v>高密</v>
      </c>
      <c r="S4335" t="str">
        <f t="shared" si="135"/>
        <v>0108</v>
      </c>
    </row>
    <row r="4336" spans="1:19">
      <c r="A4336" t="s">
        <v>38790</v>
      </c>
      <c r="B4336" t="s">
        <v>33247</v>
      </c>
      <c r="C4336" t="s">
        <v>49</v>
      </c>
      <c r="D4336" t="s">
        <v>38791</v>
      </c>
      <c r="E4336" t="s">
        <v>38487</v>
      </c>
      <c r="F4336" t="s">
        <v>38792</v>
      </c>
      <c r="G4336" t="s">
        <v>38793</v>
      </c>
      <c r="H4336" t="s">
        <v>38794</v>
      </c>
      <c r="I4336" t="s">
        <v>12119</v>
      </c>
      <c r="J4336" t="s">
        <v>19912</v>
      </c>
      <c r="K4336" t="s">
        <v>19913</v>
      </c>
      <c r="L4336" t="s">
        <v>77</v>
      </c>
      <c r="M4336" t="s">
        <v>5733</v>
      </c>
      <c r="N4336" t="s">
        <v>5907</v>
      </c>
      <c r="O4336" t="s">
        <v>19914</v>
      </c>
      <c r="P4336" t="s">
        <v>38795</v>
      </c>
      <c r="R4336" t="str">
        <f t="shared" si="134"/>
        <v>临朐</v>
      </c>
      <c r="S4336" t="str">
        <f t="shared" si="135"/>
        <v>0108</v>
      </c>
    </row>
    <row r="4337" spans="1:19">
      <c r="A4337" t="s">
        <v>38796</v>
      </c>
      <c r="B4337" t="s">
        <v>38797</v>
      </c>
      <c r="C4337" t="s">
        <v>49</v>
      </c>
      <c r="D4337" t="s">
        <v>38798</v>
      </c>
      <c r="E4337" t="s">
        <v>38345</v>
      </c>
      <c r="F4337" t="s">
        <v>38799</v>
      </c>
      <c r="G4337" t="s">
        <v>38800</v>
      </c>
      <c r="H4337" t="s">
        <v>38801</v>
      </c>
      <c r="I4337" t="s">
        <v>12119</v>
      </c>
      <c r="J4337" t="s">
        <v>7514</v>
      </c>
      <c r="K4337" t="s">
        <v>7515</v>
      </c>
      <c r="L4337" t="s">
        <v>95</v>
      </c>
      <c r="M4337" t="s">
        <v>5042</v>
      </c>
      <c r="O4337" t="s">
        <v>7516</v>
      </c>
      <c r="P4337" t="s">
        <v>38802</v>
      </c>
      <c r="R4337" t="str">
        <f t="shared" si="134"/>
        <v>安丘</v>
      </c>
      <c r="S4337" t="str">
        <f t="shared" si="135"/>
        <v>0108</v>
      </c>
    </row>
    <row r="4338" spans="1:19">
      <c r="A4338" t="s">
        <v>38803</v>
      </c>
      <c r="B4338" t="s">
        <v>38804</v>
      </c>
      <c r="C4338" t="s">
        <v>49</v>
      </c>
      <c r="D4338" t="s">
        <v>38805</v>
      </c>
      <c r="E4338" t="s">
        <v>38458</v>
      </c>
      <c r="F4338" t="s">
        <v>38806</v>
      </c>
      <c r="G4338" t="s">
        <v>38807</v>
      </c>
      <c r="H4338" t="s">
        <v>38808</v>
      </c>
      <c r="I4338" t="s">
        <v>5066</v>
      </c>
      <c r="J4338" t="s">
        <v>7418</v>
      </c>
      <c r="K4338" t="s">
        <v>7419</v>
      </c>
      <c r="L4338" t="s">
        <v>60</v>
      </c>
      <c r="M4338" t="s">
        <v>5999</v>
      </c>
      <c r="N4338" t="s">
        <v>7558</v>
      </c>
      <c r="O4338" t="s">
        <v>7420</v>
      </c>
      <c r="P4338" t="s">
        <v>38809</v>
      </c>
      <c r="R4338" t="str">
        <f t="shared" si="134"/>
        <v>奎文</v>
      </c>
      <c r="S4338" t="str">
        <f t="shared" si="135"/>
        <v>0108</v>
      </c>
    </row>
    <row r="4339" spans="1:19">
      <c r="A4339" t="s">
        <v>38810</v>
      </c>
      <c r="B4339" t="s">
        <v>38811</v>
      </c>
      <c r="C4339" t="s">
        <v>49</v>
      </c>
      <c r="D4339" t="s">
        <v>38812</v>
      </c>
      <c r="E4339" t="s">
        <v>38345</v>
      </c>
      <c r="F4339" t="s">
        <v>38813</v>
      </c>
      <c r="G4339" t="s">
        <v>38814</v>
      </c>
      <c r="H4339" t="s">
        <v>38815</v>
      </c>
      <c r="I4339" t="s">
        <v>4771</v>
      </c>
      <c r="J4339" t="s">
        <v>6973</v>
      </c>
      <c r="K4339" t="s">
        <v>6974</v>
      </c>
      <c r="L4339" t="s">
        <v>60</v>
      </c>
      <c r="M4339" t="s">
        <v>5511</v>
      </c>
      <c r="O4339" t="s">
        <v>6975</v>
      </c>
      <c r="P4339" t="s">
        <v>38816</v>
      </c>
      <c r="R4339" t="str">
        <f t="shared" si="134"/>
        <v>奎文</v>
      </c>
      <c r="S4339" t="str">
        <f t="shared" si="135"/>
        <v>0108</v>
      </c>
    </row>
    <row r="4340" spans="1:19">
      <c r="A4340" t="s">
        <v>38817</v>
      </c>
      <c r="B4340" t="s">
        <v>38818</v>
      </c>
      <c r="C4340" t="s">
        <v>49</v>
      </c>
      <c r="D4340" t="s">
        <v>38819</v>
      </c>
      <c r="E4340" t="s">
        <v>38345</v>
      </c>
      <c r="F4340" t="s">
        <v>38820</v>
      </c>
      <c r="G4340" t="s">
        <v>38821</v>
      </c>
      <c r="H4340" t="s">
        <v>38822</v>
      </c>
      <c r="I4340" t="s">
        <v>12119</v>
      </c>
      <c r="J4340" t="s">
        <v>6401</v>
      </c>
      <c r="K4340" t="s">
        <v>6402</v>
      </c>
      <c r="L4340" t="s">
        <v>105</v>
      </c>
      <c r="M4340" t="s">
        <v>5224</v>
      </c>
      <c r="O4340" t="s">
        <v>6403</v>
      </c>
      <c r="P4340" t="s">
        <v>38823</v>
      </c>
      <c r="Q4340" t="s">
        <v>38824</v>
      </c>
      <c r="R4340" t="str">
        <f t="shared" si="134"/>
        <v>寿光</v>
      </c>
      <c r="S4340" t="str">
        <f t="shared" si="135"/>
        <v>0108</v>
      </c>
    </row>
    <row r="4341" spans="1:19">
      <c r="A4341" t="s">
        <v>38825</v>
      </c>
      <c r="B4341" t="s">
        <v>38826</v>
      </c>
      <c r="C4341" t="s">
        <v>49</v>
      </c>
      <c r="D4341" t="s">
        <v>38827</v>
      </c>
      <c r="E4341" t="s">
        <v>38474</v>
      </c>
      <c r="F4341" t="s">
        <v>38828</v>
      </c>
      <c r="G4341" t="s">
        <v>38829</v>
      </c>
      <c r="H4341" t="s">
        <v>38830</v>
      </c>
      <c r="I4341" t="s">
        <v>12119</v>
      </c>
      <c r="J4341" t="s">
        <v>5647</v>
      </c>
      <c r="K4341" t="s">
        <v>5648</v>
      </c>
      <c r="L4341" t="s">
        <v>95</v>
      </c>
      <c r="M4341" t="s">
        <v>5649</v>
      </c>
      <c r="N4341" t="s">
        <v>5487</v>
      </c>
      <c r="O4341" t="s">
        <v>5650</v>
      </c>
      <c r="P4341" t="s">
        <v>38831</v>
      </c>
      <c r="Q4341" t="s">
        <v>38832</v>
      </c>
      <c r="R4341" t="str">
        <f t="shared" si="134"/>
        <v>安丘</v>
      </c>
      <c r="S4341" t="str">
        <f t="shared" si="135"/>
        <v>0108</v>
      </c>
    </row>
    <row r="4342" spans="1:19">
      <c r="A4342" t="s">
        <v>38833</v>
      </c>
      <c r="B4342" t="s">
        <v>38834</v>
      </c>
      <c r="C4342" t="s">
        <v>49</v>
      </c>
      <c r="D4342" t="s">
        <v>38835</v>
      </c>
      <c r="E4342" t="s">
        <v>38494</v>
      </c>
      <c r="F4342" t="s">
        <v>38836</v>
      </c>
      <c r="G4342" t="s">
        <v>38837</v>
      </c>
      <c r="H4342" t="s">
        <v>38838</v>
      </c>
      <c r="I4342" t="s">
        <v>4852</v>
      </c>
      <c r="J4342" t="s">
        <v>13611</v>
      </c>
      <c r="K4342" t="s">
        <v>13612</v>
      </c>
      <c r="L4342" t="s">
        <v>375</v>
      </c>
      <c r="M4342" t="s">
        <v>7334</v>
      </c>
      <c r="N4342" t="s">
        <v>4892</v>
      </c>
      <c r="O4342" t="s">
        <v>13613</v>
      </c>
      <c r="P4342" t="s">
        <v>38839</v>
      </c>
      <c r="Q4342" t="s">
        <v>38840</v>
      </c>
      <c r="R4342" t="str">
        <f t="shared" si="134"/>
        <v>昌邑</v>
      </c>
      <c r="S4342" t="str">
        <f t="shared" si="135"/>
        <v>0108</v>
      </c>
    </row>
    <row r="4343" spans="1:19">
      <c r="A4343" t="s">
        <v>38841</v>
      </c>
      <c r="B4343" t="s">
        <v>38842</v>
      </c>
      <c r="C4343" t="s">
        <v>49</v>
      </c>
      <c r="D4343" t="s">
        <v>38843</v>
      </c>
      <c r="E4343" t="s">
        <v>38336</v>
      </c>
      <c r="F4343" t="s">
        <v>38844</v>
      </c>
      <c r="G4343" t="s">
        <v>38845</v>
      </c>
      <c r="H4343" t="s">
        <v>38846</v>
      </c>
      <c r="I4343" t="s">
        <v>4852</v>
      </c>
      <c r="J4343" t="s">
        <v>19932</v>
      </c>
      <c r="K4343" t="s">
        <v>19933</v>
      </c>
      <c r="L4343" t="s">
        <v>1136</v>
      </c>
      <c r="M4343" t="s">
        <v>11735</v>
      </c>
      <c r="N4343" t="s">
        <v>5112</v>
      </c>
      <c r="O4343" t="s">
        <v>19934</v>
      </c>
      <c r="P4343" t="s">
        <v>38847</v>
      </c>
      <c r="Q4343" t="s">
        <v>38848</v>
      </c>
      <c r="R4343" t="str">
        <f t="shared" si="134"/>
        <v>昌乐</v>
      </c>
      <c r="S4343" t="str">
        <f t="shared" si="135"/>
        <v>0108</v>
      </c>
    </row>
    <row r="4344" spans="1:19">
      <c r="A4344" t="s">
        <v>38849</v>
      </c>
      <c r="B4344" t="s">
        <v>38850</v>
      </c>
      <c r="C4344" t="s">
        <v>49</v>
      </c>
      <c r="D4344" t="s">
        <v>38851</v>
      </c>
      <c r="E4344" t="s">
        <v>38852</v>
      </c>
      <c r="F4344" t="s">
        <v>38853</v>
      </c>
      <c r="G4344" t="s">
        <v>38854</v>
      </c>
      <c r="H4344" t="s">
        <v>38855</v>
      </c>
      <c r="I4344" t="s">
        <v>4785</v>
      </c>
      <c r="J4344" t="s">
        <v>5109</v>
      </c>
      <c r="K4344" t="s">
        <v>5110</v>
      </c>
      <c r="L4344" t="s">
        <v>50</v>
      </c>
      <c r="M4344" t="s">
        <v>5111</v>
      </c>
      <c r="N4344" t="s">
        <v>5699</v>
      </c>
      <c r="O4344" t="s">
        <v>5113</v>
      </c>
      <c r="P4344" t="s">
        <v>38856</v>
      </c>
      <c r="R4344" t="str">
        <f t="shared" si="134"/>
        <v>青州</v>
      </c>
      <c r="S4344" t="str">
        <f t="shared" si="135"/>
        <v>0108</v>
      </c>
    </row>
    <row r="4345" spans="1:19">
      <c r="A4345" t="s">
        <v>38857</v>
      </c>
      <c r="B4345" t="s">
        <v>38858</v>
      </c>
      <c r="C4345" t="s">
        <v>49</v>
      </c>
      <c r="D4345" t="s">
        <v>38859</v>
      </c>
      <c r="E4345" t="s">
        <v>38762</v>
      </c>
      <c r="F4345" t="s">
        <v>38860</v>
      </c>
      <c r="G4345" t="s">
        <v>38861</v>
      </c>
      <c r="H4345" t="s">
        <v>38862</v>
      </c>
      <c r="I4345" t="s">
        <v>7417</v>
      </c>
      <c r="J4345" t="s">
        <v>6097</v>
      </c>
      <c r="K4345" t="s">
        <v>6098</v>
      </c>
      <c r="L4345" t="s">
        <v>148</v>
      </c>
      <c r="M4345" t="s">
        <v>5580</v>
      </c>
      <c r="N4345" t="s">
        <v>4789</v>
      </c>
      <c r="O4345" t="s">
        <v>6099</v>
      </c>
      <c r="P4345" t="s">
        <v>38863</v>
      </c>
      <c r="R4345" t="str">
        <f t="shared" si="134"/>
        <v>寒亭</v>
      </c>
      <c r="S4345" t="str">
        <f t="shared" si="135"/>
        <v>0108</v>
      </c>
    </row>
    <row r="4346" spans="1:19">
      <c r="A4346" t="s">
        <v>38864</v>
      </c>
      <c r="B4346" t="s">
        <v>38865</v>
      </c>
      <c r="C4346" t="s">
        <v>49</v>
      </c>
      <c r="D4346" t="s">
        <v>38866</v>
      </c>
      <c r="E4346" t="s">
        <v>36010</v>
      </c>
      <c r="F4346" t="s">
        <v>38867</v>
      </c>
      <c r="G4346" t="s">
        <v>38868</v>
      </c>
      <c r="H4346" t="s">
        <v>38869</v>
      </c>
      <c r="I4346" t="s">
        <v>4785</v>
      </c>
      <c r="J4346" t="s">
        <v>6840</v>
      </c>
      <c r="K4346" t="s">
        <v>6841</v>
      </c>
      <c r="L4346" t="s">
        <v>1136</v>
      </c>
      <c r="M4346" t="s">
        <v>5330</v>
      </c>
      <c r="N4346" t="s">
        <v>4983</v>
      </c>
      <c r="O4346" t="s">
        <v>6842</v>
      </c>
      <c r="Q4346" t="s">
        <v>38870</v>
      </c>
      <c r="R4346" t="str">
        <f t="shared" si="134"/>
        <v>昌乐</v>
      </c>
      <c r="S4346" t="str">
        <f t="shared" si="135"/>
        <v>0108</v>
      </c>
    </row>
    <row r="4347" spans="1:19">
      <c r="A4347" t="s">
        <v>38871</v>
      </c>
      <c r="B4347" t="s">
        <v>38872</v>
      </c>
      <c r="C4347" t="s">
        <v>49</v>
      </c>
      <c r="D4347" t="s">
        <v>38873</v>
      </c>
      <c r="E4347" t="s">
        <v>38874</v>
      </c>
      <c r="F4347" t="s">
        <v>38875</v>
      </c>
      <c r="G4347" t="s">
        <v>38876</v>
      </c>
      <c r="H4347" t="s">
        <v>38877</v>
      </c>
      <c r="I4347" t="s">
        <v>5541</v>
      </c>
      <c r="J4347" t="s">
        <v>5155</v>
      </c>
      <c r="K4347" t="s">
        <v>5156</v>
      </c>
      <c r="L4347" t="s">
        <v>237</v>
      </c>
      <c r="M4347" t="s">
        <v>4971</v>
      </c>
      <c r="N4347" t="s">
        <v>4892</v>
      </c>
      <c r="O4347" t="s">
        <v>5157</v>
      </c>
      <c r="P4347" t="s">
        <v>38878</v>
      </c>
      <c r="R4347" t="str">
        <f t="shared" si="134"/>
        <v>潍城</v>
      </c>
      <c r="S4347" t="str">
        <f t="shared" si="135"/>
        <v>0108</v>
      </c>
    </row>
    <row r="4348" spans="1:19">
      <c r="A4348" t="s">
        <v>38879</v>
      </c>
      <c r="B4348" t="s">
        <v>38880</v>
      </c>
      <c r="C4348" t="s">
        <v>49</v>
      </c>
      <c r="D4348" t="s">
        <v>38881</v>
      </c>
      <c r="E4348" t="s">
        <v>38882</v>
      </c>
      <c r="F4348" t="s">
        <v>38883</v>
      </c>
      <c r="G4348" t="s">
        <v>38884</v>
      </c>
      <c r="H4348" t="s">
        <v>38885</v>
      </c>
      <c r="I4348" t="s">
        <v>12844</v>
      </c>
      <c r="J4348" t="s">
        <v>9734</v>
      </c>
      <c r="K4348" t="s">
        <v>9735</v>
      </c>
      <c r="L4348" t="s">
        <v>60</v>
      </c>
      <c r="M4348" t="s">
        <v>4904</v>
      </c>
      <c r="N4348" t="s">
        <v>5112</v>
      </c>
      <c r="O4348" t="s">
        <v>9736</v>
      </c>
      <c r="P4348" t="s">
        <v>38886</v>
      </c>
      <c r="R4348" t="str">
        <f t="shared" si="134"/>
        <v>奎文</v>
      </c>
      <c r="S4348" t="str">
        <f t="shared" si="135"/>
        <v>0108</v>
      </c>
    </row>
    <row r="4349" spans="1:19">
      <c r="A4349" t="s">
        <v>38887</v>
      </c>
      <c r="B4349" t="s">
        <v>38888</v>
      </c>
      <c r="C4349" t="s">
        <v>49</v>
      </c>
      <c r="D4349" t="s">
        <v>38889</v>
      </c>
      <c r="E4349" t="s">
        <v>38345</v>
      </c>
      <c r="F4349" t="s">
        <v>38890</v>
      </c>
      <c r="G4349" t="s">
        <v>38891</v>
      </c>
      <c r="H4349" t="s">
        <v>38892</v>
      </c>
      <c r="I4349" t="s">
        <v>4813</v>
      </c>
      <c r="J4349" t="s">
        <v>7544</v>
      </c>
      <c r="K4349" t="s">
        <v>7545</v>
      </c>
      <c r="L4349" t="s">
        <v>375</v>
      </c>
      <c r="M4349" t="s">
        <v>7334</v>
      </c>
      <c r="O4349" t="s">
        <v>7546</v>
      </c>
      <c r="P4349" t="s">
        <v>38893</v>
      </c>
      <c r="R4349" t="str">
        <f t="shared" si="134"/>
        <v>昌邑</v>
      </c>
      <c r="S4349" t="str">
        <f t="shared" si="135"/>
        <v>0108</v>
      </c>
    </row>
    <row r="4350" spans="1:19">
      <c r="A4350" t="s">
        <v>38894</v>
      </c>
      <c r="B4350" t="s">
        <v>38895</v>
      </c>
      <c r="C4350" t="s">
        <v>49</v>
      </c>
      <c r="D4350" t="s">
        <v>38896</v>
      </c>
      <c r="E4350" t="s">
        <v>38345</v>
      </c>
      <c r="F4350" t="s">
        <v>38897</v>
      </c>
      <c r="G4350" t="s">
        <v>38898</v>
      </c>
      <c r="H4350" t="s">
        <v>38899</v>
      </c>
      <c r="I4350" t="s">
        <v>4852</v>
      </c>
      <c r="J4350" t="s">
        <v>7677</v>
      </c>
      <c r="K4350" t="s">
        <v>7678</v>
      </c>
      <c r="L4350" t="s">
        <v>86</v>
      </c>
      <c r="M4350" t="s">
        <v>7679</v>
      </c>
      <c r="O4350" t="s">
        <v>7680</v>
      </c>
      <c r="P4350" t="s">
        <v>38900</v>
      </c>
      <c r="Q4350" t="s">
        <v>38901</v>
      </c>
      <c r="R4350" t="str">
        <f t="shared" si="134"/>
        <v>坊子</v>
      </c>
      <c r="S4350" t="str">
        <f t="shared" si="135"/>
        <v>0108</v>
      </c>
    </row>
    <row r="4351" spans="1:19">
      <c r="A4351" t="s">
        <v>38902</v>
      </c>
      <c r="B4351" t="s">
        <v>38903</v>
      </c>
      <c r="C4351" t="s">
        <v>49</v>
      </c>
      <c r="D4351" t="s">
        <v>38904</v>
      </c>
      <c r="E4351" t="s">
        <v>38905</v>
      </c>
      <c r="F4351" t="s">
        <v>38906</v>
      </c>
      <c r="G4351" t="s">
        <v>38907</v>
      </c>
      <c r="H4351" t="s">
        <v>38908</v>
      </c>
      <c r="I4351" t="s">
        <v>12757</v>
      </c>
      <c r="J4351" t="s">
        <v>5669</v>
      </c>
      <c r="K4351" t="s">
        <v>5670</v>
      </c>
      <c r="L4351" t="s">
        <v>60</v>
      </c>
      <c r="M4351" t="s">
        <v>5511</v>
      </c>
      <c r="N4351" t="s">
        <v>4845</v>
      </c>
      <c r="O4351" t="s">
        <v>5671</v>
      </c>
      <c r="P4351" t="s">
        <v>38909</v>
      </c>
      <c r="Q4351" t="s">
        <v>38910</v>
      </c>
      <c r="R4351" t="str">
        <f t="shared" si="134"/>
        <v>奎文</v>
      </c>
      <c r="S4351" t="str">
        <f t="shared" si="135"/>
        <v>0108</v>
      </c>
    </row>
    <row r="4352" spans="1:19">
      <c r="A4352" t="s">
        <v>38911</v>
      </c>
      <c r="B4352" t="s">
        <v>38912</v>
      </c>
      <c r="C4352" t="s">
        <v>49</v>
      </c>
      <c r="D4352" t="s">
        <v>38913</v>
      </c>
      <c r="E4352" t="s">
        <v>38487</v>
      </c>
      <c r="F4352" t="s">
        <v>38914</v>
      </c>
      <c r="G4352" t="s">
        <v>38915</v>
      </c>
      <c r="H4352" t="s">
        <v>38916</v>
      </c>
      <c r="I4352" t="s">
        <v>12119</v>
      </c>
      <c r="J4352" t="s">
        <v>5509</v>
      </c>
      <c r="K4352" t="s">
        <v>5510</v>
      </c>
      <c r="L4352" t="s">
        <v>60</v>
      </c>
      <c r="M4352" t="s">
        <v>5511</v>
      </c>
      <c r="O4352" t="s">
        <v>5512</v>
      </c>
      <c r="P4352" t="s">
        <v>38917</v>
      </c>
      <c r="R4352" t="str">
        <f t="shared" si="134"/>
        <v>奎文</v>
      </c>
      <c r="S4352" t="str">
        <f t="shared" si="135"/>
        <v>0108</v>
      </c>
    </row>
    <row r="4353" spans="1:19">
      <c r="A4353" t="s">
        <v>38918</v>
      </c>
      <c r="B4353" t="s">
        <v>38919</v>
      </c>
      <c r="C4353" t="s">
        <v>49</v>
      </c>
      <c r="D4353" t="s">
        <v>38920</v>
      </c>
      <c r="E4353" t="s">
        <v>38345</v>
      </c>
      <c r="F4353" t="s">
        <v>38921</v>
      </c>
      <c r="G4353" t="s">
        <v>38922</v>
      </c>
      <c r="H4353" t="s">
        <v>38923</v>
      </c>
      <c r="I4353" t="s">
        <v>12119</v>
      </c>
      <c r="J4353" t="s">
        <v>12559</v>
      </c>
      <c r="K4353" t="s">
        <v>12560</v>
      </c>
      <c r="L4353" t="s">
        <v>50</v>
      </c>
      <c r="M4353" t="s">
        <v>5721</v>
      </c>
      <c r="O4353" t="s">
        <v>12561</v>
      </c>
      <c r="P4353" t="s">
        <v>38924</v>
      </c>
      <c r="R4353" t="str">
        <f t="shared" ref="R4353:R4416" si="136">IF(OR(LEFT(L4353,2)="高新"),"奎文",IF(LEFT(L4353,2)="峡山","坊子",IF(LEFT(L4353,2)="滨海","寒亭",LEFT(L4353,2))))</f>
        <v>青州</v>
      </c>
      <c r="S4353" t="str">
        <f t="shared" ref="S4353:S4416" si="137">TEXT(B4353,"mmdd")</f>
        <v>0108</v>
      </c>
    </row>
    <row r="4354" spans="1:19">
      <c r="A4354" t="s">
        <v>38925</v>
      </c>
      <c r="B4354" t="s">
        <v>38926</v>
      </c>
      <c r="C4354" t="s">
        <v>49</v>
      </c>
      <c r="D4354" t="s">
        <v>38927</v>
      </c>
      <c r="E4354" t="s">
        <v>38345</v>
      </c>
      <c r="F4354" t="s">
        <v>38928</v>
      </c>
      <c r="G4354" t="s">
        <v>38929</v>
      </c>
      <c r="H4354" t="s">
        <v>38930</v>
      </c>
      <c r="I4354" t="s">
        <v>5282</v>
      </c>
      <c r="J4354" t="s">
        <v>9472</v>
      </c>
      <c r="K4354" t="s">
        <v>9473</v>
      </c>
      <c r="L4354" t="s">
        <v>95</v>
      </c>
      <c r="M4354" t="s">
        <v>5757</v>
      </c>
      <c r="O4354" t="s">
        <v>9474</v>
      </c>
      <c r="P4354" t="s">
        <v>38931</v>
      </c>
      <c r="R4354" t="str">
        <f t="shared" si="136"/>
        <v>安丘</v>
      </c>
      <c r="S4354" t="str">
        <f t="shared" si="137"/>
        <v>0108</v>
      </c>
    </row>
    <row r="4355" spans="1:19">
      <c r="A4355" t="s">
        <v>38932</v>
      </c>
      <c r="B4355" t="s">
        <v>38933</v>
      </c>
      <c r="C4355" t="s">
        <v>49</v>
      </c>
      <c r="D4355" t="s">
        <v>38934</v>
      </c>
      <c r="E4355" t="s">
        <v>38345</v>
      </c>
      <c r="F4355" t="s">
        <v>38935</v>
      </c>
      <c r="G4355" t="s">
        <v>38936</v>
      </c>
      <c r="H4355" t="s">
        <v>38937</v>
      </c>
      <c r="I4355" t="s">
        <v>12119</v>
      </c>
      <c r="J4355" t="s">
        <v>7996</v>
      </c>
      <c r="K4355" t="s">
        <v>7997</v>
      </c>
      <c r="L4355" t="s">
        <v>237</v>
      </c>
      <c r="M4355" t="s">
        <v>4788</v>
      </c>
      <c r="O4355" t="s">
        <v>7998</v>
      </c>
      <c r="R4355" t="str">
        <f t="shared" si="136"/>
        <v>潍城</v>
      </c>
      <c r="S4355" t="str">
        <f t="shared" si="137"/>
        <v>0108</v>
      </c>
    </row>
    <row r="4356" spans="1:19">
      <c r="A4356" t="s">
        <v>38938</v>
      </c>
      <c r="B4356" t="s">
        <v>38939</v>
      </c>
      <c r="C4356" t="s">
        <v>49</v>
      </c>
      <c r="D4356" t="s">
        <v>38940</v>
      </c>
      <c r="E4356" t="s">
        <v>38345</v>
      </c>
      <c r="F4356" t="s">
        <v>38941</v>
      </c>
      <c r="G4356" t="s">
        <v>38942</v>
      </c>
      <c r="H4356" t="s">
        <v>38943</v>
      </c>
      <c r="I4356" t="s">
        <v>12757</v>
      </c>
      <c r="J4356" t="s">
        <v>7590</v>
      </c>
      <c r="K4356" t="s">
        <v>7591</v>
      </c>
      <c r="L4356" t="s">
        <v>123</v>
      </c>
      <c r="M4356" t="s">
        <v>5364</v>
      </c>
      <c r="O4356" t="s">
        <v>7592</v>
      </c>
      <c r="P4356" t="s">
        <v>38944</v>
      </c>
      <c r="R4356" t="str">
        <f t="shared" si="136"/>
        <v>诸城</v>
      </c>
      <c r="S4356" t="str">
        <f t="shared" si="137"/>
        <v>0108</v>
      </c>
    </row>
    <row r="4357" spans="1:19">
      <c r="A4357" t="s">
        <v>38945</v>
      </c>
      <c r="B4357" t="s">
        <v>38946</v>
      </c>
      <c r="C4357" t="s">
        <v>49</v>
      </c>
      <c r="D4357" t="s">
        <v>38947</v>
      </c>
      <c r="E4357" t="s">
        <v>38948</v>
      </c>
      <c r="F4357" t="s">
        <v>38949</v>
      </c>
      <c r="G4357" t="s">
        <v>38950</v>
      </c>
      <c r="H4357" t="s">
        <v>38951</v>
      </c>
      <c r="I4357" t="s">
        <v>12844</v>
      </c>
      <c r="J4357" t="s">
        <v>11292</v>
      </c>
      <c r="K4357" t="s">
        <v>11293</v>
      </c>
      <c r="L4357" t="s">
        <v>86</v>
      </c>
      <c r="M4357" t="s">
        <v>11294</v>
      </c>
      <c r="N4357" t="s">
        <v>4881</v>
      </c>
      <c r="O4357" t="s">
        <v>11295</v>
      </c>
      <c r="P4357" t="s">
        <v>38952</v>
      </c>
      <c r="R4357" t="str">
        <f t="shared" si="136"/>
        <v>坊子</v>
      </c>
      <c r="S4357" t="str">
        <f t="shared" si="137"/>
        <v>0108</v>
      </c>
    </row>
    <row r="4358" spans="1:19">
      <c r="A4358" t="s">
        <v>38953</v>
      </c>
      <c r="B4358" t="s">
        <v>38954</v>
      </c>
      <c r="C4358" t="s">
        <v>49</v>
      </c>
      <c r="D4358" t="s">
        <v>38955</v>
      </c>
      <c r="E4358" t="s">
        <v>38576</v>
      </c>
      <c r="F4358" t="s">
        <v>38956</v>
      </c>
      <c r="G4358" t="s">
        <v>38957</v>
      </c>
      <c r="H4358" t="s">
        <v>38958</v>
      </c>
      <c r="I4358" t="s">
        <v>12119</v>
      </c>
      <c r="J4358" t="s">
        <v>13985</v>
      </c>
      <c r="K4358" t="s">
        <v>13986</v>
      </c>
      <c r="L4358" t="s">
        <v>148</v>
      </c>
      <c r="M4358" t="s">
        <v>5580</v>
      </c>
      <c r="N4358" t="s">
        <v>4869</v>
      </c>
      <c r="O4358" t="s">
        <v>13987</v>
      </c>
      <c r="P4358" t="s">
        <v>38959</v>
      </c>
      <c r="R4358" t="str">
        <f t="shared" si="136"/>
        <v>寒亭</v>
      </c>
      <c r="S4358" t="str">
        <f t="shared" si="137"/>
        <v>0108</v>
      </c>
    </row>
    <row r="4359" spans="1:19">
      <c r="A4359" t="s">
        <v>38960</v>
      </c>
      <c r="B4359" t="s">
        <v>38343</v>
      </c>
      <c r="C4359" t="s">
        <v>49</v>
      </c>
      <c r="D4359" t="s">
        <v>38961</v>
      </c>
      <c r="E4359" t="s">
        <v>38345</v>
      </c>
      <c r="F4359" t="s">
        <v>38962</v>
      </c>
      <c r="G4359" t="s">
        <v>38963</v>
      </c>
      <c r="I4359" t="s">
        <v>9309</v>
      </c>
      <c r="R4359" t="str">
        <f t="shared" si="136"/>
        <v/>
      </c>
      <c r="S4359" t="str">
        <f t="shared" si="137"/>
        <v>0108</v>
      </c>
    </row>
    <row r="4360" spans="1:19">
      <c r="A4360" t="s">
        <v>38964</v>
      </c>
      <c r="B4360" t="s">
        <v>38965</v>
      </c>
      <c r="C4360" t="s">
        <v>49</v>
      </c>
      <c r="D4360" t="s">
        <v>38966</v>
      </c>
      <c r="E4360" t="s">
        <v>38481</v>
      </c>
      <c r="F4360" t="s">
        <v>38967</v>
      </c>
      <c r="G4360" t="s">
        <v>38968</v>
      </c>
      <c r="H4360" t="s">
        <v>38969</v>
      </c>
      <c r="I4360" t="s">
        <v>38970</v>
      </c>
      <c r="J4360" t="s">
        <v>5987</v>
      </c>
      <c r="K4360" t="s">
        <v>5988</v>
      </c>
      <c r="L4360" t="s">
        <v>95</v>
      </c>
      <c r="M4360" t="s">
        <v>5042</v>
      </c>
      <c r="N4360" t="s">
        <v>5421</v>
      </c>
      <c r="O4360" t="s">
        <v>5989</v>
      </c>
      <c r="P4360" t="s">
        <v>38971</v>
      </c>
      <c r="R4360" t="str">
        <f t="shared" si="136"/>
        <v>安丘</v>
      </c>
      <c r="S4360" t="str">
        <f t="shared" si="137"/>
        <v>0108</v>
      </c>
    </row>
    <row r="4361" spans="1:19">
      <c r="A4361" t="s">
        <v>38972</v>
      </c>
      <c r="B4361" t="s">
        <v>38973</v>
      </c>
      <c r="C4361" t="s">
        <v>49</v>
      </c>
      <c r="D4361" t="s">
        <v>38974</v>
      </c>
      <c r="E4361" t="s">
        <v>38345</v>
      </c>
      <c r="F4361" t="s">
        <v>38975</v>
      </c>
      <c r="G4361" t="s">
        <v>38976</v>
      </c>
      <c r="H4361" t="s">
        <v>38977</v>
      </c>
      <c r="I4361" t="s">
        <v>4852</v>
      </c>
      <c r="J4361" t="s">
        <v>12967</v>
      </c>
      <c r="K4361" t="s">
        <v>12968</v>
      </c>
      <c r="L4361" t="s">
        <v>114</v>
      </c>
      <c r="M4361" t="s">
        <v>5486</v>
      </c>
      <c r="O4361" t="s">
        <v>12969</v>
      </c>
      <c r="P4361" t="s">
        <v>38978</v>
      </c>
      <c r="R4361" t="str">
        <f t="shared" si="136"/>
        <v>高密</v>
      </c>
      <c r="S4361" t="str">
        <f t="shared" si="137"/>
        <v>0108</v>
      </c>
    </row>
    <row r="4362" spans="1:19">
      <c r="A4362" t="s">
        <v>38979</v>
      </c>
      <c r="B4362" t="s">
        <v>38980</v>
      </c>
      <c r="C4362" t="s">
        <v>49</v>
      </c>
      <c r="D4362" t="s">
        <v>38981</v>
      </c>
      <c r="E4362" t="s">
        <v>38336</v>
      </c>
      <c r="F4362" t="s">
        <v>38982</v>
      </c>
      <c r="G4362" t="s">
        <v>38983</v>
      </c>
      <c r="H4362" t="s">
        <v>38984</v>
      </c>
      <c r="I4362" t="s">
        <v>4785</v>
      </c>
      <c r="J4362" t="s">
        <v>6252</v>
      </c>
      <c r="K4362" t="s">
        <v>6253</v>
      </c>
      <c r="L4362" t="s">
        <v>105</v>
      </c>
      <c r="M4362" t="s">
        <v>5133</v>
      </c>
      <c r="O4362" t="s">
        <v>6254</v>
      </c>
      <c r="P4362" t="s">
        <v>38985</v>
      </c>
      <c r="Q4362" t="s">
        <v>38986</v>
      </c>
      <c r="R4362" t="str">
        <f t="shared" si="136"/>
        <v>寿光</v>
      </c>
      <c r="S4362" t="str">
        <f t="shared" si="137"/>
        <v>0108</v>
      </c>
    </row>
    <row r="4363" spans="1:19">
      <c r="A4363" t="s">
        <v>38987</v>
      </c>
      <c r="B4363" t="s">
        <v>38988</v>
      </c>
      <c r="C4363" t="s">
        <v>49</v>
      </c>
      <c r="D4363" t="s">
        <v>38989</v>
      </c>
      <c r="E4363" t="s">
        <v>38990</v>
      </c>
      <c r="F4363" t="s">
        <v>38991</v>
      </c>
      <c r="G4363" t="s">
        <v>38992</v>
      </c>
      <c r="H4363" t="s">
        <v>38993</v>
      </c>
      <c r="I4363" t="s">
        <v>4813</v>
      </c>
      <c r="J4363" t="s">
        <v>7590</v>
      </c>
      <c r="K4363" t="s">
        <v>7591</v>
      </c>
      <c r="L4363" t="s">
        <v>123</v>
      </c>
      <c r="M4363" t="s">
        <v>5364</v>
      </c>
      <c r="O4363" t="s">
        <v>7592</v>
      </c>
      <c r="P4363" t="s">
        <v>38994</v>
      </c>
      <c r="Q4363" t="s">
        <v>38995</v>
      </c>
      <c r="R4363" t="str">
        <f t="shared" si="136"/>
        <v>诸城</v>
      </c>
      <c r="S4363" t="str">
        <f t="shared" si="137"/>
        <v>0108</v>
      </c>
    </row>
    <row r="4364" spans="1:19">
      <c r="A4364" t="s">
        <v>38996</v>
      </c>
      <c r="B4364" t="s">
        <v>38997</v>
      </c>
      <c r="C4364" t="s">
        <v>49</v>
      </c>
      <c r="D4364" t="s">
        <v>38998</v>
      </c>
      <c r="E4364" t="s">
        <v>38345</v>
      </c>
      <c r="F4364" t="s">
        <v>38999</v>
      </c>
      <c r="G4364" t="s">
        <v>39000</v>
      </c>
      <c r="H4364" t="s">
        <v>39001</v>
      </c>
      <c r="I4364" t="s">
        <v>12119</v>
      </c>
      <c r="J4364" t="s">
        <v>5647</v>
      </c>
      <c r="K4364" t="s">
        <v>5648</v>
      </c>
      <c r="L4364" t="s">
        <v>95</v>
      </c>
      <c r="M4364" t="s">
        <v>5649</v>
      </c>
      <c r="O4364" t="s">
        <v>5650</v>
      </c>
      <c r="Q4364" t="s">
        <v>39002</v>
      </c>
      <c r="R4364" t="str">
        <f t="shared" si="136"/>
        <v>安丘</v>
      </c>
      <c r="S4364" t="str">
        <f t="shared" si="137"/>
        <v>0108</v>
      </c>
    </row>
    <row r="4365" spans="1:19">
      <c r="A4365" t="s">
        <v>39003</v>
      </c>
      <c r="B4365" t="s">
        <v>39004</v>
      </c>
      <c r="C4365" t="s">
        <v>49</v>
      </c>
      <c r="D4365" t="s">
        <v>39005</v>
      </c>
      <c r="E4365" t="s">
        <v>38345</v>
      </c>
      <c r="F4365" t="s">
        <v>39006</v>
      </c>
      <c r="G4365" t="s">
        <v>39007</v>
      </c>
      <c r="I4365" t="s">
        <v>12757</v>
      </c>
      <c r="R4365" t="str">
        <f t="shared" si="136"/>
        <v/>
      </c>
      <c r="S4365" t="str">
        <f t="shared" si="137"/>
        <v>0108</v>
      </c>
    </row>
    <row r="4366" spans="1:19">
      <c r="A4366" t="s">
        <v>39008</v>
      </c>
      <c r="B4366" t="s">
        <v>39009</v>
      </c>
      <c r="C4366" t="s">
        <v>49</v>
      </c>
      <c r="D4366" t="s">
        <v>39010</v>
      </c>
      <c r="E4366" t="s">
        <v>38345</v>
      </c>
      <c r="F4366" t="s">
        <v>39011</v>
      </c>
      <c r="G4366" t="s">
        <v>39012</v>
      </c>
      <c r="H4366" t="s">
        <v>39013</v>
      </c>
      <c r="I4366" t="s">
        <v>4955</v>
      </c>
      <c r="J4366" t="s">
        <v>5270</v>
      </c>
      <c r="K4366" t="s">
        <v>5271</v>
      </c>
      <c r="L4366" t="s">
        <v>148</v>
      </c>
      <c r="M4366" t="s">
        <v>5272</v>
      </c>
      <c r="O4366" t="s">
        <v>5274</v>
      </c>
      <c r="P4366" t="s">
        <v>39014</v>
      </c>
      <c r="Q4366" t="s">
        <v>39015</v>
      </c>
      <c r="R4366" t="str">
        <f t="shared" si="136"/>
        <v>寒亭</v>
      </c>
      <c r="S4366" t="str">
        <f t="shared" si="137"/>
        <v>0108</v>
      </c>
    </row>
    <row r="4367" spans="1:19">
      <c r="A4367" t="s">
        <v>39016</v>
      </c>
      <c r="B4367" t="s">
        <v>39017</v>
      </c>
      <c r="C4367" t="s">
        <v>49</v>
      </c>
      <c r="D4367" t="s">
        <v>39018</v>
      </c>
      <c r="E4367" t="s">
        <v>38345</v>
      </c>
      <c r="F4367" t="s">
        <v>39019</v>
      </c>
      <c r="G4367" t="s">
        <v>39020</v>
      </c>
      <c r="H4367" t="s">
        <v>39021</v>
      </c>
      <c r="I4367" t="s">
        <v>4852</v>
      </c>
      <c r="J4367" t="s">
        <v>8722</v>
      </c>
      <c r="K4367" t="s">
        <v>8723</v>
      </c>
      <c r="L4367" t="s">
        <v>60</v>
      </c>
      <c r="M4367" t="s">
        <v>4904</v>
      </c>
      <c r="O4367" t="s">
        <v>8724</v>
      </c>
      <c r="P4367" t="s">
        <v>39022</v>
      </c>
      <c r="R4367" t="str">
        <f t="shared" si="136"/>
        <v>奎文</v>
      </c>
      <c r="S4367" t="str">
        <f t="shared" si="137"/>
        <v>0108</v>
      </c>
    </row>
    <row r="4368" spans="1:19">
      <c r="A4368" t="s">
        <v>39023</v>
      </c>
      <c r="B4368" t="s">
        <v>39024</v>
      </c>
      <c r="C4368" t="s">
        <v>49</v>
      </c>
      <c r="D4368" t="s">
        <v>39025</v>
      </c>
      <c r="E4368" t="s">
        <v>38435</v>
      </c>
      <c r="F4368" t="s">
        <v>39026</v>
      </c>
      <c r="G4368" t="s">
        <v>39027</v>
      </c>
      <c r="H4368" t="s">
        <v>39028</v>
      </c>
      <c r="I4368" t="s">
        <v>12119</v>
      </c>
      <c r="J4368" t="s">
        <v>5578</v>
      </c>
      <c r="K4368" t="s">
        <v>5579</v>
      </c>
      <c r="L4368" t="s">
        <v>148</v>
      </c>
      <c r="M4368" t="s">
        <v>5580</v>
      </c>
      <c r="N4368" t="s">
        <v>31094</v>
      </c>
      <c r="O4368" t="s">
        <v>5581</v>
      </c>
      <c r="P4368" t="s">
        <v>39029</v>
      </c>
      <c r="Q4368" t="s">
        <v>39030</v>
      </c>
      <c r="R4368" t="str">
        <f t="shared" si="136"/>
        <v>寒亭</v>
      </c>
      <c r="S4368" t="str">
        <f t="shared" si="137"/>
        <v>0108</v>
      </c>
    </row>
    <row r="4369" spans="1:19">
      <c r="A4369" t="s">
        <v>39031</v>
      </c>
      <c r="B4369" t="s">
        <v>39032</v>
      </c>
      <c r="C4369" t="s">
        <v>49</v>
      </c>
      <c r="D4369" t="s">
        <v>39033</v>
      </c>
      <c r="E4369" t="s">
        <v>38345</v>
      </c>
      <c r="F4369" t="s">
        <v>39034</v>
      </c>
      <c r="G4369" t="s">
        <v>39035</v>
      </c>
      <c r="H4369" t="s">
        <v>39036</v>
      </c>
      <c r="I4369" t="s">
        <v>12119</v>
      </c>
      <c r="J4369" t="s">
        <v>4814</v>
      </c>
      <c r="K4369" t="s">
        <v>4815</v>
      </c>
      <c r="L4369" t="s">
        <v>50</v>
      </c>
      <c r="M4369" t="s">
        <v>4816</v>
      </c>
      <c r="O4369" t="s">
        <v>4818</v>
      </c>
      <c r="P4369" t="s">
        <v>39037</v>
      </c>
      <c r="R4369" t="str">
        <f t="shared" si="136"/>
        <v>青州</v>
      </c>
      <c r="S4369" t="str">
        <f t="shared" si="137"/>
        <v>0108</v>
      </c>
    </row>
    <row r="4370" spans="1:19">
      <c r="A4370" t="s">
        <v>2018</v>
      </c>
      <c r="B4370" t="s">
        <v>39038</v>
      </c>
      <c r="C4370" t="s">
        <v>49</v>
      </c>
      <c r="D4370" t="s">
        <v>39039</v>
      </c>
      <c r="E4370" t="s">
        <v>38345</v>
      </c>
      <c r="F4370" t="s">
        <v>39040</v>
      </c>
      <c r="G4370" t="s">
        <v>2016</v>
      </c>
      <c r="H4370" t="s">
        <v>39041</v>
      </c>
      <c r="I4370" t="s">
        <v>4852</v>
      </c>
      <c r="J4370" t="s">
        <v>6043</v>
      </c>
      <c r="K4370" t="s">
        <v>6044</v>
      </c>
      <c r="L4370" t="s">
        <v>237</v>
      </c>
      <c r="M4370" t="s">
        <v>4971</v>
      </c>
      <c r="O4370" t="s">
        <v>6045</v>
      </c>
      <c r="Q4370" t="s">
        <v>39042</v>
      </c>
      <c r="R4370" t="str">
        <f t="shared" si="136"/>
        <v>潍城</v>
      </c>
      <c r="S4370" t="str">
        <f t="shared" si="137"/>
        <v>0108</v>
      </c>
    </row>
    <row r="4371" spans="1:19">
      <c r="A4371" t="s">
        <v>39043</v>
      </c>
      <c r="B4371" t="s">
        <v>39044</v>
      </c>
      <c r="C4371" t="s">
        <v>49</v>
      </c>
      <c r="D4371" t="s">
        <v>39045</v>
      </c>
      <c r="E4371" t="s">
        <v>38345</v>
      </c>
      <c r="F4371" t="s">
        <v>39046</v>
      </c>
      <c r="G4371" t="s">
        <v>39047</v>
      </c>
      <c r="H4371" t="s">
        <v>39048</v>
      </c>
      <c r="I4371" t="s">
        <v>4852</v>
      </c>
      <c r="J4371" t="s">
        <v>9356</v>
      </c>
      <c r="K4371" t="s">
        <v>9357</v>
      </c>
      <c r="L4371" t="s">
        <v>375</v>
      </c>
      <c r="M4371" t="s">
        <v>5409</v>
      </c>
      <c r="N4371" t="s">
        <v>4946</v>
      </c>
      <c r="O4371" t="s">
        <v>9358</v>
      </c>
      <c r="P4371" t="s">
        <v>39049</v>
      </c>
      <c r="Q4371" t="s">
        <v>39050</v>
      </c>
      <c r="R4371" t="str">
        <f t="shared" si="136"/>
        <v>昌邑</v>
      </c>
      <c r="S4371" t="str">
        <f t="shared" si="137"/>
        <v>0108</v>
      </c>
    </row>
    <row r="4372" spans="1:19">
      <c r="A4372" t="s">
        <v>39051</v>
      </c>
      <c r="B4372" t="s">
        <v>39052</v>
      </c>
      <c r="C4372" t="s">
        <v>49</v>
      </c>
      <c r="D4372" t="s">
        <v>39053</v>
      </c>
      <c r="E4372" t="s">
        <v>39054</v>
      </c>
      <c r="F4372" t="s">
        <v>39055</v>
      </c>
      <c r="G4372" t="s">
        <v>39056</v>
      </c>
      <c r="H4372" t="s">
        <v>39057</v>
      </c>
      <c r="I4372" t="s">
        <v>5221</v>
      </c>
      <c r="J4372" t="s">
        <v>12559</v>
      </c>
      <c r="K4372" t="s">
        <v>12560</v>
      </c>
      <c r="L4372" t="s">
        <v>50</v>
      </c>
      <c r="M4372" t="s">
        <v>5721</v>
      </c>
      <c r="N4372" t="s">
        <v>6184</v>
      </c>
      <c r="O4372" t="s">
        <v>12561</v>
      </c>
      <c r="P4372" t="s">
        <v>39058</v>
      </c>
      <c r="R4372" t="str">
        <f t="shared" si="136"/>
        <v>青州</v>
      </c>
      <c r="S4372" t="str">
        <f t="shared" si="137"/>
        <v>0108</v>
      </c>
    </row>
    <row r="4373" spans="1:19">
      <c r="A4373" t="s">
        <v>39059</v>
      </c>
      <c r="B4373" t="s">
        <v>39060</v>
      </c>
      <c r="C4373" t="s">
        <v>49</v>
      </c>
      <c r="D4373" t="s">
        <v>39061</v>
      </c>
      <c r="E4373" t="s">
        <v>38336</v>
      </c>
      <c r="F4373" t="s">
        <v>39062</v>
      </c>
      <c r="G4373" t="s">
        <v>39063</v>
      </c>
      <c r="H4373" t="s">
        <v>39064</v>
      </c>
      <c r="I4373" t="s">
        <v>5327</v>
      </c>
      <c r="J4373" t="s">
        <v>6031</v>
      </c>
      <c r="K4373" t="s">
        <v>6032</v>
      </c>
      <c r="L4373" t="s">
        <v>262</v>
      </c>
      <c r="M4373" t="s">
        <v>6033</v>
      </c>
      <c r="N4373" t="s">
        <v>5619</v>
      </c>
      <c r="O4373" t="s">
        <v>6034</v>
      </c>
      <c r="P4373" t="s">
        <v>39065</v>
      </c>
      <c r="R4373" t="str">
        <f t="shared" si="136"/>
        <v>寒亭</v>
      </c>
      <c r="S4373" t="str">
        <f t="shared" si="137"/>
        <v>0108</v>
      </c>
    </row>
    <row r="4374" spans="1:19">
      <c r="A4374" t="s">
        <v>39066</v>
      </c>
      <c r="B4374" t="s">
        <v>39067</v>
      </c>
      <c r="C4374" t="s">
        <v>49</v>
      </c>
      <c r="D4374" t="s">
        <v>39068</v>
      </c>
      <c r="E4374" t="s">
        <v>38345</v>
      </c>
      <c r="F4374" t="s">
        <v>39069</v>
      </c>
      <c r="G4374" t="s">
        <v>39070</v>
      </c>
      <c r="H4374" t="s">
        <v>39071</v>
      </c>
      <c r="I4374" t="s">
        <v>4785</v>
      </c>
      <c r="J4374" t="s">
        <v>10006</v>
      </c>
      <c r="K4374" t="s">
        <v>10007</v>
      </c>
      <c r="L4374" t="s">
        <v>60</v>
      </c>
      <c r="M4374" t="s">
        <v>5888</v>
      </c>
      <c r="O4374" t="s">
        <v>10008</v>
      </c>
      <c r="P4374" t="s">
        <v>39072</v>
      </c>
      <c r="R4374" t="str">
        <f t="shared" si="136"/>
        <v>奎文</v>
      </c>
      <c r="S4374" t="str">
        <f t="shared" si="137"/>
        <v>0108</v>
      </c>
    </row>
    <row r="4375" spans="1:19">
      <c r="A4375" t="s">
        <v>39073</v>
      </c>
      <c r="B4375" t="s">
        <v>39074</v>
      </c>
      <c r="C4375" t="s">
        <v>49</v>
      </c>
      <c r="D4375" t="s">
        <v>39075</v>
      </c>
      <c r="E4375" t="s">
        <v>38345</v>
      </c>
      <c r="F4375" t="s">
        <v>39076</v>
      </c>
      <c r="G4375" t="s">
        <v>39077</v>
      </c>
      <c r="H4375" t="s">
        <v>39078</v>
      </c>
      <c r="I4375" t="s">
        <v>4852</v>
      </c>
      <c r="J4375" t="s">
        <v>8984</v>
      </c>
      <c r="K4375" t="s">
        <v>8985</v>
      </c>
      <c r="L4375" t="s">
        <v>60</v>
      </c>
      <c r="M4375" t="s">
        <v>5511</v>
      </c>
      <c r="O4375" t="s">
        <v>8986</v>
      </c>
      <c r="P4375" t="s">
        <v>39079</v>
      </c>
      <c r="R4375" t="str">
        <f t="shared" si="136"/>
        <v>奎文</v>
      </c>
      <c r="S4375" t="str">
        <f t="shared" si="137"/>
        <v>0108</v>
      </c>
    </row>
    <row r="4376" spans="1:19">
      <c r="A4376" t="s">
        <v>39080</v>
      </c>
      <c r="B4376" t="s">
        <v>39081</v>
      </c>
      <c r="C4376" t="s">
        <v>49</v>
      </c>
      <c r="D4376" t="s">
        <v>39082</v>
      </c>
      <c r="E4376" t="s">
        <v>38345</v>
      </c>
      <c r="F4376" t="s">
        <v>39083</v>
      </c>
      <c r="G4376" t="s">
        <v>39084</v>
      </c>
      <c r="H4376" t="s">
        <v>39085</v>
      </c>
      <c r="I4376" t="s">
        <v>4852</v>
      </c>
      <c r="J4376" t="s">
        <v>9144</v>
      </c>
      <c r="K4376" t="s">
        <v>9145</v>
      </c>
      <c r="L4376" t="s">
        <v>60</v>
      </c>
      <c r="M4376" t="s">
        <v>5999</v>
      </c>
      <c r="O4376" t="s">
        <v>9146</v>
      </c>
      <c r="P4376" t="s">
        <v>39086</v>
      </c>
      <c r="Q4376" t="s">
        <v>39087</v>
      </c>
      <c r="R4376" t="str">
        <f t="shared" si="136"/>
        <v>奎文</v>
      </c>
      <c r="S4376" t="str">
        <f t="shared" si="137"/>
        <v>0108</v>
      </c>
    </row>
    <row r="4377" spans="1:19">
      <c r="A4377" t="s">
        <v>39088</v>
      </c>
      <c r="B4377" t="s">
        <v>39089</v>
      </c>
      <c r="C4377" t="s">
        <v>49</v>
      </c>
      <c r="D4377" t="s">
        <v>39090</v>
      </c>
      <c r="E4377" t="s">
        <v>38345</v>
      </c>
      <c r="F4377" t="s">
        <v>39091</v>
      </c>
      <c r="G4377" t="s">
        <v>39092</v>
      </c>
      <c r="H4377" t="s">
        <v>39093</v>
      </c>
      <c r="I4377" t="s">
        <v>4771</v>
      </c>
      <c r="J4377" t="s">
        <v>9144</v>
      </c>
      <c r="K4377" t="s">
        <v>9145</v>
      </c>
      <c r="L4377" t="s">
        <v>60</v>
      </c>
      <c r="M4377" t="s">
        <v>5999</v>
      </c>
      <c r="O4377" t="s">
        <v>9146</v>
      </c>
      <c r="P4377" t="s">
        <v>39094</v>
      </c>
      <c r="R4377" t="str">
        <f t="shared" si="136"/>
        <v>奎文</v>
      </c>
      <c r="S4377" t="str">
        <f t="shared" si="137"/>
        <v>0108</v>
      </c>
    </row>
    <row r="4378" spans="1:19">
      <c r="A4378" t="s">
        <v>39095</v>
      </c>
      <c r="B4378" t="s">
        <v>39096</v>
      </c>
      <c r="C4378" t="s">
        <v>49</v>
      </c>
      <c r="D4378" t="s">
        <v>39097</v>
      </c>
      <c r="E4378" t="s">
        <v>38345</v>
      </c>
      <c r="F4378" t="s">
        <v>39098</v>
      </c>
      <c r="G4378" t="s">
        <v>39099</v>
      </c>
      <c r="H4378" t="s">
        <v>39100</v>
      </c>
      <c r="I4378" t="s">
        <v>12119</v>
      </c>
      <c r="J4378" t="s">
        <v>7235</v>
      </c>
      <c r="K4378" t="s">
        <v>7236</v>
      </c>
      <c r="L4378" t="s">
        <v>105</v>
      </c>
      <c r="M4378" t="s">
        <v>5176</v>
      </c>
      <c r="O4378" t="s">
        <v>7237</v>
      </c>
      <c r="P4378" t="s">
        <v>39101</v>
      </c>
      <c r="Q4378" t="s">
        <v>39102</v>
      </c>
      <c r="R4378" t="str">
        <f t="shared" si="136"/>
        <v>寿光</v>
      </c>
      <c r="S4378" t="str">
        <f t="shared" si="137"/>
        <v>0108</v>
      </c>
    </row>
    <row r="4379" spans="1:19">
      <c r="A4379" t="s">
        <v>39103</v>
      </c>
      <c r="B4379" t="s">
        <v>39104</v>
      </c>
      <c r="C4379" t="s">
        <v>49</v>
      </c>
      <c r="D4379" t="s">
        <v>39105</v>
      </c>
      <c r="E4379" t="s">
        <v>38345</v>
      </c>
      <c r="F4379" t="s">
        <v>39106</v>
      </c>
      <c r="G4379" t="s">
        <v>39107</v>
      </c>
      <c r="H4379" t="s">
        <v>39108</v>
      </c>
      <c r="I4379" t="s">
        <v>12757</v>
      </c>
      <c r="J4379" t="s">
        <v>8294</v>
      </c>
      <c r="K4379" t="s">
        <v>8295</v>
      </c>
      <c r="L4379" t="s">
        <v>50</v>
      </c>
      <c r="M4379" t="s">
        <v>5877</v>
      </c>
      <c r="O4379" t="s">
        <v>8296</v>
      </c>
      <c r="P4379" t="s">
        <v>39109</v>
      </c>
      <c r="Q4379" t="s">
        <v>39110</v>
      </c>
      <c r="R4379" t="str">
        <f t="shared" si="136"/>
        <v>青州</v>
      </c>
      <c r="S4379" t="str">
        <f t="shared" si="137"/>
        <v>0108</v>
      </c>
    </row>
    <row r="4380" spans="1:19">
      <c r="A4380" t="s">
        <v>39111</v>
      </c>
      <c r="B4380" t="s">
        <v>39112</v>
      </c>
      <c r="C4380" t="s">
        <v>49</v>
      </c>
      <c r="D4380" t="s">
        <v>39113</v>
      </c>
      <c r="E4380" t="s">
        <v>38345</v>
      </c>
      <c r="F4380" t="s">
        <v>39114</v>
      </c>
      <c r="G4380" t="s">
        <v>39115</v>
      </c>
      <c r="H4380" t="s">
        <v>39116</v>
      </c>
      <c r="I4380" t="s">
        <v>4771</v>
      </c>
      <c r="J4380" t="s">
        <v>14104</v>
      </c>
      <c r="K4380" t="s">
        <v>14105</v>
      </c>
      <c r="L4380" t="s">
        <v>114</v>
      </c>
      <c r="M4380" t="s">
        <v>4918</v>
      </c>
      <c r="O4380" t="s">
        <v>14106</v>
      </c>
      <c r="P4380" t="s">
        <v>39117</v>
      </c>
      <c r="Q4380" t="s">
        <v>39118</v>
      </c>
      <c r="R4380" t="str">
        <f t="shared" si="136"/>
        <v>高密</v>
      </c>
      <c r="S4380" t="str">
        <f t="shared" si="137"/>
        <v>0108</v>
      </c>
    </row>
    <row r="4381" spans="1:19">
      <c r="A4381" t="s">
        <v>39119</v>
      </c>
      <c r="B4381" t="s">
        <v>39120</v>
      </c>
      <c r="C4381" t="s">
        <v>49</v>
      </c>
      <c r="D4381" t="s">
        <v>39121</v>
      </c>
      <c r="E4381" t="s">
        <v>38336</v>
      </c>
      <c r="F4381" t="s">
        <v>39122</v>
      </c>
      <c r="G4381" t="s">
        <v>39123</v>
      </c>
      <c r="H4381" t="s">
        <v>39124</v>
      </c>
      <c r="I4381" t="s">
        <v>6888</v>
      </c>
      <c r="J4381" t="s">
        <v>13443</v>
      </c>
      <c r="K4381" t="s">
        <v>13444</v>
      </c>
      <c r="L4381" t="s">
        <v>123</v>
      </c>
      <c r="M4381" t="s">
        <v>7210</v>
      </c>
      <c r="O4381" t="s">
        <v>13445</v>
      </c>
      <c r="P4381" t="s">
        <v>39125</v>
      </c>
      <c r="R4381" t="str">
        <f t="shared" si="136"/>
        <v>诸城</v>
      </c>
      <c r="S4381" t="str">
        <f t="shared" si="137"/>
        <v>0108</v>
      </c>
    </row>
    <row r="4382" spans="1:19">
      <c r="A4382" t="s">
        <v>39126</v>
      </c>
      <c r="B4382" t="s">
        <v>39127</v>
      </c>
      <c r="C4382" t="s">
        <v>49</v>
      </c>
      <c r="D4382" t="s">
        <v>39128</v>
      </c>
      <c r="E4382" t="s">
        <v>38345</v>
      </c>
      <c r="F4382" t="s">
        <v>39129</v>
      </c>
      <c r="G4382" t="s">
        <v>39130</v>
      </c>
      <c r="H4382" t="s">
        <v>39131</v>
      </c>
      <c r="I4382" t="s">
        <v>4852</v>
      </c>
      <c r="J4382" t="s">
        <v>12783</v>
      </c>
      <c r="K4382" t="s">
        <v>12784</v>
      </c>
      <c r="L4382" t="s">
        <v>105</v>
      </c>
      <c r="M4382" t="s">
        <v>5176</v>
      </c>
      <c r="O4382" t="s">
        <v>12785</v>
      </c>
      <c r="P4382" t="s">
        <v>39132</v>
      </c>
      <c r="R4382" t="str">
        <f t="shared" si="136"/>
        <v>寿光</v>
      </c>
      <c r="S4382" t="str">
        <f t="shared" si="137"/>
        <v>0108</v>
      </c>
    </row>
    <row r="4383" spans="1:19">
      <c r="A4383" t="s">
        <v>39133</v>
      </c>
      <c r="B4383" t="s">
        <v>39134</v>
      </c>
      <c r="C4383" t="s">
        <v>49</v>
      </c>
      <c r="D4383" t="s">
        <v>39135</v>
      </c>
      <c r="E4383" t="s">
        <v>38336</v>
      </c>
      <c r="F4383" t="s">
        <v>39136</v>
      </c>
      <c r="G4383" t="s">
        <v>39137</v>
      </c>
      <c r="H4383" t="s">
        <v>39138</v>
      </c>
      <c r="I4383" t="s">
        <v>5052</v>
      </c>
      <c r="J4383" t="s">
        <v>15385</v>
      </c>
      <c r="K4383" t="s">
        <v>15386</v>
      </c>
      <c r="L4383" t="s">
        <v>123</v>
      </c>
      <c r="M4383" t="s">
        <v>4932</v>
      </c>
      <c r="N4383" t="s">
        <v>4789</v>
      </c>
      <c r="O4383" t="s">
        <v>15387</v>
      </c>
      <c r="P4383" t="s">
        <v>39139</v>
      </c>
      <c r="R4383" t="str">
        <f t="shared" si="136"/>
        <v>诸城</v>
      </c>
      <c r="S4383" t="str">
        <f t="shared" si="137"/>
        <v>0108</v>
      </c>
    </row>
    <row r="4384" spans="1:19">
      <c r="A4384" t="s">
        <v>39140</v>
      </c>
      <c r="B4384" t="s">
        <v>39141</v>
      </c>
      <c r="C4384" t="s">
        <v>49</v>
      </c>
      <c r="D4384" t="s">
        <v>39142</v>
      </c>
      <c r="E4384" t="s">
        <v>38345</v>
      </c>
      <c r="F4384" t="s">
        <v>39143</v>
      </c>
      <c r="G4384" t="s">
        <v>39144</v>
      </c>
      <c r="H4384" t="s">
        <v>39145</v>
      </c>
      <c r="I4384" t="s">
        <v>12119</v>
      </c>
      <c r="J4384" t="s">
        <v>6434</v>
      </c>
      <c r="K4384" t="s">
        <v>6435</v>
      </c>
      <c r="L4384" t="s">
        <v>114</v>
      </c>
      <c r="M4384" t="s">
        <v>4831</v>
      </c>
      <c r="O4384" t="s">
        <v>6436</v>
      </c>
      <c r="P4384" t="s">
        <v>39146</v>
      </c>
      <c r="R4384" t="str">
        <f t="shared" si="136"/>
        <v>高密</v>
      </c>
      <c r="S4384" t="str">
        <f t="shared" si="137"/>
        <v>0108</v>
      </c>
    </row>
    <row r="4385" spans="1:19">
      <c r="A4385" t="s">
        <v>39147</v>
      </c>
      <c r="B4385" t="s">
        <v>39148</v>
      </c>
      <c r="C4385" t="s">
        <v>49</v>
      </c>
      <c r="D4385" t="s">
        <v>39149</v>
      </c>
      <c r="E4385" t="s">
        <v>38336</v>
      </c>
      <c r="F4385" t="s">
        <v>39150</v>
      </c>
      <c r="G4385" t="s">
        <v>39151</v>
      </c>
      <c r="H4385" t="s">
        <v>39152</v>
      </c>
      <c r="I4385" t="s">
        <v>4852</v>
      </c>
      <c r="J4385" t="s">
        <v>6043</v>
      </c>
      <c r="K4385" t="s">
        <v>6044</v>
      </c>
      <c r="L4385" t="s">
        <v>237</v>
      </c>
      <c r="M4385" t="s">
        <v>4971</v>
      </c>
      <c r="O4385" t="s">
        <v>6045</v>
      </c>
      <c r="P4385" t="s">
        <v>39153</v>
      </c>
      <c r="Q4385" t="s">
        <v>39154</v>
      </c>
      <c r="R4385" t="str">
        <f t="shared" si="136"/>
        <v>潍城</v>
      </c>
      <c r="S4385" t="str">
        <f t="shared" si="137"/>
        <v>0108</v>
      </c>
    </row>
    <row r="4386" spans="1:19">
      <c r="A4386" t="s">
        <v>39155</v>
      </c>
      <c r="B4386" t="s">
        <v>39156</v>
      </c>
      <c r="C4386" t="s">
        <v>49</v>
      </c>
      <c r="D4386" t="s">
        <v>39157</v>
      </c>
      <c r="E4386" t="s">
        <v>38345</v>
      </c>
      <c r="F4386" t="s">
        <v>39158</v>
      </c>
      <c r="G4386" t="s">
        <v>39159</v>
      </c>
      <c r="H4386" t="s">
        <v>39160</v>
      </c>
      <c r="I4386" t="s">
        <v>4785</v>
      </c>
      <c r="J4386" t="s">
        <v>5143</v>
      </c>
      <c r="K4386" t="s">
        <v>5144</v>
      </c>
      <c r="L4386" t="s">
        <v>77</v>
      </c>
      <c r="M4386" t="s">
        <v>5145</v>
      </c>
      <c r="O4386" t="s">
        <v>5146</v>
      </c>
      <c r="P4386" t="s">
        <v>39161</v>
      </c>
      <c r="Q4386" t="s">
        <v>39162</v>
      </c>
      <c r="R4386" t="str">
        <f t="shared" si="136"/>
        <v>临朐</v>
      </c>
      <c r="S4386" t="str">
        <f t="shared" si="137"/>
        <v>0108</v>
      </c>
    </row>
    <row r="4387" spans="1:19">
      <c r="A4387" t="s">
        <v>39163</v>
      </c>
      <c r="B4387" t="s">
        <v>39164</v>
      </c>
      <c r="C4387" t="s">
        <v>49</v>
      </c>
      <c r="D4387" t="s">
        <v>39165</v>
      </c>
      <c r="E4387" t="s">
        <v>38336</v>
      </c>
      <c r="F4387" t="s">
        <v>39166</v>
      </c>
      <c r="G4387" t="s">
        <v>39167</v>
      </c>
      <c r="H4387" t="s">
        <v>39168</v>
      </c>
      <c r="I4387" t="s">
        <v>4828</v>
      </c>
      <c r="J4387" t="s">
        <v>4981</v>
      </c>
      <c r="K4387" t="s">
        <v>4982</v>
      </c>
      <c r="L4387" t="s">
        <v>237</v>
      </c>
      <c r="M4387" t="s">
        <v>4971</v>
      </c>
      <c r="O4387" t="s">
        <v>4984</v>
      </c>
      <c r="P4387" t="s">
        <v>39169</v>
      </c>
      <c r="Q4387" t="s">
        <v>39170</v>
      </c>
      <c r="R4387" t="str">
        <f t="shared" si="136"/>
        <v>潍城</v>
      </c>
      <c r="S4387" t="str">
        <f t="shared" si="137"/>
        <v>0108</v>
      </c>
    </row>
    <row r="4388" spans="1:19">
      <c r="A4388" t="s">
        <v>39171</v>
      </c>
      <c r="B4388" t="s">
        <v>39172</v>
      </c>
      <c r="C4388" t="s">
        <v>49</v>
      </c>
      <c r="D4388" t="s">
        <v>39173</v>
      </c>
      <c r="E4388" t="s">
        <v>38345</v>
      </c>
      <c r="F4388" t="s">
        <v>39174</v>
      </c>
      <c r="G4388" t="s">
        <v>39175</v>
      </c>
      <c r="H4388" t="s">
        <v>39176</v>
      </c>
      <c r="I4388" t="s">
        <v>4813</v>
      </c>
      <c r="J4388" t="s">
        <v>19759</v>
      </c>
      <c r="K4388" t="s">
        <v>19760</v>
      </c>
      <c r="L4388" t="s">
        <v>123</v>
      </c>
      <c r="M4388" t="s">
        <v>5854</v>
      </c>
      <c r="O4388" t="s">
        <v>19761</v>
      </c>
      <c r="P4388" t="s">
        <v>39177</v>
      </c>
      <c r="R4388" t="str">
        <f t="shared" si="136"/>
        <v>诸城</v>
      </c>
      <c r="S4388" t="str">
        <f t="shared" si="137"/>
        <v>0108</v>
      </c>
    </row>
    <row r="4389" spans="1:19">
      <c r="A4389" t="s">
        <v>39178</v>
      </c>
      <c r="B4389" t="s">
        <v>39179</v>
      </c>
      <c r="C4389" t="s">
        <v>49</v>
      </c>
      <c r="D4389" t="s">
        <v>39180</v>
      </c>
      <c r="E4389" t="s">
        <v>38345</v>
      </c>
      <c r="F4389" t="s">
        <v>39181</v>
      </c>
      <c r="G4389" t="s">
        <v>39182</v>
      </c>
      <c r="H4389" t="s">
        <v>39183</v>
      </c>
      <c r="I4389" t="s">
        <v>5184</v>
      </c>
      <c r="J4389" t="s">
        <v>4969</v>
      </c>
      <c r="K4389" t="s">
        <v>4970</v>
      </c>
      <c r="L4389" t="s">
        <v>237</v>
      </c>
      <c r="M4389" t="s">
        <v>4971</v>
      </c>
      <c r="P4389" t="s">
        <v>39184</v>
      </c>
      <c r="R4389" t="str">
        <f t="shared" si="136"/>
        <v>潍城</v>
      </c>
      <c r="S4389" t="str">
        <f t="shared" si="137"/>
        <v>0108</v>
      </c>
    </row>
    <row r="4390" spans="1:19">
      <c r="A4390" t="s">
        <v>2058</v>
      </c>
      <c r="B4390" t="s">
        <v>39185</v>
      </c>
      <c r="C4390" t="s">
        <v>49</v>
      </c>
      <c r="D4390" t="s">
        <v>39186</v>
      </c>
      <c r="E4390" t="s">
        <v>38345</v>
      </c>
      <c r="F4390" t="s">
        <v>39187</v>
      </c>
      <c r="G4390" t="s">
        <v>2056</v>
      </c>
      <c r="H4390" t="s">
        <v>39188</v>
      </c>
      <c r="I4390" t="s">
        <v>4852</v>
      </c>
      <c r="J4390" t="s">
        <v>6357</v>
      </c>
      <c r="K4390" t="s">
        <v>6358</v>
      </c>
      <c r="L4390" t="s">
        <v>60</v>
      </c>
      <c r="M4390" t="s">
        <v>5999</v>
      </c>
      <c r="O4390" t="s">
        <v>6359</v>
      </c>
      <c r="P4390" t="s">
        <v>39189</v>
      </c>
      <c r="R4390" t="str">
        <f t="shared" si="136"/>
        <v>奎文</v>
      </c>
      <c r="S4390" t="str">
        <f t="shared" si="137"/>
        <v>0108</v>
      </c>
    </row>
    <row r="4391" spans="1:19">
      <c r="A4391" t="s">
        <v>39190</v>
      </c>
      <c r="B4391" t="s">
        <v>39191</v>
      </c>
      <c r="C4391" t="s">
        <v>49</v>
      </c>
      <c r="D4391" t="s">
        <v>39192</v>
      </c>
      <c r="E4391" t="s">
        <v>38345</v>
      </c>
      <c r="F4391" t="s">
        <v>39193</v>
      </c>
      <c r="G4391" t="s">
        <v>39194</v>
      </c>
      <c r="H4391" t="s">
        <v>39195</v>
      </c>
      <c r="I4391" t="s">
        <v>12119</v>
      </c>
      <c r="J4391" t="s">
        <v>5647</v>
      </c>
      <c r="K4391" t="s">
        <v>5648</v>
      </c>
      <c r="L4391" t="s">
        <v>95</v>
      </c>
      <c r="M4391" t="s">
        <v>5649</v>
      </c>
      <c r="O4391" t="s">
        <v>5650</v>
      </c>
      <c r="P4391" t="s">
        <v>39196</v>
      </c>
      <c r="Q4391" t="s">
        <v>39197</v>
      </c>
      <c r="R4391" t="str">
        <f t="shared" si="136"/>
        <v>安丘</v>
      </c>
      <c r="S4391" t="str">
        <f t="shared" si="137"/>
        <v>0108</v>
      </c>
    </row>
    <row r="4392" spans="1:19">
      <c r="A4392" t="s">
        <v>39198</v>
      </c>
      <c r="B4392" t="s">
        <v>39199</v>
      </c>
      <c r="C4392" t="s">
        <v>49</v>
      </c>
      <c r="D4392" t="s">
        <v>39200</v>
      </c>
      <c r="E4392" t="s">
        <v>38345</v>
      </c>
      <c r="F4392" t="s">
        <v>39201</v>
      </c>
      <c r="G4392" t="s">
        <v>39202</v>
      </c>
      <c r="I4392" t="s">
        <v>39203</v>
      </c>
      <c r="R4392" t="str">
        <f t="shared" si="136"/>
        <v/>
      </c>
      <c r="S4392" t="str">
        <f t="shared" si="137"/>
        <v>0108</v>
      </c>
    </row>
    <row r="4393" spans="1:19">
      <c r="A4393" t="s">
        <v>39204</v>
      </c>
      <c r="B4393" t="s">
        <v>39205</v>
      </c>
      <c r="C4393" t="s">
        <v>49</v>
      </c>
      <c r="D4393" t="s">
        <v>39206</v>
      </c>
      <c r="E4393" t="s">
        <v>38345</v>
      </c>
      <c r="F4393" t="s">
        <v>39207</v>
      </c>
      <c r="G4393" t="s">
        <v>39208</v>
      </c>
      <c r="H4393" t="s">
        <v>39209</v>
      </c>
      <c r="I4393" t="s">
        <v>4852</v>
      </c>
      <c r="J4393" t="s">
        <v>6983</v>
      </c>
      <c r="K4393" t="s">
        <v>6984</v>
      </c>
      <c r="L4393" t="s">
        <v>95</v>
      </c>
      <c r="M4393" t="s">
        <v>5682</v>
      </c>
      <c r="O4393" t="s">
        <v>6986</v>
      </c>
      <c r="P4393" t="s">
        <v>39210</v>
      </c>
      <c r="R4393" t="str">
        <f t="shared" si="136"/>
        <v>安丘</v>
      </c>
      <c r="S4393" t="str">
        <f t="shared" si="137"/>
        <v>0108</v>
      </c>
    </row>
    <row r="4394" spans="1:19">
      <c r="A4394" t="s">
        <v>39211</v>
      </c>
      <c r="B4394" t="s">
        <v>39212</v>
      </c>
      <c r="C4394" t="s">
        <v>49</v>
      </c>
      <c r="D4394" t="s">
        <v>39213</v>
      </c>
      <c r="E4394" t="s">
        <v>38345</v>
      </c>
      <c r="F4394" t="s">
        <v>39214</v>
      </c>
      <c r="G4394" t="s">
        <v>39215</v>
      </c>
      <c r="H4394" t="s">
        <v>39216</v>
      </c>
      <c r="I4394" t="s">
        <v>5407</v>
      </c>
      <c r="J4394" t="s">
        <v>4772</v>
      </c>
      <c r="K4394" t="s">
        <v>4773</v>
      </c>
      <c r="L4394" t="s">
        <v>60</v>
      </c>
      <c r="M4394" t="s">
        <v>4774</v>
      </c>
      <c r="O4394" t="s">
        <v>4776</v>
      </c>
      <c r="P4394" t="s">
        <v>39217</v>
      </c>
      <c r="R4394" t="str">
        <f t="shared" si="136"/>
        <v>奎文</v>
      </c>
      <c r="S4394" t="str">
        <f t="shared" si="137"/>
        <v>0108</v>
      </c>
    </row>
    <row r="4395" spans="1:19">
      <c r="A4395" t="s">
        <v>39218</v>
      </c>
      <c r="B4395" t="s">
        <v>39219</v>
      </c>
      <c r="C4395" t="s">
        <v>49</v>
      </c>
      <c r="D4395" t="s">
        <v>39220</v>
      </c>
      <c r="E4395" t="s">
        <v>38345</v>
      </c>
      <c r="F4395" t="s">
        <v>39221</v>
      </c>
      <c r="G4395" t="s">
        <v>39222</v>
      </c>
      <c r="H4395" t="s">
        <v>39223</v>
      </c>
      <c r="I4395" t="s">
        <v>5184</v>
      </c>
      <c r="J4395" t="s">
        <v>6711</v>
      </c>
      <c r="K4395" t="s">
        <v>6712</v>
      </c>
      <c r="L4395" t="s">
        <v>148</v>
      </c>
      <c r="M4395" t="s">
        <v>6713</v>
      </c>
      <c r="O4395" t="s">
        <v>6714</v>
      </c>
      <c r="P4395" t="s">
        <v>39224</v>
      </c>
      <c r="Q4395" t="s">
        <v>39225</v>
      </c>
      <c r="R4395" t="str">
        <f t="shared" si="136"/>
        <v>寒亭</v>
      </c>
      <c r="S4395" t="str">
        <f t="shared" si="137"/>
        <v>0108</v>
      </c>
    </row>
    <row r="4396" spans="1:19">
      <c r="A4396" t="s">
        <v>39226</v>
      </c>
      <c r="B4396" t="s">
        <v>39227</v>
      </c>
      <c r="C4396" t="s">
        <v>49</v>
      </c>
      <c r="D4396" t="s">
        <v>39228</v>
      </c>
      <c r="E4396" t="s">
        <v>39229</v>
      </c>
      <c r="F4396" t="s">
        <v>39230</v>
      </c>
      <c r="G4396" t="s">
        <v>39231</v>
      </c>
      <c r="H4396" t="s">
        <v>39232</v>
      </c>
      <c r="I4396" t="s">
        <v>4813</v>
      </c>
      <c r="J4396" t="s">
        <v>6983</v>
      </c>
      <c r="K4396" t="s">
        <v>6984</v>
      </c>
      <c r="L4396" t="s">
        <v>95</v>
      </c>
      <c r="M4396" t="s">
        <v>5682</v>
      </c>
      <c r="N4396" t="s">
        <v>5699</v>
      </c>
      <c r="O4396" t="s">
        <v>6986</v>
      </c>
      <c r="P4396" t="s">
        <v>39233</v>
      </c>
      <c r="Q4396" t="s">
        <v>39234</v>
      </c>
      <c r="R4396" t="str">
        <f t="shared" si="136"/>
        <v>安丘</v>
      </c>
      <c r="S4396" t="str">
        <f t="shared" si="137"/>
        <v>0108</v>
      </c>
    </row>
    <row r="4397" spans="1:19">
      <c r="A4397" t="s">
        <v>39235</v>
      </c>
      <c r="B4397" t="s">
        <v>39236</v>
      </c>
      <c r="C4397" t="s">
        <v>49</v>
      </c>
      <c r="D4397" t="s">
        <v>39237</v>
      </c>
      <c r="E4397" t="s">
        <v>39238</v>
      </c>
      <c r="F4397" t="s">
        <v>39239</v>
      </c>
      <c r="G4397" t="s">
        <v>39240</v>
      </c>
      <c r="H4397" t="s">
        <v>39241</v>
      </c>
      <c r="I4397" t="s">
        <v>12119</v>
      </c>
      <c r="J4397" t="s">
        <v>7996</v>
      </c>
      <c r="K4397" t="s">
        <v>7997</v>
      </c>
      <c r="L4397" t="s">
        <v>237</v>
      </c>
      <c r="M4397" t="s">
        <v>4788</v>
      </c>
      <c r="N4397" t="s">
        <v>4892</v>
      </c>
      <c r="O4397" t="s">
        <v>7998</v>
      </c>
      <c r="P4397" t="s">
        <v>39242</v>
      </c>
      <c r="R4397" t="str">
        <f t="shared" si="136"/>
        <v>潍城</v>
      </c>
      <c r="S4397" t="str">
        <f t="shared" si="137"/>
        <v>0108</v>
      </c>
    </row>
    <row r="4398" spans="1:19">
      <c r="A4398" t="s">
        <v>39243</v>
      </c>
      <c r="B4398" t="s">
        <v>38507</v>
      </c>
      <c r="C4398" t="s">
        <v>49</v>
      </c>
      <c r="D4398" t="s">
        <v>39244</v>
      </c>
      <c r="E4398" t="s">
        <v>39245</v>
      </c>
      <c r="F4398" t="s">
        <v>39246</v>
      </c>
      <c r="G4398" t="s">
        <v>39247</v>
      </c>
      <c r="H4398" t="s">
        <v>39248</v>
      </c>
      <c r="I4398" t="s">
        <v>12119</v>
      </c>
      <c r="J4398" t="s">
        <v>6983</v>
      </c>
      <c r="K4398" t="s">
        <v>6984</v>
      </c>
      <c r="L4398" t="s">
        <v>95</v>
      </c>
      <c r="M4398" t="s">
        <v>5682</v>
      </c>
      <c r="N4398" t="s">
        <v>4789</v>
      </c>
      <c r="O4398" t="s">
        <v>6986</v>
      </c>
      <c r="P4398" t="s">
        <v>39249</v>
      </c>
      <c r="Q4398" t="s">
        <v>39250</v>
      </c>
      <c r="R4398" t="str">
        <f t="shared" si="136"/>
        <v>安丘</v>
      </c>
      <c r="S4398" t="str">
        <f t="shared" si="137"/>
        <v>0108</v>
      </c>
    </row>
    <row r="4399" spans="1:19">
      <c r="A4399" t="s">
        <v>39251</v>
      </c>
      <c r="B4399" t="s">
        <v>39252</v>
      </c>
      <c r="C4399" t="s">
        <v>49</v>
      </c>
      <c r="D4399" t="s">
        <v>39253</v>
      </c>
      <c r="E4399" t="s">
        <v>36018</v>
      </c>
      <c r="F4399" t="s">
        <v>39254</v>
      </c>
      <c r="G4399" t="s">
        <v>39255</v>
      </c>
      <c r="H4399" t="s">
        <v>39256</v>
      </c>
      <c r="I4399" t="s">
        <v>5874</v>
      </c>
      <c r="J4399" t="s">
        <v>7544</v>
      </c>
      <c r="K4399" t="s">
        <v>7545</v>
      </c>
      <c r="L4399" t="s">
        <v>375</v>
      </c>
      <c r="M4399" t="s">
        <v>7334</v>
      </c>
      <c r="O4399" t="s">
        <v>7546</v>
      </c>
      <c r="P4399" t="s">
        <v>39257</v>
      </c>
      <c r="R4399" t="str">
        <f t="shared" si="136"/>
        <v>昌邑</v>
      </c>
      <c r="S4399" t="str">
        <f t="shared" si="137"/>
        <v>0108</v>
      </c>
    </row>
    <row r="4400" spans="1:19">
      <c r="A4400" t="s">
        <v>1986</v>
      </c>
      <c r="B4400" t="s">
        <v>38714</v>
      </c>
      <c r="C4400" t="s">
        <v>49</v>
      </c>
      <c r="D4400" t="s">
        <v>39258</v>
      </c>
      <c r="E4400" t="s">
        <v>39259</v>
      </c>
      <c r="F4400" t="s">
        <v>39260</v>
      </c>
      <c r="G4400" t="s">
        <v>1984</v>
      </c>
      <c r="H4400" t="s">
        <v>39261</v>
      </c>
      <c r="I4400" t="s">
        <v>4828</v>
      </c>
      <c r="J4400" t="s">
        <v>26946</v>
      </c>
      <c r="K4400" t="s">
        <v>26947</v>
      </c>
      <c r="L4400" t="s">
        <v>114</v>
      </c>
      <c r="M4400" t="s">
        <v>9614</v>
      </c>
      <c r="N4400" t="s">
        <v>4845</v>
      </c>
      <c r="O4400" t="s">
        <v>26948</v>
      </c>
      <c r="P4400" t="s">
        <v>39262</v>
      </c>
      <c r="R4400" t="str">
        <f t="shared" si="136"/>
        <v>高密</v>
      </c>
      <c r="S4400" t="str">
        <f t="shared" si="137"/>
        <v>0108</v>
      </c>
    </row>
    <row r="4401" spans="1:19">
      <c r="A4401" t="s">
        <v>39263</v>
      </c>
      <c r="B4401" t="s">
        <v>39264</v>
      </c>
      <c r="C4401" t="s">
        <v>49</v>
      </c>
      <c r="D4401" t="s">
        <v>39265</v>
      </c>
      <c r="E4401" t="s">
        <v>39266</v>
      </c>
      <c r="F4401" t="s">
        <v>39267</v>
      </c>
      <c r="G4401" t="s">
        <v>39268</v>
      </c>
      <c r="H4401" t="s">
        <v>39269</v>
      </c>
      <c r="I4401" t="s">
        <v>4852</v>
      </c>
      <c r="J4401" t="s">
        <v>6295</v>
      </c>
      <c r="K4401" t="s">
        <v>6296</v>
      </c>
      <c r="L4401" t="s">
        <v>86</v>
      </c>
      <c r="M4401" t="s">
        <v>6297</v>
      </c>
      <c r="N4401" t="s">
        <v>5030</v>
      </c>
      <c r="O4401" t="s">
        <v>6298</v>
      </c>
      <c r="P4401" t="s">
        <v>39270</v>
      </c>
      <c r="R4401" t="str">
        <f t="shared" si="136"/>
        <v>坊子</v>
      </c>
      <c r="S4401" t="str">
        <f t="shared" si="137"/>
        <v>0108</v>
      </c>
    </row>
    <row r="4402" spans="1:19">
      <c r="A4402" t="s">
        <v>39271</v>
      </c>
      <c r="B4402" t="s">
        <v>39272</v>
      </c>
      <c r="C4402" t="s">
        <v>49</v>
      </c>
      <c r="D4402" t="s">
        <v>39273</v>
      </c>
      <c r="E4402" t="s">
        <v>36010</v>
      </c>
      <c r="F4402" t="s">
        <v>39274</v>
      </c>
      <c r="G4402" t="s">
        <v>39275</v>
      </c>
      <c r="H4402" t="s">
        <v>39276</v>
      </c>
      <c r="I4402" t="s">
        <v>4828</v>
      </c>
      <c r="J4402" t="s">
        <v>7278</v>
      </c>
      <c r="K4402" t="s">
        <v>7279</v>
      </c>
      <c r="L4402" t="s">
        <v>105</v>
      </c>
      <c r="M4402" t="s">
        <v>5089</v>
      </c>
      <c r="N4402" t="s">
        <v>4856</v>
      </c>
      <c r="O4402" t="s">
        <v>7280</v>
      </c>
      <c r="P4402" t="s">
        <v>39277</v>
      </c>
      <c r="R4402" t="str">
        <f t="shared" si="136"/>
        <v>寿光</v>
      </c>
      <c r="S4402" t="str">
        <f t="shared" si="137"/>
        <v>0108</v>
      </c>
    </row>
    <row r="4403" spans="1:19">
      <c r="A4403" t="s">
        <v>39278</v>
      </c>
      <c r="B4403" t="s">
        <v>39279</v>
      </c>
      <c r="C4403" t="s">
        <v>49</v>
      </c>
      <c r="D4403" t="s">
        <v>39280</v>
      </c>
      <c r="E4403" t="s">
        <v>39229</v>
      </c>
      <c r="F4403" t="s">
        <v>39281</v>
      </c>
      <c r="G4403" t="s">
        <v>39282</v>
      </c>
      <c r="H4403" t="s">
        <v>39283</v>
      </c>
      <c r="I4403" t="s">
        <v>4852</v>
      </c>
      <c r="J4403" t="s">
        <v>16844</v>
      </c>
      <c r="K4403" t="s">
        <v>16845</v>
      </c>
      <c r="L4403" t="s">
        <v>77</v>
      </c>
      <c r="M4403" t="s">
        <v>5733</v>
      </c>
      <c r="N4403" t="s">
        <v>6985</v>
      </c>
      <c r="O4403" t="s">
        <v>16846</v>
      </c>
      <c r="P4403" t="s">
        <v>39284</v>
      </c>
      <c r="R4403" t="str">
        <f t="shared" si="136"/>
        <v>临朐</v>
      </c>
      <c r="S4403" t="str">
        <f t="shared" si="137"/>
        <v>0108</v>
      </c>
    </row>
    <row r="4404" spans="1:19">
      <c r="A4404" t="s">
        <v>39285</v>
      </c>
      <c r="B4404" t="s">
        <v>39286</v>
      </c>
      <c r="C4404" t="s">
        <v>49</v>
      </c>
      <c r="D4404" t="s">
        <v>39287</v>
      </c>
      <c r="E4404" t="s">
        <v>39288</v>
      </c>
      <c r="F4404" t="s">
        <v>39289</v>
      </c>
      <c r="G4404" t="s">
        <v>39290</v>
      </c>
      <c r="H4404" t="s">
        <v>39291</v>
      </c>
      <c r="I4404" t="s">
        <v>4852</v>
      </c>
      <c r="J4404" t="s">
        <v>15385</v>
      </c>
      <c r="K4404" t="s">
        <v>15386</v>
      </c>
      <c r="L4404" t="s">
        <v>123</v>
      </c>
      <c r="M4404" t="s">
        <v>4932</v>
      </c>
      <c r="N4404" t="s">
        <v>4845</v>
      </c>
      <c r="O4404" t="s">
        <v>15387</v>
      </c>
      <c r="P4404" t="s">
        <v>39292</v>
      </c>
      <c r="R4404" t="str">
        <f t="shared" si="136"/>
        <v>诸城</v>
      </c>
      <c r="S4404" t="str">
        <f t="shared" si="137"/>
        <v>0108</v>
      </c>
    </row>
    <row r="4405" spans="1:19">
      <c r="A4405" t="s">
        <v>39293</v>
      </c>
      <c r="B4405" t="s">
        <v>39294</v>
      </c>
      <c r="C4405" t="s">
        <v>49</v>
      </c>
      <c r="D4405" t="s">
        <v>39295</v>
      </c>
      <c r="E4405" t="s">
        <v>39296</v>
      </c>
      <c r="F4405" t="s">
        <v>39297</v>
      </c>
      <c r="G4405" t="s">
        <v>39298</v>
      </c>
      <c r="H4405" t="s">
        <v>39299</v>
      </c>
      <c r="I4405" t="s">
        <v>4852</v>
      </c>
      <c r="J4405" t="s">
        <v>16844</v>
      </c>
      <c r="K4405" t="s">
        <v>16845</v>
      </c>
      <c r="L4405" t="s">
        <v>77</v>
      </c>
      <c r="M4405" t="s">
        <v>5733</v>
      </c>
      <c r="N4405" t="s">
        <v>5939</v>
      </c>
      <c r="O4405" t="s">
        <v>16846</v>
      </c>
      <c r="P4405" t="s">
        <v>39300</v>
      </c>
      <c r="R4405" t="str">
        <f t="shared" si="136"/>
        <v>临朐</v>
      </c>
      <c r="S4405" t="str">
        <f t="shared" si="137"/>
        <v>0108</v>
      </c>
    </row>
    <row r="4406" spans="1:19">
      <c r="A4406" t="s">
        <v>39301</v>
      </c>
      <c r="B4406" t="s">
        <v>39302</v>
      </c>
      <c r="C4406" t="s">
        <v>49</v>
      </c>
      <c r="D4406" t="s">
        <v>39303</v>
      </c>
      <c r="E4406" t="s">
        <v>39245</v>
      </c>
      <c r="F4406" t="s">
        <v>39304</v>
      </c>
      <c r="G4406" t="s">
        <v>39305</v>
      </c>
      <c r="H4406" t="s">
        <v>39306</v>
      </c>
      <c r="I4406" t="s">
        <v>12119</v>
      </c>
      <c r="J4406" t="s">
        <v>6401</v>
      </c>
      <c r="K4406" t="s">
        <v>6402</v>
      </c>
      <c r="L4406" t="s">
        <v>105</v>
      </c>
      <c r="M4406" t="s">
        <v>5224</v>
      </c>
      <c r="O4406" t="s">
        <v>6403</v>
      </c>
      <c r="P4406" t="s">
        <v>34895</v>
      </c>
      <c r="Q4406" t="s">
        <v>39307</v>
      </c>
      <c r="R4406" t="str">
        <f t="shared" si="136"/>
        <v>寿光</v>
      </c>
      <c r="S4406" t="str">
        <f t="shared" si="137"/>
        <v>0108</v>
      </c>
    </row>
    <row r="4407" spans="1:19">
      <c r="A4407" t="s">
        <v>39308</v>
      </c>
      <c r="B4407" t="s">
        <v>39309</v>
      </c>
      <c r="C4407" t="s">
        <v>49</v>
      </c>
      <c r="D4407" t="s">
        <v>39310</v>
      </c>
      <c r="E4407" t="s">
        <v>39311</v>
      </c>
      <c r="F4407" t="s">
        <v>39312</v>
      </c>
      <c r="G4407" t="s">
        <v>39313</v>
      </c>
      <c r="H4407" t="s">
        <v>39314</v>
      </c>
      <c r="I4407" t="s">
        <v>5461</v>
      </c>
      <c r="J4407" t="s">
        <v>6973</v>
      </c>
      <c r="K4407" t="s">
        <v>6974</v>
      </c>
      <c r="L4407" t="s">
        <v>60</v>
      </c>
      <c r="M4407" t="s">
        <v>5511</v>
      </c>
      <c r="N4407" t="s">
        <v>9006</v>
      </c>
      <c r="O4407" t="s">
        <v>6975</v>
      </c>
      <c r="P4407" t="s">
        <v>39315</v>
      </c>
      <c r="R4407" t="str">
        <f t="shared" si="136"/>
        <v>奎文</v>
      </c>
      <c r="S4407" t="str">
        <f t="shared" si="137"/>
        <v>0108</v>
      </c>
    </row>
    <row r="4408" spans="1:19">
      <c r="A4408" t="s">
        <v>39316</v>
      </c>
      <c r="B4408" t="s">
        <v>39317</v>
      </c>
      <c r="C4408" t="s">
        <v>49</v>
      </c>
      <c r="D4408" t="s">
        <v>39318</v>
      </c>
      <c r="E4408" t="s">
        <v>36010</v>
      </c>
      <c r="F4408" t="s">
        <v>39319</v>
      </c>
      <c r="G4408" t="s">
        <v>39320</v>
      </c>
      <c r="H4408" t="s">
        <v>39321</v>
      </c>
      <c r="I4408" t="s">
        <v>4785</v>
      </c>
      <c r="J4408" t="s">
        <v>15948</v>
      </c>
      <c r="K4408" t="s">
        <v>15949</v>
      </c>
      <c r="L4408" t="s">
        <v>148</v>
      </c>
      <c r="M4408" t="s">
        <v>6391</v>
      </c>
      <c r="N4408" t="s">
        <v>4892</v>
      </c>
      <c r="O4408" t="s">
        <v>15950</v>
      </c>
      <c r="P4408" t="s">
        <v>39322</v>
      </c>
      <c r="R4408" t="str">
        <f t="shared" si="136"/>
        <v>寒亭</v>
      </c>
      <c r="S4408" t="str">
        <f t="shared" si="137"/>
        <v>0108</v>
      </c>
    </row>
    <row r="4409" spans="1:19">
      <c r="A4409" t="s">
        <v>39323</v>
      </c>
      <c r="B4409" t="s">
        <v>39324</v>
      </c>
      <c r="C4409" t="s">
        <v>49</v>
      </c>
      <c r="D4409" t="s">
        <v>39325</v>
      </c>
      <c r="E4409" t="s">
        <v>39326</v>
      </c>
      <c r="F4409" t="s">
        <v>39327</v>
      </c>
      <c r="G4409" t="s">
        <v>39328</v>
      </c>
      <c r="H4409" t="s">
        <v>39329</v>
      </c>
      <c r="I4409" t="s">
        <v>4828</v>
      </c>
      <c r="J4409" t="s">
        <v>6348</v>
      </c>
      <c r="K4409" t="s">
        <v>6349</v>
      </c>
      <c r="L4409" t="s">
        <v>114</v>
      </c>
      <c r="M4409" t="s">
        <v>5486</v>
      </c>
      <c r="N4409" t="s">
        <v>5619</v>
      </c>
      <c r="O4409" t="s">
        <v>6350</v>
      </c>
      <c r="P4409" t="s">
        <v>39330</v>
      </c>
      <c r="R4409" t="str">
        <f t="shared" si="136"/>
        <v>高密</v>
      </c>
      <c r="S4409" t="str">
        <f t="shared" si="137"/>
        <v>0108</v>
      </c>
    </row>
    <row r="4410" spans="1:19">
      <c r="A4410" t="s">
        <v>39331</v>
      </c>
      <c r="B4410" t="s">
        <v>39332</v>
      </c>
      <c r="C4410" t="s">
        <v>49</v>
      </c>
      <c r="D4410" t="s">
        <v>39333</v>
      </c>
      <c r="E4410" t="s">
        <v>39229</v>
      </c>
      <c r="F4410" t="s">
        <v>39334</v>
      </c>
      <c r="G4410" t="s">
        <v>39335</v>
      </c>
      <c r="H4410" t="s">
        <v>39336</v>
      </c>
      <c r="I4410" t="s">
        <v>4785</v>
      </c>
      <c r="J4410" t="s">
        <v>6631</v>
      </c>
      <c r="K4410" t="s">
        <v>6632</v>
      </c>
      <c r="L4410" t="s">
        <v>105</v>
      </c>
      <c r="M4410" t="s">
        <v>6055</v>
      </c>
      <c r="N4410" t="s">
        <v>8593</v>
      </c>
      <c r="O4410" t="s">
        <v>6633</v>
      </c>
      <c r="P4410" t="s">
        <v>39337</v>
      </c>
      <c r="R4410" t="str">
        <f t="shared" si="136"/>
        <v>寿光</v>
      </c>
      <c r="S4410" t="str">
        <f t="shared" si="137"/>
        <v>0108</v>
      </c>
    </row>
    <row r="4411" spans="1:19">
      <c r="A4411" t="s">
        <v>39338</v>
      </c>
      <c r="B4411" t="s">
        <v>39339</v>
      </c>
      <c r="C4411" t="s">
        <v>49</v>
      </c>
      <c r="D4411" t="s">
        <v>39340</v>
      </c>
      <c r="E4411" t="s">
        <v>39341</v>
      </c>
      <c r="F4411" t="s">
        <v>39342</v>
      </c>
      <c r="G4411" t="s">
        <v>39343</v>
      </c>
      <c r="H4411" t="s">
        <v>39344</v>
      </c>
      <c r="I4411" t="s">
        <v>12119</v>
      </c>
      <c r="J4411" t="s">
        <v>8305</v>
      </c>
      <c r="K4411" t="s">
        <v>8306</v>
      </c>
      <c r="L4411" t="s">
        <v>60</v>
      </c>
      <c r="M4411" t="s">
        <v>5511</v>
      </c>
      <c r="N4411" t="s">
        <v>5005</v>
      </c>
      <c r="O4411" t="s">
        <v>8307</v>
      </c>
      <c r="P4411" t="s">
        <v>39345</v>
      </c>
      <c r="Q4411" t="s">
        <v>39346</v>
      </c>
      <c r="R4411" t="str">
        <f t="shared" si="136"/>
        <v>奎文</v>
      </c>
      <c r="S4411" t="str">
        <f t="shared" si="137"/>
        <v>0108</v>
      </c>
    </row>
    <row r="4412" spans="1:19">
      <c r="A4412" t="s">
        <v>39347</v>
      </c>
      <c r="B4412" t="s">
        <v>39348</v>
      </c>
      <c r="C4412" t="s">
        <v>49</v>
      </c>
      <c r="D4412" t="s">
        <v>39349</v>
      </c>
      <c r="E4412" t="s">
        <v>36010</v>
      </c>
      <c r="F4412" t="s">
        <v>39350</v>
      </c>
      <c r="G4412" t="s">
        <v>39351</v>
      </c>
      <c r="H4412" t="s">
        <v>39352</v>
      </c>
      <c r="I4412" t="s">
        <v>4785</v>
      </c>
      <c r="J4412" t="s">
        <v>13873</v>
      </c>
      <c r="K4412" t="s">
        <v>13874</v>
      </c>
      <c r="L4412" t="s">
        <v>105</v>
      </c>
      <c r="M4412" t="s">
        <v>5133</v>
      </c>
      <c r="N4412" t="s">
        <v>6268</v>
      </c>
      <c r="O4412" t="s">
        <v>13875</v>
      </c>
      <c r="P4412" t="s">
        <v>39353</v>
      </c>
      <c r="Q4412" t="s">
        <v>39354</v>
      </c>
      <c r="R4412" t="str">
        <f t="shared" si="136"/>
        <v>寿光</v>
      </c>
      <c r="S4412" t="str">
        <f t="shared" si="137"/>
        <v>0108</v>
      </c>
    </row>
    <row r="4413" spans="1:19">
      <c r="A4413" t="s">
        <v>39355</v>
      </c>
      <c r="B4413" t="s">
        <v>39356</v>
      </c>
      <c r="C4413" t="s">
        <v>49</v>
      </c>
      <c r="D4413" t="s">
        <v>39357</v>
      </c>
      <c r="E4413" t="s">
        <v>39358</v>
      </c>
      <c r="F4413" t="s">
        <v>39359</v>
      </c>
      <c r="G4413" t="s">
        <v>39360</v>
      </c>
      <c r="H4413" t="s">
        <v>39361</v>
      </c>
      <c r="I4413" t="s">
        <v>5221</v>
      </c>
      <c r="J4413" t="s">
        <v>8139</v>
      </c>
      <c r="K4413" t="s">
        <v>8140</v>
      </c>
      <c r="L4413" t="s">
        <v>105</v>
      </c>
      <c r="M4413" t="s">
        <v>6055</v>
      </c>
      <c r="N4413" t="s">
        <v>9006</v>
      </c>
      <c r="O4413" t="s">
        <v>8141</v>
      </c>
      <c r="P4413" t="s">
        <v>39362</v>
      </c>
      <c r="Q4413" t="s">
        <v>39363</v>
      </c>
      <c r="R4413" t="str">
        <f t="shared" si="136"/>
        <v>寿光</v>
      </c>
      <c r="S4413" t="str">
        <f t="shared" si="137"/>
        <v>0108</v>
      </c>
    </row>
    <row r="4414" spans="1:19">
      <c r="A4414" t="s">
        <v>2066</v>
      </c>
      <c r="B4414" t="s">
        <v>39364</v>
      </c>
      <c r="C4414" t="s">
        <v>49</v>
      </c>
      <c r="D4414" t="s">
        <v>39365</v>
      </c>
      <c r="E4414" t="s">
        <v>38345</v>
      </c>
      <c r="F4414" t="s">
        <v>39366</v>
      </c>
      <c r="G4414" t="s">
        <v>2064</v>
      </c>
      <c r="H4414" t="s">
        <v>39367</v>
      </c>
      <c r="I4414" t="s">
        <v>5541</v>
      </c>
      <c r="J4414" t="s">
        <v>7332</v>
      </c>
      <c r="K4414" t="s">
        <v>7333</v>
      </c>
      <c r="L4414" t="s">
        <v>375</v>
      </c>
      <c r="M4414" t="s">
        <v>7334</v>
      </c>
      <c r="O4414" t="s">
        <v>7335</v>
      </c>
      <c r="P4414" t="s">
        <v>39368</v>
      </c>
      <c r="R4414" t="str">
        <f t="shared" si="136"/>
        <v>昌邑</v>
      </c>
      <c r="S4414" t="str">
        <f t="shared" si="137"/>
        <v>0108</v>
      </c>
    </row>
    <row r="4415" spans="1:19">
      <c r="A4415" t="s">
        <v>39369</v>
      </c>
      <c r="B4415" t="s">
        <v>39370</v>
      </c>
      <c r="C4415" t="s">
        <v>49</v>
      </c>
      <c r="D4415" t="s">
        <v>39371</v>
      </c>
      <c r="E4415" t="s">
        <v>38345</v>
      </c>
      <c r="F4415" t="s">
        <v>39372</v>
      </c>
      <c r="G4415" t="s">
        <v>39373</v>
      </c>
      <c r="H4415" t="s">
        <v>39374</v>
      </c>
      <c r="I4415" t="s">
        <v>12119</v>
      </c>
      <c r="J4415" t="s">
        <v>7514</v>
      </c>
      <c r="K4415" t="s">
        <v>7515</v>
      </c>
      <c r="L4415" t="s">
        <v>95</v>
      </c>
      <c r="M4415" t="s">
        <v>5042</v>
      </c>
      <c r="O4415" t="s">
        <v>7516</v>
      </c>
      <c r="Q4415" t="s">
        <v>39375</v>
      </c>
      <c r="R4415" t="str">
        <f t="shared" si="136"/>
        <v>安丘</v>
      </c>
      <c r="S4415" t="str">
        <f t="shared" si="137"/>
        <v>0108</v>
      </c>
    </row>
    <row r="4416" spans="1:19">
      <c r="A4416" t="s">
        <v>39376</v>
      </c>
      <c r="B4416" t="s">
        <v>39377</v>
      </c>
      <c r="C4416" t="s">
        <v>49</v>
      </c>
      <c r="D4416" t="s">
        <v>39378</v>
      </c>
      <c r="E4416" t="s">
        <v>36010</v>
      </c>
      <c r="F4416" t="s">
        <v>39379</v>
      </c>
      <c r="G4416" t="s">
        <v>39380</v>
      </c>
      <c r="H4416" t="s">
        <v>39381</v>
      </c>
      <c r="I4416" t="s">
        <v>4852</v>
      </c>
      <c r="J4416" t="s">
        <v>9082</v>
      </c>
      <c r="K4416" t="s">
        <v>9083</v>
      </c>
      <c r="L4416" t="s">
        <v>77</v>
      </c>
      <c r="M4416" t="s">
        <v>5733</v>
      </c>
      <c r="N4416" t="s">
        <v>5211</v>
      </c>
      <c r="O4416" t="s">
        <v>9084</v>
      </c>
      <c r="P4416" t="s">
        <v>39382</v>
      </c>
      <c r="R4416" t="str">
        <f t="shared" si="136"/>
        <v>临朐</v>
      </c>
      <c r="S4416" t="str">
        <f t="shared" si="137"/>
        <v>0108</v>
      </c>
    </row>
    <row r="4417" spans="1:19">
      <c r="A4417" t="s">
        <v>39383</v>
      </c>
      <c r="B4417" t="s">
        <v>39384</v>
      </c>
      <c r="C4417" t="s">
        <v>49</v>
      </c>
      <c r="D4417" t="s">
        <v>39385</v>
      </c>
      <c r="E4417" t="s">
        <v>39386</v>
      </c>
      <c r="F4417" t="s">
        <v>39387</v>
      </c>
      <c r="G4417" t="s">
        <v>39388</v>
      </c>
      <c r="H4417" t="s">
        <v>39389</v>
      </c>
      <c r="I4417" t="s">
        <v>4785</v>
      </c>
      <c r="J4417" t="s">
        <v>8847</v>
      </c>
      <c r="K4417" t="s">
        <v>8848</v>
      </c>
      <c r="L4417" t="s">
        <v>60</v>
      </c>
      <c r="M4417" t="s">
        <v>5420</v>
      </c>
      <c r="N4417" t="s">
        <v>25905</v>
      </c>
      <c r="O4417" t="s">
        <v>8849</v>
      </c>
      <c r="P4417" t="s">
        <v>39390</v>
      </c>
      <c r="Q4417" t="s">
        <v>39391</v>
      </c>
      <c r="R4417" t="str">
        <f t="shared" ref="R4417:R4480" si="138">IF(OR(LEFT(L4417,2)="高新"),"奎文",IF(LEFT(L4417,2)="峡山","坊子",IF(LEFT(L4417,2)="滨海","寒亭",LEFT(L4417,2))))</f>
        <v>奎文</v>
      </c>
      <c r="S4417" t="str">
        <f t="shared" ref="S4417:S4480" si="139">TEXT(B4417,"mmdd")</f>
        <v>0108</v>
      </c>
    </row>
    <row r="4418" spans="1:19">
      <c r="A4418" t="s">
        <v>39392</v>
      </c>
      <c r="B4418" t="s">
        <v>39393</v>
      </c>
      <c r="C4418" t="s">
        <v>49</v>
      </c>
      <c r="D4418" t="s">
        <v>39394</v>
      </c>
      <c r="E4418" t="s">
        <v>38345</v>
      </c>
      <c r="F4418" t="s">
        <v>39395</v>
      </c>
      <c r="G4418" t="s">
        <v>39396</v>
      </c>
      <c r="H4418" t="s">
        <v>39397</v>
      </c>
      <c r="I4418" t="s">
        <v>12119</v>
      </c>
      <c r="J4418" t="s">
        <v>39398</v>
      </c>
      <c r="K4418" t="s">
        <v>39399</v>
      </c>
      <c r="L4418" t="s">
        <v>1136</v>
      </c>
      <c r="M4418" t="s">
        <v>11735</v>
      </c>
      <c r="O4418" t="s">
        <v>39400</v>
      </c>
      <c r="P4418" t="s">
        <v>39401</v>
      </c>
      <c r="Q4418" t="s">
        <v>39402</v>
      </c>
      <c r="R4418" t="str">
        <f t="shared" si="138"/>
        <v>昌乐</v>
      </c>
      <c r="S4418" t="str">
        <f t="shared" si="139"/>
        <v>0108</v>
      </c>
    </row>
    <row r="4419" spans="1:19">
      <c r="A4419" t="s">
        <v>39403</v>
      </c>
      <c r="B4419" t="s">
        <v>39404</v>
      </c>
      <c r="C4419" t="s">
        <v>49</v>
      </c>
      <c r="D4419" t="s">
        <v>39405</v>
      </c>
      <c r="E4419" t="s">
        <v>36010</v>
      </c>
      <c r="F4419" t="s">
        <v>39406</v>
      </c>
      <c r="G4419" t="s">
        <v>39407</v>
      </c>
      <c r="H4419" t="s">
        <v>39408</v>
      </c>
      <c r="I4419" t="s">
        <v>4785</v>
      </c>
      <c r="J4419" t="s">
        <v>8915</v>
      </c>
      <c r="K4419" t="s">
        <v>8916</v>
      </c>
      <c r="L4419" t="s">
        <v>86</v>
      </c>
      <c r="M4419" t="s">
        <v>7679</v>
      </c>
      <c r="N4419" t="s">
        <v>5112</v>
      </c>
      <c r="O4419" t="s">
        <v>8917</v>
      </c>
      <c r="P4419" t="s">
        <v>39409</v>
      </c>
      <c r="Q4419" t="s">
        <v>39410</v>
      </c>
      <c r="R4419" t="str">
        <f t="shared" si="138"/>
        <v>坊子</v>
      </c>
      <c r="S4419" t="str">
        <f t="shared" si="139"/>
        <v>0108</v>
      </c>
    </row>
    <row r="4420" spans="1:19">
      <c r="A4420" t="s">
        <v>39411</v>
      </c>
      <c r="B4420" t="s">
        <v>39412</v>
      </c>
      <c r="C4420" t="s">
        <v>49</v>
      </c>
      <c r="D4420" t="s">
        <v>39413</v>
      </c>
      <c r="E4420" t="s">
        <v>38345</v>
      </c>
      <c r="F4420" t="s">
        <v>39414</v>
      </c>
      <c r="G4420" t="s">
        <v>39415</v>
      </c>
      <c r="H4420" t="s">
        <v>39416</v>
      </c>
      <c r="I4420" t="s">
        <v>12119</v>
      </c>
      <c r="J4420" t="s">
        <v>9472</v>
      </c>
      <c r="K4420" t="s">
        <v>9473</v>
      </c>
      <c r="L4420" t="s">
        <v>95</v>
      </c>
      <c r="M4420" t="s">
        <v>5757</v>
      </c>
      <c r="O4420" t="s">
        <v>9474</v>
      </c>
      <c r="P4420" t="s">
        <v>39417</v>
      </c>
      <c r="R4420" t="str">
        <f t="shared" si="138"/>
        <v>安丘</v>
      </c>
      <c r="S4420" t="str">
        <f t="shared" si="139"/>
        <v>0108</v>
      </c>
    </row>
    <row r="4421" spans="1:19">
      <c r="A4421" t="s">
        <v>39418</v>
      </c>
      <c r="B4421" t="s">
        <v>39419</v>
      </c>
      <c r="C4421" t="s">
        <v>49</v>
      </c>
      <c r="D4421" t="s">
        <v>39420</v>
      </c>
      <c r="E4421" t="s">
        <v>39341</v>
      </c>
      <c r="F4421" t="s">
        <v>39421</v>
      </c>
      <c r="G4421" t="s">
        <v>39422</v>
      </c>
      <c r="H4421" t="s">
        <v>39423</v>
      </c>
      <c r="I4421" t="s">
        <v>12119</v>
      </c>
      <c r="J4421" t="s">
        <v>6517</v>
      </c>
      <c r="K4421" t="s">
        <v>6518</v>
      </c>
      <c r="L4421" t="s">
        <v>50</v>
      </c>
      <c r="M4421" t="s">
        <v>6207</v>
      </c>
      <c r="N4421" t="s">
        <v>5421</v>
      </c>
      <c r="O4421" t="s">
        <v>6520</v>
      </c>
      <c r="P4421" t="s">
        <v>39424</v>
      </c>
      <c r="Q4421" t="s">
        <v>39425</v>
      </c>
      <c r="R4421" t="str">
        <f t="shared" si="138"/>
        <v>青州</v>
      </c>
      <c r="S4421" t="str">
        <f t="shared" si="139"/>
        <v>0108</v>
      </c>
    </row>
    <row r="4422" spans="1:19">
      <c r="A4422" t="s">
        <v>39426</v>
      </c>
      <c r="B4422" t="s">
        <v>39427</v>
      </c>
      <c r="C4422" t="s">
        <v>49</v>
      </c>
      <c r="D4422" t="s">
        <v>39428</v>
      </c>
      <c r="E4422" t="s">
        <v>36010</v>
      </c>
      <c r="F4422" t="s">
        <v>39429</v>
      </c>
      <c r="G4422" t="s">
        <v>39430</v>
      </c>
      <c r="H4422" t="s">
        <v>39431</v>
      </c>
      <c r="I4422" t="s">
        <v>4785</v>
      </c>
      <c r="J4422" t="s">
        <v>7235</v>
      </c>
      <c r="K4422" t="s">
        <v>7236</v>
      </c>
      <c r="L4422" t="s">
        <v>105</v>
      </c>
      <c r="M4422" t="s">
        <v>5176</v>
      </c>
      <c r="N4422" t="s">
        <v>5273</v>
      </c>
      <c r="O4422" t="s">
        <v>7237</v>
      </c>
      <c r="P4422" t="s">
        <v>39432</v>
      </c>
      <c r="Q4422" t="s">
        <v>39433</v>
      </c>
      <c r="R4422" t="str">
        <f t="shared" si="138"/>
        <v>寿光</v>
      </c>
      <c r="S4422" t="str">
        <f t="shared" si="139"/>
        <v>0108</v>
      </c>
    </row>
    <row r="4423" spans="1:19">
      <c r="A4423" t="s">
        <v>39434</v>
      </c>
      <c r="B4423" t="s">
        <v>39435</v>
      </c>
      <c r="C4423" t="s">
        <v>49</v>
      </c>
      <c r="D4423" t="s">
        <v>39436</v>
      </c>
      <c r="E4423" t="s">
        <v>36018</v>
      </c>
      <c r="F4423" t="s">
        <v>39437</v>
      </c>
      <c r="G4423" t="s">
        <v>39438</v>
      </c>
      <c r="H4423" t="s">
        <v>39439</v>
      </c>
      <c r="I4423" t="s">
        <v>12119</v>
      </c>
      <c r="J4423" t="s">
        <v>5669</v>
      </c>
      <c r="K4423" t="s">
        <v>5670</v>
      </c>
      <c r="L4423" t="s">
        <v>60</v>
      </c>
      <c r="M4423" t="s">
        <v>5511</v>
      </c>
      <c r="N4423" t="s">
        <v>4972</v>
      </c>
      <c r="O4423" t="s">
        <v>5671</v>
      </c>
      <c r="P4423" t="s">
        <v>39440</v>
      </c>
      <c r="Q4423" t="s">
        <v>39441</v>
      </c>
      <c r="R4423" t="str">
        <f t="shared" si="138"/>
        <v>奎文</v>
      </c>
      <c r="S4423" t="str">
        <f t="shared" si="139"/>
        <v>0108</v>
      </c>
    </row>
    <row r="4424" spans="1:19">
      <c r="A4424" t="s">
        <v>2010</v>
      </c>
      <c r="B4424" t="s">
        <v>39442</v>
      </c>
      <c r="C4424" t="s">
        <v>49</v>
      </c>
      <c r="D4424" t="s">
        <v>39443</v>
      </c>
      <c r="E4424" t="s">
        <v>38345</v>
      </c>
      <c r="F4424" t="s">
        <v>39444</v>
      </c>
      <c r="G4424" t="s">
        <v>2008</v>
      </c>
      <c r="H4424" t="s">
        <v>39445</v>
      </c>
      <c r="I4424" t="s">
        <v>12119</v>
      </c>
      <c r="J4424" t="s">
        <v>7514</v>
      </c>
      <c r="K4424" t="s">
        <v>7515</v>
      </c>
      <c r="L4424" t="s">
        <v>95</v>
      </c>
      <c r="M4424" t="s">
        <v>5042</v>
      </c>
      <c r="O4424" t="s">
        <v>7516</v>
      </c>
      <c r="P4424" t="s">
        <v>39446</v>
      </c>
      <c r="Q4424" t="s">
        <v>39447</v>
      </c>
      <c r="R4424" t="str">
        <f t="shared" si="138"/>
        <v>安丘</v>
      </c>
      <c r="S4424" t="str">
        <f t="shared" si="139"/>
        <v>0108</v>
      </c>
    </row>
    <row r="4425" spans="1:19">
      <c r="A4425" t="s">
        <v>39448</v>
      </c>
      <c r="B4425" t="s">
        <v>39449</v>
      </c>
      <c r="C4425" t="s">
        <v>49</v>
      </c>
      <c r="D4425" t="s">
        <v>39450</v>
      </c>
      <c r="E4425" t="s">
        <v>38336</v>
      </c>
      <c r="F4425" t="s">
        <v>39451</v>
      </c>
      <c r="G4425" t="s">
        <v>39452</v>
      </c>
      <c r="H4425" t="s">
        <v>39453</v>
      </c>
      <c r="I4425" t="s">
        <v>4852</v>
      </c>
      <c r="J4425" t="s">
        <v>6555</v>
      </c>
      <c r="K4425" t="s">
        <v>6556</v>
      </c>
      <c r="L4425" t="s">
        <v>77</v>
      </c>
      <c r="M4425" t="s">
        <v>4803</v>
      </c>
      <c r="N4425" t="s">
        <v>4933</v>
      </c>
      <c r="O4425" t="s">
        <v>6557</v>
      </c>
      <c r="P4425" t="s">
        <v>39454</v>
      </c>
      <c r="Q4425" t="s">
        <v>39455</v>
      </c>
      <c r="R4425" t="str">
        <f t="shared" si="138"/>
        <v>临朐</v>
      </c>
      <c r="S4425" t="str">
        <f t="shared" si="139"/>
        <v>0108</v>
      </c>
    </row>
    <row r="4426" spans="1:19">
      <c r="A4426" t="s">
        <v>39456</v>
      </c>
      <c r="B4426" t="s">
        <v>39457</v>
      </c>
      <c r="C4426" t="s">
        <v>49</v>
      </c>
      <c r="D4426" t="s">
        <v>39458</v>
      </c>
      <c r="E4426" t="s">
        <v>39459</v>
      </c>
      <c r="F4426" t="s">
        <v>39460</v>
      </c>
      <c r="G4426" t="s">
        <v>39461</v>
      </c>
      <c r="H4426" t="s">
        <v>39462</v>
      </c>
      <c r="I4426" t="s">
        <v>12119</v>
      </c>
      <c r="J4426" t="s">
        <v>7743</v>
      </c>
      <c r="K4426" t="s">
        <v>7744</v>
      </c>
      <c r="L4426" t="s">
        <v>1136</v>
      </c>
      <c r="M4426" t="s">
        <v>5210</v>
      </c>
      <c r="N4426" t="s">
        <v>16864</v>
      </c>
      <c r="O4426" t="s">
        <v>7745</v>
      </c>
      <c r="P4426" t="s">
        <v>39463</v>
      </c>
      <c r="Q4426" t="s">
        <v>39464</v>
      </c>
      <c r="R4426" t="str">
        <f t="shared" si="138"/>
        <v>昌乐</v>
      </c>
      <c r="S4426" t="str">
        <f t="shared" si="139"/>
        <v>0108</v>
      </c>
    </row>
    <row r="4427" spans="1:19">
      <c r="A4427" t="s">
        <v>39465</v>
      </c>
      <c r="B4427" t="s">
        <v>39466</v>
      </c>
      <c r="C4427" t="s">
        <v>49</v>
      </c>
      <c r="D4427" t="s">
        <v>39467</v>
      </c>
      <c r="E4427" t="s">
        <v>39358</v>
      </c>
      <c r="F4427" t="s">
        <v>39468</v>
      </c>
      <c r="G4427" t="s">
        <v>39469</v>
      </c>
      <c r="H4427" t="s">
        <v>39470</v>
      </c>
      <c r="I4427" t="s">
        <v>5560</v>
      </c>
      <c r="J4427" t="s">
        <v>7278</v>
      </c>
      <c r="K4427" t="s">
        <v>7279</v>
      </c>
      <c r="L4427" t="s">
        <v>105</v>
      </c>
      <c r="M4427" t="s">
        <v>5089</v>
      </c>
      <c r="N4427" t="s">
        <v>5451</v>
      </c>
      <c r="O4427" t="s">
        <v>7280</v>
      </c>
      <c r="P4427" t="s">
        <v>39471</v>
      </c>
      <c r="Q4427" t="s">
        <v>39472</v>
      </c>
      <c r="R4427" t="str">
        <f t="shared" si="138"/>
        <v>寿光</v>
      </c>
      <c r="S4427" t="str">
        <f t="shared" si="139"/>
        <v>0108</v>
      </c>
    </row>
    <row r="4428" spans="1:19">
      <c r="A4428" t="s">
        <v>39473</v>
      </c>
      <c r="B4428" t="s">
        <v>39474</v>
      </c>
      <c r="C4428" t="s">
        <v>49</v>
      </c>
      <c r="D4428" t="s">
        <v>39475</v>
      </c>
      <c r="E4428" t="s">
        <v>39476</v>
      </c>
      <c r="F4428" t="s">
        <v>39477</v>
      </c>
      <c r="G4428" t="s">
        <v>39478</v>
      </c>
      <c r="H4428" t="s">
        <v>39479</v>
      </c>
      <c r="I4428" t="s">
        <v>5835</v>
      </c>
      <c r="J4428" t="s">
        <v>4772</v>
      </c>
      <c r="K4428" t="s">
        <v>4773</v>
      </c>
      <c r="L4428" t="s">
        <v>60</v>
      </c>
      <c r="M4428" t="s">
        <v>4774</v>
      </c>
      <c r="N4428" t="s">
        <v>17415</v>
      </c>
      <c r="O4428" t="s">
        <v>4776</v>
      </c>
      <c r="P4428" t="s">
        <v>39480</v>
      </c>
      <c r="R4428" t="str">
        <f t="shared" si="138"/>
        <v>奎文</v>
      </c>
      <c r="S4428" t="str">
        <f t="shared" si="139"/>
        <v>0108</v>
      </c>
    </row>
    <row r="4429" spans="1:19">
      <c r="A4429" t="s">
        <v>39481</v>
      </c>
      <c r="B4429" t="s">
        <v>39482</v>
      </c>
      <c r="C4429" t="s">
        <v>49</v>
      </c>
      <c r="D4429" t="s">
        <v>39483</v>
      </c>
      <c r="E4429" t="s">
        <v>39459</v>
      </c>
      <c r="F4429" t="s">
        <v>39484</v>
      </c>
      <c r="G4429" t="s">
        <v>39485</v>
      </c>
      <c r="H4429" t="s">
        <v>39486</v>
      </c>
      <c r="I4429" t="s">
        <v>12119</v>
      </c>
      <c r="J4429" t="s">
        <v>6172</v>
      </c>
      <c r="K4429" t="s">
        <v>6173</v>
      </c>
      <c r="L4429" t="s">
        <v>95</v>
      </c>
      <c r="M4429" t="s">
        <v>5042</v>
      </c>
      <c r="N4429" t="s">
        <v>5699</v>
      </c>
      <c r="O4429" t="s">
        <v>6175</v>
      </c>
      <c r="P4429" t="s">
        <v>39487</v>
      </c>
      <c r="Q4429" t="s">
        <v>39488</v>
      </c>
      <c r="R4429" t="str">
        <f t="shared" si="138"/>
        <v>安丘</v>
      </c>
      <c r="S4429" t="str">
        <f t="shared" si="139"/>
        <v>0108</v>
      </c>
    </row>
    <row r="4430" spans="1:19">
      <c r="A4430" t="s">
        <v>39489</v>
      </c>
      <c r="B4430" t="s">
        <v>39490</v>
      </c>
      <c r="C4430" t="s">
        <v>49</v>
      </c>
      <c r="D4430" t="s">
        <v>39491</v>
      </c>
      <c r="E4430" t="s">
        <v>39492</v>
      </c>
      <c r="F4430" t="s">
        <v>39493</v>
      </c>
      <c r="G4430" t="s">
        <v>39494</v>
      </c>
      <c r="H4430" t="s">
        <v>39495</v>
      </c>
      <c r="I4430" t="s">
        <v>4852</v>
      </c>
      <c r="J4430" t="s">
        <v>5997</v>
      </c>
      <c r="K4430" t="s">
        <v>5998</v>
      </c>
      <c r="L4430" t="s">
        <v>60</v>
      </c>
      <c r="M4430" t="s">
        <v>5999</v>
      </c>
      <c r="N4430" t="s">
        <v>5487</v>
      </c>
      <c r="O4430" t="s">
        <v>6000</v>
      </c>
      <c r="P4430" t="s">
        <v>39496</v>
      </c>
      <c r="Q4430" t="s">
        <v>39497</v>
      </c>
      <c r="R4430" t="str">
        <f t="shared" si="138"/>
        <v>奎文</v>
      </c>
      <c r="S4430" t="str">
        <f t="shared" si="139"/>
        <v>0108</v>
      </c>
    </row>
    <row r="4431" spans="1:19">
      <c r="A4431" t="s">
        <v>39498</v>
      </c>
      <c r="B4431" t="s">
        <v>39499</v>
      </c>
      <c r="C4431" t="s">
        <v>49</v>
      </c>
      <c r="D4431" t="s">
        <v>39500</v>
      </c>
      <c r="E4431" t="s">
        <v>39341</v>
      </c>
      <c r="F4431" t="s">
        <v>39501</v>
      </c>
      <c r="G4431" t="s">
        <v>39502</v>
      </c>
      <c r="H4431" t="s">
        <v>39503</v>
      </c>
      <c r="I4431" t="s">
        <v>12119</v>
      </c>
      <c r="J4431" t="s">
        <v>5755</v>
      </c>
      <c r="K4431" t="s">
        <v>5756</v>
      </c>
      <c r="L4431" t="s">
        <v>95</v>
      </c>
      <c r="M4431" t="s">
        <v>5757</v>
      </c>
      <c r="O4431" t="s">
        <v>5758</v>
      </c>
      <c r="P4431" t="s">
        <v>39504</v>
      </c>
      <c r="Q4431" t="s">
        <v>39505</v>
      </c>
      <c r="R4431" t="str">
        <f t="shared" si="138"/>
        <v>安丘</v>
      </c>
      <c r="S4431" t="str">
        <f t="shared" si="139"/>
        <v>0108</v>
      </c>
    </row>
    <row r="4432" spans="1:19">
      <c r="A4432" t="s">
        <v>39506</v>
      </c>
      <c r="B4432" t="s">
        <v>39507</v>
      </c>
      <c r="C4432" t="s">
        <v>49</v>
      </c>
      <c r="D4432" t="s">
        <v>39508</v>
      </c>
      <c r="E4432" t="s">
        <v>36018</v>
      </c>
      <c r="F4432" t="s">
        <v>39509</v>
      </c>
      <c r="G4432" t="s">
        <v>39510</v>
      </c>
      <c r="H4432" t="s">
        <v>39511</v>
      </c>
      <c r="I4432" t="s">
        <v>12119</v>
      </c>
      <c r="J4432" t="s">
        <v>6401</v>
      </c>
      <c r="K4432" t="s">
        <v>6402</v>
      </c>
      <c r="L4432" t="s">
        <v>105</v>
      </c>
      <c r="M4432" t="s">
        <v>5224</v>
      </c>
      <c r="N4432" t="s">
        <v>5699</v>
      </c>
      <c r="O4432" t="s">
        <v>6403</v>
      </c>
      <c r="R4432" t="str">
        <f t="shared" si="138"/>
        <v>寿光</v>
      </c>
      <c r="S4432" t="str">
        <f t="shared" si="139"/>
        <v>0108</v>
      </c>
    </row>
    <row r="4433" spans="1:19">
      <c r="A4433" t="s">
        <v>39512</v>
      </c>
      <c r="B4433" t="s">
        <v>39513</v>
      </c>
      <c r="C4433" t="s">
        <v>49</v>
      </c>
      <c r="D4433" t="s">
        <v>39514</v>
      </c>
      <c r="E4433" t="s">
        <v>39515</v>
      </c>
      <c r="F4433" t="s">
        <v>39516</v>
      </c>
      <c r="G4433" t="s">
        <v>39517</v>
      </c>
      <c r="H4433" t="s">
        <v>39518</v>
      </c>
      <c r="I4433" t="s">
        <v>4785</v>
      </c>
      <c r="J4433" t="s">
        <v>17731</v>
      </c>
      <c r="K4433" t="s">
        <v>17732</v>
      </c>
      <c r="L4433" t="s">
        <v>105</v>
      </c>
      <c r="M4433" t="s">
        <v>5133</v>
      </c>
      <c r="N4433" t="s">
        <v>5056</v>
      </c>
      <c r="O4433" t="s">
        <v>17733</v>
      </c>
      <c r="P4433" t="s">
        <v>39519</v>
      </c>
      <c r="R4433" t="str">
        <f t="shared" si="138"/>
        <v>寿光</v>
      </c>
      <c r="S4433" t="str">
        <f t="shared" si="139"/>
        <v>0108</v>
      </c>
    </row>
    <row r="4434" spans="1:19">
      <c r="A4434" t="s">
        <v>39520</v>
      </c>
      <c r="B4434" t="s">
        <v>39521</v>
      </c>
      <c r="C4434" t="s">
        <v>49</v>
      </c>
      <c r="D4434" t="s">
        <v>39522</v>
      </c>
      <c r="E4434" t="s">
        <v>36010</v>
      </c>
      <c r="F4434" t="s">
        <v>39523</v>
      </c>
      <c r="G4434" t="s">
        <v>39524</v>
      </c>
      <c r="H4434" t="s">
        <v>39525</v>
      </c>
      <c r="I4434" t="s">
        <v>4955</v>
      </c>
      <c r="J4434" t="s">
        <v>7845</v>
      </c>
      <c r="K4434" t="s">
        <v>7846</v>
      </c>
      <c r="L4434" t="s">
        <v>60</v>
      </c>
      <c r="M4434" t="s">
        <v>4774</v>
      </c>
      <c r="N4434" t="s">
        <v>15744</v>
      </c>
      <c r="O4434" t="s">
        <v>7847</v>
      </c>
      <c r="P4434" t="s">
        <v>39526</v>
      </c>
      <c r="Q4434" t="s">
        <v>39527</v>
      </c>
      <c r="R4434" t="str">
        <f t="shared" si="138"/>
        <v>奎文</v>
      </c>
      <c r="S4434" t="str">
        <f t="shared" si="139"/>
        <v>0108</v>
      </c>
    </row>
    <row r="4435" spans="1:19">
      <c r="A4435" t="s">
        <v>39528</v>
      </c>
      <c r="B4435" t="s">
        <v>39529</v>
      </c>
      <c r="C4435" t="s">
        <v>49</v>
      </c>
      <c r="D4435" t="s">
        <v>39530</v>
      </c>
      <c r="E4435" t="s">
        <v>39531</v>
      </c>
      <c r="F4435" t="s">
        <v>39532</v>
      </c>
      <c r="G4435" t="s">
        <v>39533</v>
      </c>
      <c r="H4435" t="s">
        <v>39534</v>
      </c>
      <c r="I4435" t="s">
        <v>12119</v>
      </c>
      <c r="J4435" t="s">
        <v>5316</v>
      </c>
      <c r="K4435" t="s">
        <v>5317</v>
      </c>
      <c r="L4435" t="s">
        <v>375</v>
      </c>
      <c r="M4435" t="s">
        <v>5318</v>
      </c>
      <c r="N4435" t="s">
        <v>5030</v>
      </c>
      <c r="O4435" t="s">
        <v>5319</v>
      </c>
      <c r="P4435" t="s">
        <v>38959</v>
      </c>
      <c r="Q4435" t="s">
        <v>39535</v>
      </c>
      <c r="R4435" t="str">
        <f t="shared" si="138"/>
        <v>昌邑</v>
      </c>
      <c r="S4435" t="str">
        <f t="shared" si="139"/>
        <v>0108</v>
      </c>
    </row>
    <row r="4436" spans="1:19">
      <c r="A4436" t="s">
        <v>39536</v>
      </c>
      <c r="B4436" t="s">
        <v>39537</v>
      </c>
      <c r="C4436" t="s">
        <v>49</v>
      </c>
      <c r="D4436" t="s">
        <v>39538</v>
      </c>
      <c r="E4436" t="s">
        <v>39539</v>
      </c>
      <c r="F4436" t="s">
        <v>39540</v>
      </c>
      <c r="G4436" t="s">
        <v>39541</v>
      </c>
      <c r="H4436" t="s">
        <v>39542</v>
      </c>
      <c r="I4436" t="s">
        <v>5221</v>
      </c>
      <c r="J4436" t="s">
        <v>10453</v>
      </c>
      <c r="K4436" t="s">
        <v>10454</v>
      </c>
      <c r="L4436" t="s">
        <v>123</v>
      </c>
      <c r="M4436" t="s">
        <v>4994</v>
      </c>
      <c r="N4436" t="s">
        <v>5487</v>
      </c>
      <c r="O4436" t="s">
        <v>10455</v>
      </c>
      <c r="P4436" t="s">
        <v>39543</v>
      </c>
      <c r="R4436" t="str">
        <f t="shared" si="138"/>
        <v>诸城</v>
      </c>
      <c r="S4436" t="str">
        <f t="shared" si="139"/>
        <v>0108</v>
      </c>
    </row>
    <row r="4437" spans="1:19">
      <c r="A4437" t="s">
        <v>39544</v>
      </c>
      <c r="B4437" t="s">
        <v>39545</v>
      </c>
      <c r="C4437" t="s">
        <v>49</v>
      </c>
      <c r="D4437" t="s">
        <v>39546</v>
      </c>
      <c r="E4437" t="s">
        <v>38345</v>
      </c>
      <c r="F4437" t="s">
        <v>39547</v>
      </c>
      <c r="G4437" t="s">
        <v>39548</v>
      </c>
      <c r="I4437" t="s">
        <v>39549</v>
      </c>
      <c r="R4437" t="str">
        <f t="shared" si="138"/>
        <v/>
      </c>
      <c r="S4437" t="str">
        <f t="shared" si="139"/>
        <v>0108</v>
      </c>
    </row>
    <row r="4438" spans="1:19">
      <c r="A4438" t="s">
        <v>39550</v>
      </c>
      <c r="B4438" t="s">
        <v>39551</v>
      </c>
      <c r="C4438" t="s">
        <v>49</v>
      </c>
      <c r="D4438" t="s">
        <v>39552</v>
      </c>
      <c r="E4438" t="s">
        <v>39341</v>
      </c>
      <c r="F4438" t="s">
        <v>39553</v>
      </c>
      <c r="G4438" t="s">
        <v>39554</v>
      </c>
      <c r="H4438" t="s">
        <v>39555</v>
      </c>
      <c r="I4438" t="s">
        <v>12119</v>
      </c>
      <c r="J4438" t="s">
        <v>13985</v>
      </c>
      <c r="K4438" t="s">
        <v>13986</v>
      </c>
      <c r="L4438" t="s">
        <v>148</v>
      </c>
      <c r="M4438" t="s">
        <v>5580</v>
      </c>
      <c r="N4438" t="s">
        <v>4983</v>
      </c>
      <c r="O4438" t="s">
        <v>13987</v>
      </c>
      <c r="P4438" t="s">
        <v>39556</v>
      </c>
      <c r="R4438" t="str">
        <f t="shared" si="138"/>
        <v>寒亭</v>
      </c>
      <c r="S4438" t="str">
        <f t="shared" si="139"/>
        <v>0108</v>
      </c>
    </row>
    <row r="4439" spans="1:19">
      <c r="A4439" t="s">
        <v>39557</v>
      </c>
      <c r="B4439" t="s">
        <v>39558</v>
      </c>
      <c r="C4439" t="s">
        <v>49</v>
      </c>
      <c r="D4439" t="s">
        <v>39559</v>
      </c>
      <c r="E4439" t="s">
        <v>39560</v>
      </c>
      <c r="F4439" t="s">
        <v>39561</v>
      </c>
      <c r="G4439" t="s">
        <v>39562</v>
      </c>
      <c r="H4439" t="s">
        <v>39563</v>
      </c>
      <c r="I4439" t="s">
        <v>8721</v>
      </c>
      <c r="J4439" t="s">
        <v>5408</v>
      </c>
      <c r="K4439" t="s">
        <v>4280</v>
      </c>
      <c r="L4439" t="s">
        <v>375</v>
      </c>
      <c r="M4439" t="s">
        <v>5409</v>
      </c>
      <c r="N4439" t="s">
        <v>5030</v>
      </c>
      <c r="O4439" t="s">
        <v>5410</v>
      </c>
      <c r="P4439" t="s">
        <v>39564</v>
      </c>
      <c r="Q4439" t="s">
        <v>39565</v>
      </c>
      <c r="R4439" t="str">
        <f t="shared" si="138"/>
        <v>昌邑</v>
      </c>
      <c r="S4439" t="str">
        <f t="shared" si="139"/>
        <v>0108</v>
      </c>
    </row>
    <row r="4440" spans="1:19">
      <c r="A4440" t="s">
        <v>39566</v>
      </c>
      <c r="B4440" t="s">
        <v>39567</v>
      </c>
      <c r="C4440" t="s">
        <v>49</v>
      </c>
      <c r="D4440" t="s">
        <v>39568</v>
      </c>
      <c r="E4440" t="s">
        <v>39560</v>
      </c>
      <c r="F4440" t="s">
        <v>39569</v>
      </c>
      <c r="G4440" t="s">
        <v>39570</v>
      </c>
      <c r="H4440" t="s">
        <v>39571</v>
      </c>
      <c r="I4440" t="s">
        <v>5560</v>
      </c>
      <c r="J4440" t="s">
        <v>8450</v>
      </c>
      <c r="K4440" t="s">
        <v>8451</v>
      </c>
      <c r="L4440" t="s">
        <v>60</v>
      </c>
      <c r="M4440" t="s">
        <v>5888</v>
      </c>
      <c r="N4440" t="s">
        <v>4832</v>
      </c>
      <c r="O4440" t="s">
        <v>8452</v>
      </c>
      <c r="P4440" t="s">
        <v>39572</v>
      </c>
      <c r="R4440" t="str">
        <f t="shared" si="138"/>
        <v>奎文</v>
      </c>
      <c r="S4440" t="str">
        <f t="shared" si="139"/>
        <v>0108</v>
      </c>
    </row>
    <row r="4441" spans="1:19">
      <c r="A4441" t="s">
        <v>39573</v>
      </c>
      <c r="B4441" t="s">
        <v>39574</v>
      </c>
      <c r="C4441" t="s">
        <v>49</v>
      </c>
      <c r="D4441" t="s">
        <v>39575</v>
      </c>
      <c r="E4441" t="s">
        <v>39576</v>
      </c>
      <c r="F4441" t="s">
        <v>39577</v>
      </c>
      <c r="G4441" t="s">
        <v>39578</v>
      </c>
      <c r="H4441" t="s">
        <v>39579</v>
      </c>
      <c r="I4441" t="s">
        <v>12119</v>
      </c>
      <c r="J4441" t="s">
        <v>7514</v>
      </c>
      <c r="K4441" t="s">
        <v>7515</v>
      </c>
      <c r="L4441" t="s">
        <v>95</v>
      </c>
      <c r="M4441" t="s">
        <v>5042</v>
      </c>
      <c r="O4441" t="s">
        <v>7516</v>
      </c>
      <c r="R4441" t="str">
        <f t="shared" si="138"/>
        <v>安丘</v>
      </c>
      <c r="S4441" t="str">
        <f t="shared" si="139"/>
        <v>0108</v>
      </c>
    </row>
    <row r="4442" spans="1:19">
      <c r="A4442" t="s">
        <v>39580</v>
      </c>
      <c r="B4442" t="s">
        <v>39581</v>
      </c>
      <c r="C4442" t="s">
        <v>49</v>
      </c>
      <c r="D4442" t="s">
        <v>39582</v>
      </c>
      <c r="E4442" t="s">
        <v>39576</v>
      </c>
      <c r="F4442" t="s">
        <v>39583</v>
      </c>
      <c r="G4442" t="s">
        <v>39584</v>
      </c>
      <c r="H4442" t="s">
        <v>39585</v>
      </c>
      <c r="I4442" t="s">
        <v>12119</v>
      </c>
      <c r="J4442" t="s">
        <v>5449</v>
      </c>
      <c r="K4442" t="s">
        <v>5450</v>
      </c>
      <c r="L4442" t="s">
        <v>237</v>
      </c>
      <c r="M4442" t="s">
        <v>5247</v>
      </c>
      <c r="N4442" t="s">
        <v>5017</v>
      </c>
      <c r="O4442" t="s">
        <v>5452</v>
      </c>
      <c r="P4442" t="s">
        <v>39586</v>
      </c>
      <c r="Q4442" t="s">
        <v>39587</v>
      </c>
      <c r="R4442" t="str">
        <f t="shared" si="138"/>
        <v>潍城</v>
      </c>
      <c r="S4442" t="str">
        <f t="shared" si="139"/>
        <v>0108</v>
      </c>
    </row>
    <row r="4443" spans="1:19">
      <c r="A4443" t="s">
        <v>39588</v>
      </c>
      <c r="B4443" t="s">
        <v>39589</v>
      </c>
      <c r="C4443" t="s">
        <v>49</v>
      </c>
      <c r="D4443" t="s">
        <v>39590</v>
      </c>
      <c r="E4443" t="s">
        <v>38336</v>
      </c>
      <c r="F4443" t="s">
        <v>39591</v>
      </c>
      <c r="G4443" t="s">
        <v>39592</v>
      </c>
      <c r="H4443" t="s">
        <v>39593</v>
      </c>
      <c r="I4443" t="s">
        <v>4813</v>
      </c>
      <c r="J4443" t="s">
        <v>4842</v>
      </c>
      <c r="K4443" t="s">
        <v>4843</v>
      </c>
      <c r="L4443" t="s">
        <v>95</v>
      </c>
      <c r="M4443" t="s">
        <v>4844</v>
      </c>
      <c r="O4443" t="s">
        <v>4846</v>
      </c>
      <c r="P4443" t="s">
        <v>39594</v>
      </c>
      <c r="R4443" t="str">
        <f t="shared" si="138"/>
        <v>安丘</v>
      </c>
      <c r="S4443" t="str">
        <f t="shared" si="139"/>
        <v>0108</v>
      </c>
    </row>
    <row r="4444" spans="1:19">
      <c r="A4444" t="s">
        <v>39595</v>
      </c>
      <c r="B4444" t="s">
        <v>39596</v>
      </c>
      <c r="C4444" t="s">
        <v>49</v>
      </c>
      <c r="D4444" t="s">
        <v>39597</v>
      </c>
      <c r="E4444" t="s">
        <v>38336</v>
      </c>
      <c r="F4444" t="s">
        <v>39598</v>
      </c>
      <c r="G4444" t="s">
        <v>39599</v>
      </c>
      <c r="H4444" t="s">
        <v>39600</v>
      </c>
      <c r="I4444" t="s">
        <v>4785</v>
      </c>
      <c r="J4444" t="s">
        <v>5293</v>
      </c>
      <c r="K4444" t="s">
        <v>5294</v>
      </c>
      <c r="L4444" t="s">
        <v>77</v>
      </c>
      <c r="M4444" t="s">
        <v>5295</v>
      </c>
      <c r="N4444" t="s">
        <v>5487</v>
      </c>
      <c r="O4444" t="s">
        <v>5297</v>
      </c>
      <c r="P4444" t="s">
        <v>39601</v>
      </c>
      <c r="R4444" t="str">
        <f t="shared" si="138"/>
        <v>临朐</v>
      </c>
      <c r="S4444" t="str">
        <f t="shared" si="139"/>
        <v>0108</v>
      </c>
    </row>
    <row r="4445" spans="1:19">
      <c r="A4445" t="s">
        <v>39602</v>
      </c>
      <c r="B4445" t="s">
        <v>39603</v>
      </c>
      <c r="C4445" t="s">
        <v>49</v>
      </c>
      <c r="D4445" t="s">
        <v>39604</v>
      </c>
      <c r="E4445" t="s">
        <v>36010</v>
      </c>
      <c r="F4445" t="s">
        <v>39605</v>
      </c>
      <c r="G4445" t="s">
        <v>39606</v>
      </c>
      <c r="H4445" t="s">
        <v>39607</v>
      </c>
      <c r="I4445" t="s">
        <v>4828</v>
      </c>
      <c r="J4445" t="s">
        <v>28054</v>
      </c>
      <c r="K4445" t="s">
        <v>28055</v>
      </c>
      <c r="L4445" t="s">
        <v>77</v>
      </c>
      <c r="M4445" t="s">
        <v>5812</v>
      </c>
      <c r="N4445" t="s">
        <v>5907</v>
      </c>
      <c r="O4445" t="s">
        <v>28056</v>
      </c>
      <c r="P4445" t="s">
        <v>39608</v>
      </c>
      <c r="R4445" t="str">
        <f t="shared" si="138"/>
        <v>临朐</v>
      </c>
      <c r="S4445" t="str">
        <f t="shared" si="139"/>
        <v>0108</v>
      </c>
    </row>
    <row r="4446" spans="1:19">
      <c r="A4446" t="s">
        <v>39609</v>
      </c>
      <c r="B4446" t="s">
        <v>39610</v>
      </c>
      <c r="C4446" t="s">
        <v>49</v>
      </c>
      <c r="D4446" t="s">
        <v>39611</v>
      </c>
      <c r="E4446" t="s">
        <v>39612</v>
      </c>
      <c r="F4446" t="s">
        <v>39613</v>
      </c>
      <c r="G4446" t="s">
        <v>39614</v>
      </c>
      <c r="H4446" t="s">
        <v>39615</v>
      </c>
      <c r="I4446" t="s">
        <v>4852</v>
      </c>
      <c r="J4446" t="s">
        <v>11556</v>
      </c>
      <c r="K4446" t="s">
        <v>11557</v>
      </c>
      <c r="L4446" t="s">
        <v>105</v>
      </c>
      <c r="M4446" t="s">
        <v>5769</v>
      </c>
      <c r="N4446" t="s">
        <v>5069</v>
      </c>
      <c r="O4446" t="s">
        <v>11558</v>
      </c>
      <c r="P4446" t="s">
        <v>39616</v>
      </c>
      <c r="Q4446" t="s">
        <v>39617</v>
      </c>
      <c r="R4446" t="str">
        <f t="shared" si="138"/>
        <v>寿光</v>
      </c>
      <c r="S4446" t="str">
        <f t="shared" si="139"/>
        <v>0108</v>
      </c>
    </row>
    <row r="4447" spans="1:19">
      <c r="A4447" t="s">
        <v>39618</v>
      </c>
      <c r="B4447" t="s">
        <v>39619</v>
      </c>
      <c r="C4447" t="s">
        <v>49</v>
      </c>
      <c r="D4447" t="s">
        <v>39620</v>
      </c>
      <c r="E4447" t="s">
        <v>39341</v>
      </c>
      <c r="F4447" t="s">
        <v>39621</v>
      </c>
      <c r="G4447" t="s">
        <v>39622</v>
      </c>
      <c r="H4447" t="s">
        <v>39623</v>
      </c>
      <c r="I4447" t="s">
        <v>12119</v>
      </c>
      <c r="J4447" t="s">
        <v>10316</v>
      </c>
      <c r="K4447" t="s">
        <v>10317</v>
      </c>
      <c r="L4447" t="s">
        <v>262</v>
      </c>
      <c r="M4447" t="s">
        <v>10318</v>
      </c>
      <c r="N4447" t="s">
        <v>8593</v>
      </c>
      <c r="O4447" t="s">
        <v>10319</v>
      </c>
      <c r="Q4447" t="s">
        <v>39624</v>
      </c>
      <c r="R4447" t="str">
        <f t="shared" si="138"/>
        <v>寒亭</v>
      </c>
      <c r="S4447" t="str">
        <f t="shared" si="139"/>
        <v>0108</v>
      </c>
    </row>
    <row r="4448" spans="1:19">
      <c r="A4448" t="s">
        <v>39625</v>
      </c>
      <c r="B4448" t="s">
        <v>39626</v>
      </c>
      <c r="C4448" t="s">
        <v>49</v>
      </c>
      <c r="D4448" t="s">
        <v>39627</v>
      </c>
      <c r="E4448" t="s">
        <v>36010</v>
      </c>
      <c r="F4448" t="s">
        <v>39628</v>
      </c>
      <c r="G4448" t="s">
        <v>39629</v>
      </c>
      <c r="H4448" t="s">
        <v>39630</v>
      </c>
      <c r="I4448" t="s">
        <v>4852</v>
      </c>
      <c r="J4448" t="s">
        <v>6132</v>
      </c>
      <c r="K4448" t="s">
        <v>6133</v>
      </c>
      <c r="L4448" t="s">
        <v>123</v>
      </c>
      <c r="M4448" t="s">
        <v>4932</v>
      </c>
      <c r="N4448" t="s">
        <v>4881</v>
      </c>
      <c r="O4448" t="s">
        <v>6134</v>
      </c>
      <c r="P4448" t="s">
        <v>39631</v>
      </c>
      <c r="R4448" t="str">
        <f t="shared" si="138"/>
        <v>诸城</v>
      </c>
      <c r="S4448" t="str">
        <f t="shared" si="139"/>
        <v>0108</v>
      </c>
    </row>
    <row r="4449" spans="1:19">
      <c r="A4449" t="s">
        <v>39632</v>
      </c>
      <c r="B4449" t="s">
        <v>39633</v>
      </c>
      <c r="C4449" t="s">
        <v>49</v>
      </c>
      <c r="D4449" t="s">
        <v>39634</v>
      </c>
      <c r="E4449" t="s">
        <v>38345</v>
      </c>
      <c r="F4449" t="s">
        <v>39635</v>
      </c>
      <c r="G4449" t="s">
        <v>39636</v>
      </c>
      <c r="H4449" t="s">
        <v>39637</v>
      </c>
      <c r="I4449" t="s">
        <v>4771</v>
      </c>
      <c r="J4449" t="s">
        <v>13423</v>
      </c>
      <c r="K4449" t="s">
        <v>13424</v>
      </c>
      <c r="L4449" t="s">
        <v>375</v>
      </c>
      <c r="M4449" t="s">
        <v>5318</v>
      </c>
      <c r="O4449" t="s">
        <v>13425</v>
      </c>
      <c r="P4449" t="s">
        <v>39638</v>
      </c>
      <c r="Q4449" t="s">
        <v>39639</v>
      </c>
      <c r="R4449" t="str">
        <f t="shared" si="138"/>
        <v>昌邑</v>
      </c>
      <c r="S4449" t="str">
        <f t="shared" si="139"/>
        <v>0108</v>
      </c>
    </row>
    <row r="4450" spans="1:19">
      <c r="A4450" t="s">
        <v>39640</v>
      </c>
      <c r="B4450" t="s">
        <v>39641</v>
      </c>
      <c r="C4450" t="s">
        <v>49</v>
      </c>
      <c r="D4450" t="s">
        <v>39642</v>
      </c>
      <c r="E4450" t="s">
        <v>39643</v>
      </c>
      <c r="F4450" t="s">
        <v>39644</v>
      </c>
      <c r="G4450" t="s">
        <v>39645</v>
      </c>
      <c r="H4450" t="s">
        <v>39646</v>
      </c>
      <c r="I4450" t="s">
        <v>4852</v>
      </c>
      <c r="J4450" t="s">
        <v>7929</v>
      </c>
      <c r="K4450" t="s">
        <v>7930</v>
      </c>
      <c r="L4450" t="s">
        <v>114</v>
      </c>
      <c r="M4450" t="s">
        <v>7931</v>
      </c>
      <c r="N4450" t="s">
        <v>6985</v>
      </c>
      <c r="O4450" t="s">
        <v>7932</v>
      </c>
      <c r="P4450" t="s">
        <v>39647</v>
      </c>
      <c r="R4450" t="str">
        <f t="shared" si="138"/>
        <v>高密</v>
      </c>
      <c r="S4450" t="str">
        <f t="shared" si="139"/>
        <v>0108</v>
      </c>
    </row>
    <row r="4451" spans="1:19">
      <c r="A4451" t="s">
        <v>39648</v>
      </c>
      <c r="B4451" t="s">
        <v>39649</v>
      </c>
      <c r="C4451" t="s">
        <v>49</v>
      </c>
      <c r="D4451" t="s">
        <v>39650</v>
      </c>
      <c r="E4451" t="s">
        <v>38345</v>
      </c>
      <c r="F4451" t="s">
        <v>39651</v>
      </c>
      <c r="G4451" t="s">
        <v>39652</v>
      </c>
      <c r="H4451" t="s">
        <v>39653</v>
      </c>
      <c r="I4451" t="s">
        <v>12119</v>
      </c>
      <c r="J4451" t="s">
        <v>21941</v>
      </c>
      <c r="K4451" t="s">
        <v>21942</v>
      </c>
      <c r="L4451" t="s">
        <v>60</v>
      </c>
      <c r="M4451" t="s">
        <v>5511</v>
      </c>
      <c r="N4451" t="s">
        <v>5030</v>
      </c>
      <c r="O4451" t="s">
        <v>21943</v>
      </c>
      <c r="P4451" t="s">
        <v>39654</v>
      </c>
      <c r="R4451" t="str">
        <f t="shared" si="138"/>
        <v>奎文</v>
      </c>
      <c r="S4451" t="str">
        <f t="shared" si="139"/>
        <v>0108</v>
      </c>
    </row>
    <row r="4452" spans="1:19">
      <c r="A4452" t="s">
        <v>39655</v>
      </c>
      <c r="B4452" t="s">
        <v>39656</v>
      </c>
      <c r="C4452" t="s">
        <v>49</v>
      </c>
      <c r="D4452" t="s">
        <v>39657</v>
      </c>
      <c r="E4452" t="s">
        <v>38345</v>
      </c>
      <c r="F4452" t="s">
        <v>39658</v>
      </c>
      <c r="G4452" t="s">
        <v>39659</v>
      </c>
      <c r="H4452" t="s">
        <v>39660</v>
      </c>
      <c r="I4452" t="s">
        <v>12119</v>
      </c>
      <c r="J4452" t="s">
        <v>6401</v>
      </c>
      <c r="K4452" t="s">
        <v>6402</v>
      </c>
      <c r="L4452" t="s">
        <v>105</v>
      </c>
      <c r="M4452" t="s">
        <v>5224</v>
      </c>
      <c r="O4452" t="s">
        <v>6403</v>
      </c>
      <c r="P4452" t="s">
        <v>39661</v>
      </c>
      <c r="Q4452" t="s">
        <v>39662</v>
      </c>
      <c r="R4452" t="str">
        <f t="shared" si="138"/>
        <v>寿光</v>
      </c>
      <c r="S4452" t="str">
        <f t="shared" si="139"/>
        <v>0108</v>
      </c>
    </row>
    <row r="4453" spans="1:19">
      <c r="A4453" t="s">
        <v>39663</v>
      </c>
      <c r="B4453" t="s">
        <v>38073</v>
      </c>
      <c r="C4453" t="s">
        <v>49</v>
      </c>
      <c r="D4453" t="s">
        <v>39664</v>
      </c>
      <c r="E4453" t="s">
        <v>36018</v>
      </c>
      <c r="F4453" t="s">
        <v>39665</v>
      </c>
      <c r="G4453" t="s">
        <v>39666</v>
      </c>
      <c r="H4453" t="s">
        <v>39667</v>
      </c>
      <c r="I4453" t="s">
        <v>12119</v>
      </c>
      <c r="J4453" t="s">
        <v>12783</v>
      </c>
      <c r="K4453" t="s">
        <v>12784</v>
      </c>
      <c r="L4453" t="s">
        <v>105</v>
      </c>
      <c r="M4453" t="s">
        <v>5176</v>
      </c>
      <c r="N4453" t="s">
        <v>4817</v>
      </c>
      <c r="O4453" t="s">
        <v>12785</v>
      </c>
      <c r="P4453" t="s">
        <v>39668</v>
      </c>
      <c r="R4453" t="str">
        <f t="shared" si="138"/>
        <v>寿光</v>
      </c>
      <c r="S4453" t="str">
        <f t="shared" si="139"/>
        <v>0108</v>
      </c>
    </row>
    <row r="4454" spans="1:19">
      <c r="A4454" t="s">
        <v>39669</v>
      </c>
      <c r="B4454" t="s">
        <v>39670</v>
      </c>
      <c r="C4454" t="s">
        <v>49</v>
      </c>
      <c r="D4454" t="s">
        <v>39671</v>
      </c>
      <c r="E4454" t="s">
        <v>38336</v>
      </c>
      <c r="F4454" t="s">
        <v>39672</v>
      </c>
      <c r="G4454" t="s">
        <v>39673</v>
      </c>
      <c r="H4454" t="s">
        <v>39674</v>
      </c>
      <c r="I4454" t="s">
        <v>4828</v>
      </c>
      <c r="J4454" t="s">
        <v>7556</v>
      </c>
      <c r="K4454" t="s">
        <v>7557</v>
      </c>
      <c r="L4454" t="s">
        <v>237</v>
      </c>
      <c r="M4454" t="s">
        <v>4971</v>
      </c>
      <c r="N4454" t="s">
        <v>7558</v>
      </c>
      <c r="O4454" t="s">
        <v>7559</v>
      </c>
      <c r="R4454" t="str">
        <f t="shared" si="138"/>
        <v>潍城</v>
      </c>
      <c r="S4454" t="str">
        <f t="shared" si="139"/>
        <v>0108</v>
      </c>
    </row>
    <row r="4455" spans="1:19">
      <c r="A4455" t="s">
        <v>39675</v>
      </c>
      <c r="B4455" t="s">
        <v>39676</v>
      </c>
      <c r="C4455" t="s">
        <v>49</v>
      </c>
      <c r="D4455" t="s">
        <v>39677</v>
      </c>
      <c r="E4455" t="s">
        <v>38336</v>
      </c>
      <c r="F4455" t="s">
        <v>39678</v>
      </c>
      <c r="G4455" t="s">
        <v>39679</v>
      </c>
      <c r="H4455" t="s">
        <v>39680</v>
      </c>
      <c r="I4455" t="s">
        <v>4852</v>
      </c>
      <c r="J4455" t="s">
        <v>7677</v>
      </c>
      <c r="K4455" t="s">
        <v>7678</v>
      </c>
      <c r="L4455" t="s">
        <v>86</v>
      </c>
      <c r="M4455" t="s">
        <v>7679</v>
      </c>
      <c r="N4455" t="s">
        <v>4933</v>
      </c>
      <c r="O4455" t="s">
        <v>7680</v>
      </c>
      <c r="P4455" t="s">
        <v>39681</v>
      </c>
      <c r="Q4455" t="s">
        <v>39682</v>
      </c>
      <c r="R4455" t="str">
        <f t="shared" si="138"/>
        <v>坊子</v>
      </c>
      <c r="S4455" t="str">
        <f t="shared" si="139"/>
        <v>0108</v>
      </c>
    </row>
    <row r="4456" spans="1:19">
      <c r="A4456" t="s">
        <v>39683</v>
      </c>
      <c r="B4456" t="s">
        <v>39684</v>
      </c>
      <c r="C4456" t="s">
        <v>49</v>
      </c>
      <c r="D4456" t="s">
        <v>39685</v>
      </c>
      <c r="E4456" t="s">
        <v>38671</v>
      </c>
      <c r="F4456" t="s">
        <v>39686</v>
      </c>
      <c r="G4456" t="s">
        <v>39687</v>
      </c>
      <c r="H4456" t="s">
        <v>39688</v>
      </c>
      <c r="I4456" t="s">
        <v>4852</v>
      </c>
      <c r="J4456" t="s">
        <v>12064</v>
      </c>
      <c r="K4456" t="s">
        <v>12065</v>
      </c>
      <c r="L4456" t="s">
        <v>1136</v>
      </c>
      <c r="M4456" t="s">
        <v>5210</v>
      </c>
      <c r="N4456" t="s">
        <v>4933</v>
      </c>
      <c r="O4456" t="s">
        <v>12066</v>
      </c>
      <c r="P4456" t="s">
        <v>39689</v>
      </c>
      <c r="R4456" t="str">
        <f t="shared" si="138"/>
        <v>昌乐</v>
      </c>
      <c r="S4456" t="str">
        <f t="shared" si="139"/>
        <v>0108</v>
      </c>
    </row>
    <row r="4457" spans="1:19">
      <c r="A4457" t="s">
        <v>39690</v>
      </c>
      <c r="B4457" t="s">
        <v>39691</v>
      </c>
      <c r="C4457" t="s">
        <v>49</v>
      </c>
      <c r="D4457" t="s">
        <v>39692</v>
      </c>
      <c r="E4457" t="s">
        <v>38336</v>
      </c>
      <c r="F4457" t="s">
        <v>39693</v>
      </c>
      <c r="G4457" t="s">
        <v>39694</v>
      </c>
      <c r="H4457" t="s">
        <v>39695</v>
      </c>
      <c r="I4457" t="s">
        <v>4841</v>
      </c>
      <c r="J4457" t="s">
        <v>10639</v>
      </c>
      <c r="K4457" t="s">
        <v>10640</v>
      </c>
      <c r="L4457" t="s">
        <v>375</v>
      </c>
      <c r="M4457" t="s">
        <v>5318</v>
      </c>
      <c r="N4457" t="s">
        <v>4789</v>
      </c>
      <c r="O4457" t="s">
        <v>10641</v>
      </c>
      <c r="P4457" t="s">
        <v>39696</v>
      </c>
      <c r="R4457" t="str">
        <f t="shared" si="138"/>
        <v>昌邑</v>
      </c>
      <c r="S4457" t="str">
        <f t="shared" si="139"/>
        <v>0108</v>
      </c>
    </row>
    <row r="4458" spans="1:19">
      <c r="A4458" t="s">
        <v>39697</v>
      </c>
      <c r="B4458" t="s">
        <v>39698</v>
      </c>
      <c r="C4458" t="s">
        <v>49</v>
      </c>
      <c r="D4458" t="s">
        <v>39699</v>
      </c>
      <c r="E4458" t="s">
        <v>38336</v>
      </c>
      <c r="F4458" t="s">
        <v>39700</v>
      </c>
      <c r="G4458" t="s">
        <v>39701</v>
      </c>
      <c r="H4458" t="s">
        <v>39702</v>
      </c>
      <c r="I4458" t="s">
        <v>4852</v>
      </c>
      <c r="J4458" t="s">
        <v>12967</v>
      </c>
      <c r="K4458" t="s">
        <v>12968</v>
      </c>
      <c r="L4458" t="s">
        <v>114</v>
      </c>
      <c r="M4458" t="s">
        <v>5486</v>
      </c>
      <c r="O4458" t="s">
        <v>12969</v>
      </c>
      <c r="P4458" t="s">
        <v>39703</v>
      </c>
      <c r="R4458" t="str">
        <f t="shared" si="138"/>
        <v>高密</v>
      </c>
      <c r="S4458" t="str">
        <f t="shared" si="139"/>
        <v>0108</v>
      </c>
    </row>
    <row r="4459" spans="1:19">
      <c r="A4459" t="s">
        <v>39704</v>
      </c>
      <c r="B4459" t="s">
        <v>39705</v>
      </c>
      <c r="C4459" t="s">
        <v>49</v>
      </c>
      <c r="D4459" t="s">
        <v>39706</v>
      </c>
      <c r="E4459" t="s">
        <v>38345</v>
      </c>
      <c r="F4459" t="s">
        <v>39707</v>
      </c>
      <c r="G4459" t="s">
        <v>39708</v>
      </c>
      <c r="H4459" t="s">
        <v>39709</v>
      </c>
      <c r="I4459" t="s">
        <v>12119</v>
      </c>
      <c r="J4459" t="s">
        <v>7514</v>
      </c>
      <c r="K4459" t="s">
        <v>7515</v>
      </c>
      <c r="L4459" t="s">
        <v>95</v>
      </c>
      <c r="M4459" t="s">
        <v>5042</v>
      </c>
      <c r="O4459" t="s">
        <v>7516</v>
      </c>
      <c r="P4459" t="s">
        <v>39710</v>
      </c>
      <c r="R4459" t="str">
        <f t="shared" si="138"/>
        <v>安丘</v>
      </c>
      <c r="S4459" t="str">
        <f t="shared" si="139"/>
        <v>0108</v>
      </c>
    </row>
    <row r="4460" spans="1:19">
      <c r="A4460" t="s">
        <v>39711</v>
      </c>
      <c r="B4460" t="s">
        <v>39712</v>
      </c>
      <c r="C4460" t="s">
        <v>49</v>
      </c>
      <c r="D4460" t="s">
        <v>39713</v>
      </c>
      <c r="E4460" t="s">
        <v>39386</v>
      </c>
      <c r="F4460" t="s">
        <v>39714</v>
      </c>
      <c r="G4460" t="s">
        <v>39715</v>
      </c>
      <c r="H4460" t="s">
        <v>39716</v>
      </c>
      <c r="I4460" t="s">
        <v>4852</v>
      </c>
      <c r="J4460" t="s">
        <v>7888</v>
      </c>
      <c r="K4460" t="s">
        <v>7889</v>
      </c>
      <c r="L4460" t="s">
        <v>50</v>
      </c>
      <c r="M4460" t="s">
        <v>5016</v>
      </c>
      <c r="N4460" t="s">
        <v>4919</v>
      </c>
      <c r="O4460" t="s">
        <v>7891</v>
      </c>
      <c r="P4460" t="s">
        <v>39717</v>
      </c>
      <c r="R4460" t="str">
        <f t="shared" si="138"/>
        <v>青州</v>
      </c>
      <c r="S4460" t="str">
        <f t="shared" si="139"/>
        <v>0108</v>
      </c>
    </row>
    <row r="4461" spans="1:19">
      <c r="A4461" t="s">
        <v>1954</v>
      </c>
      <c r="B4461" t="s">
        <v>39718</v>
      </c>
      <c r="C4461" t="s">
        <v>49</v>
      </c>
      <c r="D4461" t="s">
        <v>39719</v>
      </c>
      <c r="E4461" t="s">
        <v>36018</v>
      </c>
      <c r="F4461" t="s">
        <v>39720</v>
      </c>
      <c r="G4461" t="s">
        <v>1952</v>
      </c>
      <c r="H4461" t="s">
        <v>39721</v>
      </c>
      <c r="I4461" t="s">
        <v>12119</v>
      </c>
      <c r="J4461" t="s">
        <v>9807</v>
      </c>
      <c r="K4461" t="s">
        <v>9808</v>
      </c>
      <c r="L4461" t="s">
        <v>95</v>
      </c>
      <c r="M4461" t="s">
        <v>4844</v>
      </c>
      <c r="N4461" t="s">
        <v>5801</v>
      </c>
      <c r="O4461" t="s">
        <v>9809</v>
      </c>
      <c r="P4461" t="s">
        <v>39722</v>
      </c>
      <c r="Q4461" t="s">
        <v>39723</v>
      </c>
      <c r="R4461" t="str">
        <f t="shared" si="138"/>
        <v>安丘</v>
      </c>
      <c r="S4461" t="str">
        <f t="shared" si="139"/>
        <v>0108</v>
      </c>
    </row>
    <row r="4462" spans="1:19">
      <c r="A4462" t="s">
        <v>39724</v>
      </c>
      <c r="B4462" t="s">
        <v>39725</v>
      </c>
      <c r="C4462" t="s">
        <v>49</v>
      </c>
      <c r="D4462" t="s">
        <v>39726</v>
      </c>
      <c r="E4462" t="s">
        <v>39727</v>
      </c>
      <c r="F4462" t="s">
        <v>39728</v>
      </c>
      <c r="G4462" t="s">
        <v>39729</v>
      </c>
      <c r="H4462" t="s">
        <v>39730</v>
      </c>
      <c r="I4462" t="s">
        <v>12119</v>
      </c>
      <c r="J4462" t="s">
        <v>5395</v>
      </c>
      <c r="K4462" t="s">
        <v>5396</v>
      </c>
      <c r="L4462" t="s">
        <v>60</v>
      </c>
      <c r="M4462" t="s">
        <v>4774</v>
      </c>
      <c r="N4462" t="s">
        <v>5939</v>
      </c>
      <c r="O4462" t="s">
        <v>5397</v>
      </c>
      <c r="P4462" t="s">
        <v>39731</v>
      </c>
      <c r="R4462" t="str">
        <f t="shared" si="138"/>
        <v>奎文</v>
      </c>
      <c r="S4462" t="str">
        <f t="shared" si="139"/>
        <v>0108</v>
      </c>
    </row>
    <row r="4463" spans="1:19">
      <c r="A4463" t="s">
        <v>39732</v>
      </c>
      <c r="B4463" t="s">
        <v>39733</v>
      </c>
      <c r="C4463" t="s">
        <v>49</v>
      </c>
      <c r="D4463" t="s">
        <v>39734</v>
      </c>
      <c r="E4463" t="s">
        <v>39735</v>
      </c>
      <c r="F4463" t="s">
        <v>39736</v>
      </c>
      <c r="G4463" t="s">
        <v>39737</v>
      </c>
      <c r="H4463" t="s">
        <v>39738</v>
      </c>
      <c r="I4463" t="s">
        <v>4785</v>
      </c>
      <c r="J4463" t="s">
        <v>4853</v>
      </c>
      <c r="K4463" t="s">
        <v>4854</v>
      </c>
      <c r="L4463" t="s">
        <v>50</v>
      </c>
      <c r="M4463" t="s">
        <v>4855</v>
      </c>
      <c r="N4463" t="s">
        <v>8593</v>
      </c>
      <c r="O4463" t="s">
        <v>4857</v>
      </c>
      <c r="P4463" t="s">
        <v>39739</v>
      </c>
      <c r="Q4463" t="s">
        <v>39740</v>
      </c>
      <c r="R4463" t="str">
        <f t="shared" si="138"/>
        <v>青州</v>
      </c>
      <c r="S4463" t="str">
        <f t="shared" si="139"/>
        <v>0108</v>
      </c>
    </row>
    <row r="4464" spans="1:19">
      <c r="A4464" t="s">
        <v>39741</v>
      </c>
      <c r="B4464" t="s">
        <v>39742</v>
      </c>
      <c r="C4464" t="s">
        <v>49</v>
      </c>
      <c r="D4464" t="s">
        <v>39743</v>
      </c>
      <c r="E4464" t="s">
        <v>38336</v>
      </c>
      <c r="F4464" t="s">
        <v>39744</v>
      </c>
      <c r="G4464" t="s">
        <v>39745</v>
      </c>
      <c r="H4464" t="s">
        <v>39746</v>
      </c>
      <c r="I4464" t="s">
        <v>4785</v>
      </c>
      <c r="J4464" t="s">
        <v>6252</v>
      </c>
      <c r="K4464" t="s">
        <v>6253</v>
      </c>
      <c r="L4464" t="s">
        <v>105</v>
      </c>
      <c r="M4464" t="s">
        <v>5133</v>
      </c>
      <c r="N4464" t="s">
        <v>21047</v>
      </c>
      <c r="O4464" t="s">
        <v>6254</v>
      </c>
      <c r="P4464" t="s">
        <v>39747</v>
      </c>
      <c r="R4464" t="str">
        <f t="shared" si="138"/>
        <v>寿光</v>
      </c>
      <c r="S4464" t="str">
        <f t="shared" si="139"/>
        <v>0108</v>
      </c>
    </row>
    <row r="4465" spans="1:19">
      <c r="A4465" t="s">
        <v>39748</v>
      </c>
      <c r="B4465" t="s">
        <v>39749</v>
      </c>
      <c r="C4465" t="s">
        <v>49</v>
      </c>
      <c r="D4465" t="s">
        <v>39750</v>
      </c>
      <c r="E4465" t="s">
        <v>38336</v>
      </c>
      <c r="F4465" t="s">
        <v>39751</v>
      </c>
      <c r="G4465" t="s">
        <v>39752</v>
      </c>
      <c r="H4465" t="s">
        <v>39753</v>
      </c>
      <c r="I4465" t="s">
        <v>5835</v>
      </c>
      <c r="J4465" t="s">
        <v>15047</v>
      </c>
      <c r="K4465" t="s">
        <v>15048</v>
      </c>
      <c r="L4465" t="s">
        <v>50</v>
      </c>
      <c r="M4465" t="s">
        <v>6624</v>
      </c>
      <c r="O4465" t="s">
        <v>15049</v>
      </c>
      <c r="P4465" t="s">
        <v>39754</v>
      </c>
      <c r="Q4465" t="s">
        <v>39755</v>
      </c>
      <c r="R4465" t="str">
        <f t="shared" si="138"/>
        <v>青州</v>
      </c>
      <c r="S4465" t="str">
        <f t="shared" si="139"/>
        <v>0108</v>
      </c>
    </row>
    <row r="4466" spans="1:19">
      <c r="A4466" t="s">
        <v>39756</v>
      </c>
      <c r="B4466" t="s">
        <v>39757</v>
      </c>
      <c r="C4466" t="s">
        <v>49</v>
      </c>
      <c r="D4466" t="s">
        <v>39758</v>
      </c>
      <c r="E4466" t="s">
        <v>39759</v>
      </c>
      <c r="F4466" t="s">
        <v>39760</v>
      </c>
      <c r="G4466" t="s">
        <v>39761</v>
      </c>
      <c r="H4466" t="s">
        <v>39762</v>
      </c>
      <c r="I4466" t="s">
        <v>12844</v>
      </c>
      <c r="J4466" t="s">
        <v>5418</v>
      </c>
      <c r="K4466" t="s">
        <v>5419</v>
      </c>
      <c r="L4466" t="s">
        <v>60</v>
      </c>
      <c r="M4466" t="s">
        <v>5420</v>
      </c>
      <c r="N4466" t="s">
        <v>5211</v>
      </c>
      <c r="O4466" t="s">
        <v>5422</v>
      </c>
      <c r="P4466" t="s">
        <v>39763</v>
      </c>
      <c r="R4466" t="str">
        <f t="shared" si="138"/>
        <v>奎文</v>
      </c>
      <c r="S4466" t="str">
        <f t="shared" si="139"/>
        <v>0108</v>
      </c>
    </row>
    <row r="4467" spans="1:19">
      <c r="A4467" t="s">
        <v>39764</v>
      </c>
      <c r="B4467" t="s">
        <v>39765</v>
      </c>
      <c r="C4467" t="s">
        <v>49</v>
      </c>
      <c r="D4467" t="s">
        <v>39766</v>
      </c>
      <c r="E4467" t="s">
        <v>38345</v>
      </c>
      <c r="F4467" t="s">
        <v>39767</v>
      </c>
      <c r="G4467" t="s">
        <v>39768</v>
      </c>
      <c r="H4467" t="s">
        <v>39769</v>
      </c>
      <c r="I4467" t="s">
        <v>12119</v>
      </c>
      <c r="J4467" t="s">
        <v>6983</v>
      </c>
      <c r="K4467" t="s">
        <v>6984</v>
      </c>
      <c r="L4467" t="s">
        <v>95</v>
      </c>
      <c r="M4467" t="s">
        <v>5682</v>
      </c>
      <c r="O4467" t="s">
        <v>6986</v>
      </c>
      <c r="P4467" t="s">
        <v>39770</v>
      </c>
      <c r="Q4467" t="s">
        <v>39771</v>
      </c>
      <c r="R4467" t="str">
        <f t="shared" si="138"/>
        <v>安丘</v>
      </c>
      <c r="S4467" t="str">
        <f t="shared" si="139"/>
        <v>0108</v>
      </c>
    </row>
    <row r="4468" spans="1:19">
      <c r="A4468" t="s">
        <v>39772</v>
      </c>
      <c r="B4468" t="s">
        <v>39773</v>
      </c>
      <c r="C4468" t="s">
        <v>49</v>
      </c>
      <c r="D4468" t="s">
        <v>39774</v>
      </c>
      <c r="E4468" t="s">
        <v>38336</v>
      </c>
      <c r="F4468" t="s">
        <v>39775</v>
      </c>
      <c r="G4468" t="s">
        <v>39776</v>
      </c>
      <c r="H4468" t="s">
        <v>39777</v>
      </c>
      <c r="I4468" t="s">
        <v>4852</v>
      </c>
      <c r="J4468" t="s">
        <v>24129</v>
      </c>
      <c r="K4468" t="s">
        <v>24130</v>
      </c>
      <c r="L4468" t="s">
        <v>123</v>
      </c>
      <c r="M4468" t="s">
        <v>7210</v>
      </c>
      <c r="O4468" t="s">
        <v>24131</v>
      </c>
      <c r="P4468" t="s">
        <v>39778</v>
      </c>
      <c r="Q4468" t="s">
        <v>39779</v>
      </c>
      <c r="R4468" t="str">
        <f t="shared" si="138"/>
        <v>诸城</v>
      </c>
      <c r="S4468" t="str">
        <f t="shared" si="139"/>
        <v>0108</v>
      </c>
    </row>
    <row r="4469" spans="1:19">
      <c r="A4469" t="s">
        <v>39780</v>
      </c>
      <c r="B4469" t="s">
        <v>39781</v>
      </c>
      <c r="C4469" t="s">
        <v>49</v>
      </c>
      <c r="D4469" t="s">
        <v>39782</v>
      </c>
      <c r="E4469" t="s">
        <v>39515</v>
      </c>
      <c r="F4469" t="s">
        <v>39783</v>
      </c>
      <c r="G4469" t="s">
        <v>39784</v>
      </c>
      <c r="H4469" t="s">
        <v>39785</v>
      </c>
      <c r="I4469" t="s">
        <v>4813</v>
      </c>
      <c r="J4469" t="s">
        <v>12810</v>
      </c>
      <c r="K4469" t="s">
        <v>12811</v>
      </c>
      <c r="L4469" t="s">
        <v>50</v>
      </c>
      <c r="M4469" t="s">
        <v>6624</v>
      </c>
      <c r="O4469" t="s">
        <v>12812</v>
      </c>
      <c r="P4469" t="s">
        <v>39786</v>
      </c>
      <c r="Q4469" t="s">
        <v>39787</v>
      </c>
      <c r="R4469" t="str">
        <f t="shared" si="138"/>
        <v>青州</v>
      </c>
      <c r="S4469" t="str">
        <f t="shared" si="139"/>
        <v>0108</v>
      </c>
    </row>
    <row r="4470" spans="1:19">
      <c r="A4470" t="s">
        <v>39788</v>
      </c>
      <c r="B4470" t="s">
        <v>39789</v>
      </c>
      <c r="C4470" t="s">
        <v>49</v>
      </c>
      <c r="D4470" t="s">
        <v>39790</v>
      </c>
      <c r="E4470" t="s">
        <v>39727</v>
      </c>
      <c r="F4470" t="s">
        <v>39791</v>
      </c>
      <c r="G4470" t="s">
        <v>39792</v>
      </c>
      <c r="H4470" t="s">
        <v>39793</v>
      </c>
      <c r="I4470" t="s">
        <v>12119</v>
      </c>
      <c r="J4470" t="s">
        <v>8582</v>
      </c>
      <c r="K4470" t="s">
        <v>8583</v>
      </c>
      <c r="L4470" t="s">
        <v>77</v>
      </c>
      <c r="M4470" t="s">
        <v>4803</v>
      </c>
      <c r="N4470" t="s">
        <v>7768</v>
      </c>
      <c r="O4470" t="s">
        <v>8584</v>
      </c>
      <c r="Q4470" t="s">
        <v>39794</v>
      </c>
      <c r="R4470" t="str">
        <f t="shared" si="138"/>
        <v>临朐</v>
      </c>
      <c r="S4470" t="str">
        <f t="shared" si="139"/>
        <v>0108</v>
      </c>
    </row>
    <row r="4471" spans="1:19">
      <c r="A4471" t="s">
        <v>39795</v>
      </c>
      <c r="B4471" t="s">
        <v>39796</v>
      </c>
      <c r="C4471" t="s">
        <v>49</v>
      </c>
      <c r="D4471" t="s">
        <v>39797</v>
      </c>
      <c r="E4471" t="s">
        <v>39798</v>
      </c>
      <c r="F4471" t="s">
        <v>39799</v>
      </c>
      <c r="G4471" t="s">
        <v>39800</v>
      </c>
      <c r="H4471" t="s">
        <v>39801</v>
      </c>
      <c r="I4471" t="s">
        <v>4785</v>
      </c>
      <c r="J4471" t="s">
        <v>11618</v>
      </c>
      <c r="K4471" t="s">
        <v>11619</v>
      </c>
      <c r="L4471" t="s">
        <v>237</v>
      </c>
      <c r="M4471" t="s">
        <v>4868</v>
      </c>
      <c r="N4471" t="s">
        <v>4933</v>
      </c>
      <c r="O4471" t="s">
        <v>11620</v>
      </c>
      <c r="P4471" t="s">
        <v>39802</v>
      </c>
      <c r="R4471" t="str">
        <f t="shared" si="138"/>
        <v>潍城</v>
      </c>
      <c r="S4471" t="str">
        <f t="shared" si="139"/>
        <v>0108</v>
      </c>
    </row>
    <row r="4472" spans="1:19">
      <c r="A4472" t="s">
        <v>39803</v>
      </c>
      <c r="B4472" t="s">
        <v>39804</v>
      </c>
      <c r="C4472" t="s">
        <v>49</v>
      </c>
      <c r="D4472" t="s">
        <v>39805</v>
      </c>
      <c r="E4472" t="s">
        <v>39576</v>
      </c>
      <c r="F4472" t="s">
        <v>39806</v>
      </c>
      <c r="G4472" t="s">
        <v>39807</v>
      </c>
      <c r="H4472" t="s">
        <v>39808</v>
      </c>
      <c r="I4472" t="s">
        <v>4771</v>
      </c>
      <c r="J4472" t="s">
        <v>5340</v>
      </c>
      <c r="K4472" t="s">
        <v>5341</v>
      </c>
      <c r="L4472" t="s">
        <v>1136</v>
      </c>
      <c r="M4472" t="s">
        <v>5330</v>
      </c>
      <c r="N4472" t="s">
        <v>6243</v>
      </c>
      <c r="O4472" t="s">
        <v>5342</v>
      </c>
      <c r="P4472" t="s">
        <v>39809</v>
      </c>
      <c r="R4472" t="str">
        <f t="shared" si="138"/>
        <v>昌乐</v>
      </c>
      <c r="S4472" t="str">
        <f t="shared" si="139"/>
        <v>0108</v>
      </c>
    </row>
    <row r="4473" spans="1:19">
      <c r="A4473" t="s">
        <v>39810</v>
      </c>
      <c r="B4473" t="s">
        <v>39811</v>
      </c>
      <c r="C4473" t="s">
        <v>49</v>
      </c>
      <c r="D4473" t="s">
        <v>39812</v>
      </c>
      <c r="E4473" t="s">
        <v>39813</v>
      </c>
      <c r="F4473" t="s">
        <v>39814</v>
      </c>
      <c r="G4473" t="s">
        <v>39815</v>
      </c>
      <c r="H4473" t="s">
        <v>39816</v>
      </c>
      <c r="I4473" t="s">
        <v>8162</v>
      </c>
      <c r="J4473" t="s">
        <v>5122</v>
      </c>
      <c r="K4473" t="s">
        <v>5123</v>
      </c>
      <c r="N4473" t="s">
        <v>4959</v>
      </c>
      <c r="O4473" t="s">
        <v>5124</v>
      </c>
      <c r="R4473" t="str">
        <f t="shared" si="138"/>
        <v/>
      </c>
      <c r="S4473" t="str">
        <f t="shared" si="139"/>
        <v>0108</v>
      </c>
    </row>
    <row r="4474" spans="1:19">
      <c r="A4474" t="s">
        <v>39817</v>
      </c>
      <c r="B4474" t="s">
        <v>39818</v>
      </c>
      <c r="C4474" t="s">
        <v>49</v>
      </c>
      <c r="D4474" t="s">
        <v>39819</v>
      </c>
      <c r="E4474" t="s">
        <v>38336</v>
      </c>
      <c r="F4474" t="s">
        <v>39820</v>
      </c>
      <c r="G4474" t="s">
        <v>39821</v>
      </c>
      <c r="H4474" t="s">
        <v>39822</v>
      </c>
      <c r="I4474" t="s">
        <v>4813</v>
      </c>
      <c r="J4474" t="s">
        <v>5097</v>
      </c>
      <c r="K4474" t="s">
        <v>5098</v>
      </c>
      <c r="L4474" t="s">
        <v>86</v>
      </c>
      <c r="M4474" t="s">
        <v>5099</v>
      </c>
      <c r="N4474" t="s">
        <v>5801</v>
      </c>
      <c r="O4474" t="s">
        <v>5100</v>
      </c>
      <c r="P4474" t="s">
        <v>39654</v>
      </c>
      <c r="R4474" t="str">
        <f t="shared" si="138"/>
        <v>坊子</v>
      </c>
      <c r="S4474" t="str">
        <f t="shared" si="139"/>
        <v>0108</v>
      </c>
    </row>
    <row r="4475" spans="1:19">
      <c r="A4475" t="s">
        <v>39823</v>
      </c>
      <c r="B4475" t="s">
        <v>39824</v>
      </c>
      <c r="C4475" t="s">
        <v>49</v>
      </c>
      <c r="D4475" t="s">
        <v>39825</v>
      </c>
      <c r="E4475" t="s">
        <v>39358</v>
      </c>
      <c r="F4475" t="s">
        <v>39826</v>
      </c>
      <c r="G4475" t="s">
        <v>39827</v>
      </c>
      <c r="H4475" t="s">
        <v>39730</v>
      </c>
      <c r="I4475" t="s">
        <v>4852</v>
      </c>
      <c r="J4475" t="s">
        <v>7332</v>
      </c>
      <c r="K4475" t="s">
        <v>7333</v>
      </c>
      <c r="L4475" t="s">
        <v>375</v>
      </c>
      <c r="M4475" t="s">
        <v>7334</v>
      </c>
      <c r="N4475" t="s">
        <v>5005</v>
      </c>
      <c r="O4475" t="s">
        <v>7335</v>
      </c>
      <c r="P4475" t="s">
        <v>39828</v>
      </c>
      <c r="R4475" t="str">
        <f t="shared" si="138"/>
        <v>昌邑</v>
      </c>
      <c r="S4475" t="str">
        <f t="shared" si="139"/>
        <v>0108</v>
      </c>
    </row>
    <row r="4476" spans="1:19">
      <c r="A4476" t="s">
        <v>39829</v>
      </c>
      <c r="B4476" t="s">
        <v>39830</v>
      </c>
      <c r="C4476" t="s">
        <v>49</v>
      </c>
      <c r="D4476" t="s">
        <v>39831</v>
      </c>
      <c r="E4476" t="s">
        <v>36018</v>
      </c>
      <c r="F4476" t="s">
        <v>39832</v>
      </c>
      <c r="G4476" t="s">
        <v>39833</v>
      </c>
      <c r="H4476" t="s">
        <v>39834</v>
      </c>
      <c r="I4476" t="s">
        <v>12119</v>
      </c>
      <c r="J4476" t="s">
        <v>6631</v>
      </c>
      <c r="K4476" t="s">
        <v>6632</v>
      </c>
      <c r="L4476" t="s">
        <v>105</v>
      </c>
      <c r="M4476" t="s">
        <v>6055</v>
      </c>
      <c r="N4476" t="s">
        <v>8593</v>
      </c>
      <c r="O4476" t="s">
        <v>6633</v>
      </c>
      <c r="P4476" t="s">
        <v>39835</v>
      </c>
      <c r="Q4476" t="s">
        <v>39836</v>
      </c>
      <c r="R4476" t="str">
        <f t="shared" si="138"/>
        <v>寿光</v>
      </c>
      <c r="S4476" t="str">
        <f t="shared" si="139"/>
        <v>0108</v>
      </c>
    </row>
    <row r="4477" spans="1:19">
      <c r="A4477" t="s">
        <v>39837</v>
      </c>
      <c r="B4477" t="s">
        <v>39838</v>
      </c>
      <c r="C4477" t="s">
        <v>49</v>
      </c>
      <c r="D4477" t="s">
        <v>39839</v>
      </c>
      <c r="E4477" t="s">
        <v>38345</v>
      </c>
      <c r="F4477" t="s">
        <v>39840</v>
      </c>
      <c r="G4477" t="s">
        <v>39841</v>
      </c>
      <c r="H4477" t="s">
        <v>39842</v>
      </c>
      <c r="I4477" t="s">
        <v>12119</v>
      </c>
      <c r="J4477" t="s">
        <v>5647</v>
      </c>
      <c r="K4477" t="s">
        <v>5648</v>
      </c>
      <c r="L4477" t="s">
        <v>95</v>
      </c>
      <c r="M4477" t="s">
        <v>5649</v>
      </c>
      <c r="O4477" t="s">
        <v>5650</v>
      </c>
      <c r="P4477" t="s">
        <v>39843</v>
      </c>
      <c r="Q4477" t="s">
        <v>39844</v>
      </c>
      <c r="R4477" t="str">
        <f t="shared" si="138"/>
        <v>安丘</v>
      </c>
      <c r="S4477" t="str">
        <f t="shared" si="139"/>
        <v>0108</v>
      </c>
    </row>
    <row r="4478" spans="1:19">
      <c r="A4478" t="s">
        <v>39845</v>
      </c>
      <c r="B4478" t="s">
        <v>39846</v>
      </c>
      <c r="C4478" t="s">
        <v>49</v>
      </c>
      <c r="D4478" t="s">
        <v>39847</v>
      </c>
      <c r="E4478" t="s">
        <v>36010</v>
      </c>
      <c r="F4478" t="s">
        <v>39848</v>
      </c>
      <c r="G4478" t="s">
        <v>39849</v>
      </c>
      <c r="H4478" t="s">
        <v>39850</v>
      </c>
      <c r="I4478" t="s">
        <v>5835</v>
      </c>
      <c r="J4478" t="s">
        <v>13443</v>
      </c>
      <c r="K4478" t="s">
        <v>13444</v>
      </c>
      <c r="L4478" t="s">
        <v>123</v>
      </c>
      <c r="M4478" t="s">
        <v>7210</v>
      </c>
      <c r="N4478" t="s">
        <v>6184</v>
      </c>
      <c r="O4478" t="s">
        <v>13445</v>
      </c>
      <c r="P4478" t="s">
        <v>39851</v>
      </c>
      <c r="Q4478" t="s">
        <v>39852</v>
      </c>
      <c r="R4478" t="str">
        <f t="shared" si="138"/>
        <v>诸城</v>
      </c>
      <c r="S4478" t="str">
        <f t="shared" si="139"/>
        <v>0108</v>
      </c>
    </row>
    <row r="4479" spans="1:19">
      <c r="A4479" t="s">
        <v>39853</v>
      </c>
      <c r="B4479" t="s">
        <v>39854</v>
      </c>
      <c r="C4479" t="s">
        <v>49</v>
      </c>
      <c r="D4479" t="s">
        <v>39855</v>
      </c>
      <c r="E4479" t="s">
        <v>36010</v>
      </c>
      <c r="F4479" t="s">
        <v>39856</v>
      </c>
      <c r="G4479" t="s">
        <v>39857</v>
      </c>
      <c r="H4479" t="s">
        <v>39858</v>
      </c>
      <c r="I4479" t="s">
        <v>4852</v>
      </c>
      <c r="J4479" t="s">
        <v>10999</v>
      </c>
      <c r="K4479" t="s">
        <v>11000</v>
      </c>
      <c r="L4479" t="s">
        <v>237</v>
      </c>
      <c r="M4479" t="s">
        <v>5247</v>
      </c>
      <c r="N4479" t="s">
        <v>4919</v>
      </c>
      <c r="O4479" t="s">
        <v>11001</v>
      </c>
      <c r="P4479" t="s">
        <v>39859</v>
      </c>
      <c r="Q4479" t="s">
        <v>39860</v>
      </c>
      <c r="R4479" t="str">
        <f t="shared" si="138"/>
        <v>潍城</v>
      </c>
      <c r="S4479" t="str">
        <f t="shared" si="139"/>
        <v>0108</v>
      </c>
    </row>
    <row r="4480" spans="1:19">
      <c r="A4480" t="s">
        <v>39861</v>
      </c>
      <c r="B4480" t="s">
        <v>39862</v>
      </c>
      <c r="C4480" t="s">
        <v>49</v>
      </c>
      <c r="D4480" t="s">
        <v>39863</v>
      </c>
      <c r="E4480" t="s">
        <v>38345</v>
      </c>
      <c r="F4480" t="s">
        <v>39864</v>
      </c>
      <c r="G4480" t="s">
        <v>39865</v>
      </c>
      <c r="H4480" t="s">
        <v>32145</v>
      </c>
      <c r="I4480" t="s">
        <v>12119</v>
      </c>
      <c r="J4480" t="s">
        <v>10453</v>
      </c>
      <c r="K4480" t="s">
        <v>10454</v>
      </c>
      <c r="L4480" t="s">
        <v>123</v>
      </c>
      <c r="M4480" t="s">
        <v>4994</v>
      </c>
      <c r="O4480" t="s">
        <v>10455</v>
      </c>
      <c r="P4480" t="s">
        <v>39866</v>
      </c>
      <c r="R4480" t="str">
        <f t="shared" si="138"/>
        <v>诸城</v>
      </c>
      <c r="S4480" t="str">
        <f t="shared" si="139"/>
        <v>0108</v>
      </c>
    </row>
    <row r="4481" spans="1:19">
      <c r="A4481" t="s">
        <v>39867</v>
      </c>
      <c r="B4481" t="s">
        <v>39868</v>
      </c>
      <c r="C4481" t="s">
        <v>49</v>
      </c>
      <c r="D4481" t="s">
        <v>39869</v>
      </c>
      <c r="E4481" t="s">
        <v>38345</v>
      </c>
      <c r="F4481" t="s">
        <v>39870</v>
      </c>
      <c r="G4481" t="s">
        <v>39871</v>
      </c>
      <c r="H4481" t="s">
        <v>39872</v>
      </c>
      <c r="I4481" t="s">
        <v>12119</v>
      </c>
      <c r="J4481" t="s">
        <v>7529</v>
      </c>
      <c r="K4481" t="s">
        <v>7530</v>
      </c>
      <c r="L4481" t="s">
        <v>50</v>
      </c>
      <c r="M4481" t="s">
        <v>6624</v>
      </c>
      <c r="O4481" t="s">
        <v>7531</v>
      </c>
      <c r="P4481" t="s">
        <v>39873</v>
      </c>
      <c r="R4481" t="str">
        <f t="shared" ref="R4481:R4544" si="140">IF(OR(LEFT(L4481,2)="高新"),"奎文",IF(LEFT(L4481,2)="峡山","坊子",IF(LEFT(L4481,2)="滨海","寒亭",LEFT(L4481,2))))</f>
        <v>青州</v>
      </c>
      <c r="S4481" t="str">
        <f t="shared" ref="S4481:S4544" si="141">TEXT(B4481,"mmdd")</f>
        <v>0108</v>
      </c>
    </row>
    <row r="4482" spans="1:19">
      <c r="A4482" t="s">
        <v>39874</v>
      </c>
      <c r="B4482" t="s">
        <v>39875</v>
      </c>
      <c r="C4482" t="s">
        <v>49</v>
      </c>
      <c r="D4482" t="s">
        <v>39876</v>
      </c>
      <c r="E4482" t="s">
        <v>38345</v>
      </c>
      <c r="F4482" t="s">
        <v>39877</v>
      </c>
      <c r="G4482" t="s">
        <v>39878</v>
      </c>
      <c r="H4482" t="s">
        <v>39879</v>
      </c>
      <c r="I4482" t="s">
        <v>12119</v>
      </c>
      <c r="J4482" t="s">
        <v>5155</v>
      </c>
      <c r="K4482" t="s">
        <v>5156</v>
      </c>
      <c r="L4482" t="s">
        <v>237</v>
      </c>
      <c r="M4482" t="s">
        <v>4971</v>
      </c>
      <c r="N4482" t="s">
        <v>5421</v>
      </c>
      <c r="O4482" t="s">
        <v>5157</v>
      </c>
      <c r="P4482" t="s">
        <v>39880</v>
      </c>
      <c r="R4482" t="str">
        <f t="shared" si="140"/>
        <v>潍城</v>
      </c>
      <c r="S4482" t="str">
        <f t="shared" si="141"/>
        <v>0108</v>
      </c>
    </row>
    <row r="4483" spans="1:19">
      <c r="A4483" t="s">
        <v>39881</v>
      </c>
      <c r="B4483" t="s">
        <v>39882</v>
      </c>
      <c r="C4483" t="s">
        <v>49</v>
      </c>
      <c r="D4483" t="s">
        <v>39883</v>
      </c>
      <c r="E4483" t="s">
        <v>38336</v>
      </c>
      <c r="F4483" t="s">
        <v>39884</v>
      </c>
      <c r="G4483" t="s">
        <v>39885</v>
      </c>
      <c r="H4483" t="s">
        <v>39886</v>
      </c>
      <c r="I4483" t="s">
        <v>4785</v>
      </c>
      <c r="J4483" t="s">
        <v>5374</v>
      </c>
      <c r="K4483" t="s">
        <v>5375</v>
      </c>
      <c r="L4483" t="s">
        <v>105</v>
      </c>
      <c r="M4483" t="s">
        <v>5376</v>
      </c>
      <c r="O4483" t="s">
        <v>5377</v>
      </c>
      <c r="P4483" t="s">
        <v>39887</v>
      </c>
      <c r="Q4483" t="s">
        <v>39888</v>
      </c>
      <c r="R4483" t="str">
        <f t="shared" si="140"/>
        <v>寿光</v>
      </c>
      <c r="S4483" t="str">
        <f t="shared" si="141"/>
        <v>0108</v>
      </c>
    </row>
    <row r="4484" spans="1:19">
      <c r="A4484" t="s">
        <v>39889</v>
      </c>
      <c r="B4484" t="s">
        <v>39890</v>
      </c>
      <c r="C4484" t="s">
        <v>49</v>
      </c>
      <c r="D4484" t="s">
        <v>39891</v>
      </c>
      <c r="E4484" t="s">
        <v>38336</v>
      </c>
      <c r="F4484" t="s">
        <v>39892</v>
      </c>
      <c r="G4484" t="s">
        <v>39893</v>
      </c>
      <c r="H4484" t="s">
        <v>39894</v>
      </c>
      <c r="I4484" t="s">
        <v>4852</v>
      </c>
      <c r="J4484" t="s">
        <v>17116</v>
      </c>
      <c r="K4484" t="s">
        <v>17117</v>
      </c>
      <c r="L4484" t="s">
        <v>237</v>
      </c>
      <c r="M4484" t="s">
        <v>4788</v>
      </c>
      <c r="N4484" t="s">
        <v>7912</v>
      </c>
      <c r="O4484" t="s">
        <v>17118</v>
      </c>
      <c r="P4484" t="s">
        <v>39895</v>
      </c>
      <c r="Q4484" t="s">
        <v>39896</v>
      </c>
      <c r="R4484" t="str">
        <f t="shared" si="140"/>
        <v>潍城</v>
      </c>
      <c r="S4484" t="str">
        <f t="shared" si="141"/>
        <v>0108</v>
      </c>
    </row>
    <row r="4485" spans="1:19">
      <c r="A4485" t="s">
        <v>39897</v>
      </c>
      <c r="B4485" t="s">
        <v>39898</v>
      </c>
      <c r="C4485" t="s">
        <v>49</v>
      </c>
      <c r="D4485" t="s">
        <v>39899</v>
      </c>
      <c r="E4485" t="s">
        <v>36010</v>
      </c>
      <c r="F4485" t="s">
        <v>39900</v>
      </c>
      <c r="G4485" t="s">
        <v>39901</v>
      </c>
      <c r="H4485" t="s">
        <v>39902</v>
      </c>
      <c r="I4485" t="s">
        <v>5184</v>
      </c>
      <c r="J4485" t="s">
        <v>15469</v>
      </c>
      <c r="K4485" t="s">
        <v>15470</v>
      </c>
      <c r="L4485" t="s">
        <v>50</v>
      </c>
      <c r="M4485" t="s">
        <v>5236</v>
      </c>
      <c r="N4485" t="s">
        <v>4983</v>
      </c>
      <c r="O4485" t="s">
        <v>15471</v>
      </c>
      <c r="P4485" t="s">
        <v>39903</v>
      </c>
      <c r="Q4485" t="s">
        <v>39904</v>
      </c>
      <c r="R4485" t="str">
        <f t="shared" si="140"/>
        <v>青州</v>
      </c>
      <c r="S4485" t="str">
        <f t="shared" si="141"/>
        <v>0108</v>
      </c>
    </row>
    <row r="4486" spans="1:19">
      <c r="A4486" t="s">
        <v>39905</v>
      </c>
      <c r="B4486" t="s">
        <v>39906</v>
      </c>
      <c r="C4486" t="s">
        <v>49</v>
      </c>
      <c r="D4486" t="s">
        <v>39907</v>
      </c>
      <c r="E4486" t="s">
        <v>38345</v>
      </c>
      <c r="F4486" t="s">
        <v>39908</v>
      </c>
      <c r="G4486" t="s">
        <v>39909</v>
      </c>
      <c r="H4486" t="s">
        <v>39910</v>
      </c>
      <c r="I4486" t="s">
        <v>12119</v>
      </c>
      <c r="J4486" t="s">
        <v>6172</v>
      </c>
      <c r="K4486" t="s">
        <v>6173</v>
      </c>
      <c r="L4486" t="s">
        <v>95</v>
      </c>
      <c r="M4486" t="s">
        <v>5042</v>
      </c>
      <c r="O4486" t="s">
        <v>6175</v>
      </c>
      <c r="P4486" t="s">
        <v>39911</v>
      </c>
      <c r="R4486" t="str">
        <f t="shared" si="140"/>
        <v>安丘</v>
      </c>
      <c r="S4486" t="str">
        <f t="shared" si="141"/>
        <v>0108</v>
      </c>
    </row>
    <row r="4487" spans="1:19">
      <c r="A4487" t="s">
        <v>39912</v>
      </c>
      <c r="B4487" t="s">
        <v>39913</v>
      </c>
      <c r="C4487" t="s">
        <v>49</v>
      </c>
      <c r="D4487" t="s">
        <v>39914</v>
      </c>
      <c r="E4487" t="s">
        <v>36010</v>
      </c>
      <c r="F4487" t="s">
        <v>39915</v>
      </c>
      <c r="G4487" t="s">
        <v>39916</v>
      </c>
      <c r="H4487" t="s">
        <v>39917</v>
      </c>
      <c r="I4487" t="s">
        <v>4785</v>
      </c>
      <c r="J4487" t="s">
        <v>8069</v>
      </c>
      <c r="K4487" t="s">
        <v>8070</v>
      </c>
      <c r="L4487" t="s">
        <v>95</v>
      </c>
      <c r="M4487" t="s">
        <v>8071</v>
      </c>
      <c r="N4487" t="s">
        <v>4789</v>
      </c>
      <c r="O4487" t="s">
        <v>8073</v>
      </c>
      <c r="P4487" t="s">
        <v>39918</v>
      </c>
      <c r="R4487" t="str">
        <f t="shared" si="140"/>
        <v>安丘</v>
      </c>
      <c r="S4487" t="str">
        <f t="shared" si="141"/>
        <v>0108</v>
      </c>
    </row>
    <row r="4488" spans="1:19">
      <c r="A4488" t="s">
        <v>39919</v>
      </c>
      <c r="B4488" t="s">
        <v>39920</v>
      </c>
      <c r="C4488" t="s">
        <v>49</v>
      </c>
      <c r="D4488" t="s">
        <v>39921</v>
      </c>
      <c r="E4488" t="s">
        <v>38345</v>
      </c>
      <c r="F4488" t="s">
        <v>39922</v>
      </c>
      <c r="G4488" t="s">
        <v>39923</v>
      </c>
      <c r="H4488" t="s">
        <v>39924</v>
      </c>
      <c r="I4488" t="s">
        <v>12119</v>
      </c>
      <c r="J4488" t="s">
        <v>15246</v>
      </c>
      <c r="K4488" t="s">
        <v>15247</v>
      </c>
      <c r="L4488" t="s">
        <v>1136</v>
      </c>
      <c r="M4488" t="s">
        <v>5210</v>
      </c>
      <c r="N4488" t="s">
        <v>4789</v>
      </c>
      <c r="O4488" t="s">
        <v>15248</v>
      </c>
      <c r="P4488" t="s">
        <v>39872</v>
      </c>
      <c r="Q4488" t="s">
        <v>39925</v>
      </c>
      <c r="R4488" t="str">
        <f t="shared" si="140"/>
        <v>昌乐</v>
      </c>
      <c r="S4488" t="str">
        <f t="shared" si="141"/>
        <v>0108</v>
      </c>
    </row>
    <row r="4489" spans="1:19">
      <c r="A4489" t="s">
        <v>39926</v>
      </c>
      <c r="B4489" t="s">
        <v>39927</v>
      </c>
      <c r="C4489" t="s">
        <v>49</v>
      </c>
      <c r="D4489" t="s">
        <v>39928</v>
      </c>
      <c r="E4489" t="s">
        <v>36010</v>
      </c>
      <c r="F4489" t="s">
        <v>39929</v>
      </c>
      <c r="G4489" t="s">
        <v>39930</v>
      </c>
      <c r="H4489" t="s">
        <v>39931</v>
      </c>
      <c r="I4489" t="s">
        <v>4828</v>
      </c>
      <c r="J4489" t="s">
        <v>7296</v>
      </c>
      <c r="K4489" t="s">
        <v>7297</v>
      </c>
      <c r="L4489" t="s">
        <v>123</v>
      </c>
      <c r="M4489" t="s">
        <v>5854</v>
      </c>
      <c r="N4489" t="s">
        <v>5211</v>
      </c>
      <c r="O4489" t="s">
        <v>7298</v>
      </c>
      <c r="P4489" t="s">
        <v>39932</v>
      </c>
      <c r="Q4489" t="s">
        <v>39933</v>
      </c>
      <c r="R4489" t="str">
        <f t="shared" si="140"/>
        <v>诸城</v>
      </c>
      <c r="S4489" t="str">
        <f t="shared" si="141"/>
        <v>0108</v>
      </c>
    </row>
    <row r="4490" spans="1:19">
      <c r="A4490" t="s">
        <v>39934</v>
      </c>
      <c r="B4490" t="s">
        <v>39935</v>
      </c>
      <c r="C4490" t="s">
        <v>49</v>
      </c>
      <c r="D4490" t="s">
        <v>39936</v>
      </c>
      <c r="E4490" t="s">
        <v>38336</v>
      </c>
      <c r="F4490" t="s">
        <v>39937</v>
      </c>
      <c r="G4490" t="s">
        <v>39938</v>
      </c>
      <c r="H4490" t="s">
        <v>39939</v>
      </c>
      <c r="I4490" t="s">
        <v>4852</v>
      </c>
      <c r="J4490" t="s">
        <v>15385</v>
      </c>
      <c r="K4490" t="s">
        <v>15386</v>
      </c>
      <c r="L4490" t="s">
        <v>123</v>
      </c>
      <c r="M4490" t="s">
        <v>4932</v>
      </c>
      <c r="N4490" t="s">
        <v>5296</v>
      </c>
      <c r="O4490" t="s">
        <v>15387</v>
      </c>
      <c r="P4490" t="s">
        <v>39940</v>
      </c>
      <c r="Q4490" t="s">
        <v>39941</v>
      </c>
      <c r="R4490" t="str">
        <f t="shared" si="140"/>
        <v>诸城</v>
      </c>
      <c r="S4490" t="str">
        <f t="shared" si="141"/>
        <v>0108</v>
      </c>
    </row>
    <row r="4491" spans="1:19">
      <c r="A4491" t="s">
        <v>39942</v>
      </c>
      <c r="B4491" t="s">
        <v>39943</v>
      </c>
      <c r="C4491" t="s">
        <v>49</v>
      </c>
      <c r="D4491" t="s">
        <v>39944</v>
      </c>
      <c r="E4491" t="s">
        <v>38345</v>
      </c>
      <c r="F4491" t="s">
        <v>39945</v>
      </c>
      <c r="G4491" t="s">
        <v>39946</v>
      </c>
      <c r="H4491" t="s">
        <v>39947</v>
      </c>
      <c r="I4491" t="s">
        <v>12119</v>
      </c>
      <c r="J4491" t="s">
        <v>6172</v>
      </c>
      <c r="K4491" t="s">
        <v>6173</v>
      </c>
      <c r="L4491" t="s">
        <v>95</v>
      </c>
      <c r="M4491" t="s">
        <v>5042</v>
      </c>
      <c r="N4491" t="s">
        <v>5112</v>
      </c>
      <c r="O4491" t="s">
        <v>6175</v>
      </c>
      <c r="P4491" t="s">
        <v>39948</v>
      </c>
      <c r="Q4491" t="s">
        <v>39949</v>
      </c>
      <c r="R4491" t="str">
        <f t="shared" si="140"/>
        <v>安丘</v>
      </c>
      <c r="S4491" t="str">
        <f t="shared" si="141"/>
        <v>0108</v>
      </c>
    </row>
    <row r="4492" spans="1:19">
      <c r="A4492" t="s">
        <v>39950</v>
      </c>
      <c r="B4492" t="s">
        <v>39951</v>
      </c>
      <c r="C4492" t="s">
        <v>49</v>
      </c>
      <c r="D4492" t="s">
        <v>39952</v>
      </c>
      <c r="E4492" t="s">
        <v>36018</v>
      </c>
      <c r="F4492" t="s">
        <v>39953</v>
      </c>
      <c r="G4492" t="s">
        <v>39954</v>
      </c>
      <c r="H4492" t="s">
        <v>39955</v>
      </c>
      <c r="I4492" t="s">
        <v>12119</v>
      </c>
      <c r="J4492" t="s">
        <v>6031</v>
      </c>
      <c r="K4492" t="s">
        <v>6032</v>
      </c>
      <c r="L4492" t="s">
        <v>262</v>
      </c>
      <c r="M4492" t="s">
        <v>6033</v>
      </c>
      <c r="N4492" t="s">
        <v>5421</v>
      </c>
      <c r="O4492" t="s">
        <v>6034</v>
      </c>
      <c r="Q4492" t="s">
        <v>39956</v>
      </c>
      <c r="R4492" t="str">
        <f t="shared" si="140"/>
        <v>寒亭</v>
      </c>
      <c r="S4492" t="str">
        <f t="shared" si="141"/>
        <v>0108</v>
      </c>
    </row>
    <row r="4493" spans="1:19">
      <c r="A4493" t="s">
        <v>39957</v>
      </c>
      <c r="B4493" t="s">
        <v>39958</v>
      </c>
      <c r="C4493" t="s">
        <v>49</v>
      </c>
      <c r="D4493" t="s">
        <v>39959</v>
      </c>
      <c r="E4493" t="s">
        <v>36018</v>
      </c>
      <c r="F4493" t="s">
        <v>39960</v>
      </c>
      <c r="G4493" t="s">
        <v>39961</v>
      </c>
      <c r="H4493" t="s">
        <v>39962</v>
      </c>
      <c r="I4493" t="s">
        <v>12119</v>
      </c>
      <c r="J4493" t="s">
        <v>6020</v>
      </c>
      <c r="K4493" t="s">
        <v>6021</v>
      </c>
      <c r="L4493" t="s">
        <v>123</v>
      </c>
      <c r="M4493" t="s">
        <v>6022</v>
      </c>
      <c r="N4493" t="s">
        <v>5421</v>
      </c>
      <c r="O4493" t="s">
        <v>6023</v>
      </c>
      <c r="P4493" t="s">
        <v>39963</v>
      </c>
      <c r="R4493" t="str">
        <f t="shared" si="140"/>
        <v>诸城</v>
      </c>
      <c r="S4493" t="str">
        <f t="shared" si="141"/>
        <v>0108</v>
      </c>
    </row>
    <row r="4494" spans="1:19">
      <c r="A4494" t="s">
        <v>39964</v>
      </c>
      <c r="B4494" t="s">
        <v>39965</v>
      </c>
      <c r="C4494" t="s">
        <v>49</v>
      </c>
      <c r="D4494" t="s">
        <v>39966</v>
      </c>
      <c r="E4494" t="s">
        <v>38361</v>
      </c>
      <c r="F4494" t="s">
        <v>39967</v>
      </c>
      <c r="G4494" t="s">
        <v>39968</v>
      </c>
      <c r="H4494" t="s">
        <v>39969</v>
      </c>
      <c r="I4494" t="s">
        <v>12119</v>
      </c>
      <c r="J4494" t="s">
        <v>4992</v>
      </c>
      <c r="K4494" t="s">
        <v>4993</v>
      </c>
      <c r="L4494" t="s">
        <v>123</v>
      </c>
      <c r="M4494" t="s">
        <v>4994</v>
      </c>
      <c r="N4494" t="s">
        <v>4817</v>
      </c>
      <c r="O4494" t="s">
        <v>4995</v>
      </c>
      <c r="P4494" t="s">
        <v>39970</v>
      </c>
      <c r="R4494" t="str">
        <f t="shared" si="140"/>
        <v>诸城</v>
      </c>
      <c r="S4494" t="str">
        <f t="shared" si="141"/>
        <v>0108</v>
      </c>
    </row>
    <row r="4495" spans="1:19">
      <c r="A4495" t="s">
        <v>39971</v>
      </c>
      <c r="B4495" t="s">
        <v>39972</v>
      </c>
      <c r="C4495" t="s">
        <v>49</v>
      </c>
      <c r="D4495" t="s">
        <v>39973</v>
      </c>
      <c r="E4495" t="s">
        <v>39974</v>
      </c>
      <c r="F4495" t="s">
        <v>39975</v>
      </c>
      <c r="G4495" t="s">
        <v>39976</v>
      </c>
      <c r="H4495" t="s">
        <v>39977</v>
      </c>
      <c r="I4495" t="s">
        <v>12119</v>
      </c>
      <c r="J4495" t="s">
        <v>5743</v>
      </c>
      <c r="K4495" t="s">
        <v>5744</v>
      </c>
      <c r="L4495" t="s">
        <v>375</v>
      </c>
      <c r="M4495" t="s">
        <v>5745</v>
      </c>
      <c r="N4495" t="s">
        <v>5056</v>
      </c>
      <c r="O4495" t="s">
        <v>5746</v>
      </c>
      <c r="P4495" t="s">
        <v>39978</v>
      </c>
      <c r="Q4495" t="s">
        <v>39979</v>
      </c>
      <c r="R4495" t="str">
        <f t="shared" si="140"/>
        <v>昌邑</v>
      </c>
      <c r="S4495" t="str">
        <f t="shared" si="141"/>
        <v>0108</v>
      </c>
    </row>
    <row r="4496" spans="1:19">
      <c r="A4496" t="s">
        <v>39980</v>
      </c>
      <c r="B4496" t="s">
        <v>39981</v>
      </c>
      <c r="C4496" t="s">
        <v>49</v>
      </c>
      <c r="D4496" t="s">
        <v>39982</v>
      </c>
      <c r="E4496" t="s">
        <v>38550</v>
      </c>
      <c r="F4496" t="s">
        <v>39983</v>
      </c>
      <c r="G4496" t="s">
        <v>39984</v>
      </c>
      <c r="H4496" t="s">
        <v>39985</v>
      </c>
      <c r="I4496" t="s">
        <v>12119</v>
      </c>
      <c r="J4496" t="s">
        <v>7689</v>
      </c>
      <c r="K4496" t="s">
        <v>7690</v>
      </c>
      <c r="L4496" t="s">
        <v>60</v>
      </c>
      <c r="M4496" t="s">
        <v>5999</v>
      </c>
      <c r="N4496" t="s">
        <v>4869</v>
      </c>
      <c r="O4496" t="s">
        <v>7691</v>
      </c>
      <c r="P4496" t="s">
        <v>39986</v>
      </c>
      <c r="Q4496" t="s">
        <v>39987</v>
      </c>
      <c r="R4496" t="str">
        <f t="shared" si="140"/>
        <v>奎文</v>
      </c>
      <c r="S4496" t="str">
        <f t="shared" si="141"/>
        <v>0108</v>
      </c>
    </row>
    <row r="4497" spans="1:19">
      <c r="A4497" t="s">
        <v>39988</v>
      </c>
      <c r="B4497" t="s">
        <v>39989</v>
      </c>
      <c r="C4497" t="s">
        <v>49</v>
      </c>
      <c r="D4497" t="s">
        <v>39990</v>
      </c>
      <c r="E4497" t="s">
        <v>39974</v>
      </c>
      <c r="F4497" t="s">
        <v>39991</v>
      </c>
      <c r="G4497" t="s">
        <v>39992</v>
      </c>
      <c r="H4497" t="s">
        <v>39993</v>
      </c>
      <c r="I4497" t="s">
        <v>12119</v>
      </c>
      <c r="J4497" t="s">
        <v>16151</v>
      </c>
      <c r="K4497" t="s">
        <v>16152</v>
      </c>
      <c r="L4497" t="s">
        <v>148</v>
      </c>
      <c r="M4497" t="s">
        <v>6391</v>
      </c>
      <c r="N4497" t="s">
        <v>5112</v>
      </c>
      <c r="O4497" t="s">
        <v>16153</v>
      </c>
      <c r="P4497" t="s">
        <v>39994</v>
      </c>
      <c r="R4497" t="str">
        <f t="shared" si="140"/>
        <v>寒亭</v>
      </c>
      <c r="S4497" t="str">
        <f t="shared" si="141"/>
        <v>0108</v>
      </c>
    </row>
    <row r="4498" spans="1:19">
      <c r="A4498" t="s">
        <v>39995</v>
      </c>
      <c r="B4498" t="s">
        <v>39996</v>
      </c>
      <c r="C4498" t="s">
        <v>49</v>
      </c>
      <c r="D4498" t="s">
        <v>39997</v>
      </c>
      <c r="E4498" t="s">
        <v>38345</v>
      </c>
      <c r="F4498" t="s">
        <v>39998</v>
      </c>
      <c r="G4498" t="s">
        <v>39999</v>
      </c>
      <c r="H4498" t="s">
        <v>40000</v>
      </c>
      <c r="I4498" t="s">
        <v>5052</v>
      </c>
      <c r="J4498" t="s">
        <v>13873</v>
      </c>
      <c r="K4498" t="s">
        <v>13874</v>
      </c>
      <c r="L4498" t="s">
        <v>105</v>
      </c>
      <c r="M4498" t="s">
        <v>5133</v>
      </c>
      <c r="O4498" t="s">
        <v>13875</v>
      </c>
      <c r="P4498" t="s">
        <v>40001</v>
      </c>
      <c r="Q4498" t="s">
        <v>40002</v>
      </c>
      <c r="R4498" t="str">
        <f t="shared" si="140"/>
        <v>寿光</v>
      </c>
      <c r="S4498" t="str">
        <f t="shared" si="141"/>
        <v>0108</v>
      </c>
    </row>
    <row r="4499" spans="1:19">
      <c r="A4499" t="s">
        <v>40003</v>
      </c>
      <c r="B4499" t="s">
        <v>40004</v>
      </c>
      <c r="C4499" t="s">
        <v>49</v>
      </c>
      <c r="D4499" t="s">
        <v>40005</v>
      </c>
      <c r="E4499" t="s">
        <v>36010</v>
      </c>
      <c r="F4499" t="s">
        <v>40006</v>
      </c>
      <c r="G4499" t="s">
        <v>40007</v>
      </c>
      <c r="H4499" t="s">
        <v>40008</v>
      </c>
      <c r="I4499" t="s">
        <v>4813</v>
      </c>
      <c r="J4499" t="s">
        <v>6401</v>
      </c>
      <c r="K4499" t="s">
        <v>6402</v>
      </c>
      <c r="L4499" t="s">
        <v>105</v>
      </c>
      <c r="M4499" t="s">
        <v>5224</v>
      </c>
      <c r="N4499" t="s">
        <v>5699</v>
      </c>
      <c r="O4499" t="s">
        <v>6403</v>
      </c>
      <c r="P4499" t="s">
        <v>40009</v>
      </c>
      <c r="Q4499" t="s">
        <v>40010</v>
      </c>
      <c r="R4499" t="str">
        <f t="shared" si="140"/>
        <v>寿光</v>
      </c>
      <c r="S4499" t="str">
        <f t="shared" si="141"/>
        <v>0108</v>
      </c>
    </row>
    <row r="4500" spans="1:19">
      <c r="A4500" t="s">
        <v>40011</v>
      </c>
      <c r="B4500" t="s">
        <v>40012</v>
      </c>
      <c r="C4500" t="s">
        <v>49</v>
      </c>
      <c r="D4500" t="s">
        <v>40013</v>
      </c>
      <c r="E4500" t="s">
        <v>38345</v>
      </c>
      <c r="F4500" t="s">
        <v>40014</v>
      </c>
      <c r="G4500" t="s">
        <v>40015</v>
      </c>
      <c r="H4500" t="s">
        <v>40016</v>
      </c>
      <c r="I4500" t="s">
        <v>12119</v>
      </c>
      <c r="J4500" t="s">
        <v>6295</v>
      </c>
      <c r="K4500" t="s">
        <v>6296</v>
      </c>
      <c r="L4500" t="s">
        <v>86</v>
      </c>
      <c r="M4500" t="s">
        <v>6297</v>
      </c>
      <c r="O4500" t="s">
        <v>6298</v>
      </c>
      <c r="P4500" t="s">
        <v>40017</v>
      </c>
      <c r="Q4500" t="s">
        <v>40018</v>
      </c>
      <c r="R4500" t="str">
        <f t="shared" si="140"/>
        <v>坊子</v>
      </c>
      <c r="S4500" t="str">
        <f t="shared" si="141"/>
        <v>0108</v>
      </c>
    </row>
    <row r="4501" spans="1:19">
      <c r="A4501" t="s">
        <v>40019</v>
      </c>
      <c r="B4501" t="s">
        <v>40020</v>
      </c>
      <c r="C4501" t="s">
        <v>49</v>
      </c>
      <c r="D4501" t="s">
        <v>40021</v>
      </c>
      <c r="E4501" t="s">
        <v>40022</v>
      </c>
      <c r="F4501" t="s">
        <v>40023</v>
      </c>
      <c r="G4501" t="s">
        <v>40024</v>
      </c>
      <c r="H4501" t="s">
        <v>40025</v>
      </c>
      <c r="I4501" t="s">
        <v>4785</v>
      </c>
      <c r="J4501" t="s">
        <v>5374</v>
      </c>
      <c r="K4501" t="s">
        <v>5375</v>
      </c>
      <c r="L4501" t="s">
        <v>105</v>
      </c>
      <c r="M4501" t="s">
        <v>5376</v>
      </c>
      <c r="N4501" t="s">
        <v>5056</v>
      </c>
      <c r="O4501" t="s">
        <v>5377</v>
      </c>
      <c r="P4501" t="s">
        <v>40026</v>
      </c>
      <c r="R4501" t="str">
        <f t="shared" si="140"/>
        <v>寿光</v>
      </c>
      <c r="S4501" t="str">
        <f t="shared" si="141"/>
        <v>0108</v>
      </c>
    </row>
    <row r="4502" spans="1:19">
      <c r="A4502" t="s">
        <v>40027</v>
      </c>
      <c r="B4502" t="s">
        <v>40028</v>
      </c>
      <c r="C4502" t="s">
        <v>49</v>
      </c>
      <c r="D4502" t="s">
        <v>40029</v>
      </c>
      <c r="E4502" t="s">
        <v>40030</v>
      </c>
      <c r="F4502" t="s">
        <v>40031</v>
      </c>
      <c r="G4502" t="s">
        <v>40032</v>
      </c>
      <c r="H4502" t="s">
        <v>40033</v>
      </c>
      <c r="I4502" t="s">
        <v>4785</v>
      </c>
      <c r="J4502" t="s">
        <v>8252</v>
      </c>
      <c r="K4502" t="s">
        <v>8253</v>
      </c>
      <c r="L4502" t="s">
        <v>105</v>
      </c>
      <c r="M4502" t="s">
        <v>5176</v>
      </c>
      <c r="N4502" t="s">
        <v>21047</v>
      </c>
      <c r="O4502" t="s">
        <v>8254</v>
      </c>
      <c r="P4502" t="s">
        <v>40034</v>
      </c>
      <c r="Q4502" t="s">
        <v>40035</v>
      </c>
      <c r="R4502" t="str">
        <f t="shared" si="140"/>
        <v>寿光</v>
      </c>
      <c r="S4502" t="str">
        <f t="shared" si="141"/>
        <v>0108</v>
      </c>
    </row>
    <row r="4503" spans="1:19">
      <c r="A4503" t="s">
        <v>40036</v>
      </c>
      <c r="B4503" t="s">
        <v>40037</v>
      </c>
      <c r="C4503" t="s">
        <v>49</v>
      </c>
      <c r="D4503" t="s">
        <v>40038</v>
      </c>
      <c r="E4503" t="s">
        <v>38345</v>
      </c>
      <c r="F4503" t="s">
        <v>40039</v>
      </c>
      <c r="G4503" t="s">
        <v>40040</v>
      </c>
      <c r="H4503" t="s">
        <v>40041</v>
      </c>
      <c r="I4503" t="s">
        <v>12119</v>
      </c>
      <c r="J4503" t="s">
        <v>7502</v>
      </c>
      <c r="K4503" t="s">
        <v>7503</v>
      </c>
      <c r="L4503" t="s">
        <v>237</v>
      </c>
      <c r="M4503" t="s">
        <v>4971</v>
      </c>
      <c r="O4503" t="s">
        <v>7505</v>
      </c>
      <c r="P4503" t="s">
        <v>40042</v>
      </c>
      <c r="Q4503" t="s">
        <v>40043</v>
      </c>
      <c r="R4503" t="str">
        <f t="shared" si="140"/>
        <v>潍城</v>
      </c>
      <c r="S4503" t="str">
        <f t="shared" si="141"/>
        <v>0108</v>
      </c>
    </row>
    <row r="4504" spans="1:19">
      <c r="A4504" t="s">
        <v>40044</v>
      </c>
      <c r="B4504" t="s">
        <v>40045</v>
      </c>
      <c r="C4504" t="s">
        <v>49</v>
      </c>
      <c r="D4504" t="s">
        <v>40046</v>
      </c>
      <c r="E4504" t="s">
        <v>38345</v>
      </c>
      <c r="F4504" t="s">
        <v>40047</v>
      </c>
      <c r="G4504" t="s">
        <v>40048</v>
      </c>
      <c r="H4504" t="s">
        <v>40049</v>
      </c>
      <c r="I4504" t="s">
        <v>5822</v>
      </c>
      <c r="J4504" t="s">
        <v>6389</v>
      </c>
      <c r="K4504" t="s">
        <v>6390</v>
      </c>
      <c r="L4504" t="s">
        <v>148</v>
      </c>
      <c r="M4504" t="s">
        <v>6391</v>
      </c>
      <c r="O4504" t="s">
        <v>6392</v>
      </c>
      <c r="P4504" t="s">
        <v>40050</v>
      </c>
      <c r="R4504" t="str">
        <f t="shared" si="140"/>
        <v>寒亭</v>
      </c>
      <c r="S4504" t="str">
        <f t="shared" si="141"/>
        <v>0108</v>
      </c>
    </row>
    <row r="4505" spans="1:19">
      <c r="A4505" t="s">
        <v>40051</v>
      </c>
      <c r="B4505" t="s">
        <v>40052</v>
      </c>
      <c r="C4505" t="s">
        <v>49</v>
      </c>
      <c r="D4505" t="s">
        <v>40053</v>
      </c>
      <c r="E4505" t="s">
        <v>40054</v>
      </c>
      <c r="F4505" t="s">
        <v>40055</v>
      </c>
      <c r="G4505" t="s">
        <v>40056</v>
      </c>
      <c r="H4505" t="s">
        <v>34467</v>
      </c>
      <c r="I4505" t="s">
        <v>4852</v>
      </c>
      <c r="J4505" t="s">
        <v>26129</v>
      </c>
      <c r="K4505" t="s">
        <v>26130</v>
      </c>
      <c r="L4505" t="s">
        <v>1136</v>
      </c>
      <c r="M4505" t="s">
        <v>6413</v>
      </c>
      <c r="N4505" t="s">
        <v>5211</v>
      </c>
      <c r="O4505" t="s">
        <v>26131</v>
      </c>
      <c r="P4505" t="s">
        <v>40057</v>
      </c>
      <c r="R4505" t="str">
        <f t="shared" si="140"/>
        <v>昌乐</v>
      </c>
      <c r="S4505" t="str">
        <f t="shared" si="141"/>
        <v>0108</v>
      </c>
    </row>
    <row r="4506" spans="1:19">
      <c r="A4506" t="s">
        <v>40058</v>
      </c>
      <c r="B4506" t="s">
        <v>40059</v>
      </c>
      <c r="C4506" t="s">
        <v>49</v>
      </c>
      <c r="D4506" t="s">
        <v>40060</v>
      </c>
      <c r="E4506" t="s">
        <v>38345</v>
      </c>
      <c r="F4506" t="s">
        <v>40061</v>
      </c>
      <c r="G4506" t="s">
        <v>40062</v>
      </c>
      <c r="H4506" t="s">
        <v>40063</v>
      </c>
      <c r="I4506" t="s">
        <v>12119</v>
      </c>
      <c r="J4506" t="s">
        <v>5155</v>
      </c>
      <c r="K4506" t="s">
        <v>5156</v>
      </c>
      <c r="L4506" t="s">
        <v>237</v>
      </c>
      <c r="M4506" t="s">
        <v>4971</v>
      </c>
      <c r="N4506" t="s">
        <v>5960</v>
      </c>
      <c r="O4506" t="s">
        <v>5157</v>
      </c>
      <c r="P4506" t="s">
        <v>40064</v>
      </c>
      <c r="Q4506" t="s">
        <v>40065</v>
      </c>
      <c r="R4506" t="str">
        <f t="shared" si="140"/>
        <v>潍城</v>
      </c>
      <c r="S4506" t="str">
        <f t="shared" si="141"/>
        <v>0108</v>
      </c>
    </row>
    <row r="4507" spans="1:19">
      <c r="A4507" t="s">
        <v>40066</v>
      </c>
      <c r="B4507" t="s">
        <v>40067</v>
      </c>
      <c r="C4507" t="s">
        <v>49</v>
      </c>
      <c r="D4507" t="s">
        <v>40068</v>
      </c>
      <c r="E4507" t="s">
        <v>38345</v>
      </c>
      <c r="F4507" t="s">
        <v>40069</v>
      </c>
      <c r="G4507" t="s">
        <v>40070</v>
      </c>
      <c r="H4507" t="s">
        <v>40071</v>
      </c>
      <c r="I4507" t="s">
        <v>4841</v>
      </c>
      <c r="J4507" t="s">
        <v>12489</v>
      </c>
      <c r="K4507" t="s">
        <v>12490</v>
      </c>
      <c r="L4507" t="s">
        <v>60</v>
      </c>
      <c r="M4507" t="s">
        <v>5999</v>
      </c>
      <c r="O4507" t="s">
        <v>12491</v>
      </c>
      <c r="P4507" t="s">
        <v>40072</v>
      </c>
      <c r="Q4507" t="s">
        <v>40073</v>
      </c>
      <c r="R4507" t="str">
        <f t="shared" si="140"/>
        <v>奎文</v>
      </c>
      <c r="S4507" t="str">
        <f t="shared" si="141"/>
        <v>0108</v>
      </c>
    </row>
    <row r="4508" spans="1:19">
      <c r="A4508" t="s">
        <v>40074</v>
      </c>
      <c r="B4508" t="s">
        <v>40075</v>
      </c>
      <c r="C4508" t="s">
        <v>49</v>
      </c>
      <c r="D4508" t="s">
        <v>40076</v>
      </c>
      <c r="E4508" t="s">
        <v>40054</v>
      </c>
      <c r="F4508" t="s">
        <v>40077</v>
      </c>
      <c r="G4508" t="s">
        <v>40078</v>
      </c>
      <c r="H4508" t="s">
        <v>40079</v>
      </c>
      <c r="I4508" t="s">
        <v>4785</v>
      </c>
      <c r="J4508" t="s">
        <v>6631</v>
      </c>
      <c r="K4508" t="s">
        <v>6632</v>
      </c>
      <c r="L4508" t="s">
        <v>105</v>
      </c>
      <c r="M4508" t="s">
        <v>6055</v>
      </c>
      <c r="N4508" t="s">
        <v>8593</v>
      </c>
      <c r="O4508" t="s">
        <v>6633</v>
      </c>
      <c r="P4508" t="s">
        <v>40080</v>
      </c>
      <c r="Q4508" t="s">
        <v>40081</v>
      </c>
      <c r="R4508" t="str">
        <f t="shared" si="140"/>
        <v>寿光</v>
      </c>
      <c r="S4508" t="str">
        <f t="shared" si="141"/>
        <v>0108</v>
      </c>
    </row>
    <row r="4509" spans="1:19">
      <c r="A4509" t="s">
        <v>2042</v>
      </c>
      <c r="B4509" t="s">
        <v>40082</v>
      </c>
      <c r="C4509" t="s">
        <v>49</v>
      </c>
      <c r="D4509" t="s">
        <v>40083</v>
      </c>
      <c r="E4509" t="s">
        <v>38345</v>
      </c>
      <c r="F4509" t="s">
        <v>40084</v>
      </c>
      <c r="G4509" t="s">
        <v>2040</v>
      </c>
      <c r="H4509" t="s">
        <v>40085</v>
      </c>
      <c r="I4509" t="s">
        <v>4828</v>
      </c>
      <c r="J4509" t="s">
        <v>7514</v>
      </c>
      <c r="K4509" t="s">
        <v>7515</v>
      </c>
      <c r="L4509" t="s">
        <v>95</v>
      </c>
      <c r="M4509" t="s">
        <v>5042</v>
      </c>
      <c r="O4509" t="s">
        <v>7516</v>
      </c>
      <c r="P4509" t="s">
        <v>40086</v>
      </c>
      <c r="R4509" t="str">
        <f t="shared" si="140"/>
        <v>安丘</v>
      </c>
      <c r="S4509" t="str">
        <f t="shared" si="141"/>
        <v>0108</v>
      </c>
    </row>
    <row r="4510" spans="1:19">
      <c r="A4510" t="s">
        <v>2050</v>
      </c>
      <c r="B4510" t="s">
        <v>40087</v>
      </c>
      <c r="C4510" t="s">
        <v>49</v>
      </c>
      <c r="D4510" t="s">
        <v>40088</v>
      </c>
      <c r="E4510" t="s">
        <v>38345</v>
      </c>
      <c r="F4510" t="s">
        <v>40089</v>
      </c>
      <c r="G4510" t="s">
        <v>2048</v>
      </c>
      <c r="H4510" t="s">
        <v>40090</v>
      </c>
      <c r="I4510" t="s">
        <v>12119</v>
      </c>
      <c r="J4510" t="s">
        <v>10771</v>
      </c>
      <c r="K4510" t="s">
        <v>10772</v>
      </c>
      <c r="L4510" t="s">
        <v>60</v>
      </c>
      <c r="M4510" t="s">
        <v>5420</v>
      </c>
      <c r="O4510" t="s">
        <v>10773</v>
      </c>
      <c r="P4510" t="s">
        <v>40091</v>
      </c>
      <c r="R4510" t="str">
        <f t="shared" si="140"/>
        <v>奎文</v>
      </c>
      <c r="S4510" t="str">
        <f t="shared" si="141"/>
        <v>0108</v>
      </c>
    </row>
    <row r="4511" spans="1:19">
      <c r="A4511" t="s">
        <v>40092</v>
      </c>
      <c r="B4511" t="s">
        <v>40093</v>
      </c>
      <c r="C4511" t="s">
        <v>49</v>
      </c>
      <c r="D4511" t="s">
        <v>40094</v>
      </c>
      <c r="E4511" t="s">
        <v>38345</v>
      </c>
      <c r="F4511" t="s">
        <v>40095</v>
      </c>
      <c r="G4511" t="s">
        <v>40096</v>
      </c>
      <c r="H4511" t="s">
        <v>40097</v>
      </c>
      <c r="I4511" t="s">
        <v>4813</v>
      </c>
      <c r="J4511" t="s">
        <v>5053</v>
      </c>
      <c r="K4511" t="s">
        <v>5054</v>
      </c>
      <c r="L4511" t="s">
        <v>95</v>
      </c>
      <c r="M4511" t="s">
        <v>5055</v>
      </c>
      <c r="O4511" t="s">
        <v>5057</v>
      </c>
      <c r="P4511" t="s">
        <v>40098</v>
      </c>
      <c r="Q4511" t="s">
        <v>40099</v>
      </c>
      <c r="R4511" t="str">
        <f t="shared" si="140"/>
        <v>安丘</v>
      </c>
      <c r="S4511" t="str">
        <f t="shared" si="141"/>
        <v>0108</v>
      </c>
    </row>
    <row r="4512" spans="1:19">
      <c r="A4512" t="s">
        <v>40100</v>
      </c>
      <c r="B4512" t="s">
        <v>40101</v>
      </c>
      <c r="C4512" t="s">
        <v>49</v>
      </c>
      <c r="D4512" t="s">
        <v>40102</v>
      </c>
      <c r="E4512" t="s">
        <v>36010</v>
      </c>
      <c r="F4512" t="s">
        <v>40103</v>
      </c>
      <c r="G4512" t="s">
        <v>40104</v>
      </c>
      <c r="H4512" t="s">
        <v>40105</v>
      </c>
      <c r="I4512" t="s">
        <v>4813</v>
      </c>
      <c r="J4512" t="s">
        <v>11706</v>
      </c>
      <c r="K4512" t="s">
        <v>11707</v>
      </c>
      <c r="L4512" t="s">
        <v>105</v>
      </c>
      <c r="M4512" t="s">
        <v>5224</v>
      </c>
      <c r="N4512" t="s">
        <v>5112</v>
      </c>
      <c r="O4512" t="s">
        <v>11708</v>
      </c>
      <c r="P4512" t="s">
        <v>40106</v>
      </c>
      <c r="Q4512" t="s">
        <v>40107</v>
      </c>
      <c r="R4512" t="str">
        <f t="shared" si="140"/>
        <v>寿光</v>
      </c>
      <c r="S4512" t="str">
        <f t="shared" si="141"/>
        <v>0108</v>
      </c>
    </row>
    <row r="4513" spans="1:19">
      <c r="A4513" t="s">
        <v>40108</v>
      </c>
      <c r="B4513" t="s">
        <v>40109</v>
      </c>
      <c r="C4513" t="s">
        <v>49</v>
      </c>
      <c r="D4513" t="s">
        <v>40110</v>
      </c>
      <c r="E4513" t="s">
        <v>40111</v>
      </c>
      <c r="F4513" t="s">
        <v>40112</v>
      </c>
      <c r="G4513" t="s">
        <v>40113</v>
      </c>
      <c r="H4513" t="s">
        <v>40033</v>
      </c>
      <c r="I4513" t="s">
        <v>4852</v>
      </c>
      <c r="J4513" t="s">
        <v>6631</v>
      </c>
      <c r="K4513" t="s">
        <v>6632</v>
      </c>
      <c r="L4513" t="s">
        <v>105</v>
      </c>
      <c r="M4513" t="s">
        <v>6055</v>
      </c>
      <c r="N4513" t="s">
        <v>5056</v>
      </c>
      <c r="O4513" t="s">
        <v>6633</v>
      </c>
      <c r="P4513" t="s">
        <v>40114</v>
      </c>
      <c r="Q4513" t="s">
        <v>40115</v>
      </c>
      <c r="R4513" t="str">
        <f t="shared" si="140"/>
        <v>寿光</v>
      </c>
      <c r="S4513" t="str">
        <f t="shared" si="141"/>
        <v>0108</v>
      </c>
    </row>
    <row r="4514" spans="1:19">
      <c r="A4514" t="s">
        <v>40116</v>
      </c>
      <c r="B4514" t="s">
        <v>40117</v>
      </c>
      <c r="C4514" t="s">
        <v>49</v>
      </c>
      <c r="D4514" t="s">
        <v>40118</v>
      </c>
      <c r="E4514" t="s">
        <v>38345</v>
      </c>
      <c r="F4514" t="s">
        <v>40119</v>
      </c>
      <c r="G4514" t="s">
        <v>40120</v>
      </c>
      <c r="H4514" t="s">
        <v>40121</v>
      </c>
      <c r="I4514" t="s">
        <v>12119</v>
      </c>
      <c r="J4514" t="s">
        <v>12559</v>
      </c>
      <c r="K4514" t="s">
        <v>12560</v>
      </c>
      <c r="L4514" t="s">
        <v>50</v>
      </c>
      <c r="M4514" t="s">
        <v>5721</v>
      </c>
      <c r="O4514" t="s">
        <v>12561</v>
      </c>
      <c r="P4514" t="s">
        <v>38654</v>
      </c>
      <c r="R4514" t="str">
        <f t="shared" si="140"/>
        <v>青州</v>
      </c>
      <c r="S4514" t="str">
        <f t="shared" si="141"/>
        <v>0108</v>
      </c>
    </row>
    <row r="4515" spans="1:19">
      <c r="A4515" t="s">
        <v>40122</v>
      </c>
      <c r="B4515" t="s">
        <v>40123</v>
      </c>
      <c r="C4515" t="s">
        <v>49</v>
      </c>
      <c r="D4515" t="s">
        <v>40124</v>
      </c>
      <c r="E4515" t="s">
        <v>36010</v>
      </c>
      <c r="F4515" t="s">
        <v>40125</v>
      </c>
      <c r="G4515" t="s">
        <v>40126</v>
      </c>
      <c r="H4515" t="s">
        <v>40127</v>
      </c>
      <c r="I4515" t="s">
        <v>4955</v>
      </c>
      <c r="J4515" t="s">
        <v>29876</v>
      </c>
      <c r="K4515" t="s">
        <v>29877</v>
      </c>
      <c r="L4515" t="s">
        <v>50</v>
      </c>
      <c r="M4515" t="s">
        <v>5721</v>
      </c>
      <c r="N4515" t="s">
        <v>9962</v>
      </c>
      <c r="O4515" t="s">
        <v>29878</v>
      </c>
      <c r="Q4515" t="s">
        <v>36023</v>
      </c>
      <c r="R4515" t="str">
        <f t="shared" si="140"/>
        <v>青州</v>
      </c>
      <c r="S4515" t="str">
        <f t="shared" si="141"/>
        <v>0108</v>
      </c>
    </row>
    <row r="4516" spans="1:19">
      <c r="A4516" t="s">
        <v>40128</v>
      </c>
      <c r="B4516" t="s">
        <v>40129</v>
      </c>
      <c r="C4516" t="s">
        <v>49</v>
      </c>
      <c r="D4516" t="s">
        <v>40130</v>
      </c>
      <c r="E4516" t="s">
        <v>36010</v>
      </c>
      <c r="F4516" t="s">
        <v>40131</v>
      </c>
      <c r="G4516" t="s">
        <v>40132</v>
      </c>
      <c r="H4516" t="s">
        <v>40133</v>
      </c>
      <c r="I4516" t="s">
        <v>4785</v>
      </c>
      <c r="J4516" t="s">
        <v>7835</v>
      </c>
      <c r="K4516" t="s">
        <v>7836</v>
      </c>
      <c r="L4516" t="s">
        <v>114</v>
      </c>
      <c r="M4516" t="s">
        <v>4918</v>
      </c>
      <c r="N4516" t="s">
        <v>13119</v>
      </c>
      <c r="O4516" t="s">
        <v>7837</v>
      </c>
      <c r="P4516" t="s">
        <v>40134</v>
      </c>
      <c r="R4516" t="str">
        <f t="shared" si="140"/>
        <v>高密</v>
      </c>
      <c r="S4516" t="str">
        <f t="shared" si="141"/>
        <v>0108</v>
      </c>
    </row>
    <row r="4517" spans="1:19">
      <c r="A4517" t="s">
        <v>40135</v>
      </c>
      <c r="B4517" t="s">
        <v>40136</v>
      </c>
      <c r="C4517" t="s">
        <v>49</v>
      </c>
      <c r="D4517" t="s">
        <v>40137</v>
      </c>
      <c r="E4517" t="s">
        <v>40138</v>
      </c>
      <c r="F4517" t="s">
        <v>40139</v>
      </c>
      <c r="G4517" t="s">
        <v>40140</v>
      </c>
      <c r="H4517" t="s">
        <v>40141</v>
      </c>
      <c r="I4517" t="s">
        <v>4852</v>
      </c>
      <c r="J4517" t="s">
        <v>12900</v>
      </c>
      <c r="K4517" t="s">
        <v>12901</v>
      </c>
      <c r="L4517" t="s">
        <v>148</v>
      </c>
      <c r="M4517" t="s">
        <v>5580</v>
      </c>
      <c r="N4517" t="s">
        <v>5939</v>
      </c>
      <c r="O4517" t="s">
        <v>12902</v>
      </c>
      <c r="P4517" t="s">
        <v>40142</v>
      </c>
      <c r="R4517" t="str">
        <f t="shared" si="140"/>
        <v>寒亭</v>
      </c>
      <c r="S4517" t="str">
        <f t="shared" si="141"/>
        <v>0108</v>
      </c>
    </row>
    <row r="4518" spans="1:19">
      <c r="A4518" t="s">
        <v>40143</v>
      </c>
      <c r="B4518" t="s">
        <v>40144</v>
      </c>
      <c r="C4518" t="s">
        <v>49</v>
      </c>
      <c r="D4518" t="s">
        <v>40145</v>
      </c>
      <c r="E4518" t="s">
        <v>38905</v>
      </c>
      <c r="F4518" t="s">
        <v>40146</v>
      </c>
      <c r="G4518" t="s">
        <v>40147</v>
      </c>
      <c r="H4518" t="s">
        <v>40148</v>
      </c>
      <c r="I4518" t="s">
        <v>4852</v>
      </c>
      <c r="J4518" t="s">
        <v>10248</v>
      </c>
      <c r="K4518" t="s">
        <v>10249</v>
      </c>
      <c r="L4518" t="s">
        <v>375</v>
      </c>
      <c r="M4518" t="s">
        <v>7334</v>
      </c>
      <c r="N4518" t="s">
        <v>4832</v>
      </c>
      <c r="O4518" t="s">
        <v>10251</v>
      </c>
      <c r="P4518" t="s">
        <v>40149</v>
      </c>
      <c r="Q4518" t="s">
        <v>40150</v>
      </c>
      <c r="R4518" t="str">
        <f t="shared" si="140"/>
        <v>昌邑</v>
      </c>
      <c r="S4518" t="str">
        <f t="shared" si="141"/>
        <v>0108</v>
      </c>
    </row>
    <row r="4519" spans="1:19">
      <c r="A4519" t="s">
        <v>40151</v>
      </c>
      <c r="B4519" t="s">
        <v>40152</v>
      </c>
      <c r="C4519" t="s">
        <v>49</v>
      </c>
      <c r="D4519" t="s">
        <v>40153</v>
      </c>
      <c r="E4519" t="s">
        <v>38345</v>
      </c>
      <c r="F4519" t="s">
        <v>40154</v>
      </c>
      <c r="G4519" t="s">
        <v>40155</v>
      </c>
      <c r="H4519" t="s">
        <v>40156</v>
      </c>
      <c r="I4519" t="s">
        <v>12119</v>
      </c>
      <c r="J4519" t="s">
        <v>6782</v>
      </c>
      <c r="K4519" t="s">
        <v>6783</v>
      </c>
      <c r="L4519" t="s">
        <v>105</v>
      </c>
      <c r="M4519" t="s">
        <v>5224</v>
      </c>
      <c r="O4519" t="s">
        <v>6784</v>
      </c>
      <c r="P4519" t="s">
        <v>40157</v>
      </c>
      <c r="R4519" t="str">
        <f t="shared" si="140"/>
        <v>寿光</v>
      </c>
      <c r="S4519" t="str">
        <f t="shared" si="141"/>
        <v>0108</v>
      </c>
    </row>
    <row r="4520" spans="1:19">
      <c r="A4520" t="s">
        <v>40158</v>
      </c>
      <c r="B4520" t="s">
        <v>40159</v>
      </c>
      <c r="C4520" t="s">
        <v>49</v>
      </c>
      <c r="D4520" t="s">
        <v>40160</v>
      </c>
      <c r="E4520" t="s">
        <v>38345</v>
      </c>
      <c r="F4520" t="s">
        <v>40161</v>
      </c>
      <c r="G4520" t="s">
        <v>40162</v>
      </c>
      <c r="H4520" t="s">
        <v>40163</v>
      </c>
      <c r="I4520" t="s">
        <v>4852</v>
      </c>
      <c r="J4520" t="s">
        <v>4930</v>
      </c>
      <c r="K4520" t="s">
        <v>4931</v>
      </c>
      <c r="L4520" t="s">
        <v>123</v>
      </c>
      <c r="M4520" t="s">
        <v>4932</v>
      </c>
      <c r="O4520" t="s">
        <v>4934</v>
      </c>
      <c r="P4520" t="s">
        <v>40164</v>
      </c>
      <c r="R4520" t="str">
        <f t="shared" si="140"/>
        <v>诸城</v>
      </c>
      <c r="S4520" t="str">
        <f t="shared" si="141"/>
        <v>0108</v>
      </c>
    </row>
    <row r="4521" spans="1:19">
      <c r="A4521" t="s">
        <v>40165</v>
      </c>
      <c r="B4521" t="s">
        <v>40166</v>
      </c>
      <c r="C4521" t="s">
        <v>49</v>
      </c>
      <c r="D4521" t="s">
        <v>40167</v>
      </c>
      <c r="E4521" t="s">
        <v>36010</v>
      </c>
      <c r="F4521" t="s">
        <v>40168</v>
      </c>
      <c r="G4521" t="s">
        <v>40169</v>
      </c>
      <c r="H4521" t="s">
        <v>40170</v>
      </c>
      <c r="I4521" t="s">
        <v>4955</v>
      </c>
      <c r="J4521" t="s">
        <v>6580</v>
      </c>
      <c r="K4521" t="s">
        <v>6581</v>
      </c>
      <c r="L4521" t="s">
        <v>77</v>
      </c>
      <c r="M4521" t="s">
        <v>4803</v>
      </c>
      <c r="N4521" t="s">
        <v>6601</v>
      </c>
      <c r="O4521" t="s">
        <v>6582</v>
      </c>
      <c r="P4521" t="s">
        <v>40171</v>
      </c>
      <c r="Q4521" t="s">
        <v>40172</v>
      </c>
      <c r="R4521" t="str">
        <f t="shared" si="140"/>
        <v>临朐</v>
      </c>
      <c r="S4521" t="str">
        <f t="shared" si="141"/>
        <v>0108</v>
      </c>
    </row>
    <row r="4522" spans="1:19">
      <c r="A4522" t="s">
        <v>40173</v>
      </c>
      <c r="B4522" t="s">
        <v>40174</v>
      </c>
      <c r="C4522" t="s">
        <v>49</v>
      </c>
      <c r="D4522" t="s">
        <v>40175</v>
      </c>
      <c r="E4522" t="s">
        <v>40176</v>
      </c>
      <c r="F4522" t="s">
        <v>40177</v>
      </c>
      <c r="G4522" t="s">
        <v>40178</v>
      </c>
      <c r="H4522" t="s">
        <v>40179</v>
      </c>
      <c r="I4522" t="s">
        <v>4852</v>
      </c>
      <c r="J4522" t="s">
        <v>7278</v>
      </c>
      <c r="K4522" t="s">
        <v>7279</v>
      </c>
      <c r="L4522" t="s">
        <v>105</v>
      </c>
      <c r="M4522" t="s">
        <v>5089</v>
      </c>
      <c r="N4522" t="s">
        <v>7244</v>
      </c>
      <c r="O4522" t="s">
        <v>7280</v>
      </c>
      <c r="P4522" t="s">
        <v>40180</v>
      </c>
      <c r="R4522" t="str">
        <f t="shared" si="140"/>
        <v>寿光</v>
      </c>
      <c r="S4522" t="str">
        <f t="shared" si="141"/>
        <v>0108</v>
      </c>
    </row>
    <row r="4523" spans="1:19">
      <c r="A4523" t="s">
        <v>40181</v>
      </c>
      <c r="B4523" t="s">
        <v>40182</v>
      </c>
      <c r="C4523" t="s">
        <v>49</v>
      </c>
      <c r="D4523" t="s">
        <v>40183</v>
      </c>
      <c r="E4523" t="s">
        <v>38345</v>
      </c>
      <c r="F4523" t="s">
        <v>40184</v>
      </c>
      <c r="G4523" t="s">
        <v>40185</v>
      </c>
      <c r="H4523" t="s">
        <v>40186</v>
      </c>
      <c r="I4523" t="s">
        <v>4828</v>
      </c>
      <c r="J4523" t="s">
        <v>11849</v>
      </c>
      <c r="K4523" t="s">
        <v>11850</v>
      </c>
      <c r="L4523" t="s">
        <v>95</v>
      </c>
      <c r="M4523" t="s">
        <v>5709</v>
      </c>
      <c r="O4523" t="s">
        <v>11851</v>
      </c>
      <c r="R4523" t="str">
        <f t="shared" si="140"/>
        <v>安丘</v>
      </c>
      <c r="S4523" t="str">
        <f t="shared" si="141"/>
        <v>0108</v>
      </c>
    </row>
    <row r="4524" spans="1:19">
      <c r="A4524" t="s">
        <v>1994</v>
      </c>
      <c r="B4524" t="s">
        <v>40187</v>
      </c>
      <c r="C4524" t="s">
        <v>49</v>
      </c>
      <c r="D4524" t="s">
        <v>40188</v>
      </c>
      <c r="E4524" t="s">
        <v>38550</v>
      </c>
      <c r="F4524" t="s">
        <v>40189</v>
      </c>
      <c r="G4524" t="s">
        <v>1992</v>
      </c>
      <c r="H4524" t="s">
        <v>40190</v>
      </c>
      <c r="I4524" t="s">
        <v>12119</v>
      </c>
      <c r="J4524" t="s">
        <v>7332</v>
      </c>
      <c r="K4524" t="s">
        <v>7333</v>
      </c>
      <c r="L4524" t="s">
        <v>375</v>
      </c>
      <c r="M4524" t="s">
        <v>7334</v>
      </c>
      <c r="N4524" t="s">
        <v>5005</v>
      </c>
      <c r="O4524" t="s">
        <v>7335</v>
      </c>
      <c r="P4524" t="s">
        <v>40191</v>
      </c>
      <c r="Q4524" t="s">
        <v>40192</v>
      </c>
      <c r="R4524" t="str">
        <f t="shared" si="140"/>
        <v>昌邑</v>
      </c>
      <c r="S4524" t="str">
        <f t="shared" si="141"/>
        <v>0108</v>
      </c>
    </row>
    <row r="4525" spans="1:19">
      <c r="A4525" t="s">
        <v>40193</v>
      </c>
      <c r="B4525" t="s">
        <v>39094</v>
      </c>
      <c r="C4525" t="s">
        <v>49</v>
      </c>
      <c r="D4525" t="s">
        <v>40194</v>
      </c>
      <c r="E4525" t="s">
        <v>38345</v>
      </c>
      <c r="F4525" t="s">
        <v>40195</v>
      </c>
      <c r="G4525" t="s">
        <v>40196</v>
      </c>
      <c r="H4525" t="s">
        <v>39117</v>
      </c>
      <c r="I4525" t="s">
        <v>12844</v>
      </c>
      <c r="J4525" t="s">
        <v>20972</v>
      </c>
      <c r="K4525" t="s">
        <v>20973</v>
      </c>
      <c r="L4525" t="s">
        <v>123</v>
      </c>
      <c r="M4525" t="s">
        <v>5364</v>
      </c>
      <c r="N4525" t="s">
        <v>4881</v>
      </c>
      <c r="O4525" t="s">
        <v>20974</v>
      </c>
      <c r="P4525" t="s">
        <v>40197</v>
      </c>
      <c r="Q4525" t="s">
        <v>40198</v>
      </c>
      <c r="R4525" t="str">
        <f t="shared" si="140"/>
        <v>诸城</v>
      </c>
      <c r="S4525" t="str">
        <f t="shared" si="141"/>
        <v>0108</v>
      </c>
    </row>
    <row r="4526" spans="1:19">
      <c r="A4526" t="s">
        <v>40199</v>
      </c>
      <c r="B4526" t="s">
        <v>40200</v>
      </c>
      <c r="C4526" t="s">
        <v>49</v>
      </c>
      <c r="D4526" t="s">
        <v>40201</v>
      </c>
      <c r="E4526" t="s">
        <v>36010</v>
      </c>
      <c r="F4526" t="s">
        <v>40202</v>
      </c>
      <c r="G4526" t="s">
        <v>40203</v>
      </c>
      <c r="H4526" t="s">
        <v>40204</v>
      </c>
      <c r="I4526" t="s">
        <v>4852</v>
      </c>
      <c r="J4526" t="s">
        <v>4814</v>
      </c>
      <c r="K4526" t="s">
        <v>4815</v>
      </c>
      <c r="L4526" t="s">
        <v>50</v>
      </c>
      <c r="M4526" t="s">
        <v>4816</v>
      </c>
      <c r="N4526" t="s">
        <v>4817</v>
      </c>
      <c r="O4526" t="s">
        <v>4818</v>
      </c>
      <c r="P4526" t="s">
        <v>40205</v>
      </c>
      <c r="Q4526" t="s">
        <v>40206</v>
      </c>
      <c r="R4526" t="str">
        <f t="shared" si="140"/>
        <v>青州</v>
      </c>
      <c r="S4526" t="str">
        <f t="shared" si="141"/>
        <v>0108</v>
      </c>
    </row>
    <row r="4527" spans="1:19">
      <c r="A4527" t="s">
        <v>40207</v>
      </c>
      <c r="B4527" t="s">
        <v>40208</v>
      </c>
      <c r="C4527" t="s">
        <v>49</v>
      </c>
      <c r="D4527" t="s">
        <v>40209</v>
      </c>
      <c r="E4527" t="s">
        <v>38345</v>
      </c>
      <c r="F4527" t="s">
        <v>40210</v>
      </c>
      <c r="G4527" t="s">
        <v>40211</v>
      </c>
      <c r="H4527" t="s">
        <v>40212</v>
      </c>
      <c r="I4527" t="s">
        <v>10388</v>
      </c>
      <c r="J4527" t="s">
        <v>8450</v>
      </c>
      <c r="K4527" t="s">
        <v>8451</v>
      </c>
      <c r="L4527" t="s">
        <v>60</v>
      </c>
      <c r="M4527" t="s">
        <v>5888</v>
      </c>
      <c r="O4527" t="s">
        <v>8452</v>
      </c>
      <c r="P4527" t="s">
        <v>40213</v>
      </c>
      <c r="R4527" t="str">
        <f t="shared" si="140"/>
        <v>奎文</v>
      </c>
      <c r="S4527" t="str">
        <f t="shared" si="141"/>
        <v>0108</v>
      </c>
    </row>
    <row r="4528" spans="1:19">
      <c r="A4528" t="s">
        <v>40214</v>
      </c>
      <c r="B4528" t="s">
        <v>40215</v>
      </c>
      <c r="C4528" t="s">
        <v>49</v>
      </c>
      <c r="D4528" t="s">
        <v>40216</v>
      </c>
      <c r="E4528" t="s">
        <v>38550</v>
      </c>
      <c r="F4528" t="s">
        <v>40217</v>
      </c>
      <c r="G4528" t="s">
        <v>40218</v>
      </c>
      <c r="H4528" t="s">
        <v>40219</v>
      </c>
      <c r="I4528" t="s">
        <v>12119</v>
      </c>
      <c r="J4528" t="s">
        <v>6065</v>
      </c>
      <c r="K4528" t="s">
        <v>6066</v>
      </c>
      <c r="L4528" t="s">
        <v>123</v>
      </c>
      <c r="M4528" t="s">
        <v>4994</v>
      </c>
      <c r="N4528" t="s">
        <v>5487</v>
      </c>
      <c r="O4528" t="s">
        <v>6067</v>
      </c>
      <c r="P4528" t="s">
        <v>40220</v>
      </c>
      <c r="R4528" t="str">
        <f t="shared" si="140"/>
        <v>诸城</v>
      </c>
      <c r="S4528" t="str">
        <f t="shared" si="141"/>
        <v>0108</v>
      </c>
    </row>
    <row r="4529" spans="1:19">
      <c r="A4529" t="s">
        <v>40221</v>
      </c>
      <c r="B4529" t="s">
        <v>40222</v>
      </c>
      <c r="C4529" t="s">
        <v>49</v>
      </c>
      <c r="D4529" t="s">
        <v>40223</v>
      </c>
      <c r="E4529" t="s">
        <v>38905</v>
      </c>
      <c r="F4529" t="s">
        <v>40224</v>
      </c>
      <c r="G4529" t="s">
        <v>40225</v>
      </c>
      <c r="H4529" t="s">
        <v>40226</v>
      </c>
      <c r="I4529" t="s">
        <v>5184</v>
      </c>
      <c r="J4529" t="s">
        <v>40227</v>
      </c>
      <c r="K4529" t="s">
        <v>40228</v>
      </c>
      <c r="L4529" t="s">
        <v>50</v>
      </c>
      <c r="M4529" t="s">
        <v>5260</v>
      </c>
      <c r="N4529" t="s">
        <v>4845</v>
      </c>
      <c r="O4529" t="s">
        <v>40229</v>
      </c>
      <c r="P4529" t="s">
        <v>40230</v>
      </c>
      <c r="Q4529" t="s">
        <v>40231</v>
      </c>
      <c r="R4529" t="str">
        <f t="shared" si="140"/>
        <v>青州</v>
      </c>
      <c r="S4529" t="str">
        <f t="shared" si="141"/>
        <v>0108</v>
      </c>
    </row>
    <row r="4530" spans="1:19">
      <c r="A4530" t="s">
        <v>40232</v>
      </c>
      <c r="B4530" t="s">
        <v>40233</v>
      </c>
      <c r="C4530" t="s">
        <v>49</v>
      </c>
      <c r="D4530" t="s">
        <v>40234</v>
      </c>
      <c r="E4530" t="s">
        <v>38345</v>
      </c>
      <c r="F4530" t="s">
        <v>40235</v>
      </c>
      <c r="G4530" t="s">
        <v>40236</v>
      </c>
      <c r="H4530" t="s">
        <v>40237</v>
      </c>
      <c r="I4530" t="s">
        <v>5052</v>
      </c>
      <c r="J4530" t="s">
        <v>5131</v>
      </c>
      <c r="K4530" t="s">
        <v>5132</v>
      </c>
      <c r="L4530" t="s">
        <v>105</v>
      </c>
      <c r="M4530" t="s">
        <v>5133</v>
      </c>
      <c r="O4530" t="s">
        <v>5134</v>
      </c>
      <c r="P4530" t="s">
        <v>40238</v>
      </c>
      <c r="Q4530" t="s">
        <v>40239</v>
      </c>
      <c r="R4530" t="str">
        <f t="shared" si="140"/>
        <v>寿光</v>
      </c>
      <c r="S4530" t="str">
        <f t="shared" si="141"/>
        <v>0108</v>
      </c>
    </row>
    <row r="4531" spans="1:19">
      <c r="A4531" t="s">
        <v>40240</v>
      </c>
      <c r="B4531" t="s">
        <v>40241</v>
      </c>
      <c r="C4531" t="s">
        <v>49</v>
      </c>
      <c r="D4531" t="s">
        <v>40242</v>
      </c>
      <c r="E4531" t="s">
        <v>38336</v>
      </c>
      <c r="F4531" t="s">
        <v>40243</v>
      </c>
      <c r="G4531" t="s">
        <v>40244</v>
      </c>
      <c r="H4531" t="s">
        <v>40245</v>
      </c>
      <c r="I4531" t="s">
        <v>5835</v>
      </c>
      <c r="J4531" t="s">
        <v>7125</v>
      </c>
      <c r="K4531" t="s">
        <v>7126</v>
      </c>
      <c r="L4531" t="s">
        <v>105</v>
      </c>
      <c r="M4531" t="s">
        <v>5089</v>
      </c>
      <c r="O4531" t="s">
        <v>7127</v>
      </c>
      <c r="P4531" t="s">
        <v>40246</v>
      </c>
      <c r="R4531" t="str">
        <f t="shared" si="140"/>
        <v>寿光</v>
      </c>
      <c r="S4531" t="str">
        <f t="shared" si="141"/>
        <v>0108</v>
      </c>
    </row>
    <row r="4532" spans="1:19">
      <c r="A4532" t="s">
        <v>40247</v>
      </c>
      <c r="B4532" t="s">
        <v>40248</v>
      </c>
      <c r="C4532" t="s">
        <v>49</v>
      </c>
      <c r="D4532" t="s">
        <v>40249</v>
      </c>
      <c r="E4532" t="s">
        <v>40176</v>
      </c>
      <c r="F4532" t="s">
        <v>40250</v>
      </c>
      <c r="G4532" t="s">
        <v>40251</v>
      </c>
      <c r="H4532" t="s">
        <v>40252</v>
      </c>
      <c r="I4532" t="s">
        <v>4828</v>
      </c>
      <c r="J4532" t="s">
        <v>10465</v>
      </c>
      <c r="K4532" t="s">
        <v>10466</v>
      </c>
      <c r="L4532" t="s">
        <v>123</v>
      </c>
      <c r="M4532" t="s">
        <v>4932</v>
      </c>
      <c r="N4532" t="s">
        <v>4845</v>
      </c>
      <c r="O4532" t="s">
        <v>10467</v>
      </c>
      <c r="P4532" t="s">
        <v>40253</v>
      </c>
      <c r="R4532" t="str">
        <f t="shared" si="140"/>
        <v>诸城</v>
      </c>
      <c r="S4532" t="str">
        <f t="shared" si="141"/>
        <v>0108</v>
      </c>
    </row>
    <row r="4533" spans="1:19">
      <c r="A4533" t="s">
        <v>40254</v>
      </c>
      <c r="B4533" t="s">
        <v>40255</v>
      </c>
      <c r="C4533" t="s">
        <v>49</v>
      </c>
      <c r="D4533" t="s">
        <v>40256</v>
      </c>
      <c r="E4533" t="s">
        <v>38550</v>
      </c>
      <c r="F4533" t="s">
        <v>40257</v>
      </c>
      <c r="G4533" t="s">
        <v>40258</v>
      </c>
      <c r="H4533" t="s">
        <v>40259</v>
      </c>
      <c r="I4533" t="s">
        <v>12119</v>
      </c>
      <c r="J4533" t="s">
        <v>5449</v>
      </c>
      <c r="K4533" t="s">
        <v>5450</v>
      </c>
      <c r="L4533" t="s">
        <v>237</v>
      </c>
      <c r="M4533" t="s">
        <v>5247</v>
      </c>
      <c r="N4533" t="s">
        <v>4972</v>
      </c>
      <c r="O4533" t="s">
        <v>5452</v>
      </c>
      <c r="P4533" t="s">
        <v>38946</v>
      </c>
      <c r="R4533" t="str">
        <f t="shared" si="140"/>
        <v>潍城</v>
      </c>
      <c r="S4533" t="str">
        <f t="shared" si="141"/>
        <v>0108</v>
      </c>
    </row>
    <row r="4534" spans="1:19">
      <c r="A4534" t="s">
        <v>40260</v>
      </c>
      <c r="B4534" t="s">
        <v>40261</v>
      </c>
      <c r="C4534" t="s">
        <v>49</v>
      </c>
      <c r="D4534" t="s">
        <v>40262</v>
      </c>
      <c r="E4534" t="s">
        <v>39974</v>
      </c>
      <c r="F4534" t="s">
        <v>40263</v>
      </c>
      <c r="G4534" t="s">
        <v>40264</v>
      </c>
      <c r="H4534" t="s">
        <v>40265</v>
      </c>
      <c r="I4534" t="s">
        <v>12119</v>
      </c>
      <c r="J4534" t="s">
        <v>6611</v>
      </c>
      <c r="K4534" t="s">
        <v>6612</v>
      </c>
      <c r="L4534" t="s">
        <v>86</v>
      </c>
      <c r="M4534" t="s">
        <v>5099</v>
      </c>
      <c r="N4534" t="s">
        <v>5056</v>
      </c>
      <c r="O4534" t="s">
        <v>6613</v>
      </c>
      <c r="P4534" t="s">
        <v>40266</v>
      </c>
      <c r="Q4534" t="s">
        <v>40267</v>
      </c>
      <c r="R4534" t="str">
        <f t="shared" si="140"/>
        <v>坊子</v>
      </c>
      <c r="S4534" t="str">
        <f t="shared" si="141"/>
        <v>0108</v>
      </c>
    </row>
    <row r="4535" spans="1:19">
      <c r="A4535" t="s">
        <v>40268</v>
      </c>
      <c r="B4535" t="s">
        <v>40269</v>
      </c>
      <c r="C4535" t="s">
        <v>49</v>
      </c>
      <c r="D4535" t="s">
        <v>40270</v>
      </c>
      <c r="E4535" t="s">
        <v>38345</v>
      </c>
      <c r="F4535" t="s">
        <v>40271</v>
      </c>
      <c r="G4535" t="s">
        <v>40272</v>
      </c>
      <c r="H4535" t="s">
        <v>40273</v>
      </c>
      <c r="I4535" t="s">
        <v>5052</v>
      </c>
      <c r="J4535" t="s">
        <v>5823</v>
      </c>
      <c r="K4535" t="s">
        <v>5824</v>
      </c>
      <c r="L4535" t="s">
        <v>123</v>
      </c>
      <c r="M4535" t="s">
        <v>5825</v>
      </c>
      <c r="O4535" t="s">
        <v>5826</v>
      </c>
      <c r="P4535" t="s">
        <v>40274</v>
      </c>
      <c r="R4535" t="str">
        <f t="shared" si="140"/>
        <v>诸城</v>
      </c>
      <c r="S4535" t="str">
        <f t="shared" si="141"/>
        <v>0108</v>
      </c>
    </row>
    <row r="4536" spans="1:19">
      <c r="A4536" t="s">
        <v>40275</v>
      </c>
      <c r="B4536" t="s">
        <v>40276</v>
      </c>
      <c r="C4536" t="s">
        <v>49</v>
      </c>
      <c r="D4536" t="s">
        <v>40277</v>
      </c>
      <c r="E4536" t="s">
        <v>38345</v>
      </c>
      <c r="F4536" t="s">
        <v>40278</v>
      </c>
      <c r="G4536" t="s">
        <v>40279</v>
      </c>
      <c r="H4536" t="s">
        <v>40280</v>
      </c>
      <c r="I4536" t="s">
        <v>12119</v>
      </c>
      <c r="J4536" t="s">
        <v>5647</v>
      </c>
      <c r="K4536" t="s">
        <v>5648</v>
      </c>
      <c r="L4536" t="s">
        <v>95</v>
      </c>
      <c r="M4536" t="s">
        <v>5649</v>
      </c>
      <c r="O4536" t="s">
        <v>5650</v>
      </c>
      <c r="P4536" t="s">
        <v>40281</v>
      </c>
      <c r="Q4536" t="s">
        <v>40282</v>
      </c>
      <c r="R4536" t="str">
        <f t="shared" si="140"/>
        <v>安丘</v>
      </c>
      <c r="S4536" t="str">
        <f t="shared" si="141"/>
        <v>0108</v>
      </c>
    </row>
    <row r="4537" spans="1:19">
      <c r="A4537" t="s">
        <v>40283</v>
      </c>
      <c r="B4537" t="s">
        <v>40284</v>
      </c>
      <c r="C4537" t="s">
        <v>49</v>
      </c>
      <c r="D4537" t="s">
        <v>40285</v>
      </c>
      <c r="E4537" t="s">
        <v>36010</v>
      </c>
      <c r="F4537" t="s">
        <v>40286</v>
      </c>
      <c r="G4537" t="s">
        <v>40287</v>
      </c>
      <c r="H4537" t="s">
        <v>40288</v>
      </c>
      <c r="I4537" t="s">
        <v>4785</v>
      </c>
      <c r="J4537" t="s">
        <v>5647</v>
      </c>
      <c r="K4537" t="s">
        <v>5648</v>
      </c>
      <c r="L4537" t="s">
        <v>95</v>
      </c>
      <c r="M4537" t="s">
        <v>5649</v>
      </c>
      <c r="N4537" t="s">
        <v>5487</v>
      </c>
      <c r="O4537" t="s">
        <v>5650</v>
      </c>
      <c r="P4537" t="s">
        <v>40289</v>
      </c>
      <c r="Q4537" t="s">
        <v>40290</v>
      </c>
      <c r="R4537" t="str">
        <f t="shared" si="140"/>
        <v>安丘</v>
      </c>
      <c r="S4537" t="str">
        <f t="shared" si="141"/>
        <v>0108</v>
      </c>
    </row>
    <row r="4538" spans="1:19">
      <c r="A4538" t="s">
        <v>40291</v>
      </c>
      <c r="B4538" t="s">
        <v>40292</v>
      </c>
      <c r="C4538" t="s">
        <v>49</v>
      </c>
      <c r="D4538" t="s">
        <v>40293</v>
      </c>
      <c r="E4538" t="s">
        <v>40294</v>
      </c>
      <c r="F4538" t="s">
        <v>40295</v>
      </c>
      <c r="G4538" t="s">
        <v>40296</v>
      </c>
      <c r="H4538" t="s">
        <v>40297</v>
      </c>
      <c r="I4538" t="s">
        <v>4852</v>
      </c>
      <c r="J4538" t="s">
        <v>8107</v>
      </c>
      <c r="K4538" t="s">
        <v>8108</v>
      </c>
      <c r="L4538" t="s">
        <v>237</v>
      </c>
      <c r="M4538" t="s">
        <v>5247</v>
      </c>
      <c r="N4538" t="s">
        <v>4789</v>
      </c>
      <c r="O4538" t="s">
        <v>8109</v>
      </c>
      <c r="P4538" t="s">
        <v>40298</v>
      </c>
      <c r="Q4538" t="s">
        <v>40299</v>
      </c>
      <c r="R4538" t="str">
        <f t="shared" si="140"/>
        <v>潍城</v>
      </c>
      <c r="S4538" t="str">
        <f t="shared" si="141"/>
        <v>0108</v>
      </c>
    </row>
    <row r="4539" spans="1:19">
      <c r="A4539" t="s">
        <v>40300</v>
      </c>
      <c r="B4539" t="s">
        <v>40301</v>
      </c>
      <c r="C4539" t="s">
        <v>49</v>
      </c>
      <c r="D4539" t="s">
        <v>40302</v>
      </c>
      <c r="E4539" t="s">
        <v>40054</v>
      </c>
      <c r="F4539" t="s">
        <v>40303</v>
      </c>
      <c r="G4539" t="s">
        <v>40304</v>
      </c>
      <c r="H4539" t="s">
        <v>40305</v>
      </c>
      <c r="I4539" t="s">
        <v>4852</v>
      </c>
      <c r="J4539" t="s">
        <v>9356</v>
      </c>
      <c r="K4539" t="s">
        <v>9357</v>
      </c>
      <c r="L4539" t="s">
        <v>375</v>
      </c>
      <c r="M4539" t="s">
        <v>5409</v>
      </c>
      <c r="N4539" t="s">
        <v>5056</v>
      </c>
      <c r="O4539" t="s">
        <v>9358</v>
      </c>
      <c r="P4539" t="s">
        <v>40306</v>
      </c>
      <c r="R4539" t="str">
        <f t="shared" si="140"/>
        <v>昌邑</v>
      </c>
      <c r="S4539" t="str">
        <f t="shared" si="141"/>
        <v>0108</v>
      </c>
    </row>
    <row r="4540" spans="1:19">
      <c r="A4540" t="s">
        <v>40307</v>
      </c>
      <c r="B4540" t="s">
        <v>40308</v>
      </c>
      <c r="C4540" t="s">
        <v>49</v>
      </c>
      <c r="D4540" t="s">
        <v>40309</v>
      </c>
      <c r="E4540" t="s">
        <v>40310</v>
      </c>
      <c r="F4540" t="s">
        <v>40311</v>
      </c>
      <c r="G4540" t="s">
        <v>40312</v>
      </c>
      <c r="H4540" t="s">
        <v>40313</v>
      </c>
      <c r="I4540" t="s">
        <v>4785</v>
      </c>
      <c r="J4540" t="s">
        <v>6631</v>
      </c>
      <c r="K4540" t="s">
        <v>6632</v>
      </c>
      <c r="L4540" t="s">
        <v>105</v>
      </c>
      <c r="M4540" t="s">
        <v>6055</v>
      </c>
      <c r="N4540" t="s">
        <v>8593</v>
      </c>
      <c r="O4540" t="s">
        <v>6633</v>
      </c>
      <c r="P4540" t="s">
        <v>40314</v>
      </c>
      <c r="Q4540" t="s">
        <v>40315</v>
      </c>
      <c r="R4540" t="str">
        <f t="shared" si="140"/>
        <v>寿光</v>
      </c>
      <c r="S4540" t="str">
        <f t="shared" si="141"/>
        <v>0108</v>
      </c>
    </row>
    <row r="4541" spans="1:19">
      <c r="A4541" t="s">
        <v>40316</v>
      </c>
      <c r="B4541" t="s">
        <v>40317</v>
      </c>
      <c r="C4541" t="s">
        <v>49</v>
      </c>
      <c r="D4541" t="s">
        <v>40318</v>
      </c>
      <c r="E4541" t="s">
        <v>38345</v>
      </c>
      <c r="F4541" t="s">
        <v>40319</v>
      </c>
      <c r="G4541" t="s">
        <v>40320</v>
      </c>
      <c r="H4541" t="s">
        <v>40321</v>
      </c>
      <c r="I4541" t="s">
        <v>4828</v>
      </c>
      <c r="J4541" t="s">
        <v>6172</v>
      </c>
      <c r="K4541" t="s">
        <v>6173</v>
      </c>
      <c r="L4541" t="s">
        <v>95</v>
      </c>
      <c r="M4541" t="s">
        <v>5042</v>
      </c>
      <c r="O4541" t="s">
        <v>6175</v>
      </c>
      <c r="P4541" t="s">
        <v>40322</v>
      </c>
      <c r="R4541" t="str">
        <f t="shared" si="140"/>
        <v>安丘</v>
      </c>
      <c r="S4541" t="str">
        <f t="shared" si="141"/>
        <v>0108</v>
      </c>
    </row>
    <row r="4542" spans="1:19">
      <c r="A4542" t="s">
        <v>40323</v>
      </c>
      <c r="B4542" t="s">
        <v>40324</v>
      </c>
      <c r="C4542" t="s">
        <v>49</v>
      </c>
      <c r="D4542" t="s">
        <v>40325</v>
      </c>
      <c r="E4542" t="s">
        <v>40030</v>
      </c>
      <c r="F4542" t="s">
        <v>40326</v>
      </c>
      <c r="G4542" t="s">
        <v>40327</v>
      </c>
      <c r="H4542" t="s">
        <v>40328</v>
      </c>
      <c r="I4542" t="s">
        <v>5052</v>
      </c>
      <c r="J4542" t="s">
        <v>6517</v>
      </c>
      <c r="K4542" t="s">
        <v>6518</v>
      </c>
      <c r="L4542" t="s">
        <v>50</v>
      </c>
      <c r="M4542" t="s">
        <v>6207</v>
      </c>
      <c r="N4542" t="s">
        <v>5487</v>
      </c>
      <c r="O4542" t="s">
        <v>6520</v>
      </c>
      <c r="P4542" t="s">
        <v>40329</v>
      </c>
      <c r="Q4542" t="s">
        <v>40330</v>
      </c>
      <c r="R4542" t="str">
        <f t="shared" si="140"/>
        <v>青州</v>
      </c>
      <c r="S4542" t="str">
        <f t="shared" si="141"/>
        <v>0108</v>
      </c>
    </row>
    <row r="4543" spans="1:19">
      <c r="A4543" t="s">
        <v>40331</v>
      </c>
      <c r="B4543" t="s">
        <v>40332</v>
      </c>
      <c r="C4543" t="s">
        <v>49</v>
      </c>
      <c r="D4543" t="s">
        <v>40333</v>
      </c>
      <c r="E4543" t="s">
        <v>38345</v>
      </c>
      <c r="F4543" t="s">
        <v>40334</v>
      </c>
      <c r="G4543" t="s">
        <v>40335</v>
      </c>
      <c r="H4543" t="s">
        <v>40336</v>
      </c>
      <c r="I4543" t="s">
        <v>12119</v>
      </c>
      <c r="J4543" t="s">
        <v>12559</v>
      </c>
      <c r="K4543" t="s">
        <v>12560</v>
      </c>
      <c r="L4543" t="s">
        <v>50</v>
      </c>
      <c r="M4543" t="s">
        <v>5721</v>
      </c>
      <c r="N4543" t="s">
        <v>6184</v>
      </c>
      <c r="O4543" t="s">
        <v>12561</v>
      </c>
      <c r="P4543" t="s">
        <v>40337</v>
      </c>
      <c r="R4543" t="str">
        <f t="shared" si="140"/>
        <v>青州</v>
      </c>
      <c r="S4543" t="str">
        <f t="shared" si="141"/>
        <v>0108</v>
      </c>
    </row>
    <row r="4544" spans="1:19">
      <c r="A4544" t="s">
        <v>40338</v>
      </c>
      <c r="B4544" t="s">
        <v>40339</v>
      </c>
      <c r="C4544" t="s">
        <v>49</v>
      </c>
      <c r="D4544" t="s">
        <v>40340</v>
      </c>
      <c r="E4544" t="s">
        <v>38702</v>
      </c>
      <c r="F4544" t="s">
        <v>40341</v>
      </c>
      <c r="G4544" t="s">
        <v>40342</v>
      </c>
      <c r="H4544" t="s">
        <v>40343</v>
      </c>
      <c r="I4544" t="s">
        <v>12119</v>
      </c>
      <c r="J4544" t="s">
        <v>7514</v>
      </c>
      <c r="K4544" t="s">
        <v>7515</v>
      </c>
      <c r="L4544" t="s">
        <v>95</v>
      </c>
      <c r="M4544" t="s">
        <v>5042</v>
      </c>
      <c r="O4544" t="s">
        <v>7516</v>
      </c>
      <c r="P4544" t="s">
        <v>40344</v>
      </c>
      <c r="R4544" t="str">
        <f t="shared" si="140"/>
        <v>安丘</v>
      </c>
      <c r="S4544" t="str">
        <f t="shared" si="141"/>
        <v>0108</v>
      </c>
    </row>
    <row r="4545" spans="1:19">
      <c r="A4545" t="s">
        <v>40345</v>
      </c>
      <c r="B4545" t="s">
        <v>40346</v>
      </c>
      <c r="C4545" t="s">
        <v>49</v>
      </c>
      <c r="D4545" t="s">
        <v>40347</v>
      </c>
      <c r="E4545" t="s">
        <v>38345</v>
      </c>
      <c r="F4545" t="s">
        <v>40348</v>
      </c>
      <c r="G4545" t="s">
        <v>40349</v>
      </c>
      <c r="H4545" t="s">
        <v>40350</v>
      </c>
      <c r="I4545" t="s">
        <v>4852</v>
      </c>
      <c r="J4545" t="s">
        <v>6172</v>
      </c>
      <c r="K4545" t="s">
        <v>6173</v>
      </c>
      <c r="L4545" t="s">
        <v>95</v>
      </c>
      <c r="M4545" t="s">
        <v>5042</v>
      </c>
      <c r="O4545" t="s">
        <v>6175</v>
      </c>
      <c r="P4545" t="s">
        <v>40351</v>
      </c>
      <c r="R4545" t="str">
        <f t="shared" ref="R4545:R4608" si="142">IF(OR(LEFT(L4545,2)="高新"),"奎文",IF(LEFT(L4545,2)="峡山","坊子",IF(LEFT(L4545,2)="滨海","寒亭",LEFT(L4545,2))))</f>
        <v>安丘</v>
      </c>
      <c r="S4545" t="str">
        <f t="shared" ref="S4545:S4608" si="143">TEXT(B4545,"mmdd")</f>
        <v>0108</v>
      </c>
    </row>
    <row r="4546" spans="1:19">
      <c r="A4546" t="s">
        <v>40352</v>
      </c>
      <c r="B4546" t="s">
        <v>40353</v>
      </c>
      <c r="C4546" t="s">
        <v>49</v>
      </c>
      <c r="D4546" t="s">
        <v>40354</v>
      </c>
      <c r="E4546" t="s">
        <v>38345</v>
      </c>
      <c r="F4546" t="s">
        <v>40355</v>
      </c>
      <c r="G4546" t="s">
        <v>40356</v>
      </c>
      <c r="H4546" t="s">
        <v>40357</v>
      </c>
      <c r="I4546" t="s">
        <v>12119</v>
      </c>
      <c r="J4546" t="s">
        <v>14847</v>
      </c>
      <c r="K4546" t="s">
        <v>14848</v>
      </c>
      <c r="L4546" t="s">
        <v>148</v>
      </c>
      <c r="M4546" t="s">
        <v>6713</v>
      </c>
      <c r="O4546" t="s">
        <v>14849</v>
      </c>
      <c r="P4546" t="s">
        <v>40358</v>
      </c>
      <c r="Q4546" t="s">
        <v>40359</v>
      </c>
      <c r="R4546" t="str">
        <f t="shared" si="142"/>
        <v>寒亭</v>
      </c>
      <c r="S4546" t="str">
        <f t="shared" si="143"/>
        <v>0108</v>
      </c>
    </row>
    <row r="4547" spans="1:19">
      <c r="A4547" t="s">
        <v>40360</v>
      </c>
      <c r="B4547" t="s">
        <v>40361</v>
      </c>
      <c r="C4547" t="s">
        <v>49</v>
      </c>
      <c r="D4547" t="s">
        <v>40362</v>
      </c>
      <c r="E4547" t="s">
        <v>38345</v>
      </c>
      <c r="F4547" t="s">
        <v>40363</v>
      </c>
      <c r="G4547" t="s">
        <v>40364</v>
      </c>
      <c r="H4547" t="s">
        <v>40365</v>
      </c>
      <c r="I4547" t="s">
        <v>12757</v>
      </c>
      <c r="J4547" t="s">
        <v>11800</v>
      </c>
      <c r="K4547" t="s">
        <v>11801</v>
      </c>
      <c r="L4547" t="s">
        <v>105</v>
      </c>
      <c r="M4547" t="s">
        <v>6055</v>
      </c>
      <c r="O4547" t="s">
        <v>11802</v>
      </c>
      <c r="P4547" t="s">
        <v>40366</v>
      </c>
      <c r="Q4547" t="s">
        <v>40367</v>
      </c>
      <c r="R4547" t="str">
        <f t="shared" si="142"/>
        <v>寿光</v>
      </c>
      <c r="S4547" t="str">
        <f t="shared" si="143"/>
        <v>0108</v>
      </c>
    </row>
    <row r="4548" spans="1:19">
      <c r="A4548" t="s">
        <v>40368</v>
      </c>
      <c r="B4548" t="s">
        <v>40369</v>
      </c>
      <c r="C4548" t="s">
        <v>49</v>
      </c>
      <c r="D4548" t="s">
        <v>40370</v>
      </c>
      <c r="E4548" t="s">
        <v>38345</v>
      </c>
      <c r="F4548" t="s">
        <v>40371</v>
      </c>
      <c r="G4548" t="s">
        <v>40372</v>
      </c>
      <c r="H4548" t="s">
        <v>40373</v>
      </c>
      <c r="I4548" t="s">
        <v>12757</v>
      </c>
      <c r="J4548" t="s">
        <v>11706</v>
      </c>
      <c r="K4548" t="s">
        <v>11707</v>
      </c>
      <c r="L4548" t="s">
        <v>105</v>
      </c>
      <c r="M4548" t="s">
        <v>5224</v>
      </c>
      <c r="O4548" t="s">
        <v>11708</v>
      </c>
      <c r="P4548" t="s">
        <v>40374</v>
      </c>
      <c r="Q4548" t="s">
        <v>40375</v>
      </c>
      <c r="R4548" t="str">
        <f t="shared" si="142"/>
        <v>寿光</v>
      </c>
      <c r="S4548" t="str">
        <f t="shared" si="143"/>
        <v>0108</v>
      </c>
    </row>
    <row r="4549" spans="1:19">
      <c r="A4549" t="s">
        <v>40376</v>
      </c>
      <c r="B4549" t="s">
        <v>40377</v>
      </c>
      <c r="C4549" t="s">
        <v>49</v>
      </c>
      <c r="D4549" t="s">
        <v>40378</v>
      </c>
      <c r="E4549" t="s">
        <v>38711</v>
      </c>
      <c r="F4549" t="s">
        <v>40379</v>
      </c>
      <c r="G4549" t="s">
        <v>40380</v>
      </c>
      <c r="H4549" t="s">
        <v>40381</v>
      </c>
      <c r="I4549" t="s">
        <v>12757</v>
      </c>
      <c r="J4549" t="s">
        <v>5087</v>
      </c>
      <c r="K4549" t="s">
        <v>5088</v>
      </c>
      <c r="L4549" t="s">
        <v>105</v>
      </c>
      <c r="M4549" t="s">
        <v>5089</v>
      </c>
      <c r="N4549" t="s">
        <v>4972</v>
      </c>
      <c r="O4549" t="s">
        <v>5090</v>
      </c>
      <c r="P4549" t="s">
        <v>40382</v>
      </c>
      <c r="Q4549" t="s">
        <v>40383</v>
      </c>
      <c r="R4549" t="str">
        <f t="shared" si="142"/>
        <v>寿光</v>
      </c>
      <c r="S4549" t="str">
        <f t="shared" si="143"/>
        <v>0108</v>
      </c>
    </row>
    <row r="4550" spans="1:19">
      <c r="A4550" t="s">
        <v>40384</v>
      </c>
      <c r="B4550" t="s">
        <v>40385</v>
      </c>
      <c r="C4550" t="s">
        <v>49</v>
      </c>
      <c r="D4550" t="s">
        <v>40386</v>
      </c>
      <c r="E4550" t="s">
        <v>38702</v>
      </c>
      <c r="F4550" t="s">
        <v>40387</v>
      </c>
      <c r="G4550" t="s">
        <v>40388</v>
      </c>
      <c r="H4550" t="s">
        <v>40389</v>
      </c>
      <c r="I4550" t="s">
        <v>12119</v>
      </c>
      <c r="J4550" t="s">
        <v>6172</v>
      </c>
      <c r="K4550" t="s">
        <v>6173</v>
      </c>
      <c r="L4550" t="s">
        <v>95</v>
      </c>
      <c r="M4550" t="s">
        <v>5042</v>
      </c>
      <c r="N4550" t="s">
        <v>5699</v>
      </c>
      <c r="O4550" t="s">
        <v>6175</v>
      </c>
      <c r="P4550" t="s">
        <v>40390</v>
      </c>
      <c r="Q4550" t="s">
        <v>40391</v>
      </c>
      <c r="R4550" t="str">
        <f t="shared" si="142"/>
        <v>安丘</v>
      </c>
      <c r="S4550" t="str">
        <f t="shared" si="143"/>
        <v>0108</v>
      </c>
    </row>
    <row r="4551" spans="1:19">
      <c r="A4551" t="s">
        <v>40392</v>
      </c>
      <c r="B4551" t="s">
        <v>40393</v>
      </c>
      <c r="C4551" t="s">
        <v>49</v>
      </c>
      <c r="D4551" t="s">
        <v>40394</v>
      </c>
      <c r="E4551" t="s">
        <v>38336</v>
      </c>
      <c r="F4551" t="s">
        <v>40395</v>
      </c>
      <c r="G4551" t="s">
        <v>40396</v>
      </c>
      <c r="H4551" t="s">
        <v>40397</v>
      </c>
      <c r="I4551" t="s">
        <v>4813</v>
      </c>
      <c r="J4551" t="s">
        <v>9246</v>
      </c>
      <c r="K4551" t="s">
        <v>9247</v>
      </c>
      <c r="L4551" t="s">
        <v>375</v>
      </c>
      <c r="M4551" t="s">
        <v>7334</v>
      </c>
      <c r="N4551" t="s">
        <v>6243</v>
      </c>
      <c r="O4551" t="s">
        <v>9248</v>
      </c>
      <c r="P4551" t="s">
        <v>40398</v>
      </c>
      <c r="R4551" t="str">
        <f t="shared" si="142"/>
        <v>昌邑</v>
      </c>
      <c r="S4551" t="str">
        <f t="shared" si="143"/>
        <v>0108</v>
      </c>
    </row>
    <row r="4552" spans="1:19">
      <c r="A4552" t="s">
        <v>40399</v>
      </c>
      <c r="B4552" t="s">
        <v>40400</v>
      </c>
      <c r="C4552" t="s">
        <v>49</v>
      </c>
      <c r="D4552" t="s">
        <v>40401</v>
      </c>
      <c r="E4552" t="s">
        <v>40402</v>
      </c>
      <c r="F4552" t="s">
        <v>40403</v>
      </c>
      <c r="G4552" t="s">
        <v>40404</v>
      </c>
      <c r="H4552" t="s">
        <v>40405</v>
      </c>
      <c r="I4552" t="s">
        <v>5066</v>
      </c>
      <c r="J4552" t="s">
        <v>6611</v>
      </c>
      <c r="K4552" t="s">
        <v>6612</v>
      </c>
      <c r="L4552" t="s">
        <v>86</v>
      </c>
      <c r="M4552" t="s">
        <v>5099</v>
      </c>
      <c r="N4552" t="s">
        <v>10295</v>
      </c>
      <c r="O4552" t="s">
        <v>6613</v>
      </c>
      <c r="P4552" t="s">
        <v>40406</v>
      </c>
      <c r="Q4552" t="s">
        <v>29281</v>
      </c>
      <c r="R4552" t="str">
        <f t="shared" si="142"/>
        <v>坊子</v>
      </c>
      <c r="S4552" t="str">
        <f t="shared" si="143"/>
        <v>0108</v>
      </c>
    </row>
    <row r="4553" spans="1:19">
      <c r="A4553" t="s">
        <v>40407</v>
      </c>
      <c r="B4553" t="s">
        <v>40408</v>
      </c>
      <c r="C4553" t="s">
        <v>49</v>
      </c>
      <c r="D4553" t="s">
        <v>40409</v>
      </c>
      <c r="E4553" t="s">
        <v>38345</v>
      </c>
      <c r="F4553" t="s">
        <v>40410</v>
      </c>
      <c r="G4553" t="s">
        <v>40411</v>
      </c>
      <c r="H4553" t="s">
        <v>40412</v>
      </c>
      <c r="I4553" t="s">
        <v>5052</v>
      </c>
      <c r="J4553" t="s">
        <v>15948</v>
      </c>
      <c r="K4553" t="s">
        <v>15949</v>
      </c>
      <c r="L4553" t="s">
        <v>148</v>
      </c>
      <c r="M4553" t="s">
        <v>6391</v>
      </c>
      <c r="O4553" t="s">
        <v>15950</v>
      </c>
      <c r="P4553" t="s">
        <v>40413</v>
      </c>
      <c r="Q4553" t="s">
        <v>40414</v>
      </c>
      <c r="R4553" t="str">
        <f t="shared" si="142"/>
        <v>寒亭</v>
      </c>
      <c r="S4553" t="str">
        <f t="shared" si="143"/>
        <v>0108</v>
      </c>
    </row>
    <row r="4554" spans="1:19">
      <c r="A4554" t="s">
        <v>40415</v>
      </c>
      <c r="B4554" t="s">
        <v>40416</v>
      </c>
      <c r="C4554" t="s">
        <v>49</v>
      </c>
      <c r="D4554" t="s">
        <v>40417</v>
      </c>
      <c r="E4554" t="s">
        <v>40418</v>
      </c>
      <c r="F4554" t="s">
        <v>40419</v>
      </c>
      <c r="G4554" t="s">
        <v>40420</v>
      </c>
      <c r="H4554" t="s">
        <v>40421</v>
      </c>
      <c r="I4554" t="s">
        <v>4813</v>
      </c>
      <c r="J4554" t="s">
        <v>6172</v>
      </c>
      <c r="K4554" t="s">
        <v>6173</v>
      </c>
      <c r="L4554" t="s">
        <v>95</v>
      </c>
      <c r="M4554" t="s">
        <v>5042</v>
      </c>
      <c r="O4554" t="s">
        <v>6175</v>
      </c>
      <c r="R4554" t="str">
        <f t="shared" si="142"/>
        <v>安丘</v>
      </c>
      <c r="S4554" t="str">
        <f t="shared" si="143"/>
        <v>0108</v>
      </c>
    </row>
    <row r="4555" spans="1:19">
      <c r="A4555" t="s">
        <v>40422</v>
      </c>
      <c r="B4555" t="s">
        <v>40423</v>
      </c>
      <c r="C4555" t="s">
        <v>49</v>
      </c>
      <c r="D4555" t="s">
        <v>40424</v>
      </c>
      <c r="E4555" t="s">
        <v>38336</v>
      </c>
      <c r="F4555" t="s">
        <v>40425</v>
      </c>
      <c r="G4555" t="s">
        <v>40426</v>
      </c>
      <c r="H4555" t="s">
        <v>40427</v>
      </c>
      <c r="I4555" t="s">
        <v>4785</v>
      </c>
      <c r="J4555" t="s">
        <v>6252</v>
      </c>
      <c r="K4555" t="s">
        <v>6253</v>
      </c>
      <c r="L4555" t="s">
        <v>105</v>
      </c>
      <c r="M4555" t="s">
        <v>5133</v>
      </c>
      <c r="N4555" t="s">
        <v>5487</v>
      </c>
      <c r="O4555" t="s">
        <v>6254</v>
      </c>
      <c r="P4555" t="s">
        <v>40428</v>
      </c>
      <c r="R4555" t="str">
        <f t="shared" si="142"/>
        <v>寿光</v>
      </c>
      <c r="S4555" t="str">
        <f t="shared" si="143"/>
        <v>0108</v>
      </c>
    </row>
    <row r="4556" spans="1:19">
      <c r="A4556" t="s">
        <v>40429</v>
      </c>
      <c r="B4556" t="s">
        <v>40430</v>
      </c>
      <c r="C4556" t="s">
        <v>49</v>
      </c>
      <c r="D4556" t="s">
        <v>40431</v>
      </c>
      <c r="E4556" t="s">
        <v>38345</v>
      </c>
      <c r="F4556" t="s">
        <v>40432</v>
      </c>
      <c r="G4556" t="s">
        <v>40433</v>
      </c>
      <c r="H4556" t="s">
        <v>40434</v>
      </c>
      <c r="I4556" t="s">
        <v>5560</v>
      </c>
      <c r="J4556" t="s">
        <v>7611</v>
      </c>
      <c r="K4556" t="s">
        <v>7612</v>
      </c>
      <c r="L4556" t="s">
        <v>123</v>
      </c>
      <c r="M4556" t="s">
        <v>5364</v>
      </c>
      <c r="O4556" t="s">
        <v>7613</v>
      </c>
      <c r="P4556" t="s">
        <v>40435</v>
      </c>
      <c r="R4556" t="str">
        <f t="shared" si="142"/>
        <v>诸城</v>
      </c>
      <c r="S4556" t="str">
        <f t="shared" si="143"/>
        <v>0108</v>
      </c>
    </row>
    <row r="4557" spans="1:19">
      <c r="A4557" t="s">
        <v>40436</v>
      </c>
      <c r="B4557" t="s">
        <v>40437</v>
      </c>
      <c r="C4557" t="s">
        <v>49</v>
      </c>
      <c r="D4557" t="s">
        <v>40438</v>
      </c>
      <c r="E4557" t="s">
        <v>38711</v>
      </c>
      <c r="F4557" t="s">
        <v>40439</v>
      </c>
      <c r="G4557" t="s">
        <v>40440</v>
      </c>
      <c r="H4557" t="s">
        <v>40441</v>
      </c>
      <c r="I4557" t="s">
        <v>12119</v>
      </c>
      <c r="J4557" t="s">
        <v>7332</v>
      </c>
      <c r="K4557" t="s">
        <v>7333</v>
      </c>
      <c r="L4557" t="s">
        <v>375</v>
      </c>
      <c r="M4557" t="s">
        <v>7334</v>
      </c>
      <c r="N4557" t="s">
        <v>5005</v>
      </c>
      <c r="O4557" t="s">
        <v>7335</v>
      </c>
      <c r="P4557" t="s">
        <v>40442</v>
      </c>
      <c r="R4557" t="str">
        <f t="shared" si="142"/>
        <v>昌邑</v>
      </c>
      <c r="S4557" t="str">
        <f t="shared" si="143"/>
        <v>0108</v>
      </c>
    </row>
    <row r="4558" spans="1:19">
      <c r="A4558" t="s">
        <v>40443</v>
      </c>
      <c r="B4558" t="s">
        <v>40444</v>
      </c>
      <c r="C4558" t="s">
        <v>49</v>
      </c>
      <c r="D4558" t="s">
        <v>40445</v>
      </c>
      <c r="E4558" t="s">
        <v>38336</v>
      </c>
      <c r="F4558" t="s">
        <v>40446</v>
      </c>
      <c r="G4558" t="s">
        <v>40447</v>
      </c>
      <c r="H4558" t="s">
        <v>40448</v>
      </c>
      <c r="I4558" t="s">
        <v>4841</v>
      </c>
      <c r="J4558" t="s">
        <v>7845</v>
      </c>
      <c r="K4558" t="s">
        <v>7846</v>
      </c>
      <c r="L4558" t="s">
        <v>60</v>
      </c>
      <c r="M4558" t="s">
        <v>4774</v>
      </c>
      <c r="O4558" t="s">
        <v>7847</v>
      </c>
      <c r="P4558" t="s">
        <v>40449</v>
      </c>
      <c r="Q4558" t="s">
        <v>40450</v>
      </c>
      <c r="R4558" t="str">
        <f t="shared" si="142"/>
        <v>奎文</v>
      </c>
      <c r="S4558" t="str">
        <f t="shared" si="143"/>
        <v>0108</v>
      </c>
    </row>
    <row r="4559" spans="1:19">
      <c r="A4559" t="s">
        <v>40451</v>
      </c>
      <c r="B4559" t="s">
        <v>40452</v>
      </c>
      <c r="C4559" t="s">
        <v>49</v>
      </c>
      <c r="D4559" t="s">
        <v>40453</v>
      </c>
      <c r="E4559" t="s">
        <v>40454</v>
      </c>
      <c r="F4559" t="s">
        <v>40455</v>
      </c>
      <c r="G4559" t="s">
        <v>40456</v>
      </c>
      <c r="H4559" t="s">
        <v>40457</v>
      </c>
      <c r="I4559" t="s">
        <v>4813</v>
      </c>
      <c r="J4559" t="s">
        <v>12715</v>
      </c>
      <c r="K4559" t="s">
        <v>12716</v>
      </c>
      <c r="L4559" t="s">
        <v>123</v>
      </c>
      <c r="M4559" t="s">
        <v>7767</v>
      </c>
      <c r="N4559" t="s">
        <v>5005</v>
      </c>
      <c r="O4559" t="s">
        <v>12717</v>
      </c>
      <c r="P4559" t="s">
        <v>40458</v>
      </c>
      <c r="Q4559" t="s">
        <v>40459</v>
      </c>
      <c r="R4559" t="str">
        <f t="shared" si="142"/>
        <v>诸城</v>
      </c>
      <c r="S4559" t="str">
        <f t="shared" si="143"/>
        <v>0108</v>
      </c>
    </row>
    <row r="4560" spans="1:19">
      <c r="A4560" t="s">
        <v>40460</v>
      </c>
      <c r="B4560" t="s">
        <v>40461</v>
      </c>
      <c r="C4560" t="s">
        <v>49</v>
      </c>
      <c r="D4560" t="s">
        <v>40462</v>
      </c>
      <c r="E4560" t="s">
        <v>38345</v>
      </c>
      <c r="F4560" t="s">
        <v>40463</v>
      </c>
      <c r="G4560" t="s">
        <v>40464</v>
      </c>
      <c r="H4560" t="s">
        <v>40465</v>
      </c>
      <c r="I4560" t="s">
        <v>4813</v>
      </c>
      <c r="J4560" t="s">
        <v>20173</v>
      </c>
      <c r="K4560" t="s">
        <v>20174</v>
      </c>
      <c r="L4560" t="s">
        <v>105</v>
      </c>
      <c r="M4560" t="s">
        <v>5133</v>
      </c>
      <c r="O4560" t="s">
        <v>20175</v>
      </c>
      <c r="P4560" t="s">
        <v>40466</v>
      </c>
      <c r="Q4560" t="s">
        <v>40467</v>
      </c>
      <c r="R4560" t="str">
        <f t="shared" si="142"/>
        <v>寿光</v>
      </c>
      <c r="S4560" t="str">
        <f t="shared" si="143"/>
        <v>0108</v>
      </c>
    </row>
    <row r="4561" spans="1:19">
      <c r="A4561" t="s">
        <v>40468</v>
      </c>
      <c r="B4561" t="s">
        <v>40469</v>
      </c>
      <c r="C4561" t="s">
        <v>49</v>
      </c>
      <c r="D4561" t="s">
        <v>40470</v>
      </c>
      <c r="E4561" t="s">
        <v>38345</v>
      </c>
      <c r="F4561" t="s">
        <v>40471</v>
      </c>
      <c r="G4561" t="s">
        <v>40472</v>
      </c>
      <c r="H4561" t="s">
        <v>40473</v>
      </c>
      <c r="I4561" t="s">
        <v>5052</v>
      </c>
      <c r="J4561" t="s">
        <v>5875</v>
      </c>
      <c r="K4561" t="s">
        <v>5876</v>
      </c>
      <c r="L4561" t="s">
        <v>50</v>
      </c>
      <c r="M4561" t="s">
        <v>5877</v>
      </c>
      <c r="O4561" t="s">
        <v>5878</v>
      </c>
      <c r="P4561" t="s">
        <v>40474</v>
      </c>
      <c r="Q4561" t="s">
        <v>40475</v>
      </c>
      <c r="R4561" t="str">
        <f t="shared" si="142"/>
        <v>青州</v>
      </c>
      <c r="S4561" t="str">
        <f t="shared" si="143"/>
        <v>0108</v>
      </c>
    </row>
    <row r="4562" spans="1:19">
      <c r="A4562" t="s">
        <v>40476</v>
      </c>
      <c r="B4562" t="s">
        <v>40477</v>
      </c>
      <c r="C4562" t="s">
        <v>49</v>
      </c>
      <c r="D4562" t="s">
        <v>40478</v>
      </c>
      <c r="E4562" t="s">
        <v>38711</v>
      </c>
      <c r="F4562" t="s">
        <v>40479</v>
      </c>
      <c r="G4562" t="s">
        <v>40480</v>
      </c>
      <c r="H4562" t="s">
        <v>40481</v>
      </c>
      <c r="I4562" t="s">
        <v>12119</v>
      </c>
      <c r="J4562" t="s">
        <v>5886</v>
      </c>
      <c r="K4562" t="s">
        <v>5887</v>
      </c>
      <c r="L4562" t="s">
        <v>60</v>
      </c>
      <c r="M4562" t="s">
        <v>5888</v>
      </c>
      <c r="O4562" t="s">
        <v>5889</v>
      </c>
      <c r="P4562" t="s">
        <v>40482</v>
      </c>
      <c r="R4562" t="str">
        <f t="shared" si="142"/>
        <v>奎文</v>
      </c>
      <c r="S4562" t="str">
        <f t="shared" si="143"/>
        <v>0108</v>
      </c>
    </row>
    <row r="4563" spans="1:19">
      <c r="A4563" t="s">
        <v>40483</v>
      </c>
      <c r="B4563" t="s">
        <v>40484</v>
      </c>
      <c r="C4563" t="s">
        <v>49</v>
      </c>
      <c r="D4563" t="s">
        <v>40485</v>
      </c>
      <c r="E4563" t="s">
        <v>38702</v>
      </c>
      <c r="F4563" t="s">
        <v>40486</v>
      </c>
      <c r="G4563" t="s">
        <v>40487</v>
      </c>
      <c r="H4563" t="s">
        <v>38959</v>
      </c>
      <c r="I4563" t="s">
        <v>12119</v>
      </c>
      <c r="J4563" t="s">
        <v>7529</v>
      </c>
      <c r="K4563" t="s">
        <v>7530</v>
      </c>
      <c r="L4563" t="s">
        <v>50</v>
      </c>
      <c r="M4563" t="s">
        <v>6624</v>
      </c>
      <c r="O4563" t="s">
        <v>7531</v>
      </c>
      <c r="P4563" t="s">
        <v>40488</v>
      </c>
      <c r="R4563" t="str">
        <f t="shared" si="142"/>
        <v>青州</v>
      </c>
      <c r="S4563" t="str">
        <f t="shared" si="143"/>
        <v>0108</v>
      </c>
    </row>
    <row r="4564" spans="1:19">
      <c r="A4564" t="s">
        <v>40489</v>
      </c>
      <c r="B4564" t="s">
        <v>40490</v>
      </c>
      <c r="C4564" t="s">
        <v>49</v>
      </c>
      <c r="D4564" t="s">
        <v>40491</v>
      </c>
      <c r="E4564" t="s">
        <v>38711</v>
      </c>
      <c r="F4564" t="s">
        <v>40492</v>
      </c>
      <c r="G4564" t="s">
        <v>40493</v>
      </c>
      <c r="H4564" t="s">
        <v>40494</v>
      </c>
      <c r="I4564" t="s">
        <v>12119</v>
      </c>
      <c r="J4564" t="s">
        <v>12820</v>
      </c>
      <c r="K4564" t="s">
        <v>12821</v>
      </c>
      <c r="L4564" t="s">
        <v>50</v>
      </c>
      <c r="M4564" t="s">
        <v>5877</v>
      </c>
      <c r="N4564" t="s">
        <v>5198</v>
      </c>
      <c r="O4564" t="s">
        <v>12822</v>
      </c>
      <c r="P4564" t="s">
        <v>40495</v>
      </c>
      <c r="R4564" t="str">
        <f t="shared" si="142"/>
        <v>青州</v>
      </c>
      <c r="S4564" t="str">
        <f t="shared" si="143"/>
        <v>0108</v>
      </c>
    </row>
    <row r="4565" spans="1:19">
      <c r="A4565" t="s">
        <v>40496</v>
      </c>
      <c r="B4565" t="s">
        <v>40497</v>
      </c>
      <c r="C4565" t="s">
        <v>49</v>
      </c>
      <c r="D4565" t="s">
        <v>40498</v>
      </c>
      <c r="E4565" t="s">
        <v>40499</v>
      </c>
      <c r="F4565" t="s">
        <v>40500</v>
      </c>
      <c r="G4565" t="s">
        <v>40501</v>
      </c>
      <c r="H4565" t="s">
        <v>40502</v>
      </c>
      <c r="I4565" t="s">
        <v>5221</v>
      </c>
      <c r="J4565" t="s">
        <v>12539</v>
      </c>
      <c r="K4565" t="s">
        <v>12540</v>
      </c>
      <c r="L4565" t="s">
        <v>123</v>
      </c>
      <c r="M4565" t="s">
        <v>4994</v>
      </c>
      <c r="N4565" t="s">
        <v>5619</v>
      </c>
      <c r="O4565" t="s">
        <v>12541</v>
      </c>
      <c r="P4565" t="s">
        <v>40503</v>
      </c>
      <c r="R4565" t="str">
        <f t="shared" si="142"/>
        <v>诸城</v>
      </c>
      <c r="S4565" t="str">
        <f t="shared" si="143"/>
        <v>0108</v>
      </c>
    </row>
    <row r="4566" spans="1:19">
      <c r="A4566" t="s">
        <v>40504</v>
      </c>
      <c r="B4566" t="s">
        <v>40505</v>
      </c>
      <c r="C4566" t="s">
        <v>49</v>
      </c>
      <c r="D4566" t="s">
        <v>40506</v>
      </c>
      <c r="E4566" t="s">
        <v>40507</v>
      </c>
      <c r="F4566" t="s">
        <v>40508</v>
      </c>
      <c r="G4566" t="s">
        <v>40509</v>
      </c>
      <c r="H4566" t="s">
        <v>40393</v>
      </c>
      <c r="I4566" t="s">
        <v>4852</v>
      </c>
      <c r="J4566" t="s">
        <v>10465</v>
      </c>
      <c r="K4566" t="s">
        <v>10466</v>
      </c>
      <c r="L4566" t="s">
        <v>123</v>
      </c>
      <c r="M4566" t="s">
        <v>4932</v>
      </c>
      <c r="N4566" t="s">
        <v>6519</v>
      </c>
      <c r="O4566" t="s">
        <v>10467</v>
      </c>
      <c r="P4566" t="s">
        <v>40510</v>
      </c>
      <c r="Q4566" t="s">
        <v>40511</v>
      </c>
      <c r="R4566" t="str">
        <f t="shared" si="142"/>
        <v>诸城</v>
      </c>
      <c r="S4566" t="str">
        <f t="shared" si="143"/>
        <v>0108</v>
      </c>
    </row>
    <row r="4567" spans="1:19">
      <c r="A4567" t="s">
        <v>40512</v>
      </c>
      <c r="B4567" t="s">
        <v>40513</v>
      </c>
      <c r="C4567" t="s">
        <v>49</v>
      </c>
      <c r="D4567" t="s">
        <v>40514</v>
      </c>
      <c r="E4567" t="s">
        <v>38345</v>
      </c>
      <c r="F4567" t="s">
        <v>40515</v>
      </c>
      <c r="G4567" t="s">
        <v>40516</v>
      </c>
      <c r="H4567" t="s">
        <v>40517</v>
      </c>
      <c r="I4567" t="s">
        <v>4852</v>
      </c>
      <c r="J4567" t="s">
        <v>5987</v>
      </c>
      <c r="K4567" t="s">
        <v>5988</v>
      </c>
      <c r="L4567" t="s">
        <v>95</v>
      </c>
      <c r="M4567" t="s">
        <v>5042</v>
      </c>
      <c r="O4567" t="s">
        <v>5989</v>
      </c>
      <c r="P4567" t="s">
        <v>40518</v>
      </c>
      <c r="R4567" t="str">
        <f t="shared" si="142"/>
        <v>安丘</v>
      </c>
      <c r="S4567" t="str">
        <f t="shared" si="143"/>
        <v>0108</v>
      </c>
    </row>
    <row r="4568" spans="1:19">
      <c r="A4568" t="s">
        <v>40519</v>
      </c>
      <c r="B4568" t="s">
        <v>40520</v>
      </c>
      <c r="C4568" t="s">
        <v>49</v>
      </c>
      <c r="D4568" t="s">
        <v>40521</v>
      </c>
      <c r="E4568" t="s">
        <v>38345</v>
      </c>
      <c r="F4568" t="s">
        <v>40522</v>
      </c>
      <c r="G4568" t="s">
        <v>40523</v>
      </c>
      <c r="H4568" t="s">
        <v>40524</v>
      </c>
      <c r="I4568" t="s">
        <v>12119</v>
      </c>
      <c r="J4568" t="s">
        <v>19830</v>
      </c>
      <c r="K4568" t="s">
        <v>19831</v>
      </c>
      <c r="L4568" t="s">
        <v>1136</v>
      </c>
      <c r="M4568" t="s">
        <v>6413</v>
      </c>
      <c r="O4568" t="s">
        <v>19832</v>
      </c>
      <c r="P4568" t="s">
        <v>40525</v>
      </c>
      <c r="Q4568" t="s">
        <v>40526</v>
      </c>
      <c r="R4568" t="str">
        <f t="shared" si="142"/>
        <v>昌乐</v>
      </c>
      <c r="S4568" t="str">
        <f t="shared" si="143"/>
        <v>0108</v>
      </c>
    </row>
    <row r="4569" spans="1:19">
      <c r="A4569" t="s">
        <v>40527</v>
      </c>
      <c r="B4569" t="s">
        <v>40528</v>
      </c>
      <c r="C4569" t="s">
        <v>49</v>
      </c>
      <c r="D4569" t="s">
        <v>40529</v>
      </c>
      <c r="E4569" t="s">
        <v>38345</v>
      </c>
      <c r="F4569" t="s">
        <v>40530</v>
      </c>
      <c r="G4569" t="s">
        <v>40531</v>
      </c>
      <c r="H4569" t="s">
        <v>40532</v>
      </c>
      <c r="I4569" t="s">
        <v>12844</v>
      </c>
      <c r="J4569" t="s">
        <v>8847</v>
      </c>
      <c r="K4569" t="s">
        <v>8848</v>
      </c>
      <c r="L4569" t="s">
        <v>60</v>
      </c>
      <c r="M4569" t="s">
        <v>5420</v>
      </c>
      <c r="O4569" t="s">
        <v>8849</v>
      </c>
      <c r="P4569" t="s">
        <v>40533</v>
      </c>
      <c r="Q4569" t="s">
        <v>36253</v>
      </c>
      <c r="R4569" t="str">
        <f t="shared" si="142"/>
        <v>奎文</v>
      </c>
      <c r="S4569" t="str">
        <f t="shared" si="143"/>
        <v>0108</v>
      </c>
    </row>
    <row r="4570" spans="1:19">
      <c r="A4570" t="s">
        <v>2002</v>
      </c>
      <c r="B4570" t="s">
        <v>40534</v>
      </c>
      <c r="C4570" t="s">
        <v>49</v>
      </c>
      <c r="D4570" t="s">
        <v>40535</v>
      </c>
      <c r="E4570" t="s">
        <v>40402</v>
      </c>
      <c r="F4570" t="s">
        <v>40536</v>
      </c>
      <c r="G4570" t="s">
        <v>2000</v>
      </c>
      <c r="H4570" t="s">
        <v>40510</v>
      </c>
      <c r="I4570" t="s">
        <v>5066</v>
      </c>
      <c r="J4570" t="s">
        <v>6611</v>
      </c>
      <c r="K4570" t="s">
        <v>6612</v>
      </c>
      <c r="L4570" t="s">
        <v>86</v>
      </c>
      <c r="M4570" t="s">
        <v>5099</v>
      </c>
      <c r="N4570" t="s">
        <v>10295</v>
      </c>
      <c r="O4570" t="s">
        <v>6613</v>
      </c>
      <c r="P4570" t="s">
        <v>40537</v>
      </c>
      <c r="Q4570" t="s">
        <v>29281</v>
      </c>
      <c r="R4570" t="str">
        <f t="shared" si="142"/>
        <v>坊子</v>
      </c>
      <c r="S4570" t="str">
        <f t="shared" si="143"/>
        <v>0108</v>
      </c>
    </row>
    <row r="4571" spans="1:19">
      <c r="A4571" t="s">
        <v>40538</v>
      </c>
      <c r="B4571" t="s">
        <v>40539</v>
      </c>
      <c r="C4571" t="s">
        <v>49</v>
      </c>
      <c r="D4571" t="s">
        <v>40540</v>
      </c>
      <c r="E4571" t="s">
        <v>40541</v>
      </c>
      <c r="F4571" t="s">
        <v>40542</v>
      </c>
      <c r="G4571" t="s">
        <v>40543</v>
      </c>
      <c r="H4571" t="s">
        <v>40544</v>
      </c>
      <c r="I4571" t="s">
        <v>8721</v>
      </c>
      <c r="J4571" t="s">
        <v>7910</v>
      </c>
      <c r="K4571" t="s">
        <v>7911</v>
      </c>
      <c r="L4571" t="s">
        <v>375</v>
      </c>
      <c r="M4571" t="s">
        <v>5409</v>
      </c>
      <c r="N4571" t="s">
        <v>4946</v>
      </c>
      <c r="O4571" t="s">
        <v>7913</v>
      </c>
      <c r="P4571" t="s">
        <v>40545</v>
      </c>
      <c r="R4571" t="str">
        <f t="shared" si="142"/>
        <v>昌邑</v>
      </c>
      <c r="S4571" t="str">
        <f t="shared" si="143"/>
        <v>0108</v>
      </c>
    </row>
    <row r="4572" spans="1:19">
      <c r="A4572" t="s">
        <v>2034</v>
      </c>
      <c r="B4572" t="s">
        <v>40546</v>
      </c>
      <c r="C4572" t="s">
        <v>49</v>
      </c>
      <c r="D4572" t="s">
        <v>40547</v>
      </c>
      <c r="E4572" t="s">
        <v>38345</v>
      </c>
      <c r="F4572" t="s">
        <v>40548</v>
      </c>
      <c r="G4572" t="s">
        <v>2032</v>
      </c>
      <c r="H4572" t="s">
        <v>40549</v>
      </c>
      <c r="I4572" t="s">
        <v>4785</v>
      </c>
      <c r="J4572" t="s">
        <v>4842</v>
      </c>
      <c r="K4572" t="s">
        <v>4843</v>
      </c>
      <c r="L4572" t="s">
        <v>95</v>
      </c>
      <c r="M4572" t="s">
        <v>4844</v>
      </c>
      <c r="O4572" t="s">
        <v>4846</v>
      </c>
      <c r="P4572" t="s">
        <v>40550</v>
      </c>
      <c r="Q4572" t="s">
        <v>40551</v>
      </c>
      <c r="R4572" t="str">
        <f t="shared" si="142"/>
        <v>安丘</v>
      </c>
      <c r="S4572" t="str">
        <f t="shared" si="143"/>
        <v>0108</v>
      </c>
    </row>
    <row r="4573" spans="1:19">
      <c r="A4573" t="s">
        <v>40552</v>
      </c>
      <c r="B4573" t="s">
        <v>40553</v>
      </c>
      <c r="C4573" t="s">
        <v>49</v>
      </c>
      <c r="D4573" t="s">
        <v>40554</v>
      </c>
      <c r="E4573" t="s">
        <v>38702</v>
      </c>
      <c r="F4573" t="s">
        <v>40555</v>
      </c>
      <c r="G4573" t="s">
        <v>40556</v>
      </c>
      <c r="H4573" t="s">
        <v>40557</v>
      </c>
      <c r="I4573" t="s">
        <v>12119</v>
      </c>
      <c r="J4573" t="s">
        <v>20324</v>
      </c>
      <c r="K4573" t="s">
        <v>20325</v>
      </c>
      <c r="L4573" t="s">
        <v>77</v>
      </c>
      <c r="M4573" t="s">
        <v>8152</v>
      </c>
      <c r="N4573" t="s">
        <v>5699</v>
      </c>
      <c r="O4573" t="s">
        <v>20326</v>
      </c>
      <c r="R4573" t="str">
        <f t="shared" si="142"/>
        <v>临朐</v>
      </c>
      <c r="S4573" t="str">
        <f t="shared" si="143"/>
        <v>0108</v>
      </c>
    </row>
    <row r="4574" spans="1:19">
      <c r="A4574" t="s">
        <v>40558</v>
      </c>
      <c r="B4574" t="s">
        <v>40559</v>
      </c>
      <c r="C4574" t="s">
        <v>49</v>
      </c>
      <c r="D4574" t="s">
        <v>40560</v>
      </c>
      <c r="E4574" t="s">
        <v>38852</v>
      </c>
      <c r="F4574" t="s">
        <v>40561</v>
      </c>
      <c r="G4574" t="s">
        <v>40562</v>
      </c>
      <c r="H4574" t="s">
        <v>40563</v>
      </c>
      <c r="I4574" t="s">
        <v>12757</v>
      </c>
      <c r="J4574" t="s">
        <v>17116</v>
      </c>
      <c r="K4574" t="s">
        <v>17117</v>
      </c>
      <c r="L4574" t="s">
        <v>237</v>
      </c>
      <c r="M4574" t="s">
        <v>4788</v>
      </c>
      <c r="O4574" t="s">
        <v>17118</v>
      </c>
      <c r="P4574" t="s">
        <v>40564</v>
      </c>
      <c r="R4574" t="str">
        <f t="shared" si="142"/>
        <v>潍城</v>
      </c>
      <c r="S4574" t="str">
        <f t="shared" si="143"/>
        <v>0108</v>
      </c>
    </row>
    <row r="4575" spans="1:19">
      <c r="A4575" t="s">
        <v>40565</v>
      </c>
      <c r="B4575" t="s">
        <v>40566</v>
      </c>
      <c r="C4575" t="s">
        <v>49</v>
      </c>
      <c r="D4575" t="s">
        <v>40567</v>
      </c>
      <c r="E4575" t="s">
        <v>36010</v>
      </c>
      <c r="F4575" t="s">
        <v>40568</v>
      </c>
      <c r="G4575" t="s">
        <v>40569</v>
      </c>
      <c r="H4575" t="s">
        <v>40570</v>
      </c>
      <c r="I4575" t="s">
        <v>9309</v>
      </c>
      <c r="J4575" t="s">
        <v>17116</v>
      </c>
      <c r="K4575" t="s">
        <v>17117</v>
      </c>
      <c r="L4575" t="s">
        <v>237</v>
      </c>
      <c r="M4575" t="s">
        <v>4788</v>
      </c>
      <c r="N4575" t="s">
        <v>5421</v>
      </c>
      <c r="O4575" t="s">
        <v>17118</v>
      </c>
      <c r="P4575" t="s">
        <v>40571</v>
      </c>
      <c r="Q4575" t="s">
        <v>40572</v>
      </c>
      <c r="R4575" t="str">
        <f t="shared" si="142"/>
        <v>潍城</v>
      </c>
      <c r="S4575" t="str">
        <f t="shared" si="143"/>
        <v>0108</v>
      </c>
    </row>
    <row r="4576" spans="1:19">
      <c r="A4576" t="s">
        <v>40573</v>
      </c>
      <c r="B4576" t="s">
        <v>40574</v>
      </c>
      <c r="C4576" t="s">
        <v>49</v>
      </c>
      <c r="D4576" t="s">
        <v>40575</v>
      </c>
      <c r="E4576" t="s">
        <v>38336</v>
      </c>
      <c r="F4576" t="s">
        <v>40576</v>
      </c>
      <c r="G4576" t="s">
        <v>40577</v>
      </c>
      <c r="H4576" t="s">
        <v>40578</v>
      </c>
      <c r="I4576" t="s">
        <v>4785</v>
      </c>
      <c r="J4576" t="s">
        <v>9171</v>
      </c>
      <c r="K4576" t="s">
        <v>9172</v>
      </c>
      <c r="L4576" t="s">
        <v>105</v>
      </c>
      <c r="M4576" t="s">
        <v>5769</v>
      </c>
      <c r="O4576" t="s">
        <v>9173</v>
      </c>
      <c r="P4576" t="s">
        <v>40579</v>
      </c>
      <c r="Q4576" t="s">
        <v>40580</v>
      </c>
      <c r="R4576" t="str">
        <f t="shared" si="142"/>
        <v>寿光</v>
      </c>
      <c r="S4576" t="str">
        <f t="shared" si="143"/>
        <v>0108</v>
      </c>
    </row>
    <row r="4577" spans="1:19">
      <c r="A4577" t="s">
        <v>40581</v>
      </c>
      <c r="B4577" t="s">
        <v>40582</v>
      </c>
      <c r="C4577" t="s">
        <v>49</v>
      </c>
      <c r="D4577" t="s">
        <v>40583</v>
      </c>
      <c r="E4577" t="s">
        <v>38345</v>
      </c>
      <c r="F4577" t="s">
        <v>40584</v>
      </c>
      <c r="G4577" t="s">
        <v>40585</v>
      </c>
      <c r="H4577" t="s">
        <v>40586</v>
      </c>
      <c r="I4577" t="s">
        <v>5052</v>
      </c>
      <c r="J4577" t="s">
        <v>7114</v>
      </c>
      <c r="K4577" t="s">
        <v>7115</v>
      </c>
      <c r="L4577" t="s">
        <v>105</v>
      </c>
      <c r="M4577" t="s">
        <v>5176</v>
      </c>
      <c r="O4577" t="s">
        <v>7116</v>
      </c>
      <c r="P4577" t="s">
        <v>40587</v>
      </c>
      <c r="Q4577" t="s">
        <v>40588</v>
      </c>
      <c r="R4577" t="str">
        <f t="shared" si="142"/>
        <v>寿光</v>
      </c>
      <c r="S4577" t="str">
        <f t="shared" si="143"/>
        <v>0108</v>
      </c>
    </row>
    <row r="4578" spans="1:19">
      <c r="A4578" t="s">
        <v>40589</v>
      </c>
      <c r="B4578" t="s">
        <v>40590</v>
      </c>
      <c r="C4578" t="s">
        <v>49</v>
      </c>
      <c r="D4578" t="s">
        <v>40591</v>
      </c>
      <c r="E4578" t="s">
        <v>38336</v>
      </c>
      <c r="F4578" t="s">
        <v>40592</v>
      </c>
      <c r="G4578" t="s">
        <v>40593</v>
      </c>
      <c r="H4578" t="s">
        <v>40594</v>
      </c>
      <c r="I4578" t="s">
        <v>4785</v>
      </c>
      <c r="J4578" t="s">
        <v>9536</v>
      </c>
      <c r="K4578" t="s">
        <v>9537</v>
      </c>
      <c r="L4578" t="s">
        <v>95</v>
      </c>
      <c r="M4578" t="s">
        <v>5055</v>
      </c>
      <c r="N4578" t="s">
        <v>5056</v>
      </c>
      <c r="O4578" t="s">
        <v>9538</v>
      </c>
      <c r="P4578" t="s">
        <v>40595</v>
      </c>
      <c r="R4578" t="str">
        <f t="shared" si="142"/>
        <v>安丘</v>
      </c>
      <c r="S4578" t="str">
        <f t="shared" si="143"/>
        <v>0108</v>
      </c>
    </row>
    <row r="4579" spans="1:19">
      <c r="A4579" t="s">
        <v>40596</v>
      </c>
      <c r="B4579" t="s">
        <v>40597</v>
      </c>
      <c r="C4579" t="s">
        <v>49</v>
      </c>
      <c r="D4579" t="s">
        <v>40598</v>
      </c>
      <c r="E4579" t="s">
        <v>36010</v>
      </c>
      <c r="F4579" t="s">
        <v>40599</v>
      </c>
      <c r="G4579" t="s">
        <v>40600</v>
      </c>
      <c r="H4579" t="s">
        <v>40601</v>
      </c>
      <c r="I4579" t="s">
        <v>4852</v>
      </c>
      <c r="J4579" t="s">
        <v>6517</v>
      </c>
      <c r="K4579" t="s">
        <v>6518</v>
      </c>
      <c r="L4579" t="s">
        <v>50</v>
      </c>
      <c r="M4579" t="s">
        <v>6207</v>
      </c>
      <c r="N4579" t="s">
        <v>5939</v>
      </c>
      <c r="O4579" t="s">
        <v>6520</v>
      </c>
      <c r="P4579" t="s">
        <v>32098</v>
      </c>
      <c r="Q4579" t="s">
        <v>40602</v>
      </c>
      <c r="R4579" t="str">
        <f t="shared" si="142"/>
        <v>青州</v>
      </c>
      <c r="S4579" t="str">
        <f t="shared" si="143"/>
        <v>0108</v>
      </c>
    </row>
    <row r="4580" spans="1:19">
      <c r="A4580" t="s">
        <v>40603</v>
      </c>
      <c r="B4580" t="s">
        <v>40604</v>
      </c>
      <c r="C4580" t="s">
        <v>49</v>
      </c>
      <c r="D4580" t="s">
        <v>40605</v>
      </c>
      <c r="E4580" t="s">
        <v>38336</v>
      </c>
      <c r="F4580" t="s">
        <v>40606</v>
      </c>
      <c r="G4580" t="s">
        <v>40607</v>
      </c>
      <c r="H4580" t="s">
        <v>40608</v>
      </c>
      <c r="I4580" t="s">
        <v>5407</v>
      </c>
      <c r="J4580" t="s">
        <v>7952</v>
      </c>
      <c r="K4580" t="s">
        <v>7953</v>
      </c>
      <c r="L4580" t="s">
        <v>114</v>
      </c>
      <c r="M4580" t="s">
        <v>7458</v>
      </c>
      <c r="N4580" t="s">
        <v>5296</v>
      </c>
      <c r="O4580" t="s">
        <v>7954</v>
      </c>
      <c r="P4580" t="s">
        <v>40609</v>
      </c>
      <c r="Q4580" t="s">
        <v>40610</v>
      </c>
      <c r="R4580" t="str">
        <f t="shared" si="142"/>
        <v>高密</v>
      </c>
      <c r="S4580" t="str">
        <f t="shared" si="143"/>
        <v>0108</v>
      </c>
    </row>
    <row r="4581" spans="1:19">
      <c r="A4581" t="s">
        <v>40611</v>
      </c>
      <c r="B4581" t="s">
        <v>40612</v>
      </c>
      <c r="C4581" t="s">
        <v>49</v>
      </c>
      <c r="D4581" t="s">
        <v>40613</v>
      </c>
      <c r="E4581" t="s">
        <v>38345</v>
      </c>
      <c r="F4581" t="s">
        <v>40614</v>
      </c>
      <c r="G4581" t="s">
        <v>40615</v>
      </c>
      <c r="H4581" t="s">
        <v>40616</v>
      </c>
      <c r="I4581" t="s">
        <v>12119</v>
      </c>
      <c r="J4581" t="s">
        <v>5647</v>
      </c>
      <c r="K4581" t="s">
        <v>5648</v>
      </c>
      <c r="L4581" t="s">
        <v>95</v>
      </c>
      <c r="M4581" t="s">
        <v>5649</v>
      </c>
      <c r="O4581" t="s">
        <v>5650</v>
      </c>
      <c r="P4581" t="s">
        <v>40617</v>
      </c>
      <c r="Q4581" t="s">
        <v>40618</v>
      </c>
      <c r="R4581" t="str">
        <f t="shared" si="142"/>
        <v>安丘</v>
      </c>
      <c r="S4581" t="str">
        <f t="shared" si="143"/>
        <v>0108</v>
      </c>
    </row>
    <row r="4582" spans="1:19">
      <c r="A4582" t="s">
        <v>40619</v>
      </c>
      <c r="B4582" t="s">
        <v>40620</v>
      </c>
      <c r="C4582" t="s">
        <v>49</v>
      </c>
      <c r="D4582" t="s">
        <v>40621</v>
      </c>
      <c r="E4582" t="s">
        <v>38345</v>
      </c>
      <c r="F4582" t="s">
        <v>40622</v>
      </c>
      <c r="G4582" t="s">
        <v>40623</v>
      </c>
      <c r="H4582" t="s">
        <v>40624</v>
      </c>
      <c r="I4582" t="s">
        <v>12844</v>
      </c>
      <c r="J4582" t="s">
        <v>14559</v>
      </c>
      <c r="K4582" t="s">
        <v>14560</v>
      </c>
      <c r="L4582" t="s">
        <v>375</v>
      </c>
      <c r="M4582" t="s">
        <v>5409</v>
      </c>
      <c r="O4582" t="s">
        <v>14561</v>
      </c>
      <c r="P4582" t="s">
        <v>40625</v>
      </c>
      <c r="Q4582" t="s">
        <v>40626</v>
      </c>
      <c r="R4582" t="str">
        <f t="shared" si="142"/>
        <v>昌邑</v>
      </c>
      <c r="S4582" t="str">
        <f t="shared" si="143"/>
        <v>0108</v>
      </c>
    </row>
    <row r="4583" spans="1:19">
      <c r="A4583" t="s">
        <v>40627</v>
      </c>
      <c r="B4583" t="s">
        <v>40628</v>
      </c>
      <c r="C4583" t="s">
        <v>49</v>
      </c>
      <c r="D4583" t="s">
        <v>40629</v>
      </c>
      <c r="E4583" t="s">
        <v>38345</v>
      </c>
      <c r="F4583" t="s">
        <v>40630</v>
      </c>
      <c r="G4583" t="s">
        <v>40631</v>
      </c>
      <c r="H4583" t="s">
        <v>40632</v>
      </c>
      <c r="I4583" t="s">
        <v>12757</v>
      </c>
      <c r="J4583" t="s">
        <v>12419</v>
      </c>
      <c r="K4583" t="s">
        <v>12420</v>
      </c>
      <c r="L4583" t="s">
        <v>77</v>
      </c>
      <c r="M4583" t="s">
        <v>5733</v>
      </c>
      <c r="N4583" t="s">
        <v>4789</v>
      </c>
      <c r="O4583" t="s">
        <v>12421</v>
      </c>
      <c r="P4583" t="s">
        <v>40633</v>
      </c>
      <c r="Q4583" t="s">
        <v>40634</v>
      </c>
      <c r="R4583" t="str">
        <f t="shared" si="142"/>
        <v>临朐</v>
      </c>
      <c r="S4583" t="str">
        <f t="shared" si="143"/>
        <v>0108</v>
      </c>
    </row>
    <row r="4584" spans="1:19">
      <c r="A4584" t="s">
        <v>40635</v>
      </c>
      <c r="B4584" t="s">
        <v>40636</v>
      </c>
      <c r="C4584" t="s">
        <v>49</v>
      </c>
      <c r="D4584" t="s">
        <v>40637</v>
      </c>
      <c r="E4584" t="s">
        <v>38336</v>
      </c>
      <c r="F4584" t="s">
        <v>40638</v>
      </c>
      <c r="G4584" t="s">
        <v>40639</v>
      </c>
      <c r="H4584" t="s">
        <v>40640</v>
      </c>
      <c r="I4584" t="s">
        <v>4813</v>
      </c>
      <c r="J4584" t="s">
        <v>13443</v>
      </c>
      <c r="K4584" t="s">
        <v>13444</v>
      </c>
      <c r="L4584" t="s">
        <v>123</v>
      </c>
      <c r="M4584" t="s">
        <v>7210</v>
      </c>
      <c r="O4584" t="s">
        <v>13445</v>
      </c>
      <c r="P4584" t="s">
        <v>40641</v>
      </c>
      <c r="R4584" t="str">
        <f t="shared" si="142"/>
        <v>诸城</v>
      </c>
      <c r="S4584" t="str">
        <f t="shared" si="143"/>
        <v>0108</v>
      </c>
    </row>
    <row r="4585" spans="1:19">
      <c r="A4585" t="s">
        <v>40642</v>
      </c>
      <c r="B4585" t="s">
        <v>40643</v>
      </c>
      <c r="C4585" t="s">
        <v>49</v>
      </c>
      <c r="D4585" t="s">
        <v>40644</v>
      </c>
      <c r="E4585" t="s">
        <v>38336</v>
      </c>
      <c r="F4585" t="s">
        <v>40645</v>
      </c>
      <c r="G4585" t="s">
        <v>40646</v>
      </c>
      <c r="H4585" t="s">
        <v>40647</v>
      </c>
      <c r="I4585" t="s">
        <v>4828</v>
      </c>
      <c r="J4585" t="s">
        <v>7803</v>
      </c>
      <c r="K4585" t="s">
        <v>7804</v>
      </c>
      <c r="L4585" t="s">
        <v>105</v>
      </c>
      <c r="M4585" t="s">
        <v>7805</v>
      </c>
      <c r="N4585" t="s">
        <v>5030</v>
      </c>
      <c r="O4585" t="s">
        <v>7806</v>
      </c>
      <c r="P4585" t="s">
        <v>40648</v>
      </c>
      <c r="R4585" t="str">
        <f t="shared" si="142"/>
        <v>寿光</v>
      </c>
      <c r="S4585" t="str">
        <f t="shared" si="143"/>
        <v>0108</v>
      </c>
    </row>
    <row r="4586" spans="1:19">
      <c r="A4586" t="s">
        <v>40649</v>
      </c>
      <c r="B4586" t="s">
        <v>40650</v>
      </c>
      <c r="C4586" t="s">
        <v>49</v>
      </c>
      <c r="D4586" t="s">
        <v>40651</v>
      </c>
      <c r="E4586" t="s">
        <v>38336</v>
      </c>
      <c r="F4586" t="s">
        <v>40652</v>
      </c>
      <c r="G4586" t="s">
        <v>40653</v>
      </c>
      <c r="H4586" t="s">
        <v>40654</v>
      </c>
      <c r="I4586" t="s">
        <v>4852</v>
      </c>
      <c r="J4586" t="s">
        <v>18995</v>
      </c>
      <c r="K4586" t="s">
        <v>18996</v>
      </c>
      <c r="L4586" t="s">
        <v>114</v>
      </c>
      <c r="M4586" t="s">
        <v>5486</v>
      </c>
      <c r="O4586" t="s">
        <v>18997</v>
      </c>
      <c r="P4586" t="s">
        <v>40655</v>
      </c>
      <c r="Q4586" t="s">
        <v>40656</v>
      </c>
      <c r="R4586" t="str">
        <f t="shared" si="142"/>
        <v>高密</v>
      </c>
      <c r="S4586" t="str">
        <f t="shared" si="143"/>
        <v>0108</v>
      </c>
    </row>
    <row r="4587" spans="1:19">
      <c r="A4587" t="s">
        <v>40657</v>
      </c>
      <c r="B4587" t="s">
        <v>40658</v>
      </c>
      <c r="C4587" t="s">
        <v>49</v>
      </c>
      <c r="D4587" t="s">
        <v>40659</v>
      </c>
      <c r="E4587" t="s">
        <v>40660</v>
      </c>
      <c r="F4587" t="s">
        <v>40661</v>
      </c>
      <c r="G4587" t="s">
        <v>40662</v>
      </c>
      <c r="H4587" t="s">
        <v>40663</v>
      </c>
      <c r="I4587" t="s">
        <v>12119</v>
      </c>
      <c r="J4587" t="s">
        <v>5755</v>
      </c>
      <c r="K4587" t="s">
        <v>5756</v>
      </c>
      <c r="L4587" t="s">
        <v>95</v>
      </c>
      <c r="M4587" t="s">
        <v>5757</v>
      </c>
      <c r="N4587" t="s">
        <v>5699</v>
      </c>
      <c r="O4587" t="s">
        <v>5758</v>
      </c>
      <c r="P4587" t="s">
        <v>40664</v>
      </c>
      <c r="R4587" t="str">
        <f t="shared" si="142"/>
        <v>安丘</v>
      </c>
      <c r="S4587" t="str">
        <f t="shared" si="143"/>
        <v>0108</v>
      </c>
    </row>
    <row r="4588" spans="1:19">
      <c r="A4588" t="s">
        <v>40665</v>
      </c>
      <c r="B4588" t="s">
        <v>40666</v>
      </c>
      <c r="C4588" t="s">
        <v>49</v>
      </c>
      <c r="D4588" t="s">
        <v>40667</v>
      </c>
      <c r="E4588" t="s">
        <v>38336</v>
      </c>
      <c r="F4588" t="s">
        <v>40668</v>
      </c>
      <c r="G4588" t="s">
        <v>40669</v>
      </c>
      <c r="H4588" t="s">
        <v>40670</v>
      </c>
      <c r="I4588" t="s">
        <v>4929</v>
      </c>
      <c r="J4588" t="s">
        <v>17116</v>
      </c>
      <c r="K4588" t="s">
        <v>17117</v>
      </c>
      <c r="L4588" t="s">
        <v>237</v>
      </c>
      <c r="M4588" t="s">
        <v>4788</v>
      </c>
      <c r="O4588" t="s">
        <v>17118</v>
      </c>
      <c r="P4588" t="s">
        <v>40671</v>
      </c>
      <c r="R4588" t="str">
        <f t="shared" si="142"/>
        <v>潍城</v>
      </c>
      <c r="S4588" t="str">
        <f t="shared" si="143"/>
        <v>0108</v>
      </c>
    </row>
    <row r="4589" spans="1:19">
      <c r="A4589" t="s">
        <v>40672</v>
      </c>
      <c r="B4589" t="s">
        <v>40673</v>
      </c>
      <c r="C4589" t="s">
        <v>49</v>
      </c>
      <c r="D4589" t="s">
        <v>40674</v>
      </c>
      <c r="E4589" t="s">
        <v>36010</v>
      </c>
      <c r="F4589" t="s">
        <v>40675</v>
      </c>
      <c r="G4589" t="s">
        <v>40676</v>
      </c>
      <c r="H4589" t="s">
        <v>40677</v>
      </c>
      <c r="I4589" t="s">
        <v>4813</v>
      </c>
      <c r="J4589" t="s">
        <v>6401</v>
      </c>
      <c r="K4589" t="s">
        <v>6402</v>
      </c>
      <c r="L4589" t="s">
        <v>105</v>
      </c>
      <c r="M4589" t="s">
        <v>5224</v>
      </c>
      <c r="N4589" t="s">
        <v>5699</v>
      </c>
      <c r="O4589" t="s">
        <v>6403</v>
      </c>
      <c r="P4589" t="s">
        <v>40678</v>
      </c>
      <c r="R4589" t="str">
        <f t="shared" si="142"/>
        <v>寿光</v>
      </c>
      <c r="S4589" t="str">
        <f t="shared" si="143"/>
        <v>0108</v>
      </c>
    </row>
    <row r="4590" spans="1:19">
      <c r="A4590" t="s">
        <v>40679</v>
      </c>
      <c r="B4590" t="s">
        <v>40680</v>
      </c>
      <c r="C4590" t="s">
        <v>49</v>
      </c>
      <c r="D4590" t="s">
        <v>40681</v>
      </c>
      <c r="E4590" t="s">
        <v>38345</v>
      </c>
      <c r="F4590" t="s">
        <v>40682</v>
      </c>
      <c r="G4590" t="s">
        <v>40683</v>
      </c>
      <c r="H4590" t="s">
        <v>40684</v>
      </c>
      <c r="I4590" t="s">
        <v>10005</v>
      </c>
      <c r="J4590" t="s">
        <v>7556</v>
      </c>
      <c r="K4590" t="s">
        <v>7557</v>
      </c>
      <c r="L4590" t="s">
        <v>237</v>
      </c>
      <c r="M4590" t="s">
        <v>4971</v>
      </c>
      <c r="O4590" t="s">
        <v>7559</v>
      </c>
      <c r="R4590" t="str">
        <f t="shared" si="142"/>
        <v>潍城</v>
      </c>
      <c r="S4590" t="str">
        <f t="shared" si="143"/>
        <v>0108</v>
      </c>
    </row>
    <row r="4591" spans="1:19">
      <c r="A4591" t="s">
        <v>40685</v>
      </c>
      <c r="B4591" t="s">
        <v>40686</v>
      </c>
      <c r="C4591" t="s">
        <v>49</v>
      </c>
      <c r="D4591" t="s">
        <v>40687</v>
      </c>
      <c r="E4591" t="s">
        <v>38336</v>
      </c>
      <c r="F4591" t="s">
        <v>40688</v>
      </c>
      <c r="G4591" t="s">
        <v>40689</v>
      </c>
      <c r="H4591" t="s">
        <v>40690</v>
      </c>
      <c r="I4591" t="s">
        <v>4813</v>
      </c>
      <c r="J4591" t="s">
        <v>6031</v>
      </c>
      <c r="K4591" t="s">
        <v>6032</v>
      </c>
      <c r="L4591" t="s">
        <v>262</v>
      </c>
      <c r="M4591" t="s">
        <v>6033</v>
      </c>
      <c r="O4591" t="s">
        <v>6034</v>
      </c>
      <c r="P4591" t="s">
        <v>40691</v>
      </c>
      <c r="Q4591" t="s">
        <v>40692</v>
      </c>
      <c r="R4591" t="str">
        <f t="shared" si="142"/>
        <v>寒亭</v>
      </c>
      <c r="S4591" t="str">
        <f t="shared" si="143"/>
        <v>0108</v>
      </c>
    </row>
    <row r="4592" spans="1:19">
      <c r="A4592" t="s">
        <v>40693</v>
      </c>
      <c r="B4592" t="s">
        <v>40694</v>
      </c>
      <c r="C4592" t="s">
        <v>49</v>
      </c>
      <c r="D4592" t="s">
        <v>40695</v>
      </c>
      <c r="E4592" t="s">
        <v>40696</v>
      </c>
      <c r="F4592" t="s">
        <v>40697</v>
      </c>
      <c r="G4592" t="s">
        <v>40698</v>
      </c>
      <c r="H4592" t="s">
        <v>40699</v>
      </c>
      <c r="I4592" t="s">
        <v>5387</v>
      </c>
      <c r="J4592" t="s">
        <v>5122</v>
      </c>
      <c r="K4592" t="s">
        <v>5123</v>
      </c>
      <c r="O4592" t="s">
        <v>5124</v>
      </c>
      <c r="R4592" t="str">
        <f t="shared" si="142"/>
        <v/>
      </c>
      <c r="S4592" t="str">
        <f t="shared" si="143"/>
        <v>0108</v>
      </c>
    </row>
    <row r="4593" spans="1:19">
      <c r="A4593" t="s">
        <v>40700</v>
      </c>
      <c r="B4593" t="s">
        <v>40701</v>
      </c>
      <c r="C4593" t="s">
        <v>49</v>
      </c>
      <c r="D4593" t="s">
        <v>40702</v>
      </c>
      <c r="E4593" t="s">
        <v>36010</v>
      </c>
      <c r="F4593" t="s">
        <v>40703</v>
      </c>
      <c r="G4593" t="s">
        <v>40704</v>
      </c>
      <c r="H4593" t="s">
        <v>40705</v>
      </c>
      <c r="I4593" t="s">
        <v>6888</v>
      </c>
      <c r="J4593" t="s">
        <v>7042</v>
      </c>
      <c r="K4593" t="s">
        <v>7043</v>
      </c>
      <c r="L4593" t="s">
        <v>60</v>
      </c>
      <c r="M4593" t="s">
        <v>4904</v>
      </c>
      <c r="N4593" t="s">
        <v>10954</v>
      </c>
      <c r="O4593" t="s">
        <v>7044</v>
      </c>
      <c r="P4593" t="s">
        <v>40706</v>
      </c>
      <c r="R4593" t="str">
        <f t="shared" si="142"/>
        <v>奎文</v>
      </c>
      <c r="S4593" t="str">
        <f t="shared" si="143"/>
        <v>0108</v>
      </c>
    </row>
    <row r="4594" spans="1:19">
      <c r="A4594" t="s">
        <v>40707</v>
      </c>
      <c r="B4594" t="s">
        <v>40708</v>
      </c>
      <c r="C4594" t="s">
        <v>49</v>
      </c>
      <c r="D4594" t="s">
        <v>40709</v>
      </c>
      <c r="E4594" t="s">
        <v>38336</v>
      </c>
      <c r="F4594" t="s">
        <v>40710</v>
      </c>
      <c r="G4594" t="s">
        <v>40711</v>
      </c>
      <c r="H4594" t="s">
        <v>40712</v>
      </c>
      <c r="I4594" t="s">
        <v>5835</v>
      </c>
      <c r="J4594" t="s">
        <v>4943</v>
      </c>
      <c r="K4594" t="s">
        <v>4944</v>
      </c>
      <c r="L4594" t="s">
        <v>105</v>
      </c>
      <c r="M4594" t="s">
        <v>4945</v>
      </c>
      <c r="O4594" t="s">
        <v>4947</v>
      </c>
      <c r="P4594" t="s">
        <v>40713</v>
      </c>
      <c r="Q4594" t="s">
        <v>40714</v>
      </c>
      <c r="R4594" t="str">
        <f t="shared" si="142"/>
        <v>寿光</v>
      </c>
      <c r="S4594" t="str">
        <f t="shared" si="143"/>
        <v>0108</v>
      </c>
    </row>
    <row r="4595" spans="1:19">
      <c r="A4595" t="s">
        <v>40715</v>
      </c>
      <c r="B4595" t="s">
        <v>40716</v>
      </c>
      <c r="C4595" t="s">
        <v>49</v>
      </c>
      <c r="D4595" t="s">
        <v>40717</v>
      </c>
      <c r="E4595" t="s">
        <v>38345</v>
      </c>
      <c r="F4595" t="s">
        <v>40718</v>
      </c>
      <c r="G4595" t="s">
        <v>40719</v>
      </c>
      <c r="H4595" t="s">
        <v>40720</v>
      </c>
      <c r="I4595" t="s">
        <v>12119</v>
      </c>
      <c r="J4595" t="s">
        <v>8450</v>
      </c>
      <c r="K4595" t="s">
        <v>8451</v>
      </c>
      <c r="L4595" t="s">
        <v>60</v>
      </c>
      <c r="M4595" t="s">
        <v>5888</v>
      </c>
      <c r="N4595" t="s">
        <v>4832</v>
      </c>
      <c r="O4595" t="s">
        <v>8452</v>
      </c>
      <c r="P4595" t="s">
        <v>40721</v>
      </c>
      <c r="Q4595" t="s">
        <v>40722</v>
      </c>
      <c r="R4595" t="str">
        <f t="shared" si="142"/>
        <v>奎文</v>
      </c>
      <c r="S4595" t="str">
        <f t="shared" si="143"/>
        <v>0108</v>
      </c>
    </row>
    <row r="4596" spans="1:19">
      <c r="A4596" t="s">
        <v>40723</v>
      </c>
      <c r="B4596" t="s">
        <v>40724</v>
      </c>
      <c r="C4596" t="s">
        <v>49</v>
      </c>
      <c r="D4596" t="s">
        <v>40725</v>
      </c>
      <c r="E4596" t="s">
        <v>38345</v>
      </c>
      <c r="F4596" t="s">
        <v>40726</v>
      </c>
      <c r="G4596" t="s">
        <v>40727</v>
      </c>
      <c r="H4596" t="s">
        <v>40728</v>
      </c>
      <c r="I4596" t="s">
        <v>12119</v>
      </c>
      <c r="J4596" t="s">
        <v>9807</v>
      </c>
      <c r="K4596" t="s">
        <v>10782</v>
      </c>
      <c r="L4596" t="s">
        <v>105</v>
      </c>
      <c r="M4596" t="s">
        <v>6055</v>
      </c>
      <c r="O4596" t="s">
        <v>10783</v>
      </c>
      <c r="P4596" t="s">
        <v>40729</v>
      </c>
      <c r="R4596" t="str">
        <f t="shared" si="142"/>
        <v>寿光</v>
      </c>
      <c r="S4596" t="str">
        <f t="shared" si="143"/>
        <v>0108</v>
      </c>
    </row>
    <row r="4597" spans="1:19">
      <c r="A4597" t="s">
        <v>40730</v>
      </c>
      <c r="B4597" t="s">
        <v>40731</v>
      </c>
      <c r="C4597" t="s">
        <v>49</v>
      </c>
      <c r="D4597" t="s">
        <v>40732</v>
      </c>
      <c r="E4597" t="s">
        <v>38336</v>
      </c>
      <c r="F4597" t="s">
        <v>40733</v>
      </c>
      <c r="G4597" t="s">
        <v>40734</v>
      </c>
      <c r="H4597" t="s">
        <v>40735</v>
      </c>
      <c r="I4597" t="s">
        <v>4813</v>
      </c>
      <c r="J4597" t="s">
        <v>6401</v>
      </c>
      <c r="K4597" t="s">
        <v>6402</v>
      </c>
      <c r="L4597" t="s">
        <v>105</v>
      </c>
      <c r="M4597" t="s">
        <v>5224</v>
      </c>
      <c r="N4597" t="s">
        <v>5699</v>
      </c>
      <c r="O4597" t="s">
        <v>6403</v>
      </c>
      <c r="P4597" t="s">
        <v>40736</v>
      </c>
      <c r="Q4597" t="s">
        <v>40737</v>
      </c>
      <c r="R4597" t="str">
        <f t="shared" si="142"/>
        <v>寿光</v>
      </c>
      <c r="S4597" t="str">
        <f t="shared" si="143"/>
        <v>0108</v>
      </c>
    </row>
    <row r="4598" spans="1:19">
      <c r="A4598" t="s">
        <v>40738</v>
      </c>
      <c r="B4598" t="s">
        <v>40739</v>
      </c>
      <c r="C4598" t="s">
        <v>49</v>
      </c>
      <c r="D4598" t="s">
        <v>40740</v>
      </c>
      <c r="E4598" t="s">
        <v>38345</v>
      </c>
      <c r="F4598" t="s">
        <v>40741</v>
      </c>
      <c r="G4598" t="s">
        <v>40742</v>
      </c>
      <c r="H4598" t="s">
        <v>40743</v>
      </c>
      <c r="I4598" t="s">
        <v>12119</v>
      </c>
      <c r="J4598" t="s">
        <v>7514</v>
      </c>
      <c r="K4598" t="s">
        <v>7515</v>
      </c>
      <c r="L4598" t="s">
        <v>95</v>
      </c>
      <c r="M4598" t="s">
        <v>5042</v>
      </c>
      <c r="O4598" t="s">
        <v>7516</v>
      </c>
      <c r="P4598" t="s">
        <v>40744</v>
      </c>
      <c r="Q4598" t="s">
        <v>40745</v>
      </c>
      <c r="R4598" t="str">
        <f t="shared" si="142"/>
        <v>安丘</v>
      </c>
      <c r="S4598" t="str">
        <f t="shared" si="143"/>
        <v>0108</v>
      </c>
    </row>
    <row r="4599" spans="1:19">
      <c r="A4599" t="s">
        <v>40746</v>
      </c>
      <c r="B4599" t="s">
        <v>40747</v>
      </c>
      <c r="C4599" t="s">
        <v>49</v>
      </c>
      <c r="D4599" t="s">
        <v>40748</v>
      </c>
      <c r="E4599" t="s">
        <v>38336</v>
      </c>
      <c r="F4599" t="s">
        <v>40749</v>
      </c>
      <c r="G4599" t="s">
        <v>40750</v>
      </c>
      <c r="H4599" t="s">
        <v>40751</v>
      </c>
      <c r="I4599" t="s">
        <v>4852</v>
      </c>
      <c r="J4599" t="s">
        <v>20972</v>
      </c>
      <c r="K4599" t="s">
        <v>20973</v>
      </c>
      <c r="L4599" t="s">
        <v>123</v>
      </c>
      <c r="M4599" t="s">
        <v>5364</v>
      </c>
      <c r="N4599" t="s">
        <v>4905</v>
      </c>
      <c r="O4599" t="s">
        <v>20974</v>
      </c>
      <c r="P4599" t="s">
        <v>40752</v>
      </c>
      <c r="R4599" t="str">
        <f t="shared" si="142"/>
        <v>诸城</v>
      </c>
      <c r="S4599" t="str">
        <f t="shared" si="143"/>
        <v>0108</v>
      </c>
    </row>
    <row r="4600" spans="1:19">
      <c r="A4600" t="s">
        <v>40753</v>
      </c>
      <c r="B4600" t="s">
        <v>40754</v>
      </c>
      <c r="C4600" t="s">
        <v>49</v>
      </c>
      <c r="D4600" t="s">
        <v>40755</v>
      </c>
      <c r="E4600" t="s">
        <v>39759</v>
      </c>
      <c r="F4600" t="s">
        <v>40756</v>
      </c>
      <c r="G4600" t="s">
        <v>40757</v>
      </c>
      <c r="H4600" t="s">
        <v>40758</v>
      </c>
      <c r="I4600" t="s">
        <v>4785</v>
      </c>
      <c r="J4600" t="s">
        <v>5810</v>
      </c>
      <c r="K4600" t="s">
        <v>5811</v>
      </c>
      <c r="L4600" t="s">
        <v>77</v>
      </c>
      <c r="M4600" t="s">
        <v>5812</v>
      </c>
      <c r="N4600" t="s">
        <v>4856</v>
      </c>
      <c r="O4600" t="s">
        <v>5813</v>
      </c>
      <c r="P4600" t="s">
        <v>40759</v>
      </c>
      <c r="R4600" t="str">
        <f t="shared" si="142"/>
        <v>临朐</v>
      </c>
      <c r="S4600" t="str">
        <f t="shared" si="143"/>
        <v>0108</v>
      </c>
    </row>
    <row r="4601" spans="1:19">
      <c r="A4601" t="s">
        <v>40760</v>
      </c>
      <c r="B4601" t="s">
        <v>40761</v>
      </c>
      <c r="C4601" t="s">
        <v>49</v>
      </c>
      <c r="D4601" t="s">
        <v>40762</v>
      </c>
      <c r="E4601" t="s">
        <v>38345</v>
      </c>
      <c r="F4601" t="s">
        <v>40763</v>
      </c>
      <c r="G4601" t="s">
        <v>40764</v>
      </c>
      <c r="H4601" t="s">
        <v>40765</v>
      </c>
      <c r="I4601" t="s">
        <v>12757</v>
      </c>
      <c r="J4601" t="s">
        <v>5967</v>
      </c>
      <c r="K4601" t="s">
        <v>5968</v>
      </c>
      <c r="L4601" t="s">
        <v>60</v>
      </c>
      <c r="M4601" t="s">
        <v>4904</v>
      </c>
      <c r="N4601" t="s">
        <v>4881</v>
      </c>
      <c r="O4601" t="s">
        <v>5969</v>
      </c>
      <c r="P4601" t="s">
        <v>40608</v>
      </c>
      <c r="R4601" t="str">
        <f t="shared" si="142"/>
        <v>奎文</v>
      </c>
      <c r="S4601" t="str">
        <f t="shared" si="143"/>
        <v>0108</v>
      </c>
    </row>
    <row r="4602" spans="1:19">
      <c r="A4602" t="s">
        <v>40766</v>
      </c>
      <c r="B4602" t="s">
        <v>40767</v>
      </c>
      <c r="C4602" t="s">
        <v>49</v>
      </c>
      <c r="D4602" t="s">
        <v>40768</v>
      </c>
      <c r="E4602" t="s">
        <v>38336</v>
      </c>
      <c r="F4602" t="s">
        <v>40769</v>
      </c>
      <c r="G4602" t="s">
        <v>40770</v>
      </c>
      <c r="H4602" t="s">
        <v>40771</v>
      </c>
      <c r="I4602" t="s">
        <v>4852</v>
      </c>
      <c r="J4602" t="s">
        <v>5374</v>
      </c>
      <c r="K4602" t="s">
        <v>5375</v>
      </c>
      <c r="L4602" t="s">
        <v>105</v>
      </c>
      <c r="M4602" t="s">
        <v>5376</v>
      </c>
      <c r="N4602" t="s">
        <v>5017</v>
      </c>
      <c r="O4602" t="s">
        <v>5377</v>
      </c>
      <c r="P4602" t="s">
        <v>40772</v>
      </c>
      <c r="Q4602" t="s">
        <v>40773</v>
      </c>
      <c r="R4602" t="str">
        <f t="shared" si="142"/>
        <v>寿光</v>
      </c>
      <c r="S4602" t="str">
        <f t="shared" si="143"/>
        <v>0108</v>
      </c>
    </row>
    <row r="4603" spans="1:19">
      <c r="A4603" t="s">
        <v>40774</v>
      </c>
      <c r="B4603" t="s">
        <v>40775</v>
      </c>
      <c r="C4603" t="s">
        <v>49</v>
      </c>
      <c r="D4603" t="s">
        <v>40776</v>
      </c>
      <c r="E4603" t="s">
        <v>38345</v>
      </c>
      <c r="F4603" t="s">
        <v>40777</v>
      </c>
      <c r="G4603" t="s">
        <v>40778</v>
      </c>
      <c r="H4603" t="s">
        <v>40779</v>
      </c>
      <c r="I4603" t="s">
        <v>12119</v>
      </c>
      <c r="J4603" t="s">
        <v>5374</v>
      </c>
      <c r="K4603" t="s">
        <v>5375</v>
      </c>
      <c r="L4603" t="s">
        <v>105</v>
      </c>
      <c r="M4603" t="s">
        <v>5376</v>
      </c>
      <c r="N4603" t="s">
        <v>5273</v>
      </c>
      <c r="O4603" t="s">
        <v>5377</v>
      </c>
      <c r="P4603" t="s">
        <v>40780</v>
      </c>
      <c r="Q4603" t="s">
        <v>40781</v>
      </c>
      <c r="R4603" t="str">
        <f t="shared" si="142"/>
        <v>寿光</v>
      </c>
      <c r="S4603" t="str">
        <f t="shared" si="143"/>
        <v>0108</v>
      </c>
    </row>
    <row r="4604" spans="1:19">
      <c r="A4604" t="s">
        <v>40782</v>
      </c>
      <c r="B4604" t="s">
        <v>40783</v>
      </c>
      <c r="C4604" t="s">
        <v>49</v>
      </c>
      <c r="D4604" t="s">
        <v>40784</v>
      </c>
      <c r="E4604" t="s">
        <v>38345</v>
      </c>
      <c r="F4604" t="s">
        <v>40785</v>
      </c>
      <c r="G4604" t="s">
        <v>40786</v>
      </c>
      <c r="H4604" t="s">
        <v>40787</v>
      </c>
      <c r="I4604" t="s">
        <v>12119</v>
      </c>
      <c r="J4604" t="s">
        <v>11218</v>
      </c>
      <c r="K4604" t="s">
        <v>11219</v>
      </c>
      <c r="L4604" t="s">
        <v>237</v>
      </c>
      <c r="M4604" t="s">
        <v>5247</v>
      </c>
      <c r="N4604" t="s">
        <v>4892</v>
      </c>
      <c r="O4604" t="s">
        <v>11220</v>
      </c>
      <c r="P4604" t="s">
        <v>40788</v>
      </c>
      <c r="R4604" t="str">
        <f t="shared" si="142"/>
        <v>潍城</v>
      </c>
      <c r="S4604" t="str">
        <f t="shared" si="143"/>
        <v>0108</v>
      </c>
    </row>
    <row r="4605" spans="1:19">
      <c r="A4605" t="s">
        <v>40789</v>
      </c>
      <c r="B4605" t="s">
        <v>40790</v>
      </c>
      <c r="C4605" t="s">
        <v>49</v>
      </c>
      <c r="D4605" t="s">
        <v>40791</v>
      </c>
      <c r="E4605" t="s">
        <v>38345</v>
      </c>
      <c r="F4605" t="s">
        <v>40792</v>
      </c>
      <c r="G4605" t="s">
        <v>40793</v>
      </c>
      <c r="H4605" t="s">
        <v>40794</v>
      </c>
      <c r="I4605" t="s">
        <v>12119</v>
      </c>
      <c r="J4605" t="s">
        <v>6401</v>
      </c>
      <c r="K4605" t="s">
        <v>6402</v>
      </c>
      <c r="L4605" t="s">
        <v>105</v>
      </c>
      <c r="M4605" t="s">
        <v>5224</v>
      </c>
      <c r="O4605" t="s">
        <v>6403</v>
      </c>
      <c r="P4605" t="s">
        <v>40795</v>
      </c>
      <c r="Q4605" t="s">
        <v>40796</v>
      </c>
      <c r="R4605" t="str">
        <f t="shared" si="142"/>
        <v>寿光</v>
      </c>
      <c r="S4605" t="str">
        <f t="shared" si="143"/>
        <v>0108</v>
      </c>
    </row>
    <row r="4606" spans="1:19">
      <c r="A4606" t="s">
        <v>40797</v>
      </c>
      <c r="B4606" t="s">
        <v>40798</v>
      </c>
      <c r="C4606" t="s">
        <v>49</v>
      </c>
      <c r="D4606" t="s">
        <v>40799</v>
      </c>
      <c r="E4606" t="s">
        <v>38345</v>
      </c>
      <c r="F4606" t="s">
        <v>40800</v>
      </c>
      <c r="G4606" t="s">
        <v>40801</v>
      </c>
      <c r="H4606" t="s">
        <v>40802</v>
      </c>
      <c r="I4606" t="s">
        <v>12119</v>
      </c>
      <c r="J4606" t="s">
        <v>7765</v>
      </c>
      <c r="K4606" t="s">
        <v>7766</v>
      </c>
      <c r="L4606" t="s">
        <v>123</v>
      </c>
      <c r="M4606" t="s">
        <v>7767</v>
      </c>
      <c r="N4606" t="s">
        <v>4869</v>
      </c>
      <c r="O4606" t="s">
        <v>7769</v>
      </c>
      <c r="P4606" t="s">
        <v>40803</v>
      </c>
      <c r="Q4606" t="s">
        <v>40804</v>
      </c>
      <c r="R4606" t="str">
        <f t="shared" si="142"/>
        <v>诸城</v>
      </c>
      <c r="S4606" t="str">
        <f t="shared" si="143"/>
        <v>0108</v>
      </c>
    </row>
    <row r="4607" spans="1:19">
      <c r="A4607" t="s">
        <v>40805</v>
      </c>
      <c r="B4607" t="s">
        <v>40806</v>
      </c>
      <c r="C4607" t="s">
        <v>49</v>
      </c>
      <c r="D4607" t="s">
        <v>40807</v>
      </c>
      <c r="E4607" t="s">
        <v>38336</v>
      </c>
      <c r="F4607" t="s">
        <v>40808</v>
      </c>
      <c r="G4607" t="s">
        <v>40809</v>
      </c>
      <c r="H4607" t="s">
        <v>40810</v>
      </c>
      <c r="I4607" t="s">
        <v>4813</v>
      </c>
      <c r="J4607" t="s">
        <v>6904</v>
      </c>
      <c r="K4607" t="s">
        <v>6905</v>
      </c>
      <c r="L4607" t="s">
        <v>86</v>
      </c>
      <c r="M4607" t="s">
        <v>5919</v>
      </c>
      <c r="O4607" t="s">
        <v>6906</v>
      </c>
      <c r="P4607" t="s">
        <v>40811</v>
      </c>
      <c r="Q4607" t="s">
        <v>40812</v>
      </c>
      <c r="R4607" t="str">
        <f t="shared" si="142"/>
        <v>坊子</v>
      </c>
      <c r="S4607" t="str">
        <f t="shared" si="143"/>
        <v>0108</v>
      </c>
    </row>
    <row r="4608" spans="1:19">
      <c r="A4608" t="s">
        <v>40813</v>
      </c>
      <c r="B4608" t="s">
        <v>40814</v>
      </c>
      <c r="C4608" t="s">
        <v>49</v>
      </c>
      <c r="D4608" t="s">
        <v>40815</v>
      </c>
      <c r="E4608" t="s">
        <v>38345</v>
      </c>
      <c r="F4608" t="s">
        <v>40816</v>
      </c>
      <c r="G4608" t="s">
        <v>40817</v>
      </c>
      <c r="H4608" t="s">
        <v>40818</v>
      </c>
      <c r="I4608" t="s">
        <v>12757</v>
      </c>
      <c r="J4608" t="s">
        <v>5669</v>
      </c>
      <c r="K4608" t="s">
        <v>5670</v>
      </c>
      <c r="L4608" t="s">
        <v>60</v>
      </c>
      <c r="M4608" t="s">
        <v>5511</v>
      </c>
      <c r="N4608" t="s">
        <v>4789</v>
      </c>
      <c r="O4608" t="s">
        <v>5671</v>
      </c>
      <c r="P4608" t="s">
        <v>40819</v>
      </c>
      <c r="Q4608" t="s">
        <v>40820</v>
      </c>
      <c r="R4608" t="str">
        <f t="shared" si="142"/>
        <v>奎文</v>
      </c>
      <c r="S4608" t="str">
        <f t="shared" si="143"/>
        <v>0108</v>
      </c>
    </row>
    <row r="4609" spans="1:19">
      <c r="A4609" t="s">
        <v>40821</v>
      </c>
      <c r="B4609" t="s">
        <v>40822</v>
      </c>
      <c r="C4609" t="s">
        <v>49</v>
      </c>
      <c r="D4609" t="s">
        <v>40823</v>
      </c>
      <c r="E4609" t="s">
        <v>36010</v>
      </c>
      <c r="F4609" t="s">
        <v>40824</v>
      </c>
      <c r="G4609" t="s">
        <v>40825</v>
      </c>
      <c r="H4609" t="s">
        <v>40826</v>
      </c>
      <c r="I4609" t="s">
        <v>5560</v>
      </c>
      <c r="J4609" t="s">
        <v>7155</v>
      </c>
      <c r="K4609" t="s">
        <v>7156</v>
      </c>
      <c r="L4609" t="s">
        <v>148</v>
      </c>
      <c r="M4609" t="s">
        <v>6391</v>
      </c>
      <c r="N4609" t="s">
        <v>4881</v>
      </c>
      <c r="O4609" t="s">
        <v>7157</v>
      </c>
      <c r="P4609" t="s">
        <v>40827</v>
      </c>
      <c r="Q4609" t="s">
        <v>40828</v>
      </c>
      <c r="R4609" t="str">
        <f t="shared" ref="R4609:R4672" si="144">IF(OR(LEFT(L4609,2)="高新"),"奎文",IF(LEFT(L4609,2)="峡山","坊子",IF(LEFT(L4609,2)="滨海","寒亭",LEFT(L4609,2))))</f>
        <v>寒亭</v>
      </c>
      <c r="S4609" t="str">
        <f t="shared" ref="S4609:S4672" si="145">TEXT(B4609,"mmdd")</f>
        <v>0108</v>
      </c>
    </row>
    <row r="4610" spans="1:19">
      <c r="A4610" t="s">
        <v>40829</v>
      </c>
      <c r="B4610" t="s">
        <v>40830</v>
      </c>
      <c r="C4610" t="s">
        <v>49</v>
      </c>
      <c r="D4610" t="s">
        <v>40831</v>
      </c>
      <c r="E4610" t="s">
        <v>38345</v>
      </c>
      <c r="F4610" t="s">
        <v>40832</v>
      </c>
      <c r="G4610" t="s">
        <v>40833</v>
      </c>
      <c r="H4610" t="s">
        <v>40834</v>
      </c>
      <c r="I4610" t="s">
        <v>12119</v>
      </c>
      <c r="J4610" t="s">
        <v>4829</v>
      </c>
      <c r="K4610" t="s">
        <v>4830</v>
      </c>
      <c r="L4610" t="s">
        <v>114</v>
      </c>
      <c r="M4610" t="s">
        <v>4831</v>
      </c>
      <c r="N4610" t="s">
        <v>4817</v>
      </c>
      <c r="O4610" t="s">
        <v>4833</v>
      </c>
      <c r="P4610" t="s">
        <v>40835</v>
      </c>
      <c r="R4610" t="str">
        <f t="shared" si="144"/>
        <v>高密</v>
      </c>
      <c r="S4610" t="str">
        <f t="shared" si="145"/>
        <v>0108</v>
      </c>
    </row>
    <row r="4611" spans="1:19">
      <c r="A4611" t="s">
        <v>40836</v>
      </c>
      <c r="B4611" t="s">
        <v>40837</v>
      </c>
      <c r="C4611" t="s">
        <v>49</v>
      </c>
      <c r="D4611" t="s">
        <v>40838</v>
      </c>
      <c r="E4611" t="s">
        <v>40839</v>
      </c>
      <c r="F4611" t="s">
        <v>40840</v>
      </c>
      <c r="G4611" t="s">
        <v>40841</v>
      </c>
      <c r="H4611" t="s">
        <v>40842</v>
      </c>
      <c r="I4611" t="s">
        <v>4828</v>
      </c>
      <c r="J4611" t="s">
        <v>8413</v>
      </c>
      <c r="K4611" t="s">
        <v>8414</v>
      </c>
      <c r="L4611" t="s">
        <v>123</v>
      </c>
      <c r="M4611" t="s">
        <v>4994</v>
      </c>
      <c r="N4611" t="s">
        <v>4789</v>
      </c>
      <c r="O4611" t="s">
        <v>8415</v>
      </c>
      <c r="P4611" t="s">
        <v>40843</v>
      </c>
      <c r="R4611" t="str">
        <f t="shared" si="144"/>
        <v>诸城</v>
      </c>
      <c r="S4611" t="str">
        <f t="shared" si="145"/>
        <v>0109</v>
      </c>
    </row>
    <row r="4612" spans="1:19">
      <c r="A4612" t="s">
        <v>40844</v>
      </c>
      <c r="B4612" t="s">
        <v>40845</v>
      </c>
      <c r="C4612" t="s">
        <v>49</v>
      </c>
      <c r="D4612" t="s">
        <v>40846</v>
      </c>
      <c r="E4612" t="s">
        <v>40847</v>
      </c>
      <c r="F4612" t="s">
        <v>40848</v>
      </c>
      <c r="G4612" t="s">
        <v>40849</v>
      </c>
      <c r="H4612" t="s">
        <v>40850</v>
      </c>
      <c r="I4612" t="s">
        <v>40851</v>
      </c>
      <c r="J4612" t="s">
        <v>8820</v>
      </c>
      <c r="K4612" t="s">
        <v>8821</v>
      </c>
      <c r="L4612" t="s">
        <v>114</v>
      </c>
      <c r="M4612" t="s">
        <v>7931</v>
      </c>
      <c r="N4612" t="s">
        <v>5487</v>
      </c>
      <c r="O4612" t="s">
        <v>8822</v>
      </c>
      <c r="P4612" t="s">
        <v>40852</v>
      </c>
      <c r="R4612" t="str">
        <f t="shared" si="144"/>
        <v>高密</v>
      </c>
      <c r="S4612" t="str">
        <f t="shared" si="145"/>
        <v>0109</v>
      </c>
    </row>
    <row r="4613" spans="1:19">
      <c r="A4613" t="s">
        <v>40853</v>
      </c>
      <c r="B4613" t="s">
        <v>40854</v>
      </c>
      <c r="C4613" t="s">
        <v>49</v>
      </c>
      <c r="D4613" t="s">
        <v>40855</v>
      </c>
      <c r="E4613" t="s">
        <v>40856</v>
      </c>
      <c r="F4613" t="s">
        <v>40857</v>
      </c>
      <c r="G4613" t="s">
        <v>40858</v>
      </c>
      <c r="H4613" t="s">
        <v>40859</v>
      </c>
      <c r="I4613" t="s">
        <v>5221</v>
      </c>
      <c r="J4613" t="s">
        <v>5509</v>
      </c>
      <c r="K4613" t="s">
        <v>5510</v>
      </c>
      <c r="L4613" t="s">
        <v>60</v>
      </c>
      <c r="M4613" t="s">
        <v>5511</v>
      </c>
      <c r="N4613" t="s">
        <v>4933</v>
      </c>
      <c r="O4613" t="s">
        <v>5512</v>
      </c>
      <c r="P4613" t="s">
        <v>40860</v>
      </c>
      <c r="Q4613" t="s">
        <v>40861</v>
      </c>
      <c r="R4613" t="str">
        <f t="shared" si="144"/>
        <v>奎文</v>
      </c>
      <c r="S4613" t="str">
        <f t="shared" si="145"/>
        <v>0109</v>
      </c>
    </row>
    <row r="4614" spans="1:19">
      <c r="A4614" t="s">
        <v>40862</v>
      </c>
      <c r="B4614" t="s">
        <v>40863</v>
      </c>
      <c r="C4614" t="s">
        <v>49</v>
      </c>
      <c r="D4614" t="s">
        <v>40864</v>
      </c>
      <c r="E4614" t="s">
        <v>40865</v>
      </c>
      <c r="F4614" t="s">
        <v>40866</v>
      </c>
      <c r="G4614" t="s">
        <v>40867</v>
      </c>
      <c r="H4614" t="s">
        <v>2237</v>
      </c>
      <c r="I4614" t="s">
        <v>5327</v>
      </c>
      <c r="J4614" t="s">
        <v>21941</v>
      </c>
      <c r="K4614" t="s">
        <v>21942</v>
      </c>
      <c r="L4614" t="s">
        <v>60</v>
      </c>
      <c r="M4614" t="s">
        <v>5511</v>
      </c>
      <c r="N4614" t="s">
        <v>6985</v>
      </c>
      <c r="O4614" t="s">
        <v>21943</v>
      </c>
      <c r="P4614" t="s">
        <v>40868</v>
      </c>
      <c r="Q4614" t="s">
        <v>40869</v>
      </c>
      <c r="R4614" t="str">
        <f t="shared" si="144"/>
        <v>奎文</v>
      </c>
      <c r="S4614" t="str">
        <f t="shared" si="145"/>
        <v>0109</v>
      </c>
    </row>
    <row r="4615" spans="1:19">
      <c r="A4615" t="s">
        <v>2106</v>
      </c>
      <c r="B4615" t="s">
        <v>40870</v>
      </c>
      <c r="C4615" t="s">
        <v>49</v>
      </c>
      <c r="D4615" t="s">
        <v>40871</v>
      </c>
      <c r="E4615" t="s">
        <v>40872</v>
      </c>
      <c r="F4615" t="s">
        <v>40873</v>
      </c>
      <c r="G4615" t="s">
        <v>2104</v>
      </c>
      <c r="H4615" t="s">
        <v>40874</v>
      </c>
      <c r="I4615" t="s">
        <v>12119</v>
      </c>
      <c r="J4615" t="s">
        <v>6528</v>
      </c>
      <c r="K4615" t="s">
        <v>6529</v>
      </c>
      <c r="L4615" t="s">
        <v>60</v>
      </c>
      <c r="M4615" t="s">
        <v>4774</v>
      </c>
      <c r="N4615" t="s">
        <v>8593</v>
      </c>
      <c r="O4615" t="s">
        <v>6531</v>
      </c>
      <c r="P4615" t="s">
        <v>40875</v>
      </c>
      <c r="R4615" t="str">
        <f t="shared" si="144"/>
        <v>奎文</v>
      </c>
      <c r="S4615" t="str">
        <f t="shared" si="145"/>
        <v>0109</v>
      </c>
    </row>
    <row r="4616" spans="1:19">
      <c r="A4616" t="s">
        <v>40876</v>
      </c>
      <c r="B4616" t="s">
        <v>40877</v>
      </c>
      <c r="C4616" t="s">
        <v>49</v>
      </c>
      <c r="D4616" t="s">
        <v>40878</v>
      </c>
      <c r="E4616" t="s">
        <v>40872</v>
      </c>
      <c r="F4616" t="s">
        <v>40879</v>
      </c>
      <c r="G4616" t="s">
        <v>40880</v>
      </c>
      <c r="H4616" t="s">
        <v>40881</v>
      </c>
      <c r="I4616" t="s">
        <v>12119</v>
      </c>
      <c r="J4616" t="s">
        <v>5647</v>
      </c>
      <c r="K4616" t="s">
        <v>5648</v>
      </c>
      <c r="L4616" t="s">
        <v>95</v>
      </c>
      <c r="M4616" t="s">
        <v>5649</v>
      </c>
      <c r="N4616" t="s">
        <v>5056</v>
      </c>
      <c r="O4616" t="s">
        <v>5650</v>
      </c>
      <c r="P4616" t="s">
        <v>40882</v>
      </c>
      <c r="R4616" t="str">
        <f t="shared" si="144"/>
        <v>安丘</v>
      </c>
      <c r="S4616" t="str">
        <f t="shared" si="145"/>
        <v>0109</v>
      </c>
    </row>
    <row r="4617" spans="1:19">
      <c r="A4617" t="s">
        <v>40883</v>
      </c>
      <c r="B4617" t="s">
        <v>40884</v>
      </c>
      <c r="C4617" t="s">
        <v>49</v>
      </c>
      <c r="D4617" t="s">
        <v>40885</v>
      </c>
      <c r="E4617" t="s">
        <v>40839</v>
      </c>
      <c r="F4617" t="s">
        <v>40886</v>
      </c>
      <c r="G4617" t="s">
        <v>40887</v>
      </c>
      <c r="H4617" t="s">
        <v>40888</v>
      </c>
      <c r="I4617" t="s">
        <v>4785</v>
      </c>
      <c r="J4617" t="s">
        <v>5636</v>
      </c>
      <c r="K4617" t="s">
        <v>5637</v>
      </c>
      <c r="L4617" t="s">
        <v>105</v>
      </c>
      <c r="M4617" t="s">
        <v>5638</v>
      </c>
      <c r="N4617" t="s">
        <v>5056</v>
      </c>
      <c r="O4617" t="s">
        <v>5639</v>
      </c>
      <c r="P4617" t="s">
        <v>40889</v>
      </c>
      <c r="R4617" t="str">
        <f t="shared" si="144"/>
        <v>寿光</v>
      </c>
      <c r="S4617" t="str">
        <f t="shared" si="145"/>
        <v>0109</v>
      </c>
    </row>
    <row r="4618" spans="1:19">
      <c r="A4618" t="s">
        <v>40890</v>
      </c>
      <c r="B4618" t="s">
        <v>40891</v>
      </c>
      <c r="C4618" t="s">
        <v>49</v>
      </c>
      <c r="D4618" t="s">
        <v>40892</v>
      </c>
      <c r="E4618" t="s">
        <v>40893</v>
      </c>
      <c r="F4618" t="s">
        <v>40894</v>
      </c>
      <c r="G4618" t="s">
        <v>40895</v>
      </c>
      <c r="H4618" t="s">
        <v>40896</v>
      </c>
      <c r="I4618" t="s">
        <v>12844</v>
      </c>
      <c r="J4618" t="s">
        <v>4956</v>
      </c>
      <c r="K4618" t="s">
        <v>4957</v>
      </c>
      <c r="L4618" t="s">
        <v>95</v>
      </c>
      <c r="M4618" t="s">
        <v>4958</v>
      </c>
      <c r="N4618" t="s">
        <v>6601</v>
      </c>
      <c r="O4618" t="s">
        <v>4960</v>
      </c>
      <c r="P4618" t="s">
        <v>40897</v>
      </c>
      <c r="R4618" t="str">
        <f t="shared" si="144"/>
        <v>安丘</v>
      </c>
      <c r="S4618" t="str">
        <f t="shared" si="145"/>
        <v>0109</v>
      </c>
    </row>
    <row r="4619" spans="1:19">
      <c r="A4619" t="s">
        <v>40898</v>
      </c>
      <c r="B4619" t="s">
        <v>40899</v>
      </c>
      <c r="C4619" t="s">
        <v>49</v>
      </c>
      <c r="D4619" t="s">
        <v>40900</v>
      </c>
      <c r="E4619" t="s">
        <v>40901</v>
      </c>
      <c r="F4619" t="s">
        <v>40902</v>
      </c>
      <c r="G4619" t="s">
        <v>40903</v>
      </c>
      <c r="H4619" t="s">
        <v>40904</v>
      </c>
      <c r="I4619" t="s">
        <v>4852</v>
      </c>
      <c r="J4619" t="s">
        <v>12223</v>
      </c>
      <c r="K4619" t="s">
        <v>12224</v>
      </c>
      <c r="L4619" t="s">
        <v>50</v>
      </c>
      <c r="M4619" t="s">
        <v>4855</v>
      </c>
      <c r="N4619" t="s">
        <v>5939</v>
      </c>
      <c r="O4619" t="s">
        <v>12225</v>
      </c>
      <c r="P4619" t="s">
        <v>40905</v>
      </c>
      <c r="R4619" t="str">
        <f t="shared" si="144"/>
        <v>青州</v>
      </c>
      <c r="S4619" t="str">
        <f t="shared" si="145"/>
        <v>0109</v>
      </c>
    </row>
    <row r="4620" spans="1:19">
      <c r="A4620" t="s">
        <v>40906</v>
      </c>
      <c r="B4620" t="s">
        <v>40907</v>
      </c>
      <c r="C4620" t="s">
        <v>49</v>
      </c>
      <c r="D4620" t="s">
        <v>40908</v>
      </c>
      <c r="E4620" t="s">
        <v>40839</v>
      </c>
      <c r="F4620" t="s">
        <v>40909</v>
      </c>
      <c r="G4620" t="s">
        <v>40910</v>
      </c>
      <c r="H4620" t="s">
        <v>40911</v>
      </c>
      <c r="I4620" t="s">
        <v>4852</v>
      </c>
      <c r="J4620" t="s">
        <v>5743</v>
      </c>
      <c r="K4620" t="s">
        <v>5744</v>
      </c>
      <c r="L4620" t="s">
        <v>375</v>
      </c>
      <c r="M4620" t="s">
        <v>5745</v>
      </c>
      <c r="N4620" t="s">
        <v>5030</v>
      </c>
      <c r="O4620" t="s">
        <v>5746</v>
      </c>
      <c r="P4620" t="s">
        <v>40912</v>
      </c>
      <c r="R4620" t="str">
        <f t="shared" si="144"/>
        <v>昌邑</v>
      </c>
      <c r="S4620" t="str">
        <f t="shared" si="145"/>
        <v>0109</v>
      </c>
    </row>
    <row r="4621" spans="1:19">
      <c r="A4621" t="s">
        <v>2146</v>
      </c>
      <c r="B4621" t="s">
        <v>40913</v>
      </c>
      <c r="C4621" t="s">
        <v>49</v>
      </c>
      <c r="D4621" t="s">
        <v>40914</v>
      </c>
      <c r="E4621" t="s">
        <v>40915</v>
      </c>
      <c r="F4621" t="s">
        <v>40916</v>
      </c>
      <c r="G4621" t="s">
        <v>2144</v>
      </c>
      <c r="H4621" t="s">
        <v>40917</v>
      </c>
      <c r="I4621" t="s">
        <v>4828</v>
      </c>
      <c r="J4621" t="s">
        <v>7082</v>
      </c>
      <c r="K4621" t="s">
        <v>7083</v>
      </c>
      <c r="L4621" t="s">
        <v>114</v>
      </c>
      <c r="M4621" t="s">
        <v>7084</v>
      </c>
      <c r="N4621" t="s">
        <v>4856</v>
      </c>
      <c r="O4621" t="s">
        <v>7085</v>
      </c>
      <c r="P4621" t="s">
        <v>40918</v>
      </c>
      <c r="R4621" t="str">
        <f t="shared" si="144"/>
        <v>高密</v>
      </c>
      <c r="S4621" t="str">
        <f t="shared" si="145"/>
        <v>0109</v>
      </c>
    </row>
    <row r="4622" spans="1:19">
      <c r="A4622" t="s">
        <v>40919</v>
      </c>
      <c r="B4622" t="s">
        <v>40920</v>
      </c>
      <c r="C4622" t="s">
        <v>49</v>
      </c>
      <c r="D4622" t="s">
        <v>40921</v>
      </c>
      <c r="E4622" t="s">
        <v>40922</v>
      </c>
      <c r="F4622" t="s">
        <v>40923</v>
      </c>
      <c r="G4622" t="s">
        <v>40924</v>
      </c>
      <c r="H4622" t="s">
        <v>40925</v>
      </c>
      <c r="I4622" t="s">
        <v>12119</v>
      </c>
      <c r="J4622" t="s">
        <v>5484</v>
      </c>
      <c r="K4622" t="s">
        <v>5485</v>
      </c>
      <c r="L4622" t="s">
        <v>114</v>
      </c>
      <c r="M4622" t="s">
        <v>5486</v>
      </c>
      <c r="N4622" t="s">
        <v>5112</v>
      </c>
      <c r="O4622" t="s">
        <v>5488</v>
      </c>
      <c r="R4622" t="str">
        <f t="shared" si="144"/>
        <v>高密</v>
      </c>
      <c r="S4622" t="str">
        <f t="shared" si="145"/>
        <v>0109</v>
      </c>
    </row>
    <row r="4623" spans="1:19">
      <c r="A4623" t="s">
        <v>40926</v>
      </c>
      <c r="B4623" t="s">
        <v>40927</v>
      </c>
      <c r="C4623" t="s">
        <v>49</v>
      </c>
      <c r="D4623" t="s">
        <v>40928</v>
      </c>
      <c r="E4623" t="s">
        <v>40901</v>
      </c>
      <c r="F4623" t="s">
        <v>40929</v>
      </c>
      <c r="G4623" t="s">
        <v>40930</v>
      </c>
      <c r="H4623" t="s">
        <v>40931</v>
      </c>
      <c r="I4623" t="s">
        <v>40932</v>
      </c>
      <c r="J4623" t="s">
        <v>5122</v>
      </c>
      <c r="K4623" t="s">
        <v>5123</v>
      </c>
      <c r="O4623" t="s">
        <v>5124</v>
      </c>
      <c r="R4623" t="str">
        <f t="shared" si="144"/>
        <v/>
      </c>
      <c r="S4623" t="str">
        <f t="shared" si="145"/>
        <v>0109</v>
      </c>
    </row>
    <row r="4624" spans="1:19">
      <c r="A4624" t="s">
        <v>40933</v>
      </c>
      <c r="B4624" t="s">
        <v>40934</v>
      </c>
      <c r="C4624" t="s">
        <v>49</v>
      </c>
      <c r="D4624" t="s">
        <v>40935</v>
      </c>
      <c r="E4624" t="s">
        <v>40839</v>
      </c>
      <c r="F4624" t="s">
        <v>40936</v>
      </c>
      <c r="G4624" t="s">
        <v>40937</v>
      </c>
      <c r="H4624" t="s">
        <v>40938</v>
      </c>
      <c r="I4624" t="s">
        <v>4929</v>
      </c>
      <c r="J4624" t="s">
        <v>5097</v>
      </c>
      <c r="K4624" t="s">
        <v>5098</v>
      </c>
      <c r="L4624" t="s">
        <v>86</v>
      </c>
      <c r="M4624" t="s">
        <v>5099</v>
      </c>
      <c r="N4624" t="s">
        <v>5801</v>
      </c>
      <c r="O4624" t="s">
        <v>5100</v>
      </c>
      <c r="P4624" t="s">
        <v>40939</v>
      </c>
      <c r="Q4624" t="s">
        <v>40940</v>
      </c>
      <c r="R4624" t="str">
        <f t="shared" si="144"/>
        <v>坊子</v>
      </c>
      <c r="S4624" t="str">
        <f t="shared" si="145"/>
        <v>0109</v>
      </c>
    </row>
    <row r="4625" spans="1:19">
      <c r="A4625" t="s">
        <v>40941</v>
      </c>
      <c r="B4625" t="s">
        <v>40942</v>
      </c>
      <c r="C4625" t="s">
        <v>49</v>
      </c>
      <c r="D4625" t="s">
        <v>40943</v>
      </c>
      <c r="E4625" t="s">
        <v>40839</v>
      </c>
      <c r="F4625" t="s">
        <v>40944</v>
      </c>
      <c r="G4625" t="s">
        <v>40945</v>
      </c>
      <c r="H4625" t="s">
        <v>40946</v>
      </c>
      <c r="I4625" t="s">
        <v>4852</v>
      </c>
      <c r="J4625" t="s">
        <v>8252</v>
      </c>
      <c r="K4625" t="s">
        <v>8253</v>
      </c>
      <c r="L4625" t="s">
        <v>105</v>
      </c>
      <c r="M4625" t="s">
        <v>5176</v>
      </c>
      <c r="N4625" t="s">
        <v>4972</v>
      </c>
      <c r="O4625" t="s">
        <v>8254</v>
      </c>
      <c r="P4625" t="s">
        <v>40947</v>
      </c>
      <c r="Q4625" t="s">
        <v>40948</v>
      </c>
      <c r="R4625" t="str">
        <f t="shared" si="144"/>
        <v>寿光</v>
      </c>
      <c r="S4625" t="str">
        <f t="shared" si="145"/>
        <v>0109</v>
      </c>
    </row>
    <row r="4626" spans="1:19">
      <c r="A4626" t="s">
        <v>40949</v>
      </c>
      <c r="B4626" t="s">
        <v>40950</v>
      </c>
      <c r="C4626" t="s">
        <v>49</v>
      </c>
      <c r="D4626" t="s">
        <v>40951</v>
      </c>
      <c r="E4626" t="s">
        <v>40952</v>
      </c>
      <c r="F4626" t="s">
        <v>40953</v>
      </c>
      <c r="G4626" t="s">
        <v>40954</v>
      </c>
      <c r="H4626" t="s">
        <v>40955</v>
      </c>
      <c r="I4626" t="s">
        <v>4852</v>
      </c>
      <c r="J4626" t="s">
        <v>4916</v>
      </c>
      <c r="K4626" t="s">
        <v>4917</v>
      </c>
      <c r="L4626" t="s">
        <v>114</v>
      </c>
      <c r="M4626" t="s">
        <v>4918</v>
      </c>
      <c r="N4626" t="s">
        <v>4933</v>
      </c>
      <c r="O4626" t="s">
        <v>4920</v>
      </c>
      <c r="P4626" t="s">
        <v>40956</v>
      </c>
      <c r="R4626" t="str">
        <f t="shared" si="144"/>
        <v>高密</v>
      </c>
      <c r="S4626" t="str">
        <f t="shared" si="145"/>
        <v>0109</v>
      </c>
    </row>
    <row r="4627" spans="1:19">
      <c r="A4627" t="s">
        <v>40957</v>
      </c>
      <c r="B4627" t="s">
        <v>40958</v>
      </c>
      <c r="C4627" t="s">
        <v>49</v>
      </c>
      <c r="D4627" t="s">
        <v>40959</v>
      </c>
      <c r="E4627" t="s">
        <v>40960</v>
      </c>
      <c r="F4627" t="s">
        <v>40961</v>
      </c>
      <c r="G4627" t="s">
        <v>40962</v>
      </c>
      <c r="H4627" t="s">
        <v>40963</v>
      </c>
      <c r="I4627" t="s">
        <v>5327</v>
      </c>
      <c r="J4627" t="s">
        <v>7845</v>
      </c>
      <c r="K4627" t="s">
        <v>7846</v>
      </c>
      <c r="L4627" t="s">
        <v>60</v>
      </c>
      <c r="M4627" t="s">
        <v>4774</v>
      </c>
      <c r="N4627" t="s">
        <v>5487</v>
      </c>
      <c r="O4627" t="s">
        <v>7847</v>
      </c>
      <c r="P4627" t="s">
        <v>40964</v>
      </c>
      <c r="R4627" t="str">
        <f t="shared" si="144"/>
        <v>奎文</v>
      </c>
      <c r="S4627" t="str">
        <f t="shared" si="145"/>
        <v>0109</v>
      </c>
    </row>
    <row r="4628" spans="1:19">
      <c r="A4628" t="s">
        <v>40965</v>
      </c>
      <c r="B4628" t="s">
        <v>40966</v>
      </c>
      <c r="C4628" t="s">
        <v>49</v>
      </c>
      <c r="D4628" t="s">
        <v>40967</v>
      </c>
      <c r="E4628" t="s">
        <v>40968</v>
      </c>
      <c r="F4628" t="s">
        <v>40969</v>
      </c>
      <c r="G4628" t="s">
        <v>40970</v>
      </c>
      <c r="I4628" t="s">
        <v>4955</v>
      </c>
      <c r="R4628" t="str">
        <f t="shared" si="144"/>
        <v/>
      </c>
      <c r="S4628" t="str">
        <f t="shared" si="145"/>
        <v>0109</v>
      </c>
    </row>
    <row r="4629" spans="1:19">
      <c r="A4629" t="s">
        <v>40971</v>
      </c>
      <c r="B4629" t="s">
        <v>40972</v>
      </c>
      <c r="C4629" t="s">
        <v>49</v>
      </c>
      <c r="D4629" t="s">
        <v>40973</v>
      </c>
      <c r="E4629" t="s">
        <v>40974</v>
      </c>
      <c r="F4629" t="s">
        <v>40975</v>
      </c>
      <c r="G4629" t="s">
        <v>40976</v>
      </c>
      <c r="H4629" t="s">
        <v>40977</v>
      </c>
      <c r="I4629" t="s">
        <v>4852</v>
      </c>
      <c r="J4629" t="s">
        <v>10820</v>
      </c>
      <c r="K4629" t="s">
        <v>10821</v>
      </c>
      <c r="L4629" t="s">
        <v>105</v>
      </c>
      <c r="M4629" t="s">
        <v>7805</v>
      </c>
      <c r="N4629" t="s">
        <v>5030</v>
      </c>
      <c r="O4629" t="s">
        <v>10822</v>
      </c>
      <c r="P4629" t="s">
        <v>40978</v>
      </c>
      <c r="R4629" t="str">
        <f t="shared" si="144"/>
        <v>寿光</v>
      </c>
      <c r="S4629" t="str">
        <f t="shared" si="145"/>
        <v>0109</v>
      </c>
    </row>
    <row r="4630" spans="1:19">
      <c r="A4630" t="s">
        <v>40979</v>
      </c>
      <c r="B4630" t="s">
        <v>40980</v>
      </c>
      <c r="C4630" t="s">
        <v>49</v>
      </c>
      <c r="D4630" t="s">
        <v>40981</v>
      </c>
      <c r="E4630" t="s">
        <v>40982</v>
      </c>
      <c r="F4630" t="s">
        <v>40983</v>
      </c>
      <c r="G4630" t="s">
        <v>40984</v>
      </c>
      <c r="H4630" t="s">
        <v>40985</v>
      </c>
      <c r="I4630" t="s">
        <v>4785</v>
      </c>
      <c r="J4630" t="s">
        <v>17116</v>
      </c>
      <c r="K4630" t="s">
        <v>17117</v>
      </c>
      <c r="L4630" t="s">
        <v>237</v>
      </c>
      <c r="M4630" t="s">
        <v>4788</v>
      </c>
      <c r="N4630" t="s">
        <v>5487</v>
      </c>
      <c r="O4630" t="s">
        <v>17118</v>
      </c>
      <c r="P4630" t="s">
        <v>40986</v>
      </c>
      <c r="R4630" t="str">
        <f t="shared" si="144"/>
        <v>潍城</v>
      </c>
      <c r="S4630" t="str">
        <f t="shared" si="145"/>
        <v>0109</v>
      </c>
    </row>
    <row r="4631" spans="1:19">
      <c r="A4631" t="s">
        <v>40987</v>
      </c>
      <c r="B4631" t="s">
        <v>40988</v>
      </c>
      <c r="C4631" t="s">
        <v>49</v>
      </c>
      <c r="D4631" t="s">
        <v>40989</v>
      </c>
      <c r="E4631" t="s">
        <v>40839</v>
      </c>
      <c r="F4631" t="s">
        <v>40990</v>
      </c>
      <c r="G4631" t="s">
        <v>40991</v>
      </c>
      <c r="H4631" t="s">
        <v>40897</v>
      </c>
      <c r="I4631" t="s">
        <v>4828</v>
      </c>
      <c r="J4631" t="s">
        <v>5520</v>
      </c>
      <c r="K4631" t="s">
        <v>5521</v>
      </c>
      <c r="L4631" t="s">
        <v>237</v>
      </c>
      <c r="M4631" t="s">
        <v>4868</v>
      </c>
      <c r="N4631" t="s">
        <v>5273</v>
      </c>
      <c r="O4631" t="s">
        <v>5522</v>
      </c>
      <c r="P4631" t="s">
        <v>40992</v>
      </c>
      <c r="Q4631" t="s">
        <v>40993</v>
      </c>
      <c r="R4631" t="str">
        <f t="shared" si="144"/>
        <v>潍城</v>
      </c>
      <c r="S4631" t="str">
        <f t="shared" si="145"/>
        <v>0109</v>
      </c>
    </row>
    <row r="4632" spans="1:19">
      <c r="A4632" t="s">
        <v>40994</v>
      </c>
      <c r="B4632" t="s">
        <v>40995</v>
      </c>
      <c r="C4632" t="s">
        <v>49</v>
      </c>
      <c r="D4632" t="s">
        <v>40996</v>
      </c>
      <c r="E4632" t="s">
        <v>40997</v>
      </c>
      <c r="F4632" t="s">
        <v>40998</v>
      </c>
      <c r="G4632" t="s">
        <v>40999</v>
      </c>
      <c r="H4632" t="s">
        <v>41000</v>
      </c>
      <c r="I4632" t="s">
        <v>4955</v>
      </c>
      <c r="J4632" t="s">
        <v>5778</v>
      </c>
      <c r="K4632" t="s">
        <v>5779</v>
      </c>
      <c r="L4632" t="s">
        <v>105</v>
      </c>
      <c r="M4632" t="s">
        <v>5197</v>
      </c>
      <c r="N4632" t="s">
        <v>4832</v>
      </c>
      <c r="O4632" t="s">
        <v>5780</v>
      </c>
      <c r="P4632" t="s">
        <v>41001</v>
      </c>
      <c r="Q4632" t="s">
        <v>41002</v>
      </c>
      <c r="R4632" t="str">
        <f t="shared" si="144"/>
        <v>寿光</v>
      </c>
      <c r="S4632" t="str">
        <f t="shared" si="145"/>
        <v>0109</v>
      </c>
    </row>
    <row r="4633" spans="1:19">
      <c r="A4633" t="s">
        <v>41003</v>
      </c>
      <c r="B4633" t="s">
        <v>41004</v>
      </c>
      <c r="C4633" t="s">
        <v>49</v>
      </c>
      <c r="D4633" t="s">
        <v>41005</v>
      </c>
      <c r="E4633" t="s">
        <v>41006</v>
      </c>
      <c r="F4633" t="s">
        <v>41007</v>
      </c>
      <c r="G4633" t="s">
        <v>41008</v>
      </c>
      <c r="H4633" t="s">
        <v>41009</v>
      </c>
      <c r="I4633" t="s">
        <v>12119</v>
      </c>
      <c r="J4633" t="s">
        <v>11180</v>
      </c>
      <c r="K4633" t="s">
        <v>11181</v>
      </c>
      <c r="L4633" t="s">
        <v>86</v>
      </c>
      <c r="M4633" t="s">
        <v>5099</v>
      </c>
      <c r="O4633" t="s">
        <v>11182</v>
      </c>
      <c r="P4633" t="s">
        <v>41010</v>
      </c>
      <c r="R4633" t="str">
        <f t="shared" si="144"/>
        <v>坊子</v>
      </c>
      <c r="S4633" t="str">
        <f t="shared" si="145"/>
        <v>0109</v>
      </c>
    </row>
    <row r="4634" spans="1:19">
      <c r="A4634" t="s">
        <v>41011</v>
      </c>
      <c r="B4634" t="s">
        <v>41012</v>
      </c>
      <c r="C4634" t="s">
        <v>49</v>
      </c>
      <c r="D4634" t="s">
        <v>41013</v>
      </c>
      <c r="E4634" t="s">
        <v>40974</v>
      </c>
      <c r="F4634" t="s">
        <v>41014</v>
      </c>
      <c r="G4634" t="s">
        <v>41015</v>
      </c>
      <c r="H4634" t="s">
        <v>41016</v>
      </c>
      <c r="I4634" t="s">
        <v>4852</v>
      </c>
      <c r="J4634" t="s">
        <v>11556</v>
      </c>
      <c r="K4634" t="s">
        <v>11557</v>
      </c>
      <c r="L4634" t="s">
        <v>105</v>
      </c>
      <c r="M4634" t="s">
        <v>5769</v>
      </c>
      <c r="N4634" t="s">
        <v>5069</v>
      </c>
      <c r="O4634" t="s">
        <v>11558</v>
      </c>
      <c r="P4634" t="s">
        <v>41017</v>
      </c>
      <c r="Q4634" t="s">
        <v>41018</v>
      </c>
      <c r="R4634" t="str">
        <f t="shared" si="144"/>
        <v>寿光</v>
      </c>
      <c r="S4634" t="str">
        <f t="shared" si="145"/>
        <v>0109</v>
      </c>
    </row>
    <row r="4635" spans="1:19">
      <c r="A4635" t="s">
        <v>41019</v>
      </c>
      <c r="B4635" t="s">
        <v>41020</v>
      </c>
      <c r="C4635" t="s">
        <v>49</v>
      </c>
      <c r="D4635" t="s">
        <v>41021</v>
      </c>
      <c r="E4635" t="s">
        <v>41022</v>
      </c>
      <c r="F4635" t="s">
        <v>41023</v>
      </c>
      <c r="G4635" t="s">
        <v>41024</v>
      </c>
      <c r="H4635" t="s">
        <v>41025</v>
      </c>
      <c r="I4635" t="s">
        <v>5052</v>
      </c>
      <c r="J4635" t="s">
        <v>6411</v>
      </c>
      <c r="K4635" t="s">
        <v>6412</v>
      </c>
      <c r="L4635" t="s">
        <v>1136</v>
      </c>
      <c r="M4635" t="s">
        <v>6413</v>
      </c>
      <c r="N4635" t="s">
        <v>6519</v>
      </c>
      <c r="O4635" t="s">
        <v>6414</v>
      </c>
      <c r="P4635" t="s">
        <v>41026</v>
      </c>
      <c r="Q4635" t="s">
        <v>41027</v>
      </c>
      <c r="R4635" t="str">
        <f t="shared" si="144"/>
        <v>昌乐</v>
      </c>
      <c r="S4635" t="str">
        <f t="shared" si="145"/>
        <v>0109</v>
      </c>
    </row>
    <row r="4636" spans="1:19">
      <c r="A4636" t="s">
        <v>41028</v>
      </c>
      <c r="B4636" t="s">
        <v>41029</v>
      </c>
      <c r="C4636" t="s">
        <v>49</v>
      </c>
      <c r="D4636" t="s">
        <v>41030</v>
      </c>
      <c r="E4636" t="s">
        <v>40839</v>
      </c>
      <c r="F4636" t="s">
        <v>41031</v>
      </c>
      <c r="G4636" t="s">
        <v>41032</v>
      </c>
      <c r="H4636" t="s">
        <v>41033</v>
      </c>
      <c r="I4636" t="s">
        <v>4955</v>
      </c>
      <c r="J4636" t="s">
        <v>7082</v>
      </c>
      <c r="K4636" t="s">
        <v>7083</v>
      </c>
      <c r="L4636" t="s">
        <v>114</v>
      </c>
      <c r="M4636" t="s">
        <v>7084</v>
      </c>
      <c r="N4636" t="s">
        <v>4832</v>
      </c>
      <c r="O4636" t="s">
        <v>7085</v>
      </c>
      <c r="P4636" t="s">
        <v>41034</v>
      </c>
      <c r="Q4636" t="s">
        <v>41035</v>
      </c>
      <c r="R4636" t="str">
        <f t="shared" si="144"/>
        <v>高密</v>
      </c>
      <c r="S4636" t="str">
        <f t="shared" si="145"/>
        <v>0109</v>
      </c>
    </row>
    <row r="4637" spans="1:19">
      <c r="A4637" t="s">
        <v>41036</v>
      </c>
      <c r="B4637" t="s">
        <v>41037</v>
      </c>
      <c r="C4637" t="s">
        <v>49</v>
      </c>
      <c r="D4637" t="s">
        <v>41038</v>
      </c>
      <c r="E4637" t="s">
        <v>40839</v>
      </c>
      <c r="F4637" t="s">
        <v>41039</v>
      </c>
      <c r="G4637" t="s">
        <v>41040</v>
      </c>
      <c r="H4637" t="s">
        <v>41041</v>
      </c>
      <c r="I4637" t="s">
        <v>4852</v>
      </c>
      <c r="J4637" t="s">
        <v>9181</v>
      </c>
      <c r="K4637" t="s">
        <v>9182</v>
      </c>
      <c r="L4637" t="s">
        <v>60</v>
      </c>
      <c r="M4637" t="s">
        <v>4774</v>
      </c>
      <c r="N4637" t="s">
        <v>5619</v>
      </c>
      <c r="O4637" t="s">
        <v>9183</v>
      </c>
      <c r="P4637" t="s">
        <v>41042</v>
      </c>
      <c r="R4637" t="str">
        <f t="shared" si="144"/>
        <v>奎文</v>
      </c>
      <c r="S4637" t="str">
        <f t="shared" si="145"/>
        <v>0109</v>
      </c>
    </row>
    <row r="4638" spans="1:19">
      <c r="A4638" t="s">
        <v>2098</v>
      </c>
      <c r="B4638" t="s">
        <v>41043</v>
      </c>
      <c r="C4638" t="s">
        <v>49</v>
      </c>
      <c r="D4638" t="s">
        <v>41044</v>
      </c>
      <c r="E4638" t="s">
        <v>40893</v>
      </c>
      <c r="F4638" t="s">
        <v>41045</v>
      </c>
      <c r="G4638" t="s">
        <v>2096</v>
      </c>
      <c r="H4638" t="s">
        <v>41046</v>
      </c>
      <c r="I4638" t="s">
        <v>12119</v>
      </c>
      <c r="J4638" t="s">
        <v>21645</v>
      </c>
      <c r="K4638" t="s">
        <v>21646</v>
      </c>
      <c r="L4638" t="s">
        <v>237</v>
      </c>
      <c r="M4638" t="s">
        <v>4788</v>
      </c>
      <c r="N4638" t="s">
        <v>6184</v>
      </c>
      <c r="O4638" t="s">
        <v>21647</v>
      </c>
      <c r="R4638" t="str">
        <f t="shared" si="144"/>
        <v>潍城</v>
      </c>
      <c r="S4638" t="str">
        <f t="shared" si="145"/>
        <v>0109</v>
      </c>
    </row>
    <row r="4639" spans="1:19">
      <c r="A4639" t="s">
        <v>41047</v>
      </c>
      <c r="B4639" t="s">
        <v>41048</v>
      </c>
      <c r="C4639" t="s">
        <v>49</v>
      </c>
      <c r="D4639" t="s">
        <v>41049</v>
      </c>
      <c r="E4639" t="s">
        <v>40839</v>
      </c>
      <c r="F4639" t="s">
        <v>41050</v>
      </c>
      <c r="G4639" t="s">
        <v>41051</v>
      </c>
      <c r="H4639" t="s">
        <v>41052</v>
      </c>
      <c r="I4639" t="s">
        <v>4852</v>
      </c>
      <c r="J4639" t="s">
        <v>7544</v>
      </c>
      <c r="K4639" t="s">
        <v>7545</v>
      </c>
      <c r="L4639" t="s">
        <v>375</v>
      </c>
      <c r="M4639" t="s">
        <v>7334</v>
      </c>
      <c r="N4639" t="s">
        <v>6184</v>
      </c>
      <c r="O4639" t="s">
        <v>7546</v>
      </c>
      <c r="P4639" t="s">
        <v>41053</v>
      </c>
      <c r="Q4639" t="s">
        <v>41054</v>
      </c>
      <c r="R4639" t="str">
        <f t="shared" si="144"/>
        <v>昌邑</v>
      </c>
      <c r="S4639" t="str">
        <f t="shared" si="145"/>
        <v>0109</v>
      </c>
    </row>
    <row r="4640" spans="1:19">
      <c r="A4640" t="s">
        <v>41055</v>
      </c>
      <c r="B4640" t="s">
        <v>41056</v>
      </c>
      <c r="C4640" t="s">
        <v>49</v>
      </c>
      <c r="D4640" t="s">
        <v>41057</v>
      </c>
      <c r="E4640" t="s">
        <v>41058</v>
      </c>
      <c r="F4640" t="s">
        <v>41059</v>
      </c>
      <c r="G4640" t="s">
        <v>41060</v>
      </c>
      <c r="H4640" t="s">
        <v>41061</v>
      </c>
      <c r="I4640" t="s">
        <v>4841</v>
      </c>
      <c r="J4640" t="s">
        <v>4842</v>
      </c>
      <c r="K4640" t="s">
        <v>4843</v>
      </c>
      <c r="L4640" t="s">
        <v>95</v>
      </c>
      <c r="M4640" t="s">
        <v>4844</v>
      </c>
      <c r="N4640" t="s">
        <v>9006</v>
      </c>
      <c r="O4640" t="s">
        <v>4846</v>
      </c>
      <c r="P4640" t="s">
        <v>41062</v>
      </c>
      <c r="Q4640" t="s">
        <v>41063</v>
      </c>
      <c r="R4640" t="str">
        <f t="shared" si="144"/>
        <v>安丘</v>
      </c>
      <c r="S4640" t="str">
        <f t="shared" si="145"/>
        <v>0109</v>
      </c>
    </row>
    <row r="4641" spans="1:19">
      <c r="A4641" t="s">
        <v>41064</v>
      </c>
      <c r="B4641" t="s">
        <v>41065</v>
      </c>
      <c r="C4641" t="s">
        <v>49</v>
      </c>
      <c r="D4641" t="s">
        <v>41066</v>
      </c>
      <c r="E4641" t="s">
        <v>41067</v>
      </c>
      <c r="F4641" t="s">
        <v>41068</v>
      </c>
      <c r="G4641" t="s">
        <v>41069</v>
      </c>
      <c r="H4641" t="s">
        <v>41070</v>
      </c>
      <c r="I4641" t="s">
        <v>5541</v>
      </c>
      <c r="J4641" t="s">
        <v>5669</v>
      </c>
      <c r="K4641" t="s">
        <v>5670</v>
      </c>
      <c r="L4641" t="s">
        <v>60</v>
      </c>
      <c r="M4641" t="s">
        <v>5511</v>
      </c>
      <c r="N4641" t="s">
        <v>14636</v>
      </c>
      <c r="O4641" t="s">
        <v>5671</v>
      </c>
      <c r="P4641" t="s">
        <v>41071</v>
      </c>
      <c r="Q4641" t="s">
        <v>41072</v>
      </c>
      <c r="R4641" t="str">
        <f t="shared" si="144"/>
        <v>奎文</v>
      </c>
      <c r="S4641" t="str">
        <f t="shared" si="145"/>
        <v>0109</v>
      </c>
    </row>
    <row r="4642" spans="1:19">
      <c r="A4642" t="s">
        <v>41073</v>
      </c>
      <c r="B4642" t="s">
        <v>41074</v>
      </c>
      <c r="C4642" t="s">
        <v>49</v>
      </c>
      <c r="D4642" t="s">
        <v>41075</v>
      </c>
      <c r="E4642" t="s">
        <v>40865</v>
      </c>
      <c r="F4642" t="s">
        <v>41076</v>
      </c>
      <c r="G4642" t="s">
        <v>41077</v>
      </c>
      <c r="H4642" t="s">
        <v>41078</v>
      </c>
      <c r="I4642" t="s">
        <v>5052</v>
      </c>
      <c r="J4642" t="s">
        <v>15037</v>
      </c>
      <c r="K4642" t="s">
        <v>15038</v>
      </c>
      <c r="L4642" t="s">
        <v>237</v>
      </c>
      <c r="M4642" t="s">
        <v>4971</v>
      </c>
      <c r="N4642" t="s">
        <v>5939</v>
      </c>
      <c r="O4642" t="s">
        <v>15039</v>
      </c>
      <c r="P4642" t="s">
        <v>41079</v>
      </c>
      <c r="R4642" t="str">
        <f t="shared" si="144"/>
        <v>潍城</v>
      </c>
      <c r="S4642" t="str">
        <f t="shared" si="145"/>
        <v>0109</v>
      </c>
    </row>
    <row r="4643" spans="1:19">
      <c r="A4643" t="s">
        <v>41080</v>
      </c>
      <c r="B4643" t="s">
        <v>41081</v>
      </c>
      <c r="C4643" t="s">
        <v>49</v>
      </c>
      <c r="D4643" t="s">
        <v>41082</v>
      </c>
      <c r="E4643" t="s">
        <v>40893</v>
      </c>
      <c r="F4643" t="s">
        <v>41083</v>
      </c>
      <c r="G4643" t="s">
        <v>41084</v>
      </c>
      <c r="H4643" t="s">
        <v>41085</v>
      </c>
      <c r="I4643" t="s">
        <v>12119</v>
      </c>
      <c r="J4643" t="s">
        <v>19912</v>
      </c>
      <c r="K4643" t="s">
        <v>19913</v>
      </c>
      <c r="L4643" t="s">
        <v>77</v>
      </c>
      <c r="M4643" t="s">
        <v>5733</v>
      </c>
      <c r="N4643" t="s">
        <v>7768</v>
      </c>
      <c r="O4643" t="s">
        <v>19914</v>
      </c>
      <c r="R4643" t="str">
        <f t="shared" si="144"/>
        <v>临朐</v>
      </c>
      <c r="S4643" t="str">
        <f t="shared" si="145"/>
        <v>0109</v>
      </c>
    </row>
    <row r="4644" spans="1:19">
      <c r="A4644" t="s">
        <v>41086</v>
      </c>
      <c r="B4644" t="s">
        <v>41087</v>
      </c>
      <c r="C4644" t="s">
        <v>49</v>
      </c>
      <c r="D4644" t="s">
        <v>41088</v>
      </c>
      <c r="E4644" t="s">
        <v>40839</v>
      </c>
      <c r="F4644" t="s">
        <v>41089</v>
      </c>
      <c r="G4644" t="s">
        <v>41090</v>
      </c>
      <c r="H4644" t="s">
        <v>41091</v>
      </c>
      <c r="I4644" t="s">
        <v>4852</v>
      </c>
      <c r="J4644" t="s">
        <v>8038</v>
      </c>
      <c r="K4644" t="s">
        <v>8039</v>
      </c>
      <c r="L4644" t="s">
        <v>123</v>
      </c>
      <c r="M4644" t="s">
        <v>5364</v>
      </c>
      <c r="N4644" t="s">
        <v>4972</v>
      </c>
      <c r="O4644" t="s">
        <v>8040</v>
      </c>
      <c r="P4644" t="s">
        <v>41092</v>
      </c>
      <c r="Q4644" t="s">
        <v>41093</v>
      </c>
      <c r="R4644" t="str">
        <f t="shared" si="144"/>
        <v>诸城</v>
      </c>
      <c r="S4644" t="str">
        <f t="shared" si="145"/>
        <v>0109</v>
      </c>
    </row>
    <row r="4645" spans="1:19">
      <c r="A4645" t="s">
        <v>41094</v>
      </c>
      <c r="B4645" t="s">
        <v>41095</v>
      </c>
      <c r="C4645" t="s">
        <v>49</v>
      </c>
      <c r="D4645" t="s">
        <v>41096</v>
      </c>
      <c r="E4645" t="s">
        <v>40839</v>
      </c>
      <c r="F4645" t="s">
        <v>41097</v>
      </c>
      <c r="G4645" t="s">
        <v>41098</v>
      </c>
      <c r="H4645" t="s">
        <v>41099</v>
      </c>
      <c r="I4645" t="s">
        <v>4852</v>
      </c>
      <c r="J4645" t="s">
        <v>20972</v>
      </c>
      <c r="K4645" t="s">
        <v>20973</v>
      </c>
      <c r="L4645" t="s">
        <v>123</v>
      </c>
      <c r="M4645" t="s">
        <v>5364</v>
      </c>
      <c r="N4645" t="s">
        <v>4881</v>
      </c>
      <c r="O4645" t="s">
        <v>20974</v>
      </c>
      <c r="P4645" t="s">
        <v>41100</v>
      </c>
      <c r="R4645" t="str">
        <f t="shared" si="144"/>
        <v>诸城</v>
      </c>
      <c r="S4645" t="str">
        <f t="shared" si="145"/>
        <v>0109</v>
      </c>
    </row>
    <row r="4646" spans="1:19">
      <c r="A4646" t="s">
        <v>41101</v>
      </c>
      <c r="B4646" t="s">
        <v>41102</v>
      </c>
      <c r="C4646" t="s">
        <v>49</v>
      </c>
      <c r="D4646" t="s">
        <v>41103</v>
      </c>
      <c r="E4646" t="s">
        <v>40839</v>
      </c>
      <c r="F4646" t="s">
        <v>41104</v>
      </c>
      <c r="G4646" t="s">
        <v>41105</v>
      </c>
      <c r="H4646" t="s">
        <v>41106</v>
      </c>
      <c r="I4646" t="s">
        <v>5066</v>
      </c>
      <c r="J4646" t="s">
        <v>6020</v>
      </c>
      <c r="K4646" t="s">
        <v>6021</v>
      </c>
      <c r="L4646" t="s">
        <v>123</v>
      </c>
      <c r="M4646" t="s">
        <v>6022</v>
      </c>
      <c r="N4646" t="s">
        <v>5801</v>
      </c>
      <c r="O4646" t="s">
        <v>6023</v>
      </c>
      <c r="P4646" t="s">
        <v>41107</v>
      </c>
      <c r="R4646" t="str">
        <f t="shared" si="144"/>
        <v>诸城</v>
      </c>
      <c r="S4646" t="str">
        <f t="shared" si="145"/>
        <v>0109</v>
      </c>
    </row>
    <row r="4647" spans="1:19">
      <c r="A4647" t="s">
        <v>41108</v>
      </c>
      <c r="B4647" t="s">
        <v>41109</v>
      </c>
      <c r="C4647" t="s">
        <v>49</v>
      </c>
      <c r="D4647" t="s">
        <v>41110</v>
      </c>
      <c r="E4647" t="s">
        <v>41111</v>
      </c>
      <c r="F4647" t="s">
        <v>41112</v>
      </c>
      <c r="G4647" t="s">
        <v>41113</v>
      </c>
      <c r="H4647" t="s">
        <v>41114</v>
      </c>
      <c r="I4647" t="s">
        <v>5560</v>
      </c>
      <c r="J4647" t="s">
        <v>5362</v>
      </c>
      <c r="K4647" t="s">
        <v>5363</v>
      </c>
      <c r="L4647" t="s">
        <v>123</v>
      </c>
      <c r="M4647" t="s">
        <v>5364</v>
      </c>
      <c r="N4647" t="s">
        <v>4972</v>
      </c>
      <c r="O4647" t="s">
        <v>5365</v>
      </c>
      <c r="P4647" t="s">
        <v>41115</v>
      </c>
      <c r="R4647" t="str">
        <f t="shared" si="144"/>
        <v>诸城</v>
      </c>
      <c r="S4647" t="str">
        <f t="shared" si="145"/>
        <v>0109</v>
      </c>
    </row>
    <row r="4648" spans="1:19">
      <c r="A4648" t="s">
        <v>41116</v>
      </c>
      <c r="B4648" t="s">
        <v>41117</v>
      </c>
      <c r="C4648" t="s">
        <v>49</v>
      </c>
      <c r="D4648" t="s">
        <v>41118</v>
      </c>
      <c r="E4648" t="s">
        <v>41119</v>
      </c>
      <c r="F4648" t="s">
        <v>41120</v>
      </c>
      <c r="G4648" t="s">
        <v>41121</v>
      </c>
      <c r="H4648" t="s">
        <v>41122</v>
      </c>
      <c r="I4648" t="s">
        <v>12119</v>
      </c>
      <c r="J4648" t="s">
        <v>6664</v>
      </c>
      <c r="K4648" t="s">
        <v>6665</v>
      </c>
      <c r="L4648" t="s">
        <v>60</v>
      </c>
      <c r="M4648" t="s">
        <v>5511</v>
      </c>
      <c r="N4648" t="s">
        <v>4881</v>
      </c>
      <c r="O4648" t="s">
        <v>6666</v>
      </c>
      <c r="P4648" t="s">
        <v>41123</v>
      </c>
      <c r="R4648" t="str">
        <f t="shared" si="144"/>
        <v>奎文</v>
      </c>
      <c r="S4648" t="str">
        <f t="shared" si="145"/>
        <v>0109</v>
      </c>
    </row>
    <row r="4649" spans="1:19">
      <c r="A4649" t="s">
        <v>41124</v>
      </c>
      <c r="B4649" t="s">
        <v>41125</v>
      </c>
      <c r="C4649" t="s">
        <v>49</v>
      </c>
      <c r="D4649" t="s">
        <v>41126</v>
      </c>
      <c r="E4649" t="s">
        <v>40893</v>
      </c>
      <c r="F4649" t="s">
        <v>41127</v>
      </c>
      <c r="G4649" t="s">
        <v>41128</v>
      </c>
      <c r="H4649" t="s">
        <v>41129</v>
      </c>
      <c r="I4649" t="s">
        <v>12757</v>
      </c>
      <c r="J4649" t="s">
        <v>7996</v>
      </c>
      <c r="K4649" t="s">
        <v>7997</v>
      </c>
      <c r="L4649" t="s">
        <v>237</v>
      </c>
      <c r="M4649" t="s">
        <v>4788</v>
      </c>
      <c r="N4649" t="s">
        <v>4892</v>
      </c>
      <c r="O4649" t="s">
        <v>7998</v>
      </c>
      <c r="P4649" t="s">
        <v>41123</v>
      </c>
      <c r="R4649" t="str">
        <f t="shared" si="144"/>
        <v>潍城</v>
      </c>
      <c r="S4649" t="str">
        <f t="shared" si="145"/>
        <v>0109</v>
      </c>
    </row>
    <row r="4650" spans="1:19">
      <c r="A4650" t="s">
        <v>41130</v>
      </c>
      <c r="B4650" t="s">
        <v>41131</v>
      </c>
      <c r="C4650" t="s">
        <v>49</v>
      </c>
      <c r="D4650" t="s">
        <v>41132</v>
      </c>
      <c r="E4650" t="s">
        <v>40893</v>
      </c>
      <c r="F4650" t="s">
        <v>41133</v>
      </c>
      <c r="G4650" t="s">
        <v>41134</v>
      </c>
      <c r="H4650" t="s">
        <v>41135</v>
      </c>
      <c r="I4650" t="s">
        <v>12757</v>
      </c>
      <c r="J4650" t="s">
        <v>12501</v>
      </c>
      <c r="K4650" t="s">
        <v>12502</v>
      </c>
      <c r="L4650" t="s">
        <v>50</v>
      </c>
      <c r="M4650" t="s">
        <v>4855</v>
      </c>
      <c r="N4650" t="s">
        <v>10228</v>
      </c>
      <c r="O4650" t="s">
        <v>12503</v>
      </c>
      <c r="P4650" t="s">
        <v>41136</v>
      </c>
      <c r="R4650" t="str">
        <f t="shared" si="144"/>
        <v>青州</v>
      </c>
      <c r="S4650" t="str">
        <f t="shared" si="145"/>
        <v>0109</v>
      </c>
    </row>
    <row r="4651" spans="1:19">
      <c r="A4651" t="s">
        <v>41137</v>
      </c>
      <c r="B4651" t="s">
        <v>41138</v>
      </c>
      <c r="C4651" t="s">
        <v>49</v>
      </c>
      <c r="D4651" t="s">
        <v>41139</v>
      </c>
      <c r="E4651" t="s">
        <v>40839</v>
      </c>
      <c r="F4651" t="s">
        <v>41140</v>
      </c>
      <c r="G4651" t="s">
        <v>41141</v>
      </c>
      <c r="H4651" t="s">
        <v>41142</v>
      </c>
      <c r="I4651" t="s">
        <v>5560</v>
      </c>
      <c r="J4651" t="s">
        <v>5937</v>
      </c>
      <c r="K4651" t="s">
        <v>5938</v>
      </c>
      <c r="L4651" t="s">
        <v>86</v>
      </c>
      <c r="M4651" t="s">
        <v>5099</v>
      </c>
      <c r="N4651" t="s">
        <v>4845</v>
      </c>
      <c r="O4651" t="s">
        <v>5940</v>
      </c>
      <c r="P4651" t="s">
        <v>41143</v>
      </c>
      <c r="Q4651" t="s">
        <v>41144</v>
      </c>
      <c r="R4651" t="str">
        <f t="shared" si="144"/>
        <v>坊子</v>
      </c>
      <c r="S4651" t="str">
        <f t="shared" si="145"/>
        <v>0109</v>
      </c>
    </row>
    <row r="4652" spans="1:19">
      <c r="A4652" t="s">
        <v>41145</v>
      </c>
      <c r="B4652" t="s">
        <v>41146</v>
      </c>
      <c r="C4652" t="s">
        <v>49</v>
      </c>
      <c r="D4652" t="s">
        <v>41147</v>
      </c>
      <c r="E4652" t="s">
        <v>40839</v>
      </c>
      <c r="F4652" t="s">
        <v>41148</v>
      </c>
      <c r="G4652" t="s">
        <v>41149</v>
      </c>
      <c r="H4652" t="s">
        <v>41150</v>
      </c>
      <c r="I4652" t="s">
        <v>4852</v>
      </c>
      <c r="J4652" t="s">
        <v>11292</v>
      </c>
      <c r="K4652" t="s">
        <v>11293</v>
      </c>
      <c r="L4652" t="s">
        <v>86</v>
      </c>
      <c r="M4652" t="s">
        <v>11294</v>
      </c>
      <c r="N4652" t="s">
        <v>14116</v>
      </c>
      <c r="O4652" t="s">
        <v>11295</v>
      </c>
      <c r="P4652" t="s">
        <v>41151</v>
      </c>
      <c r="R4652" t="str">
        <f t="shared" si="144"/>
        <v>坊子</v>
      </c>
      <c r="S4652" t="str">
        <f t="shared" si="145"/>
        <v>0109</v>
      </c>
    </row>
    <row r="4653" spans="1:19">
      <c r="A4653" t="s">
        <v>41152</v>
      </c>
      <c r="B4653" t="s">
        <v>41153</v>
      </c>
      <c r="C4653" t="s">
        <v>49</v>
      </c>
      <c r="D4653" t="s">
        <v>41154</v>
      </c>
      <c r="E4653" t="s">
        <v>41155</v>
      </c>
      <c r="F4653" t="s">
        <v>41156</v>
      </c>
      <c r="G4653" t="s">
        <v>41157</v>
      </c>
      <c r="H4653" t="s">
        <v>41158</v>
      </c>
      <c r="I4653" t="s">
        <v>4828</v>
      </c>
      <c r="J4653" t="s">
        <v>8294</v>
      </c>
      <c r="K4653" t="s">
        <v>8295</v>
      </c>
      <c r="L4653" t="s">
        <v>50</v>
      </c>
      <c r="M4653" t="s">
        <v>5877</v>
      </c>
      <c r="N4653" t="s">
        <v>4983</v>
      </c>
      <c r="O4653" t="s">
        <v>8296</v>
      </c>
      <c r="P4653" t="s">
        <v>41159</v>
      </c>
      <c r="R4653" t="str">
        <f t="shared" si="144"/>
        <v>青州</v>
      </c>
      <c r="S4653" t="str">
        <f t="shared" si="145"/>
        <v>0109</v>
      </c>
    </row>
    <row r="4654" spans="1:19">
      <c r="A4654" t="s">
        <v>41160</v>
      </c>
      <c r="B4654" t="s">
        <v>41161</v>
      </c>
      <c r="C4654" t="s">
        <v>49</v>
      </c>
      <c r="D4654" t="s">
        <v>41162</v>
      </c>
      <c r="E4654" t="s">
        <v>40901</v>
      </c>
      <c r="F4654" t="s">
        <v>41163</v>
      </c>
      <c r="G4654" t="s">
        <v>41164</v>
      </c>
      <c r="H4654" t="s">
        <v>41165</v>
      </c>
      <c r="I4654" t="s">
        <v>4785</v>
      </c>
      <c r="J4654" t="s">
        <v>10338</v>
      </c>
      <c r="K4654" t="s">
        <v>10339</v>
      </c>
      <c r="L4654" t="s">
        <v>237</v>
      </c>
      <c r="M4654" t="s">
        <v>5247</v>
      </c>
      <c r="N4654" t="s">
        <v>4869</v>
      </c>
      <c r="O4654" t="s">
        <v>10340</v>
      </c>
      <c r="P4654" t="s">
        <v>41166</v>
      </c>
      <c r="R4654" t="str">
        <f t="shared" si="144"/>
        <v>潍城</v>
      </c>
      <c r="S4654" t="str">
        <f t="shared" si="145"/>
        <v>0109</v>
      </c>
    </row>
    <row r="4655" spans="1:19">
      <c r="A4655" t="s">
        <v>41167</v>
      </c>
      <c r="B4655" t="s">
        <v>41168</v>
      </c>
      <c r="C4655" t="s">
        <v>49</v>
      </c>
      <c r="D4655" t="s">
        <v>41169</v>
      </c>
      <c r="E4655" t="s">
        <v>40901</v>
      </c>
      <c r="F4655" t="s">
        <v>41170</v>
      </c>
      <c r="G4655" t="s">
        <v>41171</v>
      </c>
      <c r="H4655" t="s">
        <v>41172</v>
      </c>
      <c r="I4655" t="s">
        <v>4785</v>
      </c>
      <c r="J4655" t="s">
        <v>5027</v>
      </c>
      <c r="K4655" t="s">
        <v>5028</v>
      </c>
      <c r="L4655" t="s">
        <v>105</v>
      </c>
      <c r="M4655" t="s">
        <v>5029</v>
      </c>
      <c r="N4655" t="s">
        <v>4789</v>
      </c>
      <c r="O4655" t="s">
        <v>5031</v>
      </c>
      <c r="P4655" t="s">
        <v>40938</v>
      </c>
      <c r="R4655" t="str">
        <f t="shared" si="144"/>
        <v>寿光</v>
      </c>
      <c r="S4655" t="str">
        <f t="shared" si="145"/>
        <v>0109</v>
      </c>
    </row>
    <row r="4656" spans="1:19">
      <c r="A4656" t="s">
        <v>41173</v>
      </c>
      <c r="B4656" t="s">
        <v>41174</v>
      </c>
      <c r="C4656" t="s">
        <v>49</v>
      </c>
      <c r="D4656" t="s">
        <v>41175</v>
      </c>
      <c r="E4656" t="s">
        <v>40997</v>
      </c>
      <c r="F4656" t="s">
        <v>41176</v>
      </c>
      <c r="G4656" t="s">
        <v>41177</v>
      </c>
      <c r="H4656" t="s">
        <v>41178</v>
      </c>
      <c r="I4656" t="s">
        <v>5327</v>
      </c>
      <c r="J4656" t="s">
        <v>12527</v>
      </c>
      <c r="K4656" t="s">
        <v>12528</v>
      </c>
      <c r="L4656" t="s">
        <v>50</v>
      </c>
      <c r="M4656" t="s">
        <v>6207</v>
      </c>
      <c r="N4656" t="s">
        <v>5030</v>
      </c>
      <c r="O4656" t="s">
        <v>12529</v>
      </c>
      <c r="P4656" t="s">
        <v>41179</v>
      </c>
      <c r="Q4656" t="s">
        <v>41180</v>
      </c>
      <c r="R4656" t="str">
        <f t="shared" si="144"/>
        <v>青州</v>
      </c>
      <c r="S4656" t="str">
        <f t="shared" si="145"/>
        <v>0109</v>
      </c>
    </row>
    <row r="4657" spans="1:19">
      <c r="A4657" t="s">
        <v>41181</v>
      </c>
      <c r="B4657" t="s">
        <v>41182</v>
      </c>
      <c r="C4657" t="s">
        <v>49</v>
      </c>
      <c r="D4657" t="s">
        <v>41183</v>
      </c>
      <c r="E4657" t="s">
        <v>40960</v>
      </c>
      <c r="F4657" t="s">
        <v>41184</v>
      </c>
      <c r="G4657" t="s">
        <v>41185</v>
      </c>
      <c r="H4657" t="s">
        <v>41186</v>
      </c>
      <c r="I4657" t="s">
        <v>4852</v>
      </c>
      <c r="J4657" t="s">
        <v>8943</v>
      </c>
      <c r="K4657" t="s">
        <v>8944</v>
      </c>
      <c r="L4657" t="s">
        <v>1136</v>
      </c>
      <c r="M4657" t="s">
        <v>8945</v>
      </c>
      <c r="N4657" t="s">
        <v>6243</v>
      </c>
      <c r="O4657" t="s">
        <v>8946</v>
      </c>
      <c r="P4657" t="s">
        <v>41187</v>
      </c>
      <c r="Q4657" t="s">
        <v>41188</v>
      </c>
      <c r="R4657" t="str">
        <f t="shared" si="144"/>
        <v>昌乐</v>
      </c>
      <c r="S4657" t="str">
        <f t="shared" si="145"/>
        <v>0109</v>
      </c>
    </row>
    <row r="4658" spans="1:19">
      <c r="A4658" t="s">
        <v>41189</v>
      </c>
      <c r="B4658" t="s">
        <v>41190</v>
      </c>
      <c r="C4658" t="s">
        <v>49</v>
      </c>
      <c r="D4658" t="s">
        <v>41191</v>
      </c>
      <c r="E4658" t="s">
        <v>40839</v>
      </c>
      <c r="F4658" t="s">
        <v>41192</v>
      </c>
      <c r="G4658" t="s">
        <v>41193</v>
      </c>
      <c r="H4658" t="s">
        <v>41194</v>
      </c>
      <c r="I4658" t="s">
        <v>5541</v>
      </c>
      <c r="J4658" t="s">
        <v>4992</v>
      </c>
      <c r="K4658" t="s">
        <v>4993</v>
      </c>
      <c r="L4658" t="s">
        <v>123</v>
      </c>
      <c r="M4658" t="s">
        <v>4994</v>
      </c>
      <c r="N4658" t="s">
        <v>5907</v>
      </c>
      <c r="O4658" t="s">
        <v>4995</v>
      </c>
      <c r="P4658" t="s">
        <v>41195</v>
      </c>
      <c r="Q4658" t="s">
        <v>41196</v>
      </c>
      <c r="R4658" t="str">
        <f t="shared" si="144"/>
        <v>诸城</v>
      </c>
      <c r="S4658" t="str">
        <f t="shared" si="145"/>
        <v>0109</v>
      </c>
    </row>
    <row r="4659" spans="1:19">
      <c r="A4659" t="s">
        <v>41197</v>
      </c>
      <c r="B4659" t="s">
        <v>41198</v>
      </c>
      <c r="C4659" t="s">
        <v>49</v>
      </c>
      <c r="D4659" t="s">
        <v>41199</v>
      </c>
      <c r="E4659" t="s">
        <v>40839</v>
      </c>
      <c r="F4659" t="s">
        <v>41200</v>
      </c>
      <c r="G4659" t="s">
        <v>41201</v>
      </c>
      <c r="H4659" t="s">
        <v>41202</v>
      </c>
      <c r="I4659" t="s">
        <v>4841</v>
      </c>
      <c r="J4659" t="s">
        <v>5473</v>
      </c>
      <c r="K4659" t="s">
        <v>5474</v>
      </c>
      <c r="L4659" t="s">
        <v>86</v>
      </c>
      <c r="M4659" t="s">
        <v>5099</v>
      </c>
      <c r="N4659" t="s">
        <v>4972</v>
      </c>
      <c r="O4659" t="s">
        <v>5475</v>
      </c>
      <c r="P4659" t="s">
        <v>41203</v>
      </c>
      <c r="R4659" t="str">
        <f t="shared" si="144"/>
        <v>坊子</v>
      </c>
      <c r="S4659" t="str">
        <f t="shared" si="145"/>
        <v>0109</v>
      </c>
    </row>
    <row r="4660" spans="1:19">
      <c r="A4660" t="s">
        <v>41204</v>
      </c>
      <c r="B4660" t="s">
        <v>41205</v>
      </c>
      <c r="C4660" t="s">
        <v>49</v>
      </c>
      <c r="D4660" t="s">
        <v>41206</v>
      </c>
      <c r="E4660" t="s">
        <v>40839</v>
      </c>
      <c r="F4660" t="s">
        <v>41207</v>
      </c>
      <c r="G4660" t="s">
        <v>41208</v>
      </c>
      <c r="H4660" t="s">
        <v>41209</v>
      </c>
      <c r="I4660" t="s">
        <v>5835</v>
      </c>
      <c r="J4660" t="s">
        <v>7677</v>
      </c>
      <c r="K4660" t="s">
        <v>7678</v>
      </c>
      <c r="L4660" t="s">
        <v>86</v>
      </c>
      <c r="M4660" t="s">
        <v>7679</v>
      </c>
      <c r="N4660" t="s">
        <v>4933</v>
      </c>
      <c r="O4660" t="s">
        <v>7680</v>
      </c>
      <c r="P4660" t="s">
        <v>41210</v>
      </c>
      <c r="Q4660" t="s">
        <v>41211</v>
      </c>
      <c r="R4660" t="str">
        <f t="shared" si="144"/>
        <v>坊子</v>
      </c>
      <c r="S4660" t="str">
        <f t="shared" si="145"/>
        <v>0109</v>
      </c>
    </row>
    <row r="4661" spans="1:19">
      <c r="A4661" t="s">
        <v>41212</v>
      </c>
      <c r="B4661" t="s">
        <v>41213</v>
      </c>
      <c r="C4661" t="s">
        <v>49</v>
      </c>
      <c r="D4661" t="s">
        <v>41214</v>
      </c>
      <c r="E4661" t="s">
        <v>40839</v>
      </c>
      <c r="F4661" t="s">
        <v>41215</v>
      </c>
      <c r="G4661" t="s">
        <v>41216</v>
      </c>
      <c r="H4661" t="s">
        <v>41217</v>
      </c>
      <c r="I4661" t="s">
        <v>4813</v>
      </c>
      <c r="J4661" t="s">
        <v>5484</v>
      </c>
      <c r="K4661" t="s">
        <v>5485</v>
      </c>
      <c r="L4661" t="s">
        <v>114</v>
      </c>
      <c r="M4661" t="s">
        <v>5486</v>
      </c>
      <c r="O4661" t="s">
        <v>5488</v>
      </c>
      <c r="P4661" t="s">
        <v>41218</v>
      </c>
      <c r="Q4661" t="s">
        <v>41219</v>
      </c>
      <c r="R4661" t="str">
        <f t="shared" si="144"/>
        <v>高密</v>
      </c>
      <c r="S4661" t="str">
        <f t="shared" si="145"/>
        <v>0109</v>
      </c>
    </row>
    <row r="4662" spans="1:19">
      <c r="A4662" t="s">
        <v>41220</v>
      </c>
      <c r="B4662" t="s">
        <v>41221</v>
      </c>
      <c r="C4662" t="s">
        <v>49</v>
      </c>
      <c r="D4662" t="s">
        <v>41222</v>
      </c>
      <c r="E4662" t="s">
        <v>40839</v>
      </c>
      <c r="F4662" t="s">
        <v>41223</v>
      </c>
      <c r="G4662" t="s">
        <v>41224</v>
      </c>
      <c r="H4662" t="s">
        <v>41225</v>
      </c>
      <c r="I4662" t="s">
        <v>4785</v>
      </c>
      <c r="J4662" t="s">
        <v>4772</v>
      </c>
      <c r="K4662" t="s">
        <v>4773</v>
      </c>
      <c r="L4662" t="s">
        <v>60</v>
      </c>
      <c r="M4662" t="s">
        <v>4774</v>
      </c>
      <c r="N4662" t="s">
        <v>5801</v>
      </c>
      <c r="O4662" t="s">
        <v>4776</v>
      </c>
      <c r="P4662" t="s">
        <v>41226</v>
      </c>
      <c r="R4662" t="str">
        <f t="shared" si="144"/>
        <v>奎文</v>
      </c>
      <c r="S4662" t="str">
        <f t="shared" si="145"/>
        <v>0109</v>
      </c>
    </row>
    <row r="4663" spans="1:19">
      <c r="A4663" t="s">
        <v>41227</v>
      </c>
      <c r="B4663" t="s">
        <v>41228</v>
      </c>
      <c r="C4663" t="s">
        <v>49</v>
      </c>
      <c r="D4663" t="s">
        <v>41229</v>
      </c>
      <c r="E4663" t="s">
        <v>41230</v>
      </c>
      <c r="F4663" t="s">
        <v>41231</v>
      </c>
      <c r="G4663" t="s">
        <v>41232</v>
      </c>
      <c r="H4663" t="s">
        <v>41233</v>
      </c>
      <c r="I4663" t="s">
        <v>4852</v>
      </c>
      <c r="J4663" t="s">
        <v>10182</v>
      </c>
      <c r="K4663" t="s">
        <v>10183</v>
      </c>
      <c r="L4663" t="s">
        <v>60</v>
      </c>
      <c r="M4663" t="s">
        <v>4774</v>
      </c>
      <c r="N4663" t="s">
        <v>6519</v>
      </c>
      <c r="O4663" t="s">
        <v>10184</v>
      </c>
      <c r="P4663" t="s">
        <v>41234</v>
      </c>
      <c r="R4663" t="str">
        <f t="shared" si="144"/>
        <v>奎文</v>
      </c>
      <c r="S4663" t="str">
        <f t="shared" si="145"/>
        <v>0109</v>
      </c>
    </row>
    <row r="4664" spans="1:19">
      <c r="A4664" t="s">
        <v>41235</v>
      </c>
      <c r="B4664" t="s">
        <v>39288</v>
      </c>
      <c r="C4664" t="s">
        <v>49</v>
      </c>
      <c r="D4664" t="s">
        <v>41236</v>
      </c>
      <c r="E4664" t="s">
        <v>40968</v>
      </c>
      <c r="F4664" t="s">
        <v>41237</v>
      </c>
      <c r="G4664" t="s">
        <v>41238</v>
      </c>
      <c r="H4664" t="s">
        <v>41239</v>
      </c>
      <c r="I4664" t="s">
        <v>12119</v>
      </c>
      <c r="J4664" t="s">
        <v>7845</v>
      </c>
      <c r="K4664" t="s">
        <v>7846</v>
      </c>
      <c r="L4664" t="s">
        <v>60</v>
      </c>
      <c r="M4664" t="s">
        <v>4774</v>
      </c>
      <c r="N4664" t="s">
        <v>5939</v>
      </c>
      <c r="O4664" t="s">
        <v>7847</v>
      </c>
      <c r="P4664" t="s">
        <v>41240</v>
      </c>
      <c r="Q4664" t="s">
        <v>41241</v>
      </c>
      <c r="R4664" t="str">
        <f t="shared" si="144"/>
        <v>奎文</v>
      </c>
      <c r="S4664" t="str">
        <f t="shared" si="145"/>
        <v>0109</v>
      </c>
    </row>
    <row r="4665" spans="1:19">
      <c r="A4665" t="s">
        <v>41242</v>
      </c>
      <c r="B4665" t="s">
        <v>41243</v>
      </c>
      <c r="C4665" t="s">
        <v>49</v>
      </c>
      <c r="D4665" t="s">
        <v>41244</v>
      </c>
      <c r="E4665" t="s">
        <v>40839</v>
      </c>
      <c r="F4665" t="s">
        <v>41245</v>
      </c>
      <c r="G4665" t="s">
        <v>41246</v>
      </c>
      <c r="H4665" t="s">
        <v>41247</v>
      </c>
      <c r="I4665" t="s">
        <v>4841</v>
      </c>
      <c r="J4665" t="s">
        <v>6389</v>
      </c>
      <c r="K4665" t="s">
        <v>6390</v>
      </c>
      <c r="L4665" t="s">
        <v>148</v>
      </c>
      <c r="M4665" t="s">
        <v>6391</v>
      </c>
      <c r="N4665" t="s">
        <v>4972</v>
      </c>
      <c r="O4665" t="s">
        <v>6392</v>
      </c>
      <c r="P4665" t="s">
        <v>41248</v>
      </c>
      <c r="Q4665" t="s">
        <v>41249</v>
      </c>
      <c r="R4665" t="str">
        <f t="shared" si="144"/>
        <v>寒亭</v>
      </c>
      <c r="S4665" t="str">
        <f t="shared" si="145"/>
        <v>0109</v>
      </c>
    </row>
    <row r="4666" spans="1:19">
      <c r="A4666" t="s">
        <v>41250</v>
      </c>
      <c r="B4666" t="s">
        <v>41251</v>
      </c>
      <c r="C4666" t="s">
        <v>49</v>
      </c>
      <c r="D4666" t="s">
        <v>41252</v>
      </c>
      <c r="E4666" t="s">
        <v>41253</v>
      </c>
      <c r="F4666" t="s">
        <v>41254</v>
      </c>
      <c r="G4666" t="s">
        <v>41255</v>
      </c>
      <c r="H4666" t="s">
        <v>41256</v>
      </c>
      <c r="I4666" t="s">
        <v>4785</v>
      </c>
      <c r="J4666" t="s">
        <v>10820</v>
      </c>
      <c r="K4666" t="s">
        <v>10821</v>
      </c>
      <c r="L4666" t="s">
        <v>105</v>
      </c>
      <c r="M4666" t="s">
        <v>7805</v>
      </c>
      <c r="N4666" t="s">
        <v>5939</v>
      </c>
      <c r="O4666" t="s">
        <v>10822</v>
      </c>
      <c r="P4666" t="s">
        <v>41257</v>
      </c>
      <c r="R4666" t="str">
        <f t="shared" si="144"/>
        <v>寿光</v>
      </c>
      <c r="S4666" t="str">
        <f t="shared" si="145"/>
        <v>0109</v>
      </c>
    </row>
    <row r="4667" spans="1:19">
      <c r="A4667" t="s">
        <v>41258</v>
      </c>
      <c r="B4667" t="s">
        <v>41259</v>
      </c>
      <c r="C4667" t="s">
        <v>49</v>
      </c>
      <c r="D4667" t="s">
        <v>41260</v>
      </c>
      <c r="E4667" t="s">
        <v>40839</v>
      </c>
      <c r="F4667" t="s">
        <v>41261</v>
      </c>
      <c r="G4667" t="s">
        <v>41262</v>
      </c>
      <c r="H4667" t="s">
        <v>41263</v>
      </c>
      <c r="I4667" t="s">
        <v>4955</v>
      </c>
      <c r="J4667" t="s">
        <v>28757</v>
      </c>
      <c r="K4667" t="s">
        <v>28758</v>
      </c>
      <c r="L4667" t="s">
        <v>123</v>
      </c>
      <c r="M4667" t="s">
        <v>18345</v>
      </c>
      <c r="N4667" t="s">
        <v>5043</v>
      </c>
      <c r="O4667" t="s">
        <v>28759</v>
      </c>
      <c r="P4667" t="s">
        <v>41264</v>
      </c>
      <c r="Q4667" t="s">
        <v>41265</v>
      </c>
      <c r="R4667" t="str">
        <f t="shared" si="144"/>
        <v>诸城</v>
      </c>
      <c r="S4667" t="str">
        <f t="shared" si="145"/>
        <v>0109</v>
      </c>
    </row>
    <row r="4668" spans="1:19">
      <c r="A4668" t="s">
        <v>41266</v>
      </c>
      <c r="B4668" t="s">
        <v>41267</v>
      </c>
      <c r="C4668" t="s">
        <v>49</v>
      </c>
      <c r="D4668" t="s">
        <v>41268</v>
      </c>
      <c r="E4668" t="s">
        <v>40893</v>
      </c>
      <c r="F4668" t="s">
        <v>41269</v>
      </c>
      <c r="G4668" t="s">
        <v>41270</v>
      </c>
      <c r="H4668" t="s">
        <v>41271</v>
      </c>
      <c r="I4668" t="s">
        <v>12119</v>
      </c>
      <c r="J4668" t="s">
        <v>6423</v>
      </c>
      <c r="K4668" t="s">
        <v>6424</v>
      </c>
      <c r="L4668" t="s">
        <v>60</v>
      </c>
      <c r="M4668" t="s">
        <v>5511</v>
      </c>
      <c r="N4668" t="s">
        <v>5056</v>
      </c>
      <c r="O4668" t="s">
        <v>6425</v>
      </c>
      <c r="P4668" t="s">
        <v>41272</v>
      </c>
      <c r="R4668" t="str">
        <f t="shared" si="144"/>
        <v>奎文</v>
      </c>
      <c r="S4668" t="str">
        <f t="shared" si="145"/>
        <v>0109</v>
      </c>
    </row>
    <row r="4669" spans="1:19">
      <c r="A4669" t="s">
        <v>41273</v>
      </c>
      <c r="B4669" t="s">
        <v>41274</v>
      </c>
      <c r="C4669" t="s">
        <v>49</v>
      </c>
      <c r="D4669" t="s">
        <v>41275</v>
      </c>
      <c r="E4669" t="s">
        <v>40915</v>
      </c>
      <c r="F4669" t="s">
        <v>41276</v>
      </c>
      <c r="G4669" t="s">
        <v>41277</v>
      </c>
      <c r="H4669" t="s">
        <v>41278</v>
      </c>
      <c r="I4669" t="s">
        <v>4771</v>
      </c>
      <c r="J4669" t="s">
        <v>6631</v>
      </c>
      <c r="K4669" t="s">
        <v>6632</v>
      </c>
      <c r="L4669" t="s">
        <v>105</v>
      </c>
      <c r="M4669" t="s">
        <v>6055</v>
      </c>
      <c r="N4669" t="s">
        <v>6152</v>
      </c>
      <c r="O4669" t="s">
        <v>6633</v>
      </c>
      <c r="P4669" t="s">
        <v>41279</v>
      </c>
      <c r="R4669" t="str">
        <f t="shared" si="144"/>
        <v>寿光</v>
      </c>
      <c r="S4669" t="str">
        <f t="shared" si="145"/>
        <v>0109</v>
      </c>
    </row>
    <row r="4670" spans="1:19">
      <c r="A4670" t="s">
        <v>41280</v>
      </c>
      <c r="B4670" t="s">
        <v>41281</v>
      </c>
      <c r="C4670" t="s">
        <v>49</v>
      </c>
      <c r="D4670" t="s">
        <v>41282</v>
      </c>
      <c r="E4670" t="s">
        <v>40839</v>
      </c>
      <c r="F4670" t="s">
        <v>41283</v>
      </c>
      <c r="G4670" t="s">
        <v>41284</v>
      </c>
      <c r="H4670" t="s">
        <v>41285</v>
      </c>
      <c r="I4670" t="s">
        <v>4852</v>
      </c>
      <c r="J4670" t="s">
        <v>5374</v>
      </c>
      <c r="K4670" t="s">
        <v>5375</v>
      </c>
      <c r="L4670" t="s">
        <v>105</v>
      </c>
      <c r="M4670" t="s">
        <v>5376</v>
      </c>
      <c r="N4670" t="s">
        <v>6985</v>
      </c>
      <c r="O4670" t="s">
        <v>5377</v>
      </c>
      <c r="P4670" t="s">
        <v>41286</v>
      </c>
      <c r="Q4670" t="s">
        <v>41287</v>
      </c>
      <c r="R4670" t="str">
        <f t="shared" si="144"/>
        <v>寿光</v>
      </c>
      <c r="S4670" t="str">
        <f t="shared" si="145"/>
        <v>0109</v>
      </c>
    </row>
    <row r="4671" spans="1:19">
      <c r="A4671" t="s">
        <v>2218</v>
      </c>
      <c r="B4671" t="s">
        <v>41288</v>
      </c>
      <c r="C4671" t="s">
        <v>49</v>
      </c>
      <c r="D4671" t="s">
        <v>41289</v>
      </c>
      <c r="E4671" t="s">
        <v>40839</v>
      </c>
      <c r="F4671" t="s">
        <v>41290</v>
      </c>
      <c r="G4671" t="s">
        <v>2216</v>
      </c>
      <c r="H4671" t="s">
        <v>41291</v>
      </c>
      <c r="I4671" t="s">
        <v>4828</v>
      </c>
      <c r="J4671" t="s">
        <v>10820</v>
      </c>
      <c r="K4671" t="s">
        <v>10821</v>
      </c>
      <c r="L4671" t="s">
        <v>105</v>
      </c>
      <c r="M4671" t="s">
        <v>7805</v>
      </c>
      <c r="N4671" t="s">
        <v>5030</v>
      </c>
      <c r="O4671" t="s">
        <v>10822</v>
      </c>
      <c r="P4671" t="s">
        <v>41292</v>
      </c>
      <c r="Q4671" t="s">
        <v>41293</v>
      </c>
      <c r="R4671" t="str">
        <f t="shared" si="144"/>
        <v>寿光</v>
      </c>
      <c r="S4671" t="str">
        <f t="shared" si="145"/>
        <v>0109</v>
      </c>
    </row>
    <row r="4672" spans="1:19">
      <c r="A4672" t="s">
        <v>41294</v>
      </c>
      <c r="B4672" t="s">
        <v>41062</v>
      </c>
      <c r="C4672" t="s">
        <v>49</v>
      </c>
      <c r="D4672" t="s">
        <v>41295</v>
      </c>
      <c r="E4672" t="s">
        <v>41296</v>
      </c>
      <c r="F4672" t="s">
        <v>41297</v>
      </c>
      <c r="G4672" t="s">
        <v>41298</v>
      </c>
      <c r="H4672" t="s">
        <v>41299</v>
      </c>
      <c r="I4672" t="s">
        <v>12757</v>
      </c>
      <c r="J4672" t="s">
        <v>7296</v>
      </c>
      <c r="K4672" t="s">
        <v>7297</v>
      </c>
      <c r="L4672" t="s">
        <v>123</v>
      </c>
      <c r="M4672" t="s">
        <v>5854</v>
      </c>
      <c r="N4672" t="s">
        <v>4881</v>
      </c>
      <c r="O4672" t="s">
        <v>7298</v>
      </c>
      <c r="P4672" t="s">
        <v>41300</v>
      </c>
      <c r="Q4672" t="s">
        <v>41301</v>
      </c>
      <c r="R4672" t="str">
        <f t="shared" si="144"/>
        <v>诸城</v>
      </c>
      <c r="S4672" t="str">
        <f t="shared" si="145"/>
        <v>0109</v>
      </c>
    </row>
    <row r="4673" spans="1:19">
      <c r="A4673" t="s">
        <v>41302</v>
      </c>
      <c r="B4673" t="s">
        <v>41303</v>
      </c>
      <c r="C4673" t="s">
        <v>49</v>
      </c>
      <c r="D4673" t="s">
        <v>41304</v>
      </c>
      <c r="E4673" t="s">
        <v>41305</v>
      </c>
      <c r="F4673" t="s">
        <v>41306</v>
      </c>
      <c r="G4673" t="s">
        <v>41307</v>
      </c>
      <c r="H4673" t="s">
        <v>41308</v>
      </c>
      <c r="I4673" t="s">
        <v>4841</v>
      </c>
      <c r="J4673" t="s">
        <v>5542</v>
      </c>
      <c r="K4673" t="s">
        <v>5543</v>
      </c>
      <c r="L4673" t="s">
        <v>105</v>
      </c>
      <c r="M4673" t="s">
        <v>5029</v>
      </c>
      <c r="N4673" t="s">
        <v>4789</v>
      </c>
      <c r="O4673" t="s">
        <v>5544</v>
      </c>
      <c r="P4673" t="s">
        <v>41309</v>
      </c>
      <c r="Q4673" t="s">
        <v>41310</v>
      </c>
      <c r="R4673" t="str">
        <f t="shared" ref="R4673:R4736" si="146">IF(OR(LEFT(L4673,2)="高新"),"奎文",IF(LEFT(L4673,2)="峡山","坊子",IF(LEFT(L4673,2)="滨海","寒亭",LEFT(L4673,2))))</f>
        <v>寿光</v>
      </c>
      <c r="S4673" t="str">
        <f t="shared" ref="S4673:S4736" si="147">TEXT(B4673,"mmdd")</f>
        <v>0109</v>
      </c>
    </row>
    <row r="4674" spans="1:19">
      <c r="A4674" t="s">
        <v>41311</v>
      </c>
      <c r="B4674" t="s">
        <v>41312</v>
      </c>
      <c r="C4674" t="s">
        <v>49</v>
      </c>
      <c r="D4674" t="s">
        <v>41313</v>
      </c>
      <c r="E4674" t="s">
        <v>41006</v>
      </c>
      <c r="F4674" t="s">
        <v>41314</v>
      </c>
      <c r="G4674" t="s">
        <v>41315</v>
      </c>
      <c r="H4674" t="s">
        <v>41316</v>
      </c>
      <c r="I4674" t="s">
        <v>12119</v>
      </c>
      <c r="J4674" t="s">
        <v>6955</v>
      </c>
      <c r="K4674" t="s">
        <v>6956</v>
      </c>
      <c r="L4674" t="s">
        <v>114</v>
      </c>
      <c r="M4674" t="s">
        <v>5486</v>
      </c>
      <c r="N4674" t="s">
        <v>5112</v>
      </c>
      <c r="O4674" t="s">
        <v>6957</v>
      </c>
      <c r="P4674" t="s">
        <v>41317</v>
      </c>
      <c r="R4674" t="str">
        <f t="shared" si="146"/>
        <v>高密</v>
      </c>
      <c r="S4674" t="str">
        <f t="shared" si="147"/>
        <v>0109</v>
      </c>
    </row>
    <row r="4675" spans="1:19">
      <c r="A4675" t="s">
        <v>2090</v>
      </c>
      <c r="B4675" t="s">
        <v>41318</v>
      </c>
      <c r="C4675" t="s">
        <v>49</v>
      </c>
      <c r="D4675" t="s">
        <v>41319</v>
      </c>
      <c r="E4675" t="s">
        <v>40839</v>
      </c>
      <c r="F4675" t="s">
        <v>41320</v>
      </c>
      <c r="G4675" t="s">
        <v>2088</v>
      </c>
      <c r="H4675" t="s">
        <v>41321</v>
      </c>
      <c r="I4675" t="s">
        <v>4852</v>
      </c>
      <c r="J4675" t="s">
        <v>5997</v>
      </c>
      <c r="K4675" t="s">
        <v>5998</v>
      </c>
      <c r="L4675" t="s">
        <v>60</v>
      </c>
      <c r="M4675" t="s">
        <v>5999</v>
      </c>
      <c r="N4675" t="s">
        <v>4845</v>
      </c>
      <c r="O4675" t="s">
        <v>6000</v>
      </c>
      <c r="P4675" t="s">
        <v>41322</v>
      </c>
      <c r="Q4675" t="s">
        <v>41323</v>
      </c>
      <c r="R4675" t="str">
        <f t="shared" si="146"/>
        <v>奎文</v>
      </c>
      <c r="S4675" t="str">
        <f t="shared" si="147"/>
        <v>0109</v>
      </c>
    </row>
    <row r="4676" spans="1:19">
      <c r="A4676" t="s">
        <v>41324</v>
      </c>
      <c r="B4676" t="s">
        <v>41325</v>
      </c>
      <c r="C4676" t="s">
        <v>49</v>
      </c>
      <c r="D4676" t="s">
        <v>41326</v>
      </c>
      <c r="E4676" t="s">
        <v>40839</v>
      </c>
      <c r="F4676" t="s">
        <v>41327</v>
      </c>
      <c r="G4676" t="s">
        <v>41328</v>
      </c>
      <c r="H4676" t="s">
        <v>41329</v>
      </c>
      <c r="I4676" t="s">
        <v>4955</v>
      </c>
      <c r="J4676" t="s">
        <v>6611</v>
      </c>
      <c r="K4676" t="s">
        <v>6612</v>
      </c>
      <c r="L4676" t="s">
        <v>86</v>
      </c>
      <c r="M4676" t="s">
        <v>5099</v>
      </c>
      <c r="N4676" t="s">
        <v>4905</v>
      </c>
      <c r="O4676" t="s">
        <v>6613</v>
      </c>
      <c r="P4676" t="s">
        <v>41330</v>
      </c>
      <c r="Q4676" t="s">
        <v>41331</v>
      </c>
      <c r="R4676" t="str">
        <f t="shared" si="146"/>
        <v>坊子</v>
      </c>
      <c r="S4676" t="str">
        <f t="shared" si="147"/>
        <v>0109</v>
      </c>
    </row>
    <row r="4677" spans="1:19">
      <c r="A4677" t="s">
        <v>41332</v>
      </c>
      <c r="B4677" t="s">
        <v>41333</v>
      </c>
      <c r="C4677" t="s">
        <v>49</v>
      </c>
      <c r="D4677" t="s">
        <v>41334</v>
      </c>
      <c r="E4677" t="s">
        <v>40839</v>
      </c>
      <c r="F4677" t="s">
        <v>41335</v>
      </c>
      <c r="G4677" t="s">
        <v>41336</v>
      </c>
      <c r="H4677" t="s">
        <v>41337</v>
      </c>
      <c r="I4677" t="s">
        <v>4841</v>
      </c>
      <c r="J4677" t="s">
        <v>7705</v>
      </c>
      <c r="K4677" t="s">
        <v>7706</v>
      </c>
      <c r="L4677" t="s">
        <v>105</v>
      </c>
      <c r="M4677" t="s">
        <v>5089</v>
      </c>
      <c r="N4677" t="s">
        <v>10348</v>
      </c>
      <c r="O4677" t="s">
        <v>7707</v>
      </c>
      <c r="P4677" t="s">
        <v>41338</v>
      </c>
      <c r="Q4677" t="s">
        <v>41339</v>
      </c>
      <c r="R4677" t="str">
        <f t="shared" si="146"/>
        <v>寿光</v>
      </c>
      <c r="S4677" t="str">
        <f t="shared" si="147"/>
        <v>0109</v>
      </c>
    </row>
    <row r="4678" spans="1:19">
      <c r="A4678" t="s">
        <v>41340</v>
      </c>
      <c r="B4678" t="s">
        <v>41341</v>
      </c>
      <c r="C4678" t="s">
        <v>49</v>
      </c>
      <c r="D4678" t="s">
        <v>41342</v>
      </c>
      <c r="E4678" t="s">
        <v>40839</v>
      </c>
      <c r="F4678" t="s">
        <v>41343</v>
      </c>
      <c r="G4678" t="s">
        <v>41344</v>
      </c>
      <c r="H4678" t="s">
        <v>41345</v>
      </c>
      <c r="I4678" t="s">
        <v>5327</v>
      </c>
      <c r="J4678" t="s">
        <v>12527</v>
      </c>
      <c r="K4678" t="s">
        <v>12528</v>
      </c>
      <c r="L4678" t="s">
        <v>50</v>
      </c>
      <c r="M4678" t="s">
        <v>6207</v>
      </c>
      <c r="N4678" t="s">
        <v>6985</v>
      </c>
      <c r="O4678" t="s">
        <v>12529</v>
      </c>
      <c r="P4678" t="s">
        <v>41346</v>
      </c>
      <c r="Q4678" t="s">
        <v>41347</v>
      </c>
      <c r="R4678" t="str">
        <f t="shared" si="146"/>
        <v>青州</v>
      </c>
      <c r="S4678" t="str">
        <f t="shared" si="147"/>
        <v>0109</v>
      </c>
    </row>
    <row r="4679" spans="1:19">
      <c r="A4679" t="s">
        <v>41348</v>
      </c>
      <c r="B4679" t="s">
        <v>41349</v>
      </c>
      <c r="C4679" t="s">
        <v>49</v>
      </c>
      <c r="D4679" t="s">
        <v>41350</v>
      </c>
      <c r="E4679" t="s">
        <v>40922</v>
      </c>
      <c r="F4679" t="s">
        <v>41351</v>
      </c>
      <c r="G4679" t="s">
        <v>41352</v>
      </c>
      <c r="H4679" t="s">
        <v>41353</v>
      </c>
      <c r="I4679" t="s">
        <v>12119</v>
      </c>
      <c r="J4679" t="s">
        <v>5087</v>
      </c>
      <c r="K4679" t="s">
        <v>5088</v>
      </c>
      <c r="L4679" t="s">
        <v>105</v>
      </c>
      <c r="M4679" t="s">
        <v>5089</v>
      </c>
      <c r="N4679" t="s">
        <v>5421</v>
      </c>
      <c r="O4679" t="s">
        <v>5090</v>
      </c>
      <c r="P4679" t="s">
        <v>41354</v>
      </c>
      <c r="R4679" t="str">
        <f t="shared" si="146"/>
        <v>寿光</v>
      </c>
      <c r="S4679" t="str">
        <f t="shared" si="147"/>
        <v>0109</v>
      </c>
    </row>
    <row r="4680" spans="1:19">
      <c r="A4680" t="s">
        <v>41355</v>
      </c>
      <c r="B4680" t="s">
        <v>41356</v>
      </c>
      <c r="C4680" t="s">
        <v>49</v>
      </c>
      <c r="D4680" t="s">
        <v>41357</v>
      </c>
      <c r="E4680" t="s">
        <v>40839</v>
      </c>
      <c r="F4680" t="s">
        <v>41358</v>
      </c>
      <c r="G4680" t="s">
        <v>41359</v>
      </c>
      <c r="H4680" t="s">
        <v>41360</v>
      </c>
      <c r="I4680" t="s">
        <v>4852</v>
      </c>
      <c r="J4680" t="s">
        <v>10182</v>
      </c>
      <c r="K4680" t="s">
        <v>10183</v>
      </c>
      <c r="L4680" t="s">
        <v>60</v>
      </c>
      <c r="M4680" t="s">
        <v>4774</v>
      </c>
      <c r="N4680" t="s">
        <v>5030</v>
      </c>
      <c r="O4680" t="s">
        <v>10184</v>
      </c>
      <c r="P4680" t="s">
        <v>41361</v>
      </c>
      <c r="Q4680" t="s">
        <v>41362</v>
      </c>
      <c r="R4680" t="str">
        <f t="shared" si="146"/>
        <v>奎文</v>
      </c>
      <c r="S4680" t="str">
        <f t="shared" si="147"/>
        <v>0109</v>
      </c>
    </row>
    <row r="4681" spans="1:19">
      <c r="A4681" t="s">
        <v>41363</v>
      </c>
      <c r="B4681" t="s">
        <v>41364</v>
      </c>
      <c r="C4681" t="s">
        <v>49</v>
      </c>
      <c r="D4681" t="s">
        <v>41365</v>
      </c>
      <c r="E4681" t="s">
        <v>41366</v>
      </c>
      <c r="F4681" t="s">
        <v>41367</v>
      </c>
      <c r="G4681" t="s">
        <v>41368</v>
      </c>
      <c r="H4681" t="s">
        <v>41369</v>
      </c>
      <c r="I4681" t="s">
        <v>5835</v>
      </c>
      <c r="J4681" t="s">
        <v>6642</v>
      </c>
      <c r="K4681" t="s">
        <v>6643</v>
      </c>
      <c r="L4681" t="s">
        <v>105</v>
      </c>
      <c r="M4681" t="s">
        <v>5769</v>
      </c>
      <c r="N4681" t="s">
        <v>4933</v>
      </c>
      <c r="O4681" t="s">
        <v>5843</v>
      </c>
      <c r="P4681" t="s">
        <v>41370</v>
      </c>
      <c r="R4681" t="str">
        <f t="shared" si="146"/>
        <v>寿光</v>
      </c>
      <c r="S4681" t="str">
        <f t="shared" si="147"/>
        <v>0109</v>
      </c>
    </row>
    <row r="4682" spans="1:19">
      <c r="A4682" t="s">
        <v>41371</v>
      </c>
      <c r="B4682" t="s">
        <v>41372</v>
      </c>
      <c r="C4682" t="s">
        <v>49</v>
      </c>
      <c r="D4682" t="s">
        <v>41373</v>
      </c>
      <c r="E4682" t="s">
        <v>40893</v>
      </c>
      <c r="F4682" t="s">
        <v>41374</v>
      </c>
      <c r="G4682" t="s">
        <v>41375</v>
      </c>
      <c r="H4682" t="s">
        <v>41376</v>
      </c>
      <c r="I4682" t="s">
        <v>12119</v>
      </c>
      <c r="J4682" t="s">
        <v>10649</v>
      </c>
      <c r="K4682" t="s">
        <v>10650</v>
      </c>
      <c r="L4682" t="s">
        <v>50</v>
      </c>
      <c r="M4682" t="s">
        <v>4816</v>
      </c>
      <c r="N4682" t="s">
        <v>5699</v>
      </c>
      <c r="O4682" t="s">
        <v>10651</v>
      </c>
      <c r="P4682" t="s">
        <v>41377</v>
      </c>
      <c r="Q4682" t="s">
        <v>41378</v>
      </c>
      <c r="R4682" t="str">
        <f t="shared" si="146"/>
        <v>青州</v>
      </c>
      <c r="S4682" t="str">
        <f t="shared" si="147"/>
        <v>0109</v>
      </c>
    </row>
    <row r="4683" spans="1:19">
      <c r="A4683" t="s">
        <v>41379</v>
      </c>
      <c r="B4683" t="s">
        <v>41380</v>
      </c>
      <c r="C4683" t="s">
        <v>49</v>
      </c>
      <c r="D4683" t="s">
        <v>41381</v>
      </c>
      <c r="E4683" t="s">
        <v>40901</v>
      </c>
      <c r="F4683" t="s">
        <v>41382</v>
      </c>
      <c r="G4683" t="s">
        <v>41383</v>
      </c>
      <c r="H4683" t="s">
        <v>41384</v>
      </c>
      <c r="I4683" t="s">
        <v>4813</v>
      </c>
      <c r="J4683" t="s">
        <v>9133</v>
      </c>
      <c r="K4683" t="s">
        <v>9134</v>
      </c>
      <c r="L4683" t="s">
        <v>148</v>
      </c>
      <c r="M4683" t="s">
        <v>5272</v>
      </c>
      <c r="N4683" t="s">
        <v>6794</v>
      </c>
      <c r="O4683" t="s">
        <v>9135</v>
      </c>
      <c r="P4683" t="s">
        <v>41385</v>
      </c>
      <c r="Q4683" t="s">
        <v>41386</v>
      </c>
      <c r="R4683" t="str">
        <f t="shared" si="146"/>
        <v>寒亭</v>
      </c>
      <c r="S4683" t="str">
        <f t="shared" si="147"/>
        <v>0109</v>
      </c>
    </row>
    <row r="4684" spans="1:19">
      <c r="A4684" t="s">
        <v>41387</v>
      </c>
      <c r="B4684" t="s">
        <v>41388</v>
      </c>
      <c r="C4684" t="s">
        <v>49</v>
      </c>
      <c r="D4684" t="s">
        <v>41389</v>
      </c>
      <c r="E4684" t="s">
        <v>41390</v>
      </c>
      <c r="F4684" t="s">
        <v>41391</v>
      </c>
      <c r="G4684" t="s">
        <v>41392</v>
      </c>
      <c r="H4684" t="s">
        <v>41393</v>
      </c>
      <c r="I4684" t="s">
        <v>4828</v>
      </c>
      <c r="J4684" t="s">
        <v>6423</v>
      </c>
      <c r="K4684" t="s">
        <v>6424</v>
      </c>
      <c r="L4684" t="s">
        <v>60</v>
      </c>
      <c r="M4684" t="s">
        <v>5511</v>
      </c>
      <c r="N4684" t="s">
        <v>5056</v>
      </c>
      <c r="O4684" t="s">
        <v>6425</v>
      </c>
      <c r="P4684" t="s">
        <v>41394</v>
      </c>
      <c r="Q4684" t="s">
        <v>41395</v>
      </c>
      <c r="R4684" t="str">
        <f t="shared" si="146"/>
        <v>奎文</v>
      </c>
      <c r="S4684" t="str">
        <f t="shared" si="147"/>
        <v>0109</v>
      </c>
    </row>
    <row r="4685" spans="1:19">
      <c r="A4685" t="s">
        <v>2210</v>
      </c>
      <c r="B4685" t="s">
        <v>41396</v>
      </c>
      <c r="C4685" t="s">
        <v>49</v>
      </c>
      <c r="D4685" t="s">
        <v>41397</v>
      </c>
      <c r="E4685" t="s">
        <v>41398</v>
      </c>
      <c r="F4685" t="s">
        <v>41399</v>
      </c>
      <c r="G4685" t="s">
        <v>2208</v>
      </c>
      <c r="H4685" t="s">
        <v>41400</v>
      </c>
      <c r="I4685" t="s">
        <v>4828</v>
      </c>
      <c r="J4685" t="s">
        <v>7514</v>
      </c>
      <c r="K4685" t="s">
        <v>7515</v>
      </c>
      <c r="L4685" t="s">
        <v>95</v>
      </c>
      <c r="M4685" t="s">
        <v>5042</v>
      </c>
      <c r="N4685" t="s">
        <v>4972</v>
      </c>
      <c r="O4685" t="s">
        <v>7516</v>
      </c>
      <c r="P4685" t="s">
        <v>41401</v>
      </c>
      <c r="R4685" t="str">
        <f t="shared" si="146"/>
        <v>安丘</v>
      </c>
      <c r="S4685" t="str">
        <f t="shared" si="147"/>
        <v>0109</v>
      </c>
    </row>
    <row r="4686" spans="1:19">
      <c r="A4686" t="s">
        <v>41402</v>
      </c>
      <c r="B4686" t="s">
        <v>41403</v>
      </c>
      <c r="C4686" t="s">
        <v>49</v>
      </c>
      <c r="D4686" t="s">
        <v>41404</v>
      </c>
      <c r="E4686" t="s">
        <v>40839</v>
      </c>
      <c r="F4686" t="s">
        <v>41405</v>
      </c>
      <c r="G4686" t="s">
        <v>41406</v>
      </c>
      <c r="H4686" t="s">
        <v>41407</v>
      </c>
      <c r="I4686" t="s">
        <v>10005</v>
      </c>
      <c r="J4686" t="s">
        <v>5617</v>
      </c>
      <c r="K4686" t="s">
        <v>5618</v>
      </c>
      <c r="L4686" t="s">
        <v>148</v>
      </c>
      <c r="M4686" t="s">
        <v>5580</v>
      </c>
      <c r="N4686" t="s">
        <v>5619</v>
      </c>
      <c r="O4686" t="s">
        <v>5620</v>
      </c>
      <c r="P4686" t="s">
        <v>41408</v>
      </c>
      <c r="Q4686" t="s">
        <v>41409</v>
      </c>
      <c r="R4686" t="str">
        <f t="shared" si="146"/>
        <v>寒亭</v>
      </c>
      <c r="S4686" t="str">
        <f t="shared" si="147"/>
        <v>0109</v>
      </c>
    </row>
    <row r="4687" spans="1:19">
      <c r="A4687" t="s">
        <v>41410</v>
      </c>
      <c r="B4687" t="s">
        <v>41411</v>
      </c>
      <c r="C4687" t="s">
        <v>49</v>
      </c>
      <c r="D4687" t="s">
        <v>41412</v>
      </c>
      <c r="E4687" t="s">
        <v>40893</v>
      </c>
      <c r="F4687" t="s">
        <v>41413</v>
      </c>
      <c r="G4687" t="s">
        <v>41414</v>
      </c>
      <c r="H4687" t="s">
        <v>41415</v>
      </c>
      <c r="I4687" t="s">
        <v>12119</v>
      </c>
      <c r="J4687" t="s">
        <v>12570</v>
      </c>
      <c r="K4687" t="s">
        <v>12571</v>
      </c>
      <c r="L4687" t="s">
        <v>105</v>
      </c>
      <c r="M4687" t="s">
        <v>5376</v>
      </c>
      <c r="N4687" t="s">
        <v>4789</v>
      </c>
      <c r="O4687" t="s">
        <v>12572</v>
      </c>
      <c r="P4687" t="s">
        <v>41416</v>
      </c>
      <c r="Q4687" t="s">
        <v>41417</v>
      </c>
      <c r="R4687" t="str">
        <f t="shared" si="146"/>
        <v>寿光</v>
      </c>
      <c r="S4687" t="str">
        <f t="shared" si="147"/>
        <v>0109</v>
      </c>
    </row>
    <row r="4688" spans="1:19">
      <c r="A4688" t="s">
        <v>41418</v>
      </c>
      <c r="B4688" t="s">
        <v>41419</v>
      </c>
      <c r="C4688" t="s">
        <v>49</v>
      </c>
      <c r="D4688" t="s">
        <v>41420</v>
      </c>
      <c r="E4688" t="s">
        <v>40839</v>
      </c>
      <c r="F4688" t="s">
        <v>39040</v>
      </c>
      <c r="G4688" t="s">
        <v>2016</v>
      </c>
      <c r="H4688" t="s">
        <v>41421</v>
      </c>
      <c r="I4688" t="s">
        <v>4852</v>
      </c>
      <c r="J4688" t="s">
        <v>6043</v>
      </c>
      <c r="K4688" t="s">
        <v>6044</v>
      </c>
      <c r="L4688" t="s">
        <v>237</v>
      </c>
      <c r="M4688" t="s">
        <v>4971</v>
      </c>
      <c r="N4688" t="s">
        <v>6152</v>
      </c>
      <c r="O4688" t="s">
        <v>6045</v>
      </c>
      <c r="Q4688" t="s">
        <v>39042</v>
      </c>
      <c r="R4688" t="str">
        <f t="shared" si="146"/>
        <v>潍城</v>
      </c>
      <c r="S4688" t="str">
        <f t="shared" si="147"/>
        <v>0109</v>
      </c>
    </row>
    <row r="4689" spans="1:19">
      <c r="A4689" t="s">
        <v>41422</v>
      </c>
      <c r="B4689" t="s">
        <v>41423</v>
      </c>
      <c r="C4689" t="s">
        <v>49</v>
      </c>
      <c r="D4689" t="s">
        <v>41424</v>
      </c>
      <c r="E4689" t="s">
        <v>40839</v>
      </c>
      <c r="F4689" t="s">
        <v>41425</v>
      </c>
      <c r="G4689" t="s">
        <v>41426</v>
      </c>
      <c r="H4689" t="s">
        <v>41427</v>
      </c>
      <c r="I4689" t="s">
        <v>4828</v>
      </c>
      <c r="J4689" t="s">
        <v>9438</v>
      </c>
      <c r="K4689" t="s">
        <v>9439</v>
      </c>
      <c r="L4689" t="s">
        <v>114</v>
      </c>
      <c r="M4689" t="s">
        <v>5486</v>
      </c>
      <c r="N4689" t="s">
        <v>4933</v>
      </c>
      <c r="O4689" t="s">
        <v>9440</v>
      </c>
      <c r="P4689" t="s">
        <v>41428</v>
      </c>
      <c r="R4689" t="str">
        <f t="shared" si="146"/>
        <v>高密</v>
      </c>
      <c r="S4689" t="str">
        <f t="shared" si="147"/>
        <v>0109</v>
      </c>
    </row>
    <row r="4690" spans="1:19">
      <c r="A4690" t="s">
        <v>41429</v>
      </c>
      <c r="B4690" t="s">
        <v>41430</v>
      </c>
      <c r="C4690" t="s">
        <v>49</v>
      </c>
      <c r="D4690" t="s">
        <v>41431</v>
      </c>
      <c r="E4690" t="s">
        <v>41006</v>
      </c>
      <c r="F4690" t="s">
        <v>41432</v>
      </c>
      <c r="G4690" t="s">
        <v>41433</v>
      </c>
      <c r="H4690" t="s">
        <v>41434</v>
      </c>
      <c r="I4690" t="s">
        <v>12119</v>
      </c>
      <c r="J4690" t="s">
        <v>5283</v>
      </c>
      <c r="K4690" t="s">
        <v>5284</v>
      </c>
      <c r="L4690" t="s">
        <v>50</v>
      </c>
      <c r="M4690" t="s">
        <v>4816</v>
      </c>
      <c r="N4690" t="s">
        <v>9006</v>
      </c>
      <c r="O4690" t="s">
        <v>5285</v>
      </c>
      <c r="P4690" t="s">
        <v>41435</v>
      </c>
      <c r="R4690" t="str">
        <f t="shared" si="146"/>
        <v>青州</v>
      </c>
      <c r="S4690" t="str">
        <f t="shared" si="147"/>
        <v>0109</v>
      </c>
    </row>
    <row r="4691" spans="1:19">
      <c r="A4691" t="s">
        <v>41436</v>
      </c>
      <c r="B4691" t="s">
        <v>41437</v>
      </c>
      <c r="C4691" t="s">
        <v>49</v>
      </c>
      <c r="D4691" t="s">
        <v>41438</v>
      </c>
      <c r="E4691" t="s">
        <v>41439</v>
      </c>
      <c r="F4691" t="s">
        <v>41440</v>
      </c>
      <c r="G4691" t="s">
        <v>41441</v>
      </c>
      <c r="H4691" t="s">
        <v>41442</v>
      </c>
      <c r="I4691" t="s">
        <v>5327</v>
      </c>
      <c r="J4691" t="s">
        <v>11513</v>
      </c>
      <c r="K4691" t="s">
        <v>11514</v>
      </c>
      <c r="L4691" t="s">
        <v>50</v>
      </c>
      <c r="M4691" t="s">
        <v>5721</v>
      </c>
      <c r="N4691" t="s">
        <v>4881</v>
      </c>
      <c r="O4691" t="s">
        <v>11515</v>
      </c>
      <c r="P4691" t="s">
        <v>41443</v>
      </c>
      <c r="Q4691" t="s">
        <v>41444</v>
      </c>
      <c r="R4691" t="str">
        <f t="shared" si="146"/>
        <v>青州</v>
      </c>
      <c r="S4691" t="str">
        <f t="shared" si="147"/>
        <v>0109</v>
      </c>
    </row>
    <row r="4692" spans="1:19">
      <c r="A4692" t="s">
        <v>41445</v>
      </c>
      <c r="B4692" t="s">
        <v>41446</v>
      </c>
      <c r="C4692" t="s">
        <v>49</v>
      </c>
      <c r="D4692" t="s">
        <v>41447</v>
      </c>
      <c r="E4692" t="s">
        <v>40839</v>
      </c>
      <c r="F4692" t="s">
        <v>41448</v>
      </c>
      <c r="G4692" t="s">
        <v>41449</v>
      </c>
      <c r="H4692" t="s">
        <v>41450</v>
      </c>
      <c r="I4692" t="s">
        <v>4813</v>
      </c>
      <c r="J4692" t="s">
        <v>5561</v>
      </c>
      <c r="K4692" t="s">
        <v>5562</v>
      </c>
      <c r="L4692" t="s">
        <v>237</v>
      </c>
      <c r="M4692" t="s">
        <v>4788</v>
      </c>
      <c r="N4692" t="s">
        <v>5056</v>
      </c>
      <c r="O4692" t="s">
        <v>5563</v>
      </c>
      <c r="P4692" t="s">
        <v>41451</v>
      </c>
      <c r="R4692" t="str">
        <f t="shared" si="146"/>
        <v>潍城</v>
      </c>
      <c r="S4692" t="str">
        <f t="shared" si="147"/>
        <v>0109</v>
      </c>
    </row>
    <row r="4693" spans="1:19">
      <c r="A4693" t="s">
        <v>41452</v>
      </c>
      <c r="B4693" t="s">
        <v>41453</v>
      </c>
      <c r="C4693" t="s">
        <v>49</v>
      </c>
      <c r="D4693" t="s">
        <v>41454</v>
      </c>
      <c r="E4693" t="s">
        <v>41455</v>
      </c>
      <c r="F4693" t="s">
        <v>41456</v>
      </c>
      <c r="G4693" t="s">
        <v>41457</v>
      </c>
      <c r="H4693" t="s">
        <v>41458</v>
      </c>
      <c r="I4693" t="s">
        <v>12119</v>
      </c>
      <c r="J4693" t="s">
        <v>8680</v>
      </c>
      <c r="K4693" t="s">
        <v>8681</v>
      </c>
      <c r="L4693" t="s">
        <v>60</v>
      </c>
      <c r="M4693" t="s">
        <v>5999</v>
      </c>
      <c r="O4693" t="s">
        <v>8682</v>
      </c>
      <c r="P4693" t="s">
        <v>41459</v>
      </c>
      <c r="R4693" t="str">
        <f t="shared" si="146"/>
        <v>奎文</v>
      </c>
      <c r="S4693" t="str">
        <f t="shared" si="147"/>
        <v>0109</v>
      </c>
    </row>
    <row r="4694" spans="1:19">
      <c r="A4694" t="s">
        <v>41460</v>
      </c>
      <c r="B4694" t="s">
        <v>41461</v>
      </c>
      <c r="C4694" t="s">
        <v>49</v>
      </c>
      <c r="D4694" t="s">
        <v>41462</v>
      </c>
      <c r="E4694" t="s">
        <v>40839</v>
      </c>
      <c r="F4694" t="s">
        <v>41463</v>
      </c>
      <c r="G4694" t="s">
        <v>41464</v>
      </c>
      <c r="H4694" t="s">
        <v>41465</v>
      </c>
      <c r="I4694" t="s">
        <v>4852</v>
      </c>
      <c r="J4694" t="s">
        <v>11733</v>
      </c>
      <c r="K4694" t="s">
        <v>21171</v>
      </c>
      <c r="L4694" t="s">
        <v>50</v>
      </c>
      <c r="M4694" t="s">
        <v>4855</v>
      </c>
      <c r="N4694" t="s">
        <v>6268</v>
      </c>
      <c r="O4694" t="s">
        <v>4857</v>
      </c>
      <c r="P4694" t="s">
        <v>41466</v>
      </c>
      <c r="Q4694" t="s">
        <v>41467</v>
      </c>
      <c r="R4694" t="str">
        <f t="shared" si="146"/>
        <v>青州</v>
      </c>
      <c r="S4694" t="str">
        <f t="shared" si="147"/>
        <v>0109</v>
      </c>
    </row>
    <row r="4695" spans="1:19">
      <c r="A4695" t="s">
        <v>41468</v>
      </c>
      <c r="B4695" t="s">
        <v>41469</v>
      </c>
      <c r="C4695" t="s">
        <v>49</v>
      </c>
      <c r="D4695" t="s">
        <v>41470</v>
      </c>
      <c r="E4695" t="s">
        <v>40839</v>
      </c>
      <c r="F4695" t="s">
        <v>41471</v>
      </c>
      <c r="G4695" t="s">
        <v>41472</v>
      </c>
      <c r="H4695" t="s">
        <v>41473</v>
      </c>
      <c r="I4695" t="s">
        <v>4785</v>
      </c>
      <c r="J4695" t="s">
        <v>6053</v>
      </c>
      <c r="K4695" t="s">
        <v>6054</v>
      </c>
      <c r="L4695" t="s">
        <v>105</v>
      </c>
      <c r="M4695" t="s">
        <v>6055</v>
      </c>
      <c r="O4695" t="s">
        <v>6056</v>
      </c>
      <c r="P4695" t="s">
        <v>41474</v>
      </c>
      <c r="Q4695" t="s">
        <v>41475</v>
      </c>
      <c r="R4695" t="str">
        <f t="shared" si="146"/>
        <v>寿光</v>
      </c>
      <c r="S4695" t="str">
        <f t="shared" si="147"/>
        <v>0109</v>
      </c>
    </row>
    <row r="4696" spans="1:19">
      <c r="A4696" t="s">
        <v>41476</v>
      </c>
      <c r="B4696" t="s">
        <v>41477</v>
      </c>
      <c r="C4696" t="s">
        <v>49</v>
      </c>
      <c r="D4696" t="s">
        <v>41478</v>
      </c>
      <c r="E4696" t="s">
        <v>40839</v>
      </c>
      <c r="F4696" t="s">
        <v>41479</v>
      </c>
      <c r="G4696" t="s">
        <v>41480</v>
      </c>
      <c r="H4696" t="s">
        <v>41481</v>
      </c>
      <c r="I4696" t="s">
        <v>4852</v>
      </c>
      <c r="J4696" t="s">
        <v>13019</v>
      </c>
      <c r="K4696" t="s">
        <v>13020</v>
      </c>
      <c r="L4696" t="s">
        <v>86</v>
      </c>
      <c r="M4696" t="s">
        <v>5919</v>
      </c>
      <c r="N4696" t="s">
        <v>4933</v>
      </c>
      <c r="O4696" t="s">
        <v>13021</v>
      </c>
      <c r="P4696" t="s">
        <v>41482</v>
      </c>
      <c r="R4696" t="str">
        <f t="shared" si="146"/>
        <v>坊子</v>
      </c>
      <c r="S4696" t="str">
        <f t="shared" si="147"/>
        <v>0109</v>
      </c>
    </row>
    <row r="4697" spans="1:19">
      <c r="A4697" t="s">
        <v>41483</v>
      </c>
      <c r="B4697" t="s">
        <v>41345</v>
      </c>
      <c r="C4697" t="s">
        <v>49</v>
      </c>
      <c r="D4697" t="s">
        <v>41484</v>
      </c>
      <c r="E4697" t="s">
        <v>40893</v>
      </c>
      <c r="F4697" t="s">
        <v>41485</v>
      </c>
      <c r="G4697" t="s">
        <v>41486</v>
      </c>
      <c r="H4697" t="s">
        <v>41481</v>
      </c>
      <c r="I4697" t="s">
        <v>12500</v>
      </c>
      <c r="J4697" t="s">
        <v>15948</v>
      </c>
      <c r="K4697" t="s">
        <v>15949</v>
      </c>
      <c r="L4697" t="s">
        <v>148</v>
      </c>
      <c r="M4697" t="s">
        <v>6391</v>
      </c>
      <c r="N4697" t="s">
        <v>4972</v>
      </c>
      <c r="O4697" t="s">
        <v>15950</v>
      </c>
      <c r="P4697" t="s">
        <v>41487</v>
      </c>
      <c r="Q4697" t="s">
        <v>41488</v>
      </c>
      <c r="R4697" t="str">
        <f t="shared" si="146"/>
        <v>寒亭</v>
      </c>
      <c r="S4697" t="str">
        <f t="shared" si="147"/>
        <v>0109</v>
      </c>
    </row>
    <row r="4698" spans="1:19">
      <c r="A4698" t="s">
        <v>41489</v>
      </c>
      <c r="B4698" t="s">
        <v>41490</v>
      </c>
      <c r="C4698" t="s">
        <v>49</v>
      </c>
      <c r="D4698" t="s">
        <v>41491</v>
      </c>
      <c r="E4698" t="s">
        <v>40839</v>
      </c>
      <c r="F4698" t="s">
        <v>41492</v>
      </c>
      <c r="G4698" t="s">
        <v>41493</v>
      </c>
      <c r="H4698" t="s">
        <v>41494</v>
      </c>
      <c r="I4698" t="s">
        <v>4813</v>
      </c>
      <c r="J4698" t="s">
        <v>15974</v>
      </c>
      <c r="K4698" t="s">
        <v>15975</v>
      </c>
      <c r="L4698" t="s">
        <v>50</v>
      </c>
      <c r="M4698" t="s">
        <v>4855</v>
      </c>
      <c r="N4698" t="s">
        <v>4789</v>
      </c>
      <c r="O4698" t="s">
        <v>15976</v>
      </c>
      <c r="P4698" t="s">
        <v>41495</v>
      </c>
      <c r="Q4698" t="s">
        <v>41496</v>
      </c>
      <c r="R4698" t="str">
        <f t="shared" si="146"/>
        <v>青州</v>
      </c>
      <c r="S4698" t="str">
        <f t="shared" si="147"/>
        <v>0109</v>
      </c>
    </row>
    <row r="4699" spans="1:19">
      <c r="A4699" t="s">
        <v>41497</v>
      </c>
      <c r="B4699" t="s">
        <v>41498</v>
      </c>
      <c r="C4699" t="s">
        <v>49</v>
      </c>
      <c r="D4699" t="s">
        <v>41499</v>
      </c>
      <c r="E4699" t="s">
        <v>40901</v>
      </c>
      <c r="F4699" t="s">
        <v>41500</v>
      </c>
      <c r="G4699" t="s">
        <v>41501</v>
      </c>
      <c r="H4699" t="s">
        <v>41502</v>
      </c>
      <c r="I4699" t="s">
        <v>5221</v>
      </c>
      <c r="J4699" t="s">
        <v>9612</v>
      </c>
      <c r="K4699" t="s">
        <v>9613</v>
      </c>
      <c r="L4699" t="s">
        <v>114</v>
      </c>
      <c r="M4699" t="s">
        <v>9614</v>
      </c>
      <c r="N4699" t="s">
        <v>5487</v>
      </c>
      <c r="O4699" t="s">
        <v>9615</v>
      </c>
      <c r="P4699" t="s">
        <v>41503</v>
      </c>
      <c r="R4699" t="str">
        <f t="shared" si="146"/>
        <v>高密</v>
      </c>
      <c r="S4699" t="str">
        <f t="shared" si="147"/>
        <v>0109</v>
      </c>
    </row>
    <row r="4700" spans="1:19">
      <c r="A4700" t="s">
        <v>41504</v>
      </c>
      <c r="B4700" t="s">
        <v>41505</v>
      </c>
      <c r="C4700" t="s">
        <v>49</v>
      </c>
      <c r="D4700" t="s">
        <v>41506</v>
      </c>
      <c r="E4700" t="s">
        <v>40839</v>
      </c>
      <c r="F4700" t="s">
        <v>41507</v>
      </c>
      <c r="G4700" t="s">
        <v>41508</v>
      </c>
      <c r="H4700" t="s">
        <v>41509</v>
      </c>
      <c r="I4700" t="s">
        <v>4852</v>
      </c>
      <c r="J4700" t="s">
        <v>7309</v>
      </c>
      <c r="K4700" t="s">
        <v>7310</v>
      </c>
      <c r="L4700" t="s">
        <v>375</v>
      </c>
      <c r="M4700" t="s">
        <v>5745</v>
      </c>
      <c r="N4700" t="s">
        <v>4972</v>
      </c>
      <c r="O4700" t="s">
        <v>7311</v>
      </c>
      <c r="P4700" t="s">
        <v>41510</v>
      </c>
      <c r="R4700" t="str">
        <f t="shared" si="146"/>
        <v>昌邑</v>
      </c>
      <c r="S4700" t="str">
        <f t="shared" si="147"/>
        <v>0109</v>
      </c>
    </row>
    <row r="4701" spans="1:19">
      <c r="A4701" t="s">
        <v>41511</v>
      </c>
      <c r="B4701" t="s">
        <v>37555</v>
      </c>
      <c r="C4701" t="s">
        <v>49</v>
      </c>
      <c r="D4701" t="s">
        <v>41512</v>
      </c>
      <c r="E4701" t="s">
        <v>40839</v>
      </c>
      <c r="F4701" t="s">
        <v>41513</v>
      </c>
      <c r="G4701" t="s">
        <v>41514</v>
      </c>
      <c r="H4701" t="s">
        <v>41515</v>
      </c>
      <c r="I4701" t="s">
        <v>5560</v>
      </c>
      <c r="J4701" t="s">
        <v>4992</v>
      </c>
      <c r="K4701" t="s">
        <v>4993</v>
      </c>
      <c r="L4701" t="s">
        <v>123</v>
      </c>
      <c r="M4701" t="s">
        <v>4994</v>
      </c>
      <c r="N4701" t="s">
        <v>4972</v>
      </c>
      <c r="O4701" t="s">
        <v>4995</v>
      </c>
      <c r="P4701" t="s">
        <v>41516</v>
      </c>
      <c r="Q4701" t="s">
        <v>41517</v>
      </c>
      <c r="R4701" t="str">
        <f t="shared" si="146"/>
        <v>诸城</v>
      </c>
      <c r="S4701" t="str">
        <f t="shared" si="147"/>
        <v>0109</v>
      </c>
    </row>
    <row r="4702" spans="1:19">
      <c r="A4702" t="s">
        <v>41518</v>
      </c>
      <c r="B4702" t="s">
        <v>41519</v>
      </c>
      <c r="C4702" t="s">
        <v>49</v>
      </c>
      <c r="D4702" t="s">
        <v>41520</v>
      </c>
      <c r="E4702" t="s">
        <v>40839</v>
      </c>
      <c r="F4702" t="s">
        <v>41521</v>
      </c>
      <c r="G4702" t="s">
        <v>41522</v>
      </c>
      <c r="H4702" t="s">
        <v>41523</v>
      </c>
      <c r="I4702" t="s">
        <v>9385</v>
      </c>
      <c r="J4702" t="s">
        <v>8305</v>
      </c>
      <c r="K4702" t="s">
        <v>8306</v>
      </c>
      <c r="L4702" t="s">
        <v>60</v>
      </c>
      <c r="M4702" t="s">
        <v>5511</v>
      </c>
      <c r="N4702" t="s">
        <v>4881</v>
      </c>
      <c r="O4702" t="s">
        <v>8307</v>
      </c>
      <c r="P4702" t="s">
        <v>41524</v>
      </c>
      <c r="Q4702" t="s">
        <v>41525</v>
      </c>
      <c r="R4702" t="str">
        <f t="shared" si="146"/>
        <v>奎文</v>
      </c>
      <c r="S4702" t="str">
        <f t="shared" si="147"/>
        <v>0109</v>
      </c>
    </row>
    <row r="4703" spans="1:19">
      <c r="A4703" t="s">
        <v>2154</v>
      </c>
      <c r="B4703" t="s">
        <v>41526</v>
      </c>
      <c r="C4703" t="s">
        <v>49</v>
      </c>
      <c r="D4703" t="s">
        <v>41527</v>
      </c>
      <c r="E4703" t="s">
        <v>40839</v>
      </c>
      <c r="F4703" t="s">
        <v>41528</v>
      </c>
      <c r="G4703" t="s">
        <v>2152</v>
      </c>
      <c r="H4703" t="s">
        <v>41529</v>
      </c>
      <c r="I4703" t="s">
        <v>7400</v>
      </c>
      <c r="J4703" t="s">
        <v>6348</v>
      </c>
      <c r="K4703" t="s">
        <v>6349</v>
      </c>
      <c r="L4703" t="s">
        <v>114</v>
      </c>
      <c r="M4703" t="s">
        <v>5486</v>
      </c>
      <c r="N4703" t="s">
        <v>4881</v>
      </c>
      <c r="O4703" t="s">
        <v>6350</v>
      </c>
      <c r="P4703" t="s">
        <v>41530</v>
      </c>
      <c r="Q4703" t="s">
        <v>41531</v>
      </c>
      <c r="R4703" t="str">
        <f t="shared" si="146"/>
        <v>高密</v>
      </c>
      <c r="S4703" t="str">
        <f t="shared" si="147"/>
        <v>0109</v>
      </c>
    </row>
    <row r="4704" spans="1:19">
      <c r="A4704" t="s">
        <v>41532</v>
      </c>
      <c r="B4704" t="s">
        <v>41533</v>
      </c>
      <c r="C4704" t="s">
        <v>49</v>
      </c>
      <c r="D4704" t="s">
        <v>41534</v>
      </c>
      <c r="E4704" t="s">
        <v>40960</v>
      </c>
      <c r="F4704" t="s">
        <v>41535</v>
      </c>
      <c r="G4704" t="s">
        <v>41536</v>
      </c>
      <c r="H4704" t="s">
        <v>41537</v>
      </c>
      <c r="I4704" t="s">
        <v>5221</v>
      </c>
      <c r="J4704" t="s">
        <v>6935</v>
      </c>
      <c r="K4704" t="s">
        <v>6936</v>
      </c>
      <c r="L4704" t="s">
        <v>50</v>
      </c>
      <c r="M4704" t="s">
        <v>4816</v>
      </c>
      <c r="N4704" t="s">
        <v>5801</v>
      </c>
      <c r="O4704" t="s">
        <v>6937</v>
      </c>
      <c r="P4704" t="s">
        <v>41538</v>
      </c>
      <c r="Q4704" t="s">
        <v>41539</v>
      </c>
      <c r="R4704" t="str">
        <f t="shared" si="146"/>
        <v>青州</v>
      </c>
      <c r="S4704" t="str">
        <f t="shared" si="147"/>
        <v>0109</v>
      </c>
    </row>
    <row r="4705" spans="1:19">
      <c r="A4705" t="s">
        <v>2202</v>
      </c>
      <c r="B4705" t="s">
        <v>41540</v>
      </c>
      <c r="C4705" t="s">
        <v>49</v>
      </c>
      <c r="D4705" t="s">
        <v>41541</v>
      </c>
      <c r="E4705" t="s">
        <v>40839</v>
      </c>
      <c r="F4705" t="s">
        <v>41542</v>
      </c>
      <c r="G4705" t="s">
        <v>2200</v>
      </c>
      <c r="H4705" t="s">
        <v>41543</v>
      </c>
      <c r="I4705" t="s">
        <v>4852</v>
      </c>
      <c r="J4705" t="s">
        <v>5258</v>
      </c>
      <c r="K4705" t="s">
        <v>5259</v>
      </c>
      <c r="L4705" t="s">
        <v>50</v>
      </c>
      <c r="M4705" t="s">
        <v>5260</v>
      </c>
      <c r="N4705" t="s">
        <v>10954</v>
      </c>
      <c r="O4705" t="s">
        <v>5261</v>
      </c>
      <c r="P4705" t="s">
        <v>41544</v>
      </c>
      <c r="R4705" t="str">
        <f t="shared" si="146"/>
        <v>青州</v>
      </c>
      <c r="S4705" t="str">
        <f t="shared" si="147"/>
        <v>0109</v>
      </c>
    </row>
    <row r="4706" spans="1:19">
      <c r="A4706" t="s">
        <v>41545</v>
      </c>
      <c r="B4706" t="s">
        <v>41546</v>
      </c>
      <c r="C4706" t="s">
        <v>49</v>
      </c>
      <c r="D4706" t="s">
        <v>41547</v>
      </c>
      <c r="E4706" t="s">
        <v>40893</v>
      </c>
      <c r="F4706" t="s">
        <v>41548</v>
      </c>
      <c r="G4706" t="s">
        <v>41549</v>
      </c>
      <c r="H4706" t="s">
        <v>41550</v>
      </c>
      <c r="I4706" t="s">
        <v>12844</v>
      </c>
      <c r="J4706" t="s">
        <v>12783</v>
      </c>
      <c r="K4706" t="s">
        <v>12784</v>
      </c>
      <c r="L4706" t="s">
        <v>105</v>
      </c>
      <c r="M4706" t="s">
        <v>5176</v>
      </c>
      <c r="N4706" t="s">
        <v>7558</v>
      </c>
      <c r="O4706" t="s">
        <v>12785</v>
      </c>
      <c r="P4706" t="s">
        <v>41551</v>
      </c>
      <c r="Q4706" t="s">
        <v>41552</v>
      </c>
      <c r="R4706" t="str">
        <f t="shared" si="146"/>
        <v>寿光</v>
      </c>
      <c r="S4706" t="str">
        <f t="shared" si="147"/>
        <v>0109</v>
      </c>
    </row>
    <row r="4707" spans="1:19">
      <c r="A4707" t="s">
        <v>41553</v>
      </c>
      <c r="B4707" t="s">
        <v>41554</v>
      </c>
      <c r="C4707" t="s">
        <v>49</v>
      </c>
      <c r="D4707" t="s">
        <v>41555</v>
      </c>
      <c r="E4707" t="s">
        <v>40839</v>
      </c>
      <c r="F4707" t="s">
        <v>41556</v>
      </c>
      <c r="G4707" t="s">
        <v>41557</v>
      </c>
      <c r="H4707" t="s">
        <v>41558</v>
      </c>
      <c r="I4707" t="s">
        <v>4852</v>
      </c>
      <c r="J4707" t="s">
        <v>7456</v>
      </c>
      <c r="K4707" t="s">
        <v>7457</v>
      </c>
      <c r="L4707" t="s">
        <v>114</v>
      </c>
      <c r="M4707" t="s">
        <v>7458</v>
      </c>
      <c r="N4707" t="s">
        <v>6243</v>
      </c>
      <c r="O4707" t="s">
        <v>7459</v>
      </c>
      <c r="P4707" t="s">
        <v>41559</v>
      </c>
      <c r="Q4707" t="s">
        <v>41560</v>
      </c>
      <c r="R4707" t="str">
        <f t="shared" si="146"/>
        <v>高密</v>
      </c>
      <c r="S4707" t="str">
        <f t="shared" si="147"/>
        <v>0109</v>
      </c>
    </row>
    <row r="4708" spans="1:19">
      <c r="A4708" t="s">
        <v>41561</v>
      </c>
      <c r="B4708" t="s">
        <v>41562</v>
      </c>
      <c r="C4708" t="s">
        <v>49</v>
      </c>
      <c r="D4708" t="s">
        <v>41563</v>
      </c>
      <c r="E4708" t="s">
        <v>41155</v>
      </c>
      <c r="F4708" t="s">
        <v>41564</v>
      </c>
      <c r="G4708" t="s">
        <v>41565</v>
      </c>
      <c r="H4708" t="s">
        <v>41566</v>
      </c>
      <c r="I4708" t="s">
        <v>4828</v>
      </c>
      <c r="J4708" t="s">
        <v>6470</v>
      </c>
      <c r="K4708" t="s">
        <v>6471</v>
      </c>
      <c r="L4708" t="s">
        <v>77</v>
      </c>
      <c r="M4708" t="s">
        <v>5145</v>
      </c>
      <c r="N4708" t="s">
        <v>5030</v>
      </c>
      <c r="O4708" t="s">
        <v>6472</v>
      </c>
      <c r="P4708" t="s">
        <v>41567</v>
      </c>
      <c r="R4708" t="str">
        <f t="shared" si="146"/>
        <v>临朐</v>
      </c>
      <c r="S4708" t="str">
        <f t="shared" si="147"/>
        <v>0109</v>
      </c>
    </row>
    <row r="4709" spans="1:19">
      <c r="A4709" t="s">
        <v>41568</v>
      </c>
      <c r="B4709" t="s">
        <v>41569</v>
      </c>
      <c r="C4709" t="s">
        <v>49</v>
      </c>
      <c r="D4709" t="s">
        <v>41570</v>
      </c>
      <c r="E4709" t="s">
        <v>40839</v>
      </c>
      <c r="F4709" t="s">
        <v>41571</v>
      </c>
      <c r="G4709" t="s">
        <v>41572</v>
      </c>
      <c r="H4709" t="s">
        <v>41573</v>
      </c>
      <c r="I4709" t="s">
        <v>4852</v>
      </c>
      <c r="J4709" t="s">
        <v>6106</v>
      </c>
      <c r="K4709" t="s">
        <v>6107</v>
      </c>
      <c r="L4709" t="s">
        <v>123</v>
      </c>
      <c r="M4709" t="s">
        <v>4932</v>
      </c>
      <c r="N4709" t="s">
        <v>4817</v>
      </c>
      <c r="O4709" t="s">
        <v>6108</v>
      </c>
      <c r="P4709" t="s">
        <v>41574</v>
      </c>
      <c r="Q4709" t="s">
        <v>41575</v>
      </c>
      <c r="R4709" t="str">
        <f t="shared" si="146"/>
        <v>诸城</v>
      </c>
      <c r="S4709" t="str">
        <f t="shared" si="147"/>
        <v>0109</v>
      </c>
    </row>
    <row r="4710" spans="1:19">
      <c r="A4710" t="s">
        <v>41576</v>
      </c>
      <c r="B4710" t="s">
        <v>41577</v>
      </c>
      <c r="C4710" t="s">
        <v>49</v>
      </c>
      <c r="D4710" t="s">
        <v>41578</v>
      </c>
      <c r="E4710" t="s">
        <v>41579</v>
      </c>
      <c r="F4710" t="s">
        <v>41580</v>
      </c>
      <c r="G4710" t="s">
        <v>41581</v>
      </c>
      <c r="H4710" t="s">
        <v>41582</v>
      </c>
      <c r="I4710" t="s">
        <v>12119</v>
      </c>
      <c r="J4710" t="s">
        <v>4879</v>
      </c>
      <c r="K4710" t="s">
        <v>4880</v>
      </c>
      <c r="L4710" t="s">
        <v>237</v>
      </c>
      <c r="M4710" t="s">
        <v>4868</v>
      </c>
      <c r="N4710" t="s">
        <v>5907</v>
      </c>
      <c r="O4710" t="s">
        <v>4882</v>
      </c>
      <c r="P4710" t="s">
        <v>41583</v>
      </c>
      <c r="R4710" t="str">
        <f t="shared" si="146"/>
        <v>潍城</v>
      </c>
      <c r="S4710" t="str">
        <f t="shared" si="147"/>
        <v>0109</v>
      </c>
    </row>
    <row r="4711" spans="1:19">
      <c r="A4711" t="s">
        <v>2082</v>
      </c>
      <c r="B4711" t="s">
        <v>41584</v>
      </c>
      <c r="C4711" t="s">
        <v>49</v>
      </c>
      <c r="D4711" t="s">
        <v>41585</v>
      </c>
      <c r="E4711" t="s">
        <v>40839</v>
      </c>
      <c r="F4711" t="s">
        <v>41586</v>
      </c>
      <c r="G4711" t="s">
        <v>2080</v>
      </c>
      <c r="H4711" t="s">
        <v>41587</v>
      </c>
      <c r="I4711" t="s">
        <v>4852</v>
      </c>
      <c r="J4711" t="s">
        <v>11530</v>
      </c>
      <c r="K4711" t="s">
        <v>11531</v>
      </c>
      <c r="L4711" t="s">
        <v>50</v>
      </c>
      <c r="M4711" t="s">
        <v>5260</v>
      </c>
      <c r="N4711" t="s">
        <v>9962</v>
      </c>
      <c r="O4711" t="s">
        <v>11532</v>
      </c>
      <c r="P4711" t="s">
        <v>41588</v>
      </c>
      <c r="Q4711" t="s">
        <v>41589</v>
      </c>
      <c r="R4711" t="str">
        <f t="shared" si="146"/>
        <v>青州</v>
      </c>
      <c r="S4711" t="str">
        <f t="shared" si="147"/>
        <v>0109</v>
      </c>
    </row>
    <row r="4712" spans="1:19">
      <c r="A4712" t="s">
        <v>41590</v>
      </c>
      <c r="B4712" t="s">
        <v>41591</v>
      </c>
      <c r="C4712" t="s">
        <v>49</v>
      </c>
      <c r="D4712" t="s">
        <v>41592</v>
      </c>
      <c r="E4712" t="s">
        <v>40839</v>
      </c>
      <c r="F4712" t="s">
        <v>41593</v>
      </c>
      <c r="G4712" t="s">
        <v>41594</v>
      </c>
      <c r="H4712" t="s">
        <v>41595</v>
      </c>
      <c r="I4712" t="s">
        <v>4841</v>
      </c>
      <c r="J4712" t="s">
        <v>11207</v>
      </c>
      <c r="K4712" t="s">
        <v>11208</v>
      </c>
      <c r="L4712" t="s">
        <v>123</v>
      </c>
      <c r="M4712" t="s">
        <v>7767</v>
      </c>
      <c r="N4712" t="s">
        <v>10228</v>
      </c>
      <c r="O4712" t="s">
        <v>11209</v>
      </c>
      <c r="P4712" t="s">
        <v>41596</v>
      </c>
      <c r="Q4712" t="s">
        <v>41597</v>
      </c>
      <c r="R4712" t="str">
        <f t="shared" si="146"/>
        <v>诸城</v>
      </c>
      <c r="S4712" t="str">
        <f t="shared" si="147"/>
        <v>0109</v>
      </c>
    </row>
    <row r="4713" spans="1:19">
      <c r="A4713" t="s">
        <v>41598</v>
      </c>
      <c r="B4713" t="s">
        <v>41599</v>
      </c>
      <c r="C4713" t="s">
        <v>49</v>
      </c>
      <c r="D4713" t="s">
        <v>41600</v>
      </c>
      <c r="E4713" t="s">
        <v>40839</v>
      </c>
      <c r="F4713" t="s">
        <v>41601</v>
      </c>
      <c r="G4713" t="s">
        <v>41602</v>
      </c>
      <c r="H4713" t="s">
        <v>41603</v>
      </c>
      <c r="I4713" t="s">
        <v>4785</v>
      </c>
      <c r="J4713" t="s">
        <v>6205</v>
      </c>
      <c r="K4713" t="s">
        <v>6206</v>
      </c>
      <c r="L4713" t="s">
        <v>50</v>
      </c>
      <c r="M4713" t="s">
        <v>6207</v>
      </c>
      <c r="N4713" t="s">
        <v>4789</v>
      </c>
      <c r="O4713" t="s">
        <v>6208</v>
      </c>
      <c r="P4713" t="s">
        <v>41604</v>
      </c>
      <c r="Q4713" t="s">
        <v>41605</v>
      </c>
      <c r="R4713" t="str">
        <f t="shared" si="146"/>
        <v>青州</v>
      </c>
      <c r="S4713" t="str">
        <f t="shared" si="147"/>
        <v>0109</v>
      </c>
    </row>
    <row r="4714" spans="1:19">
      <c r="A4714" t="s">
        <v>41606</v>
      </c>
      <c r="B4714" t="s">
        <v>41607</v>
      </c>
      <c r="C4714" t="s">
        <v>49</v>
      </c>
      <c r="D4714" t="s">
        <v>41608</v>
      </c>
      <c r="E4714" t="s">
        <v>40901</v>
      </c>
      <c r="F4714" t="s">
        <v>41609</v>
      </c>
      <c r="G4714" t="s">
        <v>41610</v>
      </c>
      <c r="H4714" t="s">
        <v>41611</v>
      </c>
      <c r="I4714" t="s">
        <v>4852</v>
      </c>
      <c r="J4714" t="s">
        <v>14559</v>
      </c>
      <c r="K4714" t="s">
        <v>14560</v>
      </c>
      <c r="L4714" t="s">
        <v>375</v>
      </c>
      <c r="M4714" t="s">
        <v>5409</v>
      </c>
      <c r="N4714" t="s">
        <v>4933</v>
      </c>
      <c r="O4714" t="s">
        <v>14561</v>
      </c>
      <c r="P4714" t="s">
        <v>41612</v>
      </c>
      <c r="R4714" t="str">
        <f t="shared" si="146"/>
        <v>昌邑</v>
      </c>
      <c r="S4714" t="str">
        <f t="shared" si="147"/>
        <v>0109</v>
      </c>
    </row>
    <row r="4715" spans="1:19">
      <c r="A4715" t="s">
        <v>41613</v>
      </c>
      <c r="B4715" t="s">
        <v>41614</v>
      </c>
      <c r="C4715" t="s">
        <v>49</v>
      </c>
      <c r="D4715" t="s">
        <v>41615</v>
      </c>
      <c r="E4715" t="s">
        <v>40893</v>
      </c>
      <c r="F4715" t="s">
        <v>41616</v>
      </c>
      <c r="G4715" t="s">
        <v>41617</v>
      </c>
      <c r="H4715" t="s">
        <v>41618</v>
      </c>
      <c r="I4715" t="s">
        <v>12119</v>
      </c>
      <c r="J4715" t="s">
        <v>6337</v>
      </c>
      <c r="K4715" t="s">
        <v>6338</v>
      </c>
      <c r="L4715" t="s">
        <v>105</v>
      </c>
      <c r="M4715" t="s">
        <v>4945</v>
      </c>
      <c r="N4715" t="s">
        <v>5421</v>
      </c>
      <c r="O4715" t="s">
        <v>6339</v>
      </c>
      <c r="P4715" t="s">
        <v>41619</v>
      </c>
      <c r="Q4715" t="s">
        <v>41620</v>
      </c>
      <c r="R4715" t="str">
        <f t="shared" si="146"/>
        <v>寿光</v>
      </c>
      <c r="S4715" t="str">
        <f t="shared" si="147"/>
        <v>0109</v>
      </c>
    </row>
    <row r="4716" spans="1:19">
      <c r="A4716" t="s">
        <v>41621</v>
      </c>
      <c r="B4716" t="s">
        <v>41622</v>
      </c>
      <c r="C4716" t="s">
        <v>49</v>
      </c>
      <c r="D4716" t="s">
        <v>41623</v>
      </c>
      <c r="E4716" t="s">
        <v>40901</v>
      </c>
      <c r="F4716" t="s">
        <v>41624</v>
      </c>
      <c r="G4716" t="s">
        <v>41625</v>
      </c>
      <c r="H4716" t="s">
        <v>41626</v>
      </c>
      <c r="I4716" t="s">
        <v>4785</v>
      </c>
      <c r="J4716" t="s">
        <v>8069</v>
      </c>
      <c r="K4716" t="s">
        <v>8070</v>
      </c>
      <c r="L4716" t="s">
        <v>95</v>
      </c>
      <c r="M4716" t="s">
        <v>8071</v>
      </c>
      <c r="N4716" t="s">
        <v>4789</v>
      </c>
      <c r="O4716" t="s">
        <v>8073</v>
      </c>
      <c r="P4716" t="s">
        <v>41376</v>
      </c>
      <c r="R4716" t="str">
        <f t="shared" si="146"/>
        <v>安丘</v>
      </c>
      <c r="S4716" t="str">
        <f t="shared" si="147"/>
        <v>0109</v>
      </c>
    </row>
    <row r="4717" spans="1:19">
      <c r="A4717" t="s">
        <v>41627</v>
      </c>
      <c r="B4717" t="s">
        <v>41628</v>
      </c>
      <c r="C4717" t="s">
        <v>49</v>
      </c>
      <c r="D4717" t="s">
        <v>41629</v>
      </c>
      <c r="E4717" t="s">
        <v>41630</v>
      </c>
      <c r="F4717" t="s">
        <v>41631</v>
      </c>
      <c r="G4717" t="s">
        <v>41632</v>
      </c>
      <c r="H4717" t="s">
        <v>41633</v>
      </c>
      <c r="I4717" t="s">
        <v>4852</v>
      </c>
      <c r="J4717" t="s">
        <v>6161</v>
      </c>
      <c r="K4717" t="s">
        <v>6162</v>
      </c>
      <c r="L4717" t="s">
        <v>95</v>
      </c>
      <c r="M4717" t="s">
        <v>5709</v>
      </c>
      <c r="N4717" t="s">
        <v>5112</v>
      </c>
      <c r="O4717" t="s">
        <v>6163</v>
      </c>
      <c r="P4717" t="s">
        <v>41634</v>
      </c>
      <c r="Q4717" t="s">
        <v>41635</v>
      </c>
      <c r="R4717" t="str">
        <f t="shared" si="146"/>
        <v>安丘</v>
      </c>
      <c r="S4717" t="str">
        <f t="shared" si="147"/>
        <v>0109</v>
      </c>
    </row>
    <row r="4718" spans="1:19">
      <c r="A4718" t="s">
        <v>41636</v>
      </c>
      <c r="B4718" t="s">
        <v>41637</v>
      </c>
      <c r="C4718" t="s">
        <v>49</v>
      </c>
      <c r="D4718" t="s">
        <v>41638</v>
      </c>
      <c r="E4718" t="s">
        <v>41058</v>
      </c>
      <c r="F4718" t="s">
        <v>41639</v>
      </c>
      <c r="G4718" t="s">
        <v>41640</v>
      </c>
      <c r="H4718" t="s">
        <v>41641</v>
      </c>
      <c r="I4718" t="s">
        <v>4852</v>
      </c>
      <c r="J4718" t="s">
        <v>7053</v>
      </c>
      <c r="K4718" t="s">
        <v>7054</v>
      </c>
      <c r="L4718" t="s">
        <v>60</v>
      </c>
      <c r="M4718" t="s">
        <v>5888</v>
      </c>
      <c r="N4718" t="s">
        <v>4892</v>
      </c>
      <c r="O4718" t="s">
        <v>7055</v>
      </c>
      <c r="P4718" t="s">
        <v>41642</v>
      </c>
      <c r="Q4718" t="s">
        <v>41643</v>
      </c>
      <c r="R4718" t="str">
        <f t="shared" si="146"/>
        <v>奎文</v>
      </c>
      <c r="S4718" t="str">
        <f t="shared" si="147"/>
        <v>0109</v>
      </c>
    </row>
    <row r="4719" spans="1:19">
      <c r="A4719" t="s">
        <v>41644</v>
      </c>
      <c r="B4719" t="s">
        <v>41645</v>
      </c>
      <c r="C4719" t="s">
        <v>49</v>
      </c>
      <c r="D4719" t="s">
        <v>41646</v>
      </c>
      <c r="E4719" t="s">
        <v>40839</v>
      </c>
      <c r="F4719" t="s">
        <v>41647</v>
      </c>
      <c r="G4719" t="s">
        <v>41648</v>
      </c>
      <c r="H4719" t="s">
        <v>41649</v>
      </c>
      <c r="I4719" t="s">
        <v>4852</v>
      </c>
      <c r="J4719" t="s">
        <v>8847</v>
      </c>
      <c r="K4719" t="s">
        <v>8848</v>
      </c>
      <c r="L4719" t="s">
        <v>60</v>
      </c>
      <c r="M4719" t="s">
        <v>5420</v>
      </c>
      <c r="N4719" t="s">
        <v>5005</v>
      </c>
      <c r="O4719" t="s">
        <v>8849</v>
      </c>
      <c r="P4719" t="s">
        <v>41650</v>
      </c>
      <c r="Q4719" t="s">
        <v>41651</v>
      </c>
      <c r="R4719" t="str">
        <f t="shared" si="146"/>
        <v>奎文</v>
      </c>
      <c r="S4719" t="str">
        <f t="shared" si="147"/>
        <v>0109</v>
      </c>
    </row>
    <row r="4720" spans="1:19">
      <c r="A4720" t="s">
        <v>41652</v>
      </c>
      <c r="B4720" t="s">
        <v>41653</v>
      </c>
      <c r="C4720" t="s">
        <v>49</v>
      </c>
      <c r="D4720" t="s">
        <v>41654</v>
      </c>
      <c r="E4720" t="s">
        <v>40839</v>
      </c>
      <c r="F4720" t="s">
        <v>41655</v>
      </c>
      <c r="G4720" t="s">
        <v>41656</v>
      </c>
      <c r="H4720" t="s">
        <v>41657</v>
      </c>
      <c r="I4720" t="s">
        <v>4841</v>
      </c>
      <c r="J4720" t="s">
        <v>5195</v>
      </c>
      <c r="K4720" t="s">
        <v>5196</v>
      </c>
      <c r="L4720" t="s">
        <v>105</v>
      </c>
      <c r="M4720" t="s">
        <v>5197</v>
      </c>
      <c r="N4720" t="s">
        <v>12148</v>
      </c>
      <c r="O4720" t="s">
        <v>5199</v>
      </c>
      <c r="P4720" t="s">
        <v>41658</v>
      </c>
      <c r="Q4720" t="s">
        <v>41659</v>
      </c>
      <c r="R4720" t="str">
        <f t="shared" si="146"/>
        <v>寿光</v>
      </c>
      <c r="S4720" t="str">
        <f t="shared" si="147"/>
        <v>0109</v>
      </c>
    </row>
    <row r="4721" spans="1:19">
      <c r="A4721" t="s">
        <v>41660</v>
      </c>
      <c r="B4721" t="s">
        <v>41661</v>
      </c>
      <c r="C4721" t="s">
        <v>49</v>
      </c>
      <c r="D4721" t="s">
        <v>41662</v>
      </c>
      <c r="E4721" t="s">
        <v>40893</v>
      </c>
      <c r="F4721" t="s">
        <v>41663</v>
      </c>
      <c r="G4721" t="s">
        <v>41664</v>
      </c>
      <c r="H4721" t="s">
        <v>41665</v>
      </c>
      <c r="I4721" t="s">
        <v>12119</v>
      </c>
      <c r="J4721" t="s">
        <v>6782</v>
      </c>
      <c r="K4721" t="s">
        <v>6783</v>
      </c>
      <c r="L4721" t="s">
        <v>105</v>
      </c>
      <c r="M4721" t="s">
        <v>5224</v>
      </c>
      <c r="N4721" t="s">
        <v>4919</v>
      </c>
      <c r="O4721" t="s">
        <v>6784</v>
      </c>
      <c r="P4721" t="s">
        <v>41666</v>
      </c>
      <c r="R4721" t="str">
        <f t="shared" si="146"/>
        <v>寿光</v>
      </c>
      <c r="S4721" t="str">
        <f t="shared" si="147"/>
        <v>0109</v>
      </c>
    </row>
    <row r="4722" spans="1:19">
      <c r="A4722" t="s">
        <v>41667</v>
      </c>
      <c r="B4722" t="s">
        <v>41668</v>
      </c>
      <c r="C4722" t="s">
        <v>49</v>
      </c>
      <c r="D4722" t="s">
        <v>41669</v>
      </c>
      <c r="E4722" t="s">
        <v>41670</v>
      </c>
      <c r="F4722" t="s">
        <v>41671</v>
      </c>
      <c r="G4722" t="s">
        <v>41672</v>
      </c>
      <c r="H4722" t="s">
        <v>41673</v>
      </c>
      <c r="I4722" t="s">
        <v>17145</v>
      </c>
      <c r="J4722" t="s">
        <v>11207</v>
      </c>
      <c r="K4722" t="s">
        <v>11208</v>
      </c>
      <c r="L4722" t="s">
        <v>123</v>
      </c>
      <c r="M4722" t="s">
        <v>7767</v>
      </c>
      <c r="N4722" t="s">
        <v>5451</v>
      </c>
      <c r="O4722" t="s">
        <v>11209</v>
      </c>
      <c r="P4722" t="s">
        <v>41674</v>
      </c>
      <c r="Q4722" t="s">
        <v>41675</v>
      </c>
      <c r="R4722" t="str">
        <f t="shared" si="146"/>
        <v>诸城</v>
      </c>
      <c r="S4722" t="str">
        <f t="shared" si="147"/>
        <v>0109</v>
      </c>
    </row>
    <row r="4723" spans="1:19">
      <c r="A4723" t="s">
        <v>2130</v>
      </c>
      <c r="B4723" t="s">
        <v>41676</v>
      </c>
      <c r="C4723" t="s">
        <v>49</v>
      </c>
      <c r="D4723" t="s">
        <v>41677</v>
      </c>
      <c r="E4723" t="s">
        <v>41678</v>
      </c>
      <c r="F4723" t="s">
        <v>41679</v>
      </c>
      <c r="G4723" t="s">
        <v>2128</v>
      </c>
      <c r="H4723" t="s">
        <v>41680</v>
      </c>
      <c r="I4723" t="s">
        <v>4852</v>
      </c>
      <c r="J4723" t="s">
        <v>11218</v>
      </c>
      <c r="K4723" t="s">
        <v>11219</v>
      </c>
      <c r="L4723" t="s">
        <v>237</v>
      </c>
      <c r="M4723" t="s">
        <v>5247</v>
      </c>
      <c r="N4723" t="s">
        <v>10954</v>
      </c>
      <c r="O4723" t="s">
        <v>11220</v>
      </c>
      <c r="P4723" t="s">
        <v>41681</v>
      </c>
      <c r="R4723" t="str">
        <f t="shared" si="146"/>
        <v>潍城</v>
      </c>
      <c r="S4723" t="str">
        <f t="shared" si="147"/>
        <v>0109</v>
      </c>
    </row>
    <row r="4724" spans="1:19">
      <c r="A4724" t="s">
        <v>41682</v>
      </c>
      <c r="B4724" t="s">
        <v>41683</v>
      </c>
      <c r="C4724" t="s">
        <v>49</v>
      </c>
      <c r="D4724" t="s">
        <v>41684</v>
      </c>
      <c r="E4724" t="s">
        <v>41685</v>
      </c>
      <c r="F4724" t="s">
        <v>41686</v>
      </c>
      <c r="G4724" t="s">
        <v>41687</v>
      </c>
      <c r="H4724" t="s">
        <v>41688</v>
      </c>
      <c r="I4724" t="s">
        <v>4852</v>
      </c>
      <c r="J4724" t="s">
        <v>8374</v>
      </c>
      <c r="K4724" t="s">
        <v>8375</v>
      </c>
      <c r="L4724" t="s">
        <v>95</v>
      </c>
      <c r="M4724" t="s">
        <v>5757</v>
      </c>
      <c r="N4724" t="s">
        <v>4845</v>
      </c>
      <c r="O4724" t="s">
        <v>8376</v>
      </c>
      <c r="P4724" t="s">
        <v>41689</v>
      </c>
      <c r="Q4724" t="s">
        <v>41690</v>
      </c>
      <c r="R4724" t="str">
        <f t="shared" si="146"/>
        <v>安丘</v>
      </c>
      <c r="S4724" t="str">
        <f t="shared" si="147"/>
        <v>0109</v>
      </c>
    </row>
    <row r="4725" spans="1:19">
      <c r="A4725" t="s">
        <v>41691</v>
      </c>
      <c r="B4725" t="s">
        <v>41692</v>
      </c>
      <c r="C4725" t="s">
        <v>49</v>
      </c>
      <c r="D4725" t="s">
        <v>41693</v>
      </c>
      <c r="E4725" t="s">
        <v>40922</v>
      </c>
      <c r="F4725" t="s">
        <v>41694</v>
      </c>
      <c r="G4725" t="s">
        <v>41695</v>
      </c>
      <c r="H4725" t="s">
        <v>41696</v>
      </c>
      <c r="I4725" t="s">
        <v>12119</v>
      </c>
      <c r="J4725" t="s">
        <v>12820</v>
      </c>
      <c r="K4725" t="s">
        <v>12821</v>
      </c>
      <c r="L4725" t="s">
        <v>50</v>
      </c>
      <c r="M4725" t="s">
        <v>5877</v>
      </c>
      <c r="N4725" t="s">
        <v>5112</v>
      </c>
      <c r="O4725" t="s">
        <v>12822</v>
      </c>
      <c r="R4725" t="str">
        <f t="shared" si="146"/>
        <v>青州</v>
      </c>
      <c r="S4725" t="str">
        <f t="shared" si="147"/>
        <v>0109</v>
      </c>
    </row>
    <row r="4726" spans="1:19">
      <c r="A4726" t="s">
        <v>41697</v>
      </c>
      <c r="B4726" t="s">
        <v>41698</v>
      </c>
      <c r="C4726" t="s">
        <v>49</v>
      </c>
      <c r="D4726" t="s">
        <v>41699</v>
      </c>
      <c r="E4726" t="s">
        <v>41700</v>
      </c>
      <c r="F4726" t="s">
        <v>41701</v>
      </c>
      <c r="G4726" t="s">
        <v>41702</v>
      </c>
      <c r="H4726" t="s">
        <v>41703</v>
      </c>
      <c r="I4726" t="s">
        <v>12757</v>
      </c>
      <c r="J4726" t="s">
        <v>7666</v>
      </c>
      <c r="K4726" t="s">
        <v>7667</v>
      </c>
      <c r="L4726" t="s">
        <v>148</v>
      </c>
      <c r="M4726" t="s">
        <v>6713</v>
      </c>
      <c r="N4726" t="s">
        <v>4832</v>
      </c>
      <c r="O4726" t="s">
        <v>7668</v>
      </c>
      <c r="Q4726" t="s">
        <v>41704</v>
      </c>
      <c r="R4726" t="str">
        <f t="shared" si="146"/>
        <v>寒亭</v>
      </c>
      <c r="S4726" t="str">
        <f t="shared" si="147"/>
        <v>0109</v>
      </c>
    </row>
    <row r="4727" spans="1:19">
      <c r="A4727" t="s">
        <v>41705</v>
      </c>
      <c r="B4727" t="s">
        <v>41706</v>
      </c>
      <c r="C4727" t="s">
        <v>49</v>
      </c>
      <c r="D4727" t="s">
        <v>41707</v>
      </c>
      <c r="E4727" t="s">
        <v>40893</v>
      </c>
      <c r="F4727" t="s">
        <v>41708</v>
      </c>
      <c r="G4727" t="s">
        <v>41709</v>
      </c>
      <c r="H4727" t="s">
        <v>41710</v>
      </c>
      <c r="I4727" t="s">
        <v>12119</v>
      </c>
      <c r="J4727" t="s">
        <v>8107</v>
      </c>
      <c r="K4727" t="s">
        <v>8108</v>
      </c>
      <c r="L4727" t="s">
        <v>237</v>
      </c>
      <c r="M4727" t="s">
        <v>5247</v>
      </c>
      <c r="N4727" t="s">
        <v>4789</v>
      </c>
      <c r="O4727" t="s">
        <v>8109</v>
      </c>
      <c r="P4727" t="s">
        <v>41711</v>
      </c>
      <c r="R4727" t="str">
        <f t="shared" si="146"/>
        <v>潍城</v>
      </c>
      <c r="S4727" t="str">
        <f t="shared" si="147"/>
        <v>0109</v>
      </c>
    </row>
    <row r="4728" spans="1:19">
      <c r="A4728" t="s">
        <v>41712</v>
      </c>
      <c r="B4728" t="s">
        <v>41713</v>
      </c>
      <c r="C4728" t="s">
        <v>49</v>
      </c>
      <c r="D4728" t="s">
        <v>41714</v>
      </c>
      <c r="E4728" t="s">
        <v>40865</v>
      </c>
      <c r="F4728" t="s">
        <v>41715</v>
      </c>
      <c r="G4728" t="s">
        <v>41716</v>
      </c>
      <c r="H4728" t="s">
        <v>41717</v>
      </c>
      <c r="I4728" t="s">
        <v>4828</v>
      </c>
      <c r="J4728" t="s">
        <v>6711</v>
      </c>
      <c r="K4728" t="s">
        <v>6712</v>
      </c>
      <c r="L4728" t="s">
        <v>148</v>
      </c>
      <c r="M4728" t="s">
        <v>6713</v>
      </c>
      <c r="O4728" t="s">
        <v>6714</v>
      </c>
      <c r="P4728" t="s">
        <v>41718</v>
      </c>
      <c r="Q4728" t="s">
        <v>41719</v>
      </c>
      <c r="R4728" t="str">
        <f t="shared" si="146"/>
        <v>寒亭</v>
      </c>
      <c r="S4728" t="str">
        <f t="shared" si="147"/>
        <v>0109</v>
      </c>
    </row>
    <row r="4729" spans="1:19">
      <c r="A4729" t="s">
        <v>41720</v>
      </c>
      <c r="B4729" t="s">
        <v>41721</v>
      </c>
      <c r="C4729" t="s">
        <v>49</v>
      </c>
      <c r="D4729" t="s">
        <v>41722</v>
      </c>
      <c r="E4729" t="s">
        <v>41723</v>
      </c>
      <c r="F4729" t="s">
        <v>41724</v>
      </c>
      <c r="G4729" t="s">
        <v>41725</v>
      </c>
      <c r="H4729" t="s">
        <v>41726</v>
      </c>
      <c r="I4729" t="s">
        <v>5221</v>
      </c>
      <c r="J4729" t="s">
        <v>37436</v>
      </c>
      <c r="K4729" t="s">
        <v>37437</v>
      </c>
      <c r="L4729" t="s">
        <v>123</v>
      </c>
      <c r="M4729" t="s">
        <v>14694</v>
      </c>
      <c r="N4729" t="s">
        <v>6152</v>
      </c>
      <c r="O4729" t="s">
        <v>37438</v>
      </c>
      <c r="P4729" t="s">
        <v>41727</v>
      </c>
      <c r="Q4729" t="s">
        <v>41728</v>
      </c>
      <c r="R4729" t="str">
        <f t="shared" si="146"/>
        <v>诸城</v>
      </c>
      <c r="S4729" t="str">
        <f t="shared" si="147"/>
        <v>0109</v>
      </c>
    </row>
    <row r="4730" spans="1:19">
      <c r="A4730" t="s">
        <v>41729</v>
      </c>
      <c r="B4730" t="s">
        <v>41730</v>
      </c>
      <c r="C4730" t="s">
        <v>49</v>
      </c>
      <c r="D4730" t="s">
        <v>41731</v>
      </c>
      <c r="E4730" t="s">
        <v>41732</v>
      </c>
      <c r="F4730" t="s">
        <v>41733</v>
      </c>
      <c r="G4730" t="s">
        <v>41734</v>
      </c>
      <c r="H4730" t="s">
        <v>41735</v>
      </c>
      <c r="I4730" t="s">
        <v>5541</v>
      </c>
      <c r="J4730" t="s">
        <v>6782</v>
      </c>
      <c r="K4730" t="s">
        <v>6783</v>
      </c>
      <c r="L4730" t="s">
        <v>105</v>
      </c>
      <c r="M4730" t="s">
        <v>5224</v>
      </c>
      <c r="N4730" t="s">
        <v>4789</v>
      </c>
      <c r="O4730" t="s">
        <v>6784</v>
      </c>
      <c r="P4730" t="s">
        <v>41736</v>
      </c>
      <c r="R4730" t="str">
        <f t="shared" si="146"/>
        <v>寿光</v>
      </c>
      <c r="S4730" t="str">
        <f t="shared" si="147"/>
        <v>0109</v>
      </c>
    </row>
    <row r="4731" spans="1:19">
      <c r="A4731" t="s">
        <v>41737</v>
      </c>
      <c r="B4731" t="s">
        <v>41738</v>
      </c>
      <c r="C4731" t="s">
        <v>49</v>
      </c>
      <c r="D4731" t="s">
        <v>41739</v>
      </c>
      <c r="E4731" t="s">
        <v>40865</v>
      </c>
      <c r="F4731" t="s">
        <v>41740</v>
      </c>
      <c r="G4731" t="s">
        <v>41741</v>
      </c>
      <c r="H4731" t="s">
        <v>41742</v>
      </c>
      <c r="I4731" t="s">
        <v>12119</v>
      </c>
      <c r="J4731" t="s">
        <v>6642</v>
      </c>
      <c r="K4731" t="s">
        <v>5768</v>
      </c>
      <c r="L4731" t="s">
        <v>105</v>
      </c>
      <c r="M4731" t="s">
        <v>5769</v>
      </c>
      <c r="O4731" t="s">
        <v>5843</v>
      </c>
      <c r="P4731" t="s">
        <v>41743</v>
      </c>
      <c r="R4731" t="str">
        <f t="shared" si="146"/>
        <v>寿光</v>
      </c>
      <c r="S4731" t="str">
        <f t="shared" si="147"/>
        <v>0109</v>
      </c>
    </row>
    <row r="4732" spans="1:19">
      <c r="A4732" t="s">
        <v>41744</v>
      </c>
      <c r="B4732" t="s">
        <v>41745</v>
      </c>
      <c r="C4732" t="s">
        <v>49</v>
      </c>
      <c r="D4732" t="s">
        <v>41746</v>
      </c>
      <c r="E4732" t="s">
        <v>40893</v>
      </c>
      <c r="F4732" t="s">
        <v>41747</v>
      </c>
      <c r="G4732" t="s">
        <v>41748</v>
      </c>
      <c r="H4732" t="s">
        <v>41749</v>
      </c>
      <c r="I4732" t="s">
        <v>12119</v>
      </c>
      <c r="J4732" t="s">
        <v>11733</v>
      </c>
      <c r="K4732" t="s">
        <v>21171</v>
      </c>
      <c r="L4732" t="s">
        <v>50</v>
      </c>
      <c r="M4732" t="s">
        <v>5111</v>
      </c>
      <c r="N4732" t="s">
        <v>5112</v>
      </c>
      <c r="O4732" t="s">
        <v>21172</v>
      </c>
      <c r="P4732" t="s">
        <v>41750</v>
      </c>
      <c r="Q4732" t="s">
        <v>41751</v>
      </c>
      <c r="R4732" t="str">
        <f t="shared" si="146"/>
        <v>青州</v>
      </c>
      <c r="S4732" t="str">
        <f t="shared" si="147"/>
        <v>0109</v>
      </c>
    </row>
    <row r="4733" spans="1:19">
      <c r="A4733" t="s">
        <v>41752</v>
      </c>
      <c r="B4733" t="s">
        <v>41753</v>
      </c>
      <c r="C4733" t="s">
        <v>49</v>
      </c>
      <c r="D4733" t="s">
        <v>41754</v>
      </c>
      <c r="E4733" t="s">
        <v>41755</v>
      </c>
      <c r="F4733" t="s">
        <v>41756</v>
      </c>
      <c r="G4733" t="s">
        <v>41757</v>
      </c>
      <c r="H4733" t="s">
        <v>41758</v>
      </c>
      <c r="I4733" t="s">
        <v>4852</v>
      </c>
      <c r="J4733" t="s">
        <v>6053</v>
      </c>
      <c r="K4733" t="s">
        <v>6054</v>
      </c>
      <c r="L4733" t="s">
        <v>105</v>
      </c>
      <c r="M4733" t="s">
        <v>6055</v>
      </c>
      <c r="N4733" t="s">
        <v>7558</v>
      </c>
      <c r="O4733" t="s">
        <v>6056</v>
      </c>
      <c r="P4733" t="s">
        <v>41759</v>
      </c>
      <c r="R4733" t="str">
        <f t="shared" si="146"/>
        <v>寿光</v>
      </c>
      <c r="S4733" t="str">
        <f t="shared" si="147"/>
        <v>0109</v>
      </c>
    </row>
    <row r="4734" spans="1:19">
      <c r="A4734" t="s">
        <v>41760</v>
      </c>
      <c r="B4734" t="s">
        <v>41761</v>
      </c>
      <c r="C4734" t="s">
        <v>49</v>
      </c>
      <c r="D4734" t="s">
        <v>41762</v>
      </c>
      <c r="E4734" t="s">
        <v>40865</v>
      </c>
      <c r="F4734" t="s">
        <v>41763</v>
      </c>
      <c r="G4734" t="s">
        <v>41764</v>
      </c>
      <c r="H4734" t="s">
        <v>41765</v>
      </c>
      <c r="I4734" t="s">
        <v>4852</v>
      </c>
      <c r="J4734" t="s">
        <v>24148</v>
      </c>
      <c r="K4734" t="s">
        <v>24149</v>
      </c>
      <c r="L4734" t="s">
        <v>123</v>
      </c>
      <c r="M4734" t="s">
        <v>6022</v>
      </c>
      <c r="O4734" t="s">
        <v>24150</v>
      </c>
      <c r="P4734" t="s">
        <v>41766</v>
      </c>
      <c r="Q4734" t="s">
        <v>41767</v>
      </c>
      <c r="R4734" t="str">
        <f t="shared" si="146"/>
        <v>诸城</v>
      </c>
      <c r="S4734" t="str">
        <f t="shared" si="147"/>
        <v>0109</v>
      </c>
    </row>
    <row r="4735" spans="1:19">
      <c r="A4735" t="s">
        <v>41768</v>
      </c>
      <c r="B4735" t="s">
        <v>41769</v>
      </c>
      <c r="C4735" t="s">
        <v>49</v>
      </c>
      <c r="D4735" t="s">
        <v>41770</v>
      </c>
      <c r="E4735" t="s">
        <v>40865</v>
      </c>
      <c r="F4735" t="s">
        <v>41771</v>
      </c>
      <c r="G4735" t="s">
        <v>41772</v>
      </c>
      <c r="H4735" t="s">
        <v>41773</v>
      </c>
      <c r="I4735" t="s">
        <v>12119</v>
      </c>
      <c r="J4735" t="s">
        <v>10316</v>
      </c>
      <c r="K4735" t="s">
        <v>10317</v>
      </c>
      <c r="L4735" t="s">
        <v>262</v>
      </c>
      <c r="M4735" t="s">
        <v>10318</v>
      </c>
      <c r="O4735" t="s">
        <v>10319</v>
      </c>
      <c r="Q4735" t="s">
        <v>41774</v>
      </c>
      <c r="R4735" t="str">
        <f t="shared" si="146"/>
        <v>寒亭</v>
      </c>
      <c r="S4735" t="str">
        <f t="shared" si="147"/>
        <v>0109</v>
      </c>
    </row>
    <row r="4736" spans="1:19">
      <c r="A4736" t="s">
        <v>41775</v>
      </c>
      <c r="B4736" t="s">
        <v>41776</v>
      </c>
      <c r="C4736" t="s">
        <v>49</v>
      </c>
      <c r="D4736" t="s">
        <v>41777</v>
      </c>
      <c r="E4736" t="s">
        <v>40865</v>
      </c>
      <c r="F4736" t="s">
        <v>41778</v>
      </c>
      <c r="G4736" t="s">
        <v>41779</v>
      </c>
      <c r="H4736" t="s">
        <v>41780</v>
      </c>
      <c r="I4736" t="s">
        <v>12119</v>
      </c>
      <c r="J4736" t="s">
        <v>8354</v>
      </c>
      <c r="K4736" t="s">
        <v>8355</v>
      </c>
      <c r="L4736" t="s">
        <v>95</v>
      </c>
      <c r="M4736" t="s">
        <v>5649</v>
      </c>
      <c r="N4736" t="s">
        <v>5112</v>
      </c>
      <c r="O4736" t="s">
        <v>8356</v>
      </c>
      <c r="P4736" t="s">
        <v>41781</v>
      </c>
      <c r="R4736" t="str">
        <f t="shared" si="146"/>
        <v>安丘</v>
      </c>
      <c r="S4736" t="str">
        <f t="shared" si="147"/>
        <v>0109</v>
      </c>
    </row>
    <row r="4737" spans="1:19">
      <c r="A4737" t="s">
        <v>41782</v>
      </c>
      <c r="B4737" t="s">
        <v>41783</v>
      </c>
      <c r="C4737" t="s">
        <v>49</v>
      </c>
      <c r="D4737" t="s">
        <v>41784</v>
      </c>
      <c r="E4737" t="s">
        <v>41785</v>
      </c>
      <c r="F4737" t="s">
        <v>41786</v>
      </c>
      <c r="G4737" t="s">
        <v>41787</v>
      </c>
      <c r="H4737" t="s">
        <v>41788</v>
      </c>
      <c r="I4737" t="s">
        <v>40932</v>
      </c>
      <c r="J4737" t="s">
        <v>5122</v>
      </c>
      <c r="K4737" t="s">
        <v>5123</v>
      </c>
      <c r="L4737" t="s">
        <v>77</v>
      </c>
      <c r="N4737" t="s">
        <v>4959</v>
      </c>
      <c r="O4737" t="s">
        <v>5124</v>
      </c>
      <c r="R4737" t="str">
        <f t="shared" ref="R4737:R4800" si="148">IF(OR(LEFT(L4737,2)="高新"),"奎文",IF(LEFT(L4737,2)="峡山","坊子",IF(LEFT(L4737,2)="滨海","寒亭",LEFT(L4737,2))))</f>
        <v>临朐</v>
      </c>
      <c r="S4737" t="str">
        <f t="shared" ref="S4737:S4800" si="149">TEXT(B4737,"mmdd")</f>
        <v>0109</v>
      </c>
    </row>
    <row r="4738" spans="1:19">
      <c r="A4738" t="s">
        <v>41789</v>
      </c>
      <c r="B4738" t="s">
        <v>41790</v>
      </c>
      <c r="C4738" t="s">
        <v>49</v>
      </c>
      <c r="D4738" t="s">
        <v>41791</v>
      </c>
      <c r="E4738" t="s">
        <v>40893</v>
      </c>
      <c r="F4738" t="s">
        <v>41792</v>
      </c>
      <c r="G4738" t="s">
        <v>41793</v>
      </c>
      <c r="H4738" t="s">
        <v>41794</v>
      </c>
      <c r="I4738" t="s">
        <v>12119</v>
      </c>
      <c r="J4738" t="s">
        <v>12471</v>
      </c>
      <c r="K4738" t="s">
        <v>12472</v>
      </c>
      <c r="L4738" t="s">
        <v>50</v>
      </c>
      <c r="M4738" t="s">
        <v>6207</v>
      </c>
      <c r="N4738" t="s">
        <v>10228</v>
      </c>
      <c r="O4738" t="s">
        <v>12473</v>
      </c>
      <c r="R4738" t="str">
        <f t="shared" si="148"/>
        <v>青州</v>
      </c>
      <c r="S4738" t="str">
        <f t="shared" si="149"/>
        <v>0109</v>
      </c>
    </row>
    <row r="4739" spans="1:19">
      <c r="A4739" t="s">
        <v>41795</v>
      </c>
      <c r="B4739" t="s">
        <v>41796</v>
      </c>
      <c r="C4739" t="s">
        <v>49</v>
      </c>
      <c r="D4739" t="s">
        <v>41797</v>
      </c>
      <c r="E4739" t="s">
        <v>40865</v>
      </c>
      <c r="F4739" t="s">
        <v>41798</v>
      </c>
      <c r="G4739" t="s">
        <v>41799</v>
      </c>
      <c r="H4739" t="s">
        <v>41800</v>
      </c>
      <c r="I4739" t="s">
        <v>5541</v>
      </c>
      <c r="J4739" t="s">
        <v>6804</v>
      </c>
      <c r="K4739" t="s">
        <v>6805</v>
      </c>
      <c r="L4739" t="s">
        <v>123</v>
      </c>
      <c r="M4739" t="s">
        <v>4994</v>
      </c>
      <c r="O4739" t="s">
        <v>6806</v>
      </c>
      <c r="P4739" t="s">
        <v>41801</v>
      </c>
      <c r="R4739" t="str">
        <f t="shared" si="148"/>
        <v>诸城</v>
      </c>
      <c r="S4739" t="str">
        <f t="shared" si="149"/>
        <v>0109</v>
      </c>
    </row>
    <row r="4740" spans="1:19">
      <c r="A4740" t="s">
        <v>41802</v>
      </c>
      <c r="B4740" t="s">
        <v>41803</v>
      </c>
      <c r="C4740" t="s">
        <v>49</v>
      </c>
      <c r="D4740" t="s">
        <v>41804</v>
      </c>
      <c r="E4740" t="s">
        <v>40865</v>
      </c>
      <c r="F4740" t="s">
        <v>41805</v>
      </c>
      <c r="G4740" t="s">
        <v>41806</v>
      </c>
      <c r="H4740" t="s">
        <v>41807</v>
      </c>
      <c r="I4740" t="s">
        <v>12119</v>
      </c>
      <c r="J4740" t="s">
        <v>8294</v>
      </c>
      <c r="K4740" t="s">
        <v>8295</v>
      </c>
      <c r="L4740" t="s">
        <v>50</v>
      </c>
      <c r="M4740" t="s">
        <v>5877</v>
      </c>
      <c r="O4740" t="s">
        <v>8296</v>
      </c>
      <c r="Q4740" t="s">
        <v>41808</v>
      </c>
      <c r="R4740" t="str">
        <f t="shared" si="148"/>
        <v>青州</v>
      </c>
      <c r="S4740" t="str">
        <f t="shared" si="149"/>
        <v>0109</v>
      </c>
    </row>
    <row r="4741" spans="1:19">
      <c r="A4741" t="s">
        <v>41809</v>
      </c>
      <c r="B4741" t="s">
        <v>41810</v>
      </c>
      <c r="C4741" t="s">
        <v>49</v>
      </c>
      <c r="D4741" t="s">
        <v>41811</v>
      </c>
      <c r="E4741" t="s">
        <v>38345</v>
      </c>
      <c r="F4741" t="s">
        <v>41812</v>
      </c>
      <c r="G4741" t="s">
        <v>41813</v>
      </c>
      <c r="H4741" t="s">
        <v>41814</v>
      </c>
      <c r="I4741" t="s">
        <v>12119</v>
      </c>
      <c r="J4741" t="s">
        <v>10999</v>
      </c>
      <c r="K4741" t="s">
        <v>11000</v>
      </c>
      <c r="L4741" t="s">
        <v>237</v>
      </c>
      <c r="M4741" t="s">
        <v>5247</v>
      </c>
      <c r="N4741" t="s">
        <v>4789</v>
      </c>
      <c r="O4741" t="s">
        <v>11001</v>
      </c>
      <c r="Q4741" t="s">
        <v>41815</v>
      </c>
      <c r="R4741" t="str">
        <f t="shared" si="148"/>
        <v>潍城</v>
      </c>
      <c r="S4741" t="str">
        <f t="shared" si="149"/>
        <v>0109</v>
      </c>
    </row>
    <row r="4742" spans="1:19">
      <c r="A4742" t="s">
        <v>41816</v>
      </c>
      <c r="B4742" t="s">
        <v>41817</v>
      </c>
      <c r="C4742" t="s">
        <v>49</v>
      </c>
      <c r="D4742" t="s">
        <v>41818</v>
      </c>
      <c r="E4742" t="s">
        <v>41819</v>
      </c>
      <c r="F4742" t="s">
        <v>41820</v>
      </c>
      <c r="G4742" t="s">
        <v>41821</v>
      </c>
      <c r="H4742" t="s">
        <v>41822</v>
      </c>
      <c r="I4742" t="s">
        <v>4852</v>
      </c>
      <c r="J4742" t="s">
        <v>6053</v>
      </c>
      <c r="K4742" t="s">
        <v>6054</v>
      </c>
      <c r="L4742" t="s">
        <v>105</v>
      </c>
      <c r="M4742" t="s">
        <v>6055</v>
      </c>
      <c r="N4742" t="s">
        <v>4789</v>
      </c>
      <c r="O4742" t="s">
        <v>6056</v>
      </c>
      <c r="P4742" t="s">
        <v>41823</v>
      </c>
      <c r="Q4742" t="s">
        <v>41824</v>
      </c>
      <c r="R4742" t="str">
        <f t="shared" si="148"/>
        <v>寿光</v>
      </c>
      <c r="S4742" t="str">
        <f t="shared" si="149"/>
        <v>0109</v>
      </c>
    </row>
    <row r="4743" spans="1:19">
      <c r="A4743" t="s">
        <v>41825</v>
      </c>
      <c r="B4743" t="s">
        <v>41826</v>
      </c>
      <c r="C4743" t="s">
        <v>49</v>
      </c>
      <c r="D4743" t="s">
        <v>41827</v>
      </c>
      <c r="E4743" t="s">
        <v>41819</v>
      </c>
      <c r="F4743" t="s">
        <v>41828</v>
      </c>
      <c r="G4743" t="s">
        <v>41829</v>
      </c>
      <c r="H4743" t="s">
        <v>41830</v>
      </c>
      <c r="I4743" t="s">
        <v>4852</v>
      </c>
      <c r="J4743" t="s">
        <v>12489</v>
      </c>
      <c r="K4743" t="s">
        <v>12490</v>
      </c>
      <c r="L4743" t="s">
        <v>60</v>
      </c>
      <c r="M4743" t="s">
        <v>5999</v>
      </c>
      <c r="N4743" t="s">
        <v>5211</v>
      </c>
      <c r="O4743" t="s">
        <v>12491</v>
      </c>
      <c r="P4743" t="s">
        <v>41831</v>
      </c>
      <c r="Q4743" t="s">
        <v>41832</v>
      </c>
      <c r="R4743" t="str">
        <f t="shared" si="148"/>
        <v>奎文</v>
      </c>
      <c r="S4743" t="str">
        <f t="shared" si="149"/>
        <v>0109</v>
      </c>
    </row>
    <row r="4744" spans="1:19">
      <c r="A4744" t="s">
        <v>41833</v>
      </c>
      <c r="B4744" t="s">
        <v>41834</v>
      </c>
      <c r="C4744" t="s">
        <v>49</v>
      </c>
      <c r="D4744" t="s">
        <v>41835</v>
      </c>
      <c r="E4744" t="s">
        <v>40839</v>
      </c>
      <c r="F4744" t="s">
        <v>41836</v>
      </c>
      <c r="G4744" t="s">
        <v>41837</v>
      </c>
      <c r="H4744" t="s">
        <v>41838</v>
      </c>
      <c r="I4744" t="s">
        <v>4813</v>
      </c>
      <c r="J4744" t="s">
        <v>5131</v>
      </c>
      <c r="K4744" t="s">
        <v>5132</v>
      </c>
      <c r="L4744" t="s">
        <v>105</v>
      </c>
      <c r="M4744" t="s">
        <v>5133</v>
      </c>
      <c r="N4744" t="s">
        <v>4817</v>
      </c>
      <c r="O4744" t="s">
        <v>5134</v>
      </c>
      <c r="P4744" t="s">
        <v>41839</v>
      </c>
      <c r="R4744" t="str">
        <f t="shared" si="148"/>
        <v>寿光</v>
      </c>
      <c r="S4744" t="str">
        <f t="shared" si="149"/>
        <v>0109</v>
      </c>
    </row>
    <row r="4745" spans="1:19">
      <c r="A4745" t="s">
        <v>41840</v>
      </c>
      <c r="B4745" t="s">
        <v>41841</v>
      </c>
      <c r="C4745" t="s">
        <v>49</v>
      </c>
      <c r="D4745" t="s">
        <v>41842</v>
      </c>
      <c r="E4745" t="s">
        <v>40922</v>
      </c>
      <c r="F4745" t="s">
        <v>41843</v>
      </c>
      <c r="G4745" t="s">
        <v>41844</v>
      </c>
      <c r="H4745" t="s">
        <v>41845</v>
      </c>
      <c r="I4745" t="s">
        <v>12119</v>
      </c>
      <c r="J4745" t="s">
        <v>10639</v>
      </c>
      <c r="K4745" t="s">
        <v>10640</v>
      </c>
      <c r="L4745" t="s">
        <v>375</v>
      </c>
      <c r="M4745" t="s">
        <v>5318</v>
      </c>
      <c r="N4745" t="s">
        <v>5421</v>
      </c>
      <c r="O4745" t="s">
        <v>10641</v>
      </c>
      <c r="P4745" t="s">
        <v>41846</v>
      </c>
      <c r="R4745" t="str">
        <f t="shared" si="148"/>
        <v>昌邑</v>
      </c>
      <c r="S4745" t="str">
        <f t="shared" si="149"/>
        <v>0109</v>
      </c>
    </row>
    <row r="4746" spans="1:19">
      <c r="A4746" t="s">
        <v>41847</v>
      </c>
      <c r="B4746" t="s">
        <v>41848</v>
      </c>
      <c r="C4746" t="s">
        <v>49</v>
      </c>
      <c r="D4746" t="s">
        <v>41849</v>
      </c>
      <c r="E4746" t="s">
        <v>40893</v>
      </c>
      <c r="F4746" t="s">
        <v>41850</v>
      </c>
      <c r="G4746" t="s">
        <v>41851</v>
      </c>
      <c r="H4746" t="s">
        <v>41852</v>
      </c>
      <c r="I4746" t="s">
        <v>12119</v>
      </c>
      <c r="J4746" t="s">
        <v>6357</v>
      </c>
      <c r="K4746" t="s">
        <v>6358</v>
      </c>
      <c r="L4746" t="s">
        <v>60</v>
      </c>
      <c r="M4746" t="s">
        <v>5999</v>
      </c>
      <c r="N4746" t="s">
        <v>5907</v>
      </c>
      <c r="O4746" t="s">
        <v>6359</v>
      </c>
      <c r="P4746" t="s">
        <v>41853</v>
      </c>
      <c r="Q4746" t="s">
        <v>41854</v>
      </c>
      <c r="R4746" t="str">
        <f t="shared" si="148"/>
        <v>奎文</v>
      </c>
      <c r="S4746" t="str">
        <f t="shared" si="149"/>
        <v>0109</v>
      </c>
    </row>
    <row r="4747" spans="1:19">
      <c r="A4747" t="s">
        <v>41855</v>
      </c>
      <c r="B4747" t="s">
        <v>41856</v>
      </c>
      <c r="C4747" t="s">
        <v>49</v>
      </c>
      <c r="D4747" t="s">
        <v>41857</v>
      </c>
      <c r="E4747" t="s">
        <v>40893</v>
      </c>
      <c r="F4747" t="s">
        <v>41858</v>
      </c>
      <c r="G4747" t="s">
        <v>41859</v>
      </c>
      <c r="H4747" t="s">
        <v>41860</v>
      </c>
      <c r="I4747" t="s">
        <v>12119</v>
      </c>
      <c r="J4747" t="s">
        <v>6496</v>
      </c>
      <c r="K4747" t="s">
        <v>6497</v>
      </c>
      <c r="L4747" t="s">
        <v>123</v>
      </c>
      <c r="M4747" t="s">
        <v>4932</v>
      </c>
      <c r="N4747" t="s">
        <v>5421</v>
      </c>
      <c r="O4747" t="s">
        <v>6498</v>
      </c>
      <c r="P4747" t="s">
        <v>41861</v>
      </c>
      <c r="Q4747" t="s">
        <v>41862</v>
      </c>
      <c r="R4747" t="str">
        <f t="shared" si="148"/>
        <v>诸城</v>
      </c>
      <c r="S4747" t="str">
        <f t="shared" si="149"/>
        <v>0109</v>
      </c>
    </row>
    <row r="4748" spans="1:19">
      <c r="A4748" t="s">
        <v>41863</v>
      </c>
      <c r="B4748" t="s">
        <v>41864</v>
      </c>
      <c r="C4748" t="s">
        <v>49</v>
      </c>
      <c r="D4748" t="s">
        <v>41865</v>
      </c>
      <c r="E4748" t="s">
        <v>40839</v>
      </c>
      <c r="F4748" t="s">
        <v>41866</v>
      </c>
      <c r="G4748" t="s">
        <v>41867</v>
      </c>
      <c r="H4748" t="s">
        <v>41868</v>
      </c>
      <c r="I4748" t="s">
        <v>4813</v>
      </c>
      <c r="J4748" t="s">
        <v>12549</v>
      </c>
      <c r="K4748" t="s">
        <v>12550</v>
      </c>
      <c r="L4748" t="s">
        <v>1136</v>
      </c>
      <c r="M4748" t="s">
        <v>5210</v>
      </c>
      <c r="N4748" t="s">
        <v>5273</v>
      </c>
      <c r="O4748" t="s">
        <v>12551</v>
      </c>
      <c r="P4748" t="s">
        <v>41869</v>
      </c>
      <c r="R4748" t="str">
        <f t="shared" si="148"/>
        <v>昌乐</v>
      </c>
      <c r="S4748" t="str">
        <f t="shared" si="149"/>
        <v>0109</v>
      </c>
    </row>
    <row r="4749" spans="1:19">
      <c r="A4749" t="s">
        <v>41870</v>
      </c>
      <c r="B4749" t="s">
        <v>41871</v>
      </c>
      <c r="C4749" t="s">
        <v>49</v>
      </c>
      <c r="D4749" t="s">
        <v>41872</v>
      </c>
      <c r="E4749" t="s">
        <v>40893</v>
      </c>
      <c r="F4749" t="s">
        <v>41873</v>
      </c>
      <c r="G4749" t="s">
        <v>41874</v>
      </c>
      <c r="H4749" t="s">
        <v>41875</v>
      </c>
      <c r="I4749" t="s">
        <v>12500</v>
      </c>
      <c r="J4749" t="s">
        <v>41876</v>
      </c>
      <c r="K4749" t="s">
        <v>41877</v>
      </c>
      <c r="L4749" t="s">
        <v>77</v>
      </c>
      <c r="M4749" t="s">
        <v>5733</v>
      </c>
      <c r="N4749" t="s">
        <v>5801</v>
      </c>
      <c r="O4749" t="s">
        <v>41878</v>
      </c>
      <c r="P4749" t="s">
        <v>41879</v>
      </c>
      <c r="R4749" t="str">
        <f t="shared" si="148"/>
        <v>临朐</v>
      </c>
      <c r="S4749" t="str">
        <f t="shared" si="149"/>
        <v>0109</v>
      </c>
    </row>
    <row r="4750" spans="1:19">
      <c r="A4750" t="s">
        <v>41880</v>
      </c>
      <c r="B4750" t="s">
        <v>41881</v>
      </c>
      <c r="C4750" t="s">
        <v>49</v>
      </c>
      <c r="D4750" t="s">
        <v>41882</v>
      </c>
      <c r="E4750" t="s">
        <v>41883</v>
      </c>
      <c r="F4750" t="s">
        <v>41884</v>
      </c>
      <c r="G4750" t="s">
        <v>41885</v>
      </c>
      <c r="H4750" t="s">
        <v>41886</v>
      </c>
      <c r="I4750" t="s">
        <v>4852</v>
      </c>
      <c r="J4750" t="s">
        <v>5597</v>
      </c>
      <c r="K4750" t="s">
        <v>5598</v>
      </c>
      <c r="L4750" t="s">
        <v>375</v>
      </c>
      <c r="M4750" t="s">
        <v>5599</v>
      </c>
      <c r="N4750" t="s">
        <v>4789</v>
      </c>
      <c r="O4750" t="s">
        <v>5600</v>
      </c>
      <c r="P4750" t="s">
        <v>41887</v>
      </c>
      <c r="Q4750" t="s">
        <v>41888</v>
      </c>
      <c r="R4750" t="str">
        <f t="shared" si="148"/>
        <v>昌邑</v>
      </c>
      <c r="S4750" t="str">
        <f t="shared" si="149"/>
        <v>0109</v>
      </c>
    </row>
    <row r="4751" spans="1:19">
      <c r="A4751" t="s">
        <v>41889</v>
      </c>
      <c r="B4751" t="s">
        <v>41890</v>
      </c>
      <c r="C4751" t="s">
        <v>49</v>
      </c>
      <c r="D4751" t="s">
        <v>41891</v>
      </c>
      <c r="E4751" t="s">
        <v>40893</v>
      </c>
      <c r="F4751" t="s">
        <v>41892</v>
      </c>
      <c r="G4751" t="s">
        <v>41893</v>
      </c>
      <c r="H4751" t="s">
        <v>41894</v>
      </c>
      <c r="I4751" t="s">
        <v>12757</v>
      </c>
      <c r="J4751" t="s">
        <v>6916</v>
      </c>
      <c r="K4751" t="s">
        <v>6917</v>
      </c>
      <c r="L4751" t="s">
        <v>148</v>
      </c>
      <c r="M4751" t="s">
        <v>6918</v>
      </c>
      <c r="N4751" t="s">
        <v>5699</v>
      </c>
      <c r="O4751" t="s">
        <v>6919</v>
      </c>
      <c r="P4751" t="s">
        <v>41895</v>
      </c>
      <c r="Q4751" t="s">
        <v>41896</v>
      </c>
      <c r="R4751" t="str">
        <f t="shared" si="148"/>
        <v>寒亭</v>
      </c>
      <c r="S4751" t="str">
        <f t="shared" si="149"/>
        <v>0109</v>
      </c>
    </row>
    <row r="4752" spans="1:19">
      <c r="A4752" t="s">
        <v>41897</v>
      </c>
      <c r="B4752" t="s">
        <v>41898</v>
      </c>
      <c r="C4752" t="s">
        <v>49</v>
      </c>
      <c r="D4752" t="s">
        <v>41899</v>
      </c>
      <c r="E4752" t="s">
        <v>40893</v>
      </c>
      <c r="F4752" t="s">
        <v>41900</v>
      </c>
      <c r="G4752" t="s">
        <v>41901</v>
      </c>
      <c r="H4752" t="s">
        <v>41902</v>
      </c>
      <c r="I4752" t="s">
        <v>12119</v>
      </c>
      <c r="J4752" t="s">
        <v>8680</v>
      </c>
      <c r="K4752" t="s">
        <v>8681</v>
      </c>
      <c r="L4752" t="s">
        <v>60</v>
      </c>
      <c r="M4752" t="s">
        <v>5999</v>
      </c>
      <c r="N4752" t="s">
        <v>5421</v>
      </c>
      <c r="O4752" t="s">
        <v>8682</v>
      </c>
      <c r="P4752" t="s">
        <v>41903</v>
      </c>
      <c r="Q4752" t="s">
        <v>41904</v>
      </c>
      <c r="R4752" t="str">
        <f t="shared" si="148"/>
        <v>奎文</v>
      </c>
      <c r="S4752" t="str">
        <f t="shared" si="149"/>
        <v>0109</v>
      </c>
    </row>
    <row r="4753" spans="1:19">
      <c r="A4753" t="s">
        <v>41905</v>
      </c>
      <c r="B4753" t="s">
        <v>41906</v>
      </c>
      <c r="C4753" t="s">
        <v>49</v>
      </c>
      <c r="D4753" t="s">
        <v>41907</v>
      </c>
      <c r="E4753" t="s">
        <v>40839</v>
      </c>
      <c r="F4753" t="s">
        <v>41908</v>
      </c>
      <c r="G4753" t="s">
        <v>41909</v>
      </c>
      <c r="H4753" t="s">
        <v>41910</v>
      </c>
      <c r="I4753" t="s">
        <v>5835</v>
      </c>
      <c r="J4753" t="s">
        <v>5636</v>
      </c>
      <c r="K4753" t="s">
        <v>5637</v>
      </c>
      <c r="L4753" t="s">
        <v>105</v>
      </c>
      <c r="M4753" t="s">
        <v>5638</v>
      </c>
      <c r="N4753" t="s">
        <v>5030</v>
      </c>
      <c r="O4753" t="s">
        <v>5639</v>
      </c>
      <c r="P4753" t="s">
        <v>41911</v>
      </c>
      <c r="R4753" t="str">
        <f t="shared" si="148"/>
        <v>寿光</v>
      </c>
      <c r="S4753" t="str">
        <f t="shared" si="149"/>
        <v>0109</v>
      </c>
    </row>
    <row r="4754" spans="1:19">
      <c r="A4754" t="s">
        <v>41912</v>
      </c>
      <c r="B4754" t="s">
        <v>41913</v>
      </c>
      <c r="C4754" t="s">
        <v>49</v>
      </c>
      <c r="D4754" t="s">
        <v>41914</v>
      </c>
      <c r="E4754" t="s">
        <v>40839</v>
      </c>
      <c r="F4754" t="s">
        <v>41915</v>
      </c>
      <c r="G4754" t="s">
        <v>41916</v>
      </c>
      <c r="H4754" t="s">
        <v>41917</v>
      </c>
      <c r="I4754" t="s">
        <v>4785</v>
      </c>
      <c r="J4754" t="s">
        <v>4956</v>
      </c>
      <c r="K4754" t="s">
        <v>4957</v>
      </c>
      <c r="L4754" t="s">
        <v>95</v>
      </c>
      <c r="M4754" t="s">
        <v>4958</v>
      </c>
      <c r="N4754" t="s">
        <v>4933</v>
      </c>
      <c r="O4754" t="s">
        <v>4960</v>
      </c>
      <c r="P4754" t="s">
        <v>41918</v>
      </c>
      <c r="Q4754" t="s">
        <v>41919</v>
      </c>
      <c r="R4754" t="str">
        <f t="shared" si="148"/>
        <v>安丘</v>
      </c>
      <c r="S4754" t="str">
        <f t="shared" si="149"/>
        <v>0109</v>
      </c>
    </row>
    <row r="4755" spans="1:19">
      <c r="A4755" t="s">
        <v>41920</v>
      </c>
      <c r="B4755" t="s">
        <v>41921</v>
      </c>
      <c r="C4755" t="s">
        <v>49</v>
      </c>
      <c r="D4755" t="s">
        <v>41922</v>
      </c>
      <c r="E4755" t="s">
        <v>40893</v>
      </c>
      <c r="F4755" t="s">
        <v>41923</v>
      </c>
      <c r="G4755" t="s">
        <v>41924</v>
      </c>
      <c r="H4755" t="s">
        <v>41925</v>
      </c>
      <c r="I4755" t="s">
        <v>12119</v>
      </c>
      <c r="J4755" t="s">
        <v>6792</v>
      </c>
      <c r="K4755" t="s">
        <v>6793</v>
      </c>
      <c r="L4755" t="s">
        <v>77</v>
      </c>
      <c r="M4755" t="s">
        <v>5295</v>
      </c>
      <c r="N4755" t="s">
        <v>5112</v>
      </c>
      <c r="O4755" t="s">
        <v>6795</v>
      </c>
      <c r="P4755" t="s">
        <v>41926</v>
      </c>
      <c r="Q4755" t="s">
        <v>41927</v>
      </c>
      <c r="R4755" t="str">
        <f t="shared" si="148"/>
        <v>临朐</v>
      </c>
      <c r="S4755" t="str">
        <f t="shared" si="149"/>
        <v>0109</v>
      </c>
    </row>
    <row r="4756" spans="1:19">
      <c r="A4756" t="s">
        <v>41928</v>
      </c>
      <c r="B4756" t="s">
        <v>41929</v>
      </c>
      <c r="C4756" t="s">
        <v>49</v>
      </c>
      <c r="D4756" t="s">
        <v>41930</v>
      </c>
      <c r="E4756" t="s">
        <v>41931</v>
      </c>
      <c r="F4756" t="s">
        <v>41932</v>
      </c>
      <c r="G4756" t="s">
        <v>41933</v>
      </c>
      <c r="H4756" t="s">
        <v>41934</v>
      </c>
      <c r="I4756" t="s">
        <v>41935</v>
      </c>
      <c r="J4756" t="s">
        <v>9246</v>
      </c>
      <c r="K4756" t="s">
        <v>9247</v>
      </c>
      <c r="L4756" t="s">
        <v>375</v>
      </c>
      <c r="M4756" t="s">
        <v>7334</v>
      </c>
      <c r="N4756" t="s">
        <v>5421</v>
      </c>
      <c r="O4756" t="s">
        <v>9248</v>
      </c>
      <c r="P4756" t="s">
        <v>41936</v>
      </c>
      <c r="R4756" t="str">
        <f t="shared" si="148"/>
        <v>昌邑</v>
      </c>
      <c r="S4756" t="str">
        <f t="shared" si="149"/>
        <v>0109</v>
      </c>
    </row>
    <row r="4757" spans="1:19">
      <c r="A4757" t="s">
        <v>41937</v>
      </c>
      <c r="B4757" t="s">
        <v>41938</v>
      </c>
      <c r="C4757" t="s">
        <v>49</v>
      </c>
      <c r="D4757" t="s">
        <v>41939</v>
      </c>
      <c r="E4757" t="s">
        <v>40839</v>
      </c>
      <c r="F4757" t="s">
        <v>41940</v>
      </c>
      <c r="G4757" t="s">
        <v>41941</v>
      </c>
      <c r="H4757" t="s">
        <v>41942</v>
      </c>
      <c r="I4757" t="s">
        <v>4852</v>
      </c>
      <c r="J4757" t="s">
        <v>15595</v>
      </c>
      <c r="K4757" t="s">
        <v>15596</v>
      </c>
      <c r="L4757" t="s">
        <v>50</v>
      </c>
      <c r="M4757" t="s">
        <v>5721</v>
      </c>
      <c r="N4757" t="s">
        <v>5069</v>
      </c>
      <c r="O4757" t="s">
        <v>15597</v>
      </c>
      <c r="P4757" t="s">
        <v>41943</v>
      </c>
      <c r="Q4757" t="s">
        <v>41944</v>
      </c>
      <c r="R4757" t="str">
        <f t="shared" si="148"/>
        <v>青州</v>
      </c>
      <c r="S4757" t="str">
        <f t="shared" si="149"/>
        <v>0109</v>
      </c>
    </row>
    <row r="4758" spans="1:19">
      <c r="A4758" t="s">
        <v>41945</v>
      </c>
      <c r="B4758" t="s">
        <v>41946</v>
      </c>
      <c r="C4758" t="s">
        <v>49</v>
      </c>
      <c r="D4758" t="s">
        <v>41947</v>
      </c>
      <c r="E4758" t="s">
        <v>41948</v>
      </c>
      <c r="F4758" t="s">
        <v>41949</v>
      </c>
      <c r="G4758" t="s">
        <v>41950</v>
      </c>
      <c r="H4758" t="s">
        <v>41951</v>
      </c>
      <c r="I4758" t="s">
        <v>12119</v>
      </c>
      <c r="J4758" t="s">
        <v>5597</v>
      </c>
      <c r="K4758" t="s">
        <v>5598</v>
      </c>
      <c r="L4758" t="s">
        <v>375</v>
      </c>
      <c r="M4758" t="s">
        <v>5599</v>
      </c>
      <c r="N4758" t="s">
        <v>4789</v>
      </c>
      <c r="O4758" t="s">
        <v>5600</v>
      </c>
      <c r="P4758" t="s">
        <v>41952</v>
      </c>
      <c r="Q4758" t="s">
        <v>41888</v>
      </c>
      <c r="R4758" t="str">
        <f t="shared" si="148"/>
        <v>昌邑</v>
      </c>
      <c r="S4758" t="str">
        <f t="shared" si="149"/>
        <v>0109</v>
      </c>
    </row>
    <row r="4759" spans="1:19">
      <c r="A4759" t="s">
        <v>41953</v>
      </c>
      <c r="B4759" t="s">
        <v>41954</v>
      </c>
      <c r="C4759" t="s">
        <v>49</v>
      </c>
      <c r="D4759" t="s">
        <v>41955</v>
      </c>
      <c r="E4759" t="s">
        <v>40865</v>
      </c>
      <c r="F4759" t="s">
        <v>41956</v>
      </c>
      <c r="G4759" t="s">
        <v>41957</v>
      </c>
      <c r="H4759" t="s">
        <v>41958</v>
      </c>
      <c r="I4759" t="s">
        <v>4852</v>
      </c>
      <c r="J4759" t="s">
        <v>5395</v>
      </c>
      <c r="K4759" t="s">
        <v>5396</v>
      </c>
      <c r="L4759" t="s">
        <v>60</v>
      </c>
      <c r="M4759" t="s">
        <v>4774</v>
      </c>
      <c r="O4759" t="s">
        <v>5397</v>
      </c>
      <c r="P4759" t="s">
        <v>41959</v>
      </c>
      <c r="R4759" t="str">
        <f t="shared" si="148"/>
        <v>奎文</v>
      </c>
      <c r="S4759" t="str">
        <f t="shared" si="149"/>
        <v>0109</v>
      </c>
    </row>
    <row r="4760" spans="1:19">
      <c r="A4760" t="s">
        <v>41960</v>
      </c>
      <c r="B4760" t="s">
        <v>41961</v>
      </c>
      <c r="C4760" t="s">
        <v>49</v>
      </c>
      <c r="D4760" t="s">
        <v>41962</v>
      </c>
      <c r="E4760" t="s">
        <v>40839</v>
      </c>
      <c r="F4760" t="s">
        <v>41963</v>
      </c>
      <c r="G4760" t="s">
        <v>41964</v>
      </c>
      <c r="H4760" t="s">
        <v>41965</v>
      </c>
      <c r="I4760" t="s">
        <v>4813</v>
      </c>
      <c r="J4760" t="s">
        <v>4916</v>
      </c>
      <c r="K4760" t="s">
        <v>4917</v>
      </c>
      <c r="L4760" t="s">
        <v>114</v>
      </c>
      <c r="M4760" t="s">
        <v>4918</v>
      </c>
      <c r="N4760" t="s">
        <v>4919</v>
      </c>
      <c r="O4760" t="s">
        <v>4920</v>
      </c>
      <c r="P4760" t="s">
        <v>41966</v>
      </c>
      <c r="R4760" t="str">
        <f t="shared" si="148"/>
        <v>高密</v>
      </c>
      <c r="S4760" t="str">
        <f t="shared" si="149"/>
        <v>0109</v>
      </c>
    </row>
    <row r="4761" spans="1:19">
      <c r="A4761" t="s">
        <v>41967</v>
      </c>
      <c r="B4761" t="s">
        <v>41968</v>
      </c>
      <c r="C4761" t="s">
        <v>49</v>
      </c>
      <c r="D4761" t="s">
        <v>41969</v>
      </c>
      <c r="E4761" t="s">
        <v>40839</v>
      </c>
      <c r="F4761" t="s">
        <v>41970</v>
      </c>
      <c r="G4761" t="s">
        <v>41971</v>
      </c>
      <c r="H4761" t="s">
        <v>41972</v>
      </c>
      <c r="I4761" t="s">
        <v>4852</v>
      </c>
      <c r="J4761" t="s">
        <v>7666</v>
      </c>
      <c r="K4761" t="s">
        <v>7667</v>
      </c>
      <c r="L4761" t="s">
        <v>148</v>
      </c>
      <c r="M4761" t="s">
        <v>6713</v>
      </c>
      <c r="N4761" t="s">
        <v>4881</v>
      </c>
      <c r="O4761" t="s">
        <v>7668</v>
      </c>
      <c r="P4761" t="s">
        <v>41973</v>
      </c>
      <c r="Q4761" t="s">
        <v>41974</v>
      </c>
      <c r="R4761" t="str">
        <f t="shared" si="148"/>
        <v>寒亭</v>
      </c>
      <c r="S4761" t="str">
        <f t="shared" si="149"/>
        <v>0109</v>
      </c>
    </row>
    <row r="4762" spans="1:19">
      <c r="A4762" t="s">
        <v>41975</v>
      </c>
      <c r="B4762" t="s">
        <v>41976</v>
      </c>
      <c r="C4762" t="s">
        <v>49</v>
      </c>
      <c r="D4762" t="s">
        <v>41977</v>
      </c>
      <c r="E4762" t="s">
        <v>40901</v>
      </c>
      <c r="F4762" t="s">
        <v>41978</v>
      </c>
      <c r="G4762" t="s">
        <v>41979</v>
      </c>
      <c r="H4762" t="s">
        <v>41980</v>
      </c>
      <c r="I4762" t="s">
        <v>4828</v>
      </c>
      <c r="J4762" t="s">
        <v>5852</v>
      </c>
      <c r="K4762" t="s">
        <v>5853</v>
      </c>
      <c r="L4762" t="s">
        <v>123</v>
      </c>
      <c r="M4762" t="s">
        <v>5854</v>
      </c>
      <c r="N4762" t="s">
        <v>4892</v>
      </c>
      <c r="O4762" t="s">
        <v>5855</v>
      </c>
      <c r="P4762" t="s">
        <v>41981</v>
      </c>
      <c r="R4762" t="str">
        <f t="shared" si="148"/>
        <v>诸城</v>
      </c>
      <c r="S4762" t="str">
        <f t="shared" si="149"/>
        <v>0109</v>
      </c>
    </row>
    <row r="4763" spans="1:19">
      <c r="A4763" t="s">
        <v>41982</v>
      </c>
      <c r="B4763" t="s">
        <v>41983</v>
      </c>
      <c r="C4763" t="s">
        <v>49</v>
      </c>
      <c r="D4763" t="s">
        <v>41984</v>
      </c>
      <c r="E4763" t="s">
        <v>40865</v>
      </c>
      <c r="F4763" t="s">
        <v>41985</v>
      </c>
      <c r="G4763" t="s">
        <v>41986</v>
      </c>
      <c r="H4763" t="s">
        <v>41987</v>
      </c>
      <c r="I4763" t="s">
        <v>12119</v>
      </c>
      <c r="J4763" t="s">
        <v>9154</v>
      </c>
      <c r="K4763" t="s">
        <v>9155</v>
      </c>
      <c r="L4763" t="s">
        <v>60</v>
      </c>
      <c r="M4763" t="s">
        <v>4774</v>
      </c>
      <c r="O4763" t="s">
        <v>9156</v>
      </c>
      <c r="P4763" t="s">
        <v>41988</v>
      </c>
      <c r="R4763" t="str">
        <f t="shared" si="148"/>
        <v>奎文</v>
      </c>
      <c r="S4763" t="str">
        <f t="shared" si="149"/>
        <v>0109</v>
      </c>
    </row>
    <row r="4764" spans="1:19">
      <c r="A4764" t="s">
        <v>41989</v>
      </c>
      <c r="B4764" t="s">
        <v>41990</v>
      </c>
      <c r="C4764" t="s">
        <v>49</v>
      </c>
      <c r="D4764" t="s">
        <v>41991</v>
      </c>
      <c r="E4764" t="s">
        <v>40839</v>
      </c>
      <c r="F4764" t="s">
        <v>41992</v>
      </c>
      <c r="G4764" t="s">
        <v>41993</v>
      </c>
      <c r="H4764" t="s">
        <v>41994</v>
      </c>
      <c r="I4764" t="s">
        <v>4852</v>
      </c>
      <c r="J4764" t="s">
        <v>7502</v>
      </c>
      <c r="K4764" t="s">
        <v>7503</v>
      </c>
      <c r="L4764" t="s">
        <v>237</v>
      </c>
      <c r="M4764" t="s">
        <v>4971</v>
      </c>
      <c r="N4764" t="s">
        <v>4845</v>
      </c>
      <c r="O4764" t="s">
        <v>7505</v>
      </c>
      <c r="Q4764" t="s">
        <v>41995</v>
      </c>
      <c r="R4764" t="str">
        <f t="shared" si="148"/>
        <v>潍城</v>
      </c>
      <c r="S4764" t="str">
        <f t="shared" si="149"/>
        <v>0109</v>
      </c>
    </row>
    <row r="4765" spans="1:19">
      <c r="A4765" t="s">
        <v>41996</v>
      </c>
      <c r="B4765" t="s">
        <v>41997</v>
      </c>
      <c r="C4765" t="s">
        <v>49</v>
      </c>
      <c r="D4765" t="s">
        <v>41998</v>
      </c>
      <c r="E4765" t="s">
        <v>41999</v>
      </c>
      <c r="F4765" t="s">
        <v>42000</v>
      </c>
      <c r="G4765" t="s">
        <v>42001</v>
      </c>
      <c r="H4765" t="s">
        <v>42002</v>
      </c>
      <c r="I4765" t="s">
        <v>4841</v>
      </c>
      <c r="J4765" t="s">
        <v>10771</v>
      </c>
      <c r="K4765" t="s">
        <v>10772</v>
      </c>
      <c r="L4765" t="s">
        <v>60</v>
      </c>
      <c r="M4765" t="s">
        <v>5420</v>
      </c>
      <c r="N4765" t="s">
        <v>6530</v>
      </c>
      <c r="O4765" t="s">
        <v>10773</v>
      </c>
      <c r="P4765" t="s">
        <v>42003</v>
      </c>
      <c r="R4765" t="str">
        <f t="shared" si="148"/>
        <v>奎文</v>
      </c>
      <c r="S4765" t="str">
        <f t="shared" si="149"/>
        <v>0109</v>
      </c>
    </row>
    <row r="4766" spans="1:19">
      <c r="A4766" t="s">
        <v>42004</v>
      </c>
      <c r="B4766" t="s">
        <v>42005</v>
      </c>
      <c r="C4766" t="s">
        <v>49</v>
      </c>
      <c r="D4766" t="s">
        <v>42006</v>
      </c>
      <c r="E4766" t="s">
        <v>42007</v>
      </c>
      <c r="F4766" t="s">
        <v>42008</v>
      </c>
      <c r="G4766" t="s">
        <v>42009</v>
      </c>
      <c r="H4766" t="s">
        <v>42010</v>
      </c>
      <c r="I4766" t="s">
        <v>12119</v>
      </c>
      <c r="J4766" t="s">
        <v>8354</v>
      </c>
      <c r="K4766" t="s">
        <v>8355</v>
      </c>
      <c r="L4766" t="s">
        <v>95</v>
      </c>
      <c r="M4766" t="s">
        <v>5649</v>
      </c>
      <c r="N4766" t="s">
        <v>5112</v>
      </c>
      <c r="O4766" t="s">
        <v>8356</v>
      </c>
      <c r="P4766" t="s">
        <v>42011</v>
      </c>
      <c r="R4766" t="str">
        <f t="shared" si="148"/>
        <v>安丘</v>
      </c>
      <c r="S4766" t="str">
        <f t="shared" si="149"/>
        <v>0109</v>
      </c>
    </row>
    <row r="4767" spans="1:19">
      <c r="A4767" t="s">
        <v>42012</v>
      </c>
      <c r="B4767" t="s">
        <v>42013</v>
      </c>
      <c r="C4767" t="s">
        <v>49</v>
      </c>
      <c r="D4767" t="s">
        <v>42014</v>
      </c>
      <c r="E4767" t="s">
        <v>40865</v>
      </c>
      <c r="F4767" t="s">
        <v>42015</v>
      </c>
      <c r="G4767" t="s">
        <v>42016</v>
      </c>
      <c r="H4767" t="s">
        <v>42017</v>
      </c>
      <c r="I4767" t="s">
        <v>12119</v>
      </c>
      <c r="J4767" t="s">
        <v>5823</v>
      </c>
      <c r="K4767" t="s">
        <v>5824</v>
      </c>
      <c r="L4767" t="s">
        <v>123</v>
      </c>
      <c r="M4767" t="s">
        <v>5825</v>
      </c>
      <c r="O4767" t="s">
        <v>5826</v>
      </c>
      <c r="P4767" t="s">
        <v>42018</v>
      </c>
      <c r="R4767" t="str">
        <f t="shared" si="148"/>
        <v>诸城</v>
      </c>
      <c r="S4767" t="str">
        <f t="shared" si="149"/>
        <v>0109</v>
      </c>
    </row>
    <row r="4768" spans="1:19">
      <c r="A4768" t="s">
        <v>42019</v>
      </c>
      <c r="B4768" t="s">
        <v>42020</v>
      </c>
      <c r="C4768" t="s">
        <v>49</v>
      </c>
      <c r="D4768" t="s">
        <v>42021</v>
      </c>
      <c r="E4768" t="s">
        <v>40839</v>
      </c>
      <c r="F4768" t="s">
        <v>42022</v>
      </c>
      <c r="G4768" t="s">
        <v>42023</v>
      </c>
      <c r="H4768" t="s">
        <v>42024</v>
      </c>
      <c r="I4768" t="s">
        <v>4813</v>
      </c>
      <c r="J4768" t="s">
        <v>6631</v>
      </c>
      <c r="K4768" t="s">
        <v>6632</v>
      </c>
      <c r="L4768" t="s">
        <v>105</v>
      </c>
      <c r="M4768" t="s">
        <v>6055</v>
      </c>
      <c r="N4768" t="s">
        <v>5112</v>
      </c>
      <c r="O4768" t="s">
        <v>6633</v>
      </c>
      <c r="P4768" t="s">
        <v>42025</v>
      </c>
      <c r="Q4768" t="s">
        <v>42026</v>
      </c>
      <c r="R4768" t="str">
        <f t="shared" si="148"/>
        <v>寿光</v>
      </c>
      <c r="S4768" t="str">
        <f t="shared" si="149"/>
        <v>0109</v>
      </c>
    </row>
    <row r="4769" spans="1:19">
      <c r="A4769" t="s">
        <v>42027</v>
      </c>
      <c r="B4769" t="s">
        <v>42028</v>
      </c>
      <c r="C4769" t="s">
        <v>49</v>
      </c>
      <c r="D4769" t="s">
        <v>42029</v>
      </c>
      <c r="E4769" t="s">
        <v>40839</v>
      </c>
      <c r="F4769" t="s">
        <v>42030</v>
      </c>
      <c r="G4769" t="s">
        <v>42031</v>
      </c>
      <c r="H4769" t="s">
        <v>42032</v>
      </c>
      <c r="I4769" t="s">
        <v>5184</v>
      </c>
      <c r="J4769" t="s">
        <v>7888</v>
      </c>
      <c r="K4769" t="s">
        <v>7889</v>
      </c>
      <c r="L4769" t="s">
        <v>50</v>
      </c>
      <c r="M4769" t="s">
        <v>5016</v>
      </c>
      <c r="N4769" t="s">
        <v>5487</v>
      </c>
      <c r="O4769" t="s">
        <v>7891</v>
      </c>
      <c r="P4769" t="s">
        <v>42033</v>
      </c>
      <c r="Q4769" t="s">
        <v>42034</v>
      </c>
      <c r="R4769" t="str">
        <f t="shared" si="148"/>
        <v>青州</v>
      </c>
      <c r="S4769" t="str">
        <f t="shared" si="149"/>
        <v>0109</v>
      </c>
    </row>
    <row r="4770" spans="1:19">
      <c r="A4770" t="s">
        <v>42035</v>
      </c>
      <c r="B4770" t="s">
        <v>42036</v>
      </c>
      <c r="C4770" t="s">
        <v>49</v>
      </c>
      <c r="D4770" t="s">
        <v>42037</v>
      </c>
      <c r="E4770" t="s">
        <v>40839</v>
      </c>
      <c r="F4770" t="s">
        <v>42038</v>
      </c>
      <c r="G4770" t="s">
        <v>42039</v>
      </c>
      <c r="H4770" t="s">
        <v>42040</v>
      </c>
      <c r="I4770" t="s">
        <v>4955</v>
      </c>
      <c r="J4770" t="s">
        <v>11410</v>
      </c>
      <c r="K4770" t="s">
        <v>11411</v>
      </c>
      <c r="L4770" t="s">
        <v>105</v>
      </c>
      <c r="M4770" t="s">
        <v>5176</v>
      </c>
      <c r="N4770" t="s">
        <v>4832</v>
      </c>
      <c r="O4770" t="s">
        <v>11412</v>
      </c>
      <c r="P4770" t="s">
        <v>42041</v>
      </c>
      <c r="Q4770" t="s">
        <v>42042</v>
      </c>
      <c r="R4770" t="str">
        <f t="shared" si="148"/>
        <v>寿光</v>
      </c>
      <c r="S4770" t="str">
        <f t="shared" si="149"/>
        <v>0109</v>
      </c>
    </row>
    <row r="4771" spans="1:19">
      <c r="A4771" t="s">
        <v>42043</v>
      </c>
      <c r="B4771" t="s">
        <v>42044</v>
      </c>
      <c r="C4771" t="s">
        <v>49</v>
      </c>
      <c r="D4771" t="s">
        <v>42045</v>
      </c>
      <c r="E4771" t="s">
        <v>42007</v>
      </c>
      <c r="F4771" t="s">
        <v>42046</v>
      </c>
      <c r="G4771" t="s">
        <v>42047</v>
      </c>
      <c r="H4771" t="s">
        <v>42048</v>
      </c>
      <c r="I4771" t="s">
        <v>12119</v>
      </c>
      <c r="J4771" t="s">
        <v>4879</v>
      </c>
      <c r="K4771" t="s">
        <v>4880</v>
      </c>
      <c r="L4771" t="s">
        <v>237</v>
      </c>
      <c r="M4771" t="s">
        <v>4868</v>
      </c>
      <c r="N4771" t="s">
        <v>4881</v>
      </c>
      <c r="O4771" t="s">
        <v>4882</v>
      </c>
      <c r="P4771" t="s">
        <v>42049</v>
      </c>
      <c r="R4771" t="str">
        <f t="shared" si="148"/>
        <v>潍城</v>
      </c>
      <c r="S4771" t="str">
        <f t="shared" si="149"/>
        <v>0109</v>
      </c>
    </row>
    <row r="4772" spans="1:19">
      <c r="A4772" t="s">
        <v>42050</v>
      </c>
      <c r="B4772" t="s">
        <v>42051</v>
      </c>
      <c r="C4772" t="s">
        <v>49</v>
      </c>
      <c r="D4772" t="s">
        <v>42052</v>
      </c>
      <c r="E4772" t="s">
        <v>40922</v>
      </c>
      <c r="F4772" t="s">
        <v>42053</v>
      </c>
      <c r="G4772" t="s">
        <v>42054</v>
      </c>
      <c r="H4772" t="s">
        <v>42055</v>
      </c>
      <c r="I4772" t="s">
        <v>12844</v>
      </c>
      <c r="J4772" t="s">
        <v>5109</v>
      </c>
      <c r="K4772" t="s">
        <v>5110</v>
      </c>
      <c r="L4772" t="s">
        <v>50</v>
      </c>
      <c r="M4772" t="s">
        <v>5111</v>
      </c>
      <c r="N4772" t="s">
        <v>6601</v>
      </c>
      <c r="O4772" t="s">
        <v>5113</v>
      </c>
      <c r="P4772" t="s">
        <v>42056</v>
      </c>
      <c r="R4772" t="str">
        <f t="shared" si="148"/>
        <v>青州</v>
      </c>
      <c r="S4772" t="str">
        <f t="shared" si="149"/>
        <v>0109</v>
      </c>
    </row>
    <row r="4773" spans="1:19">
      <c r="A4773" t="s">
        <v>42057</v>
      </c>
      <c r="B4773" t="s">
        <v>42058</v>
      </c>
      <c r="C4773" t="s">
        <v>49</v>
      </c>
      <c r="D4773" t="s">
        <v>42059</v>
      </c>
      <c r="E4773" t="s">
        <v>42060</v>
      </c>
      <c r="F4773" t="s">
        <v>42061</v>
      </c>
      <c r="G4773" t="s">
        <v>42062</v>
      </c>
      <c r="H4773" t="s">
        <v>42063</v>
      </c>
      <c r="I4773" t="s">
        <v>4785</v>
      </c>
      <c r="J4773" t="s">
        <v>12570</v>
      </c>
      <c r="K4773" t="s">
        <v>12571</v>
      </c>
      <c r="L4773" t="s">
        <v>105</v>
      </c>
      <c r="M4773" t="s">
        <v>5376</v>
      </c>
      <c r="O4773" t="s">
        <v>12572</v>
      </c>
      <c r="P4773" t="s">
        <v>42064</v>
      </c>
      <c r="R4773" t="str">
        <f t="shared" si="148"/>
        <v>寿光</v>
      </c>
      <c r="S4773" t="str">
        <f t="shared" si="149"/>
        <v>0109</v>
      </c>
    </row>
    <row r="4774" spans="1:19">
      <c r="A4774" t="s">
        <v>42065</v>
      </c>
      <c r="B4774" t="s">
        <v>42066</v>
      </c>
      <c r="C4774" t="s">
        <v>49</v>
      </c>
      <c r="D4774" t="s">
        <v>42067</v>
      </c>
      <c r="E4774" t="s">
        <v>40865</v>
      </c>
      <c r="F4774" t="s">
        <v>42068</v>
      </c>
      <c r="G4774" t="s">
        <v>42069</v>
      </c>
      <c r="H4774" t="s">
        <v>42070</v>
      </c>
      <c r="I4774" t="s">
        <v>4813</v>
      </c>
      <c r="J4774" t="s">
        <v>25223</v>
      </c>
      <c r="K4774" t="s">
        <v>25224</v>
      </c>
      <c r="L4774" t="s">
        <v>95</v>
      </c>
      <c r="M4774" t="s">
        <v>4958</v>
      </c>
      <c r="O4774" t="s">
        <v>25225</v>
      </c>
      <c r="P4774" t="s">
        <v>42071</v>
      </c>
      <c r="Q4774" t="s">
        <v>42072</v>
      </c>
      <c r="R4774" t="str">
        <f t="shared" si="148"/>
        <v>安丘</v>
      </c>
      <c r="S4774" t="str">
        <f t="shared" si="149"/>
        <v>0109</v>
      </c>
    </row>
    <row r="4775" spans="1:19">
      <c r="A4775" t="s">
        <v>42073</v>
      </c>
      <c r="B4775" t="s">
        <v>42074</v>
      </c>
      <c r="C4775" t="s">
        <v>49</v>
      </c>
      <c r="D4775" t="s">
        <v>42075</v>
      </c>
      <c r="E4775" t="s">
        <v>40839</v>
      </c>
      <c r="F4775" t="s">
        <v>42076</v>
      </c>
      <c r="G4775" t="s">
        <v>42077</v>
      </c>
      <c r="H4775" t="s">
        <v>42078</v>
      </c>
      <c r="I4775" t="s">
        <v>5835</v>
      </c>
      <c r="J4775" t="s">
        <v>24148</v>
      </c>
      <c r="K4775" t="s">
        <v>24149</v>
      </c>
      <c r="L4775" t="s">
        <v>123</v>
      </c>
      <c r="M4775" t="s">
        <v>6022</v>
      </c>
      <c r="N4775" t="s">
        <v>4933</v>
      </c>
      <c r="O4775" t="s">
        <v>24150</v>
      </c>
      <c r="P4775" t="s">
        <v>42079</v>
      </c>
      <c r="R4775" t="str">
        <f t="shared" si="148"/>
        <v>诸城</v>
      </c>
      <c r="S4775" t="str">
        <f t="shared" si="149"/>
        <v>0109</v>
      </c>
    </row>
    <row r="4776" spans="1:19">
      <c r="A4776" t="s">
        <v>42080</v>
      </c>
      <c r="B4776" t="s">
        <v>42081</v>
      </c>
      <c r="C4776" t="s">
        <v>49</v>
      </c>
      <c r="D4776" t="s">
        <v>42082</v>
      </c>
      <c r="E4776" t="s">
        <v>41732</v>
      </c>
      <c r="F4776" t="s">
        <v>42083</v>
      </c>
      <c r="G4776" t="s">
        <v>42084</v>
      </c>
      <c r="H4776" t="s">
        <v>42085</v>
      </c>
      <c r="I4776" t="s">
        <v>5407</v>
      </c>
      <c r="J4776" t="s">
        <v>5636</v>
      </c>
      <c r="K4776" t="s">
        <v>5637</v>
      </c>
      <c r="L4776" t="s">
        <v>105</v>
      </c>
      <c r="M4776" t="s">
        <v>5638</v>
      </c>
      <c r="N4776" t="s">
        <v>5030</v>
      </c>
      <c r="O4776" t="s">
        <v>5639</v>
      </c>
      <c r="P4776" t="s">
        <v>42086</v>
      </c>
      <c r="Q4776" t="s">
        <v>42087</v>
      </c>
      <c r="R4776" t="str">
        <f t="shared" si="148"/>
        <v>寿光</v>
      </c>
      <c r="S4776" t="str">
        <f t="shared" si="149"/>
        <v>0109</v>
      </c>
    </row>
    <row r="4777" spans="1:19">
      <c r="A4777" t="s">
        <v>42088</v>
      </c>
      <c r="B4777" t="s">
        <v>42089</v>
      </c>
      <c r="C4777" t="s">
        <v>49</v>
      </c>
      <c r="D4777" t="s">
        <v>42090</v>
      </c>
      <c r="E4777" t="s">
        <v>42091</v>
      </c>
      <c r="F4777" t="s">
        <v>42092</v>
      </c>
      <c r="G4777" t="s">
        <v>42093</v>
      </c>
      <c r="H4777" t="s">
        <v>42094</v>
      </c>
      <c r="I4777" t="s">
        <v>4841</v>
      </c>
      <c r="J4777" t="s">
        <v>33095</v>
      </c>
      <c r="K4777" t="s">
        <v>33096</v>
      </c>
      <c r="L4777" t="s">
        <v>50</v>
      </c>
      <c r="M4777" t="s">
        <v>6207</v>
      </c>
      <c r="N4777" t="s">
        <v>5487</v>
      </c>
      <c r="O4777" t="s">
        <v>33097</v>
      </c>
      <c r="P4777" t="s">
        <v>42095</v>
      </c>
      <c r="Q4777" t="s">
        <v>42096</v>
      </c>
      <c r="R4777" t="str">
        <f t="shared" si="148"/>
        <v>青州</v>
      </c>
      <c r="S4777" t="str">
        <f t="shared" si="149"/>
        <v>0109</v>
      </c>
    </row>
    <row r="4778" spans="1:19">
      <c r="A4778" t="s">
        <v>42097</v>
      </c>
      <c r="B4778" t="s">
        <v>2229</v>
      </c>
      <c r="C4778" t="s">
        <v>49</v>
      </c>
      <c r="D4778" t="s">
        <v>42098</v>
      </c>
      <c r="E4778" t="s">
        <v>42007</v>
      </c>
      <c r="F4778" t="s">
        <v>42099</v>
      </c>
      <c r="G4778" t="s">
        <v>42100</v>
      </c>
      <c r="H4778" t="s">
        <v>42101</v>
      </c>
      <c r="I4778" t="s">
        <v>12119</v>
      </c>
      <c r="J4778" t="s">
        <v>6053</v>
      </c>
      <c r="K4778" t="s">
        <v>6054</v>
      </c>
      <c r="L4778" t="s">
        <v>105</v>
      </c>
      <c r="M4778" t="s">
        <v>6055</v>
      </c>
      <c r="N4778" t="s">
        <v>8593</v>
      </c>
      <c r="O4778" t="s">
        <v>6056</v>
      </c>
      <c r="P4778" t="s">
        <v>38663</v>
      </c>
      <c r="Q4778" t="s">
        <v>42102</v>
      </c>
      <c r="R4778" t="str">
        <f t="shared" si="148"/>
        <v>寿光</v>
      </c>
      <c r="S4778" t="str">
        <f t="shared" si="149"/>
        <v>0109</v>
      </c>
    </row>
    <row r="4779" spans="1:19">
      <c r="A4779" t="s">
        <v>42103</v>
      </c>
      <c r="B4779" t="s">
        <v>42104</v>
      </c>
      <c r="C4779" t="s">
        <v>49</v>
      </c>
      <c r="D4779" t="s">
        <v>42105</v>
      </c>
      <c r="E4779" t="s">
        <v>40901</v>
      </c>
      <c r="F4779" t="s">
        <v>42106</v>
      </c>
      <c r="G4779" t="s">
        <v>42107</v>
      </c>
      <c r="H4779" t="s">
        <v>42108</v>
      </c>
      <c r="I4779" t="s">
        <v>4841</v>
      </c>
      <c r="J4779" t="s">
        <v>8915</v>
      </c>
      <c r="K4779" t="s">
        <v>8916</v>
      </c>
      <c r="L4779" t="s">
        <v>86</v>
      </c>
      <c r="M4779" t="s">
        <v>7679</v>
      </c>
      <c r="N4779" t="s">
        <v>10954</v>
      </c>
      <c r="O4779" t="s">
        <v>8917</v>
      </c>
      <c r="P4779" t="s">
        <v>42109</v>
      </c>
      <c r="R4779" t="str">
        <f t="shared" si="148"/>
        <v>坊子</v>
      </c>
      <c r="S4779" t="str">
        <f t="shared" si="149"/>
        <v>0109</v>
      </c>
    </row>
    <row r="4780" spans="1:19">
      <c r="A4780" t="s">
        <v>42110</v>
      </c>
      <c r="B4780" t="s">
        <v>42111</v>
      </c>
      <c r="C4780" t="s">
        <v>49</v>
      </c>
      <c r="D4780" t="s">
        <v>42112</v>
      </c>
      <c r="E4780" t="s">
        <v>42113</v>
      </c>
      <c r="F4780" t="s">
        <v>42114</v>
      </c>
      <c r="G4780" t="s">
        <v>42115</v>
      </c>
      <c r="H4780" t="s">
        <v>42116</v>
      </c>
      <c r="I4780" t="s">
        <v>5096</v>
      </c>
      <c r="J4780" t="s">
        <v>15595</v>
      </c>
      <c r="K4780" t="s">
        <v>15596</v>
      </c>
      <c r="L4780" t="s">
        <v>50</v>
      </c>
      <c r="M4780" t="s">
        <v>5721</v>
      </c>
      <c r="N4780" t="s">
        <v>5069</v>
      </c>
      <c r="O4780" t="s">
        <v>15597</v>
      </c>
      <c r="P4780" t="s">
        <v>42117</v>
      </c>
      <c r="Q4780" t="s">
        <v>42118</v>
      </c>
      <c r="R4780" t="str">
        <f t="shared" si="148"/>
        <v>青州</v>
      </c>
      <c r="S4780" t="str">
        <f t="shared" si="149"/>
        <v>0109</v>
      </c>
    </row>
    <row r="4781" spans="1:19">
      <c r="A4781" t="s">
        <v>42119</v>
      </c>
      <c r="B4781" t="s">
        <v>42120</v>
      </c>
      <c r="C4781" t="s">
        <v>49</v>
      </c>
      <c r="D4781" t="s">
        <v>42121</v>
      </c>
      <c r="E4781" t="s">
        <v>42091</v>
      </c>
      <c r="F4781" t="s">
        <v>42122</v>
      </c>
      <c r="G4781" t="s">
        <v>42123</v>
      </c>
      <c r="H4781" t="s">
        <v>42124</v>
      </c>
      <c r="I4781" t="s">
        <v>4785</v>
      </c>
      <c r="J4781" t="s">
        <v>8163</v>
      </c>
      <c r="K4781" t="s">
        <v>8164</v>
      </c>
      <c r="L4781" t="s">
        <v>77</v>
      </c>
      <c r="M4781" t="s">
        <v>4803</v>
      </c>
      <c r="N4781" t="s">
        <v>6243</v>
      </c>
      <c r="O4781" t="s">
        <v>8165</v>
      </c>
      <c r="P4781" t="s">
        <v>42125</v>
      </c>
      <c r="Q4781" t="s">
        <v>42126</v>
      </c>
      <c r="R4781" t="str">
        <f t="shared" si="148"/>
        <v>临朐</v>
      </c>
      <c r="S4781" t="str">
        <f t="shared" si="149"/>
        <v>0109</v>
      </c>
    </row>
    <row r="4782" spans="1:19">
      <c r="A4782" t="s">
        <v>42127</v>
      </c>
      <c r="B4782" t="s">
        <v>42128</v>
      </c>
      <c r="C4782" t="s">
        <v>49</v>
      </c>
      <c r="D4782" t="s">
        <v>42129</v>
      </c>
      <c r="E4782" t="s">
        <v>40839</v>
      </c>
      <c r="F4782" t="s">
        <v>42130</v>
      </c>
      <c r="G4782" t="s">
        <v>42131</v>
      </c>
      <c r="H4782" t="s">
        <v>42132</v>
      </c>
      <c r="I4782" t="s">
        <v>4955</v>
      </c>
      <c r="J4782" t="s">
        <v>6631</v>
      </c>
      <c r="K4782" t="s">
        <v>6632</v>
      </c>
      <c r="L4782" t="s">
        <v>105</v>
      </c>
      <c r="M4782" t="s">
        <v>6055</v>
      </c>
      <c r="N4782" t="s">
        <v>5960</v>
      </c>
      <c r="O4782" t="s">
        <v>6633</v>
      </c>
      <c r="P4782" t="s">
        <v>42133</v>
      </c>
      <c r="Q4782" t="s">
        <v>42134</v>
      </c>
      <c r="R4782" t="str">
        <f t="shared" si="148"/>
        <v>寿光</v>
      </c>
      <c r="S4782" t="str">
        <f t="shared" si="149"/>
        <v>0109</v>
      </c>
    </row>
    <row r="4783" spans="1:19">
      <c r="A4783" t="s">
        <v>42135</v>
      </c>
      <c r="B4783" t="s">
        <v>42136</v>
      </c>
      <c r="C4783" t="s">
        <v>49</v>
      </c>
      <c r="D4783" t="s">
        <v>42137</v>
      </c>
      <c r="E4783" t="s">
        <v>42138</v>
      </c>
      <c r="F4783" t="s">
        <v>42139</v>
      </c>
      <c r="G4783" t="s">
        <v>42140</v>
      </c>
      <c r="H4783" t="s">
        <v>42141</v>
      </c>
      <c r="I4783" t="s">
        <v>4852</v>
      </c>
      <c r="J4783" t="s">
        <v>14530</v>
      </c>
      <c r="K4783" t="s">
        <v>14531</v>
      </c>
      <c r="L4783" t="s">
        <v>148</v>
      </c>
      <c r="M4783" t="s">
        <v>6918</v>
      </c>
      <c r="N4783" t="s">
        <v>5801</v>
      </c>
      <c r="O4783" t="s">
        <v>14532</v>
      </c>
      <c r="P4783" t="s">
        <v>42142</v>
      </c>
      <c r="Q4783" t="s">
        <v>42143</v>
      </c>
      <c r="R4783" t="str">
        <f t="shared" si="148"/>
        <v>寒亭</v>
      </c>
      <c r="S4783" t="str">
        <f t="shared" si="149"/>
        <v>0109</v>
      </c>
    </row>
    <row r="4784" spans="1:19">
      <c r="A4784" t="s">
        <v>42144</v>
      </c>
      <c r="B4784" t="s">
        <v>42145</v>
      </c>
      <c r="C4784" t="s">
        <v>49</v>
      </c>
      <c r="D4784" t="s">
        <v>42146</v>
      </c>
      <c r="E4784" t="s">
        <v>40922</v>
      </c>
      <c r="F4784" t="s">
        <v>42147</v>
      </c>
      <c r="G4784" t="s">
        <v>42148</v>
      </c>
      <c r="H4784" t="s">
        <v>42149</v>
      </c>
      <c r="I4784" t="s">
        <v>12119</v>
      </c>
      <c r="J4784" t="s">
        <v>12559</v>
      </c>
      <c r="K4784" t="s">
        <v>12560</v>
      </c>
      <c r="L4784" t="s">
        <v>50</v>
      </c>
      <c r="M4784" t="s">
        <v>5721</v>
      </c>
      <c r="N4784" t="s">
        <v>4817</v>
      </c>
      <c r="O4784" t="s">
        <v>12561</v>
      </c>
      <c r="P4784" t="s">
        <v>42150</v>
      </c>
      <c r="Q4784" t="s">
        <v>42151</v>
      </c>
      <c r="R4784" t="str">
        <f t="shared" si="148"/>
        <v>青州</v>
      </c>
      <c r="S4784" t="str">
        <f t="shared" si="149"/>
        <v>0109</v>
      </c>
    </row>
    <row r="4785" spans="1:19">
      <c r="A4785" t="s">
        <v>42152</v>
      </c>
      <c r="B4785" t="s">
        <v>42153</v>
      </c>
      <c r="C4785" t="s">
        <v>49</v>
      </c>
      <c r="D4785" t="s">
        <v>42154</v>
      </c>
      <c r="E4785" t="s">
        <v>40839</v>
      </c>
      <c r="F4785" t="s">
        <v>42155</v>
      </c>
      <c r="G4785" t="s">
        <v>42156</v>
      </c>
      <c r="H4785" t="s">
        <v>42157</v>
      </c>
      <c r="I4785" t="s">
        <v>5052</v>
      </c>
      <c r="J4785" t="s">
        <v>9807</v>
      </c>
      <c r="K4785" t="s">
        <v>9808</v>
      </c>
      <c r="L4785" t="s">
        <v>95</v>
      </c>
      <c r="M4785" t="s">
        <v>4844</v>
      </c>
      <c r="N4785" t="s">
        <v>5907</v>
      </c>
      <c r="O4785" t="s">
        <v>9809</v>
      </c>
      <c r="P4785" t="s">
        <v>42158</v>
      </c>
      <c r="R4785" t="str">
        <f t="shared" si="148"/>
        <v>安丘</v>
      </c>
      <c r="S4785" t="str">
        <f t="shared" si="149"/>
        <v>0109</v>
      </c>
    </row>
    <row r="4786" spans="1:19">
      <c r="A4786" t="s">
        <v>42159</v>
      </c>
      <c r="B4786" t="s">
        <v>42160</v>
      </c>
      <c r="C4786" t="s">
        <v>49</v>
      </c>
      <c r="D4786" t="s">
        <v>42161</v>
      </c>
      <c r="E4786" t="s">
        <v>40922</v>
      </c>
      <c r="F4786" t="s">
        <v>42162</v>
      </c>
      <c r="G4786" t="s">
        <v>42163</v>
      </c>
      <c r="H4786" t="s">
        <v>42164</v>
      </c>
      <c r="I4786" t="s">
        <v>12119</v>
      </c>
      <c r="J4786" t="s">
        <v>11849</v>
      </c>
      <c r="K4786" t="s">
        <v>11850</v>
      </c>
      <c r="L4786" t="s">
        <v>95</v>
      </c>
      <c r="M4786" t="s">
        <v>5709</v>
      </c>
      <c r="N4786" t="s">
        <v>5801</v>
      </c>
      <c r="O4786" t="s">
        <v>11851</v>
      </c>
      <c r="P4786" t="s">
        <v>42165</v>
      </c>
      <c r="Q4786" t="s">
        <v>42166</v>
      </c>
      <c r="R4786" t="str">
        <f t="shared" si="148"/>
        <v>安丘</v>
      </c>
      <c r="S4786" t="str">
        <f t="shared" si="149"/>
        <v>0109</v>
      </c>
    </row>
    <row r="4787" spans="1:19">
      <c r="A4787" t="s">
        <v>42167</v>
      </c>
      <c r="B4787" t="s">
        <v>42168</v>
      </c>
      <c r="C4787" t="s">
        <v>49</v>
      </c>
      <c r="D4787" t="s">
        <v>42169</v>
      </c>
      <c r="E4787" t="s">
        <v>40839</v>
      </c>
      <c r="F4787" t="s">
        <v>42170</v>
      </c>
      <c r="G4787" t="s">
        <v>42171</v>
      </c>
      <c r="H4787" t="s">
        <v>42172</v>
      </c>
      <c r="I4787" t="s">
        <v>4852</v>
      </c>
      <c r="J4787" t="s">
        <v>11410</v>
      </c>
      <c r="K4787" t="s">
        <v>11411</v>
      </c>
      <c r="L4787" t="s">
        <v>105</v>
      </c>
      <c r="M4787" t="s">
        <v>5176</v>
      </c>
      <c r="N4787" t="s">
        <v>5487</v>
      </c>
      <c r="O4787" t="s">
        <v>11412</v>
      </c>
      <c r="P4787" t="s">
        <v>42173</v>
      </c>
      <c r="R4787" t="str">
        <f t="shared" si="148"/>
        <v>寿光</v>
      </c>
      <c r="S4787" t="str">
        <f t="shared" si="149"/>
        <v>0109</v>
      </c>
    </row>
    <row r="4788" spans="1:19">
      <c r="A4788" t="s">
        <v>42174</v>
      </c>
      <c r="B4788" t="s">
        <v>42175</v>
      </c>
      <c r="C4788" t="s">
        <v>49</v>
      </c>
      <c r="D4788" t="s">
        <v>42176</v>
      </c>
      <c r="E4788" t="s">
        <v>42177</v>
      </c>
      <c r="F4788" t="s">
        <v>42178</v>
      </c>
      <c r="G4788" t="s">
        <v>42179</v>
      </c>
      <c r="H4788" t="s">
        <v>42180</v>
      </c>
      <c r="I4788" t="s">
        <v>12119</v>
      </c>
      <c r="J4788" t="s">
        <v>8450</v>
      </c>
      <c r="K4788" t="s">
        <v>8451</v>
      </c>
      <c r="L4788" t="s">
        <v>60</v>
      </c>
      <c r="M4788" t="s">
        <v>5888</v>
      </c>
      <c r="N4788" t="s">
        <v>5421</v>
      </c>
      <c r="O4788" t="s">
        <v>8452</v>
      </c>
      <c r="Q4788" t="s">
        <v>42181</v>
      </c>
      <c r="R4788" t="str">
        <f t="shared" si="148"/>
        <v>奎文</v>
      </c>
      <c r="S4788" t="str">
        <f t="shared" si="149"/>
        <v>0109</v>
      </c>
    </row>
    <row r="4789" spans="1:19">
      <c r="A4789" t="s">
        <v>42182</v>
      </c>
      <c r="B4789" t="s">
        <v>42183</v>
      </c>
      <c r="C4789" t="s">
        <v>49</v>
      </c>
      <c r="D4789" t="s">
        <v>42184</v>
      </c>
      <c r="E4789" t="s">
        <v>41819</v>
      </c>
      <c r="F4789" t="s">
        <v>42185</v>
      </c>
      <c r="G4789" t="s">
        <v>42186</v>
      </c>
      <c r="H4789" t="s">
        <v>42187</v>
      </c>
      <c r="I4789" t="s">
        <v>4955</v>
      </c>
      <c r="J4789" t="s">
        <v>5155</v>
      </c>
      <c r="K4789" t="s">
        <v>5156</v>
      </c>
      <c r="L4789" t="s">
        <v>237</v>
      </c>
      <c r="M4789" t="s">
        <v>4971</v>
      </c>
      <c r="O4789" t="s">
        <v>5157</v>
      </c>
      <c r="P4789" t="s">
        <v>42188</v>
      </c>
      <c r="Q4789" t="s">
        <v>42189</v>
      </c>
      <c r="R4789" t="str">
        <f t="shared" si="148"/>
        <v>潍城</v>
      </c>
      <c r="S4789" t="str">
        <f t="shared" si="149"/>
        <v>0109</v>
      </c>
    </row>
    <row r="4790" spans="1:19">
      <c r="A4790" t="s">
        <v>2138</v>
      </c>
      <c r="B4790" t="s">
        <v>42190</v>
      </c>
      <c r="C4790" t="s">
        <v>49</v>
      </c>
      <c r="D4790" t="s">
        <v>42191</v>
      </c>
      <c r="E4790" t="s">
        <v>40893</v>
      </c>
      <c r="F4790" t="s">
        <v>42192</v>
      </c>
      <c r="G4790" t="s">
        <v>2136</v>
      </c>
      <c r="H4790" t="s">
        <v>42025</v>
      </c>
      <c r="I4790" t="s">
        <v>12119</v>
      </c>
      <c r="J4790" t="s">
        <v>8107</v>
      </c>
      <c r="K4790" t="s">
        <v>8108</v>
      </c>
      <c r="L4790" t="s">
        <v>237</v>
      </c>
      <c r="M4790" t="s">
        <v>5247</v>
      </c>
      <c r="N4790" t="s">
        <v>4789</v>
      </c>
      <c r="O4790" t="s">
        <v>8109</v>
      </c>
      <c r="P4790" t="s">
        <v>42193</v>
      </c>
      <c r="Q4790" t="s">
        <v>42194</v>
      </c>
      <c r="R4790" t="str">
        <f t="shared" si="148"/>
        <v>潍城</v>
      </c>
      <c r="S4790" t="str">
        <f t="shared" si="149"/>
        <v>0109</v>
      </c>
    </row>
    <row r="4791" spans="1:19">
      <c r="A4791" t="s">
        <v>42195</v>
      </c>
      <c r="B4791" t="s">
        <v>42196</v>
      </c>
      <c r="C4791" t="s">
        <v>49</v>
      </c>
      <c r="D4791" t="s">
        <v>42197</v>
      </c>
      <c r="E4791" t="s">
        <v>42198</v>
      </c>
      <c r="F4791" t="s">
        <v>42199</v>
      </c>
      <c r="G4791" t="s">
        <v>42200</v>
      </c>
      <c r="H4791" t="s">
        <v>42201</v>
      </c>
      <c r="I4791" t="s">
        <v>4852</v>
      </c>
      <c r="J4791" t="s">
        <v>5305</v>
      </c>
      <c r="K4791" t="s">
        <v>5306</v>
      </c>
      <c r="L4791" t="s">
        <v>60</v>
      </c>
      <c r="M4791" t="s">
        <v>4774</v>
      </c>
      <c r="N4791" t="s">
        <v>10228</v>
      </c>
      <c r="O4791" t="s">
        <v>5307</v>
      </c>
      <c r="P4791" t="s">
        <v>42202</v>
      </c>
      <c r="Q4791" t="s">
        <v>42203</v>
      </c>
      <c r="R4791" t="str">
        <f t="shared" si="148"/>
        <v>奎文</v>
      </c>
      <c r="S4791" t="str">
        <f t="shared" si="149"/>
        <v>0109</v>
      </c>
    </row>
    <row r="4792" spans="1:19">
      <c r="A4792" t="s">
        <v>42204</v>
      </c>
      <c r="B4792" t="s">
        <v>42205</v>
      </c>
      <c r="C4792" t="s">
        <v>49</v>
      </c>
      <c r="D4792" t="s">
        <v>42206</v>
      </c>
      <c r="E4792" t="s">
        <v>42207</v>
      </c>
      <c r="F4792" t="s">
        <v>42208</v>
      </c>
      <c r="G4792" t="s">
        <v>42209</v>
      </c>
      <c r="H4792" t="s">
        <v>42210</v>
      </c>
      <c r="I4792" t="s">
        <v>5407</v>
      </c>
      <c r="J4792" t="s">
        <v>6106</v>
      </c>
      <c r="K4792" t="s">
        <v>6107</v>
      </c>
      <c r="L4792" t="s">
        <v>123</v>
      </c>
      <c r="M4792" t="s">
        <v>4932</v>
      </c>
      <c r="N4792" t="s">
        <v>4892</v>
      </c>
      <c r="O4792" t="s">
        <v>6108</v>
      </c>
      <c r="P4792" t="s">
        <v>42211</v>
      </c>
      <c r="R4792" t="str">
        <f t="shared" si="148"/>
        <v>诸城</v>
      </c>
      <c r="S4792" t="str">
        <f t="shared" si="149"/>
        <v>0109</v>
      </c>
    </row>
    <row r="4793" spans="1:19">
      <c r="A4793" t="s">
        <v>42212</v>
      </c>
      <c r="B4793" t="s">
        <v>42213</v>
      </c>
      <c r="C4793" t="s">
        <v>49</v>
      </c>
      <c r="D4793" t="s">
        <v>42214</v>
      </c>
      <c r="E4793" t="s">
        <v>40839</v>
      </c>
      <c r="F4793" t="s">
        <v>42215</v>
      </c>
      <c r="G4793" t="s">
        <v>42216</v>
      </c>
      <c r="H4793" t="s">
        <v>42217</v>
      </c>
      <c r="I4793" t="s">
        <v>4813</v>
      </c>
      <c r="J4793" t="s">
        <v>8847</v>
      </c>
      <c r="K4793" t="s">
        <v>8848</v>
      </c>
      <c r="L4793" t="s">
        <v>60</v>
      </c>
      <c r="M4793" t="s">
        <v>5420</v>
      </c>
      <c r="N4793" t="s">
        <v>5005</v>
      </c>
      <c r="O4793" t="s">
        <v>8849</v>
      </c>
      <c r="P4793" t="s">
        <v>42218</v>
      </c>
      <c r="Q4793" t="s">
        <v>41651</v>
      </c>
      <c r="R4793" t="str">
        <f t="shared" si="148"/>
        <v>奎文</v>
      </c>
      <c r="S4793" t="str">
        <f t="shared" si="149"/>
        <v>0109</v>
      </c>
    </row>
    <row r="4794" spans="1:19">
      <c r="A4794" t="s">
        <v>42219</v>
      </c>
      <c r="B4794" t="s">
        <v>42220</v>
      </c>
      <c r="C4794" t="s">
        <v>49</v>
      </c>
      <c r="D4794" t="s">
        <v>42221</v>
      </c>
      <c r="E4794" t="s">
        <v>40893</v>
      </c>
      <c r="F4794" t="s">
        <v>42222</v>
      </c>
      <c r="G4794" t="s">
        <v>42223</v>
      </c>
      <c r="H4794" t="s">
        <v>42224</v>
      </c>
      <c r="I4794" t="s">
        <v>12757</v>
      </c>
      <c r="J4794" t="s">
        <v>37436</v>
      </c>
      <c r="K4794" t="s">
        <v>37437</v>
      </c>
      <c r="L4794" t="s">
        <v>123</v>
      </c>
      <c r="M4794" t="s">
        <v>14694</v>
      </c>
      <c r="N4794" t="s">
        <v>5017</v>
      </c>
      <c r="O4794" t="s">
        <v>37438</v>
      </c>
      <c r="P4794" t="s">
        <v>42225</v>
      </c>
      <c r="Q4794" t="s">
        <v>42226</v>
      </c>
      <c r="R4794" t="str">
        <f t="shared" si="148"/>
        <v>诸城</v>
      </c>
      <c r="S4794" t="str">
        <f t="shared" si="149"/>
        <v>0109</v>
      </c>
    </row>
    <row r="4795" spans="1:19">
      <c r="A4795" t="s">
        <v>42227</v>
      </c>
      <c r="B4795" t="s">
        <v>42228</v>
      </c>
      <c r="C4795" t="s">
        <v>49</v>
      </c>
      <c r="D4795" t="s">
        <v>42229</v>
      </c>
      <c r="E4795" t="s">
        <v>40901</v>
      </c>
      <c r="F4795" t="s">
        <v>42230</v>
      </c>
      <c r="G4795" t="s">
        <v>42231</v>
      </c>
      <c r="H4795" t="s">
        <v>42232</v>
      </c>
      <c r="I4795" t="s">
        <v>4852</v>
      </c>
      <c r="J4795" t="s">
        <v>7888</v>
      </c>
      <c r="K4795" t="s">
        <v>7889</v>
      </c>
      <c r="L4795" t="s">
        <v>50</v>
      </c>
      <c r="M4795" t="s">
        <v>5016</v>
      </c>
      <c r="N4795" t="s">
        <v>4845</v>
      </c>
      <c r="O4795" t="s">
        <v>7891</v>
      </c>
      <c r="P4795" t="s">
        <v>42233</v>
      </c>
      <c r="R4795" t="str">
        <f t="shared" si="148"/>
        <v>青州</v>
      </c>
      <c r="S4795" t="str">
        <f t="shared" si="149"/>
        <v>0109</v>
      </c>
    </row>
    <row r="4796" spans="1:19">
      <c r="A4796" t="s">
        <v>42234</v>
      </c>
      <c r="B4796" t="s">
        <v>42235</v>
      </c>
      <c r="C4796" t="s">
        <v>49</v>
      </c>
      <c r="D4796" t="s">
        <v>42236</v>
      </c>
      <c r="E4796" t="s">
        <v>40865</v>
      </c>
      <c r="F4796" t="s">
        <v>42237</v>
      </c>
      <c r="G4796" t="s">
        <v>42238</v>
      </c>
      <c r="H4796" t="s">
        <v>42239</v>
      </c>
      <c r="I4796" t="s">
        <v>5541</v>
      </c>
      <c r="J4796" t="s">
        <v>9472</v>
      </c>
      <c r="K4796" t="s">
        <v>9473</v>
      </c>
      <c r="L4796" t="s">
        <v>95</v>
      </c>
      <c r="M4796" t="s">
        <v>5757</v>
      </c>
      <c r="O4796" t="s">
        <v>9474</v>
      </c>
      <c r="P4796" t="s">
        <v>42240</v>
      </c>
      <c r="R4796" t="str">
        <f t="shared" si="148"/>
        <v>安丘</v>
      </c>
      <c r="S4796" t="str">
        <f t="shared" si="149"/>
        <v>0109</v>
      </c>
    </row>
    <row r="4797" spans="1:19">
      <c r="A4797" t="s">
        <v>42241</v>
      </c>
      <c r="B4797" t="s">
        <v>42242</v>
      </c>
      <c r="C4797" t="s">
        <v>49</v>
      </c>
      <c r="D4797" t="s">
        <v>42243</v>
      </c>
      <c r="E4797" t="s">
        <v>40865</v>
      </c>
      <c r="F4797" t="s">
        <v>42244</v>
      </c>
      <c r="G4797" t="s">
        <v>42245</v>
      </c>
      <c r="H4797" t="s">
        <v>42246</v>
      </c>
      <c r="I4797" t="s">
        <v>12757</v>
      </c>
      <c r="J4797" t="s">
        <v>18343</v>
      </c>
      <c r="K4797" t="s">
        <v>18344</v>
      </c>
      <c r="L4797" t="s">
        <v>123</v>
      </c>
      <c r="M4797" t="s">
        <v>18345</v>
      </c>
      <c r="O4797" t="s">
        <v>18346</v>
      </c>
      <c r="P4797" t="s">
        <v>42247</v>
      </c>
      <c r="R4797" t="str">
        <f t="shared" si="148"/>
        <v>诸城</v>
      </c>
      <c r="S4797" t="str">
        <f t="shared" si="149"/>
        <v>0109</v>
      </c>
    </row>
    <row r="4798" spans="1:19">
      <c r="A4798" t="s">
        <v>42248</v>
      </c>
      <c r="B4798" t="s">
        <v>42249</v>
      </c>
      <c r="C4798" t="s">
        <v>49</v>
      </c>
      <c r="D4798" t="s">
        <v>42250</v>
      </c>
      <c r="E4798" t="s">
        <v>40839</v>
      </c>
      <c r="F4798" t="s">
        <v>42251</v>
      </c>
      <c r="G4798" t="s">
        <v>42252</v>
      </c>
      <c r="H4798" t="s">
        <v>42253</v>
      </c>
      <c r="I4798" t="s">
        <v>5282</v>
      </c>
      <c r="J4798" t="s">
        <v>10316</v>
      </c>
      <c r="K4798" t="s">
        <v>10317</v>
      </c>
      <c r="L4798" t="s">
        <v>262</v>
      </c>
      <c r="M4798" t="s">
        <v>10318</v>
      </c>
      <c r="N4798" t="s">
        <v>5421</v>
      </c>
      <c r="O4798" t="s">
        <v>10319</v>
      </c>
      <c r="P4798" t="s">
        <v>42254</v>
      </c>
      <c r="R4798" t="str">
        <f t="shared" si="148"/>
        <v>寒亭</v>
      </c>
      <c r="S4798" t="str">
        <f t="shared" si="149"/>
        <v>0109</v>
      </c>
    </row>
    <row r="4799" spans="1:19">
      <c r="A4799" t="s">
        <v>42255</v>
      </c>
      <c r="B4799" t="s">
        <v>42256</v>
      </c>
      <c r="C4799" t="s">
        <v>49</v>
      </c>
      <c r="D4799" t="s">
        <v>42257</v>
      </c>
      <c r="E4799" t="s">
        <v>40839</v>
      </c>
      <c r="F4799" t="s">
        <v>37915</v>
      </c>
      <c r="G4799" t="s">
        <v>37916</v>
      </c>
      <c r="H4799" t="s">
        <v>42258</v>
      </c>
      <c r="I4799" t="s">
        <v>17769</v>
      </c>
      <c r="J4799" t="s">
        <v>5669</v>
      </c>
      <c r="K4799" t="s">
        <v>5670</v>
      </c>
      <c r="L4799" t="s">
        <v>60</v>
      </c>
      <c r="M4799" t="s">
        <v>5511</v>
      </c>
      <c r="N4799" t="s">
        <v>5960</v>
      </c>
      <c r="O4799" t="s">
        <v>5671</v>
      </c>
      <c r="P4799" t="s">
        <v>42259</v>
      </c>
      <c r="Q4799" t="s">
        <v>37919</v>
      </c>
      <c r="R4799" t="str">
        <f t="shared" si="148"/>
        <v>奎文</v>
      </c>
      <c r="S4799" t="str">
        <f t="shared" si="149"/>
        <v>0109</v>
      </c>
    </row>
    <row r="4800" spans="1:19">
      <c r="A4800" t="s">
        <v>42260</v>
      </c>
      <c r="B4800" t="s">
        <v>42261</v>
      </c>
      <c r="C4800" t="s">
        <v>49</v>
      </c>
      <c r="D4800" t="s">
        <v>42262</v>
      </c>
      <c r="E4800" t="s">
        <v>40839</v>
      </c>
      <c r="F4800" t="s">
        <v>42263</v>
      </c>
      <c r="G4800" t="s">
        <v>42264</v>
      </c>
      <c r="H4800" t="s">
        <v>42265</v>
      </c>
      <c r="I4800" t="s">
        <v>4813</v>
      </c>
      <c r="J4800" t="s">
        <v>11706</v>
      </c>
      <c r="K4800" t="s">
        <v>11707</v>
      </c>
      <c r="L4800" t="s">
        <v>105</v>
      </c>
      <c r="M4800" t="s">
        <v>5224</v>
      </c>
      <c r="N4800" t="s">
        <v>4817</v>
      </c>
      <c r="O4800" t="s">
        <v>11708</v>
      </c>
      <c r="P4800" t="s">
        <v>42266</v>
      </c>
      <c r="Q4800" t="s">
        <v>42267</v>
      </c>
      <c r="R4800" t="str">
        <f t="shared" si="148"/>
        <v>寿光</v>
      </c>
      <c r="S4800" t="str">
        <f t="shared" si="149"/>
        <v>0109</v>
      </c>
    </row>
    <row r="4801" spans="1:19">
      <c r="A4801" t="s">
        <v>42268</v>
      </c>
      <c r="B4801" t="s">
        <v>42269</v>
      </c>
      <c r="C4801" t="s">
        <v>49</v>
      </c>
      <c r="D4801" t="s">
        <v>42270</v>
      </c>
      <c r="E4801" t="s">
        <v>40839</v>
      </c>
      <c r="F4801" t="s">
        <v>42271</v>
      </c>
      <c r="G4801" t="s">
        <v>42272</v>
      </c>
      <c r="H4801" t="s">
        <v>42273</v>
      </c>
      <c r="I4801" t="s">
        <v>5327</v>
      </c>
      <c r="J4801" t="s">
        <v>8680</v>
      </c>
      <c r="K4801" t="s">
        <v>8681</v>
      </c>
      <c r="L4801" t="s">
        <v>60</v>
      </c>
      <c r="M4801" t="s">
        <v>5999</v>
      </c>
      <c r="N4801" t="s">
        <v>4881</v>
      </c>
      <c r="O4801" t="s">
        <v>8682</v>
      </c>
      <c r="P4801" t="s">
        <v>42274</v>
      </c>
      <c r="R4801" t="str">
        <f t="shared" ref="R4801:R4864" si="150">IF(OR(LEFT(L4801,2)="高新"),"奎文",IF(LEFT(L4801,2)="峡山","坊子",IF(LEFT(L4801,2)="滨海","寒亭",LEFT(L4801,2))))</f>
        <v>奎文</v>
      </c>
      <c r="S4801" t="str">
        <f t="shared" ref="S4801:S4864" si="151">TEXT(B4801,"mmdd")</f>
        <v>0109</v>
      </c>
    </row>
    <row r="4802" spans="1:19">
      <c r="A4802" t="s">
        <v>2178</v>
      </c>
      <c r="B4802" t="s">
        <v>2173</v>
      </c>
      <c r="C4802" t="s">
        <v>49</v>
      </c>
      <c r="D4802" t="s">
        <v>42275</v>
      </c>
      <c r="E4802" t="s">
        <v>40922</v>
      </c>
      <c r="F4802" t="s">
        <v>42276</v>
      </c>
      <c r="G4802" t="s">
        <v>2176</v>
      </c>
      <c r="I4802" t="s">
        <v>4955</v>
      </c>
      <c r="R4802" t="str">
        <f t="shared" si="150"/>
        <v/>
      </c>
      <c r="S4802" t="str">
        <f t="shared" si="151"/>
        <v>0109</v>
      </c>
    </row>
    <row r="4803" spans="1:19">
      <c r="A4803" t="s">
        <v>42277</v>
      </c>
      <c r="B4803" t="s">
        <v>42278</v>
      </c>
      <c r="C4803" t="s">
        <v>49</v>
      </c>
      <c r="D4803" t="s">
        <v>42279</v>
      </c>
      <c r="E4803" t="s">
        <v>40839</v>
      </c>
      <c r="F4803" t="s">
        <v>42280</v>
      </c>
      <c r="G4803" t="s">
        <v>42281</v>
      </c>
      <c r="H4803" t="s">
        <v>42282</v>
      </c>
      <c r="I4803" t="s">
        <v>4852</v>
      </c>
      <c r="J4803" t="s">
        <v>5647</v>
      </c>
      <c r="K4803" t="s">
        <v>5648</v>
      </c>
      <c r="L4803" t="s">
        <v>95</v>
      </c>
      <c r="M4803" t="s">
        <v>5649</v>
      </c>
      <c r="N4803" t="s">
        <v>5487</v>
      </c>
      <c r="O4803" t="s">
        <v>5650</v>
      </c>
      <c r="P4803" t="s">
        <v>42283</v>
      </c>
      <c r="Q4803" t="s">
        <v>42284</v>
      </c>
      <c r="R4803" t="str">
        <f t="shared" si="150"/>
        <v>安丘</v>
      </c>
      <c r="S4803" t="str">
        <f t="shared" si="151"/>
        <v>0109</v>
      </c>
    </row>
    <row r="4804" spans="1:19">
      <c r="A4804" t="s">
        <v>42285</v>
      </c>
      <c r="B4804" t="s">
        <v>40911</v>
      </c>
      <c r="C4804" t="s">
        <v>49</v>
      </c>
      <c r="D4804" t="s">
        <v>42286</v>
      </c>
      <c r="E4804" t="s">
        <v>42287</v>
      </c>
      <c r="F4804" t="s">
        <v>42288</v>
      </c>
      <c r="G4804" t="s">
        <v>42289</v>
      </c>
      <c r="H4804" t="s">
        <v>42290</v>
      </c>
      <c r="I4804" t="s">
        <v>5052</v>
      </c>
      <c r="J4804" t="s">
        <v>6904</v>
      </c>
      <c r="K4804" t="s">
        <v>6905</v>
      </c>
      <c r="L4804" t="s">
        <v>86</v>
      </c>
      <c r="M4804" t="s">
        <v>5919</v>
      </c>
      <c r="N4804" t="s">
        <v>5056</v>
      </c>
      <c r="O4804" t="s">
        <v>6906</v>
      </c>
      <c r="P4804" t="s">
        <v>42291</v>
      </c>
      <c r="Q4804" t="s">
        <v>42292</v>
      </c>
      <c r="R4804" t="str">
        <f t="shared" si="150"/>
        <v>坊子</v>
      </c>
      <c r="S4804" t="str">
        <f t="shared" si="151"/>
        <v>0109</v>
      </c>
    </row>
    <row r="4805" spans="1:19">
      <c r="A4805" t="s">
        <v>42293</v>
      </c>
      <c r="B4805" t="s">
        <v>42294</v>
      </c>
      <c r="C4805" t="s">
        <v>49</v>
      </c>
      <c r="D4805" t="s">
        <v>42295</v>
      </c>
      <c r="E4805" t="s">
        <v>40865</v>
      </c>
      <c r="F4805" t="s">
        <v>42296</v>
      </c>
      <c r="G4805" t="s">
        <v>42297</v>
      </c>
      <c r="I4805" t="s">
        <v>7872</v>
      </c>
      <c r="L4805" t="s">
        <v>375</v>
      </c>
      <c r="R4805" t="str">
        <f t="shared" si="150"/>
        <v>昌邑</v>
      </c>
      <c r="S4805" t="str">
        <f t="shared" si="151"/>
        <v>0109</v>
      </c>
    </row>
    <row r="4806" spans="1:19">
      <c r="A4806" t="s">
        <v>42298</v>
      </c>
      <c r="B4806" t="s">
        <v>42299</v>
      </c>
      <c r="C4806" t="s">
        <v>49</v>
      </c>
      <c r="D4806" t="s">
        <v>42300</v>
      </c>
      <c r="E4806" t="s">
        <v>40839</v>
      </c>
      <c r="F4806" t="s">
        <v>42301</v>
      </c>
      <c r="G4806" t="s">
        <v>42302</v>
      </c>
      <c r="H4806" t="s">
        <v>42303</v>
      </c>
      <c r="I4806" t="s">
        <v>4785</v>
      </c>
      <c r="J4806" t="s">
        <v>5484</v>
      </c>
      <c r="K4806" t="s">
        <v>5485</v>
      </c>
      <c r="L4806" t="s">
        <v>114</v>
      </c>
      <c r="M4806" t="s">
        <v>5486</v>
      </c>
      <c r="N4806" t="s">
        <v>5939</v>
      </c>
      <c r="O4806" t="s">
        <v>5488</v>
      </c>
      <c r="P4806" t="s">
        <v>42304</v>
      </c>
      <c r="Q4806" t="s">
        <v>42305</v>
      </c>
      <c r="R4806" t="str">
        <f t="shared" si="150"/>
        <v>高密</v>
      </c>
      <c r="S4806" t="str">
        <f t="shared" si="151"/>
        <v>0109</v>
      </c>
    </row>
    <row r="4807" spans="1:19">
      <c r="A4807" t="s">
        <v>42306</v>
      </c>
      <c r="B4807" t="s">
        <v>42307</v>
      </c>
      <c r="C4807" t="s">
        <v>49</v>
      </c>
      <c r="D4807" t="s">
        <v>42308</v>
      </c>
      <c r="E4807" t="s">
        <v>40839</v>
      </c>
      <c r="F4807" t="s">
        <v>42309</v>
      </c>
      <c r="G4807" t="s">
        <v>42310</v>
      </c>
      <c r="H4807" t="s">
        <v>42311</v>
      </c>
      <c r="I4807" t="s">
        <v>4785</v>
      </c>
      <c r="J4807" t="s">
        <v>10338</v>
      </c>
      <c r="K4807" t="s">
        <v>10339</v>
      </c>
      <c r="L4807" t="s">
        <v>237</v>
      </c>
      <c r="M4807" t="s">
        <v>5247</v>
      </c>
      <c r="N4807" t="s">
        <v>4869</v>
      </c>
      <c r="O4807" t="s">
        <v>10340</v>
      </c>
      <c r="P4807" t="s">
        <v>42312</v>
      </c>
      <c r="Q4807" t="s">
        <v>42313</v>
      </c>
      <c r="R4807" t="str">
        <f t="shared" si="150"/>
        <v>潍城</v>
      </c>
      <c r="S4807" t="str">
        <f t="shared" si="151"/>
        <v>0109</v>
      </c>
    </row>
    <row r="4808" spans="1:19">
      <c r="A4808" t="s">
        <v>42314</v>
      </c>
      <c r="B4808" t="s">
        <v>42315</v>
      </c>
      <c r="C4808" t="s">
        <v>49</v>
      </c>
      <c r="D4808" t="s">
        <v>42316</v>
      </c>
      <c r="E4808" t="s">
        <v>42317</v>
      </c>
      <c r="F4808" t="s">
        <v>42318</v>
      </c>
      <c r="G4808" t="s">
        <v>42319</v>
      </c>
      <c r="H4808" t="s">
        <v>42320</v>
      </c>
      <c r="I4808" t="s">
        <v>4771</v>
      </c>
      <c r="J4808" t="s">
        <v>15047</v>
      </c>
      <c r="K4808" t="s">
        <v>15048</v>
      </c>
      <c r="L4808" t="s">
        <v>50</v>
      </c>
      <c r="M4808" t="s">
        <v>6624</v>
      </c>
      <c r="N4808" t="s">
        <v>5198</v>
      </c>
      <c r="O4808" t="s">
        <v>15049</v>
      </c>
      <c r="P4808" t="s">
        <v>42321</v>
      </c>
      <c r="Q4808" t="s">
        <v>42322</v>
      </c>
      <c r="R4808" t="str">
        <f t="shared" si="150"/>
        <v>青州</v>
      </c>
      <c r="S4808" t="str">
        <f t="shared" si="151"/>
        <v>0109</v>
      </c>
    </row>
    <row r="4809" spans="1:19">
      <c r="A4809" t="s">
        <v>42323</v>
      </c>
      <c r="B4809" t="s">
        <v>42324</v>
      </c>
      <c r="C4809" t="s">
        <v>49</v>
      </c>
      <c r="D4809" t="s">
        <v>42325</v>
      </c>
      <c r="E4809" t="s">
        <v>40839</v>
      </c>
      <c r="F4809" t="s">
        <v>42326</v>
      </c>
      <c r="G4809" t="s">
        <v>42327</v>
      </c>
      <c r="H4809" t="s">
        <v>42328</v>
      </c>
      <c r="I4809" t="s">
        <v>23863</v>
      </c>
      <c r="J4809" t="s">
        <v>7705</v>
      </c>
      <c r="K4809" t="s">
        <v>7706</v>
      </c>
      <c r="L4809" t="s">
        <v>105</v>
      </c>
      <c r="M4809" t="s">
        <v>5089</v>
      </c>
      <c r="N4809" t="s">
        <v>5421</v>
      </c>
      <c r="O4809" t="s">
        <v>7707</v>
      </c>
      <c r="P4809" t="s">
        <v>42329</v>
      </c>
      <c r="R4809" t="str">
        <f t="shared" si="150"/>
        <v>寿光</v>
      </c>
      <c r="S4809" t="str">
        <f t="shared" si="151"/>
        <v>0109</v>
      </c>
    </row>
    <row r="4810" spans="1:19">
      <c r="A4810" t="s">
        <v>2074</v>
      </c>
      <c r="B4810" t="s">
        <v>42330</v>
      </c>
      <c r="C4810" t="s">
        <v>49</v>
      </c>
      <c r="D4810" t="s">
        <v>42331</v>
      </c>
      <c r="E4810" t="s">
        <v>42332</v>
      </c>
      <c r="F4810" t="s">
        <v>42333</v>
      </c>
      <c r="G4810" t="s">
        <v>2072</v>
      </c>
      <c r="H4810" t="s">
        <v>42334</v>
      </c>
      <c r="I4810" t="s">
        <v>4813</v>
      </c>
      <c r="J4810" t="s">
        <v>12876</v>
      </c>
      <c r="K4810" t="s">
        <v>12877</v>
      </c>
      <c r="L4810" t="s">
        <v>86</v>
      </c>
      <c r="M4810" t="s">
        <v>6297</v>
      </c>
      <c r="N4810" t="s">
        <v>4856</v>
      </c>
      <c r="O4810" t="s">
        <v>12878</v>
      </c>
      <c r="P4810" t="s">
        <v>42335</v>
      </c>
      <c r="Q4810" t="s">
        <v>33327</v>
      </c>
      <c r="R4810" t="str">
        <f t="shared" si="150"/>
        <v>坊子</v>
      </c>
      <c r="S4810" t="str">
        <f t="shared" si="151"/>
        <v>0109</v>
      </c>
    </row>
    <row r="4811" spans="1:19">
      <c r="A4811" t="s">
        <v>42336</v>
      </c>
      <c r="B4811" t="s">
        <v>42337</v>
      </c>
      <c r="C4811" t="s">
        <v>49</v>
      </c>
      <c r="D4811" t="s">
        <v>42338</v>
      </c>
      <c r="E4811" t="s">
        <v>42138</v>
      </c>
      <c r="F4811" t="s">
        <v>42339</v>
      </c>
      <c r="G4811" t="s">
        <v>42340</v>
      </c>
      <c r="H4811" t="s">
        <v>42341</v>
      </c>
      <c r="I4811" t="s">
        <v>5407</v>
      </c>
      <c r="J4811" t="s">
        <v>8305</v>
      </c>
      <c r="K4811" t="s">
        <v>8306</v>
      </c>
      <c r="L4811" t="s">
        <v>60</v>
      </c>
      <c r="M4811" t="s">
        <v>5511</v>
      </c>
      <c r="N4811" t="s">
        <v>5017</v>
      </c>
      <c r="O4811" t="s">
        <v>8307</v>
      </c>
      <c r="P4811" t="s">
        <v>42342</v>
      </c>
      <c r="Q4811" t="s">
        <v>42343</v>
      </c>
      <c r="R4811" t="str">
        <f t="shared" si="150"/>
        <v>奎文</v>
      </c>
      <c r="S4811" t="str">
        <f t="shared" si="151"/>
        <v>0109</v>
      </c>
    </row>
    <row r="4812" spans="1:19">
      <c r="A4812" t="s">
        <v>42344</v>
      </c>
      <c r="B4812" t="s">
        <v>42345</v>
      </c>
      <c r="C4812" t="s">
        <v>49</v>
      </c>
      <c r="D4812" t="s">
        <v>42346</v>
      </c>
      <c r="E4812" t="s">
        <v>40893</v>
      </c>
      <c r="F4812" t="s">
        <v>42347</v>
      </c>
      <c r="G4812" t="s">
        <v>42348</v>
      </c>
      <c r="H4812" t="s">
        <v>42349</v>
      </c>
      <c r="I4812" t="s">
        <v>12119</v>
      </c>
      <c r="J4812" t="s">
        <v>19912</v>
      </c>
      <c r="K4812" t="s">
        <v>19913</v>
      </c>
      <c r="L4812" t="s">
        <v>77</v>
      </c>
      <c r="M4812" t="s">
        <v>5733</v>
      </c>
      <c r="N4812" t="s">
        <v>15744</v>
      </c>
      <c r="O4812" t="s">
        <v>19914</v>
      </c>
      <c r="P4812" t="s">
        <v>42350</v>
      </c>
      <c r="R4812" t="str">
        <f t="shared" si="150"/>
        <v>临朐</v>
      </c>
      <c r="S4812" t="str">
        <f t="shared" si="151"/>
        <v>0109</v>
      </c>
    </row>
    <row r="4813" spans="1:19">
      <c r="A4813" t="s">
        <v>42351</v>
      </c>
      <c r="B4813" t="s">
        <v>42352</v>
      </c>
      <c r="C4813" t="s">
        <v>49</v>
      </c>
      <c r="D4813" t="s">
        <v>42353</v>
      </c>
      <c r="E4813" t="s">
        <v>40839</v>
      </c>
      <c r="F4813" t="s">
        <v>42354</v>
      </c>
      <c r="G4813" t="s">
        <v>42355</v>
      </c>
      <c r="H4813" t="s">
        <v>42356</v>
      </c>
      <c r="I4813" t="s">
        <v>4852</v>
      </c>
      <c r="J4813" t="s">
        <v>7235</v>
      </c>
      <c r="K4813" t="s">
        <v>7236</v>
      </c>
      <c r="L4813" t="s">
        <v>105</v>
      </c>
      <c r="M4813" t="s">
        <v>5176</v>
      </c>
      <c r="N4813" t="s">
        <v>4881</v>
      </c>
      <c r="O4813" t="s">
        <v>7237</v>
      </c>
      <c r="P4813" t="s">
        <v>42357</v>
      </c>
      <c r="Q4813" t="s">
        <v>42358</v>
      </c>
      <c r="R4813" t="str">
        <f t="shared" si="150"/>
        <v>寿光</v>
      </c>
      <c r="S4813" t="str">
        <f t="shared" si="151"/>
        <v>0109</v>
      </c>
    </row>
    <row r="4814" spans="1:19">
      <c r="A4814" t="s">
        <v>42359</v>
      </c>
      <c r="B4814" t="s">
        <v>42360</v>
      </c>
      <c r="C4814" t="s">
        <v>49</v>
      </c>
      <c r="D4814" t="s">
        <v>42361</v>
      </c>
      <c r="E4814" t="s">
        <v>42007</v>
      </c>
      <c r="F4814" t="s">
        <v>42362</v>
      </c>
      <c r="G4814" t="s">
        <v>42363</v>
      </c>
      <c r="H4814" t="s">
        <v>42364</v>
      </c>
      <c r="I4814" t="s">
        <v>12757</v>
      </c>
      <c r="J4814" t="s">
        <v>6053</v>
      </c>
      <c r="K4814" t="s">
        <v>6054</v>
      </c>
      <c r="L4814" t="s">
        <v>105</v>
      </c>
      <c r="M4814" t="s">
        <v>6055</v>
      </c>
      <c r="N4814" t="s">
        <v>8593</v>
      </c>
      <c r="O4814" t="s">
        <v>6056</v>
      </c>
      <c r="P4814" t="s">
        <v>42365</v>
      </c>
      <c r="Q4814" t="s">
        <v>42102</v>
      </c>
      <c r="R4814" t="str">
        <f t="shared" si="150"/>
        <v>寿光</v>
      </c>
      <c r="S4814" t="str">
        <f t="shared" si="151"/>
        <v>0109</v>
      </c>
    </row>
    <row r="4815" spans="1:19">
      <c r="A4815" t="s">
        <v>42366</v>
      </c>
      <c r="B4815" t="s">
        <v>42367</v>
      </c>
      <c r="C4815" t="s">
        <v>49</v>
      </c>
      <c r="D4815" t="s">
        <v>42368</v>
      </c>
      <c r="E4815" t="s">
        <v>40839</v>
      </c>
      <c r="F4815" t="s">
        <v>42369</v>
      </c>
      <c r="G4815" t="s">
        <v>42370</v>
      </c>
      <c r="H4815" t="s">
        <v>42371</v>
      </c>
      <c r="I4815" t="s">
        <v>4852</v>
      </c>
      <c r="J4815" t="s">
        <v>12419</v>
      </c>
      <c r="K4815" t="s">
        <v>12420</v>
      </c>
      <c r="L4815" t="s">
        <v>77</v>
      </c>
      <c r="M4815" t="s">
        <v>5733</v>
      </c>
      <c r="N4815" t="s">
        <v>4933</v>
      </c>
      <c r="O4815" t="s">
        <v>12421</v>
      </c>
      <c r="P4815" t="s">
        <v>42372</v>
      </c>
      <c r="R4815" t="str">
        <f t="shared" si="150"/>
        <v>临朐</v>
      </c>
      <c r="S4815" t="str">
        <f t="shared" si="151"/>
        <v>0109</v>
      </c>
    </row>
    <row r="4816" spans="1:19">
      <c r="A4816" t="s">
        <v>42373</v>
      </c>
      <c r="B4816" t="s">
        <v>42374</v>
      </c>
      <c r="C4816" t="s">
        <v>49</v>
      </c>
      <c r="D4816" t="s">
        <v>42375</v>
      </c>
      <c r="E4816" t="s">
        <v>42376</v>
      </c>
      <c r="F4816" t="s">
        <v>42377</v>
      </c>
      <c r="G4816" t="s">
        <v>42378</v>
      </c>
      <c r="H4816" t="s">
        <v>42379</v>
      </c>
      <c r="I4816" t="s">
        <v>4852</v>
      </c>
      <c r="J4816" t="s">
        <v>6020</v>
      </c>
      <c r="K4816" t="s">
        <v>6021</v>
      </c>
      <c r="L4816" t="s">
        <v>123</v>
      </c>
      <c r="M4816" t="s">
        <v>6022</v>
      </c>
      <c r="N4816" t="s">
        <v>5801</v>
      </c>
      <c r="O4816" t="s">
        <v>6023</v>
      </c>
      <c r="P4816" t="s">
        <v>42380</v>
      </c>
      <c r="R4816" t="str">
        <f t="shared" si="150"/>
        <v>诸城</v>
      </c>
      <c r="S4816" t="str">
        <f t="shared" si="151"/>
        <v>0109</v>
      </c>
    </row>
    <row r="4817" spans="1:19">
      <c r="A4817" t="s">
        <v>42381</v>
      </c>
      <c r="B4817" t="s">
        <v>42382</v>
      </c>
      <c r="C4817" t="s">
        <v>49</v>
      </c>
      <c r="D4817" t="s">
        <v>42383</v>
      </c>
      <c r="E4817" t="s">
        <v>40839</v>
      </c>
      <c r="F4817" t="s">
        <v>42384</v>
      </c>
      <c r="G4817" t="s">
        <v>42385</v>
      </c>
      <c r="H4817" t="s">
        <v>42386</v>
      </c>
      <c r="I4817" t="s">
        <v>5221</v>
      </c>
      <c r="J4817" t="s">
        <v>8055</v>
      </c>
      <c r="K4817" t="s">
        <v>8056</v>
      </c>
      <c r="L4817" t="s">
        <v>148</v>
      </c>
      <c r="M4817" t="s">
        <v>5272</v>
      </c>
      <c r="N4817" t="s">
        <v>5056</v>
      </c>
      <c r="O4817" t="s">
        <v>8057</v>
      </c>
      <c r="P4817" t="s">
        <v>42079</v>
      </c>
      <c r="R4817" t="str">
        <f t="shared" si="150"/>
        <v>寒亭</v>
      </c>
      <c r="S4817" t="str">
        <f t="shared" si="151"/>
        <v>0109</v>
      </c>
    </row>
    <row r="4818" spans="1:19">
      <c r="A4818" t="s">
        <v>2250</v>
      </c>
      <c r="B4818" t="s">
        <v>42387</v>
      </c>
      <c r="C4818" t="s">
        <v>49</v>
      </c>
      <c r="D4818" t="s">
        <v>42388</v>
      </c>
      <c r="E4818" t="s">
        <v>42389</v>
      </c>
      <c r="F4818" t="s">
        <v>42390</v>
      </c>
      <c r="G4818" t="s">
        <v>2248</v>
      </c>
      <c r="H4818" t="s">
        <v>42391</v>
      </c>
      <c r="I4818" t="s">
        <v>12119</v>
      </c>
      <c r="J4818" t="s">
        <v>9560</v>
      </c>
      <c r="K4818" t="s">
        <v>9561</v>
      </c>
      <c r="L4818" t="s">
        <v>95</v>
      </c>
      <c r="M4818" t="s">
        <v>5757</v>
      </c>
      <c r="O4818" t="s">
        <v>9562</v>
      </c>
      <c r="Q4818" t="s">
        <v>42392</v>
      </c>
      <c r="R4818" t="str">
        <f t="shared" si="150"/>
        <v>安丘</v>
      </c>
      <c r="S4818" t="str">
        <f t="shared" si="151"/>
        <v>0109</v>
      </c>
    </row>
    <row r="4819" spans="1:19">
      <c r="A4819" t="s">
        <v>42393</v>
      </c>
      <c r="B4819" t="s">
        <v>42394</v>
      </c>
      <c r="C4819" t="s">
        <v>49</v>
      </c>
      <c r="D4819" t="s">
        <v>42395</v>
      </c>
      <c r="E4819" t="s">
        <v>40839</v>
      </c>
      <c r="F4819" t="s">
        <v>42396</v>
      </c>
      <c r="G4819" t="s">
        <v>42397</v>
      </c>
      <c r="H4819" t="s">
        <v>42398</v>
      </c>
      <c r="I4819" t="s">
        <v>4929</v>
      </c>
      <c r="J4819" t="s">
        <v>6731</v>
      </c>
      <c r="K4819" t="s">
        <v>6732</v>
      </c>
      <c r="L4819" t="s">
        <v>123</v>
      </c>
      <c r="M4819" t="s">
        <v>5854</v>
      </c>
      <c r="N4819" t="s">
        <v>4892</v>
      </c>
      <c r="O4819" t="s">
        <v>6733</v>
      </c>
      <c r="P4819" t="s">
        <v>42399</v>
      </c>
      <c r="R4819" t="str">
        <f t="shared" si="150"/>
        <v>诸城</v>
      </c>
      <c r="S4819" t="str">
        <f t="shared" si="151"/>
        <v>0109</v>
      </c>
    </row>
    <row r="4820" spans="1:19">
      <c r="A4820" t="s">
        <v>42400</v>
      </c>
      <c r="B4820" t="s">
        <v>42401</v>
      </c>
      <c r="C4820" t="s">
        <v>49</v>
      </c>
      <c r="D4820" t="s">
        <v>42402</v>
      </c>
      <c r="E4820" t="s">
        <v>42403</v>
      </c>
      <c r="F4820" t="s">
        <v>42404</v>
      </c>
      <c r="G4820" t="s">
        <v>42405</v>
      </c>
      <c r="H4820" t="s">
        <v>42406</v>
      </c>
      <c r="I4820" t="s">
        <v>12500</v>
      </c>
      <c r="J4820" t="s">
        <v>14104</v>
      </c>
      <c r="K4820" t="s">
        <v>14105</v>
      </c>
      <c r="L4820" t="s">
        <v>114</v>
      </c>
      <c r="M4820" t="s">
        <v>4918</v>
      </c>
      <c r="N4820" t="s">
        <v>5487</v>
      </c>
      <c r="O4820" t="s">
        <v>14106</v>
      </c>
      <c r="P4820" t="s">
        <v>42407</v>
      </c>
      <c r="Q4820" t="s">
        <v>42408</v>
      </c>
      <c r="R4820" t="str">
        <f t="shared" si="150"/>
        <v>高密</v>
      </c>
      <c r="S4820" t="str">
        <f t="shared" si="151"/>
        <v>0109</v>
      </c>
    </row>
    <row r="4821" spans="1:19">
      <c r="A4821" t="s">
        <v>2234</v>
      </c>
      <c r="B4821" t="s">
        <v>42409</v>
      </c>
      <c r="C4821" t="s">
        <v>49</v>
      </c>
      <c r="D4821" t="s">
        <v>42410</v>
      </c>
      <c r="E4821" t="s">
        <v>42007</v>
      </c>
      <c r="F4821" t="s">
        <v>42411</v>
      </c>
      <c r="G4821" t="s">
        <v>2232</v>
      </c>
      <c r="H4821" t="s">
        <v>42412</v>
      </c>
      <c r="I4821" t="s">
        <v>12119</v>
      </c>
      <c r="J4821" t="s">
        <v>13873</v>
      </c>
      <c r="K4821" t="s">
        <v>13874</v>
      </c>
      <c r="L4821" t="s">
        <v>105</v>
      </c>
      <c r="M4821" t="s">
        <v>5133</v>
      </c>
      <c r="O4821" t="s">
        <v>13875</v>
      </c>
      <c r="P4821" t="s">
        <v>42413</v>
      </c>
      <c r="Q4821" t="s">
        <v>35714</v>
      </c>
      <c r="R4821" t="str">
        <f t="shared" si="150"/>
        <v>寿光</v>
      </c>
      <c r="S4821" t="str">
        <f t="shared" si="151"/>
        <v>0109</v>
      </c>
    </row>
    <row r="4822" spans="1:19">
      <c r="A4822" t="s">
        <v>42414</v>
      </c>
      <c r="B4822" t="s">
        <v>42415</v>
      </c>
      <c r="C4822" t="s">
        <v>49</v>
      </c>
      <c r="D4822" t="s">
        <v>42416</v>
      </c>
      <c r="E4822" t="s">
        <v>42389</v>
      </c>
      <c r="F4822" t="s">
        <v>42417</v>
      </c>
      <c r="G4822" t="s">
        <v>42418</v>
      </c>
      <c r="H4822" t="s">
        <v>42419</v>
      </c>
      <c r="I4822" t="s">
        <v>12119</v>
      </c>
      <c r="J4822" t="s">
        <v>12064</v>
      </c>
      <c r="K4822" t="s">
        <v>12065</v>
      </c>
      <c r="L4822" t="s">
        <v>1136</v>
      </c>
      <c r="M4822" t="s">
        <v>5210</v>
      </c>
      <c r="N4822" t="s">
        <v>5907</v>
      </c>
      <c r="O4822" t="s">
        <v>12066</v>
      </c>
      <c r="P4822" t="s">
        <v>42420</v>
      </c>
      <c r="Q4822" t="s">
        <v>42421</v>
      </c>
      <c r="R4822" t="str">
        <f t="shared" si="150"/>
        <v>昌乐</v>
      </c>
      <c r="S4822" t="str">
        <f t="shared" si="151"/>
        <v>0109</v>
      </c>
    </row>
    <row r="4823" spans="1:19">
      <c r="A4823" t="s">
        <v>42422</v>
      </c>
      <c r="B4823" t="s">
        <v>42423</v>
      </c>
      <c r="C4823" t="s">
        <v>49</v>
      </c>
      <c r="D4823" t="s">
        <v>42424</v>
      </c>
      <c r="E4823" t="s">
        <v>42425</v>
      </c>
      <c r="F4823" t="s">
        <v>42426</v>
      </c>
      <c r="G4823" t="s">
        <v>42427</v>
      </c>
      <c r="H4823" t="s">
        <v>42428</v>
      </c>
      <c r="I4823" t="s">
        <v>4785</v>
      </c>
      <c r="J4823" t="s">
        <v>6053</v>
      </c>
      <c r="K4823" t="s">
        <v>6054</v>
      </c>
      <c r="L4823" t="s">
        <v>105</v>
      </c>
      <c r="M4823" t="s">
        <v>6055</v>
      </c>
      <c r="N4823" t="s">
        <v>5487</v>
      </c>
      <c r="O4823" t="s">
        <v>6056</v>
      </c>
      <c r="P4823" t="s">
        <v>42429</v>
      </c>
      <c r="Q4823" t="s">
        <v>42430</v>
      </c>
      <c r="R4823" t="str">
        <f t="shared" si="150"/>
        <v>寿光</v>
      </c>
      <c r="S4823" t="str">
        <f t="shared" si="151"/>
        <v>0109</v>
      </c>
    </row>
    <row r="4824" spans="1:19">
      <c r="A4824" t="s">
        <v>2186</v>
      </c>
      <c r="B4824" t="s">
        <v>42431</v>
      </c>
      <c r="C4824" t="s">
        <v>49</v>
      </c>
      <c r="D4824" t="s">
        <v>42432</v>
      </c>
      <c r="E4824" t="s">
        <v>40893</v>
      </c>
      <c r="F4824" t="s">
        <v>42433</v>
      </c>
      <c r="G4824" t="s">
        <v>2184</v>
      </c>
      <c r="H4824" t="s">
        <v>42164</v>
      </c>
      <c r="I4824" t="s">
        <v>12119</v>
      </c>
      <c r="J4824" t="s">
        <v>7332</v>
      </c>
      <c r="K4824" t="s">
        <v>7333</v>
      </c>
      <c r="L4824" t="s">
        <v>375</v>
      </c>
      <c r="M4824" t="s">
        <v>7334</v>
      </c>
      <c r="N4824" t="s">
        <v>4905</v>
      </c>
      <c r="O4824" t="s">
        <v>7335</v>
      </c>
      <c r="R4824" t="str">
        <f t="shared" si="150"/>
        <v>昌邑</v>
      </c>
      <c r="S4824" t="str">
        <f t="shared" si="151"/>
        <v>0109</v>
      </c>
    </row>
    <row r="4825" spans="1:19">
      <c r="A4825" t="s">
        <v>42434</v>
      </c>
      <c r="B4825" t="s">
        <v>42435</v>
      </c>
      <c r="C4825" t="s">
        <v>49</v>
      </c>
      <c r="D4825" t="s">
        <v>42436</v>
      </c>
      <c r="E4825" t="s">
        <v>40901</v>
      </c>
      <c r="F4825" t="s">
        <v>42437</v>
      </c>
      <c r="G4825" t="s">
        <v>42438</v>
      </c>
      <c r="H4825" t="s">
        <v>42439</v>
      </c>
      <c r="I4825" t="s">
        <v>4852</v>
      </c>
      <c r="J4825" t="s">
        <v>6031</v>
      </c>
      <c r="K4825" t="s">
        <v>6032</v>
      </c>
      <c r="L4825" t="s">
        <v>262</v>
      </c>
      <c r="M4825" t="s">
        <v>6033</v>
      </c>
      <c r="N4825" t="s">
        <v>5487</v>
      </c>
      <c r="O4825" t="s">
        <v>6034</v>
      </c>
      <c r="P4825" t="s">
        <v>42440</v>
      </c>
      <c r="R4825" t="str">
        <f t="shared" si="150"/>
        <v>寒亭</v>
      </c>
      <c r="S4825" t="str">
        <f t="shared" si="151"/>
        <v>0109</v>
      </c>
    </row>
    <row r="4826" spans="1:19">
      <c r="A4826" t="s">
        <v>42441</v>
      </c>
      <c r="B4826" t="s">
        <v>42442</v>
      </c>
      <c r="C4826" t="s">
        <v>49</v>
      </c>
      <c r="D4826" t="s">
        <v>42443</v>
      </c>
      <c r="E4826" t="s">
        <v>41755</v>
      </c>
      <c r="F4826" t="s">
        <v>42444</v>
      </c>
      <c r="G4826" t="s">
        <v>42445</v>
      </c>
      <c r="H4826" t="s">
        <v>42446</v>
      </c>
      <c r="I4826" t="s">
        <v>4785</v>
      </c>
      <c r="J4826" t="s">
        <v>5967</v>
      </c>
      <c r="K4826" t="s">
        <v>5968</v>
      </c>
      <c r="L4826" t="s">
        <v>60</v>
      </c>
      <c r="M4826" t="s">
        <v>4904</v>
      </c>
      <c r="N4826" t="s">
        <v>5907</v>
      </c>
      <c r="O4826" t="s">
        <v>5969</v>
      </c>
      <c r="P4826" t="s">
        <v>42447</v>
      </c>
      <c r="R4826" t="str">
        <f t="shared" si="150"/>
        <v>奎文</v>
      </c>
      <c r="S4826" t="str">
        <f t="shared" si="151"/>
        <v>0109</v>
      </c>
    </row>
    <row r="4827" spans="1:19">
      <c r="A4827" t="s">
        <v>42448</v>
      </c>
      <c r="B4827" t="s">
        <v>42449</v>
      </c>
      <c r="C4827" t="s">
        <v>49</v>
      </c>
      <c r="D4827" t="s">
        <v>42450</v>
      </c>
      <c r="E4827" t="s">
        <v>42451</v>
      </c>
      <c r="F4827" t="s">
        <v>42452</v>
      </c>
      <c r="G4827" t="s">
        <v>42453</v>
      </c>
      <c r="H4827" t="s">
        <v>42454</v>
      </c>
      <c r="I4827" t="s">
        <v>12844</v>
      </c>
      <c r="J4827" t="s">
        <v>6782</v>
      </c>
      <c r="K4827" t="s">
        <v>6783</v>
      </c>
      <c r="L4827" t="s">
        <v>105</v>
      </c>
      <c r="M4827" t="s">
        <v>5224</v>
      </c>
      <c r="N4827" t="s">
        <v>4789</v>
      </c>
      <c r="O4827" t="s">
        <v>6784</v>
      </c>
      <c r="P4827" t="s">
        <v>42455</v>
      </c>
      <c r="Q4827" t="s">
        <v>42456</v>
      </c>
      <c r="R4827" t="str">
        <f t="shared" si="150"/>
        <v>寿光</v>
      </c>
      <c r="S4827" t="str">
        <f t="shared" si="151"/>
        <v>0109</v>
      </c>
    </row>
    <row r="4828" spans="1:19">
      <c r="A4828" t="s">
        <v>42457</v>
      </c>
      <c r="B4828" t="s">
        <v>42458</v>
      </c>
      <c r="C4828" t="s">
        <v>49</v>
      </c>
      <c r="D4828" t="s">
        <v>42459</v>
      </c>
      <c r="E4828" t="s">
        <v>40839</v>
      </c>
      <c r="F4828" t="s">
        <v>42460</v>
      </c>
      <c r="G4828" t="s">
        <v>42461</v>
      </c>
      <c r="H4828" t="s">
        <v>42462</v>
      </c>
      <c r="I4828" t="s">
        <v>5835</v>
      </c>
      <c r="J4828" t="s">
        <v>33095</v>
      </c>
      <c r="K4828" t="s">
        <v>33096</v>
      </c>
      <c r="L4828" t="s">
        <v>50</v>
      </c>
      <c r="M4828" t="s">
        <v>6207</v>
      </c>
      <c r="N4828" t="s">
        <v>5211</v>
      </c>
      <c r="O4828" t="s">
        <v>33097</v>
      </c>
      <c r="P4828" t="s">
        <v>42463</v>
      </c>
      <c r="Q4828" t="s">
        <v>42464</v>
      </c>
      <c r="R4828" t="str">
        <f t="shared" si="150"/>
        <v>青州</v>
      </c>
      <c r="S4828" t="str">
        <f t="shared" si="151"/>
        <v>0109</v>
      </c>
    </row>
    <row r="4829" spans="1:19">
      <c r="A4829" t="s">
        <v>42465</v>
      </c>
      <c r="B4829" t="s">
        <v>42466</v>
      </c>
      <c r="C4829" t="s">
        <v>49</v>
      </c>
      <c r="D4829" t="s">
        <v>42467</v>
      </c>
      <c r="E4829" t="s">
        <v>40893</v>
      </c>
      <c r="F4829" t="s">
        <v>42468</v>
      </c>
      <c r="G4829" t="s">
        <v>42469</v>
      </c>
      <c r="H4829" t="s">
        <v>42470</v>
      </c>
      <c r="I4829" t="s">
        <v>12757</v>
      </c>
      <c r="J4829" t="s">
        <v>5647</v>
      </c>
      <c r="K4829" t="s">
        <v>5648</v>
      </c>
      <c r="L4829" t="s">
        <v>95</v>
      </c>
      <c r="M4829" t="s">
        <v>5649</v>
      </c>
      <c r="N4829" t="s">
        <v>4933</v>
      </c>
      <c r="O4829" t="s">
        <v>5650</v>
      </c>
      <c r="P4829" t="s">
        <v>42471</v>
      </c>
      <c r="R4829" t="str">
        <f t="shared" si="150"/>
        <v>安丘</v>
      </c>
      <c r="S4829" t="str">
        <f t="shared" si="151"/>
        <v>0109</v>
      </c>
    </row>
    <row r="4830" spans="1:19">
      <c r="A4830" t="s">
        <v>42472</v>
      </c>
      <c r="B4830" t="s">
        <v>42473</v>
      </c>
      <c r="C4830" t="s">
        <v>49</v>
      </c>
      <c r="D4830" t="s">
        <v>42474</v>
      </c>
      <c r="E4830" t="s">
        <v>40839</v>
      </c>
      <c r="F4830" t="s">
        <v>42475</v>
      </c>
      <c r="G4830" t="s">
        <v>42476</v>
      </c>
      <c r="H4830" t="s">
        <v>42477</v>
      </c>
      <c r="I4830" t="s">
        <v>4852</v>
      </c>
      <c r="J4830" t="s">
        <v>8680</v>
      </c>
      <c r="K4830" t="s">
        <v>8681</v>
      </c>
      <c r="L4830" t="s">
        <v>60</v>
      </c>
      <c r="M4830" t="s">
        <v>5999</v>
      </c>
      <c r="N4830" t="s">
        <v>5619</v>
      </c>
      <c r="O4830" t="s">
        <v>8682</v>
      </c>
      <c r="P4830" t="s">
        <v>42478</v>
      </c>
      <c r="Q4830" t="s">
        <v>42479</v>
      </c>
      <c r="R4830" t="str">
        <f t="shared" si="150"/>
        <v>奎文</v>
      </c>
      <c r="S4830" t="str">
        <f t="shared" si="151"/>
        <v>0109</v>
      </c>
    </row>
    <row r="4831" spans="1:19">
      <c r="A4831" t="s">
        <v>42480</v>
      </c>
      <c r="B4831" t="s">
        <v>42481</v>
      </c>
      <c r="C4831" t="s">
        <v>49</v>
      </c>
      <c r="D4831" t="s">
        <v>42482</v>
      </c>
      <c r="E4831" t="s">
        <v>42483</v>
      </c>
      <c r="F4831" t="s">
        <v>42484</v>
      </c>
      <c r="G4831" t="s">
        <v>42485</v>
      </c>
      <c r="H4831" t="s">
        <v>42486</v>
      </c>
      <c r="I4831" t="s">
        <v>4955</v>
      </c>
      <c r="J4831" t="s">
        <v>6622</v>
      </c>
      <c r="K4831" t="s">
        <v>6623</v>
      </c>
      <c r="L4831" t="s">
        <v>50</v>
      </c>
      <c r="M4831" t="s">
        <v>6624</v>
      </c>
      <c r="N4831" t="s">
        <v>6794</v>
      </c>
      <c r="O4831" t="s">
        <v>6625</v>
      </c>
      <c r="P4831" t="s">
        <v>42487</v>
      </c>
      <c r="Q4831" t="s">
        <v>42488</v>
      </c>
      <c r="R4831" t="str">
        <f t="shared" si="150"/>
        <v>青州</v>
      </c>
      <c r="S4831" t="str">
        <f t="shared" si="151"/>
        <v>0109</v>
      </c>
    </row>
    <row r="4832" spans="1:19">
      <c r="A4832" t="s">
        <v>42489</v>
      </c>
      <c r="B4832" t="s">
        <v>42490</v>
      </c>
      <c r="C4832" t="s">
        <v>49</v>
      </c>
      <c r="D4832" t="s">
        <v>42491</v>
      </c>
      <c r="E4832" t="s">
        <v>42483</v>
      </c>
      <c r="F4832" t="s">
        <v>42492</v>
      </c>
      <c r="G4832" t="s">
        <v>42493</v>
      </c>
      <c r="H4832" t="s">
        <v>42494</v>
      </c>
      <c r="I4832" t="s">
        <v>4841</v>
      </c>
      <c r="J4832" t="s">
        <v>7655</v>
      </c>
      <c r="K4832" t="s">
        <v>7656</v>
      </c>
      <c r="L4832" t="s">
        <v>123</v>
      </c>
      <c r="M4832" t="s">
        <v>4994</v>
      </c>
      <c r="N4832" t="s">
        <v>5487</v>
      </c>
      <c r="O4832" t="s">
        <v>7657</v>
      </c>
      <c r="P4832" t="s">
        <v>42495</v>
      </c>
      <c r="R4832" t="str">
        <f t="shared" si="150"/>
        <v>诸城</v>
      </c>
      <c r="S4832" t="str">
        <f t="shared" si="151"/>
        <v>0109</v>
      </c>
    </row>
    <row r="4833" spans="1:19">
      <c r="A4833" t="s">
        <v>42496</v>
      </c>
      <c r="B4833" t="s">
        <v>42497</v>
      </c>
      <c r="C4833" t="s">
        <v>49</v>
      </c>
      <c r="D4833" t="s">
        <v>42498</v>
      </c>
      <c r="E4833" t="s">
        <v>42483</v>
      </c>
      <c r="F4833" t="s">
        <v>42499</v>
      </c>
      <c r="G4833" t="s">
        <v>42500</v>
      </c>
      <c r="H4833" t="s">
        <v>42501</v>
      </c>
      <c r="I4833" t="s">
        <v>5066</v>
      </c>
      <c r="J4833" t="s">
        <v>8081</v>
      </c>
      <c r="K4833" t="s">
        <v>42502</v>
      </c>
      <c r="L4833" t="s">
        <v>105</v>
      </c>
      <c r="M4833" t="s">
        <v>5133</v>
      </c>
      <c r="N4833" t="s">
        <v>5421</v>
      </c>
      <c r="O4833" t="s">
        <v>8083</v>
      </c>
      <c r="P4833" t="s">
        <v>42503</v>
      </c>
      <c r="R4833" t="str">
        <f t="shared" si="150"/>
        <v>寿光</v>
      </c>
      <c r="S4833" t="str">
        <f t="shared" si="151"/>
        <v>0109</v>
      </c>
    </row>
    <row r="4834" spans="1:19">
      <c r="A4834" t="s">
        <v>42504</v>
      </c>
      <c r="B4834" t="s">
        <v>39386</v>
      </c>
      <c r="C4834" t="s">
        <v>49</v>
      </c>
      <c r="D4834" t="s">
        <v>42505</v>
      </c>
      <c r="E4834" t="s">
        <v>42506</v>
      </c>
      <c r="F4834" t="s">
        <v>42507</v>
      </c>
      <c r="G4834" t="s">
        <v>42508</v>
      </c>
      <c r="H4834" t="s">
        <v>42509</v>
      </c>
      <c r="I4834" t="s">
        <v>12119</v>
      </c>
      <c r="J4834" t="s">
        <v>6053</v>
      </c>
      <c r="K4834" t="s">
        <v>6054</v>
      </c>
      <c r="L4834" t="s">
        <v>105</v>
      </c>
      <c r="M4834" t="s">
        <v>6055</v>
      </c>
      <c r="N4834" t="s">
        <v>7558</v>
      </c>
      <c r="O4834" t="s">
        <v>6056</v>
      </c>
      <c r="P4834" t="s">
        <v>42510</v>
      </c>
      <c r="Q4834" t="s">
        <v>42511</v>
      </c>
      <c r="R4834" t="str">
        <f t="shared" si="150"/>
        <v>寿光</v>
      </c>
      <c r="S4834" t="str">
        <f t="shared" si="151"/>
        <v>0109</v>
      </c>
    </row>
    <row r="4835" spans="1:19">
      <c r="A4835" t="s">
        <v>42512</v>
      </c>
      <c r="B4835" t="s">
        <v>42513</v>
      </c>
      <c r="C4835" t="s">
        <v>49</v>
      </c>
      <c r="D4835" t="s">
        <v>42514</v>
      </c>
      <c r="E4835" t="s">
        <v>40839</v>
      </c>
      <c r="F4835" t="s">
        <v>42515</v>
      </c>
      <c r="G4835" t="s">
        <v>42516</v>
      </c>
      <c r="H4835" t="s">
        <v>42517</v>
      </c>
      <c r="I4835" t="s">
        <v>4852</v>
      </c>
      <c r="J4835" t="s">
        <v>7125</v>
      </c>
      <c r="K4835" t="s">
        <v>7126</v>
      </c>
      <c r="L4835" t="s">
        <v>105</v>
      </c>
      <c r="M4835" t="s">
        <v>5089</v>
      </c>
      <c r="N4835" t="s">
        <v>4789</v>
      </c>
      <c r="O4835" t="s">
        <v>7127</v>
      </c>
      <c r="P4835" t="s">
        <v>42518</v>
      </c>
      <c r="Q4835" t="s">
        <v>42519</v>
      </c>
      <c r="R4835" t="str">
        <f t="shared" si="150"/>
        <v>寿光</v>
      </c>
      <c r="S4835" t="str">
        <f t="shared" si="151"/>
        <v>0109</v>
      </c>
    </row>
    <row r="4836" spans="1:19">
      <c r="A4836" t="s">
        <v>42520</v>
      </c>
      <c r="B4836" t="s">
        <v>42521</v>
      </c>
      <c r="C4836" t="s">
        <v>49</v>
      </c>
      <c r="D4836" t="s">
        <v>42522</v>
      </c>
      <c r="E4836" t="s">
        <v>40839</v>
      </c>
      <c r="F4836" t="s">
        <v>42523</v>
      </c>
      <c r="G4836" t="s">
        <v>42524</v>
      </c>
      <c r="H4836" t="s">
        <v>42525</v>
      </c>
      <c r="I4836" t="s">
        <v>4852</v>
      </c>
      <c r="J4836" t="s">
        <v>4801</v>
      </c>
      <c r="K4836" t="s">
        <v>4802</v>
      </c>
      <c r="L4836" t="s">
        <v>77</v>
      </c>
      <c r="M4836" t="s">
        <v>4803</v>
      </c>
      <c r="N4836" t="s">
        <v>5030</v>
      </c>
      <c r="O4836" t="s">
        <v>4804</v>
      </c>
      <c r="P4836" t="s">
        <v>42526</v>
      </c>
      <c r="Q4836" t="s">
        <v>42527</v>
      </c>
      <c r="R4836" t="str">
        <f t="shared" si="150"/>
        <v>临朐</v>
      </c>
      <c r="S4836" t="str">
        <f t="shared" si="151"/>
        <v>0109</v>
      </c>
    </row>
    <row r="4837" spans="1:19">
      <c r="A4837" t="s">
        <v>42528</v>
      </c>
      <c r="B4837" t="s">
        <v>42529</v>
      </c>
      <c r="C4837" t="s">
        <v>49</v>
      </c>
      <c r="D4837" t="s">
        <v>42530</v>
      </c>
      <c r="E4837" t="s">
        <v>40839</v>
      </c>
      <c r="F4837" t="s">
        <v>42531</v>
      </c>
      <c r="G4837" t="s">
        <v>42532</v>
      </c>
      <c r="H4837" t="s">
        <v>42533</v>
      </c>
      <c r="I4837" t="s">
        <v>4841</v>
      </c>
      <c r="J4837" t="s">
        <v>8450</v>
      </c>
      <c r="K4837" t="s">
        <v>8451</v>
      </c>
      <c r="L4837" t="s">
        <v>60</v>
      </c>
      <c r="M4837" t="s">
        <v>5888</v>
      </c>
      <c r="N4837" t="s">
        <v>4892</v>
      </c>
      <c r="O4837" t="s">
        <v>8452</v>
      </c>
      <c r="P4837" t="s">
        <v>42534</v>
      </c>
      <c r="Q4837" t="s">
        <v>42535</v>
      </c>
      <c r="R4837" t="str">
        <f t="shared" si="150"/>
        <v>奎文</v>
      </c>
      <c r="S4837" t="str">
        <f t="shared" si="151"/>
        <v>0109</v>
      </c>
    </row>
    <row r="4838" spans="1:19">
      <c r="A4838" t="s">
        <v>42536</v>
      </c>
      <c r="B4838" t="s">
        <v>42537</v>
      </c>
      <c r="C4838" t="s">
        <v>49</v>
      </c>
      <c r="D4838" t="s">
        <v>42538</v>
      </c>
      <c r="E4838" t="s">
        <v>40839</v>
      </c>
      <c r="F4838" t="s">
        <v>42539</v>
      </c>
      <c r="G4838" t="s">
        <v>42540</v>
      </c>
      <c r="H4838" t="s">
        <v>42541</v>
      </c>
      <c r="I4838" t="s">
        <v>4852</v>
      </c>
      <c r="J4838" t="s">
        <v>41876</v>
      </c>
      <c r="K4838" t="s">
        <v>41877</v>
      </c>
      <c r="L4838" t="s">
        <v>77</v>
      </c>
      <c r="M4838" t="s">
        <v>5733</v>
      </c>
      <c r="N4838" t="s">
        <v>5801</v>
      </c>
      <c r="O4838" t="s">
        <v>41878</v>
      </c>
      <c r="P4838" t="s">
        <v>42542</v>
      </c>
      <c r="Q4838" t="s">
        <v>42543</v>
      </c>
      <c r="R4838" t="str">
        <f t="shared" si="150"/>
        <v>临朐</v>
      </c>
      <c r="S4838" t="str">
        <f t="shared" si="151"/>
        <v>0109</v>
      </c>
    </row>
    <row r="4839" spans="1:19">
      <c r="A4839" t="s">
        <v>42544</v>
      </c>
      <c r="B4839" t="s">
        <v>42545</v>
      </c>
      <c r="C4839" t="s">
        <v>49</v>
      </c>
      <c r="D4839" t="s">
        <v>42546</v>
      </c>
      <c r="E4839" t="s">
        <v>42547</v>
      </c>
      <c r="F4839" t="s">
        <v>42548</v>
      </c>
      <c r="G4839" t="s">
        <v>42549</v>
      </c>
      <c r="H4839" t="s">
        <v>42550</v>
      </c>
      <c r="I4839" t="s">
        <v>4852</v>
      </c>
      <c r="J4839" t="s">
        <v>7845</v>
      </c>
      <c r="K4839" t="s">
        <v>7846</v>
      </c>
      <c r="L4839" t="s">
        <v>60</v>
      </c>
      <c r="M4839" t="s">
        <v>4774</v>
      </c>
      <c r="N4839" t="s">
        <v>5030</v>
      </c>
      <c r="O4839" t="s">
        <v>7847</v>
      </c>
      <c r="P4839" t="s">
        <v>42551</v>
      </c>
      <c r="R4839" t="str">
        <f t="shared" si="150"/>
        <v>奎文</v>
      </c>
      <c r="S4839" t="str">
        <f t="shared" si="151"/>
        <v>0109</v>
      </c>
    </row>
    <row r="4840" spans="1:19">
      <c r="A4840" t="s">
        <v>42552</v>
      </c>
      <c r="B4840" t="s">
        <v>42553</v>
      </c>
      <c r="C4840" t="s">
        <v>49</v>
      </c>
      <c r="D4840" t="s">
        <v>42554</v>
      </c>
      <c r="E4840" t="s">
        <v>40839</v>
      </c>
      <c r="F4840" t="s">
        <v>42555</v>
      </c>
      <c r="G4840" t="s">
        <v>42556</v>
      </c>
      <c r="H4840" t="s">
        <v>42557</v>
      </c>
      <c r="I4840" t="s">
        <v>4785</v>
      </c>
      <c r="J4840" t="s">
        <v>8582</v>
      </c>
      <c r="K4840" t="s">
        <v>8583</v>
      </c>
      <c r="L4840" t="s">
        <v>77</v>
      </c>
      <c r="M4840" t="s">
        <v>4803</v>
      </c>
      <c r="N4840" t="s">
        <v>4881</v>
      </c>
      <c r="O4840" t="s">
        <v>8584</v>
      </c>
      <c r="P4840" t="s">
        <v>42558</v>
      </c>
      <c r="Q4840" t="s">
        <v>42559</v>
      </c>
      <c r="R4840" t="str">
        <f t="shared" si="150"/>
        <v>临朐</v>
      </c>
      <c r="S4840" t="str">
        <f t="shared" si="151"/>
        <v>0109</v>
      </c>
    </row>
    <row r="4841" spans="1:19">
      <c r="A4841" t="s">
        <v>42560</v>
      </c>
      <c r="B4841" t="s">
        <v>42561</v>
      </c>
      <c r="C4841" t="s">
        <v>49</v>
      </c>
      <c r="D4841" t="s">
        <v>42562</v>
      </c>
      <c r="E4841" t="s">
        <v>40893</v>
      </c>
      <c r="F4841" t="s">
        <v>42563</v>
      </c>
      <c r="G4841" t="s">
        <v>42564</v>
      </c>
      <c r="H4841" t="s">
        <v>42565</v>
      </c>
      <c r="I4841" t="s">
        <v>12119</v>
      </c>
      <c r="J4841" t="s">
        <v>5531</v>
      </c>
      <c r="K4841" t="s">
        <v>5532</v>
      </c>
      <c r="L4841" t="s">
        <v>105</v>
      </c>
      <c r="M4841" t="s">
        <v>5176</v>
      </c>
      <c r="N4841" t="s">
        <v>5421</v>
      </c>
      <c r="O4841" t="s">
        <v>5533</v>
      </c>
      <c r="P4841" t="s">
        <v>42566</v>
      </c>
      <c r="Q4841" t="s">
        <v>42567</v>
      </c>
      <c r="R4841" t="str">
        <f t="shared" si="150"/>
        <v>寿光</v>
      </c>
      <c r="S4841" t="str">
        <f t="shared" si="151"/>
        <v>0109</v>
      </c>
    </row>
    <row r="4842" spans="1:19">
      <c r="A4842" t="s">
        <v>42568</v>
      </c>
      <c r="B4842" t="s">
        <v>42569</v>
      </c>
      <c r="C4842" t="s">
        <v>49</v>
      </c>
      <c r="D4842" t="s">
        <v>42570</v>
      </c>
      <c r="E4842" t="s">
        <v>40865</v>
      </c>
      <c r="F4842" t="s">
        <v>42571</v>
      </c>
      <c r="G4842" t="s">
        <v>42572</v>
      </c>
      <c r="H4842" t="s">
        <v>42573</v>
      </c>
      <c r="I4842" t="s">
        <v>4852</v>
      </c>
      <c r="J4842" t="s">
        <v>5497</v>
      </c>
      <c r="K4842" t="s">
        <v>5498</v>
      </c>
      <c r="L4842" t="s">
        <v>375</v>
      </c>
      <c r="M4842" t="s">
        <v>5499</v>
      </c>
      <c r="O4842" t="s">
        <v>5500</v>
      </c>
      <c r="P4842" t="s">
        <v>42574</v>
      </c>
      <c r="Q4842" t="s">
        <v>42575</v>
      </c>
      <c r="R4842" t="str">
        <f t="shared" si="150"/>
        <v>昌邑</v>
      </c>
      <c r="S4842" t="str">
        <f t="shared" si="151"/>
        <v>0109</v>
      </c>
    </row>
    <row r="4843" spans="1:19">
      <c r="A4843" t="s">
        <v>42576</v>
      </c>
      <c r="B4843" t="s">
        <v>42577</v>
      </c>
      <c r="C4843" t="s">
        <v>49</v>
      </c>
      <c r="D4843" t="s">
        <v>42578</v>
      </c>
      <c r="E4843" t="s">
        <v>40839</v>
      </c>
      <c r="F4843" t="s">
        <v>42579</v>
      </c>
      <c r="G4843" t="s">
        <v>42580</v>
      </c>
      <c r="H4843" t="s">
        <v>42581</v>
      </c>
      <c r="I4843" t="s">
        <v>5835</v>
      </c>
      <c r="J4843" t="s">
        <v>7623</v>
      </c>
      <c r="K4843" t="s">
        <v>7624</v>
      </c>
      <c r="L4843" t="s">
        <v>105</v>
      </c>
      <c r="M4843" t="s">
        <v>4945</v>
      </c>
      <c r="N4843" t="s">
        <v>4845</v>
      </c>
      <c r="P4843" t="s">
        <v>42582</v>
      </c>
      <c r="Q4843" t="s">
        <v>42583</v>
      </c>
      <c r="R4843" t="str">
        <f t="shared" si="150"/>
        <v>寿光</v>
      </c>
      <c r="S4843" t="str">
        <f t="shared" si="151"/>
        <v>0109</v>
      </c>
    </row>
    <row r="4844" spans="1:19">
      <c r="A4844" t="s">
        <v>42584</v>
      </c>
      <c r="B4844" t="s">
        <v>42585</v>
      </c>
      <c r="C4844" t="s">
        <v>49</v>
      </c>
      <c r="D4844" t="s">
        <v>42586</v>
      </c>
      <c r="E4844" t="s">
        <v>42587</v>
      </c>
      <c r="F4844" t="s">
        <v>42588</v>
      </c>
      <c r="G4844" t="s">
        <v>42589</v>
      </c>
      <c r="H4844" t="s">
        <v>42590</v>
      </c>
      <c r="I4844" t="s">
        <v>4828</v>
      </c>
      <c r="J4844" t="s">
        <v>5449</v>
      </c>
      <c r="K4844" t="s">
        <v>5450</v>
      </c>
      <c r="L4844" t="s">
        <v>237</v>
      </c>
      <c r="M4844" t="s">
        <v>5247</v>
      </c>
      <c r="N4844" t="s">
        <v>5907</v>
      </c>
      <c r="O4844" t="s">
        <v>5452</v>
      </c>
      <c r="P4844" t="s">
        <v>42591</v>
      </c>
      <c r="R4844" t="str">
        <f t="shared" si="150"/>
        <v>潍城</v>
      </c>
      <c r="S4844" t="str">
        <f t="shared" si="151"/>
        <v>0109</v>
      </c>
    </row>
    <row r="4845" spans="1:19">
      <c r="A4845" t="s">
        <v>42592</v>
      </c>
      <c r="B4845" t="s">
        <v>42593</v>
      </c>
      <c r="C4845" t="s">
        <v>49</v>
      </c>
      <c r="D4845" t="s">
        <v>42594</v>
      </c>
      <c r="E4845" t="s">
        <v>40839</v>
      </c>
      <c r="F4845" t="s">
        <v>42595</v>
      </c>
      <c r="G4845" t="s">
        <v>42596</v>
      </c>
      <c r="H4845" t="s">
        <v>42597</v>
      </c>
      <c r="I4845" t="s">
        <v>4852</v>
      </c>
      <c r="J4845" t="s">
        <v>8219</v>
      </c>
      <c r="K4845" t="s">
        <v>8220</v>
      </c>
      <c r="L4845" t="s">
        <v>123</v>
      </c>
      <c r="M4845" t="s">
        <v>4994</v>
      </c>
      <c r="N4845" t="s">
        <v>5421</v>
      </c>
      <c r="O4845" t="s">
        <v>8221</v>
      </c>
      <c r="P4845" t="s">
        <v>42598</v>
      </c>
      <c r="Q4845" t="s">
        <v>42599</v>
      </c>
      <c r="R4845" t="str">
        <f t="shared" si="150"/>
        <v>诸城</v>
      </c>
      <c r="S4845" t="str">
        <f t="shared" si="151"/>
        <v>0109</v>
      </c>
    </row>
    <row r="4846" spans="1:19">
      <c r="A4846" t="s">
        <v>42600</v>
      </c>
      <c r="B4846" t="s">
        <v>42601</v>
      </c>
      <c r="C4846" t="s">
        <v>49</v>
      </c>
      <c r="D4846" t="s">
        <v>42602</v>
      </c>
      <c r="E4846" t="s">
        <v>40839</v>
      </c>
      <c r="F4846" t="s">
        <v>42603</v>
      </c>
      <c r="G4846" t="s">
        <v>42604</v>
      </c>
      <c r="H4846" t="s">
        <v>42605</v>
      </c>
      <c r="I4846" t="s">
        <v>5560</v>
      </c>
      <c r="J4846" t="s">
        <v>7155</v>
      </c>
      <c r="K4846" t="s">
        <v>7156</v>
      </c>
      <c r="L4846" t="s">
        <v>148</v>
      </c>
      <c r="M4846" t="s">
        <v>6391</v>
      </c>
      <c r="N4846" t="s">
        <v>4972</v>
      </c>
      <c r="O4846" t="s">
        <v>7157</v>
      </c>
      <c r="P4846" t="s">
        <v>42606</v>
      </c>
      <c r="Q4846" t="s">
        <v>42607</v>
      </c>
      <c r="R4846" t="str">
        <f t="shared" si="150"/>
        <v>寒亭</v>
      </c>
      <c r="S4846" t="str">
        <f t="shared" si="151"/>
        <v>0109</v>
      </c>
    </row>
    <row r="4847" spans="1:19">
      <c r="A4847" t="s">
        <v>42608</v>
      </c>
      <c r="B4847" t="s">
        <v>42609</v>
      </c>
      <c r="C4847" t="s">
        <v>49</v>
      </c>
      <c r="D4847" t="s">
        <v>42610</v>
      </c>
      <c r="E4847" t="s">
        <v>41819</v>
      </c>
      <c r="F4847" t="s">
        <v>42611</v>
      </c>
      <c r="G4847" t="s">
        <v>42612</v>
      </c>
      <c r="H4847" t="s">
        <v>42613</v>
      </c>
      <c r="I4847" t="s">
        <v>5221</v>
      </c>
      <c r="J4847" t="s">
        <v>10338</v>
      </c>
      <c r="K4847" t="s">
        <v>10339</v>
      </c>
      <c r="L4847" t="s">
        <v>237</v>
      </c>
      <c r="M4847" t="s">
        <v>5247</v>
      </c>
      <c r="N4847" t="s">
        <v>4933</v>
      </c>
      <c r="O4847" t="s">
        <v>10340</v>
      </c>
      <c r="P4847" t="s">
        <v>42614</v>
      </c>
      <c r="R4847" t="str">
        <f t="shared" si="150"/>
        <v>潍城</v>
      </c>
      <c r="S4847" t="str">
        <f t="shared" si="151"/>
        <v>0109</v>
      </c>
    </row>
    <row r="4848" spans="1:19">
      <c r="A4848" t="s">
        <v>42615</v>
      </c>
      <c r="B4848" t="s">
        <v>42616</v>
      </c>
      <c r="C4848" t="s">
        <v>49</v>
      </c>
      <c r="D4848" t="s">
        <v>42617</v>
      </c>
      <c r="E4848" t="s">
        <v>42618</v>
      </c>
      <c r="F4848" t="s">
        <v>42619</v>
      </c>
      <c r="G4848" t="s">
        <v>42620</v>
      </c>
      <c r="H4848" t="s">
        <v>42621</v>
      </c>
      <c r="I4848" t="s">
        <v>9385</v>
      </c>
      <c r="J4848" t="s">
        <v>6611</v>
      </c>
      <c r="K4848" t="s">
        <v>6612</v>
      </c>
      <c r="L4848" t="s">
        <v>86</v>
      </c>
      <c r="M4848" t="s">
        <v>5099</v>
      </c>
      <c r="N4848" t="s">
        <v>4972</v>
      </c>
      <c r="O4848" t="s">
        <v>6613</v>
      </c>
      <c r="P4848" t="s">
        <v>42622</v>
      </c>
      <c r="Q4848" t="s">
        <v>42623</v>
      </c>
      <c r="R4848" t="str">
        <f t="shared" si="150"/>
        <v>坊子</v>
      </c>
      <c r="S4848" t="str">
        <f t="shared" si="151"/>
        <v>0109</v>
      </c>
    </row>
    <row r="4849" spans="1:19">
      <c r="A4849" t="s">
        <v>2226</v>
      </c>
      <c r="B4849" t="s">
        <v>42624</v>
      </c>
      <c r="C4849" t="s">
        <v>49</v>
      </c>
      <c r="D4849" t="s">
        <v>42625</v>
      </c>
      <c r="E4849" t="s">
        <v>42618</v>
      </c>
      <c r="F4849" t="s">
        <v>42626</v>
      </c>
      <c r="G4849" t="s">
        <v>2224</v>
      </c>
      <c r="H4849" t="s">
        <v>42627</v>
      </c>
      <c r="I4849" t="s">
        <v>4852</v>
      </c>
      <c r="J4849" t="s">
        <v>14530</v>
      </c>
      <c r="K4849" t="s">
        <v>14531</v>
      </c>
      <c r="L4849" t="s">
        <v>148</v>
      </c>
      <c r="M4849" t="s">
        <v>6918</v>
      </c>
      <c r="N4849" t="s">
        <v>5112</v>
      </c>
      <c r="O4849" t="s">
        <v>14532</v>
      </c>
      <c r="P4849" t="s">
        <v>42628</v>
      </c>
      <c r="R4849" t="str">
        <f t="shared" si="150"/>
        <v>寒亭</v>
      </c>
      <c r="S4849" t="str">
        <f t="shared" si="151"/>
        <v>0109</v>
      </c>
    </row>
    <row r="4850" spans="1:19">
      <c r="A4850" t="s">
        <v>42629</v>
      </c>
      <c r="B4850" t="s">
        <v>42630</v>
      </c>
      <c r="C4850" t="s">
        <v>49</v>
      </c>
      <c r="D4850" t="s">
        <v>42631</v>
      </c>
      <c r="E4850" t="s">
        <v>40893</v>
      </c>
      <c r="F4850" t="s">
        <v>42632</v>
      </c>
      <c r="G4850" t="s">
        <v>42633</v>
      </c>
      <c r="H4850" t="s">
        <v>42634</v>
      </c>
      <c r="I4850" t="s">
        <v>12119</v>
      </c>
      <c r="J4850" t="s">
        <v>7996</v>
      </c>
      <c r="K4850" t="s">
        <v>7997</v>
      </c>
      <c r="L4850" t="s">
        <v>237</v>
      </c>
      <c r="M4850" t="s">
        <v>4788</v>
      </c>
      <c r="N4850" t="s">
        <v>4892</v>
      </c>
      <c r="O4850" t="s">
        <v>7998</v>
      </c>
      <c r="P4850" t="s">
        <v>42635</v>
      </c>
      <c r="Q4850" t="s">
        <v>42636</v>
      </c>
      <c r="R4850" t="str">
        <f t="shared" si="150"/>
        <v>潍城</v>
      </c>
      <c r="S4850" t="str">
        <f t="shared" si="151"/>
        <v>0109</v>
      </c>
    </row>
    <row r="4851" spans="1:19">
      <c r="A4851" t="s">
        <v>42637</v>
      </c>
      <c r="B4851" t="s">
        <v>42638</v>
      </c>
      <c r="C4851" t="s">
        <v>49</v>
      </c>
      <c r="D4851" t="s">
        <v>42639</v>
      </c>
      <c r="E4851" t="s">
        <v>42640</v>
      </c>
      <c r="F4851" t="s">
        <v>42641</v>
      </c>
      <c r="G4851" t="s">
        <v>42642</v>
      </c>
      <c r="H4851" t="s">
        <v>42643</v>
      </c>
      <c r="I4851" t="s">
        <v>12844</v>
      </c>
      <c r="J4851" t="s">
        <v>5109</v>
      </c>
      <c r="K4851" t="s">
        <v>5110</v>
      </c>
      <c r="L4851" t="s">
        <v>50</v>
      </c>
      <c r="M4851" t="s">
        <v>5111</v>
      </c>
      <c r="N4851" t="s">
        <v>5017</v>
      </c>
      <c r="O4851" t="s">
        <v>5113</v>
      </c>
      <c r="P4851" t="s">
        <v>42644</v>
      </c>
      <c r="Q4851" t="s">
        <v>32848</v>
      </c>
      <c r="R4851" t="str">
        <f t="shared" si="150"/>
        <v>青州</v>
      </c>
      <c r="S4851" t="str">
        <f t="shared" si="151"/>
        <v>0109</v>
      </c>
    </row>
    <row r="4852" spans="1:19">
      <c r="A4852" t="s">
        <v>42645</v>
      </c>
      <c r="B4852" t="s">
        <v>42646</v>
      </c>
      <c r="C4852" t="s">
        <v>49</v>
      </c>
      <c r="D4852" t="s">
        <v>42647</v>
      </c>
      <c r="E4852" t="s">
        <v>40839</v>
      </c>
      <c r="F4852" t="s">
        <v>42648</v>
      </c>
      <c r="G4852" t="s">
        <v>42649</v>
      </c>
      <c r="H4852" t="s">
        <v>42650</v>
      </c>
      <c r="I4852" t="s">
        <v>4852</v>
      </c>
      <c r="J4852" t="s">
        <v>6782</v>
      </c>
      <c r="K4852" t="s">
        <v>6783</v>
      </c>
      <c r="L4852" t="s">
        <v>105</v>
      </c>
      <c r="M4852" t="s">
        <v>5224</v>
      </c>
      <c r="N4852" t="s">
        <v>4919</v>
      </c>
      <c r="O4852" t="s">
        <v>6784</v>
      </c>
      <c r="P4852" t="s">
        <v>42651</v>
      </c>
      <c r="R4852" t="str">
        <f t="shared" si="150"/>
        <v>寿光</v>
      </c>
      <c r="S4852" t="str">
        <f t="shared" si="151"/>
        <v>0109</v>
      </c>
    </row>
    <row r="4853" spans="1:19">
      <c r="A4853" t="s">
        <v>42652</v>
      </c>
      <c r="B4853" t="s">
        <v>42653</v>
      </c>
      <c r="C4853" t="s">
        <v>49</v>
      </c>
      <c r="D4853" t="s">
        <v>42654</v>
      </c>
      <c r="E4853" t="s">
        <v>40839</v>
      </c>
      <c r="F4853" t="s">
        <v>42655</v>
      </c>
      <c r="G4853" t="s">
        <v>42656</v>
      </c>
      <c r="H4853" t="s">
        <v>42657</v>
      </c>
      <c r="I4853" t="s">
        <v>4813</v>
      </c>
      <c r="J4853" t="s">
        <v>25985</v>
      </c>
      <c r="K4853" t="s">
        <v>25986</v>
      </c>
      <c r="L4853" t="s">
        <v>77</v>
      </c>
      <c r="M4853" t="s">
        <v>16744</v>
      </c>
      <c r="N4853" t="s">
        <v>4789</v>
      </c>
      <c r="O4853" t="s">
        <v>25987</v>
      </c>
      <c r="P4853" t="s">
        <v>42658</v>
      </c>
      <c r="Q4853" t="s">
        <v>42659</v>
      </c>
      <c r="R4853" t="str">
        <f t="shared" si="150"/>
        <v>临朐</v>
      </c>
      <c r="S4853" t="str">
        <f t="shared" si="151"/>
        <v>0109</v>
      </c>
    </row>
    <row r="4854" spans="1:19">
      <c r="A4854" t="s">
        <v>42660</v>
      </c>
      <c r="B4854" t="s">
        <v>42661</v>
      </c>
      <c r="C4854" t="s">
        <v>49</v>
      </c>
      <c r="D4854" t="s">
        <v>42662</v>
      </c>
      <c r="E4854" t="s">
        <v>42663</v>
      </c>
      <c r="F4854" t="s">
        <v>42664</v>
      </c>
      <c r="G4854" t="s">
        <v>42665</v>
      </c>
      <c r="H4854" t="s">
        <v>42666</v>
      </c>
      <c r="I4854" t="s">
        <v>4828</v>
      </c>
      <c r="J4854" t="s">
        <v>6423</v>
      </c>
      <c r="K4854" t="s">
        <v>6424</v>
      </c>
      <c r="L4854" t="s">
        <v>60</v>
      </c>
      <c r="M4854" t="s">
        <v>5511</v>
      </c>
      <c r="N4854" t="s">
        <v>5056</v>
      </c>
      <c r="O4854" t="s">
        <v>6425</v>
      </c>
      <c r="P4854" t="s">
        <v>42667</v>
      </c>
      <c r="R4854" t="str">
        <f t="shared" si="150"/>
        <v>奎文</v>
      </c>
      <c r="S4854" t="str">
        <f t="shared" si="151"/>
        <v>0109</v>
      </c>
    </row>
    <row r="4855" spans="1:19">
      <c r="A4855" t="s">
        <v>42668</v>
      </c>
      <c r="B4855" t="s">
        <v>42669</v>
      </c>
      <c r="C4855" t="s">
        <v>49</v>
      </c>
      <c r="D4855" t="s">
        <v>42670</v>
      </c>
      <c r="E4855" t="s">
        <v>40839</v>
      </c>
      <c r="F4855" t="s">
        <v>42671</v>
      </c>
      <c r="G4855" t="s">
        <v>42672</v>
      </c>
      <c r="H4855" t="s">
        <v>42673</v>
      </c>
      <c r="I4855" t="s">
        <v>4955</v>
      </c>
      <c r="J4855" t="s">
        <v>7910</v>
      </c>
      <c r="K4855" t="s">
        <v>7911</v>
      </c>
      <c r="L4855" t="s">
        <v>375</v>
      </c>
      <c r="M4855" t="s">
        <v>5409</v>
      </c>
      <c r="N4855" t="s">
        <v>4832</v>
      </c>
      <c r="O4855" t="s">
        <v>7913</v>
      </c>
      <c r="P4855" t="s">
        <v>42674</v>
      </c>
      <c r="Q4855" t="s">
        <v>42675</v>
      </c>
      <c r="R4855" t="str">
        <f t="shared" si="150"/>
        <v>昌邑</v>
      </c>
      <c r="S4855" t="str">
        <f t="shared" si="151"/>
        <v>0109</v>
      </c>
    </row>
    <row r="4856" spans="1:19">
      <c r="A4856" t="s">
        <v>42676</v>
      </c>
      <c r="B4856" t="s">
        <v>42677</v>
      </c>
      <c r="C4856" t="s">
        <v>49</v>
      </c>
      <c r="D4856" t="s">
        <v>42678</v>
      </c>
      <c r="E4856" t="s">
        <v>41155</v>
      </c>
      <c r="F4856" t="s">
        <v>42679</v>
      </c>
      <c r="G4856" t="s">
        <v>42680</v>
      </c>
      <c r="H4856" t="s">
        <v>42681</v>
      </c>
      <c r="I4856" t="s">
        <v>12119</v>
      </c>
      <c r="J4856" t="s">
        <v>8015</v>
      </c>
      <c r="K4856" t="s">
        <v>8016</v>
      </c>
      <c r="L4856" t="s">
        <v>105</v>
      </c>
      <c r="M4856" t="s">
        <v>5197</v>
      </c>
      <c r="N4856" t="s">
        <v>15744</v>
      </c>
      <c r="O4856" t="s">
        <v>8017</v>
      </c>
      <c r="P4856" t="s">
        <v>42682</v>
      </c>
      <c r="Q4856" t="s">
        <v>42683</v>
      </c>
      <c r="R4856" t="str">
        <f t="shared" si="150"/>
        <v>寿光</v>
      </c>
      <c r="S4856" t="str">
        <f t="shared" si="151"/>
        <v>0109</v>
      </c>
    </row>
    <row r="4857" spans="1:19">
      <c r="A4857" t="s">
        <v>42684</v>
      </c>
      <c r="B4857" t="s">
        <v>42685</v>
      </c>
      <c r="C4857" t="s">
        <v>49</v>
      </c>
      <c r="D4857" t="s">
        <v>42686</v>
      </c>
      <c r="E4857" t="s">
        <v>42687</v>
      </c>
      <c r="F4857" t="s">
        <v>42688</v>
      </c>
      <c r="G4857" t="s">
        <v>42689</v>
      </c>
      <c r="I4857" t="s">
        <v>4955</v>
      </c>
      <c r="R4857" t="str">
        <f t="shared" si="150"/>
        <v/>
      </c>
      <c r="S4857" t="str">
        <f t="shared" si="151"/>
        <v>0109</v>
      </c>
    </row>
    <row r="4858" spans="1:19">
      <c r="A4858" t="s">
        <v>42690</v>
      </c>
      <c r="B4858" t="s">
        <v>42691</v>
      </c>
      <c r="C4858" t="s">
        <v>49</v>
      </c>
      <c r="D4858" t="s">
        <v>42692</v>
      </c>
      <c r="E4858" t="s">
        <v>40839</v>
      </c>
      <c r="F4858" t="s">
        <v>42693</v>
      </c>
      <c r="G4858" t="s">
        <v>42694</v>
      </c>
      <c r="H4858" t="s">
        <v>42695</v>
      </c>
      <c r="I4858" t="s">
        <v>6877</v>
      </c>
      <c r="J4858" t="s">
        <v>7166</v>
      </c>
      <c r="K4858" t="s">
        <v>7167</v>
      </c>
      <c r="L4858" t="s">
        <v>123</v>
      </c>
      <c r="M4858" t="s">
        <v>5364</v>
      </c>
      <c r="N4858" t="s">
        <v>5451</v>
      </c>
      <c r="O4858" t="s">
        <v>7168</v>
      </c>
      <c r="P4858" t="s">
        <v>42696</v>
      </c>
      <c r="R4858" t="str">
        <f t="shared" si="150"/>
        <v>诸城</v>
      </c>
      <c r="S4858" t="str">
        <f t="shared" si="151"/>
        <v>0109</v>
      </c>
    </row>
    <row r="4859" spans="1:19">
      <c r="A4859" t="s">
        <v>42697</v>
      </c>
      <c r="B4859" t="s">
        <v>42698</v>
      </c>
      <c r="C4859" t="s">
        <v>49</v>
      </c>
      <c r="D4859" t="s">
        <v>42699</v>
      </c>
      <c r="E4859" t="s">
        <v>40839</v>
      </c>
      <c r="F4859" t="s">
        <v>42700</v>
      </c>
      <c r="G4859" t="s">
        <v>42701</v>
      </c>
      <c r="H4859" t="s">
        <v>42591</v>
      </c>
      <c r="I4859" t="s">
        <v>4955</v>
      </c>
      <c r="J4859" t="s">
        <v>5987</v>
      </c>
      <c r="K4859" t="s">
        <v>5988</v>
      </c>
      <c r="L4859" t="s">
        <v>95</v>
      </c>
      <c r="M4859" t="s">
        <v>5042</v>
      </c>
      <c r="N4859" t="s">
        <v>5421</v>
      </c>
      <c r="O4859" t="s">
        <v>5989</v>
      </c>
      <c r="P4859" t="s">
        <v>42702</v>
      </c>
      <c r="Q4859" t="s">
        <v>42703</v>
      </c>
      <c r="R4859" t="str">
        <f t="shared" si="150"/>
        <v>安丘</v>
      </c>
      <c r="S4859" t="str">
        <f t="shared" si="151"/>
        <v>0109</v>
      </c>
    </row>
    <row r="4860" spans="1:19">
      <c r="A4860" t="s">
        <v>42704</v>
      </c>
      <c r="B4860" t="s">
        <v>42705</v>
      </c>
      <c r="C4860" t="s">
        <v>49</v>
      </c>
      <c r="D4860" t="s">
        <v>42706</v>
      </c>
      <c r="E4860" t="s">
        <v>40839</v>
      </c>
      <c r="F4860" t="s">
        <v>42707</v>
      </c>
      <c r="G4860" t="s">
        <v>42708</v>
      </c>
      <c r="H4860" t="s">
        <v>42709</v>
      </c>
      <c r="I4860" t="s">
        <v>4828</v>
      </c>
      <c r="J4860" t="s">
        <v>11830</v>
      </c>
      <c r="K4860" t="s">
        <v>11831</v>
      </c>
      <c r="L4860" t="s">
        <v>114</v>
      </c>
      <c r="M4860" t="s">
        <v>4918</v>
      </c>
      <c r="N4860" t="s">
        <v>11832</v>
      </c>
      <c r="O4860" t="s">
        <v>11833</v>
      </c>
      <c r="P4860" t="s">
        <v>42710</v>
      </c>
      <c r="R4860" t="str">
        <f t="shared" si="150"/>
        <v>高密</v>
      </c>
      <c r="S4860" t="str">
        <f t="shared" si="151"/>
        <v>0109</v>
      </c>
    </row>
    <row r="4861" spans="1:19">
      <c r="A4861" t="s">
        <v>42711</v>
      </c>
      <c r="B4861" t="s">
        <v>42712</v>
      </c>
      <c r="C4861" t="s">
        <v>49</v>
      </c>
      <c r="D4861" t="s">
        <v>42713</v>
      </c>
      <c r="E4861" t="s">
        <v>40865</v>
      </c>
      <c r="F4861" t="s">
        <v>42714</v>
      </c>
      <c r="G4861" t="s">
        <v>42715</v>
      </c>
      <c r="H4861" t="s">
        <v>42716</v>
      </c>
      <c r="I4861" t="s">
        <v>12119</v>
      </c>
      <c r="J4861" t="s">
        <v>7910</v>
      </c>
      <c r="K4861" t="s">
        <v>7911</v>
      </c>
      <c r="L4861" t="s">
        <v>375</v>
      </c>
      <c r="M4861" t="s">
        <v>5409</v>
      </c>
      <c r="O4861" t="s">
        <v>7913</v>
      </c>
      <c r="P4861" t="s">
        <v>42717</v>
      </c>
      <c r="Q4861" t="s">
        <v>42718</v>
      </c>
      <c r="R4861" t="str">
        <f t="shared" si="150"/>
        <v>昌邑</v>
      </c>
      <c r="S4861" t="str">
        <f t="shared" si="151"/>
        <v>0109</v>
      </c>
    </row>
    <row r="4862" spans="1:19">
      <c r="A4862" t="s">
        <v>42719</v>
      </c>
      <c r="B4862" t="s">
        <v>42720</v>
      </c>
      <c r="C4862" t="s">
        <v>49</v>
      </c>
      <c r="D4862" t="s">
        <v>42721</v>
      </c>
      <c r="E4862" t="s">
        <v>40839</v>
      </c>
      <c r="F4862" t="s">
        <v>42722</v>
      </c>
      <c r="G4862" t="s">
        <v>42723</v>
      </c>
      <c r="H4862" t="s">
        <v>42724</v>
      </c>
      <c r="I4862" t="s">
        <v>4852</v>
      </c>
      <c r="J4862" t="s">
        <v>7623</v>
      </c>
      <c r="K4862" t="s">
        <v>7624</v>
      </c>
      <c r="L4862" t="s">
        <v>105</v>
      </c>
      <c r="M4862" t="s">
        <v>4945</v>
      </c>
      <c r="N4862" t="s">
        <v>10250</v>
      </c>
      <c r="P4862" t="s">
        <v>42725</v>
      </c>
      <c r="Q4862" t="s">
        <v>42726</v>
      </c>
      <c r="R4862" t="str">
        <f t="shared" si="150"/>
        <v>寿光</v>
      </c>
      <c r="S4862" t="str">
        <f t="shared" si="151"/>
        <v>0109</v>
      </c>
    </row>
    <row r="4863" spans="1:19">
      <c r="A4863" t="s">
        <v>42727</v>
      </c>
      <c r="B4863" t="s">
        <v>42728</v>
      </c>
      <c r="C4863" t="s">
        <v>49</v>
      </c>
      <c r="D4863" t="s">
        <v>42729</v>
      </c>
      <c r="E4863" t="s">
        <v>40893</v>
      </c>
      <c r="F4863" t="s">
        <v>42730</v>
      </c>
      <c r="G4863" t="s">
        <v>42731</v>
      </c>
      <c r="H4863" t="s">
        <v>42732</v>
      </c>
      <c r="I4863" t="s">
        <v>12500</v>
      </c>
      <c r="J4863" t="s">
        <v>5234</v>
      </c>
      <c r="K4863" t="s">
        <v>5235</v>
      </c>
      <c r="L4863" t="s">
        <v>50</v>
      </c>
      <c r="M4863" t="s">
        <v>5236</v>
      </c>
      <c r="N4863" t="s">
        <v>4789</v>
      </c>
      <c r="O4863" t="s">
        <v>5237</v>
      </c>
      <c r="P4863" t="s">
        <v>42733</v>
      </c>
      <c r="Q4863" t="s">
        <v>42734</v>
      </c>
      <c r="R4863" t="str">
        <f t="shared" si="150"/>
        <v>青州</v>
      </c>
      <c r="S4863" t="str">
        <f t="shared" si="151"/>
        <v>0109</v>
      </c>
    </row>
    <row r="4864" spans="1:19">
      <c r="A4864" t="s">
        <v>42735</v>
      </c>
      <c r="B4864" t="s">
        <v>42736</v>
      </c>
      <c r="C4864" t="s">
        <v>49</v>
      </c>
      <c r="D4864" t="s">
        <v>42737</v>
      </c>
      <c r="E4864" t="s">
        <v>40893</v>
      </c>
      <c r="F4864" t="s">
        <v>42738</v>
      </c>
      <c r="G4864" t="s">
        <v>42739</v>
      </c>
      <c r="H4864" t="s">
        <v>42740</v>
      </c>
      <c r="I4864" t="s">
        <v>12119</v>
      </c>
      <c r="J4864" t="s">
        <v>7332</v>
      </c>
      <c r="K4864" t="s">
        <v>7333</v>
      </c>
      <c r="L4864" t="s">
        <v>375</v>
      </c>
      <c r="M4864" t="s">
        <v>7334</v>
      </c>
      <c r="N4864" t="s">
        <v>5005</v>
      </c>
      <c r="O4864" t="s">
        <v>7335</v>
      </c>
      <c r="P4864" t="s">
        <v>42741</v>
      </c>
      <c r="R4864" t="str">
        <f t="shared" si="150"/>
        <v>昌邑</v>
      </c>
      <c r="S4864" t="str">
        <f t="shared" si="151"/>
        <v>0109</v>
      </c>
    </row>
    <row r="4865" spans="1:19">
      <c r="A4865" t="s">
        <v>42742</v>
      </c>
      <c r="B4865" t="s">
        <v>42743</v>
      </c>
      <c r="C4865" t="s">
        <v>49</v>
      </c>
      <c r="D4865" t="s">
        <v>42744</v>
      </c>
      <c r="E4865" t="s">
        <v>40839</v>
      </c>
      <c r="F4865" t="s">
        <v>42745</v>
      </c>
      <c r="G4865" t="s">
        <v>42746</v>
      </c>
      <c r="H4865" t="s">
        <v>42747</v>
      </c>
      <c r="I4865" t="s">
        <v>4852</v>
      </c>
      <c r="J4865" t="s">
        <v>6904</v>
      </c>
      <c r="K4865" t="s">
        <v>6905</v>
      </c>
      <c r="L4865" t="s">
        <v>86</v>
      </c>
      <c r="M4865" t="s">
        <v>5919</v>
      </c>
      <c r="N4865" t="s">
        <v>4933</v>
      </c>
      <c r="O4865" t="s">
        <v>6906</v>
      </c>
      <c r="P4865" t="s">
        <v>42748</v>
      </c>
      <c r="Q4865" t="s">
        <v>42749</v>
      </c>
      <c r="R4865" t="str">
        <f t="shared" ref="R4865:R4928" si="152">IF(OR(LEFT(L4865,2)="高新"),"奎文",IF(LEFT(L4865,2)="峡山","坊子",IF(LEFT(L4865,2)="滨海","寒亭",LEFT(L4865,2))))</f>
        <v>坊子</v>
      </c>
      <c r="S4865" t="str">
        <f t="shared" ref="S4865:S4928" si="153">TEXT(B4865,"mmdd")</f>
        <v>0109</v>
      </c>
    </row>
    <row r="4866" spans="1:19">
      <c r="A4866" t="s">
        <v>42750</v>
      </c>
      <c r="B4866" t="s">
        <v>42751</v>
      </c>
      <c r="C4866" t="s">
        <v>49</v>
      </c>
      <c r="D4866" t="s">
        <v>42752</v>
      </c>
      <c r="E4866" t="s">
        <v>42753</v>
      </c>
      <c r="F4866" t="s">
        <v>42754</v>
      </c>
      <c r="G4866" t="s">
        <v>42755</v>
      </c>
      <c r="H4866" t="s">
        <v>42756</v>
      </c>
      <c r="I4866" t="s">
        <v>5560</v>
      </c>
      <c r="J4866" t="s">
        <v>20235</v>
      </c>
      <c r="K4866" t="s">
        <v>20236</v>
      </c>
      <c r="L4866" t="s">
        <v>1136</v>
      </c>
      <c r="M4866" t="s">
        <v>6413</v>
      </c>
      <c r="N4866" t="s">
        <v>6243</v>
      </c>
      <c r="O4866" t="s">
        <v>20237</v>
      </c>
      <c r="P4866" t="s">
        <v>42757</v>
      </c>
      <c r="Q4866" t="s">
        <v>42758</v>
      </c>
      <c r="R4866" t="str">
        <f t="shared" si="152"/>
        <v>昌乐</v>
      </c>
      <c r="S4866" t="str">
        <f t="shared" si="153"/>
        <v>0109</v>
      </c>
    </row>
    <row r="4867" spans="1:19">
      <c r="A4867" t="s">
        <v>42759</v>
      </c>
      <c r="B4867" t="s">
        <v>42760</v>
      </c>
      <c r="C4867" t="s">
        <v>49</v>
      </c>
      <c r="D4867" t="s">
        <v>42761</v>
      </c>
      <c r="E4867" t="s">
        <v>40839</v>
      </c>
      <c r="F4867" t="s">
        <v>42762</v>
      </c>
      <c r="G4867" t="s">
        <v>42763</v>
      </c>
      <c r="H4867" t="s">
        <v>42764</v>
      </c>
      <c r="I4867" t="s">
        <v>5461</v>
      </c>
      <c r="J4867" t="s">
        <v>4786</v>
      </c>
      <c r="K4867" t="s">
        <v>4787</v>
      </c>
      <c r="L4867" t="s">
        <v>237</v>
      </c>
      <c r="M4867" t="s">
        <v>4788</v>
      </c>
      <c r="N4867" t="s">
        <v>5112</v>
      </c>
      <c r="O4867" t="s">
        <v>4790</v>
      </c>
      <c r="P4867" t="s">
        <v>42765</v>
      </c>
      <c r="R4867" t="str">
        <f t="shared" si="152"/>
        <v>潍城</v>
      </c>
      <c r="S4867" t="str">
        <f t="shared" si="153"/>
        <v>0109</v>
      </c>
    </row>
    <row r="4868" spans="1:19">
      <c r="A4868" t="s">
        <v>42766</v>
      </c>
      <c r="B4868" t="s">
        <v>42767</v>
      </c>
      <c r="C4868" t="s">
        <v>49</v>
      </c>
      <c r="D4868" t="s">
        <v>42768</v>
      </c>
      <c r="E4868" t="s">
        <v>40839</v>
      </c>
      <c r="F4868" t="s">
        <v>42769</v>
      </c>
      <c r="G4868" t="s">
        <v>42770</v>
      </c>
      <c r="H4868" t="s">
        <v>42771</v>
      </c>
      <c r="I4868" t="s">
        <v>4955</v>
      </c>
      <c r="J4868" t="s">
        <v>5395</v>
      </c>
      <c r="K4868" t="s">
        <v>5396</v>
      </c>
      <c r="L4868" t="s">
        <v>60</v>
      </c>
      <c r="M4868" t="s">
        <v>4774</v>
      </c>
      <c r="N4868" t="s">
        <v>5960</v>
      </c>
      <c r="O4868" t="s">
        <v>5397</v>
      </c>
      <c r="P4868" t="s">
        <v>42772</v>
      </c>
      <c r="Q4868" t="s">
        <v>42773</v>
      </c>
      <c r="R4868" t="str">
        <f t="shared" si="152"/>
        <v>奎文</v>
      </c>
      <c r="S4868" t="str">
        <f t="shared" si="153"/>
        <v>0109</v>
      </c>
    </row>
    <row r="4869" spans="1:19">
      <c r="A4869" t="s">
        <v>42774</v>
      </c>
      <c r="B4869" t="s">
        <v>42775</v>
      </c>
      <c r="C4869" t="s">
        <v>49</v>
      </c>
      <c r="D4869" t="s">
        <v>42776</v>
      </c>
      <c r="E4869" t="s">
        <v>40839</v>
      </c>
      <c r="F4869" t="s">
        <v>42777</v>
      </c>
      <c r="G4869" t="s">
        <v>42778</v>
      </c>
      <c r="H4869" t="s">
        <v>42779</v>
      </c>
      <c r="I4869" t="s">
        <v>18616</v>
      </c>
      <c r="J4869" t="s">
        <v>8219</v>
      </c>
      <c r="K4869" t="s">
        <v>8220</v>
      </c>
      <c r="L4869" t="s">
        <v>123</v>
      </c>
      <c r="M4869" t="s">
        <v>4994</v>
      </c>
      <c r="N4869" t="s">
        <v>5619</v>
      </c>
      <c r="O4869" t="s">
        <v>8221</v>
      </c>
      <c r="P4869" t="s">
        <v>42780</v>
      </c>
      <c r="R4869" t="str">
        <f t="shared" si="152"/>
        <v>诸城</v>
      </c>
      <c r="S4869" t="str">
        <f t="shared" si="153"/>
        <v>0109</v>
      </c>
    </row>
    <row r="4870" spans="1:19">
      <c r="A4870" t="s">
        <v>42781</v>
      </c>
      <c r="B4870" t="s">
        <v>42782</v>
      </c>
      <c r="C4870" t="s">
        <v>49</v>
      </c>
      <c r="D4870" t="s">
        <v>42783</v>
      </c>
      <c r="E4870" t="s">
        <v>42784</v>
      </c>
      <c r="F4870" t="s">
        <v>42785</v>
      </c>
      <c r="G4870" t="s">
        <v>42786</v>
      </c>
      <c r="H4870" t="s">
        <v>42787</v>
      </c>
      <c r="I4870" t="s">
        <v>4852</v>
      </c>
      <c r="J4870" t="s">
        <v>5087</v>
      </c>
      <c r="K4870" t="s">
        <v>5088</v>
      </c>
      <c r="L4870" t="s">
        <v>105</v>
      </c>
      <c r="M4870" t="s">
        <v>5089</v>
      </c>
      <c r="N4870" t="s">
        <v>4972</v>
      </c>
      <c r="O4870" t="s">
        <v>5090</v>
      </c>
      <c r="P4870" t="s">
        <v>42788</v>
      </c>
      <c r="Q4870" t="s">
        <v>42789</v>
      </c>
      <c r="R4870" t="str">
        <f t="shared" si="152"/>
        <v>寿光</v>
      </c>
      <c r="S4870" t="str">
        <f t="shared" si="153"/>
        <v>0109</v>
      </c>
    </row>
    <row r="4871" spans="1:19">
      <c r="A4871" t="s">
        <v>42790</v>
      </c>
      <c r="B4871" t="s">
        <v>42791</v>
      </c>
      <c r="C4871" t="s">
        <v>49</v>
      </c>
      <c r="D4871" t="s">
        <v>42792</v>
      </c>
      <c r="E4871" t="s">
        <v>40839</v>
      </c>
      <c r="F4871" t="s">
        <v>42793</v>
      </c>
      <c r="G4871" t="s">
        <v>42794</v>
      </c>
      <c r="H4871" t="s">
        <v>42795</v>
      </c>
      <c r="I4871" t="s">
        <v>5327</v>
      </c>
      <c r="J4871" t="s">
        <v>13873</v>
      </c>
      <c r="K4871" t="s">
        <v>13874</v>
      </c>
      <c r="L4871" t="s">
        <v>105</v>
      </c>
      <c r="M4871" t="s">
        <v>5133</v>
      </c>
      <c r="N4871" t="s">
        <v>5939</v>
      </c>
      <c r="O4871" t="s">
        <v>13875</v>
      </c>
      <c r="P4871" t="s">
        <v>42796</v>
      </c>
      <c r="Q4871" t="s">
        <v>42797</v>
      </c>
      <c r="R4871" t="str">
        <f t="shared" si="152"/>
        <v>寿光</v>
      </c>
      <c r="S4871" t="str">
        <f t="shared" si="153"/>
        <v>0109</v>
      </c>
    </row>
    <row r="4872" spans="1:19">
      <c r="A4872" t="s">
        <v>42798</v>
      </c>
      <c r="B4872" t="s">
        <v>42799</v>
      </c>
      <c r="C4872" t="s">
        <v>49</v>
      </c>
      <c r="D4872" t="s">
        <v>42800</v>
      </c>
      <c r="E4872" t="s">
        <v>40968</v>
      </c>
      <c r="F4872" t="s">
        <v>42801</v>
      </c>
      <c r="G4872" t="s">
        <v>42802</v>
      </c>
      <c r="H4872" t="s">
        <v>42803</v>
      </c>
      <c r="I4872" t="s">
        <v>4852</v>
      </c>
      <c r="J4872" t="s">
        <v>10760</v>
      </c>
      <c r="K4872" t="s">
        <v>10761</v>
      </c>
      <c r="L4872" t="s">
        <v>105</v>
      </c>
      <c r="M4872" t="s">
        <v>5029</v>
      </c>
      <c r="N4872" t="s">
        <v>4946</v>
      </c>
      <c r="O4872" t="s">
        <v>10762</v>
      </c>
      <c r="P4872" t="s">
        <v>42804</v>
      </c>
      <c r="R4872" t="str">
        <f t="shared" si="152"/>
        <v>寿光</v>
      </c>
      <c r="S4872" t="str">
        <f t="shared" si="153"/>
        <v>0109</v>
      </c>
    </row>
    <row r="4873" spans="1:19">
      <c r="A4873" t="s">
        <v>42805</v>
      </c>
      <c r="B4873" t="s">
        <v>42806</v>
      </c>
      <c r="C4873" t="s">
        <v>49</v>
      </c>
      <c r="D4873" t="s">
        <v>42807</v>
      </c>
      <c r="E4873" t="s">
        <v>40839</v>
      </c>
      <c r="F4873" t="s">
        <v>42808</v>
      </c>
      <c r="G4873" t="s">
        <v>42809</v>
      </c>
      <c r="H4873" t="s">
        <v>42810</v>
      </c>
      <c r="I4873" t="s">
        <v>4852</v>
      </c>
      <c r="J4873" t="s">
        <v>14541</v>
      </c>
      <c r="K4873" t="s">
        <v>14542</v>
      </c>
      <c r="L4873" t="s">
        <v>114</v>
      </c>
      <c r="M4873" t="s">
        <v>7084</v>
      </c>
      <c r="N4873" t="s">
        <v>4933</v>
      </c>
      <c r="O4873" t="s">
        <v>14543</v>
      </c>
      <c r="P4873" t="s">
        <v>42811</v>
      </c>
      <c r="R4873" t="str">
        <f t="shared" si="152"/>
        <v>高密</v>
      </c>
      <c r="S4873" t="str">
        <f t="shared" si="153"/>
        <v>0109</v>
      </c>
    </row>
    <row r="4874" spans="1:19">
      <c r="A4874" t="s">
        <v>42812</v>
      </c>
      <c r="B4874" t="s">
        <v>42813</v>
      </c>
      <c r="C4874" t="s">
        <v>49</v>
      </c>
      <c r="D4874" t="s">
        <v>42814</v>
      </c>
      <c r="E4874" t="s">
        <v>40839</v>
      </c>
      <c r="F4874" t="s">
        <v>42815</v>
      </c>
      <c r="G4874" t="s">
        <v>42816</v>
      </c>
      <c r="H4874" t="s">
        <v>42817</v>
      </c>
      <c r="I4874" t="s">
        <v>4852</v>
      </c>
      <c r="J4874" t="s">
        <v>8984</v>
      </c>
      <c r="K4874" t="s">
        <v>8985</v>
      </c>
      <c r="L4874" t="s">
        <v>60</v>
      </c>
      <c r="M4874" t="s">
        <v>5511</v>
      </c>
      <c r="N4874" t="s">
        <v>4905</v>
      </c>
      <c r="O4874" t="s">
        <v>8986</v>
      </c>
      <c r="P4874" t="s">
        <v>42818</v>
      </c>
      <c r="Q4874" t="s">
        <v>42819</v>
      </c>
      <c r="R4874" t="str">
        <f t="shared" si="152"/>
        <v>奎文</v>
      </c>
      <c r="S4874" t="str">
        <f t="shared" si="153"/>
        <v>0109</v>
      </c>
    </row>
    <row r="4875" spans="1:19">
      <c r="A4875" t="s">
        <v>42820</v>
      </c>
      <c r="B4875" t="s">
        <v>42669</v>
      </c>
      <c r="C4875" t="s">
        <v>49</v>
      </c>
      <c r="D4875" t="s">
        <v>42821</v>
      </c>
      <c r="E4875" t="s">
        <v>41155</v>
      </c>
      <c r="F4875" t="s">
        <v>42822</v>
      </c>
      <c r="G4875" t="s">
        <v>42823</v>
      </c>
      <c r="H4875" t="s">
        <v>42824</v>
      </c>
      <c r="I4875" t="s">
        <v>12119</v>
      </c>
      <c r="J4875" t="s">
        <v>6664</v>
      </c>
      <c r="K4875" t="s">
        <v>6665</v>
      </c>
      <c r="L4875" t="s">
        <v>60</v>
      </c>
      <c r="M4875" t="s">
        <v>5511</v>
      </c>
      <c r="N4875" t="s">
        <v>4832</v>
      </c>
      <c r="O4875" t="s">
        <v>6666</v>
      </c>
      <c r="P4875" t="s">
        <v>42825</v>
      </c>
      <c r="Q4875" t="s">
        <v>42826</v>
      </c>
      <c r="R4875" t="str">
        <f t="shared" si="152"/>
        <v>奎文</v>
      </c>
      <c r="S4875" t="str">
        <f t="shared" si="153"/>
        <v>0109</v>
      </c>
    </row>
    <row r="4876" spans="1:19">
      <c r="A4876" t="s">
        <v>42827</v>
      </c>
      <c r="B4876" t="s">
        <v>42828</v>
      </c>
      <c r="C4876" t="s">
        <v>49</v>
      </c>
      <c r="D4876" t="s">
        <v>42829</v>
      </c>
      <c r="E4876" t="s">
        <v>40839</v>
      </c>
      <c r="F4876" t="s">
        <v>42830</v>
      </c>
      <c r="G4876" t="s">
        <v>42831</v>
      </c>
      <c r="H4876" t="s">
        <v>42832</v>
      </c>
      <c r="I4876" t="s">
        <v>5052</v>
      </c>
      <c r="J4876" t="s">
        <v>4890</v>
      </c>
      <c r="K4876" t="s">
        <v>4891</v>
      </c>
      <c r="L4876" t="s">
        <v>50</v>
      </c>
      <c r="M4876" t="s">
        <v>4855</v>
      </c>
      <c r="N4876" t="s">
        <v>4892</v>
      </c>
      <c r="O4876" t="s">
        <v>4893</v>
      </c>
      <c r="P4876" t="s">
        <v>42833</v>
      </c>
      <c r="Q4876" t="s">
        <v>42834</v>
      </c>
      <c r="R4876" t="str">
        <f t="shared" si="152"/>
        <v>青州</v>
      </c>
      <c r="S4876" t="str">
        <f t="shared" si="153"/>
        <v>0109</v>
      </c>
    </row>
    <row r="4877" spans="1:19">
      <c r="A4877" t="s">
        <v>42835</v>
      </c>
      <c r="B4877" t="s">
        <v>42836</v>
      </c>
      <c r="C4877" t="s">
        <v>49</v>
      </c>
      <c r="D4877" t="s">
        <v>42837</v>
      </c>
      <c r="E4877" t="s">
        <v>40839</v>
      </c>
      <c r="F4877" t="s">
        <v>42838</v>
      </c>
      <c r="G4877" t="s">
        <v>42839</v>
      </c>
      <c r="H4877" t="s">
        <v>42840</v>
      </c>
      <c r="I4877" t="s">
        <v>4955</v>
      </c>
      <c r="J4877" t="s">
        <v>17246</v>
      </c>
      <c r="K4877" t="s">
        <v>17247</v>
      </c>
      <c r="L4877" t="s">
        <v>114</v>
      </c>
      <c r="M4877" t="s">
        <v>9901</v>
      </c>
      <c r="N4877" t="s">
        <v>4933</v>
      </c>
      <c r="O4877" t="s">
        <v>17248</v>
      </c>
      <c r="P4877" t="s">
        <v>42841</v>
      </c>
      <c r="Q4877" t="s">
        <v>42842</v>
      </c>
      <c r="R4877" t="str">
        <f t="shared" si="152"/>
        <v>高密</v>
      </c>
      <c r="S4877" t="str">
        <f t="shared" si="153"/>
        <v>0109</v>
      </c>
    </row>
    <row r="4878" spans="1:19">
      <c r="A4878" t="s">
        <v>2122</v>
      </c>
      <c r="B4878" t="s">
        <v>42843</v>
      </c>
      <c r="C4878" t="s">
        <v>49</v>
      </c>
      <c r="D4878" t="s">
        <v>42844</v>
      </c>
      <c r="E4878" t="s">
        <v>40839</v>
      </c>
      <c r="F4878" t="s">
        <v>42845</v>
      </c>
      <c r="G4878" t="s">
        <v>2120</v>
      </c>
      <c r="H4878" t="s">
        <v>42846</v>
      </c>
      <c r="I4878" t="s">
        <v>4785</v>
      </c>
      <c r="J4878" t="s">
        <v>11410</v>
      </c>
      <c r="K4878" t="s">
        <v>11411</v>
      </c>
      <c r="L4878" t="s">
        <v>105</v>
      </c>
      <c r="M4878" t="s">
        <v>5176</v>
      </c>
      <c r="N4878" t="s">
        <v>5030</v>
      </c>
      <c r="O4878" t="s">
        <v>11412</v>
      </c>
      <c r="P4878" t="s">
        <v>42847</v>
      </c>
      <c r="Q4878" t="s">
        <v>42848</v>
      </c>
      <c r="R4878" t="str">
        <f t="shared" si="152"/>
        <v>寿光</v>
      </c>
      <c r="S4878" t="str">
        <f t="shared" si="153"/>
        <v>0109</v>
      </c>
    </row>
    <row r="4879" spans="1:19">
      <c r="A4879" t="s">
        <v>42849</v>
      </c>
      <c r="B4879" t="s">
        <v>42850</v>
      </c>
      <c r="C4879" t="s">
        <v>49</v>
      </c>
      <c r="D4879" t="s">
        <v>42851</v>
      </c>
      <c r="E4879" t="s">
        <v>40839</v>
      </c>
      <c r="F4879" t="s">
        <v>42852</v>
      </c>
      <c r="G4879" t="s">
        <v>42853</v>
      </c>
      <c r="H4879" t="s">
        <v>42854</v>
      </c>
      <c r="I4879" t="s">
        <v>4813</v>
      </c>
      <c r="J4879" t="s">
        <v>9246</v>
      </c>
      <c r="K4879" t="s">
        <v>9247</v>
      </c>
      <c r="L4879" t="s">
        <v>375</v>
      </c>
      <c r="M4879" t="s">
        <v>7334</v>
      </c>
      <c r="N4879" t="s">
        <v>4881</v>
      </c>
      <c r="O4879" t="s">
        <v>9248</v>
      </c>
      <c r="P4879" t="s">
        <v>42855</v>
      </c>
      <c r="Q4879" t="s">
        <v>42856</v>
      </c>
      <c r="R4879" t="str">
        <f t="shared" si="152"/>
        <v>昌邑</v>
      </c>
      <c r="S4879" t="str">
        <f t="shared" si="153"/>
        <v>0109</v>
      </c>
    </row>
    <row r="4880" spans="1:19">
      <c r="A4880" t="s">
        <v>42857</v>
      </c>
      <c r="B4880" t="s">
        <v>42858</v>
      </c>
      <c r="C4880" t="s">
        <v>49</v>
      </c>
      <c r="D4880" t="s">
        <v>42859</v>
      </c>
      <c r="E4880" t="s">
        <v>41155</v>
      </c>
      <c r="F4880" t="s">
        <v>42860</v>
      </c>
      <c r="G4880" t="s">
        <v>42861</v>
      </c>
      <c r="H4880" t="s">
        <v>42862</v>
      </c>
      <c r="I4880" t="s">
        <v>12119</v>
      </c>
      <c r="J4880" t="s">
        <v>34274</v>
      </c>
      <c r="K4880" t="s">
        <v>34275</v>
      </c>
      <c r="L4880" t="s">
        <v>237</v>
      </c>
      <c r="M4880" t="s">
        <v>4868</v>
      </c>
      <c r="N4880" t="s">
        <v>5017</v>
      </c>
      <c r="O4880" t="s">
        <v>34276</v>
      </c>
      <c r="P4880" t="s">
        <v>42863</v>
      </c>
      <c r="R4880" t="str">
        <f t="shared" si="152"/>
        <v>潍城</v>
      </c>
      <c r="S4880" t="str">
        <f t="shared" si="153"/>
        <v>0109</v>
      </c>
    </row>
    <row r="4881" spans="1:19">
      <c r="A4881" t="s">
        <v>42864</v>
      </c>
      <c r="B4881" t="s">
        <v>42865</v>
      </c>
      <c r="C4881" t="s">
        <v>49</v>
      </c>
      <c r="D4881" t="s">
        <v>42866</v>
      </c>
      <c r="E4881" t="s">
        <v>40839</v>
      </c>
      <c r="F4881" t="s">
        <v>42867</v>
      </c>
      <c r="G4881" t="s">
        <v>42868</v>
      </c>
      <c r="H4881" t="s">
        <v>41661</v>
      </c>
      <c r="I4881" t="s">
        <v>4785</v>
      </c>
      <c r="J4881" t="s">
        <v>4866</v>
      </c>
      <c r="K4881" t="s">
        <v>4867</v>
      </c>
      <c r="L4881" t="s">
        <v>237</v>
      </c>
      <c r="M4881" t="s">
        <v>4868</v>
      </c>
      <c r="N4881" t="s">
        <v>5801</v>
      </c>
      <c r="O4881" t="s">
        <v>4870</v>
      </c>
      <c r="P4881" t="s">
        <v>42869</v>
      </c>
      <c r="Q4881" t="s">
        <v>42870</v>
      </c>
      <c r="R4881" t="str">
        <f t="shared" si="152"/>
        <v>潍城</v>
      </c>
      <c r="S4881" t="str">
        <f t="shared" si="153"/>
        <v>0109</v>
      </c>
    </row>
    <row r="4882" spans="1:19">
      <c r="A4882" t="s">
        <v>42871</v>
      </c>
      <c r="B4882" t="s">
        <v>42872</v>
      </c>
      <c r="C4882" t="s">
        <v>49</v>
      </c>
      <c r="D4882" t="s">
        <v>42873</v>
      </c>
      <c r="E4882" t="s">
        <v>40839</v>
      </c>
      <c r="F4882" t="s">
        <v>42874</v>
      </c>
      <c r="G4882" t="s">
        <v>42875</v>
      </c>
      <c r="H4882" t="s">
        <v>42876</v>
      </c>
      <c r="I4882" t="s">
        <v>4852</v>
      </c>
      <c r="J4882" t="s">
        <v>9899</v>
      </c>
      <c r="K4882" t="s">
        <v>9900</v>
      </c>
      <c r="L4882" t="s">
        <v>114</v>
      </c>
      <c r="M4882" t="s">
        <v>9901</v>
      </c>
      <c r="N4882" t="s">
        <v>4892</v>
      </c>
      <c r="O4882" t="s">
        <v>9902</v>
      </c>
      <c r="P4882" t="s">
        <v>42877</v>
      </c>
      <c r="Q4882" t="s">
        <v>42878</v>
      </c>
      <c r="R4882" t="str">
        <f t="shared" si="152"/>
        <v>高密</v>
      </c>
      <c r="S4882" t="str">
        <f t="shared" si="153"/>
        <v>0109</v>
      </c>
    </row>
    <row r="4883" spans="1:19">
      <c r="A4883" t="s">
        <v>42879</v>
      </c>
      <c r="B4883" t="s">
        <v>42880</v>
      </c>
      <c r="C4883" t="s">
        <v>49</v>
      </c>
      <c r="D4883" t="s">
        <v>42881</v>
      </c>
      <c r="E4883" t="s">
        <v>40839</v>
      </c>
      <c r="F4883" t="s">
        <v>42882</v>
      </c>
      <c r="G4883" t="s">
        <v>42883</v>
      </c>
      <c r="H4883" t="s">
        <v>42884</v>
      </c>
      <c r="I4883" t="s">
        <v>5052</v>
      </c>
      <c r="J4883" t="s">
        <v>6804</v>
      </c>
      <c r="K4883" t="s">
        <v>6805</v>
      </c>
      <c r="L4883" t="s">
        <v>123</v>
      </c>
      <c r="M4883" t="s">
        <v>4994</v>
      </c>
      <c r="N4883" t="s">
        <v>5487</v>
      </c>
      <c r="O4883" t="s">
        <v>6806</v>
      </c>
      <c r="P4883" t="s">
        <v>42885</v>
      </c>
      <c r="Q4883" t="s">
        <v>42886</v>
      </c>
      <c r="R4883" t="str">
        <f t="shared" si="152"/>
        <v>诸城</v>
      </c>
      <c r="S4883" t="str">
        <f t="shared" si="153"/>
        <v>0109</v>
      </c>
    </row>
    <row r="4884" spans="1:19">
      <c r="A4884" t="s">
        <v>42887</v>
      </c>
      <c r="B4884" t="s">
        <v>42888</v>
      </c>
      <c r="C4884" t="s">
        <v>49</v>
      </c>
      <c r="D4884" t="s">
        <v>42889</v>
      </c>
      <c r="E4884" t="s">
        <v>40893</v>
      </c>
      <c r="F4884" t="s">
        <v>42890</v>
      </c>
      <c r="G4884" t="s">
        <v>42891</v>
      </c>
      <c r="H4884" t="s">
        <v>42892</v>
      </c>
      <c r="I4884" t="s">
        <v>12119</v>
      </c>
      <c r="J4884" t="s">
        <v>5473</v>
      </c>
      <c r="K4884" t="s">
        <v>5474</v>
      </c>
      <c r="L4884" t="s">
        <v>86</v>
      </c>
      <c r="M4884" t="s">
        <v>5099</v>
      </c>
      <c r="N4884" t="s">
        <v>4972</v>
      </c>
      <c r="O4884" t="s">
        <v>5475</v>
      </c>
      <c r="P4884" t="s">
        <v>42893</v>
      </c>
      <c r="R4884" t="str">
        <f t="shared" si="152"/>
        <v>坊子</v>
      </c>
      <c r="S4884" t="str">
        <f t="shared" si="153"/>
        <v>0109</v>
      </c>
    </row>
    <row r="4885" spans="1:19">
      <c r="A4885" t="s">
        <v>42894</v>
      </c>
      <c r="B4885" t="s">
        <v>42895</v>
      </c>
      <c r="C4885" t="s">
        <v>49</v>
      </c>
      <c r="D4885" t="s">
        <v>42896</v>
      </c>
      <c r="E4885" t="s">
        <v>40839</v>
      </c>
      <c r="F4885" t="s">
        <v>42897</v>
      </c>
      <c r="G4885" t="s">
        <v>42898</v>
      </c>
      <c r="H4885" t="s">
        <v>42899</v>
      </c>
      <c r="I4885" t="s">
        <v>4852</v>
      </c>
      <c r="J4885" t="s">
        <v>7114</v>
      </c>
      <c r="K4885" t="s">
        <v>7115</v>
      </c>
      <c r="L4885" t="s">
        <v>105</v>
      </c>
      <c r="M4885" t="s">
        <v>5176</v>
      </c>
      <c r="N4885" t="s">
        <v>4972</v>
      </c>
      <c r="O4885" t="s">
        <v>7116</v>
      </c>
      <c r="P4885" t="s">
        <v>42900</v>
      </c>
      <c r="R4885" t="str">
        <f t="shared" si="152"/>
        <v>寿光</v>
      </c>
      <c r="S4885" t="str">
        <f t="shared" si="153"/>
        <v>0109</v>
      </c>
    </row>
    <row r="4886" spans="1:19">
      <c r="A4886" t="s">
        <v>42901</v>
      </c>
      <c r="B4886" t="s">
        <v>42902</v>
      </c>
      <c r="C4886" t="s">
        <v>49</v>
      </c>
      <c r="D4886" t="s">
        <v>42903</v>
      </c>
      <c r="E4886" t="s">
        <v>40839</v>
      </c>
      <c r="F4886" t="s">
        <v>42904</v>
      </c>
      <c r="G4886" t="s">
        <v>42905</v>
      </c>
      <c r="H4886" t="s">
        <v>42906</v>
      </c>
      <c r="I4886" t="s">
        <v>4828</v>
      </c>
      <c r="J4886" t="s">
        <v>10035</v>
      </c>
      <c r="K4886" t="s">
        <v>10036</v>
      </c>
      <c r="L4886" t="s">
        <v>1136</v>
      </c>
      <c r="M4886" t="s">
        <v>8945</v>
      </c>
      <c r="N4886" t="s">
        <v>4856</v>
      </c>
      <c r="O4886" t="s">
        <v>10037</v>
      </c>
      <c r="P4886" t="s">
        <v>42907</v>
      </c>
      <c r="R4886" t="str">
        <f t="shared" si="152"/>
        <v>昌乐</v>
      </c>
      <c r="S4886" t="str">
        <f t="shared" si="153"/>
        <v>0109</v>
      </c>
    </row>
    <row r="4887" spans="1:19">
      <c r="A4887" t="s">
        <v>42908</v>
      </c>
      <c r="B4887" t="s">
        <v>42909</v>
      </c>
      <c r="C4887" t="s">
        <v>49</v>
      </c>
      <c r="D4887" t="s">
        <v>42910</v>
      </c>
      <c r="E4887" t="s">
        <v>40839</v>
      </c>
      <c r="F4887" t="s">
        <v>42911</v>
      </c>
      <c r="G4887" t="s">
        <v>42912</v>
      </c>
      <c r="H4887" t="s">
        <v>42913</v>
      </c>
      <c r="I4887" t="s">
        <v>5461</v>
      </c>
      <c r="J4887" t="s">
        <v>4916</v>
      </c>
      <c r="K4887" t="s">
        <v>4917</v>
      </c>
      <c r="L4887" t="s">
        <v>114</v>
      </c>
      <c r="M4887" t="s">
        <v>4918</v>
      </c>
      <c r="N4887" t="s">
        <v>4856</v>
      </c>
      <c r="O4887" t="s">
        <v>4920</v>
      </c>
      <c r="P4887" t="s">
        <v>42914</v>
      </c>
      <c r="R4887" t="str">
        <f t="shared" si="152"/>
        <v>高密</v>
      </c>
      <c r="S4887" t="str">
        <f t="shared" si="153"/>
        <v>0109</v>
      </c>
    </row>
    <row r="4888" spans="1:19">
      <c r="A4888" t="s">
        <v>42915</v>
      </c>
      <c r="B4888" t="s">
        <v>42916</v>
      </c>
      <c r="C4888" t="s">
        <v>49</v>
      </c>
      <c r="D4888" t="s">
        <v>42917</v>
      </c>
      <c r="E4888" t="s">
        <v>40839</v>
      </c>
      <c r="F4888" t="s">
        <v>42918</v>
      </c>
      <c r="G4888" t="s">
        <v>42919</v>
      </c>
      <c r="H4888" t="s">
        <v>42920</v>
      </c>
      <c r="I4888" t="s">
        <v>5052</v>
      </c>
      <c r="J4888" t="s">
        <v>17246</v>
      </c>
      <c r="K4888" t="s">
        <v>17247</v>
      </c>
      <c r="L4888" t="s">
        <v>114</v>
      </c>
      <c r="M4888" t="s">
        <v>9901</v>
      </c>
      <c r="N4888" t="s">
        <v>4933</v>
      </c>
      <c r="O4888" t="s">
        <v>17248</v>
      </c>
      <c r="P4888" t="s">
        <v>42921</v>
      </c>
      <c r="R4888" t="str">
        <f t="shared" si="152"/>
        <v>高密</v>
      </c>
      <c r="S4888" t="str">
        <f t="shared" si="153"/>
        <v>0109</v>
      </c>
    </row>
    <row r="4889" spans="1:19">
      <c r="A4889" t="s">
        <v>42922</v>
      </c>
      <c r="B4889" t="s">
        <v>42923</v>
      </c>
      <c r="C4889" t="s">
        <v>49</v>
      </c>
      <c r="D4889" t="s">
        <v>42924</v>
      </c>
      <c r="E4889" t="s">
        <v>40893</v>
      </c>
      <c r="F4889" t="s">
        <v>42925</v>
      </c>
      <c r="G4889" t="s">
        <v>42926</v>
      </c>
      <c r="H4889" t="s">
        <v>42927</v>
      </c>
      <c r="I4889" t="s">
        <v>12119</v>
      </c>
      <c r="J4889" t="s">
        <v>6150</v>
      </c>
      <c r="K4889" t="s">
        <v>6151</v>
      </c>
      <c r="L4889" t="s">
        <v>95</v>
      </c>
      <c r="M4889" t="s">
        <v>5709</v>
      </c>
      <c r="N4889" t="s">
        <v>6519</v>
      </c>
      <c r="O4889" t="s">
        <v>6153</v>
      </c>
      <c r="P4889" t="s">
        <v>42928</v>
      </c>
      <c r="Q4889" t="s">
        <v>42929</v>
      </c>
      <c r="R4889" t="str">
        <f t="shared" si="152"/>
        <v>安丘</v>
      </c>
      <c r="S4889" t="str">
        <f t="shared" si="153"/>
        <v>0109</v>
      </c>
    </row>
    <row r="4890" spans="1:19">
      <c r="A4890" t="s">
        <v>42930</v>
      </c>
      <c r="B4890" t="s">
        <v>42931</v>
      </c>
      <c r="C4890" t="s">
        <v>49</v>
      </c>
      <c r="D4890" t="s">
        <v>42932</v>
      </c>
      <c r="E4890" t="s">
        <v>40839</v>
      </c>
      <c r="F4890" t="s">
        <v>42933</v>
      </c>
      <c r="G4890" t="s">
        <v>42934</v>
      </c>
      <c r="H4890" t="s">
        <v>42935</v>
      </c>
      <c r="I4890" t="s">
        <v>4852</v>
      </c>
      <c r="J4890" t="s">
        <v>7166</v>
      </c>
      <c r="K4890" t="s">
        <v>7167</v>
      </c>
      <c r="L4890" t="s">
        <v>123</v>
      </c>
      <c r="M4890" t="s">
        <v>5364</v>
      </c>
      <c r="N4890" t="s">
        <v>5960</v>
      </c>
      <c r="O4890" t="s">
        <v>7168</v>
      </c>
      <c r="P4890" t="s">
        <v>42936</v>
      </c>
      <c r="Q4890" t="s">
        <v>42937</v>
      </c>
      <c r="R4890" t="str">
        <f t="shared" si="152"/>
        <v>诸城</v>
      </c>
      <c r="S4890" t="str">
        <f t="shared" si="153"/>
        <v>0109</v>
      </c>
    </row>
    <row r="4891" spans="1:19">
      <c r="A4891" t="s">
        <v>42938</v>
      </c>
      <c r="B4891" t="s">
        <v>42939</v>
      </c>
      <c r="C4891" t="s">
        <v>49</v>
      </c>
      <c r="D4891" t="s">
        <v>42940</v>
      </c>
      <c r="E4891" t="s">
        <v>42941</v>
      </c>
      <c r="F4891" t="s">
        <v>42942</v>
      </c>
      <c r="G4891" t="s">
        <v>42943</v>
      </c>
      <c r="H4891" t="s">
        <v>42667</v>
      </c>
      <c r="I4891" t="s">
        <v>12844</v>
      </c>
      <c r="J4891" t="s">
        <v>35810</v>
      </c>
      <c r="K4891" t="s">
        <v>35811</v>
      </c>
      <c r="L4891" t="s">
        <v>1136</v>
      </c>
      <c r="M4891" t="s">
        <v>5791</v>
      </c>
      <c r="N4891" t="s">
        <v>7244</v>
      </c>
      <c r="O4891" t="s">
        <v>35812</v>
      </c>
      <c r="P4891" t="s">
        <v>42944</v>
      </c>
      <c r="R4891" t="str">
        <f t="shared" si="152"/>
        <v>昌乐</v>
      </c>
      <c r="S4891" t="str">
        <f t="shared" si="153"/>
        <v>0109</v>
      </c>
    </row>
    <row r="4892" spans="1:19">
      <c r="A4892" t="s">
        <v>42945</v>
      </c>
      <c r="B4892" t="s">
        <v>42946</v>
      </c>
      <c r="C4892" t="s">
        <v>49</v>
      </c>
      <c r="D4892" t="s">
        <v>42947</v>
      </c>
      <c r="E4892" t="s">
        <v>42948</v>
      </c>
      <c r="F4892" t="s">
        <v>42949</v>
      </c>
      <c r="G4892" t="s">
        <v>42950</v>
      </c>
      <c r="H4892" t="s">
        <v>42951</v>
      </c>
      <c r="I4892" t="s">
        <v>12538</v>
      </c>
      <c r="J4892" t="s">
        <v>8107</v>
      </c>
      <c r="K4892" t="s">
        <v>8108</v>
      </c>
      <c r="L4892" t="s">
        <v>237</v>
      </c>
      <c r="M4892" t="s">
        <v>5247</v>
      </c>
      <c r="N4892" t="s">
        <v>4789</v>
      </c>
      <c r="O4892" t="s">
        <v>8109</v>
      </c>
      <c r="P4892" t="s">
        <v>42952</v>
      </c>
      <c r="R4892" t="str">
        <f t="shared" si="152"/>
        <v>潍城</v>
      </c>
      <c r="S4892" t="str">
        <f t="shared" si="153"/>
        <v>0109</v>
      </c>
    </row>
    <row r="4893" spans="1:19">
      <c r="A4893" t="s">
        <v>42953</v>
      </c>
      <c r="B4893" t="s">
        <v>42954</v>
      </c>
      <c r="C4893" t="s">
        <v>49</v>
      </c>
      <c r="D4893" t="s">
        <v>42955</v>
      </c>
      <c r="E4893" t="s">
        <v>41819</v>
      </c>
      <c r="F4893" t="s">
        <v>42956</v>
      </c>
      <c r="G4893" t="s">
        <v>42957</v>
      </c>
      <c r="H4893" t="s">
        <v>42958</v>
      </c>
      <c r="I4893" t="s">
        <v>4785</v>
      </c>
      <c r="J4893" t="s">
        <v>6722</v>
      </c>
      <c r="K4893" t="s">
        <v>6723</v>
      </c>
      <c r="L4893" t="s">
        <v>95</v>
      </c>
      <c r="M4893" t="s">
        <v>5055</v>
      </c>
      <c r="N4893" t="s">
        <v>4972</v>
      </c>
      <c r="O4893" t="s">
        <v>6724</v>
      </c>
      <c r="P4893" t="s">
        <v>42959</v>
      </c>
      <c r="Q4893" t="s">
        <v>42960</v>
      </c>
      <c r="R4893" t="str">
        <f t="shared" si="152"/>
        <v>安丘</v>
      </c>
      <c r="S4893" t="str">
        <f t="shared" si="153"/>
        <v>0109</v>
      </c>
    </row>
    <row r="4894" spans="1:19">
      <c r="A4894" t="s">
        <v>42961</v>
      </c>
      <c r="B4894" t="s">
        <v>42962</v>
      </c>
      <c r="C4894" t="s">
        <v>49</v>
      </c>
      <c r="D4894" t="s">
        <v>42963</v>
      </c>
      <c r="E4894" t="s">
        <v>40839</v>
      </c>
      <c r="F4894" t="s">
        <v>42964</v>
      </c>
      <c r="G4894" t="s">
        <v>42965</v>
      </c>
      <c r="H4894" t="s">
        <v>42966</v>
      </c>
      <c r="I4894" t="s">
        <v>4828</v>
      </c>
      <c r="J4894" t="s">
        <v>6973</v>
      </c>
      <c r="K4894" t="s">
        <v>6974</v>
      </c>
      <c r="L4894" t="s">
        <v>60</v>
      </c>
      <c r="M4894" t="s">
        <v>5511</v>
      </c>
      <c r="N4894" t="s">
        <v>4933</v>
      </c>
      <c r="O4894" t="s">
        <v>6975</v>
      </c>
      <c r="P4894" t="s">
        <v>42967</v>
      </c>
      <c r="R4894" t="str">
        <f t="shared" si="152"/>
        <v>奎文</v>
      </c>
      <c r="S4894" t="str">
        <f t="shared" si="153"/>
        <v>0109</v>
      </c>
    </row>
    <row r="4895" spans="1:19">
      <c r="A4895" t="s">
        <v>42968</v>
      </c>
      <c r="B4895" t="s">
        <v>42969</v>
      </c>
      <c r="C4895" t="s">
        <v>49</v>
      </c>
      <c r="D4895" t="s">
        <v>42970</v>
      </c>
      <c r="E4895" t="s">
        <v>40865</v>
      </c>
      <c r="F4895" t="s">
        <v>42971</v>
      </c>
      <c r="G4895" t="s">
        <v>42972</v>
      </c>
      <c r="H4895" t="s">
        <v>42973</v>
      </c>
      <c r="I4895" t="s">
        <v>4852</v>
      </c>
      <c r="J4895" t="s">
        <v>5462</v>
      </c>
      <c r="K4895" t="s">
        <v>5463</v>
      </c>
      <c r="L4895" t="s">
        <v>95</v>
      </c>
      <c r="M4895" t="s">
        <v>4844</v>
      </c>
      <c r="O4895" t="s">
        <v>5464</v>
      </c>
      <c r="P4895" t="s">
        <v>42974</v>
      </c>
      <c r="Q4895" t="s">
        <v>42975</v>
      </c>
      <c r="R4895" t="str">
        <f t="shared" si="152"/>
        <v>安丘</v>
      </c>
      <c r="S4895" t="str">
        <f t="shared" si="153"/>
        <v>0109</v>
      </c>
    </row>
    <row r="4896" spans="1:19">
      <c r="A4896" t="s">
        <v>42976</v>
      </c>
      <c r="B4896" t="s">
        <v>42977</v>
      </c>
      <c r="C4896" t="s">
        <v>49</v>
      </c>
      <c r="D4896" t="s">
        <v>42978</v>
      </c>
      <c r="E4896" t="s">
        <v>41819</v>
      </c>
      <c r="F4896" t="s">
        <v>42979</v>
      </c>
      <c r="G4896" t="s">
        <v>42980</v>
      </c>
      <c r="H4896" t="s">
        <v>42981</v>
      </c>
      <c r="I4896" t="s">
        <v>4828</v>
      </c>
      <c r="J4896" t="s">
        <v>5852</v>
      </c>
      <c r="K4896" t="s">
        <v>5853</v>
      </c>
      <c r="L4896" t="s">
        <v>123</v>
      </c>
      <c r="M4896" t="s">
        <v>5854</v>
      </c>
      <c r="N4896" t="s">
        <v>6243</v>
      </c>
      <c r="O4896" t="s">
        <v>5855</v>
      </c>
      <c r="P4896" t="s">
        <v>42982</v>
      </c>
      <c r="R4896" t="str">
        <f t="shared" si="152"/>
        <v>诸城</v>
      </c>
      <c r="S4896" t="str">
        <f t="shared" si="153"/>
        <v>0109</v>
      </c>
    </row>
    <row r="4897" spans="1:19">
      <c r="A4897" t="s">
        <v>42983</v>
      </c>
      <c r="B4897" t="s">
        <v>42984</v>
      </c>
      <c r="C4897" t="s">
        <v>49</v>
      </c>
      <c r="D4897" t="s">
        <v>42985</v>
      </c>
      <c r="E4897" t="s">
        <v>40865</v>
      </c>
      <c r="F4897" t="s">
        <v>42986</v>
      </c>
      <c r="G4897" t="s">
        <v>42987</v>
      </c>
      <c r="H4897" t="s">
        <v>42988</v>
      </c>
      <c r="I4897" t="s">
        <v>4841</v>
      </c>
      <c r="J4897" t="s">
        <v>35810</v>
      </c>
      <c r="K4897" t="s">
        <v>35811</v>
      </c>
      <c r="L4897" t="s">
        <v>1136</v>
      </c>
      <c r="M4897" t="s">
        <v>5791</v>
      </c>
      <c r="O4897" t="s">
        <v>35812</v>
      </c>
      <c r="P4897" t="s">
        <v>42989</v>
      </c>
      <c r="R4897" t="str">
        <f t="shared" si="152"/>
        <v>昌乐</v>
      </c>
      <c r="S4897" t="str">
        <f t="shared" si="153"/>
        <v>0109</v>
      </c>
    </row>
    <row r="4898" spans="1:19">
      <c r="A4898" t="s">
        <v>42990</v>
      </c>
      <c r="B4898" t="s">
        <v>42991</v>
      </c>
      <c r="C4898" t="s">
        <v>49</v>
      </c>
      <c r="D4898" t="s">
        <v>42992</v>
      </c>
      <c r="E4898" t="s">
        <v>40839</v>
      </c>
      <c r="F4898" t="s">
        <v>42993</v>
      </c>
      <c r="G4898" t="s">
        <v>42994</v>
      </c>
      <c r="H4898" t="s">
        <v>42995</v>
      </c>
      <c r="I4898" t="s">
        <v>4785</v>
      </c>
      <c r="J4898" t="s">
        <v>10882</v>
      </c>
      <c r="K4898" t="s">
        <v>10883</v>
      </c>
      <c r="L4898" t="s">
        <v>86</v>
      </c>
      <c r="M4898" t="s">
        <v>8557</v>
      </c>
      <c r="N4898" t="s">
        <v>4789</v>
      </c>
      <c r="O4898" t="s">
        <v>10884</v>
      </c>
      <c r="P4898" t="s">
        <v>42996</v>
      </c>
      <c r="Q4898" t="s">
        <v>42997</v>
      </c>
      <c r="R4898" t="str">
        <f t="shared" si="152"/>
        <v>坊子</v>
      </c>
      <c r="S4898" t="str">
        <f t="shared" si="153"/>
        <v>0109</v>
      </c>
    </row>
    <row r="4899" spans="1:19">
      <c r="A4899" t="s">
        <v>2242</v>
      </c>
      <c r="B4899" t="s">
        <v>42998</v>
      </c>
      <c r="C4899" t="s">
        <v>49</v>
      </c>
      <c r="D4899" t="s">
        <v>42999</v>
      </c>
      <c r="E4899" t="s">
        <v>43000</v>
      </c>
      <c r="F4899" t="s">
        <v>43001</v>
      </c>
      <c r="G4899" t="s">
        <v>2240</v>
      </c>
      <c r="H4899" t="s">
        <v>43002</v>
      </c>
      <c r="I4899" t="s">
        <v>4852</v>
      </c>
      <c r="J4899" t="s">
        <v>34274</v>
      </c>
      <c r="K4899" t="s">
        <v>34275</v>
      </c>
      <c r="L4899" t="s">
        <v>237</v>
      </c>
      <c r="M4899" t="s">
        <v>4868</v>
      </c>
      <c r="N4899" t="s">
        <v>5017</v>
      </c>
      <c r="O4899" t="s">
        <v>34276</v>
      </c>
      <c r="P4899" t="s">
        <v>43003</v>
      </c>
      <c r="Q4899" t="s">
        <v>43004</v>
      </c>
      <c r="R4899" t="str">
        <f t="shared" si="152"/>
        <v>潍城</v>
      </c>
      <c r="S4899" t="str">
        <f t="shared" si="153"/>
        <v>0109</v>
      </c>
    </row>
    <row r="4900" spans="1:19">
      <c r="A4900" t="s">
        <v>43005</v>
      </c>
      <c r="B4900" t="s">
        <v>43006</v>
      </c>
      <c r="C4900" t="s">
        <v>49</v>
      </c>
      <c r="D4900" t="s">
        <v>43007</v>
      </c>
      <c r="E4900" t="s">
        <v>40865</v>
      </c>
      <c r="F4900" t="s">
        <v>43008</v>
      </c>
      <c r="G4900" t="s">
        <v>43009</v>
      </c>
      <c r="H4900" t="s">
        <v>43010</v>
      </c>
      <c r="I4900" t="s">
        <v>5184</v>
      </c>
      <c r="J4900" t="s">
        <v>8305</v>
      </c>
      <c r="K4900" t="s">
        <v>8306</v>
      </c>
      <c r="L4900" t="s">
        <v>60</v>
      </c>
      <c r="M4900" t="s">
        <v>5511</v>
      </c>
      <c r="O4900" t="s">
        <v>8307</v>
      </c>
      <c r="P4900" t="s">
        <v>43011</v>
      </c>
      <c r="Q4900" t="s">
        <v>43012</v>
      </c>
      <c r="R4900" t="str">
        <f t="shared" si="152"/>
        <v>奎文</v>
      </c>
      <c r="S4900" t="str">
        <f t="shared" si="153"/>
        <v>0109</v>
      </c>
    </row>
    <row r="4901" spans="1:19">
      <c r="A4901" t="s">
        <v>43013</v>
      </c>
      <c r="B4901" t="s">
        <v>43014</v>
      </c>
      <c r="C4901" t="s">
        <v>49</v>
      </c>
      <c r="D4901" t="s">
        <v>43015</v>
      </c>
      <c r="E4901" t="s">
        <v>40865</v>
      </c>
      <c r="F4901" t="s">
        <v>43016</v>
      </c>
      <c r="G4901" t="s">
        <v>43017</v>
      </c>
      <c r="H4901" t="s">
        <v>43018</v>
      </c>
      <c r="I4901" t="s">
        <v>4813</v>
      </c>
      <c r="J4901" t="s">
        <v>8081</v>
      </c>
      <c r="K4901" t="s">
        <v>42502</v>
      </c>
      <c r="L4901" t="s">
        <v>105</v>
      </c>
      <c r="M4901" t="s">
        <v>5133</v>
      </c>
      <c r="O4901" t="s">
        <v>8083</v>
      </c>
      <c r="P4901" t="s">
        <v>43019</v>
      </c>
      <c r="Q4901" t="s">
        <v>43020</v>
      </c>
      <c r="R4901" t="str">
        <f t="shared" si="152"/>
        <v>寿光</v>
      </c>
      <c r="S4901" t="str">
        <f t="shared" si="153"/>
        <v>0109</v>
      </c>
    </row>
    <row r="4902" spans="1:19">
      <c r="A4902" t="s">
        <v>43021</v>
      </c>
      <c r="B4902" t="s">
        <v>43022</v>
      </c>
      <c r="C4902" t="s">
        <v>49</v>
      </c>
      <c r="D4902" t="s">
        <v>43023</v>
      </c>
      <c r="E4902" t="s">
        <v>40865</v>
      </c>
      <c r="F4902" t="s">
        <v>43024</v>
      </c>
      <c r="G4902" t="s">
        <v>43025</v>
      </c>
      <c r="H4902" t="s">
        <v>43026</v>
      </c>
      <c r="I4902" t="s">
        <v>4785</v>
      </c>
      <c r="J4902" t="s">
        <v>7114</v>
      </c>
      <c r="K4902" t="s">
        <v>7115</v>
      </c>
      <c r="L4902" t="s">
        <v>105</v>
      </c>
      <c r="M4902" t="s">
        <v>5176</v>
      </c>
      <c r="O4902" t="s">
        <v>7116</v>
      </c>
      <c r="P4902" t="s">
        <v>43027</v>
      </c>
      <c r="Q4902" t="s">
        <v>43028</v>
      </c>
      <c r="R4902" t="str">
        <f t="shared" si="152"/>
        <v>寿光</v>
      </c>
      <c r="S4902" t="str">
        <f t="shared" si="153"/>
        <v>0109</v>
      </c>
    </row>
    <row r="4903" spans="1:19">
      <c r="A4903" t="s">
        <v>43029</v>
      </c>
      <c r="B4903" t="s">
        <v>43030</v>
      </c>
      <c r="C4903" t="s">
        <v>49</v>
      </c>
      <c r="D4903" t="s">
        <v>43031</v>
      </c>
      <c r="E4903" t="s">
        <v>43032</v>
      </c>
      <c r="F4903" t="s">
        <v>43033</v>
      </c>
      <c r="G4903" t="s">
        <v>43034</v>
      </c>
      <c r="H4903" t="s">
        <v>43035</v>
      </c>
      <c r="I4903" t="s">
        <v>4828</v>
      </c>
      <c r="J4903" t="s">
        <v>10006</v>
      </c>
      <c r="K4903" t="s">
        <v>10007</v>
      </c>
      <c r="L4903" t="s">
        <v>60</v>
      </c>
      <c r="M4903" t="s">
        <v>5888</v>
      </c>
      <c r="N4903" t="s">
        <v>6152</v>
      </c>
      <c r="O4903" t="s">
        <v>10008</v>
      </c>
      <c r="P4903" t="s">
        <v>43036</v>
      </c>
      <c r="R4903" t="str">
        <f t="shared" si="152"/>
        <v>奎文</v>
      </c>
      <c r="S4903" t="str">
        <f t="shared" si="153"/>
        <v>0109</v>
      </c>
    </row>
    <row r="4904" spans="1:19">
      <c r="A4904" t="s">
        <v>43037</v>
      </c>
      <c r="B4904" t="s">
        <v>43038</v>
      </c>
      <c r="C4904" t="s">
        <v>49</v>
      </c>
      <c r="D4904" t="s">
        <v>43039</v>
      </c>
      <c r="E4904" t="s">
        <v>40865</v>
      </c>
      <c r="F4904" t="s">
        <v>43040</v>
      </c>
      <c r="G4904" t="s">
        <v>43041</v>
      </c>
      <c r="H4904" t="s">
        <v>43042</v>
      </c>
      <c r="I4904" t="s">
        <v>4852</v>
      </c>
      <c r="J4904" t="s">
        <v>7544</v>
      </c>
      <c r="K4904" t="s">
        <v>7545</v>
      </c>
      <c r="L4904" t="s">
        <v>375</v>
      </c>
      <c r="M4904" t="s">
        <v>7334</v>
      </c>
      <c r="O4904" t="s">
        <v>7546</v>
      </c>
      <c r="P4904" t="s">
        <v>43043</v>
      </c>
      <c r="Q4904" t="s">
        <v>43044</v>
      </c>
      <c r="R4904" t="str">
        <f t="shared" si="152"/>
        <v>昌邑</v>
      </c>
      <c r="S4904" t="str">
        <f t="shared" si="153"/>
        <v>0109</v>
      </c>
    </row>
    <row r="4905" spans="1:19">
      <c r="A4905" t="s">
        <v>43045</v>
      </c>
      <c r="B4905" t="s">
        <v>43046</v>
      </c>
      <c r="C4905" t="s">
        <v>49</v>
      </c>
      <c r="D4905" t="s">
        <v>43047</v>
      </c>
      <c r="E4905" t="s">
        <v>43000</v>
      </c>
      <c r="F4905" t="s">
        <v>43048</v>
      </c>
      <c r="G4905" t="s">
        <v>43049</v>
      </c>
      <c r="H4905" t="s">
        <v>43050</v>
      </c>
      <c r="I4905" t="s">
        <v>4813</v>
      </c>
      <c r="J4905" t="s">
        <v>6840</v>
      </c>
      <c r="K4905" t="s">
        <v>6841</v>
      </c>
      <c r="L4905" t="s">
        <v>1136</v>
      </c>
      <c r="M4905" t="s">
        <v>5330</v>
      </c>
      <c r="N4905" t="s">
        <v>4789</v>
      </c>
      <c r="O4905" t="s">
        <v>6842</v>
      </c>
      <c r="P4905" t="s">
        <v>43051</v>
      </c>
      <c r="Q4905" t="s">
        <v>43052</v>
      </c>
      <c r="R4905" t="str">
        <f t="shared" si="152"/>
        <v>昌乐</v>
      </c>
      <c r="S4905" t="str">
        <f t="shared" si="153"/>
        <v>0109</v>
      </c>
    </row>
    <row r="4906" spans="1:19">
      <c r="A4906" t="s">
        <v>43053</v>
      </c>
      <c r="B4906" t="s">
        <v>43054</v>
      </c>
      <c r="C4906" t="s">
        <v>49</v>
      </c>
      <c r="D4906" t="s">
        <v>43055</v>
      </c>
      <c r="E4906" t="s">
        <v>43056</v>
      </c>
      <c r="F4906" t="s">
        <v>43057</v>
      </c>
      <c r="G4906" t="s">
        <v>43058</v>
      </c>
      <c r="H4906" t="s">
        <v>43059</v>
      </c>
      <c r="I4906" t="s">
        <v>12119</v>
      </c>
      <c r="J4906" t="s">
        <v>5484</v>
      </c>
      <c r="K4906" t="s">
        <v>5485</v>
      </c>
      <c r="L4906" t="s">
        <v>114</v>
      </c>
      <c r="M4906" t="s">
        <v>5486</v>
      </c>
      <c r="N4906" t="s">
        <v>5112</v>
      </c>
      <c r="O4906" t="s">
        <v>5488</v>
      </c>
      <c r="P4906" t="s">
        <v>43060</v>
      </c>
      <c r="Q4906" t="s">
        <v>43061</v>
      </c>
      <c r="R4906" t="str">
        <f t="shared" si="152"/>
        <v>高密</v>
      </c>
      <c r="S4906" t="str">
        <f t="shared" si="153"/>
        <v>0109</v>
      </c>
    </row>
    <row r="4907" spans="1:19">
      <c r="A4907" t="s">
        <v>43062</v>
      </c>
      <c r="B4907" t="s">
        <v>43063</v>
      </c>
      <c r="C4907" t="s">
        <v>49</v>
      </c>
      <c r="D4907" t="s">
        <v>43064</v>
      </c>
      <c r="E4907" t="s">
        <v>40865</v>
      </c>
      <c r="F4907" t="s">
        <v>43065</v>
      </c>
      <c r="G4907" t="s">
        <v>43066</v>
      </c>
      <c r="H4907" t="s">
        <v>43067</v>
      </c>
      <c r="I4907" t="s">
        <v>12119</v>
      </c>
      <c r="J4907" t="s">
        <v>11180</v>
      </c>
      <c r="K4907" t="s">
        <v>11181</v>
      </c>
      <c r="L4907" t="s">
        <v>86</v>
      </c>
      <c r="M4907" t="s">
        <v>5099</v>
      </c>
      <c r="O4907" t="s">
        <v>11182</v>
      </c>
      <c r="P4907" t="s">
        <v>43068</v>
      </c>
      <c r="R4907" t="str">
        <f t="shared" si="152"/>
        <v>坊子</v>
      </c>
      <c r="S4907" t="str">
        <f t="shared" si="153"/>
        <v>0109</v>
      </c>
    </row>
    <row r="4908" spans="1:19">
      <c r="A4908" t="s">
        <v>43069</v>
      </c>
      <c r="B4908" t="s">
        <v>43070</v>
      </c>
      <c r="C4908" t="s">
        <v>49</v>
      </c>
      <c r="D4908" t="s">
        <v>43071</v>
      </c>
      <c r="E4908" t="s">
        <v>40865</v>
      </c>
      <c r="F4908" t="s">
        <v>43072</v>
      </c>
      <c r="G4908" t="s">
        <v>43073</v>
      </c>
      <c r="H4908" t="s">
        <v>43074</v>
      </c>
      <c r="I4908" t="s">
        <v>4852</v>
      </c>
      <c r="J4908" t="s">
        <v>24129</v>
      </c>
      <c r="K4908" t="s">
        <v>24130</v>
      </c>
      <c r="L4908" t="s">
        <v>123</v>
      </c>
      <c r="M4908" t="s">
        <v>7210</v>
      </c>
      <c r="O4908" t="s">
        <v>24131</v>
      </c>
      <c r="P4908" t="s">
        <v>43075</v>
      </c>
      <c r="Q4908" t="s">
        <v>43076</v>
      </c>
      <c r="R4908" t="str">
        <f t="shared" si="152"/>
        <v>诸城</v>
      </c>
      <c r="S4908" t="str">
        <f t="shared" si="153"/>
        <v>0109</v>
      </c>
    </row>
    <row r="4909" spans="1:19">
      <c r="A4909" t="s">
        <v>43077</v>
      </c>
      <c r="B4909" t="s">
        <v>2253</v>
      </c>
      <c r="C4909" t="s">
        <v>49</v>
      </c>
      <c r="D4909" t="s">
        <v>43078</v>
      </c>
      <c r="E4909" t="s">
        <v>41819</v>
      </c>
      <c r="F4909" t="s">
        <v>43079</v>
      </c>
      <c r="G4909" t="s">
        <v>43080</v>
      </c>
      <c r="H4909" t="s">
        <v>43081</v>
      </c>
      <c r="I4909" t="s">
        <v>4955</v>
      </c>
      <c r="J4909" t="s">
        <v>4842</v>
      </c>
      <c r="K4909" t="s">
        <v>4843</v>
      </c>
      <c r="L4909" t="s">
        <v>95</v>
      </c>
      <c r="M4909" t="s">
        <v>4844</v>
      </c>
      <c r="N4909" t="s">
        <v>10295</v>
      </c>
      <c r="O4909" t="s">
        <v>4846</v>
      </c>
      <c r="P4909" t="s">
        <v>43082</v>
      </c>
      <c r="Q4909" t="s">
        <v>43083</v>
      </c>
      <c r="R4909" t="str">
        <f t="shared" si="152"/>
        <v>安丘</v>
      </c>
      <c r="S4909" t="str">
        <f t="shared" si="153"/>
        <v>0109</v>
      </c>
    </row>
    <row r="4910" spans="1:19">
      <c r="A4910" t="s">
        <v>43084</v>
      </c>
      <c r="B4910" t="s">
        <v>43085</v>
      </c>
      <c r="C4910" t="s">
        <v>49</v>
      </c>
      <c r="D4910" t="s">
        <v>43086</v>
      </c>
      <c r="E4910" t="s">
        <v>40865</v>
      </c>
      <c r="F4910" t="s">
        <v>43087</v>
      </c>
      <c r="G4910" t="s">
        <v>43088</v>
      </c>
      <c r="H4910" t="s">
        <v>43089</v>
      </c>
      <c r="I4910" t="s">
        <v>12119</v>
      </c>
      <c r="J4910" t="s">
        <v>6611</v>
      </c>
      <c r="K4910" t="s">
        <v>6612</v>
      </c>
      <c r="L4910" t="s">
        <v>86</v>
      </c>
      <c r="M4910" t="s">
        <v>5099</v>
      </c>
      <c r="O4910" t="s">
        <v>6613</v>
      </c>
      <c r="P4910" t="s">
        <v>43090</v>
      </c>
      <c r="Q4910" t="s">
        <v>43091</v>
      </c>
      <c r="R4910" t="str">
        <f t="shared" si="152"/>
        <v>坊子</v>
      </c>
      <c r="S4910" t="str">
        <f t="shared" si="153"/>
        <v>0109</v>
      </c>
    </row>
    <row r="4911" spans="1:19">
      <c r="A4911" t="s">
        <v>43092</v>
      </c>
      <c r="B4911" t="s">
        <v>43093</v>
      </c>
      <c r="C4911" t="s">
        <v>49</v>
      </c>
      <c r="D4911" t="s">
        <v>43094</v>
      </c>
      <c r="E4911" t="s">
        <v>40865</v>
      </c>
      <c r="F4911" t="s">
        <v>43095</v>
      </c>
      <c r="G4911" t="s">
        <v>43096</v>
      </c>
      <c r="H4911" t="s">
        <v>43097</v>
      </c>
      <c r="I4911" t="s">
        <v>43098</v>
      </c>
      <c r="J4911" t="s">
        <v>4969</v>
      </c>
      <c r="K4911" t="s">
        <v>4970</v>
      </c>
      <c r="L4911" t="s">
        <v>237</v>
      </c>
      <c r="M4911" t="s">
        <v>4971</v>
      </c>
      <c r="P4911" t="s">
        <v>43099</v>
      </c>
      <c r="Q4911" t="s">
        <v>43100</v>
      </c>
      <c r="R4911" t="str">
        <f t="shared" si="152"/>
        <v>潍城</v>
      </c>
      <c r="S4911" t="str">
        <f t="shared" si="153"/>
        <v>0109</v>
      </c>
    </row>
    <row r="4912" spans="1:19">
      <c r="A4912" t="s">
        <v>43101</v>
      </c>
      <c r="B4912" t="s">
        <v>43102</v>
      </c>
      <c r="C4912" t="s">
        <v>49</v>
      </c>
      <c r="D4912" t="s">
        <v>43103</v>
      </c>
      <c r="E4912" t="s">
        <v>40839</v>
      </c>
      <c r="F4912" t="s">
        <v>43104</v>
      </c>
      <c r="G4912" t="s">
        <v>43105</v>
      </c>
      <c r="H4912" t="s">
        <v>43106</v>
      </c>
      <c r="I4912" t="s">
        <v>4852</v>
      </c>
      <c r="J4912" t="s">
        <v>8555</v>
      </c>
      <c r="K4912" t="s">
        <v>8556</v>
      </c>
      <c r="L4912" t="s">
        <v>86</v>
      </c>
      <c r="M4912" t="s">
        <v>8557</v>
      </c>
      <c r="N4912" t="s">
        <v>9006</v>
      </c>
      <c r="O4912" t="s">
        <v>8558</v>
      </c>
      <c r="P4912" t="s">
        <v>43107</v>
      </c>
      <c r="Q4912" t="s">
        <v>43108</v>
      </c>
      <c r="R4912" t="str">
        <f t="shared" si="152"/>
        <v>坊子</v>
      </c>
      <c r="S4912" t="str">
        <f t="shared" si="153"/>
        <v>0109</v>
      </c>
    </row>
    <row r="4913" spans="1:19">
      <c r="A4913" t="s">
        <v>43109</v>
      </c>
      <c r="B4913" t="s">
        <v>43110</v>
      </c>
      <c r="C4913" t="s">
        <v>49</v>
      </c>
      <c r="D4913" t="s">
        <v>43111</v>
      </c>
      <c r="E4913" t="s">
        <v>41819</v>
      </c>
      <c r="F4913" t="s">
        <v>43112</v>
      </c>
      <c r="G4913" t="s">
        <v>43113</v>
      </c>
      <c r="H4913" t="s">
        <v>43114</v>
      </c>
      <c r="I4913" t="s">
        <v>17145</v>
      </c>
      <c r="J4913" t="s">
        <v>7963</v>
      </c>
      <c r="K4913" t="s">
        <v>7964</v>
      </c>
      <c r="L4913" t="s">
        <v>60</v>
      </c>
      <c r="M4913" t="s">
        <v>5511</v>
      </c>
      <c r="N4913" t="s">
        <v>5939</v>
      </c>
      <c r="O4913" t="s">
        <v>7965</v>
      </c>
      <c r="P4913" t="s">
        <v>43115</v>
      </c>
      <c r="R4913" t="str">
        <f t="shared" si="152"/>
        <v>奎文</v>
      </c>
      <c r="S4913" t="str">
        <f t="shared" si="153"/>
        <v>0109</v>
      </c>
    </row>
    <row r="4914" spans="1:19">
      <c r="A4914" t="s">
        <v>43116</v>
      </c>
      <c r="B4914" t="s">
        <v>43117</v>
      </c>
      <c r="C4914" t="s">
        <v>49</v>
      </c>
      <c r="D4914" t="s">
        <v>43118</v>
      </c>
      <c r="E4914" t="s">
        <v>41819</v>
      </c>
      <c r="F4914" t="s">
        <v>43119</v>
      </c>
      <c r="G4914" t="s">
        <v>43120</v>
      </c>
      <c r="H4914" t="s">
        <v>43121</v>
      </c>
      <c r="I4914" t="s">
        <v>4852</v>
      </c>
      <c r="J4914" t="s">
        <v>5245</v>
      </c>
      <c r="K4914" t="s">
        <v>5246</v>
      </c>
      <c r="L4914" t="s">
        <v>237</v>
      </c>
      <c r="M4914" t="s">
        <v>5247</v>
      </c>
      <c r="O4914" t="s">
        <v>5249</v>
      </c>
      <c r="P4914" t="s">
        <v>43122</v>
      </c>
      <c r="Q4914" t="s">
        <v>43123</v>
      </c>
      <c r="R4914" t="str">
        <f t="shared" si="152"/>
        <v>潍城</v>
      </c>
      <c r="S4914" t="str">
        <f t="shared" si="153"/>
        <v>0109</v>
      </c>
    </row>
    <row r="4915" spans="1:19">
      <c r="A4915" t="s">
        <v>43124</v>
      </c>
      <c r="B4915" t="s">
        <v>43125</v>
      </c>
      <c r="C4915" t="s">
        <v>49</v>
      </c>
      <c r="D4915" t="s">
        <v>43126</v>
      </c>
      <c r="E4915" t="s">
        <v>40865</v>
      </c>
      <c r="F4915" t="s">
        <v>43127</v>
      </c>
      <c r="G4915" t="s">
        <v>43128</v>
      </c>
      <c r="H4915" t="s">
        <v>43129</v>
      </c>
      <c r="I4915" t="s">
        <v>4955</v>
      </c>
      <c r="J4915" t="s">
        <v>5636</v>
      </c>
      <c r="K4915" t="s">
        <v>5637</v>
      </c>
      <c r="L4915" t="s">
        <v>105</v>
      </c>
      <c r="M4915" t="s">
        <v>5638</v>
      </c>
      <c r="O4915" t="s">
        <v>5639</v>
      </c>
      <c r="P4915" t="s">
        <v>43130</v>
      </c>
      <c r="Q4915" t="s">
        <v>43131</v>
      </c>
      <c r="R4915" t="str">
        <f t="shared" si="152"/>
        <v>寿光</v>
      </c>
      <c r="S4915" t="str">
        <f t="shared" si="153"/>
        <v>0109</v>
      </c>
    </row>
    <row r="4916" spans="1:19">
      <c r="A4916" t="s">
        <v>43132</v>
      </c>
      <c r="B4916" t="s">
        <v>43133</v>
      </c>
      <c r="C4916" t="s">
        <v>49</v>
      </c>
      <c r="D4916" t="s">
        <v>43134</v>
      </c>
      <c r="E4916" t="s">
        <v>40865</v>
      </c>
      <c r="F4916" t="s">
        <v>43135</v>
      </c>
      <c r="G4916" t="s">
        <v>43136</v>
      </c>
      <c r="H4916" t="s">
        <v>43137</v>
      </c>
      <c r="I4916" t="s">
        <v>12119</v>
      </c>
      <c r="J4916" t="s">
        <v>19411</v>
      </c>
      <c r="K4916" t="s">
        <v>19412</v>
      </c>
      <c r="L4916" t="s">
        <v>148</v>
      </c>
      <c r="M4916" t="s">
        <v>6391</v>
      </c>
      <c r="N4916" t="s">
        <v>9962</v>
      </c>
      <c r="O4916" t="s">
        <v>19413</v>
      </c>
      <c r="R4916" t="str">
        <f t="shared" si="152"/>
        <v>寒亭</v>
      </c>
      <c r="S4916" t="str">
        <f t="shared" si="153"/>
        <v>0109</v>
      </c>
    </row>
    <row r="4917" spans="1:19">
      <c r="A4917" t="s">
        <v>43138</v>
      </c>
      <c r="B4917" t="s">
        <v>43139</v>
      </c>
      <c r="C4917" t="s">
        <v>49</v>
      </c>
      <c r="D4917" t="s">
        <v>43140</v>
      </c>
      <c r="E4917" t="s">
        <v>43032</v>
      </c>
      <c r="F4917" t="s">
        <v>43141</v>
      </c>
      <c r="G4917" t="s">
        <v>43142</v>
      </c>
      <c r="H4917" t="s">
        <v>43143</v>
      </c>
      <c r="I4917" t="s">
        <v>4841</v>
      </c>
      <c r="J4917" t="s">
        <v>21645</v>
      </c>
      <c r="K4917" t="s">
        <v>21646</v>
      </c>
      <c r="L4917" t="s">
        <v>237</v>
      </c>
      <c r="M4917" t="s">
        <v>4788</v>
      </c>
      <c r="N4917" t="s">
        <v>6184</v>
      </c>
      <c r="O4917" t="s">
        <v>21647</v>
      </c>
      <c r="P4917" t="s">
        <v>43144</v>
      </c>
      <c r="R4917" t="str">
        <f t="shared" si="152"/>
        <v>潍城</v>
      </c>
      <c r="S4917" t="str">
        <f t="shared" si="153"/>
        <v>0109</v>
      </c>
    </row>
    <row r="4918" spans="1:19">
      <c r="A4918" t="s">
        <v>43145</v>
      </c>
      <c r="B4918" t="s">
        <v>43146</v>
      </c>
      <c r="C4918" t="s">
        <v>49</v>
      </c>
      <c r="D4918" t="s">
        <v>43147</v>
      </c>
      <c r="E4918" t="s">
        <v>43148</v>
      </c>
      <c r="F4918" t="s">
        <v>43149</v>
      </c>
      <c r="G4918" t="s">
        <v>43150</v>
      </c>
      <c r="H4918" t="s">
        <v>43151</v>
      </c>
      <c r="I4918" t="s">
        <v>4955</v>
      </c>
      <c r="J4918" t="s">
        <v>6434</v>
      </c>
      <c r="K4918" t="s">
        <v>6435</v>
      </c>
      <c r="L4918" t="s">
        <v>114</v>
      </c>
      <c r="M4918" t="s">
        <v>4831</v>
      </c>
      <c r="N4918" t="s">
        <v>7881</v>
      </c>
      <c r="O4918" t="s">
        <v>6436</v>
      </c>
      <c r="P4918" t="s">
        <v>43152</v>
      </c>
      <c r="Q4918" t="s">
        <v>43153</v>
      </c>
      <c r="R4918" t="str">
        <f t="shared" si="152"/>
        <v>高密</v>
      </c>
      <c r="S4918" t="str">
        <f t="shared" si="153"/>
        <v>0109</v>
      </c>
    </row>
    <row r="4919" spans="1:19">
      <c r="A4919" t="s">
        <v>43154</v>
      </c>
      <c r="B4919" t="s">
        <v>43155</v>
      </c>
      <c r="C4919" t="s">
        <v>49</v>
      </c>
      <c r="D4919" t="s">
        <v>43156</v>
      </c>
      <c r="E4919" t="s">
        <v>40865</v>
      </c>
      <c r="F4919" t="s">
        <v>43157</v>
      </c>
      <c r="G4919" t="s">
        <v>43158</v>
      </c>
      <c r="H4919" t="s">
        <v>43159</v>
      </c>
      <c r="I4919" t="s">
        <v>4841</v>
      </c>
      <c r="J4919" t="s">
        <v>9760</v>
      </c>
      <c r="K4919" t="s">
        <v>9761</v>
      </c>
      <c r="L4919" t="s">
        <v>60</v>
      </c>
      <c r="M4919" t="s">
        <v>5999</v>
      </c>
      <c r="O4919" t="s">
        <v>9762</v>
      </c>
      <c r="P4919" t="s">
        <v>43160</v>
      </c>
      <c r="Q4919" t="s">
        <v>43161</v>
      </c>
      <c r="R4919" t="str">
        <f t="shared" si="152"/>
        <v>奎文</v>
      </c>
      <c r="S4919" t="str">
        <f t="shared" si="153"/>
        <v>0109</v>
      </c>
    </row>
    <row r="4920" spans="1:19">
      <c r="A4920" t="s">
        <v>43162</v>
      </c>
      <c r="B4920" t="s">
        <v>43163</v>
      </c>
      <c r="C4920" t="s">
        <v>49</v>
      </c>
      <c r="D4920" t="s">
        <v>43164</v>
      </c>
      <c r="E4920" t="s">
        <v>40865</v>
      </c>
      <c r="F4920" t="s">
        <v>43165</v>
      </c>
      <c r="G4920" t="s">
        <v>43166</v>
      </c>
      <c r="H4920" t="s">
        <v>43167</v>
      </c>
      <c r="I4920" t="s">
        <v>12119</v>
      </c>
      <c r="J4920" t="s">
        <v>7677</v>
      </c>
      <c r="K4920" t="s">
        <v>7678</v>
      </c>
      <c r="L4920" t="s">
        <v>86</v>
      </c>
      <c r="M4920" t="s">
        <v>7679</v>
      </c>
      <c r="N4920" t="s">
        <v>4933</v>
      </c>
      <c r="O4920" t="s">
        <v>7680</v>
      </c>
      <c r="P4920" t="s">
        <v>43168</v>
      </c>
      <c r="Q4920" t="s">
        <v>43169</v>
      </c>
      <c r="R4920" t="str">
        <f t="shared" si="152"/>
        <v>坊子</v>
      </c>
      <c r="S4920" t="str">
        <f t="shared" si="153"/>
        <v>0109</v>
      </c>
    </row>
    <row r="4921" spans="1:19">
      <c r="A4921" t="s">
        <v>43170</v>
      </c>
      <c r="B4921" t="s">
        <v>43171</v>
      </c>
      <c r="C4921" t="s">
        <v>49</v>
      </c>
      <c r="D4921" t="s">
        <v>43172</v>
      </c>
      <c r="E4921" t="s">
        <v>41819</v>
      </c>
      <c r="F4921" t="s">
        <v>43173</v>
      </c>
      <c r="G4921" t="s">
        <v>43174</v>
      </c>
      <c r="H4921" t="s">
        <v>43175</v>
      </c>
      <c r="I4921" t="s">
        <v>4852</v>
      </c>
      <c r="J4921" t="s">
        <v>8741</v>
      </c>
      <c r="K4921" t="s">
        <v>8742</v>
      </c>
      <c r="L4921" t="s">
        <v>1136</v>
      </c>
      <c r="M4921" t="s">
        <v>6413</v>
      </c>
      <c r="N4921" t="s">
        <v>5030</v>
      </c>
      <c r="O4921" t="s">
        <v>8743</v>
      </c>
      <c r="P4921" t="s">
        <v>43176</v>
      </c>
      <c r="Q4921" t="s">
        <v>43177</v>
      </c>
      <c r="R4921" t="str">
        <f t="shared" si="152"/>
        <v>昌乐</v>
      </c>
      <c r="S4921" t="str">
        <f t="shared" si="153"/>
        <v>0109</v>
      </c>
    </row>
    <row r="4922" spans="1:19">
      <c r="A4922" t="s">
        <v>43178</v>
      </c>
      <c r="B4922" t="s">
        <v>43179</v>
      </c>
      <c r="C4922" t="s">
        <v>49</v>
      </c>
      <c r="D4922" t="s">
        <v>43180</v>
      </c>
      <c r="E4922" t="s">
        <v>40839</v>
      </c>
      <c r="F4922" t="s">
        <v>43181</v>
      </c>
      <c r="G4922" t="s">
        <v>43182</v>
      </c>
      <c r="H4922" t="s">
        <v>43183</v>
      </c>
      <c r="I4922" t="s">
        <v>5822</v>
      </c>
      <c r="J4922" t="s">
        <v>34460</v>
      </c>
      <c r="K4922" t="s">
        <v>34461</v>
      </c>
      <c r="L4922" t="s">
        <v>114</v>
      </c>
      <c r="M4922" t="s">
        <v>4831</v>
      </c>
      <c r="N4922" t="s">
        <v>4892</v>
      </c>
      <c r="O4922" t="s">
        <v>34462</v>
      </c>
      <c r="P4922" t="s">
        <v>43184</v>
      </c>
      <c r="Q4922" t="s">
        <v>43185</v>
      </c>
      <c r="R4922" t="str">
        <f t="shared" si="152"/>
        <v>高密</v>
      </c>
      <c r="S4922" t="str">
        <f t="shared" si="153"/>
        <v>0109</v>
      </c>
    </row>
    <row r="4923" spans="1:19">
      <c r="A4923" t="s">
        <v>43186</v>
      </c>
      <c r="B4923" t="s">
        <v>43187</v>
      </c>
      <c r="C4923" t="s">
        <v>49</v>
      </c>
      <c r="D4923" t="s">
        <v>43188</v>
      </c>
      <c r="E4923" t="s">
        <v>41819</v>
      </c>
      <c r="F4923" t="s">
        <v>43189</v>
      </c>
      <c r="G4923" t="s">
        <v>43190</v>
      </c>
      <c r="H4923" t="s">
        <v>43191</v>
      </c>
      <c r="I4923" t="s">
        <v>4771</v>
      </c>
      <c r="J4923" t="s">
        <v>5316</v>
      </c>
      <c r="K4923" t="s">
        <v>5317</v>
      </c>
      <c r="L4923" t="s">
        <v>375</v>
      </c>
      <c r="M4923" t="s">
        <v>5318</v>
      </c>
      <c r="N4923" t="s">
        <v>5619</v>
      </c>
      <c r="O4923" t="s">
        <v>5319</v>
      </c>
      <c r="P4923" t="s">
        <v>43192</v>
      </c>
      <c r="R4923" t="str">
        <f t="shared" si="152"/>
        <v>昌邑</v>
      </c>
      <c r="S4923" t="str">
        <f t="shared" si="153"/>
        <v>0109</v>
      </c>
    </row>
    <row r="4924" spans="1:19">
      <c r="A4924" t="s">
        <v>2258</v>
      </c>
      <c r="B4924" t="s">
        <v>43193</v>
      </c>
      <c r="C4924" t="s">
        <v>49</v>
      </c>
      <c r="D4924" t="s">
        <v>43194</v>
      </c>
      <c r="E4924" t="s">
        <v>41819</v>
      </c>
      <c r="F4924" t="s">
        <v>43195</v>
      </c>
      <c r="G4924" t="s">
        <v>2256</v>
      </c>
      <c r="H4924" t="s">
        <v>43196</v>
      </c>
      <c r="I4924" t="s">
        <v>6877</v>
      </c>
      <c r="J4924" t="s">
        <v>4943</v>
      </c>
      <c r="K4924" t="s">
        <v>4944</v>
      </c>
      <c r="L4924" t="s">
        <v>105</v>
      </c>
      <c r="M4924" t="s">
        <v>4945</v>
      </c>
      <c r="N4924" t="s">
        <v>5421</v>
      </c>
      <c r="O4924" t="s">
        <v>4947</v>
      </c>
      <c r="P4924" t="s">
        <v>43197</v>
      </c>
      <c r="Q4924" t="s">
        <v>31940</v>
      </c>
      <c r="R4924" t="str">
        <f t="shared" si="152"/>
        <v>寿光</v>
      </c>
      <c r="S4924" t="str">
        <f t="shared" si="153"/>
        <v>0109</v>
      </c>
    </row>
    <row r="4925" spans="1:19">
      <c r="A4925" t="s">
        <v>43198</v>
      </c>
      <c r="B4925" t="s">
        <v>43199</v>
      </c>
      <c r="C4925" t="s">
        <v>49</v>
      </c>
      <c r="D4925" t="s">
        <v>43200</v>
      </c>
      <c r="E4925" t="s">
        <v>40865</v>
      </c>
      <c r="F4925" t="s">
        <v>43201</v>
      </c>
      <c r="G4925" t="s">
        <v>43202</v>
      </c>
      <c r="H4925" t="s">
        <v>43203</v>
      </c>
      <c r="I4925" t="s">
        <v>6877</v>
      </c>
      <c r="J4925" t="s">
        <v>11849</v>
      </c>
      <c r="K4925" t="s">
        <v>11850</v>
      </c>
      <c r="L4925" t="s">
        <v>95</v>
      </c>
      <c r="M4925" t="s">
        <v>5709</v>
      </c>
      <c r="O4925" t="s">
        <v>11851</v>
      </c>
      <c r="P4925" t="s">
        <v>43204</v>
      </c>
      <c r="Q4925" t="s">
        <v>43205</v>
      </c>
      <c r="R4925" t="str">
        <f t="shared" si="152"/>
        <v>安丘</v>
      </c>
      <c r="S4925" t="str">
        <f t="shared" si="153"/>
        <v>0109</v>
      </c>
    </row>
    <row r="4926" spans="1:19">
      <c r="A4926" t="s">
        <v>43206</v>
      </c>
      <c r="B4926" t="s">
        <v>43207</v>
      </c>
      <c r="C4926" t="s">
        <v>49</v>
      </c>
      <c r="D4926" t="s">
        <v>43208</v>
      </c>
      <c r="E4926" t="s">
        <v>40865</v>
      </c>
      <c r="F4926" t="s">
        <v>43209</v>
      </c>
      <c r="G4926" t="s">
        <v>43210</v>
      </c>
      <c r="H4926" t="s">
        <v>43211</v>
      </c>
      <c r="I4926" t="s">
        <v>12119</v>
      </c>
      <c r="J4926" t="s">
        <v>7082</v>
      </c>
      <c r="K4926" t="s">
        <v>7083</v>
      </c>
      <c r="L4926" t="s">
        <v>114</v>
      </c>
      <c r="M4926" t="s">
        <v>7084</v>
      </c>
      <c r="O4926" t="s">
        <v>7085</v>
      </c>
      <c r="P4926" t="s">
        <v>43212</v>
      </c>
      <c r="R4926" t="str">
        <f t="shared" si="152"/>
        <v>高密</v>
      </c>
      <c r="S4926" t="str">
        <f t="shared" si="153"/>
        <v>0109</v>
      </c>
    </row>
    <row r="4927" spans="1:19">
      <c r="A4927" t="s">
        <v>43213</v>
      </c>
      <c r="B4927" t="s">
        <v>43214</v>
      </c>
      <c r="C4927" t="s">
        <v>49</v>
      </c>
      <c r="D4927" t="s">
        <v>43215</v>
      </c>
      <c r="E4927" t="s">
        <v>40839</v>
      </c>
      <c r="F4927" t="s">
        <v>43216</v>
      </c>
      <c r="G4927" t="s">
        <v>43217</v>
      </c>
      <c r="H4927" t="s">
        <v>43218</v>
      </c>
      <c r="I4927" t="s">
        <v>4955</v>
      </c>
      <c r="J4927" t="s">
        <v>8680</v>
      </c>
      <c r="K4927" t="s">
        <v>8681</v>
      </c>
      <c r="L4927" t="s">
        <v>60</v>
      </c>
      <c r="M4927" t="s">
        <v>5999</v>
      </c>
      <c r="N4927" t="s">
        <v>5421</v>
      </c>
      <c r="O4927" t="s">
        <v>8682</v>
      </c>
      <c r="P4927" t="s">
        <v>43219</v>
      </c>
      <c r="Q4927" t="s">
        <v>43220</v>
      </c>
      <c r="R4927" t="str">
        <f t="shared" si="152"/>
        <v>奎文</v>
      </c>
      <c r="S4927" t="str">
        <f t="shared" si="153"/>
        <v>0109</v>
      </c>
    </row>
    <row r="4928" spans="1:19">
      <c r="A4928" t="s">
        <v>43221</v>
      </c>
      <c r="B4928" t="s">
        <v>43222</v>
      </c>
      <c r="C4928" t="s">
        <v>49</v>
      </c>
      <c r="D4928" t="s">
        <v>43223</v>
      </c>
      <c r="E4928" t="s">
        <v>40865</v>
      </c>
      <c r="F4928" t="s">
        <v>43224</v>
      </c>
      <c r="G4928" t="s">
        <v>43225</v>
      </c>
      <c r="H4928" t="s">
        <v>43226</v>
      </c>
      <c r="I4928" t="s">
        <v>10005</v>
      </c>
      <c r="J4928" t="s">
        <v>6689</v>
      </c>
      <c r="K4928" t="s">
        <v>6690</v>
      </c>
      <c r="L4928" t="s">
        <v>237</v>
      </c>
      <c r="M4928" t="s">
        <v>4788</v>
      </c>
      <c r="O4928" t="s">
        <v>6691</v>
      </c>
      <c r="P4928" t="s">
        <v>43227</v>
      </c>
      <c r="R4928" t="str">
        <f t="shared" si="152"/>
        <v>潍城</v>
      </c>
      <c r="S4928" t="str">
        <f t="shared" si="153"/>
        <v>0109</v>
      </c>
    </row>
    <row r="4929" spans="1:19">
      <c r="A4929" t="s">
        <v>43228</v>
      </c>
      <c r="B4929" t="s">
        <v>43229</v>
      </c>
      <c r="C4929" t="s">
        <v>49</v>
      </c>
      <c r="D4929" t="s">
        <v>43230</v>
      </c>
      <c r="E4929" t="s">
        <v>41819</v>
      </c>
      <c r="F4929" t="s">
        <v>43231</v>
      </c>
      <c r="G4929" t="s">
        <v>43232</v>
      </c>
      <c r="H4929" t="s">
        <v>43233</v>
      </c>
      <c r="I4929" t="s">
        <v>4955</v>
      </c>
      <c r="J4929" t="s">
        <v>7754</v>
      </c>
      <c r="K4929" t="s">
        <v>7755</v>
      </c>
      <c r="L4929" t="s">
        <v>123</v>
      </c>
      <c r="M4929" t="s">
        <v>6022</v>
      </c>
      <c r="N4929" t="s">
        <v>4959</v>
      </c>
      <c r="O4929" t="s">
        <v>7756</v>
      </c>
      <c r="P4929" t="s">
        <v>43234</v>
      </c>
      <c r="Q4929" t="s">
        <v>43235</v>
      </c>
      <c r="R4929" t="str">
        <f t="shared" ref="R4929:R4992" si="154">IF(OR(LEFT(L4929,2)="高新"),"奎文",IF(LEFT(L4929,2)="峡山","坊子",IF(LEFT(L4929,2)="滨海","寒亭",LEFT(L4929,2))))</f>
        <v>诸城</v>
      </c>
      <c r="S4929" t="str">
        <f t="shared" ref="S4929:S4992" si="155">TEXT(B4929,"mmdd")</f>
        <v>0109</v>
      </c>
    </row>
    <row r="4930" spans="1:19">
      <c r="A4930" t="s">
        <v>43236</v>
      </c>
      <c r="B4930" t="s">
        <v>43237</v>
      </c>
      <c r="C4930" t="s">
        <v>49</v>
      </c>
      <c r="D4930" t="s">
        <v>43238</v>
      </c>
      <c r="E4930" t="s">
        <v>40865</v>
      </c>
      <c r="F4930" t="s">
        <v>43239</v>
      </c>
      <c r="G4930" t="s">
        <v>43240</v>
      </c>
      <c r="H4930" t="s">
        <v>43241</v>
      </c>
      <c r="I4930" t="s">
        <v>12119</v>
      </c>
      <c r="J4930" t="s">
        <v>6517</v>
      </c>
      <c r="K4930" t="s">
        <v>6518</v>
      </c>
      <c r="L4930" t="s">
        <v>50</v>
      </c>
      <c r="M4930" t="s">
        <v>6207</v>
      </c>
      <c r="O4930" t="s">
        <v>6520</v>
      </c>
      <c r="R4930" t="str">
        <f t="shared" si="154"/>
        <v>青州</v>
      </c>
      <c r="S4930" t="str">
        <f t="shared" si="155"/>
        <v>0109</v>
      </c>
    </row>
    <row r="4931" spans="1:19">
      <c r="A4931" t="s">
        <v>43242</v>
      </c>
      <c r="B4931" t="s">
        <v>43243</v>
      </c>
      <c r="C4931" t="s">
        <v>49</v>
      </c>
      <c r="D4931" t="s">
        <v>43244</v>
      </c>
      <c r="E4931" t="s">
        <v>41819</v>
      </c>
      <c r="F4931" t="s">
        <v>43245</v>
      </c>
      <c r="G4931" t="s">
        <v>43246</v>
      </c>
      <c r="H4931" t="s">
        <v>43247</v>
      </c>
      <c r="I4931" t="s">
        <v>5282</v>
      </c>
      <c r="J4931" t="s">
        <v>15974</v>
      </c>
      <c r="K4931" t="s">
        <v>15975</v>
      </c>
      <c r="L4931" t="s">
        <v>50</v>
      </c>
      <c r="M4931" t="s">
        <v>4855</v>
      </c>
      <c r="N4931" t="s">
        <v>6308</v>
      </c>
      <c r="O4931" t="s">
        <v>15976</v>
      </c>
      <c r="P4931" t="s">
        <v>43248</v>
      </c>
      <c r="R4931" t="str">
        <f t="shared" si="154"/>
        <v>青州</v>
      </c>
      <c r="S4931" t="str">
        <f t="shared" si="155"/>
        <v>0109</v>
      </c>
    </row>
    <row r="4932" spans="1:19">
      <c r="A4932" t="s">
        <v>43249</v>
      </c>
      <c r="B4932" t="s">
        <v>43250</v>
      </c>
      <c r="C4932" t="s">
        <v>49</v>
      </c>
      <c r="D4932" t="s">
        <v>43251</v>
      </c>
      <c r="E4932" t="s">
        <v>40865</v>
      </c>
      <c r="F4932" t="s">
        <v>43252</v>
      </c>
      <c r="G4932" t="s">
        <v>43253</v>
      </c>
      <c r="H4932" t="s">
        <v>43191</v>
      </c>
      <c r="I4932" t="s">
        <v>12119</v>
      </c>
      <c r="J4932" t="s">
        <v>9560</v>
      </c>
      <c r="K4932" t="s">
        <v>9561</v>
      </c>
      <c r="L4932" t="s">
        <v>95</v>
      </c>
      <c r="M4932" t="s">
        <v>5757</v>
      </c>
      <c r="N4932" t="s">
        <v>10228</v>
      </c>
      <c r="O4932" t="s">
        <v>9562</v>
      </c>
      <c r="P4932" t="s">
        <v>43254</v>
      </c>
      <c r="Q4932" t="s">
        <v>43255</v>
      </c>
      <c r="R4932" t="str">
        <f t="shared" si="154"/>
        <v>安丘</v>
      </c>
      <c r="S4932" t="str">
        <f t="shared" si="155"/>
        <v>0109</v>
      </c>
    </row>
    <row r="4933" spans="1:19">
      <c r="A4933" t="s">
        <v>43256</v>
      </c>
      <c r="B4933" t="s">
        <v>43257</v>
      </c>
      <c r="C4933" t="s">
        <v>49</v>
      </c>
      <c r="D4933" t="s">
        <v>43258</v>
      </c>
      <c r="E4933" t="s">
        <v>40865</v>
      </c>
      <c r="F4933" t="s">
        <v>43259</v>
      </c>
      <c r="G4933" t="s">
        <v>43260</v>
      </c>
      <c r="H4933" t="s">
        <v>43261</v>
      </c>
      <c r="I4933" t="s">
        <v>4852</v>
      </c>
      <c r="J4933" t="s">
        <v>5497</v>
      </c>
      <c r="K4933" t="s">
        <v>5498</v>
      </c>
      <c r="L4933" t="s">
        <v>375</v>
      </c>
      <c r="M4933" t="s">
        <v>5499</v>
      </c>
      <c r="O4933" t="s">
        <v>5500</v>
      </c>
      <c r="P4933" t="s">
        <v>43262</v>
      </c>
      <c r="Q4933" t="s">
        <v>43263</v>
      </c>
      <c r="R4933" t="str">
        <f t="shared" si="154"/>
        <v>昌邑</v>
      </c>
      <c r="S4933" t="str">
        <f t="shared" si="155"/>
        <v>0109</v>
      </c>
    </row>
    <row r="4934" spans="1:19">
      <c r="A4934" t="s">
        <v>43264</v>
      </c>
      <c r="B4934" t="s">
        <v>43265</v>
      </c>
      <c r="C4934" t="s">
        <v>49</v>
      </c>
      <c r="D4934" t="s">
        <v>43266</v>
      </c>
      <c r="E4934" t="s">
        <v>40865</v>
      </c>
      <c r="F4934" t="s">
        <v>43267</v>
      </c>
      <c r="G4934" t="s">
        <v>43268</v>
      </c>
      <c r="H4934" t="s">
        <v>43269</v>
      </c>
      <c r="I4934" t="s">
        <v>12119</v>
      </c>
      <c r="J4934" t="s">
        <v>5234</v>
      </c>
      <c r="K4934" t="s">
        <v>5235</v>
      </c>
      <c r="L4934" t="s">
        <v>50</v>
      </c>
      <c r="M4934" t="s">
        <v>5236</v>
      </c>
      <c r="N4934" t="s">
        <v>4919</v>
      </c>
      <c r="O4934" t="s">
        <v>5237</v>
      </c>
      <c r="P4934" t="s">
        <v>43270</v>
      </c>
      <c r="R4934" t="str">
        <f t="shared" si="154"/>
        <v>青州</v>
      </c>
      <c r="S4934" t="str">
        <f t="shared" si="155"/>
        <v>0109</v>
      </c>
    </row>
    <row r="4935" spans="1:19">
      <c r="A4935" t="s">
        <v>43271</v>
      </c>
      <c r="B4935" t="s">
        <v>43272</v>
      </c>
      <c r="C4935" t="s">
        <v>49</v>
      </c>
      <c r="D4935" t="s">
        <v>43273</v>
      </c>
      <c r="E4935" t="s">
        <v>41819</v>
      </c>
      <c r="F4935" t="s">
        <v>43274</v>
      </c>
      <c r="G4935" t="s">
        <v>43275</v>
      </c>
      <c r="H4935" t="s">
        <v>43276</v>
      </c>
      <c r="I4935" t="s">
        <v>5541</v>
      </c>
      <c r="J4935" t="s">
        <v>6053</v>
      </c>
      <c r="K4935" t="s">
        <v>6054</v>
      </c>
      <c r="L4935" t="s">
        <v>105</v>
      </c>
      <c r="M4935" t="s">
        <v>6055</v>
      </c>
      <c r="O4935" t="s">
        <v>6056</v>
      </c>
      <c r="P4935" t="s">
        <v>43277</v>
      </c>
      <c r="R4935" t="str">
        <f t="shared" si="154"/>
        <v>寿光</v>
      </c>
      <c r="S4935" t="str">
        <f t="shared" si="155"/>
        <v>0109</v>
      </c>
    </row>
    <row r="4936" spans="1:19">
      <c r="A4936" t="s">
        <v>43278</v>
      </c>
      <c r="B4936" t="s">
        <v>43279</v>
      </c>
      <c r="C4936" t="s">
        <v>49</v>
      </c>
      <c r="D4936" t="s">
        <v>43280</v>
      </c>
      <c r="E4936" t="s">
        <v>40865</v>
      </c>
      <c r="F4936" t="s">
        <v>43281</v>
      </c>
      <c r="G4936" t="s">
        <v>43282</v>
      </c>
      <c r="H4936" t="s">
        <v>43283</v>
      </c>
      <c r="I4936" t="s">
        <v>5835</v>
      </c>
      <c r="J4936" t="s">
        <v>15037</v>
      </c>
      <c r="K4936" t="s">
        <v>15038</v>
      </c>
      <c r="L4936" t="s">
        <v>237</v>
      </c>
      <c r="M4936" t="s">
        <v>4971</v>
      </c>
      <c r="O4936" t="s">
        <v>15039</v>
      </c>
      <c r="P4936" t="s">
        <v>43284</v>
      </c>
      <c r="R4936" t="str">
        <f t="shared" si="154"/>
        <v>潍城</v>
      </c>
      <c r="S4936" t="str">
        <f t="shared" si="155"/>
        <v>0109</v>
      </c>
    </row>
    <row r="4937" spans="1:19">
      <c r="A4937" t="s">
        <v>43285</v>
      </c>
      <c r="B4937" t="s">
        <v>43286</v>
      </c>
      <c r="C4937" t="s">
        <v>49</v>
      </c>
      <c r="D4937" t="s">
        <v>43287</v>
      </c>
      <c r="E4937" t="s">
        <v>40865</v>
      </c>
      <c r="F4937" t="s">
        <v>43288</v>
      </c>
      <c r="G4937" t="s">
        <v>43289</v>
      </c>
      <c r="H4937" t="s">
        <v>43290</v>
      </c>
      <c r="I4937" t="s">
        <v>12119</v>
      </c>
      <c r="J4937" t="s">
        <v>9612</v>
      </c>
      <c r="K4937" t="s">
        <v>12593</v>
      </c>
      <c r="L4937" t="s">
        <v>114</v>
      </c>
      <c r="M4937" t="s">
        <v>4918</v>
      </c>
      <c r="O4937" t="s">
        <v>12594</v>
      </c>
      <c r="P4937" t="s">
        <v>43291</v>
      </c>
      <c r="Q4937" t="s">
        <v>43292</v>
      </c>
      <c r="R4937" t="str">
        <f t="shared" si="154"/>
        <v>高密</v>
      </c>
      <c r="S4937" t="str">
        <f t="shared" si="155"/>
        <v>0109</v>
      </c>
    </row>
    <row r="4938" spans="1:19">
      <c r="A4938" t="s">
        <v>43293</v>
      </c>
      <c r="B4938" t="s">
        <v>43294</v>
      </c>
      <c r="C4938" t="s">
        <v>49</v>
      </c>
      <c r="D4938" t="s">
        <v>43295</v>
      </c>
      <c r="E4938" t="s">
        <v>40865</v>
      </c>
      <c r="F4938" t="s">
        <v>43296</v>
      </c>
      <c r="G4938" t="s">
        <v>43297</v>
      </c>
      <c r="H4938" t="s">
        <v>43298</v>
      </c>
      <c r="I4938" t="s">
        <v>4955</v>
      </c>
      <c r="J4938" t="s">
        <v>8294</v>
      </c>
      <c r="K4938" t="s">
        <v>8295</v>
      </c>
      <c r="L4938" t="s">
        <v>50</v>
      </c>
      <c r="M4938" t="s">
        <v>5877</v>
      </c>
      <c r="O4938" t="s">
        <v>8296</v>
      </c>
      <c r="P4938" t="s">
        <v>43299</v>
      </c>
      <c r="Q4938" t="s">
        <v>41808</v>
      </c>
      <c r="R4938" t="str">
        <f t="shared" si="154"/>
        <v>青州</v>
      </c>
      <c r="S4938" t="str">
        <f t="shared" si="155"/>
        <v>0109</v>
      </c>
    </row>
    <row r="4939" spans="1:19">
      <c r="A4939" t="s">
        <v>43300</v>
      </c>
      <c r="B4939" t="s">
        <v>43301</v>
      </c>
      <c r="C4939" t="s">
        <v>49</v>
      </c>
      <c r="D4939" t="s">
        <v>43302</v>
      </c>
      <c r="E4939" t="s">
        <v>40865</v>
      </c>
      <c r="F4939" t="s">
        <v>43303</v>
      </c>
      <c r="G4939" t="s">
        <v>43304</v>
      </c>
      <c r="H4939" t="s">
        <v>43305</v>
      </c>
      <c r="I4939" t="s">
        <v>12119</v>
      </c>
      <c r="J4939" t="s">
        <v>8354</v>
      </c>
      <c r="K4939" t="s">
        <v>8355</v>
      </c>
      <c r="L4939" t="s">
        <v>95</v>
      </c>
      <c r="M4939" t="s">
        <v>5649</v>
      </c>
      <c r="N4939" t="s">
        <v>5112</v>
      </c>
      <c r="O4939" t="s">
        <v>8356</v>
      </c>
      <c r="P4939" t="s">
        <v>43306</v>
      </c>
      <c r="Q4939" t="s">
        <v>43307</v>
      </c>
      <c r="R4939" t="str">
        <f t="shared" si="154"/>
        <v>安丘</v>
      </c>
      <c r="S4939" t="str">
        <f t="shared" si="155"/>
        <v>0109</v>
      </c>
    </row>
    <row r="4940" spans="1:19">
      <c r="A4940" t="s">
        <v>43308</v>
      </c>
      <c r="B4940" t="s">
        <v>43309</v>
      </c>
      <c r="C4940" t="s">
        <v>49</v>
      </c>
      <c r="D4940" t="s">
        <v>43310</v>
      </c>
      <c r="E4940" t="s">
        <v>40865</v>
      </c>
      <c r="F4940" t="s">
        <v>43311</v>
      </c>
      <c r="G4940" t="s">
        <v>43312</v>
      </c>
      <c r="H4940" t="s">
        <v>43313</v>
      </c>
      <c r="I4940" t="s">
        <v>12119</v>
      </c>
      <c r="J4940" t="s">
        <v>6611</v>
      </c>
      <c r="K4940" t="s">
        <v>6612</v>
      </c>
      <c r="L4940" t="s">
        <v>86</v>
      </c>
      <c r="M4940" t="s">
        <v>5099</v>
      </c>
      <c r="N4940" t="s">
        <v>5056</v>
      </c>
      <c r="O4940" t="s">
        <v>6613</v>
      </c>
      <c r="P4940" t="s">
        <v>43314</v>
      </c>
      <c r="Q4940" t="s">
        <v>43315</v>
      </c>
      <c r="R4940" t="str">
        <f t="shared" si="154"/>
        <v>坊子</v>
      </c>
      <c r="S4940" t="str">
        <f t="shared" si="155"/>
        <v>0109</v>
      </c>
    </row>
    <row r="4941" spans="1:19">
      <c r="A4941" t="s">
        <v>43316</v>
      </c>
      <c r="B4941" t="s">
        <v>43317</v>
      </c>
      <c r="C4941" t="s">
        <v>49</v>
      </c>
      <c r="D4941" t="s">
        <v>43318</v>
      </c>
      <c r="E4941" t="s">
        <v>43056</v>
      </c>
      <c r="F4941" t="s">
        <v>43319</v>
      </c>
      <c r="G4941" t="s">
        <v>43320</v>
      </c>
      <c r="H4941" t="s">
        <v>43321</v>
      </c>
      <c r="I4941" t="s">
        <v>12119</v>
      </c>
      <c r="J4941" t="s">
        <v>10771</v>
      </c>
      <c r="K4941" t="s">
        <v>10772</v>
      </c>
      <c r="L4941" t="s">
        <v>60</v>
      </c>
      <c r="M4941" t="s">
        <v>5420</v>
      </c>
      <c r="O4941" t="s">
        <v>10773</v>
      </c>
      <c r="P4941" t="s">
        <v>43322</v>
      </c>
      <c r="Q4941" t="s">
        <v>43323</v>
      </c>
      <c r="R4941" t="str">
        <f t="shared" si="154"/>
        <v>奎文</v>
      </c>
      <c r="S4941" t="str">
        <f t="shared" si="155"/>
        <v>0109</v>
      </c>
    </row>
    <row r="4942" spans="1:19">
      <c r="A4942" t="s">
        <v>43324</v>
      </c>
      <c r="B4942" t="s">
        <v>43325</v>
      </c>
      <c r="C4942" t="s">
        <v>49</v>
      </c>
      <c r="D4942" t="s">
        <v>43326</v>
      </c>
      <c r="E4942" t="s">
        <v>42948</v>
      </c>
      <c r="F4942" t="s">
        <v>43327</v>
      </c>
      <c r="G4942" t="s">
        <v>43328</v>
      </c>
      <c r="H4942" t="s">
        <v>43329</v>
      </c>
      <c r="I4942" t="s">
        <v>4955</v>
      </c>
      <c r="J4942" t="s">
        <v>11079</v>
      </c>
      <c r="K4942" t="s">
        <v>11080</v>
      </c>
      <c r="L4942" t="s">
        <v>50</v>
      </c>
      <c r="M4942" t="s">
        <v>5877</v>
      </c>
      <c r="N4942" t="s">
        <v>4789</v>
      </c>
      <c r="O4942" t="s">
        <v>11081</v>
      </c>
      <c r="P4942" t="s">
        <v>43330</v>
      </c>
      <c r="Q4942" t="s">
        <v>43331</v>
      </c>
      <c r="R4942" t="str">
        <f t="shared" si="154"/>
        <v>青州</v>
      </c>
      <c r="S4942" t="str">
        <f t="shared" si="155"/>
        <v>0109</v>
      </c>
    </row>
    <row r="4943" spans="1:19">
      <c r="A4943" t="s">
        <v>43332</v>
      </c>
      <c r="B4943" t="s">
        <v>43333</v>
      </c>
      <c r="C4943" t="s">
        <v>49</v>
      </c>
      <c r="D4943" t="s">
        <v>43334</v>
      </c>
      <c r="E4943" t="s">
        <v>40865</v>
      </c>
      <c r="F4943" t="s">
        <v>43335</v>
      </c>
      <c r="G4943" t="s">
        <v>43336</v>
      </c>
      <c r="H4943" t="s">
        <v>43337</v>
      </c>
      <c r="I4943" t="s">
        <v>12119</v>
      </c>
      <c r="J4943" t="s">
        <v>5967</v>
      </c>
      <c r="K4943" t="s">
        <v>5968</v>
      </c>
      <c r="L4943" t="s">
        <v>60</v>
      </c>
      <c r="M4943" t="s">
        <v>4904</v>
      </c>
      <c r="O4943" t="s">
        <v>5969</v>
      </c>
      <c r="Q4943" t="s">
        <v>43338</v>
      </c>
      <c r="R4943" t="str">
        <f t="shared" si="154"/>
        <v>奎文</v>
      </c>
      <c r="S4943" t="str">
        <f t="shared" si="155"/>
        <v>0109</v>
      </c>
    </row>
    <row r="4944" spans="1:19">
      <c r="A4944" t="s">
        <v>43339</v>
      </c>
      <c r="B4944" t="s">
        <v>43125</v>
      </c>
      <c r="C4944" t="s">
        <v>49</v>
      </c>
      <c r="D4944" t="s">
        <v>43340</v>
      </c>
      <c r="E4944" t="s">
        <v>40865</v>
      </c>
      <c r="F4944" t="s">
        <v>43341</v>
      </c>
      <c r="G4944" t="s">
        <v>43342</v>
      </c>
      <c r="H4944" t="s">
        <v>43343</v>
      </c>
      <c r="I4944" t="s">
        <v>4828</v>
      </c>
      <c r="J4944" t="s">
        <v>7286</v>
      </c>
      <c r="K4944" t="s">
        <v>7287</v>
      </c>
      <c r="L4944" t="s">
        <v>148</v>
      </c>
      <c r="M4944" t="s">
        <v>5580</v>
      </c>
      <c r="O4944" t="s">
        <v>7288</v>
      </c>
      <c r="P4944" t="s">
        <v>43344</v>
      </c>
      <c r="Q4944" t="s">
        <v>43345</v>
      </c>
      <c r="R4944" t="str">
        <f t="shared" si="154"/>
        <v>寒亭</v>
      </c>
      <c r="S4944" t="str">
        <f t="shared" si="155"/>
        <v>0109</v>
      </c>
    </row>
    <row r="4945" spans="1:19">
      <c r="A4945" t="s">
        <v>43346</v>
      </c>
      <c r="B4945" t="s">
        <v>43347</v>
      </c>
      <c r="C4945" t="s">
        <v>49</v>
      </c>
      <c r="D4945" t="s">
        <v>43348</v>
      </c>
      <c r="E4945" t="s">
        <v>40865</v>
      </c>
      <c r="F4945" t="s">
        <v>43349</v>
      </c>
      <c r="G4945" t="s">
        <v>43350</v>
      </c>
      <c r="H4945" t="s">
        <v>43351</v>
      </c>
      <c r="I4945" t="s">
        <v>4852</v>
      </c>
      <c r="J4945" t="s">
        <v>8015</v>
      </c>
      <c r="K4945" t="s">
        <v>8016</v>
      </c>
      <c r="L4945" t="s">
        <v>105</v>
      </c>
      <c r="M4945" t="s">
        <v>5197</v>
      </c>
      <c r="O4945" t="s">
        <v>8017</v>
      </c>
      <c r="P4945" t="s">
        <v>43352</v>
      </c>
      <c r="R4945" t="str">
        <f t="shared" si="154"/>
        <v>寿光</v>
      </c>
      <c r="S4945" t="str">
        <f t="shared" si="155"/>
        <v>0109</v>
      </c>
    </row>
    <row r="4946" spans="1:19">
      <c r="A4946" t="s">
        <v>43353</v>
      </c>
      <c r="B4946" t="s">
        <v>43354</v>
      </c>
      <c r="C4946" t="s">
        <v>49</v>
      </c>
      <c r="D4946" t="s">
        <v>43355</v>
      </c>
      <c r="E4946" t="s">
        <v>40865</v>
      </c>
      <c r="F4946" t="s">
        <v>43356</v>
      </c>
      <c r="G4946" t="s">
        <v>43357</v>
      </c>
      <c r="H4946" t="s">
        <v>43358</v>
      </c>
      <c r="I4946" t="s">
        <v>5221</v>
      </c>
      <c r="J4946" t="s">
        <v>4930</v>
      </c>
      <c r="K4946" t="s">
        <v>4931</v>
      </c>
      <c r="L4946" t="s">
        <v>123</v>
      </c>
      <c r="M4946" t="s">
        <v>4932</v>
      </c>
      <c r="O4946" t="s">
        <v>4934</v>
      </c>
      <c r="P4946" t="s">
        <v>43359</v>
      </c>
      <c r="R4946" t="str">
        <f t="shared" si="154"/>
        <v>诸城</v>
      </c>
      <c r="S4946" t="str">
        <f t="shared" si="155"/>
        <v>0109</v>
      </c>
    </row>
    <row r="4947" spans="1:19">
      <c r="A4947" t="s">
        <v>43360</v>
      </c>
      <c r="B4947" t="s">
        <v>43361</v>
      </c>
      <c r="C4947" t="s">
        <v>49</v>
      </c>
      <c r="D4947" t="s">
        <v>43362</v>
      </c>
      <c r="E4947" t="s">
        <v>40865</v>
      </c>
      <c r="F4947" t="s">
        <v>43363</v>
      </c>
      <c r="G4947" t="s">
        <v>43364</v>
      </c>
      <c r="H4947" t="s">
        <v>43365</v>
      </c>
      <c r="I4947" t="s">
        <v>4852</v>
      </c>
      <c r="J4947" t="s">
        <v>8450</v>
      </c>
      <c r="K4947" t="s">
        <v>8451</v>
      </c>
      <c r="L4947" t="s">
        <v>60</v>
      </c>
      <c r="M4947" t="s">
        <v>5888</v>
      </c>
      <c r="O4947" t="s">
        <v>8452</v>
      </c>
      <c r="P4947" t="s">
        <v>43366</v>
      </c>
      <c r="R4947" t="str">
        <f t="shared" si="154"/>
        <v>奎文</v>
      </c>
      <c r="S4947" t="str">
        <f t="shared" si="155"/>
        <v>0109</v>
      </c>
    </row>
    <row r="4948" spans="1:19">
      <c r="A4948" t="s">
        <v>43367</v>
      </c>
      <c r="B4948" t="s">
        <v>43368</v>
      </c>
      <c r="C4948" t="s">
        <v>49</v>
      </c>
      <c r="D4948" t="s">
        <v>43369</v>
      </c>
      <c r="E4948" t="s">
        <v>40865</v>
      </c>
      <c r="F4948" t="s">
        <v>43370</v>
      </c>
      <c r="G4948" t="s">
        <v>43371</v>
      </c>
      <c r="H4948" t="s">
        <v>43372</v>
      </c>
      <c r="I4948" t="s">
        <v>4852</v>
      </c>
      <c r="J4948" t="s">
        <v>8545</v>
      </c>
      <c r="K4948" t="s">
        <v>8546</v>
      </c>
      <c r="L4948" t="s">
        <v>60</v>
      </c>
      <c r="M4948" t="s">
        <v>5511</v>
      </c>
      <c r="O4948" t="s">
        <v>8547</v>
      </c>
      <c r="P4948" t="s">
        <v>43373</v>
      </c>
      <c r="Q4948" t="s">
        <v>43374</v>
      </c>
      <c r="R4948" t="str">
        <f t="shared" si="154"/>
        <v>奎文</v>
      </c>
      <c r="S4948" t="str">
        <f t="shared" si="155"/>
        <v>0109</v>
      </c>
    </row>
    <row r="4949" spans="1:19">
      <c r="A4949" t="s">
        <v>43375</v>
      </c>
      <c r="B4949" t="s">
        <v>43376</v>
      </c>
      <c r="C4949" t="s">
        <v>49</v>
      </c>
      <c r="D4949" t="s">
        <v>43377</v>
      </c>
      <c r="E4949" t="s">
        <v>43378</v>
      </c>
      <c r="F4949" t="s">
        <v>43379</v>
      </c>
      <c r="G4949" t="s">
        <v>43380</v>
      </c>
      <c r="H4949" t="s">
        <v>43381</v>
      </c>
      <c r="I4949" t="s">
        <v>4852</v>
      </c>
      <c r="J4949" t="s">
        <v>7655</v>
      </c>
      <c r="K4949" t="s">
        <v>7656</v>
      </c>
      <c r="L4949" t="s">
        <v>123</v>
      </c>
      <c r="M4949" t="s">
        <v>4994</v>
      </c>
      <c r="N4949" t="s">
        <v>6152</v>
      </c>
      <c r="O4949" t="s">
        <v>7657</v>
      </c>
      <c r="P4949" t="s">
        <v>43382</v>
      </c>
      <c r="R4949" t="str">
        <f t="shared" si="154"/>
        <v>诸城</v>
      </c>
      <c r="S4949" t="str">
        <f t="shared" si="155"/>
        <v>0109</v>
      </c>
    </row>
    <row r="4950" spans="1:19">
      <c r="A4950" t="s">
        <v>43383</v>
      </c>
      <c r="B4950" t="s">
        <v>43384</v>
      </c>
      <c r="C4950" t="s">
        <v>49</v>
      </c>
      <c r="D4950" t="s">
        <v>43385</v>
      </c>
      <c r="E4950" t="s">
        <v>41819</v>
      </c>
      <c r="F4950" t="s">
        <v>43386</v>
      </c>
      <c r="G4950" t="s">
        <v>43387</v>
      </c>
      <c r="H4950" t="s">
        <v>43388</v>
      </c>
      <c r="I4950" t="s">
        <v>4771</v>
      </c>
      <c r="J4950" t="s">
        <v>12876</v>
      </c>
      <c r="K4950" t="s">
        <v>12877</v>
      </c>
      <c r="L4950" t="s">
        <v>86</v>
      </c>
      <c r="M4950" t="s">
        <v>6297</v>
      </c>
      <c r="O4950" t="s">
        <v>12878</v>
      </c>
      <c r="P4950" t="s">
        <v>43389</v>
      </c>
      <c r="R4950" t="str">
        <f t="shared" si="154"/>
        <v>坊子</v>
      </c>
      <c r="S4950" t="str">
        <f t="shared" si="155"/>
        <v>0109</v>
      </c>
    </row>
    <row r="4951" spans="1:19">
      <c r="A4951" t="s">
        <v>43390</v>
      </c>
      <c r="B4951" t="s">
        <v>43391</v>
      </c>
      <c r="C4951" t="s">
        <v>49</v>
      </c>
      <c r="D4951" t="s">
        <v>43392</v>
      </c>
      <c r="E4951" t="s">
        <v>43056</v>
      </c>
      <c r="F4951" t="s">
        <v>43393</v>
      </c>
      <c r="G4951" t="s">
        <v>43394</v>
      </c>
      <c r="H4951" t="s">
        <v>43395</v>
      </c>
      <c r="I4951" t="s">
        <v>12119</v>
      </c>
      <c r="J4951" t="s">
        <v>7053</v>
      </c>
      <c r="K4951" t="s">
        <v>7054</v>
      </c>
      <c r="L4951" t="s">
        <v>60</v>
      </c>
      <c r="M4951" t="s">
        <v>5888</v>
      </c>
      <c r="N4951" t="s">
        <v>4789</v>
      </c>
      <c r="O4951" t="s">
        <v>7055</v>
      </c>
      <c r="P4951" t="s">
        <v>43396</v>
      </c>
      <c r="Q4951" t="s">
        <v>43397</v>
      </c>
      <c r="R4951" t="str">
        <f t="shared" si="154"/>
        <v>奎文</v>
      </c>
      <c r="S4951" t="str">
        <f t="shared" si="155"/>
        <v>0109</v>
      </c>
    </row>
    <row r="4952" spans="1:19">
      <c r="A4952" t="s">
        <v>43398</v>
      </c>
      <c r="B4952" t="s">
        <v>43399</v>
      </c>
      <c r="C4952" t="s">
        <v>49</v>
      </c>
      <c r="D4952" t="s">
        <v>43400</v>
      </c>
      <c r="E4952" t="s">
        <v>43401</v>
      </c>
      <c r="F4952" t="s">
        <v>43402</v>
      </c>
      <c r="G4952" t="s">
        <v>43403</v>
      </c>
      <c r="H4952" t="s">
        <v>43404</v>
      </c>
      <c r="I4952" t="s">
        <v>4852</v>
      </c>
      <c r="J4952" t="s">
        <v>10338</v>
      </c>
      <c r="K4952" t="s">
        <v>10339</v>
      </c>
      <c r="L4952" t="s">
        <v>237</v>
      </c>
      <c r="M4952" t="s">
        <v>5247</v>
      </c>
      <c r="N4952" t="s">
        <v>5056</v>
      </c>
      <c r="O4952" t="s">
        <v>10340</v>
      </c>
      <c r="P4952" t="s">
        <v>43405</v>
      </c>
      <c r="R4952" t="str">
        <f t="shared" si="154"/>
        <v>潍城</v>
      </c>
      <c r="S4952" t="str">
        <f t="shared" si="155"/>
        <v>0109</v>
      </c>
    </row>
    <row r="4953" spans="1:19">
      <c r="A4953" t="s">
        <v>43406</v>
      </c>
      <c r="B4953" t="s">
        <v>43407</v>
      </c>
      <c r="C4953" t="s">
        <v>49</v>
      </c>
      <c r="D4953" t="s">
        <v>43408</v>
      </c>
      <c r="E4953" t="s">
        <v>40893</v>
      </c>
      <c r="F4953" t="s">
        <v>43409</v>
      </c>
      <c r="G4953" t="s">
        <v>43410</v>
      </c>
      <c r="H4953" t="s">
        <v>2117</v>
      </c>
      <c r="I4953" t="s">
        <v>12119</v>
      </c>
      <c r="J4953" t="s">
        <v>5374</v>
      </c>
      <c r="K4953" t="s">
        <v>5375</v>
      </c>
      <c r="L4953" t="s">
        <v>105</v>
      </c>
      <c r="M4953" t="s">
        <v>5376</v>
      </c>
      <c r="N4953" t="s">
        <v>5056</v>
      </c>
      <c r="O4953" t="s">
        <v>5377</v>
      </c>
      <c r="P4953" t="s">
        <v>43411</v>
      </c>
      <c r="Q4953" t="s">
        <v>43412</v>
      </c>
      <c r="R4953" t="str">
        <f t="shared" si="154"/>
        <v>寿光</v>
      </c>
      <c r="S4953" t="str">
        <f t="shared" si="155"/>
        <v>0109</v>
      </c>
    </row>
    <row r="4954" spans="1:19">
      <c r="A4954" t="s">
        <v>43413</v>
      </c>
      <c r="B4954" t="s">
        <v>43414</v>
      </c>
      <c r="C4954" t="s">
        <v>49</v>
      </c>
      <c r="D4954" t="s">
        <v>43415</v>
      </c>
      <c r="E4954" t="s">
        <v>40839</v>
      </c>
      <c r="F4954" t="s">
        <v>43416</v>
      </c>
      <c r="G4954" t="s">
        <v>43417</v>
      </c>
      <c r="H4954" t="s">
        <v>43418</v>
      </c>
      <c r="I4954" t="s">
        <v>4852</v>
      </c>
      <c r="J4954" t="s">
        <v>5305</v>
      </c>
      <c r="K4954" t="s">
        <v>5306</v>
      </c>
      <c r="L4954" t="s">
        <v>60</v>
      </c>
      <c r="M4954" t="s">
        <v>4774</v>
      </c>
      <c r="N4954" t="s">
        <v>4933</v>
      </c>
      <c r="O4954" t="s">
        <v>5307</v>
      </c>
      <c r="P4954" t="s">
        <v>43419</v>
      </c>
      <c r="Q4954" t="s">
        <v>43420</v>
      </c>
      <c r="R4954" t="str">
        <f t="shared" si="154"/>
        <v>奎文</v>
      </c>
      <c r="S4954" t="str">
        <f t="shared" si="155"/>
        <v>0109</v>
      </c>
    </row>
    <row r="4955" spans="1:19">
      <c r="A4955" t="s">
        <v>43421</v>
      </c>
      <c r="B4955" t="s">
        <v>43422</v>
      </c>
      <c r="C4955" t="s">
        <v>49</v>
      </c>
      <c r="D4955" t="s">
        <v>43423</v>
      </c>
      <c r="E4955" t="s">
        <v>40839</v>
      </c>
      <c r="F4955" t="s">
        <v>43424</v>
      </c>
      <c r="G4955" t="s">
        <v>43425</v>
      </c>
      <c r="H4955" t="s">
        <v>43426</v>
      </c>
      <c r="I4955" t="s">
        <v>5560</v>
      </c>
      <c r="J4955" t="s">
        <v>4853</v>
      </c>
      <c r="K4955" t="s">
        <v>4854</v>
      </c>
      <c r="L4955" t="s">
        <v>50</v>
      </c>
      <c r="M4955" t="s">
        <v>4855</v>
      </c>
      <c r="N4955" t="s">
        <v>4845</v>
      </c>
      <c r="O4955" t="s">
        <v>4857</v>
      </c>
      <c r="P4955" t="s">
        <v>43427</v>
      </c>
      <c r="Q4955" t="s">
        <v>43428</v>
      </c>
      <c r="R4955" t="str">
        <f t="shared" si="154"/>
        <v>青州</v>
      </c>
      <c r="S4955" t="str">
        <f t="shared" si="155"/>
        <v>0109</v>
      </c>
    </row>
    <row r="4956" spans="1:19">
      <c r="A4956" t="s">
        <v>2314</v>
      </c>
      <c r="B4956" t="s">
        <v>43429</v>
      </c>
      <c r="C4956" t="s">
        <v>49</v>
      </c>
      <c r="D4956" t="s">
        <v>43430</v>
      </c>
      <c r="E4956" t="s">
        <v>40865</v>
      </c>
      <c r="F4956" t="s">
        <v>43431</v>
      </c>
      <c r="G4956" t="s">
        <v>2312</v>
      </c>
      <c r="H4956" t="s">
        <v>43432</v>
      </c>
      <c r="I4956" t="s">
        <v>12119</v>
      </c>
      <c r="J4956" t="s">
        <v>4842</v>
      </c>
      <c r="K4956" t="s">
        <v>4843</v>
      </c>
      <c r="L4956" t="s">
        <v>95</v>
      </c>
      <c r="M4956" t="s">
        <v>4844</v>
      </c>
      <c r="O4956" t="s">
        <v>4846</v>
      </c>
      <c r="P4956" t="s">
        <v>43433</v>
      </c>
      <c r="Q4956" t="s">
        <v>43434</v>
      </c>
      <c r="R4956" t="str">
        <f t="shared" si="154"/>
        <v>安丘</v>
      </c>
      <c r="S4956" t="str">
        <f t="shared" si="155"/>
        <v>0109</v>
      </c>
    </row>
    <row r="4957" spans="1:19">
      <c r="A4957" t="s">
        <v>43435</v>
      </c>
      <c r="B4957" t="s">
        <v>43436</v>
      </c>
      <c r="C4957" t="s">
        <v>49</v>
      </c>
      <c r="D4957" t="s">
        <v>43437</v>
      </c>
      <c r="E4957" t="s">
        <v>40865</v>
      </c>
      <c r="F4957" t="s">
        <v>43438</v>
      </c>
      <c r="G4957" t="s">
        <v>43439</v>
      </c>
      <c r="H4957" t="s">
        <v>43440</v>
      </c>
      <c r="I4957" t="s">
        <v>6877</v>
      </c>
      <c r="J4957" t="s">
        <v>12549</v>
      </c>
      <c r="K4957" t="s">
        <v>12550</v>
      </c>
      <c r="L4957" t="s">
        <v>1136</v>
      </c>
      <c r="M4957" t="s">
        <v>5210</v>
      </c>
      <c r="O4957" t="s">
        <v>12551</v>
      </c>
      <c r="P4957" t="s">
        <v>43441</v>
      </c>
      <c r="R4957" t="str">
        <f t="shared" si="154"/>
        <v>昌乐</v>
      </c>
      <c r="S4957" t="str">
        <f t="shared" si="155"/>
        <v>0109</v>
      </c>
    </row>
    <row r="4958" spans="1:19">
      <c r="A4958" t="s">
        <v>43442</v>
      </c>
      <c r="B4958" t="s">
        <v>43443</v>
      </c>
      <c r="C4958" t="s">
        <v>49</v>
      </c>
      <c r="D4958" t="s">
        <v>43444</v>
      </c>
      <c r="E4958" t="s">
        <v>41819</v>
      </c>
      <c r="F4958" t="s">
        <v>43445</v>
      </c>
      <c r="G4958" t="s">
        <v>43446</v>
      </c>
      <c r="H4958" t="s">
        <v>43447</v>
      </c>
      <c r="I4958" t="s">
        <v>4828</v>
      </c>
      <c r="J4958" t="s">
        <v>15974</v>
      </c>
      <c r="K4958" t="s">
        <v>15975</v>
      </c>
      <c r="L4958" t="s">
        <v>50</v>
      </c>
      <c r="M4958" t="s">
        <v>4855</v>
      </c>
      <c r="N4958" t="s">
        <v>6308</v>
      </c>
      <c r="O4958" t="s">
        <v>15976</v>
      </c>
      <c r="P4958" t="s">
        <v>43448</v>
      </c>
      <c r="R4958" t="str">
        <f t="shared" si="154"/>
        <v>青州</v>
      </c>
      <c r="S4958" t="str">
        <f t="shared" si="155"/>
        <v>0109</v>
      </c>
    </row>
    <row r="4959" spans="1:19">
      <c r="A4959" t="s">
        <v>43449</v>
      </c>
      <c r="B4959" t="s">
        <v>43450</v>
      </c>
      <c r="C4959" t="s">
        <v>49</v>
      </c>
      <c r="D4959" t="s">
        <v>43451</v>
      </c>
      <c r="E4959" t="s">
        <v>40865</v>
      </c>
      <c r="F4959" t="s">
        <v>43452</v>
      </c>
      <c r="G4959" t="s">
        <v>43453</v>
      </c>
      <c r="H4959" t="s">
        <v>43454</v>
      </c>
      <c r="I4959" t="s">
        <v>5541</v>
      </c>
      <c r="J4959" t="s">
        <v>7743</v>
      </c>
      <c r="K4959" t="s">
        <v>7744</v>
      </c>
      <c r="L4959" t="s">
        <v>1136</v>
      </c>
      <c r="M4959" t="s">
        <v>5210</v>
      </c>
      <c r="O4959" t="s">
        <v>7745</v>
      </c>
      <c r="P4959" t="s">
        <v>43455</v>
      </c>
      <c r="Q4959" t="s">
        <v>43456</v>
      </c>
      <c r="R4959" t="str">
        <f t="shared" si="154"/>
        <v>昌乐</v>
      </c>
      <c r="S4959" t="str">
        <f t="shared" si="155"/>
        <v>0109</v>
      </c>
    </row>
    <row r="4960" spans="1:19">
      <c r="A4960" t="s">
        <v>43457</v>
      </c>
      <c r="B4960" t="s">
        <v>43458</v>
      </c>
      <c r="C4960" t="s">
        <v>49</v>
      </c>
      <c r="D4960" t="s">
        <v>43459</v>
      </c>
      <c r="E4960" t="s">
        <v>40865</v>
      </c>
      <c r="F4960" t="s">
        <v>43460</v>
      </c>
      <c r="G4960" t="s">
        <v>43461</v>
      </c>
      <c r="H4960" t="s">
        <v>43462</v>
      </c>
      <c r="I4960" t="s">
        <v>4785</v>
      </c>
      <c r="J4960" t="s">
        <v>7278</v>
      </c>
      <c r="K4960" t="s">
        <v>7279</v>
      </c>
      <c r="L4960" t="s">
        <v>105</v>
      </c>
      <c r="M4960" t="s">
        <v>5089</v>
      </c>
      <c r="O4960" t="s">
        <v>7280</v>
      </c>
      <c r="P4960" t="s">
        <v>43070</v>
      </c>
      <c r="Q4960" t="s">
        <v>43463</v>
      </c>
      <c r="R4960" t="str">
        <f t="shared" si="154"/>
        <v>寿光</v>
      </c>
      <c r="S4960" t="str">
        <f t="shared" si="155"/>
        <v>0109</v>
      </c>
    </row>
    <row r="4961" spans="1:19">
      <c r="A4961" t="s">
        <v>43464</v>
      </c>
      <c r="B4961" t="s">
        <v>43465</v>
      </c>
      <c r="C4961" t="s">
        <v>49</v>
      </c>
      <c r="D4961" t="s">
        <v>43466</v>
      </c>
      <c r="E4961" t="s">
        <v>43467</v>
      </c>
      <c r="F4961" t="s">
        <v>43468</v>
      </c>
      <c r="G4961" t="s">
        <v>43469</v>
      </c>
      <c r="H4961" t="s">
        <v>43470</v>
      </c>
      <c r="I4961" t="s">
        <v>4955</v>
      </c>
      <c r="J4961" t="s">
        <v>5122</v>
      </c>
      <c r="K4961" t="s">
        <v>5123</v>
      </c>
      <c r="N4961" t="s">
        <v>4832</v>
      </c>
      <c r="O4961" t="s">
        <v>5124</v>
      </c>
      <c r="R4961" t="str">
        <f t="shared" si="154"/>
        <v/>
      </c>
      <c r="S4961" t="str">
        <f t="shared" si="155"/>
        <v>0109</v>
      </c>
    </row>
    <row r="4962" spans="1:19">
      <c r="A4962" t="s">
        <v>43471</v>
      </c>
      <c r="B4962" t="s">
        <v>43472</v>
      </c>
      <c r="C4962" t="s">
        <v>49</v>
      </c>
      <c r="D4962" t="s">
        <v>43473</v>
      </c>
      <c r="E4962" t="s">
        <v>43056</v>
      </c>
      <c r="F4962" t="s">
        <v>43474</v>
      </c>
      <c r="G4962" t="s">
        <v>43475</v>
      </c>
      <c r="H4962" t="s">
        <v>43476</v>
      </c>
      <c r="I4962" t="s">
        <v>12500</v>
      </c>
      <c r="J4962" t="s">
        <v>9396</v>
      </c>
      <c r="K4962" t="s">
        <v>9397</v>
      </c>
      <c r="L4962" t="s">
        <v>148</v>
      </c>
      <c r="M4962" t="s">
        <v>6713</v>
      </c>
      <c r="N4962" t="s">
        <v>4972</v>
      </c>
      <c r="O4962" t="s">
        <v>9398</v>
      </c>
      <c r="P4962" t="s">
        <v>43477</v>
      </c>
      <c r="R4962" t="str">
        <f t="shared" si="154"/>
        <v>寒亭</v>
      </c>
      <c r="S4962" t="str">
        <f t="shared" si="155"/>
        <v>0109</v>
      </c>
    </row>
    <row r="4963" spans="1:19">
      <c r="A4963" t="s">
        <v>43478</v>
      </c>
      <c r="B4963" t="s">
        <v>43479</v>
      </c>
      <c r="C4963" t="s">
        <v>49</v>
      </c>
      <c r="D4963" t="s">
        <v>43480</v>
      </c>
      <c r="E4963" t="s">
        <v>43481</v>
      </c>
      <c r="F4963" t="s">
        <v>43482</v>
      </c>
      <c r="G4963" t="s">
        <v>43483</v>
      </c>
      <c r="H4963" t="s">
        <v>43484</v>
      </c>
      <c r="I4963" t="s">
        <v>4852</v>
      </c>
      <c r="J4963" t="s">
        <v>5270</v>
      </c>
      <c r="K4963" t="s">
        <v>5271</v>
      </c>
      <c r="L4963" t="s">
        <v>148</v>
      </c>
      <c r="M4963" t="s">
        <v>5272</v>
      </c>
      <c r="N4963" t="s">
        <v>5112</v>
      </c>
      <c r="O4963" t="s">
        <v>5274</v>
      </c>
      <c r="Q4963" t="s">
        <v>43485</v>
      </c>
      <c r="R4963" t="str">
        <f t="shared" si="154"/>
        <v>寒亭</v>
      </c>
      <c r="S4963" t="str">
        <f t="shared" si="155"/>
        <v>0109</v>
      </c>
    </row>
    <row r="4964" spans="1:19">
      <c r="A4964" t="s">
        <v>43486</v>
      </c>
      <c r="B4964" t="s">
        <v>43487</v>
      </c>
      <c r="C4964" t="s">
        <v>49</v>
      </c>
      <c r="D4964" t="s">
        <v>43488</v>
      </c>
      <c r="E4964" t="s">
        <v>43056</v>
      </c>
      <c r="F4964" t="s">
        <v>43489</v>
      </c>
      <c r="G4964" t="s">
        <v>43490</v>
      </c>
      <c r="H4964" t="s">
        <v>43491</v>
      </c>
      <c r="I4964" t="s">
        <v>12119</v>
      </c>
      <c r="J4964" t="s">
        <v>8680</v>
      </c>
      <c r="K4964" t="s">
        <v>8681</v>
      </c>
      <c r="L4964" t="s">
        <v>60</v>
      </c>
      <c r="M4964" t="s">
        <v>5999</v>
      </c>
      <c r="O4964" t="s">
        <v>8682</v>
      </c>
      <c r="P4964" t="s">
        <v>43492</v>
      </c>
      <c r="R4964" t="str">
        <f t="shared" si="154"/>
        <v>奎文</v>
      </c>
      <c r="S4964" t="str">
        <f t="shared" si="155"/>
        <v>0109</v>
      </c>
    </row>
    <row r="4965" spans="1:19">
      <c r="A4965" t="s">
        <v>43493</v>
      </c>
      <c r="B4965" t="s">
        <v>43494</v>
      </c>
      <c r="C4965" t="s">
        <v>49</v>
      </c>
      <c r="D4965" t="s">
        <v>43495</v>
      </c>
      <c r="E4965" t="s">
        <v>40865</v>
      </c>
      <c r="F4965" t="s">
        <v>43496</v>
      </c>
      <c r="G4965" t="s">
        <v>43497</v>
      </c>
      <c r="H4965" t="s">
        <v>43498</v>
      </c>
      <c r="I4965" t="s">
        <v>4852</v>
      </c>
      <c r="J4965" t="s">
        <v>17128</v>
      </c>
      <c r="K4965" t="s">
        <v>17129</v>
      </c>
      <c r="L4965" t="s">
        <v>375</v>
      </c>
      <c r="M4965" t="s">
        <v>7334</v>
      </c>
      <c r="O4965" t="s">
        <v>17130</v>
      </c>
      <c r="P4965" t="s">
        <v>43499</v>
      </c>
      <c r="Q4965" t="s">
        <v>43500</v>
      </c>
      <c r="R4965" t="str">
        <f t="shared" si="154"/>
        <v>昌邑</v>
      </c>
      <c r="S4965" t="str">
        <f t="shared" si="155"/>
        <v>0109</v>
      </c>
    </row>
    <row r="4966" spans="1:19">
      <c r="A4966" t="s">
        <v>43501</v>
      </c>
      <c r="B4966" t="s">
        <v>43502</v>
      </c>
      <c r="C4966" t="s">
        <v>49</v>
      </c>
      <c r="D4966" t="s">
        <v>43503</v>
      </c>
      <c r="E4966" t="s">
        <v>40865</v>
      </c>
      <c r="F4966" t="s">
        <v>43504</v>
      </c>
      <c r="G4966" t="s">
        <v>43505</v>
      </c>
      <c r="H4966" t="s">
        <v>43506</v>
      </c>
      <c r="I4966" t="s">
        <v>4841</v>
      </c>
      <c r="J4966" t="s">
        <v>9133</v>
      </c>
      <c r="K4966" t="s">
        <v>9134</v>
      </c>
      <c r="L4966" t="s">
        <v>148</v>
      </c>
      <c r="M4966" t="s">
        <v>5272</v>
      </c>
      <c r="O4966" t="s">
        <v>9135</v>
      </c>
      <c r="P4966" t="s">
        <v>43507</v>
      </c>
      <c r="Q4966" t="s">
        <v>43508</v>
      </c>
      <c r="R4966" t="str">
        <f t="shared" si="154"/>
        <v>寒亭</v>
      </c>
      <c r="S4966" t="str">
        <f t="shared" si="155"/>
        <v>0109</v>
      </c>
    </row>
    <row r="4967" spans="1:19">
      <c r="A4967" t="s">
        <v>43509</v>
      </c>
      <c r="B4967" t="s">
        <v>43510</v>
      </c>
      <c r="C4967" t="s">
        <v>49</v>
      </c>
      <c r="D4967" t="s">
        <v>43511</v>
      </c>
      <c r="E4967" t="s">
        <v>41819</v>
      </c>
      <c r="F4967" t="s">
        <v>43512</v>
      </c>
      <c r="G4967" t="s">
        <v>43513</v>
      </c>
      <c r="H4967" t="s">
        <v>43514</v>
      </c>
      <c r="I4967" t="s">
        <v>4813</v>
      </c>
      <c r="J4967" t="s">
        <v>5418</v>
      </c>
      <c r="K4967" t="s">
        <v>5419</v>
      </c>
      <c r="L4967" t="s">
        <v>60</v>
      </c>
      <c r="M4967" t="s">
        <v>5420</v>
      </c>
      <c r="O4967" t="s">
        <v>5422</v>
      </c>
      <c r="P4967" t="s">
        <v>43515</v>
      </c>
      <c r="Q4967" t="s">
        <v>43516</v>
      </c>
      <c r="R4967" t="str">
        <f t="shared" si="154"/>
        <v>奎文</v>
      </c>
      <c r="S4967" t="str">
        <f t="shared" si="155"/>
        <v>0109</v>
      </c>
    </row>
    <row r="4968" spans="1:19">
      <c r="A4968" t="s">
        <v>43517</v>
      </c>
      <c r="B4968" t="s">
        <v>43518</v>
      </c>
      <c r="C4968" t="s">
        <v>49</v>
      </c>
      <c r="D4968" t="s">
        <v>43519</v>
      </c>
      <c r="E4968" t="s">
        <v>40865</v>
      </c>
      <c r="F4968" t="s">
        <v>43520</v>
      </c>
      <c r="G4968" t="s">
        <v>43521</v>
      </c>
      <c r="H4968" t="s">
        <v>43522</v>
      </c>
      <c r="I4968" t="s">
        <v>4852</v>
      </c>
      <c r="J4968" t="s">
        <v>7082</v>
      </c>
      <c r="K4968" t="s">
        <v>7083</v>
      </c>
      <c r="L4968" t="s">
        <v>114</v>
      </c>
      <c r="M4968" t="s">
        <v>7084</v>
      </c>
      <c r="O4968" t="s">
        <v>7085</v>
      </c>
      <c r="P4968" t="s">
        <v>43523</v>
      </c>
      <c r="R4968" t="str">
        <f t="shared" si="154"/>
        <v>高密</v>
      </c>
      <c r="S4968" t="str">
        <f t="shared" si="155"/>
        <v>0109</v>
      </c>
    </row>
    <row r="4969" spans="1:19">
      <c r="A4969" t="s">
        <v>43524</v>
      </c>
      <c r="B4969" t="s">
        <v>43525</v>
      </c>
      <c r="C4969" t="s">
        <v>49</v>
      </c>
      <c r="D4969" t="s">
        <v>43526</v>
      </c>
      <c r="E4969" t="s">
        <v>40865</v>
      </c>
      <c r="F4969" t="s">
        <v>43527</v>
      </c>
      <c r="G4969" t="s">
        <v>43528</v>
      </c>
      <c r="H4969" t="s">
        <v>43529</v>
      </c>
      <c r="I4969" t="s">
        <v>4852</v>
      </c>
      <c r="J4969" t="s">
        <v>14048</v>
      </c>
      <c r="K4969" t="s">
        <v>14049</v>
      </c>
      <c r="L4969" t="s">
        <v>60</v>
      </c>
      <c r="M4969" t="s">
        <v>4904</v>
      </c>
      <c r="O4969" t="s">
        <v>14050</v>
      </c>
      <c r="P4969" t="s">
        <v>43530</v>
      </c>
      <c r="R4969" t="str">
        <f t="shared" si="154"/>
        <v>奎文</v>
      </c>
      <c r="S4969" t="str">
        <f t="shared" si="155"/>
        <v>0109</v>
      </c>
    </row>
    <row r="4970" spans="1:19">
      <c r="A4970" t="s">
        <v>43531</v>
      </c>
      <c r="B4970" t="s">
        <v>43532</v>
      </c>
      <c r="C4970" t="s">
        <v>49</v>
      </c>
      <c r="D4970" t="s">
        <v>43533</v>
      </c>
      <c r="E4970" t="s">
        <v>40865</v>
      </c>
      <c r="F4970" t="s">
        <v>43534</v>
      </c>
      <c r="G4970" t="s">
        <v>43535</v>
      </c>
      <c r="H4970" t="s">
        <v>43536</v>
      </c>
      <c r="I4970" t="s">
        <v>12119</v>
      </c>
      <c r="J4970" t="s">
        <v>6193</v>
      </c>
      <c r="K4970" t="s">
        <v>6194</v>
      </c>
      <c r="L4970" t="s">
        <v>105</v>
      </c>
      <c r="M4970" t="s">
        <v>6195</v>
      </c>
      <c r="O4970" t="s">
        <v>6196</v>
      </c>
      <c r="P4970" t="s">
        <v>43537</v>
      </c>
      <c r="R4970" t="str">
        <f t="shared" si="154"/>
        <v>寿光</v>
      </c>
      <c r="S4970" t="str">
        <f t="shared" si="155"/>
        <v>0109</v>
      </c>
    </row>
    <row r="4971" spans="1:19">
      <c r="A4971" t="s">
        <v>43538</v>
      </c>
      <c r="B4971" t="s">
        <v>43539</v>
      </c>
      <c r="C4971" t="s">
        <v>49</v>
      </c>
      <c r="D4971" t="s">
        <v>43540</v>
      </c>
      <c r="E4971" t="s">
        <v>40865</v>
      </c>
      <c r="F4971" t="s">
        <v>43541</v>
      </c>
      <c r="G4971" t="s">
        <v>43542</v>
      </c>
      <c r="H4971" t="s">
        <v>43543</v>
      </c>
      <c r="I4971" t="s">
        <v>12119</v>
      </c>
      <c r="J4971" t="s">
        <v>11218</v>
      </c>
      <c r="K4971" t="s">
        <v>11219</v>
      </c>
      <c r="L4971" t="s">
        <v>237</v>
      </c>
      <c r="M4971" t="s">
        <v>5247</v>
      </c>
      <c r="O4971" t="s">
        <v>11220</v>
      </c>
      <c r="P4971" t="s">
        <v>43544</v>
      </c>
      <c r="Q4971" t="s">
        <v>43545</v>
      </c>
      <c r="R4971" t="str">
        <f t="shared" si="154"/>
        <v>潍城</v>
      </c>
      <c r="S4971" t="str">
        <f t="shared" si="155"/>
        <v>0109</v>
      </c>
    </row>
    <row r="4972" spans="1:19">
      <c r="A4972" t="s">
        <v>43546</v>
      </c>
      <c r="B4972" t="s">
        <v>43547</v>
      </c>
      <c r="C4972" t="s">
        <v>49</v>
      </c>
      <c r="D4972" t="s">
        <v>43548</v>
      </c>
      <c r="E4972" t="s">
        <v>43549</v>
      </c>
      <c r="F4972" t="s">
        <v>43550</v>
      </c>
      <c r="G4972" t="s">
        <v>43551</v>
      </c>
      <c r="H4972" t="s">
        <v>43552</v>
      </c>
      <c r="I4972" t="s">
        <v>12119</v>
      </c>
      <c r="J4972" t="s">
        <v>8015</v>
      </c>
      <c r="K4972" t="s">
        <v>8016</v>
      </c>
      <c r="L4972" t="s">
        <v>105</v>
      </c>
      <c r="M4972" t="s">
        <v>5197</v>
      </c>
      <c r="N4972" t="s">
        <v>21047</v>
      </c>
      <c r="O4972" t="s">
        <v>8017</v>
      </c>
      <c r="P4972" t="s">
        <v>43553</v>
      </c>
      <c r="Q4972" t="s">
        <v>43554</v>
      </c>
      <c r="R4972" t="str">
        <f t="shared" si="154"/>
        <v>寿光</v>
      </c>
      <c r="S4972" t="str">
        <f t="shared" si="155"/>
        <v>0109</v>
      </c>
    </row>
    <row r="4973" spans="1:19">
      <c r="A4973" t="s">
        <v>43555</v>
      </c>
      <c r="B4973" t="s">
        <v>43556</v>
      </c>
      <c r="C4973" t="s">
        <v>49</v>
      </c>
      <c r="D4973" t="s">
        <v>43557</v>
      </c>
      <c r="E4973" t="s">
        <v>40839</v>
      </c>
      <c r="F4973" t="s">
        <v>43558</v>
      </c>
      <c r="G4973" t="s">
        <v>43559</v>
      </c>
      <c r="H4973" t="s">
        <v>43560</v>
      </c>
      <c r="I4973" t="s">
        <v>9385</v>
      </c>
      <c r="J4973" t="s">
        <v>8015</v>
      </c>
      <c r="K4973" t="s">
        <v>8016</v>
      </c>
      <c r="L4973" t="s">
        <v>105</v>
      </c>
      <c r="M4973" t="s">
        <v>5197</v>
      </c>
      <c r="N4973" t="s">
        <v>4972</v>
      </c>
      <c r="O4973" t="s">
        <v>8017</v>
      </c>
      <c r="P4973" t="s">
        <v>43561</v>
      </c>
      <c r="Q4973" t="s">
        <v>43562</v>
      </c>
      <c r="R4973" t="str">
        <f t="shared" si="154"/>
        <v>寿光</v>
      </c>
      <c r="S4973" t="str">
        <f t="shared" si="155"/>
        <v>0109</v>
      </c>
    </row>
    <row r="4974" spans="1:19">
      <c r="A4974" t="s">
        <v>43563</v>
      </c>
      <c r="B4974" t="s">
        <v>43564</v>
      </c>
      <c r="C4974" t="s">
        <v>49</v>
      </c>
      <c r="D4974" t="s">
        <v>43565</v>
      </c>
      <c r="E4974" t="s">
        <v>38336</v>
      </c>
      <c r="F4974" t="s">
        <v>43566</v>
      </c>
      <c r="G4974" t="s">
        <v>43567</v>
      </c>
      <c r="H4974" t="s">
        <v>43568</v>
      </c>
      <c r="I4974" t="s">
        <v>4828</v>
      </c>
      <c r="J4974" t="s">
        <v>11811</v>
      </c>
      <c r="K4974" t="s">
        <v>11812</v>
      </c>
      <c r="L4974" t="s">
        <v>50</v>
      </c>
      <c r="M4974" t="s">
        <v>4855</v>
      </c>
      <c r="N4974" t="s">
        <v>5487</v>
      </c>
      <c r="O4974" t="s">
        <v>11813</v>
      </c>
      <c r="P4974" t="s">
        <v>43569</v>
      </c>
      <c r="R4974" t="str">
        <f t="shared" si="154"/>
        <v>青州</v>
      </c>
      <c r="S4974" t="str">
        <f t="shared" si="155"/>
        <v>0109</v>
      </c>
    </row>
    <row r="4975" spans="1:19">
      <c r="A4975" t="s">
        <v>43570</v>
      </c>
      <c r="B4975" t="s">
        <v>43571</v>
      </c>
      <c r="C4975" t="s">
        <v>49</v>
      </c>
      <c r="D4975" t="s">
        <v>43572</v>
      </c>
      <c r="E4975" t="s">
        <v>43549</v>
      </c>
      <c r="F4975" t="s">
        <v>43573</v>
      </c>
      <c r="G4975" t="s">
        <v>43574</v>
      </c>
      <c r="H4975" t="s">
        <v>43575</v>
      </c>
      <c r="I4975" t="s">
        <v>12119</v>
      </c>
      <c r="J4975" t="s">
        <v>8015</v>
      </c>
      <c r="K4975" t="s">
        <v>8016</v>
      </c>
      <c r="L4975" t="s">
        <v>105</v>
      </c>
      <c r="M4975" t="s">
        <v>5197</v>
      </c>
      <c r="N4975" t="s">
        <v>21047</v>
      </c>
      <c r="O4975" t="s">
        <v>8017</v>
      </c>
      <c r="P4975" t="s">
        <v>43576</v>
      </c>
      <c r="Q4975" t="s">
        <v>43577</v>
      </c>
      <c r="R4975" t="str">
        <f t="shared" si="154"/>
        <v>寿光</v>
      </c>
      <c r="S4975" t="str">
        <f t="shared" si="155"/>
        <v>0109</v>
      </c>
    </row>
    <row r="4976" spans="1:19">
      <c r="A4976" t="s">
        <v>43578</v>
      </c>
      <c r="B4976" t="s">
        <v>43579</v>
      </c>
      <c r="C4976" t="s">
        <v>49</v>
      </c>
      <c r="D4976" t="s">
        <v>43580</v>
      </c>
      <c r="E4976" t="s">
        <v>43581</v>
      </c>
      <c r="F4976" t="s">
        <v>43582</v>
      </c>
      <c r="G4976" t="s">
        <v>43583</v>
      </c>
      <c r="H4976" t="s">
        <v>42379</v>
      </c>
      <c r="I4976" t="s">
        <v>4785</v>
      </c>
      <c r="J4976" t="s">
        <v>4772</v>
      </c>
      <c r="K4976" t="s">
        <v>4773</v>
      </c>
      <c r="L4976" t="s">
        <v>60</v>
      </c>
      <c r="M4976" t="s">
        <v>4774</v>
      </c>
      <c r="N4976" t="s">
        <v>9962</v>
      </c>
      <c r="O4976" t="s">
        <v>4776</v>
      </c>
      <c r="P4976" t="s">
        <v>43584</v>
      </c>
      <c r="Q4976" t="s">
        <v>43585</v>
      </c>
      <c r="R4976" t="str">
        <f t="shared" si="154"/>
        <v>奎文</v>
      </c>
      <c r="S4976" t="str">
        <f t="shared" si="155"/>
        <v>0109</v>
      </c>
    </row>
    <row r="4977" spans="1:19">
      <c r="A4977" t="s">
        <v>43586</v>
      </c>
      <c r="B4977" t="s">
        <v>43587</v>
      </c>
      <c r="C4977" t="s">
        <v>49</v>
      </c>
      <c r="D4977" t="s">
        <v>43588</v>
      </c>
      <c r="E4977" t="s">
        <v>40865</v>
      </c>
      <c r="F4977" t="s">
        <v>43589</v>
      </c>
      <c r="G4977" t="s">
        <v>43590</v>
      </c>
      <c r="H4977" t="s">
        <v>43591</v>
      </c>
      <c r="I4977" t="s">
        <v>5184</v>
      </c>
      <c r="J4977" t="s">
        <v>12900</v>
      </c>
      <c r="K4977" t="s">
        <v>12901</v>
      </c>
      <c r="L4977" t="s">
        <v>148</v>
      </c>
      <c r="M4977" t="s">
        <v>5580</v>
      </c>
      <c r="O4977" t="s">
        <v>12902</v>
      </c>
      <c r="P4977" t="s">
        <v>43592</v>
      </c>
      <c r="Q4977" t="s">
        <v>43593</v>
      </c>
      <c r="R4977" t="str">
        <f t="shared" si="154"/>
        <v>寒亭</v>
      </c>
      <c r="S4977" t="str">
        <f t="shared" si="155"/>
        <v>0109</v>
      </c>
    </row>
    <row r="4978" spans="1:19">
      <c r="A4978" t="s">
        <v>43594</v>
      </c>
      <c r="B4978" t="s">
        <v>43595</v>
      </c>
      <c r="C4978" t="s">
        <v>49</v>
      </c>
      <c r="D4978" t="s">
        <v>43596</v>
      </c>
      <c r="E4978" t="s">
        <v>40865</v>
      </c>
      <c r="F4978" t="s">
        <v>43597</v>
      </c>
      <c r="G4978" t="s">
        <v>43598</v>
      </c>
      <c r="H4978" t="s">
        <v>43599</v>
      </c>
      <c r="I4978" t="s">
        <v>12119</v>
      </c>
      <c r="J4978" t="s">
        <v>5484</v>
      </c>
      <c r="K4978" t="s">
        <v>5485</v>
      </c>
      <c r="L4978" t="s">
        <v>114</v>
      </c>
      <c r="M4978" t="s">
        <v>5486</v>
      </c>
      <c r="N4978" t="s">
        <v>5112</v>
      </c>
      <c r="O4978" t="s">
        <v>5488</v>
      </c>
      <c r="P4978" t="s">
        <v>43600</v>
      </c>
      <c r="Q4978" t="s">
        <v>43601</v>
      </c>
      <c r="R4978" t="str">
        <f t="shared" si="154"/>
        <v>高密</v>
      </c>
      <c r="S4978" t="str">
        <f t="shared" si="155"/>
        <v>0109</v>
      </c>
    </row>
    <row r="4979" spans="1:19">
      <c r="A4979" t="s">
        <v>43602</v>
      </c>
      <c r="B4979" t="s">
        <v>43603</v>
      </c>
      <c r="C4979" t="s">
        <v>49</v>
      </c>
      <c r="D4979" t="s">
        <v>43604</v>
      </c>
      <c r="E4979" t="s">
        <v>40865</v>
      </c>
      <c r="F4979" t="s">
        <v>43605</v>
      </c>
      <c r="G4979" t="s">
        <v>43606</v>
      </c>
      <c r="H4979" t="s">
        <v>43607</v>
      </c>
      <c r="I4979" t="s">
        <v>4785</v>
      </c>
      <c r="J4979" t="s">
        <v>15283</v>
      </c>
      <c r="K4979" t="s">
        <v>15284</v>
      </c>
      <c r="L4979" t="s">
        <v>105</v>
      </c>
      <c r="M4979" t="s">
        <v>5197</v>
      </c>
      <c r="O4979" t="s">
        <v>15285</v>
      </c>
      <c r="P4979" t="s">
        <v>43608</v>
      </c>
      <c r="Q4979" t="s">
        <v>43609</v>
      </c>
      <c r="R4979" t="str">
        <f t="shared" si="154"/>
        <v>寿光</v>
      </c>
      <c r="S4979" t="str">
        <f t="shared" si="155"/>
        <v>0109</v>
      </c>
    </row>
    <row r="4980" spans="1:19">
      <c r="A4980" t="s">
        <v>43610</v>
      </c>
      <c r="B4980" t="s">
        <v>43611</v>
      </c>
      <c r="C4980" t="s">
        <v>49</v>
      </c>
      <c r="D4980" t="s">
        <v>43612</v>
      </c>
      <c r="E4980" t="s">
        <v>40865</v>
      </c>
      <c r="F4980" t="s">
        <v>43613</v>
      </c>
      <c r="G4980" t="s">
        <v>43614</v>
      </c>
      <c r="H4980" t="s">
        <v>43615</v>
      </c>
      <c r="I4980" t="s">
        <v>12119</v>
      </c>
      <c r="J4980" t="s">
        <v>6348</v>
      </c>
      <c r="K4980" t="s">
        <v>6349</v>
      </c>
      <c r="L4980" t="s">
        <v>114</v>
      </c>
      <c r="M4980" t="s">
        <v>5486</v>
      </c>
      <c r="O4980" t="s">
        <v>6350</v>
      </c>
      <c r="Q4980" t="s">
        <v>43616</v>
      </c>
      <c r="R4980" t="str">
        <f t="shared" si="154"/>
        <v>高密</v>
      </c>
      <c r="S4980" t="str">
        <f t="shared" si="155"/>
        <v>0109</v>
      </c>
    </row>
    <row r="4981" spans="1:19">
      <c r="A4981" t="s">
        <v>43617</v>
      </c>
      <c r="B4981" t="s">
        <v>43618</v>
      </c>
      <c r="C4981" t="s">
        <v>49</v>
      </c>
      <c r="D4981" t="s">
        <v>43619</v>
      </c>
      <c r="E4981" t="s">
        <v>40865</v>
      </c>
      <c r="F4981" t="s">
        <v>43620</v>
      </c>
      <c r="G4981" t="s">
        <v>43621</v>
      </c>
      <c r="H4981" t="s">
        <v>43622</v>
      </c>
      <c r="I4981" t="s">
        <v>12844</v>
      </c>
      <c r="J4981" t="s">
        <v>5222</v>
      </c>
      <c r="K4981" t="s">
        <v>5223</v>
      </c>
      <c r="L4981" t="s">
        <v>105</v>
      </c>
      <c r="M4981" t="s">
        <v>5224</v>
      </c>
      <c r="O4981" t="s">
        <v>5225</v>
      </c>
      <c r="P4981" t="s">
        <v>43623</v>
      </c>
      <c r="R4981" t="str">
        <f t="shared" si="154"/>
        <v>寿光</v>
      </c>
      <c r="S4981" t="str">
        <f t="shared" si="155"/>
        <v>0109</v>
      </c>
    </row>
    <row r="4982" spans="1:19">
      <c r="A4982" t="s">
        <v>43624</v>
      </c>
      <c r="B4982" t="s">
        <v>43625</v>
      </c>
      <c r="C4982" t="s">
        <v>49</v>
      </c>
      <c r="D4982" t="s">
        <v>43626</v>
      </c>
      <c r="E4982" t="s">
        <v>43627</v>
      </c>
      <c r="F4982" t="s">
        <v>43628</v>
      </c>
      <c r="G4982" t="s">
        <v>43629</v>
      </c>
      <c r="H4982" t="s">
        <v>43630</v>
      </c>
      <c r="I4982" t="s">
        <v>4852</v>
      </c>
      <c r="J4982" t="s">
        <v>5707</v>
      </c>
      <c r="K4982" t="s">
        <v>5708</v>
      </c>
      <c r="L4982" t="s">
        <v>95</v>
      </c>
      <c r="M4982" t="s">
        <v>5709</v>
      </c>
      <c r="N4982" t="s">
        <v>4983</v>
      </c>
      <c r="O4982" t="s">
        <v>5710</v>
      </c>
      <c r="P4982" t="s">
        <v>43631</v>
      </c>
      <c r="Q4982" t="s">
        <v>43632</v>
      </c>
      <c r="R4982" t="str">
        <f t="shared" si="154"/>
        <v>安丘</v>
      </c>
      <c r="S4982" t="str">
        <f t="shared" si="155"/>
        <v>0109</v>
      </c>
    </row>
    <row r="4983" spans="1:19">
      <c r="A4983" t="s">
        <v>43633</v>
      </c>
      <c r="B4983" t="s">
        <v>43634</v>
      </c>
      <c r="C4983" t="s">
        <v>49</v>
      </c>
      <c r="D4983" t="s">
        <v>43635</v>
      </c>
      <c r="E4983" t="s">
        <v>40839</v>
      </c>
      <c r="F4983" t="s">
        <v>43636</v>
      </c>
      <c r="G4983" t="s">
        <v>43637</v>
      </c>
      <c r="H4983" t="s">
        <v>43638</v>
      </c>
      <c r="I4983" t="s">
        <v>5282</v>
      </c>
      <c r="J4983" t="s">
        <v>34460</v>
      </c>
      <c r="K4983" t="s">
        <v>34461</v>
      </c>
      <c r="L4983" t="s">
        <v>114</v>
      </c>
      <c r="M4983" t="s">
        <v>4831</v>
      </c>
      <c r="N4983" t="s">
        <v>5487</v>
      </c>
      <c r="O4983" t="s">
        <v>34462</v>
      </c>
      <c r="P4983" t="s">
        <v>43639</v>
      </c>
      <c r="Q4983" t="s">
        <v>43640</v>
      </c>
      <c r="R4983" t="str">
        <f t="shared" si="154"/>
        <v>高密</v>
      </c>
      <c r="S4983" t="str">
        <f t="shared" si="155"/>
        <v>0109</v>
      </c>
    </row>
    <row r="4984" spans="1:19">
      <c r="A4984" t="s">
        <v>43641</v>
      </c>
      <c r="B4984" t="s">
        <v>43642</v>
      </c>
      <c r="C4984" t="s">
        <v>49</v>
      </c>
      <c r="D4984" t="s">
        <v>43643</v>
      </c>
      <c r="E4984" t="s">
        <v>40865</v>
      </c>
      <c r="F4984" t="s">
        <v>43644</v>
      </c>
      <c r="G4984" t="s">
        <v>43645</v>
      </c>
      <c r="H4984" t="s">
        <v>43646</v>
      </c>
      <c r="I4984" t="s">
        <v>5822</v>
      </c>
      <c r="J4984" t="s">
        <v>16151</v>
      </c>
      <c r="K4984" t="s">
        <v>16152</v>
      </c>
      <c r="L4984" t="s">
        <v>148</v>
      </c>
      <c r="M4984" t="s">
        <v>6391</v>
      </c>
      <c r="O4984" t="s">
        <v>16153</v>
      </c>
      <c r="P4984" t="s">
        <v>43647</v>
      </c>
      <c r="R4984" t="str">
        <f t="shared" si="154"/>
        <v>寒亭</v>
      </c>
      <c r="S4984" t="str">
        <f t="shared" si="155"/>
        <v>0109</v>
      </c>
    </row>
    <row r="4985" spans="1:19">
      <c r="A4985" t="s">
        <v>43648</v>
      </c>
      <c r="B4985" t="s">
        <v>43649</v>
      </c>
      <c r="C4985" t="s">
        <v>49</v>
      </c>
      <c r="D4985" t="s">
        <v>43650</v>
      </c>
      <c r="E4985" t="s">
        <v>40865</v>
      </c>
      <c r="F4985" t="s">
        <v>43651</v>
      </c>
      <c r="G4985" t="s">
        <v>43652</v>
      </c>
      <c r="H4985" t="s">
        <v>43653</v>
      </c>
      <c r="I4985" t="s">
        <v>12119</v>
      </c>
      <c r="J4985" t="s">
        <v>7042</v>
      </c>
      <c r="K4985" t="s">
        <v>7043</v>
      </c>
      <c r="L4985" t="s">
        <v>60</v>
      </c>
      <c r="M4985" t="s">
        <v>4904</v>
      </c>
      <c r="O4985" t="s">
        <v>7044</v>
      </c>
      <c r="P4985" t="s">
        <v>43654</v>
      </c>
      <c r="R4985" t="str">
        <f t="shared" si="154"/>
        <v>奎文</v>
      </c>
      <c r="S4985" t="str">
        <f t="shared" si="155"/>
        <v>0109</v>
      </c>
    </row>
    <row r="4986" spans="1:19">
      <c r="A4986" t="s">
        <v>2170</v>
      </c>
      <c r="B4986" t="s">
        <v>43655</v>
      </c>
      <c r="C4986" t="s">
        <v>49</v>
      </c>
      <c r="D4986" t="s">
        <v>43656</v>
      </c>
      <c r="E4986" t="s">
        <v>40839</v>
      </c>
      <c r="F4986" t="s">
        <v>43657</v>
      </c>
      <c r="G4986" t="s">
        <v>2168</v>
      </c>
      <c r="H4986" t="s">
        <v>43658</v>
      </c>
      <c r="I4986" t="s">
        <v>4841</v>
      </c>
      <c r="J4986" t="s">
        <v>5967</v>
      </c>
      <c r="K4986" t="s">
        <v>5968</v>
      </c>
      <c r="L4986" t="s">
        <v>60</v>
      </c>
      <c r="M4986" t="s">
        <v>4904</v>
      </c>
      <c r="N4986" t="s">
        <v>5296</v>
      </c>
      <c r="O4986" t="s">
        <v>5969</v>
      </c>
      <c r="P4986" t="s">
        <v>43659</v>
      </c>
      <c r="R4986" t="str">
        <f t="shared" si="154"/>
        <v>奎文</v>
      </c>
      <c r="S4986" t="str">
        <f t="shared" si="155"/>
        <v>0109</v>
      </c>
    </row>
    <row r="4987" spans="1:19">
      <c r="A4987" t="s">
        <v>43660</v>
      </c>
      <c r="B4987" t="s">
        <v>43661</v>
      </c>
      <c r="C4987" t="s">
        <v>49</v>
      </c>
      <c r="D4987" t="s">
        <v>43662</v>
      </c>
      <c r="E4987" t="s">
        <v>40865</v>
      </c>
      <c r="F4987" t="s">
        <v>43663</v>
      </c>
      <c r="G4987" t="s">
        <v>43664</v>
      </c>
      <c r="H4987" t="s">
        <v>43665</v>
      </c>
      <c r="I4987" t="s">
        <v>12757</v>
      </c>
      <c r="J4987" t="s">
        <v>6009</v>
      </c>
      <c r="K4987" t="s">
        <v>6010</v>
      </c>
      <c r="L4987" t="s">
        <v>237</v>
      </c>
      <c r="M4987" t="s">
        <v>5247</v>
      </c>
      <c r="N4987" t="s">
        <v>5421</v>
      </c>
      <c r="O4987" t="s">
        <v>6011</v>
      </c>
      <c r="P4987" t="s">
        <v>43666</v>
      </c>
      <c r="Q4987" t="s">
        <v>43667</v>
      </c>
      <c r="R4987" t="str">
        <f t="shared" si="154"/>
        <v>潍城</v>
      </c>
      <c r="S4987" t="str">
        <f t="shared" si="155"/>
        <v>0109</v>
      </c>
    </row>
    <row r="4988" spans="1:19">
      <c r="A4988" t="s">
        <v>43668</v>
      </c>
      <c r="B4988" t="s">
        <v>43669</v>
      </c>
      <c r="C4988" t="s">
        <v>49</v>
      </c>
      <c r="D4988" t="s">
        <v>43670</v>
      </c>
      <c r="E4988" t="s">
        <v>43549</v>
      </c>
      <c r="F4988" t="s">
        <v>43671</v>
      </c>
      <c r="G4988" t="s">
        <v>43672</v>
      </c>
      <c r="H4988" t="s">
        <v>43673</v>
      </c>
      <c r="I4988" t="s">
        <v>12119</v>
      </c>
      <c r="J4988" t="s">
        <v>4879</v>
      </c>
      <c r="K4988" t="s">
        <v>4880</v>
      </c>
      <c r="L4988" t="s">
        <v>237</v>
      </c>
      <c r="M4988" t="s">
        <v>4868</v>
      </c>
      <c r="N4988" t="s">
        <v>4881</v>
      </c>
      <c r="O4988" t="s">
        <v>4882</v>
      </c>
      <c r="P4988" t="s">
        <v>43674</v>
      </c>
      <c r="Q4988" t="s">
        <v>43675</v>
      </c>
      <c r="R4988" t="str">
        <f t="shared" si="154"/>
        <v>潍城</v>
      </c>
      <c r="S4988" t="str">
        <f t="shared" si="155"/>
        <v>0109</v>
      </c>
    </row>
    <row r="4989" spans="1:19">
      <c r="A4989" t="s">
        <v>43676</v>
      </c>
      <c r="B4989" t="s">
        <v>43677</v>
      </c>
      <c r="C4989" t="s">
        <v>49</v>
      </c>
      <c r="D4989" t="s">
        <v>43678</v>
      </c>
      <c r="E4989" t="s">
        <v>41819</v>
      </c>
      <c r="F4989" t="s">
        <v>43679</v>
      </c>
      <c r="G4989" t="s">
        <v>43680</v>
      </c>
      <c r="H4989" t="s">
        <v>43681</v>
      </c>
      <c r="I4989" t="s">
        <v>4852</v>
      </c>
      <c r="J4989" t="s">
        <v>20173</v>
      </c>
      <c r="K4989" t="s">
        <v>20174</v>
      </c>
      <c r="L4989" t="s">
        <v>105</v>
      </c>
      <c r="M4989" t="s">
        <v>5133</v>
      </c>
      <c r="N4989" t="s">
        <v>5056</v>
      </c>
      <c r="O4989" t="s">
        <v>20175</v>
      </c>
      <c r="P4989" t="s">
        <v>43682</v>
      </c>
      <c r="Q4989" t="s">
        <v>43683</v>
      </c>
      <c r="R4989" t="str">
        <f t="shared" si="154"/>
        <v>寿光</v>
      </c>
      <c r="S4989" t="str">
        <f t="shared" si="155"/>
        <v>0109</v>
      </c>
    </row>
    <row r="4990" spans="1:19">
      <c r="A4990" t="s">
        <v>2306</v>
      </c>
      <c r="B4990" t="s">
        <v>2301</v>
      </c>
      <c r="C4990" t="s">
        <v>49</v>
      </c>
      <c r="D4990" t="s">
        <v>43684</v>
      </c>
      <c r="E4990" t="s">
        <v>40865</v>
      </c>
      <c r="F4990" t="s">
        <v>43685</v>
      </c>
      <c r="G4990" t="s">
        <v>2304</v>
      </c>
      <c r="H4990" t="s">
        <v>43686</v>
      </c>
      <c r="I4990" t="s">
        <v>4841</v>
      </c>
      <c r="J4990" t="s">
        <v>34460</v>
      </c>
      <c r="K4990" t="s">
        <v>34461</v>
      </c>
      <c r="L4990" t="s">
        <v>114</v>
      </c>
      <c r="M4990" t="s">
        <v>4831</v>
      </c>
      <c r="O4990" t="s">
        <v>34462</v>
      </c>
      <c r="P4990" t="s">
        <v>43687</v>
      </c>
      <c r="Q4990" t="s">
        <v>29193</v>
      </c>
      <c r="R4990" t="str">
        <f t="shared" si="154"/>
        <v>高密</v>
      </c>
      <c r="S4990" t="str">
        <f t="shared" si="155"/>
        <v>0109</v>
      </c>
    </row>
    <row r="4991" spans="1:19">
      <c r="A4991" t="s">
        <v>2162</v>
      </c>
      <c r="B4991" t="s">
        <v>43688</v>
      </c>
      <c r="C4991" t="s">
        <v>49</v>
      </c>
      <c r="D4991" t="s">
        <v>43689</v>
      </c>
      <c r="E4991" t="s">
        <v>40839</v>
      </c>
      <c r="F4991" t="s">
        <v>43690</v>
      </c>
      <c r="G4991" t="s">
        <v>2160</v>
      </c>
      <c r="H4991" t="s">
        <v>43691</v>
      </c>
      <c r="I4991" t="s">
        <v>5052</v>
      </c>
      <c r="J4991" t="s">
        <v>4916</v>
      </c>
      <c r="K4991" t="s">
        <v>4917</v>
      </c>
      <c r="L4991" t="s">
        <v>114</v>
      </c>
      <c r="M4991" t="s">
        <v>4918</v>
      </c>
      <c r="N4991" t="s">
        <v>4789</v>
      </c>
      <c r="O4991" t="s">
        <v>4920</v>
      </c>
      <c r="P4991" t="s">
        <v>43692</v>
      </c>
      <c r="R4991" t="str">
        <f t="shared" si="154"/>
        <v>高密</v>
      </c>
      <c r="S4991" t="str">
        <f t="shared" si="155"/>
        <v>0109</v>
      </c>
    </row>
    <row r="4992" spans="1:19">
      <c r="A4992" t="s">
        <v>43693</v>
      </c>
      <c r="B4992" t="s">
        <v>43694</v>
      </c>
      <c r="C4992" t="s">
        <v>49</v>
      </c>
      <c r="D4992" t="s">
        <v>43695</v>
      </c>
      <c r="E4992" t="s">
        <v>43696</v>
      </c>
      <c r="F4992" t="s">
        <v>43697</v>
      </c>
      <c r="G4992" t="s">
        <v>43698</v>
      </c>
      <c r="H4992" t="s">
        <v>43699</v>
      </c>
      <c r="I4992" t="s">
        <v>4785</v>
      </c>
      <c r="J4992" t="s">
        <v>5131</v>
      </c>
      <c r="K4992" t="s">
        <v>5132</v>
      </c>
      <c r="L4992" t="s">
        <v>105</v>
      </c>
      <c r="M4992" t="s">
        <v>5133</v>
      </c>
      <c r="N4992" t="s">
        <v>5487</v>
      </c>
      <c r="O4992" t="s">
        <v>5134</v>
      </c>
      <c r="P4992" t="s">
        <v>43700</v>
      </c>
      <c r="Q4992" t="s">
        <v>43701</v>
      </c>
      <c r="R4992" t="str">
        <f t="shared" si="154"/>
        <v>寿光</v>
      </c>
      <c r="S4992" t="str">
        <f t="shared" si="155"/>
        <v>0109</v>
      </c>
    </row>
    <row r="4993" spans="1:19">
      <c r="A4993" t="s">
        <v>43702</v>
      </c>
      <c r="B4993" t="s">
        <v>43703</v>
      </c>
      <c r="C4993" t="s">
        <v>49</v>
      </c>
      <c r="D4993" t="s">
        <v>43704</v>
      </c>
      <c r="E4993" t="s">
        <v>40865</v>
      </c>
      <c r="F4993" t="s">
        <v>43705</v>
      </c>
      <c r="G4993" t="s">
        <v>43706</v>
      </c>
      <c r="H4993" t="s">
        <v>43707</v>
      </c>
      <c r="I4993" t="s">
        <v>4841</v>
      </c>
      <c r="J4993" t="s">
        <v>5143</v>
      </c>
      <c r="K4993" t="s">
        <v>5144</v>
      </c>
      <c r="L4993" t="s">
        <v>77</v>
      </c>
      <c r="M4993" t="s">
        <v>5145</v>
      </c>
      <c r="O4993" t="s">
        <v>5146</v>
      </c>
      <c r="P4993" t="s">
        <v>43708</v>
      </c>
      <c r="R4993" t="str">
        <f t="shared" ref="R4993:R5056" si="156">IF(OR(LEFT(L4993,2)="高新"),"奎文",IF(LEFT(L4993,2)="峡山","坊子",IF(LEFT(L4993,2)="滨海","寒亭",LEFT(L4993,2))))</f>
        <v>临朐</v>
      </c>
      <c r="S4993" t="str">
        <f t="shared" ref="S4993:S5056" si="157">TEXT(B4993,"mmdd")</f>
        <v>0109</v>
      </c>
    </row>
    <row r="4994" spans="1:19">
      <c r="A4994" t="s">
        <v>43709</v>
      </c>
      <c r="B4994" t="s">
        <v>43710</v>
      </c>
      <c r="C4994" t="s">
        <v>49</v>
      </c>
      <c r="D4994" t="s">
        <v>43711</v>
      </c>
      <c r="E4994" t="s">
        <v>40865</v>
      </c>
      <c r="F4994" t="s">
        <v>43712</v>
      </c>
      <c r="G4994" t="s">
        <v>43713</v>
      </c>
      <c r="H4994" t="s">
        <v>43714</v>
      </c>
      <c r="I4994" t="s">
        <v>4841</v>
      </c>
      <c r="J4994" t="s">
        <v>4916</v>
      </c>
      <c r="K4994" t="s">
        <v>4917</v>
      </c>
      <c r="L4994" t="s">
        <v>114</v>
      </c>
      <c r="M4994" t="s">
        <v>4918</v>
      </c>
      <c r="O4994" t="s">
        <v>4920</v>
      </c>
      <c r="P4994" t="s">
        <v>43432</v>
      </c>
      <c r="Q4994" t="s">
        <v>43715</v>
      </c>
      <c r="R4994" t="str">
        <f t="shared" si="156"/>
        <v>高密</v>
      </c>
      <c r="S4994" t="str">
        <f t="shared" si="157"/>
        <v>0109</v>
      </c>
    </row>
    <row r="4995" spans="1:19">
      <c r="A4995" t="s">
        <v>43716</v>
      </c>
      <c r="B4995" t="s">
        <v>43717</v>
      </c>
      <c r="C4995" t="s">
        <v>49</v>
      </c>
      <c r="D4995" t="s">
        <v>43718</v>
      </c>
      <c r="E4995" t="s">
        <v>40865</v>
      </c>
      <c r="F4995" t="s">
        <v>43719</v>
      </c>
      <c r="G4995" t="s">
        <v>43720</v>
      </c>
      <c r="H4995" t="s">
        <v>43721</v>
      </c>
      <c r="I4995" t="s">
        <v>5327</v>
      </c>
      <c r="J4995" t="s">
        <v>14104</v>
      </c>
      <c r="K4995" t="s">
        <v>14105</v>
      </c>
      <c r="L4995" t="s">
        <v>114</v>
      </c>
      <c r="M4995" t="s">
        <v>4918</v>
      </c>
      <c r="O4995" t="s">
        <v>14106</v>
      </c>
      <c r="P4995" t="s">
        <v>43722</v>
      </c>
      <c r="Q4995" t="s">
        <v>43723</v>
      </c>
      <c r="R4995" t="str">
        <f t="shared" si="156"/>
        <v>高密</v>
      </c>
      <c r="S4995" t="str">
        <f t="shared" si="157"/>
        <v>0109</v>
      </c>
    </row>
    <row r="4996" spans="1:19">
      <c r="A4996" t="s">
        <v>43724</v>
      </c>
      <c r="B4996" t="s">
        <v>43725</v>
      </c>
      <c r="C4996" t="s">
        <v>49</v>
      </c>
      <c r="D4996" t="s">
        <v>43726</v>
      </c>
      <c r="E4996" t="s">
        <v>43727</v>
      </c>
      <c r="F4996" t="s">
        <v>43728</v>
      </c>
      <c r="G4996" t="s">
        <v>43729</v>
      </c>
      <c r="H4996" t="s">
        <v>43730</v>
      </c>
      <c r="I4996" t="s">
        <v>43731</v>
      </c>
      <c r="J4996" t="s">
        <v>5122</v>
      </c>
      <c r="K4996" t="s">
        <v>5123</v>
      </c>
      <c r="L4996" t="s">
        <v>123</v>
      </c>
      <c r="N4996" t="s">
        <v>5960</v>
      </c>
      <c r="O4996" t="s">
        <v>5124</v>
      </c>
      <c r="R4996" t="str">
        <f t="shared" si="156"/>
        <v>诸城</v>
      </c>
      <c r="S4996" t="str">
        <f t="shared" si="157"/>
        <v>0109</v>
      </c>
    </row>
    <row r="4997" spans="1:19">
      <c r="A4997" t="s">
        <v>43732</v>
      </c>
      <c r="B4997" t="s">
        <v>43733</v>
      </c>
      <c r="C4997" t="s">
        <v>49</v>
      </c>
      <c r="D4997" t="s">
        <v>43734</v>
      </c>
      <c r="E4997" t="s">
        <v>43735</v>
      </c>
      <c r="F4997" t="s">
        <v>40697</v>
      </c>
      <c r="G4997" t="s">
        <v>40698</v>
      </c>
      <c r="I4997" t="s">
        <v>5387</v>
      </c>
      <c r="R4997" t="str">
        <f t="shared" si="156"/>
        <v/>
      </c>
      <c r="S4997" t="str">
        <f t="shared" si="157"/>
        <v>0109</v>
      </c>
    </row>
    <row r="4998" spans="1:19">
      <c r="A4998" t="s">
        <v>43736</v>
      </c>
      <c r="B4998" t="s">
        <v>43737</v>
      </c>
      <c r="C4998" t="s">
        <v>49</v>
      </c>
      <c r="D4998" t="s">
        <v>43738</v>
      </c>
      <c r="E4998" t="s">
        <v>43696</v>
      </c>
      <c r="F4998" t="s">
        <v>43739</v>
      </c>
      <c r="G4998" t="s">
        <v>43740</v>
      </c>
      <c r="H4998" t="s">
        <v>43741</v>
      </c>
      <c r="I4998" t="s">
        <v>5835</v>
      </c>
      <c r="J4998" t="s">
        <v>7929</v>
      </c>
      <c r="K4998" t="s">
        <v>7930</v>
      </c>
      <c r="L4998" t="s">
        <v>114</v>
      </c>
      <c r="M4998" t="s">
        <v>7931</v>
      </c>
      <c r="N4998" t="s">
        <v>5030</v>
      </c>
      <c r="O4998" t="s">
        <v>7932</v>
      </c>
      <c r="P4998" t="s">
        <v>43742</v>
      </c>
      <c r="R4998" t="str">
        <f t="shared" si="156"/>
        <v>高密</v>
      </c>
      <c r="S4998" t="str">
        <f t="shared" si="157"/>
        <v>0109</v>
      </c>
    </row>
    <row r="4999" spans="1:19">
      <c r="A4999" t="s">
        <v>43743</v>
      </c>
      <c r="B4999" t="s">
        <v>43744</v>
      </c>
      <c r="C4999" t="s">
        <v>49</v>
      </c>
      <c r="D4999" t="s">
        <v>43745</v>
      </c>
      <c r="E4999" t="s">
        <v>43746</v>
      </c>
      <c r="F4999" t="s">
        <v>43747</v>
      </c>
      <c r="G4999" t="s">
        <v>43748</v>
      </c>
      <c r="H4999" t="s">
        <v>43749</v>
      </c>
      <c r="I4999" t="s">
        <v>12119</v>
      </c>
      <c r="J4999" t="s">
        <v>21645</v>
      </c>
      <c r="K4999" t="s">
        <v>21646</v>
      </c>
      <c r="L4999" t="s">
        <v>237</v>
      </c>
      <c r="M4999" t="s">
        <v>4788</v>
      </c>
      <c r="N4999" t="s">
        <v>5421</v>
      </c>
      <c r="O4999" t="s">
        <v>21647</v>
      </c>
      <c r="P4999" t="s">
        <v>43750</v>
      </c>
      <c r="Q4999" t="s">
        <v>43751</v>
      </c>
      <c r="R4999" t="str">
        <f t="shared" si="156"/>
        <v>潍城</v>
      </c>
      <c r="S4999" t="str">
        <f t="shared" si="157"/>
        <v>0109</v>
      </c>
    </row>
    <row r="5000" spans="1:19">
      <c r="A5000" t="s">
        <v>43752</v>
      </c>
      <c r="B5000" t="s">
        <v>43753</v>
      </c>
      <c r="C5000" t="s">
        <v>49</v>
      </c>
      <c r="D5000" t="s">
        <v>43754</v>
      </c>
      <c r="E5000" t="s">
        <v>40865</v>
      </c>
      <c r="F5000" t="s">
        <v>43755</v>
      </c>
      <c r="G5000" t="s">
        <v>43756</v>
      </c>
      <c r="H5000" t="s">
        <v>43757</v>
      </c>
      <c r="I5000" t="s">
        <v>4852</v>
      </c>
      <c r="J5000" t="s">
        <v>9560</v>
      </c>
      <c r="K5000" t="s">
        <v>9561</v>
      </c>
      <c r="L5000" t="s">
        <v>95</v>
      </c>
      <c r="M5000" t="s">
        <v>5757</v>
      </c>
      <c r="O5000" t="s">
        <v>9562</v>
      </c>
      <c r="P5000" t="s">
        <v>43758</v>
      </c>
      <c r="R5000" t="str">
        <f t="shared" si="156"/>
        <v>安丘</v>
      </c>
      <c r="S5000" t="str">
        <f t="shared" si="157"/>
        <v>0109</v>
      </c>
    </row>
    <row r="5001" spans="1:19">
      <c r="A5001" t="s">
        <v>43759</v>
      </c>
      <c r="B5001" t="s">
        <v>43760</v>
      </c>
      <c r="C5001" t="s">
        <v>49</v>
      </c>
      <c r="D5001" t="s">
        <v>43761</v>
      </c>
      <c r="E5001" t="s">
        <v>40839</v>
      </c>
      <c r="F5001" t="s">
        <v>43762</v>
      </c>
      <c r="G5001" t="s">
        <v>43763</v>
      </c>
      <c r="H5001" t="s">
        <v>43764</v>
      </c>
      <c r="I5001" t="s">
        <v>4828</v>
      </c>
      <c r="J5001" t="s">
        <v>9612</v>
      </c>
      <c r="K5001" t="s">
        <v>12593</v>
      </c>
      <c r="L5001" t="s">
        <v>114</v>
      </c>
      <c r="M5001" t="s">
        <v>4918</v>
      </c>
      <c r="N5001" t="s">
        <v>5907</v>
      </c>
      <c r="O5001" t="s">
        <v>12594</v>
      </c>
      <c r="P5001" t="s">
        <v>43765</v>
      </c>
      <c r="R5001" t="str">
        <f t="shared" si="156"/>
        <v>高密</v>
      </c>
      <c r="S5001" t="str">
        <f t="shared" si="157"/>
        <v>0109</v>
      </c>
    </row>
    <row r="5002" spans="1:19">
      <c r="A5002" t="s">
        <v>43766</v>
      </c>
      <c r="B5002" t="s">
        <v>43767</v>
      </c>
      <c r="C5002" t="s">
        <v>49</v>
      </c>
      <c r="D5002" t="s">
        <v>43768</v>
      </c>
      <c r="E5002" t="s">
        <v>43769</v>
      </c>
      <c r="F5002" t="s">
        <v>43770</v>
      </c>
      <c r="G5002" t="s">
        <v>43771</v>
      </c>
      <c r="H5002" t="s">
        <v>43772</v>
      </c>
      <c r="I5002" t="s">
        <v>5541</v>
      </c>
      <c r="J5002" t="s">
        <v>7136</v>
      </c>
      <c r="K5002" t="s">
        <v>7137</v>
      </c>
      <c r="L5002" t="s">
        <v>77</v>
      </c>
      <c r="M5002" t="s">
        <v>4803</v>
      </c>
      <c r="N5002" t="s">
        <v>4919</v>
      </c>
      <c r="O5002" t="s">
        <v>7138</v>
      </c>
      <c r="P5002" t="s">
        <v>43773</v>
      </c>
      <c r="R5002" t="str">
        <f t="shared" si="156"/>
        <v>临朐</v>
      </c>
      <c r="S5002" t="str">
        <f t="shared" si="157"/>
        <v>0109</v>
      </c>
    </row>
    <row r="5003" spans="1:19">
      <c r="A5003" t="s">
        <v>43774</v>
      </c>
      <c r="B5003" t="s">
        <v>43775</v>
      </c>
      <c r="C5003" t="s">
        <v>49</v>
      </c>
      <c r="D5003" t="s">
        <v>43776</v>
      </c>
      <c r="E5003" t="s">
        <v>43777</v>
      </c>
      <c r="F5003" t="s">
        <v>43778</v>
      </c>
      <c r="G5003" t="s">
        <v>43779</v>
      </c>
      <c r="H5003" t="s">
        <v>43780</v>
      </c>
      <c r="I5003" t="s">
        <v>4852</v>
      </c>
      <c r="J5003" t="s">
        <v>9181</v>
      </c>
      <c r="K5003" t="s">
        <v>9182</v>
      </c>
      <c r="L5003" t="s">
        <v>60</v>
      </c>
      <c r="M5003" t="s">
        <v>4774</v>
      </c>
      <c r="N5003" t="s">
        <v>5619</v>
      </c>
      <c r="O5003" t="s">
        <v>9183</v>
      </c>
      <c r="P5003" t="s">
        <v>43781</v>
      </c>
      <c r="R5003" t="str">
        <f t="shared" si="156"/>
        <v>奎文</v>
      </c>
      <c r="S5003" t="str">
        <f t="shared" si="157"/>
        <v>0109</v>
      </c>
    </row>
    <row r="5004" spans="1:19">
      <c r="A5004" t="s">
        <v>43782</v>
      </c>
      <c r="B5004" t="s">
        <v>43783</v>
      </c>
      <c r="C5004" t="s">
        <v>49</v>
      </c>
      <c r="D5004" t="s">
        <v>43784</v>
      </c>
      <c r="E5004" t="s">
        <v>40865</v>
      </c>
      <c r="F5004" t="s">
        <v>43785</v>
      </c>
      <c r="G5004" t="s">
        <v>43786</v>
      </c>
      <c r="H5004" t="s">
        <v>43787</v>
      </c>
      <c r="I5004" t="s">
        <v>4828</v>
      </c>
      <c r="J5004" t="s">
        <v>7444</v>
      </c>
      <c r="K5004" t="s">
        <v>7445</v>
      </c>
      <c r="L5004" t="s">
        <v>148</v>
      </c>
      <c r="M5004" t="s">
        <v>6713</v>
      </c>
      <c r="O5004" t="s">
        <v>7446</v>
      </c>
      <c r="P5004" t="s">
        <v>43788</v>
      </c>
      <c r="Q5004" t="s">
        <v>43789</v>
      </c>
      <c r="R5004" t="str">
        <f t="shared" si="156"/>
        <v>寒亭</v>
      </c>
      <c r="S5004" t="str">
        <f t="shared" si="157"/>
        <v>0109</v>
      </c>
    </row>
    <row r="5005" spans="1:19">
      <c r="A5005" t="s">
        <v>43790</v>
      </c>
      <c r="B5005" t="s">
        <v>43791</v>
      </c>
      <c r="C5005" t="s">
        <v>49</v>
      </c>
      <c r="D5005" t="s">
        <v>43792</v>
      </c>
      <c r="E5005" t="s">
        <v>40839</v>
      </c>
      <c r="F5005" t="s">
        <v>43793</v>
      </c>
      <c r="G5005" t="s">
        <v>43794</v>
      </c>
      <c r="H5005" t="s">
        <v>43795</v>
      </c>
      <c r="I5005" t="s">
        <v>5066</v>
      </c>
      <c r="J5005" t="s">
        <v>43796</v>
      </c>
      <c r="K5005" t="s">
        <v>43797</v>
      </c>
      <c r="L5005" t="s">
        <v>237</v>
      </c>
      <c r="M5005" t="s">
        <v>4971</v>
      </c>
      <c r="N5005" t="s">
        <v>4933</v>
      </c>
      <c r="O5005" t="s">
        <v>43798</v>
      </c>
      <c r="P5005" t="s">
        <v>43799</v>
      </c>
      <c r="Q5005" t="s">
        <v>43800</v>
      </c>
      <c r="R5005" t="str">
        <f t="shared" si="156"/>
        <v>潍城</v>
      </c>
      <c r="S5005" t="str">
        <f t="shared" si="157"/>
        <v>0109</v>
      </c>
    </row>
    <row r="5006" spans="1:19">
      <c r="A5006" t="s">
        <v>43801</v>
      </c>
      <c r="B5006" t="s">
        <v>43802</v>
      </c>
      <c r="C5006" t="s">
        <v>49</v>
      </c>
      <c r="D5006" t="s">
        <v>43803</v>
      </c>
      <c r="E5006" t="s">
        <v>40865</v>
      </c>
      <c r="F5006" t="s">
        <v>43804</v>
      </c>
      <c r="G5006" t="s">
        <v>43805</v>
      </c>
      <c r="H5006" t="s">
        <v>43806</v>
      </c>
      <c r="I5006" t="s">
        <v>12757</v>
      </c>
      <c r="J5006" t="s">
        <v>5636</v>
      </c>
      <c r="K5006" t="s">
        <v>5637</v>
      </c>
      <c r="L5006" t="s">
        <v>105</v>
      </c>
      <c r="M5006" t="s">
        <v>5638</v>
      </c>
      <c r="N5006" t="s">
        <v>7881</v>
      </c>
      <c r="O5006" t="s">
        <v>5639</v>
      </c>
      <c r="P5006" t="s">
        <v>43807</v>
      </c>
      <c r="Q5006" t="s">
        <v>43808</v>
      </c>
      <c r="R5006" t="str">
        <f t="shared" si="156"/>
        <v>寿光</v>
      </c>
      <c r="S5006" t="str">
        <f t="shared" si="157"/>
        <v>0109</v>
      </c>
    </row>
    <row r="5007" spans="1:19">
      <c r="A5007" t="s">
        <v>43809</v>
      </c>
      <c r="B5007" t="s">
        <v>43810</v>
      </c>
      <c r="C5007" t="s">
        <v>49</v>
      </c>
      <c r="D5007" t="s">
        <v>43811</v>
      </c>
      <c r="E5007" t="s">
        <v>40865</v>
      </c>
      <c r="F5007" t="s">
        <v>43812</v>
      </c>
      <c r="G5007" t="s">
        <v>43813</v>
      </c>
      <c r="H5007" t="s">
        <v>43814</v>
      </c>
      <c r="I5007" t="s">
        <v>4785</v>
      </c>
      <c r="J5007" t="s">
        <v>5669</v>
      </c>
      <c r="K5007" t="s">
        <v>5670</v>
      </c>
      <c r="L5007" t="s">
        <v>60</v>
      </c>
      <c r="M5007" t="s">
        <v>5511</v>
      </c>
      <c r="O5007" t="s">
        <v>5671</v>
      </c>
      <c r="P5007" t="s">
        <v>43815</v>
      </c>
      <c r="R5007" t="str">
        <f t="shared" si="156"/>
        <v>奎文</v>
      </c>
      <c r="S5007" t="str">
        <f t="shared" si="157"/>
        <v>0109</v>
      </c>
    </row>
    <row r="5008" spans="1:19">
      <c r="A5008" t="s">
        <v>43816</v>
      </c>
      <c r="B5008" t="s">
        <v>43817</v>
      </c>
      <c r="C5008" t="s">
        <v>49</v>
      </c>
      <c r="D5008" t="s">
        <v>43818</v>
      </c>
      <c r="E5008" t="s">
        <v>41819</v>
      </c>
      <c r="F5008" t="s">
        <v>43819</v>
      </c>
      <c r="G5008" t="s">
        <v>43820</v>
      </c>
      <c r="H5008" t="s">
        <v>43821</v>
      </c>
      <c r="I5008" t="s">
        <v>4785</v>
      </c>
      <c r="J5008" t="s">
        <v>5484</v>
      </c>
      <c r="K5008" t="s">
        <v>5485</v>
      </c>
      <c r="L5008" t="s">
        <v>114</v>
      </c>
      <c r="M5008" t="s">
        <v>5486</v>
      </c>
      <c r="O5008" t="s">
        <v>5488</v>
      </c>
      <c r="P5008" t="s">
        <v>43822</v>
      </c>
      <c r="R5008" t="str">
        <f t="shared" si="156"/>
        <v>高密</v>
      </c>
      <c r="S5008" t="str">
        <f t="shared" si="157"/>
        <v>0109</v>
      </c>
    </row>
    <row r="5009" spans="1:19">
      <c r="A5009" t="s">
        <v>43823</v>
      </c>
      <c r="B5009" t="s">
        <v>43824</v>
      </c>
      <c r="C5009" t="s">
        <v>49</v>
      </c>
      <c r="D5009" t="s">
        <v>43825</v>
      </c>
      <c r="E5009" t="s">
        <v>40865</v>
      </c>
      <c r="F5009" t="s">
        <v>43826</v>
      </c>
      <c r="G5009" t="s">
        <v>43827</v>
      </c>
      <c r="H5009" t="s">
        <v>43828</v>
      </c>
      <c r="I5009" t="s">
        <v>12119</v>
      </c>
      <c r="J5009" t="s">
        <v>10999</v>
      </c>
      <c r="K5009" t="s">
        <v>11000</v>
      </c>
      <c r="L5009" t="s">
        <v>237</v>
      </c>
      <c r="M5009" t="s">
        <v>5247</v>
      </c>
      <c r="O5009" t="s">
        <v>11001</v>
      </c>
      <c r="P5009" t="s">
        <v>43829</v>
      </c>
      <c r="R5009" t="str">
        <f t="shared" si="156"/>
        <v>潍城</v>
      </c>
      <c r="S5009" t="str">
        <f t="shared" si="157"/>
        <v>0109</v>
      </c>
    </row>
    <row r="5010" spans="1:19">
      <c r="A5010" t="s">
        <v>43830</v>
      </c>
      <c r="B5010" t="s">
        <v>43831</v>
      </c>
      <c r="C5010" t="s">
        <v>49</v>
      </c>
      <c r="D5010" t="s">
        <v>43832</v>
      </c>
      <c r="E5010" t="s">
        <v>40865</v>
      </c>
      <c r="F5010" t="s">
        <v>43833</v>
      </c>
      <c r="G5010" t="s">
        <v>43834</v>
      </c>
      <c r="H5010" t="s">
        <v>43835</v>
      </c>
      <c r="I5010" t="s">
        <v>12119</v>
      </c>
      <c r="J5010" t="s">
        <v>6740</v>
      </c>
      <c r="K5010" t="s">
        <v>6741</v>
      </c>
      <c r="L5010" t="s">
        <v>60</v>
      </c>
      <c r="M5010" t="s">
        <v>5888</v>
      </c>
      <c r="O5010" t="s">
        <v>6742</v>
      </c>
      <c r="Q5010" t="s">
        <v>43836</v>
      </c>
      <c r="R5010" t="str">
        <f t="shared" si="156"/>
        <v>奎文</v>
      </c>
      <c r="S5010" t="str">
        <f t="shared" si="157"/>
        <v>0109</v>
      </c>
    </row>
    <row r="5011" spans="1:19">
      <c r="A5011" t="s">
        <v>43837</v>
      </c>
      <c r="B5011" t="s">
        <v>43838</v>
      </c>
      <c r="C5011" t="s">
        <v>49</v>
      </c>
      <c r="D5011" t="s">
        <v>43839</v>
      </c>
      <c r="E5011" t="s">
        <v>40893</v>
      </c>
      <c r="F5011" t="s">
        <v>43840</v>
      </c>
      <c r="G5011" t="s">
        <v>43841</v>
      </c>
      <c r="H5011" t="s">
        <v>43842</v>
      </c>
      <c r="I5011" t="s">
        <v>12844</v>
      </c>
      <c r="J5011" t="s">
        <v>12501</v>
      </c>
      <c r="K5011" t="s">
        <v>12502</v>
      </c>
      <c r="L5011" t="s">
        <v>50</v>
      </c>
      <c r="M5011" t="s">
        <v>4855</v>
      </c>
      <c r="N5011" t="s">
        <v>4933</v>
      </c>
      <c r="O5011" t="s">
        <v>12503</v>
      </c>
      <c r="P5011" t="s">
        <v>43843</v>
      </c>
      <c r="R5011" t="str">
        <f t="shared" si="156"/>
        <v>青州</v>
      </c>
      <c r="S5011" t="str">
        <f t="shared" si="157"/>
        <v>0109</v>
      </c>
    </row>
    <row r="5012" spans="1:19">
      <c r="A5012" t="s">
        <v>43844</v>
      </c>
      <c r="B5012" t="s">
        <v>43845</v>
      </c>
      <c r="C5012" t="s">
        <v>49</v>
      </c>
      <c r="D5012" t="s">
        <v>43846</v>
      </c>
      <c r="E5012" t="s">
        <v>40893</v>
      </c>
      <c r="F5012" t="s">
        <v>43847</v>
      </c>
      <c r="G5012" t="s">
        <v>43848</v>
      </c>
      <c r="H5012" t="s">
        <v>43849</v>
      </c>
      <c r="I5012" t="s">
        <v>12119</v>
      </c>
      <c r="J5012" t="s">
        <v>12437</v>
      </c>
      <c r="K5012" t="s">
        <v>12438</v>
      </c>
      <c r="L5012" t="s">
        <v>105</v>
      </c>
      <c r="M5012" t="s">
        <v>5029</v>
      </c>
      <c r="N5012" t="s">
        <v>10228</v>
      </c>
      <c r="O5012" t="s">
        <v>12439</v>
      </c>
      <c r="Q5012" t="s">
        <v>43850</v>
      </c>
      <c r="R5012" t="str">
        <f t="shared" si="156"/>
        <v>寿光</v>
      </c>
      <c r="S5012" t="str">
        <f t="shared" si="157"/>
        <v>0109</v>
      </c>
    </row>
    <row r="5013" spans="1:19">
      <c r="A5013" t="s">
        <v>43851</v>
      </c>
      <c r="B5013" t="s">
        <v>43852</v>
      </c>
      <c r="C5013" t="s">
        <v>49</v>
      </c>
      <c r="D5013" t="s">
        <v>43853</v>
      </c>
      <c r="E5013" t="s">
        <v>40901</v>
      </c>
      <c r="F5013" t="s">
        <v>43854</v>
      </c>
      <c r="G5013" t="s">
        <v>43855</v>
      </c>
      <c r="H5013" t="s">
        <v>43856</v>
      </c>
      <c r="I5013" t="s">
        <v>4828</v>
      </c>
      <c r="J5013" t="s">
        <v>29876</v>
      </c>
      <c r="K5013" t="s">
        <v>29877</v>
      </c>
      <c r="L5013" t="s">
        <v>50</v>
      </c>
      <c r="M5013" t="s">
        <v>5721</v>
      </c>
      <c r="N5013" t="s">
        <v>4933</v>
      </c>
      <c r="O5013" t="s">
        <v>29878</v>
      </c>
      <c r="P5013" t="s">
        <v>43857</v>
      </c>
      <c r="R5013" t="str">
        <f t="shared" si="156"/>
        <v>青州</v>
      </c>
      <c r="S5013" t="str">
        <f t="shared" si="157"/>
        <v>0109</v>
      </c>
    </row>
    <row r="5014" spans="1:19">
      <c r="A5014" t="s">
        <v>43858</v>
      </c>
      <c r="B5014" t="s">
        <v>43859</v>
      </c>
      <c r="C5014" t="s">
        <v>49</v>
      </c>
      <c r="D5014" t="s">
        <v>43860</v>
      </c>
      <c r="E5014" t="s">
        <v>40839</v>
      </c>
      <c r="F5014" t="s">
        <v>43861</v>
      </c>
      <c r="G5014" t="s">
        <v>43862</v>
      </c>
      <c r="H5014" t="s">
        <v>43863</v>
      </c>
      <c r="I5014" t="s">
        <v>4852</v>
      </c>
      <c r="J5014" t="s">
        <v>8219</v>
      </c>
      <c r="K5014" t="s">
        <v>8220</v>
      </c>
      <c r="L5014" t="s">
        <v>123</v>
      </c>
      <c r="M5014" t="s">
        <v>4994</v>
      </c>
      <c r="N5014" t="s">
        <v>5487</v>
      </c>
      <c r="O5014" t="s">
        <v>8221</v>
      </c>
      <c r="P5014" t="s">
        <v>43864</v>
      </c>
      <c r="Q5014" t="s">
        <v>43865</v>
      </c>
      <c r="R5014" t="str">
        <f t="shared" si="156"/>
        <v>诸城</v>
      </c>
      <c r="S5014" t="str">
        <f t="shared" si="157"/>
        <v>0109</v>
      </c>
    </row>
    <row r="5015" spans="1:19">
      <c r="A5015" t="s">
        <v>43866</v>
      </c>
      <c r="B5015" t="s">
        <v>43867</v>
      </c>
      <c r="C5015" t="s">
        <v>49</v>
      </c>
      <c r="D5015" t="s">
        <v>43868</v>
      </c>
      <c r="E5015" t="s">
        <v>40865</v>
      </c>
      <c r="F5015" t="s">
        <v>43869</v>
      </c>
      <c r="G5015" t="s">
        <v>43870</v>
      </c>
      <c r="H5015" t="s">
        <v>43871</v>
      </c>
      <c r="I5015" t="s">
        <v>12119</v>
      </c>
      <c r="J5015" t="s">
        <v>7125</v>
      </c>
      <c r="K5015" t="s">
        <v>7126</v>
      </c>
      <c r="L5015" t="s">
        <v>105</v>
      </c>
      <c r="M5015" t="s">
        <v>5089</v>
      </c>
      <c r="O5015" t="s">
        <v>7127</v>
      </c>
      <c r="P5015" t="s">
        <v>43872</v>
      </c>
      <c r="R5015" t="str">
        <f t="shared" si="156"/>
        <v>寿光</v>
      </c>
      <c r="S5015" t="str">
        <f t="shared" si="157"/>
        <v>0109</v>
      </c>
    </row>
    <row r="5016" spans="1:19">
      <c r="A5016" t="s">
        <v>43873</v>
      </c>
      <c r="B5016" t="s">
        <v>43874</v>
      </c>
      <c r="C5016" t="s">
        <v>49</v>
      </c>
      <c r="D5016" t="s">
        <v>43875</v>
      </c>
      <c r="E5016" t="s">
        <v>40865</v>
      </c>
      <c r="F5016" t="s">
        <v>43876</v>
      </c>
      <c r="G5016" t="s">
        <v>43877</v>
      </c>
      <c r="H5016" t="s">
        <v>43878</v>
      </c>
      <c r="I5016" t="s">
        <v>4771</v>
      </c>
      <c r="J5016" t="s">
        <v>8107</v>
      </c>
      <c r="K5016" t="s">
        <v>8108</v>
      </c>
      <c r="L5016" t="s">
        <v>237</v>
      </c>
      <c r="M5016" t="s">
        <v>5247</v>
      </c>
      <c r="O5016" t="s">
        <v>8109</v>
      </c>
      <c r="P5016" t="s">
        <v>43607</v>
      </c>
      <c r="Q5016" t="s">
        <v>43879</v>
      </c>
      <c r="R5016" t="str">
        <f t="shared" si="156"/>
        <v>潍城</v>
      </c>
      <c r="S5016" t="str">
        <f t="shared" si="157"/>
        <v>0109</v>
      </c>
    </row>
    <row r="5017" spans="1:19">
      <c r="A5017" t="s">
        <v>43880</v>
      </c>
      <c r="B5017" t="s">
        <v>43881</v>
      </c>
      <c r="C5017" t="s">
        <v>49</v>
      </c>
      <c r="D5017" t="s">
        <v>43882</v>
      </c>
      <c r="E5017" t="s">
        <v>40893</v>
      </c>
      <c r="F5017" t="s">
        <v>43883</v>
      </c>
      <c r="G5017" t="s">
        <v>43884</v>
      </c>
      <c r="H5017" t="s">
        <v>43885</v>
      </c>
      <c r="I5017" t="s">
        <v>12119</v>
      </c>
      <c r="J5017" t="s">
        <v>8354</v>
      </c>
      <c r="K5017" t="s">
        <v>8355</v>
      </c>
      <c r="L5017" t="s">
        <v>95</v>
      </c>
      <c r="M5017" t="s">
        <v>5649</v>
      </c>
      <c r="N5017" t="s">
        <v>6184</v>
      </c>
      <c r="O5017" t="s">
        <v>8356</v>
      </c>
      <c r="P5017" t="s">
        <v>43886</v>
      </c>
      <c r="R5017" t="str">
        <f t="shared" si="156"/>
        <v>安丘</v>
      </c>
      <c r="S5017" t="str">
        <f t="shared" si="157"/>
        <v>0109</v>
      </c>
    </row>
    <row r="5018" spans="1:19">
      <c r="A5018" t="s">
        <v>43887</v>
      </c>
      <c r="B5018" t="s">
        <v>43888</v>
      </c>
      <c r="C5018" t="s">
        <v>49</v>
      </c>
      <c r="D5018" t="s">
        <v>43889</v>
      </c>
      <c r="E5018" t="s">
        <v>43890</v>
      </c>
      <c r="F5018" t="s">
        <v>43891</v>
      </c>
      <c r="G5018" t="s">
        <v>43892</v>
      </c>
      <c r="H5018" t="s">
        <v>43893</v>
      </c>
      <c r="I5018" t="s">
        <v>12844</v>
      </c>
      <c r="J5018" t="s">
        <v>5449</v>
      </c>
      <c r="K5018" t="s">
        <v>5450</v>
      </c>
      <c r="L5018" t="s">
        <v>237</v>
      </c>
      <c r="M5018" t="s">
        <v>5247</v>
      </c>
      <c r="N5018" t="s">
        <v>17415</v>
      </c>
      <c r="O5018" t="s">
        <v>5452</v>
      </c>
      <c r="P5018" t="s">
        <v>43894</v>
      </c>
      <c r="Q5018" t="s">
        <v>43895</v>
      </c>
      <c r="R5018" t="str">
        <f t="shared" si="156"/>
        <v>潍城</v>
      </c>
      <c r="S5018" t="str">
        <f t="shared" si="157"/>
        <v>0109</v>
      </c>
    </row>
    <row r="5019" spans="1:19">
      <c r="A5019" t="s">
        <v>43896</v>
      </c>
      <c r="B5019" t="s">
        <v>43897</v>
      </c>
      <c r="C5019" t="s">
        <v>49</v>
      </c>
      <c r="D5019" t="s">
        <v>43898</v>
      </c>
      <c r="E5019" t="s">
        <v>40839</v>
      </c>
      <c r="F5019" t="s">
        <v>43899</v>
      </c>
      <c r="G5019" t="s">
        <v>43900</v>
      </c>
      <c r="H5019" t="s">
        <v>43901</v>
      </c>
      <c r="I5019" t="s">
        <v>4852</v>
      </c>
      <c r="J5019" t="s">
        <v>9181</v>
      </c>
      <c r="K5019" t="s">
        <v>9182</v>
      </c>
      <c r="L5019" t="s">
        <v>60</v>
      </c>
      <c r="M5019" t="s">
        <v>4774</v>
      </c>
      <c r="N5019" t="s">
        <v>5487</v>
      </c>
      <c r="O5019" t="s">
        <v>9183</v>
      </c>
      <c r="P5019" t="s">
        <v>43902</v>
      </c>
      <c r="Q5019" t="s">
        <v>43903</v>
      </c>
      <c r="R5019" t="str">
        <f t="shared" si="156"/>
        <v>奎文</v>
      </c>
      <c r="S5019" t="str">
        <f t="shared" si="157"/>
        <v>0109</v>
      </c>
    </row>
    <row r="5020" spans="1:19">
      <c r="A5020" t="s">
        <v>2266</v>
      </c>
      <c r="B5020" t="s">
        <v>43904</v>
      </c>
      <c r="C5020" t="s">
        <v>49</v>
      </c>
      <c r="D5020" t="s">
        <v>43905</v>
      </c>
      <c r="E5020" t="s">
        <v>40865</v>
      </c>
      <c r="F5020" t="s">
        <v>43906</v>
      </c>
      <c r="G5020" t="s">
        <v>2264</v>
      </c>
      <c r="H5020" t="s">
        <v>43907</v>
      </c>
      <c r="I5020" t="s">
        <v>4813</v>
      </c>
      <c r="J5020" t="s">
        <v>10316</v>
      </c>
      <c r="K5020" t="s">
        <v>10317</v>
      </c>
      <c r="L5020" t="s">
        <v>262</v>
      </c>
      <c r="M5020" t="s">
        <v>10318</v>
      </c>
      <c r="O5020" t="s">
        <v>10319</v>
      </c>
      <c r="P5020" t="s">
        <v>43908</v>
      </c>
      <c r="Q5020" t="s">
        <v>43909</v>
      </c>
      <c r="R5020" t="str">
        <f t="shared" si="156"/>
        <v>寒亭</v>
      </c>
      <c r="S5020" t="str">
        <f t="shared" si="157"/>
        <v>0109</v>
      </c>
    </row>
    <row r="5021" spans="1:19">
      <c r="A5021" t="s">
        <v>43910</v>
      </c>
      <c r="B5021" t="s">
        <v>43911</v>
      </c>
      <c r="C5021" t="s">
        <v>49</v>
      </c>
      <c r="D5021" t="s">
        <v>43912</v>
      </c>
      <c r="E5021" t="s">
        <v>40865</v>
      </c>
      <c r="F5021" t="s">
        <v>43913</v>
      </c>
      <c r="G5021" t="s">
        <v>43914</v>
      </c>
      <c r="H5021" t="s">
        <v>43915</v>
      </c>
      <c r="I5021" t="s">
        <v>5282</v>
      </c>
      <c r="J5021" t="s">
        <v>19856</v>
      </c>
      <c r="K5021" t="s">
        <v>19857</v>
      </c>
      <c r="L5021" t="s">
        <v>50</v>
      </c>
      <c r="M5021" t="s">
        <v>6624</v>
      </c>
      <c r="O5021" t="s">
        <v>19858</v>
      </c>
      <c r="P5021" t="s">
        <v>43916</v>
      </c>
      <c r="R5021" t="str">
        <f t="shared" si="156"/>
        <v>青州</v>
      </c>
      <c r="S5021" t="str">
        <f t="shared" si="157"/>
        <v>0109</v>
      </c>
    </row>
    <row r="5022" spans="1:19">
      <c r="A5022" t="s">
        <v>43917</v>
      </c>
      <c r="B5022" t="s">
        <v>43918</v>
      </c>
      <c r="C5022" t="s">
        <v>49</v>
      </c>
      <c r="D5022" t="s">
        <v>43919</v>
      </c>
      <c r="E5022" t="s">
        <v>41819</v>
      </c>
      <c r="F5022" t="s">
        <v>43920</v>
      </c>
      <c r="G5022" t="s">
        <v>43921</v>
      </c>
      <c r="H5022" t="s">
        <v>43922</v>
      </c>
      <c r="I5022" t="s">
        <v>5835</v>
      </c>
      <c r="J5022" t="s">
        <v>5778</v>
      </c>
      <c r="K5022" t="s">
        <v>5779</v>
      </c>
      <c r="L5022" t="s">
        <v>105</v>
      </c>
      <c r="M5022" t="s">
        <v>5197</v>
      </c>
      <c r="N5022" t="s">
        <v>6243</v>
      </c>
      <c r="O5022" t="s">
        <v>5780</v>
      </c>
      <c r="P5022" t="s">
        <v>43923</v>
      </c>
      <c r="R5022" t="str">
        <f t="shared" si="156"/>
        <v>寿光</v>
      </c>
      <c r="S5022" t="str">
        <f t="shared" si="157"/>
        <v>0109</v>
      </c>
    </row>
    <row r="5023" spans="1:19">
      <c r="A5023" t="s">
        <v>43924</v>
      </c>
      <c r="B5023" t="s">
        <v>43925</v>
      </c>
      <c r="C5023" t="s">
        <v>49</v>
      </c>
      <c r="D5023" t="s">
        <v>43926</v>
      </c>
      <c r="E5023" t="s">
        <v>40865</v>
      </c>
      <c r="F5023" t="s">
        <v>43927</v>
      </c>
      <c r="G5023" t="s">
        <v>43928</v>
      </c>
      <c r="H5023" t="s">
        <v>43929</v>
      </c>
      <c r="I5023" t="s">
        <v>12119</v>
      </c>
      <c r="J5023" t="s">
        <v>5636</v>
      </c>
      <c r="K5023" t="s">
        <v>5637</v>
      </c>
      <c r="L5023" t="s">
        <v>105</v>
      </c>
      <c r="M5023" t="s">
        <v>5638</v>
      </c>
      <c r="N5023" t="s">
        <v>5056</v>
      </c>
      <c r="O5023" t="s">
        <v>5639</v>
      </c>
      <c r="P5023" t="s">
        <v>43930</v>
      </c>
      <c r="R5023" t="str">
        <f t="shared" si="156"/>
        <v>寿光</v>
      </c>
      <c r="S5023" t="str">
        <f t="shared" si="157"/>
        <v>0109</v>
      </c>
    </row>
    <row r="5024" spans="1:19">
      <c r="A5024" t="s">
        <v>43931</v>
      </c>
      <c r="B5024" t="s">
        <v>43932</v>
      </c>
      <c r="C5024" t="s">
        <v>49</v>
      </c>
      <c r="D5024" t="s">
        <v>43933</v>
      </c>
      <c r="E5024" t="s">
        <v>41819</v>
      </c>
      <c r="F5024" t="s">
        <v>43934</v>
      </c>
      <c r="G5024" t="s">
        <v>43935</v>
      </c>
      <c r="H5024" t="s">
        <v>43936</v>
      </c>
      <c r="I5024" t="s">
        <v>4785</v>
      </c>
      <c r="J5024" t="s">
        <v>5174</v>
      </c>
      <c r="K5024" t="s">
        <v>5175</v>
      </c>
      <c r="L5024" t="s">
        <v>105</v>
      </c>
      <c r="M5024" t="s">
        <v>5176</v>
      </c>
      <c r="O5024" t="s">
        <v>5177</v>
      </c>
      <c r="P5024" t="s">
        <v>43937</v>
      </c>
      <c r="R5024" t="str">
        <f t="shared" si="156"/>
        <v>寿光</v>
      </c>
      <c r="S5024" t="str">
        <f t="shared" si="157"/>
        <v>0109</v>
      </c>
    </row>
    <row r="5025" spans="1:19">
      <c r="A5025" t="s">
        <v>43938</v>
      </c>
      <c r="B5025" t="s">
        <v>43939</v>
      </c>
      <c r="C5025" t="s">
        <v>49</v>
      </c>
      <c r="D5025" t="s">
        <v>43940</v>
      </c>
      <c r="E5025" t="s">
        <v>40865</v>
      </c>
      <c r="F5025" t="s">
        <v>43941</v>
      </c>
      <c r="G5025" t="s">
        <v>43942</v>
      </c>
      <c r="H5025" t="s">
        <v>43943</v>
      </c>
      <c r="I5025" t="s">
        <v>12119</v>
      </c>
      <c r="J5025" t="s">
        <v>4853</v>
      </c>
      <c r="K5025" t="s">
        <v>4854</v>
      </c>
      <c r="L5025" t="s">
        <v>50</v>
      </c>
      <c r="M5025" t="s">
        <v>4855</v>
      </c>
      <c r="O5025" t="s">
        <v>4857</v>
      </c>
      <c r="P5025" t="s">
        <v>43944</v>
      </c>
      <c r="Q5025" t="s">
        <v>43945</v>
      </c>
      <c r="R5025" t="str">
        <f t="shared" si="156"/>
        <v>青州</v>
      </c>
      <c r="S5025" t="str">
        <f t="shared" si="157"/>
        <v>0109</v>
      </c>
    </row>
    <row r="5026" spans="1:19">
      <c r="A5026" t="s">
        <v>43946</v>
      </c>
      <c r="B5026" t="s">
        <v>43947</v>
      </c>
      <c r="C5026" t="s">
        <v>49</v>
      </c>
      <c r="D5026" t="s">
        <v>43948</v>
      </c>
      <c r="E5026" t="s">
        <v>40865</v>
      </c>
      <c r="F5026" t="s">
        <v>43949</v>
      </c>
      <c r="G5026" t="s">
        <v>43950</v>
      </c>
      <c r="H5026" t="s">
        <v>43951</v>
      </c>
      <c r="I5026" t="s">
        <v>4929</v>
      </c>
      <c r="J5026" t="s">
        <v>11207</v>
      </c>
      <c r="K5026" t="s">
        <v>11208</v>
      </c>
      <c r="L5026" t="s">
        <v>123</v>
      </c>
      <c r="M5026" t="s">
        <v>7767</v>
      </c>
      <c r="O5026" t="s">
        <v>11209</v>
      </c>
      <c r="P5026" t="s">
        <v>43952</v>
      </c>
      <c r="Q5026" t="s">
        <v>43953</v>
      </c>
      <c r="R5026" t="str">
        <f t="shared" si="156"/>
        <v>诸城</v>
      </c>
      <c r="S5026" t="str">
        <f t="shared" si="157"/>
        <v>0109</v>
      </c>
    </row>
    <row r="5027" spans="1:19">
      <c r="A5027" t="s">
        <v>2274</v>
      </c>
      <c r="B5027" t="s">
        <v>43954</v>
      </c>
      <c r="C5027" t="s">
        <v>49</v>
      </c>
      <c r="D5027" t="s">
        <v>43955</v>
      </c>
      <c r="E5027" t="s">
        <v>41819</v>
      </c>
      <c r="F5027" t="s">
        <v>43956</v>
      </c>
      <c r="G5027" t="s">
        <v>2272</v>
      </c>
      <c r="H5027" t="s">
        <v>43957</v>
      </c>
      <c r="I5027" t="s">
        <v>4813</v>
      </c>
      <c r="J5027" t="s">
        <v>8081</v>
      </c>
      <c r="K5027" t="s">
        <v>42502</v>
      </c>
      <c r="L5027" t="s">
        <v>105</v>
      </c>
      <c r="M5027" t="s">
        <v>5133</v>
      </c>
      <c r="N5027" t="s">
        <v>5056</v>
      </c>
      <c r="O5027" t="s">
        <v>8083</v>
      </c>
      <c r="P5027" t="s">
        <v>43958</v>
      </c>
      <c r="R5027" t="str">
        <f t="shared" si="156"/>
        <v>寿光</v>
      </c>
      <c r="S5027" t="str">
        <f t="shared" si="157"/>
        <v>0109</v>
      </c>
    </row>
    <row r="5028" spans="1:19">
      <c r="A5028" t="s">
        <v>43959</v>
      </c>
      <c r="B5028" t="s">
        <v>43960</v>
      </c>
      <c r="C5028" t="s">
        <v>49</v>
      </c>
      <c r="D5028" t="s">
        <v>43961</v>
      </c>
      <c r="E5028" t="s">
        <v>41819</v>
      </c>
      <c r="F5028" t="s">
        <v>43962</v>
      </c>
      <c r="G5028" t="s">
        <v>43963</v>
      </c>
      <c r="H5028" t="s">
        <v>43964</v>
      </c>
      <c r="I5028" t="s">
        <v>5327</v>
      </c>
      <c r="J5028" t="s">
        <v>8413</v>
      </c>
      <c r="K5028" t="s">
        <v>8414</v>
      </c>
      <c r="L5028" t="s">
        <v>123</v>
      </c>
      <c r="M5028" t="s">
        <v>4994</v>
      </c>
      <c r="O5028" t="s">
        <v>8415</v>
      </c>
      <c r="P5028" t="s">
        <v>43965</v>
      </c>
      <c r="Q5028" t="s">
        <v>43966</v>
      </c>
      <c r="R5028" t="str">
        <f t="shared" si="156"/>
        <v>诸城</v>
      </c>
      <c r="S5028" t="str">
        <f t="shared" si="157"/>
        <v>0109</v>
      </c>
    </row>
    <row r="5029" spans="1:19">
      <c r="A5029" t="s">
        <v>2282</v>
      </c>
      <c r="B5029" t="s">
        <v>43967</v>
      </c>
      <c r="C5029" t="s">
        <v>49</v>
      </c>
      <c r="D5029" t="s">
        <v>43968</v>
      </c>
      <c r="E5029" t="s">
        <v>40865</v>
      </c>
      <c r="F5029" t="s">
        <v>43969</v>
      </c>
      <c r="G5029" t="s">
        <v>2280</v>
      </c>
      <c r="H5029" t="s">
        <v>43970</v>
      </c>
      <c r="I5029" t="s">
        <v>12119</v>
      </c>
      <c r="J5029" t="s">
        <v>6750</v>
      </c>
      <c r="K5029" t="s">
        <v>6751</v>
      </c>
      <c r="L5029" t="s">
        <v>237</v>
      </c>
      <c r="M5029" t="s">
        <v>4788</v>
      </c>
      <c r="N5029" t="s">
        <v>5619</v>
      </c>
      <c r="O5029" t="s">
        <v>6752</v>
      </c>
      <c r="P5029" t="s">
        <v>43971</v>
      </c>
      <c r="Q5029" t="s">
        <v>38508</v>
      </c>
      <c r="R5029" t="str">
        <f t="shared" si="156"/>
        <v>潍城</v>
      </c>
      <c r="S5029" t="str">
        <f t="shared" si="157"/>
        <v>0109</v>
      </c>
    </row>
    <row r="5030" spans="1:19">
      <c r="A5030" t="s">
        <v>43972</v>
      </c>
      <c r="B5030" t="s">
        <v>43973</v>
      </c>
      <c r="C5030" t="s">
        <v>49</v>
      </c>
      <c r="D5030" t="s">
        <v>43974</v>
      </c>
      <c r="E5030" t="s">
        <v>40865</v>
      </c>
      <c r="F5030" t="s">
        <v>43975</v>
      </c>
      <c r="G5030" t="s">
        <v>43976</v>
      </c>
      <c r="H5030" t="s">
        <v>43977</v>
      </c>
      <c r="I5030" t="s">
        <v>4852</v>
      </c>
      <c r="J5030" t="s">
        <v>6580</v>
      </c>
      <c r="K5030" t="s">
        <v>6581</v>
      </c>
      <c r="L5030" t="s">
        <v>77</v>
      </c>
      <c r="M5030" t="s">
        <v>4803</v>
      </c>
      <c r="O5030" t="s">
        <v>6582</v>
      </c>
      <c r="P5030" t="s">
        <v>43978</v>
      </c>
      <c r="R5030" t="str">
        <f t="shared" si="156"/>
        <v>临朐</v>
      </c>
      <c r="S5030" t="str">
        <f t="shared" si="157"/>
        <v>0109</v>
      </c>
    </row>
    <row r="5031" spans="1:19">
      <c r="A5031" t="s">
        <v>43979</v>
      </c>
      <c r="B5031" t="s">
        <v>43888</v>
      </c>
      <c r="C5031" t="s">
        <v>49</v>
      </c>
      <c r="D5031" t="s">
        <v>43980</v>
      </c>
      <c r="E5031" t="s">
        <v>43981</v>
      </c>
      <c r="F5031" t="s">
        <v>43982</v>
      </c>
      <c r="G5031" t="s">
        <v>43983</v>
      </c>
      <c r="H5031" t="s">
        <v>43984</v>
      </c>
      <c r="I5031" t="s">
        <v>4852</v>
      </c>
      <c r="J5031" t="s">
        <v>12570</v>
      </c>
      <c r="K5031" t="s">
        <v>12571</v>
      </c>
      <c r="L5031" t="s">
        <v>105</v>
      </c>
      <c r="M5031" t="s">
        <v>5376</v>
      </c>
      <c r="N5031" t="s">
        <v>5030</v>
      </c>
      <c r="O5031" t="s">
        <v>12572</v>
      </c>
      <c r="P5031" t="s">
        <v>43985</v>
      </c>
      <c r="Q5031" t="s">
        <v>43986</v>
      </c>
      <c r="R5031" t="str">
        <f t="shared" si="156"/>
        <v>寿光</v>
      </c>
      <c r="S5031" t="str">
        <f t="shared" si="157"/>
        <v>0109</v>
      </c>
    </row>
    <row r="5032" spans="1:19">
      <c r="A5032" t="s">
        <v>43987</v>
      </c>
      <c r="B5032" t="s">
        <v>43988</v>
      </c>
      <c r="C5032" t="s">
        <v>49</v>
      </c>
      <c r="D5032" t="s">
        <v>43989</v>
      </c>
      <c r="E5032" t="s">
        <v>40865</v>
      </c>
      <c r="F5032" t="s">
        <v>43990</v>
      </c>
      <c r="G5032" t="s">
        <v>43991</v>
      </c>
      <c r="H5032" t="s">
        <v>43992</v>
      </c>
      <c r="I5032" t="s">
        <v>4852</v>
      </c>
      <c r="J5032" t="s">
        <v>7611</v>
      </c>
      <c r="K5032" t="s">
        <v>7612</v>
      </c>
      <c r="L5032" t="s">
        <v>123</v>
      </c>
      <c r="M5032" t="s">
        <v>5364</v>
      </c>
      <c r="O5032" t="s">
        <v>7613</v>
      </c>
      <c r="P5032" t="s">
        <v>43993</v>
      </c>
      <c r="R5032" t="str">
        <f t="shared" si="156"/>
        <v>诸城</v>
      </c>
      <c r="S5032" t="str">
        <f t="shared" si="157"/>
        <v>0109</v>
      </c>
    </row>
    <row r="5033" spans="1:19">
      <c r="A5033" t="s">
        <v>43994</v>
      </c>
      <c r="B5033" t="s">
        <v>43995</v>
      </c>
      <c r="C5033" t="s">
        <v>49</v>
      </c>
      <c r="D5033" t="s">
        <v>43996</v>
      </c>
      <c r="E5033" t="s">
        <v>40865</v>
      </c>
      <c r="F5033" t="s">
        <v>43997</v>
      </c>
      <c r="G5033" t="s">
        <v>43998</v>
      </c>
      <c r="H5033" t="s">
        <v>43999</v>
      </c>
      <c r="I5033" t="s">
        <v>12119</v>
      </c>
      <c r="J5033" t="s">
        <v>8450</v>
      </c>
      <c r="K5033" t="s">
        <v>8451</v>
      </c>
      <c r="L5033" t="s">
        <v>60</v>
      </c>
      <c r="M5033" t="s">
        <v>5888</v>
      </c>
      <c r="O5033" t="s">
        <v>8452</v>
      </c>
      <c r="P5033" t="s">
        <v>44000</v>
      </c>
      <c r="Q5033" t="s">
        <v>44001</v>
      </c>
      <c r="R5033" t="str">
        <f t="shared" si="156"/>
        <v>奎文</v>
      </c>
      <c r="S5033" t="str">
        <f t="shared" si="157"/>
        <v>0109</v>
      </c>
    </row>
    <row r="5034" spans="1:19">
      <c r="A5034" t="s">
        <v>44002</v>
      </c>
      <c r="B5034" t="s">
        <v>44003</v>
      </c>
      <c r="C5034" t="s">
        <v>49</v>
      </c>
      <c r="D5034" t="s">
        <v>44004</v>
      </c>
      <c r="E5034" t="s">
        <v>41819</v>
      </c>
      <c r="F5034" t="s">
        <v>44005</v>
      </c>
      <c r="G5034" t="s">
        <v>44006</v>
      </c>
      <c r="H5034" t="s">
        <v>44007</v>
      </c>
      <c r="I5034" t="s">
        <v>4785</v>
      </c>
      <c r="J5034" t="s">
        <v>34274</v>
      </c>
      <c r="K5034" t="s">
        <v>34275</v>
      </c>
      <c r="L5034" t="s">
        <v>237</v>
      </c>
      <c r="M5034" t="s">
        <v>4868</v>
      </c>
      <c r="N5034" t="s">
        <v>5017</v>
      </c>
      <c r="O5034" t="s">
        <v>34276</v>
      </c>
      <c r="P5034" t="s">
        <v>44008</v>
      </c>
      <c r="R5034" t="str">
        <f t="shared" si="156"/>
        <v>潍城</v>
      </c>
      <c r="S5034" t="str">
        <f t="shared" si="157"/>
        <v>0109</v>
      </c>
    </row>
    <row r="5035" spans="1:19">
      <c r="A5035" t="s">
        <v>44009</v>
      </c>
      <c r="B5035" t="s">
        <v>44010</v>
      </c>
      <c r="C5035" t="s">
        <v>49</v>
      </c>
      <c r="D5035" t="s">
        <v>44011</v>
      </c>
      <c r="E5035" t="s">
        <v>41819</v>
      </c>
      <c r="F5035" t="s">
        <v>44012</v>
      </c>
      <c r="G5035" t="s">
        <v>44013</v>
      </c>
      <c r="H5035" t="s">
        <v>44014</v>
      </c>
      <c r="I5035" t="s">
        <v>4852</v>
      </c>
      <c r="J5035" t="s">
        <v>5234</v>
      </c>
      <c r="K5035" t="s">
        <v>5235</v>
      </c>
      <c r="L5035" t="s">
        <v>50</v>
      </c>
      <c r="M5035" t="s">
        <v>5236</v>
      </c>
      <c r="N5035" t="s">
        <v>5069</v>
      </c>
      <c r="O5035" t="s">
        <v>5237</v>
      </c>
      <c r="P5035" t="s">
        <v>44015</v>
      </c>
      <c r="Q5035" t="s">
        <v>44016</v>
      </c>
      <c r="R5035" t="str">
        <f t="shared" si="156"/>
        <v>青州</v>
      </c>
      <c r="S5035" t="str">
        <f t="shared" si="157"/>
        <v>0109</v>
      </c>
    </row>
    <row r="5036" spans="1:19">
      <c r="A5036" t="s">
        <v>44017</v>
      </c>
      <c r="B5036" t="s">
        <v>44018</v>
      </c>
      <c r="C5036" t="s">
        <v>49</v>
      </c>
      <c r="D5036" t="s">
        <v>44019</v>
      </c>
      <c r="E5036" t="s">
        <v>44020</v>
      </c>
      <c r="F5036" t="s">
        <v>44021</v>
      </c>
      <c r="G5036" t="s">
        <v>44022</v>
      </c>
      <c r="H5036" t="s">
        <v>44023</v>
      </c>
      <c r="I5036" t="s">
        <v>4828</v>
      </c>
      <c r="J5036" t="s">
        <v>11079</v>
      </c>
      <c r="K5036" t="s">
        <v>11080</v>
      </c>
      <c r="L5036" t="s">
        <v>50</v>
      </c>
      <c r="M5036" t="s">
        <v>5877</v>
      </c>
      <c r="N5036" t="s">
        <v>4789</v>
      </c>
      <c r="O5036" t="s">
        <v>11081</v>
      </c>
      <c r="P5036" t="s">
        <v>44024</v>
      </c>
      <c r="R5036" t="str">
        <f t="shared" si="156"/>
        <v>青州</v>
      </c>
      <c r="S5036" t="str">
        <f t="shared" si="157"/>
        <v>0109</v>
      </c>
    </row>
    <row r="5037" spans="1:19">
      <c r="A5037" t="s">
        <v>44025</v>
      </c>
      <c r="B5037" t="s">
        <v>44026</v>
      </c>
      <c r="C5037" t="s">
        <v>49</v>
      </c>
      <c r="D5037" t="s">
        <v>44027</v>
      </c>
      <c r="E5037" t="s">
        <v>40839</v>
      </c>
      <c r="F5037" t="s">
        <v>44028</v>
      </c>
      <c r="G5037" t="s">
        <v>44029</v>
      </c>
      <c r="H5037" t="s">
        <v>44030</v>
      </c>
      <c r="I5037" t="s">
        <v>4852</v>
      </c>
      <c r="J5037" t="s">
        <v>8820</v>
      </c>
      <c r="K5037" t="s">
        <v>8821</v>
      </c>
      <c r="L5037" t="s">
        <v>114</v>
      </c>
      <c r="M5037" t="s">
        <v>7931</v>
      </c>
      <c r="N5037" t="s">
        <v>6794</v>
      </c>
      <c r="O5037" t="s">
        <v>8822</v>
      </c>
      <c r="P5037" t="s">
        <v>44031</v>
      </c>
      <c r="Q5037" t="s">
        <v>44032</v>
      </c>
      <c r="R5037" t="str">
        <f t="shared" si="156"/>
        <v>高密</v>
      </c>
      <c r="S5037" t="str">
        <f t="shared" si="157"/>
        <v>0109</v>
      </c>
    </row>
    <row r="5038" spans="1:19">
      <c r="A5038" t="s">
        <v>44033</v>
      </c>
      <c r="B5038" t="s">
        <v>44034</v>
      </c>
      <c r="C5038" t="s">
        <v>49</v>
      </c>
      <c r="D5038" t="s">
        <v>44035</v>
      </c>
      <c r="E5038" t="s">
        <v>40893</v>
      </c>
      <c r="F5038" t="s">
        <v>44036</v>
      </c>
      <c r="G5038" t="s">
        <v>44037</v>
      </c>
      <c r="H5038" t="s">
        <v>44038</v>
      </c>
      <c r="I5038" t="s">
        <v>12119</v>
      </c>
      <c r="J5038" t="s">
        <v>5462</v>
      </c>
      <c r="K5038" t="s">
        <v>5463</v>
      </c>
      <c r="L5038" t="s">
        <v>95</v>
      </c>
      <c r="M5038" t="s">
        <v>4844</v>
      </c>
      <c r="N5038" t="s">
        <v>5960</v>
      </c>
      <c r="O5038" t="s">
        <v>5464</v>
      </c>
      <c r="P5038" t="s">
        <v>44039</v>
      </c>
      <c r="Q5038" t="s">
        <v>44040</v>
      </c>
      <c r="R5038" t="str">
        <f t="shared" si="156"/>
        <v>安丘</v>
      </c>
      <c r="S5038" t="str">
        <f t="shared" si="157"/>
        <v>0109</v>
      </c>
    </row>
    <row r="5039" spans="1:19">
      <c r="A5039" t="s">
        <v>44041</v>
      </c>
      <c r="B5039" t="s">
        <v>44042</v>
      </c>
      <c r="C5039" t="s">
        <v>49</v>
      </c>
      <c r="D5039" t="s">
        <v>44043</v>
      </c>
      <c r="E5039" t="s">
        <v>40839</v>
      </c>
      <c r="F5039" t="s">
        <v>44044</v>
      </c>
      <c r="G5039" t="s">
        <v>44045</v>
      </c>
      <c r="H5039" t="s">
        <v>44046</v>
      </c>
      <c r="I5039" t="s">
        <v>4785</v>
      </c>
      <c r="J5039" t="s">
        <v>16288</v>
      </c>
      <c r="K5039" t="s">
        <v>16289</v>
      </c>
      <c r="L5039" t="s">
        <v>114</v>
      </c>
      <c r="M5039" t="s">
        <v>4831</v>
      </c>
      <c r="N5039" t="s">
        <v>5907</v>
      </c>
      <c r="O5039" t="s">
        <v>16290</v>
      </c>
      <c r="P5039" t="s">
        <v>44047</v>
      </c>
      <c r="Q5039" t="s">
        <v>44048</v>
      </c>
      <c r="R5039" t="str">
        <f t="shared" si="156"/>
        <v>高密</v>
      </c>
      <c r="S5039" t="str">
        <f t="shared" si="157"/>
        <v>0109</v>
      </c>
    </row>
    <row r="5040" spans="1:19">
      <c r="A5040" t="s">
        <v>44049</v>
      </c>
      <c r="B5040" t="s">
        <v>44050</v>
      </c>
      <c r="C5040" t="s">
        <v>49</v>
      </c>
      <c r="D5040" t="s">
        <v>44051</v>
      </c>
      <c r="E5040" t="s">
        <v>40922</v>
      </c>
      <c r="F5040" t="s">
        <v>44052</v>
      </c>
      <c r="G5040" t="s">
        <v>44053</v>
      </c>
      <c r="H5040" t="s">
        <v>44054</v>
      </c>
      <c r="I5040" t="s">
        <v>12119</v>
      </c>
      <c r="J5040" t="s">
        <v>18343</v>
      </c>
      <c r="K5040" t="s">
        <v>18344</v>
      </c>
      <c r="L5040" t="s">
        <v>123</v>
      </c>
      <c r="M5040" t="s">
        <v>18345</v>
      </c>
      <c r="N5040" t="s">
        <v>5112</v>
      </c>
      <c r="O5040" t="s">
        <v>18346</v>
      </c>
      <c r="P5040" t="s">
        <v>44055</v>
      </c>
      <c r="R5040" t="str">
        <f t="shared" si="156"/>
        <v>诸城</v>
      </c>
      <c r="S5040" t="str">
        <f t="shared" si="157"/>
        <v>0109</v>
      </c>
    </row>
    <row r="5041" spans="1:19">
      <c r="A5041" t="s">
        <v>44056</v>
      </c>
      <c r="B5041" t="s">
        <v>44057</v>
      </c>
      <c r="C5041" t="s">
        <v>49</v>
      </c>
      <c r="D5041" t="s">
        <v>44058</v>
      </c>
      <c r="E5041" t="s">
        <v>40839</v>
      </c>
      <c r="F5041" t="s">
        <v>44059</v>
      </c>
      <c r="G5041" t="s">
        <v>44060</v>
      </c>
      <c r="H5041" t="s">
        <v>44061</v>
      </c>
      <c r="I5041" t="s">
        <v>4852</v>
      </c>
      <c r="J5041" t="s">
        <v>10882</v>
      </c>
      <c r="K5041" t="s">
        <v>10883</v>
      </c>
      <c r="L5041" t="s">
        <v>86</v>
      </c>
      <c r="M5041" t="s">
        <v>8557</v>
      </c>
      <c r="N5041" t="s">
        <v>5211</v>
      </c>
      <c r="O5041" t="s">
        <v>10884</v>
      </c>
      <c r="P5041" t="s">
        <v>44062</v>
      </c>
      <c r="R5041" t="str">
        <f t="shared" si="156"/>
        <v>坊子</v>
      </c>
      <c r="S5041" t="str">
        <f t="shared" si="157"/>
        <v>0109</v>
      </c>
    </row>
    <row r="5042" spans="1:19">
      <c r="A5042" t="s">
        <v>44063</v>
      </c>
      <c r="B5042" t="s">
        <v>44064</v>
      </c>
      <c r="C5042" t="s">
        <v>49</v>
      </c>
      <c r="D5042" t="s">
        <v>44065</v>
      </c>
      <c r="E5042" t="s">
        <v>41819</v>
      </c>
      <c r="F5042" t="s">
        <v>44066</v>
      </c>
      <c r="G5042" t="s">
        <v>44067</v>
      </c>
      <c r="H5042" t="s">
        <v>44068</v>
      </c>
      <c r="I5042" t="s">
        <v>4852</v>
      </c>
      <c r="J5042" t="s">
        <v>6132</v>
      </c>
      <c r="K5042" t="s">
        <v>6133</v>
      </c>
      <c r="L5042" t="s">
        <v>123</v>
      </c>
      <c r="M5042" t="s">
        <v>4932</v>
      </c>
      <c r="N5042" t="s">
        <v>4845</v>
      </c>
      <c r="O5042" t="s">
        <v>6134</v>
      </c>
      <c r="P5042" t="s">
        <v>44069</v>
      </c>
      <c r="R5042" t="str">
        <f t="shared" si="156"/>
        <v>诸城</v>
      </c>
      <c r="S5042" t="str">
        <f t="shared" si="157"/>
        <v>0109</v>
      </c>
    </row>
    <row r="5043" spans="1:19">
      <c r="A5043" t="s">
        <v>44070</v>
      </c>
      <c r="B5043" t="s">
        <v>44071</v>
      </c>
      <c r="C5043" t="s">
        <v>49</v>
      </c>
      <c r="D5043" t="s">
        <v>44072</v>
      </c>
      <c r="E5043" t="s">
        <v>41819</v>
      </c>
      <c r="F5043" t="s">
        <v>44073</v>
      </c>
      <c r="G5043" t="s">
        <v>44074</v>
      </c>
      <c r="H5043" t="s">
        <v>44075</v>
      </c>
      <c r="I5043" t="s">
        <v>5560</v>
      </c>
      <c r="J5043" t="s">
        <v>6611</v>
      </c>
      <c r="K5043" t="s">
        <v>6612</v>
      </c>
      <c r="L5043" t="s">
        <v>86</v>
      </c>
      <c r="M5043" t="s">
        <v>5099</v>
      </c>
      <c r="N5043" t="s">
        <v>4972</v>
      </c>
      <c r="O5043" t="s">
        <v>6613</v>
      </c>
      <c r="P5043" t="s">
        <v>44076</v>
      </c>
      <c r="Q5043" t="s">
        <v>44077</v>
      </c>
      <c r="R5043" t="str">
        <f t="shared" si="156"/>
        <v>坊子</v>
      </c>
      <c r="S5043" t="str">
        <f t="shared" si="157"/>
        <v>0109</v>
      </c>
    </row>
    <row r="5044" spans="1:19">
      <c r="A5044" t="s">
        <v>44078</v>
      </c>
      <c r="B5044" t="s">
        <v>44079</v>
      </c>
      <c r="C5044" t="s">
        <v>49</v>
      </c>
      <c r="D5044" t="s">
        <v>44080</v>
      </c>
      <c r="E5044" t="s">
        <v>44081</v>
      </c>
      <c r="F5044" t="s">
        <v>44082</v>
      </c>
      <c r="G5044" t="s">
        <v>44083</v>
      </c>
      <c r="H5044" t="s">
        <v>44084</v>
      </c>
      <c r="I5044" t="s">
        <v>4852</v>
      </c>
      <c r="J5044" t="s">
        <v>8354</v>
      </c>
      <c r="K5044" t="s">
        <v>8355</v>
      </c>
      <c r="L5044" t="s">
        <v>95</v>
      </c>
      <c r="M5044" t="s">
        <v>5649</v>
      </c>
      <c r="N5044" t="s">
        <v>5112</v>
      </c>
      <c r="O5044" t="s">
        <v>8356</v>
      </c>
      <c r="P5044" t="s">
        <v>44085</v>
      </c>
      <c r="Q5044" t="s">
        <v>44086</v>
      </c>
      <c r="R5044" t="str">
        <f t="shared" si="156"/>
        <v>安丘</v>
      </c>
      <c r="S5044" t="str">
        <f t="shared" si="157"/>
        <v>0109</v>
      </c>
    </row>
    <row r="5045" spans="1:19">
      <c r="A5045" t="s">
        <v>44087</v>
      </c>
      <c r="B5045" t="s">
        <v>44088</v>
      </c>
      <c r="C5045" t="s">
        <v>49</v>
      </c>
      <c r="D5045" t="s">
        <v>44089</v>
      </c>
      <c r="E5045" t="s">
        <v>41819</v>
      </c>
      <c r="F5045" t="s">
        <v>44090</v>
      </c>
      <c r="G5045" t="s">
        <v>44091</v>
      </c>
      <c r="H5045" t="s">
        <v>44092</v>
      </c>
      <c r="I5045" t="s">
        <v>4828</v>
      </c>
      <c r="J5045" t="s">
        <v>6750</v>
      </c>
      <c r="K5045" t="s">
        <v>6751</v>
      </c>
      <c r="L5045" t="s">
        <v>237</v>
      </c>
      <c r="M5045" t="s">
        <v>4788</v>
      </c>
      <c r="N5045" t="s">
        <v>5619</v>
      </c>
      <c r="O5045" t="s">
        <v>6752</v>
      </c>
      <c r="P5045" t="s">
        <v>44093</v>
      </c>
      <c r="Q5045" t="s">
        <v>38508</v>
      </c>
      <c r="R5045" t="str">
        <f t="shared" si="156"/>
        <v>潍城</v>
      </c>
      <c r="S5045" t="str">
        <f t="shared" si="157"/>
        <v>0109</v>
      </c>
    </row>
    <row r="5046" spans="1:19">
      <c r="A5046" t="s">
        <v>44094</v>
      </c>
      <c r="B5046" t="s">
        <v>44095</v>
      </c>
      <c r="C5046" t="s">
        <v>49</v>
      </c>
      <c r="D5046" t="s">
        <v>44096</v>
      </c>
      <c r="E5046" t="s">
        <v>44097</v>
      </c>
      <c r="F5046" t="s">
        <v>44098</v>
      </c>
      <c r="G5046" t="s">
        <v>44099</v>
      </c>
      <c r="H5046" t="s">
        <v>44100</v>
      </c>
      <c r="I5046" t="s">
        <v>4828</v>
      </c>
      <c r="J5046" t="s">
        <v>12570</v>
      </c>
      <c r="K5046" t="s">
        <v>12571</v>
      </c>
      <c r="L5046" t="s">
        <v>105</v>
      </c>
      <c r="M5046" t="s">
        <v>5376</v>
      </c>
      <c r="N5046" t="s">
        <v>5030</v>
      </c>
      <c r="O5046" t="s">
        <v>12572</v>
      </c>
      <c r="P5046" t="s">
        <v>44101</v>
      </c>
      <c r="R5046" t="str">
        <f t="shared" si="156"/>
        <v>寿光</v>
      </c>
      <c r="S5046" t="str">
        <f t="shared" si="157"/>
        <v>0109</v>
      </c>
    </row>
    <row r="5047" spans="1:19">
      <c r="A5047" t="s">
        <v>44102</v>
      </c>
      <c r="B5047" t="s">
        <v>44103</v>
      </c>
      <c r="C5047" t="s">
        <v>49</v>
      </c>
      <c r="D5047" t="s">
        <v>44104</v>
      </c>
      <c r="E5047" t="s">
        <v>40865</v>
      </c>
      <c r="F5047" t="s">
        <v>44105</v>
      </c>
      <c r="G5047" t="s">
        <v>44106</v>
      </c>
      <c r="H5047" t="s">
        <v>44107</v>
      </c>
      <c r="I5047" t="s">
        <v>4828</v>
      </c>
      <c r="J5047" t="s">
        <v>4956</v>
      </c>
      <c r="K5047" t="s">
        <v>4957</v>
      </c>
      <c r="L5047" t="s">
        <v>95</v>
      </c>
      <c r="M5047" t="s">
        <v>4958</v>
      </c>
      <c r="O5047" t="s">
        <v>4960</v>
      </c>
      <c r="P5047" t="s">
        <v>44108</v>
      </c>
      <c r="R5047" t="str">
        <f t="shared" si="156"/>
        <v>安丘</v>
      </c>
      <c r="S5047" t="str">
        <f t="shared" si="157"/>
        <v>0109</v>
      </c>
    </row>
    <row r="5048" spans="1:19">
      <c r="A5048" t="s">
        <v>44109</v>
      </c>
      <c r="B5048" t="s">
        <v>44110</v>
      </c>
      <c r="C5048" t="s">
        <v>49</v>
      </c>
      <c r="D5048" t="s">
        <v>44111</v>
      </c>
      <c r="E5048" t="s">
        <v>40865</v>
      </c>
      <c r="F5048" t="s">
        <v>44112</v>
      </c>
      <c r="G5048" t="s">
        <v>44113</v>
      </c>
      <c r="H5048" t="s">
        <v>44114</v>
      </c>
      <c r="I5048" t="s">
        <v>6888</v>
      </c>
      <c r="J5048" t="s">
        <v>8545</v>
      </c>
      <c r="K5048" t="s">
        <v>8546</v>
      </c>
      <c r="L5048" t="s">
        <v>60</v>
      </c>
      <c r="M5048" t="s">
        <v>5511</v>
      </c>
      <c r="O5048" t="s">
        <v>8547</v>
      </c>
      <c r="P5048" t="s">
        <v>44115</v>
      </c>
      <c r="R5048" t="str">
        <f t="shared" si="156"/>
        <v>奎文</v>
      </c>
      <c r="S5048" t="str">
        <f t="shared" si="157"/>
        <v>0109</v>
      </c>
    </row>
    <row r="5049" spans="1:19">
      <c r="A5049" t="s">
        <v>44116</v>
      </c>
      <c r="B5049" t="s">
        <v>44117</v>
      </c>
      <c r="C5049" t="s">
        <v>49</v>
      </c>
      <c r="D5049" t="s">
        <v>44118</v>
      </c>
      <c r="E5049" t="s">
        <v>40839</v>
      </c>
      <c r="F5049" t="s">
        <v>44119</v>
      </c>
      <c r="G5049" t="s">
        <v>44120</v>
      </c>
      <c r="H5049" t="s">
        <v>44121</v>
      </c>
      <c r="I5049" t="s">
        <v>5184</v>
      </c>
      <c r="J5049" t="s">
        <v>5174</v>
      </c>
      <c r="K5049" t="s">
        <v>5175</v>
      </c>
      <c r="L5049" t="s">
        <v>105</v>
      </c>
      <c r="M5049" t="s">
        <v>5176</v>
      </c>
      <c r="N5049" t="s">
        <v>4845</v>
      </c>
      <c r="O5049" t="s">
        <v>5177</v>
      </c>
      <c r="P5049" t="s">
        <v>44122</v>
      </c>
      <c r="Q5049" t="s">
        <v>44123</v>
      </c>
      <c r="R5049" t="str">
        <f t="shared" si="156"/>
        <v>寿光</v>
      </c>
      <c r="S5049" t="str">
        <f t="shared" si="157"/>
        <v>0109</v>
      </c>
    </row>
    <row r="5050" spans="1:19">
      <c r="A5050" t="s">
        <v>44124</v>
      </c>
      <c r="B5050" t="s">
        <v>44125</v>
      </c>
      <c r="C5050" t="s">
        <v>49</v>
      </c>
      <c r="D5050" t="s">
        <v>44126</v>
      </c>
      <c r="E5050" t="s">
        <v>40865</v>
      </c>
      <c r="F5050" t="s">
        <v>44127</v>
      </c>
      <c r="G5050" t="s">
        <v>44128</v>
      </c>
      <c r="H5050" t="s">
        <v>44129</v>
      </c>
      <c r="I5050" t="s">
        <v>12119</v>
      </c>
      <c r="J5050" t="s">
        <v>17320</v>
      </c>
      <c r="K5050" t="s">
        <v>17321</v>
      </c>
      <c r="L5050" t="s">
        <v>50</v>
      </c>
      <c r="M5050" t="s">
        <v>4855</v>
      </c>
      <c r="N5050" t="s">
        <v>10228</v>
      </c>
      <c r="O5050" t="s">
        <v>17322</v>
      </c>
      <c r="P5050" t="s">
        <v>44130</v>
      </c>
      <c r="Q5050" t="s">
        <v>44131</v>
      </c>
      <c r="R5050" t="str">
        <f t="shared" si="156"/>
        <v>青州</v>
      </c>
      <c r="S5050" t="str">
        <f t="shared" si="157"/>
        <v>0109</v>
      </c>
    </row>
    <row r="5051" spans="1:19">
      <c r="A5051" t="s">
        <v>44132</v>
      </c>
      <c r="B5051" t="s">
        <v>44133</v>
      </c>
      <c r="C5051" t="s">
        <v>49</v>
      </c>
      <c r="D5051" t="s">
        <v>44134</v>
      </c>
      <c r="E5051" t="s">
        <v>40839</v>
      </c>
      <c r="F5051" t="s">
        <v>44135</v>
      </c>
      <c r="G5051" t="s">
        <v>44136</v>
      </c>
      <c r="H5051" t="s">
        <v>44137</v>
      </c>
      <c r="I5051" t="s">
        <v>5835</v>
      </c>
      <c r="J5051" t="s">
        <v>6053</v>
      </c>
      <c r="K5051" t="s">
        <v>6054</v>
      </c>
      <c r="L5051" t="s">
        <v>105</v>
      </c>
      <c r="M5051" t="s">
        <v>6055</v>
      </c>
      <c r="N5051" t="s">
        <v>5030</v>
      </c>
      <c r="O5051" t="s">
        <v>6056</v>
      </c>
      <c r="P5051" t="s">
        <v>44138</v>
      </c>
      <c r="R5051" t="str">
        <f t="shared" si="156"/>
        <v>寿光</v>
      </c>
      <c r="S5051" t="str">
        <f t="shared" si="157"/>
        <v>0109</v>
      </c>
    </row>
    <row r="5052" spans="1:19">
      <c r="A5052" t="s">
        <v>44139</v>
      </c>
      <c r="B5052" t="s">
        <v>44140</v>
      </c>
      <c r="C5052" t="s">
        <v>49</v>
      </c>
      <c r="D5052" t="s">
        <v>44141</v>
      </c>
      <c r="E5052" t="s">
        <v>40839</v>
      </c>
      <c r="F5052" t="s">
        <v>44142</v>
      </c>
      <c r="G5052" t="s">
        <v>44143</v>
      </c>
      <c r="H5052" t="s">
        <v>44144</v>
      </c>
      <c r="I5052" t="s">
        <v>4852</v>
      </c>
      <c r="J5052" t="s">
        <v>24129</v>
      </c>
      <c r="K5052" t="s">
        <v>24130</v>
      </c>
      <c r="L5052" t="s">
        <v>123</v>
      </c>
      <c r="M5052" t="s">
        <v>7210</v>
      </c>
      <c r="N5052" t="s">
        <v>12670</v>
      </c>
      <c r="O5052" t="s">
        <v>24131</v>
      </c>
      <c r="P5052" t="s">
        <v>44145</v>
      </c>
      <c r="R5052" t="str">
        <f t="shared" si="156"/>
        <v>诸城</v>
      </c>
      <c r="S5052" t="str">
        <f t="shared" si="157"/>
        <v>0109</v>
      </c>
    </row>
    <row r="5053" spans="1:19">
      <c r="A5053" t="s">
        <v>44146</v>
      </c>
      <c r="B5053" t="s">
        <v>44147</v>
      </c>
      <c r="C5053" t="s">
        <v>49</v>
      </c>
      <c r="D5053" t="s">
        <v>44148</v>
      </c>
      <c r="E5053" t="s">
        <v>40839</v>
      </c>
      <c r="F5053" t="s">
        <v>44149</v>
      </c>
      <c r="G5053" t="s">
        <v>44150</v>
      </c>
      <c r="H5053" t="s">
        <v>44151</v>
      </c>
      <c r="I5053" t="s">
        <v>4955</v>
      </c>
      <c r="J5053" t="s">
        <v>5351</v>
      </c>
      <c r="K5053" t="s">
        <v>5352</v>
      </c>
      <c r="L5053" t="s">
        <v>123</v>
      </c>
      <c r="M5053" t="s">
        <v>5353</v>
      </c>
      <c r="N5053" t="s">
        <v>4959</v>
      </c>
      <c r="O5053" t="s">
        <v>5354</v>
      </c>
      <c r="P5053" t="s">
        <v>44152</v>
      </c>
      <c r="Q5053" t="s">
        <v>44153</v>
      </c>
      <c r="R5053" t="str">
        <f t="shared" si="156"/>
        <v>诸城</v>
      </c>
      <c r="S5053" t="str">
        <f t="shared" si="157"/>
        <v>0109</v>
      </c>
    </row>
    <row r="5054" spans="1:19">
      <c r="A5054" t="s">
        <v>44154</v>
      </c>
      <c r="B5054" t="s">
        <v>44155</v>
      </c>
      <c r="C5054" t="s">
        <v>49</v>
      </c>
      <c r="D5054" t="s">
        <v>44156</v>
      </c>
      <c r="E5054" t="s">
        <v>44157</v>
      </c>
      <c r="F5054" t="s">
        <v>39814</v>
      </c>
      <c r="G5054" t="s">
        <v>39815</v>
      </c>
      <c r="H5054" t="s">
        <v>44158</v>
      </c>
      <c r="I5054" t="s">
        <v>8162</v>
      </c>
      <c r="J5054" t="s">
        <v>5122</v>
      </c>
      <c r="K5054" t="s">
        <v>5123</v>
      </c>
      <c r="N5054" t="s">
        <v>4959</v>
      </c>
      <c r="O5054" t="s">
        <v>5124</v>
      </c>
      <c r="R5054" t="str">
        <f t="shared" si="156"/>
        <v/>
      </c>
      <c r="S5054" t="str">
        <f t="shared" si="157"/>
        <v>0109</v>
      </c>
    </row>
    <row r="5055" spans="1:19">
      <c r="A5055" t="s">
        <v>44159</v>
      </c>
      <c r="B5055" t="s">
        <v>41091</v>
      </c>
      <c r="C5055" t="s">
        <v>49</v>
      </c>
      <c r="D5055" t="s">
        <v>44160</v>
      </c>
      <c r="E5055" t="s">
        <v>44161</v>
      </c>
      <c r="F5055" t="s">
        <v>44162</v>
      </c>
      <c r="G5055" t="s">
        <v>44163</v>
      </c>
      <c r="H5055" t="s">
        <v>44164</v>
      </c>
      <c r="I5055" t="s">
        <v>4852</v>
      </c>
      <c r="J5055" t="s">
        <v>11410</v>
      </c>
      <c r="K5055" t="s">
        <v>11411</v>
      </c>
      <c r="L5055" t="s">
        <v>105</v>
      </c>
      <c r="M5055" t="s">
        <v>5176</v>
      </c>
      <c r="N5055" t="s">
        <v>5907</v>
      </c>
      <c r="O5055" t="s">
        <v>11412</v>
      </c>
      <c r="P5055" t="s">
        <v>44165</v>
      </c>
      <c r="R5055" t="str">
        <f t="shared" si="156"/>
        <v>寿光</v>
      </c>
      <c r="S5055" t="str">
        <f t="shared" si="157"/>
        <v>0109</v>
      </c>
    </row>
    <row r="5056" spans="1:19">
      <c r="A5056" t="s">
        <v>44166</v>
      </c>
      <c r="B5056" t="s">
        <v>44167</v>
      </c>
      <c r="C5056" t="s">
        <v>49</v>
      </c>
      <c r="D5056" t="s">
        <v>44168</v>
      </c>
      <c r="E5056" t="s">
        <v>44169</v>
      </c>
      <c r="F5056" t="s">
        <v>44170</v>
      </c>
      <c r="G5056" t="s">
        <v>44171</v>
      </c>
      <c r="H5056" t="s">
        <v>44172</v>
      </c>
      <c r="I5056" t="s">
        <v>4828</v>
      </c>
      <c r="J5056" t="s">
        <v>9760</v>
      </c>
      <c r="K5056" t="s">
        <v>9761</v>
      </c>
      <c r="L5056" t="s">
        <v>60</v>
      </c>
      <c r="M5056" t="s">
        <v>5999</v>
      </c>
      <c r="N5056" t="s">
        <v>4881</v>
      </c>
      <c r="O5056" t="s">
        <v>9762</v>
      </c>
      <c r="P5056" t="s">
        <v>44173</v>
      </c>
      <c r="Q5056" t="s">
        <v>44174</v>
      </c>
      <c r="R5056" t="str">
        <f t="shared" si="156"/>
        <v>奎文</v>
      </c>
      <c r="S5056" t="str">
        <f t="shared" si="157"/>
        <v>0109</v>
      </c>
    </row>
    <row r="5057" spans="1:19">
      <c r="A5057" t="s">
        <v>44175</v>
      </c>
      <c r="B5057" t="s">
        <v>44176</v>
      </c>
      <c r="C5057" t="s">
        <v>49</v>
      </c>
      <c r="D5057" t="s">
        <v>44177</v>
      </c>
      <c r="E5057" t="s">
        <v>44169</v>
      </c>
      <c r="F5057" t="s">
        <v>44178</v>
      </c>
      <c r="G5057" t="s">
        <v>44179</v>
      </c>
      <c r="H5057" t="s">
        <v>44180</v>
      </c>
      <c r="I5057" t="s">
        <v>4852</v>
      </c>
      <c r="J5057" t="s">
        <v>10006</v>
      </c>
      <c r="K5057" t="s">
        <v>10007</v>
      </c>
      <c r="L5057" t="s">
        <v>60</v>
      </c>
      <c r="M5057" t="s">
        <v>5888</v>
      </c>
      <c r="N5057" t="s">
        <v>6152</v>
      </c>
      <c r="O5057" t="s">
        <v>10008</v>
      </c>
      <c r="P5057" t="s">
        <v>44181</v>
      </c>
      <c r="R5057" t="str">
        <f t="shared" ref="R5057:R5120" si="158">IF(OR(LEFT(L5057,2)="高新"),"奎文",IF(LEFT(L5057,2)="峡山","坊子",IF(LEFT(L5057,2)="滨海","寒亭",LEFT(L5057,2))))</f>
        <v>奎文</v>
      </c>
      <c r="S5057" t="str">
        <f t="shared" ref="S5057:S5120" si="159">TEXT(B5057,"mmdd")</f>
        <v>0109</v>
      </c>
    </row>
    <row r="5058" spans="1:19">
      <c r="A5058" t="s">
        <v>44182</v>
      </c>
      <c r="B5058" t="s">
        <v>44183</v>
      </c>
      <c r="C5058" t="s">
        <v>49</v>
      </c>
      <c r="D5058" t="s">
        <v>44184</v>
      </c>
      <c r="E5058" t="s">
        <v>44185</v>
      </c>
      <c r="F5058" t="s">
        <v>44186</v>
      </c>
      <c r="G5058" t="s">
        <v>44187</v>
      </c>
      <c r="H5058" t="s">
        <v>44188</v>
      </c>
      <c r="I5058" t="s">
        <v>4852</v>
      </c>
      <c r="J5058" t="s">
        <v>9560</v>
      </c>
      <c r="K5058" t="s">
        <v>9561</v>
      </c>
      <c r="L5058" t="s">
        <v>95</v>
      </c>
      <c r="M5058" t="s">
        <v>5757</v>
      </c>
      <c r="N5058" t="s">
        <v>6519</v>
      </c>
      <c r="O5058" t="s">
        <v>9562</v>
      </c>
      <c r="P5058" t="s">
        <v>44189</v>
      </c>
      <c r="Q5058" t="s">
        <v>44190</v>
      </c>
      <c r="R5058" t="str">
        <f t="shared" si="158"/>
        <v>安丘</v>
      </c>
      <c r="S5058" t="str">
        <f t="shared" si="159"/>
        <v>0109</v>
      </c>
    </row>
    <row r="5059" spans="1:19">
      <c r="A5059" t="s">
        <v>44191</v>
      </c>
      <c r="B5059" t="s">
        <v>44192</v>
      </c>
      <c r="C5059" t="s">
        <v>49</v>
      </c>
      <c r="D5059" t="s">
        <v>44193</v>
      </c>
      <c r="E5059" t="s">
        <v>41948</v>
      </c>
      <c r="F5059" t="s">
        <v>44194</v>
      </c>
      <c r="G5059" t="s">
        <v>44195</v>
      </c>
      <c r="H5059" t="s">
        <v>44196</v>
      </c>
      <c r="I5059" t="s">
        <v>4785</v>
      </c>
      <c r="J5059" t="s">
        <v>6097</v>
      </c>
      <c r="K5059" t="s">
        <v>6098</v>
      </c>
      <c r="L5059" t="s">
        <v>148</v>
      </c>
      <c r="M5059" t="s">
        <v>5580</v>
      </c>
      <c r="N5059" t="s">
        <v>4789</v>
      </c>
      <c r="O5059" t="s">
        <v>6099</v>
      </c>
      <c r="P5059" t="s">
        <v>44197</v>
      </c>
      <c r="Q5059" t="s">
        <v>44198</v>
      </c>
      <c r="R5059" t="str">
        <f t="shared" si="158"/>
        <v>寒亭</v>
      </c>
      <c r="S5059" t="str">
        <f t="shared" si="159"/>
        <v>0109</v>
      </c>
    </row>
    <row r="5060" spans="1:19">
      <c r="A5060" t="s">
        <v>44199</v>
      </c>
      <c r="B5060" t="s">
        <v>44200</v>
      </c>
      <c r="C5060" t="s">
        <v>49</v>
      </c>
      <c r="D5060" t="s">
        <v>44201</v>
      </c>
      <c r="E5060" t="s">
        <v>40839</v>
      </c>
      <c r="F5060" t="s">
        <v>44202</v>
      </c>
      <c r="G5060" t="s">
        <v>44203</v>
      </c>
      <c r="H5060" t="s">
        <v>44204</v>
      </c>
      <c r="I5060" t="s">
        <v>4828</v>
      </c>
      <c r="J5060" t="s">
        <v>11410</v>
      </c>
      <c r="K5060" t="s">
        <v>11411</v>
      </c>
      <c r="L5060" t="s">
        <v>105</v>
      </c>
      <c r="M5060" t="s">
        <v>5176</v>
      </c>
      <c r="N5060" t="s">
        <v>4972</v>
      </c>
      <c r="O5060" t="s">
        <v>11412</v>
      </c>
      <c r="P5060" t="s">
        <v>44205</v>
      </c>
      <c r="Q5060" t="s">
        <v>44206</v>
      </c>
      <c r="R5060" t="str">
        <f t="shared" si="158"/>
        <v>寿光</v>
      </c>
      <c r="S5060" t="str">
        <f t="shared" si="159"/>
        <v>0109</v>
      </c>
    </row>
    <row r="5061" spans="1:19">
      <c r="A5061" t="s">
        <v>44207</v>
      </c>
      <c r="B5061" t="s">
        <v>44208</v>
      </c>
      <c r="C5061" t="s">
        <v>49</v>
      </c>
      <c r="D5061" t="s">
        <v>44209</v>
      </c>
      <c r="E5061" t="s">
        <v>40865</v>
      </c>
      <c r="F5061" t="s">
        <v>44210</v>
      </c>
      <c r="G5061" t="s">
        <v>44211</v>
      </c>
      <c r="H5061" t="s">
        <v>44212</v>
      </c>
      <c r="I5061" t="s">
        <v>12119</v>
      </c>
      <c r="J5061" t="s">
        <v>12064</v>
      </c>
      <c r="K5061" t="s">
        <v>12065</v>
      </c>
      <c r="L5061" t="s">
        <v>1136</v>
      </c>
      <c r="M5061" t="s">
        <v>5210</v>
      </c>
      <c r="N5061" t="s">
        <v>5907</v>
      </c>
      <c r="O5061" t="s">
        <v>12066</v>
      </c>
      <c r="P5061" t="s">
        <v>44213</v>
      </c>
      <c r="R5061" t="str">
        <f t="shared" si="158"/>
        <v>昌乐</v>
      </c>
      <c r="S5061" t="str">
        <f t="shared" si="159"/>
        <v>0109</v>
      </c>
    </row>
    <row r="5062" spans="1:19">
      <c r="A5062" t="s">
        <v>44214</v>
      </c>
      <c r="B5062" t="s">
        <v>44215</v>
      </c>
      <c r="C5062" t="s">
        <v>49</v>
      </c>
      <c r="D5062" t="s">
        <v>44216</v>
      </c>
      <c r="E5062" t="s">
        <v>40839</v>
      </c>
      <c r="F5062" t="s">
        <v>44217</v>
      </c>
      <c r="G5062" t="s">
        <v>44218</v>
      </c>
      <c r="H5062" t="s">
        <v>44219</v>
      </c>
      <c r="I5062" t="s">
        <v>4955</v>
      </c>
      <c r="J5062" t="s">
        <v>7556</v>
      </c>
      <c r="K5062" t="s">
        <v>7557</v>
      </c>
      <c r="L5062" t="s">
        <v>237</v>
      </c>
      <c r="M5062" t="s">
        <v>4971</v>
      </c>
      <c r="N5062" t="s">
        <v>7558</v>
      </c>
      <c r="O5062" t="s">
        <v>7559</v>
      </c>
      <c r="P5062" t="s">
        <v>44220</v>
      </c>
      <c r="Q5062" t="s">
        <v>44221</v>
      </c>
      <c r="R5062" t="str">
        <f t="shared" si="158"/>
        <v>潍城</v>
      </c>
      <c r="S5062" t="str">
        <f t="shared" si="159"/>
        <v>0109</v>
      </c>
    </row>
    <row r="5063" spans="1:19">
      <c r="A5063" t="s">
        <v>44222</v>
      </c>
      <c r="B5063" t="s">
        <v>44223</v>
      </c>
      <c r="C5063" t="s">
        <v>49</v>
      </c>
      <c r="D5063" t="s">
        <v>44224</v>
      </c>
      <c r="E5063" t="s">
        <v>40839</v>
      </c>
      <c r="F5063" t="s">
        <v>44225</v>
      </c>
      <c r="G5063" t="s">
        <v>44226</v>
      </c>
      <c r="H5063" t="s">
        <v>44227</v>
      </c>
      <c r="I5063" t="s">
        <v>5052</v>
      </c>
      <c r="J5063" t="s">
        <v>21645</v>
      </c>
      <c r="K5063" t="s">
        <v>21646</v>
      </c>
      <c r="L5063" t="s">
        <v>237</v>
      </c>
      <c r="M5063" t="s">
        <v>4788</v>
      </c>
      <c r="N5063" t="s">
        <v>6184</v>
      </c>
      <c r="O5063" t="s">
        <v>21647</v>
      </c>
      <c r="P5063" t="s">
        <v>44228</v>
      </c>
      <c r="Q5063" t="s">
        <v>44229</v>
      </c>
      <c r="R5063" t="str">
        <f t="shared" si="158"/>
        <v>潍城</v>
      </c>
      <c r="S5063" t="str">
        <f t="shared" si="159"/>
        <v>0109</v>
      </c>
    </row>
    <row r="5064" spans="1:19">
      <c r="A5064" t="s">
        <v>44230</v>
      </c>
      <c r="B5064" t="s">
        <v>44231</v>
      </c>
      <c r="C5064" t="s">
        <v>49</v>
      </c>
      <c r="D5064" t="s">
        <v>44232</v>
      </c>
      <c r="E5064" t="s">
        <v>40839</v>
      </c>
      <c r="F5064" t="s">
        <v>44233</v>
      </c>
      <c r="G5064" t="s">
        <v>44234</v>
      </c>
      <c r="H5064" t="s">
        <v>44235</v>
      </c>
      <c r="I5064" t="s">
        <v>4852</v>
      </c>
      <c r="J5064" t="s">
        <v>7556</v>
      </c>
      <c r="K5064" t="s">
        <v>7557</v>
      </c>
      <c r="L5064" t="s">
        <v>237</v>
      </c>
      <c r="M5064" t="s">
        <v>4971</v>
      </c>
      <c r="N5064" t="s">
        <v>7558</v>
      </c>
      <c r="O5064" t="s">
        <v>7559</v>
      </c>
      <c r="P5064" t="s">
        <v>44236</v>
      </c>
      <c r="Q5064" t="s">
        <v>44237</v>
      </c>
      <c r="R5064" t="str">
        <f t="shared" si="158"/>
        <v>潍城</v>
      </c>
      <c r="S5064" t="str">
        <f t="shared" si="159"/>
        <v>0109</v>
      </c>
    </row>
    <row r="5065" spans="1:19">
      <c r="A5065" t="s">
        <v>44238</v>
      </c>
      <c r="B5065" t="s">
        <v>44239</v>
      </c>
      <c r="C5065" t="s">
        <v>49</v>
      </c>
      <c r="D5065" t="s">
        <v>44240</v>
      </c>
      <c r="E5065" t="s">
        <v>44241</v>
      </c>
      <c r="F5065" t="s">
        <v>44242</v>
      </c>
      <c r="G5065" t="s">
        <v>44243</v>
      </c>
      <c r="H5065" t="s">
        <v>44244</v>
      </c>
      <c r="I5065" t="s">
        <v>4828</v>
      </c>
      <c r="J5065" t="s">
        <v>4866</v>
      </c>
      <c r="K5065" t="s">
        <v>4867</v>
      </c>
      <c r="L5065" t="s">
        <v>237</v>
      </c>
      <c r="M5065" t="s">
        <v>4868</v>
      </c>
      <c r="N5065" t="s">
        <v>4972</v>
      </c>
      <c r="O5065" t="s">
        <v>4870</v>
      </c>
      <c r="P5065" t="s">
        <v>44245</v>
      </c>
      <c r="R5065" t="str">
        <f t="shared" si="158"/>
        <v>潍城</v>
      </c>
      <c r="S5065" t="str">
        <f t="shared" si="159"/>
        <v>0109</v>
      </c>
    </row>
    <row r="5066" spans="1:19">
      <c r="A5066" t="s">
        <v>44246</v>
      </c>
      <c r="B5066" t="s">
        <v>44247</v>
      </c>
      <c r="C5066" t="s">
        <v>49</v>
      </c>
      <c r="D5066" t="s">
        <v>44248</v>
      </c>
      <c r="E5066" t="s">
        <v>41819</v>
      </c>
      <c r="F5066" t="s">
        <v>44249</v>
      </c>
      <c r="G5066" t="s">
        <v>44250</v>
      </c>
      <c r="H5066" t="s">
        <v>44251</v>
      </c>
      <c r="I5066" t="s">
        <v>6877</v>
      </c>
      <c r="J5066" t="s">
        <v>9560</v>
      </c>
      <c r="K5066" t="s">
        <v>9561</v>
      </c>
      <c r="L5066" t="s">
        <v>95</v>
      </c>
      <c r="M5066" t="s">
        <v>5757</v>
      </c>
      <c r="N5066" t="s">
        <v>10228</v>
      </c>
      <c r="O5066" t="s">
        <v>9562</v>
      </c>
      <c r="P5066" t="s">
        <v>44252</v>
      </c>
      <c r="R5066" t="str">
        <f t="shared" si="158"/>
        <v>安丘</v>
      </c>
      <c r="S5066" t="str">
        <f t="shared" si="159"/>
        <v>0109</v>
      </c>
    </row>
    <row r="5067" spans="1:19">
      <c r="A5067" t="s">
        <v>44253</v>
      </c>
      <c r="B5067" t="s">
        <v>44254</v>
      </c>
      <c r="C5067" t="s">
        <v>49</v>
      </c>
      <c r="D5067" t="s">
        <v>44255</v>
      </c>
      <c r="E5067" t="s">
        <v>41819</v>
      </c>
      <c r="F5067" t="s">
        <v>44256</v>
      </c>
      <c r="G5067" t="s">
        <v>44257</v>
      </c>
      <c r="H5067" t="s">
        <v>44258</v>
      </c>
      <c r="I5067" t="s">
        <v>4955</v>
      </c>
      <c r="J5067" t="s">
        <v>5636</v>
      </c>
      <c r="K5067" t="s">
        <v>5637</v>
      </c>
      <c r="L5067" t="s">
        <v>105</v>
      </c>
      <c r="M5067" t="s">
        <v>5638</v>
      </c>
      <c r="N5067" t="s">
        <v>4959</v>
      </c>
      <c r="O5067" t="s">
        <v>5639</v>
      </c>
      <c r="P5067" t="s">
        <v>44259</v>
      </c>
      <c r="Q5067" t="s">
        <v>44260</v>
      </c>
      <c r="R5067" t="str">
        <f t="shared" si="158"/>
        <v>寿光</v>
      </c>
      <c r="S5067" t="str">
        <f t="shared" si="159"/>
        <v>0109</v>
      </c>
    </row>
    <row r="5068" spans="1:19">
      <c r="A5068" t="s">
        <v>44261</v>
      </c>
      <c r="B5068" t="s">
        <v>44262</v>
      </c>
      <c r="C5068" t="s">
        <v>49</v>
      </c>
      <c r="D5068" t="s">
        <v>44263</v>
      </c>
      <c r="E5068" t="s">
        <v>44161</v>
      </c>
      <c r="F5068" t="s">
        <v>44264</v>
      </c>
      <c r="G5068" t="s">
        <v>44265</v>
      </c>
      <c r="H5068" t="s">
        <v>44266</v>
      </c>
      <c r="I5068" t="s">
        <v>12844</v>
      </c>
      <c r="J5068" t="s">
        <v>10226</v>
      </c>
      <c r="K5068" t="s">
        <v>10227</v>
      </c>
      <c r="L5068" t="s">
        <v>148</v>
      </c>
      <c r="M5068" t="s">
        <v>6713</v>
      </c>
      <c r="N5068" t="s">
        <v>10954</v>
      </c>
      <c r="O5068" t="s">
        <v>10229</v>
      </c>
      <c r="P5068" t="s">
        <v>44267</v>
      </c>
      <c r="R5068" t="str">
        <f t="shared" si="158"/>
        <v>寒亭</v>
      </c>
      <c r="S5068" t="str">
        <f t="shared" si="159"/>
        <v>0109</v>
      </c>
    </row>
    <row r="5069" spans="1:19">
      <c r="A5069" t="s">
        <v>44268</v>
      </c>
      <c r="B5069" t="s">
        <v>44269</v>
      </c>
      <c r="C5069" t="s">
        <v>49</v>
      </c>
      <c r="D5069" t="s">
        <v>44270</v>
      </c>
      <c r="E5069" t="s">
        <v>40839</v>
      </c>
      <c r="F5069" t="s">
        <v>44271</v>
      </c>
      <c r="G5069" t="s">
        <v>44272</v>
      </c>
      <c r="H5069" t="s">
        <v>44273</v>
      </c>
      <c r="I5069" t="s">
        <v>4828</v>
      </c>
      <c r="J5069" t="s">
        <v>8150</v>
      </c>
      <c r="K5069" t="s">
        <v>8151</v>
      </c>
      <c r="L5069" t="s">
        <v>77</v>
      </c>
      <c r="M5069" t="s">
        <v>8152</v>
      </c>
      <c r="N5069" t="s">
        <v>5211</v>
      </c>
      <c r="O5069" t="s">
        <v>8153</v>
      </c>
      <c r="P5069" t="s">
        <v>44274</v>
      </c>
      <c r="Q5069" t="s">
        <v>44275</v>
      </c>
      <c r="R5069" t="str">
        <f t="shared" si="158"/>
        <v>临朐</v>
      </c>
      <c r="S5069" t="str">
        <f t="shared" si="159"/>
        <v>0109</v>
      </c>
    </row>
    <row r="5070" spans="1:19">
      <c r="A5070" t="s">
        <v>44276</v>
      </c>
      <c r="B5070" t="s">
        <v>44277</v>
      </c>
      <c r="C5070" t="s">
        <v>49</v>
      </c>
      <c r="D5070" t="s">
        <v>44278</v>
      </c>
      <c r="E5070" t="s">
        <v>44279</v>
      </c>
      <c r="F5070" t="s">
        <v>44280</v>
      </c>
      <c r="G5070" t="s">
        <v>44281</v>
      </c>
      <c r="H5070" t="s">
        <v>44282</v>
      </c>
      <c r="I5070" t="s">
        <v>4841</v>
      </c>
      <c r="J5070" t="s">
        <v>17116</v>
      </c>
      <c r="K5070" t="s">
        <v>17117</v>
      </c>
      <c r="L5070" t="s">
        <v>237</v>
      </c>
      <c r="M5070" t="s">
        <v>4788</v>
      </c>
      <c r="N5070" t="s">
        <v>5939</v>
      </c>
      <c r="O5070" t="s">
        <v>17118</v>
      </c>
      <c r="P5070" t="s">
        <v>44283</v>
      </c>
      <c r="Q5070" t="s">
        <v>44284</v>
      </c>
      <c r="R5070" t="str">
        <f t="shared" si="158"/>
        <v>潍城</v>
      </c>
      <c r="S5070" t="str">
        <f t="shared" si="159"/>
        <v>0109</v>
      </c>
    </row>
    <row r="5071" spans="1:19">
      <c r="A5071" t="s">
        <v>44285</v>
      </c>
      <c r="B5071" t="s">
        <v>44286</v>
      </c>
      <c r="C5071" t="s">
        <v>49</v>
      </c>
      <c r="D5071" t="s">
        <v>44287</v>
      </c>
      <c r="E5071" t="s">
        <v>44288</v>
      </c>
      <c r="F5071" t="s">
        <v>44289</v>
      </c>
      <c r="G5071" t="s">
        <v>44290</v>
      </c>
      <c r="H5071" t="s">
        <v>44291</v>
      </c>
      <c r="I5071" t="s">
        <v>4852</v>
      </c>
      <c r="J5071" t="s">
        <v>10226</v>
      </c>
      <c r="K5071" t="s">
        <v>10227</v>
      </c>
      <c r="L5071" t="s">
        <v>148</v>
      </c>
      <c r="M5071" t="s">
        <v>6713</v>
      </c>
      <c r="N5071" t="s">
        <v>4817</v>
      </c>
      <c r="O5071" t="s">
        <v>10229</v>
      </c>
      <c r="P5071" t="s">
        <v>44292</v>
      </c>
      <c r="Q5071" t="s">
        <v>44293</v>
      </c>
      <c r="R5071" t="str">
        <f t="shared" si="158"/>
        <v>寒亭</v>
      </c>
      <c r="S5071" t="str">
        <f t="shared" si="159"/>
        <v>0109</v>
      </c>
    </row>
    <row r="5072" spans="1:19">
      <c r="A5072" t="s">
        <v>44294</v>
      </c>
      <c r="B5072" t="s">
        <v>44295</v>
      </c>
      <c r="C5072" t="s">
        <v>49</v>
      </c>
      <c r="D5072" t="s">
        <v>44296</v>
      </c>
      <c r="E5072" t="s">
        <v>44297</v>
      </c>
      <c r="F5072" t="s">
        <v>44298</v>
      </c>
      <c r="G5072" t="s">
        <v>44299</v>
      </c>
      <c r="H5072" t="s">
        <v>44300</v>
      </c>
      <c r="I5072" t="s">
        <v>12119</v>
      </c>
      <c r="J5072" t="s">
        <v>6031</v>
      </c>
      <c r="K5072" t="s">
        <v>6032</v>
      </c>
      <c r="L5072" t="s">
        <v>262</v>
      </c>
      <c r="M5072" t="s">
        <v>6033</v>
      </c>
      <c r="N5072" t="s">
        <v>4892</v>
      </c>
      <c r="O5072" t="s">
        <v>6034</v>
      </c>
      <c r="P5072" t="s">
        <v>44301</v>
      </c>
      <c r="Q5072" t="s">
        <v>44302</v>
      </c>
      <c r="R5072" t="str">
        <f t="shared" si="158"/>
        <v>寒亭</v>
      </c>
      <c r="S5072" t="str">
        <f t="shared" si="159"/>
        <v>0109</v>
      </c>
    </row>
    <row r="5073" spans="1:19">
      <c r="A5073" t="s">
        <v>44303</v>
      </c>
      <c r="B5073" t="s">
        <v>44304</v>
      </c>
      <c r="C5073" t="s">
        <v>49</v>
      </c>
      <c r="D5073" t="s">
        <v>44305</v>
      </c>
      <c r="E5073" t="s">
        <v>40865</v>
      </c>
      <c r="F5073" t="s">
        <v>44306</v>
      </c>
      <c r="G5073" t="s">
        <v>44307</v>
      </c>
      <c r="H5073" t="s">
        <v>44308</v>
      </c>
      <c r="I5073" t="s">
        <v>5541</v>
      </c>
      <c r="J5073" t="s">
        <v>6434</v>
      </c>
      <c r="K5073" t="s">
        <v>6435</v>
      </c>
      <c r="L5073" t="s">
        <v>114</v>
      </c>
      <c r="M5073" t="s">
        <v>4831</v>
      </c>
      <c r="O5073" t="s">
        <v>6436</v>
      </c>
      <c r="P5073" t="s">
        <v>44309</v>
      </c>
      <c r="Q5073" t="s">
        <v>44310</v>
      </c>
      <c r="R5073" t="str">
        <f t="shared" si="158"/>
        <v>高密</v>
      </c>
      <c r="S5073" t="str">
        <f t="shared" si="159"/>
        <v>0109</v>
      </c>
    </row>
    <row r="5074" spans="1:19">
      <c r="A5074" t="s">
        <v>44311</v>
      </c>
      <c r="B5074" t="s">
        <v>44312</v>
      </c>
      <c r="C5074" t="s">
        <v>49</v>
      </c>
      <c r="D5074" t="s">
        <v>44313</v>
      </c>
      <c r="E5074" t="s">
        <v>40865</v>
      </c>
      <c r="F5074" t="s">
        <v>44314</v>
      </c>
      <c r="G5074" t="s">
        <v>44315</v>
      </c>
      <c r="H5074" t="s">
        <v>44316</v>
      </c>
      <c r="I5074" t="s">
        <v>4852</v>
      </c>
      <c r="J5074" t="s">
        <v>6722</v>
      </c>
      <c r="K5074" t="s">
        <v>10837</v>
      </c>
      <c r="L5074" t="s">
        <v>95</v>
      </c>
      <c r="M5074" t="s">
        <v>8071</v>
      </c>
      <c r="O5074" t="s">
        <v>10838</v>
      </c>
      <c r="P5074" t="s">
        <v>44317</v>
      </c>
      <c r="R5074" t="str">
        <f t="shared" si="158"/>
        <v>安丘</v>
      </c>
      <c r="S5074" t="str">
        <f t="shared" si="159"/>
        <v>0109</v>
      </c>
    </row>
    <row r="5075" spans="1:19">
      <c r="A5075" t="s">
        <v>44318</v>
      </c>
      <c r="B5075" t="s">
        <v>44319</v>
      </c>
      <c r="C5075" t="s">
        <v>49</v>
      </c>
      <c r="D5075" t="s">
        <v>44320</v>
      </c>
      <c r="E5075" t="s">
        <v>44321</v>
      </c>
      <c r="F5075" t="s">
        <v>44322</v>
      </c>
      <c r="G5075" t="s">
        <v>44323</v>
      </c>
      <c r="H5075" t="s">
        <v>44324</v>
      </c>
      <c r="I5075" t="s">
        <v>5052</v>
      </c>
      <c r="J5075" t="s">
        <v>5636</v>
      </c>
      <c r="K5075" t="s">
        <v>5637</v>
      </c>
      <c r="L5075" t="s">
        <v>105</v>
      </c>
      <c r="M5075" t="s">
        <v>5638</v>
      </c>
      <c r="N5075" t="s">
        <v>5056</v>
      </c>
      <c r="O5075" t="s">
        <v>5639</v>
      </c>
      <c r="P5075" t="s">
        <v>44325</v>
      </c>
      <c r="R5075" t="str">
        <f t="shared" si="158"/>
        <v>寿光</v>
      </c>
      <c r="S5075" t="str">
        <f t="shared" si="159"/>
        <v>0109</v>
      </c>
    </row>
    <row r="5076" spans="1:19">
      <c r="A5076" t="s">
        <v>44326</v>
      </c>
      <c r="B5076" t="s">
        <v>44327</v>
      </c>
      <c r="C5076" t="s">
        <v>49</v>
      </c>
      <c r="D5076" t="s">
        <v>44328</v>
      </c>
      <c r="E5076" t="s">
        <v>40865</v>
      </c>
      <c r="F5076" t="s">
        <v>44329</v>
      </c>
      <c r="G5076" t="s">
        <v>44330</v>
      </c>
      <c r="H5076" t="s">
        <v>44331</v>
      </c>
      <c r="I5076" t="s">
        <v>12119</v>
      </c>
      <c r="J5076" t="s">
        <v>5755</v>
      </c>
      <c r="K5076" t="s">
        <v>5756</v>
      </c>
      <c r="L5076" t="s">
        <v>95</v>
      </c>
      <c r="M5076" t="s">
        <v>5757</v>
      </c>
      <c r="N5076" t="s">
        <v>5699</v>
      </c>
      <c r="O5076" t="s">
        <v>5758</v>
      </c>
      <c r="P5076" t="s">
        <v>44332</v>
      </c>
      <c r="Q5076" t="s">
        <v>44333</v>
      </c>
      <c r="R5076" t="str">
        <f t="shared" si="158"/>
        <v>安丘</v>
      </c>
      <c r="S5076" t="str">
        <f t="shared" si="159"/>
        <v>0109</v>
      </c>
    </row>
    <row r="5077" spans="1:19">
      <c r="A5077" t="s">
        <v>44334</v>
      </c>
      <c r="B5077" t="s">
        <v>44335</v>
      </c>
      <c r="C5077" t="s">
        <v>49</v>
      </c>
      <c r="D5077" t="s">
        <v>44336</v>
      </c>
      <c r="E5077" t="s">
        <v>44337</v>
      </c>
      <c r="F5077" t="s">
        <v>44338</v>
      </c>
      <c r="G5077" t="s">
        <v>44339</v>
      </c>
      <c r="H5077" t="s">
        <v>44340</v>
      </c>
      <c r="I5077" t="s">
        <v>12119</v>
      </c>
      <c r="J5077" t="s">
        <v>21645</v>
      </c>
      <c r="K5077" t="s">
        <v>21646</v>
      </c>
      <c r="L5077" t="s">
        <v>237</v>
      </c>
      <c r="M5077" t="s">
        <v>4788</v>
      </c>
      <c r="N5077" t="s">
        <v>5421</v>
      </c>
      <c r="O5077" t="s">
        <v>21647</v>
      </c>
      <c r="P5077" t="s">
        <v>44341</v>
      </c>
      <c r="R5077" t="str">
        <f t="shared" si="158"/>
        <v>潍城</v>
      </c>
      <c r="S5077" t="str">
        <f t="shared" si="159"/>
        <v>0109</v>
      </c>
    </row>
    <row r="5078" spans="1:19">
      <c r="A5078" t="s">
        <v>44342</v>
      </c>
      <c r="B5078" t="s">
        <v>44343</v>
      </c>
      <c r="C5078" t="s">
        <v>49</v>
      </c>
      <c r="D5078" t="s">
        <v>44344</v>
      </c>
      <c r="E5078" t="s">
        <v>44337</v>
      </c>
      <c r="F5078" t="s">
        <v>44345</v>
      </c>
      <c r="G5078" t="s">
        <v>44346</v>
      </c>
      <c r="H5078" t="s">
        <v>44347</v>
      </c>
      <c r="I5078" t="s">
        <v>12119</v>
      </c>
      <c r="J5078" t="s">
        <v>6053</v>
      </c>
      <c r="K5078" t="s">
        <v>6054</v>
      </c>
      <c r="L5078" t="s">
        <v>105</v>
      </c>
      <c r="M5078" t="s">
        <v>6055</v>
      </c>
      <c r="N5078" t="s">
        <v>21870</v>
      </c>
      <c r="O5078" t="s">
        <v>6056</v>
      </c>
      <c r="P5078" t="s">
        <v>44348</v>
      </c>
      <c r="R5078" t="str">
        <f t="shared" si="158"/>
        <v>寿光</v>
      </c>
      <c r="S5078" t="str">
        <f t="shared" si="159"/>
        <v>0109</v>
      </c>
    </row>
    <row r="5079" spans="1:19">
      <c r="A5079" t="s">
        <v>44349</v>
      </c>
      <c r="B5079" t="s">
        <v>44350</v>
      </c>
      <c r="C5079" t="s">
        <v>49</v>
      </c>
      <c r="D5079" t="s">
        <v>44351</v>
      </c>
      <c r="E5079" t="s">
        <v>44352</v>
      </c>
      <c r="F5079" t="s">
        <v>44353</v>
      </c>
      <c r="G5079" t="s">
        <v>44354</v>
      </c>
      <c r="H5079" t="s">
        <v>44355</v>
      </c>
      <c r="I5079" t="s">
        <v>4852</v>
      </c>
      <c r="J5079" t="s">
        <v>9995</v>
      </c>
      <c r="K5079" t="s">
        <v>9996</v>
      </c>
      <c r="L5079" t="s">
        <v>77</v>
      </c>
      <c r="M5079" t="s">
        <v>5145</v>
      </c>
      <c r="N5079" t="s">
        <v>4919</v>
      </c>
      <c r="O5079" t="s">
        <v>9997</v>
      </c>
      <c r="P5079" t="s">
        <v>44356</v>
      </c>
      <c r="Q5079" t="s">
        <v>44357</v>
      </c>
      <c r="R5079" t="str">
        <f t="shared" si="158"/>
        <v>临朐</v>
      </c>
      <c r="S5079" t="str">
        <f t="shared" si="159"/>
        <v>0109</v>
      </c>
    </row>
    <row r="5080" spans="1:19">
      <c r="A5080" t="s">
        <v>44358</v>
      </c>
      <c r="B5080" t="s">
        <v>44359</v>
      </c>
      <c r="C5080" t="s">
        <v>49</v>
      </c>
      <c r="D5080" t="s">
        <v>44360</v>
      </c>
      <c r="E5080" t="s">
        <v>44361</v>
      </c>
      <c r="F5080" t="s">
        <v>44362</v>
      </c>
      <c r="G5080" t="s">
        <v>44363</v>
      </c>
      <c r="H5080" t="s">
        <v>44364</v>
      </c>
      <c r="I5080" t="s">
        <v>12119</v>
      </c>
      <c r="J5080" t="s">
        <v>10172</v>
      </c>
      <c r="K5080" t="s">
        <v>10173</v>
      </c>
      <c r="L5080" t="s">
        <v>95</v>
      </c>
      <c r="M5080" t="s">
        <v>4844</v>
      </c>
      <c r="N5080" t="s">
        <v>5907</v>
      </c>
      <c r="O5080" t="s">
        <v>10174</v>
      </c>
      <c r="P5080" t="s">
        <v>44365</v>
      </c>
      <c r="R5080" t="str">
        <f t="shared" si="158"/>
        <v>安丘</v>
      </c>
      <c r="S5080" t="str">
        <f t="shared" si="159"/>
        <v>0109</v>
      </c>
    </row>
    <row r="5081" spans="1:19">
      <c r="A5081" t="s">
        <v>44366</v>
      </c>
      <c r="B5081" t="s">
        <v>44367</v>
      </c>
      <c r="C5081" t="s">
        <v>49</v>
      </c>
      <c r="D5081" t="s">
        <v>44368</v>
      </c>
      <c r="E5081" t="s">
        <v>40839</v>
      </c>
      <c r="F5081" t="s">
        <v>44369</v>
      </c>
      <c r="G5081" t="s">
        <v>44370</v>
      </c>
      <c r="H5081" t="s">
        <v>44371</v>
      </c>
      <c r="I5081" t="s">
        <v>4841</v>
      </c>
      <c r="J5081" t="s">
        <v>12437</v>
      </c>
      <c r="K5081" t="s">
        <v>12438</v>
      </c>
      <c r="L5081" t="s">
        <v>105</v>
      </c>
      <c r="M5081" t="s">
        <v>5029</v>
      </c>
      <c r="N5081" t="s">
        <v>6243</v>
      </c>
      <c r="O5081" t="s">
        <v>12439</v>
      </c>
      <c r="P5081" t="s">
        <v>44372</v>
      </c>
      <c r="Q5081" t="s">
        <v>44373</v>
      </c>
      <c r="R5081" t="str">
        <f t="shared" si="158"/>
        <v>寿光</v>
      </c>
      <c r="S5081" t="str">
        <f t="shared" si="159"/>
        <v>0109</v>
      </c>
    </row>
    <row r="5082" spans="1:19">
      <c r="A5082" t="s">
        <v>44374</v>
      </c>
      <c r="B5082" t="s">
        <v>44375</v>
      </c>
      <c r="C5082" t="s">
        <v>49</v>
      </c>
      <c r="D5082" t="s">
        <v>44376</v>
      </c>
      <c r="E5082" t="s">
        <v>44377</v>
      </c>
      <c r="F5082" t="s">
        <v>44378</v>
      </c>
      <c r="G5082" t="s">
        <v>44379</v>
      </c>
      <c r="H5082" t="s">
        <v>44380</v>
      </c>
      <c r="I5082" t="s">
        <v>12119</v>
      </c>
      <c r="J5082" t="s">
        <v>5731</v>
      </c>
      <c r="K5082" t="s">
        <v>5732</v>
      </c>
      <c r="L5082" t="s">
        <v>77</v>
      </c>
      <c r="M5082" t="s">
        <v>5733</v>
      </c>
      <c r="N5082" t="s">
        <v>7890</v>
      </c>
      <c r="O5082" t="s">
        <v>5734</v>
      </c>
      <c r="P5082" t="s">
        <v>44381</v>
      </c>
      <c r="R5082" t="str">
        <f t="shared" si="158"/>
        <v>临朐</v>
      </c>
      <c r="S5082" t="str">
        <f t="shared" si="159"/>
        <v>0109</v>
      </c>
    </row>
    <row r="5083" spans="1:19">
      <c r="A5083" t="s">
        <v>44382</v>
      </c>
      <c r="B5083" t="s">
        <v>44383</v>
      </c>
      <c r="C5083" t="s">
        <v>49</v>
      </c>
      <c r="D5083" t="s">
        <v>44384</v>
      </c>
      <c r="E5083" t="s">
        <v>42547</v>
      </c>
      <c r="F5083" t="s">
        <v>44385</v>
      </c>
      <c r="G5083" t="s">
        <v>44386</v>
      </c>
      <c r="H5083" t="s">
        <v>44387</v>
      </c>
      <c r="I5083" t="s">
        <v>12119</v>
      </c>
      <c r="J5083" t="s">
        <v>6973</v>
      </c>
      <c r="K5083" t="s">
        <v>6974</v>
      </c>
      <c r="L5083" t="s">
        <v>60</v>
      </c>
      <c r="M5083" t="s">
        <v>5511</v>
      </c>
      <c r="N5083" t="s">
        <v>5487</v>
      </c>
      <c r="O5083" t="s">
        <v>6975</v>
      </c>
      <c r="P5083" t="s">
        <v>44388</v>
      </c>
      <c r="R5083" t="str">
        <f t="shared" si="158"/>
        <v>奎文</v>
      </c>
      <c r="S5083" t="str">
        <f t="shared" si="159"/>
        <v>0109</v>
      </c>
    </row>
    <row r="5084" spans="1:19">
      <c r="A5084" t="s">
        <v>44389</v>
      </c>
      <c r="B5084" t="s">
        <v>44390</v>
      </c>
      <c r="C5084" t="s">
        <v>49</v>
      </c>
      <c r="D5084" t="s">
        <v>44391</v>
      </c>
      <c r="E5084" t="s">
        <v>40839</v>
      </c>
      <c r="F5084" t="s">
        <v>44392</v>
      </c>
      <c r="G5084" t="s">
        <v>44393</v>
      </c>
      <c r="H5084" t="s">
        <v>44394</v>
      </c>
      <c r="I5084" t="s">
        <v>4852</v>
      </c>
      <c r="J5084" t="s">
        <v>8722</v>
      </c>
      <c r="K5084" t="s">
        <v>8723</v>
      </c>
      <c r="L5084" t="s">
        <v>60</v>
      </c>
      <c r="M5084" t="s">
        <v>4904</v>
      </c>
      <c r="N5084" t="s">
        <v>4933</v>
      </c>
      <c r="O5084" t="s">
        <v>8724</v>
      </c>
      <c r="P5084" t="s">
        <v>44395</v>
      </c>
      <c r="Q5084" t="s">
        <v>44396</v>
      </c>
      <c r="R5084" t="str">
        <f t="shared" si="158"/>
        <v>奎文</v>
      </c>
      <c r="S5084" t="str">
        <f t="shared" si="159"/>
        <v>0109</v>
      </c>
    </row>
    <row r="5085" spans="1:19">
      <c r="A5085" t="s">
        <v>44397</v>
      </c>
      <c r="B5085" t="s">
        <v>44398</v>
      </c>
      <c r="C5085" t="s">
        <v>49</v>
      </c>
      <c r="D5085" t="s">
        <v>44399</v>
      </c>
      <c r="E5085" t="s">
        <v>40839</v>
      </c>
      <c r="F5085" t="s">
        <v>44400</v>
      </c>
      <c r="G5085" t="s">
        <v>44401</v>
      </c>
      <c r="H5085" t="s">
        <v>44402</v>
      </c>
      <c r="I5085" t="s">
        <v>4852</v>
      </c>
      <c r="J5085" t="s">
        <v>7705</v>
      </c>
      <c r="K5085" t="s">
        <v>7706</v>
      </c>
      <c r="L5085" t="s">
        <v>105</v>
      </c>
      <c r="M5085" t="s">
        <v>5089</v>
      </c>
      <c r="N5085" t="s">
        <v>4933</v>
      </c>
      <c r="O5085" t="s">
        <v>7707</v>
      </c>
      <c r="P5085" t="s">
        <v>44403</v>
      </c>
      <c r="Q5085" t="s">
        <v>44404</v>
      </c>
      <c r="R5085" t="str">
        <f t="shared" si="158"/>
        <v>寿光</v>
      </c>
      <c r="S5085" t="str">
        <f t="shared" si="159"/>
        <v>0109</v>
      </c>
    </row>
    <row r="5086" spans="1:19">
      <c r="A5086" t="s">
        <v>44405</v>
      </c>
      <c r="B5086" t="s">
        <v>44406</v>
      </c>
      <c r="C5086" t="s">
        <v>49</v>
      </c>
      <c r="D5086" t="s">
        <v>44407</v>
      </c>
      <c r="E5086" t="s">
        <v>40893</v>
      </c>
      <c r="F5086" t="s">
        <v>44408</v>
      </c>
      <c r="G5086" t="s">
        <v>44409</v>
      </c>
      <c r="H5086" t="s">
        <v>44410</v>
      </c>
      <c r="I5086" t="s">
        <v>12119</v>
      </c>
      <c r="J5086" t="s">
        <v>5979</v>
      </c>
      <c r="K5086" t="s">
        <v>5980</v>
      </c>
      <c r="L5086" t="s">
        <v>60</v>
      </c>
      <c r="M5086" t="s">
        <v>5888</v>
      </c>
      <c r="N5086" t="s">
        <v>5421</v>
      </c>
      <c r="O5086" t="s">
        <v>5981</v>
      </c>
      <c r="P5086" t="s">
        <v>44411</v>
      </c>
      <c r="R5086" t="str">
        <f t="shared" si="158"/>
        <v>奎文</v>
      </c>
      <c r="S5086" t="str">
        <f t="shared" si="159"/>
        <v>0109</v>
      </c>
    </row>
    <row r="5087" spans="1:19">
      <c r="A5087" t="s">
        <v>44412</v>
      </c>
      <c r="B5087" t="s">
        <v>44413</v>
      </c>
      <c r="C5087" t="s">
        <v>49</v>
      </c>
      <c r="D5087" t="s">
        <v>44414</v>
      </c>
      <c r="E5087" t="s">
        <v>40839</v>
      </c>
      <c r="F5087" t="s">
        <v>44415</v>
      </c>
      <c r="G5087" t="s">
        <v>44416</v>
      </c>
      <c r="H5087" t="s">
        <v>44417</v>
      </c>
      <c r="I5087" t="s">
        <v>4852</v>
      </c>
      <c r="J5087" t="s">
        <v>10006</v>
      </c>
      <c r="K5087" t="s">
        <v>10007</v>
      </c>
      <c r="L5087" t="s">
        <v>60</v>
      </c>
      <c r="M5087" t="s">
        <v>5888</v>
      </c>
      <c r="N5087" t="s">
        <v>6152</v>
      </c>
      <c r="O5087" t="s">
        <v>10008</v>
      </c>
      <c r="P5087" t="s">
        <v>44418</v>
      </c>
      <c r="Q5087" t="s">
        <v>44419</v>
      </c>
      <c r="R5087" t="str">
        <f t="shared" si="158"/>
        <v>奎文</v>
      </c>
      <c r="S5087" t="str">
        <f t="shared" si="159"/>
        <v>0109</v>
      </c>
    </row>
    <row r="5088" spans="1:19">
      <c r="A5088" t="s">
        <v>44420</v>
      </c>
      <c r="B5088" t="s">
        <v>44421</v>
      </c>
      <c r="C5088" t="s">
        <v>49</v>
      </c>
      <c r="D5088" t="s">
        <v>44422</v>
      </c>
      <c r="E5088" t="s">
        <v>44423</v>
      </c>
      <c r="F5088" t="s">
        <v>44424</v>
      </c>
      <c r="G5088" t="s">
        <v>44425</v>
      </c>
      <c r="H5088" t="s">
        <v>44426</v>
      </c>
      <c r="I5088" t="s">
        <v>4813</v>
      </c>
      <c r="J5088" t="s">
        <v>17320</v>
      </c>
      <c r="K5088" t="s">
        <v>17321</v>
      </c>
      <c r="L5088" t="s">
        <v>50</v>
      </c>
      <c r="M5088" t="s">
        <v>4855</v>
      </c>
      <c r="N5088" t="s">
        <v>4789</v>
      </c>
      <c r="O5088" t="s">
        <v>17322</v>
      </c>
      <c r="P5088" t="s">
        <v>44427</v>
      </c>
      <c r="Q5088" t="s">
        <v>44428</v>
      </c>
      <c r="R5088" t="str">
        <f t="shared" si="158"/>
        <v>青州</v>
      </c>
      <c r="S5088" t="str">
        <f t="shared" si="159"/>
        <v>0109</v>
      </c>
    </row>
    <row r="5089" spans="1:19">
      <c r="A5089" t="s">
        <v>44429</v>
      </c>
      <c r="B5089" t="s">
        <v>44430</v>
      </c>
      <c r="C5089" t="s">
        <v>49</v>
      </c>
      <c r="D5089" t="s">
        <v>44431</v>
      </c>
      <c r="E5089" t="s">
        <v>40839</v>
      </c>
      <c r="F5089" t="s">
        <v>44432</v>
      </c>
      <c r="G5089" t="s">
        <v>44433</v>
      </c>
      <c r="H5089" t="s">
        <v>44434</v>
      </c>
      <c r="I5089" t="s">
        <v>5282</v>
      </c>
      <c r="J5089" t="s">
        <v>5597</v>
      </c>
      <c r="K5089" t="s">
        <v>5598</v>
      </c>
      <c r="L5089" t="s">
        <v>375</v>
      </c>
      <c r="M5089" t="s">
        <v>5599</v>
      </c>
      <c r="N5089" t="s">
        <v>4789</v>
      </c>
      <c r="O5089" t="s">
        <v>5600</v>
      </c>
      <c r="P5089" t="s">
        <v>44435</v>
      </c>
      <c r="Q5089" t="s">
        <v>44436</v>
      </c>
      <c r="R5089" t="str">
        <f t="shared" si="158"/>
        <v>昌邑</v>
      </c>
      <c r="S5089" t="str">
        <f t="shared" si="159"/>
        <v>0109</v>
      </c>
    </row>
    <row r="5090" spans="1:19">
      <c r="A5090" t="s">
        <v>44437</v>
      </c>
      <c r="B5090" t="s">
        <v>44438</v>
      </c>
      <c r="C5090" t="s">
        <v>49</v>
      </c>
      <c r="D5090" t="s">
        <v>44439</v>
      </c>
      <c r="E5090" t="s">
        <v>40839</v>
      </c>
      <c r="F5090" t="s">
        <v>44440</v>
      </c>
      <c r="G5090" t="s">
        <v>44441</v>
      </c>
      <c r="H5090" t="s">
        <v>44442</v>
      </c>
      <c r="I5090" t="s">
        <v>4785</v>
      </c>
      <c r="J5090" t="s">
        <v>5636</v>
      </c>
      <c r="K5090" t="s">
        <v>5720</v>
      </c>
      <c r="L5090" t="s">
        <v>50</v>
      </c>
      <c r="M5090" t="s">
        <v>5721</v>
      </c>
      <c r="N5090" t="s">
        <v>5056</v>
      </c>
      <c r="O5090" t="s">
        <v>5722</v>
      </c>
      <c r="P5090" t="s">
        <v>44443</v>
      </c>
      <c r="Q5090" t="s">
        <v>44444</v>
      </c>
      <c r="R5090" t="str">
        <f t="shared" si="158"/>
        <v>青州</v>
      </c>
      <c r="S5090" t="str">
        <f t="shared" si="159"/>
        <v>0109</v>
      </c>
    </row>
    <row r="5091" spans="1:19">
      <c r="A5091" t="s">
        <v>44445</v>
      </c>
      <c r="B5091" t="s">
        <v>44446</v>
      </c>
      <c r="C5091" t="s">
        <v>49</v>
      </c>
      <c r="D5091" t="s">
        <v>44447</v>
      </c>
      <c r="E5091" t="s">
        <v>40865</v>
      </c>
      <c r="F5091" t="s">
        <v>44448</v>
      </c>
      <c r="G5091" t="s">
        <v>44449</v>
      </c>
      <c r="H5091" t="s">
        <v>44450</v>
      </c>
      <c r="I5091" t="s">
        <v>12500</v>
      </c>
      <c r="J5091" t="s">
        <v>18995</v>
      </c>
      <c r="K5091" t="s">
        <v>18996</v>
      </c>
      <c r="L5091" t="s">
        <v>114</v>
      </c>
      <c r="M5091" t="s">
        <v>5486</v>
      </c>
      <c r="N5091" t="s">
        <v>5487</v>
      </c>
      <c r="O5091" t="s">
        <v>18997</v>
      </c>
      <c r="P5091" t="s">
        <v>44451</v>
      </c>
      <c r="Q5091" t="s">
        <v>44452</v>
      </c>
      <c r="R5091" t="str">
        <f t="shared" si="158"/>
        <v>高密</v>
      </c>
      <c r="S5091" t="str">
        <f t="shared" si="159"/>
        <v>0109</v>
      </c>
    </row>
    <row r="5092" spans="1:19">
      <c r="A5092" t="s">
        <v>44453</v>
      </c>
      <c r="B5092" t="s">
        <v>44454</v>
      </c>
      <c r="C5092" t="s">
        <v>49</v>
      </c>
      <c r="D5092" t="s">
        <v>44455</v>
      </c>
      <c r="E5092" t="s">
        <v>40893</v>
      </c>
      <c r="F5092" t="s">
        <v>44456</v>
      </c>
      <c r="G5092" t="s">
        <v>44457</v>
      </c>
      <c r="H5092" t="s">
        <v>44458</v>
      </c>
      <c r="I5092" t="s">
        <v>12119</v>
      </c>
      <c r="J5092" t="s">
        <v>14178</v>
      </c>
      <c r="K5092" t="s">
        <v>14179</v>
      </c>
      <c r="L5092" t="s">
        <v>95</v>
      </c>
      <c r="M5092" t="s">
        <v>5709</v>
      </c>
      <c r="N5092" t="s">
        <v>7768</v>
      </c>
      <c r="O5092" t="s">
        <v>14180</v>
      </c>
      <c r="P5092" t="s">
        <v>44459</v>
      </c>
      <c r="Q5092" t="s">
        <v>44460</v>
      </c>
      <c r="R5092" t="str">
        <f t="shared" si="158"/>
        <v>安丘</v>
      </c>
      <c r="S5092" t="str">
        <f t="shared" si="159"/>
        <v>0109</v>
      </c>
    </row>
    <row r="5093" spans="1:19">
      <c r="A5093" t="s">
        <v>44461</v>
      </c>
      <c r="B5093" t="s">
        <v>44462</v>
      </c>
      <c r="C5093" t="s">
        <v>49</v>
      </c>
      <c r="D5093" t="s">
        <v>44463</v>
      </c>
      <c r="E5093" t="s">
        <v>44423</v>
      </c>
      <c r="F5093" t="s">
        <v>44464</v>
      </c>
      <c r="G5093" t="s">
        <v>44465</v>
      </c>
      <c r="H5093" t="s">
        <v>44466</v>
      </c>
      <c r="I5093" t="s">
        <v>4852</v>
      </c>
      <c r="J5093" t="s">
        <v>8069</v>
      </c>
      <c r="K5093" t="s">
        <v>8070</v>
      </c>
      <c r="L5093" t="s">
        <v>95</v>
      </c>
      <c r="M5093" t="s">
        <v>8071</v>
      </c>
      <c r="N5093" t="s">
        <v>4789</v>
      </c>
      <c r="O5093" t="s">
        <v>8073</v>
      </c>
      <c r="P5093" t="s">
        <v>44467</v>
      </c>
      <c r="R5093" t="str">
        <f t="shared" si="158"/>
        <v>安丘</v>
      </c>
      <c r="S5093" t="str">
        <f t="shared" si="159"/>
        <v>0109</v>
      </c>
    </row>
    <row r="5094" spans="1:19">
      <c r="A5094" t="s">
        <v>44468</v>
      </c>
      <c r="B5094" t="s">
        <v>44469</v>
      </c>
      <c r="C5094" t="s">
        <v>49</v>
      </c>
      <c r="D5094" t="s">
        <v>44470</v>
      </c>
      <c r="E5094" t="s">
        <v>40839</v>
      </c>
      <c r="F5094" t="s">
        <v>44471</v>
      </c>
      <c r="G5094" t="s">
        <v>44472</v>
      </c>
      <c r="H5094" t="s">
        <v>44473</v>
      </c>
      <c r="I5094" t="s">
        <v>4852</v>
      </c>
      <c r="J5094" t="s">
        <v>7125</v>
      </c>
      <c r="K5094" t="s">
        <v>7126</v>
      </c>
      <c r="L5094" t="s">
        <v>105</v>
      </c>
      <c r="M5094" t="s">
        <v>5089</v>
      </c>
      <c r="N5094" t="s">
        <v>6152</v>
      </c>
      <c r="O5094" t="s">
        <v>7127</v>
      </c>
      <c r="P5094" t="s">
        <v>44474</v>
      </c>
      <c r="Q5094" t="s">
        <v>44475</v>
      </c>
      <c r="R5094" t="str">
        <f t="shared" si="158"/>
        <v>寿光</v>
      </c>
      <c r="S5094" t="str">
        <f t="shared" si="159"/>
        <v>0109</v>
      </c>
    </row>
    <row r="5095" spans="1:19">
      <c r="A5095" t="s">
        <v>44476</v>
      </c>
      <c r="B5095" t="s">
        <v>44477</v>
      </c>
      <c r="C5095" t="s">
        <v>49</v>
      </c>
      <c r="D5095" t="s">
        <v>44478</v>
      </c>
      <c r="E5095" t="s">
        <v>41819</v>
      </c>
      <c r="F5095" t="s">
        <v>44479</v>
      </c>
      <c r="G5095" t="s">
        <v>44480</v>
      </c>
      <c r="H5095" t="s">
        <v>44481</v>
      </c>
      <c r="I5095" t="s">
        <v>4785</v>
      </c>
      <c r="J5095" t="s">
        <v>11292</v>
      </c>
      <c r="K5095" t="s">
        <v>11293</v>
      </c>
      <c r="L5095" t="s">
        <v>86</v>
      </c>
      <c r="M5095" t="s">
        <v>11294</v>
      </c>
      <c r="N5095" t="s">
        <v>4892</v>
      </c>
      <c r="O5095" t="s">
        <v>11295</v>
      </c>
      <c r="P5095" t="s">
        <v>44482</v>
      </c>
      <c r="Q5095" t="s">
        <v>44483</v>
      </c>
      <c r="R5095" t="str">
        <f t="shared" si="158"/>
        <v>坊子</v>
      </c>
      <c r="S5095" t="str">
        <f t="shared" si="159"/>
        <v>0109</v>
      </c>
    </row>
    <row r="5096" spans="1:19">
      <c r="A5096" t="s">
        <v>44484</v>
      </c>
      <c r="B5096" t="s">
        <v>44485</v>
      </c>
      <c r="C5096" t="s">
        <v>49</v>
      </c>
      <c r="D5096" t="s">
        <v>44486</v>
      </c>
      <c r="E5096" t="s">
        <v>40839</v>
      </c>
      <c r="F5096" t="s">
        <v>44487</v>
      </c>
      <c r="G5096" t="s">
        <v>44488</v>
      </c>
      <c r="H5096" t="s">
        <v>44489</v>
      </c>
      <c r="I5096" t="s">
        <v>4828</v>
      </c>
      <c r="J5096" t="s">
        <v>5531</v>
      </c>
      <c r="K5096" t="s">
        <v>5532</v>
      </c>
      <c r="L5096" t="s">
        <v>105</v>
      </c>
      <c r="M5096" t="s">
        <v>5176</v>
      </c>
      <c r="N5096" t="s">
        <v>4892</v>
      </c>
      <c r="O5096" t="s">
        <v>5533</v>
      </c>
      <c r="R5096" t="str">
        <f t="shared" si="158"/>
        <v>寿光</v>
      </c>
      <c r="S5096" t="str">
        <f t="shared" si="159"/>
        <v>0109</v>
      </c>
    </row>
    <row r="5097" spans="1:19">
      <c r="A5097" t="s">
        <v>44490</v>
      </c>
      <c r="B5097" t="s">
        <v>44491</v>
      </c>
      <c r="C5097" t="s">
        <v>49</v>
      </c>
      <c r="D5097" t="s">
        <v>44492</v>
      </c>
      <c r="E5097" t="s">
        <v>40893</v>
      </c>
      <c r="F5097" t="s">
        <v>44493</v>
      </c>
      <c r="G5097" t="s">
        <v>44494</v>
      </c>
      <c r="H5097" t="s">
        <v>44495</v>
      </c>
      <c r="I5097" t="s">
        <v>12119</v>
      </c>
      <c r="J5097" t="s">
        <v>5658</v>
      </c>
      <c r="K5097" t="s">
        <v>5659</v>
      </c>
      <c r="L5097" t="s">
        <v>114</v>
      </c>
      <c r="M5097" t="s">
        <v>5486</v>
      </c>
      <c r="N5097" t="s">
        <v>5198</v>
      </c>
      <c r="O5097" t="s">
        <v>5660</v>
      </c>
      <c r="Q5097" t="s">
        <v>44496</v>
      </c>
      <c r="R5097" t="str">
        <f t="shared" si="158"/>
        <v>高密</v>
      </c>
      <c r="S5097" t="str">
        <f t="shared" si="159"/>
        <v>0109</v>
      </c>
    </row>
    <row r="5098" spans="1:19">
      <c r="A5098" t="s">
        <v>44497</v>
      </c>
      <c r="B5098" t="s">
        <v>44498</v>
      </c>
      <c r="C5098" t="s">
        <v>49</v>
      </c>
      <c r="D5098" t="s">
        <v>44499</v>
      </c>
      <c r="E5098" t="s">
        <v>40839</v>
      </c>
      <c r="F5098" t="s">
        <v>44500</v>
      </c>
      <c r="G5098" t="s">
        <v>44501</v>
      </c>
      <c r="H5098" t="s">
        <v>44502</v>
      </c>
      <c r="I5098" t="s">
        <v>4852</v>
      </c>
      <c r="J5098" t="s">
        <v>7952</v>
      </c>
      <c r="K5098" t="s">
        <v>7953</v>
      </c>
      <c r="L5098" t="s">
        <v>114</v>
      </c>
      <c r="M5098" t="s">
        <v>7458</v>
      </c>
      <c r="N5098" t="s">
        <v>5030</v>
      </c>
      <c r="O5098" t="s">
        <v>7954</v>
      </c>
      <c r="P5098" t="s">
        <v>44503</v>
      </c>
      <c r="R5098" t="str">
        <f t="shared" si="158"/>
        <v>高密</v>
      </c>
      <c r="S5098" t="str">
        <f t="shared" si="159"/>
        <v>0109</v>
      </c>
    </row>
    <row r="5099" spans="1:19">
      <c r="A5099" t="s">
        <v>44504</v>
      </c>
      <c r="B5099" t="s">
        <v>44505</v>
      </c>
      <c r="C5099" t="s">
        <v>49</v>
      </c>
      <c r="D5099" t="s">
        <v>44506</v>
      </c>
      <c r="E5099" t="s">
        <v>44507</v>
      </c>
      <c r="F5099" t="s">
        <v>44508</v>
      </c>
      <c r="G5099" t="s">
        <v>44509</v>
      </c>
      <c r="H5099" t="s">
        <v>44510</v>
      </c>
      <c r="I5099" t="s">
        <v>4955</v>
      </c>
      <c r="J5099" t="s">
        <v>5122</v>
      </c>
      <c r="K5099" t="s">
        <v>5123</v>
      </c>
      <c r="N5099" t="s">
        <v>4832</v>
      </c>
      <c r="O5099" t="s">
        <v>5124</v>
      </c>
      <c r="R5099" t="str">
        <f t="shared" si="158"/>
        <v/>
      </c>
      <c r="S5099" t="str">
        <f t="shared" si="159"/>
        <v>0109</v>
      </c>
    </row>
    <row r="5100" spans="1:19">
      <c r="A5100" t="s">
        <v>44511</v>
      </c>
      <c r="B5100" t="s">
        <v>44512</v>
      </c>
      <c r="C5100" t="s">
        <v>49</v>
      </c>
      <c r="D5100" t="s">
        <v>44513</v>
      </c>
      <c r="E5100" t="s">
        <v>41390</v>
      </c>
      <c r="F5100" t="s">
        <v>44514</v>
      </c>
      <c r="G5100" t="s">
        <v>44515</v>
      </c>
      <c r="H5100" t="s">
        <v>44516</v>
      </c>
      <c r="I5100" t="s">
        <v>12757</v>
      </c>
      <c r="J5100" t="s">
        <v>9995</v>
      </c>
      <c r="K5100" t="s">
        <v>9996</v>
      </c>
      <c r="L5100" t="s">
        <v>77</v>
      </c>
      <c r="M5100" t="s">
        <v>5145</v>
      </c>
      <c r="N5100" t="s">
        <v>4845</v>
      </c>
      <c r="O5100" t="s">
        <v>9997</v>
      </c>
      <c r="P5100" t="s">
        <v>44517</v>
      </c>
      <c r="R5100" t="str">
        <f t="shared" si="158"/>
        <v>临朐</v>
      </c>
      <c r="S5100" t="str">
        <f t="shared" si="159"/>
        <v>0109</v>
      </c>
    </row>
    <row r="5101" spans="1:19">
      <c r="A5101" t="s">
        <v>44518</v>
      </c>
      <c r="B5101" t="s">
        <v>44519</v>
      </c>
      <c r="C5101" t="s">
        <v>49</v>
      </c>
      <c r="D5101" t="s">
        <v>44520</v>
      </c>
      <c r="E5101" t="s">
        <v>41819</v>
      </c>
      <c r="F5101" t="s">
        <v>44521</v>
      </c>
      <c r="G5101" t="s">
        <v>44522</v>
      </c>
      <c r="H5101" t="s">
        <v>44523</v>
      </c>
      <c r="I5101" t="s">
        <v>4955</v>
      </c>
      <c r="J5101" t="s">
        <v>6878</v>
      </c>
      <c r="K5101" t="s">
        <v>6879</v>
      </c>
      <c r="L5101" t="s">
        <v>95</v>
      </c>
      <c r="M5101" t="s">
        <v>4844</v>
      </c>
      <c r="N5101" t="s">
        <v>5112</v>
      </c>
      <c r="O5101" t="s">
        <v>6880</v>
      </c>
      <c r="P5101" t="s">
        <v>44524</v>
      </c>
      <c r="Q5101" t="s">
        <v>44525</v>
      </c>
      <c r="R5101" t="str">
        <f t="shared" si="158"/>
        <v>安丘</v>
      </c>
      <c r="S5101" t="str">
        <f t="shared" si="159"/>
        <v>0109</v>
      </c>
    </row>
    <row r="5102" spans="1:19">
      <c r="A5102" t="s">
        <v>44526</v>
      </c>
      <c r="B5102" t="s">
        <v>44527</v>
      </c>
      <c r="C5102" t="s">
        <v>49</v>
      </c>
      <c r="D5102" t="s">
        <v>44528</v>
      </c>
      <c r="E5102" t="s">
        <v>41819</v>
      </c>
      <c r="F5102" t="s">
        <v>44529</v>
      </c>
      <c r="G5102" t="s">
        <v>44530</v>
      </c>
      <c r="H5102" t="s">
        <v>44531</v>
      </c>
      <c r="I5102" t="s">
        <v>4929</v>
      </c>
      <c r="J5102" t="s">
        <v>8680</v>
      </c>
      <c r="K5102" t="s">
        <v>8681</v>
      </c>
      <c r="L5102" t="s">
        <v>60</v>
      </c>
      <c r="M5102" t="s">
        <v>5999</v>
      </c>
      <c r="N5102" t="s">
        <v>5248</v>
      </c>
      <c r="O5102" t="s">
        <v>8682</v>
      </c>
      <c r="P5102" t="s">
        <v>44532</v>
      </c>
      <c r="R5102" t="str">
        <f t="shared" si="158"/>
        <v>奎文</v>
      </c>
      <c r="S5102" t="str">
        <f t="shared" si="159"/>
        <v>0109</v>
      </c>
    </row>
    <row r="5103" spans="1:19">
      <c r="A5103" t="s">
        <v>44533</v>
      </c>
      <c r="B5103" t="s">
        <v>44534</v>
      </c>
      <c r="C5103" t="s">
        <v>49</v>
      </c>
      <c r="D5103" t="s">
        <v>44535</v>
      </c>
      <c r="E5103" t="s">
        <v>44536</v>
      </c>
      <c r="F5103" t="s">
        <v>44537</v>
      </c>
      <c r="G5103" t="s">
        <v>44538</v>
      </c>
      <c r="H5103" t="s">
        <v>44539</v>
      </c>
      <c r="I5103" t="s">
        <v>4955</v>
      </c>
      <c r="J5103" t="s">
        <v>6172</v>
      </c>
      <c r="K5103" t="s">
        <v>6173</v>
      </c>
      <c r="L5103" t="s">
        <v>95</v>
      </c>
      <c r="M5103" t="s">
        <v>5042</v>
      </c>
      <c r="N5103" t="s">
        <v>44540</v>
      </c>
      <c r="O5103" t="s">
        <v>6175</v>
      </c>
      <c r="P5103" t="s">
        <v>44541</v>
      </c>
      <c r="Q5103" t="s">
        <v>44542</v>
      </c>
      <c r="R5103" t="str">
        <f t="shared" si="158"/>
        <v>安丘</v>
      </c>
      <c r="S5103" t="str">
        <f t="shared" si="159"/>
        <v>0109</v>
      </c>
    </row>
    <row r="5104" spans="1:19">
      <c r="A5104" t="s">
        <v>44543</v>
      </c>
      <c r="B5104" t="s">
        <v>44544</v>
      </c>
      <c r="C5104" t="s">
        <v>49</v>
      </c>
      <c r="D5104" t="s">
        <v>44545</v>
      </c>
      <c r="E5104" t="s">
        <v>40839</v>
      </c>
      <c r="F5104" t="s">
        <v>44546</v>
      </c>
      <c r="G5104" t="s">
        <v>44547</v>
      </c>
      <c r="H5104" t="s">
        <v>44548</v>
      </c>
      <c r="I5104" t="s">
        <v>4852</v>
      </c>
      <c r="J5104" t="s">
        <v>5305</v>
      </c>
      <c r="K5104" t="s">
        <v>5306</v>
      </c>
      <c r="L5104" t="s">
        <v>60</v>
      </c>
      <c r="M5104" t="s">
        <v>4774</v>
      </c>
      <c r="N5104" t="s">
        <v>5801</v>
      </c>
      <c r="O5104" t="s">
        <v>5307</v>
      </c>
      <c r="P5104" t="s">
        <v>44549</v>
      </c>
      <c r="Q5104" t="s">
        <v>44550</v>
      </c>
      <c r="R5104" t="str">
        <f t="shared" si="158"/>
        <v>奎文</v>
      </c>
      <c r="S5104" t="str">
        <f t="shared" si="159"/>
        <v>0109</v>
      </c>
    </row>
    <row r="5105" spans="1:19">
      <c r="A5105" t="s">
        <v>44551</v>
      </c>
      <c r="B5105" t="s">
        <v>44552</v>
      </c>
      <c r="C5105" t="s">
        <v>49</v>
      </c>
      <c r="D5105" t="s">
        <v>44553</v>
      </c>
      <c r="E5105" t="s">
        <v>41819</v>
      </c>
      <c r="F5105" t="s">
        <v>44554</v>
      </c>
      <c r="G5105" t="s">
        <v>44555</v>
      </c>
      <c r="H5105" t="s">
        <v>44556</v>
      </c>
      <c r="I5105" t="s">
        <v>5221</v>
      </c>
      <c r="J5105" t="s">
        <v>7235</v>
      </c>
      <c r="K5105" t="s">
        <v>7236</v>
      </c>
      <c r="L5105" t="s">
        <v>105</v>
      </c>
      <c r="M5105" t="s">
        <v>5176</v>
      </c>
      <c r="N5105" t="s">
        <v>5273</v>
      </c>
      <c r="O5105" t="s">
        <v>7237</v>
      </c>
      <c r="P5105" t="s">
        <v>44557</v>
      </c>
      <c r="R5105" t="str">
        <f t="shared" si="158"/>
        <v>寿光</v>
      </c>
      <c r="S5105" t="str">
        <f t="shared" si="159"/>
        <v>0109</v>
      </c>
    </row>
    <row r="5106" spans="1:19">
      <c r="A5106" t="s">
        <v>44558</v>
      </c>
      <c r="B5106" t="s">
        <v>44559</v>
      </c>
      <c r="C5106" t="s">
        <v>49</v>
      </c>
      <c r="D5106" t="s">
        <v>44560</v>
      </c>
      <c r="E5106" t="s">
        <v>40865</v>
      </c>
      <c r="F5106" t="s">
        <v>44561</v>
      </c>
      <c r="G5106" t="s">
        <v>44562</v>
      </c>
      <c r="H5106" t="s">
        <v>44563</v>
      </c>
      <c r="I5106" t="s">
        <v>5407</v>
      </c>
      <c r="J5106" t="s">
        <v>7502</v>
      </c>
      <c r="K5106" t="s">
        <v>7503</v>
      </c>
      <c r="L5106" t="s">
        <v>237</v>
      </c>
      <c r="M5106" t="s">
        <v>4971</v>
      </c>
      <c r="O5106" t="s">
        <v>7505</v>
      </c>
      <c r="P5106" t="s">
        <v>44564</v>
      </c>
      <c r="Q5106" t="s">
        <v>44565</v>
      </c>
      <c r="R5106" t="str">
        <f t="shared" si="158"/>
        <v>潍城</v>
      </c>
      <c r="S5106" t="str">
        <f t="shared" si="159"/>
        <v>0109</v>
      </c>
    </row>
    <row r="5107" spans="1:19">
      <c r="A5107" t="s">
        <v>44566</v>
      </c>
      <c r="B5107" t="s">
        <v>44567</v>
      </c>
      <c r="C5107" t="s">
        <v>49</v>
      </c>
      <c r="D5107" t="s">
        <v>44568</v>
      </c>
      <c r="E5107" t="s">
        <v>40865</v>
      </c>
      <c r="F5107" t="s">
        <v>44569</v>
      </c>
      <c r="G5107" t="s">
        <v>44570</v>
      </c>
      <c r="H5107" t="s">
        <v>44571</v>
      </c>
      <c r="I5107" t="s">
        <v>4785</v>
      </c>
      <c r="J5107" t="s">
        <v>13873</v>
      </c>
      <c r="K5107" t="s">
        <v>13874</v>
      </c>
      <c r="L5107" t="s">
        <v>105</v>
      </c>
      <c r="M5107" t="s">
        <v>5133</v>
      </c>
      <c r="O5107" t="s">
        <v>13875</v>
      </c>
      <c r="P5107" t="s">
        <v>44572</v>
      </c>
      <c r="R5107" t="str">
        <f t="shared" si="158"/>
        <v>寿光</v>
      </c>
      <c r="S5107" t="str">
        <f t="shared" si="159"/>
        <v>0109</v>
      </c>
    </row>
    <row r="5108" spans="1:19">
      <c r="A5108" t="s">
        <v>44573</v>
      </c>
      <c r="B5108" t="s">
        <v>44574</v>
      </c>
      <c r="C5108" t="s">
        <v>49</v>
      </c>
      <c r="D5108" t="s">
        <v>44575</v>
      </c>
      <c r="E5108" t="s">
        <v>40893</v>
      </c>
      <c r="F5108" t="s">
        <v>44576</v>
      </c>
      <c r="G5108" t="s">
        <v>44577</v>
      </c>
      <c r="H5108" t="s">
        <v>44578</v>
      </c>
      <c r="I5108" t="s">
        <v>12500</v>
      </c>
      <c r="J5108" t="s">
        <v>7600</v>
      </c>
      <c r="K5108" t="s">
        <v>7601</v>
      </c>
      <c r="L5108" t="s">
        <v>123</v>
      </c>
      <c r="M5108" t="s">
        <v>4994</v>
      </c>
      <c r="N5108" t="s">
        <v>4845</v>
      </c>
      <c r="O5108" t="s">
        <v>7602</v>
      </c>
      <c r="P5108" t="s">
        <v>44579</v>
      </c>
      <c r="Q5108" t="s">
        <v>44580</v>
      </c>
      <c r="R5108" t="str">
        <f t="shared" si="158"/>
        <v>诸城</v>
      </c>
      <c r="S5108" t="str">
        <f t="shared" si="159"/>
        <v>0109</v>
      </c>
    </row>
    <row r="5109" spans="1:19">
      <c r="A5109" t="s">
        <v>44581</v>
      </c>
      <c r="B5109" t="s">
        <v>44582</v>
      </c>
      <c r="C5109" t="s">
        <v>49</v>
      </c>
      <c r="D5109" t="s">
        <v>44583</v>
      </c>
      <c r="E5109" t="s">
        <v>40839</v>
      </c>
      <c r="F5109" t="s">
        <v>44584</v>
      </c>
      <c r="G5109" t="s">
        <v>44585</v>
      </c>
      <c r="H5109" t="s">
        <v>44586</v>
      </c>
      <c r="I5109" t="s">
        <v>4785</v>
      </c>
      <c r="J5109" t="s">
        <v>8386</v>
      </c>
      <c r="K5109" t="s">
        <v>8387</v>
      </c>
      <c r="L5109" t="s">
        <v>50</v>
      </c>
      <c r="M5109" t="s">
        <v>5877</v>
      </c>
      <c r="N5109" t="s">
        <v>4845</v>
      </c>
      <c r="O5109" t="s">
        <v>8388</v>
      </c>
      <c r="P5109" t="s">
        <v>42033</v>
      </c>
      <c r="Q5109" t="s">
        <v>44587</v>
      </c>
      <c r="R5109" t="str">
        <f t="shared" si="158"/>
        <v>青州</v>
      </c>
      <c r="S5109" t="str">
        <f t="shared" si="159"/>
        <v>0109</v>
      </c>
    </row>
    <row r="5110" spans="1:19">
      <c r="A5110" t="s">
        <v>44588</v>
      </c>
      <c r="B5110" t="s">
        <v>44589</v>
      </c>
      <c r="C5110" t="s">
        <v>49</v>
      </c>
      <c r="D5110" t="s">
        <v>44590</v>
      </c>
      <c r="E5110" t="s">
        <v>40839</v>
      </c>
      <c r="F5110" t="s">
        <v>44591</v>
      </c>
      <c r="G5110" t="s">
        <v>44592</v>
      </c>
      <c r="H5110" t="s">
        <v>36123</v>
      </c>
      <c r="I5110" t="s">
        <v>4852</v>
      </c>
      <c r="J5110" t="s">
        <v>5131</v>
      </c>
      <c r="K5110" t="s">
        <v>5132</v>
      </c>
      <c r="L5110" t="s">
        <v>105</v>
      </c>
      <c r="M5110" t="s">
        <v>5133</v>
      </c>
      <c r="N5110" t="s">
        <v>4817</v>
      </c>
      <c r="O5110" t="s">
        <v>5134</v>
      </c>
      <c r="P5110" t="s">
        <v>44593</v>
      </c>
      <c r="R5110" t="str">
        <f t="shared" si="158"/>
        <v>寿光</v>
      </c>
      <c r="S5110" t="str">
        <f t="shared" si="159"/>
        <v>0109</v>
      </c>
    </row>
    <row r="5111" spans="1:19">
      <c r="A5111" t="s">
        <v>44594</v>
      </c>
      <c r="B5111" t="s">
        <v>44595</v>
      </c>
      <c r="C5111" t="s">
        <v>49</v>
      </c>
      <c r="D5111" t="s">
        <v>44596</v>
      </c>
      <c r="E5111" t="s">
        <v>40839</v>
      </c>
      <c r="F5111" t="s">
        <v>44597</v>
      </c>
      <c r="G5111" t="s">
        <v>44598</v>
      </c>
      <c r="H5111" t="s">
        <v>44599</v>
      </c>
      <c r="I5111" t="s">
        <v>4785</v>
      </c>
      <c r="J5111" t="s">
        <v>15495</v>
      </c>
      <c r="K5111" t="s">
        <v>15496</v>
      </c>
      <c r="L5111" t="s">
        <v>77</v>
      </c>
      <c r="M5111" t="s">
        <v>4803</v>
      </c>
      <c r="N5111" t="s">
        <v>4832</v>
      </c>
      <c r="O5111" t="s">
        <v>15497</v>
      </c>
      <c r="P5111" t="s">
        <v>44600</v>
      </c>
      <c r="Q5111" t="s">
        <v>44601</v>
      </c>
      <c r="R5111" t="str">
        <f t="shared" si="158"/>
        <v>临朐</v>
      </c>
      <c r="S5111" t="str">
        <f t="shared" si="159"/>
        <v>0109</v>
      </c>
    </row>
    <row r="5112" spans="1:19">
      <c r="A5112" t="s">
        <v>2114</v>
      </c>
      <c r="B5112" t="s">
        <v>44602</v>
      </c>
      <c r="C5112" t="s">
        <v>49</v>
      </c>
      <c r="D5112" t="s">
        <v>44603</v>
      </c>
      <c r="E5112" t="s">
        <v>44604</v>
      </c>
      <c r="F5112" t="s">
        <v>44605</v>
      </c>
      <c r="G5112" t="s">
        <v>2112</v>
      </c>
      <c r="H5112" t="s">
        <v>44606</v>
      </c>
      <c r="I5112" t="s">
        <v>12119</v>
      </c>
      <c r="J5112" t="s">
        <v>11513</v>
      </c>
      <c r="K5112" t="s">
        <v>11514</v>
      </c>
      <c r="L5112" t="s">
        <v>50</v>
      </c>
      <c r="M5112" t="s">
        <v>5236</v>
      </c>
      <c r="N5112" t="s">
        <v>4881</v>
      </c>
      <c r="O5112" t="s">
        <v>11515</v>
      </c>
      <c r="P5112" t="s">
        <v>44607</v>
      </c>
      <c r="R5112" t="str">
        <f t="shared" si="158"/>
        <v>青州</v>
      </c>
      <c r="S5112" t="str">
        <f t="shared" si="159"/>
        <v>0109</v>
      </c>
    </row>
    <row r="5113" spans="1:19">
      <c r="A5113" t="s">
        <v>44608</v>
      </c>
      <c r="B5113" t="s">
        <v>44609</v>
      </c>
      <c r="C5113" t="s">
        <v>49</v>
      </c>
      <c r="D5113" t="s">
        <v>44610</v>
      </c>
      <c r="E5113" t="s">
        <v>40839</v>
      </c>
      <c r="F5113" t="s">
        <v>44611</v>
      </c>
      <c r="G5113" t="s">
        <v>44612</v>
      </c>
      <c r="H5113" t="s">
        <v>44613</v>
      </c>
      <c r="I5113" t="s">
        <v>4785</v>
      </c>
      <c r="J5113" t="s">
        <v>6731</v>
      </c>
      <c r="K5113" t="s">
        <v>6732</v>
      </c>
      <c r="L5113" t="s">
        <v>123</v>
      </c>
      <c r="M5113" t="s">
        <v>5854</v>
      </c>
      <c r="N5113" t="s">
        <v>4892</v>
      </c>
      <c r="O5113" t="s">
        <v>6733</v>
      </c>
      <c r="P5113" t="s">
        <v>44614</v>
      </c>
      <c r="R5113" t="str">
        <f t="shared" si="158"/>
        <v>诸城</v>
      </c>
      <c r="S5113" t="str">
        <f t="shared" si="159"/>
        <v>0109</v>
      </c>
    </row>
    <row r="5114" spans="1:19">
      <c r="A5114" t="s">
        <v>44615</v>
      </c>
      <c r="B5114" t="s">
        <v>43600</v>
      </c>
      <c r="C5114" t="s">
        <v>49</v>
      </c>
      <c r="D5114" t="s">
        <v>44616</v>
      </c>
      <c r="E5114" t="s">
        <v>41819</v>
      </c>
      <c r="F5114" t="s">
        <v>44617</v>
      </c>
      <c r="G5114" t="s">
        <v>44618</v>
      </c>
      <c r="H5114" t="s">
        <v>43907</v>
      </c>
      <c r="I5114" t="s">
        <v>4841</v>
      </c>
      <c r="J5114" t="s">
        <v>12559</v>
      </c>
      <c r="K5114" t="s">
        <v>12560</v>
      </c>
      <c r="L5114" t="s">
        <v>50</v>
      </c>
      <c r="M5114" t="s">
        <v>5721</v>
      </c>
      <c r="N5114" t="s">
        <v>6184</v>
      </c>
      <c r="O5114" t="s">
        <v>12561</v>
      </c>
      <c r="P5114" t="s">
        <v>44619</v>
      </c>
      <c r="Q5114" t="s">
        <v>44620</v>
      </c>
      <c r="R5114" t="str">
        <f t="shared" si="158"/>
        <v>青州</v>
      </c>
      <c r="S5114" t="str">
        <f t="shared" si="159"/>
        <v>0109</v>
      </c>
    </row>
    <row r="5115" spans="1:19">
      <c r="A5115" t="s">
        <v>44621</v>
      </c>
      <c r="B5115" t="s">
        <v>44622</v>
      </c>
      <c r="C5115" t="s">
        <v>49</v>
      </c>
      <c r="D5115" t="s">
        <v>44623</v>
      </c>
      <c r="E5115" t="s">
        <v>44624</v>
      </c>
      <c r="F5115" t="s">
        <v>44625</v>
      </c>
      <c r="G5115" t="s">
        <v>44626</v>
      </c>
      <c r="H5115" t="s">
        <v>44627</v>
      </c>
      <c r="I5115" t="s">
        <v>4852</v>
      </c>
      <c r="J5115" t="s">
        <v>7042</v>
      </c>
      <c r="K5115" t="s">
        <v>7043</v>
      </c>
      <c r="L5115" t="s">
        <v>60</v>
      </c>
      <c r="M5115" t="s">
        <v>4904</v>
      </c>
      <c r="N5115" t="s">
        <v>4933</v>
      </c>
      <c r="O5115" t="s">
        <v>7044</v>
      </c>
      <c r="P5115" t="s">
        <v>44628</v>
      </c>
      <c r="Q5115" t="s">
        <v>44629</v>
      </c>
      <c r="R5115" t="str">
        <f t="shared" si="158"/>
        <v>奎文</v>
      </c>
      <c r="S5115" t="str">
        <f t="shared" si="159"/>
        <v>0109</v>
      </c>
    </row>
    <row r="5116" spans="1:19">
      <c r="A5116" t="s">
        <v>44630</v>
      </c>
      <c r="B5116" t="s">
        <v>44631</v>
      </c>
      <c r="C5116" t="s">
        <v>49</v>
      </c>
      <c r="D5116" t="s">
        <v>44632</v>
      </c>
      <c r="E5116" t="s">
        <v>41305</v>
      </c>
      <c r="F5116" t="s">
        <v>44633</v>
      </c>
      <c r="G5116" t="s">
        <v>44634</v>
      </c>
      <c r="H5116" t="s">
        <v>44635</v>
      </c>
      <c r="I5116" t="s">
        <v>12844</v>
      </c>
      <c r="J5116" t="s">
        <v>6225</v>
      </c>
      <c r="K5116" t="s">
        <v>6226</v>
      </c>
      <c r="L5116" t="s">
        <v>123</v>
      </c>
      <c r="M5116" t="s">
        <v>5825</v>
      </c>
      <c r="N5116" t="s">
        <v>7244</v>
      </c>
      <c r="O5116" t="s">
        <v>6227</v>
      </c>
      <c r="P5116" t="s">
        <v>44636</v>
      </c>
      <c r="Q5116" t="s">
        <v>44637</v>
      </c>
      <c r="R5116" t="str">
        <f t="shared" si="158"/>
        <v>诸城</v>
      </c>
      <c r="S5116" t="str">
        <f t="shared" si="159"/>
        <v>0109</v>
      </c>
    </row>
    <row r="5117" spans="1:19">
      <c r="A5117" t="s">
        <v>44638</v>
      </c>
      <c r="B5117" t="s">
        <v>44639</v>
      </c>
      <c r="C5117" t="s">
        <v>49</v>
      </c>
      <c r="D5117" t="s">
        <v>44640</v>
      </c>
      <c r="E5117" t="s">
        <v>44641</v>
      </c>
      <c r="F5117" t="s">
        <v>44642</v>
      </c>
      <c r="G5117" t="s">
        <v>44643</v>
      </c>
      <c r="H5117" t="s">
        <v>44644</v>
      </c>
      <c r="I5117" t="s">
        <v>4852</v>
      </c>
      <c r="J5117" t="s">
        <v>8364</v>
      </c>
      <c r="K5117" t="s">
        <v>8365</v>
      </c>
      <c r="L5117" t="s">
        <v>50</v>
      </c>
      <c r="M5117" t="s">
        <v>6701</v>
      </c>
      <c r="N5117" t="s">
        <v>7912</v>
      </c>
      <c r="O5117" t="s">
        <v>8366</v>
      </c>
      <c r="P5117" t="s">
        <v>44645</v>
      </c>
      <c r="Q5117" t="s">
        <v>44646</v>
      </c>
      <c r="R5117" t="str">
        <f t="shared" si="158"/>
        <v>青州</v>
      </c>
      <c r="S5117" t="str">
        <f t="shared" si="159"/>
        <v>0109</v>
      </c>
    </row>
    <row r="5118" spans="1:19">
      <c r="A5118" t="s">
        <v>44647</v>
      </c>
      <c r="B5118" t="s">
        <v>44648</v>
      </c>
      <c r="C5118" t="s">
        <v>49</v>
      </c>
      <c r="D5118" t="s">
        <v>44649</v>
      </c>
      <c r="E5118" t="s">
        <v>40865</v>
      </c>
      <c r="F5118" t="s">
        <v>44650</v>
      </c>
      <c r="G5118" t="s">
        <v>44651</v>
      </c>
      <c r="H5118" t="s">
        <v>44652</v>
      </c>
      <c r="I5118" t="s">
        <v>12119</v>
      </c>
      <c r="J5118" t="s">
        <v>6357</v>
      </c>
      <c r="K5118" t="s">
        <v>6358</v>
      </c>
      <c r="L5118" t="s">
        <v>60</v>
      </c>
      <c r="M5118" t="s">
        <v>5999</v>
      </c>
      <c r="O5118" t="s">
        <v>6359</v>
      </c>
      <c r="P5118" t="s">
        <v>44653</v>
      </c>
      <c r="R5118" t="str">
        <f t="shared" si="158"/>
        <v>奎文</v>
      </c>
      <c r="S5118" t="str">
        <f t="shared" si="159"/>
        <v>0109</v>
      </c>
    </row>
    <row r="5119" spans="1:19">
      <c r="A5119" t="s">
        <v>44654</v>
      </c>
      <c r="B5119" t="s">
        <v>44655</v>
      </c>
      <c r="C5119" t="s">
        <v>49</v>
      </c>
      <c r="D5119" t="s">
        <v>44656</v>
      </c>
      <c r="E5119" t="s">
        <v>40839</v>
      </c>
      <c r="F5119" t="s">
        <v>44657</v>
      </c>
      <c r="G5119" t="s">
        <v>44658</v>
      </c>
      <c r="H5119" t="s">
        <v>44659</v>
      </c>
      <c r="I5119" t="s">
        <v>4841</v>
      </c>
      <c r="J5119" t="s">
        <v>7689</v>
      </c>
      <c r="K5119" t="s">
        <v>7690</v>
      </c>
      <c r="L5119" t="s">
        <v>60</v>
      </c>
      <c r="M5119" t="s">
        <v>5999</v>
      </c>
      <c r="N5119" t="s">
        <v>4972</v>
      </c>
      <c r="O5119" t="s">
        <v>7691</v>
      </c>
      <c r="P5119" t="s">
        <v>44660</v>
      </c>
      <c r="Q5119" t="s">
        <v>44661</v>
      </c>
      <c r="R5119" t="str">
        <f t="shared" si="158"/>
        <v>奎文</v>
      </c>
      <c r="S5119" t="str">
        <f t="shared" si="159"/>
        <v>0109</v>
      </c>
    </row>
    <row r="5120" spans="1:19">
      <c r="A5120" t="s">
        <v>44662</v>
      </c>
      <c r="B5120" t="s">
        <v>44663</v>
      </c>
      <c r="C5120" t="s">
        <v>49</v>
      </c>
      <c r="D5120" t="s">
        <v>44664</v>
      </c>
      <c r="E5120" t="s">
        <v>44665</v>
      </c>
      <c r="F5120" t="s">
        <v>44666</v>
      </c>
      <c r="G5120" t="s">
        <v>44667</v>
      </c>
      <c r="H5120" t="s">
        <v>44668</v>
      </c>
      <c r="I5120" t="s">
        <v>4828</v>
      </c>
      <c r="J5120" t="s">
        <v>5497</v>
      </c>
      <c r="K5120" t="s">
        <v>5498</v>
      </c>
      <c r="L5120" t="s">
        <v>375</v>
      </c>
      <c r="M5120" t="s">
        <v>5499</v>
      </c>
      <c r="N5120" t="s">
        <v>5056</v>
      </c>
      <c r="O5120" t="s">
        <v>5500</v>
      </c>
      <c r="P5120" t="s">
        <v>44669</v>
      </c>
      <c r="R5120" t="str">
        <f t="shared" si="158"/>
        <v>昌邑</v>
      </c>
      <c r="S5120" t="str">
        <f t="shared" si="159"/>
        <v>0109</v>
      </c>
    </row>
    <row r="5121" spans="1:19">
      <c r="A5121" t="s">
        <v>44670</v>
      </c>
      <c r="B5121" t="s">
        <v>44671</v>
      </c>
      <c r="C5121" t="s">
        <v>49</v>
      </c>
      <c r="D5121" t="s">
        <v>44672</v>
      </c>
      <c r="E5121" t="s">
        <v>40839</v>
      </c>
      <c r="F5121" t="s">
        <v>44673</v>
      </c>
      <c r="G5121" t="s">
        <v>44674</v>
      </c>
      <c r="H5121" t="s">
        <v>44675</v>
      </c>
      <c r="I5121" t="s">
        <v>5407</v>
      </c>
      <c r="J5121" t="s">
        <v>10006</v>
      </c>
      <c r="K5121" t="s">
        <v>10007</v>
      </c>
      <c r="L5121" t="s">
        <v>60</v>
      </c>
      <c r="M5121" t="s">
        <v>5888</v>
      </c>
      <c r="N5121" t="s">
        <v>6152</v>
      </c>
      <c r="O5121" t="s">
        <v>10008</v>
      </c>
      <c r="P5121" t="s">
        <v>44676</v>
      </c>
      <c r="Q5121" t="s">
        <v>44677</v>
      </c>
      <c r="R5121" t="str">
        <f t="shared" ref="R5121:R5184" si="160">IF(OR(LEFT(L5121,2)="高新"),"奎文",IF(LEFT(L5121,2)="峡山","坊子",IF(LEFT(L5121,2)="滨海","寒亭",LEFT(L5121,2))))</f>
        <v>奎文</v>
      </c>
      <c r="S5121" t="str">
        <f t="shared" ref="S5121:S5184" si="161">TEXT(B5121,"mmdd")</f>
        <v>0109</v>
      </c>
    </row>
    <row r="5122" spans="1:19">
      <c r="A5122" t="s">
        <v>44678</v>
      </c>
      <c r="B5122" t="s">
        <v>44679</v>
      </c>
      <c r="C5122" t="s">
        <v>49</v>
      </c>
      <c r="D5122" t="s">
        <v>44680</v>
      </c>
      <c r="E5122" t="s">
        <v>44641</v>
      </c>
      <c r="F5122" t="s">
        <v>44681</v>
      </c>
      <c r="G5122" t="s">
        <v>44682</v>
      </c>
      <c r="H5122" t="s">
        <v>44683</v>
      </c>
      <c r="I5122" t="s">
        <v>4955</v>
      </c>
      <c r="J5122" t="s">
        <v>9560</v>
      </c>
      <c r="K5122" t="s">
        <v>9561</v>
      </c>
      <c r="L5122" t="s">
        <v>95</v>
      </c>
      <c r="M5122" t="s">
        <v>5757</v>
      </c>
      <c r="N5122" t="s">
        <v>10228</v>
      </c>
      <c r="O5122" t="s">
        <v>9562</v>
      </c>
      <c r="P5122" t="s">
        <v>44684</v>
      </c>
      <c r="Q5122" t="s">
        <v>44685</v>
      </c>
      <c r="R5122" t="str">
        <f t="shared" si="160"/>
        <v>安丘</v>
      </c>
      <c r="S5122" t="str">
        <f t="shared" si="161"/>
        <v>0109</v>
      </c>
    </row>
    <row r="5123" spans="1:19">
      <c r="A5123" t="s">
        <v>44686</v>
      </c>
      <c r="B5123" t="s">
        <v>44687</v>
      </c>
      <c r="C5123" t="s">
        <v>49</v>
      </c>
      <c r="D5123" t="s">
        <v>44688</v>
      </c>
      <c r="E5123" t="s">
        <v>40839</v>
      </c>
      <c r="F5123" t="s">
        <v>44689</v>
      </c>
      <c r="G5123" t="s">
        <v>44690</v>
      </c>
      <c r="H5123" t="s">
        <v>44691</v>
      </c>
      <c r="I5123" t="s">
        <v>5560</v>
      </c>
      <c r="J5123" t="s">
        <v>10338</v>
      </c>
      <c r="K5123" t="s">
        <v>10339</v>
      </c>
      <c r="L5123" t="s">
        <v>237</v>
      </c>
      <c r="M5123" t="s">
        <v>5247</v>
      </c>
      <c r="N5123" t="s">
        <v>4845</v>
      </c>
      <c r="O5123" t="s">
        <v>10340</v>
      </c>
      <c r="P5123" t="s">
        <v>44692</v>
      </c>
      <c r="Q5123" t="s">
        <v>44693</v>
      </c>
      <c r="R5123" t="str">
        <f t="shared" si="160"/>
        <v>潍城</v>
      </c>
      <c r="S5123" t="str">
        <f t="shared" si="161"/>
        <v>0109</v>
      </c>
    </row>
    <row r="5124" spans="1:19">
      <c r="A5124" t="s">
        <v>44694</v>
      </c>
      <c r="B5124" t="s">
        <v>44695</v>
      </c>
      <c r="C5124" t="s">
        <v>49</v>
      </c>
      <c r="D5124" t="s">
        <v>44696</v>
      </c>
      <c r="E5124" t="s">
        <v>40893</v>
      </c>
      <c r="F5124" t="s">
        <v>44697</v>
      </c>
      <c r="G5124" t="s">
        <v>44698</v>
      </c>
      <c r="H5124" t="s">
        <v>44699</v>
      </c>
      <c r="I5124" t="s">
        <v>12119</v>
      </c>
      <c r="J5124" t="s">
        <v>5449</v>
      </c>
      <c r="K5124" t="s">
        <v>5450</v>
      </c>
      <c r="L5124" t="s">
        <v>237</v>
      </c>
      <c r="M5124" t="s">
        <v>5247</v>
      </c>
      <c r="N5124" t="s">
        <v>5112</v>
      </c>
      <c r="O5124" t="s">
        <v>5452</v>
      </c>
      <c r="P5124" t="s">
        <v>44700</v>
      </c>
      <c r="R5124" t="str">
        <f t="shared" si="160"/>
        <v>潍城</v>
      </c>
      <c r="S5124" t="str">
        <f t="shared" si="161"/>
        <v>0109</v>
      </c>
    </row>
    <row r="5125" spans="1:19">
      <c r="A5125" t="s">
        <v>44701</v>
      </c>
      <c r="B5125" t="s">
        <v>44702</v>
      </c>
      <c r="C5125" t="s">
        <v>49</v>
      </c>
      <c r="D5125" t="s">
        <v>44703</v>
      </c>
      <c r="E5125" t="s">
        <v>41305</v>
      </c>
      <c r="F5125" t="s">
        <v>44704</v>
      </c>
      <c r="G5125" t="s">
        <v>44705</v>
      </c>
      <c r="H5125" t="s">
        <v>44706</v>
      </c>
      <c r="I5125" t="s">
        <v>12757</v>
      </c>
      <c r="J5125" t="s">
        <v>9228</v>
      </c>
      <c r="K5125" t="s">
        <v>9229</v>
      </c>
      <c r="L5125" t="s">
        <v>123</v>
      </c>
      <c r="M5125" t="s">
        <v>7480</v>
      </c>
      <c r="N5125" t="s">
        <v>5056</v>
      </c>
      <c r="O5125" t="s">
        <v>9230</v>
      </c>
      <c r="P5125" t="s">
        <v>44707</v>
      </c>
      <c r="Q5125" t="s">
        <v>44708</v>
      </c>
      <c r="R5125" t="str">
        <f t="shared" si="160"/>
        <v>诸城</v>
      </c>
      <c r="S5125" t="str">
        <f t="shared" si="161"/>
        <v>0109</v>
      </c>
    </row>
    <row r="5126" spans="1:19">
      <c r="A5126" t="s">
        <v>44709</v>
      </c>
      <c r="B5126" t="s">
        <v>44710</v>
      </c>
      <c r="C5126" t="s">
        <v>49</v>
      </c>
      <c r="D5126" t="s">
        <v>44711</v>
      </c>
      <c r="E5126" t="s">
        <v>44712</v>
      </c>
      <c r="F5126" t="s">
        <v>44713</v>
      </c>
      <c r="G5126" t="s">
        <v>44714</v>
      </c>
      <c r="H5126" t="s">
        <v>44715</v>
      </c>
      <c r="I5126" t="s">
        <v>4852</v>
      </c>
      <c r="J5126" t="s">
        <v>6983</v>
      </c>
      <c r="K5126" t="s">
        <v>6984</v>
      </c>
      <c r="L5126" t="s">
        <v>95</v>
      </c>
      <c r="M5126" t="s">
        <v>5682</v>
      </c>
      <c r="N5126" t="s">
        <v>5198</v>
      </c>
      <c r="O5126" t="s">
        <v>6986</v>
      </c>
      <c r="P5126" t="s">
        <v>44466</v>
      </c>
      <c r="R5126" t="str">
        <f t="shared" si="160"/>
        <v>安丘</v>
      </c>
      <c r="S5126" t="str">
        <f t="shared" si="161"/>
        <v>0109</v>
      </c>
    </row>
    <row r="5127" spans="1:19">
      <c r="A5127" t="s">
        <v>44716</v>
      </c>
      <c r="B5127" t="s">
        <v>44717</v>
      </c>
      <c r="C5127" t="s">
        <v>49</v>
      </c>
      <c r="D5127" t="s">
        <v>44718</v>
      </c>
      <c r="E5127" t="s">
        <v>41819</v>
      </c>
      <c r="F5127" t="s">
        <v>44719</v>
      </c>
      <c r="G5127" t="s">
        <v>44720</v>
      </c>
      <c r="H5127" t="s">
        <v>44721</v>
      </c>
      <c r="I5127" t="s">
        <v>4828</v>
      </c>
      <c r="J5127" t="s">
        <v>11800</v>
      </c>
      <c r="K5127" t="s">
        <v>11801</v>
      </c>
      <c r="L5127" t="s">
        <v>105</v>
      </c>
      <c r="M5127" t="s">
        <v>6055</v>
      </c>
      <c r="N5127" t="s">
        <v>5030</v>
      </c>
      <c r="O5127" t="s">
        <v>11802</v>
      </c>
      <c r="P5127" t="s">
        <v>44722</v>
      </c>
      <c r="Q5127" t="s">
        <v>44723</v>
      </c>
      <c r="R5127" t="str">
        <f t="shared" si="160"/>
        <v>寿光</v>
      </c>
      <c r="S5127" t="str">
        <f t="shared" si="161"/>
        <v>0109</v>
      </c>
    </row>
    <row r="5128" spans="1:19">
      <c r="A5128" t="s">
        <v>44724</v>
      </c>
      <c r="B5128" t="s">
        <v>44725</v>
      </c>
      <c r="C5128" t="s">
        <v>49</v>
      </c>
      <c r="D5128" t="s">
        <v>44726</v>
      </c>
      <c r="E5128" t="s">
        <v>44727</v>
      </c>
      <c r="F5128" t="s">
        <v>44728</v>
      </c>
      <c r="G5128" t="s">
        <v>44729</v>
      </c>
      <c r="H5128" t="s">
        <v>44730</v>
      </c>
      <c r="I5128" t="s">
        <v>8721</v>
      </c>
      <c r="J5128" t="s">
        <v>11556</v>
      </c>
      <c r="K5128" t="s">
        <v>11557</v>
      </c>
      <c r="L5128" t="s">
        <v>105</v>
      </c>
      <c r="M5128" t="s">
        <v>5769</v>
      </c>
      <c r="N5128" t="s">
        <v>5030</v>
      </c>
      <c r="O5128" t="s">
        <v>11558</v>
      </c>
      <c r="P5128" t="s">
        <v>44731</v>
      </c>
      <c r="Q5128" t="s">
        <v>44732</v>
      </c>
      <c r="R5128" t="str">
        <f t="shared" si="160"/>
        <v>寿光</v>
      </c>
      <c r="S5128" t="str">
        <f t="shared" si="161"/>
        <v>0109</v>
      </c>
    </row>
    <row r="5129" spans="1:19">
      <c r="A5129" t="s">
        <v>44733</v>
      </c>
      <c r="B5129" t="s">
        <v>44734</v>
      </c>
      <c r="C5129" t="s">
        <v>49</v>
      </c>
      <c r="D5129" t="s">
        <v>44735</v>
      </c>
      <c r="E5129" t="s">
        <v>40893</v>
      </c>
      <c r="F5129" t="s">
        <v>44736</v>
      </c>
      <c r="G5129" t="s">
        <v>44737</v>
      </c>
      <c r="H5129" t="s">
        <v>44738</v>
      </c>
      <c r="I5129" t="s">
        <v>12119</v>
      </c>
      <c r="J5129" t="s">
        <v>7689</v>
      </c>
      <c r="K5129" t="s">
        <v>7690</v>
      </c>
      <c r="L5129" t="s">
        <v>60</v>
      </c>
      <c r="M5129" t="s">
        <v>5999</v>
      </c>
      <c r="N5129" t="s">
        <v>4892</v>
      </c>
      <c r="O5129" t="s">
        <v>7691</v>
      </c>
      <c r="P5129" t="s">
        <v>44739</v>
      </c>
      <c r="Q5129" t="s">
        <v>44740</v>
      </c>
      <c r="R5129" t="str">
        <f t="shared" si="160"/>
        <v>奎文</v>
      </c>
      <c r="S5129" t="str">
        <f t="shared" si="161"/>
        <v>0109</v>
      </c>
    </row>
    <row r="5130" spans="1:19">
      <c r="A5130" t="s">
        <v>44741</v>
      </c>
      <c r="B5130" t="s">
        <v>44742</v>
      </c>
      <c r="C5130" t="s">
        <v>49</v>
      </c>
      <c r="D5130" t="s">
        <v>44743</v>
      </c>
      <c r="E5130" t="s">
        <v>40839</v>
      </c>
      <c r="F5130" t="s">
        <v>44744</v>
      </c>
      <c r="G5130" t="s">
        <v>44745</v>
      </c>
      <c r="H5130" t="s">
        <v>44746</v>
      </c>
      <c r="I5130" t="s">
        <v>5835</v>
      </c>
      <c r="J5130" t="s">
        <v>5109</v>
      </c>
      <c r="K5130" t="s">
        <v>5110</v>
      </c>
      <c r="L5130" t="s">
        <v>50</v>
      </c>
      <c r="M5130" t="s">
        <v>5111</v>
      </c>
      <c r="N5130" t="s">
        <v>5017</v>
      </c>
      <c r="O5130" t="s">
        <v>5113</v>
      </c>
      <c r="P5130" t="s">
        <v>44747</v>
      </c>
      <c r="Q5130" t="s">
        <v>44748</v>
      </c>
      <c r="R5130" t="str">
        <f t="shared" si="160"/>
        <v>青州</v>
      </c>
      <c r="S5130" t="str">
        <f t="shared" si="161"/>
        <v>0109</v>
      </c>
    </row>
    <row r="5131" spans="1:19">
      <c r="A5131" t="s">
        <v>44749</v>
      </c>
      <c r="B5131" t="s">
        <v>44750</v>
      </c>
      <c r="C5131" t="s">
        <v>49</v>
      </c>
      <c r="D5131" t="s">
        <v>44751</v>
      </c>
      <c r="E5131" t="s">
        <v>40839</v>
      </c>
      <c r="F5131" t="s">
        <v>44752</v>
      </c>
      <c r="G5131" t="s">
        <v>44753</v>
      </c>
      <c r="H5131" t="s">
        <v>44754</v>
      </c>
      <c r="I5131" t="s">
        <v>4852</v>
      </c>
      <c r="J5131" t="s">
        <v>5155</v>
      </c>
      <c r="K5131" t="s">
        <v>5156</v>
      </c>
      <c r="L5131" t="s">
        <v>237</v>
      </c>
      <c r="M5131" t="s">
        <v>4971</v>
      </c>
      <c r="N5131" t="s">
        <v>4933</v>
      </c>
      <c r="O5131" t="s">
        <v>5157</v>
      </c>
      <c r="P5131" t="s">
        <v>44755</v>
      </c>
      <c r="Q5131" t="s">
        <v>44756</v>
      </c>
      <c r="R5131" t="str">
        <f t="shared" si="160"/>
        <v>潍城</v>
      </c>
      <c r="S5131" t="str">
        <f t="shared" si="161"/>
        <v>0109</v>
      </c>
    </row>
    <row r="5132" spans="1:19">
      <c r="A5132" t="s">
        <v>44757</v>
      </c>
      <c r="B5132" t="s">
        <v>44758</v>
      </c>
      <c r="C5132" t="s">
        <v>49</v>
      </c>
      <c r="D5132" t="s">
        <v>44759</v>
      </c>
      <c r="E5132" t="s">
        <v>44279</v>
      </c>
      <c r="F5132" t="s">
        <v>44760</v>
      </c>
      <c r="G5132" t="s">
        <v>44761</v>
      </c>
      <c r="H5132" t="s">
        <v>44762</v>
      </c>
      <c r="I5132" t="s">
        <v>4852</v>
      </c>
      <c r="J5132" t="s">
        <v>4801</v>
      </c>
      <c r="K5132" t="s">
        <v>4802</v>
      </c>
      <c r="L5132" t="s">
        <v>77</v>
      </c>
      <c r="M5132" t="s">
        <v>4803</v>
      </c>
      <c r="N5132" t="s">
        <v>5030</v>
      </c>
      <c r="O5132" t="s">
        <v>4804</v>
      </c>
      <c r="P5132" t="s">
        <v>44763</v>
      </c>
      <c r="R5132" t="str">
        <f t="shared" si="160"/>
        <v>临朐</v>
      </c>
      <c r="S5132" t="str">
        <f t="shared" si="161"/>
        <v>0109</v>
      </c>
    </row>
    <row r="5133" spans="1:19">
      <c r="A5133" t="s">
        <v>44764</v>
      </c>
      <c r="B5133" t="s">
        <v>44765</v>
      </c>
      <c r="C5133" t="s">
        <v>49</v>
      </c>
      <c r="D5133" t="s">
        <v>44766</v>
      </c>
      <c r="E5133" t="s">
        <v>40865</v>
      </c>
      <c r="F5133" t="s">
        <v>44767</v>
      </c>
      <c r="G5133" t="s">
        <v>44768</v>
      </c>
      <c r="H5133" t="s">
        <v>44769</v>
      </c>
      <c r="I5133" t="s">
        <v>12757</v>
      </c>
      <c r="J5133" t="s">
        <v>7910</v>
      </c>
      <c r="K5133" t="s">
        <v>7911</v>
      </c>
      <c r="L5133" t="s">
        <v>375</v>
      </c>
      <c r="M5133" t="s">
        <v>5409</v>
      </c>
      <c r="O5133" t="s">
        <v>7913</v>
      </c>
      <c r="P5133" t="s">
        <v>44770</v>
      </c>
      <c r="Q5133" t="s">
        <v>42718</v>
      </c>
      <c r="R5133" t="str">
        <f t="shared" si="160"/>
        <v>昌邑</v>
      </c>
      <c r="S5133" t="str">
        <f t="shared" si="161"/>
        <v>0109</v>
      </c>
    </row>
    <row r="5134" spans="1:19">
      <c r="A5134" t="s">
        <v>44771</v>
      </c>
      <c r="B5134" t="s">
        <v>44772</v>
      </c>
      <c r="C5134" t="s">
        <v>49</v>
      </c>
      <c r="D5134" t="s">
        <v>44773</v>
      </c>
      <c r="E5134" t="s">
        <v>40839</v>
      </c>
      <c r="F5134" t="s">
        <v>44774</v>
      </c>
      <c r="G5134" t="s">
        <v>44775</v>
      </c>
      <c r="H5134" t="s">
        <v>42466</v>
      </c>
      <c r="I5134" t="s">
        <v>4785</v>
      </c>
      <c r="J5134" t="s">
        <v>6423</v>
      </c>
      <c r="K5134" t="s">
        <v>6424</v>
      </c>
      <c r="L5134" t="s">
        <v>60</v>
      </c>
      <c r="M5134" t="s">
        <v>5511</v>
      </c>
      <c r="N5134" t="s">
        <v>5056</v>
      </c>
      <c r="O5134" t="s">
        <v>6425</v>
      </c>
      <c r="P5134" t="s">
        <v>44776</v>
      </c>
      <c r="Q5134" t="s">
        <v>44777</v>
      </c>
      <c r="R5134" t="str">
        <f t="shared" si="160"/>
        <v>奎文</v>
      </c>
      <c r="S5134" t="str">
        <f t="shared" si="161"/>
        <v>0109</v>
      </c>
    </row>
    <row r="5135" spans="1:19">
      <c r="A5135" t="s">
        <v>44778</v>
      </c>
      <c r="B5135" t="s">
        <v>44779</v>
      </c>
      <c r="C5135" t="s">
        <v>49</v>
      </c>
      <c r="D5135" t="s">
        <v>44780</v>
      </c>
      <c r="E5135" t="s">
        <v>40839</v>
      </c>
      <c r="F5135" t="s">
        <v>44781</v>
      </c>
      <c r="G5135" t="s">
        <v>44782</v>
      </c>
      <c r="H5135" t="s">
        <v>44783</v>
      </c>
      <c r="I5135" t="s">
        <v>5560</v>
      </c>
      <c r="J5135" t="s">
        <v>9760</v>
      </c>
      <c r="K5135" t="s">
        <v>9761</v>
      </c>
      <c r="L5135" t="s">
        <v>60</v>
      </c>
      <c r="M5135" t="s">
        <v>5999</v>
      </c>
      <c r="N5135" t="s">
        <v>4972</v>
      </c>
      <c r="O5135" t="s">
        <v>9762</v>
      </c>
      <c r="P5135" t="s">
        <v>44784</v>
      </c>
      <c r="R5135" t="str">
        <f t="shared" si="160"/>
        <v>奎文</v>
      </c>
      <c r="S5135" t="str">
        <f t="shared" si="161"/>
        <v>0109</v>
      </c>
    </row>
    <row r="5136" spans="1:19">
      <c r="A5136" t="s">
        <v>44785</v>
      </c>
      <c r="B5136" t="s">
        <v>44786</v>
      </c>
      <c r="C5136" t="s">
        <v>49</v>
      </c>
      <c r="D5136" t="s">
        <v>44787</v>
      </c>
      <c r="E5136" t="s">
        <v>41819</v>
      </c>
      <c r="F5136" t="s">
        <v>44788</v>
      </c>
      <c r="G5136" t="s">
        <v>44789</v>
      </c>
      <c r="H5136" t="s">
        <v>44790</v>
      </c>
      <c r="I5136" t="s">
        <v>4813</v>
      </c>
      <c r="J5136" t="s">
        <v>6225</v>
      </c>
      <c r="K5136" t="s">
        <v>6226</v>
      </c>
      <c r="L5136" t="s">
        <v>123</v>
      </c>
      <c r="M5136" t="s">
        <v>5825</v>
      </c>
      <c r="O5136" t="s">
        <v>6227</v>
      </c>
      <c r="P5136" t="s">
        <v>44791</v>
      </c>
      <c r="R5136" t="str">
        <f t="shared" si="160"/>
        <v>诸城</v>
      </c>
      <c r="S5136" t="str">
        <f t="shared" si="161"/>
        <v>0109</v>
      </c>
    </row>
    <row r="5137" spans="1:19">
      <c r="A5137" t="s">
        <v>44792</v>
      </c>
      <c r="B5137" t="s">
        <v>44793</v>
      </c>
      <c r="C5137" t="s">
        <v>49</v>
      </c>
      <c r="D5137" t="s">
        <v>44794</v>
      </c>
      <c r="E5137" t="s">
        <v>40893</v>
      </c>
      <c r="F5137" t="s">
        <v>44795</v>
      </c>
      <c r="G5137" t="s">
        <v>44796</v>
      </c>
      <c r="H5137" t="s">
        <v>44797</v>
      </c>
      <c r="I5137" t="s">
        <v>12119</v>
      </c>
      <c r="J5137" t="s">
        <v>12758</v>
      </c>
      <c r="K5137" t="s">
        <v>12759</v>
      </c>
      <c r="L5137" t="s">
        <v>1136</v>
      </c>
      <c r="M5137" t="s">
        <v>5210</v>
      </c>
      <c r="N5137" t="s">
        <v>5487</v>
      </c>
      <c r="O5137" t="s">
        <v>12760</v>
      </c>
      <c r="P5137" t="s">
        <v>44798</v>
      </c>
      <c r="Q5137" t="s">
        <v>44799</v>
      </c>
      <c r="R5137" t="str">
        <f t="shared" si="160"/>
        <v>昌乐</v>
      </c>
      <c r="S5137" t="str">
        <f t="shared" si="161"/>
        <v>0109</v>
      </c>
    </row>
    <row r="5138" spans="1:19">
      <c r="A5138" t="s">
        <v>44800</v>
      </c>
      <c r="B5138" t="s">
        <v>44801</v>
      </c>
      <c r="C5138" t="s">
        <v>49</v>
      </c>
      <c r="D5138" t="s">
        <v>44802</v>
      </c>
      <c r="E5138" t="s">
        <v>41819</v>
      </c>
      <c r="F5138" t="s">
        <v>44803</v>
      </c>
      <c r="G5138" t="s">
        <v>44804</v>
      </c>
      <c r="H5138" t="s">
        <v>44805</v>
      </c>
      <c r="I5138" t="s">
        <v>4785</v>
      </c>
      <c r="J5138" t="s">
        <v>5578</v>
      </c>
      <c r="K5138" t="s">
        <v>5579</v>
      </c>
      <c r="L5138" t="s">
        <v>148</v>
      </c>
      <c r="M5138" t="s">
        <v>5580</v>
      </c>
      <c r="O5138" t="s">
        <v>5581</v>
      </c>
      <c r="P5138" t="s">
        <v>44806</v>
      </c>
      <c r="Q5138" t="s">
        <v>44807</v>
      </c>
      <c r="R5138" t="str">
        <f t="shared" si="160"/>
        <v>寒亭</v>
      </c>
      <c r="S5138" t="str">
        <f t="shared" si="161"/>
        <v>0109</v>
      </c>
    </row>
    <row r="5139" spans="1:19">
      <c r="A5139" t="s">
        <v>44808</v>
      </c>
      <c r="B5139" t="s">
        <v>44809</v>
      </c>
      <c r="C5139" t="s">
        <v>49</v>
      </c>
      <c r="D5139" t="s">
        <v>44810</v>
      </c>
      <c r="E5139" t="s">
        <v>41819</v>
      </c>
      <c r="F5139" t="s">
        <v>44811</v>
      </c>
      <c r="G5139" t="s">
        <v>44812</v>
      </c>
      <c r="H5139" t="s">
        <v>44813</v>
      </c>
      <c r="I5139" t="s">
        <v>4785</v>
      </c>
      <c r="J5139" t="s">
        <v>11849</v>
      </c>
      <c r="K5139" t="s">
        <v>11850</v>
      </c>
      <c r="L5139" t="s">
        <v>95</v>
      </c>
      <c r="M5139" t="s">
        <v>5709</v>
      </c>
      <c r="N5139" t="s">
        <v>6519</v>
      </c>
      <c r="O5139" t="s">
        <v>11851</v>
      </c>
      <c r="P5139" t="s">
        <v>44814</v>
      </c>
      <c r="Q5139" t="s">
        <v>44815</v>
      </c>
      <c r="R5139" t="str">
        <f t="shared" si="160"/>
        <v>安丘</v>
      </c>
      <c r="S5139" t="str">
        <f t="shared" si="161"/>
        <v>0109</v>
      </c>
    </row>
    <row r="5140" spans="1:19">
      <c r="A5140" t="s">
        <v>44816</v>
      </c>
      <c r="B5140" t="s">
        <v>44817</v>
      </c>
      <c r="C5140" t="s">
        <v>49</v>
      </c>
      <c r="D5140" t="s">
        <v>44818</v>
      </c>
      <c r="E5140" t="s">
        <v>44819</v>
      </c>
      <c r="F5140" t="s">
        <v>44820</v>
      </c>
      <c r="G5140" t="s">
        <v>44821</v>
      </c>
      <c r="H5140" t="s">
        <v>44822</v>
      </c>
      <c r="I5140" t="s">
        <v>4955</v>
      </c>
      <c r="J5140" t="s">
        <v>10620</v>
      </c>
      <c r="K5140" t="s">
        <v>10621</v>
      </c>
      <c r="L5140" t="s">
        <v>60</v>
      </c>
      <c r="M5140" t="s">
        <v>5999</v>
      </c>
      <c r="N5140" t="s">
        <v>4832</v>
      </c>
      <c r="O5140" t="s">
        <v>10622</v>
      </c>
      <c r="P5140" t="s">
        <v>44823</v>
      </c>
      <c r="Q5140" t="s">
        <v>44824</v>
      </c>
      <c r="R5140" t="str">
        <f t="shared" si="160"/>
        <v>奎文</v>
      </c>
      <c r="S5140" t="str">
        <f t="shared" si="161"/>
        <v>0109</v>
      </c>
    </row>
    <row r="5141" spans="1:19">
      <c r="A5141" t="s">
        <v>44825</v>
      </c>
      <c r="B5141" t="s">
        <v>44826</v>
      </c>
      <c r="C5141" t="s">
        <v>49</v>
      </c>
      <c r="D5141" t="s">
        <v>44827</v>
      </c>
      <c r="E5141" t="s">
        <v>40865</v>
      </c>
      <c r="F5141" t="s">
        <v>44828</v>
      </c>
      <c r="G5141" t="s">
        <v>44829</v>
      </c>
      <c r="H5141" t="s">
        <v>44830</v>
      </c>
      <c r="I5141" t="s">
        <v>12757</v>
      </c>
      <c r="J5141" t="s">
        <v>4969</v>
      </c>
      <c r="K5141" t="s">
        <v>4970</v>
      </c>
      <c r="L5141" t="s">
        <v>237</v>
      </c>
      <c r="M5141" t="s">
        <v>4971</v>
      </c>
      <c r="P5141" t="s">
        <v>44831</v>
      </c>
      <c r="Q5141" t="s">
        <v>44832</v>
      </c>
      <c r="R5141" t="str">
        <f t="shared" si="160"/>
        <v>潍城</v>
      </c>
      <c r="S5141" t="str">
        <f t="shared" si="161"/>
        <v>0109</v>
      </c>
    </row>
    <row r="5142" spans="1:19">
      <c r="A5142" t="s">
        <v>44833</v>
      </c>
      <c r="B5142" t="s">
        <v>44834</v>
      </c>
      <c r="C5142" t="s">
        <v>49</v>
      </c>
      <c r="D5142" t="s">
        <v>44835</v>
      </c>
      <c r="E5142" t="s">
        <v>38336</v>
      </c>
      <c r="F5142" t="s">
        <v>44836</v>
      </c>
      <c r="G5142" t="s">
        <v>44837</v>
      </c>
      <c r="H5142" t="s">
        <v>44838</v>
      </c>
      <c r="I5142" t="s">
        <v>5822</v>
      </c>
      <c r="J5142" t="s">
        <v>4801</v>
      </c>
      <c r="K5142" t="s">
        <v>4802</v>
      </c>
      <c r="L5142" t="s">
        <v>77</v>
      </c>
      <c r="M5142" t="s">
        <v>4803</v>
      </c>
      <c r="N5142" t="s">
        <v>5030</v>
      </c>
      <c r="O5142" t="s">
        <v>4804</v>
      </c>
      <c r="P5142" t="s">
        <v>44839</v>
      </c>
      <c r="Q5142" t="s">
        <v>44840</v>
      </c>
      <c r="R5142" t="str">
        <f t="shared" si="160"/>
        <v>临朐</v>
      </c>
      <c r="S5142" t="str">
        <f t="shared" si="161"/>
        <v>0109</v>
      </c>
    </row>
    <row r="5143" spans="1:19">
      <c r="A5143" t="s">
        <v>44841</v>
      </c>
      <c r="B5143" t="s">
        <v>44842</v>
      </c>
      <c r="C5143" t="s">
        <v>49</v>
      </c>
      <c r="D5143" t="s">
        <v>44843</v>
      </c>
      <c r="E5143" t="s">
        <v>38336</v>
      </c>
      <c r="F5143" t="s">
        <v>44844</v>
      </c>
      <c r="G5143" t="s">
        <v>44845</v>
      </c>
      <c r="H5143" t="s">
        <v>44846</v>
      </c>
      <c r="I5143" t="s">
        <v>4813</v>
      </c>
      <c r="J5143" t="s">
        <v>4814</v>
      </c>
      <c r="K5143" t="s">
        <v>4815</v>
      </c>
      <c r="L5143" t="s">
        <v>50</v>
      </c>
      <c r="M5143" t="s">
        <v>4816</v>
      </c>
      <c r="O5143" t="s">
        <v>4818</v>
      </c>
      <c r="P5143" t="s">
        <v>44847</v>
      </c>
      <c r="Q5143" t="s">
        <v>44848</v>
      </c>
      <c r="R5143" t="str">
        <f t="shared" si="160"/>
        <v>青州</v>
      </c>
      <c r="S5143" t="str">
        <f t="shared" si="161"/>
        <v>0109</v>
      </c>
    </row>
    <row r="5144" spans="1:19">
      <c r="A5144" t="s">
        <v>44849</v>
      </c>
      <c r="B5144" t="s">
        <v>44850</v>
      </c>
      <c r="C5144" t="s">
        <v>49</v>
      </c>
      <c r="D5144" t="s">
        <v>44851</v>
      </c>
      <c r="E5144" t="s">
        <v>40865</v>
      </c>
      <c r="F5144" t="s">
        <v>44852</v>
      </c>
      <c r="G5144" t="s">
        <v>44853</v>
      </c>
      <c r="H5144" t="s">
        <v>44854</v>
      </c>
      <c r="I5144" t="s">
        <v>12119</v>
      </c>
      <c r="J5144" t="s">
        <v>8305</v>
      </c>
      <c r="K5144" t="s">
        <v>8306</v>
      </c>
      <c r="L5144" t="s">
        <v>60</v>
      </c>
      <c r="M5144" t="s">
        <v>5511</v>
      </c>
      <c r="O5144" t="s">
        <v>8307</v>
      </c>
      <c r="P5144" t="s">
        <v>44855</v>
      </c>
      <c r="Q5144" t="s">
        <v>44856</v>
      </c>
      <c r="R5144" t="str">
        <f t="shared" si="160"/>
        <v>奎文</v>
      </c>
      <c r="S5144" t="str">
        <f t="shared" si="161"/>
        <v>0109</v>
      </c>
    </row>
    <row r="5145" spans="1:19">
      <c r="A5145" t="s">
        <v>44857</v>
      </c>
      <c r="B5145" t="s">
        <v>44858</v>
      </c>
      <c r="C5145" t="s">
        <v>49</v>
      </c>
      <c r="D5145" t="s">
        <v>44859</v>
      </c>
      <c r="E5145" t="s">
        <v>40901</v>
      </c>
      <c r="F5145" t="s">
        <v>44860</v>
      </c>
      <c r="G5145" t="s">
        <v>44861</v>
      </c>
      <c r="H5145" t="s">
        <v>44862</v>
      </c>
      <c r="I5145" t="s">
        <v>4929</v>
      </c>
      <c r="J5145" t="s">
        <v>11800</v>
      </c>
      <c r="K5145" t="s">
        <v>11801</v>
      </c>
      <c r="L5145" t="s">
        <v>105</v>
      </c>
      <c r="M5145" t="s">
        <v>6055</v>
      </c>
      <c r="N5145" t="s">
        <v>6152</v>
      </c>
      <c r="O5145" t="s">
        <v>11802</v>
      </c>
      <c r="P5145" t="s">
        <v>44863</v>
      </c>
      <c r="R5145" t="str">
        <f t="shared" si="160"/>
        <v>寿光</v>
      </c>
      <c r="S5145" t="str">
        <f t="shared" si="161"/>
        <v>0109</v>
      </c>
    </row>
    <row r="5146" spans="1:19">
      <c r="A5146" t="s">
        <v>44864</v>
      </c>
      <c r="B5146" t="s">
        <v>44865</v>
      </c>
      <c r="C5146" t="s">
        <v>49</v>
      </c>
      <c r="D5146" t="s">
        <v>44866</v>
      </c>
      <c r="E5146" t="s">
        <v>40865</v>
      </c>
      <c r="F5146" t="s">
        <v>44867</v>
      </c>
      <c r="G5146" t="s">
        <v>44868</v>
      </c>
      <c r="H5146" t="s">
        <v>44869</v>
      </c>
      <c r="I5146" t="s">
        <v>12119</v>
      </c>
      <c r="J5146" t="s">
        <v>7544</v>
      </c>
      <c r="K5146" t="s">
        <v>7545</v>
      </c>
      <c r="L5146" t="s">
        <v>375</v>
      </c>
      <c r="M5146" t="s">
        <v>7334</v>
      </c>
      <c r="O5146" t="s">
        <v>7546</v>
      </c>
      <c r="P5146" t="s">
        <v>44870</v>
      </c>
      <c r="R5146" t="str">
        <f t="shared" si="160"/>
        <v>昌邑</v>
      </c>
      <c r="S5146" t="str">
        <f t="shared" si="161"/>
        <v>0109</v>
      </c>
    </row>
    <row r="5147" spans="1:19">
      <c r="A5147" t="s">
        <v>44871</v>
      </c>
      <c r="B5147" t="s">
        <v>44872</v>
      </c>
      <c r="C5147" t="s">
        <v>49</v>
      </c>
      <c r="D5147" t="s">
        <v>44873</v>
      </c>
      <c r="E5147" t="s">
        <v>40865</v>
      </c>
      <c r="F5147" t="s">
        <v>44874</v>
      </c>
      <c r="G5147" t="s">
        <v>44875</v>
      </c>
      <c r="H5147" t="s">
        <v>44876</v>
      </c>
      <c r="I5147" t="s">
        <v>4813</v>
      </c>
      <c r="J5147" t="s">
        <v>4879</v>
      </c>
      <c r="K5147" t="s">
        <v>4880</v>
      </c>
      <c r="L5147" t="s">
        <v>237</v>
      </c>
      <c r="M5147" t="s">
        <v>4868</v>
      </c>
      <c r="O5147" t="s">
        <v>4882</v>
      </c>
      <c r="P5147" t="s">
        <v>44877</v>
      </c>
      <c r="R5147" t="str">
        <f t="shared" si="160"/>
        <v>潍城</v>
      </c>
      <c r="S5147" t="str">
        <f t="shared" si="161"/>
        <v>0109</v>
      </c>
    </row>
    <row r="5148" spans="1:19">
      <c r="A5148" t="s">
        <v>44878</v>
      </c>
      <c r="B5148" t="s">
        <v>44879</v>
      </c>
      <c r="C5148" t="s">
        <v>49</v>
      </c>
      <c r="D5148" t="s">
        <v>44880</v>
      </c>
      <c r="E5148" t="s">
        <v>40839</v>
      </c>
      <c r="F5148" t="s">
        <v>44881</v>
      </c>
      <c r="G5148" t="s">
        <v>44882</v>
      </c>
      <c r="H5148" t="s">
        <v>44883</v>
      </c>
      <c r="I5148" t="s">
        <v>4852</v>
      </c>
      <c r="J5148" t="s">
        <v>4853</v>
      </c>
      <c r="K5148" t="s">
        <v>4854</v>
      </c>
      <c r="L5148" t="s">
        <v>50</v>
      </c>
      <c r="M5148" t="s">
        <v>4855</v>
      </c>
      <c r="N5148" t="s">
        <v>5112</v>
      </c>
      <c r="O5148" t="s">
        <v>4857</v>
      </c>
      <c r="P5148" t="s">
        <v>44884</v>
      </c>
      <c r="Q5148" t="s">
        <v>44885</v>
      </c>
      <c r="R5148" t="str">
        <f t="shared" si="160"/>
        <v>青州</v>
      </c>
      <c r="S5148" t="str">
        <f t="shared" si="161"/>
        <v>0109</v>
      </c>
    </row>
    <row r="5149" spans="1:19">
      <c r="A5149" t="s">
        <v>44886</v>
      </c>
      <c r="B5149" t="s">
        <v>44887</v>
      </c>
      <c r="C5149" t="s">
        <v>49</v>
      </c>
      <c r="D5149" t="s">
        <v>44888</v>
      </c>
      <c r="E5149" t="s">
        <v>40901</v>
      </c>
      <c r="F5149" t="s">
        <v>44889</v>
      </c>
      <c r="G5149" t="s">
        <v>44890</v>
      </c>
      <c r="H5149" t="s">
        <v>44891</v>
      </c>
      <c r="I5149" t="s">
        <v>4852</v>
      </c>
      <c r="J5149" t="s">
        <v>5258</v>
      </c>
      <c r="K5149" t="s">
        <v>5259</v>
      </c>
      <c r="L5149" t="s">
        <v>50</v>
      </c>
      <c r="M5149" t="s">
        <v>5260</v>
      </c>
      <c r="N5149" t="s">
        <v>5056</v>
      </c>
      <c r="O5149" t="s">
        <v>5261</v>
      </c>
      <c r="P5149" t="s">
        <v>44892</v>
      </c>
      <c r="R5149" t="str">
        <f t="shared" si="160"/>
        <v>青州</v>
      </c>
      <c r="S5149" t="str">
        <f t="shared" si="161"/>
        <v>0109</v>
      </c>
    </row>
    <row r="5150" spans="1:19">
      <c r="A5150" t="s">
        <v>44893</v>
      </c>
      <c r="B5150" t="s">
        <v>44894</v>
      </c>
      <c r="C5150" t="s">
        <v>49</v>
      </c>
      <c r="D5150" t="s">
        <v>44895</v>
      </c>
      <c r="E5150" t="s">
        <v>40865</v>
      </c>
      <c r="F5150" t="s">
        <v>44896</v>
      </c>
      <c r="G5150" t="s">
        <v>44897</v>
      </c>
      <c r="H5150" t="s">
        <v>44898</v>
      </c>
      <c r="I5150" t="s">
        <v>4841</v>
      </c>
      <c r="J5150" t="s">
        <v>7114</v>
      </c>
      <c r="K5150" t="s">
        <v>7115</v>
      </c>
      <c r="L5150" t="s">
        <v>105</v>
      </c>
      <c r="M5150" t="s">
        <v>5176</v>
      </c>
      <c r="O5150" t="s">
        <v>7116</v>
      </c>
      <c r="P5150" t="s">
        <v>44899</v>
      </c>
      <c r="R5150" t="str">
        <f t="shared" si="160"/>
        <v>寿光</v>
      </c>
      <c r="S5150" t="str">
        <f t="shared" si="161"/>
        <v>0109</v>
      </c>
    </row>
    <row r="5151" spans="1:19">
      <c r="A5151" t="s">
        <v>44900</v>
      </c>
      <c r="B5151" t="s">
        <v>44901</v>
      </c>
      <c r="C5151" t="s">
        <v>49</v>
      </c>
      <c r="D5151" t="s">
        <v>44902</v>
      </c>
      <c r="E5151" t="s">
        <v>41819</v>
      </c>
      <c r="F5151" t="s">
        <v>44903</v>
      </c>
      <c r="G5151" t="s">
        <v>44904</v>
      </c>
      <c r="H5151" t="s">
        <v>44905</v>
      </c>
      <c r="I5151" t="s">
        <v>4785</v>
      </c>
      <c r="J5151" t="s">
        <v>5418</v>
      </c>
      <c r="K5151" t="s">
        <v>5419</v>
      </c>
      <c r="L5151" t="s">
        <v>60</v>
      </c>
      <c r="M5151" t="s">
        <v>5420</v>
      </c>
      <c r="N5151" t="s">
        <v>5112</v>
      </c>
      <c r="O5151" t="s">
        <v>5422</v>
      </c>
      <c r="P5151" t="s">
        <v>44906</v>
      </c>
      <c r="Q5151" t="s">
        <v>44907</v>
      </c>
      <c r="R5151" t="str">
        <f t="shared" si="160"/>
        <v>奎文</v>
      </c>
      <c r="S5151" t="str">
        <f t="shared" si="161"/>
        <v>0109</v>
      </c>
    </row>
    <row r="5152" spans="1:19">
      <c r="A5152" t="s">
        <v>44908</v>
      </c>
      <c r="B5152" t="s">
        <v>44909</v>
      </c>
      <c r="C5152" t="s">
        <v>49</v>
      </c>
      <c r="D5152" t="s">
        <v>44910</v>
      </c>
      <c r="E5152" t="s">
        <v>40839</v>
      </c>
      <c r="F5152" t="s">
        <v>44911</v>
      </c>
      <c r="G5152" t="s">
        <v>44912</v>
      </c>
      <c r="H5152" t="s">
        <v>44913</v>
      </c>
      <c r="I5152" t="s">
        <v>5541</v>
      </c>
      <c r="J5152" t="s">
        <v>5040</v>
      </c>
      <c r="K5152" t="s">
        <v>5041</v>
      </c>
      <c r="L5152" t="s">
        <v>95</v>
      </c>
      <c r="M5152" t="s">
        <v>5042</v>
      </c>
      <c r="N5152" t="s">
        <v>5056</v>
      </c>
      <c r="O5152" t="s">
        <v>5044</v>
      </c>
      <c r="P5152" t="s">
        <v>44914</v>
      </c>
      <c r="Q5152" t="s">
        <v>23686</v>
      </c>
      <c r="R5152" t="str">
        <f t="shared" si="160"/>
        <v>安丘</v>
      </c>
      <c r="S5152" t="str">
        <f t="shared" si="161"/>
        <v>0109</v>
      </c>
    </row>
    <row r="5153" spans="1:19">
      <c r="A5153" t="s">
        <v>44915</v>
      </c>
      <c r="B5153" t="s">
        <v>44916</v>
      </c>
      <c r="C5153" t="s">
        <v>49</v>
      </c>
      <c r="D5153" t="s">
        <v>44917</v>
      </c>
      <c r="E5153" t="s">
        <v>40865</v>
      </c>
      <c r="F5153" t="s">
        <v>44918</v>
      </c>
      <c r="G5153" t="s">
        <v>44919</v>
      </c>
      <c r="H5153" t="s">
        <v>44920</v>
      </c>
      <c r="I5153" t="s">
        <v>12119</v>
      </c>
      <c r="J5153" t="s">
        <v>7845</v>
      </c>
      <c r="K5153" t="s">
        <v>7846</v>
      </c>
      <c r="L5153" t="s">
        <v>60</v>
      </c>
      <c r="M5153" t="s">
        <v>4774</v>
      </c>
      <c r="O5153" t="s">
        <v>7847</v>
      </c>
      <c r="P5153" t="s">
        <v>44921</v>
      </c>
      <c r="Q5153" t="s">
        <v>44922</v>
      </c>
      <c r="R5153" t="str">
        <f t="shared" si="160"/>
        <v>奎文</v>
      </c>
      <c r="S5153" t="str">
        <f t="shared" si="161"/>
        <v>0109</v>
      </c>
    </row>
    <row r="5154" spans="1:19">
      <c r="A5154" t="s">
        <v>44923</v>
      </c>
      <c r="B5154" t="s">
        <v>44924</v>
      </c>
      <c r="C5154" t="s">
        <v>49</v>
      </c>
      <c r="D5154" t="s">
        <v>44925</v>
      </c>
      <c r="E5154" t="s">
        <v>44926</v>
      </c>
      <c r="F5154" t="s">
        <v>44927</v>
      </c>
      <c r="G5154" t="s">
        <v>44928</v>
      </c>
      <c r="H5154" t="s">
        <v>44929</v>
      </c>
      <c r="I5154" t="s">
        <v>4828</v>
      </c>
      <c r="J5154" t="s">
        <v>4866</v>
      </c>
      <c r="K5154" t="s">
        <v>4867</v>
      </c>
      <c r="L5154" t="s">
        <v>237</v>
      </c>
      <c r="M5154" t="s">
        <v>4868</v>
      </c>
      <c r="N5154" t="s">
        <v>5487</v>
      </c>
      <c r="O5154" t="s">
        <v>4870</v>
      </c>
      <c r="P5154" t="s">
        <v>44930</v>
      </c>
      <c r="R5154" t="str">
        <f t="shared" si="160"/>
        <v>潍城</v>
      </c>
      <c r="S5154" t="str">
        <f t="shared" si="161"/>
        <v>0109</v>
      </c>
    </row>
    <row r="5155" spans="1:19">
      <c r="A5155" t="s">
        <v>44931</v>
      </c>
      <c r="B5155" t="s">
        <v>44932</v>
      </c>
      <c r="C5155" t="s">
        <v>49</v>
      </c>
      <c r="D5155" t="s">
        <v>44933</v>
      </c>
      <c r="E5155" t="s">
        <v>40865</v>
      </c>
      <c r="F5155" t="s">
        <v>44934</v>
      </c>
      <c r="G5155" t="s">
        <v>44935</v>
      </c>
      <c r="H5155" t="s">
        <v>44936</v>
      </c>
      <c r="I5155" t="s">
        <v>12119</v>
      </c>
      <c r="J5155" t="s">
        <v>5283</v>
      </c>
      <c r="K5155" t="s">
        <v>5284</v>
      </c>
      <c r="L5155" t="s">
        <v>50</v>
      </c>
      <c r="M5155" t="s">
        <v>4816</v>
      </c>
      <c r="O5155" t="s">
        <v>5285</v>
      </c>
      <c r="P5155" t="s">
        <v>44937</v>
      </c>
      <c r="Q5155" t="s">
        <v>44938</v>
      </c>
      <c r="R5155" t="str">
        <f t="shared" si="160"/>
        <v>青州</v>
      </c>
      <c r="S5155" t="str">
        <f t="shared" si="161"/>
        <v>0109</v>
      </c>
    </row>
    <row r="5156" spans="1:19">
      <c r="A5156" t="s">
        <v>44939</v>
      </c>
      <c r="B5156" t="s">
        <v>44940</v>
      </c>
      <c r="C5156" t="s">
        <v>49</v>
      </c>
      <c r="D5156" t="s">
        <v>44941</v>
      </c>
      <c r="E5156" t="s">
        <v>40865</v>
      </c>
      <c r="F5156" t="s">
        <v>44942</v>
      </c>
      <c r="G5156" t="s">
        <v>44943</v>
      </c>
      <c r="H5156" t="s">
        <v>44944</v>
      </c>
      <c r="I5156" t="s">
        <v>12119</v>
      </c>
      <c r="J5156" t="s">
        <v>7910</v>
      </c>
      <c r="K5156" t="s">
        <v>7911</v>
      </c>
      <c r="L5156" t="s">
        <v>375</v>
      </c>
      <c r="M5156" t="s">
        <v>5409</v>
      </c>
      <c r="O5156" t="s">
        <v>7913</v>
      </c>
      <c r="P5156" t="s">
        <v>44945</v>
      </c>
      <c r="Q5156" t="s">
        <v>44946</v>
      </c>
      <c r="R5156" t="str">
        <f t="shared" si="160"/>
        <v>昌邑</v>
      </c>
      <c r="S5156" t="str">
        <f t="shared" si="161"/>
        <v>0109</v>
      </c>
    </row>
    <row r="5157" spans="1:19">
      <c r="A5157" t="s">
        <v>44947</v>
      </c>
      <c r="B5157" t="s">
        <v>44948</v>
      </c>
      <c r="C5157" t="s">
        <v>49</v>
      </c>
      <c r="D5157" t="s">
        <v>44949</v>
      </c>
      <c r="E5157" t="s">
        <v>40865</v>
      </c>
      <c r="F5157" t="s">
        <v>44950</v>
      </c>
      <c r="G5157" t="s">
        <v>44951</v>
      </c>
      <c r="H5157" t="s">
        <v>44952</v>
      </c>
      <c r="I5157" t="s">
        <v>12119</v>
      </c>
      <c r="J5157" t="s">
        <v>7053</v>
      </c>
      <c r="K5157" t="s">
        <v>7054</v>
      </c>
      <c r="L5157" t="s">
        <v>60</v>
      </c>
      <c r="M5157" t="s">
        <v>5888</v>
      </c>
      <c r="N5157" t="s">
        <v>4972</v>
      </c>
      <c r="O5157" t="s">
        <v>7055</v>
      </c>
      <c r="Q5157" t="s">
        <v>14035</v>
      </c>
      <c r="R5157" t="str">
        <f t="shared" si="160"/>
        <v>奎文</v>
      </c>
      <c r="S5157" t="str">
        <f t="shared" si="161"/>
        <v>0109</v>
      </c>
    </row>
    <row r="5158" spans="1:19">
      <c r="A5158" t="s">
        <v>44953</v>
      </c>
      <c r="B5158" t="s">
        <v>44954</v>
      </c>
      <c r="C5158" t="s">
        <v>49</v>
      </c>
      <c r="D5158" t="s">
        <v>44955</v>
      </c>
      <c r="E5158" t="s">
        <v>40865</v>
      </c>
      <c r="F5158" t="s">
        <v>44956</v>
      </c>
      <c r="G5158" t="s">
        <v>44957</v>
      </c>
      <c r="H5158" t="s">
        <v>44958</v>
      </c>
      <c r="I5158" t="s">
        <v>4828</v>
      </c>
      <c r="J5158" t="s">
        <v>6132</v>
      </c>
      <c r="K5158" t="s">
        <v>6133</v>
      </c>
      <c r="L5158" t="s">
        <v>123</v>
      </c>
      <c r="M5158" t="s">
        <v>4932</v>
      </c>
      <c r="O5158" t="s">
        <v>6134</v>
      </c>
      <c r="P5158" t="s">
        <v>44959</v>
      </c>
      <c r="R5158" t="str">
        <f t="shared" si="160"/>
        <v>诸城</v>
      </c>
      <c r="S5158" t="str">
        <f t="shared" si="161"/>
        <v>0109</v>
      </c>
    </row>
    <row r="5159" spans="1:19">
      <c r="A5159" t="s">
        <v>44960</v>
      </c>
      <c r="B5159" t="s">
        <v>44961</v>
      </c>
      <c r="C5159" t="s">
        <v>49</v>
      </c>
      <c r="D5159" t="s">
        <v>44962</v>
      </c>
      <c r="E5159" t="s">
        <v>41819</v>
      </c>
      <c r="F5159" t="s">
        <v>44963</v>
      </c>
      <c r="G5159" t="s">
        <v>44964</v>
      </c>
      <c r="H5159" t="s">
        <v>44965</v>
      </c>
      <c r="I5159" t="s">
        <v>4841</v>
      </c>
      <c r="J5159" t="s">
        <v>15974</v>
      </c>
      <c r="K5159" t="s">
        <v>15975</v>
      </c>
      <c r="L5159" t="s">
        <v>50</v>
      </c>
      <c r="M5159" t="s">
        <v>4855</v>
      </c>
      <c r="N5159" t="s">
        <v>6308</v>
      </c>
      <c r="O5159" t="s">
        <v>15976</v>
      </c>
      <c r="P5159" t="s">
        <v>44966</v>
      </c>
      <c r="R5159" t="str">
        <f t="shared" si="160"/>
        <v>青州</v>
      </c>
      <c r="S5159" t="str">
        <f t="shared" si="161"/>
        <v>0109</v>
      </c>
    </row>
    <row r="5160" spans="1:19">
      <c r="A5160" t="s">
        <v>44967</v>
      </c>
      <c r="B5160" t="s">
        <v>44968</v>
      </c>
      <c r="C5160" t="s">
        <v>49</v>
      </c>
      <c r="D5160" t="s">
        <v>44969</v>
      </c>
      <c r="E5160" t="s">
        <v>40839</v>
      </c>
      <c r="F5160" t="s">
        <v>44970</v>
      </c>
      <c r="G5160" t="s">
        <v>44971</v>
      </c>
      <c r="H5160" t="s">
        <v>44972</v>
      </c>
      <c r="I5160" t="s">
        <v>4841</v>
      </c>
      <c r="J5160" t="s">
        <v>9472</v>
      </c>
      <c r="K5160" t="s">
        <v>9473</v>
      </c>
      <c r="L5160" t="s">
        <v>95</v>
      </c>
      <c r="M5160" t="s">
        <v>5757</v>
      </c>
      <c r="N5160" t="s">
        <v>11832</v>
      </c>
      <c r="O5160" t="s">
        <v>9474</v>
      </c>
      <c r="P5160" t="s">
        <v>44973</v>
      </c>
      <c r="R5160" t="str">
        <f t="shared" si="160"/>
        <v>安丘</v>
      </c>
      <c r="S5160" t="str">
        <f t="shared" si="161"/>
        <v>0109</v>
      </c>
    </row>
    <row r="5161" spans="1:19">
      <c r="A5161" t="s">
        <v>44974</v>
      </c>
      <c r="B5161" t="s">
        <v>44975</v>
      </c>
      <c r="C5161" t="s">
        <v>49</v>
      </c>
      <c r="D5161" t="s">
        <v>44976</v>
      </c>
      <c r="E5161" t="s">
        <v>40865</v>
      </c>
      <c r="F5161" t="s">
        <v>44977</v>
      </c>
      <c r="G5161" t="s">
        <v>44978</v>
      </c>
      <c r="H5161" t="s">
        <v>44979</v>
      </c>
      <c r="I5161" t="s">
        <v>12119</v>
      </c>
      <c r="J5161" t="s">
        <v>5578</v>
      </c>
      <c r="K5161" t="s">
        <v>5579</v>
      </c>
      <c r="L5161" t="s">
        <v>148</v>
      </c>
      <c r="M5161" t="s">
        <v>5580</v>
      </c>
      <c r="N5161" t="s">
        <v>4972</v>
      </c>
      <c r="O5161" t="s">
        <v>5581</v>
      </c>
      <c r="P5161" t="s">
        <v>44980</v>
      </c>
      <c r="R5161" t="str">
        <f t="shared" si="160"/>
        <v>寒亭</v>
      </c>
      <c r="S5161" t="str">
        <f t="shared" si="161"/>
        <v>0109</v>
      </c>
    </row>
    <row r="5162" spans="1:19">
      <c r="A5162" t="s">
        <v>44981</v>
      </c>
      <c r="B5162" t="s">
        <v>44982</v>
      </c>
      <c r="C5162" t="s">
        <v>49</v>
      </c>
      <c r="D5162" t="s">
        <v>44983</v>
      </c>
      <c r="E5162" t="s">
        <v>41819</v>
      </c>
      <c r="F5162" t="s">
        <v>44984</v>
      </c>
      <c r="G5162" t="s">
        <v>44985</v>
      </c>
      <c r="H5162" t="s">
        <v>44986</v>
      </c>
      <c r="I5162" t="s">
        <v>4785</v>
      </c>
      <c r="J5162" t="s">
        <v>7444</v>
      </c>
      <c r="K5162" t="s">
        <v>7445</v>
      </c>
      <c r="L5162" t="s">
        <v>148</v>
      </c>
      <c r="M5162" t="s">
        <v>6713</v>
      </c>
      <c r="N5162" t="s">
        <v>5801</v>
      </c>
      <c r="O5162" t="s">
        <v>7446</v>
      </c>
      <c r="P5162" t="s">
        <v>40499</v>
      </c>
      <c r="R5162" t="str">
        <f t="shared" si="160"/>
        <v>寒亭</v>
      </c>
      <c r="S5162" t="str">
        <f t="shared" si="161"/>
        <v>0109</v>
      </c>
    </row>
    <row r="5163" spans="1:19">
      <c r="A5163" t="s">
        <v>44987</v>
      </c>
      <c r="B5163" t="s">
        <v>44988</v>
      </c>
      <c r="C5163" t="s">
        <v>49</v>
      </c>
      <c r="D5163" t="s">
        <v>44989</v>
      </c>
      <c r="E5163" t="s">
        <v>41819</v>
      </c>
      <c r="F5163" t="s">
        <v>44990</v>
      </c>
      <c r="G5163" t="s">
        <v>44991</v>
      </c>
      <c r="H5163" t="s">
        <v>44992</v>
      </c>
      <c r="I5163" t="s">
        <v>5052</v>
      </c>
      <c r="J5163" t="s">
        <v>6878</v>
      </c>
      <c r="K5163" t="s">
        <v>6879</v>
      </c>
      <c r="L5163" t="s">
        <v>95</v>
      </c>
      <c r="M5163" t="s">
        <v>4844</v>
      </c>
      <c r="N5163" t="s">
        <v>7558</v>
      </c>
      <c r="O5163" t="s">
        <v>6880</v>
      </c>
      <c r="P5163" t="s">
        <v>44993</v>
      </c>
      <c r="R5163" t="str">
        <f t="shared" si="160"/>
        <v>安丘</v>
      </c>
      <c r="S5163" t="str">
        <f t="shared" si="161"/>
        <v>0109</v>
      </c>
    </row>
    <row r="5164" spans="1:19">
      <c r="A5164" t="s">
        <v>44994</v>
      </c>
      <c r="B5164" t="s">
        <v>44995</v>
      </c>
      <c r="C5164" t="s">
        <v>49</v>
      </c>
      <c r="D5164" t="s">
        <v>44996</v>
      </c>
      <c r="E5164" t="s">
        <v>40865</v>
      </c>
      <c r="F5164" t="s">
        <v>44997</v>
      </c>
      <c r="G5164" t="s">
        <v>44998</v>
      </c>
      <c r="H5164" t="s">
        <v>44999</v>
      </c>
      <c r="I5164" t="s">
        <v>12119</v>
      </c>
      <c r="J5164" t="s">
        <v>7655</v>
      </c>
      <c r="K5164" t="s">
        <v>7656</v>
      </c>
      <c r="L5164" t="s">
        <v>123</v>
      </c>
      <c r="M5164" t="s">
        <v>4994</v>
      </c>
      <c r="N5164" t="s">
        <v>14636</v>
      </c>
      <c r="O5164" t="s">
        <v>7657</v>
      </c>
      <c r="P5164" t="s">
        <v>45000</v>
      </c>
      <c r="Q5164" t="s">
        <v>45001</v>
      </c>
      <c r="R5164" t="str">
        <f t="shared" si="160"/>
        <v>诸城</v>
      </c>
      <c r="S5164" t="str">
        <f t="shared" si="161"/>
        <v>0109</v>
      </c>
    </row>
    <row r="5165" spans="1:19">
      <c r="A5165" t="s">
        <v>45002</v>
      </c>
      <c r="B5165" t="s">
        <v>45003</v>
      </c>
      <c r="C5165" t="s">
        <v>49</v>
      </c>
      <c r="D5165" t="s">
        <v>45004</v>
      </c>
      <c r="E5165" t="s">
        <v>40865</v>
      </c>
      <c r="F5165" t="s">
        <v>45005</v>
      </c>
      <c r="G5165" t="s">
        <v>45006</v>
      </c>
      <c r="H5165" t="s">
        <v>45007</v>
      </c>
      <c r="I5165" t="s">
        <v>12119</v>
      </c>
      <c r="J5165" t="s">
        <v>21645</v>
      </c>
      <c r="K5165" t="s">
        <v>21646</v>
      </c>
      <c r="L5165" t="s">
        <v>237</v>
      </c>
      <c r="M5165" t="s">
        <v>4788</v>
      </c>
      <c r="N5165" t="s">
        <v>5043</v>
      </c>
      <c r="O5165" t="s">
        <v>21647</v>
      </c>
      <c r="P5165" t="s">
        <v>45008</v>
      </c>
      <c r="Q5165" t="s">
        <v>45009</v>
      </c>
      <c r="R5165" t="str">
        <f t="shared" si="160"/>
        <v>潍城</v>
      </c>
      <c r="S5165" t="str">
        <f t="shared" si="161"/>
        <v>0109</v>
      </c>
    </row>
    <row r="5166" spans="1:19">
      <c r="A5166" t="s">
        <v>45010</v>
      </c>
      <c r="B5166" t="s">
        <v>45011</v>
      </c>
      <c r="C5166" t="s">
        <v>49</v>
      </c>
      <c r="D5166" t="s">
        <v>45012</v>
      </c>
      <c r="E5166" t="s">
        <v>41819</v>
      </c>
      <c r="F5166" t="s">
        <v>45013</v>
      </c>
      <c r="G5166" t="s">
        <v>45014</v>
      </c>
      <c r="H5166" t="s">
        <v>45015</v>
      </c>
      <c r="I5166" t="s">
        <v>4813</v>
      </c>
      <c r="J5166" t="s">
        <v>12064</v>
      </c>
      <c r="K5166" t="s">
        <v>12065</v>
      </c>
      <c r="L5166" t="s">
        <v>1136</v>
      </c>
      <c r="M5166" t="s">
        <v>5210</v>
      </c>
      <c r="N5166" t="s">
        <v>4892</v>
      </c>
      <c r="O5166" t="s">
        <v>12066</v>
      </c>
      <c r="P5166" t="s">
        <v>44905</v>
      </c>
      <c r="R5166" t="str">
        <f t="shared" si="160"/>
        <v>昌乐</v>
      </c>
      <c r="S5166" t="str">
        <f t="shared" si="161"/>
        <v>0109</v>
      </c>
    </row>
    <row r="5167" spans="1:19">
      <c r="A5167" t="s">
        <v>45016</v>
      </c>
      <c r="B5167" t="s">
        <v>45017</v>
      </c>
      <c r="C5167" t="s">
        <v>49</v>
      </c>
      <c r="D5167" t="s">
        <v>45018</v>
      </c>
      <c r="E5167" t="s">
        <v>40893</v>
      </c>
      <c r="F5167" t="s">
        <v>45019</v>
      </c>
      <c r="G5167" t="s">
        <v>45020</v>
      </c>
      <c r="H5167" t="s">
        <v>45021</v>
      </c>
      <c r="I5167" t="s">
        <v>12844</v>
      </c>
      <c r="J5167" t="s">
        <v>15595</v>
      </c>
      <c r="K5167" t="s">
        <v>15596</v>
      </c>
      <c r="L5167" t="s">
        <v>50</v>
      </c>
      <c r="M5167" t="s">
        <v>5721</v>
      </c>
      <c r="N5167" t="s">
        <v>5069</v>
      </c>
      <c r="O5167" t="s">
        <v>15597</v>
      </c>
      <c r="P5167" t="s">
        <v>45022</v>
      </c>
      <c r="Q5167" t="s">
        <v>45023</v>
      </c>
      <c r="R5167" t="str">
        <f t="shared" si="160"/>
        <v>青州</v>
      </c>
      <c r="S5167" t="str">
        <f t="shared" si="161"/>
        <v>0109</v>
      </c>
    </row>
    <row r="5168" spans="1:19">
      <c r="A5168" t="s">
        <v>45024</v>
      </c>
      <c r="B5168" t="s">
        <v>45025</v>
      </c>
      <c r="C5168" t="s">
        <v>49</v>
      </c>
      <c r="D5168" t="s">
        <v>45026</v>
      </c>
      <c r="E5168" t="s">
        <v>40865</v>
      </c>
      <c r="F5168" t="s">
        <v>45027</v>
      </c>
      <c r="G5168" t="s">
        <v>45028</v>
      </c>
      <c r="H5168" t="s">
        <v>45029</v>
      </c>
      <c r="I5168" t="s">
        <v>12757</v>
      </c>
      <c r="J5168" t="s">
        <v>8252</v>
      </c>
      <c r="K5168" t="s">
        <v>8253</v>
      </c>
      <c r="L5168" t="s">
        <v>105</v>
      </c>
      <c r="M5168" t="s">
        <v>5176</v>
      </c>
      <c r="O5168" t="s">
        <v>8254</v>
      </c>
      <c r="P5168" t="s">
        <v>45030</v>
      </c>
      <c r="R5168" t="str">
        <f t="shared" si="160"/>
        <v>寿光</v>
      </c>
      <c r="S5168" t="str">
        <f t="shared" si="161"/>
        <v>0109</v>
      </c>
    </row>
    <row r="5169" spans="1:19">
      <c r="A5169" t="s">
        <v>45031</v>
      </c>
      <c r="B5169" t="s">
        <v>45032</v>
      </c>
      <c r="C5169" t="s">
        <v>49</v>
      </c>
      <c r="D5169" t="s">
        <v>45033</v>
      </c>
      <c r="E5169" t="s">
        <v>40893</v>
      </c>
      <c r="F5169" t="s">
        <v>45034</v>
      </c>
      <c r="G5169" t="s">
        <v>45035</v>
      </c>
      <c r="H5169" t="s">
        <v>45036</v>
      </c>
      <c r="I5169" t="s">
        <v>12844</v>
      </c>
      <c r="J5169" t="s">
        <v>7705</v>
      </c>
      <c r="K5169" t="s">
        <v>7706</v>
      </c>
      <c r="L5169" t="s">
        <v>105</v>
      </c>
      <c r="M5169" t="s">
        <v>5089</v>
      </c>
      <c r="N5169" t="s">
        <v>5487</v>
      </c>
      <c r="O5169" t="s">
        <v>7707</v>
      </c>
      <c r="P5169" t="s">
        <v>45037</v>
      </c>
      <c r="R5169" t="str">
        <f t="shared" si="160"/>
        <v>寿光</v>
      </c>
      <c r="S5169" t="str">
        <f t="shared" si="161"/>
        <v>0109</v>
      </c>
    </row>
    <row r="5170" spans="1:19">
      <c r="A5170" t="s">
        <v>45038</v>
      </c>
      <c r="B5170" t="s">
        <v>45039</v>
      </c>
      <c r="C5170" t="s">
        <v>49</v>
      </c>
      <c r="D5170" t="s">
        <v>45040</v>
      </c>
      <c r="E5170" t="s">
        <v>41819</v>
      </c>
      <c r="F5170" t="s">
        <v>45041</v>
      </c>
      <c r="G5170" t="s">
        <v>45042</v>
      </c>
      <c r="H5170" t="s">
        <v>45043</v>
      </c>
      <c r="I5170" t="s">
        <v>4828</v>
      </c>
      <c r="J5170" t="s">
        <v>5597</v>
      </c>
      <c r="K5170" t="s">
        <v>5598</v>
      </c>
      <c r="L5170" t="s">
        <v>375</v>
      </c>
      <c r="M5170" t="s">
        <v>5599</v>
      </c>
      <c r="N5170" t="s">
        <v>4789</v>
      </c>
      <c r="O5170" t="s">
        <v>5600</v>
      </c>
      <c r="P5170" t="s">
        <v>45044</v>
      </c>
      <c r="Q5170" t="s">
        <v>45045</v>
      </c>
      <c r="R5170" t="str">
        <f t="shared" si="160"/>
        <v>昌邑</v>
      </c>
      <c r="S5170" t="str">
        <f t="shared" si="161"/>
        <v>0109</v>
      </c>
    </row>
    <row r="5171" spans="1:19">
      <c r="A5171" t="s">
        <v>45046</v>
      </c>
      <c r="B5171" t="s">
        <v>45047</v>
      </c>
      <c r="C5171" t="s">
        <v>49</v>
      </c>
      <c r="D5171" t="s">
        <v>45048</v>
      </c>
      <c r="E5171" t="s">
        <v>40865</v>
      </c>
      <c r="F5171" t="s">
        <v>45049</v>
      </c>
      <c r="G5171" t="s">
        <v>45050</v>
      </c>
      <c r="H5171" t="s">
        <v>45051</v>
      </c>
      <c r="I5171" t="s">
        <v>12119</v>
      </c>
      <c r="J5171" t="s">
        <v>7689</v>
      </c>
      <c r="K5171" t="s">
        <v>7690</v>
      </c>
      <c r="L5171" t="s">
        <v>60</v>
      </c>
      <c r="M5171" t="s">
        <v>5999</v>
      </c>
      <c r="O5171" t="s">
        <v>7691</v>
      </c>
      <c r="P5171" t="s">
        <v>45052</v>
      </c>
      <c r="Q5171" t="s">
        <v>45053</v>
      </c>
      <c r="R5171" t="str">
        <f t="shared" si="160"/>
        <v>奎文</v>
      </c>
      <c r="S5171" t="str">
        <f t="shared" si="161"/>
        <v>0109</v>
      </c>
    </row>
    <row r="5172" spans="1:19">
      <c r="A5172" t="s">
        <v>45054</v>
      </c>
      <c r="B5172" t="s">
        <v>45055</v>
      </c>
      <c r="C5172" t="s">
        <v>49</v>
      </c>
      <c r="D5172" t="s">
        <v>45056</v>
      </c>
      <c r="E5172" t="s">
        <v>40865</v>
      </c>
      <c r="F5172" t="s">
        <v>45057</v>
      </c>
      <c r="G5172" t="s">
        <v>45058</v>
      </c>
      <c r="H5172" t="s">
        <v>45059</v>
      </c>
      <c r="I5172" t="s">
        <v>12119</v>
      </c>
      <c r="J5172" t="s">
        <v>20173</v>
      </c>
      <c r="K5172" t="s">
        <v>20174</v>
      </c>
      <c r="L5172" t="s">
        <v>105</v>
      </c>
      <c r="M5172" t="s">
        <v>5133</v>
      </c>
      <c r="O5172" t="s">
        <v>20175</v>
      </c>
      <c r="P5172" t="s">
        <v>45060</v>
      </c>
      <c r="R5172" t="str">
        <f t="shared" si="160"/>
        <v>寿光</v>
      </c>
      <c r="S5172" t="str">
        <f t="shared" si="161"/>
        <v>0109</v>
      </c>
    </row>
    <row r="5173" spans="1:19">
      <c r="A5173" t="s">
        <v>2290</v>
      </c>
      <c r="B5173" t="s">
        <v>45061</v>
      </c>
      <c r="C5173" t="s">
        <v>49</v>
      </c>
      <c r="D5173" t="s">
        <v>45062</v>
      </c>
      <c r="E5173" t="s">
        <v>41819</v>
      </c>
      <c r="F5173" t="s">
        <v>45063</v>
      </c>
      <c r="G5173" t="s">
        <v>2288</v>
      </c>
      <c r="H5173" t="s">
        <v>45064</v>
      </c>
      <c r="I5173" t="s">
        <v>5560</v>
      </c>
      <c r="J5173" t="s">
        <v>7155</v>
      </c>
      <c r="K5173" t="s">
        <v>7156</v>
      </c>
      <c r="L5173" t="s">
        <v>148</v>
      </c>
      <c r="M5173" t="s">
        <v>6391</v>
      </c>
      <c r="N5173" t="s">
        <v>4881</v>
      </c>
      <c r="O5173" t="s">
        <v>7157</v>
      </c>
      <c r="P5173" t="s">
        <v>45065</v>
      </c>
      <c r="Q5173" t="s">
        <v>42607</v>
      </c>
      <c r="R5173" t="str">
        <f t="shared" si="160"/>
        <v>寒亭</v>
      </c>
      <c r="S5173" t="str">
        <f t="shared" si="161"/>
        <v>0109</v>
      </c>
    </row>
    <row r="5174" spans="1:19">
      <c r="A5174" t="s">
        <v>45066</v>
      </c>
      <c r="B5174" t="s">
        <v>45067</v>
      </c>
      <c r="C5174" t="s">
        <v>49</v>
      </c>
      <c r="D5174" t="s">
        <v>45068</v>
      </c>
      <c r="E5174" t="s">
        <v>41819</v>
      </c>
      <c r="F5174" t="s">
        <v>45069</v>
      </c>
      <c r="G5174" t="s">
        <v>45070</v>
      </c>
      <c r="H5174" t="s">
        <v>45071</v>
      </c>
      <c r="I5174" t="s">
        <v>4785</v>
      </c>
      <c r="J5174" t="s">
        <v>6470</v>
      </c>
      <c r="K5174" t="s">
        <v>6471</v>
      </c>
      <c r="L5174" t="s">
        <v>77</v>
      </c>
      <c r="M5174" t="s">
        <v>5145</v>
      </c>
      <c r="O5174" t="s">
        <v>6472</v>
      </c>
      <c r="P5174" t="s">
        <v>45072</v>
      </c>
      <c r="Q5174" t="s">
        <v>45073</v>
      </c>
      <c r="R5174" t="str">
        <f t="shared" si="160"/>
        <v>临朐</v>
      </c>
      <c r="S5174" t="str">
        <f t="shared" si="161"/>
        <v>0109</v>
      </c>
    </row>
    <row r="5175" spans="1:19">
      <c r="A5175" t="s">
        <v>45074</v>
      </c>
      <c r="B5175" t="s">
        <v>43122</v>
      </c>
      <c r="C5175" t="s">
        <v>49</v>
      </c>
      <c r="D5175" t="s">
        <v>45075</v>
      </c>
      <c r="E5175" t="s">
        <v>41819</v>
      </c>
      <c r="F5175" t="s">
        <v>45076</v>
      </c>
      <c r="G5175" t="s">
        <v>45077</v>
      </c>
      <c r="H5175" t="s">
        <v>45078</v>
      </c>
      <c r="I5175" t="s">
        <v>5407</v>
      </c>
      <c r="J5175" t="s">
        <v>4902</v>
      </c>
      <c r="K5175" t="s">
        <v>4903</v>
      </c>
      <c r="L5175" t="s">
        <v>60</v>
      </c>
      <c r="M5175" t="s">
        <v>4904</v>
      </c>
      <c r="N5175" t="s">
        <v>4905</v>
      </c>
      <c r="O5175" t="s">
        <v>4906</v>
      </c>
      <c r="P5175" t="s">
        <v>45079</v>
      </c>
      <c r="Q5175" t="s">
        <v>45080</v>
      </c>
      <c r="R5175" t="str">
        <f t="shared" si="160"/>
        <v>奎文</v>
      </c>
      <c r="S5175" t="str">
        <f t="shared" si="161"/>
        <v>0109</v>
      </c>
    </row>
    <row r="5176" spans="1:19">
      <c r="A5176" t="s">
        <v>45081</v>
      </c>
      <c r="B5176" t="s">
        <v>45082</v>
      </c>
      <c r="C5176" t="s">
        <v>49</v>
      </c>
      <c r="D5176" t="s">
        <v>45083</v>
      </c>
      <c r="E5176" t="s">
        <v>41819</v>
      </c>
      <c r="F5176" t="s">
        <v>45084</v>
      </c>
      <c r="G5176" t="s">
        <v>45085</v>
      </c>
      <c r="H5176" t="s">
        <v>45086</v>
      </c>
      <c r="I5176" t="s">
        <v>4852</v>
      </c>
      <c r="J5176" t="s">
        <v>5636</v>
      </c>
      <c r="K5176" t="s">
        <v>5637</v>
      </c>
      <c r="L5176" t="s">
        <v>105</v>
      </c>
      <c r="M5176" t="s">
        <v>5638</v>
      </c>
      <c r="O5176" t="s">
        <v>5639</v>
      </c>
      <c r="P5176" t="s">
        <v>45087</v>
      </c>
      <c r="Q5176" t="s">
        <v>45088</v>
      </c>
      <c r="R5176" t="str">
        <f t="shared" si="160"/>
        <v>寿光</v>
      </c>
      <c r="S5176" t="str">
        <f t="shared" si="161"/>
        <v>0109</v>
      </c>
    </row>
    <row r="5177" spans="1:19">
      <c r="A5177" t="s">
        <v>2298</v>
      </c>
      <c r="B5177" t="s">
        <v>45089</v>
      </c>
      <c r="C5177" t="s">
        <v>49</v>
      </c>
      <c r="D5177" t="s">
        <v>45090</v>
      </c>
      <c r="E5177" t="s">
        <v>40865</v>
      </c>
      <c r="F5177" t="s">
        <v>45091</v>
      </c>
      <c r="G5177" t="s">
        <v>2296</v>
      </c>
      <c r="H5177" t="s">
        <v>45092</v>
      </c>
      <c r="I5177" t="s">
        <v>12119</v>
      </c>
      <c r="J5177" t="s">
        <v>19830</v>
      </c>
      <c r="K5177" t="s">
        <v>19831</v>
      </c>
      <c r="L5177" t="s">
        <v>1136</v>
      </c>
      <c r="M5177" t="s">
        <v>6413</v>
      </c>
      <c r="O5177" t="s">
        <v>19832</v>
      </c>
      <c r="P5177" t="s">
        <v>45093</v>
      </c>
      <c r="Q5177" t="s">
        <v>45094</v>
      </c>
      <c r="R5177" t="str">
        <f t="shared" si="160"/>
        <v>昌乐</v>
      </c>
      <c r="S5177" t="str">
        <f t="shared" si="161"/>
        <v>0109</v>
      </c>
    </row>
    <row r="5178" spans="1:19">
      <c r="A5178" t="s">
        <v>45095</v>
      </c>
      <c r="B5178" t="s">
        <v>45096</v>
      </c>
      <c r="C5178" t="s">
        <v>49</v>
      </c>
      <c r="D5178" t="s">
        <v>45097</v>
      </c>
      <c r="E5178" t="s">
        <v>41819</v>
      </c>
      <c r="F5178" t="s">
        <v>45098</v>
      </c>
      <c r="G5178" t="s">
        <v>45099</v>
      </c>
      <c r="H5178" t="s">
        <v>45100</v>
      </c>
      <c r="I5178" t="s">
        <v>5052</v>
      </c>
      <c r="J5178" t="s">
        <v>11311</v>
      </c>
      <c r="K5178" t="s">
        <v>11312</v>
      </c>
      <c r="L5178" t="s">
        <v>1136</v>
      </c>
      <c r="M5178" t="s">
        <v>6413</v>
      </c>
      <c r="N5178" t="s">
        <v>4983</v>
      </c>
      <c r="O5178" t="s">
        <v>11313</v>
      </c>
      <c r="P5178" t="s">
        <v>45101</v>
      </c>
      <c r="Q5178" t="s">
        <v>45102</v>
      </c>
      <c r="R5178" t="str">
        <f t="shared" si="160"/>
        <v>昌乐</v>
      </c>
      <c r="S5178" t="str">
        <f t="shared" si="161"/>
        <v>0109</v>
      </c>
    </row>
    <row r="5179" spans="1:19">
      <c r="A5179" t="s">
        <v>45103</v>
      </c>
      <c r="B5179" t="s">
        <v>45104</v>
      </c>
      <c r="C5179" t="s">
        <v>49</v>
      </c>
      <c r="D5179" t="s">
        <v>45105</v>
      </c>
      <c r="E5179" t="s">
        <v>40865</v>
      </c>
      <c r="F5179" t="s">
        <v>45106</v>
      </c>
      <c r="G5179" t="s">
        <v>45107</v>
      </c>
      <c r="H5179" t="s">
        <v>45108</v>
      </c>
      <c r="I5179" t="s">
        <v>12119</v>
      </c>
      <c r="J5179" t="s">
        <v>9472</v>
      </c>
      <c r="K5179" t="s">
        <v>9473</v>
      </c>
      <c r="L5179" t="s">
        <v>95</v>
      </c>
      <c r="M5179" t="s">
        <v>5757</v>
      </c>
      <c r="N5179" t="s">
        <v>5112</v>
      </c>
      <c r="O5179" t="s">
        <v>9474</v>
      </c>
      <c r="R5179" t="str">
        <f t="shared" si="160"/>
        <v>安丘</v>
      </c>
      <c r="S5179" t="str">
        <f t="shared" si="161"/>
        <v>0109</v>
      </c>
    </row>
    <row r="5180" spans="1:19">
      <c r="A5180" t="s">
        <v>45109</v>
      </c>
      <c r="B5180" t="s">
        <v>45110</v>
      </c>
      <c r="C5180" t="s">
        <v>49</v>
      </c>
      <c r="D5180" t="s">
        <v>45111</v>
      </c>
      <c r="E5180" t="s">
        <v>40839</v>
      </c>
      <c r="F5180" t="s">
        <v>45112</v>
      </c>
      <c r="G5180" t="s">
        <v>45113</v>
      </c>
      <c r="H5180" t="s">
        <v>45114</v>
      </c>
      <c r="I5180" t="s">
        <v>5835</v>
      </c>
      <c r="J5180" t="s">
        <v>5395</v>
      </c>
      <c r="K5180" t="s">
        <v>5396</v>
      </c>
      <c r="L5180" t="s">
        <v>60</v>
      </c>
      <c r="M5180" t="s">
        <v>4774</v>
      </c>
      <c r="N5180" t="s">
        <v>4933</v>
      </c>
      <c r="O5180" t="s">
        <v>5397</v>
      </c>
      <c r="P5180" t="s">
        <v>45115</v>
      </c>
      <c r="Q5180" t="s">
        <v>45116</v>
      </c>
      <c r="R5180" t="str">
        <f t="shared" si="160"/>
        <v>奎文</v>
      </c>
      <c r="S5180" t="str">
        <f t="shared" si="161"/>
        <v>0109</v>
      </c>
    </row>
    <row r="5181" spans="1:19">
      <c r="A5181" t="s">
        <v>45117</v>
      </c>
      <c r="B5181" t="s">
        <v>45118</v>
      </c>
      <c r="C5181" t="s">
        <v>49</v>
      </c>
      <c r="D5181" t="s">
        <v>45119</v>
      </c>
      <c r="E5181" t="s">
        <v>40865</v>
      </c>
      <c r="F5181" t="s">
        <v>45120</v>
      </c>
      <c r="G5181" t="s">
        <v>45121</v>
      </c>
      <c r="H5181" t="s">
        <v>45122</v>
      </c>
      <c r="I5181" t="s">
        <v>4828</v>
      </c>
      <c r="J5181" t="s">
        <v>9154</v>
      </c>
      <c r="K5181" t="s">
        <v>9155</v>
      </c>
      <c r="L5181" t="s">
        <v>60</v>
      </c>
      <c r="M5181" t="s">
        <v>4774</v>
      </c>
      <c r="O5181" t="s">
        <v>9156</v>
      </c>
      <c r="P5181" t="s">
        <v>45123</v>
      </c>
      <c r="Q5181" t="s">
        <v>45124</v>
      </c>
      <c r="R5181" t="str">
        <f t="shared" si="160"/>
        <v>奎文</v>
      </c>
      <c r="S5181" t="str">
        <f t="shared" si="161"/>
        <v>0109</v>
      </c>
    </row>
    <row r="5182" spans="1:19">
      <c r="A5182" t="s">
        <v>45125</v>
      </c>
      <c r="B5182" t="s">
        <v>45126</v>
      </c>
      <c r="C5182" t="s">
        <v>49</v>
      </c>
      <c r="D5182" t="s">
        <v>45127</v>
      </c>
      <c r="E5182" t="s">
        <v>45128</v>
      </c>
      <c r="F5182" t="s">
        <v>45129</v>
      </c>
      <c r="G5182" t="s">
        <v>45130</v>
      </c>
      <c r="H5182" t="s">
        <v>45131</v>
      </c>
      <c r="I5182" t="s">
        <v>12119</v>
      </c>
      <c r="J5182" t="s">
        <v>5316</v>
      </c>
      <c r="K5182" t="s">
        <v>5317</v>
      </c>
      <c r="L5182" t="s">
        <v>375</v>
      </c>
      <c r="M5182" t="s">
        <v>5318</v>
      </c>
      <c r="N5182" t="s">
        <v>4845</v>
      </c>
      <c r="O5182" t="s">
        <v>5319</v>
      </c>
      <c r="P5182" t="s">
        <v>45132</v>
      </c>
      <c r="R5182" t="str">
        <f t="shared" si="160"/>
        <v>昌邑</v>
      </c>
      <c r="S5182" t="str">
        <f t="shared" si="161"/>
        <v>0109</v>
      </c>
    </row>
    <row r="5183" spans="1:19">
      <c r="A5183" t="s">
        <v>45133</v>
      </c>
      <c r="B5183" t="s">
        <v>45134</v>
      </c>
      <c r="C5183" t="s">
        <v>49</v>
      </c>
      <c r="D5183" t="s">
        <v>45135</v>
      </c>
      <c r="E5183" t="s">
        <v>45136</v>
      </c>
      <c r="F5183" t="s">
        <v>39006</v>
      </c>
      <c r="G5183" t="s">
        <v>39007</v>
      </c>
      <c r="I5183" t="s">
        <v>12757</v>
      </c>
      <c r="R5183" t="str">
        <f t="shared" si="160"/>
        <v/>
      </c>
      <c r="S5183" t="str">
        <f t="shared" si="161"/>
        <v>0109</v>
      </c>
    </row>
    <row r="5184" spans="1:19">
      <c r="A5184" t="s">
        <v>45137</v>
      </c>
      <c r="B5184" t="s">
        <v>45138</v>
      </c>
      <c r="C5184" t="s">
        <v>49</v>
      </c>
      <c r="D5184" t="s">
        <v>45139</v>
      </c>
      <c r="E5184" t="s">
        <v>40865</v>
      </c>
      <c r="F5184" t="s">
        <v>45140</v>
      </c>
      <c r="G5184" t="s">
        <v>45141</v>
      </c>
      <c r="H5184" t="s">
        <v>45142</v>
      </c>
      <c r="I5184" t="s">
        <v>5052</v>
      </c>
      <c r="J5184" t="s">
        <v>5374</v>
      </c>
      <c r="K5184" t="s">
        <v>5375</v>
      </c>
      <c r="L5184" t="s">
        <v>105</v>
      </c>
      <c r="M5184" t="s">
        <v>5376</v>
      </c>
      <c r="O5184" t="s">
        <v>5377</v>
      </c>
      <c r="P5184" t="s">
        <v>45143</v>
      </c>
      <c r="R5184" t="str">
        <f t="shared" si="160"/>
        <v>寿光</v>
      </c>
      <c r="S5184" t="str">
        <f t="shared" si="161"/>
        <v>0109</v>
      </c>
    </row>
    <row r="5185" spans="1:19">
      <c r="A5185" t="s">
        <v>45144</v>
      </c>
      <c r="B5185" t="s">
        <v>45145</v>
      </c>
      <c r="C5185" t="s">
        <v>49</v>
      </c>
      <c r="D5185" t="s">
        <v>45146</v>
      </c>
      <c r="E5185" t="s">
        <v>40839</v>
      </c>
      <c r="F5185" t="s">
        <v>45147</v>
      </c>
      <c r="G5185" t="s">
        <v>45148</v>
      </c>
      <c r="H5185" t="s">
        <v>45149</v>
      </c>
      <c r="I5185" t="s">
        <v>4813</v>
      </c>
      <c r="J5185" t="s">
        <v>7952</v>
      </c>
      <c r="K5185" t="s">
        <v>7953</v>
      </c>
      <c r="L5185" t="s">
        <v>114</v>
      </c>
      <c r="M5185" t="s">
        <v>7458</v>
      </c>
      <c r="N5185" t="s">
        <v>5056</v>
      </c>
      <c r="O5185" t="s">
        <v>7954</v>
      </c>
      <c r="P5185" t="s">
        <v>45150</v>
      </c>
      <c r="Q5185" t="s">
        <v>45151</v>
      </c>
      <c r="R5185" t="str">
        <f t="shared" ref="R5185:R5248" si="162">IF(OR(LEFT(L5185,2)="高新"),"奎文",IF(LEFT(L5185,2)="峡山","坊子",IF(LEFT(L5185,2)="滨海","寒亭",LEFT(L5185,2))))</f>
        <v>高密</v>
      </c>
      <c r="S5185" t="str">
        <f t="shared" ref="S5185:S5248" si="163">TEXT(B5185,"mmdd")</f>
        <v>0109</v>
      </c>
    </row>
    <row r="5186" spans="1:19">
      <c r="A5186" t="s">
        <v>45152</v>
      </c>
      <c r="B5186" t="s">
        <v>45153</v>
      </c>
      <c r="C5186" t="s">
        <v>49</v>
      </c>
      <c r="D5186" t="s">
        <v>45154</v>
      </c>
      <c r="E5186" t="s">
        <v>41819</v>
      </c>
      <c r="F5186" t="s">
        <v>45155</v>
      </c>
      <c r="G5186" t="s">
        <v>45156</v>
      </c>
      <c r="H5186" t="s">
        <v>45157</v>
      </c>
      <c r="I5186" t="s">
        <v>4785</v>
      </c>
      <c r="J5186" t="s">
        <v>16288</v>
      </c>
      <c r="K5186" t="s">
        <v>16289</v>
      </c>
      <c r="L5186" t="s">
        <v>114</v>
      </c>
      <c r="M5186" t="s">
        <v>4831</v>
      </c>
      <c r="O5186" t="s">
        <v>16290</v>
      </c>
      <c r="P5186" t="s">
        <v>45158</v>
      </c>
      <c r="R5186" t="str">
        <f t="shared" si="162"/>
        <v>高密</v>
      </c>
      <c r="S5186" t="str">
        <f t="shared" si="163"/>
        <v>0109</v>
      </c>
    </row>
    <row r="5187" spans="1:19">
      <c r="A5187" t="s">
        <v>45159</v>
      </c>
      <c r="B5187" t="s">
        <v>45160</v>
      </c>
      <c r="C5187" t="s">
        <v>49</v>
      </c>
      <c r="D5187" t="s">
        <v>45161</v>
      </c>
      <c r="E5187" t="s">
        <v>40865</v>
      </c>
      <c r="F5187" t="s">
        <v>45162</v>
      </c>
      <c r="G5187" t="s">
        <v>45163</v>
      </c>
      <c r="H5187" t="s">
        <v>45164</v>
      </c>
      <c r="I5187" t="s">
        <v>12119</v>
      </c>
      <c r="J5187" t="s">
        <v>12501</v>
      </c>
      <c r="K5187" t="s">
        <v>12502</v>
      </c>
      <c r="L5187" t="s">
        <v>50</v>
      </c>
      <c r="M5187" t="s">
        <v>4855</v>
      </c>
      <c r="O5187" t="s">
        <v>12503</v>
      </c>
      <c r="Q5187" t="s">
        <v>45165</v>
      </c>
      <c r="R5187" t="str">
        <f t="shared" si="162"/>
        <v>青州</v>
      </c>
      <c r="S5187" t="str">
        <f t="shared" si="163"/>
        <v>0109</v>
      </c>
    </row>
    <row r="5188" spans="1:19">
      <c r="A5188" t="s">
        <v>45166</v>
      </c>
      <c r="B5188" t="s">
        <v>45167</v>
      </c>
      <c r="C5188" t="s">
        <v>49</v>
      </c>
      <c r="D5188" t="s">
        <v>45168</v>
      </c>
      <c r="E5188" t="s">
        <v>45169</v>
      </c>
      <c r="F5188" t="s">
        <v>45170</v>
      </c>
      <c r="G5188" t="s">
        <v>45171</v>
      </c>
      <c r="H5188" t="s">
        <v>45172</v>
      </c>
      <c r="I5188" t="s">
        <v>12119</v>
      </c>
      <c r="J5188" t="s">
        <v>8305</v>
      </c>
      <c r="K5188" t="s">
        <v>8306</v>
      </c>
      <c r="L5188" t="s">
        <v>60</v>
      </c>
      <c r="M5188" t="s">
        <v>5511</v>
      </c>
      <c r="N5188" t="s">
        <v>5005</v>
      </c>
      <c r="O5188" t="s">
        <v>8307</v>
      </c>
      <c r="P5188" t="s">
        <v>45173</v>
      </c>
      <c r="Q5188" t="s">
        <v>45174</v>
      </c>
      <c r="R5188" t="str">
        <f t="shared" si="162"/>
        <v>奎文</v>
      </c>
      <c r="S5188" t="str">
        <f t="shared" si="163"/>
        <v>0109</v>
      </c>
    </row>
    <row r="5189" spans="1:19">
      <c r="A5189" t="s">
        <v>45175</v>
      </c>
      <c r="B5189" t="s">
        <v>45176</v>
      </c>
      <c r="C5189" t="s">
        <v>49</v>
      </c>
      <c r="D5189" t="s">
        <v>45177</v>
      </c>
      <c r="E5189" t="s">
        <v>40839</v>
      </c>
      <c r="F5189" t="s">
        <v>45178</v>
      </c>
      <c r="G5189" t="s">
        <v>45179</v>
      </c>
      <c r="H5189" t="s">
        <v>45180</v>
      </c>
      <c r="I5189" t="s">
        <v>4852</v>
      </c>
      <c r="J5189" t="s">
        <v>11811</v>
      </c>
      <c r="K5189" t="s">
        <v>11812</v>
      </c>
      <c r="L5189" t="s">
        <v>50</v>
      </c>
      <c r="M5189" t="s">
        <v>4855</v>
      </c>
      <c r="N5189" t="s">
        <v>5487</v>
      </c>
      <c r="O5189" t="s">
        <v>11813</v>
      </c>
      <c r="P5189" t="s">
        <v>45181</v>
      </c>
      <c r="R5189" t="str">
        <f t="shared" si="162"/>
        <v>青州</v>
      </c>
      <c r="S5189" t="str">
        <f t="shared" si="163"/>
        <v>0109</v>
      </c>
    </row>
    <row r="5190" spans="1:19">
      <c r="A5190" t="s">
        <v>45182</v>
      </c>
      <c r="B5190" t="s">
        <v>45183</v>
      </c>
      <c r="C5190" t="s">
        <v>49</v>
      </c>
      <c r="D5190" t="s">
        <v>45184</v>
      </c>
      <c r="E5190" t="s">
        <v>40922</v>
      </c>
      <c r="F5190" t="s">
        <v>45185</v>
      </c>
      <c r="G5190" t="s">
        <v>45186</v>
      </c>
      <c r="H5190" t="s">
        <v>45187</v>
      </c>
      <c r="I5190" t="s">
        <v>12119</v>
      </c>
      <c r="J5190" t="s">
        <v>4772</v>
      </c>
      <c r="K5190" t="s">
        <v>4773</v>
      </c>
      <c r="L5190" t="s">
        <v>60</v>
      </c>
      <c r="M5190" t="s">
        <v>4774</v>
      </c>
      <c r="N5190" t="s">
        <v>9962</v>
      </c>
      <c r="O5190" t="s">
        <v>4776</v>
      </c>
      <c r="P5190" t="s">
        <v>45188</v>
      </c>
      <c r="R5190" t="str">
        <f t="shared" si="162"/>
        <v>奎文</v>
      </c>
      <c r="S5190" t="str">
        <f t="shared" si="163"/>
        <v>0109</v>
      </c>
    </row>
    <row r="5191" spans="1:19">
      <c r="A5191" t="s">
        <v>45189</v>
      </c>
      <c r="B5191" t="s">
        <v>45190</v>
      </c>
      <c r="C5191" t="s">
        <v>49</v>
      </c>
      <c r="D5191" t="s">
        <v>45191</v>
      </c>
      <c r="E5191" t="s">
        <v>45192</v>
      </c>
      <c r="F5191" t="s">
        <v>45193</v>
      </c>
      <c r="G5191" t="s">
        <v>45194</v>
      </c>
      <c r="H5191" t="s">
        <v>45195</v>
      </c>
      <c r="I5191" t="s">
        <v>5066</v>
      </c>
      <c r="J5191" t="s">
        <v>6378</v>
      </c>
      <c r="K5191" t="s">
        <v>6379</v>
      </c>
      <c r="L5191" t="s">
        <v>77</v>
      </c>
      <c r="M5191" t="s">
        <v>5733</v>
      </c>
      <c r="N5191" t="s">
        <v>5030</v>
      </c>
      <c r="O5191" t="s">
        <v>6380</v>
      </c>
      <c r="P5191" t="s">
        <v>45196</v>
      </c>
      <c r="R5191" t="str">
        <f t="shared" si="162"/>
        <v>临朐</v>
      </c>
      <c r="S5191" t="str">
        <f t="shared" si="163"/>
        <v>0109</v>
      </c>
    </row>
    <row r="5192" spans="1:19">
      <c r="A5192" t="s">
        <v>45197</v>
      </c>
      <c r="B5192" t="s">
        <v>45198</v>
      </c>
      <c r="C5192" t="s">
        <v>49</v>
      </c>
      <c r="D5192" t="s">
        <v>45199</v>
      </c>
      <c r="E5192" t="s">
        <v>40839</v>
      </c>
      <c r="F5192" t="s">
        <v>45200</v>
      </c>
      <c r="G5192" t="s">
        <v>45201</v>
      </c>
      <c r="H5192" t="s">
        <v>45202</v>
      </c>
      <c r="I5192" t="s">
        <v>23863</v>
      </c>
      <c r="J5192" t="s">
        <v>5087</v>
      </c>
      <c r="K5192" t="s">
        <v>5088</v>
      </c>
      <c r="L5192" t="s">
        <v>105</v>
      </c>
      <c r="M5192" t="s">
        <v>5089</v>
      </c>
      <c r="N5192" t="s">
        <v>4832</v>
      </c>
      <c r="O5192" t="s">
        <v>5090</v>
      </c>
      <c r="P5192" t="s">
        <v>45203</v>
      </c>
      <c r="Q5192" t="s">
        <v>45204</v>
      </c>
      <c r="R5192" t="str">
        <f t="shared" si="162"/>
        <v>寿光</v>
      </c>
      <c r="S5192" t="str">
        <f t="shared" si="163"/>
        <v>0109</v>
      </c>
    </row>
    <row r="5193" spans="1:19">
      <c r="A5193" t="s">
        <v>45205</v>
      </c>
      <c r="B5193" t="s">
        <v>45206</v>
      </c>
      <c r="C5193" t="s">
        <v>49</v>
      </c>
      <c r="D5193" t="s">
        <v>45207</v>
      </c>
      <c r="E5193" t="s">
        <v>40865</v>
      </c>
      <c r="F5193" t="s">
        <v>45208</v>
      </c>
      <c r="G5193" t="s">
        <v>45209</v>
      </c>
      <c r="H5193" t="s">
        <v>45210</v>
      </c>
      <c r="I5193" t="s">
        <v>12119</v>
      </c>
      <c r="J5193" t="s">
        <v>5484</v>
      </c>
      <c r="K5193" t="s">
        <v>5485</v>
      </c>
      <c r="L5193" t="s">
        <v>114</v>
      </c>
      <c r="M5193" t="s">
        <v>5486</v>
      </c>
      <c r="O5193" t="s">
        <v>5488</v>
      </c>
      <c r="P5193" t="s">
        <v>45211</v>
      </c>
      <c r="Q5193" t="s">
        <v>45212</v>
      </c>
      <c r="R5193" t="str">
        <f t="shared" si="162"/>
        <v>高密</v>
      </c>
      <c r="S5193" t="str">
        <f t="shared" si="163"/>
        <v>0109</v>
      </c>
    </row>
    <row r="5194" spans="1:19">
      <c r="A5194" t="s">
        <v>45213</v>
      </c>
      <c r="B5194" t="s">
        <v>45214</v>
      </c>
      <c r="C5194" t="s">
        <v>49</v>
      </c>
      <c r="D5194" t="s">
        <v>45215</v>
      </c>
      <c r="E5194" t="s">
        <v>40893</v>
      </c>
      <c r="F5194" t="s">
        <v>45216</v>
      </c>
      <c r="G5194" t="s">
        <v>45217</v>
      </c>
      <c r="H5194" t="s">
        <v>45218</v>
      </c>
      <c r="I5194" t="s">
        <v>12119</v>
      </c>
      <c r="J5194" t="s">
        <v>10316</v>
      </c>
      <c r="K5194" t="s">
        <v>10317</v>
      </c>
      <c r="L5194" t="s">
        <v>262</v>
      </c>
      <c r="M5194" t="s">
        <v>10318</v>
      </c>
      <c r="N5194" t="s">
        <v>4881</v>
      </c>
      <c r="O5194" t="s">
        <v>10319</v>
      </c>
      <c r="Q5194" t="s">
        <v>45219</v>
      </c>
      <c r="R5194" t="str">
        <f t="shared" si="162"/>
        <v>寒亭</v>
      </c>
      <c r="S5194" t="str">
        <f t="shared" si="163"/>
        <v>0109</v>
      </c>
    </row>
    <row r="5195" spans="1:19">
      <c r="A5195" t="s">
        <v>45220</v>
      </c>
      <c r="B5195" t="s">
        <v>45221</v>
      </c>
      <c r="C5195" t="s">
        <v>49</v>
      </c>
      <c r="D5195" t="s">
        <v>45222</v>
      </c>
      <c r="E5195" t="s">
        <v>45223</v>
      </c>
      <c r="F5195" t="s">
        <v>45224</v>
      </c>
      <c r="G5195" t="s">
        <v>45225</v>
      </c>
      <c r="H5195" t="s">
        <v>45226</v>
      </c>
      <c r="I5195" t="s">
        <v>4785</v>
      </c>
      <c r="J5195" t="s">
        <v>6699</v>
      </c>
      <c r="K5195" t="s">
        <v>6700</v>
      </c>
      <c r="L5195" t="s">
        <v>50</v>
      </c>
      <c r="M5195" t="s">
        <v>6701</v>
      </c>
      <c r="N5195" t="s">
        <v>20639</v>
      </c>
      <c r="O5195" t="s">
        <v>6702</v>
      </c>
      <c r="P5195" t="s">
        <v>45227</v>
      </c>
      <c r="R5195" t="str">
        <f t="shared" si="162"/>
        <v>青州</v>
      </c>
      <c r="S5195" t="str">
        <f t="shared" si="163"/>
        <v>0109</v>
      </c>
    </row>
    <row r="5196" spans="1:19">
      <c r="A5196" t="s">
        <v>45228</v>
      </c>
      <c r="B5196" t="s">
        <v>45229</v>
      </c>
      <c r="C5196" t="s">
        <v>49</v>
      </c>
      <c r="D5196" t="s">
        <v>45230</v>
      </c>
      <c r="E5196" t="s">
        <v>40839</v>
      </c>
      <c r="F5196" t="s">
        <v>45231</v>
      </c>
      <c r="G5196" t="s">
        <v>45232</v>
      </c>
      <c r="H5196" t="s">
        <v>45233</v>
      </c>
      <c r="I5196" t="s">
        <v>4852</v>
      </c>
      <c r="J5196" t="s">
        <v>7623</v>
      </c>
      <c r="K5196" t="s">
        <v>7624</v>
      </c>
      <c r="L5196" t="s">
        <v>105</v>
      </c>
      <c r="M5196" t="s">
        <v>4945</v>
      </c>
      <c r="N5196" t="s">
        <v>6530</v>
      </c>
      <c r="P5196" t="s">
        <v>45234</v>
      </c>
      <c r="Q5196" t="s">
        <v>45235</v>
      </c>
      <c r="R5196" t="str">
        <f t="shared" si="162"/>
        <v>寿光</v>
      </c>
      <c r="S5196" t="str">
        <f t="shared" si="163"/>
        <v>0109</v>
      </c>
    </row>
    <row r="5197" spans="1:19">
      <c r="A5197" t="s">
        <v>45236</v>
      </c>
      <c r="B5197" t="s">
        <v>45237</v>
      </c>
      <c r="C5197" t="s">
        <v>49</v>
      </c>
      <c r="D5197" t="s">
        <v>45238</v>
      </c>
      <c r="E5197" t="s">
        <v>40839</v>
      </c>
      <c r="F5197" t="s">
        <v>45239</v>
      </c>
      <c r="G5197" t="s">
        <v>45240</v>
      </c>
      <c r="H5197" t="s">
        <v>45241</v>
      </c>
      <c r="I5197" t="s">
        <v>7417</v>
      </c>
      <c r="J5197" t="s">
        <v>8741</v>
      </c>
      <c r="K5197" t="s">
        <v>8742</v>
      </c>
      <c r="L5197" t="s">
        <v>1136</v>
      </c>
      <c r="M5197" t="s">
        <v>6413</v>
      </c>
      <c r="N5197" t="s">
        <v>4832</v>
      </c>
      <c r="O5197" t="s">
        <v>8743</v>
      </c>
      <c r="P5197" t="s">
        <v>45242</v>
      </c>
      <c r="Q5197" t="s">
        <v>45243</v>
      </c>
      <c r="R5197" t="str">
        <f t="shared" si="162"/>
        <v>昌乐</v>
      </c>
      <c r="S5197" t="str">
        <f t="shared" si="163"/>
        <v>0109</v>
      </c>
    </row>
    <row r="5198" spans="1:19">
      <c r="A5198" t="s">
        <v>45244</v>
      </c>
      <c r="B5198" t="s">
        <v>45245</v>
      </c>
      <c r="C5198" t="s">
        <v>49</v>
      </c>
      <c r="D5198" t="s">
        <v>45246</v>
      </c>
      <c r="E5198" t="s">
        <v>40865</v>
      </c>
      <c r="F5198" t="s">
        <v>45247</v>
      </c>
      <c r="G5198" t="s">
        <v>45248</v>
      </c>
      <c r="H5198" t="s">
        <v>45249</v>
      </c>
      <c r="I5198" t="s">
        <v>12119</v>
      </c>
      <c r="J5198" t="s">
        <v>6829</v>
      </c>
      <c r="K5198" t="s">
        <v>6830</v>
      </c>
      <c r="L5198" t="s">
        <v>95</v>
      </c>
      <c r="M5198" t="s">
        <v>5649</v>
      </c>
      <c r="O5198" t="s">
        <v>6831</v>
      </c>
      <c r="P5198" t="s">
        <v>45250</v>
      </c>
      <c r="Q5198" t="s">
        <v>45251</v>
      </c>
      <c r="R5198" t="str">
        <f t="shared" si="162"/>
        <v>安丘</v>
      </c>
      <c r="S5198" t="str">
        <f t="shared" si="163"/>
        <v>0109</v>
      </c>
    </row>
    <row r="5199" spans="1:19">
      <c r="A5199" t="s">
        <v>45252</v>
      </c>
      <c r="B5199" t="s">
        <v>45253</v>
      </c>
      <c r="C5199" t="s">
        <v>49</v>
      </c>
      <c r="D5199" t="s">
        <v>45254</v>
      </c>
      <c r="E5199" t="s">
        <v>40839</v>
      </c>
      <c r="F5199" t="s">
        <v>45255</v>
      </c>
      <c r="G5199" t="s">
        <v>45256</v>
      </c>
      <c r="H5199" t="s">
        <v>45257</v>
      </c>
      <c r="I5199" t="s">
        <v>4813</v>
      </c>
      <c r="J5199" t="s">
        <v>5636</v>
      </c>
      <c r="K5199" t="s">
        <v>5906</v>
      </c>
      <c r="L5199" t="s">
        <v>77</v>
      </c>
      <c r="M5199" t="s">
        <v>5145</v>
      </c>
      <c r="N5199" t="s">
        <v>5907</v>
      </c>
      <c r="O5199" t="s">
        <v>5908</v>
      </c>
      <c r="P5199" t="s">
        <v>45258</v>
      </c>
      <c r="Q5199" t="s">
        <v>45259</v>
      </c>
      <c r="R5199" t="str">
        <f t="shared" si="162"/>
        <v>临朐</v>
      </c>
      <c r="S5199" t="str">
        <f t="shared" si="163"/>
        <v>0109</v>
      </c>
    </row>
    <row r="5200" spans="1:19">
      <c r="A5200" t="s">
        <v>45260</v>
      </c>
      <c r="B5200" t="s">
        <v>45261</v>
      </c>
      <c r="C5200" t="s">
        <v>49</v>
      </c>
      <c r="D5200" t="s">
        <v>45262</v>
      </c>
      <c r="E5200" t="s">
        <v>45263</v>
      </c>
      <c r="F5200" t="s">
        <v>45264</v>
      </c>
      <c r="G5200" t="s">
        <v>45265</v>
      </c>
      <c r="H5200" t="s">
        <v>45266</v>
      </c>
      <c r="I5200" t="s">
        <v>4852</v>
      </c>
      <c r="J5200" t="s">
        <v>10006</v>
      </c>
      <c r="K5200" t="s">
        <v>10007</v>
      </c>
      <c r="L5200" t="s">
        <v>60</v>
      </c>
      <c r="M5200" t="s">
        <v>5888</v>
      </c>
      <c r="N5200" t="s">
        <v>6152</v>
      </c>
      <c r="O5200" t="s">
        <v>10008</v>
      </c>
      <c r="P5200" t="s">
        <v>45267</v>
      </c>
      <c r="R5200" t="str">
        <f t="shared" si="162"/>
        <v>奎文</v>
      </c>
      <c r="S5200" t="str">
        <f t="shared" si="163"/>
        <v>0109</v>
      </c>
    </row>
    <row r="5201" spans="1:19">
      <c r="A5201" t="s">
        <v>45268</v>
      </c>
      <c r="B5201" t="s">
        <v>45269</v>
      </c>
      <c r="C5201" t="s">
        <v>49</v>
      </c>
      <c r="D5201" t="s">
        <v>45270</v>
      </c>
      <c r="E5201" t="s">
        <v>40839</v>
      </c>
      <c r="F5201" t="s">
        <v>45271</v>
      </c>
      <c r="G5201" t="s">
        <v>45272</v>
      </c>
      <c r="H5201" t="s">
        <v>45273</v>
      </c>
      <c r="I5201" t="s">
        <v>4828</v>
      </c>
      <c r="J5201" t="s">
        <v>7677</v>
      </c>
      <c r="K5201" t="s">
        <v>7678</v>
      </c>
      <c r="L5201" t="s">
        <v>86</v>
      </c>
      <c r="M5201" t="s">
        <v>7679</v>
      </c>
      <c r="N5201" t="s">
        <v>4933</v>
      </c>
      <c r="O5201" t="s">
        <v>7680</v>
      </c>
      <c r="P5201" t="s">
        <v>45274</v>
      </c>
      <c r="R5201" t="str">
        <f t="shared" si="162"/>
        <v>坊子</v>
      </c>
      <c r="S5201" t="str">
        <f t="shared" si="163"/>
        <v>0109</v>
      </c>
    </row>
    <row r="5202" spans="1:19">
      <c r="A5202" t="s">
        <v>45275</v>
      </c>
      <c r="B5202" t="s">
        <v>45276</v>
      </c>
      <c r="C5202" t="s">
        <v>49</v>
      </c>
      <c r="D5202" t="s">
        <v>45277</v>
      </c>
      <c r="E5202" t="s">
        <v>43056</v>
      </c>
      <c r="F5202" t="s">
        <v>45278</v>
      </c>
      <c r="G5202" t="s">
        <v>45279</v>
      </c>
      <c r="H5202" t="s">
        <v>45280</v>
      </c>
      <c r="I5202" t="s">
        <v>4955</v>
      </c>
      <c r="J5202" t="s">
        <v>11800</v>
      </c>
      <c r="K5202" t="s">
        <v>11801</v>
      </c>
      <c r="L5202" t="s">
        <v>105</v>
      </c>
      <c r="M5202" t="s">
        <v>6055</v>
      </c>
      <c r="N5202" t="s">
        <v>5421</v>
      </c>
      <c r="O5202" t="s">
        <v>11802</v>
      </c>
      <c r="P5202" t="s">
        <v>45281</v>
      </c>
      <c r="Q5202" t="s">
        <v>45282</v>
      </c>
      <c r="R5202" t="str">
        <f t="shared" si="162"/>
        <v>寿光</v>
      </c>
      <c r="S5202" t="str">
        <f t="shared" si="163"/>
        <v>0109</v>
      </c>
    </row>
    <row r="5203" spans="1:19">
      <c r="A5203" t="s">
        <v>45283</v>
      </c>
      <c r="B5203" t="s">
        <v>45284</v>
      </c>
      <c r="C5203" t="s">
        <v>49</v>
      </c>
      <c r="D5203" t="s">
        <v>45285</v>
      </c>
      <c r="E5203" t="s">
        <v>40839</v>
      </c>
      <c r="F5203" t="s">
        <v>45286</v>
      </c>
      <c r="G5203" t="s">
        <v>45287</v>
      </c>
      <c r="H5203" t="s">
        <v>45288</v>
      </c>
      <c r="I5203" t="s">
        <v>4852</v>
      </c>
      <c r="J5203" t="s">
        <v>12876</v>
      </c>
      <c r="K5203" t="s">
        <v>12877</v>
      </c>
      <c r="L5203" t="s">
        <v>86</v>
      </c>
      <c r="M5203" t="s">
        <v>6297</v>
      </c>
      <c r="N5203" t="s">
        <v>4972</v>
      </c>
      <c r="O5203" t="s">
        <v>12878</v>
      </c>
      <c r="P5203" t="s">
        <v>45289</v>
      </c>
      <c r="Q5203" t="s">
        <v>45290</v>
      </c>
      <c r="R5203" t="str">
        <f t="shared" si="162"/>
        <v>坊子</v>
      </c>
      <c r="S5203" t="str">
        <f t="shared" si="163"/>
        <v>0109</v>
      </c>
    </row>
    <row r="5204" spans="1:19">
      <c r="A5204" t="s">
        <v>45291</v>
      </c>
      <c r="B5204" t="s">
        <v>45292</v>
      </c>
      <c r="C5204" t="s">
        <v>49</v>
      </c>
      <c r="D5204" t="s">
        <v>45293</v>
      </c>
      <c r="E5204" t="s">
        <v>40865</v>
      </c>
      <c r="F5204" t="s">
        <v>45294</v>
      </c>
      <c r="G5204" t="s">
        <v>45295</v>
      </c>
      <c r="H5204" t="s">
        <v>45296</v>
      </c>
      <c r="I5204" t="s">
        <v>4852</v>
      </c>
      <c r="J5204" t="s">
        <v>5395</v>
      </c>
      <c r="K5204" t="s">
        <v>5396</v>
      </c>
      <c r="L5204" t="s">
        <v>60</v>
      </c>
      <c r="M5204" t="s">
        <v>4774</v>
      </c>
      <c r="O5204" t="s">
        <v>5397</v>
      </c>
      <c r="P5204" t="s">
        <v>45297</v>
      </c>
      <c r="R5204" t="str">
        <f t="shared" si="162"/>
        <v>奎文</v>
      </c>
      <c r="S5204" t="str">
        <f t="shared" si="163"/>
        <v>0109</v>
      </c>
    </row>
    <row r="5205" spans="1:19">
      <c r="A5205" t="s">
        <v>45298</v>
      </c>
      <c r="B5205" t="s">
        <v>45299</v>
      </c>
      <c r="C5205" t="s">
        <v>49</v>
      </c>
      <c r="D5205" t="s">
        <v>45300</v>
      </c>
      <c r="E5205" t="s">
        <v>40893</v>
      </c>
      <c r="F5205" t="s">
        <v>45301</v>
      </c>
      <c r="G5205" t="s">
        <v>45302</v>
      </c>
      <c r="H5205" t="s">
        <v>45303</v>
      </c>
      <c r="I5205" t="s">
        <v>12119</v>
      </c>
      <c r="J5205" t="s">
        <v>5937</v>
      </c>
      <c r="K5205" t="s">
        <v>5938</v>
      </c>
      <c r="L5205" t="s">
        <v>86</v>
      </c>
      <c r="M5205" t="s">
        <v>5099</v>
      </c>
      <c r="N5205" t="s">
        <v>5030</v>
      </c>
      <c r="O5205" t="s">
        <v>5940</v>
      </c>
      <c r="P5205" t="s">
        <v>45304</v>
      </c>
      <c r="Q5205" t="s">
        <v>45305</v>
      </c>
      <c r="R5205" t="str">
        <f t="shared" si="162"/>
        <v>坊子</v>
      </c>
      <c r="S5205" t="str">
        <f t="shared" si="163"/>
        <v>0109</v>
      </c>
    </row>
    <row r="5206" spans="1:19">
      <c r="A5206" t="s">
        <v>45306</v>
      </c>
      <c r="B5206" t="s">
        <v>45307</v>
      </c>
      <c r="C5206" t="s">
        <v>49</v>
      </c>
      <c r="D5206" t="s">
        <v>45308</v>
      </c>
      <c r="E5206" t="s">
        <v>45309</v>
      </c>
      <c r="F5206" t="s">
        <v>45310</v>
      </c>
      <c r="G5206" t="s">
        <v>45311</v>
      </c>
      <c r="H5206" t="s">
        <v>45312</v>
      </c>
      <c r="I5206" t="s">
        <v>4813</v>
      </c>
      <c r="J5206" t="s">
        <v>9760</v>
      </c>
      <c r="K5206" t="s">
        <v>9761</v>
      </c>
      <c r="L5206" t="s">
        <v>60</v>
      </c>
      <c r="M5206" t="s">
        <v>5999</v>
      </c>
      <c r="N5206" t="s">
        <v>4972</v>
      </c>
      <c r="O5206" t="s">
        <v>9762</v>
      </c>
      <c r="P5206" t="s">
        <v>45313</v>
      </c>
      <c r="Q5206" t="s">
        <v>45314</v>
      </c>
      <c r="R5206" t="str">
        <f t="shared" si="162"/>
        <v>奎文</v>
      </c>
      <c r="S5206" t="str">
        <f t="shared" si="163"/>
        <v>0109</v>
      </c>
    </row>
    <row r="5207" spans="1:19">
      <c r="A5207" t="s">
        <v>45315</v>
      </c>
      <c r="B5207" t="s">
        <v>45316</v>
      </c>
      <c r="C5207" t="s">
        <v>49</v>
      </c>
      <c r="D5207" t="s">
        <v>45317</v>
      </c>
      <c r="E5207" t="s">
        <v>40865</v>
      </c>
      <c r="F5207" t="s">
        <v>45318</v>
      </c>
      <c r="G5207" t="s">
        <v>45319</v>
      </c>
      <c r="H5207" t="s">
        <v>45320</v>
      </c>
      <c r="I5207" t="s">
        <v>12119</v>
      </c>
      <c r="J5207" t="s">
        <v>8680</v>
      </c>
      <c r="K5207" t="s">
        <v>8681</v>
      </c>
      <c r="L5207" t="s">
        <v>60</v>
      </c>
      <c r="M5207" t="s">
        <v>5999</v>
      </c>
      <c r="O5207" t="s">
        <v>8682</v>
      </c>
      <c r="P5207" t="s">
        <v>45321</v>
      </c>
      <c r="R5207" t="str">
        <f t="shared" si="162"/>
        <v>奎文</v>
      </c>
      <c r="S5207" t="str">
        <f t="shared" si="163"/>
        <v>0109</v>
      </c>
    </row>
    <row r="5208" spans="1:19">
      <c r="A5208" t="s">
        <v>45322</v>
      </c>
      <c r="B5208" t="s">
        <v>45323</v>
      </c>
      <c r="C5208" t="s">
        <v>49</v>
      </c>
      <c r="D5208" t="s">
        <v>45324</v>
      </c>
      <c r="E5208" t="s">
        <v>40839</v>
      </c>
      <c r="F5208" t="s">
        <v>45325</v>
      </c>
      <c r="G5208" t="s">
        <v>45326</v>
      </c>
      <c r="H5208" t="s">
        <v>45327</v>
      </c>
      <c r="I5208" t="s">
        <v>4852</v>
      </c>
      <c r="J5208" t="s">
        <v>11849</v>
      </c>
      <c r="K5208" t="s">
        <v>11850</v>
      </c>
      <c r="L5208" t="s">
        <v>95</v>
      </c>
      <c r="M5208" t="s">
        <v>5709</v>
      </c>
      <c r="N5208" t="s">
        <v>5030</v>
      </c>
      <c r="O5208" t="s">
        <v>11851</v>
      </c>
      <c r="P5208" t="s">
        <v>45328</v>
      </c>
      <c r="Q5208" t="s">
        <v>45329</v>
      </c>
      <c r="R5208" t="str">
        <f t="shared" si="162"/>
        <v>安丘</v>
      </c>
      <c r="S5208" t="str">
        <f t="shared" si="163"/>
        <v>0109</v>
      </c>
    </row>
    <row r="5209" spans="1:19">
      <c r="A5209" t="s">
        <v>45330</v>
      </c>
      <c r="B5209" t="s">
        <v>45331</v>
      </c>
      <c r="C5209" t="s">
        <v>49</v>
      </c>
      <c r="D5209" t="s">
        <v>45332</v>
      </c>
      <c r="E5209" t="s">
        <v>40865</v>
      </c>
      <c r="F5209" t="s">
        <v>45333</v>
      </c>
      <c r="G5209" t="s">
        <v>45334</v>
      </c>
      <c r="H5209" t="s">
        <v>45335</v>
      </c>
      <c r="I5209" t="s">
        <v>12119</v>
      </c>
      <c r="J5209" t="s">
        <v>28054</v>
      </c>
      <c r="K5209" t="s">
        <v>28055</v>
      </c>
      <c r="L5209" t="s">
        <v>77</v>
      </c>
      <c r="M5209" t="s">
        <v>5812</v>
      </c>
      <c r="O5209" t="s">
        <v>28056</v>
      </c>
      <c r="P5209" t="s">
        <v>45336</v>
      </c>
      <c r="Q5209" t="s">
        <v>45337</v>
      </c>
      <c r="R5209" t="str">
        <f t="shared" si="162"/>
        <v>临朐</v>
      </c>
      <c r="S5209" t="str">
        <f t="shared" si="163"/>
        <v>0109</v>
      </c>
    </row>
    <row r="5210" spans="1:19">
      <c r="A5210" t="s">
        <v>2194</v>
      </c>
      <c r="B5210" t="s">
        <v>45338</v>
      </c>
      <c r="C5210" t="s">
        <v>49</v>
      </c>
      <c r="D5210" t="s">
        <v>45339</v>
      </c>
      <c r="E5210" t="s">
        <v>40839</v>
      </c>
      <c r="F5210" t="s">
        <v>45340</v>
      </c>
      <c r="G5210" t="s">
        <v>2192</v>
      </c>
      <c r="H5210" t="s">
        <v>45341</v>
      </c>
      <c r="I5210" t="s">
        <v>4813</v>
      </c>
      <c r="J5210" t="s">
        <v>5027</v>
      </c>
      <c r="K5210" t="s">
        <v>5028</v>
      </c>
      <c r="L5210" t="s">
        <v>105</v>
      </c>
      <c r="M5210" t="s">
        <v>5029</v>
      </c>
      <c r="N5210" t="s">
        <v>6268</v>
      </c>
      <c r="O5210" t="s">
        <v>5031</v>
      </c>
      <c r="P5210" t="s">
        <v>45342</v>
      </c>
      <c r="Q5210" t="s">
        <v>45343</v>
      </c>
      <c r="R5210" t="str">
        <f t="shared" si="162"/>
        <v>寿光</v>
      </c>
      <c r="S5210" t="str">
        <f t="shared" si="163"/>
        <v>0109</v>
      </c>
    </row>
    <row r="5211" spans="1:19">
      <c r="A5211" t="s">
        <v>45344</v>
      </c>
      <c r="B5211" t="s">
        <v>45345</v>
      </c>
      <c r="C5211" t="s">
        <v>49</v>
      </c>
      <c r="D5211" t="s">
        <v>45346</v>
      </c>
      <c r="E5211" t="s">
        <v>40865</v>
      </c>
      <c r="F5211" t="s">
        <v>45347</v>
      </c>
      <c r="G5211" t="s">
        <v>45348</v>
      </c>
      <c r="H5211" t="s">
        <v>45349</v>
      </c>
      <c r="I5211" t="s">
        <v>4841</v>
      </c>
      <c r="J5211" t="s">
        <v>20972</v>
      </c>
      <c r="K5211" t="s">
        <v>20973</v>
      </c>
      <c r="L5211" t="s">
        <v>123</v>
      </c>
      <c r="M5211" t="s">
        <v>5364</v>
      </c>
      <c r="O5211" t="s">
        <v>20974</v>
      </c>
      <c r="P5211" t="s">
        <v>45350</v>
      </c>
      <c r="Q5211" t="s">
        <v>45351</v>
      </c>
      <c r="R5211" t="str">
        <f t="shared" si="162"/>
        <v>诸城</v>
      </c>
      <c r="S5211" t="str">
        <f t="shared" si="163"/>
        <v>0109</v>
      </c>
    </row>
    <row r="5212" spans="1:19">
      <c r="A5212" t="s">
        <v>45352</v>
      </c>
      <c r="B5212" t="s">
        <v>45353</v>
      </c>
      <c r="C5212" t="s">
        <v>49</v>
      </c>
      <c r="D5212" t="s">
        <v>45354</v>
      </c>
      <c r="E5212" t="s">
        <v>40865</v>
      </c>
      <c r="F5212" t="s">
        <v>45355</v>
      </c>
      <c r="G5212" t="s">
        <v>45356</v>
      </c>
      <c r="H5212" t="s">
        <v>45357</v>
      </c>
      <c r="I5212" t="s">
        <v>6877</v>
      </c>
      <c r="J5212" t="s">
        <v>5143</v>
      </c>
      <c r="K5212" t="s">
        <v>5144</v>
      </c>
      <c r="L5212" t="s">
        <v>77</v>
      </c>
      <c r="M5212" t="s">
        <v>5145</v>
      </c>
      <c r="O5212" t="s">
        <v>5146</v>
      </c>
      <c r="Q5212" t="s">
        <v>45358</v>
      </c>
      <c r="R5212" t="str">
        <f t="shared" si="162"/>
        <v>临朐</v>
      </c>
      <c r="S5212" t="str">
        <f t="shared" si="163"/>
        <v>0109</v>
      </c>
    </row>
    <row r="5213" spans="1:19">
      <c r="A5213" t="s">
        <v>45359</v>
      </c>
      <c r="B5213" t="s">
        <v>45360</v>
      </c>
      <c r="C5213" t="s">
        <v>49</v>
      </c>
      <c r="D5213" t="s">
        <v>45361</v>
      </c>
      <c r="E5213" t="s">
        <v>45362</v>
      </c>
      <c r="F5213" t="s">
        <v>45363</v>
      </c>
      <c r="G5213" t="s">
        <v>45364</v>
      </c>
      <c r="H5213" t="s">
        <v>45365</v>
      </c>
      <c r="I5213" t="s">
        <v>5822</v>
      </c>
      <c r="J5213" t="s">
        <v>11207</v>
      </c>
      <c r="K5213" t="s">
        <v>11208</v>
      </c>
      <c r="L5213" t="s">
        <v>123</v>
      </c>
      <c r="M5213" t="s">
        <v>7767</v>
      </c>
      <c r="N5213" t="s">
        <v>5487</v>
      </c>
      <c r="O5213" t="s">
        <v>11209</v>
      </c>
      <c r="P5213" t="s">
        <v>45366</v>
      </c>
      <c r="Q5213" t="s">
        <v>45367</v>
      </c>
      <c r="R5213" t="str">
        <f t="shared" si="162"/>
        <v>诸城</v>
      </c>
      <c r="S5213" t="str">
        <f t="shared" si="163"/>
        <v>0109</v>
      </c>
    </row>
    <row r="5214" spans="1:19">
      <c r="A5214" t="s">
        <v>45368</v>
      </c>
      <c r="B5214" t="s">
        <v>45369</v>
      </c>
      <c r="C5214" t="s">
        <v>49</v>
      </c>
      <c r="D5214" t="s">
        <v>45370</v>
      </c>
      <c r="E5214" t="s">
        <v>45128</v>
      </c>
      <c r="F5214" t="s">
        <v>45371</v>
      </c>
      <c r="G5214" t="s">
        <v>45372</v>
      </c>
      <c r="H5214" t="s">
        <v>45373</v>
      </c>
      <c r="I5214" t="s">
        <v>12119</v>
      </c>
      <c r="J5214" t="s">
        <v>9612</v>
      </c>
      <c r="K5214" t="s">
        <v>12593</v>
      </c>
      <c r="L5214" t="s">
        <v>114</v>
      </c>
      <c r="M5214" t="s">
        <v>4918</v>
      </c>
      <c r="N5214" t="s">
        <v>5421</v>
      </c>
      <c r="O5214" t="s">
        <v>12594</v>
      </c>
      <c r="P5214" t="s">
        <v>45374</v>
      </c>
      <c r="R5214" t="str">
        <f t="shared" si="162"/>
        <v>高密</v>
      </c>
      <c r="S5214" t="str">
        <f t="shared" si="163"/>
        <v>0109</v>
      </c>
    </row>
    <row r="5215" spans="1:19">
      <c r="A5215" t="s">
        <v>45375</v>
      </c>
      <c r="B5215" t="s">
        <v>45376</v>
      </c>
      <c r="C5215" t="s">
        <v>49</v>
      </c>
      <c r="D5215" t="s">
        <v>45377</v>
      </c>
      <c r="E5215" t="s">
        <v>40839</v>
      </c>
      <c r="F5215" t="s">
        <v>45378</v>
      </c>
      <c r="G5215" t="s">
        <v>45379</v>
      </c>
      <c r="H5215" t="s">
        <v>45380</v>
      </c>
      <c r="I5215" t="s">
        <v>4785</v>
      </c>
      <c r="J5215" t="s">
        <v>10820</v>
      </c>
      <c r="K5215" t="s">
        <v>10821</v>
      </c>
      <c r="L5215" t="s">
        <v>105</v>
      </c>
      <c r="M5215" t="s">
        <v>7805</v>
      </c>
      <c r="N5215" t="s">
        <v>4789</v>
      </c>
      <c r="O5215" t="s">
        <v>10822</v>
      </c>
      <c r="P5215" t="s">
        <v>45381</v>
      </c>
      <c r="Q5215" t="s">
        <v>45382</v>
      </c>
      <c r="R5215" t="str">
        <f t="shared" si="162"/>
        <v>寿光</v>
      </c>
      <c r="S5215" t="str">
        <f t="shared" si="163"/>
        <v>0109</v>
      </c>
    </row>
    <row r="5216" spans="1:19">
      <c r="A5216" t="s">
        <v>45383</v>
      </c>
      <c r="B5216" t="s">
        <v>45384</v>
      </c>
      <c r="C5216" t="s">
        <v>49</v>
      </c>
      <c r="D5216" t="s">
        <v>45385</v>
      </c>
      <c r="E5216" t="s">
        <v>40922</v>
      </c>
      <c r="F5216" t="s">
        <v>45386</v>
      </c>
      <c r="G5216" t="s">
        <v>45387</v>
      </c>
      <c r="H5216" t="s">
        <v>45388</v>
      </c>
      <c r="I5216" t="s">
        <v>12119</v>
      </c>
      <c r="J5216" t="s">
        <v>4786</v>
      </c>
      <c r="K5216" t="s">
        <v>4787</v>
      </c>
      <c r="L5216" t="s">
        <v>237</v>
      </c>
      <c r="M5216" t="s">
        <v>4788</v>
      </c>
      <c r="N5216" t="s">
        <v>4919</v>
      </c>
      <c r="O5216" t="s">
        <v>4790</v>
      </c>
      <c r="R5216" t="str">
        <f t="shared" si="162"/>
        <v>潍城</v>
      </c>
      <c r="S5216" t="str">
        <f t="shared" si="163"/>
        <v>0109</v>
      </c>
    </row>
    <row r="5217" spans="1:19">
      <c r="A5217" t="s">
        <v>2322</v>
      </c>
      <c r="B5217" t="s">
        <v>45389</v>
      </c>
      <c r="C5217" t="s">
        <v>49</v>
      </c>
      <c r="D5217" t="s">
        <v>45390</v>
      </c>
      <c r="E5217" t="s">
        <v>40865</v>
      </c>
      <c r="F5217" t="s">
        <v>45391</v>
      </c>
      <c r="G5217" t="s">
        <v>2320</v>
      </c>
      <c r="H5217" t="s">
        <v>45392</v>
      </c>
      <c r="I5217" t="s">
        <v>4841</v>
      </c>
      <c r="J5217" t="s">
        <v>5484</v>
      </c>
      <c r="K5217" t="s">
        <v>5485</v>
      </c>
      <c r="L5217" t="s">
        <v>114</v>
      </c>
      <c r="M5217" t="s">
        <v>5486</v>
      </c>
      <c r="O5217" t="s">
        <v>5488</v>
      </c>
      <c r="P5217" t="s">
        <v>45393</v>
      </c>
      <c r="Q5217" t="s">
        <v>37318</v>
      </c>
      <c r="R5217" t="str">
        <f t="shared" si="162"/>
        <v>高密</v>
      </c>
      <c r="S5217" t="str">
        <f t="shared" si="163"/>
        <v>0109</v>
      </c>
    </row>
    <row r="5218" spans="1:19">
      <c r="A5218" t="s">
        <v>45394</v>
      </c>
      <c r="B5218" t="s">
        <v>45395</v>
      </c>
      <c r="C5218" t="s">
        <v>49</v>
      </c>
      <c r="D5218" t="s">
        <v>45396</v>
      </c>
      <c r="E5218" t="s">
        <v>40865</v>
      </c>
      <c r="F5218" t="s">
        <v>45397</v>
      </c>
      <c r="G5218" t="s">
        <v>45398</v>
      </c>
      <c r="H5218" t="s">
        <v>45399</v>
      </c>
      <c r="I5218" t="s">
        <v>12844</v>
      </c>
      <c r="J5218" t="s">
        <v>6132</v>
      </c>
      <c r="K5218" t="s">
        <v>6133</v>
      </c>
      <c r="L5218" t="s">
        <v>123</v>
      </c>
      <c r="M5218" t="s">
        <v>4932</v>
      </c>
      <c r="O5218" t="s">
        <v>6134</v>
      </c>
      <c r="P5218" t="s">
        <v>45400</v>
      </c>
      <c r="Q5218" t="s">
        <v>45401</v>
      </c>
      <c r="R5218" t="str">
        <f t="shared" si="162"/>
        <v>诸城</v>
      </c>
      <c r="S5218" t="str">
        <f t="shared" si="163"/>
        <v>0109</v>
      </c>
    </row>
    <row r="5219" spans="1:19">
      <c r="A5219" t="s">
        <v>45402</v>
      </c>
      <c r="B5219" t="s">
        <v>45403</v>
      </c>
      <c r="C5219" t="s">
        <v>49</v>
      </c>
      <c r="D5219" t="s">
        <v>45404</v>
      </c>
      <c r="E5219" t="s">
        <v>40839</v>
      </c>
      <c r="F5219" t="s">
        <v>45405</v>
      </c>
      <c r="G5219" t="s">
        <v>45406</v>
      </c>
      <c r="H5219" t="s">
        <v>45407</v>
      </c>
      <c r="I5219" t="s">
        <v>5541</v>
      </c>
      <c r="J5219" t="s">
        <v>8764</v>
      </c>
      <c r="K5219" t="s">
        <v>8765</v>
      </c>
      <c r="L5219" t="s">
        <v>375</v>
      </c>
      <c r="M5219" t="s">
        <v>7334</v>
      </c>
      <c r="N5219" t="s">
        <v>4789</v>
      </c>
      <c r="O5219" t="s">
        <v>8766</v>
      </c>
      <c r="P5219" t="s">
        <v>45408</v>
      </c>
      <c r="R5219" t="str">
        <f t="shared" si="162"/>
        <v>昌邑</v>
      </c>
      <c r="S5219" t="str">
        <f t="shared" si="163"/>
        <v>0109</v>
      </c>
    </row>
    <row r="5220" spans="1:19">
      <c r="A5220" t="s">
        <v>45409</v>
      </c>
      <c r="B5220" t="s">
        <v>45410</v>
      </c>
      <c r="C5220" t="s">
        <v>49</v>
      </c>
      <c r="D5220" t="s">
        <v>45411</v>
      </c>
      <c r="E5220" t="s">
        <v>40839</v>
      </c>
      <c r="F5220" t="s">
        <v>45412</v>
      </c>
      <c r="G5220" t="s">
        <v>45413</v>
      </c>
      <c r="H5220" t="s">
        <v>45414</v>
      </c>
      <c r="I5220" t="s">
        <v>4852</v>
      </c>
      <c r="J5220" t="s">
        <v>10870</v>
      </c>
      <c r="K5220" t="s">
        <v>10871</v>
      </c>
      <c r="L5220" t="s">
        <v>60</v>
      </c>
      <c r="M5220" t="s">
        <v>5999</v>
      </c>
      <c r="N5220" t="s">
        <v>5030</v>
      </c>
      <c r="O5220" t="s">
        <v>10872</v>
      </c>
      <c r="P5220" t="s">
        <v>45415</v>
      </c>
      <c r="Q5220" t="s">
        <v>45416</v>
      </c>
      <c r="R5220" t="str">
        <f t="shared" si="162"/>
        <v>奎文</v>
      </c>
      <c r="S5220" t="str">
        <f t="shared" si="163"/>
        <v>0109</v>
      </c>
    </row>
    <row r="5221" spans="1:19">
      <c r="A5221" t="s">
        <v>45417</v>
      </c>
      <c r="B5221" t="s">
        <v>45418</v>
      </c>
      <c r="C5221" t="s">
        <v>49</v>
      </c>
      <c r="D5221" t="s">
        <v>45419</v>
      </c>
      <c r="E5221" t="s">
        <v>40865</v>
      </c>
      <c r="F5221" t="s">
        <v>45420</v>
      </c>
      <c r="G5221" t="s">
        <v>45421</v>
      </c>
      <c r="H5221" t="s">
        <v>45422</v>
      </c>
      <c r="I5221" t="s">
        <v>12119</v>
      </c>
      <c r="J5221" t="s">
        <v>10338</v>
      </c>
      <c r="K5221" t="s">
        <v>10339</v>
      </c>
      <c r="L5221" t="s">
        <v>237</v>
      </c>
      <c r="M5221" t="s">
        <v>5247</v>
      </c>
      <c r="O5221" t="s">
        <v>10340</v>
      </c>
      <c r="R5221" t="str">
        <f t="shared" si="162"/>
        <v>潍城</v>
      </c>
      <c r="S5221" t="str">
        <f t="shared" si="163"/>
        <v>0109</v>
      </c>
    </row>
    <row r="5222" spans="1:19">
      <c r="A5222" t="s">
        <v>45423</v>
      </c>
      <c r="B5222" t="s">
        <v>45424</v>
      </c>
      <c r="C5222" t="s">
        <v>49</v>
      </c>
      <c r="D5222" t="s">
        <v>45425</v>
      </c>
      <c r="E5222" t="s">
        <v>40839</v>
      </c>
      <c r="F5222" t="s">
        <v>45426</v>
      </c>
      <c r="G5222" t="s">
        <v>45427</v>
      </c>
      <c r="H5222" t="s">
        <v>45428</v>
      </c>
      <c r="I5222" t="s">
        <v>4813</v>
      </c>
      <c r="J5222" t="s">
        <v>5374</v>
      </c>
      <c r="K5222" t="s">
        <v>5375</v>
      </c>
      <c r="L5222" t="s">
        <v>105</v>
      </c>
      <c r="M5222" t="s">
        <v>5376</v>
      </c>
      <c r="N5222" t="s">
        <v>5056</v>
      </c>
      <c r="O5222" t="s">
        <v>5377</v>
      </c>
      <c r="P5222" t="s">
        <v>45429</v>
      </c>
      <c r="R5222" t="str">
        <f t="shared" si="162"/>
        <v>寿光</v>
      </c>
      <c r="S5222" t="str">
        <f t="shared" si="163"/>
        <v>0109</v>
      </c>
    </row>
    <row r="5223" spans="1:19">
      <c r="A5223" t="s">
        <v>45430</v>
      </c>
      <c r="B5223" t="s">
        <v>45431</v>
      </c>
      <c r="C5223" t="s">
        <v>49</v>
      </c>
      <c r="D5223" t="s">
        <v>45432</v>
      </c>
      <c r="E5223" t="s">
        <v>45433</v>
      </c>
      <c r="F5223" t="s">
        <v>45434</v>
      </c>
      <c r="G5223" t="s">
        <v>45435</v>
      </c>
      <c r="H5223" t="s">
        <v>45436</v>
      </c>
      <c r="I5223" t="s">
        <v>4841</v>
      </c>
      <c r="J5223" t="s">
        <v>15974</v>
      </c>
      <c r="K5223" t="s">
        <v>15975</v>
      </c>
      <c r="L5223" t="s">
        <v>50</v>
      </c>
      <c r="M5223" t="s">
        <v>4855</v>
      </c>
      <c r="N5223" t="s">
        <v>4892</v>
      </c>
      <c r="O5223" t="s">
        <v>15976</v>
      </c>
      <c r="P5223" t="s">
        <v>45437</v>
      </c>
      <c r="Q5223" t="s">
        <v>45438</v>
      </c>
      <c r="R5223" t="str">
        <f t="shared" si="162"/>
        <v>青州</v>
      </c>
      <c r="S5223" t="str">
        <f t="shared" si="163"/>
        <v>0109</v>
      </c>
    </row>
    <row r="5224" spans="1:19">
      <c r="A5224" t="s">
        <v>45439</v>
      </c>
      <c r="B5224" t="s">
        <v>45440</v>
      </c>
      <c r="C5224" t="s">
        <v>49</v>
      </c>
      <c r="D5224" t="s">
        <v>45441</v>
      </c>
      <c r="E5224" t="s">
        <v>45442</v>
      </c>
      <c r="F5224" t="s">
        <v>45443</v>
      </c>
      <c r="G5224" t="s">
        <v>45444</v>
      </c>
      <c r="H5224" t="s">
        <v>45445</v>
      </c>
      <c r="I5224" t="s">
        <v>4841</v>
      </c>
      <c r="J5224" t="s">
        <v>6761</v>
      </c>
      <c r="K5224" t="s">
        <v>6762</v>
      </c>
      <c r="L5224" t="s">
        <v>60</v>
      </c>
      <c r="M5224" t="s">
        <v>5511</v>
      </c>
      <c r="N5224" t="s">
        <v>5296</v>
      </c>
      <c r="O5224" t="s">
        <v>6763</v>
      </c>
      <c r="Q5224" t="s">
        <v>38910</v>
      </c>
      <c r="R5224" t="str">
        <f t="shared" si="162"/>
        <v>奎文</v>
      </c>
      <c r="S5224" t="str">
        <f t="shared" si="163"/>
        <v>0109</v>
      </c>
    </row>
    <row r="5225" spans="1:19">
      <c r="A5225" t="s">
        <v>45446</v>
      </c>
      <c r="B5225" t="s">
        <v>45447</v>
      </c>
      <c r="C5225" t="s">
        <v>49</v>
      </c>
      <c r="D5225" t="s">
        <v>45448</v>
      </c>
      <c r="E5225" t="s">
        <v>40865</v>
      </c>
      <c r="F5225" t="s">
        <v>45449</v>
      </c>
      <c r="G5225" t="s">
        <v>45450</v>
      </c>
      <c r="H5225" t="s">
        <v>45451</v>
      </c>
      <c r="I5225" t="s">
        <v>5221</v>
      </c>
      <c r="J5225" t="s">
        <v>15385</v>
      </c>
      <c r="K5225" t="s">
        <v>15386</v>
      </c>
      <c r="L5225" t="s">
        <v>123</v>
      </c>
      <c r="M5225" t="s">
        <v>4932</v>
      </c>
      <c r="O5225" t="s">
        <v>15387</v>
      </c>
      <c r="P5225" t="s">
        <v>45452</v>
      </c>
      <c r="R5225" t="str">
        <f t="shared" si="162"/>
        <v>诸城</v>
      </c>
      <c r="S5225" t="str">
        <f t="shared" si="163"/>
        <v>0109</v>
      </c>
    </row>
    <row r="5226" spans="1:19">
      <c r="A5226" t="s">
        <v>45453</v>
      </c>
      <c r="B5226" t="s">
        <v>45454</v>
      </c>
      <c r="C5226" t="s">
        <v>49</v>
      </c>
      <c r="D5226" t="s">
        <v>45455</v>
      </c>
      <c r="E5226" t="s">
        <v>40901</v>
      </c>
      <c r="F5226" t="s">
        <v>45456</v>
      </c>
      <c r="G5226" t="s">
        <v>45457</v>
      </c>
      <c r="H5226" t="s">
        <v>45341</v>
      </c>
      <c r="I5226" t="s">
        <v>5822</v>
      </c>
      <c r="J5226" t="s">
        <v>5408</v>
      </c>
      <c r="K5226" t="s">
        <v>4280</v>
      </c>
      <c r="L5226" t="s">
        <v>375</v>
      </c>
      <c r="M5226" t="s">
        <v>5409</v>
      </c>
      <c r="N5226" t="s">
        <v>4881</v>
      </c>
      <c r="O5226" t="s">
        <v>5410</v>
      </c>
      <c r="P5226" t="s">
        <v>45458</v>
      </c>
      <c r="R5226" t="str">
        <f t="shared" si="162"/>
        <v>昌邑</v>
      </c>
      <c r="S5226" t="str">
        <f t="shared" si="163"/>
        <v>0109</v>
      </c>
    </row>
    <row r="5227" spans="1:19">
      <c r="A5227" t="s">
        <v>45459</v>
      </c>
      <c r="B5227" t="s">
        <v>45460</v>
      </c>
      <c r="C5227" t="s">
        <v>49</v>
      </c>
      <c r="D5227" t="s">
        <v>45461</v>
      </c>
      <c r="E5227" t="s">
        <v>45462</v>
      </c>
      <c r="F5227" t="s">
        <v>45463</v>
      </c>
      <c r="G5227" t="s">
        <v>45464</v>
      </c>
      <c r="H5227" t="s">
        <v>45465</v>
      </c>
      <c r="I5227" t="s">
        <v>5066</v>
      </c>
      <c r="J5227" t="s">
        <v>7136</v>
      </c>
      <c r="K5227" t="s">
        <v>7137</v>
      </c>
      <c r="L5227" t="s">
        <v>77</v>
      </c>
      <c r="M5227" t="s">
        <v>4803</v>
      </c>
      <c r="N5227" t="s">
        <v>5487</v>
      </c>
      <c r="O5227" t="s">
        <v>7138</v>
      </c>
      <c r="Q5227" t="s">
        <v>45466</v>
      </c>
      <c r="R5227" t="str">
        <f t="shared" si="162"/>
        <v>临朐</v>
      </c>
      <c r="S5227" t="str">
        <f t="shared" si="163"/>
        <v>0109</v>
      </c>
    </row>
    <row r="5228" spans="1:19">
      <c r="A5228" t="s">
        <v>45467</v>
      </c>
      <c r="B5228" t="s">
        <v>45468</v>
      </c>
      <c r="C5228" t="s">
        <v>49</v>
      </c>
      <c r="D5228" t="s">
        <v>45469</v>
      </c>
      <c r="E5228" t="s">
        <v>40865</v>
      </c>
      <c r="F5228" t="s">
        <v>45470</v>
      </c>
      <c r="G5228" t="s">
        <v>45471</v>
      </c>
      <c r="H5228" t="s">
        <v>45472</v>
      </c>
      <c r="I5228" t="s">
        <v>4813</v>
      </c>
      <c r="J5228" t="s">
        <v>12539</v>
      </c>
      <c r="K5228" t="s">
        <v>12540</v>
      </c>
      <c r="L5228" t="s">
        <v>123</v>
      </c>
      <c r="M5228" t="s">
        <v>4994</v>
      </c>
      <c r="O5228" t="s">
        <v>12541</v>
      </c>
      <c r="P5228" t="s">
        <v>45473</v>
      </c>
      <c r="Q5228" t="s">
        <v>45474</v>
      </c>
      <c r="R5228" t="str">
        <f t="shared" si="162"/>
        <v>诸城</v>
      </c>
      <c r="S5228" t="str">
        <f t="shared" si="163"/>
        <v>0109</v>
      </c>
    </row>
    <row r="5229" spans="1:19">
      <c r="A5229" t="s">
        <v>45475</v>
      </c>
      <c r="B5229" t="s">
        <v>45476</v>
      </c>
      <c r="C5229" t="s">
        <v>49</v>
      </c>
      <c r="D5229" t="s">
        <v>45477</v>
      </c>
      <c r="E5229" t="s">
        <v>45263</v>
      </c>
      <c r="F5229" t="s">
        <v>45478</v>
      </c>
      <c r="G5229" t="s">
        <v>45479</v>
      </c>
      <c r="H5229" t="s">
        <v>45480</v>
      </c>
      <c r="I5229" t="s">
        <v>4852</v>
      </c>
      <c r="J5229" t="s">
        <v>13443</v>
      </c>
      <c r="K5229" t="s">
        <v>13444</v>
      </c>
      <c r="L5229" t="s">
        <v>123</v>
      </c>
      <c r="M5229" t="s">
        <v>7210</v>
      </c>
      <c r="N5229" t="s">
        <v>5017</v>
      </c>
      <c r="O5229" t="s">
        <v>13445</v>
      </c>
      <c r="P5229" t="s">
        <v>45481</v>
      </c>
      <c r="R5229" t="str">
        <f t="shared" si="162"/>
        <v>诸城</v>
      </c>
      <c r="S5229" t="str">
        <f t="shared" si="163"/>
        <v>0109</v>
      </c>
    </row>
    <row r="5230" spans="1:19">
      <c r="A5230" t="s">
        <v>45482</v>
      </c>
      <c r="B5230" t="s">
        <v>45483</v>
      </c>
      <c r="C5230" t="s">
        <v>49</v>
      </c>
      <c r="D5230" t="s">
        <v>45484</v>
      </c>
      <c r="E5230" t="s">
        <v>40839</v>
      </c>
      <c r="F5230" t="s">
        <v>45485</v>
      </c>
      <c r="G5230" t="s">
        <v>45486</v>
      </c>
      <c r="H5230" t="s">
        <v>45487</v>
      </c>
      <c r="I5230" t="s">
        <v>4852</v>
      </c>
      <c r="J5230" t="s">
        <v>5987</v>
      </c>
      <c r="K5230" t="s">
        <v>5988</v>
      </c>
      <c r="L5230" t="s">
        <v>95</v>
      </c>
      <c r="M5230" t="s">
        <v>5042</v>
      </c>
      <c r="N5230" t="s">
        <v>5112</v>
      </c>
      <c r="O5230" t="s">
        <v>5989</v>
      </c>
      <c r="P5230" t="s">
        <v>45488</v>
      </c>
      <c r="Q5230" t="s">
        <v>45489</v>
      </c>
      <c r="R5230" t="str">
        <f t="shared" si="162"/>
        <v>安丘</v>
      </c>
      <c r="S5230" t="str">
        <f t="shared" si="163"/>
        <v>0109</v>
      </c>
    </row>
    <row r="5231" spans="1:19">
      <c r="A5231" t="s">
        <v>45490</v>
      </c>
      <c r="B5231" t="s">
        <v>45491</v>
      </c>
      <c r="C5231" t="s">
        <v>49</v>
      </c>
      <c r="D5231" t="s">
        <v>45492</v>
      </c>
      <c r="E5231" t="s">
        <v>45362</v>
      </c>
      <c r="F5231" t="s">
        <v>45493</v>
      </c>
      <c r="G5231" t="s">
        <v>45494</v>
      </c>
      <c r="H5231" t="s">
        <v>45495</v>
      </c>
      <c r="I5231" t="s">
        <v>4828</v>
      </c>
      <c r="J5231" t="s">
        <v>9472</v>
      </c>
      <c r="K5231" t="s">
        <v>9473</v>
      </c>
      <c r="L5231" t="s">
        <v>95</v>
      </c>
      <c r="M5231" t="s">
        <v>5757</v>
      </c>
      <c r="N5231" t="s">
        <v>11832</v>
      </c>
      <c r="O5231" t="s">
        <v>9474</v>
      </c>
      <c r="P5231" t="s">
        <v>45496</v>
      </c>
      <c r="R5231" t="str">
        <f t="shared" si="162"/>
        <v>安丘</v>
      </c>
      <c r="S5231" t="str">
        <f t="shared" si="163"/>
        <v>0109</v>
      </c>
    </row>
    <row r="5232" spans="1:19">
      <c r="A5232" t="s">
        <v>45497</v>
      </c>
      <c r="B5232" t="s">
        <v>45498</v>
      </c>
      <c r="C5232" t="s">
        <v>49</v>
      </c>
      <c r="D5232" t="s">
        <v>45499</v>
      </c>
      <c r="E5232" t="s">
        <v>43056</v>
      </c>
      <c r="F5232" t="s">
        <v>45500</v>
      </c>
      <c r="G5232" t="s">
        <v>45501</v>
      </c>
      <c r="H5232" t="s">
        <v>45502</v>
      </c>
      <c r="I5232" t="s">
        <v>4955</v>
      </c>
      <c r="J5232" t="s">
        <v>28222</v>
      </c>
      <c r="K5232" t="s">
        <v>28223</v>
      </c>
      <c r="L5232" t="s">
        <v>50</v>
      </c>
      <c r="M5232" t="s">
        <v>5016</v>
      </c>
      <c r="N5232" t="s">
        <v>16864</v>
      </c>
      <c r="O5232" t="s">
        <v>28224</v>
      </c>
      <c r="P5232" t="s">
        <v>45503</v>
      </c>
      <c r="Q5232" t="s">
        <v>45504</v>
      </c>
      <c r="R5232" t="str">
        <f t="shared" si="162"/>
        <v>青州</v>
      </c>
      <c r="S5232" t="str">
        <f t="shared" si="163"/>
        <v>0109</v>
      </c>
    </row>
    <row r="5233" spans="1:19">
      <c r="A5233" t="s">
        <v>45505</v>
      </c>
      <c r="B5233" t="s">
        <v>45506</v>
      </c>
      <c r="C5233" t="s">
        <v>49</v>
      </c>
      <c r="D5233" t="s">
        <v>45507</v>
      </c>
      <c r="E5233" t="s">
        <v>45508</v>
      </c>
      <c r="F5233" t="s">
        <v>45509</v>
      </c>
      <c r="G5233" t="s">
        <v>45510</v>
      </c>
      <c r="H5233" t="s">
        <v>45511</v>
      </c>
      <c r="I5233" t="s">
        <v>4852</v>
      </c>
      <c r="J5233" t="s">
        <v>5131</v>
      </c>
      <c r="K5233" t="s">
        <v>5132</v>
      </c>
      <c r="L5233" t="s">
        <v>105</v>
      </c>
      <c r="M5233" t="s">
        <v>5133</v>
      </c>
      <c r="N5233" t="s">
        <v>4817</v>
      </c>
      <c r="O5233" t="s">
        <v>5134</v>
      </c>
      <c r="P5233" t="s">
        <v>45512</v>
      </c>
      <c r="R5233" t="str">
        <f t="shared" si="162"/>
        <v>寿光</v>
      </c>
      <c r="S5233" t="str">
        <f t="shared" si="163"/>
        <v>0109</v>
      </c>
    </row>
    <row r="5234" spans="1:19">
      <c r="A5234" t="s">
        <v>45513</v>
      </c>
      <c r="B5234" t="s">
        <v>45514</v>
      </c>
      <c r="C5234" t="s">
        <v>49</v>
      </c>
      <c r="D5234" t="s">
        <v>45515</v>
      </c>
      <c r="E5234" t="s">
        <v>45516</v>
      </c>
      <c r="F5234" t="s">
        <v>45517</v>
      </c>
      <c r="G5234" t="s">
        <v>45518</v>
      </c>
      <c r="H5234" t="s">
        <v>45519</v>
      </c>
      <c r="I5234" t="s">
        <v>4955</v>
      </c>
      <c r="J5234" t="s">
        <v>5122</v>
      </c>
      <c r="K5234" t="s">
        <v>5123</v>
      </c>
      <c r="O5234" t="s">
        <v>5124</v>
      </c>
      <c r="R5234" t="str">
        <f t="shared" si="162"/>
        <v/>
      </c>
      <c r="S5234" t="str">
        <f t="shared" si="163"/>
        <v>0109</v>
      </c>
    </row>
    <row r="5235" spans="1:19">
      <c r="A5235" t="s">
        <v>45520</v>
      </c>
      <c r="B5235" t="s">
        <v>45521</v>
      </c>
      <c r="C5235" t="s">
        <v>49</v>
      </c>
      <c r="D5235" t="s">
        <v>45522</v>
      </c>
      <c r="E5235" t="s">
        <v>40839</v>
      </c>
      <c r="F5235" t="s">
        <v>45523</v>
      </c>
      <c r="G5235" t="s">
        <v>45524</v>
      </c>
      <c r="H5235" t="s">
        <v>45525</v>
      </c>
      <c r="I5235" t="s">
        <v>4785</v>
      </c>
      <c r="J5235" t="s">
        <v>11556</v>
      </c>
      <c r="K5235" t="s">
        <v>11557</v>
      </c>
      <c r="L5235" t="s">
        <v>105</v>
      </c>
      <c r="M5235" t="s">
        <v>5769</v>
      </c>
      <c r="N5235" t="s">
        <v>4789</v>
      </c>
      <c r="O5235" t="s">
        <v>11558</v>
      </c>
      <c r="P5235" t="s">
        <v>45526</v>
      </c>
      <c r="R5235" t="str">
        <f t="shared" si="162"/>
        <v>寿光</v>
      </c>
      <c r="S5235" t="str">
        <f t="shared" si="163"/>
        <v>0109</v>
      </c>
    </row>
    <row r="5236" spans="1:19">
      <c r="A5236" t="s">
        <v>45527</v>
      </c>
      <c r="B5236" t="s">
        <v>45528</v>
      </c>
      <c r="C5236" t="s">
        <v>49</v>
      </c>
      <c r="D5236" t="s">
        <v>45529</v>
      </c>
      <c r="E5236" t="s">
        <v>40865</v>
      </c>
      <c r="F5236" t="s">
        <v>45530</v>
      </c>
      <c r="G5236" t="s">
        <v>45531</v>
      </c>
      <c r="H5236" t="s">
        <v>45532</v>
      </c>
      <c r="I5236" t="s">
        <v>5327</v>
      </c>
      <c r="J5236" t="s">
        <v>9154</v>
      </c>
      <c r="K5236" t="s">
        <v>9155</v>
      </c>
      <c r="L5236" t="s">
        <v>60</v>
      </c>
      <c r="M5236" t="s">
        <v>4774</v>
      </c>
      <c r="O5236" t="s">
        <v>9156</v>
      </c>
      <c r="P5236" t="s">
        <v>45533</v>
      </c>
      <c r="Q5236" t="s">
        <v>45534</v>
      </c>
      <c r="R5236" t="str">
        <f t="shared" si="162"/>
        <v>奎文</v>
      </c>
      <c r="S5236" t="str">
        <f t="shared" si="163"/>
        <v>0109</v>
      </c>
    </row>
    <row r="5237" spans="1:19">
      <c r="A5237" t="s">
        <v>45535</v>
      </c>
      <c r="B5237" t="s">
        <v>45536</v>
      </c>
      <c r="C5237" t="s">
        <v>49</v>
      </c>
      <c r="D5237" t="s">
        <v>45537</v>
      </c>
      <c r="E5237" t="s">
        <v>40839</v>
      </c>
      <c r="F5237" t="s">
        <v>45538</v>
      </c>
      <c r="G5237" t="s">
        <v>45539</v>
      </c>
      <c r="H5237" t="s">
        <v>45540</v>
      </c>
      <c r="I5237" t="s">
        <v>5052</v>
      </c>
      <c r="J5237" t="s">
        <v>11292</v>
      </c>
      <c r="K5237" t="s">
        <v>11293</v>
      </c>
      <c r="L5237" t="s">
        <v>86</v>
      </c>
      <c r="M5237" t="s">
        <v>11294</v>
      </c>
      <c r="N5237" t="s">
        <v>5907</v>
      </c>
      <c r="O5237" t="s">
        <v>11295</v>
      </c>
      <c r="P5237" t="s">
        <v>45541</v>
      </c>
      <c r="R5237" t="str">
        <f t="shared" si="162"/>
        <v>坊子</v>
      </c>
      <c r="S5237" t="str">
        <f t="shared" si="163"/>
        <v>0109</v>
      </c>
    </row>
    <row r="5238" spans="1:19">
      <c r="A5238" t="s">
        <v>45542</v>
      </c>
      <c r="B5238" t="s">
        <v>45543</v>
      </c>
      <c r="C5238" t="s">
        <v>49</v>
      </c>
      <c r="D5238" t="s">
        <v>45544</v>
      </c>
      <c r="E5238" t="s">
        <v>40893</v>
      </c>
      <c r="F5238" t="s">
        <v>45545</v>
      </c>
      <c r="G5238" t="s">
        <v>45546</v>
      </c>
      <c r="H5238" t="s">
        <v>45547</v>
      </c>
      <c r="I5238" t="s">
        <v>12844</v>
      </c>
      <c r="J5238" t="s">
        <v>5997</v>
      </c>
      <c r="K5238" t="s">
        <v>5998</v>
      </c>
      <c r="L5238" t="s">
        <v>60</v>
      </c>
      <c r="M5238" t="s">
        <v>5999</v>
      </c>
      <c r="N5238" t="s">
        <v>6601</v>
      </c>
      <c r="O5238" t="s">
        <v>6000</v>
      </c>
      <c r="P5238" t="s">
        <v>45548</v>
      </c>
      <c r="R5238" t="str">
        <f t="shared" si="162"/>
        <v>奎文</v>
      </c>
      <c r="S5238" t="str">
        <f t="shared" si="163"/>
        <v>0109</v>
      </c>
    </row>
    <row r="5239" spans="1:19">
      <c r="A5239" t="s">
        <v>45549</v>
      </c>
      <c r="B5239" t="s">
        <v>45550</v>
      </c>
      <c r="C5239" t="s">
        <v>49</v>
      </c>
      <c r="D5239" t="s">
        <v>45551</v>
      </c>
      <c r="E5239" t="s">
        <v>40865</v>
      </c>
      <c r="F5239" t="s">
        <v>45552</v>
      </c>
      <c r="G5239" t="s">
        <v>45553</v>
      </c>
      <c r="H5239" t="s">
        <v>45554</v>
      </c>
      <c r="I5239" t="s">
        <v>4828</v>
      </c>
      <c r="J5239" t="s">
        <v>7845</v>
      </c>
      <c r="K5239" t="s">
        <v>7846</v>
      </c>
      <c r="L5239" t="s">
        <v>60</v>
      </c>
      <c r="M5239" t="s">
        <v>4774</v>
      </c>
      <c r="O5239" t="s">
        <v>7847</v>
      </c>
      <c r="P5239" t="s">
        <v>45555</v>
      </c>
      <c r="R5239" t="str">
        <f t="shared" si="162"/>
        <v>奎文</v>
      </c>
      <c r="S5239" t="str">
        <f t="shared" si="163"/>
        <v>0109</v>
      </c>
    </row>
    <row r="5240" spans="1:19">
      <c r="A5240" t="s">
        <v>45556</v>
      </c>
      <c r="B5240" t="s">
        <v>45557</v>
      </c>
      <c r="C5240" t="s">
        <v>49</v>
      </c>
      <c r="D5240" t="s">
        <v>45558</v>
      </c>
      <c r="E5240" t="s">
        <v>40839</v>
      </c>
      <c r="F5240" t="s">
        <v>45559</v>
      </c>
      <c r="G5240" t="s">
        <v>45560</v>
      </c>
      <c r="H5240" t="s">
        <v>45561</v>
      </c>
      <c r="I5240" t="s">
        <v>4841</v>
      </c>
      <c r="J5240" t="s">
        <v>21645</v>
      </c>
      <c r="K5240" t="s">
        <v>21646</v>
      </c>
      <c r="L5240" t="s">
        <v>237</v>
      </c>
      <c r="M5240" t="s">
        <v>4788</v>
      </c>
      <c r="N5240" t="s">
        <v>4817</v>
      </c>
      <c r="O5240" t="s">
        <v>21647</v>
      </c>
      <c r="P5240" t="s">
        <v>45562</v>
      </c>
      <c r="Q5240" t="s">
        <v>45563</v>
      </c>
      <c r="R5240" t="str">
        <f t="shared" si="162"/>
        <v>潍城</v>
      </c>
      <c r="S5240" t="str">
        <f t="shared" si="163"/>
        <v>0109</v>
      </c>
    </row>
    <row r="5241" spans="1:19">
      <c r="A5241" t="s">
        <v>45564</v>
      </c>
      <c r="B5241" t="s">
        <v>45565</v>
      </c>
      <c r="C5241" t="s">
        <v>49</v>
      </c>
      <c r="D5241" t="s">
        <v>45566</v>
      </c>
      <c r="E5241" t="s">
        <v>40865</v>
      </c>
      <c r="F5241" t="s">
        <v>45567</v>
      </c>
      <c r="G5241" t="s">
        <v>45568</v>
      </c>
      <c r="H5241" t="s">
        <v>45569</v>
      </c>
      <c r="I5241" t="s">
        <v>12119</v>
      </c>
      <c r="J5241" t="s">
        <v>5131</v>
      </c>
      <c r="K5241" t="s">
        <v>5132</v>
      </c>
      <c r="L5241" t="s">
        <v>105</v>
      </c>
      <c r="M5241" t="s">
        <v>5133</v>
      </c>
      <c r="O5241" t="s">
        <v>5134</v>
      </c>
      <c r="P5241" t="s">
        <v>45570</v>
      </c>
      <c r="R5241" t="str">
        <f t="shared" si="162"/>
        <v>寿光</v>
      </c>
      <c r="S5241" t="str">
        <f t="shared" si="163"/>
        <v>0109</v>
      </c>
    </row>
    <row r="5242" spans="1:19">
      <c r="A5242" t="s">
        <v>45571</v>
      </c>
      <c r="B5242" t="s">
        <v>45572</v>
      </c>
      <c r="C5242" t="s">
        <v>49</v>
      </c>
      <c r="D5242" t="s">
        <v>45573</v>
      </c>
      <c r="E5242" t="s">
        <v>40865</v>
      </c>
      <c r="F5242" t="s">
        <v>45574</v>
      </c>
      <c r="G5242" t="s">
        <v>45575</v>
      </c>
      <c r="H5242" t="s">
        <v>45576</v>
      </c>
      <c r="I5242" t="s">
        <v>4828</v>
      </c>
      <c r="J5242" t="s">
        <v>7666</v>
      </c>
      <c r="K5242" t="s">
        <v>7667</v>
      </c>
      <c r="L5242" t="s">
        <v>148</v>
      </c>
      <c r="M5242" t="s">
        <v>6713</v>
      </c>
      <c r="O5242" t="s">
        <v>7668</v>
      </c>
      <c r="P5242" t="s">
        <v>45577</v>
      </c>
      <c r="Q5242" t="s">
        <v>45578</v>
      </c>
      <c r="R5242" t="str">
        <f t="shared" si="162"/>
        <v>寒亭</v>
      </c>
      <c r="S5242" t="str">
        <f t="shared" si="163"/>
        <v>0109</v>
      </c>
    </row>
    <row r="5243" spans="1:19">
      <c r="A5243" t="s">
        <v>45579</v>
      </c>
      <c r="B5243" t="s">
        <v>45580</v>
      </c>
      <c r="C5243" t="s">
        <v>49</v>
      </c>
      <c r="D5243" t="s">
        <v>45581</v>
      </c>
      <c r="E5243" t="s">
        <v>40865</v>
      </c>
      <c r="F5243" t="s">
        <v>45582</v>
      </c>
      <c r="G5243" t="s">
        <v>45583</v>
      </c>
      <c r="H5243" t="s">
        <v>45584</v>
      </c>
      <c r="I5243" t="s">
        <v>12844</v>
      </c>
      <c r="J5243" t="s">
        <v>5823</v>
      </c>
      <c r="K5243" t="s">
        <v>5824</v>
      </c>
      <c r="L5243" t="s">
        <v>123</v>
      </c>
      <c r="M5243" t="s">
        <v>5825</v>
      </c>
      <c r="O5243" t="s">
        <v>5826</v>
      </c>
      <c r="P5243" t="s">
        <v>45585</v>
      </c>
      <c r="Q5243" t="s">
        <v>45586</v>
      </c>
      <c r="R5243" t="str">
        <f t="shared" si="162"/>
        <v>诸城</v>
      </c>
      <c r="S5243" t="str">
        <f t="shared" si="163"/>
        <v>0109</v>
      </c>
    </row>
    <row r="5244" spans="1:19">
      <c r="A5244" t="s">
        <v>45587</v>
      </c>
      <c r="B5244" t="s">
        <v>45588</v>
      </c>
      <c r="C5244" t="s">
        <v>49</v>
      </c>
      <c r="D5244" t="s">
        <v>45589</v>
      </c>
      <c r="E5244" t="s">
        <v>40865</v>
      </c>
      <c r="F5244" t="s">
        <v>45590</v>
      </c>
      <c r="G5244" t="s">
        <v>45591</v>
      </c>
      <c r="H5244" t="s">
        <v>45592</v>
      </c>
      <c r="I5244" t="s">
        <v>45593</v>
      </c>
      <c r="J5244" t="s">
        <v>5997</v>
      </c>
      <c r="K5244" t="s">
        <v>5998</v>
      </c>
      <c r="L5244" t="s">
        <v>60</v>
      </c>
      <c r="M5244" t="s">
        <v>5999</v>
      </c>
      <c r="O5244" t="s">
        <v>6000</v>
      </c>
      <c r="P5244" t="s">
        <v>45594</v>
      </c>
      <c r="Q5244" t="s">
        <v>45595</v>
      </c>
      <c r="R5244" t="str">
        <f t="shared" si="162"/>
        <v>奎文</v>
      </c>
      <c r="S5244" t="str">
        <f t="shared" si="163"/>
        <v>0109</v>
      </c>
    </row>
    <row r="5245" spans="1:19">
      <c r="A5245" t="s">
        <v>2362</v>
      </c>
      <c r="B5245" t="s">
        <v>45596</v>
      </c>
      <c r="C5245" t="s">
        <v>49</v>
      </c>
      <c r="D5245" t="s">
        <v>45597</v>
      </c>
      <c r="E5245" t="s">
        <v>45598</v>
      </c>
      <c r="F5245" t="s">
        <v>45599</v>
      </c>
      <c r="G5245" t="s">
        <v>2360</v>
      </c>
      <c r="H5245" t="s">
        <v>45600</v>
      </c>
      <c r="I5245" t="s">
        <v>12119</v>
      </c>
      <c r="J5245" t="s">
        <v>4879</v>
      </c>
      <c r="K5245" t="s">
        <v>4880</v>
      </c>
      <c r="L5245" t="s">
        <v>237</v>
      </c>
      <c r="M5245" t="s">
        <v>4868</v>
      </c>
      <c r="N5245" t="s">
        <v>5907</v>
      </c>
      <c r="O5245" t="s">
        <v>4882</v>
      </c>
      <c r="P5245" t="s">
        <v>45601</v>
      </c>
      <c r="Q5245" t="s">
        <v>45602</v>
      </c>
      <c r="R5245" t="str">
        <f t="shared" si="162"/>
        <v>潍城</v>
      </c>
      <c r="S5245" t="str">
        <f t="shared" si="163"/>
        <v>0110</v>
      </c>
    </row>
    <row r="5246" spans="1:19">
      <c r="A5246" t="s">
        <v>45603</v>
      </c>
      <c r="B5246" t="s">
        <v>45604</v>
      </c>
      <c r="C5246" t="s">
        <v>49</v>
      </c>
      <c r="D5246" t="s">
        <v>45605</v>
      </c>
      <c r="E5246" t="s">
        <v>45606</v>
      </c>
      <c r="F5246" t="s">
        <v>45607</v>
      </c>
      <c r="G5246" t="s">
        <v>45608</v>
      </c>
      <c r="H5246" t="s">
        <v>45609</v>
      </c>
      <c r="I5246" t="s">
        <v>12119</v>
      </c>
      <c r="J5246" t="s">
        <v>11513</v>
      </c>
      <c r="K5246" t="s">
        <v>11514</v>
      </c>
      <c r="L5246" t="s">
        <v>50</v>
      </c>
      <c r="M5246" t="s">
        <v>5721</v>
      </c>
      <c r="N5246" t="s">
        <v>4881</v>
      </c>
      <c r="O5246" t="s">
        <v>11515</v>
      </c>
      <c r="P5246" t="s">
        <v>45610</v>
      </c>
      <c r="R5246" t="str">
        <f t="shared" si="162"/>
        <v>青州</v>
      </c>
      <c r="S5246" t="str">
        <f t="shared" si="163"/>
        <v>0110</v>
      </c>
    </row>
    <row r="5247" spans="1:19">
      <c r="A5247" t="s">
        <v>45611</v>
      </c>
      <c r="B5247" t="s">
        <v>45612</v>
      </c>
      <c r="C5247" t="s">
        <v>49</v>
      </c>
      <c r="D5247" t="s">
        <v>45613</v>
      </c>
      <c r="E5247" t="s">
        <v>45614</v>
      </c>
      <c r="F5247" t="s">
        <v>45615</v>
      </c>
      <c r="G5247" t="s">
        <v>45616</v>
      </c>
      <c r="H5247" t="s">
        <v>45617</v>
      </c>
      <c r="I5247" t="s">
        <v>5835</v>
      </c>
      <c r="J5247" t="s">
        <v>4853</v>
      </c>
      <c r="K5247" t="s">
        <v>4854</v>
      </c>
      <c r="L5247" t="s">
        <v>50</v>
      </c>
      <c r="M5247" t="s">
        <v>4855</v>
      </c>
      <c r="N5247" t="s">
        <v>10228</v>
      </c>
      <c r="O5247" t="s">
        <v>4857</v>
      </c>
      <c r="P5247" t="s">
        <v>45618</v>
      </c>
      <c r="R5247" t="str">
        <f t="shared" si="162"/>
        <v>青州</v>
      </c>
      <c r="S5247" t="str">
        <f t="shared" si="163"/>
        <v>0110</v>
      </c>
    </row>
    <row r="5248" spans="1:19">
      <c r="A5248" t="s">
        <v>45619</v>
      </c>
      <c r="B5248" t="s">
        <v>45620</v>
      </c>
      <c r="C5248" t="s">
        <v>49</v>
      </c>
      <c r="D5248" t="s">
        <v>45621</v>
      </c>
      <c r="E5248" t="s">
        <v>45622</v>
      </c>
      <c r="F5248" t="s">
        <v>45623</v>
      </c>
      <c r="G5248" t="s">
        <v>45624</v>
      </c>
      <c r="H5248" t="s">
        <v>45625</v>
      </c>
      <c r="I5248" t="s">
        <v>4852</v>
      </c>
      <c r="J5248" t="s">
        <v>4956</v>
      </c>
      <c r="K5248" t="s">
        <v>4957</v>
      </c>
      <c r="L5248" t="s">
        <v>95</v>
      </c>
      <c r="M5248" t="s">
        <v>4958</v>
      </c>
      <c r="N5248" t="s">
        <v>4933</v>
      </c>
      <c r="O5248" t="s">
        <v>4960</v>
      </c>
      <c r="P5248" t="s">
        <v>45626</v>
      </c>
      <c r="Q5248" t="s">
        <v>45627</v>
      </c>
      <c r="R5248" t="str">
        <f t="shared" si="162"/>
        <v>安丘</v>
      </c>
      <c r="S5248" t="str">
        <f t="shared" si="163"/>
        <v>0110</v>
      </c>
    </row>
    <row r="5249" spans="1:19">
      <c r="A5249" t="s">
        <v>45628</v>
      </c>
      <c r="B5249" t="s">
        <v>45629</v>
      </c>
      <c r="C5249" t="s">
        <v>49</v>
      </c>
      <c r="D5249" t="s">
        <v>45630</v>
      </c>
      <c r="E5249" t="s">
        <v>45622</v>
      </c>
      <c r="F5249" t="s">
        <v>45631</v>
      </c>
      <c r="G5249" t="s">
        <v>45632</v>
      </c>
      <c r="H5249" t="s">
        <v>45633</v>
      </c>
      <c r="I5249" t="s">
        <v>4852</v>
      </c>
      <c r="J5249" t="s">
        <v>20676</v>
      </c>
      <c r="K5249" t="s">
        <v>20677</v>
      </c>
      <c r="L5249" t="s">
        <v>114</v>
      </c>
      <c r="M5249" t="s">
        <v>20678</v>
      </c>
      <c r="N5249" t="s">
        <v>5487</v>
      </c>
      <c r="O5249" t="s">
        <v>20679</v>
      </c>
      <c r="P5249" t="s">
        <v>45634</v>
      </c>
      <c r="Q5249" t="s">
        <v>45635</v>
      </c>
      <c r="R5249" t="str">
        <f t="shared" ref="R5249:R5312" si="164">IF(OR(LEFT(L5249,2)="高新"),"奎文",IF(LEFT(L5249,2)="峡山","坊子",IF(LEFT(L5249,2)="滨海","寒亭",LEFT(L5249,2))))</f>
        <v>高密</v>
      </c>
      <c r="S5249" t="str">
        <f t="shared" ref="S5249:S5312" si="165">TEXT(B5249,"mmdd")</f>
        <v>0110</v>
      </c>
    </row>
    <row r="5250" spans="1:19">
      <c r="A5250" t="s">
        <v>45636</v>
      </c>
      <c r="B5250" t="s">
        <v>45637</v>
      </c>
      <c r="C5250" t="s">
        <v>49</v>
      </c>
      <c r="D5250" t="s">
        <v>45638</v>
      </c>
      <c r="E5250" t="s">
        <v>45639</v>
      </c>
      <c r="F5250" t="s">
        <v>45640</v>
      </c>
      <c r="G5250" t="s">
        <v>45641</v>
      </c>
      <c r="H5250" t="s">
        <v>45642</v>
      </c>
      <c r="I5250" t="s">
        <v>4955</v>
      </c>
      <c r="J5250" t="s">
        <v>6348</v>
      </c>
      <c r="K5250" t="s">
        <v>6349</v>
      </c>
      <c r="L5250" t="s">
        <v>114</v>
      </c>
      <c r="M5250" t="s">
        <v>5486</v>
      </c>
      <c r="N5250" t="s">
        <v>15744</v>
      </c>
      <c r="O5250" t="s">
        <v>6350</v>
      </c>
      <c r="P5250" t="s">
        <v>45643</v>
      </c>
      <c r="Q5250" t="s">
        <v>45644</v>
      </c>
      <c r="R5250" t="str">
        <f t="shared" si="164"/>
        <v>高密</v>
      </c>
      <c r="S5250" t="str">
        <f t="shared" si="165"/>
        <v>0110</v>
      </c>
    </row>
    <row r="5251" spans="1:19">
      <c r="A5251" t="s">
        <v>45645</v>
      </c>
      <c r="B5251" t="s">
        <v>45646</v>
      </c>
      <c r="C5251" t="s">
        <v>49</v>
      </c>
      <c r="D5251" t="s">
        <v>45647</v>
      </c>
      <c r="E5251" t="s">
        <v>45648</v>
      </c>
      <c r="F5251" t="s">
        <v>45649</v>
      </c>
      <c r="G5251" t="s">
        <v>45650</v>
      </c>
      <c r="H5251" t="s">
        <v>45651</v>
      </c>
      <c r="I5251" t="s">
        <v>12119</v>
      </c>
      <c r="J5251" t="s">
        <v>8450</v>
      </c>
      <c r="K5251" t="s">
        <v>8451</v>
      </c>
      <c r="L5251" t="s">
        <v>60</v>
      </c>
      <c r="M5251" t="s">
        <v>5888</v>
      </c>
      <c r="N5251" t="s">
        <v>4832</v>
      </c>
      <c r="O5251" t="s">
        <v>8452</v>
      </c>
      <c r="P5251" t="s">
        <v>45652</v>
      </c>
      <c r="Q5251" t="s">
        <v>45653</v>
      </c>
      <c r="R5251" t="str">
        <f t="shared" si="164"/>
        <v>奎文</v>
      </c>
      <c r="S5251" t="str">
        <f t="shared" si="165"/>
        <v>0110</v>
      </c>
    </row>
    <row r="5252" spans="1:19">
      <c r="A5252" t="s">
        <v>45654</v>
      </c>
      <c r="B5252" t="s">
        <v>45655</v>
      </c>
      <c r="C5252" t="s">
        <v>49</v>
      </c>
      <c r="D5252" t="s">
        <v>45656</v>
      </c>
      <c r="E5252" t="s">
        <v>45639</v>
      </c>
      <c r="F5252" t="s">
        <v>45657</v>
      </c>
      <c r="G5252" t="s">
        <v>45658</v>
      </c>
      <c r="H5252" t="s">
        <v>44624</v>
      </c>
      <c r="I5252" t="s">
        <v>5835</v>
      </c>
      <c r="J5252" t="s">
        <v>5340</v>
      </c>
      <c r="K5252" t="s">
        <v>5341</v>
      </c>
      <c r="L5252" t="s">
        <v>1136</v>
      </c>
      <c r="M5252" t="s">
        <v>5330</v>
      </c>
      <c r="N5252" t="s">
        <v>4892</v>
      </c>
      <c r="O5252" t="s">
        <v>5342</v>
      </c>
      <c r="P5252" t="s">
        <v>45659</v>
      </c>
      <c r="Q5252" t="s">
        <v>45660</v>
      </c>
      <c r="R5252" t="str">
        <f t="shared" si="164"/>
        <v>昌乐</v>
      </c>
      <c r="S5252" t="str">
        <f t="shared" si="165"/>
        <v>0110</v>
      </c>
    </row>
    <row r="5253" spans="1:19">
      <c r="A5253" t="s">
        <v>45661</v>
      </c>
      <c r="B5253" t="s">
        <v>45662</v>
      </c>
      <c r="C5253" t="s">
        <v>49</v>
      </c>
      <c r="D5253" t="s">
        <v>45663</v>
      </c>
      <c r="E5253" t="s">
        <v>45639</v>
      </c>
      <c r="F5253" t="s">
        <v>45664</v>
      </c>
      <c r="G5253" t="s">
        <v>45665</v>
      </c>
      <c r="H5253" t="s">
        <v>45666</v>
      </c>
      <c r="I5253" t="s">
        <v>5407</v>
      </c>
      <c r="J5253" t="s">
        <v>7235</v>
      </c>
      <c r="K5253" t="s">
        <v>7236</v>
      </c>
      <c r="L5253" t="s">
        <v>105</v>
      </c>
      <c r="M5253" t="s">
        <v>5176</v>
      </c>
      <c r="N5253" t="s">
        <v>5273</v>
      </c>
      <c r="O5253" t="s">
        <v>7237</v>
      </c>
      <c r="P5253" t="s">
        <v>42207</v>
      </c>
      <c r="R5253" t="str">
        <f t="shared" si="164"/>
        <v>寿光</v>
      </c>
      <c r="S5253" t="str">
        <f t="shared" si="165"/>
        <v>0110</v>
      </c>
    </row>
    <row r="5254" spans="1:19">
      <c r="A5254" t="s">
        <v>45667</v>
      </c>
      <c r="B5254" t="s">
        <v>45668</v>
      </c>
      <c r="C5254" t="s">
        <v>49</v>
      </c>
      <c r="D5254" t="s">
        <v>45669</v>
      </c>
      <c r="E5254" t="s">
        <v>45622</v>
      </c>
      <c r="F5254" t="s">
        <v>45670</v>
      </c>
      <c r="G5254" t="s">
        <v>45671</v>
      </c>
      <c r="H5254" t="s">
        <v>45672</v>
      </c>
      <c r="I5254" t="s">
        <v>5184</v>
      </c>
      <c r="J5254" t="s">
        <v>8984</v>
      </c>
      <c r="K5254" t="s">
        <v>8985</v>
      </c>
      <c r="L5254" t="s">
        <v>60</v>
      </c>
      <c r="M5254" t="s">
        <v>5511</v>
      </c>
      <c r="N5254" t="s">
        <v>4972</v>
      </c>
      <c r="O5254" t="s">
        <v>8986</v>
      </c>
      <c r="P5254" t="s">
        <v>45673</v>
      </c>
      <c r="Q5254" t="s">
        <v>45674</v>
      </c>
      <c r="R5254" t="str">
        <f t="shared" si="164"/>
        <v>奎文</v>
      </c>
      <c r="S5254" t="str">
        <f t="shared" si="165"/>
        <v>0110</v>
      </c>
    </row>
    <row r="5255" spans="1:19">
      <c r="A5255" t="s">
        <v>45675</v>
      </c>
      <c r="B5255" t="s">
        <v>45676</v>
      </c>
      <c r="C5255" t="s">
        <v>49</v>
      </c>
      <c r="D5255" t="s">
        <v>45677</v>
      </c>
      <c r="E5255" t="s">
        <v>45639</v>
      </c>
      <c r="F5255" t="s">
        <v>45678</v>
      </c>
      <c r="G5255" t="s">
        <v>45679</v>
      </c>
      <c r="H5255" t="s">
        <v>45680</v>
      </c>
      <c r="I5255" t="s">
        <v>4771</v>
      </c>
      <c r="J5255" t="s">
        <v>9661</v>
      </c>
      <c r="K5255" t="s">
        <v>9662</v>
      </c>
      <c r="L5255" t="s">
        <v>105</v>
      </c>
      <c r="M5255" t="s">
        <v>5029</v>
      </c>
      <c r="N5255" t="s">
        <v>5030</v>
      </c>
      <c r="O5255" t="s">
        <v>9663</v>
      </c>
      <c r="P5255" t="s">
        <v>45681</v>
      </c>
      <c r="R5255" t="str">
        <f t="shared" si="164"/>
        <v>寿光</v>
      </c>
      <c r="S5255" t="str">
        <f t="shared" si="165"/>
        <v>0110</v>
      </c>
    </row>
    <row r="5256" spans="1:19">
      <c r="A5256" t="s">
        <v>2562</v>
      </c>
      <c r="B5256" t="s">
        <v>45682</v>
      </c>
      <c r="C5256" t="s">
        <v>49</v>
      </c>
      <c r="D5256" t="s">
        <v>45683</v>
      </c>
      <c r="E5256" t="s">
        <v>45648</v>
      </c>
      <c r="F5256" t="s">
        <v>45684</v>
      </c>
      <c r="G5256" t="s">
        <v>2560</v>
      </c>
      <c r="H5256" t="s">
        <v>45685</v>
      </c>
      <c r="I5256" t="s">
        <v>12119</v>
      </c>
      <c r="J5256" t="s">
        <v>8354</v>
      </c>
      <c r="K5256" t="s">
        <v>8355</v>
      </c>
      <c r="L5256" t="s">
        <v>95</v>
      </c>
      <c r="M5256" t="s">
        <v>5649</v>
      </c>
      <c r="O5256" t="s">
        <v>8356</v>
      </c>
      <c r="P5256" t="s">
        <v>45686</v>
      </c>
      <c r="Q5256" t="s">
        <v>43307</v>
      </c>
      <c r="R5256" t="str">
        <f t="shared" si="164"/>
        <v>安丘</v>
      </c>
      <c r="S5256" t="str">
        <f t="shared" si="165"/>
        <v>0110</v>
      </c>
    </row>
    <row r="5257" spans="1:19">
      <c r="A5257" t="s">
        <v>45687</v>
      </c>
      <c r="B5257" t="s">
        <v>45688</v>
      </c>
      <c r="C5257" t="s">
        <v>49</v>
      </c>
      <c r="D5257" t="s">
        <v>45689</v>
      </c>
      <c r="E5257" t="s">
        <v>45648</v>
      </c>
      <c r="F5257" t="s">
        <v>45690</v>
      </c>
      <c r="G5257" t="s">
        <v>45691</v>
      </c>
      <c r="H5257" t="s">
        <v>45692</v>
      </c>
      <c r="I5257" t="s">
        <v>12757</v>
      </c>
      <c r="J5257" t="s">
        <v>6132</v>
      </c>
      <c r="K5257" t="s">
        <v>6133</v>
      </c>
      <c r="L5257" t="s">
        <v>123</v>
      </c>
      <c r="M5257" t="s">
        <v>4932</v>
      </c>
      <c r="O5257" t="s">
        <v>6134</v>
      </c>
      <c r="P5257" t="s">
        <v>45693</v>
      </c>
      <c r="Q5257" t="s">
        <v>45694</v>
      </c>
      <c r="R5257" t="str">
        <f t="shared" si="164"/>
        <v>诸城</v>
      </c>
      <c r="S5257" t="str">
        <f t="shared" si="165"/>
        <v>0110</v>
      </c>
    </row>
    <row r="5258" spans="1:19">
      <c r="A5258" t="s">
        <v>45695</v>
      </c>
      <c r="B5258" t="s">
        <v>45696</v>
      </c>
      <c r="C5258" t="s">
        <v>49</v>
      </c>
      <c r="D5258" t="s">
        <v>45697</v>
      </c>
      <c r="E5258" t="s">
        <v>45648</v>
      </c>
      <c r="F5258" t="s">
        <v>45698</v>
      </c>
      <c r="G5258" t="s">
        <v>45699</v>
      </c>
      <c r="H5258" t="s">
        <v>45700</v>
      </c>
      <c r="I5258" t="s">
        <v>5541</v>
      </c>
      <c r="J5258" t="s">
        <v>8830</v>
      </c>
      <c r="K5258" t="s">
        <v>8831</v>
      </c>
      <c r="L5258" t="s">
        <v>123</v>
      </c>
      <c r="M5258" t="s">
        <v>5364</v>
      </c>
      <c r="O5258" t="s">
        <v>8832</v>
      </c>
      <c r="P5258" t="s">
        <v>45701</v>
      </c>
      <c r="Q5258" t="s">
        <v>45702</v>
      </c>
      <c r="R5258" t="str">
        <f t="shared" si="164"/>
        <v>诸城</v>
      </c>
      <c r="S5258" t="str">
        <f t="shared" si="165"/>
        <v>0110</v>
      </c>
    </row>
    <row r="5259" spans="1:19">
      <c r="A5259" t="s">
        <v>45703</v>
      </c>
      <c r="B5259" t="s">
        <v>45704</v>
      </c>
      <c r="C5259" t="s">
        <v>49</v>
      </c>
      <c r="D5259" t="s">
        <v>45705</v>
      </c>
      <c r="E5259" t="s">
        <v>45706</v>
      </c>
      <c r="F5259" t="s">
        <v>45707</v>
      </c>
      <c r="G5259" t="s">
        <v>45708</v>
      </c>
      <c r="H5259" t="s">
        <v>45709</v>
      </c>
      <c r="I5259" t="s">
        <v>4828</v>
      </c>
      <c r="J5259" t="s">
        <v>6306</v>
      </c>
      <c r="K5259" t="s">
        <v>6307</v>
      </c>
      <c r="L5259" t="s">
        <v>237</v>
      </c>
      <c r="M5259" t="s">
        <v>4788</v>
      </c>
      <c r="N5259" t="s">
        <v>6308</v>
      </c>
      <c r="O5259" t="s">
        <v>6309</v>
      </c>
      <c r="P5259" t="s">
        <v>45710</v>
      </c>
      <c r="R5259" t="str">
        <f t="shared" si="164"/>
        <v>潍城</v>
      </c>
      <c r="S5259" t="str">
        <f t="shared" si="165"/>
        <v>0110</v>
      </c>
    </row>
    <row r="5260" spans="1:19">
      <c r="A5260" t="s">
        <v>45711</v>
      </c>
      <c r="B5260" t="s">
        <v>45712</v>
      </c>
      <c r="C5260" t="s">
        <v>49</v>
      </c>
      <c r="D5260" t="s">
        <v>45713</v>
      </c>
      <c r="E5260" t="s">
        <v>45598</v>
      </c>
      <c r="F5260" t="s">
        <v>45714</v>
      </c>
      <c r="G5260" t="s">
        <v>45715</v>
      </c>
      <c r="H5260" t="s">
        <v>45716</v>
      </c>
      <c r="I5260" t="s">
        <v>12119</v>
      </c>
      <c r="J5260" t="s">
        <v>17128</v>
      </c>
      <c r="K5260" t="s">
        <v>17129</v>
      </c>
      <c r="L5260" t="s">
        <v>375</v>
      </c>
      <c r="M5260" t="s">
        <v>7334</v>
      </c>
      <c r="O5260" t="s">
        <v>17130</v>
      </c>
      <c r="P5260" t="s">
        <v>45717</v>
      </c>
      <c r="R5260" t="str">
        <f t="shared" si="164"/>
        <v>昌邑</v>
      </c>
      <c r="S5260" t="str">
        <f t="shared" si="165"/>
        <v>0110</v>
      </c>
    </row>
    <row r="5261" spans="1:19">
      <c r="A5261" t="s">
        <v>45718</v>
      </c>
      <c r="B5261" t="s">
        <v>45719</v>
      </c>
      <c r="C5261" t="s">
        <v>49</v>
      </c>
      <c r="D5261" t="s">
        <v>45720</v>
      </c>
      <c r="E5261" t="s">
        <v>45622</v>
      </c>
      <c r="F5261" t="s">
        <v>45721</v>
      </c>
      <c r="G5261" t="s">
        <v>45722</v>
      </c>
      <c r="H5261" t="s">
        <v>45723</v>
      </c>
      <c r="I5261" t="s">
        <v>4785</v>
      </c>
      <c r="J5261" t="s">
        <v>8305</v>
      </c>
      <c r="K5261" t="s">
        <v>8306</v>
      </c>
      <c r="L5261" t="s">
        <v>60</v>
      </c>
      <c r="M5261" t="s">
        <v>5511</v>
      </c>
      <c r="N5261" t="s">
        <v>5005</v>
      </c>
      <c r="O5261" t="s">
        <v>8307</v>
      </c>
      <c r="P5261" t="s">
        <v>45724</v>
      </c>
      <c r="Q5261" t="s">
        <v>45725</v>
      </c>
      <c r="R5261" t="str">
        <f t="shared" si="164"/>
        <v>奎文</v>
      </c>
      <c r="S5261" t="str">
        <f t="shared" si="165"/>
        <v>0110</v>
      </c>
    </row>
    <row r="5262" spans="1:19">
      <c r="A5262" t="s">
        <v>45726</v>
      </c>
      <c r="B5262" t="s">
        <v>45727</v>
      </c>
      <c r="C5262" t="s">
        <v>49</v>
      </c>
      <c r="D5262" t="s">
        <v>45728</v>
      </c>
      <c r="E5262" t="s">
        <v>45729</v>
      </c>
      <c r="F5262" t="s">
        <v>45730</v>
      </c>
      <c r="G5262" t="s">
        <v>45731</v>
      </c>
      <c r="H5262" t="s">
        <v>45732</v>
      </c>
      <c r="I5262" t="s">
        <v>4813</v>
      </c>
      <c r="J5262" t="s">
        <v>5597</v>
      </c>
      <c r="K5262" t="s">
        <v>5598</v>
      </c>
      <c r="L5262" t="s">
        <v>375</v>
      </c>
      <c r="M5262" t="s">
        <v>5599</v>
      </c>
      <c r="O5262" t="s">
        <v>5600</v>
      </c>
      <c r="P5262" t="s">
        <v>45733</v>
      </c>
      <c r="Q5262" t="s">
        <v>45734</v>
      </c>
      <c r="R5262" t="str">
        <f t="shared" si="164"/>
        <v>昌邑</v>
      </c>
      <c r="S5262" t="str">
        <f t="shared" si="165"/>
        <v>0110</v>
      </c>
    </row>
    <row r="5263" spans="1:19">
      <c r="A5263" t="s">
        <v>2546</v>
      </c>
      <c r="B5263" t="s">
        <v>2541</v>
      </c>
      <c r="C5263" t="s">
        <v>49</v>
      </c>
      <c r="D5263" t="s">
        <v>45735</v>
      </c>
      <c r="E5263" t="s">
        <v>45639</v>
      </c>
      <c r="F5263" t="s">
        <v>45736</v>
      </c>
      <c r="G5263" t="s">
        <v>2544</v>
      </c>
      <c r="H5263" t="s">
        <v>45737</v>
      </c>
      <c r="I5263" t="s">
        <v>4852</v>
      </c>
      <c r="J5263" t="s">
        <v>5636</v>
      </c>
      <c r="K5263" t="s">
        <v>5637</v>
      </c>
      <c r="L5263" t="s">
        <v>105</v>
      </c>
      <c r="M5263" t="s">
        <v>5638</v>
      </c>
      <c r="N5263" t="s">
        <v>5030</v>
      </c>
      <c r="O5263" t="s">
        <v>5639</v>
      </c>
      <c r="P5263" t="s">
        <v>45738</v>
      </c>
      <c r="Q5263" t="s">
        <v>45739</v>
      </c>
      <c r="R5263" t="str">
        <f t="shared" si="164"/>
        <v>寿光</v>
      </c>
      <c r="S5263" t="str">
        <f t="shared" si="165"/>
        <v>0110</v>
      </c>
    </row>
    <row r="5264" spans="1:19">
      <c r="A5264" t="s">
        <v>45740</v>
      </c>
      <c r="B5264" t="s">
        <v>45741</v>
      </c>
      <c r="C5264" t="s">
        <v>49</v>
      </c>
      <c r="D5264" t="s">
        <v>45742</v>
      </c>
      <c r="E5264" t="s">
        <v>45648</v>
      </c>
      <c r="F5264" t="s">
        <v>45743</v>
      </c>
      <c r="G5264" t="s">
        <v>45744</v>
      </c>
      <c r="H5264" t="s">
        <v>45745</v>
      </c>
      <c r="I5264" t="s">
        <v>12844</v>
      </c>
      <c r="J5264" t="s">
        <v>4772</v>
      </c>
      <c r="K5264" t="s">
        <v>4773</v>
      </c>
      <c r="L5264" t="s">
        <v>60</v>
      </c>
      <c r="M5264" t="s">
        <v>4774</v>
      </c>
      <c r="N5264" t="s">
        <v>4775</v>
      </c>
      <c r="O5264" t="s">
        <v>4776</v>
      </c>
      <c r="P5264" t="s">
        <v>45652</v>
      </c>
      <c r="R5264" t="str">
        <f t="shared" si="164"/>
        <v>奎文</v>
      </c>
      <c r="S5264" t="str">
        <f t="shared" si="165"/>
        <v>0110</v>
      </c>
    </row>
    <row r="5265" spans="1:19">
      <c r="A5265" t="s">
        <v>2458</v>
      </c>
      <c r="B5265" t="s">
        <v>45746</v>
      </c>
      <c r="C5265" t="s">
        <v>49</v>
      </c>
      <c r="D5265" t="s">
        <v>45747</v>
      </c>
      <c r="E5265" t="s">
        <v>45622</v>
      </c>
      <c r="F5265" t="s">
        <v>45748</v>
      </c>
      <c r="G5265" t="s">
        <v>2456</v>
      </c>
      <c r="H5265" t="s">
        <v>45749</v>
      </c>
      <c r="I5265" t="s">
        <v>4852</v>
      </c>
      <c r="J5265" t="s">
        <v>15246</v>
      </c>
      <c r="K5265" t="s">
        <v>15247</v>
      </c>
      <c r="L5265" t="s">
        <v>1136</v>
      </c>
      <c r="M5265" t="s">
        <v>5210</v>
      </c>
      <c r="N5265" t="s">
        <v>4845</v>
      </c>
      <c r="O5265" t="s">
        <v>15248</v>
      </c>
      <c r="P5265" t="s">
        <v>45750</v>
      </c>
      <c r="R5265" t="str">
        <f t="shared" si="164"/>
        <v>昌乐</v>
      </c>
      <c r="S5265" t="str">
        <f t="shared" si="165"/>
        <v>0110</v>
      </c>
    </row>
    <row r="5266" spans="1:19">
      <c r="A5266" t="s">
        <v>45751</v>
      </c>
      <c r="B5266" t="s">
        <v>45752</v>
      </c>
      <c r="C5266" t="s">
        <v>49</v>
      </c>
      <c r="D5266" t="s">
        <v>45753</v>
      </c>
      <c r="E5266" t="s">
        <v>45729</v>
      </c>
      <c r="F5266" t="s">
        <v>45754</v>
      </c>
      <c r="G5266" t="s">
        <v>45755</v>
      </c>
      <c r="H5266" t="s">
        <v>45756</v>
      </c>
      <c r="I5266" t="s">
        <v>5560</v>
      </c>
      <c r="J5266" t="s">
        <v>7125</v>
      </c>
      <c r="K5266" t="s">
        <v>7126</v>
      </c>
      <c r="L5266" t="s">
        <v>105</v>
      </c>
      <c r="M5266" t="s">
        <v>5089</v>
      </c>
      <c r="N5266" t="s">
        <v>4845</v>
      </c>
      <c r="O5266" t="s">
        <v>7127</v>
      </c>
      <c r="P5266" t="s">
        <v>45757</v>
      </c>
      <c r="Q5266" t="s">
        <v>45758</v>
      </c>
      <c r="R5266" t="str">
        <f t="shared" si="164"/>
        <v>寿光</v>
      </c>
      <c r="S5266" t="str">
        <f t="shared" si="165"/>
        <v>0110</v>
      </c>
    </row>
    <row r="5267" spans="1:19">
      <c r="A5267" t="s">
        <v>45759</v>
      </c>
      <c r="B5267" t="s">
        <v>45760</v>
      </c>
      <c r="C5267" t="s">
        <v>49</v>
      </c>
      <c r="D5267" t="s">
        <v>45761</v>
      </c>
      <c r="E5267" t="s">
        <v>45762</v>
      </c>
      <c r="F5267" t="s">
        <v>45763</v>
      </c>
      <c r="G5267" t="s">
        <v>45764</v>
      </c>
      <c r="H5267" t="s">
        <v>45765</v>
      </c>
      <c r="I5267" t="s">
        <v>5052</v>
      </c>
      <c r="J5267" t="s">
        <v>6804</v>
      </c>
      <c r="K5267" t="s">
        <v>6805</v>
      </c>
      <c r="L5267" t="s">
        <v>123</v>
      </c>
      <c r="M5267" t="s">
        <v>4994</v>
      </c>
      <c r="N5267" t="s">
        <v>5487</v>
      </c>
      <c r="O5267" t="s">
        <v>6806</v>
      </c>
      <c r="P5267" t="s">
        <v>45766</v>
      </c>
      <c r="R5267" t="str">
        <f t="shared" si="164"/>
        <v>诸城</v>
      </c>
      <c r="S5267" t="str">
        <f t="shared" si="165"/>
        <v>0110</v>
      </c>
    </row>
    <row r="5268" spans="1:19">
      <c r="A5268" t="s">
        <v>45767</v>
      </c>
      <c r="B5268" t="s">
        <v>45768</v>
      </c>
      <c r="C5268" t="s">
        <v>49</v>
      </c>
      <c r="D5268" t="s">
        <v>45769</v>
      </c>
      <c r="E5268" t="s">
        <v>45648</v>
      </c>
      <c r="F5268" t="s">
        <v>45770</v>
      </c>
      <c r="G5268" t="s">
        <v>45771</v>
      </c>
      <c r="H5268" t="s">
        <v>45666</v>
      </c>
      <c r="I5268" t="s">
        <v>12119</v>
      </c>
      <c r="J5268" t="s">
        <v>19759</v>
      </c>
      <c r="K5268" t="s">
        <v>19760</v>
      </c>
      <c r="L5268" t="s">
        <v>123</v>
      </c>
      <c r="M5268" t="s">
        <v>5854</v>
      </c>
      <c r="N5268" t="s">
        <v>5112</v>
      </c>
      <c r="O5268" t="s">
        <v>19761</v>
      </c>
      <c r="P5268" t="s">
        <v>45772</v>
      </c>
      <c r="R5268" t="str">
        <f t="shared" si="164"/>
        <v>诸城</v>
      </c>
      <c r="S5268" t="str">
        <f t="shared" si="165"/>
        <v>0110</v>
      </c>
    </row>
    <row r="5269" spans="1:19">
      <c r="A5269" t="s">
        <v>45773</v>
      </c>
      <c r="B5269" t="s">
        <v>45774</v>
      </c>
      <c r="C5269" t="s">
        <v>49</v>
      </c>
      <c r="D5269" t="s">
        <v>45775</v>
      </c>
      <c r="E5269" t="s">
        <v>45639</v>
      </c>
      <c r="F5269" t="s">
        <v>45776</v>
      </c>
      <c r="G5269" t="s">
        <v>45777</v>
      </c>
      <c r="H5269" t="s">
        <v>45778</v>
      </c>
      <c r="I5269" t="s">
        <v>5052</v>
      </c>
      <c r="J5269" t="s">
        <v>9899</v>
      </c>
      <c r="K5269" t="s">
        <v>9900</v>
      </c>
      <c r="L5269" t="s">
        <v>114</v>
      </c>
      <c r="M5269" t="s">
        <v>9901</v>
      </c>
      <c r="N5269" t="s">
        <v>5056</v>
      </c>
      <c r="O5269" t="s">
        <v>9902</v>
      </c>
      <c r="P5269" t="s">
        <v>45779</v>
      </c>
      <c r="Q5269" t="s">
        <v>45780</v>
      </c>
      <c r="R5269" t="str">
        <f t="shared" si="164"/>
        <v>高密</v>
      </c>
      <c r="S5269" t="str">
        <f t="shared" si="165"/>
        <v>0110</v>
      </c>
    </row>
    <row r="5270" spans="1:19">
      <c r="A5270" t="s">
        <v>45781</v>
      </c>
      <c r="B5270" t="s">
        <v>45782</v>
      </c>
      <c r="C5270" t="s">
        <v>49</v>
      </c>
      <c r="D5270" t="s">
        <v>45783</v>
      </c>
      <c r="E5270" t="s">
        <v>45648</v>
      </c>
      <c r="F5270" t="s">
        <v>45784</v>
      </c>
      <c r="G5270" t="s">
        <v>45785</v>
      </c>
      <c r="H5270" t="s">
        <v>45786</v>
      </c>
      <c r="I5270" t="s">
        <v>12119</v>
      </c>
      <c r="J5270" t="s">
        <v>5245</v>
      </c>
      <c r="K5270" t="s">
        <v>5246</v>
      </c>
      <c r="L5270" t="s">
        <v>237</v>
      </c>
      <c r="M5270" t="s">
        <v>5247</v>
      </c>
      <c r="O5270" t="s">
        <v>5249</v>
      </c>
      <c r="P5270" t="s">
        <v>45787</v>
      </c>
      <c r="Q5270" t="s">
        <v>45788</v>
      </c>
      <c r="R5270" t="str">
        <f t="shared" si="164"/>
        <v>潍城</v>
      </c>
      <c r="S5270" t="str">
        <f t="shared" si="165"/>
        <v>0110</v>
      </c>
    </row>
    <row r="5271" spans="1:19">
      <c r="A5271" t="s">
        <v>45789</v>
      </c>
      <c r="B5271" t="s">
        <v>45790</v>
      </c>
      <c r="C5271" t="s">
        <v>49</v>
      </c>
      <c r="D5271" t="s">
        <v>45791</v>
      </c>
      <c r="E5271" t="s">
        <v>45648</v>
      </c>
      <c r="F5271" t="s">
        <v>45792</v>
      </c>
      <c r="G5271" t="s">
        <v>45793</v>
      </c>
      <c r="H5271" t="s">
        <v>45794</v>
      </c>
      <c r="I5271" t="s">
        <v>12119</v>
      </c>
      <c r="J5271" t="s">
        <v>6053</v>
      </c>
      <c r="K5271" t="s">
        <v>6054</v>
      </c>
      <c r="L5271" t="s">
        <v>105</v>
      </c>
      <c r="M5271" t="s">
        <v>6055</v>
      </c>
      <c r="N5271" t="s">
        <v>8593</v>
      </c>
      <c r="O5271" t="s">
        <v>6056</v>
      </c>
      <c r="R5271" t="str">
        <f t="shared" si="164"/>
        <v>寿光</v>
      </c>
      <c r="S5271" t="str">
        <f t="shared" si="165"/>
        <v>0110</v>
      </c>
    </row>
    <row r="5272" spans="1:19">
      <c r="A5272" t="s">
        <v>45795</v>
      </c>
      <c r="B5272" t="s">
        <v>45796</v>
      </c>
      <c r="C5272" t="s">
        <v>49</v>
      </c>
      <c r="D5272" t="s">
        <v>45797</v>
      </c>
      <c r="E5272" t="s">
        <v>45648</v>
      </c>
      <c r="F5272" t="s">
        <v>45798</v>
      </c>
      <c r="G5272" t="s">
        <v>45799</v>
      </c>
      <c r="H5272" t="s">
        <v>45800</v>
      </c>
      <c r="I5272" t="s">
        <v>12119</v>
      </c>
      <c r="J5272" t="s">
        <v>10649</v>
      </c>
      <c r="K5272" t="s">
        <v>10650</v>
      </c>
      <c r="L5272" t="s">
        <v>50</v>
      </c>
      <c r="M5272" t="s">
        <v>4816</v>
      </c>
      <c r="O5272" t="s">
        <v>10651</v>
      </c>
      <c r="R5272" t="str">
        <f t="shared" si="164"/>
        <v>青州</v>
      </c>
      <c r="S5272" t="str">
        <f t="shared" si="165"/>
        <v>0110</v>
      </c>
    </row>
    <row r="5273" spans="1:19">
      <c r="A5273" t="s">
        <v>45801</v>
      </c>
      <c r="B5273" t="s">
        <v>45802</v>
      </c>
      <c r="C5273" t="s">
        <v>49</v>
      </c>
      <c r="D5273" t="s">
        <v>45803</v>
      </c>
      <c r="E5273" t="s">
        <v>45804</v>
      </c>
      <c r="F5273" t="s">
        <v>45805</v>
      </c>
      <c r="G5273" t="s">
        <v>45806</v>
      </c>
      <c r="H5273" t="s">
        <v>45807</v>
      </c>
      <c r="I5273" t="s">
        <v>4785</v>
      </c>
      <c r="J5273" t="s">
        <v>8764</v>
      </c>
      <c r="K5273" t="s">
        <v>8765</v>
      </c>
      <c r="L5273" t="s">
        <v>375</v>
      </c>
      <c r="M5273" t="s">
        <v>7334</v>
      </c>
      <c r="N5273" t="s">
        <v>4845</v>
      </c>
      <c r="O5273" t="s">
        <v>8766</v>
      </c>
      <c r="P5273" t="s">
        <v>45808</v>
      </c>
      <c r="R5273" t="str">
        <f t="shared" si="164"/>
        <v>昌邑</v>
      </c>
      <c r="S5273" t="str">
        <f t="shared" si="165"/>
        <v>0110</v>
      </c>
    </row>
    <row r="5274" spans="1:19">
      <c r="A5274" t="s">
        <v>45809</v>
      </c>
      <c r="B5274" t="s">
        <v>45810</v>
      </c>
      <c r="C5274" t="s">
        <v>49</v>
      </c>
      <c r="D5274" t="s">
        <v>45811</v>
      </c>
      <c r="E5274" t="s">
        <v>45598</v>
      </c>
      <c r="F5274" t="s">
        <v>45812</v>
      </c>
      <c r="G5274" t="s">
        <v>45813</v>
      </c>
      <c r="H5274" t="s">
        <v>45814</v>
      </c>
      <c r="I5274" t="s">
        <v>12757</v>
      </c>
      <c r="J5274" t="s">
        <v>8107</v>
      </c>
      <c r="K5274" t="s">
        <v>8108</v>
      </c>
      <c r="L5274" t="s">
        <v>237</v>
      </c>
      <c r="M5274" t="s">
        <v>5247</v>
      </c>
      <c r="N5274" t="s">
        <v>4789</v>
      </c>
      <c r="O5274" t="s">
        <v>8109</v>
      </c>
      <c r="P5274" t="s">
        <v>45815</v>
      </c>
      <c r="Q5274" t="s">
        <v>45816</v>
      </c>
      <c r="R5274" t="str">
        <f t="shared" si="164"/>
        <v>潍城</v>
      </c>
      <c r="S5274" t="str">
        <f t="shared" si="165"/>
        <v>0110</v>
      </c>
    </row>
    <row r="5275" spans="1:19">
      <c r="A5275" t="s">
        <v>45817</v>
      </c>
      <c r="B5275" t="s">
        <v>45818</v>
      </c>
      <c r="C5275" t="s">
        <v>49</v>
      </c>
      <c r="D5275" t="s">
        <v>45819</v>
      </c>
      <c r="E5275" t="s">
        <v>45648</v>
      </c>
      <c r="F5275" t="s">
        <v>45820</v>
      </c>
      <c r="G5275" t="s">
        <v>45821</v>
      </c>
      <c r="H5275" t="s">
        <v>45822</v>
      </c>
      <c r="I5275" t="s">
        <v>5327</v>
      </c>
      <c r="J5275" t="s">
        <v>8260</v>
      </c>
      <c r="K5275" t="s">
        <v>8261</v>
      </c>
      <c r="L5275" t="s">
        <v>95</v>
      </c>
      <c r="M5275" t="s">
        <v>5682</v>
      </c>
      <c r="O5275" t="s">
        <v>8262</v>
      </c>
      <c r="P5275" t="s">
        <v>45823</v>
      </c>
      <c r="R5275" t="str">
        <f t="shared" si="164"/>
        <v>安丘</v>
      </c>
      <c r="S5275" t="str">
        <f t="shared" si="165"/>
        <v>0110</v>
      </c>
    </row>
    <row r="5276" spans="1:19">
      <c r="A5276" t="s">
        <v>45824</v>
      </c>
      <c r="B5276" t="s">
        <v>45825</v>
      </c>
      <c r="C5276" t="s">
        <v>49</v>
      </c>
      <c r="D5276" t="s">
        <v>45826</v>
      </c>
      <c r="E5276" t="s">
        <v>45648</v>
      </c>
      <c r="F5276" t="s">
        <v>45827</v>
      </c>
      <c r="G5276" t="s">
        <v>45828</v>
      </c>
      <c r="H5276" t="s">
        <v>45829</v>
      </c>
      <c r="I5276" t="s">
        <v>4785</v>
      </c>
      <c r="J5276" t="s">
        <v>9228</v>
      </c>
      <c r="K5276" t="s">
        <v>9229</v>
      </c>
      <c r="L5276" t="s">
        <v>123</v>
      </c>
      <c r="M5276" t="s">
        <v>7480</v>
      </c>
      <c r="O5276" t="s">
        <v>9230</v>
      </c>
      <c r="P5276" t="s">
        <v>45830</v>
      </c>
      <c r="Q5276" t="s">
        <v>45831</v>
      </c>
      <c r="R5276" t="str">
        <f t="shared" si="164"/>
        <v>诸城</v>
      </c>
      <c r="S5276" t="str">
        <f t="shared" si="165"/>
        <v>0110</v>
      </c>
    </row>
    <row r="5277" spans="1:19">
      <c r="A5277" t="s">
        <v>45832</v>
      </c>
      <c r="B5277" t="s">
        <v>45833</v>
      </c>
      <c r="C5277" t="s">
        <v>49</v>
      </c>
      <c r="D5277" t="s">
        <v>45834</v>
      </c>
      <c r="E5277" t="s">
        <v>45622</v>
      </c>
      <c r="F5277" t="s">
        <v>45835</v>
      </c>
      <c r="G5277" t="s">
        <v>45836</v>
      </c>
      <c r="H5277" t="s">
        <v>45837</v>
      </c>
      <c r="I5277" t="s">
        <v>4852</v>
      </c>
      <c r="J5277" t="s">
        <v>6611</v>
      </c>
      <c r="K5277" t="s">
        <v>6612</v>
      </c>
      <c r="L5277" t="s">
        <v>86</v>
      </c>
      <c r="M5277" t="s">
        <v>5099</v>
      </c>
      <c r="N5277" t="s">
        <v>4972</v>
      </c>
      <c r="O5277" t="s">
        <v>6613</v>
      </c>
      <c r="P5277" t="s">
        <v>45838</v>
      </c>
      <c r="R5277" t="str">
        <f t="shared" si="164"/>
        <v>坊子</v>
      </c>
      <c r="S5277" t="str">
        <f t="shared" si="165"/>
        <v>0110</v>
      </c>
    </row>
    <row r="5278" spans="1:19">
      <c r="A5278" t="s">
        <v>45839</v>
      </c>
      <c r="B5278" t="s">
        <v>45840</v>
      </c>
      <c r="C5278" t="s">
        <v>49</v>
      </c>
      <c r="D5278" t="s">
        <v>45841</v>
      </c>
      <c r="E5278" t="s">
        <v>45598</v>
      </c>
      <c r="F5278" t="s">
        <v>45842</v>
      </c>
      <c r="G5278" t="s">
        <v>45843</v>
      </c>
      <c r="H5278" t="s">
        <v>45844</v>
      </c>
      <c r="I5278" t="s">
        <v>12119</v>
      </c>
      <c r="J5278" t="s">
        <v>11292</v>
      </c>
      <c r="K5278" t="s">
        <v>11293</v>
      </c>
      <c r="L5278" t="s">
        <v>86</v>
      </c>
      <c r="M5278" t="s">
        <v>11294</v>
      </c>
      <c r="N5278" t="s">
        <v>6308</v>
      </c>
      <c r="O5278" t="s">
        <v>11295</v>
      </c>
      <c r="P5278" t="s">
        <v>45845</v>
      </c>
      <c r="Q5278" t="s">
        <v>45846</v>
      </c>
      <c r="R5278" t="str">
        <f t="shared" si="164"/>
        <v>坊子</v>
      </c>
      <c r="S5278" t="str">
        <f t="shared" si="165"/>
        <v>0110</v>
      </c>
    </row>
    <row r="5279" spans="1:19">
      <c r="A5279" t="s">
        <v>45847</v>
      </c>
      <c r="B5279" t="s">
        <v>45848</v>
      </c>
      <c r="C5279" t="s">
        <v>49</v>
      </c>
      <c r="D5279" t="s">
        <v>45849</v>
      </c>
      <c r="E5279" t="s">
        <v>45598</v>
      </c>
      <c r="F5279" t="s">
        <v>45850</v>
      </c>
      <c r="G5279" t="s">
        <v>45851</v>
      </c>
      <c r="H5279" t="s">
        <v>45852</v>
      </c>
      <c r="I5279" t="s">
        <v>12119</v>
      </c>
      <c r="J5279" t="s">
        <v>12471</v>
      </c>
      <c r="K5279" t="s">
        <v>12472</v>
      </c>
      <c r="L5279" t="s">
        <v>50</v>
      </c>
      <c r="M5279" t="s">
        <v>6207</v>
      </c>
      <c r="N5279" t="s">
        <v>4983</v>
      </c>
      <c r="O5279" t="s">
        <v>12473</v>
      </c>
      <c r="P5279" t="s">
        <v>45853</v>
      </c>
      <c r="R5279" t="str">
        <f t="shared" si="164"/>
        <v>青州</v>
      </c>
      <c r="S5279" t="str">
        <f t="shared" si="165"/>
        <v>0110</v>
      </c>
    </row>
    <row r="5280" spans="1:19">
      <c r="A5280" t="s">
        <v>45854</v>
      </c>
      <c r="B5280" t="s">
        <v>45855</v>
      </c>
      <c r="C5280" t="s">
        <v>49</v>
      </c>
      <c r="D5280" t="s">
        <v>45856</v>
      </c>
      <c r="E5280" t="s">
        <v>45622</v>
      </c>
      <c r="F5280" t="s">
        <v>45857</v>
      </c>
      <c r="G5280" t="s">
        <v>45858</v>
      </c>
      <c r="H5280" t="s">
        <v>45859</v>
      </c>
      <c r="I5280" t="s">
        <v>4813</v>
      </c>
      <c r="J5280" t="s">
        <v>45860</v>
      </c>
      <c r="K5280" t="s">
        <v>45861</v>
      </c>
      <c r="L5280" t="s">
        <v>375</v>
      </c>
      <c r="M5280" t="s">
        <v>5499</v>
      </c>
      <c r="N5280" t="s">
        <v>5056</v>
      </c>
      <c r="O5280" t="s">
        <v>45862</v>
      </c>
      <c r="P5280" t="s">
        <v>45863</v>
      </c>
      <c r="Q5280" t="s">
        <v>45864</v>
      </c>
      <c r="R5280" t="str">
        <f t="shared" si="164"/>
        <v>昌邑</v>
      </c>
      <c r="S5280" t="str">
        <f t="shared" si="165"/>
        <v>0110</v>
      </c>
    </row>
    <row r="5281" spans="1:19">
      <c r="A5281" t="s">
        <v>45865</v>
      </c>
      <c r="B5281" t="s">
        <v>45866</v>
      </c>
      <c r="C5281" t="s">
        <v>49</v>
      </c>
      <c r="D5281" t="s">
        <v>45867</v>
      </c>
      <c r="E5281" t="s">
        <v>45622</v>
      </c>
      <c r="F5281" t="s">
        <v>45868</v>
      </c>
      <c r="G5281" t="s">
        <v>45869</v>
      </c>
      <c r="H5281" t="s">
        <v>45870</v>
      </c>
      <c r="I5281" t="s">
        <v>5560</v>
      </c>
      <c r="J5281" t="s">
        <v>12876</v>
      </c>
      <c r="K5281" t="s">
        <v>12877</v>
      </c>
      <c r="L5281" t="s">
        <v>86</v>
      </c>
      <c r="M5281" t="s">
        <v>6297</v>
      </c>
      <c r="N5281" t="s">
        <v>6268</v>
      </c>
      <c r="O5281" t="s">
        <v>12878</v>
      </c>
      <c r="P5281" t="s">
        <v>45871</v>
      </c>
      <c r="Q5281" t="s">
        <v>45872</v>
      </c>
      <c r="R5281" t="str">
        <f t="shared" si="164"/>
        <v>坊子</v>
      </c>
      <c r="S5281" t="str">
        <f t="shared" si="165"/>
        <v>0110</v>
      </c>
    </row>
    <row r="5282" spans="1:19">
      <c r="A5282" t="s">
        <v>45873</v>
      </c>
      <c r="B5282" t="s">
        <v>45874</v>
      </c>
      <c r="C5282" t="s">
        <v>49</v>
      </c>
      <c r="D5282" t="s">
        <v>45875</v>
      </c>
      <c r="E5282" t="s">
        <v>45606</v>
      </c>
      <c r="F5282" t="s">
        <v>45876</v>
      </c>
      <c r="G5282" t="s">
        <v>45877</v>
      </c>
      <c r="H5282" t="s">
        <v>45878</v>
      </c>
      <c r="I5282" t="s">
        <v>12119</v>
      </c>
      <c r="J5282" t="s">
        <v>15595</v>
      </c>
      <c r="K5282" t="s">
        <v>15596</v>
      </c>
      <c r="L5282" t="s">
        <v>50</v>
      </c>
      <c r="M5282" t="s">
        <v>5721</v>
      </c>
      <c r="N5282" t="s">
        <v>5069</v>
      </c>
      <c r="O5282" t="s">
        <v>15597</v>
      </c>
      <c r="P5282" t="s">
        <v>45879</v>
      </c>
      <c r="R5282" t="str">
        <f t="shared" si="164"/>
        <v>青州</v>
      </c>
      <c r="S5282" t="str">
        <f t="shared" si="165"/>
        <v>0110</v>
      </c>
    </row>
    <row r="5283" spans="1:19">
      <c r="A5283" t="s">
        <v>45880</v>
      </c>
      <c r="B5283" t="s">
        <v>45881</v>
      </c>
      <c r="C5283" t="s">
        <v>49</v>
      </c>
      <c r="D5283" t="s">
        <v>45882</v>
      </c>
      <c r="E5283" t="s">
        <v>45622</v>
      </c>
      <c r="F5283" t="s">
        <v>45883</v>
      </c>
      <c r="G5283" t="s">
        <v>45884</v>
      </c>
      <c r="H5283" t="s">
        <v>45885</v>
      </c>
      <c r="I5283" t="s">
        <v>4852</v>
      </c>
      <c r="J5283" t="s">
        <v>6829</v>
      </c>
      <c r="K5283" t="s">
        <v>6830</v>
      </c>
      <c r="L5283" t="s">
        <v>95</v>
      </c>
      <c r="M5283" t="s">
        <v>5649</v>
      </c>
      <c r="N5283" t="s">
        <v>5211</v>
      </c>
      <c r="O5283" t="s">
        <v>6831</v>
      </c>
      <c r="P5283" t="s">
        <v>45886</v>
      </c>
      <c r="Q5283" t="s">
        <v>45887</v>
      </c>
      <c r="R5283" t="str">
        <f t="shared" si="164"/>
        <v>安丘</v>
      </c>
      <c r="S5283" t="str">
        <f t="shared" si="165"/>
        <v>0110</v>
      </c>
    </row>
    <row r="5284" spans="1:19">
      <c r="A5284" t="s">
        <v>45888</v>
      </c>
      <c r="B5284" t="s">
        <v>45889</v>
      </c>
      <c r="C5284" t="s">
        <v>49</v>
      </c>
      <c r="D5284" t="s">
        <v>45890</v>
      </c>
      <c r="E5284" t="s">
        <v>45622</v>
      </c>
      <c r="F5284" t="s">
        <v>45891</v>
      </c>
      <c r="G5284" t="s">
        <v>45892</v>
      </c>
      <c r="H5284" t="s">
        <v>45893</v>
      </c>
      <c r="I5284" t="s">
        <v>4813</v>
      </c>
      <c r="J5284" t="s">
        <v>7899</v>
      </c>
      <c r="K5284" t="s">
        <v>7900</v>
      </c>
      <c r="L5284" t="s">
        <v>77</v>
      </c>
      <c r="M5284" t="s">
        <v>5812</v>
      </c>
      <c r="N5284" t="s">
        <v>4789</v>
      </c>
      <c r="O5284" t="s">
        <v>7901</v>
      </c>
      <c r="P5284" t="s">
        <v>45894</v>
      </c>
      <c r="R5284" t="str">
        <f t="shared" si="164"/>
        <v>临朐</v>
      </c>
      <c r="S5284" t="str">
        <f t="shared" si="165"/>
        <v>0110</v>
      </c>
    </row>
    <row r="5285" spans="1:19">
      <c r="A5285" t="s">
        <v>45895</v>
      </c>
      <c r="B5285" t="s">
        <v>45896</v>
      </c>
      <c r="C5285" t="s">
        <v>49</v>
      </c>
      <c r="D5285" t="s">
        <v>45897</v>
      </c>
      <c r="E5285" t="s">
        <v>45898</v>
      </c>
      <c r="F5285" t="s">
        <v>45899</v>
      </c>
      <c r="G5285" t="s">
        <v>45900</v>
      </c>
      <c r="H5285" t="s">
        <v>45901</v>
      </c>
      <c r="I5285" t="s">
        <v>12119</v>
      </c>
      <c r="J5285" t="s">
        <v>11180</v>
      </c>
      <c r="K5285" t="s">
        <v>11181</v>
      </c>
      <c r="L5285" t="s">
        <v>86</v>
      </c>
      <c r="M5285" t="s">
        <v>5099</v>
      </c>
      <c r="N5285" t="s">
        <v>4832</v>
      </c>
      <c r="O5285" t="s">
        <v>11182</v>
      </c>
      <c r="P5285" t="s">
        <v>45902</v>
      </c>
      <c r="R5285" t="str">
        <f t="shared" si="164"/>
        <v>坊子</v>
      </c>
      <c r="S5285" t="str">
        <f t="shared" si="165"/>
        <v>0110</v>
      </c>
    </row>
    <row r="5286" spans="1:19">
      <c r="A5286" t="s">
        <v>45903</v>
      </c>
      <c r="B5286" t="s">
        <v>45904</v>
      </c>
      <c r="C5286" t="s">
        <v>49</v>
      </c>
      <c r="D5286" t="s">
        <v>45905</v>
      </c>
      <c r="E5286" t="s">
        <v>45906</v>
      </c>
      <c r="F5286" t="s">
        <v>45907</v>
      </c>
      <c r="G5286" t="s">
        <v>45908</v>
      </c>
      <c r="H5286" t="s">
        <v>45909</v>
      </c>
      <c r="I5286" t="s">
        <v>4828</v>
      </c>
      <c r="J5286" t="s">
        <v>17487</v>
      </c>
      <c r="K5286" t="s">
        <v>17488</v>
      </c>
      <c r="L5286" t="s">
        <v>50</v>
      </c>
      <c r="M5286" t="s">
        <v>5016</v>
      </c>
      <c r="N5286" t="s">
        <v>16864</v>
      </c>
      <c r="O5286" t="s">
        <v>17489</v>
      </c>
      <c r="P5286" t="s">
        <v>45910</v>
      </c>
      <c r="R5286" t="str">
        <f t="shared" si="164"/>
        <v>青州</v>
      </c>
      <c r="S5286" t="str">
        <f t="shared" si="165"/>
        <v>0110</v>
      </c>
    </row>
    <row r="5287" spans="1:19">
      <c r="A5287" t="s">
        <v>45911</v>
      </c>
      <c r="B5287" t="s">
        <v>45912</v>
      </c>
      <c r="C5287" t="s">
        <v>49</v>
      </c>
      <c r="D5287" t="s">
        <v>45913</v>
      </c>
      <c r="E5287" t="s">
        <v>45639</v>
      </c>
      <c r="F5287" t="s">
        <v>45914</v>
      </c>
      <c r="G5287" t="s">
        <v>45915</v>
      </c>
      <c r="H5287" t="s">
        <v>45916</v>
      </c>
      <c r="I5287" t="s">
        <v>4771</v>
      </c>
      <c r="J5287" t="s">
        <v>6357</v>
      </c>
      <c r="K5287" t="s">
        <v>6358</v>
      </c>
      <c r="L5287" t="s">
        <v>60</v>
      </c>
      <c r="M5287" t="s">
        <v>5999</v>
      </c>
      <c r="N5287" t="s">
        <v>5801</v>
      </c>
      <c r="O5287" t="s">
        <v>6359</v>
      </c>
      <c r="P5287" t="s">
        <v>45917</v>
      </c>
      <c r="R5287" t="str">
        <f t="shared" si="164"/>
        <v>奎文</v>
      </c>
      <c r="S5287" t="str">
        <f t="shared" si="165"/>
        <v>0110</v>
      </c>
    </row>
    <row r="5288" spans="1:19">
      <c r="A5288" t="s">
        <v>45918</v>
      </c>
      <c r="B5288" t="s">
        <v>45919</v>
      </c>
      <c r="C5288" t="s">
        <v>49</v>
      </c>
      <c r="D5288" t="s">
        <v>45920</v>
      </c>
      <c r="E5288" t="s">
        <v>45648</v>
      </c>
      <c r="F5288" t="s">
        <v>45921</v>
      </c>
      <c r="G5288" t="s">
        <v>45922</v>
      </c>
      <c r="H5288" t="s">
        <v>45923</v>
      </c>
      <c r="I5288" t="s">
        <v>12757</v>
      </c>
      <c r="J5288" t="s">
        <v>9082</v>
      </c>
      <c r="K5288" t="s">
        <v>9083</v>
      </c>
      <c r="L5288" t="s">
        <v>77</v>
      </c>
      <c r="M5288" t="s">
        <v>5733</v>
      </c>
      <c r="N5288" t="s">
        <v>5619</v>
      </c>
      <c r="O5288" t="s">
        <v>9084</v>
      </c>
      <c r="P5288" t="s">
        <v>45924</v>
      </c>
      <c r="Q5288" t="s">
        <v>45925</v>
      </c>
      <c r="R5288" t="str">
        <f t="shared" si="164"/>
        <v>临朐</v>
      </c>
      <c r="S5288" t="str">
        <f t="shared" si="165"/>
        <v>0110</v>
      </c>
    </row>
    <row r="5289" spans="1:19">
      <c r="A5289" t="s">
        <v>45926</v>
      </c>
      <c r="B5289" t="s">
        <v>45927</v>
      </c>
      <c r="C5289" t="s">
        <v>49</v>
      </c>
      <c r="D5289" t="s">
        <v>45928</v>
      </c>
      <c r="E5289" t="s">
        <v>45929</v>
      </c>
      <c r="F5289" t="s">
        <v>45930</v>
      </c>
      <c r="G5289" t="s">
        <v>45931</v>
      </c>
      <c r="H5289" t="s">
        <v>45932</v>
      </c>
      <c r="I5289" t="s">
        <v>12119</v>
      </c>
      <c r="J5289" t="s">
        <v>7418</v>
      </c>
      <c r="K5289" t="s">
        <v>7419</v>
      </c>
      <c r="L5289" t="s">
        <v>60</v>
      </c>
      <c r="M5289" t="s">
        <v>5999</v>
      </c>
      <c r="N5289" t="s">
        <v>5939</v>
      </c>
      <c r="O5289" t="s">
        <v>7420</v>
      </c>
      <c r="P5289" t="s">
        <v>45933</v>
      </c>
      <c r="R5289" t="str">
        <f t="shared" si="164"/>
        <v>奎文</v>
      </c>
      <c r="S5289" t="str">
        <f t="shared" si="165"/>
        <v>0110</v>
      </c>
    </row>
    <row r="5290" spans="1:19">
      <c r="A5290" t="s">
        <v>45934</v>
      </c>
      <c r="B5290" t="s">
        <v>45935</v>
      </c>
      <c r="C5290" t="s">
        <v>49</v>
      </c>
      <c r="D5290" t="s">
        <v>45936</v>
      </c>
      <c r="E5290" t="s">
        <v>45622</v>
      </c>
      <c r="F5290" t="s">
        <v>45937</v>
      </c>
      <c r="G5290" t="s">
        <v>45938</v>
      </c>
      <c r="H5290" t="s">
        <v>45939</v>
      </c>
      <c r="I5290" t="s">
        <v>4852</v>
      </c>
      <c r="J5290" t="s">
        <v>5208</v>
      </c>
      <c r="K5290" t="s">
        <v>5209</v>
      </c>
      <c r="L5290" t="s">
        <v>1136</v>
      </c>
      <c r="M5290" t="s">
        <v>5210</v>
      </c>
      <c r="N5290" t="s">
        <v>4892</v>
      </c>
      <c r="O5290" t="s">
        <v>5212</v>
      </c>
      <c r="P5290" t="s">
        <v>45940</v>
      </c>
      <c r="Q5290" t="s">
        <v>45941</v>
      </c>
      <c r="R5290" t="str">
        <f t="shared" si="164"/>
        <v>昌乐</v>
      </c>
      <c r="S5290" t="str">
        <f t="shared" si="165"/>
        <v>0110</v>
      </c>
    </row>
    <row r="5291" spans="1:19">
      <c r="A5291" t="s">
        <v>45942</v>
      </c>
      <c r="B5291" t="s">
        <v>45943</v>
      </c>
      <c r="C5291" t="s">
        <v>49</v>
      </c>
      <c r="D5291" t="s">
        <v>45944</v>
      </c>
      <c r="E5291" t="s">
        <v>45648</v>
      </c>
      <c r="F5291" t="s">
        <v>45945</v>
      </c>
      <c r="G5291" t="s">
        <v>45946</v>
      </c>
      <c r="H5291" t="s">
        <v>45947</v>
      </c>
      <c r="I5291" t="s">
        <v>4852</v>
      </c>
      <c r="J5291" t="s">
        <v>20173</v>
      </c>
      <c r="K5291" t="s">
        <v>20174</v>
      </c>
      <c r="L5291" t="s">
        <v>105</v>
      </c>
      <c r="M5291" t="s">
        <v>5133</v>
      </c>
      <c r="O5291" t="s">
        <v>20175</v>
      </c>
      <c r="P5291" t="s">
        <v>45948</v>
      </c>
      <c r="R5291" t="str">
        <f t="shared" si="164"/>
        <v>寿光</v>
      </c>
      <c r="S5291" t="str">
        <f t="shared" si="165"/>
        <v>0110</v>
      </c>
    </row>
    <row r="5292" spans="1:19">
      <c r="A5292" t="s">
        <v>45949</v>
      </c>
      <c r="B5292" t="s">
        <v>45950</v>
      </c>
      <c r="C5292" t="s">
        <v>49</v>
      </c>
      <c r="D5292" t="s">
        <v>45951</v>
      </c>
      <c r="E5292" t="s">
        <v>45648</v>
      </c>
      <c r="F5292" t="s">
        <v>45952</v>
      </c>
      <c r="G5292" t="s">
        <v>45953</v>
      </c>
      <c r="H5292" t="s">
        <v>45954</v>
      </c>
      <c r="I5292" t="s">
        <v>12844</v>
      </c>
      <c r="J5292" t="s">
        <v>20915</v>
      </c>
      <c r="K5292" t="s">
        <v>20916</v>
      </c>
      <c r="L5292" t="s">
        <v>237</v>
      </c>
      <c r="M5292" t="s">
        <v>4868</v>
      </c>
      <c r="O5292" t="s">
        <v>20917</v>
      </c>
      <c r="P5292" t="s">
        <v>45955</v>
      </c>
      <c r="Q5292" t="s">
        <v>45956</v>
      </c>
      <c r="R5292" t="str">
        <f t="shared" si="164"/>
        <v>潍城</v>
      </c>
      <c r="S5292" t="str">
        <f t="shared" si="165"/>
        <v>0110</v>
      </c>
    </row>
    <row r="5293" spans="1:19">
      <c r="A5293" t="s">
        <v>45957</v>
      </c>
      <c r="B5293" t="s">
        <v>45958</v>
      </c>
      <c r="C5293" t="s">
        <v>49</v>
      </c>
      <c r="D5293" t="s">
        <v>45959</v>
      </c>
      <c r="E5293" t="s">
        <v>45648</v>
      </c>
      <c r="F5293" t="s">
        <v>45960</v>
      </c>
      <c r="G5293" t="s">
        <v>45961</v>
      </c>
      <c r="H5293" t="s">
        <v>45962</v>
      </c>
      <c r="I5293" t="s">
        <v>5066</v>
      </c>
      <c r="J5293" t="s">
        <v>9154</v>
      </c>
      <c r="K5293" t="s">
        <v>9155</v>
      </c>
      <c r="L5293" t="s">
        <v>60</v>
      </c>
      <c r="M5293" t="s">
        <v>4774</v>
      </c>
      <c r="O5293" t="s">
        <v>9156</v>
      </c>
      <c r="P5293" t="s">
        <v>45963</v>
      </c>
      <c r="R5293" t="str">
        <f t="shared" si="164"/>
        <v>奎文</v>
      </c>
      <c r="S5293" t="str">
        <f t="shared" si="165"/>
        <v>0110</v>
      </c>
    </row>
    <row r="5294" spans="1:19">
      <c r="A5294" t="s">
        <v>45964</v>
      </c>
      <c r="B5294" t="s">
        <v>45965</v>
      </c>
      <c r="C5294" t="s">
        <v>49</v>
      </c>
      <c r="D5294" t="s">
        <v>45966</v>
      </c>
      <c r="E5294" t="s">
        <v>45648</v>
      </c>
      <c r="F5294" t="s">
        <v>45967</v>
      </c>
      <c r="G5294" t="s">
        <v>45968</v>
      </c>
      <c r="H5294" t="s">
        <v>45969</v>
      </c>
      <c r="I5294" t="s">
        <v>5066</v>
      </c>
      <c r="J5294" t="s">
        <v>9154</v>
      </c>
      <c r="K5294" t="s">
        <v>9155</v>
      </c>
      <c r="L5294" t="s">
        <v>60</v>
      </c>
      <c r="M5294" t="s">
        <v>4774</v>
      </c>
      <c r="O5294" t="s">
        <v>9156</v>
      </c>
      <c r="P5294" t="s">
        <v>45970</v>
      </c>
      <c r="R5294" t="str">
        <f t="shared" si="164"/>
        <v>奎文</v>
      </c>
      <c r="S5294" t="str">
        <f t="shared" si="165"/>
        <v>0110</v>
      </c>
    </row>
    <row r="5295" spans="1:19">
      <c r="A5295" t="s">
        <v>45971</v>
      </c>
      <c r="B5295" t="s">
        <v>45972</v>
      </c>
      <c r="C5295" t="s">
        <v>49</v>
      </c>
      <c r="D5295" t="s">
        <v>45973</v>
      </c>
      <c r="E5295" t="s">
        <v>45639</v>
      </c>
      <c r="F5295" t="s">
        <v>45974</v>
      </c>
      <c r="G5295" t="s">
        <v>45975</v>
      </c>
      <c r="H5295" t="s">
        <v>45976</v>
      </c>
      <c r="I5295" t="s">
        <v>5560</v>
      </c>
      <c r="J5295" t="s">
        <v>6252</v>
      </c>
      <c r="K5295" t="s">
        <v>6253</v>
      </c>
      <c r="L5295" t="s">
        <v>105</v>
      </c>
      <c r="M5295" t="s">
        <v>5133</v>
      </c>
      <c r="N5295" t="s">
        <v>4983</v>
      </c>
      <c r="O5295" t="s">
        <v>6254</v>
      </c>
      <c r="P5295" t="s">
        <v>45977</v>
      </c>
      <c r="Q5295" t="s">
        <v>45978</v>
      </c>
      <c r="R5295" t="str">
        <f t="shared" si="164"/>
        <v>寿光</v>
      </c>
      <c r="S5295" t="str">
        <f t="shared" si="165"/>
        <v>0110</v>
      </c>
    </row>
    <row r="5296" spans="1:19">
      <c r="A5296" t="s">
        <v>45979</v>
      </c>
      <c r="B5296" t="s">
        <v>45980</v>
      </c>
      <c r="C5296" t="s">
        <v>49</v>
      </c>
      <c r="D5296" t="s">
        <v>45981</v>
      </c>
      <c r="E5296" t="s">
        <v>45639</v>
      </c>
      <c r="F5296" t="s">
        <v>45982</v>
      </c>
      <c r="G5296" t="s">
        <v>45983</v>
      </c>
      <c r="H5296" t="s">
        <v>45984</v>
      </c>
      <c r="I5296" t="s">
        <v>5541</v>
      </c>
      <c r="J5296" t="s">
        <v>8107</v>
      </c>
      <c r="K5296" t="s">
        <v>8108</v>
      </c>
      <c r="L5296" t="s">
        <v>237</v>
      </c>
      <c r="M5296" t="s">
        <v>5247</v>
      </c>
      <c r="O5296" t="s">
        <v>8109</v>
      </c>
      <c r="P5296" t="s">
        <v>45985</v>
      </c>
      <c r="Q5296" t="s">
        <v>45986</v>
      </c>
      <c r="R5296" t="str">
        <f t="shared" si="164"/>
        <v>潍城</v>
      </c>
      <c r="S5296" t="str">
        <f t="shared" si="165"/>
        <v>0110</v>
      </c>
    </row>
    <row r="5297" spans="1:19">
      <c r="A5297" t="s">
        <v>45987</v>
      </c>
      <c r="B5297" t="s">
        <v>45988</v>
      </c>
      <c r="C5297" t="s">
        <v>49</v>
      </c>
      <c r="D5297" t="s">
        <v>45989</v>
      </c>
      <c r="E5297" t="s">
        <v>45639</v>
      </c>
      <c r="F5297" t="s">
        <v>45990</v>
      </c>
      <c r="G5297" t="s">
        <v>45991</v>
      </c>
      <c r="H5297" t="s">
        <v>45992</v>
      </c>
      <c r="I5297" t="s">
        <v>4771</v>
      </c>
      <c r="J5297" t="s">
        <v>15495</v>
      </c>
      <c r="K5297" t="s">
        <v>15496</v>
      </c>
      <c r="L5297" t="s">
        <v>77</v>
      </c>
      <c r="M5297" t="s">
        <v>4803</v>
      </c>
      <c r="O5297" t="s">
        <v>15497</v>
      </c>
      <c r="P5297" t="s">
        <v>45993</v>
      </c>
      <c r="R5297" t="str">
        <f t="shared" si="164"/>
        <v>临朐</v>
      </c>
      <c r="S5297" t="str">
        <f t="shared" si="165"/>
        <v>0110</v>
      </c>
    </row>
    <row r="5298" spans="1:19">
      <c r="A5298" t="s">
        <v>45994</v>
      </c>
      <c r="B5298" t="s">
        <v>45995</v>
      </c>
      <c r="C5298" t="s">
        <v>49</v>
      </c>
      <c r="D5298" t="s">
        <v>45996</v>
      </c>
      <c r="E5298" t="s">
        <v>45639</v>
      </c>
      <c r="F5298" t="s">
        <v>45997</v>
      </c>
      <c r="G5298" t="s">
        <v>45998</v>
      </c>
      <c r="H5298" t="s">
        <v>45999</v>
      </c>
      <c r="I5298" t="s">
        <v>5052</v>
      </c>
      <c r="J5298" t="s">
        <v>6517</v>
      </c>
      <c r="K5298" t="s">
        <v>6518</v>
      </c>
      <c r="L5298" t="s">
        <v>50</v>
      </c>
      <c r="M5298" t="s">
        <v>6207</v>
      </c>
      <c r="N5298" t="s">
        <v>5487</v>
      </c>
      <c r="O5298" t="s">
        <v>6520</v>
      </c>
      <c r="P5298" t="s">
        <v>46000</v>
      </c>
      <c r="R5298" t="str">
        <f t="shared" si="164"/>
        <v>青州</v>
      </c>
      <c r="S5298" t="str">
        <f t="shared" si="165"/>
        <v>0110</v>
      </c>
    </row>
    <row r="5299" spans="1:19">
      <c r="A5299" t="s">
        <v>2570</v>
      </c>
      <c r="B5299" t="s">
        <v>46001</v>
      </c>
      <c r="C5299" t="s">
        <v>49</v>
      </c>
      <c r="D5299" t="s">
        <v>46002</v>
      </c>
      <c r="E5299" t="s">
        <v>45648</v>
      </c>
      <c r="F5299" t="s">
        <v>46003</v>
      </c>
      <c r="G5299" t="s">
        <v>2568</v>
      </c>
      <c r="H5299" t="s">
        <v>46004</v>
      </c>
      <c r="I5299" t="s">
        <v>12119</v>
      </c>
      <c r="J5299" t="s">
        <v>5647</v>
      </c>
      <c r="K5299" t="s">
        <v>5648</v>
      </c>
      <c r="L5299" t="s">
        <v>95</v>
      </c>
      <c r="M5299" t="s">
        <v>5649</v>
      </c>
      <c r="O5299" t="s">
        <v>5650</v>
      </c>
      <c r="Q5299" t="s">
        <v>40282</v>
      </c>
      <c r="R5299" t="str">
        <f t="shared" si="164"/>
        <v>安丘</v>
      </c>
      <c r="S5299" t="str">
        <f t="shared" si="165"/>
        <v>0110</v>
      </c>
    </row>
    <row r="5300" spans="1:19">
      <c r="A5300" t="s">
        <v>46005</v>
      </c>
      <c r="B5300" t="s">
        <v>46006</v>
      </c>
      <c r="C5300" t="s">
        <v>49</v>
      </c>
      <c r="D5300" t="s">
        <v>46007</v>
      </c>
      <c r="E5300" t="s">
        <v>45648</v>
      </c>
      <c r="F5300" t="s">
        <v>46008</v>
      </c>
      <c r="G5300" t="s">
        <v>46009</v>
      </c>
      <c r="H5300" t="s">
        <v>46010</v>
      </c>
      <c r="I5300" t="s">
        <v>4828</v>
      </c>
      <c r="J5300" t="s">
        <v>5497</v>
      </c>
      <c r="K5300" t="s">
        <v>5498</v>
      </c>
      <c r="L5300" t="s">
        <v>375</v>
      </c>
      <c r="M5300" t="s">
        <v>5499</v>
      </c>
      <c r="O5300" t="s">
        <v>5500</v>
      </c>
      <c r="P5300" t="s">
        <v>46011</v>
      </c>
      <c r="R5300" t="str">
        <f t="shared" si="164"/>
        <v>昌邑</v>
      </c>
      <c r="S5300" t="str">
        <f t="shared" si="165"/>
        <v>0110</v>
      </c>
    </row>
    <row r="5301" spans="1:19">
      <c r="A5301" t="s">
        <v>46012</v>
      </c>
      <c r="B5301" t="s">
        <v>46013</v>
      </c>
      <c r="C5301" t="s">
        <v>49</v>
      </c>
      <c r="D5301" t="s">
        <v>46014</v>
      </c>
      <c r="E5301" t="s">
        <v>45648</v>
      </c>
      <c r="F5301" t="s">
        <v>46015</v>
      </c>
      <c r="G5301" t="s">
        <v>46016</v>
      </c>
      <c r="H5301" t="s">
        <v>46017</v>
      </c>
      <c r="I5301" t="s">
        <v>4841</v>
      </c>
      <c r="J5301" t="s">
        <v>10182</v>
      </c>
      <c r="K5301" t="s">
        <v>10183</v>
      </c>
      <c r="L5301" t="s">
        <v>60</v>
      </c>
      <c r="M5301" t="s">
        <v>4774</v>
      </c>
      <c r="O5301" t="s">
        <v>10184</v>
      </c>
      <c r="P5301" t="s">
        <v>46018</v>
      </c>
      <c r="R5301" t="str">
        <f t="shared" si="164"/>
        <v>奎文</v>
      </c>
      <c r="S5301" t="str">
        <f t="shared" si="165"/>
        <v>0110</v>
      </c>
    </row>
    <row r="5302" spans="1:19">
      <c r="A5302" t="s">
        <v>2402</v>
      </c>
      <c r="B5302" t="s">
        <v>46019</v>
      </c>
      <c r="C5302" t="s">
        <v>49</v>
      </c>
      <c r="D5302" t="s">
        <v>46020</v>
      </c>
      <c r="E5302" t="s">
        <v>45622</v>
      </c>
      <c r="F5302" t="s">
        <v>46021</v>
      </c>
      <c r="G5302" t="s">
        <v>2400</v>
      </c>
      <c r="H5302" t="s">
        <v>46022</v>
      </c>
      <c r="I5302" t="s">
        <v>5184</v>
      </c>
      <c r="J5302" t="s">
        <v>5222</v>
      </c>
      <c r="K5302" t="s">
        <v>5223</v>
      </c>
      <c r="L5302" t="s">
        <v>105</v>
      </c>
      <c r="M5302" t="s">
        <v>5224</v>
      </c>
      <c r="N5302" t="s">
        <v>9006</v>
      </c>
      <c r="O5302" t="s">
        <v>5225</v>
      </c>
      <c r="P5302" t="s">
        <v>46023</v>
      </c>
      <c r="Q5302" t="s">
        <v>46024</v>
      </c>
      <c r="R5302" t="str">
        <f t="shared" si="164"/>
        <v>寿光</v>
      </c>
      <c r="S5302" t="str">
        <f t="shared" si="165"/>
        <v>0110</v>
      </c>
    </row>
    <row r="5303" spans="1:19">
      <c r="A5303" t="s">
        <v>46025</v>
      </c>
      <c r="B5303" t="s">
        <v>46026</v>
      </c>
      <c r="C5303" t="s">
        <v>49</v>
      </c>
      <c r="D5303" t="s">
        <v>46027</v>
      </c>
      <c r="E5303" t="s">
        <v>46028</v>
      </c>
      <c r="F5303" t="s">
        <v>46029</v>
      </c>
      <c r="G5303" t="s">
        <v>46030</v>
      </c>
      <c r="H5303" t="s">
        <v>46031</v>
      </c>
      <c r="I5303" t="s">
        <v>5327</v>
      </c>
      <c r="J5303" t="s">
        <v>10639</v>
      </c>
      <c r="K5303" t="s">
        <v>10640</v>
      </c>
      <c r="L5303" t="s">
        <v>375</v>
      </c>
      <c r="M5303" t="s">
        <v>5318</v>
      </c>
      <c r="N5303" t="s">
        <v>5939</v>
      </c>
      <c r="O5303" t="s">
        <v>10641</v>
      </c>
      <c r="P5303" t="s">
        <v>46032</v>
      </c>
      <c r="Q5303" t="s">
        <v>46033</v>
      </c>
      <c r="R5303" t="str">
        <f t="shared" si="164"/>
        <v>昌邑</v>
      </c>
      <c r="S5303" t="str">
        <f t="shared" si="165"/>
        <v>0110</v>
      </c>
    </row>
    <row r="5304" spans="1:19">
      <c r="A5304" t="s">
        <v>46034</v>
      </c>
      <c r="B5304" t="s">
        <v>46035</v>
      </c>
      <c r="C5304" t="s">
        <v>49</v>
      </c>
      <c r="D5304" t="s">
        <v>46036</v>
      </c>
      <c r="E5304" t="s">
        <v>41819</v>
      </c>
      <c r="F5304" t="s">
        <v>46037</v>
      </c>
      <c r="G5304" t="s">
        <v>46038</v>
      </c>
      <c r="H5304" t="s">
        <v>46039</v>
      </c>
      <c r="I5304" t="s">
        <v>5541</v>
      </c>
      <c r="J5304" t="s">
        <v>12967</v>
      </c>
      <c r="K5304" t="s">
        <v>12968</v>
      </c>
      <c r="L5304" t="s">
        <v>114</v>
      </c>
      <c r="M5304" t="s">
        <v>5486</v>
      </c>
      <c r="N5304" t="s">
        <v>5699</v>
      </c>
      <c r="O5304" t="s">
        <v>12969</v>
      </c>
      <c r="P5304" t="s">
        <v>46040</v>
      </c>
      <c r="Q5304" t="s">
        <v>46041</v>
      </c>
      <c r="R5304" t="str">
        <f t="shared" si="164"/>
        <v>高密</v>
      </c>
      <c r="S5304" t="str">
        <f t="shared" si="165"/>
        <v>0110</v>
      </c>
    </row>
    <row r="5305" spans="1:19">
      <c r="A5305" t="s">
        <v>46042</v>
      </c>
      <c r="B5305" t="s">
        <v>46043</v>
      </c>
      <c r="C5305" t="s">
        <v>49</v>
      </c>
      <c r="D5305" t="s">
        <v>46044</v>
      </c>
      <c r="E5305" t="s">
        <v>45622</v>
      </c>
      <c r="F5305" t="s">
        <v>46045</v>
      </c>
      <c r="G5305" t="s">
        <v>46046</v>
      </c>
      <c r="H5305" t="s">
        <v>46047</v>
      </c>
      <c r="I5305" t="s">
        <v>4828</v>
      </c>
      <c r="J5305" t="s">
        <v>9770</v>
      </c>
      <c r="K5305" t="s">
        <v>9771</v>
      </c>
      <c r="L5305" t="s">
        <v>237</v>
      </c>
      <c r="M5305" t="s">
        <v>4971</v>
      </c>
      <c r="N5305" t="s">
        <v>12670</v>
      </c>
      <c r="O5305" t="s">
        <v>9772</v>
      </c>
      <c r="P5305" t="s">
        <v>46048</v>
      </c>
      <c r="Q5305" t="s">
        <v>46049</v>
      </c>
      <c r="R5305" t="str">
        <f t="shared" si="164"/>
        <v>潍城</v>
      </c>
      <c r="S5305" t="str">
        <f t="shared" si="165"/>
        <v>0110</v>
      </c>
    </row>
    <row r="5306" spans="1:19">
      <c r="A5306" t="s">
        <v>46050</v>
      </c>
      <c r="B5306" t="s">
        <v>46051</v>
      </c>
      <c r="C5306" t="s">
        <v>49</v>
      </c>
      <c r="D5306" t="s">
        <v>46052</v>
      </c>
      <c r="E5306" t="s">
        <v>45598</v>
      </c>
      <c r="F5306" t="s">
        <v>46053</v>
      </c>
      <c r="G5306" t="s">
        <v>46054</v>
      </c>
      <c r="H5306" t="s">
        <v>46055</v>
      </c>
      <c r="I5306" t="s">
        <v>12844</v>
      </c>
      <c r="J5306" t="s">
        <v>11292</v>
      </c>
      <c r="K5306" t="s">
        <v>11293</v>
      </c>
      <c r="L5306" t="s">
        <v>86</v>
      </c>
      <c r="M5306" t="s">
        <v>11294</v>
      </c>
      <c r="N5306" t="s">
        <v>4881</v>
      </c>
      <c r="O5306" t="s">
        <v>11295</v>
      </c>
      <c r="P5306" t="s">
        <v>46056</v>
      </c>
      <c r="R5306" t="str">
        <f t="shared" si="164"/>
        <v>坊子</v>
      </c>
      <c r="S5306" t="str">
        <f t="shared" si="165"/>
        <v>0110</v>
      </c>
    </row>
    <row r="5307" spans="1:19">
      <c r="A5307" t="s">
        <v>46057</v>
      </c>
      <c r="B5307" t="s">
        <v>46058</v>
      </c>
      <c r="C5307" t="s">
        <v>49</v>
      </c>
      <c r="D5307" t="s">
        <v>46059</v>
      </c>
      <c r="E5307" t="s">
        <v>45648</v>
      </c>
      <c r="F5307" t="s">
        <v>46060</v>
      </c>
      <c r="G5307" t="s">
        <v>46061</v>
      </c>
      <c r="H5307" t="s">
        <v>46062</v>
      </c>
      <c r="I5307" t="s">
        <v>12119</v>
      </c>
      <c r="J5307" t="s">
        <v>5053</v>
      </c>
      <c r="K5307" t="s">
        <v>5054</v>
      </c>
      <c r="L5307" t="s">
        <v>95</v>
      </c>
      <c r="M5307" t="s">
        <v>5055</v>
      </c>
      <c r="O5307" t="s">
        <v>5057</v>
      </c>
      <c r="P5307" t="s">
        <v>46063</v>
      </c>
      <c r="R5307" t="str">
        <f t="shared" si="164"/>
        <v>安丘</v>
      </c>
      <c r="S5307" t="str">
        <f t="shared" si="165"/>
        <v>0110</v>
      </c>
    </row>
    <row r="5308" spans="1:19">
      <c r="A5308" t="s">
        <v>46064</v>
      </c>
      <c r="B5308" t="s">
        <v>46065</v>
      </c>
      <c r="C5308" t="s">
        <v>49</v>
      </c>
      <c r="D5308" t="s">
        <v>46066</v>
      </c>
      <c r="E5308" t="s">
        <v>45639</v>
      </c>
      <c r="F5308" t="s">
        <v>46067</v>
      </c>
      <c r="G5308" t="s">
        <v>46068</v>
      </c>
      <c r="H5308" t="s">
        <v>46069</v>
      </c>
      <c r="I5308" t="s">
        <v>4813</v>
      </c>
      <c r="J5308" t="s">
        <v>6161</v>
      </c>
      <c r="K5308" t="s">
        <v>6162</v>
      </c>
      <c r="L5308" t="s">
        <v>95</v>
      </c>
      <c r="M5308" t="s">
        <v>5709</v>
      </c>
      <c r="N5308" t="s">
        <v>5112</v>
      </c>
      <c r="O5308" t="s">
        <v>6163</v>
      </c>
      <c r="P5308" t="s">
        <v>46070</v>
      </c>
      <c r="Q5308" t="s">
        <v>46071</v>
      </c>
      <c r="R5308" t="str">
        <f t="shared" si="164"/>
        <v>安丘</v>
      </c>
      <c r="S5308" t="str">
        <f t="shared" si="165"/>
        <v>0110</v>
      </c>
    </row>
    <row r="5309" spans="1:19">
      <c r="A5309" t="s">
        <v>46072</v>
      </c>
      <c r="B5309" t="s">
        <v>46073</v>
      </c>
      <c r="C5309" t="s">
        <v>49</v>
      </c>
      <c r="D5309" t="s">
        <v>46074</v>
      </c>
      <c r="E5309" t="s">
        <v>45648</v>
      </c>
      <c r="F5309" t="s">
        <v>46075</v>
      </c>
      <c r="G5309" t="s">
        <v>46076</v>
      </c>
      <c r="H5309" t="s">
        <v>46077</v>
      </c>
      <c r="I5309" t="s">
        <v>5221</v>
      </c>
      <c r="J5309" t="s">
        <v>5542</v>
      </c>
      <c r="K5309" t="s">
        <v>5543</v>
      </c>
      <c r="L5309" t="s">
        <v>105</v>
      </c>
      <c r="M5309" t="s">
        <v>5029</v>
      </c>
      <c r="O5309" t="s">
        <v>5544</v>
      </c>
      <c r="P5309" t="s">
        <v>46078</v>
      </c>
      <c r="Q5309" t="s">
        <v>46079</v>
      </c>
      <c r="R5309" t="str">
        <f t="shared" si="164"/>
        <v>寿光</v>
      </c>
      <c r="S5309" t="str">
        <f t="shared" si="165"/>
        <v>0110</v>
      </c>
    </row>
    <row r="5310" spans="1:19">
      <c r="A5310" t="s">
        <v>46080</v>
      </c>
      <c r="B5310" t="s">
        <v>46081</v>
      </c>
      <c r="C5310" t="s">
        <v>49</v>
      </c>
      <c r="D5310" t="s">
        <v>46082</v>
      </c>
      <c r="E5310" t="s">
        <v>45648</v>
      </c>
      <c r="F5310" t="s">
        <v>46083</v>
      </c>
      <c r="G5310" t="s">
        <v>46084</v>
      </c>
      <c r="H5310" t="s">
        <v>46085</v>
      </c>
      <c r="I5310" t="s">
        <v>4813</v>
      </c>
      <c r="J5310" t="s">
        <v>8943</v>
      </c>
      <c r="K5310" t="s">
        <v>8944</v>
      </c>
      <c r="L5310" t="s">
        <v>1136</v>
      </c>
      <c r="M5310" t="s">
        <v>8945</v>
      </c>
      <c r="O5310" t="s">
        <v>8946</v>
      </c>
      <c r="P5310" t="s">
        <v>46086</v>
      </c>
      <c r="Q5310" t="s">
        <v>46087</v>
      </c>
      <c r="R5310" t="str">
        <f t="shared" si="164"/>
        <v>昌乐</v>
      </c>
      <c r="S5310" t="str">
        <f t="shared" si="165"/>
        <v>0110</v>
      </c>
    </row>
    <row r="5311" spans="1:19">
      <c r="A5311" t="s">
        <v>46088</v>
      </c>
      <c r="B5311" t="s">
        <v>46089</v>
      </c>
      <c r="C5311" t="s">
        <v>49</v>
      </c>
      <c r="D5311" t="s">
        <v>46090</v>
      </c>
      <c r="E5311" t="s">
        <v>45648</v>
      </c>
      <c r="F5311" t="s">
        <v>46091</v>
      </c>
      <c r="G5311" t="s">
        <v>46092</v>
      </c>
      <c r="H5311" t="s">
        <v>46093</v>
      </c>
      <c r="I5311" t="s">
        <v>4785</v>
      </c>
      <c r="J5311" t="s">
        <v>14736</v>
      </c>
      <c r="K5311" t="s">
        <v>14737</v>
      </c>
      <c r="L5311" t="s">
        <v>86</v>
      </c>
      <c r="M5311" t="s">
        <v>8557</v>
      </c>
      <c r="O5311" t="s">
        <v>14738</v>
      </c>
      <c r="P5311" t="s">
        <v>46094</v>
      </c>
      <c r="Q5311" t="s">
        <v>46095</v>
      </c>
      <c r="R5311" t="str">
        <f t="shared" si="164"/>
        <v>坊子</v>
      </c>
      <c r="S5311" t="str">
        <f t="shared" si="165"/>
        <v>0110</v>
      </c>
    </row>
    <row r="5312" spans="1:19">
      <c r="A5312" t="s">
        <v>46096</v>
      </c>
      <c r="B5312" t="s">
        <v>46097</v>
      </c>
      <c r="C5312" t="s">
        <v>49</v>
      </c>
      <c r="D5312" t="s">
        <v>46098</v>
      </c>
      <c r="E5312" t="s">
        <v>45706</v>
      </c>
      <c r="F5312" t="s">
        <v>46099</v>
      </c>
      <c r="G5312" t="s">
        <v>46100</v>
      </c>
      <c r="H5312" t="s">
        <v>46101</v>
      </c>
      <c r="I5312" t="s">
        <v>4955</v>
      </c>
      <c r="J5312" t="s">
        <v>5122</v>
      </c>
      <c r="K5312" t="s">
        <v>5123</v>
      </c>
      <c r="N5312" t="s">
        <v>4832</v>
      </c>
      <c r="O5312" t="s">
        <v>5124</v>
      </c>
      <c r="R5312" t="str">
        <f t="shared" si="164"/>
        <v/>
      </c>
      <c r="S5312" t="str">
        <f t="shared" si="165"/>
        <v>0110</v>
      </c>
    </row>
    <row r="5313" spans="1:19">
      <c r="A5313" t="s">
        <v>46102</v>
      </c>
      <c r="B5313" t="s">
        <v>46103</v>
      </c>
      <c r="C5313" t="s">
        <v>49</v>
      </c>
      <c r="D5313" t="s">
        <v>46104</v>
      </c>
      <c r="E5313" t="s">
        <v>45622</v>
      </c>
      <c r="F5313" t="s">
        <v>46105</v>
      </c>
      <c r="G5313" t="s">
        <v>46106</v>
      </c>
      <c r="H5313" t="s">
        <v>46107</v>
      </c>
      <c r="I5313" t="s">
        <v>4852</v>
      </c>
      <c r="J5313" t="s">
        <v>6031</v>
      </c>
      <c r="K5313" t="s">
        <v>6032</v>
      </c>
      <c r="L5313" t="s">
        <v>262</v>
      </c>
      <c r="M5313" t="s">
        <v>6033</v>
      </c>
      <c r="N5313" t="s">
        <v>5487</v>
      </c>
      <c r="O5313" t="s">
        <v>6034</v>
      </c>
      <c r="P5313" t="s">
        <v>46108</v>
      </c>
      <c r="Q5313" t="s">
        <v>46109</v>
      </c>
      <c r="R5313" t="str">
        <f t="shared" ref="R5313:R5376" si="166">IF(OR(LEFT(L5313,2)="高新"),"奎文",IF(LEFT(L5313,2)="峡山","坊子",IF(LEFT(L5313,2)="滨海","寒亭",LEFT(L5313,2))))</f>
        <v>寒亭</v>
      </c>
      <c r="S5313" t="str">
        <f t="shared" ref="S5313:S5376" si="167">TEXT(B5313,"mmdd")</f>
        <v>0110</v>
      </c>
    </row>
    <row r="5314" spans="1:19">
      <c r="A5314" t="s">
        <v>2578</v>
      </c>
      <c r="B5314" t="s">
        <v>46110</v>
      </c>
      <c r="C5314" t="s">
        <v>49</v>
      </c>
      <c r="D5314" t="s">
        <v>46111</v>
      </c>
      <c r="E5314" t="s">
        <v>45648</v>
      </c>
      <c r="F5314" t="s">
        <v>46112</v>
      </c>
      <c r="G5314" t="s">
        <v>2576</v>
      </c>
      <c r="H5314" t="s">
        <v>46113</v>
      </c>
      <c r="I5314" t="s">
        <v>4852</v>
      </c>
      <c r="J5314" t="s">
        <v>13019</v>
      </c>
      <c r="K5314" t="s">
        <v>13020</v>
      </c>
      <c r="L5314" t="s">
        <v>86</v>
      </c>
      <c r="M5314" t="s">
        <v>5919</v>
      </c>
      <c r="O5314" t="s">
        <v>13021</v>
      </c>
      <c r="P5314" t="s">
        <v>46114</v>
      </c>
      <c r="R5314" t="str">
        <f t="shared" si="166"/>
        <v>坊子</v>
      </c>
      <c r="S5314" t="str">
        <f t="shared" si="167"/>
        <v>0110</v>
      </c>
    </row>
    <row r="5315" spans="1:19">
      <c r="A5315" t="s">
        <v>46115</v>
      </c>
      <c r="B5315" t="s">
        <v>46116</v>
      </c>
      <c r="C5315" t="s">
        <v>49</v>
      </c>
      <c r="D5315" t="s">
        <v>46117</v>
      </c>
      <c r="E5315" t="s">
        <v>45648</v>
      </c>
      <c r="F5315" t="s">
        <v>46118</v>
      </c>
      <c r="G5315" t="s">
        <v>46119</v>
      </c>
      <c r="H5315" t="s">
        <v>46120</v>
      </c>
      <c r="I5315" t="s">
        <v>4771</v>
      </c>
      <c r="J5315" t="s">
        <v>21941</v>
      </c>
      <c r="K5315" t="s">
        <v>21942</v>
      </c>
      <c r="L5315" t="s">
        <v>60</v>
      </c>
      <c r="M5315" t="s">
        <v>5511</v>
      </c>
      <c r="O5315" t="s">
        <v>21943</v>
      </c>
      <c r="P5315" t="s">
        <v>46121</v>
      </c>
      <c r="Q5315" t="s">
        <v>46122</v>
      </c>
      <c r="R5315" t="str">
        <f t="shared" si="166"/>
        <v>奎文</v>
      </c>
      <c r="S5315" t="str">
        <f t="shared" si="167"/>
        <v>0110</v>
      </c>
    </row>
    <row r="5316" spans="1:19">
      <c r="A5316" t="s">
        <v>46123</v>
      </c>
      <c r="B5316" t="s">
        <v>46124</v>
      </c>
      <c r="C5316" t="s">
        <v>49</v>
      </c>
      <c r="D5316" t="s">
        <v>46125</v>
      </c>
      <c r="E5316" t="s">
        <v>45622</v>
      </c>
      <c r="F5316" t="s">
        <v>46126</v>
      </c>
      <c r="G5316" t="s">
        <v>46127</v>
      </c>
      <c r="H5316" t="s">
        <v>46128</v>
      </c>
      <c r="I5316" t="s">
        <v>5066</v>
      </c>
      <c r="J5316" t="s">
        <v>8450</v>
      </c>
      <c r="K5316" t="s">
        <v>8451</v>
      </c>
      <c r="L5316" t="s">
        <v>60</v>
      </c>
      <c r="M5316" t="s">
        <v>5888</v>
      </c>
      <c r="N5316" t="s">
        <v>4892</v>
      </c>
      <c r="O5316" t="s">
        <v>8452</v>
      </c>
      <c r="P5316" t="s">
        <v>46129</v>
      </c>
      <c r="R5316" t="str">
        <f t="shared" si="166"/>
        <v>奎文</v>
      </c>
      <c r="S5316" t="str">
        <f t="shared" si="167"/>
        <v>0110</v>
      </c>
    </row>
    <row r="5317" spans="1:19">
      <c r="A5317" t="s">
        <v>46130</v>
      </c>
      <c r="B5317" t="s">
        <v>46131</v>
      </c>
      <c r="C5317" t="s">
        <v>49</v>
      </c>
      <c r="D5317" t="s">
        <v>46132</v>
      </c>
      <c r="E5317" t="s">
        <v>45639</v>
      </c>
      <c r="F5317" t="s">
        <v>46133</v>
      </c>
      <c r="G5317" t="s">
        <v>46134</v>
      </c>
      <c r="H5317" t="s">
        <v>46135</v>
      </c>
      <c r="I5317" t="s">
        <v>4852</v>
      </c>
      <c r="J5317" t="s">
        <v>6517</v>
      </c>
      <c r="K5317" t="s">
        <v>6518</v>
      </c>
      <c r="L5317" t="s">
        <v>50</v>
      </c>
      <c r="M5317" t="s">
        <v>6207</v>
      </c>
      <c r="N5317" t="s">
        <v>5069</v>
      </c>
      <c r="O5317" t="s">
        <v>6520</v>
      </c>
      <c r="P5317" t="s">
        <v>46136</v>
      </c>
      <c r="Q5317" t="s">
        <v>46137</v>
      </c>
      <c r="R5317" t="str">
        <f t="shared" si="166"/>
        <v>青州</v>
      </c>
      <c r="S5317" t="str">
        <f t="shared" si="167"/>
        <v>0110</v>
      </c>
    </row>
    <row r="5318" spans="1:19">
      <c r="A5318" t="s">
        <v>46138</v>
      </c>
      <c r="B5318" t="s">
        <v>46139</v>
      </c>
      <c r="C5318" t="s">
        <v>49</v>
      </c>
      <c r="D5318" t="s">
        <v>46140</v>
      </c>
      <c r="E5318" t="s">
        <v>45648</v>
      </c>
      <c r="F5318" t="s">
        <v>46141</v>
      </c>
      <c r="G5318" t="s">
        <v>46142</v>
      </c>
      <c r="H5318" t="s">
        <v>46143</v>
      </c>
      <c r="I5318" t="s">
        <v>12119</v>
      </c>
      <c r="J5318" t="s">
        <v>10085</v>
      </c>
      <c r="K5318" t="s">
        <v>10086</v>
      </c>
      <c r="L5318" t="s">
        <v>123</v>
      </c>
      <c r="M5318" t="s">
        <v>5364</v>
      </c>
      <c r="O5318" t="s">
        <v>10087</v>
      </c>
      <c r="P5318" t="s">
        <v>46144</v>
      </c>
      <c r="R5318" t="str">
        <f t="shared" si="166"/>
        <v>诸城</v>
      </c>
      <c r="S5318" t="str">
        <f t="shared" si="167"/>
        <v>0110</v>
      </c>
    </row>
    <row r="5319" spans="1:19">
      <c r="A5319" t="s">
        <v>46145</v>
      </c>
      <c r="B5319" t="s">
        <v>46146</v>
      </c>
      <c r="C5319" t="s">
        <v>49</v>
      </c>
      <c r="D5319" t="s">
        <v>46147</v>
      </c>
      <c r="E5319" t="s">
        <v>45639</v>
      </c>
      <c r="F5319" t="s">
        <v>46148</v>
      </c>
      <c r="G5319" t="s">
        <v>46149</v>
      </c>
      <c r="H5319" t="s">
        <v>46150</v>
      </c>
      <c r="I5319" t="s">
        <v>4785</v>
      </c>
      <c r="J5319" t="s">
        <v>14847</v>
      </c>
      <c r="K5319" t="s">
        <v>14848</v>
      </c>
      <c r="L5319" t="s">
        <v>148</v>
      </c>
      <c r="M5319" t="s">
        <v>6713</v>
      </c>
      <c r="O5319" t="s">
        <v>14849</v>
      </c>
      <c r="P5319" t="s">
        <v>46151</v>
      </c>
      <c r="R5319" t="str">
        <f t="shared" si="166"/>
        <v>寒亭</v>
      </c>
      <c r="S5319" t="str">
        <f t="shared" si="167"/>
        <v>0110</v>
      </c>
    </row>
    <row r="5320" spans="1:19">
      <c r="A5320" t="s">
        <v>46152</v>
      </c>
      <c r="B5320" t="s">
        <v>46153</v>
      </c>
      <c r="C5320" t="s">
        <v>49</v>
      </c>
      <c r="D5320" t="s">
        <v>46154</v>
      </c>
      <c r="E5320" t="s">
        <v>45648</v>
      </c>
      <c r="F5320" t="s">
        <v>46155</v>
      </c>
      <c r="G5320" t="s">
        <v>46156</v>
      </c>
      <c r="H5320" t="s">
        <v>46157</v>
      </c>
      <c r="I5320" t="s">
        <v>6877</v>
      </c>
      <c r="J5320" t="s">
        <v>6053</v>
      </c>
      <c r="K5320" t="s">
        <v>6054</v>
      </c>
      <c r="L5320" t="s">
        <v>105</v>
      </c>
      <c r="M5320" t="s">
        <v>6055</v>
      </c>
      <c r="O5320" t="s">
        <v>6056</v>
      </c>
      <c r="P5320" t="s">
        <v>46158</v>
      </c>
      <c r="Q5320" t="s">
        <v>46159</v>
      </c>
      <c r="R5320" t="str">
        <f t="shared" si="166"/>
        <v>寿光</v>
      </c>
      <c r="S5320" t="str">
        <f t="shared" si="167"/>
        <v>0110</v>
      </c>
    </row>
    <row r="5321" spans="1:19">
      <c r="A5321" t="s">
        <v>46160</v>
      </c>
      <c r="B5321" t="s">
        <v>46161</v>
      </c>
      <c r="C5321" t="s">
        <v>49</v>
      </c>
      <c r="D5321" t="s">
        <v>46162</v>
      </c>
      <c r="E5321" t="s">
        <v>45622</v>
      </c>
      <c r="F5321" t="s">
        <v>46163</v>
      </c>
      <c r="G5321" t="s">
        <v>46164</v>
      </c>
      <c r="H5321" t="s">
        <v>46165</v>
      </c>
      <c r="I5321" t="s">
        <v>4955</v>
      </c>
      <c r="J5321" t="s">
        <v>18758</v>
      </c>
      <c r="K5321" t="s">
        <v>18759</v>
      </c>
      <c r="L5321" t="s">
        <v>105</v>
      </c>
      <c r="M5321" t="s">
        <v>6055</v>
      </c>
      <c r="N5321" t="s">
        <v>4832</v>
      </c>
      <c r="O5321" t="s">
        <v>18760</v>
      </c>
      <c r="P5321" t="s">
        <v>46166</v>
      </c>
      <c r="Q5321" t="s">
        <v>46167</v>
      </c>
      <c r="R5321" t="str">
        <f t="shared" si="166"/>
        <v>寿光</v>
      </c>
      <c r="S5321" t="str">
        <f t="shared" si="167"/>
        <v>0110</v>
      </c>
    </row>
    <row r="5322" spans="1:19">
      <c r="A5322" t="s">
        <v>46168</v>
      </c>
      <c r="B5322" t="s">
        <v>46169</v>
      </c>
      <c r="C5322" t="s">
        <v>49</v>
      </c>
      <c r="D5322" t="s">
        <v>46170</v>
      </c>
      <c r="E5322" t="s">
        <v>46171</v>
      </c>
      <c r="F5322" t="s">
        <v>46172</v>
      </c>
      <c r="G5322" t="s">
        <v>46173</v>
      </c>
      <c r="H5322" t="s">
        <v>46174</v>
      </c>
      <c r="I5322" t="s">
        <v>4785</v>
      </c>
      <c r="J5322" t="s">
        <v>5374</v>
      </c>
      <c r="K5322" t="s">
        <v>5375</v>
      </c>
      <c r="L5322" t="s">
        <v>105</v>
      </c>
      <c r="M5322" t="s">
        <v>5376</v>
      </c>
      <c r="N5322" t="s">
        <v>7504</v>
      </c>
      <c r="O5322" t="s">
        <v>5377</v>
      </c>
      <c r="P5322" t="s">
        <v>46175</v>
      </c>
      <c r="R5322" t="str">
        <f t="shared" si="166"/>
        <v>寿光</v>
      </c>
      <c r="S5322" t="str">
        <f t="shared" si="167"/>
        <v>0110</v>
      </c>
    </row>
    <row r="5323" spans="1:19">
      <c r="A5323" t="s">
        <v>2426</v>
      </c>
      <c r="B5323" t="s">
        <v>46176</v>
      </c>
      <c r="C5323" t="s">
        <v>49</v>
      </c>
      <c r="D5323" t="s">
        <v>46177</v>
      </c>
      <c r="E5323" t="s">
        <v>45706</v>
      </c>
      <c r="F5323" t="s">
        <v>46178</v>
      </c>
      <c r="G5323" t="s">
        <v>2424</v>
      </c>
      <c r="H5323" t="s">
        <v>46179</v>
      </c>
      <c r="I5323" t="s">
        <v>4955</v>
      </c>
      <c r="J5323" t="s">
        <v>6357</v>
      </c>
      <c r="K5323" t="s">
        <v>6358</v>
      </c>
      <c r="L5323" t="s">
        <v>60</v>
      </c>
      <c r="M5323" t="s">
        <v>5999</v>
      </c>
      <c r="N5323" t="s">
        <v>4832</v>
      </c>
      <c r="O5323" t="s">
        <v>6359</v>
      </c>
      <c r="P5323" t="s">
        <v>46180</v>
      </c>
      <c r="Q5323" t="s">
        <v>44824</v>
      </c>
      <c r="R5323" t="str">
        <f t="shared" si="166"/>
        <v>奎文</v>
      </c>
      <c r="S5323" t="str">
        <f t="shared" si="167"/>
        <v>0110</v>
      </c>
    </row>
    <row r="5324" spans="1:19">
      <c r="A5324" t="s">
        <v>46181</v>
      </c>
      <c r="B5324" t="s">
        <v>46182</v>
      </c>
      <c r="C5324" t="s">
        <v>49</v>
      </c>
      <c r="D5324" t="s">
        <v>46183</v>
      </c>
      <c r="E5324" t="s">
        <v>45622</v>
      </c>
      <c r="F5324" t="s">
        <v>46184</v>
      </c>
      <c r="G5324" t="s">
        <v>46185</v>
      </c>
      <c r="H5324" t="s">
        <v>46186</v>
      </c>
      <c r="I5324" t="s">
        <v>4785</v>
      </c>
      <c r="J5324" t="s">
        <v>6555</v>
      </c>
      <c r="K5324" t="s">
        <v>6556</v>
      </c>
      <c r="L5324" t="s">
        <v>77</v>
      </c>
      <c r="M5324" t="s">
        <v>4803</v>
      </c>
      <c r="N5324" t="s">
        <v>6519</v>
      </c>
      <c r="O5324" t="s">
        <v>6557</v>
      </c>
      <c r="P5324" t="s">
        <v>46187</v>
      </c>
      <c r="Q5324" t="s">
        <v>46188</v>
      </c>
      <c r="R5324" t="str">
        <f t="shared" si="166"/>
        <v>临朐</v>
      </c>
      <c r="S5324" t="str">
        <f t="shared" si="167"/>
        <v>0110</v>
      </c>
    </row>
    <row r="5325" spans="1:19">
      <c r="A5325" t="s">
        <v>46189</v>
      </c>
      <c r="B5325" t="s">
        <v>46190</v>
      </c>
      <c r="C5325" t="s">
        <v>49</v>
      </c>
      <c r="D5325" t="s">
        <v>46191</v>
      </c>
      <c r="E5325" t="s">
        <v>45598</v>
      </c>
      <c r="F5325" t="s">
        <v>46192</v>
      </c>
      <c r="G5325" t="s">
        <v>46193</v>
      </c>
      <c r="H5325" t="s">
        <v>46194</v>
      </c>
      <c r="I5325" t="s">
        <v>12119</v>
      </c>
      <c r="J5325" t="s">
        <v>6357</v>
      </c>
      <c r="K5325" t="s">
        <v>6358</v>
      </c>
      <c r="L5325" t="s">
        <v>60</v>
      </c>
      <c r="M5325" t="s">
        <v>5999</v>
      </c>
      <c r="N5325" t="s">
        <v>6519</v>
      </c>
      <c r="O5325" t="s">
        <v>6359</v>
      </c>
      <c r="P5325" t="s">
        <v>46195</v>
      </c>
      <c r="Q5325" t="s">
        <v>46196</v>
      </c>
      <c r="R5325" t="str">
        <f t="shared" si="166"/>
        <v>奎文</v>
      </c>
      <c r="S5325" t="str">
        <f t="shared" si="167"/>
        <v>0110</v>
      </c>
    </row>
    <row r="5326" spans="1:19">
      <c r="A5326" t="s">
        <v>46197</v>
      </c>
      <c r="B5326" t="s">
        <v>46198</v>
      </c>
      <c r="C5326" t="s">
        <v>49</v>
      </c>
      <c r="D5326" t="s">
        <v>46199</v>
      </c>
      <c r="E5326" t="s">
        <v>46200</v>
      </c>
      <c r="F5326" t="s">
        <v>46201</v>
      </c>
      <c r="G5326" t="s">
        <v>46202</v>
      </c>
      <c r="H5326" t="s">
        <v>46203</v>
      </c>
      <c r="I5326" t="s">
        <v>12119</v>
      </c>
      <c r="J5326" t="s">
        <v>11079</v>
      </c>
      <c r="K5326" t="s">
        <v>11080</v>
      </c>
      <c r="L5326" t="s">
        <v>50</v>
      </c>
      <c r="M5326" t="s">
        <v>5877</v>
      </c>
      <c r="N5326" t="s">
        <v>5421</v>
      </c>
      <c r="O5326" t="s">
        <v>11081</v>
      </c>
      <c r="P5326" t="s">
        <v>46204</v>
      </c>
      <c r="R5326" t="str">
        <f t="shared" si="166"/>
        <v>青州</v>
      </c>
      <c r="S5326" t="str">
        <f t="shared" si="167"/>
        <v>0110</v>
      </c>
    </row>
    <row r="5327" spans="1:19">
      <c r="A5327" t="s">
        <v>46205</v>
      </c>
      <c r="B5327" t="s">
        <v>46206</v>
      </c>
      <c r="C5327" t="s">
        <v>49</v>
      </c>
      <c r="D5327" t="s">
        <v>46207</v>
      </c>
      <c r="E5327" t="s">
        <v>45648</v>
      </c>
      <c r="F5327" t="s">
        <v>46208</v>
      </c>
      <c r="G5327" t="s">
        <v>46209</v>
      </c>
      <c r="H5327" t="s">
        <v>46210</v>
      </c>
      <c r="I5327" t="s">
        <v>4852</v>
      </c>
      <c r="J5327" t="s">
        <v>5636</v>
      </c>
      <c r="K5327" t="s">
        <v>5720</v>
      </c>
      <c r="L5327" t="s">
        <v>50</v>
      </c>
      <c r="M5327" t="s">
        <v>5721</v>
      </c>
      <c r="O5327" t="s">
        <v>5722</v>
      </c>
      <c r="P5327" t="s">
        <v>46211</v>
      </c>
      <c r="R5327" t="str">
        <f t="shared" si="166"/>
        <v>青州</v>
      </c>
      <c r="S5327" t="str">
        <f t="shared" si="167"/>
        <v>0110</v>
      </c>
    </row>
    <row r="5328" spans="1:19">
      <c r="A5328" t="s">
        <v>46212</v>
      </c>
      <c r="B5328" t="s">
        <v>46011</v>
      </c>
      <c r="C5328" t="s">
        <v>49</v>
      </c>
      <c r="D5328" t="s">
        <v>46213</v>
      </c>
      <c r="E5328" t="s">
        <v>45648</v>
      </c>
      <c r="F5328" t="s">
        <v>46214</v>
      </c>
      <c r="G5328" t="s">
        <v>46215</v>
      </c>
      <c r="H5328" t="s">
        <v>46216</v>
      </c>
      <c r="I5328" t="s">
        <v>12757</v>
      </c>
      <c r="J5328" t="s">
        <v>5432</v>
      </c>
      <c r="K5328" t="s">
        <v>18114</v>
      </c>
      <c r="L5328" t="s">
        <v>123</v>
      </c>
      <c r="M5328" t="s">
        <v>4932</v>
      </c>
      <c r="O5328" t="s">
        <v>5434</v>
      </c>
      <c r="P5328" t="s">
        <v>45943</v>
      </c>
      <c r="Q5328" t="s">
        <v>46217</v>
      </c>
      <c r="R5328" t="str">
        <f t="shared" si="166"/>
        <v>诸城</v>
      </c>
      <c r="S5328" t="str">
        <f t="shared" si="167"/>
        <v>0110</v>
      </c>
    </row>
    <row r="5329" spans="1:19">
      <c r="A5329" t="s">
        <v>46218</v>
      </c>
      <c r="B5329" t="s">
        <v>46219</v>
      </c>
      <c r="C5329" t="s">
        <v>49</v>
      </c>
      <c r="D5329" t="s">
        <v>46220</v>
      </c>
      <c r="E5329" t="s">
        <v>46221</v>
      </c>
      <c r="F5329" t="s">
        <v>46222</v>
      </c>
      <c r="G5329" t="s">
        <v>46223</v>
      </c>
      <c r="H5329" t="s">
        <v>46224</v>
      </c>
      <c r="I5329" t="s">
        <v>4852</v>
      </c>
      <c r="J5329" t="s">
        <v>7467</v>
      </c>
      <c r="K5329" t="s">
        <v>7468</v>
      </c>
      <c r="L5329" t="s">
        <v>123</v>
      </c>
      <c r="M5329" t="s">
        <v>7210</v>
      </c>
      <c r="N5329" t="s">
        <v>4789</v>
      </c>
      <c r="O5329" t="s">
        <v>7469</v>
      </c>
      <c r="P5329" t="s">
        <v>46225</v>
      </c>
      <c r="Q5329" t="s">
        <v>46226</v>
      </c>
      <c r="R5329" t="str">
        <f t="shared" si="166"/>
        <v>诸城</v>
      </c>
      <c r="S5329" t="str">
        <f t="shared" si="167"/>
        <v>0110</v>
      </c>
    </row>
    <row r="5330" spans="1:19">
      <c r="A5330" t="s">
        <v>46227</v>
      </c>
      <c r="B5330" t="s">
        <v>46228</v>
      </c>
      <c r="C5330" t="s">
        <v>49</v>
      </c>
      <c r="D5330" t="s">
        <v>46229</v>
      </c>
      <c r="E5330" t="s">
        <v>45622</v>
      </c>
      <c r="F5330" t="s">
        <v>46230</v>
      </c>
      <c r="G5330" t="s">
        <v>46231</v>
      </c>
      <c r="H5330" t="s">
        <v>46232</v>
      </c>
      <c r="I5330" t="s">
        <v>5184</v>
      </c>
      <c r="J5330" t="s">
        <v>15385</v>
      </c>
      <c r="K5330" t="s">
        <v>15386</v>
      </c>
      <c r="L5330" t="s">
        <v>123</v>
      </c>
      <c r="M5330" t="s">
        <v>4932</v>
      </c>
      <c r="N5330" t="s">
        <v>4933</v>
      </c>
      <c r="O5330" t="s">
        <v>15387</v>
      </c>
      <c r="P5330" t="s">
        <v>46233</v>
      </c>
      <c r="Q5330" t="s">
        <v>46234</v>
      </c>
      <c r="R5330" t="str">
        <f t="shared" si="166"/>
        <v>诸城</v>
      </c>
      <c r="S5330" t="str">
        <f t="shared" si="167"/>
        <v>0110</v>
      </c>
    </row>
    <row r="5331" spans="1:19">
      <c r="A5331" t="s">
        <v>46235</v>
      </c>
      <c r="B5331" t="s">
        <v>46236</v>
      </c>
      <c r="C5331" t="s">
        <v>49</v>
      </c>
      <c r="D5331" t="s">
        <v>46237</v>
      </c>
      <c r="E5331" t="s">
        <v>45622</v>
      </c>
      <c r="F5331" t="s">
        <v>46238</v>
      </c>
      <c r="G5331" t="s">
        <v>46239</v>
      </c>
      <c r="H5331" t="s">
        <v>46240</v>
      </c>
      <c r="I5331" t="s">
        <v>4841</v>
      </c>
      <c r="J5331" t="s">
        <v>14104</v>
      </c>
      <c r="K5331" t="s">
        <v>14105</v>
      </c>
      <c r="L5331" t="s">
        <v>114</v>
      </c>
      <c r="M5331" t="s">
        <v>4918</v>
      </c>
      <c r="N5331" t="s">
        <v>5487</v>
      </c>
      <c r="O5331" t="s">
        <v>14106</v>
      </c>
      <c r="P5331" t="s">
        <v>46241</v>
      </c>
      <c r="Q5331" t="s">
        <v>46242</v>
      </c>
      <c r="R5331" t="str">
        <f t="shared" si="166"/>
        <v>高密</v>
      </c>
      <c r="S5331" t="str">
        <f t="shared" si="167"/>
        <v>0110</v>
      </c>
    </row>
    <row r="5332" spans="1:19">
      <c r="A5332" t="s">
        <v>46243</v>
      </c>
      <c r="B5332" t="s">
        <v>46244</v>
      </c>
      <c r="C5332" t="s">
        <v>49</v>
      </c>
      <c r="D5332" t="s">
        <v>46245</v>
      </c>
      <c r="E5332" t="s">
        <v>45622</v>
      </c>
      <c r="F5332" t="s">
        <v>46246</v>
      </c>
      <c r="G5332" t="s">
        <v>46247</v>
      </c>
      <c r="H5332" t="s">
        <v>46248</v>
      </c>
      <c r="I5332" t="s">
        <v>4813</v>
      </c>
      <c r="J5332" t="s">
        <v>10620</v>
      </c>
      <c r="K5332" t="s">
        <v>10621</v>
      </c>
      <c r="L5332" t="s">
        <v>60</v>
      </c>
      <c r="M5332" t="s">
        <v>5999</v>
      </c>
      <c r="N5332" t="s">
        <v>5907</v>
      </c>
      <c r="O5332" t="s">
        <v>10622</v>
      </c>
      <c r="P5332" t="s">
        <v>46249</v>
      </c>
      <c r="Q5332" t="s">
        <v>46250</v>
      </c>
      <c r="R5332" t="str">
        <f t="shared" si="166"/>
        <v>奎文</v>
      </c>
      <c r="S5332" t="str">
        <f t="shared" si="167"/>
        <v>0110</v>
      </c>
    </row>
    <row r="5333" spans="1:19">
      <c r="A5333" t="s">
        <v>46251</v>
      </c>
      <c r="B5333" t="s">
        <v>46252</v>
      </c>
      <c r="C5333" t="s">
        <v>49</v>
      </c>
      <c r="D5333" t="s">
        <v>46253</v>
      </c>
      <c r="E5333" t="s">
        <v>45622</v>
      </c>
      <c r="F5333" t="s">
        <v>46254</v>
      </c>
      <c r="G5333" t="s">
        <v>46255</v>
      </c>
      <c r="H5333" t="s">
        <v>46256</v>
      </c>
      <c r="I5333" t="s">
        <v>5066</v>
      </c>
      <c r="J5333" t="s">
        <v>9807</v>
      </c>
      <c r="K5333" t="s">
        <v>10782</v>
      </c>
      <c r="L5333" t="s">
        <v>105</v>
      </c>
      <c r="M5333" t="s">
        <v>6055</v>
      </c>
      <c r="N5333" t="s">
        <v>5211</v>
      </c>
      <c r="O5333" t="s">
        <v>10783</v>
      </c>
      <c r="P5333" t="s">
        <v>46257</v>
      </c>
      <c r="R5333" t="str">
        <f t="shared" si="166"/>
        <v>寿光</v>
      </c>
      <c r="S5333" t="str">
        <f t="shared" si="167"/>
        <v>0110</v>
      </c>
    </row>
    <row r="5334" spans="1:19">
      <c r="A5334" t="s">
        <v>46258</v>
      </c>
      <c r="B5334" t="s">
        <v>46259</v>
      </c>
      <c r="C5334" t="s">
        <v>49</v>
      </c>
      <c r="D5334" t="s">
        <v>46260</v>
      </c>
      <c r="E5334" t="s">
        <v>45622</v>
      </c>
      <c r="F5334" t="s">
        <v>46261</v>
      </c>
      <c r="G5334" t="s">
        <v>46262</v>
      </c>
      <c r="H5334" t="s">
        <v>46263</v>
      </c>
      <c r="I5334" t="s">
        <v>4852</v>
      </c>
      <c r="J5334" t="s">
        <v>12985</v>
      </c>
      <c r="K5334" t="s">
        <v>12986</v>
      </c>
      <c r="L5334" t="s">
        <v>105</v>
      </c>
      <c r="M5334" t="s">
        <v>5769</v>
      </c>
      <c r="N5334" t="s">
        <v>5907</v>
      </c>
      <c r="O5334" t="s">
        <v>12987</v>
      </c>
      <c r="P5334" t="s">
        <v>46264</v>
      </c>
      <c r="Q5334" t="s">
        <v>46265</v>
      </c>
      <c r="R5334" t="str">
        <f t="shared" si="166"/>
        <v>寿光</v>
      </c>
      <c r="S5334" t="str">
        <f t="shared" si="167"/>
        <v>0110</v>
      </c>
    </row>
    <row r="5335" spans="1:19">
      <c r="A5335" t="s">
        <v>46266</v>
      </c>
      <c r="B5335" t="s">
        <v>46267</v>
      </c>
      <c r="C5335" t="s">
        <v>49</v>
      </c>
      <c r="D5335" t="s">
        <v>46268</v>
      </c>
      <c r="E5335" t="s">
        <v>45706</v>
      </c>
      <c r="F5335" t="s">
        <v>46269</v>
      </c>
      <c r="G5335" t="s">
        <v>46270</v>
      </c>
      <c r="H5335" t="s">
        <v>46259</v>
      </c>
      <c r="I5335" t="s">
        <v>4955</v>
      </c>
      <c r="J5335" t="s">
        <v>9661</v>
      </c>
      <c r="K5335" t="s">
        <v>9662</v>
      </c>
      <c r="L5335" t="s">
        <v>105</v>
      </c>
      <c r="M5335" t="s">
        <v>5029</v>
      </c>
      <c r="N5335" t="s">
        <v>5421</v>
      </c>
      <c r="O5335" t="s">
        <v>9663</v>
      </c>
      <c r="P5335" t="s">
        <v>46271</v>
      </c>
      <c r="Q5335" t="s">
        <v>46272</v>
      </c>
      <c r="R5335" t="str">
        <f t="shared" si="166"/>
        <v>寿光</v>
      </c>
      <c r="S5335" t="str">
        <f t="shared" si="167"/>
        <v>0110</v>
      </c>
    </row>
    <row r="5336" spans="1:19">
      <c r="A5336" t="s">
        <v>46273</v>
      </c>
      <c r="B5336" t="s">
        <v>46274</v>
      </c>
      <c r="C5336" t="s">
        <v>49</v>
      </c>
      <c r="D5336" t="s">
        <v>46275</v>
      </c>
      <c r="E5336" t="s">
        <v>45598</v>
      </c>
      <c r="F5336" t="s">
        <v>46276</v>
      </c>
      <c r="G5336" t="s">
        <v>46277</v>
      </c>
      <c r="H5336" t="s">
        <v>46278</v>
      </c>
      <c r="I5336" t="s">
        <v>12119</v>
      </c>
      <c r="J5336" t="s">
        <v>5778</v>
      </c>
      <c r="K5336" t="s">
        <v>5779</v>
      </c>
      <c r="L5336" t="s">
        <v>105</v>
      </c>
      <c r="M5336" t="s">
        <v>5197</v>
      </c>
      <c r="N5336" t="s">
        <v>6519</v>
      </c>
      <c r="O5336" t="s">
        <v>5780</v>
      </c>
      <c r="P5336" t="s">
        <v>46279</v>
      </c>
      <c r="R5336" t="str">
        <f t="shared" si="166"/>
        <v>寿光</v>
      </c>
      <c r="S5336" t="str">
        <f t="shared" si="167"/>
        <v>0110</v>
      </c>
    </row>
    <row r="5337" spans="1:19">
      <c r="A5337" t="s">
        <v>46280</v>
      </c>
      <c r="B5337" t="s">
        <v>46281</v>
      </c>
      <c r="C5337" t="s">
        <v>49</v>
      </c>
      <c r="D5337" t="s">
        <v>46282</v>
      </c>
      <c r="E5337" t="s">
        <v>45622</v>
      </c>
      <c r="F5337" t="s">
        <v>46283</v>
      </c>
      <c r="G5337" t="s">
        <v>46284</v>
      </c>
      <c r="H5337" t="s">
        <v>46285</v>
      </c>
      <c r="I5337" t="s">
        <v>4852</v>
      </c>
      <c r="J5337" t="s">
        <v>9536</v>
      </c>
      <c r="K5337" t="s">
        <v>9537</v>
      </c>
      <c r="L5337" t="s">
        <v>95</v>
      </c>
      <c r="M5337" t="s">
        <v>5055</v>
      </c>
      <c r="N5337" t="s">
        <v>5056</v>
      </c>
      <c r="O5337" t="s">
        <v>9538</v>
      </c>
      <c r="P5337" t="s">
        <v>46286</v>
      </c>
      <c r="R5337" t="str">
        <f t="shared" si="166"/>
        <v>安丘</v>
      </c>
      <c r="S5337" t="str">
        <f t="shared" si="167"/>
        <v>0110</v>
      </c>
    </row>
    <row r="5338" spans="1:19">
      <c r="A5338" t="s">
        <v>46287</v>
      </c>
      <c r="B5338" t="s">
        <v>46288</v>
      </c>
      <c r="C5338" t="s">
        <v>49</v>
      </c>
      <c r="D5338" t="s">
        <v>46289</v>
      </c>
      <c r="E5338" t="s">
        <v>45648</v>
      </c>
      <c r="F5338" t="s">
        <v>46290</v>
      </c>
      <c r="G5338" t="s">
        <v>46291</v>
      </c>
      <c r="H5338" t="s">
        <v>46292</v>
      </c>
      <c r="I5338" t="s">
        <v>4785</v>
      </c>
      <c r="J5338" t="s">
        <v>5131</v>
      </c>
      <c r="K5338" t="s">
        <v>5132</v>
      </c>
      <c r="L5338" t="s">
        <v>105</v>
      </c>
      <c r="M5338" t="s">
        <v>5133</v>
      </c>
      <c r="O5338" t="s">
        <v>5134</v>
      </c>
      <c r="P5338" t="s">
        <v>46293</v>
      </c>
      <c r="Q5338" t="s">
        <v>46294</v>
      </c>
      <c r="R5338" t="str">
        <f t="shared" si="166"/>
        <v>寿光</v>
      </c>
      <c r="S5338" t="str">
        <f t="shared" si="167"/>
        <v>0110</v>
      </c>
    </row>
    <row r="5339" spans="1:19">
      <c r="A5339" t="s">
        <v>46295</v>
      </c>
      <c r="B5339" t="s">
        <v>46296</v>
      </c>
      <c r="C5339" t="s">
        <v>49</v>
      </c>
      <c r="D5339" t="s">
        <v>46297</v>
      </c>
      <c r="E5339" t="s">
        <v>45648</v>
      </c>
      <c r="F5339" t="s">
        <v>46298</v>
      </c>
      <c r="G5339" t="s">
        <v>46299</v>
      </c>
      <c r="H5339" t="s">
        <v>46151</v>
      </c>
      <c r="I5339" t="s">
        <v>12757</v>
      </c>
      <c r="J5339" t="s">
        <v>7623</v>
      </c>
      <c r="K5339" t="s">
        <v>7624</v>
      </c>
      <c r="L5339" t="s">
        <v>105</v>
      </c>
      <c r="M5339" t="s">
        <v>4945</v>
      </c>
      <c r="P5339" t="s">
        <v>46300</v>
      </c>
      <c r="Q5339" t="s">
        <v>46301</v>
      </c>
      <c r="R5339" t="str">
        <f t="shared" si="166"/>
        <v>寿光</v>
      </c>
      <c r="S5339" t="str">
        <f t="shared" si="167"/>
        <v>0110</v>
      </c>
    </row>
    <row r="5340" spans="1:19">
      <c r="A5340" t="s">
        <v>46302</v>
      </c>
      <c r="B5340" t="s">
        <v>46303</v>
      </c>
      <c r="C5340" t="s">
        <v>49</v>
      </c>
      <c r="D5340" t="s">
        <v>46304</v>
      </c>
      <c r="E5340" t="s">
        <v>45648</v>
      </c>
      <c r="F5340" t="s">
        <v>46305</v>
      </c>
      <c r="G5340" t="s">
        <v>46306</v>
      </c>
      <c r="H5340" t="s">
        <v>46307</v>
      </c>
      <c r="I5340" t="s">
        <v>4852</v>
      </c>
      <c r="J5340" t="s">
        <v>21941</v>
      </c>
      <c r="K5340" t="s">
        <v>21942</v>
      </c>
      <c r="L5340" t="s">
        <v>60</v>
      </c>
      <c r="M5340" t="s">
        <v>5511</v>
      </c>
      <c r="O5340" t="s">
        <v>21943</v>
      </c>
      <c r="P5340" t="s">
        <v>46308</v>
      </c>
      <c r="Q5340" t="s">
        <v>46309</v>
      </c>
      <c r="R5340" t="str">
        <f t="shared" si="166"/>
        <v>奎文</v>
      </c>
      <c r="S5340" t="str">
        <f t="shared" si="167"/>
        <v>0110</v>
      </c>
    </row>
    <row r="5341" spans="1:19">
      <c r="A5341" t="s">
        <v>46310</v>
      </c>
      <c r="B5341" t="s">
        <v>46311</v>
      </c>
      <c r="C5341" t="s">
        <v>49</v>
      </c>
      <c r="D5341" t="s">
        <v>46312</v>
      </c>
      <c r="E5341" t="s">
        <v>45648</v>
      </c>
      <c r="F5341" t="s">
        <v>46313</v>
      </c>
      <c r="G5341" t="s">
        <v>46314</v>
      </c>
      <c r="H5341" t="s">
        <v>46315</v>
      </c>
      <c r="I5341" t="s">
        <v>12119</v>
      </c>
      <c r="J5341" t="s">
        <v>5484</v>
      </c>
      <c r="K5341" t="s">
        <v>5485</v>
      </c>
      <c r="L5341" t="s">
        <v>114</v>
      </c>
      <c r="M5341" t="s">
        <v>5486</v>
      </c>
      <c r="N5341" t="s">
        <v>5487</v>
      </c>
      <c r="O5341" t="s">
        <v>5488</v>
      </c>
      <c r="Q5341" t="s">
        <v>46316</v>
      </c>
      <c r="R5341" t="str">
        <f t="shared" si="166"/>
        <v>高密</v>
      </c>
      <c r="S5341" t="str">
        <f t="shared" si="167"/>
        <v>0110</v>
      </c>
    </row>
    <row r="5342" spans="1:19">
      <c r="A5342" t="s">
        <v>46317</v>
      </c>
      <c r="B5342" t="s">
        <v>46318</v>
      </c>
      <c r="C5342" t="s">
        <v>49</v>
      </c>
      <c r="D5342" t="s">
        <v>46319</v>
      </c>
      <c r="E5342" t="s">
        <v>45648</v>
      </c>
      <c r="F5342" t="s">
        <v>46320</v>
      </c>
      <c r="G5342" t="s">
        <v>46321</v>
      </c>
      <c r="H5342" t="s">
        <v>46322</v>
      </c>
      <c r="I5342" t="s">
        <v>12448</v>
      </c>
      <c r="J5342" t="s">
        <v>8915</v>
      </c>
      <c r="K5342" t="s">
        <v>8916</v>
      </c>
      <c r="L5342" t="s">
        <v>86</v>
      </c>
      <c r="M5342" t="s">
        <v>7679</v>
      </c>
      <c r="O5342" t="s">
        <v>8917</v>
      </c>
      <c r="P5342" t="s">
        <v>46323</v>
      </c>
      <c r="Q5342" t="s">
        <v>46324</v>
      </c>
      <c r="R5342" t="str">
        <f t="shared" si="166"/>
        <v>坊子</v>
      </c>
      <c r="S5342" t="str">
        <f t="shared" si="167"/>
        <v>0110</v>
      </c>
    </row>
    <row r="5343" spans="1:19">
      <c r="A5343" t="s">
        <v>46325</v>
      </c>
      <c r="B5343" t="s">
        <v>46326</v>
      </c>
      <c r="C5343" t="s">
        <v>49</v>
      </c>
      <c r="D5343" t="s">
        <v>46327</v>
      </c>
      <c r="E5343" t="s">
        <v>45929</v>
      </c>
      <c r="F5343" t="s">
        <v>46328</v>
      </c>
      <c r="G5343" t="s">
        <v>46329</v>
      </c>
      <c r="H5343" t="s">
        <v>46330</v>
      </c>
      <c r="I5343" t="s">
        <v>12119</v>
      </c>
      <c r="J5343" t="s">
        <v>10760</v>
      </c>
      <c r="K5343" t="s">
        <v>10761</v>
      </c>
      <c r="L5343" t="s">
        <v>105</v>
      </c>
      <c r="M5343" t="s">
        <v>5029</v>
      </c>
      <c r="N5343" t="s">
        <v>6985</v>
      </c>
      <c r="O5343" t="s">
        <v>10762</v>
      </c>
      <c r="R5343" t="str">
        <f t="shared" si="166"/>
        <v>寿光</v>
      </c>
      <c r="S5343" t="str">
        <f t="shared" si="167"/>
        <v>0110</v>
      </c>
    </row>
    <row r="5344" spans="1:19">
      <c r="A5344" t="s">
        <v>46331</v>
      </c>
      <c r="B5344" t="s">
        <v>46332</v>
      </c>
      <c r="C5344" t="s">
        <v>49</v>
      </c>
      <c r="D5344" t="s">
        <v>46333</v>
      </c>
      <c r="E5344" t="s">
        <v>46334</v>
      </c>
      <c r="F5344" t="s">
        <v>46335</v>
      </c>
      <c r="G5344" t="s">
        <v>46336</v>
      </c>
      <c r="H5344" t="s">
        <v>46337</v>
      </c>
      <c r="I5344" t="s">
        <v>12119</v>
      </c>
      <c r="J5344" t="s">
        <v>6065</v>
      </c>
      <c r="K5344" t="s">
        <v>6066</v>
      </c>
      <c r="L5344" t="s">
        <v>123</v>
      </c>
      <c r="M5344" t="s">
        <v>4994</v>
      </c>
      <c r="N5344" t="s">
        <v>5487</v>
      </c>
      <c r="O5344" t="s">
        <v>6067</v>
      </c>
      <c r="P5344" t="s">
        <v>46338</v>
      </c>
      <c r="Q5344" t="s">
        <v>46339</v>
      </c>
      <c r="R5344" t="str">
        <f t="shared" si="166"/>
        <v>诸城</v>
      </c>
      <c r="S5344" t="str">
        <f t="shared" si="167"/>
        <v>0110</v>
      </c>
    </row>
    <row r="5345" spans="1:19">
      <c r="A5345" t="s">
        <v>46340</v>
      </c>
      <c r="B5345" t="s">
        <v>46341</v>
      </c>
      <c r="C5345" t="s">
        <v>49</v>
      </c>
      <c r="D5345" t="s">
        <v>46342</v>
      </c>
      <c r="E5345" t="s">
        <v>45598</v>
      </c>
      <c r="F5345" t="s">
        <v>46343</v>
      </c>
      <c r="G5345" t="s">
        <v>46344</v>
      </c>
      <c r="H5345" t="s">
        <v>46345</v>
      </c>
      <c r="I5345" t="s">
        <v>12119</v>
      </c>
      <c r="J5345" t="s">
        <v>7845</v>
      </c>
      <c r="K5345" t="s">
        <v>7846</v>
      </c>
      <c r="L5345" t="s">
        <v>60</v>
      </c>
      <c r="M5345" t="s">
        <v>4774</v>
      </c>
      <c r="N5345" t="s">
        <v>5939</v>
      </c>
      <c r="O5345" t="s">
        <v>7847</v>
      </c>
      <c r="P5345" t="s">
        <v>46346</v>
      </c>
      <c r="Q5345" t="s">
        <v>46347</v>
      </c>
      <c r="R5345" t="str">
        <f t="shared" si="166"/>
        <v>奎文</v>
      </c>
      <c r="S5345" t="str">
        <f t="shared" si="167"/>
        <v>0110</v>
      </c>
    </row>
    <row r="5346" spans="1:19">
      <c r="A5346" t="s">
        <v>46348</v>
      </c>
      <c r="B5346" t="s">
        <v>46349</v>
      </c>
      <c r="C5346" t="s">
        <v>49</v>
      </c>
      <c r="D5346" t="s">
        <v>46350</v>
      </c>
      <c r="E5346" t="s">
        <v>45598</v>
      </c>
      <c r="F5346" t="s">
        <v>46351</v>
      </c>
      <c r="G5346" t="s">
        <v>46352</v>
      </c>
      <c r="H5346" t="s">
        <v>46353</v>
      </c>
      <c r="I5346" t="s">
        <v>12119</v>
      </c>
      <c r="J5346" t="s">
        <v>46354</v>
      </c>
      <c r="K5346" t="s">
        <v>46355</v>
      </c>
      <c r="L5346" t="s">
        <v>114</v>
      </c>
      <c r="M5346" t="s">
        <v>5486</v>
      </c>
      <c r="N5346" t="s">
        <v>4972</v>
      </c>
      <c r="O5346" t="s">
        <v>46356</v>
      </c>
      <c r="P5346" t="s">
        <v>46357</v>
      </c>
      <c r="R5346" t="str">
        <f t="shared" si="166"/>
        <v>高密</v>
      </c>
      <c r="S5346" t="str">
        <f t="shared" si="167"/>
        <v>0110</v>
      </c>
    </row>
    <row r="5347" spans="1:19">
      <c r="A5347" t="s">
        <v>46358</v>
      </c>
      <c r="B5347" t="s">
        <v>46359</v>
      </c>
      <c r="C5347" t="s">
        <v>49</v>
      </c>
      <c r="D5347" t="s">
        <v>46360</v>
      </c>
      <c r="E5347" t="s">
        <v>45648</v>
      </c>
      <c r="F5347" t="s">
        <v>46361</v>
      </c>
      <c r="G5347" t="s">
        <v>46362</v>
      </c>
      <c r="H5347" t="s">
        <v>46363</v>
      </c>
      <c r="I5347" t="s">
        <v>4955</v>
      </c>
      <c r="J5347" t="s">
        <v>8722</v>
      </c>
      <c r="K5347" t="s">
        <v>8723</v>
      </c>
      <c r="L5347" t="s">
        <v>60</v>
      </c>
      <c r="M5347" t="s">
        <v>4904</v>
      </c>
      <c r="O5347" t="s">
        <v>8724</v>
      </c>
      <c r="P5347" t="s">
        <v>46364</v>
      </c>
      <c r="Q5347" t="s">
        <v>46365</v>
      </c>
      <c r="R5347" t="str">
        <f t="shared" si="166"/>
        <v>奎文</v>
      </c>
      <c r="S5347" t="str">
        <f t="shared" si="167"/>
        <v>0110</v>
      </c>
    </row>
    <row r="5348" spans="1:19">
      <c r="A5348" t="s">
        <v>46366</v>
      </c>
      <c r="B5348" t="s">
        <v>46367</v>
      </c>
      <c r="C5348" t="s">
        <v>49</v>
      </c>
      <c r="D5348" t="s">
        <v>46368</v>
      </c>
      <c r="E5348" t="s">
        <v>45648</v>
      </c>
      <c r="F5348" t="s">
        <v>46369</v>
      </c>
      <c r="G5348" t="s">
        <v>46370</v>
      </c>
      <c r="H5348" t="s">
        <v>46371</v>
      </c>
      <c r="I5348" t="s">
        <v>5327</v>
      </c>
      <c r="J5348" t="s">
        <v>17954</v>
      </c>
      <c r="K5348" t="s">
        <v>17955</v>
      </c>
      <c r="L5348" t="s">
        <v>95</v>
      </c>
      <c r="M5348" t="s">
        <v>5709</v>
      </c>
      <c r="O5348" t="s">
        <v>17956</v>
      </c>
      <c r="P5348" t="s">
        <v>46372</v>
      </c>
      <c r="R5348" t="str">
        <f t="shared" si="166"/>
        <v>安丘</v>
      </c>
      <c r="S5348" t="str">
        <f t="shared" si="167"/>
        <v>0110</v>
      </c>
    </row>
    <row r="5349" spans="1:19">
      <c r="A5349" t="s">
        <v>46373</v>
      </c>
      <c r="B5349" t="s">
        <v>46374</v>
      </c>
      <c r="C5349" t="s">
        <v>49</v>
      </c>
      <c r="D5349" t="s">
        <v>46375</v>
      </c>
      <c r="E5349" t="s">
        <v>45648</v>
      </c>
      <c r="F5349" t="s">
        <v>46376</v>
      </c>
      <c r="G5349" t="s">
        <v>46377</v>
      </c>
      <c r="H5349" t="s">
        <v>46378</v>
      </c>
      <c r="I5349" t="s">
        <v>4852</v>
      </c>
      <c r="J5349" t="s">
        <v>4992</v>
      </c>
      <c r="K5349" t="s">
        <v>4993</v>
      </c>
      <c r="L5349" t="s">
        <v>123</v>
      </c>
      <c r="M5349" t="s">
        <v>4994</v>
      </c>
      <c r="O5349" t="s">
        <v>4995</v>
      </c>
      <c r="P5349" t="s">
        <v>46379</v>
      </c>
      <c r="Q5349" t="s">
        <v>46380</v>
      </c>
      <c r="R5349" t="str">
        <f t="shared" si="166"/>
        <v>诸城</v>
      </c>
      <c r="S5349" t="str">
        <f t="shared" si="167"/>
        <v>0110</v>
      </c>
    </row>
    <row r="5350" spans="1:19">
      <c r="A5350" t="s">
        <v>46381</v>
      </c>
      <c r="B5350" t="s">
        <v>46382</v>
      </c>
      <c r="C5350" t="s">
        <v>49</v>
      </c>
      <c r="D5350" t="s">
        <v>46383</v>
      </c>
      <c r="E5350" t="s">
        <v>46384</v>
      </c>
      <c r="F5350" t="s">
        <v>46385</v>
      </c>
      <c r="G5350" t="s">
        <v>46386</v>
      </c>
      <c r="H5350" t="s">
        <v>46387</v>
      </c>
      <c r="I5350" t="s">
        <v>4828</v>
      </c>
      <c r="J5350" t="s">
        <v>9228</v>
      </c>
      <c r="K5350" t="s">
        <v>9229</v>
      </c>
      <c r="L5350" t="s">
        <v>123</v>
      </c>
      <c r="M5350" t="s">
        <v>7480</v>
      </c>
      <c r="N5350" t="s">
        <v>5056</v>
      </c>
      <c r="O5350" t="s">
        <v>9230</v>
      </c>
      <c r="P5350" t="s">
        <v>46388</v>
      </c>
      <c r="R5350" t="str">
        <f t="shared" si="166"/>
        <v>诸城</v>
      </c>
      <c r="S5350" t="str">
        <f t="shared" si="167"/>
        <v>0110</v>
      </c>
    </row>
    <row r="5351" spans="1:19">
      <c r="A5351" t="s">
        <v>46389</v>
      </c>
      <c r="B5351" t="s">
        <v>46390</v>
      </c>
      <c r="C5351" t="s">
        <v>49</v>
      </c>
      <c r="D5351" t="s">
        <v>46391</v>
      </c>
      <c r="E5351" t="s">
        <v>45622</v>
      </c>
      <c r="F5351" t="s">
        <v>46392</v>
      </c>
      <c r="G5351" t="s">
        <v>46393</v>
      </c>
      <c r="H5351" t="s">
        <v>46394</v>
      </c>
      <c r="I5351" t="s">
        <v>4785</v>
      </c>
      <c r="J5351" t="s">
        <v>11410</v>
      </c>
      <c r="K5351" t="s">
        <v>11411</v>
      </c>
      <c r="L5351" t="s">
        <v>105</v>
      </c>
      <c r="M5351" t="s">
        <v>5176</v>
      </c>
      <c r="N5351" t="s">
        <v>5487</v>
      </c>
      <c r="O5351" t="s">
        <v>11412</v>
      </c>
      <c r="P5351" t="s">
        <v>46395</v>
      </c>
      <c r="Q5351" t="s">
        <v>46396</v>
      </c>
      <c r="R5351" t="str">
        <f t="shared" si="166"/>
        <v>寿光</v>
      </c>
      <c r="S5351" t="str">
        <f t="shared" si="167"/>
        <v>0110</v>
      </c>
    </row>
    <row r="5352" spans="1:19">
      <c r="A5352" t="s">
        <v>46397</v>
      </c>
      <c r="B5352" t="s">
        <v>46398</v>
      </c>
      <c r="C5352" t="s">
        <v>49</v>
      </c>
      <c r="D5352" t="s">
        <v>46399</v>
      </c>
      <c r="E5352" t="s">
        <v>45622</v>
      </c>
      <c r="F5352" t="s">
        <v>46400</v>
      </c>
      <c r="G5352" t="s">
        <v>46401</v>
      </c>
      <c r="H5352" t="s">
        <v>46402</v>
      </c>
      <c r="I5352" t="s">
        <v>4852</v>
      </c>
      <c r="J5352" t="s">
        <v>7743</v>
      </c>
      <c r="K5352" t="s">
        <v>7744</v>
      </c>
      <c r="L5352" t="s">
        <v>1136</v>
      </c>
      <c r="M5352" t="s">
        <v>5210</v>
      </c>
      <c r="N5352" t="s">
        <v>4892</v>
      </c>
      <c r="O5352" t="s">
        <v>7745</v>
      </c>
      <c r="P5352" t="s">
        <v>46403</v>
      </c>
      <c r="Q5352" t="s">
        <v>46404</v>
      </c>
      <c r="R5352" t="str">
        <f t="shared" si="166"/>
        <v>昌乐</v>
      </c>
      <c r="S5352" t="str">
        <f t="shared" si="167"/>
        <v>0110</v>
      </c>
    </row>
    <row r="5353" spans="1:19">
      <c r="A5353" t="s">
        <v>46405</v>
      </c>
      <c r="B5353" t="s">
        <v>46406</v>
      </c>
      <c r="C5353" t="s">
        <v>49</v>
      </c>
      <c r="D5353" t="s">
        <v>46407</v>
      </c>
      <c r="E5353" t="s">
        <v>45706</v>
      </c>
      <c r="F5353" t="s">
        <v>46408</v>
      </c>
      <c r="G5353" t="s">
        <v>46409</v>
      </c>
      <c r="H5353" t="s">
        <v>46410</v>
      </c>
      <c r="I5353" t="s">
        <v>4828</v>
      </c>
      <c r="J5353" t="s">
        <v>37649</v>
      </c>
      <c r="K5353" t="s">
        <v>37650</v>
      </c>
      <c r="L5353" t="s">
        <v>123</v>
      </c>
      <c r="M5353" t="s">
        <v>5353</v>
      </c>
      <c r="N5353" t="s">
        <v>7558</v>
      </c>
      <c r="O5353" t="s">
        <v>37651</v>
      </c>
      <c r="P5353" t="s">
        <v>46411</v>
      </c>
      <c r="R5353" t="str">
        <f t="shared" si="166"/>
        <v>诸城</v>
      </c>
      <c r="S5353" t="str">
        <f t="shared" si="167"/>
        <v>0110</v>
      </c>
    </row>
    <row r="5354" spans="1:19">
      <c r="A5354" t="s">
        <v>46412</v>
      </c>
      <c r="B5354" t="s">
        <v>46413</v>
      </c>
      <c r="C5354" t="s">
        <v>49</v>
      </c>
      <c r="D5354" t="s">
        <v>46414</v>
      </c>
      <c r="E5354" t="s">
        <v>45598</v>
      </c>
      <c r="F5354" t="s">
        <v>46415</v>
      </c>
      <c r="G5354" t="s">
        <v>46416</v>
      </c>
      <c r="H5354" t="s">
        <v>46417</v>
      </c>
      <c r="I5354" t="s">
        <v>12119</v>
      </c>
      <c r="J5354" t="s">
        <v>5669</v>
      </c>
      <c r="K5354" t="s">
        <v>5670</v>
      </c>
      <c r="L5354" t="s">
        <v>60</v>
      </c>
      <c r="M5354" t="s">
        <v>5511</v>
      </c>
      <c r="N5354" t="s">
        <v>5960</v>
      </c>
      <c r="O5354" t="s">
        <v>5671</v>
      </c>
      <c r="P5354" t="s">
        <v>46418</v>
      </c>
      <c r="Q5354" t="s">
        <v>46419</v>
      </c>
      <c r="R5354" t="str">
        <f t="shared" si="166"/>
        <v>奎文</v>
      </c>
      <c r="S5354" t="str">
        <f t="shared" si="167"/>
        <v>0110</v>
      </c>
    </row>
    <row r="5355" spans="1:19">
      <c r="A5355" t="s">
        <v>46420</v>
      </c>
      <c r="B5355" t="s">
        <v>46421</v>
      </c>
      <c r="C5355" t="s">
        <v>49</v>
      </c>
      <c r="D5355" t="s">
        <v>46422</v>
      </c>
      <c r="E5355" t="s">
        <v>45648</v>
      </c>
      <c r="F5355" t="s">
        <v>46423</v>
      </c>
      <c r="G5355" t="s">
        <v>46424</v>
      </c>
      <c r="H5355" t="s">
        <v>46425</v>
      </c>
      <c r="I5355" t="s">
        <v>12119</v>
      </c>
      <c r="J5355" t="s">
        <v>10275</v>
      </c>
      <c r="K5355" t="s">
        <v>10276</v>
      </c>
      <c r="L5355" t="s">
        <v>123</v>
      </c>
      <c r="M5355" t="s">
        <v>4932</v>
      </c>
      <c r="O5355" t="s">
        <v>10277</v>
      </c>
      <c r="P5355" t="s">
        <v>46426</v>
      </c>
      <c r="Q5355" t="s">
        <v>46427</v>
      </c>
      <c r="R5355" t="str">
        <f t="shared" si="166"/>
        <v>诸城</v>
      </c>
      <c r="S5355" t="str">
        <f t="shared" si="167"/>
        <v>0110</v>
      </c>
    </row>
    <row r="5356" spans="1:19">
      <c r="A5356" t="s">
        <v>46428</v>
      </c>
      <c r="B5356" t="s">
        <v>46429</v>
      </c>
      <c r="C5356" t="s">
        <v>49</v>
      </c>
      <c r="D5356" t="s">
        <v>46430</v>
      </c>
      <c r="E5356" t="s">
        <v>45648</v>
      </c>
      <c r="F5356" t="s">
        <v>46431</v>
      </c>
      <c r="G5356" t="s">
        <v>46432</v>
      </c>
      <c r="H5356" t="s">
        <v>46433</v>
      </c>
      <c r="I5356" t="s">
        <v>4852</v>
      </c>
      <c r="J5356" t="s">
        <v>12783</v>
      </c>
      <c r="K5356" t="s">
        <v>12784</v>
      </c>
      <c r="L5356" t="s">
        <v>105</v>
      </c>
      <c r="M5356" t="s">
        <v>5176</v>
      </c>
      <c r="O5356" t="s">
        <v>12785</v>
      </c>
      <c r="P5356" t="s">
        <v>46434</v>
      </c>
      <c r="Q5356" t="s">
        <v>46435</v>
      </c>
      <c r="R5356" t="str">
        <f t="shared" si="166"/>
        <v>寿光</v>
      </c>
      <c r="S5356" t="str">
        <f t="shared" si="167"/>
        <v>0110</v>
      </c>
    </row>
    <row r="5357" spans="1:19">
      <c r="A5357" t="s">
        <v>46436</v>
      </c>
      <c r="B5357" t="s">
        <v>46437</v>
      </c>
      <c r="C5357" t="s">
        <v>49</v>
      </c>
      <c r="D5357" t="s">
        <v>46438</v>
      </c>
      <c r="E5357" t="s">
        <v>45622</v>
      </c>
      <c r="F5357" t="s">
        <v>46439</v>
      </c>
      <c r="G5357" t="s">
        <v>46440</v>
      </c>
      <c r="H5357" t="s">
        <v>46441</v>
      </c>
      <c r="I5357" t="s">
        <v>5560</v>
      </c>
      <c r="J5357" t="s">
        <v>10182</v>
      </c>
      <c r="K5357" t="s">
        <v>10183</v>
      </c>
      <c r="L5357" t="s">
        <v>60</v>
      </c>
      <c r="M5357" t="s">
        <v>4774</v>
      </c>
      <c r="N5357" t="s">
        <v>4845</v>
      </c>
      <c r="O5357" t="s">
        <v>10184</v>
      </c>
      <c r="P5357" t="s">
        <v>46442</v>
      </c>
      <c r="Q5357" t="s">
        <v>46443</v>
      </c>
      <c r="R5357" t="str">
        <f t="shared" si="166"/>
        <v>奎文</v>
      </c>
      <c r="S5357" t="str">
        <f t="shared" si="167"/>
        <v>0110</v>
      </c>
    </row>
    <row r="5358" spans="1:19">
      <c r="A5358" t="s">
        <v>46444</v>
      </c>
      <c r="B5358" t="s">
        <v>46445</v>
      </c>
      <c r="C5358" t="s">
        <v>49</v>
      </c>
      <c r="D5358" t="s">
        <v>46446</v>
      </c>
      <c r="E5358" t="s">
        <v>45622</v>
      </c>
      <c r="F5358" t="s">
        <v>46447</v>
      </c>
      <c r="G5358" t="s">
        <v>46448</v>
      </c>
      <c r="H5358" t="s">
        <v>46449</v>
      </c>
      <c r="I5358" t="s">
        <v>4955</v>
      </c>
      <c r="J5358" t="s">
        <v>9560</v>
      </c>
      <c r="K5358" t="s">
        <v>9561</v>
      </c>
      <c r="L5358" t="s">
        <v>95</v>
      </c>
      <c r="M5358" t="s">
        <v>5757</v>
      </c>
      <c r="N5358" t="s">
        <v>10228</v>
      </c>
      <c r="O5358" t="s">
        <v>9562</v>
      </c>
      <c r="P5358" t="s">
        <v>46450</v>
      </c>
      <c r="Q5358" t="s">
        <v>46451</v>
      </c>
      <c r="R5358" t="str">
        <f t="shared" si="166"/>
        <v>安丘</v>
      </c>
      <c r="S5358" t="str">
        <f t="shared" si="167"/>
        <v>0110</v>
      </c>
    </row>
    <row r="5359" spans="1:19">
      <c r="A5359" t="s">
        <v>46452</v>
      </c>
      <c r="B5359" t="s">
        <v>46453</v>
      </c>
      <c r="C5359" t="s">
        <v>49</v>
      </c>
      <c r="D5359" t="s">
        <v>46454</v>
      </c>
      <c r="E5359" t="s">
        <v>46455</v>
      </c>
      <c r="F5359" t="s">
        <v>46456</v>
      </c>
      <c r="G5359" t="s">
        <v>46457</v>
      </c>
      <c r="H5359" t="s">
        <v>46458</v>
      </c>
      <c r="I5359" t="s">
        <v>6888</v>
      </c>
      <c r="J5359" t="s">
        <v>6782</v>
      </c>
      <c r="K5359" t="s">
        <v>6783</v>
      </c>
      <c r="L5359" t="s">
        <v>105</v>
      </c>
      <c r="M5359" t="s">
        <v>5224</v>
      </c>
      <c r="N5359" t="s">
        <v>4789</v>
      </c>
      <c r="O5359" t="s">
        <v>6784</v>
      </c>
      <c r="P5359" t="s">
        <v>46459</v>
      </c>
      <c r="R5359" t="str">
        <f t="shared" si="166"/>
        <v>寿光</v>
      </c>
      <c r="S5359" t="str">
        <f t="shared" si="167"/>
        <v>0110</v>
      </c>
    </row>
    <row r="5360" spans="1:19">
      <c r="A5360" t="s">
        <v>46460</v>
      </c>
      <c r="B5360" t="s">
        <v>46461</v>
      </c>
      <c r="C5360" t="s">
        <v>49</v>
      </c>
      <c r="D5360" t="s">
        <v>46462</v>
      </c>
      <c r="E5360" t="s">
        <v>46463</v>
      </c>
      <c r="F5360" t="s">
        <v>46464</v>
      </c>
      <c r="G5360" t="s">
        <v>46465</v>
      </c>
      <c r="H5360" t="s">
        <v>41067</v>
      </c>
      <c r="I5360" t="s">
        <v>4785</v>
      </c>
      <c r="J5360" t="s">
        <v>7332</v>
      </c>
      <c r="K5360" t="s">
        <v>7333</v>
      </c>
      <c r="L5360" t="s">
        <v>375</v>
      </c>
      <c r="M5360" t="s">
        <v>7334</v>
      </c>
      <c r="N5360" t="s">
        <v>4817</v>
      </c>
      <c r="O5360" t="s">
        <v>7335</v>
      </c>
      <c r="P5360" t="s">
        <v>46466</v>
      </c>
      <c r="Q5360" t="s">
        <v>46467</v>
      </c>
      <c r="R5360" t="str">
        <f t="shared" si="166"/>
        <v>昌邑</v>
      </c>
      <c r="S5360" t="str">
        <f t="shared" si="167"/>
        <v>0110</v>
      </c>
    </row>
    <row r="5361" spans="1:19">
      <c r="A5361" t="s">
        <v>46468</v>
      </c>
      <c r="B5361" t="s">
        <v>46469</v>
      </c>
      <c r="C5361" t="s">
        <v>49</v>
      </c>
      <c r="D5361" t="s">
        <v>46470</v>
      </c>
      <c r="E5361" t="s">
        <v>45639</v>
      </c>
      <c r="F5361" t="s">
        <v>46471</v>
      </c>
      <c r="G5361" t="s">
        <v>46472</v>
      </c>
      <c r="H5361" t="s">
        <v>46473</v>
      </c>
      <c r="I5361" t="s">
        <v>5835</v>
      </c>
      <c r="J5361" t="s">
        <v>11410</v>
      </c>
      <c r="K5361" t="s">
        <v>11411</v>
      </c>
      <c r="L5361" t="s">
        <v>105</v>
      </c>
      <c r="M5361" t="s">
        <v>5176</v>
      </c>
      <c r="N5361" t="s">
        <v>4972</v>
      </c>
      <c r="O5361" t="s">
        <v>11412</v>
      </c>
      <c r="P5361" t="s">
        <v>46474</v>
      </c>
      <c r="Q5361" t="s">
        <v>46475</v>
      </c>
      <c r="R5361" t="str">
        <f t="shared" si="166"/>
        <v>寿光</v>
      </c>
      <c r="S5361" t="str">
        <f t="shared" si="167"/>
        <v>0110</v>
      </c>
    </row>
    <row r="5362" spans="1:19">
      <c r="A5362" t="s">
        <v>46476</v>
      </c>
      <c r="B5362" t="s">
        <v>46477</v>
      </c>
      <c r="C5362" t="s">
        <v>49</v>
      </c>
      <c r="D5362" t="s">
        <v>46478</v>
      </c>
      <c r="E5362" t="s">
        <v>45622</v>
      </c>
      <c r="F5362" t="s">
        <v>46479</v>
      </c>
      <c r="G5362" t="s">
        <v>46480</v>
      </c>
      <c r="H5362" t="s">
        <v>46481</v>
      </c>
      <c r="I5362" t="s">
        <v>4955</v>
      </c>
      <c r="J5362" t="s">
        <v>5234</v>
      </c>
      <c r="K5362" t="s">
        <v>5235</v>
      </c>
      <c r="L5362" t="s">
        <v>50</v>
      </c>
      <c r="M5362" t="s">
        <v>5236</v>
      </c>
      <c r="N5362" t="s">
        <v>5421</v>
      </c>
      <c r="O5362" t="s">
        <v>5237</v>
      </c>
      <c r="P5362" t="s">
        <v>46482</v>
      </c>
      <c r="Q5362" t="s">
        <v>46483</v>
      </c>
      <c r="R5362" t="str">
        <f t="shared" si="166"/>
        <v>青州</v>
      </c>
      <c r="S5362" t="str">
        <f t="shared" si="167"/>
        <v>0110</v>
      </c>
    </row>
    <row r="5363" spans="1:19">
      <c r="A5363" t="s">
        <v>46484</v>
      </c>
      <c r="B5363" t="s">
        <v>46485</v>
      </c>
      <c r="C5363" t="s">
        <v>49</v>
      </c>
      <c r="D5363" t="s">
        <v>46486</v>
      </c>
      <c r="E5363" t="s">
        <v>45648</v>
      </c>
      <c r="F5363" t="s">
        <v>46487</v>
      </c>
      <c r="G5363" t="s">
        <v>46488</v>
      </c>
      <c r="H5363" t="s">
        <v>46489</v>
      </c>
      <c r="I5363" t="s">
        <v>12119</v>
      </c>
      <c r="J5363" t="s">
        <v>13225</v>
      </c>
      <c r="K5363" t="s">
        <v>13226</v>
      </c>
      <c r="L5363" t="s">
        <v>114</v>
      </c>
      <c r="M5363" t="s">
        <v>9901</v>
      </c>
      <c r="O5363" t="s">
        <v>13227</v>
      </c>
      <c r="P5363" t="s">
        <v>46490</v>
      </c>
      <c r="R5363" t="str">
        <f t="shared" si="166"/>
        <v>高密</v>
      </c>
      <c r="S5363" t="str">
        <f t="shared" si="167"/>
        <v>0110</v>
      </c>
    </row>
    <row r="5364" spans="1:19">
      <c r="A5364" t="s">
        <v>46491</v>
      </c>
      <c r="B5364" t="s">
        <v>46492</v>
      </c>
      <c r="C5364" t="s">
        <v>49</v>
      </c>
      <c r="D5364" t="s">
        <v>46493</v>
      </c>
      <c r="E5364" t="s">
        <v>45648</v>
      </c>
      <c r="F5364" t="s">
        <v>46494</v>
      </c>
      <c r="G5364" t="s">
        <v>46495</v>
      </c>
      <c r="H5364" t="s">
        <v>46496</v>
      </c>
      <c r="I5364" t="s">
        <v>5282</v>
      </c>
      <c r="J5364" t="s">
        <v>6172</v>
      </c>
      <c r="K5364" t="s">
        <v>6173</v>
      </c>
      <c r="L5364" t="s">
        <v>95</v>
      </c>
      <c r="M5364" t="s">
        <v>5042</v>
      </c>
      <c r="O5364" t="s">
        <v>6175</v>
      </c>
      <c r="P5364" t="s">
        <v>46497</v>
      </c>
      <c r="Q5364" t="s">
        <v>46498</v>
      </c>
      <c r="R5364" t="str">
        <f t="shared" si="166"/>
        <v>安丘</v>
      </c>
      <c r="S5364" t="str">
        <f t="shared" si="167"/>
        <v>0110</v>
      </c>
    </row>
    <row r="5365" spans="1:19">
      <c r="A5365" t="s">
        <v>46499</v>
      </c>
      <c r="B5365" t="s">
        <v>46500</v>
      </c>
      <c r="C5365" t="s">
        <v>49</v>
      </c>
      <c r="D5365" t="s">
        <v>46501</v>
      </c>
      <c r="E5365" t="s">
        <v>45598</v>
      </c>
      <c r="F5365" t="s">
        <v>46502</v>
      </c>
      <c r="G5365" t="s">
        <v>46503</v>
      </c>
      <c r="H5365" t="s">
        <v>46504</v>
      </c>
      <c r="I5365" t="s">
        <v>12757</v>
      </c>
      <c r="J5365" t="s">
        <v>5937</v>
      </c>
      <c r="K5365" t="s">
        <v>5938</v>
      </c>
      <c r="L5365" t="s">
        <v>86</v>
      </c>
      <c r="M5365" t="s">
        <v>5099</v>
      </c>
      <c r="N5365" t="s">
        <v>5030</v>
      </c>
      <c r="O5365" t="s">
        <v>5940</v>
      </c>
      <c r="P5365" t="s">
        <v>46505</v>
      </c>
      <c r="R5365" t="str">
        <f t="shared" si="166"/>
        <v>坊子</v>
      </c>
      <c r="S5365" t="str">
        <f t="shared" si="167"/>
        <v>0110</v>
      </c>
    </row>
    <row r="5366" spans="1:19">
      <c r="A5366" t="s">
        <v>46506</v>
      </c>
      <c r="B5366" t="s">
        <v>46507</v>
      </c>
      <c r="C5366" t="s">
        <v>49</v>
      </c>
      <c r="D5366" t="s">
        <v>46508</v>
      </c>
      <c r="E5366" t="s">
        <v>45622</v>
      </c>
      <c r="F5366" t="s">
        <v>46509</v>
      </c>
      <c r="G5366" t="s">
        <v>46510</v>
      </c>
      <c r="H5366" t="s">
        <v>46511</v>
      </c>
      <c r="I5366" t="s">
        <v>4955</v>
      </c>
      <c r="J5366" t="s">
        <v>6378</v>
      </c>
      <c r="K5366" t="s">
        <v>6379</v>
      </c>
      <c r="L5366" t="s">
        <v>77</v>
      </c>
      <c r="M5366" t="s">
        <v>5733</v>
      </c>
      <c r="N5366" t="s">
        <v>4959</v>
      </c>
      <c r="O5366" t="s">
        <v>6380</v>
      </c>
      <c r="P5366" t="s">
        <v>46512</v>
      </c>
      <c r="Q5366" t="s">
        <v>46513</v>
      </c>
      <c r="R5366" t="str">
        <f t="shared" si="166"/>
        <v>临朐</v>
      </c>
      <c r="S5366" t="str">
        <f t="shared" si="167"/>
        <v>0110</v>
      </c>
    </row>
    <row r="5367" spans="1:19">
      <c r="A5367" t="s">
        <v>46514</v>
      </c>
      <c r="B5367" t="s">
        <v>46515</v>
      </c>
      <c r="C5367" t="s">
        <v>49</v>
      </c>
      <c r="D5367" t="s">
        <v>46516</v>
      </c>
      <c r="E5367" t="s">
        <v>46517</v>
      </c>
      <c r="F5367" t="s">
        <v>46518</v>
      </c>
      <c r="G5367" t="s">
        <v>46519</v>
      </c>
      <c r="H5367" t="s">
        <v>46520</v>
      </c>
      <c r="I5367" t="s">
        <v>4828</v>
      </c>
      <c r="J5367" t="s">
        <v>15359</v>
      </c>
      <c r="K5367" t="s">
        <v>15360</v>
      </c>
      <c r="L5367" t="s">
        <v>86</v>
      </c>
      <c r="M5367" t="s">
        <v>6297</v>
      </c>
      <c r="N5367" t="s">
        <v>5030</v>
      </c>
      <c r="O5367" t="s">
        <v>15361</v>
      </c>
      <c r="P5367" t="s">
        <v>46521</v>
      </c>
      <c r="R5367" t="str">
        <f t="shared" si="166"/>
        <v>坊子</v>
      </c>
      <c r="S5367" t="str">
        <f t="shared" si="167"/>
        <v>0110</v>
      </c>
    </row>
    <row r="5368" spans="1:19">
      <c r="A5368" t="s">
        <v>46522</v>
      </c>
      <c r="B5368" t="s">
        <v>46523</v>
      </c>
      <c r="C5368" t="s">
        <v>49</v>
      </c>
      <c r="D5368" t="s">
        <v>46524</v>
      </c>
      <c r="E5368" t="s">
        <v>45648</v>
      </c>
      <c r="F5368" t="s">
        <v>46525</v>
      </c>
      <c r="G5368" t="s">
        <v>46526</v>
      </c>
      <c r="H5368" t="s">
        <v>46527</v>
      </c>
      <c r="I5368" t="s">
        <v>5221</v>
      </c>
      <c r="J5368" t="s">
        <v>6611</v>
      </c>
      <c r="K5368" t="s">
        <v>6612</v>
      </c>
      <c r="L5368" t="s">
        <v>86</v>
      </c>
      <c r="M5368" t="s">
        <v>5099</v>
      </c>
      <c r="O5368" t="s">
        <v>6613</v>
      </c>
      <c r="P5368" t="s">
        <v>46528</v>
      </c>
      <c r="R5368" t="str">
        <f t="shared" si="166"/>
        <v>坊子</v>
      </c>
      <c r="S5368" t="str">
        <f t="shared" si="167"/>
        <v>0110</v>
      </c>
    </row>
    <row r="5369" spans="1:19">
      <c r="A5369" t="s">
        <v>46529</v>
      </c>
      <c r="B5369" t="s">
        <v>46530</v>
      </c>
      <c r="C5369" t="s">
        <v>49</v>
      </c>
      <c r="D5369" t="s">
        <v>46531</v>
      </c>
      <c r="E5369" t="s">
        <v>45622</v>
      </c>
      <c r="F5369" t="s">
        <v>46532</v>
      </c>
      <c r="G5369" t="s">
        <v>46533</v>
      </c>
      <c r="H5369" t="s">
        <v>46534</v>
      </c>
      <c r="I5369" t="s">
        <v>4955</v>
      </c>
      <c r="J5369" t="s">
        <v>9116</v>
      </c>
      <c r="K5369" t="s">
        <v>9117</v>
      </c>
      <c r="L5369" t="s">
        <v>237</v>
      </c>
      <c r="M5369" t="s">
        <v>4788</v>
      </c>
      <c r="N5369" t="s">
        <v>5421</v>
      </c>
      <c r="O5369" t="s">
        <v>9118</v>
      </c>
      <c r="P5369" t="s">
        <v>46535</v>
      </c>
      <c r="Q5369" t="s">
        <v>46536</v>
      </c>
      <c r="R5369" t="str">
        <f t="shared" si="166"/>
        <v>潍城</v>
      </c>
      <c r="S5369" t="str">
        <f t="shared" si="167"/>
        <v>0110</v>
      </c>
    </row>
    <row r="5370" spans="1:19">
      <c r="A5370" t="s">
        <v>46537</v>
      </c>
      <c r="B5370" t="s">
        <v>46538</v>
      </c>
      <c r="C5370" t="s">
        <v>49</v>
      </c>
      <c r="D5370" t="s">
        <v>46539</v>
      </c>
      <c r="E5370" t="s">
        <v>45648</v>
      </c>
      <c r="F5370" t="s">
        <v>46540</v>
      </c>
      <c r="G5370" t="s">
        <v>46541</v>
      </c>
      <c r="H5370" t="s">
        <v>46542</v>
      </c>
      <c r="I5370" t="s">
        <v>6877</v>
      </c>
      <c r="J5370" t="s">
        <v>5097</v>
      </c>
      <c r="K5370" t="s">
        <v>5098</v>
      </c>
      <c r="L5370" t="s">
        <v>86</v>
      </c>
      <c r="M5370" t="s">
        <v>5099</v>
      </c>
      <c r="O5370" t="s">
        <v>5100</v>
      </c>
      <c r="P5370" t="s">
        <v>46543</v>
      </c>
      <c r="Q5370" t="s">
        <v>46544</v>
      </c>
      <c r="R5370" t="str">
        <f t="shared" si="166"/>
        <v>坊子</v>
      </c>
      <c r="S5370" t="str">
        <f t="shared" si="167"/>
        <v>0110</v>
      </c>
    </row>
    <row r="5371" spans="1:19">
      <c r="A5371" t="s">
        <v>46545</v>
      </c>
      <c r="B5371" t="s">
        <v>46546</v>
      </c>
      <c r="C5371" t="s">
        <v>49</v>
      </c>
      <c r="D5371" t="s">
        <v>46547</v>
      </c>
      <c r="E5371" t="s">
        <v>45648</v>
      </c>
      <c r="F5371" t="s">
        <v>46548</v>
      </c>
      <c r="G5371" t="s">
        <v>46549</v>
      </c>
      <c r="H5371" t="s">
        <v>46550</v>
      </c>
      <c r="I5371" t="s">
        <v>12844</v>
      </c>
      <c r="J5371" t="s">
        <v>16151</v>
      </c>
      <c r="K5371" t="s">
        <v>16152</v>
      </c>
      <c r="L5371" t="s">
        <v>148</v>
      </c>
      <c r="M5371" t="s">
        <v>6391</v>
      </c>
      <c r="O5371" t="s">
        <v>16153</v>
      </c>
      <c r="P5371" t="s">
        <v>46551</v>
      </c>
      <c r="R5371" t="str">
        <f t="shared" si="166"/>
        <v>寒亭</v>
      </c>
      <c r="S5371" t="str">
        <f t="shared" si="167"/>
        <v>0110</v>
      </c>
    </row>
    <row r="5372" spans="1:19">
      <c r="A5372" t="s">
        <v>46552</v>
      </c>
      <c r="B5372" t="s">
        <v>46553</v>
      </c>
      <c r="C5372" t="s">
        <v>49</v>
      </c>
      <c r="D5372" t="s">
        <v>46554</v>
      </c>
      <c r="E5372" t="s">
        <v>46455</v>
      </c>
      <c r="F5372" t="s">
        <v>46555</v>
      </c>
      <c r="G5372" t="s">
        <v>46556</v>
      </c>
      <c r="H5372" t="s">
        <v>46557</v>
      </c>
      <c r="I5372" t="s">
        <v>4828</v>
      </c>
      <c r="J5372" t="s">
        <v>6306</v>
      </c>
      <c r="K5372" t="s">
        <v>6307</v>
      </c>
      <c r="L5372" t="s">
        <v>237</v>
      </c>
      <c r="M5372" t="s">
        <v>4788</v>
      </c>
      <c r="O5372" t="s">
        <v>4790</v>
      </c>
      <c r="P5372" t="s">
        <v>46558</v>
      </c>
      <c r="R5372" t="str">
        <f t="shared" si="166"/>
        <v>潍城</v>
      </c>
      <c r="S5372" t="str">
        <f t="shared" si="167"/>
        <v>0110</v>
      </c>
    </row>
    <row r="5373" spans="1:19">
      <c r="A5373" t="s">
        <v>46559</v>
      </c>
      <c r="B5373" t="s">
        <v>46560</v>
      </c>
      <c r="C5373" t="s">
        <v>49</v>
      </c>
      <c r="D5373" t="s">
        <v>46561</v>
      </c>
      <c r="E5373" t="s">
        <v>46562</v>
      </c>
      <c r="F5373" t="s">
        <v>46563</v>
      </c>
      <c r="G5373" t="s">
        <v>46564</v>
      </c>
      <c r="H5373" t="s">
        <v>46565</v>
      </c>
      <c r="I5373" t="s">
        <v>4771</v>
      </c>
      <c r="J5373" t="s">
        <v>7114</v>
      </c>
      <c r="K5373" t="s">
        <v>7115</v>
      </c>
      <c r="L5373" t="s">
        <v>105</v>
      </c>
      <c r="M5373" t="s">
        <v>5176</v>
      </c>
      <c r="N5373" t="s">
        <v>6184</v>
      </c>
      <c r="O5373" t="s">
        <v>7116</v>
      </c>
      <c r="P5373" t="s">
        <v>46566</v>
      </c>
      <c r="R5373" t="str">
        <f t="shared" si="166"/>
        <v>寿光</v>
      </c>
      <c r="S5373" t="str">
        <f t="shared" si="167"/>
        <v>0110</v>
      </c>
    </row>
    <row r="5374" spans="1:19">
      <c r="A5374" t="s">
        <v>46567</v>
      </c>
      <c r="B5374" t="s">
        <v>46568</v>
      </c>
      <c r="C5374" t="s">
        <v>49</v>
      </c>
      <c r="D5374" t="s">
        <v>46569</v>
      </c>
      <c r="E5374" t="s">
        <v>45598</v>
      </c>
      <c r="F5374" t="s">
        <v>46570</v>
      </c>
      <c r="G5374" t="s">
        <v>46571</v>
      </c>
      <c r="H5374" t="s">
        <v>46572</v>
      </c>
      <c r="I5374" t="s">
        <v>12119</v>
      </c>
      <c r="J5374" t="s">
        <v>6878</v>
      </c>
      <c r="K5374" t="s">
        <v>6879</v>
      </c>
      <c r="L5374" t="s">
        <v>95</v>
      </c>
      <c r="M5374" t="s">
        <v>4844</v>
      </c>
      <c r="N5374" t="s">
        <v>5017</v>
      </c>
      <c r="O5374" t="s">
        <v>6880</v>
      </c>
      <c r="P5374" t="s">
        <v>46573</v>
      </c>
      <c r="Q5374" t="s">
        <v>46574</v>
      </c>
      <c r="R5374" t="str">
        <f t="shared" si="166"/>
        <v>安丘</v>
      </c>
      <c r="S5374" t="str">
        <f t="shared" si="167"/>
        <v>0110</v>
      </c>
    </row>
    <row r="5375" spans="1:19">
      <c r="A5375" t="s">
        <v>46575</v>
      </c>
      <c r="B5375" t="s">
        <v>46576</v>
      </c>
      <c r="C5375" t="s">
        <v>49</v>
      </c>
      <c r="D5375" t="s">
        <v>46577</v>
      </c>
      <c r="E5375" t="s">
        <v>45648</v>
      </c>
      <c r="F5375" t="s">
        <v>46578</v>
      </c>
      <c r="G5375" t="s">
        <v>46579</v>
      </c>
      <c r="H5375" t="s">
        <v>46580</v>
      </c>
      <c r="I5375" t="s">
        <v>4785</v>
      </c>
      <c r="J5375" t="s">
        <v>10237</v>
      </c>
      <c r="K5375" t="s">
        <v>10238</v>
      </c>
      <c r="L5375" t="s">
        <v>1136</v>
      </c>
      <c r="M5375" t="s">
        <v>7095</v>
      </c>
      <c r="O5375" t="s">
        <v>10239</v>
      </c>
      <c r="P5375" t="s">
        <v>46581</v>
      </c>
      <c r="R5375" t="str">
        <f t="shared" si="166"/>
        <v>昌乐</v>
      </c>
      <c r="S5375" t="str">
        <f t="shared" si="167"/>
        <v>0110</v>
      </c>
    </row>
    <row r="5376" spans="1:19">
      <c r="A5376" t="s">
        <v>46582</v>
      </c>
      <c r="B5376" t="s">
        <v>46583</v>
      </c>
      <c r="C5376" t="s">
        <v>49</v>
      </c>
      <c r="D5376" t="s">
        <v>46584</v>
      </c>
      <c r="E5376" t="s">
        <v>45598</v>
      </c>
      <c r="F5376" t="s">
        <v>46585</v>
      </c>
      <c r="G5376" t="s">
        <v>46586</v>
      </c>
      <c r="H5376" t="s">
        <v>46587</v>
      </c>
      <c r="I5376" t="s">
        <v>12119</v>
      </c>
      <c r="J5376" t="s">
        <v>11849</v>
      </c>
      <c r="K5376" t="s">
        <v>11850</v>
      </c>
      <c r="L5376" t="s">
        <v>95</v>
      </c>
      <c r="M5376" t="s">
        <v>5709</v>
      </c>
      <c r="N5376" t="s">
        <v>7504</v>
      </c>
      <c r="O5376" t="s">
        <v>11851</v>
      </c>
      <c r="P5376" t="s">
        <v>46588</v>
      </c>
      <c r="R5376" t="str">
        <f t="shared" si="166"/>
        <v>安丘</v>
      </c>
      <c r="S5376" t="str">
        <f t="shared" si="167"/>
        <v>0110</v>
      </c>
    </row>
    <row r="5377" spans="1:19">
      <c r="A5377" t="s">
        <v>46589</v>
      </c>
      <c r="B5377" t="s">
        <v>46590</v>
      </c>
      <c r="C5377" t="s">
        <v>49</v>
      </c>
      <c r="D5377" t="s">
        <v>46591</v>
      </c>
      <c r="E5377" t="s">
        <v>45648</v>
      </c>
      <c r="F5377" t="s">
        <v>46592</v>
      </c>
      <c r="G5377" t="s">
        <v>46593</v>
      </c>
      <c r="H5377" t="s">
        <v>46594</v>
      </c>
      <c r="I5377" t="s">
        <v>12844</v>
      </c>
      <c r="J5377" t="s">
        <v>9899</v>
      </c>
      <c r="K5377" t="s">
        <v>9900</v>
      </c>
      <c r="L5377" t="s">
        <v>114</v>
      </c>
      <c r="M5377" t="s">
        <v>9901</v>
      </c>
      <c r="N5377" t="s">
        <v>6601</v>
      </c>
      <c r="O5377" t="s">
        <v>9902</v>
      </c>
      <c r="P5377" t="s">
        <v>46595</v>
      </c>
      <c r="R5377" t="str">
        <f t="shared" ref="R5377:R5440" si="168">IF(OR(LEFT(L5377,2)="高新"),"奎文",IF(LEFT(L5377,2)="峡山","坊子",IF(LEFT(L5377,2)="滨海","寒亭",LEFT(L5377,2))))</f>
        <v>高密</v>
      </c>
      <c r="S5377" t="str">
        <f t="shared" ref="S5377:S5440" si="169">TEXT(B5377,"mmdd")</f>
        <v>0110</v>
      </c>
    </row>
    <row r="5378" spans="1:19">
      <c r="A5378" t="s">
        <v>46596</v>
      </c>
      <c r="B5378" t="s">
        <v>46597</v>
      </c>
      <c r="C5378" t="s">
        <v>49</v>
      </c>
      <c r="D5378" t="s">
        <v>46598</v>
      </c>
      <c r="E5378" t="s">
        <v>45598</v>
      </c>
      <c r="F5378" t="s">
        <v>46599</v>
      </c>
      <c r="G5378" t="s">
        <v>46600</v>
      </c>
      <c r="H5378" t="s">
        <v>46601</v>
      </c>
      <c r="I5378" t="s">
        <v>12119</v>
      </c>
      <c r="J5378" t="s">
        <v>10067</v>
      </c>
      <c r="K5378" t="s">
        <v>10068</v>
      </c>
      <c r="L5378" t="s">
        <v>105</v>
      </c>
      <c r="M5378" t="s">
        <v>5197</v>
      </c>
      <c r="N5378" t="s">
        <v>4832</v>
      </c>
      <c r="O5378" t="s">
        <v>10069</v>
      </c>
      <c r="P5378" t="s">
        <v>46602</v>
      </c>
      <c r="Q5378" t="s">
        <v>46603</v>
      </c>
      <c r="R5378" t="str">
        <f t="shared" si="168"/>
        <v>寿光</v>
      </c>
      <c r="S5378" t="str">
        <f t="shared" si="169"/>
        <v>0110</v>
      </c>
    </row>
    <row r="5379" spans="1:19">
      <c r="A5379" t="s">
        <v>46604</v>
      </c>
      <c r="B5379" t="s">
        <v>46605</v>
      </c>
      <c r="C5379" t="s">
        <v>49</v>
      </c>
      <c r="D5379" t="s">
        <v>46606</v>
      </c>
      <c r="E5379" t="s">
        <v>45648</v>
      </c>
      <c r="F5379" t="s">
        <v>46607</v>
      </c>
      <c r="G5379" t="s">
        <v>46608</v>
      </c>
      <c r="I5379" t="s">
        <v>5387</v>
      </c>
      <c r="R5379" t="str">
        <f t="shared" si="168"/>
        <v/>
      </c>
      <c r="S5379" t="str">
        <f t="shared" si="169"/>
        <v>0110</v>
      </c>
    </row>
    <row r="5380" spans="1:19">
      <c r="A5380" t="s">
        <v>46609</v>
      </c>
      <c r="B5380" t="s">
        <v>46610</v>
      </c>
      <c r="C5380" t="s">
        <v>49</v>
      </c>
      <c r="D5380" t="s">
        <v>46611</v>
      </c>
      <c r="E5380" t="s">
        <v>45622</v>
      </c>
      <c r="F5380" t="s">
        <v>46612</v>
      </c>
      <c r="G5380" t="s">
        <v>46613</v>
      </c>
      <c r="H5380" t="s">
        <v>46614</v>
      </c>
      <c r="I5380" t="s">
        <v>4785</v>
      </c>
      <c r="J5380" t="s">
        <v>4930</v>
      </c>
      <c r="K5380" t="s">
        <v>4931</v>
      </c>
      <c r="L5380" t="s">
        <v>123</v>
      </c>
      <c r="M5380" t="s">
        <v>4932</v>
      </c>
      <c r="N5380" t="s">
        <v>5487</v>
      </c>
      <c r="O5380" t="s">
        <v>4934</v>
      </c>
      <c r="P5380" t="s">
        <v>46615</v>
      </c>
      <c r="R5380" t="str">
        <f t="shared" si="168"/>
        <v>诸城</v>
      </c>
      <c r="S5380" t="str">
        <f t="shared" si="169"/>
        <v>0110</v>
      </c>
    </row>
    <row r="5381" spans="1:19">
      <c r="A5381" t="s">
        <v>46616</v>
      </c>
      <c r="B5381" t="s">
        <v>46617</v>
      </c>
      <c r="C5381" t="s">
        <v>49</v>
      </c>
      <c r="D5381" t="s">
        <v>46618</v>
      </c>
      <c r="E5381" t="s">
        <v>45648</v>
      </c>
      <c r="F5381" t="s">
        <v>46619</v>
      </c>
      <c r="G5381" t="s">
        <v>46620</v>
      </c>
      <c r="H5381" t="s">
        <v>46621</v>
      </c>
      <c r="I5381" t="s">
        <v>6877</v>
      </c>
      <c r="J5381" t="s">
        <v>5340</v>
      </c>
      <c r="K5381" t="s">
        <v>5341</v>
      </c>
      <c r="L5381" t="s">
        <v>1136</v>
      </c>
      <c r="M5381" t="s">
        <v>5330</v>
      </c>
      <c r="O5381" t="s">
        <v>5342</v>
      </c>
      <c r="Q5381" t="s">
        <v>46622</v>
      </c>
      <c r="R5381" t="str">
        <f t="shared" si="168"/>
        <v>昌乐</v>
      </c>
      <c r="S5381" t="str">
        <f t="shared" si="169"/>
        <v>0110</v>
      </c>
    </row>
    <row r="5382" spans="1:19">
      <c r="A5382" t="s">
        <v>46623</v>
      </c>
      <c r="B5382" t="s">
        <v>46624</v>
      </c>
      <c r="C5382" t="s">
        <v>49</v>
      </c>
      <c r="D5382" t="s">
        <v>46625</v>
      </c>
      <c r="E5382" t="s">
        <v>45598</v>
      </c>
      <c r="F5382" t="s">
        <v>46626</v>
      </c>
      <c r="G5382" t="s">
        <v>46627</v>
      </c>
      <c r="H5382" t="s">
        <v>46628</v>
      </c>
      <c r="I5382" t="s">
        <v>12119</v>
      </c>
      <c r="J5382" t="s">
        <v>19759</v>
      </c>
      <c r="K5382" t="s">
        <v>19760</v>
      </c>
      <c r="L5382" t="s">
        <v>123</v>
      </c>
      <c r="M5382" t="s">
        <v>5854</v>
      </c>
      <c r="N5382" t="s">
        <v>8593</v>
      </c>
      <c r="O5382" t="s">
        <v>19761</v>
      </c>
      <c r="R5382" t="str">
        <f t="shared" si="168"/>
        <v>诸城</v>
      </c>
      <c r="S5382" t="str">
        <f t="shared" si="169"/>
        <v>0110</v>
      </c>
    </row>
    <row r="5383" spans="1:19">
      <c r="A5383" t="s">
        <v>46629</v>
      </c>
      <c r="B5383" t="s">
        <v>46630</v>
      </c>
      <c r="C5383" t="s">
        <v>49</v>
      </c>
      <c r="D5383" t="s">
        <v>46631</v>
      </c>
      <c r="E5383" t="s">
        <v>45622</v>
      </c>
      <c r="F5383" t="s">
        <v>46632</v>
      </c>
      <c r="G5383" t="s">
        <v>46633</v>
      </c>
      <c r="H5383" t="s">
        <v>46634</v>
      </c>
      <c r="I5383" t="s">
        <v>5052</v>
      </c>
      <c r="J5383" t="s">
        <v>6878</v>
      </c>
      <c r="K5383" t="s">
        <v>6879</v>
      </c>
      <c r="L5383" t="s">
        <v>95</v>
      </c>
      <c r="M5383" t="s">
        <v>4844</v>
      </c>
      <c r="N5383" t="s">
        <v>4845</v>
      </c>
      <c r="O5383" t="s">
        <v>6880</v>
      </c>
      <c r="P5383" t="s">
        <v>46635</v>
      </c>
      <c r="R5383" t="str">
        <f t="shared" si="168"/>
        <v>安丘</v>
      </c>
      <c r="S5383" t="str">
        <f t="shared" si="169"/>
        <v>0110</v>
      </c>
    </row>
    <row r="5384" spans="1:19">
      <c r="A5384" t="s">
        <v>46636</v>
      </c>
      <c r="B5384" t="s">
        <v>46637</v>
      </c>
      <c r="C5384" t="s">
        <v>49</v>
      </c>
      <c r="D5384" t="s">
        <v>46638</v>
      </c>
      <c r="E5384" t="s">
        <v>46639</v>
      </c>
      <c r="F5384" t="s">
        <v>46640</v>
      </c>
      <c r="G5384" t="s">
        <v>46641</v>
      </c>
      <c r="H5384" t="s">
        <v>46642</v>
      </c>
      <c r="I5384" t="s">
        <v>4852</v>
      </c>
      <c r="J5384" t="s">
        <v>5669</v>
      </c>
      <c r="K5384" t="s">
        <v>5670</v>
      </c>
      <c r="L5384" t="s">
        <v>60</v>
      </c>
      <c r="M5384" t="s">
        <v>5511</v>
      </c>
      <c r="N5384" t="s">
        <v>16070</v>
      </c>
      <c r="O5384" t="s">
        <v>5671</v>
      </c>
      <c r="P5384" t="s">
        <v>46643</v>
      </c>
      <c r="R5384" t="str">
        <f t="shared" si="168"/>
        <v>奎文</v>
      </c>
      <c r="S5384" t="str">
        <f t="shared" si="169"/>
        <v>0110</v>
      </c>
    </row>
    <row r="5385" spans="1:19">
      <c r="A5385" t="s">
        <v>46644</v>
      </c>
      <c r="B5385" t="s">
        <v>46645</v>
      </c>
      <c r="C5385" t="s">
        <v>49</v>
      </c>
      <c r="D5385" t="s">
        <v>46646</v>
      </c>
      <c r="E5385" t="s">
        <v>45622</v>
      </c>
      <c r="F5385" t="s">
        <v>46647</v>
      </c>
      <c r="G5385" t="s">
        <v>46648</v>
      </c>
      <c r="H5385" t="s">
        <v>46649</v>
      </c>
      <c r="I5385" t="s">
        <v>4955</v>
      </c>
      <c r="J5385" t="s">
        <v>5222</v>
      </c>
      <c r="K5385" t="s">
        <v>5223</v>
      </c>
      <c r="L5385" t="s">
        <v>105</v>
      </c>
      <c r="M5385" t="s">
        <v>5224</v>
      </c>
      <c r="N5385" t="s">
        <v>4789</v>
      </c>
      <c r="O5385" t="s">
        <v>5225</v>
      </c>
      <c r="P5385" t="s">
        <v>46650</v>
      </c>
      <c r="Q5385" t="s">
        <v>46651</v>
      </c>
      <c r="R5385" t="str">
        <f t="shared" si="168"/>
        <v>寿光</v>
      </c>
      <c r="S5385" t="str">
        <f t="shared" si="169"/>
        <v>0110</v>
      </c>
    </row>
    <row r="5386" spans="1:19">
      <c r="A5386" t="s">
        <v>46652</v>
      </c>
      <c r="B5386" t="s">
        <v>46653</v>
      </c>
      <c r="C5386" t="s">
        <v>49</v>
      </c>
      <c r="D5386" t="s">
        <v>46654</v>
      </c>
      <c r="E5386" t="s">
        <v>45639</v>
      </c>
      <c r="F5386" t="s">
        <v>46655</v>
      </c>
      <c r="G5386" t="s">
        <v>46656</v>
      </c>
      <c r="H5386" t="s">
        <v>46657</v>
      </c>
      <c r="I5386" t="s">
        <v>4828</v>
      </c>
      <c r="J5386" t="s">
        <v>6031</v>
      </c>
      <c r="K5386" t="s">
        <v>6032</v>
      </c>
      <c r="L5386" t="s">
        <v>262</v>
      </c>
      <c r="M5386" t="s">
        <v>6033</v>
      </c>
      <c r="O5386" t="s">
        <v>6034</v>
      </c>
      <c r="P5386" t="s">
        <v>46658</v>
      </c>
      <c r="R5386" t="str">
        <f t="shared" si="168"/>
        <v>寒亭</v>
      </c>
      <c r="S5386" t="str">
        <f t="shared" si="169"/>
        <v>0110</v>
      </c>
    </row>
    <row r="5387" spans="1:19">
      <c r="A5387" t="s">
        <v>46659</v>
      </c>
      <c r="B5387" t="s">
        <v>46660</v>
      </c>
      <c r="C5387" t="s">
        <v>49</v>
      </c>
      <c r="D5387" t="s">
        <v>46661</v>
      </c>
      <c r="E5387" t="s">
        <v>45622</v>
      </c>
      <c r="F5387" t="s">
        <v>46662</v>
      </c>
      <c r="G5387" t="s">
        <v>46663</v>
      </c>
      <c r="H5387" t="s">
        <v>46664</v>
      </c>
      <c r="I5387" t="s">
        <v>5541</v>
      </c>
      <c r="J5387" t="s">
        <v>5987</v>
      </c>
      <c r="K5387" t="s">
        <v>5988</v>
      </c>
      <c r="L5387" t="s">
        <v>95</v>
      </c>
      <c r="M5387" t="s">
        <v>5042</v>
      </c>
      <c r="N5387" t="s">
        <v>5056</v>
      </c>
      <c r="O5387" t="s">
        <v>5989</v>
      </c>
      <c r="P5387" t="s">
        <v>46665</v>
      </c>
      <c r="R5387" t="str">
        <f t="shared" si="168"/>
        <v>安丘</v>
      </c>
      <c r="S5387" t="str">
        <f t="shared" si="169"/>
        <v>0110</v>
      </c>
    </row>
    <row r="5388" spans="1:19">
      <c r="A5388" t="s">
        <v>46666</v>
      </c>
      <c r="B5388" t="s">
        <v>46667</v>
      </c>
      <c r="C5388" t="s">
        <v>49</v>
      </c>
      <c r="D5388" t="s">
        <v>46668</v>
      </c>
      <c r="E5388" t="s">
        <v>45648</v>
      </c>
      <c r="F5388" t="s">
        <v>46669</v>
      </c>
      <c r="G5388" t="s">
        <v>46670</v>
      </c>
      <c r="H5388" t="s">
        <v>46671</v>
      </c>
      <c r="I5388" t="s">
        <v>10388</v>
      </c>
      <c r="J5388" t="s">
        <v>10237</v>
      </c>
      <c r="K5388" t="s">
        <v>10238</v>
      </c>
      <c r="L5388" t="s">
        <v>1136</v>
      </c>
      <c r="M5388" t="s">
        <v>7095</v>
      </c>
      <c r="O5388" t="s">
        <v>10239</v>
      </c>
      <c r="P5388" t="s">
        <v>46672</v>
      </c>
      <c r="Q5388" t="s">
        <v>46673</v>
      </c>
      <c r="R5388" t="str">
        <f t="shared" si="168"/>
        <v>昌乐</v>
      </c>
      <c r="S5388" t="str">
        <f t="shared" si="169"/>
        <v>0110</v>
      </c>
    </row>
    <row r="5389" spans="1:19">
      <c r="A5389" t="s">
        <v>46674</v>
      </c>
      <c r="B5389" t="s">
        <v>46675</v>
      </c>
      <c r="C5389" t="s">
        <v>49</v>
      </c>
      <c r="D5389" t="s">
        <v>46676</v>
      </c>
      <c r="E5389" t="s">
        <v>45598</v>
      </c>
      <c r="F5389" t="s">
        <v>46677</v>
      </c>
      <c r="G5389" t="s">
        <v>46678</v>
      </c>
      <c r="H5389" t="s">
        <v>46679</v>
      </c>
      <c r="I5389" t="s">
        <v>12119</v>
      </c>
      <c r="J5389" t="s">
        <v>19759</v>
      </c>
      <c r="K5389" t="s">
        <v>19760</v>
      </c>
      <c r="L5389" t="s">
        <v>123</v>
      </c>
      <c r="M5389" t="s">
        <v>5854</v>
      </c>
      <c r="N5389" t="s">
        <v>8593</v>
      </c>
      <c r="O5389" t="s">
        <v>19761</v>
      </c>
      <c r="P5389" t="s">
        <v>46680</v>
      </c>
      <c r="R5389" t="str">
        <f t="shared" si="168"/>
        <v>诸城</v>
      </c>
      <c r="S5389" t="str">
        <f t="shared" si="169"/>
        <v>0110</v>
      </c>
    </row>
    <row r="5390" spans="1:19">
      <c r="A5390" t="s">
        <v>46681</v>
      </c>
      <c r="B5390" t="s">
        <v>46682</v>
      </c>
      <c r="C5390" t="s">
        <v>49</v>
      </c>
      <c r="D5390" t="s">
        <v>46683</v>
      </c>
      <c r="E5390" t="s">
        <v>45648</v>
      </c>
      <c r="F5390" t="s">
        <v>46684</v>
      </c>
      <c r="G5390" t="s">
        <v>46685</v>
      </c>
      <c r="H5390" t="s">
        <v>46686</v>
      </c>
      <c r="I5390" t="s">
        <v>5052</v>
      </c>
      <c r="J5390" t="s">
        <v>11618</v>
      </c>
      <c r="K5390" t="s">
        <v>11619</v>
      </c>
      <c r="L5390" t="s">
        <v>237</v>
      </c>
      <c r="M5390" t="s">
        <v>4868</v>
      </c>
      <c r="O5390" t="s">
        <v>11620</v>
      </c>
      <c r="P5390" t="s">
        <v>46687</v>
      </c>
      <c r="Q5390" t="s">
        <v>46688</v>
      </c>
      <c r="R5390" t="str">
        <f t="shared" si="168"/>
        <v>潍城</v>
      </c>
      <c r="S5390" t="str">
        <f t="shared" si="169"/>
        <v>0110</v>
      </c>
    </row>
    <row r="5391" spans="1:19">
      <c r="A5391" t="s">
        <v>46689</v>
      </c>
      <c r="B5391" t="s">
        <v>46690</v>
      </c>
      <c r="C5391" t="s">
        <v>49</v>
      </c>
      <c r="D5391" t="s">
        <v>46691</v>
      </c>
      <c r="E5391" t="s">
        <v>45648</v>
      </c>
      <c r="F5391" t="s">
        <v>46692</v>
      </c>
      <c r="G5391" t="s">
        <v>46693</v>
      </c>
      <c r="H5391" t="s">
        <v>46694</v>
      </c>
      <c r="I5391" t="s">
        <v>12119</v>
      </c>
      <c r="J5391" t="s">
        <v>5484</v>
      </c>
      <c r="K5391" t="s">
        <v>5485</v>
      </c>
      <c r="L5391" t="s">
        <v>114</v>
      </c>
      <c r="M5391" t="s">
        <v>5486</v>
      </c>
      <c r="O5391" t="s">
        <v>5488</v>
      </c>
      <c r="P5391" t="s">
        <v>46695</v>
      </c>
      <c r="Q5391" t="s">
        <v>46696</v>
      </c>
      <c r="R5391" t="str">
        <f t="shared" si="168"/>
        <v>高密</v>
      </c>
      <c r="S5391" t="str">
        <f t="shared" si="169"/>
        <v>0110</v>
      </c>
    </row>
    <row r="5392" spans="1:19">
      <c r="A5392" t="s">
        <v>46697</v>
      </c>
      <c r="B5392" t="s">
        <v>46698</v>
      </c>
      <c r="C5392" t="s">
        <v>49</v>
      </c>
      <c r="D5392" t="s">
        <v>46699</v>
      </c>
      <c r="E5392" t="s">
        <v>45598</v>
      </c>
      <c r="F5392" t="s">
        <v>46700</v>
      </c>
      <c r="G5392" t="s">
        <v>46701</v>
      </c>
      <c r="H5392" t="s">
        <v>46702</v>
      </c>
      <c r="I5392" t="s">
        <v>12119</v>
      </c>
      <c r="J5392" t="s">
        <v>15246</v>
      </c>
      <c r="K5392" t="s">
        <v>15247</v>
      </c>
      <c r="L5392" t="s">
        <v>1136</v>
      </c>
      <c r="M5392" t="s">
        <v>5210</v>
      </c>
      <c r="N5392" t="s">
        <v>5005</v>
      </c>
      <c r="O5392" t="s">
        <v>15248</v>
      </c>
      <c r="P5392" t="s">
        <v>46703</v>
      </c>
      <c r="Q5392" t="s">
        <v>46704</v>
      </c>
      <c r="R5392" t="str">
        <f t="shared" si="168"/>
        <v>昌乐</v>
      </c>
      <c r="S5392" t="str">
        <f t="shared" si="169"/>
        <v>0110</v>
      </c>
    </row>
    <row r="5393" spans="1:19">
      <c r="A5393" t="s">
        <v>46705</v>
      </c>
      <c r="B5393" t="s">
        <v>46706</v>
      </c>
      <c r="C5393" t="s">
        <v>49</v>
      </c>
      <c r="D5393" t="s">
        <v>46707</v>
      </c>
      <c r="E5393" t="s">
        <v>45622</v>
      </c>
      <c r="F5393" t="s">
        <v>46708</v>
      </c>
      <c r="G5393" t="s">
        <v>46709</v>
      </c>
      <c r="H5393" t="s">
        <v>46710</v>
      </c>
      <c r="I5393" t="s">
        <v>4828</v>
      </c>
      <c r="J5393" t="s">
        <v>13985</v>
      </c>
      <c r="K5393" t="s">
        <v>13986</v>
      </c>
      <c r="L5393" t="s">
        <v>148</v>
      </c>
      <c r="M5393" t="s">
        <v>5580</v>
      </c>
      <c r="N5393" t="s">
        <v>6530</v>
      </c>
      <c r="O5393" t="s">
        <v>13987</v>
      </c>
      <c r="P5393" t="s">
        <v>46711</v>
      </c>
      <c r="R5393" t="str">
        <f t="shared" si="168"/>
        <v>寒亭</v>
      </c>
      <c r="S5393" t="str">
        <f t="shared" si="169"/>
        <v>0110</v>
      </c>
    </row>
    <row r="5394" spans="1:19">
      <c r="A5394" t="s">
        <v>46712</v>
      </c>
      <c r="B5394" t="s">
        <v>46713</v>
      </c>
      <c r="C5394" t="s">
        <v>49</v>
      </c>
      <c r="D5394" t="s">
        <v>46714</v>
      </c>
      <c r="E5394" t="s">
        <v>45648</v>
      </c>
      <c r="F5394" t="s">
        <v>46715</v>
      </c>
      <c r="G5394" t="s">
        <v>46716</v>
      </c>
      <c r="H5394" t="s">
        <v>46717</v>
      </c>
      <c r="I5394" t="s">
        <v>12500</v>
      </c>
      <c r="J5394" t="s">
        <v>5531</v>
      </c>
      <c r="K5394" t="s">
        <v>5532</v>
      </c>
      <c r="L5394" t="s">
        <v>105</v>
      </c>
      <c r="M5394" t="s">
        <v>5176</v>
      </c>
      <c r="N5394" t="s">
        <v>5487</v>
      </c>
      <c r="O5394" t="s">
        <v>5533</v>
      </c>
      <c r="P5394" t="s">
        <v>46718</v>
      </c>
      <c r="Q5394" t="s">
        <v>46719</v>
      </c>
      <c r="R5394" t="str">
        <f t="shared" si="168"/>
        <v>寿光</v>
      </c>
      <c r="S5394" t="str">
        <f t="shared" si="169"/>
        <v>0110</v>
      </c>
    </row>
    <row r="5395" spans="1:19">
      <c r="A5395" t="s">
        <v>46720</v>
      </c>
      <c r="B5395" t="s">
        <v>46721</v>
      </c>
      <c r="C5395" t="s">
        <v>49</v>
      </c>
      <c r="D5395" t="s">
        <v>46722</v>
      </c>
      <c r="E5395" t="s">
        <v>45648</v>
      </c>
      <c r="F5395" t="s">
        <v>46723</v>
      </c>
      <c r="G5395" t="s">
        <v>46724</v>
      </c>
      <c r="H5395" t="s">
        <v>46725</v>
      </c>
      <c r="I5395" t="s">
        <v>4785</v>
      </c>
      <c r="J5395" t="s">
        <v>11618</v>
      </c>
      <c r="K5395" t="s">
        <v>11619</v>
      </c>
      <c r="L5395" t="s">
        <v>237</v>
      </c>
      <c r="M5395" t="s">
        <v>4868</v>
      </c>
      <c r="O5395" t="s">
        <v>11620</v>
      </c>
      <c r="Q5395" t="s">
        <v>46688</v>
      </c>
      <c r="R5395" t="str">
        <f t="shared" si="168"/>
        <v>潍城</v>
      </c>
      <c r="S5395" t="str">
        <f t="shared" si="169"/>
        <v>0110</v>
      </c>
    </row>
    <row r="5396" spans="1:19">
      <c r="A5396" t="s">
        <v>46726</v>
      </c>
      <c r="B5396" t="s">
        <v>46727</v>
      </c>
      <c r="C5396" t="s">
        <v>49</v>
      </c>
      <c r="D5396" t="s">
        <v>46728</v>
      </c>
      <c r="E5396" t="s">
        <v>45648</v>
      </c>
      <c r="F5396" t="s">
        <v>46729</v>
      </c>
      <c r="G5396" t="s">
        <v>46730</v>
      </c>
      <c r="H5396" t="s">
        <v>46731</v>
      </c>
      <c r="I5396" t="s">
        <v>5327</v>
      </c>
      <c r="J5396" t="s">
        <v>8722</v>
      </c>
      <c r="K5396" t="s">
        <v>8723</v>
      </c>
      <c r="L5396" t="s">
        <v>60</v>
      </c>
      <c r="M5396" t="s">
        <v>4904</v>
      </c>
      <c r="O5396" t="s">
        <v>8724</v>
      </c>
      <c r="P5396" t="s">
        <v>46732</v>
      </c>
      <c r="Q5396" t="s">
        <v>46733</v>
      </c>
      <c r="R5396" t="str">
        <f t="shared" si="168"/>
        <v>奎文</v>
      </c>
      <c r="S5396" t="str">
        <f t="shared" si="169"/>
        <v>0110</v>
      </c>
    </row>
    <row r="5397" spans="1:19">
      <c r="A5397" t="s">
        <v>46734</v>
      </c>
      <c r="B5397" t="s">
        <v>46735</v>
      </c>
      <c r="C5397" t="s">
        <v>49</v>
      </c>
      <c r="D5397" t="s">
        <v>46736</v>
      </c>
      <c r="E5397" t="s">
        <v>45598</v>
      </c>
      <c r="F5397" t="s">
        <v>46737</v>
      </c>
      <c r="G5397" t="s">
        <v>46738</v>
      </c>
      <c r="H5397" t="s">
        <v>46739</v>
      </c>
      <c r="I5397" t="s">
        <v>12844</v>
      </c>
      <c r="J5397" t="s">
        <v>9116</v>
      </c>
      <c r="K5397" t="s">
        <v>9117</v>
      </c>
      <c r="L5397" t="s">
        <v>237</v>
      </c>
      <c r="M5397" t="s">
        <v>4788</v>
      </c>
      <c r="N5397" t="s">
        <v>4892</v>
      </c>
      <c r="O5397" t="s">
        <v>9118</v>
      </c>
      <c r="P5397" t="s">
        <v>46740</v>
      </c>
      <c r="Q5397" t="s">
        <v>46741</v>
      </c>
      <c r="R5397" t="str">
        <f t="shared" si="168"/>
        <v>潍城</v>
      </c>
      <c r="S5397" t="str">
        <f t="shared" si="169"/>
        <v>0110</v>
      </c>
    </row>
    <row r="5398" spans="1:19">
      <c r="A5398" t="s">
        <v>46742</v>
      </c>
      <c r="B5398" t="s">
        <v>46743</v>
      </c>
      <c r="C5398" t="s">
        <v>49</v>
      </c>
      <c r="D5398" t="s">
        <v>46744</v>
      </c>
      <c r="E5398" t="s">
        <v>45706</v>
      </c>
      <c r="F5398" t="s">
        <v>46745</v>
      </c>
      <c r="G5398" t="s">
        <v>46746</v>
      </c>
      <c r="H5398" t="s">
        <v>46747</v>
      </c>
      <c r="I5398" t="s">
        <v>4785</v>
      </c>
      <c r="J5398" t="s">
        <v>6722</v>
      </c>
      <c r="K5398" t="s">
        <v>10837</v>
      </c>
      <c r="L5398" t="s">
        <v>95</v>
      </c>
      <c r="M5398" t="s">
        <v>8071</v>
      </c>
      <c r="N5398" t="s">
        <v>5112</v>
      </c>
      <c r="O5398" t="s">
        <v>10838</v>
      </c>
      <c r="P5398" t="s">
        <v>46748</v>
      </c>
      <c r="R5398" t="str">
        <f t="shared" si="168"/>
        <v>安丘</v>
      </c>
      <c r="S5398" t="str">
        <f t="shared" si="169"/>
        <v>0110</v>
      </c>
    </row>
    <row r="5399" spans="1:19">
      <c r="A5399" t="s">
        <v>46749</v>
      </c>
      <c r="B5399" t="s">
        <v>46750</v>
      </c>
      <c r="C5399" t="s">
        <v>49</v>
      </c>
      <c r="D5399" t="s">
        <v>46751</v>
      </c>
      <c r="E5399" t="s">
        <v>46463</v>
      </c>
      <c r="F5399" t="s">
        <v>46752</v>
      </c>
      <c r="G5399" t="s">
        <v>46753</v>
      </c>
      <c r="H5399" t="s">
        <v>46754</v>
      </c>
      <c r="I5399" t="s">
        <v>4852</v>
      </c>
      <c r="J5399" t="s">
        <v>6193</v>
      </c>
      <c r="K5399" t="s">
        <v>6194</v>
      </c>
      <c r="L5399" t="s">
        <v>105</v>
      </c>
      <c r="M5399" t="s">
        <v>6195</v>
      </c>
      <c r="N5399" t="s">
        <v>4892</v>
      </c>
      <c r="O5399" t="s">
        <v>6196</v>
      </c>
      <c r="P5399" t="s">
        <v>44641</v>
      </c>
      <c r="R5399" t="str">
        <f t="shared" si="168"/>
        <v>寿光</v>
      </c>
      <c r="S5399" t="str">
        <f t="shared" si="169"/>
        <v>0110</v>
      </c>
    </row>
    <row r="5400" spans="1:19">
      <c r="A5400" t="s">
        <v>46755</v>
      </c>
      <c r="B5400" t="s">
        <v>46756</v>
      </c>
      <c r="C5400" t="s">
        <v>49</v>
      </c>
      <c r="D5400" t="s">
        <v>46757</v>
      </c>
      <c r="E5400" t="s">
        <v>45622</v>
      </c>
      <c r="F5400" t="s">
        <v>46758</v>
      </c>
      <c r="G5400" t="s">
        <v>46759</v>
      </c>
      <c r="H5400" t="s">
        <v>2437</v>
      </c>
      <c r="I5400" t="s">
        <v>4813</v>
      </c>
      <c r="J5400" t="s">
        <v>11733</v>
      </c>
      <c r="K5400" t="s">
        <v>21171</v>
      </c>
      <c r="L5400" t="s">
        <v>50</v>
      </c>
      <c r="M5400" t="s">
        <v>5111</v>
      </c>
      <c r="N5400" t="s">
        <v>5112</v>
      </c>
      <c r="O5400" t="s">
        <v>21172</v>
      </c>
      <c r="P5400" t="s">
        <v>46760</v>
      </c>
      <c r="R5400" t="str">
        <f t="shared" si="168"/>
        <v>青州</v>
      </c>
      <c r="S5400" t="str">
        <f t="shared" si="169"/>
        <v>0110</v>
      </c>
    </row>
    <row r="5401" spans="1:19">
      <c r="A5401" t="s">
        <v>46761</v>
      </c>
      <c r="B5401" t="s">
        <v>46762</v>
      </c>
      <c r="C5401" t="s">
        <v>49</v>
      </c>
      <c r="D5401" t="s">
        <v>46763</v>
      </c>
      <c r="E5401" t="s">
        <v>45648</v>
      </c>
      <c r="F5401" t="s">
        <v>46764</v>
      </c>
      <c r="G5401" t="s">
        <v>46765</v>
      </c>
      <c r="H5401" t="s">
        <v>46766</v>
      </c>
      <c r="I5401" t="s">
        <v>4813</v>
      </c>
      <c r="J5401" t="s">
        <v>4916</v>
      </c>
      <c r="K5401" t="s">
        <v>4917</v>
      </c>
      <c r="L5401" t="s">
        <v>114</v>
      </c>
      <c r="M5401" t="s">
        <v>4918</v>
      </c>
      <c r="O5401" t="s">
        <v>4920</v>
      </c>
      <c r="P5401" t="s">
        <v>46767</v>
      </c>
      <c r="Q5401" t="s">
        <v>46768</v>
      </c>
      <c r="R5401" t="str">
        <f t="shared" si="168"/>
        <v>高密</v>
      </c>
      <c r="S5401" t="str">
        <f t="shared" si="169"/>
        <v>0110</v>
      </c>
    </row>
    <row r="5402" spans="1:19">
      <c r="A5402" t="s">
        <v>46769</v>
      </c>
      <c r="B5402" t="s">
        <v>46770</v>
      </c>
      <c r="C5402" t="s">
        <v>49</v>
      </c>
      <c r="D5402" t="s">
        <v>46771</v>
      </c>
      <c r="E5402" t="s">
        <v>45598</v>
      </c>
      <c r="F5402" t="s">
        <v>46772</v>
      </c>
      <c r="G5402" t="s">
        <v>46773</v>
      </c>
      <c r="H5402" t="s">
        <v>46774</v>
      </c>
      <c r="I5402" t="s">
        <v>12119</v>
      </c>
      <c r="J5402" t="s">
        <v>10465</v>
      </c>
      <c r="K5402" t="s">
        <v>10466</v>
      </c>
      <c r="L5402" t="s">
        <v>123</v>
      </c>
      <c r="M5402" t="s">
        <v>4932</v>
      </c>
      <c r="N5402" t="s">
        <v>5421</v>
      </c>
      <c r="O5402" t="s">
        <v>10467</v>
      </c>
      <c r="P5402" t="s">
        <v>46775</v>
      </c>
      <c r="R5402" t="str">
        <f t="shared" si="168"/>
        <v>诸城</v>
      </c>
      <c r="S5402" t="str">
        <f t="shared" si="169"/>
        <v>0110</v>
      </c>
    </row>
    <row r="5403" spans="1:19">
      <c r="A5403" t="s">
        <v>46776</v>
      </c>
      <c r="B5403" t="s">
        <v>46777</v>
      </c>
      <c r="C5403" t="s">
        <v>49</v>
      </c>
      <c r="D5403" t="s">
        <v>46778</v>
      </c>
      <c r="E5403" t="s">
        <v>45648</v>
      </c>
      <c r="F5403" t="s">
        <v>46779</v>
      </c>
      <c r="G5403" t="s">
        <v>46780</v>
      </c>
      <c r="H5403" t="s">
        <v>46781</v>
      </c>
      <c r="I5403" t="s">
        <v>4813</v>
      </c>
      <c r="J5403" t="s">
        <v>12570</v>
      </c>
      <c r="K5403" t="s">
        <v>12571</v>
      </c>
      <c r="L5403" t="s">
        <v>105</v>
      </c>
      <c r="M5403" t="s">
        <v>5376</v>
      </c>
      <c r="O5403" t="s">
        <v>12572</v>
      </c>
      <c r="P5403" t="s">
        <v>46782</v>
      </c>
      <c r="R5403" t="str">
        <f t="shared" si="168"/>
        <v>寿光</v>
      </c>
      <c r="S5403" t="str">
        <f t="shared" si="169"/>
        <v>0110</v>
      </c>
    </row>
    <row r="5404" spans="1:19">
      <c r="A5404" t="s">
        <v>46783</v>
      </c>
      <c r="B5404" t="s">
        <v>46784</v>
      </c>
      <c r="C5404" t="s">
        <v>49</v>
      </c>
      <c r="D5404" t="s">
        <v>46785</v>
      </c>
      <c r="E5404" t="s">
        <v>45648</v>
      </c>
      <c r="F5404" t="s">
        <v>46786</v>
      </c>
      <c r="G5404" t="s">
        <v>46787</v>
      </c>
      <c r="H5404" t="s">
        <v>46788</v>
      </c>
      <c r="I5404" t="s">
        <v>4785</v>
      </c>
      <c r="J5404" t="s">
        <v>7529</v>
      </c>
      <c r="K5404" t="s">
        <v>7530</v>
      </c>
      <c r="L5404" t="s">
        <v>50</v>
      </c>
      <c r="M5404" t="s">
        <v>6624</v>
      </c>
      <c r="O5404" t="s">
        <v>7531</v>
      </c>
      <c r="P5404" t="s">
        <v>46789</v>
      </c>
      <c r="R5404" t="str">
        <f t="shared" si="168"/>
        <v>青州</v>
      </c>
      <c r="S5404" t="str">
        <f t="shared" si="169"/>
        <v>0110</v>
      </c>
    </row>
    <row r="5405" spans="1:19">
      <c r="A5405" t="s">
        <v>46790</v>
      </c>
      <c r="B5405" t="s">
        <v>45724</v>
      </c>
      <c r="C5405" t="s">
        <v>49</v>
      </c>
      <c r="D5405" t="s">
        <v>46791</v>
      </c>
      <c r="E5405" t="s">
        <v>45598</v>
      </c>
      <c r="F5405" t="s">
        <v>46792</v>
      </c>
      <c r="G5405" t="s">
        <v>46793</v>
      </c>
      <c r="H5405" t="s">
        <v>46794</v>
      </c>
      <c r="I5405" t="s">
        <v>12119</v>
      </c>
      <c r="J5405" t="s">
        <v>15974</v>
      </c>
      <c r="K5405" t="s">
        <v>15975</v>
      </c>
      <c r="L5405" t="s">
        <v>50</v>
      </c>
      <c r="M5405" t="s">
        <v>4855</v>
      </c>
      <c r="N5405" t="s">
        <v>5960</v>
      </c>
      <c r="O5405" t="s">
        <v>15976</v>
      </c>
      <c r="P5405" t="s">
        <v>46795</v>
      </c>
      <c r="R5405" t="str">
        <f t="shared" si="168"/>
        <v>青州</v>
      </c>
      <c r="S5405" t="str">
        <f t="shared" si="169"/>
        <v>0110</v>
      </c>
    </row>
    <row r="5406" spans="1:19">
      <c r="A5406" t="s">
        <v>46796</v>
      </c>
      <c r="B5406" t="s">
        <v>46797</v>
      </c>
      <c r="C5406" t="s">
        <v>49</v>
      </c>
      <c r="D5406" t="s">
        <v>46798</v>
      </c>
      <c r="E5406" t="s">
        <v>45648</v>
      </c>
      <c r="F5406" t="s">
        <v>46799</v>
      </c>
      <c r="G5406" t="s">
        <v>46800</v>
      </c>
      <c r="H5406" t="s">
        <v>46801</v>
      </c>
      <c r="I5406" t="s">
        <v>5052</v>
      </c>
      <c r="J5406" t="s">
        <v>10760</v>
      </c>
      <c r="K5406" t="s">
        <v>10761</v>
      </c>
      <c r="L5406" t="s">
        <v>105</v>
      </c>
      <c r="M5406" t="s">
        <v>5029</v>
      </c>
      <c r="O5406" t="s">
        <v>10762</v>
      </c>
      <c r="P5406" t="s">
        <v>46802</v>
      </c>
      <c r="Q5406" t="s">
        <v>46803</v>
      </c>
      <c r="R5406" t="str">
        <f t="shared" si="168"/>
        <v>寿光</v>
      </c>
      <c r="S5406" t="str">
        <f t="shared" si="169"/>
        <v>0110</v>
      </c>
    </row>
    <row r="5407" spans="1:19">
      <c r="A5407" t="s">
        <v>46804</v>
      </c>
      <c r="B5407" t="s">
        <v>46805</v>
      </c>
      <c r="C5407" t="s">
        <v>49</v>
      </c>
      <c r="D5407" t="s">
        <v>46806</v>
      </c>
      <c r="E5407" t="s">
        <v>45622</v>
      </c>
      <c r="F5407" t="s">
        <v>46807</v>
      </c>
      <c r="G5407" t="s">
        <v>46808</v>
      </c>
      <c r="H5407" t="s">
        <v>46809</v>
      </c>
      <c r="I5407" t="s">
        <v>5052</v>
      </c>
      <c r="J5407" t="s">
        <v>10465</v>
      </c>
      <c r="K5407" t="s">
        <v>10466</v>
      </c>
      <c r="L5407" t="s">
        <v>123</v>
      </c>
      <c r="M5407" t="s">
        <v>4932</v>
      </c>
      <c r="N5407" t="s">
        <v>4892</v>
      </c>
      <c r="O5407" t="s">
        <v>10467</v>
      </c>
      <c r="P5407" t="s">
        <v>46810</v>
      </c>
      <c r="Q5407" t="s">
        <v>46811</v>
      </c>
      <c r="R5407" t="str">
        <f t="shared" si="168"/>
        <v>诸城</v>
      </c>
      <c r="S5407" t="str">
        <f t="shared" si="169"/>
        <v>0110</v>
      </c>
    </row>
    <row r="5408" spans="1:19">
      <c r="A5408" t="s">
        <v>46812</v>
      </c>
      <c r="B5408" t="s">
        <v>46813</v>
      </c>
      <c r="C5408" t="s">
        <v>49</v>
      </c>
      <c r="D5408" t="s">
        <v>46814</v>
      </c>
      <c r="E5408" t="s">
        <v>46815</v>
      </c>
      <c r="F5408" t="s">
        <v>46816</v>
      </c>
      <c r="G5408" t="s">
        <v>46817</v>
      </c>
      <c r="H5408" t="s">
        <v>46818</v>
      </c>
      <c r="I5408" t="s">
        <v>12119</v>
      </c>
      <c r="J5408" t="s">
        <v>7845</v>
      </c>
      <c r="K5408" t="s">
        <v>7846</v>
      </c>
      <c r="L5408" t="s">
        <v>60</v>
      </c>
      <c r="M5408" t="s">
        <v>4774</v>
      </c>
      <c r="N5408" t="s">
        <v>21047</v>
      </c>
      <c r="O5408" t="s">
        <v>7847</v>
      </c>
      <c r="P5408" t="s">
        <v>46819</v>
      </c>
      <c r="R5408" t="str">
        <f t="shared" si="168"/>
        <v>奎文</v>
      </c>
      <c r="S5408" t="str">
        <f t="shared" si="169"/>
        <v>0110</v>
      </c>
    </row>
    <row r="5409" spans="1:19">
      <c r="A5409" t="s">
        <v>46820</v>
      </c>
      <c r="B5409" t="s">
        <v>46821</v>
      </c>
      <c r="C5409" t="s">
        <v>49</v>
      </c>
      <c r="D5409" t="s">
        <v>46822</v>
      </c>
      <c r="E5409" t="s">
        <v>45622</v>
      </c>
      <c r="F5409" t="s">
        <v>46823</v>
      </c>
      <c r="G5409" t="s">
        <v>46824</v>
      </c>
      <c r="H5409" t="s">
        <v>46825</v>
      </c>
      <c r="I5409" t="s">
        <v>4955</v>
      </c>
      <c r="J5409" t="s">
        <v>6878</v>
      </c>
      <c r="K5409" t="s">
        <v>6879</v>
      </c>
      <c r="L5409" t="s">
        <v>95</v>
      </c>
      <c r="M5409" t="s">
        <v>4844</v>
      </c>
      <c r="N5409" t="s">
        <v>5421</v>
      </c>
      <c r="O5409" t="s">
        <v>6880</v>
      </c>
      <c r="P5409" t="s">
        <v>46826</v>
      </c>
      <c r="Q5409" t="s">
        <v>46827</v>
      </c>
      <c r="R5409" t="str">
        <f t="shared" si="168"/>
        <v>安丘</v>
      </c>
      <c r="S5409" t="str">
        <f t="shared" si="169"/>
        <v>0110</v>
      </c>
    </row>
    <row r="5410" spans="1:19">
      <c r="A5410" t="s">
        <v>46828</v>
      </c>
      <c r="B5410" t="s">
        <v>46829</v>
      </c>
      <c r="C5410" t="s">
        <v>49</v>
      </c>
      <c r="D5410" t="s">
        <v>46830</v>
      </c>
      <c r="E5410" t="s">
        <v>46831</v>
      </c>
      <c r="F5410" t="s">
        <v>46832</v>
      </c>
      <c r="G5410" t="s">
        <v>46833</v>
      </c>
      <c r="I5410" t="s">
        <v>12119</v>
      </c>
      <c r="L5410" t="s">
        <v>262</v>
      </c>
      <c r="M5410" t="s">
        <v>10318</v>
      </c>
      <c r="Q5410" t="s">
        <v>46834</v>
      </c>
      <c r="R5410" t="str">
        <f t="shared" si="168"/>
        <v>寒亭</v>
      </c>
      <c r="S5410" t="str">
        <f t="shared" si="169"/>
        <v>0110</v>
      </c>
    </row>
    <row r="5411" spans="1:19">
      <c r="A5411" t="s">
        <v>46835</v>
      </c>
      <c r="B5411" t="s">
        <v>46836</v>
      </c>
      <c r="C5411" t="s">
        <v>49</v>
      </c>
      <c r="D5411" t="s">
        <v>46837</v>
      </c>
      <c r="E5411" t="s">
        <v>45648</v>
      </c>
      <c r="F5411" t="s">
        <v>46838</v>
      </c>
      <c r="G5411" t="s">
        <v>46839</v>
      </c>
      <c r="H5411" t="s">
        <v>46840</v>
      </c>
      <c r="I5411" t="s">
        <v>12119</v>
      </c>
      <c r="J5411" t="s">
        <v>8107</v>
      </c>
      <c r="K5411" t="s">
        <v>8108</v>
      </c>
      <c r="L5411" t="s">
        <v>237</v>
      </c>
      <c r="M5411" t="s">
        <v>5247</v>
      </c>
      <c r="N5411" t="s">
        <v>4789</v>
      </c>
      <c r="O5411" t="s">
        <v>8109</v>
      </c>
      <c r="P5411" t="s">
        <v>46841</v>
      </c>
      <c r="R5411" t="str">
        <f t="shared" si="168"/>
        <v>潍城</v>
      </c>
      <c r="S5411" t="str">
        <f t="shared" si="169"/>
        <v>0110</v>
      </c>
    </row>
    <row r="5412" spans="1:19">
      <c r="A5412" t="s">
        <v>46842</v>
      </c>
      <c r="B5412" t="s">
        <v>46843</v>
      </c>
      <c r="C5412" t="s">
        <v>49</v>
      </c>
      <c r="D5412" t="s">
        <v>46844</v>
      </c>
      <c r="E5412" t="s">
        <v>45648</v>
      </c>
      <c r="F5412" t="s">
        <v>46845</v>
      </c>
      <c r="G5412" t="s">
        <v>46846</v>
      </c>
      <c r="H5412" t="s">
        <v>46847</v>
      </c>
      <c r="I5412" t="s">
        <v>12119</v>
      </c>
      <c r="J5412" t="s">
        <v>5743</v>
      </c>
      <c r="K5412" t="s">
        <v>5744</v>
      </c>
      <c r="L5412" t="s">
        <v>375</v>
      </c>
      <c r="M5412" t="s">
        <v>5745</v>
      </c>
      <c r="O5412" t="s">
        <v>5746</v>
      </c>
      <c r="P5412" t="s">
        <v>46848</v>
      </c>
      <c r="R5412" t="str">
        <f t="shared" si="168"/>
        <v>昌邑</v>
      </c>
      <c r="S5412" t="str">
        <f t="shared" si="169"/>
        <v>0110</v>
      </c>
    </row>
    <row r="5413" spans="1:19">
      <c r="A5413" t="s">
        <v>46849</v>
      </c>
      <c r="B5413" t="s">
        <v>46850</v>
      </c>
      <c r="C5413" t="s">
        <v>49</v>
      </c>
      <c r="D5413" t="s">
        <v>46851</v>
      </c>
      <c r="E5413" t="s">
        <v>45622</v>
      </c>
      <c r="F5413" t="s">
        <v>46852</v>
      </c>
      <c r="G5413" t="s">
        <v>46853</v>
      </c>
      <c r="H5413" t="s">
        <v>46854</v>
      </c>
      <c r="I5413" t="s">
        <v>4785</v>
      </c>
      <c r="J5413" t="s">
        <v>12501</v>
      </c>
      <c r="K5413" t="s">
        <v>12502</v>
      </c>
      <c r="L5413" t="s">
        <v>50</v>
      </c>
      <c r="M5413" t="s">
        <v>4855</v>
      </c>
      <c r="N5413" t="s">
        <v>7558</v>
      </c>
      <c r="O5413" t="s">
        <v>12503</v>
      </c>
      <c r="P5413" t="s">
        <v>46855</v>
      </c>
      <c r="Q5413" t="s">
        <v>46856</v>
      </c>
      <c r="R5413" t="str">
        <f t="shared" si="168"/>
        <v>青州</v>
      </c>
      <c r="S5413" t="str">
        <f t="shared" si="169"/>
        <v>0110</v>
      </c>
    </row>
    <row r="5414" spans="1:19">
      <c r="A5414" t="s">
        <v>46857</v>
      </c>
      <c r="B5414" t="s">
        <v>46858</v>
      </c>
      <c r="C5414" t="s">
        <v>49</v>
      </c>
      <c r="D5414" t="s">
        <v>46859</v>
      </c>
      <c r="E5414" t="s">
        <v>45648</v>
      </c>
      <c r="F5414" t="s">
        <v>46860</v>
      </c>
      <c r="G5414" t="s">
        <v>46861</v>
      </c>
      <c r="H5414" t="s">
        <v>46862</v>
      </c>
      <c r="I5414" t="s">
        <v>4785</v>
      </c>
      <c r="J5414" t="s">
        <v>5875</v>
      </c>
      <c r="K5414" t="s">
        <v>5876</v>
      </c>
      <c r="L5414" t="s">
        <v>50</v>
      </c>
      <c r="M5414" t="s">
        <v>5877</v>
      </c>
      <c r="O5414" t="s">
        <v>5878</v>
      </c>
      <c r="P5414" t="s">
        <v>46863</v>
      </c>
      <c r="R5414" t="str">
        <f t="shared" si="168"/>
        <v>青州</v>
      </c>
      <c r="S5414" t="str">
        <f t="shared" si="169"/>
        <v>0110</v>
      </c>
    </row>
    <row r="5415" spans="1:19">
      <c r="A5415" t="s">
        <v>46864</v>
      </c>
      <c r="B5415" t="s">
        <v>46865</v>
      </c>
      <c r="C5415" t="s">
        <v>49</v>
      </c>
      <c r="D5415" t="s">
        <v>46866</v>
      </c>
      <c r="E5415" t="s">
        <v>45622</v>
      </c>
      <c r="F5415" t="s">
        <v>46867</v>
      </c>
      <c r="G5415" t="s">
        <v>46868</v>
      </c>
      <c r="H5415" t="s">
        <v>46869</v>
      </c>
      <c r="I5415" t="s">
        <v>4828</v>
      </c>
      <c r="J5415" t="s">
        <v>14913</v>
      </c>
      <c r="K5415" t="s">
        <v>14914</v>
      </c>
      <c r="L5415" t="s">
        <v>114</v>
      </c>
      <c r="M5415" t="s">
        <v>4918</v>
      </c>
      <c r="N5415" t="s">
        <v>5296</v>
      </c>
      <c r="O5415" t="s">
        <v>14915</v>
      </c>
      <c r="P5415" t="s">
        <v>46870</v>
      </c>
      <c r="R5415" t="str">
        <f t="shared" si="168"/>
        <v>高密</v>
      </c>
      <c r="S5415" t="str">
        <f t="shared" si="169"/>
        <v>0110</v>
      </c>
    </row>
    <row r="5416" spans="1:19">
      <c r="A5416" t="s">
        <v>46871</v>
      </c>
      <c r="B5416" t="s">
        <v>46872</v>
      </c>
      <c r="C5416" t="s">
        <v>49</v>
      </c>
      <c r="D5416" t="s">
        <v>46873</v>
      </c>
      <c r="E5416" t="s">
        <v>46874</v>
      </c>
      <c r="F5416" t="s">
        <v>46875</v>
      </c>
      <c r="G5416" t="s">
        <v>46876</v>
      </c>
      <c r="H5416" t="s">
        <v>46877</v>
      </c>
      <c r="I5416" t="s">
        <v>4785</v>
      </c>
      <c r="J5416" t="s">
        <v>12549</v>
      </c>
      <c r="K5416" t="s">
        <v>12550</v>
      </c>
      <c r="L5416" t="s">
        <v>1136</v>
      </c>
      <c r="M5416" t="s">
        <v>5210</v>
      </c>
      <c r="N5416" t="s">
        <v>5801</v>
      </c>
      <c r="O5416" t="s">
        <v>12551</v>
      </c>
      <c r="P5416" t="s">
        <v>46878</v>
      </c>
      <c r="Q5416" t="s">
        <v>46879</v>
      </c>
      <c r="R5416" t="str">
        <f t="shared" si="168"/>
        <v>昌乐</v>
      </c>
      <c r="S5416" t="str">
        <f t="shared" si="169"/>
        <v>0110</v>
      </c>
    </row>
    <row r="5417" spans="1:19">
      <c r="A5417" t="s">
        <v>46880</v>
      </c>
      <c r="B5417" t="s">
        <v>46881</v>
      </c>
      <c r="C5417" t="s">
        <v>49</v>
      </c>
      <c r="D5417" t="s">
        <v>46882</v>
      </c>
      <c r="E5417" t="s">
        <v>45648</v>
      </c>
      <c r="F5417" t="s">
        <v>46883</v>
      </c>
      <c r="G5417" t="s">
        <v>46884</v>
      </c>
      <c r="H5417" t="s">
        <v>46885</v>
      </c>
      <c r="I5417" t="s">
        <v>4828</v>
      </c>
      <c r="J5417" t="s">
        <v>20235</v>
      </c>
      <c r="K5417" t="s">
        <v>20236</v>
      </c>
      <c r="L5417" t="s">
        <v>1136</v>
      </c>
      <c r="M5417" t="s">
        <v>6413</v>
      </c>
      <c r="O5417" t="s">
        <v>20237</v>
      </c>
      <c r="P5417" t="s">
        <v>46886</v>
      </c>
      <c r="R5417" t="str">
        <f t="shared" si="168"/>
        <v>昌乐</v>
      </c>
      <c r="S5417" t="str">
        <f t="shared" si="169"/>
        <v>0110</v>
      </c>
    </row>
    <row r="5418" spans="1:19">
      <c r="A5418" t="s">
        <v>46887</v>
      </c>
      <c r="B5418" t="s">
        <v>46888</v>
      </c>
      <c r="C5418" t="s">
        <v>49</v>
      </c>
      <c r="D5418" t="s">
        <v>46889</v>
      </c>
      <c r="E5418" t="s">
        <v>45639</v>
      </c>
      <c r="F5418" t="s">
        <v>46890</v>
      </c>
      <c r="G5418" t="s">
        <v>46891</v>
      </c>
      <c r="H5418" t="s">
        <v>46892</v>
      </c>
      <c r="I5418" t="s">
        <v>4813</v>
      </c>
      <c r="J5418" t="s">
        <v>6161</v>
      </c>
      <c r="K5418" t="s">
        <v>6162</v>
      </c>
      <c r="L5418" t="s">
        <v>95</v>
      </c>
      <c r="M5418" t="s">
        <v>5709</v>
      </c>
      <c r="N5418" t="s">
        <v>5112</v>
      </c>
      <c r="O5418" t="s">
        <v>6163</v>
      </c>
      <c r="P5418" t="s">
        <v>46893</v>
      </c>
      <c r="Q5418" t="s">
        <v>46894</v>
      </c>
      <c r="R5418" t="str">
        <f t="shared" si="168"/>
        <v>安丘</v>
      </c>
      <c r="S5418" t="str">
        <f t="shared" si="169"/>
        <v>0110</v>
      </c>
    </row>
    <row r="5419" spans="1:19">
      <c r="A5419" t="s">
        <v>46895</v>
      </c>
      <c r="B5419" t="s">
        <v>46896</v>
      </c>
      <c r="C5419" t="s">
        <v>49</v>
      </c>
      <c r="D5419" t="s">
        <v>46897</v>
      </c>
      <c r="E5419" t="s">
        <v>45648</v>
      </c>
      <c r="F5419" t="s">
        <v>46898</v>
      </c>
      <c r="G5419" t="s">
        <v>46899</v>
      </c>
      <c r="H5419" t="s">
        <v>46900</v>
      </c>
      <c r="I5419" t="s">
        <v>4828</v>
      </c>
      <c r="J5419" t="s">
        <v>4772</v>
      </c>
      <c r="K5419" t="s">
        <v>4773</v>
      </c>
      <c r="L5419" t="s">
        <v>60</v>
      </c>
      <c r="M5419" t="s">
        <v>4774</v>
      </c>
      <c r="O5419" t="s">
        <v>4776</v>
      </c>
      <c r="P5419" t="s">
        <v>46901</v>
      </c>
      <c r="R5419" t="str">
        <f t="shared" si="168"/>
        <v>奎文</v>
      </c>
      <c r="S5419" t="str">
        <f t="shared" si="169"/>
        <v>0110</v>
      </c>
    </row>
    <row r="5420" spans="1:19">
      <c r="A5420" t="s">
        <v>46902</v>
      </c>
      <c r="B5420" t="s">
        <v>46903</v>
      </c>
      <c r="C5420" t="s">
        <v>49</v>
      </c>
      <c r="D5420" t="s">
        <v>46904</v>
      </c>
      <c r="E5420" t="s">
        <v>45622</v>
      </c>
      <c r="F5420" t="s">
        <v>46905</v>
      </c>
      <c r="G5420" t="s">
        <v>46906</v>
      </c>
      <c r="H5420" t="s">
        <v>46907</v>
      </c>
      <c r="I5420" t="s">
        <v>4785</v>
      </c>
      <c r="J5420" t="s">
        <v>8219</v>
      </c>
      <c r="K5420" t="s">
        <v>8220</v>
      </c>
      <c r="L5420" t="s">
        <v>123</v>
      </c>
      <c r="M5420" t="s">
        <v>4994</v>
      </c>
      <c r="N5420" t="s">
        <v>5487</v>
      </c>
      <c r="O5420" t="s">
        <v>8221</v>
      </c>
      <c r="P5420" t="s">
        <v>46908</v>
      </c>
      <c r="Q5420" t="s">
        <v>46909</v>
      </c>
      <c r="R5420" t="str">
        <f t="shared" si="168"/>
        <v>诸城</v>
      </c>
      <c r="S5420" t="str">
        <f t="shared" si="169"/>
        <v>0110</v>
      </c>
    </row>
    <row r="5421" spans="1:19">
      <c r="A5421" t="s">
        <v>46910</v>
      </c>
      <c r="B5421" t="s">
        <v>46911</v>
      </c>
      <c r="C5421" t="s">
        <v>49</v>
      </c>
      <c r="D5421" t="s">
        <v>46912</v>
      </c>
      <c r="E5421" t="s">
        <v>45598</v>
      </c>
      <c r="F5421" t="s">
        <v>46913</v>
      </c>
      <c r="G5421" t="s">
        <v>46914</v>
      </c>
      <c r="H5421" t="s">
        <v>46915</v>
      </c>
      <c r="I5421" t="s">
        <v>12757</v>
      </c>
      <c r="J5421" t="s">
        <v>12985</v>
      </c>
      <c r="K5421" t="s">
        <v>12986</v>
      </c>
      <c r="L5421" t="s">
        <v>105</v>
      </c>
      <c r="M5421" t="s">
        <v>5769</v>
      </c>
      <c r="N5421" t="s">
        <v>5907</v>
      </c>
      <c r="O5421" t="s">
        <v>12987</v>
      </c>
      <c r="P5421" t="s">
        <v>46916</v>
      </c>
      <c r="R5421" t="str">
        <f t="shared" si="168"/>
        <v>寿光</v>
      </c>
      <c r="S5421" t="str">
        <f t="shared" si="169"/>
        <v>0110</v>
      </c>
    </row>
    <row r="5422" spans="1:19">
      <c r="A5422" t="s">
        <v>46917</v>
      </c>
      <c r="B5422" t="s">
        <v>46918</v>
      </c>
      <c r="C5422" t="s">
        <v>49</v>
      </c>
      <c r="D5422" t="s">
        <v>46919</v>
      </c>
      <c r="E5422" t="s">
        <v>45598</v>
      </c>
      <c r="F5422" t="s">
        <v>46920</v>
      </c>
      <c r="G5422" t="s">
        <v>46921</v>
      </c>
      <c r="H5422" t="s">
        <v>46922</v>
      </c>
      <c r="I5422" t="s">
        <v>12119</v>
      </c>
      <c r="J5422" t="s">
        <v>10465</v>
      </c>
      <c r="K5422" t="s">
        <v>10466</v>
      </c>
      <c r="L5422" t="s">
        <v>123</v>
      </c>
      <c r="M5422" t="s">
        <v>4932</v>
      </c>
      <c r="N5422" t="s">
        <v>7890</v>
      </c>
      <c r="O5422" t="s">
        <v>10467</v>
      </c>
      <c r="P5422" t="s">
        <v>46923</v>
      </c>
      <c r="R5422" t="str">
        <f t="shared" si="168"/>
        <v>诸城</v>
      </c>
      <c r="S5422" t="str">
        <f t="shared" si="169"/>
        <v>0110</v>
      </c>
    </row>
    <row r="5423" spans="1:19">
      <c r="A5423" t="s">
        <v>2474</v>
      </c>
      <c r="B5423" t="s">
        <v>46924</v>
      </c>
      <c r="C5423" t="s">
        <v>49</v>
      </c>
      <c r="D5423" t="s">
        <v>46925</v>
      </c>
      <c r="E5423" t="s">
        <v>45598</v>
      </c>
      <c r="F5423" t="s">
        <v>46926</v>
      </c>
      <c r="G5423" t="s">
        <v>2472</v>
      </c>
      <c r="H5423" t="s">
        <v>46927</v>
      </c>
      <c r="I5423" t="s">
        <v>12119</v>
      </c>
      <c r="J5423" t="s">
        <v>9560</v>
      </c>
      <c r="K5423" t="s">
        <v>9561</v>
      </c>
      <c r="L5423" t="s">
        <v>95</v>
      </c>
      <c r="M5423" t="s">
        <v>5757</v>
      </c>
      <c r="O5423" t="s">
        <v>9562</v>
      </c>
      <c r="P5423" t="s">
        <v>46928</v>
      </c>
      <c r="Q5423" t="s">
        <v>46929</v>
      </c>
      <c r="R5423" t="str">
        <f t="shared" si="168"/>
        <v>安丘</v>
      </c>
      <c r="S5423" t="str">
        <f t="shared" si="169"/>
        <v>0110</v>
      </c>
    </row>
    <row r="5424" spans="1:19">
      <c r="A5424" t="s">
        <v>2538</v>
      </c>
      <c r="B5424" t="s">
        <v>46930</v>
      </c>
      <c r="C5424" t="s">
        <v>49</v>
      </c>
      <c r="D5424" t="s">
        <v>46931</v>
      </c>
      <c r="E5424" t="s">
        <v>45639</v>
      </c>
      <c r="F5424" t="s">
        <v>46932</v>
      </c>
      <c r="G5424" t="s">
        <v>2536</v>
      </c>
      <c r="H5424" t="s">
        <v>46933</v>
      </c>
      <c r="I5424" t="s">
        <v>10005</v>
      </c>
      <c r="J5424" t="s">
        <v>7278</v>
      </c>
      <c r="K5424" t="s">
        <v>7279</v>
      </c>
      <c r="L5424" t="s">
        <v>105</v>
      </c>
      <c r="M5424" t="s">
        <v>5089</v>
      </c>
      <c r="N5424" t="s">
        <v>5619</v>
      </c>
      <c r="O5424" t="s">
        <v>7280</v>
      </c>
      <c r="P5424" t="s">
        <v>46934</v>
      </c>
      <c r="Q5424" t="s">
        <v>46935</v>
      </c>
      <c r="R5424" t="str">
        <f t="shared" si="168"/>
        <v>寿光</v>
      </c>
      <c r="S5424" t="str">
        <f t="shared" si="169"/>
        <v>0110</v>
      </c>
    </row>
    <row r="5425" spans="1:19">
      <c r="A5425" t="s">
        <v>46936</v>
      </c>
      <c r="B5425" t="s">
        <v>46937</v>
      </c>
      <c r="C5425" t="s">
        <v>49</v>
      </c>
      <c r="D5425" t="s">
        <v>46938</v>
      </c>
      <c r="E5425" t="s">
        <v>45622</v>
      </c>
      <c r="F5425" t="s">
        <v>46939</v>
      </c>
      <c r="G5425" t="s">
        <v>46940</v>
      </c>
      <c r="H5425" t="s">
        <v>46941</v>
      </c>
      <c r="I5425" t="s">
        <v>4852</v>
      </c>
      <c r="J5425" t="s">
        <v>6020</v>
      </c>
      <c r="K5425" t="s">
        <v>6021</v>
      </c>
      <c r="L5425" t="s">
        <v>123</v>
      </c>
      <c r="M5425" t="s">
        <v>6022</v>
      </c>
      <c r="N5425" t="s">
        <v>4972</v>
      </c>
      <c r="O5425" t="s">
        <v>6023</v>
      </c>
      <c r="P5425" t="s">
        <v>46942</v>
      </c>
      <c r="Q5425" t="s">
        <v>46943</v>
      </c>
      <c r="R5425" t="str">
        <f t="shared" si="168"/>
        <v>诸城</v>
      </c>
      <c r="S5425" t="str">
        <f t="shared" si="169"/>
        <v>0110</v>
      </c>
    </row>
    <row r="5426" spans="1:19">
      <c r="A5426" t="s">
        <v>2434</v>
      </c>
      <c r="B5426" t="s">
        <v>46944</v>
      </c>
      <c r="C5426" t="s">
        <v>49</v>
      </c>
      <c r="D5426" t="s">
        <v>46945</v>
      </c>
      <c r="E5426" t="s">
        <v>45706</v>
      </c>
      <c r="F5426" t="s">
        <v>46946</v>
      </c>
      <c r="G5426" t="s">
        <v>2432</v>
      </c>
      <c r="H5426" t="s">
        <v>46947</v>
      </c>
      <c r="I5426" t="s">
        <v>4771</v>
      </c>
      <c r="J5426" t="s">
        <v>9899</v>
      </c>
      <c r="K5426" t="s">
        <v>9900</v>
      </c>
      <c r="L5426" t="s">
        <v>114</v>
      </c>
      <c r="M5426" t="s">
        <v>9901</v>
      </c>
      <c r="N5426" t="s">
        <v>5030</v>
      </c>
      <c r="O5426" t="s">
        <v>9902</v>
      </c>
      <c r="P5426" t="s">
        <v>46948</v>
      </c>
      <c r="Q5426" t="s">
        <v>46949</v>
      </c>
      <c r="R5426" t="str">
        <f t="shared" si="168"/>
        <v>高密</v>
      </c>
      <c r="S5426" t="str">
        <f t="shared" si="169"/>
        <v>0110</v>
      </c>
    </row>
    <row r="5427" spans="1:19">
      <c r="A5427" t="s">
        <v>46950</v>
      </c>
      <c r="B5427" t="s">
        <v>46951</v>
      </c>
      <c r="C5427" t="s">
        <v>49</v>
      </c>
      <c r="D5427" t="s">
        <v>46952</v>
      </c>
      <c r="E5427" t="s">
        <v>45639</v>
      </c>
      <c r="F5427" t="s">
        <v>46953</v>
      </c>
      <c r="G5427" t="s">
        <v>46954</v>
      </c>
      <c r="H5427" t="s">
        <v>46955</v>
      </c>
      <c r="I5427" t="s">
        <v>4828</v>
      </c>
      <c r="J5427" t="s">
        <v>21645</v>
      </c>
      <c r="K5427" t="s">
        <v>21646</v>
      </c>
      <c r="L5427" t="s">
        <v>237</v>
      </c>
      <c r="M5427" t="s">
        <v>4788</v>
      </c>
      <c r="O5427" t="s">
        <v>21647</v>
      </c>
      <c r="P5427" t="s">
        <v>46956</v>
      </c>
      <c r="Q5427" t="s">
        <v>46957</v>
      </c>
      <c r="R5427" t="str">
        <f t="shared" si="168"/>
        <v>潍城</v>
      </c>
      <c r="S5427" t="str">
        <f t="shared" si="169"/>
        <v>0110</v>
      </c>
    </row>
    <row r="5428" spans="1:19">
      <c r="A5428" t="s">
        <v>46958</v>
      </c>
      <c r="B5428" t="s">
        <v>46959</v>
      </c>
      <c r="C5428" t="s">
        <v>49</v>
      </c>
      <c r="D5428" t="s">
        <v>46960</v>
      </c>
      <c r="E5428" t="s">
        <v>46961</v>
      </c>
      <c r="F5428" t="s">
        <v>46962</v>
      </c>
      <c r="G5428" t="s">
        <v>46963</v>
      </c>
      <c r="H5428" t="s">
        <v>46964</v>
      </c>
      <c r="I5428" t="s">
        <v>12511</v>
      </c>
      <c r="J5428" t="s">
        <v>8545</v>
      </c>
      <c r="K5428" t="s">
        <v>8546</v>
      </c>
      <c r="L5428" t="s">
        <v>60</v>
      </c>
      <c r="M5428" t="s">
        <v>5511</v>
      </c>
      <c r="N5428" t="s">
        <v>4972</v>
      </c>
      <c r="O5428" t="s">
        <v>8547</v>
      </c>
      <c r="P5428" t="s">
        <v>46965</v>
      </c>
      <c r="Q5428" t="s">
        <v>46966</v>
      </c>
      <c r="R5428" t="str">
        <f t="shared" si="168"/>
        <v>奎文</v>
      </c>
      <c r="S5428" t="str">
        <f t="shared" si="169"/>
        <v>0110</v>
      </c>
    </row>
    <row r="5429" spans="1:19">
      <c r="A5429" t="s">
        <v>46967</v>
      </c>
      <c r="B5429" t="s">
        <v>46968</v>
      </c>
      <c r="C5429" t="s">
        <v>49</v>
      </c>
      <c r="D5429" t="s">
        <v>46969</v>
      </c>
      <c r="E5429" t="s">
        <v>45648</v>
      </c>
      <c r="F5429" t="s">
        <v>46970</v>
      </c>
      <c r="G5429" t="s">
        <v>46971</v>
      </c>
      <c r="H5429" t="s">
        <v>46972</v>
      </c>
      <c r="I5429" t="s">
        <v>10005</v>
      </c>
      <c r="J5429" t="s">
        <v>8386</v>
      </c>
      <c r="K5429" t="s">
        <v>8387</v>
      </c>
      <c r="L5429" t="s">
        <v>50</v>
      </c>
      <c r="M5429" t="s">
        <v>5877</v>
      </c>
      <c r="O5429" t="s">
        <v>8388</v>
      </c>
      <c r="P5429" t="s">
        <v>46973</v>
      </c>
      <c r="Q5429" t="s">
        <v>46974</v>
      </c>
      <c r="R5429" t="str">
        <f t="shared" si="168"/>
        <v>青州</v>
      </c>
      <c r="S5429" t="str">
        <f t="shared" si="169"/>
        <v>0110</v>
      </c>
    </row>
    <row r="5430" spans="1:19">
      <c r="A5430" t="s">
        <v>2602</v>
      </c>
      <c r="B5430" t="s">
        <v>46975</v>
      </c>
      <c r="C5430" t="s">
        <v>49</v>
      </c>
      <c r="D5430" t="s">
        <v>46976</v>
      </c>
      <c r="E5430" t="s">
        <v>45648</v>
      </c>
      <c r="F5430" t="s">
        <v>46977</v>
      </c>
      <c r="G5430" t="s">
        <v>2600</v>
      </c>
      <c r="H5430" t="s">
        <v>46978</v>
      </c>
      <c r="I5430" t="s">
        <v>5560</v>
      </c>
      <c r="J5430" t="s">
        <v>9396</v>
      </c>
      <c r="K5430" t="s">
        <v>9397</v>
      </c>
      <c r="L5430" t="s">
        <v>148</v>
      </c>
      <c r="M5430" t="s">
        <v>6713</v>
      </c>
      <c r="O5430" t="s">
        <v>9398</v>
      </c>
      <c r="P5430" t="s">
        <v>46979</v>
      </c>
      <c r="R5430" t="str">
        <f t="shared" si="168"/>
        <v>寒亭</v>
      </c>
      <c r="S5430" t="str">
        <f t="shared" si="169"/>
        <v>0110</v>
      </c>
    </row>
    <row r="5431" spans="1:19">
      <c r="A5431" t="s">
        <v>46980</v>
      </c>
      <c r="B5431" t="s">
        <v>46981</v>
      </c>
      <c r="C5431" t="s">
        <v>49</v>
      </c>
      <c r="D5431" t="s">
        <v>46982</v>
      </c>
      <c r="E5431" t="s">
        <v>46983</v>
      </c>
      <c r="F5431" t="s">
        <v>46984</v>
      </c>
      <c r="G5431" t="s">
        <v>46985</v>
      </c>
      <c r="H5431" t="s">
        <v>46986</v>
      </c>
      <c r="I5431" t="s">
        <v>5221</v>
      </c>
      <c r="J5431" t="s">
        <v>11733</v>
      </c>
      <c r="K5431" t="s">
        <v>21171</v>
      </c>
      <c r="L5431" t="s">
        <v>50</v>
      </c>
      <c r="M5431" t="s">
        <v>5111</v>
      </c>
      <c r="N5431" t="s">
        <v>4892</v>
      </c>
      <c r="O5431" t="s">
        <v>21172</v>
      </c>
      <c r="P5431" t="s">
        <v>46987</v>
      </c>
      <c r="R5431" t="str">
        <f t="shared" si="168"/>
        <v>青州</v>
      </c>
      <c r="S5431" t="str">
        <f t="shared" si="169"/>
        <v>0110</v>
      </c>
    </row>
    <row r="5432" spans="1:19">
      <c r="A5432" t="s">
        <v>46988</v>
      </c>
      <c r="B5432" t="s">
        <v>46989</v>
      </c>
      <c r="C5432" t="s">
        <v>49</v>
      </c>
      <c r="D5432" t="s">
        <v>46990</v>
      </c>
      <c r="E5432" t="s">
        <v>46463</v>
      </c>
      <c r="F5432" t="s">
        <v>46991</v>
      </c>
      <c r="G5432" t="s">
        <v>46992</v>
      </c>
      <c r="H5432" t="s">
        <v>46993</v>
      </c>
      <c r="I5432" t="s">
        <v>4785</v>
      </c>
      <c r="J5432" t="s">
        <v>6731</v>
      </c>
      <c r="K5432" t="s">
        <v>6732</v>
      </c>
      <c r="L5432" t="s">
        <v>123</v>
      </c>
      <c r="M5432" t="s">
        <v>5854</v>
      </c>
      <c r="N5432" t="s">
        <v>25905</v>
      </c>
      <c r="O5432" t="s">
        <v>6733</v>
      </c>
      <c r="P5432" t="s">
        <v>46994</v>
      </c>
      <c r="R5432" t="str">
        <f t="shared" si="168"/>
        <v>诸城</v>
      </c>
      <c r="S5432" t="str">
        <f t="shared" si="169"/>
        <v>0110</v>
      </c>
    </row>
    <row r="5433" spans="1:19">
      <c r="A5433" t="s">
        <v>46995</v>
      </c>
      <c r="B5433" t="s">
        <v>46996</v>
      </c>
      <c r="C5433" t="s">
        <v>49</v>
      </c>
      <c r="D5433" t="s">
        <v>46997</v>
      </c>
      <c r="E5433" t="s">
        <v>45648</v>
      </c>
      <c r="F5433" t="s">
        <v>46998</v>
      </c>
      <c r="G5433" t="s">
        <v>46999</v>
      </c>
      <c r="H5433" t="s">
        <v>47000</v>
      </c>
      <c r="I5433" t="s">
        <v>12119</v>
      </c>
      <c r="J5433" t="s">
        <v>9760</v>
      </c>
      <c r="K5433" t="s">
        <v>9761</v>
      </c>
      <c r="L5433" t="s">
        <v>60</v>
      </c>
      <c r="M5433" t="s">
        <v>5999</v>
      </c>
      <c r="O5433" t="s">
        <v>9762</v>
      </c>
      <c r="P5433" t="s">
        <v>47001</v>
      </c>
      <c r="Q5433" t="s">
        <v>47002</v>
      </c>
      <c r="R5433" t="str">
        <f t="shared" si="168"/>
        <v>奎文</v>
      </c>
      <c r="S5433" t="str">
        <f t="shared" si="169"/>
        <v>0110</v>
      </c>
    </row>
    <row r="5434" spans="1:19">
      <c r="A5434" t="s">
        <v>47003</v>
      </c>
      <c r="B5434" t="s">
        <v>47004</v>
      </c>
      <c r="C5434" t="s">
        <v>49</v>
      </c>
      <c r="D5434" t="s">
        <v>47005</v>
      </c>
      <c r="E5434" t="s">
        <v>47006</v>
      </c>
      <c r="F5434" t="s">
        <v>47007</v>
      </c>
      <c r="G5434" t="s">
        <v>47008</v>
      </c>
      <c r="H5434" t="s">
        <v>47009</v>
      </c>
      <c r="I5434" t="s">
        <v>47010</v>
      </c>
      <c r="J5434" t="s">
        <v>5122</v>
      </c>
      <c r="K5434" t="s">
        <v>5123</v>
      </c>
      <c r="N5434" t="s">
        <v>6601</v>
      </c>
      <c r="O5434" t="s">
        <v>5124</v>
      </c>
      <c r="R5434" t="str">
        <f t="shared" si="168"/>
        <v/>
      </c>
      <c r="S5434" t="str">
        <f t="shared" si="169"/>
        <v>0110</v>
      </c>
    </row>
    <row r="5435" spans="1:19">
      <c r="A5435" t="s">
        <v>47011</v>
      </c>
      <c r="B5435" t="s">
        <v>47012</v>
      </c>
      <c r="C5435" t="s">
        <v>49</v>
      </c>
      <c r="D5435" t="s">
        <v>47013</v>
      </c>
      <c r="E5435" t="s">
        <v>45622</v>
      </c>
      <c r="F5435" t="s">
        <v>47014</v>
      </c>
      <c r="G5435" t="s">
        <v>47015</v>
      </c>
      <c r="H5435" t="s">
        <v>47016</v>
      </c>
      <c r="I5435" t="s">
        <v>4785</v>
      </c>
      <c r="J5435" t="s">
        <v>8081</v>
      </c>
      <c r="K5435" t="s">
        <v>42502</v>
      </c>
      <c r="L5435" t="s">
        <v>105</v>
      </c>
      <c r="M5435" t="s">
        <v>5133</v>
      </c>
      <c r="N5435" t="s">
        <v>4789</v>
      </c>
      <c r="O5435" t="s">
        <v>8083</v>
      </c>
      <c r="P5435" t="s">
        <v>47017</v>
      </c>
      <c r="Q5435" t="s">
        <v>47018</v>
      </c>
      <c r="R5435" t="str">
        <f t="shared" si="168"/>
        <v>寿光</v>
      </c>
      <c r="S5435" t="str">
        <f t="shared" si="169"/>
        <v>0110</v>
      </c>
    </row>
    <row r="5436" spans="1:19">
      <c r="A5436" t="s">
        <v>47019</v>
      </c>
      <c r="B5436" t="s">
        <v>47020</v>
      </c>
      <c r="C5436" t="s">
        <v>49</v>
      </c>
      <c r="D5436" t="s">
        <v>47021</v>
      </c>
      <c r="E5436" t="s">
        <v>45598</v>
      </c>
      <c r="F5436" t="s">
        <v>47022</v>
      </c>
      <c r="G5436" t="s">
        <v>47023</v>
      </c>
      <c r="H5436" t="s">
        <v>47024</v>
      </c>
      <c r="I5436" t="s">
        <v>12119</v>
      </c>
      <c r="J5436" t="s">
        <v>6452</v>
      </c>
      <c r="K5436" t="s">
        <v>6453</v>
      </c>
      <c r="L5436" t="s">
        <v>86</v>
      </c>
      <c r="M5436" t="s">
        <v>5099</v>
      </c>
      <c r="N5436" t="s">
        <v>4817</v>
      </c>
      <c r="O5436" t="s">
        <v>6454</v>
      </c>
      <c r="P5436" t="s">
        <v>47025</v>
      </c>
      <c r="Q5436" t="s">
        <v>47026</v>
      </c>
      <c r="R5436" t="str">
        <f t="shared" si="168"/>
        <v>坊子</v>
      </c>
      <c r="S5436" t="str">
        <f t="shared" si="169"/>
        <v>0110</v>
      </c>
    </row>
    <row r="5437" spans="1:19">
      <c r="A5437" t="s">
        <v>47027</v>
      </c>
      <c r="B5437" t="s">
        <v>47028</v>
      </c>
      <c r="C5437" t="s">
        <v>49</v>
      </c>
      <c r="D5437" t="s">
        <v>47029</v>
      </c>
      <c r="E5437" t="s">
        <v>45706</v>
      </c>
      <c r="F5437" t="s">
        <v>47030</v>
      </c>
      <c r="G5437" t="s">
        <v>47031</v>
      </c>
      <c r="H5437" t="s">
        <v>47032</v>
      </c>
      <c r="I5437" t="s">
        <v>4852</v>
      </c>
      <c r="J5437" t="s">
        <v>7114</v>
      </c>
      <c r="K5437" t="s">
        <v>7115</v>
      </c>
      <c r="L5437" t="s">
        <v>105</v>
      </c>
      <c r="M5437" t="s">
        <v>5176</v>
      </c>
      <c r="N5437" t="s">
        <v>4817</v>
      </c>
      <c r="O5437" t="s">
        <v>7116</v>
      </c>
      <c r="P5437" t="s">
        <v>47033</v>
      </c>
      <c r="R5437" t="str">
        <f t="shared" si="168"/>
        <v>寿光</v>
      </c>
      <c r="S5437" t="str">
        <f t="shared" si="169"/>
        <v>0110</v>
      </c>
    </row>
    <row r="5438" spans="1:19">
      <c r="A5438" t="s">
        <v>47034</v>
      </c>
      <c r="B5438" t="s">
        <v>47035</v>
      </c>
      <c r="C5438" t="s">
        <v>49</v>
      </c>
      <c r="D5438" t="s">
        <v>47036</v>
      </c>
      <c r="E5438" t="s">
        <v>45598</v>
      </c>
      <c r="F5438" t="s">
        <v>47037</v>
      </c>
      <c r="G5438" t="s">
        <v>47038</v>
      </c>
      <c r="H5438" t="s">
        <v>47039</v>
      </c>
      <c r="I5438" t="s">
        <v>12119</v>
      </c>
      <c r="J5438" t="s">
        <v>4786</v>
      </c>
      <c r="K5438" t="s">
        <v>4787</v>
      </c>
      <c r="L5438" t="s">
        <v>237</v>
      </c>
      <c r="M5438" t="s">
        <v>4788</v>
      </c>
      <c r="N5438" t="s">
        <v>5421</v>
      </c>
      <c r="O5438" t="s">
        <v>4790</v>
      </c>
      <c r="P5438" t="s">
        <v>47040</v>
      </c>
      <c r="R5438" t="str">
        <f t="shared" si="168"/>
        <v>潍城</v>
      </c>
      <c r="S5438" t="str">
        <f t="shared" si="169"/>
        <v>0110</v>
      </c>
    </row>
    <row r="5439" spans="1:19">
      <c r="A5439" t="s">
        <v>47041</v>
      </c>
      <c r="B5439" t="s">
        <v>47042</v>
      </c>
      <c r="C5439" t="s">
        <v>49</v>
      </c>
      <c r="D5439" t="s">
        <v>47043</v>
      </c>
      <c r="E5439" t="s">
        <v>45622</v>
      </c>
      <c r="F5439" t="s">
        <v>47044</v>
      </c>
      <c r="G5439" t="s">
        <v>47045</v>
      </c>
      <c r="H5439" t="s">
        <v>47046</v>
      </c>
      <c r="I5439" t="s">
        <v>4852</v>
      </c>
      <c r="J5439" t="s">
        <v>7418</v>
      </c>
      <c r="K5439" t="s">
        <v>7419</v>
      </c>
      <c r="L5439" t="s">
        <v>60</v>
      </c>
      <c r="M5439" t="s">
        <v>5999</v>
      </c>
      <c r="N5439" t="s">
        <v>4881</v>
      </c>
      <c r="O5439" t="s">
        <v>7420</v>
      </c>
      <c r="P5439" t="s">
        <v>47047</v>
      </c>
      <c r="R5439" t="str">
        <f t="shared" si="168"/>
        <v>奎文</v>
      </c>
      <c r="S5439" t="str">
        <f t="shared" si="169"/>
        <v>0110</v>
      </c>
    </row>
    <row r="5440" spans="1:19">
      <c r="A5440" t="s">
        <v>47048</v>
      </c>
      <c r="B5440" t="s">
        <v>47049</v>
      </c>
      <c r="C5440" t="s">
        <v>49</v>
      </c>
      <c r="D5440" t="s">
        <v>47050</v>
      </c>
      <c r="E5440" t="s">
        <v>45648</v>
      </c>
      <c r="F5440" t="s">
        <v>47051</v>
      </c>
      <c r="G5440" t="s">
        <v>47052</v>
      </c>
      <c r="H5440" t="s">
        <v>47053</v>
      </c>
      <c r="I5440" t="s">
        <v>5541</v>
      </c>
      <c r="J5440" t="s">
        <v>5374</v>
      </c>
      <c r="K5440" t="s">
        <v>5375</v>
      </c>
      <c r="L5440" t="s">
        <v>105</v>
      </c>
      <c r="M5440" t="s">
        <v>5376</v>
      </c>
      <c r="O5440" t="s">
        <v>5377</v>
      </c>
      <c r="P5440" t="s">
        <v>47054</v>
      </c>
      <c r="Q5440" t="s">
        <v>47055</v>
      </c>
      <c r="R5440" t="str">
        <f t="shared" si="168"/>
        <v>寿光</v>
      </c>
      <c r="S5440" t="str">
        <f t="shared" si="169"/>
        <v>0110</v>
      </c>
    </row>
    <row r="5441" spans="1:19">
      <c r="A5441" t="s">
        <v>47056</v>
      </c>
      <c r="B5441" t="s">
        <v>47057</v>
      </c>
      <c r="C5441" t="s">
        <v>49</v>
      </c>
      <c r="D5441" t="s">
        <v>47058</v>
      </c>
      <c r="E5441" t="s">
        <v>45622</v>
      </c>
      <c r="F5441" t="s">
        <v>47059</v>
      </c>
      <c r="G5441" t="s">
        <v>47060</v>
      </c>
      <c r="H5441" t="s">
        <v>47061</v>
      </c>
      <c r="I5441" t="s">
        <v>12448</v>
      </c>
      <c r="J5441" t="s">
        <v>6357</v>
      </c>
      <c r="K5441" t="s">
        <v>6358</v>
      </c>
      <c r="L5441" t="s">
        <v>60</v>
      </c>
      <c r="M5441" t="s">
        <v>5999</v>
      </c>
      <c r="N5441" t="s">
        <v>5005</v>
      </c>
      <c r="O5441" t="s">
        <v>6359</v>
      </c>
      <c r="P5441" t="s">
        <v>47062</v>
      </c>
      <c r="Q5441" t="s">
        <v>47063</v>
      </c>
      <c r="R5441" t="str">
        <f t="shared" ref="R5441:R5504" si="170">IF(OR(LEFT(L5441,2)="高新"),"奎文",IF(LEFT(L5441,2)="峡山","坊子",IF(LEFT(L5441,2)="滨海","寒亭",LEFT(L5441,2))))</f>
        <v>奎文</v>
      </c>
      <c r="S5441" t="str">
        <f t="shared" ref="S5441:S5504" si="171">TEXT(B5441,"mmdd")</f>
        <v>0110</v>
      </c>
    </row>
    <row r="5442" spans="1:19">
      <c r="A5442" t="s">
        <v>47064</v>
      </c>
      <c r="B5442" t="s">
        <v>47065</v>
      </c>
      <c r="C5442" t="s">
        <v>49</v>
      </c>
      <c r="D5442" t="s">
        <v>47066</v>
      </c>
      <c r="E5442" t="s">
        <v>45648</v>
      </c>
      <c r="F5442" t="s">
        <v>47067</v>
      </c>
      <c r="G5442" t="s">
        <v>47068</v>
      </c>
      <c r="H5442" t="s">
        <v>47069</v>
      </c>
      <c r="I5442" t="s">
        <v>5541</v>
      </c>
      <c r="J5442" t="s">
        <v>7743</v>
      </c>
      <c r="K5442" t="s">
        <v>7744</v>
      </c>
      <c r="L5442" t="s">
        <v>1136</v>
      </c>
      <c r="M5442" t="s">
        <v>5210</v>
      </c>
      <c r="O5442" t="s">
        <v>7745</v>
      </c>
      <c r="P5442" t="s">
        <v>47070</v>
      </c>
      <c r="R5442" t="str">
        <f t="shared" si="170"/>
        <v>昌乐</v>
      </c>
      <c r="S5442" t="str">
        <f t="shared" si="171"/>
        <v>0110</v>
      </c>
    </row>
    <row r="5443" spans="1:19">
      <c r="A5443" t="s">
        <v>47071</v>
      </c>
      <c r="B5443" t="s">
        <v>47072</v>
      </c>
      <c r="C5443" t="s">
        <v>49</v>
      </c>
      <c r="D5443" t="s">
        <v>47073</v>
      </c>
      <c r="E5443" t="s">
        <v>41819</v>
      </c>
      <c r="F5443" t="s">
        <v>47074</v>
      </c>
      <c r="G5443" t="s">
        <v>47075</v>
      </c>
      <c r="H5443" t="s">
        <v>47076</v>
      </c>
      <c r="I5443" t="s">
        <v>4828</v>
      </c>
      <c r="J5443" t="s">
        <v>7529</v>
      </c>
      <c r="K5443" t="s">
        <v>7530</v>
      </c>
      <c r="L5443" t="s">
        <v>50</v>
      </c>
      <c r="M5443" t="s">
        <v>6624</v>
      </c>
      <c r="N5443" t="s">
        <v>4789</v>
      </c>
      <c r="O5443" t="s">
        <v>7531</v>
      </c>
      <c r="P5443" t="s">
        <v>47077</v>
      </c>
      <c r="R5443" t="str">
        <f t="shared" si="170"/>
        <v>青州</v>
      </c>
      <c r="S5443" t="str">
        <f t="shared" si="171"/>
        <v>0110</v>
      </c>
    </row>
    <row r="5444" spans="1:19">
      <c r="A5444" t="s">
        <v>47078</v>
      </c>
      <c r="B5444" t="s">
        <v>47079</v>
      </c>
      <c r="C5444" t="s">
        <v>49</v>
      </c>
      <c r="D5444" t="s">
        <v>47080</v>
      </c>
      <c r="E5444" t="s">
        <v>41819</v>
      </c>
      <c r="F5444" t="s">
        <v>47081</v>
      </c>
      <c r="G5444" t="s">
        <v>47082</v>
      </c>
      <c r="H5444" t="s">
        <v>47083</v>
      </c>
      <c r="I5444" t="s">
        <v>5052</v>
      </c>
      <c r="J5444" t="s">
        <v>6731</v>
      </c>
      <c r="K5444" t="s">
        <v>6732</v>
      </c>
      <c r="L5444" t="s">
        <v>123</v>
      </c>
      <c r="M5444" t="s">
        <v>5854</v>
      </c>
      <c r="N5444" t="s">
        <v>4892</v>
      </c>
      <c r="O5444" t="s">
        <v>6733</v>
      </c>
      <c r="P5444" t="s">
        <v>47084</v>
      </c>
      <c r="Q5444" t="s">
        <v>47085</v>
      </c>
      <c r="R5444" t="str">
        <f t="shared" si="170"/>
        <v>诸城</v>
      </c>
      <c r="S5444" t="str">
        <f t="shared" si="171"/>
        <v>0110</v>
      </c>
    </row>
    <row r="5445" spans="1:19">
      <c r="A5445" t="s">
        <v>47086</v>
      </c>
      <c r="B5445" t="s">
        <v>47087</v>
      </c>
      <c r="C5445" t="s">
        <v>49</v>
      </c>
      <c r="D5445" t="s">
        <v>47088</v>
      </c>
      <c r="E5445" t="s">
        <v>45622</v>
      </c>
      <c r="F5445" t="s">
        <v>47089</v>
      </c>
      <c r="G5445" t="s">
        <v>47090</v>
      </c>
      <c r="H5445" t="s">
        <v>47091</v>
      </c>
      <c r="I5445" t="s">
        <v>5541</v>
      </c>
      <c r="J5445" t="s">
        <v>5234</v>
      </c>
      <c r="K5445" t="s">
        <v>5235</v>
      </c>
      <c r="L5445" t="s">
        <v>50</v>
      </c>
      <c r="M5445" t="s">
        <v>5236</v>
      </c>
      <c r="N5445" t="s">
        <v>5421</v>
      </c>
      <c r="O5445" t="s">
        <v>5237</v>
      </c>
      <c r="P5445" t="s">
        <v>47092</v>
      </c>
      <c r="R5445" t="str">
        <f t="shared" si="170"/>
        <v>青州</v>
      </c>
      <c r="S5445" t="str">
        <f t="shared" si="171"/>
        <v>0110</v>
      </c>
    </row>
    <row r="5446" spans="1:19">
      <c r="A5446" t="s">
        <v>47093</v>
      </c>
      <c r="B5446" t="s">
        <v>47094</v>
      </c>
      <c r="C5446" t="s">
        <v>49</v>
      </c>
      <c r="D5446" t="s">
        <v>47095</v>
      </c>
      <c r="E5446" t="s">
        <v>45622</v>
      </c>
      <c r="F5446" t="s">
        <v>47096</v>
      </c>
      <c r="G5446" t="s">
        <v>47097</v>
      </c>
      <c r="H5446" t="s">
        <v>47098</v>
      </c>
      <c r="I5446" t="s">
        <v>4955</v>
      </c>
      <c r="J5446" t="s">
        <v>5987</v>
      </c>
      <c r="K5446" t="s">
        <v>5988</v>
      </c>
      <c r="L5446" t="s">
        <v>95</v>
      </c>
      <c r="M5446" t="s">
        <v>5042</v>
      </c>
      <c r="N5446" t="s">
        <v>5421</v>
      </c>
      <c r="O5446" t="s">
        <v>5989</v>
      </c>
      <c r="P5446" t="s">
        <v>47099</v>
      </c>
      <c r="Q5446" t="s">
        <v>47100</v>
      </c>
      <c r="R5446" t="str">
        <f t="shared" si="170"/>
        <v>安丘</v>
      </c>
      <c r="S5446" t="str">
        <f t="shared" si="171"/>
        <v>0110</v>
      </c>
    </row>
    <row r="5447" spans="1:19">
      <c r="A5447" t="s">
        <v>47101</v>
      </c>
      <c r="B5447" t="s">
        <v>47102</v>
      </c>
      <c r="C5447" t="s">
        <v>49</v>
      </c>
      <c r="D5447" t="s">
        <v>47103</v>
      </c>
      <c r="E5447" t="s">
        <v>45622</v>
      </c>
      <c r="F5447" t="s">
        <v>47104</v>
      </c>
      <c r="G5447" t="s">
        <v>47105</v>
      </c>
      <c r="H5447" t="s">
        <v>47106</v>
      </c>
      <c r="I5447" t="s">
        <v>4852</v>
      </c>
      <c r="J5447" t="s">
        <v>8741</v>
      </c>
      <c r="K5447" t="s">
        <v>8742</v>
      </c>
      <c r="L5447" t="s">
        <v>1136</v>
      </c>
      <c r="M5447" t="s">
        <v>6413</v>
      </c>
      <c r="N5447" t="s">
        <v>5030</v>
      </c>
      <c r="O5447" t="s">
        <v>8743</v>
      </c>
      <c r="P5447" t="s">
        <v>47107</v>
      </c>
      <c r="R5447" t="str">
        <f t="shared" si="170"/>
        <v>昌乐</v>
      </c>
      <c r="S5447" t="str">
        <f t="shared" si="171"/>
        <v>0110</v>
      </c>
    </row>
    <row r="5448" spans="1:19">
      <c r="A5448" t="s">
        <v>47108</v>
      </c>
      <c r="B5448" t="s">
        <v>47109</v>
      </c>
      <c r="C5448" t="s">
        <v>49</v>
      </c>
      <c r="D5448" t="s">
        <v>47110</v>
      </c>
      <c r="E5448" t="s">
        <v>47111</v>
      </c>
      <c r="F5448" t="s">
        <v>47112</v>
      </c>
      <c r="G5448" t="s">
        <v>47113</v>
      </c>
      <c r="H5448" t="s">
        <v>47114</v>
      </c>
      <c r="I5448" t="s">
        <v>12119</v>
      </c>
      <c r="J5448" t="s">
        <v>9438</v>
      </c>
      <c r="K5448" t="s">
        <v>9439</v>
      </c>
      <c r="L5448" t="s">
        <v>114</v>
      </c>
      <c r="M5448" t="s">
        <v>5486</v>
      </c>
      <c r="N5448" t="s">
        <v>4789</v>
      </c>
      <c r="O5448" t="s">
        <v>9440</v>
      </c>
      <c r="P5448" t="s">
        <v>47115</v>
      </c>
      <c r="Q5448" t="s">
        <v>47116</v>
      </c>
      <c r="R5448" t="str">
        <f t="shared" si="170"/>
        <v>高密</v>
      </c>
      <c r="S5448" t="str">
        <f t="shared" si="171"/>
        <v>0110</v>
      </c>
    </row>
    <row r="5449" spans="1:19">
      <c r="A5449" t="s">
        <v>47117</v>
      </c>
      <c r="B5449" t="s">
        <v>47118</v>
      </c>
      <c r="C5449" t="s">
        <v>49</v>
      </c>
      <c r="D5449" t="s">
        <v>47119</v>
      </c>
      <c r="E5449" t="s">
        <v>45622</v>
      </c>
      <c r="F5449" t="s">
        <v>47120</v>
      </c>
      <c r="G5449" t="s">
        <v>47121</v>
      </c>
      <c r="H5449" t="s">
        <v>47122</v>
      </c>
      <c r="I5449" t="s">
        <v>4785</v>
      </c>
      <c r="J5449" t="s">
        <v>6699</v>
      </c>
      <c r="K5449" t="s">
        <v>6700</v>
      </c>
      <c r="L5449" t="s">
        <v>50</v>
      </c>
      <c r="M5449" t="s">
        <v>6701</v>
      </c>
      <c r="N5449" t="s">
        <v>5112</v>
      </c>
      <c r="O5449" t="s">
        <v>6702</v>
      </c>
      <c r="P5449" t="s">
        <v>47123</v>
      </c>
      <c r="Q5449" t="s">
        <v>47124</v>
      </c>
      <c r="R5449" t="str">
        <f t="shared" si="170"/>
        <v>青州</v>
      </c>
      <c r="S5449" t="str">
        <f t="shared" si="171"/>
        <v>0110</v>
      </c>
    </row>
    <row r="5450" spans="1:19">
      <c r="A5450" t="s">
        <v>47125</v>
      </c>
      <c r="B5450" t="s">
        <v>47126</v>
      </c>
      <c r="C5450" t="s">
        <v>49</v>
      </c>
      <c r="D5450" t="s">
        <v>47127</v>
      </c>
      <c r="E5450" t="s">
        <v>45706</v>
      </c>
      <c r="F5450" t="s">
        <v>47128</v>
      </c>
      <c r="G5450" t="s">
        <v>47129</v>
      </c>
      <c r="H5450" t="s">
        <v>47130</v>
      </c>
      <c r="I5450" t="s">
        <v>4828</v>
      </c>
      <c r="J5450" t="s">
        <v>8582</v>
      </c>
      <c r="K5450" t="s">
        <v>8583</v>
      </c>
      <c r="L5450" t="s">
        <v>77</v>
      </c>
      <c r="M5450" t="s">
        <v>4803</v>
      </c>
      <c r="N5450" t="s">
        <v>4789</v>
      </c>
      <c r="O5450" t="s">
        <v>8584</v>
      </c>
      <c r="P5450" t="s">
        <v>47131</v>
      </c>
      <c r="Q5450" t="s">
        <v>47132</v>
      </c>
      <c r="R5450" t="str">
        <f t="shared" si="170"/>
        <v>临朐</v>
      </c>
      <c r="S5450" t="str">
        <f t="shared" si="171"/>
        <v>0110</v>
      </c>
    </row>
    <row r="5451" spans="1:19">
      <c r="A5451" t="s">
        <v>47133</v>
      </c>
      <c r="B5451" t="s">
        <v>47134</v>
      </c>
      <c r="C5451" t="s">
        <v>49</v>
      </c>
      <c r="D5451" t="s">
        <v>47135</v>
      </c>
      <c r="E5451" t="s">
        <v>45622</v>
      </c>
      <c r="F5451" t="s">
        <v>47136</v>
      </c>
      <c r="G5451" t="s">
        <v>47137</v>
      </c>
      <c r="H5451" t="s">
        <v>47138</v>
      </c>
      <c r="I5451" t="s">
        <v>4852</v>
      </c>
      <c r="J5451" t="s">
        <v>6357</v>
      </c>
      <c r="K5451" t="s">
        <v>6358</v>
      </c>
      <c r="L5451" t="s">
        <v>60</v>
      </c>
      <c r="M5451" t="s">
        <v>5999</v>
      </c>
      <c r="N5451" t="s">
        <v>4869</v>
      </c>
      <c r="O5451" t="s">
        <v>7691</v>
      </c>
      <c r="P5451" t="s">
        <v>47139</v>
      </c>
      <c r="Q5451" t="s">
        <v>47140</v>
      </c>
      <c r="R5451" t="str">
        <f t="shared" si="170"/>
        <v>奎文</v>
      </c>
      <c r="S5451" t="str">
        <f t="shared" si="171"/>
        <v>0110</v>
      </c>
    </row>
    <row r="5452" spans="1:19">
      <c r="A5452" t="s">
        <v>47141</v>
      </c>
      <c r="B5452" t="s">
        <v>47142</v>
      </c>
      <c r="C5452" t="s">
        <v>49</v>
      </c>
      <c r="D5452" t="s">
        <v>47143</v>
      </c>
      <c r="E5452" t="s">
        <v>45622</v>
      </c>
      <c r="F5452" t="s">
        <v>47144</v>
      </c>
      <c r="G5452" t="s">
        <v>47145</v>
      </c>
      <c r="H5452" t="s">
        <v>47146</v>
      </c>
      <c r="I5452" t="s">
        <v>4813</v>
      </c>
      <c r="J5452" t="s">
        <v>10649</v>
      </c>
      <c r="K5452" t="s">
        <v>10650</v>
      </c>
      <c r="L5452" t="s">
        <v>50</v>
      </c>
      <c r="M5452" t="s">
        <v>4816</v>
      </c>
      <c r="N5452" t="s">
        <v>5907</v>
      </c>
      <c r="O5452" t="s">
        <v>10651</v>
      </c>
      <c r="P5452" t="s">
        <v>47147</v>
      </c>
      <c r="R5452" t="str">
        <f t="shared" si="170"/>
        <v>青州</v>
      </c>
      <c r="S5452" t="str">
        <f t="shared" si="171"/>
        <v>0110</v>
      </c>
    </row>
    <row r="5453" spans="1:19">
      <c r="A5453" t="s">
        <v>47148</v>
      </c>
      <c r="B5453" t="s">
        <v>47149</v>
      </c>
      <c r="C5453" t="s">
        <v>49</v>
      </c>
      <c r="D5453" t="s">
        <v>47150</v>
      </c>
      <c r="E5453" t="s">
        <v>45598</v>
      </c>
      <c r="F5453" t="s">
        <v>47151</v>
      </c>
      <c r="G5453" t="s">
        <v>47152</v>
      </c>
      <c r="H5453" t="s">
        <v>47153</v>
      </c>
      <c r="I5453" t="s">
        <v>12119</v>
      </c>
      <c r="J5453" t="s">
        <v>4930</v>
      </c>
      <c r="K5453" t="s">
        <v>4931</v>
      </c>
      <c r="L5453" t="s">
        <v>123</v>
      </c>
      <c r="M5453" t="s">
        <v>4932</v>
      </c>
      <c r="N5453" t="s">
        <v>5487</v>
      </c>
      <c r="O5453" t="s">
        <v>4934</v>
      </c>
      <c r="P5453" t="s">
        <v>47154</v>
      </c>
      <c r="R5453" t="str">
        <f t="shared" si="170"/>
        <v>诸城</v>
      </c>
      <c r="S5453" t="str">
        <f t="shared" si="171"/>
        <v>0110</v>
      </c>
    </row>
    <row r="5454" spans="1:19">
      <c r="A5454" t="s">
        <v>47155</v>
      </c>
      <c r="B5454" t="s">
        <v>47156</v>
      </c>
      <c r="C5454" t="s">
        <v>49</v>
      </c>
      <c r="D5454" t="s">
        <v>47157</v>
      </c>
      <c r="E5454" t="s">
        <v>45622</v>
      </c>
      <c r="F5454" t="s">
        <v>47158</v>
      </c>
      <c r="G5454" t="s">
        <v>47159</v>
      </c>
      <c r="H5454" t="s">
        <v>47160</v>
      </c>
      <c r="I5454" t="s">
        <v>45593</v>
      </c>
      <c r="J5454" t="s">
        <v>5636</v>
      </c>
      <c r="K5454" t="s">
        <v>5637</v>
      </c>
      <c r="L5454" t="s">
        <v>105</v>
      </c>
      <c r="M5454" t="s">
        <v>5638</v>
      </c>
      <c r="N5454" t="s">
        <v>12670</v>
      </c>
      <c r="O5454" t="s">
        <v>5639</v>
      </c>
      <c r="P5454" t="s">
        <v>47161</v>
      </c>
      <c r="R5454" t="str">
        <f t="shared" si="170"/>
        <v>寿光</v>
      </c>
      <c r="S5454" t="str">
        <f t="shared" si="171"/>
        <v>0110</v>
      </c>
    </row>
    <row r="5455" spans="1:19">
      <c r="A5455" t="s">
        <v>2594</v>
      </c>
      <c r="B5455" t="s">
        <v>47162</v>
      </c>
      <c r="C5455" t="s">
        <v>49</v>
      </c>
      <c r="D5455" t="s">
        <v>47163</v>
      </c>
      <c r="E5455" t="s">
        <v>45648</v>
      </c>
      <c r="F5455" t="s">
        <v>47164</v>
      </c>
      <c r="G5455" t="s">
        <v>2592</v>
      </c>
      <c r="H5455" t="s">
        <v>47165</v>
      </c>
      <c r="I5455" t="s">
        <v>5541</v>
      </c>
      <c r="J5455" t="s">
        <v>4930</v>
      </c>
      <c r="K5455" t="s">
        <v>4931</v>
      </c>
      <c r="L5455" t="s">
        <v>123</v>
      </c>
      <c r="M5455" t="s">
        <v>4932</v>
      </c>
      <c r="O5455" t="s">
        <v>4934</v>
      </c>
      <c r="P5455" t="s">
        <v>47166</v>
      </c>
      <c r="Q5455" t="s">
        <v>47167</v>
      </c>
      <c r="R5455" t="str">
        <f t="shared" si="170"/>
        <v>诸城</v>
      </c>
      <c r="S5455" t="str">
        <f t="shared" si="171"/>
        <v>0110</v>
      </c>
    </row>
    <row r="5456" spans="1:19">
      <c r="A5456" t="s">
        <v>47168</v>
      </c>
      <c r="B5456" t="s">
        <v>47169</v>
      </c>
      <c r="C5456" t="s">
        <v>49</v>
      </c>
      <c r="D5456" t="s">
        <v>47170</v>
      </c>
      <c r="E5456" t="s">
        <v>45622</v>
      </c>
      <c r="F5456" t="s">
        <v>47171</v>
      </c>
      <c r="G5456" t="s">
        <v>47172</v>
      </c>
      <c r="H5456" t="s">
        <v>47173</v>
      </c>
      <c r="I5456" t="s">
        <v>5221</v>
      </c>
      <c r="J5456" t="s">
        <v>8107</v>
      </c>
      <c r="K5456" t="s">
        <v>8108</v>
      </c>
      <c r="L5456" t="s">
        <v>237</v>
      </c>
      <c r="M5456" t="s">
        <v>5247</v>
      </c>
      <c r="N5456" t="s">
        <v>4789</v>
      </c>
      <c r="O5456" t="s">
        <v>8109</v>
      </c>
      <c r="P5456" t="s">
        <v>47174</v>
      </c>
      <c r="Q5456" t="s">
        <v>47175</v>
      </c>
      <c r="R5456" t="str">
        <f t="shared" si="170"/>
        <v>潍城</v>
      </c>
      <c r="S5456" t="str">
        <f t="shared" si="171"/>
        <v>0110</v>
      </c>
    </row>
    <row r="5457" spans="1:19">
      <c r="A5457" t="s">
        <v>47176</v>
      </c>
      <c r="B5457" t="s">
        <v>46180</v>
      </c>
      <c r="C5457" t="s">
        <v>49</v>
      </c>
      <c r="D5457" t="s">
        <v>47177</v>
      </c>
      <c r="E5457" t="s">
        <v>45706</v>
      </c>
      <c r="F5457" t="s">
        <v>47178</v>
      </c>
      <c r="G5457" t="s">
        <v>47179</v>
      </c>
      <c r="H5457" t="s">
        <v>47180</v>
      </c>
      <c r="I5457" t="s">
        <v>4828</v>
      </c>
      <c r="J5457" t="s">
        <v>9154</v>
      </c>
      <c r="K5457" t="s">
        <v>9155</v>
      </c>
      <c r="L5457" t="s">
        <v>60</v>
      </c>
      <c r="M5457" t="s">
        <v>4774</v>
      </c>
      <c r="N5457" t="s">
        <v>20639</v>
      </c>
      <c r="O5457" t="s">
        <v>9156</v>
      </c>
      <c r="P5457" t="s">
        <v>47181</v>
      </c>
      <c r="R5457" t="str">
        <f t="shared" si="170"/>
        <v>奎文</v>
      </c>
      <c r="S5457" t="str">
        <f t="shared" si="171"/>
        <v>0110</v>
      </c>
    </row>
    <row r="5458" spans="1:19">
      <c r="A5458" t="s">
        <v>47182</v>
      </c>
      <c r="B5458" t="s">
        <v>47183</v>
      </c>
      <c r="C5458" t="s">
        <v>49</v>
      </c>
      <c r="D5458" t="s">
        <v>47184</v>
      </c>
      <c r="E5458" t="s">
        <v>45706</v>
      </c>
      <c r="F5458" t="s">
        <v>47185</v>
      </c>
      <c r="G5458" t="s">
        <v>47186</v>
      </c>
      <c r="H5458" t="s">
        <v>47187</v>
      </c>
      <c r="I5458" t="s">
        <v>5282</v>
      </c>
      <c r="J5458" t="s">
        <v>7136</v>
      </c>
      <c r="K5458" t="s">
        <v>7137</v>
      </c>
      <c r="L5458" t="s">
        <v>77</v>
      </c>
      <c r="M5458" t="s">
        <v>4803</v>
      </c>
      <c r="N5458" t="s">
        <v>5451</v>
      </c>
      <c r="O5458" t="s">
        <v>7138</v>
      </c>
      <c r="R5458" t="str">
        <f t="shared" si="170"/>
        <v>临朐</v>
      </c>
      <c r="S5458" t="str">
        <f t="shared" si="171"/>
        <v>0110</v>
      </c>
    </row>
    <row r="5459" spans="1:19">
      <c r="A5459" t="s">
        <v>47188</v>
      </c>
      <c r="B5459" t="s">
        <v>47189</v>
      </c>
      <c r="C5459" t="s">
        <v>49</v>
      </c>
      <c r="D5459" t="s">
        <v>47190</v>
      </c>
      <c r="E5459" t="s">
        <v>45622</v>
      </c>
      <c r="F5459" t="s">
        <v>47191</v>
      </c>
      <c r="G5459" t="s">
        <v>47192</v>
      </c>
      <c r="H5459" t="s">
        <v>47193</v>
      </c>
      <c r="I5459" t="s">
        <v>4852</v>
      </c>
      <c r="J5459" t="s">
        <v>5131</v>
      </c>
      <c r="K5459" t="s">
        <v>5132</v>
      </c>
      <c r="L5459" t="s">
        <v>105</v>
      </c>
      <c r="M5459" t="s">
        <v>5133</v>
      </c>
      <c r="N5459" t="s">
        <v>5487</v>
      </c>
      <c r="O5459" t="s">
        <v>5134</v>
      </c>
      <c r="P5459" t="s">
        <v>47194</v>
      </c>
      <c r="Q5459" t="s">
        <v>47195</v>
      </c>
      <c r="R5459" t="str">
        <f t="shared" si="170"/>
        <v>寿光</v>
      </c>
      <c r="S5459" t="str">
        <f t="shared" si="171"/>
        <v>0110</v>
      </c>
    </row>
    <row r="5460" spans="1:19">
      <c r="A5460" t="s">
        <v>47196</v>
      </c>
      <c r="B5460" t="s">
        <v>47197</v>
      </c>
      <c r="C5460" t="s">
        <v>49</v>
      </c>
      <c r="D5460" t="s">
        <v>47198</v>
      </c>
      <c r="E5460" t="s">
        <v>45622</v>
      </c>
      <c r="F5460" t="s">
        <v>47199</v>
      </c>
      <c r="G5460" t="s">
        <v>47200</v>
      </c>
      <c r="H5460" t="s">
        <v>47201</v>
      </c>
      <c r="I5460" t="s">
        <v>4841</v>
      </c>
      <c r="J5460" t="s">
        <v>9438</v>
      </c>
      <c r="K5460" t="s">
        <v>12306</v>
      </c>
      <c r="L5460" t="s">
        <v>237</v>
      </c>
      <c r="M5460" t="s">
        <v>5247</v>
      </c>
      <c r="N5460" t="s">
        <v>5487</v>
      </c>
      <c r="O5460" t="s">
        <v>12307</v>
      </c>
      <c r="P5460" t="s">
        <v>47202</v>
      </c>
      <c r="Q5460" t="s">
        <v>47203</v>
      </c>
      <c r="R5460" t="str">
        <f t="shared" si="170"/>
        <v>潍城</v>
      </c>
      <c r="S5460" t="str">
        <f t="shared" si="171"/>
        <v>0110</v>
      </c>
    </row>
    <row r="5461" spans="1:19">
      <c r="A5461" t="s">
        <v>47204</v>
      </c>
      <c r="B5461" t="s">
        <v>47205</v>
      </c>
      <c r="C5461" t="s">
        <v>49</v>
      </c>
      <c r="D5461" t="s">
        <v>47206</v>
      </c>
      <c r="E5461" t="s">
        <v>47207</v>
      </c>
      <c r="F5461" t="s">
        <v>47208</v>
      </c>
      <c r="G5461" t="s">
        <v>47209</v>
      </c>
      <c r="H5461" t="s">
        <v>47210</v>
      </c>
      <c r="I5461" t="s">
        <v>4852</v>
      </c>
      <c r="J5461" t="s">
        <v>14104</v>
      </c>
      <c r="K5461" t="s">
        <v>14105</v>
      </c>
      <c r="L5461" t="s">
        <v>114</v>
      </c>
      <c r="M5461" t="s">
        <v>4918</v>
      </c>
      <c r="N5461" t="s">
        <v>5030</v>
      </c>
      <c r="O5461" t="s">
        <v>14106</v>
      </c>
      <c r="P5461" t="s">
        <v>47211</v>
      </c>
      <c r="R5461" t="str">
        <f t="shared" si="170"/>
        <v>高密</v>
      </c>
      <c r="S5461" t="str">
        <f t="shared" si="171"/>
        <v>0110</v>
      </c>
    </row>
    <row r="5462" spans="1:19">
      <c r="A5462" t="s">
        <v>47212</v>
      </c>
      <c r="B5462" t="s">
        <v>47213</v>
      </c>
      <c r="C5462" t="s">
        <v>49</v>
      </c>
      <c r="D5462" t="s">
        <v>47214</v>
      </c>
      <c r="E5462" t="s">
        <v>45622</v>
      </c>
      <c r="F5462" t="s">
        <v>47215</v>
      </c>
      <c r="G5462" t="s">
        <v>47216</v>
      </c>
      <c r="H5462" t="s">
        <v>47217</v>
      </c>
      <c r="I5462" t="s">
        <v>4785</v>
      </c>
      <c r="J5462" t="s">
        <v>5131</v>
      </c>
      <c r="K5462" t="s">
        <v>5132</v>
      </c>
      <c r="L5462" t="s">
        <v>105</v>
      </c>
      <c r="M5462" t="s">
        <v>5133</v>
      </c>
      <c r="N5462" t="s">
        <v>4817</v>
      </c>
      <c r="O5462" t="s">
        <v>5134</v>
      </c>
      <c r="P5462" t="s">
        <v>47218</v>
      </c>
      <c r="R5462" t="str">
        <f t="shared" si="170"/>
        <v>寿光</v>
      </c>
      <c r="S5462" t="str">
        <f t="shared" si="171"/>
        <v>0110</v>
      </c>
    </row>
    <row r="5463" spans="1:19">
      <c r="A5463" t="s">
        <v>47219</v>
      </c>
      <c r="B5463" t="s">
        <v>47220</v>
      </c>
      <c r="C5463" t="s">
        <v>49</v>
      </c>
      <c r="D5463" t="s">
        <v>47221</v>
      </c>
      <c r="E5463" t="s">
        <v>45622</v>
      </c>
      <c r="F5463" t="s">
        <v>47222</v>
      </c>
      <c r="G5463" t="s">
        <v>47223</v>
      </c>
      <c r="H5463" t="s">
        <v>47224</v>
      </c>
      <c r="I5463" t="s">
        <v>4841</v>
      </c>
      <c r="J5463" t="s">
        <v>8450</v>
      </c>
      <c r="K5463" t="s">
        <v>8451</v>
      </c>
      <c r="L5463" t="s">
        <v>60</v>
      </c>
      <c r="M5463" t="s">
        <v>5888</v>
      </c>
      <c r="N5463" t="s">
        <v>4845</v>
      </c>
      <c r="O5463" t="s">
        <v>8452</v>
      </c>
      <c r="P5463" t="s">
        <v>47225</v>
      </c>
      <c r="Q5463" t="s">
        <v>47226</v>
      </c>
      <c r="R5463" t="str">
        <f t="shared" si="170"/>
        <v>奎文</v>
      </c>
      <c r="S5463" t="str">
        <f t="shared" si="171"/>
        <v>0110</v>
      </c>
    </row>
    <row r="5464" spans="1:19">
      <c r="A5464" t="s">
        <v>47227</v>
      </c>
      <c r="B5464" t="s">
        <v>47228</v>
      </c>
      <c r="C5464" t="s">
        <v>49</v>
      </c>
      <c r="D5464" t="s">
        <v>47229</v>
      </c>
      <c r="E5464" t="s">
        <v>47230</v>
      </c>
      <c r="F5464" t="s">
        <v>47231</v>
      </c>
      <c r="G5464" t="s">
        <v>47232</v>
      </c>
      <c r="H5464" t="s">
        <v>47233</v>
      </c>
      <c r="I5464" t="s">
        <v>4771</v>
      </c>
      <c r="J5464" t="s">
        <v>9154</v>
      </c>
      <c r="K5464" t="s">
        <v>9155</v>
      </c>
      <c r="L5464" t="s">
        <v>60</v>
      </c>
      <c r="M5464" t="s">
        <v>4774</v>
      </c>
      <c r="N5464" t="s">
        <v>5939</v>
      </c>
      <c r="O5464" t="s">
        <v>9156</v>
      </c>
      <c r="P5464" t="s">
        <v>47234</v>
      </c>
      <c r="R5464" t="str">
        <f t="shared" si="170"/>
        <v>奎文</v>
      </c>
      <c r="S5464" t="str">
        <f t="shared" si="171"/>
        <v>0110</v>
      </c>
    </row>
    <row r="5465" spans="1:19">
      <c r="A5465" t="s">
        <v>47235</v>
      </c>
      <c r="B5465" t="s">
        <v>47236</v>
      </c>
      <c r="C5465" t="s">
        <v>49</v>
      </c>
      <c r="D5465" t="s">
        <v>47237</v>
      </c>
      <c r="E5465" t="s">
        <v>45598</v>
      </c>
      <c r="F5465" t="s">
        <v>47238</v>
      </c>
      <c r="G5465" t="s">
        <v>47239</v>
      </c>
      <c r="H5465" t="s">
        <v>47240</v>
      </c>
      <c r="I5465" t="s">
        <v>12119</v>
      </c>
      <c r="J5465" t="s">
        <v>10035</v>
      </c>
      <c r="K5465" t="s">
        <v>10036</v>
      </c>
      <c r="L5465" t="s">
        <v>1136</v>
      </c>
      <c r="M5465" t="s">
        <v>8945</v>
      </c>
      <c r="N5465" t="s">
        <v>4789</v>
      </c>
      <c r="O5465" t="s">
        <v>10037</v>
      </c>
      <c r="P5465" t="s">
        <v>47241</v>
      </c>
      <c r="Q5465" t="s">
        <v>47242</v>
      </c>
      <c r="R5465" t="str">
        <f t="shared" si="170"/>
        <v>昌乐</v>
      </c>
      <c r="S5465" t="str">
        <f t="shared" si="171"/>
        <v>0110</v>
      </c>
    </row>
    <row r="5466" spans="1:19">
      <c r="A5466" t="s">
        <v>47243</v>
      </c>
      <c r="B5466" t="s">
        <v>47244</v>
      </c>
      <c r="C5466" t="s">
        <v>49</v>
      </c>
      <c r="D5466" t="s">
        <v>47245</v>
      </c>
      <c r="E5466" t="s">
        <v>47111</v>
      </c>
      <c r="F5466" t="s">
        <v>47246</v>
      </c>
      <c r="G5466" t="s">
        <v>47247</v>
      </c>
      <c r="H5466" t="s">
        <v>47248</v>
      </c>
      <c r="I5466" t="s">
        <v>12119</v>
      </c>
      <c r="J5466" t="s">
        <v>8305</v>
      </c>
      <c r="K5466" t="s">
        <v>8306</v>
      </c>
      <c r="L5466" t="s">
        <v>60</v>
      </c>
      <c r="M5466" t="s">
        <v>5511</v>
      </c>
      <c r="N5466" t="s">
        <v>5960</v>
      </c>
      <c r="O5466" t="s">
        <v>8307</v>
      </c>
      <c r="P5466" t="s">
        <v>47249</v>
      </c>
      <c r="R5466" t="str">
        <f t="shared" si="170"/>
        <v>奎文</v>
      </c>
      <c r="S5466" t="str">
        <f t="shared" si="171"/>
        <v>0110</v>
      </c>
    </row>
    <row r="5467" spans="1:19">
      <c r="A5467" t="s">
        <v>47250</v>
      </c>
      <c r="B5467" t="s">
        <v>47251</v>
      </c>
      <c r="C5467" t="s">
        <v>49</v>
      </c>
      <c r="D5467" t="s">
        <v>47252</v>
      </c>
      <c r="E5467" t="s">
        <v>45622</v>
      </c>
      <c r="F5467" t="s">
        <v>47253</v>
      </c>
      <c r="G5467" t="s">
        <v>47254</v>
      </c>
      <c r="H5467" t="s">
        <v>47255</v>
      </c>
      <c r="I5467" t="s">
        <v>5052</v>
      </c>
      <c r="J5467" t="s">
        <v>5917</v>
      </c>
      <c r="K5467" t="s">
        <v>5918</v>
      </c>
      <c r="L5467" t="s">
        <v>86</v>
      </c>
      <c r="M5467" t="s">
        <v>5919</v>
      </c>
      <c r="N5467" t="s">
        <v>5451</v>
      </c>
      <c r="O5467" t="s">
        <v>5920</v>
      </c>
      <c r="P5467" t="s">
        <v>47256</v>
      </c>
      <c r="R5467" t="str">
        <f t="shared" si="170"/>
        <v>坊子</v>
      </c>
      <c r="S5467" t="str">
        <f t="shared" si="171"/>
        <v>0110</v>
      </c>
    </row>
    <row r="5468" spans="1:19">
      <c r="A5468" t="s">
        <v>2378</v>
      </c>
      <c r="B5468" t="s">
        <v>47257</v>
      </c>
      <c r="C5468" t="s">
        <v>49</v>
      </c>
      <c r="D5468" t="s">
        <v>47258</v>
      </c>
      <c r="E5468" t="s">
        <v>45622</v>
      </c>
      <c r="F5468" t="s">
        <v>47259</v>
      </c>
      <c r="G5468" t="s">
        <v>2376</v>
      </c>
      <c r="H5468" t="s">
        <v>47260</v>
      </c>
      <c r="I5468" t="s">
        <v>5822</v>
      </c>
      <c r="J5468" t="s">
        <v>4879</v>
      </c>
      <c r="K5468" t="s">
        <v>4880</v>
      </c>
      <c r="L5468" t="s">
        <v>237</v>
      </c>
      <c r="M5468" t="s">
        <v>4868</v>
      </c>
      <c r="N5468" t="s">
        <v>4881</v>
      </c>
      <c r="O5468" t="s">
        <v>4882</v>
      </c>
      <c r="P5468" t="s">
        <v>47261</v>
      </c>
      <c r="Q5468" t="s">
        <v>47262</v>
      </c>
      <c r="R5468" t="str">
        <f t="shared" si="170"/>
        <v>潍城</v>
      </c>
      <c r="S5468" t="str">
        <f t="shared" si="171"/>
        <v>0110</v>
      </c>
    </row>
    <row r="5469" spans="1:19">
      <c r="A5469" t="s">
        <v>47263</v>
      </c>
      <c r="B5469" t="s">
        <v>47264</v>
      </c>
      <c r="C5469" t="s">
        <v>49</v>
      </c>
      <c r="D5469" t="s">
        <v>47265</v>
      </c>
      <c r="E5469" t="s">
        <v>45622</v>
      </c>
      <c r="F5469" t="s">
        <v>47266</v>
      </c>
      <c r="G5469" t="s">
        <v>47267</v>
      </c>
      <c r="H5469" t="s">
        <v>47268</v>
      </c>
      <c r="I5469" t="s">
        <v>4828</v>
      </c>
      <c r="J5469" t="s">
        <v>7278</v>
      </c>
      <c r="K5469" t="s">
        <v>7279</v>
      </c>
      <c r="L5469" t="s">
        <v>105</v>
      </c>
      <c r="M5469" t="s">
        <v>5089</v>
      </c>
      <c r="N5469" t="s">
        <v>5069</v>
      </c>
      <c r="O5469" t="s">
        <v>7280</v>
      </c>
      <c r="P5469" t="s">
        <v>47269</v>
      </c>
      <c r="Q5469" t="s">
        <v>47270</v>
      </c>
      <c r="R5469" t="str">
        <f t="shared" si="170"/>
        <v>寿光</v>
      </c>
      <c r="S5469" t="str">
        <f t="shared" si="171"/>
        <v>0110</v>
      </c>
    </row>
    <row r="5470" spans="1:19">
      <c r="A5470" t="s">
        <v>47271</v>
      </c>
      <c r="B5470" t="s">
        <v>47272</v>
      </c>
      <c r="C5470" t="s">
        <v>49</v>
      </c>
      <c r="D5470" t="s">
        <v>47273</v>
      </c>
      <c r="E5470" t="s">
        <v>45598</v>
      </c>
      <c r="F5470" t="s">
        <v>47274</v>
      </c>
      <c r="G5470" t="s">
        <v>47275</v>
      </c>
      <c r="H5470" t="s">
        <v>47276</v>
      </c>
      <c r="I5470" t="s">
        <v>12119</v>
      </c>
      <c r="J5470" t="s">
        <v>8450</v>
      </c>
      <c r="K5470" t="s">
        <v>8451</v>
      </c>
      <c r="L5470" t="s">
        <v>60</v>
      </c>
      <c r="M5470" t="s">
        <v>5888</v>
      </c>
      <c r="N5470" t="s">
        <v>4892</v>
      </c>
      <c r="O5470" t="s">
        <v>8452</v>
      </c>
      <c r="P5470" t="s">
        <v>47277</v>
      </c>
      <c r="Q5470" t="s">
        <v>47278</v>
      </c>
      <c r="R5470" t="str">
        <f t="shared" si="170"/>
        <v>奎文</v>
      </c>
      <c r="S5470" t="str">
        <f t="shared" si="171"/>
        <v>0110</v>
      </c>
    </row>
    <row r="5471" spans="1:19">
      <c r="A5471" t="s">
        <v>47279</v>
      </c>
      <c r="B5471" t="s">
        <v>47280</v>
      </c>
      <c r="C5471" t="s">
        <v>49</v>
      </c>
      <c r="D5471" t="s">
        <v>47281</v>
      </c>
      <c r="E5471" t="s">
        <v>45706</v>
      </c>
      <c r="F5471" t="s">
        <v>47282</v>
      </c>
      <c r="G5471" t="s">
        <v>47283</v>
      </c>
      <c r="H5471" t="s">
        <v>47284</v>
      </c>
      <c r="I5471" t="s">
        <v>12448</v>
      </c>
      <c r="J5471" t="s">
        <v>7963</v>
      </c>
      <c r="K5471" t="s">
        <v>7964</v>
      </c>
      <c r="L5471" t="s">
        <v>60</v>
      </c>
      <c r="M5471" t="s">
        <v>5511</v>
      </c>
      <c r="N5471" t="s">
        <v>5619</v>
      </c>
      <c r="O5471" t="s">
        <v>7965</v>
      </c>
      <c r="P5471" t="s">
        <v>47285</v>
      </c>
      <c r="R5471" t="str">
        <f t="shared" si="170"/>
        <v>奎文</v>
      </c>
      <c r="S5471" t="str">
        <f t="shared" si="171"/>
        <v>0110</v>
      </c>
    </row>
    <row r="5472" spans="1:19">
      <c r="A5472" t="s">
        <v>47286</v>
      </c>
      <c r="B5472" t="s">
        <v>47287</v>
      </c>
      <c r="C5472" t="s">
        <v>49</v>
      </c>
      <c r="D5472" t="s">
        <v>47288</v>
      </c>
      <c r="E5472" t="s">
        <v>45706</v>
      </c>
      <c r="F5472" t="s">
        <v>47289</v>
      </c>
      <c r="G5472" t="s">
        <v>47290</v>
      </c>
      <c r="H5472" t="s">
        <v>47291</v>
      </c>
      <c r="I5472" t="s">
        <v>5387</v>
      </c>
      <c r="J5472" t="s">
        <v>5122</v>
      </c>
      <c r="K5472" t="s">
        <v>5123</v>
      </c>
      <c r="N5472" t="s">
        <v>4959</v>
      </c>
      <c r="O5472" t="s">
        <v>5124</v>
      </c>
      <c r="R5472" t="str">
        <f t="shared" si="170"/>
        <v/>
      </c>
      <c r="S5472" t="str">
        <f t="shared" si="171"/>
        <v>0110</v>
      </c>
    </row>
    <row r="5473" spans="1:19">
      <c r="A5473" t="s">
        <v>2586</v>
      </c>
      <c r="B5473" t="s">
        <v>47292</v>
      </c>
      <c r="C5473" t="s">
        <v>49</v>
      </c>
      <c r="D5473" t="s">
        <v>47293</v>
      </c>
      <c r="E5473" t="s">
        <v>45648</v>
      </c>
      <c r="F5473" t="s">
        <v>47294</v>
      </c>
      <c r="G5473" t="s">
        <v>2584</v>
      </c>
      <c r="H5473" t="s">
        <v>47295</v>
      </c>
      <c r="I5473" t="s">
        <v>12119</v>
      </c>
      <c r="J5473" t="s">
        <v>11513</v>
      </c>
      <c r="K5473" t="s">
        <v>11514</v>
      </c>
      <c r="L5473" t="s">
        <v>50</v>
      </c>
      <c r="M5473" t="s">
        <v>5721</v>
      </c>
      <c r="O5473" t="s">
        <v>11515</v>
      </c>
      <c r="R5473" t="str">
        <f t="shared" si="170"/>
        <v>青州</v>
      </c>
      <c r="S5473" t="str">
        <f t="shared" si="171"/>
        <v>0110</v>
      </c>
    </row>
    <row r="5474" spans="1:19">
      <c r="A5474" t="s">
        <v>47296</v>
      </c>
      <c r="B5474" t="s">
        <v>47297</v>
      </c>
      <c r="C5474" t="s">
        <v>49</v>
      </c>
      <c r="D5474" t="s">
        <v>47298</v>
      </c>
      <c r="E5474" t="s">
        <v>45648</v>
      </c>
      <c r="F5474" t="s">
        <v>47299</v>
      </c>
      <c r="G5474" t="s">
        <v>47300</v>
      </c>
      <c r="H5474" t="s">
        <v>47301</v>
      </c>
      <c r="I5474" t="s">
        <v>5066</v>
      </c>
      <c r="J5474" t="s">
        <v>4801</v>
      </c>
      <c r="K5474" t="s">
        <v>4802</v>
      </c>
      <c r="L5474" t="s">
        <v>77</v>
      </c>
      <c r="M5474" t="s">
        <v>4803</v>
      </c>
      <c r="O5474" t="s">
        <v>4804</v>
      </c>
      <c r="P5474" t="s">
        <v>47302</v>
      </c>
      <c r="Q5474" t="s">
        <v>47303</v>
      </c>
      <c r="R5474" t="str">
        <f t="shared" si="170"/>
        <v>临朐</v>
      </c>
      <c r="S5474" t="str">
        <f t="shared" si="171"/>
        <v>0110</v>
      </c>
    </row>
    <row r="5475" spans="1:19">
      <c r="A5475" t="s">
        <v>47304</v>
      </c>
      <c r="B5475" t="s">
        <v>47305</v>
      </c>
      <c r="C5475" t="s">
        <v>49</v>
      </c>
      <c r="D5475" t="s">
        <v>47306</v>
      </c>
      <c r="E5475" t="s">
        <v>45622</v>
      </c>
      <c r="F5475" t="s">
        <v>47307</v>
      </c>
      <c r="G5475" t="s">
        <v>47308</v>
      </c>
      <c r="H5475" t="s">
        <v>47309</v>
      </c>
      <c r="I5475" t="s">
        <v>4785</v>
      </c>
      <c r="J5475" t="s">
        <v>5886</v>
      </c>
      <c r="K5475" t="s">
        <v>5887</v>
      </c>
      <c r="L5475" t="s">
        <v>60</v>
      </c>
      <c r="M5475" t="s">
        <v>5888</v>
      </c>
      <c r="N5475" t="s">
        <v>4892</v>
      </c>
      <c r="O5475" t="s">
        <v>5889</v>
      </c>
      <c r="P5475" t="s">
        <v>47310</v>
      </c>
      <c r="R5475" t="str">
        <f t="shared" si="170"/>
        <v>奎文</v>
      </c>
      <c r="S5475" t="str">
        <f t="shared" si="171"/>
        <v>0110</v>
      </c>
    </row>
    <row r="5476" spans="1:19">
      <c r="A5476" t="s">
        <v>2442</v>
      </c>
      <c r="B5476" t="s">
        <v>47311</v>
      </c>
      <c r="C5476" t="s">
        <v>49</v>
      </c>
      <c r="D5476" t="s">
        <v>47312</v>
      </c>
      <c r="E5476" t="s">
        <v>45622</v>
      </c>
      <c r="F5476" t="s">
        <v>47313</v>
      </c>
      <c r="G5476" t="s">
        <v>2440</v>
      </c>
      <c r="H5476" t="s">
        <v>47314</v>
      </c>
      <c r="I5476" t="s">
        <v>4828</v>
      </c>
      <c r="J5476" t="s">
        <v>5222</v>
      </c>
      <c r="K5476" t="s">
        <v>5223</v>
      </c>
      <c r="L5476" t="s">
        <v>105</v>
      </c>
      <c r="M5476" t="s">
        <v>5224</v>
      </c>
      <c r="N5476" t="s">
        <v>4789</v>
      </c>
      <c r="O5476" t="s">
        <v>5225</v>
      </c>
      <c r="P5476" t="s">
        <v>47315</v>
      </c>
      <c r="R5476" t="str">
        <f t="shared" si="170"/>
        <v>寿光</v>
      </c>
      <c r="S5476" t="str">
        <f t="shared" si="171"/>
        <v>0110</v>
      </c>
    </row>
    <row r="5477" spans="1:19">
      <c r="A5477" t="s">
        <v>47316</v>
      </c>
      <c r="B5477" t="s">
        <v>47317</v>
      </c>
      <c r="C5477" t="s">
        <v>49</v>
      </c>
      <c r="D5477" t="s">
        <v>47318</v>
      </c>
      <c r="E5477" t="s">
        <v>47319</v>
      </c>
      <c r="F5477" t="s">
        <v>47320</v>
      </c>
      <c r="G5477" t="s">
        <v>47321</v>
      </c>
      <c r="H5477" t="s">
        <v>47322</v>
      </c>
      <c r="I5477" t="s">
        <v>12119</v>
      </c>
      <c r="J5477" t="s">
        <v>8955</v>
      </c>
      <c r="K5477" t="s">
        <v>8956</v>
      </c>
      <c r="L5477" t="s">
        <v>375</v>
      </c>
      <c r="M5477" t="s">
        <v>8957</v>
      </c>
      <c r="N5477" t="s">
        <v>5112</v>
      </c>
      <c r="O5477" t="s">
        <v>8958</v>
      </c>
      <c r="P5477" t="s">
        <v>47323</v>
      </c>
      <c r="Q5477" t="s">
        <v>47324</v>
      </c>
      <c r="R5477" t="str">
        <f t="shared" si="170"/>
        <v>昌邑</v>
      </c>
      <c r="S5477" t="str">
        <f t="shared" si="171"/>
        <v>0110</v>
      </c>
    </row>
    <row r="5478" spans="1:19">
      <c r="A5478" t="s">
        <v>2610</v>
      </c>
      <c r="B5478" t="s">
        <v>47325</v>
      </c>
      <c r="C5478" t="s">
        <v>49</v>
      </c>
      <c r="D5478" t="s">
        <v>47326</v>
      </c>
      <c r="E5478" t="s">
        <v>45648</v>
      </c>
      <c r="F5478" t="s">
        <v>47327</v>
      </c>
      <c r="G5478" t="s">
        <v>2608</v>
      </c>
      <c r="H5478" t="s">
        <v>47328</v>
      </c>
      <c r="I5478" t="s">
        <v>6877</v>
      </c>
      <c r="J5478" t="s">
        <v>8374</v>
      </c>
      <c r="K5478" t="s">
        <v>8375</v>
      </c>
      <c r="L5478" t="s">
        <v>95</v>
      </c>
      <c r="M5478" t="s">
        <v>5757</v>
      </c>
      <c r="O5478" t="s">
        <v>8376</v>
      </c>
      <c r="P5478" t="s">
        <v>47329</v>
      </c>
      <c r="Q5478" t="s">
        <v>41690</v>
      </c>
      <c r="R5478" t="str">
        <f t="shared" si="170"/>
        <v>安丘</v>
      </c>
      <c r="S5478" t="str">
        <f t="shared" si="171"/>
        <v>0110</v>
      </c>
    </row>
    <row r="5479" spans="1:19">
      <c r="A5479" t="s">
        <v>47330</v>
      </c>
      <c r="B5479" t="s">
        <v>47331</v>
      </c>
      <c r="C5479" t="s">
        <v>49</v>
      </c>
      <c r="D5479" t="s">
        <v>47332</v>
      </c>
      <c r="E5479" t="s">
        <v>45598</v>
      </c>
      <c r="F5479" t="s">
        <v>47333</v>
      </c>
      <c r="G5479" t="s">
        <v>47334</v>
      </c>
      <c r="H5479" t="s">
        <v>47335</v>
      </c>
      <c r="I5479" t="s">
        <v>12119</v>
      </c>
      <c r="J5479" t="s">
        <v>6065</v>
      </c>
      <c r="K5479" t="s">
        <v>6066</v>
      </c>
      <c r="L5479" t="s">
        <v>123</v>
      </c>
      <c r="M5479" t="s">
        <v>4994</v>
      </c>
      <c r="N5479" t="s">
        <v>5421</v>
      </c>
      <c r="O5479" t="s">
        <v>6067</v>
      </c>
      <c r="Q5479" t="s">
        <v>47336</v>
      </c>
      <c r="R5479" t="str">
        <f t="shared" si="170"/>
        <v>诸城</v>
      </c>
      <c r="S5479" t="str">
        <f t="shared" si="171"/>
        <v>0110</v>
      </c>
    </row>
    <row r="5480" spans="1:19">
      <c r="A5480" t="s">
        <v>47337</v>
      </c>
      <c r="B5480" t="s">
        <v>47338</v>
      </c>
      <c r="C5480" t="s">
        <v>49</v>
      </c>
      <c r="D5480" t="s">
        <v>47339</v>
      </c>
      <c r="E5480" t="s">
        <v>45622</v>
      </c>
      <c r="F5480" t="s">
        <v>47340</v>
      </c>
      <c r="G5480" t="s">
        <v>47341</v>
      </c>
      <c r="H5480" t="s">
        <v>47342</v>
      </c>
      <c r="I5480" t="s">
        <v>5184</v>
      </c>
      <c r="J5480" t="s">
        <v>13225</v>
      </c>
      <c r="K5480" t="s">
        <v>13226</v>
      </c>
      <c r="L5480" t="s">
        <v>114</v>
      </c>
      <c r="M5480" t="s">
        <v>9901</v>
      </c>
      <c r="N5480" t="s">
        <v>4845</v>
      </c>
      <c r="O5480" t="s">
        <v>13227</v>
      </c>
      <c r="P5480" t="s">
        <v>47343</v>
      </c>
      <c r="R5480" t="str">
        <f t="shared" si="170"/>
        <v>高密</v>
      </c>
      <c r="S5480" t="str">
        <f t="shared" si="171"/>
        <v>0110</v>
      </c>
    </row>
    <row r="5481" spans="1:19">
      <c r="A5481" t="s">
        <v>47344</v>
      </c>
      <c r="B5481" t="s">
        <v>47345</v>
      </c>
      <c r="C5481" t="s">
        <v>49</v>
      </c>
      <c r="D5481" t="s">
        <v>47346</v>
      </c>
      <c r="E5481" t="s">
        <v>45762</v>
      </c>
      <c r="F5481" t="s">
        <v>47347</v>
      </c>
      <c r="G5481" t="s">
        <v>47348</v>
      </c>
      <c r="I5481" t="s">
        <v>4955</v>
      </c>
      <c r="R5481" t="str">
        <f t="shared" si="170"/>
        <v/>
      </c>
      <c r="S5481" t="str">
        <f t="shared" si="171"/>
        <v>0110</v>
      </c>
    </row>
    <row r="5482" spans="1:19">
      <c r="A5482" t="s">
        <v>47349</v>
      </c>
      <c r="B5482" t="s">
        <v>47350</v>
      </c>
      <c r="C5482" t="s">
        <v>49</v>
      </c>
      <c r="D5482" t="s">
        <v>47351</v>
      </c>
      <c r="E5482" t="s">
        <v>45622</v>
      </c>
      <c r="F5482" t="s">
        <v>47352</v>
      </c>
      <c r="G5482" t="s">
        <v>47353</v>
      </c>
      <c r="H5482" t="s">
        <v>47354</v>
      </c>
      <c r="I5482" t="s">
        <v>4785</v>
      </c>
      <c r="J5482" t="s">
        <v>14692</v>
      </c>
      <c r="K5482" t="s">
        <v>14693</v>
      </c>
      <c r="L5482" t="s">
        <v>123</v>
      </c>
      <c r="M5482" t="s">
        <v>14694</v>
      </c>
      <c r="N5482" t="s">
        <v>5273</v>
      </c>
      <c r="O5482" t="s">
        <v>14695</v>
      </c>
      <c r="P5482" t="s">
        <v>47355</v>
      </c>
      <c r="Q5482" t="s">
        <v>47356</v>
      </c>
      <c r="R5482" t="str">
        <f t="shared" si="170"/>
        <v>诸城</v>
      </c>
      <c r="S5482" t="str">
        <f t="shared" si="171"/>
        <v>0110</v>
      </c>
    </row>
    <row r="5483" spans="1:19">
      <c r="A5483" t="s">
        <v>47357</v>
      </c>
      <c r="B5483" t="s">
        <v>47358</v>
      </c>
      <c r="C5483" t="s">
        <v>49</v>
      </c>
      <c r="D5483" t="s">
        <v>47359</v>
      </c>
      <c r="E5483" t="s">
        <v>47360</v>
      </c>
      <c r="F5483" t="s">
        <v>47361</v>
      </c>
      <c r="G5483" t="s">
        <v>47362</v>
      </c>
      <c r="H5483" t="s">
        <v>47363</v>
      </c>
      <c r="I5483" t="s">
        <v>4828</v>
      </c>
      <c r="J5483" t="s">
        <v>7600</v>
      </c>
      <c r="K5483" t="s">
        <v>7601</v>
      </c>
      <c r="L5483" t="s">
        <v>123</v>
      </c>
      <c r="M5483" t="s">
        <v>4994</v>
      </c>
      <c r="N5483" t="s">
        <v>5030</v>
      </c>
      <c r="O5483" t="s">
        <v>7602</v>
      </c>
      <c r="P5483" t="s">
        <v>47364</v>
      </c>
      <c r="R5483" t="str">
        <f t="shared" si="170"/>
        <v>诸城</v>
      </c>
      <c r="S5483" t="str">
        <f t="shared" si="171"/>
        <v>0110</v>
      </c>
    </row>
    <row r="5484" spans="1:19">
      <c r="A5484" t="s">
        <v>47365</v>
      </c>
      <c r="B5484" t="s">
        <v>47366</v>
      </c>
      <c r="C5484" t="s">
        <v>49</v>
      </c>
      <c r="D5484" t="s">
        <v>47367</v>
      </c>
      <c r="E5484" t="s">
        <v>45598</v>
      </c>
      <c r="F5484" t="s">
        <v>47368</v>
      </c>
      <c r="G5484" t="s">
        <v>47369</v>
      </c>
      <c r="H5484" t="s">
        <v>47370</v>
      </c>
      <c r="I5484" t="s">
        <v>12119</v>
      </c>
      <c r="J5484" t="s">
        <v>7309</v>
      </c>
      <c r="K5484" t="s">
        <v>7310</v>
      </c>
      <c r="L5484" t="s">
        <v>375</v>
      </c>
      <c r="M5484" t="s">
        <v>5745</v>
      </c>
      <c r="N5484" t="s">
        <v>5112</v>
      </c>
      <c r="O5484" t="s">
        <v>7311</v>
      </c>
      <c r="P5484" t="s">
        <v>47371</v>
      </c>
      <c r="Q5484" t="s">
        <v>47372</v>
      </c>
      <c r="R5484" t="str">
        <f t="shared" si="170"/>
        <v>昌邑</v>
      </c>
      <c r="S5484" t="str">
        <f t="shared" si="171"/>
        <v>0110</v>
      </c>
    </row>
    <row r="5485" spans="1:19">
      <c r="A5485" t="s">
        <v>47373</v>
      </c>
      <c r="B5485" t="s">
        <v>47374</v>
      </c>
      <c r="C5485" t="s">
        <v>49</v>
      </c>
      <c r="D5485" t="s">
        <v>47375</v>
      </c>
      <c r="E5485" t="s">
        <v>45598</v>
      </c>
      <c r="F5485" t="s">
        <v>47376</v>
      </c>
      <c r="G5485" t="s">
        <v>47377</v>
      </c>
      <c r="H5485" t="s">
        <v>47378</v>
      </c>
      <c r="I5485" t="s">
        <v>12119</v>
      </c>
      <c r="J5485" t="s">
        <v>5208</v>
      </c>
      <c r="K5485" t="s">
        <v>5209</v>
      </c>
      <c r="L5485" t="s">
        <v>1136</v>
      </c>
      <c r="M5485" t="s">
        <v>5210</v>
      </c>
      <c r="N5485" t="s">
        <v>5421</v>
      </c>
      <c r="O5485" t="s">
        <v>5212</v>
      </c>
      <c r="P5485" t="s">
        <v>47379</v>
      </c>
      <c r="R5485" t="str">
        <f t="shared" si="170"/>
        <v>昌乐</v>
      </c>
      <c r="S5485" t="str">
        <f t="shared" si="171"/>
        <v>0110</v>
      </c>
    </row>
    <row r="5486" spans="1:19">
      <c r="A5486" t="s">
        <v>47380</v>
      </c>
      <c r="B5486" t="s">
        <v>47381</v>
      </c>
      <c r="C5486" t="s">
        <v>49</v>
      </c>
      <c r="D5486" t="s">
        <v>47382</v>
      </c>
      <c r="E5486" t="s">
        <v>47383</v>
      </c>
      <c r="F5486" t="s">
        <v>47384</v>
      </c>
      <c r="G5486" t="s">
        <v>47385</v>
      </c>
      <c r="H5486" t="s">
        <v>47386</v>
      </c>
      <c r="I5486" t="s">
        <v>4813</v>
      </c>
      <c r="J5486" t="s">
        <v>6983</v>
      </c>
      <c r="K5486" t="s">
        <v>6984</v>
      </c>
      <c r="L5486" t="s">
        <v>95</v>
      </c>
      <c r="M5486" t="s">
        <v>5682</v>
      </c>
      <c r="N5486" t="s">
        <v>5056</v>
      </c>
      <c r="O5486" t="s">
        <v>6986</v>
      </c>
      <c r="P5486" t="s">
        <v>47387</v>
      </c>
      <c r="R5486" t="str">
        <f t="shared" si="170"/>
        <v>安丘</v>
      </c>
      <c r="S5486" t="str">
        <f t="shared" si="171"/>
        <v>0110</v>
      </c>
    </row>
    <row r="5487" spans="1:19">
      <c r="A5487" t="s">
        <v>2338</v>
      </c>
      <c r="B5487" t="s">
        <v>47388</v>
      </c>
      <c r="C5487" t="s">
        <v>49</v>
      </c>
      <c r="D5487" t="s">
        <v>47389</v>
      </c>
      <c r="E5487" t="s">
        <v>45598</v>
      </c>
      <c r="F5487" t="s">
        <v>47390</v>
      </c>
      <c r="G5487" t="s">
        <v>2336</v>
      </c>
      <c r="H5487" t="s">
        <v>47391</v>
      </c>
      <c r="I5487" t="s">
        <v>12119</v>
      </c>
      <c r="J5487" t="s">
        <v>10006</v>
      </c>
      <c r="K5487" t="s">
        <v>10007</v>
      </c>
      <c r="L5487" t="s">
        <v>60</v>
      </c>
      <c r="M5487" t="s">
        <v>5888</v>
      </c>
      <c r="N5487" t="s">
        <v>5907</v>
      </c>
      <c r="O5487" t="s">
        <v>10008</v>
      </c>
      <c r="P5487" t="s">
        <v>47392</v>
      </c>
      <c r="R5487" t="str">
        <f t="shared" si="170"/>
        <v>奎文</v>
      </c>
      <c r="S5487" t="str">
        <f t="shared" si="171"/>
        <v>0110</v>
      </c>
    </row>
    <row r="5488" spans="1:19">
      <c r="A5488" t="s">
        <v>47393</v>
      </c>
      <c r="B5488" t="s">
        <v>47394</v>
      </c>
      <c r="C5488" t="s">
        <v>49</v>
      </c>
      <c r="D5488" t="s">
        <v>47395</v>
      </c>
      <c r="E5488" t="s">
        <v>46334</v>
      </c>
      <c r="F5488" t="s">
        <v>47396</v>
      </c>
      <c r="G5488" t="s">
        <v>47397</v>
      </c>
      <c r="H5488" t="s">
        <v>47398</v>
      </c>
      <c r="I5488" t="s">
        <v>4852</v>
      </c>
      <c r="J5488" t="s">
        <v>7309</v>
      </c>
      <c r="K5488" t="s">
        <v>7310</v>
      </c>
      <c r="L5488" t="s">
        <v>375</v>
      </c>
      <c r="M5488" t="s">
        <v>5745</v>
      </c>
      <c r="N5488" t="s">
        <v>6985</v>
      </c>
      <c r="O5488" t="s">
        <v>7311</v>
      </c>
      <c r="P5488" t="s">
        <v>47399</v>
      </c>
      <c r="R5488" t="str">
        <f t="shared" si="170"/>
        <v>昌邑</v>
      </c>
      <c r="S5488" t="str">
        <f t="shared" si="171"/>
        <v>0110</v>
      </c>
    </row>
    <row r="5489" spans="1:19">
      <c r="A5489" t="s">
        <v>2386</v>
      </c>
      <c r="B5489" t="s">
        <v>47400</v>
      </c>
      <c r="C5489" t="s">
        <v>49</v>
      </c>
      <c r="D5489" t="s">
        <v>47401</v>
      </c>
      <c r="E5489" t="s">
        <v>45622</v>
      </c>
      <c r="F5489" t="s">
        <v>47402</v>
      </c>
      <c r="G5489" t="s">
        <v>2384</v>
      </c>
      <c r="H5489" t="s">
        <v>47403</v>
      </c>
      <c r="I5489" t="s">
        <v>4828</v>
      </c>
      <c r="J5489" t="s">
        <v>6043</v>
      </c>
      <c r="K5489" t="s">
        <v>6044</v>
      </c>
      <c r="L5489" t="s">
        <v>237</v>
      </c>
      <c r="M5489" t="s">
        <v>4971</v>
      </c>
      <c r="N5489" t="s">
        <v>5017</v>
      </c>
      <c r="O5489" t="s">
        <v>6045</v>
      </c>
      <c r="P5489" t="s">
        <v>47404</v>
      </c>
      <c r="R5489" t="str">
        <f t="shared" si="170"/>
        <v>潍城</v>
      </c>
      <c r="S5489" t="str">
        <f t="shared" si="171"/>
        <v>0110</v>
      </c>
    </row>
    <row r="5490" spans="1:19">
      <c r="A5490" t="s">
        <v>47405</v>
      </c>
      <c r="B5490" t="s">
        <v>47406</v>
      </c>
      <c r="C5490" t="s">
        <v>49</v>
      </c>
      <c r="D5490" t="s">
        <v>47407</v>
      </c>
      <c r="E5490" t="s">
        <v>45648</v>
      </c>
      <c r="F5490" t="s">
        <v>47408</v>
      </c>
      <c r="G5490" t="s">
        <v>47409</v>
      </c>
      <c r="H5490" t="s">
        <v>47410</v>
      </c>
      <c r="I5490" t="s">
        <v>4852</v>
      </c>
      <c r="J5490" t="s">
        <v>11556</v>
      </c>
      <c r="K5490" t="s">
        <v>11557</v>
      </c>
      <c r="L5490" t="s">
        <v>105</v>
      </c>
      <c r="M5490" t="s">
        <v>5769</v>
      </c>
      <c r="O5490" t="s">
        <v>11558</v>
      </c>
      <c r="P5490" t="s">
        <v>47411</v>
      </c>
      <c r="R5490" t="str">
        <f t="shared" si="170"/>
        <v>寿光</v>
      </c>
      <c r="S5490" t="str">
        <f t="shared" si="171"/>
        <v>0110</v>
      </c>
    </row>
    <row r="5491" spans="1:19">
      <c r="A5491" t="s">
        <v>47412</v>
      </c>
      <c r="B5491" t="s">
        <v>47413</v>
      </c>
      <c r="C5491" t="s">
        <v>49</v>
      </c>
      <c r="D5491" t="s">
        <v>47414</v>
      </c>
      <c r="E5491" t="s">
        <v>45598</v>
      </c>
      <c r="F5491" t="s">
        <v>47415</v>
      </c>
      <c r="G5491" t="s">
        <v>47416</v>
      </c>
      <c r="H5491" t="s">
        <v>47417</v>
      </c>
      <c r="I5491" t="s">
        <v>12500</v>
      </c>
      <c r="J5491" t="s">
        <v>14692</v>
      </c>
      <c r="K5491" t="s">
        <v>14693</v>
      </c>
      <c r="L5491" t="s">
        <v>123</v>
      </c>
      <c r="M5491" t="s">
        <v>14694</v>
      </c>
      <c r="N5491" t="s">
        <v>4919</v>
      </c>
      <c r="O5491" t="s">
        <v>14695</v>
      </c>
      <c r="P5491" t="s">
        <v>47418</v>
      </c>
      <c r="Q5491" t="s">
        <v>47356</v>
      </c>
      <c r="R5491" t="str">
        <f t="shared" si="170"/>
        <v>诸城</v>
      </c>
      <c r="S5491" t="str">
        <f t="shared" si="171"/>
        <v>0110</v>
      </c>
    </row>
    <row r="5492" spans="1:19">
      <c r="A5492" t="s">
        <v>47419</v>
      </c>
      <c r="B5492" t="s">
        <v>47420</v>
      </c>
      <c r="C5492" t="s">
        <v>49</v>
      </c>
      <c r="D5492" t="s">
        <v>47421</v>
      </c>
      <c r="E5492" t="s">
        <v>47422</v>
      </c>
      <c r="F5492" t="s">
        <v>47423</v>
      </c>
      <c r="G5492" t="s">
        <v>47424</v>
      </c>
      <c r="H5492" t="s">
        <v>47425</v>
      </c>
      <c r="I5492" t="s">
        <v>4955</v>
      </c>
      <c r="J5492" t="s">
        <v>5122</v>
      </c>
      <c r="K5492" t="s">
        <v>5123</v>
      </c>
      <c r="L5492" t="s">
        <v>86</v>
      </c>
      <c r="N5492" t="s">
        <v>7881</v>
      </c>
      <c r="O5492" t="s">
        <v>5124</v>
      </c>
      <c r="R5492" t="str">
        <f t="shared" si="170"/>
        <v>坊子</v>
      </c>
      <c r="S5492" t="str">
        <f t="shared" si="171"/>
        <v>0110</v>
      </c>
    </row>
    <row r="5493" spans="1:19">
      <c r="A5493" t="s">
        <v>47426</v>
      </c>
      <c r="B5493" t="s">
        <v>47427</v>
      </c>
      <c r="C5493" t="s">
        <v>49</v>
      </c>
      <c r="D5493" t="s">
        <v>47428</v>
      </c>
      <c r="E5493" t="s">
        <v>45622</v>
      </c>
      <c r="F5493" t="s">
        <v>47429</v>
      </c>
      <c r="G5493" t="s">
        <v>47430</v>
      </c>
      <c r="H5493" t="s">
        <v>47431</v>
      </c>
      <c r="I5493" t="s">
        <v>4785</v>
      </c>
      <c r="J5493" t="s">
        <v>7590</v>
      </c>
      <c r="K5493" t="s">
        <v>7591</v>
      </c>
      <c r="L5493" t="s">
        <v>123</v>
      </c>
      <c r="M5493" t="s">
        <v>5364</v>
      </c>
      <c r="N5493" t="s">
        <v>5056</v>
      </c>
      <c r="O5493" t="s">
        <v>7592</v>
      </c>
      <c r="P5493" t="s">
        <v>47432</v>
      </c>
      <c r="Q5493" t="s">
        <v>47433</v>
      </c>
      <c r="R5493" t="str">
        <f t="shared" si="170"/>
        <v>诸城</v>
      </c>
      <c r="S5493" t="str">
        <f t="shared" si="171"/>
        <v>0110</v>
      </c>
    </row>
    <row r="5494" spans="1:19">
      <c r="A5494" t="s">
        <v>47434</v>
      </c>
      <c r="B5494" t="s">
        <v>47435</v>
      </c>
      <c r="C5494" t="s">
        <v>49</v>
      </c>
      <c r="D5494" t="s">
        <v>47436</v>
      </c>
      <c r="E5494" t="s">
        <v>47437</v>
      </c>
      <c r="F5494" t="s">
        <v>47438</v>
      </c>
      <c r="G5494" t="s">
        <v>47439</v>
      </c>
      <c r="H5494" t="s">
        <v>47440</v>
      </c>
      <c r="I5494" t="s">
        <v>12448</v>
      </c>
      <c r="J5494" t="s">
        <v>6517</v>
      </c>
      <c r="K5494" t="s">
        <v>6518</v>
      </c>
      <c r="L5494" t="s">
        <v>50</v>
      </c>
      <c r="M5494" t="s">
        <v>6207</v>
      </c>
      <c r="N5494" t="s">
        <v>13406</v>
      </c>
      <c r="O5494" t="s">
        <v>6520</v>
      </c>
      <c r="P5494" t="s">
        <v>47441</v>
      </c>
      <c r="Q5494" t="s">
        <v>47442</v>
      </c>
      <c r="R5494" t="str">
        <f t="shared" si="170"/>
        <v>青州</v>
      </c>
      <c r="S5494" t="str">
        <f t="shared" si="171"/>
        <v>0110</v>
      </c>
    </row>
    <row r="5495" spans="1:19">
      <c r="A5495" t="s">
        <v>47443</v>
      </c>
      <c r="B5495" t="s">
        <v>47444</v>
      </c>
      <c r="C5495" t="s">
        <v>49</v>
      </c>
      <c r="D5495" t="s">
        <v>47445</v>
      </c>
      <c r="E5495" t="s">
        <v>47446</v>
      </c>
      <c r="F5495" t="s">
        <v>47447</v>
      </c>
      <c r="G5495" t="s">
        <v>47448</v>
      </c>
      <c r="H5495" t="s">
        <v>47449</v>
      </c>
      <c r="I5495" t="s">
        <v>5052</v>
      </c>
      <c r="J5495" t="s">
        <v>11207</v>
      </c>
      <c r="K5495" t="s">
        <v>11208</v>
      </c>
      <c r="L5495" t="s">
        <v>123</v>
      </c>
      <c r="M5495" t="s">
        <v>7767</v>
      </c>
      <c r="N5495" t="s">
        <v>4789</v>
      </c>
      <c r="O5495" t="s">
        <v>11209</v>
      </c>
      <c r="P5495" t="s">
        <v>47450</v>
      </c>
      <c r="R5495" t="str">
        <f t="shared" si="170"/>
        <v>诸城</v>
      </c>
      <c r="S5495" t="str">
        <f t="shared" si="171"/>
        <v>0110</v>
      </c>
    </row>
    <row r="5496" spans="1:19">
      <c r="A5496" t="s">
        <v>47451</v>
      </c>
      <c r="B5496" t="s">
        <v>47452</v>
      </c>
      <c r="C5496" t="s">
        <v>49</v>
      </c>
      <c r="D5496" t="s">
        <v>47453</v>
      </c>
      <c r="E5496" t="s">
        <v>45622</v>
      </c>
      <c r="F5496" t="s">
        <v>47454</v>
      </c>
      <c r="G5496" t="s">
        <v>47455</v>
      </c>
      <c r="H5496" t="s">
        <v>47456</v>
      </c>
      <c r="I5496" t="s">
        <v>12538</v>
      </c>
      <c r="J5496" t="s">
        <v>8450</v>
      </c>
      <c r="K5496" t="s">
        <v>8451</v>
      </c>
      <c r="L5496" t="s">
        <v>60</v>
      </c>
      <c r="M5496" t="s">
        <v>5888</v>
      </c>
      <c r="N5496" t="s">
        <v>5069</v>
      </c>
      <c r="O5496" t="s">
        <v>8452</v>
      </c>
      <c r="P5496" t="s">
        <v>47457</v>
      </c>
      <c r="Q5496" t="s">
        <v>47458</v>
      </c>
      <c r="R5496" t="str">
        <f t="shared" si="170"/>
        <v>奎文</v>
      </c>
      <c r="S5496" t="str">
        <f t="shared" si="171"/>
        <v>0110</v>
      </c>
    </row>
    <row r="5497" spans="1:19">
      <c r="A5497" t="s">
        <v>47459</v>
      </c>
      <c r="B5497" t="s">
        <v>47460</v>
      </c>
      <c r="C5497" t="s">
        <v>49</v>
      </c>
      <c r="D5497" t="s">
        <v>47461</v>
      </c>
      <c r="E5497" t="s">
        <v>47462</v>
      </c>
      <c r="F5497" t="s">
        <v>47463</v>
      </c>
      <c r="G5497" t="s">
        <v>47464</v>
      </c>
      <c r="H5497" t="s">
        <v>47465</v>
      </c>
      <c r="I5497" t="s">
        <v>4852</v>
      </c>
      <c r="J5497" t="s">
        <v>5863</v>
      </c>
      <c r="K5497" t="s">
        <v>5864</v>
      </c>
      <c r="L5497" t="s">
        <v>237</v>
      </c>
      <c r="M5497" t="s">
        <v>4788</v>
      </c>
      <c r="N5497" t="s">
        <v>5939</v>
      </c>
      <c r="O5497" t="s">
        <v>5865</v>
      </c>
      <c r="P5497" t="s">
        <v>47466</v>
      </c>
      <c r="Q5497" t="s">
        <v>47467</v>
      </c>
      <c r="R5497" t="str">
        <f t="shared" si="170"/>
        <v>潍城</v>
      </c>
      <c r="S5497" t="str">
        <f t="shared" si="171"/>
        <v>0110</v>
      </c>
    </row>
    <row r="5498" spans="1:19">
      <c r="A5498" t="s">
        <v>47468</v>
      </c>
      <c r="B5498" t="s">
        <v>47469</v>
      </c>
      <c r="C5498" t="s">
        <v>49</v>
      </c>
      <c r="D5498" t="s">
        <v>47470</v>
      </c>
      <c r="E5498" t="s">
        <v>47471</v>
      </c>
      <c r="F5498" t="s">
        <v>47472</v>
      </c>
      <c r="G5498" t="s">
        <v>47473</v>
      </c>
      <c r="H5498" t="s">
        <v>47474</v>
      </c>
      <c r="I5498" t="s">
        <v>4852</v>
      </c>
      <c r="J5498" t="s">
        <v>7666</v>
      </c>
      <c r="K5498" t="s">
        <v>7667</v>
      </c>
      <c r="L5498" t="s">
        <v>148</v>
      </c>
      <c r="M5498" t="s">
        <v>6713</v>
      </c>
      <c r="N5498" t="s">
        <v>4905</v>
      </c>
      <c r="O5498" t="s">
        <v>7668</v>
      </c>
      <c r="P5498" t="s">
        <v>47475</v>
      </c>
      <c r="R5498" t="str">
        <f t="shared" si="170"/>
        <v>寒亭</v>
      </c>
      <c r="S5498" t="str">
        <f t="shared" si="171"/>
        <v>0110</v>
      </c>
    </row>
    <row r="5499" spans="1:19">
      <c r="A5499" t="s">
        <v>47476</v>
      </c>
      <c r="B5499" t="s">
        <v>47477</v>
      </c>
      <c r="C5499" t="s">
        <v>49</v>
      </c>
      <c r="D5499" t="s">
        <v>47478</v>
      </c>
      <c r="E5499" t="s">
        <v>47479</v>
      </c>
      <c r="F5499" t="s">
        <v>47480</v>
      </c>
      <c r="G5499" t="s">
        <v>47481</v>
      </c>
      <c r="H5499" t="s">
        <v>47482</v>
      </c>
      <c r="I5499" t="s">
        <v>5282</v>
      </c>
      <c r="J5499" t="s">
        <v>4829</v>
      </c>
      <c r="K5499" t="s">
        <v>4830</v>
      </c>
      <c r="L5499" t="s">
        <v>114</v>
      </c>
      <c r="M5499" t="s">
        <v>4831</v>
      </c>
      <c r="O5499" t="s">
        <v>4833</v>
      </c>
      <c r="P5499" t="s">
        <v>47483</v>
      </c>
      <c r="R5499" t="str">
        <f t="shared" si="170"/>
        <v>高密</v>
      </c>
      <c r="S5499" t="str">
        <f t="shared" si="171"/>
        <v>0110</v>
      </c>
    </row>
    <row r="5500" spans="1:19">
      <c r="A5500" t="s">
        <v>47484</v>
      </c>
      <c r="B5500" t="s">
        <v>47485</v>
      </c>
      <c r="C5500" t="s">
        <v>49</v>
      </c>
      <c r="D5500" t="s">
        <v>47486</v>
      </c>
      <c r="E5500" t="s">
        <v>45622</v>
      </c>
      <c r="F5500" t="s">
        <v>47487</v>
      </c>
      <c r="G5500" t="s">
        <v>47488</v>
      </c>
      <c r="H5500" t="s">
        <v>47489</v>
      </c>
      <c r="I5500" t="s">
        <v>4852</v>
      </c>
      <c r="J5500" t="s">
        <v>39398</v>
      </c>
      <c r="K5500" t="s">
        <v>39399</v>
      </c>
      <c r="L5500" t="s">
        <v>1136</v>
      </c>
      <c r="M5500" t="s">
        <v>11735</v>
      </c>
      <c r="N5500" t="s">
        <v>4933</v>
      </c>
      <c r="O5500" t="s">
        <v>39400</v>
      </c>
      <c r="P5500" t="s">
        <v>47490</v>
      </c>
      <c r="Q5500" t="s">
        <v>47491</v>
      </c>
      <c r="R5500" t="str">
        <f t="shared" si="170"/>
        <v>昌乐</v>
      </c>
      <c r="S5500" t="str">
        <f t="shared" si="171"/>
        <v>0110</v>
      </c>
    </row>
    <row r="5501" spans="1:19">
      <c r="A5501" t="s">
        <v>47492</v>
      </c>
      <c r="B5501" t="s">
        <v>47493</v>
      </c>
      <c r="C5501" t="s">
        <v>49</v>
      </c>
      <c r="D5501" t="s">
        <v>47494</v>
      </c>
      <c r="E5501" t="s">
        <v>47495</v>
      </c>
      <c r="F5501" t="s">
        <v>47496</v>
      </c>
      <c r="G5501" t="s">
        <v>47497</v>
      </c>
      <c r="H5501" t="s">
        <v>47498</v>
      </c>
      <c r="I5501" t="s">
        <v>4852</v>
      </c>
      <c r="J5501" t="s">
        <v>25579</v>
      </c>
      <c r="K5501" t="s">
        <v>25580</v>
      </c>
      <c r="L5501" t="s">
        <v>105</v>
      </c>
      <c r="M5501" t="s">
        <v>5769</v>
      </c>
      <c r="N5501" t="s">
        <v>4905</v>
      </c>
      <c r="O5501" t="s">
        <v>25581</v>
      </c>
      <c r="P5501" t="s">
        <v>47499</v>
      </c>
      <c r="R5501" t="str">
        <f t="shared" si="170"/>
        <v>寿光</v>
      </c>
      <c r="S5501" t="str">
        <f t="shared" si="171"/>
        <v>0110</v>
      </c>
    </row>
    <row r="5502" spans="1:19">
      <c r="A5502" t="s">
        <v>47500</v>
      </c>
      <c r="B5502" t="s">
        <v>47501</v>
      </c>
      <c r="C5502" t="s">
        <v>49</v>
      </c>
      <c r="D5502" t="s">
        <v>47502</v>
      </c>
      <c r="E5502" t="s">
        <v>45622</v>
      </c>
      <c r="F5502" t="s">
        <v>47503</v>
      </c>
      <c r="G5502" t="s">
        <v>47504</v>
      </c>
      <c r="H5502" t="s">
        <v>47505</v>
      </c>
      <c r="I5502" t="s">
        <v>4852</v>
      </c>
      <c r="J5502" t="s">
        <v>7639</v>
      </c>
      <c r="K5502" t="s">
        <v>7640</v>
      </c>
      <c r="L5502" t="s">
        <v>114</v>
      </c>
      <c r="M5502" t="s">
        <v>7084</v>
      </c>
      <c r="N5502" t="s">
        <v>5907</v>
      </c>
      <c r="O5502" t="s">
        <v>7641</v>
      </c>
      <c r="P5502" t="s">
        <v>47477</v>
      </c>
      <c r="Q5502" t="s">
        <v>47506</v>
      </c>
      <c r="R5502" t="str">
        <f t="shared" si="170"/>
        <v>高密</v>
      </c>
      <c r="S5502" t="str">
        <f t="shared" si="171"/>
        <v>0110</v>
      </c>
    </row>
    <row r="5503" spans="1:19">
      <c r="A5503" t="s">
        <v>47507</v>
      </c>
      <c r="B5503" t="s">
        <v>47508</v>
      </c>
      <c r="C5503" t="s">
        <v>49</v>
      </c>
      <c r="D5503" t="s">
        <v>47509</v>
      </c>
      <c r="E5503" t="s">
        <v>47510</v>
      </c>
      <c r="F5503" t="s">
        <v>47511</v>
      </c>
      <c r="G5503" t="s">
        <v>47512</v>
      </c>
      <c r="H5503" t="s">
        <v>47513</v>
      </c>
      <c r="I5503" t="s">
        <v>5835</v>
      </c>
      <c r="J5503" t="s">
        <v>10771</v>
      </c>
      <c r="K5503" t="s">
        <v>10772</v>
      </c>
      <c r="L5503" t="s">
        <v>60</v>
      </c>
      <c r="M5503" t="s">
        <v>5420</v>
      </c>
      <c r="N5503" t="s">
        <v>4933</v>
      </c>
      <c r="O5503" t="s">
        <v>10773</v>
      </c>
      <c r="P5503" t="s">
        <v>47514</v>
      </c>
      <c r="R5503" t="str">
        <f t="shared" si="170"/>
        <v>奎文</v>
      </c>
      <c r="S5503" t="str">
        <f t="shared" si="171"/>
        <v>0110</v>
      </c>
    </row>
    <row r="5504" spans="1:19">
      <c r="A5504" t="s">
        <v>47515</v>
      </c>
      <c r="B5504" t="s">
        <v>47516</v>
      </c>
      <c r="C5504" t="s">
        <v>49</v>
      </c>
      <c r="D5504" t="s">
        <v>47517</v>
      </c>
      <c r="E5504" t="s">
        <v>47518</v>
      </c>
      <c r="F5504" t="s">
        <v>47519</v>
      </c>
      <c r="G5504" t="s">
        <v>47520</v>
      </c>
      <c r="H5504" t="s">
        <v>47521</v>
      </c>
      <c r="I5504" t="s">
        <v>4852</v>
      </c>
      <c r="J5504" t="s">
        <v>19856</v>
      </c>
      <c r="K5504" t="s">
        <v>19857</v>
      </c>
      <c r="L5504" t="s">
        <v>50</v>
      </c>
      <c r="M5504" t="s">
        <v>6624</v>
      </c>
      <c r="N5504" t="s">
        <v>8072</v>
      </c>
      <c r="O5504" t="s">
        <v>19858</v>
      </c>
      <c r="P5504" t="s">
        <v>47522</v>
      </c>
      <c r="Q5504" t="s">
        <v>47523</v>
      </c>
      <c r="R5504" t="str">
        <f t="shared" si="170"/>
        <v>青州</v>
      </c>
      <c r="S5504" t="str">
        <f t="shared" si="171"/>
        <v>0110</v>
      </c>
    </row>
    <row r="5505" spans="1:19">
      <c r="A5505" t="s">
        <v>47524</v>
      </c>
      <c r="B5505" t="s">
        <v>47525</v>
      </c>
      <c r="C5505" t="s">
        <v>49</v>
      </c>
      <c r="D5505" t="s">
        <v>47526</v>
      </c>
      <c r="E5505" t="s">
        <v>47527</v>
      </c>
      <c r="F5505" t="s">
        <v>47528</v>
      </c>
      <c r="G5505" t="s">
        <v>47529</v>
      </c>
      <c r="H5505" t="s">
        <v>47530</v>
      </c>
      <c r="I5505" t="s">
        <v>4813</v>
      </c>
      <c r="J5505" t="s">
        <v>8943</v>
      </c>
      <c r="K5505" t="s">
        <v>8944</v>
      </c>
      <c r="L5505" t="s">
        <v>1136</v>
      </c>
      <c r="M5505" t="s">
        <v>8945</v>
      </c>
      <c r="N5505" t="s">
        <v>5907</v>
      </c>
      <c r="O5505" t="s">
        <v>8946</v>
      </c>
      <c r="P5505" t="s">
        <v>47531</v>
      </c>
      <c r="R5505" t="str">
        <f t="shared" ref="R5505:R5568" si="172">IF(OR(LEFT(L5505,2)="高新"),"奎文",IF(LEFT(L5505,2)="峡山","坊子",IF(LEFT(L5505,2)="滨海","寒亭",LEFT(L5505,2))))</f>
        <v>昌乐</v>
      </c>
      <c r="S5505" t="str">
        <f t="shared" ref="S5505:S5568" si="173">TEXT(B5505,"mmdd")</f>
        <v>0110</v>
      </c>
    </row>
    <row r="5506" spans="1:19">
      <c r="A5506" t="s">
        <v>47532</v>
      </c>
      <c r="B5506" t="s">
        <v>47533</v>
      </c>
      <c r="C5506" t="s">
        <v>49</v>
      </c>
      <c r="D5506" t="s">
        <v>47534</v>
      </c>
      <c r="E5506" t="s">
        <v>45622</v>
      </c>
      <c r="F5506" t="s">
        <v>47535</v>
      </c>
      <c r="G5506" t="s">
        <v>47536</v>
      </c>
      <c r="H5506" t="s">
        <v>47537</v>
      </c>
      <c r="I5506" t="s">
        <v>4841</v>
      </c>
      <c r="J5506" t="s">
        <v>5886</v>
      </c>
      <c r="K5506" t="s">
        <v>5887</v>
      </c>
      <c r="L5506" t="s">
        <v>60</v>
      </c>
      <c r="M5506" t="s">
        <v>5888</v>
      </c>
      <c r="N5506" t="s">
        <v>6530</v>
      </c>
      <c r="O5506" t="s">
        <v>5889</v>
      </c>
      <c r="P5506" t="s">
        <v>47538</v>
      </c>
      <c r="Q5506" t="s">
        <v>47539</v>
      </c>
      <c r="R5506" t="str">
        <f t="shared" si="172"/>
        <v>奎文</v>
      </c>
      <c r="S5506" t="str">
        <f t="shared" si="173"/>
        <v>0110</v>
      </c>
    </row>
    <row r="5507" spans="1:19">
      <c r="A5507" t="s">
        <v>47540</v>
      </c>
      <c r="B5507" t="s">
        <v>47541</v>
      </c>
      <c r="C5507" t="s">
        <v>49</v>
      </c>
      <c r="D5507" t="s">
        <v>47542</v>
      </c>
      <c r="E5507" t="s">
        <v>45622</v>
      </c>
      <c r="F5507" t="s">
        <v>47543</v>
      </c>
      <c r="G5507" t="s">
        <v>47544</v>
      </c>
      <c r="H5507" t="s">
        <v>47545</v>
      </c>
      <c r="I5507" t="s">
        <v>4813</v>
      </c>
      <c r="J5507" t="s">
        <v>11618</v>
      </c>
      <c r="K5507" t="s">
        <v>11619</v>
      </c>
      <c r="L5507" t="s">
        <v>237</v>
      </c>
      <c r="M5507" t="s">
        <v>4868</v>
      </c>
      <c r="N5507" t="s">
        <v>5112</v>
      </c>
      <c r="O5507" t="s">
        <v>11620</v>
      </c>
      <c r="P5507" t="s">
        <v>47546</v>
      </c>
      <c r="R5507" t="str">
        <f t="shared" si="172"/>
        <v>潍城</v>
      </c>
      <c r="S5507" t="str">
        <f t="shared" si="173"/>
        <v>0110</v>
      </c>
    </row>
    <row r="5508" spans="1:19">
      <c r="A5508" t="s">
        <v>47547</v>
      </c>
      <c r="B5508" t="s">
        <v>47548</v>
      </c>
      <c r="C5508" t="s">
        <v>49</v>
      </c>
      <c r="D5508" t="s">
        <v>47549</v>
      </c>
      <c r="E5508" t="s">
        <v>45622</v>
      </c>
      <c r="F5508" t="s">
        <v>47550</v>
      </c>
      <c r="G5508" t="s">
        <v>47551</v>
      </c>
      <c r="H5508" t="s">
        <v>47552</v>
      </c>
      <c r="I5508" t="s">
        <v>17145</v>
      </c>
      <c r="J5508" t="s">
        <v>15469</v>
      </c>
      <c r="K5508" t="s">
        <v>15470</v>
      </c>
      <c r="L5508" t="s">
        <v>50</v>
      </c>
      <c r="M5508" t="s">
        <v>5236</v>
      </c>
      <c r="N5508" t="s">
        <v>4892</v>
      </c>
      <c r="O5508" t="s">
        <v>15471</v>
      </c>
      <c r="P5508" t="s">
        <v>47553</v>
      </c>
      <c r="R5508" t="str">
        <f t="shared" si="172"/>
        <v>青州</v>
      </c>
      <c r="S5508" t="str">
        <f t="shared" si="173"/>
        <v>0110</v>
      </c>
    </row>
    <row r="5509" spans="1:19">
      <c r="A5509" t="s">
        <v>47554</v>
      </c>
      <c r="B5509" t="s">
        <v>47555</v>
      </c>
      <c r="C5509" t="s">
        <v>49</v>
      </c>
      <c r="D5509" t="s">
        <v>47556</v>
      </c>
      <c r="E5509" t="s">
        <v>45622</v>
      </c>
      <c r="F5509" t="s">
        <v>47557</v>
      </c>
      <c r="G5509" t="s">
        <v>47558</v>
      </c>
      <c r="H5509" t="s">
        <v>47559</v>
      </c>
      <c r="I5509" t="s">
        <v>5221</v>
      </c>
      <c r="J5509" t="s">
        <v>8055</v>
      </c>
      <c r="K5509" t="s">
        <v>8056</v>
      </c>
      <c r="L5509" t="s">
        <v>148</v>
      </c>
      <c r="M5509" t="s">
        <v>5272</v>
      </c>
      <c r="N5509" t="s">
        <v>5056</v>
      </c>
      <c r="O5509" t="s">
        <v>8057</v>
      </c>
      <c r="P5509" t="s">
        <v>47560</v>
      </c>
      <c r="Q5509" t="s">
        <v>47561</v>
      </c>
      <c r="R5509" t="str">
        <f t="shared" si="172"/>
        <v>寒亭</v>
      </c>
      <c r="S5509" t="str">
        <f t="shared" si="173"/>
        <v>0110</v>
      </c>
    </row>
    <row r="5510" spans="1:19">
      <c r="A5510" t="s">
        <v>47562</v>
      </c>
      <c r="B5510" t="s">
        <v>47563</v>
      </c>
      <c r="C5510" t="s">
        <v>49</v>
      </c>
      <c r="D5510" t="s">
        <v>47564</v>
      </c>
      <c r="E5510" t="s">
        <v>47565</v>
      </c>
      <c r="F5510" t="s">
        <v>47566</v>
      </c>
      <c r="G5510" t="s">
        <v>47567</v>
      </c>
      <c r="H5510" t="s">
        <v>47568</v>
      </c>
      <c r="I5510" t="s">
        <v>4828</v>
      </c>
      <c r="J5510" t="s">
        <v>5131</v>
      </c>
      <c r="K5510" t="s">
        <v>5132</v>
      </c>
      <c r="L5510" t="s">
        <v>105</v>
      </c>
      <c r="M5510" t="s">
        <v>5133</v>
      </c>
      <c r="N5510" t="s">
        <v>5487</v>
      </c>
      <c r="O5510" t="s">
        <v>5134</v>
      </c>
      <c r="P5510" t="s">
        <v>47569</v>
      </c>
      <c r="Q5510" t="s">
        <v>47570</v>
      </c>
      <c r="R5510" t="str">
        <f t="shared" si="172"/>
        <v>寿光</v>
      </c>
      <c r="S5510" t="str">
        <f t="shared" si="173"/>
        <v>0110</v>
      </c>
    </row>
    <row r="5511" spans="1:19">
      <c r="A5511" t="s">
        <v>47571</v>
      </c>
      <c r="B5511" t="s">
        <v>47572</v>
      </c>
      <c r="C5511" t="s">
        <v>49</v>
      </c>
      <c r="D5511" t="s">
        <v>47573</v>
      </c>
      <c r="E5511" t="s">
        <v>45622</v>
      </c>
      <c r="F5511" t="s">
        <v>47574</v>
      </c>
      <c r="G5511" t="s">
        <v>47575</v>
      </c>
      <c r="H5511" t="s">
        <v>47576</v>
      </c>
      <c r="I5511" t="s">
        <v>5052</v>
      </c>
      <c r="J5511" t="s">
        <v>14048</v>
      </c>
      <c r="K5511" t="s">
        <v>14049</v>
      </c>
      <c r="L5511" t="s">
        <v>60</v>
      </c>
      <c r="M5511" t="s">
        <v>4904</v>
      </c>
      <c r="N5511" t="s">
        <v>5030</v>
      </c>
      <c r="O5511" t="s">
        <v>14050</v>
      </c>
      <c r="P5511" t="s">
        <v>47577</v>
      </c>
      <c r="Q5511" t="s">
        <v>47578</v>
      </c>
      <c r="R5511" t="str">
        <f t="shared" si="172"/>
        <v>奎文</v>
      </c>
      <c r="S5511" t="str">
        <f t="shared" si="173"/>
        <v>0110</v>
      </c>
    </row>
    <row r="5512" spans="1:19">
      <c r="A5512" t="s">
        <v>47579</v>
      </c>
      <c r="B5512" t="s">
        <v>47580</v>
      </c>
      <c r="C5512" t="s">
        <v>49</v>
      </c>
      <c r="D5512" t="s">
        <v>47581</v>
      </c>
      <c r="E5512" t="s">
        <v>47582</v>
      </c>
      <c r="F5512" t="s">
        <v>47583</v>
      </c>
      <c r="G5512" t="s">
        <v>47584</v>
      </c>
      <c r="H5512" t="s">
        <v>47585</v>
      </c>
      <c r="I5512" t="s">
        <v>4828</v>
      </c>
      <c r="J5512" t="s">
        <v>6193</v>
      </c>
      <c r="K5512" t="s">
        <v>6194</v>
      </c>
      <c r="L5512" t="s">
        <v>105</v>
      </c>
      <c r="M5512" t="s">
        <v>6195</v>
      </c>
      <c r="N5512" t="s">
        <v>9006</v>
      </c>
      <c r="O5512" t="s">
        <v>6196</v>
      </c>
      <c r="P5512" t="s">
        <v>47586</v>
      </c>
      <c r="Q5512" t="s">
        <v>47587</v>
      </c>
      <c r="R5512" t="str">
        <f t="shared" si="172"/>
        <v>寿光</v>
      </c>
      <c r="S5512" t="str">
        <f t="shared" si="173"/>
        <v>0110</v>
      </c>
    </row>
    <row r="5513" spans="1:19">
      <c r="A5513" t="s">
        <v>47588</v>
      </c>
      <c r="B5513" t="s">
        <v>47589</v>
      </c>
      <c r="C5513" t="s">
        <v>49</v>
      </c>
      <c r="D5513" t="s">
        <v>47590</v>
      </c>
      <c r="E5513" t="s">
        <v>45598</v>
      </c>
      <c r="F5513" t="s">
        <v>47591</v>
      </c>
      <c r="G5513" t="s">
        <v>47592</v>
      </c>
      <c r="H5513" t="s">
        <v>47593</v>
      </c>
      <c r="I5513" t="s">
        <v>12757</v>
      </c>
      <c r="J5513" t="s">
        <v>34274</v>
      </c>
      <c r="K5513" t="s">
        <v>34275</v>
      </c>
      <c r="L5513" t="s">
        <v>237</v>
      </c>
      <c r="M5513" t="s">
        <v>4868</v>
      </c>
      <c r="N5513" t="s">
        <v>5017</v>
      </c>
      <c r="O5513" t="s">
        <v>34276</v>
      </c>
      <c r="P5513" t="s">
        <v>47594</v>
      </c>
      <c r="R5513" t="str">
        <f t="shared" si="172"/>
        <v>潍城</v>
      </c>
      <c r="S5513" t="str">
        <f t="shared" si="173"/>
        <v>0110</v>
      </c>
    </row>
    <row r="5514" spans="1:19">
      <c r="A5514" t="s">
        <v>47595</v>
      </c>
      <c r="B5514" t="s">
        <v>47596</v>
      </c>
      <c r="C5514" t="s">
        <v>49</v>
      </c>
      <c r="D5514" t="s">
        <v>47597</v>
      </c>
      <c r="E5514" t="s">
        <v>45622</v>
      </c>
      <c r="F5514" t="s">
        <v>47598</v>
      </c>
      <c r="G5514" t="s">
        <v>47599</v>
      </c>
      <c r="H5514" t="s">
        <v>47600</v>
      </c>
      <c r="I5514" t="s">
        <v>6877</v>
      </c>
      <c r="J5514" t="s">
        <v>11207</v>
      </c>
      <c r="K5514" t="s">
        <v>11208</v>
      </c>
      <c r="L5514" t="s">
        <v>123</v>
      </c>
      <c r="M5514" t="s">
        <v>7767</v>
      </c>
      <c r="N5514" t="s">
        <v>4892</v>
      </c>
      <c r="O5514" t="s">
        <v>11209</v>
      </c>
      <c r="P5514" t="s">
        <v>47601</v>
      </c>
      <c r="Q5514" t="s">
        <v>47602</v>
      </c>
      <c r="R5514" t="str">
        <f t="shared" si="172"/>
        <v>诸城</v>
      </c>
      <c r="S5514" t="str">
        <f t="shared" si="173"/>
        <v>0110</v>
      </c>
    </row>
    <row r="5515" spans="1:19">
      <c r="A5515" t="s">
        <v>47603</v>
      </c>
      <c r="B5515" t="s">
        <v>47604</v>
      </c>
      <c r="C5515" t="s">
        <v>49</v>
      </c>
      <c r="D5515" t="s">
        <v>47605</v>
      </c>
      <c r="E5515" t="s">
        <v>45622</v>
      </c>
      <c r="F5515" t="s">
        <v>47606</v>
      </c>
      <c r="G5515" t="s">
        <v>47607</v>
      </c>
      <c r="H5515" t="s">
        <v>47608</v>
      </c>
      <c r="I5515" t="s">
        <v>4785</v>
      </c>
      <c r="J5515" t="s">
        <v>9154</v>
      </c>
      <c r="K5515" t="s">
        <v>9155</v>
      </c>
      <c r="L5515" t="s">
        <v>60</v>
      </c>
      <c r="M5515" t="s">
        <v>4774</v>
      </c>
      <c r="N5515" t="s">
        <v>5487</v>
      </c>
      <c r="O5515" t="s">
        <v>9156</v>
      </c>
      <c r="P5515" t="s">
        <v>47609</v>
      </c>
      <c r="Q5515" t="s">
        <v>47610</v>
      </c>
      <c r="R5515" t="str">
        <f t="shared" si="172"/>
        <v>奎文</v>
      </c>
      <c r="S5515" t="str">
        <f t="shared" si="173"/>
        <v>0110</v>
      </c>
    </row>
    <row r="5516" spans="1:19">
      <c r="A5516" t="s">
        <v>47611</v>
      </c>
      <c r="B5516" t="s">
        <v>47612</v>
      </c>
      <c r="C5516" t="s">
        <v>49</v>
      </c>
      <c r="D5516" t="s">
        <v>47613</v>
      </c>
      <c r="E5516" t="s">
        <v>47422</v>
      </c>
      <c r="F5516" t="s">
        <v>47614</v>
      </c>
      <c r="G5516" t="s">
        <v>47615</v>
      </c>
      <c r="H5516" t="s">
        <v>47616</v>
      </c>
      <c r="I5516" t="s">
        <v>4828</v>
      </c>
      <c r="J5516" t="s">
        <v>5053</v>
      </c>
      <c r="K5516" t="s">
        <v>5054</v>
      </c>
      <c r="L5516" t="s">
        <v>95</v>
      </c>
      <c r="M5516" t="s">
        <v>5055</v>
      </c>
      <c r="N5516" t="s">
        <v>8072</v>
      </c>
      <c r="O5516" t="s">
        <v>5057</v>
      </c>
      <c r="P5516" t="s">
        <v>47617</v>
      </c>
      <c r="R5516" t="str">
        <f t="shared" si="172"/>
        <v>安丘</v>
      </c>
      <c r="S5516" t="str">
        <f t="shared" si="173"/>
        <v>0110</v>
      </c>
    </row>
    <row r="5517" spans="1:19">
      <c r="A5517" t="s">
        <v>47618</v>
      </c>
      <c r="B5517" t="s">
        <v>47619</v>
      </c>
      <c r="C5517" t="s">
        <v>49</v>
      </c>
      <c r="D5517" t="s">
        <v>47620</v>
      </c>
      <c r="E5517" t="s">
        <v>45598</v>
      </c>
      <c r="F5517" t="s">
        <v>47621</v>
      </c>
      <c r="G5517" t="s">
        <v>47622</v>
      </c>
      <c r="H5517" t="s">
        <v>47623</v>
      </c>
      <c r="I5517" t="s">
        <v>12119</v>
      </c>
      <c r="J5517" t="s">
        <v>6804</v>
      </c>
      <c r="K5517" t="s">
        <v>6805</v>
      </c>
      <c r="L5517" t="s">
        <v>123</v>
      </c>
      <c r="M5517" t="s">
        <v>4994</v>
      </c>
      <c r="N5517" t="s">
        <v>5112</v>
      </c>
      <c r="O5517" t="s">
        <v>6806</v>
      </c>
      <c r="P5517" t="s">
        <v>47624</v>
      </c>
      <c r="R5517" t="str">
        <f t="shared" si="172"/>
        <v>诸城</v>
      </c>
      <c r="S5517" t="str">
        <f t="shared" si="173"/>
        <v>0110</v>
      </c>
    </row>
    <row r="5518" spans="1:19">
      <c r="A5518" t="s">
        <v>47625</v>
      </c>
      <c r="B5518" t="s">
        <v>47626</v>
      </c>
      <c r="C5518" t="s">
        <v>49</v>
      </c>
      <c r="D5518" t="s">
        <v>47627</v>
      </c>
      <c r="E5518" t="s">
        <v>45622</v>
      </c>
      <c r="F5518" t="s">
        <v>47628</v>
      </c>
      <c r="G5518" t="s">
        <v>47629</v>
      </c>
      <c r="H5518" t="s">
        <v>47630</v>
      </c>
      <c r="I5518" t="s">
        <v>5560</v>
      </c>
      <c r="J5518" t="s">
        <v>5863</v>
      </c>
      <c r="K5518" t="s">
        <v>5864</v>
      </c>
      <c r="L5518" t="s">
        <v>237</v>
      </c>
      <c r="M5518" t="s">
        <v>4788</v>
      </c>
      <c r="N5518" t="s">
        <v>4972</v>
      </c>
      <c r="O5518" t="s">
        <v>5865</v>
      </c>
      <c r="P5518" t="s">
        <v>47631</v>
      </c>
      <c r="R5518" t="str">
        <f t="shared" si="172"/>
        <v>潍城</v>
      </c>
      <c r="S5518" t="str">
        <f t="shared" si="173"/>
        <v>0110</v>
      </c>
    </row>
    <row r="5519" spans="1:19">
      <c r="A5519" t="s">
        <v>47632</v>
      </c>
      <c r="B5519" t="s">
        <v>47633</v>
      </c>
      <c r="C5519" t="s">
        <v>49</v>
      </c>
      <c r="D5519" t="s">
        <v>47634</v>
      </c>
      <c r="E5519" t="s">
        <v>45622</v>
      </c>
      <c r="F5519" t="s">
        <v>47635</v>
      </c>
      <c r="G5519" t="s">
        <v>47636</v>
      </c>
      <c r="H5519" t="s">
        <v>47637</v>
      </c>
      <c r="I5519" t="s">
        <v>4785</v>
      </c>
      <c r="J5519" t="s">
        <v>6528</v>
      </c>
      <c r="K5519" t="s">
        <v>6529</v>
      </c>
      <c r="L5519" t="s">
        <v>60</v>
      </c>
      <c r="M5519" t="s">
        <v>4774</v>
      </c>
      <c r="N5519" t="s">
        <v>8593</v>
      </c>
      <c r="O5519" t="s">
        <v>6531</v>
      </c>
      <c r="Q5519" t="s">
        <v>47638</v>
      </c>
      <c r="R5519" t="str">
        <f t="shared" si="172"/>
        <v>奎文</v>
      </c>
      <c r="S5519" t="str">
        <f t="shared" si="173"/>
        <v>0110</v>
      </c>
    </row>
    <row r="5520" spans="1:19">
      <c r="A5520" t="s">
        <v>47639</v>
      </c>
      <c r="B5520" t="s">
        <v>47640</v>
      </c>
      <c r="C5520" t="s">
        <v>49</v>
      </c>
      <c r="D5520" t="s">
        <v>47641</v>
      </c>
      <c r="E5520" t="s">
        <v>45598</v>
      </c>
      <c r="F5520" t="s">
        <v>47642</v>
      </c>
      <c r="G5520" t="s">
        <v>47643</v>
      </c>
      <c r="H5520" t="s">
        <v>47644</v>
      </c>
      <c r="I5520" t="s">
        <v>12119</v>
      </c>
      <c r="J5520" t="s">
        <v>9116</v>
      </c>
      <c r="K5520" t="s">
        <v>9117</v>
      </c>
      <c r="L5520" t="s">
        <v>237</v>
      </c>
      <c r="M5520" t="s">
        <v>4788</v>
      </c>
      <c r="N5520" t="s">
        <v>5801</v>
      </c>
      <c r="O5520" t="s">
        <v>9118</v>
      </c>
      <c r="P5520" t="s">
        <v>47645</v>
      </c>
      <c r="Q5520" t="s">
        <v>47646</v>
      </c>
      <c r="R5520" t="str">
        <f t="shared" si="172"/>
        <v>潍城</v>
      </c>
      <c r="S5520" t="str">
        <f t="shared" si="173"/>
        <v>0110</v>
      </c>
    </row>
    <row r="5521" spans="1:19">
      <c r="A5521" t="s">
        <v>47647</v>
      </c>
      <c r="B5521" t="s">
        <v>47648</v>
      </c>
      <c r="C5521" t="s">
        <v>49</v>
      </c>
      <c r="D5521" t="s">
        <v>47649</v>
      </c>
      <c r="E5521" t="s">
        <v>47650</v>
      </c>
      <c r="F5521" t="s">
        <v>47651</v>
      </c>
      <c r="G5521" t="s">
        <v>47652</v>
      </c>
      <c r="H5521" t="s">
        <v>47653</v>
      </c>
      <c r="I5521" t="s">
        <v>12119</v>
      </c>
      <c r="J5521" t="s">
        <v>12471</v>
      </c>
      <c r="K5521" t="s">
        <v>12472</v>
      </c>
      <c r="L5521" t="s">
        <v>50</v>
      </c>
      <c r="M5521" t="s">
        <v>6207</v>
      </c>
      <c r="N5521" t="s">
        <v>4983</v>
      </c>
      <c r="O5521" t="s">
        <v>12473</v>
      </c>
      <c r="P5521" t="s">
        <v>47654</v>
      </c>
      <c r="Q5521" t="s">
        <v>47655</v>
      </c>
      <c r="R5521" t="str">
        <f t="shared" si="172"/>
        <v>青州</v>
      </c>
      <c r="S5521" t="str">
        <f t="shared" si="173"/>
        <v>0110</v>
      </c>
    </row>
    <row r="5522" spans="1:19">
      <c r="A5522" t="s">
        <v>47656</v>
      </c>
      <c r="B5522" t="s">
        <v>47657</v>
      </c>
      <c r="C5522" t="s">
        <v>49</v>
      </c>
      <c r="D5522" t="s">
        <v>47658</v>
      </c>
      <c r="E5522" t="s">
        <v>47659</v>
      </c>
      <c r="F5522" t="s">
        <v>47660</v>
      </c>
      <c r="G5522" t="s">
        <v>47661</v>
      </c>
      <c r="H5522" t="s">
        <v>45965</v>
      </c>
      <c r="I5522" t="s">
        <v>4852</v>
      </c>
      <c r="J5522" t="s">
        <v>5743</v>
      </c>
      <c r="K5522" t="s">
        <v>5744</v>
      </c>
      <c r="L5522" t="s">
        <v>375</v>
      </c>
      <c r="M5522" t="s">
        <v>5745</v>
      </c>
      <c r="N5522" t="s">
        <v>5112</v>
      </c>
      <c r="O5522" t="s">
        <v>5746</v>
      </c>
      <c r="P5522" t="s">
        <v>47662</v>
      </c>
      <c r="R5522" t="str">
        <f t="shared" si="172"/>
        <v>昌邑</v>
      </c>
      <c r="S5522" t="str">
        <f t="shared" si="173"/>
        <v>0110</v>
      </c>
    </row>
    <row r="5523" spans="1:19">
      <c r="A5523" t="s">
        <v>47663</v>
      </c>
      <c r="B5523" t="s">
        <v>47664</v>
      </c>
      <c r="C5523" t="s">
        <v>49</v>
      </c>
      <c r="D5523" t="s">
        <v>47665</v>
      </c>
      <c r="E5523" t="s">
        <v>47666</v>
      </c>
      <c r="F5523" t="s">
        <v>47667</v>
      </c>
      <c r="G5523" t="s">
        <v>47668</v>
      </c>
      <c r="H5523" t="s">
        <v>47669</v>
      </c>
      <c r="I5523" t="s">
        <v>29414</v>
      </c>
      <c r="J5523" t="s">
        <v>5195</v>
      </c>
      <c r="K5523" t="s">
        <v>5196</v>
      </c>
      <c r="L5523" t="s">
        <v>105</v>
      </c>
      <c r="M5523" t="s">
        <v>5197</v>
      </c>
      <c r="N5523" t="s">
        <v>5030</v>
      </c>
      <c r="O5523" t="s">
        <v>5199</v>
      </c>
      <c r="P5523" t="s">
        <v>47670</v>
      </c>
      <c r="R5523" t="str">
        <f t="shared" si="172"/>
        <v>寿光</v>
      </c>
      <c r="S5523" t="str">
        <f t="shared" si="173"/>
        <v>0110</v>
      </c>
    </row>
    <row r="5524" spans="1:19">
      <c r="A5524" t="s">
        <v>47671</v>
      </c>
      <c r="B5524" t="s">
        <v>47580</v>
      </c>
      <c r="C5524" t="s">
        <v>49</v>
      </c>
      <c r="D5524" t="s">
        <v>47672</v>
      </c>
      <c r="E5524" t="s">
        <v>45614</v>
      </c>
      <c r="F5524" t="s">
        <v>47673</v>
      </c>
      <c r="G5524" t="s">
        <v>47674</v>
      </c>
      <c r="H5524" t="s">
        <v>47675</v>
      </c>
      <c r="I5524" t="s">
        <v>12119</v>
      </c>
      <c r="J5524" t="s">
        <v>35768</v>
      </c>
      <c r="K5524" t="s">
        <v>35769</v>
      </c>
      <c r="L5524" t="s">
        <v>60</v>
      </c>
      <c r="M5524" t="s">
        <v>5888</v>
      </c>
      <c r="N5524" t="s">
        <v>4892</v>
      </c>
      <c r="O5524" t="s">
        <v>35770</v>
      </c>
      <c r="P5524" t="s">
        <v>47676</v>
      </c>
      <c r="Q5524" t="s">
        <v>47677</v>
      </c>
      <c r="R5524" t="str">
        <f t="shared" si="172"/>
        <v>奎文</v>
      </c>
      <c r="S5524" t="str">
        <f t="shared" si="173"/>
        <v>0110</v>
      </c>
    </row>
    <row r="5525" spans="1:19">
      <c r="A5525" t="s">
        <v>47678</v>
      </c>
      <c r="B5525" t="s">
        <v>47679</v>
      </c>
      <c r="C5525" t="s">
        <v>49</v>
      </c>
      <c r="D5525" t="s">
        <v>47680</v>
      </c>
      <c r="E5525" t="s">
        <v>47681</v>
      </c>
      <c r="F5525" t="s">
        <v>47682</v>
      </c>
      <c r="G5525" t="s">
        <v>47683</v>
      </c>
      <c r="H5525" t="s">
        <v>47684</v>
      </c>
      <c r="I5525" t="s">
        <v>12757</v>
      </c>
      <c r="J5525" t="s">
        <v>5374</v>
      </c>
      <c r="K5525" t="s">
        <v>5375</v>
      </c>
      <c r="L5525" t="s">
        <v>105</v>
      </c>
      <c r="M5525" t="s">
        <v>5376</v>
      </c>
      <c r="N5525" t="s">
        <v>4933</v>
      </c>
      <c r="O5525" t="s">
        <v>5377</v>
      </c>
      <c r="P5525" t="s">
        <v>47685</v>
      </c>
      <c r="R5525" t="str">
        <f t="shared" si="172"/>
        <v>寿光</v>
      </c>
      <c r="S5525" t="str">
        <f t="shared" si="173"/>
        <v>0110</v>
      </c>
    </row>
    <row r="5526" spans="1:19">
      <c r="A5526" t="s">
        <v>47686</v>
      </c>
      <c r="B5526" t="s">
        <v>47687</v>
      </c>
      <c r="C5526" t="s">
        <v>49</v>
      </c>
      <c r="D5526" t="s">
        <v>47688</v>
      </c>
      <c r="E5526" t="s">
        <v>45622</v>
      </c>
      <c r="F5526" t="s">
        <v>47689</v>
      </c>
      <c r="G5526" t="s">
        <v>47690</v>
      </c>
      <c r="H5526" t="s">
        <v>47691</v>
      </c>
      <c r="I5526" t="s">
        <v>4841</v>
      </c>
      <c r="J5526" t="s">
        <v>18995</v>
      </c>
      <c r="K5526" t="s">
        <v>18996</v>
      </c>
      <c r="L5526" t="s">
        <v>114</v>
      </c>
      <c r="M5526" t="s">
        <v>5486</v>
      </c>
      <c r="N5526" t="s">
        <v>9962</v>
      </c>
      <c r="O5526" t="s">
        <v>18997</v>
      </c>
      <c r="P5526" t="s">
        <v>47692</v>
      </c>
      <c r="Q5526" t="s">
        <v>47693</v>
      </c>
      <c r="R5526" t="str">
        <f t="shared" si="172"/>
        <v>高密</v>
      </c>
      <c r="S5526" t="str">
        <f t="shared" si="173"/>
        <v>0110</v>
      </c>
    </row>
    <row r="5527" spans="1:19">
      <c r="A5527" t="s">
        <v>47694</v>
      </c>
      <c r="B5527" t="s">
        <v>47695</v>
      </c>
      <c r="C5527" t="s">
        <v>49</v>
      </c>
      <c r="D5527" t="s">
        <v>47696</v>
      </c>
      <c r="E5527" t="s">
        <v>45622</v>
      </c>
      <c r="F5527" t="s">
        <v>47697</v>
      </c>
      <c r="G5527" t="s">
        <v>47698</v>
      </c>
      <c r="H5527" t="s">
        <v>47699</v>
      </c>
      <c r="I5527" t="s">
        <v>4955</v>
      </c>
      <c r="J5527" t="s">
        <v>6452</v>
      </c>
      <c r="K5527" t="s">
        <v>6453</v>
      </c>
      <c r="L5527" t="s">
        <v>86</v>
      </c>
      <c r="M5527" t="s">
        <v>5099</v>
      </c>
      <c r="N5527" t="s">
        <v>4817</v>
      </c>
      <c r="O5527" t="s">
        <v>6454</v>
      </c>
      <c r="P5527" t="s">
        <v>47700</v>
      </c>
      <c r="Q5527" t="s">
        <v>47026</v>
      </c>
      <c r="R5527" t="str">
        <f t="shared" si="172"/>
        <v>坊子</v>
      </c>
      <c r="S5527" t="str">
        <f t="shared" si="173"/>
        <v>0110</v>
      </c>
    </row>
    <row r="5528" spans="1:19">
      <c r="A5528" t="s">
        <v>47701</v>
      </c>
      <c r="B5528" t="s">
        <v>47702</v>
      </c>
      <c r="C5528" t="s">
        <v>49</v>
      </c>
      <c r="D5528" t="s">
        <v>47703</v>
      </c>
      <c r="E5528" t="s">
        <v>45639</v>
      </c>
      <c r="F5528" t="s">
        <v>47704</v>
      </c>
      <c r="G5528" t="s">
        <v>47705</v>
      </c>
      <c r="H5528" t="s">
        <v>47706</v>
      </c>
      <c r="I5528" t="s">
        <v>4785</v>
      </c>
      <c r="J5528" t="s">
        <v>6771</v>
      </c>
      <c r="K5528" t="s">
        <v>6772</v>
      </c>
      <c r="L5528" t="s">
        <v>1136</v>
      </c>
      <c r="M5528" t="s">
        <v>5210</v>
      </c>
      <c r="N5528" t="s">
        <v>4789</v>
      </c>
      <c r="O5528" t="s">
        <v>6773</v>
      </c>
      <c r="P5528" t="s">
        <v>47707</v>
      </c>
      <c r="R5528" t="str">
        <f t="shared" si="172"/>
        <v>昌乐</v>
      </c>
      <c r="S5528" t="str">
        <f t="shared" si="173"/>
        <v>0110</v>
      </c>
    </row>
    <row r="5529" spans="1:19">
      <c r="A5529" t="s">
        <v>47708</v>
      </c>
      <c r="B5529" t="s">
        <v>47709</v>
      </c>
      <c r="C5529" t="s">
        <v>49</v>
      </c>
      <c r="D5529" t="s">
        <v>47710</v>
      </c>
      <c r="E5529" t="s">
        <v>47711</v>
      </c>
      <c r="F5529" t="s">
        <v>47712</v>
      </c>
      <c r="G5529" t="s">
        <v>47713</v>
      </c>
      <c r="H5529" t="s">
        <v>47714</v>
      </c>
      <c r="I5529" t="s">
        <v>5541</v>
      </c>
      <c r="J5529" t="s">
        <v>24531</v>
      </c>
      <c r="K5529" t="s">
        <v>24532</v>
      </c>
      <c r="L5529" t="s">
        <v>77</v>
      </c>
      <c r="M5529" t="s">
        <v>11369</v>
      </c>
      <c r="N5529" t="s">
        <v>11832</v>
      </c>
      <c r="O5529" t="s">
        <v>24533</v>
      </c>
      <c r="P5529" t="s">
        <v>47715</v>
      </c>
      <c r="Q5529" t="s">
        <v>47716</v>
      </c>
      <c r="R5529" t="str">
        <f t="shared" si="172"/>
        <v>临朐</v>
      </c>
      <c r="S5529" t="str">
        <f t="shared" si="173"/>
        <v>0110</v>
      </c>
    </row>
    <row r="5530" spans="1:19">
      <c r="A5530" t="s">
        <v>47717</v>
      </c>
      <c r="B5530" t="s">
        <v>47718</v>
      </c>
      <c r="C5530" t="s">
        <v>49</v>
      </c>
      <c r="D5530" t="s">
        <v>47719</v>
      </c>
      <c r="E5530" t="s">
        <v>45598</v>
      </c>
      <c r="F5530" t="s">
        <v>47720</v>
      </c>
      <c r="G5530" t="s">
        <v>47721</v>
      </c>
      <c r="H5530" t="s">
        <v>47722</v>
      </c>
      <c r="I5530" t="s">
        <v>12844</v>
      </c>
      <c r="J5530" t="s">
        <v>6306</v>
      </c>
      <c r="K5530" t="s">
        <v>6307</v>
      </c>
      <c r="L5530" t="s">
        <v>237</v>
      </c>
      <c r="M5530" t="s">
        <v>4788</v>
      </c>
      <c r="N5530" t="s">
        <v>4972</v>
      </c>
      <c r="O5530" t="s">
        <v>6309</v>
      </c>
      <c r="P5530" t="s">
        <v>47723</v>
      </c>
      <c r="Q5530" t="s">
        <v>47724</v>
      </c>
      <c r="R5530" t="str">
        <f t="shared" si="172"/>
        <v>潍城</v>
      </c>
      <c r="S5530" t="str">
        <f t="shared" si="173"/>
        <v>0110</v>
      </c>
    </row>
    <row r="5531" spans="1:19">
      <c r="A5531" t="s">
        <v>47725</v>
      </c>
      <c r="B5531" t="s">
        <v>47726</v>
      </c>
      <c r="C5531" t="s">
        <v>49</v>
      </c>
      <c r="D5531" t="s">
        <v>47727</v>
      </c>
      <c r="E5531" t="s">
        <v>47728</v>
      </c>
      <c r="F5531" t="s">
        <v>47729</v>
      </c>
      <c r="G5531" t="s">
        <v>47730</v>
      </c>
      <c r="H5531" t="s">
        <v>47731</v>
      </c>
      <c r="I5531" t="s">
        <v>12119</v>
      </c>
      <c r="J5531" t="s">
        <v>19759</v>
      </c>
      <c r="K5531" t="s">
        <v>19760</v>
      </c>
      <c r="L5531" t="s">
        <v>123</v>
      </c>
      <c r="M5531" t="s">
        <v>5854</v>
      </c>
      <c r="N5531" t="s">
        <v>5699</v>
      </c>
      <c r="O5531" t="s">
        <v>19761</v>
      </c>
      <c r="P5531" t="s">
        <v>47732</v>
      </c>
      <c r="Q5531" t="s">
        <v>47733</v>
      </c>
      <c r="R5531" t="str">
        <f t="shared" si="172"/>
        <v>诸城</v>
      </c>
      <c r="S5531" t="str">
        <f t="shared" si="173"/>
        <v>0110</v>
      </c>
    </row>
    <row r="5532" spans="1:19">
      <c r="A5532" t="s">
        <v>47734</v>
      </c>
      <c r="B5532" t="s">
        <v>47735</v>
      </c>
      <c r="C5532" t="s">
        <v>49</v>
      </c>
      <c r="D5532" t="s">
        <v>47736</v>
      </c>
      <c r="E5532" t="s">
        <v>47650</v>
      </c>
      <c r="F5532" t="s">
        <v>47737</v>
      </c>
      <c r="G5532" t="s">
        <v>47738</v>
      </c>
      <c r="H5532" t="s">
        <v>47739</v>
      </c>
      <c r="I5532" t="s">
        <v>12119</v>
      </c>
      <c r="J5532" t="s">
        <v>11513</v>
      </c>
      <c r="K5532" t="s">
        <v>11514</v>
      </c>
      <c r="L5532" t="s">
        <v>50</v>
      </c>
      <c r="M5532" t="s">
        <v>5721</v>
      </c>
      <c r="N5532" t="s">
        <v>4881</v>
      </c>
      <c r="O5532" t="s">
        <v>11515</v>
      </c>
      <c r="P5532" t="s">
        <v>47740</v>
      </c>
      <c r="R5532" t="str">
        <f t="shared" si="172"/>
        <v>青州</v>
      </c>
      <c r="S5532" t="str">
        <f t="shared" si="173"/>
        <v>0110</v>
      </c>
    </row>
    <row r="5533" spans="1:19">
      <c r="A5533" t="s">
        <v>47741</v>
      </c>
      <c r="B5533" t="s">
        <v>47742</v>
      </c>
      <c r="C5533" t="s">
        <v>49</v>
      </c>
      <c r="D5533" t="s">
        <v>47743</v>
      </c>
      <c r="E5533" t="s">
        <v>47744</v>
      </c>
      <c r="F5533" t="s">
        <v>47745</v>
      </c>
      <c r="G5533" t="s">
        <v>47746</v>
      </c>
      <c r="H5533" t="s">
        <v>47747</v>
      </c>
      <c r="I5533" t="s">
        <v>5407</v>
      </c>
      <c r="J5533" t="s">
        <v>5636</v>
      </c>
      <c r="K5533" t="s">
        <v>5720</v>
      </c>
      <c r="L5533" t="s">
        <v>50</v>
      </c>
      <c r="M5533" t="s">
        <v>5721</v>
      </c>
      <c r="N5533" t="s">
        <v>4933</v>
      </c>
      <c r="O5533" t="s">
        <v>5722</v>
      </c>
      <c r="P5533" t="s">
        <v>47748</v>
      </c>
      <c r="Q5533" t="s">
        <v>47749</v>
      </c>
      <c r="R5533" t="str">
        <f t="shared" si="172"/>
        <v>青州</v>
      </c>
      <c r="S5533" t="str">
        <f t="shared" si="173"/>
        <v>0110</v>
      </c>
    </row>
    <row r="5534" spans="1:19">
      <c r="A5534" t="s">
        <v>47750</v>
      </c>
      <c r="B5534" t="s">
        <v>47751</v>
      </c>
      <c r="C5534" t="s">
        <v>49</v>
      </c>
      <c r="D5534" t="s">
        <v>47752</v>
      </c>
      <c r="E5534" t="s">
        <v>45622</v>
      </c>
      <c r="F5534" t="s">
        <v>47753</v>
      </c>
      <c r="G5534" t="s">
        <v>47754</v>
      </c>
      <c r="H5534" t="s">
        <v>47755</v>
      </c>
      <c r="I5534" t="s">
        <v>4785</v>
      </c>
      <c r="J5534" t="s">
        <v>5578</v>
      </c>
      <c r="K5534" t="s">
        <v>5579</v>
      </c>
      <c r="L5534" t="s">
        <v>148</v>
      </c>
      <c r="M5534" t="s">
        <v>5580</v>
      </c>
      <c r="N5534" t="s">
        <v>4972</v>
      </c>
      <c r="O5534" t="s">
        <v>5581</v>
      </c>
      <c r="P5534" t="s">
        <v>47756</v>
      </c>
      <c r="R5534" t="str">
        <f t="shared" si="172"/>
        <v>寒亭</v>
      </c>
      <c r="S5534" t="str">
        <f t="shared" si="173"/>
        <v>0110</v>
      </c>
    </row>
    <row r="5535" spans="1:19">
      <c r="A5535" t="s">
        <v>47757</v>
      </c>
      <c r="B5535" t="s">
        <v>47758</v>
      </c>
      <c r="C5535" t="s">
        <v>49</v>
      </c>
      <c r="D5535" t="s">
        <v>47759</v>
      </c>
      <c r="E5535" t="s">
        <v>45622</v>
      </c>
      <c r="F5535" t="s">
        <v>47760</v>
      </c>
      <c r="G5535" t="s">
        <v>47761</v>
      </c>
      <c r="H5535" t="s">
        <v>47762</v>
      </c>
      <c r="I5535" t="s">
        <v>5407</v>
      </c>
      <c r="J5535" t="s">
        <v>18758</v>
      </c>
      <c r="K5535" t="s">
        <v>18759</v>
      </c>
      <c r="L5535" t="s">
        <v>105</v>
      </c>
      <c r="M5535" t="s">
        <v>6055</v>
      </c>
      <c r="N5535" t="s">
        <v>5017</v>
      </c>
      <c r="O5535" t="s">
        <v>18760</v>
      </c>
      <c r="P5535" t="s">
        <v>47763</v>
      </c>
      <c r="R5535" t="str">
        <f t="shared" si="172"/>
        <v>寿光</v>
      </c>
      <c r="S5535" t="str">
        <f t="shared" si="173"/>
        <v>0110</v>
      </c>
    </row>
    <row r="5536" spans="1:19">
      <c r="A5536" t="s">
        <v>47764</v>
      </c>
      <c r="B5536" t="s">
        <v>47765</v>
      </c>
      <c r="C5536" t="s">
        <v>49</v>
      </c>
      <c r="D5536" t="s">
        <v>47766</v>
      </c>
      <c r="E5536" t="s">
        <v>45598</v>
      </c>
      <c r="F5536" t="s">
        <v>40622</v>
      </c>
      <c r="G5536" t="s">
        <v>40623</v>
      </c>
      <c r="H5536" t="s">
        <v>47767</v>
      </c>
      <c r="I5536" t="s">
        <v>12844</v>
      </c>
      <c r="J5536" t="s">
        <v>14559</v>
      </c>
      <c r="K5536" t="s">
        <v>14560</v>
      </c>
      <c r="L5536" t="s">
        <v>375</v>
      </c>
      <c r="M5536" t="s">
        <v>5409</v>
      </c>
      <c r="N5536" t="s">
        <v>5960</v>
      </c>
      <c r="O5536" t="s">
        <v>14561</v>
      </c>
      <c r="P5536" t="s">
        <v>47768</v>
      </c>
      <c r="Q5536" t="s">
        <v>40626</v>
      </c>
      <c r="R5536" t="str">
        <f t="shared" si="172"/>
        <v>昌邑</v>
      </c>
      <c r="S5536" t="str">
        <f t="shared" si="173"/>
        <v>0110</v>
      </c>
    </row>
    <row r="5537" spans="1:19">
      <c r="A5537" t="s">
        <v>47769</v>
      </c>
      <c r="B5537" t="s">
        <v>47770</v>
      </c>
      <c r="C5537" t="s">
        <v>49</v>
      </c>
      <c r="D5537" t="s">
        <v>47771</v>
      </c>
      <c r="E5537" t="s">
        <v>45622</v>
      </c>
      <c r="F5537" t="s">
        <v>47772</v>
      </c>
      <c r="G5537" t="s">
        <v>47773</v>
      </c>
      <c r="H5537" t="s">
        <v>47774</v>
      </c>
      <c r="I5537" t="s">
        <v>4785</v>
      </c>
      <c r="J5537" t="s">
        <v>10620</v>
      </c>
      <c r="K5537" t="s">
        <v>10621</v>
      </c>
      <c r="L5537" t="s">
        <v>60</v>
      </c>
      <c r="M5537" t="s">
        <v>5999</v>
      </c>
      <c r="N5537" t="s">
        <v>5907</v>
      </c>
      <c r="O5537" t="s">
        <v>10622</v>
      </c>
      <c r="P5537" t="s">
        <v>47775</v>
      </c>
      <c r="R5537" t="str">
        <f t="shared" si="172"/>
        <v>奎文</v>
      </c>
      <c r="S5537" t="str">
        <f t="shared" si="173"/>
        <v>0110</v>
      </c>
    </row>
    <row r="5538" spans="1:19">
      <c r="A5538" t="s">
        <v>47776</v>
      </c>
      <c r="B5538" t="s">
        <v>47777</v>
      </c>
      <c r="C5538" t="s">
        <v>49</v>
      </c>
      <c r="D5538" t="s">
        <v>47778</v>
      </c>
      <c r="E5538" t="s">
        <v>47728</v>
      </c>
      <c r="F5538" t="s">
        <v>47779</v>
      </c>
      <c r="G5538" t="s">
        <v>47780</v>
      </c>
      <c r="H5538" t="s">
        <v>47781</v>
      </c>
      <c r="I5538" t="s">
        <v>12119</v>
      </c>
      <c r="J5538" t="s">
        <v>11618</v>
      </c>
      <c r="K5538" t="s">
        <v>11619</v>
      </c>
      <c r="L5538" t="s">
        <v>237</v>
      </c>
      <c r="M5538" t="s">
        <v>4868</v>
      </c>
      <c r="N5538" t="s">
        <v>5112</v>
      </c>
      <c r="O5538" t="s">
        <v>11620</v>
      </c>
      <c r="P5538" t="s">
        <v>47782</v>
      </c>
      <c r="Q5538" t="s">
        <v>47783</v>
      </c>
      <c r="R5538" t="str">
        <f t="shared" si="172"/>
        <v>潍城</v>
      </c>
      <c r="S5538" t="str">
        <f t="shared" si="173"/>
        <v>0110</v>
      </c>
    </row>
    <row r="5539" spans="1:19">
      <c r="A5539" t="s">
        <v>47784</v>
      </c>
      <c r="B5539" t="s">
        <v>47785</v>
      </c>
      <c r="C5539" t="s">
        <v>49</v>
      </c>
      <c r="D5539" t="s">
        <v>47786</v>
      </c>
      <c r="E5539" t="s">
        <v>47787</v>
      </c>
      <c r="F5539" t="s">
        <v>47788</v>
      </c>
      <c r="G5539" t="s">
        <v>47789</v>
      </c>
      <c r="H5539" t="s">
        <v>47790</v>
      </c>
      <c r="I5539" t="s">
        <v>4828</v>
      </c>
      <c r="J5539" t="s">
        <v>47791</v>
      </c>
      <c r="K5539" t="s">
        <v>47792</v>
      </c>
      <c r="L5539" t="s">
        <v>95</v>
      </c>
      <c r="M5539" t="s">
        <v>5757</v>
      </c>
      <c r="N5539" t="s">
        <v>5907</v>
      </c>
      <c r="O5539" t="s">
        <v>47793</v>
      </c>
      <c r="P5539" t="s">
        <v>47794</v>
      </c>
      <c r="Q5539" t="s">
        <v>47795</v>
      </c>
      <c r="R5539" t="str">
        <f t="shared" si="172"/>
        <v>安丘</v>
      </c>
      <c r="S5539" t="str">
        <f t="shared" si="173"/>
        <v>0110</v>
      </c>
    </row>
    <row r="5540" spans="1:19">
      <c r="A5540" t="s">
        <v>47796</v>
      </c>
      <c r="B5540" t="s">
        <v>47797</v>
      </c>
      <c r="C5540" t="s">
        <v>49</v>
      </c>
      <c r="D5540" t="s">
        <v>47798</v>
      </c>
      <c r="E5540" t="s">
        <v>45639</v>
      </c>
      <c r="F5540" t="s">
        <v>47799</v>
      </c>
      <c r="G5540" t="s">
        <v>47800</v>
      </c>
      <c r="H5540" t="s">
        <v>47801</v>
      </c>
      <c r="I5540" t="s">
        <v>4929</v>
      </c>
      <c r="J5540" t="s">
        <v>7910</v>
      </c>
      <c r="K5540" t="s">
        <v>7911</v>
      </c>
      <c r="L5540" t="s">
        <v>375</v>
      </c>
      <c r="M5540" t="s">
        <v>5409</v>
      </c>
      <c r="N5540" t="s">
        <v>7244</v>
      </c>
      <c r="O5540" t="s">
        <v>7913</v>
      </c>
      <c r="P5540" t="s">
        <v>47802</v>
      </c>
      <c r="R5540" t="str">
        <f t="shared" si="172"/>
        <v>昌邑</v>
      </c>
      <c r="S5540" t="str">
        <f t="shared" si="173"/>
        <v>0110</v>
      </c>
    </row>
    <row r="5541" spans="1:19">
      <c r="A5541" t="s">
        <v>47803</v>
      </c>
      <c r="B5541" t="s">
        <v>47804</v>
      </c>
      <c r="C5541" t="s">
        <v>49</v>
      </c>
      <c r="D5541" t="s">
        <v>47805</v>
      </c>
      <c r="E5541" t="s">
        <v>45622</v>
      </c>
      <c r="F5541" t="s">
        <v>47806</v>
      </c>
      <c r="G5541" t="s">
        <v>47807</v>
      </c>
      <c r="H5541" t="s">
        <v>47808</v>
      </c>
      <c r="I5541" t="s">
        <v>4852</v>
      </c>
      <c r="J5541" t="s">
        <v>7963</v>
      </c>
      <c r="K5541" t="s">
        <v>7964</v>
      </c>
      <c r="L5541" t="s">
        <v>60</v>
      </c>
      <c r="M5541" t="s">
        <v>5511</v>
      </c>
      <c r="N5541" t="s">
        <v>5939</v>
      </c>
      <c r="O5541" t="s">
        <v>7965</v>
      </c>
      <c r="P5541" t="s">
        <v>47809</v>
      </c>
      <c r="R5541" t="str">
        <f t="shared" si="172"/>
        <v>奎文</v>
      </c>
      <c r="S5541" t="str">
        <f t="shared" si="173"/>
        <v>0110</v>
      </c>
    </row>
    <row r="5542" spans="1:19">
      <c r="A5542" t="s">
        <v>47810</v>
      </c>
      <c r="B5542" t="s">
        <v>47811</v>
      </c>
      <c r="C5542" t="s">
        <v>49</v>
      </c>
      <c r="D5542" t="s">
        <v>47812</v>
      </c>
      <c r="E5542" t="s">
        <v>47479</v>
      </c>
      <c r="F5542" t="s">
        <v>47813</v>
      </c>
      <c r="G5542" t="s">
        <v>47814</v>
      </c>
      <c r="H5542" t="s">
        <v>47815</v>
      </c>
      <c r="I5542" t="s">
        <v>4955</v>
      </c>
      <c r="J5542" t="s">
        <v>5122</v>
      </c>
      <c r="K5542" t="s">
        <v>5123</v>
      </c>
      <c r="N5542" t="s">
        <v>4832</v>
      </c>
      <c r="O5542" t="s">
        <v>5124</v>
      </c>
      <c r="R5542" t="str">
        <f t="shared" si="172"/>
        <v/>
      </c>
      <c r="S5542" t="str">
        <f t="shared" si="173"/>
        <v>0110</v>
      </c>
    </row>
    <row r="5543" spans="1:19">
      <c r="A5543" t="s">
        <v>2506</v>
      </c>
      <c r="B5543" t="s">
        <v>47816</v>
      </c>
      <c r="C5543" t="s">
        <v>49</v>
      </c>
      <c r="D5543" t="s">
        <v>47817</v>
      </c>
      <c r="E5543" t="s">
        <v>47650</v>
      </c>
      <c r="F5543" t="s">
        <v>47818</v>
      </c>
      <c r="G5543" t="s">
        <v>2504</v>
      </c>
      <c r="H5543" t="s">
        <v>47819</v>
      </c>
      <c r="I5543" t="s">
        <v>12119</v>
      </c>
      <c r="J5543" t="s">
        <v>15595</v>
      </c>
      <c r="K5543" t="s">
        <v>15596</v>
      </c>
      <c r="L5543" t="s">
        <v>50</v>
      </c>
      <c r="M5543" t="s">
        <v>5721</v>
      </c>
      <c r="N5543" t="s">
        <v>5069</v>
      </c>
      <c r="O5543" t="s">
        <v>15597</v>
      </c>
      <c r="P5543" t="s">
        <v>47820</v>
      </c>
      <c r="R5543" t="str">
        <f t="shared" si="172"/>
        <v>青州</v>
      </c>
      <c r="S5543" t="str">
        <f t="shared" si="173"/>
        <v>0110</v>
      </c>
    </row>
    <row r="5544" spans="1:19">
      <c r="A5544" t="s">
        <v>47821</v>
      </c>
      <c r="B5544" t="s">
        <v>47822</v>
      </c>
      <c r="C5544" t="s">
        <v>49</v>
      </c>
      <c r="D5544" t="s">
        <v>47823</v>
      </c>
      <c r="E5544" t="s">
        <v>47824</v>
      </c>
      <c r="F5544" t="s">
        <v>47825</v>
      </c>
      <c r="G5544" t="s">
        <v>47826</v>
      </c>
      <c r="H5544" t="s">
        <v>47827</v>
      </c>
      <c r="I5544" t="s">
        <v>4771</v>
      </c>
      <c r="J5544" t="s">
        <v>5597</v>
      </c>
      <c r="K5544" t="s">
        <v>5598</v>
      </c>
      <c r="L5544" t="s">
        <v>375</v>
      </c>
      <c r="M5544" t="s">
        <v>5599</v>
      </c>
      <c r="N5544" t="s">
        <v>4789</v>
      </c>
      <c r="O5544" t="s">
        <v>5600</v>
      </c>
      <c r="P5544" t="s">
        <v>47828</v>
      </c>
      <c r="R5544" t="str">
        <f t="shared" si="172"/>
        <v>昌邑</v>
      </c>
      <c r="S5544" t="str">
        <f t="shared" si="173"/>
        <v>0110</v>
      </c>
    </row>
    <row r="5545" spans="1:19">
      <c r="A5545" t="s">
        <v>47829</v>
      </c>
      <c r="B5545" t="s">
        <v>47830</v>
      </c>
      <c r="C5545" t="s">
        <v>49</v>
      </c>
      <c r="D5545" t="s">
        <v>47831</v>
      </c>
      <c r="E5545" t="s">
        <v>45598</v>
      </c>
      <c r="F5545" t="s">
        <v>47832</v>
      </c>
      <c r="G5545" t="s">
        <v>47833</v>
      </c>
      <c r="H5545" t="s">
        <v>47834</v>
      </c>
      <c r="I5545" t="s">
        <v>12119</v>
      </c>
      <c r="J5545" t="s">
        <v>7278</v>
      </c>
      <c r="K5545" t="s">
        <v>7279</v>
      </c>
      <c r="L5545" t="s">
        <v>105</v>
      </c>
      <c r="M5545" t="s">
        <v>5089</v>
      </c>
      <c r="N5545" t="s">
        <v>4832</v>
      </c>
      <c r="O5545" t="s">
        <v>7280</v>
      </c>
      <c r="P5545" t="s">
        <v>47835</v>
      </c>
      <c r="R5545" t="str">
        <f t="shared" si="172"/>
        <v>寿光</v>
      </c>
      <c r="S5545" t="str">
        <f t="shared" si="173"/>
        <v>0110</v>
      </c>
    </row>
    <row r="5546" spans="1:19">
      <c r="A5546" t="s">
        <v>47836</v>
      </c>
      <c r="B5546" t="s">
        <v>47837</v>
      </c>
      <c r="C5546" t="s">
        <v>49</v>
      </c>
      <c r="D5546" t="s">
        <v>47838</v>
      </c>
      <c r="E5546" t="s">
        <v>47839</v>
      </c>
      <c r="F5546" t="s">
        <v>47840</v>
      </c>
      <c r="G5546" t="s">
        <v>47841</v>
      </c>
      <c r="H5546" t="s">
        <v>47842</v>
      </c>
      <c r="I5546" t="s">
        <v>12119</v>
      </c>
      <c r="J5546" t="s">
        <v>4801</v>
      </c>
      <c r="K5546" t="s">
        <v>4802</v>
      </c>
      <c r="L5546" t="s">
        <v>77</v>
      </c>
      <c r="M5546" t="s">
        <v>4803</v>
      </c>
      <c r="N5546" t="s">
        <v>4832</v>
      </c>
      <c r="O5546" t="s">
        <v>4804</v>
      </c>
      <c r="P5546" t="s">
        <v>47843</v>
      </c>
      <c r="Q5546" t="s">
        <v>47844</v>
      </c>
      <c r="R5546" t="str">
        <f t="shared" si="172"/>
        <v>临朐</v>
      </c>
      <c r="S5546" t="str">
        <f t="shared" si="173"/>
        <v>0110</v>
      </c>
    </row>
    <row r="5547" spans="1:19">
      <c r="A5547" t="s">
        <v>47845</v>
      </c>
      <c r="B5547" t="s">
        <v>47846</v>
      </c>
      <c r="C5547" t="s">
        <v>49</v>
      </c>
      <c r="D5547" t="s">
        <v>47847</v>
      </c>
      <c r="E5547" t="s">
        <v>47848</v>
      </c>
      <c r="F5547" t="s">
        <v>47849</v>
      </c>
      <c r="G5547" t="s">
        <v>47850</v>
      </c>
      <c r="H5547" t="s">
        <v>47851</v>
      </c>
      <c r="I5547" t="s">
        <v>12757</v>
      </c>
      <c r="J5547" t="s">
        <v>5222</v>
      </c>
      <c r="K5547" t="s">
        <v>5223</v>
      </c>
      <c r="L5547" t="s">
        <v>105</v>
      </c>
      <c r="M5547" t="s">
        <v>5224</v>
      </c>
      <c r="N5547" t="s">
        <v>4933</v>
      </c>
      <c r="O5547" t="s">
        <v>5225</v>
      </c>
      <c r="P5547" t="s">
        <v>47852</v>
      </c>
      <c r="R5547" t="str">
        <f t="shared" si="172"/>
        <v>寿光</v>
      </c>
      <c r="S5547" t="str">
        <f t="shared" si="173"/>
        <v>0110</v>
      </c>
    </row>
    <row r="5548" spans="1:19">
      <c r="A5548" t="s">
        <v>47853</v>
      </c>
      <c r="B5548" t="s">
        <v>47854</v>
      </c>
      <c r="C5548" t="s">
        <v>49</v>
      </c>
      <c r="D5548" t="s">
        <v>47855</v>
      </c>
      <c r="E5548" t="s">
        <v>47666</v>
      </c>
      <c r="F5548" t="s">
        <v>47856</v>
      </c>
      <c r="G5548" t="s">
        <v>47857</v>
      </c>
      <c r="H5548" t="s">
        <v>47858</v>
      </c>
      <c r="I5548" t="s">
        <v>4785</v>
      </c>
      <c r="J5548" t="s">
        <v>9661</v>
      </c>
      <c r="K5548" t="s">
        <v>9662</v>
      </c>
      <c r="L5548" t="s">
        <v>105</v>
      </c>
      <c r="M5548" t="s">
        <v>5029</v>
      </c>
      <c r="N5548" t="s">
        <v>4881</v>
      </c>
      <c r="O5548" t="s">
        <v>9663</v>
      </c>
      <c r="P5548" t="s">
        <v>47859</v>
      </c>
      <c r="R5548" t="str">
        <f t="shared" si="172"/>
        <v>寿光</v>
      </c>
      <c r="S5548" t="str">
        <f t="shared" si="173"/>
        <v>0110</v>
      </c>
    </row>
    <row r="5549" spans="1:19">
      <c r="A5549" t="s">
        <v>47860</v>
      </c>
      <c r="B5549" t="s">
        <v>47062</v>
      </c>
      <c r="C5549" t="s">
        <v>49</v>
      </c>
      <c r="D5549" t="s">
        <v>47861</v>
      </c>
      <c r="E5549" t="s">
        <v>45706</v>
      </c>
      <c r="F5549" t="s">
        <v>47862</v>
      </c>
      <c r="G5549" t="s">
        <v>47863</v>
      </c>
      <c r="H5549" t="s">
        <v>47864</v>
      </c>
      <c r="I5549" t="s">
        <v>4852</v>
      </c>
      <c r="J5549" t="s">
        <v>7093</v>
      </c>
      <c r="K5549" t="s">
        <v>7094</v>
      </c>
      <c r="L5549" t="s">
        <v>1136</v>
      </c>
      <c r="M5549" t="s">
        <v>7095</v>
      </c>
      <c r="N5549" t="s">
        <v>5939</v>
      </c>
      <c r="O5549" t="s">
        <v>7096</v>
      </c>
      <c r="P5549" t="s">
        <v>47865</v>
      </c>
      <c r="R5549" t="str">
        <f t="shared" si="172"/>
        <v>昌乐</v>
      </c>
      <c r="S5549" t="str">
        <f t="shared" si="173"/>
        <v>0110</v>
      </c>
    </row>
    <row r="5550" spans="1:19">
      <c r="A5550" t="s">
        <v>47866</v>
      </c>
      <c r="B5550" t="s">
        <v>47867</v>
      </c>
      <c r="C5550" t="s">
        <v>49</v>
      </c>
      <c r="D5550" t="s">
        <v>47868</v>
      </c>
      <c r="E5550" t="s">
        <v>45622</v>
      </c>
      <c r="F5550" t="s">
        <v>47869</v>
      </c>
      <c r="G5550" t="s">
        <v>47870</v>
      </c>
      <c r="H5550" t="s">
        <v>47871</v>
      </c>
      <c r="I5550" t="s">
        <v>4852</v>
      </c>
      <c r="J5550" t="s">
        <v>6434</v>
      </c>
      <c r="K5550" t="s">
        <v>6435</v>
      </c>
      <c r="L5550" t="s">
        <v>114</v>
      </c>
      <c r="M5550" t="s">
        <v>4831</v>
      </c>
      <c r="N5550" t="s">
        <v>6243</v>
      </c>
      <c r="O5550" t="s">
        <v>6436</v>
      </c>
      <c r="P5550" t="s">
        <v>47872</v>
      </c>
      <c r="R5550" t="str">
        <f t="shared" si="172"/>
        <v>高密</v>
      </c>
      <c r="S5550" t="str">
        <f t="shared" si="173"/>
        <v>0110</v>
      </c>
    </row>
    <row r="5551" spans="1:19">
      <c r="A5551" t="s">
        <v>47873</v>
      </c>
      <c r="B5551" t="s">
        <v>47874</v>
      </c>
      <c r="C5551" t="s">
        <v>49</v>
      </c>
      <c r="D5551" t="s">
        <v>47875</v>
      </c>
      <c r="E5551" t="s">
        <v>45622</v>
      </c>
      <c r="F5551" t="s">
        <v>47876</v>
      </c>
      <c r="G5551" t="s">
        <v>47877</v>
      </c>
      <c r="H5551" t="s">
        <v>47878</v>
      </c>
      <c r="I5551" t="s">
        <v>5052</v>
      </c>
      <c r="J5551" t="s">
        <v>12471</v>
      </c>
      <c r="K5551" t="s">
        <v>12472</v>
      </c>
      <c r="L5551" t="s">
        <v>50</v>
      </c>
      <c r="M5551" t="s">
        <v>6207</v>
      </c>
      <c r="N5551" t="s">
        <v>4983</v>
      </c>
      <c r="O5551" t="s">
        <v>12473</v>
      </c>
      <c r="P5551" t="s">
        <v>47879</v>
      </c>
      <c r="R5551" t="str">
        <f t="shared" si="172"/>
        <v>青州</v>
      </c>
      <c r="S5551" t="str">
        <f t="shared" si="173"/>
        <v>0110</v>
      </c>
    </row>
    <row r="5552" spans="1:19">
      <c r="A5552" t="s">
        <v>47880</v>
      </c>
      <c r="B5552" t="s">
        <v>47881</v>
      </c>
      <c r="C5552" t="s">
        <v>49</v>
      </c>
      <c r="D5552" t="s">
        <v>47882</v>
      </c>
      <c r="E5552" t="s">
        <v>45622</v>
      </c>
      <c r="F5552" t="s">
        <v>47883</v>
      </c>
      <c r="G5552" t="s">
        <v>47884</v>
      </c>
      <c r="H5552" t="s">
        <v>47885</v>
      </c>
      <c r="I5552" t="s">
        <v>4813</v>
      </c>
      <c r="J5552" t="s">
        <v>7743</v>
      </c>
      <c r="K5552" t="s">
        <v>7744</v>
      </c>
      <c r="L5552" t="s">
        <v>1136</v>
      </c>
      <c r="M5552" t="s">
        <v>5210</v>
      </c>
      <c r="N5552" t="s">
        <v>16864</v>
      </c>
      <c r="O5552" t="s">
        <v>7745</v>
      </c>
      <c r="P5552" t="s">
        <v>47886</v>
      </c>
      <c r="Q5552" t="s">
        <v>47887</v>
      </c>
      <c r="R5552" t="str">
        <f t="shared" si="172"/>
        <v>昌乐</v>
      </c>
      <c r="S5552" t="str">
        <f t="shared" si="173"/>
        <v>0110</v>
      </c>
    </row>
    <row r="5553" spans="1:19">
      <c r="A5553" t="s">
        <v>47888</v>
      </c>
      <c r="B5553" t="s">
        <v>47889</v>
      </c>
      <c r="C5553" t="s">
        <v>49</v>
      </c>
      <c r="D5553" t="s">
        <v>47890</v>
      </c>
      <c r="E5553" t="s">
        <v>47582</v>
      </c>
      <c r="F5553" t="s">
        <v>47891</v>
      </c>
      <c r="G5553" t="s">
        <v>47892</v>
      </c>
      <c r="H5553" t="s">
        <v>47893</v>
      </c>
      <c r="I5553" t="s">
        <v>5327</v>
      </c>
      <c r="J5553" t="s">
        <v>6496</v>
      </c>
      <c r="K5553" t="s">
        <v>6497</v>
      </c>
      <c r="L5553" t="s">
        <v>123</v>
      </c>
      <c r="M5553" t="s">
        <v>4932</v>
      </c>
      <c r="N5553" t="s">
        <v>5487</v>
      </c>
      <c r="O5553" t="s">
        <v>6498</v>
      </c>
      <c r="P5553" t="s">
        <v>47894</v>
      </c>
      <c r="Q5553" t="s">
        <v>47895</v>
      </c>
      <c r="R5553" t="str">
        <f t="shared" si="172"/>
        <v>诸城</v>
      </c>
      <c r="S5553" t="str">
        <f t="shared" si="173"/>
        <v>0110</v>
      </c>
    </row>
    <row r="5554" spans="1:19">
      <c r="A5554" t="s">
        <v>47896</v>
      </c>
      <c r="B5554" t="s">
        <v>47897</v>
      </c>
      <c r="C5554" t="s">
        <v>49</v>
      </c>
      <c r="D5554" t="s">
        <v>47898</v>
      </c>
      <c r="E5554" t="s">
        <v>45614</v>
      </c>
      <c r="F5554" t="s">
        <v>47899</v>
      </c>
      <c r="G5554" t="s">
        <v>47900</v>
      </c>
      <c r="H5554" t="s">
        <v>47901</v>
      </c>
      <c r="I5554" t="s">
        <v>12119</v>
      </c>
      <c r="J5554" t="s">
        <v>6295</v>
      </c>
      <c r="K5554" t="s">
        <v>6296</v>
      </c>
      <c r="L5554" t="s">
        <v>86</v>
      </c>
      <c r="M5554" t="s">
        <v>6297</v>
      </c>
      <c r="O5554" t="s">
        <v>6298</v>
      </c>
      <c r="P5554" t="s">
        <v>47902</v>
      </c>
      <c r="Q5554" t="s">
        <v>47903</v>
      </c>
      <c r="R5554" t="str">
        <f t="shared" si="172"/>
        <v>坊子</v>
      </c>
      <c r="S5554" t="str">
        <f t="shared" si="173"/>
        <v>0110</v>
      </c>
    </row>
    <row r="5555" spans="1:19">
      <c r="A5555" t="s">
        <v>47904</v>
      </c>
      <c r="B5555" t="s">
        <v>47905</v>
      </c>
      <c r="C5555" t="s">
        <v>49</v>
      </c>
      <c r="D5555" t="s">
        <v>47906</v>
      </c>
      <c r="E5555" t="s">
        <v>45622</v>
      </c>
      <c r="F5555" t="s">
        <v>47907</v>
      </c>
      <c r="G5555" t="s">
        <v>47908</v>
      </c>
      <c r="H5555" t="s">
        <v>47909</v>
      </c>
      <c r="I5555" t="s">
        <v>4771</v>
      </c>
      <c r="J5555" t="s">
        <v>9133</v>
      </c>
      <c r="K5555" t="s">
        <v>9134</v>
      </c>
      <c r="L5555" t="s">
        <v>148</v>
      </c>
      <c r="M5555" t="s">
        <v>5272</v>
      </c>
      <c r="N5555" t="s">
        <v>4933</v>
      </c>
      <c r="O5555" t="s">
        <v>9135</v>
      </c>
      <c r="P5555" t="s">
        <v>47910</v>
      </c>
      <c r="R5555" t="str">
        <f t="shared" si="172"/>
        <v>寒亭</v>
      </c>
      <c r="S5555" t="str">
        <f t="shared" si="173"/>
        <v>0110</v>
      </c>
    </row>
    <row r="5556" spans="1:19">
      <c r="A5556" t="s">
        <v>47911</v>
      </c>
      <c r="B5556" t="s">
        <v>47912</v>
      </c>
      <c r="C5556" t="s">
        <v>49</v>
      </c>
      <c r="D5556" t="s">
        <v>47913</v>
      </c>
      <c r="E5556" t="s">
        <v>45622</v>
      </c>
      <c r="F5556" t="s">
        <v>47914</v>
      </c>
      <c r="G5556" t="s">
        <v>47915</v>
      </c>
      <c r="H5556" t="s">
        <v>47916</v>
      </c>
      <c r="I5556" t="s">
        <v>4785</v>
      </c>
      <c r="J5556" t="s">
        <v>5234</v>
      </c>
      <c r="K5556" t="s">
        <v>5235</v>
      </c>
      <c r="L5556" t="s">
        <v>50</v>
      </c>
      <c r="M5556" t="s">
        <v>5236</v>
      </c>
      <c r="N5556" t="s">
        <v>5112</v>
      </c>
      <c r="O5556" t="s">
        <v>5237</v>
      </c>
      <c r="P5556" t="s">
        <v>47917</v>
      </c>
      <c r="Q5556" t="s">
        <v>47918</v>
      </c>
      <c r="R5556" t="str">
        <f t="shared" si="172"/>
        <v>青州</v>
      </c>
      <c r="S5556" t="str">
        <f t="shared" si="173"/>
        <v>0110</v>
      </c>
    </row>
    <row r="5557" spans="1:19">
      <c r="A5557" t="s">
        <v>47919</v>
      </c>
      <c r="B5557" t="s">
        <v>47920</v>
      </c>
      <c r="C5557" t="s">
        <v>49</v>
      </c>
      <c r="D5557" t="s">
        <v>47921</v>
      </c>
      <c r="E5557" t="s">
        <v>47922</v>
      </c>
      <c r="F5557" t="s">
        <v>47923</v>
      </c>
      <c r="G5557" t="s">
        <v>47924</v>
      </c>
      <c r="H5557" t="s">
        <v>47925</v>
      </c>
      <c r="I5557" t="s">
        <v>5541</v>
      </c>
      <c r="J5557" t="s">
        <v>12471</v>
      </c>
      <c r="K5557" t="s">
        <v>12472</v>
      </c>
      <c r="L5557" t="s">
        <v>50</v>
      </c>
      <c r="M5557" t="s">
        <v>6207</v>
      </c>
      <c r="N5557" t="s">
        <v>4983</v>
      </c>
      <c r="O5557" t="s">
        <v>12473</v>
      </c>
      <c r="P5557" t="s">
        <v>47926</v>
      </c>
      <c r="R5557" t="str">
        <f t="shared" si="172"/>
        <v>青州</v>
      </c>
      <c r="S5557" t="str">
        <f t="shared" si="173"/>
        <v>0110</v>
      </c>
    </row>
    <row r="5558" spans="1:19">
      <c r="A5558" t="s">
        <v>47927</v>
      </c>
      <c r="B5558" t="s">
        <v>47928</v>
      </c>
      <c r="C5558" t="s">
        <v>49</v>
      </c>
      <c r="D5558" t="s">
        <v>47929</v>
      </c>
      <c r="E5558" t="s">
        <v>47666</v>
      </c>
      <c r="F5558" t="s">
        <v>47930</v>
      </c>
      <c r="G5558" t="s">
        <v>47931</v>
      </c>
      <c r="H5558" t="s">
        <v>47932</v>
      </c>
      <c r="I5558" t="s">
        <v>4785</v>
      </c>
      <c r="J5558" t="s">
        <v>5520</v>
      </c>
      <c r="K5558" t="s">
        <v>5521</v>
      </c>
      <c r="L5558" t="s">
        <v>237</v>
      </c>
      <c r="M5558" t="s">
        <v>4868</v>
      </c>
      <c r="N5558" t="s">
        <v>5056</v>
      </c>
      <c r="O5558" t="s">
        <v>5522</v>
      </c>
      <c r="P5558" t="s">
        <v>47933</v>
      </c>
      <c r="Q5558" t="s">
        <v>47934</v>
      </c>
      <c r="R5558" t="str">
        <f t="shared" si="172"/>
        <v>潍城</v>
      </c>
      <c r="S5558" t="str">
        <f t="shared" si="173"/>
        <v>0110</v>
      </c>
    </row>
    <row r="5559" spans="1:19">
      <c r="A5559" t="s">
        <v>47935</v>
      </c>
      <c r="B5559" t="s">
        <v>47936</v>
      </c>
      <c r="C5559" t="s">
        <v>49</v>
      </c>
      <c r="D5559" t="s">
        <v>47937</v>
      </c>
      <c r="E5559" t="s">
        <v>41819</v>
      </c>
      <c r="F5559" t="s">
        <v>47938</v>
      </c>
      <c r="G5559" t="s">
        <v>47939</v>
      </c>
      <c r="H5559" t="s">
        <v>47940</v>
      </c>
      <c r="I5559" t="s">
        <v>5822</v>
      </c>
      <c r="J5559" t="s">
        <v>8413</v>
      </c>
      <c r="K5559" t="s">
        <v>8414</v>
      </c>
      <c r="L5559" t="s">
        <v>123</v>
      </c>
      <c r="M5559" t="s">
        <v>4994</v>
      </c>
      <c r="N5559" t="s">
        <v>4789</v>
      </c>
      <c r="O5559" t="s">
        <v>8415</v>
      </c>
      <c r="P5559" t="s">
        <v>47941</v>
      </c>
      <c r="Q5559" t="s">
        <v>47942</v>
      </c>
      <c r="R5559" t="str">
        <f t="shared" si="172"/>
        <v>诸城</v>
      </c>
      <c r="S5559" t="str">
        <f t="shared" si="173"/>
        <v>0110</v>
      </c>
    </row>
    <row r="5560" spans="1:19">
      <c r="A5560" t="s">
        <v>47943</v>
      </c>
      <c r="B5560" t="s">
        <v>47944</v>
      </c>
      <c r="C5560" t="s">
        <v>49</v>
      </c>
      <c r="D5560" t="s">
        <v>47945</v>
      </c>
      <c r="E5560" t="s">
        <v>45622</v>
      </c>
      <c r="F5560" t="s">
        <v>47946</v>
      </c>
      <c r="G5560" t="s">
        <v>47947</v>
      </c>
      <c r="H5560" t="s">
        <v>47355</v>
      </c>
      <c r="I5560" t="s">
        <v>5052</v>
      </c>
      <c r="J5560" t="s">
        <v>5245</v>
      </c>
      <c r="K5560" t="s">
        <v>5246</v>
      </c>
      <c r="L5560" t="s">
        <v>237</v>
      </c>
      <c r="M5560" t="s">
        <v>5247</v>
      </c>
      <c r="N5560" t="s">
        <v>4789</v>
      </c>
      <c r="O5560" t="s">
        <v>5249</v>
      </c>
      <c r="P5560" t="s">
        <v>47948</v>
      </c>
      <c r="Q5560" t="s">
        <v>47949</v>
      </c>
      <c r="R5560" t="str">
        <f t="shared" si="172"/>
        <v>潍城</v>
      </c>
      <c r="S5560" t="str">
        <f t="shared" si="173"/>
        <v>0110</v>
      </c>
    </row>
    <row r="5561" spans="1:19">
      <c r="A5561" t="s">
        <v>47950</v>
      </c>
      <c r="B5561" t="s">
        <v>47951</v>
      </c>
      <c r="C5561" t="s">
        <v>49</v>
      </c>
      <c r="D5561" t="s">
        <v>47952</v>
      </c>
      <c r="E5561" t="s">
        <v>45598</v>
      </c>
      <c r="F5561" t="s">
        <v>47953</v>
      </c>
      <c r="G5561" t="s">
        <v>47954</v>
      </c>
      <c r="H5561" t="s">
        <v>47955</v>
      </c>
      <c r="I5561" t="s">
        <v>12500</v>
      </c>
      <c r="J5561" t="s">
        <v>5987</v>
      </c>
      <c r="K5561" t="s">
        <v>5988</v>
      </c>
      <c r="L5561" t="s">
        <v>95</v>
      </c>
      <c r="M5561" t="s">
        <v>5042</v>
      </c>
      <c r="N5561" t="s">
        <v>14468</v>
      </c>
      <c r="O5561" t="s">
        <v>5989</v>
      </c>
      <c r="P5561" t="s">
        <v>47956</v>
      </c>
      <c r="Q5561" t="s">
        <v>47957</v>
      </c>
      <c r="R5561" t="str">
        <f t="shared" si="172"/>
        <v>安丘</v>
      </c>
      <c r="S5561" t="str">
        <f t="shared" si="173"/>
        <v>0110</v>
      </c>
    </row>
    <row r="5562" spans="1:19">
      <c r="A5562" t="s">
        <v>2394</v>
      </c>
      <c r="B5562" t="s">
        <v>47958</v>
      </c>
      <c r="C5562" t="s">
        <v>49</v>
      </c>
      <c r="D5562" t="s">
        <v>47959</v>
      </c>
      <c r="E5562" t="s">
        <v>45622</v>
      </c>
      <c r="F5562" t="s">
        <v>47960</v>
      </c>
      <c r="G5562" t="s">
        <v>2392</v>
      </c>
      <c r="H5562" t="s">
        <v>47961</v>
      </c>
      <c r="I5562" t="s">
        <v>4955</v>
      </c>
      <c r="J5562" t="s">
        <v>11513</v>
      </c>
      <c r="K5562" t="s">
        <v>11514</v>
      </c>
      <c r="L5562" t="s">
        <v>50</v>
      </c>
      <c r="M5562" t="s">
        <v>5236</v>
      </c>
      <c r="N5562" t="s">
        <v>5421</v>
      </c>
      <c r="O5562" t="s">
        <v>11515</v>
      </c>
      <c r="P5562" t="s">
        <v>47962</v>
      </c>
      <c r="Q5562" t="s">
        <v>47963</v>
      </c>
      <c r="R5562" t="str">
        <f t="shared" si="172"/>
        <v>青州</v>
      </c>
      <c r="S5562" t="str">
        <f t="shared" si="173"/>
        <v>0110</v>
      </c>
    </row>
    <row r="5563" spans="1:19">
      <c r="A5563" t="s">
        <v>47964</v>
      </c>
      <c r="B5563" t="s">
        <v>47965</v>
      </c>
      <c r="C5563" t="s">
        <v>49</v>
      </c>
      <c r="D5563" t="s">
        <v>47966</v>
      </c>
      <c r="E5563" t="s">
        <v>45622</v>
      </c>
      <c r="F5563" t="s">
        <v>47967</v>
      </c>
      <c r="G5563" t="s">
        <v>47968</v>
      </c>
      <c r="H5563" t="s">
        <v>47969</v>
      </c>
      <c r="I5563" t="s">
        <v>5184</v>
      </c>
      <c r="J5563" t="s">
        <v>7166</v>
      </c>
      <c r="K5563" t="s">
        <v>7167</v>
      </c>
      <c r="L5563" t="s">
        <v>123</v>
      </c>
      <c r="M5563" t="s">
        <v>5364</v>
      </c>
      <c r="N5563" t="s">
        <v>5451</v>
      </c>
      <c r="O5563" t="s">
        <v>7168</v>
      </c>
      <c r="P5563" t="s">
        <v>47970</v>
      </c>
      <c r="Q5563" t="s">
        <v>47971</v>
      </c>
      <c r="R5563" t="str">
        <f t="shared" si="172"/>
        <v>诸城</v>
      </c>
      <c r="S5563" t="str">
        <f t="shared" si="173"/>
        <v>0110</v>
      </c>
    </row>
    <row r="5564" spans="1:19">
      <c r="A5564" t="s">
        <v>47972</v>
      </c>
      <c r="B5564" t="s">
        <v>47973</v>
      </c>
      <c r="C5564" t="s">
        <v>49</v>
      </c>
      <c r="D5564" t="s">
        <v>47974</v>
      </c>
      <c r="E5564" t="s">
        <v>45622</v>
      </c>
      <c r="F5564" t="s">
        <v>47975</v>
      </c>
      <c r="G5564" t="s">
        <v>47976</v>
      </c>
      <c r="H5564" t="s">
        <v>47977</v>
      </c>
      <c r="I5564" t="s">
        <v>4955</v>
      </c>
      <c r="J5564" t="s">
        <v>43796</v>
      </c>
      <c r="K5564" t="s">
        <v>43797</v>
      </c>
      <c r="L5564" t="s">
        <v>237</v>
      </c>
      <c r="M5564" t="s">
        <v>4971</v>
      </c>
      <c r="N5564" t="s">
        <v>5017</v>
      </c>
      <c r="O5564" t="s">
        <v>43798</v>
      </c>
      <c r="P5564" t="s">
        <v>47978</v>
      </c>
      <c r="Q5564" t="s">
        <v>47979</v>
      </c>
      <c r="R5564" t="str">
        <f t="shared" si="172"/>
        <v>潍城</v>
      </c>
      <c r="S5564" t="str">
        <f t="shared" si="173"/>
        <v>0110</v>
      </c>
    </row>
    <row r="5565" spans="1:19">
      <c r="A5565" t="s">
        <v>47980</v>
      </c>
      <c r="B5565" t="s">
        <v>47981</v>
      </c>
      <c r="C5565" t="s">
        <v>49</v>
      </c>
      <c r="D5565" t="s">
        <v>47982</v>
      </c>
      <c r="E5565" t="s">
        <v>47983</v>
      </c>
      <c r="F5565" t="s">
        <v>47984</v>
      </c>
      <c r="G5565" t="s">
        <v>47985</v>
      </c>
      <c r="H5565" t="s">
        <v>47986</v>
      </c>
      <c r="I5565" t="s">
        <v>5407</v>
      </c>
      <c r="J5565" t="s">
        <v>8492</v>
      </c>
      <c r="K5565" t="s">
        <v>8493</v>
      </c>
      <c r="L5565" t="s">
        <v>95</v>
      </c>
      <c r="M5565" t="s">
        <v>5709</v>
      </c>
      <c r="N5565" t="s">
        <v>5030</v>
      </c>
      <c r="O5565" t="s">
        <v>8494</v>
      </c>
      <c r="P5565" t="s">
        <v>47987</v>
      </c>
      <c r="Q5565" t="s">
        <v>47988</v>
      </c>
      <c r="R5565" t="str">
        <f t="shared" si="172"/>
        <v>安丘</v>
      </c>
      <c r="S5565" t="str">
        <f t="shared" si="173"/>
        <v>0110</v>
      </c>
    </row>
    <row r="5566" spans="1:19">
      <c r="A5566" t="s">
        <v>47989</v>
      </c>
      <c r="B5566" t="s">
        <v>47990</v>
      </c>
      <c r="C5566" t="s">
        <v>49</v>
      </c>
      <c r="D5566" t="s">
        <v>47991</v>
      </c>
      <c r="E5566" t="s">
        <v>47992</v>
      </c>
      <c r="F5566" t="s">
        <v>47993</v>
      </c>
      <c r="G5566" t="s">
        <v>47994</v>
      </c>
      <c r="H5566" t="s">
        <v>47995</v>
      </c>
      <c r="I5566" t="s">
        <v>5327</v>
      </c>
      <c r="J5566" t="s">
        <v>11079</v>
      </c>
      <c r="K5566" t="s">
        <v>11080</v>
      </c>
      <c r="L5566" t="s">
        <v>50</v>
      </c>
      <c r="M5566" t="s">
        <v>5877</v>
      </c>
      <c r="N5566" t="s">
        <v>5198</v>
      </c>
      <c r="O5566" t="s">
        <v>11081</v>
      </c>
      <c r="P5566" t="s">
        <v>47996</v>
      </c>
      <c r="R5566" t="str">
        <f t="shared" si="172"/>
        <v>青州</v>
      </c>
      <c r="S5566" t="str">
        <f t="shared" si="173"/>
        <v>0110</v>
      </c>
    </row>
    <row r="5567" spans="1:19">
      <c r="A5567" t="s">
        <v>2354</v>
      </c>
      <c r="B5567" t="s">
        <v>47997</v>
      </c>
      <c r="C5567" t="s">
        <v>49</v>
      </c>
      <c r="D5567" t="s">
        <v>47998</v>
      </c>
      <c r="E5567" t="s">
        <v>45622</v>
      </c>
      <c r="F5567" t="s">
        <v>47999</v>
      </c>
      <c r="G5567" t="s">
        <v>2352</v>
      </c>
      <c r="H5567" t="s">
        <v>48000</v>
      </c>
      <c r="I5567" t="s">
        <v>4852</v>
      </c>
      <c r="J5567" t="s">
        <v>5863</v>
      </c>
      <c r="K5567" t="s">
        <v>5864</v>
      </c>
      <c r="L5567" t="s">
        <v>237</v>
      </c>
      <c r="M5567" t="s">
        <v>4788</v>
      </c>
      <c r="N5567" t="s">
        <v>4972</v>
      </c>
      <c r="O5567" t="s">
        <v>5865</v>
      </c>
      <c r="P5567" t="s">
        <v>48001</v>
      </c>
      <c r="Q5567" t="s">
        <v>48002</v>
      </c>
      <c r="R5567" t="str">
        <f t="shared" si="172"/>
        <v>潍城</v>
      </c>
      <c r="S5567" t="str">
        <f t="shared" si="173"/>
        <v>0110</v>
      </c>
    </row>
    <row r="5568" spans="1:19">
      <c r="A5568" t="s">
        <v>48003</v>
      </c>
      <c r="B5568" t="s">
        <v>48004</v>
      </c>
      <c r="C5568" t="s">
        <v>49</v>
      </c>
      <c r="D5568" t="s">
        <v>48005</v>
      </c>
      <c r="E5568" t="s">
        <v>45622</v>
      </c>
      <c r="F5568" t="s">
        <v>48006</v>
      </c>
      <c r="G5568" t="s">
        <v>48007</v>
      </c>
      <c r="H5568" t="s">
        <v>48008</v>
      </c>
      <c r="I5568" t="s">
        <v>4852</v>
      </c>
      <c r="J5568" t="s">
        <v>5185</v>
      </c>
      <c r="K5568" t="s">
        <v>5186</v>
      </c>
      <c r="L5568" t="s">
        <v>237</v>
      </c>
      <c r="M5568" t="s">
        <v>4868</v>
      </c>
      <c r="N5568" t="s">
        <v>5273</v>
      </c>
      <c r="O5568" t="s">
        <v>5187</v>
      </c>
      <c r="P5568" t="s">
        <v>48009</v>
      </c>
      <c r="R5568" t="str">
        <f t="shared" si="172"/>
        <v>潍城</v>
      </c>
      <c r="S5568" t="str">
        <f t="shared" si="173"/>
        <v>0110</v>
      </c>
    </row>
    <row r="5569" spans="1:19">
      <c r="A5569" t="s">
        <v>48010</v>
      </c>
      <c r="B5569" t="s">
        <v>48011</v>
      </c>
      <c r="C5569" t="s">
        <v>49</v>
      </c>
      <c r="D5569" t="s">
        <v>48012</v>
      </c>
      <c r="E5569" t="s">
        <v>45622</v>
      </c>
      <c r="F5569" t="s">
        <v>48013</v>
      </c>
      <c r="G5569" t="s">
        <v>48014</v>
      </c>
      <c r="H5569" t="s">
        <v>48015</v>
      </c>
      <c r="I5569" t="s">
        <v>5221</v>
      </c>
      <c r="J5569" t="s">
        <v>6043</v>
      </c>
      <c r="K5569" t="s">
        <v>6044</v>
      </c>
      <c r="L5569" t="s">
        <v>237</v>
      </c>
      <c r="M5569" t="s">
        <v>4971</v>
      </c>
      <c r="N5569" t="s">
        <v>5211</v>
      </c>
      <c r="O5569" t="s">
        <v>6045</v>
      </c>
      <c r="P5569" t="s">
        <v>48016</v>
      </c>
      <c r="Q5569" t="s">
        <v>48017</v>
      </c>
      <c r="R5569" t="str">
        <f t="shared" ref="R5569:R5632" si="174">IF(OR(LEFT(L5569,2)="高新"),"奎文",IF(LEFT(L5569,2)="峡山","坊子",IF(LEFT(L5569,2)="滨海","寒亭",LEFT(L5569,2))))</f>
        <v>潍城</v>
      </c>
      <c r="S5569" t="str">
        <f t="shared" ref="S5569:S5632" si="175">TEXT(B5569,"mmdd")</f>
        <v>0110</v>
      </c>
    </row>
    <row r="5570" spans="1:19">
      <c r="A5570" t="s">
        <v>48018</v>
      </c>
      <c r="B5570" t="s">
        <v>48019</v>
      </c>
      <c r="C5570" t="s">
        <v>49</v>
      </c>
      <c r="D5570" t="s">
        <v>48020</v>
      </c>
      <c r="E5570" t="s">
        <v>45622</v>
      </c>
      <c r="F5570" t="s">
        <v>48021</v>
      </c>
      <c r="G5570" t="s">
        <v>48022</v>
      </c>
      <c r="H5570" t="s">
        <v>48023</v>
      </c>
      <c r="I5570" t="s">
        <v>4841</v>
      </c>
      <c r="J5570" t="s">
        <v>6983</v>
      </c>
      <c r="K5570" t="s">
        <v>6984</v>
      </c>
      <c r="L5570" t="s">
        <v>95</v>
      </c>
      <c r="M5570" t="s">
        <v>5682</v>
      </c>
      <c r="N5570" t="s">
        <v>48024</v>
      </c>
      <c r="O5570" t="s">
        <v>6986</v>
      </c>
      <c r="P5570" t="s">
        <v>48025</v>
      </c>
      <c r="Q5570" t="s">
        <v>48026</v>
      </c>
      <c r="R5570" t="str">
        <f t="shared" si="174"/>
        <v>安丘</v>
      </c>
      <c r="S5570" t="str">
        <f t="shared" si="175"/>
        <v>0110</v>
      </c>
    </row>
    <row r="5571" spans="1:19">
      <c r="A5571" t="s">
        <v>48027</v>
      </c>
      <c r="B5571" t="s">
        <v>48028</v>
      </c>
      <c r="C5571" t="s">
        <v>49</v>
      </c>
      <c r="D5571" t="s">
        <v>48029</v>
      </c>
      <c r="E5571" t="s">
        <v>48030</v>
      </c>
      <c r="F5571" t="s">
        <v>48031</v>
      </c>
      <c r="G5571" t="s">
        <v>48032</v>
      </c>
      <c r="H5571" t="s">
        <v>48033</v>
      </c>
      <c r="I5571" t="s">
        <v>4813</v>
      </c>
      <c r="J5571" t="s">
        <v>8354</v>
      </c>
      <c r="K5571" t="s">
        <v>8355</v>
      </c>
      <c r="L5571" t="s">
        <v>95</v>
      </c>
      <c r="M5571" t="s">
        <v>5649</v>
      </c>
      <c r="O5571" t="s">
        <v>8356</v>
      </c>
      <c r="P5571" t="s">
        <v>48034</v>
      </c>
      <c r="Q5571" t="s">
        <v>48035</v>
      </c>
      <c r="R5571" t="str">
        <f t="shared" si="174"/>
        <v>安丘</v>
      </c>
      <c r="S5571" t="str">
        <f t="shared" si="175"/>
        <v>0110</v>
      </c>
    </row>
    <row r="5572" spans="1:19">
      <c r="A5572" t="s">
        <v>48036</v>
      </c>
      <c r="B5572" t="s">
        <v>48037</v>
      </c>
      <c r="C5572" t="s">
        <v>49</v>
      </c>
      <c r="D5572" t="s">
        <v>48038</v>
      </c>
      <c r="E5572" t="s">
        <v>45598</v>
      </c>
      <c r="F5572" t="s">
        <v>48039</v>
      </c>
      <c r="G5572" t="s">
        <v>48040</v>
      </c>
      <c r="H5572" t="s">
        <v>48041</v>
      </c>
      <c r="I5572" t="s">
        <v>12119</v>
      </c>
      <c r="J5572" t="s">
        <v>21645</v>
      </c>
      <c r="K5572" t="s">
        <v>21646</v>
      </c>
      <c r="L5572" t="s">
        <v>237</v>
      </c>
      <c r="M5572" t="s">
        <v>4788</v>
      </c>
      <c r="N5572" t="s">
        <v>5421</v>
      </c>
      <c r="O5572" t="s">
        <v>21647</v>
      </c>
      <c r="Q5572" t="s">
        <v>48042</v>
      </c>
      <c r="R5572" t="str">
        <f t="shared" si="174"/>
        <v>潍城</v>
      </c>
      <c r="S5572" t="str">
        <f t="shared" si="175"/>
        <v>0110</v>
      </c>
    </row>
    <row r="5573" spans="1:19">
      <c r="A5573" t="s">
        <v>48043</v>
      </c>
      <c r="B5573" t="s">
        <v>48044</v>
      </c>
      <c r="C5573" t="s">
        <v>49</v>
      </c>
      <c r="D5573" t="s">
        <v>48045</v>
      </c>
      <c r="E5573" t="s">
        <v>48046</v>
      </c>
      <c r="F5573" t="s">
        <v>48047</v>
      </c>
      <c r="G5573" t="s">
        <v>48048</v>
      </c>
      <c r="H5573" t="s">
        <v>48049</v>
      </c>
      <c r="I5573" t="s">
        <v>5052</v>
      </c>
      <c r="J5573" t="s">
        <v>6935</v>
      </c>
      <c r="K5573" t="s">
        <v>6936</v>
      </c>
      <c r="L5573" t="s">
        <v>50</v>
      </c>
      <c r="M5573" t="s">
        <v>4816</v>
      </c>
      <c r="N5573" t="s">
        <v>4789</v>
      </c>
      <c r="O5573" t="s">
        <v>6937</v>
      </c>
      <c r="P5573" t="s">
        <v>48050</v>
      </c>
      <c r="Q5573" t="s">
        <v>48051</v>
      </c>
      <c r="R5573" t="str">
        <f t="shared" si="174"/>
        <v>青州</v>
      </c>
      <c r="S5573" t="str">
        <f t="shared" si="175"/>
        <v>0110</v>
      </c>
    </row>
    <row r="5574" spans="1:19">
      <c r="A5574" t="s">
        <v>48052</v>
      </c>
      <c r="B5574" t="s">
        <v>48053</v>
      </c>
      <c r="C5574" t="s">
        <v>49</v>
      </c>
      <c r="D5574" t="s">
        <v>48054</v>
      </c>
      <c r="E5574" t="s">
        <v>45622</v>
      </c>
      <c r="F5574" t="s">
        <v>48055</v>
      </c>
      <c r="G5574" t="s">
        <v>48056</v>
      </c>
      <c r="H5574" t="s">
        <v>48057</v>
      </c>
      <c r="I5574" t="s">
        <v>4852</v>
      </c>
      <c r="J5574" t="s">
        <v>6722</v>
      </c>
      <c r="K5574" t="s">
        <v>10837</v>
      </c>
      <c r="L5574" t="s">
        <v>95</v>
      </c>
      <c r="M5574" t="s">
        <v>8071</v>
      </c>
      <c r="N5574" t="s">
        <v>4972</v>
      </c>
      <c r="O5574" t="s">
        <v>10838</v>
      </c>
      <c r="P5574" t="s">
        <v>48058</v>
      </c>
      <c r="Q5574" t="s">
        <v>48059</v>
      </c>
      <c r="R5574" t="str">
        <f t="shared" si="174"/>
        <v>安丘</v>
      </c>
      <c r="S5574" t="str">
        <f t="shared" si="175"/>
        <v>0110</v>
      </c>
    </row>
    <row r="5575" spans="1:19">
      <c r="A5575" t="s">
        <v>48060</v>
      </c>
      <c r="B5575" t="s">
        <v>48061</v>
      </c>
      <c r="C5575" t="s">
        <v>49</v>
      </c>
      <c r="D5575" t="s">
        <v>48062</v>
      </c>
      <c r="E5575" t="s">
        <v>45598</v>
      </c>
      <c r="F5575" t="s">
        <v>48063</v>
      </c>
      <c r="G5575" t="s">
        <v>48064</v>
      </c>
      <c r="H5575" t="s">
        <v>48065</v>
      </c>
      <c r="I5575" t="s">
        <v>12119</v>
      </c>
      <c r="J5575" t="s">
        <v>11410</v>
      </c>
      <c r="K5575" t="s">
        <v>11411</v>
      </c>
      <c r="L5575" t="s">
        <v>105</v>
      </c>
      <c r="M5575" t="s">
        <v>5176</v>
      </c>
      <c r="N5575" t="s">
        <v>5487</v>
      </c>
      <c r="O5575" t="s">
        <v>11412</v>
      </c>
      <c r="P5575" t="s">
        <v>48066</v>
      </c>
      <c r="Q5575" t="s">
        <v>48067</v>
      </c>
      <c r="R5575" t="str">
        <f t="shared" si="174"/>
        <v>寿光</v>
      </c>
      <c r="S5575" t="str">
        <f t="shared" si="175"/>
        <v>0110</v>
      </c>
    </row>
    <row r="5576" spans="1:19">
      <c r="A5576" t="s">
        <v>48068</v>
      </c>
      <c r="B5576" t="s">
        <v>48069</v>
      </c>
      <c r="C5576" t="s">
        <v>49</v>
      </c>
      <c r="D5576" t="s">
        <v>48070</v>
      </c>
      <c r="E5576" t="s">
        <v>45622</v>
      </c>
      <c r="F5576" t="s">
        <v>48071</v>
      </c>
      <c r="G5576" t="s">
        <v>48072</v>
      </c>
      <c r="H5576" t="s">
        <v>48073</v>
      </c>
      <c r="I5576" t="s">
        <v>4955</v>
      </c>
      <c r="J5576" t="s">
        <v>9560</v>
      </c>
      <c r="K5576" t="s">
        <v>9561</v>
      </c>
      <c r="L5576" t="s">
        <v>95</v>
      </c>
      <c r="M5576" t="s">
        <v>5757</v>
      </c>
      <c r="N5576" t="s">
        <v>10228</v>
      </c>
      <c r="O5576" t="s">
        <v>9562</v>
      </c>
      <c r="P5576" t="s">
        <v>48074</v>
      </c>
      <c r="Q5576" t="s">
        <v>48075</v>
      </c>
      <c r="R5576" t="str">
        <f t="shared" si="174"/>
        <v>安丘</v>
      </c>
      <c r="S5576" t="str">
        <f t="shared" si="175"/>
        <v>0110</v>
      </c>
    </row>
    <row r="5577" spans="1:19">
      <c r="A5577" t="s">
        <v>48076</v>
      </c>
      <c r="B5577" t="s">
        <v>48077</v>
      </c>
      <c r="C5577" t="s">
        <v>49</v>
      </c>
      <c r="D5577" t="s">
        <v>48078</v>
      </c>
      <c r="E5577" t="s">
        <v>45706</v>
      </c>
      <c r="F5577" t="s">
        <v>48079</v>
      </c>
      <c r="G5577" t="s">
        <v>48080</v>
      </c>
      <c r="H5577" t="s">
        <v>48081</v>
      </c>
      <c r="I5577" t="s">
        <v>4852</v>
      </c>
      <c r="J5577" t="s">
        <v>9228</v>
      </c>
      <c r="K5577" t="s">
        <v>9229</v>
      </c>
      <c r="L5577" t="s">
        <v>123</v>
      </c>
      <c r="M5577" t="s">
        <v>7480</v>
      </c>
      <c r="N5577" t="s">
        <v>5056</v>
      </c>
      <c r="O5577" t="s">
        <v>9230</v>
      </c>
      <c r="P5577" t="s">
        <v>48082</v>
      </c>
      <c r="R5577" t="str">
        <f t="shared" si="174"/>
        <v>诸城</v>
      </c>
      <c r="S5577" t="str">
        <f t="shared" si="175"/>
        <v>0110</v>
      </c>
    </row>
    <row r="5578" spans="1:19">
      <c r="A5578" t="s">
        <v>48083</v>
      </c>
      <c r="B5578" t="s">
        <v>48084</v>
      </c>
      <c r="C5578" t="s">
        <v>49</v>
      </c>
      <c r="D5578" t="s">
        <v>48085</v>
      </c>
      <c r="E5578" t="s">
        <v>48086</v>
      </c>
      <c r="F5578" t="s">
        <v>48087</v>
      </c>
      <c r="G5578" t="s">
        <v>48088</v>
      </c>
      <c r="H5578" t="s">
        <v>48089</v>
      </c>
      <c r="I5578" t="s">
        <v>12119</v>
      </c>
      <c r="J5578" t="s">
        <v>7963</v>
      </c>
      <c r="K5578" t="s">
        <v>7964</v>
      </c>
      <c r="L5578" t="s">
        <v>60</v>
      </c>
      <c r="M5578" t="s">
        <v>5511</v>
      </c>
      <c r="N5578" t="s">
        <v>4817</v>
      </c>
      <c r="O5578" t="s">
        <v>7965</v>
      </c>
      <c r="P5578" t="s">
        <v>48090</v>
      </c>
      <c r="R5578" t="str">
        <f t="shared" si="174"/>
        <v>奎文</v>
      </c>
      <c r="S5578" t="str">
        <f t="shared" si="175"/>
        <v>0110</v>
      </c>
    </row>
    <row r="5579" spans="1:19">
      <c r="A5579" t="s">
        <v>48091</v>
      </c>
      <c r="B5579" t="s">
        <v>48092</v>
      </c>
      <c r="C5579" t="s">
        <v>49</v>
      </c>
      <c r="D5579" t="s">
        <v>48093</v>
      </c>
      <c r="E5579" t="s">
        <v>45622</v>
      </c>
      <c r="F5579" t="s">
        <v>48094</v>
      </c>
      <c r="G5579" t="s">
        <v>48095</v>
      </c>
      <c r="H5579" t="s">
        <v>48096</v>
      </c>
      <c r="I5579" t="s">
        <v>4785</v>
      </c>
      <c r="J5579" t="s">
        <v>9154</v>
      </c>
      <c r="K5579" t="s">
        <v>9155</v>
      </c>
      <c r="L5579" t="s">
        <v>60</v>
      </c>
      <c r="M5579" t="s">
        <v>4774</v>
      </c>
      <c r="N5579" t="s">
        <v>10348</v>
      </c>
      <c r="O5579" t="s">
        <v>9156</v>
      </c>
      <c r="P5579" t="s">
        <v>48097</v>
      </c>
      <c r="Q5579" t="s">
        <v>48098</v>
      </c>
      <c r="R5579" t="str">
        <f t="shared" si="174"/>
        <v>奎文</v>
      </c>
      <c r="S5579" t="str">
        <f t="shared" si="175"/>
        <v>0110</v>
      </c>
    </row>
    <row r="5580" spans="1:19">
      <c r="A5580" t="s">
        <v>48099</v>
      </c>
      <c r="B5580" t="s">
        <v>48100</v>
      </c>
      <c r="C5580" t="s">
        <v>49</v>
      </c>
      <c r="D5580" t="s">
        <v>48101</v>
      </c>
      <c r="E5580" t="s">
        <v>48102</v>
      </c>
      <c r="F5580" t="s">
        <v>48103</v>
      </c>
      <c r="G5580" t="s">
        <v>48104</v>
      </c>
      <c r="H5580" t="s">
        <v>48105</v>
      </c>
      <c r="I5580" t="s">
        <v>12844</v>
      </c>
      <c r="J5580" t="s">
        <v>6423</v>
      </c>
      <c r="K5580" t="s">
        <v>6424</v>
      </c>
      <c r="L5580" t="s">
        <v>60</v>
      </c>
      <c r="M5580" t="s">
        <v>5511</v>
      </c>
      <c r="N5580" t="s">
        <v>5451</v>
      </c>
      <c r="O5580" t="s">
        <v>6425</v>
      </c>
      <c r="P5580" t="s">
        <v>48106</v>
      </c>
      <c r="R5580" t="str">
        <f t="shared" si="174"/>
        <v>奎文</v>
      </c>
      <c r="S5580" t="str">
        <f t="shared" si="175"/>
        <v>0110</v>
      </c>
    </row>
    <row r="5581" spans="1:19">
      <c r="A5581" t="s">
        <v>48107</v>
      </c>
      <c r="B5581" t="s">
        <v>48108</v>
      </c>
      <c r="C5581" t="s">
        <v>49</v>
      </c>
      <c r="D5581" t="s">
        <v>48109</v>
      </c>
      <c r="E5581" t="s">
        <v>48110</v>
      </c>
      <c r="F5581" t="s">
        <v>48111</v>
      </c>
      <c r="G5581" t="s">
        <v>48112</v>
      </c>
      <c r="H5581" t="s">
        <v>48113</v>
      </c>
      <c r="I5581" t="s">
        <v>4955</v>
      </c>
      <c r="J5581" t="s">
        <v>41876</v>
      </c>
      <c r="K5581" t="s">
        <v>41877</v>
      </c>
      <c r="L5581" t="s">
        <v>77</v>
      </c>
      <c r="M5581" t="s">
        <v>5733</v>
      </c>
      <c r="N5581" t="s">
        <v>4832</v>
      </c>
      <c r="O5581" t="s">
        <v>41878</v>
      </c>
      <c r="P5581" t="s">
        <v>48114</v>
      </c>
      <c r="Q5581" t="s">
        <v>48115</v>
      </c>
      <c r="R5581" t="str">
        <f t="shared" si="174"/>
        <v>临朐</v>
      </c>
      <c r="S5581" t="str">
        <f t="shared" si="175"/>
        <v>0110</v>
      </c>
    </row>
    <row r="5582" spans="1:19">
      <c r="A5582" t="s">
        <v>48116</v>
      </c>
      <c r="B5582" t="s">
        <v>48117</v>
      </c>
      <c r="C5582" t="s">
        <v>49</v>
      </c>
      <c r="D5582" t="s">
        <v>48118</v>
      </c>
      <c r="E5582" t="s">
        <v>45622</v>
      </c>
      <c r="F5582" t="s">
        <v>48119</v>
      </c>
      <c r="G5582" t="s">
        <v>48120</v>
      </c>
      <c r="H5582" t="s">
        <v>48121</v>
      </c>
      <c r="I5582" t="s">
        <v>4785</v>
      </c>
      <c r="J5582" t="s">
        <v>12967</v>
      </c>
      <c r="K5582" t="s">
        <v>12968</v>
      </c>
      <c r="L5582" t="s">
        <v>114</v>
      </c>
      <c r="M5582" t="s">
        <v>5486</v>
      </c>
      <c r="N5582" t="s">
        <v>5056</v>
      </c>
      <c r="O5582" t="s">
        <v>12969</v>
      </c>
      <c r="P5582" t="s">
        <v>48122</v>
      </c>
      <c r="Q5582" t="s">
        <v>48123</v>
      </c>
      <c r="R5582" t="str">
        <f t="shared" si="174"/>
        <v>高密</v>
      </c>
      <c r="S5582" t="str">
        <f t="shared" si="175"/>
        <v>0110</v>
      </c>
    </row>
    <row r="5583" spans="1:19">
      <c r="A5583" t="s">
        <v>2466</v>
      </c>
      <c r="B5583" t="s">
        <v>48124</v>
      </c>
      <c r="C5583" t="s">
        <v>49</v>
      </c>
      <c r="D5583" t="s">
        <v>48125</v>
      </c>
      <c r="E5583" t="s">
        <v>48126</v>
      </c>
      <c r="F5583" t="s">
        <v>48127</v>
      </c>
      <c r="G5583" t="s">
        <v>2464</v>
      </c>
      <c r="H5583" t="s">
        <v>48128</v>
      </c>
      <c r="I5583" t="s">
        <v>5052</v>
      </c>
      <c r="J5583" t="s">
        <v>6611</v>
      </c>
      <c r="K5583" t="s">
        <v>6612</v>
      </c>
      <c r="L5583" t="s">
        <v>86</v>
      </c>
      <c r="M5583" t="s">
        <v>5099</v>
      </c>
      <c r="O5583" t="s">
        <v>6613</v>
      </c>
      <c r="P5583" t="s">
        <v>48129</v>
      </c>
      <c r="Q5583" t="s">
        <v>48130</v>
      </c>
      <c r="R5583" t="str">
        <f t="shared" si="174"/>
        <v>坊子</v>
      </c>
      <c r="S5583" t="str">
        <f t="shared" si="175"/>
        <v>0110</v>
      </c>
    </row>
    <row r="5584" spans="1:19">
      <c r="A5584" t="s">
        <v>48131</v>
      </c>
      <c r="B5584" t="s">
        <v>48132</v>
      </c>
      <c r="C5584" t="s">
        <v>49</v>
      </c>
      <c r="D5584" t="s">
        <v>48133</v>
      </c>
      <c r="E5584" t="s">
        <v>45622</v>
      </c>
      <c r="F5584" t="s">
        <v>48134</v>
      </c>
      <c r="G5584" t="s">
        <v>48135</v>
      </c>
      <c r="H5584" t="s">
        <v>48136</v>
      </c>
      <c r="I5584" t="s">
        <v>4785</v>
      </c>
      <c r="J5584" t="s">
        <v>9171</v>
      </c>
      <c r="K5584" t="s">
        <v>9172</v>
      </c>
      <c r="L5584" t="s">
        <v>105</v>
      </c>
      <c r="M5584" t="s">
        <v>5769</v>
      </c>
      <c r="N5584" t="s">
        <v>9006</v>
      </c>
      <c r="O5584" t="s">
        <v>9173</v>
      </c>
      <c r="P5584" t="s">
        <v>48137</v>
      </c>
      <c r="Q5584" t="s">
        <v>48138</v>
      </c>
      <c r="R5584" t="str">
        <f t="shared" si="174"/>
        <v>寿光</v>
      </c>
      <c r="S5584" t="str">
        <f t="shared" si="175"/>
        <v>0110</v>
      </c>
    </row>
    <row r="5585" spans="1:19">
      <c r="A5585" t="s">
        <v>48139</v>
      </c>
      <c r="B5585" t="s">
        <v>48140</v>
      </c>
      <c r="C5585" t="s">
        <v>49</v>
      </c>
      <c r="D5585" t="s">
        <v>48141</v>
      </c>
      <c r="E5585" t="s">
        <v>48126</v>
      </c>
      <c r="F5585" t="s">
        <v>48142</v>
      </c>
      <c r="G5585" t="s">
        <v>48143</v>
      </c>
      <c r="H5585" t="s">
        <v>48144</v>
      </c>
      <c r="I5585" t="s">
        <v>12119</v>
      </c>
      <c r="J5585" t="s">
        <v>5636</v>
      </c>
      <c r="K5585" t="s">
        <v>5637</v>
      </c>
      <c r="L5585" t="s">
        <v>105</v>
      </c>
      <c r="M5585" t="s">
        <v>5638</v>
      </c>
      <c r="N5585" t="s">
        <v>5030</v>
      </c>
      <c r="O5585" t="s">
        <v>5639</v>
      </c>
      <c r="P5585" t="s">
        <v>48145</v>
      </c>
      <c r="Q5585" t="s">
        <v>48146</v>
      </c>
      <c r="R5585" t="str">
        <f t="shared" si="174"/>
        <v>寿光</v>
      </c>
      <c r="S5585" t="str">
        <f t="shared" si="175"/>
        <v>0110</v>
      </c>
    </row>
    <row r="5586" spans="1:19">
      <c r="A5586" t="s">
        <v>2490</v>
      </c>
      <c r="B5586" t="s">
        <v>48147</v>
      </c>
      <c r="C5586" t="s">
        <v>49</v>
      </c>
      <c r="D5586" t="s">
        <v>48148</v>
      </c>
      <c r="E5586" t="s">
        <v>48149</v>
      </c>
      <c r="F5586" t="s">
        <v>48150</v>
      </c>
      <c r="G5586" t="s">
        <v>2488</v>
      </c>
      <c r="H5586" t="s">
        <v>48151</v>
      </c>
      <c r="I5586" t="s">
        <v>4852</v>
      </c>
      <c r="J5586" t="s">
        <v>6878</v>
      </c>
      <c r="K5586" t="s">
        <v>6879</v>
      </c>
      <c r="L5586" t="s">
        <v>95</v>
      </c>
      <c r="M5586" t="s">
        <v>4844</v>
      </c>
      <c r="N5586" t="s">
        <v>4845</v>
      </c>
      <c r="O5586" t="s">
        <v>6880</v>
      </c>
      <c r="Q5586" t="s">
        <v>9024</v>
      </c>
      <c r="R5586" t="str">
        <f t="shared" si="174"/>
        <v>安丘</v>
      </c>
      <c r="S5586" t="str">
        <f t="shared" si="175"/>
        <v>0110</v>
      </c>
    </row>
    <row r="5587" spans="1:19">
      <c r="A5587" t="s">
        <v>48152</v>
      </c>
      <c r="B5587" t="s">
        <v>48153</v>
      </c>
      <c r="C5587" t="s">
        <v>49</v>
      </c>
      <c r="D5587" t="s">
        <v>48154</v>
      </c>
      <c r="E5587" t="s">
        <v>48155</v>
      </c>
      <c r="F5587" t="s">
        <v>48156</v>
      </c>
      <c r="G5587" t="s">
        <v>48157</v>
      </c>
      <c r="H5587" t="s">
        <v>48158</v>
      </c>
      <c r="I5587" t="s">
        <v>4955</v>
      </c>
      <c r="J5587" t="s">
        <v>5122</v>
      </c>
      <c r="K5587" t="s">
        <v>5123</v>
      </c>
      <c r="O5587" t="s">
        <v>5124</v>
      </c>
      <c r="R5587" t="str">
        <f t="shared" si="174"/>
        <v/>
      </c>
      <c r="S5587" t="str">
        <f t="shared" si="175"/>
        <v>0110</v>
      </c>
    </row>
    <row r="5588" spans="1:19">
      <c r="A5588" t="s">
        <v>48159</v>
      </c>
      <c r="B5588" t="s">
        <v>48160</v>
      </c>
      <c r="C5588" t="s">
        <v>49</v>
      </c>
      <c r="D5588" t="s">
        <v>48161</v>
      </c>
      <c r="E5588" t="s">
        <v>45622</v>
      </c>
      <c r="F5588" t="s">
        <v>48162</v>
      </c>
      <c r="G5588" t="s">
        <v>48163</v>
      </c>
      <c r="H5588" t="s">
        <v>48164</v>
      </c>
      <c r="I5588" t="s">
        <v>4852</v>
      </c>
      <c r="J5588" t="s">
        <v>4956</v>
      </c>
      <c r="K5588" t="s">
        <v>4957</v>
      </c>
      <c r="L5588" t="s">
        <v>95</v>
      </c>
      <c r="M5588" t="s">
        <v>4958</v>
      </c>
      <c r="N5588" t="s">
        <v>7768</v>
      </c>
      <c r="O5588" t="s">
        <v>4960</v>
      </c>
      <c r="P5588" t="s">
        <v>48165</v>
      </c>
      <c r="Q5588" t="s">
        <v>48166</v>
      </c>
      <c r="R5588" t="str">
        <f t="shared" si="174"/>
        <v>安丘</v>
      </c>
      <c r="S5588" t="str">
        <f t="shared" si="175"/>
        <v>0110</v>
      </c>
    </row>
    <row r="5589" spans="1:19">
      <c r="A5589" t="s">
        <v>48167</v>
      </c>
      <c r="B5589" t="s">
        <v>48168</v>
      </c>
      <c r="C5589" t="s">
        <v>49</v>
      </c>
      <c r="D5589" t="s">
        <v>48169</v>
      </c>
      <c r="E5589" t="s">
        <v>48170</v>
      </c>
      <c r="F5589" t="s">
        <v>48171</v>
      </c>
      <c r="G5589" t="s">
        <v>48172</v>
      </c>
      <c r="H5589" t="s">
        <v>48173</v>
      </c>
      <c r="I5589" t="s">
        <v>4785</v>
      </c>
      <c r="J5589" t="s">
        <v>13302</v>
      </c>
      <c r="K5589" t="s">
        <v>13303</v>
      </c>
      <c r="L5589" t="s">
        <v>77</v>
      </c>
      <c r="M5589" t="s">
        <v>5812</v>
      </c>
      <c r="N5589" t="s">
        <v>5198</v>
      </c>
      <c r="O5589" t="s">
        <v>13304</v>
      </c>
      <c r="P5589" t="s">
        <v>48174</v>
      </c>
      <c r="R5589" t="str">
        <f t="shared" si="174"/>
        <v>临朐</v>
      </c>
      <c r="S5589" t="str">
        <f t="shared" si="175"/>
        <v>0110</v>
      </c>
    </row>
    <row r="5590" spans="1:19">
      <c r="A5590" t="s">
        <v>48175</v>
      </c>
      <c r="B5590" t="s">
        <v>48176</v>
      </c>
      <c r="C5590" t="s">
        <v>49</v>
      </c>
      <c r="D5590" t="s">
        <v>48177</v>
      </c>
      <c r="E5590" t="s">
        <v>45622</v>
      </c>
      <c r="F5590" t="s">
        <v>48178</v>
      </c>
      <c r="G5590" t="s">
        <v>48179</v>
      </c>
      <c r="H5590" t="s">
        <v>48180</v>
      </c>
      <c r="I5590" t="s">
        <v>5541</v>
      </c>
      <c r="J5590" t="s">
        <v>13968</v>
      </c>
      <c r="K5590" t="s">
        <v>13969</v>
      </c>
      <c r="L5590" t="s">
        <v>375</v>
      </c>
      <c r="M5590" t="s">
        <v>8957</v>
      </c>
      <c r="N5590" t="s">
        <v>4972</v>
      </c>
      <c r="O5590" t="s">
        <v>13970</v>
      </c>
      <c r="P5590" t="s">
        <v>48181</v>
      </c>
      <c r="R5590" t="str">
        <f t="shared" si="174"/>
        <v>昌邑</v>
      </c>
      <c r="S5590" t="str">
        <f t="shared" si="175"/>
        <v>0110</v>
      </c>
    </row>
    <row r="5591" spans="1:19">
      <c r="A5591" t="s">
        <v>48182</v>
      </c>
      <c r="B5591" t="s">
        <v>48183</v>
      </c>
      <c r="C5591" t="s">
        <v>49</v>
      </c>
      <c r="D5591" t="s">
        <v>48184</v>
      </c>
      <c r="E5591" t="s">
        <v>45706</v>
      </c>
      <c r="F5591" t="s">
        <v>48185</v>
      </c>
      <c r="G5591" t="s">
        <v>48186</v>
      </c>
      <c r="H5591" t="s">
        <v>48187</v>
      </c>
      <c r="I5591" t="s">
        <v>4852</v>
      </c>
      <c r="J5591" t="s">
        <v>10200</v>
      </c>
      <c r="K5591" t="s">
        <v>10201</v>
      </c>
      <c r="L5591" t="s">
        <v>77</v>
      </c>
      <c r="M5591" t="s">
        <v>5295</v>
      </c>
      <c r="N5591" t="s">
        <v>6985</v>
      </c>
      <c r="O5591" t="s">
        <v>10202</v>
      </c>
      <c r="P5591" t="s">
        <v>48188</v>
      </c>
      <c r="R5591" t="str">
        <f t="shared" si="174"/>
        <v>临朐</v>
      </c>
      <c r="S5591" t="str">
        <f t="shared" si="175"/>
        <v>0110</v>
      </c>
    </row>
    <row r="5592" spans="1:19">
      <c r="A5592" t="s">
        <v>48189</v>
      </c>
      <c r="B5592" t="s">
        <v>48190</v>
      </c>
      <c r="C5592" t="s">
        <v>49</v>
      </c>
      <c r="D5592" t="s">
        <v>48191</v>
      </c>
      <c r="E5592" t="s">
        <v>48192</v>
      </c>
      <c r="F5592" t="s">
        <v>48193</v>
      </c>
      <c r="G5592" t="s">
        <v>48194</v>
      </c>
      <c r="H5592" t="s">
        <v>48195</v>
      </c>
      <c r="I5592" t="s">
        <v>4852</v>
      </c>
      <c r="J5592" t="s">
        <v>5597</v>
      </c>
      <c r="K5592" t="s">
        <v>5598</v>
      </c>
      <c r="L5592" t="s">
        <v>375</v>
      </c>
      <c r="M5592" t="s">
        <v>5599</v>
      </c>
      <c r="N5592" t="s">
        <v>4789</v>
      </c>
      <c r="O5592" t="s">
        <v>5600</v>
      </c>
      <c r="P5592" t="s">
        <v>48196</v>
      </c>
      <c r="R5592" t="str">
        <f t="shared" si="174"/>
        <v>昌邑</v>
      </c>
      <c r="S5592" t="str">
        <f t="shared" si="175"/>
        <v>0110</v>
      </c>
    </row>
    <row r="5593" spans="1:19">
      <c r="A5593" t="s">
        <v>48197</v>
      </c>
      <c r="B5593" t="s">
        <v>48198</v>
      </c>
      <c r="C5593" t="s">
        <v>49</v>
      </c>
      <c r="D5593" t="s">
        <v>48199</v>
      </c>
      <c r="E5593" t="s">
        <v>48200</v>
      </c>
      <c r="F5593" t="s">
        <v>48201</v>
      </c>
      <c r="G5593" t="s">
        <v>48202</v>
      </c>
      <c r="H5593" t="s">
        <v>47489</v>
      </c>
      <c r="I5593" t="s">
        <v>4785</v>
      </c>
      <c r="J5593" t="s">
        <v>8545</v>
      </c>
      <c r="K5593" t="s">
        <v>8546</v>
      </c>
      <c r="L5593" t="s">
        <v>60</v>
      </c>
      <c r="M5593" t="s">
        <v>5511</v>
      </c>
      <c r="N5593" t="s">
        <v>4892</v>
      </c>
      <c r="O5593" t="s">
        <v>8547</v>
      </c>
      <c r="P5593" t="s">
        <v>48203</v>
      </c>
      <c r="R5593" t="str">
        <f t="shared" si="174"/>
        <v>奎文</v>
      </c>
      <c r="S5593" t="str">
        <f t="shared" si="175"/>
        <v>0110</v>
      </c>
    </row>
    <row r="5594" spans="1:19">
      <c r="A5594" t="s">
        <v>48204</v>
      </c>
      <c r="B5594" t="s">
        <v>48205</v>
      </c>
      <c r="C5594" t="s">
        <v>49</v>
      </c>
      <c r="D5594" t="s">
        <v>48206</v>
      </c>
      <c r="E5594" t="s">
        <v>48207</v>
      </c>
      <c r="F5594" t="s">
        <v>48208</v>
      </c>
      <c r="G5594" t="s">
        <v>48209</v>
      </c>
      <c r="H5594" t="s">
        <v>48210</v>
      </c>
      <c r="I5594" t="s">
        <v>4955</v>
      </c>
      <c r="J5594" t="s">
        <v>10035</v>
      </c>
      <c r="K5594" t="s">
        <v>10036</v>
      </c>
      <c r="L5594" t="s">
        <v>1136</v>
      </c>
      <c r="M5594" t="s">
        <v>8945</v>
      </c>
      <c r="N5594" t="s">
        <v>4959</v>
      </c>
      <c r="O5594" t="s">
        <v>10037</v>
      </c>
      <c r="P5594" t="s">
        <v>48211</v>
      </c>
      <c r="Q5594" t="s">
        <v>48212</v>
      </c>
      <c r="R5594" t="str">
        <f t="shared" si="174"/>
        <v>昌乐</v>
      </c>
      <c r="S5594" t="str">
        <f t="shared" si="175"/>
        <v>0110</v>
      </c>
    </row>
    <row r="5595" spans="1:19">
      <c r="A5595" t="s">
        <v>48213</v>
      </c>
      <c r="B5595" t="s">
        <v>48214</v>
      </c>
      <c r="C5595" t="s">
        <v>49</v>
      </c>
      <c r="D5595" t="s">
        <v>48215</v>
      </c>
      <c r="E5595" t="s">
        <v>45598</v>
      </c>
      <c r="F5595" t="s">
        <v>48216</v>
      </c>
      <c r="G5595" t="s">
        <v>48217</v>
      </c>
      <c r="H5595" t="s">
        <v>48218</v>
      </c>
      <c r="I5595" t="s">
        <v>12119</v>
      </c>
      <c r="J5595" t="s">
        <v>6053</v>
      </c>
      <c r="K5595" t="s">
        <v>6054</v>
      </c>
      <c r="L5595" t="s">
        <v>105</v>
      </c>
      <c r="M5595" t="s">
        <v>6055</v>
      </c>
      <c r="N5595" t="s">
        <v>8593</v>
      </c>
      <c r="O5595" t="s">
        <v>6056</v>
      </c>
      <c r="P5595" t="s">
        <v>48219</v>
      </c>
      <c r="Q5595" t="s">
        <v>15435</v>
      </c>
      <c r="R5595" t="str">
        <f t="shared" si="174"/>
        <v>寿光</v>
      </c>
      <c r="S5595" t="str">
        <f t="shared" si="175"/>
        <v>0110</v>
      </c>
    </row>
    <row r="5596" spans="1:19">
      <c r="A5596" t="s">
        <v>48220</v>
      </c>
      <c r="B5596" t="s">
        <v>48221</v>
      </c>
      <c r="C5596" t="s">
        <v>49</v>
      </c>
      <c r="D5596" t="s">
        <v>48222</v>
      </c>
      <c r="E5596" t="s">
        <v>45622</v>
      </c>
      <c r="F5596" t="s">
        <v>48223</v>
      </c>
      <c r="G5596" t="s">
        <v>48224</v>
      </c>
      <c r="H5596" t="s">
        <v>48225</v>
      </c>
      <c r="I5596" t="s">
        <v>5052</v>
      </c>
      <c r="J5596" t="s">
        <v>8107</v>
      </c>
      <c r="K5596" t="s">
        <v>8108</v>
      </c>
      <c r="L5596" t="s">
        <v>237</v>
      </c>
      <c r="M5596" t="s">
        <v>5247</v>
      </c>
      <c r="N5596" t="s">
        <v>4789</v>
      </c>
      <c r="O5596" t="s">
        <v>8109</v>
      </c>
      <c r="P5596" t="s">
        <v>48226</v>
      </c>
      <c r="Q5596" t="s">
        <v>48227</v>
      </c>
      <c r="R5596" t="str">
        <f t="shared" si="174"/>
        <v>潍城</v>
      </c>
      <c r="S5596" t="str">
        <f t="shared" si="175"/>
        <v>0110</v>
      </c>
    </row>
    <row r="5597" spans="1:19">
      <c r="A5597" t="s">
        <v>48228</v>
      </c>
      <c r="B5597" t="s">
        <v>48229</v>
      </c>
      <c r="C5597" t="s">
        <v>49</v>
      </c>
      <c r="D5597" t="s">
        <v>48230</v>
      </c>
      <c r="E5597" t="s">
        <v>48231</v>
      </c>
      <c r="F5597" t="s">
        <v>48232</v>
      </c>
      <c r="G5597" t="s">
        <v>48233</v>
      </c>
      <c r="H5597" t="s">
        <v>48234</v>
      </c>
      <c r="I5597" t="s">
        <v>4852</v>
      </c>
      <c r="J5597" t="s">
        <v>26129</v>
      </c>
      <c r="K5597" t="s">
        <v>26130</v>
      </c>
      <c r="L5597" t="s">
        <v>1136</v>
      </c>
      <c r="M5597" t="s">
        <v>6413</v>
      </c>
      <c r="N5597" t="s">
        <v>5487</v>
      </c>
      <c r="O5597" t="s">
        <v>26131</v>
      </c>
      <c r="P5597" t="s">
        <v>48235</v>
      </c>
      <c r="R5597" t="str">
        <f t="shared" si="174"/>
        <v>昌乐</v>
      </c>
      <c r="S5597" t="str">
        <f t="shared" si="175"/>
        <v>0110</v>
      </c>
    </row>
    <row r="5598" spans="1:19">
      <c r="A5598" t="s">
        <v>48236</v>
      </c>
      <c r="B5598" t="s">
        <v>48237</v>
      </c>
      <c r="C5598" t="s">
        <v>49</v>
      </c>
      <c r="D5598" t="s">
        <v>48238</v>
      </c>
      <c r="E5598" t="s">
        <v>45622</v>
      </c>
      <c r="F5598" t="s">
        <v>48239</v>
      </c>
      <c r="G5598" t="s">
        <v>48240</v>
      </c>
      <c r="H5598" t="s">
        <v>48241</v>
      </c>
      <c r="I5598" t="s">
        <v>4813</v>
      </c>
      <c r="J5598" t="s">
        <v>6161</v>
      </c>
      <c r="K5598" t="s">
        <v>6162</v>
      </c>
      <c r="L5598" t="s">
        <v>95</v>
      </c>
      <c r="M5598" t="s">
        <v>5709</v>
      </c>
      <c r="O5598" t="s">
        <v>6163</v>
      </c>
      <c r="P5598" t="s">
        <v>48242</v>
      </c>
      <c r="Q5598" t="s">
        <v>48243</v>
      </c>
      <c r="R5598" t="str">
        <f t="shared" si="174"/>
        <v>安丘</v>
      </c>
      <c r="S5598" t="str">
        <f t="shared" si="175"/>
        <v>0110</v>
      </c>
    </row>
    <row r="5599" spans="1:19">
      <c r="A5599" t="s">
        <v>48244</v>
      </c>
      <c r="B5599" t="s">
        <v>48245</v>
      </c>
      <c r="C5599" t="s">
        <v>49</v>
      </c>
      <c r="D5599" t="s">
        <v>48246</v>
      </c>
      <c r="E5599" t="s">
        <v>45622</v>
      </c>
      <c r="F5599" t="s">
        <v>48247</v>
      </c>
      <c r="G5599" t="s">
        <v>48248</v>
      </c>
      <c r="H5599" t="s">
        <v>48249</v>
      </c>
      <c r="I5599" t="s">
        <v>4852</v>
      </c>
      <c r="J5599" t="s">
        <v>8219</v>
      </c>
      <c r="K5599" t="s">
        <v>8220</v>
      </c>
      <c r="L5599" t="s">
        <v>123</v>
      </c>
      <c r="M5599" t="s">
        <v>4994</v>
      </c>
      <c r="N5599" t="s">
        <v>4789</v>
      </c>
      <c r="O5599" t="s">
        <v>8221</v>
      </c>
      <c r="P5599" t="s">
        <v>48250</v>
      </c>
      <c r="Q5599" t="s">
        <v>48251</v>
      </c>
      <c r="R5599" t="str">
        <f t="shared" si="174"/>
        <v>诸城</v>
      </c>
      <c r="S5599" t="str">
        <f t="shared" si="175"/>
        <v>0110</v>
      </c>
    </row>
    <row r="5600" spans="1:19">
      <c r="A5600" t="s">
        <v>48252</v>
      </c>
      <c r="B5600" t="s">
        <v>48253</v>
      </c>
      <c r="C5600" t="s">
        <v>49</v>
      </c>
      <c r="D5600" t="s">
        <v>48254</v>
      </c>
      <c r="E5600" t="s">
        <v>45598</v>
      </c>
      <c r="F5600" t="s">
        <v>48255</v>
      </c>
      <c r="G5600" t="s">
        <v>48256</v>
      </c>
      <c r="H5600" t="s">
        <v>48257</v>
      </c>
      <c r="I5600" t="s">
        <v>12757</v>
      </c>
      <c r="J5600" t="s">
        <v>19411</v>
      </c>
      <c r="K5600" t="s">
        <v>48258</v>
      </c>
      <c r="L5600" t="s">
        <v>148</v>
      </c>
      <c r="M5600" t="s">
        <v>6391</v>
      </c>
      <c r="N5600" t="s">
        <v>4905</v>
      </c>
      <c r="O5600" t="s">
        <v>19413</v>
      </c>
      <c r="P5600" t="s">
        <v>48259</v>
      </c>
      <c r="R5600" t="str">
        <f t="shared" si="174"/>
        <v>寒亭</v>
      </c>
      <c r="S5600" t="str">
        <f t="shared" si="175"/>
        <v>0110</v>
      </c>
    </row>
    <row r="5601" spans="1:19">
      <c r="A5601" t="s">
        <v>48260</v>
      </c>
      <c r="B5601" t="s">
        <v>48261</v>
      </c>
      <c r="C5601" t="s">
        <v>49</v>
      </c>
      <c r="D5601" t="s">
        <v>48262</v>
      </c>
      <c r="E5601" t="s">
        <v>48263</v>
      </c>
      <c r="F5601" t="s">
        <v>48264</v>
      </c>
      <c r="G5601" t="s">
        <v>48265</v>
      </c>
      <c r="H5601" t="s">
        <v>48266</v>
      </c>
      <c r="I5601" t="s">
        <v>4852</v>
      </c>
      <c r="J5601" t="s">
        <v>15257</v>
      </c>
      <c r="K5601" t="s">
        <v>15258</v>
      </c>
      <c r="L5601" t="s">
        <v>77</v>
      </c>
      <c r="M5601" t="s">
        <v>5295</v>
      </c>
      <c r="N5601" t="s">
        <v>7558</v>
      </c>
      <c r="O5601" t="s">
        <v>15259</v>
      </c>
      <c r="P5601" t="s">
        <v>48267</v>
      </c>
      <c r="Q5601" t="s">
        <v>48268</v>
      </c>
      <c r="R5601" t="str">
        <f t="shared" si="174"/>
        <v>临朐</v>
      </c>
      <c r="S5601" t="str">
        <f t="shared" si="175"/>
        <v>0110</v>
      </c>
    </row>
    <row r="5602" spans="1:19">
      <c r="A5602" t="s">
        <v>48269</v>
      </c>
      <c r="B5602" t="s">
        <v>48270</v>
      </c>
      <c r="C5602" t="s">
        <v>49</v>
      </c>
      <c r="D5602" t="s">
        <v>48271</v>
      </c>
      <c r="E5602" t="s">
        <v>45706</v>
      </c>
      <c r="F5602" t="s">
        <v>48272</v>
      </c>
      <c r="G5602" t="s">
        <v>48273</v>
      </c>
      <c r="H5602" t="s">
        <v>48274</v>
      </c>
      <c r="I5602" t="s">
        <v>4785</v>
      </c>
      <c r="J5602" t="s">
        <v>7910</v>
      </c>
      <c r="K5602" t="s">
        <v>7911</v>
      </c>
      <c r="L5602" t="s">
        <v>375</v>
      </c>
      <c r="M5602" t="s">
        <v>5409</v>
      </c>
      <c r="N5602" t="s">
        <v>4905</v>
      </c>
      <c r="O5602" t="s">
        <v>7913</v>
      </c>
      <c r="P5602" t="s">
        <v>48275</v>
      </c>
      <c r="Q5602" t="s">
        <v>48276</v>
      </c>
      <c r="R5602" t="str">
        <f t="shared" si="174"/>
        <v>昌邑</v>
      </c>
      <c r="S5602" t="str">
        <f t="shared" si="175"/>
        <v>0110</v>
      </c>
    </row>
    <row r="5603" spans="1:19">
      <c r="A5603" t="s">
        <v>48277</v>
      </c>
      <c r="B5603" t="s">
        <v>48278</v>
      </c>
      <c r="C5603" t="s">
        <v>49</v>
      </c>
      <c r="D5603" t="s">
        <v>48279</v>
      </c>
      <c r="E5603" t="s">
        <v>45622</v>
      </c>
      <c r="F5603" t="s">
        <v>48280</v>
      </c>
      <c r="G5603" t="s">
        <v>48281</v>
      </c>
      <c r="H5603" t="s">
        <v>48282</v>
      </c>
      <c r="I5603" t="s">
        <v>4785</v>
      </c>
      <c r="J5603" t="s">
        <v>7321</v>
      </c>
      <c r="K5603" t="s">
        <v>7322</v>
      </c>
      <c r="L5603" t="s">
        <v>95</v>
      </c>
      <c r="M5603" t="s">
        <v>5709</v>
      </c>
      <c r="N5603" t="s">
        <v>13312</v>
      </c>
      <c r="O5603" t="s">
        <v>7323</v>
      </c>
      <c r="P5603" t="s">
        <v>48283</v>
      </c>
      <c r="Q5603" t="s">
        <v>48284</v>
      </c>
      <c r="R5603" t="str">
        <f t="shared" si="174"/>
        <v>安丘</v>
      </c>
      <c r="S5603" t="str">
        <f t="shared" si="175"/>
        <v>0110</v>
      </c>
    </row>
    <row r="5604" spans="1:19">
      <c r="A5604" t="s">
        <v>48285</v>
      </c>
      <c r="B5604" t="s">
        <v>48286</v>
      </c>
      <c r="C5604" t="s">
        <v>49</v>
      </c>
      <c r="D5604" t="s">
        <v>48287</v>
      </c>
      <c r="E5604" t="s">
        <v>48126</v>
      </c>
      <c r="F5604" t="s">
        <v>48288</v>
      </c>
      <c r="G5604" t="s">
        <v>48289</v>
      </c>
      <c r="H5604" t="s">
        <v>48290</v>
      </c>
      <c r="I5604" t="s">
        <v>12119</v>
      </c>
      <c r="J5604" t="s">
        <v>12527</v>
      </c>
      <c r="K5604" t="s">
        <v>12528</v>
      </c>
      <c r="L5604" t="s">
        <v>50</v>
      </c>
      <c r="M5604" t="s">
        <v>6207</v>
      </c>
      <c r="N5604" t="s">
        <v>5421</v>
      </c>
      <c r="O5604" t="s">
        <v>12529</v>
      </c>
      <c r="P5604" t="s">
        <v>48291</v>
      </c>
      <c r="Q5604" t="s">
        <v>48292</v>
      </c>
      <c r="R5604" t="str">
        <f t="shared" si="174"/>
        <v>青州</v>
      </c>
      <c r="S5604" t="str">
        <f t="shared" si="175"/>
        <v>0110</v>
      </c>
    </row>
    <row r="5605" spans="1:19">
      <c r="A5605" t="s">
        <v>48293</v>
      </c>
      <c r="B5605" t="s">
        <v>48294</v>
      </c>
      <c r="C5605" t="s">
        <v>49</v>
      </c>
      <c r="D5605" t="s">
        <v>48295</v>
      </c>
      <c r="E5605" t="s">
        <v>48296</v>
      </c>
      <c r="F5605" t="s">
        <v>48297</v>
      </c>
      <c r="G5605" t="s">
        <v>48298</v>
      </c>
      <c r="H5605" t="s">
        <v>48299</v>
      </c>
      <c r="I5605" t="s">
        <v>5835</v>
      </c>
      <c r="J5605" t="s">
        <v>7514</v>
      </c>
      <c r="K5605" t="s">
        <v>7515</v>
      </c>
      <c r="L5605" t="s">
        <v>95</v>
      </c>
      <c r="M5605" t="s">
        <v>5042</v>
      </c>
      <c r="N5605" t="s">
        <v>5801</v>
      </c>
      <c r="O5605" t="s">
        <v>7516</v>
      </c>
      <c r="P5605" t="s">
        <v>48300</v>
      </c>
      <c r="Q5605" t="s">
        <v>48301</v>
      </c>
      <c r="R5605" t="str">
        <f t="shared" si="174"/>
        <v>安丘</v>
      </c>
      <c r="S5605" t="str">
        <f t="shared" si="175"/>
        <v>0110</v>
      </c>
    </row>
    <row r="5606" spans="1:19">
      <c r="A5606" t="s">
        <v>48302</v>
      </c>
      <c r="B5606" t="s">
        <v>48303</v>
      </c>
      <c r="C5606" t="s">
        <v>49</v>
      </c>
      <c r="D5606" t="s">
        <v>48304</v>
      </c>
      <c r="E5606" t="s">
        <v>48305</v>
      </c>
      <c r="F5606" t="s">
        <v>48306</v>
      </c>
      <c r="G5606" t="s">
        <v>48307</v>
      </c>
      <c r="H5606" t="s">
        <v>48308</v>
      </c>
      <c r="I5606" t="s">
        <v>5184</v>
      </c>
      <c r="J5606" t="s">
        <v>6205</v>
      </c>
      <c r="K5606" t="s">
        <v>6206</v>
      </c>
      <c r="L5606" t="s">
        <v>50</v>
      </c>
      <c r="M5606" t="s">
        <v>6207</v>
      </c>
      <c r="N5606" t="s">
        <v>5017</v>
      </c>
      <c r="O5606" t="s">
        <v>6208</v>
      </c>
      <c r="P5606" t="s">
        <v>48309</v>
      </c>
      <c r="Q5606" t="s">
        <v>48310</v>
      </c>
      <c r="R5606" t="str">
        <f t="shared" si="174"/>
        <v>青州</v>
      </c>
      <c r="S5606" t="str">
        <f t="shared" si="175"/>
        <v>0110</v>
      </c>
    </row>
    <row r="5607" spans="1:19">
      <c r="A5607" t="s">
        <v>48311</v>
      </c>
      <c r="B5607" t="s">
        <v>48312</v>
      </c>
      <c r="C5607" t="s">
        <v>49</v>
      </c>
      <c r="D5607" t="s">
        <v>48313</v>
      </c>
      <c r="E5607" t="s">
        <v>48314</v>
      </c>
      <c r="F5607" t="s">
        <v>48315</v>
      </c>
      <c r="G5607" t="s">
        <v>48316</v>
      </c>
      <c r="H5607" t="s">
        <v>48317</v>
      </c>
      <c r="I5607" t="s">
        <v>5835</v>
      </c>
      <c r="J5607" t="s">
        <v>9144</v>
      </c>
      <c r="K5607" t="s">
        <v>9145</v>
      </c>
      <c r="L5607" t="s">
        <v>60</v>
      </c>
      <c r="M5607" t="s">
        <v>5999</v>
      </c>
      <c r="N5607" t="s">
        <v>5211</v>
      </c>
      <c r="O5607" t="s">
        <v>9146</v>
      </c>
      <c r="P5607" t="s">
        <v>48318</v>
      </c>
      <c r="R5607" t="str">
        <f t="shared" si="174"/>
        <v>奎文</v>
      </c>
      <c r="S5607" t="str">
        <f t="shared" si="175"/>
        <v>0110</v>
      </c>
    </row>
    <row r="5608" spans="1:19">
      <c r="A5608" t="s">
        <v>48319</v>
      </c>
      <c r="B5608" t="s">
        <v>48320</v>
      </c>
      <c r="C5608" t="s">
        <v>49</v>
      </c>
      <c r="D5608" t="s">
        <v>48321</v>
      </c>
      <c r="E5608" t="s">
        <v>45622</v>
      </c>
      <c r="F5608" t="s">
        <v>48322</v>
      </c>
      <c r="G5608" t="s">
        <v>48323</v>
      </c>
      <c r="H5608" t="s">
        <v>48324</v>
      </c>
      <c r="I5608" t="s">
        <v>17769</v>
      </c>
      <c r="J5608" t="s">
        <v>7321</v>
      </c>
      <c r="K5608" t="s">
        <v>7322</v>
      </c>
      <c r="L5608" t="s">
        <v>95</v>
      </c>
      <c r="M5608" t="s">
        <v>5709</v>
      </c>
      <c r="N5608" t="s">
        <v>4959</v>
      </c>
      <c r="O5608" t="s">
        <v>7323</v>
      </c>
      <c r="P5608" t="s">
        <v>48325</v>
      </c>
      <c r="Q5608" t="s">
        <v>48326</v>
      </c>
      <c r="R5608" t="str">
        <f t="shared" si="174"/>
        <v>安丘</v>
      </c>
      <c r="S5608" t="str">
        <f t="shared" si="175"/>
        <v>0110</v>
      </c>
    </row>
    <row r="5609" spans="1:19">
      <c r="A5609" t="s">
        <v>2330</v>
      </c>
      <c r="B5609" t="s">
        <v>48327</v>
      </c>
      <c r="C5609" t="s">
        <v>49</v>
      </c>
      <c r="D5609" t="s">
        <v>48328</v>
      </c>
      <c r="E5609" t="s">
        <v>48329</v>
      </c>
      <c r="F5609" t="s">
        <v>48330</v>
      </c>
      <c r="G5609" t="s">
        <v>2328</v>
      </c>
      <c r="H5609" t="s">
        <v>48331</v>
      </c>
      <c r="I5609" t="s">
        <v>12119</v>
      </c>
      <c r="J5609" t="s">
        <v>10172</v>
      </c>
      <c r="K5609" t="s">
        <v>10173</v>
      </c>
      <c r="L5609" t="s">
        <v>95</v>
      </c>
      <c r="M5609" t="s">
        <v>4844</v>
      </c>
      <c r="N5609" t="s">
        <v>4933</v>
      </c>
      <c r="O5609" t="s">
        <v>10174</v>
      </c>
      <c r="P5609" t="s">
        <v>48332</v>
      </c>
      <c r="R5609" t="str">
        <f t="shared" si="174"/>
        <v>安丘</v>
      </c>
      <c r="S5609" t="str">
        <f t="shared" si="175"/>
        <v>0110</v>
      </c>
    </row>
    <row r="5610" spans="1:19">
      <c r="A5610" t="s">
        <v>48333</v>
      </c>
      <c r="B5610" t="s">
        <v>48334</v>
      </c>
      <c r="C5610" t="s">
        <v>49</v>
      </c>
      <c r="D5610" t="s">
        <v>48335</v>
      </c>
      <c r="E5610" t="s">
        <v>45598</v>
      </c>
      <c r="F5610" t="s">
        <v>48336</v>
      </c>
      <c r="G5610" t="s">
        <v>48337</v>
      </c>
      <c r="H5610" t="s">
        <v>48338</v>
      </c>
      <c r="I5610" t="s">
        <v>12757</v>
      </c>
      <c r="J5610" t="s">
        <v>9560</v>
      </c>
      <c r="K5610" t="s">
        <v>9561</v>
      </c>
      <c r="L5610" t="s">
        <v>95</v>
      </c>
      <c r="M5610" t="s">
        <v>5757</v>
      </c>
      <c r="N5610" t="s">
        <v>10228</v>
      </c>
      <c r="O5610" t="s">
        <v>9562</v>
      </c>
      <c r="P5610" t="s">
        <v>48339</v>
      </c>
      <c r="Q5610" t="s">
        <v>48340</v>
      </c>
      <c r="R5610" t="str">
        <f t="shared" si="174"/>
        <v>安丘</v>
      </c>
      <c r="S5610" t="str">
        <f t="shared" si="175"/>
        <v>0110</v>
      </c>
    </row>
    <row r="5611" spans="1:19">
      <c r="A5611" t="s">
        <v>48341</v>
      </c>
      <c r="B5611" t="s">
        <v>48342</v>
      </c>
      <c r="C5611" t="s">
        <v>49</v>
      </c>
      <c r="D5611" t="s">
        <v>48343</v>
      </c>
      <c r="E5611" t="s">
        <v>45622</v>
      </c>
      <c r="F5611" t="s">
        <v>48344</v>
      </c>
      <c r="G5611" t="s">
        <v>48345</v>
      </c>
      <c r="H5611" t="s">
        <v>48082</v>
      </c>
      <c r="I5611" t="s">
        <v>4852</v>
      </c>
      <c r="J5611" t="s">
        <v>12053</v>
      </c>
      <c r="K5611" t="s">
        <v>12054</v>
      </c>
      <c r="L5611" t="s">
        <v>77</v>
      </c>
      <c r="M5611" t="s">
        <v>4803</v>
      </c>
      <c r="N5611" t="s">
        <v>4972</v>
      </c>
      <c r="O5611" t="s">
        <v>12055</v>
      </c>
      <c r="P5611" t="s">
        <v>48346</v>
      </c>
      <c r="Q5611" t="s">
        <v>48347</v>
      </c>
      <c r="R5611" t="str">
        <f t="shared" si="174"/>
        <v>临朐</v>
      </c>
      <c r="S5611" t="str">
        <f t="shared" si="175"/>
        <v>0110</v>
      </c>
    </row>
    <row r="5612" spans="1:19">
      <c r="A5612" t="s">
        <v>48348</v>
      </c>
      <c r="B5612" t="s">
        <v>48349</v>
      </c>
      <c r="C5612" t="s">
        <v>49</v>
      </c>
      <c r="D5612" t="s">
        <v>48350</v>
      </c>
      <c r="E5612" t="s">
        <v>46334</v>
      </c>
      <c r="F5612" t="s">
        <v>48351</v>
      </c>
      <c r="G5612" t="s">
        <v>48352</v>
      </c>
      <c r="H5612" t="s">
        <v>48353</v>
      </c>
      <c r="I5612" t="s">
        <v>12119</v>
      </c>
      <c r="J5612" t="s">
        <v>19759</v>
      </c>
      <c r="K5612" t="s">
        <v>19760</v>
      </c>
      <c r="L5612" t="s">
        <v>123</v>
      </c>
      <c r="M5612" t="s">
        <v>5854</v>
      </c>
      <c r="N5612" t="s">
        <v>8593</v>
      </c>
      <c r="O5612" t="s">
        <v>19761</v>
      </c>
      <c r="P5612" t="s">
        <v>48354</v>
      </c>
      <c r="R5612" t="str">
        <f t="shared" si="174"/>
        <v>诸城</v>
      </c>
      <c r="S5612" t="str">
        <f t="shared" si="175"/>
        <v>0110</v>
      </c>
    </row>
    <row r="5613" spans="1:19">
      <c r="A5613" t="s">
        <v>48355</v>
      </c>
      <c r="B5613" t="s">
        <v>48356</v>
      </c>
      <c r="C5613" t="s">
        <v>49</v>
      </c>
      <c r="D5613" t="s">
        <v>48357</v>
      </c>
      <c r="E5613" t="s">
        <v>45622</v>
      </c>
      <c r="F5613" t="s">
        <v>48071</v>
      </c>
      <c r="G5613" t="s">
        <v>48072</v>
      </c>
      <c r="H5613" t="s">
        <v>48358</v>
      </c>
      <c r="I5613" t="s">
        <v>4955</v>
      </c>
      <c r="J5613" t="s">
        <v>9560</v>
      </c>
      <c r="K5613" t="s">
        <v>9561</v>
      </c>
      <c r="L5613" t="s">
        <v>95</v>
      </c>
      <c r="M5613" t="s">
        <v>5757</v>
      </c>
      <c r="N5613" t="s">
        <v>10228</v>
      </c>
      <c r="O5613" t="s">
        <v>9562</v>
      </c>
      <c r="P5613" t="s">
        <v>48359</v>
      </c>
      <c r="Q5613" t="s">
        <v>48075</v>
      </c>
      <c r="R5613" t="str">
        <f t="shared" si="174"/>
        <v>安丘</v>
      </c>
      <c r="S5613" t="str">
        <f t="shared" si="175"/>
        <v>0110</v>
      </c>
    </row>
    <row r="5614" spans="1:19">
      <c r="A5614" t="s">
        <v>48360</v>
      </c>
      <c r="B5614" t="s">
        <v>48361</v>
      </c>
      <c r="C5614" t="s">
        <v>49</v>
      </c>
      <c r="D5614" t="s">
        <v>48362</v>
      </c>
      <c r="E5614" t="s">
        <v>48363</v>
      </c>
      <c r="F5614" t="s">
        <v>48364</v>
      </c>
      <c r="G5614" t="s">
        <v>48365</v>
      </c>
      <c r="H5614" t="s">
        <v>48366</v>
      </c>
      <c r="I5614" t="s">
        <v>12757</v>
      </c>
      <c r="J5614" t="s">
        <v>6480</v>
      </c>
      <c r="K5614" t="s">
        <v>6481</v>
      </c>
      <c r="L5614" t="s">
        <v>237</v>
      </c>
      <c r="M5614" t="s">
        <v>5247</v>
      </c>
      <c r="N5614" t="s">
        <v>4983</v>
      </c>
      <c r="O5614" t="s">
        <v>6482</v>
      </c>
      <c r="P5614" t="s">
        <v>48367</v>
      </c>
      <c r="Q5614" t="s">
        <v>48368</v>
      </c>
      <c r="R5614" t="str">
        <f t="shared" si="174"/>
        <v>潍城</v>
      </c>
      <c r="S5614" t="str">
        <f t="shared" si="175"/>
        <v>0110</v>
      </c>
    </row>
    <row r="5615" spans="1:19">
      <c r="A5615" t="s">
        <v>48369</v>
      </c>
      <c r="B5615" t="s">
        <v>48370</v>
      </c>
      <c r="C5615" t="s">
        <v>49</v>
      </c>
      <c r="D5615" t="s">
        <v>48371</v>
      </c>
      <c r="E5615" t="s">
        <v>48372</v>
      </c>
      <c r="F5615" t="s">
        <v>48373</v>
      </c>
      <c r="G5615" t="s">
        <v>48374</v>
      </c>
      <c r="H5615" t="s">
        <v>48375</v>
      </c>
      <c r="I5615" t="s">
        <v>4852</v>
      </c>
      <c r="J5615" t="s">
        <v>8386</v>
      </c>
      <c r="K5615" t="s">
        <v>8387</v>
      </c>
      <c r="L5615" t="s">
        <v>50</v>
      </c>
      <c r="M5615" t="s">
        <v>5877</v>
      </c>
      <c r="N5615" t="s">
        <v>4845</v>
      </c>
      <c r="O5615" t="s">
        <v>8388</v>
      </c>
      <c r="P5615" t="s">
        <v>48376</v>
      </c>
      <c r="Q5615" t="s">
        <v>48377</v>
      </c>
      <c r="R5615" t="str">
        <f t="shared" si="174"/>
        <v>青州</v>
      </c>
      <c r="S5615" t="str">
        <f t="shared" si="175"/>
        <v>0110</v>
      </c>
    </row>
    <row r="5616" spans="1:19">
      <c r="A5616" t="s">
        <v>48378</v>
      </c>
      <c r="B5616" t="s">
        <v>48379</v>
      </c>
      <c r="C5616" t="s">
        <v>49</v>
      </c>
      <c r="D5616" t="s">
        <v>48380</v>
      </c>
      <c r="E5616" t="s">
        <v>45622</v>
      </c>
      <c r="F5616" t="s">
        <v>48381</v>
      </c>
      <c r="G5616" t="s">
        <v>48382</v>
      </c>
      <c r="H5616" t="s">
        <v>48383</v>
      </c>
      <c r="I5616" t="s">
        <v>4785</v>
      </c>
      <c r="J5616" t="s">
        <v>6053</v>
      </c>
      <c r="K5616" t="s">
        <v>6054</v>
      </c>
      <c r="L5616" t="s">
        <v>105</v>
      </c>
      <c r="M5616" t="s">
        <v>6055</v>
      </c>
      <c r="N5616" t="s">
        <v>4869</v>
      </c>
      <c r="O5616" t="s">
        <v>6056</v>
      </c>
      <c r="P5616" t="s">
        <v>48384</v>
      </c>
      <c r="Q5616" t="s">
        <v>48385</v>
      </c>
      <c r="R5616" t="str">
        <f t="shared" si="174"/>
        <v>寿光</v>
      </c>
      <c r="S5616" t="str">
        <f t="shared" si="175"/>
        <v>0110</v>
      </c>
    </row>
    <row r="5617" spans="1:19">
      <c r="A5617" t="s">
        <v>48386</v>
      </c>
      <c r="B5617" t="s">
        <v>48387</v>
      </c>
      <c r="C5617" t="s">
        <v>49</v>
      </c>
      <c r="D5617" t="s">
        <v>48388</v>
      </c>
      <c r="E5617" t="s">
        <v>45622</v>
      </c>
      <c r="F5617" t="s">
        <v>48389</v>
      </c>
      <c r="G5617" t="s">
        <v>48390</v>
      </c>
      <c r="H5617" t="s">
        <v>48391</v>
      </c>
      <c r="I5617" t="s">
        <v>48392</v>
      </c>
      <c r="J5617" t="s">
        <v>11556</v>
      </c>
      <c r="K5617" t="s">
        <v>11557</v>
      </c>
      <c r="L5617" t="s">
        <v>105</v>
      </c>
      <c r="M5617" t="s">
        <v>5769</v>
      </c>
      <c r="N5617" t="s">
        <v>48393</v>
      </c>
      <c r="O5617" t="s">
        <v>11558</v>
      </c>
      <c r="P5617" t="s">
        <v>48394</v>
      </c>
      <c r="R5617" t="str">
        <f t="shared" si="174"/>
        <v>寿光</v>
      </c>
      <c r="S5617" t="str">
        <f t="shared" si="175"/>
        <v>0110</v>
      </c>
    </row>
    <row r="5618" spans="1:19">
      <c r="A5618" t="s">
        <v>48395</v>
      </c>
      <c r="B5618" t="s">
        <v>48396</v>
      </c>
      <c r="C5618" t="s">
        <v>49</v>
      </c>
      <c r="D5618" t="s">
        <v>48397</v>
      </c>
      <c r="E5618" t="s">
        <v>45622</v>
      </c>
      <c r="F5618" t="s">
        <v>48398</v>
      </c>
      <c r="G5618" t="s">
        <v>48399</v>
      </c>
      <c r="H5618" t="s">
        <v>48400</v>
      </c>
      <c r="I5618" t="s">
        <v>4841</v>
      </c>
      <c r="J5618" t="s">
        <v>6043</v>
      </c>
      <c r="K5618" t="s">
        <v>6044</v>
      </c>
      <c r="L5618" t="s">
        <v>237</v>
      </c>
      <c r="M5618" t="s">
        <v>4971</v>
      </c>
      <c r="N5618" t="s">
        <v>6152</v>
      </c>
      <c r="O5618" t="s">
        <v>6045</v>
      </c>
      <c r="P5618" t="s">
        <v>48401</v>
      </c>
      <c r="R5618" t="str">
        <f t="shared" si="174"/>
        <v>潍城</v>
      </c>
      <c r="S5618" t="str">
        <f t="shared" si="175"/>
        <v>0110</v>
      </c>
    </row>
    <row r="5619" spans="1:19">
      <c r="A5619" t="s">
        <v>48402</v>
      </c>
      <c r="B5619" t="s">
        <v>48403</v>
      </c>
      <c r="C5619" t="s">
        <v>49</v>
      </c>
      <c r="D5619" t="s">
        <v>48404</v>
      </c>
      <c r="E5619" t="s">
        <v>48405</v>
      </c>
      <c r="F5619" t="s">
        <v>48406</v>
      </c>
      <c r="G5619" t="s">
        <v>48407</v>
      </c>
      <c r="H5619" t="s">
        <v>48408</v>
      </c>
      <c r="I5619" t="s">
        <v>4852</v>
      </c>
      <c r="J5619" t="s">
        <v>12758</v>
      </c>
      <c r="K5619" t="s">
        <v>12759</v>
      </c>
      <c r="L5619" t="s">
        <v>1136</v>
      </c>
      <c r="M5619" t="s">
        <v>5210</v>
      </c>
      <c r="N5619" t="s">
        <v>4972</v>
      </c>
      <c r="O5619" t="s">
        <v>12760</v>
      </c>
      <c r="P5619" t="s">
        <v>48409</v>
      </c>
      <c r="R5619" t="str">
        <f t="shared" si="174"/>
        <v>昌乐</v>
      </c>
      <c r="S5619" t="str">
        <f t="shared" si="175"/>
        <v>0110</v>
      </c>
    </row>
    <row r="5620" spans="1:19">
      <c r="A5620" t="s">
        <v>48410</v>
      </c>
      <c r="B5620" t="s">
        <v>48411</v>
      </c>
      <c r="C5620" t="s">
        <v>49</v>
      </c>
      <c r="D5620" t="s">
        <v>48412</v>
      </c>
      <c r="E5620" t="s">
        <v>45622</v>
      </c>
      <c r="F5620" t="s">
        <v>48413</v>
      </c>
      <c r="G5620" t="s">
        <v>48414</v>
      </c>
      <c r="H5620" t="s">
        <v>48225</v>
      </c>
      <c r="I5620" t="s">
        <v>5184</v>
      </c>
      <c r="J5620" t="s">
        <v>6106</v>
      </c>
      <c r="K5620" t="s">
        <v>6107</v>
      </c>
      <c r="L5620" t="s">
        <v>123</v>
      </c>
      <c r="M5620" t="s">
        <v>4932</v>
      </c>
      <c r="N5620" t="s">
        <v>4892</v>
      </c>
      <c r="O5620" t="s">
        <v>6108</v>
      </c>
      <c r="P5620" t="s">
        <v>48415</v>
      </c>
      <c r="Q5620" t="s">
        <v>48416</v>
      </c>
      <c r="R5620" t="str">
        <f t="shared" si="174"/>
        <v>诸城</v>
      </c>
      <c r="S5620" t="str">
        <f t="shared" si="175"/>
        <v>0110</v>
      </c>
    </row>
    <row r="5621" spans="1:19">
      <c r="A5621" t="s">
        <v>48417</v>
      </c>
      <c r="B5621" t="s">
        <v>48418</v>
      </c>
      <c r="C5621" t="s">
        <v>49</v>
      </c>
      <c r="D5621" t="s">
        <v>48419</v>
      </c>
      <c r="E5621" t="s">
        <v>48420</v>
      </c>
      <c r="F5621" t="s">
        <v>48421</v>
      </c>
      <c r="G5621" t="s">
        <v>48422</v>
      </c>
      <c r="H5621" t="s">
        <v>48423</v>
      </c>
      <c r="I5621" t="s">
        <v>5327</v>
      </c>
      <c r="J5621" t="s">
        <v>8354</v>
      </c>
      <c r="K5621" t="s">
        <v>8355</v>
      </c>
      <c r="L5621" t="s">
        <v>95</v>
      </c>
      <c r="M5621" t="s">
        <v>5649</v>
      </c>
      <c r="N5621" t="s">
        <v>6184</v>
      </c>
      <c r="O5621" t="s">
        <v>8356</v>
      </c>
      <c r="P5621" t="s">
        <v>48424</v>
      </c>
      <c r="Q5621" t="s">
        <v>48425</v>
      </c>
      <c r="R5621" t="str">
        <f t="shared" si="174"/>
        <v>安丘</v>
      </c>
      <c r="S5621" t="str">
        <f t="shared" si="175"/>
        <v>0110</v>
      </c>
    </row>
    <row r="5622" spans="1:19">
      <c r="A5622" t="s">
        <v>48426</v>
      </c>
      <c r="B5622" t="s">
        <v>48427</v>
      </c>
      <c r="C5622" t="s">
        <v>49</v>
      </c>
      <c r="D5622" t="s">
        <v>48428</v>
      </c>
      <c r="E5622" t="s">
        <v>48429</v>
      </c>
      <c r="F5622" t="s">
        <v>48430</v>
      </c>
      <c r="G5622" t="s">
        <v>48431</v>
      </c>
      <c r="H5622" t="s">
        <v>48432</v>
      </c>
      <c r="I5622" t="s">
        <v>4813</v>
      </c>
      <c r="J5622" t="s">
        <v>9133</v>
      </c>
      <c r="K5622" t="s">
        <v>9134</v>
      </c>
      <c r="L5622" t="s">
        <v>148</v>
      </c>
      <c r="M5622" t="s">
        <v>5272</v>
      </c>
      <c r="N5622" t="s">
        <v>5273</v>
      </c>
      <c r="O5622" t="s">
        <v>9135</v>
      </c>
      <c r="P5622" t="s">
        <v>48433</v>
      </c>
      <c r="R5622" t="str">
        <f t="shared" si="174"/>
        <v>寒亭</v>
      </c>
      <c r="S5622" t="str">
        <f t="shared" si="175"/>
        <v>0110</v>
      </c>
    </row>
    <row r="5623" spans="1:19">
      <c r="A5623" t="s">
        <v>48434</v>
      </c>
      <c r="B5623" t="s">
        <v>48435</v>
      </c>
      <c r="C5623" t="s">
        <v>49</v>
      </c>
      <c r="D5623" t="s">
        <v>48436</v>
      </c>
      <c r="E5623" t="s">
        <v>48437</v>
      </c>
      <c r="F5623" t="s">
        <v>48438</v>
      </c>
      <c r="G5623" t="s">
        <v>48439</v>
      </c>
      <c r="H5623" t="s">
        <v>48440</v>
      </c>
      <c r="I5623" t="s">
        <v>12119</v>
      </c>
      <c r="J5623" t="s">
        <v>12539</v>
      </c>
      <c r="K5623" t="s">
        <v>12540</v>
      </c>
      <c r="L5623" t="s">
        <v>123</v>
      </c>
      <c r="M5623" t="s">
        <v>4994</v>
      </c>
      <c r="N5623" t="s">
        <v>4789</v>
      </c>
      <c r="O5623" t="s">
        <v>12541</v>
      </c>
      <c r="P5623" t="s">
        <v>48441</v>
      </c>
      <c r="R5623" t="str">
        <f t="shared" si="174"/>
        <v>诸城</v>
      </c>
      <c r="S5623" t="str">
        <f t="shared" si="175"/>
        <v>0110</v>
      </c>
    </row>
    <row r="5624" spans="1:19">
      <c r="A5624" t="s">
        <v>48442</v>
      </c>
      <c r="B5624" t="s">
        <v>48443</v>
      </c>
      <c r="C5624" t="s">
        <v>49</v>
      </c>
      <c r="D5624" t="s">
        <v>48444</v>
      </c>
      <c r="E5624" t="s">
        <v>48445</v>
      </c>
      <c r="F5624" t="s">
        <v>48446</v>
      </c>
      <c r="G5624" t="s">
        <v>48447</v>
      </c>
      <c r="H5624" t="s">
        <v>48448</v>
      </c>
      <c r="I5624" t="s">
        <v>4828</v>
      </c>
      <c r="J5624" t="s">
        <v>9472</v>
      </c>
      <c r="K5624" t="s">
        <v>9473</v>
      </c>
      <c r="L5624" t="s">
        <v>95</v>
      </c>
      <c r="M5624" t="s">
        <v>5757</v>
      </c>
      <c r="N5624" t="s">
        <v>11832</v>
      </c>
      <c r="O5624" t="s">
        <v>9474</v>
      </c>
      <c r="P5624" t="s">
        <v>48449</v>
      </c>
      <c r="R5624" t="str">
        <f t="shared" si="174"/>
        <v>安丘</v>
      </c>
      <c r="S5624" t="str">
        <f t="shared" si="175"/>
        <v>0110</v>
      </c>
    </row>
    <row r="5625" spans="1:19">
      <c r="A5625" t="s">
        <v>48450</v>
      </c>
      <c r="B5625" t="s">
        <v>48451</v>
      </c>
      <c r="C5625" t="s">
        <v>49</v>
      </c>
      <c r="D5625" t="s">
        <v>48452</v>
      </c>
      <c r="E5625" t="s">
        <v>45622</v>
      </c>
      <c r="F5625" t="s">
        <v>48453</v>
      </c>
      <c r="G5625" t="s">
        <v>48454</v>
      </c>
      <c r="H5625" t="s">
        <v>48455</v>
      </c>
      <c r="I5625" t="s">
        <v>4785</v>
      </c>
      <c r="J5625" t="s">
        <v>6065</v>
      </c>
      <c r="K5625" t="s">
        <v>6066</v>
      </c>
      <c r="L5625" t="s">
        <v>123</v>
      </c>
      <c r="M5625" t="s">
        <v>4994</v>
      </c>
      <c r="N5625" t="s">
        <v>5487</v>
      </c>
      <c r="O5625" t="s">
        <v>6067</v>
      </c>
      <c r="P5625" t="s">
        <v>48456</v>
      </c>
      <c r="R5625" t="str">
        <f t="shared" si="174"/>
        <v>诸城</v>
      </c>
      <c r="S5625" t="str">
        <f t="shared" si="175"/>
        <v>0110</v>
      </c>
    </row>
    <row r="5626" spans="1:19">
      <c r="A5626" t="s">
        <v>48457</v>
      </c>
      <c r="B5626" t="s">
        <v>48458</v>
      </c>
      <c r="C5626" t="s">
        <v>49</v>
      </c>
      <c r="D5626" t="s">
        <v>48459</v>
      </c>
      <c r="E5626" t="s">
        <v>45598</v>
      </c>
      <c r="F5626" t="s">
        <v>48460</v>
      </c>
      <c r="G5626" t="s">
        <v>48461</v>
      </c>
      <c r="H5626" t="s">
        <v>48462</v>
      </c>
      <c r="I5626" t="s">
        <v>12119</v>
      </c>
      <c r="J5626" t="s">
        <v>10465</v>
      </c>
      <c r="K5626" t="s">
        <v>10466</v>
      </c>
      <c r="L5626" t="s">
        <v>123</v>
      </c>
      <c r="M5626" t="s">
        <v>4932</v>
      </c>
      <c r="N5626" t="s">
        <v>7890</v>
      </c>
      <c r="O5626" t="s">
        <v>10467</v>
      </c>
      <c r="P5626" t="s">
        <v>48463</v>
      </c>
      <c r="R5626" t="str">
        <f t="shared" si="174"/>
        <v>诸城</v>
      </c>
      <c r="S5626" t="str">
        <f t="shared" si="175"/>
        <v>0110</v>
      </c>
    </row>
    <row r="5627" spans="1:19">
      <c r="A5627" t="s">
        <v>48464</v>
      </c>
      <c r="B5627" t="s">
        <v>48465</v>
      </c>
      <c r="C5627" t="s">
        <v>49</v>
      </c>
      <c r="D5627" t="s">
        <v>48466</v>
      </c>
      <c r="E5627" t="s">
        <v>48467</v>
      </c>
      <c r="F5627" t="s">
        <v>48468</v>
      </c>
      <c r="G5627" t="s">
        <v>48469</v>
      </c>
      <c r="H5627" t="s">
        <v>48470</v>
      </c>
      <c r="I5627" t="s">
        <v>5221</v>
      </c>
      <c r="J5627" t="s">
        <v>9181</v>
      </c>
      <c r="K5627" t="s">
        <v>9182</v>
      </c>
      <c r="L5627" t="s">
        <v>60</v>
      </c>
      <c r="M5627" t="s">
        <v>4774</v>
      </c>
      <c r="N5627" t="s">
        <v>5619</v>
      </c>
      <c r="O5627" t="s">
        <v>9183</v>
      </c>
      <c r="P5627" t="s">
        <v>48471</v>
      </c>
      <c r="R5627" t="str">
        <f t="shared" si="174"/>
        <v>奎文</v>
      </c>
      <c r="S5627" t="str">
        <f t="shared" si="175"/>
        <v>0110</v>
      </c>
    </row>
    <row r="5628" spans="1:19">
      <c r="A5628" t="s">
        <v>2498</v>
      </c>
      <c r="B5628" t="s">
        <v>48472</v>
      </c>
      <c r="C5628" t="s">
        <v>49</v>
      </c>
      <c r="D5628" t="s">
        <v>48473</v>
      </c>
      <c r="E5628" t="s">
        <v>48474</v>
      </c>
      <c r="F5628" t="s">
        <v>48475</v>
      </c>
      <c r="G5628" t="s">
        <v>2496</v>
      </c>
      <c r="H5628" t="s">
        <v>48476</v>
      </c>
      <c r="I5628" t="s">
        <v>4929</v>
      </c>
      <c r="J5628" t="s">
        <v>8354</v>
      </c>
      <c r="K5628" t="s">
        <v>8355</v>
      </c>
      <c r="L5628" t="s">
        <v>95</v>
      </c>
      <c r="M5628" t="s">
        <v>5649</v>
      </c>
      <c r="O5628" t="s">
        <v>8356</v>
      </c>
      <c r="P5628" t="s">
        <v>48477</v>
      </c>
      <c r="Q5628" t="s">
        <v>48478</v>
      </c>
      <c r="R5628" t="str">
        <f t="shared" si="174"/>
        <v>安丘</v>
      </c>
      <c r="S5628" t="str">
        <f t="shared" si="175"/>
        <v>0110</v>
      </c>
    </row>
    <row r="5629" spans="1:19">
      <c r="A5629" t="s">
        <v>48479</v>
      </c>
      <c r="B5629" t="s">
        <v>48480</v>
      </c>
      <c r="C5629" t="s">
        <v>49</v>
      </c>
      <c r="D5629" t="s">
        <v>48481</v>
      </c>
      <c r="E5629" t="s">
        <v>45622</v>
      </c>
      <c r="F5629" t="s">
        <v>48482</v>
      </c>
      <c r="G5629" t="s">
        <v>48483</v>
      </c>
      <c r="H5629" t="s">
        <v>48484</v>
      </c>
      <c r="I5629" t="s">
        <v>4828</v>
      </c>
      <c r="J5629" t="s">
        <v>7743</v>
      </c>
      <c r="K5629" t="s">
        <v>7744</v>
      </c>
      <c r="L5629" t="s">
        <v>1136</v>
      </c>
      <c r="M5629" t="s">
        <v>5210</v>
      </c>
      <c r="N5629" t="s">
        <v>4892</v>
      </c>
      <c r="O5629" t="s">
        <v>7745</v>
      </c>
      <c r="P5629" t="s">
        <v>48485</v>
      </c>
      <c r="Q5629" t="s">
        <v>48486</v>
      </c>
      <c r="R5629" t="str">
        <f t="shared" si="174"/>
        <v>昌乐</v>
      </c>
      <c r="S5629" t="str">
        <f t="shared" si="175"/>
        <v>0110</v>
      </c>
    </row>
    <row r="5630" spans="1:19">
      <c r="A5630" t="s">
        <v>48487</v>
      </c>
      <c r="B5630" t="s">
        <v>48488</v>
      </c>
      <c r="C5630" t="s">
        <v>49</v>
      </c>
      <c r="D5630" t="s">
        <v>48489</v>
      </c>
      <c r="E5630" t="s">
        <v>45622</v>
      </c>
      <c r="F5630" t="s">
        <v>48490</v>
      </c>
      <c r="G5630" t="s">
        <v>48491</v>
      </c>
      <c r="H5630" t="s">
        <v>48492</v>
      </c>
      <c r="I5630" t="s">
        <v>4955</v>
      </c>
      <c r="J5630" t="s">
        <v>5578</v>
      </c>
      <c r="K5630" t="s">
        <v>5579</v>
      </c>
      <c r="L5630" t="s">
        <v>148</v>
      </c>
      <c r="M5630" t="s">
        <v>5580</v>
      </c>
      <c r="N5630" t="s">
        <v>5801</v>
      </c>
      <c r="O5630" t="s">
        <v>5581</v>
      </c>
      <c r="P5630" t="s">
        <v>48493</v>
      </c>
      <c r="Q5630" t="s">
        <v>48494</v>
      </c>
      <c r="R5630" t="str">
        <f t="shared" si="174"/>
        <v>寒亭</v>
      </c>
      <c r="S5630" t="str">
        <f t="shared" si="175"/>
        <v>0110</v>
      </c>
    </row>
    <row r="5631" spans="1:19">
      <c r="A5631" t="s">
        <v>48495</v>
      </c>
      <c r="B5631" t="s">
        <v>48496</v>
      </c>
      <c r="C5631" t="s">
        <v>49</v>
      </c>
      <c r="D5631" t="s">
        <v>48497</v>
      </c>
      <c r="E5631" t="s">
        <v>48498</v>
      </c>
      <c r="F5631" t="s">
        <v>48499</v>
      </c>
      <c r="G5631" t="s">
        <v>48500</v>
      </c>
      <c r="H5631" t="s">
        <v>48501</v>
      </c>
      <c r="I5631" t="s">
        <v>4852</v>
      </c>
      <c r="J5631" t="s">
        <v>5731</v>
      </c>
      <c r="K5631" t="s">
        <v>5732</v>
      </c>
      <c r="L5631" t="s">
        <v>77</v>
      </c>
      <c r="M5631" t="s">
        <v>5733</v>
      </c>
      <c r="N5631" t="s">
        <v>6601</v>
      </c>
      <c r="O5631" t="s">
        <v>5734</v>
      </c>
      <c r="P5631" t="s">
        <v>48502</v>
      </c>
      <c r="Q5631" t="s">
        <v>48503</v>
      </c>
      <c r="R5631" t="str">
        <f t="shared" si="174"/>
        <v>临朐</v>
      </c>
      <c r="S5631" t="str">
        <f t="shared" si="175"/>
        <v>0110</v>
      </c>
    </row>
    <row r="5632" spans="1:19">
      <c r="A5632" t="s">
        <v>48504</v>
      </c>
      <c r="B5632" t="s">
        <v>48505</v>
      </c>
      <c r="C5632" t="s">
        <v>49</v>
      </c>
      <c r="D5632" t="s">
        <v>48506</v>
      </c>
      <c r="E5632" t="s">
        <v>45622</v>
      </c>
      <c r="F5632" t="s">
        <v>48507</v>
      </c>
      <c r="G5632" t="s">
        <v>48508</v>
      </c>
      <c r="H5632" t="s">
        <v>48509</v>
      </c>
      <c r="I5632" t="s">
        <v>4828</v>
      </c>
      <c r="J5632" t="s">
        <v>13225</v>
      </c>
      <c r="K5632" t="s">
        <v>13226</v>
      </c>
      <c r="L5632" t="s">
        <v>114</v>
      </c>
      <c r="M5632" t="s">
        <v>9901</v>
      </c>
      <c r="N5632" t="s">
        <v>5619</v>
      </c>
      <c r="O5632" t="s">
        <v>13227</v>
      </c>
      <c r="P5632" t="s">
        <v>48082</v>
      </c>
      <c r="R5632" t="str">
        <f t="shared" si="174"/>
        <v>高密</v>
      </c>
      <c r="S5632" t="str">
        <f t="shared" si="175"/>
        <v>0110</v>
      </c>
    </row>
    <row r="5633" spans="1:19">
      <c r="A5633" t="s">
        <v>48510</v>
      </c>
      <c r="B5633" t="s">
        <v>48511</v>
      </c>
      <c r="C5633" t="s">
        <v>49</v>
      </c>
      <c r="D5633" t="s">
        <v>48512</v>
      </c>
      <c r="E5633" t="s">
        <v>48474</v>
      </c>
      <c r="F5633" t="s">
        <v>48513</v>
      </c>
      <c r="G5633" t="s">
        <v>48514</v>
      </c>
      <c r="H5633" t="s">
        <v>48515</v>
      </c>
      <c r="I5633" t="s">
        <v>4771</v>
      </c>
      <c r="J5633" t="s">
        <v>9899</v>
      </c>
      <c r="K5633" t="s">
        <v>9900</v>
      </c>
      <c r="L5633" t="s">
        <v>114</v>
      </c>
      <c r="M5633" t="s">
        <v>9901</v>
      </c>
      <c r="N5633" t="s">
        <v>5030</v>
      </c>
      <c r="O5633" t="s">
        <v>9902</v>
      </c>
      <c r="P5633" t="s">
        <v>48516</v>
      </c>
      <c r="R5633" t="str">
        <f t="shared" ref="R5633:R5696" si="176">IF(OR(LEFT(L5633,2)="高新"),"奎文",IF(LEFT(L5633,2)="峡山","坊子",IF(LEFT(L5633,2)="滨海","寒亭",LEFT(L5633,2))))</f>
        <v>高密</v>
      </c>
      <c r="S5633" t="str">
        <f t="shared" ref="S5633:S5696" si="177">TEXT(B5633,"mmdd")</f>
        <v>0110</v>
      </c>
    </row>
    <row r="5634" spans="1:19">
      <c r="A5634" t="s">
        <v>48517</v>
      </c>
      <c r="B5634" t="s">
        <v>48518</v>
      </c>
      <c r="C5634" t="s">
        <v>49</v>
      </c>
      <c r="D5634" t="s">
        <v>48519</v>
      </c>
      <c r="E5634" t="s">
        <v>48305</v>
      </c>
      <c r="F5634" t="s">
        <v>48520</v>
      </c>
      <c r="G5634" t="s">
        <v>48521</v>
      </c>
      <c r="H5634" t="s">
        <v>48522</v>
      </c>
      <c r="I5634" t="s">
        <v>4955</v>
      </c>
      <c r="J5634" t="s">
        <v>7689</v>
      </c>
      <c r="K5634" t="s">
        <v>7690</v>
      </c>
      <c r="L5634" t="s">
        <v>60</v>
      </c>
      <c r="M5634" t="s">
        <v>5999</v>
      </c>
      <c r="N5634" t="s">
        <v>5421</v>
      </c>
      <c r="O5634" t="s">
        <v>7691</v>
      </c>
      <c r="P5634" t="s">
        <v>48523</v>
      </c>
      <c r="Q5634" t="s">
        <v>48524</v>
      </c>
      <c r="R5634" t="str">
        <f t="shared" si="176"/>
        <v>奎文</v>
      </c>
      <c r="S5634" t="str">
        <f t="shared" si="177"/>
        <v>0110</v>
      </c>
    </row>
    <row r="5635" spans="1:19">
      <c r="A5635" t="s">
        <v>48525</v>
      </c>
      <c r="B5635" t="s">
        <v>48526</v>
      </c>
      <c r="C5635" t="s">
        <v>49</v>
      </c>
      <c r="D5635" t="s">
        <v>48527</v>
      </c>
      <c r="E5635" t="s">
        <v>45598</v>
      </c>
      <c r="F5635" t="s">
        <v>48528</v>
      </c>
      <c r="G5635" t="s">
        <v>48529</v>
      </c>
      <c r="H5635" t="s">
        <v>48530</v>
      </c>
      <c r="I5635" t="s">
        <v>12757</v>
      </c>
      <c r="J5635" t="s">
        <v>6599</v>
      </c>
      <c r="K5635" t="s">
        <v>6600</v>
      </c>
      <c r="L5635" t="s">
        <v>77</v>
      </c>
      <c r="M5635" t="s">
        <v>5812</v>
      </c>
      <c r="N5635" t="s">
        <v>4775</v>
      </c>
      <c r="O5635" t="s">
        <v>6602</v>
      </c>
      <c r="R5635" t="str">
        <f t="shared" si="176"/>
        <v>临朐</v>
      </c>
      <c r="S5635" t="str">
        <f t="shared" si="177"/>
        <v>0110</v>
      </c>
    </row>
    <row r="5636" spans="1:19">
      <c r="A5636" t="s">
        <v>48531</v>
      </c>
      <c r="B5636" t="s">
        <v>48532</v>
      </c>
      <c r="C5636" t="s">
        <v>49</v>
      </c>
      <c r="D5636" t="s">
        <v>48533</v>
      </c>
      <c r="E5636" t="s">
        <v>48534</v>
      </c>
      <c r="F5636" t="s">
        <v>48535</v>
      </c>
      <c r="G5636" t="s">
        <v>48536</v>
      </c>
      <c r="H5636" t="s">
        <v>48537</v>
      </c>
      <c r="I5636" t="s">
        <v>4852</v>
      </c>
      <c r="J5636" t="s">
        <v>37436</v>
      </c>
      <c r="K5636" t="s">
        <v>37437</v>
      </c>
      <c r="L5636" t="s">
        <v>123</v>
      </c>
      <c r="M5636" t="s">
        <v>14694</v>
      </c>
      <c r="N5636" t="s">
        <v>5017</v>
      </c>
      <c r="O5636" t="s">
        <v>37438</v>
      </c>
      <c r="P5636" t="s">
        <v>48538</v>
      </c>
      <c r="R5636" t="str">
        <f t="shared" si="176"/>
        <v>诸城</v>
      </c>
      <c r="S5636" t="str">
        <f t="shared" si="177"/>
        <v>0110</v>
      </c>
    </row>
    <row r="5637" spans="1:19">
      <c r="A5637" t="s">
        <v>48539</v>
      </c>
      <c r="B5637" t="s">
        <v>48540</v>
      </c>
      <c r="C5637" t="s">
        <v>49</v>
      </c>
      <c r="D5637" t="s">
        <v>48541</v>
      </c>
      <c r="E5637" t="s">
        <v>48200</v>
      </c>
      <c r="F5637" t="s">
        <v>48542</v>
      </c>
      <c r="G5637" t="s">
        <v>48543</v>
      </c>
      <c r="H5637" t="s">
        <v>48544</v>
      </c>
      <c r="I5637" t="s">
        <v>4841</v>
      </c>
      <c r="J5637" t="s">
        <v>7208</v>
      </c>
      <c r="K5637" t="s">
        <v>7209</v>
      </c>
      <c r="L5637" t="s">
        <v>123</v>
      </c>
      <c r="M5637" t="s">
        <v>7210</v>
      </c>
      <c r="N5637" t="s">
        <v>4845</v>
      </c>
      <c r="O5637" t="s">
        <v>7211</v>
      </c>
      <c r="P5637" t="s">
        <v>48545</v>
      </c>
      <c r="R5637" t="str">
        <f t="shared" si="176"/>
        <v>诸城</v>
      </c>
      <c r="S5637" t="str">
        <f t="shared" si="177"/>
        <v>0110</v>
      </c>
    </row>
    <row r="5638" spans="1:19">
      <c r="A5638" t="s">
        <v>48546</v>
      </c>
      <c r="B5638" t="s">
        <v>48448</v>
      </c>
      <c r="C5638" t="s">
        <v>49</v>
      </c>
      <c r="D5638" t="s">
        <v>48547</v>
      </c>
      <c r="E5638" t="s">
        <v>48548</v>
      </c>
      <c r="F5638" t="s">
        <v>48549</v>
      </c>
      <c r="G5638" t="s">
        <v>48550</v>
      </c>
      <c r="H5638" t="s">
        <v>48551</v>
      </c>
      <c r="I5638" t="s">
        <v>12119</v>
      </c>
      <c r="J5638" t="s">
        <v>4786</v>
      </c>
      <c r="K5638" t="s">
        <v>4787</v>
      </c>
      <c r="L5638" t="s">
        <v>237</v>
      </c>
      <c r="M5638" t="s">
        <v>4788</v>
      </c>
      <c r="N5638" t="s">
        <v>5421</v>
      </c>
      <c r="O5638" t="s">
        <v>4790</v>
      </c>
      <c r="P5638" t="s">
        <v>48552</v>
      </c>
      <c r="R5638" t="str">
        <f t="shared" si="176"/>
        <v>潍城</v>
      </c>
      <c r="S5638" t="str">
        <f t="shared" si="177"/>
        <v>0110</v>
      </c>
    </row>
    <row r="5639" spans="1:19">
      <c r="A5639" t="s">
        <v>48553</v>
      </c>
      <c r="B5639" t="s">
        <v>48554</v>
      </c>
      <c r="C5639" t="s">
        <v>49</v>
      </c>
      <c r="D5639" t="s">
        <v>48555</v>
      </c>
      <c r="E5639" t="s">
        <v>45622</v>
      </c>
      <c r="F5639" t="s">
        <v>48556</v>
      </c>
      <c r="G5639" t="s">
        <v>48557</v>
      </c>
      <c r="H5639" t="s">
        <v>48558</v>
      </c>
      <c r="I5639" t="s">
        <v>4852</v>
      </c>
      <c r="J5639" t="s">
        <v>25223</v>
      </c>
      <c r="K5639" t="s">
        <v>25224</v>
      </c>
      <c r="L5639" t="s">
        <v>95</v>
      </c>
      <c r="M5639" t="s">
        <v>4958</v>
      </c>
      <c r="N5639" t="s">
        <v>5056</v>
      </c>
      <c r="O5639" t="s">
        <v>25225</v>
      </c>
      <c r="P5639" t="s">
        <v>48559</v>
      </c>
      <c r="Q5639" t="s">
        <v>48560</v>
      </c>
      <c r="R5639" t="str">
        <f t="shared" si="176"/>
        <v>安丘</v>
      </c>
      <c r="S5639" t="str">
        <f t="shared" si="177"/>
        <v>0110</v>
      </c>
    </row>
    <row r="5640" spans="1:19">
      <c r="A5640" t="s">
        <v>48561</v>
      </c>
      <c r="B5640" t="s">
        <v>48562</v>
      </c>
      <c r="C5640" t="s">
        <v>49</v>
      </c>
      <c r="D5640" t="s">
        <v>48563</v>
      </c>
      <c r="E5640" t="s">
        <v>45622</v>
      </c>
      <c r="F5640" t="s">
        <v>48564</v>
      </c>
      <c r="G5640" t="s">
        <v>48565</v>
      </c>
      <c r="H5640" t="s">
        <v>48383</v>
      </c>
      <c r="I5640" t="s">
        <v>4785</v>
      </c>
      <c r="J5640" t="s">
        <v>5852</v>
      </c>
      <c r="K5640" t="s">
        <v>5853</v>
      </c>
      <c r="L5640" t="s">
        <v>123</v>
      </c>
      <c r="M5640" t="s">
        <v>5854</v>
      </c>
      <c r="N5640" t="s">
        <v>10228</v>
      </c>
      <c r="O5640" t="s">
        <v>5855</v>
      </c>
      <c r="P5640" t="s">
        <v>48566</v>
      </c>
      <c r="Q5640" t="s">
        <v>48567</v>
      </c>
      <c r="R5640" t="str">
        <f t="shared" si="176"/>
        <v>诸城</v>
      </c>
      <c r="S5640" t="str">
        <f t="shared" si="177"/>
        <v>0110</v>
      </c>
    </row>
    <row r="5641" spans="1:19">
      <c r="A5641" t="s">
        <v>2346</v>
      </c>
      <c r="B5641" t="s">
        <v>48568</v>
      </c>
      <c r="C5641" t="s">
        <v>49</v>
      </c>
      <c r="D5641" t="s">
        <v>48569</v>
      </c>
      <c r="E5641" t="s">
        <v>45622</v>
      </c>
      <c r="F5641" t="s">
        <v>48570</v>
      </c>
      <c r="G5641" t="s">
        <v>2344</v>
      </c>
      <c r="H5641" t="s">
        <v>48571</v>
      </c>
      <c r="I5641" t="s">
        <v>4852</v>
      </c>
      <c r="J5641" t="s">
        <v>12783</v>
      </c>
      <c r="K5641" t="s">
        <v>12784</v>
      </c>
      <c r="L5641" t="s">
        <v>105</v>
      </c>
      <c r="M5641" t="s">
        <v>5176</v>
      </c>
      <c r="N5641" t="s">
        <v>9006</v>
      </c>
      <c r="O5641" t="s">
        <v>12785</v>
      </c>
      <c r="P5641" t="s">
        <v>48572</v>
      </c>
      <c r="Q5641" t="s">
        <v>48573</v>
      </c>
      <c r="R5641" t="str">
        <f t="shared" si="176"/>
        <v>寿光</v>
      </c>
      <c r="S5641" t="str">
        <f t="shared" si="177"/>
        <v>0110</v>
      </c>
    </row>
    <row r="5642" spans="1:19">
      <c r="A5642" t="s">
        <v>48574</v>
      </c>
      <c r="B5642" t="s">
        <v>47466</v>
      </c>
      <c r="C5642" t="s">
        <v>49</v>
      </c>
      <c r="D5642" t="s">
        <v>48575</v>
      </c>
      <c r="E5642" t="s">
        <v>45598</v>
      </c>
      <c r="F5642" t="s">
        <v>48576</v>
      </c>
      <c r="G5642" t="s">
        <v>48577</v>
      </c>
      <c r="H5642" t="s">
        <v>48578</v>
      </c>
      <c r="I5642" t="s">
        <v>12119</v>
      </c>
      <c r="J5642" t="s">
        <v>12967</v>
      </c>
      <c r="K5642" t="s">
        <v>12968</v>
      </c>
      <c r="L5642" t="s">
        <v>114</v>
      </c>
      <c r="M5642" t="s">
        <v>5486</v>
      </c>
      <c r="N5642" t="s">
        <v>5699</v>
      </c>
      <c r="O5642" t="s">
        <v>12969</v>
      </c>
      <c r="Q5642" t="s">
        <v>48579</v>
      </c>
      <c r="R5642" t="str">
        <f t="shared" si="176"/>
        <v>高密</v>
      </c>
      <c r="S5642" t="str">
        <f t="shared" si="177"/>
        <v>0110</v>
      </c>
    </row>
    <row r="5643" spans="1:19">
      <c r="A5643" t="s">
        <v>48580</v>
      </c>
      <c r="B5643" t="s">
        <v>48581</v>
      </c>
      <c r="C5643" t="s">
        <v>49</v>
      </c>
      <c r="D5643" t="s">
        <v>48582</v>
      </c>
      <c r="E5643" t="s">
        <v>45598</v>
      </c>
      <c r="F5643" t="s">
        <v>48583</v>
      </c>
      <c r="G5643" t="s">
        <v>48584</v>
      </c>
      <c r="H5643" t="s">
        <v>48585</v>
      </c>
      <c r="I5643" t="s">
        <v>12119</v>
      </c>
      <c r="J5643" t="s">
        <v>25579</v>
      </c>
      <c r="K5643" t="s">
        <v>25580</v>
      </c>
      <c r="L5643" t="s">
        <v>105</v>
      </c>
      <c r="M5643" t="s">
        <v>5769</v>
      </c>
      <c r="N5643" t="s">
        <v>4881</v>
      </c>
      <c r="O5643" t="s">
        <v>25581</v>
      </c>
      <c r="P5643" t="s">
        <v>48586</v>
      </c>
      <c r="Q5643" t="s">
        <v>48587</v>
      </c>
      <c r="R5643" t="str">
        <f t="shared" si="176"/>
        <v>寿光</v>
      </c>
      <c r="S5643" t="str">
        <f t="shared" si="177"/>
        <v>0110</v>
      </c>
    </row>
    <row r="5644" spans="1:19">
      <c r="A5644" t="s">
        <v>48588</v>
      </c>
      <c r="B5644" t="s">
        <v>48589</v>
      </c>
      <c r="C5644" t="s">
        <v>49</v>
      </c>
      <c r="D5644" t="s">
        <v>48590</v>
      </c>
      <c r="E5644" t="s">
        <v>48591</v>
      </c>
      <c r="F5644" t="s">
        <v>48592</v>
      </c>
      <c r="G5644" t="s">
        <v>48593</v>
      </c>
      <c r="H5644" t="s">
        <v>48594</v>
      </c>
      <c r="I5644" t="s">
        <v>4813</v>
      </c>
      <c r="J5644" t="s">
        <v>7910</v>
      </c>
      <c r="K5644" t="s">
        <v>7911</v>
      </c>
      <c r="L5644" t="s">
        <v>375</v>
      </c>
      <c r="M5644" t="s">
        <v>5409</v>
      </c>
      <c r="N5644" t="s">
        <v>5619</v>
      </c>
      <c r="O5644" t="s">
        <v>7913</v>
      </c>
      <c r="P5644" t="s">
        <v>48595</v>
      </c>
      <c r="R5644" t="str">
        <f t="shared" si="176"/>
        <v>昌邑</v>
      </c>
      <c r="S5644" t="str">
        <f t="shared" si="177"/>
        <v>0110</v>
      </c>
    </row>
    <row r="5645" spans="1:19">
      <c r="A5645" t="s">
        <v>48596</v>
      </c>
      <c r="B5645" t="s">
        <v>48597</v>
      </c>
      <c r="C5645" t="s">
        <v>49</v>
      </c>
      <c r="D5645" t="s">
        <v>48598</v>
      </c>
      <c r="E5645" t="s">
        <v>45622</v>
      </c>
      <c r="F5645" t="s">
        <v>48599</v>
      </c>
      <c r="G5645" t="s">
        <v>48600</v>
      </c>
      <c r="H5645" t="s">
        <v>48601</v>
      </c>
      <c r="I5645" t="s">
        <v>4828</v>
      </c>
      <c r="J5645" t="s">
        <v>8545</v>
      </c>
      <c r="K5645" t="s">
        <v>8546</v>
      </c>
      <c r="L5645" t="s">
        <v>60</v>
      </c>
      <c r="M5645" t="s">
        <v>5511</v>
      </c>
      <c r="N5645" t="s">
        <v>5030</v>
      </c>
      <c r="O5645" t="s">
        <v>8547</v>
      </c>
      <c r="P5645" t="s">
        <v>48602</v>
      </c>
      <c r="Q5645" t="s">
        <v>48603</v>
      </c>
      <c r="R5645" t="str">
        <f t="shared" si="176"/>
        <v>奎文</v>
      </c>
      <c r="S5645" t="str">
        <f t="shared" si="177"/>
        <v>0110</v>
      </c>
    </row>
    <row r="5646" spans="1:19">
      <c r="A5646" t="s">
        <v>48604</v>
      </c>
      <c r="B5646" t="s">
        <v>48605</v>
      </c>
      <c r="C5646" t="s">
        <v>49</v>
      </c>
      <c r="D5646" t="s">
        <v>48606</v>
      </c>
      <c r="E5646" t="s">
        <v>45622</v>
      </c>
      <c r="F5646" t="s">
        <v>48607</v>
      </c>
      <c r="G5646" t="s">
        <v>48608</v>
      </c>
      <c r="H5646" t="s">
        <v>48609</v>
      </c>
      <c r="I5646" t="s">
        <v>4852</v>
      </c>
      <c r="J5646" t="s">
        <v>7888</v>
      </c>
      <c r="K5646" t="s">
        <v>7889</v>
      </c>
      <c r="L5646" t="s">
        <v>50</v>
      </c>
      <c r="M5646" t="s">
        <v>5016</v>
      </c>
      <c r="N5646" t="s">
        <v>5248</v>
      </c>
      <c r="O5646" t="s">
        <v>7891</v>
      </c>
      <c r="P5646" t="s">
        <v>48610</v>
      </c>
      <c r="R5646" t="str">
        <f t="shared" si="176"/>
        <v>青州</v>
      </c>
      <c r="S5646" t="str">
        <f t="shared" si="177"/>
        <v>0110</v>
      </c>
    </row>
    <row r="5647" spans="1:19">
      <c r="A5647" t="s">
        <v>48611</v>
      </c>
      <c r="B5647" t="s">
        <v>48612</v>
      </c>
      <c r="C5647" t="s">
        <v>49</v>
      </c>
      <c r="D5647" t="s">
        <v>48613</v>
      </c>
      <c r="E5647" t="s">
        <v>45598</v>
      </c>
      <c r="F5647" t="s">
        <v>48614</v>
      </c>
      <c r="G5647" t="s">
        <v>48615</v>
      </c>
      <c r="H5647" t="s">
        <v>48616</v>
      </c>
      <c r="I5647" t="s">
        <v>12119</v>
      </c>
      <c r="J5647" t="s">
        <v>8413</v>
      </c>
      <c r="K5647" t="s">
        <v>8414</v>
      </c>
      <c r="L5647" t="s">
        <v>123</v>
      </c>
      <c r="M5647" t="s">
        <v>4994</v>
      </c>
      <c r="N5647" t="s">
        <v>4789</v>
      </c>
      <c r="O5647" t="s">
        <v>8415</v>
      </c>
      <c r="P5647" t="s">
        <v>48617</v>
      </c>
      <c r="Q5647" t="s">
        <v>48618</v>
      </c>
      <c r="R5647" t="str">
        <f t="shared" si="176"/>
        <v>诸城</v>
      </c>
      <c r="S5647" t="str">
        <f t="shared" si="177"/>
        <v>0110</v>
      </c>
    </row>
    <row r="5648" spans="1:19">
      <c r="A5648" t="s">
        <v>48619</v>
      </c>
      <c r="B5648" t="s">
        <v>48620</v>
      </c>
      <c r="C5648" t="s">
        <v>49</v>
      </c>
      <c r="D5648" t="s">
        <v>48621</v>
      </c>
      <c r="E5648" t="s">
        <v>45648</v>
      </c>
      <c r="F5648" t="s">
        <v>48622</v>
      </c>
      <c r="G5648" t="s">
        <v>48623</v>
      </c>
      <c r="H5648" t="s">
        <v>48624</v>
      </c>
      <c r="I5648" t="s">
        <v>4841</v>
      </c>
      <c r="J5648" t="s">
        <v>7655</v>
      </c>
      <c r="K5648" t="s">
        <v>7656</v>
      </c>
      <c r="L5648" t="s">
        <v>123</v>
      </c>
      <c r="M5648" t="s">
        <v>4994</v>
      </c>
      <c r="O5648" t="s">
        <v>7657</v>
      </c>
      <c r="P5648" t="s">
        <v>48625</v>
      </c>
      <c r="Q5648" t="s">
        <v>48626</v>
      </c>
      <c r="R5648" t="str">
        <f t="shared" si="176"/>
        <v>诸城</v>
      </c>
      <c r="S5648" t="str">
        <f t="shared" si="177"/>
        <v>0110</v>
      </c>
    </row>
    <row r="5649" spans="1:19">
      <c r="A5649" t="s">
        <v>48627</v>
      </c>
      <c r="B5649" t="s">
        <v>48628</v>
      </c>
      <c r="C5649" t="s">
        <v>49</v>
      </c>
      <c r="D5649" t="s">
        <v>48629</v>
      </c>
      <c r="E5649" t="s">
        <v>48630</v>
      </c>
      <c r="F5649" t="s">
        <v>48631</v>
      </c>
      <c r="G5649" t="s">
        <v>48632</v>
      </c>
      <c r="H5649" t="s">
        <v>48633</v>
      </c>
      <c r="I5649" t="s">
        <v>4852</v>
      </c>
      <c r="J5649" t="s">
        <v>19411</v>
      </c>
      <c r="K5649" t="s">
        <v>48258</v>
      </c>
      <c r="L5649" t="s">
        <v>148</v>
      </c>
      <c r="M5649" t="s">
        <v>6391</v>
      </c>
      <c r="N5649" t="s">
        <v>5939</v>
      </c>
      <c r="O5649" t="s">
        <v>19413</v>
      </c>
      <c r="P5649" t="s">
        <v>48634</v>
      </c>
      <c r="R5649" t="str">
        <f t="shared" si="176"/>
        <v>寒亭</v>
      </c>
      <c r="S5649" t="str">
        <f t="shared" si="177"/>
        <v>0110</v>
      </c>
    </row>
    <row r="5650" spans="1:19">
      <c r="A5650" t="s">
        <v>48635</v>
      </c>
      <c r="B5650" t="s">
        <v>48636</v>
      </c>
      <c r="C5650" t="s">
        <v>49</v>
      </c>
      <c r="D5650" t="s">
        <v>48637</v>
      </c>
      <c r="E5650" t="s">
        <v>45648</v>
      </c>
      <c r="F5650" t="s">
        <v>48638</v>
      </c>
      <c r="G5650" t="s">
        <v>48639</v>
      </c>
      <c r="H5650" t="s">
        <v>48640</v>
      </c>
      <c r="I5650" t="s">
        <v>12119</v>
      </c>
      <c r="J5650" t="s">
        <v>5449</v>
      </c>
      <c r="K5650" t="s">
        <v>5450</v>
      </c>
      <c r="L5650" t="s">
        <v>237</v>
      </c>
      <c r="M5650" t="s">
        <v>5247</v>
      </c>
      <c r="N5650" t="s">
        <v>5487</v>
      </c>
      <c r="O5650" t="s">
        <v>5452</v>
      </c>
      <c r="P5650" t="s">
        <v>48641</v>
      </c>
      <c r="Q5650" t="s">
        <v>48642</v>
      </c>
      <c r="R5650" t="str">
        <f t="shared" si="176"/>
        <v>潍城</v>
      </c>
      <c r="S5650" t="str">
        <f t="shared" si="177"/>
        <v>0110</v>
      </c>
    </row>
    <row r="5651" spans="1:19">
      <c r="A5651" t="s">
        <v>48643</v>
      </c>
      <c r="B5651" t="s">
        <v>48644</v>
      </c>
      <c r="C5651" t="s">
        <v>49</v>
      </c>
      <c r="D5651" t="s">
        <v>48645</v>
      </c>
      <c r="E5651" t="s">
        <v>45639</v>
      </c>
      <c r="F5651" t="s">
        <v>48646</v>
      </c>
      <c r="G5651" t="s">
        <v>48647</v>
      </c>
      <c r="H5651" t="s">
        <v>48648</v>
      </c>
      <c r="I5651" t="s">
        <v>5282</v>
      </c>
      <c r="J5651" t="s">
        <v>5778</v>
      </c>
      <c r="K5651" t="s">
        <v>5779</v>
      </c>
      <c r="L5651" t="s">
        <v>105</v>
      </c>
      <c r="M5651" t="s">
        <v>5197</v>
      </c>
      <c r="O5651" t="s">
        <v>5780</v>
      </c>
      <c r="P5651" t="s">
        <v>48649</v>
      </c>
      <c r="R5651" t="str">
        <f t="shared" si="176"/>
        <v>寿光</v>
      </c>
      <c r="S5651" t="str">
        <f t="shared" si="177"/>
        <v>0110</v>
      </c>
    </row>
    <row r="5652" spans="1:19">
      <c r="A5652" t="s">
        <v>48650</v>
      </c>
      <c r="B5652" t="s">
        <v>48651</v>
      </c>
      <c r="C5652" t="s">
        <v>49</v>
      </c>
      <c r="D5652" t="s">
        <v>48652</v>
      </c>
      <c r="E5652" t="s">
        <v>45639</v>
      </c>
      <c r="F5652" t="s">
        <v>48653</v>
      </c>
      <c r="G5652" t="s">
        <v>48654</v>
      </c>
      <c r="H5652" t="s">
        <v>48655</v>
      </c>
      <c r="I5652" t="s">
        <v>4813</v>
      </c>
      <c r="J5652" t="s">
        <v>19759</v>
      </c>
      <c r="K5652" t="s">
        <v>19760</v>
      </c>
      <c r="L5652" t="s">
        <v>123</v>
      </c>
      <c r="M5652" t="s">
        <v>5854</v>
      </c>
      <c r="O5652" t="s">
        <v>19761</v>
      </c>
      <c r="P5652" t="s">
        <v>48656</v>
      </c>
      <c r="Q5652" t="s">
        <v>48657</v>
      </c>
      <c r="R5652" t="str">
        <f t="shared" si="176"/>
        <v>诸城</v>
      </c>
      <c r="S5652" t="str">
        <f t="shared" si="177"/>
        <v>0110</v>
      </c>
    </row>
    <row r="5653" spans="1:19">
      <c r="A5653" t="s">
        <v>48658</v>
      </c>
      <c r="B5653" t="s">
        <v>48659</v>
      </c>
      <c r="C5653" t="s">
        <v>49</v>
      </c>
      <c r="D5653" t="s">
        <v>48660</v>
      </c>
      <c r="E5653" t="s">
        <v>45648</v>
      </c>
      <c r="F5653" t="s">
        <v>48661</v>
      </c>
      <c r="G5653" t="s">
        <v>48662</v>
      </c>
      <c r="H5653" t="s">
        <v>48663</v>
      </c>
      <c r="I5653" t="s">
        <v>5327</v>
      </c>
      <c r="J5653" t="s">
        <v>9612</v>
      </c>
      <c r="K5653" t="s">
        <v>9613</v>
      </c>
      <c r="L5653" t="s">
        <v>114</v>
      </c>
      <c r="M5653" t="s">
        <v>9614</v>
      </c>
      <c r="O5653" t="s">
        <v>9615</v>
      </c>
      <c r="P5653" t="s">
        <v>48664</v>
      </c>
      <c r="Q5653" t="s">
        <v>48665</v>
      </c>
      <c r="R5653" t="str">
        <f t="shared" si="176"/>
        <v>高密</v>
      </c>
      <c r="S5653" t="str">
        <f t="shared" si="177"/>
        <v>0110</v>
      </c>
    </row>
    <row r="5654" spans="1:19">
      <c r="A5654" t="s">
        <v>48666</v>
      </c>
      <c r="B5654" t="s">
        <v>48667</v>
      </c>
      <c r="C5654" t="s">
        <v>49</v>
      </c>
      <c r="D5654" t="s">
        <v>48668</v>
      </c>
      <c r="E5654" t="s">
        <v>45639</v>
      </c>
      <c r="F5654" t="s">
        <v>48669</v>
      </c>
      <c r="G5654" t="s">
        <v>48670</v>
      </c>
      <c r="H5654" t="s">
        <v>48671</v>
      </c>
      <c r="I5654" t="s">
        <v>4828</v>
      </c>
      <c r="J5654" t="s">
        <v>7743</v>
      </c>
      <c r="K5654" t="s">
        <v>7744</v>
      </c>
      <c r="L5654" t="s">
        <v>1136</v>
      </c>
      <c r="M5654" t="s">
        <v>5210</v>
      </c>
      <c r="N5654" t="s">
        <v>16864</v>
      </c>
      <c r="O5654" t="s">
        <v>7745</v>
      </c>
      <c r="P5654" t="s">
        <v>48672</v>
      </c>
      <c r="R5654" t="str">
        <f t="shared" si="176"/>
        <v>昌乐</v>
      </c>
      <c r="S5654" t="str">
        <f t="shared" si="177"/>
        <v>0110</v>
      </c>
    </row>
    <row r="5655" spans="1:19">
      <c r="A5655" t="s">
        <v>48673</v>
      </c>
      <c r="B5655" t="s">
        <v>48674</v>
      </c>
      <c r="C5655" t="s">
        <v>49</v>
      </c>
      <c r="D5655" t="s">
        <v>48675</v>
      </c>
      <c r="E5655" t="s">
        <v>45648</v>
      </c>
      <c r="F5655" t="s">
        <v>48676</v>
      </c>
      <c r="G5655" t="s">
        <v>48677</v>
      </c>
      <c r="H5655" t="s">
        <v>48678</v>
      </c>
      <c r="I5655" t="s">
        <v>9385</v>
      </c>
      <c r="J5655" t="s">
        <v>5131</v>
      </c>
      <c r="K5655" t="s">
        <v>5132</v>
      </c>
      <c r="L5655" t="s">
        <v>105</v>
      </c>
      <c r="M5655" t="s">
        <v>5133</v>
      </c>
      <c r="O5655" t="s">
        <v>5134</v>
      </c>
      <c r="P5655" t="s">
        <v>48679</v>
      </c>
      <c r="Q5655" t="s">
        <v>48680</v>
      </c>
      <c r="R5655" t="str">
        <f t="shared" si="176"/>
        <v>寿光</v>
      </c>
      <c r="S5655" t="str">
        <f t="shared" si="177"/>
        <v>0110</v>
      </c>
    </row>
    <row r="5656" spans="1:19">
      <c r="A5656" t="s">
        <v>48681</v>
      </c>
      <c r="B5656" t="s">
        <v>48682</v>
      </c>
      <c r="C5656" t="s">
        <v>49</v>
      </c>
      <c r="D5656" t="s">
        <v>48683</v>
      </c>
      <c r="E5656" t="s">
        <v>45648</v>
      </c>
      <c r="F5656" t="s">
        <v>48684</v>
      </c>
      <c r="G5656" t="s">
        <v>48685</v>
      </c>
      <c r="H5656" t="s">
        <v>48686</v>
      </c>
      <c r="I5656" t="s">
        <v>12119</v>
      </c>
      <c r="J5656" t="s">
        <v>6043</v>
      </c>
      <c r="K5656" t="s">
        <v>6044</v>
      </c>
      <c r="L5656" t="s">
        <v>237</v>
      </c>
      <c r="M5656" t="s">
        <v>4971</v>
      </c>
      <c r="N5656" t="s">
        <v>5211</v>
      </c>
      <c r="O5656" t="s">
        <v>6045</v>
      </c>
      <c r="P5656" t="s">
        <v>48687</v>
      </c>
      <c r="Q5656" t="s">
        <v>48688</v>
      </c>
      <c r="R5656" t="str">
        <f t="shared" si="176"/>
        <v>潍城</v>
      </c>
      <c r="S5656" t="str">
        <f t="shared" si="177"/>
        <v>0110</v>
      </c>
    </row>
    <row r="5657" spans="1:19">
      <c r="A5657" t="s">
        <v>48689</v>
      </c>
      <c r="B5657" t="s">
        <v>48690</v>
      </c>
      <c r="C5657" t="s">
        <v>49</v>
      </c>
      <c r="D5657" t="s">
        <v>48691</v>
      </c>
      <c r="E5657" t="s">
        <v>48692</v>
      </c>
      <c r="F5657" t="s">
        <v>48693</v>
      </c>
      <c r="G5657" t="s">
        <v>48694</v>
      </c>
      <c r="H5657" t="s">
        <v>48695</v>
      </c>
      <c r="I5657" t="s">
        <v>5221</v>
      </c>
      <c r="J5657" t="s">
        <v>5258</v>
      </c>
      <c r="K5657" t="s">
        <v>5259</v>
      </c>
      <c r="L5657" t="s">
        <v>50</v>
      </c>
      <c r="M5657" t="s">
        <v>5260</v>
      </c>
      <c r="N5657" t="s">
        <v>4933</v>
      </c>
      <c r="O5657" t="s">
        <v>5261</v>
      </c>
      <c r="P5657" t="s">
        <v>48696</v>
      </c>
      <c r="R5657" t="str">
        <f t="shared" si="176"/>
        <v>青州</v>
      </c>
      <c r="S5657" t="str">
        <f t="shared" si="177"/>
        <v>0110</v>
      </c>
    </row>
    <row r="5658" spans="1:19">
      <c r="A5658" t="s">
        <v>48697</v>
      </c>
      <c r="B5658" t="s">
        <v>48698</v>
      </c>
      <c r="C5658" t="s">
        <v>49</v>
      </c>
      <c r="D5658" t="s">
        <v>48699</v>
      </c>
      <c r="E5658" t="s">
        <v>45639</v>
      </c>
      <c r="F5658" t="s">
        <v>48700</v>
      </c>
      <c r="G5658" t="s">
        <v>48701</v>
      </c>
      <c r="H5658" t="s">
        <v>48702</v>
      </c>
      <c r="I5658" t="s">
        <v>4813</v>
      </c>
      <c r="J5658" t="s">
        <v>12570</v>
      </c>
      <c r="K5658" t="s">
        <v>12571</v>
      </c>
      <c r="L5658" t="s">
        <v>105</v>
      </c>
      <c r="M5658" t="s">
        <v>5376</v>
      </c>
      <c r="O5658" t="s">
        <v>12572</v>
      </c>
      <c r="P5658" t="s">
        <v>48703</v>
      </c>
      <c r="R5658" t="str">
        <f t="shared" si="176"/>
        <v>寿光</v>
      </c>
      <c r="S5658" t="str">
        <f t="shared" si="177"/>
        <v>0110</v>
      </c>
    </row>
    <row r="5659" spans="1:19">
      <c r="A5659" t="s">
        <v>48704</v>
      </c>
      <c r="B5659" t="s">
        <v>48705</v>
      </c>
      <c r="C5659" t="s">
        <v>49</v>
      </c>
      <c r="D5659" t="s">
        <v>48706</v>
      </c>
      <c r="E5659" t="s">
        <v>45639</v>
      </c>
      <c r="F5659" t="s">
        <v>48707</v>
      </c>
      <c r="G5659" t="s">
        <v>48708</v>
      </c>
      <c r="H5659" t="s">
        <v>48709</v>
      </c>
      <c r="I5659" t="s">
        <v>4852</v>
      </c>
      <c r="J5659" t="s">
        <v>8364</v>
      </c>
      <c r="K5659" t="s">
        <v>8365</v>
      </c>
      <c r="L5659" t="s">
        <v>50</v>
      </c>
      <c r="M5659" t="s">
        <v>6701</v>
      </c>
      <c r="N5659" t="s">
        <v>4789</v>
      </c>
      <c r="O5659" t="s">
        <v>8366</v>
      </c>
      <c r="P5659" t="s">
        <v>48710</v>
      </c>
      <c r="R5659" t="str">
        <f t="shared" si="176"/>
        <v>青州</v>
      </c>
      <c r="S5659" t="str">
        <f t="shared" si="177"/>
        <v>0110</v>
      </c>
    </row>
    <row r="5660" spans="1:19">
      <c r="A5660" t="s">
        <v>48711</v>
      </c>
      <c r="B5660" t="s">
        <v>48712</v>
      </c>
      <c r="C5660" t="s">
        <v>49</v>
      </c>
      <c r="D5660" t="s">
        <v>48713</v>
      </c>
      <c r="E5660" t="s">
        <v>45648</v>
      </c>
      <c r="F5660" t="s">
        <v>48714</v>
      </c>
      <c r="G5660" t="s">
        <v>48715</v>
      </c>
      <c r="H5660" t="s">
        <v>48716</v>
      </c>
      <c r="I5660" t="s">
        <v>5407</v>
      </c>
      <c r="J5660" t="s">
        <v>6423</v>
      </c>
      <c r="K5660" t="s">
        <v>6424</v>
      </c>
      <c r="L5660" t="s">
        <v>60</v>
      </c>
      <c r="M5660" t="s">
        <v>5511</v>
      </c>
      <c r="O5660" t="s">
        <v>6425</v>
      </c>
      <c r="P5660" t="s">
        <v>48717</v>
      </c>
      <c r="Q5660" t="s">
        <v>48718</v>
      </c>
      <c r="R5660" t="str">
        <f t="shared" si="176"/>
        <v>奎文</v>
      </c>
      <c r="S5660" t="str">
        <f t="shared" si="177"/>
        <v>0110</v>
      </c>
    </row>
    <row r="5661" spans="1:19">
      <c r="A5661" t="s">
        <v>48719</v>
      </c>
      <c r="B5661" t="s">
        <v>48720</v>
      </c>
      <c r="C5661" t="s">
        <v>49</v>
      </c>
      <c r="D5661" t="s">
        <v>48721</v>
      </c>
      <c r="E5661" t="s">
        <v>45598</v>
      </c>
      <c r="F5661" t="s">
        <v>48722</v>
      </c>
      <c r="G5661" t="s">
        <v>48723</v>
      </c>
      <c r="H5661" t="s">
        <v>48724</v>
      </c>
      <c r="I5661" t="s">
        <v>12119</v>
      </c>
      <c r="J5661" t="s">
        <v>5669</v>
      </c>
      <c r="K5661" t="s">
        <v>5670</v>
      </c>
      <c r="L5661" t="s">
        <v>60</v>
      </c>
      <c r="M5661" t="s">
        <v>5511</v>
      </c>
      <c r="N5661" t="s">
        <v>4983</v>
      </c>
      <c r="O5661" t="s">
        <v>5671</v>
      </c>
      <c r="P5661" t="s">
        <v>48725</v>
      </c>
      <c r="R5661" t="str">
        <f t="shared" si="176"/>
        <v>奎文</v>
      </c>
      <c r="S5661" t="str">
        <f t="shared" si="177"/>
        <v>0110</v>
      </c>
    </row>
    <row r="5662" spans="1:19">
      <c r="A5662" t="s">
        <v>48726</v>
      </c>
      <c r="B5662" t="s">
        <v>48727</v>
      </c>
      <c r="C5662" t="s">
        <v>49</v>
      </c>
      <c r="D5662" t="s">
        <v>48728</v>
      </c>
      <c r="E5662" t="s">
        <v>45598</v>
      </c>
      <c r="F5662" t="s">
        <v>48729</v>
      </c>
      <c r="G5662" t="s">
        <v>48730</v>
      </c>
      <c r="H5662" t="s">
        <v>48731</v>
      </c>
      <c r="I5662" t="s">
        <v>12119</v>
      </c>
      <c r="J5662" t="s">
        <v>7910</v>
      </c>
      <c r="K5662" t="s">
        <v>7911</v>
      </c>
      <c r="L5662" t="s">
        <v>375</v>
      </c>
      <c r="M5662" t="s">
        <v>5409</v>
      </c>
      <c r="N5662" t="s">
        <v>5907</v>
      </c>
      <c r="O5662" t="s">
        <v>7913</v>
      </c>
      <c r="P5662" t="s">
        <v>48732</v>
      </c>
      <c r="Q5662" t="s">
        <v>48733</v>
      </c>
      <c r="R5662" t="str">
        <f t="shared" si="176"/>
        <v>昌邑</v>
      </c>
      <c r="S5662" t="str">
        <f t="shared" si="177"/>
        <v>0110</v>
      </c>
    </row>
    <row r="5663" spans="1:19">
      <c r="A5663" t="s">
        <v>48734</v>
      </c>
      <c r="B5663" t="s">
        <v>48735</v>
      </c>
      <c r="C5663" t="s">
        <v>49</v>
      </c>
      <c r="D5663" t="s">
        <v>48736</v>
      </c>
      <c r="E5663" t="s">
        <v>48737</v>
      </c>
      <c r="F5663" t="s">
        <v>48738</v>
      </c>
      <c r="G5663" t="s">
        <v>48739</v>
      </c>
      <c r="H5663" t="s">
        <v>48740</v>
      </c>
      <c r="I5663" t="s">
        <v>4852</v>
      </c>
      <c r="J5663" t="s">
        <v>13917</v>
      </c>
      <c r="K5663" t="s">
        <v>13918</v>
      </c>
      <c r="L5663" t="s">
        <v>262</v>
      </c>
      <c r="M5663" t="s">
        <v>6033</v>
      </c>
      <c r="N5663" t="s">
        <v>8072</v>
      </c>
      <c r="O5663" t="s">
        <v>13919</v>
      </c>
      <c r="P5663" t="s">
        <v>48741</v>
      </c>
      <c r="R5663" t="str">
        <f t="shared" si="176"/>
        <v>寒亭</v>
      </c>
      <c r="S5663" t="str">
        <f t="shared" si="177"/>
        <v>0110</v>
      </c>
    </row>
    <row r="5664" spans="1:19">
      <c r="A5664" t="s">
        <v>48742</v>
      </c>
      <c r="B5664" t="s">
        <v>48743</v>
      </c>
      <c r="C5664" t="s">
        <v>49</v>
      </c>
      <c r="D5664" t="s">
        <v>48744</v>
      </c>
      <c r="E5664" t="s">
        <v>45639</v>
      </c>
      <c r="F5664" t="s">
        <v>48745</v>
      </c>
      <c r="G5664" t="s">
        <v>48746</v>
      </c>
      <c r="H5664" t="s">
        <v>48747</v>
      </c>
      <c r="I5664" t="s">
        <v>5822</v>
      </c>
      <c r="J5664" t="s">
        <v>5283</v>
      </c>
      <c r="K5664" t="s">
        <v>5284</v>
      </c>
      <c r="L5664" t="s">
        <v>50</v>
      </c>
      <c r="M5664" t="s">
        <v>4816</v>
      </c>
      <c r="N5664" t="s">
        <v>4983</v>
      </c>
      <c r="O5664" t="s">
        <v>5285</v>
      </c>
      <c r="P5664" t="s">
        <v>48748</v>
      </c>
      <c r="R5664" t="str">
        <f t="shared" si="176"/>
        <v>青州</v>
      </c>
      <c r="S5664" t="str">
        <f t="shared" si="177"/>
        <v>0110</v>
      </c>
    </row>
    <row r="5665" spans="1:19">
      <c r="A5665" t="s">
        <v>48749</v>
      </c>
      <c r="B5665" t="s">
        <v>48750</v>
      </c>
      <c r="C5665" t="s">
        <v>49</v>
      </c>
      <c r="D5665" t="s">
        <v>48751</v>
      </c>
      <c r="E5665" t="s">
        <v>45622</v>
      </c>
      <c r="F5665" t="s">
        <v>48752</v>
      </c>
      <c r="G5665" t="s">
        <v>48753</v>
      </c>
      <c r="H5665" t="s">
        <v>48754</v>
      </c>
      <c r="I5665" t="s">
        <v>4852</v>
      </c>
      <c r="J5665" t="s">
        <v>8268</v>
      </c>
      <c r="K5665" t="s">
        <v>8269</v>
      </c>
      <c r="L5665" t="s">
        <v>123</v>
      </c>
      <c r="M5665" t="s">
        <v>7767</v>
      </c>
      <c r="N5665" t="s">
        <v>4789</v>
      </c>
      <c r="O5665" t="s">
        <v>8270</v>
      </c>
      <c r="P5665" t="s">
        <v>48755</v>
      </c>
      <c r="Q5665" t="s">
        <v>48756</v>
      </c>
      <c r="R5665" t="str">
        <f t="shared" si="176"/>
        <v>诸城</v>
      </c>
      <c r="S5665" t="str">
        <f t="shared" si="177"/>
        <v>0110</v>
      </c>
    </row>
    <row r="5666" spans="1:19">
      <c r="A5666" t="s">
        <v>48757</v>
      </c>
      <c r="B5666" t="s">
        <v>48758</v>
      </c>
      <c r="C5666" t="s">
        <v>49</v>
      </c>
      <c r="D5666" t="s">
        <v>48759</v>
      </c>
      <c r="E5666" t="s">
        <v>45622</v>
      </c>
      <c r="F5666" t="s">
        <v>48760</v>
      </c>
      <c r="G5666" t="s">
        <v>48761</v>
      </c>
      <c r="H5666" t="s">
        <v>48762</v>
      </c>
      <c r="I5666" t="s">
        <v>4785</v>
      </c>
      <c r="J5666" t="s">
        <v>6878</v>
      </c>
      <c r="K5666" t="s">
        <v>6879</v>
      </c>
      <c r="L5666" t="s">
        <v>95</v>
      </c>
      <c r="M5666" t="s">
        <v>4844</v>
      </c>
      <c r="N5666" t="s">
        <v>4845</v>
      </c>
      <c r="O5666" t="s">
        <v>6880</v>
      </c>
      <c r="P5666" t="s">
        <v>48763</v>
      </c>
      <c r="R5666" t="str">
        <f t="shared" si="176"/>
        <v>安丘</v>
      </c>
      <c r="S5666" t="str">
        <f t="shared" si="177"/>
        <v>0110</v>
      </c>
    </row>
    <row r="5667" spans="1:19">
      <c r="A5667" t="s">
        <v>48764</v>
      </c>
      <c r="B5667" t="s">
        <v>48765</v>
      </c>
      <c r="C5667" t="s">
        <v>49</v>
      </c>
      <c r="D5667" t="s">
        <v>48766</v>
      </c>
      <c r="E5667" t="s">
        <v>45622</v>
      </c>
      <c r="F5667" t="s">
        <v>48767</v>
      </c>
      <c r="G5667" t="s">
        <v>48768</v>
      </c>
      <c r="H5667" t="s">
        <v>48769</v>
      </c>
      <c r="I5667" t="s">
        <v>6877</v>
      </c>
      <c r="J5667" t="s">
        <v>9228</v>
      </c>
      <c r="K5667" t="s">
        <v>9229</v>
      </c>
      <c r="L5667" t="s">
        <v>123</v>
      </c>
      <c r="M5667" t="s">
        <v>7480</v>
      </c>
      <c r="N5667" t="s">
        <v>5487</v>
      </c>
      <c r="O5667" t="s">
        <v>9230</v>
      </c>
      <c r="P5667" t="s">
        <v>48770</v>
      </c>
      <c r="Q5667" t="s">
        <v>48771</v>
      </c>
      <c r="R5667" t="str">
        <f t="shared" si="176"/>
        <v>诸城</v>
      </c>
      <c r="S5667" t="str">
        <f t="shared" si="177"/>
        <v>0110</v>
      </c>
    </row>
    <row r="5668" spans="1:19">
      <c r="A5668" t="s">
        <v>48772</v>
      </c>
      <c r="B5668" t="s">
        <v>48773</v>
      </c>
      <c r="C5668" t="s">
        <v>49</v>
      </c>
      <c r="D5668" t="s">
        <v>48774</v>
      </c>
      <c r="E5668" t="s">
        <v>45648</v>
      </c>
      <c r="F5668" t="s">
        <v>48775</v>
      </c>
      <c r="G5668" t="s">
        <v>48776</v>
      </c>
      <c r="H5668" t="s">
        <v>48777</v>
      </c>
      <c r="I5668" t="s">
        <v>12119</v>
      </c>
      <c r="J5668" t="s">
        <v>5418</v>
      </c>
      <c r="K5668" t="s">
        <v>5419</v>
      </c>
      <c r="L5668" t="s">
        <v>60</v>
      </c>
      <c r="M5668" t="s">
        <v>5420</v>
      </c>
      <c r="N5668" t="s">
        <v>5421</v>
      </c>
      <c r="O5668" t="s">
        <v>5422</v>
      </c>
      <c r="P5668" t="s">
        <v>48778</v>
      </c>
      <c r="Q5668" t="s">
        <v>48779</v>
      </c>
      <c r="R5668" t="str">
        <f t="shared" si="176"/>
        <v>奎文</v>
      </c>
      <c r="S5668" t="str">
        <f t="shared" si="177"/>
        <v>0110</v>
      </c>
    </row>
    <row r="5669" spans="1:19">
      <c r="A5669" t="s">
        <v>48780</v>
      </c>
      <c r="B5669" t="s">
        <v>48781</v>
      </c>
      <c r="C5669" t="s">
        <v>49</v>
      </c>
      <c r="D5669" t="s">
        <v>48782</v>
      </c>
      <c r="E5669" t="s">
        <v>45639</v>
      </c>
      <c r="F5669" t="s">
        <v>48783</v>
      </c>
      <c r="G5669" t="s">
        <v>48784</v>
      </c>
      <c r="H5669" t="s">
        <v>48785</v>
      </c>
      <c r="I5669" t="s">
        <v>4955</v>
      </c>
      <c r="J5669" t="s">
        <v>24129</v>
      </c>
      <c r="K5669" t="s">
        <v>24130</v>
      </c>
      <c r="L5669" t="s">
        <v>123</v>
      </c>
      <c r="M5669" t="s">
        <v>7210</v>
      </c>
      <c r="N5669" t="s">
        <v>4959</v>
      </c>
      <c r="O5669" t="s">
        <v>24131</v>
      </c>
      <c r="P5669" t="s">
        <v>48786</v>
      </c>
      <c r="Q5669" t="s">
        <v>48787</v>
      </c>
      <c r="R5669" t="str">
        <f t="shared" si="176"/>
        <v>诸城</v>
      </c>
      <c r="S5669" t="str">
        <f t="shared" si="177"/>
        <v>0110</v>
      </c>
    </row>
    <row r="5670" spans="1:19">
      <c r="A5670" t="s">
        <v>48788</v>
      </c>
      <c r="B5670" t="s">
        <v>48789</v>
      </c>
      <c r="C5670" t="s">
        <v>49</v>
      </c>
      <c r="D5670" t="s">
        <v>48790</v>
      </c>
      <c r="E5670" t="s">
        <v>45648</v>
      </c>
      <c r="F5670" t="s">
        <v>48791</v>
      </c>
      <c r="G5670" t="s">
        <v>48792</v>
      </c>
      <c r="H5670" t="s">
        <v>48793</v>
      </c>
      <c r="I5670" t="s">
        <v>5066</v>
      </c>
      <c r="J5670" t="s">
        <v>5597</v>
      </c>
      <c r="K5670" t="s">
        <v>5598</v>
      </c>
      <c r="L5670" t="s">
        <v>375</v>
      </c>
      <c r="M5670" t="s">
        <v>5599</v>
      </c>
      <c r="O5670" t="s">
        <v>5600</v>
      </c>
      <c r="P5670" t="s">
        <v>48794</v>
      </c>
      <c r="R5670" t="str">
        <f t="shared" si="176"/>
        <v>昌邑</v>
      </c>
      <c r="S5670" t="str">
        <f t="shared" si="177"/>
        <v>0110</v>
      </c>
    </row>
    <row r="5671" spans="1:19">
      <c r="A5671" t="s">
        <v>48795</v>
      </c>
      <c r="B5671" t="s">
        <v>48796</v>
      </c>
      <c r="C5671" t="s">
        <v>49</v>
      </c>
      <c r="D5671" t="s">
        <v>48797</v>
      </c>
      <c r="E5671" t="s">
        <v>48798</v>
      </c>
      <c r="F5671" t="s">
        <v>48799</v>
      </c>
      <c r="G5671" t="s">
        <v>48800</v>
      </c>
      <c r="H5671" t="s">
        <v>48801</v>
      </c>
      <c r="I5671" t="s">
        <v>5835</v>
      </c>
      <c r="J5671" t="s">
        <v>8555</v>
      </c>
      <c r="K5671" t="s">
        <v>8556</v>
      </c>
      <c r="L5671" t="s">
        <v>86</v>
      </c>
      <c r="M5671" t="s">
        <v>8557</v>
      </c>
      <c r="N5671" t="s">
        <v>5211</v>
      </c>
      <c r="O5671" t="s">
        <v>8558</v>
      </c>
      <c r="P5671" t="s">
        <v>48802</v>
      </c>
      <c r="R5671" t="str">
        <f t="shared" si="176"/>
        <v>坊子</v>
      </c>
      <c r="S5671" t="str">
        <f t="shared" si="177"/>
        <v>0110</v>
      </c>
    </row>
    <row r="5672" spans="1:19">
      <c r="A5672" t="s">
        <v>48803</v>
      </c>
      <c r="B5672" t="s">
        <v>48804</v>
      </c>
      <c r="C5672" t="s">
        <v>49</v>
      </c>
      <c r="D5672" t="s">
        <v>48805</v>
      </c>
      <c r="E5672" t="s">
        <v>45648</v>
      </c>
      <c r="F5672" t="s">
        <v>48806</v>
      </c>
      <c r="G5672" t="s">
        <v>48807</v>
      </c>
      <c r="H5672" t="s">
        <v>48808</v>
      </c>
      <c r="I5672" t="s">
        <v>12757</v>
      </c>
      <c r="J5672" t="s">
        <v>9438</v>
      </c>
      <c r="K5672" t="s">
        <v>9439</v>
      </c>
      <c r="L5672" t="s">
        <v>114</v>
      </c>
      <c r="M5672" t="s">
        <v>5486</v>
      </c>
      <c r="O5672" t="s">
        <v>9440</v>
      </c>
      <c r="P5672" t="s">
        <v>48809</v>
      </c>
      <c r="Q5672" t="s">
        <v>48810</v>
      </c>
      <c r="R5672" t="str">
        <f t="shared" si="176"/>
        <v>高密</v>
      </c>
      <c r="S5672" t="str">
        <f t="shared" si="177"/>
        <v>0110</v>
      </c>
    </row>
    <row r="5673" spans="1:19">
      <c r="A5673" t="s">
        <v>48811</v>
      </c>
      <c r="B5673" t="s">
        <v>48812</v>
      </c>
      <c r="C5673" t="s">
        <v>49</v>
      </c>
      <c r="D5673" t="s">
        <v>48813</v>
      </c>
      <c r="E5673" t="s">
        <v>45639</v>
      </c>
      <c r="F5673" t="s">
        <v>48814</v>
      </c>
      <c r="G5673" t="s">
        <v>48815</v>
      </c>
      <c r="H5673" t="s">
        <v>48705</v>
      </c>
      <c r="I5673" t="s">
        <v>4828</v>
      </c>
      <c r="J5673" t="s">
        <v>15469</v>
      </c>
      <c r="K5673" t="s">
        <v>15470</v>
      </c>
      <c r="L5673" t="s">
        <v>50</v>
      </c>
      <c r="M5673" t="s">
        <v>5236</v>
      </c>
      <c r="N5673" t="s">
        <v>4892</v>
      </c>
      <c r="O5673" t="s">
        <v>15471</v>
      </c>
      <c r="P5673" t="s">
        <v>48816</v>
      </c>
      <c r="Q5673" t="s">
        <v>48817</v>
      </c>
      <c r="R5673" t="str">
        <f t="shared" si="176"/>
        <v>青州</v>
      </c>
      <c r="S5673" t="str">
        <f t="shared" si="177"/>
        <v>0110</v>
      </c>
    </row>
    <row r="5674" spans="1:19">
      <c r="A5674" t="s">
        <v>48818</v>
      </c>
      <c r="B5674" t="s">
        <v>48819</v>
      </c>
      <c r="C5674" t="s">
        <v>49</v>
      </c>
      <c r="D5674" t="s">
        <v>48820</v>
      </c>
      <c r="E5674" t="s">
        <v>48821</v>
      </c>
      <c r="F5674" t="s">
        <v>48822</v>
      </c>
      <c r="G5674" t="s">
        <v>48823</v>
      </c>
      <c r="H5674" t="s">
        <v>48824</v>
      </c>
      <c r="I5674" t="s">
        <v>12119</v>
      </c>
      <c r="J5674" t="s">
        <v>4786</v>
      </c>
      <c r="K5674" t="s">
        <v>4787</v>
      </c>
      <c r="L5674" t="s">
        <v>237</v>
      </c>
      <c r="M5674" t="s">
        <v>4788</v>
      </c>
      <c r="N5674" t="s">
        <v>5421</v>
      </c>
      <c r="O5674" t="s">
        <v>4790</v>
      </c>
      <c r="R5674" t="str">
        <f t="shared" si="176"/>
        <v>潍城</v>
      </c>
      <c r="S5674" t="str">
        <f t="shared" si="177"/>
        <v>0110</v>
      </c>
    </row>
    <row r="5675" spans="1:19">
      <c r="A5675" t="s">
        <v>48825</v>
      </c>
      <c r="B5675" t="s">
        <v>48826</v>
      </c>
      <c r="C5675" t="s">
        <v>49</v>
      </c>
      <c r="D5675" t="s">
        <v>48827</v>
      </c>
      <c r="E5675" t="s">
        <v>48828</v>
      </c>
      <c r="F5675" t="s">
        <v>48829</v>
      </c>
      <c r="G5675" t="s">
        <v>48830</v>
      </c>
      <c r="H5675" t="s">
        <v>48831</v>
      </c>
      <c r="I5675" t="s">
        <v>4852</v>
      </c>
      <c r="J5675" t="s">
        <v>9181</v>
      </c>
      <c r="K5675" t="s">
        <v>9182</v>
      </c>
      <c r="L5675" t="s">
        <v>60</v>
      </c>
      <c r="M5675" t="s">
        <v>4774</v>
      </c>
      <c r="N5675" t="s">
        <v>5960</v>
      </c>
      <c r="O5675" t="s">
        <v>9183</v>
      </c>
      <c r="P5675" t="s">
        <v>48832</v>
      </c>
      <c r="Q5675" t="s">
        <v>48833</v>
      </c>
      <c r="R5675" t="str">
        <f t="shared" si="176"/>
        <v>奎文</v>
      </c>
      <c r="S5675" t="str">
        <f t="shared" si="177"/>
        <v>0110</v>
      </c>
    </row>
    <row r="5676" spans="1:19">
      <c r="A5676" t="s">
        <v>48834</v>
      </c>
      <c r="B5676" t="s">
        <v>48835</v>
      </c>
      <c r="C5676" t="s">
        <v>49</v>
      </c>
      <c r="D5676" t="s">
        <v>48836</v>
      </c>
      <c r="E5676" t="s">
        <v>48837</v>
      </c>
      <c r="F5676" t="s">
        <v>48838</v>
      </c>
      <c r="G5676" t="s">
        <v>48839</v>
      </c>
      <c r="H5676" t="s">
        <v>48840</v>
      </c>
      <c r="I5676" t="s">
        <v>4852</v>
      </c>
      <c r="J5676" t="s">
        <v>7743</v>
      </c>
      <c r="K5676" t="s">
        <v>7744</v>
      </c>
      <c r="L5676" t="s">
        <v>1136</v>
      </c>
      <c r="M5676" t="s">
        <v>5210</v>
      </c>
      <c r="N5676" t="s">
        <v>5030</v>
      </c>
      <c r="O5676" t="s">
        <v>7745</v>
      </c>
      <c r="P5676" t="s">
        <v>48841</v>
      </c>
      <c r="Q5676" t="s">
        <v>48842</v>
      </c>
      <c r="R5676" t="str">
        <f t="shared" si="176"/>
        <v>昌乐</v>
      </c>
      <c r="S5676" t="str">
        <f t="shared" si="177"/>
        <v>0110</v>
      </c>
    </row>
    <row r="5677" spans="1:19">
      <c r="A5677" t="s">
        <v>48843</v>
      </c>
      <c r="B5677" t="s">
        <v>48844</v>
      </c>
      <c r="C5677" t="s">
        <v>49</v>
      </c>
      <c r="D5677" t="s">
        <v>48845</v>
      </c>
      <c r="E5677" t="s">
        <v>45639</v>
      </c>
      <c r="F5677" t="s">
        <v>48846</v>
      </c>
      <c r="G5677" t="s">
        <v>48847</v>
      </c>
      <c r="H5677" t="s">
        <v>48848</v>
      </c>
      <c r="I5677" t="s">
        <v>4828</v>
      </c>
      <c r="J5677" t="s">
        <v>5003</v>
      </c>
      <c r="K5677" t="s">
        <v>5004</v>
      </c>
      <c r="L5677" t="s">
        <v>237</v>
      </c>
      <c r="M5677" t="s">
        <v>4788</v>
      </c>
      <c r="N5677" t="s">
        <v>5030</v>
      </c>
      <c r="O5677" t="s">
        <v>5006</v>
      </c>
      <c r="P5677" t="s">
        <v>48849</v>
      </c>
      <c r="R5677" t="str">
        <f t="shared" si="176"/>
        <v>潍城</v>
      </c>
      <c r="S5677" t="str">
        <f t="shared" si="177"/>
        <v>0110</v>
      </c>
    </row>
    <row r="5678" spans="1:19">
      <c r="A5678" t="s">
        <v>48850</v>
      </c>
      <c r="B5678" t="s">
        <v>48851</v>
      </c>
      <c r="C5678" t="s">
        <v>49</v>
      </c>
      <c r="D5678" t="s">
        <v>48852</v>
      </c>
      <c r="E5678" t="s">
        <v>45648</v>
      </c>
      <c r="F5678" t="s">
        <v>48853</v>
      </c>
      <c r="G5678" t="s">
        <v>48854</v>
      </c>
      <c r="H5678" t="s">
        <v>48855</v>
      </c>
      <c r="I5678" t="s">
        <v>12119</v>
      </c>
      <c r="J5678" t="s">
        <v>7835</v>
      </c>
      <c r="K5678" t="s">
        <v>7836</v>
      </c>
      <c r="L5678" t="s">
        <v>114</v>
      </c>
      <c r="M5678" t="s">
        <v>4918</v>
      </c>
      <c r="O5678" t="s">
        <v>7837</v>
      </c>
      <c r="P5678" t="s">
        <v>48856</v>
      </c>
      <c r="R5678" t="str">
        <f t="shared" si="176"/>
        <v>高密</v>
      </c>
      <c r="S5678" t="str">
        <f t="shared" si="177"/>
        <v>0110</v>
      </c>
    </row>
    <row r="5679" spans="1:19">
      <c r="A5679" t="s">
        <v>48857</v>
      </c>
      <c r="B5679" t="s">
        <v>48858</v>
      </c>
      <c r="C5679" t="s">
        <v>49</v>
      </c>
      <c r="D5679" t="s">
        <v>48859</v>
      </c>
      <c r="E5679" t="s">
        <v>45622</v>
      </c>
      <c r="F5679" t="s">
        <v>48860</v>
      </c>
      <c r="G5679" t="s">
        <v>48861</v>
      </c>
      <c r="H5679" t="s">
        <v>48862</v>
      </c>
      <c r="I5679" t="s">
        <v>4841</v>
      </c>
      <c r="J5679" t="s">
        <v>15469</v>
      </c>
      <c r="K5679" t="s">
        <v>15470</v>
      </c>
      <c r="L5679" t="s">
        <v>50</v>
      </c>
      <c r="M5679" t="s">
        <v>5236</v>
      </c>
      <c r="N5679" t="s">
        <v>4972</v>
      </c>
      <c r="O5679" t="s">
        <v>15471</v>
      </c>
      <c r="P5679" t="s">
        <v>48863</v>
      </c>
      <c r="Q5679" t="s">
        <v>48864</v>
      </c>
      <c r="R5679" t="str">
        <f t="shared" si="176"/>
        <v>青州</v>
      </c>
      <c r="S5679" t="str">
        <f t="shared" si="177"/>
        <v>0110</v>
      </c>
    </row>
    <row r="5680" spans="1:19">
      <c r="A5680" t="s">
        <v>48865</v>
      </c>
      <c r="B5680" t="s">
        <v>48866</v>
      </c>
      <c r="C5680" t="s">
        <v>49</v>
      </c>
      <c r="D5680" t="s">
        <v>48867</v>
      </c>
      <c r="E5680" t="s">
        <v>45648</v>
      </c>
      <c r="F5680" t="s">
        <v>48868</v>
      </c>
      <c r="G5680" t="s">
        <v>48869</v>
      </c>
      <c r="H5680" t="s">
        <v>48870</v>
      </c>
      <c r="I5680" t="s">
        <v>4852</v>
      </c>
      <c r="J5680" t="s">
        <v>8450</v>
      </c>
      <c r="K5680" t="s">
        <v>8451</v>
      </c>
      <c r="L5680" t="s">
        <v>60</v>
      </c>
      <c r="M5680" t="s">
        <v>5888</v>
      </c>
      <c r="O5680" t="s">
        <v>8452</v>
      </c>
      <c r="P5680" t="s">
        <v>48871</v>
      </c>
      <c r="R5680" t="str">
        <f t="shared" si="176"/>
        <v>奎文</v>
      </c>
      <c r="S5680" t="str">
        <f t="shared" si="177"/>
        <v>0110</v>
      </c>
    </row>
    <row r="5681" spans="1:19">
      <c r="A5681" t="s">
        <v>48872</v>
      </c>
      <c r="B5681" t="s">
        <v>48873</v>
      </c>
      <c r="C5681" t="s">
        <v>49</v>
      </c>
      <c r="D5681" t="s">
        <v>48874</v>
      </c>
      <c r="E5681" t="s">
        <v>45648</v>
      </c>
      <c r="F5681" t="s">
        <v>48875</v>
      </c>
      <c r="G5681" t="s">
        <v>48876</v>
      </c>
      <c r="H5681" t="s">
        <v>48877</v>
      </c>
      <c r="I5681" t="s">
        <v>12844</v>
      </c>
      <c r="J5681" t="s">
        <v>13985</v>
      </c>
      <c r="K5681" t="s">
        <v>13986</v>
      </c>
      <c r="L5681" t="s">
        <v>148</v>
      </c>
      <c r="M5681" t="s">
        <v>5580</v>
      </c>
      <c r="O5681" t="s">
        <v>13987</v>
      </c>
      <c r="Q5681" t="s">
        <v>48878</v>
      </c>
      <c r="R5681" t="str">
        <f t="shared" si="176"/>
        <v>寒亭</v>
      </c>
      <c r="S5681" t="str">
        <f t="shared" si="177"/>
        <v>0110</v>
      </c>
    </row>
    <row r="5682" spans="1:19">
      <c r="A5682" t="s">
        <v>48879</v>
      </c>
      <c r="B5682" t="s">
        <v>48880</v>
      </c>
      <c r="C5682" t="s">
        <v>49</v>
      </c>
      <c r="D5682" t="s">
        <v>48881</v>
      </c>
      <c r="E5682" t="s">
        <v>48882</v>
      </c>
      <c r="F5682" t="s">
        <v>48883</v>
      </c>
      <c r="G5682" t="s">
        <v>48884</v>
      </c>
      <c r="H5682" t="s">
        <v>48885</v>
      </c>
      <c r="I5682" t="s">
        <v>5052</v>
      </c>
      <c r="J5682" t="s">
        <v>7910</v>
      </c>
      <c r="K5682" t="s">
        <v>7911</v>
      </c>
      <c r="L5682" t="s">
        <v>375</v>
      </c>
      <c r="M5682" t="s">
        <v>5409</v>
      </c>
      <c r="N5682" t="s">
        <v>5451</v>
      </c>
      <c r="O5682" t="s">
        <v>7913</v>
      </c>
      <c r="P5682" t="s">
        <v>48886</v>
      </c>
      <c r="Q5682" t="s">
        <v>48887</v>
      </c>
      <c r="R5682" t="str">
        <f t="shared" si="176"/>
        <v>昌邑</v>
      </c>
      <c r="S5682" t="str">
        <f t="shared" si="177"/>
        <v>0110</v>
      </c>
    </row>
    <row r="5683" spans="1:19">
      <c r="A5683" t="s">
        <v>48888</v>
      </c>
      <c r="B5683" t="s">
        <v>48889</v>
      </c>
      <c r="C5683" t="s">
        <v>49</v>
      </c>
      <c r="D5683" t="s">
        <v>48890</v>
      </c>
      <c r="E5683" t="s">
        <v>45648</v>
      </c>
      <c r="F5683" t="s">
        <v>48891</v>
      </c>
      <c r="G5683" t="s">
        <v>48892</v>
      </c>
      <c r="H5683" t="s">
        <v>48893</v>
      </c>
      <c r="I5683" t="s">
        <v>12119</v>
      </c>
      <c r="J5683" t="s">
        <v>24192</v>
      </c>
      <c r="K5683" t="s">
        <v>24193</v>
      </c>
      <c r="L5683" t="s">
        <v>86</v>
      </c>
      <c r="M5683" t="s">
        <v>7679</v>
      </c>
      <c r="N5683" t="s">
        <v>5907</v>
      </c>
      <c r="O5683" t="s">
        <v>24194</v>
      </c>
      <c r="P5683" t="s">
        <v>48894</v>
      </c>
      <c r="R5683" t="str">
        <f t="shared" si="176"/>
        <v>坊子</v>
      </c>
      <c r="S5683" t="str">
        <f t="shared" si="177"/>
        <v>0110</v>
      </c>
    </row>
    <row r="5684" spans="1:19">
      <c r="A5684" t="s">
        <v>48895</v>
      </c>
      <c r="B5684" t="s">
        <v>48896</v>
      </c>
      <c r="C5684" t="s">
        <v>49</v>
      </c>
      <c r="D5684" t="s">
        <v>48897</v>
      </c>
      <c r="E5684" t="s">
        <v>45648</v>
      </c>
      <c r="F5684" t="s">
        <v>48898</v>
      </c>
      <c r="G5684" t="s">
        <v>48899</v>
      </c>
      <c r="H5684" t="s">
        <v>48900</v>
      </c>
      <c r="I5684" t="s">
        <v>5560</v>
      </c>
      <c r="J5684" t="s">
        <v>6452</v>
      </c>
      <c r="K5684" t="s">
        <v>6453</v>
      </c>
      <c r="L5684" t="s">
        <v>86</v>
      </c>
      <c r="M5684" t="s">
        <v>5099</v>
      </c>
      <c r="O5684" t="s">
        <v>6454</v>
      </c>
      <c r="P5684" t="s">
        <v>48901</v>
      </c>
      <c r="Q5684" t="s">
        <v>48902</v>
      </c>
      <c r="R5684" t="str">
        <f t="shared" si="176"/>
        <v>坊子</v>
      </c>
      <c r="S5684" t="str">
        <f t="shared" si="177"/>
        <v>0110</v>
      </c>
    </row>
    <row r="5685" spans="1:19">
      <c r="A5685" t="s">
        <v>48903</v>
      </c>
      <c r="B5685" t="s">
        <v>48904</v>
      </c>
      <c r="C5685" t="s">
        <v>49</v>
      </c>
      <c r="D5685" t="s">
        <v>48905</v>
      </c>
      <c r="E5685" t="s">
        <v>45648</v>
      </c>
      <c r="F5685" t="s">
        <v>48906</v>
      </c>
      <c r="G5685" t="s">
        <v>48907</v>
      </c>
      <c r="H5685" t="s">
        <v>48908</v>
      </c>
      <c r="I5685" t="s">
        <v>4852</v>
      </c>
      <c r="J5685" t="s">
        <v>9396</v>
      </c>
      <c r="K5685" t="s">
        <v>9397</v>
      </c>
      <c r="L5685" t="s">
        <v>148</v>
      </c>
      <c r="M5685" t="s">
        <v>6713</v>
      </c>
      <c r="O5685" t="s">
        <v>9398</v>
      </c>
      <c r="P5685" t="s">
        <v>48909</v>
      </c>
      <c r="Q5685" t="s">
        <v>48910</v>
      </c>
      <c r="R5685" t="str">
        <f t="shared" si="176"/>
        <v>寒亭</v>
      </c>
      <c r="S5685" t="str">
        <f t="shared" si="177"/>
        <v>0110</v>
      </c>
    </row>
    <row r="5686" spans="1:19">
      <c r="A5686" t="s">
        <v>48911</v>
      </c>
      <c r="B5686" t="s">
        <v>48912</v>
      </c>
      <c r="C5686" t="s">
        <v>49</v>
      </c>
      <c r="D5686" t="s">
        <v>48913</v>
      </c>
      <c r="E5686" t="s">
        <v>45648</v>
      </c>
      <c r="F5686" t="s">
        <v>48914</v>
      </c>
      <c r="G5686" t="s">
        <v>48915</v>
      </c>
      <c r="H5686" t="s">
        <v>48916</v>
      </c>
      <c r="I5686" t="s">
        <v>6888</v>
      </c>
      <c r="J5686" t="s">
        <v>5647</v>
      </c>
      <c r="K5686" t="s">
        <v>5648</v>
      </c>
      <c r="L5686" t="s">
        <v>95</v>
      </c>
      <c r="M5686" t="s">
        <v>5649</v>
      </c>
      <c r="O5686" t="s">
        <v>5650</v>
      </c>
      <c r="P5686" t="s">
        <v>48917</v>
      </c>
      <c r="R5686" t="str">
        <f t="shared" si="176"/>
        <v>安丘</v>
      </c>
      <c r="S5686" t="str">
        <f t="shared" si="177"/>
        <v>0110</v>
      </c>
    </row>
    <row r="5687" spans="1:19">
      <c r="A5687" t="s">
        <v>48918</v>
      </c>
      <c r="B5687" t="s">
        <v>48919</v>
      </c>
      <c r="C5687" t="s">
        <v>49</v>
      </c>
      <c r="D5687" t="s">
        <v>48920</v>
      </c>
      <c r="E5687" t="s">
        <v>45622</v>
      </c>
      <c r="F5687" t="s">
        <v>48921</v>
      </c>
      <c r="G5687" t="s">
        <v>48922</v>
      </c>
      <c r="H5687" t="s">
        <v>48923</v>
      </c>
      <c r="I5687" t="s">
        <v>4841</v>
      </c>
      <c r="J5687" t="s">
        <v>11292</v>
      </c>
      <c r="K5687" t="s">
        <v>11293</v>
      </c>
      <c r="L5687" t="s">
        <v>86</v>
      </c>
      <c r="M5687" t="s">
        <v>11294</v>
      </c>
      <c r="N5687" t="s">
        <v>5907</v>
      </c>
      <c r="O5687" t="s">
        <v>11295</v>
      </c>
      <c r="P5687" t="s">
        <v>48924</v>
      </c>
      <c r="R5687" t="str">
        <f t="shared" si="176"/>
        <v>坊子</v>
      </c>
      <c r="S5687" t="str">
        <f t="shared" si="177"/>
        <v>0110</v>
      </c>
    </row>
    <row r="5688" spans="1:19">
      <c r="A5688" t="s">
        <v>48925</v>
      </c>
      <c r="B5688" t="s">
        <v>48926</v>
      </c>
      <c r="C5688" t="s">
        <v>49</v>
      </c>
      <c r="D5688" t="s">
        <v>48927</v>
      </c>
      <c r="E5688" t="s">
        <v>45639</v>
      </c>
      <c r="F5688" t="s">
        <v>48928</v>
      </c>
      <c r="G5688" t="s">
        <v>48929</v>
      </c>
      <c r="H5688" t="s">
        <v>48667</v>
      </c>
      <c r="I5688" t="s">
        <v>4828</v>
      </c>
      <c r="J5688" t="s">
        <v>43796</v>
      </c>
      <c r="K5688" t="s">
        <v>43797</v>
      </c>
      <c r="L5688" t="s">
        <v>237</v>
      </c>
      <c r="M5688" t="s">
        <v>4971</v>
      </c>
      <c r="N5688" t="s">
        <v>4972</v>
      </c>
      <c r="O5688" t="s">
        <v>43798</v>
      </c>
      <c r="P5688" t="s">
        <v>48930</v>
      </c>
      <c r="R5688" t="str">
        <f t="shared" si="176"/>
        <v>潍城</v>
      </c>
      <c r="S5688" t="str">
        <f t="shared" si="177"/>
        <v>0110</v>
      </c>
    </row>
    <row r="5689" spans="1:19">
      <c r="A5689" t="s">
        <v>48931</v>
      </c>
      <c r="B5689" t="s">
        <v>48932</v>
      </c>
      <c r="C5689" t="s">
        <v>49</v>
      </c>
      <c r="D5689" t="s">
        <v>48933</v>
      </c>
      <c r="E5689" t="s">
        <v>45639</v>
      </c>
      <c r="F5689" t="s">
        <v>48934</v>
      </c>
      <c r="G5689" t="s">
        <v>48935</v>
      </c>
      <c r="H5689" t="s">
        <v>48936</v>
      </c>
      <c r="I5689" t="s">
        <v>5052</v>
      </c>
      <c r="J5689" t="s">
        <v>4969</v>
      </c>
      <c r="K5689" t="s">
        <v>4970</v>
      </c>
      <c r="L5689" t="s">
        <v>237</v>
      </c>
      <c r="M5689" t="s">
        <v>4971</v>
      </c>
      <c r="N5689" t="s">
        <v>5487</v>
      </c>
      <c r="P5689" t="s">
        <v>48937</v>
      </c>
      <c r="R5689" t="str">
        <f t="shared" si="176"/>
        <v>潍城</v>
      </c>
      <c r="S5689" t="str">
        <f t="shared" si="177"/>
        <v>0110</v>
      </c>
    </row>
    <row r="5690" spans="1:19">
      <c r="A5690" t="s">
        <v>48938</v>
      </c>
      <c r="B5690" t="s">
        <v>48939</v>
      </c>
      <c r="C5690" t="s">
        <v>49</v>
      </c>
      <c r="D5690" t="s">
        <v>48940</v>
      </c>
      <c r="E5690" t="s">
        <v>45639</v>
      </c>
      <c r="F5690" t="s">
        <v>48941</v>
      </c>
      <c r="G5690" t="s">
        <v>48942</v>
      </c>
      <c r="H5690" t="s">
        <v>48943</v>
      </c>
      <c r="I5690" t="s">
        <v>4813</v>
      </c>
      <c r="J5690" t="s">
        <v>6983</v>
      </c>
      <c r="K5690" t="s">
        <v>6984</v>
      </c>
      <c r="L5690" t="s">
        <v>95</v>
      </c>
      <c r="M5690" t="s">
        <v>5682</v>
      </c>
      <c r="O5690" t="s">
        <v>6986</v>
      </c>
      <c r="P5690" t="s">
        <v>48944</v>
      </c>
      <c r="Q5690" t="s">
        <v>48945</v>
      </c>
      <c r="R5690" t="str">
        <f t="shared" si="176"/>
        <v>安丘</v>
      </c>
      <c r="S5690" t="str">
        <f t="shared" si="177"/>
        <v>0110</v>
      </c>
    </row>
    <row r="5691" spans="1:19">
      <c r="A5691" t="s">
        <v>48946</v>
      </c>
      <c r="B5691" t="s">
        <v>48947</v>
      </c>
      <c r="C5691" t="s">
        <v>49</v>
      </c>
      <c r="D5691" t="s">
        <v>48948</v>
      </c>
      <c r="E5691" t="s">
        <v>45622</v>
      </c>
      <c r="F5691" t="s">
        <v>48949</v>
      </c>
      <c r="G5691" t="s">
        <v>48950</v>
      </c>
      <c r="H5691" t="s">
        <v>48951</v>
      </c>
      <c r="I5691" t="s">
        <v>4955</v>
      </c>
      <c r="J5691" t="s">
        <v>10085</v>
      </c>
      <c r="K5691" t="s">
        <v>10086</v>
      </c>
      <c r="L5691" t="s">
        <v>123</v>
      </c>
      <c r="M5691" t="s">
        <v>5364</v>
      </c>
      <c r="N5691" t="s">
        <v>4959</v>
      </c>
      <c r="O5691" t="s">
        <v>10087</v>
      </c>
      <c r="P5691" t="s">
        <v>48770</v>
      </c>
      <c r="Q5691" t="s">
        <v>48952</v>
      </c>
      <c r="R5691" t="str">
        <f t="shared" si="176"/>
        <v>诸城</v>
      </c>
      <c r="S5691" t="str">
        <f t="shared" si="177"/>
        <v>0110</v>
      </c>
    </row>
    <row r="5692" spans="1:19">
      <c r="A5692" t="s">
        <v>48953</v>
      </c>
      <c r="B5692" t="s">
        <v>48954</v>
      </c>
      <c r="C5692" t="s">
        <v>49</v>
      </c>
      <c r="D5692" t="s">
        <v>48955</v>
      </c>
      <c r="E5692" t="s">
        <v>48956</v>
      </c>
      <c r="F5692" t="s">
        <v>48957</v>
      </c>
      <c r="G5692" t="s">
        <v>48958</v>
      </c>
      <c r="H5692" t="s">
        <v>48959</v>
      </c>
      <c r="I5692" t="s">
        <v>12757</v>
      </c>
      <c r="J5692" t="s">
        <v>6065</v>
      </c>
      <c r="K5692" t="s">
        <v>6066</v>
      </c>
      <c r="L5692" t="s">
        <v>123</v>
      </c>
      <c r="M5692" t="s">
        <v>4994</v>
      </c>
      <c r="N5692" t="s">
        <v>5487</v>
      </c>
      <c r="O5692" t="s">
        <v>6067</v>
      </c>
      <c r="P5692" t="s">
        <v>48960</v>
      </c>
      <c r="R5692" t="str">
        <f t="shared" si="176"/>
        <v>诸城</v>
      </c>
      <c r="S5692" t="str">
        <f t="shared" si="177"/>
        <v>0110</v>
      </c>
    </row>
    <row r="5693" spans="1:19">
      <c r="A5693" t="s">
        <v>48961</v>
      </c>
      <c r="B5693" t="s">
        <v>48962</v>
      </c>
      <c r="C5693" t="s">
        <v>49</v>
      </c>
      <c r="D5693" t="s">
        <v>48963</v>
      </c>
      <c r="E5693" t="s">
        <v>45622</v>
      </c>
      <c r="F5693" t="s">
        <v>48964</v>
      </c>
      <c r="G5693" t="s">
        <v>48965</v>
      </c>
      <c r="H5693" t="s">
        <v>48966</v>
      </c>
      <c r="I5693" t="s">
        <v>4828</v>
      </c>
      <c r="J5693" t="s">
        <v>7208</v>
      </c>
      <c r="K5693" t="s">
        <v>7209</v>
      </c>
      <c r="L5693" t="s">
        <v>123</v>
      </c>
      <c r="M5693" t="s">
        <v>7210</v>
      </c>
      <c r="N5693" t="s">
        <v>4789</v>
      </c>
      <c r="O5693" t="s">
        <v>7211</v>
      </c>
      <c r="P5693" t="s">
        <v>45845</v>
      </c>
      <c r="Q5693" t="s">
        <v>48967</v>
      </c>
      <c r="R5693" t="str">
        <f t="shared" si="176"/>
        <v>诸城</v>
      </c>
      <c r="S5693" t="str">
        <f t="shared" si="177"/>
        <v>0110</v>
      </c>
    </row>
    <row r="5694" spans="1:19">
      <c r="A5694" t="s">
        <v>48968</v>
      </c>
      <c r="B5694" t="s">
        <v>48969</v>
      </c>
      <c r="C5694" t="s">
        <v>49</v>
      </c>
      <c r="D5694" t="s">
        <v>48970</v>
      </c>
      <c r="E5694" t="s">
        <v>45639</v>
      </c>
      <c r="F5694" t="s">
        <v>48971</v>
      </c>
      <c r="G5694" t="s">
        <v>48972</v>
      </c>
      <c r="H5694" t="s">
        <v>48973</v>
      </c>
      <c r="I5694" t="s">
        <v>4785</v>
      </c>
      <c r="J5694" t="s">
        <v>7556</v>
      </c>
      <c r="K5694" t="s">
        <v>7557</v>
      </c>
      <c r="L5694" t="s">
        <v>237</v>
      </c>
      <c r="M5694" t="s">
        <v>4971</v>
      </c>
      <c r="N5694" t="s">
        <v>20639</v>
      </c>
      <c r="O5694" t="s">
        <v>43798</v>
      </c>
      <c r="P5694" t="s">
        <v>48974</v>
      </c>
      <c r="Q5694" t="s">
        <v>48975</v>
      </c>
      <c r="R5694" t="str">
        <f t="shared" si="176"/>
        <v>潍城</v>
      </c>
      <c r="S5694" t="str">
        <f t="shared" si="177"/>
        <v>0110</v>
      </c>
    </row>
    <row r="5695" spans="1:19">
      <c r="A5695" t="s">
        <v>48976</v>
      </c>
      <c r="B5695" t="s">
        <v>48977</v>
      </c>
      <c r="C5695" t="s">
        <v>49</v>
      </c>
      <c r="D5695" t="s">
        <v>48978</v>
      </c>
      <c r="E5695" t="s">
        <v>45639</v>
      </c>
      <c r="F5695" t="s">
        <v>48979</v>
      </c>
      <c r="G5695" t="s">
        <v>48980</v>
      </c>
      <c r="H5695" t="s">
        <v>48981</v>
      </c>
      <c r="I5695" t="s">
        <v>4785</v>
      </c>
      <c r="J5695" t="s">
        <v>5408</v>
      </c>
      <c r="K5695" t="s">
        <v>4280</v>
      </c>
      <c r="L5695" t="s">
        <v>375</v>
      </c>
      <c r="M5695" t="s">
        <v>5409</v>
      </c>
      <c r="O5695" t="s">
        <v>5410</v>
      </c>
      <c r="P5695" t="s">
        <v>48982</v>
      </c>
      <c r="Q5695" t="s">
        <v>48983</v>
      </c>
      <c r="R5695" t="str">
        <f t="shared" si="176"/>
        <v>昌邑</v>
      </c>
      <c r="S5695" t="str">
        <f t="shared" si="177"/>
        <v>0110</v>
      </c>
    </row>
    <row r="5696" spans="1:19">
      <c r="A5696" t="s">
        <v>48984</v>
      </c>
      <c r="B5696" t="s">
        <v>48985</v>
      </c>
      <c r="C5696" t="s">
        <v>49</v>
      </c>
      <c r="D5696" t="s">
        <v>48986</v>
      </c>
      <c r="E5696" t="s">
        <v>45639</v>
      </c>
      <c r="F5696" t="s">
        <v>48987</v>
      </c>
      <c r="G5696" t="s">
        <v>48988</v>
      </c>
      <c r="H5696" t="s">
        <v>48989</v>
      </c>
      <c r="I5696" t="s">
        <v>5052</v>
      </c>
      <c r="J5696" t="s">
        <v>15595</v>
      </c>
      <c r="K5696" t="s">
        <v>15596</v>
      </c>
      <c r="L5696" t="s">
        <v>50</v>
      </c>
      <c r="M5696" t="s">
        <v>5721</v>
      </c>
      <c r="N5696" t="s">
        <v>5069</v>
      </c>
      <c r="O5696" t="s">
        <v>15597</v>
      </c>
      <c r="P5696" t="s">
        <v>48990</v>
      </c>
      <c r="Q5696" t="s">
        <v>48991</v>
      </c>
      <c r="R5696" t="str">
        <f t="shared" si="176"/>
        <v>青州</v>
      </c>
      <c r="S5696" t="str">
        <f t="shared" si="177"/>
        <v>0110</v>
      </c>
    </row>
    <row r="5697" spans="1:19">
      <c r="A5697" t="s">
        <v>48992</v>
      </c>
      <c r="B5697" t="s">
        <v>48993</v>
      </c>
      <c r="C5697" t="s">
        <v>49</v>
      </c>
      <c r="D5697" t="s">
        <v>48994</v>
      </c>
      <c r="E5697" t="s">
        <v>45639</v>
      </c>
      <c r="F5697" t="s">
        <v>48995</v>
      </c>
      <c r="G5697" t="s">
        <v>48996</v>
      </c>
      <c r="H5697" t="s">
        <v>48997</v>
      </c>
      <c r="I5697" t="s">
        <v>5835</v>
      </c>
      <c r="J5697" t="s">
        <v>5109</v>
      </c>
      <c r="K5697" t="s">
        <v>5110</v>
      </c>
      <c r="L5697" t="s">
        <v>50</v>
      </c>
      <c r="M5697" t="s">
        <v>5111</v>
      </c>
      <c r="N5697" t="s">
        <v>4933</v>
      </c>
      <c r="O5697" t="s">
        <v>5113</v>
      </c>
      <c r="P5697" t="s">
        <v>48998</v>
      </c>
      <c r="Q5697" t="s">
        <v>48999</v>
      </c>
      <c r="R5697" t="str">
        <f t="shared" ref="R5697:R5760" si="178">IF(OR(LEFT(L5697,2)="高新"),"奎文",IF(LEFT(L5697,2)="峡山","坊子",IF(LEFT(L5697,2)="滨海","寒亭",LEFT(L5697,2))))</f>
        <v>青州</v>
      </c>
      <c r="S5697" t="str">
        <f t="shared" ref="S5697:S5760" si="179">TEXT(B5697,"mmdd")</f>
        <v>0110</v>
      </c>
    </row>
    <row r="5698" spans="1:19">
      <c r="A5698" t="s">
        <v>49000</v>
      </c>
      <c r="B5698" t="s">
        <v>49001</v>
      </c>
      <c r="C5698" t="s">
        <v>49</v>
      </c>
      <c r="D5698" t="s">
        <v>49002</v>
      </c>
      <c r="E5698" t="s">
        <v>45648</v>
      </c>
      <c r="F5698" t="s">
        <v>49003</v>
      </c>
      <c r="G5698" t="s">
        <v>49004</v>
      </c>
      <c r="H5698" t="s">
        <v>49005</v>
      </c>
      <c r="I5698" t="s">
        <v>4828</v>
      </c>
      <c r="J5698" t="s">
        <v>8305</v>
      </c>
      <c r="K5698" t="s">
        <v>8306</v>
      </c>
      <c r="L5698" t="s">
        <v>60</v>
      </c>
      <c r="M5698" t="s">
        <v>5511</v>
      </c>
      <c r="O5698" t="s">
        <v>8307</v>
      </c>
      <c r="P5698" t="s">
        <v>49006</v>
      </c>
      <c r="Q5698" t="s">
        <v>49007</v>
      </c>
      <c r="R5698" t="str">
        <f t="shared" si="178"/>
        <v>奎文</v>
      </c>
      <c r="S5698" t="str">
        <f t="shared" si="179"/>
        <v>0110</v>
      </c>
    </row>
    <row r="5699" spans="1:19">
      <c r="A5699" t="s">
        <v>49008</v>
      </c>
      <c r="B5699" t="s">
        <v>49009</v>
      </c>
      <c r="C5699" t="s">
        <v>49</v>
      </c>
      <c r="D5699" t="s">
        <v>49010</v>
      </c>
      <c r="E5699" t="s">
        <v>49011</v>
      </c>
      <c r="F5699" t="s">
        <v>49012</v>
      </c>
      <c r="G5699" t="s">
        <v>49013</v>
      </c>
      <c r="H5699" t="s">
        <v>49014</v>
      </c>
      <c r="I5699" t="s">
        <v>4785</v>
      </c>
      <c r="J5699" t="s">
        <v>5886</v>
      </c>
      <c r="K5699" t="s">
        <v>5887</v>
      </c>
      <c r="L5699" t="s">
        <v>60</v>
      </c>
      <c r="M5699" t="s">
        <v>5888</v>
      </c>
      <c r="N5699" t="s">
        <v>6243</v>
      </c>
      <c r="O5699" t="s">
        <v>5889</v>
      </c>
      <c r="P5699" t="s">
        <v>49015</v>
      </c>
      <c r="Q5699" t="s">
        <v>49016</v>
      </c>
      <c r="R5699" t="str">
        <f t="shared" si="178"/>
        <v>奎文</v>
      </c>
      <c r="S5699" t="str">
        <f t="shared" si="179"/>
        <v>0110</v>
      </c>
    </row>
    <row r="5700" spans="1:19">
      <c r="A5700" t="s">
        <v>49017</v>
      </c>
      <c r="B5700" t="s">
        <v>49018</v>
      </c>
      <c r="C5700" t="s">
        <v>49</v>
      </c>
      <c r="D5700" t="s">
        <v>49019</v>
      </c>
      <c r="E5700" t="s">
        <v>45648</v>
      </c>
      <c r="F5700" t="s">
        <v>49020</v>
      </c>
      <c r="G5700" t="s">
        <v>49021</v>
      </c>
      <c r="H5700" t="s">
        <v>49022</v>
      </c>
      <c r="I5700" t="s">
        <v>5184</v>
      </c>
      <c r="J5700" t="s">
        <v>4930</v>
      </c>
      <c r="K5700" t="s">
        <v>4931</v>
      </c>
      <c r="L5700" t="s">
        <v>123</v>
      </c>
      <c r="M5700" t="s">
        <v>4932</v>
      </c>
      <c r="O5700" t="s">
        <v>4934</v>
      </c>
      <c r="P5700" t="s">
        <v>49023</v>
      </c>
      <c r="Q5700" t="s">
        <v>49024</v>
      </c>
      <c r="R5700" t="str">
        <f t="shared" si="178"/>
        <v>诸城</v>
      </c>
      <c r="S5700" t="str">
        <f t="shared" si="179"/>
        <v>0110</v>
      </c>
    </row>
    <row r="5701" spans="1:19">
      <c r="A5701" t="s">
        <v>49025</v>
      </c>
      <c r="B5701" t="s">
        <v>49026</v>
      </c>
      <c r="C5701" t="s">
        <v>49</v>
      </c>
      <c r="D5701" t="s">
        <v>49027</v>
      </c>
      <c r="E5701" t="s">
        <v>45622</v>
      </c>
      <c r="F5701" t="s">
        <v>49028</v>
      </c>
      <c r="G5701" t="s">
        <v>49029</v>
      </c>
      <c r="H5701" t="s">
        <v>49030</v>
      </c>
      <c r="I5701" t="s">
        <v>4852</v>
      </c>
      <c r="J5701" t="s">
        <v>4829</v>
      </c>
      <c r="K5701" t="s">
        <v>4830</v>
      </c>
      <c r="L5701" t="s">
        <v>114</v>
      </c>
      <c r="M5701" t="s">
        <v>4831</v>
      </c>
      <c r="N5701" t="s">
        <v>4933</v>
      </c>
      <c r="O5701" t="s">
        <v>4833</v>
      </c>
      <c r="P5701" t="s">
        <v>49031</v>
      </c>
      <c r="R5701" t="str">
        <f t="shared" si="178"/>
        <v>高密</v>
      </c>
      <c r="S5701" t="str">
        <f t="shared" si="179"/>
        <v>0110</v>
      </c>
    </row>
    <row r="5702" spans="1:19">
      <c r="A5702" t="s">
        <v>49032</v>
      </c>
      <c r="B5702" t="s">
        <v>49033</v>
      </c>
      <c r="C5702" t="s">
        <v>49</v>
      </c>
      <c r="D5702" t="s">
        <v>49034</v>
      </c>
      <c r="E5702" t="s">
        <v>45648</v>
      </c>
      <c r="F5702" t="s">
        <v>49035</v>
      </c>
      <c r="G5702" t="s">
        <v>49036</v>
      </c>
      <c r="H5702" t="s">
        <v>49037</v>
      </c>
      <c r="I5702" t="s">
        <v>12119</v>
      </c>
      <c r="J5702" t="s">
        <v>9734</v>
      </c>
      <c r="K5702" t="s">
        <v>9735</v>
      </c>
      <c r="L5702" t="s">
        <v>60</v>
      </c>
      <c r="M5702" t="s">
        <v>4904</v>
      </c>
      <c r="N5702" t="s">
        <v>5112</v>
      </c>
      <c r="O5702" t="s">
        <v>9736</v>
      </c>
      <c r="Q5702" t="s">
        <v>49038</v>
      </c>
      <c r="R5702" t="str">
        <f t="shared" si="178"/>
        <v>奎文</v>
      </c>
      <c r="S5702" t="str">
        <f t="shared" si="179"/>
        <v>0110</v>
      </c>
    </row>
    <row r="5703" spans="1:19">
      <c r="A5703" t="s">
        <v>49039</v>
      </c>
      <c r="B5703" t="s">
        <v>49040</v>
      </c>
      <c r="C5703" t="s">
        <v>49</v>
      </c>
      <c r="D5703" t="s">
        <v>49041</v>
      </c>
      <c r="E5703" t="s">
        <v>46831</v>
      </c>
      <c r="F5703" t="s">
        <v>49042</v>
      </c>
      <c r="G5703" t="s">
        <v>49043</v>
      </c>
      <c r="H5703" t="s">
        <v>49044</v>
      </c>
      <c r="I5703" t="s">
        <v>4813</v>
      </c>
      <c r="J5703" t="s">
        <v>12437</v>
      </c>
      <c r="K5703" t="s">
        <v>12438</v>
      </c>
      <c r="L5703" t="s">
        <v>105</v>
      </c>
      <c r="M5703" t="s">
        <v>5029</v>
      </c>
      <c r="N5703" t="s">
        <v>4789</v>
      </c>
      <c r="O5703" t="s">
        <v>12439</v>
      </c>
      <c r="P5703" t="s">
        <v>49045</v>
      </c>
      <c r="Q5703" t="s">
        <v>49046</v>
      </c>
      <c r="R5703" t="str">
        <f t="shared" si="178"/>
        <v>寿光</v>
      </c>
      <c r="S5703" t="str">
        <f t="shared" si="179"/>
        <v>0110</v>
      </c>
    </row>
    <row r="5704" spans="1:19">
      <c r="A5704" t="s">
        <v>49047</v>
      </c>
      <c r="B5704" t="s">
        <v>49048</v>
      </c>
      <c r="C5704" t="s">
        <v>49</v>
      </c>
      <c r="D5704" t="s">
        <v>49049</v>
      </c>
      <c r="E5704" t="s">
        <v>45639</v>
      </c>
      <c r="F5704" t="s">
        <v>49050</v>
      </c>
      <c r="G5704" t="s">
        <v>49051</v>
      </c>
      <c r="H5704" t="s">
        <v>49052</v>
      </c>
      <c r="I5704" t="s">
        <v>17145</v>
      </c>
      <c r="J5704" t="s">
        <v>6357</v>
      </c>
      <c r="K5704" t="s">
        <v>6358</v>
      </c>
      <c r="L5704" t="s">
        <v>60</v>
      </c>
      <c r="M5704" t="s">
        <v>5999</v>
      </c>
      <c r="N5704" t="s">
        <v>36406</v>
      </c>
      <c r="O5704" t="s">
        <v>6359</v>
      </c>
      <c r="P5704" t="s">
        <v>49053</v>
      </c>
      <c r="Q5704" t="s">
        <v>49054</v>
      </c>
      <c r="R5704" t="str">
        <f t="shared" si="178"/>
        <v>奎文</v>
      </c>
      <c r="S5704" t="str">
        <f t="shared" si="179"/>
        <v>0110</v>
      </c>
    </row>
    <row r="5705" spans="1:19">
      <c r="A5705" t="s">
        <v>49055</v>
      </c>
      <c r="B5705" t="s">
        <v>49056</v>
      </c>
      <c r="C5705" t="s">
        <v>49</v>
      </c>
      <c r="D5705" t="s">
        <v>49057</v>
      </c>
      <c r="E5705" t="s">
        <v>45648</v>
      </c>
      <c r="F5705" t="s">
        <v>49058</v>
      </c>
      <c r="G5705" t="s">
        <v>49059</v>
      </c>
      <c r="H5705" t="s">
        <v>49060</v>
      </c>
      <c r="I5705" t="s">
        <v>5052</v>
      </c>
      <c r="J5705" t="s">
        <v>10226</v>
      </c>
      <c r="K5705" t="s">
        <v>10227</v>
      </c>
      <c r="L5705" t="s">
        <v>148</v>
      </c>
      <c r="M5705" t="s">
        <v>6713</v>
      </c>
      <c r="O5705" t="s">
        <v>10229</v>
      </c>
      <c r="P5705" t="s">
        <v>49061</v>
      </c>
      <c r="Q5705" t="s">
        <v>49062</v>
      </c>
      <c r="R5705" t="str">
        <f t="shared" si="178"/>
        <v>寒亭</v>
      </c>
      <c r="S5705" t="str">
        <f t="shared" si="179"/>
        <v>0110</v>
      </c>
    </row>
    <row r="5706" spans="1:19">
      <c r="A5706" t="s">
        <v>49063</v>
      </c>
      <c r="B5706" t="s">
        <v>49064</v>
      </c>
      <c r="C5706" t="s">
        <v>49</v>
      </c>
      <c r="D5706" t="s">
        <v>49065</v>
      </c>
      <c r="E5706" t="s">
        <v>45622</v>
      </c>
      <c r="F5706" t="s">
        <v>49066</v>
      </c>
      <c r="G5706" t="s">
        <v>49067</v>
      </c>
      <c r="H5706" t="s">
        <v>49068</v>
      </c>
      <c r="I5706" t="s">
        <v>4852</v>
      </c>
      <c r="J5706" t="s">
        <v>5374</v>
      </c>
      <c r="K5706" t="s">
        <v>5375</v>
      </c>
      <c r="L5706" t="s">
        <v>105</v>
      </c>
      <c r="M5706" t="s">
        <v>5376</v>
      </c>
      <c r="N5706" t="s">
        <v>5056</v>
      </c>
      <c r="O5706" t="s">
        <v>5377</v>
      </c>
      <c r="P5706" t="s">
        <v>49069</v>
      </c>
      <c r="R5706" t="str">
        <f t="shared" si="178"/>
        <v>寿光</v>
      </c>
      <c r="S5706" t="str">
        <f t="shared" si="179"/>
        <v>0110</v>
      </c>
    </row>
    <row r="5707" spans="1:19">
      <c r="A5707" t="s">
        <v>49070</v>
      </c>
      <c r="B5707" t="s">
        <v>49071</v>
      </c>
      <c r="C5707" t="s">
        <v>49</v>
      </c>
      <c r="D5707" t="s">
        <v>49072</v>
      </c>
      <c r="E5707" t="s">
        <v>45622</v>
      </c>
      <c r="F5707" t="s">
        <v>49073</v>
      </c>
      <c r="G5707" t="s">
        <v>49074</v>
      </c>
      <c r="H5707" t="s">
        <v>49075</v>
      </c>
      <c r="I5707" t="s">
        <v>4852</v>
      </c>
      <c r="J5707" t="s">
        <v>5597</v>
      </c>
      <c r="K5707" t="s">
        <v>5598</v>
      </c>
      <c r="L5707" t="s">
        <v>375</v>
      </c>
      <c r="M5707" t="s">
        <v>5599</v>
      </c>
      <c r="N5707" t="s">
        <v>6308</v>
      </c>
      <c r="O5707" t="s">
        <v>5600</v>
      </c>
      <c r="P5707" t="s">
        <v>49076</v>
      </c>
      <c r="Q5707" t="s">
        <v>49077</v>
      </c>
      <c r="R5707" t="str">
        <f t="shared" si="178"/>
        <v>昌邑</v>
      </c>
      <c r="S5707" t="str">
        <f t="shared" si="179"/>
        <v>0110</v>
      </c>
    </row>
    <row r="5708" spans="1:19">
      <c r="A5708" t="s">
        <v>49078</v>
      </c>
      <c r="B5708" t="s">
        <v>49079</v>
      </c>
      <c r="C5708" t="s">
        <v>49</v>
      </c>
      <c r="D5708" t="s">
        <v>49080</v>
      </c>
      <c r="E5708" t="s">
        <v>45648</v>
      </c>
      <c r="F5708" t="s">
        <v>49081</v>
      </c>
      <c r="G5708" t="s">
        <v>49082</v>
      </c>
      <c r="H5708" t="s">
        <v>49083</v>
      </c>
      <c r="I5708" t="s">
        <v>5407</v>
      </c>
      <c r="J5708" t="s">
        <v>10999</v>
      </c>
      <c r="K5708" t="s">
        <v>11000</v>
      </c>
      <c r="L5708" t="s">
        <v>237</v>
      </c>
      <c r="M5708" t="s">
        <v>5247</v>
      </c>
      <c r="O5708" t="s">
        <v>11001</v>
      </c>
      <c r="P5708" t="s">
        <v>49084</v>
      </c>
      <c r="Q5708" t="s">
        <v>49085</v>
      </c>
      <c r="R5708" t="str">
        <f t="shared" si="178"/>
        <v>潍城</v>
      </c>
      <c r="S5708" t="str">
        <f t="shared" si="179"/>
        <v>0110</v>
      </c>
    </row>
    <row r="5709" spans="1:19">
      <c r="A5709" t="s">
        <v>49086</v>
      </c>
      <c r="B5709" t="s">
        <v>49087</v>
      </c>
      <c r="C5709" t="s">
        <v>49</v>
      </c>
      <c r="D5709" t="s">
        <v>49088</v>
      </c>
      <c r="E5709" t="s">
        <v>45648</v>
      </c>
      <c r="F5709" t="s">
        <v>49089</v>
      </c>
      <c r="G5709" t="s">
        <v>49090</v>
      </c>
      <c r="H5709" t="s">
        <v>49091</v>
      </c>
      <c r="I5709" t="s">
        <v>12119</v>
      </c>
      <c r="J5709" t="s">
        <v>6611</v>
      </c>
      <c r="K5709" t="s">
        <v>6612</v>
      </c>
      <c r="L5709" t="s">
        <v>86</v>
      </c>
      <c r="M5709" t="s">
        <v>5099</v>
      </c>
      <c r="O5709" t="s">
        <v>6613</v>
      </c>
      <c r="P5709" t="s">
        <v>49092</v>
      </c>
      <c r="Q5709" t="s">
        <v>49093</v>
      </c>
      <c r="R5709" t="str">
        <f t="shared" si="178"/>
        <v>坊子</v>
      </c>
      <c r="S5709" t="str">
        <f t="shared" si="179"/>
        <v>0110</v>
      </c>
    </row>
    <row r="5710" spans="1:19">
      <c r="A5710" t="s">
        <v>49094</v>
      </c>
      <c r="B5710" t="s">
        <v>49095</v>
      </c>
      <c r="C5710" t="s">
        <v>49</v>
      </c>
      <c r="D5710" t="s">
        <v>49096</v>
      </c>
      <c r="E5710" t="s">
        <v>48798</v>
      </c>
      <c r="F5710" t="s">
        <v>49097</v>
      </c>
      <c r="G5710" t="s">
        <v>49098</v>
      </c>
      <c r="H5710" t="s">
        <v>49099</v>
      </c>
      <c r="I5710" t="s">
        <v>8162</v>
      </c>
      <c r="J5710" t="s">
        <v>5122</v>
      </c>
      <c r="K5710" t="s">
        <v>5123</v>
      </c>
      <c r="N5710" t="s">
        <v>4959</v>
      </c>
      <c r="O5710" t="s">
        <v>5124</v>
      </c>
      <c r="R5710" t="str">
        <f t="shared" si="178"/>
        <v/>
      </c>
      <c r="S5710" t="str">
        <f t="shared" si="179"/>
        <v>0110</v>
      </c>
    </row>
    <row r="5711" spans="1:19">
      <c r="A5711" t="s">
        <v>49100</v>
      </c>
      <c r="B5711" t="s">
        <v>49101</v>
      </c>
      <c r="C5711" t="s">
        <v>49</v>
      </c>
      <c r="D5711" t="s">
        <v>49102</v>
      </c>
      <c r="E5711" t="s">
        <v>45622</v>
      </c>
      <c r="F5711" t="s">
        <v>49103</v>
      </c>
      <c r="G5711" t="s">
        <v>49104</v>
      </c>
      <c r="H5711" t="s">
        <v>49105</v>
      </c>
      <c r="I5711" t="s">
        <v>5066</v>
      </c>
      <c r="J5711" t="s">
        <v>13019</v>
      </c>
      <c r="K5711" t="s">
        <v>13020</v>
      </c>
      <c r="L5711" t="s">
        <v>86</v>
      </c>
      <c r="M5711" t="s">
        <v>5919</v>
      </c>
      <c r="N5711" t="s">
        <v>6985</v>
      </c>
      <c r="O5711" t="s">
        <v>13021</v>
      </c>
      <c r="P5711" t="s">
        <v>49106</v>
      </c>
      <c r="R5711" t="str">
        <f t="shared" si="178"/>
        <v>坊子</v>
      </c>
      <c r="S5711" t="str">
        <f t="shared" si="179"/>
        <v>0110</v>
      </c>
    </row>
    <row r="5712" spans="1:19">
      <c r="A5712" t="s">
        <v>49107</v>
      </c>
      <c r="B5712" t="s">
        <v>49108</v>
      </c>
      <c r="C5712" t="s">
        <v>49</v>
      </c>
      <c r="D5712" t="s">
        <v>49109</v>
      </c>
      <c r="E5712" t="s">
        <v>45622</v>
      </c>
      <c r="F5712" t="s">
        <v>49110</v>
      </c>
      <c r="G5712" t="s">
        <v>49111</v>
      </c>
      <c r="H5712" t="s">
        <v>49112</v>
      </c>
      <c r="I5712" t="s">
        <v>4852</v>
      </c>
      <c r="J5712" t="s">
        <v>14847</v>
      </c>
      <c r="K5712" t="s">
        <v>14848</v>
      </c>
      <c r="L5712" t="s">
        <v>148</v>
      </c>
      <c r="M5712" t="s">
        <v>6713</v>
      </c>
      <c r="N5712" t="s">
        <v>4972</v>
      </c>
      <c r="O5712" t="s">
        <v>14849</v>
      </c>
      <c r="P5712" t="s">
        <v>49113</v>
      </c>
      <c r="R5712" t="str">
        <f t="shared" si="178"/>
        <v>寒亭</v>
      </c>
      <c r="S5712" t="str">
        <f t="shared" si="179"/>
        <v>0110</v>
      </c>
    </row>
    <row r="5713" spans="1:19">
      <c r="A5713" t="s">
        <v>2450</v>
      </c>
      <c r="B5713" t="s">
        <v>49114</v>
      </c>
      <c r="C5713" t="s">
        <v>49</v>
      </c>
      <c r="D5713" t="s">
        <v>49115</v>
      </c>
      <c r="E5713" t="s">
        <v>45622</v>
      </c>
      <c r="F5713" t="s">
        <v>49116</v>
      </c>
      <c r="G5713" t="s">
        <v>2448</v>
      </c>
      <c r="H5713" t="s">
        <v>49117</v>
      </c>
      <c r="I5713" t="s">
        <v>4828</v>
      </c>
      <c r="J5713" t="s">
        <v>9995</v>
      </c>
      <c r="K5713" t="s">
        <v>9996</v>
      </c>
      <c r="L5713" t="s">
        <v>77</v>
      </c>
      <c r="M5713" t="s">
        <v>5145</v>
      </c>
      <c r="N5713" t="s">
        <v>4845</v>
      </c>
      <c r="O5713" t="s">
        <v>9997</v>
      </c>
      <c r="P5713" t="s">
        <v>49118</v>
      </c>
      <c r="R5713" t="str">
        <f t="shared" si="178"/>
        <v>临朐</v>
      </c>
      <c r="S5713" t="str">
        <f t="shared" si="179"/>
        <v>0110</v>
      </c>
    </row>
    <row r="5714" spans="1:19">
      <c r="A5714" t="s">
        <v>49119</v>
      </c>
      <c r="B5714" t="s">
        <v>49120</v>
      </c>
      <c r="C5714" t="s">
        <v>49</v>
      </c>
      <c r="D5714" t="s">
        <v>49121</v>
      </c>
      <c r="E5714" t="s">
        <v>49122</v>
      </c>
      <c r="F5714" t="s">
        <v>49123</v>
      </c>
      <c r="G5714" t="s">
        <v>49124</v>
      </c>
      <c r="H5714" t="s">
        <v>49125</v>
      </c>
      <c r="I5714" t="s">
        <v>12119</v>
      </c>
      <c r="J5714" t="s">
        <v>6161</v>
      </c>
      <c r="K5714" t="s">
        <v>6162</v>
      </c>
      <c r="L5714" t="s">
        <v>95</v>
      </c>
      <c r="M5714" t="s">
        <v>5709</v>
      </c>
      <c r="N5714" t="s">
        <v>5112</v>
      </c>
      <c r="O5714" t="s">
        <v>6163</v>
      </c>
      <c r="P5714" t="s">
        <v>49126</v>
      </c>
      <c r="Q5714" t="s">
        <v>49127</v>
      </c>
      <c r="R5714" t="str">
        <f t="shared" si="178"/>
        <v>安丘</v>
      </c>
      <c r="S5714" t="str">
        <f t="shared" si="179"/>
        <v>0110</v>
      </c>
    </row>
    <row r="5715" spans="1:19">
      <c r="A5715" t="s">
        <v>49128</v>
      </c>
      <c r="B5715" t="s">
        <v>49129</v>
      </c>
      <c r="C5715" t="s">
        <v>49</v>
      </c>
      <c r="D5715" t="s">
        <v>49130</v>
      </c>
      <c r="E5715" t="s">
        <v>45639</v>
      </c>
      <c r="F5715" t="s">
        <v>49131</v>
      </c>
      <c r="G5715" t="s">
        <v>49132</v>
      </c>
      <c r="H5715" t="s">
        <v>49133</v>
      </c>
      <c r="I5715" t="s">
        <v>4785</v>
      </c>
      <c r="J5715" t="s">
        <v>6983</v>
      </c>
      <c r="K5715" t="s">
        <v>6984</v>
      </c>
      <c r="L5715" t="s">
        <v>95</v>
      </c>
      <c r="M5715" t="s">
        <v>5682</v>
      </c>
      <c r="O5715" t="s">
        <v>6986</v>
      </c>
      <c r="P5715" t="s">
        <v>49134</v>
      </c>
      <c r="Q5715" t="s">
        <v>49135</v>
      </c>
      <c r="R5715" t="str">
        <f t="shared" si="178"/>
        <v>安丘</v>
      </c>
      <c r="S5715" t="str">
        <f t="shared" si="179"/>
        <v>0110</v>
      </c>
    </row>
    <row r="5716" spans="1:19">
      <c r="A5716" t="s">
        <v>49136</v>
      </c>
      <c r="B5716" t="s">
        <v>49137</v>
      </c>
      <c r="C5716" t="s">
        <v>49</v>
      </c>
      <c r="D5716" t="s">
        <v>49138</v>
      </c>
      <c r="E5716" t="s">
        <v>45639</v>
      </c>
      <c r="F5716" t="s">
        <v>49139</v>
      </c>
      <c r="G5716" t="s">
        <v>49140</v>
      </c>
      <c r="H5716" t="s">
        <v>49141</v>
      </c>
      <c r="I5716" t="s">
        <v>5184</v>
      </c>
      <c r="J5716" t="s">
        <v>4786</v>
      </c>
      <c r="K5716" t="s">
        <v>4787</v>
      </c>
      <c r="L5716" t="s">
        <v>237</v>
      </c>
      <c r="M5716" t="s">
        <v>4788</v>
      </c>
      <c r="N5716" t="s">
        <v>5939</v>
      </c>
      <c r="O5716" t="s">
        <v>4790</v>
      </c>
      <c r="P5716" t="s">
        <v>49142</v>
      </c>
      <c r="R5716" t="str">
        <f t="shared" si="178"/>
        <v>潍城</v>
      </c>
      <c r="S5716" t="str">
        <f t="shared" si="179"/>
        <v>0110</v>
      </c>
    </row>
    <row r="5717" spans="1:19">
      <c r="A5717" t="s">
        <v>49143</v>
      </c>
      <c r="B5717" t="s">
        <v>49144</v>
      </c>
      <c r="C5717" t="s">
        <v>49</v>
      </c>
      <c r="D5717" t="s">
        <v>49145</v>
      </c>
      <c r="E5717" t="s">
        <v>45648</v>
      </c>
      <c r="F5717" t="s">
        <v>49146</v>
      </c>
      <c r="G5717" t="s">
        <v>49147</v>
      </c>
      <c r="H5717" t="s">
        <v>49148</v>
      </c>
      <c r="I5717" t="s">
        <v>12119</v>
      </c>
      <c r="J5717" t="s">
        <v>9116</v>
      </c>
      <c r="K5717" t="s">
        <v>9117</v>
      </c>
      <c r="L5717" t="s">
        <v>237</v>
      </c>
      <c r="M5717" t="s">
        <v>4788</v>
      </c>
      <c r="O5717" t="s">
        <v>9118</v>
      </c>
      <c r="R5717" t="str">
        <f t="shared" si="178"/>
        <v>潍城</v>
      </c>
      <c r="S5717" t="str">
        <f t="shared" si="179"/>
        <v>0110</v>
      </c>
    </row>
    <row r="5718" spans="1:19">
      <c r="A5718" t="s">
        <v>49149</v>
      </c>
      <c r="B5718" t="s">
        <v>49150</v>
      </c>
      <c r="C5718" t="s">
        <v>49</v>
      </c>
      <c r="D5718" t="s">
        <v>49151</v>
      </c>
      <c r="E5718" t="s">
        <v>49152</v>
      </c>
      <c r="F5718" t="s">
        <v>49153</v>
      </c>
      <c r="G5718" t="s">
        <v>49154</v>
      </c>
      <c r="H5718" t="s">
        <v>49155</v>
      </c>
      <c r="I5718" t="s">
        <v>12757</v>
      </c>
      <c r="J5718" t="s">
        <v>5462</v>
      </c>
      <c r="K5718" t="s">
        <v>5463</v>
      </c>
      <c r="L5718" t="s">
        <v>95</v>
      </c>
      <c r="M5718" t="s">
        <v>4844</v>
      </c>
      <c r="N5718" t="s">
        <v>4789</v>
      </c>
      <c r="O5718" t="s">
        <v>5464</v>
      </c>
      <c r="P5718" t="s">
        <v>49156</v>
      </c>
      <c r="Q5718" t="s">
        <v>49157</v>
      </c>
      <c r="R5718" t="str">
        <f t="shared" si="178"/>
        <v>安丘</v>
      </c>
      <c r="S5718" t="str">
        <f t="shared" si="179"/>
        <v>0110</v>
      </c>
    </row>
    <row r="5719" spans="1:19">
      <c r="A5719" t="s">
        <v>49158</v>
      </c>
      <c r="B5719" t="s">
        <v>49159</v>
      </c>
      <c r="C5719" t="s">
        <v>49</v>
      </c>
      <c r="D5719" t="s">
        <v>49160</v>
      </c>
      <c r="E5719" t="s">
        <v>45639</v>
      </c>
      <c r="F5719" t="s">
        <v>49161</v>
      </c>
      <c r="G5719" t="s">
        <v>49162</v>
      </c>
      <c r="H5719" t="s">
        <v>49163</v>
      </c>
      <c r="I5719" t="s">
        <v>4852</v>
      </c>
      <c r="J5719" t="s">
        <v>8545</v>
      </c>
      <c r="K5719" t="s">
        <v>8546</v>
      </c>
      <c r="L5719" t="s">
        <v>60</v>
      </c>
      <c r="M5719" t="s">
        <v>5511</v>
      </c>
      <c r="N5719" t="s">
        <v>4972</v>
      </c>
      <c r="O5719" t="s">
        <v>8547</v>
      </c>
      <c r="P5719" t="s">
        <v>49164</v>
      </c>
      <c r="Q5719" t="s">
        <v>49165</v>
      </c>
      <c r="R5719" t="str">
        <f t="shared" si="178"/>
        <v>奎文</v>
      </c>
      <c r="S5719" t="str">
        <f t="shared" si="179"/>
        <v>0110</v>
      </c>
    </row>
    <row r="5720" spans="1:19">
      <c r="A5720" t="s">
        <v>49166</v>
      </c>
      <c r="B5720" t="s">
        <v>49167</v>
      </c>
      <c r="C5720" t="s">
        <v>49</v>
      </c>
      <c r="D5720" t="s">
        <v>49168</v>
      </c>
      <c r="E5720" t="s">
        <v>45648</v>
      </c>
      <c r="F5720" t="s">
        <v>49169</v>
      </c>
      <c r="G5720" t="s">
        <v>49170</v>
      </c>
      <c r="H5720" t="s">
        <v>49171</v>
      </c>
      <c r="I5720" t="s">
        <v>4785</v>
      </c>
      <c r="J5720" t="s">
        <v>5408</v>
      </c>
      <c r="K5720" t="s">
        <v>4280</v>
      </c>
      <c r="L5720" t="s">
        <v>375</v>
      </c>
      <c r="M5720" t="s">
        <v>5409</v>
      </c>
      <c r="O5720" t="s">
        <v>5410</v>
      </c>
      <c r="P5720" t="s">
        <v>49172</v>
      </c>
      <c r="Q5720" t="s">
        <v>49173</v>
      </c>
      <c r="R5720" t="str">
        <f t="shared" si="178"/>
        <v>昌邑</v>
      </c>
      <c r="S5720" t="str">
        <f t="shared" si="179"/>
        <v>0110</v>
      </c>
    </row>
    <row r="5721" spans="1:19">
      <c r="A5721" t="s">
        <v>49174</v>
      </c>
      <c r="B5721" t="s">
        <v>49175</v>
      </c>
      <c r="C5721" t="s">
        <v>49</v>
      </c>
      <c r="D5721" t="s">
        <v>49176</v>
      </c>
      <c r="E5721" t="s">
        <v>45622</v>
      </c>
      <c r="F5721" t="s">
        <v>49177</v>
      </c>
      <c r="G5721" t="s">
        <v>49178</v>
      </c>
      <c r="H5721" t="s">
        <v>49179</v>
      </c>
      <c r="I5721" t="s">
        <v>4785</v>
      </c>
      <c r="J5721" t="s">
        <v>6955</v>
      </c>
      <c r="K5721" t="s">
        <v>6956</v>
      </c>
      <c r="L5721" t="s">
        <v>114</v>
      </c>
      <c r="M5721" t="s">
        <v>5486</v>
      </c>
      <c r="N5721" t="s">
        <v>12670</v>
      </c>
      <c r="O5721" t="s">
        <v>6957</v>
      </c>
      <c r="P5721" t="s">
        <v>49180</v>
      </c>
      <c r="R5721" t="str">
        <f t="shared" si="178"/>
        <v>高密</v>
      </c>
      <c r="S5721" t="str">
        <f t="shared" si="179"/>
        <v>0110</v>
      </c>
    </row>
    <row r="5722" spans="1:19">
      <c r="A5722" t="s">
        <v>49181</v>
      </c>
      <c r="B5722" t="s">
        <v>49182</v>
      </c>
      <c r="C5722" t="s">
        <v>49</v>
      </c>
      <c r="D5722" t="s">
        <v>49183</v>
      </c>
      <c r="E5722" t="s">
        <v>48737</v>
      </c>
      <c r="F5722" t="s">
        <v>49184</v>
      </c>
      <c r="G5722" t="s">
        <v>49185</v>
      </c>
      <c r="H5722" t="s">
        <v>49125</v>
      </c>
      <c r="I5722" t="s">
        <v>4785</v>
      </c>
      <c r="J5722" t="s">
        <v>5743</v>
      </c>
      <c r="K5722" t="s">
        <v>5744</v>
      </c>
      <c r="L5722" t="s">
        <v>375</v>
      </c>
      <c r="M5722" t="s">
        <v>5745</v>
      </c>
      <c r="N5722" t="s">
        <v>5056</v>
      </c>
      <c r="O5722" t="s">
        <v>5746</v>
      </c>
      <c r="P5722" t="s">
        <v>49186</v>
      </c>
      <c r="Q5722" t="s">
        <v>49187</v>
      </c>
      <c r="R5722" t="str">
        <f t="shared" si="178"/>
        <v>昌邑</v>
      </c>
      <c r="S5722" t="str">
        <f t="shared" si="179"/>
        <v>0110</v>
      </c>
    </row>
    <row r="5723" spans="1:19">
      <c r="A5723" t="s">
        <v>49188</v>
      </c>
      <c r="B5723" t="s">
        <v>49189</v>
      </c>
      <c r="C5723" t="s">
        <v>49</v>
      </c>
      <c r="D5723" t="s">
        <v>49190</v>
      </c>
      <c r="E5723" t="s">
        <v>45648</v>
      </c>
      <c r="F5723" t="s">
        <v>49191</v>
      </c>
      <c r="G5723" t="s">
        <v>49192</v>
      </c>
      <c r="H5723" t="s">
        <v>49193</v>
      </c>
      <c r="I5723" t="s">
        <v>5052</v>
      </c>
      <c r="J5723" t="s">
        <v>5647</v>
      </c>
      <c r="K5723" t="s">
        <v>5648</v>
      </c>
      <c r="L5723" t="s">
        <v>95</v>
      </c>
      <c r="M5723" t="s">
        <v>5649</v>
      </c>
      <c r="O5723" t="s">
        <v>5650</v>
      </c>
      <c r="P5723" t="s">
        <v>49194</v>
      </c>
      <c r="R5723" t="str">
        <f t="shared" si="178"/>
        <v>安丘</v>
      </c>
      <c r="S5723" t="str">
        <f t="shared" si="179"/>
        <v>0110</v>
      </c>
    </row>
    <row r="5724" spans="1:19">
      <c r="A5724" t="s">
        <v>49195</v>
      </c>
      <c r="B5724" t="s">
        <v>49196</v>
      </c>
      <c r="C5724" t="s">
        <v>49</v>
      </c>
      <c r="D5724" t="s">
        <v>49197</v>
      </c>
      <c r="E5724" t="s">
        <v>45598</v>
      </c>
      <c r="F5724" t="s">
        <v>49198</v>
      </c>
      <c r="G5724" t="s">
        <v>49199</v>
      </c>
      <c r="H5724" t="s">
        <v>49200</v>
      </c>
      <c r="I5724" t="s">
        <v>12757</v>
      </c>
      <c r="J5724" t="s">
        <v>5222</v>
      </c>
      <c r="K5724" t="s">
        <v>5223</v>
      </c>
      <c r="L5724" t="s">
        <v>105</v>
      </c>
      <c r="M5724" t="s">
        <v>5224</v>
      </c>
      <c r="N5724" t="s">
        <v>4789</v>
      </c>
      <c r="O5724" t="s">
        <v>5225</v>
      </c>
      <c r="Q5724" t="s">
        <v>49201</v>
      </c>
      <c r="R5724" t="str">
        <f t="shared" si="178"/>
        <v>寿光</v>
      </c>
      <c r="S5724" t="str">
        <f t="shared" si="179"/>
        <v>0110</v>
      </c>
    </row>
    <row r="5725" spans="1:19">
      <c r="A5725" t="s">
        <v>49202</v>
      </c>
      <c r="B5725" t="s">
        <v>49203</v>
      </c>
      <c r="C5725" t="s">
        <v>49</v>
      </c>
      <c r="D5725" t="s">
        <v>49204</v>
      </c>
      <c r="E5725" t="s">
        <v>45622</v>
      </c>
      <c r="F5725" t="s">
        <v>49205</v>
      </c>
      <c r="G5725" t="s">
        <v>49206</v>
      </c>
      <c r="H5725" t="s">
        <v>49207</v>
      </c>
      <c r="I5725" t="s">
        <v>4852</v>
      </c>
      <c r="J5725" t="s">
        <v>7514</v>
      </c>
      <c r="K5725" t="s">
        <v>7515</v>
      </c>
      <c r="L5725" t="s">
        <v>95</v>
      </c>
      <c r="M5725" t="s">
        <v>5042</v>
      </c>
      <c r="N5725" t="s">
        <v>4892</v>
      </c>
      <c r="O5725" t="s">
        <v>7516</v>
      </c>
      <c r="P5725" t="s">
        <v>49208</v>
      </c>
      <c r="R5725" t="str">
        <f t="shared" si="178"/>
        <v>安丘</v>
      </c>
      <c r="S5725" t="str">
        <f t="shared" si="179"/>
        <v>0110</v>
      </c>
    </row>
    <row r="5726" spans="1:19">
      <c r="A5726" t="s">
        <v>49209</v>
      </c>
      <c r="B5726" t="s">
        <v>49210</v>
      </c>
      <c r="C5726" t="s">
        <v>49</v>
      </c>
      <c r="D5726" t="s">
        <v>49211</v>
      </c>
      <c r="E5726" t="s">
        <v>45598</v>
      </c>
      <c r="F5726" t="s">
        <v>49212</v>
      </c>
      <c r="G5726" t="s">
        <v>49213</v>
      </c>
      <c r="H5726" t="s">
        <v>49214</v>
      </c>
      <c r="I5726" t="s">
        <v>12119</v>
      </c>
      <c r="J5726" t="s">
        <v>5520</v>
      </c>
      <c r="K5726" t="s">
        <v>5521</v>
      </c>
      <c r="L5726" t="s">
        <v>237</v>
      </c>
      <c r="M5726" t="s">
        <v>4868</v>
      </c>
      <c r="N5726" t="s">
        <v>9962</v>
      </c>
      <c r="O5726" t="s">
        <v>5522</v>
      </c>
      <c r="P5726" t="s">
        <v>49215</v>
      </c>
      <c r="R5726" t="str">
        <f t="shared" si="178"/>
        <v>潍城</v>
      </c>
      <c r="S5726" t="str">
        <f t="shared" si="179"/>
        <v>0110</v>
      </c>
    </row>
    <row r="5727" spans="1:19">
      <c r="A5727" t="s">
        <v>49216</v>
      </c>
      <c r="B5727" t="s">
        <v>49217</v>
      </c>
      <c r="C5727" t="s">
        <v>49</v>
      </c>
      <c r="D5727" t="s">
        <v>49218</v>
      </c>
      <c r="E5727" t="s">
        <v>48149</v>
      </c>
      <c r="F5727" t="s">
        <v>49219</v>
      </c>
      <c r="G5727" t="s">
        <v>49220</v>
      </c>
      <c r="H5727" t="s">
        <v>49221</v>
      </c>
      <c r="I5727" t="s">
        <v>12757</v>
      </c>
      <c r="J5727" t="s">
        <v>5316</v>
      </c>
      <c r="K5727" t="s">
        <v>5317</v>
      </c>
      <c r="L5727" t="s">
        <v>375</v>
      </c>
      <c r="M5727" t="s">
        <v>5318</v>
      </c>
      <c r="N5727" t="s">
        <v>7244</v>
      </c>
      <c r="O5727" t="s">
        <v>5319</v>
      </c>
      <c r="P5727" t="s">
        <v>49222</v>
      </c>
      <c r="R5727" t="str">
        <f t="shared" si="178"/>
        <v>昌邑</v>
      </c>
      <c r="S5727" t="str">
        <f t="shared" si="179"/>
        <v>0110</v>
      </c>
    </row>
    <row r="5728" spans="1:19">
      <c r="A5728" t="s">
        <v>49223</v>
      </c>
      <c r="B5728" t="s">
        <v>49224</v>
      </c>
      <c r="C5728" t="s">
        <v>49</v>
      </c>
      <c r="D5728" t="s">
        <v>49225</v>
      </c>
      <c r="E5728" t="s">
        <v>47744</v>
      </c>
      <c r="F5728" t="s">
        <v>49226</v>
      </c>
      <c r="G5728" t="s">
        <v>49227</v>
      </c>
      <c r="H5728" t="s">
        <v>49228</v>
      </c>
      <c r="I5728" t="s">
        <v>12119</v>
      </c>
      <c r="J5728" t="s">
        <v>5374</v>
      </c>
      <c r="K5728" t="s">
        <v>5375</v>
      </c>
      <c r="L5728" t="s">
        <v>105</v>
      </c>
      <c r="M5728" t="s">
        <v>5376</v>
      </c>
      <c r="N5728" t="s">
        <v>5005</v>
      </c>
      <c r="O5728" t="s">
        <v>5377</v>
      </c>
      <c r="R5728" t="str">
        <f t="shared" si="178"/>
        <v>寿光</v>
      </c>
      <c r="S5728" t="str">
        <f t="shared" si="179"/>
        <v>0110</v>
      </c>
    </row>
    <row r="5729" spans="1:19">
      <c r="A5729" t="s">
        <v>49229</v>
      </c>
      <c r="B5729" t="s">
        <v>49230</v>
      </c>
      <c r="C5729" t="s">
        <v>49</v>
      </c>
      <c r="D5729" t="s">
        <v>49231</v>
      </c>
      <c r="E5729" t="s">
        <v>45622</v>
      </c>
      <c r="F5729" t="s">
        <v>49232</v>
      </c>
      <c r="G5729" t="s">
        <v>49233</v>
      </c>
      <c r="H5729" t="s">
        <v>49234</v>
      </c>
      <c r="I5729" t="s">
        <v>5835</v>
      </c>
      <c r="J5729" t="s">
        <v>11530</v>
      </c>
      <c r="K5729" t="s">
        <v>11531</v>
      </c>
      <c r="L5729" t="s">
        <v>50</v>
      </c>
      <c r="M5729" t="s">
        <v>5260</v>
      </c>
      <c r="N5729" t="s">
        <v>9962</v>
      </c>
      <c r="O5729" t="s">
        <v>11532</v>
      </c>
      <c r="P5729" t="s">
        <v>49235</v>
      </c>
      <c r="Q5729" t="s">
        <v>49236</v>
      </c>
      <c r="R5729" t="str">
        <f t="shared" si="178"/>
        <v>青州</v>
      </c>
      <c r="S5729" t="str">
        <f t="shared" si="179"/>
        <v>0110</v>
      </c>
    </row>
    <row r="5730" spans="1:19">
      <c r="A5730" t="s">
        <v>49237</v>
      </c>
      <c r="B5730" t="s">
        <v>49238</v>
      </c>
      <c r="C5730" t="s">
        <v>49</v>
      </c>
      <c r="D5730" t="s">
        <v>49239</v>
      </c>
      <c r="E5730" t="s">
        <v>45706</v>
      </c>
      <c r="F5730" t="s">
        <v>49240</v>
      </c>
      <c r="G5730" t="s">
        <v>49241</v>
      </c>
      <c r="H5730" t="s">
        <v>49242</v>
      </c>
      <c r="I5730" t="s">
        <v>4785</v>
      </c>
      <c r="J5730" t="s">
        <v>10649</v>
      </c>
      <c r="K5730" t="s">
        <v>10650</v>
      </c>
      <c r="L5730" t="s">
        <v>50</v>
      </c>
      <c r="M5730" t="s">
        <v>4816</v>
      </c>
      <c r="N5730" t="s">
        <v>5907</v>
      </c>
      <c r="O5730" t="s">
        <v>10651</v>
      </c>
      <c r="P5730" t="s">
        <v>49243</v>
      </c>
      <c r="Q5730" t="s">
        <v>49244</v>
      </c>
      <c r="R5730" t="str">
        <f t="shared" si="178"/>
        <v>青州</v>
      </c>
      <c r="S5730" t="str">
        <f t="shared" si="179"/>
        <v>0110</v>
      </c>
    </row>
    <row r="5731" spans="1:19">
      <c r="A5731" t="s">
        <v>49245</v>
      </c>
      <c r="B5731" t="s">
        <v>49246</v>
      </c>
      <c r="C5731" t="s">
        <v>49</v>
      </c>
      <c r="D5731" t="s">
        <v>49247</v>
      </c>
      <c r="E5731" t="s">
        <v>49248</v>
      </c>
      <c r="F5731" t="s">
        <v>49249</v>
      </c>
      <c r="G5731" t="s">
        <v>49250</v>
      </c>
      <c r="H5731" t="s">
        <v>49251</v>
      </c>
      <c r="I5731" t="s">
        <v>4852</v>
      </c>
      <c r="J5731" t="s">
        <v>15385</v>
      </c>
      <c r="K5731" t="s">
        <v>15386</v>
      </c>
      <c r="L5731" t="s">
        <v>123</v>
      </c>
      <c r="M5731" t="s">
        <v>4932</v>
      </c>
      <c r="N5731" t="s">
        <v>4845</v>
      </c>
      <c r="O5731" t="s">
        <v>15387</v>
      </c>
      <c r="P5731" t="s">
        <v>49252</v>
      </c>
      <c r="Q5731" t="s">
        <v>49253</v>
      </c>
      <c r="R5731" t="str">
        <f t="shared" si="178"/>
        <v>诸城</v>
      </c>
      <c r="S5731" t="str">
        <f t="shared" si="179"/>
        <v>0110</v>
      </c>
    </row>
    <row r="5732" spans="1:19">
      <c r="A5732" t="s">
        <v>49254</v>
      </c>
      <c r="B5732" t="s">
        <v>49255</v>
      </c>
      <c r="C5732" t="s">
        <v>49</v>
      </c>
      <c r="D5732" t="s">
        <v>49256</v>
      </c>
      <c r="E5732" t="s">
        <v>45622</v>
      </c>
      <c r="F5732" t="s">
        <v>49257</v>
      </c>
      <c r="G5732" t="s">
        <v>49258</v>
      </c>
      <c r="H5732" t="s">
        <v>49259</v>
      </c>
      <c r="I5732" t="s">
        <v>4852</v>
      </c>
      <c r="J5732" t="s">
        <v>9171</v>
      </c>
      <c r="K5732" t="s">
        <v>9172</v>
      </c>
      <c r="L5732" t="s">
        <v>105</v>
      </c>
      <c r="M5732" t="s">
        <v>5769</v>
      </c>
      <c r="N5732" t="s">
        <v>4845</v>
      </c>
      <c r="O5732" t="s">
        <v>9173</v>
      </c>
      <c r="P5732" t="s">
        <v>49260</v>
      </c>
      <c r="Q5732" t="s">
        <v>49261</v>
      </c>
      <c r="R5732" t="str">
        <f t="shared" si="178"/>
        <v>寿光</v>
      </c>
      <c r="S5732" t="str">
        <f t="shared" si="179"/>
        <v>0110</v>
      </c>
    </row>
    <row r="5733" spans="1:19">
      <c r="A5733" t="s">
        <v>49262</v>
      </c>
      <c r="B5733" t="s">
        <v>49263</v>
      </c>
      <c r="C5733" t="s">
        <v>49</v>
      </c>
      <c r="D5733" t="s">
        <v>49264</v>
      </c>
      <c r="E5733" t="s">
        <v>45622</v>
      </c>
      <c r="F5733" t="s">
        <v>49265</v>
      </c>
      <c r="G5733" t="s">
        <v>49266</v>
      </c>
      <c r="H5733" t="s">
        <v>49267</v>
      </c>
      <c r="I5733" t="s">
        <v>5327</v>
      </c>
      <c r="J5733" t="s">
        <v>9386</v>
      </c>
      <c r="K5733" t="s">
        <v>9387</v>
      </c>
      <c r="L5733" t="s">
        <v>50</v>
      </c>
      <c r="M5733" t="s">
        <v>6207</v>
      </c>
      <c r="N5733" t="s">
        <v>10228</v>
      </c>
      <c r="O5733" t="s">
        <v>9388</v>
      </c>
      <c r="P5733" t="s">
        <v>49268</v>
      </c>
      <c r="R5733" t="str">
        <f t="shared" si="178"/>
        <v>青州</v>
      </c>
      <c r="S5733" t="str">
        <f t="shared" si="179"/>
        <v>0110</v>
      </c>
    </row>
    <row r="5734" spans="1:19">
      <c r="A5734" t="s">
        <v>49269</v>
      </c>
      <c r="B5734" t="s">
        <v>49270</v>
      </c>
      <c r="C5734" t="s">
        <v>49</v>
      </c>
      <c r="D5734" t="s">
        <v>49271</v>
      </c>
      <c r="E5734" t="s">
        <v>45622</v>
      </c>
      <c r="F5734" t="s">
        <v>49272</v>
      </c>
      <c r="G5734" t="s">
        <v>49273</v>
      </c>
      <c r="H5734" t="s">
        <v>49274</v>
      </c>
      <c r="I5734" t="s">
        <v>4852</v>
      </c>
      <c r="J5734" t="s">
        <v>8450</v>
      </c>
      <c r="K5734" t="s">
        <v>8451</v>
      </c>
      <c r="L5734" t="s">
        <v>60</v>
      </c>
      <c r="M5734" t="s">
        <v>5888</v>
      </c>
      <c r="N5734" t="s">
        <v>4892</v>
      </c>
      <c r="O5734" t="s">
        <v>8452</v>
      </c>
      <c r="P5734" t="s">
        <v>49275</v>
      </c>
      <c r="R5734" t="str">
        <f t="shared" si="178"/>
        <v>奎文</v>
      </c>
      <c r="S5734" t="str">
        <f t="shared" si="179"/>
        <v>0110</v>
      </c>
    </row>
    <row r="5735" spans="1:19">
      <c r="A5735" t="s">
        <v>49276</v>
      </c>
      <c r="B5735" t="s">
        <v>49277</v>
      </c>
      <c r="C5735" t="s">
        <v>49</v>
      </c>
      <c r="D5735" t="s">
        <v>49278</v>
      </c>
      <c r="E5735" t="s">
        <v>45598</v>
      </c>
      <c r="F5735" t="s">
        <v>49279</v>
      </c>
      <c r="G5735" t="s">
        <v>49280</v>
      </c>
      <c r="H5735" t="s">
        <v>48203</v>
      </c>
      <c r="I5735" t="s">
        <v>12757</v>
      </c>
      <c r="J5735" t="s">
        <v>5234</v>
      </c>
      <c r="K5735" t="s">
        <v>5235</v>
      </c>
      <c r="L5735" t="s">
        <v>50</v>
      </c>
      <c r="M5735" t="s">
        <v>5236</v>
      </c>
      <c r="N5735" t="s">
        <v>6530</v>
      </c>
      <c r="O5735" t="s">
        <v>5237</v>
      </c>
      <c r="P5735" t="s">
        <v>49281</v>
      </c>
      <c r="Q5735" t="s">
        <v>49282</v>
      </c>
      <c r="R5735" t="str">
        <f t="shared" si="178"/>
        <v>青州</v>
      </c>
      <c r="S5735" t="str">
        <f t="shared" si="179"/>
        <v>0110</v>
      </c>
    </row>
    <row r="5736" spans="1:19">
      <c r="A5736" t="s">
        <v>49283</v>
      </c>
      <c r="B5736" t="s">
        <v>49284</v>
      </c>
      <c r="C5736" t="s">
        <v>49</v>
      </c>
      <c r="D5736" t="s">
        <v>49285</v>
      </c>
      <c r="E5736" t="s">
        <v>46334</v>
      </c>
      <c r="F5736" t="s">
        <v>49286</v>
      </c>
      <c r="G5736" t="s">
        <v>49287</v>
      </c>
      <c r="H5736" t="s">
        <v>49288</v>
      </c>
      <c r="I5736" t="s">
        <v>12119</v>
      </c>
      <c r="J5736" t="s">
        <v>8582</v>
      </c>
      <c r="K5736" t="s">
        <v>8583</v>
      </c>
      <c r="L5736" t="s">
        <v>77</v>
      </c>
      <c r="M5736" t="s">
        <v>4803</v>
      </c>
      <c r="N5736" t="s">
        <v>4832</v>
      </c>
      <c r="O5736" t="s">
        <v>8584</v>
      </c>
      <c r="P5736" t="s">
        <v>49289</v>
      </c>
      <c r="Q5736" t="s">
        <v>49290</v>
      </c>
      <c r="R5736" t="str">
        <f t="shared" si="178"/>
        <v>临朐</v>
      </c>
      <c r="S5736" t="str">
        <f t="shared" si="179"/>
        <v>0110</v>
      </c>
    </row>
    <row r="5737" spans="1:19">
      <c r="A5737" t="s">
        <v>49291</v>
      </c>
      <c r="B5737" t="s">
        <v>49292</v>
      </c>
      <c r="C5737" t="s">
        <v>49</v>
      </c>
      <c r="D5737" t="s">
        <v>49293</v>
      </c>
      <c r="E5737" t="s">
        <v>45648</v>
      </c>
      <c r="F5737" t="s">
        <v>49294</v>
      </c>
      <c r="G5737" t="s">
        <v>49295</v>
      </c>
      <c r="H5737" t="s">
        <v>49296</v>
      </c>
      <c r="I5737" t="s">
        <v>12119</v>
      </c>
      <c r="J5737" t="s">
        <v>9171</v>
      </c>
      <c r="K5737" t="s">
        <v>9172</v>
      </c>
      <c r="L5737" t="s">
        <v>105</v>
      </c>
      <c r="M5737" t="s">
        <v>5769</v>
      </c>
      <c r="O5737" t="s">
        <v>9173</v>
      </c>
      <c r="P5737" t="s">
        <v>49297</v>
      </c>
      <c r="Q5737" t="s">
        <v>49298</v>
      </c>
      <c r="R5737" t="str">
        <f t="shared" si="178"/>
        <v>寿光</v>
      </c>
      <c r="S5737" t="str">
        <f t="shared" si="179"/>
        <v>0110</v>
      </c>
    </row>
    <row r="5738" spans="1:19">
      <c r="A5738" t="s">
        <v>49299</v>
      </c>
      <c r="B5738" t="s">
        <v>49300</v>
      </c>
      <c r="C5738" t="s">
        <v>49</v>
      </c>
      <c r="D5738" t="s">
        <v>49301</v>
      </c>
      <c r="E5738" t="s">
        <v>45648</v>
      </c>
      <c r="F5738" t="s">
        <v>49302</v>
      </c>
      <c r="G5738" t="s">
        <v>49303</v>
      </c>
      <c r="H5738" t="s">
        <v>49304</v>
      </c>
      <c r="I5738" t="s">
        <v>4852</v>
      </c>
      <c r="J5738" t="s">
        <v>7018</v>
      </c>
      <c r="K5738" t="s">
        <v>7019</v>
      </c>
      <c r="L5738" t="s">
        <v>95</v>
      </c>
      <c r="M5738" t="s">
        <v>5649</v>
      </c>
      <c r="O5738" t="s">
        <v>7020</v>
      </c>
      <c r="P5738" t="s">
        <v>49305</v>
      </c>
      <c r="Q5738" t="s">
        <v>49306</v>
      </c>
      <c r="R5738" t="str">
        <f t="shared" si="178"/>
        <v>安丘</v>
      </c>
      <c r="S5738" t="str">
        <f t="shared" si="179"/>
        <v>0110</v>
      </c>
    </row>
    <row r="5739" spans="1:19">
      <c r="A5739" t="s">
        <v>2418</v>
      </c>
      <c r="B5739" t="s">
        <v>49307</v>
      </c>
      <c r="C5739" t="s">
        <v>49</v>
      </c>
      <c r="D5739" t="s">
        <v>49308</v>
      </c>
      <c r="E5739" t="s">
        <v>45706</v>
      </c>
      <c r="F5739" t="s">
        <v>49309</v>
      </c>
      <c r="G5739" t="s">
        <v>2416</v>
      </c>
      <c r="H5739" t="s">
        <v>49310</v>
      </c>
      <c r="I5739" t="s">
        <v>4852</v>
      </c>
      <c r="J5739" t="s">
        <v>8107</v>
      </c>
      <c r="K5739" t="s">
        <v>8108</v>
      </c>
      <c r="L5739" t="s">
        <v>237</v>
      </c>
      <c r="M5739" t="s">
        <v>5247</v>
      </c>
      <c r="N5739" t="s">
        <v>4983</v>
      </c>
      <c r="O5739" t="s">
        <v>8109</v>
      </c>
      <c r="P5739" t="s">
        <v>49311</v>
      </c>
      <c r="R5739" t="str">
        <f t="shared" si="178"/>
        <v>潍城</v>
      </c>
      <c r="S5739" t="str">
        <f t="shared" si="179"/>
        <v>0110</v>
      </c>
    </row>
    <row r="5740" spans="1:19">
      <c r="A5740" t="s">
        <v>49312</v>
      </c>
      <c r="B5740" t="s">
        <v>49313</v>
      </c>
      <c r="C5740" t="s">
        <v>49</v>
      </c>
      <c r="D5740" t="s">
        <v>49314</v>
      </c>
      <c r="E5740" t="s">
        <v>47437</v>
      </c>
      <c r="F5740" t="s">
        <v>49315</v>
      </c>
      <c r="G5740" t="s">
        <v>49316</v>
      </c>
      <c r="H5740" t="s">
        <v>49317</v>
      </c>
      <c r="I5740" t="s">
        <v>5282</v>
      </c>
      <c r="J5740" t="s">
        <v>6740</v>
      </c>
      <c r="K5740" t="s">
        <v>6741</v>
      </c>
      <c r="L5740" t="s">
        <v>60</v>
      </c>
      <c r="M5740" t="s">
        <v>5888</v>
      </c>
      <c r="O5740" t="s">
        <v>6742</v>
      </c>
      <c r="P5740" t="s">
        <v>49318</v>
      </c>
      <c r="Q5740" t="s">
        <v>49319</v>
      </c>
      <c r="R5740" t="str">
        <f t="shared" si="178"/>
        <v>奎文</v>
      </c>
      <c r="S5740" t="str">
        <f t="shared" si="179"/>
        <v>0110</v>
      </c>
    </row>
    <row r="5741" spans="1:19">
      <c r="A5741" t="s">
        <v>49320</v>
      </c>
      <c r="B5741" t="s">
        <v>49321</v>
      </c>
      <c r="C5741" t="s">
        <v>49</v>
      </c>
      <c r="D5741" t="s">
        <v>49322</v>
      </c>
      <c r="E5741" t="s">
        <v>49323</v>
      </c>
      <c r="F5741" t="s">
        <v>49324</v>
      </c>
      <c r="G5741" t="s">
        <v>49325</v>
      </c>
      <c r="H5741" t="s">
        <v>49326</v>
      </c>
      <c r="I5741" t="s">
        <v>4852</v>
      </c>
      <c r="J5741" t="s">
        <v>7155</v>
      </c>
      <c r="K5741" t="s">
        <v>7156</v>
      </c>
      <c r="L5741" t="s">
        <v>148</v>
      </c>
      <c r="M5741" t="s">
        <v>6391</v>
      </c>
      <c r="N5741" t="s">
        <v>4881</v>
      </c>
      <c r="O5741" t="s">
        <v>7157</v>
      </c>
      <c r="P5741" t="s">
        <v>49327</v>
      </c>
      <c r="Q5741" t="s">
        <v>49328</v>
      </c>
      <c r="R5741" t="str">
        <f t="shared" si="178"/>
        <v>寒亭</v>
      </c>
      <c r="S5741" t="str">
        <f t="shared" si="179"/>
        <v>0110</v>
      </c>
    </row>
    <row r="5742" spans="1:19">
      <c r="A5742" t="s">
        <v>49329</v>
      </c>
      <c r="B5742" t="s">
        <v>49330</v>
      </c>
      <c r="C5742" t="s">
        <v>49</v>
      </c>
      <c r="D5742" t="s">
        <v>49331</v>
      </c>
      <c r="E5742" t="s">
        <v>49332</v>
      </c>
      <c r="F5742" t="s">
        <v>49333</v>
      </c>
      <c r="G5742" t="s">
        <v>49334</v>
      </c>
      <c r="H5742" t="s">
        <v>49335</v>
      </c>
      <c r="I5742" t="s">
        <v>4828</v>
      </c>
      <c r="J5742" t="s">
        <v>7082</v>
      </c>
      <c r="K5742" t="s">
        <v>7083</v>
      </c>
      <c r="L5742" t="s">
        <v>114</v>
      </c>
      <c r="M5742" t="s">
        <v>7084</v>
      </c>
      <c r="N5742" t="s">
        <v>6184</v>
      </c>
      <c r="O5742" t="s">
        <v>7085</v>
      </c>
      <c r="P5742" t="s">
        <v>49336</v>
      </c>
      <c r="R5742" t="str">
        <f t="shared" si="178"/>
        <v>高密</v>
      </c>
      <c r="S5742" t="str">
        <f t="shared" si="179"/>
        <v>0110</v>
      </c>
    </row>
    <row r="5743" spans="1:19">
      <c r="A5743" t="s">
        <v>49337</v>
      </c>
      <c r="B5743" t="s">
        <v>49338</v>
      </c>
      <c r="C5743" t="s">
        <v>49</v>
      </c>
      <c r="D5743" t="s">
        <v>49339</v>
      </c>
      <c r="E5743" t="s">
        <v>45598</v>
      </c>
      <c r="F5743" t="s">
        <v>49340</v>
      </c>
      <c r="G5743" t="s">
        <v>49341</v>
      </c>
      <c r="H5743" t="s">
        <v>49342</v>
      </c>
      <c r="I5743" t="s">
        <v>12119</v>
      </c>
      <c r="J5743" t="s">
        <v>38412</v>
      </c>
      <c r="K5743" t="s">
        <v>38413</v>
      </c>
      <c r="L5743" t="s">
        <v>114</v>
      </c>
      <c r="M5743" t="s">
        <v>7931</v>
      </c>
      <c r="N5743" t="s">
        <v>4789</v>
      </c>
      <c r="O5743" t="s">
        <v>38414</v>
      </c>
      <c r="P5743" t="s">
        <v>49343</v>
      </c>
      <c r="R5743" t="str">
        <f t="shared" si="178"/>
        <v>高密</v>
      </c>
      <c r="S5743" t="str">
        <f t="shared" si="179"/>
        <v>0110</v>
      </c>
    </row>
    <row r="5744" spans="1:19">
      <c r="A5744" t="s">
        <v>49344</v>
      </c>
      <c r="B5744" t="s">
        <v>49345</v>
      </c>
      <c r="C5744" t="s">
        <v>49</v>
      </c>
      <c r="D5744" t="s">
        <v>49346</v>
      </c>
      <c r="E5744" t="s">
        <v>45648</v>
      </c>
      <c r="F5744" t="s">
        <v>49347</v>
      </c>
      <c r="G5744" t="s">
        <v>49348</v>
      </c>
      <c r="H5744" t="s">
        <v>49349</v>
      </c>
      <c r="I5744" t="s">
        <v>12119</v>
      </c>
      <c r="J5744" t="s">
        <v>4786</v>
      </c>
      <c r="K5744" t="s">
        <v>4787</v>
      </c>
      <c r="L5744" t="s">
        <v>237</v>
      </c>
      <c r="M5744" t="s">
        <v>4788</v>
      </c>
      <c r="N5744" t="s">
        <v>5801</v>
      </c>
      <c r="O5744" t="s">
        <v>4790</v>
      </c>
      <c r="P5744" t="s">
        <v>49350</v>
      </c>
      <c r="R5744" t="str">
        <f t="shared" si="178"/>
        <v>潍城</v>
      </c>
      <c r="S5744" t="str">
        <f t="shared" si="179"/>
        <v>0110</v>
      </c>
    </row>
    <row r="5745" spans="1:19">
      <c r="A5745" t="s">
        <v>49351</v>
      </c>
      <c r="B5745" t="s">
        <v>49352</v>
      </c>
      <c r="C5745" t="s">
        <v>49</v>
      </c>
      <c r="D5745" t="s">
        <v>49353</v>
      </c>
      <c r="E5745" t="s">
        <v>45648</v>
      </c>
      <c r="F5745" t="s">
        <v>49354</v>
      </c>
      <c r="G5745" t="s">
        <v>49355</v>
      </c>
      <c r="H5745" t="s">
        <v>49356</v>
      </c>
      <c r="I5745" t="s">
        <v>12119</v>
      </c>
      <c r="J5745" t="s">
        <v>5743</v>
      </c>
      <c r="K5745" t="s">
        <v>5744</v>
      </c>
      <c r="L5745" t="s">
        <v>375</v>
      </c>
      <c r="M5745" t="s">
        <v>5745</v>
      </c>
      <c r="O5745" t="s">
        <v>5746</v>
      </c>
      <c r="P5745" t="s">
        <v>49357</v>
      </c>
      <c r="R5745" t="str">
        <f t="shared" si="178"/>
        <v>昌邑</v>
      </c>
      <c r="S5745" t="str">
        <f t="shared" si="179"/>
        <v>0110</v>
      </c>
    </row>
    <row r="5746" spans="1:19">
      <c r="A5746" t="s">
        <v>49358</v>
      </c>
      <c r="B5746" t="s">
        <v>49359</v>
      </c>
      <c r="C5746" t="s">
        <v>49</v>
      </c>
      <c r="D5746" t="s">
        <v>49360</v>
      </c>
      <c r="E5746" t="s">
        <v>45622</v>
      </c>
      <c r="F5746" t="s">
        <v>49361</v>
      </c>
      <c r="G5746" t="s">
        <v>49362</v>
      </c>
      <c r="H5746" t="s">
        <v>49363</v>
      </c>
      <c r="I5746" t="s">
        <v>4785</v>
      </c>
      <c r="J5746" t="s">
        <v>10226</v>
      </c>
      <c r="K5746" t="s">
        <v>10227</v>
      </c>
      <c r="L5746" t="s">
        <v>148</v>
      </c>
      <c r="M5746" t="s">
        <v>6713</v>
      </c>
      <c r="N5746" t="s">
        <v>5487</v>
      </c>
      <c r="O5746" t="s">
        <v>10229</v>
      </c>
      <c r="P5746" t="s">
        <v>49364</v>
      </c>
      <c r="Q5746" t="s">
        <v>49365</v>
      </c>
      <c r="R5746" t="str">
        <f t="shared" si="178"/>
        <v>寒亭</v>
      </c>
      <c r="S5746" t="str">
        <f t="shared" si="179"/>
        <v>0110</v>
      </c>
    </row>
    <row r="5747" spans="1:19">
      <c r="A5747" t="s">
        <v>49366</v>
      </c>
      <c r="B5747" t="s">
        <v>49367</v>
      </c>
      <c r="C5747" t="s">
        <v>49</v>
      </c>
      <c r="D5747" t="s">
        <v>49368</v>
      </c>
      <c r="E5747" t="s">
        <v>45598</v>
      </c>
      <c r="F5747" t="s">
        <v>49369</v>
      </c>
      <c r="G5747" t="s">
        <v>49370</v>
      </c>
      <c r="H5747" t="s">
        <v>49371</v>
      </c>
      <c r="I5747" t="s">
        <v>12119</v>
      </c>
      <c r="J5747" t="s">
        <v>8107</v>
      </c>
      <c r="K5747" t="s">
        <v>8108</v>
      </c>
      <c r="L5747" t="s">
        <v>237</v>
      </c>
      <c r="M5747" t="s">
        <v>5247</v>
      </c>
      <c r="N5747" t="s">
        <v>4919</v>
      </c>
      <c r="O5747" t="s">
        <v>8109</v>
      </c>
      <c r="P5747" t="s">
        <v>49372</v>
      </c>
      <c r="Q5747" t="s">
        <v>49373</v>
      </c>
      <c r="R5747" t="str">
        <f t="shared" si="178"/>
        <v>潍城</v>
      </c>
      <c r="S5747" t="str">
        <f t="shared" si="179"/>
        <v>0110</v>
      </c>
    </row>
    <row r="5748" spans="1:19">
      <c r="A5748" t="s">
        <v>49374</v>
      </c>
      <c r="B5748" t="s">
        <v>49375</v>
      </c>
      <c r="C5748" t="s">
        <v>49</v>
      </c>
      <c r="D5748" t="s">
        <v>49376</v>
      </c>
      <c r="E5748" t="s">
        <v>45598</v>
      </c>
      <c r="F5748" t="s">
        <v>49377</v>
      </c>
      <c r="G5748" t="s">
        <v>49378</v>
      </c>
      <c r="H5748" t="s">
        <v>49379</v>
      </c>
      <c r="I5748" t="s">
        <v>12119</v>
      </c>
      <c r="J5748" t="s">
        <v>19759</v>
      </c>
      <c r="K5748" t="s">
        <v>19760</v>
      </c>
      <c r="L5748" t="s">
        <v>123</v>
      </c>
      <c r="M5748" t="s">
        <v>5854</v>
      </c>
      <c r="N5748" t="s">
        <v>8593</v>
      </c>
      <c r="O5748" t="s">
        <v>19761</v>
      </c>
      <c r="P5748" t="s">
        <v>49380</v>
      </c>
      <c r="R5748" t="str">
        <f t="shared" si="178"/>
        <v>诸城</v>
      </c>
      <c r="S5748" t="str">
        <f t="shared" si="179"/>
        <v>0110</v>
      </c>
    </row>
    <row r="5749" spans="1:19">
      <c r="A5749" t="s">
        <v>49381</v>
      </c>
      <c r="B5749" t="s">
        <v>45808</v>
      </c>
      <c r="C5749" t="s">
        <v>49</v>
      </c>
      <c r="D5749" t="s">
        <v>49382</v>
      </c>
      <c r="E5749" t="s">
        <v>49383</v>
      </c>
      <c r="F5749" t="s">
        <v>49384</v>
      </c>
      <c r="G5749" t="s">
        <v>49385</v>
      </c>
      <c r="H5749" t="s">
        <v>49386</v>
      </c>
      <c r="I5749" t="s">
        <v>4813</v>
      </c>
      <c r="J5749" t="s">
        <v>5053</v>
      </c>
      <c r="K5749" t="s">
        <v>5054</v>
      </c>
      <c r="L5749" t="s">
        <v>95</v>
      </c>
      <c r="M5749" t="s">
        <v>5055</v>
      </c>
      <c r="N5749" t="s">
        <v>5056</v>
      </c>
      <c r="O5749" t="s">
        <v>5057</v>
      </c>
      <c r="P5749" t="s">
        <v>49387</v>
      </c>
      <c r="R5749" t="str">
        <f t="shared" si="178"/>
        <v>安丘</v>
      </c>
      <c r="S5749" t="str">
        <f t="shared" si="179"/>
        <v>0110</v>
      </c>
    </row>
    <row r="5750" spans="1:19">
      <c r="A5750" t="s">
        <v>49388</v>
      </c>
      <c r="B5750" t="s">
        <v>49389</v>
      </c>
      <c r="C5750" t="s">
        <v>49</v>
      </c>
      <c r="D5750" t="s">
        <v>49390</v>
      </c>
      <c r="E5750" t="s">
        <v>45622</v>
      </c>
      <c r="F5750" t="s">
        <v>49391</v>
      </c>
      <c r="G5750" t="s">
        <v>49392</v>
      </c>
      <c r="H5750" t="s">
        <v>49393</v>
      </c>
      <c r="I5750" t="s">
        <v>4852</v>
      </c>
      <c r="J5750" t="s">
        <v>6731</v>
      </c>
      <c r="K5750" t="s">
        <v>6732</v>
      </c>
      <c r="L5750" t="s">
        <v>123</v>
      </c>
      <c r="M5750" t="s">
        <v>5854</v>
      </c>
      <c r="N5750" t="s">
        <v>4892</v>
      </c>
      <c r="O5750" t="s">
        <v>6733</v>
      </c>
      <c r="P5750" t="s">
        <v>49394</v>
      </c>
      <c r="Q5750" t="s">
        <v>49395</v>
      </c>
      <c r="R5750" t="str">
        <f t="shared" si="178"/>
        <v>诸城</v>
      </c>
      <c r="S5750" t="str">
        <f t="shared" si="179"/>
        <v>0110</v>
      </c>
    </row>
    <row r="5751" spans="1:19">
      <c r="A5751" t="s">
        <v>2530</v>
      </c>
      <c r="B5751" t="s">
        <v>49396</v>
      </c>
      <c r="C5751" t="s">
        <v>49</v>
      </c>
      <c r="D5751" t="s">
        <v>49397</v>
      </c>
      <c r="E5751" t="s">
        <v>45648</v>
      </c>
      <c r="F5751" t="s">
        <v>49398</v>
      </c>
      <c r="G5751" t="s">
        <v>2528</v>
      </c>
      <c r="H5751" t="s">
        <v>49399</v>
      </c>
      <c r="I5751" t="s">
        <v>12119</v>
      </c>
      <c r="J5751" t="s">
        <v>8450</v>
      </c>
      <c r="K5751" t="s">
        <v>8451</v>
      </c>
      <c r="L5751" t="s">
        <v>60</v>
      </c>
      <c r="M5751" t="s">
        <v>5888</v>
      </c>
      <c r="O5751" t="s">
        <v>8452</v>
      </c>
      <c r="Q5751" t="s">
        <v>42181</v>
      </c>
      <c r="R5751" t="str">
        <f t="shared" si="178"/>
        <v>奎文</v>
      </c>
      <c r="S5751" t="str">
        <f t="shared" si="179"/>
        <v>0110</v>
      </c>
    </row>
    <row r="5752" spans="1:19">
      <c r="A5752" t="s">
        <v>49400</v>
      </c>
      <c r="B5752" t="s">
        <v>49401</v>
      </c>
      <c r="C5752" t="s">
        <v>49</v>
      </c>
      <c r="D5752" t="s">
        <v>49402</v>
      </c>
      <c r="E5752" t="s">
        <v>45639</v>
      </c>
      <c r="F5752" t="s">
        <v>49403</v>
      </c>
      <c r="G5752" t="s">
        <v>49404</v>
      </c>
      <c r="H5752" t="s">
        <v>49405</v>
      </c>
      <c r="I5752" t="s">
        <v>4852</v>
      </c>
      <c r="J5752" t="s">
        <v>11733</v>
      </c>
      <c r="K5752" t="s">
        <v>21171</v>
      </c>
      <c r="L5752" t="s">
        <v>50</v>
      </c>
      <c r="M5752" t="s">
        <v>5111</v>
      </c>
      <c r="O5752" t="s">
        <v>21172</v>
      </c>
      <c r="P5752" t="s">
        <v>49406</v>
      </c>
      <c r="Q5752" t="s">
        <v>49407</v>
      </c>
      <c r="R5752" t="str">
        <f t="shared" si="178"/>
        <v>青州</v>
      </c>
      <c r="S5752" t="str">
        <f t="shared" si="179"/>
        <v>0110</v>
      </c>
    </row>
    <row r="5753" spans="1:19">
      <c r="A5753" t="s">
        <v>49408</v>
      </c>
      <c r="B5753" t="s">
        <v>49409</v>
      </c>
      <c r="C5753" t="s">
        <v>49</v>
      </c>
      <c r="D5753" t="s">
        <v>49410</v>
      </c>
      <c r="E5753" t="s">
        <v>45598</v>
      </c>
      <c r="F5753" t="s">
        <v>49411</v>
      </c>
      <c r="G5753" t="s">
        <v>49412</v>
      </c>
      <c r="H5753" t="s">
        <v>49413</v>
      </c>
      <c r="I5753" t="s">
        <v>12757</v>
      </c>
      <c r="J5753" t="s">
        <v>15246</v>
      </c>
      <c r="K5753" t="s">
        <v>15247</v>
      </c>
      <c r="L5753" t="s">
        <v>1136</v>
      </c>
      <c r="M5753" t="s">
        <v>5210</v>
      </c>
      <c r="N5753" t="s">
        <v>4972</v>
      </c>
      <c r="O5753" t="s">
        <v>15248</v>
      </c>
      <c r="P5753" t="s">
        <v>49414</v>
      </c>
      <c r="Q5753" t="s">
        <v>49415</v>
      </c>
      <c r="R5753" t="str">
        <f t="shared" si="178"/>
        <v>昌乐</v>
      </c>
      <c r="S5753" t="str">
        <f t="shared" si="179"/>
        <v>0110</v>
      </c>
    </row>
    <row r="5754" spans="1:19">
      <c r="A5754" t="s">
        <v>49416</v>
      </c>
      <c r="B5754" t="s">
        <v>49417</v>
      </c>
      <c r="C5754" t="s">
        <v>49</v>
      </c>
      <c r="D5754" t="s">
        <v>49418</v>
      </c>
      <c r="E5754" t="s">
        <v>49419</v>
      </c>
      <c r="F5754" t="s">
        <v>49420</v>
      </c>
      <c r="G5754" t="s">
        <v>49421</v>
      </c>
      <c r="H5754" t="s">
        <v>49422</v>
      </c>
      <c r="I5754" t="s">
        <v>4828</v>
      </c>
      <c r="J5754" t="s">
        <v>49423</v>
      </c>
      <c r="K5754" t="s">
        <v>49424</v>
      </c>
      <c r="L5754" t="s">
        <v>148</v>
      </c>
      <c r="M5754" t="s">
        <v>5272</v>
      </c>
      <c r="N5754" t="s">
        <v>4845</v>
      </c>
      <c r="O5754" t="s">
        <v>49425</v>
      </c>
      <c r="P5754" t="s">
        <v>49426</v>
      </c>
      <c r="R5754" t="str">
        <f t="shared" si="178"/>
        <v>寒亭</v>
      </c>
      <c r="S5754" t="str">
        <f t="shared" si="179"/>
        <v>0110</v>
      </c>
    </row>
    <row r="5755" spans="1:19">
      <c r="A5755" t="s">
        <v>49427</v>
      </c>
      <c r="B5755" t="s">
        <v>49428</v>
      </c>
      <c r="C5755" t="s">
        <v>49</v>
      </c>
      <c r="D5755" t="s">
        <v>49429</v>
      </c>
      <c r="E5755" t="s">
        <v>45622</v>
      </c>
      <c r="F5755" t="s">
        <v>49430</v>
      </c>
      <c r="G5755" t="s">
        <v>49431</v>
      </c>
      <c r="H5755" t="s">
        <v>49432</v>
      </c>
      <c r="I5755" t="s">
        <v>4852</v>
      </c>
      <c r="J5755" t="s">
        <v>12527</v>
      </c>
      <c r="K5755" t="s">
        <v>12528</v>
      </c>
      <c r="L5755" t="s">
        <v>50</v>
      </c>
      <c r="M5755" t="s">
        <v>6207</v>
      </c>
      <c r="N5755" t="s">
        <v>5487</v>
      </c>
      <c r="O5755" t="s">
        <v>12529</v>
      </c>
      <c r="P5755" t="s">
        <v>49413</v>
      </c>
      <c r="Q5755" t="s">
        <v>49433</v>
      </c>
      <c r="R5755" t="str">
        <f t="shared" si="178"/>
        <v>青州</v>
      </c>
      <c r="S5755" t="str">
        <f t="shared" si="179"/>
        <v>0110</v>
      </c>
    </row>
    <row r="5756" spans="1:19">
      <c r="A5756" t="s">
        <v>49434</v>
      </c>
      <c r="B5756" t="s">
        <v>49435</v>
      </c>
      <c r="C5756" t="s">
        <v>49</v>
      </c>
      <c r="D5756" t="s">
        <v>49436</v>
      </c>
      <c r="E5756" t="s">
        <v>45598</v>
      </c>
      <c r="F5756" t="s">
        <v>49437</v>
      </c>
      <c r="G5756" t="s">
        <v>49438</v>
      </c>
      <c r="H5756" t="s">
        <v>49439</v>
      </c>
      <c r="I5756" t="s">
        <v>12119</v>
      </c>
      <c r="J5756" t="s">
        <v>6150</v>
      </c>
      <c r="K5756" t="s">
        <v>6151</v>
      </c>
      <c r="L5756" t="s">
        <v>95</v>
      </c>
      <c r="M5756" t="s">
        <v>5709</v>
      </c>
      <c r="N5756" t="s">
        <v>5907</v>
      </c>
      <c r="O5756" t="s">
        <v>6153</v>
      </c>
      <c r="P5756" t="s">
        <v>49440</v>
      </c>
      <c r="R5756" t="str">
        <f t="shared" si="178"/>
        <v>安丘</v>
      </c>
      <c r="S5756" t="str">
        <f t="shared" si="179"/>
        <v>0110</v>
      </c>
    </row>
    <row r="5757" spans="1:19">
      <c r="A5757" t="s">
        <v>49441</v>
      </c>
      <c r="B5757" t="s">
        <v>49442</v>
      </c>
      <c r="C5757" t="s">
        <v>49</v>
      </c>
      <c r="D5757" t="s">
        <v>49443</v>
      </c>
      <c r="E5757" t="s">
        <v>49444</v>
      </c>
      <c r="F5757" t="s">
        <v>49445</v>
      </c>
      <c r="G5757" t="s">
        <v>49446</v>
      </c>
      <c r="H5757" t="s">
        <v>49447</v>
      </c>
      <c r="I5757" t="s">
        <v>4828</v>
      </c>
      <c r="J5757" t="s">
        <v>5449</v>
      </c>
      <c r="K5757" t="s">
        <v>5450</v>
      </c>
      <c r="L5757" t="s">
        <v>237</v>
      </c>
      <c r="M5757" t="s">
        <v>5247</v>
      </c>
      <c r="N5757" t="s">
        <v>5451</v>
      </c>
      <c r="O5757" t="s">
        <v>5452</v>
      </c>
      <c r="P5757" t="s">
        <v>49448</v>
      </c>
      <c r="Q5757" t="s">
        <v>49449</v>
      </c>
      <c r="R5757" t="str">
        <f t="shared" si="178"/>
        <v>潍城</v>
      </c>
      <c r="S5757" t="str">
        <f t="shared" si="179"/>
        <v>0110</v>
      </c>
    </row>
    <row r="5758" spans="1:19">
      <c r="A5758" t="s">
        <v>49450</v>
      </c>
      <c r="B5758" t="s">
        <v>49451</v>
      </c>
      <c r="C5758" t="s">
        <v>49</v>
      </c>
      <c r="D5758" t="s">
        <v>49452</v>
      </c>
      <c r="E5758" t="s">
        <v>45598</v>
      </c>
      <c r="F5758" t="s">
        <v>49453</v>
      </c>
      <c r="G5758" t="s">
        <v>49454</v>
      </c>
      <c r="H5758" t="s">
        <v>49455</v>
      </c>
      <c r="I5758" t="s">
        <v>12757</v>
      </c>
      <c r="J5758" t="s">
        <v>6348</v>
      </c>
      <c r="K5758" t="s">
        <v>6349</v>
      </c>
      <c r="L5758" t="s">
        <v>114</v>
      </c>
      <c r="M5758" t="s">
        <v>5486</v>
      </c>
      <c r="N5758" t="s">
        <v>4881</v>
      </c>
      <c r="O5758" t="s">
        <v>6350</v>
      </c>
      <c r="P5758" t="s">
        <v>49456</v>
      </c>
      <c r="Q5758" t="s">
        <v>49457</v>
      </c>
      <c r="R5758" t="str">
        <f t="shared" si="178"/>
        <v>高密</v>
      </c>
      <c r="S5758" t="str">
        <f t="shared" si="179"/>
        <v>0110</v>
      </c>
    </row>
    <row r="5759" spans="1:19">
      <c r="A5759" t="s">
        <v>2522</v>
      </c>
      <c r="B5759" t="s">
        <v>49458</v>
      </c>
      <c r="C5759" t="s">
        <v>49</v>
      </c>
      <c r="D5759" t="s">
        <v>49459</v>
      </c>
      <c r="E5759" t="s">
        <v>48372</v>
      </c>
      <c r="F5759" t="s">
        <v>49460</v>
      </c>
      <c r="G5759" t="s">
        <v>2520</v>
      </c>
      <c r="H5759" t="s">
        <v>49461</v>
      </c>
      <c r="I5759" t="s">
        <v>12119</v>
      </c>
      <c r="J5759" t="s">
        <v>10006</v>
      </c>
      <c r="K5759" t="s">
        <v>10007</v>
      </c>
      <c r="L5759" t="s">
        <v>60</v>
      </c>
      <c r="M5759" t="s">
        <v>5888</v>
      </c>
      <c r="N5759" t="s">
        <v>6152</v>
      </c>
      <c r="O5759" t="s">
        <v>10008</v>
      </c>
      <c r="R5759" t="str">
        <f t="shared" si="178"/>
        <v>奎文</v>
      </c>
      <c r="S5759" t="str">
        <f t="shared" si="179"/>
        <v>0110</v>
      </c>
    </row>
    <row r="5760" spans="1:19">
      <c r="A5760" t="s">
        <v>49462</v>
      </c>
      <c r="B5760" t="s">
        <v>49463</v>
      </c>
      <c r="C5760" t="s">
        <v>49</v>
      </c>
      <c r="D5760" t="s">
        <v>49464</v>
      </c>
      <c r="E5760" t="s">
        <v>45648</v>
      </c>
      <c r="F5760" t="s">
        <v>49465</v>
      </c>
      <c r="G5760" t="s">
        <v>49466</v>
      </c>
      <c r="H5760" t="s">
        <v>49467</v>
      </c>
      <c r="I5760" t="s">
        <v>12119</v>
      </c>
      <c r="J5760" t="s">
        <v>5185</v>
      </c>
      <c r="K5760" t="s">
        <v>5186</v>
      </c>
      <c r="L5760" t="s">
        <v>237</v>
      </c>
      <c r="M5760" t="s">
        <v>4868</v>
      </c>
      <c r="N5760" t="s">
        <v>5273</v>
      </c>
      <c r="O5760" t="s">
        <v>5187</v>
      </c>
      <c r="P5760" t="s">
        <v>49468</v>
      </c>
      <c r="R5760" t="str">
        <f t="shared" si="178"/>
        <v>潍城</v>
      </c>
      <c r="S5760" t="str">
        <f t="shared" si="179"/>
        <v>0110</v>
      </c>
    </row>
    <row r="5761" spans="1:19">
      <c r="A5761" t="s">
        <v>49469</v>
      </c>
      <c r="B5761" t="s">
        <v>49470</v>
      </c>
      <c r="C5761" t="s">
        <v>49</v>
      </c>
      <c r="D5761" t="s">
        <v>49471</v>
      </c>
      <c r="E5761" t="s">
        <v>45639</v>
      </c>
      <c r="F5761" t="s">
        <v>49472</v>
      </c>
      <c r="G5761" t="s">
        <v>49473</v>
      </c>
      <c r="H5761" t="s">
        <v>49474</v>
      </c>
      <c r="I5761" t="s">
        <v>4929</v>
      </c>
      <c r="J5761" t="s">
        <v>19411</v>
      </c>
      <c r="K5761" t="s">
        <v>48258</v>
      </c>
      <c r="L5761" t="s">
        <v>148</v>
      </c>
      <c r="M5761" t="s">
        <v>6391</v>
      </c>
      <c r="N5761" t="s">
        <v>9962</v>
      </c>
      <c r="O5761" t="s">
        <v>19413</v>
      </c>
      <c r="P5761" t="s">
        <v>49475</v>
      </c>
      <c r="Q5761" t="s">
        <v>49476</v>
      </c>
      <c r="R5761" t="str">
        <f t="shared" ref="R5761:R5824" si="180">IF(OR(LEFT(L5761,2)="高新"),"奎文",IF(LEFT(L5761,2)="峡山","坊子",IF(LEFT(L5761,2)="滨海","寒亭",LEFT(L5761,2))))</f>
        <v>寒亭</v>
      </c>
      <c r="S5761" t="str">
        <f t="shared" ref="S5761:S5824" si="181">TEXT(B5761,"mmdd")</f>
        <v>0110</v>
      </c>
    </row>
    <row r="5762" spans="1:19">
      <c r="A5762" t="s">
        <v>49477</v>
      </c>
      <c r="B5762" t="s">
        <v>49478</v>
      </c>
      <c r="C5762" t="s">
        <v>49</v>
      </c>
      <c r="D5762" t="s">
        <v>49479</v>
      </c>
      <c r="E5762" t="s">
        <v>45622</v>
      </c>
      <c r="F5762" t="s">
        <v>49480</v>
      </c>
      <c r="G5762" t="s">
        <v>49481</v>
      </c>
      <c r="H5762" t="s">
        <v>49482</v>
      </c>
      <c r="I5762" t="s">
        <v>5184</v>
      </c>
      <c r="J5762" t="s">
        <v>7418</v>
      </c>
      <c r="K5762" t="s">
        <v>7419</v>
      </c>
      <c r="L5762" t="s">
        <v>60</v>
      </c>
      <c r="M5762" t="s">
        <v>5999</v>
      </c>
      <c r="N5762" t="s">
        <v>4972</v>
      </c>
      <c r="O5762" t="s">
        <v>7420</v>
      </c>
      <c r="P5762" t="s">
        <v>49483</v>
      </c>
      <c r="Q5762" t="s">
        <v>49484</v>
      </c>
      <c r="R5762" t="str">
        <f t="shared" si="180"/>
        <v>奎文</v>
      </c>
      <c r="S5762" t="str">
        <f t="shared" si="181"/>
        <v>0110</v>
      </c>
    </row>
    <row r="5763" spans="1:19">
      <c r="A5763" t="s">
        <v>49485</v>
      </c>
      <c r="B5763" t="s">
        <v>49486</v>
      </c>
      <c r="C5763" t="s">
        <v>49</v>
      </c>
      <c r="D5763" t="s">
        <v>49487</v>
      </c>
      <c r="E5763" t="s">
        <v>45598</v>
      </c>
      <c r="F5763" t="s">
        <v>49488</v>
      </c>
      <c r="G5763" t="s">
        <v>49489</v>
      </c>
      <c r="H5763" t="s">
        <v>49490</v>
      </c>
      <c r="I5763" t="s">
        <v>12119</v>
      </c>
      <c r="J5763" t="s">
        <v>6434</v>
      </c>
      <c r="K5763" t="s">
        <v>6435</v>
      </c>
      <c r="L5763" t="s">
        <v>114</v>
      </c>
      <c r="M5763" t="s">
        <v>4831</v>
      </c>
      <c r="N5763" t="s">
        <v>5112</v>
      </c>
      <c r="O5763" t="s">
        <v>6436</v>
      </c>
      <c r="P5763" t="s">
        <v>49491</v>
      </c>
      <c r="Q5763" t="s">
        <v>49492</v>
      </c>
      <c r="R5763" t="str">
        <f t="shared" si="180"/>
        <v>高密</v>
      </c>
      <c r="S5763" t="str">
        <f t="shared" si="181"/>
        <v>0110</v>
      </c>
    </row>
    <row r="5764" spans="1:19">
      <c r="A5764" t="s">
        <v>49493</v>
      </c>
      <c r="B5764" t="s">
        <v>49494</v>
      </c>
      <c r="C5764" t="s">
        <v>49</v>
      </c>
      <c r="D5764" t="s">
        <v>49495</v>
      </c>
      <c r="E5764" t="s">
        <v>49496</v>
      </c>
      <c r="F5764" t="s">
        <v>49497</v>
      </c>
      <c r="G5764" t="s">
        <v>49498</v>
      </c>
      <c r="H5764" t="s">
        <v>49499</v>
      </c>
      <c r="I5764" t="s">
        <v>12119</v>
      </c>
      <c r="J5764" t="s">
        <v>10006</v>
      </c>
      <c r="K5764" t="s">
        <v>10007</v>
      </c>
      <c r="L5764" t="s">
        <v>60</v>
      </c>
      <c r="M5764" t="s">
        <v>5888</v>
      </c>
      <c r="N5764" t="s">
        <v>4775</v>
      </c>
      <c r="O5764" t="s">
        <v>10008</v>
      </c>
      <c r="P5764" t="s">
        <v>49500</v>
      </c>
      <c r="R5764" t="str">
        <f t="shared" si="180"/>
        <v>奎文</v>
      </c>
      <c r="S5764" t="str">
        <f t="shared" si="181"/>
        <v>0110</v>
      </c>
    </row>
    <row r="5765" spans="1:19">
      <c r="A5765" t="s">
        <v>2482</v>
      </c>
      <c r="B5765" t="s">
        <v>49501</v>
      </c>
      <c r="C5765" t="s">
        <v>49</v>
      </c>
      <c r="D5765" t="s">
        <v>49502</v>
      </c>
      <c r="E5765" t="s">
        <v>45606</v>
      </c>
      <c r="F5765" t="s">
        <v>49503</v>
      </c>
      <c r="G5765" t="s">
        <v>2480</v>
      </c>
      <c r="H5765" t="s">
        <v>49504</v>
      </c>
      <c r="I5765" t="s">
        <v>4785</v>
      </c>
      <c r="J5765" t="s">
        <v>5597</v>
      </c>
      <c r="K5765" t="s">
        <v>5598</v>
      </c>
      <c r="L5765" t="s">
        <v>375</v>
      </c>
      <c r="M5765" t="s">
        <v>5599</v>
      </c>
      <c r="N5765" t="s">
        <v>4789</v>
      </c>
      <c r="O5765" t="s">
        <v>5600</v>
      </c>
      <c r="P5765" t="s">
        <v>46520</v>
      </c>
      <c r="R5765" t="str">
        <f t="shared" si="180"/>
        <v>昌邑</v>
      </c>
      <c r="S5765" t="str">
        <f t="shared" si="181"/>
        <v>0110</v>
      </c>
    </row>
    <row r="5766" spans="1:19">
      <c r="A5766" t="s">
        <v>49505</v>
      </c>
      <c r="B5766" t="s">
        <v>49506</v>
      </c>
      <c r="C5766" t="s">
        <v>49</v>
      </c>
      <c r="D5766" t="s">
        <v>49507</v>
      </c>
      <c r="E5766" t="s">
        <v>45598</v>
      </c>
      <c r="F5766" t="s">
        <v>49508</v>
      </c>
      <c r="G5766" t="s">
        <v>49509</v>
      </c>
      <c r="H5766" t="s">
        <v>49510</v>
      </c>
      <c r="I5766" t="s">
        <v>12119</v>
      </c>
      <c r="J5766" t="s">
        <v>5987</v>
      </c>
      <c r="K5766" t="s">
        <v>5988</v>
      </c>
      <c r="L5766" t="s">
        <v>95</v>
      </c>
      <c r="M5766" t="s">
        <v>5042</v>
      </c>
      <c r="N5766" t="s">
        <v>5056</v>
      </c>
      <c r="O5766" t="s">
        <v>5989</v>
      </c>
      <c r="P5766" t="s">
        <v>49511</v>
      </c>
      <c r="Q5766" t="s">
        <v>49512</v>
      </c>
      <c r="R5766" t="str">
        <f t="shared" si="180"/>
        <v>安丘</v>
      </c>
      <c r="S5766" t="str">
        <f t="shared" si="181"/>
        <v>0110</v>
      </c>
    </row>
    <row r="5767" spans="1:19">
      <c r="A5767" t="s">
        <v>49513</v>
      </c>
      <c r="B5767" t="s">
        <v>49514</v>
      </c>
      <c r="C5767" t="s">
        <v>49</v>
      </c>
      <c r="D5767" t="s">
        <v>49515</v>
      </c>
      <c r="E5767" t="s">
        <v>45598</v>
      </c>
      <c r="F5767" t="s">
        <v>49516</v>
      </c>
      <c r="G5767" t="s">
        <v>49517</v>
      </c>
      <c r="H5767" t="s">
        <v>49518</v>
      </c>
      <c r="I5767" t="s">
        <v>12119</v>
      </c>
      <c r="J5767" t="s">
        <v>4829</v>
      </c>
      <c r="K5767" t="s">
        <v>4830</v>
      </c>
      <c r="L5767" t="s">
        <v>114</v>
      </c>
      <c r="M5767" t="s">
        <v>4831</v>
      </c>
      <c r="N5767" t="s">
        <v>5487</v>
      </c>
      <c r="O5767" t="s">
        <v>4833</v>
      </c>
      <c r="P5767" t="s">
        <v>49519</v>
      </c>
      <c r="Q5767" t="s">
        <v>49520</v>
      </c>
      <c r="R5767" t="str">
        <f t="shared" si="180"/>
        <v>高密</v>
      </c>
      <c r="S5767" t="str">
        <f t="shared" si="181"/>
        <v>0110</v>
      </c>
    </row>
    <row r="5768" spans="1:19">
      <c r="A5768" t="s">
        <v>49521</v>
      </c>
      <c r="B5768" t="s">
        <v>49522</v>
      </c>
      <c r="C5768" t="s">
        <v>49</v>
      </c>
      <c r="D5768" t="s">
        <v>49523</v>
      </c>
      <c r="E5768" t="s">
        <v>45648</v>
      </c>
      <c r="F5768" t="s">
        <v>49524</v>
      </c>
      <c r="G5768" t="s">
        <v>49525</v>
      </c>
      <c r="H5768" t="s">
        <v>49526</v>
      </c>
      <c r="I5768" t="s">
        <v>4785</v>
      </c>
      <c r="J5768" t="s">
        <v>6664</v>
      </c>
      <c r="K5768" t="s">
        <v>6665</v>
      </c>
      <c r="L5768" t="s">
        <v>60</v>
      </c>
      <c r="M5768" t="s">
        <v>5511</v>
      </c>
      <c r="O5768" t="s">
        <v>6666</v>
      </c>
      <c r="P5768" t="s">
        <v>49527</v>
      </c>
      <c r="Q5768" t="s">
        <v>49528</v>
      </c>
      <c r="R5768" t="str">
        <f t="shared" si="180"/>
        <v>奎文</v>
      </c>
      <c r="S5768" t="str">
        <f t="shared" si="181"/>
        <v>0110</v>
      </c>
    </row>
    <row r="5769" spans="1:19">
      <c r="A5769" t="s">
        <v>49529</v>
      </c>
      <c r="B5769" t="s">
        <v>49530</v>
      </c>
      <c r="C5769" t="s">
        <v>49</v>
      </c>
      <c r="D5769" t="s">
        <v>49531</v>
      </c>
      <c r="E5769" t="s">
        <v>45648</v>
      </c>
      <c r="F5769" t="s">
        <v>49532</v>
      </c>
      <c r="G5769" t="s">
        <v>49533</v>
      </c>
      <c r="H5769" t="s">
        <v>49534</v>
      </c>
      <c r="I5769" t="s">
        <v>4785</v>
      </c>
      <c r="J5769" t="s">
        <v>5636</v>
      </c>
      <c r="K5769" t="s">
        <v>5637</v>
      </c>
      <c r="L5769" t="s">
        <v>105</v>
      </c>
      <c r="M5769" t="s">
        <v>5638</v>
      </c>
      <c r="O5769" t="s">
        <v>5639</v>
      </c>
      <c r="P5769" t="s">
        <v>49535</v>
      </c>
      <c r="R5769" t="str">
        <f t="shared" si="180"/>
        <v>寿光</v>
      </c>
      <c r="S5769" t="str">
        <f t="shared" si="181"/>
        <v>0110</v>
      </c>
    </row>
    <row r="5770" spans="1:19">
      <c r="A5770" t="s">
        <v>49536</v>
      </c>
      <c r="B5770" t="s">
        <v>49537</v>
      </c>
      <c r="C5770" t="s">
        <v>49</v>
      </c>
      <c r="D5770" t="s">
        <v>49538</v>
      </c>
      <c r="E5770" t="s">
        <v>45622</v>
      </c>
      <c r="F5770" t="s">
        <v>49539</v>
      </c>
      <c r="G5770" t="s">
        <v>49540</v>
      </c>
      <c r="H5770" t="s">
        <v>41111</v>
      </c>
      <c r="I5770" t="s">
        <v>4852</v>
      </c>
      <c r="J5770" t="s">
        <v>5484</v>
      </c>
      <c r="K5770" t="s">
        <v>5485</v>
      </c>
      <c r="L5770" t="s">
        <v>114</v>
      </c>
      <c r="M5770" t="s">
        <v>5486</v>
      </c>
      <c r="N5770" t="s">
        <v>5069</v>
      </c>
      <c r="O5770" t="s">
        <v>5488</v>
      </c>
      <c r="P5770" t="s">
        <v>49541</v>
      </c>
      <c r="Q5770" t="s">
        <v>49542</v>
      </c>
      <c r="R5770" t="str">
        <f t="shared" si="180"/>
        <v>高密</v>
      </c>
      <c r="S5770" t="str">
        <f t="shared" si="181"/>
        <v>0110</v>
      </c>
    </row>
    <row r="5771" spans="1:19">
      <c r="A5771" t="s">
        <v>49543</v>
      </c>
      <c r="B5771" t="s">
        <v>49544</v>
      </c>
      <c r="C5771" t="s">
        <v>49</v>
      </c>
      <c r="D5771" t="s">
        <v>49545</v>
      </c>
      <c r="E5771" t="s">
        <v>49546</v>
      </c>
      <c r="F5771" t="s">
        <v>49547</v>
      </c>
      <c r="G5771" t="s">
        <v>49548</v>
      </c>
      <c r="H5771" t="s">
        <v>49549</v>
      </c>
      <c r="I5771" t="s">
        <v>4785</v>
      </c>
      <c r="J5771" t="s">
        <v>5087</v>
      </c>
      <c r="K5771" t="s">
        <v>5088</v>
      </c>
      <c r="L5771" t="s">
        <v>105</v>
      </c>
      <c r="M5771" t="s">
        <v>5089</v>
      </c>
      <c r="N5771" t="s">
        <v>4845</v>
      </c>
      <c r="O5771" t="s">
        <v>5090</v>
      </c>
      <c r="P5771" t="s">
        <v>49550</v>
      </c>
      <c r="R5771" t="str">
        <f t="shared" si="180"/>
        <v>寿光</v>
      </c>
      <c r="S5771" t="str">
        <f t="shared" si="181"/>
        <v>0110</v>
      </c>
    </row>
    <row r="5772" spans="1:19">
      <c r="A5772" t="s">
        <v>49551</v>
      </c>
      <c r="B5772" t="s">
        <v>49552</v>
      </c>
      <c r="C5772" t="s">
        <v>49</v>
      </c>
      <c r="D5772" t="s">
        <v>49553</v>
      </c>
      <c r="E5772" t="s">
        <v>45648</v>
      </c>
      <c r="F5772" t="s">
        <v>49554</v>
      </c>
      <c r="G5772" t="s">
        <v>49555</v>
      </c>
      <c r="H5772" t="s">
        <v>49556</v>
      </c>
      <c r="I5772" t="s">
        <v>12119</v>
      </c>
      <c r="J5772" t="s">
        <v>8107</v>
      </c>
      <c r="K5772" t="s">
        <v>8108</v>
      </c>
      <c r="L5772" t="s">
        <v>237</v>
      </c>
      <c r="M5772" t="s">
        <v>5247</v>
      </c>
      <c r="N5772" t="s">
        <v>4789</v>
      </c>
      <c r="O5772" t="s">
        <v>8109</v>
      </c>
      <c r="P5772" t="s">
        <v>49557</v>
      </c>
      <c r="R5772" t="str">
        <f t="shared" si="180"/>
        <v>潍城</v>
      </c>
      <c r="S5772" t="str">
        <f t="shared" si="181"/>
        <v>0110</v>
      </c>
    </row>
    <row r="5773" spans="1:19">
      <c r="A5773" t="s">
        <v>49558</v>
      </c>
      <c r="B5773" t="s">
        <v>49559</v>
      </c>
      <c r="C5773" t="s">
        <v>49</v>
      </c>
      <c r="D5773" t="s">
        <v>49560</v>
      </c>
      <c r="E5773" t="s">
        <v>45648</v>
      </c>
      <c r="F5773" t="s">
        <v>49561</v>
      </c>
      <c r="G5773" t="s">
        <v>49562</v>
      </c>
      <c r="H5773" t="s">
        <v>49563</v>
      </c>
      <c r="I5773" t="s">
        <v>12119</v>
      </c>
      <c r="J5773" t="s">
        <v>8107</v>
      </c>
      <c r="K5773" t="s">
        <v>8108</v>
      </c>
      <c r="L5773" t="s">
        <v>237</v>
      </c>
      <c r="M5773" t="s">
        <v>5247</v>
      </c>
      <c r="O5773" t="s">
        <v>8109</v>
      </c>
      <c r="P5773" t="s">
        <v>49564</v>
      </c>
      <c r="R5773" t="str">
        <f t="shared" si="180"/>
        <v>潍城</v>
      </c>
      <c r="S5773" t="str">
        <f t="shared" si="181"/>
        <v>0110</v>
      </c>
    </row>
    <row r="5774" spans="1:19">
      <c r="A5774" t="s">
        <v>49565</v>
      </c>
      <c r="B5774" t="s">
        <v>49566</v>
      </c>
      <c r="C5774" t="s">
        <v>49</v>
      </c>
      <c r="D5774" t="s">
        <v>49567</v>
      </c>
      <c r="E5774" t="s">
        <v>49568</v>
      </c>
      <c r="F5774" t="s">
        <v>49569</v>
      </c>
      <c r="G5774" t="s">
        <v>49570</v>
      </c>
      <c r="H5774" t="s">
        <v>49571</v>
      </c>
      <c r="I5774" t="s">
        <v>4852</v>
      </c>
      <c r="J5774" t="s">
        <v>8038</v>
      </c>
      <c r="K5774" t="s">
        <v>8039</v>
      </c>
      <c r="L5774" t="s">
        <v>123</v>
      </c>
      <c r="M5774" t="s">
        <v>5364</v>
      </c>
      <c r="N5774" t="s">
        <v>4933</v>
      </c>
      <c r="O5774" t="s">
        <v>8040</v>
      </c>
      <c r="P5774" t="s">
        <v>49572</v>
      </c>
      <c r="R5774" t="str">
        <f t="shared" si="180"/>
        <v>诸城</v>
      </c>
      <c r="S5774" t="str">
        <f t="shared" si="181"/>
        <v>0110</v>
      </c>
    </row>
    <row r="5775" spans="1:19">
      <c r="A5775" t="s">
        <v>49573</v>
      </c>
      <c r="B5775" t="s">
        <v>49574</v>
      </c>
      <c r="C5775" t="s">
        <v>49</v>
      </c>
      <c r="D5775" t="s">
        <v>49575</v>
      </c>
      <c r="E5775" t="s">
        <v>45598</v>
      </c>
      <c r="F5775" t="s">
        <v>49576</v>
      </c>
      <c r="G5775" t="s">
        <v>49577</v>
      </c>
      <c r="H5775" t="s">
        <v>49578</v>
      </c>
      <c r="I5775" t="s">
        <v>12757</v>
      </c>
      <c r="J5775" t="s">
        <v>6150</v>
      </c>
      <c r="K5775" t="s">
        <v>6151</v>
      </c>
      <c r="L5775" t="s">
        <v>95</v>
      </c>
      <c r="M5775" t="s">
        <v>5709</v>
      </c>
      <c r="N5775" t="s">
        <v>5907</v>
      </c>
      <c r="O5775" t="s">
        <v>6153</v>
      </c>
      <c r="P5775" t="s">
        <v>49579</v>
      </c>
      <c r="R5775" t="str">
        <f t="shared" si="180"/>
        <v>安丘</v>
      </c>
      <c r="S5775" t="str">
        <f t="shared" si="181"/>
        <v>0110</v>
      </c>
    </row>
    <row r="5776" spans="1:19">
      <c r="A5776" t="s">
        <v>2514</v>
      </c>
      <c r="B5776" t="s">
        <v>49580</v>
      </c>
      <c r="C5776" t="s">
        <v>49</v>
      </c>
      <c r="D5776" t="s">
        <v>49581</v>
      </c>
      <c r="E5776" t="s">
        <v>49582</v>
      </c>
      <c r="F5776" t="s">
        <v>49583</v>
      </c>
      <c r="G5776" t="s">
        <v>2512</v>
      </c>
      <c r="H5776" t="s">
        <v>49584</v>
      </c>
      <c r="I5776" t="s">
        <v>4785</v>
      </c>
      <c r="J5776" t="s">
        <v>17320</v>
      </c>
      <c r="K5776" t="s">
        <v>17321</v>
      </c>
      <c r="L5776" t="s">
        <v>50</v>
      </c>
      <c r="M5776" t="s">
        <v>4855</v>
      </c>
      <c r="N5776" t="s">
        <v>5056</v>
      </c>
      <c r="O5776" t="s">
        <v>17322</v>
      </c>
      <c r="P5776" t="s">
        <v>49585</v>
      </c>
      <c r="R5776" t="str">
        <f t="shared" si="180"/>
        <v>青州</v>
      </c>
      <c r="S5776" t="str">
        <f t="shared" si="181"/>
        <v>0110</v>
      </c>
    </row>
    <row r="5777" spans="1:19">
      <c r="A5777" t="s">
        <v>49586</v>
      </c>
      <c r="B5777" t="s">
        <v>49587</v>
      </c>
      <c r="C5777" t="s">
        <v>49</v>
      </c>
      <c r="D5777" t="s">
        <v>49588</v>
      </c>
      <c r="E5777" t="s">
        <v>49589</v>
      </c>
      <c r="F5777" t="s">
        <v>49590</v>
      </c>
      <c r="G5777" t="s">
        <v>49591</v>
      </c>
      <c r="H5777" t="s">
        <v>49592</v>
      </c>
      <c r="I5777" t="s">
        <v>5327</v>
      </c>
      <c r="J5777" t="s">
        <v>5636</v>
      </c>
      <c r="K5777" t="s">
        <v>5906</v>
      </c>
      <c r="L5777" t="s">
        <v>77</v>
      </c>
      <c r="M5777" t="s">
        <v>5145</v>
      </c>
      <c r="O5777" t="s">
        <v>5908</v>
      </c>
      <c r="P5777" t="s">
        <v>49593</v>
      </c>
      <c r="R5777" t="str">
        <f t="shared" si="180"/>
        <v>临朐</v>
      </c>
      <c r="S5777" t="str">
        <f t="shared" si="181"/>
        <v>0110</v>
      </c>
    </row>
    <row r="5778" spans="1:19">
      <c r="A5778" t="s">
        <v>49594</v>
      </c>
      <c r="B5778" t="s">
        <v>49595</v>
      </c>
      <c r="C5778" t="s">
        <v>49</v>
      </c>
      <c r="D5778" t="s">
        <v>49596</v>
      </c>
      <c r="E5778" t="s">
        <v>45648</v>
      </c>
      <c r="F5778" t="s">
        <v>49597</v>
      </c>
      <c r="G5778" t="s">
        <v>49598</v>
      </c>
      <c r="H5778" t="s">
        <v>49599</v>
      </c>
      <c r="I5778" t="s">
        <v>12119</v>
      </c>
      <c r="J5778" t="s">
        <v>12527</v>
      </c>
      <c r="K5778" t="s">
        <v>12528</v>
      </c>
      <c r="L5778" t="s">
        <v>50</v>
      </c>
      <c r="M5778" t="s">
        <v>6207</v>
      </c>
      <c r="N5778" t="s">
        <v>5421</v>
      </c>
      <c r="O5778" t="s">
        <v>12529</v>
      </c>
      <c r="P5778" t="s">
        <v>49600</v>
      </c>
      <c r="R5778" t="str">
        <f t="shared" si="180"/>
        <v>青州</v>
      </c>
      <c r="S5778" t="str">
        <f t="shared" si="181"/>
        <v>0110</v>
      </c>
    </row>
    <row r="5779" spans="1:19">
      <c r="A5779" t="s">
        <v>2410</v>
      </c>
      <c r="B5779" t="s">
        <v>49601</v>
      </c>
      <c r="C5779" t="s">
        <v>49</v>
      </c>
      <c r="D5779" t="s">
        <v>49602</v>
      </c>
      <c r="E5779" t="s">
        <v>45598</v>
      </c>
      <c r="F5779" t="s">
        <v>49603</v>
      </c>
      <c r="G5779" t="s">
        <v>2408</v>
      </c>
      <c r="H5779" t="s">
        <v>49604</v>
      </c>
      <c r="I5779" t="s">
        <v>12119</v>
      </c>
      <c r="J5779" t="s">
        <v>12437</v>
      </c>
      <c r="K5779" t="s">
        <v>12438</v>
      </c>
      <c r="L5779" t="s">
        <v>105</v>
      </c>
      <c r="M5779" t="s">
        <v>5029</v>
      </c>
      <c r="N5779" t="s">
        <v>4789</v>
      </c>
      <c r="O5779" t="s">
        <v>12439</v>
      </c>
      <c r="P5779" t="s">
        <v>49605</v>
      </c>
      <c r="Q5779" t="s">
        <v>49606</v>
      </c>
      <c r="R5779" t="str">
        <f t="shared" si="180"/>
        <v>寿光</v>
      </c>
      <c r="S5779" t="str">
        <f t="shared" si="181"/>
        <v>0110</v>
      </c>
    </row>
    <row r="5780" spans="1:19">
      <c r="A5780" t="s">
        <v>49607</v>
      </c>
      <c r="B5780" t="s">
        <v>49608</v>
      </c>
      <c r="C5780" t="s">
        <v>49</v>
      </c>
      <c r="D5780" t="s">
        <v>49609</v>
      </c>
      <c r="E5780" t="s">
        <v>45639</v>
      </c>
      <c r="F5780" t="s">
        <v>49610</v>
      </c>
      <c r="G5780" t="s">
        <v>49611</v>
      </c>
      <c r="H5780" t="s">
        <v>49612</v>
      </c>
      <c r="I5780" t="s">
        <v>4785</v>
      </c>
      <c r="J5780" t="s">
        <v>19912</v>
      </c>
      <c r="K5780" t="s">
        <v>19913</v>
      </c>
      <c r="L5780" t="s">
        <v>77</v>
      </c>
      <c r="M5780" t="s">
        <v>5733</v>
      </c>
      <c r="N5780" t="s">
        <v>5907</v>
      </c>
      <c r="O5780" t="s">
        <v>19914</v>
      </c>
      <c r="P5780" t="s">
        <v>49613</v>
      </c>
      <c r="Q5780" t="s">
        <v>49614</v>
      </c>
      <c r="R5780" t="str">
        <f t="shared" si="180"/>
        <v>临朐</v>
      </c>
      <c r="S5780" t="str">
        <f t="shared" si="181"/>
        <v>0110</v>
      </c>
    </row>
    <row r="5781" spans="1:19">
      <c r="A5781" t="s">
        <v>49615</v>
      </c>
      <c r="B5781" t="s">
        <v>49005</v>
      </c>
      <c r="C5781" t="s">
        <v>49</v>
      </c>
      <c r="D5781" t="s">
        <v>49616</v>
      </c>
      <c r="E5781" t="s">
        <v>45639</v>
      </c>
      <c r="F5781" t="s">
        <v>49617</v>
      </c>
      <c r="G5781" t="s">
        <v>49618</v>
      </c>
      <c r="H5781" t="s">
        <v>49619</v>
      </c>
      <c r="I5781" t="s">
        <v>5066</v>
      </c>
      <c r="J5781" t="s">
        <v>5997</v>
      </c>
      <c r="K5781" t="s">
        <v>5998</v>
      </c>
      <c r="L5781" t="s">
        <v>60</v>
      </c>
      <c r="M5781" t="s">
        <v>5999</v>
      </c>
      <c r="N5781" t="s">
        <v>6152</v>
      </c>
      <c r="O5781" t="s">
        <v>6000</v>
      </c>
      <c r="P5781" t="s">
        <v>49620</v>
      </c>
      <c r="Q5781" t="s">
        <v>49621</v>
      </c>
      <c r="R5781" t="str">
        <f t="shared" si="180"/>
        <v>奎文</v>
      </c>
      <c r="S5781" t="str">
        <f t="shared" si="181"/>
        <v>0110</v>
      </c>
    </row>
    <row r="5782" spans="1:19">
      <c r="A5782" t="s">
        <v>49622</v>
      </c>
      <c r="B5782" t="s">
        <v>49623</v>
      </c>
      <c r="C5782" t="s">
        <v>49</v>
      </c>
      <c r="D5782" t="s">
        <v>49624</v>
      </c>
      <c r="E5782" t="s">
        <v>45648</v>
      </c>
      <c r="F5782" t="s">
        <v>49625</v>
      </c>
      <c r="G5782" t="s">
        <v>49626</v>
      </c>
      <c r="H5782" t="s">
        <v>49627</v>
      </c>
      <c r="I5782" t="s">
        <v>4852</v>
      </c>
      <c r="J5782" t="s">
        <v>6878</v>
      </c>
      <c r="K5782" t="s">
        <v>6879</v>
      </c>
      <c r="L5782" t="s">
        <v>95</v>
      </c>
      <c r="M5782" t="s">
        <v>4844</v>
      </c>
      <c r="O5782" t="s">
        <v>6880</v>
      </c>
      <c r="P5782" t="s">
        <v>49628</v>
      </c>
      <c r="Q5782" t="s">
        <v>49629</v>
      </c>
      <c r="R5782" t="str">
        <f t="shared" si="180"/>
        <v>安丘</v>
      </c>
      <c r="S5782" t="str">
        <f t="shared" si="181"/>
        <v>0110</v>
      </c>
    </row>
    <row r="5783" spans="1:19">
      <c r="A5783" t="s">
        <v>49630</v>
      </c>
      <c r="B5783" t="s">
        <v>49631</v>
      </c>
      <c r="C5783" t="s">
        <v>49</v>
      </c>
      <c r="D5783" t="s">
        <v>49632</v>
      </c>
      <c r="E5783" t="s">
        <v>41819</v>
      </c>
      <c r="F5783" t="s">
        <v>49633</v>
      </c>
      <c r="G5783" t="s">
        <v>49634</v>
      </c>
      <c r="H5783" t="s">
        <v>49635</v>
      </c>
      <c r="I5783" t="s">
        <v>4813</v>
      </c>
      <c r="J5783" t="s">
        <v>19759</v>
      </c>
      <c r="K5783" t="s">
        <v>19760</v>
      </c>
      <c r="L5783" t="s">
        <v>123</v>
      </c>
      <c r="M5783" t="s">
        <v>5854</v>
      </c>
      <c r="N5783" t="s">
        <v>5699</v>
      </c>
      <c r="O5783" t="s">
        <v>19761</v>
      </c>
      <c r="P5783" t="s">
        <v>49636</v>
      </c>
      <c r="Q5783" t="s">
        <v>49637</v>
      </c>
      <c r="R5783" t="str">
        <f t="shared" si="180"/>
        <v>诸城</v>
      </c>
      <c r="S5783" t="str">
        <f t="shared" si="181"/>
        <v>0110</v>
      </c>
    </row>
    <row r="5784" spans="1:19">
      <c r="A5784" t="s">
        <v>49638</v>
      </c>
      <c r="B5784" t="s">
        <v>49639</v>
      </c>
      <c r="C5784" t="s">
        <v>49</v>
      </c>
      <c r="D5784" t="s">
        <v>49640</v>
      </c>
      <c r="E5784" t="s">
        <v>49641</v>
      </c>
      <c r="F5784" t="s">
        <v>49642</v>
      </c>
      <c r="G5784" t="s">
        <v>49643</v>
      </c>
      <c r="H5784" t="s">
        <v>49644</v>
      </c>
      <c r="I5784" t="s">
        <v>4828</v>
      </c>
      <c r="J5784" t="s">
        <v>5497</v>
      </c>
      <c r="K5784" t="s">
        <v>5498</v>
      </c>
      <c r="L5784" t="s">
        <v>375</v>
      </c>
      <c r="M5784" t="s">
        <v>5499</v>
      </c>
      <c r="N5784" t="s">
        <v>5056</v>
      </c>
      <c r="O5784" t="s">
        <v>5500</v>
      </c>
      <c r="P5784" t="s">
        <v>49645</v>
      </c>
      <c r="R5784" t="str">
        <f t="shared" si="180"/>
        <v>昌邑</v>
      </c>
      <c r="S5784" t="str">
        <f t="shared" si="181"/>
        <v>0110</v>
      </c>
    </row>
    <row r="5785" spans="1:19">
      <c r="A5785" t="s">
        <v>49646</v>
      </c>
      <c r="B5785" t="s">
        <v>49647</v>
      </c>
      <c r="C5785" t="s">
        <v>49</v>
      </c>
      <c r="D5785" t="s">
        <v>49648</v>
      </c>
      <c r="E5785" t="s">
        <v>46334</v>
      </c>
      <c r="F5785" t="s">
        <v>49649</v>
      </c>
      <c r="G5785" t="s">
        <v>49650</v>
      </c>
      <c r="H5785" t="s">
        <v>49651</v>
      </c>
      <c r="I5785" t="s">
        <v>49652</v>
      </c>
      <c r="J5785" t="s">
        <v>5122</v>
      </c>
      <c r="K5785" t="s">
        <v>5123</v>
      </c>
      <c r="N5785" t="s">
        <v>5421</v>
      </c>
      <c r="O5785" t="s">
        <v>5124</v>
      </c>
      <c r="R5785" t="str">
        <f t="shared" si="180"/>
        <v/>
      </c>
      <c r="S5785" t="str">
        <f t="shared" si="181"/>
        <v>0110</v>
      </c>
    </row>
    <row r="5786" spans="1:19">
      <c r="A5786" t="s">
        <v>49653</v>
      </c>
      <c r="B5786" t="s">
        <v>49654</v>
      </c>
      <c r="C5786" t="s">
        <v>49</v>
      </c>
      <c r="D5786" t="s">
        <v>49655</v>
      </c>
      <c r="E5786" t="s">
        <v>45598</v>
      </c>
      <c r="F5786" t="s">
        <v>49656</v>
      </c>
      <c r="G5786" t="s">
        <v>49657</v>
      </c>
      <c r="H5786" t="s">
        <v>49658</v>
      </c>
      <c r="I5786" t="s">
        <v>12757</v>
      </c>
      <c r="J5786" t="s">
        <v>5509</v>
      </c>
      <c r="K5786" t="s">
        <v>5510</v>
      </c>
      <c r="L5786" t="s">
        <v>60</v>
      </c>
      <c r="M5786" t="s">
        <v>5511</v>
      </c>
      <c r="N5786" t="s">
        <v>6601</v>
      </c>
      <c r="O5786" t="s">
        <v>5512</v>
      </c>
      <c r="P5786" t="s">
        <v>49659</v>
      </c>
      <c r="R5786" t="str">
        <f t="shared" si="180"/>
        <v>奎文</v>
      </c>
      <c r="S5786" t="str">
        <f t="shared" si="181"/>
        <v>0110</v>
      </c>
    </row>
    <row r="5787" spans="1:19">
      <c r="A5787" t="s">
        <v>49660</v>
      </c>
      <c r="B5787" t="s">
        <v>49661</v>
      </c>
      <c r="C5787" t="s">
        <v>49</v>
      </c>
      <c r="D5787" t="s">
        <v>49662</v>
      </c>
      <c r="E5787" t="s">
        <v>45622</v>
      </c>
      <c r="F5787" t="s">
        <v>49663</v>
      </c>
      <c r="G5787" t="s">
        <v>49664</v>
      </c>
      <c r="H5787" t="s">
        <v>49665</v>
      </c>
      <c r="I5787" t="s">
        <v>4841</v>
      </c>
      <c r="J5787" t="s">
        <v>8139</v>
      </c>
      <c r="K5787" t="s">
        <v>8140</v>
      </c>
      <c r="L5787" t="s">
        <v>105</v>
      </c>
      <c r="M5787" t="s">
        <v>6055</v>
      </c>
      <c r="N5787" t="s">
        <v>4972</v>
      </c>
      <c r="O5787" t="s">
        <v>8141</v>
      </c>
      <c r="P5787" t="s">
        <v>49666</v>
      </c>
      <c r="Q5787" t="s">
        <v>49667</v>
      </c>
      <c r="R5787" t="str">
        <f t="shared" si="180"/>
        <v>寿光</v>
      </c>
      <c r="S5787" t="str">
        <f t="shared" si="181"/>
        <v>0110</v>
      </c>
    </row>
    <row r="5788" spans="1:19">
      <c r="A5788" t="s">
        <v>49668</v>
      </c>
      <c r="B5788" t="s">
        <v>49669</v>
      </c>
      <c r="C5788" t="s">
        <v>49</v>
      </c>
      <c r="D5788" t="s">
        <v>49670</v>
      </c>
      <c r="E5788" t="s">
        <v>45706</v>
      </c>
      <c r="F5788" t="s">
        <v>49671</v>
      </c>
      <c r="G5788" t="s">
        <v>49672</v>
      </c>
      <c r="H5788" t="s">
        <v>49673</v>
      </c>
      <c r="I5788" t="s">
        <v>5541</v>
      </c>
      <c r="J5788" t="s">
        <v>6517</v>
      </c>
      <c r="K5788" t="s">
        <v>6518</v>
      </c>
      <c r="L5788" t="s">
        <v>50</v>
      </c>
      <c r="M5788" t="s">
        <v>6207</v>
      </c>
      <c r="N5788" t="s">
        <v>5112</v>
      </c>
      <c r="O5788" t="s">
        <v>6520</v>
      </c>
      <c r="P5788" t="s">
        <v>49674</v>
      </c>
      <c r="Q5788" t="s">
        <v>49675</v>
      </c>
      <c r="R5788" t="str">
        <f t="shared" si="180"/>
        <v>青州</v>
      </c>
      <c r="S5788" t="str">
        <f t="shared" si="181"/>
        <v>0110</v>
      </c>
    </row>
    <row r="5789" spans="1:19">
      <c r="A5789" t="s">
        <v>49676</v>
      </c>
      <c r="B5789" t="s">
        <v>49677</v>
      </c>
      <c r="C5789" t="s">
        <v>49</v>
      </c>
      <c r="D5789" t="s">
        <v>49678</v>
      </c>
      <c r="E5789" t="s">
        <v>45622</v>
      </c>
      <c r="F5789" t="s">
        <v>49679</v>
      </c>
      <c r="G5789" t="s">
        <v>49680</v>
      </c>
      <c r="H5789" t="s">
        <v>49681</v>
      </c>
      <c r="I5789" t="s">
        <v>4828</v>
      </c>
      <c r="J5789" t="s">
        <v>9144</v>
      </c>
      <c r="K5789" t="s">
        <v>9145</v>
      </c>
      <c r="L5789" t="s">
        <v>60</v>
      </c>
      <c r="M5789" t="s">
        <v>5999</v>
      </c>
      <c r="N5789" t="s">
        <v>5801</v>
      </c>
      <c r="O5789" t="s">
        <v>9146</v>
      </c>
      <c r="P5789" t="s">
        <v>49682</v>
      </c>
      <c r="R5789" t="str">
        <f t="shared" si="180"/>
        <v>奎文</v>
      </c>
      <c r="S5789" t="str">
        <f t="shared" si="181"/>
        <v>0110</v>
      </c>
    </row>
    <row r="5790" spans="1:19">
      <c r="A5790" t="s">
        <v>49683</v>
      </c>
      <c r="B5790" t="s">
        <v>49684</v>
      </c>
      <c r="C5790" t="s">
        <v>49</v>
      </c>
      <c r="D5790" t="s">
        <v>49685</v>
      </c>
      <c r="E5790" t="s">
        <v>45622</v>
      </c>
      <c r="F5790" t="s">
        <v>49686</v>
      </c>
      <c r="G5790" t="s">
        <v>49687</v>
      </c>
      <c r="H5790" t="s">
        <v>46521</v>
      </c>
      <c r="I5790" t="s">
        <v>5541</v>
      </c>
      <c r="J5790" t="s">
        <v>6434</v>
      </c>
      <c r="K5790" t="s">
        <v>6435</v>
      </c>
      <c r="L5790" t="s">
        <v>114</v>
      </c>
      <c r="M5790" t="s">
        <v>4831</v>
      </c>
      <c r="N5790" t="s">
        <v>6243</v>
      </c>
      <c r="O5790" t="s">
        <v>6436</v>
      </c>
      <c r="P5790" t="s">
        <v>49688</v>
      </c>
      <c r="R5790" t="str">
        <f t="shared" si="180"/>
        <v>高密</v>
      </c>
      <c r="S5790" t="str">
        <f t="shared" si="181"/>
        <v>0110</v>
      </c>
    </row>
    <row r="5791" spans="1:19">
      <c r="A5791" t="s">
        <v>49689</v>
      </c>
      <c r="B5791" t="s">
        <v>49690</v>
      </c>
      <c r="C5791" t="s">
        <v>49</v>
      </c>
      <c r="D5791" t="s">
        <v>49691</v>
      </c>
      <c r="E5791" t="s">
        <v>45648</v>
      </c>
      <c r="F5791" t="s">
        <v>49692</v>
      </c>
      <c r="G5791" t="s">
        <v>49693</v>
      </c>
      <c r="H5791" t="s">
        <v>49694</v>
      </c>
      <c r="I5791" t="s">
        <v>4852</v>
      </c>
      <c r="J5791" t="s">
        <v>8915</v>
      </c>
      <c r="K5791" t="s">
        <v>8916</v>
      </c>
      <c r="L5791" t="s">
        <v>86</v>
      </c>
      <c r="M5791" t="s">
        <v>7679</v>
      </c>
      <c r="O5791" t="s">
        <v>8917</v>
      </c>
      <c r="P5791" t="s">
        <v>49695</v>
      </c>
      <c r="R5791" t="str">
        <f t="shared" si="180"/>
        <v>坊子</v>
      </c>
      <c r="S5791" t="str">
        <f t="shared" si="181"/>
        <v>0110</v>
      </c>
    </row>
    <row r="5792" spans="1:19">
      <c r="A5792" t="s">
        <v>49696</v>
      </c>
      <c r="B5792" t="s">
        <v>49697</v>
      </c>
      <c r="C5792" t="s">
        <v>49</v>
      </c>
      <c r="D5792" t="s">
        <v>49698</v>
      </c>
      <c r="E5792" t="s">
        <v>45598</v>
      </c>
      <c r="F5792" t="s">
        <v>49699</v>
      </c>
      <c r="G5792" t="s">
        <v>49700</v>
      </c>
      <c r="H5792" t="s">
        <v>49701</v>
      </c>
      <c r="I5792" t="s">
        <v>12119</v>
      </c>
      <c r="J5792" t="s">
        <v>10620</v>
      </c>
      <c r="K5792" t="s">
        <v>10621</v>
      </c>
      <c r="L5792" t="s">
        <v>60</v>
      </c>
      <c r="M5792" t="s">
        <v>5999</v>
      </c>
      <c r="N5792" t="s">
        <v>4972</v>
      </c>
      <c r="O5792" t="s">
        <v>10622</v>
      </c>
      <c r="P5792" t="s">
        <v>49702</v>
      </c>
      <c r="Q5792" t="s">
        <v>49703</v>
      </c>
      <c r="R5792" t="str">
        <f t="shared" si="180"/>
        <v>奎文</v>
      </c>
      <c r="S5792" t="str">
        <f t="shared" si="181"/>
        <v>0110</v>
      </c>
    </row>
    <row r="5793" spans="1:19">
      <c r="A5793" t="s">
        <v>49704</v>
      </c>
      <c r="B5793" t="s">
        <v>49705</v>
      </c>
      <c r="C5793" t="s">
        <v>49</v>
      </c>
      <c r="D5793" t="s">
        <v>49706</v>
      </c>
      <c r="E5793" t="s">
        <v>45706</v>
      </c>
      <c r="F5793" t="s">
        <v>49707</v>
      </c>
      <c r="G5793" t="s">
        <v>49708</v>
      </c>
      <c r="H5793" t="s">
        <v>49709</v>
      </c>
      <c r="I5793" t="s">
        <v>4852</v>
      </c>
      <c r="J5793" t="s">
        <v>13968</v>
      </c>
      <c r="K5793" t="s">
        <v>13969</v>
      </c>
      <c r="L5793" t="s">
        <v>375</v>
      </c>
      <c r="M5793" t="s">
        <v>8957</v>
      </c>
      <c r="N5793" t="s">
        <v>4972</v>
      </c>
      <c r="O5793" t="s">
        <v>13970</v>
      </c>
      <c r="P5793" t="s">
        <v>49710</v>
      </c>
      <c r="R5793" t="str">
        <f t="shared" si="180"/>
        <v>昌邑</v>
      </c>
      <c r="S5793" t="str">
        <f t="shared" si="181"/>
        <v>0110</v>
      </c>
    </row>
    <row r="5794" spans="1:19">
      <c r="A5794" t="s">
        <v>2554</v>
      </c>
      <c r="B5794" t="s">
        <v>49711</v>
      </c>
      <c r="C5794" t="s">
        <v>49</v>
      </c>
      <c r="D5794" t="s">
        <v>49712</v>
      </c>
      <c r="E5794" t="s">
        <v>45648</v>
      </c>
      <c r="F5794" t="s">
        <v>49713</v>
      </c>
      <c r="G5794" t="s">
        <v>2552</v>
      </c>
      <c r="H5794" t="s">
        <v>49714</v>
      </c>
      <c r="I5794" t="s">
        <v>12119</v>
      </c>
      <c r="J5794" t="s">
        <v>6053</v>
      </c>
      <c r="K5794" t="s">
        <v>6054</v>
      </c>
      <c r="L5794" t="s">
        <v>105</v>
      </c>
      <c r="M5794" t="s">
        <v>6055</v>
      </c>
      <c r="N5794" t="s">
        <v>8593</v>
      </c>
      <c r="O5794" t="s">
        <v>6056</v>
      </c>
      <c r="P5794" t="s">
        <v>49715</v>
      </c>
      <c r="Q5794" t="s">
        <v>31179</v>
      </c>
      <c r="R5794" t="str">
        <f t="shared" si="180"/>
        <v>寿光</v>
      </c>
      <c r="S5794" t="str">
        <f t="shared" si="181"/>
        <v>0110</v>
      </c>
    </row>
    <row r="5795" spans="1:19">
      <c r="A5795" t="s">
        <v>49716</v>
      </c>
      <c r="B5795" t="s">
        <v>49717</v>
      </c>
      <c r="C5795" t="s">
        <v>49</v>
      </c>
      <c r="D5795" t="s">
        <v>49718</v>
      </c>
      <c r="E5795" t="s">
        <v>45598</v>
      </c>
      <c r="F5795" t="s">
        <v>49719</v>
      </c>
      <c r="G5795" t="s">
        <v>49720</v>
      </c>
      <c r="H5795" t="s">
        <v>49721</v>
      </c>
      <c r="I5795" t="s">
        <v>12119</v>
      </c>
      <c r="J5795" t="s">
        <v>19759</v>
      </c>
      <c r="K5795" t="s">
        <v>19760</v>
      </c>
      <c r="L5795" t="s">
        <v>123</v>
      </c>
      <c r="M5795" t="s">
        <v>5854</v>
      </c>
      <c r="N5795" t="s">
        <v>8593</v>
      </c>
      <c r="O5795" t="s">
        <v>19761</v>
      </c>
      <c r="P5795" t="s">
        <v>49722</v>
      </c>
      <c r="R5795" t="str">
        <f t="shared" si="180"/>
        <v>诸城</v>
      </c>
      <c r="S5795" t="str">
        <f t="shared" si="181"/>
        <v>0110</v>
      </c>
    </row>
    <row r="5796" spans="1:19">
      <c r="A5796" t="s">
        <v>49723</v>
      </c>
      <c r="B5796" t="s">
        <v>49724</v>
      </c>
      <c r="C5796" t="s">
        <v>49</v>
      </c>
      <c r="D5796" t="s">
        <v>49725</v>
      </c>
      <c r="E5796" t="s">
        <v>45598</v>
      </c>
      <c r="F5796" t="s">
        <v>49726</v>
      </c>
      <c r="G5796" t="s">
        <v>49727</v>
      </c>
      <c r="H5796" t="s">
        <v>49728</v>
      </c>
      <c r="I5796" t="s">
        <v>12500</v>
      </c>
      <c r="J5796" t="s">
        <v>6973</v>
      </c>
      <c r="K5796" t="s">
        <v>6974</v>
      </c>
      <c r="L5796" t="s">
        <v>60</v>
      </c>
      <c r="M5796" t="s">
        <v>5511</v>
      </c>
      <c r="N5796" t="s">
        <v>5907</v>
      </c>
      <c r="O5796" t="s">
        <v>6975</v>
      </c>
      <c r="P5796" t="s">
        <v>49729</v>
      </c>
      <c r="R5796" t="str">
        <f t="shared" si="180"/>
        <v>奎文</v>
      </c>
      <c r="S5796" t="str">
        <f t="shared" si="181"/>
        <v>0110</v>
      </c>
    </row>
    <row r="5797" spans="1:19">
      <c r="A5797" t="s">
        <v>49730</v>
      </c>
      <c r="B5797" t="s">
        <v>49731</v>
      </c>
      <c r="C5797" t="s">
        <v>49</v>
      </c>
      <c r="D5797" t="s">
        <v>49732</v>
      </c>
      <c r="E5797" t="s">
        <v>45622</v>
      </c>
      <c r="F5797" t="s">
        <v>49733</v>
      </c>
      <c r="G5797" t="s">
        <v>49734</v>
      </c>
      <c r="H5797" t="s">
        <v>49735</v>
      </c>
      <c r="I5797" t="s">
        <v>4852</v>
      </c>
      <c r="J5797" t="s">
        <v>7018</v>
      </c>
      <c r="K5797" t="s">
        <v>7019</v>
      </c>
      <c r="L5797" t="s">
        <v>95</v>
      </c>
      <c r="M5797" t="s">
        <v>5649</v>
      </c>
      <c r="N5797" t="s">
        <v>9962</v>
      </c>
      <c r="O5797" t="s">
        <v>7020</v>
      </c>
      <c r="P5797" t="s">
        <v>49736</v>
      </c>
      <c r="R5797" t="str">
        <f t="shared" si="180"/>
        <v>安丘</v>
      </c>
      <c r="S5797" t="str">
        <f t="shared" si="181"/>
        <v>0110</v>
      </c>
    </row>
    <row r="5798" spans="1:19">
      <c r="A5798" t="s">
        <v>49737</v>
      </c>
      <c r="B5798" t="s">
        <v>49738</v>
      </c>
      <c r="C5798" t="s">
        <v>49</v>
      </c>
      <c r="D5798" t="s">
        <v>49739</v>
      </c>
      <c r="E5798" t="s">
        <v>45622</v>
      </c>
      <c r="F5798" t="s">
        <v>49740</v>
      </c>
      <c r="G5798" t="s">
        <v>49741</v>
      </c>
      <c r="H5798" t="s">
        <v>49742</v>
      </c>
      <c r="I5798" t="s">
        <v>4841</v>
      </c>
      <c r="J5798" t="s">
        <v>4981</v>
      </c>
      <c r="K5798" t="s">
        <v>4982</v>
      </c>
      <c r="L5798" t="s">
        <v>237</v>
      </c>
      <c r="M5798" t="s">
        <v>4971</v>
      </c>
      <c r="N5798" t="s">
        <v>4983</v>
      </c>
      <c r="O5798" t="s">
        <v>4984</v>
      </c>
      <c r="P5798" t="s">
        <v>46530</v>
      </c>
      <c r="Q5798" t="s">
        <v>49743</v>
      </c>
      <c r="R5798" t="str">
        <f t="shared" si="180"/>
        <v>潍城</v>
      </c>
      <c r="S5798" t="str">
        <f t="shared" si="181"/>
        <v>0110</v>
      </c>
    </row>
    <row r="5799" spans="1:19">
      <c r="A5799" t="s">
        <v>49744</v>
      </c>
      <c r="B5799" t="s">
        <v>49745</v>
      </c>
      <c r="C5799" t="s">
        <v>49</v>
      </c>
      <c r="D5799" t="s">
        <v>49746</v>
      </c>
      <c r="E5799" t="s">
        <v>45639</v>
      </c>
      <c r="F5799" t="s">
        <v>49747</v>
      </c>
      <c r="G5799" t="s">
        <v>49748</v>
      </c>
      <c r="H5799" t="s">
        <v>49749</v>
      </c>
      <c r="I5799" t="s">
        <v>4785</v>
      </c>
      <c r="J5799" t="s">
        <v>5755</v>
      </c>
      <c r="K5799" t="s">
        <v>5756</v>
      </c>
      <c r="L5799" t="s">
        <v>95</v>
      </c>
      <c r="M5799" t="s">
        <v>5757</v>
      </c>
      <c r="N5799" t="s">
        <v>10954</v>
      </c>
      <c r="O5799" t="s">
        <v>5758</v>
      </c>
      <c r="P5799" t="s">
        <v>49750</v>
      </c>
      <c r="R5799" t="str">
        <f t="shared" si="180"/>
        <v>安丘</v>
      </c>
      <c r="S5799" t="str">
        <f t="shared" si="181"/>
        <v>0110</v>
      </c>
    </row>
    <row r="5800" spans="1:19">
      <c r="A5800" t="s">
        <v>49751</v>
      </c>
      <c r="B5800" t="s">
        <v>49752</v>
      </c>
      <c r="C5800" t="s">
        <v>49</v>
      </c>
      <c r="D5800" t="s">
        <v>49753</v>
      </c>
      <c r="E5800" t="s">
        <v>45648</v>
      </c>
      <c r="F5800" t="s">
        <v>49754</v>
      </c>
      <c r="G5800" t="s">
        <v>49755</v>
      </c>
      <c r="H5800" t="s">
        <v>49756</v>
      </c>
      <c r="I5800" t="s">
        <v>4828</v>
      </c>
      <c r="J5800" t="s">
        <v>7639</v>
      </c>
      <c r="K5800" t="s">
        <v>7640</v>
      </c>
      <c r="L5800" t="s">
        <v>114</v>
      </c>
      <c r="M5800" t="s">
        <v>7084</v>
      </c>
      <c r="O5800" t="s">
        <v>7641</v>
      </c>
      <c r="P5800" t="s">
        <v>49757</v>
      </c>
      <c r="Q5800" t="s">
        <v>49758</v>
      </c>
      <c r="R5800" t="str">
        <f t="shared" si="180"/>
        <v>高密</v>
      </c>
      <c r="S5800" t="str">
        <f t="shared" si="181"/>
        <v>0110</v>
      </c>
    </row>
    <row r="5801" spans="1:19">
      <c r="A5801" t="s">
        <v>2370</v>
      </c>
      <c r="B5801" t="s">
        <v>49759</v>
      </c>
      <c r="C5801" t="s">
        <v>49</v>
      </c>
      <c r="D5801" t="s">
        <v>49760</v>
      </c>
      <c r="E5801" t="s">
        <v>49761</v>
      </c>
      <c r="F5801" t="s">
        <v>49762</v>
      </c>
      <c r="G5801" t="s">
        <v>2368</v>
      </c>
      <c r="H5801" t="s">
        <v>49763</v>
      </c>
      <c r="I5801" t="s">
        <v>6888</v>
      </c>
      <c r="J5801" t="s">
        <v>11156</v>
      </c>
      <c r="K5801" t="s">
        <v>11157</v>
      </c>
      <c r="L5801" t="s">
        <v>86</v>
      </c>
      <c r="M5801" t="s">
        <v>6297</v>
      </c>
      <c r="N5801" t="s">
        <v>5069</v>
      </c>
      <c r="O5801" t="s">
        <v>11158</v>
      </c>
      <c r="P5801" t="s">
        <v>49764</v>
      </c>
      <c r="Q5801" t="s">
        <v>49765</v>
      </c>
      <c r="R5801" t="str">
        <f t="shared" si="180"/>
        <v>坊子</v>
      </c>
      <c r="S5801" t="str">
        <f t="shared" si="181"/>
        <v>0110</v>
      </c>
    </row>
    <row r="5802" spans="1:19">
      <c r="A5802" t="s">
        <v>49766</v>
      </c>
      <c r="B5802" t="s">
        <v>47530</v>
      </c>
      <c r="C5802" t="s">
        <v>49</v>
      </c>
      <c r="D5802" t="s">
        <v>49767</v>
      </c>
      <c r="E5802" t="s">
        <v>49768</v>
      </c>
      <c r="F5802" t="s">
        <v>49769</v>
      </c>
      <c r="G5802" t="s">
        <v>49770</v>
      </c>
      <c r="H5802" t="s">
        <v>49771</v>
      </c>
      <c r="I5802" t="s">
        <v>5560</v>
      </c>
      <c r="J5802" t="s">
        <v>10338</v>
      </c>
      <c r="K5802" t="s">
        <v>10339</v>
      </c>
      <c r="L5802" t="s">
        <v>237</v>
      </c>
      <c r="M5802" t="s">
        <v>5247</v>
      </c>
      <c r="N5802" t="s">
        <v>4845</v>
      </c>
      <c r="O5802" t="s">
        <v>10340</v>
      </c>
      <c r="P5802" t="s">
        <v>49772</v>
      </c>
      <c r="Q5802" t="s">
        <v>49773</v>
      </c>
      <c r="R5802" t="str">
        <f t="shared" si="180"/>
        <v>潍城</v>
      </c>
      <c r="S5802" t="str">
        <f t="shared" si="181"/>
        <v>0110</v>
      </c>
    </row>
    <row r="5803" spans="1:19">
      <c r="A5803" t="s">
        <v>49774</v>
      </c>
      <c r="B5803" t="s">
        <v>49775</v>
      </c>
      <c r="C5803" t="s">
        <v>49</v>
      </c>
      <c r="D5803" t="s">
        <v>49776</v>
      </c>
      <c r="E5803" t="s">
        <v>49768</v>
      </c>
      <c r="F5803" t="s">
        <v>49777</v>
      </c>
      <c r="G5803" t="s">
        <v>49778</v>
      </c>
      <c r="H5803" t="s">
        <v>49779</v>
      </c>
      <c r="I5803" t="s">
        <v>4852</v>
      </c>
      <c r="J5803" t="s">
        <v>5778</v>
      </c>
      <c r="K5803" t="s">
        <v>5779</v>
      </c>
      <c r="L5803" t="s">
        <v>105</v>
      </c>
      <c r="M5803" t="s">
        <v>5197</v>
      </c>
      <c r="N5803" t="s">
        <v>4881</v>
      </c>
      <c r="O5803" t="s">
        <v>5780</v>
      </c>
      <c r="P5803" t="s">
        <v>49780</v>
      </c>
      <c r="Q5803" t="s">
        <v>49781</v>
      </c>
      <c r="R5803" t="str">
        <f t="shared" si="180"/>
        <v>寿光</v>
      </c>
      <c r="S5803" t="str">
        <f t="shared" si="181"/>
        <v>0110</v>
      </c>
    </row>
    <row r="5804" spans="1:19">
      <c r="A5804" t="s">
        <v>49782</v>
      </c>
      <c r="B5804" t="s">
        <v>49783</v>
      </c>
      <c r="C5804" t="s">
        <v>49</v>
      </c>
      <c r="D5804" t="s">
        <v>49784</v>
      </c>
      <c r="E5804" t="s">
        <v>45648</v>
      </c>
      <c r="F5804" t="s">
        <v>49785</v>
      </c>
      <c r="G5804" t="s">
        <v>49786</v>
      </c>
      <c r="H5804" t="s">
        <v>49787</v>
      </c>
      <c r="I5804" t="s">
        <v>4785</v>
      </c>
      <c r="J5804" t="s">
        <v>8354</v>
      </c>
      <c r="K5804" t="s">
        <v>8355</v>
      </c>
      <c r="L5804" t="s">
        <v>95</v>
      </c>
      <c r="M5804" t="s">
        <v>5649</v>
      </c>
      <c r="O5804" t="s">
        <v>8356</v>
      </c>
      <c r="P5804" t="s">
        <v>49788</v>
      </c>
      <c r="R5804" t="str">
        <f t="shared" si="180"/>
        <v>安丘</v>
      </c>
      <c r="S5804" t="str">
        <f t="shared" si="181"/>
        <v>0110</v>
      </c>
    </row>
    <row r="5805" spans="1:19">
      <c r="A5805" t="s">
        <v>49789</v>
      </c>
      <c r="B5805" t="s">
        <v>49658</v>
      </c>
      <c r="C5805" t="s">
        <v>49</v>
      </c>
      <c r="D5805" t="s">
        <v>49790</v>
      </c>
      <c r="E5805" t="s">
        <v>45598</v>
      </c>
      <c r="F5805" t="s">
        <v>49791</v>
      </c>
      <c r="G5805" t="s">
        <v>49792</v>
      </c>
      <c r="H5805" t="s">
        <v>49793</v>
      </c>
      <c r="I5805" t="s">
        <v>12119</v>
      </c>
      <c r="J5805" t="s">
        <v>6411</v>
      </c>
      <c r="K5805" t="s">
        <v>6412</v>
      </c>
      <c r="L5805" t="s">
        <v>1136</v>
      </c>
      <c r="M5805" t="s">
        <v>6413</v>
      </c>
      <c r="N5805" t="s">
        <v>5487</v>
      </c>
      <c r="O5805" t="s">
        <v>6414</v>
      </c>
      <c r="P5805" t="s">
        <v>49794</v>
      </c>
      <c r="R5805" t="str">
        <f t="shared" si="180"/>
        <v>昌乐</v>
      </c>
      <c r="S5805" t="str">
        <f t="shared" si="181"/>
        <v>0110</v>
      </c>
    </row>
    <row r="5806" spans="1:19">
      <c r="A5806" t="s">
        <v>49795</v>
      </c>
      <c r="B5806" t="s">
        <v>49796</v>
      </c>
      <c r="C5806" t="s">
        <v>49</v>
      </c>
      <c r="D5806" t="s">
        <v>49797</v>
      </c>
      <c r="E5806" t="s">
        <v>45598</v>
      </c>
      <c r="F5806" t="s">
        <v>49798</v>
      </c>
      <c r="G5806" t="s">
        <v>49799</v>
      </c>
      <c r="H5806" t="s">
        <v>49800</v>
      </c>
      <c r="I5806" t="s">
        <v>12119</v>
      </c>
      <c r="J5806" t="s">
        <v>6664</v>
      </c>
      <c r="K5806" t="s">
        <v>6665</v>
      </c>
      <c r="L5806" t="s">
        <v>60</v>
      </c>
      <c r="M5806" t="s">
        <v>5511</v>
      </c>
      <c r="N5806" t="s">
        <v>4832</v>
      </c>
      <c r="O5806" t="s">
        <v>6666</v>
      </c>
      <c r="P5806" t="s">
        <v>49801</v>
      </c>
      <c r="Q5806" t="s">
        <v>49802</v>
      </c>
      <c r="R5806" t="str">
        <f t="shared" si="180"/>
        <v>奎文</v>
      </c>
      <c r="S5806" t="str">
        <f t="shared" si="181"/>
        <v>0110</v>
      </c>
    </row>
    <row r="5807" spans="1:19">
      <c r="A5807" t="s">
        <v>49803</v>
      </c>
      <c r="B5807" t="s">
        <v>49804</v>
      </c>
      <c r="C5807" t="s">
        <v>49</v>
      </c>
      <c r="D5807" t="s">
        <v>49805</v>
      </c>
      <c r="E5807" t="s">
        <v>45622</v>
      </c>
      <c r="F5807" t="s">
        <v>49806</v>
      </c>
      <c r="G5807" t="s">
        <v>49807</v>
      </c>
      <c r="H5807" t="s">
        <v>49808</v>
      </c>
      <c r="I5807" t="s">
        <v>4785</v>
      </c>
      <c r="J5807" t="s">
        <v>9171</v>
      </c>
      <c r="K5807" t="s">
        <v>9172</v>
      </c>
      <c r="L5807" t="s">
        <v>105</v>
      </c>
      <c r="M5807" t="s">
        <v>5769</v>
      </c>
      <c r="N5807" t="s">
        <v>5451</v>
      </c>
      <c r="O5807" t="s">
        <v>9173</v>
      </c>
      <c r="P5807" t="s">
        <v>49809</v>
      </c>
      <c r="Q5807" t="s">
        <v>49810</v>
      </c>
      <c r="R5807" t="str">
        <f t="shared" si="180"/>
        <v>寿光</v>
      </c>
      <c r="S5807" t="str">
        <f t="shared" si="181"/>
        <v>0110</v>
      </c>
    </row>
    <row r="5808" spans="1:19">
      <c r="A5808" t="s">
        <v>49811</v>
      </c>
      <c r="B5808" t="s">
        <v>49812</v>
      </c>
      <c r="C5808" t="s">
        <v>49</v>
      </c>
      <c r="D5808" t="s">
        <v>49813</v>
      </c>
      <c r="E5808" t="s">
        <v>45598</v>
      </c>
      <c r="F5808" t="s">
        <v>49814</v>
      </c>
      <c r="G5808" t="s">
        <v>49815</v>
      </c>
      <c r="H5808" t="s">
        <v>49816</v>
      </c>
      <c r="I5808" t="s">
        <v>12844</v>
      </c>
      <c r="J5808" t="s">
        <v>7136</v>
      </c>
      <c r="K5808" t="s">
        <v>7137</v>
      </c>
      <c r="L5808" t="s">
        <v>77</v>
      </c>
      <c r="M5808" t="s">
        <v>4803</v>
      </c>
      <c r="N5808" t="s">
        <v>4845</v>
      </c>
      <c r="O5808" t="s">
        <v>7138</v>
      </c>
      <c r="P5808" t="s">
        <v>49817</v>
      </c>
      <c r="Q5808" t="s">
        <v>49818</v>
      </c>
      <c r="R5808" t="str">
        <f t="shared" si="180"/>
        <v>临朐</v>
      </c>
      <c r="S5808" t="str">
        <f t="shared" si="181"/>
        <v>0110</v>
      </c>
    </row>
    <row r="5809" spans="1:19">
      <c r="A5809" t="s">
        <v>49819</v>
      </c>
      <c r="B5809" t="s">
        <v>49820</v>
      </c>
      <c r="C5809" t="s">
        <v>49</v>
      </c>
      <c r="D5809" t="s">
        <v>49821</v>
      </c>
      <c r="E5809" t="s">
        <v>49248</v>
      </c>
      <c r="F5809" t="s">
        <v>49822</v>
      </c>
      <c r="G5809" t="s">
        <v>49823</v>
      </c>
      <c r="H5809" t="s">
        <v>49824</v>
      </c>
      <c r="I5809" t="s">
        <v>5387</v>
      </c>
      <c r="J5809" t="s">
        <v>5122</v>
      </c>
      <c r="K5809" t="s">
        <v>5123</v>
      </c>
      <c r="N5809" t="s">
        <v>4959</v>
      </c>
      <c r="O5809" t="s">
        <v>5124</v>
      </c>
      <c r="R5809" t="str">
        <f t="shared" si="180"/>
        <v/>
      </c>
      <c r="S5809" t="str">
        <f t="shared" si="181"/>
        <v>0110</v>
      </c>
    </row>
    <row r="5810" spans="1:19">
      <c r="A5810" t="s">
        <v>49825</v>
      </c>
      <c r="B5810" t="s">
        <v>49826</v>
      </c>
      <c r="C5810" t="s">
        <v>49</v>
      </c>
      <c r="D5810" t="s">
        <v>49827</v>
      </c>
      <c r="E5810" t="s">
        <v>45622</v>
      </c>
      <c r="F5810" t="s">
        <v>49828</v>
      </c>
      <c r="G5810" t="s">
        <v>49829</v>
      </c>
      <c r="H5810" t="s">
        <v>49830</v>
      </c>
      <c r="I5810" t="s">
        <v>4852</v>
      </c>
      <c r="J5810" t="s">
        <v>4786</v>
      </c>
      <c r="K5810" t="s">
        <v>4787</v>
      </c>
      <c r="L5810" t="s">
        <v>237</v>
      </c>
      <c r="M5810" t="s">
        <v>4788</v>
      </c>
      <c r="N5810" t="s">
        <v>4789</v>
      </c>
      <c r="O5810" t="s">
        <v>4790</v>
      </c>
      <c r="P5810" t="s">
        <v>49831</v>
      </c>
      <c r="Q5810" t="s">
        <v>49832</v>
      </c>
      <c r="R5810" t="str">
        <f t="shared" si="180"/>
        <v>潍城</v>
      </c>
      <c r="S5810" t="str">
        <f t="shared" si="181"/>
        <v>0110</v>
      </c>
    </row>
    <row r="5811" spans="1:19">
      <c r="A5811" t="s">
        <v>49833</v>
      </c>
      <c r="B5811" t="s">
        <v>49834</v>
      </c>
      <c r="C5811" t="s">
        <v>49</v>
      </c>
      <c r="D5811" t="s">
        <v>49835</v>
      </c>
      <c r="E5811" t="s">
        <v>45639</v>
      </c>
      <c r="F5811" t="s">
        <v>49836</v>
      </c>
      <c r="G5811" t="s">
        <v>49837</v>
      </c>
      <c r="H5811" t="s">
        <v>49838</v>
      </c>
      <c r="I5811" t="s">
        <v>4828</v>
      </c>
      <c r="J5811" t="s">
        <v>5109</v>
      </c>
      <c r="K5811" t="s">
        <v>5110</v>
      </c>
      <c r="L5811" t="s">
        <v>50</v>
      </c>
      <c r="M5811" t="s">
        <v>5111</v>
      </c>
      <c r="N5811" t="s">
        <v>5619</v>
      </c>
      <c r="O5811" t="s">
        <v>5113</v>
      </c>
      <c r="P5811" t="s">
        <v>49839</v>
      </c>
      <c r="R5811" t="str">
        <f t="shared" si="180"/>
        <v>青州</v>
      </c>
      <c r="S5811" t="str">
        <f t="shared" si="181"/>
        <v>0110</v>
      </c>
    </row>
    <row r="5812" spans="1:19">
      <c r="A5812" t="s">
        <v>49840</v>
      </c>
      <c r="B5812" t="s">
        <v>49318</v>
      </c>
      <c r="C5812" t="s">
        <v>49</v>
      </c>
      <c r="D5812" t="s">
        <v>49841</v>
      </c>
      <c r="E5812" t="s">
        <v>45639</v>
      </c>
      <c r="F5812" t="s">
        <v>49842</v>
      </c>
      <c r="G5812" t="s">
        <v>49843</v>
      </c>
      <c r="H5812" t="s">
        <v>49844</v>
      </c>
      <c r="I5812" t="s">
        <v>4771</v>
      </c>
      <c r="J5812" t="s">
        <v>20324</v>
      </c>
      <c r="K5812" t="s">
        <v>20325</v>
      </c>
      <c r="L5812" t="s">
        <v>77</v>
      </c>
      <c r="M5812" t="s">
        <v>8152</v>
      </c>
      <c r="N5812" t="s">
        <v>5030</v>
      </c>
      <c r="O5812" t="s">
        <v>20326</v>
      </c>
      <c r="P5812" t="s">
        <v>49845</v>
      </c>
      <c r="R5812" t="str">
        <f t="shared" si="180"/>
        <v>临朐</v>
      </c>
      <c r="S5812" t="str">
        <f t="shared" si="181"/>
        <v>0110</v>
      </c>
    </row>
    <row r="5813" spans="1:19">
      <c r="A5813" t="s">
        <v>49846</v>
      </c>
      <c r="B5813" t="s">
        <v>49847</v>
      </c>
      <c r="C5813" t="s">
        <v>49</v>
      </c>
      <c r="D5813" t="s">
        <v>49848</v>
      </c>
      <c r="E5813" t="s">
        <v>45639</v>
      </c>
      <c r="F5813" t="s">
        <v>49849</v>
      </c>
      <c r="G5813" t="s">
        <v>49850</v>
      </c>
      <c r="H5813" t="s">
        <v>49851</v>
      </c>
      <c r="I5813" t="s">
        <v>5221</v>
      </c>
      <c r="J5813" t="s">
        <v>6172</v>
      </c>
      <c r="K5813" t="s">
        <v>6173</v>
      </c>
      <c r="L5813" t="s">
        <v>95</v>
      </c>
      <c r="M5813" t="s">
        <v>5042</v>
      </c>
      <c r="O5813" t="s">
        <v>6175</v>
      </c>
      <c r="P5813" t="s">
        <v>49396</v>
      </c>
      <c r="R5813" t="str">
        <f t="shared" si="180"/>
        <v>安丘</v>
      </c>
      <c r="S5813" t="str">
        <f t="shared" si="181"/>
        <v>0110</v>
      </c>
    </row>
    <row r="5814" spans="1:19">
      <c r="A5814" t="s">
        <v>49852</v>
      </c>
      <c r="B5814" t="s">
        <v>49853</v>
      </c>
      <c r="C5814" t="s">
        <v>49</v>
      </c>
      <c r="D5814" t="s">
        <v>49854</v>
      </c>
      <c r="E5814" t="s">
        <v>45648</v>
      </c>
      <c r="F5814" t="s">
        <v>49855</v>
      </c>
      <c r="G5814" t="s">
        <v>49856</v>
      </c>
      <c r="H5814" t="s">
        <v>49857</v>
      </c>
      <c r="I5814" t="s">
        <v>4785</v>
      </c>
      <c r="J5814" t="s">
        <v>8219</v>
      </c>
      <c r="K5814" t="s">
        <v>8220</v>
      </c>
      <c r="L5814" t="s">
        <v>123</v>
      </c>
      <c r="M5814" t="s">
        <v>4994</v>
      </c>
      <c r="O5814" t="s">
        <v>8221</v>
      </c>
      <c r="P5814" t="s">
        <v>49858</v>
      </c>
      <c r="R5814" t="str">
        <f t="shared" si="180"/>
        <v>诸城</v>
      </c>
      <c r="S5814" t="str">
        <f t="shared" si="181"/>
        <v>0110</v>
      </c>
    </row>
    <row r="5815" spans="1:19">
      <c r="A5815" t="s">
        <v>49859</v>
      </c>
      <c r="B5815" t="s">
        <v>49860</v>
      </c>
      <c r="C5815" t="s">
        <v>49</v>
      </c>
      <c r="D5815" t="s">
        <v>49861</v>
      </c>
      <c r="E5815" t="s">
        <v>45622</v>
      </c>
      <c r="F5815" t="s">
        <v>49862</v>
      </c>
      <c r="G5815" t="s">
        <v>49863</v>
      </c>
      <c r="H5815" t="s">
        <v>49864</v>
      </c>
      <c r="I5815" t="s">
        <v>4852</v>
      </c>
      <c r="J5815" t="s">
        <v>7332</v>
      </c>
      <c r="K5815" t="s">
        <v>7333</v>
      </c>
      <c r="L5815" t="s">
        <v>375</v>
      </c>
      <c r="M5815" t="s">
        <v>7334</v>
      </c>
      <c r="N5815" t="s">
        <v>4881</v>
      </c>
      <c r="O5815" t="s">
        <v>7335</v>
      </c>
      <c r="P5815" t="s">
        <v>49865</v>
      </c>
      <c r="R5815" t="str">
        <f t="shared" si="180"/>
        <v>昌邑</v>
      </c>
      <c r="S5815" t="str">
        <f t="shared" si="181"/>
        <v>0110</v>
      </c>
    </row>
    <row r="5816" spans="1:19">
      <c r="A5816" t="s">
        <v>49866</v>
      </c>
      <c r="B5816" t="s">
        <v>49867</v>
      </c>
      <c r="C5816" t="s">
        <v>49</v>
      </c>
      <c r="D5816" t="s">
        <v>49868</v>
      </c>
      <c r="E5816" t="s">
        <v>45598</v>
      </c>
      <c r="F5816" t="s">
        <v>49869</v>
      </c>
      <c r="G5816" t="s">
        <v>49870</v>
      </c>
      <c r="H5816" t="s">
        <v>49871</v>
      </c>
      <c r="I5816" t="s">
        <v>12844</v>
      </c>
      <c r="J5816" t="s">
        <v>7136</v>
      </c>
      <c r="K5816" t="s">
        <v>7137</v>
      </c>
      <c r="L5816" t="s">
        <v>77</v>
      </c>
      <c r="M5816" t="s">
        <v>4803</v>
      </c>
      <c r="N5816" t="s">
        <v>7558</v>
      </c>
      <c r="O5816" t="s">
        <v>7138</v>
      </c>
      <c r="P5816" t="s">
        <v>48270</v>
      </c>
      <c r="Q5816" t="s">
        <v>49872</v>
      </c>
      <c r="R5816" t="str">
        <f t="shared" si="180"/>
        <v>临朐</v>
      </c>
      <c r="S5816" t="str">
        <f t="shared" si="181"/>
        <v>0110</v>
      </c>
    </row>
    <row r="5817" spans="1:19">
      <c r="A5817" t="s">
        <v>49873</v>
      </c>
      <c r="B5817" t="s">
        <v>49874</v>
      </c>
      <c r="C5817" t="s">
        <v>49</v>
      </c>
      <c r="D5817" t="s">
        <v>49875</v>
      </c>
      <c r="E5817" t="s">
        <v>47510</v>
      </c>
      <c r="F5817" t="s">
        <v>49876</v>
      </c>
      <c r="G5817" t="s">
        <v>49877</v>
      </c>
      <c r="H5817" t="s">
        <v>49878</v>
      </c>
      <c r="I5817" t="s">
        <v>12119</v>
      </c>
      <c r="J5817" t="s">
        <v>12437</v>
      </c>
      <c r="K5817" t="s">
        <v>12438</v>
      </c>
      <c r="L5817" t="s">
        <v>105</v>
      </c>
      <c r="M5817" t="s">
        <v>5029</v>
      </c>
      <c r="N5817" t="s">
        <v>5056</v>
      </c>
      <c r="O5817" t="s">
        <v>12439</v>
      </c>
      <c r="P5817" t="s">
        <v>49879</v>
      </c>
      <c r="Q5817" t="s">
        <v>49880</v>
      </c>
      <c r="R5817" t="str">
        <f t="shared" si="180"/>
        <v>寿光</v>
      </c>
      <c r="S5817" t="str">
        <f t="shared" si="181"/>
        <v>0110</v>
      </c>
    </row>
    <row r="5818" spans="1:19">
      <c r="A5818" t="s">
        <v>49881</v>
      </c>
      <c r="B5818" t="s">
        <v>49882</v>
      </c>
      <c r="C5818" t="s">
        <v>49</v>
      </c>
      <c r="D5818" t="s">
        <v>49883</v>
      </c>
      <c r="E5818" t="s">
        <v>45639</v>
      </c>
      <c r="F5818" t="s">
        <v>49884</v>
      </c>
      <c r="G5818" t="s">
        <v>49885</v>
      </c>
      <c r="H5818" t="s">
        <v>49886</v>
      </c>
      <c r="I5818" t="s">
        <v>5327</v>
      </c>
      <c r="J5818" t="s">
        <v>7235</v>
      </c>
      <c r="K5818" t="s">
        <v>7236</v>
      </c>
      <c r="L5818" t="s">
        <v>105</v>
      </c>
      <c r="M5818" t="s">
        <v>5176</v>
      </c>
      <c r="N5818" t="s">
        <v>5273</v>
      </c>
      <c r="O5818" t="s">
        <v>7237</v>
      </c>
      <c r="P5818" t="s">
        <v>49887</v>
      </c>
      <c r="R5818" t="str">
        <f t="shared" si="180"/>
        <v>寿光</v>
      </c>
      <c r="S5818" t="str">
        <f t="shared" si="181"/>
        <v>0110</v>
      </c>
    </row>
    <row r="5819" spans="1:19">
      <c r="A5819" t="s">
        <v>49888</v>
      </c>
      <c r="B5819" t="s">
        <v>49889</v>
      </c>
      <c r="C5819" t="s">
        <v>49</v>
      </c>
      <c r="D5819" t="s">
        <v>49890</v>
      </c>
      <c r="E5819" t="s">
        <v>45639</v>
      </c>
      <c r="F5819" t="s">
        <v>49891</v>
      </c>
      <c r="G5819" t="s">
        <v>49892</v>
      </c>
      <c r="H5819" t="s">
        <v>49893</v>
      </c>
      <c r="I5819" t="s">
        <v>5560</v>
      </c>
      <c r="J5819" t="s">
        <v>9154</v>
      </c>
      <c r="K5819" t="s">
        <v>9155</v>
      </c>
      <c r="L5819" t="s">
        <v>60</v>
      </c>
      <c r="M5819" t="s">
        <v>4774</v>
      </c>
      <c r="N5819" t="s">
        <v>4972</v>
      </c>
      <c r="O5819" t="s">
        <v>9156</v>
      </c>
      <c r="P5819" t="s">
        <v>49894</v>
      </c>
      <c r="Q5819" t="s">
        <v>49895</v>
      </c>
      <c r="R5819" t="str">
        <f t="shared" si="180"/>
        <v>奎文</v>
      </c>
      <c r="S5819" t="str">
        <f t="shared" si="181"/>
        <v>0110</v>
      </c>
    </row>
    <row r="5820" spans="1:19">
      <c r="A5820" t="s">
        <v>49896</v>
      </c>
      <c r="B5820" t="s">
        <v>49897</v>
      </c>
      <c r="C5820" t="s">
        <v>49</v>
      </c>
      <c r="D5820" t="s">
        <v>49898</v>
      </c>
      <c r="E5820" t="s">
        <v>45648</v>
      </c>
      <c r="F5820" t="s">
        <v>49899</v>
      </c>
      <c r="G5820" t="s">
        <v>49900</v>
      </c>
      <c r="H5820" t="s">
        <v>49901</v>
      </c>
      <c r="I5820" t="s">
        <v>4785</v>
      </c>
      <c r="J5820" t="s">
        <v>24148</v>
      </c>
      <c r="K5820" t="s">
        <v>24149</v>
      </c>
      <c r="L5820" t="s">
        <v>123</v>
      </c>
      <c r="M5820" t="s">
        <v>6022</v>
      </c>
      <c r="O5820" t="s">
        <v>24150</v>
      </c>
      <c r="P5820" t="s">
        <v>49902</v>
      </c>
      <c r="Q5820" t="s">
        <v>49903</v>
      </c>
      <c r="R5820" t="str">
        <f t="shared" si="180"/>
        <v>诸城</v>
      </c>
      <c r="S5820" t="str">
        <f t="shared" si="181"/>
        <v>0110</v>
      </c>
    </row>
    <row r="5821" spans="1:19">
      <c r="A5821" t="s">
        <v>49904</v>
      </c>
      <c r="B5821" t="s">
        <v>49905</v>
      </c>
      <c r="C5821" t="s">
        <v>49</v>
      </c>
      <c r="D5821" t="s">
        <v>49906</v>
      </c>
      <c r="E5821" t="s">
        <v>45648</v>
      </c>
      <c r="F5821" t="s">
        <v>49907</v>
      </c>
      <c r="G5821" t="s">
        <v>49908</v>
      </c>
      <c r="H5821" t="s">
        <v>49909</v>
      </c>
      <c r="I5821" t="s">
        <v>12119</v>
      </c>
      <c r="J5821" t="s">
        <v>20173</v>
      </c>
      <c r="K5821" t="s">
        <v>20174</v>
      </c>
      <c r="L5821" t="s">
        <v>105</v>
      </c>
      <c r="M5821" t="s">
        <v>5133</v>
      </c>
      <c r="O5821" t="s">
        <v>20175</v>
      </c>
      <c r="P5821" t="s">
        <v>49910</v>
      </c>
      <c r="R5821" t="str">
        <f t="shared" si="180"/>
        <v>寿光</v>
      </c>
      <c r="S5821" t="str">
        <f t="shared" si="181"/>
        <v>0110</v>
      </c>
    </row>
    <row r="5822" spans="1:19">
      <c r="A5822" t="s">
        <v>49911</v>
      </c>
      <c r="B5822" t="s">
        <v>49912</v>
      </c>
      <c r="C5822" t="s">
        <v>49</v>
      </c>
      <c r="D5822" t="s">
        <v>49913</v>
      </c>
      <c r="E5822" t="s">
        <v>45598</v>
      </c>
      <c r="F5822" t="s">
        <v>49914</v>
      </c>
      <c r="G5822" t="s">
        <v>49915</v>
      </c>
      <c r="H5822" t="s">
        <v>49916</v>
      </c>
      <c r="I5822" t="s">
        <v>12844</v>
      </c>
      <c r="J5822" t="s">
        <v>6452</v>
      </c>
      <c r="K5822" t="s">
        <v>6453</v>
      </c>
      <c r="L5822" t="s">
        <v>86</v>
      </c>
      <c r="M5822" t="s">
        <v>5099</v>
      </c>
      <c r="N5822" t="s">
        <v>4817</v>
      </c>
      <c r="O5822" t="s">
        <v>6454</v>
      </c>
      <c r="P5822" t="s">
        <v>49917</v>
      </c>
      <c r="R5822" t="str">
        <f t="shared" si="180"/>
        <v>坊子</v>
      </c>
      <c r="S5822" t="str">
        <f t="shared" si="181"/>
        <v>0110</v>
      </c>
    </row>
    <row r="5823" spans="1:19">
      <c r="A5823" t="s">
        <v>49918</v>
      </c>
      <c r="B5823" t="s">
        <v>49919</v>
      </c>
      <c r="C5823" t="s">
        <v>49</v>
      </c>
      <c r="D5823" t="s">
        <v>49920</v>
      </c>
      <c r="E5823" t="s">
        <v>45648</v>
      </c>
      <c r="F5823" t="s">
        <v>49921</v>
      </c>
      <c r="G5823" t="s">
        <v>49922</v>
      </c>
      <c r="H5823" t="s">
        <v>49923</v>
      </c>
      <c r="I5823" t="s">
        <v>5221</v>
      </c>
      <c r="J5823" t="s">
        <v>7623</v>
      </c>
      <c r="K5823" t="s">
        <v>7624</v>
      </c>
      <c r="L5823" t="s">
        <v>105</v>
      </c>
      <c r="M5823" t="s">
        <v>4945</v>
      </c>
      <c r="P5823" t="s">
        <v>49924</v>
      </c>
      <c r="Q5823" t="s">
        <v>49925</v>
      </c>
      <c r="R5823" t="str">
        <f t="shared" si="180"/>
        <v>寿光</v>
      </c>
      <c r="S5823" t="str">
        <f t="shared" si="181"/>
        <v>0110</v>
      </c>
    </row>
    <row r="5824" spans="1:19">
      <c r="A5824" t="s">
        <v>49926</v>
      </c>
      <c r="B5824" t="s">
        <v>49927</v>
      </c>
      <c r="C5824" t="s">
        <v>49</v>
      </c>
      <c r="D5824" t="s">
        <v>49928</v>
      </c>
      <c r="E5824" t="s">
        <v>45648</v>
      </c>
      <c r="F5824" t="s">
        <v>49929</v>
      </c>
      <c r="G5824" t="s">
        <v>49930</v>
      </c>
      <c r="H5824" t="s">
        <v>49931</v>
      </c>
      <c r="I5824" t="s">
        <v>4828</v>
      </c>
      <c r="J5824" t="s">
        <v>12985</v>
      </c>
      <c r="K5824" t="s">
        <v>12986</v>
      </c>
      <c r="L5824" t="s">
        <v>105</v>
      </c>
      <c r="M5824" t="s">
        <v>5769</v>
      </c>
      <c r="O5824" t="s">
        <v>12987</v>
      </c>
      <c r="P5824" t="s">
        <v>49932</v>
      </c>
      <c r="R5824" t="str">
        <f t="shared" si="180"/>
        <v>寿光</v>
      </c>
      <c r="S5824" t="str">
        <f t="shared" si="181"/>
        <v>0110</v>
      </c>
    </row>
    <row r="5825" spans="1:19">
      <c r="A5825" t="s">
        <v>49933</v>
      </c>
      <c r="B5825" t="s">
        <v>49934</v>
      </c>
      <c r="C5825" t="s">
        <v>49</v>
      </c>
      <c r="D5825" t="s">
        <v>49935</v>
      </c>
      <c r="E5825" t="s">
        <v>45648</v>
      </c>
      <c r="F5825" t="s">
        <v>49936</v>
      </c>
      <c r="G5825" t="s">
        <v>49937</v>
      </c>
      <c r="H5825" t="s">
        <v>49938</v>
      </c>
      <c r="I5825" t="s">
        <v>12119</v>
      </c>
      <c r="J5825" t="s">
        <v>6031</v>
      </c>
      <c r="K5825" t="s">
        <v>6032</v>
      </c>
      <c r="L5825" t="s">
        <v>262</v>
      </c>
      <c r="M5825" t="s">
        <v>6033</v>
      </c>
      <c r="O5825" t="s">
        <v>6034</v>
      </c>
      <c r="P5825" t="s">
        <v>49939</v>
      </c>
      <c r="Q5825" t="s">
        <v>49940</v>
      </c>
      <c r="R5825" t="str">
        <f t="shared" ref="R5825:R5888" si="182">IF(OR(LEFT(L5825,2)="高新"),"奎文",IF(LEFT(L5825,2)="峡山","坊子",IF(LEFT(L5825,2)="滨海","寒亭",LEFT(L5825,2))))</f>
        <v>寒亭</v>
      </c>
      <c r="S5825" t="str">
        <f t="shared" ref="S5825:S5888" si="183">TEXT(B5825,"mmdd")</f>
        <v>0110</v>
      </c>
    </row>
    <row r="5826" spans="1:19">
      <c r="A5826" t="s">
        <v>49941</v>
      </c>
      <c r="B5826" t="s">
        <v>49942</v>
      </c>
      <c r="C5826" t="s">
        <v>49</v>
      </c>
      <c r="D5826" t="s">
        <v>49943</v>
      </c>
      <c r="E5826" t="s">
        <v>45622</v>
      </c>
      <c r="F5826" t="s">
        <v>49944</v>
      </c>
      <c r="G5826" t="s">
        <v>49945</v>
      </c>
      <c r="H5826" t="s">
        <v>49946</v>
      </c>
      <c r="I5826" t="s">
        <v>5541</v>
      </c>
      <c r="J5826" t="s">
        <v>14104</v>
      </c>
      <c r="K5826" t="s">
        <v>14105</v>
      </c>
      <c r="L5826" t="s">
        <v>114</v>
      </c>
      <c r="M5826" t="s">
        <v>4918</v>
      </c>
      <c r="N5826" t="s">
        <v>5487</v>
      </c>
      <c r="O5826" t="s">
        <v>14106</v>
      </c>
      <c r="P5826" t="s">
        <v>49947</v>
      </c>
      <c r="Q5826" t="s">
        <v>49948</v>
      </c>
      <c r="R5826" t="str">
        <f t="shared" si="182"/>
        <v>高密</v>
      </c>
      <c r="S5826" t="str">
        <f t="shared" si="183"/>
        <v>0110</v>
      </c>
    </row>
    <row r="5827" spans="1:19">
      <c r="A5827" t="s">
        <v>49949</v>
      </c>
      <c r="B5827" t="s">
        <v>49950</v>
      </c>
      <c r="C5827" t="s">
        <v>49</v>
      </c>
      <c r="D5827" t="s">
        <v>49951</v>
      </c>
      <c r="E5827" t="s">
        <v>45706</v>
      </c>
      <c r="F5827" t="s">
        <v>49952</v>
      </c>
      <c r="G5827" t="s">
        <v>49953</v>
      </c>
      <c r="H5827" t="s">
        <v>49954</v>
      </c>
      <c r="I5827" t="s">
        <v>4785</v>
      </c>
      <c r="J5827" t="s">
        <v>20676</v>
      </c>
      <c r="K5827" t="s">
        <v>20677</v>
      </c>
      <c r="L5827" t="s">
        <v>114</v>
      </c>
      <c r="M5827" t="s">
        <v>20678</v>
      </c>
      <c r="N5827" t="s">
        <v>4972</v>
      </c>
      <c r="O5827" t="s">
        <v>20679</v>
      </c>
      <c r="P5827" t="s">
        <v>49955</v>
      </c>
      <c r="R5827" t="str">
        <f t="shared" si="182"/>
        <v>高密</v>
      </c>
      <c r="S5827" t="str">
        <f t="shared" si="183"/>
        <v>0110</v>
      </c>
    </row>
    <row r="5828" spans="1:19">
      <c r="A5828" t="s">
        <v>49956</v>
      </c>
      <c r="B5828" t="s">
        <v>49957</v>
      </c>
      <c r="C5828" t="s">
        <v>49</v>
      </c>
      <c r="D5828" t="s">
        <v>49958</v>
      </c>
      <c r="E5828" t="s">
        <v>45622</v>
      </c>
      <c r="F5828" t="s">
        <v>49959</v>
      </c>
      <c r="G5828" t="s">
        <v>49960</v>
      </c>
      <c r="H5828" t="s">
        <v>49961</v>
      </c>
      <c r="I5828" t="s">
        <v>4852</v>
      </c>
      <c r="J5828" t="s">
        <v>5131</v>
      </c>
      <c r="K5828" t="s">
        <v>5132</v>
      </c>
      <c r="L5828" t="s">
        <v>105</v>
      </c>
      <c r="M5828" t="s">
        <v>5133</v>
      </c>
      <c r="N5828" t="s">
        <v>4817</v>
      </c>
      <c r="O5828" t="s">
        <v>5134</v>
      </c>
      <c r="P5828" t="s">
        <v>49962</v>
      </c>
      <c r="Q5828" t="s">
        <v>49963</v>
      </c>
      <c r="R5828" t="str">
        <f t="shared" si="182"/>
        <v>寿光</v>
      </c>
      <c r="S5828" t="str">
        <f t="shared" si="183"/>
        <v>0110</v>
      </c>
    </row>
    <row r="5829" spans="1:19">
      <c r="A5829" t="s">
        <v>49964</v>
      </c>
      <c r="B5829" t="s">
        <v>49965</v>
      </c>
      <c r="C5829" t="s">
        <v>49</v>
      </c>
      <c r="D5829" t="s">
        <v>49966</v>
      </c>
      <c r="E5829" t="s">
        <v>45622</v>
      </c>
      <c r="F5829" t="s">
        <v>49967</v>
      </c>
      <c r="G5829" t="s">
        <v>49968</v>
      </c>
      <c r="H5829" t="s">
        <v>49969</v>
      </c>
      <c r="I5829" t="s">
        <v>4841</v>
      </c>
      <c r="J5829" t="s">
        <v>8680</v>
      </c>
      <c r="K5829" t="s">
        <v>8681</v>
      </c>
      <c r="L5829" t="s">
        <v>60</v>
      </c>
      <c r="M5829" t="s">
        <v>5999</v>
      </c>
      <c r="N5829" t="s">
        <v>5296</v>
      </c>
      <c r="O5829" t="s">
        <v>8682</v>
      </c>
      <c r="P5829" t="s">
        <v>49970</v>
      </c>
      <c r="Q5829" t="s">
        <v>49971</v>
      </c>
      <c r="R5829" t="str">
        <f t="shared" si="182"/>
        <v>奎文</v>
      </c>
      <c r="S5829" t="str">
        <f t="shared" si="183"/>
        <v>0110</v>
      </c>
    </row>
    <row r="5830" spans="1:19">
      <c r="A5830" t="s">
        <v>49972</v>
      </c>
      <c r="B5830" t="s">
        <v>49973</v>
      </c>
      <c r="C5830" t="s">
        <v>49</v>
      </c>
      <c r="D5830" t="s">
        <v>49974</v>
      </c>
      <c r="E5830" t="s">
        <v>45622</v>
      </c>
      <c r="F5830" t="s">
        <v>49975</v>
      </c>
      <c r="G5830" t="s">
        <v>49976</v>
      </c>
      <c r="H5830" t="s">
        <v>49977</v>
      </c>
      <c r="I5830" t="s">
        <v>4828</v>
      </c>
      <c r="J5830" t="s">
        <v>4902</v>
      </c>
      <c r="K5830" t="s">
        <v>4903</v>
      </c>
      <c r="L5830" t="s">
        <v>60</v>
      </c>
      <c r="M5830" t="s">
        <v>4904</v>
      </c>
      <c r="N5830" t="s">
        <v>4905</v>
      </c>
      <c r="O5830" t="s">
        <v>4906</v>
      </c>
      <c r="P5830" t="s">
        <v>49978</v>
      </c>
      <c r="R5830" t="str">
        <f t="shared" si="182"/>
        <v>奎文</v>
      </c>
      <c r="S5830" t="str">
        <f t="shared" si="183"/>
        <v>0110</v>
      </c>
    </row>
    <row r="5831" spans="1:19">
      <c r="A5831" t="s">
        <v>49979</v>
      </c>
      <c r="B5831" t="s">
        <v>49980</v>
      </c>
      <c r="C5831" t="s">
        <v>49</v>
      </c>
      <c r="D5831" t="s">
        <v>49981</v>
      </c>
      <c r="E5831" t="s">
        <v>45598</v>
      </c>
      <c r="F5831" t="s">
        <v>49982</v>
      </c>
      <c r="G5831" t="s">
        <v>49983</v>
      </c>
      <c r="H5831" t="s">
        <v>49984</v>
      </c>
      <c r="I5831" t="s">
        <v>12119</v>
      </c>
      <c r="J5831" t="s">
        <v>9438</v>
      </c>
      <c r="K5831" t="s">
        <v>12306</v>
      </c>
      <c r="L5831" t="s">
        <v>237</v>
      </c>
      <c r="M5831" t="s">
        <v>5247</v>
      </c>
      <c r="N5831" t="s">
        <v>5030</v>
      </c>
      <c r="O5831" t="s">
        <v>12307</v>
      </c>
      <c r="P5831" t="s">
        <v>49985</v>
      </c>
      <c r="Q5831" t="s">
        <v>49986</v>
      </c>
      <c r="R5831" t="str">
        <f t="shared" si="182"/>
        <v>潍城</v>
      </c>
      <c r="S5831" t="str">
        <f t="shared" si="183"/>
        <v>0110</v>
      </c>
    </row>
    <row r="5832" spans="1:19">
      <c r="A5832" t="s">
        <v>49987</v>
      </c>
      <c r="B5832" t="s">
        <v>49988</v>
      </c>
      <c r="C5832" t="s">
        <v>49</v>
      </c>
      <c r="D5832" t="s">
        <v>49989</v>
      </c>
      <c r="E5832" t="s">
        <v>49990</v>
      </c>
      <c r="F5832" t="s">
        <v>49991</v>
      </c>
      <c r="G5832" t="s">
        <v>49992</v>
      </c>
      <c r="H5832" t="s">
        <v>49993</v>
      </c>
      <c r="I5832" t="s">
        <v>4852</v>
      </c>
      <c r="J5832" t="s">
        <v>7053</v>
      </c>
      <c r="K5832" t="s">
        <v>7054</v>
      </c>
      <c r="L5832" t="s">
        <v>60</v>
      </c>
      <c r="M5832" t="s">
        <v>5888</v>
      </c>
      <c r="N5832" t="s">
        <v>4892</v>
      </c>
      <c r="O5832" t="s">
        <v>7055</v>
      </c>
      <c r="P5832" t="s">
        <v>46521</v>
      </c>
      <c r="Q5832" t="s">
        <v>49994</v>
      </c>
      <c r="R5832" t="str">
        <f t="shared" si="182"/>
        <v>奎文</v>
      </c>
      <c r="S5832" t="str">
        <f t="shared" si="183"/>
        <v>0110</v>
      </c>
    </row>
    <row r="5833" spans="1:19">
      <c r="A5833" t="s">
        <v>49995</v>
      </c>
      <c r="B5833" t="s">
        <v>49996</v>
      </c>
      <c r="C5833" t="s">
        <v>49</v>
      </c>
      <c r="D5833" t="s">
        <v>49997</v>
      </c>
      <c r="E5833" t="s">
        <v>45639</v>
      </c>
      <c r="F5833" t="s">
        <v>49998</v>
      </c>
      <c r="G5833" t="s">
        <v>49999</v>
      </c>
      <c r="H5833" t="s">
        <v>50000</v>
      </c>
      <c r="I5833" t="s">
        <v>4785</v>
      </c>
      <c r="J5833" t="s">
        <v>8847</v>
      </c>
      <c r="K5833" t="s">
        <v>8848</v>
      </c>
      <c r="L5833" t="s">
        <v>60</v>
      </c>
      <c r="M5833" t="s">
        <v>5420</v>
      </c>
      <c r="N5833" t="s">
        <v>4972</v>
      </c>
      <c r="O5833" t="s">
        <v>8849</v>
      </c>
      <c r="P5833" t="s">
        <v>50001</v>
      </c>
      <c r="Q5833" t="s">
        <v>50002</v>
      </c>
      <c r="R5833" t="str">
        <f t="shared" si="182"/>
        <v>奎文</v>
      </c>
      <c r="S5833" t="str">
        <f t="shared" si="183"/>
        <v>0110</v>
      </c>
    </row>
    <row r="5834" spans="1:19">
      <c r="A5834" t="s">
        <v>50003</v>
      </c>
      <c r="B5834" t="s">
        <v>50004</v>
      </c>
      <c r="C5834" t="s">
        <v>49</v>
      </c>
      <c r="D5834" t="s">
        <v>50005</v>
      </c>
      <c r="E5834" t="s">
        <v>45648</v>
      </c>
      <c r="F5834" t="s">
        <v>50006</v>
      </c>
      <c r="G5834" t="s">
        <v>50007</v>
      </c>
      <c r="H5834" t="s">
        <v>50008</v>
      </c>
      <c r="I5834" t="s">
        <v>5822</v>
      </c>
      <c r="J5834" t="s">
        <v>16212</v>
      </c>
      <c r="K5834" t="s">
        <v>16213</v>
      </c>
      <c r="L5834" t="s">
        <v>262</v>
      </c>
      <c r="M5834" t="s">
        <v>6033</v>
      </c>
      <c r="O5834" t="s">
        <v>16214</v>
      </c>
      <c r="P5834" t="s">
        <v>49938</v>
      </c>
      <c r="Q5834" t="s">
        <v>50009</v>
      </c>
      <c r="R5834" t="str">
        <f t="shared" si="182"/>
        <v>寒亭</v>
      </c>
      <c r="S5834" t="str">
        <f t="shared" si="183"/>
        <v>0110</v>
      </c>
    </row>
    <row r="5835" spans="1:19">
      <c r="A5835" t="s">
        <v>50010</v>
      </c>
      <c r="B5835" t="s">
        <v>50011</v>
      </c>
      <c r="C5835" t="s">
        <v>49</v>
      </c>
      <c r="D5835" t="s">
        <v>50012</v>
      </c>
      <c r="E5835" t="s">
        <v>45622</v>
      </c>
      <c r="F5835" t="s">
        <v>50013</v>
      </c>
      <c r="G5835" t="s">
        <v>50014</v>
      </c>
      <c r="H5835" t="s">
        <v>50015</v>
      </c>
      <c r="I5835" t="s">
        <v>4785</v>
      </c>
      <c r="J5835" t="s">
        <v>4890</v>
      </c>
      <c r="K5835" t="s">
        <v>4891</v>
      </c>
      <c r="L5835" t="s">
        <v>50</v>
      </c>
      <c r="M5835" t="s">
        <v>4855</v>
      </c>
      <c r="N5835" t="s">
        <v>4892</v>
      </c>
      <c r="O5835" t="s">
        <v>4893</v>
      </c>
      <c r="P5835" t="s">
        <v>49268</v>
      </c>
      <c r="Q5835" t="s">
        <v>50016</v>
      </c>
      <c r="R5835" t="str">
        <f t="shared" si="182"/>
        <v>青州</v>
      </c>
      <c r="S5835" t="str">
        <f t="shared" si="183"/>
        <v>0110</v>
      </c>
    </row>
    <row r="5836" spans="1:19">
      <c r="A5836" t="s">
        <v>50017</v>
      </c>
      <c r="B5836" t="s">
        <v>50018</v>
      </c>
      <c r="C5836" t="s">
        <v>49</v>
      </c>
      <c r="D5836" t="s">
        <v>50019</v>
      </c>
      <c r="E5836" t="s">
        <v>50020</v>
      </c>
      <c r="F5836" t="s">
        <v>50021</v>
      </c>
      <c r="G5836" t="s">
        <v>50022</v>
      </c>
      <c r="H5836" t="s">
        <v>50023</v>
      </c>
      <c r="I5836" t="s">
        <v>5221</v>
      </c>
      <c r="J5836" t="s">
        <v>15974</v>
      </c>
      <c r="K5836" t="s">
        <v>15975</v>
      </c>
      <c r="L5836" t="s">
        <v>50</v>
      </c>
      <c r="M5836" t="s">
        <v>4855</v>
      </c>
      <c r="N5836" t="s">
        <v>4892</v>
      </c>
      <c r="O5836" t="s">
        <v>15976</v>
      </c>
      <c r="P5836" t="s">
        <v>50024</v>
      </c>
      <c r="Q5836" t="s">
        <v>50025</v>
      </c>
      <c r="R5836" t="str">
        <f t="shared" si="182"/>
        <v>青州</v>
      </c>
      <c r="S5836" t="str">
        <f t="shared" si="183"/>
        <v>0110</v>
      </c>
    </row>
    <row r="5837" spans="1:19">
      <c r="A5837" t="s">
        <v>50026</v>
      </c>
      <c r="B5837" t="s">
        <v>50027</v>
      </c>
      <c r="C5837" t="s">
        <v>49</v>
      </c>
      <c r="D5837" t="s">
        <v>50028</v>
      </c>
      <c r="E5837" t="s">
        <v>45622</v>
      </c>
      <c r="F5837" t="s">
        <v>50029</v>
      </c>
      <c r="G5837" t="s">
        <v>50030</v>
      </c>
      <c r="H5837" t="s">
        <v>50031</v>
      </c>
      <c r="I5837" t="s">
        <v>5052</v>
      </c>
      <c r="J5837" t="s">
        <v>7666</v>
      </c>
      <c r="K5837" t="s">
        <v>7667</v>
      </c>
      <c r="L5837" t="s">
        <v>148</v>
      </c>
      <c r="M5837" t="s">
        <v>6713</v>
      </c>
      <c r="N5837" t="s">
        <v>4905</v>
      </c>
      <c r="O5837" t="s">
        <v>7668</v>
      </c>
      <c r="P5837" t="s">
        <v>50032</v>
      </c>
      <c r="Q5837" t="s">
        <v>50033</v>
      </c>
      <c r="R5837" t="str">
        <f t="shared" si="182"/>
        <v>寒亭</v>
      </c>
      <c r="S5837" t="str">
        <f t="shared" si="183"/>
        <v>0110</v>
      </c>
    </row>
    <row r="5838" spans="1:19">
      <c r="A5838" t="s">
        <v>50034</v>
      </c>
      <c r="B5838" t="s">
        <v>50035</v>
      </c>
      <c r="C5838" t="s">
        <v>49</v>
      </c>
      <c r="D5838" t="s">
        <v>50036</v>
      </c>
      <c r="E5838" t="s">
        <v>45639</v>
      </c>
      <c r="F5838" t="s">
        <v>50037</v>
      </c>
      <c r="G5838" t="s">
        <v>50038</v>
      </c>
      <c r="H5838" t="s">
        <v>50039</v>
      </c>
      <c r="I5838" t="s">
        <v>5560</v>
      </c>
      <c r="J5838" t="s">
        <v>6043</v>
      </c>
      <c r="K5838" t="s">
        <v>6044</v>
      </c>
      <c r="L5838" t="s">
        <v>237</v>
      </c>
      <c r="M5838" t="s">
        <v>4971</v>
      </c>
      <c r="N5838" t="s">
        <v>5211</v>
      </c>
      <c r="O5838" t="s">
        <v>6045</v>
      </c>
      <c r="P5838" t="s">
        <v>50040</v>
      </c>
      <c r="R5838" t="str">
        <f t="shared" si="182"/>
        <v>潍城</v>
      </c>
      <c r="S5838" t="str">
        <f t="shared" si="183"/>
        <v>0110</v>
      </c>
    </row>
    <row r="5839" spans="1:19">
      <c r="A5839" t="s">
        <v>50041</v>
      </c>
      <c r="B5839" t="s">
        <v>50042</v>
      </c>
      <c r="C5839" t="s">
        <v>49</v>
      </c>
      <c r="D5839" t="s">
        <v>50043</v>
      </c>
      <c r="E5839" t="s">
        <v>45648</v>
      </c>
      <c r="F5839" t="s">
        <v>50044</v>
      </c>
      <c r="G5839" t="s">
        <v>50045</v>
      </c>
      <c r="H5839" t="s">
        <v>50046</v>
      </c>
      <c r="I5839" t="s">
        <v>4828</v>
      </c>
      <c r="J5839" t="s">
        <v>10999</v>
      </c>
      <c r="K5839" t="s">
        <v>11000</v>
      </c>
      <c r="L5839" t="s">
        <v>237</v>
      </c>
      <c r="M5839" t="s">
        <v>5247</v>
      </c>
      <c r="O5839" t="s">
        <v>11001</v>
      </c>
      <c r="P5839" t="s">
        <v>50047</v>
      </c>
      <c r="R5839" t="str">
        <f t="shared" si="182"/>
        <v>潍城</v>
      </c>
      <c r="S5839" t="str">
        <f t="shared" si="183"/>
        <v>0110</v>
      </c>
    </row>
    <row r="5840" spans="1:19">
      <c r="A5840" t="s">
        <v>50048</v>
      </c>
      <c r="B5840" t="s">
        <v>50049</v>
      </c>
      <c r="C5840" t="s">
        <v>49</v>
      </c>
      <c r="D5840" t="s">
        <v>50050</v>
      </c>
      <c r="E5840" t="s">
        <v>50051</v>
      </c>
      <c r="F5840" t="s">
        <v>50052</v>
      </c>
      <c r="G5840" t="s">
        <v>50053</v>
      </c>
      <c r="H5840" t="s">
        <v>50054</v>
      </c>
      <c r="I5840" t="s">
        <v>4828</v>
      </c>
      <c r="J5840" t="s">
        <v>15246</v>
      </c>
      <c r="K5840" t="s">
        <v>15247</v>
      </c>
      <c r="L5840" t="s">
        <v>1136</v>
      </c>
      <c r="M5840" t="s">
        <v>5210</v>
      </c>
      <c r="N5840" t="s">
        <v>4933</v>
      </c>
      <c r="O5840" t="s">
        <v>15248</v>
      </c>
      <c r="P5840" t="s">
        <v>50055</v>
      </c>
      <c r="R5840" t="str">
        <f t="shared" si="182"/>
        <v>昌乐</v>
      </c>
      <c r="S5840" t="str">
        <f t="shared" si="183"/>
        <v>0111</v>
      </c>
    </row>
    <row r="5841" spans="1:19">
      <c r="A5841" t="s">
        <v>50056</v>
      </c>
      <c r="B5841" t="s">
        <v>50057</v>
      </c>
      <c r="C5841" t="s">
        <v>49</v>
      </c>
      <c r="D5841" t="s">
        <v>50058</v>
      </c>
      <c r="E5841" t="s">
        <v>50059</v>
      </c>
      <c r="F5841" t="s">
        <v>50060</v>
      </c>
      <c r="G5841" t="s">
        <v>50061</v>
      </c>
      <c r="H5841" t="s">
        <v>50062</v>
      </c>
      <c r="I5841" t="s">
        <v>12757</v>
      </c>
      <c r="J5841" t="s">
        <v>50063</v>
      </c>
      <c r="K5841" t="s">
        <v>50064</v>
      </c>
      <c r="L5841" t="s">
        <v>60</v>
      </c>
      <c r="M5841" t="s">
        <v>5999</v>
      </c>
      <c r="N5841" t="s">
        <v>12670</v>
      </c>
      <c r="O5841" t="s">
        <v>50065</v>
      </c>
      <c r="P5841" t="s">
        <v>50066</v>
      </c>
      <c r="R5841" t="str">
        <f t="shared" si="182"/>
        <v>奎文</v>
      </c>
      <c r="S5841" t="str">
        <f t="shared" si="183"/>
        <v>0111</v>
      </c>
    </row>
    <row r="5842" spans="1:19">
      <c r="A5842" t="s">
        <v>50067</v>
      </c>
      <c r="B5842" t="s">
        <v>50068</v>
      </c>
      <c r="C5842" t="s">
        <v>49</v>
      </c>
      <c r="D5842" t="s">
        <v>50069</v>
      </c>
      <c r="E5842" t="s">
        <v>50059</v>
      </c>
      <c r="F5842" t="s">
        <v>50070</v>
      </c>
      <c r="G5842" t="s">
        <v>50071</v>
      </c>
      <c r="H5842" t="s">
        <v>50072</v>
      </c>
      <c r="I5842" t="s">
        <v>12119</v>
      </c>
      <c r="J5842" t="s">
        <v>5755</v>
      </c>
      <c r="K5842" t="s">
        <v>5756</v>
      </c>
      <c r="L5842" t="s">
        <v>95</v>
      </c>
      <c r="M5842" t="s">
        <v>5757</v>
      </c>
      <c r="O5842" t="s">
        <v>5758</v>
      </c>
      <c r="P5842" t="s">
        <v>50073</v>
      </c>
      <c r="R5842" t="str">
        <f t="shared" si="182"/>
        <v>安丘</v>
      </c>
      <c r="S5842" t="str">
        <f t="shared" si="183"/>
        <v>0111</v>
      </c>
    </row>
    <row r="5843" spans="1:19">
      <c r="A5843" t="s">
        <v>50074</v>
      </c>
      <c r="B5843" t="s">
        <v>50075</v>
      </c>
      <c r="C5843" t="s">
        <v>49</v>
      </c>
      <c r="D5843" t="s">
        <v>50076</v>
      </c>
      <c r="E5843" t="s">
        <v>50077</v>
      </c>
      <c r="F5843" t="s">
        <v>50078</v>
      </c>
      <c r="G5843" t="s">
        <v>50079</v>
      </c>
      <c r="H5843" t="s">
        <v>50080</v>
      </c>
      <c r="I5843" t="s">
        <v>10388</v>
      </c>
      <c r="J5843" t="s">
        <v>5669</v>
      </c>
      <c r="K5843" t="s">
        <v>5670</v>
      </c>
      <c r="L5843" t="s">
        <v>60</v>
      </c>
      <c r="M5843" t="s">
        <v>5511</v>
      </c>
      <c r="N5843" t="s">
        <v>50081</v>
      </c>
      <c r="O5843" t="s">
        <v>5671</v>
      </c>
      <c r="P5843" t="s">
        <v>50082</v>
      </c>
      <c r="R5843" t="str">
        <f t="shared" si="182"/>
        <v>奎文</v>
      </c>
      <c r="S5843" t="str">
        <f t="shared" si="183"/>
        <v>0111</v>
      </c>
    </row>
    <row r="5844" spans="1:19">
      <c r="A5844" t="s">
        <v>50083</v>
      </c>
      <c r="B5844" t="s">
        <v>50084</v>
      </c>
      <c r="C5844" t="s">
        <v>49</v>
      </c>
      <c r="D5844" t="s">
        <v>50085</v>
      </c>
      <c r="E5844" t="s">
        <v>50051</v>
      </c>
      <c r="F5844" t="s">
        <v>50086</v>
      </c>
      <c r="G5844" t="s">
        <v>50087</v>
      </c>
      <c r="H5844" t="s">
        <v>50088</v>
      </c>
      <c r="I5844" t="s">
        <v>5282</v>
      </c>
      <c r="J5844" t="s">
        <v>35768</v>
      </c>
      <c r="K5844" t="s">
        <v>35769</v>
      </c>
      <c r="L5844" t="s">
        <v>60</v>
      </c>
      <c r="M5844" t="s">
        <v>5888</v>
      </c>
      <c r="N5844" t="s">
        <v>4972</v>
      </c>
      <c r="O5844" t="s">
        <v>35770</v>
      </c>
      <c r="P5844" t="s">
        <v>50089</v>
      </c>
      <c r="Q5844" t="s">
        <v>50090</v>
      </c>
      <c r="R5844" t="str">
        <f t="shared" si="182"/>
        <v>奎文</v>
      </c>
      <c r="S5844" t="str">
        <f t="shared" si="183"/>
        <v>0111</v>
      </c>
    </row>
    <row r="5845" spans="1:19">
      <c r="A5845" t="s">
        <v>50091</v>
      </c>
      <c r="B5845" t="s">
        <v>50092</v>
      </c>
      <c r="C5845" t="s">
        <v>49</v>
      </c>
      <c r="D5845" t="s">
        <v>50093</v>
      </c>
      <c r="E5845" t="s">
        <v>50077</v>
      </c>
      <c r="F5845" t="s">
        <v>50094</v>
      </c>
      <c r="G5845" t="s">
        <v>50095</v>
      </c>
      <c r="H5845" t="s">
        <v>50096</v>
      </c>
      <c r="I5845" t="s">
        <v>5327</v>
      </c>
      <c r="J5845" t="s">
        <v>15495</v>
      </c>
      <c r="K5845" t="s">
        <v>15496</v>
      </c>
      <c r="L5845" t="s">
        <v>77</v>
      </c>
      <c r="M5845" t="s">
        <v>4803</v>
      </c>
      <c r="N5845" t="s">
        <v>4946</v>
      </c>
      <c r="O5845" t="s">
        <v>15497</v>
      </c>
      <c r="P5845" t="s">
        <v>50097</v>
      </c>
      <c r="R5845" t="str">
        <f t="shared" si="182"/>
        <v>临朐</v>
      </c>
      <c r="S5845" t="str">
        <f t="shared" si="183"/>
        <v>0111</v>
      </c>
    </row>
    <row r="5846" spans="1:19">
      <c r="A5846" t="s">
        <v>50098</v>
      </c>
      <c r="B5846" t="s">
        <v>50099</v>
      </c>
      <c r="C5846" t="s">
        <v>49</v>
      </c>
      <c r="D5846" t="s">
        <v>50100</v>
      </c>
      <c r="E5846" t="s">
        <v>50101</v>
      </c>
      <c r="F5846" t="s">
        <v>50102</v>
      </c>
      <c r="G5846" t="s">
        <v>50103</v>
      </c>
      <c r="H5846" t="s">
        <v>50104</v>
      </c>
      <c r="I5846" t="s">
        <v>4852</v>
      </c>
      <c r="J5846" t="s">
        <v>5362</v>
      </c>
      <c r="K5846" t="s">
        <v>5363</v>
      </c>
      <c r="L5846" t="s">
        <v>123</v>
      </c>
      <c r="M5846" t="s">
        <v>5364</v>
      </c>
      <c r="N5846" t="s">
        <v>4972</v>
      </c>
      <c r="O5846" t="s">
        <v>5365</v>
      </c>
      <c r="P5846" t="s">
        <v>50105</v>
      </c>
      <c r="R5846" t="str">
        <f t="shared" si="182"/>
        <v>诸城</v>
      </c>
      <c r="S5846" t="str">
        <f t="shared" si="183"/>
        <v>0111</v>
      </c>
    </row>
    <row r="5847" spans="1:19">
      <c r="A5847" t="s">
        <v>50106</v>
      </c>
      <c r="B5847" t="s">
        <v>50107</v>
      </c>
      <c r="C5847" t="s">
        <v>49</v>
      </c>
      <c r="D5847" t="s">
        <v>50108</v>
      </c>
      <c r="E5847" t="s">
        <v>50059</v>
      </c>
      <c r="F5847" t="s">
        <v>50109</v>
      </c>
      <c r="G5847" t="s">
        <v>50110</v>
      </c>
      <c r="H5847" t="s">
        <v>50111</v>
      </c>
      <c r="I5847" t="s">
        <v>12119</v>
      </c>
      <c r="J5847" t="s">
        <v>10820</v>
      </c>
      <c r="K5847" t="s">
        <v>10821</v>
      </c>
      <c r="L5847" t="s">
        <v>105</v>
      </c>
      <c r="M5847" t="s">
        <v>7805</v>
      </c>
      <c r="O5847" t="s">
        <v>10822</v>
      </c>
      <c r="P5847" t="s">
        <v>50112</v>
      </c>
      <c r="R5847" t="str">
        <f t="shared" si="182"/>
        <v>寿光</v>
      </c>
      <c r="S5847" t="str">
        <f t="shared" si="183"/>
        <v>0111</v>
      </c>
    </row>
    <row r="5848" spans="1:19">
      <c r="A5848" t="s">
        <v>50113</v>
      </c>
      <c r="B5848" t="s">
        <v>50114</v>
      </c>
      <c r="C5848" t="s">
        <v>49</v>
      </c>
      <c r="D5848" t="s">
        <v>50115</v>
      </c>
      <c r="E5848" t="s">
        <v>50116</v>
      </c>
      <c r="F5848" t="s">
        <v>50117</v>
      </c>
      <c r="G5848" t="s">
        <v>50118</v>
      </c>
      <c r="H5848" t="s">
        <v>50119</v>
      </c>
      <c r="I5848" t="s">
        <v>4785</v>
      </c>
      <c r="J5848" t="s">
        <v>6225</v>
      </c>
      <c r="K5848" t="s">
        <v>6226</v>
      </c>
      <c r="L5848" t="s">
        <v>123</v>
      </c>
      <c r="M5848" t="s">
        <v>5825</v>
      </c>
      <c r="N5848" t="s">
        <v>4845</v>
      </c>
      <c r="O5848" t="s">
        <v>6227</v>
      </c>
      <c r="P5848" t="s">
        <v>50120</v>
      </c>
      <c r="R5848" t="str">
        <f t="shared" si="182"/>
        <v>诸城</v>
      </c>
      <c r="S5848" t="str">
        <f t="shared" si="183"/>
        <v>0111</v>
      </c>
    </row>
    <row r="5849" spans="1:19">
      <c r="A5849" t="s">
        <v>50121</v>
      </c>
      <c r="B5849" t="s">
        <v>50122</v>
      </c>
      <c r="C5849" t="s">
        <v>49</v>
      </c>
      <c r="D5849" t="s">
        <v>50123</v>
      </c>
      <c r="E5849" t="s">
        <v>50051</v>
      </c>
      <c r="F5849" t="s">
        <v>50124</v>
      </c>
      <c r="G5849" t="s">
        <v>50125</v>
      </c>
      <c r="H5849" t="s">
        <v>50126</v>
      </c>
      <c r="I5849" t="s">
        <v>4852</v>
      </c>
      <c r="J5849" t="s">
        <v>21941</v>
      </c>
      <c r="K5849" t="s">
        <v>21942</v>
      </c>
      <c r="L5849" t="s">
        <v>60</v>
      </c>
      <c r="M5849" t="s">
        <v>5511</v>
      </c>
      <c r="N5849" t="s">
        <v>4892</v>
      </c>
      <c r="O5849" t="s">
        <v>21943</v>
      </c>
      <c r="P5849" t="s">
        <v>50127</v>
      </c>
      <c r="Q5849" t="s">
        <v>50128</v>
      </c>
      <c r="R5849" t="str">
        <f t="shared" si="182"/>
        <v>奎文</v>
      </c>
      <c r="S5849" t="str">
        <f t="shared" si="183"/>
        <v>0111</v>
      </c>
    </row>
    <row r="5850" spans="1:19">
      <c r="A5850" t="s">
        <v>50129</v>
      </c>
      <c r="B5850" t="s">
        <v>50130</v>
      </c>
      <c r="C5850" t="s">
        <v>49</v>
      </c>
      <c r="D5850" t="s">
        <v>50131</v>
      </c>
      <c r="E5850" t="s">
        <v>50051</v>
      </c>
      <c r="F5850" t="s">
        <v>50132</v>
      </c>
      <c r="G5850" t="s">
        <v>50133</v>
      </c>
      <c r="H5850" t="s">
        <v>50134</v>
      </c>
      <c r="I5850" t="s">
        <v>4852</v>
      </c>
      <c r="J5850" t="s">
        <v>7235</v>
      </c>
      <c r="K5850" t="s">
        <v>7236</v>
      </c>
      <c r="L5850" t="s">
        <v>105</v>
      </c>
      <c r="M5850" t="s">
        <v>5176</v>
      </c>
      <c r="N5850" t="s">
        <v>7558</v>
      </c>
      <c r="O5850" t="s">
        <v>7237</v>
      </c>
      <c r="P5850" t="s">
        <v>50135</v>
      </c>
      <c r="R5850" t="str">
        <f t="shared" si="182"/>
        <v>寿光</v>
      </c>
      <c r="S5850" t="str">
        <f t="shared" si="183"/>
        <v>0111</v>
      </c>
    </row>
    <row r="5851" spans="1:19">
      <c r="A5851" t="s">
        <v>50136</v>
      </c>
      <c r="B5851" t="s">
        <v>50137</v>
      </c>
      <c r="C5851" t="s">
        <v>49</v>
      </c>
      <c r="D5851" t="s">
        <v>50138</v>
      </c>
      <c r="E5851" t="s">
        <v>50051</v>
      </c>
      <c r="F5851" t="s">
        <v>50139</v>
      </c>
      <c r="G5851" t="s">
        <v>50140</v>
      </c>
      <c r="H5851" t="s">
        <v>50141</v>
      </c>
      <c r="I5851" t="s">
        <v>5541</v>
      </c>
      <c r="J5851" t="s">
        <v>17320</v>
      </c>
      <c r="K5851" t="s">
        <v>17321</v>
      </c>
      <c r="L5851" t="s">
        <v>50</v>
      </c>
      <c r="M5851" t="s">
        <v>4855</v>
      </c>
      <c r="N5851" t="s">
        <v>5069</v>
      </c>
      <c r="O5851" t="s">
        <v>17322</v>
      </c>
      <c r="P5851" t="s">
        <v>50142</v>
      </c>
      <c r="R5851" t="str">
        <f t="shared" si="182"/>
        <v>青州</v>
      </c>
      <c r="S5851" t="str">
        <f t="shared" si="183"/>
        <v>0111</v>
      </c>
    </row>
    <row r="5852" spans="1:19">
      <c r="A5852" t="s">
        <v>50143</v>
      </c>
      <c r="B5852" t="s">
        <v>50144</v>
      </c>
      <c r="C5852" t="s">
        <v>49</v>
      </c>
      <c r="D5852" t="s">
        <v>50145</v>
      </c>
      <c r="E5852" t="s">
        <v>50077</v>
      </c>
      <c r="F5852" t="s">
        <v>50146</v>
      </c>
      <c r="G5852" t="s">
        <v>50147</v>
      </c>
      <c r="H5852" t="s">
        <v>50148</v>
      </c>
      <c r="I5852" t="s">
        <v>4852</v>
      </c>
      <c r="J5852" t="s">
        <v>7018</v>
      </c>
      <c r="K5852" t="s">
        <v>7019</v>
      </c>
      <c r="L5852" t="s">
        <v>95</v>
      </c>
      <c r="M5852" t="s">
        <v>5649</v>
      </c>
      <c r="N5852" t="s">
        <v>9006</v>
      </c>
      <c r="O5852" t="s">
        <v>7020</v>
      </c>
      <c r="P5852" t="s">
        <v>50149</v>
      </c>
      <c r="R5852" t="str">
        <f t="shared" si="182"/>
        <v>安丘</v>
      </c>
      <c r="S5852" t="str">
        <f t="shared" si="183"/>
        <v>0111</v>
      </c>
    </row>
    <row r="5853" spans="1:19">
      <c r="A5853" t="s">
        <v>50150</v>
      </c>
      <c r="B5853" t="s">
        <v>50151</v>
      </c>
      <c r="C5853" t="s">
        <v>49</v>
      </c>
      <c r="D5853" t="s">
        <v>50152</v>
      </c>
      <c r="E5853" t="s">
        <v>50153</v>
      </c>
      <c r="F5853" t="s">
        <v>50154</v>
      </c>
      <c r="G5853" t="s">
        <v>50155</v>
      </c>
      <c r="H5853" t="s">
        <v>50156</v>
      </c>
      <c r="I5853" t="s">
        <v>12119</v>
      </c>
      <c r="J5853" t="s">
        <v>5131</v>
      </c>
      <c r="K5853" t="s">
        <v>5132</v>
      </c>
      <c r="L5853" t="s">
        <v>105</v>
      </c>
      <c r="M5853" t="s">
        <v>5133</v>
      </c>
      <c r="N5853" t="s">
        <v>5699</v>
      </c>
      <c r="O5853" t="s">
        <v>5134</v>
      </c>
      <c r="P5853" t="s">
        <v>50157</v>
      </c>
      <c r="Q5853" t="s">
        <v>50158</v>
      </c>
      <c r="R5853" t="str">
        <f t="shared" si="182"/>
        <v>寿光</v>
      </c>
      <c r="S5853" t="str">
        <f t="shared" si="183"/>
        <v>0111</v>
      </c>
    </row>
    <row r="5854" spans="1:19">
      <c r="A5854" t="s">
        <v>50159</v>
      </c>
      <c r="B5854" t="s">
        <v>50160</v>
      </c>
      <c r="C5854" t="s">
        <v>49</v>
      </c>
      <c r="D5854" t="s">
        <v>50161</v>
      </c>
      <c r="E5854" t="s">
        <v>50162</v>
      </c>
      <c r="F5854" t="s">
        <v>50163</v>
      </c>
      <c r="G5854" t="s">
        <v>50164</v>
      </c>
      <c r="H5854" t="s">
        <v>50165</v>
      </c>
      <c r="I5854" t="s">
        <v>12757</v>
      </c>
      <c r="J5854" t="s">
        <v>10338</v>
      </c>
      <c r="K5854" t="s">
        <v>10339</v>
      </c>
      <c r="L5854" t="s">
        <v>237</v>
      </c>
      <c r="M5854" t="s">
        <v>5247</v>
      </c>
      <c r="N5854" t="s">
        <v>5056</v>
      </c>
      <c r="O5854" t="s">
        <v>10340</v>
      </c>
      <c r="P5854" t="s">
        <v>50166</v>
      </c>
      <c r="R5854" t="str">
        <f t="shared" si="182"/>
        <v>潍城</v>
      </c>
      <c r="S5854" t="str">
        <f t="shared" si="183"/>
        <v>0111</v>
      </c>
    </row>
    <row r="5855" spans="1:19">
      <c r="A5855" t="s">
        <v>50167</v>
      </c>
      <c r="B5855" t="s">
        <v>50168</v>
      </c>
      <c r="C5855" t="s">
        <v>49</v>
      </c>
      <c r="D5855" t="s">
        <v>50169</v>
      </c>
      <c r="E5855" t="s">
        <v>50170</v>
      </c>
      <c r="F5855" t="s">
        <v>50171</v>
      </c>
      <c r="G5855" t="s">
        <v>50172</v>
      </c>
      <c r="H5855" t="s">
        <v>50173</v>
      </c>
      <c r="I5855" t="s">
        <v>4852</v>
      </c>
      <c r="J5855" t="s">
        <v>8081</v>
      </c>
      <c r="K5855" t="s">
        <v>42502</v>
      </c>
      <c r="L5855" t="s">
        <v>105</v>
      </c>
      <c r="M5855" t="s">
        <v>5133</v>
      </c>
      <c r="N5855" t="s">
        <v>4892</v>
      </c>
      <c r="O5855" t="s">
        <v>8083</v>
      </c>
      <c r="P5855" t="s">
        <v>50174</v>
      </c>
      <c r="Q5855" t="s">
        <v>50175</v>
      </c>
      <c r="R5855" t="str">
        <f t="shared" si="182"/>
        <v>寿光</v>
      </c>
      <c r="S5855" t="str">
        <f t="shared" si="183"/>
        <v>0111</v>
      </c>
    </row>
    <row r="5856" spans="1:19">
      <c r="A5856" t="s">
        <v>50176</v>
      </c>
      <c r="B5856" t="s">
        <v>50177</v>
      </c>
      <c r="C5856" t="s">
        <v>49</v>
      </c>
      <c r="D5856" t="s">
        <v>50178</v>
      </c>
      <c r="E5856" t="s">
        <v>50059</v>
      </c>
      <c r="F5856" t="s">
        <v>50179</v>
      </c>
      <c r="G5856" t="s">
        <v>50180</v>
      </c>
      <c r="H5856" t="s">
        <v>50181</v>
      </c>
      <c r="I5856" t="s">
        <v>12757</v>
      </c>
      <c r="J5856" t="s">
        <v>5408</v>
      </c>
      <c r="K5856" t="s">
        <v>4280</v>
      </c>
      <c r="L5856" t="s">
        <v>375</v>
      </c>
      <c r="M5856" t="s">
        <v>5409</v>
      </c>
      <c r="O5856" t="s">
        <v>5410</v>
      </c>
      <c r="P5856" t="s">
        <v>50182</v>
      </c>
      <c r="R5856" t="str">
        <f t="shared" si="182"/>
        <v>昌邑</v>
      </c>
      <c r="S5856" t="str">
        <f t="shared" si="183"/>
        <v>0111</v>
      </c>
    </row>
    <row r="5857" spans="1:19">
      <c r="A5857" t="s">
        <v>50183</v>
      </c>
      <c r="B5857" t="s">
        <v>50184</v>
      </c>
      <c r="C5857" t="s">
        <v>49</v>
      </c>
      <c r="D5857" t="s">
        <v>50185</v>
      </c>
      <c r="E5857" t="s">
        <v>50051</v>
      </c>
      <c r="F5857" t="s">
        <v>50186</v>
      </c>
      <c r="G5857" t="s">
        <v>50187</v>
      </c>
      <c r="H5857" t="s">
        <v>50188</v>
      </c>
      <c r="I5857" t="s">
        <v>4785</v>
      </c>
      <c r="J5857" t="s">
        <v>13873</v>
      </c>
      <c r="K5857" t="s">
        <v>13874</v>
      </c>
      <c r="L5857" t="s">
        <v>105</v>
      </c>
      <c r="M5857" t="s">
        <v>5133</v>
      </c>
      <c r="O5857" t="s">
        <v>13875</v>
      </c>
      <c r="P5857" t="s">
        <v>50189</v>
      </c>
      <c r="R5857" t="str">
        <f t="shared" si="182"/>
        <v>寿光</v>
      </c>
      <c r="S5857" t="str">
        <f t="shared" si="183"/>
        <v>0111</v>
      </c>
    </row>
    <row r="5858" spans="1:19">
      <c r="A5858" t="s">
        <v>2850</v>
      </c>
      <c r="B5858" t="s">
        <v>50190</v>
      </c>
      <c r="C5858" t="s">
        <v>49</v>
      </c>
      <c r="D5858" t="s">
        <v>50191</v>
      </c>
      <c r="E5858" t="s">
        <v>50059</v>
      </c>
      <c r="F5858" t="s">
        <v>50192</v>
      </c>
      <c r="G5858" t="s">
        <v>2848</v>
      </c>
      <c r="H5858" t="s">
        <v>50193</v>
      </c>
      <c r="I5858" t="s">
        <v>4828</v>
      </c>
      <c r="J5858" t="s">
        <v>5509</v>
      </c>
      <c r="K5858" t="s">
        <v>5510</v>
      </c>
      <c r="L5858" t="s">
        <v>60</v>
      </c>
      <c r="M5858" t="s">
        <v>5511</v>
      </c>
      <c r="O5858" t="s">
        <v>5512</v>
      </c>
      <c r="P5858" t="s">
        <v>50194</v>
      </c>
      <c r="R5858" t="str">
        <f t="shared" si="182"/>
        <v>奎文</v>
      </c>
      <c r="S5858" t="str">
        <f t="shared" si="183"/>
        <v>0111</v>
      </c>
    </row>
    <row r="5859" spans="1:19">
      <c r="A5859" t="s">
        <v>50195</v>
      </c>
      <c r="B5859" t="s">
        <v>50196</v>
      </c>
      <c r="C5859" t="s">
        <v>49</v>
      </c>
      <c r="D5859" t="s">
        <v>50197</v>
      </c>
      <c r="E5859" t="s">
        <v>50077</v>
      </c>
      <c r="F5859" t="s">
        <v>50198</v>
      </c>
      <c r="G5859" t="s">
        <v>50199</v>
      </c>
      <c r="H5859" t="s">
        <v>50200</v>
      </c>
      <c r="I5859" t="s">
        <v>5282</v>
      </c>
      <c r="J5859" t="s">
        <v>6496</v>
      </c>
      <c r="K5859" t="s">
        <v>6497</v>
      </c>
      <c r="L5859" t="s">
        <v>123</v>
      </c>
      <c r="M5859" t="s">
        <v>4932</v>
      </c>
      <c r="N5859" t="s">
        <v>5487</v>
      </c>
      <c r="O5859" t="s">
        <v>6498</v>
      </c>
      <c r="P5859" t="s">
        <v>50201</v>
      </c>
      <c r="Q5859" t="s">
        <v>50202</v>
      </c>
      <c r="R5859" t="str">
        <f t="shared" si="182"/>
        <v>诸城</v>
      </c>
      <c r="S5859" t="str">
        <f t="shared" si="183"/>
        <v>0111</v>
      </c>
    </row>
    <row r="5860" spans="1:19">
      <c r="A5860" t="s">
        <v>50203</v>
      </c>
      <c r="B5860" t="s">
        <v>50204</v>
      </c>
      <c r="C5860" t="s">
        <v>49</v>
      </c>
      <c r="D5860" t="s">
        <v>50205</v>
      </c>
      <c r="E5860" t="s">
        <v>50206</v>
      </c>
      <c r="F5860" t="s">
        <v>50207</v>
      </c>
      <c r="G5860" t="s">
        <v>50208</v>
      </c>
      <c r="H5860" t="s">
        <v>50209</v>
      </c>
      <c r="I5860" t="s">
        <v>12119</v>
      </c>
      <c r="J5860" t="s">
        <v>4981</v>
      </c>
      <c r="K5860" t="s">
        <v>4982</v>
      </c>
      <c r="L5860" t="s">
        <v>237</v>
      </c>
      <c r="M5860" t="s">
        <v>4971</v>
      </c>
      <c r="N5860" t="s">
        <v>4983</v>
      </c>
      <c r="O5860" t="s">
        <v>4984</v>
      </c>
      <c r="P5860" t="s">
        <v>50210</v>
      </c>
      <c r="R5860" t="str">
        <f t="shared" si="182"/>
        <v>潍城</v>
      </c>
      <c r="S5860" t="str">
        <f t="shared" si="183"/>
        <v>0111</v>
      </c>
    </row>
    <row r="5861" spans="1:19">
      <c r="A5861" t="s">
        <v>2762</v>
      </c>
      <c r="B5861" t="s">
        <v>50211</v>
      </c>
      <c r="C5861" t="s">
        <v>49</v>
      </c>
      <c r="D5861" t="s">
        <v>50212</v>
      </c>
      <c r="E5861" t="s">
        <v>50077</v>
      </c>
      <c r="F5861" t="s">
        <v>50213</v>
      </c>
      <c r="G5861" t="s">
        <v>2760</v>
      </c>
      <c r="H5861" t="s">
        <v>50214</v>
      </c>
      <c r="I5861" t="s">
        <v>5066</v>
      </c>
      <c r="J5861" t="s">
        <v>15246</v>
      </c>
      <c r="K5861" t="s">
        <v>15247</v>
      </c>
      <c r="L5861" t="s">
        <v>1136</v>
      </c>
      <c r="M5861" t="s">
        <v>5210</v>
      </c>
      <c r="N5861" t="s">
        <v>4856</v>
      </c>
      <c r="O5861" t="s">
        <v>15248</v>
      </c>
      <c r="P5861" t="s">
        <v>50215</v>
      </c>
      <c r="Q5861" t="s">
        <v>50216</v>
      </c>
      <c r="R5861" t="str">
        <f t="shared" si="182"/>
        <v>昌乐</v>
      </c>
      <c r="S5861" t="str">
        <f t="shared" si="183"/>
        <v>0111</v>
      </c>
    </row>
    <row r="5862" spans="1:19">
      <c r="A5862" t="s">
        <v>50217</v>
      </c>
      <c r="B5862" t="s">
        <v>50218</v>
      </c>
      <c r="C5862" t="s">
        <v>49</v>
      </c>
      <c r="D5862" t="s">
        <v>50219</v>
      </c>
      <c r="E5862" t="s">
        <v>50077</v>
      </c>
      <c r="F5862" t="s">
        <v>50220</v>
      </c>
      <c r="G5862" t="s">
        <v>50221</v>
      </c>
      <c r="H5862" t="s">
        <v>50222</v>
      </c>
      <c r="I5862" t="s">
        <v>5052</v>
      </c>
      <c r="J5862" t="s">
        <v>5484</v>
      </c>
      <c r="K5862" t="s">
        <v>5485</v>
      </c>
      <c r="L5862" t="s">
        <v>114</v>
      </c>
      <c r="M5862" t="s">
        <v>5486</v>
      </c>
      <c r="N5862" t="s">
        <v>5030</v>
      </c>
      <c r="O5862" t="s">
        <v>5488</v>
      </c>
      <c r="P5862" t="s">
        <v>50223</v>
      </c>
      <c r="R5862" t="str">
        <f t="shared" si="182"/>
        <v>高密</v>
      </c>
      <c r="S5862" t="str">
        <f t="shared" si="183"/>
        <v>0111</v>
      </c>
    </row>
    <row r="5863" spans="1:19">
      <c r="A5863" t="s">
        <v>50224</v>
      </c>
      <c r="B5863" t="s">
        <v>50225</v>
      </c>
      <c r="C5863" t="s">
        <v>49</v>
      </c>
      <c r="D5863" t="s">
        <v>50226</v>
      </c>
      <c r="E5863" t="s">
        <v>50051</v>
      </c>
      <c r="F5863" t="s">
        <v>50227</v>
      </c>
      <c r="G5863" t="s">
        <v>50228</v>
      </c>
      <c r="H5863" t="s">
        <v>50229</v>
      </c>
      <c r="I5863" t="s">
        <v>5066</v>
      </c>
      <c r="J5863" t="s">
        <v>8219</v>
      </c>
      <c r="K5863" t="s">
        <v>8220</v>
      </c>
      <c r="L5863" t="s">
        <v>123</v>
      </c>
      <c r="M5863" t="s">
        <v>4994</v>
      </c>
      <c r="N5863" t="s">
        <v>5619</v>
      </c>
      <c r="O5863" t="s">
        <v>8221</v>
      </c>
      <c r="P5863" t="s">
        <v>50230</v>
      </c>
      <c r="Q5863" t="s">
        <v>50231</v>
      </c>
      <c r="R5863" t="str">
        <f t="shared" si="182"/>
        <v>诸城</v>
      </c>
      <c r="S5863" t="str">
        <f t="shared" si="183"/>
        <v>0111</v>
      </c>
    </row>
    <row r="5864" spans="1:19">
      <c r="A5864" t="s">
        <v>50232</v>
      </c>
      <c r="B5864" t="s">
        <v>50233</v>
      </c>
      <c r="C5864" t="s">
        <v>49</v>
      </c>
      <c r="D5864" t="s">
        <v>50234</v>
      </c>
      <c r="E5864" t="s">
        <v>50059</v>
      </c>
      <c r="F5864" t="s">
        <v>50235</v>
      </c>
      <c r="G5864" t="s">
        <v>50236</v>
      </c>
      <c r="H5864" t="s">
        <v>50237</v>
      </c>
      <c r="I5864" t="s">
        <v>4852</v>
      </c>
      <c r="J5864" t="s">
        <v>6916</v>
      </c>
      <c r="K5864" t="s">
        <v>6917</v>
      </c>
      <c r="L5864" t="s">
        <v>148</v>
      </c>
      <c r="M5864" t="s">
        <v>6918</v>
      </c>
      <c r="O5864" t="s">
        <v>6919</v>
      </c>
      <c r="P5864" t="s">
        <v>50238</v>
      </c>
      <c r="Q5864" t="s">
        <v>50239</v>
      </c>
      <c r="R5864" t="str">
        <f t="shared" si="182"/>
        <v>寒亭</v>
      </c>
      <c r="S5864" t="str">
        <f t="shared" si="183"/>
        <v>0111</v>
      </c>
    </row>
    <row r="5865" spans="1:19">
      <c r="A5865" t="s">
        <v>50240</v>
      </c>
      <c r="B5865" t="s">
        <v>50241</v>
      </c>
      <c r="C5865" t="s">
        <v>49</v>
      </c>
      <c r="D5865" t="s">
        <v>50242</v>
      </c>
      <c r="E5865" t="s">
        <v>50059</v>
      </c>
      <c r="F5865" t="s">
        <v>50243</v>
      </c>
      <c r="G5865" t="s">
        <v>50244</v>
      </c>
      <c r="H5865" t="s">
        <v>50245</v>
      </c>
      <c r="I5865" t="s">
        <v>4785</v>
      </c>
      <c r="J5865" t="s">
        <v>8015</v>
      </c>
      <c r="K5865" t="s">
        <v>8016</v>
      </c>
      <c r="L5865" t="s">
        <v>105</v>
      </c>
      <c r="M5865" t="s">
        <v>5197</v>
      </c>
      <c r="O5865" t="s">
        <v>8017</v>
      </c>
      <c r="P5865" t="s">
        <v>50246</v>
      </c>
      <c r="Q5865" t="s">
        <v>50247</v>
      </c>
      <c r="R5865" t="str">
        <f t="shared" si="182"/>
        <v>寿光</v>
      </c>
      <c r="S5865" t="str">
        <f t="shared" si="183"/>
        <v>0111</v>
      </c>
    </row>
    <row r="5866" spans="1:19">
      <c r="A5866" t="s">
        <v>50248</v>
      </c>
      <c r="B5866" t="s">
        <v>50249</v>
      </c>
      <c r="C5866" t="s">
        <v>49</v>
      </c>
      <c r="D5866" t="s">
        <v>50250</v>
      </c>
      <c r="E5866" t="s">
        <v>50251</v>
      </c>
      <c r="F5866" t="s">
        <v>50252</v>
      </c>
      <c r="G5866" t="s">
        <v>50253</v>
      </c>
      <c r="H5866" t="s">
        <v>50254</v>
      </c>
      <c r="I5866" t="s">
        <v>12757</v>
      </c>
      <c r="J5866" t="s">
        <v>8830</v>
      </c>
      <c r="K5866" t="s">
        <v>8831</v>
      </c>
      <c r="L5866" t="s">
        <v>123</v>
      </c>
      <c r="M5866" t="s">
        <v>5364</v>
      </c>
      <c r="N5866" t="s">
        <v>5801</v>
      </c>
      <c r="O5866" t="s">
        <v>8832</v>
      </c>
      <c r="P5866" t="s">
        <v>50255</v>
      </c>
      <c r="Q5866" t="s">
        <v>50256</v>
      </c>
      <c r="R5866" t="str">
        <f t="shared" si="182"/>
        <v>诸城</v>
      </c>
      <c r="S5866" t="str">
        <f t="shared" si="183"/>
        <v>0111</v>
      </c>
    </row>
    <row r="5867" spans="1:19">
      <c r="A5867" t="s">
        <v>50257</v>
      </c>
      <c r="B5867" t="s">
        <v>50258</v>
      </c>
      <c r="C5867" t="s">
        <v>49</v>
      </c>
      <c r="D5867" t="s">
        <v>50259</v>
      </c>
      <c r="E5867" t="s">
        <v>50251</v>
      </c>
      <c r="F5867" t="s">
        <v>50260</v>
      </c>
      <c r="G5867" t="s">
        <v>50261</v>
      </c>
      <c r="H5867" t="s">
        <v>50262</v>
      </c>
      <c r="I5867" t="s">
        <v>12119</v>
      </c>
      <c r="J5867" t="s">
        <v>10771</v>
      </c>
      <c r="K5867" t="s">
        <v>10772</v>
      </c>
      <c r="L5867" t="s">
        <v>60</v>
      </c>
      <c r="M5867" t="s">
        <v>5420</v>
      </c>
      <c r="O5867" t="s">
        <v>10773</v>
      </c>
      <c r="P5867" t="s">
        <v>50263</v>
      </c>
      <c r="Q5867" t="s">
        <v>50264</v>
      </c>
      <c r="R5867" t="str">
        <f t="shared" si="182"/>
        <v>奎文</v>
      </c>
      <c r="S5867" t="str">
        <f t="shared" si="183"/>
        <v>0111</v>
      </c>
    </row>
    <row r="5868" spans="1:19">
      <c r="A5868" t="s">
        <v>50265</v>
      </c>
      <c r="B5868" t="s">
        <v>50266</v>
      </c>
      <c r="C5868" t="s">
        <v>49</v>
      </c>
      <c r="D5868" t="s">
        <v>50267</v>
      </c>
      <c r="E5868" t="s">
        <v>50059</v>
      </c>
      <c r="F5868" t="s">
        <v>50268</v>
      </c>
      <c r="G5868" t="s">
        <v>50269</v>
      </c>
      <c r="H5868" t="s">
        <v>50270</v>
      </c>
      <c r="I5868" t="s">
        <v>4785</v>
      </c>
      <c r="J5868" t="s">
        <v>6771</v>
      </c>
      <c r="K5868" t="s">
        <v>6772</v>
      </c>
      <c r="L5868" t="s">
        <v>1136</v>
      </c>
      <c r="M5868" t="s">
        <v>5210</v>
      </c>
      <c r="O5868" t="s">
        <v>6773</v>
      </c>
      <c r="P5868" t="s">
        <v>50271</v>
      </c>
      <c r="R5868" t="str">
        <f t="shared" si="182"/>
        <v>昌乐</v>
      </c>
      <c r="S5868" t="str">
        <f t="shared" si="183"/>
        <v>0111</v>
      </c>
    </row>
    <row r="5869" spans="1:19">
      <c r="A5869" t="s">
        <v>50272</v>
      </c>
      <c r="B5869" t="s">
        <v>50273</v>
      </c>
      <c r="C5869" t="s">
        <v>49</v>
      </c>
      <c r="D5869" t="s">
        <v>50274</v>
      </c>
      <c r="E5869" t="s">
        <v>50059</v>
      </c>
      <c r="F5869" t="s">
        <v>50275</v>
      </c>
      <c r="G5869" t="s">
        <v>50276</v>
      </c>
      <c r="H5869" t="s">
        <v>50277</v>
      </c>
      <c r="I5869" t="s">
        <v>12119</v>
      </c>
      <c r="J5869" t="s">
        <v>5967</v>
      </c>
      <c r="K5869" t="s">
        <v>5968</v>
      </c>
      <c r="L5869" t="s">
        <v>60</v>
      </c>
      <c r="M5869" t="s">
        <v>4904</v>
      </c>
      <c r="O5869" t="s">
        <v>5969</v>
      </c>
      <c r="P5869" t="s">
        <v>50278</v>
      </c>
      <c r="R5869" t="str">
        <f t="shared" si="182"/>
        <v>奎文</v>
      </c>
      <c r="S5869" t="str">
        <f t="shared" si="183"/>
        <v>0111</v>
      </c>
    </row>
    <row r="5870" spans="1:19">
      <c r="A5870" t="s">
        <v>50279</v>
      </c>
      <c r="B5870" t="s">
        <v>50280</v>
      </c>
      <c r="C5870" t="s">
        <v>49</v>
      </c>
      <c r="D5870" t="s">
        <v>50281</v>
      </c>
      <c r="E5870" t="s">
        <v>50282</v>
      </c>
      <c r="F5870" t="s">
        <v>50283</v>
      </c>
      <c r="G5870" t="s">
        <v>50284</v>
      </c>
      <c r="H5870" t="s">
        <v>50285</v>
      </c>
      <c r="I5870" t="s">
        <v>12119</v>
      </c>
      <c r="J5870" t="s">
        <v>6306</v>
      </c>
      <c r="K5870" t="s">
        <v>6307</v>
      </c>
      <c r="L5870" t="s">
        <v>237</v>
      </c>
      <c r="M5870" t="s">
        <v>4788</v>
      </c>
      <c r="N5870" t="s">
        <v>5939</v>
      </c>
      <c r="O5870" t="s">
        <v>6309</v>
      </c>
      <c r="P5870" t="s">
        <v>50286</v>
      </c>
      <c r="Q5870" t="s">
        <v>50287</v>
      </c>
      <c r="R5870" t="str">
        <f t="shared" si="182"/>
        <v>潍城</v>
      </c>
      <c r="S5870" t="str">
        <f t="shared" si="183"/>
        <v>0111</v>
      </c>
    </row>
    <row r="5871" spans="1:19">
      <c r="A5871" t="s">
        <v>50288</v>
      </c>
      <c r="B5871" t="s">
        <v>50289</v>
      </c>
      <c r="C5871" t="s">
        <v>49</v>
      </c>
      <c r="D5871" t="s">
        <v>50290</v>
      </c>
      <c r="E5871" t="s">
        <v>50291</v>
      </c>
      <c r="F5871" t="s">
        <v>50292</v>
      </c>
      <c r="G5871" t="s">
        <v>50293</v>
      </c>
      <c r="H5871" t="s">
        <v>50294</v>
      </c>
      <c r="I5871" t="s">
        <v>12844</v>
      </c>
      <c r="J5871" t="s">
        <v>8107</v>
      </c>
      <c r="K5871" t="s">
        <v>8108</v>
      </c>
      <c r="L5871" t="s">
        <v>237</v>
      </c>
      <c r="M5871" t="s">
        <v>5247</v>
      </c>
      <c r="N5871" t="s">
        <v>4789</v>
      </c>
      <c r="O5871" t="s">
        <v>8109</v>
      </c>
      <c r="P5871" t="s">
        <v>50295</v>
      </c>
      <c r="Q5871" t="s">
        <v>50296</v>
      </c>
      <c r="R5871" t="str">
        <f t="shared" si="182"/>
        <v>潍城</v>
      </c>
      <c r="S5871" t="str">
        <f t="shared" si="183"/>
        <v>0111</v>
      </c>
    </row>
    <row r="5872" spans="1:19">
      <c r="A5872" t="s">
        <v>2818</v>
      </c>
      <c r="B5872" t="s">
        <v>50297</v>
      </c>
      <c r="C5872" t="s">
        <v>49</v>
      </c>
      <c r="D5872" t="s">
        <v>50298</v>
      </c>
      <c r="E5872" t="s">
        <v>50051</v>
      </c>
      <c r="F5872" t="s">
        <v>50299</v>
      </c>
      <c r="G5872" t="s">
        <v>2816</v>
      </c>
      <c r="H5872" t="s">
        <v>50300</v>
      </c>
      <c r="I5872" t="s">
        <v>4929</v>
      </c>
      <c r="J5872" t="s">
        <v>12539</v>
      </c>
      <c r="K5872" t="s">
        <v>12540</v>
      </c>
      <c r="L5872" t="s">
        <v>123</v>
      </c>
      <c r="M5872" t="s">
        <v>4994</v>
      </c>
      <c r="N5872" t="s">
        <v>5619</v>
      </c>
      <c r="O5872" t="s">
        <v>12541</v>
      </c>
      <c r="P5872" t="s">
        <v>50301</v>
      </c>
      <c r="R5872" t="str">
        <f t="shared" si="182"/>
        <v>诸城</v>
      </c>
      <c r="S5872" t="str">
        <f t="shared" si="183"/>
        <v>0111</v>
      </c>
    </row>
    <row r="5873" spans="1:19">
      <c r="A5873" t="s">
        <v>50302</v>
      </c>
      <c r="B5873" t="s">
        <v>50303</v>
      </c>
      <c r="C5873" t="s">
        <v>49</v>
      </c>
      <c r="D5873" t="s">
        <v>50304</v>
      </c>
      <c r="E5873" t="s">
        <v>50251</v>
      </c>
      <c r="F5873" t="s">
        <v>50305</v>
      </c>
      <c r="G5873" t="s">
        <v>50306</v>
      </c>
      <c r="H5873" t="s">
        <v>50307</v>
      </c>
      <c r="I5873" t="s">
        <v>12119</v>
      </c>
      <c r="J5873" t="s">
        <v>7309</v>
      </c>
      <c r="K5873" t="s">
        <v>7310</v>
      </c>
      <c r="L5873" t="s">
        <v>375</v>
      </c>
      <c r="M5873" t="s">
        <v>5745</v>
      </c>
      <c r="N5873" t="s">
        <v>5699</v>
      </c>
      <c r="O5873" t="s">
        <v>7311</v>
      </c>
      <c r="P5873" t="s">
        <v>50308</v>
      </c>
      <c r="Q5873" t="s">
        <v>50309</v>
      </c>
      <c r="R5873" t="str">
        <f t="shared" si="182"/>
        <v>昌邑</v>
      </c>
      <c r="S5873" t="str">
        <f t="shared" si="183"/>
        <v>0111</v>
      </c>
    </row>
    <row r="5874" spans="1:19">
      <c r="A5874" t="s">
        <v>50310</v>
      </c>
      <c r="B5874" t="s">
        <v>50311</v>
      </c>
      <c r="C5874" t="s">
        <v>49</v>
      </c>
      <c r="D5874" t="s">
        <v>50312</v>
      </c>
      <c r="E5874" t="s">
        <v>50313</v>
      </c>
      <c r="F5874" t="s">
        <v>50314</v>
      </c>
      <c r="G5874" t="s">
        <v>50315</v>
      </c>
      <c r="H5874" t="s">
        <v>50316</v>
      </c>
      <c r="I5874" t="s">
        <v>5327</v>
      </c>
      <c r="J5874" t="s">
        <v>50317</v>
      </c>
      <c r="K5874" t="s">
        <v>50318</v>
      </c>
      <c r="L5874" t="s">
        <v>123</v>
      </c>
      <c r="M5874" t="s">
        <v>18345</v>
      </c>
      <c r="N5874" t="s">
        <v>6243</v>
      </c>
      <c r="O5874" t="s">
        <v>50319</v>
      </c>
      <c r="P5874" t="s">
        <v>50320</v>
      </c>
      <c r="R5874" t="str">
        <f t="shared" si="182"/>
        <v>诸城</v>
      </c>
      <c r="S5874" t="str">
        <f t="shared" si="183"/>
        <v>0111</v>
      </c>
    </row>
    <row r="5875" spans="1:19">
      <c r="A5875" t="s">
        <v>50321</v>
      </c>
      <c r="B5875" t="s">
        <v>50322</v>
      </c>
      <c r="C5875" t="s">
        <v>49</v>
      </c>
      <c r="D5875" t="s">
        <v>50323</v>
      </c>
      <c r="E5875" t="s">
        <v>50051</v>
      </c>
      <c r="F5875" t="s">
        <v>50324</v>
      </c>
      <c r="G5875" t="s">
        <v>50325</v>
      </c>
      <c r="H5875" t="s">
        <v>50326</v>
      </c>
      <c r="I5875" t="s">
        <v>5407</v>
      </c>
      <c r="J5875" t="s">
        <v>10338</v>
      </c>
      <c r="K5875" t="s">
        <v>10339</v>
      </c>
      <c r="L5875" t="s">
        <v>237</v>
      </c>
      <c r="M5875" t="s">
        <v>5247</v>
      </c>
      <c r="N5875" t="s">
        <v>5056</v>
      </c>
      <c r="O5875" t="s">
        <v>10340</v>
      </c>
      <c r="P5875" t="s">
        <v>50327</v>
      </c>
      <c r="Q5875" t="s">
        <v>50328</v>
      </c>
      <c r="R5875" t="str">
        <f t="shared" si="182"/>
        <v>潍城</v>
      </c>
      <c r="S5875" t="str">
        <f t="shared" si="183"/>
        <v>0111</v>
      </c>
    </row>
    <row r="5876" spans="1:19">
      <c r="A5876" t="s">
        <v>50329</v>
      </c>
      <c r="B5876" t="s">
        <v>50330</v>
      </c>
      <c r="C5876" t="s">
        <v>49</v>
      </c>
      <c r="D5876" t="s">
        <v>50331</v>
      </c>
      <c r="E5876" t="s">
        <v>50332</v>
      </c>
      <c r="F5876" t="s">
        <v>50333</v>
      </c>
      <c r="G5876" t="s">
        <v>50334</v>
      </c>
      <c r="H5876" t="s">
        <v>50335</v>
      </c>
      <c r="I5876" t="s">
        <v>12119</v>
      </c>
      <c r="J5876" t="s">
        <v>13423</v>
      </c>
      <c r="K5876" t="s">
        <v>13424</v>
      </c>
      <c r="L5876" t="s">
        <v>375</v>
      </c>
      <c r="M5876" t="s">
        <v>5318</v>
      </c>
      <c r="N5876" t="s">
        <v>4789</v>
      </c>
      <c r="O5876" t="s">
        <v>13425</v>
      </c>
      <c r="P5876" t="s">
        <v>50336</v>
      </c>
      <c r="R5876" t="str">
        <f t="shared" si="182"/>
        <v>昌邑</v>
      </c>
      <c r="S5876" t="str">
        <f t="shared" si="183"/>
        <v>0111</v>
      </c>
    </row>
    <row r="5877" spans="1:19">
      <c r="A5877" t="s">
        <v>50337</v>
      </c>
      <c r="B5877" t="s">
        <v>50338</v>
      </c>
      <c r="C5877" t="s">
        <v>49</v>
      </c>
      <c r="D5877" t="s">
        <v>50339</v>
      </c>
      <c r="E5877" t="s">
        <v>50340</v>
      </c>
      <c r="F5877" t="s">
        <v>50341</v>
      </c>
      <c r="G5877" t="s">
        <v>50342</v>
      </c>
      <c r="H5877" t="s">
        <v>50343</v>
      </c>
      <c r="I5877" t="s">
        <v>4771</v>
      </c>
      <c r="J5877" t="s">
        <v>20173</v>
      </c>
      <c r="K5877" t="s">
        <v>20174</v>
      </c>
      <c r="L5877" t="s">
        <v>105</v>
      </c>
      <c r="M5877" t="s">
        <v>5133</v>
      </c>
      <c r="N5877" t="s">
        <v>5056</v>
      </c>
      <c r="O5877" t="s">
        <v>20175</v>
      </c>
      <c r="P5877" t="s">
        <v>50344</v>
      </c>
      <c r="R5877" t="str">
        <f t="shared" si="182"/>
        <v>寿光</v>
      </c>
      <c r="S5877" t="str">
        <f t="shared" si="183"/>
        <v>0111</v>
      </c>
    </row>
    <row r="5878" spans="1:19">
      <c r="A5878" t="s">
        <v>50345</v>
      </c>
      <c r="B5878" t="s">
        <v>50346</v>
      </c>
      <c r="C5878" t="s">
        <v>49</v>
      </c>
      <c r="D5878" t="s">
        <v>50347</v>
      </c>
      <c r="E5878" t="s">
        <v>50340</v>
      </c>
      <c r="F5878" t="s">
        <v>50348</v>
      </c>
      <c r="G5878" t="s">
        <v>50349</v>
      </c>
      <c r="H5878" t="s">
        <v>50350</v>
      </c>
      <c r="I5878" t="s">
        <v>4929</v>
      </c>
      <c r="J5878" t="s">
        <v>7155</v>
      </c>
      <c r="K5878" t="s">
        <v>7156</v>
      </c>
      <c r="L5878" t="s">
        <v>148</v>
      </c>
      <c r="M5878" t="s">
        <v>6391</v>
      </c>
      <c r="N5878" t="s">
        <v>5017</v>
      </c>
      <c r="O5878" t="s">
        <v>7157</v>
      </c>
      <c r="P5878" t="s">
        <v>50351</v>
      </c>
      <c r="Q5878" t="s">
        <v>50352</v>
      </c>
      <c r="R5878" t="str">
        <f t="shared" si="182"/>
        <v>寒亭</v>
      </c>
      <c r="S5878" t="str">
        <f t="shared" si="183"/>
        <v>0111</v>
      </c>
    </row>
    <row r="5879" spans="1:19">
      <c r="A5879" t="s">
        <v>50353</v>
      </c>
      <c r="B5879" t="s">
        <v>50354</v>
      </c>
      <c r="C5879" t="s">
        <v>49</v>
      </c>
      <c r="D5879" t="s">
        <v>50355</v>
      </c>
      <c r="E5879" t="s">
        <v>50077</v>
      </c>
      <c r="F5879" t="s">
        <v>50356</v>
      </c>
      <c r="G5879" t="s">
        <v>50357</v>
      </c>
      <c r="H5879" t="s">
        <v>50358</v>
      </c>
      <c r="I5879" t="s">
        <v>4828</v>
      </c>
      <c r="J5879" t="s">
        <v>12876</v>
      </c>
      <c r="K5879" t="s">
        <v>12877</v>
      </c>
      <c r="L5879" t="s">
        <v>86</v>
      </c>
      <c r="M5879" t="s">
        <v>6297</v>
      </c>
      <c r="N5879" t="s">
        <v>4972</v>
      </c>
      <c r="O5879" t="s">
        <v>12878</v>
      </c>
      <c r="P5879" t="s">
        <v>50359</v>
      </c>
      <c r="Q5879" t="s">
        <v>50360</v>
      </c>
      <c r="R5879" t="str">
        <f t="shared" si="182"/>
        <v>坊子</v>
      </c>
      <c r="S5879" t="str">
        <f t="shared" si="183"/>
        <v>0111</v>
      </c>
    </row>
    <row r="5880" spans="1:19">
      <c r="A5880" t="s">
        <v>50361</v>
      </c>
      <c r="B5880" t="s">
        <v>50362</v>
      </c>
      <c r="C5880" t="s">
        <v>49</v>
      </c>
      <c r="D5880" t="s">
        <v>50363</v>
      </c>
      <c r="E5880" t="s">
        <v>50051</v>
      </c>
      <c r="F5880" t="s">
        <v>50364</v>
      </c>
      <c r="G5880" t="s">
        <v>50365</v>
      </c>
      <c r="H5880" t="s">
        <v>50366</v>
      </c>
      <c r="I5880" t="s">
        <v>50367</v>
      </c>
      <c r="J5880" t="s">
        <v>5937</v>
      </c>
      <c r="K5880" t="s">
        <v>5938</v>
      </c>
      <c r="L5880" t="s">
        <v>86</v>
      </c>
      <c r="M5880" t="s">
        <v>5099</v>
      </c>
      <c r="N5880" t="s">
        <v>5421</v>
      </c>
      <c r="O5880" t="s">
        <v>5940</v>
      </c>
      <c r="P5880" t="s">
        <v>50368</v>
      </c>
      <c r="R5880" t="str">
        <f t="shared" si="182"/>
        <v>坊子</v>
      </c>
      <c r="S5880" t="str">
        <f t="shared" si="183"/>
        <v>0111</v>
      </c>
    </row>
    <row r="5881" spans="1:19">
      <c r="A5881" t="s">
        <v>50369</v>
      </c>
      <c r="B5881" t="s">
        <v>50370</v>
      </c>
      <c r="C5881" t="s">
        <v>49</v>
      </c>
      <c r="D5881" t="s">
        <v>50371</v>
      </c>
      <c r="E5881" t="s">
        <v>50051</v>
      </c>
      <c r="F5881" t="s">
        <v>50372</v>
      </c>
      <c r="G5881" t="s">
        <v>50373</v>
      </c>
      <c r="H5881" t="s">
        <v>50374</v>
      </c>
      <c r="I5881" t="s">
        <v>5052</v>
      </c>
      <c r="J5881" t="s">
        <v>19619</v>
      </c>
      <c r="K5881" t="s">
        <v>19620</v>
      </c>
      <c r="L5881" t="s">
        <v>77</v>
      </c>
      <c r="M5881" t="s">
        <v>5733</v>
      </c>
      <c r="N5881" t="s">
        <v>6601</v>
      </c>
      <c r="O5881" t="s">
        <v>19621</v>
      </c>
      <c r="P5881" t="s">
        <v>50375</v>
      </c>
      <c r="Q5881" t="s">
        <v>50376</v>
      </c>
      <c r="R5881" t="str">
        <f t="shared" si="182"/>
        <v>临朐</v>
      </c>
      <c r="S5881" t="str">
        <f t="shared" si="183"/>
        <v>0111</v>
      </c>
    </row>
    <row r="5882" spans="1:19">
      <c r="A5882" t="s">
        <v>50377</v>
      </c>
      <c r="B5882" t="s">
        <v>50378</v>
      </c>
      <c r="C5882" t="s">
        <v>49</v>
      </c>
      <c r="D5882" t="s">
        <v>50379</v>
      </c>
      <c r="E5882" t="s">
        <v>50059</v>
      </c>
      <c r="F5882" t="s">
        <v>50380</v>
      </c>
      <c r="G5882" t="s">
        <v>50381</v>
      </c>
      <c r="H5882" t="s">
        <v>50382</v>
      </c>
      <c r="I5882" t="s">
        <v>12119</v>
      </c>
      <c r="J5882" t="s">
        <v>24129</v>
      </c>
      <c r="K5882" t="s">
        <v>24130</v>
      </c>
      <c r="L5882" t="s">
        <v>123</v>
      </c>
      <c r="M5882" t="s">
        <v>7210</v>
      </c>
      <c r="O5882" t="s">
        <v>24131</v>
      </c>
      <c r="P5882" t="s">
        <v>50383</v>
      </c>
      <c r="R5882" t="str">
        <f t="shared" si="182"/>
        <v>诸城</v>
      </c>
      <c r="S5882" t="str">
        <f t="shared" si="183"/>
        <v>0111</v>
      </c>
    </row>
    <row r="5883" spans="1:19">
      <c r="A5883" t="s">
        <v>50384</v>
      </c>
      <c r="B5883" t="s">
        <v>50385</v>
      </c>
      <c r="C5883" t="s">
        <v>49</v>
      </c>
      <c r="D5883" t="s">
        <v>50386</v>
      </c>
      <c r="E5883" t="s">
        <v>50059</v>
      </c>
      <c r="F5883" t="s">
        <v>50387</v>
      </c>
      <c r="G5883" t="s">
        <v>50388</v>
      </c>
      <c r="H5883" t="s">
        <v>50389</v>
      </c>
      <c r="I5883" t="s">
        <v>12119</v>
      </c>
      <c r="J5883" t="s">
        <v>5509</v>
      </c>
      <c r="K5883" t="s">
        <v>5510</v>
      </c>
      <c r="L5883" t="s">
        <v>60</v>
      </c>
      <c r="M5883" t="s">
        <v>5511</v>
      </c>
      <c r="O5883" t="s">
        <v>5512</v>
      </c>
      <c r="P5883" t="s">
        <v>50390</v>
      </c>
      <c r="Q5883" t="s">
        <v>50391</v>
      </c>
      <c r="R5883" t="str">
        <f t="shared" si="182"/>
        <v>奎文</v>
      </c>
      <c r="S5883" t="str">
        <f t="shared" si="183"/>
        <v>0111</v>
      </c>
    </row>
    <row r="5884" spans="1:19">
      <c r="A5884" t="s">
        <v>50392</v>
      </c>
      <c r="B5884" t="s">
        <v>50393</v>
      </c>
      <c r="C5884" t="s">
        <v>49</v>
      </c>
      <c r="D5884" t="s">
        <v>50394</v>
      </c>
      <c r="E5884" t="s">
        <v>50251</v>
      </c>
      <c r="F5884" t="s">
        <v>50395</v>
      </c>
      <c r="G5884" t="s">
        <v>50396</v>
      </c>
      <c r="H5884" t="s">
        <v>50397</v>
      </c>
      <c r="I5884" t="s">
        <v>12119</v>
      </c>
      <c r="J5884" t="s">
        <v>9734</v>
      </c>
      <c r="K5884" t="s">
        <v>9735</v>
      </c>
      <c r="L5884" t="s">
        <v>60</v>
      </c>
      <c r="M5884" t="s">
        <v>4904</v>
      </c>
      <c r="N5884" t="s">
        <v>5112</v>
      </c>
      <c r="O5884" t="s">
        <v>9736</v>
      </c>
      <c r="P5884" t="s">
        <v>50398</v>
      </c>
      <c r="Q5884" t="s">
        <v>50399</v>
      </c>
      <c r="R5884" t="str">
        <f t="shared" si="182"/>
        <v>奎文</v>
      </c>
      <c r="S5884" t="str">
        <f t="shared" si="183"/>
        <v>0111</v>
      </c>
    </row>
    <row r="5885" spans="1:19">
      <c r="A5885" t="s">
        <v>50400</v>
      </c>
      <c r="B5885" t="s">
        <v>50401</v>
      </c>
      <c r="C5885" t="s">
        <v>49</v>
      </c>
      <c r="D5885" t="s">
        <v>50402</v>
      </c>
      <c r="E5885" t="s">
        <v>50403</v>
      </c>
      <c r="F5885" t="s">
        <v>50404</v>
      </c>
      <c r="G5885" t="s">
        <v>50405</v>
      </c>
      <c r="H5885" t="s">
        <v>50406</v>
      </c>
      <c r="I5885" t="s">
        <v>4828</v>
      </c>
      <c r="J5885" t="s">
        <v>7278</v>
      </c>
      <c r="K5885" t="s">
        <v>7279</v>
      </c>
      <c r="L5885" t="s">
        <v>105</v>
      </c>
      <c r="M5885" t="s">
        <v>5089</v>
      </c>
      <c r="N5885" t="s">
        <v>17415</v>
      </c>
      <c r="O5885" t="s">
        <v>7280</v>
      </c>
      <c r="P5885" t="s">
        <v>50407</v>
      </c>
      <c r="R5885" t="str">
        <f t="shared" si="182"/>
        <v>寿光</v>
      </c>
      <c r="S5885" t="str">
        <f t="shared" si="183"/>
        <v>0111</v>
      </c>
    </row>
    <row r="5886" spans="1:19">
      <c r="A5886" t="s">
        <v>50408</v>
      </c>
      <c r="B5886" t="s">
        <v>50409</v>
      </c>
      <c r="C5886" t="s">
        <v>49</v>
      </c>
      <c r="D5886" t="s">
        <v>50410</v>
      </c>
      <c r="E5886" t="s">
        <v>50059</v>
      </c>
      <c r="F5886" t="s">
        <v>50411</v>
      </c>
      <c r="G5886" t="s">
        <v>50412</v>
      </c>
      <c r="H5886" t="s">
        <v>50413</v>
      </c>
      <c r="I5886" t="s">
        <v>12119</v>
      </c>
      <c r="J5886" t="s">
        <v>7963</v>
      </c>
      <c r="K5886" t="s">
        <v>7964</v>
      </c>
      <c r="L5886" t="s">
        <v>60</v>
      </c>
      <c r="M5886" t="s">
        <v>5511</v>
      </c>
      <c r="N5886" t="s">
        <v>4832</v>
      </c>
      <c r="O5886" t="s">
        <v>7965</v>
      </c>
      <c r="P5886" t="s">
        <v>50414</v>
      </c>
      <c r="R5886" t="str">
        <f t="shared" si="182"/>
        <v>奎文</v>
      </c>
      <c r="S5886" t="str">
        <f t="shared" si="183"/>
        <v>0111</v>
      </c>
    </row>
    <row r="5887" spans="1:19">
      <c r="A5887" t="s">
        <v>50415</v>
      </c>
      <c r="B5887" t="s">
        <v>50416</v>
      </c>
      <c r="C5887" t="s">
        <v>49</v>
      </c>
      <c r="D5887" t="s">
        <v>50417</v>
      </c>
      <c r="E5887" t="s">
        <v>50059</v>
      </c>
      <c r="F5887" t="s">
        <v>50418</v>
      </c>
      <c r="G5887" t="s">
        <v>50419</v>
      </c>
      <c r="H5887" t="s">
        <v>50420</v>
      </c>
      <c r="I5887" t="s">
        <v>12119</v>
      </c>
      <c r="J5887" t="s">
        <v>9356</v>
      </c>
      <c r="K5887" t="s">
        <v>9357</v>
      </c>
      <c r="L5887" t="s">
        <v>375</v>
      </c>
      <c r="M5887" t="s">
        <v>5409</v>
      </c>
      <c r="O5887" t="s">
        <v>9358</v>
      </c>
      <c r="P5887" t="s">
        <v>50421</v>
      </c>
      <c r="R5887" t="str">
        <f t="shared" si="182"/>
        <v>昌邑</v>
      </c>
      <c r="S5887" t="str">
        <f t="shared" si="183"/>
        <v>0111</v>
      </c>
    </row>
    <row r="5888" spans="1:19">
      <c r="A5888" t="s">
        <v>50422</v>
      </c>
      <c r="B5888" t="s">
        <v>50423</v>
      </c>
      <c r="C5888" t="s">
        <v>49</v>
      </c>
      <c r="D5888" t="s">
        <v>50424</v>
      </c>
      <c r="E5888" t="s">
        <v>50059</v>
      </c>
      <c r="F5888" t="s">
        <v>50425</v>
      </c>
      <c r="G5888" t="s">
        <v>50426</v>
      </c>
      <c r="H5888" t="s">
        <v>50427</v>
      </c>
      <c r="I5888" t="s">
        <v>12119</v>
      </c>
      <c r="J5888" t="s">
        <v>10085</v>
      </c>
      <c r="K5888" t="s">
        <v>10086</v>
      </c>
      <c r="L5888" t="s">
        <v>123</v>
      </c>
      <c r="M5888" t="s">
        <v>5364</v>
      </c>
      <c r="O5888" t="s">
        <v>10087</v>
      </c>
      <c r="R5888" t="str">
        <f t="shared" si="182"/>
        <v>诸城</v>
      </c>
      <c r="S5888" t="str">
        <f t="shared" si="183"/>
        <v>0111</v>
      </c>
    </row>
    <row r="5889" spans="1:19">
      <c r="A5889" t="s">
        <v>50428</v>
      </c>
      <c r="B5889" t="s">
        <v>50429</v>
      </c>
      <c r="C5889" t="s">
        <v>49</v>
      </c>
      <c r="D5889" t="s">
        <v>50430</v>
      </c>
      <c r="E5889" t="s">
        <v>50077</v>
      </c>
      <c r="F5889" t="s">
        <v>50431</v>
      </c>
      <c r="G5889" t="s">
        <v>50432</v>
      </c>
      <c r="H5889" t="s">
        <v>50336</v>
      </c>
      <c r="I5889" t="s">
        <v>4785</v>
      </c>
      <c r="J5889" t="s">
        <v>8820</v>
      </c>
      <c r="K5889" t="s">
        <v>8821</v>
      </c>
      <c r="L5889" t="s">
        <v>114</v>
      </c>
      <c r="M5889" t="s">
        <v>7931</v>
      </c>
      <c r="N5889" t="s">
        <v>6794</v>
      </c>
      <c r="O5889" t="s">
        <v>8822</v>
      </c>
      <c r="P5889" t="s">
        <v>50433</v>
      </c>
      <c r="R5889" t="str">
        <f t="shared" ref="R5889:R5952" si="184">IF(OR(LEFT(L5889,2)="高新"),"奎文",IF(LEFT(L5889,2)="峡山","坊子",IF(LEFT(L5889,2)="滨海","寒亭",LEFT(L5889,2))))</f>
        <v>高密</v>
      </c>
      <c r="S5889" t="str">
        <f t="shared" ref="S5889:S5952" si="185">TEXT(B5889,"mmdd")</f>
        <v>0111</v>
      </c>
    </row>
    <row r="5890" spans="1:19">
      <c r="A5890" t="s">
        <v>50434</v>
      </c>
      <c r="B5890" t="s">
        <v>50435</v>
      </c>
      <c r="C5890" t="s">
        <v>49</v>
      </c>
      <c r="D5890" t="s">
        <v>50436</v>
      </c>
      <c r="E5890" t="s">
        <v>50437</v>
      </c>
      <c r="F5890" t="s">
        <v>50438</v>
      </c>
      <c r="G5890" t="s">
        <v>50439</v>
      </c>
      <c r="H5890" t="s">
        <v>50440</v>
      </c>
      <c r="I5890" t="s">
        <v>4785</v>
      </c>
      <c r="J5890" t="s">
        <v>6935</v>
      </c>
      <c r="K5890" t="s">
        <v>6936</v>
      </c>
      <c r="L5890" t="s">
        <v>50</v>
      </c>
      <c r="M5890" t="s">
        <v>4816</v>
      </c>
      <c r="N5890" t="s">
        <v>5211</v>
      </c>
      <c r="O5890" t="s">
        <v>6937</v>
      </c>
      <c r="P5890" t="s">
        <v>50441</v>
      </c>
      <c r="R5890" t="str">
        <f t="shared" si="184"/>
        <v>青州</v>
      </c>
      <c r="S5890" t="str">
        <f t="shared" si="185"/>
        <v>0111</v>
      </c>
    </row>
    <row r="5891" spans="1:19">
      <c r="A5891" t="s">
        <v>50442</v>
      </c>
      <c r="B5891" t="s">
        <v>50443</v>
      </c>
      <c r="C5891" t="s">
        <v>49</v>
      </c>
      <c r="D5891" t="s">
        <v>50444</v>
      </c>
      <c r="E5891" t="s">
        <v>50077</v>
      </c>
      <c r="F5891" t="s">
        <v>50445</v>
      </c>
      <c r="G5891" t="s">
        <v>50446</v>
      </c>
      <c r="H5891" t="s">
        <v>50447</v>
      </c>
      <c r="I5891" t="s">
        <v>4841</v>
      </c>
      <c r="J5891" t="s">
        <v>4890</v>
      </c>
      <c r="K5891" t="s">
        <v>4891</v>
      </c>
      <c r="L5891" t="s">
        <v>50</v>
      </c>
      <c r="M5891" t="s">
        <v>4855</v>
      </c>
      <c r="N5891" t="s">
        <v>4972</v>
      </c>
      <c r="O5891" t="s">
        <v>4893</v>
      </c>
      <c r="P5891" t="s">
        <v>50448</v>
      </c>
      <c r="R5891" t="str">
        <f t="shared" si="184"/>
        <v>青州</v>
      </c>
      <c r="S5891" t="str">
        <f t="shared" si="185"/>
        <v>0111</v>
      </c>
    </row>
    <row r="5892" spans="1:19">
      <c r="A5892" t="s">
        <v>50449</v>
      </c>
      <c r="B5892" t="s">
        <v>50450</v>
      </c>
      <c r="C5892" t="s">
        <v>49</v>
      </c>
      <c r="D5892" t="s">
        <v>50451</v>
      </c>
      <c r="E5892" t="s">
        <v>50077</v>
      </c>
      <c r="F5892" t="s">
        <v>50452</v>
      </c>
      <c r="G5892" t="s">
        <v>50453</v>
      </c>
      <c r="H5892" t="s">
        <v>50454</v>
      </c>
      <c r="I5892" t="s">
        <v>4813</v>
      </c>
      <c r="J5892" t="s">
        <v>6401</v>
      </c>
      <c r="K5892" t="s">
        <v>6402</v>
      </c>
      <c r="L5892" t="s">
        <v>105</v>
      </c>
      <c r="M5892" t="s">
        <v>5224</v>
      </c>
      <c r="N5892" t="s">
        <v>6308</v>
      </c>
      <c r="O5892" t="s">
        <v>6403</v>
      </c>
      <c r="P5892" t="s">
        <v>50455</v>
      </c>
      <c r="Q5892" t="s">
        <v>50456</v>
      </c>
      <c r="R5892" t="str">
        <f t="shared" si="184"/>
        <v>寿光</v>
      </c>
      <c r="S5892" t="str">
        <f t="shared" si="185"/>
        <v>0111</v>
      </c>
    </row>
    <row r="5893" spans="1:19">
      <c r="A5893" t="s">
        <v>50457</v>
      </c>
      <c r="B5893" t="s">
        <v>50458</v>
      </c>
      <c r="C5893" t="s">
        <v>49</v>
      </c>
      <c r="D5893" t="s">
        <v>50459</v>
      </c>
      <c r="E5893" t="s">
        <v>50059</v>
      </c>
      <c r="F5893" t="s">
        <v>50460</v>
      </c>
      <c r="G5893" t="s">
        <v>50461</v>
      </c>
      <c r="H5893" t="s">
        <v>50462</v>
      </c>
      <c r="I5893" t="s">
        <v>4852</v>
      </c>
      <c r="J5893" t="s">
        <v>6496</v>
      </c>
      <c r="K5893" t="s">
        <v>6497</v>
      </c>
      <c r="L5893" t="s">
        <v>123</v>
      </c>
      <c r="M5893" t="s">
        <v>4932</v>
      </c>
      <c r="O5893" t="s">
        <v>6498</v>
      </c>
      <c r="P5893" t="s">
        <v>50463</v>
      </c>
      <c r="Q5893" t="s">
        <v>50464</v>
      </c>
      <c r="R5893" t="str">
        <f t="shared" si="184"/>
        <v>诸城</v>
      </c>
      <c r="S5893" t="str">
        <f t="shared" si="185"/>
        <v>0111</v>
      </c>
    </row>
    <row r="5894" spans="1:19">
      <c r="A5894" t="s">
        <v>50465</v>
      </c>
      <c r="B5894" t="s">
        <v>50466</v>
      </c>
      <c r="C5894" t="s">
        <v>49</v>
      </c>
      <c r="D5894" t="s">
        <v>50467</v>
      </c>
      <c r="E5894" t="s">
        <v>50077</v>
      </c>
      <c r="F5894" t="s">
        <v>50468</v>
      </c>
      <c r="G5894" t="s">
        <v>50469</v>
      </c>
      <c r="H5894" t="s">
        <v>50470</v>
      </c>
      <c r="I5894" t="s">
        <v>4852</v>
      </c>
      <c r="J5894" t="s">
        <v>7296</v>
      </c>
      <c r="K5894" t="s">
        <v>7297</v>
      </c>
      <c r="L5894" t="s">
        <v>123</v>
      </c>
      <c r="M5894" t="s">
        <v>5854</v>
      </c>
      <c r="N5894" t="s">
        <v>7558</v>
      </c>
      <c r="O5894" t="s">
        <v>7298</v>
      </c>
      <c r="P5894" t="s">
        <v>50255</v>
      </c>
      <c r="R5894" t="str">
        <f t="shared" si="184"/>
        <v>诸城</v>
      </c>
      <c r="S5894" t="str">
        <f t="shared" si="185"/>
        <v>0111</v>
      </c>
    </row>
    <row r="5895" spans="1:19">
      <c r="A5895" t="s">
        <v>50471</v>
      </c>
      <c r="B5895" t="s">
        <v>50472</v>
      </c>
      <c r="C5895" t="s">
        <v>49</v>
      </c>
      <c r="D5895" t="s">
        <v>50473</v>
      </c>
      <c r="E5895" t="s">
        <v>50474</v>
      </c>
      <c r="F5895" t="s">
        <v>50475</v>
      </c>
      <c r="G5895" t="s">
        <v>50476</v>
      </c>
      <c r="H5895" t="s">
        <v>50477</v>
      </c>
      <c r="I5895" t="s">
        <v>4785</v>
      </c>
      <c r="J5895" t="s">
        <v>12985</v>
      </c>
      <c r="K5895" t="s">
        <v>12986</v>
      </c>
      <c r="L5895" t="s">
        <v>105</v>
      </c>
      <c r="M5895" t="s">
        <v>5769</v>
      </c>
      <c r="N5895" t="s">
        <v>5907</v>
      </c>
      <c r="O5895" t="s">
        <v>12987</v>
      </c>
      <c r="P5895" t="s">
        <v>50478</v>
      </c>
      <c r="R5895" t="str">
        <f t="shared" si="184"/>
        <v>寿光</v>
      </c>
      <c r="S5895" t="str">
        <f t="shared" si="185"/>
        <v>0111</v>
      </c>
    </row>
    <row r="5896" spans="1:19">
      <c r="A5896" t="s">
        <v>50479</v>
      </c>
      <c r="B5896" t="s">
        <v>50480</v>
      </c>
      <c r="C5896" t="s">
        <v>49</v>
      </c>
      <c r="D5896" t="s">
        <v>50481</v>
      </c>
      <c r="E5896" t="s">
        <v>50077</v>
      </c>
      <c r="F5896" t="s">
        <v>50482</v>
      </c>
      <c r="G5896" t="s">
        <v>50483</v>
      </c>
      <c r="H5896" t="s">
        <v>50484</v>
      </c>
      <c r="I5896" t="s">
        <v>4785</v>
      </c>
      <c r="J5896" t="s">
        <v>6161</v>
      </c>
      <c r="K5896" t="s">
        <v>6162</v>
      </c>
      <c r="L5896" t="s">
        <v>95</v>
      </c>
      <c r="M5896" t="s">
        <v>5709</v>
      </c>
      <c r="N5896" t="s">
        <v>5112</v>
      </c>
      <c r="O5896" t="s">
        <v>6163</v>
      </c>
      <c r="P5896" t="s">
        <v>50485</v>
      </c>
      <c r="Q5896" t="s">
        <v>50486</v>
      </c>
      <c r="R5896" t="str">
        <f t="shared" si="184"/>
        <v>安丘</v>
      </c>
      <c r="S5896" t="str">
        <f t="shared" si="185"/>
        <v>0111</v>
      </c>
    </row>
    <row r="5897" spans="1:19">
      <c r="A5897" t="s">
        <v>2738</v>
      </c>
      <c r="B5897" t="s">
        <v>50487</v>
      </c>
      <c r="C5897" t="s">
        <v>49</v>
      </c>
      <c r="D5897" t="s">
        <v>50488</v>
      </c>
      <c r="E5897" t="s">
        <v>50251</v>
      </c>
      <c r="F5897" t="s">
        <v>50489</v>
      </c>
      <c r="G5897" t="s">
        <v>2736</v>
      </c>
      <c r="H5897" t="s">
        <v>50490</v>
      </c>
      <c r="I5897" t="s">
        <v>12119</v>
      </c>
      <c r="J5897" t="s">
        <v>5937</v>
      </c>
      <c r="K5897" t="s">
        <v>5938</v>
      </c>
      <c r="L5897" t="s">
        <v>86</v>
      </c>
      <c r="M5897" t="s">
        <v>5099</v>
      </c>
      <c r="N5897" t="s">
        <v>4972</v>
      </c>
      <c r="O5897" t="s">
        <v>5940</v>
      </c>
      <c r="P5897" t="s">
        <v>50491</v>
      </c>
      <c r="Q5897" t="s">
        <v>50492</v>
      </c>
      <c r="R5897" t="str">
        <f t="shared" si="184"/>
        <v>坊子</v>
      </c>
      <c r="S5897" t="str">
        <f t="shared" si="185"/>
        <v>0111</v>
      </c>
    </row>
    <row r="5898" spans="1:19">
      <c r="A5898" t="s">
        <v>50493</v>
      </c>
      <c r="B5898" t="s">
        <v>50494</v>
      </c>
      <c r="C5898" t="s">
        <v>49</v>
      </c>
      <c r="D5898" t="s">
        <v>50495</v>
      </c>
      <c r="E5898" t="s">
        <v>50403</v>
      </c>
      <c r="F5898" t="s">
        <v>50496</v>
      </c>
      <c r="G5898" t="s">
        <v>50497</v>
      </c>
      <c r="H5898" t="s">
        <v>50174</v>
      </c>
      <c r="I5898" t="s">
        <v>4771</v>
      </c>
      <c r="J5898" t="s">
        <v>11830</v>
      </c>
      <c r="K5898" t="s">
        <v>11831</v>
      </c>
      <c r="L5898" t="s">
        <v>114</v>
      </c>
      <c r="M5898" t="s">
        <v>4918</v>
      </c>
      <c r="N5898" t="s">
        <v>5030</v>
      </c>
      <c r="O5898" t="s">
        <v>11833</v>
      </c>
      <c r="P5898" t="s">
        <v>50498</v>
      </c>
      <c r="R5898" t="str">
        <f t="shared" si="184"/>
        <v>高密</v>
      </c>
      <c r="S5898" t="str">
        <f t="shared" si="185"/>
        <v>0111</v>
      </c>
    </row>
    <row r="5899" spans="1:19">
      <c r="A5899" t="s">
        <v>50499</v>
      </c>
      <c r="B5899" t="s">
        <v>50500</v>
      </c>
      <c r="C5899" t="s">
        <v>49</v>
      </c>
      <c r="D5899" t="s">
        <v>50501</v>
      </c>
      <c r="E5899" t="s">
        <v>50077</v>
      </c>
      <c r="F5899" t="s">
        <v>50502</v>
      </c>
      <c r="G5899" t="s">
        <v>50503</v>
      </c>
      <c r="H5899" t="s">
        <v>50504</v>
      </c>
      <c r="I5899" t="s">
        <v>4785</v>
      </c>
      <c r="J5899" t="s">
        <v>12810</v>
      </c>
      <c r="K5899" t="s">
        <v>12811</v>
      </c>
      <c r="L5899" t="s">
        <v>50</v>
      </c>
      <c r="M5899" t="s">
        <v>6624</v>
      </c>
      <c r="N5899" t="s">
        <v>4789</v>
      </c>
      <c r="O5899" t="s">
        <v>12812</v>
      </c>
      <c r="P5899" t="s">
        <v>50505</v>
      </c>
      <c r="Q5899" t="s">
        <v>50506</v>
      </c>
      <c r="R5899" t="str">
        <f t="shared" si="184"/>
        <v>青州</v>
      </c>
      <c r="S5899" t="str">
        <f t="shared" si="185"/>
        <v>0111</v>
      </c>
    </row>
    <row r="5900" spans="1:19">
      <c r="A5900" t="s">
        <v>50507</v>
      </c>
      <c r="B5900" t="s">
        <v>50508</v>
      </c>
      <c r="C5900" t="s">
        <v>49</v>
      </c>
      <c r="D5900" t="s">
        <v>50509</v>
      </c>
      <c r="E5900" t="s">
        <v>50059</v>
      </c>
      <c r="F5900" t="s">
        <v>50510</v>
      </c>
      <c r="G5900" t="s">
        <v>50511</v>
      </c>
      <c r="H5900" t="s">
        <v>50512</v>
      </c>
      <c r="I5900" t="s">
        <v>4852</v>
      </c>
      <c r="J5900" t="s">
        <v>15359</v>
      </c>
      <c r="K5900" t="s">
        <v>15360</v>
      </c>
      <c r="L5900" t="s">
        <v>86</v>
      </c>
      <c r="M5900" t="s">
        <v>6297</v>
      </c>
      <c r="O5900" t="s">
        <v>15361</v>
      </c>
      <c r="P5900" t="s">
        <v>50513</v>
      </c>
      <c r="R5900" t="str">
        <f t="shared" si="184"/>
        <v>坊子</v>
      </c>
      <c r="S5900" t="str">
        <f t="shared" si="185"/>
        <v>0111</v>
      </c>
    </row>
    <row r="5901" spans="1:19">
      <c r="A5901" t="s">
        <v>50514</v>
      </c>
      <c r="B5901" t="s">
        <v>50515</v>
      </c>
      <c r="C5901" t="s">
        <v>49</v>
      </c>
      <c r="D5901" t="s">
        <v>50516</v>
      </c>
      <c r="E5901" t="s">
        <v>50251</v>
      </c>
      <c r="F5901" t="s">
        <v>50517</v>
      </c>
      <c r="G5901" t="s">
        <v>50518</v>
      </c>
      <c r="H5901" t="s">
        <v>50519</v>
      </c>
      <c r="I5901" t="s">
        <v>12119</v>
      </c>
      <c r="J5901" t="s">
        <v>5462</v>
      </c>
      <c r="K5901" t="s">
        <v>5463</v>
      </c>
      <c r="L5901" t="s">
        <v>95</v>
      </c>
      <c r="M5901" t="s">
        <v>4844</v>
      </c>
      <c r="N5901" t="s">
        <v>5112</v>
      </c>
      <c r="O5901" t="s">
        <v>5464</v>
      </c>
      <c r="P5901" t="s">
        <v>50520</v>
      </c>
      <c r="R5901" t="str">
        <f t="shared" si="184"/>
        <v>安丘</v>
      </c>
      <c r="S5901" t="str">
        <f t="shared" si="185"/>
        <v>0111</v>
      </c>
    </row>
    <row r="5902" spans="1:19">
      <c r="A5902" t="s">
        <v>50521</v>
      </c>
      <c r="B5902" t="s">
        <v>50522</v>
      </c>
      <c r="C5902" t="s">
        <v>49</v>
      </c>
      <c r="D5902" t="s">
        <v>50523</v>
      </c>
      <c r="E5902" t="s">
        <v>50524</v>
      </c>
      <c r="F5902" t="s">
        <v>50525</v>
      </c>
      <c r="G5902" t="s">
        <v>50526</v>
      </c>
      <c r="H5902" t="s">
        <v>50527</v>
      </c>
      <c r="I5902" t="s">
        <v>12500</v>
      </c>
      <c r="J5902" t="s">
        <v>8038</v>
      </c>
      <c r="K5902" t="s">
        <v>8039</v>
      </c>
      <c r="L5902" t="s">
        <v>123</v>
      </c>
      <c r="M5902" t="s">
        <v>5364</v>
      </c>
      <c r="N5902" t="s">
        <v>5487</v>
      </c>
      <c r="O5902" t="s">
        <v>8040</v>
      </c>
      <c r="P5902" t="s">
        <v>50528</v>
      </c>
      <c r="R5902" t="str">
        <f t="shared" si="184"/>
        <v>诸城</v>
      </c>
      <c r="S5902" t="str">
        <f t="shared" si="185"/>
        <v>0111</v>
      </c>
    </row>
    <row r="5903" spans="1:19">
      <c r="A5903" t="s">
        <v>50529</v>
      </c>
      <c r="B5903" t="s">
        <v>50530</v>
      </c>
      <c r="C5903" t="s">
        <v>49</v>
      </c>
      <c r="D5903" t="s">
        <v>50531</v>
      </c>
      <c r="E5903" t="s">
        <v>50059</v>
      </c>
      <c r="F5903" t="s">
        <v>50532</v>
      </c>
      <c r="G5903" t="s">
        <v>50533</v>
      </c>
      <c r="H5903" t="s">
        <v>50534</v>
      </c>
      <c r="I5903" t="s">
        <v>12119</v>
      </c>
      <c r="J5903" t="s">
        <v>6664</v>
      </c>
      <c r="K5903" t="s">
        <v>6665</v>
      </c>
      <c r="L5903" t="s">
        <v>60</v>
      </c>
      <c r="M5903" t="s">
        <v>5511</v>
      </c>
      <c r="N5903" t="s">
        <v>5421</v>
      </c>
      <c r="O5903" t="s">
        <v>6666</v>
      </c>
      <c r="P5903" t="s">
        <v>50535</v>
      </c>
      <c r="Q5903" t="s">
        <v>50536</v>
      </c>
      <c r="R5903" t="str">
        <f t="shared" si="184"/>
        <v>奎文</v>
      </c>
      <c r="S5903" t="str">
        <f t="shared" si="185"/>
        <v>0111</v>
      </c>
    </row>
    <row r="5904" spans="1:19">
      <c r="A5904" t="s">
        <v>2778</v>
      </c>
      <c r="B5904" t="s">
        <v>50537</v>
      </c>
      <c r="C5904" t="s">
        <v>49</v>
      </c>
      <c r="D5904" t="s">
        <v>50538</v>
      </c>
      <c r="E5904" t="s">
        <v>50077</v>
      </c>
      <c r="F5904" t="s">
        <v>50539</v>
      </c>
      <c r="G5904" t="s">
        <v>2776</v>
      </c>
      <c r="H5904" t="s">
        <v>50540</v>
      </c>
      <c r="I5904" t="s">
        <v>4785</v>
      </c>
      <c r="J5904" t="s">
        <v>5305</v>
      </c>
      <c r="K5904" t="s">
        <v>5306</v>
      </c>
      <c r="L5904" t="s">
        <v>60</v>
      </c>
      <c r="M5904" t="s">
        <v>4774</v>
      </c>
      <c r="N5904" t="s">
        <v>5939</v>
      </c>
      <c r="O5904" t="s">
        <v>5307</v>
      </c>
      <c r="P5904" t="s">
        <v>50541</v>
      </c>
      <c r="Q5904" t="s">
        <v>50542</v>
      </c>
      <c r="R5904" t="str">
        <f t="shared" si="184"/>
        <v>奎文</v>
      </c>
      <c r="S5904" t="str">
        <f t="shared" si="185"/>
        <v>0111</v>
      </c>
    </row>
    <row r="5905" spans="1:19">
      <c r="A5905" t="s">
        <v>50543</v>
      </c>
      <c r="B5905" t="s">
        <v>47681</v>
      </c>
      <c r="C5905" t="s">
        <v>49</v>
      </c>
      <c r="D5905" t="s">
        <v>50544</v>
      </c>
      <c r="E5905" t="s">
        <v>50291</v>
      </c>
      <c r="F5905" t="s">
        <v>50545</v>
      </c>
      <c r="G5905" t="s">
        <v>50546</v>
      </c>
      <c r="H5905" t="s">
        <v>50547</v>
      </c>
      <c r="I5905" t="s">
        <v>12757</v>
      </c>
      <c r="J5905" t="s">
        <v>5305</v>
      </c>
      <c r="K5905" t="s">
        <v>5306</v>
      </c>
      <c r="L5905" t="s">
        <v>60</v>
      </c>
      <c r="M5905" t="s">
        <v>4774</v>
      </c>
      <c r="N5905" t="s">
        <v>10228</v>
      </c>
      <c r="O5905" t="s">
        <v>5307</v>
      </c>
      <c r="P5905" t="s">
        <v>50548</v>
      </c>
      <c r="R5905" t="str">
        <f t="shared" si="184"/>
        <v>奎文</v>
      </c>
      <c r="S5905" t="str">
        <f t="shared" si="185"/>
        <v>0111</v>
      </c>
    </row>
    <row r="5906" spans="1:19">
      <c r="A5906" t="s">
        <v>50549</v>
      </c>
      <c r="B5906" t="s">
        <v>50550</v>
      </c>
      <c r="C5906" t="s">
        <v>49</v>
      </c>
      <c r="D5906" t="s">
        <v>50551</v>
      </c>
      <c r="E5906" t="s">
        <v>50437</v>
      </c>
      <c r="F5906" t="s">
        <v>50552</v>
      </c>
      <c r="G5906" t="s">
        <v>50553</v>
      </c>
      <c r="H5906" t="s">
        <v>50554</v>
      </c>
      <c r="I5906" t="s">
        <v>4852</v>
      </c>
      <c r="J5906" t="s">
        <v>6205</v>
      </c>
      <c r="K5906" t="s">
        <v>6206</v>
      </c>
      <c r="L5906" t="s">
        <v>50</v>
      </c>
      <c r="M5906" t="s">
        <v>6207</v>
      </c>
      <c r="N5906" t="s">
        <v>4933</v>
      </c>
      <c r="O5906" t="s">
        <v>6208</v>
      </c>
      <c r="P5906" t="s">
        <v>50555</v>
      </c>
      <c r="R5906" t="str">
        <f t="shared" si="184"/>
        <v>青州</v>
      </c>
      <c r="S5906" t="str">
        <f t="shared" si="185"/>
        <v>0111</v>
      </c>
    </row>
    <row r="5907" spans="1:19">
      <c r="A5907" t="s">
        <v>50556</v>
      </c>
      <c r="B5907" t="s">
        <v>50557</v>
      </c>
      <c r="C5907" t="s">
        <v>49</v>
      </c>
      <c r="D5907" t="s">
        <v>50558</v>
      </c>
      <c r="E5907" t="s">
        <v>50077</v>
      </c>
      <c r="F5907" t="s">
        <v>50559</v>
      </c>
      <c r="G5907" t="s">
        <v>50560</v>
      </c>
      <c r="H5907" t="s">
        <v>50561</v>
      </c>
      <c r="I5907" t="s">
        <v>5835</v>
      </c>
      <c r="J5907" t="s">
        <v>7114</v>
      </c>
      <c r="K5907" t="s">
        <v>7115</v>
      </c>
      <c r="L5907" t="s">
        <v>105</v>
      </c>
      <c r="M5907" t="s">
        <v>5176</v>
      </c>
      <c r="N5907" t="s">
        <v>5619</v>
      </c>
      <c r="O5907" t="s">
        <v>7116</v>
      </c>
      <c r="P5907" t="s">
        <v>50562</v>
      </c>
      <c r="Q5907" t="s">
        <v>50563</v>
      </c>
      <c r="R5907" t="str">
        <f t="shared" si="184"/>
        <v>寿光</v>
      </c>
      <c r="S5907" t="str">
        <f t="shared" si="185"/>
        <v>0111</v>
      </c>
    </row>
    <row r="5908" spans="1:19">
      <c r="A5908" t="s">
        <v>50564</v>
      </c>
      <c r="B5908" t="s">
        <v>50565</v>
      </c>
      <c r="C5908" t="s">
        <v>49</v>
      </c>
      <c r="D5908" t="s">
        <v>50566</v>
      </c>
      <c r="E5908" t="s">
        <v>50313</v>
      </c>
      <c r="F5908" t="s">
        <v>50567</v>
      </c>
      <c r="G5908" t="s">
        <v>50568</v>
      </c>
      <c r="H5908" t="s">
        <v>50569</v>
      </c>
      <c r="I5908" t="s">
        <v>5282</v>
      </c>
      <c r="J5908" t="s">
        <v>4956</v>
      </c>
      <c r="K5908" t="s">
        <v>4957</v>
      </c>
      <c r="L5908" t="s">
        <v>95</v>
      </c>
      <c r="M5908" t="s">
        <v>4958</v>
      </c>
      <c r="N5908" t="s">
        <v>6530</v>
      </c>
      <c r="O5908" t="s">
        <v>4960</v>
      </c>
      <c r="P5908" t="s">
        <v>50570</v>
      </c>
      <c r="Q5908" t="s">
        <v>50571</v>
      </c>
      <c r="R5908" t="str">
        <f t="shared" si="184"/>
        <v>安丘</v>
      </c>
      <c r="S5908" t="str">
        <f t="shared" si="185"/>
        <v>0111</v>
      </c>
    </row>
    <row r="5909" spans="1:19">
      <c r="A5909" t="s">
        <v>50572</v>
      </c>
      <c r="B5909" t="s">
        <v>50573</v>
      </c>
      <c r="C5909" t="s">
        <v>49</v>
      </c>
      <c r="D5909" t="s">
        <v>50574</v>
      </c>
      <c r="E5909" t="s">
        <v>50575</v>
      </c>
      <c r="F5909" t="s">
        <v>50576</v>
      </c>
      <c r="G5909" t="s">
        <v>50577</v>
      </c>
      <c r="H5909" t="s">
        <v>50578</v>
      </c>
      <c r="I5909" t="s">
        <v>4828</v>
      </c>
      <c r="J5909" t="s">
        <v>6031</v>
      </c>
      <c r="K5909" t="s">
        <v>6032</v>
      </c>
      <c r="L5909" t="s">
        <v>262</v>
      </c>
      <c r="M5909" t="s">
        <v>6033</v>
      </c>
      <c r="N5909" t="s">
        <v>4856</v>
      </c>
      <c r="O5909" t="s">
        <v>6034</v>
      </c>
      <c r="P5909" t="s">
        <v>50579</v>
      </c>
      <c r="Q5909" t="s">
        <v>50580</v>
      </c>
      <c r="R5909" t="str">
        <f t="shared" si="184"/>
        <v>寒亭</v>
      </c>
      <c r="S5909" t="str">
        <f t="shared" si="185"/>
        <v>0111</v>
      </c>
    </row>
    <row r="5910" spans="1:19">
      <c r="A5910" t="s">
        <v>50581</v>
      </c>
      <c r="B5910" t="s">
        <v>50582</v>
      </c>
      <c r="C5910" t="s">
        <v>49</v>
      </c>
      <c r="D5910" t="s">
        <v>50583</v>
      </c>
      <c r="E5910" t="s">
        <v>50251</v>
      </c>
      <c r="F5910" t="s">
        <v>50584</v>
      </c>
      <c r="G5910" t="s">
        <v>50585</v>
      </c>
      <c r="H5910" t="s">
        <v>50586</v>
      </c>
      <c r="I5910" t="s">
        <v>12119</v>
      </c>
      <c r="J5910" t="s">
        <v>13302</v>
      </c>
      <c r="K5910" t="s">
        <v>13303</v>
      </c>
      <c r="L5910" t="s">
        <v>77</v>
      </c>
      <c r="M5910" t="s">
        <v>5812</v>
      </c>
      <c r="N5910" t="s">
        <v>6308</v>
      </c>
      <c r="O5910" t="s">
        <v>13304</v>
      </c>
      <c r="P5910" t="s">
        <v>50587</v>
      </c>
      <c r="Q5910" t="s">
        <v>50588</v>
      </c>
      <c r="R5910" t="str">
        <f t="shared" si="184"/>
        <v>临朐</v>
      </c>
      <c r="S5910" t="str">
        <f t="shared" si="185"/>
        <v>0111</v>
      </c>
    </row>
    <row r="5911" spans="1:19">
      <c r="A5911" t="s">
        <v>50589</v>
      </c>
      <c r="B5911" t="s">
        <v>50590</v>
      </c>
      <c r="C5911" t="s">
        <v>49</v>
      </c>
      <c r="D5911" t="s">
        <v>50591</v>
      </c>
      <c r="E5911" t="s">
        <v>50592</v>
      </c>
      <c r="F5911" t="s">
        <v>50593</v>
      </c>
      <c r="G5911" t="s">
        <v>50594</v>
      </c>
      <c r="H5911" t="s">
        <v>50595</v>
      </c>
      <c r="I5911" t="s">
        <v>5052</v>
      </c>
      <c r="J5911" t="s">
        <v>6097</v>
      </c>
      <c r="K5911" t="s">
        <v>6098</v>
      </c>
      <c r="L5911" t="s">
        <v>148</v>
      </c>
      <c r="M5911" t="s">
        <v>5580</v>
      </c>
      <c r="N5911" t="s">
        <v>4972</v>
      </c>
      <c r="O5911" t="s">
        <v>6099</v>
      </c>
      <c r="P5911" t="s">
        <v>50596</v>
      </c>
      <c r="Q5911" t="s">
        <v>48878</v>
      </c>
      <c r="R5911" t="str">
        <f t="shared" si="184"/>
        <v>寒亭</v>
      </c>
      <c r="S5911" t="str">
        <f t="shared" si="185"/>
        <v>0111</v>
      </c>
    </row>
    <row r="5912" spans="1:19">
      <c r="A5912" t="s">
        <v>50597</v>
      </c>
      <c r="B5912" t="s">
        <v>50598</v>
      </c>
      <c r="C5912" t="s">
        <v>49</v>
      </c>
      <c r="D5912" t="s">
        <v>50599</v>
      </c>
      <c r="E5912" t="s">
        <v>50592</v>
      </c>
      <c r="F5912" t="s">
        <v>50600</v>
      </c>
      <c r="G5912" t="s">
        <v>50601</v>
      </c>
      <c r="H5912" t="s">
        <v>50602</v>
      </c>
      <c r="I5912" t="s">
        <v>5066</v>
      </c>
      <c r="J5912" t="s">
        <v>6337</v>
      </c>
      <c r="K5912" t="s">
        <v>6338</v>
      </c>
      <c r="L5912" t="s">
        <v>105</v>
      </c>
      <c r="M5912" t="s">
        <v>4945</v>
      </c>
      <c r="N5912" t="s">
        <v>4892</v>
      </c>
      <c r="O5912" t="s">
        <v>6339</v>
      </c>
      <c r="P5912" t="s">
        <v>50603</v>
      </c>
      <c r="R5912" t="str">
        <f t="shared" si="184"/>
        <v>寿光</v>
      </c>
      <c r="S5912" t="str">
        <f t="shared" si="185"/>
        <v>0111</v>
      </c>
    </row>
    <row r="5913" spans="1:19">
      <c r="A5913" t="s">
        <v>50604</v>
      </c>
      <c r="B5913" t="s">
        <v>50605</v>
      </c>
      <c r="C5913" t="s">
        <v>49</v>
      </c>
      <c r="D5913" t="s">
        <v>50606</v>
      </c>
      <c r="E5913" t="s">
        <v>50607</v>
      </c>
      <c r="F5913" t="s">
        <v>50608</v>
      </c>
      <c r="G5913" t="s">
        <v>50609</v>
      </c>
      <c r="H5913" t="s">
        <v>50610</v>
      </c>
      <c r="I5913" t="s">
        <v>4955</v>
      </c>
      <c r="J5913" t="s">
        <v>5122</v>
      </c>
      <c r="K5913" t="s">
        <v>5123</v>
      </c>
      <c r="N5913" t="s">
        <v>7881</v>
      </c>
      <c r="O5913" t="s">
        <v>5124</v>
      </c>
      <c r="R5913" t="str">
        <f t="shared" si="184"/>
        <v/>
      </c>
      <c r="S5913" t="str">
        <f t="shared" si="185"/>
        <v>0111</v>
      </c>
    </row>
    <row r="5914" spans="1:19">
      <c r="A5914" t="s">
        <v>50611</v>
      </c>
      <c r="B5914" t="s">
        <v>50612</v>
      </c>
      <c r="C5914" t="s">
        <v>49</v>
      </c>
      <c r="D5914" t="s">
        <v>50613</v>
      </c>
      <c r="E5914" t="s">
        <v>50077</v>
      </c>
      <c r="F5914" t="s">
        <v>50614</v>
      </c>
      <c r="G5914" t="s">
        <v>50615</v>
      </c>
      <c r="H5914" t="s">
        <v>50616</v>
      </c>
      <c r="I5914" t="s">
        <v>4852</v>
      </c>
      <c r="J5914" t="s">
        <v>11292</v>
      </c>
      <c r="K5914" t="s">
        <v>11293</v>
      </c>
      <c r="L5914" t="s">
        <v>86</v>
      </c>
      <c r="M5914" t="s">
        <v>11294</v>
      </c>
      <c r="N5914" t="s">
        <v>5112</v>
      </c>
      <c r="O5914" t="s">
        <v>11295</v>
      </c>
      <c r="P5914" t="s">
        <v>50617</v>
      </c>
      <c r="R5914" t="str">
        <f t="shared" si="184"/>
        <v>坊子</v>
      </c>
      <c r="S5914" t="str">
        <f t="shared" si="185"/>
        <v>0111</v>
      </c>
    </row>
    <row r="5915" spans="1:19">
      <c r="A5915" t="s">
        <v>50618</v>
      </c>
      <c r="B5915" t="s">
        <v>50619</v>
      </c>
      <c r="C5915" t="s">
        <v>49</v>
      </c>
      <c r="D5915" t="s">
        <v>50620</v>
      </c>
      <c r="E5915" t="s">
        <v>50051</v>
      </c>
      <c r="F5915" t="s">
        <v>50621</v>
      </c>
      <c r="G5915" t="s">
        <v>50622</v>
      </c>
      <c r="H5915" t="s">
        <v>50623</v>
      </c>
      <c r="I5915" t="s">
        <v>4828</v>
      </c>
      <c r="J5915" t="s">
        <v>10006</v>
      </c>
      <c r="K5915" t="s">
        <v>10007</v>
      </c>
      <c r="L5915" t="s">
        <v>60</v>
      </c>
      <c r="M5915" t="s">
        <v>5888</v>
      </c>
      <c r="N5915" t="s">
        <v>4933</v>
      </c>
      <c r="O5915" t="s">
        <v>10008</v>
      </c>
      <c r="P5915" t="s">
        <v>50624</v>
      </c>
      <c r="R5915" t="str">
        <f t="shared" si="184"/>
        <v>奎文</v>
      </c>
      <c r="S5915" t="str">
        <f t="shared" si="185"/>
        <v>0111</v>
      </c>
    </row>
    <row r="5916" spans="1:19">
      <c r="A5916" t="s">
        <v>50625</v>
      </c>
      <c r="B5916" t="s">
        <v>50626</v>
      </c>
      <c r="C5916" t="s">
        <v>49</v>
      </c>
      <c r="D5916" t="s">
        <v>50627</v>
      </c>
      <c r="E5916" t="s">
        <v>50059</v>
      </c>
      <c r="F5916" t="s">
        <v>50628</v>
      </c>
      <c r="G5916" t="s">
        <v>50629</v>
      </c>
      <c r="H5916" t="s">
        <v>50630</v>
      </c>
      <c r="I5916" t="s">
        <v>12119</v>
      </c>
      <c r="J5916" t="s">
        <v>12223</v>
      </c>
      <c r="K5916" t="s">
        <v>12224</v>
      </c>
      <c r="L5916" t="s">
        <v>50</v>
      </c>
      <c r="M5916" t="s">
        <v>4855</v>
      </c>
      <c r="N5916" t="s">
        <v>5421</v>
      </c>
      <c r="O5916" t="s">
        <v>12225</v>
      </c>
      <c r="P5916" t="s">
        <v>50631</v>
      </c>
      <c r="Q5916" t="s">
        <v>50632</v>
      </c>
      <c r="R5916" t="str">
        <f t="shared" si="184"/>
        <v>青州</v>
      </c>
      <c r="S5916" t="str">
        <f t="shared" si="185"/>
        <v>0111</v>
      </c>
    </row>
    <row r="5917" spans="1:19">
      <c r="A5917" t="s">
        <v>50633</v>
      </c>
      <c r="B5917" t="s">
        <v>50634</v>
      </c>
      <c r="C5917" t="s">
        <v>49</v>
      </c>
      <c r="D5917" t="s">
        <v>50635</v>
      </c>
      <c r="E5917" t="s">
        <v>50051</v>
      </c>
      <c r="F5917" t="s">
        <v>50636</v>
      </c>
      <c r="G5917" t="s">
        <v>50637</v>
      </c>
      <c r="H5917" t="s">
        <v>50638</v>
      </c>
      <c r="I5917" t="s">
        <v>4828</v>
      </c>
      <c r="J5917" t="s">
        <v>13906</v>
      </c>
      <c r="K5917" t="s">
        <v>13907</v>
      </c>
      <c r="L5917" t="s">
        <v>50</v>
      </c>
      <c r="M5917" t="s">
        <v>5260</v>
      </c>
      <c r="N5917" t="s">
        <v>6243</v>
      </c>
      <c r="O5917" t="s">
        <v>13908</v>
      </c>
      <c r="P5917" t="s">
        <v>50639</v>
      </c>
      <c r="R5917" t="str">
        <f t="shared" si="184"/>
        <v>青州</v>
      </c>
      <c r="S5917" t="str">
        <f t="shared" si="185"/>
        <v>0111</v>
      </c>
    </row>
    <row r="5918" spans="1:19">
      <c r="A5918" t="s">
        <v>50640</v>
      </c>
      <c r="B5918" t="s">
        <v>50641</v>
      </c>
      <c r="C5918" t="s">
        <v>49</v>
      </c>
      <c r="D5918" t="s">
        <v>50642</v>
      </c>
      <c r="E5918" t="s">
        <v>50059</v>
      </c>
      <c r="F5918" t="s">
        <v>50643</v>
      </c>
      <c r="G5918" t="s">
        <v>50644</v>
      </c>
      <c r="H5918" t="s">
        <v>50645</v>
      </c>
      <c r="I5918" t="s">
        <v>4852</v>
      </c>
      <c r="J5918" t="s">
        <v>6480</v>
      </c>
      <c r="K5918" t="s">
        <v>6481</v>
      </c>
      <c r="L5918" t="s">
        <v>237</v>
      </c>
      <c r="M5918" t="s">
        <v>5247</v>
      </c>
      <c r="O5918" t="s">
        <v>6482</v>
      </c>
      <c r="P5918" t="s">
        <v>50646</v>
      </c>
      <c r="Q5918" t="s">
        <v>50647</v>
      </c>
      <c r="R5918" t="str">
        <f t="shared" si="184"/>
        <v>潍城</v>
      </c>
      <c r="S5918" t="str">
        <f t="shared" si="185"/>
        <v>0111</v>
      </c>
    </row>
    <row r="5919" spans="1:19">
      <c r="A5919" t="s">
        <v>50648</v>
      </c>
      <c r="B5919" t="s">
        <v>50649</v>
      </c>
      <c r="C5919" t="s">
        <v>49</v>
      </c>
      <c r="D5919" t="s">
        <v>50650</v>
      </c>
      <c r="E5919" t="s">
        <v>50059</v>
      </c>
      <c r="F5919" t="s">
        <v>50651</v>
      </c>
      <c r="G5919" t="s">
        <v>50652</v>
      </c>
      <c r="H5919" t="s">
        <v>50653</v>
      </c>
      <c r="I5919" t="s">
        <v>12119</v>
      </c>
      <c r="J5919" t="s">
        <v>9116</v>
      </c>
      <c r="K5919" t="s">
        <v>9117</v>
      </c>
      <c r="L5919" t="s">
        <v>237</v>
      </c>
      <c r="M5919" t="s">
        <v>4788</v>
      </c>
      <c r="O5919" t="s">
        <v>9118</v>
      </c>
      <c r="P5919" t="s">
        <v>50654</v>
      </c>
      <c r="Q5919" t="s">
        <v>50655</v>
      </c>
      <c r="R5919" t="str">
        <f t="shared" si="184"/>
        <v>潍城</v>
      </c>
      <c r="S5919" t="str">
        <f t="shared" si="185"/>
        <v>0111</v>
      </c>
    </row>
    <row r="5920" spans="1:19">
      <c r="A5920" t="s">
        <v>50656</v>
      </c>
      <c r="B5920" t="s">
        <v>50657</v>
      </c>
      <c r="C5920" t="s">
        <v>49</v>
      </c>
      <c r="D5920" t="s">
        <v>50658</v>
      </c>
      <c r="E5920" t="s">
        <v>50659</v>
      </c>
      <c r="F5920" t="s">
        <v>50660</v>
      </c>
      <c r="G5920" t="s">
        <v>50661</v>
      </c>
      <c r="H5920" t="s">
        <v>50662</v>
      </c>
      <c r="I5920" t="s">
        <v>4785</v>
      </c>
      <c r="J5920" t="s">
        <v>12810</v>
      </c>
      <c r="K5920" t="s">
        <v>12811</v>
      </c>
      <c r="L5920" t="s">
        <v>50</v>
      </c>
      <c r="M5920" t="s">
        <v>6624</v>
      </c>
      <c r="N5920" t="s">
        <v>5030</v>
      </c>
      <c r="O5920" t="s">
        <v>12812</v>
      </c>
      <c r="P5920" t="s">
        <v>50663</v>
      </c>
      <c r="R5920" t="str">
        <f t="shared" si="184"/>
        <v>青州</v>
      </c>
      <c r="S5920" t="str">
        <f t="shared" si="185"/>
        <v>0111</v>
      </c>
    </row>
    <row r="5921" spans="1:19">
      <c r="A5921" t="s">
        <v>50664</v>
      </c>
      <c r="B5921" t="s">
        <v>50665</v>
      </c>
      <c r="C5921" t="s">
        <v>49</v>
      </c>
      <c r="D5921" t="s">
        <v>50666</v>
      </c>
      <c r="E5921" t="s">
        <v>50077</v>
      </c>
      <c r="F5921" t="s">
        <v>50667</v>
      </c>
      <c r="G5921" t="s">
        <v>50668</v>
      </c>
      <c r="H5921" t="s">
        <v>50669</v>
      </c>
      <c r="I5921" t="s">
        <v>4785</v>
      </c>
      <c r="J5921" t="s">
        <v>8364</v>
      </c>
      <c r="K5921" t="s">
        <v>8365</v>
      </c>
      <c r="L5921" t="s">
        <v>50</v>
      </c>
      <c r="M5921" t="s">
        <v>6701</v>
      </c>
      <c r="N5921" t="s">
        <v>5487</v>
      </c>
      <c r="O5921" t="s">
        <v>8366</v>
      </c>
      <c r="P5921" t="s">
        <v>50670</v>
      </c>
      <c r="Q5921" t="s">
        <v>50671</v>
      </c>
      <c r="R5921" t="str">
        <f t="shared" si="184"/>
        <v>青州</v>
      </c>
      <c r="S5921" t="str">
        <f t="shared" si="185"/>
        <v>0111</v>
      </c>
    </row>
    <row r="5922" spans="1:19">
      <c r="A5922" t="s">
        <v>50672</v>
      </c>
      <c r="B5922" t="s">
        <v>50673</v>
      </c>
      <c r="C5922" t="s">
        <v>49</v>
      </c>
      <c r="D5922" t="s">
        <v>50674</v>
      </c>
      <c r="E5922" t="s">
        <v>50051</v>
      </c>
      <c r="F5922" t="s">
        <v>50675</v>
      </c>
      <c r="G5922" t="s">
        <v>50676</v>
      </c>
      <c r="H5922" t="s">
        <v>50677</v>
      </c>
      <c r="I5922" t="s">
        <v>4828</v>
      </c>
      <c r="J5922" t="s">
        <v>5408</v>
      </c>
      <c r="K5922" t="s">
        <v>4280</v>
      </c>
      <c r="L5922" t="s">
        <v>375</v>
      </c>
      <c r="M5922" t="s">
        <v>5409</v>
      </c>
      <c r="O5922" t="s">
        <v>5410</v>
      </c>
      <c r="P5922" t="s">
        <v>50678</v>
      </c>
      <c r="R5922" t="str">
        <f t="shared" si="184"/>
        <v>昌邑</v>
      </c>
      <c r="S5922" t="str">
        <f t="shared" si="185"/>
        <v>0111</v>
      </c>
    </row>
    <row r="5923" spans="1:19">
      <c r="A5923" t="s">
        <v>50679</v>
      </c>
      <c r="B5923" t="s">
        <v>50680</v>
      </c>
      <c r="C5923" t="s">
        <v>49</v>
      </c>
      <c r="D5923" t="s">
        <v>50681</v>
      </c>
      <c r="E5923" t="s">
        <v>50077</v>
      </c>
      <c r="F5923" t="s">
        <v>50682</v>
      </c>
      <c r="G5923" t="s">
        <v>50683</v>
      </c>
      <c r="H5923" t="s">
        <v>50684</v>
      </c>
      <c r="I5923" t="s">
        <v>4852</v>
      </c>
      <c r="J5923" t="s">
        <v>8413</v>
      </c>
      <c r="K5923" t="s">
        <v>8414</v>
      </c>
      <c r="L5923" t="s">
        <v>123</v>
      </c>
      <c r="M5923" t="s">
        <v>4994</v>
      </c>
      <c r="N5923" t="s">
        <v>4919</v>
      </c>
      <c r="O5923" t="s">
        <v>8415</v>
      </c>
      <c r="P5923" t="s">
        <v>50685</v>
      </c>
      <c r="Q5923" t="s">
        <v>50686</v>
      </c>
      <c r="R5923" t="str">
        <f t="shared" si="184"/>
        <v>诸城</v>
      </c>
      <c r="S5923" t="str">
        <f t="shared" si="185"/>
        <v>0111</v>
      </c>
    </row>
    <row r="5924" spans="1:19">
      <c r="A5924" t="s">
        <v>50687</v>
      </c>
      <c r="B5924" t="s">
        <v>50688</v>
      </c>
      <c r="C5924" t="s">
        <v>49</v>
      </c>
      <c r="D5924" t="s">
        <v>50689</v>
      </c>
      <c r="E5924" t="s">
        <v>50251</v>
      </c>
      <c r="F5924" t="s">
        <v>50690</v>
      </c>
      <c r="G5924" t="s">
        <v>50691</v>
      </c>
      <c r="H5924" t="s">
        <v>50692</v>
      </c>
      <c r="I5924" t="s">
        <v>12119</v>
      </c>
      <c r="J5924" t="s">
        <v>7278</v>
      </c>
      <c r="K5924" t="s">
        <v>7279</v>
      </c>
      <c r="L5924" t="s">
        <v>105</v>
      </c>
      <c r="M5924" t="s">
        <v>5089</v>
      </c>
      <c r="N5924" t="s">
        <v>5699</v>
      </c>
      <c r="O5924" t="s">
        <v>7280</v>
      </c>
      <c r="P5924" t="s">
        <v>50693</v>
      </c>
      <c r="Q5924" t="s">
        <v>50694</v>
      </c>
      <c r="R5924" t="str">
        <f t="shared" si="184"/>
        <v>寿光</v>
      </c>
      <c r="S5924" t="str">
        <f t="shared" si="185"/>
        <v>0111</v>
      </c>
    </row>
    <row r="5925" spans="1:19">
      <c r="A5925" t="s">
        <v>50695</v>
      </c>
      <c r="B5925" t="s">
        <v>50696</v>
      </c>
      <c r="C5925" t="s">
        <v>49</v>
      </c>
      <c r="D5925" t="s">
        <v>50697</v>
      </c>
      <c r="E5925" t="s">
        <v>50698</v>
      </c>
      <c r="F5925" t="s">
        <v>50699</v>
      </c>
      <c r="G5925" t="s">
        <v>50700</v>
      </c>
      <c r="I5925" t="s">
        <v>50701</v>
      </c>
      <c r="R5925" t="str">
        <f t="shared" si="184"/>
        <v/>
      </c>
      <c r="S5925" t="str">
        <f t="shared" si="185"/>
        <v>0111</v>
      </c>
    </row>
    <row r="5926" spans="1:19">
      <c r="A5926" t="s">
        <v>50702</v>
      </c>
      <c r="B5926" t="s">
        <v>50703</v>
      </c>
      <c r="C5926" t="s">
        <v>49</v>
      </c>
      <c r="D5926" t="s">
        <v>50704</v>
      </c>
      <c r="E5926" t="s">
        <v>50698</v>
      </c>
      <c r="F5926" t="s">
        <v>50705</v>
      </c>
      <c r="G5926" t="s">
        <v>50706</v>
      </c>
      <c r="H5926" t="s">
        <v>50707</v>
      </c>
      <c r="I5926" t="s">
        <v>12119</v>
      </c>
      <c r="J5926" t="s">
        <v>5131</v>
      </c>
      <c r="K5926" t="s">
        <v>5132</v>
      </c>
      <c r="L5926" t="s">
        <v>105</v>
      </c>
      <c r="M5926" t="s">
        <v>5133</v>
      </c>
      <c r="N5926" t="s">
        <v>5699</v>
      </c>
      <c r="O5926" t="s">
        <v>5134</v>
      </c>
      <c r="P5926" t="s">
        <v>50708</v>
      </c>
      <c r="Q5926" t="s">
        <v>50709</v>
      </c>
      <c r="R5926" t="str">
        <f t="shared" si="184"/>
        <v>寿光</v>
      </c>
      <c r="S5926" t="str">
        <f t="shared" si="185"/>
        <v>0111</v>
      </c>
    </row>
    <row r="5927" spans="1:19">
      <c r="A5927" t="s">
        <v>50710</v>
      </c>
      <c r="B5927" t="s">
        <v>50711</v>
      </c>
      <c r="C5927" t="s">
        <v>49</v>
      </c>
      <c r="D5927" t="s">
        <v>50712</v>
      </c>
      <c r="E5927" t="s">
        <v>50059</v>
      </c>
      <c r="F5927" t="s">
        <v>50713</v>
      </c>
      <c r="G5927" t="s">
        <v>50714</v>
      </c>
      <c r="H5927" t="s">
        <v>50715</v>
      </c>
      <c r="I5927" t="s">
        <v>4852</v>
      </c>
      <c r="J5927" t="s">
        <v>5669</v>
      </c>
      <c r="K5927" t="s">
        <v>5670</v>
      </c>
      <c r="L5927" t="s">
        <v>60</v>
      </c>
      <c r="M5927" t="s">
        <v>5511</v>
      </c>
      <c r="O5927" t="s">
        <v>5671</v>
      </c>
      <c r="P5927" t="s">
        <v>50716</v>
      </c>
      <c r="R5927" t="str">
        <f t="shared" si="184"/>
        <v>奎文</v>
      </c>
      <c r="S5927" t="str">
        <f t="shared" si="185"/>
        <v>0111</v>
      </c>
    </row>
    <row r="5928" spans="1:19">
      <c r="A5928" t="s">
        <v>50717</v>
      </c>
      <c r="B5928" t="s">
        <v>50718</v>
      </c>
      <c r="C5928" t="s">
        <v>49</v>
      </c>
      <c r="D5928" t="s">
        <v>50719</v>
      </c>
      <c r="E5928" t="s">
        <v>50059</v>
      </c>
      <c r="F5928" t="s">
        <v>50720</v>
      </c>
      <c r="G5928" t="s">
        <v>50721</v>
      </c>
      <c r="H5928" t="s">
        <v>50722</v>
      </c>
      <c r="I5928" t="s">
        <v>4841</v>
      </c>
      <c r="J5928" t="s">
        <v>50723</v>
      </c>
      <c r="K5928" t="s">
        <v>50724</v>
      </c>
      <c r="L5928" t="s">
        <v>105</v>
      </c>
      <c r="M5928" t="s">
        <v>6055</v>
      </c>
      <c r="O5928" t="s">
        <v>50725</v>
      </c>
      <c r="P5928" t="s">
        <v>50726</v>
      </c>
      <c r="Q5928" t="s">
        <v>50727</v>
      </c>
      <c r="R5928" t="str">
        <f t="shared" si="184"/>
        <v>寿光</v>
      </c>
      <c r="S5928" t="str">
        <f t="shared" si="185"/>
        <v>0111</v>
      </c>
    </row>
    <row r="5929" spans="1:19">
      <c r="A5929" t="s">
        <v>50728</v>
      </c>
      <c r="B5929" t="s">
        <v>50729</v>
      </c>
      <c r="C5929" t="s">
        <v>49</v>
      </c>
      <c r="D5929" t="s">
        <v>50730</v>
      </c>
      <c r="E5929" t="s">
        <v>50077</v>
      </c>
      <c r="F5929" t="s">
        <v>50731</v>
      </c>
      <c r="G5929" t="s">
        <v>50732</v>
      </c>
      <c r="H5929" t="s">
        <v>50733</v>
      </c>
      <c r="I5929" t="s">
        <v>4852</v>
      </c>
      <c r="J5929" t="s">
        <v>24908</v>
      </c>
      <c r="K5929" t="s">
        <v>24909</v>
      </c>
      <c r="L5929" t="s">
        <v>114</v>
      </c>
      <c r="M5929" t="s">
        <v>7084</v>
      </c>
      <c r="N5929" t="s">
        <v>6308</v>
      </c>
      <c r="O5929" t="s">
        <v>24910</v>
      </c>
      <c r="P5929" t="s">
        <v>50734</v>
      </c>
      <c r="Q5929" t="s">
        <v>50735</v>
      </c>
      <c r="R5929" t="str">
        <f t="shared" si="184"/>
        <v>高密</v>
      </c>
      <c r="S5929" t="str">
        <f t="shared" si="185"/>
        <v>0111</v>
      </c>
    </row>
    <row r="5930" spans="1:19">
      <c r="A5930" t="s">
        <v>50736</v>
      </c>
      <c r="B5930" t="s">
        <v>50737</v>
      </c>
      <c r="C5930" t="s">
        <v>49</v>
      </c>
      <c r="D5930" t="s">
        <v>50738</v>
      </c>
      <c r="E5930" t="s">
        <v>50077</v>
      </c>
      <c r="F5930" t="s">
        <v>50739</v>
      </c>
      <c r="G5930" t="s">
        <v>50740</v>
      </c>
      <c r="H5930" t="s">
        <v>50741</v>
      </c>
      <c r="I5930" t="s">
        <v>5407</v>
      </c>
      <c r="J5930" t="s">
        <v>6172</v>
      </c>
      <c r="K5930" t="s">
        <v>6173</v>
      </c>
      <c r="L5930" t="s">
        <v>95</v>
      </c>
      <c r="M5930" t="s">
        <v>5042</v>
      </c>
      <c r="N5930" t="s">
        <v>14468</v>
      </c>
      <c r="O5930" t="s">
        <v>6175</v>
      </c>
      <c r="P5930" t="s">
        <v>50742</v>
      </c>
      <c r="R5930" t="str">
        <f t="shared" si="184"/>
        <v>安丘</v>
      </c>
      <c r="S5930" t="str">
        <f t="shared" si="185"/>
        <v>0111</v>
      </c>
    </row>
    <row r="5931" spans="1:19">
      <c r="A5931" t="s">
        <v>50743</v>
      </c>
      <c r="B5931" t="s">
        <v>50744</v>
      </c>
      <c r="C5931" t="s">
        <v>49</v>
      </c>
      <c r="D5931" t="s">
        <v>50745</v>
      </c>
      <c r="E5931" t="s">
        <v>50077</v>
      </c>
      <c r="F5931" t="s">
        <v>50746</v>
      </c>
      <c r="G5931" t="s">
        <v>50747</v>
      </c>
      <c r="H5931" t="s">
        <v>50748</v>
      </c>
      <c r="I5931" t="s">
        <v>5822</v>
      </c>
      <c r="J5931" t="s">
        <v>6611</v>
      </c>
      <c r="K5931" t="s">
        <v>6612</v>
      </c>
      <c r="L5931" t="s">
        <v>86</v>
      </c>
      <c r="M5931" t="s">
        <v>5099</v>
      </c>
      <c r="N5931" t="s">
        <v>4905</v>
      </c>
      <c r="O5931" t="s">
        <v>6613</v>
      </c>
      <c r="P5931" t="s">
        <v>50215</v>
      </c>
      <c r="Q5931" t="s">
        <v>50749</v>
      </c>
      <c r="R5931" t="str">
        <f t="shared" si="184"/>
        <v>坊子</v>
      </c>
      <c r="S5931" t="str">
        <f t="shared" si="185"/>
        <v>0111</v>
      </c>
    </row>
    <row r="5932" spans="1:19">
      <c r="A5932" t="s">
        <v>50750</v>
      </c>
      <c r="B5932" t="s">
        <v>50751</v>
      </c>
      <c r="C5932" t="s">
        <v>49</v>
      </c>
      <c r="D5932" t="s">
        <v>50752</v>
      </c>
      <c r="E5932" t="s">
        <v>50059</v>
      </c>
      <c r="F5932" t="s">
        <v>50753</v>
      </c>
      <c r="G5932" t="s">
        <v>50754</v>
      </c>
      <c r="H5932" t="s">
        <v>50755</v>
      </c>
      <c r="I5932" t="s">
        <v>4828</v>
      </c>
      <c r="J5932" t="s">
        <v>19619</v>
      </c>
      <c r="K5932" t="s">
        <v>19620</v>
      </c>
      <c r="L5932" t="s">
        <v>77</v>
      </c>
      <c r="M5932" t="s">
        <v>5733</v>
      </c>
      <c r="O5932" t="s">
        <v>19621</v>
      </c>
      <c r="P5932" t="s">
        <v>50756</v>
      </c>
      <c r="Q5932" t="s">
        <v>50757</v>
      </c>
      <c r="R5932" t="str">
        <f t="shared" si="184"/>
        <v>临朐</v>
      </c>
      <c r="S5932" t="str">
        <f t="shared" si="185"/>
        <v>0111</v>
      </c>
    </row>
    <row r="5933" spans="1:19">
      <c r="A5933" t="s">
        <v>50758</v>
      </c>
      <c r="B5933" t="s">
        <v>50759</v>
      </c>
      <c r="C5933" t="s">
        <v>49</v>
      </c>
      <c r="D5933" t="s">
        <v>50760</v>
      </c>
      <c r="E5933" t="s">
        <v>50051</v>
      </c>
      <c r="F5933" t="s">
        <v>50761</v>
      </c>
      <c r="G5933" t="s">
        <v>50762</v>
      </c>
      <c r="H5933" t="s">
        <v>50763</v>
      </c>
      <c r="I5933" t="s">
        <v>8967</v>
      </c>
      <c r="J5933" t="s">
        <v>11513</v>
      </c>
      <c r="K5933" t="s">
        <v>11514</v>
      </c>
      <c r="L5933" t="s">
        <v>50</v>
      </c>
      <c r="M5933" t="s">
        <v>5721</v>
      </c>
      <c r="O5933" t="s">
        <v>11515</v>
      </c>
      <c r="P5933" t="s">
        <v>50764</v>
      </c>
      <c r="Q5933" t="s">
        <v>50765</v>
      </c>
      <c r="R5933" t="str">
        <f t="shared" si="184"/>
        <v>青州</v>
      </c>
      <c r="S5933" t="str">
        <f t="shared" si="185"/>
        <v>0111</v>
      </c>
    </row>
    <row r="5934" spans="1:19">
      <c r="A5934" t="s">
        <v>50766</v>
      </c>
      <c r="B5934" t="s">
        <v>50767</v>
      </c>
      <c r="C5934" t="s">
        <v>49</v>
      </c>
      <c r="D5934" t="s">
        <v>50768</v>
      </c>
      <c r="E5934" t="s">
        <v>50059</v>
      </c>
      <c r="F5934" t="s">
        <v>50769</v>
      </c>
      <c r="G5934" t="s">
        <v>50770</v>
      </c>
      <c r="H5934" t="s">
        <v>50771</v>
      </c>
      <c r="I5934" t="s">
        <v>4852</v>
      </c>
      <c r="J5934" t="s">
        <v>46354</v>
      </c>
      <c r="K5934" t="s">
        <v>46355</v>
      </c>
      <c r="L5934" t="s">
        <v>114</v>
      </c>
      <c r="M5934" t="s">
        <v>5486</v>
      </c>
      <c r="O5934" t="s">
        <v>46356</v>
      </c>
      <c r="P5934" t="s">
        <v>50772</v>
      </c>
      <c r="Q5934" t="s">
        <v>50773</v>
      </c>
      <c r="R5934" t="str">
        <f t="shared" si="184"/>
        <v>高密</v>
      </c>
      <c r="S5934" t="str">
        <f t="shared" si="185"/>
        <v>0111</v>
      </c>
    </row>
    <row r="5935" spans="1:19">
      <c r="A5935" t="s">
        <v>50774</v>
      </c>
      <c r="B5935" t="s">
        <v>50775</v>
      </c>
      <c r="C5935" t="s">
        <v>49</v>
      </c>
      <c r="D5935" t="s">
        <v>50776</v>
      </c>
      <c r="E5935" t="s">
        <v>50077</v>
      </c>
      <c r="F5935" t="s">
        <v>50777</v>
      </c>
      <c r="G5935" t="s">
        <v>50778</v>
      </c>
      <c r="H5935" t="s">
        <v>50779</v>
      </c>
      <c r="I5935" t="s">
        <v>5184</v>
      </c>
      <c r="J5935" t="s">
        <v>8450</v>
      </c>
      <c r="K5935" t="s">
        <v>8451</v>
      </c>
      <c r="L5935" t="s">
        <v>60</v>
      </c>
      <c r="M5935" t="s">
        <v>5888</v>
      </c>
      <c r="N5935" t="s">
        <v>4845</v>
      </c>
      <c r="O5935" t="s">
        <v>8452</v>
      </c>
      <c r="P5935" t="s">
        <v>50780</v>
      </c>
      <c r="Q5935" t="s">
        <v>50781</v>
      </c>
      <c r="R5935" t="str">
        <f t="shared" si="184"/>
        <v>奎文</v>
      </c>
      <c r="S5935" t="str">
        <f t="shared" si="185"/>
        <v>0111</v>
      </c>
    </row>
    <row r="5936" spans="1:19">
      <c r="A5936" t="s">
        <v>50782</v>
      </c>
      <c r="B5936" t="s">
        <v>50783</v>
      </c>
      <c r="C5936" t="s">
        <v>49</v>
      </c>
      <c r="D5936" t="s">
        <v>50784</v>
      </c>
      <c r="E5936" t="s">
        <v>50059</v>
      </c>
      <c r="F5936" t="s">
        <v>50785</v>
      </c>
      <c r="G5936" t="s">
        <v>50786</v>
      </c>
      <c r="H5936" t="s">
        <v>50787</v>
      </c>
      <c r="I5936" t="s">
        <v>12119</v>
      </c>
      <c r="J5936" t="s">
        <v>4772</v>
      </c>
      <c r="K5936" t="s">
        <v>4773</v>
      </c>
      <c r="L5936" t="s">
        <v>60</v>
      </c>
      <c r="M5936" t="s">
        <v>4774</v>
      </c>
      <c r="O5936" t="s">
        <v>4776</v>
      </c>
      <c r="P5936" t="s">
        <v>50788</v>
      </c>
      <c r="Q5936" t="s">
        <v>50789</v>
      </c>
      <c r="R5936" t="str">
        <f t="shared" si="184"/>
        <v>奎文</v>
      </c>
      <c r="S5936" t="str">
        <f t="shared" si="185"/>
        <v>0111</v>
      </c>
    </row>
    <row r="5937" spans="1:19">
      <c r="A5937" t="s">
        <v>50790</v>
      </c>
      <c r="B5937" t="s">
        <v>50791</v>
      </c>
      <c r="C5937" t="s">
        <v>49</v>
      </c>
      <c r="D5937" t="s">
        <v>50792</v>
      </c>
      <c r="E5937" t="s">
        <v>50793</v>
      </c>
      <c r="F5937" t="s">
        <v>50794</v>
      </c>
      <c r="G5937" t="s">
        <v>50795</v>
      </c>
      <c r="H5937" t="s">
        <v>50796</v>
      </c>
      <c r="I5937" t="s">
        <v>4955</v>
      </c>
      <c r="J5937" t="s">
        <v>5305</v>
      </c>
      <c r="K5937" t="s">
        <v>5306</v>
      </c>
      <c r="L5937" t="s">
        <v>60</v>
      </c>
      <c r="M5937" t="s">
        <v>4774</v>
      </c>
      <c r="N5937" t="s">
        <v>10228</v>
      </c>
      <c r="O5937" t="s">
        <v>5307</v>
      </c>
      <c r="P5937" t="s">
        <v>50797</v>
      </c>
      <c r="Q5937" t="s">
        <v>50798</v>
      </c>
      <c r="R5937" t="str">
        <f t="shared" si="184"/>
        <v>奎文</v>
      </c>
      <c r="S5937" t="str">
        <f t="shared" si="185"/>
        <v>0111</v>
      </c>
    </row>
    <row r="5938" spans="1:19">
      <c r="A5938" t="s">
        <v>50799</v>
      </c>
      <c r="B5938" t="s">
        <v>50800</v>
      </c>
      <c r="C5938" t="s">
        <v>49</v>
      </c>
      <c r="D5938" t="s">
        <v>50801</v>
      </c>
      <c r="E5938" t="s">
        <v>50077</v>
      </c>
      <c r="F5938" t="s">
        <v>50802</v>
      </c>
      <c r="G5938" t="s">
        <v>50803</v>
      </c>
      <c r="H5938" t="s">
        <v>50804</v>
      </c>
      <c r="I5938" t="s">
        <v>5066</v>
      </c>
      <c r="J5938" t="s">
        <v>4879</v>
      </c>
      <c r="K5938" t="s">
        <v>4880</v>
      </c>
      <c r="L5938" t="s">
        <v>237</v>
      </c>
      <c r="M5938" t="s">
        <v>4868</v>
      </c>
      <c r="N5938" t="s">
        <v>4881</v>
      </c>
      <c r="O5938" t="s">
        <v>4882</v>
      </c>
      <c r="P5938" t="s">
        <v>50805</v>
      </c>
      <c r="Q5938" t="s">
        <v>50806</v>
      </c>
      <c r="R5938" t="str">
        <f t="shared" si="184"/>
        <v>潍城</v>
      </c>
      <c r="S5938" t="str">
        <f t="shared" si="185"/>
        <v>0111</v>
      </c>
    </row>
    <row r="5939" spans="1:19">
      <c r="A5939" t="s">
        <v>50807</v>
      </c>
      <c r="B5939" t="s">
        <v>50808</v>
      </c>
      <c r="C5939" t="s">
        <v>49</v>
      </c>
      <c r="D5939" t="s">
        <v>50809</v>
      </c>
      <c r="E5939" t="s">
        <v>50077</v>
      </c>
      <c r="F5939" t="s">
        <v>50810</v>
      </c>
      <c r="G5939" t="s">
        <v>50811</v>
      </c>
      <c r="H5939" t="s">
        <v>50812</v>
      </c>
      <c r="I5939" t="s">
        <v>4852</v>
      </c>
      <c r="J5939" t="s">
        <v>6496</v>
      </c>
      <c r="K5939" t="s">
        <v>6497</v>
      </c>
      <c r="L5939" t="s">
        <v>123</v>
      </c>
      <c r="M5939" t="s">
        <v>4932</v>
      </c>
      <c r="N5939" t="s">
        <v>5487</v>
      </c>
      <c r="O5939" t="s">
        <v>6498</v>
      </c>
      <c r="P5939" t="s">
        <v>50813</v>
      </c>
      <c r="Q5939" t="s">
        <v>50814</v>
      </c>
      <c r="R5939" t="str">
        <f t="shared" si="184"/>
        <v>诸城</v>
      </c>
      <c r="S5939" t="str">
        <f t="shared" si="185"/>
        <v>0111</v>
      </c>
    </row>
    <row r="5940" spans="1:19">
      <c r="A5940" t="s">
        <v>50815</v>
      </c>
      <c r="B5940" t="s">
        <v>50816</v>
      </c>
      <c r="C5940" t="s">
        <v>49</v>
      </c>
      <c r="D5940" t="s">
        <v>50817</v>
      </c>
      <c r="E5940" t="s">
        <v>50251</v>
      </c>
      <c r="F5940" t="s">
        <v>50818</v>
      </c>
      <c r="G5940" t="s">
        <v>50819</v>
      </c>
      <c r="H5940" t="s">
        <v>50820</v>
      </c>
      <c r="I5940" t="s">
        <v>12119</v>
      </c>
      <c r="J5940" t="s">
        <v>10820</v>
      </c>
      <c r="K5940" t="s">
        <v>10821</v>
      </c>
      <c r="L5940" t="s">
        <v>105</v>
      </c>
      <c r="M5940" t="s">
        <v>7805</v>
      </c>
      <c r="N5940" t="s">
        <v>4789</v>
      </c>
      <c r="O5940" t="s">
        <v>10822</v>
      </c>
      <c r="P5940" t="s">
        <v>50821</v>
      </c>
      <c r="Q5940" t="s">
        <v>50822</v>
      </c>
      <c r="R5940" t="str">
        <f t="shared" si="184"/>
        <v>寿光</v>
      </c>
      <c r="S5940" t="str">
        <f t="shared" si="185"/>
        <v>0111</v>
      </c>
    </row>
    <row r="5941" spans="1:19">
      <c r="A5941" t="s">
        <v>50823</v>
      </c>
      <c r="B5941" t="s">
        <v>50824</v>
      </c>
      <c r="C5941" t="s">
        <v>49</v>
      </c>
      <c r="D5941" t="s">
        <v>50825</v>
      </c>
      <c r="E5941" t="s">
        <v>50698</v>
      </c>
      <c r="F5941" t="s">
        <v>50826</v>
      </c>
      <c r="G5941" t="s">
        <v>50827</v>
      </c>
      <c r="H5941" t="s">
        <v>50828</v>
      </c>
      <c r="I5941" t="s">
        <v>12119</v>
      </c>
      <c r="J5941" t="s">
        <v>6172</v>
      </c>
      <c r="K5941" t="s">
        <v>6173</v>
      </c>
      <c r="L5941" t="s">
        <v>95</v>
      </c>
      <c r="M5941" t="s">
        <v>5042</v>
      </c>
      <c r="N5941" t="s">
        <v>21870</v>
      </c>
      <c r="O5941" t="s">
        <v>6175</v>
      </c>
      <c r="P5941" t="s">
        <v>50829</v>
      </c>
      <c r="R5941" t="str">
        <f t="shared" si="184"/>
        <v>安丘</v>
      </c>
      <c r="S5941" t="str">
        <f t="shared" si="185"/>
        <v>0111</v>
      </c>
    </row>
    <row r="5942" spans="1:19">
      <c r="A5942" t="s">
        <v>50830</v>
      </c>
      <c r="B5942" t="s">
        <v>50831</v>
      </c>
      <c r="C5942" t="s">
        <v>49</v>
      </c>
      <c r="D5942" t="s">
        <v>50832</v>
      </c>
      <c r="E5942" t="s">
        <v>50077</v>
      </c>
      <c r="F5942" t="s">
        <v>50833</v>
      </c>
      <c r="G5942" t="s">
        <v>50834</v>
      </c>
      <c r="H5942" t="s">
        <v>50835</v>
      </c>
      <c r="I5942" t="s">
        <v>4852</v>
      </c>
      <c r="J5942" t="s">
        <v>7963</v>
      </c>
      <c r="K5942" t="s">
        <v>7964</v>
      </c>
      <c r="L5942" t="s">
        <v>60</v>
      </c>
      <c r="M5942" t="s">
        <v>5511</v>
      </c>
      <c r="N5942" t="s">
        <v>5939</v>
      </c>
      <c r="O5942" t="s">
        <v>7965</v>
      </c>
      <c r="P5942" t="s">
        <v>50836</v>
      </c>
      <c r="Q5942" t="s">
        <v>50837</v>
      </c>
      <c r="R5942" t="str">
        <f t="shared" si="184"/>
        <v>奎文</v>
      </c>
      <c r="S5942" t="str">
        <f t="shared" si="185"/>
        <v>0111</v>
      </c>
    </row>
    <row r="5943" spans="1:19">
      <c r="A5943" t="s">
        <v>2770</v>
      </c>
      <c r="B5943" t="s">
        <v>50838</v>
      </c>
      <c r="C5943" t="s">
        <v>49</v>
      </c>
      <c r="D5943" t="s">
        <v>50839</v>
      </c>
      <c r="E5943" t="s">
        <v>50840</v>
      </c>
      <c r="F5943" t="s">
        <v>50841</v>
      </c>
      <c r="G5943" t="s">
        <v>2768</v>
      </c>
      <c r="H5943" t="s">
        <v>50842</v>
      </c>
      <c r="I5943" t="s">
        <v>4828</v>
      </c>
      <c r="J5943" t="s">
        <v>11800</v>
      </c>
      <c r="K5943" t="s">
        <v>11801</v>
      </c>
      <c r="L5943" t="s">
        <v>105</v>
      </c>
      <c r="M5943" t="s">
        <v>6055</v>
      </c>
      <c r="N5943" t="s">
        <v>5451</v>
      </c>
      <c r="O5943" t="s">
        <v>11802</v>
      </c>
      <c r="P5943" t="s">
        <v>50843</v>
      </c>
      <c r="Q5943" t="s">
        <v>50844</v>
      </c>
      <c r="R5943" t="str">
        <f t="shared" si="184"/>
        <v>寿光</v>
      </c>
      <c r="S5943" t="str">
        <f t="shared" si="185"/>
        <v>0111</v>
      </c>
    </row>
    <row r="5944" spans="1:19">
      <c r="A5944" t="s">
        <v>50845</v>
      </c>
      <c r="B5944" t="s">
        <v>50846</v>
      </c>
      <c r="C5944" t="s">
        <v>49</v>
      </c>
      <c r="D5944" t="s">
        <v>50847</v>
      </c>
      <c r="E5944" t="s">
        <v>50051</v>
      </c>
      <c r="F5944" t="s">
        <v>50848</v>
      </c>
      <c r="G5944" t="s">
        <v>50849</v>
      </c>
      <c r="H5944" t="s">
        <v>50850</v>
      </c>
      <c r="I5944" t="s">
        <v>4852</v>
      </c>
      <c r="J5944" t="s">
        <v>11513</v>
      </c>
      <c r="K5944" t="s">
        <v>11514</v>
      </c>
      <c r="L5944" t="s">
        <v>50</v>
      </c>
      <c r="M5944" t="s">
        <v>5236</v>
      </c>
      <c r="N5944" t="s">
        <v>4881</v>
      </c>
      <c r="O5944" t="s">
        <v>11515</v>
      </c>
      <c r="P5944" t="s">
        <v>50851</v>
      </c>
      <c r="Q5944" t="s">
        <v>50852</v>
      </c>
      <c r="R5944" t="str">
        <f t="shared" si="184"/>
        <v>青州</v>
      </c>
      <c r="S5944" t="str">
        <f t="shared" si="185"/>
        <v>0111</v>
      </c>
    </row>
    <row r="5945" spans="1:19">
      <c r="A5945" t="s">
        <v>50853</v>
      </c>
      <c r="B5945" t="s">
        <v>46562</v>
      </c>
      <c r="C5945" t="s">
        <v>49</v>
      </c>
      <c r="D5945" t="s">
        <v>50854</v>
      </c>
      <c r="E5945" t="s">
        <v>50059</v>
      </c>
      <c r="F5945" t="s">
        <v>50855</v>
      </c>
      <c r="G5945" t="s">
        <v>50856</v>
      </c>
      <c r="H5945" t="s">
        <v>50857</v>
      </c>
      <c r="I5945" t="s">
        <v>12500</v>
      </c>
      <c r="J5945" t="s">
        <v>6252</v>
      </c>
      <c r="K5945" t="s">
        <v>6253</v>
      </c>
      <c r="L5945" t="s">
        <v>105</v>
      </c>
      <c r="M5945" t="s">
        <v>5133</v>
      </c>
      <c r="O5945" t="s">
        <v>6254</v>
      </c>
      <c r="P5945" t="s">
        <v>50858</v>
      </c>
      <c r="R5945" t="str">
        <f t="shared" si="184"/>
        <v>寿光</v>
      </c>
      <c r="S5945" t="str">
        <f t="shared" si="185"/>
        <v>0111</v>
      </c>
    </row>
    <row r="5946" spans="1:19">
      <c r="A5946" t="s">
        <v>50859</v>
      </c>
      <c r="B5946" t="s">
        <v>50860</v>
      </c>
      <c r="C5946" t="s">
        <v>49</v>
      </c>
      <c r="D5946" t="s">
        <v>50861</v>
      </c>
      <c r="E5946" t="s">
        <v>50051</v>
      </c>
      <c r="F5946" t="s">
        <v>50862</v>
      </c>
      <c r="G5946" t="s">
        <v>50863</v>
      </c>
      <c r="H5946" t="s">
        <v>50864</v>
      </c>
      <c r="I5946" t="s">
        <v>4852</v>
      </c>
      <c r="J5946" t="s">
        <v>8268</v>
      </c>
      <c r="K5946" t="s">
        <v>8269</v>
      </c>
      <c r="L5946" t="s">
        <v>123</v>
      </c>
      <c r="M5946" t="s">
        <v>7767</v>
      </c>
      <c r="N5946" t="s">
        <v>5939</v>
      </c>
      <c r="O5946" t="s">
        <v>8270</v>
      </c>
      <c r="P5946" t="s">
        <v>50865</v>
      </c>
      <c r="Q5946" t="s">
        <v>50866</v>
      </c>
      <c r="R5946" t="str">
        <f t="shared" si="184"/>
        <v>诸城</v>
      </c>
      <c r="S5946" t="str">
        <f t="shared" si="185"/>
        <v>0111</v>
      </c>
    </row>
    <row r="5947" spans="1:19">
      <c r="A5947" t="s">
        <v>2866</v>
      </c>
      <c r="B5947" t="s">
        <v>50867</v>
      </c>
      <c r="C5947" t="s">
        <v>49</v>
      </c>
      <c r="D5947" t="s">
        <v>50868</v>
      </c>
      <c r="E5947" t="s">
        <v>50059</v>
      </c>
      <c r="F5947" t="s">
        <v>50869</v>
      </c>
      <c r="G5947" t="s">
        <v>2864</v>
      </c>
      <c r="H5947" t="s">
        <v>50870</v>
      </c>
      <c r="I5947" t="s">
        <v>12119</v>
      </c>
      <c r="J5947" t="s">
        <v>6983</v>
      </c>
      <c r="K5947" t="s">
        <v>6984</v>
      </c>
      <c r="L5947" t="s">
        <v>95</v>
      </c>
      <c r="M5947" t="s">
        <v>5682</v>
      </c>
      <c r="O5947" t="s">
        <v>6986</v>
      </c>
      <c r="P5947" t="s">
        <v>50871</v>
      </c>
      <c r="R5947" t="str">
        <f t="shared" si="184"/>
        <v>安丘</v>
      </c>
      <c r="S5947" t="str">
        <f t="shared" si="185"/>
        <v>0111</v>
      </c>
    </row>
    <row r="5948" spans="1:19">
      <c r="A5948" t="s">
        <v>50872</v>
      </c>
      <c r="B5948" t="s">
        <v>50873</v>
      </c>
      <c r="C5948" t="s">
        <v>49</v>
      </c>
      <c r="D5948" t="s">
        <v>50874</v>
      </c>
      <c r="E5948" t="s">
        <v>50077</v>
      </c>
      <c r="F5948" t="s">
        <v>50875</v>
      </c>
      <c r="G5948" t="s">
        <v>50876</v>
      </c>
      <c r="H5948" t="s">
        <v>50877</v>
      </c>
      <c r="I5948" t="s">
        <v>4785</v>
      </c>
      <c r="J5948" t="s">
        <v>8820</v>
      </c>
      <c r="K5948" t="s">
        <v>8821</v>
      </c>
      <c r="L5948" t="s">
        <v>114</v>
      </c>
      <c r="M5948" t="s">
        <v>7931</v>
      </c>
      <c r="N5948" t="s">
        <v>5907</v>
      </c>
      <c r="O5948" t="s">
        <v>8822</v>
      </c>
      <c r="P5948" t="s">
        <v>50878</v>
      </c>
      <c r="R5948" t="str">
        <f t="shared" si="184"/>
        <v>高密</v>
      </c>
      <c r="S5948" t="str">
        <f t="shared" si="185"/>
        <v>0111</v>
      </c>
    </row>
    <row r="5949" spans="1:19">
      <c r="A5949" t="s">
        <v>2786</v>
      </c>
      <c r="B5949" t="s">
        <v>50879</v>
      </c>
      <c r="C5949" t="s">
        <v>49</v>
      </c>
      <c r="D5949" t="s">
        <v>50880</v>
      </c>
      <c r="E5949" t="s">
        <v>50251</v>
      </c>
      <c r="F5949" t="s">
        <v>50881</v>
      </c>
      <c r="G5949" t="s">
        <v>2784</v>
      </c>
      <c r="H5949" t="s">
        <v>50882</v>
      </c>
      <c r="I5949" t="s">
        <v>12500</v>
      </c>
      <c r="J5949" t="s">
        <v>11849</v>
      </c>
      <c r="K5949" t="s">
        <v>11850</v>
      </c>
      <c r="L5949" t="s">
        <v>95</v>
      </c>
      <c r="M5949" t="s">
        <v>5709</v>
      </c>
      <c r="N5949" t="s">
        <v>7504</v>
      </c>
      <c r="O5949" t="s">
        <v>11851</v>
      </c>
      <c r="P5949" t="s">
        <v>50883</v>
      </c>
      <c r="R5949" t="str">
        <f t="shared" si="184"/>
        <v>安丘</v>
      </c>
      <c r="S5949" t="str">
        <f t="shared" si="185"/>
        <v>0111</v>
      </c>
    </row>
    <row r="5950" spans="1:19">
      <c r="A5950" t="s">
        <v>50884</v>
      </c>
      <c r="B5950" t="s">
        <v>50885</v>
      </c>
      <c r="C5950" t="s">
        <v>49</v>
      </c>
      <c r="D5950" t="s">
        <v>50886</v>
      </c>
      <c r="E5950" t="s">
        <v>50077</v>
      </c>
      <c r="F5950" t="s">
        <v>50887</v>
      </c>
      <c r="G5950" t="s">
        <v>50888</v>
      </c>
      <c r="H5950" t="s">
        <v>50889</v>
      </c>
      <c r="I5950" t="s">
        <v>4955</v>
      </c>
      <c r="J5950" t="s">
        <v>4890</v>
      </c>
      <c r="K5950" t="s">
        <v>4891</v>
      </c>
      <c r="L5950" t="s">
        <v>50</v>
      </c>
      <c r="M5950" t="s">
        <v>4855</v>
      </c>
      <c r="N5950" t="s">
        <v>15744</v>
      </c>
      <c r="O5950" t="s">
        <v>4893</v>
      </c>
      <c r="P5950" t="s">
        <v>50890</v>
      </c>
      <c r="Q5950" t="s">
        <v>50891</v>
      </c>
      <c r="R5950" t="str">
        <f t="shared" si="184"/>
        <v>青州</v>
      </c>
      <c r="S5950" t="str">
        <f t="shared" si="185"/>
        <v>0111</v>
      </c>
    </row>
    <row r="5951" spans="1:19">
      <c r="A5951" t="s">
        <v>50892</v>
      </c>
      <c r="B5951" t="s">
        <v>50893</v>
      </c>
      <c r="C5951" t="s">
        <v>49</v>
      </c>
      <c r="D5951" t="s">
        <v>50894</v>
      </c>
      <c r="E5951" t="s">
        <v>50051</v>
      </c>
      <c r="F5951" t="s">
        <v>50895</v>
      </c>
      <c r="G5951" t="s">
        <v>50896</v>
      </c>
      <c r="H5951" t="s">
        <v>50897</v>
      </c>
      <c r="I5951" t="s">
        <v>4785</v>
      </c>
      <c r="J5951" t="s">
        <v>6955</v>
      </c>
      <c r="K5951" t="s">
        <v>6956</v>
      </c>
      <c r="L5951" t="s">
        <v>114</v>
      </c>
      <c r="M5951" t="s">
        <v>5486</v>
      </c>
      <c r="N5951" t="s">
        <v>5487</v>
      </c>
      <c r="O5951" t="s">
        <v>6957</v>
      </c>
      <c r="P5951" t="s">
        <v>50898</v>
      </c>
      <c r="Q5951" t="s">
        <v>50899</v>
      </c>
      <c r="R5951" t="str">
        <f t="shared" si="184"/>
        <v>高密</v>
      </c>
      <c r="S5951" t="str">
        <f t="shared" si="185"/>
        <v>0111</v>
      </c>
    </row>
    <row r="5952" spans="1:19">
      <c r="A5952" t="s">
        <v>50900</v>
      </c>
      <c r="B5952" t="s">
        <v>50901</v>
      </c>
      <c r="C5952" t="s">
        <v>49</v>
      </c>
      <c r="D5952" t="s">
        <v>50902</v>
      </c>
      <c r="E5952" t="s">
        <v>50077</v>
      </c>
      <c r="F5952" t="s">
        <v>50903</v>
      </c>
      <c r="G5952" t="s">
        <v>50904</v>
      </c>
      <c r="H5952" t="s">
        <v>50905</v>
      </c>
      <c r="I5952" t="s">
        <v>4785</v>
      </c>
      <c r="J5952" t="s">
        <v>6983</v>
      </c>
      <c r="K5952" t="s">
        <v>6984</v>
      </c>
      <c r="L5952" t="s">
        <v>95</v>
      </c>
      <c r="M5952" t="s">
        <v>5682</v>
      </c>
      <c r="N5952" t="s">
        <v>5056</v>
      </c>
      <c r="O5952" t="s">
        <v>6986</v>
      </c>
      <c r="P5952" t="s">
        <v>50906</v>
      </c>
      <c r="Q5952" t="s">
        <v>50907</v>
      </c>
      <c r="R5952" t="str">
        <f t="shared" si="184"/>
        <v>安丘</v>
      </c>
      <c r="S5952" t="str">
        <f t="shared" si="185"/>
        <v>0111</v>
      </c>
    </row>
    <row r="5953" spans="1:19">
      <c r="A5953" t="s">
        <v>2730</v>
      </c>
      <c r="B5953" t="s">
        <v>50908</v>
      </c>
      <c r="C5953" t="s">
        <v>49</v>
      </c>
      <c r="D5953" t="s">
        <v>50909</v>
      </c>
      <c r="E5953" t="s">
        <v>50251</v>
      </c>
      <c r="F5953" t="s">
        <v>50910</v>
      </c>
      <c r="G5953" t="s">
        <v>2728</v>
      </c>
      <c r="H5953" t="s">
        <v>50911</v>
      </c>
      <c r="I5953" t="s">
        <v>12119</v>
      </c>
      <c r="J5953" t="s">
        <v>10006</v>
      </c>
      <c r="K5953" t="s">
        <v>10007</v>
      </c>
      <c r="L5953" t="s">
        <v>60</v>
      </c>
      <c r="M5953" t="s">
        <v>5888</v>
      </c>
      <c r="N5953" t="s">
        <v>5487</v>
      </c>
      <c r="O5953" t="s">
        <v>10008</v>
      </c>
      <c r="P5953" t="s">
        <v>50912</v>
      </c>
      <c r="Q5953" t="s">
        <v>50913</v>
      </c>
      <c r="R5953" t="str">
        <f t="shared" ref="R5953:R6016" si="186">IF(OR(LEFT(L5953,2)="高新"),"奎文",IF(LEFT(L5953,2)="峡山","坊子",IF(LEFT(L5953,2)="滨海","寒亭",LEFT(L5953,2))))</f>
        <v>奎文</v>
      </c>
      <c r="S5953" t="str">
        <f t="shared" ref="S5953:S6016" si="187">TEXT(B5953,"mmdd")</f>
        <v>0111</v>
      </c>
    </row>
    <row r="5954" spans="1:19">
      <c r="A5954" t="s">
        <v>50914</v>
      </c>
      <c r="B5954" t="s">
        <v>50915</v>
      </c>
      <c r="C5954" t="s">
        <v>49</v>
      </c>
      <c r="D5954" t="s">
        <v>50916</v>
      </c>
      <c r="E5954" t="s">
        <v>50051</v>
      </c>
      <c r="F5954" t="s">
        <v>50917</v>
      </c>
      <c r="G5954" t="s">
        <v>50918</v>
      </c>
      <c r="H5954" t="s">
        <v>50919</v>
      </c>
      <c r="I5954" t="s">
        <v>4852</v>
      </c>
      <c r="J5954" t="s">
        <v>10237</v>
      </c>
      <c r="K5954" t="s">
        <v>10238</v>
      </c>
      <c r="L5954" t="s">
        <v>1136</v>
      </c>
      <c r="M5954" t="s">
        <v>7095</v>
      </c>
      <c r="O5954" t="s">
        <v>10239</v>
      </c>
      <c r="P5954" t="s">
        <v>50920</v>
      </c>
      <c r="R5954" t="str">
        <f t="shared" si="186"/>
        <v>昌乐</v>
      </c>
      <c r="S5954" t="str">
        <f t="shared" si="187"/>
        <v>0111</v>
      </c>
    </row>
    <row r="5955" spans="1:19">
      <c r="A5955" t="s">
        <v>50921</v>
      </c>
      <c r="B5955" t="s">
        <v>50922</v>
      </c>
      <c r="C5955" t="s">
        <v>49</v>
      </c>
      <c r="D5955" t="s">
        <v>50923</v>
      </c>
      <c r="E5955" t="s">
        <v>50051</v>
      </c>
      <c r="F5955" t="s">
        <v>50924</v>
      </c>
      <c r="G5955" t="s">
        <v>50925</v>
      </c>
      <c r="H5955" t="s">
        <v>50926</v>
      </c>
      <c r="I5955" t="s">
        <v>4785</v>
      </c>
      <c r="J5955" t="s">
        <v>7754</v>
      </c>
      <c r="K5955" t="s">
        <v>7755</v>
      </c>
      <c r="L5955" t="s">
        <v>123</v>
      </c>
      <c r="M5955" t="s">
        <v>6022</v>
      </c>
      <c r="O5955" t="s">
        <v>7756</v>
      </c>
      <c r="P5955" t="s">
        <v>50927</v>
      </c>
      <c r="Q5955" t="s">
        <v>50928</v>
      </c>
      <c r="R5955" t="str">
        <f t="shared" si="186"/>
        <v>诸城</v>
      </c>
      <c r="S5955" t="str">
        <f t="shared" si="187"/>
        <v>0111</v>
      </c>
    </row>
    <row r="5956" spans="1:19">
      <c r="A5956" t="s">
        <v>50929</v>
      </c>
      <c r="B5956" t="s">
        <v>50930</v>
      </c>
      <c r="C5956" t="s">
        <v>49</v>
      </c>
      <c r="D5956" t="s">
        <v>50931</v>
      </c>
      <c r="E5956" t="s">
        <v>50059</v>
      </c>
      <c r="F5956" t="s">
        <v>50932</v>
      </c>
      <c r="G5956" t="s">
        <v>50933</v>
      </c>
      <c r="H5956" t="s">
        <v>50934</v>
      </c>
      <c r="I5956" t="s">
        <v>4785</v>
      </c>
      <c r="J5956" t="s">
        <v>6401</v>
      </c>
      <c r="K5956" t="s">
        <v>6402</v>
      </c>
      <c r="L5956" t="s">
        <v>105</v>
      </c>
      <c r="M5956" t="s">
        <v>5224</v>
      </c>
      <c r="O5956" t="s">
        <v>6403</v>
      </c>
      <c r="P5956" t="s">
        <v>50935</v>
      </c>
      <c r="Q5956" t="s">
        <v>49201</v>
      </c>
      <c r="R5956" t="str">
        <f t="shared" si="186"/>
        <v>寿光</v>
      </c>
      <c r="S5956" t="str">
        <f t="shared" si="187"/>
        <v>0111</v>
      </c>
    </row>
    <row r="5957" spans="1:19">
      <c r="A5957" t="s">
        <v>50936</v>
      </c>
      <c r="B5957" t="s">
        <v>50937</v>
      </c>
      <c r="C5957" t="s">
        <v>49</v>
      </c>
      <c r="D5957" t="s">
        <v>50938</v>
      </c>
      <c r="E5957" t="s">
        <v>50059</v>
      </c>
      <c r="F5957" t="s">
        <v>50939</v>
      </c>
      <c r="G5957" t="s">
        <v>50940</v>
      </c>
      <c r="H5957" t="s">
        <v>50941</v>
      </c>
      <c r="I5957" t="s">
        <v>12119</v>
      </c>
      <c r="J5957" t="s">
        <v>7888</v>
      </c>
      <c r="K5957" t="s">
        <v>7889</v>
      </c>
      <c r="L5957" t="s">
        <v>50</v>
      </c>
      <c r="M5957" t="s">
        <v>5016</v>
      </c>
      <c r="O5957" t="s">
        <v>7891</v>
      </c>
      <c r="P5957" t="s">
        <v>50942</v>
      </c>
      <c r="R5957" t="str">
        <f t="shared" si="186"/>
        <v>青州</v>
      </c>
      <c r="S5957" t="str">
        <f t="shared" si="187"/>
        <v>0111</v>
      </c>
    </row>
    <row r="5958" spans="1:19">
      <c r="A5958" t="s">
        <v>50943</v>
      </c>
      <c r="B5958" t="s">
        <v>50944</v>
      </c>
      <c r="C5958" t="s">
        <v>49</v>
      </c>
      <c r="D5958" t="s">
        <v>50945</v>
      </c>
      <c r="E5958" t="s">
        <v>50059</v>
      </c>
      <c r="F5958" t="s">
        <v>50946</v>
      </c>
      <c r="G5958" t="s">
        <v>50947</v>
      </c>
      <c r="H5958" t="s">
        <v>50948</v>
      </c>
      <c r="I5958" t="s">
        <v>5066</v>
      </c>
      <c r="J5958" t="s">
        <v>6020</v>
      </c>
      <c r="K5958" t="s">
        <v>6021</v>
      </c>
      <c r="L5958" t="s">
        <v>123</v>
      </c>
      <c r="M5958" t="s">
        <v>6022</v>
      </c>
      <c r="O5958" t="s">
        <v>6023</v>
      </c>
      <c r="P5958" t="s">
        <v>50949</v>
      </c>
      <c r="R5958" t="str">
        <f t="shared" si="186"/>
        <v>诸城</v>
      </c>
      <c r="S5958" t="str">
        <f t="shared" si="187"/>
        <v>0111</v>
      </c>
    </row>
    <row r="5959" spans="1:19">
      <c r="A5959" t="s">
        <v>50950</v>
      </c>
      <c r="B5959" t="s">
        <v>50951</v>
      </c>
      <c r="C5959" t="s">
        <v>49</v>
      </c>
      <c r="D5959" t="s">
        <v>50952</v>
      </c>
      <c r="E5959" t="s">
        <v>50077</v>
      </c>
      <c r="F5959" t="s">
        <v>50953</v>
      </c>
      <c r="G5959" t="s">
        <v>50954</v>
      </c>
      <c r="H5959" t="s">
        <v>50955</v>
      </c>
      <c r="I5959" t="s">
        <v>4852</v>
      </c>
      <c r="J5959" t="s">
        <v>7166</v>
      </c>
      <c r="K5959" t="s">
        <v>7167</v>
      </c>
      <c r="L5959" t="s">
        <v>123</v>
      </c>
      <c r="M5959" t="s">
        <v>5364</v>
      </c>
      <c r="N5959" t="s">
        <v>5619</v>
      </c>
      <c r="O5959" t="s">
        <v>7168</v>
      </c>
      <c r="P5959" t="s">
        <v>50956</v>
      </c>
      <c r="R5959" t="str">
        <f t="shared" si="186"/>
        <v>诸城</v>
      </c>
      <c r="S5959" t="str">
        <f t="shared" si="187"/>
        <v>0111</v>
      </c>
    </row>
    <row r="5960" spans="1:19">
      <c r="A5960" t="s">
        <v>50957</v>
      </c>
      <c r="B5960" t="s">
        <v>50958</v>
      </c>
      <c r="C5960" t="s">
        <v>49</v>
      </c>
      <c r="D5960" t="s">
        <v>50959</v>
      </c>
      <c r="E5960" t="s">
        <v>50960</v>
      </c>
      <c r="F5960" t="s">
        <v>50961</v>
      </c>
      <c r="G5960" t="s">
        <v>50962</v>
      </c>
      <c r="H5960" t="s">
        <v>50963</v>
      </c>
      <c r="I5960" t="s">
        <v>4852</v>
      </c>
      <c r="J5960" t="s">
        <v>7754</v>
      </c>
      <c r="K5960" t="s">
        <v>7755</v>
      </c>
      <c r="L5960" t="s">
        <v>123</v>
      </c>
      <c r="M5960" t="s">
        <v>6022</v>
      </c>
      <c r="N5960" t="s">
        <v>5273</v>
      </c>
      <c r="O5960" t="s">
        <v>7756</v>
      </c>
      <c r="P5960" t="s">
        <v>50964</v>
      </c>
      <c r="R5960" t="str">
        <f t="shared" si="186"/>
        <v>诸城</v>
      </c>
      <c r="S5960" t="str">
        <f t="shared" si="187"/>
        <v>0111</v>
      </c>
    </row>
    <row r="5961" spans="1:19">
      <c r="A5961" t="s">
        <v>50965</v>
      </c>
      <c r="B5961" t="s">
        <v>50966</v>
      </c>
      <c r="C5961" t="s">
        <v>49</v>
      </c>
      <c r="D5961" t="s">
        <v>50967</v>
      </c>
      <c r="E5961" t="s">
        <v>50059</v>
      </c>
      <c r="F5961" t="s">
        <v>50968</v>
      </c>
      <c r="G5961" t="s">
        <v>50969</v>
      </c>
      <c r="H5961" t="s">
        <v>50970</v>
      </c>
      <c r="I5961" t="s">
        <v>4785</v>
      </c>
      <c r="J5961" t="s">
        <v>25223</v>
      </c>
      <c r="K5961" t="s">
        <v>25224</v>
      </c>
      <c r="L5961" t="s">
        <v>95</v>
      </c>
      <c r="M5961" t="s">
        <v>4958</v>
      </c>
      <c r="O5961" t="s">
        <v>25225</v>
      </c>
      <c r="P5961" t="s">
        <v>50971</v>
      </c>
      <c r="R5961" t="str">
        <f t="shared" si="186"/>
        <v>安丘</v>
      </c>
      <c r="S5961" t="str">
        <f t="shared" si="187"/>
        <v>0111</v>
      </c>
    </row>
    <row r="5962" spans="1:19">
      <c r="A5962" t="s">
        <v>50972</v>
      </c>
      <c r="B5962" t="s">
        <v>50973</v>
      </c>
      <c r="C5962" t="s">
        <v>49</v>
      </c>
      <c r="D5962" t="s">
        <v>50974</v>
      </c>
      <c r="E5962" t="s">
        <v>50059</v>
      </c>
      <c r="F5962" t="s">
        <v>50975</v>
      </c>
      <c r="G5962" t="s">
        <v>50976</v>
      </c>
      <c r="H5962" t="s">
        <v>50977</v>
      </c>
      <c r="I5962" t="s">
        <v>6877</v>
      </c>
      <c r="J5962" t="s">
        <v>6750</v>
      </c>
      <c r="K5962" t="s">
        <v>6751</v>
      </c>
      <c r="L5962" t="s">
        <v>237</v>
      </c>
      <c r="M5962" t="s">
        <v>4788</v>
      </c>
      <c r="O5962" t="s">
        <v>6752</v>
      </c>
      <c r="Q5962" t="s">
        <v>50978</v>
      </c>
      <c r="R5962" t="str">
        <f t="shared" si="186"/>
        <v>潍城</v>
      </c>
      <c r="S5962" t="str">
        <f t="shared" si="187"/>
        <v>0111</v>
      </c>
    </row>
    <row r="5963" spans="1:19">
      <c r="A5963" t="s">
        <v>50979</v>
      </c>
      <c r="B5963" t="s">
        <v>50980</v>
      </c>
      <c r="C5963" t="s">
        <v>49</v>
      </c>
      <c r="D5963" t="s">
        <v>50981</v>
      </c>
      <c r="E5963" t="s">
        <v>50077</v>
      </c>
      <c r="F5963" t="s">
        <v>50982</v>
      </c>
      <c r="G5963" t="s">
        <v>50983</v>
      </c>
      <c r="H5963" t="s">
        <v>50984</v>
      </c>
      <c r="I5963" t="s">
        <v>4785</v>
      </c>
      <c r="J5963" t="s">
        <v>11618</v>
      </c>
      <c r="K5963" t="s">
        <v>11619</v>
      </c>
      <c r="L5963" t="s">
        <v>237</v>
      </c>
      <c r="M5963" t="s">
        <v>4868</v>
      </c>
      <c r="N5963" t="s">
        <v>5112</v>
      </c>
      <c r="O5963" t="s">
        <v>11620</v>
      </c>
      <c r="P5963" t="s">
        <v>50985</v>
      </c>
      <c r="R5963" t="str">
        <f t="shared" si="186"/>
        <v>潍城</v>
      </c>
      <c r="S5963" t="str">
        <f t="shared" si="187"/>
        <v>0111</v>
      </c>
    </row>
    <row r="5964" spans="1:19">
      <c r="A5964" t="s">
        <v>50986</v>
      </c>
      <c r="B5964" t="s">
        <v>50987</v>
      </c>
      <c r="C5964" t="s">
        <v>49</v>
      </c>
      <c r="D5964" t="s">
        <v>50988</v>
      </c>
      <c r="E5964" t="s">
        <v>50059</v>
      </c>
      <c r="F5964" t="s">
        <v>50989</v>
      </c>
      <c r="G5964" t="s">
        <v>50990</v>
      </c>
      <c r="H5964" t="s">
        <v>50991</v>
      </c>
      <c r="I5964" t="s">
        <v>4785</v>
      </c>
      <c r="J5964" t="s">
        <v>10771</v>
      </c>
      <c r="K5964" t="s">
        <v>10772</v>
      </c>
      <c r="L5964" t="s">
        <v>60</v>
      </c>
      <c r="M5964" t="s">
        <v>5420</v>
      </c>
      <c r="O5964" t="s">
        <v>10773</v>
      </c>
      <c r="P5964" t="s">
        <v>50992</v>
      </c>
      <c r="R5964" t="str">
        <f t="shared" si="186"/>
        <v>奎文</v>
      </c>
      <c r="S5964" t="str">
        <f t="shared" si="187"/>
        <v>0111</v>
      </c>
    </row>
    <row r="5965" spans="1:19">
      <c r="A5965" t="s">
        <v>50993</v>
      </c>
      <c r="B5965" t="s">
        <v>50994</v>
      </c>
      <c r="C5965" t="s">
        <v>49</v>
      </c>
      <c r="D5965" t="s">
        <v>50995</v>
      </c>
      <c r="E5965" t="s">
        <v>50059</v>
      </c>
      <c r="F5965" t="s">
        <v>50996</v>
      </c>
      <c r="G5965" t="s">
        <v>50997</v>
      </c>
      <c r="H5965" t="s">
        <v>50998</v>
      </c>
      <c r="I5965" t="s">
        <v>4852</v>
      </c>
      <c r="J5965" t="s">
        <v>17128</v>
      </c>
      <c r="K5965" t="s">
        <v>17129</v>
      </c>
      <c r="L5965" t="s">
        <v>375</v>
      </c>
      <c r="M5965" t="s">
        <v>7334</v>
      </c>
      <c r="O5965" t="s">
        <v>17130</v>
      </c>
      <c r="P5965" t="s">
        <v>50999</v>
      </c>
      <c r="Q5965" t="s">
        <v>51000</v>
      </c>
      <c r="R5965" t="str">
        <f t="shared" si="186"/>
        <v>昌邑</v>
      </c>
      <c r="S5965" t="str">
        <f t="shared" si="187"/>
        <v>0111</v>
      </c>
    </row>
    <row r="5966" spans="1:19">
      <c r="A5966" t="s">
        <v>51001</v>
      </c>
      <c r="B5966" t="s">
        <v>51002</v>
      </c>
      <c r="C5966" t="s">
        <v>49</v>
      </c>
      <c r="D5966" t="s">
        <v>51003</v>
      </c>
      <c r="E5966" t="s">
        <v>50051</v>
      </c>
      <c r="F5966" t="s">
        <v>51004</v>
      </c>
      <c r="G5966" t="s">
        <v>51005</v>
      </c>
      <c r="H5966" t="s">
        <v>51006</v>
      </c>
      <c r="I5966" t="s">
        <v>4852</v>
      </c>
      <c r="J5966" t="s">
        <v>9386</v>
      </c>
      <c r="K5966" t="s">
        <v>9387</v>
      </c>
      <c r="L5966" t="s">
        <v>50</v>
      </c>
      <c r="M5966" t="s">
        <v>6207</v>
      </c>
      <c r="O5966" t="s">
        <v>9388</v>
      </c>
      <c r="P5966" t="s">
        <v>51007</v>
      </c>
      <c r="R5966" t="str">
        <f t="shared" si="186"/>
        <v>青州</v>
      </c>
      <c r="S5966" t="str">
        <f t="shared" si="187"/>
        <v>0111</v>
      </c>
    </row>
    <row r="5967" spans="1:19">
      <c r="A5967" t="s">
        <v>51008</v>
      </c>
      <c r="B5967" t="s">
        <v>51009</v>
      </c>
      <c r="C5967" t="s">
        <v>49</v>
      </c>
      <c r="D5967" t="s">
        <v>51010</v>
      </c>
      <c r="E5967" t="s">
        <v>51011</v>
      </c>
      <c r="F5967" t="s">
        <v>51012</v>
      </c>
      <c r="G5967" t="s">
        <v>51013</v>
      </c>
      <c r="H5967" t="s">
        <v>51014</v>
      </c>
      <c r="I5967" t="s">
        <v>4955</v>
      </c>
      <c r="J5967" t="s">
        <v>12539</v>
      </c>
      <c r="K5967" t="s">
        <v>12540</v>
      </c>
      <c r="L5967" t="s">
        <v>123</v>
      </c>
      <c r="M5967" t="s">
        <v>4994</v>
      </c>
      <c r="N5967" t="s">
        <v>4959</v>
      </c>
      <c r="O5967" t="s">
        <v>12541</v>
      </c>
      <c r="P5967" t="s">
        <v>51015</v>
      </c>
      <c r="Q5967" t="s">
        <v>51016</v>
      </c>
      <c r="R5967" t="str">
        <f t="shared" si="186"/>
        <v>诸城</v>
      </c>
      <c r="S5967" t="str">
        <f t="shared" si="187"/>
        <v>0111</v>
      </c>
    </row>
    <row r="5968" spans="1:19">
      <c r="A5968" t="s">
        <v>51017</v>
      </c>
      <c r="B5968" t="s">
        <v>51018</v>
      </c>
      <c r="C5968" t="s">
        <v>49</v>
      </c>
      <c r="D5968" t="s">
        <v>51019</v>
      </c>
      <c r="E5968" t="s">
        <v>51011</v>
      </c>
      <c r="F5968" t="s">
        <v>51020</v>
      </c>
      <c r="G5968" t="s">
        <v>51021</v>
      </c>
      <c r="H5968" t="s">
        <v>51022</v>
      </c>
      <c r="I5968" t="s">
        <v>4955</v>
      </c>
      <c r="J5968" t="s">
        <v>7278</v>
      </c>
      <c r="K5968" t="s">
        <v>7279</v>
      </c>
      <c r="L5968" t="s">
        <v>105</v>
      </c>
      <c r="M5968" t="s">
        <v>5089</v>
      </c>
      <c r="N5968" t="s">
        <v>4832</v>
      </c>
      <c r="O5968" t="s">
        <v>7280</v>
      </c>
      <c r="P5968" t="s">
        <v>51023</v>
      </c>
      <c r="Q5968" t="s">
        <v>51024</v>
      </c>
      <c r="R5968" t="str">
        <f t="shared" si="186"/>
        <v>寿光</v>
      </c>
      <c r="S5968" t="str">
        <f t="shared" si="187"/>
        <v>0111</v>
      </c>
    </row>
    <row r="5969" spans="1:19">
      <c r="A5969" t="s">
        <v>51025</v>
      </c>
      <c r="B5969" t="s">
        <v>51026</v>
      </c>
      <c r="C5969" t="s">
        <v>49</v>
      </c>
      <c r="D5969" t="s">
        <v>51027</v>
      </c>
      <c r="E5969" t="s">
        <v>50059</v>
      </c>
      <c r="F5969" t="s">
        <v>51028</v>
      </c>
      <c r="G5969" t="s">
        <v>51029</v>
      </c>
      <c r="H5969" t="s">
        <v>51030</v>
      </c>
      <c r="I5969" t="s">
        <v>12844</v>
      </c>
      <c r="J5969" t="s">
        <v>17320</v>
      </c>
      <c r="K5969" t="s">
        <v>17321</v>
      </c>
      <c r="L5969" t="s">
        <v>50</v>
      </c>
      <c r="M5969" t="s">
        <v>4855</v>
      </c>
      <c r="N5969" t="s">
        <v>4845</v>
      </c>
      <c r="O5969" t="s">
        <v>17322</v>
      </c>
      <c r="P5969" t="s">
        <v>51031</v>
      </c>
      <c r="Q5969" t="s">
        <v>51032</v>
      </c>
      <c r="R5969" t="str">
        <f t="shared" si="186"/>
        <v>青州</v>
      </c>
      <c r="S5969" t="str">
        <f t="shared" si="187"/>
        <v>0111</v>
      </c>
    </row>
    <row r="5970" spans="1:19">
      <c r="A5970" t="s">
        <v>51033</v>
      </c>
      <c r="B5970" t="s">
        <v>51034</v>
      </c>
      <c r="C5970" t="s">
        <v>49</v>
      </c>
      <c r="D5970" t="s">
        <v>51035</v>
      </c>
      <c r="E5970" t="s">
        <v>50077</v>
      </c>
      <c r="F5970" t="s">
        <v>46525</v>
      </c>
      <c r="G5970" t="s">
        <v>46526</v>
      </c>
      <c r="H5970" t="s">
        <v>51036</v>
      </c>
      <c r="I5970" t="s">
        <v>5221</v>
      </c>
      <c r="J5970" t="s">
        <v>6611</v>
      </c>
      <c r="K5970" t="s">
        <v>6612</v>
      </c>
      <c r="L5970" t="s">
        <v>86</v>
      </c>
      <c r="M5970" t="s">
        <v>5099</v>
      </c>
      <c r="N5970" t="s">
        <v>5907</v>
      </c>
      <c r="O5970" t="s">
        <v>6613</v>
      </c>
      <c r="P5970" t="s">
        <v>51037</v>
      </c>
      <c r="R5970" t="str">
        <f t="shared" si="186"/>
        <v>坊子</v>
      </c>
      <c r="S5970" t="str">
        <f t="shared" si="187"/>
        <v>0111</v>
      </c>
    </row>
    <row r="5971" spans="1:19">
      <c r="A5971" t="s">
        <v>51038</v>
      </c>
      <c r="B5971" t="s">
        <v>51039</v>
      </c>
      <c r="C5971" t="s">
        <v>49</v>
      </c>
      <c r="D5971" t="s">
        <v>51040</v>
      </c>
      <c r="E5971" t="s">
        <v>50059</v>
      </c>
      <c r="F5971" t="s">
        <v>51041</v>
      </c>
      <c r="G5971" t="s">
        <v>51042</v>
      </c>
      <c r="H5971" t="s">
        <v>51043</v>
      </c>
      <c r="I5971" t="s">
        <v>5835</v>
      </c>
      <c r="J5971" t="s">
        <v>7444</v>
      </c>
      <c r="K5971" t="s">
        <v>7445</v>
      </c>
      <c r="L5971" t="s">
        <v>148</v>
      </c>
      <c r="M5971" t="s">
        <v>6713</v>
      </c>
      <c r="O5971" t="s">
        <v>7446</v>
      </c>
      <c r="P5971" t="s">
        <v>51044</v>
      </c>
      <c r="R5971" t="str">
        <f t="shared" si="186"/>
        <v>寒亭</v>
      </c>
      <c r="S5971" t="str">
        <f t="shared" si="187"/>
        <v>0111</v>
      </c>
    </row>
    <row r="5972" spans="1:19">
      <c r="A5972" t="s">
        <v>51045</v>
      </c>
      <c r="B5972" t="s">
        <v>51046</v>
      </c>
      <c r="C5972" t="s">
        <v>49</v>
      </c>
      <c r="D5972" t="s">
        <v>51047</v>
      </c>
      <c r="E5972" t="s">
        <v>50059</v>
      </c>
      <c r="F5972" t="s">
        <v>51048</v>
      </c>
      <c r="G5972" t="s">
        <v>51049</v>
      </c>
      <c r="H5972" t="s">
        <v>51050</v>
      </c>
      <c r="I5972" t="s">
        <v>4852</v>
      </c>
      <c r="J5972" t="s">
        <v>9807</v>
      </c>
      <c r="K5972" t="s">
        <v>9808</v>
      </c>
      <c r="L5972" t="s">
        <v>95</v>
      </c>
      <c r="M5972" t="s">
        <v>4844</v>
      </c>
      <c r="O5972" t="s">
        <v>9809</v>
      </c>
      <c r="P5972" t="s">
        <v>51051</v>
      </c>
      <c r="Q5972" t="s">
        <v>51052</v>
      </c>
      <c r="R5972" t="str">
        <f t="shared" si="186"/>
        <v>安丘</v>
      </c>
      <c r="S5972" t="str">
        <f t="shared" si="187"/>
        <v>0111</v>
      </c>
    </row>
    <row r="5973" spans="1:19">
      <c r="A5973" t="s">
        <v>51053</v>
      </c>
      <c r="B5973" t="s">
        <v>51054</v>
      </c>
      <c r="C5973" t="s">
        <v>49</v>
      </c>
      <c r="D5973" t="s">
        <v>51055</v>
      </c>
      <c r="E5973" t="s">
        <v>50251</v>
      </c>
      <c r="F5973" t="s">
        <v>51056</v>
      </c>
      <c r="G5973" t="s">
        <v>51057</v>
      </c>
      <c r="H5973" t="s">
        <v>51058</v>
      </c>
      <c r="I5973" t="s">
        <v>12119</v>
      </c>
      <c r="J5973" t="s">
        <v>11292</v>
      </c>
      <c r="K5973" t="s">
        <v>11293</v>
      </c>
      <c r="L5973" t="s">
        <v>86</v>
      </c>
      <c r="M5973" t="s">
        <v>11294</v>
      </c>
      <c r="N5973" t="s">
        <v>5801</v>
      </c>
      <c r="O5973" t="s">
        <v>11295</v>
      </c>
      <c r="P5973" t="s">
        <v>51059</v>
      </c>
      <c r="Q5973" t="s">
        <v>51060</v>
      </c>
      <c r="R5973" t="str">
        <f t="shared" si="186"/>
        <v>坊子</v>
      </c>
      <c r="S5973" t="str">
        <f t="shared" si="187"/>
        <v>0111</v>
      </c>
    </row>
    <row r="5974" spans="1:19">
      <c r="A5974" t="s">
        <v>51061</v>
      </c>
      <c r="B5974" t="s">
        <v>51062</v>
      </c>
      <c r="C5974" t="s">
        <v>49</v>
      </c>
      <c r="D5974" t="s">
        <v>51063</v>
      </c>
      <c r="E5974" t="s">
        <v>50059</v>
      </c>
      <c r="F5974" t="s">
        <v>51064</v>
      </c>
      <c r="G5974" t="s">
        <v>51065</v>
      </c>
      <c r="H5974" t="s">
        <v>51066</v>
      </c>
      <c r="I5974" t="s">
        <v>12119</v>
      </c>
      <c r="J5974" t="s">
        <v>6973</v>
      </c>
      <c r="K5974" t="s">
        <v>6974</v>
      </c>
      <c r="L5974" t="s">
        <v>60</v>
      </c>
      <c r="M5974" t="s">
        <v>5511</v>
      </c>
      <c r="O5974" t="s">
        <v>6975</v>
      </c>
      <c r="R5974" t="str">
        <f t="shared" si="186"/>
        <v>奎文</v>
      </c>
      <c r="S5974" t="str">
        <f t="shared" si="187"/>
        <v>0111</v>
      </c>
    </row>
    <row r="5975" spans="1:19">
      <c r="A5975" t="s">
        <v>51067</v>
      </c>
      <c r="B5975" t="s">
        <v>51068</v>
      </c>
      <c r="C5975" t="s">
        <v>49</v>
      </c>
      <c r="D5975" t="s">
        <v>51069</v>
      </c>
      <c r="E5975" t="s">
        <v>50059</v>
      </c>
      <c r="F5975" t="s">
        <v>51070</v>
      </c>
      <c r="G5975" t="s">
        <v>51071</v>
      </c>
      <c r="H5975" t="s">
        <v>51072</v>
      </c>
      <c r="I5975" t="s">
        <v>12119</v>
      </c>
      <c r="J5975" t="s">
        <v>4969</v>
      </c>
      <c r="K5975" t="s">
        <v>4970</v>
      </c>
      <c r="L5975" t="s">
        <v>237</v>
      </c>
      <c r="M5975" t="s">
        <v>4971</v>
      </c>
      <c r="P5975" t="s">
        <v>51073</v>
      </c>
      <c r="R5975" t="str">
        <f t="shared" si="186"/>
        <v>潍城</v>
      </c>
      <c r="S5975" t="str">
        <f t="shared" si="187"/>
        <v>0111</v>
      </c>
    </row>
    <row r="5976" spans="1:19">
      <c r="A5976" t="s">
        <v>51074</v>
      </c>
      <c r="B5976" t="s">
        <v>51075</v>
      </c>
      <c r="C5976" t="s">
        <v>49</v>
      </c>
      <c r="D5976" t="s">
        <v>51076</v>
      </c>
      <c r="E5976" t="s">
        <v>50059</v>
      </c>
      <c r="F5976" t="s">
        <v>51077</v>
      </c>
      <c r="G5976" t="s">
        <v>51078</v>
      </c>
      <c r="H5976" t="s">
        <v>51079</v>
      </c>
      <c r="I5976" t="s">
        <v>12119</v>
      </c>
      <c r="J5976" t="s">
        <v>5987</v>
      </c>
      <c r="K5976" t="s">
        <v>5988</v>
      </c>
      <c r="L5976" t="s">
        <v>95</v>
      </c>
      <c r="M5976" t="s">
        <v>5042</v>
      </c>
      <c r="O5976" t="s">
        <v>5989</v>
      </c>
      <c r="P5976" t="s">
        <v>51080</v>
      </c>
      <c r="Q5976" t="s">
        <v>51081</v>
      </c>
      <c r="R5976" t="str">
        <f t="shared" si="186"/>
        <v>安丘</v>
      </c>
      <c r="S5976" t="str">
        <f t="shared" si="187"/>
        <v>0111</v>
      </c>
    </row>
    <row r="5977" spans="1:19">
      <c r="A5977" t="s">
        <v>51082</v>
      </c>
      <c r="B5977" t="s">
        <v>51083</v>
      </c>
      <c r="C5977" t="s">
        <v>49</v>
      </c>
      <c r="D5977" t="s">
        <v>51084</v>
      </c>
      <c r="E5977" t="s">
        <v>50059</v>
      </c>
      <c r="F5977" t="s">
        <v>51085</v>
      </c>
      <c r="G5977" t="s">
        <v>51086</v>
      </c>
      <c r="H5977" t="s">
        <v>51087</v>
      </c>
      <c r="I5977" t="s">
        <v>12119</v>
      </c>
      <c r="J5977" t="s">
        <v>17320</v>
      </c>
      <c r="K5977" t="s">
        <v>17321</v>
      </c>
      <c r="L5977" t="s">
        <v>50</v>
      </c>
      <c r="M5977" t="s">
        <v>4855</v>
      </c>
      <c r="N5977" t="s">
        <v>12670</v>
      </c>
      <c r="O5977" t="s">
        <v>17322</v>
      </c>
      <c r="P5977" t="s">
        <v>51088</v>
      </c>
      <c r="R5977" t="str">
        <f t="shared" si="186"/>
        <v>青州</v>
      </c>
      <c r="S5977" t="str">
        <f t="shared" si="187"/>
        <v>0111</v>
      </c>
    </row>
    <row r="5978" spans="1:19">
      <c r="A5978" t="s">
        <v>51089</v>
      </c>
      <c r="B5978" t="s">
        <v>51090</v>
      </c>
      <c r="C5978" t="s">
        <v>49</v>
      </c>
      <c r="D5978" t="s">
        <v>51091</v>
      </c>
      <c r="E5978" t="s">
        <v>51092</v>
      </c>
      <c r="F5978" t="s">
        <v>51093</v>
      </c>
      <c r="G5978" t="s">
        <v>51094</v>
      </c>
      <c r="H5978" t="s">
        <v>51095</v>
      </c>
      <c r="I5978" t="s">
        <v>4852</v>
      </c>
      <c r="J5978" t="s">
        <v>6804</v>
      </c>
      <c r="K5978" t="s">
        <v>6805</v>
      </c>
      <c r="L5978" t="s">
        <v>123</v>
      </c>
      <c r="M5978" t="s">
        <v>4994</v>
      </c>
      <c r="N5978" t="s">
        <v>4933</v>
      </c>
      <c r="O5978" t="s">
        <v>6806</v>
      </c>
      <c r="P5978" t="s">
        <v>51096</v>
      </c>
      <c r="Q5978" t="s">
        <v>51097</v>
      </c>
      <c r="R5978" t="str">
        <f t="shared" si="186"/>
        <v>诸城</v>
      </c>
      <c r="S5978" t="str">
        <f t="shared" si="187"/>
        <v>0111</v>
      </c>
    </row>
    <row r="5979" spans="1:19">
      <c r="A5979" t="s">
        <v>51098</v>
      </c>
      <c r="B5979" t="s">
        <v>51099</v>
      </c>
      <c r="C5979" t="s">
        <v>49</v>
      </c>
      <c r="D5979" t="s">
        <v>51100</v>
      </c>
      <c r="E5979" t="s">
        <v>51101</v>
      </c>
      <c r="F5979" t="s">
        <v>51102</v>
      </c>
      <c r="G5979" t="s">
        <v>51103</v>
      </c>
      <c r="H5979" t="s">
        <v>51104</v>
      </c>
      <c r="I5979" t="s">
        <v>4955</v>
      </c>
      <c r="J5979" t="s">
        <v>8984</v>
      </c>
      <c r="K5979" t="s">
        <v>8985</v>
      </c>
      <c r="L5979" t="s">
        <v>60</v>
      </c>
      <c r="M5979" t="s">
        <v>5511</v>
      </c>
      <c r="N5979" t="s">
        <v>4832</v>
      </c>
      <c r="O5979" t="s">
        <v>8986</v>
      </c>
      <c r="P5979" t="s">
        <v>51105</v>
      </c>
      <c r="Q5979" t="s">
        <v>51106</v>
      </c>
      <c r="R5979" t="str">
        <f t="shared" si="186"/>
        <v>奎文</v>
      </c>
      <c r="S5979" t="str">
        <f t="shared" si="187"/>
        <v>0111</v>
      </c>
    </row>
    <row r="5980" spans="1:19">
      <c r="A5980" t="s">
        <v>51107</v>
      </c>
      <c r="B5980" t="s">
        <v>51108</v>
      </c>
      <c r="C5980" t="s">
        <v>49</v>
      </c>
      <c r="D5980" t="s">
        <v>51109</v>
      </c>
      <c r="E5980" t="s">
        <v>50059</v>
      </c>
      <c r="F5980" t="s">
        <v>51110</v>
      </c>
      <c r="G5980" t="s">
        <v>51111</v>
      </c>
      <c r="H5980" t="s">
        <v>51112</v>
      </c>
      <c r="I5980" t="s">
        <v>12844</v>
      </c>
      <c r="J5980" t="s">
        <v>8252</v>
      </c>
      <c r="K5980" t="s">
        <v>8253</v>
      </c>
      <c r="L5980" t="s">
        <v>105</v>
      </c>
      <c r="M5980" t="s">
        <v>5176</v>
      </c>
      <c r="O5980" t="s">
        <v>8254</v>
      </c>
      <c r="P5980" t="s">
        <v>51113</v>
      </c>
      <c r="R5980" t="str">
        <f t="shared" si="186"/>
        <v>寿光</v>
      </c>
      <c r="S5980" t="str">
        <f t="shared" si="187"/>
        <v>0111</v>
      </c>
    </row>
    <row r="5981" spans="1:19">
      <c r="A5981" t="s">
        <v>51114</v>
      </c>
      <c r="B5981" t="s">
        <v>51115</v>
      </c>
      <c r="C5981" t="s">
        <v>49</v>
      </c>
      <c r="D5981" t="s">
        <v>51116</v>
      </c>
      <c r="E5981" t="s">
        <v>51117</v>
      </c>
      <c r="F5981" t="s">
        <v>51118</v>
      </c>
      <c r="G5981" t="s">
        <v>51119</v>
      </c>
      <c r="H5981" t="s">
        <v>51120</v>
      </c>
      <c r="I5981" t="s">
        <v>4828</v>
      </c>
      <c r="J5981" t="s">
        <v>5131</v>
      </c>
      <c r="K5981" t="s">
        <v>5132</v>
      </c>
      <c r="L5981" t="s">
        <v>105</v>
      </c>
      <c r="M5981" t="s">
        <v>5133</v>
      </c>
      <c r="N5981" t="s">
        <v>5487</v>
      </c>
      <c r="O5981" t="s">
        <v>5134</v>
      </c>
      <c r="P5981" t="s">
        <v>51121</v>
      </c>
      <c r="R5981" t="str">
        <f t="shared" si="186"/>
        <v>寿光</v>
      </c>
      <c r="S5981" t="str">
        <f t="shared" si="187"/>
        <v>0111</v>
      </c>
    </row>
    <row r="5982" spans="1:19">
      <c r="A5982" t="s">
        <v>51122</v>
      </c>
      <c r="B5982" t="s">
        <v>51123</v>
      </c>
      <c r="C5982" t="s">
        <v>49</v>
      </c>
      <c r="D5982" t="s">
        <v>51124</v>
      </c>
      <c r="E5982" t="s">
        <v>51125</v>
      </c>
      <c r="F5982" t="s">
        <v>51126</v>
      </c>
      <c r="G5982" t="s">
        <v>51127</v>
      </c>
      <c r="H5982" t="s">
        <v>51128</v>
      </c>
      <c r="I5982" t="s">
        <v>12119</v>
      </c>
      <c r="J5982" t="s">
        <v>4829</v>
      </c>
      <c r="K5982" t="s">
        <v>4830</v>
      </c>
      <c r="L5982" t="s">
        <v>114</v>
      </c>
      <c r="M5982" t="s">
        <v>4831</v>
      </c>
      <c r="N5982" t="s">
        <v>5487</v>
      </c>
      <c r="O5982" t="s">
        <v>4833</v>
      </c>
      <c r="P5982" t="s">
        <v>51129</v>
      </c>
      <c r="R5982" t="str">
        <f t="shared" si="186"/>
        <v>高密</v>
      </c>
      <c r="S5982" t="str">
        <f t="shared" si="187"/>
        <v>0111</v>
      </c>
    </row>
    <row r="5983" spans="1:19">
      <c r="A5983" t="s">
        <v>51130</v>
      </c>
      <c r="B5983" t="s">
        <v>51131</v>
      </c>
      <c r="C5983" t="s">
        <v>49</v>
      </c>
      <c r="D5983" t="s">
        <v>51132</v>
      </c>
      <c r="E5983" t="s">
        <v>50051</v>
      </c>
      <c r="F5983" t="s">
        <v>51133</v>
      </c>
      <c r="G5983" t="s">
        <v>51134</v>
      </c>
      <c r="H5983" t="s">
        <v>51135</v>
      </c>
      <c r="I5983" t="s">
        <v>5221</v>
      </c>
      <c r="J5983" t="s">
        <v>9356</v>
      </c>
      <c r="K5983" t="s">
        <v>9357</v>
      </c>
      <c r="L5983" t="s">
        <v>375</v>
      </c>
      <c r="M5983" t="s">
        <v>5409</v>
      </c>
      <c r="N5983" t="s">
        <v>5056</v>
      </c>
      <c r="O5983" t="s">
        <v>9358</v>
      </c>
      <c r="P5983" t="s">
        <v>51136</v>
      </c>
      <c r="Q5983" t="s">
        <v>51137</v>
      </c>
      <c r="R5983" t="str">
        <f t="shared" si="186"/>
        <v>昌邑</v>
      </c>
      <c r="S5983" t="str">
        <f t="shared" si="187"/>
        <v>0111</v>
      </c>
    </row>
    <row r="5984" spans="1:19">
      <c r="A5984" t="s">
        <v>51138</v>
      </c>
      <c r="B5984" t="s">
        <v>51139</v>
      </c>
      <c r="C5984" t="s">
        <v>49</v>
      </c>
      <c r="D5984" t="s">
        <v>51140</v>
      </c>
      <c r="E5984" t="s">
        <v>51141</v>
      </c>
      <c r="F5984" t="s">
        <v>51142</v>
      </c>
      <c r="G5984" t="s">
        <v>51143</v>
      </c>
      <c r="H5984" t="s">
        <v>51144</v>
      </c>
      <c r="I5984" t="s">
        <v>12844</v>
      </c>
      <c r="J5984" t="s">
        <v>8163</v>
      </c>
      <c r="K5984" t="s">
        <v>8164</v>
      </c>
      <c r="L5984" t="s">
        <v>77</v>
      </c>
      <c r="M5984" t="s">
        <v>4803</v>
      </c>
      <c r="N5984" t="s">
        <v>5043</v>
      </c>
      <c r="O5984" t="s">
        <v>8165</v>
      </c>
      <c r="P5984" t="s">
        <v>51145</v>
      </c>
      <c r="Q5984" t="s">
        <v>51146</v>
      </c>
      <c r="R5984" t="str">
        <f t="shared" si="186"/>
        <v>临朐</v>
      </c>
      <c r="S5984" t="str">
        <f t="shared" si="187"/>
        <v>0111</v>
      </c>
    </row>
    <row r="5985" spans="1:19">
      <c r="A5985" t="s">
        <v>51147</v>
      </c>
      <c r="B5985" t="s">
        <v>51148</v>
      </c>
      <c r="C5985" t="s">
        <v>49</v>
      </c>
      <c r="D5985" t="s">
        <v>51149</v>
      </c>
      <c r="E5985" t="s">
        <v>50059</v>
      </c>
      <c r="F5985" t="s">
        <v>51150</v>
      </c>
      <c r="G5985" t="s">
        <v>51151</v>
      </c>
      <c r="H5985" t="s">
        <v>51152</v>
      </c>
      <c r="I5985" t="s">
        <v>4785</v>
      </c>
      <c r="J5985" t="s">
        <v>5316</v>
      </c>
      <c r="K5985" t="s">
        <v>5317</v>
      </c>
      <c r="L5985" t="s">
        <v>375</v>
      </c>
      <c r="M5985" t="s">
        <v>5318</v>
      </c>
      <c r="O5985" t="s">
        <v>5319</v>
      </c>
      <c r="P5985" t="s">
        <v>51153</v>
      </c>
      <c r="Q5985" t="s">
        <v>51154</v>
      </c>
      <c r="R5985" t="str">
        <f t="shared" si="186"/>
        <v>昌邑</v>
      </c>
      <c r="S5985" t="str">
        <f t="shared" si="187"/>
        <v>0111</v>
      </c>
    </row>
    <row r="5986" spans="1:19">
      <c r="A5986" t="s">
        <v>51155</v>
      </c>
      <c r="B5986" t="s">
        <v>51156</v>
      </c>
      <c r="C5986" t="s">
        <v>49</v>
      </c>
      <c r="D5986" t="s">
        <v>51157</v>
      </c>
      <c r="E5986" t="s">
        <v>51158</v>
      </c>
      <c r="F5986" t="s">
        <v>51159</v>
      </c>
      <c r="G5986" t="s">
        <v>51160</v>
      </c>
      <c r="H5986" t="s">
        <v>51161</v>
      </c>
      <c r="I5986" t="s">
        <v>4852</v>
      </c>
      <c r="J5986" t="s">
        <v>35810</v>
      </c>
      <c r="K5986" t="s">
        <v>35811</v>
      </c>
      <c r="L5986" t="s">
        <v>1136</v>
      </c>
      <c r="M5986" t="s">
        <v>5791</v>
      </c>
      <c r="N5986" t="s">
        <v>6184</v>
      </c>
      <c r="O5986" t="s">
        <v>35812</v>
      </c>
      <c r="P5986" t="s">
        <v>51162</v>
      </c>
      <c r="Q5986" t="s">
        <v>51163</v>
      </c>
      <c r="R5986" t="str">
        <f t="shared" si="186"/>
        <v>昌乐</v>
      </c>
      <c r="S5986" t="str">
        <f t="shared" si="187"/>
        <v>0111</v>
      </c>
    </row>
    <row r="5987" spans="1:19">
      <c r="A5987" t="s">
        <v>51164</v>
      </c>
      <c r="B5987" t="s">
        <v>51165</v>
      </c>
      <c r="C5987" t="s">
        <v>49</v>
      </c>
      <c r="D5987" t="s">
        <v>51166</v>
      </c>
      <c r="E5987" t="s">
        <v>50059</v>
      </c>
      <c r="F5987" t="s">
        <v>51167</v>
      </c>
      <c r="G5987" t="s">
        <v>51168</v>
      </c>
      <c r="H5987" t="s">
        <v>51169</v>
      </c>
      <c r="I5987" t="s">
        <v>4828</v>
      </c>
      <c r="J5987" t="s">
        <v>6878</v>
      </c>
      <c r="K5987" t="s">
        <v>6879</v>
      </c>
      <c r="L5987" t="s">
        <v>95</v>
      </c>
      <c r="M5987" t="s">
        <v>4844</v>
      </c>
      <c r="O5987" t="s">
        <v>6880</v>
      </c>
      <c r="P5987" t="s">
        <v>51170</v>
      </c>
      <c r="Q5987" t="s">
        <v>51171</v>
      </c>
      <c r="R5987" t="str">
        <f t="shared" si="186"/>
        <v>安丘</v>
      </c>
      <c r="S5987" t="str">
        <f t="shared" si="187"/>
        <v>0111</v>
      </c>
    </row>
    <row r="5988" spans="1:19">
      <c r="A5988" t="s">
        <v>51172</v>
      </c>
      <c r="B5988" t="s">
        <v>51173</v>
      </c>
      <c r="C5988" t="s">
        <v>49</v>
      </c>
      <c r="D5988" t="s">
        <v>51174</v>
      </c>
      <c r="E5988" t="s">
        <v>51175</v>
      </c>
      <c r="F5988" t="s">
        <v>51176</v>
      </c>
      <c r="G5988" t="s">
        <v>51177</v>
      </c>
      <c r="H5988" t="s">
        <v>51178</v>
      </c>
      <c r="I5988" t="s">
        <v>4828</v>
      </c>
      <c r="J5988" t="s">
        <v>4786</v>
      </c>
      <c r="K5988" t="s">
        <v>4787</v>
      </c>
      <c r="L5988" t="s">
        <v>237</v>
      </c>
      <c r="M5988" t="s">
        <v>4788</v>
      </c>
      <c r="N5988" t="s">
        <v>4789</v>
      </c>
      <c r="O5988" t="s">
        <v>4790</v>
      </c>
      <c r="P5988" t="s">
        <v>51179</v>
      </c>
      <c r="R5988" t="str">
        <f t="shared" si="186"/>
        <v>潍城</v>
      </c>
      <c r="S5988" t="str">
        <f t="shared" si="187"/>
        <v>0111</v>
      </c>
    </row>
    <row r="5989" spans="1:19">
      <c r="A5989" t="s">
        <v>51180</v>
      </c>
      <c r="B5989" t="s">
        <v>51181</v>
      </c>
      <c r="C5989" t="s">
        <v>49</v>
      </c>
      <c r="D5989" t="s">
        <v>51182</v>
      </c>
      <c r="E5989" t="s">
        <v>51183</v>
      </c>
      <c r="F5989" t="s">
        <v>51184</v>
      </c>
      <c r="G5989" t="s">
        <v>51185</v>
      </c>
      <c r="H5989" t="s">
        <v>51186</v>
      </c>
      <c r="I5989" t="s">
        <v>4785</v>
      </c>
      <c r="J5989" t="s">
        <v>6172</v>
      </c>
      <c r="K5989" t="s">
        <v>6173</v>
      </c>
      <c r="L5989" t="s">
        <v>95</v>
      </c>
      <c r="M5989" t="s">
        <v>5042</v>
      </c>
      <c r="N5989" t="s">
        <v>6174</v>
      </c>
      <c r="O5989" t="s">
        <v>6175</v>
      </c>
      <c r="P5989" t="s">
        <v>51187</v>
      </c>
      <c r="R5989" t="str">
        <f t="shared" si="186"/>
        <v>安丘</v>
      </c>
      <c r="S5989" t="str">
        <f t="shared" si="187"/>
        <v>0111</v>
      </c>
    </row>
    <row r="5990" spans="1:19">
      <c r="A5990" t="s">
        <v>51188</v>
      </c>
      <c r="B5990" t="s">
        <v>51189</v>
      </c>
      <c r="C5990" t="s">
        <v>49</v>
      </c>
      <c r="D5990" t="s">
        <v>51190</v>
      </c>
      <c r="E5990" t="s">
        <v>51191</v>
      </c>
      <c r="F5990" t="s">
        <v>51192</v>
      </c>
      <c r="G5990" t="s">
        <v>51193</v>
      </c>
      <c r="H5990" t="s">
        <v>51194</v>
      </c>
      <c r="I5990" t="s">
        <v>12119</v>
      </c>
      <c r="J5990" t="s">
        <v>10316</v>
      </c>
      <c r="K5990" t="s">
        <v>10317</v>
      </c>
      <c r="L5990" t="s">
        <v>262</v>
      </c>
      <c r="M5990" t="s">
        <v>10318</v>
      </c>
      <c r="O5990" t="s">
        <v>10319</v>
      </c>
      <c r="P5990" t="s">
        <v>51195</v>
      </c>
      <c r="R5990" t="str">
        <f t="shared" si="186"/>
        <v>寒亭</v>
      </c>
      <c r="S5990" t="str">
        <f t="shared" si="187"/>
        <v>0111</v>
      </c>
    </row>
    <row r="5991" spans="1:19">
      <c r="A5991" t="s">
        <v>51196</v>
      </c>
      <c r="B5991" t="s">
        <v>51197</v>
      </c>
      <c r="C5991" t="s">
        <v>49</v>
      </c>
      <c r="D5991" t="s">
        <v>51198</v>
      </c>
      <c r="E5991" t="s">
        <v>51199</v>
      </c>
      <c r="F5991" t="s">
        <v>51200</v>
      </c>
      <c r="G5991" t="s">
        <v>51201</v>
      </c>
      <c r="H5991" t="s">
        <v>51202</v>
      </c>
      <c r="I5991" t="s">
        <v>12119</v>
      </c>
      <c r="J5991" t="s">
        <v>6434</v>
      </c>
      <c r="K5991" t="s">
        <v>6435</v>
      </c>
      <c r="L5991" t="s">
        <v>114</v>
      </c>
      <c r="M5991" t="s">
        <v>4831</v>
      </c>
      <c r="N5991" t="s">
        <v>16032</v>
      </c>
      <c r="O5991" t="s">
        <v>5951</v>
      </c>
      <c r="P5991" t="s">
        <v>51203</v>
      </c>
      <c r="Q5991" t="s">
        <v>51204</v>
      </c>
      <c r="R5991" t="str">
        <f t="shared" si="186"/>
        <v>高密</v>
      </c>
      <c r="S5991" t="str">
        <f t="shared" si="187"/>
        <v>0111</v>
      </c>
    </row>
    <row r="5992" spans="1:19">
      <c r="A5992" t="s">
        <v>51205</v>
      </c>
      <c r="B5992" t="s">
        <v>51206</v>
      </c>
      <c r="C5992" t="s">
        <v>49</v>
      </c>
      <c r="D5992" t="s">
        <v>51207</v>
      </c>
      <c r="E5992" t="s">
        <v>50251</v>
      </c>
      <c r="F5992" t="s">
        <v>51208</v>
      </c>
      <c r="G5992" t="s">
        <v>51209</v>
      </c>
      <c r="H5992" t="s">
        <v>51210</v>
      </c>
      <c r="I5992" t="s">
        <v>12119</v>
      </c>
      <c r="J5992" t="s">
        <v>7278</v>
      </c>
      <c r="K5992" t="s">
        <v>7279</v>
      </c>
      <c r="L5992" t="s">
        <v>105</v>
      </c>
      <c r="M5992" t="s">
        <v>5089</v>
      </c>
      <c r="N5992" t="s">
        <v>5699</v>
      </c>
      <c r="O5992" t="s">
        <v>7280</v>
      </c>
      <c r="P5992" t="s">
        <v>51211</v>
      </c>
      <c r="Q5992" t="s">
        <v>51212</v>
      </c>
      <c r="R5992" t="str">
        <f t="shared" si="186"/>
        <v>寿光</v>
      </c>
      <c r="S5992" t="str">
        <f t="shared" si="187"/>
        <v>0111</v>
      </c>
    </row>
    <row r="5993" spans="1:19">
      <c r="A5993" t="s">
        <v>51213</v>
      </c>
      <c r="B5993" t="s">
        <v>51214</v>
      </c>
      <c r="C5993" t="s">
        <v>49</v>
      </c>
      <c r="D5993" t="s">
        <v>51215</v>
      </c>
      <c r="E5993" t="s">
        <v>51125</v>
      </c>
      <c r="F5993" t="s">
        <v>51216</v>
      </c>
      <c r="G5993" t="s">
        <v>51217</v>
      </c>
      <c r="H5993" t="s">
        <v>51218</v>
      </c>
      <c r="I5993" t="s">
        <v>12119</v>
      </c>
      <c r="J5993" t="s">
        <v>13302</v>
      </c>
      <c r="K5993" t="s">
        <v>13303</v>
      </c>
      <c r="L5993" t="s">
        <v>77</v>
      </c>
      <c r="M5993" t="s">
        <v>5812</v>
      </c>
      <c r="N5993" t="s">
        <v>6152</v>
      </c>
      <c r="O5993" t="s">
        <v>13304</v>
      </c>
      <c r="P5993" t="s">
        <v>51219</v>
      </c>
      <c r="R5993" t="str">
        <f t="shared" si="186"/>
        <v>临朐</v>
      </c>
      <c r="S5993" t="str">
        <f t="shared" si="187"/>
        <v>0111</v>
      </c>
    </row>
    <row r="5994" spans="1:19">
      <c r="A5994" t="s">
        <v>51220</v>
      </c>
      <c r="B5994" t="s">
        <v>51221</v>
      </c>
      <c r="C5994" t="s">
        <v>49</v>
      </c>
      <c r="D5994" t="s">
        <v>51222</v>
      </c>
      <c r="E5994" t="s">
        <v>50051</v>
      </c>
      <c r="F5994" t="s">
        <v>51223</v>
      </c>
      <c r="G5994" t="s">
        <v>51224</v>
      </c>
      <c r="H5994" t="s">
        <v>51225</v>
      </c>
      <c r="I5994" t="s">
        <v>4852</v>
      </c>
      <c r="J5994" t="s">
        <v>5131</v>
      </c>
      <c r="K5994" t="s">
        <v>5132</v>
      </c>
      <c r="L5994" t="s">
        <v>105</v>
      </c>
      <c r="M5994" t="s">
        <v>5133</v>
      </c>
      <c r="N5994" t="s">
        <v>5487</v>
      </c>
      <c r="O5994" t="s">
        <v>5134</v>
      </c>
      <c r="P5994" t="s">
        <v>51226</v>
      </c>
      <c r="Q5994" t="s">
        <v>51227</v>
      </c>
      <c r="R5994" t="str">
        <f t="shared" si="186"/>
        <v>寿光</v>
      </c>
      <c r="S5994" t="str">
        <f t="shared" si="187"/>
        <v>0111</v>
      </c>
    </row>
    <row r="5995" spans="1:19">
      <c r="A5995" t="s">
        <v>51228</v>
      </c>
      <c r="B5995" t="s">
        <v>51229</v>
      </c>
      <c r="C5995" t="s">
        <v>49</v>
      </c>
      <c r="D5995" t="s">
        <v>51230</v>
      </c>
      <c r="E5995" t="s">
        <v>50659</v>
      </c>
      <c r="F5995" t="s">
        <v>51231</v>
      </c>
      <c r="G5995" t="s">
        <v>51232</v>
      </c>
      <c r="H5995" t="s">
        <v>51233</v>
      </c>
      <c r="I5995" t="s">
        <v>12757</v>
      </c>
      <c r="J5995" t="s">
        <v>8955</v>
      </c>
      <c r="K5995" t="s">
        <v>8956</v>
      </c>
      <c r="L5995" t="s">
        <v>375</v>
      </c>
      <c r="M5995" t="s">
        <v>8957</v>
      </c>
      <c r="N5995" t="s">
        <v>4789</v>
      </c>
      <c r="O5995" t="s">
        <v>8958</v>
      </c>
      <c r="P5995" t="s">
        <v>51234</v>
      </c>
      <c r="Q5995" t="s">
        <v>51235</v>
      </c>
      <c r="R5995" t="str">
        <f t="shared" si="186"/>
        <v>昌邑</v>
      </c>
      <c r="S5995" t="str">
        <f t="shared" si="187"/>
        <v>0111</v>
      </c>
    </row>
    <row r="5996" spans="1:19">
      <c r="A5996" t="s">
        <v>51236</v>
      </c>
      <c r="B5996" t="s">
        <v>51237</v>
      </c>
      <c r="C5996" t="s">
        <v>49</v>
      </c>
      <c r="D5996" t="s">
        <v>51238</v>
      </c>
      <c r="E5996" t="s">
        <v>51239</v>
      </c>
      <c r="F5996" t="s">
        <v>51240</v>
      </c>
      <c r="G5996" t="s">
        <v>51241</v>
      </c>
      <c r="H5996" t="s">
        <v>51242</v>
      </c>
      <c r="I5996" t="s">
        <v>12119</v>
      </c>
      <c r="J5996" t="s">
        <v>7042</v>
      </c>
      <c r="K5996" t="s">
        <v>7043</v>
      </c>
      <c r="L5996" t="s">
        <v>60</v>
      </c>
      <c r="M5996" t="s">
        <v>4904</v>
      </c>
      <c r="N5996" t="s">
        <v>5801</v>
      </c>
      <c r="O5996" t="s">
        <v>7044</v>
      </c>
      <c r="P5996" t="s">
        <v>51243</v>
      </c>
      <c r="R5996" t="str">
        <f t="shared" si="186"/>
        <v>奎文</v>
      </c>
      <c r="S5996" t="str">
        <f t="shared" si="187"/>
        <v>0111</v>
      </c>
    </row>
    <row r="5997" spans="1:19">
      <c r="A5997" t="s">
        <v>51244</v>
      </c>
      <c r="B5997" t="s">
        <v>51245</v>
      </c>
      <c r="C5997" t="s">
        <v>49</v>
      </c>
      <c r="D5997" t="s">
        <v>51246</v>
      </c>
      <c r="E5997" t="s">
        <v>51239</v>
      </c>
      <c r="F5997" t="s">
        <v>51247</v>
      </c>
      <c r="G5997" t="s">
        <v>51248</v>
      </c>
      <c r="H5997" t="s">
        <v>51249</v>
      </c>
      <c r="I5997" t="s">
        <v>12119</v>
      </c>
      <c r="J5997" t="s">
        <v>5131</v>
      </c>
      <c r="K5997" t="s">
        <v>5132</v>
      </c>
      <c r="L5997" t="s">
        <v>105</v>
      </c>
      <c r="M5997" t="s">
        <v>5133</v>
      </c>
      <c r="N5997" t="s">
        <v>5699</v>
      </c>
      <c r="O5997" t="s">
        <v>5134</v>
      </c>
      <c r="P5997" t="s">
        <v>51250</v>
      </c>
      <c r="Q5997" t="s">
        <v>51251</v>
      </c>
      <c r="R5997" t="str">
        <f t="shared" si="186"/>
        <v>寿光</v>
      </c>
      <c r="S5997" t="str">
        <f t="shared" si="187"/>
        <v>0111</v>
      </c>
    </row>
    <row r="5998" spans="1:19">
      <c r="A5998" t="s">
        <v>51252</v>
      </c>
      <c r="B5998" t="s">
        <v>51253</v>
      </c>
      <c r="C5998" t="s">
        <v>49</v>
      </c>
      <c r="D5998" t="s">
        <v>51254</v>
      </c>
      <c r="E5998" t="s">
        <v>51199</v>
      </c>
      <c r="F5998" t="s">
        <v>51255</v>
      </c>
      <c r="G5998" t="s">
        <v>51256</v>
      </c>
      <c r="H5998" t="s">
        <v>51257</v>
      </c>
      <c r="I5998" t="s">
        <v>12119</v>
      </c>
      <c r="J5998" t="s">
        <v>5131</v>
      </c>
      <c r="K5998" t="s">
        <v>5132</v>
      </c>
      <c r="L5998" t="s">
        <v>105</v>
      </c>
      <c r="M5998" t="s">
        <v>5133</v>
      </c>
      <c r="N5998" t="s">
        <v>5699</v>
      </c>
      <c r="O5998" t="s">
        <v>5134</v>
      </c>
      <c r="P5998" t="s">
        <v>51258</v>
      </c>
      <c r="R5998" t="str">
        <f t="shared" si="186"/>
        <v>寿光</v>
      </c>
      <c r="S5998" t="str">
        <f t="shared" si="187"/>
        <v>0111</v>
      </c>
    </row>
    <row r="5999" spans="1:19">
      <c r="A5999" t="s">
        <v>51259</v>
      </c>
      <c r="B5999" t="s">
        <v>51260</v>
      </c>
      <c r="C5999" t="s">
        <v>49</v>
      </c>
      <c r="D5999" t="s">
        <v>51261</v>
      </c>
      <c r="E5999" t="s">
        <v>51199</v>
      </c>
      <c r="F5999" t="s">
        <v>51262</v>
      </c>
      <c r="G5999" t="s">
        <v>51263</v>
      </c>
      <c r="H5999" t="s">
        <v>51264</v>
      </c>
      <c r="I5999" t="s">
        <v>12119</v>
      </c>
      <c r="J5999" t="s">
        <v>11849</v>
      </c>
      <c r="K5999" t="s">
        <v>11850</v>
      </c>
      <c r="L5999" t="s">
        <v>95</v>
      </c>
      <c r="M5999" t="s">
        <v>5709</v>
      </c>
      <c r="N5999" t="s">
        <v>5421</v>
      </c>
      <c r="O5999" t="s">
        <v>11851</v>
      </c>
      <c r="R5999" t="str">
        <f t="shared" si="186"/>
        <v>安丘</v>
      </c>
      <c r="S5999" t="str">
        <f t="shared" si="187"/>
        <v>0111</v>
      </c>
    </row>
    <row r="6000" spans="1:19">
      <c r="A6000" t="s">
        <v>51265</v>
      </c>
      <c r="B6000" t="s">
        <v>51266</v>
      </c>
      <c r="C6000" t="s">
        <v>49</v>
      </c>
      <c r="D6000" t="s">
        <v>51267</v>
      </c>
      <c r="E6000" t="s">
        <v>51268</v>
      </c>
      <c r="F6000" t="s">
        <v>51269</v>
      </c>
      <c r="G6000" t="s">
        <v>51270</v>
      </c>
      <c r="H6000" t="s">
        <v>51271</v>
      </c>
      <c r="I6000" t="s">
        <v>4785</v>
      </c>
      <c r="J6000" t="s">
        <v>7544</v>
      </c>
      <c r="K6000" t="s">
        <v>7545</v>
      </c>
      <c r="L6000" t="s">
        <v>375</v>
      </c>
      <c r="M6000" t="s">
        <v>7334</v>
      </c>
      <c r="N6000" t="s">
        <v>4789</v>
      </c>
      <c r="O6000" t="s">
        <v>7546</v>
      </c>
      <c r="P6000" t="s">
        <v>51272</v>
      </c>
      <c r="R6000" t="str">
        <f t="shared" si="186"/>
        <v>昌邑</v>
      </c>
      <c r="S6000" t="str">
        <f t="shared" si="187"/>
        <v>0111</v>
      </c>
    </row>
    <row r="6001" spans="1:19">
      <c r="A6001" t="s">
        <v>51273</v>
      </c>
      <c r="B6001" t="s">
        <v>51274</v>
      </c>
      <c r="C6001" t="s">
        <v>49</v>
      </c>
      <c r="D6001" t="s">
        <v>51275</v>
      </c>
      <c r="E6001" t="s">
        <v>50251</v>
      </c>
      <c r="F6001" t="s">
        <v>51276</v>
      </c>
      <c r="G6001" t="s">
        <v>51277</v>
      </c>
      <c r="H6001" t="s">
        <v>51278</v>
      </c>
      <c r="I6001" t="s">
        <v>12119</v>
      </c>
      <c r="J6001" t="s">
        <v>7278</v>
      </c>
      <c r="K6001" t="s">
        <v>7279</v>
      </c>
      <c r="L6001" t="s">
        <v>105</v>
      </c>
      <c r="M6001" t="s">
        <v>5089</v>
      </c>
      <c r="N6001" t="s">
        <v>5699</v>
      </c>
      <c r="O6001" t="s">
        <v>7280</v>
      </c>
      <c r="P6001" t="s">
        <v>51279</v>
      </c>
      <c r="R6001" t="str">
        <f t="shared" si="186"/>
        <v>寿光</v>
      </c>
      <c r="S6001" t="str">
        <f t="shared" si="187"/>
        <v>0111</v>
      </c>
    </row>
    <row r="6002" spans="1:19">
      <c r="A6002" t="s">
        <v>51280</v>
      </c>
      <c r="B6002" t="s">
        <v>48372</v>
      </c>
      <c r="C6002" t="s">
        <v>49</v>
      </c>
      <c r="D6002" t="s">
        <v>51281</v>
      </c>
      <c r="E6002" t="s">
        <v>51282</v>
      </c>
      <c r="F6002" t="s">
        <v>51283</v>
      </c>
      <c r="G6002" t="s">
        <v>51284</v>
      </c>
      <c r="H6002" t="s">
        <v>51285</v>
      </c>
      <c r="I6002" t="s">
        <v>12119</v>
      </c>
      <c r="J6002" t="s">
        <v>5937</v>
      </c>
      <c r="K6002" t="s">
        <v>5938</v>
      </c>
      <c r="L6002" t="s">
        <v>86</v>
      </c>
      <c r="M6002" t="s">
        <v>5099</v>
      </c>
      <c r="N6002" t="s">
        <v>5699</v>
      </c>
      <c r="O6002" t="s">
        <v>5940</v>
      </c>
      <c r="P6002" t="s">
        <v>51286</v>
      </c>
      <c r="Q6002" t="s">
        <v>51287</v>
      </c>
      <c r="R6002" t="str">
        <f t="shared" si="186"/>
        <v>坊子</v>
      </c>
      <c r="S6002" t="str">
        <f t="shared" si="187"/>
        <v>0111</v>
      </c>
    </row>
    <row r="6003" spans="1:19">
      <c r="A6003" t="s">
        <v>2826</v>
      </c>
      <c r="B6003" t="s">
        <v>51288</v>
      </c>
      <c r="C6003" t="s">
        <v>49</v>
      </c>
      <c r="D6003" t="s">
        <v>51289</v>
      </c>
      <c r="E6003" t="s">
        <v>50051</v>
      </c>
      <c r="F6003" t="s">
        <v>51290</v>
      </c>
      <c r="G6003" t="s">
        <v>2824</v>
      </c>
      <c r="H6003" t="s">
        <v>51291</v>
      </c>
      <c r="I6003" t="s">
        <v>51292</v>
      </c>
      <c r="J6003" t="s">
        <v>6122</v>
      </c>
      <c r="K6003" t="s">
        <v>6123</v>
      </c>
      <c r="L6003" t="s">
        <v>50</v>
      </c>
      <c r="M6003" t="s">
        <v>5721</v>
      </c>
      <c r="O6003" t="s">
        <v>6124</v>
      </c>
      <c r="P6003" t="s">
        <v>51293</v>
      </c>
      <c r="R6003" t="str">
        <f t="shared" si="186"/>
        <v>青州</v>
      </c>
      <c r="S6003" t="str">
        <f t="shared" si="187"/>
        <v>0111</v>
      </c>
    </row>
    <row r="6004" spans="1:19">
      <c r="A6004" t="s">
        <v>51294</v>
      </c>
      <c r="B6004" t="s">
        <v>51295</v>
      </c>
      <c r="C6004" t="s">
        <v>49</v>
      </c>
      <c r="D6004" t="s">
        <v>51296</v>
      </c>
      <c r="E6004" t="s">
        <v>51297</v>
      </c>
      <c r="F6004" t="s">
        <v>51298</v>
      </c>
      <c r="G6004" t="s">
        <v>51299</v>
      </c>
      <c r="H6004" t="s">
        <v>51300</v>
      </c>
      <c r="I6004" t="s">
        <v>12119</v>
      </c>
      <c r="J6004" t="s">
        <v>5258</v>
      </c>
      <c r="K6004" t="s">
        <v>5259</v>
      </c>
      <c r="L6004" t="s">
        <v>50</v>
      </c>
      <c r="M6004" t="s">
        <v>5260</v>
      </c>
      <c r="N6004" t="s">
        <v>5487</v>
      </c>
      <c r="O6004" t="s">
        <v>5261</v>
      </c>
      <c r="P6004" t="s">
        <v>51301</v>
      </c>
      <c r="R6004" t="str">
        <f t="shared" si="186"/>
        <v>青州</v>
      </c>
      <c r="S6004" t="str">
        <f t="shared" si="187"/>
        <v>0111</v>
      </c>
    </row>
    <row r="6005" spans="1:19">
      <c r="A6005" t="s">
        <v>51302</v>
      </c>
      <c r="B6005" t="s">
        <v>51303</v>
      </c>
      <c r="C6005" t="s">
        <v>49</v>
      </c>
      <c r="D6005" t="s">
        <v>51304</v>
      </c>
      <c r="E6005" t="s">
        <v>51305</v>
      </c>
      <c r="F6005" t="s">
        <v>51306</v>
      </c>
      <c r="G6005" t="s">
        <v>51307</v>
      </c>
      <c r="H6005" t="s">
        <v>51308</v>
      </c>
      <c r="I6005" t="s">
        <v>4852</v>
      </c>
      <c r="J6005" t="s">
        <v>4829</v>
      </c>
      <c r="K6005" t="s">
        <v>4830</v>
      </c>
      <c r="L6005" t="s">
        <v>114</v>
      </c>
      <c r="M6005" t="s">
        <v>4831</v>
      </c>
      <c r="N6005" t="s">
        <v>5907</v>
      </c>
      <c r="O6005" t="s">
        <v>4833</v>
      </c>
      <c r="P6005" t="s">
        <v>51309</v>
      </c>
      <c r="Q6005" t="s">
        <v>51310</v>
      </c>
      <c r="R6005" t="str">
        <f t="shared" si="186"/>
        <v>高密</v>
      </c>
      <c r="S6005" t="str">
        <f t="shared" si="187"/>
        <v>0111</v>
      </c>
    </row>
    <row r="6006" spans="1:19">
      <c r="A6006" t="s">
        <v>51311</v>
      </c>
      <c r="B6006" t="s">
        <v>51312</v>
      </c>
      <c r="C6006" t="s">
        <v>49</v>
      </c>
      <c r="D6006" t="s">
        <v>51313</v>
      </c>
      <c r="E6006" t="s">
        <v>51239</v>
      </c>
      <c r="F6006" t="s">
        <v>51314</v>
      </c>
      <c r="G6006" t="s">
        <v>51315</v>
      </c>
      <c r="H6006" t="s">
        <v>51316</v>
      </c>
      <c r="I6006" t="s">
        <v>12119</v>
      </c>
      <c r="J6006" t="s">
        <v>5222</v>
      </c>
      <c r="K6006" t="s">
        <v>5223</v>
      </c>
      <c r="L6006" t="s">
        <v>105</v>
      </c>
      <c r="M6006" t="s">
        <v>5224</v>
      </c>
      <c r="O6006" t="s">
        <v>5225</v>
      </c>
      <c r="P6006" t="s">
        <v>51317</v>
      </c>
      <c r="R6006" t="str">
        <f t="shared" si="186"/>
        <v>寿光</v>
      </c>
      <c r="S6006" t="str">
        <f t="shared" si="187"/>
        <v>0111</v>
      </c>
    </row>
    <row r="6007" spans="1:19">
      <c r="A6007" t="s">
        <v>51318</v>
      </c>
      <c r="B6007" t="s">
        <v>51319</v>
      </c>
      <c r="C6007" t="s">
        <v>49</v>
      </c>
      <c r="D6007" t="s">
        <v>51320</v>
      </c>
      <c r="E6007" t="s">
        <v>50059</v>
      </c>
      <c r="F6007" t="s">
        <v>51321</v>
      </c>
      <c r="G6007" t="s">
        <v>51322</v>
      </c>
      <c r="H6007" t="s">
        <v>51323</v>
      </c>
      <c r="I6007" t="s">
        <v>4813</v>
      </c>
      <c r="J6007" t="s">
        <v>16151</v>
      </c>
      <c r="K6007" t="s">
        <v>16152</v>
      </c>
      <c r="L6007" t="s">
        <v>148</v>
      </c>
      <c r="M6007" t="s">
        <v>6391</v>
      </c>
      <c r="O6007" t="s">
        <v>16153</v>
      </c>
      <c r="P6007" t="s">
        <v>51324</v>
      </c>
      <c r="R6007" t="str">
        <f t="shared" si="186"/>
        <v>寒亭</v>
      </c>
      <c r="S6007" t="str">
        <f t="shared" si="187"/>
        <v>0111</v>
      </c>
    </row>
    <row r="6008" spans="1:19">
      <c r="A6008" t="s">
        <v>51325</v>
      </c>
      <c r="B6008" t="s">
        <v>51326</v>
      </c>
      <c r="C6008" t="s">
        <v>49</v>
      </c>
      <c r="D6008" t="s">
        <v>51327</v>
      </c>
      <c r="E6008" t="s">
        <v>50059</v>
      </c>
      <c r="F6008" t="s">
        <v>51328</v>
      </c>
      <c r="G6008" t="s">
        <v>51329</v>
      </c>
      <c r="H6008" t="s">
        <v>51330</v>
      </c>
      <c r="I6008" t="s">
        <v>5184</v>
      </c>
      <c r="J6008" t="s">
        <v>9560</v>
      </c>
      <c r="K6008" t="s">
        <v>9561</v>
      </c>
      <c r="L6008" t="s">
        <v>95</v>
      </c>
      <c r="M6008" t="s">
        <v>5757</v>
      </c>
      <c r="O6008" t="s">
        <v>9562</v>
      </c>
      <c r="P6008" t="s">
        <v>51331</v>
      </c>
      <c r="Q6008" t="s">
        <v>51332</v>
      </c>
      <c r="R6008" t="str">
        <f t="shared" si="186"/>
        <v>安丘</v>
      </c>
      <c r="S6008" t="str">
        <f t="shared" si="187"/>
        <v>0111</v>
      </c>
    </row>
    <row r="6009" spans="1:19">
      <c r="A6009" t="s">
        <v>51333</v>
      </c>
      <c r="B6009" t="s">
        <v>51334</v>
      </c>
      <c r="C6009" t="s">
        <v>49</v>
      </c>
      <c r="D6009" t="s">
        <v>51335</v>
      </c>
      <c r="E6009" t="s">
        <v>51336</v>
      </c>
      <c r="F6009" t="s">
        <v>51337</v>
      </c>
      <c r="G6009" t="s">
        <v>51338</v>
      </c>
      <c r="H6009" t="s">
        <v>51339</v>
      </c>
      <c r="I6009" t="s">
        <v>4852</v>
      </c>
      <c r="J6009" t="s">
        <v>11079</v>
      </c>
      <c r="K6009" t="s">
        <v>11080</v>
      </c>
      <c r="L6009" t="s">
        <v>50</v>
      </c>
      <c r="M6009" t="s">
        <v>5877</v>
      </c>
      <c r="N6009" t="s">
        <v>5487</v>
      </c>
      <c r="O6009" t="s">
        <v>11081</v>
      </c>
      <c r="P6009" t="s">
        <v>51340</v>
      </c>
      <c r="R6009" t="str">
        <f t="shared" si="186"/>
        <v>青州</v>
      </c>
      <c r="S6009" t="str">
        <f t="shared" si="187"/>
        <v>0111</v>
      </c>
    </row>
    <row r="6010" spans="1:19">
      <c r="A6010" t="s">
        <v>51341</v>
      </c>
      <c r="B6010" t="s">
        <v>51342</v>
      </c>
      <c r="C6010" t="s">
        <v>49</v>
      </c>
      <c r="D6010" t="s">
        <v>51343</v>
      </c>
      <c r="E6010" t="s">
        <v>50051</v>
      </c>
      <c r="F6010" t="s">
        <v>51344</v>
      </c>
      <c r="G6010" t="s">
        <v>51345</v>
      </c>
      <c r="H6010" t="s">
        <v>51346</v>
      </c>
      <c r="I6010" t="s">
        <v>4841</v>
      </c>
      <c r="J6010" t="s">
        <v>5340</v>
      </c>
      <c r="K6010" t="s">
        <v>5341</v>
      </c>
      <c r="L6010" t="s">
        <v>1136</v>
      </c>
      <c r="M6010" t="s">
        <v>5330</v>
      </c>
      <c r="N6010" t="s">
        <v>5487</v>
      </c>
      <c r="O6010" t="s">
        <v>5342</v>
      </c>
      <c r="P6010" t="s">
        <v>51347</v>
      </c>
      <c r="Q6010" t="s">
        <v>51348</v>
      </c>
      <c r="R6010" t="str">
        <f t="shared" si="186"/>
        <v>昌乐</v>
      </c>
      <c r="S6010" t="str">
        <f t="shared" si="187"/>
        <v>0111</v>
      </c>
    </row>
    <row r="6011" spans="1:19">
      <c r="A6011" t="s">
        <v>51349</v>
      </c>
      <c r="B6011" t="s">
        <v>51350</v>
      </c>
      <c r="C6011" t="s">
        <v>49</v>
      </c>
      <c r="D6011" t="s">
        <v>51351</v>
      </c>
      <c r="E6011" t="s">
        <v>51352</v>
      </c>
      <c r="F6011" t="s">
        <v>51353</v>
      </c>
      <c r="G6011" t="s">
        <v>51354</v>
      </c>
      <c r="H6011" t="s">
        <v>51355</v>
      </c>
      <c r="I6011" t="s">
        <v>5066</v>
      </c>
      <c r="J6011" t="s">
        <v>6508</v>
      </c>
      <c r="K6011" t="s">
        <v>6509</v>
      </c>
      <c r="L6011" t="s">
        <v>237</v>
      </c>
      <c r="M6011" t="s">
        <v>4868</v>
      </c>
      <c r="N6011" t="s">
        <v>4905</v>
      </c>
      <c r="O6011" t="s">
        <v>6510</v>
      </c>
      <c r="P6011" t="s">
        <v>51356</v>
      </c>
      <c r="Q6011" t="s">
        <v>51357</v>
      </c>
      <c r="R6011" t="str">
        <f t="shared" si="186"/>
        <v>潍城</v>
      </c>
      <c r="S6011" t="str">
        <f t="shared" si="187"/>
        <v>0111</v>
      </c>
    </row>
    <row r="6012" spans="1:19">
      <c r="A6012" t="s">
        <v>51358</v>
      </c>
      <c r="B6012" t="s">
        <v>51359</v>
      </c>
      <c r="C6012" t="s">
        <v>49</v>
      </c>
      <c r="D6012" t="s">
        <v>51360</v>
      </c>
      <c r="E6012" t="s">
        <v>51239</v>
      </c>
      <c r="F6012" t="s">
        <v>51361</v>
      </c>
      <c r="G6012" t="s">
        <v>51362</v>
      </c>
      <c r="H6012" t="s">
        <v>51363</v>
      </c>
      <c r="I6012" t="s">
        <v>12119</v>
      </c>
      <c r="J6012" t="s">
        <v>50723</v>
      </c>
      <c r="K6012" t="s">
        <v>50724</v>
      </c>
      <c r="L6012" t="s">
        <v>105</v>
      </c>
      <c r="M6012" t="s">
        <v>6055</v>
      </c>
      <c r="O6012" t="s">
        <v>50725</v>
      </c>
      <c r="P6012" t="s">
        <v>51364</v>
      </c>
      <c r="Q6012" t="s">
        <v>51365</v>
      </c>
      <c r="R6012" t="str">
        <f t="shared" si="186"/>
        <v>寿光</v>
      </c>
      <c r="S6012" t="str">
        <f t="shared" si="187"/>
        <v>0111</v>
      </c>
    </row>
    <row r="6013" spans="1:19">
      <c r="A6013" t="s">
        <v>51366</v>
      </c>
      <c r="B6013" t="s">
        <v>51367</v>
      </c>
      <c r="C6013" t="s">
        <v>49</v>
      </c>
      <c r="D6013" t="s">
        <v>51368</v>
      </c>
      <c r="E6013" t="s">
        <v>50077</v>
      </c>
      <c r="F6013" t="s">
        <v>51369</v>
      </c>
      <c r="G6013" t="s">
        <v>51370</v>
      </c>
      <c r="H6013" t="s">
        <v>51371</v>
      </c>
      <c r="I6013" t="s">
        <v>4771</v>
      </c>
      <c r="J6013" t="s">
        <v>8055</v>
      </c>
      <c r="K6013" t="s">
        <v>8056</v>
      </c>
      <c r="L6013" t="s">
        <v>148</v>
      </c>
      <c r="M6013" t="s">
        <v>5272</v>
      </c>
      <c r="N6013" t="s">
        <v>5056</v>
      </c>
      <c r="O6013" t="s">
        <v>8057</v>
      </c>
      <c r="P6013" t="s">
        <v>51372</v>
      </c>
      <c r="Q6013" t="s">
        <v>51373</v>
      </c>
      <c r="R6013" t="str">
        <f t="shared" si="186"/>
        <v>寒亭</v>
      </c>
      <c r="S6013" t="str">
        <f t="shared" si="187"/>
        <v>0111</v>
      </c>
    </row>
    <row r="6014" spans="1:19">
      <c r="A6014" t="s">
        <v>51374</v>
      </c>
      <c r="B6014" t="s">
        <v>51375</v>
      </c>
      <c r="C6014" t="s">
        <v>49</v>
      </c>
      <c r="D6014" t="s">
        <v>51376</v>
      </c>
      <c r="E6014" t="s">
        <v>50059</v>
      </c>
      <c r="F6014" t="s">
        <v>51377</v>
      </c>
      <c r="G6014" t="s">
        <v>51378</v>
      </c>
      <c r="H6014" t="s">
        <v>51379</v>
      </c>
      <c r="I6014" t="s">
        <v>12119</v>
      </c>
      <c r="J6014" t="s">
        <v>22254</v>
      </c>
      <c r="K6014" t="s">
        <v>22255</v>
      </c>
      <c r="L6014" t="s">
        <v>123</v>
      </c>
      <c r="M6014" t="s">
        <v>5825</v>
      </c>
      <c r="O6014" t="s">
        <v>22256</v>
      </c>
      <c r="Q6014" t="s">
        <v>51380</v>
      </c>
      <c r="R6014" t="str">
        <f t="shared" si="186"/>
        <v>诸城</v>
      </c>
      <c r="S6014" t="str">
        <f t="shared" si="187"/>
        <v>0111</v>
      </c>
    </row>
    <row r="6015" spans="1:19">
      <c r="A6015" t="s">
        <v>51381</v>
      </c>
      <c r="B6015" t="s">
        <v>51382</v>
      </c>
      <c r="C6015" t="s">
        <v>49</v>
      </c>
      <c r="D6015" t="s">
        <v>51383</v>
      </c>
      <c r="E6015" t="s">
        <v>51384</v>
      </c>
      <c r="F6015" t="s">
        <v>51385</v>
      </c>
      <c r="G6015" t="s">
        <v>51386</v>
      </c>
      <c r="H6015" t="s">
        <v>51387</v>
      </c>
      <c r="I6015" t="s">
        <v>4852</v>
      </c>
      <c r="J6015" t="s">
        <v>11800</v>
      </c>
      <c r="K6015" t="s">
        <v>11801</v>
      </c>
      <c r="L6015" t="s">
        <v>105</v>
      </c>
      <c r="M6015" t="s">
        <v>6055</v>
      </c>
      <c r="N6015" t="s">
        <v>4972</v>
      </c>
      <c r="O6015" t="s">
        <v>11802</v>
      </c>
      <c r="P6015" t="s">
        <v>51388</v>
      </c>
      <c r="Q6015" t="s">
        <v>51389</v>
      </c>
      <c r="R6015" t="str">
        <f t="shared" si="186"/>
        <v>寿光</v>
      </c>
      <c r="S6015" t="str">
        <f t="shared" si="187"/>
        <v>0111</v>
      </c>
    </row>
    <row r="6016" spans="1:19">
      <c r="A6016" t="s">
        <v>51390</v>
      </c>
      <c r="B6016" t="s">
        <v>51391</v>
      </c>
      <c r="C6016" t="s">
        <v>49</v>
      </c>
      <c r="D6016" t="s">
        <v>51392</v>
      </c>
      <c r="E6016" t="s">
        <v>51393</v>
      </c>
      <c r="F6016" t="s">
        <v>51394</v>
      </c>
      <c r="G6016" t="s">
        <v>51395</v>
      </c>
      <c r="H6016" t="s">
        <v>51396</v>
      </c>
      <c r="I6016" t="s">
        <v>5560</v>
      </c>
      <c r="J6016" t="s">
        <v>4992</v>
      </c>
      <c r="K6016" t="s">
        <v>4993</v>
      </c>
      <c r="L6016" t="s">
        <v>123</v>
      </c>
      <c r="M6016" t="s">
        <v>4994</v>
      </c>
      <c r="N6016" t="s">
        <v>4972</v>
      </c>
      <c r="O6016" t="s">
        <v>4995</v>
      </c>
      <c r="P6016" t="s">
        <v>51397</v>
      </c>
      <c r="Q6016" t="s">
        <v>51398</v>
      </c>
      <c r="R6016" t="str">
        <f t="shared" si="186"/>
        <v>诸城</v>
      </c>
      <c r="S6016" t="str">
        <f t="shared" si="187"/>
        <v>0111</v>
      </c>
    </row>
    <row r="6017" spans="1:19">
      <c r="A6017" t="s">
        <v>51399</v>
      </c>
      <c r="B6017" t="s">
        <v>51400</v>
      </c>
      <c r="C6017" t="s">
        <v>49</v>
      </c>
      <c r="D6017" t="s">
        <v>51401</v>
      </c>
      <c r="E6017" t="s">
        <v>51402</v>
      </c>
      <c r="F6017" t="s">
        <v>46447</v>
      </c>
      <c r="G6017" t="s">
        <v>46448</v>
      </c>
      <c r="H6017" t="s">
        <v>51403</v>
      </c>
      <c r="I6017" t="s">
        <v>4955</v>
      </c>
      <c r="J6017" t="s">
        <v>9560</v>
      </c>
      <c r="K6017" t="s">
        <v>9561</v>
      </c>
      <c r="L6017" t="s">
        <v>95</v>
      </c>
      <c r="M6017" t="s">
        <v>5757</v>
      </c>
      <c r="N6017" t="s">
        <v>10228</v>
      </c>
      <c r="O6017" t="s">
        <v>9562</v>
      </c>
      <c r="P6017" t="s">
        <v>51404</v>
      </c>
      <c r="Q6017" t="s">
        <v>46451</v>
      </c>
      <c r="R6017" t="str">
        <f t="shared" ref="R6017:R6080" si="188">IF(OR(LEFT(L6017,2)="高新"),"奎文",IF(LEFT(L6017,2)="峡山","坊子",IF(LEFT(L6017,2)="滨海","寒亭",LEFT(L6017,2))))</f>
        <v>安丘</v>
      </c>
      <c r="S6017" t="str">
        <f t="shared" ref="S6017:S6080" si="189">TEXT(B6017,"mmdd")</f>
        <v>0111</v>
      </c>
    </row>
    <row r="6018" spans="1:19">
      <c r="A6018" t="s">
        <v>51405</v>
      </c>
      <c r="B6018" t="s">
        <v>51406</v>
      </c>
      <c r="C6018" t="s">
        <v>49</v>
      </c>
      <c r="D6018" t="s">
        <v>51407</v>
      </c>
      <c r="E6018" t="s">
        <v>50077</v>
      </c>
      <c r="F6018" t="s">
        <v>51408</v>
      </c>
      <c r="G6018" t="s">
        <v>51409</v>
      </c>
      <c r="H6018" t="s">
        <v>51410</v>
      </c>
      <c r="I6018" t="s">
        <v>4785</v>
      </c>
      <c r="J6018" t="s">
        <v>8545</v>
      </c>
      <c r="K6018" t="s">
        <v>8546</v>
      </c>
      <c r="L6018" t="s">
        <v>60</v>
      </c>
      <c r="M6018" t="s">
        <v>5511</v>
      </c>
      <c r="N6018" t="s">
        <v>4892</v>
      </c>
      <c r="O6018" t="s">
        <v>8547</v>
      </c>
      <c r="P6018" t="s">
        <v>51411</v>
      </c>
      <c r="Q6018" t="s">
        <v>51412</v>
      </c>
      <c r="R6018" t="str">
        <f t="shared" si="188"/>
        <v>奎文</v>
      </c>
      <c r="S6018" t="str">
        <f t="shared" si="189"/>
        <v>0111</v>
      </c>
    </row>
    <row r="6019" spans="1:19">
      <c r="A6019" t="s">
        <v>51413</v>
      </c>
      <c r="B6019" t="s">
        <v>51414</v>
      </c>
      <c r="C6019" t="s">
        <v>49</v>
      </c>
      <c r="D6019" t="s">
        <v>51415</v>
      </c>
      <c r="E6019" t="s">
        <v>50059</v>
      </c>
      <c r="F6019" t="s">
        <v>51416</v>
      </c>
      <c r="G6019" t="s">
        <v>51417</v>
      </c>
      <c r="H6019" t="s">
        <v>51418</v>
      </c>
      <c r="I6019" t="s">
        <v>12119</v>
      </c>
      <c r="J6019" t="s">
        <v>4786</v>
      </c>
      <c r="K6019" t="s">
        <v>4787</v>
      </c>
      <c r="L6019" t="s">
        <v>237</v>
      </c>
      <c r="M6019" t="s">
        <v>4788</v>
      </c>
      <c r="O6019" t="s">
        <v>4790</v>
      </c>
      <c r="P6019" t="s">
        <v>51419</v>
      </c>
      <c r="R6019" t="str">
        <f t="shared" si="188"/>
        <v>潍城</v>
      </c>
      <c r="S6019" t="str">
        <f t="shared" si="189"/>
        <v>0111</v>
      </c>
    </row>
    <row r="6020" spans="1:19">
      <c r="A6020" t="s">
        <v>51420</v>
      </c>
      <c r="B6020" t="s">
        <v>51421</v>
      </c>
      <c r="C6020" t="s">
        <v>49</v>
      </c>
      <c r="D6020" t="s">
        <v>51422</v>
      </c>
      <c r="E6020" t="s">
        <v>50059</v>
      </c>
      <c r="F6020" t="s">
        <v>51423</v>
      </c>
      <c r="G6020" t="s">
        <v>51424</v>
      </c>
      <c r="H6020" t="s">
        <v>51425</v>
      </c>
      <c r="I6020" t="s">
        <v>12119</v>
      </c>
      <c r="J6020" t="s">
        <v>9133</v>
      </c>
      <c r="K6020" t="s">
        <v>9134</v>
      </c>
      <c r="L6020" t="s">
        <v>148</v>
      </c>
      <c r="M6020" t="s">
        <v>5272</v>
      </c>
      <c r="O6020" t="s">
        <v>9135</v>
      </c>
      <c r="P6020" t="s">
        <v>51426</v>
      </c>
      <c r="Q6020" t="s">
        <v>51427</v>
      </c>
      <c r="R6020" t="str">
        <f t="shared" si="188"/>
        <v>寒亭</v>
      </c>
      <c r="S6020" t="str">
        <f t="shared" si="189"/>
        <v>0111</v>
      </c>
    </row>
    <row r="6021" spans="1:19">
      <c r="A6021" t="s">
        <v>51428</v>
      </c>
      <c r="B6021" t="s">
        <v>51429</v>
      </c>
      <c r="C6021" t="s">
        <v>49</v>
      </c>
      <c r="D6021" t="s">
        <v>51430</v>
      </c>
      <c r="E6021" t="s">
        <v>51431</v>
      </c>
      <c r="F6021" t="s">
        <v>44844</v>
      </c>
      <c r="G6021" t="s">
        <v>44845</v>
      </c>
      <c r="H6021" t="s">
        <v>51432</v>
      </c>
      <c r="I6021" t="s">
        <v>4813</v>
      </c>
      <c r="J6021" t="s">
        <v>4814</v>
      </c>
      <c r="K6021" t="s">
        <v>4815</v>
      </c>
      <c r="L6021" t="s">
        <v>50</v>
      </c>
      <c r="M6021" t="s">
        <v>4816</v>
      </c>
      <c r="N6021" t="s">
        <v>5801</v>
      </c>
      <c r="O6021" t="s">
        <v>4818</v>
      </c>
      <c r="P6021" t="s">
        <v>51433</v>
      </c>
      <c r="Q6021" t="s">
        <v>44848</v>
      </c>
      <c r="R6021" t="str">
        <f t="shared" si="188"/>
        <v>青州</v>
      </c>
      <c r="S6021" t="str">
        <f t="shared" si="189"/>
        <v>0111</v>
      </c>
    </row>
    <row r="6022" spans="1:19">
      <c r="A6022" t="s">
        <v>51434</v>
      </c>
      <c r="B6022" t="s">
        <v>51435</v>
      </c>
      <c r="C6022" t="s">
        <v>49</v>
      </c>
      <c r="D6022" t="s">
        <v>51436</v>
      </c>
      <c r="E6022" t="s">
        <v>51437</v>
      </c>
      <c r="F6022" t="s">
        <v>51438</v>
      </c>
      <c r="G6022" t="s">
        <v>51439</v>
      </c>
      <c r="H6022" t="s">
        <v>51440</v>
      </c>
      <c r="I6022" t="s">
        <v>4828</v>
      </c>
      <c r="J6022" t="s">
        <v>10237</v>
      </c>
      <c r="K6022" t="s">
        <v>10238</v>
      </c>
      <c r="L6022" t="s">
        <v>1136</v>
      </c>
      <c r="M6022" t="s">
        <v>7095</v>
      </c>
      <c r="N6022" t="s">
        <v>4869</v>
      </c>
      <c r="O6022" t="s">
        <v>10239</v>
      </c>
      <c r="P6022" t="s">
        <v>51441</v>
      </c>
      <c r="R6022" t="str">
        <f t="shared" si="188"/>
        <v>昌乐</v>
      </c>
      <c r="S6022" t="str">
        <f t="shared" si="189"/>
        <v>0111</v>
      </c>
    </row>
    <row r="6023" spans="1:19">
      <c r="A6023" t="s">
        <v>51442</v>
      </c>
      <c r="B6023" t="s">
        <v>51443</v>
      </c>
      <c r="C6023" t="s">
        <v>49</v>
      </c>
      <c r="D6023" t="s">
        <v>51444</v>
      </c>
      <c r="E6023" t="s">
        <v>51445</v>
      </c>
      <c r="F6023" t="s">
        <v>51446</v>
      </c>
      <c r="G6023" t="s">
        <v>51447</v>
      </c>
      <c r="H6023" t="s">
        <v>51448</v>
      </c>
      <c r="I6023" t="s">
        <v>12119</v>
      </c>
      <c r="J6023" t="s">
        <v>40227</v>
      </c>
      <c r="K6023" t="s">
        <v>40228</v>
      </c>
      <c r="L6023" t="s">
        <v>50</v>
      </c>
      <c r="M6023" t="s">
        <v>5260</v>
      </c>
      <c r="N6023" t="s">
        <v>5030</v>
      </c>
      <c r="O6023" t="s">
        <v>40229</v>
      </c>
      <c r="P6023" t="s">
        <v>51449</v>
      </c>
      <c r="R6023" t="str">
        <f t="shared" si="188"/>
        <v>青州</v>
      </c>
      <c r="S6023" t="str">
        <f t="shared" si="189"/>
        <v>0111</v>
      </c>
    </row>
    <row r="6024" spans="1:19">
      <c r="A6024" t="s">
        <v>51450</v>
      </c>
      <c r="B6024" t="s">
        <v>51451</v>
      </c>
      <c r="C6024" t="s">
        <v>49</v>
      </c>
      <c r="D6024" t="s">
        <v>51452</v>
      </c>
      <c r="E6024" t="s">
        <v>51453</v>
      </c>
      <c r="F6024" t="s">
        <v>51454</v>
      </c>
      <c r="G6024" t="s">
        <v>51455</v>
      </c>
      <c r="H6024" t="s">
        <v>51456</v>
      </c>
      <c r="I6024" t="s">
        <v>4929</v>
      </c>
      <c r="J6024" t="s">
        <v>11513</v>
      </c>
      <c r="K6024" t="s">
        <v>11514</v>
      </c>
      <c r="L6024" t="s">
        <v>50</v>
      </c>
      <c r="M6024" t="s">
        <v>5236</v>
      </c>
      <c r="N6024" t="s">
        <v>4881</v>
      </c>
      <c r="O6024" t="s">
        <v>11515</v>
      </c>
      <c r="P6024" t="s">
        <v>51457</v>
      </c>
      <c r="R6024" t="str">
        <f t="shared" si="188"/>
        <v>青州</v>
      </c>
      <c r="S6024" t="str">
        <f t="shared" si="189"/>
        <v>0111</v>
      </c>
    </row>
    <row r="6025" spans="1:19">
      <c r="A6025" t="s">
        <v>51458</v>
      </c>
      <c r="B6025" t="s">
        <v>51459</v>
      </c>
      <c r="C6025" t="s">
        <v>49</v>
      </c>
      <c r="D6025" t="s">
        <v>51460</v>
      </c>
      <c r="E6025" t="s">
        <v>50059</v>
      </c>
      <c r="F6025" t="s">
        <v>51461</v>
      </c>
      <c r="G6025" t="s">
        <v>51462</v>
      </c>
      <c r="H6025" t="s">
        <v>51463</v>
      </c>
      <c r="I6025" t="s">
        <v>12119</v>
      </c>
      <c r="J6025" t="s">
        <v>6401</v>
      </c>
      <c r="K6025" t="s">
        <v>6402</v>
      </c>
      <c r="L6025" t="s">
        <v>105</v>
      </c>
      <c r="M6025" t="s">
        <v>5224</v>
      </c>
      <c r="O6025" t="s">
        <v>6403</v>
      </c>
      <c r="P6025" t="s">
        <v>51464</v>
      </c>
      <c r="R6025" t="str">
        <f t="shared" si="188"/>
        <v>寿光</v>
      </c>
      <c r="S6025" t="str">
        <f t="shared" si="189"/>
        <v>0111</v>
      </c>
    </row>
    <row r="6026" spans="1:19">
      <c r="A6026" t="s">
        <v>51465</v>
      </c>
      <c r="B6026" t="s">
        <v>51466</v>
      </c>
      <c r="C6026" t="s">
        <v>49</v>
      </c>
      <c r="D6026" t="s">
        <v>51467</v>
      </c>
      <c r="E6026" t="s">
        <v>50059</v>
      </c>
      <c r="F6026" t="s">
        <v>51468</v>
      </c>
      <c r="G6026" t="s">
        <v>51469</v>
      </c>
      <c r="H6026" t="s">
        <v>51470</v>
      </c>
      <c r="I6026" t="s">
        <v>4813</v>
      </c>
      <c r="J6026" t="s">
        <v>5647</v>
      </c>
      <c r="K6026" t="s">
        <v>5648</v>
      </c>
      <c r="L6026" t="s">
        <v>95</v>
      </c>
      <c r="M6026" t="s">
        <v>5649</v>
      </c>
      <c r="O6026" t="s">
        <v>5650</v>
      </c>
      <c r="P6026" t="s">
        <v>51471</v>
      </c>
      <c r="Q6026" t="s">
        <v>40282</v>
      </c>
      <c r="R6026" t="str">
        <f t="shared" si="188"/>
        <v>安丘</v>
      </c>
      <c r="S6026" t="str">
        <f t="shared" si="189"/>
        <v>0111</v>
      </c>
    </row>
    <row r="6027" spans="1:19">
      <c r="A6027" t="s">
        <v>51472</v>
      </c>
      <c r="B6027" t="s">
        <v>51473</v>
      </c>
      <c r="C6027" t="s">
        <v>49</v>
      </c>
      <c r="D6027" t="s">
        <v>51474</v>
      </c>
      <c r="E6027" t="s">
        <v>50059</v>
      </c>
      <c r="F6027" t="s">
        <v>51475</v>
      </c>
      <c r="G6027" t="s">
        <v>51476</v>
      </c>
      <c r="H6027" t="s">
        <v>51477</v>
      </c>
      <c r="I6027" t="s">
        <v>5221</v>
      </c>
      <c r="J6027" t="s">
        <v>6106</v>
      </c>
      <c r="K6027" t="s">
        <v>6107</v>
      </c>
      <c r="L6027" t="s">
        <v>123</v>
      </c>
      <c r="M6027" t="s">
        <v>4932</v>
      </c>
      <c r="O6027" t="s">
        <v>6108</v>
      </c>
      <c r="P6027" t="s">
        <v>51478</v>
      </c>
      <c r="R6027" t="str">
        <f t="shared" si="188"/>
        <v>诸城</v>
      </c>
      <c r="S6027" t="str">
        <f t="shared" si="189"/>
        <v>0111</v>
      </c>
    </row>
    <row r="6028" spans="1:19">
      <c r="A6028" t="s">
        <v>51479</v>
      </c>
      <c r="B6028" t="s">
        <v>51480</v>
      </c>
      <c r="C6028" t="s">
        <v>49</v>
      </c>
      <c r="D6028" t="s">
        <v>51481</v>
      </c>
      <c r="E6028" t="s">
        <v>50059</v>
      </c>
      <c r="F6028" t="s">
        <v>51482</v>
      </c>
      <c r="G6028" t="s">
        <v>51483</v>
      </c>
      <c r="H6028" t="s">
        <v>51484</v>
      </c>
      <c r="I6028" t="s">
        <v>5184</v>
      </c>
      <c r="J6028" t="s">
        <v>11079</v>
      </c>
      <c r="K6028" t="s">
        <v>11080</v>
      </c>
      <c r="L6028" t="s">
        <v>50</v>
      </c>
      <c r="M6028" t="s">
        <v>5877</v>
      </c>
      <c r="O6028" t="s">
        <v>11081</v>
      </c>
      <c r="P6028" t="s">
        <v>51485</v>
      </c>
      <c r="R6028" t="str">
        <f t="shared" si="188"/>
        <v>青州</v>
      </c>
      <c r="S6028" t="str">
        <f t="shared" si="189"/>
        <v>0111</v>
      </c>
    </row>
    <row r="6029" spans="1:19">
      <c r="A6029" t="s">
        <v>51486</v>
      </c>
      <c r="B6029" t="s">
        <v>51463</v>
      </c>
      <c r="C6029" t="s">
        <v>49</v>
      </c>
      <c r="D6029" t="s">
        <v>51487</v>
      </c>
      <c r="E6029" t="s">
        <v>50059</v>
      </c>
      <c r="F6029" t="s">
        <v>51488</v>
      </c>
      <c r="G6029" t="s">
        <v>51489</v>
      </c>
      <c r="H6029" t="s">
        <v>51490</v>
      </c>
      <c r="I6029" t="s">
        <v>18616</v>
      </c>
      <c r="J6029" t="s">
        <v>8535</v>
      </c>
      <c r="K6029" t="s">
        <v>8536</v>
      </c>
      <c r="L6029" t="s">
        <v>148</v>
      </c>
      <c r="M6029" t="s">
        <v>5272</v>
      </c>
      <c r="O6029" t="s">
        <v>8537</v>
      </c>
      <c r="P6029" t="s">
        <v>51491</v>
      </c>
      <c r="R6029" t="str">
        <f t="shared" si="188"/>
        <v>寒亭</v>
      </c>
      <c r="S6029" t="str">
        <f t="shared" si="189"/>
        <v>0111</v>
      </c>
    </row>
    <row r="6030" spans="1:19">
      <c r="A6030" t="s">
        <v>51492</v>
      </c>
      <c r="B6030" t="s">
        <v>51493</v>
      </c>
      <c r="C6030" t="s">
        <v>49</v>
      </c>
      <c r="D6030" t="s">
        <v>51494</v>
      </c>
      <c r="E6030" t="s">
        <v>51495</v>
      </c>
      <c r="F6030" t="s">
        <v>51496</v>
      </c>
      <c r="G6030" t="s">
        <v>51497</v>
      </c>
      <c r="H6030" t="s">
        <v>51498</v>
      </c>
      <c r="I6030" t="s">
        <v>4841</v>
      </c>
      <c r="J6030" t="s">
        <v>5484</v>
      </c>
      <c r="K6030" t="s">
        <v>5485</v>
      </c>
      <c r="L6030" t="s">
        <v>114</v>
      </c>
      <c r="M6030" t="s">
        <v>5486</v>
      </c>
      <c r="N6030" t="s">
        <v>5487</v>
      </c>
      <c r="O6030" t="s">
        <v>5488</v>
      </c>
      <c r="P6030" t="s">
        <v>51499</v>
      </c>
      <c r="Q6030" t="s">
        <v>51500</v>
      </c>
      <c r="R6030" t="str">
        <f t="shared" si="188"/>
        <v>高密</v>
      </c>
      <c r="S6030" t="str">
        <f t="shared" si="189"/>
        <v>0111</v>
      </c>
    </row>
    <row r="6031" spans="1:19">
      <c r="A6031" t="s">
        <v>2802</v>
      </c>
      <c r="B6031" t="s">
        <v>51501</v>
      </c>
      <c r="C6031" t="s">
        <v>49</v>
      </c>
      <c r="D6031" t="s">
        <v>51502</v>
      </c>
      <c r="E6031" t="s">
        <v>51503</v>
      </c>
      <c r="F6031" t="s">
        <v>51504</v>
      </c>
      <c r="G6031" t="s">
        <v>2800</v>
      </c>
      <c r="H6031" t="s">
        <v>51505</v>
      </c>
      <c r="I6031" t="s">
        <v>4785</v>
      </c>
      <c r="J6031" t="s">
        <v>8354</v>
      </c>
      <c r="K6031" t="s">
        <v>8355</v>
      </c>
      <c r="L6031" t="s">
        <v>95</v>
      </c>
      <c r="M6031" t="s">
        <v>5649</v>
      </c>
      <c r="N6031" t="s">
        <v>4817</v>
      </c>
      <c r="O6031" t="s">
        <v>8356</v>
      </c>
      <c r="P6031" t="s">
        <v>51506</v>
      </c>
      <c r="R6031" t="str">
        <f t="shared" si="188"/>
        <v>安丘</v>
      </c>
      <c r="S6031" t="str">
        <f t="shared" si="189"/>
        <v>0111</v>
      </c>
    </row>
    <row r="6032" spans="1:19">
      <c r="A6032" t="s">
        <v>51507</v>
      </c>
      <c r="B6032" t="s">
        <v>51508</v>
      </c>
      <c r="C6032" t="s">
        <v>49</v>
      </c>
      <c r="D6032" t="s">
        <v>51509</v>
      </c>
      <c r="E6032" t="s">
        <v>51510</v>
      </c>
      <c r="F6032" t="s">
        <v>51511</v>
      </c>
      <c r="G6032" t="s">
        <v>51512</v>
      </c>
      <c r="H6032" t="s">
        <v>51513</v>
      </c>
      <c r="I6032" t="s">
        <v>4955</v>
      </c>
      <c r="J6032" t="s">
        <v>8680</v>
      </c>
      <c r="K6032" t="s">
        <v>8681</v>
      </c>
      <c r="L6032" t="s">
        <v>60</v>
      </c>
      <c r="M6032" t="s">
        <v>5999</v>
      </c>
      <c r="O6032" t="s">
        <v>8682</v>
      </c>
      <c r="P6032" t="s">
        <v>51499</v>
      </c>
      <c r="Q6032" t="s">
        <v>51514</v>
      </c>
      <c r="R6032" t="str">
        <f t="shared" si="188"/>
        <v>奎文</v>
      </c>
      <c r="S6032" t="str">
        <f t="shared" si="189"/>
        <v>0111</v>
      </c>
    </row>
    <row r="6033" spans="1:19">
      <c r="A6033" t="s">
        <v>51515</v>
      </c>
      <c r="B6033" t="s">
        <v>51516</v>
      </c>
      <c r="C6033" t="s">
        <v>49</v>
      </c>
      <c r="D6033" t="s">
        <v>51517</v>
      </c>
      <c r="E6033" t="s">
        <v>51518</v>
      </c>
      <c r="F6033" t="s">
        <v>51519</v>
      </c>
      <c r="G6033" t="s">
        <v>51520</v>
      </c>
      <c r="H6033" t="s">
        <v>51521</v>
      </c>
      <c r="I6033" t="s">
        <v>5282</v>
      </c>
      <c r="J6033" t="s">
        <v>7655</v>
      </c>
      <c r="K6033" t="s">
        <v>7656</v>
      </c>
      <c r="L6033" t="s">
        <v>123</v>
      </c>
      <c r="M6033" t="s">
        <v>4994</v>
      </c>
      <c r="N6033" t="s">
        <v>6601</v>
      </c>
      <c r="O6033" t="s">
        <v>7657</v>
      </c>
      <c r="P6033" t="s">
        <v>51522</v>
      </c>
      <c r="Q6033" t="s">
        <v>51523</v>
      </c>
      <c r="R6033" t="str">
        <f t="shared" si="188"/>
        <v>诸城</v>
      </c>
      <c r="S6033" t="str">
        <f t="shared" si="189"/>
        <v>0111</v>
      </c>
    </row>
    <row r="6034" spans="1:19">
      <c r="A6034" t="s">
        <v>51524</v>
      </c>
      <c r="B6034" t="s">
        <v>51525</v>
      </c>
      <c r="C6034" t="s">
        <v>49</v>
      </c>
      <c r="D6034" t="s">
        <v>51526</v>
      </c>
      <c r="E6034" t="s">
        <v>51527</v>
      </c>
      <c r="F6034" t="s">
        <v>51528</v>
      </c>
      <c r="G6034" t="s">
        <v>51529</v>
      </c>
      <c r="H6034" t="s">
        <v>51530</v>
      </c>
      <c r="I6034" t="s">
        <v>4813</v>
      </c>
      <c r="J6034" t="s">
        <v>19759</v>
      </c>
      <c r="K6034" t="s">
        <v>19760</v>
      </c>
      <c r="L6034" t="s">
        <v>123</v>
      </c>
      <c r="M6034" t="s">
        <v>5854</v>
      </c>
      <c r="N6034" t="s">
        <v>5056</v>
      </c>
      <c r="O6034" t="s">
        <v>19761</v>
      </c>
      <c r="P6034" t="s">
        <v>51531</v>
      </c>
      <c r="R6034" t="str">
        <f t="shared" si="188"/>
        <v>诸城</v>
      </c>
      <c r="S6034" t="str">
        <f t="shared" si="189"/>
        <v>0111</v>
      </c>
    </row>
    <row r="6035" spans="1:19">
      <c r="A6035" t="s">
        <v>51532</v>
      </c>
      <c r="B6035" t="s">
        <v>51533</v>
      </c>
      <c r="C6035" t="s">
        <v>49</v>
      </c>
      <c r="D6035" t="s">
        <v>51534</v>
      </c>
      <c r="E6035" t="s">
        <v>50059</v>
      </c>
      <c r="F6035" t="s">
        <v>51535</v>
      </c>
      <c r="G6035" t="s">
        <v>51536</v>
      </c>
      <c r="H6035" t="s">
        <v>51537</v>
      </c>
      <c r="I6035" t="s">
        <v>12119</v>
      </c>
      <c r="J6035" t="s">
        <v>6053</v>
      </c>
      <c r="K6035" t="s">
        <v>6054</v>
      </c>
      <c r="L6035" t="s">
        <v>105</v>
      </c>
      <c r="M6035" t="s">
        <v>6055</v>
      </c>
      <c r="O6035" t="s">
        <v>6056</v>
      </c>
      <c r="P6035" t="s">
        <v>51538</v>
      </c>
      <c r="R6035" t="str">
        <f t="shared" si="188"/>
        <v>寿光</v>
      </c>
      <c r="S6035" t="str">
        <f t="shared" si="189"/>
        <v>0111</v>
      </c>
    </row>
    <row r="6036" spans="1:19">
      <c r="A6036" t="s">
        <v>51539</v>
      </c>
      <c r="B6036" t="s">
        <v>51540</v>
      </c>
      <c r="C6036" t="s">
        <v>49</v>
      </c>
      <c r="D6036" t="s">
        <v>51541</v>
      </c>
      <c r="E6036" t="s">
        <v>51542</v>
      </c>
      <c r="F6036" t="s">
        <v>51543</v>
      </c>
      <c r="G6036" t="s">
        <v>51544</v>
      </c>
      <c r="H6036" t="s">
        <v>51545</v>
      </c>
      <c r="I6036" t="s">
        <v>12119</v>
      </c>
      <c r="J6036" t="s">
        <v>7418</v>
      </c>
      <c r="K6036" t="s">
        <v>7419</v>
      </c>
      <c r="L6036" t="s">
        <v>60</v>
      </c>
      <c r="M6036" t="s">
        <v>5999</v>
      </c>
      <c r="N6036" t="s">
        <v>4905</v>
      </c>
      <c r="O6036" t="s">
        <v>7420</v>
      </c>
      <c r="P6036" t="s">
        <v>51546</v>
      </c>
      <c r="Q6036" t="s">
        <v>51547</v>
      </c>
      <c r="R6036" t="str">
        <f t="shared" si="188"/>
        <v>奎文</v>
      </c>
      <c r="S6036" t="str">
        <f t="shared" si="189"/>
        <v>0111</v>
      </c>
    </row>
    <row r="6037" spans="1:19">
      <c r="A6037" t="s">
        <v>51548</v>
      </c>
      <c r="B6037" t="s">
        <v>51549</v>
      </c>
      <c r="C6037" t="s">
        <v>49</v>
      </c>
      <c r="D6037" t="s">
        <v>51550</v>
      </c>
      <c r="E6037" t="s">
        <v>50059</v>
      </c>
      <c r="F6037" t="s">
        <v>51551</v>
      </c>
      <c r="G6037" t="s">
        <v>51552</v>
      </c>
      <c r="H6037" t="s">
        <v>51553</v>
      </c>
      <c r="I6037" t="s">
        <v>12844</v>
      </c>
      <c r="J6037" t="s">
        <v>7136</v>
      </c>
      <c r="K6037" t="s">
        <v>7137</v>
      </c>
      <c r="L6037" t="s">
        <v>77</v>
      </c>
      <c r="M6037" t="s">
        <v>4803</v>
      </c>
      <c r="O6037" t="s">
        <v>7138</v>
      </c>
      <c r="P6037" t="s">
        <v>51554</v>
      </c>
      <c r="Q6037" t="s">
        <v>51555</v>
      </c>
      <c r="R6037" t="str">
        <f t="shared" si="188"/>
        <v>临朐</v>
      </c>
      <c r="S6037" t="str">
        <f t="shared" si="189"/>
        <v>0111</v>
      </c>
    </row>
    <row r="6038" spans="1:19">
      <c r="A6038" t="s">
        <v>51556</v>
      </c>
      <c r="B6038" t="s">
        <v>51557</v>
      </c>
      <c r="C6038" t="s">
        <v>49</v>
      </c>
      <c r="D6038" t="s">
        <v>51558</v>
      </c>
      <c r="E6038" t="s">
        <v>50059</v>
      </c>
      <c r="F6038" t="s">
        <v>51559</v>
      </c>
      <c r="G6038" t="s">
        <v>51560</v>
      </c>
      <c r="H6038" t="s">
        <v>51561</v>
      </c>
      <c r="I6038" t="s">
        <v>4852</v>
      </c>
      <c r="J6038" t="s">
        <v>6840</v>
      </c>
      <c r="K6038" t="s">
        <v>6841</v>
      </c>
      <c r="L6038" t="s">
        <v>1136</v>
      </c>
      <c r="M6038" t="s">
        <v>5330</v>
      </c>
      <c r="O6038" t="s">
        <v>6842</v>
      </c>
      <c r="P6038" t="s">
        <v>51562</v>
      </c>
      <c r="R6038" t="str">
        <f t="shared" si="188"/>
        <v>昌乐</v>
      </c>
      <c r="S6038" t="str">
        <f t="shared" si="189"/>
        <v>0111</v>
      </c>
    </row>
    <row r="6039" spans="1:19">
      <c r="A6039" t="s">
        <v>51563</v>
      </c>
      <c r="B6039" t="s">
        <v>51564</v>
      </c>
      <c r="C6039" t="s">
        <v>49</v>
      </c>
      <c r="D6039" t="s">
        <v>51565</v>
      </c>
      <c r="E6039" t="s">
        <v>51566</v>
      </c>
      <c r="F6039" t="s">
        <v>51567</v>
      </c>
      <c r="G6039" t="s">
        <v>51568</v>
      </c>
      <c r="H6039" t="s">
        <v>51569</v>
      </c>
      <c r="I6039" t="s">
        <v>12844</v>
      </c>
      <c r="J6039" t="s">
        <v>6528</v>
      </c>
      <c r="K6039" t="s">
        <v>6529</v>
      </c>
      <c r="L6039" t="s">
        <v>60</v>
      </c>
      <c r="M6039" t="s">
        <v>4774</v>
      </c>
      <c r="N6039" t="s">
        <v>7558</v>
      </c>
      <c r="O6039" t="s">
        <v>6531</v>
      </c>
      <c r="P6039" t="s">
        <v>51570</v>
      </c>
      <c r="R6039" t="str">
        <f t="shared" si="188"/>
        <v>奎文</v>
      </c>
      <c r="S6039" t="str">
        <f t="shared" si="189"/>
        <v>0111</v>
      </c>
    </row>
    <row r="6040" spans="1:19">
      <c r="A6040" t="s">
        <v>51571</v>
      </c>
      <c r="B6040" t="s">
        <v>51501</v>
      </c>
      <c r="C6040" t="s">
        <v>49</v>
      </c>
      <c r="D6040" t="s">
        <v>51572</v>
      </c>
      <c r="E6040" t="s">
        <v>51503</v>
      </c>
      <c r="F6040" t="s">
        <v>50482</v>
      </c>
      <c r="G6040" t="s">
        <v>50483</v>
      </c>
      <c r="H6040" t="s">
        <v>51573</v>
      </c>
      <c r="I6040" t="s">
        <v>4785</v>
      </c>
      <c r="J6040" t="s">
        <v>6161</v>
      </c>
      <c r="K6040" t="s">
        <v>6162</v>
      </c>
      <c r="L6040" t="s">
        <v>95</v>
      </c>
      <c r="M6040" t="s">
        <v>5709</v>
      </c>
      <c r="N6040" t="s">
        <v>5112</v>
      </c>
      <c r="O6040" t="s">
        <v>6163</v>
      </c>
      <c r="P6040" t="s">
        <v>51574</v>
      </c>
      <c r="Q6040" t="s">
        <v>50486</v>
      </c>
      <c r="R6040" t="str">
        <f t="shared" si="188"/>
        <v>安丘</v>
      </c>
      <c r="S6040" t="str">
        <f t="shared" si="189"/>
        <v>0111</v>
      </c>
    </row>
    <row r="6041" spans="1:19">
      <c r="A6041" t="s">
        <v>51575</v>
      </c>
      <c r="B6041" t="s">
        <v>51576</v>
      </c>
      <c r="C6041" t="s">
        <v>49</v>
      </c>
      <c r="D6041" t="s">
        <v>51577</v>
      </c>
      <c r="E6041" t="s">
        <v>51527</v>
      </c>
      <c r="F6041" t="s">
        <v>51578</v>
      </c>
      <c r="G6041" t="s">
        <v>51579</v>
      </c>
      <c r="H6041" t="s">
        <v>51580</v>
      </c>
      <c r="I6041" t="s">
        <v>4852</v>
      </c>
      <c r="J6041" t="s">
        <v>4772</v>
      </c>
      <c r="K6041" t="s">
        <v>4773</v>
      </c>
      <c r="L6041" t="s">
        <v>60</v>
      </c>
      <c r="M6041" t="s">
        <v>4774</v>
      </c>
      <c r="N6041" t="s">
        <v>6243</v>
      </c>
      <c r="O6041" t="s">
        <v>4776</v>
      </c>
      <c r="P6041" t="s">
        <v>51581</v>
      </c>
      <c r="R6041" t="str">
        <f t="shared" si="188"/>
        <v>奎文</v>
      </c>
      <c r="S6041" t="str">
        <f t="shared" si="189"/>
        <v>0111</v>
      </c>
    </row>
    <row r="6042" spans="1:19">
      <c r="A6042" t="s">
        <v>51582</v>
      </c>
      <c r="B6042" t="s">
        <v>51583</v>
      </c>
      <c r="C6042" t="s">
        <v>49</v>
      </c>
      <c r="D6042" t="s">
        <v>51584</v>
      </c>
      <c r="E6042" t="s">
        <v>50077</v>
      </c>
      <c r="F6042" t="s">
        <v>51585</v>
      </c>
      <c r="G6042" t="s">
        <v>51586</v>
      </c>
      <c r="H6042" t="s">
        <v>51587</v>
      </c>
      <c r="I6042" t="s">
        <v>4841</v>
      </c>
      <c r="J6042" t="s">
        <v>5014</v>
      </c>
      <c r="K6042" t="s">
        <v>5015</v>
      </c>
      <c r="L6042" t="s">
        <v>50</v>
      </c>
      <c r="M6042" t="s">
        <v>5016</v>
      </c>
      <c r="N6042" t="s">
        <v>4845</v>
      </c>
      <c r="O6042" t="s">
        <v>5018</v>
      </c>
      <c r="P6042" t="s">
        <v>51588</v>
      </c>
      <c r="R6042" t="str">
        <f t="shared" si="188"/>
        <v>青州</v>
      </c>
      <c r="S6042" t="str">
        <f t="shared" si="189"/>
        <v>0111</v>
      </c>
    </row>
    <row r="6043" spans="1:19">
      <c r="A6043" t="s">
        <v>2746</v>
      </c>
      <c r="B6043" t="s">
        <v>51589</v>
      </c>
      <c r="C6043" t="s">
        <v>49</v>
      </c>
      <c r="D6043" t="s">
        <v>51590</v>
      </c>
      <c r="E6043" t="s">
        <v>50077</v>
      </c>
      <c r="F6043" t="s">
        <v>51591</v>
      </c>
      <c r="G6043" t="s">
        <v>2744</v>
      </c>
      <c r="H6043" t="s">
        <v>51592</v>
      </c>
      <c r="I6043" t="s">
        <v>4955</v>
      </c>
      <c r="J6043" t="s">
        <v>15037</v>
      </c>
      <c r="K6043" t="s">
        <v>15038</v>
      </c>
      <c r="L6043" t="s">
        <v>237</v>
      </c>
      <c r="M6043" t="s">
        <v>4971</v>
      </c>
      <c r="N6043" t="s">
        <v>5939</v>
      </c>
      <c r="O6043" t="s">
        <v>15039</v>
      </c>
      <c r="P6043" t="s">
        <v>51593</v>
      </c>
      <c r="Q6043" t="s">
        <v>51594</v>
      </c>
      <c r="R6043" t="str">
        <f t="shared" si="188"/>
        <v>潍城</v>
      </c>
      <c r="S6043" t="str">
        <f t="shared" si="189"/>
        <v>0111</v>
      </c>
    </row>
    <row r="6044" spans="1:19">
      <c r="A6044" t="s">
        <v>51595</v>
      </c>
      <c r="B6044" t="s">
        <v>51596</v>
      </c>
      <c r="C6044" t="s">
        <v>49</v>
      </c>
      <c r="D6044" t="s">
        <v>51597</v>
      </c>
      <c r="E6044" t="s">
        <v>51598</v>
      </c>
      <c r="F6044" t="s">
        <v>51599</v>
      </c>
      <c r="G6044" t="s">
        <v>51600</v>
      </c>
      <c r="H6044" t="s">
        <v>51601</v>
      </c>
      <c r="I6044" t="s">
        <v>4828</v>
      </c>
      <c r="J6044" t="s">
        <v>5340</v>
      </c>
      <c r="K6044" t="s">
        <v>5341</v>
      </c>
      <c r="L6044" t="s">
        <v>1136</v>
      </c>
      <c r="M6044" t="s">
        <v>5330</v>
      </c>
      <c r="N6044" t="s">
        <v>5211</v>
      </c>
      <c r="O6044" t="s">
        <v>5342</v>
      </c>
      <c r="P6044" t="s">
        <v>51602</v>
      </c>
      <c r="R6044" t="str">
        <f t="shared" si="188"/>
        <v>昌乐</v>
      </c>
      <c r="S6044" t="str">
        <f t="shared" si="189"/>
        <v>0111</v>
      </c>
    </row>
    <row r="6045" spans="1:19">
      <c r="A6045" t="s">
        <v>51603</v>
      </c>
      <c r="B6045" t="s">
        <v>51604</v>
      </c>
      <c r="C6045" t="s">
        <v>49</v>
      </c>
      <c r="D6045" t="s">
        <v>51605</v>
      </c>
      <c r="E6045" t="s">
        <v>50059</v>
      </c>
      <c r="F6045" t="s">
        <v>51606</v>
      </c>
      <c r="G6045" t="s">
        <v>51607</v>
      </c>
      <c r="H6045" t="s">
        <v>51608</v>
      </c>
      <c r="I6045" t="s">
        <v>12119</v>
      </c>
      <c r="J6045" t="s">
        <v>7278</v>
      </c>
      <c r="K6045" t="s">
        <v>7279</v>
      </c>
      <c r="L6045" t="s">
        <v>105</v>
      </c>
      <c r="M6045" t="s">
        <v>5089</v>
      </c>
      <c r="N6045" t="s">
        <v>4789</v>
      </c>
      <c r="O6045" t="s">
        <v>7280</v>
      </c>
      <c r="P6045" t="s">
        <v>51609</v>
      </c>
      <c r="R6045" t="str">
        <f t="shared" si="188"/>
        <v>寿光</v>
      </c>
      <c r="S6045" t="str">
        <f t="shared" si="189"/>
        <v>0111</v>
      </c>
    </row>
    <row r="6046" spans="1:19">
      <c r="A6046" t="s">
        <v>51610</v>
      </c>
      <c r="B6046" t="s">
        <v>51611</v>
      </c>
      <c r="C6046" t="s">
        <v>49</v>
      </c>
      <c r="D6046" t="s">
        <v>51612</v>
      </c>
      <c r="E6046" t="s">
        <v>51613</v>
      </c>
      <c r="F6046" t="s">
        <v>51614</v>
      </c>
      <c r="G6046" t="s">
        <v>51615</v>
      </c>
      <c r="H6046" t="s">
        <v>51616</v>
      </c>
      <c r="I6046" t="s">
        <v>7872</v>
      </c>
      <c r="J6046" t="s">
        <v>5122</v>
      </c>
      <c r="K6046" t="s">
        <v>5123</v>
      </c>
      <c r="L6046" t="s">
        <v>375</v>
      </c>
      <c r="N6046" t="s">
        <v>5056</v>
      </c>
      <c r="O6046" t="s">
        <v>5124</v>
      </c>
      <c r="R6046" t="str">
        <f t="shared" si="188"/>
        <v>昌邑</v>
      </c>
      <c r="S6046" t="str">
        <f t="shared" si="189"/>
        <v>0111</v>
      </c>
    </row>
    <row r="6047" spans="1:19">
      <c r="A6047" t="s">
        <v>51617</v>
      </c>
      <c r="B6047" t="s">
        <v>51618</v>
      </c>
      <c r="C6047" t="s">
        <v>49</v>
      </c>
      <c r="D6047" t="s">
        <v>51619</v>
      </c>
      <c r="E6047" t="s">
        <v>51620</v>
      </c>
      <c r="F6047" t="s">
        <v>51621</v>
      </c>
      <c r="G6047" t="s">
        <v>51622</v>
      </c>
      <c r="H6047" t="s">
        <v>51623</v>
      </c>
      <c r="I6047" t="s">
        <v>12757</v>
      </c>
      <c r="J6047" t="s">
        <v>7053</v>
      </c>
      <c r="K6047" t="s">
        <v>7054</v>
      </c>
      <c r="L6047" t="s">
        <v>60</v>
      </c>
      <c r="M6047" t="s">
        <v>5888</v>
      </c>
      <c r="N6047" t="s">
        <v>4892</v>
      </c>
      <c r="O6047" t="s">
        <v>7055</v>
      </c>
      <c r="P6047" t="s">
        <v>51624</v>
      </c>
      <c r="R6047" t="str">
        <f t="shared" si="188"/>
        <v>奎文</v>
      </c>
      <c r="S6047" t="str">
        <f t="shared" si="189"/>
        <v>0111</v>
      </c>
    </row>
    <row r="6048" spans="1:19">
      <c r="A6048" t="s">
        <v>51625</v>
      </c>
      <c r="B6048" t="s">
        <v>51626</v>
      </c>
      <c r="C6048" t="s">
        <v>49</v>
      </c>
      <c r="D6048" t="s">
        <v>51627</v>
      </c>
      <c r="E6048" t="s">
        <v>51628</v>
      </c>
      <c r="F6048" t="s">
        <v>51629</v>
      </c>
      <c r="G6048" t="s">
        <v>51630</v>
      </c>
      <c r="H6048" t="s">
        <v>51631</v>
      </c>
      <c r="I6048" t="s">
        <v>4785</v>
      </c>
      <c r="J6048" t="s">
        <v>5647</v>
      </c>
      <c r="K6048" t="s">
        <v>5648</v>
      </c>
      <c r="L6048" t="s">
        <v>95</v>
      </c>
      <c r="M6048" t="s">
        <v>5649</v>
      </c>
      <c r="N6048" t="s">
        <v>4789</v>
      </c>
      <c r="O6048" t="s">
        <v>5650</v>
      </c>
      <c r="P6048" t="s">
        <v>51632</v>
      </c>
      <c r="Q6048" t="s">
        <v>51633</v>
      </c>
      <c r="R6048" t="str">
        <f t="shared" si="188"/>
        <v>安丘</v>
      </c>
      <c r="S6048" t="str">
        <f t="shared" si="189"/>
        <v>0111</v>
      </c>
    </row>
    <row r="6049" spans="1:19">
      <c r="A6049" t="s">
        <v>51634</v>
      </c>
      <c r="B6049" t="s">
        <v>51635</v>
      </c>
      <c r="C6049" t="s">
        <v>49</v>
      </c>
      <c r="D6049" t="s">
        <v>51636</v>
      </c>
      <c r="E6049" t="s">
        <v>50059</v>
      </c>
      <c r="F6049" t="s">
        <v>51637</v>
      </c>
      <c r="G6049" t="s">
        <v>51638</v>
      </c>
      <c r="H6049" t="s">
        <v>51639</v>
      </c>
      <c r="I6049" t="s">
        <v>4841</v>
      </c>
      <c r="J6049" t="s">
        <v>10316</v>
      </c>
      <c r="K6049" t="s">
        <v>10317</v>
      </c>
      <c r="L6049" t="s">
        <v>262</v>
      </c>
      <c r="M6049" t="s">
        <v>10318</v>
      </c>
      <c r="O6049" t="s">
        <v>10319</v>
      </c>
      <c r="P6049" t="s">
        <v>51640</v>
      </c>
      <c r="Q6049" t="s">
        <v>51641</v>
      </c>
      <c r="R6049" t="str">
        <f t="shared" si="188"/>
        <v>寒亭</v>
      </c>
      <c r="S6049" t="str">
        <f t="shared" si="189"/>
        <v>0111</v>
      </c>
    </row>
    <row r="6050" spans="1:19">
      <c r="A6050" t="s">
        <v>51642</v>
      </c>
      <c r="B6050" t="s">
        <v>51643</v>
      </c>
      <c r="C6050" t="s">
        <v>49</v>
      </c>
      <c r="D6050" t="s">
        <v>51644</v>
      </c>
      <c r="E6050" t="s">
        <v>51101</v>
      </c>
      <c r="F6050" t="s">
        <v>51645</v>
      </c>
      <c r="G6050" t="s">
        <v>51646</v>
      </c>
      <c r="H6050" t="s">
        <v>51647</v>
      </c>
      <c r="I6050" t="s">
        <v>4852</v>
      </c>
      <c r="J6050" t="s">
        <v>5636</v>
      </c>
      <c r="K6050" t="s">
        <v>5720</v>
      </c>
      <c r="L6050" t="s">
        <v>50</v>
      </c>
      <c r="M6050" t="s">
        <v>5721</v>
      </c>
      <c r="N6050" t="s">
        <v>7558</v>
      </c>
      <c r="O6050" t="s">
        <v>5722</v>
      </c>
      <c r="P6050" t="s">
        <v>51648</v>
      </c>
      <c r="R6050" t="str">
        <f t="shared" si="188"/>
        <v>青州</v>
      </c>
      <c r="S6050" t="str">
        <f t="shared" si="189"/>
        <v>0111</v>
      </c>
    </row>
    <row r="6051" spans="1:19">
      <c r="A6051" t="s">
        <v>51649</v>
      </c>
      <c r="B6051" t="s">
        <v>51650</v>
      </c>
      <c r="C6051" t="s">
        <v>49</v>
      </c>
      <c r="D6051" t="s">
        <v>51651</v>
      </c>
      <c r="E6051" t="s">
        <v>50251</v>
      </c>
      <c r="F6051" t="s">
        <v>51652</v>
      </c>
      <c r="G6051" t="s">
        <v>51653</v>
      </c>
      <c r="H6051" t="s">
        <v>51654</v>
      </c>
      <c r="I6051" t="s">
        <v>12119</v>
      </c>
      <c r="J6051" t="s">
        <v>7309</v>
      </c>
      <c r="K6051" t="s">
        <v>7310</v>
      </c>
      <c r="L6051" t="s">
        <v>375</v>
      </c>
      <c r="M6051" t="s">
        <v>5745</v>
      </c>
      <c r="N6051" t="s">
        <v>5699</v>
      </c>
      <c r="O6051" t="s">
        <v>7311</v>
      </c>
      <c r="P6051" t="s">
        <v>51655</v>
      </c>
      <c r="R6051" t="str">
        <f t="shared" si="188"/>
        <v>昌邑</v>
      </c>
      <c r="S6051" t="str">
        <f t="shared" si="189"/>
        <v>0111</v>
      </c>
    </row>
    <row r="6052" spans="1:19">
      <c r="A6052" t="s">
        <v>51656</v>
      </c>
      <c r="B6052" t="s">
        <v>51657</v>
      </c>
      <c r="C6052" t="s">
        <v>49</v>
      </c>
      <c r="D6052" t="s">
        <v>51658</v>
      </c>
      <c r="E6052" t="s">
        <v>51659</v>
      </c>
      <c r="F6052" t="s">
        <v>51660</v>
      </c>
      <c r="G6052" t="s">
        <v>51661</v>
      </c>
      <c r="H6052" t="s">
        <v>51662</v>
      </c>
      <c r="I6052" t="s">
        <v>4828</v>
      </c>
      <c r="J6052" t="s">
        <v>20915</v>
      </c>
      <c r="K6052" t="s">
        <v>20916</v>
      </c>
      <c r="L6052" t="s">
        <v>237</v>
      </c>
      <c r="M6052" t="s">
        <v>4868</v>
      </c>
      <c r="N6052" t="s">
        <v>5487</v>
      </c>
      <c r="O6052" t="s">
        <v>20917</v>
      </c>
      <c r="P6052" t="s">
        <v>51663</v>
      </c>
      <c r="Q6052" t="s">
        <v>51664</v>
      </c>
      <c r="R6052" t="str">
        <f t="shared" si="188"/>
        <v>潍城</v>
      </c>
      <c r="S6052" t="str">
        <f t="shared" si="189"/>
        <v>0111</v>
      </c>
    </row>
    <row r="6053" spans="1:19">
      <c r="A6053" t="s">
        <v>51665</v>
      </c>
      <c r="B6053" t="s">
        <v>51666</v>
      </c>
      <c r="C6053" t="s">
        <v>49</v>
      </c>
      <c r="D6053" t="s">
        <v>51667</v>
      </c>
      <c r="E6053" t="s">
        <v>51668</v>
      </c>
      <c r="F6053" t="s">
        <v>51669</v>
      </c>
      <c r="G6053" t="s">
        <v>51670</v>
      </c>
      <c r="H6053" t="s">
        <v>51264</v>
      </c>
      <c r="I6053" t="s">
        <v>4852</v>
      </c>
      <c r="J6053" t="s">
        <v>6150</v>
      </c>
      <c r="K6053" t="s">
        <v>6151</v>
      </c>
      <c r="L6053" t="s">
        <v>95</v>
      </c>
      <c r="M6053" t="s">
        <v>5709</v>
      </c>
      <c r="N6053" t="s">
        <v>4881</v>
      </c>
      <c r="O6053" t="s">
        <v>6153</v>
      </c>
      <c r="P6053" t="s">
        <v>51671</v>
      </c>
      <c r="Q6053" t="s">
        <v>51672</v>
      </c>
      <c r="R6053" t="str">
        <f t="shared" si="188"/>
        <v>安丘</v>
      </c>
      <c r="S6053" t="str">
        <f t="shared" si="189"/>
        <v>0111</v>
      </c>
    </row>
    <row r="6054" spans="1:19">
      <c r="A6054" t="s">
        <v>51673</v>
      </c>
      <c r="B6054" t="s">
        <v>51674</v>
      </c>
      <c r="C6054" t="s">
        <v>49</v>
      </c>
      <c r="D6054" t="s">
        <v>51675</v>
      </c>
      <c r="E6054" t="s">
        <v>50251</v>
      </c>
      <c r="F6054" t="s">
        <v>51676</v>
      </c>
      <c r="G6054" t="s">
        <v>51677</v>
      </c>
      <c r="H6054" t="s">
        <v>51678</v>
      </c>
      <c r="I6054" t="s">
        <v>12119</v>
      </c>
      <c r="J6054" t="s">
        <v>12967</v>
      </c>
      <c r="K6054" t="s">
        <v>12968</v>
      </c>
      <c r="L6054" t="s">
        <v>114</v>
      </c>
      <c r="M6054" t="s">
        <v>5486</v>
      </c>
      <c r="N6054" t="s">
        <v>4959</v>
      </c>
      <c r="O6054" t="s">
        <v>12969</v>
      </c>
      <c r="P6054" t="s">
        <v>51679</v>
      </c>
      <c r="Q6054" t="s">
        <v>51680</v>
      </c>
      <c r="R6054" t="str">
        <f t="shared" si="188"/>
        <v>高密</v>
      </c>
      <c r="S6054" t="str">
        <f t="shared" si="189"/>
        <v>0111</v>
      </c>
    </row>
    <row r="6055" spans="1:19">
      <c r="A6055" t="s">
        <v>51681</v>
      </c>
      <c r="B6055" t="s">
        <v>51682</v>
      </c>
      <c r="C6055" t="s">
        <v>49</v>
      </c>
      <c r="D6055" t="s">
        <v>51683</v>
      </c>
      <c r="E6055" t="s">
        <v>51668</v>
      </c>
      <c r="F6055" t="s">
        <v>51684</v>
      </c>
      <c r="G6055" t="s">
        <v>51685</v>
      </c>
      <c r="H6055" t="s">
        <v>51686</v>
      </c>
      <c r="I6055" t="s">
        <v>4955</v>
      </c>
      <c r="J6055" t="s">
        <v>9817</v>
      </c>
      <c r="K6055" t="s">
        <v>9818</v>
      </c>
      <c r="L6055" t="s">
        <v>114</v>
      </c>
      <c r="M6055" t="s">
        <v>7458</v>
      </c>
      <c r="N6055" t="s">
        <v>4832</v>
      </c>
      <c r="O6055" t="s">
        <v>9819</v>
      </c>
      <c r="P6055" t="s">
        <v>51687</v>
      </c>
      <c r="Q6055" t="s">
        <v>51688</v>
      </c>
      <c r="R6055" t="str">
        <f t="shared" si="188"/>
        <v>高密</v>
      </c>
      <c r="S6055" t="str">
        <f t="shared" si="189"/>
        <v>0111</v>
      </c>
    </row>
    <row r="6056" spans="1:19">
      <c r="A6056" t="s">
        <v>51689</v>
      </c>
      <c r="B6056" t="s">
        <v>51690</v>
      </c>
      <c r="C6056" t="s">
        <v>49</v>
      </c>
      <c r="D6056" t="s">
        <v>51691</v>
      </c>
      <c r="E6056" t="s">
        <v>50077</v>
      </c>
      <c r="F6056" t="s">
        <v>51692</v>
      </c>
      <c r="G6056" t="s">
        <v>51693</v>
      </c>
      <c r="H6056" t="s">
        <v>51694</v>
      </c>
      <c r="I6056" t="s">
        <v>4785</v>
      </c>
      <c r="J6056" t="s">
        <v>20324</v>
      </c>
      <c r="K6056" t="s">
        <v>20325</v>
      </c>
      <c r="L6056" t="s">
        <v>77</v>
      </c>
      <c r="M6056" t="s">
        <v>8152</v>
      </c>
      <c r="N6056" t="s">
        <v>5030</v>
      </c>
      <c r="O6056" t="s">
        <v>20326</v>
      </c>
      <c r="P6056" t="s">
        <v>51695</v>
      </c>
      <c r="Q6056" t="s">
        <v>51696</v>
      </c>
      <c r="R6056" t="str">
        <f t="shared" si="188"/>
        <v>临朐</v>
      </c>
      <c r="S6056" t="str">
        <f t="shared" si="189"/>
        <v>0111</v>
      </c>
    </row>
    <row r="6057" spans="1:19">
      <c r="A6057" t="s">
        <v>51697</v>
      </c>
      <c r="B6057" t="s">
        <v>51698</v>
      </c>
      <c r="C6057" t="s">
        <v>49</v>
      </c>
      <c r="D6057" t="s">
        <v>51699</v>
      </c>
      <c r="E6057" t="s">
        <v>51659</v>
      </c>
      <c r="F6057" t="s">
        <v>51700</v>
      </c>
      <c r="G6057" t="s">
        <v>51701</v>
      </c>
      <c r="H6057" t="s">
        <v>51702</v>
      </c>
      <c r="I6057" t="s">
        <v>12119</v>
      </c>
      <c r="J6057" t="s">
        <v>28054</v>
      </c>
      <c r="K6057" t="s">
        <v>28055</v>
      </c>
      <c r="L6057" t="s">
        <v>77</v>
      </c>
      <c r="M6057" t="s">
        <v>5812</v>
      </c>
      <c r="N6057" t="s">
        <v>5112</v>
      </c>
      <c r="O6057" t="s">
        <v>28056</v>
      </c>
      <c r="P6057" t="s">
        <v>51703</v>
      </c>
      <c r="Q6057" t="s">
        <v>51704</v>
      </c>
      <c r="R6057" t="str">
        <f t="shared" si="188"/>
        <v>临朐</v>
      </c>
      <c r="S6057" t="str">
        <f t="shared" si="189"/>
        <v>0111</v>
      </c>
    </row>
    <row r="6058" spans="1:19">
      <c r="A6058" t="s">
        <v>51705</v>
      </c>
      <c r="B6058" t="s">
        <v>51706</v>
      </c>
      <c r="C6058" t="s">
        <v>49</v>
      </c>
      <c r="D6058" t="s">
        <v>51707</v>
      </c>
      <c r="E6058" t="s">
        <v>51659</v>
      </c>
      <c r="F6058" t="s">
        <v>51708</v>
      </c>
      <c r="G6058" t="s">
        <v>51709</v>
      </c>
      <c r="H6058" t="s">
        <v>51710</v>
      </c>
      <c r="I6058" t="s">
        <v>12119</v>
      </c>
      <c r="J6058" t="s">
        <v>7910</v>
      </c>
      <c r="K6058" t="s">
        <v>7911</v>
      </c>
      <c r="L6058" t="s">
        <v>375</v>
      </c>
      <c r="M6058" t="s">
        <v>5409</v>
      </c>
      <c r="N6058" t="s">
        <v>6519</v>
      </c>
      <c r="O6058" t="s">
        <v>7913</v>
      </c>
      <c r="P6058" t="s">
        <v>51711</v>
      </c>
      <c r="Q6058" t="s">
        <v>51712</v>
      </c>
      <c r="R6058" t="str">
        <f t="shared" si="188"/>
        <v>昌邑</v>
      </c>
      <c r="S6058" t="str">
        <f t="shared" si="189"/>
        <v>0111</v>
      </c>
    </row>
    <row r="6059" spans="1:19">
      <c r="A6059" t="s">
        <v>51713</v>
      </c>
      <c r="B6059" t="s">
        <v>51714</v>
      </c>
      <c r="C6059" t="s">
        <v>49</v>
      </c>
      <c r="D6059" t="s">
        <v>51715</v>
      </c>
      <c r="E6059" t="s">
        <v>51659</v>
      </c>
      <c r="F6059" t="s">
        <v>51716</v>
      </c>
      <c r="G6059" t="s">
        <v>51717</v>
      </c>
      <c r="H6059" t="s">
        <v>51718</v>
      </c>
      <c r="I6059" t="s">
        <v>12119</v>
      </c>
      <c r="J6059" t="s">
        <v>5131</v>
      </c>
      <c r="K6059" t="s">
        <v>5132</v>
      </c>
      <c r="L6059" t="s">
        <v>105</v>
      </c>
      <c r="M6059" t="s">
        <v>5133</v>
      </c>
      <c r="N6059" t="s">
        <v>5699</v>
      </c>
      <c r="O6059" t="s">
        <v>5134</v>
      </c>
      <c r="P6059" t="s">
        <v>51719</v>
      </c>
      <c r="R6059" t="str">
        <f t="shared" si="188"/>
        <v>寿光</v>
      </c>
      <c r="S6059" t="str">
        <f t="shared" si="189"/>
        <v>0111</v>
      </c>
    </row>
    <row r="6060" spans="1:19">
      <c r="A6060" t="s">
        <v>51720</v>
      </c>
      <c r="B6060" t="s">
        <v>51721</v>
      </c>
      <c r="C6060" t="s">
        <v>49</v>
      </c>
      <c r="D6060" t="s">
        <v>51722</v>
      </c>
      <c r="E6060" t="s">
        <v>51723</v>
      </c>
      <c r="F6060" t="s">
        <v>51724</v>
      </c>
      <c r="G6060" t="s">
        <v>51725</v>
      </c>
      <c r="H6060" t="s">
        <v>50330</v>
      </c>
      <c r="I6060" t="s">
        <v>12119</v>
      </c>
      <c r="J6060" t="s">
        <v>8219</v>
      </c>
      <c r="K6060" t="s">
        <v>8220</v>
      </c>
      <c r="L6060" t="s">
        <v>123</v>
      </c>
      <c r="M6060" t="s">
        <v>4994</v>
      </c>
      <c r="N6060" t="s">
        <v>4789</v>
      </c>
      <c r="O6060" t="s">
        <v>8221</v>
      </c>
      <c r="P6060" t="s">
        <v>51726</v>
      </c>
      <c r="R6060" t="str">
        <f t="shared" si="188"/>
        <v>诸城</v>
      </c>
      <c r="S6060" t="str">
        <f t="shared" si="189"/>
        <v>0111</v>
      </c>
    </row>
    <row r="6061" spans="1:19">
      <c r="A6061" t="s">
        <v>51727</v>
      </c>
      <c r="B6061" t="s">
        <v>51728</v>
      </c>
      <c r="C6061" t="s">
        <v>49</v>
      </c>
      <c r="D6061" t="s">
        <v>51729</v>
      </c>
      <c r="E6061" t="s">
        <v>51659</v>
      </c>
      <c r="F6061" t="s">
        <v>51730</v>
      </c>
      <c r="G6061" t="s">
        <v>51731</v>
      </c>
      <c r="H6061" t="s">
        <v>51732</v>
      </c>
      <c r="I6061" t="s">
        <v>12119</v>
      </c>
      <c r="J6061" t="s">
        <v>21941</v>
      </c>
      <c r="K6061" t="s">
        <v>21942</v>
      </c>
      <c r="L6061" t="s">
        <v>60</v>
      </c>
      <c r="M6061" t="s">
        <v>5511</v>
      </c>
      <c r="N6061" t="s">
        <v>4789</v>
      </c>
      <c r="O6061" t="s">
        <v>21943</v>
      </c>
      <c r="P6061" t="s">
        <v>51733</v>
      </c>
      <c r="R6061" t="str">
        <f t="shared" si="188"/>
        <v>奎文</v>
      </c>
      <c r="S6061" t="str">
        <f t="shared" si="189"/>
        <v>0111</v>
      </c>
    </row>
    <row r="6062" spans="1:19">
      <c r="A6062" t="s">
        <v>51734</v>
      </c>
      <c r="B6062" t="s">
        <v>51735</v>
      </c>
      <c r="C6062" t="s">
        <v>49</v>
      </c>
      <c r="D6062" t="s">
        <v>51736</v>
      </c>
      <c r="E6062" t="s">
        <v>50077</v>
      </c>
      <c r="F6062" t="s">
        <v>51737</v>
      </c>
      <c r="G6062" t="s">
        <v>51738</v>
      </c>
      <c r="H6062" t="s">
        <v>51739</v>
      </c>
      <c r="I6062" t="s">
        <v>4813</v>
      </c>
      <c r="J6062" t="s">
        <v>7309</v>
      </c>
      <c r="K6062" t="s">
        <v>7310</v>
      </c>
      <c r="L6062" t="s">
        <v>375</v>
      </c>
      <c r="M6062" t="s">
        <v>5745</v>
      </c>
      <c r="N6062" t="s">
        <v>4789</v>
      </c>
      <c r="O6062" t="s">
        <v>7311</v>
      </c>
      <c r="P6062" t="s">
        <v>51740</v>
      </c>
      <c r="Q6062" t="s">
        <v>51741</v>
      </c>
      <c r="R6062" t="str">
        <f t="shared" si="188"/>
        <v>昌邑</v>
      </c>
      <c r="S6062" t="str">
        <f t="shared" si="189"/>
        <v>0111</v>
      </c>
    </row>
    <row r="6063" spans="1:19">
      <c r="A6063" t="s">
        <v>51742</v>
      </c>
      <c r="B6063" t="s">
        <v>51743</v>
      </c>
      <c r="C6063" t="s">
        <v>49</v>
      </c>
      <c r="D6063" t="s">
        <v>51744</v>
      </c>
      <c r="E6063" t="s">
        <v>51745</v>
      </c>
      <c r="F6063" t="s">
        <v>51746</v>
      </c>
      <c r="G6063" t="s">
        <v>51747</v>
      </c>
      <c r="I6063" t="s">
        <v>4955</v>
      </c>
      <c r="R6063" t="str">
        <f t="shared" si="188"/>
        <v/>
      </c>
      <c r="S6063" t="str">
        <f t="shared" si="189"/>
        <v>0111</v>
      </c>
    </row>
    <row r="6064" spans="1:19">
      <c r="A6064" t="s">
        <v>51748</v>
      </c>
      <c r="B6064" t="s">
        <v>51258</v>
      </c>
      <c r="C6064" t="s">
        <v>49</v>
      </c>
      <c r="D6064" t="s">
        <v>51749</v>
      </c>
      <c r="E6064" t="s">
        <v>51750</v>
      </c>
      <c r="F6064" t="s">
        <v>51751</v>
      </c>
      <c r="G6064" t="s">
        <v>51752</v>
      </c>
      <c r="H6064" t="s">
        <v>51753</v>
      </c>
      <c r="I6064" t="s">
        <v>4841</v>
      </c>
      <c r="J6064" t="s">
        <v>8354</v>
      </c>
      <c r="K6064" t="s">
        <v>8355</v>
      </c>
      <c r="L6064" t="s">
        <v>95</v>
      </c>
      <c r="M6064" t="s">
        <v>5649</v>
      </c>
      <c r="O6064" t="s">
        <v>8356</v>
      </c>
      <c r="P6064" t="s">
        <v>51754</v>
      </c>
      <c r="R6064" t="str">
        <f t="shared" si="188"/>
        <v>安丘</v>
      </c>
      <c r="S6064" t="str">
        <f t="shared" si="189"/>
        <v>0111</v>
      </c>
    </row>
    <row r="6065" spans="1:19">
      <c r="A6065" t="s">
        <v>51755</v>
      </c>
      <c r="B6065" t="s">
        <v>51756</v>
      </c>
      <c r="C6065" t="s">
        <v>49</v>
      </c>
      <c r="D6065" t="s">
        <v>51757</v>
      </c>
      <c r="E6065" t="s">
        <v>51659</v>
      </c>
      <c r="F6065" t="s">
        <v>51758</v>
      </c>
      <c r="G6065" t="s">
        <v>51759</v>
      </c>
      <c r="H6065" t="s">
        <v>51760</v>
      </c>
      <c r="I6065" t="s">
        <v>12119</v>
      </c>
      <c r="J6065" t="s">
        <v>6389</v>
      </c>
      <c r="K6065" t="s">
        <v>6390</v>
      </c>
      <c r="L6065" t="s">
        <v>148</v>
      </c>
      <c r="M6065" t="s">
        <v>6391</v>
      </c>
      <c r="N6065" t="s">
        <v>4789</v>
      </c>
      <c r="O6065" t="s">
        <v>6392</v>
      </c>
      <c r="P6065" t="s">
        <v>51761</v>
      </c>
      <c r="R6065" t="str">
        <f t="shared" si="188"/>
        <v>寒亭</v>
      </c>
      <c r="S6065" t="str">
        <f t="shared" si="189"/>
        <v>0111</v>
      </c>
    </row>
    <row r="6066" spans="1:19">
      <c r="A6066" t="s">
        <v>51762</v>
      </c>
      <c r="B6066" t="s">
        <v>51763</v>
      </c>
      <c r="C6066" t="s">
        <v>49</v>
      </c>
      <c r="D6066" t="s">
        <v>51764</v>
      </c>
      <c r="E6066" t="s">
        <v>51765</v>
      </c>
      <c r="F6066" t="s">
        <v>51766</v>
      </c>
      <c r="G6066" t="s">
        <v>51767</v>
      </c>
      <c r="H6066" t="s">
        <v>51768</v>
      </c>
      <c r="I6066" t="s">
        <v>12119</v>
      </c>
      <c r="J6066" t="s">
        <v>11800</v>
      </c>
      <c r="K6066" t="s">
        <v>11801</v>
      </c>
      <c r="L6066" t="s">
        <v>105</v>
      </c>
      <c r="M6066" t="s">
        <v>6055</v>
      </c>
      <c r="N6066" t="s">
        <v>5421</v>
      </c>
      <c r="O6066" t="s">
        <v>11802</v>
      </c>
      <c r="P6066" t="s">
        <v>51769</v>
      </c>
      <c r="R6066" t="str">
        <f t="shared" si="188"/>
        <v>寿光</v>
      </c>
      <c r="S6066" t="str">
        <f t="shared" si="189"/>
        <v>0111</v>
      </c>
    </row>
    <row r="6067" spans="1:19">
      <c r="A6067" t="s">
        <v>51770</v>
      </c>
      <c r="B6067" t="s">
        <v>51771</v>
      </c>
      <c r="C6067" t="s">
        <v>49</v>
      </c>
      <c r="D6067" t="s">
        <v>51772</v>
      </c>
      <c r="E6067" t="s">
        <v>51239</v>
      </c>
      <c r="F6067" t="s">
        <v>51773</v>
      </c>
      <c r="G6067" t="s">
        <v>51774</v>
      </c>
      <c r="H6067" t="s">
        <v>51775</v>
      </c>
      <c r="I6067" t="s">
        <v>4785</v>
      </c>
      <c r="J6067" t="s">
        <v>5875</v>
      </c>
      <c r="K6067" t="s">
        <v>5876</v>
      </c>
      <c r="L6067" t="s">
        <v>50</v>
      </c>
      <c r="M6067" t="s">
        <v>5877</v>
      </c>
      <c r="N6067" t="s">
        <v>6519</v>
      </c>
      <c r="O6067" t="s">
        <v>5878</v>
      </c>
      <c r="P6067" t="s">
        <v>51776</v>
      </c>
      <c r="Q6067" t="s">
        <v>51777</v>
      </c>
      <c r="R6067" t="str">
        <f t="shared" si="188"/>
        <v>青州</v>
      </c>
      <c r="S6067" t="str">
        <f t="shared" si="189"/>
        <v>0111</v>
      </c>
    </row>
    <row r="6068" spans="1:19">
      <c r="A6068" t="s">
        <v>51778</v>
      </c>
      <c r="B6068" t="s">
        <v>51779</v>
      </c>
      <c r="C6068" t="s">
        <v>49</v>
      </c>
      <c r="D6068" t="s">
        <v>51780</v>
      </c>
      <c r="E6068" t="s">
        <v>50077</v>
      </c>
      <c r="F6068" t="s">
        <v>51781</v>
      </c>
      <c r="G6068" t="s">
        <v>51782</v>
      </c>
      <c r="H6068" t="s">
        <v>51783</v>
      </c>
      <c r="I6068" t="s">
        <v>4852</v>
      </c>
      <c r="J6068" t="s">
        <v>8015</v>
      </c>
      <c r="K6068" t="s">
        <v>8016</v>
      </c>
      <c r="L6068" t="s">
        <v>105</v>
      </c>
      <c r="M6068" t="s">
        <v>5197</v>
      </c>
      <c r="N6068" t="s">
        <v>5451</v>
      </c>
      <c r="O6068" t="s">
        <v>8017</v>
      </c>
      <c r="P6068" t="s">
        <v>51784</v>
      </c>
      <c r="Q6068" t="s">
        <v>51785</v>
      </c>
      <c r="R6068" t="str">
        <f t="shared" si="188"/>
        <v>寿光</v>
      </c>
      <c r="S6068" t="str">
        <f t="shared" si="189"/>
        <v>0111</v>
      </c>
    </row>
    <row r="6069" spans="1:19">
      <c r="A6069" t="s">
        <v>51786</v>
      </c>
      <c r="B6069" t="s">
        <v>51787</v>
      </c>
      <c r="C6069" t="s">
        <v>49</v>
      </c>
      <c r="D6069" t="s">
        <v>51788</v>
      </c>
      <c r="E6069" t="s">
        <v>51239</v>
      </c>
      <c r="F6069" t="s">
        <v>51789</v>
      </c>
      <c r="G6069" t="s">
        <v>51790</v>
      </c>
      <c r="H6069" t="s">
        <v>51791</v>
      </c>
      <c r="I6069" t="s">
        <v>4813</v>
      </c>
      <c r="J6069" t="s">
        <v>5374</v>
      </c>
      <c r="K6069" t="s">
        <v>5375</v>
      </c>
      <c r="L6069" t="s">
        <v>105</v>
      </c>
      <c r="M6069" t="s">
        <v>5376</v>
      </c>
      <c r="N6069" t="s">
        <v>5005</v>
      </c>
      <c r="O6069" t="s">
        <v>5377</v>
      </c>
      <c r="Q6069" t="s">
        <v>51792</v>
      </c>
      <c r="R6069" t="str">
        <f t="shared" si="188"/>
        <v>寿光</v>
      </c>
      <c r="S6069" t="str">
        <f t="shared" si="189"/>
        <v>0111</v>
      </c>
    </row>
    <row r="6070" spans="1:19">
      <c r="A6070" t="s">
        <v>51793</v>
      </c>
      <c r="B6070" t="s">
        <v>51794</v>
      </c>
      <c r="C6070" t="s">
        <v>49</v>
      </c>
      <c r="D6070" t="s">
        <v>51795</v>
      </c>
      <c r="E6070" t="s">
        <v>50077</v>
      </c>
      <c r="F6070" t="s">
        <v>51796</v>
      </c>
      <c r="G6070" t="s">
        <v>51797</v>
      </c>
      <c r="H6070" t="s">
        <v>51798</v>
      </c>
      <c r="I6070" t="s">
        <v>5327</v>
      </c>
      <c r="J6070" t="s">
        <v>12156</v>
      </c>
      <c r="K6070" t="s">
        <v>12157</v>
      </c>
      <c r="L6070" t="s">
        <v>1136</v>
      </c>
      <c r="M6070" t="s">
        <v>5791</v>
      </c>
      <c r="N6070" t="s">
        <v>6243</v>
      </c>
      <c r="O6070" t="s">
        <v>12158</v>
      </c>
      <c r="P6070" t="s">
        <v>51799</v>
      </c>
      <c r="Q6070" t="s">
        <v>51800</v>
      </c>
      <c r="R6070" t="str">
        <f t="shared" si="188"/>
        <v>昌乐</v>
      </c>
      <c r="S6070" t="str">
        <f t="shared" si="189"/>
        <v>0111</v>
      </c>
    </row>
    <row r="6071" spans="1:19">
      <c r="A6071" t="s">
        <v>51801</v>
      </c>
      <c r="B6071" t="s">
        <v>51802</v>
      </c>
      <c r="C6071" t="s">
        <v>49</v>
      </c>
      <c r="D6071" t="s">
        <v>51803</v>
      </c>
      <c r="E6071" t="s">
        <v>50077</v>
      </c>
      <c r="F6071" t="s">
        <v>51804</v>
      </c>
      <c r="G6071" t="s">
        <v>51805</v>
      </c>
      <c r="H6071" t="s">
        <v>51806</v>
      </c>
      <c r="I6071" t="s">
        <v>4852</v>
      </c>
      <c r="J6071" t="s">
        <v>13302</v>
      </c>
      <c r="K6071" t="s">
        <v>13303</v>
      </c>
      <c r="L6071" t="s">
        <v>77</v>
      </c>
      <c r="M6071" t="s">
        <v>5812</v>
      </c>
      <c r="N6071" t="s">
        <v>7558</v>
      </c>
      <c r="O6071" t="s">
        <v>13304</v>
      </c>
      <c r="P6071" t="s">
        <v>51807</v>
      </c>
      <c r="Q6071" t="s">
        <v>51808</v>
      </c>
      <c r="R6071" t="str">
        <f t="shared" si="188"/>
        <v>临朐</v>
      </c>
      <c r="S6071" t="str">
        <f t="shared" si="189"/>
        <v>0111</v>
      </c>
    </row>
    <row r="6072" spans="1:19">
      <c r="A6072" t="s">
        <v>51809</v>
      </c>
      <c r="B6072" t="s">
        <v>51810</v>
      </c>
      <c r="C6072" t="s">
        <v>49</v>
      </c>
      <c r="D6072" t="s">
        <v>51811</v>
      </c>
      <c r="E6072" t="s">
        <v>51812</v>
      </c>
      <c r="F6072" t="s">
        <v>51813</v>
      </c>
      <c r="G6072" t="s">
        <v>51814</v>
      </c>
      <c r="H6072" t="s">
        <v>51815</v>
      </c>
      <c r="I6072" t="s">
        <v>4828</v>
      </c>
      <c r="J6072" t="s">
        <v>5053</v>
      </c>
      <c r="K6072" t="s">
        <v>5054</v>
      </c>
      <c r="L6072" t="s">
        <v>95</v>
      </c>
      <c r="M6072" t="s">
        <v>5055</v>
      </c>
      <c r="N6072" t="s">
        <v>4933</v>
      </c>
      <c r="O6072" t="s">
        <v>5057</v>
      </c>
      <c r="P6072" t="s">
        <v>51816</v>
      </c>
      <c r="R6072" t="str">
        <f t="shared" si="188"/>
        <v>安丘</v>
      </c>
      <c r="S6072" t="str">
        <f t="shared" si="189"/>
        <v>0111</v>
      </c>
    </row>
    <row r="6073" spans="1:19">
      <c r="A6073" t="s">
        <v>51817</v>
      </c>
      <c r="B6073" t="s">
        <v>51818</v>
      </c>
      <c r="C6073" t="s">
        <v>49</v>
      </c>
      <c r="D6073" t="s">
        <v>51819</v>
      </c>
      <c r="E6073" t="s">
        <v>51820</v>
      </c>
      <c r="F6073" t="s">
        <v>51821</v>
      </c>
      <c r="G6073" t="s">
        <v>51822</v>
      </c>
      <c r="H6073" t="s">
        <v>51823</v>
      </c>
      <c r="I6073" t="s">
        <v>5327</v>
      </c>
      <c r="J6073" t="s">
        <v>6904</v>
      </c>
      <c r="K6073" t="s">
        <v>6905</v>
      </c>
      <c r="L6073" t="s">
        <v>86</v>
      </c>
      <c r="M6073" t="s">
        <v>5919</v>
      </c>
      <c r="N6073" t="s">
        <v>5248</v>
      </c>
      <c r="O6073" t="s">
        <v>6906</v>
      </c>
      <c r="P6073" t="s">
        <v>51824</v>
      </c>
      <c r="Q6073" t="s">
        <v>51825</v>
      </c>
      <c r="R6073" t="str">
        <f t="shared" si="188"/>
        <v>坊子</v>
      </c>
      <c r="S6073" t="str">
        <f t="shared" si="189"/>
        <v>0111</v>
      </c>
    </row>
    <row r="6074" spans="1:19">
      <c r="A6074" t="s">
        <v>51826</v>
      </c>
      <c r="B6074" t="s">
        <v>51827</v>
      </c>
      <c r="C6074" t="s">
        <v>49</v>
      </c>
      <c r="D6074" t="s">
        <v>51828</v>
      </c>
      <c r="E6074" t="s">
        <v>51829</v>
      </c>
      <c r="F6074" t="s">
        <v>51830</v>
      </c>
      <c r="G6074" t="s">
        <v>51831</v>
      </c>
      <c r="H6074" t="s">
        <v>51832</v>
      </c>
      <c r="I6074" t="s">
        <v>4852</v>
      </c>
      <c r="J6074" t="s">
        <v>38412</v>
      </c>
      <c r="K6074" t="s">
        <v>38413</v>
      </c>
      <c r="L6074" t="s">
        <v>114</v>
      </c>
      <c r="M6074" t="s">
        <v>7931</v>
      </c>
      <c r="N6074" t="s">
        <v>4933</v>
      </c>
      <c r="O6074" t="s">
        <v>38414</v>
      </c>
      <c r="P6074" t="s">
        <v>51833</v>
      </c>
      <c r="R6074" t="str">
        <f t="shared" si="188"/>
        <v>高密</v>
      </c>
      <c r="S6074" t="str">
        <f t="shared" si="189"/>
        <v>0111</v>
      </c>
    </row>
    <row r="6075" spans="1:19">
      <c r="A6075" t="s">
        <v>51834</v>
      </c>
      <c r="B6075" t="s">
        <v>51835</v>
      </c>
      <c r="C6075" t="s">
        <v>49</v>
      </c>
      <c r="D6075" t="s">
        <v>51836</v>
      </c>
      <c r="E6075" t="s">
        <v>50059</v>
      </c>
      <c r="F6075" t="s">
        <v>51837</v>
      </c>
      <c r="G6075" t="s">
        <v>51838</v>
      </c>
      <c r="H6075" t="s">
        <v>51839</v>
      </c>
      <c r="I6075" t="s">
        <v>12119</v>
      </c>
      <c r="J6075" t="s">
        <v>5408</v>
      </c>
      <c r="K6075" t="s">
        <v>4280</v>
      </c>
      <c r="L6075" t="s">
        <v>375</v>
      </c>
      <c r="M6075" t="s">
        <v>5409</v>
      </c>
      <c r="O6075" t="s">
        <v>5410</v>
      </c>
      <c r="P6075" t="s">
        <v>51840</v>
      </c>
      <c r="Q6075" t="s">
        <v>51841</v>
      </c>
      <c r="R6075" t="str">
        <f t="shared" si="188"/>
        <v>昌邑</v>
      </c>
      <c r="S6075" t="str">
        <f t="shared" si="189"/>
        <v>0111</v>
      </c>
    </row>
    <row r="6076" spans="1:19">
      <c r="A6076" t="s">
        <v>2882</v>
      </c>
      <c r="B6076" t="s">
        <v>51842</v>
      </c>
      <c r="C6076" t="s">
        <v>49</v>
      </c>
      <c r="D6076" t="s">
        <v>51843</v>
      </c>
      <c r="E6076" t="s">
        <v>50059</v>
      </c>
      <c r="F6076" t="s">
        <v>51844</v>
      </c>
      <c r="G6076" t="s">
        <v>2880</v>
      </c>
      <c r="H6076" t="s">
        <v>51845</v>
      </c>
      <c r="I6076" t="s">
        <v>12119</v>
      </c>
      <c r="J6076" t="s">
        <v>7963</v>
      </c>
      <c r="K6076" t="s">
        <v>7964</v>
      </c>
      <c r="L6076" t="s">
        <v>60</v>
      </c>
      <c r="M6076" t="s">
        <v>5511</v>
      </c>
      <c r="O6076" t="s">
        <v>7965</v>
      </c>
      <c r="R6076" t="str">
        <f t="shared" si="188"/>
        <v>奎文</v>
      </c>
      <c r="S6076" t="str">
        <f t="shared" si="189"/>
        <v>0111</v>
      </c>
    </row>
    <row r="6077" spans="1:19">
      <c r="A6077" t="s">
        <v>2858</v>
      </c>
      <c r="B6077" t="s">
        <v>51846</v>
      </c>
      <c r="C6077" t="s">
        <v>49</v>
      </c>
      <c r="D6077" t="s">
        <v>51847</v>
      </c>
      <c r="E6077" t="s">
        <v>50059</v>
      </c>
      <c r="F6077" t="s">
        <v>51848</v>
      </c>
      <c r="G6077" t="s">
        <v>2856</v>
      </c>
      <c r="H6077" t="s">
        <v>51849</v>
      </c>
      <c r="I6077" t="s">
        <v>12119</v>
      </c>
      <c r="J6077" t="s">
        <v>5520</v>
      </c>
      <c r="K6077" t="s">
        <v>5521</v>
      </c>
      <c r="L6077" t="s">
        <v>237</v>
      </c>
      <c r="M6077" t="s">
        <v>4868</v>
      </c>
      <c r="O6077" t="s">
        <v>5522</v>
      </c>
      <c r="R6077" t="str">
        <f t="shared" si="188"/>
        <v>潍城</v>
      </c>
      <c r="S6077" t="str">
        <f t="shared" si="189"/>
        <v>0111</v>
      </c>
    </row>
    <row r="6078" spans="1:19">
      <c r="A6078" t="s">
        <v>51850</v>
      </c>
      <c r="B6078" t="s">
        <v>51851</v>
      </c>
      <c r="C6078" t="s">
        <v>49</v>
      </c>
      <c r="D6078" t="s">
        <v>51852</v>
      </c>
      <c r="E6078" t="s">
        <v>50051</v>
      </c>
      <c r="F6078" t="s">
        <v>51853</v>
      </c>
      <c r="G6078" t="s">
        <v>51854</v>
      </c>
      <c r="H6078" t="s">
        <v>51855</v>
      </c>
      <c r="I6078" t="s">
        <v>4785</v>
      </c>
      <c r="J6078" t="s">
        <v>5234</v>
      </c>
      <c r="K6078" t="s">
        <v>5235</v>
      </c>
      <c r="L6078" t="s">
        <v>50</v>
      </c>
      <c r="M6078" t="s">
        <v>5236</v>
      </c>
      <c r="O6078" t="s">
        <v>5237</v>
      </c>
      <c r="P6078" t="s">
        <v>51856</v>
      </c>
      <c r="Q6078" t="s">
        <v>51857</v>
      </c>
      <c r="R6078" t="str">
        <f t="shared" si="188"/>
        <v>青州</v>
      </c>
      <c r="S6078" t="str">
        <f t="shared" si="189"/>
        <v>0111</v>
      </c>
    </row>
    <row r="6079" spans="1:19">
      <c r="A6079" t="s">
        <v>51858</v>
      </c>
      <c r="B6079" t="s">
        <v>51859</v>
      </c>
      <c r="C6079" t="s">
        <v>49</v>
      </c>
      <c r="D6079" t="s">
        <v>51860</v>
      </c>
      <c r="E6079" t="s">
        <v>50051</v>
      </c>
      <c r="F6079" t="s">
        <v>51861</v>
      </c>
      <c r="G6079" t="s">
        <v>51862</v>
      </c>
      <c r="H6079" t="s">
        <v>51863</v>
      </c>
      <c r="I6079" t="s">
        <v>18616</v>
      </c>
      <c r="J6079" t="s">
        <v>13985</v>
      </c>
      <c r="K6079" t="s">
        <v>13986</v>
      </c>
      <c r="L6079" t="s">
        <v>148</v>
      </c>
      <c r="M6079" t="s">
        <v>5580</v>
      </c>
      <c r="N6079" t="s">
        <v>6184</v>
      </c>
      <c r="O6079" t="s">
        <v>13987</v>
      </c>
      <c r="P6079" t="s">
        <v>51864</v>
      </c>
      <c r="R6079" t="str">
        <f t="shared" si="188"/>
        <v>寒亭</v>
      </c>
      <c r="S6079" t="str">
        <f t="shared" si="189"/>
        <v>0111</v>
      </c>
    </row>
    <row r="6080" spans="1:19">
      <c r="A6080" t="s">
        <v>51865</v>
      </c>
      <c r="B6080" t="s">
        <v>51866</v>
      </c>
      <c r="C6080" t="s">
        <v>49</v>
      </c>
      <c r="D6080" t="s">
        <v>51867</v>
      </c>
      <c r="E6080" t="s">
        <v>50059</v>
      </c>
      <c r="F6080" t="s">
        <v>51868</v>
      </c>
      <c r="G6080" t="s">
        <v>51869</v>
      </c>
      <c r="H6080" t="s">
        <v>51870</v>
      </c>
      <c r="I6080" t="s">
        <v>4852</v>
      </c>
      <c r="J6080" t="s">
        <v>8582</v>
      </c>
      <c r="K6080" t="s">
        <v>8583</v>
      </c>
      <c r="L6080" t="s">
        <v>77</v>
      </c>
      <c r="M6080" t="s">
        <v>4803</v>
      </c>
      <c r="O6080" t="s">
        <v>8584</v>
      </c>
      <c r="P6080" t="s">
        <v>51871</v>
      </c>
      <c r="Q6080" t="s">
        <v>51872</v>
      </c>
      <c r="R6080" t="str">
        <f t="shared" si="188"/>
        <v>临朐</v>
      </c>
      <c r="S6080" t="str">
        <f t="shared" si="189"/>
        <v>0111</v>
      </c>
    </row>
    <row r="6081" spans="1:19">
      <c r="A6081" t="s">
        <v>51873</v>
      </c>
      <c r="B6081" t="s">
        <v>51874</v>
      </c>
      <c r="C6081" t="s">
        <v>49</v>
      </c>
      <c r="D6081" t="s">
        <v>51875</v>
      </c>
      <c r="E6081" t="s">
        <v>51876</v>
      </c>
      <c r="F6081" t="s">
        <v>51877</v>
      </c>
      <c r="G6081" t="s">
        <v>51878</v>
      </c>
      <c r="H6081" t="s">
        <v>51879</v>
      </c>
      <c r="I6081" t="s">
        <v>12119</v>
      </c>
      <c r="J6081" t="s">
        <v>35768</v>
      </c>
      <c r="K6081" t="s">
        <v>35769</v>
      </c>
      <c r="L6081" t="s">
        <v>60</v>
      </c>
      <c r="M6081" t="s">
        <v>5888</v>
      </c>
      <c r="N6081" t="s">
        <v>21870</v>
      </c>
      <c r="O6081" t="s">
        <v>35770</v>
      </c>
      <c r="P6081" t="s">
        <v>51880</v>
      </c>
      <c r="R6081" t="str">
        <f t="shared" ref="R6081:R6144" si="190">IF(OR(LEFT(L6081,2)="高新"),"奎文",IF(LEFT(L6081,2)="峡山","坊子",IF(LEFT(L6081,2)="滨海","寒亭",LEFT(L6081,2))))</f>
        <v>奎文</v>
      </c>
      <c r="S6081" t="str">
        <f t="shared" ref="S6081:S6144" si="191">TEXT(B6081,"mmdd")</f>
        <v>0111</v>
      </c>
    </row>
    <row r="6082" spans="1:19">
      <c r="A6082" t="s">
        <v>51881</v>
      </c>
      <c r="B6082" t="s">
        <v>51882</v>
      </c>
      <c r="C6082" t="s">
        <v>49</v>
      </c>
      <c r="D6082" t="s">
        <v>51883</v>
      </c>
      <c r="E6082" t="s">
        <v>51884</v>
      </c>
      <c r="F6082" t="s">
        <v>51885</v>
      </c>
      <c r="G6082" t="s">
        <v>51886</v>
      </c>
      <c r="H6082" t="s">
        <v>51887</v>
      </c>
      <c r="I6082" t="s">
        <v>4852</v>
      </c>
      <c r="J6082" t="s">
        <v>6053</v>
      </c>
      <c r="K6082" t="s">
        <v>6054</v>
      </c>
      <c r="L6082" t="s">
        <v>105</v>
      </c>
      <c r="M6082" t="s">
        <v>6055</v>
      </c>
      <c r="N6082" t="s">
        <v>5211</v>
      </c>
      <c r="O6082" t="s">
        <v>6056</v>
      </c>
      <c r="P6082" t="s">
        <v>51888</v>
      </c>
      <c r="Q6082" t="s">
        <v>51889</v>
      </c>
      <c r="R6082" t="str">
        <f t="shared" si="190"/>
        <v>寿光</v>
      </c>
      <c r="S6082" t="str">
        <f t="shared" si="191"/>
        <v>0111</v>
      </c>
    </row>
    <row r="6083" spans="1:19">
      <c r="A6083" t="s">
        <v>51890</v>
      </c>
      <c r="B6083" t="s">
        <v>51891</v>
      </c>
      <c r="C6083" t="s">
        <v>49</v>
      </c>
      <c r="D6083" t="s">
        <v>51892</v>
      </c>
      <c r="E6083" t="s">
        <v>50059</v>
      </c>
      <c r="F6083" t="s">
        <v>51893</v>
      </c>
      <c r="G6083" t="s">
        <v>51894</v>
      </c>
      <c r="H6083" t="s">
        <v>51895</v>
      </c>
      <c r="I6083" t="s">
        <v>4828</v>
      </c>
      <c r="J6083" t="s">
        <v>4772</v>
      </c>
      <c r="K6083" t="s">
        <v>4773</v>
      </c>
      <c r="L6083" t="s">
        <v>60</v>
      </c>
      <c r="M6083" t="s">
        <v>4774</v>
      </c>
      <c r="O6083" t="s">
        <v>4776</v>
      </c>
      <c r="P6083" t="s">
        <v>51896</v>
      </c>
      <c r="R6083" t="str">
        <f t="shared" si="190"/>
        <v>奎文</v>
      </c>
      <c r="S6083" t="str">
        <f t="shared" si="191"/>
        <v>0111</v>
      </c>
    </row>
    <row r="6084" spans="1:19">
      <c r="A6084" t="s">
        <v>51897</v>
      </c>
      <c r="B6084" t="s">
        <v>51898</v>
      </c>
      <c r="C6084" t="s">
        <v>49</v>
      </c>
      <c r="D6084" t="s">
        <v>51899</v>
      </c>
      <c r="E6084" t="s">
        <v>51884</v>
      </c>
      <c r="F6084" t="s">
        <v>51900</v>
      </c>
      <c r="G6084" t="s">
        <v>51901</v>
      </c>
      <c r="H6084" t="s">
        <v>51902</v>
      </c>
      <c r="I6084" t="s">
        <v>5221</v>
      </c>
      <c r="J6084" t="s">
        <v>8722</v>
      </c>
      <c r="K6084" t="s">
        <v>8723</v>
      </c>
      <c r="L6084" t="s">
        <v>60</v>
      </c>
      <c r="M6084" t="s">
        <v>4904</v>
      </c>
      <c r="N6084" t="s">
        <v>4845</v>
      </c>
      <c r="O6084" t="s">
        <v>8724</v>
      </c>
      <c r="P6084" t="s">
        <v>51903</v>
      </c>
      <c r="Q6084" t="s">
        <v>51904</v>
      </c>
      <c r="R6084" t="str">
        <f t="shared" si="190"/>
        <v>奎文</v>
      </c>
      <c r="S6084" t="str">
        <f t="shared" si="191"/>
        <v>0111</v>
      </c>
    </row>
    <row r="6085" spans="1:19">
      <c r="A6085" t="s">
        <v>51905</v>
      </c>
      <c r="B6085" t="s">
        <v>51906</v>
      </c>
      <c r="C6085" t="s">
        <v>49</v>
      </c>
      <c r="D6085" t="s">
        <v>51907</v>
      </c>
      <c r="E6085" t="s">
        <v>50059</v>
      </c>
      <c r="F6085" t="s">
        <v>51908</v>
      </c>
      <c r="G6085" t="s">
        <v>51909</v>
      </c>
      <c r="H6085" t="s">
        <v>51910</v>
      </c>
      <c r="I6085" t="s">
        <v>12322</v>
      </c>
      <c r="J6085" t="s">
        <v>34274</v>
      </c>
      <c r="K6085" t="s">
        <v>34275</v>
      </c>
      <c r="L6085" t="s">
        <v>237</v>
      </c>
      <c r="M6085" t="s">
        <v>4868</v>
      </c>
      <c r="O6085" t="s">
        <v>34276</v>
      </c>
      <c r="R6085" t="str">
        <f t="shared" si="190"/>
        <v>潍城</v>
      </c>
      <c r="S6085" t="str">
        <f t="shared" si="191"/>
        <v>0111</v>
      </c>
    </row>
    <row r="6086" spans="1:19">
      <c r="A6086" t="s">
        <v>51911</v>
      </c>
      <c r="B6086" t="s">
        <v>51912</v>
      </c>
      <c r="C6086" t="s">
        <v>49</v>
      </c>
      <c r="D6086" t="s">
        <v>51913</v>
      </c>
      <c r="E6086" t="s">
        <v>51876</v>
      </c>
      <c r="F6086" t="s">
        <v>51914</v>
      </c>
      <c r="G6086" t="s">
        <v>51915</v>
      </c>
      <c r="H6086" t="s">
        <v>51916</v>
      </c>
      <c r="I6086" t="s">
        <v>12119</v>
      </c>
      <c r="J6086" t="s">
        <v>5987</v>
      </c>
      <c r="K6086" t="s">
        <v>5988</v>
      </c>
      <c r="L6086" t="s">
        <v>95</v>
      </c>
      <c r="M6086" t="s">
        <v>5042</v>
      </c>
      <c r="N6086" t="s">
        <v>5112</v>
      </c>
      <c r="O6086" t="s">
        <v>5989</v>
      </c>
      <c r="P6086" t="s">
        <v>51917</v>
      </c>
      <c r="R6086" t="str">
        <f t="shared" si="190"/>
        <v>安丘</v>
      </c>
      <c r="S6086" t="str">
        <f t="shared" si="191"/>
        <v>0111</v>
      </c>
    </row>
    <row r="6087" spans="1:19">
      <c r="A6087" t="s">
        <v>51918</v>
      </c>
      <c r="B6087" t="s">
        <v>51919</v>
      </c>
      <c r="C6087" t="s">
        <v>49</v>
      </c>
      <c r="D6087" t="s">
        <v>51920</v>
      </c>
      <c r="E6087" t="s">
        <v>50059</v>
      </c>
      <c r="F6087" t="s">
        <v>51921</v>
      </c>
      <c r="G6087" t="s">
        <v>51922</v>
      </c>
      <c r="H6087" t="s">
        <v>51923</v>
      </c>
      <c r="I6087" t="s">
        <v>12119</v>
      </c>
      <c r="J6087" t="s">
        <v>5509</v>
      </c>
      <c r="K6087" t="s">
        <v>5510</v>
      </c>
      <c r="L6087" t="s">
        <v>60</v>
      </c>
      <c r="M6087" t="s">
        <v>5511</v>
      </c>
      <c r="O6087" t="s">
        <v>5512</v>
      </c>
      <c r="P6087" t="s">
        <v>51924</v>
      </c>
      <c r="Q6087" t="s">
        <v>51925</v>
      </c>
      <c r="R6087" t="str">
        <f t="shared" si="190"/>
        <v>奎文</v>
      </c>
      <c r="S6087" t="str">
        <f t="shared" si="191"/>
        <v>0111</v>
      </c>
    </row>
    <row r="6088" spans="1:19">
      <c r="A6088" t="s">
        <v>51926</v>
      </c>
      <c r="B6088" t="s">
        <v>51927</v>
      </c>
      <c r="C6088" t="s">
        <v>49</v>
      </c>
      <c r="D6088" t="s">
        <v>51928</v>
      </c>
      <c r="E6088" t="s">
        <v>51929</v>
      </c>
      <c r="F6088" t="s">
        <v>51930</v>
      </c>
      <c r="G6088" t="s">
        <v>51931</v>
      </c>
      <c r="H6088" t="s">
        <v>51932</v>
      </c>
      <c r="I6088" t="s">
        <v>12500</v>
      </c>
      <c r="J6088" t="s">
        <v>12900</v>
      </c>
      <c r="K6088" t="s">
        <v>12901</v>
      </c>
      <c r="L6088" t="s">
        <v>148</v>
      </c>
      <c r="M6088" t="s">
        <v>5580</v>
      </c>
      <c r="N6088" t="s">
        <v>5619</v>
      </c>
      <c r="O6088" t="s">
        <v>12902</v>
      </c>
      <c r="P6088" t="s">
        <v>51933</v>
      </c>
      <c r="Q6088" t="s">
        <v>51934</v>
      </c>
      <c r="R6088" t="str">
        <f t="shared" si="190"/>
        <v>寒亭</v>
      </c>
      <c r="S6088" t="str">
        <f t="shared" si="191"/>
        <v>0111</v>
      </c>
    </row>
    <row r="6089" spans="1:19">
      <c r="A6089" t="s">
        <v>51935</v>
      </c>
      <c r="B6089" t="s">
        <v>51936</v>
      </c>
      <c r="C6089" t="s">
        <v>49</v>
      </c>
      <c r="D6089" t="s">
        <v>51937</v>
      </c>
      <c r="E6089" t="s">
        <v>51938</v>
      </c>
      <c r="F6089" t="s">
        <v>51939</v>
      </c>
      <c r="G6089" t="s">
        <v>51940</v>
      </c>
      <c r="H6089" t="s">
        <v>51941</v>
      </c>
      <c r="I6089" t="s">
        <v>4813</v>
      </c>
      <c r="J6089" t="s">
        <v>14178</v>
      </c>
      <c r="K6089" t="s">
        <v>14179</v>
      </c>
      <c r="L6089" t="s">
        <v>95</v>
      </c>
      <c r="M6089" t="s">
        <v>5709</v>
      </c>
      <c r="N6089" t="s">
        <v>4789</v>
      </c>
      <c r="O6089" t="s">
        <v>14180</v>
      </c>
      <c r="P6089" t="s">
        <v>51942</v>
      </c>
      <c r="Q6089" t="s">
        <v>51943</v>
      </c>
      <c r="R6089" t="str">
        <f t="shared" si="190"/>
        <v>安丘</v>
      </c>
      <c r="S6089" t="str">
        <f t="shared" si="191"/>
        <v>0111</v>
      </c>
    </row>
    <row r="6090" spans="1:19">
      <c r="A6090" t="s">
        <v>51944</v>
      </c>
      <c r="B6090" t="s">
        <v>51945</v>
      </c>
      <c r="C6090" t="s">
        <v>49</v>
      </c>
      <c r="D6090" t="s">
        <v>51946</v>
      </c>
      <c r="E6090" t="s">
        <v>51947</v>
      </c>
      <c r="F6090" t="s">
        <v>51948</v>
      </c>
      <c r="G6090" t="s">
        <v>51949</v>
      </c>
      <c r="H6090" t="s">
        <v>51950</v>
      </c>
      <c r="I6090" t="s">
        <v>4785</v>
      </c>
      <c r="J6090" t="s">
        <v>6225</v>
      </c>
      <c r="K6090" t="s">
        <v>6226</v>
      </c>
      <c r="L6090" t="s">
        <v>123</v>
      </c>
      <c r="M6090" t="s">
        <v>5825</v>
      </c>
      <c r="N6090" t="s">
        <v>5112</v>
      </c>
      <c r="O6090" t="s">
        <v>6227</v>
      </c>
      <c r="P6090" t="s">
        <v>51951</v>
      </c>
      <c r="R6090" t="str">
        <f t="shared" si="190"/>
        <v>诸城</v>
      </c>
      <c r="S6090" t="str">
        <f t="shared" si="191"/>
        <v>0111</v>
      </c>
    </row>
    <row r="6091" spans="1:19">
      <c r="A6091" t="s">
        <v>51952</v>
      </c>
      <c r="B6091" t="s">
        <v>51953</v>
      </c>
      <c r="C6091" t="s">
        <v>49</v>
      </c>
      <c r="D6091" t="s">
        <v>51954</v>
      </c>
      <c r="E6091" t="s">
        <v>50059</v>
      </c>
      <c r="F6091" t="s">
        <v>51955</v>
      </c>
      <c r="G6091" t="s">
        <v>51956</v>
      </c>
      <c r="I6091" t="s">
        <v>12267</v>
      </c>
      <c r="R6091" t="str">
        <f t="shared" si="190"/>
        <v/>
      </c>
      <c r="S6091" t="str">
        <f t="shared" si="191"/>
        <v>0111</v>
      </c>
    </row>
    <row r="6092" spans="1:19">
      <c r="A6092" t="s">
        <v>51957</v>
      </c>
      <c r="B6092" t="s">
        <v>51958</v>
      </c>
      <c r="C6092" t="s">
        <v>49</v>
      </c>
      <c r="D6092" t="s">
        <v>51959</v>
      </c>
      <c r="E6092" t="s">
        <v>50059</v>
      </c>
      <c r="F6092" t="s">
        <v>51960</v>
      </c>
      <c r="G6092" t="s">
        <v>51961</v>
      </c>
      <c r="H6092" t="s">
        <v>51962</v>
      </c>
      <c r="I6092" t="s">
        <v>4852</v>
      </c>
      <c r="J6092" t="s">
        <v>6357</v>
      </c>
      <c r="K6092" t="s">
        <v>6358</v>
      </c>
      <c r="L6092" t="s">
        <v>60</v>
      </c>
      <c r="M6092" t="s">
        <v>5999</v>
      </c>
      <c r="O6092" t="s">
        <v>6359</v>
      </c>
      <c r="P6092" t="s">
        <v>51963</v>
      </c>
      <c r="Q6092" t="s">
        <v>51964</v>
      </c>
      <c r="R6092" t="str">
        <f t="shared" si="190"/>
        <v>奎文</v>
      </c>
      <c r="S6092" t="str">
        <f t="shared" si="191"/>
        <v>0111</v>
      </c>
    </row>
    <row r="6093" spans="1:19">
      <c r="A6093" t="s">
        <v>51965</v>
      </c>
      <c r="B6093" t="s">
        <v>51966</v>
      </c>
      <c r="C6093" t="s">
        <v>49</v>
      </c>
      <c r="D6093" t="s">
        <v>51967</v>
      </c>
      <c r="E6093" t="s">
        <v>50059</v>
      </c>
      <c r="F6093" t="s">
        <v>51968</v>
      </c>
      <c r="G6093" t="s">
        <v>51969</v>
      </c>
      <c r="H6093" t="s">
        <v>51970</v>
      </c>
      <c r="I6093" t="s">
        <v>4841</v>
      </c>
      <c r="J6093" t="s">
        <v>6193</v>
      </c>
      <c r="K6093" t="s">
        <v>6194</v>
      </c>
      <c r="L6093" t="s">
        <v>105</v>
      </c>
      <c r="M6093" t="s">
        <v>6195</v>
      </c>
      <c r="O6093" t="s">
        <v>6196</v>
      </c>
      <c r="P6093" t="s">
        <v>51971</v>
      </c>
      <c r="Q6093" t="s">
        <v>51972</v>
      </c>
      <c r="R6093" t="str">
        <f t="shared" si="190"/>
        <v>寿光</v>
      </c>
      <c r="S6093" t="str">
        <f t="shared" si="191"/>
        <v>0111</v>
      </c>
    </row>
    <row r="6094" spans="1:19">
      <c r="A6094" t="s">
        <v>51973</v>
      </c>
      <c r="B6094" t="s">
        <v>51974</v>
      </c>
      <c r="C6094" t="s">
        <v>49</v>
      </c>
      <c r="D6094" t="s">
        <v>51975</v>
      </c>
      <c r="E6094" t="s">
        <v>51976</v>
      </c>
      <c r="F6094" t="s">
        <v>51977</v>
      </c>
      <c r="G6094" t="s">
        <v>51978</v>
      </c>
      <c r="H6094" t="s">
        <v>51979</v>
      </c>
      <c r="I6094" t="s">
        <v>12844</v>
      </c>
      <c r="J6094" t="s">
        <v>7042</v>
      </c>
      <c r="K6094" t="s">
        <v>7043</v>
      </c>
      <c r="L6094" t="s">
        <v>60</v>
      </c>
      <c r="M6094" t="s">
        <v>4904</v>
      </c>
      <c r="N6094" t="s">
        <v>5421</v>
      </c>
      <c r="O6094" t="s">
        <v>7044</v>
      </c>
      <c r="P6094" t="s">
        <v>51980</v>
      </c>
      <c r="Q6094" t="s">
        <v>51981</v>
      </c>
      <c r="R6094" t="str">
        <f t="shared" si="190"/>
        <v>奎文</v>
      </c>
      <c r="S6094" t="str">
        <f t="shared" si="191"/>
        <v>0111</v>
      </c>
    </row>
    <row r="6095" spans="1:19">
      <c r="A6095" t="s">
        <v>51982</v>
      </c>
      <c r="B6095" t="s">
        <v>51983</v>
      </c>
      <c r="C6095" t="s">
        <v>49</v>
      </c>
      <c r="D6095" t="s">
        <v>51984</v>
      </c>
      <c r="E6095" t="s">
        <v>51947</v>
      </c>
      <c r="F6095" t="s">
        <v>51985</v>
      </c>
      <c r="G6095" t="s">
        <v>51986</v>
      </c>
      <c r="H6095" t="s">
        <v>51987</v>
      </c>
      <c r="I6095" t="s">
        <v>4852</v>
      </c>
      <c r="J6095" t="s">
        <v>7478</v>
      </c>
      <c r="K6095" t="s">
        <v>7479</v>
      </c>
      <c r="L6095" t="s">
        <v>123</v>
      </c>
      <c r="M6095" t="s">
        <v>7480</v>
      </c>
      <c r="N6095" t="s">
        <v>4933</v>
      </c>
      <c r="O6095" t="s">
        <v>7481</v>
      </c>
      <c r="P6095" t="s">
        <v>51156</v>
      </c>
      <c r="R6095" t="str">
        <f t="shared" si="190"/>
        <v>诸城</v>
      </c>
      <c r="S6095" t="str">
        <f t="shared" si="191"/>
        <v>0111</v>
      </c>
    </row>
    <row r="6096" spans="1:19">
      <c r="A6096" t="s">
        <v>51988</v>
      </c>
      <c r="B6096" t="s">
        <v>51989</v>
      </c>
      <c r="C6096" t="s">
        <v>49</v>
      </c>
      <c r="D6096" t="s">
        <v>51990</v>
      </c>
      <c r="E6096" t="s">
        <v>50059</v>
      </c>
      <c r="F6096" t="s">
        <v>51991</v>
      </c>
      <c r="G6096" t="s">
        <v>51992</v>
      </c>
      <c r="H6096" t="s">
        <v>51993</v>
      </c>
      <c r="I6096" t="s">
        <v>4813</v>
      </c>
      <c r="J6096" t="s">
        <v>13019</v>
      </c>
      <c r="K6096" t="s">
        <v>13020</v>
      </c>
      <c r="L6096" t="s">
        <v>86</v>
      </c>
      <c r="M6096" t="s">
        <v>5919</v>
      </c>
      <c r="O6096" t="s">
        <v>13021</v>
      </c>
      <c r="P6096" t="s">
        <v>51994</v>
      </c>
      <c r="Q6096" t="s">
        <v>51995</v>
      </c>
      <c r="R6096" t="str">
        <f t="shared" si="190"/>
        <v>坊子</v>
      </c>
      <c r="S6096" t="str">
        <f t="shared" si="191"/>
        <v>0111</v>
      </c>
    </row>
    <row r="6097" spans="1:19">
      <c r="A6097" t="s">
        <v>51996</v>
      </c>
      <c r="B6097" t="s">
        <v>51997</v>
      </c>
      <c r="C6097" t="s">
        <v>49</v>
      </c>
      <c r="D6097" t="s">
        <v>51998</v>
      </c>
      <c r="E6097" t="s">
        <v>50059</v>
      </c>
      <c r="F6097" t="s">
        <v>51999</v>
      </c>
      <c r="G6097" t="s">
        <v>52000</v>
      </c>
      <c r="H6097" t="s">
        <v>52001</v>
      </c>
      <c r="I6097" t="s">
        <v>12119</v>
      </c>
      <c r="J6097" t="s">
        <v>7743</v>
      </c>
      <c r="K6097" t="s">
        <v>7744</v>
      </c>
      <c r="L6097" t="s">
        <v>1136</v>
      </c>
      <c r="M6097" t="s">
        <v>5210</v>
      </c>
      <c r="O6097" t="s">
        <v>7745</v>
      </c>
      <c r="P6097" t="s">
        <v>52002</v>
      </c>
      <c r="Q6097" t="s">
        <v>52003</v>
      </c>
      <c r="R6097" t="str">
        <f t="shared" si="190"/>
        <v>昌乐</v>
      </c>
      <c r="S6097" t="str">
        <f t="shared" si="191"/>
        <v>0111</v>
      </c>
    </row>
    <row r="6098" spans="1:19">
      <c r="A6098" t="s">
        <v>52004</v>
      </c>
      <c r="B6098" t="s">
        <v>51962</v>
      </c>
      <c r="C6098" t="s">
        <v>49</v>
      </c>
      <c r="D6098" t="s">
        <v>52005</v>
      </c>
      <c r="E6098" t="s">
        <v>50059</v>
      </c>
      <c r="F6098" t="s">
        <v>52006</v>
      </c>
      <c r="G6098" t="s">
        <v>52007</v>
      </c>
      <c r="H6098" t="s">
        <v>52008</v>
      </c>
      <c r="I6098" t="s">
        <v>5221</v>
      </c>
      <c r="J6098" t="s">
        <v>6357</v>
      </c>
      <c r="K6098" t="s">
        <v>6358</v>
      </c>
      <c r="L6098" t="s">
        <v>60</v>
      </c>
      <c r="M6098" t="s">
        <v>5999</v>
      </c>
      <c r="O6098" t="s">
        <v>6359</v>
      </c>
      <c r="P6098" t="s">
        <v>52009</v>
      </c>
      <c r="R6098" t="str">
        <f t="shared" si="190"/>
        <v>奎文</v>
      </c>
      <c r="S6098" t="str">
        <f t="shared" si="191"/>
        <v>0111</v>
      </c>
    </row>
    <row r="6099" spans="1:19">
      <c r="A6099" t="s">
        <v>52010</v>
      </c>
      <c r="B6099" t="s">
        <v>52011</v>
      </c>
      <c r="C6099" t="s">
        <v>49</v>
      </c>
      <c r="D6099" t="s">
        <v>52012</v>
      </c>
      <c r="E6099" t="s">
        <v>50059</v>
      </c>
      <c r="F6099" t="s">
        <v>52013</v>
      </c>
      <c r="G6099" t="s">
        <v>52014</v>
      </c>
      <c r="H6099" t="s">
        <v>52015</v>
      </c>
      <c r="I6099" t="s">
        <v>12119</v>
      </c>
      <c r="J6099" t="s">
        <v>7655</v>
      </c>
      <c r="K6099" t="s">
        <v>7656</v>
      </c>
      <c r="L6099" t="s">
        <v>123</v>
      </c>
      <c r="M6099" t="s">
        <v>4994</v>
      </c>
      <c r="O6099" t="s">
        <v>7657</v>
      </c>
      <c r="P6099" t="s">
        <v>52016</v>
      </c>
      <c r="R6099" t="str">
        <f t="shared" si="190"/>
        <v>诸城</v>
      </c>
      <c r="S6099" t="str">
        <f t="shared" si="191"/>
        <v>0111</v>
      </c>
    </row>
    <row r="6100" spans="1:19">
      <c r="A6100" t="s">
        <v>52017</v>
      </c>
      <c r="B6100" t="s">
        <v>52018</v>
      </c>
      <c r="C6100" t="s">
        <v>49</v>
      </c>
      <c r="D6100" t="s">
        <v>52019</v>
      </c>
      <c r="E6100" t="s">
        <v>50059</v>
      </c>
      <c r="F6100" t="s">
        <v>52020</v>
      </c>
      <c r="G6100" t="s">
        <v>52021</v>
      </c>
      <c r="H6100" t="s">
        <v>52022</v>
      </c>
      <c r="I6100" t="s">
        <v>12119</v>
      </c>
      <c r="J6100" t="s">
        <v>24129</v>
      </c>
      <c r="K6100" t="s">
        <v>24130</v>
      </c>
      <c r="L6100" t="s">
        <v>123</v>
      </c>
      <c r="M6100" t="s">
        <v>7210</v>
      </c>
      <c r="O6100" t="s">
        <v>24131</v>
      </c>
      <c r="P6100" t="s">
        <v>52023</v>
      </c>
      <c r="R6100" t="str">
        <f t="shared" si="190"/>
        <v>诸城</v>
      </c>
      <c r="S6100" t="str">
        <f t="shared" si="191"/>
        <v>0111</v>
      </c>
    </row>
    <row r="6101" spans="1:19">
      <c r="A6101" t="s">
        <v>52024</v>
      </c>
      <c r="B6101" t="s">
        <v>52025</v>
      </c>
      <c r="C6101" t="s">
        <v>49</v>
      </c>
      <c r="D6101" t="s">
        <v>52026</v>
      </c>
      <c r="E6101" t="s">
        <v>50059</v>
      </c>
      <c r="F6101" t="s">
        <v>52027</v>
      </c>
      <c r="G6101" t="s">
        <v>52028</v>
      </c>
      <c r="H6101" t="s">
        <v>52029</v>
      </c>
      <c r="I6101" t="s">
        <v>12119</v>
      </c>
      <c r="J6101" t="s">
        <v>7655</v>
      </c>
      <c r="K6101" t="s">
        <v>7656</v>
      </c>
      <c r="L6101" t="s">
        <v>123</v>
      </c>
      <c r="M6101" t="s">
        <v>4994</v>
      </c>
      <c r="O6101" t="s">
        <v>7657</v>
      </c>
      <c r="P6101" t="s">
        <v>52030</v>
      </c>
      <c r="R6101" t="str">
        <f t="shared" si="190"/>
        <v>诸城</v>
      </c>
      <c r="S6101" t="str">
        <f t="shared" si="191"/>
        <v>0111</v>
      </c>
    </row>
    <row r="6102" spans="1:19">
      <c r="A6102" t="s">
        <v>52031</v>
      </c>
      <c r="B6102" t="s">
        <v>52032</v>
      </c>
      <c r="C6102" t="s">
        <v>49</v>
      </c>
      <c r="D6102" t="s">
        <v>52033</v>
      </c>
      <c r="E6102" t="s">
        <v>50059</v>
      </c>
      <c r="F6102" t="s">
        <v>52034</v>
      </c>
      <c r="G6102" t="s">
        <v>52035</v>
      </c>
      <c r="H6102" t="s">
        <v>52036</v>
      </c>
      <c r="I6102" t="s">
        <v>5052</v>
      </c>
      <c r="J6102" t="s">
        <v>15283</v>
      </c>
      <c r="K6102" t="s">
        <v>15284</v>
      </c>
      <c r="L6102" t="s">
        <v>105</v>
      </c>
      <c r="M6102" t="s">
        <v>5197</v>
      </c>
      <c r="O6102" t="s">
        <v>15285</v>
      </c>
      <c r="P6102" t="s">
        <v>52037</v>
      </c>
      <c r="R6102" t="str">
        <f t="shared" si="190"/>
        <v>寿光</v>
      </c>
      <c r="S6102" t="str">
        <f t="shared" si="191"/>
        <v>0111</v>
      </c>
    </row>
    <row r="6103" spans="1:19">
      <c r="A6103" t="s">
        <v>52038</v>
      </c>
      <c r="B6103" t="s">
        <v>52039</v>
      </c>
      <c r="C6103" t="s">
        <v>49</v>
      </c>
      <c r="D6103" t="s">
        <v>52040</v>
      </c>
      <c r="E6103" t="s">
        <v>50059</v>
      </c>
      <c r="F6103" t="s">
        <v>52041</v>
      </c>
      <c r="G6103" t="s">
        <v>52042</v>
      </c>
      <c r="H6103" t="s">
        <v>52043</v>
      </c>
      <c r="I6103" t="s">
        <v>12119</v>
      </c>
      <c r="J6103" t="s">
        <v>5636</v>
      </c>
      <c r="K6103" t="s">
        <v>5637</v>
      </c>
      <c r="L6103" t="s">
        <v>105</v>
      </c>
      <c r="M6103" t="s">
        <v>5638</v>
      </c>
      <c r="O6103" t="s">
        <v>5639</v>
      </c>
      <c r="P6103" t="s">
        <v>52044</v>
      </c>
      <c r="R6103" t="str">
        <f t="shared" si="190"/>
        <v>寿光</v>
      </c>
      <c r="S6103" t="str">
        <f t="shared" si="191"/>
        <v>0111</v>
      </c>
    </row>
    <row r="6104" spans="1:19">
      <c r="A6104" t="s">
        <v>52045</v>
      </c>
      <c r="B6104" t="s">
        <v>52046</v>
      </c>
      <c r="C6104" t="s">
        <v>49</v>
      </c>
      <c r="D6104" t="s">
        <v>52047</v>
      </c>
      <c r="E6104" t="s">
        <v>50059</v>
      </c>
      <c r="F6104" t="s">
        <v>52048</v>
      </c>
      <c r="G6104" t="s">
        <v>52049</v>
      </c>
      <c r="H6104" t="s">
        <v>52050</v>
      </c>
      <c r="I6104" t="s">
        <v>12119</v>
      </c>
      <c r="J6104" t="s">
        <v>12900</v>
      </c>
      <c r="K6104" t="s">
        <v>12901</v>
      </c>
      <c r="L6104" t="s">
        <v>148</v>
      </c>
      <c r="M6104" t="s">
        <v>5580</v>
      </c>
      <c r="O6104" t="s">
        <v>12902</v>
      </c>
      <c r="P6104" t="s">
        <v>52051</v>
      </c>
      <c r="Q6104" t="s">
        <v>52052</v>
      </c>
      <c r="R6104" t="str">
        <f t="shared" si="190"/>
        <v>寒亭</v>
      </c>
      <c r="S6104" t="str">
        <f t="shared" si="191"/>
        <v>0111</v>
      </c>
    </row>
    <row r="6105" spans="1:19">
      <c r="A6105" t="s">
        <v>52053</v>
      </c>
      <c r="B6105" t="s">
        <v>52054</v>
      </c>
      <c r="C6105" t="s">
        <v>49</v>
      </c>
      <c r="D6105" t="s">
        <v>52055</v>
      </c>
      <c r="E6105" t="s">
        <v>50059</v>
      </c>
      <c r="F6105" t="s">
        <v>52056</v>
      </c>
      <c r="G6105" t="s">
        <v>52057</v>
      </c>
      <c r="H6105" t="s">
        <v>52058</v>
      </c>
      <c r="I6105" t="s">
        <v>12119</v>
      </c>
      <c r="J6105" t="s">
        <v>5658</v>
      </c>
      <c r="K6105" t="s">
        <v>5659</v>
      </c>
      <c r="L6105" t="s">
        <v>114</v>
      </c>
      <c r="M6105" t="s">
        <v>5486</v>
      </c>
      <c r="O6105" t="s">
        <v>5660</v>
      </c>
      <c r="Q6105" t="s">
        <v>52059</v>
      </c>
      <c r="R6105" t="str">
        <f t="shared" si="190"/>
        <v>高密</v>
      </c>
      <c r="S6105" t="str">
        <f t="shared" si="191"/>
        <v>0111</v>
      </c>
    </row>
    <row r="6106" spans="1:19">
      <c r="A6106" t="s">
        <v>52060</v>
      </c>
      <c r="B6106" t="s">
        <v>52061</v>
      </c>
      <c r="C6106" t="s">
        <v>49</v>
      </c>
      <c r="D6106" t="s">
        <v>52062</v>
      </c>
      <c r="E6106" t="s">
        <v>50059</v>
      </c>
      <c r="F6106" t="s">
        <v>52063</v>
      </c>
      <c r="G6106" t="s">
        <v>52064</v>
      </c>
      <c r="H6106" t="s">
        <v>52065</v>
      </c>
      <c r="I6106" t="s">
        <v>12119</v>
      </c>
      <c r="J6106" t="s">
        <v>7042</v>
      </c>
      <c r="K6106" t="s">
        <v>7043</v>
      </c>
      <c r="L6106" t="s">
        <v>60</v>
      </c>
      <c r="M6106" t="s">
        <v>4904</v>
      </c>
      <c r="O6106" t="s">
        <v>7044</v>
      </c>
      <c r="P6106" t="s">
        <v>52066</v>
      </c>
      <c r="R6106" t="str">
        <f t="shared" si="190"/>
        <v>奎文</v>
      </c>
      <c r="S6106" t="str">
        <f t="shared" si="191"/>
        <v>0111</v>
      </c>
    </row>
    <row r="6107" spans="1:19">
      <c r="A6107" t="s">
        <v>52067</v>
      </c>
      <c r="B6107" t="s">
        <v>52068</v>
      </c>
      <c r="C6107" t="s">
        <v>49</v>
      </c>
      <c r="D6107" t="s">
        <v>52069</v>
      </c>
      <c r="E6107" t="s">
        <v>50059</v>
      </c>
      <c r="F6107" t="s">
        <v>52070</v>
      </c>
      <c r="G6107" t="s">
        <v>52071</v>
      </c>
      <c r="H6107" t="s">
        <v>52072</v>
      </c>
      <c r="I6107" t="s">
        <v>12119</v>
      </c>
      <c r="J6107" t="s">
        <v>6528</v>
      </c>
      <c r="K6107" t="s">
        <v>6529</v>
      </c>
      <c r="L6107" t="s">
        <v>60</v>
      </c>
      <c r="M6107" t="s">
        <v>4774</v>
      </c>
      <c r="N6107" t="s">
        <v>5960</v>
      </c>
      <c r="O6107" t="s">
        <v>6531</v>
      </c>
      <c r="P6107" t="s">
        <v>52073</v>
      </c>
      <c r="Q6107" t="s">
        <v>52074</v>
      </c>
      <c r="R6107" t="str">
        <f t="shared" si="190"/>
        <v>奎文</v>
      </c>
      <c r="S6107" t="str">
        <f t="shared" si="191"/>
        <v>0111</v>
      </c>
    </row>
    <row r="6108" spans="1:19">
      <c r="A6108" t="s">
        <v>52075</v>
      </c>
      <c r="B6108" t="s">
        <v>52076</v>
      </c>
      <c r="C6108" t="s">
        <v>49</v>
      </c>
      <c r="D6108" t="s">
        <v>52077</v>
      </c>
      <c r="E6108" t="s">
        <v>50059</v>
      </c>
      <c r="F6108" t="s">
        <v>52078</v>
      </c>
      <c r="G6108" t="s">
        <v>52079</v>
      </c>
      <c r="H6108" t="s">
        <v>52080</v>
      </c>
      <c r="I6108" t="s">
        <v>5327</v>
      </c>
      <c r="J6108" t="s">
        <v>7502</v>
      </c>
      <c r="K6108" t="s">
        <v>7503</v>
      </c>
      <c r="L6108" t="s">
        <v>237</v>
      </c>
      <c r="M6108" t="s">
        <v>4971</v>
      </c>
      <c r="O6108" t="s">
        <v>7505</v>
      </c>
      <c r="P6108" t="s">
        <v>52081</v>
      </c>
      <c r="R6108" t="str">
        <f t="shared" si="190"/>
        <v>潍城</v>
      </c>
      <c r="S6108" t="str">
        <f t="shared" si="191"/>
        <v>0111</v>
      </c>
    </row>
    <row r="6109" spans="1:19">
      <c r="A6109" t="s">
        <v>52082</v>
      </c>
      <c r="B6109" t="s">
        <v>52083</v>
      </c>
      <c r="C6109" t="s">
        <v>49</v>
      </c>
      <c r="D6109" t="s">
        <v>52084</v>
      </c>
      <c r="E6109" t="s">
        <v>50251</v>
      </c>
      <c r="F6109" t="s">
        <v>52085</v>
      </c>
      <c r="G6109" t="s">
        <v>52086</v>
      </c>
      <c r="H6109" t="s">
        <v>52087</v>
      </c>
      <c r="I6109" t="s">
        <v>12119</v>
      </c>
      <c r="J6109" t="s">
        <v>12758</v>
      </c>
      <c r="K6109" t="s">
        <v>12759</v>
      </c>
      <c r="L6109" t="s">
        <v>1136</v>
      </c>
      <c r="M6109" t="s">
        <v>5210</v>
      </c>
      <c r="N6109" t="s">
        <v>4972</v>
      </c>
      <c r="O6109" t="s">
        <v>12760</v>
      </c>
      <c r="P6109" t="s">
        <v>52088</v>
      </c>
      <c r="Q6109" t="s">
        <v>52089</v>
      </c>
      <c r="R6109" t="str">
        <f t="shared" si="190"/>
        <v>昌乐</v>
      </c>
      <c r="S6109" t="str">
        <f t="shared" si="191"/>
        <v>0111</v>
      </c>
    </row>
    <row r="6110" spans="1:19">
      <c r="A6110" t="s">
        <v>52090</v>
      </c>
      <c r="B6110" t="s">
        <v>52091</v>
      </c>
      <c r="C6110" t="s">
        <v>49</v>
      </c>
      <c r="D6110" t="s">
        <v>52092</v>
      </c>
      <c r="E6110" t="s">
        <v>50251</v>
      </c>
      <c r="F6110" t="s">
        <v>52093</v>
      </c>
      <c r="G6110" t="s">
        <v>52094</v>
      </c>
      <c r="H6110" t="s">
        <v>52095</v>
      </c>
      <c r="I6110" t="s">
        <v>12119</v>
      </c>
      <c r="J6110" t="s">
        <v>7309</v>
      </c>
      <c r="K6110" t="s">
        <v>7310</v>
      </c>
      <c r="L6110" t="s">
        <v>375</v>
      </c>
      <c r="M6110" t="s">
        <v>5745</v>
      </c>
      <c r="N6110" t="s">
        <v>5112</v>
      </c>
      <c r="O6110" t="s">
        <v>7311</v>
      </c>
      <c r="P6110" t="s">
        <v>52096</v>
      </c>
      <c r="Q6110" t="s">
        <v>52097</v>
      </c>
      <c r="R6110" t="str">
        <f t="shared" si="190"/>
        <v>昌邑</v>
      </c>
      <c r="S6110" t="str">
        <f t="shared" si="191"/>
        <v>0111</v>
      </c>
    </row>
    <row r="6111" spans="1:19">
      <c r="A6111" t="s">
        <v>52098</v>
      </c>
      <c r="B6111" t="s">
        <v>52099</v>
      </c>
      <c r="C6111" t="s">
        <v>49</v>
      </c>
      <c r="D6111" t="s">
        <v>52100</v>
      </c>
      <c r="E6111" t="s">
        <v>50607</v>
      </c>
      <c r="F6111" t="s">
        <v>52101</v>
      </c>
      <c r="G6111" t="s">
        <v>52102</v>
      </c>
      <c r="H6111" t="s">
        <v>52103</v>
      </c>
      <c r="I6111" t="s">
        <v>12119</v>
      </c>
      <c r="J6111" t="s">
        <v>11800</v>
      </c>
      <c r="K6111" t="s">
        <v>11801</v>
      </c>
      <c r="L6111" t="s">
        <v>105</v>
      </c>
      <c r="M6111" t="s">
        <v>6055</v>
      </c>
      <c r="N6111" t="s">
        <v>5421</v>
      </c>
      <c r="O6111" t="s">
        <v>11802</v>
      </c>
      <c r="P6111" t="s">
        <v>52104</v>
      </c>
      <c r="Q6111" t="s">
        <v>52105</v>
      </c>
      <c r="R6111" t="str">
        <f t="shared" si="190"/>
        <v>寿光</v>
      </c>
      <c r="S6111" t="str">
        <f t="shared" si="191"/>
        <v>0111</v>
      </c>
    </row>
    <row r="6112" spans="1:19">
      <c r="A6112" t="s">
        <v>52106</v>
      </c>
      <c r="B6112" t="s">
        <v>52107</v>
      </c>
      <c r="C6112" t="s">
        <v>49</v>
      </c>
      <c r="D6112" t="s">
        <v>52108</v>
      </c>
      <c r="E6112" t="s">
        <v>50251</v>
      </c>
      <c r="F6112" t="s">
        <v>52109</v>
      </c>
      <c r="G6112" t="s">
        <v>52110</v>
      </c>
      <c r="H6112" t="s">
        <v>52111</v>
      </c>
      <c r="I6112" t="s">
        <v>12119</v>
      </c>
      <c r="J6112" t="s">
        <v>4853</v>
      </c>
      <c r="K6112" t="s">
        <v>4854</v>
      </c>
      <c r="L6112" t="s">
        <v>50</v>
      </c>
      <c r="M6112" t="s">
        <v>4855</v>
      </c>
      <c r="N6112" t="s">
        <v>8593</v>
      </c>
      <c r="O6112" t="s">
        <v>4857</v>
      </c>
      <c r="P6112" t="s">
        <v>52112</v>
      </c>
      <c r="R6112" t="str">
        <f t="shared" si="190"/>
        <v>青州</v>
      </c>
      <c r="S6112" t="str">
        <f t="shared" si="191"/>
        <v>0111</v>
      </c>
    </row>
    <row r="6113" spans="1:19">
      <c r="A6113" t="s">
        <v>52113</v>
      </c>
      <c r="B6113" t="s">
        <v>52114</v>
      </c>
      <c r="C6113" t="s">
        <v>49</v>
      </c>
      <c r="D6113" t="s">
        <v>52115</v>
      </c>
      <c r="E6113" t="s">
        <v>50251</v>
      </c>
      <c r="F6113" t="s">
        <v>52116</v>
      </c>
      <c r="G6113" t="s">
        <v>52117</v>
      </c>
      <c r="H6113" t="s">
        <v>52118</v>
      </c>
      <c r="I6113" t="s">
        <v>12119</v>
      </c>
      <c r="J6113" t="s">
        <v>7278</v>
      </c>
      <c r="K6113" t="s">
        <v>7279</v>
      </c>
      <c r="L6113" t="s">
        <v>105</v>
      </c>
      <c r="M6113" t="s">
        <v>5089</v>
      </c>
      <c r="N6113" t="s">
        <v>5699</v>
      </c>
      <c r="O6113" t="s">
        <v>7280</v>
      </c>
      <c r="P6113" t="s">
        <v>52119</v>
      </c>
      <c r="Q6113" t="s">
        <v>52120</v>
      </c>
      <c r="R6113" t="str">
        <f t="shared" si="190"/>
        <v>寿光</v>
      </c>
      <c r="S6113" t="str">
        <f t="shared" si="191"/>
        <v>0111</v>
      </c>
    </row>
    <row r="6114" spans="1:19">
      <c r="A6114" t="s">
        <v>52121</v>
      </c>
      <c r="B6114" t="s">
        <v>52122</v>
      </c>
      <c r="C6114" t="s">
        <v>49</v>
      </c>
      <c r="D6114" t="s">
        <v>52123</v>
      </c>
      <c r="E6114" t="s">
        <v>52124</v>
      </c>
      <c r="F6114" t="s">
        <v>52125</v>
      </c>
      <c r="G6114" t="s">
        <v>52126</v>
      </c>
      <c r="H6114" t="s">
        <v>52127</v>
      </c>
      <c r="I6114" t="s">
        <v>4852</v>
      </c>
      <c r="J6114" t="s">
        <v>5362</v>
      </c>
      <c r="K6114" t="s">
        <v>5363</v>
      </c>
      <c r="L6114" t="s">
        <v>123</v>
      </c>
      <c r="M6114" t="s">
        <v>4994</v>
      </c>
      <c r="N6114" t="s">
        <v>4881</v>
      </c>
      <c r="O6114" t="s">
        <v>7657</v>
      </c>
      <c r="P6114" t="s">
        <v>52128</v>
      </c>
      <c r="R6114" t="str">
        <f t="shared" si="190"/>
        <v>诸城</v>
      </c>
      <c r="S6114" t="str">
        <f t="shared" si="191"/>
        <v>0111</v>
      </c>
    </row>
    <row r="6115" spans="1:19">
      <c r="A6115" t="s">
        <v>52129</v>
      </c>
      <c r="B6115" t="s">
        <v>52130</v>
      </c>
      <c r="C6115" t="s">
        <v>49</v>
      </c>
      <c r="D6115" t="s">
        <v>52131</v>
      </c>
      <c r="E6115" t="s">
        <v>50251</v>
      </c>
      <c r="F6115" t="s">
        <v>52132</v>
      </c>
      <c r="G6115" t="s">
        <v>52133</v>
      </c>
      <c r="H6115" t="s">
        <v>52134</v>
      </c>
      <c r="I6115" t="s">
        <v>12119</v>
      </c>
      <c r="J6115" t="s">
        <v>5647</v>
      </c>
      <c r="K6115" t="s">
        <v>5648</v>
      </c>
      <c r="L6115" t="s">
        <v>95</v>
      </c>
      <c r="M6115" t="s">
        <v>5649</v>
      </c>
      <c r="N6115" t="s">
        <v>4959</v>
      </c>
      <c r="O6115" t="s">
        <v>5650</v>
      </c>
      <c r="P6115" t="s">
        <v>52135</v>
      </c>
      <c r="Q6115" t="s">
        <v>52136</v>
      </c>
      <c r="R6115" t="str">
        <f t="shared" si="190"/>
        <v>安丘</v>
      </c>
      <c r="S6115" t="str">
        <f t="shared" si="191"/>
        <v>0111</v>
      </c>
    </row>
    <row r="6116" spans="1:19">
      <c r="A6116" t="s">
        <v>52137</v>
      </c>
      <c r="B6116" t="s">
        <v>52138</v>
      </c>
      <c r="C6116" t="s">
        <v>49</v>
      </c>
      <c r="D6116" t="s">
        <v>52139</v>
      </c>
      <c r="E6116" t="s">
        <v>52140</v>
      </c>
      <c r="F6116" t="s">
        <v>52141</v>
      </c>
      <c r="G6116" t="s">
        <v>52142</v>
      </c>
      <c r="H6116" t="s">
        <v>52143</v>
      </c>
      <c r="I6116" t="s">
        <v>5066</v>
      </c>
      <c r="J6116" t="s">
        <v>6053</v>
      </c>
      <c r="K6116" t="s">
        <v>6054</v>
      </c>
      <c r="L6116" t="s">
        <v>105</v>
      </c>
      <c r="M6116" t="s">
        <v>6055</v>
      </c>
      <c r="N6116" t="s">
        <v>4983</v>
      </c>
      <c r="O6116" t="s">
        <v>6056</v>
      </c>
      <c r="P6116" t="s">
        <v>52144</v>
      </c>
      <c r="R6116" t="str">
        <f t="shared" si="190"/>
        <v>寿光</v>
      </c>
      <c r="S6116" t="str">
        <f t="shared" si="191"/>
        <v>0111</v>
      </c>
    </row>
    <row r="6117" spans="1:19">
      <c r="A6117" t="s">
        <v>52145</v>
      </c>
      <c r="B6117" t="s">
        <v>52146</v>
      </c>
      <c r="C6117" t="s">
        <v>49</v>
      </c>
      <c r="D6117" t="s">
        <v>52147</v>
      </c>
      <c r="E6117" t="s">
        <v>52140</v>
      </c>
      <c r="F6117" t="s">
        <v>52148</v>
      </c>
      <c r="G6117" t="s">
        <v>52149</v>
      </c>
      <c r="H6117" t="s">
        <v>52150</v>
      </c>
      <c r="I6117" t="s">
        <v>4852</v>
      </c>
      <c r="J6117" t="s">
        <v>8305</v>
      </c>
      <c r="K6117" t="s">
        <v>8306</v>
      </c>
      <c r="L6117" t="s">
        <v>60</v>
      </c>
      <c r="M6117" t="s">
        <v>5511</v>
      </c>
      <c r="N6117" t="s">
        <v>5211</v>
      </c>
      <c r="O6117" t="s">
        <v>8307</v>
      </c>
      <c r="P6117" t="s">
        <v>52151</v>
      </c>
      <c r="Q6117" t="s">
        <v>52152</v>
      </c>
      <c r="R6117" t="str">
        <f t="shared" si="190"/>
        <v>奎文</v>
      </c>
      <c r="S6117" t="str">
        <f t="shared" si="191"/>
        <v>0111</v>
      </c>
    </row>
    <row r="6118" spans="1:19">
      <c r="A6118" t="s">
        <v>52153</v>
      </c>
      <c r="B6118" t="s">
        <v>52154</v>
      </c>
      <c r="C6118" t="s">
        <v>49</v>
      </c>
      <c r="D6118" t="s">
        <v>52155</v>
      </c>
      <c r="E6118" t="s">
        <v>52140</v>
      </c>
      <c r="F6118" t="s">
        <v>52156</v>
      </c>
      <c r="G6118" t="s">
        <v>52157</v>
      </c>
      <c r="H6118" t="s">
        <v>52158</v>
      </c>
      <c r="I6118" t="s">
        <v>5052</v>
      </c>
      <c r="J6118" t="s">
        <v>10649</v>
      </c>
      <c r="K6118" t="s">
        <v>10650</v>
      </c>
      <c r="L6118" t="s">
        <v>50</v>
      </c>
      <c r="M6118" t="s">
        <v>4816</v>
      </c>
      <c r="N6118" t="s">
        <v>4881</v>
      </c>
      <c r="O6118" t="s">
        <v>10651</v>
      </c>
      <c r="P6118" t="s">
        <v>52159</v>
      </c>
      <c r="R6118" t="str">
        <f t="shared" si="190"/>
        <v>青州</v>
      </c>
      <c r="S6118" t="str">
        <f t="shared" si="191"/>
        <v>0111</v>
      </c>
    </row>
    <row r="6119" spans="1:19">
      <c r="A6119" t="s">
        <v>52160</v>
      </c>
      <c r="B6119" t="s">
        <v>52161</v>
      </c>
      <c r="C6119" t="s">
        <v>49</v>
      </c>
      <c r="D6119" t="s">
        <v>52162</v>
      </c>
      <c r="E6119" t="s">
        <v>50077</v>
      </c>
      <c r="F6119" t="s">
        <v>52163</v>
      </c>
      <c r="G6119" t="s">
        <v>52164</v>
      </c>
      <c r="H6119" t="s">
        <v>51647</v>
      </c>
      <c r="I6119" t="s">
        <v>4852</v>
      </c>
      <c r="J6119" t="s">
        <v>6555</v>
      </c>
      <c r="K6119" t="s">
        <v>6556</v>
      </c>
      <c r="L6119" t="s">
        <v>77</v>
      </c>
      <c r="M6119" t="s">
        <v>4803</v>
      </c>
      <c r="N6119" t="s">
        <v>4933</v>
      </c>
      <c r="O6119" t="s">
        <v>6557</v>
      </c>
      <c r="P6119" t="s">
        <v>52165</v>
      </c>
      <c r="R6119" t="str">
        <f t="shared" si="190"/>
        <v>临朐</v>
      </c>
      <c r="S6119" t="str">
        <f t="shared" si="191"/>
        <v>0111</v>
      </c>
    </row>
    <row r="6120" spans="1:19">
      <c r="A6120" t="s">
        <v>52166</v>
      </c>
      <c r="B6120" t="s">
        <v>52167</v>
      </c>
      <c r="C6120" t="s">
        <v>49</v>
      </c>
      <c r="D6120" t="s">
        <v>52168</v>
      </c>
      <c r="E6120" t="s">
        <v>50059</v>
      </c>
      <c r="F6120" t="s">
        <v>52169</v>
      </c>
      <c r="G6120" t="s">
        <v>52170</v>
      </c>
      <c r="H6120" t="s">
        <v>52171</v>
      </c>
      <c r="I6120" t="s">
        <v>5184</v>
      </c>
      <c r="J6120" t="s">
        <v>25985</v>
      </c>
      <c r="K6120" t="s">
        <v>25986</v>
      </c>
      <c r="L6120" t="s">
        <v>77</v>
      </c>
      <c r="M6120" t="s">
        <v>16744</v>
      </c>
      <c r="O6120" t="s">
        <v>25987</v>
      </c>
      <c r="P6120" t="s">
        <v>52172</v>
      </c>
      <c r="R6120" t="str">
        <f t="shared" si="190"/>
        <v>临朐</v>
      </c>
      <c r="S6120" t="str">
        <f t="shared" si="191"/>
        <v>0111</v>
      </c>
    </row>
    <row r="6121" spans="1:19">
      <c r="A6121" t="s">
        <v>52173</v>
      </c>
      <c r="B6121" t="s">
        <v>52174</v>
      </c>
      <c r="C6121" t="s">
        <v>49</v>
      </c>
      <c r="D6121" t="s">
        <v>52175</v>
      </c>
      <c r="E6121" t="s">
        <v>50077</v>
      </c>
      <c r="F6121" t="s">
        <v>52176</v>
      </c>
      <c r="G6121" t="s">
        <v>52177</v>
      </c>
      <c r="H6121" t="s">
        <v>52178</v>
      </c>
      <c r="I6121" t="s">
        <v>4785</v>
      </c>
      <c r="J6121" t="s">
        <v>8163</v>
      </c>
      <c r="K6121" t="s">
        <v>8164</v>
      </c>
      <c r="L6121" t="s">
        <v>77</v>
      </c>
      <c r="M6121" t="s">
        <v>4803</v>
      </c>
      <c r="O6121" t="s">
        <v>8165</v>
      </c>
      <c r="P6121" t="s">
        <v>52179</v>
      </c>
      <c r="Q6121" t="s">
        <v>51146</v>
      </c>
      <c r="R6121" t="str">
        <f t="shared" si="190"/>
        <v>临朐</v>
      </c>
      <c r="S6121" t="str">
        <f t="shared" si="191"/>
        <v>0111</v>
      </c>
    </row>
    <row r="6122" spans="1:19">
      <c r="A6122" t="s">
        <v>52180</v>
      </c>
      <c r="B6122" t="s">
        <v>52181</v>
      </c>
      <c r="C6122" t="s">
        <v>49</v>
      </c>
      <c r="D6122" t="s">
        <v>52182</v>
      </c>
      <c r="E6122" t="s">
        <v>52183</v>
      </c>
      <c r="F6122" t="s">
        <v>52184</v>
      </c>
      <c r="G6122" t="s">
        <v>52185</v>
      </c>
      <c r="H6122" t="s">
        <v>52186</v>
      </c>
      <c r="I6122" t="s">
        <v>4955</v>
      </c>
      <c r="J6122" t="s">
        <v>4956</v>
      </c>
      <c r="K6122" t="s">
        <v>4957</v>
      </c>
      <c r="L6122" t="s">
        <v>95</v>
      </c>
      <c r="M6122" t="s">
        <v>4958</v>
      </c>
      <c r="N6122" t="s">
        <v>4959</v>
      </c>
      <c r="O6122" t="s">
        <v>4960</v>
      </c>
      <c r="P6122" t="s">
        <v>52187</v>
      </c>
      <c r="Q6122" t="s">
        <v>52188</v>
      </c>
      <c r="R6122" t="str">
        <f t="shared" si="190"/>
        <v>安丘</v>
      </c>
      <c r="S6122" t="str">
        <f t="shared" si="191"/>
        <v>0111</v>
      </c>
    </row>
    <row r="6123" spans="1:19">
      <c r="A6123" t="s">
        <v>52189</v>
      </c>
      <c r="B6123" t="s">
        <v>52190</v>
      </c>
      <c r="C6123" t="s">
        <v>49</v>
      </c>
      <c r="D6123" t="s">
        <v>52191</v>
      </c>
      <c r="E6123" t="s">
        <v>50077</v>
      </c>
      <c r="F6123" t="s">
        <v>52192</v>
      </c>
      <c r="G6123" t="s">
        <v>52193</v>
      </c>
      <c r="H6123" t="s">
        <v>52194</v>
      </c>
      <c r="I6123" t="s">
        <v>4785</v>
      </c>
      <c r="J6123" t="s">
        <v>11618</v>
      </c>
      <c r="K6123" t="s">
        <v>11619</v>
      </c>
      <c r="L6123" t="s">
        <v>237</v>
      </c>
      <c r="M6123" t="s">
        <v>4868</v>
      </c>
      <c r="N6123" t="s">
        <v>5112</v>
      </c>
      <c r="O6123" t="s">
        <v>11620</v>
      </c>
      <c r="P6123" t="s">
        <v>52195</v>
      </c>
      <c r="R6123" t="str">
        <f t="shared" si="190"/>
        <v>潍城</v>
      </c>
      <c r="S6123" t="str">
        <f t="shared" si="191"/>
        <v>0111</v>
      </c>
    </row>
    <row r="6124" spans="1:19">
      <c r="A6124" t="s">
        <v>52196</v>
      </c>
      <c r="B6124" t="s">
        <v>52197</v>
      </c>
      <c r="C6124" t="s">
        <v>49</v>
      </c>
      <c r="D6124" t="s">
        <v>52198</v>
      </c>
      <c r="E6124" t="s">
        <v>50077</v>
      </c>
      <c r="F6124" t="s">
        <v>52199</v>
      </c>
      <c r="G6124" t="s">
        <v>52200</v>
      </c>
      <c r="H6124" t="s">
        <v>52201</v>
      </c>
      <c r="I6124" t="s">
        <v>4785</v>
      </c>
      <c r="J6124" t="s">
        <v>10771</v>
      </c>
      <c r="K6124" t="s">
        <v>10772</v>
      </c>
      <c r="L6124" t="s">
        <v>60</v>
      </c>
      <c r="M6124" t="s">
        <v>5420</v>
      </c>
      <c r="N6124" t="s">
        <v>4905</v>
      </c>
      <c r="O6124" t="s">
        <v>10773</v>
      </c>
      <c r="P6124" t="s">
        <v>52202</v>
      </c>
      <c r="Q6124" t="s">
        <v>52203</v>
      </c>
      <c r="R6124" t="str">
        <f t="shared" si="190"/>
        <v>奎文</v>
      </c>
      <c r="S6124" t="str">
        <f t="shared" si="191"/>
        <v>0111</v>
      </c>
    </row>
    <row r="6125" spans="1:19">
      <c r="A6125" t="s">
        <v>52204</v>
      </c>
      <c r="B6125" t="s">
        <v>52205</v>
      </c>
      <c r="C6125" t="s">
        <v>49</v>
      </c>
      <c r="D6125" t="s">
        <v>52206</v>
      </c>
      <c r="E6125" t="s">
        <v>52207</v>
      </c>
      <c r="F6125" t="s">
        <v>52208</v>
      </c>
      <c r="G6125" t="s">
        <v>52209</v>
      </c>
      <c r="H6125" t="s">
        <v>52210</v>
      </c>
      <c r="I6125" t="s">
        <v>4852</v>
      </c>
      <c r="J6125" t="s">
        <v>17487</v>
      </c>
      <c r="K6125" t="s">
        <v>17488</v>
      </c>
      <c r="L6125" t="s">
        <v>50</v>
      </c>
      <c r="M6125" t="s">
        <v>5016</v>
      </c>
      <c r="N6125" t="s">
        <v>16864</v>
      </c>
      <c r="O6125" t="s">
        <v>17489</v>
      </c>
      <c r="P6125" t="s">
        <v>52211</v>
      </c>
      <c r="Q6125" t="s">
        <v>52212</v>
      </c>
      <c r="R6125" t="str">
        <f t="shared" si="190"/>
        <v>青州</v>
      </c>
      <c r="S6125" t="str">
        <f t="shared" si="191"/>
        <v>0111</v>
      </c>
    </row>
    <row r="6126" spans="1:19">
      <c r="A6126" t="s">
        <v>52213</v>
      </c>
      <c r="B6126" t="s">
        <v>52214</v>
      </c>
      <c r="C6126" t="s">
        <v>49</v>
      </c>
      <c r="D6126" t="s">
        <v>52215</v>
      </c>
      <c r="E6126" t="s">
        <v>50251</v>
      </c>
      <c r="F6126" t="s">
        <v>52216</v>
      </c>
      <c r="G6126" t="s">
        <v>52217</v>
      </c>
      <c r="H6126" t="s">
        <v>52218</v>
      </c>
      <c r="I6126" t="s">
        <v>12844</v>
      </c>
      <c r="J6126" t="s">
        <v>5810</v>
      </c>
      <c r="K6126" t="s">
        <v>5811</v>
      </c>
      <c r="L6126" t="s">
        <v>77</v>
      </c>
      <c r="M6126" t="s">
        <v>5812</v>
      </c>
      <c r="N6126" t="s">
        <v>26831</v>
      </c>
      <c r="O6126" t="s">
        <v>5813</v>
      </c>
      <c r="P6126" t="s">
        <v>52219</v>
      </c>
      <c r="Q6126" t="s">
        <v>52220</v>
      </c>
      <c r="R6126" t="str">
        <f t="shared" si="190"/>
        <v>临朐</v>
      </c>
      <c r="S6126" t="str">
        <f t="shared" si="191"/>
        <v>0111</v>
      </c>
    </row>
    <row r="6127" spans="1:19">
      <c r="A6127" t="s">
        <v>52221</v>
      </c>
      <c r="B6127" t="s">
        <v>52222</v>
      </c>
      <c r="C6127" t="s">
        <v>49</v>
      </c>
      <c r="D6127" t="s">
        <v>52223</v>
      </c>
      <c r="E6127" t="s">
        <v>50077</v>
      </c>
      <c r="F6127" t="s">
        <v>52224</v>
      </c>
      <c r="G6127" t="s">
        <v>52225</v>
      </c>
      <c r="H6127" t="s">
        <v>52226</v>
      </c>
      <c r="I6127" t="s">
        <v>4852</v>
      </c>
      <c r="J6127" t="s">
        <v>4866</v>
      </c>
      <c r="K6127" t="s">
        <v>4867</v>
      </c>
      <c r="L6127" t="s">
        <v>237</v>
      </c>
      <c r="M6127" t="s">
        <v>4868</v>
      </c>
      <c r="N6127" t="s">
        <v>4972</v>
      </c>
      <c r="O6127" t="s">
        <v>4870</v>
      </c>
      <c r="P6127" t="s">
        <v>52227</v>
      </c>
      <c r="Q6127" t="s">
        <v>52228</v>
      </c>
      <c r="R6127" t="str">
        <f t="shared" si="190"/>
        <v>潍城</v>
      </c>
      <c r="S6127" t="str">
        <f t="shared" si="191"/>
        <v>0111</v>
      </c>
    </row>
    <row r="6128" spans="1:19">
      <c r="A6128" t="s">
        <v>52229</v>
      </c>
      <c r="B6128" t="s">
        <v>52230</v>
      </c>
      <c r="C6128" t="s">
        <v>49</v>
      </c>
      <c r="D6128" t="s">
        <v>52231</v>
      </c>
      <c r="E6128" t="s">
        <v>52232</v>
      </c>
      <c r="F6128" t="s">
        <v>52233</v>
      </c>
      <c r="G6128" t="s">
        <v>52234</v>
      </c>
      <c r="H6128" t="s">
        <v>52235</v>
      </c>
      <c r="I6128" t="s">
        <v>12844</v>
      </c>
      <c r="J6128" t="s">
        <v>5097</v>
      </c>
      <c r="K6128" t="s">
        <v>5098</v>
      </c>
      <c r="L6128" t="s">
        <v>86</v>
      </c>
      <c r="M6128" t="s">
        <v>5099</v>
      </c>
      <c r="N6128" t="s">
        <v>5801</v>
      </c>
      <c r="O6128" t="s">
        <v>5100</v>
      </c>
      <c r="P6128" t="s">
        <v>52236</v>
      </c>
      <c r="R6128" t="str">
        <f t="shared" si="190"/>
        <v>坊子</v>
      </c>
      <c r="S6128" t="str">
        <f t="shared" si="191"/>
        <v>0111</v>
      </c>
    </row>
    <row r="6129" spans="1:19">
      <c r="A6129" t="s">
        <v>52237</v>
      </c>
      <c r="B6129" t="s">
        <v>52238</v>
      </c>
      <c r="C6129" t="s">
        <v>49</v>
      </c>
      <c r="D6129" t="s">
        <v>52239</v>
      </c>
      <c r="E6129" t="s">
        <v>50059</v>
      </c>
      <c r="F6129" t="s">
        <v>52240</v>
      </c>
      <c r="G6129" t="s">
        <v>52241</v>
      </c>
      <c r="H6129" t="s">
        <v>52242</v>
      </c>
      <c r="I6129" t="s">
        <v>12119</v>
      </c>
      <c r="J6129" t="s">
        <v>6878</v>
      </c>
      <c r="K6129" t="s">
        <v>6879</v>
      </c>
      <c r="L6129" t="s">
        <v>95</v>
      </c>
      <c r="M6129" t="s">
        <v>4844</v>
      </c>
      <c r="O6129" t="s">
        <v>6880</v>
      </c>
      <c r="P6129" t="s">
        <v>52243</v>
      </c>
      <c r="Q6129" t="s">
        <v>52244</v>
      </c>
      <c r="R6129" t="str">
        <f t="shared" si="190"/>
        <v>安丘</v>
      </c>
      <c r="S6129" t="str">
        <f t="shared" si="191"/>
        <v>0111</v>
      </c>
    </row>
    <row r="6130" spans="1:19">
      <c r="A6130" t="s">
        <v>52245</v>
      </c>
      <c r="B6130" t="s">
        <v>52246</v>
      </c>
      <c r="C6130" t="s">
        <v>49</v>
      </c>
      <c r="D6130" t="s">
        <v>52247</v>
      </c>
      <c r="E6130" t="s">
        <v>50059</v>
      </c>
      <c r="F6130" t="s">
        <v>52248</v>
      </c>
      <c r="G6130" t="s">
        <v>52249</v>
      </c>
      <c r="H6130" t="s">
        <v>52250</v>
      </c>
      <c r="I6130" t="s">
        <v>5822</v>
      </c>
      <c r="J6130" t="s">
        <v>5362</v>
      </c>
      <c r="K6130" t="s">
        <v>5363</v>
      </c>
      <c r="L6130" t="s">
        <v>123</v>
      </c>
      <c r="M6130" t="s">
        <v>5364</v>
      </c>
      <c r="O6130" t="s">
        <v>8832</v>
      </c>
      <c r="P6130" t="s">
        <v>52251</v>
      </c>
      <c r="Q6130" t="s">
        <v>52252</v>
      </c>
      <c r="R6130" t="str">
        <f t="shared" si="190"/>
        <v>诸城</v>
      </c>
      <c r="S6130" t="str">
        <f t="shared" si="191"/>
        <v>0111</v>
      </c>
    </row>
    <row r="6131" spans="1:19">
      <c r="A6131" t="s">
        <v>52253</v>
      </c>
      <c r="B6131" t="s">
        <v>52254</v>
      </c>
      <c r="C6131" t="s">
        <v>49</v>
      </c>
      <c r="D6131" t="s">
        <v>52255</v>
      </c>
      <c r="E6131" t="s">
        <v>50077</v>
      </c>
      <c r="F6131" t="s">
        <v>52256</v>
      </c>
      <c r="G6131" t="s">
        <v>52257</v>
      </c>
      <c r="H6131" t="s">
        <v>52258</v>
      </c>
      <c r="I6131" t="s">
        <v>5052</v>
      </c>
      <c r="J6131" t="s">
        <v>6172</v>
      </c>
      <c r="K6131" t="s">
        <v>6173</v>
      </c>
      <c r="L6131" t="s">
        <v>95</v>
      </c>
      <c r="M6131" t="s">
        <v>5042</v>
      </c>
      <c r="N6131" t="s">
        <v>8072</v>
      </c>
      <c r="O6131" t="s">
        <v>6175</v>
      </c>
      <c r="P6131" t="s">
        <v>52259</v>
      </c>
      <c r="Q6131" t="s">
        <v>52260</v>
      </c>
      <c r="R6131" t="str">
        <f t="shared" si="190"/>
        <v>安丘</v>
      </c>
      <c r="S6131" t="str">
        <f t="shared" si="191"/>
        <v>0111</v>
      </c>
    </row>
    <row r="6132" spans="1:19">
      <c r="A6132" t="s">
        <v>52261</v>
      </c>
      <c r="B6132" t="s">
        <v>52262</v>
      </c>
      <c r="C6132" t="s">
        <v>49</v>
      </c>
      <c r="D6132" t="s">
        <v>52263</v>
      </c>
      <c r="E6132" t="s">
        <v>50077</v>
      </c>
      <c r="F6132" t="s">
        <v>52264</v>
      </c>
      <c r="G6132" t="s">
        <v>52265</v>
      </c>
      <c r="H6132" t="s">
        <v>52266</v>
      </c>
      <c r="I6132" t="s">
        <v>5835</v>
      </c>
      <c r="J6132" t="s">
        <v>17320</v>
      </c>
      <c r="K6132" t="s">
        <v>17321</v>
      </c>
      <c r="L6132" t="s">
        <v>50</v>
      </c>
      <c r="M6132" t="s">
        <v>4855</v>
      </c>
      <c r="N6132" t="s">
        <v>4905</v>
      </c>
      <c r="O6132" t="s">
        <v>17322</v>
      </c>
      <c r="P6132" t="s">
        <v>52267</v>
      </c>
      <c r="Q6132" t="s">
        <v>52268</v>
      </c>
      <c r="R6132" t="str">
        <f t="shared" si="190"/>
        <v>青州</v>
      </c>
      <c r="S6132" t="str">
        <f t="shared" si="191"/>
        <v>0111</v>
      </c>
    </row>
    <row r="6133" spans="1:19">
      <c r="A6133" t="s">
        <v>52269</v>
      </c>
      <c r="B6133" t="s">
        <v>52270</v>
      </c>
      <c r="C6133" t="s">
        <v>49</v>
      </c>
      <c r="D6133" t="s">
        <v>52271</v>
      </c>
      <c r="E6133" t="s">
        <v>50059</v>
      </c>
      <c r="F6133" t="s">
        <v>52272</v>
      </c>
      <c r="G6133" t="s">
        <v>52273</v>
      </c>
      <c r="H6133" t="s">
        <v>52274</v>
      </c>
      <c r="I6133" t="s">
        <v>12119</v>
      </c>
      <c r="J6133" t="s">
        <v>7235</v>
      </c>
      <c r="K6133" t="s">
        <v>7236</v>
      </c>
      <c r="L6133" t="s">
        <v>105</v>
      </c>
      <c r="M6133" t="s">
        <v>5176</v>
      </c>
      <c r="O6133" t="s">
        <v>7237</v>
      </c>
      <c r="P6133" t="s">
        <v>52275</v>
      </c>
      <c r="R6133" t="str">
        <f t="shared" si="190"/>
        <v>寿光</v>
      </c>
      <c r="S6133" t="str">
        <f t="shared" si="191"/>
        <v>0111</v>
      </c>
    </row>
    <row r="6134" spans="1:19">
      <c r="A6134" t="s">
        <v>52276</v>
      </c>
      <c r="B6134" t="s">
        <v>52277</v>
      </c>
      <c r="C6134" t="s">
        <v>49</v>
      </c>
      <c r="D6134" t="s">
        <v>52278</v>
      </c>
      <c r="E6134" t="s">
        <v>50059</v>
      </c>
      <c r="F6134" t="s">
        <v>52279</v>
      </c>
      <c r="G6134" t="s">
        <v>52280</v>
      </c>
      <c r="H6134" t="s">
        <v>52281</v>
      </c>
      <c r="I6134" t="s">
        <v>12119</v>
      </c>
      <c r="J6134" t="s">
        <v>5395</v>
      </c>
      <c r="K6134" t="s">
        <v>5396</v>
      </c>
      <c r="L6134" t="s">
        <v>60</v>
      </c>
      <c r="M6134" t="s">
        <v>4774</v>
      </c>
      <c r="O6134" t="s">
        <v>5397</v>
      </c>
      <c r="P6134" t="s">
        <v>52282</v>
      </c>
      <c r="Q6134" t="s">
        <v>52283</v>
      </c>
      <c r="R6134" t="str">
        <f t="shared" si="190"/>
        <v>奎文</v>
      </c>
      <c r="S6134" t="str">
        <f t="shared" si="191"/>
        <v>0111</v>
      </c>
    </row>
    <row r="6135" spans="1:19">
      <c r="A6135" t="s">
        <v>52284</v>
      </c>
      <c r="B6135" t="s">
        <v>52285</v>
      </c>
      <c r="C6135" t="s">
        <v>49</v>
      </c>
      <c r="D6135" t="s">
        <v>52286</v>
      </c>
      <c r="E6135" t="s">
        <v>52287</v>
      </c>
      <c r="F6135" t="s">
        <v>52288</v>
      </c>
      <c r="G6135" t="s">
        <v>52289</v>
      </c>
      <c r="H6135" t="s">
        <v>52290</v>
      </c>
      <c r="I6135" t="s">
        <v>5282</v>
      </c>
      <c r="J6135" t="s">
        <v>24192</v>
      </c>
      <c r="K6135" t="s">
        <v>24193</v>
      </c>
      <c r="L6135" t="s">
        <v>86</v>
      </c>
      <c r="M6135" t="s">
        <v>7679</v>
      </c>
      <c r="N6135" t="s">
        <v>5487</v>
      </c>
      <c r="O6135" t="s">
        <v>24194</v>
      </c>
      <c r="P6135" t="s">
        <v>52291</v>
      </c>
      <c r="R6135" t="str">
        <f t="shared" si="190"/>
        <v>坊子</v>
      </c>
      <c r="S6135" t="str">
        <f t="shared" si="191"/>
        <v>0111</v>
      </c>
    </row>
    <row r="6136" spans="1:19">
      <c r="A6136" t="s">
        <v>52292</v>
      </c>
      <c r="B6136" t="s">
        <v>52293</v>
      </c>
      <c r="C6136" t="s">
        <v>49</v>
      </c>
      <c r="D6136" t="s">
        <v>52294</v>
      </c>
      <c r="E6136" t="s">
        <v>52295</v>
      </c>
      <c r="F6136" t="s">
        <v>52296</v>
      </c>
      <c r="G6136" t="s">
        <v>52297</v>
      </c>
      <c r="H6136" t="s">
        <v>52298</v>
      </c>
      <c r="I6136" t="s">
        <v>4852</v>
      </c>
      <c r="J6136" t="s">
        <v>6276</v>
      </c>
      <c r="K6136" t="s">
        <v>6277</v>
      </c>
      <c r="L6136" t="s">
        <v>50</v>
      </c>
      <c r="M6136" t="s">
        <v>5236</v>
      </c>
      <c r="N6136" t="s">
        <v>4881</v>
      </c>
      <c r="O6136" t="s">
        <v>6278</v>
      </c>
      <c r="P6136" t="s">
        <v>52299</v>
      </c>
      <c r="Q6136" t="s">
        <v>52300</v>
      </c>
      <c r="R6136" t="str">
        <f t="shared" si="190"/>
        <v>青州</v>
      </c>
      <c r="S6136" t="str">
        <f t="shared" si="191"/>
        <v>0111</v>
      </c>
    </row>
    <row r="6137" spans="1:19">
      <c r="A6137" t="s">
        <v>52301</v>
      </c>
      <c r="B6137" t="s">
        <v>52302</v>
      </c>
      <c r="C6137" t="s">
        <v>49</v>
      </c>
      <c r="D6137" t="s">
        <v>52303</v>
      </c>
      <c r="E6137" t="s">
        <v>50251</v>
      </c>
      <c r="F6137" t="s">
        <v>52304</v>
      </c>
      <c r="G6137" t="s">
        <v>52305</v>
      </c>
      <c r="H6137" t="s">
        <v>52306</v>
      </c>
      <c r="I6137" t="s">
        <v>12844</v>
      </c>
      <c r="J6137" t="s">
        <v>5222</v>
      </c>
      <c r="K6137" t="s">
        <v>5223</v>
      </c>
      <c r="L6137" t="s">
        <v>105</v>
      </c>
      <c r="M6137" t="s">
        <v>5224</v>
      </c>
      <c r="N6137" t="s">
        <v>4933</v>
      </c>
      <c r="O6137" t="s">
        <v>5225</v>
      </c>
      <c r="P6137" t="s">
        <v>52307</v>
      </c>
      <c r="R6137" t="str">
        <f t="shared" si="190"/>
        <v>寿光</v>
      </c>
      <c r="S6137" t="str">
        <f t="shared" si="191"/>
        <v>0111</v>
      </c>
    </row>
    <row r="6138" spans="1:19">
      <c r="A6138" t="s">
        <v>52308</v>
      </c>
      <c r="B6138" t="s">
        <v>52309</v>
      </c>
      <c r="C6138" t="s">
        <v>49</v>
      </c>
      <c r="D6138" t="s">
        <v>52310</v>
      </c>
      <c r="E6138" t="s">
        <v>50059</v>
      </c>
      <c r="F6138" t="s">
        <v>52311</v>
      </c>
      <c r="G6138" t="s">
        <v>52312</v>
      </c>
      <c r="H6138" t="s">
        <v>52313</v>
      </c>
      <c r="I6138" t="s">
        <v>4813</v>
      </c>
      <c r="J6138" t="s">
        <v>8764</v>
      </c>
      <c r="K6138" t="s">
        <v>8765</v>
      </c>
      <c r="L6138" t="s">
        <v>375</v>
      </c>
      <c r="M6138" t="s">
        <v>7334</v>
      </c>
      <c r="O6138" t="s">
        <v>8766</v>
      </c>
      <c r="P6138" t="s">
        <v>52314</v>
      </c>
      <c r="R6138" t="str">
        <f t="shared" si="190"/>
        <v>昌邑</v>
      </c>
      <c r="S6138" t="str">
        <f t="shared" si="191"/>
        <v>0111</v>
      </c>
    </row>
    <row r="6139" spans="1:19">
      <c r="A6139" t="s">
        <v>52315</v>
      </c>
      <c r="B6139" t="s">
        <v>52316</v>
      </c>
      <c r="C6139" t="s">
        <v>49</v>
      </c>
      <c r="D6139" t="s">
        <v>52317</v>
      </c>
      <c r="E6139" t="s">
        <v>50059</v>
      </c>
      <c r="F6139" t="s">
        <v>52318</v>
      </c>
      <c r="G6139" t="s">
        <v>52319</v>
      </c>
      <c r="H6139" t="s">
        <v>52320</v>
      </c>
      <c r="I6139" t="s">
        <v>5327</v>
      </c>
      <c r="J6139" t="s">
        <v>5418</v>
      </c>
      <c r="K6139" t="s">
        <v>5419</v>
      </c>
      <c r="L6139" t="s">
        <v>60</v>
      </c>
      <c r="M6139" t="s">
        <v>5420</v>
      </c>
      <c r="O6139" t="s">
        <v>5422</v>
      </c>
      <c r="P6139" t="s">
        <v>52321</v>
      </c>
      <c r="R6139" t="str">
        <f t="shared" si="190"/>
        <v>奎文</v>
      </c>
      <c r="S6139" t="str">
        <f t="shared" si="191"/>
        <v>0111</v>
      </c>
    </row>
    <row r="6140" spans="1:19">
      <c r="A6140" t="s">
        <v>52322</v>
      </c>
      <c r="B6140" t="s">
        <v>52323</v>
      </c>
      <c r="C6140" t="s">
        <v>49</v>
      </c>
      <c r="D6140" t="s">
        <v>52324</v>
      </c>
      <c r="E6140" t="s">
        <v>50251</v>
      </c>
      <c r="F6140" t="s">
        <v>52325</v>
      </c>
      <c r="G6140" t="s">
        <v>52326</v>
      </c>
      <c r="H6140" t="s">
        <v>52327</v>
      </c>
      <c r="I6140" t="s">
        <v>12119</v>
      </c>
      <c r="J6140" t="s">
        <v>5087</v>
      </c>
      <c r="K6140" t="s">
        <v>5088</v>
      </c>
      <c r="L6140" t="s">
        <v>105</v>
      </c>
      <c r="M6140" t="s">
        <v>5089</v>
      </c>
      <c r="N6140" t="s">
        <v>4789</v>
      </c>
      <c r="O6140" t="s">
        <v>5090</v>
      </c>
      <c r="P6140" t="s">
        <v>52328</v>
      </c>
      <c r="R6140" t="str">
        <f t="shared" si="190"/>
        <v>寿光</v>
      </c>
      <c r="S6140" t="str">
        <f t="shared" si="191"/>
        <v>0111</v>
      </c>
    </row>
    <row r="6141" spans="1:19">
      <c r="A6141" t="s">
        <v>52329</v>
      </c>
      <c r="B6141" t="s">
        <v>52330</v>
      </c>
      <c r="C6141" t="s">
        <v>49</v>
      </c>
      <c r="D6141" t="s">
        <v>52331</v>
      </c>
      <c r="E6141" t="s">
        <v>50059</v>
      </c>
      <c r="F6141" t="s">
        <v>52332</v>
      </c>
      <c r="G6141" t="s">
        <v>52333</v>
      </c>
      <c r="H6141" t="s">
        <v>52334</v>
      </c>
      <c r="I6141" t="s">
        <v>4828</v>
      </c>
      <c r="J6141" t="s">
        <v>9760</v>
      </c>
      <c r="K6141" t="s">
        <v>9761</v>
      </c>
      <c r="L6141" t="s">
        <v>60</v>
      </c>
      <c r="M6141" t="s">
        <v>5999</v>
      </c>
      <c r="O6141" t="s">
        <v>9762</v>
      </c>
      <c r="P6141" t="s">
        <v>52335</v>
      </c>
      <c r="R6141" t="str">
        <f t="shared" si="190"/>
        <v>奎文</v>
      </c>
      <c r="S6141" t="str">
        <f t="shared" si="191"/>
        <v>0111</v>
      </c>
    </row>
    <row r="6142" spans="1:19">
      <c r="A6142" t="s">
        <v>52336</v>
      </c>
      <c r="B6142" t="s">
        <v>52337</v>
      </c>
      <c r="C6142" t="s">
        <v>49</v>
      </c>
      <c r="D6142" t="s">
        <v>52338</v>
      </c>
      <c r="E6142" t="s">
        <v>50059</v>
      </c>
      <c r="F6142" t="s">
        <v>52339</v>
      </c>
      <c r="G6142" t="s">
        <v>52340</v>
      </c>
      <c r="H6142" t="s">
        <v>52341</v>
      </c>
      <c r="I6142" t="s">
        <v>4841</v>
      </c>
      <c r="J6142" t="s">
        <v>8219</v>
      </c>
      <c r="K6142" t="s">
        <v>8220</v>
      </c>
      <c r="L6142" t="s">
        <v>123</v>
      </c>
      <c r="M6142" t="s">
        <v>4994</v>
      </c>
      <c r="O6142" t="s">
        <v>8221</v>
      </c>
      <c r="P6142" t="s">
        <v>52342</v>
      </c>
      <c r="Q6142" t="s">
        <v>52343</v>
      </c>
      <c r="R6142" t="str">
        <f t="shared" si="190"/>
        <v>诸城</v>
      </c>
      <c r="S6142" t="str">
        <f t="shared" si="191"/>
        <v>0111</v>
      </c>
    </row>
    <row r="6143" spans="1:19">
      <c r="A6143" t="s">
        <v>52344</v>
      </c>
      <c r="B6143" t="s">
        <v>52345</v>
      </c>
      <c r="C6143" t="s">
        <v>49</v>
      </c>
      <c r="D6143" t="s">
        <v>52346</v>
      </c>
      <c r="E6143" t="s">
        <v>50059</v>
      </c>
      <c r="F6143" t="s">
        <v>52347</v>
      </c>
      <c r="G6143" t="s">
        <v>52348</v>
      </c>
      <c r="H6143" t="s">
        <v>52349</v>
      </c>
      <c r="I6143" t="s">
        <v>4813</v>
      </c>
      <c r="J6143" t="s">
        <v>5743</v>
      </c>
      <c r="K6143" t="s">
        <v>5744</v>
      </c>
      <c r="L6143" t="s">
        <v>375</v>
      </c>
      <c r="M6143" t="s">
        <v>5745</v>
      </c>
      <c r="O6143" t="s">
        <v>5746</v>
      </c>
      <c r="P6143" t="s">
        <v>52350</v>
      </c>
      <c r="R6143" t="str">
        <f t="shared" si="190"/>
        <v>昌邑</v>
      </c>
      <c r="S6143" t="str">
        <f t="shared" si="191"/>
        <v>0111</v>
      </c>
    </row>
    <row r="6144" spans="1:19">
      <c r="A6144" t="s">
        <v>52351</v>
      </c>
      <c r="B6144" t="s">
        <v>52352</v>
      </c>
      <c r="C6144" t="s">
        <v>49</v>
      </c>
      <c r="D6144" t="s">
        <v>52353</v>
      </c>
      <c r="E6144" t="s">
        <v>50059</v>
      </c>
      <c r="F6144" t="s">
        <v>52354</v>
      </c>
      <c r="G6144" t="s">
        <v>52355</v>
      </c>
      <c r="H6144" t="s">
        <v>52356</v>
      </c>
      <c r="I6144" t="s">
        <v>12119</v>
      </c>
      <c r="J6144" t="s">
        <v>17116</v>
      </c>
      <c r="K6144" t="s">
        <v>17117</v>
      </c>
      <c r="L6144" t="s">
        <v>237</v>
      </c>
      <c r="M6144" t="s">
        <v>4788</v>
      </c>
      <c r="O6144" t="s">
        <v>17118</v>
      </c>
      <c r="P6144" t="s">
        <v>52357</v>
      </c>
      <c r="R6144" t="str">
        <f t="shared" si="190"/>
        <v>潍城</v>
      </c>
      <c r="S6144" t="str">
        <f t="shared" si="191"/>
        <v>0111</v>
      </c>
    </row>
    <row r="6145" spans="1:19">
      <c r="A6145" t="s">
        <v>52358</v>
      </c>
      <c r="B6145" t="s">
        <v>52359</v>
      </c>
      <c r="C6145" t="s">
        <v>49</v>
      </c>
      <c r="D6145" t="s">
        <v>52360</v>
      </c>
      <c r="E6145" t="s">
        <v>50059</v>
      </c>
      <c r="F6145" t="s">
        <v>52361</v>
      </c>
      <c r="G6145" t="s">
        <v>52362</v>
      </c>
      <c r="H6145" t="s">
        <v>52363</v>
      </c>
      <c r="I6145" t="s">
        <v>12119</v>
      </c>
      <c r="J6145" t="s">
        <v>15469</v>
      </c>
      <c r="K6145" t="s">
        <v>15470</v>
      </c>
      <c r="L6145" t="s">
        <v>50</v>
      </c>
      <c r="M6145" t="s">
        <v>5236</v>
      </c>
      <c r="O6145" t="s">
        <v>15471</v>
      </c>
      <c r="P6145" t="s">
        <v>52364</v>
      </c>
      <c r="R6145" t="str">
        <f t="shared" ref="R6145:R6208" si="192">IF(OR(LEFT(L6145,2)="高新"),"奎文",IF(LEFT(L6145,2)="峡山","坊子",IF(LEFT(L6145,2)="滨海","寒亭",LEFT(L6145,2))))</f>
        <v>青州</v>
      </c>
      <c r="S6145" t="str">
        <f t="shared" ref="S6145:S6208" si="193">TEXT(B6145,"mmdd")</f>
        <v>0111</v>
      </c>
    </row>
    <row r="6146" spans="1:19">
      <c r="A6146" t="s">
        <v>52365</v>
      </c>
      <c r="B6146" t="s">
        <v>52366</v>
      </c>
      <c r="C6146" t="s">
        <v>49</v>
      </c>
      <c r="D6146" t="s">
        <v>52367</v>
      </c>
      <c r="E6146" t="s">
        <v>50059</v>
      </c>
      <c r="F6146" t="s">
        <v>52368</v>
      </c>
      <c r="G6146" t="s">
        <v>52369</v>
      </c>
      <c r="H6146" t="s">
        <v>52370</v>
      </c>
      <c r="I6146" t="s">
        <v>12119</v>
      </c>
      <c r="J6146" t="s">
        <v>15385</v>
      </c>
      <c r="K6146" t="s">
        <v>15386</v>
      </c>
      <c r="L6146" t="s">
        <v>123</v>
      </c>
      <c r="M6146" t="s">
        <v>4932</v>
      </c>
      <c r="O6146" t="s">
        <v>15387</v>
      </c>
      <c r="R6146" t="str">
        <f t="shared" si="192"/>
        <v>诸城</v>
      </c>
      <c r="S6146" t="str">
        <f t="shared" si="193"/>
        <v>0111</v>
      </c>
    </row>
    <row r="6147" spans="1:19">
      <c r="A6147" t="s">
        <v>52371</v>
      </c>
      <c r="B6147" t="s">
        <v>52372</v>
      </c>
      <c r="C6147" t="s">
        <v>49</v>
      </c>
      <c r="D6147" t="s">
        <v>52373</v>
      </c>
      <c r="E6147" t="s">
        <v>50051</v>
      </c>
      <c r="F6147" t="s">
        <v>52374</v>
      </c>
      <c r="G6147" t="s">
        <v>52375</v>
      </c>
      <c r="H6147" t="s">
        <v>52376</v>
      </c>
      <c r="I6147" t="s">
        <v>5052</v>
      </c>
      <c r="J6147" t="s">
        <v>10085</v>
      </c>
      <c r="K6147" t="s">
        <v>10086</v>
      </c>
      <c r="L6147" t="s">
        <v>123</v>
      </c>
      <c r="M6147" t="s">
        <v>5364</v>
      </c>
      <c r="N6147" t="s">
        <v>4972</v>
      </c>
      <c r="O6147" t="s">
        <v>10087</v>
      </c>
      <c r="P6147" t="s">
        <v>52377</v>
      </c>
      <c r="Q6147" t="s">
        <v>52378</v>
      </c>
      <c r="R6147" t="str">
        <f t="shared" si="192"/>
        <v>诸城</v>
      </c>
      <c r="S6147" t="str">
        <f t="shared" si="193"/>
        <v>0111</v>
      </c>
    </row>
    <row r="6148" spans="1:19">
      <c r="A6148" t="s">
        <v>52379</v>
      </c>
      <c r="B6148" t="s">
        <v>52380</v>
      </c>
      <c r="C6148" t="s">
        <v>49</v>
      </c>
      <c r="D6148" t="s">
        <v>52381</v>
      </c>
      <c r="E6148" t="s">
        <v>50059</v>
      </c>
      <c r="F6148" t="s">
        <v>52382</v>
      </c>
      <c r="G6148" t="s">
        <v>52383</v>
      </c>
      <c r="H6148" t="s">
        <v>52384</v>
      </c>
      <c r="I6148" t="s">
        <v>12119</v>
      </c>
      <c r="J6148" t="s">
        <v>5087</v>
      </c>
      <c r="K6148" t="s">
        <v>5088</v>
      </c>
      <c r="L6148" t="s">
        <v>105</v>
      </c>
      <c r="M6148" t="s">
        <v>5089</v>
      </c>
      <c r="O6148" t="s">
        <v>5090</v>
      </c>
      <c r="P6148" t="s">
        <v>52385</v>
      </c>
      <c r="R6148" t="str">
        <f t="shared" si="192"/>
        <v>寿光</v>
      </c>
      <c r="S6148" t="str">
        <f t="shared" si="193"/>
        <v>0111</v>
      </c>
    </row>
    <row r="6149" spans="1:19">
      <c r="A6149" t="s">
        <v>52386</v>
      </c>
      <c r="B6149" t="s">
        <v>52387</v>
      </c>
      <c r="C6149" t="s">
        <v>49</v>
      </c>
      <c r="D6149" t="s">
        <v>52388</v>
      </c>
      <c r="E6149" t="s">
        <v>50051</v>
      </c>
      <c r="F6149" t="s">
        <v>52389</v>
      </c>
      <c r="G6149" t="s">
        <v>52390</v>
      </c>
      <c r="H6149" t="s">
        <v>52391</v>
      </c>
      <c r="I6149" t="s">
        <v>5052</v>
      </c>
      <c r="J6149" t="s">
        <v>15037</v>
      </c>
      <c r="K6149" t="s">
        <v>15038</v>
      </c>
      <c r="L6149" t="s">
        <v>237</v>
      </c>
      <c r="M6149" t="s">
        <v>4971</v>
      </c>
      <c r="N6149" t="s">
        <v>5939</v>
      </c>
      <c r="O6149" t="s">
        <v>15039</v>
      </c>
      <c r="P6149" t="s">
        <v>52392</v>
      </c>
      <c r="R6149" t="str">
        <f t="shared" si="192"/>
        <v>潍城</v>
      </c>
      <c r="S6149" t="str">
        <f t="shared" si="193"/>
        <v>0111</v>
      </c>
    </row>
    <row r="6150" spans="1:19">
      <c r="A6150" t="s">
        <v>52393</v>
      </c>
      <c r="B6150" t="s">
        <v>52394</v>
      </c>
      <c r="C6150" t="s">
        <v>49</v>
      </c>
      <c r="D6150" t="s">
        <v>52395</v>
      </c>
      <c r="E6150" t="s">
        <v>50059</v>
      </c>
      <c r="F6150" t="s">
        <v>52396</v>
      </c>
      <c r="G6150" t="s">
        <v>52397</v>
      </c>
      <c r="H6150" t="s">
        <v>52398</v>
      </c>
      <c r="I6150" t="s">
        <v>12119</v>
      </c>
      <c r="J6150" t="s">
        <v>14530</v>
      </c>
      <c r="K6150" t="s">
        <v>14531</v>
      </c>
      <c r="L6150" t="s">
        <v>148</v>
      </c>
      <c r="M6150" t="s">
        <v>6918</v>
      </c>
      <c r="N6150" t="s">
        <v>8593</v>
      </c>
      <c r="O6150" t="s">
        <v>14532</v>
      </c>
      <c r="P6150" t="s">
        <v>52399</v>
      </c>
      <c r="Q6150" t="s">
        <v>52400</v>
      </c>
      <c r="R6150" t="str">
        <f t="shared" si="192"/>
        <v>寒亭</v>
      </c>
      <c r="S6150" t="str">
        <f t="shared" si="193"/>
        <v>0111</v>
      </c>
    </row>
    <row r="6151" spans="1:19">
      <c r="A6151" t="s">
        <v>52401</v>
      </c>
      <c r="B6151" t="s">
        <v>52402</v>
      </c>
      <c r="C6151" t="s">
        <v>49</v>
      </c>
      <c r="D6151" t="s">
        <v>52403</v>
      </c>
      <c r="E6151" t="s">
        <v>50059</v>
      </c>
      <c r="F6151" t="s">
        <v>52404</v>
      </c>
      <c r="G6151" t="s">
        <v>52405</v>
      </c>
      <c r="H6151" t="s">
        <v>52406</v>
      </c>
      <c r="I6151" t="s">
        <v>12119</v>
      </c>
      <c r="J6151" t="s">
        <v>5863</v>
      </c>
      <c r="K6151" t="s">
        <v>5864</v>
      </c>
      <c r="L6151" t="s">
        <v>237</v>
      </c>
      <c r="M6151" t="s">
        <v>4788</v>
      </c>
      <c r="N6151" t="s">
        <v>5421</v>
      </c>
      <c r="O6151" t="s">
        <v>5865</v>
      </c>
      <c r="P6151" t="s">
        <v>52407</v>
      </c>
      <c r="R6151" t="str">
        <f t="shared" si="192"/>
        <v>潍城</v>
      </c>
      <c r="S6151" t="str">
        <f t="shared" si="193"/>
        <v>0111</v>
      </c>
    </row>
    <row r="6152" spans="1:19">
      <c r="A6152" t="s">
        <v>52408</v>
      </c>
      <c r="B6152" t="s">
        <v>52409</v>
      </c>
      <c r="C6152" t="s">
        <v>49</v>
      </c>
      <c r="D6152" t="s">
        <v>52410</v>
      </c>
      <c r="E6152" t="s">
        <v>50051</v>
      </c>
      <c r="F6152" t="s">
        <v>52411</v>
      </c>
      <c r="G6152" t="s">
        <v>52412</v>
      </c>
      <c r="H6152" t="s">
        <v>52413</v>
      </c>
      <c r="I6152" t="s">
        <v>5560</v>
      </c>
      <c r="J6152" t="s">
        <v>8294</v>
      </c>
      <c r="K6152" t="s">
        <v>8295</v>
      </c>
      <c r="L6152" t="s">
        <v>50</v>
      </c>
      <c r="M6152" t="s">
        <v>5877</v>
      </c>
      <c r="N6152" t="s">
        <v>4983</v>
      </c>
      <c r="O6152" t="s">
        <v>8296</v>
      </c>
      <c r="P6152" t="s">
        <v>52414</v>
      </c>
      <c r="R6152" t="str">
        <f t="shared" si="192"/>
        <v>青州</v>
      </c>
      <c r="S6152" t="str">
        <f t="shared" si="193"/>
        <v>0111</v>
      </c>
    </row>
    <row r="6153" spans="1:19">
      <c r="A6153" t="s">
        <v>52415</v>
      </c>
      <c r="B6153" t="s">
        <v>52416</v>
      </c>
      <c r="C6153" t="s">
        <v>49</v>
      </c>
      <c r="D6153" t="s">
        <v>52417</v>
      </c>
      <c r="E6153" t="s">
        <v>50051</v>
      </c>
      <c r="F6153" t="s">
        <v>52418</v>
      </c>
      <c r="G6153" t="s">
        <v>52419</v>
      </c>
      <c r="H6153" t="s">
        <v>52420</v>
      </c>
      <c r="I6153" t="s">
        <v>4955</v>
      </c>
      <c r="J6153" t="s">
        <v>6829</v>
      </c>
      <c r="K6153" t="s">
        <v>6830</v>
      </c>
      <c r="L6153" t="s">
        <v>95</v>
      </c>
      <c r="M6153" t="s">
        <v>5649</v>
      </c>
      <c r="O6153" t="s">
        <v>6831</v>
      </c>
      <c r="P6153" t="s">
        <v>52421</v>
      </c>
      <c r="Q6153" t="s">
        <v>52422</v>
      </c>
      <c r="R6153" t="str">
        <f t="shared" si="192"/>
        <v>安丘</v>
      </c>
      <c r="S6153" t="str">
        <f t="shared" si="193"/>
        <v>0111</v>
      </c>
    </row>
    <row r="6154" spans="1:19">
      <c r="A6154" t="s">
        <v>52423</v>
      </c>
      <c r="B6154" t="s">
        <v>52424</v>
      </c>
      <c r="C6154" t="s">
        <v>49</v>
      </c>
      <c r="D6154" t="s">
        <v>52425</v>
      </c>
      <c r="E6154" t="s">
        <v>50059</v>
      </c>
      <c r="F6154" t="s">
        <v>52426</v>
      </c>
      <c r="G6154" t="s">
        <v>52427</v>
      </c>
      <c r="H6154" t="s">
        <v>52428</v>
      </c>
      <c r="I6154" t="s">
        <v>12119</v>
      </c>
      <c r="J6154" t="s">
        <v>41876</v>
      </c>
      <c r="K6154" t="s">
        <v>41877</v>
      </c>
      <c r="L6154" t="s">
        <v>77</v>
      </c>
      <c r="M6154" t="s">
        <v>5733</v>
      </c>
      <c r="N6154" t="s">
        <v>5907</v>
      </c>
      <c r="O6154" t="s">
        <v>41878</v>
      </c>
      <c r="P6154" t="s">
        <v>52429</v>
      </c>
      <c r="Q6154" t="s">
        <v>52430</v>
      </c>
      <c r="R6154" t="str">
        <f t="shared" si="192"/>
        <v>临朐</v>
      </c>
      <c r="S6154" t="str">
        <f t="shared" si="193"/>
        <v>0111</v>
      </c>
    </row>
    <row r="6155" spans="1:19">
      <c r="A6155" t="s">
        <v>2842</v>
      </c>
      <c r="B6155" t="s">
        <v>52431</v>
      </c>
      <c r="C6155" t="s">
        <v>49</v>
      </c>
      <c r="D6155" t="s">
        <v>52432</v>
      </c>
      <c r="E6155" t="s">
        <v>50051</v>
      </c>
      <c r="F6155" t="s">
        <v>52433</v>
      </c>
      <c r="G6155" t="s">
        <v>2840</v>
      </c>
      <c r="H6155" t="s">
        <v>52434</v>
      </c>
      <c r="I6155" t="s">
        <v>4785</v>
      </c>
      <c r="J6155" t="s">
        <v>9228</v>
      </c>
      <c r="K6155" t="s">
        <v>9229</v>
      </c>
      <c r="L6155" t="s">
        <v>123</v>
      </c>
      <c r="M6155" t="s">
        <v>7480</v>
      </c>
      <c r="O6155" t="s">
        <v>9230</v>
      </c>
      <c r="P6155" t="s">
        <v>52435</v>
      </c>
      <c r="R6155" t="str">
        <f t="shared" si="192"/>
        <v>诸城</v>
      </c>
      <c r="S6155" t="str">
        <f t="shared" si="193"/>
        <v>0111</v>
      </c>
    </row>
    <row r="6156" spans="1:19">
      <c r="A6156" t="s">
        <v>52436</v>
      </c>
      <c r="B6156" t="s">
        <v>52437</v>
      </c>
      <c r="C6156" t="s">
        <v>49</v>
      </c>
      <c r="D6156" t="s">
        <v>52438</v>
      </c>
      <c r="E6156" t="s">
        <v>50051</v>
      </c>
      <c r="F6156" t="s">
        <v>52439</v>
      </c>
      <c r="G6156" t="s">
        <v>52440</v>
      </c>
      <c r="H6156" t="s">
        <v>52441</v>
      </c>
      <c r="I6156" t="s">
        <v>4852</v>
      </c>
      <c r="J6156" t="s">
        <v>5234</v>
      </c>
      <c r="K6156" t="s">
        <v>5235</v>
      </c>
      <c r="L6156" t="s">
        <v>50</v>
      </c>
      <c r="M6156" t="s">
        <v>5236</v>
      </c>
      <c r="O6156" t="s">
        <v>5237</v>
      </c>
      <c r="P6156" t="s">
        <v>52442</v>
      </c>
      <c r="Q6156" t="s">
        <v>52443</v>
      </c>
      <c r="R6156" t="str">
        <f t="shared" si="192"/>
        <v>青州</v>
      </c>
      <c r="S6156" t="str">
        <f t="shared" si="193"/>
        <v>0111</v>
      </c>
    </row>
    <row r="6157" spans="1:19">
      <c r="A6157" t="s">
        <v>52444</v>
      </c>
      <c r="B6157" t="s">
        <v>52445</v>
      </c>
      <c r="C6157" t="s">
        <v>49</v>
      </c>
      <c r="D6157" t="s">
        <v>52446</v>
      </c>
      <c r="E6157" t="s">
        <v>50051</v>
      </c>
      <c r="F6157" t="s">
        <v>52447</v>
      </c>
      <c r="G6157" t="s">
        <v>52448</v>
      </c>
      <c r="H6157" t="s">
        <v>52449</v>
      </c>
      <c r="I6157" t="s">
        <v>4785</v>
      </c>
      <c r="J6157" t="s">
        <v>7639</v>
      </c>
      <c r="K6157" t="s">
        <v>7640</v>
      </c>
      <c r="L6157" t="s">
        <v>114</v>
      </c>
      <c r="M6157" t="s">
        <v>7084</v>
      </c>
      <c r="N6157" t="s">
        <v>4881</v>
      </c>
      <c r="O6157" t="s">
        <v>7641</v>
      </c>
      <c r="P6157" t="s">
        <v>52450</v>
      </c>
      <c r="Q6157" t="s">
        <v>52451</v>
      </c>
      <c r="R6157" t="str">
        <f t="shared" si="192"/>
        <v>高密</v>
      </c>
      <c r="S6157" t="str">
        <f t="shared" si="193"/>
        <v>0111</v>
      </c>
    </row>
    <row r="6158" spans="1:19">
      <c r="A6158" t="s">
        <v>52452</v>
      </c>
      <c r="B6158" t="s">
        <v>52453</v>
      </c>
      <c r="C6158" t="s">
        <v>49</v>
      </c>
      <c r="D6158" t="s">
        <v>52454</v>
      </c>
      <c r="E6158" t="s">
        <v>50051</v>
      </c>
      <c r="F6158" t="s">
        <v>52455</v>
      </c>
      <c r="G6158" t="s">
        <v>52456</v>
      </c>
      <c r="H6158" t="s">
        <v>52457</v>
      </c>
      <c r="I6158" t="s">
        <v>5221</v>
      </c>
      <c r="J6158" t="s">
        <v>10338</v>
      </c>
      <c r="K6158" t="s">
        <v>10339</v>
      </c>
      <c r="L6158" t="s">
        <v>237</v>
      </c>
      <c r="M6158" t="s">
        <v>5247</v>
      </c>
      <c r="N6158" t="s">
        <v>5056</v>
      </c>
      <c r="O6158" t="s">
        <v>10340</v>
      </c>
      <c r="P6158" t="s">
        <v>52458</v>
      </c>
      <c r="R6158" t="str">
        <f t="shared" si="192"/>
        <v>潍城</v>
      </c>
      <c r="S6158" t="str">
        <f t="shared" si="193"/>
        <v>0111</v>
      </c>
    </row>
    <row r="6159" spans="1:19">
      <c r="A6159" t="s">
        <v>52459</v>
      </c>
      <c r="B6159" t="s">
        <v>52460</v>
      </c>
      <c r="C6159" t="s">
        <v>49</v>
      </c>
      <c r="D6159" t="s">
        <v>52461</v>
      </c>
      <c r="E6159" t="s">
        <v>50051</v>
      </c>
      <c r="F6159" t="s">
        <v>52462</v>
      </c>
      <c r="G6159" t="s">
        <v>52463</v>
      </c>
      <c r="H6159" t="s">
        <v>52464</v>
      </c>
      <c r="I6159" t="s">
        <v>4785</v>
      </c>
      <c r="J6159" t="s">
        <v>17320</v>
      </c>
      <c r="K6159" t="s">
        <v>17321</v>
      </c>
      <c r="L6159" t="s">
        <v>50</v>
      </c>
      <c r="M6159" t="s">
        <v>4855</v>
      </c>
      <c r="N6159" t="s">
        <v>5056</v>
      </c>
      <c r="O6159" t="s">
        <v>17322</v>
      </c>
      <c r="P6159" t="s">
        <v>52465</v>
      </c>
      <c r="Q6159" t="s">
        <v>52466</v>
      </c>
      <c r="R6159" t="str">
        <f t="shared" si="192"/>
        <v>青州</v>
      </c>
      <c r="S6159" t="str">
        <f t="shared" si="193"/>
        <v>0111</v>
      </c>
    </row>
    <row r="6160" spans="1:19">
      <c r="A6160" t="s">
        <v>52467</v>
      </c>
      <c r="B6160" t="s">
        <v>52468</v>
      </c>
      <c r="C6160" t="s">
        <v>49</v>
      </c>
      <c r="D6160" t="s">
        <v>52469</v>
      </c>
      <c r="E6160" t="s">
        <v>50059</v>
      </c>
      <c r="F6160" t="s">
        <v>52470</v>
      </c>
      <c r="G6160" t="s">
        <v>52471</v>
      </c>
      <c r="H6160" t="s">
        <v>52472</v>
      </c>
      <c r="I6160" t="s">
        <v>12844</v>
      </c>
      <c r="J6160" t="s">
        <v>6740</v>
      </c>
      <c r="K6160" t="s">
        <v>6741</v>
      </c>
      <c r="L6160" t="s">
        <v>60</v>
      </c>
      <c r="M6160" t="s">
        <v>5888</v>
      </c>
      <c r="N6160" t="s">
        <v>4983</v>
      </c>
      <c r="O6160" t="s">
        <v>6742</v>
      </c>
      <c r="P6160" t="s">
        <v>52473</v>
      </c>
      <c r="Q6160" t="s">
        <v>52474</v>
      </c>
      <c r="R6160" t="str">
        <f t="shared" si="192"/>
        <v>奎文</v>
      </c>
      <c r="S6160" t="str">
        <f t="shared" si="193"/>
        <v>0111</v>
      </c>
    </row>
    <row r="6161" spans="1:19">
      <c r="A6161" t="s">
        <v>52475</v>
      </c>
      <c r="B6161" t="s">
        <v>52476</v>
      </c>
      <c r="C6161" t="s">
        <v>49</v>
      </c>
      <c r="D6161" t="s">
        <v>52477</v>
      </c>
      <c r="E6161" t="s">
        <v>50059</v>
      </c>
      <c r="F6161" t="s">
        <v>52478</v>
      </c>
      <c r="G6161" t="s">
        <v>52479</v>
      </c>
      <c r="H6161" t="s">
        <v>52480</v>
      </c>
      <c r="I6161" t="s">
        <v>12757</v>
      </c>
      <c r="J6161" t="s">
        <v>8268</v>
      </c>
      <c r="K6161" t="s">
        <v>8269</v>
      </c>
      <c r="L6161" t="s">
        <v>123</v>
      </c>
      <c r="M6161" t="s">
        <v>7767</v>
      </c>
      <c r="N6161" t="s">
        <v>4845</v>
      </c>
      <c r="O6161" t="s">
        <v>8270</v>
      </c>
      <c r="P6161" t="s">
        <v>52481</v>
      </c>
      <c r="R6161" t="str">
        <f t="shared" si="192"/>
        <v>诸城</v>
      </c>
      <c r="S6161" t="str">
        <f t="shared" si="193"/>
        <v>0111</v>
      </c>
    </row>
    <row r="6162" spans="1:19">
      <c r="A6162" t="s">
        <v>52482</v>
      </c>
      <c r="B6162" t="s">
        <v>52483</v>
      </c>
      <c r="C6162" t="s">
        <v>49</v>
      </c>
      <c r="D6162" t="s">
        <v>52484</v>
      </c>
      <c r="E6162" t="s">
        <v>50059</v>
      </c>
      <c r="F6162" t="s">
        <v>52485</v>
      </c>
      <c r="G6162" t="s">
        <v>52486</v>
      </c>
      <c r="H6162" t="s">
        <v>52487</v>
      </c>
      <c r="I6162" t="s">
        <v>4852</v>
      </c>
      <c r="J6162" t="s">
        <v>15359</v>
      </c>
      <c r="K6162" t="s">
        <v>15360</v>
      </c>
      <c r="L6162" t="s">
        <v>86</v>
      </c>
      <c r="M6162" t="s">
        <v>6297</v>
      </c>
      <c r="O6162" t="s">
        <v>15361</v>
      </c>
      <c r="P6162" t="s">
        <v>52488</v>
      </c>
      <c r="R6162" t="str">
        <f t="shared" si="192"/>
        <v>坊子</v>
      </c>
      <c r="S6162" t="str">
        <f t="shared" si="193"/>
        <v>0111</v>
      </c>
    </row>
    <row r="6163" spans="1:19">
      <c r="A6163" t="s">
        <v>52489</v>
      </c>
      <c r="B6163" t="s">
        <v>52490</v>
      </c>
      <c r="C6163" t="s">
        <v>49</v>
      </c>
      <c r="D6163" t="s">
        <v>52491</v>
      </c>
      <c r="E6163" t="s">
        <v>50059</v>
      </c>
      <c r="F6163" t="s">
        <v>52492</v>
      </c>
      <c r="G6163" t="s">
        <v>52493</v>
      </c>
      <c r="H6163" t="s">
        <v>52494</v>
      </c>
      <c r="I6163" t="s">
        <v>12119</v>
      </c>
      <c r="J6163" t="s">
        <v>9472</v>
      </c>
      <c r="K6163" t="s">
        <v>9473</v>
      </c>
      <c r="L6163" t="s">
        <v>95</v>
      </c>
      <c r="M6163" t="s">
        <v>5757</v>
      </c>
      <c r="N6163" t="s">
        <v>10250</v>
      </c>
      <c r="O6163" t="s">
        <v>9474</v>
      </c>
      <c r="P6163" t="s">
        <v>52495</v>
      </c>
      <c r="Q6163" t="s">
        <v>52496</v>
      </c>
      <c r="R6163" t="str">
        <f t="shared" si="192"/>
        <v>安丘</v>
      </c>
      <c r="S6163" t="str">
        <f t="shared" si="193"/>
        <v>0111</v>
      </c>
    </row>
    <row r="6164" spans="1:19">
      <c r="A6164" t="s">
        <v>52497</v>
      </c>
      <c r="B6164" t="s">
        <v>52498</v>
      </c>
      <c r="C6164" t="s">
        <v>49</v>
      </c>
      <c r="D6164" t="s">
        <v>52499</v>
      </c>
      <c r="E6164" t="s">
        <v>50051</v>
      </c>
      <c r="F6164" t="s">
        <v>52500</v>
      </c>
      <c r="G6164" t="s">
        <v>52501</v>
      </c>
      <c r="H6164" t="s">
        <v>52502</v>
      </c>
      <c r="I6164" t="s">
        <v>4852</v>
      </c>
      <c r="J6164" t="s">
        <v>6097</v>
      </c>
      <c r="K6164" t="s">
        <v>6098</v>
      </c>
      <c r="L6164" t="s">
        <v>148</v>
      </c>
      <c r="M6164" t="s">
        <v>5580</v>
      </c>
      <c r="N6164" t="s">
        <v>5017</v>
      </c>
      <c r="O6164" t="s">
        <v>6099</v>
      </c>
      <c r="P6164" t="s">
        <v>52503</v>
      </c>
      <c r="R6164" t="str">
        <f t="shared" si="192"/>
        <v>寒亭</v>
      </c>
      <c r="S6164" t="str">
        <f t="shared" si="193"/>
        <v>0111</v>
      </c>
    </row>
    <row r="6165" spans="1:19">
      <c r="A6165" t="s">
        <v>52504</v>
      </c>
      <c r="B6165" t="s">
        <v>52505</v>
      </c>
      <c r="C6165" t="s">
        <v>49</v>
      </c>
      <c r="D6165" t="s">
        <v>52506</v>
      </c>
      <c r="E6165" t="s">
        <v>50051</v>
      </c>
      <c r="F6165" t="s">
        <v>52507</v>
      </c>
      <c r="G6165" t="s">
        <v>52508</v>
      </c>
      <c r="H6165" t="s">
        <v>52509</v>
      </c>
      <c r="I6165" t="s">
        <v>5184</v>
      </c>
      <c r="J6165" t="s">
        <v>9472</v>
      </c>
      <c r="K6165" t="s">
        <v>9473</v>
      </c>
      <c r="L6165" t="s">
        <v>95</v>
      </c>
      <c r="M6165" t="s">
        <v>5757</v>
      </c>
      <c r="N6165" t="s">
        <v>10250</v>
      </c>
      <c r="O6165" t="s">
        <v>9474</v>
      </c>
      <c r="P6165" t="s">
        <v>52510</v>
      </c>
      <c r="Q6165" t="s">
        <v>52496</v>
      </c>
      <c r="R6165" t="str">
        <f t="shared" si="192"/>
        <v>安丘</v>
      </c>
      <c r="S6165" t="str">
        <f t="shared" si="193"/>
        <v>0111</v>
      </c>
    </row>
    <row r="6166" spans="1:19">
      <c r="A6166" t="s">
        <v>2834</v>
      </c>
      <c r="B6166" t="s">
        <v>52511</v>
      </c>
      <c r="C6166" t="s">
        <v>49</v>
      </c>
      <c r="D6166" t="s">
        <v>52512</v>
      </c>
      <c r="E6166" t="s">
        <v>50051</v>
      </c>
      <c r="F6166" t="s">
        <v>52513</v>
      </c>
      <c r="G6166" t="s">
        <v>2832</v>
      </c>
      <c r="H6166" t="s">
        <v>52514</v>
      </c>
      <c r="I6166" t="s">
        <v>4828</v>
      </c>
      <c r="J6166" t="s">
        <v>6401</v>
      </c>
      <c r="K6166" t="s">
        <v>6402</v>
      </c>
      <c r="L6166" t="s">
        <v>105</v>
      </c>
      <c r="M6166" t="s">
        <v>5224</v>
      </c>
      <c r="N6166" t="s">
        <v>6308</v>
      </c>
      <c r="O6166" t="s">
        <v>6403</v>
      </c>
      <c r="P6166" t="s">
        <v>52515</v>
      </c>
      <c r="R6166" t="str">
        <f t="shared" si="192"/>
        <v>寿光</v>
      </c>
      <c r="S6166" t="str">
        <f t="shared" si="193"/>
        <v>0111</v>
      </c>
    </row>
    <row r="6167" spans="1:19">
      <c r="A6167" t="s">
        <v>52516</v>
      </c>
      <c r="B6167" t="s">
        <v>52505</v>
      </c>
      <c r="C6167" t="s">
        <v>49</v>
      </c>
      <c r="D6167" t="s">
        <v>52517</v>
      </c>
      <c r="E6167" t="s">
        <v>50059</v>
      </c>
      <c r="F6167" t="s">
        <v>52518</v>
      </c>
      <c r="G6167" t="s">
        <v>52519</v>
      </c>
      <c r="H6167" t="s">
        <v>52520</v>
      </c>
      <c r="I6167" t="s">
        <v>12119</v>
      </c>
      <c r="J6167" t="s">
        <v>7996</v>
      </c>
      <c r="K6167" t="s">
        <v>7997</v>
      </c>
      <c r="L6167" t="s">
        <v>237</v>
      </c>
      <c r="M6167" t="s">
        <v>4788</v>
      </c>
      <c r="N6167" t="s">
        <v>4892</v>
      </c>
      <c r="O6167" t="s">
        <v>7998</v>
      </c>
      <c r="P6167" t="s">
        <v>52521</v>
      </c>
      <c r="R6167" t="str">
        <f t="shared" si="192"/>
        <v>潍城</v>
      </c>
      <c r="S6167" t="str">
        <f t="shared" si="193"/>
        <v>0111</v>
      </c>
    </row>
    <row r="6168" spans="1:19">
      <c r="A6168" t="s">
        <v>52522</v>
      </c>
      <c r="B6168" t="s">
        <v>52523</v>
      </c>
      <c r="C6168" t="s">
        <v>49</v>
      </c>
      <c r="D6168" t="s">
        <v>52524</v>
      </c>
      <c r="E6168" t="s">
        <v>50059</v>
      </c>
      <c r="F6168" t="s">
        <v>52525</v>
      </c>
      <c r="G6168" t="s">
        <v>52526</v>
      </c>
      <c r="H6168" t="s">
        <v>52527</v>
      </c>
      <c r="I6168" t="s">
        <v>12757</v>
      </c>
      <c r="J6168" t="s">
        <v>5014</v>
      </c>
      <c r="K6168" t="s">
        <v>5015</v>
      </c>
      <c r="L6168" t="s">
        <v>50</v>
      </c>
      <c r="M6168" t="s">
        <v>5016</v>
      </c>
      <c r="N6168" t="s">
        <v>5030</v>
      </c>
      <c r="O6168" t="s">
        <v>5018</v>
      </c>
      <c r="P6168" t="s">
        <v>52528</v>
      </c>
      <c r="R6168" t="str">
        <f t="shared" si="192"/>
        <v>青州</v>
      </c>
      <c r="S6168" t="str">
        <f t="shared" si="193"/>
        <v>0111</v>
      </c>
    </row>
    <row r="6169" spans="1:19">
      <c r="A6169" t="s">
        <v>52529</v>
      </c>
      <c r="B6169" t="s">
        <v>52530</v>
      </c>
      <c r="C6169" t="s">
        <v>49</v>
      </c>
      <c r="D6169" t="s">
        <v>52531</v>
      </c>
      <c r="E6169" t="s">
        <v>50051</v>
      </c>
      <c r="F6169" t="s">
        <v>52532</v>
      </c>
      <c r="G6169" t="s">
        <v>52533</v>
      </c>
      <c r="H6169" t="s">
        <v>52534</v>
      </c>
      <c r="I6169" t="s">
        <v>5327</v>
      </c>
      <c r="J6169" t="s">
        <v>37436</v>
      </c>
      <c r="K6169" t="s">
        <v>37437</v>
      </c>
      <c r="L6169" t="s">
        <v>123</v>
      </c>
      <c r="M6169" t="s">
        <v>14694</v>
      </c>
      <c r="N6169" t="s">
        <v>14116</v>
      </c>
      <c r="O6169" t="s">
        <v>37438</v>
      </c>
      <c r="P6169" t="s">
        <v>52535</v>
      </c>
      <c r="R6169" t="str">
        <f t="shared" si="192"/>
        <v>诸城</v>
      </c>
      <c r="S6169" t="str">
        <f t="shared" si="193"/>
        <v>0111</v>
      </c>
    </row>
    <row r="6170" spans="1:19">
      <c r="A6170" t="s">
        <v>52536</v>
      </c>
      <c r="B6170" t="s">
        <v>52537</v>
      </c>
      <c r="C6170" t="s">
        <v>49</v>
      </c>
      <c r="D6170" t="s">
        <v>52538</v>
      </c>
      <c r="E6170" t="s">
        <v>50051</v>
      </c>
      <c r="F6170" t="s">
        <v>52539</v>
      </c>
      <c r="G6170" t="s">
        <v>52540</v>
      </c>
      <c r="H6170" t="s">
        <v>52541</v>
      </c>
      <c r="I6170" t="s">
        <v>4785</v>
      </c>
      <c r="J6170" t="s">
        <v>5987</v>
      </c>
      <c r="K6170" t="s">
        <v>5988</v>
      </c>
      <c r="L6170" t="s">
        <v>95</v>
      </c>
      <c r="M6170" t="s">
        <v>5042</v>
      </c>
      <c r="N6170" t="s">
        <v>7504</v>
      </c>
      <c r="O6170" t="s">
        <v>5989</v>
      </c>
      <c r="P6170" t="s">
        <v>50413</v>
      </c>
      <c r="Q6170" t="s">
        <v>52542</v>
      </c>
      <c r="R6170" t="str">
        <f t="shared" si="192"/>
        <v>安丘</v>
      </c>
      <c r="S6170" t="str">
        <f t="shared" si="193"/>
        <v>0111</v>
      </c>
    </row>
    <row r="6171" spans="1:19">
      <c r="A6171" t="s">
        <v>52543</v>
      </c>
      <c r="B6171" t="s">
        <v>52544</v>
      </c>
      <c r="C6171" t="s">
        <v>49</v>
      </c>
      <c r="D6171" t="s">
        <v>52545</v>
      </c>
      <c r="E6171" t="s">
        <v>50059</v>
      </c>
      <c r="F6171" t="s">
        <v>52546</v>
      </c>
      <c r="G6171" t="s">
        <v>52547</v>
      </c>
      <c r="H6171" t="s">
        <v>52548</v>
      </c>
      <c r="I6171" t="s">
        <v>12119</v>
      </c>
      <c r="J6171" t="s">
        <v>7278</v>
      </c>
      <c r="K6171" t="s">
        <v>7279</v>
      </c>
      <c r="L6171" t="s">
        <v>105</v>
      </c>
      <c r="M6171" t="s">
        <v>5089</v>
      </c>
      <c r="N6171" t="s">
        <v>4789</v>
      </c>
      <c r="O6171" t="s">
        <v>7280</v>
      </c>
      <c r="P6171" t="s">
        <v>52549</v>
      </c>
      <c r="Q6171" t="s">
        <v>52550</v>
      </c>
      <c r="R6171" t="str">
        <f t="shared" si="192"/>
        <v>寿光</v>
      </c>
      <c r="S6171" t="str">
        <f t="shared" si="193"/>
        <v>0111</v>
      </c>
    </row>
    <row r="6172" spans="1:19">
      <c r="A6172" t="s">
        <v>52551</v>
      </c>
      <c r="B6172" t="s">
        <v>52552</v>
      </c>
      <c r="C6172" t="s">
        <v>49</v>
      </c>
      <c r="D6172" t="s">
        <v>52553</v>
      </c>
      <c r="E6172" t="s">
        <v>50059</v>
      </c>
      <c r="F6172" t="s">
        <v>52554</v>
      </c>
      <c r="G6172" t="s">
        <v>52555</v>
      </c>
      <c r="H6172" t="s">
        <v>52556</v>
      </c>
      <c r="I6172" t="s">
        <v>12119</v>
      </c>
      <c r="J6172" t="s">
        <v>24908</v>
      </c>
      <c r="K6172" t="s">
        <v>24909</v>
      </c>
      <c r="L6172" t="s">
        <v>114</v>
      </c>
      <c r="M6172" t="s">
        <v>7084</v>
      </c>
      <c r="N6172" t="s">
        <v>5112</v>
      </c>
      <c r="O6172" t="s">
        <v>24910</v>
      </c>
      <c r="P6172" t="s">
        <v>52557</v>
      </c>
      <c r="Q6172" t="s">
        <v>52558</v>
      </c>
      <c r="R6172" t="str">
        <f t="shared" si="192"/>
        <v>高密</v>
      </c>
      <c r="S6172" t="str">
        <f t="shared" si="193"/>
        <v>0111</v>
      </c>
    </row>
    <row r="6173" spans="1:19">
      <c r="A6173" t="s">
        <v>52559</v>
      </c>
      <c r="B6173" t="s">
        <v>52560</v>
      </c>
      <c r="C6173" t="s">
        <v>49</v>
      </c>
      <c r="D6173" t="s">
        <v>52561</v>
      </c>
      <c r="E6173" t="s">
        <v>50051</v>
      </c>
      <c r="F6173" t="s">
        <v>52562</v>
      </c>
      <c r="G6173" t="s">
        <v>52563</v>
      </c>
      <c r="H6173" t="s">
        <v>52564</v>
      </c>
      <c r="I6173" t="s">
        <v>4852</v>
      </c>
      <c r="J6173" t="s">
        <v>9995</v>
      </c>
      <c r="K6173" t="s">
        <v>9996</v>
      </c>
      <c r="L6173" t="s">
        <v>77</v>
      </c>
      <c r="M6173" t="s">
        <v>5145</v>
      </c>
      <c r="N6173" t="s">
        <v>5273</v>
      </c>
      <c r="O6173" t="s">
        <v>9997</v>
      </c>
      <c r="P6173" t="s">
        <v>52565</v>
      </c>
      <c r="Q6173" t="s">
        <v>52566</v>
      </c>
      <c r="R6173" t="str">
        <f t="shared" si="192"/>
        <v>临朐</v>
      </c>
      <c r="S6173" t="str">
        <f t="shared" si="193"/>
        <v>0111</v>
      </c>
    </row>
    <row r="6174" spans="1:19">
      <c r="A6174" t="s">
        <v>52567</v>
      </c>
      <c r="B6174" t="s">
        <v>52568</v>
      </c>
      <c r="C6174" t="s">
        <v>49</v>
      </c>
      <c r="D6174" t="s">
        <v>52569</v>
      </c>
      <c r="E6174" t="s">
        <v>50059</v>
      </c>
      <c r="F6174" t="s">
        <v>52570</v>
      </c>
      <c r="G6174" t="s">
        <v>52571</v>
      </c>
      <c r="H6174" t="s">
        <v>52572</v>
      </c>
      <c r="I6174" t="s">
        <v>12119</v>
      </c>
      <c r="J6174" t="s">
        <v>8252</v>
      </c>
      <c r="K6174" t="s">
        <v>8253</v>
      </c>
      <c r="L6174" t="s">
        <v>105</v>
      </c>
      <c r="M6174" t="s">
        <v>5176</v>
      </c>
      <c r="O6174" t="s">
        <v>8254</v>
      </c>
      <c r="R6174" t="str">
        <f t="shared" si="192"/>
        <v>寿光</v>
      </c>
      <c r="S6174" t="str">
        <f t="shared" si="193"/>
        <v>0111</v>
      </c>
    </row>
    <row r="6175" spans="1:19">
      <c r="A6175" t="s">
        <v>52573</v>
      </c>
      <c r="B6175" t="s">
        <v>52574</v>
      </c>
      <c r="C6175" t="s">
        <v>49</v>
      </c>
      <c r="D6175" t="s">
        <v>52575</v>
      </c>
      <c r="E6175" t="s">
        <v>50059</v>
      </c>
      <c r="F6175" t="s">
        <v>52576</v>
      </c>
      <c r="G6175" t="s">
        <v>52577</v>
      </c>
      <c r="H6175" t="s">
        <v>52578</v>
      </c>
      <c r="I6175" t="s">
        <v>12119</v>
      </c>
      <c r="J6175" t="s">
        <v>6193</v>
      </c>
      <c r="K6175" t="s">
        <v>6194</v>
      </c>
      <c r="L6175" t="s">
        <v>105</v>
      </c>
      <c r="M6175" t="s">
        <v>6195</v>
      </c>
      <c r="N6175" t="s">
        <v>5005</v>
      </c>
      <c r="O6175" t="s">
        <v>6196</v>
      </c>
      <c r="P6175" t="s">
        <v>52579</v>
      </c>
      <c r="Q6175" t="s">
        <v>52580</v>
      </c>
      <c r="R6175" t="str">
        <f t="shared" si="192"/>
        <v>寿光</v>
      </c>
      <c r="S6175" t="str">
        <f t="shared" si="193"/>
        <v>0111</v>
      </c>
    </row>
    <row r="6176" spans="1:19">
      <c r="A6176" t="s">
        <v>52581</v>
      </c>
      <c r="B6176" t="s">
        <v>52582</v>
      </c>
      <c r="C6176" t="s">
        <v>49</v>
      </c>
      <c r="D6176" t="s">
        <v>52583</v>
      </c>
      <c r="E6176" t="s">
        <v>50051</v>
      </c>
      <c r="F6176" t="s">
        <v>52584</v>
      </c>
      <c r="G6176" t="s">
        <v>52585</v>
      </c>
      <c r="H6176" t="s">
        <v>52586</v>
      </c>
      <c r="I6176" t="s">
        <v>4852</v>
      </c>
      <c r="J6176" t="s">
        <v>4956</v>
      </c>
      <c r="K6176" t="s">
        <v>4957</v>
      </c>
      <c r="L6176" t="s">
        <v>95</v>
      </c>
      <c r="M6176" t="s">
        <v>4958</v>
      </c>
      <c r="N6176" t="s">
        <v>4933</v>
      </c>
      <c r="O6176" t="s">
        <v>4960</v>
      </c>
      <c r="P6176" t="s">
        <v>52587</v>
      </c>
      <c r="R6176" t="str">
        <f t="shared" si="192"/>
        <v>安丘</v>
      </c>
      <c r="S6176" t="str">
        <f t="shared" si="193"/>
        <v>0111</v>
      </c>
    </row>
    <row r="6177" spans="1:19">
      <c r="A6177" t="s">
        <v>52588</v>
      </c>
      <c r="B6177" t="s">
        <v>52589</v>
      </c>
      <c r="C6177" t="s">
        <v>49</v>
      </c>
      <c r="D6177" t="s">
        <v>52590</v>
      </c>
      <c r="E6177" t="s">
        <v>50051</v>
      </c>
      <c r="F6177" t="s">
        <v>52591</v>
      </c>
      <c r="G6177" t="s">
        <v>52592</v>
      </c>
      <c r="H6177" t="s">
        <v>52402</v>
      </c>
      <c r="I6177" t="s">
        <v>4813</v>
      </c>
      <c r="J6177" t="s">
        <v>10649</v>
      </c>
      <c r="K6177" t="s">
        <v>10650</v>
      </c>
      <c r="L6177" t="s">
        <v>50</v>
      </c>
      <c r="M6177" t="s">
        <v>4816</v>
      </c>
      <c r="O6177" t="s">
        <v>10651</v>
      </c>
      <c r="Q6177" t="s">
        <v>52593</v>
      </c>
      <c r="R6177" t="str">
        <f t="shared" si="192"/>
        <v>青州</v>
      </c>
      <c r="S6177" t="str">
        <f t="shared" si="193"/>
        <v>0111</v>
      </c>
    </row>
    <row r="6178" spans="1:19">
      <c r="A6178" t="s">
        <v>52594</v>
      </c>
      <c r="B6178" t="s">
        <v>52595</v>
      </c>
      <c r="C6178" t="s">
        <v>49</v>
      </c>
      <c r="D6178" t="s">
        <v>52596</v>
      </c>
      <c r="E6178" t="s">
        <v>50051</v>
      </c>
      <c r="F6178" t="s">
        <v>52597</v>
      </c>
      <c r="G6178" t="s">
        <v>52598</v>
      </c>
      <c r="H6178" t="s">
        <v>52599</v>
      </c>
      <c r="I6178" t="s">
        <v>4785</v>
      </c>
      <c r="J6178" t="s">
        <v>25223</v>
      </c>
      <c r="K6178" t="s">
        <v>25224</v>
      </c>
      <c r="L6178" t="s">
        <v>95</v>
      </c>
      <c r="M6178" t="s">
        <v>4958</v>
      </c>
      <c r="O6178" t="s">
        <v>25225</v>
      </c>
      <c r="P6178" t="s">
        <v>52600</v>
      </c>
      <c r="Q6178" t="s">
        <v>52601</v>
      </c>
      <c r="R6178" t="str">
        <f t="shared" si="192"/>
        <v>安丘</v>
      </c>
      <c r="S6178" t="str">
        <f t="shared" si="193"/>
        <v>0111</v>
      </c>
    </row>
    <row r="6179" spans="1:19">
      <c r="A6179" t="s">
        <v>52602</v>
      </c>
      <c r="B6179" t="s">
        <v>52603</v>
      </c>
      <c r="C6179" t="s">
        <v>49</v>
      </c>
      <c r="D6179" t="s">
        <v>52604</v>
      </c>
      <c r="E6179" t="s">
        <v>52605</v>
      </c>
      <c r="F6179" t="s">
        <v>52606</v>
      </c>
      <c r="G6179" t="s">
        <v>52607</v>
      </c>
      <c r="H6179" t="s">
        <v>52608</v>
      </c>
      <c r="I6179" t="s">
        <v>12119</v>
      </c>
      <c r="J6179" t="s">
        <v>5208</v>
      </c>
      <c r="K6179" t="s">
        <v>5209</v>
      </c>
      <c r="L6179" t="s">
        <v>1136</v>
      </c>
      <c r="M6179" t="s">
        <v>5210</v>
      </c>
      <c r="N6179" t="s">
        <v>4892</v>
      </c>
      <c r="O6179" t="s">
        <v>5212</v>
      </c>
      <c r="P6179" t="s">
        <v>52609</v>
      </c>
      <c r="Q6179" t="s">
        <v>52610</v>
      </c>
      <c r="R6179" t="str">
        <f t="shared" si="192"/>
        <v>昌乐</v>
      </c>
      <c r="S6179" t="str">
        <f t="shared" si="193"/>
        <v>0111</v>
      </c>
    </row>
    <row r="6180" spans="1:19">
      <c r="A6180" t="s">
        <v>52611</v>
      </c>
      <c r="B6180" t="s">
        <v>52612</v>
      </c>
      <c r="C6180" t="s">
        <v>49</v>
      </c>
      <c r="D6180" t="s">
        <v>52613</v>
      </c>
      <c r="E6180" t="s">
        <v>50059</v>
      </c>
      <c r="F6180" t="s">
        <v>52614</v>
      </c>
      <c r="G6180" t="s">
        <v>52615</v>
      </c>
      <c r="H6180" t="s">
        <v>52616</v>
      </c>
      <c r="I6180" t="s">
        <v>12119</v>
      </c>
      <c r="J6180" t="s">
        <v>35768</v>
      </c>
      <c r="K6180" t="s">
        <v>35769</v>
      </c>
      <c r="L6180" t="s">
        <v>60</v>
      </c>
      <c r="M6180" t="s">
        <v>5888</v>
      </c>
      <c r="O6180" t="s">
        <v>35770</v>
      </c>
      <c r="R6180" t="str">
        <f t="shared" si="192"/>
        <v>奎文</v>
      </c>
      <c r="S6180" t="str">
        <f t="shared" si="193"/>
        <v>0111</v>
      </c>
    </row>
    <row r="6181" spans="1:19">
      <c r="A6181" t="s">
        <v>2754</v>
      </c>
      <c r="B6181" t="s">
        <v>52617</v>
      </c>
      <c r="C6181" t="s">
        <v>49</v>
      </c>
      <c r="D6181" t="s">
        <v>52618</v>
      </c>
      <c r="E6181" t="s">
        <v>52619</v>
      </c>
      <c r="F6181" t="s">
        <v>52620</v>
      </c>
      <c r="G6181" t="s">
        <v>2752</v>
      </c>
      <c r="H6181" t="s">
        <v>52621</v>
      </c>
      <c r="I6181" t="s">
        <v>4828</v>
      </c>
      <c r="J6181" t="s">
        <v>8386</v>
      </c>
      <c r="K6181" t="s">
        <v>8387</v>
      </c>
      <c r="L6181" t="s">
        <v>50</v>
      </c>
      <c r="M6181" t="s">
        <v>5877</v>
      </c>
      <c r="N6181" t="s">
        <v>4972</v>
      </c>
      <c r="O6181" t="s">
        <v>8388</v>
      </c>
      <c r="P6181" t="s">
        <v>52622</v>
      </c>
      <c r="R6181" t="str">
        <f t="shared" si="192"/>
        <v>青州</v>
      </c>
      <c r="S6181" t="str">
        <f t="shared" si="193"/>
        <v>0111</v>
      </c>
    </row>
    <row r="6182" spans="1:19">
      <c r="A6182" t="s">
        <v>52623</v>
      </c>
      <c r="B6182" t="s">
        <v>52624</v>
      </c>
      <c r="C6182" t="s">
        <v>49</v>
      </c>
      <c r="D6182" t="s">
        <v>52625</v>
      </c>
      <c r="E6182" t="s">
        <v>50077</v>
      </c>
      <c r="F6182" t="s">
        <v>52626</v>
      </c>
      <c r="G6182" t="s">
        <v>52627</v>
      </c>
      <c r="H6182" t="s">
        <v>52628</v>
      </c>
      <c r="I6182" t="s">
        <v>4828</v>
      </c>
      <c r="J6182" t="s">
        <v>8107</v>
      </c>
      <c r="K6182" t="s">
        <v>8108</v>
      </c>
      <c r="L6182" t="s">
        <v>237</v>
      </c>
      <c r="M6182" t="s">
        <v>5247</v>
      </c>
      <c r="N6182" t="s">
        <v>4789</v>
      </c>
      <c r="O6182" t="s">
        <v>8109</v>
      </c>
      <c r="P6182" t="s">
        <v>52629</v>
      </c>
      <c r="R6182" t="str">
        <f t="shared" si="192"/>
        <v>潍城</v>
      </c>
      <c r="S6182" t="str">
        <f t="shared" si="193"/>
        <v>0111</v>
      </c>
    </row>
    <row r="6183" spans="1:19">
      <c r="A6183" t="s">
        <v>2810</v>
      </c>
      <c r="B6183" t="s">
        <v>52630</v>
      </c>
      <c r="C6183" t="s">
        <v>49</v>
      </c>
      <c r="D6183" t="s">
        <v>52631</v>
      </c>
      <c r="E6183" t="s">
        <v>52605</v>
      </c>
      <c r="F6183" t="s">
        <v>52632</v>
      </c>
      <c r="G6183" t="s">
        <v>2808</v>
      </c>
      <c r="H6183" t="s">
        <v>52633</v>
      </c>
      <c r="I6183" t="s">
        <v>5560</v>
      </c>
      <c r="J6183" t="s">
        <v>5497</v>
      </c>
      <c r="K6183" t="s">
        <v>5498</v>
      </c>
      <c r="L6183" t="s">
        <v>375</v>
      </c>
      <c r="M6183" t="s">
        <v>5499</v>
      </c>
      <c r="O6183" t="s">
        <v>5500</v>
      </c>
      <c r="P6183" t="s">
        <v>52634</v>
      </c>
      <c r="R6183" t="str">
        <f t="shared" si="192"/>
        <v>昌邑</v>
      </c>
      <c r="S6183" t="str">
        <f t="shared" si="193"/>
        <v>0111</v>
      </c>
    </row>
    <row r="6184" spans="1:19">
      <c r="A6184" t="s">
        <v>52635</v>
      </c>
      <c r="B6184" t="s">
        <v>52636</v>
      </c>
      <c r="C6184" t="s">
        <v>49</v>
      </c>
      <c r="D6184" t="s">
        <v>52637</v>
      </c>
      <c r="E6184" t="s">
        <v>52605</v>
      </c>
      <c r="F6184" t="s">
        <v>52638</v>
      </c>
      <c r="G6184" t="s">
        <v>52639</v>
      </c>
      <c r="H6184" t="s">
        <v>52640</v>
      </c>
      <c r="I6184" t="s">
        <v>12119</v>
      </c>
      <c r="J6184" t="s">
        <v>7235</v>
      </c>
      <c r="K6184" t="s">
        <v>7236</v>
      </c>
      <c r="L6184" t="s">
        <v>105</v>
      </c>
      <c r="M6184" t="s">
        <v>5176</v>
      </c>
      <c r="N6184" t="s">
        <v>5273</v>
      </c>
      <c r="O6184" t="s">
        <v>7237</v>
      </c>
      <c r="P6184" t="s">
        <v>52641</v>
      </c>
      <c r="Q6184" t="s">
        <v>52642</v>
      </c>
      <c r="R6184" t="str">
        <f t="shared" si="192"/>
        <v>寿光</v>
      </c>
      <c r="S6184" t="str">
        <f t="shared" si="193"/>
        <v>0111</v>
      </c>
    </row>
    <row r="6185" spans="1:19">
      <c r="A6185" t="s">
        <v>52643</v>
      </c>
      <c r="B6185" t="s">
        <v>52644</v>
      </c>
      <c r="C6185" t="s">
        <v>49</v>
      </c>
      <c r="D6185" t="s">
        <v>52645</v>
      </c>
      <c r="E6185" t="s">
        <v>50077</v>
      </c>
      <c r="F6185" t="s">
        <v>52646</v>
      </c>
      <c r="G6185" t="s">
        <v>52647</v>
      </c>
      <c r="H6185" t="s">
        <v>52648</v>
      </c>
      <c r="I6185" t="s">
        <v>4828</v>
      </c>
      <c r="J6185" t="s">
        <v>9356</v>
      </c>
      <c r="K6185" t="s">
        <v>9357</v>
      </c>
      <c r="L6185" t="s">
        <v>375</v>
      </c>
      <c r="M6185" t="s">
        <v>5409</v>
      </c>
      <c r="N6185" t="s">
        <v>5056</v>
      </c>
      <c r="O6185" t="s">
        <v>9358</v>
      </c>
      <c r="P6185" t="s">
        <v>52649</v>
      </c>
      <c r="Q6185" t="s">
        <v>52650</v>
      </c>
      <c r="R6185" t="str">
        <f t="shared" si="192"/>
        <v>昌邑</v>
      </c>
      <c r="S6185" t="str">
        <f t="shared" si="193"/>
        <v>0111</v>
      </c>
    </row>
    <row r="6186" spans="1:19">
      <c r="A6186" t="s">
        <v>52651</v>
      </c>
      <c r="B6186" t="s">
        <v>52652</v>
      </c>
      <c r="C6186" t="s">
        <v>49</v>
      </c>
      <c r="D6186" t="s">
        <v>52653</v>
      </c>
      <c r="E6186" t="s">
        <v>50051</v>
      </c>
      <c r="F6186" t="s">
        <v>52654</v>
      </c>
      <c r="G6186" t="s">
        <v>52655</v>
      </c>
      <c r="H6186" t="s">
        <v>52656</v>
      </c>
      <c r="I6186" t="s">
        <v>4852</v>
      </c>
      <c r="J6186" t="s">
        <v>6122</v>
      </c>
      <c r="K6186" t="s">
        <v>6123</v>
      </c>
      <c r="L6186" t="s">
        <v>50</v>
      </c>
      <c r="M6186" t="s">
        <v>5721</v>
      </c>
      <c r="O6186" t="s">
        <v>6124</v>
      </c>
      <c r="P6186" t="s">
        <v>52657</v>
      </c>
      <c r="R6186" t="str">
        <f t="shared" si="192"/>
        <v>青州</v>
      </c>
      <c r="S6186" t="str">
        <f t="shared" si="193"/>
        <v>0111</v>
      </c>
    </row>
    <row r="6187" spans="1:19">
      <c r="A6187" t="s">
        <v>52658</v>
      </c>
      <c r="B6187" t="s">
        <v>52659</v>
      </c>
      <c r="C6187" t="s">
        <v>49</v>
      </c>
      <c r="D6187" t="s">
        <v>52660</v>
      </c>
      <c r="E6187" t="s">
        <v>50251</v>
      </c>
      <c r="F6187" t="s">
        <v>52661</v>
      </c>
      <c r="G6187" t="s">
        <v>52662</v>
      </c>
      <c r="H6187" t="s">
        <v>52663</v>
      </c>
      <c r="I6187" t="s">
        <v>12119</v>
      </c>
      <c r="J6187" t="s">
        <v>7278</v>
      </c>
      <c r="K6187" t="s">
        <v>7279</v>
      </c>
      <c r="L6187" t="s">
        <v>105</v>
      </c>
      <c r="M6187" t="s">
        <v>5089</v>
      </c>
      <c r="N6187" t="s">
        <v>5699</v>
      </c>
      <c r="O6187" t="s">
        <v>7280</v>
      </c>
      <c r="P6187" t="s">
        <v>52664</v>
      </c>
      <c r="R6187" t="str">
        <f t="shared" si="192"/>
        <v>寿光</v>
      </c>
      <c r="S6187" t="str">
        <f t="shared" si="193"/>
        <v>0111</v>
      </c>
    </row>
    <row r="6188" spans="1:19">
      <c r="A6188" t="s">
        <v>52665</v>
      </c>
      <c r="B6188" t="s">
        <v>52666</v>
      </c>
      <c r="C6188" t="s">
        <v>49</v>
      </c>
      <c r="D6188" t="s">
        <v>52667</v>
      </c>
      <c r="E6188" t="s">
        <v>50059</v>
      </c>
      <c r="F6188" t="s">
        <v>52668</v>
      </c>
      <c r="G6188" t="s">
        <v>52669</v>
      </c>
      <c r="H6188" t="s">
        <v>52670</v>
      </c>
      <c r="I6188" t="s">
        <v>30902</v>
      </c>
      <c r="J6188" t="s">
        <v>5316</v>
      </c>
      <c r="K6188" t="s">
        <v>5317</v>
      </c>
      <c r="L6188" t="s">
        <v>375</v>
      </c>
      <c r="M6188" t="s">
        <v>5318</v>
      </c>
      <c r="O6188" t="s">
        <v>5319</v>
      </c>
      <c r="P6188" t="s">
        <v>52671</v>
      </c>
      <c r="Q6188" t="s">
        <v>51154</v>
      </c>
      <c r="R6188" t="str">
        <f t="shared" si="192"/>
        <v>昌邑</v>
      </c>
      <c r="S6188" t="str">
        <f t="shared" si="193"/>
        <v>0111</v>
      </c>
    </row>
    <row r="6189" spans="1:19">
      <c r="A6189" t="s">
        <v>52672</v>
      </c>
      <c r="B6189" t="s">
        <v>52673</v>
      </c>
      <c r="C6189" t="s">
        <v>49</v>
      </c>
      <c r="D6189" t="s">
        <v>52674</v>
      </c>
      <c r="E6189" t="s">
        <v>50077</v>
      </c>
      <c r="F6189" t="s">
        <v>52675</v>
      </c>
      <c r="G6189" t="s">
        <v>52676</v>
      </c>
      <c r="H6189" t="s">
        <v>52677</v>
      </c>
      <c r="I6189" t="s">
        <v>4785</v>
      </c>
      <c r="J6189" t="s">
        <v>8364</v>
      </c>
      <c r="K6189" t="s">
        <v>8365</v>
      </c>
      <c r="L6189" t="s">
        <v>50</v>
      </c>
      <c r="M6189" t="s">
        <v>6701</v>
      </c>
      <c r="N6189" t="s">
        <v>4789</v>
      </c>
      <c r="P6189" t="s">
        <v>52678</v>
      </c>
      <c r="Q6189" t="s">
        <v>52679</v>
      </c>
      <c r="R6189" t="str">
        <f t="shared" si="192"/>
        <v>青州</v>
      </c>
      <c r="S6189" t="str">
        <f t="shared" si="193"/>
        <v>0111</v>
      </c>
    </row>
    <row r="6190" spans="1:19">
      <c r="A6190" t="s">
        <v>52680</v>
      </c>
      <c r="B6190" t="s">
        <v>52681</v>
      </c>
      <c r="C6190" t="s">
        <v>49</v>
      </c>
      <c r="D6190" t="s">
        <v>52682</v>
      </c>
      <c r="E6190" t="s">
        <v>50077</v>
      </c>
      <c r="F6190" t="s">
        <v>52683</v>
      </c>
      <c r="G6190" t="s">
        <v>52684</v>
      </c>
      <c r="H6190" t="s">
        <v>52685</v>
      </c>
      <c r="I6190" t="s">
        <v>10388</v>
      </c>
      <c r="J6190" t="s">
        <v>8847</v>
      </c>
      <c r="K6190" t="s">
        <v>8848</v>
      </c>
      <c r="L6190" t="s">
        <v>60</v>
      </c>
      <c r="M6190" t="s">
        <v>5420</v>
      </c>
      <c r="N6190" t="s">
        <v>4972</v>
      </c>
      <c r="O6190" t="s">
        <v>8849</v>
      </c>
      <c r="P6190" t="s">
        <v>52686</v>
      </c>
      <c r="Q6190" t="s">
        <v>52687</v>
      </c>
      <c r="R6190" t="str">
        <f t="shared" si="192"/>
        <v>奎文</v>
      </c>
      <c r="S6190" t="str">
        <f t="shared" si="193"/>
        <v>0111</v>
      </c>
    </row>
    <row r="6191" spans="1:19">
      <c r="A6191" t="s">
        <v>52688</v>
      </c>
      <c r="B6191" t="s">
        <v>52689</v>
      </c>
      <c r="C6191" t="s">
        <v>49</v>
      </c>
      <c r="D6191" t="s">
        <v>52690</v>
      </c>
      <c r="E6191" t="s">
        <v>50251</v>
      </c>
      <c r="F6191" t="s">
        <v>52691</v>
      </c>
      <c r="G6191" t="s">
        <v>52692</v>
      </c>
      <c r="H6191" t="s">
        <v>52693</v>
      </c>
      <c r="I6191" t="s">
        <v>12119</v>
      </c>
      <c r="J6191" t="s">
        <v>6711</v>
      </c>
      <c r="K6191" t="s">
        <v>6712</v>
      </c>
      <c r="L6191" t="s">
        <v>148</v>
      </c>
      <c r="M6191" t="s">
        <v>6713</v>
      </c>
      <c r="N6191" t="s">
        <v>5801</v>
      </c>
      <c r="O6191" t="s">
        <v>6714</v>
      </c>
      <c r="P6191" t="s">
        <v>52694</v>
      </c>
      <c r="Q6191" t="s">
        <v>52695</v>
      </c>
      <c r="R6191" t="str">
        <f t="shared" si="192"/>
        <v>寒亭</v>
      </c>
      <c r="S6191" t="str">
        <f t="shared" si="193"/>
        <v>0111</v>
      </c>
    </row>
    <row r="6192" spans="1:19">
      <c r="A6192" t="s">
        <v>52696</v>
      </c>
      <c r="B6192" t="s">
        <v>52697</v>
      </c>
      <c r="C6192" t="s">
        <v>49</v>
      </c>
      <c r="D6192" t="s">
        <v>52698</v>
      </c>
      <c r="E6192" t="s">
        <v>52699</v>
      </c>
      <c r="F6192" t="s">
        <v>52700</v>
      </c>
      <c r="G6192" t="s">
        <v>52701</v>
      </c>
      <c r="H6192" t="s">
        <v>52702</v>
      </c>
      <c r="I6192" t="s">
        <v>5560</v>
      </c>
      <c r="J6192" t="s">
        <v>6804</v>
      </c>
      <c r="K6192" t="s">
        <v>6805</v>
      </c>
      <c r="L6192" t="s">
        <v>123</v>
      </c>
      <c r="M6192" t="s">
        <v>4994</v>
      </c>
      <c r="N6192" t="s">
        <v>4972</v>
      </c>
      <c r="O6192" t="s">
        <v>6806</v>
      </c>
      <c r="P6192" t="s">
        <v>52703</v>
      </c>
      <c r="Q6192" t="s">
        <v>52704</v>
      </c>
      <c r="R6192" t="str">
        <f t="shared" si="192"/>
        <v>诸城</v>
      </c>
      <c r="S6192" t="str">
        <f t="shared" si="193"/>
        <v>0111</v>
      </c>
    </row>
    <row r="6193" spans="1:19">
      <c r="A6193" t="s">
        <v>52705</v>
      </c>
      <c r="B6193" t="s">
        <v>52706</v>
      </c>
      <c r="C6193" t="s">
        <v>49</v>
      </c>
      <c r="D6193" t="s">
        <v>52707</v>
      </c>
      <c r="E6193" t="s">
        <v>50251</v>
      </c>
      <c r="F6193" t="s">
        <v>52708</v>
      </c>
      <c r="G6193" t="s">
        <v>52709</v>
      </c>
      <c r="H6193" t="s">
        <v>52710</v>
      </c>
      <c r="I6193" t="s">
        <v>12119</v>
      </c>
      <c r="J6193" t="s">
        <v>7278</v>
      </c>
      <c r="K6193" t="s">
        <v>7279</v>
      </c>
      <c r="L6193" t="s">
        <v>105</v>
      </c>
      <c r="M6193" t="s">
        <v>5089</v>
      </c>
      <c r="N6193" t="s">
        <v>5699</v>
      </c>
      <c r="O6193" t="s">
        <v>7280</v>
      </c>
      <c r="P6193" t="s">
        <v>52711</v>
      </c>
      <c r="R6193" t="str">
        <f t="shared" si="192"/>
        <v>寿光</v>
      </c>
      <c r="S6193" t="str">
        <f t="shared" si="193"/>
        <v>0111</v>
      </c>
    </row>
    <row r="6194" spans="1:19">
      <c r="A6194" t="s">
        <v>52712</v>
      </c>
      <c r="B6194" t="s">
        <v>52713</v>
      </c>
      <c r="C6194" t="s">
        <v>49</v>
      </c>
      <c r="D6194" t="s">
        <v>52714</v>
      </c>
      <c r="E6194" t="s">
        <v>52715</v>
      </c>
      <c r="F6194" t="s">
        <v>52716</v>
      </c>
      <c r="G6194" t="s">
        <v>52717</v>
      </c>
      <c r="H6194" t="s">
        <v>52718</v>
      </c>
      <c r="I6194" t="s">
        <v>4828</v>
      </c>
      <c r="J6194" t="s">
        <v>5597</v>
      </c>
      <c r="K6194" t="s">
        <v>5598</v>
      </c>
      <c r="L6194" t="s">
        <v>375</v>
      </c>
      <c r="M6194" t="s">
        <v>5599</v>
      </c>
      <c r="N6194" t="s">
        <v>4789</v>
      </c>
      <c r="O6194" t="s">
        <v>5600</v>
      </c>
      <c r="P6194" t="s">
        <v>52719</v>
      </c>
      <c r="R6194" t="str">
        <f t="shared" si="192"/>
        <v>昌邑</v>
      </c>
      <c r="S6194" t="str">
        <f t="shared" si="193"/>
        <v>0111</v>
      </c>
    </row>
    <row r="6195" spans="1:19">
      <c r="A6195" t="s">
        <v>52720</v>
      </c>
      <c r="B6195" t="s">
        <v>52721</v>
      </c>
      <c r="C6195" t="s">
        <v>49</v>
      </c>
      <c r="D6195" t="s">
        <v>52722</v>
      </c>
      <c r="E6195" t="s">
        <v>50077</v>
      </c>
      <c r="F6195" t="s">
        <v>52723</v>
      </c>
      <c r="G6195" t="s">
        <v>52724</v>
      </c>
      <c r="H6195" t="s">
        <v>52725</v>
      </c>
      <c r="I6195" t="s">
        <v>4955</v>
      </c>
      <c r="J6195" t="s">
        <v>8423</v>
      </c>
      <c r="K6195" t="s">
        <v>8424</v>
      </c>
      <c r="L6195" t="s">
        <v>114</v>
      </c>
      <c r="M6195" t="s">
        <v>7931</v>
      </c>
      <c r="N6195" t="s">
        <v>6308</v>
      </c>
      <c r="O6195" t="s">
        <v>8425</v>
      </c>
      <c r="P6195" t="s">
        <v>52726</v>
      </c>
      <c r="Q6195" t="s">
        <v>52727</v>
      </c>
      <c r="R6195" t="str">
        <f t="shared" si="192"/>
        <v>高密</v>
      </c>
      <c r="S6195" t="str">
        <f t="shared" si="193"/>
        <v>0111</v>
      </c>
    </row>
    <row r="6196" spans="1:19">
      <c r="A6196" t="s">
        <v>52728</v>
      </c>
      <c r="B6196" t="s">
        <v>52729</v>
      </c>
      <c r="C6196" t="s">
        <v>49</v>
      </c>
      <c r="D6196" t="s">
        <v>52730</v>
      </c>
      <c r="E6196" t="s">
        <v>50059</v>
      </c>
      <c r="F6196" t="s">
        <v>52731</v>
      </c>
      <c r="G6196" t="s">
        <v>52732</v>
      </c>
      <c r="H6196" t="s">
        <v>52733</v>
      </c>
      <c r="I6196" t="s">
        <v>4852</v>
      </c>
      <c r="J6196" t="s">
        <v>18758</v>
      </c>
      <c r="K6196" t="s">
        <v>18759</v>
      </c>
      <c r="L6196" t="s">
        <v>105</v>
      </c>
      <c r="M6196" t="s">
        <v>6055</v>
      </c>
      <c r="O6196" t="s">
        <v>18760</v>
      </c>
      <c r="P6196" t="s">
        <v>52734</v>
      </c>
      <c r="Q6196" t="s">
        <v>52735</v>
      </c>
      <c r="R6196" t="str">
        <f t="shared" si="192"/>
        <v>寿光</v>
      </c>
      <c r="S6196" t="str">
        <f t="shared" si="193"/>
        <v>0111</v>
      </c>
    </row>
    <row r="6197" spans="1:19">
      <c r="A6197" t="s">
        <v>52736</v>
      </c>
      <c r="B6197" t="s">
        <v>52737</v>
      </c>
      <c r="C6197" t="s">
        <v>49</v>
      </c>
      <c r="D6197" t="s">
        <v>52738</v>
      </c>
      <c r="E6197" t="s">
        <v>52739</v>
      </c>
      <c r="F6197" t="s">
        <v>52740</v>
      </c>
      <c r="G6197" t="s">
        <v>52741</v>
      </c>
      <c r="H6197" t="s">
        <v>52742</v>
      </c>
      <c r="I6197" t="s">
        <v>12500</v>
      </c>
      <c r="J6197" t="s">
        <v>9995</v>
      </c>
      <c r="K6197" t="s">
        <v>9996</v>
      </c>
      <c r="L6197" t="s">
        <v>77</v>
      </c>
      <c r="M6197" t="s">
        <v>5145</v>
      </c>
      <c r="N6197" t="s">
        <v>9006</v>
      </c>
      <c r="O6197" t="s">
        <v>9997</v>
      </c>
      <c r="P6197" t="s">
        <v>52743</v>
      </c>
      <c r="Q6197" t="s">
        <v>52744</v>
      </c>
      <c r="R6197" t="str">
        <f t="shared" si="192"/>
        <v>临朐</v>
      </c>
      <c r="S6197" t="str">
        <f t="shared" si="193"/>
        <v>0111</v>
      </c>
    </row>
    <row r="6198" spans="1:19">
      <c r="A6198" t="s">
        <v>52745</v>
      </c>
      <c r="B6198" t="s">
        <v>52746</v>
      </c>
      <c r="C6198" t="s">
        <v>49</v>
      </c>
      <c r="D6198" t="s">
        <v>52747</v>
      </c>
      <c r="E6198" t="s">
        <v>51947</v>
      </c>
      <c r="F6198" t="s">
        <v>52748</v>
      </c>
      <c r="G6198" t="s">
        <v>52749</v>
      </c>
      <c r="H6198" t="s">
        <v>52641</v>
      </c>
      <c r="I6198" t="s">
        <v>12757</v>
      </c>
      <c r="J6198" t="s">
        <v>6740</v>
      </c>
      <c r="K6198" t="s">
        <v>6741</v>
      </c>
      <c r="L6198" t="s">
        <v>60</v>
      </c>
      <c r="M6198" t="s">
        <v>5888</v>
      </c>
      <c r="N6198" t="s">
        <v>4845</v>
      </c>
      <c r="O6198" t="s">
        <v>6742</v>
      </c>
      <c r="P6198" t="s">
        <v>52750</v>
      </c>
      <c r="Q6198" t="s">
        <v>52751</v>
      </c>
      <c r="R6198" t="str">
        <f t="shared" si="192"/>
        <v>奎文</v>
      </c>
      <c r="S6198" t="str">
        <f t="shared" si="193"/>
        <v>0111</v>
      </c>
    </row>
    <row r="6199" spans="1:19">
      <c r="A6199" t="s">
        <v>52752</v>
      </c>
      <c r="B6199" t="s">
        <v>52753</v>
      </c>
      <c r="C6199" t="s">
        <v>49</v>
      </c>
      <c r="D6199" t="s">
        <v>52754</v>
      </c>
      <c r="E6199" t="s">
        <v>52755</v>
      </c>
      <c r="F6199" t="s">
        <v>52756</v>
      </c>
      <c r="G6199" t="s">
        <v>52757</v>
      </c>
      <c r="H6199" t="s">
        <v>52758</v>
      </c>
      <c r="I6199" t="s">
        <v>4785</v>
      </c>
      <c r="J6199" t="s">
        <v>6132</v>
      </c>
      <c r="K6199" t="s">
        <v>6133</v>
      </c>
      <c r="L6199" t="s">
        <v>123</v>
      </c>
      <c r="M6199" t="s">
        <v>4932</v>
      </c>
      <c r="N6199" t="s">
        <v>4881</v>
      </c>
      <c r="O6199" t="s">
        <v>6134</v>
      </c>
      <c r="P6199" t="s">
        <v>52759</v>
      </c>
      <c r="Q6199" t="s">
        <v>52760</v>
      </c>
      <c r="R6199" t="str">
        <f t="shared" si="192"/>
        <v>诸城</v>
      </c>
      <c r="S6199" t="str">
        <f t="shared" si="193"/>
        <v>0111</v>
      </c>
    </row>
    <row r="6200" spans="1:19">
      <c r="A6200" t="s">
        <v>52761</v>
      </c>
      <c r="B6200" t="s">
        <v>52762</v>
      </c>
      <c r="C6200" t="s">
        <v>49</v>
      </c>
      <c r="D6200" t="s">
        <v>52763</v>
      </c>
      <c r="E6200" t="s">
        <v>52764</v>
      </c>
      <c r="F6200" t="s">
        <v>52765</v>
      </c>
      <c r="G6200" t="s">
        <v>52766</v>
      </c>
      <c r="H6200" t="s">
        <v>52767</v>
      </c>
      <c r="I6200" t="s">
        <v>12757</v>
      </c>
      <c r="J6200" t="s">
        <v>6452</v>
      </c>
      <c r="K6200" t="s">
        <v>6453</v>
      </c>
      <c r="L6200" t="s">
        <v>86</v>
      </c>
      <c r="M6200" t="s">
        <v>5099</v>
      </c>
      <c r="O6200" t="s">
        <v>6454</v>
      </c>
      <c r="P6200" t="s">
        <v>52768</v>
      </c>
      <c r="Q6200" t="s">
        <v>47026</v>
      </c>
      <c r="R6200" t="str">
        <f t="shared" si="192"/>
        <v>坊子</v>
      </c>
      <c r="S6200" t="str">
        <f t="shared" si="193"/>
        <v>0111</v>
      </c>
    </row>
    <row r="6201" spans="1:19">
      <c r="A6201" t="s">
        <v>52769</v>
      </c>
      <c r="B6201" t="s">
        <v>52770</v>
      </c>
      <c r="C6201" t="s">
        <v>49</v>
      </c>
      <c r="D6201" t="s">
        <v>52771</v>
      </c>
      <c r="E6201" t="s">
        <v>50077</v>
      </c>
      <c r="F6201" t="s">
        <v>52772</v>
      </c>
      <c r="G6201" t="s">
        <v>52773</v>
      </c>
      <c r="H6201" t="s">
        <v>52774</v>
      </c>
      <c r="I6201" t="s">
        <v>4785</v>
      </c>
      <c r="J6201" t="s">
        <v>12559</v>
      </c>
      <c r="K6201" t="s">
        <v>12560</v>
      </c>
      <c r="L6201" t="s">
        <v>50</v>
      </c>
      <c r="M6201" t="s">
        <v>5721</v>
      </c>
      <c r="N6201" t="s">
        <v>6184</v>
      </c>
      <c r="O6201" t="s">
        <v>12561</v>
      </c>
      <c r="P6201" t="s">
        <v>52775</v>
      </c>
      <c r="Q6201" t="s">
        <v>52776</v>
      </c>
      <c r="R6201" t="str">
        <f t="shared" si="192"/>
        <v>青州</v>
      </c>
      <c r="S6201" t="str">
        <f t="shared" si="193"/>
        <v>0111</v>
      </c>
    </row>
    <row r="6202" spans="1:19">
      <c r="A6202" t="s">
        <v>52777</v>
      </c>
      <c r="B6202" t="s">
        <v>52778</v>
      </c>
      <c r="C6202" t="s">
        <v>49</v>
      </c>
      <c r="D6202" t="s">
        <v>52779</v>
      </c>
      <c r="E6202" t="s">
        <v>50251</v>
      </c>
      <c r="F6202" t="s">
        <v>52780</v>
      </c>
      <c r="G6202" t="s">
        <v>52781</v>
      </c>
      <c r="H6202" t="s">
        <v>52782</v>
      </c>
      <c r="I6202" t="s">
        <v>12500</v>
      </c>
      <c r="J6202" t="s">
        <v>6699</v>
      </c>
      <c r="K6202" t="s">
        <v>6700</v>
      </c>
      <c r="L6202" t="s">
        <v>50</v>
      </c>
      <c r="M6202" t="s">
        <v>6701</v>
      </c>
      <c r="N6202" t="s">
        <v>12148</v>
      </c>
      <c r="O6202" t="s">
        <v>6702</v>
      </c>
      <c r="P6202" t="s">
        <v>52783</v>
      </c>
      <c r="Q6202" t="s">
        <v>52784</v>
      </c>
      <c r="R6202" t="str">
        <f t="shared" si="192"/>
        <v>青州</v>
      </c>
      <c r="S6202" t="str">
        <f t="shared" si="193"/>
        <v>0111</v>
      </c>
    </row>
    <row r="6203" spans="1:19">
      <c r="A6203" t="s">
        <v>52785</v>
      </c>
      <c r="B6203" t="s">
        <v>52786</v>
      </c>
      <c r="C6203" t="s">
        <v>49</v>
      </c>
      <c r="D6203" t="s">
        <v>52787</v>
      </c>
      <c r="E6203" t="s">
        <v>50077</v>
      </c>
      <c r="F6203" t="s">
        <v>52788</v>
      </c>
      <c r="G6203" t="s">
        <v>52789</v>
      </c>
      <c r="H6203" t="s">
        <v>52790</v>
      </c>
      <c r="I6203" t="s">
        <v>4828</v>
      </c>
      <c r="J6203" t="s">
        <v>7278</v>
      </c>
      <c r="K6203" t="s">
        <v>7279</v>
      </c>
      <c r="L6203" t="s">
        <v>105</v>
      </c>
      <c r="M6203" t="s">
        <v>5089</v>
      </c>
      <c r="N6203" t="s">
        <v>4845</v>
      </c>
      <c r="O6203" t="s">
        <v>7280</v>
      </c>
      <c r="P6203" t="s">
        <v>52791</v>
      </c>
      <c r="Q6203" t="s">
        <v>52792</v>
      </c>
      <c r="R6203" t="str">
        <f t="shared" si="192"/>
        <v>寿光</v>
      </c>
      <c r="S6203" t="str">
        <f t="shared" si="193"/>
        <v>0111</v>
      </c>
    </row>
    <row r="6204" spans="1:19">
      <c r="A6204" t="s">
        <v>52793</v>
      </c>
      <c r="B6204" t="s">
        <v>52794</v>
      </c>
      <c r="C6204" t="s">
        <v>49</v>
      </c>
      <c r="D6204" t="s">
        <v>52795</v>
      </c>
      <c r="E6204" t="s">
        <v>50162</v>
      </c>
      <c r="F6204" t="s">
        <v>52796</v>
      </c>
      <c r="G6204" t="s">
        <v>52797</v>
      </c>
      <c r="H6204" t="s">
        <v>52798</v>
      </c>
      <c r="I6204" t="s">
        <v>5221</v>
      </c>
      <c r="J6204" t="s">
        <v>4814</v>
      </c>
      <c r="K6204" t="s">
        <v>4815</v>
      </c>
      <c r="L6204" t="s">
        <v>50</v>
      </c>
      <c r="M6204" t="s">
        <v>4816</v>
      </c>
      <c r="N6204" t="s">
        <v>5619</v>
      </c>
      <c r="O6204" t="s">
        <v>4818</v>
      </c>
      <c r="P6204" t="s">
        <v>52799</v>
      </c>
      <c r="R6204" t="str">
        <f t="shared" si="192"/>
        <v>青州</v>
      </c>
      <c r="S6204" t="str">
        <f t="shared" si="193"/>
        <v>0111</v>
      </c>
    </row>
    <row r="6205" spans="1:19">
      <c r="A6205" t="s">
        <v>52800</v>
      </c>
      <c r="B6205" t="s">
        <v>52801</v>
      </c>
      <c r="C6205" t="s">
        <v>49</v>
      </c>
      <c r="D6205" t="s">
        <v>52802</v>
      </c>
      <c r="E6205" t="s">
        <v>50251</v>
      </c>
      <c r="F6205" t="s">
        <v>52803</v>
      </c>
      <c r="G6205" t="s">
        <v>52804</v>
      </c>
      <c r="H6205" t="s">
        <v>52805</v>
      </c>
      <c r="I6205" t="s">
        <v>12119</v>
      </c>
      <c r="J6205" t="s">
        <v>11800</v>
      </c>
      <c r="K6205" t="s">
        <v>11801</v>
      </c>
      <c r="L6205" t="s">
        <v>105</v>
      </c>
      <c r="M6205" t="s">
        <v>6055</v>
      </c>
      <c r="N6205" t="s">
        <v>5421</v>
      </c>
      <c r="O6205" t="s">
        <v>11802</v>
      </c>
      <c r="P6205" t="s">
        <v>52806</v>
      </c>
      <c r="Q6205" t="s">
        <v>52807</v>
      </c>
      <c r="R6205" t="str">
        <f t="shared" si="192"/>
        <v>寿光</v>
      </c>
      <c r="S6205" t="str">
        <f t="shared" si="193"/>
        <v>0111</v>
      </c>
    </row>
    <row r="6206" spans="1:19">
      <c r="A6206" t="s">
        <v>52808</v>
      </c>
      <c r="B6206" t="s">
        <v>52809</v>
      </c>
      <c r="C6206" t="s">
        <v>49</v>
      </c>
      <c r="D6206" t="s">
        <v>52810</v>
      </c>
      <c r="E6206" t="s">
        <v>52811</v>
      </c>
      <c r="F6206" t="s">
        <v>52812</v>
      </c>
      <c r="G6206" t="s">
        <v>52813</v>
      </c>
      <c r="H6206" t="s">
        <v>52814</v>
      </c>
      <c r="I6206" t="s">
        <v>4828</v>
      </c>
      <c r="J6206" t="s">
        <v>4853</v>
      </c>
      <c r="K6206" t="s">
        <v>4854</v>
      </c>
      <c r="L6206" t="s">
        <v>50</v>
      </c>
      <c r="M6206" t="s">
        <v>4855</v>
      </c>
      <c r="N6206" t="s">
        <v>8593</v>
      </c>
      <c r="O6206" t="s">
        <v>4857</v>
      </c>
      <c r="P6206" t="s">
        <v>52815</v>
      </c>
      <c r="R6206" t="str">
        <f t="shared" si="192"/>
        <v>青州</v>
      </c>
      <c r="S6206" t="str">
        <f t="shared" si="193"/>
        <v>0111</v>
      </c>
    </row>
    <row r="6207" spans="1:19">
      <c r="A6207" t="s">
        <v>52816</v>
      </c>
      <c r="B6207" t="s">
        <v>52817</v>
      </c>
      <c r="C6207" t="s">
        <v>49</v>
      </c>
      <c r="D6207" t="s">
        <v>52818</v>
      </c>
      <c r="E6207" t="s">
        <v>50251</v>
      </c>
      <c r="F6207" t="s">
        <v>52819</v>
      </c>
      <c r="G6207" t="s">
        <v>52820</v>
      </c>
      <c r="H6207" t="s">
        <v>52821</v>
      </c>
      <c r="I6207" t="s">
        <v>12119</v>
      </c>
      <c r="J6207" t="s">
        <v>15246</v>
      </c>
      <c r="K6207" t="s">
        <v>15247</v>
      </c>
      <c r="L6207" t="s">
        <v>1136</v>
      </c>
      <c r="M6207" t="s">
        <v>5210</v>
      </c>
      <c r="N6207" t="s">
        <v>5005</v>
      </c>
      <c r="O6207" t="s">
        <v>15248</v>
      </c>
      <c r="P6207" t="s">
        <v>52822</v>
      </c>
      <c r="R6207" t="str">
        <f t="shared" si="192"/>
        <v>昌乐</v>
      </c>
      <c r="S6207" t="str">
        <f t="shared" si="193"/>
        <v>0111</v>
      </c>
    </row>
    <row r="6208" spans="1:19">
      <c r="A6208" t="s">
        <v>52823</v>
      </c>
      <c r="B6208" t="s">
        <v>51113</v>
      </c>
      <c r="C6208" t="s">
        <v>49</v>
      </c>
      <c r="D6208" t="s">
        <v>52824</v>
      </c>
      <c r="E6208" t="s">
        <v>50059</v>
      </c>
      <c r="F6208" t="s">
        <v>52825</v>
      </c>
      <c r="G6208" t="s">
        <v>52826</v>
      </c>
      <c r="H6208" t="s">
        <v>52827</v>
      </c>
      <c r="I6208" t="s">
        <v>12119</v>
      </c>
      <c r="J6208" t="s">
        <v>8038</v>
      </c>
      <c r="K6208" t="s">
        <v>8039</v>
      </c>
      <c r="L6208" t="s">
        <v>123</v>
      </c>
      <c r="M6208" t="s">
        <v>5364</v>
      </c>
      <c r="O6208" t="s">
        <v>8040</v>
      </c>
      <c r="P6208" t="s">
        <v>52828</v>
      </c>
      <c r="R6208" t="str">
        <f t="shared" si="192"/>
        <v>诸城</v>
      </c>
      <c r="S6208" t="str">
        <f t="shared" si="193"/>
        <v>0111</v>
      </c>
    </row>
    <row r="6209" spans="1:19">
      <c r="A6209" t="s">
        <v>52829</v>
      </c>
      <c r="B6209" t="s">
        <v>52830</v>
      </c>
      <c r="C6209" t="s">
        <v>49</v>
      </c>
      <c r="D6209" t="s">
        <v>52831</v>
      </c>
      <c r="E6209" t="s">
        <v>50059</v>
      </c>
      <c r="F6209" t="s">
        <v>52832</v>
      </c>
      <c r="G6209" t="s">
        <v>52833</v>
      </c>
      <c r="H6209" t="s">
        <v>52834</v>
      </c>
      <c r="I6209" t="s">
        <v>12119</v>
      </c>
      <c r="J6209" t="s">
        <v>5155</v>
      </c>
      <c r="K6209" t="s">
        <v>5156</v>
      </c>
      <c r="L6209" t="s">
        <v>237</v>
      </c>
      <c r="M6209" t="s">
        <v>4971</v>
      </c>
      <c r="O6209" t="s">
        <v>5157</v>
      </c>
      <c r="P6209" t="s">
        <v>52835</v>
      </c>
      <c r="Q6209" t="s">
        <v>52836</v>
      </c>
      <c r="R6209" t="str">
        <f t="shared" ref="R6209:R6272" si="194">IF(OR(LEFT(L6209,2)="高新"),"奎文",IF(LEFT(L6209,2)="峡山","坊子",IF(LEFT(L6209,2)="滨海","寒亭",LEFT(L6209,2))))</f>
        <v>潍城</v>
      </c>
      <c r="S6209" t="str">
        <f t="shared" ref="S6209:S6272" si="195">TEXT(B6209,"mmdd")</f>
        <v>0111</v>
      </c>
    </row>
    <row r="6210" spans="1:19">
      <c r="A6210" t="s">
        <v>52837</v>
      </c>
      <c r="B6210" t="s">
        <v>52838</v>
      </c>
      <c r="C6210" t="s">
        <v>49</v>
      </c>
      <c r="D6210" t="s">
        <v>52839</v>
      </c>
      <c r="E6210" t="s">
        <v>52840</v>
      </c>
      <c r="F6210" t="s">
        <v>52841</v>
      </c>
      <c r="G6210" t="s">
        <v>52842</v>
      </c>
      <c r="H6210" t="s">
        <v>52843</v>
      </c>
      <c r="I6210" t="s">
        <v>12119</v>
      </c>
      <c r="J6210" t="s">
        <v>5131</v>
      </c>
      <c r="K6210" t="s">
        <v>5132</v>
      </c>
      <c r="L6210" t="s">
        <v>105</v>
      </c>
      <c r="M6210" t="s">
        <v>5133</v>
      </c>
      <c r="N6210" t="s">
        <v>5699</v>
      </c>
      <c r="O6210" t="s">
        <v>5134</v>
      </c>
      <c r="P6210" t="s">
        <v>52844</v>
      </c>
      <c r="Q6210" t="s">
        <v>52845</v>
      </c>
      <c r="R6210" t="str">
        <f t="shared" si="194"/>
        <v>寿光</v>
      </c>
      <c r="S6210" t="str">
        <f t="shared" si="195"/>
        <v>0111</v>
      </c>
    </row>
    <row r="6211" spans="1:19">
      <c r="A6211" t="s">
        <v>52846</v>
      </c>
      <c r="B6211" t="s">
        <v>52847</v>
      </c>
      <c r="C6211" t="s">
        <v>49</v>
      </c>
      <c r="D6211" t="s">
        <v>52848</v>
      </c>
      <c r="E6211" t="s">
        <v>50077</v>
      </c>
      <c r="F6211" t="s">
        <v>52849</v>
      </c>
      <c r="G6211" t="s">
        <v>52850</v>
      </c>
      <c r="H6211" t="s">
        <v>52851</v>
      </c>
      <c r="I6211" t="s">
        <v>4852</v>
      </c>
      <c r="J6211" t="s">
        <v>9299</v>
      </c>
      <c r="K6211" t="s">
        <v>9300</v>
      </c>
      <c r="L6211" t="s">
        <v>148</v>
      </c>
      <c r="M6211" t="s">
        <v>6713</v>
      </c>
      <c r="N6211" t="s">
        <v>4905</v>
      </c>
      <c r="O6211" t="s">
        <v>9301</v>
      </c>
      <c r="P6211" t="s">
        <v>52852</v>
      </c>
      <c r="Q6211" t="s">
        <v>52853</v>
      </c>
      <c r="R6211" t="str">
        <f t="shared" si="194"/>
        <v>寒亭</v>
      </c>
      <c r="S6211" t="str">
        <f t="shared" si="195"/>
        <v>0111</v>
      </c>
    </row>
    <row r="6212" spans="1:19">
      <c r="A6212" t="s">
        <v>52854</v>
      </c>
      <c r="B6212" t="s">
        <v>52855</v>
      </c>
      <c r="C6212" t="s">
        <v>49</v>
      </c>
      <c r="D6212" t="s">
        <v>52856</v>
      </c>
      <c r="E6212" t="s">
        <v>52857</v>
      </c>
      <c r="F6212" t="s">
        <v>52858</v>
      </c>
      <c r="G6212" t="s">
        <v>52859</v>
      </c>
      <c r="H6212" t="s">
        <v>52860</v>
      </c>
      <c r="I6212" t="s">
        <v>12757</v>
      </c>
      <c r="J6212" t="s">
        <v>9472</v>
      </c>
      <c r="K6212" t="s">
        <v>9473</v>
      </c>
      <c r="L6212" t="s">
        <v>95</v>
      </c>
      <c r="M6212" t="s">
        <v>5757</v>
      </c>
      <c r="N6212" t="s">
        <v>4832</v>
      </c>
      <c r="O6212" t="s">
        <v>9474</v>
      </c>
      <c r="P6212" t="s">
        <v>52861</v>
      </c>
      <c r="R6212" t="str">
        <f t="shared" si="194"/>
        <v>安丘</v>
      </c>
      <c r="S6212" t="str">
        <f t="shared" si="195"/>
        <v>0111</v>
      </c>
    </row>
    <row r="6213" spans="1:19">
      <c r="A6213" t="s">
        <v>52862</v>
      </c>
      <c r="B6213" t="s">
        <v>52863</v>
      </c>
      <c r="C6213" t="s">
        <v>49</v>
      </c>
      <c r="D6213" t="s">
        <v>52864</v>
      </c>
      <c r="E6213" t="s">
        <v>52865</v>
      </c>
      <c r="F6213" t="s">
        <v>52866</v>
      </c>
      <c r="G6213" t="s">
        <v>52867</v>
      </c>
      <c r="H6213" t="s">
        <v>52868</v>
      </c>
      <c r="I6213" t="s">
        <v>4785</v>
      </c>
      <c r="J6213" t="s">
        <v>5122</v>
      </c>
      <c r="K6213" t="s">
        <v>5123</v>
      </c>
      <c r="L6213" t="s">
        <v>95</v>
      </c>
      <c r="N6213" t="s">
        <v>4832</v>
      </c>
      <c r="O6213" t="s">
        <v>5124</v>
      </c>
      <c r="R6213" t="str">
        <f t="shared" si="194"/>
        <v>安丘</v>
      </c>
      <c r="S6213" t="str">
        <f t="shared" si="195"/>
        <v>0111</v>
      </c>
    </row>
    <row r="6214" spans="1:19">
      <c r="A6214" t="s">
        <v>52869</v>
      </c>
      <c r="B6214" t="s">
        <v>52870</v>
      </c>
      <c r="C6214" t="s">
        <v>49</v>
      </c>
      <c r="D6214" t="s">
        <v>52871</v>
      </c>
      <c r="E6214" t="s">
        <v>52840</v>
      </c>
      <c r="F6214" t="s">
        <v>52872</v>
      </c>
      <c r="G6214" t="s">
        <v>52873</v>
      </c>
      <c r="H6214" t="s">
        <v>52874</v>
      </c>
      <c r="I6214" t="s">
        <v>12119</v>
      </c>
      <c r="J6214" t="s">
        <v>5669</v>
      </c>
      <c r="K6214" t="s">
        <v>5670</v>
      </c>
      <c r="L6214" t="s">
        <v>60</v>
      </c>
      <c r="M6214" t="s">
        <v>5511</v>
      </c>
      <c r="N6214" t="s">
        <v>15744</v>
      </c>
      <c r="O6214" t="s">
        <v>5671</v>
      </c>
      <c r="P6214" t="s">
        <v>52875</v>
      </c>
      <c r="R6214" t="str">
        <f t="shared" si="194"/>
        <v>奎文</v>
      </c>
      <c r="S6214" t="str">
        <f t="shared" si="195"/>
        <v>0111</v>
      </c>
    </row>
    <row r="6215" spans="1:19">
      <c r="A6215" t="s">
        <v>2794</v>
      </c>
      <c r="B6215" t="s">
        <v>52876</v>
      </c>
      <c r="C6215" t="s">
        <v>49</v>
      </c>
      <c r="D6215" t="s">
        <v>52877</v>
      </c>
      <c r="E6215" t="s">
        <v>52840</v>
      </c>
      <c r="F6215" t="s">
        <v>52878</v>
      </c>
      <c r="G6215" t="s">
        <v>2792</v>
      </c>
      <c r="H6215" t="s">
        <v>52879</v>
      </c>
      <c r="I6215" t="s">
        <v>12119</v>
      </c>
      <c r="J6215" t="s">
        <v>16151</v>
      </c>
      <c r="K6215" t="s">
        <v>16152</v>
      </c>
      <c r="L6215" t="s">
        <v>148</v>
      </c>
      <c r="M6215" t="s">
        <v>6391</v>
      </c>
      <c r="O6215" t="s">
        <v>16153</v>
      </c>
      <c r="P6215" t="s">
        <v>52880</v>
      </c>
      <c r="R6215" t="str">
        <f t="shared" si="194"/>
        <v>寒亭</v>
      </c>
      <c r="S6215" t="str">
        <f t="shared" si="195"/>
        <v>0111</v>
      </c>
    </row>
    <row r="6216" spans="1:19">
      <c r="A6216" t="s">
        <v>52881</v>
      </c>
      <c r="B6216" t="s">
        <v>52882</v>
      </c>
      <c r="C6216" t="s">
        <v>49</v>
      </c>
      <c r="D6216" t="s">
        <v>52883</v>
      </c>
      <c r="E6216" t="s">
        <v>50077</v>
      </c>
      <c r="F6216" t="s">
        <v>52884</v>
      </c>
      <c r="G6216" t="s">
        <v>52885</v>
      </c>
      <c r="H6216" t="s">
        <v>52886</v>
      </c>
      <c r="I6216" t="s">
        <v>5407</v>
      </c>
      <c r="J6216" t="s">
        <v>9734</v>
      </c>
      <c r="K6216" t="s">
        <v>9735</v>
      </c>
      <c r="L6216" t="s">
        <v>60</v>
      </c>
      <c r="M6216" t="s">
        <v>4904</v>
      </c>
      <c r="N6216" t="s">
        <v>5112</v>
      </c>
      <c r="O6216" t="s">
        <v>9736</v>
      </c>
      <c r="P6216" t="s">
        <v>52887</v>
      </c>
      <c r="Q6216" t="s">
        <v>52888</v>
      </c>
      <c r="R6216" t="str">
        <f t="shared" si="194"/>
        <v>奎文</v>
      </c>
      <c r="S6216" t="str">
        <f t="shared" si="195"/>
        <v>0111</v>
      </c>
    </row>
    <row r="6217" spans="1:19">
      <c r="A6217" t="s">
        <v>52889</v>
      </c>
      <c r="B6217" t="s">
        <v>52890</v>
      </c>
      <c r="C6217" t="s">
        <v>49</v>
      </c>
      <c r="D6217" t="s">
        <v>52891</v>
      </c>
      <c r="E6217" t="s">
        <v>50059</v>
      </c>
      <c r="F6217" t="s">
        <v>52892</v>
      </c>
      <c r="G6217" t="s">
        <v>52893</v>
      </c>
      <c r="H6217" t="s">
        <v>52894</v>
      </c>
      <c r="I6217" t="s">
        <v>12119</v>
      </c>
      <c r="J6217" t="s">
        <v>8680</v>
      </c>
      <c r="K6217" t="s">
        <v>8681</v>
      </c>
      <c r="L6217" t="s">
        <v>60</v>
      </c>
      <c r="M6217" t="s">
        <v>5999</v>
      </c>
      <c r="O6217" t="s">
        <v>8682</v>
      </c>
      <c r="P6217" t="s">
        <v>52895</v>
      </c>
      <c r="R6217" t="str">
        <f t="shared" si="194"/>
        <v>奎文</v>
      </c>
      <c r="S6217" t="str">
        <f t="shared" si="195"/>
        <v>0111</v>
      </c>
    </row>
    <row r="6218" spans="1:19">
      <c r="A6218" t="s">
        <v>52896</v>
      </c>
      <c r="B6218" t="s">
        <v>52897</v>
      </c>
      <c r="C6218" t="s">
        <v>49</v>
      </c>
      <c r="D6218" t="s">
        <v>52898</v>
      </c>
      <c r="E6218" t="s">
        <v>50059</v>
      </c>
      <c r="F6218" t="s">
        <v>52899</v>
      </c>
      <c r="G6218" t="s">
        <v>52900</v>
      </c>
      <c r="H6218" t="s">
        <v>52901</v>
      </c>
      <c r="I6218" t="s">
        <v>5874</v>
      </c>
      <c r="J6218" t="s">
        <v>7418</v>
      </c>
      <c r="K6218" t="s">
        <v>7419</v>
      </c>
      <c r="L6218" t="s">
        <v>60</v>
      </c>
      <c r="M6218" t="s">
        <v>5999</v>
      </c>
      <c r="O6218" t="s">
        <v>7420</v>
      </c>
      <c r="P6218" t="s">
        <v>52902</v>
      </c>
      <c r="R6218" t="str">
        <f t="shared" si="194"/>
        <v>奎文</v>
      </c>
      <c r="S6218" t="str">
        <f t="shared" si="195"/>
        <v>0111</v>
      </c>
    </row>
    <row r="6219" spans="1:19">
      <c r="A6219" t="s">
        <v>52903</v>
      </c>
      <c r="B6219" t="s">
        <v>52904</v>
      </c>
      <c r="C6219" t="s">
        <v>49</v>
      </c>
      <c r="D6219" t="s">
        <v>52905</v>
      </c>
      <c r="E6219" t="s">
        <v>52906</v>
      </c>
      <c r="F6219" t="s">
        <v>52907</v>
      </c>
      <c r="G6219" t="s">
        <v>52908</v>
      </c>
      <c r="H6219" t="s">
        <v>52909</v>
      </c>
      <c r="I6219" t="s">
        <v>8967</v>
      </c>
      <c r="J6219" t="s">
        <v>21941</v>
      </c>
      <c r="K6219" t="s">
        <v>21942</v>
      </c>
      <c r="L6219" t="s">
        <v>60</v>
      </c>
      <c r="M6219" t="s">
        <v>5511</v>
      </c>
      <c r="N6219" t="s">
        <v>4946</v>
      </c>
      <c r="O6219" t="s">
        <v>21943</v>
      </c>
      <c r="P6219" t="s">
        <v>52910</v>
      </c>
      <c r="R6219" t="str">
        <f t="shared" si="194"/>
        <v>奎文</v>
      </c>
      <c r="S6219" t="str">
        <f t="shared" si="195"/>
        <v>0111</v>
      </c>
    </row>
    <row r="6220" spans="1:19">
      <c r="A6220" t="s">
        <v>52911</v>
      </c>
      <c r="B6220" t="s">
        <v>52912</v>
      </c>
      <c r="C6220" t="s">
        <v>49</v>
      </c>
      <c r="D6220" t="s">
        <v>52913</v>
      </c>
      <c r="E6220" t="s">
        <v>50051</v>
      </c>
      <c r="F6220" t="s">
        <v>52914</v>
      </c>
      <c r="G6220" t="s">
        <v>52915</v>
      </c>
      <c r="H6220" t="s">
        <v>52916</v>
      </c>
      <c r="I6220" t="s">
        <v>4852</v>
      </c>
      <c r="J6220" t="s">
        <v>5067</v>
      </c>
      <c r="K6220" t="s">
        <v>5068</v>
      </c>
      <c r="L6220" t="s">
        <v>123</v>
      </c>
      <c r="M6220" t="s">
        <v>4932</v>
      </c>
      <c r="O6220" t="s">
        <v>5070</v>
      </c>
      <c r="P6220" t="s">
        <v>52917</v>
      </c>
      <c r="R6220" t="str">
        <f t="shared" si="194"/>
        <v>诸城</v>
      </c>
      <c r="S6220" t="str">
        <f t="shared" si="195"/>
        <v>0111</v>
      </c>
    </row>
    <row r="6221" spans="1:19">
      <c r="A6221" t="s">
        <v>52918</v>
      </c>
      <c r="B6221" t="s">
        <v>52919</v>
      </c>
      <c r="C6221" t="s">
        <v>49</v>
      </c>
      <c r="D6221" t="s">
        <v>52920</v>
      </c>
      <c r="E6221" t="s">
        <v>52906</v>
      </c>
      <c r="F6221" t="s">
        <v>52921</v>
      </c>
      <c r="G6221" t="s">
        <v>52922</v>
      </c>
      <c r="H6221" t="s">
        <v>52923</v>
      </c>
      <c r="I6221" t="s">
        <v>5407</v>
      </c>
      <c r="J6221" t="s">
        <v>8984</v>
      </c>
      <c r="K6221" t="s">
        <v>8985</v>
      </c>
      <c r="L6221" t="s">
        <v>60</v>
      </c>
      <c r="M6221" t="s">
        <v>5511</v>
      </c>
      <c r="N6221" t="s">
        <v>4905</v>
      </c>
      <c r="O6221" t="s">
        <v>8986</v>
      </c>
      <c r="P6221" t="s">
        <v>52924</v>
      </c>
      <c r="Q6221" t="s">
        <v>52925</v>
      </c>
      <c r="R6221" t="str">
        <f t="shared" si="194"/>
        <v>奎文</v>
      </c>
      <c r="S6221" t="str">
        <f t="shared" si="195"/>
        <v>0111</v>
      </c>
    </row>
    <row r="6222" spans="1:19">
      <c r="A6222" t="s">
        <v>52926</v>
      </c>
      <c r="B6222" t="s">
        <v>52927</v>
      </c>
      <c r="C6222" t="s">
        <v>49</v>
      </c>
      <c r="D6222" t="s">
        <v>52928</v>
      </c>
      <c r="E6222" t="s">
        <v>50077</v>
      </c>
      <c r="F6222" t="s">
        <v>52929</v>
      </c>
      <c r="G6222" t="s">
        <v>52930</v>
      </c>
      <c r="H6222" t="s">
        <v>52886</v>
      </c>
      <c r="I6222" t="s">
        <v>4813</v>
      </c>
      <c r="J6222" t="s">
        <v>6172</v>
      </c>
      <c r="K6222" t="s">
        <v>6173</v>
      </c>
      <c r="L6222" t="s">
        <v>95</v>
      </c>
      <c r="M6222" t="s">
        <v>5042</v>
      </c>
      <c r="N6222" t="s">
        <v>8072</v>
      </c>
      <c r="O6222" t="s">
        <v>6175</v>
      </c>
      <c r="P6222" t="s">
        <v>52931</v>
      </c>
      <c r="Q6222" t="s">
        <v>52932</v>
      </c>
      <c r="R6222" t="str">
        <f t="shared" si="194"/>
        <v>安丘</v>
      </c>
      <c r="S6222" t="str">
        <f t="shared" si="195"/>
        <v>0111</v>
      </c>
    </row>
    <row r="6223" spans="1:19">
      <c r="A6223" t="s">
        <v>52933</v>
      </c>
      <c r="B6223" t="s">
        <v>52934</v>
      </c>
      <c r="C6223" t="s">
        <v>49</v>
      </c>
      <c r="D6223" t="s">
        <v>52935</v>
      </c>
      <c r="E6223" t="s">
        <v>50077</v>
      </c>
      <c r="F6223" t="s">
        <v>52936</v>
      </c>
      <c r="G6223" t="s">
        <v>52937</v>
      </c>
      <c r="H6223" t="s">
        <v>52938</v>
      </c>
      <c r="I6223" t="s">
        <v>15346</v>
      </c>
      <c r="J6223" t="s">
        <v>10820</v>
      </c>
      <c r="K6223" t="s">
        <v>10821</v>
      </c>
      <c r="L6223" t="s">
        <v>105</v>
      </c>
      <c r="M6223" t="s">
        <v>7805</v>
      </c>
      <c r="N6223" t="s">
        <v>5043</v>
      </c>
      <c r="O6223" t="s">
        <v>10822</v>
      </c>
      <c r="P6223" t="s">
        <v>52939</v>
      </c>
      <c r="Q6223" t="s">
        <v>52940</v>
      </c>
      <c r="R6223" t="str">
        <f t="shared" si="194"/>
        <v>寿光</v>
      </c>
      <c r="S6223" t="str">
        <f t="shared" si="195"/>
        <v>0111</v>
      </c>
    </row>
    <row r="6224" spans="1:19">
      <c r="A6224" t="s">
        <v>52941</v>
      </c>
      <c r="B6224" t="s">
        <v>52942</v>
      </c>
      <c r="C6224" t="s">
        <v>49</v>
      </c>
      <c r="D6224" t="s">
        <v>52943</v>
      </c>
      <c r="E6224" t="s">
        <v>51976</v>
      </c>
      <c r="F6224" t="s">
        <v>52944</v>
      </c>
      <c r="G6224" t="s">
        <v>52945</v>
      </c>
      <c r="H6224" t="s">
        <v>52946</v>
      </c>
      <c r="I6224" t="s">
        <v>8721</v>
      </c>
      <c r="J6224" t="s">
        <v>12539</v>
      </c>
      <c r="K6224" t="s">
        <v>12540</v>
      </c>
      <c r="L6224" t="s">
        <v>123</v>
      </c>
      <c r="M6224" t="s">
        <v>4994</v>
      </c>
      <c r="N6224" t="s">
        <v>5619</v>
      </c>
      <c r="O6224" t="s">
        <v>12541</v>
      </c>
      <c r="P6224" t="s">
        <v>52947</v>
      </c>
      <c r="R6224" t="str">
        <f t="shared" si="194"/>
        <v>诸城</v>
      </c>
      <c r="S6224" t="str">
        <f t="shared" si="195"/>
        <v>0111</v>
      </c>
    </row>
    <row r="6225" spans="1:19">
      <c r="A6225" t="s">
        <v>52948</v>
      </c>
      <c r="B6225" t="s">
        <v>52949</v>
      </c>
      <c r="C6225" t="s">
        <v>49</v>
      </c>
      <c r="D6225" t="s">
        <v>52950</v>
      </c>
      <c r="E6225" t="s">
        <v>50051</v>
      </c>
      <c r="F6225" t="s">
        <v>52951</v>
      </c>
      <c r="G6225" t="s">
        <v>52952</v>
      </c>
      <c r="H6225" t="s">
        <v>52953</v>
      </c>
      <c r="I6225" t="s">
        <v>4785</v>
      </c>
      <c r="J6225" t="s">
        <v>9133</v>
      </c>
      <c r="K6225" t="s">
        <v>9134</v>
      </c>
      <c r="L6225" t="s">
        <v>148</v>
      </c>
      <c r="M6225" t="s">
        <v>5272</v>
      </c>
      <c r="O6225" t="s">
        <v>9135</v>
      </c>
      <c r="P6225" t="s">
        <v>52954</v>
      </c>
      <c r="Q6225" t="s">
        <v>52955</v>
      </c>
      <c r="R6225" t="str">
        <f t="shared" si="194"/>
        <v>寒亭</v>
      </c>
      <c r="S6225" t="str">
        <f t="shared" si="195"/>
        <v>0111</v>
      </c>
    </row>
    <row r="6226" spans="1:19">
      <c r="A6226" t="s">
        <v>52956</v>
      </c>
      <c r="B6226" t="s">
        <v>52957</v>
      </c>
      <c r="C6226" t="s">
        <v>49</v>
      </c>
      <c r="D6226" t="s">
        <v>52958</v>
      </c>
      <c r="E6226" t="s">
        <v>52959</v>
      </c>
      <c r="F6226" t="s">
        <v>52960</v>
      </c>
      <c r="G6226" t="s">
        <v>52961</v>
      </c>
      <c r="H6226" t="s">
        <v>52962</v>
      </c>
      <c r="I6226" t="s">
        <v>4813</v>
      </c>
      <c r="J6226" t="s">
        <v>5014</v>
      </c>
      <c r="K6226" t="s">
        <v>5015</v>
      </c>
      <c r="L6226" t="s">
        <v>50</v>
      </c>
      <c r="M6226" t="s">
        <v>5016</v>
      </c>
      <c r="O6226" t="s">
        <v>5018</v>
      </c>
      <c r="P6226" t="s">
        <v>52963</v>
      </c>
      <c r="R6226" t="str">
        <f t="shared" si="194"/>
        <v>青州</v>
      </c>
      <c r="S6226" t="str">
        <f t="shared" si="195"/>
        <v>0111</v>
      </c>
    </row>
    <row r="6227" spans="1:19">
      <c r="A6227" t="s">
        <v>52964</v>
      </c>
      <c r="B6227" t="s">
        <v>52965</v>
      </c>
      <c r="C6227" t="s">
        <v>49</v>
      </c>
      <c r="D6227" t="s">
        <v>52966</v>
      </c>
      <c r="E6227" t="s">
        <v>52967</v>
      </c>
      <c r="F6227" t="s">
        <v>52968</v>
      </c>
      <c r="G6227" t="s">
        <v>52969</v>
      </c>
      <c r="I6227" t="s">
        <v>4955</v>
      </c>
      <c r="R6227" t="str">
        <f t="shared" si="194"/>
        <v/>
      </c>
      <c r="S6227" t="str">
        <f t="shared" si="195"/>
        <v>0111</v>
      </c>
    </row>
    <row r="6228" spans="1:19">
      <c r="A6228" t="s">
        <v>52970</v>
      </c>
      <c r="B6228" t="s">
        <v>52971</v>
      </c>
      <c r="C6228" t="s">
        <v>49</v>
      </c>
      <c r="D6228" t="s">
        <v>52972</v>
      </c>
      <c r="E6228" t="s">
        <v>50059</v>
      </c>
      <c r="F6228" t="s">
        <v>52973</v>
      </c>
      <c r="G6228" t="s">
        <v>52974</v>
      </c>
      <c r="H6228" t="s">
        <v>52975</v>
      </c>
      <c r="I6228" t="s">
        <v>4852</v>
      </c>
      <c r="J6228" t="s">
        <v>4786</v>
      </c>
      <c r="K6228" t="s">
        <v>4787</v>
      </c>
      <c r="L6228" t="s">
        <v>237</v>
      </c>
      <c r="M6228" t="s">
        <v>4788</v>
      </c>
      <c r="O6228" t="s">
        <v>4790</v>
      </c>
      <c r="P6228" t="s">
        <v>52976</v>
      </c>
      <c r="Q6228" t="s">
        <v>52977</v>
      </c>
      <c r="R6228" t="str">
        <f t="shared" si="194"/>
        <v>潍城</v>
      </c>
      <c r="S6228" t="str">
        <f t="shared" si="195"/>
        <v>0111</v>
      </c>
    </row>
    <row r="6229" spans="1:19">
      <c r="A6229" t="s">
        <v>52978</v>
      </c>
      <c r="B6229" t="s">
        <v>52979</v>
      </c>
      <c r="C6229" t="s">
        <v>49</v>
      </c>
      <c r="D6229" t="s">
        <v>52980</v>
      </c>
      <c r="E6229" t="s">
        <v>50059</v>
      </c>
      <c r="F6229" t="s">
        <v>52981</v>
      </c>
      <c r="G6229" t="s">
        <v>52982</v>
      </c>
      <c r="H6229" t="s">
        <v>52983</v>
      </c>
      <c r="I6229" t="s">
        <v>4828</v>
      </c>
      <c r="J6229" t="s">
        <v>7235</v>
      </c>
      <c r="K6229" t="s">
        <v>7236</v>
      </c>
      <c r="L6229" t="s">
        <v>105</v>
      </c>
      <c r="M6229" t="s">
        <v>5176</v>
      </c>
      <c r="N6229" t="s">
        <v>4972</v>
      </c>
      <c r="O6229" t="s">
        <v>7237</v>
      </c>
      <c r="P6229" t="s">
        <v>52984</v>
      </c>
      <c r="R6229" t="str">
        <f t="shared" si="194"/>
        <v>寿光</v>
      </c>
      <c r="S6229" t="str">
        <f t="shared" si="195"/>
        <v>0111</v>
      </c>
    </row>
    <row r="6230" spans="1:19">
      <c r="A6230" t="s">
        <v>52985</v>
      </c>
      <c r="B6230" t="s">
        <v>52986</v>
      </c>
      <c r="C6230" t="s">
        <v>49</v>
      </c>
      <c r="D6230" t="s">
        <v>52987</v>
      </c>
      <c r="E6230" t="s">
        <v>50077</v>
      </c>
      <c r="F6230" t="s">
        <v>52988</v>
      </c>
      <c r="G6230" t="s">
        <v>52989</v>
      </c>
      <c r="H6230" t="s">
        <v>52990</v>
      </c>
      <c r="I6230" t="s">
        <v>4841</v>
      </c>
      <c r="J6230" t="s">
        <v>6423</v>
      </c>
      <c r="K6230" t="s">
        <v>6424</v>
      </c>
      <c r="L6230" t="s">
        <v>60</v>
      </c>
      <c r="M6230" t="s">
        <v>5511</v>
      </c>
      <c r="N6230" t="s">
        <v>5056</v>
      </c>
      <c r="O6230" t="s">
        <v>6425</v>
      </c>
      <c r="P6230" t="s">
        <v>52991</v>
      </c>
      <c r="Q6230" t="s">
        <v>52992</v>
      </c>
      <c r="R6230" t="str">
        <f t="shared" si="194"/>
        <v>奎文</v>
      </c>
      <c r="S6230" t="str">
        <f t="shared" si="195"/>
        <v>0111</v>
      </c>
    </row>
    <row r="6231" spans="1:19">
      <c r="A6231" t="s">
        <v>2874</v>
      </c>
      <c r="B6231" t="s">
        <v>52993</v>
      </c>
      <c r="C6231" t="s">
        <v>49</v>
      </c>
      <c r="D6231" t="s">
        <v>52994</v>
      </c>
      <c r="E6231" t="s">
        <v>50059</v>
      </c>
      <c r="F6231" t="s">
        <v>52995</v>
      </c>
      <c r="G6231" t="s">
        <v>2872</v>
      </c>
      <c r="H6231" t="s">
        <v>52996</v>
      </c>
      <c r="I6231" t="s">
        <v>4852</v>
      </c>
      <c r="J6231" t="s">
        <v>6983</v>
      </c>
      <c r="K6231" t="s">
        <v>6984</v>
      </c>
      <c r="L6231" t="s">
        <v>95</v>
      </c>
      <c r="M6231" t="s">
        <v>5682</v>
      </c>
      <c r="O6231" t="s">
        <v>6986</v>
      </c>
      <c r="P6231" t="s">
        <v>52997</v>
      </c>
      <c r="R6231" t="str">
        <f t="shared" si="194"/>
        <v>安丘</v>
      </c>
      <c r="S6231" t="str">
        <f t="shared" si="195"/>
        <v>0111</v>
      </c>
    </row>
    <row r="6232" spans="1:19">
      <c r="A6232" t="s">
        <v>52998</v>
      </c>
      <c r="B6232" t="s">
        <v>52999</v>
      </c>
      <c r="C6232" t="s">
        <v>49</v>
      </c>
      <c r="D6232" t="s">
        <v>53000</v>
      </c>
      <c r="E6232" t="s">
        <v>53001</v>
      </c>
      <c r="F6232" t="s">
        <v>53002</v>
      </c>
      <c r="G6232" t="s">
        <v>53003</v>
      </c>
      <c r="H6232" t="s">
        <v>53004</v>
      </c>
      <c r="I6232" t="s">
        <v>12757</v>
      </c>
      <c r="J6232" t="s">
        <v>7418</v>
      </c>
      <c r="K6232" t="s">
        <v>7419</v>
      </c>
      <c r="L6232" t="s">
        <v>60</v>
      </c>
      <c r="M6232" t="s">
        <v>5999</v>
      </c>
      <c r="N6232" t="s">
        <v>4905</v>
      </c>
      <c r="O6232" t="s">
        <v>7420</v>
      </c>
      <c r="P6232" t="s">
        <v>53005</v>
      </c>
      <c r="Q6232" t="s">
        <v>51547</v>
      </c>
      <c r="R6232" t="str">
        <f t="shared" si="194"/>
        <v>奎文</v>
      </c>
      <c r="S6232" t="str">
        <f t="shared" si="195"/>
        <v>0111</v>
      </c>
    </row>
    <row r="6233" spans="1:19">
      <c r="A6233" t="s">
        <v>53006</v>
      </c>
      <c r="B6233" t="s">
        <v>53007</v>
      </c>
      <c r="C6233" t="s">
        <v>49</v>
      </c>
      <c r="D6233" t="s">
        <v>53008</v>
      </c>
      <c r="E6233" t="s">
        <v>50077</v>
      </c>
      <c r="F6233" t="s">
        <v>53009</v>
      </c>
      <c r="G6233" t="s">
        <v>53010</v>
      </c>
      <c r="H6233" t="s">
        <v>53011</v>
      </c>
      <c r="I6233" t="s">
        <v>4852</v>
      </c>
      <c r="J6233" t="s">
        <v>6528</v>
      </c>
      <c r="K6233" t="s">
        <v>6529</v>
      </c>
      <c r="L6233" t="s">
        <v>60</v>
      </c>
      <c r="M6233" t="s">
        <v>4774</v>
      </c>
      <c r="N6233" t="s">
        <v>5211</v>
      </c>
      <c r="O6233" t="s">
        <v>6531</v>
      </c>
      <c r="P6233" t="s">
        <v>53012</v>
      </c>
      <c r="Q6233" t="s">
        <v>53013</v>
      </c>
      <c r="R6233" t="str">
        <f t="shared" si="194"/>
        <v>奎文</v>
      </c>
      <c r="S6233" t="str">
        <f t="shared" si="195"/>
        <v>0111</v>
      </c>
    </row>
    <row r="6234" spans="1:19">
      <c r="A6234" t="s">
        <v>53014</v>
      </c>
      <c r="B6234" t="s">
        <v>53015</v>
      </c>
      <c r="C6234" t="s">
        <v>49</v>
      </c>
      <c r="D6234" t="s">
        <v>53016</v>
      </c>
      <c r="E6234" t="s">
        <v>50059</v>
      </c>
      <c r="F6234" t="s">
        <v>53017</v>
      </c>
      <c r="G6234" t="s">
        <v>53018</v>
      </c>
      <c r="H6234" t="s">
        <v>53019</v>
      </c>
      <c r="I6234" t="s">
        <v>12119</v>
      </c>
      <c r="J6234" t="s">
        <v>9181</v>
      </c>
      <c r="K6234" t="s">
        <v>9182</v>
      </c>
      <c r="L6234" t="s">
        <v>60</v>
      </c>
      <c r="M6234" t="s">
        <v>4774</v>
      </c>
      <c r="O6234" t="s">
        <v>9183</v>
      </c>
      <c r="P6234" t="s">
        <v>53020</v>
      </c>
      <c r="Q6234" t="s">
        <v>53021</v>
      </c>
      <c r="R6234" t="str">
        <f t="shared" si="194"/>
        <v>奎文</v>
      </c>
      <c r="S6234" t="str">
        <f t="shared" si="195"/>
        <v>0111</v>
      </c>
    </row>
    <row r="6235" spans="1:19">
      <c r="A6235" t="s">
        <v>53022</v>
      </c>
      <c r="B6235" t="s">
        <v>53023</v>
      </c>
      <c r="C6235" t="s">
        <v>49</v>
      </c>
      <c r="D6235" t="s">
        <v>53024</v>
      </c>
      <c r="E6235" t="s">
        <v>50059</v>
      </c>
      <c r="F6235" t="s">
        <v>53025</v>
      </c>
      <c r="G6235" t="s">
        <v>53026</v>
      </c>
      <c r="H6235" t="s">
        <v>53027</v>
      </c>
      <c r="I6235" t="s">
        <v>6877</v>
      </c>
      <c r="J6235" t="s">
        <v>7235</v>
      </c>
      <c r="K6235" t="s">
        <v>7236</v>
      </c>
      <c r="L6235" t="s">
        <v>105</v>
      </c>
      <c r="M6235" t="s">
        <v>5176</v>
      </c>
      <c r="O6235" t="s">
        <v>7237</v>
      </c>
      <c r="R6235" t="str">
        <f t="shared" si="194"/>
        <v>寿光</v>
      </c>
      <c r="S6235" t="str">
        <f t="shared" si="195"/>
        <v>0111</v>
      </c>
    </row>
    <row r="6236" spans="1:19">
      <c r="A6236" t="s">
        <v>53028</v>
      </c>
      <c r="B6236" t="s">
        <v>53029</v>
      </c>
      <c r="C6236" t="s">
        <v>49</v>
      </c>
      <c r="D6236" t="s">
        <v>53030</v>
      </c>
      <c r="E6236" t="s">
        <v>50059</v>
      </c>
      <c r="F6236" t="s">
        <v>53031</v>
      </c>
      <c r="G6236" t="s">
        <v>53032</v>
      </c>
      <c r="H6236" t="s">
        <v>53033</v>
      </c>
      <c r="I6236" t="s">
        <v>4828</v>
      </c>
      <c r="J6236" t="s">
        <v>12437</v>
      </c>
      <c r="K6236" t="s">
        <v>12438</v>
      </c>
      <c r="L6236" t="s">
        <v>105</v>
      </c>
      <c r="M6236" t="s">
        <v>5029</v>
      </c>
      <c r="O6236" t="s">
        <v>12439</v>
      </c>
      <c r="P6236" t="s">
        <v>53034</v>
      </c>
      <c r="Q6236" t="s">
        <v>53035</v>
      </c>
      <c r="R6236" t="str">
        <f t="shared" si="194"/>
        <v>寿光</v>
      </c>
      <c r="S6236" t="str">
        <f t="shared" si="195"/>
        <v>0111</v>
      </c>
    </row>
    <row r="6237" spans="1:19">
      <c r="A6237" t="s">
        <v>53036</v>
      </c>
      <c r="B6237" t="s">
        <v>53037</v>
      </c>
      <c r="C6237" t="s">
        <v>49</v>
      </c>
      <c r="D6237" t="s">
        <v>53038</v>
      </c>
      <c r="E6237" t="s">
        <v>50059</v>
      </c>
      <c r="F6237" t="s">
        <v>53039</v>
      </c>
      <c r="G6237" t="s">
        <v>53040</v>
      </c>
      <c r="H6237" t="s">
        <v>53041</v>
      </c>
      <c r="I6237" t="s">
        <v>4955</v>
      </c>
      <c r="J6237" t="s">
        <v>4853</v>
      </c>
      <c r="K6237" t="s">
        <v>4854</v>
      </c>
      <c r="L6237" t="s">
        <v>50</v>
      </c>
      <c r="M6237" t="s">
        <v>4855</v>
      </c>
      <c r="O6237" t="s">
        <v>4857</v>
      </c>
      <c r="P6237" t="s">
        <v>53042</v>
      </c>
      <c r="Q6237" t="s">
        <v>53043</v>
      </c>
      <c r="R6237" t="str">
        <f t="shared" si="194"/>
        <v>青州</v>
      </c>
      <c r="S6237" t="str">
        <f t="shared" si="195"/>
        <v>0111</v>
      </c>
    </row>
    <row r="6238" spans="1:19">
      <c r="A6238" t="s">
        <v>53044</v>
      </c>
      <c r="B6238" t="s">
        <v>53045</v>
      </c>
      <c r="C6238" t="s">
        <v>49</v>
      </c>
      <c r="D6238" t="s">
        <v>53046</v>
      </c>
      <c r="E6238" t="s">
        <v>50059</v>
      </c>
      <c r="F6238" t="s">
        <v>53047</v>
      </c>
      <c r="G6238" t="s">
        <v>53048</v>
      </c>
      <c r="H6238" t="s">
        <v>53049</v>
      </c>
      <c r="I6238" t="s">
        <v>6877</v>
      </c>
      <c r="J6238" t="s">
        <v>12570</v>
      </c>
      <c r="K6238" t="s">
        <v>12571</v>
      </c>
      <c r="L6238" t="s">
        <v>105</v>
      </c>
      <c r="M6238" t="s">
        <v>5376</v>
      </c>
      <c r="O6238" t="s">
        <v>12572</v>
      </c>
      <c r="Q6238" t="s">
        <v>53050</v>
      </c>
      <c r="R6238" t="str">
        <f t="shared" si="194"/>
        <v>寿光</v>
      </c>
      <c r="S6238" t="str">
        <f t="shared" si="195"/>
        <v>0111</v>
      </c>
    </row>
    <row r="6239" spans="1:19">
      <c r="A6239" t="s">
        <v>53051</v>
      </c>
      <c r="B6239" t="s">
        <v>53052</v>
      </c>
      <c r="C6239" t="s">
        <v>49</v>
      </c>
      <c r="D6239" t="s">
        <v>53053</v>
      </c>
      <c r="E6239" t="s">
        <v>50059</v>
      </c>
      <c r="F6239" t="s">
        <v>53054</v>
      </c>
      <c r="G6239" t="s">
        <v>53055</v>
      </c>
      <c r="H6239" t="s">
        <v>53056</v>
      </c>
      <c r="I6239" t="s">
        <v>5822</v>
      </c>
      <c r="J6239" t="s">
        <v>5617</v>
      </c>
      <c r="K6239" t="s">
        <v>5618</v>
      </c>
      <c r="L6239" t="s">
        <v>148</v>
      </c>
      <c r="M6239" t="s">
        <v>5580</v>
      </c>
      <c r="O6239" t="s">
        <v>5620</v>
      </c>
      <c r="P6239" t="s">
        <v>53057</v>
      </c>
      <c r="Q6239" t="s">
        <v>53058</v>
      </c>
      <c r="R6239" t="str">
        <f t="shared" si="194"/>
        <v>寒亭</v>
      </c>
      <c r="S6239" t="str">
        <f t="shared" si="195"/>
        <v>0111</v>
      </c>
    </row>
    <row r="6240" spans="1:19">
      <c r="A6240" t="s">
        <v>53059</v>
      </c>
      <c r="B6240" t="s">
        <v>53060</v>
      </c>
      <c r="C6240" t="s">
        <v>49</v>
      </c>
      <c r="D6240" t="s">
        <v>53061</v>
      </c>
      <c r="E6240" t="s">
        <v>50077</v>
      </c>
      <c r="F6240" t="s">
        <v>53062</v>
      </c>
      <c r="G6240" t="s">
        <v>53063</v>
      </c>
      <c r="H6240" t="s">
        <v>53064</v>
      </c>
      <c r="I6240" t="s">
        <v>4852</v>
      </c>
      <c r="J6240" t="s">
        <v>6389</v>
      </c>
      <c r="K6240" t="s">
        <v>6390</v>
      </c>
      <c r="L6240" t="s">
        <v>148</v>
      </c>
      <c r="M6240" t="s">
        <v>6391</v>
      </c>
      <c r="N6240" t="s">
        <v>4972</v>
      </c>
      <c r="O6240" t="s">
        <v>6392</v>
      </c>
      <c r="P6240" t="s">
        <v>53065</v>
      </c>
      <c r="R6240" t="str">
        <f t="shared" si="194"/>
        <v>寒亭</v>
      </c>
      <c r="S6240" t="str">
        <f t="shared" si="195"/>
        <v>0111</v>
      </c>
    </row>
    <row r="6241" spans="1:19">
      <c r="A6241" t="s">
        <v>53066</v>
      </c>
      <c r="B6241" t="s">
        <v>53067</v>
      </c>
      <c r="C6241" t="s">
        <v>49</v>
      </c>
      <c r="D6241" t="s">
        <v>53068</v>
      </c>
      <c r="E6241" t="s">
        <v>50077</v>
      </c>
      <c r="F6241" t="s">
        <v>53069</v>
      </c>
      <c r="G6241" t="s">
        <v>53070</v>
      </c>
      <c r="H6241" t="s">
        <v>53071</v>
      </c>
      <c r="I6241" t="s">
        <v>4785</v>
      </c>
      <c r="J6241" t="s">
        <v>34600</v>
      </c>
      <c r="K6241" t="s">
        <v>34601</v>
      </c>
      <c r="L6241" t="s">
        <v>77</v>
      </c>
      <c r="M6241" t="s">
        <v>5145</v>
      </c>
      <c r="N6241" t="s">
        <v>4789</v>
      </c>
      <c r="O6241" t="s">
        <v>34602</v>
      </c>
      <c r="P6241" t="s">
        <v>53072</v>
      </c>
      <c r="R6241" t="str">
        <f t="shared" si="194"/>
        <v>临朐</v>
      </c>
      <c r="S6241" t="str">
        <f t="shared" si="195"/>
        <v>0111</v>
      </c>
    </row>
    <row r="6242" spans="1:19">
      <c r="A6242" t="s">
        <v>53073</v>
      </c>
      <c r="B6242" t="s">
        <v>53074</v>
      </c>
      <c r="C6242" t="s">
        <v>49</v>
      </c>
      <c r="D6242" t="s">
        <v>53075</v>
      </c>
      <c r="E6242" t="s">
        <v>53076</v>
      </c>
      <c r="F6242" t="s">
        <v>53077</v>
      </c>
      <c r="G6242" t="s">
        <v>53078</v>
      </c>
      <c r="H6242" t="s">
        <v>53079</v>
      </c>
      <c r="I6242" t="s">
        <v>4813</v>
      </c>
      <c r="J6242" t="s">
        <v>7590</v>
      </c>
      <c r="K6242" t="s">
        <v>7591</v>
      </c>
      <c r="L6242" t="s">
        <v>123</v>
      </c>
      <c r="M6242" t="s">
        <v>5364</v>
      </c>
      <c r="N6242" t="s">
        <v>5056</v>
      </c>
      <c r="O6242" t="s">
        <v>7592</v>
      </c>
      <c r="P6242" t="s">
        <v>53080</v>
      </c>
      <c r="R6242" t="str">
        <f t="shared" si="194"/>
        <v>诸城</v>
      </c>
      <c r="S6242" t="str">
        <f t="shared" si="195"/>
        <v>0111</v>
      </c>
    </row>
    <row r="6243" spans="1:19">
      <c r="A6243" t="s">
        <v>53081</v>
      </c>
      <c r="B6243" t="s">
        <v>53082</v>
      </c>
      <c r="C6243" t="s">
        <v>49</v>
      </c>
      <c r="D6243" t="s">
        <v>53083</v>
      </c>
      <c r="E6243" t="s">
        <v>50251</v>
      </c>
      <c r="F6243" t="s">
        <v>53084</v>
      </c>
      <c r="G6243" t="s">
        <v>53085</v>
      </c>
      <c r="H6243" t="s">
        <v>53086</v>
      </c>
      <c r="I6243" t="s">
        <v>12757</v>
      </c>
      <c r="J6243" t="s">
        <v>7286</v>
      </c>
      <c r="K6243" t="s">
        <v>7287</v>
      </c>
      <c r="L6243" t="s">
        <v>148</v>
      </c>
      <c r="M6243" t="s">
        <v>5580</v>
      </c>
      <c r="N6243" t="s">
        <v>6184</v>
      </c>
      <c r="O6243" t="s">
        <v>7288</v>
      </c>
      <c r="P6243" t="s">
        <v>53087</v>
      </c>
      <c r="Q6243" t="s">
        <v>53088</v>
      </c>
      <c r="R6243" t="str">
        <f t="shared" si="194"/>
        <v>寒亭</v>
      </c>
      <c r="S6243" t="str">
        <f t="shared" si="195"/>
        <v>0111</v>
      </c>
    </row>
    <row r="6244" spans="1:19">
      <c r="A6244" t="s">
        <v>53089</v>
      </c>
      <c r="B6244" t="s">
        <v>53090</v>
      </c>
      <c r="C6244" t="s">
        <v>49</v>
      </c>
      <c r="D6244" t="s">
        <v>53091</v>
      </c>
      <c r="E6244" t="s">
        <v>53092</v>
      </c>
      <c r="F6244" t="s">
        <v>53093</v>
      </c>
      <c r="G6244" t="s">
        <v>53094</v>
      </c>
      <c r="H6244" t="s">
        <v>53095</v>
      </c>
      <c r="I6244" t="s">
        <v>4852</v>
      </c>
      <c r="J6244" t="s">
        <v>5408</v>
      </c>
      <c r="K6244" t="s">
        <v>4280</v>
      </c>
      <c r="L6244" t="s">
        <v>375</v>
      </c>
      <c r="M6244" t="s">
        <v>5409</v>
      </c>
      <c r="N6244" t="s">
        <v>4972</v>
      </c>
      <c r="O6244" t="s">
        <v>5410</v>
      </c>
      <c r="P6244" t="s">
        <v>53096</v>
      </c>
      <c r="Q6244" t="s">
        <v>53097</v>
      </c>
      <c r="R6244" t="str">
        <f t="shared" si="194"/>
        <v>昌邑</v>
      </c>
      <c r="S6244" t="str">
        <f t="shared" si="195"/>
        <v>0111</v>
      </c>
    </row>
    <row r="6245" spans="1:19">
      <c r="A6245" t="s">
        <v>53098</v>
      </c>
      <c r="B6245" t="s">
        <v>53099</v>
      </c>
      <c r="C6245" t="s">
        <v>49</v>
      </c>
      <c r="D6245" t="s">
        <v>53100</v>
      </c>
      <c r="E6245" t="s">
        <v>53092</v>
      </c>
      <c r="F6245" t="s">
        <v>53101</v>
      </c>
      <c r="G6245" t="s">
        <v>53102</v>
      </c>
      <c r="H6245" t="s">
        <v>53103</v>
      </c>
      <c r="I6245" t="s">
        <v>4828</v>
      </c>
      <c r="J6245" t="s">
        <v>9795</v>
      </c>
      <c r="K6245" t="s">
        <v>9796</v>
      </c>
      <c r="L6245" t="s">
        <v>77</v>
      </c>
      <c r="M6245" t="s">
        <v>5295</v>
      </c>
      <c r="N6245" t="s">
        <v>4933</v>
      </c>
      <c r="O6245" t="s">
        <v>9797</v>
      </c>
      <c r="P6245" t="s">
        <v>53104</v>
      </c>
      <c r="R6245" t="str">
        <f t="shared" si="194"/>
        <v>临朐</v>
      </c>
      <c r="S6245" t="str">
        <f t="shared" si="195"/>
        <v>0111</v>
      </c>
    </row>
    <row r="6246" spans="1:19">
      <c r="A6246" t="s">
        <v>53105</v>
      </c>
      <c r="B6246" t="s">
        <v>53106</v>
      </c>
      <c r="C6246" t="s">
        <v>49</v>
      </c>
      <c r="D6246" t="s">
        <v>53107</v>
      </c>
      <c r="E6246" t="s">
        <v>50077</v>
      </c>
      <c r="F6246" t="s">
        <v>53108</v>
      </c>
      <c r="G6246" t="s">
        <v>53109</v>
      </c>
      <c r="H6246" t="s">
        <v>53110</v>
      </c>
      <c r="I6246" t="s">
        <v>4852</v>
      </c>
      <c r="J6246" t="s">
        <v>6053</v>
      </c>
      <c r="K6246" t="s">
        <v>6054</v>
      </c>
      <c r="L6246" t="s">
        <v>105</v>
      </c>
      <c r="M6246" t="s">
        <v>6055</v>
      </c>
      <c r="N6246" t="s">
        <v>4946</v>
      </c>
      <c r="O6246" t="s">
        <v>6056</v>
      </c>
      <c r="P6246" t="s">
        <v>53111</v>
      </c>
      <c r="R6246" t="str">
        <f t="shared" si="194"/>
        <v>寿光</v>
      </c>
      <c r="S6246" t="str">
        <f t="shared" si="195"/>
        <v>0111</v>
      </c>
    </row>
    <row r="6247" spans="1:19">
      <c r="A6247" t="s">
        <v>53112</v>
      </c>
      <c r="B6247" t="s">
        <v>53113</v>
      </c>
      <c r="C6247" t="s">
        <v>49</v>
      </c>
      <c r="D6247" t="s">
        <v>53114</v>
      </c>
      <c r="E6247" t="s">
        <v>45639</v>
      </c>
      <c r="F6247" t="s">
        <v>53115</v>
      </c>
      <c r="G6247" t="s">
        <v>53116</v>
      </c>
      <c r="H6247" t="s">
        <v>53117</v>
      </c>
      <c r="I6247" t="s">
        <v>4785</v>
      </c>
      <c r="J6247" t="s">
        <v>6423</v>
      </c>
      <c r="K6247" t="s">
        <v>6424</v>
      </c>
      <c r="L6247" t="s">
        <v>60</v>
      </c>
      <c r="M6247" t="s">
        <v>5511</v>
      </c>
      <c r="N6247" t="s">
        <v>4881</v>
      </c>
      <c r="O6247" t="s">
        <v>6425</v>
      </c>
      <c r="P6247" t="s">
        <v>53118</v>
      </c>
      <c r="R6247" t="str">
        <f t="shared" si="194"/>
        <v>奎文</v>
      </c>
      <c r="S6247" t="str">
        <f t="shared" si="195"/>
        <v>0111</v>
      </c>
    </row>
    <row r="6248" spans="1:19">
      <c r="A6248" t="s">
        <v>53119</v>
      </c>
      <c r="B6248" t="s">
        <v>53120</v>
      </c>
      <c r="C6248" t="s">
        <v>49</v>
      </c>
      <c r="D6248" t="s">
        <v>53121</v>
      </c>
      <c r="E6248" t="s">
        <v>50077</v>
      </c>
      <c r="F6248" t="s">
        <v>53122</v>
      </c>
      <c r="G6248" t="s">
        <v>53123</v>
      </c>
      <c r="H6248" t="s">
        <v>53124</v>
      </c>
      <c r="I6248" t="s">
        <v>4828</v>
      </c>
      <c r="J6248" t="s">
        <v>5636</v>
      </c>
      <c r="K6248" t="s">
        <v>5720</v>
      </c>
      <c r="L6248" t="s">
        <v>50</v>
      </c>
      <c r="M6248" t="s">
        <v>5721</v>
      </c>
      <c r="N6248" t="s">
        <v>4856</v>
      </c>
      <c r="O6248" t="s">
        <v>5722</v>
      </c>
      <c r="P6248" t="s">
        <v>53125</v>
      </c>
      <c r="R6248" t="str">
        <f t="shared" si="194"/>
        <v>青州</v>
      </c>
      <c r="S6248" t="str">
        <f t="shared" si="195"/>
        <v>0111</v>
      </c>
    </row>
    <row r="6249" spans="1:19">
      <c r="A6249" t="s">
        <v>53126</v>
      </c>
      <c r="B6249" t="s">
        <v>53127</v>
      </c>
      <c r="C6249" t="s">
        <v>49</v>
      </c>
      <c r="D6249" t="s">
        <v>53128</v>
      </c>
      <c r="E6249" t="s">
        <v>50077</v>
      </c>
      <c r="F6249" t="s">
        <v>53129</v>
      </c>
      <c r="G6249" t="s">
        <v>53130</v>
      </c>
      <c r="H6249" t="s">
        <v>53131</v>
      </c>
      <c r="I6249" t="s">
        <v>5066</v>
      </c>
      <c r="J6249" t="s">
        <v>8764</v>
      </c>
      <c r="K6249" t="s">
        <v>8765</v>
      </c>
      <c r="L6249" t="s">
        <v>375</v>
      </c>
      <c r="M6249" t="s">
        <v>7334</v>
      </c>
      <c r="N6249" t="s">
        <v>4933</v>
      </c>
      <c r="O6249" t="s">
        <v>8766</v>
      </c>
      <c r="P6249" t="s">
        <v>53132</v>
      </c>
      <c r="Q6249" t="s">
        <v>53133</v>
      </c>
      <c r="R6249" t="str">
        <f t="shared" si="194"/>
        <v>昌邑</v>
      </c>
      <c r="S6249" t="str">
        <f t="shared" si="195"/>
        <v>0111</v>
      </c>
    </row>
    <row r="6250" spans="1:19">
      <c r="A6250" t="s">
        <v>53134</v>
      </c>
      <c r="B6250" t="s">
        <v>53135</v>
      </c>
      <c r="C6250" t="s">
        <v>49</v>
      </c>
      <c r="D6250" t="s">
        <v>53136</v>
      </c>
      <c r="E6250" t="s">
        <v>53137</v>
      </c>
      <c r="F6250" t="s">
        <v>53138</v>
      </c>
      <c r="G6250" t="s">
        <v>53139</v>
      </c>
      <c r="H6250" t="s">
        <v>53140</v>
      </c>
      <c r="I6250" t="s">
        <v>4852</v>
      </c>
      <c r="J6250" t="s">
        <v>7835</v>
      </c>
      <c r="K6250" t="s">
        <v>7836</v>
      </c>
      <c r="L6250" t="s">
        <v>114</v>
      </c>
      <c r="M6250" t="s">
        <v>4918</v>
      </c>
      <c r="N6250" t="s">
        <v>6985</v>
      </c>
      <c r="O6250" t="s">
        <v>7837</v>
      </c>
      <c r="P6250" t="s">
        <v>53141</v>
      </c>
      <c r="R6250" t="str">
        <f t="shared" si="194"/>
        <v>高密</v>
      </c>
      <c r="S6250" t="str">
        <f t="shared" si="195"/>
        <v>0111</v>
      </c>
    </row>
    <row r="6251" spans="1:19">
      <c r="A6251" t="s">
        <v>2690</v>
      </c>
      <c r="B6251" t="s">
        <v>53142</v>
      </c>
      <c r="C6251" t="s">
        <v>49</v>
      </c>
      <c r="D6251" t="s">
        <v>53143</v>
      </c>
      <c r="E6251" t="s">
        <v>50077</v>
      </c>
      <c r="F6251" t="s">
        <v>53144</v>
      </c>
      <c r="G6251" t="s">
        <v>2688</v>
      </c>
      <c r="H6251" t="s">
        <v>53145</v>
      </c>
      <c r="I6251" t="s">
        <v>6877</v>
      </c>
      <c r="J6251" t="s">
        <v>11849</v>
      </c>
      <c r="K6251" t="s">
        <v>11850</v>
      </c>
      <c r="L6251" t="s">
        <v>95</v>
      </c>
      <c r="M6251" t="s">
        <v>5709</v>
      </c>
      <c r="N6251" t="s">
        <v>6601</v>
      </c>
      <c r="O6251" t="s">
        <v>11851</v>
      </c>
      <c r="P6251" t="s">
        <v>53146</v>
      </c>
      <c r="Q6251" t="s">
        <v>43205</v>
      </c>
      <c r="R6251" t="str">
        <f t="shared" si="194"/>
        <v>安丘</v>
      </c>
      <c r="S6251" t="str">
        <f t="shared" si="195"/>
        <v>0111</v>
      </c>
    </row>
    <row r="6252" spans="1:19">
      <c r="A6252" t="s">
        <v>53147</v>
      </c>
      <c r="B6252" t="s">
        <v>53148</v>
      </c>
      <c r="C6252" t="s">
        <v>49</v>
      </c>
      <c r="D6252" t="s">
        <v>53149</v>
      </c>
      <c r="E6252" t="s">
        <v>53150</v>
      </c>
      <c r="F6252" t="s">
        <v>53151</v>
      </c>
      <c r="G6252" t="s">
        <v>53152</v>
      </c>
      <c r="H6252" t="s">
        <v>53153</v>
      </c>
      <c r="I6252" t="s">
        <v>4852</v>
      </c>
      <c r="J6252" t="s">
        <v>11410</v>
      </c>
      <c r="K6252" t="s">
        <v>11411</v>
      </c>
      <c r="L6252" t="s">
        <v>105</v>
      </c>
      <c r="M6252" t="s">
        <v>5176</v>
      </c>
      <c r="N6252" t="s">
        <v>4972</v>
      </c>
      <c r="O6252" t="s">
        <v>11412</v>
      </c>
      <c r="P6252" t="s">
        <v>53154</v>
      </c>
      <c r="R6252" t="str">
        <f t="shared" si="194"/>
        <v>寿光</v>
      </c>
      <c r="S6252" t="str">
        <f t="shared" si="195"/>
        <v>0111</v>
      </c>
    </row>
    <row r="6253" spans="1:19">
      <c r="A6253" t="s">
        <v>53155</v>
      </c>
      <c r="B6253" t="s">
        <v>53156</v>
      </c>
      <c r="C6253" t="s">
        <v>49</v>
      </c>
      <c r="D6253" t="s">
        <v>53157</v>
      </c>
      <c r="E6253" t="s">
        <v>50077</v>
      </c>
      <c r="F6253" t="s">
        <v>53158</v>
      </c>
      <c r="G6253" t="s">
        <v>53159</v>
      </c>
      <c r="H6253" t="s">
        <v>53160</v>
      </c>
      <c r="I6253" t="s">
        <v>4771</v>
      </c>
      <c r="J6253" t="s">
        <v>7166</v>
      </c>
      <c r="K6253" t="s">
        <v>7167</v>
      </c>
      <c r="L6253" t="s">
        <v>123</v>
      </c>
      <c r="M6253" t="s">
        <v>5364</v>
      </c>
      <c r="N6253" t="s">
        <v>5619</v>
      </c>
      <c r="O6253" t="s">
        <v>7168</v>
      </c>
      <c r="P6253" t="s">
        <v>53161</v>
      </c>
      <c r="R6253" t="str">
        <f t="shared" si="194"/>
        <v>诸城</v>
      </c>
      <c r="S6253" t="str">
        <f t="shared" si="195"/>
        <v>0111</v>
      </c>
    </row>
    <row r="6254" spans="1:19">
      <c r="A6254" t="s">
        <v>53162</v>
      </c>
      <c r="B6254" t="s">
        <v>53163</v>
      </c>
      <c r="C6254" t="s">
        <v>49</v>
      </c>
      <c r="D6254" t="s">
        <v>53164</v>
      </c>
      <c r="E6254" t="s">
        <v>45648</v>
      </c>
      <c r="F6254" t="s">
        <v>53165</v>
      </c>
      <c r="G6254" t="s">
        <v>53166</v>
      </c>
      <c r="H6254" t="s">
        <v>53167</v>
      </c>
      <c r="I6254" t="s">
        <v>12119</v>
      </c>
      <c r="J6254" t="s">
        <v>7743</v>
      </c>
      <c r="K6254" t="s">
        <v>7744</v>
      </c>
      <c r="L6254" t="s">
        <v>1136</v>
      </c>
      <c r="M6254" t="s">
        <v>5210</v>
      </c>
      <c r="N6254" t="s">
        <v>8593</v>
      </c>
      <c r="O6254" t="s">
        <v>7745</v>
      </c>
      <c r="P6254" t="s">
        <v>53168</v>
      </c>
      <c r="R6254" t="str">
        <f t="shared" si="194"/>
        <v>昌乐</v>
      </c>
      <c r="S6254" t="str">
        <f t="shared" si="195"/>
        <v>0111</v>
      </c>
    </row>
    <row r="6255" spans="1:19">
      <c r="A6255" t="s">
        <v>53169</v>
      </c>
      <c r="B6255" t="s">
        <v>53170</v>
      </c>
      <c r="C6255" t="s">
        <v>49</v>
      </c>
      <c r="D6255" t="s">
        <v>53171</v>
      </c>
      <c r="E6255" t="s">
        <v>50251</v>
      </c>
      <c r="F6255" t="s">
        <v>53172</v>
      </c>
      <c r="G6255" t="s">
        <v>53173</v>
      </c>
      <c r="H6255" t="s">
        <v>53174</v>
      </c>
      <c r="I6255" t="s">
        <v>12119</v>
      </c>
      <c r="J6255" t="s">
        <v>11830</v>
      </c>
      <c r="K6255" t="s">
        <v>11831</v>
      </c>
      <c r="L6255" t="s">
        <v>114</v>
      </c>
      <c r="M6255" t="s">
        <v>4918</v>
      </c>
      <c r="N6255" t="s">
        <v>5421</v>
      </c>
      <c r="O6255" t="s">
        <v>11833</v>
      </c>
      <c r="P6255" t="s">
        <v>53175</v>
      </c>
      <c r="Q6255" t="s">
        <v>53176</v>
      </c>
      <c r="R6255" t="str">
        <f t="shared" si="194"/>
        <v>高密</v>
      </c>
      <c r="S6255" t="str">
        <f t="shared" si="195"/>
        <v>0111</v>
      </c>
    </row>
    <row r="6256" spans="1:19">
      <c r="A6256" t="s">
        <v>53177</v>
      </c>
      <c r="B6256" t="s">
        <v>53178</v>
      </c>
      <c r="C6256" t="s">
        <v>49</v>
      </c>
      <c r="D6256" t="s">
        <v>53179</v>
      </c>
      <c r="E6256" t="s">
        <v>50077</v>
      </c>
      <c r="F6256" t="s">
        <v>53180</v>
      </c>
      <c r="G6256" t="s">
        <v>53181</v>
      </c>
      <c r="H6256" t="s">
        <v>53182</v>
      </c>
      <c r="I6256" t="s">
        <v>4785</v>
      </c>
      <c r="J6256" t="s">
        <v>6357</v>
      </c>
      <c r="K6256" t="s">
        <v>6358</v>
      </c>
      <c r="L6256" t="s">
        <v>60</v>
      </c>
      <c r="M6256" t="s">
        <v>5999</v>
      </c>
      <c r="N6256" t="s">
        <v>5801</v>
      </c>
      <c r="O6256" t="s">
        <v>6359</v>
      </c>
      <c r="P6256" t="s">
        <v>53183</v>
      </c>
      <c r="R6256" t="str">
        <f t="shared" si="194"/>
        <v>奎文</v>
      </c>
      <c r="S6256" t="str">
        <f t="shared" si="195"/>
        <v>0111</v>
      </c>
    </row>
    <row r="6257" spans="1:19">
      <c r="A6257" t="s">
        <v>53184</v>
      </c>
      <c r="B6257" t="s">
        <v>53185</v>
      </c>
      <c r="C6257" t="s">
        <v>49</v>
      </c>
      <c r="D6257" t="s">
        <v>53186</v>
      </c>
      <c r="E6257" t="s">
        <v>50077</v>
      </c>
      <c r="F6257" t="s">
        <v>53187</v>
      </c>
      <c r="G6257" t="s">
        <v>53188</v>
      </c>
      <c r="H6257" t="s">
        <v>53189</v>
      </c>
      <c r="I6257" t="s">
        <v>5461</v>
      </c>
      <c r="J6257" t="s">
        <v>6205</v>
      </c>
      <c r="K6257" t="s">
        <v>6206</v>
      </c>
      <c r="L6257" t="s">
        <v>50</v>
      </c>
      <c r="M6257" t="s">
        <v>6207</v>
      </c>
      <c r="N6257" t="s">
        <v>4933</v>
      </c>
      <c r="O6257" t="s">
        <v>6208</v>
      </c>
      <c r="P6257" t="s">
        <v>53190</v>
      </c>
      <c r="Q6257" t="s">
        <v>53191</v>
      </c>
      <c r="R6257" t="str">
        <f t="shared" si="194"/>
        <v>青州</v>
      </c>
      <c r="S6257" t="str">
        <f t="shared" si="195"/>
        <v>0111</v>
      </c>
    </row>
    <row r="6258" spans="1:19">
      <c r="A6258" t="s">
        <v>53192</v>
      </c>
      <c r="B6258" t="s">
        <v>53193</v>
      </c>
      <c r="C6258" t="s">
        <v>49</v>
      </c>
      <c r="D6258" t="s">
        <v>53194</v>
      </c>
      <c r="E6258" t="s">
        <v>50077</v>
      </c>
      <c r="F6258" t="s">
        <v>53195</v>
      </c>
      <c r="G6258" t="s">
        <v>53196</v>
      </c>
      <c r="H6258" t="s">
        <v>53197</v>
      </c>
      <c r="I6258" t="s">
        <v>4852</v>
      </c>
      <c r="J6258" t="s">
        <v>17487</v>
      </c>
      <c r="K6258" t="s">
        <v>17488</v>
      </c>
      <c r="L6258" t="s">
        <v>50</v>
      </c>
      <c r="M6258" t="s">
        <v>5016</v>
      </c>
      <c r="N6258" t="s">
        <v>16864</v>
      </c>
      <c r="O6258" t="s">
        <v>17489</v>
      </c>
      <c r="P6258" t="s">
        <v>53198</v>
      </c>
      <c r="R6258" t="str">
        <f t="shared" si="194"/>
        <v>青州</v>
      </c>
      <c r="S6258" t="str">
        <f t="shared" si="195"/>
        <v>0111</v>
      </c>
    </row>
    <row r="6259" spans="1:19">
      <c r="A6259" t="s">
        <v>53199</v>
      </c>
      <c r="B6259" t="s">
        <v>53200</v>
      </c>
      <c r="C6259" t="s">
        <v>49</v>
      </c>
      <c r="D6259" t="s">
        <v>53201</v>
      </c>
      <c r="E6259" t="s">
        <v>50251</v>
      </c>
      <c r="F6259" t="s">
        <v>53202</v>
      </c>
      <c r="G6259" t="s">
        <v>53203</v>
      </c>
      <c r="H6259" t="s">
        <v>53204</v>
      </c>
      <c r="I6259" t="s">
        <v>12119</v>
      </c>
      <c r="J6259" t="s">
        <v>11513</v>
      </c>
      <c r="K6259" t="s">
        <v>11514</v>
      </c>
      <c r="L6259" t="s">
        <v>50</v>
      </c>
      <c r="M6259" t="s">
        <v>5721</v>
      </c>
      <c r="N6259" t="s">
        <v>5421</v>
      </c>
      <c r="O6259" t="s">
        <v>5722</v>
      </c>
      <c r="R6259" t="str">
        <f t="shared" si="194"/>
        <v>青州</v>
      </c>
      <c r="S6259" t="str">
        <f t="shared" si="195"/>
        <v>0111</v>
      </c>
    </row>
    <row r="6260" spans="1:19">
      <c r="A6260" t="s">
        <v>53205</v>
      </c>
      <c r="B6260" t="s">
        <v>53206</v>
      </c>
      <c r="C6260" t="s">
        <v>49</v>
      </c>
      <c r="D6260" t="s">
        <v>53207</v>
      </c>
      <c r="E6260" t="s">
        <v>50077</v>
      </c>
      <c r="F6260" t="s">
        <v>53208</v>
      </c>
      <c r="G6260" t="s">
        <v>53209</v>
      </c>
      <c r="H6260" t="s">
        <v>53210</v>
      </c>
      <c r="I6260" t="s">
        <v>5541</v>
      </c>
      <c r="J6260" t="s">
        <v>6878</v>
      </c>
      <c r="K6260" t="s">
        <v>6879</v>
      </c>
      <c r="L6260" t="s">
        <v>95</v>
      </c>
      <c r="M6260" t="s">
        <v>4844</v>
      </c>
      <c r="N6260" t="s">
        <v>5112</v>
      </c>
      <c r="O6260" t="s">
        <v>6880</v>
      </c>
      <c r="P6260" t="s">
        <v>53211</v>
      </c>
      <c r="Q6260" t="s">
        <v>53212</v>
      </c>
      <c r="R6260" t="str">
        <f t="shared" si="194"/>
        <v>安丘</v>
      </c>
      <c r="S6260" t="str">
        <f t="shared" si="195"/>
        <v>0111</v>
      </c>
    </row>
    <row r="6261" spans="1:19">
      <c r="A6261" t="s">
        <v>53213</v>
      </c>
      <c r="B6261" t="s">
        <v>53214</v>
      </c>
      <c r="C6261" t="s">
        <v>49</v>
      </c>
      <c r="D6261" t="s">
        <v>53215</v>
      </c>
      <c r="E6261" t="s">
        <v>45648</v>
      </c>
      <c r="F6261" t="s">
        <v>53216</v>
      </c>
      <c r="G6261" t="s">
        <v>53217</v>
      </c>
      <c r="H6261" t="s">
        <v>53218</v>
      </c>
      <c r="I6261" t="s">
        <v>12119</v>
      </c>
      <c r="J6261" t="s">
        <v>7743</v>
      </c>
      <c r="K6261" t="s">
        <v>7744</v>
      </c>
      <c r="L6261" t="s">
        <v>1136</v>
      </c>
      <c r="M6261" t="s">
        <v>5210</v>
      </c>
      <c r="N6261" t="s">
        <v>8593</v>
      </c>
      <c r="O6261" t="s">
        <v>7745</v>
      </c>
      <c r="P6261" t="s">
        <v>53219</v>
      </c>
      <c r="Q6261" t="s">
        <v>53220</v>
      </c>
      <c r="R6261" t="str">
        <f t="shared" si="194"/>
        <v>昌乐</v>
      </c>
      <c r="S6261" t="str">
        <f t="shared" si="195"/>
        <v>0111</v>
      </c>
    </row>
    <row r="6262" spans="1:19">
      <c r="A6262" t="s">
        <v>53221</v>
      </c>
      <c r="B6262" t="s">
        <v>53222</v>
      </c>
      <c r="C6262" t="s">
        <v>49</v>
      </c>
      <c r="D6262" t="s">
        <v>53223</v>
      </c>
      <c r="E6262" t="s">
        <v>50077</v>
      </c>
      <c r="F6262" t="s">
        <v>53224</v>
      </c>
      <c r="G6262" t="s">
        <v>53225</v>
      </c>
      <c r="H6262" t="s">
        <v>53226</v>
      </c>
      <c r="I6262" t="s">
        <v>4785</v>
      </c>
      <c r="J6262" t="s">
        <v>11410</v>
      </c>
      <c r="K6262" t="s">
        <v>11411</v>
      </c>
      <c r="L6262" t="s">
        <v>105</v>
      </c>
      <c r="M6262" t="s">
        <v>5176</v>
      </c>
      <c r="N6262" t="s">
        <v>5907</v>
      </c>
      <c r="O6262" t="s">
        <v>11412</v>
      </c>
      <c r="P6262" t="s">
        <v>53227</v>
      </c>
      <c r="Q6262" t="s">
        <v>53228</v>
      </c>
      <c r="R6262" t="str">
        <f t="shared" si="194"/>
        <v>寿光</v>
      </c>
      <c r="S6262" t="str">
        <f t="shared" si="195"/>
        <v>0111</v>
      </c>
    </row>
    <row r="6263" spans="1:19">
      <c r="A6263" t="s">
        <v>53229</v>
      </c>
      <c r="B6263" t="s">
        <v>53230</v>
      </c>
      <c r="C6263" t="s">
        <v>49</v>
      </c>
      <c r="D6263" t="s">
        <v>53231</v>
      </c>
      <c r="E6263" t="s">
        <v>50251</v>
      </c>
      <c r="F6263" t="s">
        <v>53232</v>
      </c>
      <c r="G6263" t="s">
        <v>53233</v>
      </c>
      <c r="H6263" t="s">
        <v>53234</v>
      </c>
      <c r="I6263" t="s">
        <v>12119</v>
      </c>
      <c r="J6263" t="s">
        <v>7743</v>
      </c>
      <c r="K6263" t="s">
        <v>7744</v>
      </c>
      <c r="L6263" t="s">
        <v>1136</v>
      </c>
      <c r="M6263" t="s">
        <v>5210</v>
      </c>
      <c r="N6263" t="s">
        <v>8593</v>
      </c>
      <c r="O6263" t="s">
        <v>7745</v>
      </c>
      <c r="P6263" t="s">
        <v>53235</v>
      </c>
      <c r="R6263" t="str">
        <f t="shared" si="194"/>
        <v>昌乐</v>
      </c>
      <c r="S6263" t="str">
        <f t="shared" si="195"/>
        <v>0111</v>
      </c>
    </row>
    <row r="6264" spans="1:19">
      <c r="A6264" t="s">
        <v>53236</v>
      </c>
      <c r="B6264" t="s">
        <v>53237</v>
      </c>
      <c r="C6264" t="s">
        <v>49</v>
      </c>
      <c r="D6264" t="s">
        <v>53238</v>
      </c>
      <c r="E6264" t="s">
        <v>50077</v>
      </c>
      <c r="F6264" t="s">
        <v>53239</v>
      </c>
      <c r="G6264" t="s">
        <v>53240</v>
      </c>
      <c r="H6264" t="s">
        <v>53241</v>
      </c>
      <c r="I6264" t="s">
        <v>4852</v>
      </c>
      <c r="J6264" t="s">
        <v>7544</v>
      </c>
      <c r="K6264" t="s">
        <v>7545</v>
      </c>
      <c r="L6264" t="s">
        <v>375</v>
      </c>
      <c r="M6264" t="s">
        <v>7334</v>
      </c>
      <c r="N6264" t="s">
        <v>5069</v>
      </c>
      <c r="O6264" t="s">
        <v>7546</v>
      </c>
      <c r="P6264" t="s">
        <v>53242</v>
      </c>
      <c r="Q6264" t="s">
        <v>53243</v>
      </c>
      <c r="R6264" t="str">
        <f t="shared" si="194"/>
        <v>昌邑</v>
      </c>
      <c r="S6264" t="str">
        <f t="shared" si="195"/>
        <v>0111</v>
      </c>
    </row>
    <row r="6265" spans="1:19">
      <c r="A6265" t="s">
        <v>53244</v>
      </c>
      <c r="B6265" t="s">
        <v>53245</v>
      </c>
      <c r="C6265" t="s">
        <v>49</v>
      </c>
      <c r="D6265" t="s">
        <v>53246</v>
      </c>
      <c r="E6265" t="s">
        <v>50251</v>
      </c>
      <c r="F6265" t="s">
        <v>53247</v>
      </c>
      <c r="G6265" t="s">
        <v>53248</v>
      </c>
      <c r="H6265" t="s">
        <v>53249</v>
      </c>
      <c r="I6265" t="s">
        <v>12119</v>
      </c>
      <c r="J6265" t="s">
        <v>7743</v>
      </c>
      <c r="K6265" t="s">
        <v>7744</v>
      </c>
      <c r="L6265" t="s">
        <v>1136</v>
      </c>
      <c r="M6265" t="s">
        <v>5210</v>
      </c>
      <c r="N6265" t="s">
        <v>8593</v>
      </c>
      <c r="O6265" t="s">
        <v>7745</v>
      </c>
      <c r="P6265" t="s">
        <v>53250</v>
      </c>
      <c r="Q6265" t="s">
        <v>53251</v>
      </c>
      <c r="R6265" t="str">
        <f t="shared" si="194"/>
        <v>昌乐</v>
      </c>
      <c r="S6265" t="str">
        <f t="shared" si="195"/>
        <v>0111</v>
      </c>
    </row>
    <row r="6266" spans="1:19">
      <c r="A6266" t="s">
        <v>53252</v>
      </c>
      <c r="B6266" t="s">
        <v>53253</v>
      </c>
      <c r="C6266" t="s">
        <v>49</v>
      </c>
      <c r="D6266" t="s">
        <v>53254</v>
      </c>
      <c r="E6266" t="s">
        <v>50077</v>
      </c>
      <c r="F6266" t="s">
        <v>53255</v>
      </c>
      <c r="G6266" t="s">
        <v>53256</v>
      </c>
      <c r="H6266" t="s">
        <v>53161</v>
      </c>
      <c r="I6266" t="s">
        <v>4813</v>
      </c>
      <c r="J6266" t="s">
        <v>13467</v>
      </c>
      <c r="K6266" t="s">
        <v>13468</v>
      </c>
      <c r="L6266" t="s">
        <v>237</v>
      </c>
      <c r="M6266" t="s">
        <v>4788</v>
      </c>
      <c r="N6266" t="s">
        <v>5056</v>
      </c>
      <c r="O6266" t="s">
        <v>13469</v>
      </c>
      <c r="P6266" t="s">
        <v>53257</v>
      </c>
      <c r="Q6266" t="s">
        <v>53258</v>
      </c>
      <c r="R6266" t="str">
        <f t="shared" si="194"/>
        <v>潍城</v>
      </c>
      <c r="S6266" t="str">
        <f t="shared" si="195"/>
        <v>0111</v>
      </c>
    </row>
    <row r="6267" spans="1:19">
      <c r="A6267" t="s">
        <v>53259</v>
      </c>
      <c r="B6267" t="s">
        <v>53260</v>
      </c>
      <c r="C6267" t="s">
        <v>49</v>
      </c>
      <c r="D6267" t="s">
        <v>53261</v>
      </c>
      <c r="E6267" t="s">
        <v>53262</v>
      </c>
      <c r="F6267" t="s">
        <v>53263</v>
      </c>
      <c r="G6267" t="s">
        <v>53264</v>
      </c>
      <c r="H6267" t="s">
        <v>53265</v>
      </c>
      <c r="I6267" t="s">
        <v>4771</v>
      </c>
      <c r="J6267" t="s">
        <v>6193</v>
      </c>
      <c r="K6267" t="s">
        <v>6194</v>
      </c>
      <c r="L6267" t="s">
        <v>105</v>
      </c>
      <c r="M6267" t="s">
        <v>6195</v>
      </c>
      <c r="N6267" t="s">
        <v>5211</v>
      </c>
      <c r="O6267" t="s">
        <v>6196</v>
      </c>
      <c r="P6267" t="s">
        <v>53266</v>
      </c>
      <c r="Q6267" t="s">
        <v>53267</v>
      </c>
      <c r="R6267" t="str">
        <f t="shared" si="194"/>
        <v>寿光</v>
      </c>
      <c r="S6267" t="str">
        <f t="shared" si="195"/>
        <v>0111</v>
      </c>
    </row>
    <row r="6268" spans="1:19">
      <c r="A6268" t="s">
        <v>53268</v>
      </c>
      <c r="B6268" t="s">
        <v>53269</v>
      </c>
      <c r="C6268" t="s">
        <v>49</v>
      </c>
      <c r="D6268" t="s">
        <v>53270</v>
      </c>
      <c r="E6268" t="s">
        <v>50077</v>
      </c>
      <c r="F6268" t="s">
        <v>53271</v>
      </c>
      <c r="G6268" t="s">
        <v>53272</v>
      </c>
      <c r="H6268" t="s">
        <v>53273</v>
      </c>
      <c r="I6268" t="s">
        <v>4841</v>
      </c>
      <c r="J6268" t="s">
        <v>5374</v>
      </c>
      <c r="K6268" t="s">
        <v>5375</v>
      </c>
      <c r="L6268" t="s">
        <v>105</v>
      </c>
      <c r="M6268" t="s">
        <v>5376</v>
      </c>
      <c r="N6268" t="s">
        <v>9006</v>
      </c>
      <c r="O6268" t="s">
        <v>5377</v>
      </c>
      <c r="P6268" t="s">
        <v>53274</v>
      </c>
      <c r="R6268" t="str">
        <f t="shared" si="194"/>
        <v>寿光</v>
      </c>
      <c r="S6268" t="str">
        <f t="shared" si="195"/>
        <v>0111</v>
      </c>
    </row>
    <row r="6269" spans="1:19">
      <c r="A6269" t="s">
        <v>53275</v>
      </c>
      <c r="B6269" t="s">
        <v>53276</v>
      </c>
      <c r="C6269" t="s">
        <v>49</v>
      </c>
      <c r="D6269" t="s">
        <v>53277</v>
      </c>
      <c r="E6269" t="s">
        <v>50251</v>
      </c>
      <c r="F6269" t="s">
        <v>53278</v>
      </c>
      <c r="G6269" t="s">
        <v>53279</v>
      </c>
      <c r="H6269" t="s">
        <v>53280</v>
      </c>
      <c r="I6269" t="s">
        <v>12119</v>
      </c>
      <c r="J6269" t="s">
        <v>7743</v>
      </c>
      <c r="K6269" t="s">
        <v>7744</v>
      </c>
      <c r="L6269" t="s">
        <v>1136</v>
      </c>
      <c r="M6269" t="s">
        <v>5210</v>
      </c>
      <c r="N6269" t="s">
        <v>8593</v>
      </c>
      <c r="O6269" t="s">
        <v>7745</v>
      </c>
      <c r="P6269" t="s">
        <v>53281</v>
      </c>
      <c r="Q6269" t="s">
        <v>53282</v>
      </c>
      <c r="R6269" t="str">
        <f t="shared" si="194"/>
        <v>昌乐</v>
      </c>
      <c r="S6269" t="str">
        <f t="shared" si="195"/>
        <v>0111</v>
      </c>
    </row>
    <row r="6270" spans="1:19">
      <c r="A6270" t="s">
        <v>53283</v>
      </c>
      <c r="B6270" t="s">
        <v>53237</v>
      </c>
      <c r="C6270" t="s">
        <v>49</v>
      </c>
      <c r="D6270" t="s">
        <v>53284</v>
      </c>
      <c r="E6270" t="s">
        <v>50077</v>
      </c>
      <c r="F6270" t="s">
        <v>53285</v>
      </c>
      <c r="G6270" t="s">
        <v>53286</v>
      </c>
      <c r="H6270" t="s">
        <v>53287</v>
      </c>
      <c r="I6270" t="s">
        <v>4785</v>
      </c>
      <c r="J6270" t="s">
        <v>13302</v>
      </c>
      <c r="K6270" t="s">
        <v>13303</v>
      </c>
      <c r="L6270" t="s">
        <v>77</v>
      </c>
      <c r="M6270" t="s">
        <v>5812</v>
      </c>
      <c r="N6270" t="s">
        <v>4919</v>
      </c>
      <c r="O6270" t="s">
        <v>13304</v>
      </c>
      <c r="P6270" t="s">
        <v>53288</v>
      </c>
      <c r="R6270" t="str">
        <f t="shared" si="194"/>
        <v>临朐</v>
      </c>
      <c r="S6270" t="str">
        <f t="shared" si="195"/>
        <v>0111</v>
      </c>
    </row>
    <row r="6271" spans="1:19">
      <c r="A6271" t="s">
        <v>53289</v>
      </c>
      <c r="B6271" t="s">
        <v>53290</v>
      </c>
      <c r="C6271" t="s">
        <v>49</v>
      </c>
      <c r="D6271" t="s">
        <v>53291</v>
      </c>
      <c r="E6271" t="s">
        <v>50077</v>
      </c>
      <c r="F6271" t="s">
        <v>53292</v>
      </c>
      <c r="G6271" t="s">
        <v>53293</v>
      </c>
      <c r="H6271" t="s">
        <v>53294</v>
      </c>
      <c r="I6271" t="s">
        <v>4785</v>
      </c>
      <c r="J6271" t="s">
        <v>12419</v>
      </c>
      <c r="K6271" t="s">
        <v>12420</v>
      </c>
      <c r="L6271" t="s">
        <v>77</v>
      </c>
      <c r="M6271" t="s">
        <v>5733</v>
      </c>
      <c r="N6271" t="s">
        <v>5056</v>
      </c>
      <c r="O6271" t="s">
        <v>12421</v>
      </c>
      <c r="P6271" t="s">
        <v>53295</v>
      </c>
      <c r="Q6271" t="s">
        <v>53296</v>
      </c>
      <c r="R6271" t="str">
        <f t="shared" si="194"/>
        <v>临朐</v>
      </c>
      <c r="S6271" t="str">
        <f t="shared" si="195"/>
        <v>0111</v>
      </c>
    </row>
    <row r="6272" spans="1:19">
      <c r="A6272" t="s">
        <v>53297</v>
      </c>
      <c r="B6272" t="s">
        <v>53298</v>
      </c>
      <c r="C6272" t="s">
        <v>49</v>
      </c>
      <c r="D6272" t="s">
        <v>53299</v>
      </c>
      <c r="E6272" t="s">
        <v>50077</v>
      </c>
      <c r="F6272" t="s">
        <v>53300</v>
      </c>
      <c r="G6272" t="s">
        <v>53301</v>
      </c>
      <c r="H6272" t="s">
        <v>53302</v>
      </c>
      <c r="I6272" t="s">
        <v>4771</v>
      </c>
      <c r="J6272" t="s">
        <v>19619</v>
      </c>
      <c r="K6272" t="s">
        <v>19620</v>
      </c>
      <c r="L6272" t="s">
        <v>77</v>
      </c>
      <c r="M6272" t="s">
        <v>5733</v>
      </c>
      <c r="N6272" t="s">
        <v>5211</v>
      </c>
      <c r="O6272" t="s">
        <v>19621</v>
      </c>
      <c r="P6272" t="s">
        <v>53303</v>
      </c>
      <c r="R6272" t="str">
        <f t="shared" si="194"/>
        <v>临朐</v>
      </c>
      <c r="S6272" t="str">
        <f t="shared" si="195"/>
        <v>0111</v>
      </c>
    </row>
    <row r="6273" spans="1:19">
      <c r="A6273" t="s">
        <v>53304</v>
      </c>
      <c r="B6273" t="s">
        <v>53305</v>
      </c>
      <c r="C6273" t="s">
        <v>49</v>
      </c>
      <c r="D6273" t="s">
        <v>53306</v>
      </c>
      <c r="E6273" t="s">
        <v>53307</v>
      </c>
      <c r="F6273" t="s">
        <v>53308</v>
      </c>
      <c r="G6273" t="s">
        <v>53309</v>
      </c>
      <c r="H6273" t="s">
        <v>53310</v>
      </c>
      <c r="I6273" t="s">
        <v>12119</v>
      </c>
      <c r="J6273" t="s">
        <v>6470</v>
      </c>
      <c r="K6273" t="s">
        <v>6471</v>
      </c>
      <c r="L6273" t="s">
        <v>77</v>
      </c>
      <c r="M6273" t="s">
        <v>5145</v>
      </c>
      <c r="N6273" t="s">
        <v>5112</v>
      </c>
      <c r="O6273" t="s">
        <v>6472</v>
      </c>
      <c r="P6273" t="s">
        <v>53311</v>
      </c>
      <c r="R6273" t="str">
        <f t="shared" ref="R6273:R6336" si="196">IF(OR(LEFT(L6273,2)="高新"),"奎文",IF(LEFT(L6273,2)="峡山","坊子",IF(LEFT(L6273,2)="滨海","寒亭",LEFT(L6273,2))))</f>
        <v>临朐</v>
      </c>
      <c r="S6273" t="str">
        <f t="shared" ref="S6273:S6336" si="197">TEXT(B6273,"mmdd")</f>
        <v>0111</v>
      </c>
    </row>
    <row r="6274" spans="1:19">
      <c r="A6274" t="s">
        <v>53312</v>
      </c>
      <c r="B6274" t="s">
        <v>53313</v>
      </c>
      <c r="C6274" t="s">
        <v>49</v>
      </c>
      <c r="D6274" t="s">
        <v>53314</v>
      </c>
      <c r="E6274" t="s">
        <v>53315</v>
      </c>
      <c r="F6274" t="s">
        <v>53316</v>
      </c>
      <c r="G6274" t="s">
        <v>53317</v>
      </c>
      <c r="H6274" t="s">
        <v>53318</v>
      </c>
      <c r="I6274" t="s">
        <v>4785</v>
      </c>
      <c r="J6274" t="s">
        <v>6172</v>
      </c>
      <c r="K6274" t="s">
        <v>6173</v>
      </c>
      <c r="L6274" t="s">
        <v>95</v>
      </c>
      <c r="M6274" t="s">
        <v>5042</v>
      </c>
      <c r="N6274" t="s">
        <v>14468</v>
      </c>
      <c r="O6274" t="s">
        <v>6175</v>
      </c>
      <c r="P6274" t="s">
        <v>53319</v>
      </c>
      <c r="R6274" t="str">
        <f t="shared" si="196"/>
        <v>安丘</v>
      </c>
      <c r="S6274" t="str">
        <f t="shared" si="197"/>
        <v>0111</v>
      </c>
    </row>
    <row r="6275" spans="1:19">
      <c r="A6275" t="s">
        <v>53320</v>
      </c>
      <c r="B6275" t="s">
        <v>53321</v>
      </c>
      <c r="C6275" t="s">
        <v>49</v>
      </c>
      <c r="D6275" t="s">
        <v>53322</v>
      </c>
      <c r="E6275" t="s">
        <v>50077</v>
      </c>
      <c r="F6275" t="s">
        <v>53323</v>
      </c>
      <c r="G6275" t="s">
        <v>53324</v>
      </c>
      <c r="H6275" t="s">
        <v>53325</v>
      </c>
      <c r="I6275" t="s">
        <v>5327</v>
      </c>
      <c r="J6275" t="s">
        <v>8680</v>
      </c>
      <c r="K6275" t="s">
        <v>8681</v>
      </c>
      <c r="L6275" t="s">
        <v>60</v>
      </c>
      <c r="M6275" t="s">
        <v>5999</v>
      </c>
      <c r="N6275" t="s">
        <v>5907</v>
      </c>
      <c r="O6275" t="s">
        <v>8682</v>
      </c>
      <c r="P6275" t="s">
        <v>53326</v>
      </c>
      <c r="R6275" t="str">
        <f t="shared" si="196"/>
        <v>奎文</v>
      </c>
      <c r="S6275" t="str">
        <f t="shared" si="197"/>
        <v>0111</v>
      </c>
    </row>
    <row r="6276" spans="1:19">
      <c r="A6276" t="s">
        <v>53327</v>
      </c>
      <c r="B6276" t="s">
        <v>53328</v>
      </c>
      <c r="C6276" t="s">
        <v>49</v>
      </c>
      <c r="D6276" t="s">
        <v>53329</v>
      </c>
      <c r="E6276" t="s">
        <v>50077</v>
      </c>
      <c r="F6276" t="s">
        <v>53330</v>
      </c>
      <c r="G6276" t="s">
        <v>53331</v>
      </c>
      <c r="H6276" t="s">
        <v>53332</v>
      </c>
      <c r="I6276" t="s">
        <v>5052</v>
      </c>
      <c r="J6276" t="s">
        <v>17487</v>
      </c>
      <c r="K6276" t="s">
        <v>17488</v>
      </c>
      <c r="L6276" t="s">
        <v>50</v>
      </c>
      <c r="M6276" t="s">
        <v>5016</v>
      </c>
      <c r="N6276" t="s">
        <v>5699</v>
      </c>
      <c r="O6276" t="s">
        <v>17489</v>
      </c>
      <c r="P6276" t="s">
        <v>53333</v>
      </c>
      <c r="Q6276" t="s">
        <v>37606</v>
      </c>
      <c r="R6276" t="str">
        <f t="shared" si="196"/>
        <v>青州</v>
      </c>
      <c r="S6276" t="str">
        <f t="shared" si="197"/>
        <v>0111</v>
      </c>
    </row>
    <row r="6277" spans="1:19">
      <c r="A6277" t="s">
        <v>53334</v>
      </c>
      <c r="B6277" t="s">
        <v>53335</v>
      </c>
      <c r="C6277" t="s">
        <v>49</v>
      </c>
      <c r="D6277" t="s">
        <v>53336</v>
      </c>
      <c r="E6277" t="s">
        <v>53337</v>
      </c>
      <c r="F6277" t="s">
        <v>53338</v>
      </c>
      <c r="G6277" t="s">
        <v>53339</v>
      </c>
      <c r="H6277" t="s">
        <v>53340</v>
      </c>
      <c r="I6277" t="s">
        <v>12844</v>
      </c>
      <c r="J6277" t="s">
        <v>4801</v>
      </c>
      <c r="K6277" t="s">
        <v>4802</v>
      </c>
      <c r="L6277" t="s">
        <v>77</v>
      </c>
      <c r="M6277" t="s">
        <v>4803</v>
      </c>
      <c r="N6277" t="s">
        <v>5296</v>
      </c>
      <c r="O6277" t="s">
        <v>4804</v>
      </c>
      <c r="P6277" t="s">
        <v>53341</v>
      </c>
      <c r="R6277" t="str">
        <f t="shared" si="196"/>
        <v>临朐</v>
      </c>
      <c r="S6277" t="str">
        <f t="shared" si="197"/>
        <v>0111</v>
      </c>
    </row>
    <row r="6278" spans="1:19">
      <c r="A6278" t="s">
        <v>53342</v>
      </c>
      <c r="B6278" t="s">
        <v>53343</v>
      </c>
      <c r="C6278" t="s">
        <v>49</v>
      </c>
      <c r="D6278" t="s">
        <v>53344</v>
      </c>
      <c r="E6278" t="s">
        <v>50077</v>
      </c>
      <c r="F6278" t="s">
        <v>53345</v>
      </c>
      <c r="G6278" t="s">
        <v>53346</v>
      </c>
      <c r="H6278" t="s">
        <v>53347</v>
      </c>
      <c r="I6278" t="s">
        <v>5052</v>
      </c>
      <c r="J6278" t="s">
        <v>9144</v>
      </c>
      <c r="K6278" t="s">
        <v>9145</v>
      </c>
      <c r="L6278" t="s">
        <v>60</v>
      </c>
      <c r="M6278" t="s">
        <v>5999</v>
      </c>
      <c r="N6278" t="s">
        <v>5801</v>
      </c>
      <c r="O6278" t="s">
        <v>9146</v>
      </c>
      <c r="P6278" t="s">
        <v>53348</v>
      </c>
      <c r="Q6278" t="s">
        <v>53349</v>
      </c>
      <c r="R6278" t="str">
        <f t="shared" si="196"/>
        <v>奎文</v>
      </c>
      <c r="S6278" t="str">
        <f t="shared" si="197"/>
        <v>0111</v>
      </c>
    </row>
    <row r="6279" spans="1:19">
      <c r="A6279" t="s">
        <v>53350</v>
      </c>
      <c r="B6279" t="s">
        <v>53351</v>
      </c>
      <c r="C6279" t="s">
        <v>49</v>
      </c>
      <c r="D6279" t="s">
        <v>53352</v>
      </c>
      <c r="E6279" t="s">
        <v>50077</v>
      </c>
      <c r="F6279" t="s">
        <v>53353</v>
      </c>
      <c r="G6279" t="s">
        <v>53354</v>
      </c>
      <c r="H6279" t="s">
        <v>53355</v>
      </c>
      <c r="I6279" t="s">
        <v>4852</v>
      </c>
      <c r="J6279" t="s">
        <v>12783</v>
      </c>
      <c r="K6279" t="s">
        <v>12784</v>
      </c>
      <c r="L6279" t="s">
        <v>105</v>
      </c>
      <c r="M6279" t="s">
        <v>5176</v>
      </c>
      <c r="N6279" t="s">
        <v>7504</v>
      </c>
      <c r="O6279" t="s">
        <v>12785</v>
      </c>
      <c r="P6279" t="s">
        <v>53356</v>
      </c>
      <c r="R6279" t="str">
        <f t="shared" si="196"/>
        <v>寿光</v>
      </c>
      <c r="S6279" t="str">
        <f t="shared" si="197"/>
        <v>0111</v>
      </c>
    </row>
    <row r="6280" spans="1:19">
      <c r="A6280" t="s">
        <v>53357</v>
      </c>
      <c r="B6280" t="s">
        <v>53358</v>
      </c>
      <c r="C6280" t="s">
        <v>49</v>
      </c>
      <c r="D6280" t="s">
        <v>53359</v>
      </c>
      <c r="E6280" t="s">
        <v>50077</v>
      </c>
      <c r="F6280" t="s">
        <v>53360</v>
      </c>
      <c r="G6280" t="s">
        <v>53361</v>
      </c>
      <c r="H6280" t="s">
        <v>53362</v>
      </c>
      <c r="I6280" t="s">
        <v>5052</v>
      </c>
      <c r="J6280" t="s">
        <v>8545</v>
      </c>
      <c r="K6280" t="s">
        <v>8546</v>
      </c>
      <c r="L6280" t="s">
        <v>60</v>
      </c>
      <c r="M6280" t="s">
        <v>5511</v>
      </c>
      <c r="N6280" t="s">
        <v>4972</v>
      </c>
      <c r="O6280" t="s">
        <v>8547</v>
      </c>
      <c r="P6280" t="s">
        <v>53363</v>
      </c>
      <c r="R6280" t="str">
        <f t="shared" si="196"/>
        <v>奎文</v>
      </c>
      <c r="S6280" t="str">
        <f t="shared" si="197"/>
        <v>0111</v>
      </c>
    </row>
    <row r="6281" spans="1:19">
      <c r="A6281" t="s">
        <v>53364</v>
      </c>
      <c r="B6281" t="s">
        <v>53365</v>
      </c>
      <c r="C6281" t="s">
        <v>49</v>
      </c>
      <c r="D6281" t="s">
        <v>53366</v>
      </c>
      <c r="E6281" t="s">
        <v>50077</v>
      </c>
      <c r="F6281" t="s">
        <v>53367</v>
      </c>
      <c r="G6281" t="s">
        <v>53368</v>
      </c>
      <c r="H6281" t="s">
        <v>53369</v>
      </c>
      <c r="I6281" t="s">
        <v>4828</v>
      </c>
      <c r="J6281" t="s">
        <v>5408</v>
      </c>
      <c r="K6281" t="s">
        <v>4280</v>
      </c>
      <c r="L6281" t="s">
        <v>375</v>
      </c>
      <c r="M6281" t="s">
        <v>5409</v>
      </c>
      <c r="N6281" t="s">
        <v>4972</v>
      </c>
      <c r="O6281" t="s">
        <v>5410</v>
      </c>
      <c r="P6281" t="s">
        <v>53370</v>
      </c>
      <c r="Q6281" t="s">
        <v>53371</v>
      </c>
      <c r="R6281" t="str">
        <f t="shared" si="196"/>
        <v>昌邑</v>
      </c>
      <c r="S6281" t="str">
        <f t="shared" si="197"/>
        <v>0111</v>
      </c>
    </row>
    <row r="6282" spans="1:19">
      <c r="A6282" t="s">
        <v>53372</v>
      </c>
      <c r="B6282" t="s">
        <v>53373</v>
      </c>
      <c r="C6282" t="s">
        <v>49</v>
      </c>
      <c r="D6282" t="s">
        <v>53374</v>
      </c>
      <c r="E6282" t="s">
        <v>50077</v>
      </c>
      <c r="F6282" t="s">
        <v>53375</v>
      </c>
      <c r="G6282" t="s">
        <v>53376</v>
      </c>
      <c r="H6282" t="s">
        <v>53377</v>
      </c>
      <c r="I6282" t="s">
        <v>4852</v>
      </c>
      <c r="J6282" t="s">
        <v>13467</v>
      </c>
      <c r="K6282" t="s">
        <v>13468</v>
      </c>
      <c r="L6282" t="s">
        <v>237</v>
      </c>
      <c r="M6282" t="s">
        <v>4788</v>
      </c>
      <c r="N6282" t="s">
        <v>5421</v>
      </c>
      <c r="O6282" t="s">
        <v>13469</v>
      </c>
      <c r="P6282" t="s">
        <v>53378</v>
      </c>
      <c r="R6282" t="str">
        <f t="shared" si="196"/>
        <v>潍城</v>
      </c>
      <c r="S6282" t="str">
        <f t="shared" si="197"/>
        <v>0111</v>
      </c>
    </row>
    <row r="6283" spans="1:19">
      <c r="A6283" t="s">
        <v>53379</v>
      </c>
      <c r="B6283" t="s">
        <v>53380</v>
      </c>
      <c r="C6283" t="s">
        <v>49</v>
      </c>
      <c r="D6283" t="s">
        <v>53381</v>
      </c>
      <c r="E6283" t="s">
        <v>50077</v>
      </c>
      <c r="F6283" t="s">
        <v>53382</v>
      </c>
      <c r="G6283" t="s">
        <v>53383</v>
      </c>
      <c r="H6283" t="s">
        <v>53384</v>
      </c>
      <c r="I6283" t="s">
        <v>4852</v>
      </c>
      <c r="J6283" t="s">
        <v>7743</v>
      </c>
      <c r="K6283" t="s">
        <v>7744</v>
      </c>
      <c r="L6283" t="s">
        <v>1136</v>
      </c>
      <c r="M6283" t="s">
        <v>5210</v>
      </c>
      <c r="N6283" t="s">
        <v>8593</v>
      </c>
      <c r="O6283" t="s">
        <v>7745</v>
      </c>
      <c r="P6283" t="s">
        <v>53385</v>
      </c>
      <c r="R6283" t="str">
        <f t="shared" si="196"/>
        <v>昌乐</v>
      </c>
      <c r="S6283" t="str">
        <f t="shared" si="197"/>
        <v>0111</v>
      </c>
    </row>
    <row r="6284" spans="1:19">
      <c r="A6284" t="s">
        <v>53386</v>
      </c>
      <c r="B6284" t="s">
        <v>53387</v>
      </c>
      <c r="C6284" t="s">
        <v>49</v>
      </c>
      <c r="D6284" t="s">
        <v>53388</v>
      </c>
      <c r="E6284" t="s">
        <v>50077</v>
      </c>
      <c r="F6284" t="s">
        <v>53389</v>
      </c>
      <c r="G6284" t="s">
        <v>53390</v>
      </c>
      <c r="H6284" t="s">
        <v>53391</v>
      </c>
      <c r="I6284" t="s">
        <v>4813</v>
      </c>
      <c r="J6284" t="s">
        <v>8374</v>
      </c>
      <c r="K6284" t="s">
        <v>8375</v>
      </c>
      <c r="L6284" t="s">
        <v>95</v>
      </c>
      <c r="M6284" t="s">
        <v>5757</v>
      </c>
      <c r="N6284" t="s">
        <v>4919</v>
      </c>
      <c r="O6284" t="s">
        <v>8376</v>
      </c>
      <c r="P6284" t="s">
        <v>53392</v>
      </c>
      <c r="Q6284" t="s">
        <v>53393</v>
      </c>
      <c r="R6284" t="str">
        <f t="shared" si="196"/>
        <v>安丘</v>
      </c>
      <c r="S6284" t="str">
        <f t="shared" si="197"/>
        <v>0111</v>
      </c>
    </row>
    <row r="6285" spans="1:19">
      <c r="A6285" t="s">
        <v>53394</v>
      </c>
      <c r="B6285" t="s">
        <v>53395</v>
      </c>
      <c r="C6285" t="s">
        <v>49</v>
      </c>
      <c r="D6285" t="s">
        <v>53396</v>
      </c>
      <c r="E6285" t="s">
        <v>53397</v>
      </c>
      <c r="F6285" t="s">
        <v>53398</v>
      </c>
      <c r="G6285" t="s">
        <v>53399</v>
      </c>
      <c r="H6285" t="s">
        <v>53400</v>
      </c>
      <c r="I6285" t="s">
        <v>4828</v>
      </c>
      <c r="J6285" t="s">
        <v>34460</v>
      </c>
      <c r="K6285" t="s">
        <v>34461</v>
      </c>
      <c r="L6285" t="s">
        <v>114</v>
      </c>
      <c r="M6285" t="s">
        <v>4831</v>
      </c>
      <c r="N6285" t="s">
        <v>5487</v>
      </c>
      <c r="O6285" t="s">
        <v>34462</v>
      </c>
      <c r="P6285" t="s">
        <v>53401</v>
      </c>
      <c r="R6285" t="str">
        <f t="shared" si="196"/>
        <v>高密</v>
      </c>
      <c r="S6285" t="str">
        <f t="shared" si="197"/>
        <v>0111</v>
      </c>
    </row>
    <row r="6286" spans="1:19">
      <c r="A6286" t="s">
        <v>53402</v>
      </c>
      <c r="B6286" t="s">
        <v>53403</v>
      </c>
      <c r="C6286" t="s">
        <v>49</v>
      </c>
      <c r="D6286" t="s">
        <v>53404</v>
      </c>
      <c r="E6286" t="s">
        <v>50077</v>
      </c>
      <c r="F6286" t="s">
        <v>53405</v>
      </c>
      <c r="G6286" t="s">
        <v>53406</v>
      </c>
      <c r="H6286" t="s">
        <v>53407</v>
      </c>
      <c r="I6286" t="s">
        <v>4852</v>
      </c>
      <c r="J6286" t="s">
        <v>8305</v>
      </c>
      <c r="K6286" t="s">
        <v>8306</v>
      </c>
      <c r="L6286" t="s">
        <v>60</v>
      </c>
      <c r="M6286" t="s">
        <v>5511</v>
      </c>
      <c r="N6286" t="s">
        <v>4972</v>
      </c>
      <c r="O6286" t="s">
        <v>8307</v>
      </c>
      <c r="P6286" t="s">
        <v>53408</v>
      </c>
      <c r="R6286" t="str">
        <f t="shared" si="196"/>
        <v>奎文</v>
      </c>
      <c r="S6286" t="str">
        <f t="shared" si="197"/>
        <v>0111</v>
      </c>
    </row>
    <row r="6287" spans="1:19">
      <c r="A6287" t="s">
        <v>53409</v>
      </c>
      <c r="B6287" t="s">
        <v>53410</v>
      </c>
      <c r="C6287" t="s">
        <v>49</v>
      </c>
      <c r="D6287" t="s">
        <v>53411</v>
      </c>
      <c r="E6287" t="s">
        <v>50077</v>
      </c>
      <c r="F6287" t="s">
        <v>53412</v>
      </c>
      <c r="G6287" t="s">
        <v>53413</v>
      </c>
      <c r="H6287" t="s">
        <v>53414</v>
      </c>
      <c r="I6287" t="s">
        <v>4955</v>
      </c>
      <c r="J6287" t="s">
        <v>6829</v>
      </c>
      <c r="K6287" t="s">
        <v>6830</v>
      </c>
      <c r="L6287" t="s">
        <v>95</v>
      </c>
      <c r="M6287" t="s">
        <v>5649</v>
      </c>
      <c r="N6287" t="s">
        <v>7881</v>
      </c>
      <c r="O6287" t="s">
        <v>6831</v>
      </c>
      <c r="P6287" t="s">
        <v>53415</v>
      </c>
      <c r="Q6287" t="s">
        <v>53416</v>
      </c>
      <c r="R6287" t="str">
        <f t="shared" si="196"/>
        <v>安丘</v>
      </c>
      <c r="S6287" t="str">
        <f t="shared" si="197"/>
        <v>0111</v>
      </c>
    </row>
    <row r="6288" spans="1:19">
      <c r="A6288" t="s">
        <v>2666</v>
      </c>
      <c r="B6288" t="s">
        <v>53417</v>
      </c>
      <c r="C6288" t="s">
        <v>49</v>
      </c>
      <c r="D6288" t="s">
        <v>53418</v>
      </c>
      <c r="E6288" t="s">
        <v>50077</v>
      </c>
      <c r="F6288" t="s">
        <v>53419</v>
      </c>
      <c r="G6288" t="s">
        <v>2664</v>
      </c>
      <c r="H6288" t="s">
        <v>53420</v>
      </c>
      <c r="I6288" t="s">
        <v>5327</v>
      </c>
      <c r="J6288" t="s">
        <v>8386</v>
      </c>
      <c r="K6288" t="s">
        <v>8387</v>
      </c>
      <c r="L6288" t="s">
        <v>50</v>
      </c>
      <c r="M6288" t="s">
        <v>5877</v>
      </c>
      <c r="N6288" t="s">
        <v>4892</v>
      </c>
      <c r="O6288" t="s">
        <v>8388</v>
      </c>
      <c r="P6288" t="s">
        <v>53421</v>
      </c>
      <c r="Q6288" t="s">
        <v>53422</v>
      </c>
      <c r="R6288" t="str">
        <f t="shared" si="196"/>
        <v>青州</v>
      </c>
      <c r="S6288" t="str">
        <f t="shared" si="197"/>
        <v>0111</v>
      </c>
    </row>
    <row r="6289" spans="1:19">
      <c r="A6289" t="s">
        <v>53423</v>
      </c>
      <c r="B6289" t="s">
        <v>53424</v>
      </c>
      <c r="C6289" t="s">
        <v>49</v>
      </c>
      <c r="D6289" t="s">
        <v>53425</v>
      </c>
      <c r="E6289" t="s">
        <v>50077</v>
      </c>
      <c r="F6289" t="s">
        <v>53426</v>
      </c>
      <c r="G6289" t="s">
        <v>53427</v>
      </c>
      <c r="H6289" t="s">
        <v>53428</v>
      </c>
      <c r="I6289" t="s">
        <v>4785</v>
      </c>
      <c r="J6289" t="s">
        <v>12985</v>
      </c>
      <c r="K6289" t="s">
        <v>12986</v>
      </c>
      <c r="L6289" t="s">
        <v>105</v>
      </c>
      <c r="M6289" t="s">
        <v>5769</v>
      </c>
      <c r="N6289" t="s">
        <v>5907</v>
      </c>
      <c r="O6289" t="s">
        <v>12987</v>
      </c>
      <c r="P6289" t="s">
        <v>53429</v>
      </c>
      <c r="R6289" t="str">
        <f t="shared" si="196"/>
        <v>寿光</v>
      </c>
      <c r="S6289" t="str">
        <f t="shared" si="197"/>
        <v>0111</v>
      </c>
    </row>
    <row r="6290" spans="1:19">
      <c r="A6290" t="s">
        <v>53430</v>
      </c>
      <c r="B6290" t="s">
        <v>53431</v>
      </c>
      <c r="C6290" t="s">
        <v>49</v>
      </c>
      <c r="D6290" t="s">
        <v>53432</v>
      </c>
      <c r="E6290" t="s">
        <v>50077</v>
      </c>
      <c r="F6290" t="s">
        <v>53433</v>
      </c>
      <c r="G6290" t="s">
        <v>53434</v>
      </c>
      <c r="H6290" t="s">
        <v>53435</v>
      </c>
      <c r="I6290" t="s">
        <v>4852</v>
      </c>
      <c r="J6290" t="s">
        <v>7689</v>
      </c>
      <c r="K6290" t="s">
        <v>7690</v>
      </c>
      <c r="L6290" t="s">
        <v>60</v>
      </c>
      <c r="M6290" t="s">
        <v>5999</v>
      </c>
      <c r="N6290" t="s">
        <v>4972</v>
      </c>
      <c r="O6290" t="s">
        <v>7691</v>
      </c>
      <c r="P6290" t="s">
        <v>53436</v>
      </c>
      <c r="Q6290" t="s">
        <v>53437</v>
      </c>
      <c r="R6290" t="str">
        <f t="shared" si="196"/>
        <v>奎文</v>
      </c>
      <c r="S6290" t="str">
        <f t="shared" si="197"/>
        <v>0111</v>
      </c>
    </row>
    <row r="6291" spans="1:19">
      <c r="A6291" t="s">
        <v>53438</v>
      </c>
      <c r="B6291" t="s">
        <v>53439</v>
      </c>
      <c r="C6291" t="s">
        <v>49</v>
      </c>
      <c r="D6291" t="s">
        <v>53440</v>
      </c>
      <c r="E6291" t="s">
        <v>50077</v>
      </c>
      <c r="F6291" t="s">
        <v>53441</v>
      </c>
      <c r="G6291" t="s">
        <v>53442</v>
      </c>
      <c r="H6291" t="s">
        <v>53443</v>
      </c>
      <c r="I6291" t="s">
        <v>5052</v>
      </c>
      <c r="J6291" t="s">
        <v>12195</v>
      </c>
      <c r="K6291" t="s">
        <v>12196</v>
      </c>
      <c r="L6291" t="s">
        <v>77</v>
      </c>
      <c r="M6291" t="s">
        <v>5733</v>
      </c>
      <c r="N6291" t="s">
        <v>5801</v>
      </c>
      <c r="O6291" t="s">
        <v>12197</v>
      </c>
      <c r="P6291" t="s">
        <v>53444</v>
      </c>
      <c r="Q6291" t="s">
        <v>53445</v>
      </c>
      <c r="R6291" t="str">
        <f t="shared" si="196"/>
        <v>临朐</v>
      </c>
      <c r="S6291" t="str">
        <f t="shared" si="197"/>
        <v>0111</v>
      </c>
    </row>
    <row r="6292" spans="1:19">
      <c r="A6292" t="s">
        <v>53446</v>
      </c>
      <c r="B6292" t="s">
        <v>53447</v>
      </c>
      <c r="C6292" t="s">
        <v>49</v>
      </c>
      <c r="D6292" t="s">
        <v>53448</v>
      </c>
      <c r="E6292" t="s">
        <v>50077</v>
      </c>
      <c r="F6292" t="s">
        <v>53449</v>
      </c>
      <c r="G6292" t="s">
        <v>53450</v>
      </c>
      <c r="H6292" t="s">
        <v>53451</v>
      </c>
      <c r="I6292" t="s">
        <v>5052</v>
      </c>
      <c r="J6292" t="s">
        <v>8219</v>
      </c>
      <c r="K6292" t="s">
        <v>8220</v>
      </c>
      <c r="L6292" t="s">
        <v>123</v>
      </c>
      <c r="M6292" t="s">
        <v>4994</v>
      </c>
      <c r="N6292" t="s">
        <v>5487</v>
      </c>
      <c r="O6292" t="s">
        <v>8221</v>
      </c>
      <c r="P6292" t="s">
        <v>53452</v>
      </c>
      <c r="Q6292" t="s">
        <v>53453</v>
      </c>
      <c r="R6292" t="str">
        <f t="shared" si="196"/>
        <v>诸城</v>
      </c>
      <c r="S6292" t="str">
        <f t="shared" si="197"/>
        <v>0111</v>
      </c>
    </row>
    <row r="6293" spans="1:19">
      <c r="A6293" t="s">
        <v>53454</v>
      </c>
      <c r="B6293" t="s">
        <v>53455</v>
      </c>
      <c r="C6293" t="s">
        <v>49</v>
      </c>
      <c r="D6293" t="s">
        <v>53456</v>
      </c>
      <c r="E6293" t="s">
        <v>50077</v>
      </c>
      <c r="F6293" t="s">
        <v>53457</v>
      </c>
      <c r="G6293" t="s">
        <v>53458</v>
      </c>
      <c r="H6293" t="s">
        <v>53459</v>
      </c>
      <c r="I6293" t="s">
        <v>5282</v>
      </c>
      <c r="J6293" t="s">
        <v>6053</v>
      </c>
      <c r="K6293" t="s">
        <v>6054</v>
      </c>
      <c r="L6293" t="s">
        <v>105</v>
      </c>
      <c r="M6293" t="s">
        <v>6055</v>
      </c>
      <c r="N6293" t="s">
        <v>31929</v>
      </c>
      <c r="O6293" t="s">
        <v>6056</v>
      </c>
      <c r="P6293" t="s">
        <v>53460</v>
      </c>
      <c r="Q6293" t="s">
        <v>53461</v>
      </c>
      <c r="R6293" t="str">
        <f t="shared" si="196"/>
        <v>寿光</v>
      </c>
      <c r="S6293" t="str">
        <f t="shared" si="197"/>
        <v>0111</v>
      </c>
    </row>
    <row r="6294" spans="1:19">
      <c r="A6294" t="s">
        <v>53462</v>
      </c>
      <c r="B6294" t="s">
        <v>53463</v>
      </c>
      <c r="C6294" t="s">
        <v>49</v>
      </c>
      <c r="D6294" t="s">
        <v>53464</v>
      </c>
      <c r="E6294" t="s">
        <v>50077</v>
      </c>
      <c r="F6294" t="s">
        <v>53465</v>
      </c>
      <c r="G6294" t="s">
        <v>53466</v>
      </c>
      <c r="H6294" t="s">
        <v>53467</v>
      </c>
      <c r="I6294" t="s">
        <v>4852</v>
      </c>
      <c r="J6294" t="s">
        <v>5636</v>
      </c>
      <c r="K6294" t="s">
        <v>5906</v>
      </c>
      <c r="L6294" t="s">
        <v>77</v>
      </c>
      <c r="M6294" t="s">
        <v>5145</v>
      </c>
      <c r="N6294" t="s">
        <v>4933</v>
      </c>
      <c r="O6294" t="s">
        <v>5908</v>
      </c>
      <c r="P6294" t="s">
        <v>53468</v>
      </c>
      <c r="Q6294" t="s">
        <v>53469</v>
      </c>
      <c r="R6294" t="str">
        <f t="shared" si="196"/>
        <v>临朐</v>
      </c>
      <c r="S6294" t="str">
        <f t="shared" si="197"/>
        <v>0111</v>
      </c>
    </row>
    <row r="6295" spans="1:19">
      <c r="A6295" t="s">
        <v>53470</v>
      </c>
      <c r="B6295" t="s">
        <v>53471</v>
      </c>
      <c r="C6295" t="s">
        <v>49</v>
      </c>
      <c r="D6295" t="s">
        <v>53472</v>
      </c>
      <c r="E6295" t="s">
        <v>50251</v>
      </c>
      <c r="F6295" t="s">
        <v>53473</v>
      </c>
      <c r="G6295" t="s">
        <v>53474</v>
      </c>
      <c r="H6295" t="s">
        <v>53475</v>
      </c>
      <c r="I6295" t="s">
        <v>12119</v>
      </c>
      <c r="J6295" t="s">
        <v>6611</v>
      </c>
      <c r="K6295" t="s">
        <v>6612</v>
      </c>
      <c r="L6295" t="s">
        <v>86</v>
      </c>
      <c r="M6295" t="s">
        <v>5099</v>
      </c>
      <c r="N6295" t="s">
        <v>4972</v>
      </c>
      <c r="O6295" t="s">
        <v>6613</v>
      </c>
      <c r="P6295" t="s">
        <v>53476</v>
      </c>
      <c r="Q6295" t="s">
        <v>53477</v>
      </c>
      <c r="R6295" t="str">
        <f t="shared" si="196"/>
        <v>坊子</v>
      </c>
      <c r="S6295" t="str">
        <f t="shared" si="197"/>
        <v>0111</v>
      </c>
    </row>
    <row r="6296" spans="1:19">
      <c r="A6296" t="s">
        <v>53478</v>
      </c>
      <c r="B6296" t="s">
        <v>53479</v>
      </c>
      <c r="C6296" t="s">
        <v>49</v>
      </c>
      <c r="D6296" t="s">
        <v>53480</v>
      </c>
      <c r="E6296" t="s">
        <v>50251</v>
      </c>
      <c r="F6296" t="s">
        <v>53481</v>
      </c>
      <c r="G6296" t="s">
        <v>53482</v>
      </c>
      <c r="H6296" t="s">
        <v>53483</v>
      </c>
      <c r="I6296" t="s">
        <v>12119</v>
      </c>
      <c r="J6296" t="s">
        <v>6423</v>
      </c>
      <c r="K6296" t="s">
        <v>6424</v>
      </c>
      <c r="L6296" t="s">
        <v>60</v>
      </c>
      <c r="M6296" t="s">
        <v>5511</v>
      </c>
      <c r="N6296" t="s">
        <v>5056</v>
      </c>
      <c r="O6296" t="s">
        <v>6425</v>
      </c>
      <c r="P6296" t="s">
        <v>53484</v>
      </c>
      <c r="Q6296" t="s">
        <v>53485</v>
      </c>
      <c r="R6296" t="str">
        <f t="shared" si="196"/>
        <v>奎文</v>
      </c>
      <c r="S6296" t="str">
        <f t="shared" si="197"/>
        <v>0111</v>
      </c>
    </row>
    <row r="6297" spans="1:19">
      <c r="A6297" t="s">
        <v>53486</v>
      </c>
      <c r="B6297" t="s">
        <v>53487</v>
      </c>
      <c r="C6297" t="s">
        <v>49</v>
      </c>
      <c r="D6297" t="s">
        <v>53488</v>
      </c>
      <c r="E6297" t="s">
        <v>50077</v>
      </c>
      <c r="F6297" t="s">
        <v>53489</v>
      </c>
      <c r="G6297" t="s">
        <v>53490</v>
      </c>
      <c r="H6297" t="s">
        <v>53491</v>
      </c>
      <c r="I6297" t="s">
        <v>4813</v>
      </c>
      <c r="J6297" t="s">
        <v>13985</v>
      </c>
      <c r="K6297" t="s">
        <v>13986</v>
      </c>
      <c r="L6297" t="s">
        <v>148</v>
      </c>
      <c r="M6297" t="s">
        <v>5580</v>
      </c>
      <c r="N6297" t="s">
        <v>5699</v>
      </c>
      <c r="O6297" t="s">
        <v>13987</v>
      </c>
      <c r="P6297" t="s">
        <v>53492</v>
      </c>
      <c r="R6297" t="str">
        <f t="shared" si="196"/>
        <v>寒亭</v>
      </c>
      <c r="S6297" t="str">
        <f t="shared" si="197"/>
        <v>0111</v>
      </c>
    </row>
    <row r="6298" spans="1:19">
      <c r="A6298" t="s">
        <v>53493</v>
      </c>
      <c r="B6298" t="s">
        <v>53494</v>
      </c>
      <c r="C6298" t="s">
        <v>49</v>
      </c>
      <c r="D6298" t="s">
        <v>53495</v>
      </c>
      <c r="E6298" t="s">
        <v>50077</v>
      </c>
      <c r="F6298" t="s">
        <v>53496</v>
      </c>
      <c r="G6298" t="s">
        <v>53497</v>
      </c>
      <c r="H6298" t="s">
        <v>53498</v>
      </c>
      <c r="I6298" t="s">
        <v>4852</v>
      </c>
      <c r="J6298" t="s">
        <v>7743</v>
      </c>
      <c r="K6298" t="s">
        <v>7744</v>
      </c>
      <c r="L6298" t="s">
        <v>1136</v>
      </c>
      <c r="M6298" t="s">
        <v>5210</v>
      </c>
      <c r="N6298" t="s">
        <v>8593</v>
      </c>
      <c r="O6298" t="s">
        <v>7745</v>
      </c>
      <c r="P6298" t="s">
        <v>53499</v>
      </c>
      <c r="R6298" t="str">
        <f t="shared" si="196"/>
        <v>昌乐</v>
      </c>
      <c r="S6298" t="str">
        <f t="shared" si="197"/>
        <v>0111</v>
      </c>
    </row>
    <row r="6299" spans="1:19">
      <c r="A6299" t="s">
        <v>53500</v>
      </c>
      <c r="B6299" t="s">
        <v>53501</v>
      </c>
      <c r="C6299" t="s">
        <v>49</v>
      </c>
      <c r="D6299" t="s">
        <v>53502</v>
      </c>
      <c r="E6299" t="s">
        <v>50077</v>
      </c>
      <c r="F6299" t="s">
        <v>53503</v>
      </c>
      <c r="G6299" t="s">
        <v>53504</v>
      </c>
      <c r="H6299" t="s">
        <v>53505</v>
      </c>
      <c r="I6299" t="s">
        <v>4828</v>
      </c>
      <c r="J6299" t="s">
        <v>11706</v>
      </c>
      <c r="K6299" t="s">
        <v>11707</v>
      </c>
      <c r="L6299" t="s">
        <v>105</v>
      </c>
      <c r="M6299" t="s">
        <v>5224</v>
      </c>
      <c r="N6299" t="s">
        <v>6184</v>
      </c>
      <c r="O6299" t="s">
        <v>11708</v>
      </c>
      <c r="P6299" t="s">
        <v>53506</v>
      </c>
      <c r="Q6299" t="s">
        <v>53507</v>
      </c>
      <c r="R6299" t="str">
        <f t="shared" si="196"/>
        <v>寿光</v>
      </c>
      <c r="S6299" t="str">
        <f t="shared" si="197"/>
        <v>0111</v>
      </c>
    </row>
    <row r="6300" spans="1:19">
      <c r="A6300" t="s">
        <v>53508</v>
      </c>
      <c r="B6300" t="s">
        <v>53509</v>
      </c>
      <c r="C6300" t="s">
        <v>49</v>
      </c>
      <c r="D6300" t="s">
        <v>53510</v>
      </c>
      <c r="E6300" t="s">
        <v>50251</v>
      </c>
      <c r="F6300" t="s">
        <v>53511</v>
      </c>
      <c r="G6300" t="s">
        <v>53512</v>
      </c>
      <c r="H6300" t="s">
        <v>53513</v>
      </c>
      <c r="I6300" t="s">
        <v>12119</v>
      </c>
      <c r="J6300" t="s">
        <v>17116</v>
      </c>
      <c r="K6300" t="s">
        <v>17117</v>
      </c>
      <c r="L6300" t="s">
        <v>237</v>
      </c>
      <c r="M6300" t="s">
        <v>4788</v>
      </c>
      <c r="N6300" t="s">
        <v>5421</v>
      </c>
      <c r="O6300" t="s">
        <v>17118</v>
      </c>
      <c r="P6300" t="s">
        <v>53514</v>
      </c>
      <c r="Q6300" t="s">
        <v>53515</v>
      </c>
      <c r="R6300" t="str">
        <f t="shared" si="196"/>
        <v>潍城</v>
      </c>
      <c r="S6300" t="str">
        <f t="shared" si="197"/>
        <v>0111</v>
      </c>
    </row>
    <row r="6301" spans="1:19">
      <c r="A6301" t="s">
        <v>53516</v>
      </c>
      <c r="B6301" t="s">
        <v>53517</v>
      </c>
      <c r="C6301" t="s">
        <v>49</v>
      </c>
      <c r="D6301" t="s">
        <v>53518</v>
      </c>
      <c r="E6301" t="s">
        <v>50077</v>
      </c>
      <c r="F6301" t="s">
        <v>53519</v>
      </c>
      <c r="G6301" t="s">
        <v>53520</v>
      </c>
      <c r="H6301" t="s">
        <v>53521</v>
      </c>
      <c r="I6301" t="s">
        <v>4828</v>
      </c>
      <c r="J6301" t="s">
        <v>6401</v>
      </c>
      <c r="K6301" t="s">
        <v>6402</v>
      </c>
      <c r="L6301" t="s">
        <v>105</v>
      </c>
      <c r="M6301" t="s">
        <v>5224</v>
      </c>
      <c r="N6301" t="s">
        <v>6308</v>
      </c>
      <c r="O6301" t="s">
        <v>6403</v>
      </c>
      <c r="R6301" t="str">
        <f t="shared" si="196"/>
        <v>寿光</v>
      </c>
      <c r="S6301" t="str">
        <f t="shared" si="197"/>
        <v>0111</v>
      </c>
    </row>
    <row r="6302" spans="1:19">
      <c r="A6302" t="s">
        <v>53522</v>
      </c>
      <c r="B6302" t="s">
        <v>53523</v>
      </c>
      <c r="C6302" t="s">
        <v>49</v>
      </c>
      <c r="D6302" t="s">
        <v>53524</v>
      </c>
      <c r="E6302" t="s">
        <v>50251</v>
      </c>
      <c r="F6302" t="s">
        <v>53525</v>
      </c>
      <c r="G6302" t="s">
        <v>53526</v>
      </c>
      <c r="H6302" t="s">
        <v>53527</v>
      </c>
      <c r="I6302" t="s">
        <v>12757</v>
      </c>
      <c r="J6302" t="s">
        <v>6053</v>
      </c>
      <c r="K6302" t="s">
        <v>6054</v>
      </c>
      <c r="L6302" t="s">
        <v>105</v>
      </c>
      <c r="M6302" t="s">
        <v>6055</v>
      </c>
      <c r="N6302" t="s">
        <v>4905</v>
      </c>
      <c r="O6302" t="s">
        <v>6056</v>
      </c>
      <c r="P6302" t="s">
        <v>53528</v>
      </c>
      <c r="Q6302" t="s">
        <v>53529</v>
      </c>
      <c r="R6302" t="str">
        <f t="shared" si="196"/>
        <v>寿光</v>
      </c>
      <c r="S6302" t="str">
        <f t="shared" si="197"/>
        <v>0111</v>
      </c>
    </row>
    <row r="6303" spans="1:19">
      <c r="A6303" t="s">
        <v>53530</v>
      </c>
      <c r="B6303" t="s">
        <v>53531</v>
      </c>
      <c r="C6303" t="s">
        <v>49</v>
      </c>
      <c r="D6303" t="s">
        <v>53532</v>
      </c>
      <c r="E6303" t="s">
        <v>53533</v>
      </c>
      <c r="F6303" t="s">
        <v>40697</v>
      </c>
      <c r="G6303" t="s">
        <v>40698</v>
      </c>
      <c r="H6303" t="s">
        <v>53534</v>
      </c>
      <c r="I6303" t="s">
        <v>5387</v>
      </c>
      <c r="J6303" t="s">
        <v>5122</v>
      </c>
      <c r="K6303" t="s">
        <v>5123</v>
      </c>
      <c r="N6303" t="s">
        <v>4959</v>
      </c>
      <c r="O6303" t="s">
        <v>5124</v>
      </c>
      <c r="R6303" t="str">
        <f t="shared" si="196"/>
        <v/>
      </c>
      <c r="S6303" t="str">
        <f t="shared" si="197"/>
        <v>0111</v>
      </c>
    </row>
    <row r="6304" spans="1:19">
      <c r="A6304" t="s">
        <v>2674</v>
      </c>
      <c r="B6304" t="s">
        <v>53535</v>
      </c>
      <c r="C6304" t="s">
        <v>49</v>
      </c>
      <c r="D6304" t="s">
        <v>53536</v>
      </c>
      <c r="E6304" t="s">
        <v>50251</v>
      </c>
      <c r="F6304" t="s">
        <v>53537</v>
      </c>
      <c r="G6304" t="s">
        <v>2672</v>
      </c>
      <c r="H6304" t="s">
        <v>53538</v>
      </c>
      <c r="I6304" t="s">
        <v>12119</v>
      </c>
      <c r="J6304" t="s">
        <v>10760</v>
      </c>
      <c r="K6304" t="s">
        <v>10761</v>
      </c>
      <c r="L6304" t="s">
        <v>105</v>
      </c>
      <c r="M6304" t="s">
        <v>5029</v>
      </c>
      <c r="N6304" t="s">
        <v>6985</v>
      </c>
      <c r="O6304" t="s">
        <v>10762</v>
      </c>
      <c r="P6304" t="s">
        <v>53539</v>
      </c>
      <c r="R6304" t="str">
        <f t="shared" si="196"/>
        <v>寿光</v>
      </c>
      <c r="S6304" t="str">
        <f t="shared" si="197"/>
        <v>0111</v>
      </c>
    </row>
    <row r="6305" spans="1:19">
      <c r="A6305" t="s">
        <v>53540</v>
      </c>
      <c r="B6305" t="s">
        <v>53541</v>
      </c>
      <c r="C6305" t="s">
        <v>49</v>
      </c>
      <c r="D6305" t="s">
        <v>53542</v>
      </c>
      <c r="E6305" t="s">
        <v>50077</v>
      </c>
      <c r="F6305" t="s">
        <v>53543</v>
      </c>
      <c r="G6305" t="s">
        <v>53544</v>
      </c>
      <c r="H6305" t="s">
        <v>53545</v>
      </c>
      <c r="I6305" t="s">
        <v>4852</v>
      </c>
      <c r="J6305" t="s">
        <v>9396</v>
      </c>
      <c r="K6305" t="s">
        <v>9397</v>
      </c>
      <c r="L6305" t="s">
        <v>148</v>
      </c>
      <c r="M6305" t="s">
        <v>6713</v>
      </c>
      <c r="N6305" t="s">
        <v>5487</v>
      </c>
      <c r="O6305" t="s">
        <v>9398</v>
      </c>
      <c r="P6305" t="s">
        <v>53546</v>
      </c>
      <c r="Q6305" t="s">
        <v>53547</v>
      </c>
      <c r="R6305" t="str">
        <f t="shared" si="196"/>
        <v>寒亭</v>
      </c>
      <c r="S6305" t="str">
        <f t="shared" si="197"/>
        <v>0111</v>
      </c>
    </row>
    <row r="6306" spans="1:19">
      <c r="A6306" t="s">
        <v>53548</v>
      </c>
      <c r="B6306" t="s">
        <v>53549</v>
      </c>
      <c r="C6306" t="s">
        <v>49</v>
      </c>
      <c r="D6306" t="s">
        <v>53550</v>
      </c>
      <c r="E6306" t="s">
        <v>50251</v>
      </c>
      <c r="F6306" t="s">
        <v>53551</v>
      </c>
      <c r="G6306" t="s">
        <v>53552</v>
      </c>
      <c r="H6306" t="s">
        <v>53553</v>
      </c>
      <c r="I6306" t="s">
        <v>12500</v>
      </c>
      <c r="J6306" t="s">
        <v>7418</v>
      </c>
      <c r="K6306" t="s">
        <v>7419</v>
      </c>
      <c r="L6306" t="s">
        <v>60</v>
      </c>
      <c r="M6306" t="s">
        <v>5999</v>
      </c>
      <c r="N6306" t="s">
        <v>4881</v>
      </c>
      <c r="O6306" t="s">
        <v>7420</v>
      </c>
      <c r="P6306" t="s">
        <v>53554</v>
      </c>
      <c r="Q6306" t="s">
        <v>53555</v>
      </c>
      <c r="R6306" t="str">
        <f t="shared" si="196"/>
        <v>奎文</v>
      </c>
      <c r="S6306" t="str">
        <f t="shared" si="197"/>
        <v>0111</v>
      </c>
    </row>
    <row r="6307" spans="1:19">
      <c r="A6307" t="s">
        <v>53556</v>
      </c>
      <c r="B6307" t="s">
        <v>53549</v>
      </c>
      <c r="C6307" t="s">
        <v>49</v>
      </c>
      <c r="D6307" t="s">
        <v>53557</v>
      </c>
      <c r="E6307" t="s">
        <v>50077</v>
      </c>
      <c r="F6307" t="s">
        <v>53558</v>
      </c>
      <c r="G6307" t="s">
        <v>53559</v>
      </c>
      <c r="H6307" t="s">
        <v>53560</v>
      </c>
      <c r="I6307" t="s">
        <v>4785</v>
      </c>
      <c r="J6307" t="s">
        <v>12570</v>
      </c>
      <c r="K6307" t="s">
        <v>12571</v>
      </c>
      <c r="L6307" t="s">
        <v>105</v>
      </c>
      <c r="M6307" t="s">
        <v>5376</v>
      </c>
      <c r="N6307" t="s">
        <v>5112</v>
      </c>
      <c r="O6307" t="s">
        <v>12572</v>
      </c>
      <c r="P6307" t="s">
        <v>53561</v>
      </c>
      <c r="R6307" t="str">
        <f t="shared" si="196"/>
        <v>寿光</v>
      </c>
      <c r="S6307" t="str">
        <f t="shared" si="197"/>
        <v>0111</v>
      </c>
    </row>
    <row r="6308" spans="1:19">
      <c r="A6308" t="s">
        <v>53562</v>
      </c>
      <c r="B6308" t="s">
        <v>53563</v>
      </c>
      <c r="C6308" t="s">
        <v>49</v>
      </c>
      <c r="D6308" t="s">
        <v>53564</v>
      </c>
      <c r="E6308" t="s">
        <v>50077</v>
      </c>
      <c r="F6308" t="s">
        <v>53565</v>
      </c>
      <c r="G6308" t="s">
        <v>53566</v>
      </c>
      <c r="H6308" t="s">
        <v>53567</v>
      </c>
      <c r="I6308" t="s">
        <v>5541</v>
      </c>
      <c r="J6308" t="s">
        <v>5432</v>
      </c>
      <c r="K6308" t="s">
        <v>18114</v>
      </c>
      <c r="L6308" t="s">
        <v>123</v>
      </c>
      <c r="M6308" t="s">
        <v>4932</v>
      </c>
      <c r="N6308" t="s">
        <v>4933</v>
      </c>
      <c r="O6308" t="s">
        <v>5434</v>
      </c>
      <c r="P6308" t="s">
        <v>53568</v>
      </c>
      <c r="Q6308" t="s">
        <v>53569</v>
      </c>
      <c r="R6308" t="str">
        <f t="shared" si="196"/>
        <v>诸城</v>
      </c>
      <c r="S6308" t="str">
        <f t="shared" si="197"/>
        <v>0111</v>
      </c>
    </row>
    <row r="6309" spans="1:19">
      <c r="A6309" t="s">
        <v>53570</v>
      </c>
      <c r="B6309" t="s">
        <v>53571</v>
      </c>
      <c r="C6309" t="s">
        <v>49</v>
      </c>
      <c r="D6309" t="s">
        <v>53572</v>
      </c>
      <c r="E6309" t="s">
        <v>50077</v>
      </c>
      <c r="F6309" t="s">
        <v>53573</v>
      </c>
      <c r="G6309" t="s">
        <v>53574</v>
      </c>
      <c r="H6309" t="s">
        <v>53575</v>
      </c>
      <c r="I6309" t="s">
        <v>5541</v>
      </c>
      <c r="J6309" t="s">
        <v>5305</v>
      </c>
      <c r="K6309" t="s">
        <v>5306</v>
      </c>
      <c r="L6309" t="s">
        <v>60</v>
      </c>
      <c r="M6309" t="s">
        <v>4774</v>
      </c>
      <c r="N6309" t="s">
        <v>4881</v>
      </c>
      <c r="O6309" t="s">
        <v>5307</v>
      </c>
      <c r="P6309" t="s">
        <v>53576</v>
      </c>
      <c r="R6309" t="str">
        <f t="shared" si="196"/>
        <v>奎文</v>
      </c>
      <c r="S6309" t="str">
        <f t="shared" si="197"/>
        <v>0111</v>
      </c>
    </row>
    <row r="6310" spans="1:19">
      <c r="A6310" t="s">
        <v>53577</v>
      </c>
      <c r="B6310" t="s">
        <v>53578</v>
      </c>
      <c r="C6310" t="s">
        <v>49</v>
      </c>
      <c r="D6310" t="s">
        <v>53579</v>
      </c>
      <c r="E6310" t="s">
        <v>53533</v>
      </c>
      <c r="F6310" t="s">
        <v>53580</v>
      </c>
      <c r="G6310" t="s">
        <v>53581</v>
      </c>
      <c r="H6310" t="s">
        <v>53582</v>
      </c>
      <c r="I6310" t="s">
        <v>4852</v>
      </c>
      <c r="J6310" t="s">
        <v>13985</v>
      </c>
      <c r="K6310" t="s">
        <v>13986</v>
      </c>
      <c r="L6310" t="s">
        <v>148</v>
      </c>
      <c r="M6310" t="s">
        <v>5580</v>
      </c>
      <c r="N6310" t="s">
        <v>5699</v>
      </c>
      <c r="O6310" t="s">
        <v>13987</v>
      </c>
      <c r="P6310" t="s">
        <v>53583</v>
      </c>
      <c r="Q6310" t="s">
        <v>53584</v>
      </c>
      <c r="R6310" t="str">
        <f t="shared" si="196"/>
        <v>寒亭</v>
      </c>
      <c r="S6310" t="str">
        <f t="shared" si="197"/>
        <v>0111</v>
      </c>
    </row>
    <row r="6311" spans="1:19">
      <c r="A6311" t="s">
        <v>53585</v>
      </c>
      <c r="B6311" t="s">
        <v>53586</v>
      </c>
      <c r="C6311" t="s">
        <v>49</v>
      </c>
      <c r="D6311" t="s">
        <v>53587</v>
      </c>
      <c r="E6311" t="s">
        <v>50251</v>
      </c>
      <c r="F6311" t="s">
        <v>53588</v>
      </c>
      <c r="G6311" t="s">
        <v>53589</v>
      </c>
      <c r="H6311" t="s">
        <v>53590</v>
      </c>
      <c r="I6311" t="s">
        <v>12119</v>
      </c>
      <c r="J6311" t="s">
        <v>19645</v>
      </c>
      <c r="K6311" t="s">
        <v>19646</v>
      </c>
      <c r="L6311" t="s">
        <v>1136</v>
      </c>
      <c r="M6311" t="s">
        <v>5210</v>
      </c>
      <c r="N6311" t="s">
        <v>5801</v>
      </c>
      <c r="O6311" t="s">
        <v>19647</v>
      </c>
      <c r="P6311" t="s">
        <v>53591</v>
      </c>
      <c r="R6311" t="str">
        <f t="shared" si="196"/>
        <v>昌乐</v>
      </c>
      <c r="S6311" t="str">
        <f t="shared" si="197"/>
        <v>0111</v>
      </c>
    </row>
    <row r="6312" spans="1:19">
      <c r="A6312" t="s">
        <v>53592</v>
      </c>
      <c r="B6312" t="s">
        <v>53593</v>
      </c>
      <c r="C6312" t="s">
        <v>49</v>
      </c>
      <c r="D6312" t="s">
        <v>53594</v>
      </c>
      <c r="E6312" t="s">
        <v>50077</v>
      </c>
      <c r="F6312" t="s">
        <v>53595</v>
      </c>
      <c r="G6312" t="s">
        <v>53596</v>
      </c>
      <c r="H6312" t="s">
        <v>53597</v>
      </c>
      <c r="I6312" t="s">
        <v>4813</v>
      </c>
      <c r="J6312" t="s">
        <v>17954</v>
      </c>
      <c r="K6312" t="s">
        <v>17955</v>
      </c>
      <c r="L6312" t="s">
        <v>95</v>
      </c>
      <c r="M6312" t="s">
        <v>5709</v>
      </c>
      <c r="N6312" t="s">
        <v>5907</v>
      </c>
      <c r="O6312" t="s">
        <v>17956</v>
      </c>
      <c r="P6312" t="s">
        <v>53598</v>
      </c>
      <c r="R6312" t="str">
        <f t="shared" si="196"/>
        <v>安丘</v>
      </c>
      <c r="S6312" t="str">
        <f t="shared" si="197"/>
        <v>0111</v>
      </c>
    </row>
    <row r="6313" spans="1:19">
      <c r="A6313" t="s">
        <v>53599</v>
      </c>
      <c r="B6313" t="s">
        <v>53600</v>
      </c>
      <c r="C6313" t="s">
        <v>49</v>
      </c>
      <c r="D6313" t="s">
        <v>53601</v>
      </c>
      <c r="E6313" t="s">
        <v>50251</v>
      </c>
      <c r="F6313" t="s">
        <v>53602</v>
      </c>
      <c r="G6313" t="s">
        <v>53603</v>
      </c>
      <c r="H6313" t="s">
        <v>53604</v>
      </c>
      <c r="I6313" t="s">
        <v>12119</v>
      </c>
      <c r="J6313" t="s">
        <v>15047</v>
      </c>
      <c r="K6313" t="s">
        <v>15048</v>
      </c>
      <c r="L6313" t="s">
        <v>50</v>
      </c>
      <c r="M6313" t="s">
        <v>6624</v>
      </c>
      <c r="N6313" t="s">
        <v>4789</v>
      </c>
      <c r="O6313" t="s">
        <v>15049</v>
      </c>
      <c r="P6313" t="s">
        <v>53605</v>
      </c>
      <c r="Q6313" t="s">
        <v>53606</v>
      </c>
      <c r="R6313" t="str">
        <f t="shared" si="196"/>
        <v>青州</v>
      </c>
      <c r="S6313" t="str">
        <f t="shared" si="197"/>
        <v>0111</v>
      </c>
    </row>
    <row r="6314" spans="1:19">
      <c r="A6314" t="s">
        <v>53607</v>
      </c>
      <c r="B6314" t="s">
        <v>53608</v>
      </c>
      <c r="C6314" t="s">
        <v>49</v>
      </c>
      <c r="D6314" t="s">
        <v>53609</v>
      </c>
      <c r="E6314" t="s">
        <v>50077</v>
      </c>
      <c r="F6314" t="s">
        <v>53610</v>
      </c>
      <c r="G6314" t="s">
        <v>53611</v>
      </c>
      <c r="H6314" t="s">
        <v>53612</v>
      </c>
      <c r="I6314" t="s">
        <v>4828</v>
      </c>
      <c r="J6314" t="s">
        <v>8386</v>
      </c>
      <c r="K6314" t="s">
        <v>8387</v>
      </c>
      <c r="L6314" t="s">
        <v>50</v>
      </c>
      <c r="M6314" t="s">
        <v>5877</v>
      </c>
      <c r="N6314" t="s">
        <v>4892</v>
      </c>
      <c r="O6314" t="s">
        <v>8388</v>
      </c>
      <c r="P6314" t="s">
        <v>53613</v>
      </c>
      <c r="R6314" t="str">
        <f t="shared" si="196"/>
        <v>青州</v>
      </c>
      <c r="S6314" t="str">
        <f t="shared" si="197"/>
        <v>0111</v>
      </c>
    </row>
    <row r="6315" spans="1:19">
      <c r="A6315" t="s">
        <v>2626</v>
      </c>
      <c r="B6315" t="s">
        <v>53614</v>
      </c>
      <c r="C6315" t="s">
        <v>49</v>
      </c>
      <c r="D6315" t="s">
        <v>53615</v>
      </c>
      <c r="E6315" t="s">
        <v>50077</v>
      </c>
      <c r="F6315" t="s">
        <v>53616</v>
      </c>
      <c r="G6315" t="s">
        <v>2624</v>
      </c>
      <c r="H6315" t="s">
        <v>53617</v>
      </c>
      <c r="I6315" t="s">
        <v>4813</v>
      </c>
      <c r="J6315" t="s">
        <v>8107</v>
      </c>
      <c r="K6315" t="s">
        <v>8108</v>
      </c>
      <c r="L6315" t="s">
        <v>237</v>
      </c>
      <c r="M6315" t="s">
        <v>5247</v>
      </c>
      <c r="N6315" t="s">
        <v>4789</v>
      </c>
      <c r="O6315" t="s">
        <v>8109</v>
      </c>
      <c r="P6315" t="s">
        <v>53618</v>
      </c>
      <c r="Q6315" t="s">
        <v>53619</v>
      </c>
      <c r="R6315" t="str">
        <f t="shared" si="196"/>
        <v>潍城</v>
      </c>
      <c r="S6315" t="str">
        <f t="shared" si="197"/>
        <v>0111</v>
      </c>
    </row>
    <row r="6316" spans="1:19">
      <c r="A6316" t="s">
        <v>53620</v>
      </c>
      <c r="B6316" t="s">
        <v>53621</v>
      </c>
      <c r="C6316" t="s">
        <v>49</v>
      </c>
      <c r="D6316" t="s">
        <v>53622</v>
      </c>
      <c r="E6316" t="s">
        <v>50251</v>
      </c>
      <c r="F6316" t="s">
        <v>53623</v>
      </c>
      <c r="G6316" t="s">
        <v>53624</v>
      </c>
      <c r="H6316" t="s">
        <v>53625</v>
      </c>
      <c r="I6316" t="s">
        <v>12844</v>
      </c>
      <c r="J6316" t="s">
        <v>20235</v>
      </c>
      <c r="K6316" t="s">
        <v>20236</v>
      </c>
      <c r="L6316" t="s">
        <v>1136</v>
      </c>
      <c r="M6316" t="s">
        <v>6413</v>
      </c>
      <c r="N6316" t="s">
        <v>5801</v>
      </c>
      <c r="O6316" t="s">
        <v>20237</v>
      </c>
      <c r="P6316" t="s">
        <v>53626</v>
      </c>
      <c r="Q6316" t="s">
        <v>53627</v>
      </c>
      <c r="R6316" t="str">
        <f t="shared" si="196"/>
        <v>昌乐</v>
      </c>
      <c r="S6316" t="str">
        <f t="shared" si="197"/>
        <v>0111</v>
      </c>
    </row>
    <row r="6317" spans="1:19">
      <c r="A6317" t="s">
        <v>53628</v>
      </c>
      <c r="B6317" t="s">
        <v>53629</v>
      </c>
      <c r="C6317" t="s">
        <v>49</v>
      </c>
      <c r="D6317" t="s">
        <v>53630</v>
      </c>
      <c r="E6317" t="s">
        <v>50251</v>
      </c>
      <c r="F6317" t="s">
        <v>53631</v>
      </c>
      <c r="G6317" t="s">
        <v>53632</v>
      </c>
      <c r="H6317" t="s">
        <v>53633</v>
      </c>
      <c r="I6317" t="s">
        <v>12119</v>
      </c>
      <c r="J6317" t="s">
        <v>9396</v>
      </c>
      <c r="K6317" t="s">
        <v>9397</v>
      </c>
      <c r="L6317" t="s">
        <v>148</v>
      </c>
      <c r="M6317" t="s">
        <v>6713</v>
      </c>
      <c r="N6317" t="s">
        <v>5421</v>
      </c>
      <c r="O6317" t="s">
        <v>9398</v>
      </c>
      <c r="P6317" t="s">
        <v>53634</v>
      </c>
      <c r="R6317" t="str">
        <f t="shared" si="196"/>
        <v>寒亭</v>
      </c>
      <c r="S6317" t="str">
        <f t="shared" si="197"/>
        <v>0111</v>
      </c>
    </row>
    <row r="6318" spans="1:19">
      <c r="A6318" t="s">
        <v>53635</v>
      </c>
      <c r="B6318" t="s">
        <v>53636</v>
      </c>
      <c r="C6318" t="s">
        <v>49</v>
      </c>
      <c r="D6318" t="s">
        <v>53637</v>
      </c>
      <c r="E6318" t="s">
        <v>53638</v>
      </c>
      <c r="F6318" t="s">
        <v>53639</v>
      </c>
      <c r="G6318" t="s">
        <v>53640</v>
      </c>
      <c r="H6318" t="s">
        <v>53641</v>
      </c>
      <c r="I6318" t="s">
        <v>5327</v>
      </c>
      <c r="J6318" t="s">
        <v>6295</v>
      </c>
      <c r="K6318" t="s">
        <v>6296</v>
      </c>
      <c r="L6318" t="s">
        <v>86</v>
      </c>
      <c r="M6318" t="s">
        <v>6297</v>
      </c>
      <c r="N6318" t="s">
        <v>5017</v>
      </c>
      <c r="O6318" t="s">
        <v>6298</v>
      </c>
      <c r="P6318" t="s">
        <v>53642</v>
      </c>
      <c r="R6318" t="str">
        <f t="shared" si="196"/>
        <v>坊子</v>
      </c>
      <c r="S6318" t="str">
        <f t="shared" si="197"/>
        <v>0111</v>
      </c>
    </row>
    <row r="6319" spans="1:19">
      <c r="A6319" t="s">
        <v>53643</v>
      </c>
      <c r="B6319" t="s">
        <v>53644</v>
      </c>
      <c r="C6319" t="s">
        <v>49</v>
      </c>
      <c r="D6319" t="s">
        <v>53645</v>
      </c>
      <c r="E6319" t="s">
        <v>50077</v>
      </c>
      <c r="F6319" t="s">
        <v>53646</v>
      </c>
      <c r="G6319" t="s">
        <v>53647</v>
      </c>
      <c r="H6319" t="s">
        <v>53648</v>
      </c>
      <c r="I6319" t="s">
        <v>4852</v>
      </c>
      <c r="J6319" t="s">
        <v>19619</v>
      </c>
      <c r="K6319" t="s">
        <v>19620</v>
      </c>
      <c r="L6319" t="s">
        <v>77</v>
      </c>
      <c r="M6319" t="s">
        <v>5733</v>
      </c>
      <c r="N6319" t="s">
        <v>5211</v>
      </c>
      <c r="O6319" t="s">
        <v>19621</v>
      </c>
      <c r="P6319" t="s">
        <v>53649</v>
      </c>
      <c r="Q6319" t="s">
        <v>53650</v>
      </c>
      <c r="R6319" t="str">
        <f t="shared" si="196"/>
        <v>临朐</v>
      </c>
      <c r="S6319" t="str">
        <f t="shared" si="197"/>
        <v>0111</v>
      </c>
    </row>
    <row r="6320" spans="1:19">
      <c r="A6320" t="s">
        <v>53651</v>
      </c>
      <c r="B6320" t="s">
        <v>53652</v>
      </c>
      <c r="C6320" t="s">
        <v>49</v>
      </c>
      <c r="D6320" t="s">
        <v>53653</v>
      </c>
      <c r="E6320" t="s">
        <v>50251</v>
      </c>
      <c r="F6320" t="s">
        <v>53654</v>
      </c>
      <c r="G6320" t="s">
        <v>53655</v>
      </c>
      <c r="H6320" t="s">
        <v>53656</v>
      </c>
      <c r="I6320" t="s">
        <v>12119</v>
      </c>
      <c r="J6320" t="s">
        <v>6295</v>
      </c>
      <c r="K6320" t="s">
        <v>6296</v>
      </c>
      <c r="L6320" t="s">
        <v>86</v>
      </c>
      <c r="M6320" t="s">
        <v>6297</v>
      </c>
      <c r="N6320" t="s">
        <v>15744</v>
      </c>
      <c r="O6320" t="s">
        <v>6298</v>
      </c>
      <c r="P6320" t="s">
        <v>53657</v>
      </c>
      <c r="Q6320" t="s">
        <v>53658</v>
      </c>
      <c r="R6320" t="str">
        <f t="shared" si="196"/>
        <v>坊子</v>
      </c>
      <c r="S6320" t="str">
        <f t="shared" si="197"/>
        <v>0111</v>
      </c>
    </row>
    <row r="6321" spans="1:19">
      <c r="A6321" t="s">
        <v>53659</v>
      </c>
      <c r="B6321" t="s">
        <v>53660</v>
      </c>
      <c r="C6321" t="s">
        <v>49</v>
      </c>
      <c r="D6321" t="s">
        <v>53661</v>
      </c>
      <c r="E6321" t="s">
        <v>50251</v>
      </c>
      <c r="F6321" t="s">
        <v>53662</v>
      </c>
      <c r="G6321" t="s">
        <v>53663</v>
      </c>
      <c r="H6321" t="s">
        <v>53664</v>
      </c>
      <c r="I6321" t="s">
        <v>12119</v>
      </c>
      <c r="J6321" t="s">
        <v>5743</v>
      </c>
      <c r="K6321" t="s">
        <v>5744</v>
      </c>
      <c r="L6321" t="s">
        <v>375</v>
      </c>
      <c r="M6321" t="s">
        <v>5745</v>
      </c>
      <c r="N6321" t="s">
        <v>5112</v>
      </c>
      <c r="O6321" t="s">
        <v>5746</v>
      </c>
      <c r="P6321" t="s">
        <v>53665</v>
      </c>
      <c r="Q6321" t="s">
        <v>53666</v>
      </c>
      <c r="R6321" t="str">
        <f t="shared" si="196"/>
        <v>昌邑</v>
      </c>
      <c r="S6321" t="str">
        <f t="shared" si="197"/>
        <v>0111</v>
      </c>
    </row>
    <row r="6322" spans="1:19">
      <c r="A6322" t="s">
        <v>53667</v>
      </c>
      <c r="B6322" t="s">
        <v>53668</v>
      </c>
      <c r="C6322" t="s">
        <v>49</v>
      </c>
      <c r="D6322" t="s">
        <v>53669</v>
      </c>
      <c r="E6322" t="s">
        <v>50251</v>
      </c>
      <c r="F6322" t="s">
        <v>53670</v>
      </c>
      <c r="G6322" t="s">
        <v>53671</v>
      </c>
      <c r="H6322" t="s">
        <v>53672</v>
      </c>
      <c r="I6322" t="s">
        <v>12757</v>
      </c>
      <c r="J6322" t="s">
        <v>12985</v>
      </c>
      <c r="K6322" t="s">
        <v>12986</v>
      </c>
      <c r="L6322" t="s">
        <v>105</v>
      </c>
      <c r="M6322" t="s">
        <v>5769</v>
      </c>
      <c r="N6322" t="s">
        <v>5907</v>
      </c>
      <c r="O6322" t="s">
        <v>12987</v>
      </c>
      <c r="P6322" t="s">
        <v>53673</v>
      </c>
      <c r="Q6322" t="s">
        <v>53674</v>
      </c>
      <c r="R6322" t="str">
        <f t="shared" si="196"/>
        <v>寿光</v>
      </c>
      <c r="S6322" t="str">
        <f t="shared" si="197"/>
        <v>0111</v>
      </c>
    </row>
    <row r="6323" spans="1:19">
      <c r="A6323" t="s">
        <v>53675</v>
      </c>
      <c r="B6323" t="s">
        <v>53676</v>
      </c>
      <c r="C6323" t="s">
        <v>49</v>
      </c>
      <c r="D6323" t="s">
        <v>53677</v>
      </c>
      <c r="E6323" t="s">
        <v>50077</v>
      </c>
      <c r="F6323" t="s">
        <v>53678</v>
      </c>
      <c r="G6323" t="s">
        <v>53679</v>
      </c>
      <c r="H6323" t="s">
        <v>53680</v>
      </c>
      <c r="I6323" t="s">
        <v>4852</v>
      </c>
      <c r="J6323" t="s">
        <v>6731</v>
      </c>
      <c r="K6323" t="s">
        <v>6732</v>
      </c>
      <c r="L6323" t="s">
        <v>123</v>
      </c>
      <c r="M6323" t="s">
        <v>5854</v>
      </c>
      <c r="N6323" t="s">
        <v>4892</v>
      </c>
      <c r="O6323" t="s">
        <v>6733</v>
      </c>
      <c r="P6323" t="s">
        <v>53681</v>
      </c>
      <c r="Q6323" t="s">
        <v>53682</v>
      </c>
      <c r="R6323" t="str">
        <f t="shared" si="196"/>
        <v>诸城</v>
      </c>
      <c r="S6323" t="str">
        <f t="shared" si="197"/>
        <v>0111</v>
      </c>
    </row>
    <row r="6324" spans="1:19">
      <c r="A6324" t="s">
        <v>53683</v>
      </c>
      <c r="B6324" t="s">
        <v>53684</v>
      </c>
      <c r="C6324" t="s">
        <v>49</v>
      </c>
      <c r="D6324" t="s">
        <v>53685</v>
      </c>
      <c r="E6324" t="s">
        <v>50077</v>
      </c>
      <c r="F6324" t="s">
        <v>53686</v>
      </c>
      <c r="G6324" t="s">
        <v>53687</v>
      </c>
      <c r="H6324" t="s">
        <v>53688</v>
      </c>
      <c r="I6324" t="s">
        <v>4852</v>
      </c>
      <c r="J6324" t="s">
        <v>6528</v>
      </c>
      <c r="K6324" t="s">
        <v>6529</v>
      </c>
      <c r="L6324" t="s">
        <v>60</v>
      </c>
      <c r="M6324" t="s">
        <v>4774</v>
      </c>
      <c r="N6324" t="s">
        <v>5801</v>
      </c>
      <c r="O6324" t="s">
        <v>6531</v>
      </c>
      <c r="P6324" t="s">
        <v>53689</v>
      </c>
      <c r="Q6324" t="s">
        <v>53690</v>
      </c>
      <c r="R6324" t="str">
        <f t="shared" si="196"/>
        <v>奎文</v>
      </c>
      <c r="S6324" t="str">
        <f t="shared" si="197"/>
        <v>0111</v>
      </c>
    </row>
    <row r="6325" spans="1:19">
      <c r="A6325" t="s">
        <v>53691</v>
      </c>
      <c r="B6325" t="s">
        <v>53692</v>
      </c>
      <c r="C6325" t="s">
        <v>49</v>
      </c>
      <c r="D6325" t="s">
        <v>53693</v>
      </c>
      <c r="E6325" t="s">
        <v>53694</v>
      </c>
      <c r="F6325" t="s">
        <v>53695</v>
      </c>
      <c r="G6325" t="s">
        <v>53696</v>
      </c>
      <c r="H6325" t="s">
        <v>53697</v>
      </c>
      <c r="I6325" t="s">
        <v>5066</v>
      </c>
      <c r="J6325" t="s">
        <v>6172</v>
      </c>
      <c r="K6325" t="s">
        <v>6173</v>
      </c>
      <c r="L6325" t="s">
        <v>95</v>
      </c>
      <c r="M6325" t="s">
        <v>5042</v>
      </c>
      <c r="N6325" t="s">
        <v>14468</v>
      </c>
      <c r="O6325" t="s">
        <v>6175</v>
      </c>
      <c r="P6325" t="s">
        <v>53698</v>
      </c>
      <c r="R6325" t="str">
        <f t="shared" si="196"/>
        <v>安丘</v>
      </c>
      <c r="S6325" t="str">
        <f t="shared" si="197"/>
        <v>0111</v>
      </c>
    </row>
    <row r="6326" spans="1:19">
      <c r="A6326" t="s">
        <v>2698</v>
      </c>
      <c r="B6326" t="s">
        <v>53699</v>
      </c>
      <c r="C6326" t="s">
        <v>49</v>
      </c>
      <c r="D6326" t="s">
        <v>53700</v>
      </c>
      <c r="E6326" t="s">
        <v>53694</v>
      </c>
      <c r="F6326" t="s">
        <v>53701</v>
      </c>
      <c r="G6326" t="s">
        <v>2696</v>
      </c>
      <c r="H6326" t="s">
        <v>53702</v>
      </c>
      <c r="I6326" t="s">
        <v>4828</v>
      </c>
      <c r="J6326" t="s">
        <v>15359</v>
      </c>
      <c r="K6326" t="s">
        <v>15360</v>
      </c>
      <c r="L6326" t="s">
        <v>86</v>
      </c>
      <c r="M6326" t="s">
        <v>6297</v>
      </c>
      <c r="N6326" t="s">
        <v>5619</v>
      </c>
      <c r="O6326" t="s">
        <v>15361</v>
      </c>
      <c r="P6326" t="s">
        <v>53703</v>
      </c>
      <c r="R6326" t="str">
        <f t="shared" si="196"/>
        <v>坊子</v>
      </c>
      <c r="S6326" t="str">
        <f t="shared" si="197"/>
        <v>0111</v>
      </c>
    </row>
    <row r="6327" spans="1:19">
      <c r="A6327" t="s">
        <v>53704</v>
      </c>
      <c r="B6327" t="s">
        <v>53705</v>
      </c>
      <c r="C6327" t="s">
        <v>49</v>
      </c>
      <c r="D6327" t="s">
        <v>53706</v>
      </c>
      <c r="E6327" t="s">
        <v>50077</v>
      </c>
      <c r="F6327" t="s">
        <v>53707</v>
      </c>
      <c r="G6327" t="s">
        <v>53708</v>
      </c>
      <c r="H6327" t="s">
        <v>53709</v>
      </c>
      <c r="I6327" t="s">
        <v>5560</v>
      </c>
      <c r="J6327" t="s">
        <v>9734</v>
      </c>
      <c r="K6327" t="s">
        <v>9735</v>
      </c>
      <c r="L6327" t="s">
        <v>60</v>
      </c>
      <c r="M6327" t="s">
        <v>4904</v>
      </c>
      <c r="N6327" t="s">
        <v>5112</v>
      </c>
      <c r="O6327" t="s">
        <v>9736</v>
      </c>
      <c r="P6327" t="s">
        <v>53710</v>
      </c>
      <c r="R6327" t="str">
        <f t="shared" si="196"/>
        <v>奎文</v>
      </c>
      <c r="S6327" t="str">
        <f t="shared" si="197"/>
        <v>0111</v>
      </c>
    </row>
    <row r="6328" spans="1:19">
      <c r="A6328" t="s">
        <v>53711</v>
      </c>
      <c r="B6328" t="s">
        <v>53712</v>
      </c>
      <c r="C6328" t="s">
        <v>49</v>
      </c>
      <c r="D6328" t="s">
        <v>53713</v>
      </c>
      <c r="E6328" t="s">
        <v>50077</v>
      </c>
      <c r="F6328" t="s">
        <v>53714</v>
      </c>
      <c r="G6328" t="s">
        <v>53715</v>
      </c>
      <c r="H6328" t="s">
        <v>53716</v>
      </c>
      <c r="I6328" t="s">
        <v>5066</v>
      </c>
      <c r="J6328" t="s">
        <v>8955</v>
      </c>
      <c r="K6328" t="s">
        <v>8956</v>
      </c>
      <c r="L6328" t="s">
        <v>375</v>
      </c>
      <c r="M6328" t="s">
        <v>8957</v>
      </c>
      <c r="N6328" t="s">
        <v>5211</v>
      </c>
      <c r="O6328" t="s">
        <v>8958</v>
      </c>
      <c r="P6328" t="s">
        <v>53717</v>
      </c>
      <c r="Q6328" t="s">
        <v>53718</v>
      </c>
      <c r="R6328" t="str">
        <f t="shared" si="196"/>
        <v>昌邑</v>
      </c>
      <c r="S6328" t="str">
        <f t="shared" si="197"/>
        <v>0111</v>
      </c>
    </row>
    <row r="6329" spans="1:19">
      <c r="A6329" t="s">
        <v>53719</v>
      </c>
      <c r="B6329" t="s">
        <v>53720</v>
      </c>
      <c r="C6329" t="s">
        <v>49</v>
      </c>
      <c r="D6329" t="s">
        <v>53721</v>
      </c>
      <c r="E6329" t="s">
        <v>53722</v>
      </c>
      <c r="F6329" t="s">
        <v>53723</v>
      </c>
      <c r="G6329" t="s">
        <v>53724</v>
      </c>
      <c r="H6329" t="s">
        <v>53725</v>
      </c>
      <c r="I6329" t="s">
        <v>4813</v>
      </c>
      <c r="J6329" t="s">
        <v>5669</v>
      </c>
      <c r="K6329" t="s">
        <v>5670</v>
      </c>
      <c r="L6329" t="s">
        <v>60</v>
      </c>
      <c r="M6329" t="s">
        <v>5511</v>
      </c>
      <c r="N6329" t="s">
        <v>4983</v>
      </c>
      <c r="O6329" t="s">
        <v>5671</v>
      </c>
      <c r="P6329" t="s">
        <v>53726</v>
      </c>
      <c r="Q6329" t="s">
        <v>53727</v>
      </c>
      <c r="R6329" t="str">
        <f t="shared" si="196"/>
        <v>奎文</v>
      </c>
      <c r="S6329" t="str">
        <f t="shared" si="197"/>
        <v>0111</v>
      </c>
    </row>
    <row r="6330" spans="1:19">
      <c r="A6330" t="s">
        <v>53728</v>
      </c>
      <c r="B6330" t="s">
        <v>53729</v>
      </c>
      <c r="C6330" t="s">
        <v>49</v>
      </c>
      <c r="D6330" t="s">
        <v>53730</v>
      </c>
      <c r="E6330" t="s">
        <v>50077</v>
      </c>
      <c r="F6330" t="s">
        <v>53731</v>
      </c>
      <c r="G6330" t="s">
        <v>53732</v>
      </c>
      <c r="H6330" t="s">
        <v>53733</v>
      </c>
      <c r="I6330" t="s">
        <v>21751</v>
      </c>
      <c r="J6330" t="s">
        <v>15495</v>
      </c>
      <c r="K6330" t="s">
        <v>15496</v>
      </c>
      <c r="L6330" t="s">
        <v>77</v>
      </c>
      <c r="M6330" t="s">
        <v>4803</v>
      </c>
      <c r="N6330" t="s">
        <v>9006</v>
      </c>
      <c r="O6330" t="s">
        <v>15497</v>
      </c>
      <c r="P6330" t="s">
        <v>47839</v>
      </c>
      <c r="R6330" t="str">
        <f t="shared" si="196"/>
        <v>临朐</v>
      </c>
      <c r="S6330" t="str">
        <f t="shared" si="197"/>
        <v>0111</v>
      </c>
    </row>
    <row r="6331" spans="1:19">
      <c r="A6331" t="s">
        <v>53734</v>
      </c>
      <c r="B6331" t="s">
        <v>53735</v>
      </c>
      <c r="C6331" t="s">
        <v>49</v>
      </c>
      <c r="D6331" t="s">
        <v>53736</v>
      </c>
      <c r="E6331" t="s">
        <v>50077</v>
      </c>
      <c r="F6331" t="s">
        <v>53737</v>
      </c>
      <c r="G6331" t="s">
        <v>53738</v>
      </c>
      <c r="H6331" t="s">
        <v>53739</v>
      </c>
      <c r="I6331" t="s">
        <v>4852</v>
      </c>
      <c r="J6331" t="s">
        <v>7418</v>
      </c>
      <c r="K6331" t="s">
        <v>7419</v>
      </c>
      <c r="L6331" t="s">
        <v>60</v>
      </c>
      <c r="M6331" t="s">
        <v>5999</v>
      </c>
      <c r="N6331" t="s">
        <v>6985</v>
      </c>
      <c r="O6331" t="s">
        <v>9762</v>
      </c>
      <c r="P6331" t="s">
        <v>53740</v>
      </c>
      <c r="Q6331" t="s">
        <v>53741</v>
      </c>
      <c r="R6331" t="str">
        <f t="shared" si="196"/>
        <v>奎文</v>
      </c>
      <c r="S6331" t="str">
        <f t="shared" si="197"/>
        <v>0111</v>
      </c>
    </row>
    <row r="6332" spans="1:19">
      <c r="A6332" t="s">
        <v>2706</v>
      </c>
      <c r="B6332" t="s">
        <v>53742</v>
      </c>
      <c r="C6332" t="s">
        <v>49</v>
      </c>
      <c r="D6332" t="s">
        <v>53743</v>
      </c>
      <c r="E6332" t="s">
        <v>50077</v>
      </c>
      <c r="F6332" t="s">
        <v>53744</v>
      </c>
      <c r="G6332" t="s">
        <v>2704</v>
      </c>
      <c r="H6332" t="s">
        <v>53745</v>
      </c>
      <c r="I6332" t="s">
        <v>4852</v>
      </c>
      <c r="J6332" t="s">
        <v>11410</v>
      </c>
      <c r="K6332" t="s">
        <v>11411</v>
      </c>
      <c r="L6332" t="s">
        <v>105</v>
      </c>
      <c r="M6332" t="s">
        <v>5176</v>
      </c>
      <c r="N6332" t="s">
        <v>11832</v>
      </c>
      <c r="O6332" t="s">
        <v>11412</v>
      </c>
      <c r="P6332" t="s">
        <v>53746</v>
      </c>
      <c r="R6332" t="str">
        <f t="shared" si="196"/>
        <v>寿光</v>
      </c>
      <c r="S6332" t="str">
        <f t="shared" si="197"/>
        <v>0111</v>
      </c>
    </row>
    <row r="6333" spans="1:19">
      <c r="A6333" t="s">
        <v>53747</v>
      </c>
      <c r="B6333" t="s">
        <v>53748</v>
      </c>
      <c r="C6333" t="s">
        <v>49</v>
      </c>
      <c r="D6333" t="s">
        <v>53749</v>
      </c>
      <c r="E6333" t="s">
        <v>50077</v>
      </c>
      <c r="F6333" t="s">
        <v>53750</v>
      </c>
      <c r="G6333" t="s">
        <v>53751</v>
      </c>
      <c r="H6333" t="s">
        <v>53752</v>
      </c>
      <c r="I6333" t="s">
        <v>4813</v>
      </c>
      <c r="J6333" t="s">
        <v>9299</v>
      </c>
      <c r="K6333" t="s">
        <v>9300</v>
      </c>
      <c r="L6333" t="s">
        <v>148</v>
      </c>
      <c r="M6333" t="s">
        <v>6713</v>
      </c>
      <c r="N6333" t="s">
        <v>4905</v>
      </c>
      <c r="O6333" t="s">
        <v>9301</v>
      </c>
      <c r="P6333" t="s">
        <v>53753</v>
      </c>
      <c r="Q6333" t="s">
        <v>53754</v>
      </c>
      <c r="R6333" t="str">
        <f t="shared" si="196"/>
        <v>寒亭</v>
      </c>
      <c r="S6333" t="str">
        <f t="shared" si="197"/>
        <v>0111</v>
      </c>
    </row>
    <row r="6334" spans="1:19">
      <c r="A6334" t="s">
        <v>53755</v>
      </c>
      <c r="B6334" t="s">
        <v>53756</v>
      </c>
      <c r="C6334" t="s">
        <v>49</v>
      </c>
      <c r="D6334" t="s">
        <v>53757</v>
      </c>
      <c r="E6334" t="s">
        <v>50077</v>
      </c>
      <c r="F6334" t="s">
        <v>53758</v>
      </c>
      <c r="G6334" t="s">
        <v>53759</v>
      </c>
      <c r="H6334" t="s">
        <v>53760</v>
      </c>
      <c r="I6334" t="s">
        <v>4852</v>
      </c>
      <c r="J6334" t="s">
        <v>6916</v>
      </c>
      <c r="K6334" t="s">
        <v>6917</v>
      </c>
      <c r="L6334" t="s">
        <v>148</v>
      </c>
      <c r="M6334" t="s">
        <v>6918</v>
      </c>
      <c r="N6334" t="s">
        <v>5069</v>
      </c>
      <c r="O6334" t="s">
        <v>6919</v>
      </c>
      <c r="P6334" t="s">
        <v>53761</v>
      </c>
      <c r="Q6334" t="s">
        <v>53762</v>
      </c>
      <c r="R6334" t="str">
        <f t="shared" si="196"/>
        <v>寒亭</v>
      </c>
      <c r="S6334" t="str">
        <f t="shared" si="197"/>
        <v>0111</v>
      </c>
    </row>
    <row r="6335" spans="1:19">
      <c r="A6335" t="s">
        <v>53763</v>
      </c>
      <c r="B6335" t="s">
        <v>53764</v>
      </c>
      <c r="C6335" t="s">
        <v>49</v>
      </c>
      <c r="D6335" t="s">
        <v>53765</v>
      </c>
      <c r="E6335" t="s">
        <v>50251</v>
      </c>
      <c r="F6335" t="s">
        <v>53766</v>
      </c>
      <c r="G6335" t="s">
        <v>53767</v>
      </c>
      <c r="H6335" t="s">
        <v>53768</v>
      </c>
      <c r="I6335" t="s">
        <v>12119</v>
      </c>
      <c r="J6335" t="s">
        <v>7114</v>
      </c>
      <c r="K6335" t="s">
        <v>7115</v>
      </c>
      <c r="L6335" t="s">
        <v>105</v>
      </c>
      <c r="M6335" t="s">
        <v>5176</v>
      </c>
      <c r="N6335" t="s">
        <v>4972</v>
      </c>
      <c r="O6335" t="s">
        <v>7116</v>
      </c>
      <c r="Q6335" t="s">
        <v>53769</v>
      </c>
      <c r="R6335" t="str">
        <f t="shared" si="196"/>
        <v>寿光</v>
      </c>
      <c r="S6335" t="str">
        <f t="shared" si="197"/>
        <v>0111</v>
      </c>
    </row>
    <row r="6336" spans="1:19">
      <c r="A6336" t="s">
        <v>53770</v>
      </c>
      <c r="B6336" t="s">
        <v>53771</v>
      </c>
      <c r="C6336" t="s">
        <v>49</v>
      </c>
      <c r="D6336" t="s">
        <v>53772</v>
      </c>
      <c r="E6336" t="s">
        <v>50251</v>
      </c>
      <c r="F6336" t="s">
        <v>53773</v>
      </c>
      <c r="G6336" t="s">
        <v>53774</v>
      </c>
      <c r="H6336" t="s">
        <v>53775</v>
      </c>
      <c r="I6336" t="s">
        <v>12119</v>
      </c>
      <c r="J6336" t="s">
        <v>7996</v>
      </c>
      <c r="K6336" t="s">
        <v>7997</v>
      </c>
      <c r="L6336" t="s">
        <v>237</v>
      </c>
      <c r="M6336" t="s">
        <v>4788</v>
      </c>
      <c r="N6336" t="s">
        <v>4892</v>
      </c>
      <c r="O6336" t="s">
        <v>7998</v>
      </c>
      <c r="P6336" t="s">
        <v>53776</v>
      </c>
      <c r="Q6336" t="s">
        <v>53777</v>
      </c>
      <c r="R6336" t="str">
        <f t="shared" si="196"/>
        <v>潍城</v>
      </c>
      <c r="S6336" t="str">
        <f t="shared" si="197"/>
        <v>0111</v>
      </c>
    </row>
    <row r="6337" spans="1:19">
      <c r="A6337" t="s">
        <v>53778</v>
      </c>
      <c r="B6337" t="s">
        <v>53779</v>
      </c>
      <c r="C6337" t="s">
        <v>49</v>
      </c>
      <c r="D6337" t="s">
        <v>53780</v>
      </c>
      <c r="E6337" t="s">
        <v>50077</v>
      </c>
      <c r="F6337" t="s">
        <v>53781</v>
      </c>
      <c r="G6337" t="s">
        <v>53782</v>
      </c>
      <c r="H6337" t="s">
        <v>53783</v>
      </c>
      <c r="I6337" t="s">
        <v>4852</v>
      </c>
      <c r="J6337" t="s">
        <v>6528</v>
      </c>
      <c r="K6337" t="s">
        <v>6529</v>
      </c>
      <c r="L6337" t="s">
        <v>60</v>
      </c>
      <c r="M6337" t="s">
        <v>4774</v>
      </c>
      <c r="N6337" t="s">
        <v>4972</v>
      </c>
      <c r="O6337" t="s">
        <v>6531</v>
      </c>
      <c r="P6337" t="s">
        <v>53784</v>
      </c>
      <c r="Q6337" t="s">
        <v>53785</v>
      </c>
      <c r="R6337" t="str">
        <f t="shared" ref="R6337:R6400" si="198">IF(OR(LEFT(L6337,2)="高新"),"奎文",IF(LEFT(L6337,2)="峡山","坊子",IF(LEFT(L6337,2)="滨海","寒亭",LEFT(L6337,2))))</f>
        <v>奎文</v>
      </c>
      <c r="S6337" t="str">
        <f t="shared" ref="S6337:S6400" si="199">TEXT(B6337,"mmdd")</f>
        <v>0111</v>
      </c>
    </row>
    <row r="6338" spans="1:19">
      <c r="A6338" t="s">
        <v>53786</v>
      </c>
      <c r="B6338" t="s">
        <v>53787</v>
      </c>
      <c r="C6338" t="s">
        <v>49</v>
      </c>
      <c r="D6338" t="s">
        <v>53788</v>
      </c>
      <c r="E6338" t="s">
        <v>50251</v>
      </c>
      <c r="F6338" t="s">
        <v>53789</v>
      </c>
      <c r="G6338" t="s">
        <v>53790</v>
      </c>
      <c r="H6338" t="s">
        <v>53791</v>
      </c>
      <c r="I6338" t="s">
        <v>12119</v>
      </c>
      <c r="J6338" t="s">
        <v>5195</v>
      </c>
      <c r="K6338" t="s">
        <v>5196</v>
      </c>
      <c r="L6338" t="s">
        <v>105</v>
      </c>
      <c r="M6338" t="s">
        <v>5197</v>
      </c>
      <c r="N6338" t="s">
        <v>5939</v>
      </c>
      <c r="O6338" t="s">
        <v>5199</v>
      </c>
      <c r="P6338" t="s">
        <v>53792</v>
      </c>
      <c r="Q6338" t="s">
        <v>53793</v>
      </c>
      <c r="R6338" t="str">
        <f t="shared" si="198"/>
        <v>寿光</v>
      </c>
      <c r="S6338" t="str">
        <f t="shared" si="199"/>
        <v>0111</v>
      </c>
    </row>
    <row r="6339" spans="1:19">
      <c r="A6339" t="s">
        <v>53794</v>
      </c>
      <c r="B6339" t="s">
        <v>53795</v>
      </c>
      <c r="C6339" t="s">
        <v>49</v>
      </c>
      <c r="D6339" t="s">
        <v>53796</v>
      </c>
      <c r="E6339" t="s">
        <v>50077</v>
      </c>
      <c r="F6339" t="s">
        <v>53797</v>
      </c>
      <c r="G6339" t="s">
        <v>53798</v>
      </c>
      <c r="H6339" t="s">
        <v>53799</v>
      </c>
      <c r="I6339" t="s">
        <v>4852</v>
      </c>
      <c r="J6339" t="s">
        <v>10620</v>
      </c>
      <c r="K6339" t="s">
        <v>10621</v>
      </c>
      <c r="L6339" t="s">
        <v>60</v>
      </c>
      <c r="M6339" t="s">
        <v>5999</v>
      </c>
      <c r="N6339" t="s">
        <v>4972</v>
      </c>
      <c r="O6339" t="s">
        <v>10622</v>
      </c>
      <c r="P6339" t="s">
        <v>53800</v>
      </c>
      <c r="R6339" t="str">
        <f t="shared" si="198"/>
        <v>奎文</v>
      </c>
      <c r="S6339" t="str">
        <f t="shared" si="199"/>
        <v>0111</v>
      </c>
    </row>
    <row r="6340" spans="1:19">
      <c r="A6340" t="s">
        <v>53801</v>
      </c>
      <c r="B6340" t="s">
        <v>53802</v>
      </c>
      <c r="C6340" t="s">
        <v>49</v>
      </c>
      <c r="D6340" t="s">
        <v>53803</v>
      </c>
      <c r="E6340" t="s">
        <v>50077</v>
      </c>
      <c r="F6340" t="s">
        <v>53804</v>
      </c>
      <c r="G6340" t="s">
        <v>53805</v>
      </c>
      <c r="H6340" t="s">
        <v>53806</v>
      </c>
      <c r="I6340" t="s">
        <v>4852</v>
      </c>
      <c r="J6340" t="s">
        <v>14692</v>
      </c>
      <c r="K6340" t="s">
        <v>14693</v>
      </c>
      <c r="L6340" t="s">
        <v>123</v>
      </c>
      <c r="M6340" t="s">
        <v>14694</v>
      </c>
      <c r="N6340" t="s">
        <v>4892</v>
      </c>
      <c r="O6340" t="s">
        <v>14695</v>
      </c>
      <c r="P6340" t="s">
        <v>53429</v>
      </c>
      <c r="R6340" t="str">
        <f t="shared" si="198"/>
        <v>诸城</v>
      </c>
      <c r="S6340" t="str">
        <f t="shared" si="199"/>
        <v>0111</v>
      </c>
    </row>
    <row r="6341" spans="1:19">
      <c r="A6341" t="s">
        <v>53807</v>
      </c>
      <c r="B6341" t="s">
        <v>53808</v>
      </c>
      <c r="C6341" t="s">
        <v>49</v>
      </c>
      <c r="D6341" t="s">
        <v>53809</v>
      </c>
      <c r="E6341" t="s">
        <v>53810</v>
      </c>
      <c r="F6341" t="s">
        <v>53811</v>
      </c>
      <c r="G6341" t="s">
        <v>53812</v>
      </c>
      <c r="H6341" t="s">
        <v>53813</v>
      </c>
      <c r="I6341" t="s">
        <v>4852</v>
      </c>
      <c r="J6341" t="s">
        <v>12559</v>
      </c>
      <c r="K6341" t="s">
        <v>12560</v>
      </c>
      <c r="L6341" t="s">
        <v>50</v>
      </c>
      <c r="M6341" t="s">
        <v>5721</v>
      </c>
      <c r="N6341" t="s">
        <v>4933</v>
      </c>
      <c r="O6341" t="s">
        <v>12561</v>
      </c>
      <c r="P6341" t="s">
        <v>53814</v>
      </c>
      <c r="R6341" t="str">
        <f t="shared" si="198"/>
        <v>青州</v>
      </c>
      <c r="S6341" t="str">
        <f t="shared" si="199"/>
        <v>0111</v>
      </c>
    </row>
    <row r="6342" spans="1:19">
      <c r="A6342" t="s">
        <v>53815</v>
      </c>
      <c r="B6342" t="s">
        <v>53816</v>
      </c>
      <c r="C6342" t="s">
        <v>49</v>
      </c>
      <c r="D6342" t="s">
        <v>53817</v>
      </c>
      <c r="E6342" t="s">
        <v>50077</v>
      </c>
      <c r="F6342" t="s">
        <v>53818</v>
      </c>
      <c r="G6342" t="s">
        <v>53819</v>
      </c>
      <c r="H6342" t="s">
        <v>53820</v>
      </c>
      <c r="I6342" t="s">
        <v>4852</v>
      </c>
      <c r="J6342" t="s">
        <v>4829</v>
      </c>
      <c r="K6342" t="s">
        <v>4830</v>
      </c>
      <c r="L6342" t="s">
        <v>114</v>
      </c>
      <c r="M6342" t="s">
        <v>4831</v>
      </c>
      <c r="N6342" t="s">
        <v>4933</v>
      </c>
      <c r="O6342" t="s">
        <v>4833</v>
      </c>
      <c r="P6342" t="s">
        <v>53821</v>
      </c>
      <c r="Q6342" t="s">
        <v>53822</v>
      </c>
      <c r="R6342" t="str">
        <f t="shared" si="198"/>
        <v>高密</v>
      </c>
      <c r="S6342" t="str">
        <f t="shared" si="199"/>
        <v>0111</v>
      </c>
    </row>
    <row r="6343" spans="1:19">
      <c r="A6343" t="s">
        <v>53823</v>
      </c>
      <c r="B6343" t="s">
        <v>53824</v>
      </c>
      <c r="C6343" t="s">
        <v>49</v>
      </c>
      <c r="D6343" t="s">
        <v>53825</v>
      </c>
      <c r="E6343" t="s">
        <v>53826</v>
      </c>
      <c r="F6343" t="s">
        <v>53827</v>
      </c>
      <c r="G6343" t="s">
        <v>53828</v>
      </c>
      <c r="H6343" t="s">
        <v>53829</v>
      </c>
      <c r="I6343" t="s">
        <v>4785</v>
      </c>
      <c r="J6343" t="s">
        <v>8038</v>
      </c>
      <c r="K6343" t="s">
        <v>8039</v>
      </c>
      <c r="L6343" t="s">
        <v>123</v>
      </c>
      <c r="M6343" t="s">
        <v>5364</v>
      </c>
      <c r="N6343" t="s">
        <v>5487</v>
      </c>
      <c r="O6343" t="s">
        <v>8040</v>
      </c>
      <c r="P6343" t="s">
        <v>53830</v>
      </c>
      <c r="Q6343" t="s">
        <v>53831</v>
      </c>
      <c r="R6343" t="str">
        <f t="shared" si="198"/>
        <v>诸城</v>
      </c>
      <c r="S6343" t="str">
        <f t="shared" si="199"/>
        <v>0111</v>
      </c>
    </row>
    <row r="6344" spans="1:19">
      <c r="A6344" t="s">
        <v>53832</v>
      </c>
      <c r="B6344" t="s">
        <v>53833</v>
      </c>
      <c r="C6344" t="s">
        <v>49</v>
      </c>
      <c r="D6344" t="s">
        <v>53834</v>
      </c>
      <c r="E6344" t="s">
        <v>50077</v>
      </c>
      <c r="F6344" t="s">
        <v>53835</v>
      </c>
      <c r="G6344" t="s">
        <v>53836</v>
      </c>
      <c r="H6344" t="s">
        <v>53837</v>
      </c>
      <c r="I6344" t="s">
        <v>4852</v>
      </c>
      <c r="J6344" t="s">
        <v>4981</v>
      </c>
      <c r="K6344" t="s">
        <v>4982</v>
      </c>
      <c r="L6344" t="s">
        <v>237</v>
      </c>
      <c r="M6344" t="s">
        <v>4971</v>
      </c>
      <c r="N6344" t="s">
        <v>5487</v>
      </c>
      <c r="O6344" t="s">
        <v>4984</v>
      </c>
      <c r="P6344" t="s">
        <v>49419</v>
      </c>
      <c r="R6344" t="str">
        <f t="shared" si="198"/>
        <v>潍城</v>
      </c>
      <c r="S6344" t="str">
        <f t="shared" si="199"/>
        <v>0111</v>
      </c>
    </row>
    <row r="6345" spans="1:19">
      <c r="A6345" t="s">
        <v>53838</v>
      </c>
      <c r="B6345" t="s">
        <v>53839</v>
      </c>
      <c r="C6345" t="s">
        <v>49</v>
      </c>
      <c r="D6345" t="s">
        <v>53840</v>
      </c>
      <c r="E6345" t="s">
        <v>50077</v>
      </c>
      <c r="F6345" t="s">
        <v>53841</v>
      </c>
      <c r="G6345" t="s">
        <v>53842</v>
      </c>
      <c r="H6345" t="s">
        <v>53843</v>
      </c>
      <c r="I6345" t="s">
        <v>5221</v>
      </c>
      <c r="J6345" t="s">
        <v>24192</v>
      </c>
      <c r="K6345" t="s">
        <v>24193</v>
      </c>
      <c r="L6345" t="s">
        <v>86</v>
      </c>
      <c r="M6345" t="s">
        <v>7679</v>
      </c>
      <c r="N6345" t="s">
        <v>5017</v>
      </c>
      <c r="O6345" t="s">
        <v>24194</v>
      </c>
      <c r="P6345" t="s">
        <v>53844</v>
      </c>
      <c r="Q6345" t="s">
        <v>53845</v>
      </c>
      <c r="R6345" t="str">
        <f t="shared" si="198"/>
        <v>坊子</v>
      </c>
      <c r="S6345" t="str">
        <f t="shared" si="199"/>
        <v>0111</v>
      </c>
    </row>
    <row r="6346" spans="1:19">
      <c r="A6346" t="s">
        <v>53846</v>
      </c>
      <c r="B6346" t="s">
        <v>53847</v>
      </c>
      <c r="C6346" t="s">
        <v>49</v>
      </c>
      <c r="D6346" t="s">
        <v>53848</v>
      </c>
      <c r="E6346" t="s">
        <v>50251</v>
      </c>
      <c r="F6346" t="s">
        <v>53849</v>
      </c>
      <c r="G6346" t="s">
        <v>53850</v>
      </c>
      <c r="H6346" t="s">
        <v>53851</v>
      </c>
      <c r="I6346" t="s">
        <v>12119</v>
      </c>
      <c r="J6346" t="s">
        <v>6053</v>
      </c>
      <c r="K6346" t="s">
        <v>6054</v>
      </c>
      <c r="L6346" t="s">
        <v>105</v>
      </c>
      <c r="M6346" t="s">
        <v>6055</v>
      </c>
      <c r="N6346" t="s">
        <v>4905</v>
      </c>
      <c r="O6346" t="s">
        <v>6056</v>
      </c>
      <c r="P6346" t="s">
        <v>53852</v>
      </c>
      <c r="Q6346" t="s">
        <v>53529</v>
      </c>
      <c r="R6346" t="str">
        <f t="shared" si="198"/>
        <v>寿光</v>
      </c>
      <c r="S6346" t="str">
        <f t="shared" si="199"/>
        <v>0111</v>
      </c>
    </row>
    <row r="6347" spans="1:19">
      <c r="A6347" t="s">
        <v>53853</v>
      </c>
      <c r="B6347" t="s">
        <v>53854</v>
      </c>
      <c r="C6347" t="s">
        <v>49</v>
      </c>
      <c r="D6347" t="s">
        <v>53855</v>
      </c>
      <c r="E6347" t="s">
        <v>50077</v>
      </c>
      <c r="F6347" t="s">
        <v>53856</v>
      </c>
      <c r="G6347" t="s">
        <v>53857</v>
      </c>
      <c r="H6347" t="s">
        <v>53858</v>
      </c>
      <c r="I6347" t="s">
        <v>4828</v>
      </c>
      <c r="J6347" t="s">
        <v>6955</v>
      </c>
      <c r="K6347" t="s">
        <v>6956</v>
      </c>
      <c r="L6347" t="s">
        <v>114</v>
      </c>
      <c r="M6347" t="s">
        <v>5486</v>
      </c>
      <c r="N6347" t="s">
        <v>5487</v>
      </c>
      <c r="O6347" t="s">
        <v>6957</v>
      </c>
      <c r="P6347" t="s">
        <v>53859</v>
      </c>
      <c r="R6347" t="str">
        <f t="shared" si="198"/>
        <v>高密</v>
      </c>
      <c r="S6347" t="str">
        <f t="shared" si="199"/>
        <v>0111</v>
      </c>
    </row>
    <row r="6348" spans="1:19">
      <c r="A6348" t="s">
        <v>53860</v>
      </c>
      <c r="B6348" t="s">
        <v>53861</v>
      </c>
      <c r="C6348" t="s">
        <v>49</v>
      </c>
      <c r="D6348" t="s">
        <v>53862</v>
      </c>
      <c r="E6348" t="s">
        <v>53863</v>
      </c>
      <c r="F6348" t="s">
        <v>48127</v>
      </c>
      <c r="G6348" t="s">
        <v>2464</v>
      </c>
      <c r="H6348" t="s">
        <v>53864</v>
      </c>
      <c r="I6348" t="s">
        <v>5052</v>
      </c>
      <c r="J6348" t="s">
        <v>6611</v>
      </c>
      <c r="K6348" t="s">
        <v>6612</v>
      </c>
      <c r="L6348" t="s">
        <v>86</v>
      </c>
      <c r="M6348" t="s">
        <v>5099</v>
      </c>
      <c r="N6348" t="s">
        <v>4881</v>
      </c>
      <c r="O6348" t="s">
        <v>6613</v>
      </c>
      <c r="P6348" t="s">
        <v>53865</v>
      </c>
      <c r="Q6348" t="s">
        <v>48130</v>
      </c>
      <c r="R6348" t="str">
        <f t="shared" si="198"/>
        <v>坊子</v>
      </c>
      <c r="S6348" t="str">
        <f t="shared" si="199"/>
        <v>0111</v>
      </c>
    </row>
    <row r="6349" spans="1:19">
      <c r="A6349" t="s">
        <v>53866</v>
      </c>
      <c r="B6349" t="s">
        <v>53867</v>
      </c>
      <c r="C6349" t="s">
        <v>49</v>
      </c>
      <c r="D6349" t="s">
        <v>53868</v>
      </c>
      <c r="E6349" t="s">
        <v>53869</v>
      </c>
      <c r="F6349" t="s">
        <v>53870</v>
      </c>
      <c r="G6349" t="s">
        <v>53871</v>
      </c>
      <c r="H6349" t="s">
        <v>53872</v>
      </c>
      <c r="I6349" t="s">
        <v>4813</v>
      </c>
      <c r="J6349" t="s">
        <v>10200</v>
      </c>
      <c r="K6349" t="s">
        <v>10201</v>
      </c>
      <c r="L6349" t="s">
        <v>77</v>
      </c>
      <c r="M6349" t="s">
        <v>5295</v>
      </c>
      <c r="N6349" t="s">
        <v>5699</v>
      </c>
      <c r="O6349" t="s">
        <v>10202</v>
      </c>
      <c r="P6349" t="s">
        <v>53873</v>
      </c>
      <c r="R6349" t="str">
        <f t="shared" si="198"/>
        <v>临朐</v>
      </c>
      <c r="S6349" t="str">
        <f t="shared" si="199"/>
        <v>0111</v>
      </c>
    </row>
    <row r="6350" spans="1:19">
      <c r="A6350" t="s">
        <v>53874</v>
      </c>
      <c r="B6350" t="s">
        <v>53875</v>
      </c>
      <c r="C6350" t="s">
        <v>49</v>
      </c>
      <c r="D6350" t="s">
        <v>53876</v>
      </c>
      <c r="E6350" t="s">
        <v>53877</v>
      </c>
      <c r="F6350" t="s">
        <v>53878</v>
      </c>
      <c r="G6350" t="s">
        <v>53879</v>
      </c>
      <c r="H6350" t="s">
        <v>53880</v>
      </c>
      <c r="I6350" t="s">
        <v>5541</v>
      </c>
      <c r="J6350" t="s">
        <v>9760</v>
      </c>
      <c r="K6350" t="s">
        <v>9761</v>
      </c>
      <c r="L6350" t="s">
        <v>60</v>
      </c>
      <c r="M6350" t="s">
        <v>5999</v>
      </c>
      <c r="N6350" t="s">
        <v>4905</v>
      </c>
      <c r="O6350" t="s">
        <v>9762</v>
      </c>
      <c r="P6350" t="s">
        <v>53881</v>
      </c>
      <c r="R6350" t="str">
        <f t="shared" si="198"/>
        <v>奎文</v>
      </c>
      <c r="S6350" t="str">
        <f t="shared" si="199"/>
        <v>0111</v>
      </c>
    </row>
    <row r="6351" spans="1:19">
      <c r="A6351" t="s">
        <v>53882</v>
      </c>
      <c r="B6351" t="s">
        <v>53883</v>
      </c>
      <c r="C6351" t="s">
        <v>49</v>
      </c>
      <c r="D6351" t="s">
        <v>53884</v>
      </c>
      <c r="E6351" t="s">
        <v>50077</v>
      </c>
      <c r="F6351" t="s">
        <v>53885</v>
      </c>
      <c r="G6351" t="s">
        <v>53886</v>
      </c>
      <c r="H6351" t="s">
        <v>53887</v>
      </c>
      <c r="I6351" t="s">
        <v>4841</v>
      </c>
      <c r="J6351" t="s">
        <v>5316</v>
      </c>
      <c r="K6351" t="s">
        <v>5317</v>
      </c>
      <c r="L6351" t="s">
        <v>375</v>
      </c>
      <c r="M6351" t="s">
        <v>5318</v>
      </c>
      <c r="N6351" t="s">
        <v>5211</v>
      </c>
      <c r="O6351" t="s">
        <v>5319</v>
      </c>
      <c r="P6351" t="s">
        <v>53888</v>
      </c>
      <c r="Q6351" t="s">
        <v>53889</v>
      </c>
      <c r="R6351" t="str">
        <f t="shared" si="198"/>
        <v>昌邑</v>
      </c>
      <c r="S6351" t="str">
        <f t="shared" si="199"/>
        <v>0111</v>
      </c>
    </row>
    <row r="6352" spans="1:19">
      <c r="A6352" t="s">
        <v>53890</v>
      </c>
      <c r="B6352" t="s">
        <v>53891</v>
      </c>
      <c r="C6352" t="s">
        <v>49</v>
      </c>
      <c r="D6352" t="s">
        <v>53892</v>
      </c>
      <c r="E6352" t="s">
        <v>50077</v>
      </c>
      <c r="F6352" t="s">
        <v>53893</v>
      </c>
      <c r="G6352" t="s">
        <v>53894</v>
      </c>
      <c r="H6352" t="s">
        <v>53895</v>
      </c>
      <c r="I6352" t="s">
        <v>4785</v>
      </c>
      <c r="J6352" t="s">
        <v>14847</v>
      </c>
      <c r="K6352" t="s">
        <v>14848</v>
      </c>
      <c r="L6352" t="s">
        <v>148</v>
      </c>
      <c r="M6352" t="s">
        <v>6713</v>
      </c>
      <c r="N6352" t="s">
        <v>4905</v>
      </c>
      <c r="O6352" t="s">
        <v>14849</v>
      </c>
      <c r="P6352" t="s">
        <v>53896</v>
      </c>
      <c r="R6352" t="str">
        <f t="shared" si="198"/>
        <v>寒亭</v>
      </c>
      <c r="S6352" t="str">
        <f t="shared" si="199"/>
        <v>0111</v>
      </c>
    </row>
    <row r="6353" spans="1:19">
      <c r="A6353" t="s">
        <v>53897</v>
      </c>
      <c r="B6353" t="s">
        <v>53898</v>
      </c>
      <c r="C6353" t="s">
        <v>49</v>
      </c>
      <c r="D6353" t="s">
        <v>53899</v>
      </c>
      <c r="E6353" t="s">
        <v>50077</v>
      </c>
      <c r="F6353" t="s">
        <v>53900</v>
      </c>
      <c r="G6353" t="s">
        <v>53901</v>
      </c>
      <c r="H6353" t="s">
        <v>53902</v>
      </c>
      <c r="I6353" t="s">
        <v>5052</v>
      </c>
      <c r="J6353" t="s">
        <v>5258</v>
      </c>
      <c r="K6353" t="s">
        <v>5259</v>
      </c>
      <c r="L6353" t="s">
        <v>50</v>
      </c>
      <c r="M6353" t="s">
        <v>5260</v>
      </c>
      <c r="N6353" t="s">
        <v>5056</v>
      </c>
      <c r="O6353" t="s">
        <v>5261</v>
      </c>
      <c r="P6353" t="s">
        <v>53903</v>
      </c>
      <c r="R6353" t="str">
        <f t="shared" si="198"/>
        <v>青州</v>
      </c>
      <c r="S6353" t="str">
        <f t="shared" si="199"/>
        <v>0111</v>
      </c>
    </row>
    <row r="6354" spans="1:19">
      <c r="A6354" t="s">
        <v>53904</v>
      </c>
      <c r="B6354" t="s">
        <v>53905</v>
      </c>
      <c r="C6354" t="s">
        <v>49</v>
      </c>
      <c r="D6354" t="s">
        <v>53906</v>
      </c>
      <c r="E6354" t="s">
        <v>50077</v>
      </c>
      <c r="F6354" t="s">
        <v>53907</v>
      </c>
      <c r="G6354" t="s">
        <v>53908</v>
      </c>
      <c r="H6354" t="s">
        <v>53909</v>
      </c>
      <c r="I6354" t="s">
        <v>4852</v>
      </c>
      <c r="J6354" t="s">
        <v>40227</v>
      </c>
      <c r="K6354" t="s">
        <v>40228</v>
      </c>
      <c r="L6354" t="s">
        <v>50</v>
      </c>
      <c r="M6354" t="s">
        <v>5260</v>
      </c>
      <c r="N6354" t="s">
        <v>5939</v>
      </c>
      <c r="O6354" t="s">
        <v>40229</v>
      </c>
      <c r="P6354" t="s">
        <v>53910</v>
      </c>
      <c r="Q6354" t="s">
        <v>53911</v>
      </c>
      <c r="R6354" t="str">
        <f t="shared" si="198"/>
        <v>青州</v>
      </c>
      <c r="S6354" t="str">
        <f t="shared" si="199"/>
        <v>0111</v>
      </c>
    </row>
    <row r="6355" spans="1:19">
      <c r="A6355" t="s">
        <v>53912</v>
      </c>
      <c r="B6355" t="s">
        <v>53913</v>
      </c>
      <c r="C6355" t="s">
        <v>49</v>
      </c>
      <c r="D6355" t="s">
        <v>53914</v>
      </c>
      <c r="E6355" t="s">
        <v>50077</v>
      </c>
      <c r="F6355" t="s">
        <v>53915</v>
      </c>
      <c r="G6355" t="s">
        <v>53916</v>
      </c>
      <c r="H6355" t="s">
        <v>53917</v>
      </c>
      <c r="I6355" t="s">
        <v>4813</v>
      </c>
      <c r="J6355" t="s">
        <v>12570</v>
      </c>
      <c r="K6355" t="s">
        <v>12571</v>
      </c>
      <c r="L6355" t="s">
        <v>105</v>
      </c>
      <c r="M6355" t="s">
        <v>5376</v>
      </c>
      <c r="N6355" t="s">
        <v>4789</v>
      </c>
      <c r="O6355" t="s">
        <v>12572</v>
      </c>
      <c r="P6355" t="s">
        <v>53918</v>
      </c>
      <c r="Q6355" t="s">
        <v>53919</v>
      </c>
      <c r="R6355" t="str">
        <f t="shared" si="198"/>
        <v>寿光</v>
      </c>
      <c r="S6355" t="str">
        <f t="shared" si="199"/>
        <v>0111</v>
      </c>
    </row>
    <row r="6356" spans="1:19">
      <c r="A6356" t="s">
        <v>53920</v>
      </c>
      <c r="B6356" t="s">
        <v>53226</v>
      </c>
      <c r="C6356" t="s">
        <v>49</v>
      </c>
      <c r="D6356" t="s">
        <v>53921</v>
      </c>
      <c r="E6356" t="s">
        <v>50077</v>
      </c>
      <c r="F6356" t="s">
        <v>53922</v>
      </c>
      <c r="G6356" t="s">
        <v>53923</v>
      </c>
      <c r="H6356" t="s">
        <v>53924</v>
      </c>
      <c r="I6356" t="s">
        <v>5052</v>
      </c>
      <c r="J6356" t="s">
        <v>5374</v>
      </c>
      <c r="K6356" t="s">
        <v>5375</v>
      </c>
      <c r="L6356" t="s">
        <v>105</v>
      </c>
      <c r="M6356" t="s">
        <v>5376</v>
      </c>
      <c r="N6356" t="s">
        <v>7504</v>
      </c>
      <c r="O6356" t="s">
        <v>5377</v>
      </c>
      <c r="P6356" t="s">
        <v>53925</v>
      </c>
      <c r="Q6356" t="s">
        <v>53926</v>
      </c>
      <c r="R6356" t="str">
        <f t="shared" si="198"/>
        <v>寿光</v>
      </c>
      <c r="S6356" t="str">
        <f t="shared" si="199"/>
        <v>0111</v>
      </c>
    </row>
    <row r="6357" spans="1:19">
      <c r="A6357" t="s">
        <v>53927</v>
      </c>
      <c r="B6357" t="s">
        <v>53928</v>
      </c>
      <c r="C6357" t="s">
        <v>49</v>
      </c>
      <c r="D6357" t="s">
        <v>53929</v>
      </c>
      <c r="E6357" t="s">
        <v>53930</v>
      </c>
      <c r="F6357" t="s">
        <v>53931</v>
      </c>
      <c r="G6357" t="s">
        <v>53932</v>
      </c>
      <c r="H6357" t="s">
        <v>53933</v>
      </c>
      <c r="I6357" t="s">
        <v>12119</v>
      </c>
      <c r="J6357" t="s">
        <v>4916</v>
      </c>
      <c r="K6357" t="s">
        <v>4917</v>
      </c>
      <c r="L6357" t="s">
        <v>114</v>
      </c>
      <c r="M6357" t="s">
        <v>4918</v>
      </c>
      <c r="N6357" t="s">
        <v>4789</v>
      </c>
      <c r="O6357" t="s">
        <v>4920</v>
      </c>
      <c r="P6357" t="s">
        <v>53934</v>
      </c>
      <c r="R6357" t="str">
        <f t="shared" si="198"/>
        <v>高密</v>
      </c>
      <c r="S6357" t="str">
        <f t="shared" si="199"/>
        <v>0111</v>
      </c>
    </row>
    <row r="6358" spans="1:19">
      <c r="A6358" t="s">
        <v>53935</v>
      </c>
      <c r="B6358" t="s">
        <v>53936</v>
      </c>
      <c r="C6358" t="s">
        <v>49</v>
      </c>
      <c r="D6358" t="s">
        <v>53937</v>
      </c>
      <c r="E6358" t="s">
        <v>53810</v>
      </c>
      <c r="F6358" t="s">
        <v>53938</v>
      </c>
      <c r="G6358" t="s">
        <v>53939</v>
      </c>
      <c r="H6358" t="s">
        <v>53940</v>
      </c>
      <c r="I6358" t="s">
        <v>4813</v>
      </c>
      <c r="J6358" t="s">
        <v>6401</v>
      </c>
      <c r="K6358" t="s">
        <v>6402</v>
      </c>
      <c r="L6358" t="s">
        <v>105</v>
      </c>
      <c r="M6358" t="s">
        <v>5224</v>
      </c>
      <c r="N6358" t="s">
        <v>6308</v>
      </c>
      <c r="O6358" t="s">
        <v>6403</v>
      </c>
      <c r="P6358" t="s">
        <v>53941</v>
      </c>
      <c r="R6358" t="str">
        <f t="shared" si="198"/>
        <v>寿光</v>
      </c>
      <c r="S6358" t="str">
        <f t="shared" si="199"/>
        <v>0111</v>
      </c>
    </row>
    <row r="6359" spans="1:19">
      <c r="A6359" t="s">
        <v>53942</v>
      </c>
      <c r="B6359" t="s">
        <v>53943</v>
      </c>
      <c r="C6359" t="s">
        <v>49</v>
      </c>
      <c r="D6359" t="s">
        <v>53944</v>
      </c>
      <c r="E6359" t="s">
        <v>50251</v>
      </c>
      <c r="F6359" t="s">
        <v>53945</v>
      </c>
      <c r="G6359" t="s">
        <v>53946</v>
      </c>
      <c r="H6359" t="s">
        <v>53947</v>
      </c>
      <c r="I6359" t="s">
        <v>12119</v>
      </c>
      <c r="J6359" t="s">
        <v>5174</v>
      </c>
      <c r="K6359" t="s">
        <v>5175</v>
      </c>
      <c r="L6359" t="s">
        <v>105</v>
      </c>
      <c r="M6359" t="s">
        <v>5176</v>
      </c>
      <c r="N6359" t="s">
        <v>4892</v>
      </c>
      <c r="O6359" t="s">
        <v>5177</v>
      </c>
      <c r="P6359" t="s">
        <v>53948</v>
      </c>
      <c r="R6359" t="str">
        <f t="shared" si="198"/>
        <v>寿光</v>
      </c>
      <c r="S6359" t="str">
        <f t="shared" si="199"/>
        <v>0111</v>
      </c>
    </row>
    <row r="6360" spans="1:19">
      <c r="A6360" t="s">
        <v>53949</v>
      </c>
      <c r="B6360" t="s">
        <v>53950</v>
      </c>
      <c r="C6360" t="s">
        <v>49</v>
      </c>
      <c r="D6360" t="s">
        <v>53951</v>
      </c>
      <c r="E6360" t="s">
        <v>50077</v>
      </c>
      <c r="F6360" t="s">
        <v>53952</v>
      </c>
      <c r="G6360" t="s">
        <v>53953</v>
      </c>
      <c r="H6360" t="s">
        <v>53954</v>
      </c>
      <c r="I6360" t="s">
        <v>4852</v>
      </c>
      <c r="J6360" t="s">
        <v>10882</v>
      </c>
      <c r="K6360" t="s">
        <v>10883</v>
      </c>
      <c r="L6360" t="s">
        <v>86</v>
      </c>
      <c r="M6360" t="s">
        <v>8557</v>
      </c>
      <c r="N6360" t="s">
        <v>5296</v>
      </c>
      <c r="O6360" t="s">
        <v>10884</v>
      </c>
      <c r="P6360" t="s">
        <v>53955</v>
      </c>
      <c r="Q6360" t="s">
        <v>53956</v>
      </c>
      <c r="R6360" t="str">
        <f t="shared" si="198"/>
        <v>坊子</v>
      </c>
      <c r="S6360" t="str">
        <f t="shared" si="199"/>
        <v>0111</v>
      </c>
    </row>
    <row r="6361" spans="1:19">
      <c r="A6361" t="s">
        <v>53957</v>
      </c>
      <c r="B6361" t="s">
        <v>53958</v>
      </c>
      <c r="C6361" t="s">
        <v>49</v>
      </c>
      <c r="D6361" t="s">
        <v>53959</v>
      </c>
      <c r="E6361" t="s">
        <v>50077</v>
      </c>
      <c r="F6361" t="s">
        <v>53960</v>
      </c>
      <c r="G6361" t="s">
        <v>53961</v>
      </c>
      <c r="H6361" t="s">
        <v>53962</v>
      </c>
      <c r="I6361" t="s">
        <v>5282</v>
      </c>
      <c r="J6361" t="s">
        <v>6348</v>
      </c>
      <c r="K6361" t="s">
        <v>6349</v>
      </c>
      <c r="L6361" t="s">
        <v>114</v>
      </c>
      <c r="M6361" t="s">
        <v>5486</v>
      </c>
      <c r="N6361" t="s">
        <v>20548</v>
      </c>
      <c r="O6361" t="s">
        <v>6350</v>
      </c>
      <c r="P6361" t="s">
        <v>53963</v>
      </c>
      <c r="Q6361" t="s">
        <v>53964</v>
      </c>
      <c r="R6361" t="str">
        <f t="shared" si="198"/>
        <v>高密</v>
      </c>
      <c r="S6361" t="str">
        <f t="shared" si="199"/>
        <v>0111</v>
      </c>
    </row>
    <row r="6362" spans="1:19">
      <c r="A6362" t="s">
        <v>53965</v>
      </c>
      <c r="B6362" t="s">
        <v>53966</v>
      </c>
      <c r="C6362" t="s">
        <v>49</v>
      </c>
      <c r="D6362" t="s">
        <v>53967</v>
      </c>
      <c r="E6362" t="s">
        <v>52295</v>
      </c>
      <c r="F6362" t="s">
        <v>53968</v>
      </c>
      <c r="G6362" t="s">
        <v>53969</v>
      </c>
      <c r="H6362" t="s">
        <v>53970</v>
      </c>
      <c r="I6362" t="s">
        <v>4828</v>
      </c>
      <c r="J6362" t="s">
        <v>7544</v>
      </c>
      <c r="K6362" t="s">
        <v>7545</v>
      </c>
      <c r="L6362" t="s">
        <v>375</v>
      </c>
      <c r="M6362" t="s">
        <v>7334</v>
      </c>
      <c r="N6362" t="s">
        <v>6184</v>
      </c>
      <c r="O6362" t="s">
        <v>7546</v>
      </c>
      <c r="P6362" t="s">
        <v>53971</v>
      </c>
      <c r="R6362" t="str">
        <f t="shared" si="198"/>
        <v>昌邑</v>
      </c>
      <c r="S6362" t="str">
        <f t="shared" si="199"/>
        <v>0111</v>
      </c>
    </row>
    <row r="6363" spans="1:19">
      <c r="A6363" t="s">
        <v>53972</v>
      </c>
      <c r="B6363" t="s">
        <v>53973</v>
      </c>
      <c r="C6363" t="s">
        <v>49</v>
      </c>
      <c r="D6363" t="s">
        <v>53974</v>
      </c>
      <c r="E6363" t="s">
        <v>52295</v>
      </c>
      <c r="F6363" t="s">
        <v>53975</v>
      </c>
      <c r="G6363" t="s">
        <v>53976</v>
      </c>
      <c r="H6363" t="s">
        <v>53977</v>
      </c>
      <c r="I6363" t="s">
        <v>4852</v>
      </c>
      <c r="J6363" t="s">
        <v>9356</v>
      </c>
      <c r="K6363" t="s">
        <v>9357</v>
      </c>
      <c r="L6363" t="s">
        <v>375</v>
      </c>
      <c r="M6363" t="s">
        <v>5409</v>
      </c>
      <c r="N6363" t="s">
        <v>4856</v>
      </c>
      <c r="O6363" t="s">
        <v>9358</v>
      </c>
      <c r="P6363" t="s">
        <v>53978</v>
      </c>
      <c r="R6363" t="str">
        <f t="shared" si="198"/>
        <v>昌邑</v>
      </c>
      <c r="S6363" t="str">
        <f t="shared" si="199"/>
        <v>0111</v>
      </c>
    </row>
    <row r="6364" spans="1:19">
      <c r="A6364" t="s">
        <v>53979</v>
      </c>
      <c r="B6364" t="s">
        <v>53980</v>
      </c>
      <c r="C6364" t="s">
        <v>49</v>
      </c>
      <c r="D6364" t="s">
        <v>53981</v>
      </c>
      <c r="E6364" t="s">
        <v>50077</v>
      </c>
      <c r="F6364" t="s">
        <v>53982</v>
      </c>
      <c r="G6364" t="s">
        <v>53983</v>
      </c>
      <c r="H6364" t="s">
        <v>53984</v>
      </c>
      <c r="I6364" t="s">
        <v>5052</v>
      </c>
      <c r="J6364" t="s">
        <v>10649</v>
      </c>
      <c r="K6364" t="s">
        <v>10650</v>
      </c>
      <c r="L6364" t="s">
        <v>50</v>
      </c>
      <c r="M6364" t="s">
        <v>4816</v>
      </c>
      <c r="N6364" t="s">
        <v>5907</v>
      </c>
      <c r="O6364" t="s">
        <v>10651</v>
      </c>
      <c r="P6364" t="s">
        <v>53985</v>
      </c>
      <c r="R6364" t="str">
        <f t="shared" si="198"/>
        <v>青州</v>
      </c>
      <c r="S6364" t="str">
        <f t="shared" si="199"/>
        <v>0111</v>
      </c>
    </row>
    <row r="6365" spans="1:19">
      <c r="A6365" t="s">
        <v>53986</v>
      </c>
      <c r="B6365" t="s">
        <v>53987</v>
      </c>
      <c r="C6365" t="s">
        <v>49</v>
      </c>
      <c r="D6365" t="s">
        <v>53988</v>
      </c>
      <c r="E6365" t="s">
        <v>50251</v>
      </c>
      <c r="F6365" t="s">
        <v>53989</v>
      </c>
      <c r="G6365" t="s">
        <v>53990</v>
      </c>
      <c r="H6365" t="s">
        <v>53991</v>
      </c>
      <c r="I6365" t="s">
        <v>12119</v>
      </c>
      <c r="J6365" t="s">
        <v>7286</v>
      </c>
      <c r="K6365" t="s">
        <v>7287</v>
      </c>
      <c r="L6365" t="s">
        <v>148</v>
      </c>
      <c r="M6365" t="s">
        <v>5580</v>
      </c>
      <c r="N6365" t="s">
        <v>4817</v>
      </c>
      <c r="O6365" t="s">
        <v>7288</v>
      </c>
      <c r="P6365" t="s">
        <v>53992</v>
      </c>
      <c r="Q6365" t="s">
        <v>53993</v>
      </c>
      <c r="R6365" t="str">
        <f t="shared" si="198"/>
        <v>寒亭</v>
      </c>
      <c r="S6365" t="str">
        <f t="shared" si="199"/>
        <v>0111</v>
      </c>
    </row>
    <row r="6366" spans="1:19">
      <c r="A6366" t="s">
        <v>53994</v>
      </c>
      <c r="B6366" t="s">
        <v>53995</v>
      </c>
      <c r="C6366" t="s">
        <v>49</v>
      </c>
      <c r="D6366" t="s">
        <v>53996</v>
      </c>
      <c r="E6366" t="s">
        <v>53997</v>
      </c>
      <c r="F6366" t="s">
        <v>53998</v>
      </c>
      <c r="G6366" t="s">
        <v>53999</v>
      </c>
      <c r="H6366" t="s">
        <v>54000</v>
      </c>
      <c r="I6366" t="s">
        <v>12844</v>
      </c>
      <c r="J6366" t="s">
        <v>15246</v>
      </c>
      <c r="K6366" t="s">
        <v>15247</v>
      </c>
      <c r="L6366" t="s">
        <v>1136</v>
      </c>
      <c r="M6366" t="s">
        <v>5210</v>
      </c>
      <c r="N6366" t="s">
        <v>4845</v>
      </c>
      <c r="O6366" t="s">
        <v>15248</v>
      </c>
      <c r="P6366" t="s">
        <v>54001</v>
      </c>
      <c r="Q6366" t="s">
        <v>54002</v>
      </c>
      <c r="R6366" t="str">
        <f t="shared" si="198"/>
        <v>昌乐</v>
      </c>
      <c r="S6366" t="str">
        <f t="shared" si="199"/>
        <v>0111</v>
      </c>
    </row>
    <row r="6367" spans="1:19">
      <c r="A6367" t="s">
        <v>54003</v>
      </c>
      <c r="B6367" t="s">
        <v>54004</v>
      </c>
      <c r="C6367" t="s">
        <v>49</v>
      </c>
      <c r="D6367" t="s">
        <v>54005</v>
      </c>
      <c r="E6367" t="s">
        <v>50077</v>
      </c>
      <c r="F6367" t="s">
        <v>54006</v>
      </c>
      <c r="G6367" t="s">
        <v>54007</v>
      </c>
      <c r="H6367" t="s">
        <v>54008</v>
      </c>
      <c r="I6367" t="s">
        <v>43731</v>
      </c>
      <c r="J6367" t="s">
        <v>5408</v>
      </c>
      <c r="K6367" t="s">
        <v>4280</v>
      </c>
      <c r="L6367" t="s">
        <v>375</v>
      </c>
      <c r="M6367" t="s">
        <v>5409</v>
      </c>
      <c r="N6367" t="s">
        <v>5421</v>
      </c>
      <c r="O6367" t="s">
        <v>5410</v>
      </c>
      <c r="P6367" t="s">
        <v>54009</v>
      </c>
      <c r="Q6367" t="s">
        <v>54010</v>
      </c>
      <c r="R6367" t="str">
        <f t="shared" si="198"/>
        <v>昌邑</v>
      </c>
      <c r="S6367" t="str">
        <f t="shared" si="199"/>
        <v>0111</v>
      </c>
    </row>
    <row r="6368" spans="1:19">
      <c r="A6368" t="s">
        <v>54011</v>
      </c>
      <c r="B6368" t="s">
        <v>54012</v>
      </c>
      <c r="C6368" t="s">
        <v>49</v>
      </c>
      <c r="D6368" t="s">
        <v>54013</v>
      </c>
      <c r="E6368" t="s">
        <v>50077</v>
      </c>
      <c r="F6368" t="s">
        <v>54014</v>
      </c>
      <c r="G6368" t="s">
        <v>54015</v>
      </c>
      <c r="H6368" t="s">
        <v>54016</v>
      </c>
      <c r="I6368" t="s">
        <v>4813</v>
      </c>
      <c r="J6368" t="s">
        <v>12559</v>
      </c>
      <c r="K6368" t="s">
        <v>12560</v>
      </c>
      <c r="L6368" t="s">
        <v>50</v>
      </c>
      <c r="M6368" t="s">
        <v>5721</v>
      </c>
      <c r="N6368" t="s">
        <v>4817</v>
      </c>
      <c r="O6368" t="s">
        <v>12561</v>
      </c>
      <c r="P6368" t="s">
        <v>54017</v>
      </c>
      <c r="Q6368" t="s">
        <v>54018</v>
      </c>
      <c r="R6368" t="str">
        <f t="shared" si="198"/>
        <v>青州</v>
      </c>
      <c r="S6368" t="str">
        <f t="shared" si="199"/>
        <v>0111</v>
      </c>
    </row>
    <row r="6369" spans="1:19">
      <c r="A6369" t="s">
        <v>54019</v>
      </c>
      <c r="B6369" t="s">
        <v>54020</v>
      </c>
      <c r="C6369" t="s">
        <v>49</v>
      </c>
      <c r="D6369" t="s">
        <v>54021</v>
      </c>
      <c r="E6369" t="s">
        <v>52295</v>
      </c>
      <c r="F6369" t="s">
        <v>54022</v>
      </c>
      <c r="G6369" t="s">
        <v>54023</v>
      </c>
      <c r="H6369" t="s">
        <v>54024</v>
      </c>
      <c r="I6369" t="s">
        <v>4828</v>
      </c>
      <c r="J6369" t="s">
        <v>12900</v>
      </c>
      <c r="K6369" t="s">
        <v>12901</v>
      </c>
      <c r="L6369" t="s">
        <v>148</v>
      </c>
      <c r="M6369" t="s">
        <v>5580</v>
      </c>
      <c r="N6369" t="s">
        <v>5907</v>
      </c>
      <c r="O6369" t="s">
        <v>12902</v>
      </c>
      <c r="P6369" t="s">
        <v>54025</v>
      </c>
      <c r="R6369" t="str">
        <f t="shared" si="198"/>
        <v>寒亭</v>
      </c>
      <c r="S6369" t="str">
        <f t="shared" si="199"/>
        <v>0111</v>
      </c>
    </row>
    <row r="6370" spans="1:19">
      <c r="A6370" t="s">
        <v>54026</v>
      </c>
      <c r="B6370" t="s">
        <v>54027</v>
      </c>
      <c r="C6370" t="s">
        <v>49</v>
      </c>
      <c r="D6370" t="s">
        <v>54028</v>
      </c>
      <c r="E6370" t="s">
        <v>50251</v>
      </c>
      <c r="F6370" t="s">
        <v>54029</v>
      </c>
      <c r="G6370" t="s">
        <v>54030</v>
      </c>
      <c r="H6370" t="s">
        <v>54031</v>
      </c>
      <c r="I6370" t="s">
        <v>12119</v>
      </c>
      <c r="J6370" t="s">
        <v>6452</v>
      </c>
      <c r="K6370" t="s">
        <v>6453</v>
      </c>
      <c r="L6370" t="s">
        <v>86</v>
      </c>
      <c r="M6370" t="s">
        <v>5099</v>
      </c>
      <c r="N6370" t="s">
        <v>4817</v>
      </c>
      <c r="O6370" t="s">
        <v>6454</v>
      </c>
      <c r="P6370" t="s">
        <v>54032</v>
      </c>
      <c r="Q6370" t="s">
        <v>54033</v>
      </c>
      <c r="R6370" t="str">
        <f t="shared" si="198"/>
        <v>坊子</v>
      </c>
      <c r="S6370" t="str">
        <f t="shared" si="199"/>
        <v>0111</v>
      </c>
    </row>
    <row r="6371" spans="1:19">
      <c r="A6371" t="s">
        <v>54034</v>
      </c>
      <c r="B6371" t="s">
        <v>54035</v>
      </c>
      <c r="C6371" t="s">
        <v>49</v>
      </c>
      <c r="D6371" t="s">
        <v>54036</v>
      </c>
      <c r="E6371" t="s">
        <v>50077</v>
      </c>
      <c r="F6371" t="s">
        <v>54037</v>
      </c>
      <c r="G6371" t="s">
        <v>54038</v>
      </c>
      <c r="H6371" t="s">
        <v>54039</v>
      </c>
      <c r="I6371" t="s">
        <v>4852</v>
      </c>
      <c r="J6371" t="s">
        <v>6631</v>
      </c>
      <c r="K6371" t="s">
        <v>54040</v>
      </c>
      <c r="L6371" t="s">
        <v>105</v>
      </c>
      <c r="M6371" t="s">
        <v>6055</v>
      </c>
      <c r="N6371" t="s">
        <v>4972</v>
      </c>
      <c r="O6371" t="s">
        <v>6633</v>
      </c>
      <c r="P6371" t="s">
        <v>54041</v>
      </c>
      <c r="Q6371" t="s">
        <v>54042</v>
      </c>
      <c r="R6371" t="str">
        <f t="shared" si="198"/>
        <v>寿光</v>
      </c>
      <c r="S6371" t="str">
        <f t="shared" si="199"/>
        <v>0111</v>
      </c>
    </row>
    <row r="6372" spans="1:19">
      <c r="A6372" t="s">
        <v>54043</v>
      </c>
      <c r="B6372" t="s">
        <v>54044</v>
      </c>
      <c r="C6372" t="s">
        <v>49</v>
      </c>
      <c r="D6372" t="s">
        <v>54045</v>
      </c>
      <c r="E6372" t="s">
        <v>50251</v>
      </c>
      <c r="F6372" t="s">
        <v>54046</v>
      </c>
      <c r="G6372" t="s">
        <v>54047</v>
      </c>
      <c r="H6372" t="s">
        <v>54048</v>
      </c>
      <c r="I6372" t="s">
        <v>12119</v>
      </c>
      <c r="J6372" t="s">
        <v>8305</v>
      </c>
      <c r="K6372" t="s">
        <v>8306</v>
      </c>
      <c r="L6372" t="s">
        <v>60</v>
      </c>
      <c r="M6372" t="s">
        <v>5511</v>
      </c>
      <c r="N6372" t="s">
        <v>5056</v>
      </c>
      <c r="O6372" t="s">
        <v>8307</v>
      </c>
      <c r="R6372" t="str">
        <f t="shared" si="198"/>
        <v>奎文</v>
      </c>
      <c r="S6372" t="str">
        <f t="shared" si="199"/>
        <v>0111</v>
      </c>
    </row>
    <row r="6373" spans="1:19">
      <c r="A6373" t="s">
        <v>54049</v>
      </c>
      <c r="B6373" t="s">
        <v>54050</v>
      </c>
      <c r="C6373" t="s">
        <v>49</v>
      </c>
      <c r="D6373" t="s">
        <v>54051</v>
      </c>
      <c r="E6373" t="s">
        <v>54052</v>
      </c>
      <c r="F6373" t="s">
        <v>54053</v>
      </c>
      <c r="G6373" t="s">
        <v>54054</v>
      </c>
      <c r="H6373" t="s">
        <v>54055</v>
      </c>
      <c r="I6373" t="s">
        <v>12119</v>
      </c>
      <c r="J6373" t="s">
        <v>9795</v>
      </c>
      <c r="K6373" t="s">
        <v>9796</v>
      </c>
      <c r="L6373" t="s">
        <v>77</v>
      </c>
      <c r="M6373" t="s">
        <v>5295</v>
      </c>
      <c r="N6373" t="s">
        <v>4789</v>
      </c>
      <c r="O6373" t="s">
        <v>9797</v>
      </c>
      <c r="P6373" t="s">
        <v>54056</v>
      </c>
      <c r="R6373" t="str">
        <f t="shared" si="198"/>
        <v>临朐</v>
      </c>
      <c r="S6373" t="str">
        <f t="shared" si="199"/>
        <v>0111</v>
      </c>
    </row>
    <row r="6374" spans="1:19">
      <c r="A6374" t="s">
        <v>54057</v>
      </c>
      <c r="B6374" t="s">
        <v>54058</v>
      </c>
      <c r="C6374" t="s">
        <v>49</v>
      </c>
      <c r="D6374" t="s">
        <v>54059</v>
      </c>
      <c r="E6374" t="s">
        <v>50251</v>
      </c>
      <c r="F6374" t="s">
        <v>54060</v>
      </c>
      <c r="G6374" t="s">
        <v>54061</v>
      </c>
      <c r="H6374" t="s">
        <v>54062</v>
      </c>
      <c r="I6374" t="s">
        <v>12119</v>
      </c>
      <c r="J6374" t="s">
        <v>8722</v>
      </c>
      <c r="K6374" t="s">
        <v>8723</v>
      </c>
      <c r="L6374" t="s">
        <v>60</v>
      </c>
      <c r="M6374" t="s">
        <v>4904</v>
      </c>
      <c r="N6374" t="s">
        <v>6519</v>
      </c>
      <c r="O6374" t="s">
        <v>8724</v>
      </c>
      <c r="P6374" t="s">
        <v>54063</v>
      </c>
      <c r="Q6374" t="s">
        <v>54064</v>
      </c>
      <c r="R6374" t="str">
        <f t="shared" si="198"/>
        <v>奎文</v>
      </c>
      <c r="S6374" t="str">
        <f t="shared" si="199"/>
        <v>0111</v>
      </c>
    </row>
    <row r="6375" spans="1:19">
      <c r="A6375" t="s">
        <v>54065</v>
      </c>
      <c r="B6375" t="s">
        <v>54066</v>
      </c>
      <c r="C6375" t="s">
        <v>49</v>
      </c>
      <c r="D6375" t="s">
        <v>54067</v>
      </c>
      <c r="E6375" t="s">
        <v>54068</v>
      </c>
      <c r="F6375" t="s">
        <v>54069</v>
      </c>
      <c r="G6375" t="s">
        <v>54070</v>
      </c>
      <c r="H6375" t="s">
        <v>54071</v>
      </c>
      <c r="I6375" t="s">
        <v>12119</v>
      </c>
      <c r="J6375" t="s">
        <v>4902</v>
      </c>
      <c r="K6375" t="s">
        <v>4903</v>
      </c>
      <c r="L6375" t="s">
        <v>60</v>
      </c>
      <c r="M6375" t="s">
        <v>4904</v>
      </c>
      <c r="N6375" t="s">
        <v>4905</v>
      </c>
      <c r="O6375" t="s">
        <v>4906</v>
      </c>
      <c r="P6375" t="s">
        <v>54072</v>
      </c>
      <c r="R6375" t="str">
        <f t="shared" si="198"/>
        <v>奎文</v>
      </c>
      <c r="S6375" t="str">
        <f t="shared" si="199"/>
        <v>0111</v>
      </c>
    </row>
    <row r="6376" spans="1:19">
      <c r="A6376" t="s">
        <v>54073</v>
      </c>
      <c r="B6376" t="s">
        <v>54074</v>
      </c>
      <c r="C6376" t="s">
        <v>49</v>
      </c>
      <c r="D6376" t="s">
        <v>54075</v>
      </c>
      <c r="E6376" t="s">
        <v>54076</v>
      </c>
      <c r="F6376" t="s">
        <v>54077</v>
      </c>
      <c r="G6376" t="s">
        <v>54078</v>
      </c>
      <c r="H6376" t="s">
        <v>54079</v>
      </c>
      <c r="I6376" t="s">
        <v>5541</v>
      </c>
      <c r="J6376" t="s">
        <v>6480</v>
      </c>
      <c r="K6376" t="s">
        <v>6481</v>
      </c>
      <c r="L6376" t="s">
        <v>237</v>
      </c>
      <c r="M6376" t="s">
        <v>5247</v>
      </c>
      <c r="N6376" t="s">
        <v>4983</v>
      </c>
      <c r="O6376" t="s">
        <v>6482</v>
      </c>
      <c r="P6376" t="s">
        <v>54080</v>
      </c>
      <c r="R6376" t="str">
        <f t="shared" si="198"/>
        <v>潍城</v>
      </c>
      <c r="S6376" t="str">
        <f t="shared" si="199"/>
        <v>0111</v>
      </c>
    </row>
    <row r="6377" spans="1:19">
      <c r="A6377" t="s">
        <v>54081</v>
      </c>
      <c r="B6377" t="s">
        <v>54082</v>
      </c>
      <c r="C6377" t="s">
        <v>49</v>
      </c>
      <c r="D6377" t="s">
        <v>54083</v>
      </c>
      <c r="E6377" t="s">
        <v>50077</v>
      </c>
      <c r="F6377" t="s">
        <v>54084</v>
      </c>
      <c r="G6377" t="s">
        <v>54085</v>
      </c>
      <c r="H6377" t="s">
        <v>54086</v>
      </c>
      <c r="I6377" t="s">
        <v>4828</v>
      </c>
      <c r="J6377" t="s">
        <v>5395</v>
      </c>
      <c r="K6377" t="s">
        <v>5396</v>
      </c>
      <c r="L6377" t="s">
        <v>60</v>
      </c>
      <c r="M6377" t="s">
        <v>4774</v>
      </c>
      <c r="N6377" t="s">
        <v>16864</v>
      </c>
      <c r="O6377" t="s">
        <v>5397</v>
      </c>
      <c r="P6377" t="s">
        <v>54087</v>
      </c>
      <c r="Q6377" t="s">
        <v>54088</v>
      </c>
      <c r="R6377" t="str">
        <f t="shared" si="198"/>
        <v>奎文</v>
      </c>
      <c r="S6377" t="str">
        <f t="shared" si="199"/>
        <v>0111</v>
      </c>
    </row>
    <row r="6378" spans="1:19">
      <c r="A6378" t="s">
        <v>54089</v>
      </c>
      <c r="B6378" t="s">
        <v>54090</v>
      </c>
      <c r="C6378" t="s">
        <v>49</v>
      </c>
      <c r="D6378" t="s">
        <v>54091</v>
      </c>
      <c r="E6378" t="s">
        <v>54092</v>
      </c>
      <c r="F6378" t="s">
        <v>54093</v>
      </c>
      <c r="G6378" t="s">
        <v>54094</v>
      </c>
      <c r="H6378" t="s">
        <v>54095</v>
      </c>
      <c r="I6378" t="s">
        <v>12119</v>
      </c>
      <c r="J6378" t="s">
        <v>10182</v>
      </c>
      <c r="K6378" t="s">
        <v>10183</v>
      </c>
      <c r="L6378" t="s">
        <v>60</v>
      </c>
      <c r="M6378" t="s">
        <v>4774</v>
      </c>
      <c r="N6378" t="s">
        <v>5421</v>
      </c>
      <c r="O6378" t="s">
        <v>10184</v>
      </c>
      <c r="P6378" t="s">
        <v>54096</v>
      </c>
      <c r="Q6378" t="s">
        <v>54097</v>
      </c>
      <c r="R6378" t="str">
        <f t="shared" si="198"/>
        <v>奎文</v>
      </c>
      <c r="S6378" t="str">
        <f t="shared" si="199"/>
        <v>0111</v>
      </c>
    </row>
    <row r="6379" spans="1:19">
      <c r="A6379" t="s">
        <v>54098</v>
      </c>
      <c r="B6379" t="s">
        <v>54099</v>
      </c>
      <c r="C6379" t="s">
        <v>49</v>
      </c>
      <c r="D6379" t="s">
        <v>54100</v>
      </c>
      <c r="E6379" t="s">
        <v>50077</v>
      </c>
      <c r="F6379" t="s">
        <v>54101</v>
      </c>
      <c r="G6379" t="s">
        <v>54102</v>
      </c>
      <c r="H6379" t="s">
        <v>54103</v>
      </c>
      <c r="I6379" t="s">
        <v>4785</v>
      </c>
      <c r="J6379" t="s">
        <v>12967</v>
      </c>
      <c r="K6379" t="s">
        <v>12968</v>
      </c>
      <c r="L6379" t="s">
        <v>114</v>
      </c>
      <c r="M6379" t="s">
        <v>5486</v>
      </c>
      <c r="N6379" t="s">
        <v>4789</v>
      </c>
      <c r="O6379" t="s">
        <v>12969</v>
      </c>
      <c r="P6379" t="s">
        <v>54104</v>
      </c>
      <c r="Q6379" t="s">
        <v>54105</v>
      </c>
      <c r="R6379" t="str">
        <f t="shared" si="198"/>
        <v>高密</v>
      </c>
      <c r="S6379" t="str">
        <f t="shared" si="199"/>
        <v>0111</v>
      </c>
    </row>
    <row r="6380" spans="1:19">
      <c r="A6380" t="s">
        <v>2658</v>
      </c>
      <c r="B6380" t="s">
        <v>54106</v>
      </c>
      <c r="C6380" t="s">
        <v>49</v>
      </c>
      <c r="D6380" t="s">
        <v>54107</v>
      </c>
      <c r="E6380" t="s">
        <v>54108</v>
      </c>
      <c r="F6380" t="s">
        <v>54109</v>
      </c>
      <c r="G6380" t="s">
        <v>2656</v>
      </c>
      <c r="H6380" t="s">
        <v>54110</v>
      </c>
      <c r="I6380" t="s">
        <v>5541</v>
      </c>
      <c r="J6380" t="s">
        <v>6740</v>
      </c>
      <c r="K6380" t="s">
        <v>6741</v>
      </c>
      <c r="L6380" t="s">
        <v>60</v>
      </c>
      <c r="M6380" t="s">
        <v>5888</v>
      </c>
      <c r="N6380" t="s">
        <v>6794</v>
      </c>
      <c r="O6380" t="s">
        <v>6742</v>
      </c>
      <c r="P6380" t="s">
        <v>54111</v>
      </c>
      <c r="Q6380" t="s">
        <v>36470</v>
      </c>
      <c r="R6380" t="str">
        <f t="shared" si="198"/>
        <v>奎文</v>
      </c>
      <c r="S6380" t="str">
        <f t="shared" si="199"/>
        <v>0111</v>
      </c>
    </row>
    <row r="6381" spans="1:19">
      <c r="A6381" t="s">
        <v>54112</v>
      </c>
      <c r="B6381" t="s">
        <v>54113</v>
      </c>
      <c r="C6381" t="s">
        <v>49</v>
      </c>
      <c r="D6381" t="s">
        <v>54114</v>
      </c>
      <c r="E6381" t="s">
        <v>50077</v>
      </c>
      <c r="F6381" t="s">
        <v>54115</v>
      </c>
      <c r="G6381" t="s">
        <v>54116</v>
      </c>
      <c r="H6381" t="s">
        <v>54117</v>
      </c>
      <c r="I6381" t="s">
        <v>4771</v>
      </c>
      <c r="J6381" t="s">
        <v>11733</v>
      </c>
      <c r="K6381" t="s">
        <v>21171</v>
      </c>
      <c r="L6381" t="s">
        <v>50</v>
      </c>
      <c r="M6381" t="s">
        <v>5111</v>
      </c>
      <c r="N6381" t="s">
        <v>4933</v>
      </c>
      <c r="O6381" t="s">
        <v>21172</v>
      </c>
      <c r="P6381" t="s">
        <v>54118</v>
      </c>
      <c r="Q6381" t="s">
        <v>54119</v>
      </c>
      <c r="R6381" t="str">
        <f t="shared" si="198"/>
        <v>青州</v>
      </c>
      <c r="S6381" t="str">
        <f t="shared" si="199"/>
        <v>0111</v>
      </c>
    </row>
    <row r="6382" spans="1:19">
      <c r="A6382" t="s">
        <v>54120</v>
      </c>
      <c r="B6382" t="s">
        <v>54121</v>
      </c>
      <c r="C6382" t="s">
        <v>49</v>
      </c>
      <c r="D6382" t="s">
        <v>54122</v>
      </c>
      <c r="E6382" t="s">
        <v>52295</v>
      </c>
      <c r="F6382" t="s">
        <v>54123</v>
      </c>
      <c r="G6382" t="s">
        <v>54124</v>
      </c>
      <c r="H6382" t="s">
        <v>54125</v>
      </c>
      <c r="I6382" t="s">
        <v>4828</v>
      </c>
      <c r="J6382" t="s">
        <v>8741</v>
      </c>
      <c r="K6382" t="s">
        <v>8742</v>
      </c>
      <c r="L6382" t="s">
        <v>1136</v>
      </c>
      <c r="M6382" t="s">
        <v>6413</v>
      </c>
      <c r="N6382" t="s">
        <v>4789</v>
      </c>
      <c r="O6382" t="s">
        <v>8743</v>
      </c>
      <c r="P6382" t="s">
        <v>54126</v>
      </c>
      <c r="Q6382" t="s">
        <v>54127</v>
      </c>
      <c r="R6382" t="str">
        <f t="shared" si="198"/>
        <v>昌乐</v>
      </c>
      <c r="S6382" t="str">
        <f t="shared" si="199"/>
        <v>0111</v>
      </c>
    </row>
    <row r="6383" spans="1:19">
      <c r="A6383" t="s">
        <v>54128</v>
      </c>
      <c r="B6383" t="s">
        <v>54129</v>
      </c>
      <c r="C6383" t="s">
        <v>49</v>
      </c>
      <c r="D6383" t="s">
        <v>54130</v>
      </c>
      <c r="E6383" t="s">
        <v>50077</v>
      </c>
      <c r="F6383" t="s">
        <v>54131</v>
      </c>
      <c r="G6383" t="s">
        <v>54132</v>
      </c>
      <c r="H6383" t="s">
        <v>54133</v>
      </c>
      <c r="I6383" t="s">
        <v>7417</v>
      </c>
      <c r="J6383" t="s">
        <v>5789</v>
      </c>
      <c r="K6383" t="s">
        <v>5790</v>
      </c>
      <c r="L6383" t="s">
        <v>1136</v>
      </c>
      <c r="M6383" t="s">
        <v>5791</v>
      </c>
      <c r="N6383" t="s">
        <v>4933</v>
      </c>
      <c r="O6383" t="s">
        <v>5792</v>
      </c>
      <c r="P6383" t="s">
        <v>54134</v>
      </c>
      <c r="R6383" t="str">
        <f t="shared" si="198"/>
        <v>昌乐</v>
      </c>
      <c r="S6383" t="str">
        <f t="shared" si="199"/>
        <v>0111</v>
      </c>
    </row>
    <row r="6384" spans="1:19">
      <c r="A6384" t="s">
        <v>54135</v>
      </c>
      <c r="B6384" t="s">
        <v>54136</v>
      </c>
      <c r="C6384" t="s">
        <v>49</v>
      </c>
      <c r="D6384" t="s">
        <v>54137</v>
      </c>
      <c r="E6384" t="s">
        <v>50077</v>
      </c>
      <c r="F6384" t="s">
        <v>54138</v>
      </c>
      <c r="G6384" t="s">
        <v>54139</v>
      </c>
      <c r="H6384" t="s">
        <v>54140</v>
      </c>
      <c r="I6384" t="s">
        <v>5052</v>
      </c>
      <c r="J6384" t="s">
        <v>12783</v>
      </c>
      <c r="K6384" t="s">
        <v>12784</v>
      </c>
      <c r="L6384" t="s">
        <v>105</v>
      </c>
      <c r="M6384" t="s">
        <v>5176</v>
      </c>
      <c r="N6384" t="s">
        <v>21870</v>
      </c>
      <c r="O6384" t="s">
        <v>12785</v>
      </c>
      <c r="P6384" t="s">
        <v>54141</v>
      </c>
      <c r="Q6384" t="s">
        <v>54142</v>
      </c>
      <c r="R6384" t="str">
        <f t="shared" si="198"/>
        <v>寿光</v>
      </c>
      <c r="S6384" t="str">
        <f t="shared" si="199"/>
        <v>0111</v>
      </c>
    </row>
    <row r="6385" spans="1:19">
      <c r="A6385" t="s">
        <v>54143</v>
      </c>
      <c r="B6385" t="s">
        <v>54144</v>
      </c>
      <c r="C6385" t="s">
        <v>49</v>
      </c>
      <c r="D6385" t="s">
        <v>54145</v>
      </c>
      <c r="E6385" t="s">
        <v>50077</v>
      </c>
      <c r="F6385" t="s">
        <v>54146</v>
      </c>
      <c r="G6385" t="s">
        <v>54147</v>
      </c>
      <c r="H6385" t="s">
        <v>54148</v>
      </c>
      <c r="I6385" t="s">
        <v>4813</v>
      </c>
      <c r="J6385" t="s">
        <v>5418</v>
      </c>
      <c r="K6385" t="s">
        <v>5419</v>
      </c>
      <c r="L6385" t="s">
        <v>60</v>
      </c>
      <c r="M6385" t="s">
        <v>5420</v>
      </c>
      <c r="N6385" t="s">
        <v>5112</v>
      </c>
      <c r="O6385" t="s">
        <v>5422</v>
      </c>
      <c r="P6385" t="s">
        <v>54149</v>
      </c>
      <c r="Q6385" t="s">
        <v>54150</v>
      </c>
      <c r="R6385" t="str">
        <f t="shared" si="198"/>
        <v>奎文</v>
      </c>
      <c r="S6385" t="str">
        <f t="shared" si="199"/>
        <v>0111</v>
      </c>
    </row>
    <row r="6386" spans="1:19">
      <c r="A6386" t="s">
        <v>54151</v>
      </c>
      <c r="B6386" t="s">
        <v>54152</v>
      </c>
      <c r="C6386" t="s">
        <v>49</v>
      </c>
      <c r="D6386" t="s">
        <v>54153</v>
      </c>
      <c r="E6386" t="s">
        <v>50077</v>
      </c>
      <c r="F6386" t="s">
        <v>54154</v>
      </c>
      <c r="G6386" t="s">
        <v>54155</v>
      </c>
      <c r="H6386" t="s">
        <v>54156</v>
      </c>
      <c r="I6386" t="s">
        <v>4852</v>
      </c>
      <c r="J6386" t="s">
        <v>5408</v>
      </c>
      <c r="K6386" t="s">
        <v>4280</v>
      </c>
      <c r="L6386" t="s">
        <v>375</v>
      </c>
      <c r="M6386" t="s">
        <v>5409</v>
      </c>
      <c r="N6386" t="s">
        <v>5211</v>
      </c>
      <c r="O6386" t="s">
        <v>5410</v>
      </c>
      <c r="P6386" t="s">
        <v>54157</v>
      </c>
      <c r="Q6386" t="s">
        <v>54158</v>
      </c>
      <c r="R6386" t="str">
        <f t="shared" si="198"/>
        <v>昌邑</v>
      </c>
      <c r="S6386" t="str">
        <f t="shared" si="199"/>
        <v>0111</v>
      </c>
    </row>
    <row r="6387" spans="1:19">
      <c r="A6387" t="s">
        <v>54159</v>
      </c>
      <c r="B6387" t="s">
        <v>54160</v>
      </c>
      <c r="C6387" t="s">
        <v>49</v>
      </c>
      <c r="D6387" t="s">
        <v>54161</v>
      </c>
      <c r="E6387" t="s">
        <v>50077</v>
      </c>
      <c r="F6387" t="s">
        <v>54162</v>
      </c>
      <c r="G6387" t="s">
        <v>54163</v>
      </c>
      <c r="H6387" t="s">
        <v>54164</v>
      </c>
      <c r="I6387" t="s">
        <v>4813</v>
      </c>
      <c r="J6387" t="s">
        <v>14736</v>
      </c>
      <c r="K6387" t="s">
        <v>14737</v>
      </c>
      <c r="L6387" t="s">
        <v>86</v>
      </c>
      <c r="M6387" t="s">
        <v>8557</v>
      </c>
      <c r="N6387" t="s">
        <v>8072</v>
      </c>
      <c r="O6387" t="s">
        <v>14738</v>
      </c>
      <c r="P6387" t="s">
        <v>54165</v>
      </c>
      <c r="R6387" t="str">
        <f t="shared" si="198"/>
        <v>坊子</v>
      </c>
      <c r="S6387" t="str">
        <f t="shared" si="199"/>
        <v>0111</v>
      </c>
    </row>
    <row r="6388" spans="1:19">
      <c r="A6388" t="s">
        <v>54166</v>
      </c>
      <c r="B6388" t="s">
        <v>54167</v>
      </c>
      <c r="C6388" t="s">
        <v>49</v>
      </c>
      <c r="D6388" t="s">
        <v>54168</v>
      </c>
      <c r="E6388" t="s">
        <v>50077</v>
      </c>
      <c r="F6388" t="s">
        <v>54169</v>
      </c>
      <c r="G6388" t="s">
        <v>54170</v>
      </c>
      <c r="H6388" t="s">
        <v>54171</v>
      </c>
      <c r="I6388" t="s">
        <v>4813</v>
      </c>
      <c r="J6388" t="s">
        <v>5886</v>
      </c>
      <c r="K6388" t="s">
        <v>5887</v>
      </c>
      <c r="L6388" t="s">
        <v>60</v>
      </c>
      <c r="M6388" t="s">
        <v>5888</v>
      </c>
      <c r="N6388" t="s">
        <v>12670</v>
      </c>
      <c r="O6388" t="s">
        <v>5889</v>
      </c>
      <c r="P6388" t="s">
        <v>54172</v>
      </c>
      <c r="Q6388" t="s">
        <v>54173</v>
      </c>
      <c r="R6388" t="str">
        <f t="shared" si="198"/>
        <v>奎文</v>
      </c>
      <c r="S6388" t="str">
        <f t="shared" si="199"/>
        <v>0111</v>
      </c>
    </row>
    <row r="6389" spans="1:19">
      <c r="A6389" t="s">
        <v>54174</v>
      </c>
      <c r="B6389" t="s">
        <v>54175</v>
      </c>
      <c r="C6389" t="s">
        <v>49</v>
      </c>
      <c r="D6389" t="s">
        <v>54176</v>
      </c>
      <c r="E6389" t="s">
        <v>50251</v>
      </c>
      <c r="F6389" t="s">
        <v>54177</v>
      </c>
      <c r="G6389" t="s">
        <v>54178</v>
      </c>
      <c r="H6389" t="s">
        <v>54179</v>
      </c>
      <c r="I6389" t="s">
        <v>12757</v>
      </c>
      <c r="J6389" t="s">
        <v>17320</v>
      </c>
      <c r="K6389" t="s">
        <v>17321</v>
      </c>
      <c r="L6389" t="s">
        <v>50</v>
      </c>
      <c r="M6389" t="s">
        <v>4855</v>
      </c>
      <c r="N6389" t="s">
        <v>6519</v>
      </c>
      <c r="O6389" t="s">
        <v>17322</v>
      </c>
      <c r="P6389" t="s">
        <v>54180</v>
      </c>
      <c r="R6389" t="str">
        <f t="shared" si="198"/>
        <v>青州</v>
      </c>
      <c r="S6389" t="str">
        <f t="shared" si="199"/>
        <v>0111</v>
      </c>
    </row>
    <row r="6390" spans="1:19">
      <c r="A6390" t="s">
        <v>54181</v>
      </c>
      <c r="B6390" t="s">
        <v>54182</v>
      </c>
      <c r="C6390" t="s">
        <v>49</v>
      </c>
      <c r="D6390" t="s">
        <v>54183</v>
      </c>
      <c r="E6390" t="s">
        <v>50251</v>
      </c>
      <c r="F6390" t="s">
        <v>54184</v>
      </c>
      <c r="G6390" t="s">
        <v>54185</v>
      </c>
      <c r="H6390" t="s">
        <v>54186</v>
      </c>
      <c r="I6390" t="s">
        <v>12119</v>
      </c>
      <c r="J6390" t="s">
        <v>7278</v>
      </c>
      <c r="K6390" t="s">
        <v>7279</v>
      </c>
      <c r="L6390" t="s">
        <v>105</v>
      </c>
      <c r="M6390" t="s">
        <v>5089</v>
      </c>
      <c r="N6390" t="s">
        <v>5699</v>
      </c>
      <c r="O6390" t="s">
        <v>7280</v>
      </c>
      <c r="P6390" t="s">
        <v>54187</v>
      </c>
      <c r="Q6390" t="s">
        <v>54188</v>
      </c>
      <c r="R6390" t="str">
        <f t="shared" si="198"/>
        <v>寿光</v>
      </c>
      <c r="S6390" t="str">
        <f t="shared" si="199"/>
        <v>0111</v>
      </c>
    </row>
    <row r="6391" spans="1:19">
      <c r="A6391" t="s">
        <v>2642</v>
      </c>
      <c r="B6391" t="s">
        <v>54189</v>
      </c>
      <c r="C6391" t="s">
        <v>49</v>
      </c>
      <c r="D6391" t="s">
        <v>54190</v>
      </c>
      <c r="E6391" t="s">
        <v>50077</v>
      </c>
      <c r="F6391" t="s">
        <v>54191</v>
      </c>
      <c r="G6391" t="s">
        <v>2640</v>
      </c>
      <c r="H6391" t="s">
        <v>54192</v>
      </c>
      <c r="I6391" t="s">
        <v>5461</v>
      </c>
      <c r="J6391" t="s">
        <v>7743</v>
      </c>
      <c r="K6391" t="s">
        <v>7744</v>
      </c>
      <c r="L6391" t="s">
        <v>1136</v>
      </c>
      <c r="M6391" t="s">
        <v>5210</v>
      </c>
      <c r="N6391" t="s">
        <v>4845</v>
      </c>
      <c r="O6391" t="s">
        <v>7745</v>
      </c>
      <c r="P6391" t="s">
        <v>54193</v>
      </c>
      <c r="R6391" t="str">
        <f t="shared" si="198"/>
        <v>昌乐</v>
      </c>
      <c r="S6391" t="str">
        <f t="shared" si="199"/>
        <v>0111</v>
      </c>
    </row>
    <row r="6392" spans="1:19">
      <c r="A6392" t="s">
        <v>54194</v>
      </c>
      <c r="B6392" t="s">
        <v>54195</v>
      </c>
      <c r="C6392" t="s">
        <v>49</v>
      </c>
      <c r="D6392" t="s">
        <v>54196</v>
      </c>
      <c r="E6392" t="s">
        <v>50077</v>
      </c>
      <c r="F6392" t="s">
        <v>54197</v>
      </c>
      <c r="G6392" t="s">
        <v>54198</v>
      </c>
      <c r="H6392" t="s">
        <v>54140</v>
      </c>
      <c r="I6392" t="s">
        <v>4852</v>
      </c>
      <c r="J6392" t="s">
        <v>19912</v>
      </c>
      <c r="K6392" t="s">
        <v>19913</v>
      </c>
      <c r="L6392" t="s">
        <v>77</v>
      </c>
      <c r="M6392" t="s">
        <v>5733</v>
      </c>
      <c r="N6392" t="s">
        <v>4933</v>
      </c>
      <c r="O6392" t="s">
        <v>19914</v>
      </c>
      <c r="P6392" t="s">
        <v>54199</v>
      </c>
      <c r="Q6392" t="s">
        <v>54200</v>
      </c>
      <c r="R6392" t="str">
        <f t="shared" si="198"/>
        <v>临朐</v>
      </c>
      <c r="S6392" t="str">
        <f t="shared" si="199"/>
        <v>0111</v>
      </c>
    </row>
    <row r="6393" spans="1:19">
      <c r="A6393" t="s">
        <v>54201</v>
      </c>
      <c r="B6393" t="s">
        <v>54202</v>
      </c>
      <c r="C6393" t="s">
        <v>49</v>
      </c>
      <c r="D6393" t="s">
        <v>54203</v>
      </c>
      <c r="E6393" t="s">
        <v>50077</v>
      </c>
      <c r="F6393" t="s">
        <v>54204</v>
      </c>
      <c r="G6393" t="s">
        <v>54205</v>
      </c>
      <c r="H6393" t="s">
        <v>54206</v>
      </c>
      <c r="I6393" t="s">
        <v>4828</v>
      </c>
      <c r="J6393" t="s">
        <v>6642</v>
      </c>
      <c r="K6393" t="s">
        <v>5768</v>
      </c>
      <c r="L6393" t="s">
        <v>105</v>
      </c>
      <c r="M6393" t="s">
        <v>5769</v>
      </c>
      <c r="N6393" t="s">
        <v>4946</v>
      </c>
      <c r="O6393" t="s">
        <v>5843</v>
      </c>
      <c r="P6393" t="s">
        <v>54207</v>
      </c>
      <c r="Q6393" t="s">
        <v>54208</v>
      </c>
      <c r="R6393" t="str">
        <f t="shared" si="198"/>
        <v>寿光</v>
      </c>
      <c r="S6393" t="str">
        <f t="shared" si="199"/>
        <v>0111</v>
      </c>
    </row>
    <row r="6394" spans="1:19">
      <c r="A6394" t="s">
        <v>54209</v>
      </c>
      <c r="B6394" t="s">
        <v>54210</v>
      </c>
      <c r="C6394" t="s">
        <v>49</v>
      </c>
      <c r="D6394" t="s">
        <v>54211</v>
      </c>
      <c r="E6394" t="s">
        <v>50077</v>
      </c>
      <c r="F6394" t="s">
        <v>54212</v>
      </c>
      <c r="G6394" t="s">
        <v>54213</v>
      </c>
      <c r="H6394" t="s">
        <v>54214</v>
      </c>
      <c r="I6394" t="s">
        <v>5541</v>
      </c>
      <c r="J6394" t="s">
        <v>8107</v>
      </c>
      <c r="K6394" t="s">
        <v>8108</v>
      </c>
      <c r="L6394" t="s">
        <v>237</v>
      </c>
      <c r="M6394" t="s">
        <v>5247</v>
      </c>
      <c r="N6394" t="s">
        <v>4789</v>
      </c>
      <c r="O6394" t="s">
        <v>8109</v>
      </c>
      <c r="P6394" t="s">
        <v>54215</v>
      </c>
      <c r="Q6394" t="s">
        <v>54216</v>
      </c>
      <c r="R6394" t="str">
        <f t="shared" si="198"/>
        <v>潍城</v>
      </c>
      <c r="S6394" t="str">
        <f t="shared" si="199"/>
        <v>0111</v>
      </c>
    </row>
    <row r="6395" spans="1:19">
      <c r="A6395" t="s">
        <v>54217</v>
      </c>
      <c r="B6395" t="s">
        <v>54218</v>
      </c>
      <c r="C6395" t="s">
        <v>49</v>
      </c>
      <c r="D6395" t="s">
        <v>54219</v>
      </c>
      <c r="E6395" t="s">
        <v>50077</v>
      </c>
      <c r="F6395" t="s">
        <v>54220</v>
      </c>
      <c r="G6395" t="s">
        <v>54221</v>
      </c>
      <c r="H6395" t="s">
        <v>54222</v>
      </c>
      <c r="I6395" t="s">
        <v>5221</v>
      </c>
      <c r="J6395" t="s">
        <v>13467</v>
      </c>
      <c r="K6395" t="s">
        <v>13468</v>
      </c>
      <c r="L6395" t="s">
        <v>237</v>
      </c>
      <c r="M6395" t="s">
        <v>4788</v>
      </c>
      <c r="N6395" t="s">
        <v>4933</v>
      </c>
      <c r="O6395" t="s">
        <v>13469</v>
      </c>
      <c r="P6395" t="s">
        <v>54223</v>
      </c>
      <c r="Q6395" t="s">
        <v>54224</v>
      </c>
      <c r="R6395" t="str">
        <f t="shared" si="198"/>
        <v>潍城</v>
      </c>
      <c r="S6395" t="str">
        <f t="shared" si="199"/>
        <v>0111</v>
      </c>
    </row>
    <row r="6396" spans="1:19">
      <c r="A6396" t="s">
        <v>54225</v>
      </c>
      <c r="B6396" t="s">
        <v>54226</v>
      </c>
      <c r="C6396" t="s">
        <v>49</v>
      </c>
      <c r="D6396" t="s">
        <v>54227</v>
      </c>
      <c r="E6396" t="s">
        <v>52295</v>
      </c>
      <c r="F6396" t="s">
        <v>54228</v>
      </c>
      <c r="G6396" t="s">
        <v>54229</v>
      </c>
      <c r="H6396" t="s">
        <v>54230</v>
      </c>
      <c r="I6396" t="s">
        <v>54231</v>
      </c>
      <c r="J6396" t="s">
        <v>5122</v>
      </c>
      <c r="K6396" t="s">
        <v>5123</v>
      </c>
      <c r="N6396" t="s">
        <v>4832</v>
      </c>
      <c r="O6396" t="s">
        <v>5124</v>
      </c>
      <c r="R6396" t="str">
        <f t="shared" si="198"/>
        <v/>
      </c>
      <c r="S6396" t="str">
        <f t="shared" si="199"/>
        <v>0111</v>
      </c>
    </row>
    <row r="6397" spans="1:19">
      <c r="A6397" t="s">
        <v>54232</v>
      </c>
      <c r="B6397" t="s">
        <v>54233</v>
      </c>
      <c r="C6397" t="s">
        <v>49</v>
      </c>
      <c r="D6397" t="s">
        <v>54234</v>
      </c>
      <c r="E6397" t="s">
        <v>50077</v>
      </c>
      <c r="F6397" t="s">
        <v>54235</v>
      </c>
      <c r="G6397" t="s">
        <v>54236</v>
      </c>
      <c r="H6397" t="s">
        <v>54237</v>
      </c>
      <c r="I6397" t="s">
        <v>4852</v>
      </c>
      <c r="J6397" t="s">
        <v>5087</v>
      </c>
      <c r="K6397" t="s">
        <v>5088</v>
      </c>
      <c r="L6397" t="s">
        <v>105</v>
      </c>
      <c r="M6397" t="s">
        <v>5089</v>
      </c>
      <c r="N6397" t="s">
        <v>4972</v>
      </c>
      <c r="O6397" t="s">
        <v>5090</v>
      </c>
      <c r="P6397" t="s">
        <v>54238</v>
      </c>
      <c r="Q6397" t="s">
        <v>54239</v>
      </c>
      <c r="R6397" t="str">
        <f t="shared" si="198"/>
        <v>寿光</v>
      </c>
      <c r="S6397" t="str">
        <f t="shared" si="199"/>
        <v>0111</v>
      </c>
    </row>
    <row r="6398" spans="1:19">
      <c r="A6398" t="s">
        <v>54240</v>
      </c>
      <c r="B6398" t="s">
        <v>54241</v>
      </c>
      <c r="C6398" t="s">
        <v>49</v>
      </c>
      <c r="D6398" t="s">
        <v>54242</v>
      </c>
      <c r="E6398" t="s">
        <v>50077</v>
      </c>
      <c r="F6398" t="s">
        <v>54243</v>
      </c>
      <c r="G6398" t="s">
        <v>54244</v>
      </c>
      <c r="H6398" t="s">
        <v>54245</v>
      </c>
      <c r="I6398" t="s">
        <v>4852</v>
      </c>
      <c r="J6398" t="s">
        <v>6205</v>
      </c>
      <c r="K6398" t="s">
        <v>6206</v>
      </c>
      <c r="L6398" t="s">
        <v>50</v>
      </c>
      <c r="M6398" t="s">
        <v>6207</v>
      </c>
      <c r="N6398" t="s">
        <v>22930</v>
      </c>
      <c r="O6398" t="s">
        <v>6208</v>
      </c>
      <c r="P6398" t="s">
        <v>54246</v>
      </c>
      <c r="R6398" t="str">
        <f t="shared" si="198"/>
        <v>青州</v>
      </c>
      <c r="S6398" t="str">
        <f t="shared" si="199"/>
        <v>0111</v>
      </c>
    </row>
    <row r="6399" spans="1:19">
      <c r="A6399" t="s">
        <v>54247</v>
      </c>
      <c r="B6399" t="s">
        <v>54248</v>
      </c>
      <c r="C6399" t="s">
        <v>49</v>
      </c>
      <c r="D6399" t="s">
        <v>54249</v>
      </c>
      <c r="E6399" t="s">
        <v>50077</v>
      </c>
      <c r="F6399" t="s">
        <v>54250</v>
      </c>
      <c r="G6399" t="s">
        <v>54251</v>
      </c>
      <c r="H6399" t="s">
        <v>54252</v>
      </c>
      <c r="I6399" t="s">
        <v>5407</v>
      </c>
      <c r="J6399" t="s">
        <v>46354</v>
      </c>
      <c r="K6399" t="s">
        <v>46355</v>
      </c>
      <c r="L6399" t="s">
        <v>114</v>
      </c>
      <c r="M6399" t="s">
        <v>5486</v>
      </c>
      <c r="N6399" t="s">
        <v>4905</v>
      </c>
      <c r="O6399" t="s">
        <v>46356</v>
      </c>
      <c r="P6399" t="s">
        <v>54253</v>
      </c>
      <c r="R6399" t="str">
        <f t="shared" si="198"/>
        <v>高密</v>
      </c>
      <c r="S6399" t="str">
        <f t="shared" si="199"/>
        <v>0111</v>
      </c>
    </row>
    <row r="6400" spans="1:19">
      <c r="A6400" t="s">
        <v>54254</v>
      </c>
      <c r="B6400" t="s">
        <v>54255</v>
      </c>
      <c r="C6400" t="s">
        <v>49</v>
      </c>
      <c r="D6400" t="s">
        <v>54256</v>
      </c>
      <c r="E6400" t="s">
        <v>50251</v>
      </c>
      <c r="F6400" t="s">
        <v>54257</v>
      </c>
      <c r="G6400" t="s">
        <v>54258</v>
      </c>
      <c r="H6400" t="s">
        <v>54259</v>
      </c>
      <c r="I6400" t="s">
        <v>12119</v>
      </c>
      <c r="J6400" t="s">
        <v>7332</v>
      </c>
      <c r="K6400" t="s">
        <v>7333</v>
      </c>
      <c r="L6400" t="s">
        <v>375</v>
      </c>
      <c r="M6400" t="s">
        <v>7334</v>
      </c>
      <c r="N6400" t="s">
        <v>5112</v>
      </c>
      <c r="O6400" t="s">
        <v>7335</v>
      </c>
      <c r="P6400" t="s">
        <v>53079</v>
      </c>
      <c r="Q6400" t="s">
        <v>54260</v>
      </c>
      <c r="R6400" t="str">
        <f t="shared" si="198"/>
        <v>昌邑</v>
      </c>
      <c r="S6400" t="str">
        <f t="shared" si="199"/>
        <v>0111</v>
      </c>
    </row>
    <row r="6401" spans="1:19">
      <c r="A6401" t="s">
        <v>54261</v>
      </c>
      <c r="B6401" t="s">
        <v>54262</v>
      </c>
      <c r="C6401" t="s">
        <v>49</v>
      </c>
      <c r="D6401" t="s">
        <v>54263</v>
      </c>
      <c r="E6401" t="s">
        <v>50077</v>
      </c>
      <c r="F6401" t="s">
        <v>54264</v>
      </c>
      <c r="G6401" t="s">
        <v>54265</v>
      </c>
      <c r="H6401" t="s">
        <v>54266</v>
      </c>
      <c r="I6401" t="s">
        <v>4813</v>
      </c>
      <c r="J6401" t="s">
        <v>15974</v>
      </c>
      <c r="K6401" t="s">
        <v>15975</v>
      </c>
      <c r="L6401" t="s">
        <v>50</v>
      </c>
      <c r="M6401" t="s">
        <v>4855</v>
      </c>
      <c r="N6401" t="s">
        <v>4789</v>
      </c>
      <c r="O6401" t="s">
        <v>15976</v>
      </c>
      <c r="P6401" t="s">
        <v>54267</v>
      </c>
      <c r="Q6401" t="s">
        <v>54268</v>
      </c>
      <c r="R6401" t="str">
        <f t="shared" ref="R6401:R6464" si="200">IF(OR(LEFT(L6401,2)="高新"),"奎文",IF(LEFT(L6401,2)="峡山","坊子",IF(LEFT(L6401,2)="滨海","寒亭",LEFT(L6401,2))))</f>
        <v>青州</v>
      </c>
      <c r="S6401" t="str">
        <f t="shared" ref="S6401:S6464" si="201">TEXT(B6401,"mmdd")</f>
        <v>0111</v>
      </c>
    </row>
    <row r="6402" spans="1:19">
      <c r="A6402" t="s">
        <v>2650</v>
      </c>
      <c r="B6402" t="s">
        <v>54269</v>
      </c>
      <c r="C6402" t="s">
        <v>49</v>
      </c>
      <c r="D6402" t="s">
        <v>54270</v>
      </c>
      <c r="E6402" t="s">
        <v>50077</v>
      </c>
      <c r="F6402" t="s">
        <v>54271</v>
      </c>
      <c r="G6402" t="s">
        <v>2648</v>
      </c>
      <c r="H6402" t="s">
        <v>54272</v>
      </c>
      <c r="I6402" t="s">
        <v>5052</v>
      </c>
      <c r="J6402" t="s">
        <v>21645</v>
      </c>
      <c r="K6402" t="s">
        <v>21646</v>
      </c>
      <c r="L6402" t="s">
        <v>237</v>
      </c>
      <c r="M6402" t="s">
        <v>4788</v>
      </c>
      <c r="N6402" t="s">
        <v>16864</v>
      </c>
      <c r="O6402" t="s">
        <v>21647</v>
      </c>
      <c r="P6402" t="s">
        <v>54273</v>
      </c>
      <c r="Q6402" t="s">
        <v>48042</v>
      </c>
      <c r="R6402" t="str">
        <f t="shared" si="200"/>
        <v>潍城</v>
      </c>
      <c r="S6402" t="str">
        <f t="shared" si="201"/>
        <v>0111</v>
      </c>
    </row>
    <row r="6403" spans="1:19">
      <c r="A6403" t="s">
        <v>54274</v>
      </c>
      <c r="B6403" t="s">
        <v>54275</v>
      </c>
      <c r="C6403" t="s">
        <v>49</v>
      </c>
      <c r="D6403" t="s">
        <v>54276</v>
      </c>
      <c r="E6403" t="s">
        <v>52295</v>
      </c>
      <c r="F6403" t="s">
        <v>54277</v>
      </c>
      <c r="G6403" t="s">
        <v>54278</v>
      </c>
      <c r="H6403" t="s">
        <v>54279</v>
      </c>
      <c r="I6403" t="s">
        <v>4828</v>
      </c>
      <c r="J6403" t="s">
        <v>11207</v>
      </c>
      <c r="K6403" t="s">
        <v>11208</v>
      </c>
      <c r="L6403" t="s">
        <v>123</v>
      </c>
      <c r="M6403" t="s">
        <v>7767</v>
      </c>
      <c r="N6403" t="s">
        <v>4881</v>
      </c>
      <c r="O6403" t="s">
        <v>11209</v>
      </c>
      <c r="P6403" t="s">
        <v>54280</v>
      </c>
      <c r="R6403" t="str">
        <f t="shared" si="200"/>
        <v>诸城</v>
      </c>
      <c r="S6403" t="str">
        <f t="shared" si="201"/>
        <v>0111</v>
      </c>
    </row>
    <row r="6404" spans="1:19">
      <c r="A6404" t="s">
        <v>54281</v>
      </c>
      <c r="B6404" t="s">
        <v>54282</v>
      </c>
      <c r="C6404" t="s">
        <v>49</v>
      </c>
      <c r="D6404" t="s">
        <v>54283</v>
      </c>
      <c r="E6404" t="s">
        <v>50077</v>
      </c>
      <c r="F6404" t="s">
        <v>54284</v>
      </c>
      <c r="G6404" t="s">
        <v>54285</v>
      </c>
      <c r="H6404" t="s">
        <v>54286</v>
      </c>
      <c r="I6404" t="s">
        <v>4852</v>
      </c>
      <c r="J6404" t="s">
        <v>4801</v>
      </c>
      <c r="K6404" t="s">
        <v>4802</v>
      </c>
      <c r="L6404" t="s">
        <v>77</v>
      </c>
      <c r="M6404" t="s">
        <v>4803</v>
      </c>
      <c r="N6404" t="s">
        <v>5030</v>
      </c>
      <c r="O6404" t="s">
        <v>4804</v>
      </c>
      <c r="P6404" t="s">
        <v>54079</v>
      </c>
      <c r="Q6404" t="s">
        <v>54287</v>
      </c>
      <c r="R6404" t="str">
        <f t="shared" si="200"/>
        <v>临朐</v>
      </c>
      <c r="S6404" t="str">
        <f t="shared" si="201"/>
        <v>0111</v>
      </c>
    </row>
    <row r="6405" spans="1:19">
      <c r="A6405" t="s">
        <v>54288</v>
      </c>
      <c r="B6405" t="s">
        <v>54289</v>
      </c>
      <c r="C6405" t="s">
        <v>49</v>
      </c>
      <c r="D6405" t="s">
        <v>54290</v>
      </c>
      <c r="E6405" t="s">
        <v>54291</v>
      </c>
      <c r="F6405" t="s">
        <v>54292</v>
      </c>
      <c r="G6405" t="s">
        <v>54293</v>
      </c>
      <c r="H6405" t="s">
        <v>54294</v>
      </c>
      <c r="I6405" t="s">
        <v>5052</v>
      </c>
      <c r="J6405" t="s">
        <v>9472</v>
      </c>
      <c r="K6405" t="s">
        <v>9473</v>
      </c>
      <c r="L6405" t="s">
        <v>95</v>
      </c>
      <c r="M6405" t="s">
        <v>5757</v>
      </c>
      <c r="N6405" t="s">
        <v>4983</v>
      </c>
      <c r="O6405" t="s">
        <v>9474</v>
      </c>
      <c r="P6405" t="s">
        <v>54295</v>
      </c>
      <c r="R6405" t="str">
        <f t="shared" si="200"/>
        <v>安丘</v>
      </c>
      <c r="S6405" t="str">
        <f t="shared" si="201"/>
        <v>0111</v>
      </c>
    </row>
    <row r="6406" spans="1:19">
      <c r="A6406" t="s">
        <v>54296</v>
      </c>
      <c r="B6406" t="s">
        <v>54297</v>
      </c>
      <c r="C6406" t="s">
        <v>49</v>
      </c>
      <c r="D6406" t="s">
        <v>54298</v>
      </c>
      <c r="E6406" t="s">
        <v>54092</v>
      </c>
      <c r="F6406" t="s">
        <v>54299</v>
      </c>
      <c r="G6406" t="s">
        <v>54300</v>
      </c>
      <c r="H6406" t="s">
        <v>54301</v>
      </c>
      <c r="I6406" t="s">
        <v>12119</v>
      </c>
      <c r="J6406" t="s">
        <v>7278</v>
      </c>
      <c r="K6406" t="s">
        <v>7279</v>
      </c>
      <c r="L6406" t="s">
        <v>105</v>
      </c>
      <c r="M6406" t="s">
        <v>5089</v>
      </c>
      <c r="N6406" t="s">
        <v>5699</v>
      </c>
      <c r="O6406" t="s">
        <v>7280</v>
      </c>
      <c r="P6406" t="s">
        <v>54302</v>
      </c>
      <c r="R6406" t="str">
        <f t="shared" si="200"/>
        <v>寿光</v>
      </c>
      <c r="S6406" t="str">
        <f t="shared" si="201"/>
        <v>0111</v>
      </c>
    </row>
    <row r="6407" spans="1:19">
      <c r="A6407" t="s">
        <v>54303</v>
      </c>
      <c r="B6407" t="s">
        <v>54304</v>
      </c>
      <c r="C6407" t="s">
        <v>49</v>
      </c>
      <c r="D6407" t="s">
        <v>54305</v>
      </c>
      <c r="E6407" t="s">
        <v>50077</v>
      </c>
      <c r="F6407" t="s">
        <v>54306</v>
      </c>
      <c r="G6407" t="s">
        <v>54307</v>
      </c>
      <c r="H6407" t="s">
        <v>54308</v>
      </c>
      <c r="I6407" t="s">
        <v>4852</v>
      </c>
      <c r="J6407" t="s">
        <v>15047</v>
      </c>
      <c r="K6407" t="s">
        <v>15048</v>
      </c>
      <c r="L6407" t="s">
        <v>50</v>
      </c>
      <c r="M6407" t="s">
        <v>6624</v>
      </c>
      <c r="N6407" t="s">
        <v>4789</v>
      </c>
      <c r="O6407" t="s">
        <v>15049</v>
      </c>
      <c r="P6407" t="s">
        <v>54309</v>
      </c>
      <c r="Q6407" t="s">
        <v>54310</v>
      </c>
      <c r="R6407" t="str">
        <f t="shared" si="200"/>
        <v>青州</v>
      </c>
      <c r="S6407" t="str">
        <f t="shared" si="201"/>
        <v>0111</v>
      </c>
    </row>
    <row r="6408" spans="1:19">
      <c r="A6408" t="s">
        <v>54311</v>
      </c>
      <c r="B6408" t="s">
        <v>54312</v>
      </c>
      <c r="C6408" t="s">
        <v>49</v>
      </c>
      <c r="D6408" t="s">
        <v>54313</v>
      </c>
      <c r="E6408" t="s">
        <v>50251</v>
      </c>
      <c r="F6408" t="s">
        <v>54314</v>
      </c>
      <c r="G6408" t="s">
        <v>54315</v>
      </c>
      <c r="H6408" t="s">
        <v>53657</v>
      </c>
      <c r="I6408" t="s">
        <v>12757</v>
      </c>
      <c r="J6408" t="s">
        <v>10870</v>
      </c>
      <c r="K6408" t="s">
        <v>10871</v>
      </c>
      <c r="L6408" t="s">
        <v>60</v>
      </c>
      <c r="M6408" t="s">
        <v>5999</v>
      </c>
      <c r="N6408" t="s">
        <v>4905</v>
      </c>
      <c r="O6408" t="s">
        <v>10872</v>
      </c>
      <c r="P6408" t="s">
        <v>54316</v>
      </c>
      <c r="R6408" t="str">
        <f t="shared" si="200"/>
        <v>奎文</v>
      </c>
      <c r="S6408" t="str">
        <f t="shared" si="201"/>
        <v>0111</v>
      </c>
    </row>
    <row r="6409" spans="1:19">
      <c r="A6409" t="s">
        <v>54317</v>
      </c>
      <c r="B6409" t="s">
        <v>54318</v>
      </c>
      <c r="C6409" t="s">
        <v>49</v>
      </c>
      <c r="D6409" t="s">
        <v>54319</v>
      </c>
      <c r="E6409" t="s">
        <v>50251</v>
      </c>
      <c r="F6409" t="s">
        <v>54320</v>
      </c>
      <c r="G6409" t="s">
        <v>54321</v>
      </c>
      <c r="H6409" t="s">
        <v>54322</v>
      </c>
      <c r="I6409" t="s">
        <v>12119</v>
      </c>
      <c r="J6409" t="s">
        <v>5395</v>
      </c>
      <c r="K6409" t="s">
        <v>5396</v>
      </c>
      <c r="L6409" t="s">
        <v>60</v>
      </c>
      <c r="M6409" t="s">
        <v>4774</v>
      </c>
      <c r="N6409" t="s">
        <v>16864</v>
      </c>
      <c r="O6409" t="s">
        <v>5397</v>
      </c>
      <c r="P6409" t="s">
        <v>54323</v>
      </c>
      <c r="R6409" t="str">
        <f t="shared" si="200"/>
        <v>奎文</v>
      </c>
      <c r="S6409" t="str">
        <f t="shared" si="201"/>
        <v>0111</v>
      </c>
    </row>
    <row r="6410" spans="1:19">
      <c r="A6410" t="s">
        <v>54324</v>
      </c>
      <c r="B6410" t="s">
        <v>54325</v>
      </c>
      <c r="C6410" t="s">
        <v>49</v>
      </c>
      <c r="D6410" t="s">
        <v>54326</v>
      </c>
      <c r="E6410" t="s">
        <v>50251</v>
      </c>
      <c r="F6410" t="s">
        <v>54327</v>
      </c>
      <c r="G6410" t="s">
        <v>54328</v>
      </c>
      <c r="H6410" t="s">
        <v>54329</v>
      </c>
      <c r="I6410" t="s">
        <v>12119</v>
      </c>
      <c r="J6410" t="s">
        <v>6150</v>
      </c>
      <c r="K6410" t="s">
        <v>6151</v>
      </c>
      <c r="L6410" t="s">
        <v>95</v>
      </c>
      <c r="M6410" t="s">
        <v>5709</v>
      </c>
      <c r="N6410" t="s">
        <v>6519</v>
      </c>
      <c r="O6410" t="s">
        <v>6153</v>
      </c>
      <c r="P6410" t="s">
        <v>54330</v>
      </c>
      <c r="R6410" t="str">
        <f t="shared" si="200"/>
        <v>安丘</v>
      </c>
      <c r="S6410" t="str">
        <f t="shared" si="201"/>
        <v>0111</v>
      </c>
    </row>
    <row r="6411" spans="1:19">
      <c r="A6411" t="s">
        <v>54331</v>
      </c>
      <c r="B6411" t="s">
        <v>54332</v>
      </c>
      <c r="C6411" t="s">
        <v>49</v>
      </c>
      <c r="D6411" t="s">
        <v>54333</v>
      </c>
      <c r="E6411" t="s">
        <v>50077</v>
      </c>
      <c r="F6411" t="s">
        <v>54334</v>
      </c>
      <c r="G6411" t="s">
        <v>54335</v>
      </c>
      <c r="H6411" t="s">
        <v>54336</v>
      </c>
      <c r="I6411" t="s">
        <v>4828</v>
      </c>
      <c r="J6411" t="s">
        <v>6205</v>
      </c>
      <c r="K6411" t="s">
        <v>6206</v>
      </c>
      <c r="L6411" t="s">
        <v>50</v>
      </c>
      <c r="M6411" t="s">
        <v>6207</v>
      </c>
      <c r="N6411" t="s">
        <v>5296</v>
      </c>
      <c r="O6411" t="s">
        <v>6208</v>
      </c>
      <c r="P6411" t="s">
        <v>54337</v>
      </c>
      <c r="R6411" t="str">
        <f t="shared" si="200"/>
        <v>青州</v>
      </c>
      <c r="S6411" t="str">
        <f t="shared" si="201"/>
        <v>0111</v>
      </c>
    </row>
    <row r="6412" spans="1:19">
      <c r="A6412" t="s">
        <v>54338</v>
      </c>
      <c r="B6412" t="s">
        <v>54339</v>
      </c>
      <c r="C6412" t="s">
        <v>49</v>
      </c>
      <c r="D6412" t="s">
        <v>54340</v>
      </c>
      <c r="E6412" t="s">
        <v>50077</v>
      </c>
      <c r="F6412" t="s">
        <v>54341</v>
      </c>
      <c r="G6412" t="s">
        <v>54342</v>
      </c>
      <c r="H6412" t="s">
        <v>54343</v>
      </c>
      <c r="I6412" t="s">
        <v>4813</v>
      </c>
      <c r="J6412" t="s">
        <v>5258</v>
      </c>
      <c r="K6412" t="s">
        <v>5259</v>
      </c>
      <c r="L6412" t="s">
        <v>50</v>
      </c>
      <c r="M6412" t="s">
        <v>5260</v>
      </c>
      <c r="N6412" t="s">
        <v>5056</v>
      </c>
      <c r="O6412" t="s">
        <v>5261</v>
      </c>
      <c r="P6412" t="s">
        <v>54344</v>
      </c>
      <c r="Q6412" t="s">
        <v>54345</v>
      </c>
      <c r="R6412" t="str">
        <f t="shared" si="200"/>
        <v>青州</v>
      </c>
      <c r="S6412" t="str">
        <f t="shared" si="201"/>
        <v>0111</v>
      </c>
    </row>
    <row r="6413" spans="1:19">
      <c r="A6413" t="s">
        <v>54346</v>
      </c>
      <c r="B6413" t="s">
        <v>54347</v>
      </c>
      <c r="C6413" t="s">
        <v>49</v>
      </c>
      <c r="D6413" t="s">
        <v>54348</v>
      </c>
      <c r="E6413" t="s">
        <v>50077</v>
      </c>
      <c r="F6413" t="s">
        <v>54349</v>
      </c>
      <c r="G6413" t="s">
        <v>54350</v>
      </c>
      <c r="H6413" t="s">
        <v>54351</v>
      </c>
      <c r="I6413" t="s">
        <v>4785</v>
      </c>
      <c r="J6413" t="s">
        <v>5067</v>
      </c>
      <c r="K6413" t="s">
        <v>5068</v>
      </c>
      <c r="L6413" t="s">
        <v>123</v>
      </c>
      <c r="M6413" t="s">
        <v>4932</v>
      </c>
      <c r="N6413" t="s">
        <v>4856</v>
      </c>
      <c r="O6413" t="s">
        <v>5070</v>
      </c>
      <c r="P6413" t="s">
        <v>54352</v>
      </c>
      <c r="Q6413" t="s">
        <v>54353</v>
      </c>
      <c r="R6413" t="str">
        <f t="shared" si="200"/>
        <v>诸城</v>
      </c>
      <c r="S6413" t="str">
        <f t="shared" si="201"/>
        <v>0111</v>
      </c>
    </row>
    <row r="6414" spans="1:19">
      <c r="A6414" t="s">
        <v>54354</v>
      </c>
      <c r="B6414" t="s">
        <v>54355</v>
      </c>
      <c r="C6414" t="s">
        <v>49</v>
      </c>
      <c r="D6414" t="s">
        <v>54356</v>
      </c>
      <c r="E6414" t="s">
        <v>50077</v>
      </c>
      <c r="F6414" t="s">
        <v>54357</v>
      </c>
      <c r="G6414" t="s">
        <v>54358</v>
      </c>
      <c r="H6414" t="s">
        <v>54359</v>
      </c>
      <c r="I6414" t="s">
        <v>4852</v>
      </c>
      <c r="J6414" t="s">
        <v>11811</v>
      </c>
      <c r="K6414" t="s">
        <v>11812</v>
      </c>
      <c r="L6414" t="s">
        <v>50</v>
      </c>
      <c r="M6414" t="s">
        <v>4855</v>
      </c>
      <c r="N6414" t="s">
        <v>5487</v>
      </c>
      <c r="O6414" t="s">
        <v>11813</v>
      </c>
      <c r="P6414" t="s">
        <v>54360</v>
      </c>
      <c r="Q6414" t="s">
        <v>54361</v>
      </c>
      <c r="R6414" t="str">
        <f t="shared" si="200"/>
        <v>青州</v>
      </c>
      <c r="S6414" t="str">
        <f t="shared" si="201"/>
        <v>0111</v>
      </c>
    </row>
    <row r="6415" spans="1:19">
      <c r="A6415" t="s">
        <v>54362</v>
      </c>
      <c r="B6415" t="s">
        <v>54363</v>
      </c>
      <c r="C6415" t="s">
        <v>49</v>
      </c>
      <c r="D6415" t="s">
        <v>54364</v>
      </c>
      <c r="E6415" t="s">
        <v>50077</v>
      </c>
      <c r="F6415" t="s">
        <v>54365</v>
      </c>
      <c r="G6415" t="s">
        <v>54366</v>
      </c>
      <c r="H6415" t="s">
        <v>54367</v>
      </c>
      <c r="I6415" t="s">
        <v>4828</v>
      </c>
      <c r="J6415" t="s">
        <v>16844</v>
      </c>
      <c r="K6415" t="s">
        <v>16845</v>
      </c>
      <c r="L6415" t="s">
        <v>77</v>
      </c>
      <c r="M6415" t="s">
        <v>5733</v>
      </c>
      <c r="N6415" t="s">
        <v>4845</v>
      </c>
      <c r="O6415" t="s">
        <v>16846</v>
      </c>
      <c r="P6415" t="s">
        <v>54368</v>
      </c>
      <c r="Q6415" t="s">
        <v>54369</v>
      </c>
      <c r="R6415" t="str">
        <f t="shared" si="200"/>
        <v>临朐</v>
      </c>
      <c r="S6415" t="str">
        <f t="shared" si="201"/>
        <v>0111</v>
      </c>
    </row>
    <row r="6416" spans="1:19">
      <c r="A6416" t="s">
        <v>54370</v>
      </c>
      <c r="B6416" t="s">
        <v>54371</v>
      </c>
      <c r="C6416" t="s">
        <v>49</v>
      </c>
      <c r="D6416" t="s">
        <v>54372</v>
      </c>
      <c r="E6416" t="s">
        <v>50077</v>
      </c>
      <c r="F6416" t="s">
        <v>54373</v>
      </c>
      <c r="G6416" t="s">
        <v>54374</v>
      </c>
      <c r="H6416" t="s">
        <v>54375</v>
      </c>
      <c r="I6416" t="s">
        <v>4828</v>
      </c>
      <c r="J6416" t="s">
        <v>10760</v>
      </c>
      <c r="K6416" t="s">
        <v>10761</v>
      </c>
      <c r="L6416" t="s">
        <v>105</v>
      </c>
      <c r="M6416" t="s">
        <v>5029</v>
      </c>
      <c r="N6416" t="s">
        <v>5056</v>
      </c>
      <c r="O6416" t="s">
        <v>10762</v>
      </c>
      <c r="P6416" t="s">
        <v>54376</v>
      </c>
      <c r="Q6416" t="s">
        <v>54377</v>
      </c>
      <c r="R6416" t="str">
        <f t="shared" si="200"/>
        <v>寿光</v>
      </c>
      <c r="S6416" t="str">
        <f t="shared" si="201"/>
        <v>0111</v>
      </c>
    </row>
    <row r="6417" spans="1:19">
      <c r="A6417" t="s">
        <v>54378</v>
      </c>
      <c r="B6417" t="s">
        <v>54379</v>
      </c>
      <c r="C6417" t="s">
        <v>49</v>
      </c>
      <c r="D6417" t="s">
        <v>54380</v>
      </c>
      <c r="E6417" t="s">
        <v>50077</v>
      </c>
      <c r="F6417" t="s">
        <v>54381</v>
      </c>
      <c r="G6417" t="s">
        <v>54382</v>
      </c>
      <c r="H6417" t="s">
        <v>54383</v>
      </c>
      <c r="I6417" t="s">
        <v>4785</v>
      </c>
      <c r="J6417" t="s">
        <v>5109</v>
      </c>
      <c r="K6417" t="s">
        <v>5110</v>
      </c>
      <c r="L6417" t="s">
        <v>50</v>
      </c>
      <c r="M6417" t="s">
        <v>5111</v>
      </c>
      <c r="N6417" t="s">
        <v>5699</v>
      </c>
      <c r="O6417" t="s">
        <v>5113</v>
      </c>
      <c r="P6417" t="s">
        <v>54384</v>
      </c>
      <c r="R6417" t="str">
        <f t="shared" si="200"/>
        <v>青州</v>
      </c>
      <c r="S6417" t="str">
        <f t="shared" si="201"/>
        <v>0111</v>
      </c>
    </row>
    <row r="6418" spans="1:19">
      <c r="A6418" t="s">
        <v>54385</v>
      </c>
      <c r="B6418" t="s">
        <v>54386</v>
      </c>
      <c r="C6418" t="s">
        <v>49</v>
      </c>
      <c r="D6418" t="s">
        <v>54387</v>
      </c>
      <c r="E6418" t="s">
        <v>50251</v>
      </c>
      <c r="F6418" t="s">
        <v>54388</v>
      </c>
      <c r="G6418" t="s">
        <v>54389</v>
      </c>
      <c r="H6418" t="s">
        <v>54390</v>
      </c>
      <c r="I6418" t="s">
        <v>12119</v>
      </c>
      <c r="J6418" t="s">
        <v>7278</v>
      </c>
      <c r="K6418" t="s">
        <v>7279</v>
      </c>
      <c r="L6418" t="s">
        <v>105</v>
      </c>
      <c r="M6418" t="s">
        <v>5089</v>
      </c>
      <c r="N6418" t="s">
        <v>5699</v>
      </c>
      <c r="O6418" t="s">
        <v>7280</v>
      </c>
      <c r="P6418" t="s">
        <v>54391</v>
      </c>
      <c r="R6418" t="str">
        <f t="shared" si="200"/>
        <v>寿光</v>
      </c>
      <c r="S6418" t="str">
        <f t="shared" si="201"/>
        <v>0111</v>
      </c>
    </row>
    <row r="6419" spans="1:19">
      <c r="A6419" t="s">
        <v>54392</v>
      </c>
      <c r="B6419" t="s">
        <v>54393</v>
      </c>
      <c r="C6419" t="s">
        <v>49</v>
      </c>
      <c r="D6419" t="s">
        <v>54394</v>
      </c>
      <c r="E6419" t="s">
        <v>50251</v>
      </c>
      <c r="F6419" t="s">
        <v>54395</v>
      </c>
      <c r="G6419" t="s">
        <v>54396</v>
      </c>
      <c r="H6419" t="s">
        <v>54397</v>
      </c>
      <c r="I6419" t="s">
        <v>12119</v>
      </c>
      <c r="J6419" t="s">
        <v>8107</v>
      </c>
      <c r="K6419" t="s">
        <v>8108</v>
      </c>
      <c r="L6419" t="s">
        <v>237</v>
      </c>
      <c r="M6419" t="s">
        <v>5247</v>
      </c>
      <c r="N6419" t="s">
        <v>4789</v>
      </c>
      <c r="O6419" t="s">
        <v>8109</v>
      </c>
      <c r="P6419" t="s">
        <v>54398</v>
      </c>
      <c r="Q6419" t="s">
        <v>54399</v>
      </c>
      <c r="R6419" t="str">
        <f t="shared" si="200"/>
        <v>潍城</v>
      </c>
      <c r="S6419" t="str">
        <f t="shared" si="201"/>
        <v>0111</v>
      </c>
    </row>
    <row r="6420" spans="1:19">
      <c r="A6420" t="s">
        <v>54400</v>
      </c>
      <c r="B6420" t="s">
        <v>54401</v>
      </c>
      <c r="C6420" t="s">
        <v>49</v>
      </c>
      <c r="D6420" t="s">
        <v>54402</v>
      </c>
      <c r="E6420" t="s">
        <v>50077</v>
      </c>
      <c r="F6420" t="s">
        <v>54403</v>
      </c>
      <c r="G6420" t="s">
        <v>54404</v>
      </c>
      <c r="H6420" t="s">
        <v>54405</v>
      </c>
      <c r="I6420" t="s">
        <v>5282</v>
      </c>
      <c r="J6420" t="s">
        <v>6983</v>
      </c>
      <c r="K6420" t="s">
        <v>6984</v>
      </c>
      <c r="L6420" t="s">
        <v>95</v>
      </c>
      <c r="M6420" t="s">
        <v>5682</v>
      </c>
      <c r="N6420" t="s">
        <v>4789</v>
      </c>
      <c r="O6420" t="s">
        <v>6986</v>
      </c>
      <c r="P6420" t="s">
        <v>54406</v>
      </c>
      <c r="Q6420" t="s">
        <v>54407</v>
      </c>
      <c r="R6420" t="str">
        <f t="shared" si="200"/>
        <v>安丘</v>
      </c>
      <c r="S6420" t="str">
        <f t="shared" si="201"/>
        <v>0111</v>
      </c>
    </row>
    <row r="6421" spans="1:19">
      <c r="A6421" t="s">
        <v>54408</v>
      </c>
      <c r="B6421" t="s">
        <v>54409</v>
      </c>
      <c r="C6421" t="s">
        <v>49</v>
      </c>
      <c r="D6421" t="s">
        <v>54410</v>
      </c>
      <c r="E6421" t="s">
        <v>50077</v>
      </c>
      <c r="F6421" t="s">
        <v>54411</v>
      </c>
      <c r="G6421" t="s">
        <v>54412</v>
      </c>
      <c r="H6421" t="s">
        <v>54413</v>
      </c>
      <c r="I6421" t="s">
        <v>4813</v>
      </c>
      <c r="J6421" t="s">
        <v>8107</v>
      </c>
      <c r="K6421" t="s">
        <v>8108</v>
      </c>
      <c r="L6421" t="s">
        <v>237</v>
      </c>
      <c r="M6421" t="s">
        <v>5247</v>
      </c>
      <c r="N6421" t="s">
        <v>4789</v>
      </c>
      <c r="O6421" t="s">
        <v>8109</v>
      </c>
      <c r="P6421" t="s">
        <v>54414</v>
      </c>
      <c r="R6421" t="str">
        <f t="shared" si="200"/>
        <v>潍城</v>
      </c>
      <c r="S6421" t="str">
        <f t="shared" si="201"/>
        <v>0111</v>
      </c>
    </row>
    <row r="6422" spans="1:19">
      <c r="A6422" t="s">
        <v>2634</v>
      </c>
      <c r="B6422" t="s">
        <v>54415</v>
      </c>
      <c r="C6422" t="s">
        <v>49</v>
      </c>
      <c r="D6422" t="s">
        <v>54416</v>
      </c>
      <c r="E6422" t="s">
        <v>50077</v>
      </c>
      <c r="F6422" t="s">
        <v>54417</v>
      </c>
      <c r="G6422" t="s">
        <v>2632</v>
      </c>
      <c r="H6422" t="s">
        <v>54418</v>
      </c>
      <c r="I6422" t="s">
        <v>4852</v>
      </c>
      <c r="J6422" t="s">
        <v>7332</v>
      </c>
      <c r="K6422" t="s">
        <v>7333</v>
      </c>
      <c r="L6422" t="s">
        <v>375</v>
      </c>
      <c r="M6422" t="s">
        <v>7334</v>
      </c>
      <c r="N6422" t="s">
        <v>4845</v>
      </c>
      <c r="O6422" t="s">
        <v>7335</v>
      </c>
      <c r="P6422" t="s">
        <v>54419</v>
      </c>
      <c r="R6422" t="str">
        <f t="shared" si="200"/>
        <v>昌邑</v>
      </c>
      <c r="S6422" t="str">
        <f t="shared" si="201"/>
        <v>0111</v>
      </c>
    </row>
    <row r="6423" spans="1:19">
      <c r="A6423" t="s">
        <v>54420</v>
      </c>
      <c r="B6423" t="s">
        <v>54156</v>
      </c>
      <c r="C6423" t="s">
        <v>49</v>
      </c>
      <c r="D6423" t="s">
        <v>54421</v>
      </c>
      <c r="E6423" t="s">
        <v>54076</v>
      </c>
      <c r="F6423" t="s">
        <v>54422</v>
      </c>
      <c r="G6423" t="s">
        <v>54423</v>
      </c>
      <c r="H6423" t="s">
        <v>54424</v>
      </c>
      <c r="I6423" t="s">
        <v>4785</v>
      </c>
      <c r="J6423" t="s">
        <v>5743</v>
      </c>
      <c r="K6423" t="s">
        <v>5744</v>
      </c>
      <c r="L6423" t="s">
        <v>375</v>
      </c>
      <c r="M6423" t="s">
        <v>5745</v>
      </c>
      <c r="O6423" t="s">
        <v>5746</v>
      </c>
      <c r="P6423" t="s">
        <v>54425</v>
      </c>
      <c r="R6423" t="str">
        <f t="shared" si="200"/>
        <v>昌邑</v>
      </c>
      <c r="S6423" t="str">
        <f t="shared" si="201"/>
        <v>0111</v>
      </c>
    </row>
    <row r="6424" spans="1:19">
      <c r="A6424" t="s">
        <v>54426</v>
      </c>
      <c r="B6424" t="s">
        <v>54427</v>
      </c>
      <c r="C6424" t="s">
        <v>49</v>
      </c>
      <c r="D6424" t="s">
        <v>54428</v>
      </c>
      <c r="E6424" t="s">
        <v>50077</v>
      </c>
      <c r="F6424" t="s">
        <v>54429</v>
      </c>
      <c r="G6424" t="s">
        <v>54430</v>
      </c>
      <c r="H6424" t="s">
        <v>54431</v>
      </c>
      <c r="I6424" t="s">
        <v>5327</v>
      </c>
      <c r="J6424" t="s">
        <v>15385</v>
      </c>
      <c r="K6424" t="s">
        <v>15386</v>
      </c>
      <c r="L6424" t="s">
        <v>123</v>
      </c>
      <c r="M6424" t="s">
        <v>4932</v>
      </c>
      <c r="N6424" t="s">
        <v>4933</v>
      </c>
      <c r="O6424" t="s">
        <v>15387</v>
      </c>
      <c r="P6424" t="s">
        <v>54432</v>
      </c>
      <c r="Q6424" t="s">
        <v>54433</v>
      </c>
      <c r="R6424" t="str">
        <f t="shared" si="200"/>
        <v>诸城</v>
      </c>
      <c r="S6424" t="str">
        <f t="shared" si="201"/>
        <v>0111</v>
      </c>
    </row>
    <row r="6425" spans="1:19">
      <c r="A6425" t="s">
        <v>54434</v>
      </c>
      <c r="B6425" t="s">
        <v>54435</v>
      </c>
      <c r="C6425" t="s">
        <v>49</v>
      </c>
      <c r="D6425" t="s">
        <v>54436</v>
      </c>
      <c r="E6425" t="s">
        <v>50251</v>
      </c>
      <c r="F6425" t="s">
        <v>54437</v>
      </c>
      <c r="G6425" t="s">
        <v>54438</v>
      </c>
      <c r="H6425" t="s">
        <v>54439</v>
      </c>
      <c r="I6425" t="s">
        <v>12119</v>
      </c>
      <c r="J6425" t="s">
        <v>5743</v>
      </c>
      <c r="K6425" t="s">
        <v>5744</v>
      </c>
      <c r="L6425" t="s">
        <v>375</v>
      </c>
      <c r="M6425" t="s">
        <v>5745</v>
      </c>
      <c r="N6425" t="s">
        <v>5112</v>
      </c>
      <c r="O6425" t="s">
        <v>5746</v>
      </c>
      <c r="P6425" t="s">
        <v>54440</v>
      </c>
      <c r="Q6425" t="s">
        <v>54441</v>
      </c>
      <c r="R6425" t="str">
        <f t="shared" si="200"/>
        <v>昌邑</v>
      </c>
      <c r="S6425" t="str">
        <f t="shared" si="201"/>
        <v>0111</v>
      </c>
    </row>
    <row r="6426" spans="1:19">
      <c r="A6426" t="s">
        <v>54442</v>
      </c>
      <c r="B6426" t="s">
        <v>54443</v>
      </c>
      <c r="C6426" t="s">
        <v>49</v>
      </c>
      <c r="D6426" t="s">
        <v>54444</v>
      </c>
      <c r="E6426" t="s">
        <v>50251</v>
      </c>
      <c r="F6426" t="s">
        <v>54445</v>
      </c>
      <c r="G6426" t="s">
        <v>54446</v>
      </c>
      <c r="H6426" t="s">
        <v>54447</v>
      </c>
      <c r="I6426" t="s">
        <v>12119</v>
      </c>
      <c r="J6426" t="s">
        <v>7278</v>
      </c>
      <c r="K6426" t="s">
        <v>7279</v>
      </c>
      <c r="L6426" t="s">
        <v>105</v>
      </c>
      <c r="M6426" t="s">
        <v>5089</v>
      </c>
      <c r="N6426" t="s">
        <v>5699</v>
      </c>
      <c r="O6426" t="s">
        <v>7280</v>
      </c>
      <c r="P6426" t="s">
        <v>54448</v>
      </c>
      <c r="Q6426" t="s">
        <v>54449</v>
      </c>
      <c r="R6426" t="str">
        <f t="shared" si="200"/>
        <v>寿光</v>
      </c>
      <c r="S6426" t="str">
        <f t="shared" si="201"/>
        <v>0111</v>
      </c>
    </row>
    <row r="6427" spans="1:19">
      <c r="A6427" t="s">
        <v>54450</v>
      </c>
      <c r="B6427" t="s">
        <v>54451</v>
      </c>
      <c r="C6427" t="s">
        <v>49</v>
      </c>
      <c r="D6427" t="s">
        <v>54452</v>
      </c>
      <c r="E6427" t="s">
        <v>50077</v>
      </c>
      <c r="F6427" t="s">
        <v>54453</v>
      </c>
      <c r="G6427" t="s">
        <v>54454</v>
      </c>
      <c r="H6427" t="s">
        <v>54455</v>
      </c>
      <c r="I6427" t="s">
        <v>5052</v>
      </c>
      <c r="J6427" t="s">
        <v>7803</v>
      </c>
      <c r="K6427" t="s">
        <v>7804</v>
      </c>
      <c r="L6427" t="s">
        <v>105</v>
      </c>
      <c r="M6427" t="s">
        <v>7805</v>
      </c>
      <c r="N6427" t="s">
        <v>4845</v>
      </c>
      <c r="O6427" t="s">
        <v>7806</v>
      </c>
      <c r="P6427" t="s">
        <v>54456</v>
      </c>
      <c r="Q6427" t="s">
        <v>54457</v>
      </c>
      <c r="R6427" t="str">
        <f t="shared" si="200"/>
        <v>寿光</v>
      </c>
      <c r="S6427" t="str">
        <f t="shared" si="201"/>
        <v>0111</v>
      </c>
    </row>
    <row r="6428" spans="1:19">
      <c r="A6428" t="s">
        <v>54458</v>
      </c>
      <c r="B6428" t="s">
        <v>54459</v>
      </c>
      <c r="C6428" t="s">
        <v>49</v>
      </c>
      <c r="D6428" t="s">
        <v>54460</v>
      </c>
      <c r="E6428" t="s">
        <v>54461</v>
      </c>
      <c r="F6428" t="s">
        <v>54462</v>
      </c>
      <c r="G6428" t="s">
        <v>54463</v>
      </c>
      <c r="H6428" t="s">
        <v>54464</v>
      </c>
      <c r="I6428" t="s">
        <v>12119</v>
      </c>
      <c r="J6428" t="s">
        <v>7332</v>
      </c>
      <c r="K6428" t="s">
        <v>7333</v>
      </c>
      <c r="L6428" t="s">
        <v>375</v>
      </c>
      <c r="M6428" t="s">
        <v>7334</v>
      </c>
      <c r="N6428" t="s">
        <v>5801</v>
      </c>
      <c r="O6428" t="s">
        <v>7335</v>
      </c>
      <c r="P6428" t="s">
        <v>54465</v>
      </c>
      <c r="Q6428" t="s">
        <v>54466</v>
      </c>
      <c r="R6428" t="str">
        <f t="shared" si="200"/>
        <v>昌邑</v>
      </c>
      <c r="S6428" t="str">
        <f t="shared" si="201"/>
        <v>0111</v>
      </c>
    </row>
    <row r="6429" spans="1:19">
      <c r="A6429" t="s">
        <v>54467</v>
      </c>
      <c r="B6429" t="s">
        <v>54468</v>
      </c>
      <c r="C6429" t="s">
        <v>49</v>
      </c>
      <c r="D6429" t="s">
        <v>54469</v>
      </c>
      <c r="E6429" t="s">
        <v>50077</v>
      </c>
      <c r="F6429" t="s">
        <v>54470</v>
      </c>
      <c r="G6429" t="s">
        <v>54471</v>
      </c>
      <c r="H6429" t="s">
        <v>54472</v>
      </c>
      <c r="I6429" t="s">
        <v>4852</v>
      </c>
      <c r="J6429" t="s">
        <v>6276</v>
      </c>
      <c r="K6429" t="s">
        <v>6277</v>
      </c>
      <c r="L6429" t="s">
        <v>50</v>
      </c>
      <c r="M6429" t="s">
        <v>5236</v>
      </c>
      <c r="N6429" t="s">
        <v>5801</v>
      </c>
      <c r="O6429" t="s">
        <v>6278</v>
      </c>
      <c r="P6429" t="s">
        <v>54473</v>
      </c>
      <c r="R6429" t="str">
        <f t="shared" si="200"/>
        <v>青州</v>
      </c>
      <c r="S6429" t="str">
        <f t="shared" si="201"/>
        <v>0111</v>
      </c>
    </row>
    <row r="6430" spans="1:19">
      <c r="A6430" t="s">
        <v>54474</v>
      </c>
      <c r="B6430" t="s">
        <v>54475</v>
      </c>
      <c r="C6430" t="s">
        <v>49</v>
      </c>
      <c r="D6430" t="s">
        <v>54476</v>
      </c>
      <c r="E6430" t="s">
        <v>50077</v>
      </c>
      <c r="F6430" t="s">
        <v>54477</v>
      </c>
      <c r="G6430" t="s">
        <v>54478</v>
      </c>
      <c r="H6430" t="s">
        <v>54479</v>
      </c>
      <c r="I6430" t="s">
        <v>4852</v>
      </c>
      <c r="J6430" t="s">
        <v>7899</v>
      </c>
      <c r="K6430" t="s">
        <v>7900</v>
      </c>
      <c r="L6430" t="s">
        <v>77</v>
      </c>
      <c r="M6430" t="s">
        <v>5812</v>
      </c>
      <c r="N6430" t="s">
        <v>5056</v>
      </c>
      <c r="O6430" t="s">
        <v>7901</v>
      </c>
      <c r="P6430" t="s">
        <v>54480</v>
      </c>
      <c r="Q6430" t="s">
        <v>54481</v>
      </c>
      <c r="R6430" t="str">
        <f t="shared" si="200"/>
        <v>临朐</v>
      </c>
      <c r="S6430" t="str">
        <f t="shared" si="201"/>
        <v>0111</v>
      </c>
    </row>
    <row r="6431" spans="1:19">
      <c r="A6431" t="s">
        <v>54482</v>
      </c>
      <c r="B6431" t="s">
        <v>54483</v>
      </c>
      <c r="C6431" t="s">
        <v>49</v>
      </c>
      <c r="D6431" t="s">
        <v>54484</v>
      </c>
      <c r="E6431" t="s">
        <v>50077</v>
      </c>
      <c r="F6431" t="s">
        <v>54485</v>
      </c>
      <c r="G6431" t="s">
        <v>54486</v>
      </c>
      <c r="H6431" t="s">
        <v>54487</v>
      </c>
      <c r="I6431" t="s">
        <v>4813</v>
      </c>
      <c r="J6431" t="s">
        <v>11410</v>
      </c>
      <c r="K6431" t="s">
        <v>11411</v>
      </c>
      <c r="L6431" t="s">
        <v>105</v>
      </c>
      <c r="M6431" t="s">
        <v>5176</v>
      </c>
      <c r="N6431" t="s">
        <v>4845</v>
      </c>
      <c r="O6431" t="s">
        <v>11412</v>
      </c>
      <c r="P6431" t="s">
        <v>54488</v>
      </c>
      <c r="R6431" t="str">
        <f t="shared" si="200"/>
        <v>寿光</v>
      </c>
      <c r="S6431" t="str">
        <f t="shared" si="201"/>
        <v>0111</v>
      </c>
    </row>
    <row r="6432" spans="1:19">
      <c r="A6432" t="s">
        <v>54489</v>
      </c>
      <c r="B6432" t="s">
        <v>54490</v>
      </c>
      <c r="C6432" t="s">
        <v>49</v>
      </c>
      <c r="D6432" t="s">
        <v>54491</v>
      </c>
      <c r="E6432" t="s">
        <v>50077</v>
      </c>
      <c r="F6432" t="s">
        <v>54492</v>
      </c>
      <c r="G6432" t="s">
        <v>54493</v>
      </c>
      <c r="H6432" t="s">
        <v>54494</v>
      </c>
      <c r="I6432" t="s">
        <v>4852</v>
      </c>
      <c r="J6432" t="s">
        <v>5195</v>
      </c>
      <c r="K6432" t="s">
        <v>5196</v>
      </c>
      <c r="L6432" t="s">
        <v>105</v>
      </c>
      <c r="M6432" t="s">
        <v>5197</v>
      </c>
      <c r="N6432" t="s">
        <v>4856</v>
      </c>
      <c r="O6432" t="s">
        <v>5199</v>
      </c>
      <c r="P6432" t="s">
        <v>54495</v>
      </c>
      <c r="R6432" t="str">
        <f t="shared" si="200"/>
        <v>寿光</v>
      </c>
      <c r="S6432" t="str">
        <f t="shared" si="201"/>
        <v>0111</v>
      </c>
    </row>
    <row r="6433" spans="1:19">
      <c r="A6433" t="s">
        <v>54496</v>
      </c>
      <c r="B6433" t="s">
        <v>54497</v>
      </c>
      <c r="C6433" t="s">
        <v>49</v>
      </c>
      <c r="D6433" t="s">
        <v>54498</v>
      </c>
      <c r="E6433" t="s">
        <v>50077</v>
      </c>
      <c r="F6433" t="s">
        <v>54499</v>
      </c>
      <c r="G6433" t="s">
        <v>54500</v>
      </c>
      <c r="H6433" t="s">
        <v>54501</v>
      </c>
      <c r="I6433" t="s">
        <v>6877</v>
      </c>
      <c r="J6433" t="s">
        <v>4879</v>
      </c>
      <c r="K6433" t="s">
        <v>4880</v>
      </c>
      <c r="L6433" t="s">
        <v>237</v>
      </c>
      <c r="M6433" t="s">
        <v>4868</v>
      </c>
      <c r="N6433" t="s">
        <v>4881</v>
      </c>
      <c r="O6433" t="s">
        <v>4882</v>
      </c>
      <c r="P6433" t="s">
        <v>54502</v>
      </c>
      <c r="Q6433" t="s">
        <v>54503</v>
      </c>
      <c r="R6433" t="str">
        <f t="shared" si="200"/>
        <v>潍城</v>
      </c>
      <c r="S6433" t="str">
        <f t="shared" si="201"/>
        <v>0111</v>
      </c>
    </row>
    <row r="6434" spans="1:19">
      <c r="A6434" t="s">
        <v>54504</v>
      </c>
      <c r="B6434" t="s">
        <v>54505</v>
      </c>
      <c r="C6434" t="s">
        <v>49</v>
      </c>
      <c r="D6434" t="s">
        <v>54506</v>
      </c>
      <c r="E6434" t="s">
        <v>54507</v>
      </c>
      <c r="F6434" t="s">
        <v>54508</v>
      </c>
      <c r="G6434" t="s">
        <v>54509</v>
      </c>
      <c r="H6434" t="s">
        <v>54510</v>
      </c>
      <c r="I6434" t="s">
        <v>4852</v>
      </c>
      <c r="J6434" t="s">
        <v>9228</v>
      </c>
      <c r="K6434" t="s">
        <v>9229</v>
      </c>
      <c r="L6434" t="s">
        <v>123</v>
      </c>
      <c r="M6434" t="s">
        <v>7480</v>
      </c>
      <c r="N6434" t="s">
        <v>5487</v>
      </c>
      <c r="O6434" t="s">
        <v>9230</v>
      </c>
      <c r="P6434" t="s">
        <v>54511</v>
      </c>
      <c r="R6434" t="str">
        <f t="shared" si="200"/>
        <v>诸城</v>
      </c>
      <c r="S6434" t="str">
        <f t="shared" si="201"/>
        <v>0111</v>
      </c>
    </row>
    <row r="6435" spans="1:19">
      <c r="A6435" t="s">
        <v>54512</v>
      </c>
      <c r="B6435" t="s">
        <v>54513</v>
      </c>
      <c r="C6435" t="s">
        <v>49</v>
      </c>
      <c r="D6435" t="s">
        <v>54514</v>
      </c>
      <c r="E6435" t="s">
        <v>50077</v>
      </c>
      <c r="F6435" t="s">
        <v>54515</v>
      </c>
      <c r="G6435" t="s">
        <v>54516</v>
      </c>
      <c r="H6435" t="s">
        <v>54517</v>
      </c>
      <c r="I6435" t="s">
        <v>4828</v>
      </c>
      <c r="J6435" t="s">
        <v>12570</v>
      </c>
      <c r="K6435" t="s">
        <v>12571</v>
      </c>
      <c r="L6435" t="s">
        <v>105</v>
      </c>
      <c r="M6435" t="s">
        <v>5376</v>
      </c>
      <c r="N6435" t="s">
        <v>5030</v>
      </c>
      <c r="O6435" t="s">
        <v>12572</v>
      </c>
      <c r="P6435" t="s">
        <v>54518</v>
      </c>
      <c r="Q6435" t="s">
        <v>54519</v>
      </c>
      <c r="R6435" t="str">
        <f t="shared" si="200"/>
        <v>寿光</v>
      </c>
      <c r="S6435" t="str">
        <f t="shared" si="201"/>
        <v>0111</v>
      </c>
    </row>
    <row r="6436" spans="1:19">
      <c r="A6436" t="s">
        <v>54520</v>
      </c>
      <c r="B6436" t="s">
        <v>54521</v>
      </c>
      <c r="C6436" t="s">
        <v>49</v>
      </c>
      <c r="D6436" t="s">
        <v>54522</v>
      </c>
      <c r="E6436" t="s">
        <v>50077</v>
      </c>
      <c r="F6436" t="s">
        <v>54523</v>
      </c>
      <c r="G6436" t="s">
        <v>54524</v>
      </c>
      <c r="H6436" t="s">
        <v>54525</v>
      </c>
      <c r="I6436" t="s">
        <v>4955</v>
      </c>
      <c r="J6436" t="s">
        <v>4772</v>
      </c>
      <c r="K6436" t="s">
        <v>4773</v>
      </c>
      <c r="L6436" t="s">
        <v>60</v>
      </c>
      <c r="M6436" t="s">
        <v>4774</v>
      </c>
      <c r="N6436" t="s">
        <v>4832</v>
      </c>
      <c r="O6436" t="s">
        <v>4776</v>
      </c>
      <c r="P6436" t="s">
        <v>54526</v>
      </c>
      <c r="Q6436" t="s">
        <v>54527</v>
      </c>
      <c r="R6436" t="str">
        <f t="shared" si="200"/>
        <v>奎文</v>
      </c>
      <c r="S6436" t="str">
        <f t="shared" si="201"/>
        <v>0111</v>
      </c>
    </row>
    <row r="6437" spans="1:19">
      <c r="A6437" t="s">
        <v>54528</v>
      </c>
      <c r="B6437" t="s">
        <v>54529</v>
      </c>
      <c r="C6437" t="s">
        <v>49</v>
      </c>
      <c r="D6437" t="s">
        <v>54530</v>
      </c>
      <c r="E6437" t="s">
        <v>50077</v>
      </c>
      <c r="F6437" t="s">
        <v>54531</v>
      </c>
      <c r="G6437" t="s">
        <v>54532</v>
      </c>
      <c r="H6437" t="s">
        <v>54533</v>
      </c>
      <c r="I6437" t="s">
        <v>4852</v>
      </c>
      <c r="J6437" t="s">
        <v>10870</v>
      </c>
      <c r="K6437" t="s">
        <v>10871</v>
      </c>
      <c r="L6437" t="s">
        <v>60</v>
      </c>
      <c r="M6437" t="s">
        <v>5999</v>
      </c>
      <c r="N6437" t="s">
        <v>4881</v>
      </c>
      <c r="O6437" t="s">
        <v>10872</v>
      </c>
      <c r="P6437" t="s">
        <v>54534</v>
      </c>
      <c r="R6437" t="str">
        <f t="shared" si="200"/>
        <v>奎文</v>
      </c>
      <c r="S6437" t="str">
        <f t="shared" si="201"/>
        <v>0111</v>
      </c>
    </row>
    <row r="6438" spans="1:19">
      <c r="A6438" t="s">
        <v>54535</v>
      </c>
      <c r="B6438" t="s">
        <v>54536</v>
      </c>
      <c r="C6438" t="s">
        <v>49</v>
      </c>
      <c r="D6438" t="s">
        <v>54537</v>
      </c>
      <c r="E6438" t="s">
        <v>50077</v>
      </c>
      <c r="F6438" t="s">
        <v>54538</v>
      </c>
      <c r="G6438" t="s">
        <v>54539</v>
      </c>
      <c r="H6438" t="s">
        <v>54540</v>
      </c>
      <c r="I6438" t="s">
        <v>4852</v>
      </c>
      <c r="J6438" t="s">
        <v>10006</v>
      </c>
      <c r="K6438" t="s">
        <v>10007</v>
      </c>
      <c r="L6438" t="s">
        <v>60</v>
      </c>
      <c r="M6438" t="s">
        <v>5888</v>
      </c>
      <c r="N6438" t="s">
        <v>4775</v>
      </c>
      <c r="O6438" t="s">
        <v>10008</v>
      </c>
      <c r="P6438" t="s">
        <v>54541</v>
      </c>
      <c r="Q6438" t="s">
        <v>54542</v>
      </c>
      <c r="R6438" t="str">
        <f t="shared" si="200"/>
        <v>奎文</v>
      </c>
      <c r="S6438" t="str">
        <f t="shared" si="201"/>
        <v>0111</v>
      </c>
    </row>
    <row r="6439" spans="1:19">
      <c r="A6439" t="s">
        <v>54543</v>
      </c>
      <c r="B6439" t="s">
        <v>54544</v>
      </c>
      <c r="C6439" t="s">
        <v>49</v>
      </c>
      <c r="D6439" t="s">
        <v>54545</v>
      </c>
      <c r="E6439" t="s">
        <v>50077</v>
      </c>
      <c r="F6439" t="s">
        <v>54546</v>
      </c>
      <c r="G6439" t="s">
        <v>54547</v>
      </c>
      <c r="H6439" t="s">
        <v>54548</v>
      </c>
      <c r="I6439" t="s">
        <v>4785</v>
      </c>
      <c r="J6439" t="s">
        <v>6829</v>
      </c>
      <c r="K6439" t="s">
        <v>6830</v>
      </c>
      <c r="L6439" t="s">
        <v>95</v>
      </c>
      <c r="M6439" t="s">
        <v>5649</v>
      </c>
      <c r="N6439" t="s">
        <v>4892</v>
      </c>
      <c r="O6439" t="s">
        <v>6831</v>
      </c>
      <c r="P6439" t="s">
        <v>54549</v>
      </c>
      <c r="Q6439" t="s">
        <v>54550</v>
      </c>
      <c r="R6439" t="str">
        <f t="shared" si="200"/>
        <v>安丘</v>
      </c>
      <c r="S6439" t="str">
        <f t="shared" si="201"/>
        <v>0111</v>
      </c>
    </row>
    <row r="6440" spans="1:19">
      <c r="A6440" t="s">
        <v>54551</v>
      </c>
      <c r="B6440" t="s">
        <v>54552</v>
      </c>
      <c r="C6440" t="s">
        <v>49</v>
      </c>
      <c r="D6440" t="s">
        <v>54553</v>
      </c>
      <c r="E6440" t="s">
        <v>50251</v>
      </c>
      <c r="F6440" t="s">
        <v>54554</v>
      </c>
      <c r="G6440" t="s">
        <v>54555</v>
      </c>
      <c r="H6440" t="s">
        <v>53756</v>
      </c>
      <c r="I6440" t="s">
        <v>12119</v>
      </c>
      <c r="J6440" t="s">
        <v>6611</v>
      </c>
      <c r="K6440" t="s">
        <v>6612</v>
      </c>
      <c r="L6440" t="s">
        <v>86</v>
      </c>
      <c r="M6440" t="s">
        <v>5099</v>
      </c>
      <c r="N6440" t="s">
        <v>4905</v>
      </c>
      <c r="O6440" t="s">
        <v>6613</v>
      </c>
      <c r="P6440" t="s">
        <v>54556</v>
      </c>
      <c r="Q6440" t="s">
        <v>54557</v>
      </c>
      <c r="R6440" t="str">
        <f t="shared" si="200"/>
        <v>坊子</v>
      </c>
      <c r="S6440" t="str">
        <f t="shared" si="201"/>
        <v>0111</v>
      </c>
    </row>
    <row r="6441" spans="1:19">
      <c r="A6441" t="s">
        <v>54558</v>
      </c>
      <c r="B6441" t="s">
        <v>54559</v>
      </c>
      <c r="C6441" t="s">
        <v>49</v>
      </c>
      <c r="D6441" t="s">
        <v>54560</v>
      </c>
      <c r="E6441" t="s">
        <v>50251</v>
      </c>
      <c r="F6441" t="s">
        <v>54561</v>
      </c>
      <c r="G6441" t="s">
        <v>54562</v>
      </c>
      <c r="H6441" t="s">
        <v>54563</v>
      </c>
      <c r="I6441" t="s">
        <v>12119</v>
      </c>
      <c r="J6441" t="s">
        <v>7910</v>
      </c>
      <c r="K6441" t="s">
        <v>7911</v>
      </c>
      <c r="L6441" t="s">
        <v>375</v>
      </c>
      <c r="M6441" t="s">
        <v>5409</v>
      </c>
      <c r="N6441" t="s">
        <v>4959</v>
      </c>
      <c r="O6441" t="s">
        <v>7913</v>
      </c>
      <c r="P6441" t="s">
        <v>54564</v>
      </c>
      <c r="R6441" t="str">
        <f t="shared" si="200"/>
        <v>昌邑</v>
      </c>
      <c r="S6441" t="str">
        <f t="shared" si="201"/>
        <v>0111</v>
      </c>
    </row>
    <row r="6442" spans="1:19">
      <c r="A6442" t="s">
        <v>54565</v>
      </c>
      <c r="B6442" t="s">
        <v>54566</v>
      </c>
      <c r="C6442" t="s">
        <v>49</v>
      </c>
      <c r="D6442" t="s">
        <v>54567</v>
      </c>
      <c r="E6442" t="s">
        <v>50251</v>
      </c>
      <c r="F6442" t="s">
        <v>54568</v>
      </c>
      <c r="G6442" t="s">
        <v>54569</v>
      </c>
      <c r="H6442" t="s">
        <v>54570</v>
      </c>
      <c r="I6442" t="s">
        <v>12119</v>
      </c>
      <c r="J6442" t="s">
        <v>4814</v>
      </c>
      <c r="K6442" t="s">
        <v>4815</v>
      </c>
      <c r="L6442" t="s">
        <v>50</v>
      </c>
      <c r="M6442" t="s">
        <v>4816</v>
      </c>
      <c r="N6442" t="s">
        <v>4817</v>
      </c>
      <c r="O6442" t="s">
        <v>4818</v>
      </c>
      <c r="P6442" t="s">
        <v>54571</v>
      </c>
      <c r="Q6442" t="s">
        <v>54572</v>
      </c>
      <c r="R6442" t="str">
        <f t="shared" si="200"/>
        <v>青州</v>
      </c>
      <c r="S6442" t="str">
        <f t="shared" si="201"/>
        <v>0111</v>
      </c>
    </row>
    <row r="6443" spans="1:19">
      <c r="A6443" t="s">
        <v>54573</v>
      </c>
      <c r="B6443" t="s">
        <v>54574</v>
      </c>
      <c r="C6443" t="s">
        <v>49</v>
      </c>
      <c r="D6443" t="s">
        <v>54575</v>
      </c>
      <c r="E6443" t="s">
        <v>50251</v>
      </c>
      <c r="F6443" t="s">
        <v>54576</v>
      </c>
      <c r="G6443" t="s">
        <v>54577</v>
      </c>
      <c r="H6443" t="s">
        <v>54578</v>
      </c>
      <c r="I6443" t="s">
        <v>12119</v>
      </c>
      <c r="J6443" t="s">
        <v>5509</v>
      </c>
      <c r="K6443" t="s">
        <v>5510</v>
      </c>
      <c r="L6443" t="s">
        <v>60</v>
      </c>
      <c r="M6443" t="s">
        <v>5511</v>
      </c>
      <c r="N6443" t="s">
        <v>4845</v>
      </c>
      <c r="O6443" t="s">
        <v>5512</v>
      </c>
      <c r="P6443" t="s">
        <v>54579</v>
      </c>
      <c r="R6443" t="str">
        <f t="shared" si="200"/>
        <v>奎文</v>
      </c>
      <c r="S6443" t="str">
        <f t="shared" si="201"/>
        <v>0111</v>
      </c>
    </row>
    <row r="6444" spans="1:19">
      <c r="A6444" t="s">
        <v>54580</v>
      </c>
      <c r="B6444" t="s">
        <v>54581</v>
      </c>
      <c r="C6444" t="s">
        <v>49</v>
      </c>
      <c r="D6444" t="s">
        <v>54582</v>
      </c>
      <c r="E6444" t="s">
        <v>50251</v>
      </c>
      <c r="F6444" t="s">
        <v>54583</v>
      </c>
      <c r="G6444" t="s">
        <v>54584</v>
      </c>
      <c r="H6444" t="s">
        <v>54585</v>
      </c>
      <c r="I6444" t="s">
        <v>12119</v>
      </c>
      <c r="J6444" t="s">
        <v>5305</v>
      </c>
      <c r="K6444" t="s">
        <v>5306</v>
      </c>
      <c r="L6444" t="s">
        <v>60</v>
      </c>
      <c r="M6444" t="s">
        <v>4774</v>
      </c>
      <c r="N6444" t="s">
        <v>10228</v>
      </c>
      <c r="O6444" t="s">
        <v>5307</v>
      </c>
      <c r="P6444" t="s">
        <v>54586</v>
      </c>
      <c r="Q6444" t="s">
        <v>54587</v>
      </c>
      <c r="R6444" t="str">
        <f t="shared" si="200"/>
        <v>奎文</v>
      </c>
      <c r="S6444" t="str">
        <f t="shared" si="201"/>
        <v>0111</v>
      </c>
    </row>
    <row r="6445" spans="1:19">
      <c r="A6445" t="s">
        <v>54588</v>
      </c>
      <c r="B6445" t="s">
        <v>54589</v>
      </c>
      <c r="C6445" t="s">
        <v>49</v>
      </c>
      <c r="D6445" t="s">
        <v>54590</v>
      </c>
      <c r="E6445" t="s">
        <v>54591</v>
      </c>
      <c r="F6445" t="s">
        <v>54592</v>
      </c>
      <c r="G6445" t="s">
        <v>54593</v>
      </c>
      <c r="H6445" t="s">
        <v>54594</v>
      </c>
      <c r="I6445" t="s">
        <v>12119</v>
      </c>
      <c r="J6445" t="s">
        <v>8260</v>
      </c>
      <c r="K6445" t="s">
        <v>8261</v>
      </c>
      <c r="L6445" t="s">
        <v>95</v>
      </c>
      <c r="M6445" t="s">
        <v>5682</v>
      </c>
      <c r="N6445" t="s">
        <v>5487</v>
      </c>
      <c r="O6445" t="s">
        <v>8262</v>
      </c>
      <c r="P6445" t="s">
        <v>54595</v>
      </c>
      <c r="R6445" t="str">
        <f t="shared" si="200"/>
        <v>安丘</v>
      </c>
      <c r="S6445" t="str">
        <f t="shared" si="201"/>
        <v>0111</v>
      </c>
    </row>
    <row r="6446" spans="1:19">
      <c r="A6446" t="s">
        <v>54596</v>
      </c>
      <c r="B6446" t="s">
        <v>54597</v>
      </c>
      <c r="C6446" t="s">
        <v>49</v>
      </c>
      <c r="D6446" t="s">
        <v>54598</v>
      </c>
      <c r="E6446" t="s">
        <v>52295</v>
      </c>
      <c r="F6446" t="s">
        <v>54599</v>
      </c>
      <c r="G6446" t="s">
        <v>54600</v>
      </c>
      <c r="H6446" t="s">
        <v>54601</v>
      </c>
      <c r="I6446" t="s">
        <v>4813</v>
      </c>
      <c r="J6446" t="s">
        <v>7278</v>
      </c>
      <c r="K6446" t="s">
        <v>7279</v>
      </c>
      <c r="L6446" t="s">
        <v>105</v>
      </c>
      <c r="M6446" t="s">
        <v>5089</v>
      </c>
      <c r="N6446" t="s">
        <v>5699</v>
      </c>
      <c r="O6446" t="s">
        <v>7280</v>
      </c>
      <c r="P6446" t="s">
        <v>54602</v>
      </c>
      <c r="Q6446" t="s">
        <v>54603</v>
      </c>
      <c r="R6446" t="str">
        <f t="shared" si="200"/>
        <v>寿光</v>
      </c>
      <c r="S6446" t="str">
        <f t="shared" si="201"/>
        <v>0111</v>
      </c>
    </row>
    <row r="6447" spans="1:19">
      <c r="A6447" t="s">
        <v>54604</v>
      </c>
      <c r="B6447" t="s">
        <v>54605</v>
      </c>
      <c r="C6447" t="s">
        <v>49</v>
      </c>
      <c r="D6447" t="s">
        <v>54606</v>
      </c>
      <c r="E6447" t="s">
        <v>50077</v>
      </c>
      <c r="F6447" t="s">
        <v>54607</v>
      </c>
      <c r="G6447" t="s">
        <v>54608</v>
      </c>
      <c r="H6447" t="s">
        <v>54609</v>
      </c>
      <c r="I6447" t="s">
        <v>5184</v>
      </c>
      <c r="J6447" t="s">
        <v>13873</v>
      </c>
      <c r="K6447" t="s">
        <v>13874</v>
      </c>
      <c r="L6447" t="s">
        <v>105</v>
      </c>
      <c r="M6447" t="s">
        <v>5133</v>
      </c>
      <c r="N6447" t="s">
        <v>5487</v>
      </c>
      <c r="O6447" t="s">
        <v>13875</v>
      </c>
      <c r="P6447" t="s">
        <v>54610</v>
      </c>
      <c r="Q6447" t="s">
        <v>54611</v>
      </c>
      <c r="R6447" t="str">
        <f t="shared" si="200"/>
        <v>寿光</v>
      </c>
      <c r="S6447" t="str">
        <f t="shared" si="201"/>
        <v>0111</v>
      </c>
    </row>
    <row r="6448" spans="1:19">
      <c r="A6448" t="s">
        <v>54612</v>
      </c>
      <c r="B6448" t="s">
        <v>54613</v>
      </c>
      <c r="C6448" t="s">
        <v>49</v>
      </c>
      <c r="D6448" t="s">
        <v>54614</v>
      </c>
      <c r="E6448" t="s">
        <v>50077</v>
      </c>
      <c r="F6448" t="s">
        <v>54615</v>
      </c>
      <c r="G6448" t="s">
        <v>54616</v>
      </c>
      <c r="H6448" t="s">
        <v>54617</v>
      </c>
      <c r="I6448" t="s">
        <v>4852</v>
      </c>
      <c r="J6448" t="s">
        <v>37649</v>
      </c>
      <c r="K6448" t="s">
        <v>37650</v>
      </c>
      <c r="L6448" t="s">
        <v>123</v>
      </c>
      <c r="M6448" t="s">
        <v>5353</v>
      </c>
      <c r="N6448" t="s">
        <v>9006</v>
      </c>
      <c r="O6448" t="s">
        <v>37651</v>
      </c>
      <c r="P6448" t="s">
        <v>54618</v>
      </c>
      <c r="Q6448" t="s">
        <v>54619</v>
      </c>
      <c r="R6448" t="str">
        <f t="shared" si="200"/>
        <v>诸城</v>
      </c>
      <c r="S6448" t="str">
        <f t="shared" si="201"/>
        <v>0111</v>
      </c>
    </row>
    <row r="6449" spans="1:19">
      <c r="A6449" t="s">
        <v>54620</v>
      </c>
      <c r="B6449" t="s">
        <v>54621</v>
      </c>
      <c r="C6449" t="s">
        <v>49</v>
      </c>
      <c r="D6449" t="s">
        <v>54622</v>
      </c>
      <c r="E6449" t="s">
        <v>54092</v>
      </c>
      <c r="F6449" t="s">
        <v>54623</v>
      </c>
      <c r="G6449" t="s">
        <v>54624</v>
      </c>
      <c r="H6449" t="s">
        <v>54625</v>
      </c>
      <c r="I6449" t="s">
        <v>12119</v>
      </c>
      <c r="J6449" t="s">
        <v>7278</v>
      </c>
      <c r="K6449" t="s">
        <v>7279</v>
      </c>
      <c r="L6449" t="s">
        <v>105</v>
      </c>
      <c r="M6449" t="s">
        <v>5089</v>
      </c>
      <c r="N6449" t="s">
        <v>5699</v>
      </c>
      <c r="O6449" t="s">
        <v>7280</v>
      </c>
      <c r="P6449" t="s">
        <v>54626</v>
      </c>
      <c r="R6449" t="str">
        <f t="shared" si="200"/>
        <v>寿光</v>
      </c>
      <c r="S6449" t="str">
        <f t="shared" si="201"/>
        <v>0111</v>
      </c>
    </row>
    <row r="6450" spans="1:19">
      <c r="A6450" t="s">
        <v>54627</v>
      </c>
      <c r="B6450" t="s">
        <v>54628</v>
      </c>
      <c r="C6450" t="s">
        <v>49</v>
      </c>
      <c r="D6450" t="s">
        <v>54629</v>
      </c>
      <c r="E6450" t="s">
        <v>50077</v>
      </c>
      <c r="F6450" t="s">
        <v>54630</v>
      </c>
      <c r="G6450" t="s">
        <v>54631</v>
      </c>
      <c r="H6450" t="s">
        <v>54632</v>
      </c>
      <c r="I6450" t="s">
        <v>4852</v>
      </c>
      <c r="J6450" t="s">
        <v>8107</v>
      </c>
      <c r="K6450" t="s">
        <v>8108</v>
      </c>
      <c r="L6450" t="s">
        <v>237</v>
      </c>
      <c r="M6450" t="s">
        <v>5247</v>
      </c>
      <c r="N6450" t="s">
        <v>4789</v>
      </c>
      <c r="O6450" t="s">
        <v>8109</v>
      </c>
      <c r="P6450" t="s">
        <v>54633</v>
      </c>
      <c r="Q6450" t="s">
        <v>54634</v>
      </c>
      <c r="R6450" t="str">
        <f t="shared" si="200"/>
        <v>潍城</v>
      </c>
      <c r="S6450" t="str">
        <f t="shared" si="201"/>
        <v>0111</v>
      </c>
    </row>
    <row r="6451" spans="1:19">
      <c r="A6451" t="s">
        <v>54635</v>
      </c>
      <c r="B6451" t="s">
        <v>54636</v>
      </c>
      <c r="C6451" t="s">
        <v>49</v>
      </c>
      <c r="D6451" t="s">
        <v>54637</v>
      </c>
      <c r="E6451" t="s">
        <v>50077</v>
      </c>
      <c r="F6451" t="s">
        <v>54638</v>
      </c>
      <c r="G6451" t="s">
        <v>54639</v>
      </c>
      <c r="H6451" t="s">
        <v>54640</v>
      </c>
      <c r="I6451" t="s">
        <v>5541</v>
      </c>
      <c r="J6451" t="s">
        <v>18758</v>
      </c>
      <c r="K6451" t="s">
        <v>18759</v>
      </c>
      <c r="L6451" t="s">
        <v>105</v>
      </c>
      <c r="M6451" t="s">
        <v>6055</v>
      </c>
      <c r="N6451" t="s">
        <v>4789</v>
      </c>
      <c r="O6451" t="s">
        <v>18760</v>
      </c>
      <c r="P6451" t="s">
        <v>54641</v>
      </c>
      <c r="Q6451" t="s">
        <v>54642</v>
      </c>
      <c r="R6451" t="str">
        <f t="shared" si="200"/>
        <v>寿光</v>
      </c>
      <c r="S6451" t="str">
        <f t="shared" si="201"/>
        <v>0111</v>
      </c>
    </row>
    <row r="6452" spans="1:19">
      <c r="A6452" t="s">
        <v>54643</v>
      </c>
      <c r="B6452" t="s">
        <v>54644</v>
      </c>
      <c r="C6452" t="s">
        <v>49</v>
      </c>
      <c r="D6452" t="s">
        <v>54645</v>
      </c>
      <c r="E6452" t="s">
        <v>50077</v>
      </c>
      <c r="F6452" t="s">
        <v>54646</v>
      </c>
      <c r="G6452" t="s">
        <v>54647</v>
      </c>
      <c r="H6452" t="s">
        <v>54648</v>
      </c>
      <c r="I6452" t="s">
        <v>6888</v>
      </c>
      <c r="J6452" t="s">
        <v>8680</v>
      </c>
      <c r="K6452" t="s">
        <v>8681</v>
      </c>
      <c r="L6452" t="s">
        <v>60</v>
      </c>
      <c r="M6452" t="s">
        <v>5999</v>
      </c>
      <c r="N6452" t="s">
        <v>4892</v>
      </c>
      <c r="O6452" t="s">
        <v>8682</v>
      </c>
      <c r="P6452" t="s">
        <v>54649</v>
      </c>
      <c r="R6452" t="str">
        <f t="shared" si="200"/>
        <v>奎文</v>
      </c>
      <c r="S6452" t="str">
        <f t="shared" si="201"/>
        <v>0111</v>
      </c>
    </row>
    <row r="6453" spans="1:19">
      <c r="A6453" t="s">
        <v>54650</v>
      </c>
      <c r="B6453" t="s">
        <v>54651</v>
      </c>
      <c r="C6453" t="s">
        <v>49</v>
      </c>
      <c r="D6453" t="s">
        <v>54652</v>
      </c>
      <c r="E6453" t="s">
        <v>50251</v>
      </c>
      <c r="F6453" t="s">
        <v>54653</v>
      </c>
      <c r="G6453" t="s">
        <v>54654</v>
      </c>
      <c r="H6453" t="s">
        <v>54655</v>
      </c>
      <c r="I6453" t="s">
        <v>12119</v>
      </c>
      <c r="J6453" t="s">
        <v>9438</v>
      </c>
      <c r="K6453" t="s">
        <v>9439</v>
      </c>
      <c r="L6453" t="s">
        <v>114</v>
      </c>
      <c r="M6453" t="s">
        <v>5486</v>
      </c>
      <c r="N6453" t="s">
        <v>5907</v>
      </c>
      <c r="O6453" t="s">
        <v>9440</v>
      </c>
      <c r="P6453" t="s">
        <v>54656</v>
      </c>
      <c r="Q6453" t="s">
        <v>54657</v>
      </c>
      <c r="R6453" t="str">
        <f t="shared" si="200"/>
        <v>高密</v>
      </c>
      <c r="S6453" t="str">
        <f t="shared" si="201"/>
        <v>0111</v>
      </c>
    </row>
    <row r="6454" spans="1:19">
      <c r="A6454" t="s">
        <v>54658</v>
      </c>
      <c r="B6454" t="s">
        <v>54659</v>
      </c>
      <c r="C6454" t="s">
        <v>49</v>
      </c>
      <c r="D6454" t="s">
        <v>54660</v>
      </c>
      <c r="E6454" t="s">
        <v>50077</v>
      </c>
      <c r="F6454" t="s">
        <v>54661</v>
      </c>
      <c r="G6454" t="s">
        <v>54662</v>
      </c>
      <c r="H6454" t="s">
        <v>54663</v>
      </c>
      <c r="I6454" t="s">
        <v>4785</v>
      </c>
      <c r="J6454" t="s">
        <v>28757</v>
      </c>
      <c r="K6454" t="s">
        <v>28758</v>
      </c>
      <c r="L6454" t="s">
        <v>123</v>
      </c>
      <c r="M6454" t="s">
        <v>18345</v>
      </c>
      <c r="N6454" t="s">
        <v>8072</v>
      </c>
      <c r="O6454" t="s">
        <v>28759</v>
      </c>
      <c r="P6454" t="s">
        <v>54664</v>
      </c>
      <c r="R6454" t="str">
        <f t="shared" si="200"/>
        <v>诸城</v>
      </c>
      <c r="S6454" t="str">
        <f t="shared" si="201"/>
        <v>0111</v>
      </c>
    </row>
    <row r="6455" spans="1:19">
      <c r="A6455" t="s">
        <v>54665</v>
      </c>
      <c r="B6455" t="s">
        <v>54666</v>
      </c>
      <c r="C6455" t="s">
        <v>49</v>
      </c>
      <c r="D6455" t="s">
        <v>54667</v>
      </c>
      <c r="E6455" t="s">
        <v>50077</v>
      </c>
      <c r="F6455" t="s">
        <v>54668</v>
      </c>
      <c r="G6455" t="s">
        <v>54669</v>
      </c>
      <c r="H6455" t="s">
        <v>54670</v>
      </c>
      <c r="I6455" t="s">
        <v>4813</v>
      </c>
      <c r="J6455" t="s">
        <v>7689</v>
      </c>
      <c r="K6455" t="s">
        <v>7690</v>
      </c>
      <c r="L6455" t="s">
        <v>60</v>
      </c>
      <c r="M6455" t="s">
        <v>5999</v>
      </c>
      <c r="N6455" t="s">
        <v>5907</v>
      </c>
      <c r="O6455" t="s">
        <v>7691</v>
      </c>
      <c r="P6455" t="s">
        <v>54671</v>
      </c>
      <c r="R6455" t="str">
        <f t="shared" si="200"/>
        <v>奎文</v>
      </c>
      <c r="S6455" t="str">
        <f t="shared" si="201"/>
        <v>0111</v>
      </c>
    </row>
    <row r="6456" spans="1:19">
      <c r="A6456" t="s">
        <v>54672</v>
      </c>
      <c r="B6456" t="s">
        <v>54673</v>
      </c>
      <c r="C6456" t="s">
        <v>49</v>
      </c>
      <c r="D6456" t="s">
        <v>54674</v>
      </c>
      <c r="E6456" t="s">
        <v>50251</v>
      </c>
      <c r="F6456" t="s">
        <v>54675</v>
      </c>
      <c r="G6456" t="s">
        <v>54676</v>
      </c>
      <c r="H6456" t="s">
        <v>54677</v>
      </c>
      <c r="I6456" t="s">
        <v>12119</v>
      </c>
      <c r="J6456" t="s">
        <v>11733</v>
      </c>
      <c r="K6456" t="s">
        <v>21171</v>
      </c>
      <c r="L6456" t="s">
        <v>50</v>
      </c>
      <c r="M6456" t="s">
        <v>5111</v>
      </c>
      <c r="N6456" t="s">
        <v>5112</v>
      </c>
      <c r="O6456" t="s">
        <v>21172</v>
      </c>
      <c r="P6456" t="s">
        <v>54678</v>
      </c>
      <c r="R6456" t="str">
        <f t="shared" si="200"/>
        <v>青州</v>
      </c>
      <c r="S6456" t="str">
        <f t="shared" si="201"/>
        <v>0111</v>
      </c>
    </row>
    <row r="6457" spans="1:19">
      <c r="A6457" t="s">
        <v>54679</v>
      </c>
      <c r="B6457" t="s">
        <v>54680</v>
      </c>
      <c r="C6457" t="s">
        <v>49</v>
      </c>
      <c r="D6457" t="s">
        <v>54681</v>
      </c>
      <c r="E6457" t="s">
        <v>50251</v>
      </c>
      <c r="F6457" t="s">
        <v>54682</v>
      </c>
      <c r="G6457" t="s">
        <v>54683</v>
      </c>
      <c r="H6457" t="s">
        <v>54684</v>
      </c>
      <c r="I6457" t="s">
        <v>12119</v>
      </c>
      <c r="J6457" t="s">
        <v>5087</v>
      </c>
      <c r="K6457" t="s">
        <v>5088</v>
      </c>
      <c r="L6457" t="s">
        <v>105</v>
      </c>
      <c r="M6457" t="s">
        <v>5089</v>
      </c>
      <c r="N6457" t="s">
        <v>4972</v>
      </c>
      <c r="O6457" t="s">
        <v>5090</v>
      </c>
      <c r="P6457" t="s">
        <v>54685</v>
      </c>
      <c r="Q6457" t="s">
        <v>54686</v>
      </c>
      <c r="R6457" t="str">
        <f t="shared" si="200"/>
        <v>寿光</v>
      </c>
      <c r="S6457" t="str">
        <f t="shared" si="201"/>
        <v>0111</v>
      </c>
    </row>
    <row r="6458" spans="1:19">
      <c r="A6458" t="s">
        <v>54687</v>
      </c>
      <c r="B6458" t="s">
        <v>54688</v>
      </c>
      <c r="C6458" t="s">
        <v>49</v>
      </c>
      <c r="D6458" t="s">
        <v>54689</v>
      </c>
      <c r="E6458" t="s">
        <v>52295</v>
      </c>
      <c r="F6458" t="s">
        <v>54690</v>
      </c>
      <c r="G6458" t="s">
        <v>54691</v>
      </c>
      <c r="H6458" t="s">
        <v>54692</v>
      </c>
      <c r="I6458" t="s">
        <v>54693</v>
      </c>
      <c r="J6458" t="s">
        <v>5122</v>
      </c>
      <c r="K6458" t="s">
        <v>5123</v>
      </c>
      <c r="N6458" t="s">
        <v>5487</v>
      </c>
      <c r="O6458" t="s">
        <v>5124</v>
      </c>
      <c r="R6458" t="str">
        <f t="shared" si="200"/>
        <v/>
      </c>
      <c r="S6458" t="str">
        <f t="shared" si="201"/>
        <v>0111</v>
      </c>
    </row>
    <row r="6459" spans="1:19">
      <c r="A6459" t="s">
        <v>54694</v>
      </c>
      <c r="B6459" t="s">
        <v>54695</v>
      </c>
      <c r="C6459" t="s">
        <v>49</v>
      </c>
      <c r="D6459" t="s">
        <v>54696</v>
      </c>
      <c r="E6459" t="s">
        <v>54092</v>
      </c>
      <c r="F6459" t="s">
        <v>54697</v>
      </c>
      <c r="G6459" t="s">
        <v>54698</v>
      </c>
      <c r="H6459" t="s">
        <v>54699</v>
      </c>
      <c r="I6459" t="s">
        <v>12757</v>
      </c>
      <c r="J6459" t="s">
        <v>5122</v>
      </c>
      <c r="K6459" t="s">
        <v>5123</v>
      </c>
      <c r="N6459" t="s">
        <v>4905</v>
      </c>
      <c r="O6459" t="s">
        <v>5124</v>
      </c>
      <c r="R6459" t="str">
        <f t="shared" si="200"/>
        <v/>
      </c>
      <c r="S6459" t="str">
        <f t="shared" si="201"/>
        <v>0111</v>
      </c>
    </row>
    <row r="6460" spans="1:19">
      <c r="A6460" t="s">
        <v>2714</v>
      </c>
      <c r="B6460" t="s">
        <v>54700</v>
      </c>
      <c r="C6460" t="s">
        <v>49</v>
      </c>
      <c r="D6460" t="s">
        <v>54701</v>
      </c>
      <c r="E6460" t="s">
        <v>50251</v>
      </c>
      <c r="F6460" t="s">
        <v>54702</v>
      </c>
      <c r="G6460" t="s">
        <v>2712</v>
      </c>
      <c r="H6460" t="s">
        <v>54703</v>
      </c>
      <c r="I6460" t="s">
        <v>12119</v>
      </c>
      <c r="J6460" t="s">
        <v>5743</v>
      </c>
      <c r="K6460" t="s">
        <v>5744</v>
      </c>
      <c r="L6460" t="s">
        <v>375</v>
      </c>
      <c r="M6460" t="s">
        <v>5745</v>
      </c>
      <c r="N6460" t="s">
        <v>5112</v>
      </c>
      <c r="O6460" t="s">
        <v>5746</v>
      </c>
      <c r="R6460" t="str">
        <f t="shared" si="200"/>
        <v>昌邑</v>
      </c>
      <c r="S6460" t="str">
        <f t="shared" si="201"/>
        <v>0111</v>
      </c>
    </row>
    <row r="6461" spans="1:19">
      <c r="A6461" t="s">
        <v>54704</v>
      </c>
      <c r="B6461" t="s">
        <v>54705</v>
      </c>
      <c r="C6461" t="s">
        <v>49</v>
      </c>
      <c r="D6461" t="s">
        <v>54706</v>
      </c>
      <c r="E6461" t="s">
        <v>50077</v>
      </c>
      <c r="F6461" t="s">
        <v>54707</v>
      </c>
      <c r="G6461" t="s">
        <v>54708</v>
      </c>
      <c r="H6461" t="s">
        <v>54709</v>
      </c>
      <c r="I6461" t="s">
        <v>15346</v>
      </c>
      <c r="J6461" t="s">
        <v>5395</v>
      </c>
      <c r="K6461" t="s">
        <v>5396</v>
      </c>
      <c r="L6461" t="s">
        <v>60</v>
      </c>
      <c r="M6461" t="s">
        <v>4774</v>
      </c>
      <c r="N6461" t="s">
        <v>4832</v>
      </c>
      <c r="O6461" t="s">
        <v>5397</v>
      </c>
      <c r="Q6461" t="s">
        <v>54710</v>
      </c>
      <c r="R6461" t="str">
        <f t="shared" si="200"/>
        <v>奎文</v>
      </c>
      <c r="S6461" t="str">
        <f t="shared" si="201"/>
        <v>0111</v>
      </c>
    </row>
    <row r="6462" spans="1:19">
      <c r="A6462" t="s">
        <v>54711</v>
      </c>
      <c r="B6462" t="s">
        <v>54712</v>
      </c>
      <c r="C6462" t="s">
        <v>49</v>
      </c>
      <c r="D6462" t="s">
        <v>54713</v>
      </c>
      <c r="E6462" t="s">
        <v>50251</v>
      </c>
      <c r="F6462" t="s">
        <v>54714</v>
      </c>
      <c r="G6462" t="s">
        <v>54715</v>
      </c>
      <c r="H6462" t="s">
        <v>54716</v>
      </c>
      <c r="I6462" t="s">
        <v>12119</v>
      </c>
      <c r="J6462" t="s">
        <v>6528</v>
      </c>
      <c r="K6462" t="s">
        <v>6529</v>
      </c>
      <c r="L6462" t="s">
        <v>60</v>
      </c>
      <c r="M6462" t="s">
        <v>4774</v>
      </c>
      <c r="N6462" t="s">
        <v>6530</v>
      </c>
      <c r="O6462" t="s">
        <v>6531</v>
      </c>
      <c r="P6462" t="s">
        <v>54717</v>
      </c>
      <c r="Q6462" t="s">
        <v>54718</v>
      </c>
      <c r="R6462" t="str">
        <f t="shared" si="200"/>
        <v>奎文</v>
      </c>
      <c r="S6462" t="str">
        <f t="shared" si="201"/>
        <v>0111</v>
      </c>
    </row>
    <row r="6463" spans="1:19">
      <c r="A6463" t="s">
        <v>54719</v>
      </c>
      <c r="B6463" t="s">
        <v>54720</v>
      </c>
      <c r="C6463" t="s">
        <v>49</v>
      </c>
      <c r="D6463" t="s">
        <v>54721</v>
      </c>
      <c r="E6463" t="s">
        <v>50251</v>
      </c>
      <c r="F6463" t="s">
        <v>54722</v>
      </c>
      <c r="G6463" t="s">
        <v>54723</v>
      </c>
      <c r="H6463" t="s">
        <v>54724</v>
      </c>
      <c r="I6463" t="s">
        <v>12119</v>
      </c>
      <c r="J6463" t="s">
        <v>7082</v>
      </c>
      <c r="K6463" t="s">
        <v>7083</v>
      </c>
      <c r="L6463" t="s">
        <v>114</v>
      </c>
      <c r="M6463" t="s">
        <v>7084</v>
      </c>
      <c r="N6463" t="s">
        <v>10295</v>
      </c>
      <c r="O6463" t="s">
        <v>7085</v>
      </c>
      <c r="P6463" t="s">
        <v>54725</v>
      </c>
      <c r="R6463" t="str">
        <f t="shared" si="200"/>
        <v>高密</v>
      </c>
      <c r="S6463" t="str">
        <f t="shared" si="201"/>
        <v>0111</v>
      </c>
    </row>
    <row r="6464" spans="1:19">
      <c r="A6464" t="s">
        <v>54726</v>
      </c>
      <c r="B6464" t="s">
        <v>54727</v>
      </c>
      <c r="C6464" t="s">
        <v>49</v>
      </c>
      <c r="D6464" t="s">
        <v>54728</v>
      </c>
      <c r="E6464" t="s">
        <v>50077</v>
      </c>
      <c r="F6464" t="s">
        <v>54729</v>
      </c>
      <c r="G6464" t="s">
        <v>54730</v>
      </c>
      <c r="H6464" t="s">
        <v>54731</v>
      </c>
      <c r="I6464" t="s">
        <v>4841</v>
      </c>
      <c r="J6464" t="s">
        <v>8305</v>
      </c>
      <c r="K6464" t="s">
        <v>8306</v>
      </c>
      <c r="L6464" t="s">
        <v>60</v>
      </c>
      <c r="M6464" t="s">
        <v>5511</v>
      </c>
      <c r="N6464" t="s">
        <v>4972</v>
      </c>
      <c r="O6464" t="s">
        <v>8307</v>
      </c>
      <c r="P6464" t="s">
        <v>54732</v>
      </c>
      <c r="Q6464" t="s">
        <v>54733</v>
      </c>
      <c r="R6464" t="str">
        <f t="shared" si="200"/>
        <v>奎文</v>
      </c>
      <c r="S6464" t="str">
        <f t="shared" si="201"/>
        <v>0111</v>
      </c>
    </row>
    <row r="6465" spans="1:19">
      <c r="A6465" t="s">
        <v>54734</v>
      </c>
      <c r="B6465" t="s">
        <v>54735</v>
      </c>
      <c r="C6465" t="s">
        <v>49</v>
      </c>
      <c r="D6465" t="s">
        <v>54736</v>
      </c>
      <c r="E6465" t="s">
        <v>50251</v>
      </c>
      <c r="F6465" t="s">
        <v>54737</v>
      </c>
      <c r="G6465" t="s">
        <v>54738</v>
      </c>
      <c r="H6465" t="s">
        <v>54739</v>
      </c>
      <c r="I6465" t="s">
        <v>12119</v>
      </c>
      <c r="J6465" t="s">
        <v>6434</v>
      </c>
      <c r="K6465" t="s">
        <v>6435</v>
      </c>
      <c r="L6465" t="s">
        <v>114</v>
      </c>
      <c r="M6465" t="s">
        <v>4831</v>
      </c>
      <c r="N6465" t="s">
        <v>5421</v>
      </c>
      <c r="O6465" t="s">
        <v>6436</v>
      </c>
      <c r="P6465" t="s">
        <v>54740</v>
      </c>
      <c r="Q6465" t="s">
        <v>54741</v>
      </c>
      <c r="R6465" t="str">
        <f t="shared" ref="R6465:R6528" si="202">IF(OR(LEFT(L6465,2)="高新"),"奎文",IF(LEFT(L6465,2)="峡山","坊子",IF(LEFT(L6465,2)="滨海","寒亭",LEFT(L6465,2))))</f>
        <v>高密</v>
      </c>
      <c r="S6465" t="str">
        <f t="shared" ref="S6465:S6528" si="203">TEXT(B6465,"mmdd")</f>
        <v>0111</v>
      </c>
    </row>
    <row r="6466" spans="1:19">
      <c r="A6466" t="s">
        <v>54742</v>
      </c>
      <c r="B6466" t="s">
        <v>54743</v>
      </c>
      <c r="C6466" t="s">
        <v>49</v>
      </c>
      <c r="D6466" t="s">
        <v>54744</v>
      </c>
      <c r="E6466" t="s">
        <v>50251</v>
      </c>
      <c r="F6466" t="s">
        <v>54745</v>
      </c>
      <c r="G6466" t="s">
        <v>54746</v>
      </c>
      <c r="H6466" t="s">
        <v>54747</v>
      </c>
      <c r="I6466" t="s">
        <v>12119</v>
      </c>
      <c r="J6466" t="s">
        <v>5979</v>
      </c>
      <c r="K6466" t="s">
        <v>5980</v>
      </c>
      <c r="L6466" t="s">
        <v>60</v>
      </c>
      <c r="M6466" t="s">
        <v>5888</v>
      </c>
      <c r="N6466" t="s">
        <v>4869</v>
      </c>
      <c r="O6466" t="s">
        <v>5981</v>
      </c>
      <c r="P6466" t="s">
        <v>54748</v>
      </c>
      <c r="Q6466" t="s">
        <v>54749</v>
      </c>
      <c r="R6466" t="str">
        <f t="shared" si="202"/>
        <v>奎文</v>
      </c>
      <c r="S6466" t="str">
        <f t="shared" si="203"/>
        <v>0111</v>
      </c>
    </row>
    <row r="6467" spans="1:19">
      <c r="A6467" t="s">
        <v>54750</v>
      </c>
      <c r="B6467" t="s">
        <v>54751</v>
      </c>
      <c r="C6467" t="s">
        <v>49</v>
      </c>
      <c r="D6467" t="s">
        <v>54752</v>
      </c>
      <c r="E6467" t="s">
        <v>50077</v>
      </c>
      <c r="F6467" t="s">
        <v>54753</v>
      </c>
      <c r="G6467" t="s">
        <v>54754</v>
      </c>
      <c r="H6467" t="s">
        <v>54755</v>
      </c>
      <c r="I6467" t="s">
        <v>4841</v>
      </c>
      <c r="J6467" t="s">
        <v>9116</v>
      </c>
      <c r="K6467" t="s">
        <v>9117</v>
      </c>
      <c r="L6467" t="s">
        <v>237</v>
      </c>
      <c r="M6467" t="s">
        <v>4788</v>
      </c>
      <c r="N6467" t="s">
        <v>4972</v>
      </c>
      <c r="O6467" t="s">
        <v>9118</v>
      </c>
      <c r="P6467" t="s">
        <v>54756</v>
      </c>
      <c r="Q6467" t="s">
        <v>54757</v>
      </c>
      <c r="R6467" t="str">
        <f t="shared" si="202"/>
        <v>潍城</v>
      </c>
      <c r="S6467" t="str">
        <f t="shared" si="203"/>
        <v>0111</v>
      </c>
    </row>
    <row r="6468" spans="1:19">
      <c r="A6468" t="s">
        <v>54758</v>
      </c>
      <c r="B6468" t="s">
        <v>54759</v>
      </c>
      <c r="C6468" t="s">
        <v>49</v>
      </c>
      <c r="D6468" t="s">
        <v>54760</v>
      </c>
      <c r="E6468" t="s">
        <v>52295</v>
      </c>
      <c r="F6468" t="s">
        <v>54761</v>
      </c>
      <c r="G6468" t="s">
        <v>54762</v>
      </c>
      <c r="H6468" t="s">
        <v>54763</v>
      </c>
      <c r="I6468" t="s">
        <v>4852</v>
      </c>
      <c r="J6468" t="s">
        <v>5561</v>
      </c>
      <c r="K6468" t="s">
        <v>5562</v>
      </c>
      <c r="L6468" t="s">
        <v>237</v>
      </c>
      <c r="M6468" t="s">
        <v>4788</v>
      </c>
      <c r="N6468" t="s">
        <v>5421</v>
      </c>
      <c r="O6468" t="s">
        <v>17118</v>
      </c>
      <c r="P6468" t="s">
        <v>54764</v>
      </c>
      <c r="R6468" t="str">
        <f t="shared" si="202"/>
        <v>潍城</v>
      </c>
      <c r="S6468" t="str">
        <f t="shared" si="203"/>
        <v>0111</v>
      </c>
    </row>
    <row r="6469" spans="1:19">
      <c r="A6469" t="s">
        <v>54765</v>
      </c>
      <c r="B6469" t="s">
        <v>54766</v>
      </c>
      <c r="C6469" t="s">
        <v>49</v>
      </c>
      <c r="D6469" t="s">
        <v>54767</v>
      </c>
      <c r="E6469" t="s">
        <v>50251</v>
      </c>
      <c r="F6469" t="s">
        <v>54768</v>
      </c>
      <c r="G6469" t="s">
        <v>54769</v>
      </c>
      <c r="H6469" t="s">
        <v>54770</v>
      </c>
      <c r="I6469" t="s">
        <v>12119</v>
      </c>
      <c r="J6469" t="s">
        <v>5462</v>
      </c>
      <c r="K6469" t="s">
        <v>5463</v>
      </c>
      <c r="L6469" t="s">
        <v>95</v>
      </c>
      <c r="M6469" t="s">
        <v>4844</v>
      </c>
      <c r="N6469" t="s">
        <v>5112</v>
      </c>
      <c r="O6469" t="s">
        <v>5464</v>
      </c>
      <c r="P6469" t="s">
        <v>54771</v>
      </c>
      <c r="R6469" t="str">
        <f t="shared" si="202"/>
        <v>安丘</v>
      </c>
      <c r="S6469" t="str">
        <f t="shared" si="203"/>
        <v>0111</v>
      </c>
    </row>
    <row r="6470" spans="1:19">
      <c r="A6470" t="s">
        <v>54772</v>
      </c>
      <c r="B6470" t="s">
        <v>54773</v>
      </c>
      <c r="C6470" t="s">
        <v>49</v>
      </c>
      <c r="D6470" t="s">
        <v>54774</v>
      </c>
      <c r="E6470" t="s">
        <v>50251</v>
      </c>
      <c r="F6470" t="s">
        <v>54775</v>
      </c>
      <c r="G6470" t="s">
        <v>54776</v>
      </c>
      <c r="H6470" t="s">
        <v>54777</v>
      </c>
      <c r="I6470" t="s">
        <v>12119</v>
      </c>
      <c r="J6470" t="s">
        <v>7278</v>
      </c>
      <c r="K6470" t="s">
        <v>7279</v>
      </c>
      <c r="L6470" t="s">
        <v>105</v>
      </c>
      <c r="M6470" t="s">
        <v>5089</v>
      </c>
      <c r="N6470" t="s">
        <v>5699</v>
      </c>
      <c r="O6470" t="s">
        <v>7280</v>
      </c>
      <c r="P6470" t="s">
        <v>54778</v>
      </c>
      <c r="Q6470" t="s">
        <v>54779</v>
      </c>
      <c r="R6470" t="str">
        <f t="shared" si="202"/>
        <v>寿光</v>
      </c>
      <c r="S6470" t="str">
        <f t="shared" si="203"/>
        <v>0111</v>
      </c>
    </row>
    <row r="6471" spans="1:19">
      <c r="A6471" t="s">
        <v>54780</v>
      </c>
      <c r="B6471" t="s">
        <v>54781</v>
      </c>
      <c r="C6471" t="s">
        <v>49</v>
      </c>
      <c r="D6471" t="s">
        <v>54782</v>
      </c>
      <c r="E6471" t="s">
        <v>50251</v>
      </c>
      <c r="F6471" t="s">
        <v>54783</v>
      </c>
      <c r="G6471" t="s">
        <v>54784</v>
      </c>
      <c r="H6471" t="s">
        <v>54785</v>
      </c>
      <c r="I6471" t="s">
        <v>12119</v>
      </c>
      <c r="J6471" t="s">
        <v>7286</v>
      </c>
      <c r="K6471" t="s">
        <v>7287</v>
      </c>
      <c r="L6471" t="s">
        <v>148</v>
      </c>
      <c r="M6471" t="s">
        <v>5580</v>
      </c>
      <c r="N6471" t="s">
        <v>6184</v>
      </c>
      <c r="O6471" t="s">
        <v>7288</v>
      </c>
      <c r="P6471" t="s">
        <v>54786</v>
      </c>
      <c r="R6471" t="str">
        <f t="shared" si="202"/>
        <v>寒亭</v>
      </c>
      <c r="S6471" t="str">
        <f t="shared" si="203"/>
        <v>0111</v>
      </c>
    </row>
    <row r="6472" spans="1:19">
      <c r="A6472" t="s">
        <v>54787</v>
      </c>
      <c r="B6472" t="s">
        <v>54788</v>
      </c>
      <c r="C6472" t="s">
        <v>49</v>
      </c>
      <c r="D6472" t="s">
        <v>54789</v>
      </c>
      <c r="E6472" t="s">
        <v>50251</v>
      </c>
      <c r="F6472" t="s">
        <v>54790</v>
      </c>
      <c r="G6472" t="s">
        <v>54791</v>
      </c>
      <c r="H6472" t="s">
        <v>54792</v>
      </c>
      <c r="I6472" t="s">
        <v>12119</v>
      </c>
      <c r="J6472" t="s">
        <v>13985</v>
      </c>
      <c r="K6472" t="s">
        <v>13986</v>
      </c>
      <c r="L6472" t="s">
        <v>148</v>
      </c>
      <c r="M6472" t="s">
        <v>5580</v>
      </c>
      <c r="N6472" t="s">
        <v>5699</v>
      </c>
      <c r="O6472" t="s">
        <v>13987</v>
      </c>
      <c r="P6472" t="s">
        <v>54793</v>
      </c>
      <c r="Q6472" t="s">
        <v>54794</v>
      </c>
      <c r="R6472" t="str">
        <f t="shared" si="202"/>
        <v>寒亭</v>
      </c>
      <c r="S6472" t="str">
        <f t="shared" si="203"/>
        <v>0111</v>
      </c>
    </row>
    <row r="6473" spans="1:19">
      <c r="A6473" t="s">
        <v>54795</v>
      </c>
      <c r="B6473" t="s">
        <v>54796</v>
      </c>
      <c r="C6473" t="s">
        <v>49</v>
      </c>
      <c r="D6473" t="s">
        <v>54797</v>
      </c>
      <c r="E6473" t="s">
        <v>50077</v>
      </c>
      <c r="F6473" t="s">
        <v>54798</v>
      </c>
      <c r="G6473" t="s">
        <v>54799</v>
      </c>
      <c r="H6473" t="s">
        <v>54800</v>
      </c>
      <c r="I6473" t="s">
        <v>5066</v>
      </c>
      <c r="J6473" t="s">
        <v>15974</v>
      </c>
      <c r="K6473" t="s">
        <v>15975</v>
      </c>
      <c r="L6473" t="s">
        <v>50</v>
      </c>
      <c r="M6473" t="s">
        <v>4855</v>
      </c>
      <c r="N6473" t="s">
        <v>5960</v>
      </c>
      <c r="O6473" t="s">
        <v>15976</v>
      </c>
      <c r="P6473" t="s">
        <v>54801</v>
      </c>
      <c r="Q6473" t="s">
        <v>54802</v>
      </c>
      <c r="R6473" t="str">
        <f t="shared" si="202"/>
        <v>青州</v>
      </c>
      <c r="S6473" t="str">
        <f t="shared" si="203"/>
        <v>0111</v>
      </c>
    </row>
    <row r="6474" spans="1:19">
      <c r="A6474" t="s">
        <v>54803</v>
      </c>
      <c r="B6474" t="s">
        <v>54804</v>
      </c>
      <c r="C6474" t="s">
        <v>49</v>
      </c>
      <c r="D6474" t="s">
        <v>54805</v>
      </c>
      <c r="E6474" t="s">
        <v>50077</v>
      </c>
      <c r="F6474" t="s">
        <v>54806</v>
      </c>
      <c r="G6474" t="s">
        <v>54807</v>
      </c>
      <c r="H6474" t="s">
        <v>54808</v>
      </c>
      <c r="I6474" t="s">
        <v>4852</v>
      </c>
      <c r="J6474" t="s">
        <v>12489</v>
      </c>
      <c r="K6474" t="s">
        <v>12490</v>
      </c>
      <c r="L6474" t="s">
        <v>60</v>
      </c>
      <c r="M6474" t="s">
        <v>5999</v>
      </c>
      <c r="N6474" t="s">
        <v>5421</v>
      </c>
      <c r="O6474" t="s">
        <v>12491</v>
      </c>
      <c r="P6474" t="s">
        <v>54809</v>
      </c>
      <c r="Q6474" t="s">
        <v>54810</v>
      </c>
      <c r="R6474" t="str">
        <f t="shared" si="202"/>
        <v>奎文</v>
      </c>
      <c r="S6474" t="str">
        <f t="shared" si="203"/>
        <v>0111</v>
      </c>
    </row>
    <row r="6475" spans="1:19">
      <c r="A6475" t="s">
        <v>54811</v>
      </c>
      <c r="B6475" t="s">
        <v>54812</v>
      </c>
      <c r="C6475" t="s">
        <v>49</v>
      </c>
      <c r="D6475" t="s">
        <v>54813</v>
      </c>
      <c r="E6475" t="s">
        <v>54092</v>
      </c>
      <c r="F6475" t="s">
        <v>54814</v>
      </c>
      <c r="G6475" t="s">
        <v>54815</v>
      </c>
      <c r="H6475" t="s">
        <v>54816</v>
      </c>
      <c r="I6475" t="s">
        <v>12844</v>
      </c>
      <c r="J6475" t="s">
        <v>9144</v>
      </c>
      <c r="K6475" t="s">
        <v>9145</v>
      </c>
      <c r="L6475" t="s">
        <v>60</v>
      </c>
      <c r="M6475" t="s">
        <v>5999</v>
      </c>
      <c r="N6475" t="s">
        <v>4892</v>
      </c>
      <c r="O6475" t="s">
        <v>9146</v>
      </c>
      <c r="P6475" t="s">
        <v>54817</v>
      </c>
      <c r="Q6475" t="s">
        <v>54818</v>
      </c>
      <c r="R6475" t="str">
        <f t="shared" si="202"/>
        <v>奎文</v>
      </c>
      <c r="S6475" t="str">
        <f t="shared" si="203"/>
        <v>0111</v>
      </c>
    </row>
    <row r="6476" spans="1:19">
      <c r="A6476" t="s">
        <v>54819</v>
      </c>
      <c r="B6476" t="s">
        <v>54820</v>
      </c>
      <c r="C6476" t="s">
        <v>49</v>
      </c>
      <c r="D6476" t="s">
        <v>54821</v>
      </c>
      <c r="E6476" t="s">
        <v>50251</v>
      </c>
      <c r="F6476" t="s">
        <v>54822</v>
      </c>
      <c r="G6476" t="s">
        <v>54823</v>
      </c>
      <c r="H6476" t="s">
        <v>54824</v>
      </c>
      <c r="I6476" t="s">
        <v>12119</v>
      </c>
      <c r="J6476" t="s">
        <v>11733</v>
      </c>
      <c r="K6476" t="s">
        <v>21171</v>
      </c>
      <c r="L6476" t="s">
        <v>50</v>
      </c>
      <c r="M6476" t="s">
        <v>5111</v>
      </c>
      <c r="N6476" t="s">
        <v>5112</v>
      </c>
      <c r="O6476" t="s">
        <v>21172</v>
      </c>
      <c r="P6476" t="s">
        <v>54825</v>
      </c>
      <c r="Q6476" t="s">
        <v>54826</v>
      </c>
      <c r="R6476" t="str">
        <f t="shared" si="202"/>
        <v>青州</v>
      </c>
      <c r="S6476" t="str">
        <f t="shared" si="203"/>
        <v>0111</v>
      </c>
    </row>
    <row r="6477" spans="1:19">
      <c r="A6477" t="s">
        <v>54827</v>
      </c>
      <c r="B6477" t="s">
        <v>54828</v>
      </c>
      <c r="C6477" t="s">
        <v>49</v>
      </c>
      <c r="D6477" t="s">
        <v>54829</v>
      </c>
      <c r="E6477" t="s">
        <v>45639</v>
      </c>
      <c r="F6477" t="s">
        <v>54830</v>
      </c>
      <c r="G6477" t="s">
        <v>54831</v>
      </c>
      <c r="H6477" t="s">
        <v>54832</v>
      </c>
      <c r="I6477" t="s">
        <v>5052</v>
      </c>
      <c r="J6477" t="s">
        <v>7743</v>
      </c>
      <c r="K6477" t="s">
        <v>7744</v>
      </c>
      <c r="L6477" t="s">
        <v>1136</v>
      </c>
      <c r="M6477" t="s">
        <v>5210</v>
      </c>
      <c r="N6477" t="s">
        <v>8593</v>
      </c>
      <c r="O6477" t="s">
        <v>7745</v>
      </c>
      <c r="P6477" t="s">
        <v>54833</v>
      </c>
      <c r="Q6477" t="s">
        <v>54834</v>
      </c>
      <c r="R6477" t="str">
        <f t="shared" si="202"/>
        <v>昌乐</v>
      </c>
      <c r="S6477" t="str">
        <f t="shared" si="203"/>
        <v>0111</v>
      </c>
    </row>
    <row r="6478" spans="1:19">
      <c r="A6478" t="s">
        <v>54835</v>
      </c>
      <c r="B6478" t="s">
        <v>54836</v>
      </c>
      <c r="C6478" t="s">
        <v>49</v>
      </c>
      <c r="D6478" t="s">
        <v>54837</v>
      </c>
      <c r="E6478" t="s">
        <v>45639</v>
      </c>
      <c r="F6478" t="s">
        <v>54838</v>
      </c>
      <c r="G6478" t="s">
        <v>54839</v>
      </c>
      <c r="H6478" t="s">
        <v>54840</v>
      </c>
      <c r="I6478" t="s">
        <v>5822</v>
      </c>
      <c r="J6478" t="s">
        <v>7743</v>
      </c>
      <c r="K6478" t="s">
        <v>7744</v>
      </c>
      <c r="L6478" t="s">
        <v>1136</v>
      </c>
      <c r="M6478" t="s">
        <v>5210</v>
      </c>
      <c r="N6478" t="s">
        <v>8593</v>
      </c>
      <c r="O6478" t="s">
        <v>7745</v>
      </c>
      <c r="P6478" t="s">
        <v>54841</v>
      </c>
      <c r="R6478" t="str">
        <f t="shared" si="202"/>
        <v>昌乐</v>
      </c>
      <c r="S6478" t="str">
        <f t="shared" si="203"/>
        <v>0111</v>
      </c>
    </row>
    <row r="6479" spans="1:19">
      <c r="A6479" t="s">
        <v>54842</v>
      </c>
      <c r="B6479" t="s">
        <v>54843</v>
      </c>
      <c r="C6479" t="s">
        <v>49</v>
      </c>
      <c r="D6479" t="s">
        <v>54844</v>
      </c>
      <c r="E6479" t="s">
        <v>50077</v>
      </c>
      <c r="F6479" t="s">
        <v>54845</v>
      </c>
      <c r="G6479" t="s">
        <v>54846</v>
      </c>
      <c r="H6479" t="s">
        <v>54847</v>
      </c>
      <c r="I6479" t="s">
        <v>5560</v>
      </c>
      <c r="J6479" t="s">
        <v>8294</v>
      </c>
      <c r="K6479" t="s">
        <v>8295</v>
      </c>
      <c r="L6479" t="s">
        <v>50</v>
      </c>
      <c r="M6479" t="s">
        <v>5877</v>
      </c>
      <c r="N6479" t="s">
        <v>4983</v>
      </c>
      <c r="O6479" t="s">
        <v>8296</v>
      </c>
      <c r="P6479" t="s">
        <v>48192</v>
      </c>
      <c r="Q6479" t="s">
        <v>54848</v>
      </c>
      <c r="R6479" t="str">
        <f t="shared" si="202"/>
        <v>青州</v>
      </c>
      <c r="S6479" t="str">
        <f t="shared" si="203"/>
        <v>0111</v>
      </c>
    </row>
    <row r="6480" spans="1:19">
      <c r="A6480" t="s">
        <v>54849</v>
      </c>
      <c r="B6480" t="s">
        <v>54850</v>
      </c>
      <c r="C6480" t="s">
        <v>49</v>
      </c>
      <c r="D6480" t="s">
        <v>54851</v>
      </c>
      <c r="E6480" t="s">
        <v>54852</v>
      </c>
      <c r="F6480" t="s">
        <v>54853</v>
      </c>
      <c r="G6480" t="s">
        <v>54854</v>
      </c>
      <c r="H6480" t="s">
        <v>54855</v>
      </c>
      <c r="I6480" t="s">
        <v>4852</v>
      </c>
      <c r="J6480" t="s">
        <v>9299</v>
      </c>
      <c r="K6480" t="s">
        <v>9300</v>
      </c>
      <c r="L6480" t="s">
        <v>148</v>
      </c>
      <c r="M6480" t="s">
        <v>6713</v>
      </c>
      <c r="N6480" t="s">
        <v>4905</v>
      </c>
      <c r="O6480" t="s">
        <v>9301</v>
      </c>
      <c r="P6480" t="s">
        <v>54856</v>
      </c>
      <c r="R6480" t="str">
        <f t="shared" si="202"/>
        <v>寒亭</v>
      </c>
      <c r="S6480" t="str">
        <f t="shared" si="203"/>
        <v>0111</v>
      </c>
    </row>
    <row r="6481" spans="1:19">
      <c r="A6481" t="s">
        <v>54857</v>
      </c>
      <c r="B6481" t="s">
        <v>54858</v>
      </c>
      <c r="C6481" t="s">
        <v>49</v>
      </c>
      <c r="D6481" t="s">
        <v>54859</v>
      </c>
      <c r="E6481" t="s">
        <v>50251</v>
      </c>
      <c r="F6481" t="s">
        <v>54860</v>
      </c>
      <c r="G6481" t="s">
        <v>54861</v>
      </c>
      <c r="H6481" t="s">
        <v>54862</v>
      </c>
      <c r="I6481" t="s">
        <v>12119</v>
      </c>
      <c r="J6481" t="s">
        <v>7278</v>
      </c>
      <c r="K6481" t="s">
        <v>7279</v>
      </c>
      <c r="L6481" t="s">
        <v>105</v>
      </c>
      <c r="M6481" t="s">
        <v>5089</v>
      </c>
      <c r="N6481" t="s">
        <v>5699</v>
      </c>
      <c r="O6481" t="s">
        <v>7280</v>
      </c>
      <c r="P6481" t="s">
        <v>54863</v>
      </c>
      <c r="R6481" t="str">
        <f t="shared" si="202"/>
        <v>寿光</v>
      </c>
      <c r="S6481" t="str">
        <f t="shared" si="203"/>
        <v>0111</v>
      </c>
    </row>
    <row r="6482" spans="1:19">
      <c r="A6482" t="s">
        <v>54864</v>
      </c>
      <c r="B6482" t="s">
        <v>54865</v>
      </c>
      <c r="C6482" t="s">
        <v>49</v>
      </c>
      <c r="D6482" t="s">
        <v>54866</v>
      </c>
      <c r="E6482" t="s">
        <v>54092</v>
      </c>
      <c r="F6482" t="s">
        <v>54867</v>
      </c>
      <c r="G6482" t="s">
        <v>54868</v>
      </c>
      <c r="H6482" t="s">
        <v>54869</v>
      </c>
      <c r="I6482" t="s">
        <v>12119</v>
      </c>
      <c r="J6482" t="s">
        <v>7743</v>
      </c>
      <c r="K6482" t="s">
        <v>7744</v>
      </c>
      <c r="L6482" t="s">
        <v>1136</v>
      </c>
      <c r="M6482" t="s">
        <v>5210</v>
      </c>
      <c r="N6482" t="s">
        <v>8593</v>
      </c>
      <c r="O6482" t="s">
        <v>7745</v>
      </c>
      <c r="P6482" t="s">
        <v>54870</v>
      </c>
      <c r="Q6482" t="s">
        <v>54871</v>
      </c>
      <c r="R6482" t="str">
        <f t="shared" si="202"/>
        <v>昌乐</v>
      </c>
      <c r="S6482" t="str">
        <f t="shared" si="203"/>
        <v>0111</v>
      </c>
    </row>
    <row r="6483" spans="1:19">
      <c r="A6483" t="s">
        <v>54872</v>
      </c>
      <c r="B6483" t="s">
        <v>54873</v>
      </c>
      <c r="C6483" t="s">
        <v>49</v>
      </c>
      <c r="D6483" t="s">
        <v>54874</v>
      </c>
      <c r="E6483" t="s">
        <v>50077</v>
      </c>
      <c r="F6483" t="s">
        <v>54875</v>
      </c>
      <c r="G6483" t="s">
        <v>54876</v>
      </c>
      <c r="H6483" t="s">
        <v>54877</v>
      </c>
      <c r="I6483" t="s">
        <v>4852</v>
      </c>
      <c r="J6483" t="s">
        <v>14847</v>
      </c>
      <c r="K6483" t="s">
        <v>14848</v>
      </c>
      <c r="L6483" t="s">
        <v>148</v>
      </c>
      <c r="M6483" t="s">
        <v>6713</v>
      </c>
      <c r="N6483" t="s">
        <v>4905</v>
      </c>
      <c r="O6483" t="s">
        <v>14849</v>
      </c>
      <c r="P6483" t="s">
        <v>54878</v>
      </c>
      <c r="R6483" t="str">
        <f t="shared" si="202"/>
        <v>寒亭</v>
      </c>
      <c r="S6483" t="str">
        <f t="shared" si="203"/>
        <v>0111</v>
      </c>
    </row>
    <row r="6484" spans="1:19">
      <c r="A6484" t="s">
        <v>54879</v>
      </c>
      <c r="B6484" t="s">
        <v>54880</v>
      </c>
      <c r="C6484" t="s">
        <v>49</v>
      </c>
      <c r="D6484" t="s">
        <v>54881</v>
      </c>
      <c r="E6484" t="s">
        <v>50251</v>
      </c>
      <c r="F6484" t="s">
        <v>54882</v>
      </c>
      <c r="G6484" t="s">
        <v>54883</v>
      </c>
      <c r="H6484" t="s">
        <v>54884</v>
      </c>
      <c r="I6484" t="s">
        <v>12119</v>
      </c>
      <c r="J6484" t="s">
        <v>21645</v>
      </c>
      <c r="K6484" t="s">
        <v>21646</v>
      </c>
      <c r="L6484" t="s">
        <v>237</v>
      </c>
      <c r="M6484" t="s">
        <v>4788</v>
      </c>
      <c r="N6484" t="s">
        <v>5421</v>
      </c>
      <c r="O6484" t="s">
        <v>21647</v>
      </c>
      <c r="P6484" t="s">
        <v>54885</v>
      </c>
      <c r="R6484" t="str">
        <f t="shared" si="202"/>
        <v>潍城</v>
      </c>
      <c r="S6484" t="str">
        <f t="shared" si="203"/>
        <v>0111</v>
      </c>
    </row>
    <row r="6485" spans="1:19">
      <c r="A6485" t="s">
        <v>54886</v>
      </c>
      <c r="B6485" t="s">
        <v>54887</v>
      </c>
      <c r="C6485" t="s">
        <v>49</v>
      </c>
      <c r="D6485" t="s">
        <v>54888</v>
      </c>
      <c r="E6485" t="s">
        <v>50251</v>
      </c>
      <c r="F6485" t="s">
        <v>54889</v>
      </c>
      <c r="G6485" t="s">
        <v>54890</v>
      </c>
      <c r="H6485" t="s">
        <v>54891</v>
      </c>
      <c r="I6485" t="s">
        <v>12119</v>
      </c>
      <c r="J6485" t="s">
        <v>7278</v>
      </c>
      <c r="K6485" t="s">
        <v>7279</v>
      </c>
      <c r="L6485" t="s">
        <v>105</v>
      </c>
      <c r="M6485" t="s">
        <v>5089</v>
      </c>
      <c r="N6485" t="s">
        <v>5699</v>
      </c>
      <c r="O6485" t="s">
        <v>7280</v>
      </c>
      <c r="P6485" t="s">
        <v>54892</v>
      </c>
      <c r="R6485" t="str">
        <f t="shared" si="202"/>
        <v>寿光</v>
      </c>
      <c r="S6485" t="str">
        <f t="shared" si="203"/>
        <v>0111</v>
      </c>
    </row>
    <row r="6486" spans="1:19">
      <c r="A6486" t="s">
        <v>54893</v>
      </c>
      <c r="B6486" t="s">
        <v>54894</v>
      </c>
      <c r="C6486" t="s">
        <v>49</v>
      </c>
      <c r="D6486" t="s">
        <v>54895</v>
      </c>
      <c r="E6486" t="s">
        <v>52295</v>
      </c>
      <c r="F6486" t="s">
        <v>54896</v>
      </c>
      <c r="G6486" t="s">
        <v>54897</v>
      </c>
      <c r="H6486" t="s">
        <v>54898</v>
      </c>
      <c r="I6486" t="s">
        <v>5282</v>
      </c>
      <c r="J6486" t="s">
        <v>14847</v>
      </c>
      <c r="K6486" t="s">
        <v>14848</v>
      </c>
      <c r="L6486" t="s">
        <v>148</v>
      </c>
      <c r="M6486" t="s">
        <v>6713</v>
      </c>
      <c r="N6486" t="s">
        <v>4905</v>
      </c>
      <c r="O6486" t="s">
        <v>14849</v>
      </c>
      <c r="P6486" t="s">
        <v>54899</v>
      </c>
      <c r="R6486" t="str">
        <f t="shared" si="202"/>
        <v>寒亭</v>
      </c>
      <c r="S6486" t="str">
        <f t="shared" si="203"/>
        <v>0111</v>
      </c>
    </row>
    <row r="6487" spans="1:19">
      <c r="A6487" t="s">
        <v>54900</v>
      </c>
      <c r="B6487" t="s">
        <v>54901</v>
      </c>
      <c r="C6487" t="s">
        <v>49</v>
      </c>
      <c r="D6487" t="s">
        <v>54902</v>
      </c>
      <c r="E6487" t="s">
        <v>52295</v>
      </c>
      <c r="F6487" t="s">
        <v>54903</v>
      </c>
      <c r="G6487" t="s">
        <v>54904</v>
      </c>
      <c r="H6487" t="s">
        <v>54905</v>
      </c>
      <c r="I6487" t="s">
        <v>4813</v>
      </c>
      <c r="J6487" t="s">
        <v>10620</v>
      </c>
      <c r="K6487" t="s">
        <v>10621</v>
      </c>
      <c r="L6487" t="s">
        <v>60</v>
      </c>
      <c r="M6487" t="s">
        <v>5999</v>
      </c>
      <c r="N6487" t="s">
        <v>6152</v>
      </c>
      <c r="O6487" t="s">
        <v>10622</v>
      </c>
      <c r="P6487" t="s">
        <v>54906</v>
      </c>
      <c r="R6487" t="str">
        <f t="shared" si="202"/>
        <v>奎文</v>
      </c>
      <c r="S6487" t="str">
        <f t="shared" si="203"/>
        <v>0111</v>
      </c>
    </row>
    <row r="6488" spans="1:19">
      <c r="A6488" t="s">
        <v>54907</v>
      </c>
      <c r="B6488" t="s">
        <v>54908</v>
      </c>
      <c r="C6488" t="s">
        <v>49</v>
      </c>
      <c r="D6488" t="s">
        <v>54909</v>
      </c>
      <c r="E6488" t="s">
        <v>50077</v>
      </c>
      <c r="F6488" t="s">
        <v>54910</v>
      </c>
      <c r="G6488" t="s">
        <v>54911</v>
      </c>
      <c r="H6488" t="s">
        <v>54912</v>
      </c>
      <c r="I6488" t="s">
        <v>4785</v>
      </c>
      <c r="J6488" t="s">
        <v>17731</v>
      </c>
      <c r="K6488" t="s">
        <v>17732</v>
      </c>
      <c r="L6488" t="s">
        <v>105</v>
      </c>
      <c r="M6488" t="s">
        <v>5133</v>
      </c>
      <c r="N6488" t="s">
        <v>5056</v>
      </c>
      <c r="P6488" t="s">
        <v>54913</v>
      </c>
      <c r="Q6488" t="s">
        <v>54914</v>
      </c>
      <c r="R6488" t="str">
        <f t="shared" si="202"/>
        <v>寿光</v>
      </c>
      <c r="S6488" t="str">
        <f t="shared" si="203"/>
        <v>0111</v>
      </c>
    </row>
    <row r="6489" spans="1:19">
      <c r="A6489" t="s">
        <v>54915</v>
      </c>
      <c r="B6489" t="s">
        <v>54916</v>
      </c>
      <c r="C6489" t="s">
        <v>49</v>
      </c>
      <c r="D6489" t="s">
        <v>54917</v>
      </c>
      <c r="E6489" t="s">
        <v>50251</v>
      </c>
      <c r="F6489" t="s">
        <v>54918</v>
      </c>
      <c r="G6489" t="s">
        <v>54919</v>
      </c>
      <c r="H6489" t="s">
        <v>54920</v>
      </c>
      <c r="I6489" t="s">
        <v>12119</v>
      </c>
      <c r="J6489" t="s">
        <v>13985</v>
      </c>
      <c r="K6489" t="s">
        <v>13986</v>
      </c>
      <c r="L6489" t="s">
        <v>148</v>
      </c>
      <c r="M6489" t="s">
        <v>5580</v>
      </c>
      <c r="N6489" t="s">
        <v>5699</v>
      </c>
      <c r="O6489" t="s">
        <v>13987</v>
      </c>
      <c r="P6489" t="s">
        <v>54921</v>
      </c>
      <c r="Q6489" t="s">
        <v>54922</v>
      </c>
      <c r="R6489" t="str">
        <f t="shared" si="202"/>
        <v>寒亭</v>
      </c>
      <c r="S6489" t="str">
        <f t="shared" si="203"/>
        <v>0111</v>
      </c>
    </row>
    <row r="6490" spans="1:19">
      <c r="A6490" t="s">
        <v>54923</v>
      </c>
      <c r="B6490" t="s">
        <v>54924</v>
      </c>
      <c r="C6490" t="s">
        <v>49</v>
      </c>
      <c r="D6490" t="s">
        <v>54925</v>
      </c>
      <c r="E6490" t="s">
        <v>50077</v>
      </c>
      <c r="F6490" t="s">
        <v>54926</v>
      </c>
      <c r="G6490" t="s">
        <v>54927</v>
      </c>
      <c r="H6490" t="s">
        <v>54928</v>
      </c>
      <c r="I6490" t="s">
        <v>5407</v>
      </c>
      <c r="J6490" t="s">
        <v>50723</v>
      </c>
      <c r="K6490" t="s">
        <v>50724</v>
      </c>
      <c r="L6490" t="s">
        <v>105</v>
      </c>
      <c r="M6490" t="s">
        <v>6055</v>
      </c>
      <c r="N6490" t="s">
        <v>5030</v>
      </c>
      <c r="O6490" t="s">
        <v>50725</v>
      </c>
      <c r="P6490" t="s">
        <v>54533</v>
      </c>
      <c r="Q6490" t="s">
        <v>54929</v>
      </c>
      <c r="R6490" t="str">
        <f t="shared" si="202"/>
        <v>寿光</v>
      </c>
      <c r="S6490" t="str">
        <f t="shared" si="203"/>
        <v>0111</v>
      </c>
    </row>
    <row r="6491" spans="1:19">
      <c r="A6491" t="s">
        <v>54930</v>
      </c>
      <c r="B6491" t="s">
        <v>54931</v>
      </c>
      <c r="C6491" t="s">
        <v>49</v>
      </c>
      <c r="D6491" t="s">
        <v>54932</v>
      </c>
      <c r="E6491" t="s">
        <v>50077</v>
      </c>
      <c r="F6491" t="s">
        <v>54933</v>
      </c>
      <c r="G6491" t="s">
        <v>54934</v>
      </c>
      <c r="H6491" t="s">
        <v>54935</v>
      </c>
      <c r="I6491" t="s">
        <v>4785</v>
      </c>
      <c r="J6491" t="s">
        <v>6031</v>
      </c>
      <c r="K6491" t="s">
        <v>6032</v>
      </c>
      <c r="L6491" t="s">
        <v>262</v>
      </c>
      <c r="M6491" t="s">
        <v>6033</v>
      </c>
      <c r="N6491" t="s">
        <v>4789</v>
      </c>
      <c r="O6491" t="s">
        <v>6034</v>
      </c>
      <c r="P6491" t="s">
        <v>54936</v>
      </c>
      <c r="Q6491" t="s">
        <v>54937</v>
      </c>
      <c r="R6491" t="str">
        <f t="shared" si="202"/>
        <v>寒亭</v>
      </c>
      <c r="S6491" t="str">
        <f t="shared" si="203"/>
        <v>0111</v>
      </c>
    </row>
    <row r="6492" spans="1:19">
      <c r="A6492" t="s">
        <v>54938</v>
      </c>
      <c r="B6492" t="s">
        <v>54939</v>
      </c>
      <c r="C6492" t="s">
        <v>49</v>
      </c>
      <c r="D6492" t="s">
        <v>54940</v>
      </c>
      <c r="E6492" t="s">
        <v>50077</v>
      </c>
      <c r="F6492" t="s">
        <v>54941</v>
      </c>
      <c r="G6492" t="s">
        <v>54942</v>
      </c>
      <c r="H6492" t="s">
        <v>54943</v>
      </c>
      <c r="I6492" t="s">
        <v>4852</v>
      </c>
      <c r="J6492" t="s">
        <v>46354</v>
      </c>
      <c r="K6492" t="s">
        <v>46355</v>
      </c>
      <c r="L6492" t="s">
        <v>114</v>
      </c>
      <c r="M6492" t="s">
        <v>5486</v>
      </c>
      <c r="N6492" t="s">
        <v>4905</v>
      </c>
      <c r="O6492" t="s">
        <v>46356</v>
      </c>
      <c r="P6492" t="s">
        <v>54944</v>
      </c>
      <c r="Q6492" t="s">
        <v>54945</v>
      </c>
      <c r="R6492" t="str">
        <f t="shared" si="202"/>
        <v>高密</v>
      </c>
      <c r="S6492" t="str">
        <f t="shared" si="203"/>
        <v>0111</v>
      </c>
    </row>
    <row r="6493" spans="1:19">
      <c r="A6493" t="s">
        <v>54946</v>
      </c>
      <c r="B6493" t="s">
        <v>54947</v>
      </c>
      <c r="C6493" t="s">
        <v>49</v>
      </c>
      <c r="D6493" t="s">
        <v>54948</v>
      </c>
      <c r="E6493" t="s">
        <v>50077</v>
      </c>
      <c r="F6493" t="s">
        <v>54949</v>
      </c>
      <c r="G6493" t="s">
        <v>54950</v>
      </c>
      <c r="H6493" t="s">
        <v>54951</v>
      </c>
      <c r="I6493" t="s">
        <v>4785</v>
      </c>
      <c r="J6493" t="s">
        <v>12715</v>
      </c>
      <c r="K6493" t="s">
        <v>12716</v>
      </c>
      <c r="L6493" t="s">
        <v>123</v>
      </c>
      <c r="M6493" t="s">
        <v>7767</v>
      </c>
      <c r="N6493" t="s">
        <v>5939</v>
      </c>
      <c r="O6493" t="s">
        <v>12717</v>
      </c>
      <c r="P6493" t="s">
        <v>54952</v>
      </c>
      <c r="Q6493" t="s">
        <v>54953</v>
      </c>
      <c r="R6493" t="str">
        <f t="shared" si="202"/>
        <v>诸城</v>
      </c>
      <c r="S6493" t="str">
        <f t="shared" si="203"/>
        <v>0111</v>
      </c>
    </row>
    <row r="6494" spans="1:19">
      <c r="A6494" t="s">
        <v>54954</v>
      </c>
      <c r="B6494" t="s">
        <v>54955</v>
      </c>
      <c r="C6494" t="s">
        <v>49</v>
      </c>
      <c r="D6494" t="s">
        <v>54956</v>
      </c>
      <c r="E6494" t="s">
        <v>50077</v>
      </c>
      <c r="F6494" t="s">
        <v>54957</v>
      </c>
      <c r="G6494" t="s">
        <v>54958</v>
      </c>
      <c r="H6494" t="s">
        <v>54912</v>
      </c>
      <c r="I6494" t="s">
        <v>4852</v>
      </c>
      <c r="J6494" t="s">
        <v>16844</v>
      </c>
      <c r="K6494" t="s">
        <v>16845</v>
      </c>
      <c r="L6494" t="s">
        <v>77</v>
      </c>
      <c r="M6494" t="s">
        <v>5733</v>
      </c>
      <c r="N6494" t="s">
        <v>9962</v>
      </c>
      <c r="O6494" t="s">
        <v>16846</v>
      </c>
      <c r="P6494" t="s">
        <v>54959</v>
      </c>
      <c r="Q6494" t="s">
        <v>54960</v>
      </c>
      <c r="R6494" t="str">
        <f t="shared" si="202"/>
        <v>临朐</v>
      </c>
      <c r="S6494" t="str">
        <f t="shared" si="203"/>
        <v>0111</v>
      </c>
    </row>
    <row r="6495" spans="1:19">
      <c r="A6495" t="s">
        <v>54961</v>
      </c>
      <c r="B6495" t="s">
        <v>54962</v>
      </c>
      <c r="C6495" t="s">
        <v>49</v>
      </c>
      <c r="D6495" t="s">
        <v>54963</v>
      </c>
      <c r="E6495" t="s">
        <v>50077</v>
      </c>
      <c r="F6495" t="s">
        <v>54964</v>
      </c>
      <c r="G6495" t="s">
        <v>54965</v>
      </c>
      <c r="H6495" t="s">
        <v>54966</v>
      </c>
      <c r="I6495" t="s">
        <v>4929</v>
      </c>
      <c r="J6495" t="s">
        <v>6452</v>
      </c>
      <c r="K6495" t="s">
        <v>6453</v>
      </c>
      <c r="L6495" t="s">
        <v>86</v>
      </c>
      <c r="M6495" t="s">
        <v>5099</v>
      </c>
      <c r="N6495" t="s">
        <v>4817</v>
      </c>
      <c r="O6495" t="s">
        <v>6454</v>
      </c>
      <c r="P6495" t="s">
        <v>54967</v>
      </c>
      <c r="Q6495" t="s">
        <v>54968</v>
      </c>
      <c r="R6495" t="str">
        <f t="shared" si="202"/>
        <v>坊子</v>
      </c>
      <c r="S6495" t="str">
        <f t="shared" si="203"/>
        <v>0111</v>
      </c>
    </row>
    <row r="6496" spans="1:19">
      <c r="A6496" t="s">
        <v>54969</v>
      </c>
      <c r="B6496" t="s">
        <v>46028</v>
      </c>
      <c r="C6496" t="s">
        <v>49</v>
      </c>
      <c r="D6496" t="s">
        <v>54970</v>
      </c>
      <c r="E6496" t="s">
        <v>50077</v>
      </c>
      <c r="F6496" t="s">
        <v>54971</v>
      </c>
      <c r="G6496" t="s">
        <v>54972</v>
      </c>
      <c r="H6496" t="s">
        <v>54973</v>
      </c>
      <c r="I6496" t="s">
        <v>4852</v>
      </c>
      <c r="J6496" t="s">
        <v>5484</v>
      </c>
      <c r="K6496" t="s">
        <v>5485</v>
      </c>
      <c r="L6496" t="s">
        <v>114</v>
      </c>
      <c r="M6496" t="s">
        <v>5486</v>
      </c>
      <c r="N6496" t="s">
        <v>9006</v>
      </c>
      <c r="O6496" t="s">
        <v>5488</v>
      </c>
      <c r="P6496" t="s">
        <v>54974</v>
      </c>
      <c r="Q6496" t="s">
        <v>54975</v>
      </c>
      <c r="R6496" t="str">
        <f t="shared" si="202"/>
        <v>高密</v>
      </c>
      <c r="S6496" t="str">
        <f t="shared" si="203"/>
        <v>0111</v>
      </c>
    </row>
    <row r="6497" spans="1:19">
      <c r="A6497" t="s">
        <v>54976</v>
      </c>
      <c r="B6497" t="s">
        <v>54977</v>
      </c>
      <c r="C6497" t="s">
        <v>49</v>
      </c>
      <c r="D6497" t="s">
        <v>54978</v>
      </c>
      <c r="E6497" t="s">
        <v>52295</v>
      </c>
      <c r="F6497" t="s">
        <v>54979</v>
      </c>
      <c r="G6497" t="s">
        <v>54980</v>
      </c>
      <c r="H6497" t="s">
        <v>54981</v>
      </c>
      <c r="I6497" t="s">
        <v>4771</v>
      </c>
      <c r="J6497" t="s">
        <v>6452</v>
      </c>
      <c r="K6497" t="s">
        <v>6453</v>
      </c>
      <c r="L6497" t="s">
        <v>86</v>
      </c>
      <c r="M6497" t="s">
        <v>5099</v>
      </c>
      <c r="N6497" t="s">
        <v>4817</v>
      </c>
      <c r="O6497" t="s">
        <v>6454</v>
      </c>
      <c r="P6497" t="s">
        <v>54982</v>
      </c>
      <c r="Q6497" t="s">
        <v>54983</v>
      </c>
      <c r="R6497" t="str">
        <f t="shared" si="202"/>
        <v>坊子</v>
      </c>
      <c r="S6497" t="str">
        <f t="shared" si="203"/>
        <v>0111</v>
      </c>
    </row>
    <row r="6498" spans="1:19">
      <c r="A6498" t="s">
        <v>54984</v>
      </c>
      <c r="B6498" t="s">
        <v>54985</v>
      </c>
      <c r="C6498" t="s">
        <v>49</v>
      </c>
      <c r="D6498" t="s">
        <v>54986</v>
      </c>
      <c r="E6498" t="s">
        <v>50077</v>
      </c>
      <c r="F6498" t="s">
        <v>54987</v>
      </c>
      <c r="G6498" t="s">
        <v>54988</v>
      </c>
      <c r="H6498" t="s">
        <v>54989</v>
      </c>
      <c r="I6498" t="s">
        <v>4813</v>
      </c>
      <c r="J6498" t="s">
        <v>13019</v>
      </c>
      <c r="K6498" t="s">
        <v>13020</v>
      </c>
      <c r="L6498" t="s">
        <v>86</v>
      </c>
      <c r="M6498" t="s">
        <v>5919</v>
      </c>
      <c r="N6498" t="s">
        <v>5699</v>
      </c>
      <c r="O6498" t="s">
        <v>13021</v>
      </c>
      <c r="P6498" t="s">
        <v>54990</v>
      </c>
      <c r="R6498" t="str">
        <f t="shared" si="202"/>
        <v>坊子</v>
      </c>
      <c r="S6498" t="str">
        <f t="shared" si="203"/>
        <v>0111</v>
      </c>
    </row>
    <row r="6499" spans="1:19">
      <c r="A6499" t="s">
        <v>54991</v>
      </c>
      <c r="B6499" t="s">
        <v>54992</v>
      </c>
      <c r="C6499" t="s">
        <v>49</v>
      </c>
      <c r="D6499" t="s">
        <v>54993</v>
      </c>
      <c r="E6499" t="s">
        <v>52295</v>
      </c>
      <c r="F6499" t="s">
        <v>54994</v>
      </c>
      <c r="G6499" t="s">
        <v>54995</v>
      </c>
      <c r="H6499" t="s">
        <v>54996</v>
      </c>
      <c r="I6499" t="s">
        <v>4828</v>
      </c>
      <c r="J6499" t="s">
        <v>15037</v>
      </c>
      <c r="K6499" t="s">
        <v>15038</v>
      </c>
      <c r="L6499" t="s">
        <v>237</v>
      </c>
      <c r="M6499" t="s">
        <v>4971</v>
      </c>
      <c r="N6499" t="s">
        <v>5939</v>
      </c>
      <c r="O6499" t="s">
        <v>15039</v>
      </c>
      <c r="P6499" t="s">
        <v>54997</v>
      </c>
      <c r="R6499" t="str">
        <f t="shared" si="202"/>
        <v>潍城</v>
      </c>
      <c r="S6499" t="str">
        <f t="shared" si="203"/>
        <v>0111</v>
      </c>
    </row>
    <row r="6500" spans="1:19">
      <c r="A6500" t="s">
        <v>54998</v>
      </c>
      <c r="B6500" t="s">
        <v>54999</v>
      </c>
      <c r="C6500" t="s">
        <v>49</v>
      </c>
      <c r="D6500" t="s">
        <v>55000</v>
      </c>
      <c r="E6500" t="s">
        <v>50077</v>
      </c>
      <c r="F6500" t="s">
        <v>55001</v>
      </c>
      <c r="G6500" t="s">
        <v>55002</v>
      </c>
      <c r="H6500" t="s">
        <v>55003</v>
      </c>
      <c r="I6500" t="s">
        <v>7872</v>
      </c>
      <c r="J6500" t="s">
        <v>7309</v>
      </c>
      <c r="K6500" t="s">
        <v>7310</v>
      </c>
      <c r="L6500" t="s">
        <v>375</v>
      </c>
      <c r="M6500" t="s">
        <v>5745</v>
      </c>
      <c r="N6500" t="s">
        <v>16032</v>
      </c>
      <c r="O6500" t="s">
        <v>7311</v>
      </c>
      <c r="P6500" t="s">
        <v>55004</v>
      </c>
      <c r="Q6500" t="s">
        <v>7313</v>
      </c>
      <c r="R6500" t="str">
        <f t="shared" si="202"/>
        <v>昌邑</v>
      </c>
      <c r="S6500" t="str">
        <f t="shared" si="203"/>
        <v>0111</v>
      </c>
    </row>
    <row r="6501" spans="1:19">
      <c r="A6501" t="s">
        <v>55005</v>
      </c>
      <c r="B6501" t="s">
        <v>55006</v>
      </c>
      <c r="C6501" t="s">
        <v>49</v>
      </c>
      <c r="D6501" t="s">
        <v>55007</v>
      </c>
      <c r="E6501" t="s">
        <v>52295</v>
      </c>
      <c r="F6501" t="s">
        <v>55008</v>
      </c>
      <c r="G6501" t="s">
        <v>55009</v>
      </c>
      <c r="H6501" t="s">
        <v>55010</v>
      </c>
      <c r="I6501" t="s">
        <v>4841</v>
      </c>
      <c r="J6501" t="s">
        <v>6306</v>
      </c>
      <c r="K6501" t="s">
        <v>6307</v>
      </c>
      <c r="L6501" t="s">
        <v>237</v>
      </c>
      <c r="M6501" t="s">
        <v>4788</v>
      </c>
      <c r="N6501" t="s">
        <v>6308</v>
      </c>
      <c r="O6501" t="s">
        <v>6309</v>
      </c>
      <c r="P6501" t="s">
        <v>55011</v>
      </c>
      <c r="Q6501" t="s">
        <v>55012</v>
      </c>
      <c r="R6501" t="str">
        <f t="shared" si="202"/>
        <v>潍城</v>
      </c>
      <c r="S6501" t="str">
        <f t="shared" si="203"/>
        <v>0111</v>
      </c>
    </row>
    <row r="6502" spans="1:19">
      <c r="A6502" t="s">
        <v>55013</v>
      </c>
      <c r="B6502" t="s">
        <v>55014</v>
      </c>
      <c r="C6502" t="s">
        <v>49</v>
      </c>
      <c r="D6502" t="s">
        <v>55015</v>
      </c>
      <c r="E6502" t="s">
        <v>55016</v>
      </c>
      <c r="F6502" t="s">
        <v>55017</v>
      </c>
      <c r="G6502" t="s">
        <v>55018</v>
      </c>
      <c r="H6502" t="s">
        <v>55019</v>
      </c>
      <c r="I6502" t="s">
        <v>12119</v>
      </c>
      <c r="J6502" t="s">
        <v>13985</v>
      </c>
      <c r="K6502" t="s">
        <v>13986</v>
      </c>
      <c r="L6502" t="s">
        <v>148</v>
      </c>
      <c r="M6502" t="s">
        <v>5580</v>
      </c>
      <c r="N6502" t="s">
        <v>5699</v>
      </c>
      <c r="O6502" t="s">
        <v>13987</v>
      </c>
      <c r="P6502" t="s">
        <v>55020</v>
      </c>
      <c r="Q6502" t="s">
        <v>55021</v>
      </c>
      <c r="R6502" t="str">
        <f t="shared" si="202"/>
        <v>寒亭</v>
      </c>
      <c r="S6502" t="str">
        <f t="shared" si="203"/>
        <v>0111</v>
      </c>
    </row>
    <row r="6503" spans="1:19">
      <c r="A6503" t="s">
        <v>55022</v>
      </c>
      <c r="B6503" t="s">
        <v>55023</v>
      </c>
      <c r="C6503" t="s">
        <v>49</v>
      </c>
      <c r="D6503" t="s">
        <v>55024</v>
      </c>
      <c r="E6503" t="s">
        <v>55016</v>
      </c>
      <c r="F6503" t="s">
        <v>55025</v>
      </c>
      <c r="G6503" t="s">
        <v>55026</v>
      </c>
      <c r="H6503" t="s">
        <v>55027</v>
      </c>
      <c r="I6503" t="s">
        <v>12119</v>
      </c>
      <c r="J6503" t="s">
        <v>4981</v>
      </c>
      <c r="K6503" t="s">
        <v>4982</v>
      </c>
      <c r="L6503" t="s">
        <v>237</v>
      </c>
      <c r="M6503" t="s">
        <v>4971</v>
      </c>
      <c r="N6503" t="s">
        <v>4983</v>
      </c>
      <c r="O6503" t="s">
        <v>4984</v>
      </c>
      <c r="P6503" t="s">
        <v>55028</v>
      </c>
      <c r="Q6503" t="s">
        <v>55029</v>
      </c>
      <c r="R6503" t="str">
        <f t="shared" si="202"/>
        <v>潍城</v>
      </c>
      <c r="S6503" t="str">
        <f t="shared" si="203"/>
        <v>0111</v>
      </c>
    </row>
    <row r="6504" spans="1:19">
      <c r="A6504" t="s">
        <v>55030</v>
      </c>
      <c r="B6504" t="s">
        <v>55031</v>
      </c>
      <c r="C6504" t="s">
        <v>49</v>
      </c>
      <c r="D6504" t="s">
        <v>55032</v>
      </c>
      <c r="E6504" t="s">
        <v>54092</v>
      </c>
      <c r="F6504" t="s">
        <v>55033</v>
      </c>
      <c r="G6504" t="s">
        <v>55034</v>
      </c>
      <c r="H6504" t="s">
        <v>55035</v>
      </c>
      <c r="I6504" t="s">
        <v>12119</v>
      </c>
      <c r="J6504" t="s">
        <v>7278</v>
      </c>
      <c r="K6504" t="s">
        <v>7279</v>
      </c>
      <c r="L6504" t="s">
        <v>105</v>
      </c>
      <c r="M6504" t="s">
        <v>5089</v>
      </c>
      <c r="N6504" t="s">
        <v>5699</v>
      </c>
      <c r="O6504" t="s">
        <v>7280</v>
      </c>
      <c r="P6504" t="s">
        <v>55036</v>
      </c>
      <c r="Q6504" t="s">
        <v>55037</v>
      </c>
      <c r="R6504" t="str">
        <f t="shared" si="202"/>
        <v>寿光</v>
      </c>
      <c r="S6504" t="str">
        <f t="shared" si="203"/>
        <v>0111</v>
      </c>
    </row>
    <row r="6505" spans="1:19">
      <c r="A6505" t="s">
        <v>55038</v>
      </c>
      <c r="B6505" t="s">
        <v>55039</v>
      </c>
      <c r="C6505" t="s">
        <v>49</v>
      </c>
      <c r="D6505" t="s">
        <v>55040</v>
      </c>
      <c r="E6505" t="s">
        <v>52295</v>
      </c>
      <c r="F6505" t="s">
        <v>55041</v>
      </c>
      <c r="G6505" t="s">
        <v>55042</v>
      </c>
      <c r="H6505" t="s">
        <v>55043</v>
      </c>
      <c r="I6505" t="s">
        <v>5052</v>
      </c>
      <c r="J6505" t="s">
        <v>7623</v>
      </c>
      <c r="K6505" t="s">
        <v>7624</v>
      </c>
      <c r="L6505" t="s">
        <v>105</v>
      </c>
      <c r="M6505" t="s">
        <v>4945</v>
      </c>
      <c r="N6505" t="s">
        <v>6152</v>
      </c>
      <c r="P6505" t="s">
        <v>55044</v>
      </c>
      <c r="Q6505" t="s">
        <v>55045</v>
      </c>
      <c r="R6505" t="str">
        <f t="shared" si="202"/>
        <v>寿光</v>
      </c>
      <c r="S6505" t="str">
        <f t="shared" si="203"/>
        <v>0111</v>
      </c>
    </row>
    <row r="6506" spans="1:19">
      <c r="A6506" t="s">
        <v>55046</v>
      </c>
      <c r="B6506" t="s">
        <v>55047</v>
      </c>
      <c r="C6506" t="s">
        <v>49</v>
      </c>
      <c r="D6506" t="s">
        <v>55048</v>
      </c>
      <c r="E6506" t="s">
        <v>50077</v>
      </c>
      <c r="F6506" t="s">
        <v>55049</v>
      </c>
      <c r="G6506" t="s">
        <v>55050</v>
      </c>
      <c r="H6506" t="s">
        <v>55051</v>
      </c>
      <c r="I6506" t="s">
        <v>4852</v>
      </c>
      <c r="J6506" t="s">
        <v>7136</v>
      </c>
      <c r="K6506" t="s">
        <v>7137</v>
      </c>
      <c r="L6506" t="s">
        <v>77</v>
      </c>
      <c r="M6506" t="s">
        <v>4803</v>
      </c>
      <c r="N6506" t="s">
        <v>5487</v>
      </c>
      <c r="O6506" t="s">
        <v>7138</v>
      </c>
      <c r="P6506" t="s">
        <v>55052</v>
      </c>
      <c r="Q6506" t="s">
        <v>55053</v>
      </c>
      <c r="R6506" t="str">
        <f t="shared" si="202"/>
        <v>临朐</v>
      </c>
      <c r="S6506" t="str">
        <f t="shared" si="203"/>
        <v>0111</v>
      </c>
    </row>
    <row r="6507" spans="1:19">
      <c r="A6507" t="s">
        <v>55054</v>
      </c>
      <c r="B6507" t="s">
        <v>55055</v>
      </c>
      <c r="C6507" t="s">
        <v>49</v>
      </c>
      <c r="D6507" t="s">
        <v>55056</v>
      </c>
      <c r="E6507" t="s">
        <v>50077</v>
      </c>
      <c r="F6507" t="s">
        <v>55057</v>
      </c>
      <c r="G6507" t="s">
        <v>55058</v>
      </c>
      <c r="H6507" t="s">
        <v>55059</v>
      </c>
      <c r="I6507" t="s">
        <v>4813</v>
      </c>
      <c r="J6507" t="s">
        <v>37436</v>
      </c>
      <c r="K6507" t="s">
        <v>37437</v>
      </c>
      <c r="L6507" t="s">
        <v>123</v>
      </c>
      <c r="M6507" t="s">
        <v>14694</v>
      </c>
      <c r="N6507" t="s">
        <v>5056</v>
      </c>
      <c r="O6507" t="s">
        <v>37438</v>
      </c>
      <c r="P6507" t="s">
        <v>55060</v>
      </c>
      <c r="Q6507" t="s">
        <v>55061</v>
      </c>
      <c r="R6507" t="str">
        <f t="shared" si="202"/>
        <v>诸城</v>
      </c>
      <c r="S6507" t="str">
        <f t="shared" si="203"/>
        <v>0111</v>
      </c>
    </row>
    <row r="6508" spans="1:19">
      <c r="A6508" t="s">
        <v>55062</v>
      </c>
      <c r="B6508" t="s">
        <v>55063</v>
      </c>
      <c r="C6508" t="s">
        <v>49</v>
      </c>
      <c r="D6508" t="s">
        <v>55064</v>
      </c>
      <c r="E6508" t="s">
        <v>50077</v>
      </c>
      <c r="F6508" t="s">
        <v>55065</v>
      </c>
      <c r="G6508" t="s">
        <v>55066</v>
      </c>
      <c r="H6508" t="s">
        <v>55067</v>
      </c>
      <c r="I6508" t="s">
        <v>5560</v>
      </c>
      <c r="J6508" t="s">
        <v>5917</v>
      </c>
      <c r="K6508" t="s">
        <v>5918</v>
      </c>
      <c r="L6508" t="s">
        <v>86</v>
      </c>
      <c r="M6508" t="s">
        <v>5919</v>
      </c>
      <c r="N6508" t="s">
        <v>5487</v>
      </c>
      <c r="O6508" t="s">
        <v>5920</v>
      </c>
      <c r="P6508" t="s">
        <v>55068</v>
      </c>
      <c r="R6508" t="str">
        <f t="shared" si="202"/>
        <v>坊子</v>
      </c>
      <c r="S6508" t="str">
        <f t="shared" si="203"/>
        <v>0111</v>
      </c>
    </row>
    <row r="6509" spans="1:19">
      <c r="A6509" t="s">
        <v>55069</v>
      </c>
      <c r="B6509" t="s">
        <v>55070</v>
      </c>
      <c r="C6509" t="s">
        <v>49</v>
      </c>
      <c r="D6509" t="s">
        <v>55071</v>
      </c>
      <c r="E6509" t="s">
        <v>52295</v>
      </c>
      <c r="F6509" t="s">
        <v>55072</v>
      </c>
      <c r="G6509" t="s">
        <v>55073</v>
      </c>
      <c r="H6509" t="s">
        <v>55074</v>
      </c>
      <c r="I6509" t="s">
        <v>8007</v>
      </c>
      <c r="J6509" t="s">
        <v>8741</v>
      </c>
      <c r="K6509" t="s">
        <v>8742</v>
      </c>
      <c r="L6509" t="s">
        <v>1136</v>
      </c>
      <c r="M6509" t="s">
        <v>6413</v>
      </c>
      <c r="N6509" t="s">
        <v>5030</v>
      </c>
      <c r="O6509" t="s">
        <v>8743</v>
      </c>
      <c r="P6509" t="s">
        <v>55075</v>
      </c>
      <c r="R6509" t="str">
        <f t="shared" si="202"/>
        <v>昌乐</v>
      </c>
      <c r="S6509" t="str">
        <f t="shared" si="203"/>
        <v>0111</v>
      </c>
    </row>
    <row r="6510" spans="1:19">
      <c r="A6510" t="s">
        <v>55076</v>
      </c>
      <c r="B6510" t="s">
        <v>55077</v>
      </c>
      <c r="C6510" t="s">
        <v>49</v>
      </c>
      <c r="D6510" t="s">
        <v>55078</v>
      </c>
      <c r="E6510" t="s">
        <v>50251</v>
      </c>
      <c r="F6510" t="s">
        <v>55079</v>
      </c>
      <c r="G6510" t="s">
        <v>55080</v>
      </c>
      <c r="H6510" t="s">
        <v>55081</v>
      </c>
      <c r="I6510" t="s">
        <v>12119</v>
      </c>
      <c r="J6510" t="s">
        <v>6306</v>
      </c>
      <c r="K6510" t="s">
        <v>6307</v>
      </c>
      <c r="L6510" t="s">
        <v>237</v>
      </c>
      <c r="M6510" t="s">
        <v>4788</v>
      </c>
      <c r="N6510" t="s">
        <v>6308</v>
      </c>
      <c r="O6510" t="s">
        <v>6309</v>
      </c>
      <c r="P6510" t="s">
        <v>55082</v>
      </c>
      <c r="R6510" t="str">
        <f t="shared" si="202"/>
        <v>潍城</v>
      </c>
      <c r="S6510" t="str">
        <f t="shared" si="203"/>
        <v>0111</v>
      </c>
    </row>
    <row r="6511" spans="1:19">
      <c r="A6511" t="s">
        <v>55083</v>
      </c>
      <c r="B6511" t="s">
        <v>55084</v>
      </c>
      <c r="C6511" t="s">
        <v>49</v>
      </c>
      <c r="D6511" t="s">
        <v>55085</v>
      </c>
      <c r="E6511" t="s">
        <v>50077</v>
      </c>
      <c r="F6511" t="s">
        <v>55086</v>
      </c>
      <c r="G6511" t="s">
        <v>55087</v>
      </c>
      <c r="H6511" t="s">
        <v>55088</v>
      </c>
      <c r="I6511" t="s">
        <v>7417</v>
      </c>
      <c r="J6511" t="s">
        <v>6031</v>
      </c>
      <c r="K6511" t="s">
        <v>6032</v>
      </c>
      <c r="L6511" t="s">
        <v>262</v>
      </c>
      <c r="M6511" t="s">
        <v>6033</v>
      </c>
      <c r="N6511" t="s">
        <v>5030</v>
      </c>
      <c r="O6511" t="s">
        <v>6034</v>
      </c>
      <c r="P6511" t="s">
        <v>55089</v>
      </c>
      <c r="R6511" t="str">
        <f t="shared" si="202"/>
        <v>寒亭</v>
      </c>
      <c r="S6511" t="str">
        <f t="shared" si="203"/>
        <v>0111</v>
      </c>
    </row>
    <row r="6512" spans="1:19">
      <c r="A6512" t="s">
        <v>55090</v>
      </c>
      <c r="B6512" t="s">
        <v>54641</v>
      </c>
      <c r="C6512" t="s">
        <v>49</v>
      </c>
      <c r="D6512" t="s">
        <v>55091</v>
      </c>
      <c r="E6512" t="s">
        <v>50077</v>
      </c>
      <c r="F6512" t="s">
        <v>55092</v>
      </c>
      <c r="G6512" t="s">
        <v>55093</v>
      </c>
      <c r="H6512" t="s">
        <v>55094</v>
      </c>
      <c r="I6512" t="s">
        <v>4852</v>
      </c>
      <c r="J6512" t="s">
        <v>6348</v>
      </c>
      <c r="K6512" t="s">
        <v>6349</v>
      </c>
      <c r="L6512" t="s">
        <v>114</v>
      </c>
      <c r="M6512" t="s">
        <v>5486</v>
      </c>
      <c r="N6512" t="s">
        <v>5030</v>
      </c>
      <c r="O6512" t="s">
        <v>6350</v>
      </c>
      <c r="P6512" t="s">
        <v>55095</v>
      </c>
      <c r="R6512" t="str">
        <f t="shared" si="202"/>
        <v>高密</v>
      </c>
      <c r="S6512" t="str">
        <f t="shared" si="203"/>
        <v>0111</v>
      </c>
    </row>
    <row r="6513" spans="1:19">
      <c r="A6513" t="s">
        <v>55096</v>
      </c>
      <c r="B6513" t="s">
        <v>55097</v>
      </c>
      <c r="C6513" t="s">
        <v>49</v>
      </c>
      <c r="D6513" t="s">
        <v>55098</v>
      </c>
      <c r="E6513" t="s">
        <v>55099</v>
      </c>
      <c r="F6513" t="s">
        <v>52296</v>
      </c>
      <c r="G6513" t="s">
        <v>52297</v>
      </c>
      <c r="H6513" t="s">
        <v>55100</v>
      </c>
      <c r="I6513" t="s">
        <v>4852</v>
      </c>
      <c r="J6513" t="s">
        <v>11513</v>
      </c>
      <c r="K6513" t="s">
        <v>11514</v>
      </c>
      <c r="L6513" t="s">
        <v>50</v>
      </c>
      <c r="M6513" t="s">
        <v>5236</v>
      </c>
      <c r="N6513" t="s">
        <v>4881</v>
      </c>
      <c r="O6513" t="s">
        <v>11515</v>
      </c>
      <c r="P6513" t="s">
        <v>55101</v>
      </c>
      <c r="Q6513" t="s">
        <v>52300</v>
      </c>
      <c r="R6513" t="str">
        <f t="shared" si="202"/>
        <v>青州</v>
      </c>
      <c r="S6513" t="str">
        <f t="shared" si="203"/>
        <v>0111</v>
      </c>
    </row>
    <row r="6514" spans="1:19">
      <c r="A6514" t="s">
        <v>55102</v>
      </c>
      <c r="B6514" t="s">
        <v>55103</v>
      </c>
      <c r="C6514" t="s">
        <v>49</v>
      </c>
      <c r="D6514" t="s">
        <v>55104</v>
      </c>
      <c r="E6514" t="s">
        <v>50077</v>
      </c>
      <c r="F6514" t="s">
        <v>55105</v>
      </c>
      <c r="G6514" t="s">
        <v>55106</v>
      </c>
      <c r="H6514" t="s">
        <v>55107</v>
      </c>
      <c r="I6514" t="s">
        <v>5327</v>
      </c>
      <c r="J6514" t="s">
        <v>9560</v>
      </c>
      <c r="K6514" t="s">
        <v>9561</v>
      </c>
      <c r="L6514" t="s">
        <v>95</v>
      </c>
      <c r="M6514" t="s">
        <v>5757</v>
      </c>
      <c r="N6514" t="s">
        <v>5296</v>
      </c>
      <c r="O6514" t="s">
        <v>9562</v>
      </c>
      <c r="P6514" t="s">
        <v>55108</v>
      </c>
      <c r="Q6514" t="s">
        <v>55109</v>
      </c>
      <c r="R6514" t="str">
        <f t="shared" si="202"/>
        <v>安丘</v>
      </c>
      <c r="S6514" t="str">
        <f t="shared" si="203"/>
        <v>0111</v>
      </c>
    </row>
    <row r="6515" spans="1:19">
      <c r="A6515" t="s">
        <v>55110</v>
      </c>
      <c r="B6515" t="s">
        <v>55111</v>
      </c>
      <c r="C6515" t="s">
        <v>49</v>
      </c>
      <c r="D6515" t="s">
        <v>55112</v>
      </c>
      <c r="E6515" t="s">
        <v>50251</v>
      </c>
      <c r="F6515" t="s">
        <v>55113</v>
      </c>
      <c r="G6515" t="s">
        <v>55114</v>
      </c>
      <c r="H6515" t="s">
        <v>55115</v>
      </c>
      <c r="I6515" t="s">
        <v>12757</v>
      </c>
      <c r="J6515" t="s">
        <v>11292</v>
      </c>
      <c r="K6515" t="s">
        <v>11293</v>
      </c>
      <c r="L6515" t="s">
        <v>86</v>
      </c>
      <c r="M6515" t="s">
        <v>11294</v>
      </c>
      <c r="N6515" t="s">
        <v>4881</v>
      </c>
      <c r="O6515" t="s">
        <v>11295</v>
      </c>
      <c r="P6515" t="s">
        <v>55116</v>
      </c>
      <c r="Q6515" t="s">
        <v>55117</v>
      </c>
      <c r="R6515" t="str">
        <f t="shared" si="202"/>
        <v>坊子</v>
      </c>
      <c r="S6515" t="str">
        <f t="shared" si="203"/>
        <v>0111</v>
      </c>
    </row>
    <row r="6516" spans="1:19">
      <c r="A6516" t="s">
        <v>55118</v>
      </c>
      <c r="B6516" t="s">
        <v>55119</v>
      </c>
      <c r="C6516" t="s">
        <v>49</v>
      </c>
      <c r="D6516" t="s">
        <v>55120</v>
      </c>
      <c r="E6516" t="s">
        <v>52295</v>
      </c>
      <c r="F6516" t="s">
        <v>55121</v>
      </c>
      <c r="G6516" t="s">
        <v>55122</v>
      </c>
      <c r="H6516" t="s">
        <v>55123</v>
      </c>
      <c r="I6516" t="s">
        <v>5282</v>
      </c>
      <c r="J6516" t="s">
        <v>6782</v>
      </c>
      <c r="K6516" t="s">
        <v>6783</v>
      </c>
      <c r="L6516" t="s">
        <v>105</v>
      </c>
      <c r="M6516" t="s">
        <v>5224</v>
      </c>
      <c r="N6516" t="s">
        <v>4919</v>
      </c>
      <c r="O6516" t="s">
        <v>6784</v>
      </c>
      <c r="P6516" t="s">
        <v>55124</v>
      </c>
      <c r="R6516" t="str">
        <f t="shared" si="202"/>
        <v>寿光</v>
      </c>
      <c r="S6516" t="str">
        <f t="shared" si="203"/>
        <v>0111</v>
      </c>
    </row>
    <row r="6517" spans="1:19">
      <c r="A6517" t="s">
        <v>55125</v>
      </c>
      <c r="B6517" t="s">
        <v>55126</v>
      </c>
      <c r="C6517" t="s">
        <v>49</v>
      </c>
      <c r="D6517" t="s">
        <v>55127</v>
      </c>
      <c r="E6517" t="s">
        <v>50077</v>
      </c>
      <c r="F6517" t="s">
        <v>55128</v>
      </c>
      <c r="G6517" t="s">
        <v>55129</v>
      </c>
      <c r="H6517" t="s">
        <v>55130</v>
      </c>
      <c r="I6517" t="s">
        <v>5327</v>
      </c>
      <c r="J6517" t="s">
        <v>6053</v>
      </c>
      <c r="K6517" t="s">
        <v>6054</v>
      </c>
      <c r="L6517" t="s">
        <v>105</v>
      </c>
      <c r="M6517" t="s">
        <v>6055</v>
      </c>
      <c r="N6517" t="s">
        <v>5801</v>
      </c>
      <c r="O6517" t="s">
        <v>6056</v>
      </c>
      <c r="P6517" t="s">
        <v>55131</v>
      </c>
      <c r="R6517" t="str">
        <f t="shared" si="202"/>
        <v>寿光</v>
      </c>
      <c r="S6517" t="str">
        <f t="shared" si="203"/>
        <v>0111</v>
      </c>
    </row>
    <row r="6518" spans="1:19">
      <c r="A6518" t="s">
        <v>55132</v>
      </c>
      <c r="B6518" t="s">
        <v>55133</v>
      </c>
      <c r="C6518" t="s">
        <v>49</v>
      </c>
      <c r="D6518" t="s">
        <v>55134</v>
      </c>
      <c r="E6518" t="s">
        <v>55135</v>
      </c>
      <c r="F6518" t="s">
        <v>55136</v>
      </c>
      <c r="G6518" t="s">
        <v>55137</v>
      </c>
      <c r="H6518" t="s">
        <v>55138</v>
      </c>
      <c r="I6518" t="s">
        <v>4813</v>
      </c>
      <c r="J6518" t="s">
        <v>21645</v>
      </c>
      <c r="K6518" t="s">
        <v>21646</v>
      </c>
      <c r="L6518" t="s">
        <v>237</v>
      </c>
      <c r="M6518" t="s">
        <v>4788</v>
      </c>
      <c r="N6518" t="s">
        <v>6184</v>
      </c>
      <c r="O6518" t="s">
        <v>21647</v>
      </c>
      <c r="P6518" t="s">
        <v>55139</v>
      </c>
      <c r="Q6518" t="s">
        <v>55140</v>
      </c>
      <c r="R6518" t="str">
        <f t="shared" si="202"/>
        <v>潍城</v>
      </c>
      <c r="S6518" t="str">
        <f t="shared" si="203"/>
        <v>0111</v>
      </c>
    </row>
    <row r="6519" spans="1:19">
      <c r="A6519" t="s">
        <v>55141</v>
      </c>
      <c r="B6519" t="s">
        <v>55142</v>
      </c>
      <c r="C6519" t="s">
        <v>49</v>
      </c>
      <c r="D6519" t="s">
        <v>55143</v>
      </c>
      <c r="E6519" t="s">
        <v>52295</v>
      </c>
      <c r="F6519" t="s">
        <v>55144</v>
      </c>
      <c r="G6519" t="s">
        <v>55145</v>
      </c>
      <c r="H6519" t="s">
        <v>55146</v>
      </c>
      <c r="I6519" t="s">
        <v>4828</v>
      </c>
      <c r="J6519" t="s">
        <v>7155</v>
      </c>
      <c r="K6519" t="s">
        <v>7156</v>
      </c>
      <c r="L6519" t="s">
        <v>148</v>
      </c>
      <c r="M6519" t="s">
        <v>6391</v>
      </c>
      <c r="N6519" t="s">
        <v>5017</v>
      </c>
      <c r="O6519" t="s">
        <v>7157</v>
      </c>
      <c r="P6519" t="s">
        <v>55147</v>
      </c>
      <c r="R6519" t="str">
        <f t="shared" si="202"/>
        <v>寒亭</v>
      </c>
      <c r="S6519" t="str">
        <f t="shared" si="203"/>
        <v>0111</v>
      </c>
    </row>
    <row r="6520" spans="1:19">
      <c r="A6520" t="s">
        <v>55148</v>
      </c>
      <c r="B6520" t="s">
        <v>55149</v>
      </c>
      <c r="C6520" t="s">
        <v>49</v>
      </c>
      <c r="D6520" t="s">
        <v>55150</v>
      </c>
      <c r="E6520" t="s">
        <v>50251</v>
      </c>
      <c r="F6520" t="s">
        <v>55151</v>
      </c>
      <c r="G6520" t="s">
        <v>55152</v>
      </c>
      <c r="H6520" t="s">
        <v>54533</v>
      </c>
      <c r="I6520" t="s">
        <v>12119</v>
      </c>
      <c r="J6520" t="s">
        <v>7278</v>
      </c>
      <c r="K6520" t="s">
        <v>7279</v>
      </c>
      <c r="L6520" t="s">
        <v>105</v>
      </c>
      <c r="M6520" t="s">
        <v>5089</v>
      </c>
      <c r="N6520" t="s">
        <v>5699</v>
      </c>
      <c r="O6520" t="s">
        <v>7280</v>
      </c>
      <c r="Q6520" t="s">
        <v>55153</v>
      </c>
      <c r="R6520" t="str">
        <f t="shared" si="202"/>
        <v>寿光</v>
      </c>
      <c r="S6520" t="str">
        <f t="shared" si="203"/>
        <v>0111</v>
      </c>
    </row>
    <row r="6521" spans="1:19">
      <c r="A6521" t="s">
        <v>55154</v>
      </c>
      <c r="B6521" t="s">
        <v>55155</v>
      </c>
      <c r="C6521" t="s">
        <v>49</v>
      </c>
      <c r="D6521" t="s">
        <v>55156</v>
      </c>
      <c r="E6521" t="s">
        <v>50251</v>
      </c>
      <c r="F6521" t="s">
        <v>55157</v>
      </c>
      <c r="G6521" t="s">
        <v>55158</v>
      </c>
      <c r="H6521" t="s">
        <v>55159</v>
      </c>
      <c r="I6521" t="s">
        <v>12844</v>
      </c>
      <c r="J6521" t="s">
        <v>24192</v>
      </c>
      <c r="K6521" t="s">
        <v>24193</v>
      </c>
      <c r="L6521" t="s">
        <v>86</v>
      </c>
      <c r="M6521" t="s">
        <v>7679</v>
      </c>
      <c r="N6521" t="s">
        <v>4881</v>
      </c>
      <c r="O6521" t="s">
        <v>24194</v>
      </c>
      <c r="P6521" t="s">
        <v>55160</v>
      </c>
      <c r="Q6521" t="s">
        <v>55161</v>
      </c>
      <c r="R6521" t="str">
        <f t="shared" si="202"/>
        <v>坊子</v>
      </c>
      <c r="S6521" t="str">
        <f t="shared" si="203"/>
        <v>0111</v>
      </c>
    </row>
    <row r="6522" spans="1:19">
      <c r="A6522" t="s">
        <v>2722</v>
      </c>
      <c r="B6522" t="s">
        <v>55162</v>
      </c>
      <c r="C6522" t="s">
        <v>49</v>
      </c>
      <c r="D6522" t="s">
        <v>55163</v>
      </c>
      <c r="E6522" t="s">
        <v>52295</v>
      </c>
      <c r="F6522" t="s">
        <v>55164</v>
      </c>
      <c r="G6522" t="s">
        <v>2720</v>
      </c>
      <c r="H6522" t="s">
        <v>55165</v>
      </c>
      <c r="I6522" t="s">
        <v>4828</v>
      </c>
      <c r="J6522" t="s">
        <v>4902</v>
      </c>
      <c r="K6522" t="s">
        <v>4903</v>
      </c>
      <c r="L6522" t="s">
        <v>60</v>
      </c>
      <c r="M6522" t="s">
        <v>4904</v>
      </c>
      <c r="N6522" t="s">
        <v>4905</v>
      </c>
      <c r="O6522" t="s">
        <v>4906</v>
      </c>
      <c r="P6522" t="s">
        <v>55166</v>
      </c>
      <c r="R6522" t="str">
        <f t="shared" si="202"/>
        <v>奎文</v>
      </c>
      <c r="S6522" t="str">
        <f t="shared" si="203"/>
        <v>0111</v>
      </c>
    </row>
    <row r="6523" spans="1:19">
      <c r="A6523" t="s">
        <v>55167</v>
      </c>
      <c r="B6523" t="s">
        <v>55168</v>
      </c>
      <c r="C6523" t="s">
        <v>49</v>
      </c>
      <c r="D6523" t="s">
        <v>55169</v>
      </c>
      <c r="E6523" t="s">
        <v>50077</v>
      </c>
      <c r="F6523" t="s">
        <v>55170</v>
      </c>
      <c r="G6523" t="s">
        <v>55171</v>
      </c>
      <c r="H6523" t="s">
        <v>55172</v>
      </c>
      <c r="I6523" t="s">
        <v>4785</v>
      </c>
      <c r="J6523" t="s">
        <v>5875</v>
      </c>
      <c r="K6523" t="s">
        <v>5876</v>
      </c>
      <c r="L6523" t="s">
        <v>50</v>
      </c>
      <c r="M6523" t="s">
        <v>5877</v>
      </c>
      <c r="N6523" t="s">
        <v>4789</v>
      </c>
      <c r="O6523" t="s">
        <v>5878</v>
      </c>
      <c r="P6523" t="s">
        <v>55173</v>
      </c>
      <c r="Q6523" t="s">
        <v>55174</v>
      </c>
      <c r="R6523" t="str">
        <f t="shared" si="202"/>
        <v>青州</v>
      </c>
      <c r="S6523" t="str">
        <f t="shared" si="203"/>
        <v>0111</v>
      </c>
    </row>
    <row r="6524" spans="1:19">
      <c r="A6524" t="s">
        <v>55175</v>
      </c>
      <c r="B6524" t="s">
        <v>55176</v>
      </c>
      <c r="C6524" t="s">
        <v>49</v>
      </c>
      <c r="D6524" t="s">
        <v>55177</v>
      </c>
      <c r="E6524" t="s">
        <v>50077</v>
      </c>
      <c r="F6524" t="s">
        <v>55178</v>
      </c>
      <c r="G6524" t="s">
        <v>55179</v>
      </c>
      <c r="H6524" t="s">
        <v>55180</v>
      </c>
      <c r="I6524" t="s">
        <v>55181</v>
      </c>
      <c r="J6524" t="s">
        <v>6528</v>
      </c>
      <c r="K6524" t="s">
        <v>6529</v>
      </c>
      <c r="L6524" t="s">
        <v>60</v>
      </c>
      <c r="M6524" t="s">
        <v>4774</v>
      </c>
      <c r="N6524" t="s">
        <v>6519</v>
      </c>
      <c r="O6524" t="s">
        <v>6531</v>
      </c>
      <c r="P6524" t="s">
        <v>55182</v>
      </c>
      <c r="Q6524" t="s">
        <v>55183</v>
      </c>
      <c r="R6524" t="str">
        <f t="shared" si="202"/>
        <v>奎文</v>
      </c>
      <c r="S6524" t="str">
        <f t="shared" si="203"/>
        <v>0111</v>
      </c>
    </row>
    <row r="6525" spans="1:19">
      <c r="A6525" t="s">
        <v>55184</v>
      </c>
      <c r="B6525" t="s">
        <v>55185</v>
      </c>
      <c r="C6525" t="s">
        <v>49</v>
      </c>
      <c r="D6525" t="s">
        <v>55186</v>
      </c>
      <c r="E6525" t="s">
        <v>50077</v>
      </c>
      <c r="F6525" t="s">
        <v>55187</v>
      </c>
      <c r="G6525" t="s">
        <v>55188</v>
      </c>
      <c r="H6525" t="s">
        <v>55189</v>
      </c>
      <c r="I6525" t="s">
        <v>4852</v>
      </c>
      <c r="J6525" t="s">
        <v>5636</v>
      </c>
      <c r="K6525" t="s">
        <v>5720</v>
      </c>
      <c r="L6525" t="s">
        <v>50</v>
      </c>
      <c r="M6525" t="s">
        <v>5721</v>
      </c>
      <c r="N6525" t="s">
        <v>4946</v>
      </c>
      <c r="O6525" t="s">
        <v>5722</v>
      </c>
      <c r="P6525" t="s">
        <v>55190</v>
      </c>
      <c r="Q6525" t="s">
        <v>55191</v>
      </c>
      <c r="R6525" t="str">
        <f t="shared" si="202"/>
        <v>青州</v>
      </c>
      <c r="S6525" t="str">
        <f t="shared" si="203"/>
        <v>0111</v>
      </c>
    </row>
    <row r="6526" spans="1:19">
      <c r="A6526" t="s">
        <v>55192</v>
      </c>
      <c r="B6526" t="s">
        <v>55193</v>
      </c>
      <c r="C6526" t="s">
        <v>49</v>
      </c>
      <c r="D6526" t="s">
        <v>55194</v>
      </c>
      <c r="E6526" t="s">
        <v>50077</v>
      </c>
      <c r="F6526" t="s">
        <v>55195</v>
      </c>
      <c r="G6526" t="s">
        <v>55196</v>
      </c>
      <c r="H6526" t="s">
        <v>55197</v>
      </c>
      <c r="I6526" t="s">
        <v>5327</v>
      </c>
      <c r="J6526" t="s">
        <v>4772</v>
      </c>
      <c r="K6526" t="s">
        <v>4773</v>
      </c>
      <c r="L6526" t="s">
        <v>60</v>
      </c>
      <c r="M6526" t="s">
        <v>4774</v>
      </c>
      <c r="N6526" t="s">
        <v>16070</v>
      </c>
      <c r="O6526" t="s">
        <v>4776</v>
      </c>
      <c r="P6526" t="s">
        <v>55198</v>
      </c>
      <c r="Q6526" t="s">
        <v>55199</v>
      </c>
      <c r="R6526" t="str">
        <f t="shared" si="202"/>
        <v>奎文</v>
      </c>
      <c r="S6526" t="str">
        <f t="shared" si="203"/>
        <v>0111</v>
      </c>
    </row>
    <row r="6527" spans="1:19">
      <c r="A6527" t="s">
        <v>55200</v>
      </c>
      <c r="B6527" t="s">
        <v>55201</v>
      </c>
      <c r="C6527" t="s">
        <v>49</v>
      </c>
      <c r="D6527" t="s">
        <v>55202</v>
      </c>
      <c r="E6527" t="s">
        <v>50077</v>
      </c>
      <c r="F6527" t="s">
        <v>55203</v>
      </c>
      <c r="G6527" t="s">
        <v>55204</v>
      </c>
      <c r="H6527" t="s">
        <v>55205</v>
      </c>
      <c r="I6527" t="s">
        <v>4852</v>
      </c>
      <c r="J6527" t="s">
        <v>7910</v>
      </c>
      <c r="K6527" t="s">
        <v>7911</v>
      </c>
      <c r="L6527" t="s">
        <v>375</v>
      </c>
      <c r="M6527" t="s">
        <v>5409</v>
      </c>
      <c r="N6527" t="s">
        <v>4881</v>
      </c>
      <c r="O6527" t="s">
        <v>7913</v>
      </c>
      <c r="P6527" t="s">
        <v>55206</v>
      </c>
      <c r="Q6527" t="s">
        <v>55207</v>
      </c>
      <c r="R6527" t="str">
        <f t="shared" si="202"/>
        <v>昌邑</v>
      </c>
      <c r="S6527" t="str">
        <f t="shared" si="203"/>
        <v>0111</v>
      </c>
    </row>
    <row r="6528" spans="1:19">
      <c r="A6528" t="s">
        <v>55208</v>
      </c>
      <c r="B6528" t="s">
        <v>55209</v>
      </c>
      <c r="C6528" t="s">
        <v>49</v>
      </c>
      <c r="D6528" t="s">
        <v>55210</v>
      </c>
      <c r="E6528" t="s">
        <v>50077</v>
      </c>
      <c r="F6528" t="s">
        <v>55211</v>
      </c>
      <c r="G6528" t="s">
        <v>55212</v>
      </c>
      <c r="H6528" t="s">
        <v>55213</v>
      </c>
      <c r="I6528" t="s">
        <v>4852</v>
      </c>
      <c r="J6528" t="s">
        <v>20770</v>
      </c>
      <c r="K6528" t="s">
        <v>20771</v>
      </c>
      <c r="L6528" t="s">
        <v>1136</v>
      </c>
      <c r="M6528" t="s">
        <v>6413</v>
      </c>
      <c r="N6528" t="s">
        <v>4933</v>
      </c>
      <c r="O6528" t="s">
        <v>20772</v>
      </c>
      <c r="P6528" t="s">
        <v>55214</v>
      </c>
      <c r="Q6528" t="s">
        <v>55215</v>
      </c>
      <c r="R6528" t="str">
        <f t="shared" si="202"/>
        <v>昌乐</v>
      </c>
      <c r="S6528" t="str">
        <f t="shared" si="203"/>
        <v>0111</v>
      </c>
    </row>
    <row r="6529" spans="1:19">
      <c r="A6529" t="s">
        <v>55216</v>
      </c>
      <c r="B6529" t="s">
        <v>55217</v>
      </c>
      <c r="C6529" t="s">
        <v>49</v>
      </c>
      <c r="D6529" t="s">
        <v>55218</v>
      </c>
      <c r="E6529" t="s">
        <v>54092</v>
      </c>
      <c r="F6529" t="s">
        <v>55219</v>
      </c>
      <c r="G6529" t="s">
        <v>55220</v>
      </c>
      <c r="H6529" t="s">
        <v>55221</v>
      </c>
      <c r="I6529" t="s">
        <v>12119</v>
      </c>
      <c r="J6529" t="s">
        <v>10006</v>
      </c>
      <c r="K6529" t="s">
        <v>10007</v>
      </c>
      <c r="L6529" t="s">
        <v>60</v>
      </c>
      <c r="M6529" t="s">
        <v>5888</v>
      </c>
      <c r="N6529" t="s">
        <v>4881</v>
      </c>
      <c r="O6529" t="s">
        <v>10008</v>
      </c>
      <c r="R6529" t="str">
        <f t="shared" ref="R6529:R6592" si="204">IF(OR(LEFT(L6529,2)="高新"),"奎文",IF(LEFT(L6529,2)="峡山","坊子",IF(LEFT(L6529,2)="滨海","寒亭",LEFT(L6529,2))))</f>
        <v>奎文</v>
      </c>
      <c r="S6529" t="str">
        <f t="shared" ref="S6529:S6592" si="205">TEXT(B6529,"mmdd")</f>
        <v>0111</v>
      </c>
    </row>
    <row r="6530" spans="1:19">
      <c r="A6530" t="s">
        <v>2682</v>
      </c>
      <c r="B6530" t="s">
        <v>55222</v>
      </c>
      <c r="C6530" t="s">
        <v>49</v>
      </c>
      <c r="D6530" t="s">
        <v>55223</v>
      </c>
      <c r="E6530" t="s">
        <v>50077</v>
      </c>
      <c r="F6530" t="s">
        <v>55224</v>
      </c>
      <c r="G6530" t="s">
        <v>2680</v>
      </c>
      <c r="H6530" t="s">
        <v>55225</v>
      </c>
      <c r="I6530" t="s">
        <v>4828</v>
      </c>
      <c r="J6530" t="s">
        <v>5937</v>
      </c>
      <c r="K6530" t="s">
        <v>5938</v>
      </c>
      <c r="L6530" t="s">
        <v>86</v>
      </c>
      <c r="M6530" t="s">
        <v>5099</v>
      </c>
      <c r="N6530" t="s">
        <v>5030</v>
      </c>
      <c r="O6530" t="s">
        <v>5940</v>
      </c>
      <c r="P6530" t="s">
        <v>55226</v>
      </c>
      <c r="R6530" t="str">
        <f t="shared" si="204"/>
        <v>坊子</v>
      </c>
      <c r="S6530" t="str">
        <f t="shared" si="205"/>
        <v>0111</v>
      </c>
    </row>
    <row r="6531" spans="1:19">
      <c r="A6531" t="s">
        <v>55227</v>
      </c>
      <c r="B6531" t="s">
        <v>55228</v>
      </c>
      <c r="C6531" t="s">
        <v>49</v>
      </c>
      <c r="D6531" t="s">
        <v>55229</v>
      </c>
      <c r="E6531" t="s">
        <v>50077</v>
      </c>
      <c r="F6531" t="s">
        <v>55230</v>
      </c>
      <c r="G6531" t="s">
        <v>55231</v>
      </c>
      <c r="H6531" t="s">
        <v>55232</v>
      </c>
      <c r="I6531" t="s">
        <v>4852</v>
      </c>
      <c r="J6531" t="s">
        <v>6782</v>
      </c>
      <c r="K6531" t="s">
        <v>6783</v>
      </c>
      <c r="L6531" t="s">
        <v>105</v>
      </c>
      <c r="M6531" t="s">
        <v>5224</v>
      </c>
      <c r="N6531" t="s">
        <v>5421</v>
      </c>
      <c r="O6531" t="s">
        <v>6784</v>
      </c>
      <c r="P6531" t="s">
        <v>55233</v>
      </c>
      <c r="R6531" t="str">
        <f t="shared" si="204"/>
        <v>寿光</v>
      </c>
      <c r="S6531" t="str">
        <f t="shared" si="205"/>
        <v>0111</v>
      </c>
    </row>
    <row r="6532" spans="1:19">
      <c r="A6532" t="s">
        <v>55234</v>
      </c>
      <c r="B6532" t="s">
        <v>55235</v>
      </c>
      <c r="C6532" t="s">
        <v>49</v>
      </c>
      <c r="D6532" t="s">
        <v>55236</v>
      </c>
      <c r="E6532" t="s">
        <v>54092</v>
      </c>
      <c r="F6532" t="s">
        <v>55237</v>
      </c>
      <c r="G6532" t="s">
        <v>55238</v>
      </c>
      <c r="H6532" t="s">
        <v>55239</v>
      </c>
      <c r="I6532" t="s">
        <v>5387</v>
      </c>
      <c r="J6532" t="s">
        <v>5122</v>
      </c>
      <c r="K6532" t="s">
        <v>5123</v>
      </c>
      <c r="O6532" t="s">
        <v>5124</v>
      </c>
      <c r="R6532" t="str">
        <f t="shared" si="204"/>
        <v/>
      </c>
      <c r="S6532" t="str">
        <f t="shared" si="205"/>
        <v>0111</v>
      </c>
    </row>
    <row r="6533" spans="1:19">
      <c r="A6533" t="s">
        <v>55240</v>
      </c>
      <c r="B6533" t="s">
        <v>55241</v>
      </c>
      <c r="C6533" t="s">
        <v>49</v>
      </c>
      <c r="D6533" t="s">
        <v>55242</v>
      </c>
      <c r="E6533" t="s">
        <v>50251</v>
      </c>
      <c r="F6533" t="s">
        <v>55243</v>
      </c>
      <c r="G6533" t="s">
        <v>55244</v>
      </c>
      <c r="H6533" t="s">
        <v>55245</v>
      </c>
      <c r="I6533" t="s">
        <v>12119</v>
      </c>
      <c r="J6533" t="s">
        <v>7743</v>
      </c>
      <c r="K6533" t="s">
        <v>7744</v>
      </c>
      <c r="L6533" t="s">
        <v>1136</v>
      </c>
      <c r="M6533" t="s">
        <v>5210</v>
      </c>
      <c r="N6533" t="s">
        <v>5699</v>
      </c>
      <c r="O6533" t="s">
        <v>7745</v>
      </c>
      <c r="P6533" t="s">
        <v>55246</v>
      </c>
      <c r="Q6533" t="s">
        <v>55247</v>
      </c>
      <c r="R6533" t="str">
        <f t="shared" si="204"/>
        <v>昌乐</v>
      </c>
      <c r="S6533" t="str">
        <f t="shared" si="205"/>
        <v>0111</v>
      </c>
    </row>
    <row r="6534" spans="1:19">
      <c r="A6534" t="s">
        <v>55248</v>
      </c>
      <c r="B6534" t="s">
        <v>55249</v>
      </c>
      <c r="C6534" t="s">
        <v>49</v>
      </c>
      <c r="D6534" t="s">
        <v>55250</v>
      </c>
      <c r="E6534" t="s">
        <v>50251</v>
      </c>
      <c r="F6534" t="s">
        <v>55251</v>
      </c>
      <c r="G6534" t="s">
        <v>55252</v>
      </c>
      <c r="H6534" t="s">
        <v>53447</v>
      </c>
      <c r="I6534" t="s">
        <v>12119</v>
      </c>
      <c r="J6534" t="s">
        <v>6452</v>
      </c>
      <c r="K6534" t="s">
        <v>6453</v>
      </c>
      <c r="L6534" t="s">
        <v>86</v>
      </c>
      <c r="M6534" t="s">
        <v>5099</v>
      </c>
      <c r="N6534" t="s">
        <v>4817</v>
      </c>
      <c r="O6534" t="s">
        <v>6454</v>
      </c>
      <c r="P6534" t="s">
        <v>55253</v>
      </c>
      <c r="Q6534" t="s">
        <v>55254</v>
      </c>
      <c r="R6534" t="str">
        <f t="shared" si="204"/>
        <v>坊子</v>
      </c>
      <c r="S6534" t="str">
        <f t="shared" si="205"/>
        <v>0111</v>
      </c>
    </row>
    <row r="6535" spans="1:19">
      <c r="A6535" t="s">
        <v>55255</v>
      </c>
      <c r="B6535" t="s">
        <v>55256</v>
      </c>
      <c r="C6535" t="s">
        <v>49</v>
      </c>
      <c r="D6535" t="s">
        <v>55257</v>
      </c>
      <c r="E6535" t="s">
        <v>55258</v>
      </c>
      <c r="F6535" t="s">
        <v>55259</v>
      </c>
      <c r="G6535" t="s">
        <v>55260</v>
      </c>
      <c r="H6535" t="s">
        <v>55261</v>
      </c>
      <c r="I6535" t="s">
        <v>8967</v>
      </c>
      <c r="J6535" t="s">
        <v>7963</v>
      </c>
      <c r="K6535" t="s">
        <v>7964</v>
      </c>
      <c r="L6535" t="s">
        <v>60</v>
      </c>
      <c r="M6535" t="s">
        <v>5511</v>
      </c>
      <c r="N6535" t="s">
        <v>5939</v>
      </c>
      <c r="O6535" t="s">
        <v>7965</v>
      </c>
      <c r="P6535" t="s">
        <v>55262</v>
      </c>
      <c r="R6535" t="str">
        <f t="shared" si="204"/>
        <v>奎文</v>
      </c>
      <c r="S6535" t="str">
        <f t="shared" si="205"/>
        <v>0111</v>
      </c>
    </row>
    <row r="6536" spans="1:19">
      <c r="A6536" t="s">
        <v>55263</v>
      </c>
      <c r="B6536" t="s">
        <v>55264</v>
      </c>
      <c r="C6536" t="s">
        <v>49</v>
      </c>
      <c r="D6536" t="s">
        <v>55265</v>
      </c>
      <c r="E6536" t="s">
        <v>50077</v>
      </c>
      <c r="F6536" t="s">
        <v>55266</v>
      </c>
      <c r="G6536" t="s">
        <v>55267</v>
      </c>
      <c r="H6536" t="s">
        <v>55268</v>
      </c>
      <c r="I6536" t="s">
        <v>4852</v>
      </c>
      <c r="J6536" t="s">
        <v>11849</v>
      </c>
      <c r="K6536" t="s">
        <v>11850</v>
      </c>
      <c r="L6536" t="s">
        <v>95</v>
      </c>
      <c r="M6536" t="s">
        <v>5709</v>
      </c>
      <c r="N6536" t="s">
        <v>6519</v>
      </c>
      <c r="O6536" t="s">
        <v>11851</v>
      </c>
      <c r="P6536" t="s">
        <v>55269</v>
      </c>
      <c r="R6536" t="str">
        <f t="shared" si="204"/>
        <v>安丘</v>
      </c>
      <c r="S6536" t="str">
        <f t="shared" si="205"/>
        <v>0111</v>
      </c>
    </row>
    <row r="6537" spans="1:19">
      <c r="A6537" t="s">
        <v>55270</v>
      </c>
      <c r="B6537" t="s">
        <v>55271</v>
      </c>
      <c r="C6537" t="s">
        <v>49</v>
      </c>
      <c r="D6537" t="s">
        <v>55272</v>
      </c>
      <c r="E6537" t="s">
        <v>50251</v>
      </c>
      <c r="F6537" t="s">
        <v>55273</v>
      </c>
      <c r="G6537" t="s">
        <v>55274</v>
      </c>
      <c r="H6537" t="s">
        <v>55275</v>
      </c>
      <c r="I6537" t="s">
        <v>12119</v>
      </c>
      <c r="J6537" t="s">
        <v>12195</v>
      </c>
      <c r="K6537" t="s">
        <v>12196</v>
      </c>
      <c r="L6537" t="s">
        <v>77</v>
      </c>
      <c r="M6537" t="s">
        <v>5733</v>
      </c>
      <c r="N6537" t="s">
        <v>6308</v>
      </c>
      <c r="O6537" t="s">
        <v>12197</v>
      </c>
      <c r="P6537" t="s">
        <v>55276</v>
      </c>
      <c r="Q6537" t="s">
        <v>55277</v>
      </c>
      <c r="R6537" t="str">
        <f t="shared" si="204"/>
        <v>临朐</v>
      </c>
      <c r="S6537" t="str">
        <f t="shared" si="205"/>
        <v>0111</v>
      </c>
    </row>
    <row r="6538" spans="1:19">
      <c r="A6538" t="s">
        <v>55278</v>
      </c>
      <c r="B6538" t="s">
        <v>55279</v>
      </c>
      <c r="C6538" t="s">
        <v>49</v>
      </c>
      <c r="D6538" t="s">
        <v>55280</v>
      </c>
      <c r="E6538" t="s">
        <v>50077</v>
      </c>
      <c r="F6538" t="s">
        <v>55281</v>
      </c>
      <c r="G6538" t="s">
        <v>55282</v>
      </c>
      <c r="H6538" t="s">
        <v>55283</v>
      </c>
      <c r="I6538" t="s">
        <v>4955</v>
      </c>
      <c r="J6538" t="s">
        <v>5143</v>
      </c>
      <c r="K6538" t="s">
        <v>5144</v>
      </c>
      <c r="L6538" t="s">
        <v>77</v>
      </c>
      <c r="M6538" t="s">
        <v>5145</v>
      </c>
      <c r="N6538" t="s">
        <v>4959</v>
      </c>
      <c r="O6538" t="s">
        <v>5146</v>
      </c>
      <c r="P6538" t="s">
        <v>55284</v>
      </c>
      <c r="Q6538" t="s">
        <v>55285</v>
      </c>
      <c r="R6538" t="str">
        <f t="shared" si="204"/>
        <v>临朐</v>
      </c>
      <c r="S6538" t="str">
        <f t="shared" si="205"/>
        <v>0111</v>
      </c>
    </row>
    <row r="6539" spans="1:19">
      <c r="A6539" t="s">
        <v>55286</v>
      </c>
      <c r="B6539" t="s">
        <v>55287</v>
      </c>
      <c r="C6539" t="s">
        <v>49</v>
      </c>
      <c r="D6539" t="s">
        <v>55288</v>
      </c>
      <c r="E6539" t="s">
        <v>50077</v>
      </c>
      <c r="F6539" t="s">
        <v>55289</v>
      </c>
      <c r="G6539" t="s">
        <v>55290</v>
      </c>
      <c r="H6539" t="s">
        <v>55291</v>
      </c>
      <c r="I6539" t="s">
        <v>5184</v>
      </c>
      <c r="J6539" t="s">
        <v>20915</v>
      </c>
      <c r="K6539" t="s">
        <v>20916</v>
      </c>
      <c r="L6539" t="s">
        <v>237</v>
      </c>
      <c r="M6539" t="s">
        <v>4868</v>
      </c>
      <c r="N6539" t="s">
        <v>5487</v>
      </c>
      <c r="O6539" t="s">
        <v>20917</v>
      </c>
      <c r="P6539" t="s">
        <v>55292</v>
      </c>
      <c r="Q6539" t="s">
        <v>55293</v>
      </c>
      <c r="R6539" t="str">
        <f t="shared" si="204"/>
        <v>潍城</v>
      </c>
      <c r="S6539" t="str">
        <f t="shared" si="205"/>
        <v>0111</v>
      </c>
    </row>
    <row r="6540" spans="1:19">
      <c r="A6540" t="s">
        <v>55294</v>
      </c>
      <c r="B6540" t="s">
        <v>55295</v>
      </c>
      <c r="C6540" t="s">
        <v>49</v>
      </c>
      <c r="D6540" t="s">
        <v>55296</v>
      </c>
      <c r="E6540" t="s">
        <v>50077</v>
      </c>
      <c r="F6540" t="s">
        <v>55297</v>
      </c>
      <c r="G6540" t="s">
        <v>55298</v>
      </c>
      <c r="H6540" t="s">
        <v>55172</v>
      </c>
      <c r="I6540" t="s">
        <v>5052</v>
      </c>
      <c r="J6540" t="s">
        <v>7235</v>
      </c>
      <c r="K6540" t="s">
        <v>7236</v>
      </c>
      <c r="L6540" t="s">
        <v>105</v>
      </c>
      <c r="M6540" t="s">
        <v>5176</v>
      </c>
      <c r="N6540" t="s">
        <v>5273</v>
      </c>
      <c r="O6540" t="s">
        <v>7237</v>
      </c>
      <c r="P6540" t="s">
        <v>55299</v>
      </c>
      <c r="R6540" t="str">
        <f t="shared" si="204"/>
        <v>寿光</v>
      </c>
      <c r="S6540" t="str">
        <f t="shared" si="205"/>
        <v>0111</v>
      </c>
    </row>
    <row r="6541" spans="1:19">
      <c r="A6541" t="s">
        <v>55300</v>
      </c>
      <c r="B6541" t="s">
        <v>55301</v>
      </c>
      <c r="C6541" t="s">
        <v>49</v>
      </c>
      <c r="D6541" t="s">
        <v>55302</v>
      </c>
      <c r="E6541" t="s">
        <v>50077</v>
      </c>
      <c r="F6541" t="s">
        <v>55303</v>
      </c>
      <c r="G6541" t="s">
        <v>55304</v>
      </c>
      <c r="H6541" t="s">
        <v>55305</v>
      </c>
      <c r="I6541" t="s">
        <v>5835</v>
      </c>
      <c r="J6541" t="s">
        <v>6337</v>
      </c>
      <c r="K6541" t="s">
        <v>6338</v>
      </c>
      <c r="L6541" t="s">
        <v>105</v>
      </c>
      <c r="M6541" t="s">
        <v>4945</v>
      </c>
      <c r="N6541" t="s">
        <v>4892</v>
      </c>
      <c r="O6541" t="s">
        <v>6339</v>
      </c>
      <c r="P6541" t="s">
        <v>55306</v>
      </c>
      <c r="R6541" t="str">
        <f t="shared" si="204"/>
        <v>寿光</v>
      </c>
      <c r="S6541" t="str">
        <f t="shared" si="205"/>
        <v>0111</v>
      </c>
    </row>
    <row r="6542" spans="1:19">
      <c r="A6542" t="s">
        <v>55307</v>
      </c>
      <c r="B6542" t="s">
        <v>55308</v>
      </c>
      <c r="C6542" t="s">
        <v>49</v>
      </c>
      <c r="D6542" t="s">
        <v>55309</v>
      </c>
      <c r="E6542" t="s">
        <v>50077</v>
      </c>
      <c r="F6542" t="s">
        <v>55310</v>
      </c>
      <c r="G6542" t="s">
        <v>55311</v>
      </c>
      <c r="H6542" t="s">
        <v>54824</v>
      </c>
      <c r="I6542" t="s">
        <v>5407</v>
      </c>
      <c r="J6542" t="s">
        <v>7655</v>
      </c>
      <c r="K6542" t="s">
        <v>7656</v>
      </c>
      <c r="L6542" t="s">
        <v>123</v>
      </c>
      <c r="M6542" t="s">
        <v>4994</v>
      </c>
      <c r="N6542" t="s">
        <v>6152</v>
      </c>
      <c r="O6542" t="s">
        <v>7657</v>
      </c>
      <c r="P6542" t="s">
        <v>55312</v>
      </c>
      <c r="R6542" t="str">
        <f t="shared" si="204"/>
        <v>诸城</v>
      </c>
      <c r="S6542" t="str">
        <f t="shared" si="205"/>
        <v>0111</v>
      </c>
    </row>
    <row r="6543" spans="1:19">
      <c r="A6543" t="s">
        <v>55313</v>
      </c>
      <c r="B6543" t="s">
        <v>55314</v>
      </c>
      <c r="C6543" t="s">
        <v>49</v>
      </c>
      <c r="D6543" t="s">
        <v>55315</v>
      </c>
      <c r="E6543" t="s">
        <v>50077</v>
      </c>
      <c r="F6543" t="s">
        <v>55316</v>
      </c>
      <c r="G6543" t="s">
        <v>55317</v>
      </c>
      <c r="H6543" t="s">
        <v>55318</v>
      </c>
      <c r="I6543" t="s">
        <v>5874</v>
      </c>
      <c r="J6543" t="s">
        <v>5222</v>
      </c>
      <c r="K6543" t="s">
        <v>5223</v>
      </c>
      <c r="L6543" t="s">
        <v>105</v>
      </c>
      <c r="M6543" t="s">
        <v>5224</v>
      </c>
      <c r="N6543" t="s">
        <v>4919</v>
      </c>
      <c r="O6543" t="s">
        <v>5225</v>
      </c>
      <c r="P6543" t="s">
        <v>54824</v>
      </c>
      <c r="R6543" t="str">
        <f t="shared" si="204"/>
        <v>寿光</v>
      </c>
      <c r="S6543" t="str">
        <f t="shared" si="205"/>
        <v>0111</v>
      </c>
    </row>
    <row r="6544" spans="1:19">
      <c r="A6544" t="s">
        <v>55319</v>
      </c>
      <c r="B6544" t="s">
        <v>55320</v>
      </c>
      <c r="C6544" t="s">
        <v>49</v>
      </c>
      <c r="D6544" t="s">
        <v>55321</v>
      </c>
      <c r="E6544" t="s">
        <v>50077</v>
      </c>
      <c r="F6544" t="s">
        <v>55322</v>
      </c>
      <c r="G6544" t="s">
        <v>55323</v>
      </c>
      <c r="H6544" t="s">
        <v>55324</v>
      </c>
      <c r="I6544" t="s">
        <v>7417</v>
      </c>
      <c r="J6544" t="s">
        <v>10999</v>
      </c>
      <c r="K6544" t="s">
        <v>11000</v>
      </c>
      <c r="L6544" t="s">
        <v>237</v>
      </c>
      <c r="M6544" t="s">
        <v>5247</v>
      </c>
      <c r="N6544" t="s">
        <v>5030</v>
      </c>
      <c r="O6544" t="s">
        <v>11001</v>
      </c>
      <c r="P6544" t="s">
        <v>55325</v>
      </c>
      <c r="R6544" t="str">
        <f t="shared" si="204"/>
        <v>潍城</v>
      </c>
      <c r="S6544" t="str">
        <f t="shared" si="205"/>
        <v>0111</v>
      </c>
    </row>
    <row r="6545" spans="1:19">
      <c r="A6545" t="s">
        <v>55326</v>
      </c>
      <c r="B6545" t="s">
        <v>55327</v>
      </c>
      <c r="C6545" t="s">
        <v>49</v>
      </c>
      <c r="D6545" t="s">
        <v>55328</v>
      </c>
      <c r="E6545" t="s">
        <v>50251</v>
      </c>
      <c r="F6545" t="s">
        <v>55329</v>
      </c>
      <c r="G6545" t="s">
        <v>55330</v>
      </c>
      <c r="H6545" t="s">
        <v>55331</v>
      </c>
      <c r="I6545" t="s">
        <v>12757</v>
      </c>
      <c r="J6545" t="s">
        <v>15047</v>
      </c>
      <c r="K6545" t="s">
        <v>15048</v>
      </c>
      <c r="L6545" t="s">
        <v>50</v>
      </c>
      <c r="M6545" t="s">
        <v>6624</v>
      </c>
      <c r="N6545" t="s">
        <v>4789</v>
      </c>
      <c r="O6545" t="s">
        <v>15049</v>
      </c>
      <c r="P6545" t="s">
        <v>55332</v>
      </c>
      <c r="Q6545" t="s">
        <v>53606</v>
      </c>
      <c r="R6545" t="str">
        <f t="shared" si="204"/>
        <v>青州</v>
      </c>
      <c r="S6545" t="str">
        <f t="shared" si="205"/>
        <v>0111</v>
      </c>
    </row>
    <row r="6546" spans="1:19">
      <c r="A6546" t="s">
        <v>55333</v>
      </c>
      <c r="B6546" t="s">
        <v>55334</v>
      </c>
      <c r="C6546" t="s">
        <v>49</v>
      </c>
      <c r="D6546" t="s">
        <v>55335</v>
      </c>
      <c r="E6546" t="s">
        <v>45639</v>
      </c>
      <c r="F6546" t="s">
        <v>55336</v>
      </c>
      <c r="G6546" t="s">
        <v>55337</v>
      </c>
      <c r="H6546" t="s">
        <v>55338</v>
      </c>
      <c r="I6546" t="s">
        <v>4828</v>
      </c>
      <c r="J6546" t="s">
        <v>5305</v>
      </c>
      <c r="K6546" t="s">
        <v>5306</v>
      </c>
      <c r="L6546" t="s">
        <v>60</v>
      </c>
      <c r="M6546" t="s">
        <v>4774</v>
      </c>
      <c r="N6546" t="s">
        <v>10228</v>
      </c>
      <c r="O6546" t="s">
        <v>5307</v>
      </c>
      <c r="P6546" t="s">
        <v>55339</v>
      </c>
      <c r="Q6546" t="s">
        <v>55340</v>
      </c>
      <c r="R6546" t="str">
        <f t="shared" si="204"/>
        <v>奎文</v>
      </c>
      <c r="S6546" t="str">
        <f t="shared" si="205"/>
        <v>0111</v>
      </c>
    </row>
    <row r="6547" spans="1:19">
      <c r="A6547" t="s">
        <v>2618</v>
      </c>
      <c r="B6547" t="s">
        <v>55341</v>
      </c>
      <c r="C6547" t="s">
        <v>49</v>
      </c>
      <c r="D6547" t="s">
        <v>55342</v>
      </c>
      <c r="E6547" t="s">
        <v>45648</v>
      </c>
      <c r="F6547" t="s">
        <v>55343</v>
      </c>
      <c r="G6547" t="s">
        <v>2616</v>
      </c>
      <c r="H6547" t="s">
        <v>55344</v>
      </c>
      <c r="I6547" t="s">
        <v>12119</v>
      </c>
      <c r="J6547" t="s">
        <v>7743</v>
      </c>
      <c r="K6547" t="s">
        <v>7744</v>
      </c>
      <c r="L6547" t="s">
        <v>1136</v>
      </c>
      <c r="M6547" t="s">
        <v>5210</v>
      </c>
      <c r="N6547" t="s">
        <v>8593</v>
      </c>
      <c r="O6547" t="s">
        <v>7745</v>
      </c>
      <c r="P6547" t="s">
        <v>55345</v>
      </c>
      <c r="R6547" t="str">
        <f t="shared" si="204"/>
        <v>昌乐</v>
      </c>
      <c r="S6547" t="str">
        <f t="shared" si="205"/>
        <v>0111</v>
      </c>
    </row>
    <row r="6548" spans="1:19">
      <c r="A6548" t="s">
        <v>55346</v>
      </c>
      <c r="B6548" t="s">
        <v>55347</v>
      </c>
      <c r="C6548" t="s">
        <v>49</v>
      </c>
      <c r="D6548" t="s">
        <v>55348</v>
      </c>
      <c r="E6548" t="s">
        <v>45639</v>
      </c>
      <c r="F6548" t="s">
        <v>55349</v>
      </c>
      <c r="G6548" t="s">
        <v>55350</v>
      </c>
      <c r="H6548" t="s">
        <v>55351</v>
      </c>
      <c r="I6548" t="s">
        <v>5052</v>
      </c>
      <c r="J6548" t="s">
        <v>5484</v>
      </c>
      <c r="K6548" t="s">
        <v>5485</v>
      </c>
      <c r="L6548" t="s">
        <v>114</v>
      </c>
      <c r="M6548" t="s">
        <v>5486</v>
      </c>
      <c r="N6548" t="s">
        <v>5487</v>
      </c>
      <c r="O6548" t="s">
        <v>5488</v>
      </c>
      <c r="P6548" t="s">
        <v>55352</v>
      </c>
      <c r="Q6548" t="s">
        <v>55353</v>
      </c>
      <c r="R6548" t="str">
        <f t="shared" si="204"/>
        <v>高密</v>
      </c>
      <c r="S6548" t="str">
        <f t="shared" si="205"/>
        <v>0111</v>
      </c>
    </row>
    <row r="6549" spans="1:19">
      <c r="A6549" t="s">
        <v>55354</v>
      </c>
      <c r="B6549" t="s">
        <v>55355</v>
      </c>
      <c r="C6549" t="s">
        <v>49</v>
      </c>
      <c r="D6549" t="s">
        <v>55356</v>
      </c>
      <c r="E6549" t="s">
        <v>55357</v>
      </c>
      <c r="F6549" t="s">
        <v>55358</v>
      </c>
      <c r="G6549" t="s">
        <v>55359</v>
      </c>
      <c r="H6549" t="s">
        <v>55360</v>
      </c>
      <c r="I6549" t="s">
        <v>4852</v>
      </c>
      <c r="J6549" t="s">
        <v>12570</v>
      </c>
      <c r="K6549" t="s">
        <v>12571</v>
      </c>
      <c r="L6549" t="s">
        <v>105</v>
      </c>
      <c r="M6549" t="s">
        <v>5376</v>
      </c>
      <c r="N6549" t="s">
        <v>5699</v>
      </c>
      <c r="O6549" t="s">
        <v>12572</v>
      </c>
      <c r="P6549" t="s">
        <v>53987</v>
      </c>
      <c r="R6549" t="str">
        <f t="shared" si="204"/>
        <v>寿光</v>
      </c>
      <c r="S6549" t="str">
        <f t="shared" si="205"/>
        <v>0111</v>
      </c>
    </row>
    <row r="6550" spans="1:19">
      <c r="A6550" t="s">
        <v>55361</v>
      </c>
      <c r="B6550" t="s">
        <v>55362</v>
      </c>
      <c r="C6550" t="s">
        <v>49</v>
      </c>
      <c r="D6550" t="s">
        <v>55363</v>
      </c>
      <c r="E6550" t="s">
        <v>45639</v>
      </c>
      <c r="F6550" t="s">
        <v>55364</v>
      </c>
      <c r="G6550" t="s">
        <v>55365</v>
      </c>
      <c r="H6550" t="s">
        <v>55366</v>
      </c>
      <c r="I6550" t="s">
        <v>5822</v>
      </c>
      <c r="J6550" t="s">
        <v>8555</v>
      </c>
      <c r="K6550" t="s">
        <v>8556</v>
      </c>
      <c r="L6550" t="s">
        <v>86</v>
      </c>
      <c r="M6550" t="s">
        <v>8557</v>
      </c>
      <c r="N6550" t="s">
        <v>4972</v>
      </c>
      <c r="O6550" t="s">
        <v>8558</v>
      </c>
      <c r="P6550" t="s">
        <v>55367</v>
      </c>
      <c r="Q6550" t="s">
        <v>55368</v>
      </c>
      <c r="R6550" t="str">
        <f t="shared" si="204"/>
        <v>坊子</v>
      </c>
      <c r="S6550" t="str">
        <f t="shared" si="205"/>
        <v>0111</v>
      </c>
    </row>
    <row r="6551" spans="1:19">
      <c r="A6551" t="s">
        <v>55369</v>
      </c>
      <c r="B6551" t="s">
        <v>55370</v>
      </c>
      <c r="C6551" t="s">
        <v>49</v>
      </c>
      <c r="D6551" t="s">
        <v>55371</v>
      </c>
      <c r="E6551" t="s">
        <v>50077</v>
      </c>
      <c r="F6551" t="s">
        <v>55372</v>
      </c>
      <c r="G6551" t="s">
        <v>55373</v>
      </c>
      <c r="H6551" t="s">
        <v>55374</v>
      </c>
      <c r="I6551" t="s">
        <v>5541</v>
      </c>
      <c r="J6551" t="s">
        <v>5636</v>
      </c>
      <c r="K6551" t="s">
        <v>5720</v>
      </c>
      <c r="L6551" t="s">
        <v>50</v>
      </c>
      <c r="M6551" t="s">
        <v>6207</v>
      </c>
      <c r="N6551" t="s">
        <v>5005</v>
      </c>
      <c r="O6551" t="s">
        <v>6208</v>
      </c>
      <c r="P6551" t="s">
        <v>55375</v>
      </c>
      <c r="Q6551" t="s">
        <v>55376</v>
      </c>
      <c r="R6551" t="str">
        <f t="shared" si="204"/>
        <v>青州</v>
      </c>
      <c r="S6551" t="str">
        <f t="shared" si="205"/>
        <v>0111</v>
      </c>
    </row>
    <row r="6552" spans="1:19">
      <c r="A6552" t="s">
        <v>55377</v>
      </c>
      <c r="B6552" t="s">
        <v>55378</v>
      </c>
      <c r="C6552" t="s">
        <v>49</v>
      </c>
      <c r="D6552" t="s">
        <v>55379</v>
      </c>
      <c r="E6552" t="s">
        <v>45648</v>
      </c>
      <c r="F6552" t="s">
        <v>55380</v>
      </c>
      <c r="G6552" t="s">
        <v>55381</v>
      </c>
      <c r="H6552" t="s">
        <v>55382</v>
      </c>
      <c r="I6552" t="s">
        <v>12119</v>
      </c>
      <c r="J6552" t="s">
        <v>8741</v>
      </c>
      <c r="K6552" t="s">
        <v>8742</v>
      </c>
      <c r="L6552" t="s">
        <v>1136</v>
      </c>
      <c r="M6552" t="s">
        <v>6413</v>
      </c>
      <c r="N6552" t="s">
        <v>4789</v>
      </c>
      <c r="O6552" t="s">
        <v>8743</v>
      </c>
      <c r="P6552" t="s">
        <v>55383</v>
      </c>
      <c r="Q6552" t="s">
        <v>55384</v>
      </c>
      <c r="R6552" t="str">
        <f t="shared" si="204"/>
        <v>昌乐</v>
      </c>
      <c r="S6552" t="str">
        <f t="shared" si="205"/>
        <v>0111</v>
      </c>
    </row>
    <row r="6553" spans="1:19">
      <c r="A6553" t="s">
        <v>55385</v>
      </c>
      <c r="B6553" t="s">
        <v>55386</v>
      </c>
      <c r="C6553" t="s">
        <v>49</v>
      </c>
      <c r="D6553" t="s">
        <v>55387</v>
      </c>
      <c r="E6553" t="s">
        <v>45648</v>
      </c>
      <c r="F6553" t="s">
        <v>55388</v>
      </c>
      <c r="G6553" t="s">
        <v>55389</v>
      </c>
      <c r="H6553" t="s">
        <v>55390</v>
      </c>
      <c r="I6553" t="s">
        <v>12119</v>
      </c>
      <c r="J6553" t="s">
        <v>7743</v>
      </c>
      <c r="K6553" t="s">
        <v>7744</v>
      </c>
      <c r="L6553" t="s">
        <v>1136</v>
      </c>
      <c r="M6553" t="s">
        <v>5210</v>
      </c>
      <c r="N6553" t="s">
        <v>8593</v>
      </c>
      <c r="O6553" t="s">
        <v>7745</v>
      </c>
      <c r="P6553" t="s">
        <v>55391</v>
      </c>
      <c r="Q6553" t="s">
        <v>55392</v>
      </c>
      <c r="R6553" t="str">
        <f t="shared" si="204"/>
        <v>昌乐</v>
      </c>
      <c r="S6553" t="str">
        <f t="shared" si="205"/>
        <v>0111</v>
      </c>
    </row>
    <row r="6554" spans="1:19">
      <c r="A6554" t="s">
        <v>55393</v>
      </c>
      <c r="B6554" t="s">
        <v>55394</v>
      </c>
      <c r="C6554" t="s">
        <v>49</v>
      </c>
      <c r="D6554" t="s">
        <v>55395</v>
      </c>
      <c r="E6554" t="s">
        <v>45639</v>
      </c>
      <c r="F6554" t="s">
        <v>55396</v>
      </c>
      <c r="G6554" t="s">
        <v>55397</v>
      </c>
      <c r="H6554" t="s">
        <v>55398</v>
      </c>
      <c r="I6554" t="s">
        <v>5541</v>
      </c>
      <c r="J6554" t="s">
        <v>6452</v>
      </c>
      <c r="K6554" t="s">
        <v>6453</v>
      </c>
      <c r="L6554" t="s">
        <v>86</v>
      </c>
      <c r="M6554" t="s">
        <v>5099</v>
      </c>
      <c r="N6554" t="s">
        <v>4817</v>
      </c>
      <c r="O6554" t="s">
        <v>6454</v>
      </c>
      <c r="P6554" t="s">
        <v>55399</v>
      </c>
      <c r="R6554" t="str">
        <f t="shared" si="204"/>
        <v>坊子</v>
      </c>
      <c r="S6554" t="str">
        <f t="shared" si="205"/>
        <v>0111</v>
      </c>
    </row>
    <row r="6555" spans="1:19">
      <c r="A6555" t="s">
        <v>55400</v>
      </c>
      <c r="B6555" t="s">
        <v>55401</v>
      </c>
      <c r="C6555" t="s">
        <v>49</v>
      </c>
      <c r="D6555" t="s">
        <v>55402</v>
      </c>
      <c r="E6555" t="s">
        <v>55403</v>
      </c>
      <c r="F6555" t="s">
        <v>55404</v>
      </c>
      <c r="G6555" t="s">
        <v>55405</v>
      </c>
      <c r="H6555" t="s">
        <v>53281</v>
      </c>
      <c r="I6555" t="s">
        <v>4955</v>
      </c>
      <c r="J6555" t="s">
        <v>9438</v>
      </c>
      <c r="K6555" t="s">
        <v>9439</v>
      </c>
      <c r="L6555" t="s">
        <v>114</v>
      </c>
      <c r="M6555" t="s">
        <v>5486</v>
      </c>
      <c r="N6555" t="s">
        <v>4832</v>
      </c>
      <c r="O6555" t="s">
        <v>9440</v>
      </c>
      <c r="P6555" t="s">
        <v>55406</v>
      </c>
      <c r="Q6555" t="s">
        <v>55407</v>
      </c>
      <c r="R6555" t="str">
        <f t="shared" si="204"/>
        <v>高密</v>
      </c>
      <c r="S6555" t="str">
        <f t="shared" si="205"/>
        <v>0111</v>
      </c>
    </row>
    <row r="6556" spans="1:19">
      <c r="A6556" t="s">
        <v>55408</v>
      </c>
      <c r="B6556" t="s">
        <v>55409</v>
      </c>
      <c r="C6556" t="s">
        <v>49</v>
      </c>
      <c r="D6556" t="s">
        <v>55410</v>
      </c>
      <c r="E6556" t="s">
        <v>50077</v>
      </c>
      <c r="F6556" t="s">
        <v>55411</v>
      </c>
      <c r="G6556" t="s">
        <v>55412</v>
      </c>
      <c r="H6556" t="s">
        <v>55413</v>
      </c>
      <c r="I6556" t="s">
        <v>5541</v>
      </c>
      <c r="J6556" t="s">
        <v>7544</v>
      </c>
      <c r="K6556" t="s">
        <v>7545</v>
      </c>
      <c r="L6556" t="s">
        <v>375</v>
      </c>
      <c r="M6556" t="s">
        <v>7334</v>
      </c>
      <c r="N6556" t="s">
        <v>5030</v>
      </c>
      <c r="O6556" t="s">
        <v>7546</v>
      </c>
      <c r="P6556" t="s">
        <v>55414</v>
      </c>
      <c r="Q6556" t="s">
        <v>55415</v>
      </c>
      <c r="R6556" t="str">
        <f t="shared" si="204"/>
        <v>昌邑</v>
      </c>
      <c r="S6556" t="str">
        <f t="shared" si="205"/>
        <v>0111</v>
      </c>
    </row>
    <row r="6557" spans="1:19">
      <c r="A6557" t="s">
        <v>55416</v>
      </c>
      <c r="B6557" t="s">
        <v>55417</v>
      </c>
      <c r="C6557" t="s">
        <v>49</v>
      </c>
      <c r="D6557" t="s">
        <v>55418</v>
      </c>
      <c r="E6557" t="s">
        <v>50251</v>
      </c>
      <c r="F6557" t="s">
        <v>55419</v>
      </c>
      <c r="G6557" t="s">
        <v>55420</v>
      </c>
      <c r="H6557" t="s">
        <v>55421</v>
      </c>
      <c r="I6557" t="s">
        <v>12119</v>
      </c>
      <c r="J6557" t="s">
        <v>7155</v>
      </c>
      <c r="K6557" t="s">
        <v>7156</v>
      </c>
      <c r="L6557" t="s">
        <v>148</v>
      </c>
      <c r="M6557" t="s">
        <v>6391</v>
      </c>
      <c r="N6557" t="s">
        <v>4881</v>
      </c>
      <c r="O6557" t="s">
        <v>7157</v>
      </c>
      <c r="P6557" t="s">
        <v>55422</v>
      </c>
      <c r="Q6557" t="s">
        <v>55423</v>
      </c>
      <c r="R6557" t="str">
        <f t="shared" si="204"/>
        <v>寒亭</v>
      </c>
      <c r="S6557" t="str">
        <f t="shared" si="205"/>
        <v>0111</v>
      </c>
    </row>
    <row r="6558" spans="1:19">
      <c r="A6558" t="s">
        <v>55424</v>
      </c>
      <c r="B6558" t="s">
        <v>55425</v>
      </c>
      <c r="C6558" t="s">
        <v>49</v>
      </c>
      <c r="D6558" t="s">
        <v>55426</v>
      </c>
      <c r="E6558" t="s">
        <v>50251</v>
      </c>
      <c r="F6558" t="s">
        <v>55427</v>
      </c>
      <c r="G6558" t="s">
        <v>55428</v>
      </c>
      <c r="H6558" t="s">
        <v>55429</v>
      </c>
      <c r="I6558" t="s">
        <v>12119</v>
      </c>
      <c r="J6558" t="s">
        <v>7743</v>
      </c>
      <c r="K6558" t="s">
        <v>7744</v>
      </c>
      <c r="L6558" t="s">
        <v>1136</v>
      </c>
      <c r="M6558" t="s">
        <v>5210</v>
      </c>
      <c r="N6558" t="s">
        <v>8593</v>
      </c>
      <c r="O6558" t="s">
        <v>7745</v>
      </c>
      <c r="P6558" t="s">
        <v>55430</v>
      </c>
      <c r="R6558" t="str">
        <f t="shared" si="204"/>
        <v>昌乐</v>
      </c>
      <c r="S6558" t="str">
        <f t="shared" si="205"/>
        <v>0111</v>
      </c>
    </row>
    <row r="6559" spans="1:19">
      <c r="A6559" t="s">
        <v>55431</v>
      </c>
      <c r="B6559" t="s">
        <v>55432</v>
      </c>
      <c r="C6559" t="s">
        <v>49</v>
      </c>
      <c r="D6559" t="s">
        <v>55433</v>
      </c>
      <c r="E6559" t="s">
        <v>55434</v>
      </c>
      <c r="F6559" t="s">
        <v>55435</v>
      </c>
      <c r="G6559" t="s">
        <v>55436</v>
      </c>
      <c r="H6559" t="s">
        <v>55437</v>
      </c>
      <c r="I6559" t="s">
        <v>12119</v>
      </c>
      <c r="J6559" t="s">
        <v>7743</v>
      </c>
      <c r="K6559" t="s">
        <v>7744</v>
      </c>
      <c r="L6559" t="s">
        <v>1136</v>
      </c>
      <c r="M6559" t="s">
        <v>5210</v>
      </c>
      <c r="N6559" t="s">
        <v>8593</v>
      </c>
      <c r="O6559" t="s">
        <v>7745</v>
      </c>
      <c r="R6559" t="str">
        <f t="shared" si="204"/>
        <v>昌乐</v>
      </c>
      <c r="S6559" t="str">
        <f t="shared" si="205"/>
        <v>0111</v>
      </c>
    </row>
    <row r="6560" spans="1:19">
      <c r="A6560" t="s">
        <v>55438</v>
      </c>
      <c r="B6560" t="s">
        <v>55439</v>
      </c>
      <c r="C6560" t="s">
        <v>49</v>
      </c>
      <c r="D6560" t="s">
        <v>55440</v>
      </c>
      <c r="E6560" t="s">
        <v>50077</v>
      </c>
      <c r="F6560" t="s">
        <v>55441</v>
      </c>
      <c r="G6560" t="s">
        <v>55442</v>
      </c>
      <c r="H6560" t="s">
        <v>55443</v>
      </c>
      <c r="I6560" t="s">
        <v>5560</v>
      </c>
      <c r="J6560" t="s">
        <v>10248</v>
      </c>
      <c r="K6560" t="s">
        <v>10249</v>
      </c>
      <c r="L6560" t="s">
        <v>375</v>
      </c>
      <c r="M6560" t="s">
        <v>7334</v>
      </c>
      <c r="N6560" t="s">
        <v>10250</v>
      </c>
      <c r="O6560" t="s">
        <v>10251</v>
      </c>
      <c r="P6560" t="s">
        <v>55444</v>
      </c>
      <c r="Q6560" t="s">
        <v>55445</v>
      </c>
      <c r="R6560" t="str">
        <f t="shared" si="204"/>
        <v>昌邑</v>
      </c>
      <c r="S6560" t="str">
        <f t="shared" si="205"/>
        <v>0111</v>
      </c>
    </row>
    <row r="6561" spans="1:19">
      <c r="A6561" t="s">
        <v>55446</v>
      </c>
      <c r="B6561" t="s">
        <v>55447</v>
      </c>
      <c r="C6561" t="s">
        <v>49</v>
      </c>
      <c r="D6561" t="s">
        <v>55448</v>
      </c>
      <c r="E6561" t="s">
        <v>50077</v>
      </c>
      <c r="F6561" t="s">
        <v>55449</v>
      </c>
      <c r="G6561" t="s">
        <v>55450</v>
      </c>
      <c r="H6561" t="s">
        <v>55451</v>
      </c>
      <c r="I6561" t="s">
        <v>4955</v>
      </c>
      <c r="J6561" t="s">
        <v>9734</v>
      </c>
      <c r="K6561" t="s">
        <v>9735</v>
      </c>
      <c r="L6561" t="s">
        <v>60</v>
      </c>
      <c r="M6561" t="s">
        <v>4904</v>
      </c>
      <c r="N6561" t="s">
        <v>5112</v>
      </c>
      <c r="O6561" t="s">
        <v>9736</v>
      </c>
      <c r="P6561" t="s">
        <v>55452</v>
      </c>
      <c r="Q6561" t="s">
        <v>55453</v>
      </c>
      <c r="R6561" t="str">
        <f t="shared" si="204"/>
        <v>奎文</v>
      </c>
      <c r="S6561" t="str">
        <f t="shared" si="205"/>
        <v>0111</v>
      </c>
    </row>
    <row r="6562" spans="1:19">
      <c r="A6562" t="s">
        <v>55454</v>
      </c>
      <c r="B6562" t="s">
        <v>55455</v>
      </c>
      <c r="C6562" t="s">
        <v>49</v>
      </c>
      <c r="D6562" t="s">
        <v>55456</v>
      </c>
      <c r="E6562" t="s">
        <v>55457</v>
      </c>
      <c r="F6562" t="s">
        <v>55458</v>
      </c>
      <c r="G6562" t="s">
        <v>55459</v>
      </c>
      <c r="H6562" t="s">
        <v>55460</v>
      </c>
      <c r="I6562" t="s">
        <v>4852</v>
      </c>
      <c r="J6562" t="s">
        <v>5109</v>
      </c>
      <c r="K6562" t="s">
        <v>5110</v>
      </c>
      <c r="L6562" t="s">
        <v>50</v>
      </c>
      <c r="M6562" t="s">
        <v>5111</v>
      </c>
      <c r="N6562" t="s">
        <v>6601</v>
      </c>
      <c r="O6562" t="s">
        <v>5113</v>
      </c>
      <c r="P6562" t="s">
        <v>55461</v>
      </c>
      <c r="R6562" t="str">
        <f t="shared" si="204"/>
        <v>青州</v>
      </c>
      <c r="S6562" t="str">
        <f t="shared" si="205"/>
        <v>0112</v>
      </c>
    </row>
    <row r="6563" spans="1:19">
      <c r="A6563" t="s">
        <v>55462</v>
      </c>
      <c r="B6563" t="s">
        <v>55463</v>
      </c>
      <c r="C6563" t="s">
        <v>49</v>
      </c>
      <c r="D6563" t="s">
        <v>55464</v>
      </c>
      <c r="E6563" t="s">
        <v>55465</v>
      </c>
      <c r="F6563" t="s">
        <v>55466</v>
      </c>
      <c r="G6563" t="s">
        <v>55467</v>
      </c>
      <c r="H6563" t="s">
        <v>55468</v>
      </c>
      <c r="I6563" t="s">
        <v>4813</v>
      </c>
      <c r="J6563" t="s">
        <v>25579</v>
      </c>
      <c r="K6563" t="s">
        <v>25580</v>
      </c>
      <c r="L6563" t="s">
        <v>105</v>
      </c>
      <c r="M6563" t="s">
        <v>5769</v>
      </c>
      <c r="N6563" t="s">
        <v>4881</v>
      </c>
      <c r="O6563" t="s">
        <v>25581</v>
      </c>
      <c r="P6563" t="s">
        <v>55469</v>
      </c>
      <c r="R6563" t="str">
        <f t="shared" si="204"/>
        <v>寿光</v>
      </c>
      <c r="S6563" t="str">
        <f t="shared" si="205"/>
        <v>0112</v>
      </c>
    </row>
    <row r="6564" spans="1:19">
      <c r="A6564" t="s">
        <v>55470</v>
      </c>
      <c r="B6564" t="s">
        <v>55471</v>
      </c>
      <c r="C6564" t="s">
        <v>49</v>
      </c>
      <c r="D6564" t="s">
        <v>55472</v>
      </c>
      <c r="E6564" t="s">
        <v>55473</v>
      </c>
      <c r="F6564" t="s">
        <v>55474</v>
      </c>
      <c r="G6564" t="s">
        <v>55475</v>
      </c>
      <c r="H6564" t="s">
        <v>55476</v>
      </c>
      <c r="I6564" t="s">
        <v>4852</v>
      </c>
      <c r="J6564" t="s">
        <v>11530</v>
      </c>
      <c r="K6564" t="s">
        <v>11531</v>
      </c>
      <c r="L6564" t="s">
        <v>50</v>
      </c>
      <c r="M6564" t="s">
        <v>5260</v>
      </c>
      <c r="N6564" t="s">
        <v>9962</v>
      </c>
      <c r="O6564" t="s">
        <v>11532</v>
      </c>
      <c r="P6564" t="s">
        <v>55477</v>
      </c>
      <c r="R6564" t="str">
        <f t="shared" si="204"/>
        <v>青州</v>
      </c>
      <c r="S6564" t="str">
        <f t="shared" si="205"/>
        <v>0112</v>
      </c>
    </row>
    <row r="6565" spans="1:19">
      <c r="A6565" t="s">
        <v>55478</v>
      </c>
      <c r="B6565" t="s">
        <v>55479</v>
      </c>
      <c r="C6565" t="s">
        <v>49</v>
      </c>
      <c r="D6565" t="s">
        <v>55480</v>
      </c>
      <c r="E6565" t="s">
        <v>55481</v>
      </c>
      <c r="F6565" t="s">
        <v>55482</v>
      </c>
      <c r="G6565" t="s">
        <v>55483</v>
      </c>
      <c r="H6565" t="s">
        <v>55484</v>
      </c>
      <c r="I6565" t="s">
        <v>12119</v>
      </c>
      <c r="J6565" t="s">
        <v>6935</v>
      </c>
      <c r="K6565" t="s">
        <v>6936</v>
      </c>
      <c r="L6565" t="s">
        <v>50</v>
      </c>
      <c r="M6565" t="s">
        <v>4816</v>
      </c>
      <c r="N6565" t="s">
        <v>5112</v>
      </c>
      <c r="O6565" t="s">
        <v>6937</v>
      </c>
      <c r="P6565" t="s">
        <v>55485</v>
      </c>
      <c r="R6565" t="str">
        <f t="shared" si="204"/>
        <v>青州</v>
      </c>
      <c r="S6565" t="str">
        <f t="shared" si="205"/>
        <v>0112</v>
      </c>
    </row>
    <row r="6566" spans="1:19">
      <c r="A6566" t="s">
        <v>55486</v>
      </c>
      <c r="B6566" t="s">
        <v>55487</v>
      </c>
      <c r="C6566" t="s">
        <v>49</v>
      </c>
      <c r="D6566" t="s">
        <v>55488</v>
      </c>
      <c r="E6566" t="s">
        <v>55465</v>
      </c>
      <c r="F6566" t="s">
        <v>55489</v>
      </c>
      <c r="G6566" t="s">
        <v>55490</v>
      </c>
      <c r="H6566" t="s">
        <v>55491</v>
      </c>
      <c r="I6566" t="s">
        <v>4852</v>
      </c>
      <c r="J6566" t="s">
        <v>6150</v>
      </c>
      <c r="K6566" t="s">
        <v>6151</v>
      </c>
      <c r="L6566" t="s">
        <v>95</v>
      </c>
      <c r="M6566" t="s">
        <v>5709</v>
      </c>
      <c r="N6566" t="s">
        <v>4845</v>
      </c>
      <c r="O6566" t="s">
        <v>6153</v>
      </c>
      <c r="P6566" t="s">
        <v>55492</v>
      </c>
      <c r="R6566" t="str">
        <f t="shared" si="204"/>
        <v>安丘</v>
      </c>
      <c r="S6566" t="str">
        <f t="shared" si="205"/>
        <v>0112</v>
      </c>
    </row>
    <row r="6567" spans="1:19">
      <c r="A6567" t="s">
        <v>55493</v>
      </c>
      <c r="B6567" t="s">
        <v>55494</v>
      </c>
      <c r="C6567" t="s">
        <v>49</v>
      </c>
      <c r="D6567" t="s">
        <v>55495</v>
      </c>
      <c r="E6567" t="s">
        <v>55465</v>
      </c>
      <c r="F6567" t="s">
        <v>55496</v>
      </c>
      <c r="G6567" t="s">
        <v>55497</v>
      </c>
      <c r="H6567" t="s">
        <v>55498</v>
      </c>
      <c r="I6567" t="s">
        <v>4841</v>
      </c>
      <c r="J6567" t="s">
        <v>6043</v>
      </c>
      <c r="K6567" t="s">
        <v>6044</v>
      </c>
      <c r="L6567" t="s">
        <v>237</v>
      </c>
      <c r="M6567" t="s">
        <v>4971</v>
      </c>
      <c r="N6567" t="s">
        <v>5211</v>
      </c>
      <c r="O6567" t="s">
        <v>6045</v>
      </c>
      <c r="P6567" t="s">
        <v>55499</v>
      </c>
      <c r="R6567" t="str">
        <f t="shared" si="204"/>
        <v>潍城</v>
      </c>
      <c r="S6567" t="str">
        <f t="shared" si="205"/>
        <v>0112</v>
      </c>
    </row>
    <row r="6568" spans="1:19">
      <c r="A6568" t="s">
        <v>55500</v>
      </c>
      <c r="B6568" t="s">
        <v>55501</v>
      </c>
      <c r="C6568" t="s">
        <v>49</v>
      </c>
      <c r="D6568" t="s">
        <v>55502</v>
      </c>
      <c r="E6568" t="s">
        <v>55503</v>
      </c>
      <c r="F6568" t="s">
        <v>55504</v>
      </c>
      <c r="G6568" t="s">
        <v>55505</v>
      </c>
      <c r="H6568" t="s">
        <v>55506</v>
      </c>
      <c r="I6568" t="s">
        <v>4852</v>
      </c>
      <c r="J6568" t="s">
        <v>6517</v>
      </c>
      <c r="K6568" t="s">
        <v>6518</v>
      </c>
      <c r="L6568" t="s">
        <v>50</v>
      </c>
      <c r="M6568" t="s">
        <v>6207</v>
      </c>
      <c r="N6568" t="s">
        <v>25905</v>
      </c>
      <c r="O6568" t="s">
        <v>6520</v>
      </c>
      <c r="P6568" t="s">
        <v>55507</v>
      </c>
      <c r="R6568" t="str">
        <f t="shared" si="204"/>
        <v>青州</v>
      </c>
      <c r="S6568" t="str">
        <f t="shared" si="205"/>
        <v>0112</v>
      </c>
    </row>
    <row r="6569" spans="1:19">
      <c r="A6569" t="s">
        <v>55508</v>
      </c>
      <c r="B6569" t="s">
        <v>55509</v>
      </c>
      <c r="C6569" t="s">
        <v>49</v>
      </c>
      <c r="D6569" t="s">
        <v>55510</v>
      </c>
      <c r="E6569" t="s">
        <v>55465</v>
      </c>
      <c r="F6569" t="s">
        <v>55511</v>
      </c>
      <c r="G6569" t="s">
        <v>55512</v>
      </c>
      <c r="H6569" t="s">
        <v>55513</v>
      </c>
      <c r="I6569" t="s">
        <v>5327</v>
      </c>
      <c r="J6569" t="s">
        <v>7000</v>
      </c>
      <c r="K6569" t="s">
        <v>7001</v>
      </c>
      <c r="L6569" t="s">
        <v>123</v>
      </c>
      <c r="M6569" t="s">
        <v>6022</v>
      </c>
      <c r="N6569" t="s">
        <v>6184</v>
      </c>
      <c r="O6569" t="s">
        <v>7002</v>
      </c>
      <c r="P6569" t="s">
        <v>55514</v>
      </c>
      <c r="R6569" t="str">
        <f t="shared" si="204"/>
        <v>诸城</v>
      </c>
      <c r="S6569" t="str">
        <f t="shared" si="205"/>
        <v>0112</v>
      </c>
    </row>
    <row r="6570" spans="1:19">
      <c r="A6570" t="s">
        <v>55515</v>
      </c>
      <c r="B6570" t="s">
        <v>55516</v>
      </c>
      <c r="C6570" t="s">
        <v>49</v>
      </c>
      <c r="D6570" t="s">
        <v>55517</v>
      </c>
      <c r="E6570" t="s">
        <v>55518</v>
      </c>
      <c r="F6570" t="s">
        <v>55519</v>
      </c>
      <c r="G6570" t="s">
        <v>55520</v>
      </c>
      <c r="H6570" t="s">
        <v>55521</v>
      </c>
      <c r="I6570" t="s">
        <v>4852</v>
      </c>
      <c r="J6570" t="s">
        <v>6106</v>
      </c>
      <c r="K6570" t="s">
        <v>6107</v>
      </c>
      <c r="L6570" t="s">
        <v>123</v>
      </c>
      <c r="M6570" t="s">
        <v>4932</v>
      </c>
      <c r="O6570" t="s">
        <v>6108</v>
      </c>
      <c r="P6570" t="s">
        <v>55522</v>
      </c>
      <c r="Q6570" t="s">
        <v>55523</v>
      </c>
      <c r="R6570" t="str">
        <f t="shared" si="204"/>
        <v>诸城</v>
      </c>
      <c r="S6570" t="str">
        <f t="shared" si="205"/>
        <v>0112</v>
      </c>
    </row>
    <row r="6571" spans="1:19">
      <c r="A6571" t="s">
        <v>55524</v>
      </c>
      <c r="B6571" t="s">
        <v>55525</v>
      </c>
      <c r="C6571" t="s">
        <v>49</v>
      </c>
      <c r="D6571" t="s">
        <v>55526</v>
      </c>
      <c r="E6571" t="s">
        <v>55465</v>
      </c>
      <c r="F6571" t="s">
        <v>55527</v>
      </c>
      <c r="G6571" t="s">
        <v>55528</v>
      </c>
      <c r="H6571" t="s">
        <v>55529</v>
      </c>
      <c r="I6571" t="s">
        <v>5541</v>
      </c>
      <c r="J6571" t="s">
        <v>7114</v>
      </c>
      <c r="K6571" t="s">
        <v>7115</v>
      </c>
      <c r="L6571" t="s">
        <v>105</v>
      </c>
      <c r="M6571" t="s">
        <v>5176</v>
      </c>
      <c r="N6571" t="s">
        <v>4817</v>
      </c>
      <c r="O6571" t="s">
        <v>7116</v>
      </c>
      <c r="P6571" t="s">
        <v>55530</v>
      </c>
      <c r="Q6571" t="s">
        <v>53769</v>
      </c>
      <c r="R6571" t="str">
        <f t="shared" si="204"/>
        <v>寿光</v>
      </c>
      <c r="S6571" t="str">
        <f t="shared" si="205"/>
        <v>0112</v>
      </c>
    </row>
    <row r="6572" spans="1:19">
      <c r="A6572" t="s">
        <v>55531</v>
      </c>
      <c r="B6572" t="s">
        <v>55532</v>
      </c>
      <c r="C6572" t="s">
        <v>49</v>
      </c>
      <c r="D6572" t="s">
        <v>55533</v>
      </c>
      <c r="E6572" t="s">
        <v>55534</v>
      </c>
      <c r="F6572" t="s">
        <v>55535</v>
      </c>
      <c r="G6572" t="s">
        <v>55536</v>
      </c>
      <c r="H6572" t="s">
        <v>55537</v>
      </c>
      <c r="I6572" t="s">
        <v>4785</v>
      </c>
      <c r="J6572" t="s">
        <v>16151</v>
      </c>
      <c r="K6572" t="s">
        <v>16152</v>
      </c>
      <c r="L6572" t="s">
        <v>148</v>
      </c>
      <c r="M6572" t="s">
        <v>6391</v>
      </c>
      <c r="N6572" t="s">
        <v>5112</v>
      </c>
      <c r="O6572" t="s">
        <v>16153</v>
      </c>
      <c r="P6572" t="s">
        <v>55538</v>
      </c>
      <c r="R6572" t="str">
        <f t="shared" si="204"/>
        <v>寒亭</v>
      </c>
      <c r="S6572" t="str">
        <f t="shared" si="205"/>
        <v>0112</v>
      </c>
    </row>
    <row r="6573" spans="1:19">
      <c r="A6573" t="s">
        <v>55539</v>
      </c>
      <c r="B6573" t="s">
        <v>55540</v>
      </c>
      <c r="C6573" t="s">
        <v>49</v>
      </c>
      <c r="D6573" t="s">
        <v>55541</v>
      </c>
      <c r="E6573" t="s">
        <v>55465</v>
      </c>
      <c r="F6573" t="s">
        <v>55542</v>
      </c>
      <c r="G6573" t="s">
        <v>55543</v>
      </c>
      <c r="H6573" t="s">
        <v>55544</v>
      </c>
      <c r="I6573" t="s">
        <v>4852</v>
      </c>
      <c r="J6573" t="s">
        <v>9116</v>
      </c>
      <c r="K6573" t="s">
        <v>9117</v>
      </c>
      <c r="L6573" t="s">
        <v>237</v>
      </c>
      <c r="M6573" t="s">
        <v>4788</v>
      </c>
      <c r="N6573" t="s">
        <v>5487</v>
      </c>
      <c r="O6573" t="s">
        <v>9118</v>
      </c>
      <c r="P6573" t="s">
        <v>55545</v>
      </c>
      <c r="Q6573" t="s">
        <v>55546</v>
      </c>
      <c r="R6573" t="str">
        <f t="shared" si="204"/>
        <v>潍城</v>
      </c>
      <c r="S6573" t="str">
        <f t="shared" si="205"/>
        <v>0112</v>
      </c>
    </row>
    <row r="6574" spans="1:19">
      <c r="A6574" t="s">
        <v>55547</v>
      </c>
      <c r="B6574" t="s">
        <v>55548</v>
      </c>
      <c r="C6574" t="s">
        <v>49</v>
      </c>
      <c r="D6574" t="s">
        <v>55549</v>
      </c>
      <c r="E6574" t="s">
        <v>55465</v>
      </c>
      <c r="F6574" t="s">
        <v>55550</v>
      </c>
      <c r="G6574" t="s">
        <v>55551</v>
      </c>
      <c r="H6574" t="s">
        <v>55552</v>
      </c>
      <c r="I6574" t="s">
        <v>4852</v>
      </c>
      <c r="J6574" t="s">
        <v>6434</v>
      </c>
      <c r="K6574" t="s">
        <v>6435</v>
      </c>
      <c r="L6574" t="s">
        <v>114</v>
      </c>
      <c r="M6574" t="s">
        <v>4831</v>
      </c>
      <c r="N6574" t="s">
        <v>6243</v>
      </c>
      <c r="O6574" t="s">
        <v>6436</v>
      </c>
      <c r="P6574" t="s">
        <v>55553</v>
      </c>
      <c r="R6574" t="str">
        <f t="shared" si="204"/>
        <v>高密</v>
      </c>
      <c r="S6574" t="str">
        <f t="shared" si="205"/>
        <v>0112</v>
      </c>
    </row>
    <row r="6575" spans="1:19">
      <c r="A6575" t="s">
        <v>55554</v>
      </c>
      <c r="B6575" t="s">
        <v>55555</v>
      </c>
      <c r="C6575" t="s">
        <v>49</v>
      </c>
      <c r="D6575" t="s">
        <v>55556</v>
      </c>
      <c r="E6575" t="s">
        <v>55518</v>
      </c>
      <c r="F6575" t="s">
        <v>55557</v>
      </c>
      <c r="G6575" t="s">
        <v>55558</v>
      </c>
      <c r="H6575" t="s">
        <v>55559</v>
      </c>
      <c r="I6575" t="s">
        <v>12757</v>
      </c>
      <c r="J6575" t="s">
        <v>37436</v>
      </c>
      <c r="K6575" t="s">
        <v>37437</v>
      </c>
      <c r="L6575" t="s">
        <v>123</v>
      </c>
      <c r="M6575" t="s">
        <v>14694</v>
      </c>
      <c r="O6575" t="s">
        <v>37438</v>
      </c>
      <c r="P6575" t="s">
        <v>55560</v>
      </c>
      <c r="Q6575" t="s">
        <v>55561</v>
      </c>
      <c r="R6575" t="str">
        <f t="shared" si="204"/>
        <v>诸城</v>
      </c>
      <c r="S6575" t="str">
        <f t="shared" si="205"/>
        <v>0112</v>
      </c>
    </row>
    <row r="6576" spans="1:19">
      <c r="A6576" t="s">
        <v>55562</v>
      </c>
      <c r="B6576" t="s">
        <v>55563</v>
      </c>
      <c r="C6576" t="s">
        <v>49</v>
      </c>
      <c r="D6576" t="s">
        <v>55564</v>
      </c>
      <c r="E6576" t="s">
        <v>55465</v>
      </c>
      <c r="F6576" t="s">
        <v>55565</v>
      </c>
      <c r="G6576" t="s">
        <v>55566</v>
      </c>
      <c r="H6576" t="s">
        <v>55567</v>
      </c>
      <c r="I6576" t="s">
        <v>5052</v>
      </c>
      <c r="J6576" t="s">
        <v>4853</v>
      </c>
      <c r="K6576" t="s">
        <v>4854</v>
      </c>
      <c r="L6576" t="s">
        <v>50</v>
      </c>
      <c r="M6576" t="s">
        <v>4855</v>
      </c>
      <c r="N6576" t="s">
        <v>4881</v>
      </c>
      <c r="O6576" t="s">
        <v>4857</v>
      </c>
      <c r="P6576" t="s">
        <v>55568</v>
      </c>
      <c r="R6576" t="str">
        <f t="shared" si="204"/>
        <v>青州</v>
      </c>
      <c r="S6576" t="str">
        <f t="shared" si="205"/>
        <v>0112</v>
      </c>
    </row>
    <row r="6577" spans="1:19">
      <c r="A6577" t="s">
        <v>55569</v>
      </c>
      <c r="B6577" t="s">
        <v>55570</v>
      </c>
      <c r="C6577" t="s">
        <v>49</v>
      </c>
      <c r="D6577" t="s">
        <v>55571</v>
      </c>
      <c r="E6577" t="s">
        <v>55572</v>
      </c>
      <c r="F6577" t="s">
        <v>55573</v>
      </c>
      <c r="G6577" t="s">
        <v>55574</v>
      </c>
      <c r="H6577" t="s">
        <v>55575</v>
      </c>
      <c r="I6577" t="s">
        <v>12119</v>
      </c>
      <c r="J6577" t="s">
        <v>6983</v>
      </c>
      <c r="K6577" t="s">
        <v>6984</v>
      </c>
      <c r="L6577" t="s">
        <v>95</v>
      </c>
      <c r="M6577" t="s">
        <v>5682</v>
      </c>
      <c r="N6577" t="s">
        <v>5112</v>
      </c>
      <c r="O6577" t="s">
        <v>6986</v>
      </c>
      <c r="R6577" t="str">
        <f t="shared" si="204"/>
        <v>安丘</v>
      </c>
      <c r="S6577" t="str">
        <f t="shared" si="205"/>
        <v>0112</v>
      </c>
    </row>
    <row r="6578" spans="1:19">
      <c r="A6578" t="s">
        <v>55576</v>
      </c>
      <c r="B6578" t="s">
        <v>55577</v>
      </c>
      <c r="C6578" t="s">
        <v>49</v>
      </c>
      <c r="D6578" t="s">
        <v>55578</v>
      </c>
      <c r="E6578" t="s">
        <v>55481</v>
      </c>
      <c r="F6578" t="s">
        <v>55579</v>
      </c>
      <c r="G6578" t="s">
        <v>55580</v>
      </c>
      <c r="H6578" t="s">
        <v>55581</v>
      </c>
      <c r="I6578" t="s">
        <v>12119</v>
      </c>
      <c r="J6578" t="s">
        <v>5283</v>
      </c>
      <c r="K6578" t="s">
        <v>5284</v>
      </c>
      <c r="L6578" t="s">
        <v>50</v>
      </c>
      <c r="M6578" t="s">
        <v>4816</v>
      </c>
      <c r="N6578" t="s">
        <v>5198</v>
      </c>
      <c r="O6578" t="s">
        <v>5285</v>
      </c>
      <c r="P6578" t="s">
        <v>2925</v>
      </c>
      <c r="Q6578" t="s">
        <v>55582</v>
      </c>
      <c r="R6578" t="str">
        <f t="shared" si="204"/>
        <v>青州</v>
      </c>
      <c r="S6578" t="str">
        <f t="shared" si="205"/>
        <v>0112</v>
      </c>
    </row>
    <row r="6579" spans="1:19">
      <c r="A6579" t="s">
        <v>55583</v>
      </c>
      <c r="B6579" t="s">
        <v>55584</v>
      </c>
      <c r="C6579" t="s">
        <v>49</v>
      </c>
      <c r="D6579" t="s">
        <v>55585</v>
      </c>
      <c r="E6579" t="s">
        <v>55465</v>
      </c>
      <c r="F6579" t="s">
        <v>55586</v>
      </c>
      <c r="G6579" t="s">
        <v>55587</v>
      </c>
      <c r="H6579" t="s">
        <v>55588</v>
      </c>
      <c r="I6579" t="s">
        <v>4852</v>
      </c>
      <c r="J6579" t="s">
        <v>7689</v>
      </c>
      <c r="K6579" t="s">
        <v>7690</v>
      </c>
      <c r="L6579" t="s">
        <v>60</v>
      </c>
      <c r="M6579" t="s">
        <v>5999</v>
      </c>
      <c r="N6579" t="s">
        <v>4972</v>
      </c>
      <c r="O6579" t="s">
        <v>7691</v>
      </c>
      <c r="P6579" t="s">
        <v>55589</v>
      </c>
      <c r="Q6579" t="s">
        <v>55590</v>
      </c>
      <c r="R6579" t="str">
        <f t="shared" si="204"/>
        <v>奎文</v>
      </c>
      <c r="S6579" t="str">
        <f t="shared" si="205"/>
        <v>0112</v>
      </c>
    </row>
    <row r="6580" spans="1:19">
      <c r="A6580" t="s">
        <v>55591</v>
      </c>
      <c r="B6580" t="s">
        <v>55592</v>
      </c>
      <c r="C6580" t="s">
        <v>49</v>
      </c>
      <c r="D6580" t="s">
        <v>55593</v>
      </c>
      <c r="E6580" t="s">
        <v>55465</v>
      </c>
      <c r="F6580" t="s">
        <v>55594</v>
      </c>
      <c r="G6580" t="s">
        <v>55595</v>
      </c>
      <c r="H6580" t="s">
        <v>55596</v>
      </c>
      <c r="I6580" t="s">
        <v>4852</v>
      </c>
      <c r="J6580" t="s">
        <v>8374</v>
      </c>
      <c r="K6580" t="s">
        <v>8375</v>
      </c>
      <c r="L6580" t="s">
        <v>95</v>
      </c>
      <c r="M6580" t="s">
        <v>5757</v>
      </c>
      <c r="N6580" t="s">
        <v>5907</v>
      </c>
      <c r="O6580" t="s">
        <v>8376</v>
      </c>
      <c r="P6580" t="s">
        <v>55597</v>
      </c>
      <c r="Q6580" t="s">
        <v>55598</v>
      </c>
      <c r="R6580" t="str">
        <f t="shared" si="204"/>
        <v>安丘</v>
      </c>
      <c r="S6580" t="str">
        <f t="shared" si="205"/>
        <v>0112</v>
      </c>
    </row>
    <row r="6581" spans="1:19">
      <c r="A6581" t="s">
        <v>55599</v>
      </c>
      <c r="B6581" t="s">
        <v>55600</v>
      </c>
      <c r="C6581" t="s">
        <v>49</v>
      </c>
      <c r="D6581" t="s">
        <v>55601</v>
      </c>
      <c r="E6581" t="s">
        <v>55518</v>
      </c>
      <c r="F6581" t="s">
        <v>55602</v>
      </c>
      <c r="G6581" t="s">
        <v>55603</v>
      </c>
      <c r="H6581" t="s">
        <v>55604</v>
      </c>
      <c r="I6581" t="s">
        <v>12500</v>
      </c>
      <c r="J6581" t="s">
        <v>5258</v>
      </c>
      <c r="K6581" t="s">
        <v>5259</v>
      </c>
      <c r="L6581" t="s">
        <v>50</v>
      </c>
      <c r="M6581" t="s">
        <v>5260</v>
      </c>
      <c r="N6581" t="s">
        <v>5487</v>
      </c>
      <c r="O6581" t="s">
        <v>5261</v>
      </c>
      <c r="P6581" t="s">
        <v>55605</v>
      </c>
      <c r="R6581" t="str">
        <f t="shared" si="204"/>
        <v>青州</v>
      </c>
      <c r="S6581" t="str">
        <f t="shared" si="205"/>
        <v>0112</v>
      </c>
    </row>
    <row r="6582" spans="1:19">
      <c r="A6582" t="s">
        <v>55606</v>
      </c>
      <c r="B6582" t="s">
        <v>55607</v>
      </c>
      <c r="C6582" t="s">
        <v>49</v>
      </c>
      <c r="D6582" t="s">
        <v>55608</v>
      </c>
      <c r="E6582" t="s">
        <v>55465</v>
      </c>
      <c r="F6582" t="s">
        <v>55609</v>
      </c>
      <c r="G6582" t="s">
        <v>55610</v>
      </c>
      <c r="H6582" t="s">
        <v>55611</v>
      </c>
      <c r="I6582" t="s">
        <v>4813</v>
      </c>
      <c r="J6582" t="s">
        <v>6622</v>
      </c>
      <c r="K6582" t="s">
        <v>6623</v>
      </c>
      <c r="L6582" t="s">
        <v>50</v>
      </c>
      <c r="M6582" t="s">
        <v>6624</v>
      </c>
      <c r="N6582" t="s">
        <v>4919</v>
      </c>
      <c r="O6582" t="s">
        <v>6625</v>
      </c>
      <c r="P6582" t="s">
        <v>55612</v>
      </c>
      <c r="Q6582" t="s">
        <v>55613</v>
      </c>
      <c r="R6582" t="str">
        <f t="shared" si="204"/>
        <v>青州</v>
      </c>
      <c r="S6582" t="str">
        <f t="shared" si="205"/>
        <v>0112</v>
      </c>
    </row>
    <row r="6583" spans="1:19">
      <c r="A6583" t="s">
        <v>55614</v>
      </c>
      <c r="B6583" t="s">
        <v>55615</v>
      </c>
      <c r="C6583" t="s">
        <v>49</v>
      </c>
      <c r="D6583" t="s">
        <v>55616</v>
      </c>
      <c r="E6583" t="s">
        <v>55617</v>
      </c>
      <c r="F6583" t="s">
        <v>55618</v>
      </c>
      <c r="G6583" t="s">
        <v>55619</v>
      </c>
      <c r="H6583" t="s">
        <v>55620</v>
      </c>
      <c r="I6583" t="s">
        <v>4828</v>
      </c>
      <c r="J6583" t="s">
        <v>12527</v>
      </c>
      <c r="K6583" t="s">
        <v>12528</v>
      </c>
      <c r="L6583" t="s">
        <v>50</v>
      </c>
      <c r="M6583" t="s">
        <v>6207</v>
      </c>
      <c r="N6583" t="s">
        <v>5030</v>
      </c>
      <c r="O6583" t="s">
        <v>12529</v>
      </c>
      <c r="P6583" t="s">
        <v>55621</v>
      </c>
      <c r="R6583" t="str">
        <f t="shared" si="204"/>
        <v>青州</v>
      </c>
      <c r="S6583" t="str">
        <f t="shared" si="205"/>
        <v>0112</v>
      </c>
    </row>
    <row r="6584" spans="1:19">
      <c r="A6584" t="s">
        <v>55622</v>
      </c>
      <c r="B6584" t="s">
        <v>55623</v>
      </c>
      <c r="C6584" t="s">
        <v>49</v>
      </c>
      <c r="D6584" t="s">
        <v>55624</v>
      </c>
      <c r="E6584" t="s">
        <v>55465</v>
      </c>
      <c r="F6584" t="s">
        <v>55625</v>
      </c>
      <c r="G6584" t="s">
        <v>55626</v>
      </c>
      <c r="H6584" t="s">
        <v>55627</v>
      </c>
      <c r="I6584" t="s">
        <v>4852</v>
      </c>
      <c r="J6584" t="s">
        <v>6878</v>
      </c>
      <c r="K6584" t="s">
        <v>6879</v>
      </c>
      <c r="L6584" t="s">
        <v>95</v>
      </c>
      <c r="M6584" t="s">
        <v>4844</v>
      </c>
      <c r="N6584" t="s">
        <v>6530</v>
      </c>
      <c r="O6584" t="s">
        <v>6880</v>
      </c>
      <c r="P6584" t="s">
        <v>55628</v>
      </c>
      <c r="Q6584" t="s">
        <v>55629</v>
      </c>
      <c r="R6584" t="str">
        <f t="shared" si="204"/>
        <v>安丘</v>
      </c>
      <c r="S6584" t="str">
        <f t="shared" si="205"/>
        <v>0112</v>
      </c>
    </row>
    <row r="6585" spans="1:19">
      <c r="A6585" t="s">
        <v>55630</v>
      </c>
      <c r="B6585" t="s">
        <v>55631</v>
      </c>
      <c r="C6585" t="s">
        <v>49</v>
      </c>
      <c r="D6585" t="s">
        <v>55632</v>
      </c>
      <c r="E6585" t="s">
        <v>55633</v>
      </c>
      <c r="F6585" t="s">
        <v>55634</v>
      </c>
      <c r="G6585" t="s">
        <v>55635</v>
      </c>
      <c r="H6585" t="s">
        <v>55636</v>
      </c>
      <c r="I6585" t="s">
        <v>12782</v>
      </c>
      <c r="J6585" t="s">
        <v>5979</v>
      </c>
      <c r="K6585" t="s">
        <v>5980</v>
      </c>
      <c r="L6585" t="s">
        <v>60</v>
      </c>
      <c r="M6585" t="s">
        <v>5888</v>
      </c>
      <c r="N6585" t="s">
        <v>4972</v>
      </c>
      <c r="O6585" t="s">
        <v>5981</v>
      </c>
      <c r="P6585" t="s">
        <v>55637</v>
      </c>
      <c r="Q6585" t="s">
        <v>55638</v>
      </c>
      <c r="R6585" t="str">
        <f t="shared" si="204"/>
        <v>奎文</v>
      </c>
      <c r="S6585" t="str">
        <f t="shared" si="205"/>
        <v>0112</v>
      </c>
    </row>
    <row r="6586" spans="1:19">
      <c r="A6586" t="s">
        <v>55639</v>
      </c>
      <c r="B6586" t="s">
        <v>55640</v>
      </c>
      <c r="C6586" t="s">
        <v>49</v>
      </c>
      <c r="D6586" t="s">
        <v>55641</v>
      </c>
      <c r="E6586" t="s">
        <v>55465</v>
      </c>
      <c r="F6586" t="s">
        <v>55642</v>
      </c>
      <c r="G6586" t="s">
        <v>55643</v>
      </c>
      <c r="H6586" t="s">
        <v>55644</v>
      </c>
      <c r="I6586" t="s">
        <v>4852</v>
      </c>
      <c r="J6586" t="s">
        <v>5497</v>
      </c>
      <c r="K6586" t="s">
        <v>5498</v>
      </c>
      <c r="L6586" t="s">
        <v>375</v>
      </c>
      <c r="M6586" t="s">
        <v>5499</v>
      </c>
      <c r="N6586" t="s">
        <v>7890</v>
      </c>
      <c r="O6586" t="s">
        <v>5500</v>
      </c>
      <c r="P6586" t="s">
        <v>55479</v>
      </c>
      <c r="R6586" t="str">
        <f t="shared" si="204"/>
        <v>昌邑</v>
      </c>
      <c r="S6586" t="str">
        <f t="shared" si="205"/>
        <v>0112</v>
      </c>
    </row>
    <row r="6587" spans="1:19">
      <c r="A6587" t="s">
        <v>55645</v>
      </c>
      <c r="B6587" t="s">
        <v>55646</v>
      </c>
      <c r="C6587" t="s">
        <v>49</v>
      </c>
      <c r="D6587" t="s">
        <v>55647</v>
      </c>
      <c r="E6587" t="s">
        <v>55465</v>
      </c>
      <c r="F6587" t="s">
        <v>55648</v>
      </c>
      <c r="G6587" t="s">
        <v>55649</v>
      </c>
      <c r="H6587" t="s">
        <v>55650</v>
      </c>
      <c r="I6587" t="s">
        <v>4929</v>
      </c>
      <c r="J6587" t="s">
        <v>5362</v>
      </c>
      <c r="K6587" t="s">
        <v>5363</v>
      </c>
      <c r="L6587" t="s">
        <v>123</v>
      </c>
      <c r="M6587" t="s">
        <v>5364</v>
      </c>
      <c r="N6587" t="s">
        <v>15552</v>
      </c>
      <c r="O6587" t="s">
        <v>5365</v>
      </c>
      <c r="P6587" t="s">
        <v>55651</v>
      </c>
      <c r="Q6587" t="s">
        <v>55652</v>
      </c>
      <c r="R6587" t="str">
        <f t="shared" si="204"/>
        <v>诸城</v>
      </c>
      <c r="S6587" t="str">
        <f t="shared" si="205"/>
        <v>0112</v>
      </c>
    </row>
    <row r="6588" spans="1:19">
      <c r="A6588" t="s">
        <v>55653</v>
      </c>
      <c r="B6588" t="s">
        <v>55654</v>
      </c>
      <c r="C6588" t="s">
        <v>49</v>
      </c>
      <c r="D6588" t="s">
        <v>55655</v>
      </c>
      <c r="E6588" t="s">
        <v>55481</v>
      </c>
      <c r="F6588" t="s">
        <v>55656</v>
      </c>
      <c r="G6588" t="s">
        <v>55657</v>
      </c>
      <c r="H6588" t="s">
        <v>55658</v>
      </c>
      <c r="I6588" t="s">
        <v>12119</v>
      </c>
      <c r="J6588" t="s">
        <v>6252</v>
      </c>
      <c r="K6588" t="s">
        <v>6253</v>
      </c>
      <c r="L6588" t="s">
        <v>105</v>
      </c>
      <c r="M6588" t="s">
        <v>5133</v>
      </c>
      <c r="N6588" t="s">
        <v>5421</v>
      </c>
      <c r="O6588" t="s">
        <v>6254</v>
      </c>
      <c r="P6588" t="s">
        <v>55659</v>
      </c>
      <c r="R6588" t="str">
        <f t="shared" si="204"/>
        <v>寿光</v>
      </c>
      <c r="S6588" t="str">
        <f t="shared" si="205"/>
        <v>0112</v>
      </c>
    </row>
    <row r="6589" spans="1:19">
      <c r="A6589" t="s">
        <v>55660</v>
      </c>
      <c r="B6589" t="s">
        <v>55661</v>
      </c>
      <c r="C6589" t="s">
        <v>49</v>
      </c>
      <c r="D6589" t="s">
        <v>55662</v>
      </c>
      <c r="E6589" t="s">
        <v>55663</v>
      </c>
      <c r="F6589" t="s">
        <v>55664</v>
      </c>
      <c r="G6589" t="s">
        <v>55665</v>
      </c>
      <c r="H6589" t="s">
        <v>55666</v>
      </c>
      <c r="I6589" t="s">
        <v>4828</v>
      </c>
      <c r="J6589" t="s">
        <v>12195</v>
      </c>
      <c r="K6589" t="s">
        <v>12196</v>
      </c>
      <c r="L6589" t="s">
        <v>77</v>
      </c>
      <c r="M6589" t="s">
        <v>5733</v>
      </c>
      <c r="N6589" t="s">
        <v>5030</v>
      </c>
      <c r="O6589" t="s">
        <v>12197</v>
      </c>
      <c r="P6589" t="s">
        <v>55667</v>
      </c>
      <c r="R6589" t="str">
        <f t="shared" si="204"/>
        <v>临朐</v>
      </c>
      <c r="S6589" t="str">
        <f t="shared" si="205"/>
        <v>0112</v>
      </c>
    </row>
    <row r="6590" spans="1:19">
      <c r="A6590" t="s">
        <v>55668</v>
      </c>
      <c r="B6590" t="s">
        <v>55669</v>
      </c>
      <c r="C6590" t="s">
        <v>49</v>
      </c>
      <c r="D6590" t="s">
        <v>55670</v>
      </c>
      <c r="E6590" t="s">
        <v>55465</v>
      </c>
      <c r="F6590" t="s">
        <v>55671</v>
      </c>
      <c r="G6590" t="s">
        <v>55672</v>
      </c>
      <c r="H6590" t="s">
        <v>55673</v>
      </c>
      <c r="I6590" t="s">
        <v>4852</v>
      </c>
      <c r="J6590" t="s">
        <v>9560</v>
      </c>
      <c r="K6590" t="s">
        <v>9561</v>
      </c>
      <c r="L6590" t="s">
        <v>95</v>
      </c>
      <c r="M6590" t="s">
        <v>5757</v>
      </c>
      <c r="N6590" t="s">
        <v>4972</v>
      </c>
      <c r="O6590" t="s">
        <v>9562</v>
      </c>
      <c r="P6590" t="s">
        <v>55674</v>
      </c>
      <c r="Q6590" t="s">
        <v>55675</v>
      </c>
      <c r="R6590" t="str">
        <f t="shared" si="204"/>
        <v>安丘</v>
      </c>
      <c r="S6590" t="str">
        <f t="shared" si="205"/>
        <v>0112</v>
      </c>
    </row>
    <row r="6591" spans="1:19">
      <c r="A6591" t="s">
        <v>55676</v>
      </c>
      <c r="B6591" t="s">
        <v>55677</v>
      </c>
      <c r="C6591" t="s">
        <v>49</v>
      </c>
      <c r="D6591" t="s">
        <v>55678</v>
      </c>
      <c r="E6591" t="s">
        <v>55481</v>
      </c>
      <c r="F6591" t="s">
        <v>55679</v>
      </c>
      <c r="G6591" t="s">
        <v>55680</v>
      </c>
      <c r="H6591" t="s">
        <v>55681</v>
      </c>
      <c r="I6591" t="s">
        <v>12119</v>
      </c>
      <c r="J6591" t="s">
        <v>11292</v>
      </c>
      <c r="K6591" t="s">
        <v>11293</v>
      </c>
      <c r="L6591" t="s">
        <v>86</v>
      </c>
      <c r="M6591" t="s">
        <v>11294</v>
      </c>
      <c r="N6591" t="s">
        <v>5112</v>
      </c>
      <c r="O6591" t="s">
        <v>11295</v>
      </c>
      <c r="P6591" t="s">
        <v>55682</v>
      </c>
      <c r="Q6591" t="s">
        <v>55683</v>
      </c>
      <c r="R6591" t="str">
        <f t="shared" si="204"/>
        <v>坊子</v>
      </c>
      <c r="S6591" t="str">
        <f t="shared" si="205"/>
        <v>0112</v>
      </c>
    </row>
    <row r="6592" spans="1:19">
      <c r="A6592" t="s">
        <v>55684</v>
      </c>
      <c r="B6592" t="s">
        <v>55685</v>
      </c>
      <c r="C6592" t="s">
        <v>49</v>
      </c>
      <c r="D6592" t="s">
        <v>55686</v>
      </c>
      <c r="E6592" t="s">
        <v>55465</v>
      </c>
      <c r="F6592" t="s">
        <v>55687</v>
      </c>
      <c r="G6592" t="s">
        <v>55688</v>
      </c>
      <c r="H6592" t="s">
        <v>55689</v>
      </c>
      <c r="I6592" t="s">
        <v>4785</v>
      </c>
      <c r="J6592" t="s">
        <v>7456</v>
      </c>
      <c r="K6592" t="s">
        <v>7457</v>
      </c>
      <c r="L6592" t="s">
        <v>114</v>
      </c>
      <c r="M6592" t="s">
        <v>7458</v>
      </c>
      <c r="N6592" t="s">
        <v>5801</v>
      </c>
      <c r="O6592" t="s">
        <v>7459</v>
      </c>
      <c r="P6592" t="s">
        <v>55690</v>
      </c>
      <c r="Q6592" t="s">
        <v>55691</v>
      </c>
      <c r="R6592" t="str">
        <f t="shared" si="204"/>
        <v>高密</v>
      </c>
      <c r="S6592" t="str">
        <f t="shared" si="205"/>
        <v>0112</v>
      </c>
    </row>
    <row r="6593" spans="1:19">
      <c r="A6593" t="s">
        <v>55692</v>
      </c>
      <c r="B6593" t="s">
        <v>55693</v>
      </c>
      <c r="C6593" t="s">
        <v>49</v>
      </c>
      <c r="D6593" t="s">
        <v>55694</v>
      </c>
      <c r="E6593" t="s">
        <v>55518</v>
      </c>
      <c r="F6593" t="s">
        <v>55695</v>
      </c>
      <c r="G6593" t="s">
        <v>55696</v>
      </c>
      <c r="H6593" t="s">
        <v>55697</v>
      </c>
      <c r="I6593" t="s">
        <v>4785</v>
      </c>
      <c r="J6593" t="s">
        <v>9817</v>
      </c>
      <c r="K6593" t="s">
        <v>9818</v>
      </c>
      <c r="L6593" t="s">
        <v>114</v>
      </c>
      <c r="M6593" t="s">
        <v>7458</v>
      </c>
      <c r="O6593" t="s">
        <v>9819</v>
      </c>
      <c r="P6593" t="s">
        <v>55698</v>
      </c>
      <c r="Q6593" t="s">
        <v>55699</v>
      </c>
      <c r="R6593" t="str">
        <f t="shared" ref="R6593:R6656" si="206">IF(OR(LEFT(L6593,2)="高新"),"奎文",IF(LEFT(L6593,2)="峡山","坊子",IF(LEFT(L6593,2)="滨海","寒亭",LEFT(L6593,2))))</f>
        <v>高密</v>
      </c>
      <c r="S6593" t="str">
        <f t="shared" ref="S6593:S6656" si="207">TEXT(B6593,"mmdd")</f>
        <v>0112</v>
      </c>
    </row>
    <row r="6594" spans="1:19">
      <c r="A6594" t="s">
        <v>55700</v>
      </c>
      <c r="B6594" t="s">
        <v>55701</v>
      </c>
      <c r="C6594" t="s">
        <v>49</v>
      </c>
      <c r="D6594" t="s">
        <v>55702</v>
      </c>
      <c r="E6594" t="s">
        <v>55518</v>
      </c>
      <c r="F6594" t="s">
        <v>55703</v>
      </c>
      <c r="G6594" t="s">
        <v>55704</v>
      </c>
      <c r="I6594" t="s">
        <v>5541</v>
      </c>
      <c r="L6594" t="s">
        <v>148</v>
      </c>
      <c r="M6594" t="s">
        <v>5272</v>
      </c>
      <c r="R6594" t="str">
        <f t="shared" si="206"/>
        <v>寒亭</v>
      </c>
      <c r="S6594" t="str">
        <f t="shared" si="207"/>
        <v>0112</v>
      </c>
    </row>
    <row r="6595" spans="1:19">
      <c r="A6595" t="s">
        <v>55705</v>
      </c>
      <c r="B6595" t="s">
        <v>55706</v>
      </c>
      <c r="C6595" t="s">
        <v>49</v>
      </c>
      <c r="D6595" t="s">
        <v>55707</v>
      </c>
      <c r="E6595" t="s">
        <v>55708</v>
      </c>
      <c r="F6595" t="s">
        <v>55709</v>
      </c>
      <c r="G6595" t="s">
        <v>55710</v>
      </c>
      <c r="H6595" t="s">
        <v>55711</v>
      </c>
      <c r="I6595" t="s">
        <v>4828</v>
      </c>
      <c r="J6595" t="s">
        <v>8364</v>
      </c>
      <c r="K6595" t="s">
        <v>8365</v>
      </c>
      <c r="L6595" t="s">
        <v>50</v>
      </c>
      <c r="M6595" t="s">
        <v>6701</v>
      </c>
      <c r="N6595" t="s">
        <v>5939</v>
      </c>
      <c r="P6595" t="s">
        <v>55712</v>
      </c>
      <c r="R6595" t="str">
        <f t="shared" si="206"/>
        <v>青州</v>
      </c>
      <c r="S6595" t="str">
        <f t="shared" si="207"/>
        <v>0112</v>
      </c>
    </row>
    <row r="6596" spans="1:19">
      <c r="A6596" t="s">
        <v>55713</v>
      </c>
      <c r="B6596" t="s">
        <v>55714</v>
      </c>
      <c r="C6596" t="s">
        <v>49</v>
      </c>
      <c r="D6596" t="s">
        <v>55715</v>
      </c>
      <c r="E6596" t="s">
        <v>55481</v>
      </c>
      <c r="F6596" t="s">
        <v>55716</v>
      </c>
      <c r="G6596" t="s">
        <v>55717</v>
      </c>
      <c r="H6596" t="s">
        <v>55718</v>
      </c>
      <c r="I6596" t="s">
        <v>12757</v>
      </c>
      <c r="J6596" t="s">
        <v>11706</v>
      </c>
      <c r="K6596" t="s">
        <v>11707</v>
      </c>
      <c r="L6596" t="s">
        <v>105</v>
      </c>
      <c r="M6596" t="s">
        <v>5224</v>
      </c>
      <c r="N6596" t="s">
        <v>15744</v>
      </c>
      <c r="O6596" t="s">
        <v>11708</v>
      </c>
      <c r="P6596" t="s">
        <v>55719</v>
      </c>
      <c r="Q6596" t="s">
        <v>55720</v>
      </c>
      <c r="R6596" t="str">
        <f t="shared" si="206"/>
        <v>寿光</v>
      </c>
      <c r="S6596" t="str">
        <f t="shared" si="207"/>
        <v>0112</v>
      </c>
    </row>
    <row r="6597" spans="1:19">
      <c r="A6597" t="s">
        <v>55721</v>
      </c>
      <c r="B6597" t="s">
        <v>55722</v>
      </c>
      <c r="C6597" t="s">
        <v>49</v>
      </c>
      <c r="D6597" t="s">
        <v>55723</v>
      </c>
      <c r="E6597" t="s">
        <v>55481</v>
      </c>
      <c r="F6597" t="s">
        <v>55724</v>
      </c>
      <c r="G6597" t="s">
        <v>55725</v>
      </c>
      <c r="H6597" t="s">
        <v>55726</v>
      </c>
      <c r="I6597" t="s">
        <v>12119</v>
      </c>
      <c r="J6597" t="s">
        <v>8219</v>
      </c>
      <c r="K6597" t="s">
        <v>8220</v>
      </c>
      <c r="L6597" t="s">
        <v>123</v>
      </c>
      <c r="M6597" t="s">
        <v>4994</v>
      </c>
      <c r="N6597" t="s">
        <v>4789</v>
      </c>
      <c r="O6597" t="s">
        <v>8221</v>
      </c>
      <c r="P6597" t="s">
        <v>55727</v>
      </c>
      <c r="R6597" t="str">
        <f t="shared" si="206"/>
        <v>诸城</v>
      </c>
      <c r="S6597" t="str">
        <f t="shared" si="207"/>
        <v>0112</v>
      </c>
    </row>
    <row r="6598" spans="1:19">
      <c r="A6598" t="s">
        <v>55728</v>
      </c>
      <c r="B6598" t="s">
        <v>55729</v>
      </c>
      <c r="C6598" t="s">
        <v>49</v>
      </c>
      <c r="D6598" t="s">
        <v>55730</v>
      </c>
      <c r="E6598" t="s">
        <v>55481</v>
      </c>
      <c r="F6598" t="s">
        <v>55731</v>
      </c>
      <c r="G6598" t="s">
        <v>55732</v>
      </c>
      <c r="H6598" t="s">
        <v>55733</v>
      </c>
      <c r="I6598" t="s">
        <v>12757</v>
      </c>
      <c r="J6598" t="s">
        <v>6053</v>
      </c>
      <c r="K6598" t="s">
        <v>6054</v>
      </c>
      <c r="L6598" t="s">
        <v>105</v>
      </c>
      <c r="M6598" t="s">
        <v>6055</v>
      </c>
      <c r="N6598" t="s">
        <v>4832</v>
      </c>
      <c r="O6598" t="s">
        <v>6056</v>
      </c>
      <c r="P6598" t="s">
        <v>55734</v>
      </c>
      <c r="Q6598" t="s">
        <v>55735</v>
      </c>
      <c r="R6598" t="str">
        <f t="shared" si="206"/>
        <v>寿光</v>
      </c>
      <c r="S6598" t="str">
        <f t="shared" si="207"/>
        <v>0112</v>
      </c>
    </row>
    <row r="6599" spans="1:19">
      <c r="A6599" t="s">
        <v>55736</v>
      </c>
      <c r="B6599" t="s">
        <v>55737</v>
      </c>
      <c r="C6599" t="s">
        <v>49</v>
      </c>
      <c r="D6599" t="s">
        <v>55738</v>
      </c>
      <c r="E6599" t="s">
        <v>55739</v>
      </c>
      <c r="F6599" t="s">
        <v>55740</v>
      </c>
      <c r="G6599" t="s">
        <v>55741</v>
      </c>
      <c r="H6599" t="s">
        <v>55742</v>
      </c>
      <c r="I6599" t="s">
        <v>4785</v>
      </c>
      <c r="J6599" t="s">
        <v>4956</v>
      </c>
      <c r="K6599" t="s">
        <v>4957</v>
      </c>
      <c r="L6599" t="s">
        <v>95</v>
      </c>
      <c r="M6599" t="s">
        <v>4958</v>
      </c>
      <c r="N6599" t="s">
        <v>5056</v>
      </c>
      <c r="O6599" t="s">
        <v>4960</v>
      </c>
      <c r="P6599" t="s">
        <v>55743</v>
      </c>
      <c r="R6599" t="str">
        <f t="shared" si="206"/>
        <v>安丘</v>
      </c>
      <c r="S6599" t="str">
        <f t="shared" si="207"/>
        <v>0112</v>
      </c>
    </row>
    <row r="6600" spans="1:19">
      <c r="A6600" t="s">
        <v>55744</v>
      </c>
      <c r="B6600" t="s">
        <v>55745</v>
      </c>
      <c r="C6600" t="s">
        <v>49</v>
      </c>
      <c r="D6600" t="s">
        <v>55746</v>
      </c>
      <c r="E6600" t="s">
        <v>55465</v>
      </c>
      <c r="F6600" t="s">
        <v>55747</v>
      </c>
      <c r="G6600" t="s">
        <v>55748</v>
      </c>
      <c r="H6600" t="s">
        <v>55749</v>
      </c>
      <c r="I6600" t="s">
        <v>5052</v>
      </c>
      <c r="J6600" t="s">
        <v>10316</v>
      </c>
      <c r="K6600" t="s">
        <v>10317</v>
      </c>
      <c r="L6600" t="s">
        <v>262</v>
      </c>
      <c r="M6600" t="s">
        <v>10318</v>
      </c>
      <c r="N6600" t="s">
        <v>4881</v>
      </c>
      <c r="O6600" t="s">
        <v>10319</v>
      </c>
      <c r="P6600" t="s">
        <v>55750</v>
      </c>
      <c r="Q6600" t="s">
        <v>55751</v>
      </c>
      <c r="R6600" t="str">
        <f t="shared" si="206"/>
        <v>寒亭</v>
      </c>
      <c r="S6600" t="str">
        <f t="shared" si="207"/>
        <v>0112</v>
      </c>
    </row>
    <row r="6601" spans="1:19">
      <c r="A6601" t="s">
        <v>55752</v>
      </c>
      <c r="B6601" t="s">
        <v>55753</v>
      </c>
      <c r="C6601" t="s">
        <v>49</v>
      </c>
      <c r="D6601" t="s">
        <v>55754</v>
      </c>
      <c r="E6601" t="s">
        <v>55755</v>
      </c>
      <c r="F6601" t="s">
        <v>55756</v>
      </c>
      <c r="G6601" t="s">
        <v>55757</v>
      </c>
      <c r="H6601" t="s">
        <v>55758</v>
      </c>
      <c r="I6601" t="s">
        <v>12119</v>
      </c>
      <c r="J6601" t="s">
        <v>6337</v>
      </c>
      <c r="K6601" t="s">
        <v>6338</v>
      </c>
      <c r="L6601" t="s">
        <v>105</v>
      </c>
      <c r="M6601" t="s">
        <v>4945</v>
      </c>
      <c r="N6601" t="s">
        <v>5005</v>
      </c>
      <c r="O6601" t="s">
        <v>6339</v>
      </c>
      <c r="P6601" t="s">
        <v>55759</v>
      </c>
      <c r="R6601" t="str">
        <f t="shared" si="206"/>
        <v>寿光</v>
      </c>
      <c r="S6601" t="str">
        <f t="shared" si="207"/>
        <v>0112</v>
      </c>
    </row>
    <row r="6602" spans="1:19">
      <c r="A6602" t="s">
        <v>55760</v>
      </c>
      <c r="B6602" t="s">
        <v>55761</v>
      </c>
      <c r="C6602" t="s">
        <v>49</v>
      </c>
      <c r="D6602" t="s">
        <v>55762</v>
      </c>
      <c r="E6602" t="s">
        <v>55518</v>
      </c>
      <c r="F6602" t="s">
        <v>55763</v>
      </c>
      <c r="G6602" t="s">
        <v>55764</v>
      </c>
      <c r="H6602" t="s">
        <v>55765</v>
      </c>
      <c r="I6602" t="s">
        <v>5560</v>
      </c>
      <c r="J6602" t="s">
        <v>10226</v>
      </c>
      <c r="K6602" t="s">
        <v>10227</v>
      </c>
      <c r="L6602" t="s">
        <v>148</v>
      </c>
      <c r="M6602" t="s">
        <v>6713</v>
      </c>
      <c r="O6602" t="s">
        <v>10229</v>
      </c>
      <c r="P6602" t="s">
        <v>55766</v>
      </c>
      <c r="Q6602" t="s">
        <v>55767</v>
      </c>
      <c r="R6602" t="str">
        <f t="shared" si="206"/>
        <v>寒亭</v>
      </c>
      <c r="S6602" t="str">
        <f t="shared" si="207"/>
        <v>0112</v>
      </c>
    </row>
    <row r="6603" spans="1:19">
      <c r="A6603" t="s">
        <v>55768</v>
      </c>
      <c r="B6603" t="s">
        <v>55769</v>
      </c>
      <c r="C6603" t="s">
        <v>49</v>
      </c>
      <c r="D6603" t="s">
        <v>55770</v>
      </c>
      <c r="E6603" t="s">
        <v>55771</v>
      </c>
      <c r="F6603" t="s">
        <v>55772</v>
      </c>
      <c r="G6603" t="s">
        <v>55773</v>
      </c>
      <c r="H6603" t="s">
        <v>55774</v>
      </c>
      <c r="I6603" t="s">
        <v>4852</v>
      </c>
      <c r="J6603" t="s">
        <v>7952</v>
      </c>
      <c r="K6603" t="s">
        <v>7953</v>
      </c>
      <c r="L6603" t="s">
        <v>114</v>
      </c>
      <c r="M6603" t="s">
        <v>7458</v>
      </c>
      <c r="N6603" t="s">
        <v>4933</v>
      </c>
      <c r="O6603" t="s">
        <v>7954</v>
      </c>
      <c r="P6603" t="s">
        <v>55775</v>
      </c>
      <c r="Q6603" t="s">
        <v>55776</v>
      </c>
      <c r="R6603" t="str">
        <f t="shared" si="206"/>
        <v>高密</v>
      </c>
      <c r="S6603" t="str">
        <f t="shared" si="207"/>
        <v>0112</v>
      </c>
    </row>
    <row r="6604" spans="1:19">
      <c r="A6604" t="s">
        <v>55777</v>
      </c>
      <c r="B6604" t="s">
        <v>55778</v>
      </c>
      <c r="C6604" t="s">
        <v>49</v>
      </c>
      <c r="D6604" t="s">
        <v>55779</v>
      </c>
      <c r="E6604" t="s">
        <v>55771</v>
      </c>
      <c r="F6604" t="s">
        <v>55780</v>
      </c>
      <c r="G6604" t="s">
        <v>55781</v>
      </c>
      <c r="H6604" t="s">
        <v>55782</v>
      </c>
      <c r="I6604" t="s">
        <v>4813</v>
      </c>
      <c r="J6604" t="s">
        <v>7502</v>
      </c>
      <c r="K6604" t="s">
        <v>7503</v>
      </c>
      <c r="L6604" t="s">
        <v>237</v>
      </c>
      <c r="M6604" t="s">
        <v>4971</v>
      </c>
      <c r="N6604" t="s">
        <v>5112</v>
      </c>
      <c r="O6604" t="s">
        <v>7505</v>
      </c>
      <c r="P6604" t="s">
        <v>55783</v>
      </c>
      <c r="R6604" t="str">
        <f t="shared" si="206"/>
        <v>潍城</v>
      </c>
      <c r="S6604" t="str">
        <f t="shared" si="207"/>
        <v>0112</v>
      </c>
    </row>
    <row r="6605" spans="1:19">
      <c r="A6605" t="s">
        <v>55784</v>
      </c>
      <c r="B6605" t="s">
        <v>55785</v>
      </c>
      <c r="C6605" t="s">
        <v>49</v>
      </c>
      <c r="D6605" t="s">
        <v>55786</v>
      </c>
      <c r="E6605" t="s">
        <v>55771</v>
      </c>
      <c r="F6605" t="s">
        <v>55787</v>
      </c>
      <c r="G6605" t="s">
        <v>55788</v>
      </c>
      <c r="H6605" t="s">
        <v>55789</v>
      </c>
      <c r="I6605" t="s">
        <v>4828</v>
      </c>
      <c r="J6605" t="s">
        <v>4842</v>
      </c>
      <c r="K6605" t="s">
        <v>4843</v>
      </c>
      <c r="L6605" t="s">
        <v>95</v>
      </c>
      <c r="M6605" t="s">
        <v>4844</v>
      </c>
      <c r="N6605" t="s">
        <v>5487</v>
      </c>
      <c r="O6605" t="s">
        <v>4846</v>
      </c>
      <c r="P6605" t="s">
        <v>55790</v>
      </c>
      <c r="R6605" t="str">
        <f t="shared" si="206"/>
        <v>安丘</v>
      </c>
      <c r="S6605" t="str">
        <f t="shared" si="207"/>
        <v>0112</v>
      </c>
    </row>
    <row r="6606" spans="1:19">
      <c r="A6606" t="s">
        <v>55791</v>
      </c>
      <c r="B6606" t="s">
        <v>55792</v>
      </c>
      <c r="C6606" t="s">
        <v>49</v>
      </c>
      <c r="D6606" t="s">
        <v>55793</v>
      </c>
      <c r="E6606" t="s">
        <v>55465</v>
      </c>
      <c r="F6606" t="s">
        <v>55794</v>
      </c>
      <c r="G6606" t="s">
        <v>55795</v>
      </c>
      <c r="H6606" t="s">
        <v>55796</v>
      </c>
      <c r="I6606" t="s">
        <v>5184</v>
      </c>
      <c r="J6606" t="s">
        <v>13225</v>
      </c>
      <c r="K6606" t="s">
        <v>13226</v>
      </c>
      <c r="L6606" t="s">
        <v>114</v>
      </c>
      <c r="M6606" t="s">
        <v>9901</v>
      </c>
      <c r="N6606" t="s">
        <v>4881</v>
      </c>
      <c r="O6606" t="s">
        <v>13227</v>
      </c>
      <c r="P6606" t="s">
        <v>55797</v>
      </c>
      <c r="R6606" t="str">
        <f t="shared" si="206"/>
        <v>高密</v>
      </c>
      <c r="S6606" t="str">
        <f t="shared" si="207"/>
        <v>0112</v>
      </c>
    </row>
    <row r="6607" spans="1:19">
      <c r="A6607" t="s">
        <v>55798</v>
      </c>
      <c r="B6607" t="s">
        <v>55799</v>
      </c>
      <c r="C6607" t="s">
        <v>49</v>
      </c>
      <c r="D6607" t="s">
        <v>55800</v>
      </c>
      <c r="E6607" t="s">
        <v>55518</v>
      </c>
      <c r="F6607" t="s">
        <v>55801</v>
      </c>
      <c r="G6607" t="s">
        <v>55802</v>
      </c>
      <c r="H6607" t="s">
        <v>55803</v>
      </c>
      <c r="I6607" t="s">
        <v>12119</v>
      </c>
      <c r="J6607" t="s">
        <v>10999</v>
      </c>
      <c r="K6607" t="s">
        <v>11000</v>
      </c>
      <c r="L6607" t="s">
        <v>237</v>
      </c>
      <c r="M6607" t="s">
        <v>5247</v>
      </c>
      <c r="N6607" t="s">
        <v>6985</v>
      </c>
      <c r="O6607" t="s">
        <v>11001</v>
      </c>
      <c r="P6607" t="s">
        <v>55804</v>
      </c>
      <c r="Q6607" t="s">
        <v>55805</v>
      </c>
      <c r="R6607" t="str">
        <f t="shared" si="206"/>
        <v>潍城</v>
      </c>
      <c r="S6607" t="str">
        <f t="shared" si="207"/>
        <v>0112</v>
      </c>
    </row>
    <row r="6608" spans="1:19">
      <c r="A6608" t="s">
        <v>55806</v>
      </c>
      <c r="B6608" t="s">
        <v>55807</v>
      </c>
      <c r="C6608" t="s">
        <v>49</v>
      </c>
      <c r="D6608" t="s">
        <v>55808</v>
      </c>
      <c r="E6608" t="s">
        <v>55809</v>
      </c>
      <c r="F6608" t="s">
        <v>55810</v>
      </c>
      <c r="G6608" t="s">
        <v>55811</v>
      </c>
      <c r="H6608" t="s">
        <v>55812</v>
      </c>
      <c r="I6608" t="s">
        <v>4785</v>
      </c>
      <c r="J6608" t="s">
        <v>7765</v>
      </c>
      <c r="K6608" t="s">
        <v>7766</v>
      </c>
      <c r="L6608" t="s">
        <v>123</v>
      </c>
      <c r="M6608" t="s">
        <v>7767</v>
      </c>
      <c r="N6608" t="s">
        <v>21047</v>
      </c>
      <c r="O6608" t="s">
        <v>7769</v>
      </c>
      <c r="P6608" t="s">
        <v>55813</v>
      </c>
      <c r="R6608" t="str">
        <f t="shared" si="206"/>
        <v>诸城</v>
      </c>
      <c r="S6608" t="str">
        <f t="shared" si="207"/>
        <v>0112</v>
      </c>
    </row>
    <row r="6609" spans="1:19">
      <c r="A6609" t="s">
        <v>55814</v>
      </c>
      <c r="B6609" t="s">
        <v>55815</v>
      </c>
      <c r="C6609" t="s">
        <v>49</v>
      </c>
      <c r="D6609" t="s">
        <v>55816</v>
      </c>
      <c r="E6609" t="s">
        <v>55481</v>
      </c>
      <c r="F6609" t="s">
        <v>55817</v>
      </c>
      <c r="G6609" t="s">
        <v>55818</v>
      </c>
      <c r="H6609" t="s">
        <v>55819</v>
      </c>
      <c r="I6609" t="s">
        <v>12844</v>
      </c>
      <c r="J6609" t="s">
        <v>7208</v>
      </c>
      <c r="K6609" t="s">
        <v>7209</v>
      </c>
      <c r="L6609" t="s">
        <v>123</v>
      </c>
      <c r="M6609" t="s">
        <v>7210</v>
      </c>
      <c r="N6609" t="s">
        <v>4832</v>
      </c>
      <c r="O6609" t="s">
        <v>7211</v>
      </c>
      <c r="P6609" t="s">
        <v>55820</v>
      </c>
      <c r="Q6609" t="s">
        <v>55821</v>
      </c>
      <c r="R6609" t="str">
        <f t="shared" si="206"/>
        <v>诸城</v>
      </c>
      <c r="S6609" t="str">
        <f t="shared" si="207"/>
        <v>0112</v>
      </c>
    </row>
    <row r="6610" spans="1:19">
      <c r="A6610" t="s">
        <v>55822</v>
      </c>
      <c r="B6610" t="s">
        <v>55823</v>
      </c>
      <c r="C6610" t="s">
        <v>49</v>
      </c>
      <c r="D6610" t="s">
        <v>55824</v>
      </c>
      <c r="E6610" t="s">
        <v>55825</v>
      </c>
      <c r="F6610" t="s">
        <v>55826</v>
      </c>
      <c r="G6610" t="s">
        <v>55827</v>
      </c>
      <c r="H6610" t="s">
        <v>55828</v>
      </c>
      <c r="I6610" t="s">
        <v>4785</v>
      </c>
      <c r="J6610" t="s">
        <v>8354</v>
      </c>
      <c r="K6610" t="s">
        <v>8355</v>
      </c>
      <c r="L6610" t="s">
        <v>95</v>
      </c>
      <c r="M6610" t="s">
        <v>5649</v>
      </c>
      <c r="N6610" t="s">
        <v>6184</v>
      </c>
      <c r="O6610" t="s">
        <v>8356</v>
      </c>
      <c r="P6610" t="s">
        <v>55829</v>
      </c>
      <c r="Q6610" t="s">
        <v>55830</v>
      </c>
      <c r="R6610" t="str">
        <f t="shared" si="206"/>
        <v>安丘</v>
      </c>
      <c r="S6610" t="str">
        <f t="shared" si="207"/>
        <v>0112</v>
      </c>
    </row>
    <row r="6611" spans="1:19">
      <c r="A6611" t="s">
        <v>55831</v>
      </c>
      <c r="B6611" t="s">
        <v>55832</v>
      </c>
      <c r="C6611" t="s">
        <v>49</v>
      </c>
      <c r="D6611" t="s">
        <v>55833</v>
      </c>
      <c r="E6611" t="s">
        <v>55771</v>
      </c>
      <c r="F6611" t="s">
        <v>55834</v>
      </c>
      <c r="G6611" t="s">
        <v>55835</v>
      </c>
      <c r="H6611" t="s">
        <v>55836</v>
      </c>
      <c r="I6611" t="s">
        <v>5327</v>
      </c>
      <c r="J6611" t="s">
        <v>6348</v>
      </c>
      <c r="K6611" t="s">
        <v>6349</v>
      </c>
      <c r="L6611" t="s">
        <v>114</v>
      </c>
      <c r="M6611" t="s">
        <v>5486</v>
      </c>
      <c r="O6611" t="s">
        <v>6350</v>
      </c>
      <c r="P6611" t="s">
        <v>55837</v>
      </c>
      <c r="Q6611" t="s">
        <v>55838</v>
      </c>
      <c r="R6611" t="str">
        <f t="shared" si="206"/>
        <v>高密</v>
      </c>
      <c r="S6611" t="str">
        <f t="shared" si="207"/>
        <v>0112</v>
      </c>
    </row>
    <row r="6612" spans="1:19">
      <c r="A6612" t="s">
        <v>55839</v>
      </c>
      <c r="B6612" t="s">
        <v>55840</v>
      </c>
      <c r="C6612" t="s">
        <v>49</v>
      </c>
      <c r="D6612" t="s">
        <v>55841</v>
      </c>
      <c r="E6612" t="s">
        <v>55518</v>
      </c>
      <c r="F6612" t="s">
        <v>55842</v>
      </c>
      <c r="G6612" t="s">
        <v>55843</v>
      </c>
      <c r="H6612" t="s">
        <v>55844</v>
      </c>
      <c r="I6612" t="s">
        <v>12119</v>
      </c>
      <c r="J6612" t="s">
        <v>7845</v>
      </c>
      <c r="K6612" t="s">
        <v>7846</v>
      </c>
      <c r="L6612" t="s">
        <v>60</v>
      </c>
      <c r="M6612" t="s">
        <v>4774</v>
      </c>
      <c r="O6612" t="s">
        <v>7847</v>
      </c>
      <c r="P6612" t="s">
        <v>55845</v>
      </c>
      <c r="Q6612" t="s">
        <v>55846</v>
      </c>
      <c r="R6612" t="str">
        <f t="shared" si="206"/>
        <v>奎文</v>
      </c>
      <c r="S6612" t="str">
        <f t="shared" si="207"/>
        <v>0112</v>
      </c>
    </row>
    <row r="6613" spans="1:19">
      <c r="A6613" t="s">
        <v>55847</v>
      </c>
      <c r="B6613" t="s">
        <v>55848</v>
      </c>
      <c r="C6613" t="s">
        <v>49</v>
      </c>
      <c r="D6613" t="s">
        <v>55849</v>
      </c>
      <c r="E6613" t="s">
        <v>55518</v>
      </c>
      <c r="F6613" t="s">
        <v>55850</v>
      </c>
      <c r="G6613" t="s">
        <v>55851</v>
      </c>
      <c r="H6613" t="s">
        <v>55852</v>
      </c>
      <c r="I6613" t="s">
        <v>12119</v>
      </c>
      <c r="J6613" t="s">
        <v>7278</v>
      </c>
      <c r="K6613" t="s">
        <v>7279</v>
      </c>
      <c r="L6613" t="s">
        <v>105</v>
      </c>
      <c r="M6613" t="s">
        <v>5089</v>
      </c>
      <c r="O6613" t="s">
        <v>7280</v>
      </c>
      <c r="P6613" t="s">
        <v>55853</v>
      </c>
      <c r="Q6613" t="s">
        <v>55854</v>
      </c>
      <c r="R6613" t="str">
        <f t="shared" si="206"/>
        <v>寿光</v>
      </c>
      <c r="S6613" t="str">
        <f t="shared" si="207"/>
        <v>0112</v>
      </c>
    </row>
    <row r="6614" spans="1:19">
      <c r="A6614" t="s">
        <v>55855</v>
      </c>
      <c r="B6614" t="s">
        <v>55856</v>
      </c>
      <c r="C6614" t="s">
        <v>49</v>
      </c>
      <c r="D6614" t="s">
        <v>55857</v>
      </c>
      <c r="E6614" t="s">
        <v>55465</v>
      </c>
      <c r="F6614" t="s">
        <v>55858</v>
      </c>
      <c r="G6614" t="s">
        <v>55859</v>
      </c>
      <c r="H6614" t="s">
        <v>55860</v>
      </c>
      <c r="I6614" t="s">
        <v>4852</v>
      </c>
      <c r="J6614" t="s">
        <v>19830</v>
      </c>
      <c r="K6614" t="s">
        <v>19831</v>
      </c>
      <c r="L6614" t="s">
        <v>1136</v>
      </c>
      <c r="M6614" t="s">
        <v>6413</v>
      </c>
      <c r="N6614" t="s">
        <v>5907</v>
      </c>
      <c r="O6614" t="s">
        <v>19832</v>
      </c>
      <c r="P6614" t="s">
        <v>55861</v>
      </c>
      <c r="R6614" t="str">
        <f t="shared" si="206"/>
        <v>昌乐</v>
      </c>
      <c r="S6614" t="str">
        <f t="shared" si="207"/>
        <v>0112</v>
      </c>
    </row>
    <row r="6615" spans="1:19">
      <c r="A6615" t="s">
        <v>2922</v>
      </c>
      <c r="B6615" t="s">
        <v>55862</v>
      </c>
      <c r="C6615" t="s">
        <v>49</v>
      </c>
      <c r="D6615" t="s">
        <v>55863</v>
      </c>
      <c r="E6615" t="s">
        <v>55864</v>
      </c>
      <c r="F6615" t="s">
        <v>55865</v>
      </c>
      <c r="G6615" t="s">
        <v>2920</v>
      </c>
      <c r="H6615" t="s">
        <v>55866</v>
      </c>
      <c r="I6615" t="s">
        <v>4852</v>
      </c>
      <c r="J6615" t="s">
        <v>4981</v>
      </c>
      <c r="K6615" t="s">
        <v>4982</v>
      </c>
      <c r="L6615" t="s">
        <v>237</v>
      </c>
      <c r="M6615" t="s">
        <v>4971</v>
      </c>
      <c r="N6615" t="s">
        <v>4983</v>
      </c>
      <c r="O6615" t="s">
        <v>4984</v>
      </c>
      <c r="P6615" t="s">
        <v>55867</v>
      </c>
      <c r="R6615" t="str">
        <f t="shared" si="206"/>
        <v>潍城</v>
      </c>
      <c r="S6615" t="str">
        <f t="shared" si="207"/>
        <v>0112</v>
      </c>
    </row>
    <row r="6616" spans="1:19">
      <c r="A6616" t="s">
        <v>55868</v>
      </c>
      <c r="B6616" t="s">
        <v>55869</v>
      </c>
      <c r="C6616" t="s">
        <v>49</v>
      </c>
      <c r="D6616" t="s">
        <v>55870</v>
      </c>
      <c r="E6616" t="s">
        <v>55518</v>
      </c>
      <c r="F6616" t="s">
        <v>55871</v>
      </c>
      <c r="G6616" t="s">
        <v>55872</v>
      </c>
      <c r="H6616" t="s">
        <v>55873</v>
      </c>
      <c r="I6616" t="s">
        <v>12844</v>
      </c>
      <c r="J6616" t="s">
        <v>5531</v>
      </c>
      <c r="K6616" t="s">
        <v>5532</v>
      </c>
      <c r="L6616" t="s">
        <v>105</v>
      </c>
      <c r="M6616" t="s">
        <v>5176</v>
      </c>
      <c r="N6616" t="s">
        <v>5487</v>
      </c>
      <c r="O6616" t="s">
        <v>5533</v>
      </c>
      <c r="P6616" t="s">
        <v>55874</v>
      </c>
      <c r="Q6616" t="s">
        <v>55875</v>
      </c>
      <c r="R6616" t="str">
        <f t="shared" si="206"/>
        <v>寿光</v>
      </c>
      <c r="S6616" t="str">
        <f t="shared" si="207"/>
        <v>0112</v>
      </c>
    </row>
    <row r="6617" spans="1:19">
      <c r="A6617" t="s">
        <v>3146</v>
      </c>
      <c r="B6617" t="s">
        <v>55876</v>
      </c>
      <c r="C6617" t="s">
        <v>49</v>
      </c>
      <c r="D6617" t="s">
        <v>55877</v>
      </c>
      <c r="E6617" t="s">
        <v>55518</v>
      </c>
      <c r="F6617" t="s">
        <v>55878</v>
      </c>
      <c r="G6617" t="s">
        <v>3144</v>
      </c>
      <c r="H6617" t="s">
        <v>55879</v>
      </c>
      <c r="I6617" t="s">
        <v>12119</v>
      </c>
      <c r="J6617" t="s">
        <v>11292</v>
      </c>
      <c r="K6617" t="s">
        <v>11293</v>
      </c>
      <c r="L6617" t="s">
        <v>86</v>
      </c>
      <c r="M6617" t="s">
        <v>11294</v>
      </c>
      <c r="O6617" t="s">
        <v>11295</v>
      </c>
      <c r="P6617" t="s">
        <v>55880</v>
      </c>
      <c r="R6617" t="str">
        <f t="shared" si="206"/>
        <v>坊子</v>
      </c>
      <c r="S6617" t="str">
        <f t="shared" si="207"/>
        <v>0112</v>
      </c>
    </row>
    <row r="6618" spans="1:19">
      <c r="A6618" t="s">
        <v>55881</v>
      </c>
      <c r="B6618" t="s">
        <v>55882</v>
      </c>
      <c r="C6618" t="s">
        <v>49</v>
      </c>
      <c r="D6618" t="s">
        <v>55883</v>
      </c>
      <c r="E6618" t="s">
        <v>55465</v>
      </c>
      <c r="F6618" t="s">
        <v>55884</v>
      </c>
      <c r="G6618" t="s">
        <v>55885</v>
      </c>
      <c r="H6618" t="s">
        <v>55886</v>
      </c>
      <c r="I6618" t="s">
        <v>4852</v>
      </c>
      <c r="J6618" t="s">
        <v>10200</v>
      </c>
      <c r="K6618" t="s">
        <v>10201</v>
      </c>
      <c r="L6618" t="s">
        <v>77</v>
      </c>
      <c r="M6618" t="s">
        <v>5295</v>
      </c>
      <c r="N6618" t="s">
        <v>7890</v>
      </c>
      <c r="O6618" t="s">
        <v>10202</v>
      </c>
      <c r="P6618" t="s">
        <v>55887</v>
      </c>
      <c r="Q6618" t="s">
        <v>55888</v>
      </c>
      <c r="R6618" t="str">
        <f t="shared" si="206"/>
        <v>临朐</v>
      </c>
      <c r="S6618" t="str">
        <f t="shared" si="207"/>
        <v>0112</v>
      </c>
    </row>
    <row r="6619" spans="1:19">
      <c r="A6619" t="s">
        <v>2930</v>
      </c>
      <c r="B6619" t="s">
        <v>55889</v>
      </c>
      <c r="C6619" t="s">
        <v>49</v>
      </c>
      <c r="D6619" t="s">
        <v>55890</v>
      </c>
      <c r="E6619" t="s">
        <v>55465</v>
      </c>
      <c r="F6619" t="s">
        <v>55891</v>
      </c>
      <c r="G6619" t="s">
        <v>2928</v>
      </c>
      <c r="H6619" t="s">
        <v>55892</v>
      </c>
      <c r="I6619" t="s">
        <v>5541</v>
      </c>
      <c r="J6619" t="s">
        <v>13019</v>
      </c>
      <c r="K6619" t="s">
        <v>13020</v>
      </c>
      <c r="L6619" t="s">
        <v>86</v>
      </c>
      <c r="M6619" t="s">
        <v>5919</v>
      </c>
      <c r="N6619" t="s">
        <v>6530</v>
      </c>
      <c r="O6619" t="s">
        <v>13021</v>
      </c>
      <c r="P6619" t="s">
        <v>55893</v>
      </c>
      <c r="R6619" t="str">
        <f t="shared" si="206"/>
        <v>坊子</v>
      </c>
      <c r="S6619" t="str">
        <f t="shared" si="207"/>
        <v>0112</v>
      </c>
    </row>
    <row r="6620" spans="1:19">
      <c r="A6620" t="s">
        <v>55894</v>
      </c>
      <c r="B6620" t="s">
        <v>55895</v>
      </c>
      <c r="C6620" t="s">
        <v>49</v>
      </c>
      <c r="D6620" t="s">
        <v>55896</v>
      </c>
      <c r="E6620" t="s">
        <v>55465</v>
      </c>
      <c r="F6620" t="s">
        <v>55897</v>
      </c>
      <c r="G6620" t="s">
        <v>55898</v>
      </c>
      <c r="H6620" t="s">
        <v>55899</v>
      </c>
      <c r="I6620" t="s">
        <v>4785</v>
      </c>
      <c r="J6620" t="s">
        <v>5003</v>
      </c>
      <c r="K6620" t="s">
        <v>5004</v>
      </c>
      <c r="L6620" t="s">
        <v>237</v>
      </c>
      <c r="M6620" t="s">
        <v>4788</v>
      </c>
      <c r="N6620" t="s">
        <v>25905</v>
      </c>
      <c r="O6620" t="s">
        <v>5006</v>
      </c>
      <c r="P6620" t="s">
        <v>55900</v>
      </c>
      <c r="Q6620" t="s">
        <v>55901</v>
      </c>
      <c r="R6620" t="str">
        <f t="shared" si="206"/>
        <v>潍城</v>
      </c>
      <c r="S6620" t="str">
        <f t="shared" si="207"/>
        <v>0112</v>
      </c>
    </row>
    <row r="6621" spans="1:19">
      <c r="A6621" t="s">
        <v>55902</v>
      </c>
      <c r="B6621" t="s">
        <v>55903</v>
      </c>
      <c r="C6621" t="s">
        <v>49</v>
      </c>
      <c r="D6621" t="s">
        <v>55904</v>
      </c>
      <c r="E6621" t="s">
        <v>55481</v>
      </c>
      <c r="F6621" t="s">
        <v>55905</v>
      </c>
      <c r="G6621" t="s">
        <v>55906</v>
      </c>
      <c r="H6621" t="s">
        <v>55907</v>
      </c>
      <c r="I6621" t="s">
        <v>12119</v>
      </c>
      <c r="J6621" t="s">
        <v>5617</v>
      </c>
      <c r="K6621" t="s">
        <v>5618</v>
      </c>
      <c r="L6621" t="s">
        <v>148</v>
      </c>
      <c r="M6621" t="s">
        <v>5580</v>
      </c>
      <c r="N6621" t="s">
        <v>5801</v>
      </c>
      <c r="O6621" t="s">
        <v>5620</v>
      </c>
      <c r="Q6621" t="s">
        <v>55908</v>
      </c>
      <c r="R6621" t="str">
        <f t="shared" si="206"/>
        <v>寒亭</v>
      </c>
      <c r="S6621" t="str">
        <f t="shared" si="207"/>
        <v>0112</v>
      </c>
    </row>
    <row r="6622" spans="1:19">
      <c r="A6622" t="s">
        <v>55909</v>
      </c>
      <c r="B6622" t="s">
        <v>55910</v>
      </c>
      <c r="C6622" t="s">
        <v>49</v>
      </c>
      <c r="D6622" t="s">
        <v>55911</v>
      </c>
      <c r="E6622" t="s">
        <v>55465</v>
      </c>
      <c r="F6622" t="s">
        <v>55912</v>
      </c>
      <c r="G6622" t="s">
        <v>55913</v>
      </c>
      <c r="H6622" t="s">
        <v>55914</v>
      </c>
      <c r="I6622" t="s">
        <v>5052</v>
      </c>
      <c r="J6622" t="s">
        <v>5234</v>
      </c>
      <c r="K6622" t="s">
        <v>5235</v>
      </c>
      <c r="L6622" t="s">
        <v>50</v>
      </c>
      <c r="M6622" t="s">
        <v>5236</v>
      </c>
      <c r="N6622" t="s">
        <v>5112</v>
      </c>
      <c r="O6622" t="s">
        <v>5237</v>
      </c>
      <c r="P6622" t="s">
        <v>55915</v>
      </c>
      <c r="R6622" t="str">
        <f t="shared" si="206"/>
        <v>青州</v>
      </c>
      <c r="S6622" t="str">
        <f t="shared" si="207"/>
        <v>0112</v>
      </c>
    </row>
    <row r="6623" spans="1:19">
      <c r="A6623" t="s">
        <v>55916</v>
      </c>
      <c r="B6623" t="s">
        <v>55917</v>
      </c>
      <c r="C6623" t="s">
        <v>49</v>
      </c>
      <c r="D6623" t="s">
        <v>55918</v>
      </c>
      <c r="E6623" t="s">
        <v>55465</v>
      </c>
      <c r="F6623" t="s">
        <v>55919</v>
      </c>
      <c r="G6623" t="s">
        <v>55920</v>
      </c>
      <c r="H6623" t="s">
        <v>55921</v>
      </c>
      <c r="I6623" t="s">
        <v>4852</v>
      </c>
      <c r="J6623" t="s">
        <v>9807</v>
      </c>
      <c r="K6623" t="s">
        <v>9808</v>
      </c>
      <c r="L6623" t="s">
        <v>95</v>
      </c>
      <c r="M6623" t="s">
        <v>4844</v>
      </c>
      <c r="N6623" t="s">
        <v>5907</v>
      </c>
      <c r="O6623" t="s">
        <v>9809</v>
      </c>
      <c r="P6623" t="s">
        <v>55922</v>
      </c>
      <c r="Q6623" t="s">
        <v>55923</v>
      </c>
      <c r="R6623" t="str">
        <f t="shared" si="206"/>
        <v>安丘</v>
      </c>
      <c r="S6623" t="str">
        <f t="shared" si="207"/>
        <v>0112</v>
      </c>
    </row>
    <row r="6624" spans="1:19">
      <c r="A6624" t="s">
        <v>55924</v>
      </c>
      <c r="B6624" t="s">
        <v>55925</v>
      </c>
      <c r="C6624" t="s">
        <v>49</v>
      </c>
      <c r="D6624" t="s">
        <v>55926</v>
      </c>
      <c r="E6624" t="s">
        <v>55771</v>
      </c>
      <c r="F6624" t="s">
        <v>55927</v>
      </c>
      <c r="G6624" t="s">
        <v>55928</v>
      </c>
      <c r="H6624" t="s">
        <v>55929</v>
      </c>
      <c r="I6624" t="s">
        <v>4828</v>
      </c>
      <c r="J6624" t="s">
        <v>7963</v>
      </c>
      <c r="K6624" t="s">
        <v>7964</v>
      </c>
      <c r="L6624" t="s">
        <v>60</v>
      </c>
      <c r="M6624" t="s">
        <v>5511</v>
      </c>
      <c r="N6624" t="s">
        <v>5939</v>
      </c>
      <c r="O6624" t="s">
        <v>7965</v>
      </c>
      <c r="P6624" t="s">
        <v>55930</v>
      </c>
      <c r="Q6624" t="s">
        <v>55931</v>
      </c>
      <c r="R6624" t="str">
        <f t="shared" si="206"/>
        <v>奎文</v>
      </c>
      <c r="S6624" t="str">
        <f t="shared" si="207"/>
        <v>0112</v>
      </c>
    </row>
    <row r="6625" spans="1:19">
      <c r="A6625" t="s">
        <v>55932</v>
      </c>
      <c r="B6625" t="s">
        <v>55933</v>
      </c>
      <c r="C6625" t="s">
        <v>49</v>
      </c>
      <c r="D6625" t="s">
        <v>55934</v>
      </c>
      <c r="E6625" t="s">
        <v>55771</v>
      </c>
      <c r="F6625" t="s">
        <v>55935</v>
      </c>
      <c r="G6625" t="s">
        <v>55936</v>
      </c>
      <c r="H6625" t="s">
        <v>55937</v>
      </c>
      <c r="I6625" t="s">
        <v>4828</v>
      </c>
      <c r="J6625" t="s">
        <v>10999</v>
      </c>
      <c r="K6625" t="s">
        <v>11000</v>
      </c>
      <c r="L6625" t="s">
        <v>237</v>
      </c>
      <c r="M6625" t="s">
        <v>5247</v>
      </c>
      <c r="N6625" t="s">
        <v>5017</v>
      </c>
      <c r="O6625" t="s">
        <v>11001</v>
      </c>
      <c r="P6625" t="s">
        <v>55938</v>
      </c>
      <c r="R6625" t="str">
        <f t="shared" si="206"/>
        <v>潍城</v>
      </c>
      <c r="S6625" t="str">
        <f t="shared" si="207"/>
        <v>0112</v>
      </c>
    </row>
    <row r="6626" spans="1:19">
      <c r="A6626" t="s">
        <v>55939</v>
      </c>
      <c r="B6626" t="s">
        <v>55940</v>
      </c>
      <c r="C6626" t="s">
        <v>49</v>
      </c>
      <c r="D6626" t="s">
        <v>55941</v>
      </c>
      <c r="E6626" t="s">
        <v>55518</v>
      </c>
      <c r="F6626" t="s">
        <v>55942</v>
      </c>
      <c r="G6626" t="s">
        <v>55943</v>
      </c>
      <c r="H6626" t="s">
        <v>55944</v>
      </c>
      <c r="I6626" t="s">
        <v>5066</v>
      </c>
      <c r="J6626" t="s">
        <v>5143</v>
      </c>
      <c r="K6626" t="s">
        <v>5144</v>
      </c>
      <c r="L6626" t="s">
        <v>77</v>
      </c>
      <c r="M6626" t="s">
        <v>5145</v>
      </c>
      <c r="O6626" t="s">
        <v>5146</v>
      </c>
      <c r="P6626" t="s">
        <v>55945</v>
      </c>
      <c r="Q6626" t="s">
        <v>55946</v>
      </c>
      <c r="R6626" t="str">
        <f t="shared" si="206"/>
        <v>临朐</v>
      </c>
      <c r="S6626" t="str">
        <f t="shared" si="207"/>
        <v>0112</v>
      </c>
    </row>
    <row r="6627" spans="1:19">
      <c r="A6627" t="s">
        <v>3130</v>
      </c>
      <c r="B6627" t="s">
        <v>55947</v>
      </c>
      <c r="C6627" t="s">
        <v>49</v>
      </c>
      <c r="D6627" t="s">
        <v>55948</v>
      </c>
      <c r="E6627" t="s">
        <v>55518</v>
      </c>
      <c r="F6627" t="s">
        <v>55949</v>
      </c>
      <c r="G6627" t="s">
        <v>3128</v>
      </c>
      <c r="H6627" t="s">
        <v>55950</v>
      </c>
      <c r="I6627" t="s">
        <v>5221</v>
      </c>
      <c r="J6627" t="s">
        <v>9082</v>
      </c>
      <c r="K6627" t="s">
        <v>9083</v>
      </c>
      <c r="L6627" t="s">
        <v>77</v>
      </c>
      <c r="M6627" t="s">
        <v>5733</v>
      </c>
      <c r="O6627" t="s">
        <v>9084</v>
      </c>
      <c r="P6627" t="s">
        <v>55951</v>
      </c>
      <c r="Q6627" t="s">
        <v>55952</v>
      </c>
      <c r="R6627" t="str">
        <f t="shared" si="206"/>
        <v>临朐</v>
      </c>
      <c r="S6627" t="str">
        <f t="shared" si="207"/>
        <v>0112</v>
      </c>
    </row>
    <row r="6628" spans="1:19">
      <c r="A6628" t="s">
        <v>55953</v>
      </c>
      <c r="B6628" t="s">
        <v>55954</v>
      </c>
      <c r="C6628" t="s">
        <v>49</v>
      </c>
      <c r="D6628" t="s">
        <v>55955</v>
      </c>
      <c r="E6628" t="s">
        <v>55518</v>
      </c>
      <c r="F6628" t="s">
        <v>55956</v>
      </c>
      <c r="G6628" t="s">
        <v>55957</v>
      </c>
      <c r="H6628" t="s">
        <v>55958</v>
      </c>
      <c r="I6628" t="s">
        <v>5282</v>
      </c>
      <c r="J6628" t="s">
        <v>5408</v>
      </c>
      <c r="K6628" t="s">
        <v>4280</v>
      </c>
      <c r="L6628" t="s">
        <v>375</v>
      </c>
      <c r="M6628" t="s">
        <v>5409</v>
      </c>
      <c r="O6628" t="s">
        <v>5410</v>
      </c>
      <c r="Q6628" t="s">
        <v>55959</v>
      </c>
      <c r="R6628" t="str">
        <f t="shared" si="206"/>
        <v>昌邑</v>
      </c>
      <c r="S6628" t="str">
        <f t="shared" si="207"/>
        <v>0112</v>
      </c>
    </row>
    <row r="6629" spans="1:19">
      <c r="A6629" t="s">
        <v>55960</v>
      </c>
      <c r="B6629" t="s">
        <v>55961</v>
      </c>
      <c r="C6629" t="s">
        <v>49</v>
      </c>
      <c r="D6629" t="s">
        <v>55962</v>
      </c>
      <c r="E6629" t="s">
        <v>55518</v>
      </c>
      <c r="F6629" t="s">
        <v>55963</v>
      </c>
      <c r="G6629" t="s">
        <v>55964</v>
      </c>
      <c r="H6629" t="s">
        <v>55965</v>
      </c>
      <c r="I6629" t="s">
        <v>4841</v>
      </c>
      <c r="J6629" t="s">
        <v>17128</v>
      </c>
      <c r="K6629" t="s">
        <v>17129</v>
      </c>
      <c r="L6629" t="s">
        <v>375</v>
      </c>
      <c r="M6629" t="s">
        <v>7334</v>
      </c>
      <c r="O6629" t="s">
        <v>17130</v>
      </c>
      <c r="P6629" t="s">
        <v>55966</v>
      </c>
      <c r="Q6629" t="s">
        <v>55967</v>
      </c>
      <c r="R6629" t="str">
        <f t="shared" si="206"/>
        <v>昌邑</v>
      </c>
      <c r="S6629" t="str">
        <f t="shared" si="207"/>
        <v>0112</v>
      </c>
    </row>
    <row r="6630" spans="1:19">
      <c r="A6630" t="s">
        <v>55968</v>
      </c>
      <c r="B6630" t="s">
        <v>55969</v>
      </c>
      <c r="C6630" t="s">
        <v>49</v>
      </c>
      <c r="D6630" t="s">
        <v>55970</v>
      </c>
      <c r="E6630" t="s">
        <v>55465</v>
      </c>
      <c r="F6630" t="s">
        <v>55971</v>
      </c>
      <c r="G6630" t="s">
        <v>55972</v>
      </c>
      <c r="H6630" t="s">
        <v>55973</v>
      </c>
      <c r="I6630" t="s">
        <v>6877</v>
      </c>
      <c r="J6630" t="s">
        <v>5917</v>
      </c>
      <c r="K6630" t="s">
        <v>5918</v>
      </c>
      <c r="L6630" t="s">
        <v>86</v>
      </c>
      <c r="M6630" t="s">
        <v>5919</v>
      </c>
      <c r="N6630" t="s">
        <v>5421</v>
      </c>
      <c r="O6630" t="s">
        <v>5920</v>
      </c>
      <c r="P6630" t="s">
        <v>55974</v>
      </c>
      <c r="Q6630" t="s">
        <v>55975</v>
      </c>
      <c r="R6630" t="str">
        <f t="shared" si="206"/>
        <v>坊子</v>
      </c>
      <c r="S6630" t="str">
        <f t="shared" si="207"/>
        <v>0112</v>
      </c>
    </row>
    <row r="6631" spans="1:19">
      <c r="A6631" t="s">
        <v>55976</v>
      </c>
      <c r="B6631" t="s">
        <v>55977</v>
      </c>
      <c r="C6631" t="s">
        <v>49</v>
      </c>
      <c r="D6631" t="s">
        <v>55978</v>
      </c>
      <c r="E6631" t="s">
        <v>55979</v>
      </c>
      <c r="F6631" t="s">
        <v>55980</v>
      </c>
      <c r="G6631" t="s">
        <v>55981</v>
      </c>
      <c r="H6631" t="s">
        <v>55982</v>
      </c>
      <c r="I6631" t="s">
        <v>12119</v>
      </c>
      <c r="J6631" t="s">
        <v>4992</v>
      </c>
      <c r="K6631" t="s">
        <v>4993</v>
      </c>
      <c r="L6631" t="s">
        <v>123</v>
      </c>
      <c r="M6631" t="s">
        <v>4994</v>
      </c>
      <c r="N6631" t="s">
        <v>4881</v>
      </c>
      <c r="O6631" t="s">
        <v>4995</v>
      </c>
      <c r="P6631" t="s">
        <v>55983</v>
      </c>
      <c r="R6631" t="str">
        <f t="shared" si="206"/>
        <v>诸城</v>
      </c>
      <c r="S6631" t="str">
        <f t="shared" si="207"/>
        <v>0112</v>
      </c>
    </row>
    <row r="6632" spans="1:19">
      <c r="A6632" t="s">
        <v>55984</v>
      </c>
      <c r="B6632" t="s">
        <v>55985</v>
      </c>
      <c r="C6632" t="s">
        <v>49</v>
      </c>
      <c r="D6632" t="s">
        <v>55986</v>
      </c>
      <c r="E6632" t="s">
        <v>55465</v>
      </c>
      <c r="F6632" t="s">
        <v>55987</v>
      </c>
      <c r="G6632" t="s">
        <v>55988</v>
      </c>
      <c r="H6632" t="s">
        <v>55989</v>
      </c>
      <c r="I6632" t="s">
        <v>4785</v>
      </c>
      <c r="J6632" t="s">
        <v>5636</v>
      </c>
      <c r="K6632" t="s">
        <v>5637</v>
      </c>
      <c r="L6632" t="s">
        <v>105</v>
      </c>
      <c r="M6632" t="s">
        <v>5638</v>
      </c>
      <c r="O6632" t="s">
        <v>5639</v>
      </c>
      <c r="P6632" t="s">
        <v>55990</v>
      </c>
      <c r="Q6632" t="s">
        <v>45739</v>
      </c>
      <c r="R6632" t="str">
        <f t="shared" si="206"/>
        <v>寿光</v>
      </c>
      <c r="S6632" t="str">
        <f t="shared" si="207"/>
        <v>0112</v>
      </c>
    </row>
    <row r="6633" spans="1:19">
      <c r="A6633" t="s">
        <v>55991</v>
      </c>
      <c r="B6633" t="s">
        <v>55992</v>
      </c>
      <c r="C6633" t="s">
        <v>49</v>
      </c>
      <c r="D6633" t="s">
        <v>55993</v>
      </c>
      <c r="E6633" t="s">
        <v>55481</v>
      </c>
      <c r="F6633" t="s">
        <v>55994</v>
      </c>
      <c r="G6633" t="s">
        <v>55995</v>
      </c>
      <c r="H6633" t="s">
        <v>55996</v>
      </c>
      <c r="I6633" t="s">
        <v>12757</v>
      </c>
      <c r="J6633" t="s">
        <v>33095</v>
      </c>
      <c r="K6633" t="s">
        <v>33096</v>
      </c>
      <c r="L6633" t="s">
        <v>50</v>
      </c>
      <c r="M6633" t="s">
        <v>5236</v>
      </c>
      <c r="N6633" t="s">
        <v>4905</v>
      </c>
      <c r="O6633" t="s">
        <v>5237</v>
      </c>
      <c r="P6633" t="s">
        <v>55997</v>
      </c>
      <c r="R6633" t="str">
        <f t="shared" si="206"/>
        <v>青州</v>
      </c>
      <c r="S6633" t="str">
        <f t="shared" si="207"/>
        <v>0112</v>
      </c>
    </row>
    <row r="6634" spans="1:19">
      <c r="A6634" t="s">
        <v>55998</v>
      </c>
      <c r="B6634" t="s">
        <v>55999</v>
      </c>
      <c r="C6634" t="s">
        <v>49</v>
      </c>
      <c r="D6634" t="s">
        <v>56000</v>
      </c>
      <c r="E6634" t="s">
        <v>55465</v>
      </c>
      <c r="F6634" t="s">
        <v>56001</v>
      </c>
      <c r="G6634" t="s">
        <v>56002</v>
      </c>
      <c r="H6634" t="s">
        <v>56003</v>
      </c>
      <c r="I6634" t="s">
        <v>4955</v>
      </c>
      <c r="J6634" t="s">
        <v>5917</v>
      </c>
      <c r="K6634" t="s">
        <v>5918</v>
      </c>
      <c r="L6634" t="s">
        <v>86</v>
      </c>
      <c r="M6634" t="s">
        <v>5919</v>
      </c>
      <c r="N6634" t="s">
        <v>5960</v>
      </c>
      <c r="O6634" t="s">
        <v>5920</v>
      </c>
      <c r="P6634" t="s">
        <v>56004</v>
      </c>
      <c r="Q6634" t="s">
        <v>56005</v>
      </c>
      <c r="R6634" t="str">
        <f t="shared" si="206"/>
        <v>坊子</v>
      </c>
      <c r="S6634" t="str">
        <f t="shared" si="207"/>
        <v>0112</v>
      </c>
    </row>
    <row r="6635" spans="1:19">
      <c r="A6635" t="s">
        <v>56006</v>
      </c>
      <c r="B6635" t="s">
        <v>56007</v>
      </c>
      <c r="C6635" t="s">
        <v>49</v>
      </c>
      <c r="D6635" t="s">
        <v>56008</v>
      </c>
      <c r="E6635" t="s">
        <v>55465</v>
      </c>
      <c r="F6635" t="s">
        <v>56009</v>
      </c>
      <c r="G6635" t="s">
        <v>56010</v>
      </c>
      <c r="H6635" t="s">
        <v>56011</v>
      </c>
      <c r="I6635" t="s">
        <v>5221</v>
      </c>
      <c r="J6635" t="s">
        <v>8219</v>
      </c>
      <c r="K6635" t="s">
        <v>8220</v>
      </c>
      <c r="L6635" t="s">
        <v>123</v>
      </c>
      <c r="M6635" t="s">
        <v>4994</v>
      </c>
      <c r="N6635" t="s">
        <v>4946</v>
      </c>
      <c r="O6635" t="s">
        <v>8221</v>
      </c>
      <c r="P6635" t="s">
        <v>56012</v>
      </c>
      <c r="R6635" t="str">
        <f t="shared" si="206"/>
        <v>诸城</v>
      </c>
      <c r="S6635" t="str">
        <f t="shared" si="207"/>
        <v>0112</v>
      </c>
    </row>
    <row r="6636" spans="1:19">
      <c r="A6636" t="s">
        <v>56013</v>
      </c>
      <c r="B6636" t="s">
        <v>56014</v>
      </c>
      <c r="C6636" t="s">
        <v>49</v>
      </c>
      <c r="D6636" t="s">
        <v>56015</v>
      </c>
      <c r="E6636" t="s">
        <v>56016</v>
      </c>
      <c r="F6636" t="s">
        <v>56017</v>
      </c>
      <c r="G6636" t="s">
        <v>56018</v>
      </c>
      <c r="H6636" t="s">
        <v>56019</v>
      </c>
      <c r="I6636" t="s">
        <v>12119</v>
      </c>
      <c r="J6636" t="s">
        <v>35768</v>
      </c>
      <c r="K6636" t="s">
        <v>35769</v>
      </c>
      <c r="L6636" t="s">
        <v>60</v>
      </c>
      <c r="M6636" t="s">
        <v>5888</v>
      </c>
      <c r="N6636" t="s">
        <v>6519</v>
      </c>
      <c r="O6636" t="s">
        <v>35770</v>
      </c>
      <c r="R6636" t="str">
        <f t="shared" si="206"/>
        <v>奎文</v>
      </c>
      <c r="S6636" t="str">
        <f t="shared" si="207"/>
        <v>0112</v>
      </c>
    </row>
    <row r="6637" spans="1:19">
      <c r="A6637" t="s">
        <v>2898</v>
      </c>
      <c r="B6637" t="s">
        <v>56020</v>
      </c>
      <c r="C6637" t="s">
        <v>49</v>
      </c>
      <c r="D6637" t="s">
        <v>56021</v>
      </c>
      <c r="E6637" t="s">
        <v>56016</v>
      </c>
      <c r="F6637" t="s">
        <v>56022</v>
      </c>
      <c r="G6637" t="s">
        <v>2896</v>
      </c>
      <c r="H6637" t="s">
        <v>56023</v>
      </c>
      <c r="I6637" t="s">
        <v>12119</v>
      </c>
      <c r="J6637" t="s">
        <v>8545</v>
      </c>
      <c r="K6637" t="s">
        <v>8546</v>
      </c>
      <c r="L6637" t="s">
        <v>60</v>
      </c>
      <c r="M6637" t="s">
        <v>5511</v>
      </c>
      <c r="N6637" t="s">
        <v>5487</v>
      </c>
      <c r="O6637" t="s">
        <v>8547</v>
      </c>
      <c r="R6637" t="str">
        <f t="shared" si="206"/>
        <v>奎文</v>
      </c>
      <c r="S6637" t="str">
        <f t="shared" si="207"/>
        <v>0112</v>
      </c>
    </row>
    <row r="6638" spans="1:19">
      <c r="A6638" t="s">
        <v>56024</v>
      </c>
      <c r="B6638" t="s">
        <v>56025</v>
      </c>
      <c r="C6638" t="s">
        <v>49</v>
      </c>
      <c r="D6638" t="s">
        <v>56026</v>
      </c>
      <c r="E6638" t="s">
        <v>56027</v>
      </c>
      <c r="F6638" t="s">
        <v>56028</v>
      </c>
      <c r="G6638" t="s">
        <v>56029</v>
      </c>
      <c r="H6638" t="s">
        <v>55485</v>
      </c>
      <c r="I6638" t="s">
        <v>12119</v>
      </c>
      <c r="J6638" t="s">
        <v>7765</v>
      </c>
      <c r="K6638" t="s">
        <v>7766</v>
      </c>
      <c r="L6638" t="s">
        <v>123</v>
      </c>
      <c r="M6638" t="s">
        <v>7767</v>
      </c>
      <c r="N6638" t="s">
        <v>5451</v>
      </c>
      <c r="O6638" t="s">
        <v>7769</v>
      </c>
      <c r="P6638" t="s">
        <v>56030</v>
      </c>
      <c r="R6638" t="str">
        <f t="shared" si="206"/>
        <v>诸城</v>
      </c>
      <c r="S6638" t="str">
        <f t="shared" si="207"/>
        <v>0112</v>
      </c>
    </row>
    <row r="6639" spans="1:19">
      <c r="A6639" t="s">
        <v>56031</v>
      </c>
      <c r="B6639" t="s">
        <v>56032</v>
      </c>
      <c r="C6639" t="s">
        <v>49</v>
      </c>
      <c r="D6639" t="s">
        <v>56033</v>
      </c>
      <c r="E6639" t="s">
        <v>55518</v>
      </c>
      <c r="F6639" t="s">
        <v>56034</v>
      </c>
      <c r="G6639" t="s">
        <v>56035</v>
      </c>
      <c r="H6639" t="s">
        <v>56036</v>
      </c>
      <c r="I6639" t="s">
        <v>12844</v>
      </c>
      <c r="J6639" t="s">
        <v>6106</v>
      </c>
      <c r="K6639" t="s">
        <v>6107</v>
      </c>
      <c r="L6639" t="s">
        <v>123</v>
      </c>
      <c r="M6639" t="s">
        <v>4932</v>
      </c>
      <c r="O6639" t="s">
        <v>6108</v>
      </c>
      <c r="P6639" t="s">
        <v>56037</v>
      </c>
      <c r="R6639" t="str">
        <f t="shared" si="206"/>
        <v>诸城</v>
      </c>
      <c r="S6639" t="str">
        <f t="shared" si="207"/>
        <v>0112</v>
      </c>
    </row>
    <row r="6640" spans="1:19">
      <c r="A6640" t="s">
        <v>56038</v>
      </c>
      <c r="B6640" t="s">
        <v>56039</v>
      </c>
      <c r="C6640" t="s">
        <v>49</v>
      </c>
      <c r="D6640" t="s">
        <v>56040</v>
      </c>
      <c r="E6640" t="s">
        <v>55465</v>
      </c>
      <c r="F6640" t="s">
        <v>56041</v>
      </c>
      <c r="G6640" t="s">
        <v>56042</v>
      </c>
      <c r="H6640" t="s">
        <v>56043</v>
      </c>
      <c r="I6640" t="s">
        <v>4785</v>
      </c>
      <c r="J6640" t="s">
        <v>14913</v>
      </c>
      <c r="K6640" t="s">
        <v>14914</v>
      </c>
      <c r="L6640" t="s">
        <v>114</v>
      </c>
      <c r="M6640" t="s">
        <v>4918</v>
      </c>
      <c r="N6640" t="s">
        <v>5907</v>
      </c>
      <c r="O6640" t="s">
        <v>14915</v>
      </c>
      <c r="P6640" t="s">
        <v>56044</v>
      </c>
      <c r="Q6640" t="s">
        <v>56045</v>
      </c>
      <c r="R6640" t="str">
        <f t="shared" si="206"/>
        <v>高密</v>
      </c>
      <c r="S6640" t="str">
        <f t="shared" si="207"/>
        <v>0112</v>
      </c>
    </row>
    <row r="6641" spans="1:19">
      <c r="A6641" t="s">
        <v>56046</v>
      </c>
      <c r="B6641" t="s">
        <v>56047</v>
      </c>
      <c r="C6641" t="s">
        <v>49</v>
      </c>
      <c r="D6641" t="s">
        <v>56048</v>
      </c>
      <c r="E6641" t="s">
        <v>55481</v>
      </c>
      <c r="F6641" t="s">
        <v>56049</v>
      </c>
      <c r="G6641" t="s">
        <v>56050</v>
      </c>
      <c r="H6641" t="s">
        <v>56051</v>
      </c>
      <c r="I6641" t="s">
        <v>12844</v>
      </c>
      <c r="J6641" t="s">
        <v>21645</v>
      </c>
      <c r="K6641" t="s">
        <v>21646</v>
      </c>
      <c r="L6641" t="s">
        <v>237</v>
      </c>
      <c r="M6641" t="s">
        <v>4788</v>
      </c>
      <c r="N6641" t="s">
        <v>4817</v>
      </c>
      <c r="O6641" t="s">
        <v>21647</v>
      </c>
      <c r="P6641" t="s">
        <v>56052</v>
      </c>
      <c r="Q6641" t="s">
        <v>56053</v>
      </c>
      <c r="R6641" t="str">
        <f t="shared" si="206"/>
        <v>潍城</v>
      </c>
      <c r="S6641" t="str">
        <f t="shared" si="207"/>
        <v>0112</v>
      </c>
    </row>
    <row r="6642" spans="1:19">
      <c r="A6642" t="s">
        <v>56054</v>
      </c>
      <c r="B6642" t="s">
        <v>56055</v>
      </c>
      <c r="C6642" t="s">
        <v>49</v>
      </c>
      <c r="D6642" t="s">
        <v>56056</v>
      </c>
      <c r="E6642" t="s">
        <v>55465</v>
      </c>
      <c r="F6642" t="s">
        <v>56057</v>
      </c>
      <c r="G6642" t="s">
        <v>56058</v>
      </c>
      <c r="H6642" t="s">
        <v>56059</v>
      </c>
      <c r="I6642" t="s">
        <v>4785</v>
      </c>
      <c r="J6642" t="s">
        <v>5636</v>
      </c>
      <c r="K6642" t="s">
        <v>5906</v>
      </c>
      <c r="L6642" t="s">
        <v>77</v>
      </c>
      <c r="M6642" t="s">
        <v>5145</v>
      </c>
      <c r="N6642" t="s">
        <v>5907</v>
      </c>
      <c r="O6642" t="s">
        <v>5908</v>
      </c>
      <c r="P6642" t="s">
        <v>56060</v>
      </c>
      <c r="R6642" t="str">
        <f t="shared" si="206"/>
        <v>临朐</v>
      </c>
      <c r="S6642" t="str">
        <f t="shared" si="207"/>
        <v>0112</v>
      </c>
    </row>
    <row r="6643" spans="1:19">
      <c r="A6643" t="s">
        <v>56061</v>
      </c>
      <c r="B6643" t="s">
        <v>56062</v>
      </c>
      <c r="C6643" t="s">
        <v>49</v>
      </c>
      <c r="D6643" t="s">
        <v>56063</v>
      </c>
      <c r="E6643" t="s">
        <v>56064</v>
      </c>
      <c r="F6643" t="s">
        <v>56065</v>
      </c>
      <c r="G6643" t="s">
        <v>56066</v>
      </c>
      <c r="H6643" t="s">
        <v>56067</v>
      </c>
      <c r="I6643" t="s">
        <v>4852</v>
      </c>
      <c r="J6643" t="s">
        <v>6009</v>
      </c>
      <c r="K6643" t="s">
        <v>6010</v>
      </c>
      <c r="L6643" t="s">
        <v>237</v>
      </c>
      <c r="M6643" t="s">
        <v>5247</v>
      </c>
      <c r="N6643" t="s">
        <v>4789</v>
      </c>
      <c r="O6643" t="s">
        <v>6011</v>
      </c>
      <c r="P6643" t="s">
        <v>56068</v>
      </c>
      <c r="R6643" t="str">
        <f t="shared" si="206"/>
        <v>潍城</v>
      </c>
      <c r="S6643" t="str">
        <f t="shared" si="207"/>
        <v>0112</v>
      </c>
    </row>
    <row r="6644" spans="1:19">
      <c r="A6644" t="s">
        <v>56069</v>
      </c>
      <c r="B6644" t="s">
        <v>56070</v>
      </c>
      <c r="C6644" t="s">
        <v>49</v>
      </c>
      <c r="D6644" t="s">
        <v>56071</v>
      </c>
      <c r="E6644" t="s">
        <v>55481</v>
      </c>
      <c r="F6644" t="s">
        <v>56072</v>
      </c>
      <c r="G6644" t="s">
        <v>56073</v>
      </c>
      <c r="H6644" t="s">
        <v>56074</v>
      </c>
      <c r="I6644" t="s">
        <v>12119</v>
      </c>
      <c r="J6644" t="s">
        <v>5408</v>
      </c>
      <c r="K6644" t="s">
        <v>4280</v>
      </c>
      <c r="L6644" t="s">
        <v>375</v>
      </c>
      <c r="M6644" t="s">
        <v>5409</v>
      </c>
      <c r="N6644" t="s">
        <v>4881</v>
      </c>
      <c r="O6644" t="s">
        <v>5410</v>
      </c>
      <c r="P6644" t="s">
        <v>56075</v>
      </c>
      <c r="Q6644" t="s">
        <v>56076</v>
      </c>
      <c r="R6644" t="str">
        <f t="shared" si="206"/>
        <v>昌邑</v>
      </c>
      <c r="S6644" t="str">
        <f t="shared" si="207"/>
        <v>0112</v>
      </c>
    </row>
    <row r="6645" spans="1:19">
      <c r="A6645" t="s">
        <v>56077</v>
      </c>
      <c r="B6645" t="s">
        <v>56078</v>
      </c>
      <c r="C6645" t="s">
        <v>49</v>
      </c>
      <c r="D6645" t="s">
        <v>56079</v>
      </c>
      <c r="E6645" t="s">
        <v>55465</v>
      </c>
      <c r="F6645" t="s">
        <v>56080</v>
      </c>
      <c r="G6645" t="s">
        <v>56081</v>
      </c>
      <c r="H6645" t="s">
        <v>56082</v>
      </c>
      <c r="I6645" t="s">
        <v>4852</v>
      </c>
      <c r="J6645" t="s">
        <v>12876</v>
      </c>
      <c r="K6645" t="s">
        <v>12877</v>
      </c>
      <c r="L6645" t="s">
        <v>86</v>
      </c>
      <c r="M6645" t="s">
        <v>6297</v>
      </c>
      <c r="N6645" t="s">
        <v>4972</v>
      </c>
      <c r="O6645" t="s">
        <v>12878</v>
      </c>
      <c r="P6645" t="s">
        <v>56083</v>
      </c>
      <c r="R6645" t="str">
        <f t="shared" si="206"/>
        <v>坊子</v>
      </c>
      <c r="S6645" t="str">
        <f t="shared" si="207"/>
        <v>0112</v>
      </c>
    </row>
    <row r="6646" spans="1:19">
      <c r="A6646" t="s">
        <v>56084</v>
      </c>
      <c r="B6646" t="s">
        <v>56085</v>
      </c>
      <c r="C6646" t="s">
        <v>49</v>
      </c>
      <c r="D6646" t="s">
        <v>56086</v>
      </c>
      <c r="E6646" t="s">
        <v>55465</v>
      </c>
      <c r="F6646" t="s">
        <v>56087</v>
      </c>
      <c r="G6646" t="s">
        <v>56088</v>
      </c>
      <c r="H6646" t="s">
        <v>55742</v>
      </c>
      <c r="I6646" t="s">
        <v>4852</v>
      </c>
      <c r="J6646" t="s">
        <v>16235</v>
      </c>
      <c r="K6646" t="s">
        <v>16236</v>
      </c>
      <c r="L6646" t="s">
        <v>114</v>
      </c>
      <c r="M6646" t="s">
        <v>7931</v>
      </c>
      <c r="N6646" t="s">
        <v>5030</v>
      </c>
      <c r="O6646" t="s">
        <v>16237</v>
      </c>
      <c r="P6646" t="s">
        <v>55743</v>
      </c>
      <c r="Q6646" t="s">
        <v>56089</v>
      </c>
      <c r="R6646" t="str">
        <f t="shared" si="206"/>
        <v>高密</v>
      </c>
      <c r="S6646" t="str">
        <f t="shared" si="207"/>
        <v>0112</v>
      </c>
    </row>
    <row r="6647" spans="1:19">
      <c r="A6647" t="s">
        <v>3066</v>
      </c>
      <c r="B6647" t="s">
        <v>3061</v>
      </c>
      <c r="C6647" t="s">
        <v>49</v>
      </c>
      <c r="D6647" t="s">
        <v>56090</v>
      </c>
      <c r="E6647" t="s">
        <v>55465</v>
      </c>
      <c r="F6647" t="s">
        <v>56091</v>
      </c>
      <c r="G6647" t="s">
        <v>3064</v>
      </c>
      <c r="H6647" t="s">
        <v>56092</v>
      </c>
      <c r="I6647" t="s">
        <v>4955</v>
      </c>
      <c r="J6647" t="s">
        <v>6252</v>
      </c>
      <c r="K6647" t="s">
        <v>6253</v>
      </c>
      <c r="L6647" t="s">
        <v>105</v>
      </c>
      <c r="M6647" t="s">
        <v>5133</v>
      </c>
      <c r="N6647" t="s">
        <v>4959</v>
      </c>
      <c r="O6647" t="s">
        <v>6254</v>
      </c>
      <c r="P6647" t="s">
        <v>56093</v>
      </c>
      <c r="Q6647" t="s">
        <v>31962</v>
      </c>
      <c r="R6647" t="str">
        <f t="shared" si="206"/>
        <v>寿光</v>
      </c>
      <c r="S6647" t="str">
        <f t="shared" si="207"/>
        <v>0112</v>
      </c>
    </row>
    <row r="6648" spans="1:19">
      <c r="A6648" t="s">
        <v>56094</v>
      </c>
      <c r="B6648" t="s">
        <v>55853</v>
      </c>
      <c r="C6648" t="s">
        <v>49</v>
      </c>
      <c r="D6648" t="s">
        <v>56095</v>
      </c>
      <c r="E6648" t="s">
        <v>55518</v>
      </c>
      <c r="F6648" t="s">
        <v>56096</v>
      </c>
      <c r="G6648" t="s">
        <v>56097</v>
      </c>
      <c r="H6648" t="s">
        <v>56098</v>
      </c>
      <c r="I6648" t="s">
        <v>4852</v>
      </c>
      <c r="J6648" t="s">
        <v>6031</v>
      </c>
      <c r="K6648" t="s">
        <v>6032</v>
      </c>
      <c r="L6648" t="s">
        <v>262</v>
      </c>
      <c r="M6648" t="s">
        <v>6033</v>
      </c>
      <c r="O6648" t="s">
        <v>6034</v>
      </c>
      <c r="P6648" t="s">
        <v>56099</v>
      </c>
      <c r="Q6648" t="s">
        <v>56100</v>
      </c>
      <c r="R6648" t="str">
        <f t="shared" si="206"/>
        <v>寒亭</v>
      </c>
      <c r="S6648" t="str">
        <f t="shared" si="207"/>
        <v>0112</v>
      </c>
    </row>
    <row r="6649" spans="1:19">
      <c r="A6649" t="s">
        <v>56101</v>
      </c>
      <c r="B6649" t="s">
        <v>56102</v>
      </c>
      <c r="C6649" t="s">
        <v>49</v>
      </c>
      <c r="D6649" t="s">
        <v>56103</v>
      </c>
      <c r="E6649" t="s">
        <v>55465</v>
      </c>
      <c r="F6649" t="s">
        <v>56104</v>
      </c>
      <c r="G6649" t="s">
        <v>56105</v>
      </c>
      <c r="H6649" t="s">
        <v>56106</v>
      </c>
      <c r="I6649" t="s">
        <v>4852</v>
      </c>
      <c r="J6649" t="s">
        <v>9899</v>
      </c>
      <c r="K6649" t="s">
        <v>9900</v>
      </c>
      <c r="L6649" t="s">
        <v>114</v>
      </c>
      <c r="M6649" t="s">
        <v>9901</v>
      </c>
      <c r="N6649" t="s">
        <v>4892</v>
      </c>
      <c r="O6649" t="s">
        <v>9902</v>
      </c>
      <c r="P6649" t="s">
        <v>56107</v>
      </c>
      <c r="R6649" t="str">
        <f t="shared" si="206"/>
        <v>高密</v>
      </c>
      <c r="S6649" t="str">
        <f t="shared" si="207"/>
        <v>0112</v>
      </c>
    </row>
    <row r="6650" spans="1:19">
      <c r="A6650" t="s">
        <v>56108</v>
      </c>
      <c r="B6650" t="s">
        <v>56109</v>
      </c>
      <c r="C6650" t="s">
        <v>49</v>
      </c>
      <c r="D6650" t="s">
        <v>56110</v>
      </c>
      <c r="E6650" t="s">
        <v>56111</v>
      </c>
      <c r="F6650" t="s">
        <v>56112</v>
      </c>
      <c r="G6650" t="s">
        <v>56113</v>
      </c>
      <c r="H6650" t="s">
        <v>56114</v>
      </c>
      <c r="I6650" t="s">
        <v>4852</v>
      </c>
      <c r="J6650" t="s">
        <v>7514</v>
      </c>
      <c r="K6650" t="s">
        <v>7515</v>
      </c>
      <c r="L6650" t="s">
        <v>95</v>
      </c>
      <c r="M6650" t="s">
        <v>5042</v>
      </c>
      <c r="N6650" t="s">
        <v>5296</v>
      </c>
      <c r="O6650" t="s">
        <v>7516</v>
      </c>
      <c r="P6650" t="s">
        <v>56115</v>
      </c>
      <c r="R6650" t="str">
        <f t="shared" si="206"/>
        <v>安丘</v>
      </c>
      <c r="S6650" t="str">
        <f t="shared" si="207"/>
        <v>0112</v>
      </c>
    </row>
    <row r="6651" spans="1:19">
      <c r="A6651" t="s">
        <v>2890</v>
      </c>
      <c r="B6651" t="s">
        <v>56116</v>
      </c>
      <c r="C6651" t="s">
        <v>49</v>
      </c>
      <c r="D6651" t="s">
        <v>56117</v>
      </c>
      <c r="E6651" t="s">
        <v>55481</v>
      </c>
      <c r="F6651" t="s">
        <v>56118</v>
      </c>
      <c r="G6651" t="s">
        <v>2888</v>
      </c>
      <c r="H6651" t="s">
        <v>56119</v>
      </c>
      <c r="I6651" t="s">
        <v>12500</v>
      </c>
      <c r="J6651" t="s">
        <v>4930</v>
      </c>
      <c r="K6651" t="s">
        <v>4931</v>
      </c>
      <c r="L6651" t="s">
        <v>123</v>
      </c>
      <c r="M6651" t="s">
        <v>4932</v>
      </c>
      <c r="N6651" t="s">
        <v>4905</v>
      </c>
      <c r="O6651" t="s">
        <v>4934</v>
      </c>
      <c r="P6651" t="s">
        <v>56120</v>
      </c>
      <c r="R6651" t="str">
        <f t="shared" si="206"/>
        <v>诸城</v>
      </c>
      <c r="S6651" t="str">
        <f t="shared" si="207"/>
        <v>0112</v>
      </c>
    </row>
    <row r="6652" spans="1:19">
      <c r="A6652" t="s">
        <v>56121</v>
      </c>
      <c r="B6652" t="s">
        <v>56122</v>
      </c>
      <c r="C6652" t="s">
        <v>49</v>
      </c>
      <c r="D6652" t="s">
        <v>56123</v>
      </c>
      <c r="E6652" t="s">
        <v>55481</v>
      </c>
      <c r="F6652" t="s">
        <v>56124</v>
      </c>
      <c r="G6652" t="s">
        <v>56125</v>
      </c>
      <c r="H6652" t="s">
        <v>56126</v>
      </c>
      <c r="I6652" t="s">
        <v>12119</v>
      </c>
      <c r="J6652" t="s">
        <v>9356</v>
      </c>
      <c r="K6652" t="s">
        <v>9357</v>
      </c>
      <c r="L6652" t="s">
        <v>375</v>
      </c>
      <c r="M6652" t="s">
        <v>5409</v>
      </c>
      <c r="N6652" t="s">
        <v>5056</v>
      </c>
      <c r="O6652" t="s">
        <v>9358</v>
      </c>
      <c r="P6652" t="s">
        <v>56127</v>
      </c>
      <c r="R6652" t="str">
        <f t="shared" si="206"/>
        <v>昌邑</v>
      </c>
      <c r="S6652" t="str">
        <f t="shared" si="207"/>
        <v>0112</v>
      </c>
    </row>
    <row r="6653" spans="1:19">
      <c r="A6653" t="s">
        <v>56128</v>
      </c>
      <c r="B6653" t="s">
        <v>56129</v>
      </c>
      <c r="C6653" t="s">
        <v>49</v>
      </c>
      <c r="D6653" t="s">
        <v>56130</v>
      </c>
      <c r="E6653" t="s">
        <v>55481</v>
      </c>
      <c r="F6653" t="s">
        <v>56131</v>
      </c>
      <c r="G6653" t="s">
        <v>56132</v>
      </c>
      <c r="H6653" t="s">
        <v>56133</v>
      </c>
      <c r="I6653" t="s">
        <v>12119</v>
      </c>
      <c r="J6653" t="s">
        <v>5087</v>
      </c>
      <c r="K6653" t="s">
        <v>5088</v>
      </c>
      <c r="L6653" t="s">
        <v>105</v>
      </c>
      <c r="M6653" t="s">
        <v>5089</v>
      </c>
      <c r="N6653" t="s">
        <v>7890</v>
      </c>
      <c r="O6653" t="s">
        <v>5090</v>
      </c>
      <c r="P6653" t="s">
        <v>56134</v>
      </c>
      <c r="Q6653" t="s">
        <v>56135</v>
      </c>
      <c r="R6653" t="str">
        <f t="shared" si="206"/>
        <v>寿光</v>
      </c>
      <c r="S6653" t="str">
        <f t="shared" si="207"/>
        <v>0112</v>
      </c>
    </row>
    <row r="6654" spans="1:19">
      <c r="A6654" t="s">
        <v>56136</v>
      </c>
      <c r="B6654" t="s">
        <v>56137</v>
      </c>
      <c r="C6654" t="s">
        <v>49</v>
      </c>
      <c r="D6654" t="s">
        <v>56138</v>
      </c>
      <c r="E6654" t="s">
        <v>55518</v>
      </c>
      <c r="F6654" t="s">
        <v>56139</v>
      </c>
      <c r="G6654" t="s">
        <v>56140</v>
      </c>
      <c r="H6654" t="s">
        <v>56141</v>
      </c>
      <c r="I6654" t="s">
        <v>12119</v>
      </c>
      <c r="J6654" t="s">
        <v>6132</v>
      </c>
      <c r="K6654" t="s">
        <v>6133</v>
      </c>
      <c r="L6654" t="s">
        <v>123</v>
      </c>
      <c r="M6654" t="s">
        <v>4932</v>
      </c>
      <c r="O6654" t="s">
        <v>6134</v>
      </c>
      <c r="P6654" t="s">
        <v>56142</v>
      </c>
      <c r="Q6654" t="s">
        <v>56143</v>
      </c>
      <c r="R6654" t="str">
        <f t="shared" si="206"/>
        <v>诸城</v>
      </c>
      <c r="S6654" t="str">
        <f t="shared" si="207"/>
        <v>0112</v>
      </c>
    </row>
    <row r="6655" spans="1:19">
      <c r="A6655" t="s">
        <v>56144</v>
      </c>
      <c r="B6655" t="s">
        <v>56145</v>
      </c>
      <c r="C6655" t="s">
        <v>49</v>
      </c>
      <c r="D6655" t="s">
        <v>56146</v>
      </c>
      <c r="E6655" t="s">
        <v>55518</v>
      </c>
      <c r="F6655" t="s">
        <v>56147</v>
      </c>
      <c r="G6655" t="s">
        <v>56148</v>
      </c>
      <c r="H6655" t="s">
        <v>56149</v>
      </c>
      <c r="I6655" t="s">
        <v>12119</v>
      </c>
      <c r="J6655" t="s">
        <v>7352</v>
      </c>
      <c r="K6655" t="s">
        <v>7353</v>
      </c>
      <c r="L6655" t="s">
        <v>60</v>
      </c>
      <c r="M6655" t="s">
        <v>5511</v>
      </c>
      <c r="O6655" t="s">
        <v>7354</v>
      </c>
      <c r="P6655" t="s">
        <v>56150</v>
      </c>
      <c r="R6655" t="str">
        <f t="shared" si="206"/>
        <v>奎文</v>
      </c>
      <c r="S6655" t="str">
        <f t="shared" si="207"/>
        <v>0112</v>
      </c>
    </row>
    <row r="6656" spans="1:19">
      <c r="A6656" t="s">
        <v>56151</v>
      </c>
      <c r="B6656" t="s">
        <v>56152</v>
      </c>
      <c r="C6656" t="s">
        <v>49</v>
      </c>
      <c r="D6656" t="s">
        <v>56153</v>
      </c>
      <c r="E6656" t="s">
        <v>55518</v>
      </c>
      <c r="F6656" t="s">
        <v>56154</v>
      </c>
      <c r="G6656" t="s">
        <v>56155</v>
      </c>
      <c r="H6656" t="s">
        <v>56156</v>
      </c>
      <c r="I6656" t="s">
        <v>4852</v>
      </c>
      <c r="J6656" t="s">
        <v>26129</v>
      </c>
      <c r="K6656" t="s">
        <v>26130</v>
      </c>
      <c r="L6656" t="s">
        <v>1136</v>
      </c>
      <c r="M6656" t="s">
        <v>6413</v>
      </c>
      <c r="O6656" t="s">
        <v>26131</v>
      </c>
      <c r="P6656" t="s">
        <v>56157</v>
      </c>
      <c r="Q6656" t="s">
        <v>56158</v>
      </c>
      <c r="R6656" t="str">
        <f t="shared" si="206"/>
        <v>昌乐</v>
      </c>
      <c r="S6656" t="str">
        <f t="shared" si="207"/>
        <v>0112</v>
      </c>
    </row>
    <row r="6657" spans="1:19">
      <c r="A6657" t="s">
        <v>56159</v>
      </c>
      <c r="B6657" t="s">
        <v>56160</v>
      </c>
      <c r="C6657" t="s">
        <v>49</v>
      </c>
      <c r="D6657" t="s">
        <v>56161</v>
      </c>
      <c r="E6657" t="s">
        <v>55465</v>
      </c>
      <c r="F6657" t="s">
        <v>56162</v>
      </c>
      <c r="G6657" t="s">
        <v>56163</v>
      </c>
      <c r="H6657" t="s">
        <v>56164</v>
      </c>
      <c r="I6657" t="s">
        <v>5066</v>
      </c>
      <c r="J6657" t="s">
        <v>8219</v>
      </c>
      <c r="K6657" t="s">
        <v>8220</v>
      </c>
      <c r="L6657" t="s">
        <v>123</v>
      </c>
      <c r="M6657" t="s">
        <v>4994</v>
      </c>
      <c r="N6657" t="s">
        <v>5939</v>
      </c>
      <c r="O6657" t="s">
        <v>8221</v>
      </c>
      <c r="P6657" t="s">
        <v>56165</v>
      </c>
      <c r="R6657" t="str">
        <f t="shared" ref="R6657:R6720" si="208">IF(OR(LEFT(L6657,2)="高新"),"奎文",IF(LEFT(L6657,2)="峡山","坊子",IF(LEFT(L6657,2)="滨海","寒亭",LEFT(L6657,2))))</f>
        <v>诸城</v>
      </c>
      <c r="S6657" t="str">
        <f t="shared" ref="S6657:S6720" si="209">TEXT(B6657,"mmdd")</f>
        <v>0112</v>
      </c>
    </row>
    <row r="6658" spans="1:19">
      <c r="A6658" t="s">
        <v>56166</v>
      </c>
      <c r="B6658" t="s">
        <v>56167</v>
      </c>
      <c r="C6658" t="s">
        <v>49</v>
      </c>
      <c r="D6658" t="s">
        <v>56168</v>
      </c>
      <c r="E6658" t="s">
        <v>55465</v>
      </c>
      <c r="F6658" t="s">
        <v>56169</v>
      </c>
      <c r="G6658" t="s">
        <v>56170</v>
      </c>
      <c r="H6658" t="s">
        <v>56171</v>
      </c>
      <c r="I6658" t="s">
        <v>4852</v>
      </c>
      <c r="J6658" t="s">
        <v>7611</v>
      </c>
      <c r="K6658" t="s">
        <v>7612</v>
      </c>
      <c r="L6658" t="s">
        <v>123</v>
      </c>
      <c r="M6658" t="s">
        <v>5364</v>
      </c>
      <c r="N6658" t="s">
        <v>5030</v>
      </c>
      <c r="O6658" t="s">
        <v>7613</v>
      </c>
      <c r="P6658" t="s">
        <v>56172</v>
      </c>
      <c r="R6658" t="str">
        <f t="shared" si="208"/>
        <v>诸城</v>
      </c>
      <c r="S6658" t="str">
        <f t="shared" si="209"/>
        <v>0112</v>
      </c>
    </row>
    <row r="6659" spans="1:19">
      <c r="A6659" t="s">
        <v>2906</v>
      </c>
      <c r="B6659" t="s">
        <v>56173</v>
      </c>
      <c r="C6659" t="s">
        <v>49</v>
      </c>
      <c r="D6659" t="s">
        <v>56174</v>
      </c>
      <c r="E6659" t="s">
        <v>55465</v>
      </c>
      <c r="F6659" t="s">
        <v>56175</v>
      </c>
      <c r="G6659" t="s">
        <v>2904</v>
      </c>
      <c r="H6659" t="s">
        <v>56176</v>
      </c>
      <c r="I6659" t="s">
        <v>5327</v>
      </c>
      <c r="J6659" t="s">
        <v>5374</v>
      </c>
      <c r="K6659" t="s">
        <v>5375</v>
      </c>
      <c r="L6659" t="s">
        <v>105</v>
      </c>
      <c r="M6659" t="s">
        <v>5376</v>
      </c>
      <c r="N6659" t="s">
        <v>4933</v>
      </c>
      <c r="O6659" t="s">
        <v>5377</v>
      </c>
      <c r="P6659" t="s">
        <v>56177</v>
      </c>
      <c r="Q6659" t="s">
        <v>40773</v>
      </c>
      <c r="R6659" t="str">
        <f t="shared" si="208"/>
        <v>寿光</v>
      </c>
      <c r="S6659" t="str">
        <f t="shared" si="209"/>
        <v>0112</v>
      </c>
    </row>
    <row r="6660" spans="1:19">
      <c r="A6660" t="s">
        <v>56178</v>
      </c>
      <c r="B6660" t="s">
        <v>56179</v>
      </c>
      <c r="C6660" t="s">
        <v>49</v>
      </c>
      <c r="D6660" t="s">
        <v>56180</v>
      </c>
      <c r="E6660" t="s">
        <v>56181</v>
      </c>
      <c r="F6660" t="s">
        <v>56182</v>
      </c>
      <c r="G6660" t="s">
        <v>56183</v>
      </c>
      <c r="H6660" t="s">
        <v>56184</v>
      </c>
      <c r="I6660" t="s">
        <v>12119</v>
      </c>
      <c r="J6660" t="s">
        <v>12570</v>
      </c>
      <c r="K6660" t="s">
        <v>12571</v>
      </c>
      <c r="L6660" t="s">
        <v>105</v>
      </c>
      <c r="M6660" t="s">
        <v>5376</v>
      </c>
      <c r="N6660" t="s">
        <v>5056</v>
      </c>
      <c r="O6660" t="s">
        <v>12572</v>
      </c>
      <c r="P6660" t="s">
        <v>56185</v>
      </c>
      <c r="R6660" t="str">
        <f t="shared" si="208"/>
        <v>寿光</v>
      </c>
      <c r="S6660" t="str">
        <f t="shared" si="209"/>
        <v>0112</v>
      </c>
    </row>
    <row r="6661" spans="1:19">
      <c r="A6661" t="s">
        <v>56186</v>
      </c>
      <c r="B6661" t="s">
        <v>56187</v>
      </c>
      <c r="C6661" t="s">
        <v>49</v>
      </c>
      <c r="D6661" t="s">
        <v>56188</v>
      </c>
      <c r="E6661" t="s">
        <v>56189</v>
      </c>
      <c r="F6661" t="s">
        <v>56190</v>
      </c>
      <c r="G6661" t="s">
        <v>56191</v>
      </c>
      <c r="H6661" t="s">
        <v>56192</v>
      </c>
      <c r="I6661" t="s">
        <v>12119</v>
      </c>
      <c r="J6661" t="s">
        <v>5810</v>
      </c>
      <c r="K6661" t="s">
        <v>5811</v>
      </c>
      <c r="L6661" t="s">
        <v>77</v>
      </c>
      <c r="M6661" t="s">
        <v>5812</v>
      </c>
      <c r="N6661" t="s">
        <v>5056</v>
      </c>
      <c r="O6661" t="s">
        <v>5813</v>
      </c>
      <c r="P6661" t="s">
        <v>56193</v>
      </c>
      <c r="R6661" t="str">
        <f t="shared" si="208"/>
        <v>临朐</v>
      </c>
      <c r="S6661" t="str">
        <f t="shared" si="209"/>
        <v>0112</v>
      </c>
    </row>
    <row r="6662" spans="1:19">
      <c r="A6662" t="s">
        <v>56194</v>
      </c>
      <c r="B6662" t="s">
        <v>56195</v>
      </c>
      <c r="C6662" t="s">
        <v>49</v>
      </c>
      <c r="D6662" t="s">
        <v>56196</v>
      </c>
      <c r="E6662" t="s">
        <v>56197</v>
      </c>
      <c r="F6662" t="s">
        <v>56198</v>
      </c>
      <c r="G6662" t="s">
        <v>56199</v>
      </c>
      <c r="H6662" t="s">
        <v>56200</v>
      </c>
      <c r="I6662" t="s">
        <v>4852</v>
      </c>
      <c r="J6662" t="s">
        <v>5636</v>
      </c>
      <c r="K6662" t="s">
        <v>5637</v>
      </c>
      <c r="L6662" t="s">
        <v>105</v>
      </c>
      <c r="M6662" t="s">
        <v>5638</v>
      </c>
      <c r="N6662" t="s">
        <v>5030</v>
      </c>
      <c r="O6662" t="s">
        <v>5639</v>
      </c>
      <c r="P6662" t="s">
        <v>56201</v>
      </c>
      <c r="Q6662" t="s">
        <v>56202</v>
      </c>
      <c r="R6662" t="str">
        <f t="shared" si="208"/>
        <v>寿光</v>
      </c>
      <c r="S6662" t="str">
        <f t="shared" si="209"/>
        <v>0112</v>
      </c>
    </row>
    <row r="6663" spans="1:19">
      <c r="A6663" t="s">
        <v>56203</v>
      </c>
      <c r="B6663" t="s">
        <v>56204</v>
      </c>
      <c r="C6663" t="s">
        <v>49</v>
      </c>
      <c r="D6663" t="s">
        <v>56205</v>
      </c>
      <c r="E6663" t="s">
        <v>55518</v>
      </c>
      <c r="F6663" t="s">
        <v>56206</v>
      </c>
      <c r="G6663" t="s">
        <v>56207</v>
      </c>
      <c r="H6663" t="s">
        <v>56208</v>
      </c>
      <c r="I6663" t="s">
        <v>5541</v>
      </c>
      <c r="J6663" t="s">
        <v>8069</v>
      </c>
      <c r="K6663" t="s">
        <v>8070</v>
      </c>
      <c r="L6663" t="s">
        <v>95</v>
      </c>
      <c r="M6663" t="s">
        <v>8071</v>
      </c>
      <c r="O6663" t="s">
        <v>8073</v>
      </c>
      <c r="P6663" t="s">
        <v>56209</v>
      </c>
      <c r="R6663" t="str">
        <f t="shared" si="208"/>
        <v>安丘</v>
      </c>
      <c r="S6663" t="str">
        <f t="shared" si="209"/>
        <v>0112</v>
      </c>
    </row>
    <row r="6664" spans="1:19">
      <c r="A6664" t="s">
        <v>56210</v>
      </c>
      <c r="B6664" t="s">
        <v>56211</v>
      </c>
      <c r="C6664" t="s">
        <v>49</v>
      </c>
      <c r="D6664" t="s">
        <v>56212</v>
      </c>
      <c r="E6664" t="s">
        <v>56213</v>
      </c>
      <c r="F6664" t="s">
        <v>56214</v>
      </c>
      <c r="G6664" t="s">
        <v>56215</v>
      </c>
      <c r="H6664" t="s">
        <v>56216</v>
      </c>
      <c r="I6664" t="s">
        <v>4785</v>
      </c>
      <c r="J6664" t="s">
        <v>9246</v>
      </c>
      <c r="K6664" t="s">
        <v>9247</v>
      </c>
      <c r="L6664" t="s">
        <v>375</v>
      </c>
      <c r="M6664" t="s">
        <v>7334</v>
      </c>
      <c r="N6664" t="s">
        <v>4881</v>
      </c>
      <c r="O6664" t="s">
        <v>9248</v>
      </c>
      <c r="P6664" t="s">
        <v>56217</v>
      </c>
      <c r="R6664" t="str">
        <f t="shared" si="208"/>
        <v>昌邑</v>
      </c>
      <c r="S6664" t="str">
        <f t="shared" si="209"/>
        <v>0112</v>
      </c>
    </row>
    <row r="6665" spans="1:19">
      <c r="A6665" t="s">
        <v>56218</v>
      </c>
      <c r="B6665" t="s">
        <v>56219</v>
      </c>
      <c r="C6665" t="s">
        <v>49</v>
      </c>
      <c r="D6665" t="s">
        <v>56220</v>
      </c>
      <c r="E6665" t="s">
        <v>56221</v>
      </c>
      <c r="F6665" t="s">
        <v>56222</v>
      </c>
      <c r="G6665" t="s">
        <v>56223</v>
      </c>
      <c r="H6665" t="s">
        <v>56224</v>
      </c>
      <c r="I6665" t="s">
        <v>12500</v>
      </c>
      <c r="J6665" t="s">
        <v>10316</v>
      </c>
      <c r="K6665" t="s">
        <v>10317</v>
      </c>
      <c r="L6665" t="s">
        <v>262</v>
      </c>
      <c r="M6665" t="s">
        <v>10318</v>
      </c>
      <c r="O6665" t="s">
        <v>10319</v>
      </c>
      <c r="Q6665" t="s">
        <v>56225</v>
      </c>
      <c r="R6665" t="str">
        <f t="shared" si="208"/>
        <v>寒亭</v>
      </c>
      <c r="S6665" t="str">
        <f t="shared" si="209"/>
        <v>0112</v>
      </c>
    </row>
    <row r="6666" spans="1:19">
      <c r="A6666" t="s">
        <v>56226</v>
      </c>
      <c r="B6666" t="s">
        <v>56227</v>
      </c>
      <c r="C6666" t="s">
        <v>49</v>
      </c>
      <c r="D6666" t="s">
        <v>56228</v>
      </c>
      <c r="E6666" t="s">
        <v>56197</v>
      </c>
      <c r="F6666" t="s">
        <v>56229</v>
      </c>
      <c r="G6666" t="s">
        <v>56230</v>
      </c>
      <c r="H6666" t="s">
        <v>56231</v>
      </c>
      <c r="I6666" t="s">
        <v>4828</v>
      </c>
      <c r="J6666" t="s">
        <v>24908</v>
      </c>
      <c r="K6666" t="s">
        <v>24909</v>
      </c>
      <c r="L6666" t="s">
        <v>114</v>
      </c>
      <c r="M6666" t="s">
        <v>7084</v>
      </c>
      <c r="N6666" t="s">
        <v>6308</v>
      </c>
      <c r="O6666" t="s">
        <v>24910</v>
      </c>
      <c r="P6666" t="s">
        <v>56232</v>
      </c>
      <c r="R6666" t="str">
        <f t="shared" si="208"/>
        <v>高密</v>
      </c>
      <c r="S6666" t="str">
        <f t="shared" si="209"/>
        <v>0112</v>
      </c>
    </row>
    <row r="6667" spans="1:19">
      <c r="A6667" t="s">
        <v>56233</v>
      </c>
      <c r="B6667" t="s">
        <v>56234</v>
      </c>
      <c r="C6667" t="s">
        <v>49</v>
      </c>
      <c r="D6667" t="s">
        <v>56235</v>
      </c>
      <c r="E6667" t="s">
        <v>56236</v>
      </c>
      <c r="F6667" t="s">
        <v>56237</v>
      </c>
      <c r="G6667" t="s">
        <v>56238</v>
      </c>
      <c r="H6667" t="s">
        <v>56239</v>
      </c>
      <c r="I6667" t="s">
        <v>4852</v>
      </c>
      <c r="J6667" t="s">
        <v>9181</v>
      </c>
      <c r="K6667" t="s">
        <v>9182</v>
      </c>
      <c r="L6667" t="s">
        <v>60</v>
      </c>
      <c r="M6667" t="s">
        <v>4774</v>
      </c>
      <c r="N6667" t="s">
        <v>5487</v>
      </c>
      <c r="O6667" t="s">
        <v>9183</v>
      </c>
      <c r="P6667" t="s">
        <v>56240</v>
      </c>
      <c r="R6667" t="str">
        <f t="shared" si="208"/>
        <v>奎文</v>
      </c>
      <c r="S6667" t="str">
        <f t="shared" si="209"/>
        <v>0112</v>
      </c>
    </row>
    <row r="6668" spans="1:19">
      <c r="A6668" t="s">
        <v>56241</v>
      </c>
      <c r="B6668" t="s">
        <v>56242</v>
      </c>
      <c r="C6668" t="s">
        <v>49</v>
      </c>
      <c r="D6668" t="s">
        <v>56243</v>
      </c>
      <c r="E6668" t="s">
        <v>55465</v>
      </c>
      <c r="F6668" t="s">
        <v>56244</v>
      </c>
      <c r="G6668" t="s">
        <v>56245</v>
      </c>
      <c r="H6668" t="s">
        <v>56246</v>
      </c>
      <c r="I6668" t="s">
        <v>4785</v>
      </c>
      <c r="J6668" t="s">
        <v>15283</v>
      </c>
      <c r="K6668" t="s">
        <v>15284</v>
      </c>
      <c r="L6668" t="s">
        <v>105</v>
      </c>
      <c r="M6668" t="s">
        <v>5197</v>
      </c>
      <c r="N6668" t="s">
        <v>5421</v>
      </c>
      <c r="O6668" t="s">
        <v>15285</v>
      </c>
      <c r="P6668" t="s">
        <v>56247</v>
      </c>
      <c r="R6668" t="str">
        <f t="shared" si="208"/>
        <v>寿光</v>
      </c>
      <c r="S6668" t="str">
        <f t="shared" si="209"/>
        <v>0112</v>
      </c>
    </row>
    <row r="6669" spans="1:19">
      <c r="A6669" t="s">
        <v>56248</v>
      </c>
      <c r="B6669" t="s">
        <v>56249</v>
      </c>
      <c r="C6669" t="s">
        <v>49</v>
      </c>
      <c r="D6669" t="s">
        <v>56250</v>
      </c>
      <c r="E6669" t="s">
        <v>55518</v>
      </c>
      <c r="F6669" t="s">
        <v>56251</v>
      </c>
      <c r="G6669" t="s">
        <v>56252</v>
      </c>
      <c r="H6669" t="s">
        <v>56253</v>
      </c>
      <c r="I6669" t="s">
        <v>9385</v>
      </c>
      <c r="J6669" t="s">
        <v>6348</v>
      </c>
      <c r="K6669" t="s">
        <v>6349</v>
      </c>
      <c r="L6669" t="s">
        <v>114</v>
      </c>
      <c r="M6669" t="s">
        <v>5486</v>
      </c>
      <c r="O6669" t="s">
        <v>6350</v>
      </c>
      <c r="P6669" t="s">
        <v>56254</v>
      </c>
      <c r="Q6669" t="s">
        <v>56255</v>
      </c>
      <c r="R6669" t="str">
        <f t="shared" si="208"/>
        <v>高密</v>
      </c>
      <c r="S6669" t="str">
        <f t="shared" si="209"/>
        <v>0112</v>
      </c>
    </row>
    <row r="6670" spans="1:19">
      <c r="A6670" t="s">
        <v>56256</v>
      </c>
      <c r="B6670" t="s">
        <v>56257</v>
      </c>
      <c r="C6670" t="s">
        <v>49</v>
      </c>
      <c r="D6670" t="s">
        <v>56258</v>
      </c>
      <c r="E6670" t="s">
        <v>56236</v>
      </c>
      <c r="F6670" t="s">
        <v>56259</v>
      </c>
      <c r="G6670" t="s">
        <v>56260</v>
      </c>
      <c r="H6670" t="s">
        <v>56261</v>
      </c>
      <c r="I6670" t="s">
        <v>5221</v>
      </c>
      <c r="J6670" t="s">
        <v>4853</v>
      </c>
      <c r="K6670" t="s">
        <v>4854</v>
      </c>
      <c r="L6670" t="s">
        <v>50</v>
      </c>
      <c r="M6670" t="s">
        <v>4855</v>
      </c>
      <c r="N6670" t="s">
        <v>4933</v>
      </c>
      <c r="O6670" t="s">
        <v>4857</v>
      </c>
      <c r="P6670" t="s">
        <v>56262</v>
      </c>
      <c r="R6670" t="str">
        <f t="shared" si="208"/>
        <v>青州</v>
      </c>
      <c r="S6670" t="str">
        <f t="shared" si="209"/>
        <v>0112</v>
      </c>
    </row>
    <row r="6671" spans="1:19">
      <c r="A6671" t="s">
        <v>56263</v>
      </c>
      <c r="B6671" t="s">
        <v>56264</v>
      </c>
      <c r="C6671" t="s">
        <v>49</v>
      </c>
      <c r="D6671" t="s">
        <v>56265</v>
      </c>
      <c r="E6671" t="s">
        <v>55465</v>
      </c>
      <c r="F6671" t="s">
        <v>56266</v>
      </c>
      <c r="G6671" t="s">
        <v>56267</v>
      </c>
      <c r="H6671" t="s">
        <v>56268</v>
      </c>
      <c r="I6671" t="s">
        <v>4785</v>
      </c>
      <c r="J6671" t="s">
        <v>8492</v>
      </c>
      <c r="K6671" t="s">
        <v>8493</v>
      </c>
      <c r="L6671" t="s">
        <v>95</v>
      </c>
      <c r="M6671" t="s">
        <v>5709</v>
      </c>
      <c r="N6671" t="s">
        <v>4972</v>
      </c>
      <c r="O6671" t="s">
        <v>8494</v>
      </c>
      <c r="P6671" t="s">
        <v>56269</v>
      </c>
      <c r="R6671" t="str">
        <f t="shared" si="208"/>
        <v>安丘</v>
      </c>
      <c r="S6671" t="str">
        <f t="shared" si="209"/>
        <v>0112</v>
      </c>
    </row>
    <row r="6672" spans="1:19">
      <c r="A6672" t="s">
        <v>56270</v>
      </c>
      <c r="B6672" t="s">
        <v>56271</v>
      </c>
      <c r="C6672" t="s">
        <v>49</v>
      </c>
      <c r="D6672" t="s">
        <v>56272</v>
      </c>
      <c r="E6672" t="s">
        <v>55518</v>
      </c>
      <c r="F6672" t="s">
        <v>56273</v>
      </c>
      <c r="G6672" t="s">
        <v>56274</v>
      </c>
      <c r="H6672" t="s">
        <v>56275</v>
      </c>
      <c r="I6672" t="s">
        <v>12119</v>
      </c>
      <c r="J6672" t="s">
        <v>19912</v>
      </c>
      <c r="K6672" t="s">
        <v>19913</v>
      </c>
      <c r="L6672" t="s">
        <v>77</v>
      </c>
      <c r="M6672" t="s">
        <v>5733</v>
      </c>
      <c r="O6672" t="s">
        <v>19914</v>
      </c>
      <c r="P6672" t="s">
        <v>56276</v>
      </c>
      <c r="R6672" t="str">
        <f t="shared" si="208"/>
        <v>临朐</v>
      </c>
      <c r="S6672" t="str">
        <f t="shared" si="209"/>
        <v>0112</v>
      </c>
    </row>
    <row r="6673" spans="1:19">
      <c r="A6673" t="s">
        <v>56277</v>
      </c>
      <c r="B6673" t="s">
        <v>56278</v>
      </c>
      <c r="C6673" t="s">
        <v>49</v>
      </c>
      <c r="D6673" t="s">
        <v>56279</v>
      </c>
      <c r="E6673" t="s">
        <v>56280</v>
      </c>
      <c r="F6673" t="s">
        <v>56281</v>
      </c>
      <c r="G6673" t="s">
        <v>56282</v>
      </c>
      <c r="H6673" t="s">
        <v>56283</v>
      </c>
      <c r="I6673" t="s">
        <v>4929</v>
      </c>
      <c r="J6673" t="s">
        <v>5917</v>
      </c>
      <c r="K6673" t="s">
        <v>5918</v>
      </c>
      <c r="L6673" t="s">
        <v>86</v>
      </c>
      <c r="M6673" t="s">
        <v>5919</v>
      </c>
      <c r="N6673" t="s">
        <v>6152</v>
      </c>
      <c r="O6673" t="s">
        <v>5920</v>
      </c>
      <c r="P6673" t="s">
        <v>56284</v>
      </c>
      <c r="R6673" t="str">
        <f t="shared" si="208"/>
        <v>坊子</v>
      </c>
      <c r="S6673" t="str">
        <f t="shared" si="209"/>
        <v>0112</v>
      </c>
    </row>
    <row r="6674" spans="1:19">
      <c r="A6674" t="s">
        <v>56285</v>
      </c>
      <c r="B6674" t="s">
        <v>56286</v>
      </c>
      <c r="C6674" t="s">
        <v>49</v>
      </c>
      <c r="D6674" t="s">
        <v>56287</v>
      </c>
      <c r="E6674" t="s">
        <v>55465</v>
      </c>
      <c r="F6674" t="s">
        <v>56288</v>
      </c>
      <c r="G6674" t="s">
        <v>56289</v>
      </c>
      <c r="H6674" t="s">
        <v>56290</v>
      </c>
      <c r="I6674" t="s">
        <v>5184</v>
      </c>
      <c r="J6674" t="s">
        <v>5222</v>
      </c>
      <c r="K6674" t="s">
        <v>5223</v>
      </c>
      <c r="L6674" t="s">
        <v>105</v>
      </c>
      <c r="M6674" t="s">
        <v>5224</v>
      </c>
      <c r="N6674" t="s">
        <v>4789</v>
      </c>
      <c r="O6674" t="s">
        <v>5225</v>
      </c>
      <c r="P6674" t="s">
        <v>56291</v>
      </c>
      <c r="Q6674" t="s">
        <v>56292</v>
      </c>
      <c r="R6674" t="str">
        <f t="shared" si="208"/>
        <v>寿光</v>
      </c>
      <c r="S6674" t="str">
        <f t="shared" si="209"/>
        <v>0112</v>
      </c>
    </row>
    <row r="6675" spans="1:19">
      <c r="A6675" t="s">
        <v>56293</v>
      </c>
      <c r="B6675" t="s">
        <v>56294</v>
      </c>
      <c r="C6675" t="s">
        <v>49</v>
      </c>
      <c r="D6675" t="s">
        <v>56295</v>
      </c>
      <c r="E6675" t="s">
        <v>55518</v>
      </c>
      <c r="F6675" t="s">
        <v>56296</v>
      </c>
      <c r="G6675" t="s">
        <v>56297</v>
      </c>
      <c r="H6675" t="s">
        <v>56298</v>
      </c>
      <c r="I6675" t="s">
        <v>4841</v>
      </c>
      <c r="J6675" t="s">
        <v>14048</v>
      </c>
      <c r="K6675" t="s">
        <v>14049</v>
      </c>
      <c r="L6675" t="s">
        <v>60</v>
      </c>
      <c r="M6675" t="s">
        <v>4904</v>
      </c>
      <c r="O6675" t="s">
        <v>14050</v>
      </c>
      <c r="P6675" t="s">
        <v>56299</v>
      </c>
      <c r="Q6675" t="s">
        <v>56300</v>
      </c>
      <c r="R6675" t="str">
        <f t="shared" si="208"/>
        <v>奎文</v>
      </c>
      <c r="S6675" t="str">
        <f t="shared" si="209"/>
        <v>0112</v>
      </c>
    </row>
    <row r="6676" spans="1:19">
      <c r="A6676" t="s">
        <v>56301</v>
      </c>
      <c r="B6676" t="s">
        <v>56302</v>
      </c>
      <c r="C6676" t="s">
        <v>49</v>
      </c>
      <c r="D6676" t="s">
        <v>56303</v>
      </c>
      <c r="E6676" t="s">
        <v>56181</v>
      </c>
      <c r="F6676" t="s">
        <v>56304</v>
      </c>
      <c r="G6676" t="s">
        <v>56305</v>
      </c>
      <c r="H6676" t="s">
        <v>56306</v>
      </c>
      <c r="I6676" t="s">
        <v>12119</v>
      </c>
      <c r="J6676" t="s">
        <v>20915</v>
      </c>
      <c r="K6676" t="s">
        <v>20916</v>
      </c>
      <c r="L6676" t="s">
        <v>237</v>
      </c>
      <c r="M6676" t="s">
        <v>4868</v>
      </c>
      <c r="N6676" t="s">
        <v>5487</v>
      </c>
      <c r="O6676" t="s">
        <v>20917</v>
      </c>
      <c r="P6676" t="s">
        <v>56307</v>
      </c>
      <c r="R6676" t="str">
        <f t="shared" si="208"/>
        <v>潍城</v>
      </c>
      <c r="S6676" t="str">
        <f t="shared" si="209"/>
        <v>0112</v>
      </c>
    </row>
    <row r="6677" spans="1:19">
      <c r="A6677" t="s">
        <v>56308</v>
      </c>
      <c r="B6677" t="s">
        <v>56309</v>
      </c>
      <c r="C6677" t="s">
        <v>49</v>
      </c>
      <c r="D6677" t="s">
        <v>56310</v>
      </c>
      <c r="E6677" t="s">
        <v>56236</v>
      </c>
      <c r="F6677" t="s">
        <v>56311</v>
      </c>
      <c r="G6677" t="s">
        <v>56312</v>
      </c>
      <c r="H6677" t="s">
        <v>56313</v>
      </c>
      <c r="I6677" t="s">
        <v>4955</v>
      </c>
      <c r="J6677" t="s">
        <v>5122</v>
      </c>
      <c r="K6677" t="s">
        <v>5123</v>
      </c>
      <c r="N6677" t="s">
        <v>7881</v>
      </c>
      <c r="O6677" t="s">
        <v>5124</v>
      </c>
      <c r="R6677" t="str">
        <f t="shared" si="208"/>
        <v/>
      </c>
      <c r="S6677" t="str">
        <f t="shared" si="209"/>
        <v>0112</v>
      </c>
    </row>
    <row r="6678" spans="1:19">
      <c r="A6678" t="s">
        <v>56314</v>
      </c>
      <c r="B6678" t="s">
        <v>56315</v>
      </c>
      <c r="C6678" t="s">
        <v>49</v>
      </c>
      <c r="D6678" t="s">
        <v>56316</v>
      </c>
      <c r="E6678" t="s">
        <v>55481</v>
      </c>
      <c r="F6678" t="s">
        <v>56317</v>
      </c>
      <c r="G6678" t="s">
        <v>56318</v>
      </c>
      <c r="H6678" t="s">
        <v>56319</v>
      </c>
      <c r="I6678" t="s">
        <v>12119</v>
      </c>
      <c r="J6678" t="s">
        <v>6043</v>
      </c>
      <c r="K6678" t="s">
        <v>6044</v>
      </c>
      <c r="L6678" t="s">
        <v>237</v>
      </c>
      <c r="M6678" t="s">
        <v>4971</v>
      </c>
      <c r="N6678" t="s">
        <v>7558</v>
      </c>
      <c r="O6678" t="s">
        <v>6045</v>
      </c>
      <c r="P6678" t="s">
        <v>56320</v>
      </c>
      <c r="R6678" t="str">
        <f t="shared" si="208"/>
        <v>潍城</v>
      </c>
      <c r="S6678" t="str">
        <f t="shared" si="209"/>
        <v>0112</v>
      </c>
    </row>
    <row r="6679" spans="1:19">
      <c r="A6679" t="s">
        <v>56321</v>
      </c>
      <c r="B6679" t="s">
        <v>56322</v>
      </c>
      <c r="C6679" t="s">
        <v>49</v>
      </c>
      <c r="D6679" t="s">
        <v>56323</v>
      </c>
      <c r="E6679" t="s">
        <v>56324</v>
      </c>
      <c r="F6679" t="s">
        <v>56325</v>
      </c>
      <c r="G6679" t="s">
        <v>56326</v>
      </c>
      <c r="H6679" t="s">
        <v>56327</v>
      </c>
      <c r="I6679" t="s">
        <v>4852</v>
      </c>
      <c r="J6679" t="s">
        <v>7544</v>
      </c>
      <c r="K6679" t="s">
        <v>7545</v>
      </c>
      <c r="L6679" t="s">
        <v>375</v>
      </c>
      <c r="M6679" t="s">
        <v>7334</v>
      </c>
      <c r="N6679" t="s">
        <v>4789</v>
      </c>
      <c r="O6679" t="s">
        <v>7546</v>
      </c>
      <c r="P6679" t="s">
        <v>56328</v>
      </c>
      <c r="R6679" t="str">
        <f t="shared" si="208"/>
        <v>昌邑</v>
      </c>
      <c r="S6679" t="str">
        <f t="shared" si="209"/>
        <v>0112</v>
      </c>
    </row>
    <row r="6680" spans="1:19">
      <c r="A6680" t="s">
        <v>56329</v>
      </c>
      <c r="B6680" t="s">
        <v>56330</v>
      </c>
      <c r="C6680" t="s">
        <v>49</v>
      </c>
      <c r="D6680" t="s">
        <v>56331</v>
      </c>
      <c r="E6680" t="s">
        <v>55465</v>
      </c>
      <c r="F6680" t="s">
        <v>56332</v>
      </c>
      <c r="G6680" t="s">
        <v>56333</v>
      </c>
      <c r="H6680" t="s">
        <v>56334</v>
      </c>
      <c r="I6680" t="s">
        <v>6877</v>
      </c>
      <c r="J6680" t="s">
        <v>5778</v>
      </c>
      <c r="K6680" t="s">
        <v>5779</v>
      </c>
      <c r="L6680" t="s">
        <v>105</v>
      </c>
      <c r="M6680" t="s">
        <v>5197</v>
      </c>
      <c r="N6680" t="s">
        <v>4892</v>
      </c>
      <c r="O6680" t="s">
        <v>5780</v>
      </c>
      <c r="P6680" t="s">
        <v>56335</v>
      </c>
      <c r="R6680" t="str">
        <f t="shared" si="208"/>
        <v>寿光</v>
      </c>
      <c r="S6680" t="str">
        <f t="shared" si="209"/>
        <v>0112</v>
      </c>
    </row>
    <row r="6681" spans="1:19">
      <c r="A6681" t="s">
        <v>56336</v>
      </c>
      <c r="B6681" t="s">
        <v>56337</v>
      </c>
      <c r="C6681" t="s">
        <v>49</v>
      </c>
      <c r="D6681" t="s">
        <v>56338</v>
      </c>
      <c r="E6681" t="s">
        <v>55465</v>
      </c>
      <c r="F6681" t="s">
        <v>56339</v>
      </c>
      <c r="G6681" t="s">
        <v>56340</v>
      </c>
      <c r="H6681" t="s">
        <v>56341</v>
      </c>
      <c r="I6681" t="s">
        <v>5560</v>
      </c>
      <c r="J6681" t="s">
        <v>26129</v>
      </c>
      <c r="K6681" t="s">
        <v>26130</v>
      </c>
      <c r="L6681" t="s">
        <v>1136</v>
      </c>
      <c r="M6681" t="s">
        <v>6413</v>
      </c>
      <c r="N6681" t="s">
        <v>4845</v>
      </c>
      <c r="O6681" t="s">
        <v>26131</v>
      </c>
      <c r="P6681" t="s">
        <v>56342</v>
      </c>
      <c r="R6681" t="str">
        <f t="shared" si="208"/>
        <v>昌乐</v>
      </c>
      <c r="S6681" t="str">
        <f t="shared" si="209"/>
        <v>0112</v>
      </c>
    </row>
    <row r="6682" spans="1:19">
      <c r="A6682" t="s">
        <v>56343</v>
      </c>
      <c r="B6682" t="s">
        <v>56344</v>
      </c>
      <c r="C6682" t="s">
        <v>49</v>
      </c>
      <c r="D6682" t="s">
        <v>56345</v>
      </c>
      <c r="E6682" t="s">
        <v>55465</v>
      </c>
      <c r="F6682" t="s">
        <v>56346</v>
      </c>
      <c r="G6682" t="s">
        <v>56347</v>
      </c>
      <c r="H6682" t="s">
        <v>56348</v>
      </c>
      <c r="I6682" t="s">
        <v>6888</v>
      </c>
      <c r="J6682" t="s">
        <v>9760</v>
      </c>
      <c r="K6682" t="s">
        <v>9761</v>
      </c>
      <c r="L6682" t="s">
        <v>60</v>
      </c>
      <c r="M6682" t="s">
        <v>5999</v>
      </c>
      <c r="N6682" t="s">
        <v>4905</v>
      </c>
      <c r="O6682" t="s">
        <v>9762</v>
      </c>
      <c r="P6682" t="s">
        <v>56349</v>
      </c>
      <c r="R6682" t="str">
        <f t="shared" si="208"/>
        <v>奎文</v>
      </c>
      <c r="S6682" t="str">
        <f t="shared" si="209"/>
        <v>0112</v>
      </c>
    </row>
    <row r="6683" spans="1:19">
      <c r="A6683" t="s">
        <v>56350</v>
      </c>
      <c r="B6683" t="s">
        <v>56351</v>
      </c>
      <c r="C6683" t="s">
        <v>49</v>
      </c>
      <c r="D6683" t="s">
        <v>56352</v>
      </c>
      <c r="E6683" t="s">
        <v>55481</v>
      </c>
      <c r="F6683" t="s">
        <v>56353</v>
      </c>
      <c r="G6683" t="s">
        <v>56354</v>
      </c>
      <c r="H6683" t="s">
        <v>56355</v>
      </c>
      <c r="I6683" t="s">
        <v>12119</v>
      </c>
      <c r="J6683" t="s">
        <v>4956</v>
      </c>
      <c r="K6683" t="s">
        <v>4957</v>
      </c>
      <c r="L6683" t="s">
        <v>95</v>
      </c>
      <c r="M6683" t="s">
        <v>4958</v>
      </c>
      <c r="N6683" t="s">
        <v>5056</v>
      </c>
      <c r="O6683" t="s">
        <v>4960</v>
      </c>
      <c r="P6683" t="s">
        <v>56356</v>
      </c>
      <c r="R6683" t="str">
        <f t="shared" si="208"/>
        <v>安丘</v>
      </c>
      <c r="S6683" t="str">
        <f t="shared" si="209"/>
        <v>0112</v>
      </c>
    </row>
    <row r="6684" spans="1:19">
      <c r="A6684" t="s">
        <v>56357</v>
      </c>
      <c r="B6684" t="s">
        <v>56358</v>
      </c>
      <c r="C6684" t="s">
        <v>49</v>
      </c>
      <c r="D6684" t="s">
        <v>56359</v>
      </c>
      <c r="E6684" t="s">
        <v>56236</v>
      </c>
      <c r="F6684" t="s">
        <v>56360</v>
      </c>
      <c r="G6684" t="s">
        <v>56361</v>
      </c>
      <c r="H6684" t="s">
        <v>56362</v>
      </c>
      <c r="I6684" t="s">
        <v>4828</v>
      </c>
      <c r="J6684" t="s">
        <v>11849</v>
      </c>
      <c r="K6684" t="s">
        <v>11850</v>
      </c>
      <c r="L6684" t="s">
        <v>95</v>
      </c>
      <c r="M6684" t="s">
        <v>5709</v>
      </c>
      <c r="N6684" t="s">
        <v>7504</v>
      </c>
      <c r="O6684" t="s">
        <v>11851</v>
      </c>
      <c r="P6684" t="s">
        <v>56363</v>
      </c>
      <c r="R6684" t="str">
        <f t="shared" si="208"/>
        <v>安丘</v>
      </c>
      <c r="S6684" t="str">
        <f t="shared" si="209"/>
        <v>0112</v>
      </c>
    </row>
    <row r="6685" spans="1:19">
      <c r="A6685" t="s">
        <v>56364</v>
      </c>
      <c r="B6685" t="s">
        <v>56365</v>
      </c>
      <c r="C6685" t="s">
        <v>49</v>
      </c>
      <c r="D6685" t="s">
        <v>56366</v>
      </c>
      <c r="E6685" t="s">
        <v>55481</v>
      </c>
      <c r="F6685" t="s">
        <v>56367</v>
      </c>
      <c r="G6685" t="s">
        <v>56368</v>
      </c>
      <c r="H6685" t="s">
        <v>56369</v>
      </c>
      <c r="I6685" t="s">
        <v>12844</v>
      </c>
      <c r="J6685" t="s">
        <v>8081</v>
      </c>
      <c r="K6685" t="s">
        <v>42502</v>
      </c>
      <c r="L6685" t="s">
        <v>105</v>
      </c>
      <c r="M6685" t="s">
        <v>5133</v>
      </c>
      <c r="N6685" t="s">
        <v>5801</v>
      </c>
      <c r="O6685" t="s">
        <v>8083</v>
      </c>
      <c r="P6685" t="s">
        <v>56370</v>
      </c>
      <c r="Q6685" t="s">
        <v>56371</v>
      </c>
      <c r="R6685" t="str">
        <f t="shared" si="208"/>
        <v>寿光</v>
      </c>
      <c r="S6685" t="str">
        <f t="shared" si="209"/>
        <v>0112</v>
      </c>
    </row>
    <row r="6686" spans="1:19">
      <c r="A6686" t="s">
        <v>56372</v>
      </c>
      <c r="B6686" t="s">
        <v>56373</v>
      </c>
      <c r="C6686" t="s">
        <v>49</v>
      </c>
      <c r="D6686" t="s">
        <v>56374</v>
      </c>
      <c r="E6686" t="s">
        <v>55518</v>
      </c>
      <c r="F6686" t="s">
        <v>56375</v>
      </c>
      <c r="G6686" t="s">
        <v>56376</v>
      </c>
      <c r="H6686" t="s">
        <v>56377</v>
      </c>
      <c r="I6686" t="s">
        <v>5407</v>
      </c>
      <c r="J6686" t="s">
        <v>6555</v>
      </c>
      <c r="K6686" t="s">
        <v>6556</v>
      </c>
      <c r="L6686" t="s">
        <v>77</v>
      </c>
      <c r="M6686" t="s">
        <v>4803</v>
      </c>
      <c r="O6686" t="s">
        <v>6557</v>
      </c>
      <c r="P6686" t="s">
        <v>56378</v>
      </c>
      <c r="R6686" t="str">
        <f t="shared" si="208"/>
        <v>临朐</v>
      </c>
      <c r="S6686" t="str">
        <f t="shared" si="209"/>
        <v>0112</v>
      </c>
    </row>
    <row r="6687" spans="1:19">
      <c r="A6687" t="s">
        <v>56379</v>
      </c>
      <c r="B6687" t="s">
        <v>56380</v>
      </c>
      <c r="C6687" t="s">
        <v>49</v>
      </c>
      <c r="D6687" t="s">
        <v>56381</v>
      </c>
      <c r="E6687" t="s">
        <v>55465</v>
      </c>
      <c r="F6687" t="s">
        <v>56382</v>
      </c>
      <c r="G6687" t="s">
        <v>56383</v>
      </c>
      <c r="H6687" t="s">
        <v>56384</v>
      </c>
      <c r="I6687" t="s">
        <v>6877</v>
      </c>
      <c r="J6687" t="s">
        <v>7418</v>
      </c>
      <c r="K6687" t="s">
        <v>7419</v>
      </c>
      <c r="L6687" t="s">
        <v>60</v>
      </c>
      <c r="M6687" t="s">
        <v>5999</v>
      </c>
      <c r="N6687" t="s">
        <v>4881</v>
      </c>
      <c r="O6687" t="s">
        <v>7420</v>
      </c>
      <c r="P6687" t="s">
        <v>56385</v>
      </c>
      <c r="Q6687" t="s">
        <v>56386</v>
      </c>
      <c r="R6687" t="str">
        <f t="shared" si="208"/>
        <v>奎文</v>
      </c>
      <c r="S6687" t="str">
        <f t="shared" si="209"/>
        <v>0112</v>
      </c>
    </row>
    <row r="6688" spans="1:19">
      <c r="A6688" t="s">
        <v>56387</v>
      </c>
      <c r="B6688" t="s">
        <v>56388</v>
      </c>
      <c r="C6688" t="s">
        <v>49</v>
      </c>
      <c r="D6688" t="s">
        <v>56389</v>
      </c>
      <c r="E6688" t="s">
        <v>55465</v>
      </c>
      <c r="F6688" t="s">
        <v>56390</v>
      </c>
      <c r="G6688" t="s">
        <v>56391</v>
      </c>
      <c r="H6688" t="s">
        <v>56392</v>
      </c>
      <c r="I6688" t="s">
        <v>5066</v>
      </c>
      <c r="J6688" t="s">
        <v>5731</v>
      </c>
      <c r="K6688" t="s">
        <v>5732</v>
      </c>
      <c r="L6688" t="s">
        <v>77</v>
      </c>
      <c r="M6688" t="s">
        <v>5733</v>
      </c>
      <c r="N6688" t="s">
        <v>4933</v>
      </c>
      <c r="O6688" t="s">
        <v>5734</v>
      </c>
      <c r="P6688" t="s">
        <v>56393</v>
      </c>
      <c r="Q6688" t="s">
        <v>56394</v>
      </c>
      <c r="R6688" t="str">
        <f t="shared" si="208"/>
        <v>临朐</v>
      </c>
      <c r="S6688" t="str">
        <f t="shared" si="209"/>
        <v>0112</v>
      </c>
    </row>
    <row r="6689" spans="1:19">
      <c r="A6689" t="s">
        <v>56395</v>
      </c>
      <c r="B6689" t="s">
        <v>56396</v>
      </c>
      <c r="C6689" t="s">
        <v>49</v>
      </c>
      <c r="D6689" t="s">
        <v>56397</v>
      </c>
      <c r="E6689" t="s">
        <v>55518</v>
      </c>
      <c r="F6689" t="s">
        <v>56398</v>
      </c>
      <c r="G6689" t="s">
        <v>56399</v>
      </c>
      <c r="H6689" t="s">
        <v>56400</v>
      </c>
      <c r="I6689" t="s">
        <v>5822</v>
      </c>
      <c r="J6689" t="s">
        <v>6423</v>
      </c>
      <c r="K6689" t="s">
        <v>6424</v>
      </c>
      <c r="L6689" t="s">
        <v>60</v>
      </c>
      <c r="M6689" t="s">
        <v>5511</v>
      </c>
      <c r="O6689" t="s">
        <v>6425</v>
      </c>
      <c r="P6689" t="s">
        <v>56401</v>
      </c>
      <c r="R6689" t="str">
        <f t="shared" si="208"/>
        <v>奎文</v>
      </c>
      <c r="S6689" t="str">
        <f t="shared" si="209"/>
        <v>0112</v>
      </c>
    </row>
    <row r="6690" spans="1:19">
      <c r="A6690" t="s">
        <v>56402</v>
      </c>
      <c r="B6690" t="s">
        <v>56403</v>
      </c>
      <c r="C6690" t="s">
        <v>49</v>
      </c>
      <c r="D6690" t="s">
        <v>56404</v>
      </c>
      <c r="E6690" t="s">
        <v>55465</v>
      </c>
      <c r="F6690" t="s">
        <v>56405</v>
      </c>
      <c r="G6690" t="s">
        <v>56406</v>
      </c>
      <c r="H6690" t="s">
        <v>56407</v>
      </c>
      <c r="I6690" t="s">
        <v>4852</v>
      </c>
      <c r="J6690" t="s">
        <v>9246</v>
      </c>
      <c r="K6690" t="s">
        <v>9247</v>
      </c>
      <c r="L6690" t="s">
        <v>375</v>
      </c>
      <c r="M6690" t="s">
        <v>7334</v>
      </c>
      <c r="N6690" t="s">
        <v>4972</v>
      </c>
      <c r="O6690" t="s">
        <v>9248</v>
      </c>
      <c r="P6690" t="s">
        <v>56408</v>
      </c>
      <c r="R6690" t="str">
        <f t="shared" si="208"/>
        <v>昌邑</v>
      </c>
      <c r="S6690" t="str">
        <f t="shared" si="209"/>
        <v>0112</v>
      </c>
    </row>
    <row r="6691" spans="1:19">
      <c r="A6691" t="s">
        <v>56409</v>
      </c>
      <c r="B6691" t="s">
        <v>56410</v>
      </c>
      <c r="C6691" t="s">
        <v>49</v>
      </c>
      <c r="D6691" t="s">
        <v>56411</v>
      </c>
      <c r="E6691" t="s">
        <v>55481</v>
      </c>
      <c r="F6691" t="s">
        <v>56412</v>
      </c>
      <c r="G6691" t="s">
        <v>56413</v>
      </c>
      <c r="H6691" t="s">
        <v>56414</v>
      </c>
      <c r="I6691" t="s">
        <v>12119</v>
      </c>
      <c r="J6691" t="s">
        <v>4786</v>
      </c>
      <c r="K6691" t="s">
        <v>4787</v>
      </c>
      <c r="L6691" t="s">
        <v>237</v>
      </c>
      <c r="M6691" t="s">
        <v>4788</v>
      </c>
      <c r="N6691" t="s">
        <v>5112</v>
      </c>
      <c r="O6691" t="s">
        <v>4790</v>
      </c>
      <c r="P6691" t="s">
        <v>56415</v>
      </c>
      <c r="Q6691" t="s">
        <v>56416</v>
      </c>
      <c r="R6691" t="str">
        <f t="shared" si="208"/>
        <v>潍城</v>
      </c>
      <c r="S6691" t="str">
        <f t="shared" si="209"/>
        <v>0112</v>
      </c>
    </row>
    <row r="6692" spans="1:19">
      <c r="A6692" t="s">
        <v>56417</v>
      </c>
      <c r="B6692" t="s">
        <v>56418</v>
      </c>
      <c r="C6692" t="s">
        <v>49</v>
      </c>
      <c r="D6692" t="s">
        <v>56419</v>
      </c>
      <c r="E6692" t="s">
        <v>55465</v>
      </c>
      <c r="F6692" t="s">
        <v>56420</v>
      </c>
      <c r="G6692" t="s">
        <v>56421</v>
      </c>
      <c r="H6692" t="s">
        <v>56422</v>
      </c>
      <c r="I6692" t="s">
        <v>4785</v>
      </c>
      <c r="J6692" t="s">
        <v>9299</v>
      </c>
      <c r="K6692" t="s">
        <v>9300</v>
      </c>
      <c r="L6692" t="s">
        <v>148</v>
      </c>
      <c r="M6692" t="s">
        <v>6713</v>
      </c>
      <c r="N6692" t="s">
        <v>4905</v>
      </c>
      <c r="O6692" t="s">
        <v>9301</v>
      </c>
      <c r="P6692" t="s">
        <v>56423</v>
      </c>
      <c r="R6692" t="str">
        <f t="shared" si="208"/>
        <v>寒亭</v>
      </c>
      <c r="S6692" t="str">
        <f t="shared" si="209"/>
        <v>0112</v>
      </c>
    </row>
    <row r="6693" spans="1:19">
      <c r="A6693" t="s">
        <v>3154</v>
      </c>
      <c r="B6693" t="s">
        <v>56424</v>
      </c>
      <c r="C6693" t="s">
        <v>49</v>
      </c>
      <c r="D6693" t="s">
        <v>56425</v>
      </c>
      <c r="E6693" t="s">
        <v>55518</v>
      </c>
      <c r="F6693" t="s">
        <v>56426</v>
      </c>
      <c r="G6693" t="s">
        <v>3152</v>
      </c>
      <c r="H6693" t="s">
        <v>56427</v>
      </c>
      <c r="I6693" t="s">
        <v>5052</v>
      </c>
      <c r="J6693" t="s">
        <v>11207</v>
      </c>
      <c r="K6693" t="s">
        <v>11208</v>
      </c>
      <c r="L6693" t="s">
        <v>123</v>
      </c>
      <c r="M6693" t="s">
        <v>7767</v>
      </c>
      <c r="O6693" t="s">
        <v>11209</v>
      </c>
      <c r="P6693" t="s">
        <v>56428</v>
      </c>
      <c r="Q6693" t="s">
        <v>56429</v>
      </c>
      <c r="R6693" t="str">
        <f t="shared" si="208"/>
        <v>诸城</v>
      </c>
      <c r="S6693" t="str">
        <f t="shared" si="209"/>
        <v>0112</v>
      </c>
    </row>
    <row r="6694" spans="1:19">
      <c r="A6694" t="s">
        <v>3010</v>
      </c>
      <c r="B6694" t="s">
        <v>56430</v>
      </c>
      <c r="C6694" t="s">
        <v>49</v>
      </c>
      <c r="D6694" t="s">
        <v>56431</v>
      </c>
      <c r="E6694" t="s">
        <v>56181</v>
      </c>
      <c r="F6694" t="s">
        <v>56432</v>
      </c>
      <c r="G6694" t="s">
        <v>3008</v>
      </c>
      <c r="H6694" t="s">
        <v>56433</v>
      </c>
      <c r="I6694" t="s">
        <v>12119</v>
      </c>
      <c r="J6694" t="s">
        <v>5997</v>
      </c>
      <c r="K6694" t="s">
        <v>5998</v>
      </c>
      <c r="L6694" t="s">
        <v>60</v>
      </c>
      <c r="M6694" t="s">
        <v>5999</v>
      </c>
      <c r="N6694" t="s">
        <v>5112</v>
      </c>
      <c r="O6694" t="s">
        <v>6000</v>
      </c>
      <c r="P6694" t="s">
        <v>56434</v>
      </c>
      <c r="R6694" t="str">
        <f t="shared" si="208"/>
        <v>奎文</v>
      </c>
      <c r="S6694" t="str">
        <f t="shared" si="209"/>
        <v>0112</v>
      </c>
    </row>
    <row r="6695" spans="1:19">
      <c r="A6695" t="s">
        <v>56435</v>
      </c>
      <c r="B6695" t="s">
        <v>56436</v>
      </c>
      <c r="C6695" t="s">
        <v>49</v>
      </c>
      <c r="D6695" t="s">
        <v>56437</v>
      </c>
      <c r="E6695" t="s">
        <v>56438</v>
      </c>
      <c r="F6695" t="s">
        <v>56439</v>
      </c>
      <c r="G6695" t="s">
        <v>56440</v>
      </c>
      <c r="H6695" t="s">
        <v>56441</v>
      </c>
      <c r="I6695" t="s">
        <v>4929</v>
      </c>
      <c r="J6695" t="s">
        <v>8364</v>
      </c>
      <c r="K6695" t="s">
        <v>8365</v>
      </c>
      <c r="L6695" t="s">
        <v>50</v>
      </c>
      <c r="M6695" t="s">
        <v>6701</v>
      </c>
      <c r="N6695" t="s">
        <v>5248</v>
      </c>
      <c r="O6695" t="s">
        <v>8366</v>
      </c>
      <c r="P6695" t="s">
        <v>56442</v>
      </c>
      <c r="Q6695" t="s">
        <v>56443</v>
      </c>
      <c r="R6695" t="str">
        <f t="shared" si="208"/>
        <v>青州</v>
      </c>
      <c r="S6695" t="str">
        <f t="shared" si="209"/>
        <v>0112</v>
      </c>
    </row>
    <row r="6696" spans="1:19">
      <c r="A6696" t="s">
        <v>56444</v>
      </c>
      <c r="B6696" t="s">
        <v>56445</v>
      </c>
      <c r="C6696" t="s">
        <v>49</v>
      </c>
      <c r="D6696" t="s">
        <v>56446</v>
      </c>
      <c r="E6696" t="s">
        <v>56236</v>
      </c>
      <c r="F6696" t="s">
        <v>56447</v>
      </c>
      <c r="G6696" t="s">
        <v>56448</v>
      </c>
      <c r="H6696" t="s">
        <v>56449</v>
      </c>
      <c r="I6696" t="s">
        <v>5052</v>
      </c>
      <c r="J6696" t="s">
        <v>5823</v>
      </c>
      <c r="K6696" t="s">
        <v>5824</v>
      </c>
      <c r="L6696" t="s">
        <v>123</v>
      </c>
      <c r="M6696" t="s">
        <v>5825</v>
      </c>
      <c r="N6696" t="s">
        <v>4881</v>
      </c>
      <c r="O6696" t="s">
        <v>5826</v>
      </c>
      <c r="P6696" t="s">
        <v>56450</v>
      </c>
      <c r="R6696" t="str">
        <f t="shared" si="208"/>
        <v>诸城</v>
      </c>
      <c r="S6696" t="str">
        <f t="shared" si="209"/>
        <v>0112</v>
      </c>
    </row>
    <row r="6697" spans="1:19">
      <c r="A6697" t="s">
        <v>56451</v>
      </c>
      <c r="B6697" t="s">
        <v>56452</v>
      </c>
      <c r="C6697" t="s">
        <v>49</v>
      </c>
      <c r="D6697" t="s">
        <v>56453</v>
      </c>
      <c r="E6697" t="s">
        <v>56236</v>
      </c>
      <c r="F6697" t="s">
        <v>56454</v>
      </c>
      <c r="G6697" t="s">
        <v>56455</v>
      </c>
      <c r="H6697" t="s">
        <v>56456</v>
      </c>
      <c r="I6697" t="s">
        <v>4852</v>
      </c>
      <c r="J6697" t="s">
        <v>8219</v>
      </c>
      <c r="K6697" t="s">
        <v>8220</v>
      </c>
      <c r="L6697" t="s">
        <v>123</v>
      </c>
      <c r="M6697" t="s">
        <v>4994</v>
      </c>
      <c r="N6697" t="s">
        <v>5619</v>
      </c>
      <c r="O6697" t="s">
        <v>8221</v>
      </c>
      <c r="P6697" t="s">
        <v>56457</v>
      </c>
      <c r="Q6697" t="s">
        <v>56458</v>
      </c>
      <c r="R6697" t="str">
        <f t="shared" si="208"/>
        <v>诸城</v>
      </c>
      <c r="S6697" t="str">
        <f t="shared" si="209"/>
        <v>0112</v>
      </c>
    </row>
    <row r="6698" spans="1:19">
      <c r="A6698" t="s">
        <v>56459</v>
      </c>
      <c r="B6698" t="s">
        <v>56460</v>
      </c>
      <c r="C6698" t="s">
        <v>49</v>
      </c>
      <c r="D6698" t="s">
        <v>56461</v>
      </c>
      <c r="E6698" t="s">
        <v>55465</v>
      </c>
      <c r="F6698" t="s">
        <v>56462</v>
      </c>
      <c r="G6698" t="s">
        <v>56463</v>
      </c>
      <c r="H6698" t="s">
        <v>56464</v>
      </c>
      <c r="I6698" t="s">
        <v>4852</v>
      </c>
      <c r="J6698" t="s">
        <v>6878</v>
      </c>
      <c r="K6698" t="s">
        <v>6879</v>
      </c>
      <c r="L6698" t="s">
        <v>95</v>
      </c>
      <c r="M6698" t="s">
        <v>4844</v>
      </c>
      <c r="N6698" t="s">
        <v>17415</v>
      </c>
      <c r="O6698" t="s">
        <v>6880</v>
      </c>
      <c r="P6698" t="s">
        <v>56434</v>
      </c>
      <c r="Q6698" t="s">
        <v>56465</v>
      </c>
      <c r="R6698" t="str">
        <f t="shared" si="208"/>
        <v>安丘</v>
      </c>
      <c r="S6698" t="str">
        <f t="shared" si="209"/>
        <v>0112</v>
      </c>
    </row>
    <row r="6699" spans="1:19">
      <c r="A6699" t="s">
        <v>56466</v>
      </c>
      <c r="B6699" t="s">
        <v>56467</v>
      </c>
      <c r="C6699" t="s">
        <v>49</v>
      </c>
      <c r="D6699" t="s">
        <v>56468</v>
      </c>
      <c r="E6699" t="s">
        <v>55518</v>
      </c>
      <c r="F6699" t="s">
        <v>56469</v>
      </c>
      <c r="G6699" t="s">
        <v>56470</v>
      </c>
      <c r="H6699" t="s">
        <v>56471</v>
      </c>
      <c r="I6699" t="s">
        <v>4852</v>
      </c>
      <c r="J6699" t="s">
        <v>9807</v>
      </c>
      <c r="K6699" t="s">
        <v>9808</v>
      </c>
      <c r="L6699" t="s">
        <v>95</v>
      </c>
      <c r="M6699" t="s">
        <v>4844</v>
      </c>
      <c r="O6699" t="s">
        <v>9809</v>
      </c>
      <c r="P6699" t="s">
        <v>56472</v>
      </c>
      <c r="R6699" t="str">
        <f t="shared" si="208"/>
        <v>安丘</v>
      </c>
      <c r="S6699" t="str">
        <f t="shared" si="209"/>
        <v>0112</v>
      </c>
    </row>
    <row r="6700" spans="1:19">
      <c r="A6700" t="s">
        <v>56473</v>
      </c>
      <c r="B6700" t="s">
        <v>56474</v>
      </c>
      <c r="C6700" t="s">
        <v>49</v>
      </c>
      <c r="D6700" t="s">
        <v>56475</v>
      </c>
      <c r="E6700" t="s">
        <v>55518</v>
      </c>
      <c r="F6700" t="s">
        <v>56476</v>
      </c>
      <c r="G6700" t="s">
        <v>56477</v>
      </c>
      <c r="H6700" t="s">
        <v>56478</v>
      </c>
      <c r="I6700" t="s">
        <v>4828</v>
      </c>
      <c r="J6700" t="s">
        <v>9807</v>
      </c>
      <c r="K6700" t="s">
        <v>9808</v>
      </c>
      <c r="L6700" t="s">
        <v>95</v>
      </c>
      <c r="M6700" t="s">
        <v>4844</v>
      </c>
      <c r="O6700" t="s">
        <v>9809</v>
      </c>
      <c r="P6700" t="s">
        <v>56479</v>
      </c>
      <c r="R6700" t="str">
        <f t="shared" si="208"/>
        <v>安丘</v>
      </c>
      <c r="S6700" t="str">
        <f t="shared" si="209"/>
        <v>0112</v>
      </c>
    </row>
    <row r="6701" spans="1:19">
      <c r="A6701" t="s">
        <v>2914</v>
      </c>
      <c r="B6701" t="s">
        <v>56480</v>
      </c>
      <c r="C6701" t="s">
        <v>49</v>
      </c>
      <c r="D6701" t="s">
        <v>56481</v>
      </c>
      <c r="E6701" t="s">
        <v>55481</v>
      </c>
      <c r="F6701" t="s">
        <v>56482</v>
      </c>
      <c r="G6701" t="s">
        <v>2912</v>
      </c>
      <c r="H6701" t="s">
        <v>56483</v>
      </c>
      <c r="I6701" t="s">
        <v>12119</v>
      </c>
      <c r="J6701" t="s">
        <v>5408</v>
      </c>
      <c r="K6701" t="s">
        <v>4280</v>
      </c>
      <c r="L6701" t="s">
        <v>375</v>
      </c>
      <c r="M6701" t="s">
        <v>5409</v>
      </c>
      <c r="N6701" t="s">
        <v>4919</v>
      </c>
      <c r="O6701" t="s">
        <v>5410</v>
      </c>
      <c r="P6701" t="s">
        <v>56484</v>
      </c>
      <c r="Q6701" t="s">
        <v>51841</v>
      </c>
      <c r="R6701" t="str">
        <f t="shared" si="208"/>
        <v>昌邑</v>
      </c>
      <c r="S6701" t="str">
        <f t="shared" si="209"/>
        <v>0112</v>
      </c>
    </row>
    <row r="6702" spans="1:19">
      <c r="A6702" t="s">
        <v>56485</v>
      </c>
      <c r="B6702" t="s">
        <v>56486</v>
      </c>
      <c r="C6702" t="s">
        <v>49</v>
      </c>
      <c r="D6702" t="s">
        <v>56487</v>
      </c>
      <c r="E6702" t="s">
        <v>55465</v>
      </c>
      <c r="F6702" t="s">
        <v>56488</v>
      </c>
      <c r="G6702" t="s">
        <v>56489</v>
      </c>
      <c r="H6702" t="s">
        <v>56490</v>
      </c>
      <c r="I6702" t="s">
        <v>4852</v>
      </c>
      <c r="J6702" t="s">
        <v>14530</v>
      </c>
      <c r="K6702" t="s">
        <v>14531</v>
      </c>
      <c r="L6702" t="s">
        <v>148</v>
      </c>
      <c r="M6702" t="s">
        <v>6918</v>
      </c>
      <c r="N6702" t="s">
        <v>6601</v>
      </c>
      <c r="O6702" t="s">
        <v>14532</v>
      </c>
      <c r="P6702" t="s">
        <v>56491</v>
      </c>
      <c r="Q6702" t="s">
        <v>56492</v>
      </c>
      <c r="R6702" t="str">
        <f t="shared" si="208"/>
        <v>寒亭</v>
      </c>
      <c r="S6702" t="str">
        <f t="shared" si="209"/>
        <v>0112</v>
      </c>
    </row>
    <row r="6703" spans="1:19">
      <c r="A6703" t="s">
        <v>56493</v>
      </c>
      <c r="B6703" t="s">
        <v>56494</v>
      </c>
      <c r="C6703" t="s">
        <v>49</v>
      </c>
      <c r="D6703" t="s">
        <v>56495</v>
      </c>
      <c r="E6703" t="s">
        <v>56213</v>
      </c>
      <c r="F6703" t="s">
        <v>56496</v>
      </c>
      <c r="G6703" t="s">
        <v>56497</v>
      </c>
      <c r="H6703" t="s">
        <v>56498</v>
      </c>
      <c r="I6703" t="s">
        <v>4785</v>
      </c>
      <c r="J6703" t="s">
        <v>6622</v>
      </c>
      <c r="K6703" t="s">
        <v>6623</v>
      </c>
      <c r="L6703" t="s">
        <v>50</v>
      </c>
      <c r="M6703" t="s">
        <v>6624</v>
      </c>
      <c r="O6703" t="s">
        <v>6625</v>
      </c>
      <c r="P6703" t="s">
        <v>56499</v>
      </c>
      <c r="Q6703" t="s">
        <v>56500</v>
      </c>
      <c r="R6703" t="str">
        <f t="shared" si="208"/>
        <v>青州</v>
      </c>
      <c r="S6703" t="str">
        <f t="shared" si="209"/>
        <v>0112</v>
      </c>
    </row>
    <row r="6704" spans="1:19">
      <c r="A6704" t="s">
        <v>56501</v>
      </c>
      <c r="B6704" t="s">
        <v>56502</v>
      </c>
      <c r="C6704" t="s">
        <v>49</v>
      </c>
      <c r="D6704" t="s">
        <v>56503</v>
      </c>
      <c r="E6704" t="s">
        <v>55465</v>
      </c>
      <c r="F6704" t="s">
        <v>56504</v>
      </c>
      <c r="G6704" t="s">
        <v>56505</v>
      </c>
      <c r="H6704" t="s">
        <v>56506</v>
      </c>
      <c r="I6704" t="s">
        <v>4785</v>
      </c>
      <c r="J6704" t="s">
        <v>6983</v>
      </c>
      <c r="K6704" t="s">
        <v>6984</v>
      </c>
      <c r="L6704" t="s">
        <v>95</v>
      </c>
      <c r="M6704" t="s">
        <v>5682</v>
      </c>
      <c r="N6704" t="s">
        <v>5056</v>
      </c>
      <c r="O6704" t="s">
        <v>6986</v>
      </c>
      <c r="P6704" t="s">
        <v>56507</v>
      </c>
      <c r="Q6704" t="s">
        <v>56508</v>
      </c>
      <c r="R6704" t="str">
        <f t="shared" si="208"/>
        <v>安丘</v>
      </c>
      <c r="S6704" t="str">
        <f t="shared" si="209"/>
        <v>0112</v>
      </c>
    </row>
    <row r="6705" spans="1:19">
      <c r="A6705" t="s">
        <v>56509</v>
      </c>
      <c r="B6705" t="s">
        <v>56510</v>
      </c>
      <c r="C6705" t="s">
        <v>49</v>
      </c>
      <c r="D6705" t="s">
        <v>56511</v>
      </c>
      <c r="E6705" t="s">
        <v>55465</v>
      </c>
      <c r="F6705" t="s">
        <v>56512</v>
      </c>
      <c r="G6705" t="s">
        <v>56513</v>
      </c>
      <c r="H6705" t="s">
        <v>56514</v>
      </c>
      <c r="I6705" t="s">
        <v>5327</v>
      </c>
      <c r="J6705" t="s">
        <v>5305</v>
      </c>
      <c r="K6705" t="s">
        <v>5306</v>
      </c>
      <c r="L6705" t="s">
        <v>60</v>
      </c>
      <c r="M6705" t="s">
        <v>4774</v>
      </c>
      <c r="N6705" t="s">
        <v>5030</v>
      </c>
      <c r="O6705" t="s">
        <v>5307</v>
      </c>
      <c r="P6705" t="s">
        <v>56515</v>
      </c>
      <c r="Q6705" t="s">
        <v>56516</v>
      </c>
      <c r="R6705" t="str">
        <f t="shared" si="208"/>
        <v>奎文</v>
      </c>
      <c r="S6705" t="str">
        <f t="shared" si="209"/>
        <v>0112</v>
      </c>
    </row>
    <row r="6706" spans="1:19">
      <c r="A6706" t="s">
        <v>56517</v>
      </c>
      <c r="B6706" t="s">
        <v>56518</v>
      </c>
      <c r="C6706" t="s">
        <v>49</v>
      </c>
      <c r="D6706" t="s">
        <v>56519</v>
      </c>
      <c r="E6706" t="s">
        <v>55465</v>
      </c>
      <c r="F6706" t="s">
        <v>56520</v>
      </c>
      <c r="G6706" t="s">
        <v>56521</v>
      </c>
      <c r="H6706" t="s">
        <v>56522</v>
      </c>
      <c r="I6706" t="s">
        <v>4852</v>
      </c>
      <c r="J6706" t="s">
        <v>15246</v>
      </c>
      <c r="K6706" t="s">
        <v>15247</v>
      </c>
      <c r="L6706" t="s">
        <v>1136</v>
      </c>
      <c r="M6706" t="s">
        <v>5210</v>
      </c>
      <c r="N6706" t="s">
        <v>4845</v>
      </c>
      <c r="O6706" t="s">
        <v>15248</v>
      </c>
      <c r="P6706" t="s">
        <v>56523</v>
      </c>
      <c r="Q6706" t="s">
        <v>56524</v>
      </c>
      <c r="R6706" t="str">
        <f t="shared" si="208"/>
        <v>昌乐</v>
      </c>
      <c r="S6706" t="str">
        <f t="shared" si="209"/>
        <v>0112</v>
      </c>
    </row>
    <row r="6707" spans="1:19">
      <c r="A6707" t="s">
        <v>56525</v>
      </c>
      <c r="B6707" t="s">
        <v>53722</v>
      </c>
      <c r="C6707" t="s">
        <v>49</v>
      </c>
      <c r="D6707" t="s">
        <v>56526</v>
      </c>
      <c r="E6707" t="s">
        <v>55465</v>
      </c>
      <c r="F6707" t="s">
        <v>56527</v>
      </c>
      <c r="G6707" t="s">
        <v>56528</v>
      </c>
      <c r="H6707" t="s">
        <v>56529</v>
      </c>
      <c r="I6707" t="s">
        <v>5407</v>
      </c>
      <c r="J6707" t="s">
        <v>5636</v>
      </c>
      <c r="K6707" t="s">
        <v>5637</v>
      </c>
      <c r="L6707" t="s">
        <v>105</v>
      </c>
      <c r="M6707" t="s">
        <v>5638</v>
      </c>
      <c r="N6707" t="s">
        <v>6985</v>
      </c>
      <c r="O6707" t="s">
        <v>5639</v>
      </c>
      <c r="P6707" t="s">
        <v>56530</v>
      </c>
      <c r="R6707" t="str">
        <f t="shared" si="208"/>
        <v>寿光</v>
      </c>
      <c r="S6707" t="str">
        <f t="shared" si="209"/>
        <v>0112</v>
      </c>
    </row>
    <row r="6708" spans="1:19">
      <c r="A6708" t="s">
        <v>56531</v>
      </c>
      <c r="B6708" t="s">
        <v>56532</v>
      </c>
      <c r="C6708" t="s">
        <v>49</v>
      </c>
      <c r="D6708" t="s">
        <v>56533</v>
      </c>
      <c r="E6708" t="s">
        <v>55481</v>
      </c>
      <c r="F6708" t="s">
        <v>56534</v>
      </c>
      <c r="G6708" t="s">
        <v>56535</v>
      </c>
      <c r="H6708" t="s">
        <v>56536</v>
      </c>
      <c r="I6708" t="s">
        <v>12119</v>
      </c>
      <c r="J6708" t="s">
        <v>5270</v>
      </c>
      <c r="K6708" t="s">
        <v>5271</v>
      </c>
      <c r="L6708" t="s">
        <v>148</v>
      </c>
      <c r="M6708" t="s">
        <v>5272</v>
      </c>
      <c r="N6708" t="s">
        <v>5112</v>
      </c>
      <c r="O6708" t="s">
        <v>5274</v>
      </c>
      <c r="P6708" t="s">
        <v>56537</v>
      </c>
      <c r="Q6708" t="s">
        <v>56538</v>
      </c>
      <c r="R6708" t="str">
        <f t="shared" si="208"/>
        <v>寒亭</v>
      </c>
      <c r="S6708" t="str">
        <f t="shared" si="209"/>
        <v>0112</v>
      </c>
    </row>
    <row r="6709" spans="1:19">
      <c r="A6709" t="s">
        <v>56539</v>
      </c>
      <c r="B6709" t="s">
        <v>56540</v>
      </c>
      <c r="C6709" t="s">
        <v>49</v>
      </c>
      <c r="D6709" t="s">
        <v>56541</v>
      </c>
      <c r="E6709" t="s">
        <v>55518</v>
      </c>
      <c r="F6709" t="s">
        <v>56542</v>
      </c>
      <c r="G6709" t="s">
        <v>56543</v>
      </c>
      <c r="H6709" t="s">
        <v>56544</v>
      </c>
      <c r="I6709" t="s">
        <v>4813</v>
      </c>
      <c r="J6709" t="s">
        <v>8915</v>
      </c>
      <c r="K6709" t="s">
        <v>8916</v>
      </c>
      <c r="L6709" t="s">
        <v>86</v>
      </c>
      <c r="M6709" t="s">
        <v>7679</v>
      </c>
      <c r="O6709" t="s">
        <v>8917</v>
      </c>
      <c r="P6709" t="s">
        <v>56545</v>
      </c>
      <c r="Q6709" t="s">
        <v>56546</v>
      </c>
      <c r="R6709" t="str">
        <f t="shared" si="208"/>
        <v>坊子</v>
      </c>
      <c r="S6709" t="str">
        <f t="shared" si="209"/>
        <v>0112</v>
      </c>
    </row>
    <row r="6710" spans="1:19">
      <c r="A6710" t="s">
        <v>56547</v>
      </c>
      <c r="B6710" t="s">
        <v>56548</v>
      </c>
      <c r="C6710" t="s">
        <v>49</v>
      </c>
      <c r="D6710" t="s">
        <v>56549</v>
      </c>
      <c r="E6710" t="s">
        <v>55481</v>
      </c>
      <c r="F6710" t="s">
        <v>56550</v>
      </c>
      <c r="G6710" t="s">
        <v>56551</v>
      </c>
      <c r="H6710" t="s">
        <v>56552</v>
      </c>
      <c r="I6710" t="s">
        <v>12119</v>
      </c>
      <c r="J6710" t="s">
        <v>11292</v>
      </c>
      <c r="K6710" t="s">
        <v>11293</v>
      </c>
      <c r="L6710" t="s">
        <v>86</v>
      </c>
      <c r="M6710" t="s">
        <v>11294</v>
      </c>
      <c r="N6710" t="s">
        <v>4881</v>
      </c>
      <c r="O6710" t="s">
        <v>11295</v>
      </c>
      <c r="P6710" t="s">
        <v>56553</v>
      </c>
      <c r="Q6710" t="s">
        <v>56554</v>
      </c>
      <c r="R6710" t="str">
        <f t="shared" si="208"/>
        <v>坊子</v>
      </c>
      <c r="S6710" t="str">
        <f t="shared" si="209"/>
        <v>0112</v>
      </c>
    </row>
    <row r="6711" spans="1:19">
      <c r="A6711" t="s">
        <v>56555</v>
      </c>
      <c r="B6711" t="s">
        <v>56556</v>
      </c>
      <c r="C6711" t="s">
        <v>49</v>
      </c>
      <c r="D6711" t="s">
        <v>56557</v>
      </c>
      <c r="E6711" t="s">
        <v>55518</v>
      </c>
      <c r="F6711" t="s">
        <v>56558</v>
      </c>
      <c r="G6711" t="s">
        <v>56559</v>
      </c>
      <c r="H6711" t="s">
        <v>56560</v>
      </c>
      <c r="I6711" t="s">
        <v>12844</v>
      </c>
      <c r="J6711" t="s">
        <v>7467</v>
      </c>
      <c r="K6711" t="s">
        <v>7468</v>
      </c>
      <c r="L6711" t="s">
        <v>123</v>
      </c>
      <c r="M6711" t="s">
        <v>7210</v>
      </c>
      <c r="O6711" t="s">
        <v>7469</v>
      </c>
      <c r="P6711" t="s">
        <v>56561</v>
      </c>
      <c r="Q6711" t="s">
        <v>56562</v>
      </c>
      <c r="R6711" t="str">
        <f t="shared" si="208"/>
        <v>诸城</v>
      </c>
      <c r="S6711" t="str">
        <f t="shared" si="209"/>
        <v>0112</v>
      </c>
    </row>
    <row r="6712" spans="1:19">
      <c r="A6712" t="s">
        <v>56563</v>
      </c>
      <c r="B6712" t="s">
        <v>56564</v>
      </c>
      <c r="C6712" t="s">
        <v>49</v>
      </c>
      <c r="D6712" t="s">
        <v>56565</v>
      </c>
      <c r="E6712" t="s">
        <v>55465</v>
      </c>
      <c r="F6712" t="s">
        <v>56566</v>
      </c>
      <c r="G6712" t="s">
        <v>56567</v>
      </c>
      <c r="H6712" t="s">
        <v>56568</v>
      </c>
      <c r="I6712" t="s">
        <v>5461</v>
      </c>
      <c r="J6712" t="s">
        <v>5408</v>
      </c>
      <c r="K6712" t="s">
        <v>4280</v>
      </c>
      <c r="L6712" t="s">
        <v>375</v>
      </c>
      <c r="M6712" t="s">
        <v>5409</v>
      </c>
      <c r="N6712" t="s">
        <v>4972</v>
      </c>
      <c r="O6712" t="s">
        <v>5410</v>
      </c>
      <c r="P6712" t="s">
        <v>56569</v>
      </c>
      <c r="Q6712" t="s">
        <v>56570</v>
      </c>
      <c r="R6712" t="str">
        <f t="shared" si="208"/>
        <v>昌邑</v>
      </c>
      <c r="S6712" t="str">
        <f t="shared" si="209"/>
        <v>0112</v>
      </c>
    </row>
    <row r="6713" spans="1:19">
      <c r="A6713" t="s">
        <v>56571</v>
      </c>
      <c r="B6713" t="s">
        <v>56572</v>
      </c>
      <c r="C6713" t="s">
        <v>49</v>
      </c>
      <c r="D6713" t="s">
        <v>56573</v>
      </c>
      <c r="E6713" t="s">
        <v>56181</v>
      </c>
      <c r="F6713" t="s">
        <v>56574</v>
      </c>
      <c r="G6713" t="s">
        <v>56575</v>
      </c>
      <c r="H6713" t="s">
        <v>56576</v>
      </c>
      <c r="I6713" t="s">
        <v>12119</v>
      </c>
      <c r="J6713" t="s">
        <v>12527</v>
      </c>
      <c r="K6713" t="s">
        <v>12528</v>
      </c>
      <c r="L6713" t="s">
        <v>50</v>
      </c>
      <c r="M6713" t="s">
        <v>6207</v>
      </c>
      <c r="N6713" t="s">
        <v>5030</v>
      </c>
      <c r="O6713" t="s">
        <v>12529</v>
      </c>
      <c r="P6713" t="s">
        <v>56577</v>
      </c>
      <c r="Q6713" t="s">
        <v>56578</v>
      </c>
      <c r="R6713" t="str">
        <f t="shared" si="208"/>
        <v>青州</v>
      </c>
      <c r="S6713" t="str">
        <f t="shared" si="209"/>
        <v>0112</v>
      </c>
    </row>
    <row r="6714" spans="1:19">
      <c r="A6714" t="s">
        <v>56579</v>
      </c>
      <c r="B6714" t="s">
        <v>56580</v>
      </c>
      <c r="C6714" t="s">
        <v>49</v>
      </c>
      <c r="D6714" t="s">
        <v>56581</v>
      </c>
      <c r="E6714" t="s">
        <v>55465</v>
      </c>
      <c r="F6714" t="s">
        <v>56582</v>
      </c>
      <c r="G6714" t="s">
        <v>56583</v>
      </c>
      <c r="H6714" t="s">
        <v>56584</v>
      </c>
      <c r="I6714" t="s">
        <v>4852</v>
      </c>
      <c r="J6714" t="s">
        <v>14847</v>
      </c>
      <c r="K6714" t="s">
        <v>14848</v>
      </c>
      <c r="L6714" t="s">
        <v>148</v>
      </c>
      <c r="M6714" t="s">
        <v>6713</v>
      </c>
      <c r="N6714" t="s">
        <v>4905</v>
      </c>
      <c r="O6714" t="s">
        <v>14849</v>
      </c>
      <c r="P6714" t="s">
        <v>56585</v>
      </c>
      <c r="Q6714" t="s">
        <v>56586</v>
      </c>
      <c r="R6714" t="str">
        <f t="shared" si="208"/>
        <v>寒亭</v>
      </c>
      <c r="S6714" t="str">
        <f t="shared" si="209"/>
        <v>0112</v>
      </c>
    </row>
    <row r="6715" spans="1:19">
      <c r="A6715" t="s">
        <v>56587</v>
      </c>
      <c r="B6715" t="s">
        <v>56588</v>
      </c>
      <c r="C6715" t="s">
        <v>49</v>
      </c>
      <c r="D6715" t="s">
        <v>56589</v>
      </c>
      <c r="E6715" t="s">
        <v>55465</v>
      </c>
      <c r="F6715" t="s">
        <v>56590</v>
      </c>
      <c r="G6715" t="s">
        <v>56591</v>
      </c>
      <c r="H6715" t="s">
        <v>56592</v>
      </c>
      <c r="I6715" t="s">
        <v>5541</v>
      </c>
      <c r="J6715" t="s">
        <v>10067</v>
      </c>
      <c r="K6715" t="s">
        <v>10068</v>
      </c>
      <c r="L6715" t="s">
        <v>105</v>
      </c>
      <c r="M6715" t="s">
        <v>5197</v>
      </c>
      <c r="N6715" t="s">
        <v>4919</v>
      </c>
      <c r="O6715" t="s">
        <v>10069</v>
      </c>
      <c r="P6715" t="s">
        <v>56593</v>
      </c>
      <c r="R6715" t="str">
        <f t="shared" si="208"/>
        <v>寿光</v>
      </c>
      <c r="S6715" t="str">
        <f t="shared" si="209"/>
        <v>0112</v>
      </c>
    </row>
    <row r="6716" spans="1:19">
      <c r="A6716" t="s">
        <v>56594</v>
      </c>
      <c r="B6716" t="s">
        <v>56595</v>
      </c>
      <c r="C6716" t="s">
        <v>49</v>
      </c>
      <c r="D6716" t="s">
        <v>56596</v>
      </c>
      <c r="E6716" t="s">
        <v>55465</v>
      </c>
      <c r="F6716" t="s">
        <v>56597</v>
      </c>
      <c r="G6716" t="s">
        <v>56598</v>
      </c>
      <c r="H6716" t="s">
        <v>56599</v>
      </c>
      <c r="I6716" t="s">
        <v>5822</v>
      </c>
      <c r="J6716" t="s">
        <v>8984</v>
      </c>
      <c r="K6716" t="s">
        <v>8985</v>
      </c>
      <c r="L6716" t="s">
        <v>60</v>
      </c>
      <c r="M6716" t="s">
        <v>5511</v>
      </c>
      <c r="N6716" t="s">
        <v>4905</v>
      </c>
      <c r="O6716" t="s">
        <v>8986</v>
      </c>
      <c r="P6716" t="s">
        <v>56600</v>
      </c>
      <c r="R6716" t="str">
        <f t="shared" si="208"/>
        <v>奎文</v>
      </c>
      <c r="S6716" t="str">
        <f t="shared" si="209"/>
        <v>0112</v>
      </c>
    </row>
    <row r="6717" spans="1:19">
      <c r="A6717" t="s">
        <v>56601</v>
      </c>
      <c r="B6717" t="s">
        <v>56602</v>
      </c>
      <c r="C6717" t="s">
        <v>49</v>
      </c>
      <c r="D6717" t="s">
        <v>56603</v>
      </c>
      <c r="E6717" t="s">
        <v>56604</v>
      </c>
      <c r="F6717" t="s">
        <v>56605</v>
      </c>
      <c r="G6717" t="s">
        <v>56606</v>
      </c>
      <c r="H6717" t="s">
        <v>56607</v>
      </c>
      <c r="I6717" t="s">
        <v>4828</v>
      </c>
      <c r="J6717" t="s">
        <v>8260</v>
      </c>
      <c r="K6717" t="s">
        <v>8261</v>
      </c>
      <c r="L6717" t="s">
        <v>95</v>
      </c>
      <c r="M6717" t="s">
        <v>5682</v>
      </c>
      <c r="N6717" t="s">
        <v>4856</v>
      </c>
      <c r="O6717" t="s">
        <v>8262</v>
      </c>
      <c r="P6717" t="s">
        <v>56608</v>
      </c>
      <c r="R6717" t="str">
        <f t="shared" si="208"/>
        <v>安丘</v>
      </c>
      <c r="S6717" t="str">
        <f t="shared" si="209"/>
        <v>0112</v>
      </c>
    </row>
    <row r="6718" spans="1:19">
      <c r="A6718" t="s">
        <v>56609</v>
      </c>
      <c r="B6718" t="s">
        <v>56610</v>
      </c>
      <c r="C6718" t="s">
        <v>49</v>
      </c>
      <c r="D6718" t="s">
        <v>56611</v>
      </c>
      <c r="E6718" t="s">
        <v>55481</v>
      </c>
      <c r="F6718" t="s">
        <v>56612</v>
      </c>
      <c r="G6718" t="s">
        <v>56613</v>
      </c>
      <c r="H6718" t="s">
        <v>56614</v>
      </c>
      <c r="I6718" t="s">
        <v>12757</v>
      </c>
      <c r="J6718" t="s">
        <v>6496</v>
      </c>
      <c r="K6718" t="s">
        <v>6497</v>
      </c>
      <c r="L6718" t="s">
        <v>123</v>
      </c>
      <c r="M6718" t="s">
        <v>4932</v>
      </c>
      <c r="N6718" t="s">
        <v>5487</v>
      </c>
      <c r="O6718" t="s">
        <v>6498</v>
      </c>
      <c r="P6718" t="s">
        <v>56615</v>
      </c>
      <c r="Q6718" t="s">
        <v>56616</v>
      </c>
      <c r="R6718" t="str">
        <f t="shared" si="208"/>
        <v>诸城</v>
      </c>
      <c r="S6718" t="str">
        <f t="shared" si="209"/>
        <v>0112</v>
      </c>
    </row>
    <row r="6719" spans="1:19">
      <c r="A6719" t="s">
        <v>56617</v>
      </c>
      <c r="B6719" t="s">
        <v>56618</v>
      </c>
      <c r="C6719" t="s">
        <v>49</v>
      </c>
      <c r="D6719" t="s">
        <v>56619</v>
      </c>
      <c r="E6719" t="s">
        <v>55465</v>
      </c>
      <c r="F6719" t="s">
        <v>56620</v>
      </c>
      <c r="G6719" t="s">
        <v>56621</v>
      </c>
      <c r="H6719" t="s">
        <v>56622</v>
      </c>
      <c r="I6719" t="s">
        <v>5541</v>
      </c>
      <c r="J6719" t="s">
        <v>6020</v>
      </c>
      <c r="K6719" t="s">
        <v>6021</v>
      </c>
      <c r="L6719" t="s">
        <v>123</v>
      </c>
      <c r="M6719" t="s">
        <v>6022</v>
      </c>
      <c r="N6719" t="s">
        <v>5801</v>
      </c>
      <c r="O6719" t="s">
        <v>6023</v>
      </c>
      <c r="P6719" t="s">
        <v>56623</v>
      </c>
      <c r="Q6719" t="s">
        <v>56624</v>
      </c>
      <c r="R6719" t="str">
        <f t="shared" si="208"/>
        <v>诸城</v>
      </c>
      <c r="S6719" t="str">
        <f t="shared" si="209"/>
        <v>0112</v>
      </c>
    </row>
    <row r="6720" spans="1:19">
      <c r="A6720" t="s">
        <v>56625</v>
      </c>
      <c r="B6720" t="s">
        <v>56626</v>
      </c>
      <c r="C6720" t="s">
        <v>49</v>
      </c>
      <c r="D6720" t="s">
        <v>56627</v>
      </c>
      <c r="E6720" t="s">
        <v>55481</v>
      </c>
      <c r="F6720" t="s">
        <v>56628</v>
      </c>
      <c r="G6720" t="s">
        <v>56629</v>
      </c>
      <c r="H6720" t="s">
        <v>56630</v>
      </c>
      <c r="I6720" t="s">
        <v>12119</v>
      </c>
      <c r="J6720" t="s">
        <v>7053</v>
      </c>
      <c r="K6720" t="s">
        <v>7054</v>
      </c>
      <c r="L6720" t="s">
        <v>60</v>
      </c>
      <c r="M6720" t="s">
        <v>5888</v>
      </c>
      <c r="N6720" t="s">
        <v>4972</v>
      </c>
      <c r="O6720" t="s">
        <v>7055</v>
      </c>
      <c r="Q6720" t="s">
        <v>14035</v>
      </c>
      <c r="R6720" t="str">
        <f t="shared" si="208"/>
        <v>奎文</v>
      </c>
      <c r="S6720" t="str">
        <f t="shared" si="209"/>
        <v>0112</v>
      </c>
    </row>
    <row r="6721" spans="1:19">
      <c r="A6721" t="s">
        <v>56631</v>
      </c>
      <c r="B6721" t="s">
        <v>56632</v>
      </c>
      <c r="C6721" t="s">
        <v>49</v>
      </c>
      <c r="D6721" t="s">
        <v>56633</v>
      </c>
      <c r="E6721" t="s">
        <v>55518</v>
      </c>
      <c r="F6721" t="s">
        <v>56634</v>
      </c>
      <c r="G6721" t="s">
        <v>56635</v>
      </c>
      <c r="H6721" t="s">
        <v>56636</v>
      </c>
      <c r="I6721" t="s">
        <v>12500</v>
      </c>
      <c r="J6721" t="s">
        <v>12471</v>
      </c>
      <c r="K6721" t="s">
        <v>12472</v>
      </c>
      <c r="L6721" t="s">
        <v>50</v>
      </c>
      <c r="M6721" t="s">
        <v>6207</v>
      </c>
      <c r="O6721" t="s">
        <v>12473</v>
      </c>
      <c r="P6721" t="s">
        <v>56637</v>
      </c>
      <c r="R6721" t="str">
        <f t="shared" ref="R6721:R6784" si="210">IF(OR(LEFT(L6721,2)="高新"),"奎文",IF(LEFT(L6721,2)="峡山","坊子",IF(LEFT(L6721,2)="滨海","寒亭",LEFT(L6721,2))))</f>
        <v>青州</v>
      </c>
      <c r="S6721" t="str">
        <f t="shared" ref="S6721:S6784" si="211">TEXT(B6721,"mmdd")</f>
        <v>0112</v>
      </c>
    </row>
    <row r="6722" spans="1:19">
      <c r="A6722" t="s">
        <v>56638</v>
      </c>
      <c r="B6722" t="s">
        <v>56639</v>
      </c>
      <c r="C6722" t="s">
        <v>49</v>
      </c>
      <c r="D6722" t="s">
        <v>56640</v>
      </c>
      <c r="E6722" t="s">
        <v>55465</v>
      </c>
      <c r="F6722" t="s">
        <v>56641</v>
      </c>
      <c r="G6722" t="s">
        <v>56642</v>
      </c>
      <c r="H6722" t="s">
        <v>56643</v>
      </c>
      <c r="I6722" t="s">
        <v>5835</v>
      </c>
      <c r="J6722" t="s">
        <v>12053</v>
      </c>
      <c r="K6722" t="s">
        <v>12054</v>
      </c>
      <c r="L6722" t="s">
        <v>77</v>
      </c>
      <c r="M6722" t="s">
        <v>4803</v>
      </c>
      <c r="N6722" t="s">
        <v>4933</v>
      </c>
      <c r="O6722" t="s">
        <v>12055</v>
      </c>
      <c r="P6722" t="s">
        <v>56644</v>
      </c>
      <c r="Q6722" t="s">
        <v>56645</v>
      </c>
      <c r="R6722" t="str">
        <f t="shared" si="210"/>
        <v>临朐</v>
      </c>
      <c r="S6722" t="str">
        <f t="shared" si="211"/>
        <v>0112</v>
      </c>
    </row>
    <row r="6723" spans="1:19">
      <c r="A6723" t="s">
        <v>56646</v>
      </c>
      <c r="B6723" t="s">
        <v>56647</v>
      </c>
      <c r="C6723" t="s">
        <v>49</v>
      </c>
      <c r="D6723" t="s">
        <v>56648</v>
      </c>
      <c r="E6723" t="s">
        <v>55465</v>
      </c>
      <c r="F6723" t="s">
        <v>56649</v>
      </c>
      <c r="G6723" t="s">
        <v>56650</v>
      </c>
      <c r="H6723" t="s">
        <v>56651</v>
      </c>
      <c r="I6723" t="s">
        <v>4813</v>
      </c>
      <c r="J6723" t="s">
        <v>10316</v>
      </c>
      <c r="K6723" t="s">
        <v>10317</v>
      </c>
      <c r="L6723" t="s">
        <v>262</v>
      </c>
      <c r="M6723" t="s">
        <v>10318</v>
      </c>
      <c r="N6723" t="s">
        <v>4905</v>
      </c>
      <c r="O6723" t="s">
        <v>10319</v>
      </c>
      <c r="P6723" t="s">
        <v>56652</v>
      </c>
      <c r="Q6723" t="s">
        <v>56653</v>
      </c>
      <c r="R6723" t="str">
        <f t="shared" si="210"/>
        <v>寒亭</v>
      </c>
      <c r="S6723" t="str">
        <f t="shared" si="211"/>
        <v>0112</v>
      </c>
    </row>
    <row r="6724" spans="1:19">
      <c r="A6724" t="s">
        <v>56654</v>
      </c>
      <c r="B6724" t="s">
        <v>56655</v>
      </c>
      <c r="C6724" t="s">
        <v>49</v>
      </c>
      <c r="D6724" t="s">
        <v>56656</v>
      </c>
      <c r="E6724" t="s">
        <v>55518</v>
      </c>
      <c r="F6724" t="s">
        <v>56657</v>
      </c>
      <c r="G6724" t="s">
        <v>56658</v>
      </c>
      <c r="H6724" t="s">
        <v>56659</v>
      </c>
      <c r="I6724" t="s">
        <v>5282</v>
      </c>
      <c r="J6724" t="s">
        <v>7053</v>
      </c>
      <c r="K6724" t="s">
        <v>7054</v>
      </c>
      <c r="L6724" t="s">
        <v>60</v>
      </c>
      <c r="M6724" t="s">
        <v>5888</v>
      </c>
      <c r="O6724" t="s">
        <v>7055</v>
      </c>
      <c r="P6724" t="s">
        <v>56660</v>
      </c>
      <c r="Q6724" t="s">
        <v>56661</v>
      </c>
      <c r="R6724" t="str">
        <f t="shared" si="210"/>
        <v>奎文</v>
      </c>
      <c r="S6724" t="str">
        <f t="shared" si="211"/>
        <v>0112</v>
      </c>
    </row>
    <row r="6725" spans="1:19">
      <c r="A6725" t="s">
        <v>56662</v>
      </c>
      <c r="B6725" t="s">
        <v>56663</v>
      </c>
      <c r="C6725" t="s">
        <v>49</v>
      </c>
      <c r="D6725" t="s">
        <v>56664</v>
      </c>
      <c r="E6725" t="s">
        <v>56665</v>
      </c>
      <c r="F6725" t="s">
        <v>56666</v>
      </c>
      <c r="G6725" t="s">
        <v>56667</v>
      </c>
      <c r="H6725" t="s">
        <v>56668</v>
      </c>
      <c r="I6725" t="s">
        <v>12119</v>
      </c>
      <c r="J6725" t="s">
        <v>15495</v>
      </c>
      <c r="K6725" t="s">
        <v>15496</v>
      </c>
      <c r="L6725" t="s">
        <v>77</v>
      </c>
      <c r="M6725" t="s">
        <v>4803</v>
      </c>
      <c r="N6725" t="s">
        <v>5960</v>
      </c>
      <c r="O6725" t="s">
        <v>15497</v>
      </c>
      <c r="P6725" t="s">
        <v>56669</v>
      </c>
      <c r="R6725" t="str">
        <f t="shared" si="210"/>
        <v>临朐</v>
      </c>
      <c r="S6725" t="str">
        <f t="shared" si="211"/>
        <v>0112</v>
      </c>
    </row>
    <row r="6726" spans="1:19">
      <c r="A6726" t="s">
        <v>56670</v>
      </c>
      <c r="B6726" t="s">
        <v>56671</v>
      </c>
      <c r="C6726" t="s">
        <v>49</v>
      </c>
      <c r="D6726" t="s">
        <v>56672</v>
      </c>
      <c r="E6726" t="s">
        <v>55465</v>
      </c>
      <c r="F6726" t="s">
        <v>56673</v>
      </c>
      <c r="G6726" t="s">
        <v>56674</v>
      </c>
      <c r="H6726" t="s">
        <v>56675</v>
      </c>
      <c r="I6726" t="s">
        <v>5327</v>
      </c>
      <c r="J6726" t="s">
        <v>12900</v>
      </c>
      <c r="K6726" t="s">
        <v>12901</v>
      </c>
      <c r="L6726" t="s">
        <v>148</v>
      </c>
      <c r="M6726" t="s">
        <v>5580</v>
      </c>
      <c r="N6726" t="s">
        <v>6519</v>
      </c>
      <c r="O6726" t="s">
        <v>12902</v>
      </c>
      <c r="P6726" t="s">
        <v>56676</v>
      </c>
      <c r="R6726" t="str">
        <f t="shared" si="210"/>
        <v>寒亭</v>
      </c>
      <c r="S6726" t="str">
        <f t="shared" si="211"/>
        <v>0112</v>
      </c>
    </row>
    <row r="6727" spans="1:19">
      <c r="A6727" t="s">
        <v>56677</v>
      </c>
      <c r="B6727" t="s">
        <v>56678</v>
      </c>
      <c r="C6727" t="s">
        <v>49</v>
      </c>
      <c r="D6727" t="s">
        <v>56679</v>
      </c>
      <c r="E6727" t="s">
        <v>50059</v>
      </c>
      <c r="F6727" t="s">
        <v>56680</v>
      </c>
      <c r="G6727" t="s">
        <v>56681</v>
      </c>
      <c r="H6727" t="s">
        <v>56682</v>
      </c>
      <c r="I6727" t="s">
        <v>12757</v>
      </c>
      <c r="J6727" t="s">
        <v>12900</v>
      </c>
      <c r="K6727" t="s">
        <v>12901</v>
      </c>
      <c r="L6727" t="s">
        <v>148</v>
      </c>
      <c r="M6727" t="s">
        <v>5580</v>
      </c>
      <c r="N6727" t="s">
        <v>6243</v>
      </c>
      <c r="O6727" t="s">
        <v>12902</v>
      </c>
      <c r="Q6727" t="s">
        <v>56683</v>
      </c>
      <c r="R6727" t="str">
        <f t="shared" si="210"/>
        <v>寒亭</v>
      </c>
      <c r="S6727" t="str">
        <f t="shared" si="211"/>
        <v>0112</v>
      </c>
    </row>
    <row r="6728" spans="1:19">
      <c r="A6728" t="s">
        <v>56684</v>
      </c>
      <c r="B6728" t="s">
        <v>56685</v>
      </c>
      <c r="C6728" t="s">
        <v>49</v>
      </c>
      <c r="D6728" t="s">
        <v>56686</v>
      </c>
      <c r="E6728" t="s">
        <v>56687</v>
      </c>
      <c r="F6728" t="s">
        <v>56688</v>
      </c>
      <c r="G6728" t="s">
        <v>56689</v>
      </c>
      <c r="H6728" t="s">
        <v>56690</v>
      </c>
      <c r="I6728" t="s">
        <v>4785</v>
      </c>
      <c r="J6728" t="s">
        <v>14692</v>
      </c>
      <c r="K6728" t="s">
        <v>14693</v>
      </c>
      <c r="L6728" t="s">
        <v>123</v>
      </c>
      <c r="M6728" t="s">
        <v>14694</v>
      </c>
      <c r="N6728" t="s">
        <v>6794</v>
      </c>
      <c r="O6728" t="s">
        <v>14695</v>
      </c>
      <c r="P6728" t="s">
        <v>56691</v>
      </c>
      <c r="R6728" t="str">
        <f t="shared" si="210"/>
        <v>诸城</v>
      </c>
      <c r="S6728" t="str">
        <f t="shared" si="211"/>
        <v>0112</v>
      </c>
    </row>
    <row r="6729" spans="1:19">
      <c r="A6729" t="s">
        <v>56692</v>
      </c>
      <c r="B6729" t="s">
        <v>56693</v>
      </c>
      <c r="C6729" t="s">
        <v>49</v>
      </c>
      <c r="D6729" t="s">
        <v>56694</v>
      </c>
      <c r="E6729" t="s">
        <v>56665</v>
      </c>
      <c r="F6729" t="s">
        <v>56695</v>
      </c>
      <c r="G6729" t="s">
        <v>56696</v>
      </c>
      <c r="H6729" t="s">
        <v>56697</v>
      </c>
      <c r="I6729" t="s">
        <v>12119</v>
      </c>
      <c r="J6729" t="s">
        <v>15246</v>
      </c>
      <c r="K6729" t="s">
        <v>15247</v>
      </c>
      <c r="L6729" t="s">
        <v>1136</v>
      </c>
      <c r="M6729" t="s">
        <v>5210</v>
      </c>
      <c r="N6729" t="s">
        <v>5005</v>
      </c>
      <c r="O6729" t="s">
        <v>15248</v>
      </c>
      <c r="P6729" t="s">
        <v>56698</v>
      </c>
      <c r="R6729" t="str">
        <f t="shared" si="210"/>
        <v>昌乐</v>
      </c>
      <c r="S6729" t="str">
        <f t="shared" si="211"/>
        <v>0112</v>
      </c>
    </row>
    <row r="6730" spans="1:19">
      <c r="A6730" t="s">
        <v>56699</v>
      </c>
      <c r="B6730" t="s">
        <v>56700</v>
      </c>
      <c r="C6730" t="s">
        <v>49</v>
      </c>
      <c r="D6730" t="s">
        <v>56701</v>
      </c>
      <c r="E6730" t="s">
        <v>56687</v>
      </c>
      <c r="F6730" t="s">
        <v>56702</v>
      </c>
      <c r="G6730" t="s">
        <v>56703</v>
      </c>
      <c r="H6730" t="s">
        <v>56704</v>
      </c>
      <c r="I6730" t="s">
        <v>4828</v>
      </c>
      <c r="J6730" t="s">
        <v>12810</v>
      </c>
      <c r="K6730" t="s">
        <v>12811</v>
      </c>
      <c r="L6730" t="s">
        <v>50</v>
      </c>
      <c r="M6730" t="s">
        <v>6624</v>
      </c>
      <c r="N6730" t="s">
        <v>6985</v>
      </c>
      <c r="O6730" t="s">
        <v>12812</v>
      </c>
      <c r="P6730" t="s">
        <v>56705</v>
      </c>
      <c r="R6730" t="str">
        <f t="shared" si="210"/>
        <v>青州</v>
      </c>
      <c r="S6730" t="str">
        <f t="shared" si="211"/>
        <v>0112</v>
      </c>
    </row>
    <row r="6731" spans="1:19">
      <c r="A6731" t="s">
        <v>56706</v>
      </c>
      <c r="B6731" t="s">
        <v>56707</v>
      </c>
      <c r="C6731" t="s">
        <v>49</v>
      </c>
      <c r="D6731" t="s">
        <v>56708</v>
      </c>
      <c r="E6731" t="s">
        <v>55465</v>
      </c>
      <c r="F6731" t="s">
        <v>56709</v>
      </c>
      <c r="G6731" t="s">
        <v>56710</v>
      </c>
      <c r="H6731" t="s">
        <v>56711</v>
      </c>
      <c r="I6731" t="s">
        <v>5066</v>
      </c>
      <c r="J6731" t="s">
        <v>33095</v>
      </c>
      <c r="K6731" t="s">
        <v>33096</v>
      </c>
      <c r="L6731" t="s">
        <v>50</v>
      </c>
      <c r="M6731" t="s">
        <v>6207</v>
      </c>
      <c r="N6731" t="s">
        <v>5030</v>
      </c>
      <c r="O6731" t="s">
        <v>33097</v>
      </c>
      <c r="P6731" t="s">
        <v>56712</v>
      </c>
      <c r="Q6731" t="s">
        <v>56713</v>
      </c>
      <c r="R6731" t="str">
        <f t="shared" si="210"/>
        <v>青州</v>
      </c>
      <c r="S6731" t="str">
        <f t="shared" si="211"/>
        <v>0112</v>
      </c>
    </row>
    <row r="6732" spans="1:19">
      <c r="A6732" t="s">
        <v>56714</v>
      </c>
      <c r="B6732" t="s">
        <v>56715</v>
      </c>
      <c r="C6732" t="s">
        <v>49</v>
      </c>
      <c r="D6732" t="s">
        <v>56716</v>
      </c>
      <c r="E6732" t="s">
        <v>55465</v>
      </c>
      <c r="F6732" t="s">
        <v>56717</v>
      </c>
      <c r="G6732" t="s">
        <v>56718</v>
      </c>
      <c r="H6732" t="s">
        <v>56719</v>
      </c>
      <c r="I6732" t="s">
        <v>4852</v>
      </c>
      <c r="J6732" t="s">
        <v>5509</v>
      </c>
      <c r="K6732" t="s">
        <v>5510</v>
      </c>
      <c r="L6732" t="s">
        <v>60</v>
      </c>
      <c r="M6732" t="s">
        <v>5511</v>
      </c>
      <c r="N6732" t="s">
        <v>4845</v>
      </c>
      <c r="O6732" t="s">
        <v>5512</v>
      </c>
      <c r="P6732" t="s">
        <v>56720</v>
      </c>
      <c r="Q6732" t="s">
        <v>56721</v>
      </c>
      <c r="R6732" t="str">
        <f t="shared" si="210"/>
        <v>奎文</v>
      </c>
      <c r="S6732" t="str">
        <f t="shared" si="211"/>
        <v>0112</v>
      </c>
    </row>
    <row r="6733" spans="1:19">
      <c r="A6733" t="s">
        <v>56722</v>
      </c>
      <c r="B6733" t="s">
        <v>56723</v>
      </c>
      <c r="C6733" t="s">
        <v>49</v>
      </c>
      <c r="D6733" t="s">
        <v>56724</v>
      </c>
      <c r="E6733" t="s">
        <v>55465</v>
      </c>
      <c r="F6733" t="s">
        <v>56725</v>
      </c>
      <c r="G6733" t="s">
        <v>56726</v>
      </c>
      <c r="H6733" t="s">
        <v>56727</v>
      </c>
      <c r="I6733" t="s">
        <v>5327</v>
      </c>
      <c r="J6733" t="s">
        <v>5636</v>
      </c>
      <c r="K6733" t="s">
        <v>5637</v>
      </c>
      <c r="L6733" t="s">
        <v>105</v>
      </c>
      <c r="M6733" t="s">
        <v>5638</v>
      </c>
      <c r="N6733" t="s">
        <v>5030</v>
      </c>
      <c r="O6733" t="s">
        <v>5639</v>
      </c>
      <c r="P6733" t="s">
        <v>56728</v>
      </c>
      <c r="R6733" t="str">
        <f t="shared" si="210"/>
        <v>寿光</v>
      </c>
      <c r="S6733" t="str">
        <f t="shared" si="211"/>
        <v>0112</v>
      </c>
    </row>
    <row r="6734" spans="1:19">
      <c r="A6734" t="s">
        <v>56729</v>
      </c>
      <c r="B6734" t="s">
        <v>56730</v>
      </c>
      <c r="C6734" t="s">
        <v>49</v>
      </c>
      <c r="D6734" t="s">
        <v>56731</v>
      </c>
      <c r="E6734" t="s">
        <v>55518</v>
      </c>
      <c r="F6734" t="s">
        <v>56732</v>
      </c>
      <c r="G6734" t="s">
        <v>56733</v>
      </c>
      <c r="H6734" t="s">
        <v>56734</v>
      </c>
      <c r="I6734" t="s">
        <v>4771</v>
      </c>
      <c r="J6734" t="s">
        <v>4814</v>
      </c>
      <c r="K6734" t="s">
        <v>4815</v>
      </c>
      <c r="L6734" t="s">
        <v>50</v>
      </c>
      <c r="M6734" t="s">
        <v>4816</v>
      </c>
      <c r="O6734" t="s">
        <v>4818</v>
      </c>
      <c r="P6734" t="s">
        <v>56735</v>
      </c>
      <c r="R6734" t="str">
        <f t="shared" si="210"/>
        <v>青州</v>
      </c>
      <c r="S6734" t="str">
        <f t="shared" si="211"/>
        <v>0112</v>
      </c>
    </row>
    <row r="6735" spans="1:19">
      <c r="A6735" t="s">
        <v>56736</v>
      </c>
      <c r="B6735" t="s">
        <v>56737</v>
      </c>
      <c r="C6735" t="s">
        <v>49</v>
      </c>
      <c r="D6735" t="s">
        <v>56738</v>
      </c>
      <c r="E6735" t="s">
        <v>55518</v>
      </c>
      <c r="F6735" t="s">
        <v>56739</v>
      </c>
      <c r="G6735" t="s">
        <v>56740</v>
      </c>
      <c r="H6735" t="s">
        <v>56741</v>
      </c>
      <c r="I6735" t="s">
        <v>4785</v>
      </c>
      <c r="J6735" t="s">
        <v>8354</v>
      </c>
      <c r="K6735" t="s">
        <v>8355</v>
      </c>
      <c r="L6735" t="s">
        <v>95</v>
      </c>
      <c r="M6735" t="s">
        <v>5649</v>
      </c>
      <c r="O6735" t="s">
        <v>8356</v>
      </c>
      <c r="P6735" t="s">
        <v>56742</v>
      </c>
      <c r="R6735" t="str">
        <f t="shared" si="210"/>
        <v>安丘</v>
      </c>
      <c r="S6735" t="str">
        <f t="shared" si="211"/>
        <v>0112</v>
      </c>
    </row>
    <row r="6736" spans="1:19">
      <c r="A6736" t="s">
        <v>56743</v>
      </c>
      <c r="B6736" t="s">
        <v>56744</v>
      </c>
      <c r="C6736" t="s">
        <v>49</v>
      </c>
      <c r="D6736" t="s">
        <v>56745</v>
      </c>
      <c r="E6736" t="s">
        <v>55771</v>
      </c>
      <c r="F6736" t="s">
        <v>56746</v>
      </c>
      <c r="G6736" t="s">
        <v>56747</v>
      </c>
      <c r="H6736" t="s">
        <v>56748</v>
      </c>
      <c r="I6736" t="s">
        <v>4841</v>
      </c>
      <c r="J6736" t="s">
        <v>10999</v>
      </c>
      <c r="K6736" t="s">
        <v>11000</v>
      </c>
      <c r="L6736" t="s">
        <v>237</v>
      </c>
      <c r="M6736" t="s">
        <v>5247</v>
      </c>
      <c r="O6736" t="s">
        <v>11001</v>
      </c>
      <c r="P6736" t="s">
        <v>56749</v>
      </c>
      <c r="Q6736" t="s">
        <v>56750</v>
      </c>
      <c r="R6736" t="str">
        <f t="shared" si="210"/>
        <v>潍城</v>
      </c>
      <c r="S6736" t="str">
        <f t="shared" si="211"/>
        <v>0112</v>
      </c>
    </row>
    <row r="6737" spans="1:19">
      <c r="A6737" t="s">
        <v>56751</v>
      </c>
      <c r="B6737" t="s">
        <v>56752</v>
      </c>
      <c r="C6737" t="s">
        <v>49</v>
      </c>
      <c r="D6737" t="s">
        <v>56753</v>
      </c>
      <c r="E6737" t="s">
        <v>55518</v>
      </c>
      <c r="F6737" t="s">
        <v>56754</v>
      </c>
      <c r="G6737" t="s">
        <v>56755</v>
      </c>
      <c r="H6737" t="s">
        <v>56756</v>
      </c>
      <c r="I6737" t="s">
        <v>4828</v>
      </c>
      <c r="J6737" t="s">
        <v>14178</v>
      </c>
      <c r="K6737" t="s">
        <v>14179</v>
      </c>
      <c r="L6737" t="s">
        <v>95</v>
      </c>
      <c r="M6737" t="s">
        <v>5709</v>
      </c>
      <c r="O6737" t="s">
        <v>14180</v>
      </c>
      <c r="P6737" t="s">
        <v>56757</v>
      </c>
      <c r="R6737" t="str">
        <f t="shared" si="210"/>
        <v>安丘</v>
      </c>
      <c r="S6737" t="str">
        <f t="shared" si="211"/>
        <v>0112</v>
      </c>
    </row>
    <row r="6738" spans="1:19">
      <c r="A6738" t="s">
        <v>3138</v>
      </c>
      <c r="B6738" t="s">
        <v>56758</v>
      </c>
      <c r="C6738" t="s">
        <v>49</v>
      </c>
      <c r="D6738" t="s">
        <v>56759</v>
      </c>
      <c r="E6738" t="s">
        <v>55518</v>
      </c>
      <c r="F6738" t="s">
        <v>56760</v>
      </c>
      <c r="G6738" t="s">
        <v>3136</v>
      </c>
      <c r="H6738" t="s">
        <v>56761</v>
      </c>
      <c r="I6738" t="s">
        <v>4813</v>
      </c>
      <c r="J6738" t="s">
        <v>18758</v>
      </c>
      <c r="K6738" t="s">
        <v>18759</v>
      </c>
      <c r="L6738" t="s">
        <v>105</v>
      </c>
      <c r="M6738" t="s">
        <v>6055</v>
      </c>
      <c r="O6738" t="s">
        <v>18760</v>
      </c>
      <c r="P6738" t="s">
        <v>56762</v>
      </c>
      <c r="Q6738" t="s">
        <v>56763</v>
      </c>
      <c r="R6738" t="str">
        <f t="shared" si="210"/>
        <v>寿光</v>
      </c>
      <c r="S6738" t="str">
        <f t="shared" si="211"/>
        <v>0112</v>
      </c>
    </row>
    <row r="6739" spans="1:19">
      <c r="A6739" t="s">
        <v>56764</v>
      </c>
      <c r="B6739" t="s">
        <v>56765</v>
      </c>
      <c r="C6739" t="s">
        <v>49</v>
      </c>
      <c r="D6739" t="s">
        <v>56766</v>
      </c>
      <c r="E6739" t="s">
        <v>55465</v>
      </c>
      <c r="F6739" t="s">
        <v>56767</v>
      </c>
      <c r="G6739" t="s">
        <v>56768</v>
      </c>
      <c r="H6739" t="s">
        <v>56769</v>
      </c>
      <c r="I6739" t="s">
        <v>4828</v>
      </c>
      <c r="J6739" t="s">
        <v>7321</v>
      </c>
      <c r="K6739" t="s">
        <v>7322</v>
      </c>
      <c r="L6739" t="s">
        <v>95</v>
      </c>
      <c r="M6739" t="s">
        <v>5709</v>
      </c>
      <c r="N6739" t="s">
        <v>5296</v>
      </c>
      <c r="O6739" t="s">
        <v>7323</v>
      </c>
      <c r="P6739" t="s">
        <v>56770</v>
      </c>
      <c r="R6739" t="str">
        <f t="shared" si="210"/>
        <v>安丘</v>
      </c>
      <c r="S6739" t="str">
        <f t="shared" si="211"/>
        <v>0112</v>
      </c>
    </row>
    <row r="6740" spans="1:19">
      <c r="A6740" t="s">
        <v>56771</v>
      </c>
      <c r="B6740" t="s">
        <v>56772</v>
      </c>
      <c r="C6740" t="s">
        <v>49</v>
      </c>
      <c r="D6740" t="s">
        <v>56773</v>
      </c>
      <c r="E6740" t="s">
        <v>55518</v>
      </c>
      <c r="F6740" t="s">
        <v>56774</v>
      </c>
      <c r="G6740" t="s">
        <v>56775</v>
      </c>
      <c r="H6740" t="s">
        <v>56776</v>
      </c>
      <c r="I6740" t="s">
        <v>4813</v>
      </c>
      <c r="J6740" t="s">
        <v>24908</v>
      </c>
      <c r="K6740" t="s">
        <v>24909</v>
      </c>
      <c r="L6740" t="s">
        <v>114</v>
      </c>
      <c r="M6740" t="s">
        <v>7084</v>
      </c>
      <c r="O6740" t="s">
        <v>24910</v>
      </c>
      <c r="P6740" t="s">
        <v>56777</v>
      </c>
      <c r="R6740" t="str">
        <f t="shared" si="210"/>
        <v>高密</v>
      </c>
      <c r="S6740" t="str">
        <f t="shared" si="211"/>
        <v>0112</v>
      </c>
    </row>
    <row r="6741" spans="1:19">
      <c r="A6741" t="s">
        <v>56778</v>
      </c>
      <c r="B6741" t="s">
        <v>56779</v>
      </c>
      <c r="C6741" t="s">
        <v>49</v>
      </c>
      <c r="D6741" t="s">
        <v>56780</v>
      </c>
      <c r="E6741" t="s">
        <v>56781</v>
      </c>
      <c r="F6741" t="s">
        <v>56782</v>
      </c>
      <c r="G6741" t="s">
        <v>56783</v>
      </c>
      <c r="H6741" t="s">
        <v>56784</v>
      </c>
      <c r="I6741" t="s">
        <v>4785</v>
      </c>
      <c r="J6741" t="s">
        <v>6935</v>
      </c>
      <c r="K6741" t="s">
        <v>6936</v>
      </c>
      <c r="L6741" t="s">
        <v>50</v>
      </c>
      <c r="M6741" t="s">
        <v>4816</v>
      </c>
      <c r="N6741" t="s">
        <v>4789</v>
      </c>
      <c r="O6741" t="s">
        <v>6937</v>
      </c>
      <c r="P6741" t="s">
        <v>56785</v>
      </c>
      <c r="R6741" t="str">
        <f t="shared" si="210"/>
        <v>青州</v>
      </c>
      <c r="S6741" t="str">
        <f t="shared" si="211"/>
        <v>0112</v>
      </c>
    </row>
    <row r="6742" spans="1:19">
      <c r="A6742" t="s">
        <v>56786</v>
      </c>
      <c r="B6742" t="s">
        <v>56787</v>
      </c>
      <c r="C6742" t="s">
        <v>49</v>
      </c>
      <c r="D6742" t="s">
        <v>56788</v>
      </c>
      <c r="E6742" t="s">
        <v>55465</v>
      </c>
      <c r="F6742" t="s">
        <v>56789</v>
      </c>
      <c r="G6742" t="s">
        <v>56790</v>
      </c>
      <c r="H6742" t="s">
        <v>56791</v>
      </c>
      <c r="I6742" t="s">
        <v>4852</v>
      </c>
      <c r="J6742" t="s">
        <v>5432</v>
      </c>
      <c r="K6742" t="s">
        <v>18114</v>
      </c>
      <c r="L6742" t="s">
        <v>123</v>
      </c>
      <c r="M6742" t="s">
        <v>4932</v>
      </c>
      <c r="N6742" t="s">
        <v>5907</v>
      </c>
      <c r="O6742" t="s">
        <v>5434</v>
      </c>
      <c r="P6742" t="s">
        <v>56792</v>
      </c>
      <c r="Q6742" t="s">
        <v>56793</v>
      </c>
      <c r="R6742" t="str">
        <f t="shared" si="210"/>
        <v>诸城</v>
      </c>
      <c r="S6742" t="str">
        <f t="shared" si="211"/>
        <v>0112</v>
      </c>
    </row>
    <row r="6743" spans="1:19">
      <c r="A6743" t="s">
        <v>56794</v>
      </c>
      <c r="B6743" t="s">
        <v>56795</v>
      </c>
      <c r="C6743" t="s">
        <v>49</v>
      </c>
      <c r="D6743" t="s">
        <v>56796</v>
      </c>
      <c r="E6743" t="s">
        <v>56797</v>
      </c>
      <c r="F6743" t="s">
        <v>56798</v>
      </c>
      <c r="G6743" t="s">
        <v>56799</v>
      </c>
      <c r="H6743" t="s">
        <v>56800</v>
      </c>
      <c r="I6743" t="s">
        <v>12119</v>
      </c>
      <c r="J6743" t="s">
        <v>10006</v>
      </c>
      <c r="K6743" t="s">
        <v>10007</v>
      </c>
      <c r="L6743" t="s">
        <v>60</v>
      </c>
      <c r="M6743" t="s">
        <v>5888</v>
      </c>
      <c r="N6743" t="s">
        <v>4845</v>
      </c>
      <c r="O6743" t="s">
        <v>10008</v>
      </c>
      <c r="R6743" t="str">
        <f t="shared" si="210"/>
        <v>奎文</v>
      </c>
      <c r="S6743" t="str">
        <f t="shared" si="211"/>
        <v>0112</v>
      </c>
    </row>
    <row r="6744" spans="1:19">
      <c r="A6744" t="s">
        <v>56801</v>
      </c>
      <c r="B6744" t="s">
        <v>56802</v>
      </c>
      <c r="C6744" t="s">
        <v>49</v>
      </c>
      <c r="D6744" t="s">
        <v>56803</v>
      </c>
      <c r="E6744" t="s">
        <v>55518</v>
      </c>
      <c r="F6744" t="s">
        <v>56804</v>
      </c>
      <c r="G6744" t="s">
        <v>56805</v>
      </c>
      <c r="H6744" t="s">
        <v>56806</v>
      </c>
      <c r="I6744" t="s">
        <v>12757</v>
      </c>
      <c r="J6744" t="s">
        <v>7278</v>
      </c>
      <c r="K6744" t="s">
        <v>7279</v>
      </c>
      <c r="L6744" t="s">
        <v>105</v>
      </c>
      <c r="M6744" t="s">
        <v>5089</v>
      </c>
      <c r="O6744" t="s">
        <v>7280</v>
      </c>
      <c r="P6744" t="s">
        <v>56807</v>
      </c>
      <c r="Q6744" t="s">
        <v>56808</v>
      </c>
      <c r="R6744" t="str">
        <f t="shared" si="210"/>
        <v>寿光</v>
      </c>
      <c r="S6744" t="str">
        <f t="shared" si="211"/>
        <v>0112</v>
      </c>
    </row>
    <row r="6745" spans="1:19">
      <c r="A6745" t="s">
        <v>56809</v>
      </c>
      <c r="B6745" t="s">
        <v>56810</v>
      </c>
      <c r="C6745" t="s">
        <v>49</v>
      </c>
      <c r="D6745" t="s">
        <v>56811</v>
      </c>
      <c r="E6745" t="s">
        <v>55465</v>
      </c>
      <c r="F6745" t="s">
        <v>56812</v>
      </c>
      <c r="G6745" t="s">
        <v>56813</v>
      </c>
      <c r="H6745" t="s">
        <v>56814</v>
      </c>
      <c r="I6745" t="s">
        <v>4955</v>
      </c>
      <c r="J6745" t="s">
        <v>6508</v>
      </c>
      <c r="K6745" t="s">
        <v>6509</v>
      </c>
      <c r="L6745" t="s">
        <v>237</v>
      </c>
      <c r="M6745" t="s">
        <v>4868</v>
      </c>
      <c r="N6745" t="s">
        <v>4905</v>
      </c>
      <c r="O6745" t="s">
        <v>6510</v>
      </c>
      <c r="P6745" t="s">
        <v>56815</v>
      </c>
      <c r="Q6745" t="s">
        <v>56816</v>
      </c>
      <c r="R6745" t="str">
        <f t="shared" si="210"/>
        <v>潍城</v>
      </c>
      <c r="S6745" t="str">
        <f t="shared" si="211"/>
        <v>0112</v>
      </c>
    </row>
    <row r="6746" spans="1:19">
      <c r="A6746" t="s">
        <v>56817</v>
      </c>
      <c r="B6746" t="s">
        <v>56818</v>
      </c>
      <c r="C6746" t="s">
        <v>49</v>
      </c>
      <c r="D6746" t="s">
        <v>56819</v>
      </c>
      <c r="E6746" t="s">
        <v>55518</v>
      </c>
      <c r="F6746" t="s">
        <v>56820</v>
      </c>
      <c r="G6746" t="s">
        <v>56821</v>
      </c>
      <c r="H6746" t="s">
        <v>56822</v>
      </c>
      <c r="I6746" t="s">
        <v>12119</v>
      </c>
      <c r="J6746" t="s">
        <v>6031</v>
      </c>
      <c r="K6746" t="s">
        <v>6032</v>
      </c>
      <c r="L6746" t="s">
        <v>262</v>
      </c>
      <c r="M6746" t="s">
        <v>6033</v>
      </c>
      <c r="N6746" t="s">
        <v>4789</v>
      </c>
      <c r="O6746" t="s">
        <v>6034</v>
      </c>
      <c r="P6746" t="s">
        <v>56823</v>
      </c>
      <c r="Q6746" t="s">
        <v>56824</v>
      </c>
      <c r="R6746" t="str">
        <f t="shared" si="210"/>
        <v>寒亭</v>
      </c>
      <c r="S6746" t="str">
        <f t="shared" si="211"/>
        <v>0112</v>
      </c>
    </row>
    <row r="6747" spans="1:19">
      <c r="A6747" t="s">
        <v>56825</v>
      </c>
      <c r="B6747" t="s">
        <v>56826</v>
      </c>
      <c r="C6747" t="s">
        <v>49</v>
      </c>
      <c r="D6747" t="s">
        <v>56827</v>
      </c>
      <c r="E6747" t="s">
        <v>55481</v>
      </c>
      <c r="F6747" t="s">
        <v>56828</v>
      </c>
      <c r="G6747" t="s">
        <v>56829</v>
      </c>
      <c r="H6747" t="s">
        <v>56830</v>
      </c>
      <c r="I6747" t="s">
        <v>12119</v>
      </c>
      <c r="J6747" t="s">
        <v>34274</v>
      </c>
      <c r="K6747" t="s">
        <v>34275</v>
      </c>
      <c r="L6747" t="s">
        <v>237</v>
      </c>
      <c r="M6747" t="s">
        <v>4868</v>
      </c>
      <c r="N6747" t="s">
        <v>5017</v>
      </c>
      <c r="O6747" t="s">
        <v>34276</v>
      </c>
      <c r="P6747" t="s">
        <v>56831</v>
      </c>
      <c r="Q6747" t="s">
        <v>56832</v>
      </c>
      <c r="R6747" t="str">
        <f t="shared" si="210"/>
        <v>潍城</v>
      </c>
      <c r="S6747" t="str">
        <f t="shared" si="211"/>
        <v>0112</v>
      </c>
    </row>
    <row r="6748" spans="1:19">
      <c r="A6748" t="s">
        <v>56833</v>
      </c>
      <c r="B6748" t="s">
        <v>56834</v>
      </c>
      <c r="C6748" t="s">
        <v>49</v>
      </c>
      <c r="D6748" t="s">
        <v>56835</v>
      </c>
      <c r="E6748" t="s">
        <v>55465</v>
      </c>
      <c r="F6748" t="s">
        <v>56836</v>
      </c>
      <c r="G6748" t="s">
        <v>56837</v>
      </c>
      <c r="H6748" t="s">
        <v>56838</v>
      </c>
      <c r="I6748" t="s">
        <v>4852</v>
      </c>
      <c r="J6748" t="s">
        <v>5520</v>
      </c>
      <c r="K6748" t="s">
        <v>5521</v>
      </c>
      <c r="L6748" t="s">
        <v>237</v>
      </c>
      <c r="M6748" t="s">
        <v>4868</v>
      </c>
      <c r="N6748" t="s">
        <v>9962</v>
      </c>
      <c r="O6748" t="s">
        <v>5522</v>
      </c>
      <c r="P6748" t="s">
        <v>56839</v>
      </c>
      <c r="R6748" t="str">
        <f t="shared" si="210"/>
        <v>潍城</v>
      </c>
      <c r="S6748" t="str">
        <f t="shared" si="211"/>
        <v>0112</v>
      </c>
    </row>
    <row r="6749" spans="1:19">
      <c r="A6749" t="s">
        <v>56840</v>
      </c>
      <c r="B6749" t="s">
        <v>56841</v>
      </c>
      <c r="C6749" t="s">
        <v>49</v>
      </c>
      <c r="D6749" t="s">
        <v>56842</v>
      </c>
      <c r="E6749" t="s">
        <v>55465</v>
      </c>
      <c r="F6749" t="s">
        <v>56843</v>
      </c>
      <c r="G6749" t="s">
        <v>56844</v>
      </c>
      <c r="H6749" t="s">
        <v>56845</v>
      </c>
      <c r="I6749" t="s">
        <v>4785</v>
      </c>
      <c r="J6749" t="s">
        <v>9356</v>
      </c>
      <c r="K6749" t="s">
        <v>9357</v>
      </c>
      <c r="L6749" t="s">
        <v>375</v>
      </c>
      <c r="M6749" t="s">
        <v>5409</v>
      </c>
      <c r="N6749" t="s">
        <v>6308</v>
      </c>
      <c r="O6749" t="s">
        <v>9358</v>
      </c>
      <c r="P6749" t="s">
        <v>56846</v>
      </c>
      <c r="Q6749" t="s">
        <v>56847</v>
      </c>
      <c r="R6749" t="str">
        <f t="shared" si="210"/>
        <v>昌邑</v>
      </c>
      <c r="S6749" t="str">
        <f t="shared" si="211"/>
        <v>0112</v>
      </c>
    </row>
    <row r="6750" spans="1:19">
      <c r="A6750" t="s">
        <v>56848</v>
      </c>
      <c r="B6750" t="s">
        <v>56849</v>
      </c>
      <c r="C6750" t="s">
        <v>49</v>
      </c>
      <c r="D6750" t="s">
        <v>56850</v>
      </c>
      <c r="E6750" t="s">
        <v>55518</v>
      </c>
      <c r="F6750" t="s">
        <v>56851</v>
      </c>
      <c r="G6750" t="s">
        <v>56852</v>
      </c>
      <c r="H6750" t="s">
        <v>56853</v>
      </c>
      <c r="I6750" t="s">
        <v>12757</v>
      </c>
      <c r="J6750" t="s">
        <v>5395</v>
      </c>
      <c r="K6750" t="s">
        <v>5396</v>
      </c>
      <c r="L6750" t="s">
        <v>60</v>
      </c>
      <c r="M6750" t="s">
        <v>4774</v>
      </c>
      <c r="O6750" t="s">
        <v>5397</v>
      </c>
      <c r="Q6750" t="s">
        <v>54710</v>
      </c>
      <c r="R6750" t="str">
        <f t="shared" si="210"/>
        <v>奎文</v>
      </c>
      <c r="S6750" t="str">
        <f t="shared" si="211"/>
        <v>0112</v>
      </c>
    </row>
    <row r="6751" spans="1:19">
      <c r="A6751" t="s">
        <v>56854</v>
      </c>
      <c r="B6751" t="s">
        <v>56855</v>
      </c>
      <c r="C6751" t="s">
        <v>49</v>
      </c>
      <c r="D6751" t="s">
        <v>56856</v>
      </c>
      <c r="E6751" t="s">
        <v>55518</v>
      </c>
      <c r="F6751" t="s">
        <v>56857</v>
      </c>
      <c r="G6751" t="s">
        <v>56858</v>
      </c>
      <c r="H6751" t="s">
        <v>56859</v>
      </c>
      <c r="I6751" t="s">
        <v>12119</v>
      </c>
      <c r="J6751" t="s">
        <v>15037</v>
      </c>
      <c r="K6751" t="s">
        <v>15038</v>
      </c>
      <c r="L6751" t="s">
        <v>237</v>
      </c>
      <c r="M6751" t="s">
        <v>4971</v>
      </c>
      <c r="O6751" t="s">
        <v>15039</v>
      </c>
      <c r="P6751" t="s">
        <v>56860</v>
      </c>
      <c r="R6751" t="str">
        <f t="shared" si="210"/>
        <v>潍城</v>
      </c>
      <c r="S6751" t="str">
        <f t="shared" si="211"/>
        <v>0112</v>
      </c>
    </row>
    <row r="6752" spans="1:19">
      <c r="A6752" t="s">
        <v>56861</v>
      </c>
      <c r="B6752" t="s">
        <v>56862</v>
      </c>
      <c r="C6752" t="s">
        <v>49</v>
      </c>
      <c r="D6752" t="s">
        <v>56863</v>
      </c>
      <c r="E6752" t="s">
        <v>56864</v>
      </c>
      <c r="F6752" t="s">
        <v>56865</v>
      </c>
      <c r="G6752" t="s">
        <v>56866</v>
      </c>
      <c r="H6752" t="s">
        <v>56867</v>
      </c>
      <c r="I6752" t="s">
        <v>12119</v>
      </c>
      <c r="J6752" t="s">
        <v>16288</v>
      </c>
      <c r="K6752" t="s">
        <v>16289</v>
      </c>
      <c r="L6752" t="s">
        <v>114</v>
      </c>
      <c r="M6752" t="s">
        <v>4831</v>
      </c>
      <c r="N6752" t="s">
        <v>5421</v>
      </c>
      <c r="O6752" t="s">
        <v>16290</v>
      </c>
      <c r="P6752" t="s">
        <v>56868</v>
      </c>
      <c r="R6752" t="str">
        <f t="shared" si="210"/>
        <v>高密</v>
      </c>
      <c r="S6752" t="str">
        <f t="shared" si="211"/>
        <v>0112</v>
      </c>
    </row>
    <row r="6753" spans="1:19">
      <c r="A6753" t="s">
        <v>56869</v>
      </c>
      <c r="B6753" t="s">
        <v>56870</v>
      </c>
      <c r="C6753" t="s">
        <v>49</v>
      </c>
      <c r="D6753" t="s">
        <v>56871</v>
      </c>
      <c r="E6753" t="s">
        <v>56864</v>
      </c>
      <c r="F6753" t="s">
        <v>56872</v>
      </c>
      <c r="G6753" t="s">
        <v>56873</v>
      </c>
      <c r="H6753" t="s">
        <v>56874</v>
      </c>
      <c r="I6753" t="s">
        <v>12119</v>
      </c>
      <c r="J6753" t="s">
        <v>9795</v>
      </c>
      <c r="K6753" t="s">
        <v>9796</v>
      </c>
      <c r="L6753" t="s">
        <v>77</v>
      </c>
      <c r="M6753" t="s">
        <v>5295</v>
      </c>
      <c r="N6753" t="s">
        <v>6152</v>
      </c>
      <c r="O6753" t="s">
        <v>9797</v>
      </c>
      <c r="P6753" t="s">
        <v>56875</v>
      </c>
      <c r="R6753" t="str">
        <f t="shared" si="210"/>
        <v>临朐</v>
      </c>
      <c r="S6753" t="str">
        <f t="shared" si="211"/>
        <v>0112</v>
      </c>
    </row>
    <row r="6754" spans="1:19">
      <c r="A6754" t="s">
        <v>56876</v>
      </c>
      <c r="B6754" t="s">
        <v>56877</v>
      </c>
      <c r="C6754" t="s">
        <v>49</v>
      </c>
      <c r="D6754" t="s">
        <v>56878</v>
      </c>
      <c r="E6754" t="s">
        <v>56879</v>
      </c>
      <c r="F6754" t="s">
        <v>56880</v>
      </c>
      <c r="G6754" t="s">
        <v>56881</v>
      </c>
      <c r="H6754" t="s">
        <v>56882</v>
      </c>
      <c r="I6754" t="s">
        <v>4785</v>
      </c>
      <c r="J6754" t="s">
        <v>12501</v>
      </c>
      <c r="K6754" t="s">
        <v>12502</v>
      </c>
      <c r="L6754" t="s">
        <v>50</v>
      </c>
      <c r="M6754" t="s">
        <v>4855</v>
      </c>
      <c r="N6754" t="s">
        <v>4933</v>
      </c>
      <c r="O6754" t="s">
        <v>12503</v>
      </c>
      <c r="P6754" t="s">
        <v>56883</v>
      </c>
      <c r="Q6754" t="s">
        <v>56884</v>
      </c>
      <c r="R6754" t="str">
        <f t="shared" si="210"/>
        <v>青州</v>
      </c>
      <c r="S6754" t="str">
        <f t="shared" si="211"/>
        <v>0112</v>
      </c>
    </row>
    <row r="6755" spans="1:19">
      <c r="A6755" t="s">
        <v>56885</v>
      </c>
      <c r="B6755" t="s">
        <v>56886</v>
      </c>
      <c r="C6755" t="s">
        <v>49</v>
      </c>
      <c r="D6755" t="s">
        <v>56887</v>
      </c>
      <c r="E6755" t="s">
        <v>55771</v>
      </c>
      <c r="F6755" t="s">
        <v>56888</v>
      </c>
      <c r="G6755" t="s">
        <v>56889</v>
      </c>
      <c r="H6755" t="s">
        <v>56890</v>
      </c>
      <c r="I6755" t="s">
        <v>5560</v>
      </c>
      <c r="J6755" t="s">
        <v>16212</v>
      </c>
      <c r="K6755" t="s">
        <v>16213</v>
      </c>
      <c r="L6755" t="s">
        <v>262</v>
      </c>
      <c r="M6755" t="s">
        <v>6033</v>
      </c>
      <c r="O6755" t="s">
        <v>16214</v>
      </c>
      <c r="P6755" t="s">
        <v>56891</v>
      </c>
      <c r="R6755" t="str">
        <f t="shared" si="210"/>
        <v>寒亭</v>
      </c>
      <c r="S6755" t="str">
        <f t="shared" si="211"/>
        <v>0112</v>
      </c>
    </row>
    <row r="6756" spans="1:19">
      <c r="A6756" t="s">
        <v>56892</v>
      </c>
      <c r="B6756" t="s">
        <v>56893</v>
      </c>
      <c r="C6756" t="s">
        <v>49</v>
      </c>
      <c r="D6756" t="s">
        <v>56894</v>
      </c>
      <c r="E6756" t="s">
        <v>55518</v>
      </c>
      <c r="F6756" t="s">
        <v>56895</v>
      </c>
      <c r="G6756" t="s">
        <v>56896</v>
      </c>
      <c r="H6756" t="s">
        <v>56897</v>
      </c>
      <c r="I6756" t="s">
        <v>12119</v>
      </c>
      <c r="J6756" t="s">
        <v>5778</v>
      </c>
      <c r="K6756" t="s">
        <v>5779</v>
      </c>
      <c r="L6756" t="s">
        <v>105</v>
      </c>
      <c r="M6756" t="s">
        <v>5197</v>
      </c>
      <c r="O6756" t="s">
        <v>5780</v>
      </c>
      <c r="P6756" t="s">
        <v>56898</v>
      </c>
      <c r="Q6756" t="s">
        <v>56899</v>
      </c>
      <c r="R6756" t="str">
        <f t="shared" si="210"/>
        <v>寿光</v>
      </c>
      <c r="S6756" t="str">
        <f t="shared" si="211"/>
        <v>0112</v>
      </c>
    </row>
    <row r="6757" spans="1:19">
      <c r="A6757" t="s">
        <v>56900</v>
      </c>
      <c r="B6757" t="s">
        <v>56901</v>
      </c>
      <c r="C6757" t="s">
        <v>49</v>
      </c>
      <c r="D6757" t="s">
        <v>56902</v>
      </c>
      <c r="E6757" t="s">
        <v>56903</v>
      </c>
      <c r="F6757" t="s">
        <v>56904</v>
      </c>
      <c r="G6757" t="s">
        <v>56905</v>
      </c>
      <c r="H6757" t="s">
        <v>56906</v>
      </c>
      <c r="I6757" t="s">
        <v>5221</v>
      </c>
      <c r="J6757" t="s">
        <v>14530</v>
      </c>
      <c r="K6757" t="s">
        <v>14531</v>
      </c>
      <c r="L6757" t="s">
        <v>148</v>
      </c>
      <c r="M6757" t="s">
        <v>6918</v>
      </c>
      <c r="N6757" t="s">
        <v>4905</v>
      </c>
      <c r="O6757" t="s">
        <v>14532</v>
      </c>
      <c r="P6757" t="s">
        <v>56907</v>
      </c>
      <c r="Q6757" t="s">
        <v>56908</v>
      </c>
      <c r="R6757" t="str">
        <f t="shared" si="210"/>
        <v>寒亭</v>
      </c>
      <c r="S6757" t="str">
        <f t="shared" si="211"/>
        <v>0112</v>
      </c>
    </row>
    <row r="6758" spans="1:19">
      <c r="A6758" t="s">
        <v>56909</v>
      </c>
      <c r="B6758" t="s">
        <v>56910</v>
      </c>
      <c r="C6758" t="s">
        <v>49</v>
      </c>
      <c r="D6758" t="s">
        <v>56911</v>
      </c>
      <c r="E6758" t="s">
        <v>55518</v>
      </c>
      <c r="F6758" t="s">
        <v>56912</v>
      </c>
      <c r="G6758" t="s">
        <v>56913</v>
      </c>
      <c r="H6758" t="s">
        <v>56914</v>
      </c>
      <c r="I6758" t="s">
        <v>12757</v>
      </c>
      <c r="J6758" t="s">
        <v>6452</v>
      </c>
      <c r="K6758" t="s">
        <v>6453</v>
      </c>
      <c r="L6758" t="s">
        <v>86</v>
      </c>
      <c r="M6758" t="s">
        <v>5099</v>
      </c>
      <c r="O6758" t="s">
        <v>6454</v>
      </c>
      <c r="P6758" t="s">
        <v>56915</v>
      </c>
      <c r="Q6758" t="s">
        <v>56916</v>
      </c>
      <c r="R6758" t="str">
        <f t="shared" si="210"/>
        <v>坊子</v>
      </c>
      <c r="S6758" t="str">
        <f t="shared" si="211"/>
        <v>0112</v>
      </c>
    </row>
    <row r="6759" spans="1:19">
      <c r="A6759" t="s">
        <v>56917</v>
      </c>
      <c r="B6759" t="s">
        <v>56918</v>
      </c>
      <c r="C6759" t="s">
        <v>49</v>
      </c>
      <c r="D6759" t="s">
        <v>56919</v>
      </c>
      <c r="E6759" t="s">
        <v>55771</v>
      </c>
      <c r="F6759" t="s">
        <v>56920</v>
      </c>
      <c r="G6759" t="s">
        <v>56921</v>
      </c>
      <c r="H6759" t="s">
        <v>56922</v>
      </c>
      <c r="I6759" t="s">
        <v>4852</v>
      </c>
      <c r="J6759" t="s">
        <v>5408</v>
      </c>
      <c r="K6759" t="s">
        <v>4280</v>
      </c>
      <c r="L6759" t="s">
        <v>375</v>
      </c>
      <c r="M6759" t="s">
        <v>5409</v>
      </c>
      <c r="N6759" t="s">
        <v>6243</v>
      </c>
      <c r="O6759" t="s">
        <v>5410</v>
      </c>
      <c r="P6759" t="s">
        <v>56923</v>
      </c>
      <c r="Q6759" t="s">
        <v>56924</v>
      </c>
      <c r="R6759" t="str">
        <f t="shared" si="210"/>
        <v>昌邑</v>
      </c>
      <c r="S6759" t="str">
        <f t="shared" si="211"/>
        <v>0112</v>
      </c>
    </row>
    <row r="6760" spans="1:19">
      <c r="A6760" t="s">
        <v>56925</v>
      </c>
      <c r="B6760" t="s">
        <v>56926</v>
      </c>
      <c r="C6760" t="s">
        <v>49</v>
      </c>
      <c r="D6760" t="s">
        <v>56927</v>
      </c>
      <c r="E6760" t="s">
        <v>55465</v>
      </c>
      <c r="F6760" t="s">
        <v>56928</v>
      </c>
      <c r="G6760" t="s">
        <v>56929</v>
      </c>
      <c r="H6760" t="s">
        <v>56930</v>
      </c>
      <c r="I6760" t="s">
        <v>4852</v>
      </c>
      <c r="J6760" t="s">
        <v>11556</v>
      </c>
      <c r="K6760" t="s">
        <v>11557</v>
      </c>
      <c r="L6760" t="s">
        <v>105</v>
      </c>
      <c r="M6760" t="s">
        <v>5769</v>
      </c>
      <c r="N6760" t="s">
        <v>4933</v>
      </c>
      <c r="O6760" t="s">
        <v>11558</v>
      </c>
      <c r="P6760" t="s">
        <v>56931</v>
      </c>
      <c r="R6760" t="str">
        <f t="shared" si="210"/>
        <v>寿光</v>
      </c>
      <c r="S6760" t="str">
        <f t="shared" si="211"/>
        <v>0112</v>
      </c>
    </row>
    <row r="6761" spans="1:19">
      <c r="A6761" t="s">
        <v>56932</v>
      </c>
      <c r="B6761" t="s">
        <v>56933</v>
      </c>
      <c r="C6761" t="s">
        <v>49</v>
      </c>
      <c r="D6761" t="s">
        <v>56934</v>
      </c>
      <c r="E6761" t="s">
        <v>56935</v>
      </c>
      <c r="F6761" t="s">
        <v>56936</v>
      </c>
      <c r="G6761" t="s">
        <v>56937</v>
      </c>
      <c r="H6761" t="s">
        <v>56938</v>
      </c>
      <c r="I6761" t="s">
        <v>5560</v>
      </c>
      <c r="J6761" t="s">
        <v>5917</v>
      </c>
      <c r="K6761" t="s">
        <v>5918</v>
      </c>
      <c r="L6761" t="s">
        <v>86</v>
      </c>
      <c r="M6761" t="s">
        <v>5919</v>
      </c>
      <c r="N6761" t="s">
        <v>6530</v>
      </c>
      <c r="O6761" t="s">
        <v>5920</v>
      </c>
      <c r="P6761" t="s">
        <v>56939</v>
      </c>
      <c r="Q6761" t="s">
        <v>5922</v>
      </c>
      <c r="R6761" t="str">
        <f t="shared" si="210"/>
        <v>坊子</v>
      </c>
      <c r="S6761" t="str">
        <f t="shared" si="211"/>
        <v>0112</v>
      </c>
    </row>
    <row r="6762" spans="1:19">
      <c r="A6762" t="s">
        <v>56940</v>
      </c>
      <c r="B6762" t="s">
        <v>56941</v>
      </c>
      <c r="C6762" t="s">
        <v>49</v>
      </c>
      <c r="D6762" t="s">
        <v>56942</v>
      </c>
      <c r="E6762" t="s">
        <v>55771</v>
      </c>
      <c r="F6762" t="s">
        <v>56943</v>
      </c>
      <c r="G6762" t="s">
        <v>56944</v>
      </c>
      <c r="H6762" t="s">
        <v>56945</v>
      </c>
      <c r="I6762" t="s">
        <v>4852</v>
      </c>
      <c r="J6762" t="s">
        <v>7502</v>
      </c>
      <c r="K6762" t="s">
        <v>7503</v>
      </c>
      <c r="L6762" t="s">
        <v>237</v>
      </c>
      <c r="M6762" t="s">
        <v>4971</v>
      </c>
      <c r="N6762" t="s">
        <v>5112</v>
      </c>
      <c r="O6762" t="s">
        <v>7505</v>
      </c>
      <c r="P6762" t="s">
        <v>56946</v>
      </c>
      <c r="R6762" t="str">
        <f t="shared" si="210"/>
        <v>潍城</v>
      </c>
      <c r="S6762" t="str">
        <f t="shared" si="211"/>
        <v>0112</v>
      </c>
    </row>
    <row r="6763" spans="1:19">
      <c r="A6763" t="s">
        <v>56947</v>
      </c>
      <c r="B6763" t="s">
        <v>56948</v>
      </c>
      <c r="C6763" t="s">
        <v>49</v>
      </c>
      <c r="D6763" t="s">
        <v>56949</v>
      </c>
      <c r="E6763" t="s">
        <v>55518</v>
      </c>
      <c r="F6763" t="s">
        <v>56950</v>
      </c>
      <c r="G6763" t="s">
        <v>56951</v>
      </c>
      <c r="H6763" t="s">
        <v>56952</v>
      </c>
      <c r="I6763" t="s">
        <v>12119</v>
      </c>
      <c r="J6763" t="s">
        <v>12471</v>
      </c>
      <c r="K6763" t="s">
        <v>12472</v>
      </c>
      <c r="L6763" t="s">
        <v>50</v>
      </c>
      <c r="M6763" t="s">
        <v>6207</v>
      </c>
      <c r="N6763" t="s">
        <v>5421</v>
      </c>
      <c r="O6763" t="s">
        <v>12473</v>
      </c>
      <c r="P6763" t="s">
        <v>56953</v>
      </c>
      <c r="R6763" t="str">
        <f t="shared" si="210"/>
        <v>青州</v>
      </c>
      <c r="S6763" t="str">
        <f t="shared" si="211"/>
        <v>0112</v>
      </c>
    </row>
    <row r="6764" spans="1:19">
      <c r="A6764" t="s">
        <v>56954</v>
      </c>
      <c r="B6764" t="s">
        <v>56955</v>
      </c>
      <c r="C6764" t="s">
        <v>49</v>
      </c>
      <c r="D6764" t="s">
        <v>56956</v>
      </c>
      <c r="E6764" t="s">
        <v>55465</v>
      </c>
      <c r="F6764" t="s">
        <v>56957</v>
      </c>
      <c r="G6764" t="s">
        <v>56958</v>
      </c>
      <c r="H6764" t="s">
        <v>56959</v>
      </c>
      <c r="I6764" t="s">
        <v>4785</v>
      </c>
      <c r="J6764" t="s">
        <v>5484</v>
      </c>
      <c r="K6764" t="s">
        <v>5485</v>
      </c>
      <c r="L6764" t="s">
        <v>114</v>
      </c>
      <c r="M6764" t="s">
        <v>5486</v>
      </c>
      <c r="N6764" t="s">
        <v>4845</v>
      </c>
      <c r="O6764" t="s">
        <v>5488</v>
      </c>
      <c r="P6764" t="s">
        <v>56770</v>
      </c>
      <c r="Q6764" t="s">
        <v>56960</v>
      </c>
      <c r="R6764" t="str">
        <f t="shared" si="210"/>
        <v>高密</v>
      </c>
      <c r="S6764" t="str">
        <f t="shared" si="211"/>
        <v>0112</v>
      </c>
    </row>
    <row r="6765" spans="1:19">
      <c r="A6765" t="s">
        <v>56961</v>
      </c>
      <c r="B6765" t="s">
        <v>56962</v>
      </c>
      <c r="C6765" t="s">
        <v>49</v>
      </c>
      <c r="D6765" t="s">
        <v>56963</v>
      </c>
      <c r="E6765" t="s">
        <v>55465</v>
      </c>
      <c r="F6765" t="s">
        <v>50482</v>
      </c>
      <c r="G6765" t="s">
        <v>50483</v>
      </c>
      <c r="H6765" t="s">
        <v>56964</v>
      </c>
      <c r="I6765" t="s">
        <v>4785</v>
      </c>
      <c r="J6765" t="s">
        <v>6161</v>
      </c>
      <c r="K6765" t="s">
        <v>6162</v>
      </c>
      <c r="L6765" t="s">
        <v>95</v>
      </c>
      <c r="M6765" t="s">
        <v>5709</v>
      </c>
      <c r="N6765" t="s">
        <v>5112</v>
      </c>
      <c r="O6765" t="s">
        <v>6163</v>
      </c>
      <c r="P6765" t="s">
        <v>56965</v>
      </c>
      <c r="Q6765" t="s">
        <v>50486</v>
      </c>
      <c r="R6765" t="str">
        <f t="shared" si="210"/>
        <v>安丘</v>
      </c>
      <c r="S6765" t="str">
        <f t="shared" si="211"/>
        <v>0112</v>
      </c>
    </row>
    <row r="6766" spans="1:19">
      <c r="A6766" t="s">
        <v>56966</v>
      </c>
      <c r="B6766" t="s">
        <v>56967</v>
      </c>
      <c r="C6766" t="s">
        <v>49</v>
      </c>
      <c r="D6766" t="s">
        <v>56968</v>
      </c>
      <c r="E6766" t="s">
        <v>56969</v>
      </c>
      <c r="F6766" t="s">
        <v>56970</v>
      </c>
      <c r="G6766" t="s">
        <v>56971</v>
      </c>
      <c r="H6766" t="s">
        <v>56972</v>
      </c>
      <c r="I6766" t="s">
        <v>12119</v>
      </c>
      <c r="J6766" t="s">
        <v>50063</v>
      </c>
      <c r="K6766" t="s">
        <v>50064</v>
      </c>
      <c r="L6766" t="s">
        <v>60</v>
      </c>
      <c r="M6766" t="s">
        <v>5999</v>
      </c>
      <c r="N6766" t="s">
        <v>8072</v>
      </c>
      <c r="O6766" t="s">
        <v>50065</v>
      </c>
      <c r="P6766" t="s">
        <v>56973</v>
      </c>
      <c r="Q6766" t="s">
        <v>56974</v>
      </c>
      <c r="R6766" t="str">
        <f t="shared" si="210"/>
        <v>奎文</v>
      </c>
      <c r="S6766" t="str">
        <f t="shared" si="211"/>
        <v>0112</v>
      </c>
    </row>
    <row r="6767" spans="1:19">
      <c r="A6767" t="s">
        <v>56975</v>
      </c>
      <c r="B6767" t="s">
        <v>56976</v>
      </c>
      <c r="C6767" t="s">
        <v>49</v>
      </c>
      <c r="D6767" t="s">
        <v>56977</v>
      </c>
      <c r="E6767" t="s">
        <v>56935</v>
      </c>
      <c r="F6767" t="s">
        <v>56978</v>
      </c>
      <c r="G6767" t="s">
        <v>56979</v>
      </c>
      <c r="H6767" t="s">
        <v>56980</v>
      </c>
      <c r="I6767" t="s">
        <v>4813</v>
      </c>
      <c r="J6767" t="s">
        <v>7332</v>
      </c>
      <c r="K6767" t="s">
        <v>7333</v>
      </c>
      <c r="L6767" t="s">
        <v>375</v>
      </c>
      <c r="M6767" t="s">
        <v>7334</v>
      </c>
      <c r="N6767" t="s">
        <v>5056</v>
      </c>
      <c r="O6767" t="s">
        <v>7335</v>
      </c>
      <c r="P6767" t="s">
        <v>56981</v>
      </c>
      <c r="Q6767" t="s">
        <v>56982</v>
      </c>
      <c r="R6767" t="str">
        <f t="shared" si="210"/>
        <v>昌邑</v>
      </c>
      <c r="S6767" t="str">
        <f t="shared" si="211"/>
        <v>0112</v>
      </c>
    </row>
    <row r="6768" spans="1:19">
      <c r="A6768" t="s">
        <v>56983</v>
      </c>
      <c r="B6768" t="s">
        <v>56984</v>
      </c>
      <c r="C6768" t="s">
        <v>49</v>
      </c>
      <c r="D6768" t="s">
        <v>56985</v>
      </c>
      <c r="E6768" t="s">
        <v>55518</v>
      </c>
      <c r="F6768" t="s">
        <v>56986</v>
      </c>
      <c r="G6768" t="s">
        <v>56987</v>
      </c>
      <c r="H6768" t="s">
        <v>56988</v>
      </c>
      <c r="I6768" t="s">
        <v>12757</v>
      </c>
      <c r="J6768" t="s">
        <v>7166</v>
      </c>
      <c r="K6768" t="s">
        <v>7167</v>
      </c>
      <c r="L6768" t="s">
        <v>123</v>
      </c>
      <c r="M6768" t="s">
        <v>5364</v>
      </c>
      <c r="N6768" t="s">
        <v>5619</v>
      </c>
      <c r="O6768" t="s">
        <v>7168</v>
      </c>
      <c r="P6768" t="s">
        <v>56989</v>
      </c>
      <c r="Q6768" t="s">
        <v>56990</v>
      </c>
      <c r="R6768" t="str">
        <f t="shared" si="210"/>
        <v>诸城</v>
      </c>
      <c r="S6768" t="str">
        <f t="shared" si="211"/>
        <v>0112</v>
      </c>
    </row>
    <row r="6769" spans="1:19">
      <c r="A6769" t="s">
        <v>56991</v>
      </c>
      <c r="B6769" t="s">
        <v>56992</v>
      </c>
      <c r="C6769" t="s">
        <v>49</v>
      </c>
      <c r="D6769" t="s">
        <v>56993</v>
      </c>
      <c r="E6769" t="s">
        <v>55771</v>
      </c>
      <c r="F6769" t="s">
        <v>56994</v>
      </c>
      <c r="G6769" t="s">
        <v>56995</v>
      </c>
      <c r="H6769" t="s">
        <v>56996</v>
      </c>
      <c r="I6769" t="s">
        <v>4828</v>
      </c>
      <c r="J6769" t="s">
        <v>9899</v>
      </c>
      <c r="K6769" t="s">
        <v>9900</v>
      </c>
      <c r="L6769" t="s">
        <v>114</v>
      </c>
      <c r="M6769" t="s">
        <v>9901</v>
      </c>
      <c r="N6769" t="s">
        <v>8593</v>
      </c>
      <c r="O6769" t="s">
        <v>9902</v>
      </c>
      <c r="P6769" t="s">
        <v>56997</v>
      </c>
      <c r="R6769" t="str">
        <f t="shared" si="210"/>
        <v>高密</v>
      </c>
      <c r="S6769" t="str">
        <f t="shared" si="211"/>
        <v>0112</v>
      </c>
    </row>
    <row r="6770" spans="1:19">
      <c r="A6770" t="s">
        <v>56998</v>
      </c>
      <c r="B6770" t="s">
        <v>56999</v>
      </c>
      <c r="C6770" t="s">
        <v>49</v>
      </c>
      <c r="D6770" t="s">
        <v>57000</v>
      </c>
      <c r="E6770" t="s">
        <v>55518</v>
      </c>
      <c r="F6770" t="s">
        <v>57001</v>
      </c>
      <c r="G6770" t="s">
        <v>57002</v>
      </c>
      <c r="H6770" t="s">
        <v>57003</v>
      </c>
      <c r="I6770" t="s">
        <v>12119</v>
      </c>
      <c r="J6770" t="s">
        <v>8081</v>
      </c>
      <c r="K6770" t="s">
        <v>42502</v>
      </c>
      <c r="L6770" t="s">
        <v>105</v>
      </c>
      <c r="M6770" t="s">
        <v>5133</v>
      </c>
      <c r="N6770" t="s">
        <v>5005</v>
      </c>
      <c r="O6770" t="s">
        <v>8083</v>
      </c>
      <c r="P6770" t="s">
        <v>57004</v>
      </c>
      <c r="R6770" t="str">
        <f t="shared" si="210"/>
        <v>寿光</v>
      </c>
      <c r="S6770" t="str">
        <f t="shared" si="211"/>
        <v>0112</v>
      </c>
    </row>
    <row r="6771" spans="1:19">
      <c r="A6771" t="s">
        <v>57005</v>
      </c>
      <c r="B6771" t="s">
        <v>57006</v>
      </c>
      <c r="C6771" t="s">
        <v>49</v>
      </c>
      <c r="D6771" t="s">
        <v>57007</v>
      </c>
      <c r="E6771" t="s">
        <v>55465</v>
      </c>
      <c r="F6771" t="s">
        <v>57008</v>
      </c>
      <c r="G6771" t="s">
        <v>57009</v>
      </c>
      <c r="H6771" t="s">
        <v>57010</v>
      </c>
      <c r="I6771" t="s">
        <v>4828</v>
      </c>
      <c r="J6771" t="s">
        <v>10870</v>
      </c>
      <c r="K6771" t="s">
        <v>10871</v>
      </c>
      <c r="L6771" t="s">
        <v>60</v>
      </c>
      <c r="M6771" t="s">
        <v>5999</v>
      </c>
      <c r="N6771" t="s">
        <v>4832</v>
      </c>
      <c r="O6771" t="s">
        <v>10872</v>
      </c>
      <c r="P6771" t="s">
        <v>57011</v>
      </c>
      <c r="Q6771" t="s">
        <v>57012</v>
      </c>
      <c r="R6771" t="str">
        <f t="shared" si="210"/>
        <v>奎文</v>
      </c>
      <c r="S6771" t="str">
        <f t="shared" si="211"/>
        <v>0112</v>
      </c>
    </row>
    <row r="6772" spans="1:19">
      <c r="A6772" t="s">
        <v>57013</v>
      </c>
      <c r="B6772" t="s">
        <v>57006</v>
      </c>
      <c r="C6772" t="s">
        <v>49</v>
      </c>
      <c r="D6772" t="s">
        <v>57014</v>
      </c>
      <c r="E6772" t="s">
        <v>55465</v>
      </c>
      <c r="F6772" t="s">
        <v>57015</v>
      </c>
      <c r="G6772" t="s">
        <v>57016</v>
      </c>
      <c r="H6772" t="s">
        <v>57017</v>
      </c>
      <c r="I6772" t="s">
        <v>4852</v>
      </c>
      <c r="J6772" t="s">
        <v>8722</v>
      </c>
      <c r="K6772" t="s">
        <v>8723</v>
      </c>
      <c r="L6772" t="s">
        <v>60</v>
      </c>
      <c r="M6772" t="s">
        <v>4904</v>
      </c>
      <c r="N6772" t="s">
        <v>4845</v>
      </c>
      <c r="O6772" t="s">
        <v>8724</v>
      </c>
      <c r="P6772" t="s">
        <v>57018</v>
      </c>
      <c r="Q6772" t="s">
        <v>57019</v>
      </c>
      <c r="R6772" t="str">
        <f t="shared" si="210"/>
        <v>奎文</v>
      </c>
      <c r="S6772" t="str">
        <f t="shared" si="211"/>
        <v>0112</v>
      </c>
    </row>
    <row r="6773" spans="1:19">
      <c r="A6773" t="s">
        <v>3018</v>
      </c>
      <c r="B6773" t="s">
        <v>57020</v>
      </c>
      <c r="C6773" t="s">
        <v>49</v>
      </c>
      <c r="D6773" t="s">
        <v>57021</v>
      </c>
      <c r="E6773" t="s">
        <v>55481</v>
      </c>
      <c r="F6773" t="s">
        <v>57022</v>
      </c>
      <c r="G6773" t="s">
        <v>3016</v>
      </c>
      <c r="H6773" t="s">
        <v>57023</v>
      </c>
      <c r="I6773" t="s">
        <v>12119</v>
      </c>
      <c r="J6773" t="s">
        <v>6804</v>
      </c>
      <c r="K6773" t="s">
        <v>6805</v>
      </c>
      <c r="L6773" t="s">
        <v>123</v>
      </c>
      <c r="M6773" t="s">
        <v>4994</v>
      </c>
      <c r="N6773" t="s">
        <v>5487</v>
      </c>
      <c r="O6773" t="s">
        <v>6806</v>
      </c>
      <c r="P6773" t="s">
        <v>57024</v>
      </c>
      <c r="Q6773" t="s">
        <v>57025</v>
      </c>
      <c r="R6773" t="str">
        <f t="shared" si="210"/>
        <v>诸城</v>
      </c>
      <c r="S6773" t="str">
        <f t="shared" si="211"/>
        <v>0112</v>
      </c>
    </row>
    <row r="6774" spans="1:19">
      <c r="A6774" t="s">
        <v>57026</v>
      </c>
      <c r="B6774" t="s">
        <v>57027</v>
      </c>
      <c r="C6774" t="s">
        <v>49</v>
      </c>
      <c r="D6774" t="s">
        <v>57028</v>
      </c>
      <c r="E6774" t="s">
        <v>57029</v>
      </c>
      <c r="F6774" t="s">
        <v>57030</v>
      </c>
      <c r="G6774" t="s">
        <v>57031</v>
      </c>
      <c r="H6774" t="s">
        <v>57032</v>
      </c>
      <c r="I6774" t="s">
        <v>5560</v>
      </c>
      <c r="J6774" t="s">
        <v>8545</v>
      </c>
      <c r="K6774" t="s">
        <v>8546</v>
      </c>
      <c r="L6774" t="s">
        <v>60</v>
      </c>
      <c r="M6774" t="s">
        <v>5511</v>
      </c>
      <c r="N6774" t="s">
        <v>4845</v>
      </c>
      <c r="O6774" t="s">
        <v>8547</v>
      </c>
      <c r="P6774" t="s">
        <v>57033</v>
      </c>
      <c r="Q6774" t="s">
        <v>57034</v>
      </c>
      <c r="R6774" t="str">
        <f t="shared" si="210"/>
        <v>奎文</v>
      </c>
      <c r="S6774" t="str">
        <f t="shared" si="211"/>
        <v>0112</v>
      </c>
    </row>
    <row r="6775" spans="1:19">
      <c r="A6775" t="s">
        <v>57035</v>
      </c>
      <c r="B6775" t="s">
        <v>57036</v>
      </c>
      <c r="C6775" t="s">
        <v>49</v>
      </c>
      <c r="D6775" t="s">
        <v>57037</v>
      </c>
      <c r="E6775" t="s">
        <v>55771</v>
      </c>
      <c r="F6775" t="s">
        <v>57038</v>
      </c>
      <c r="G6775" t="s">
        <v>57039</v>
      </c>
      <c r="H6775" t="s">
        <v>57040</v>
      </c>
      <c r="I6775" t="s">
        <v>4828</v>
      </c>
      <c r="J6775" t="s">
        <v>4786</v>
      </c>
      <c r="K6775" t="s">
        <v>4787</v>
      </c>
      <c r="L6775" t="s">
        <v>237</v>
      </c>
      <c r="M6775" t="s">
        <v>4788</v>
      </c>
      <c r="N6775" t="s">
        <v>5801</v>
      </c>
      <c r="O6775" t="s">
        <v>4790</v>
      </c>
      <c r="P6775" t="s">
        <v>57041</v>
      </c>
      <c r="Q6775" t="s">
        <v>57042</v>
      </c>
      <c r="R6775" t="str">
        <f t="shared" si="210"/>
        <v>潍城</v>
      </c>
      <c r="S6775" t="str">
        <f t="shared" si="211"/>
        <v>0112</v>
      </c>
    </row>
    <row r="6776" spans="1:19">
      <c r="A6776" t="s">
        <v>57043</v>
      </c>
      <c r="B6776" t="s">
        <v>57044</v>
      </c>
      <c r="C6776" t="s">
        <v>49</v>
      </c>
      <c r="D6776" t="s">
        <v>57045</v>
      </c>
      <c r="E6776" t="s">
        <v>55518</v>
      </c>
      <c r="F6776" t="s">
        <v>57046</v>
      </c>
      <c r="G6776" t="s">
        <v>57047</v>
      </c>
      <c r="H6776" t="s">
        <v>57048</v>
      </c>
      <c r="I6776" t="s">
        <v>4955</v>
      </c>
      <c r="J6776" t="s">
        <v>5245</v>
      </c>
      <c r="K6776" t="s">
        <v>5246</v>
      </c>
      <c r="L6776" t="s">
        <v>237</v>
      </c>
      <c r="M6776" t="s">
        <v>5247</v>
      </c>
      <c r="O6776" t="s">
        <v>5249</v>
      </c>
      <c r="P6776" t="s">
        <v>57049</v>
      </c>
      <c r="Q6776" t="s">
        <v>14263</v>
      </c>
      <c r="R6776" t="str">
        <f t="shared" si="210"/>
        <v>潍城</v>
      </c>
      <c r="S6776" t="str">
        <f t="shared" si="211"/>
        <v>0112</v>
      </c>
    </row>
    <row r="6777" spans="1:19">
      <c r="A6777" t="s">
        <v>57050</v>
      </c>
      <c r="B6777" t="s">
        <v>57051</v>
      </c>
      <c r="C6777" t="s">
        <v>49</v>
      </c>
      <c r="D6777" t="s">
        <v>57052</v>
      </c>
      <c r="E6777" t="s">
        <v>55481</v>
      </c>
      <c r="F6777" t="s">
        <v>57053</v>
      </c>
      <c r="G6777" t="s">
        <v>57054</v>
      </c>
      <c r="H6777" t="s">
        <v>57055</v>
      </c>
      <c r="I6777" t="s">
        <v>12119</v>
      </c>
      <c r="J6777" t="s">
        <v>5053</v>
      </c>
      <c r="K6777" t="s">
        <v>5054</v>
      </c>
      <c r="L6777" t="s">
        <v>95</v>
      </c>
      <c r="M6777" t="s">
        <v>5055</v>
      </c>
      <c r="N6777" t="s">
        <v>5421</v>
      </c>
      <c r="O6777" t="s">
        <v>5057</v>
      </c>
      <c r="R6777" t="str">
        <f t="shared" si="210"/>
        <v>安丘</v>
      </c>
      <c r="S6777" t="str">
        <f t="shared" si="211"/>
        <v>0112</v>
      </c>
    </row>
    <row r="6778" spans="1:19">
      <c r="A6778" t="s">
        <v>57056</v>
      </c>
      <c r="B6778" t="s">
        <v>57057</v>
      </c>
      <c r="C6778" t="s">
        <v>49</v>
      </c>
      <c r="D6778" t="s">
        <v>57058</v>
      </c>
      <c r="E6778" t="s">
        <v>55771</v>
      </c>
      <c r="F6778" t="s">
        <v>57059</v>
      </c>
      <c r="G6778" t="s">
        <v>57060</v>
      </c>
      <c r="H6778" t="s">
        <v>57061</v>
      </c>
      <c r="I6778" t="s">
        <v>4852</v>
      </c>
      <c r="J6778" t="s">
        <v>6973</v>
      </c>
      <c r="K6778" t="s">
        <v>6974</v>
      </c>
      <c r="L6778" t="s">
        <v>60</v>
      </c>
      <c r="M6778" t="s">
        <v>5511</v>
      </c>
      <c r="N6778" t="s">
        <v>6152</v>
      </c>
      <c r="O6778" t="s">
        <v>6975</v>
      </c>
      <c r="P6778" t="s">
        <v>57062</v>
      </c>
      <c r="R6778" t="str">
        <f t="shared" si="210"/>
        <v>奎文</v>
      </c>
      <c r="S6778" t="str">
        <f t="shared" si="211"/>
        <v>0112</v>
      </c>
    </row>
    <row r="6779" spans="1:19">
      <c r="A6779" t="s">
        <v>57063</v>
      </c>
      <c r="B6779" t="s">
        <v>57064</v>
      </c>
      <c r="C6779" t="s">
        <v>49</v>
      </c>
      <c r="D6779" t="s">
        <v>57065</v>
      </c>
      <c r="E6779" t="s">
        <v>55465</v>
      </c>
      <c r="F6779" t="s">
        <v>57066</v>
      </c>
      <c r="G6779" t="s">
        <v>57067</v>
      </c>
      <c r="H6779" t="s">
        <v>57068</v>
      </c>
      <c r="I6779" t="s">
        <v>10005</v>
      </c>
      <c r="J6779" t="s">
        <v>11410</v>
      </c>
      <c r="K6779" t="s">
        <v>11411</v>
      </c>
      <c r="L6779" t="s">
        <v>105</v>
      </c>
      <c r="M6779" t="s">
        <v>5176</v>
      </c>
      <c r="N6779" t="s">
        <v>4845</v>
      </c>
      <c r="O6779" t="s">
        <v>11412</v>
      </c>
      <c r="P6779" t="s">
        <v>57069</v>
      </c>
      <c r="Q6779" t="s">
        <v>57070</v>
      </c>
      <c r="R6779" t="str">
        <f t="shared" si="210"/>
        <v>寿光</v>
      </c>
      <c r="S6779" t="str">
        <f t="shared" si="211"/>
        <v>0112</v>
      </c>
    </row>
    <row r="6780" spans="1:19">
      <c r="A6780" t="s">
        <v>57071</v>
      </c>
      <c r="B6780" t="s">
        <v>57072</v>
      </c>
      <c r="C6780" t="s">
        <v>49</v>
      </c>
      <c r="D6780" t="s">
        <v>57073</v>
      </c>
      <c r="E6780" t="s">
        <v>55481</v>
      </c>
      <c r="F6780" t="s">
        <v>57074</v>
      </c>
      <c r="G6780" t="s">
        <v>57075</v>
      </c>
      <c r="H6780" t="s">
        <v>57076</v>
      </c>
      <c r="I6780" t="s">
        <v>12119</v>
      </c>
      <c r="J6780" t="s">
        <v>12223</v>
      </c>
      <c r="K6780" t="s">
        <v>12224</v>
      </c>
      <c r="L6780" t="s">
        <v>50</v>
      </c>
      <c r="M6780" t="s">
        <v>4855</v>
      </c>
      <c r="N6780" t="s">
        <v>5619</v>
      </c>
      <c r="O6780" t="s">
        <v>12225</v>
      </c>
      <c r="P6780" t="s">
        <v>57077</v>
      </c>
      <c r="Q6780" t="s">
        <v>57078</v>
      </c>
      <c r="R6780" t="str">
        <f t="shared" si="210"/>
        <v>青州</v>
      </c>
      <c r="S6780" t="str">
        <f t="shared" si="211"/>
        <v>0112</v>
      </c>
    </row>
    <row r="6781" spans="1:19">
      <c r="A6781" t="s">
        <v>57079</v>
      </c>
      <c r="B6781" t="s">
        <v>57080</v>
      </c>
      <c r="C6781" t="s">
        <v>49</v>
      </c>
      <c r="D6781" t="s">
        <v>57081</v>
      </c>
      <c r="E6781" t="s">
        <v>55518</v>
      </c>
      <c r="F6781" t="s">
        <v>57082</v>
      </c>
      <c r="G6781" t="s">
        <v>57083</v>
      </c>
      <c r="H6781" t="s">
        <v>57084</v>
      </c>
      <c r="I6781" t="s">
        <v>12119</v>
      </c>
      <c r="J6781" t="s">
        <v>4829</v>
      </c>
      <c r="K6781" t="s">
        <v>4830</v>
      </c>
      <c r="L6781" t="s">
        <v>114</v>
      </c>
      <c r="M6781" t="s">
        <v>4831</v>
      </c>
      <c r="N6781" t="s">
        <v>4881</v>
      </c>
      <c r="O6781" t="s">
        <v>4833</v>
      </c>
      <c r="P6781" t="s">
        <v>57085</v>
      </c>
      <c r="R6781" t="str">
        <f t="shared" si="210"/>
        <v>高密</v>
      </c>
      <c r="S6781" t="str">
        <f t="shared" si="211"/>
        <v>0112</v>
      </c>
    </row>
    <row r="6782" spans="1:19">
      <c r="A6782" t="s">
        <v>57086</v>
      </c>
      <c r="B6782" t="s">
        <v>57087</v>
      </c>
      <c r="C6782" t="s">
        <v>49</v>
      </c>
      <c r="D6782" t="s">
        <v>57088</v>
      </c>
      <c r="E6782" t="s">
        <v>55518</v>
      </c>
      <c r="F6782" t="s">
        <v>57089</v>
      </c>
      <c r="G6782" t="s">
        <v>57090</v>
      </c>
      <c r="H6782" t="s">
        <v>57091</v>
      </c>
      <c r="I6782" t="s">
        <v>12844</v>
      </c>
      <c r="J6782" t="s">
        <v>10316</v>
      </c>
      <c r="K6782" t="s">
        <v>10317</v>
      </c>
      <c r="L6782" t="s">
        <v>262</v>
      </c>
      <c r="M6782" t="s">
        <v>10318</v>
      </c>
      <c r="O6782" t="s">
        <v>10319</v>
      </c>
      <c r="P6782" t="s">
        <v>57092</v>
      </c>
      <c r="Q6782" t="s">
        <v>57093</v>
      </c>
      <c r="R6782" t="str">
        <f t="shared" si="210"/>
        <v>寒亭</v>
      </c>
      <c r="S6782" t="str">
        <f t="shared" si="211"/>
        <v>0112</v>
      </c>
    </row>
    <row r="6783" spans="1:19">
      <c r="A6783" t="s">
        <v>57094</v>
      </c>
      <c r="B6783" t="s">
        <v>57095</v>
      </c>
      <c r="C6783" t="s">
        <v>49</v>
      </c>
      <c r="D6783" t="s">
        <v>57096</v>
      </c>
      <c r="E6783" t="s">
        <v>56236</v>
      </c>
      <c r="F6783" t="s">
        <v>57097</v>
      </c>
      <c r="G6783" t="s">
        <v>57098</v>
      </c>
      <c r="H6783" t="s">
        <v>57099</v>
      </c>
      <c r="I6783" t="s">
        <v>4852</v>
      </c>
      <c r="J6783" t="s">
        <v>10305</v>
      </c>
      <c r="K6783" t="s">
        <v>10306</v>
      </c>
      <c r="L6783" t="s">
        <v>95</v>
      </c>
      <c r="M6783" t="s">
        <v>8071</v>
      </c>
      <c r="N6783" t="s">
        <v>5030</v>
      </c>
      <c r="O6783" t="s">
        <v>10307</v>
      </c>
      <c r="P6783" t="s">
        <v>57100</v>
      </c>
      <c r="R6783" t="str">
        <f t="shared" si="210"/>
        <v>安丘</v>
      </c>
      <c r="S6783" t="str">
        <f t="shared" si="211"/>
        <v>0112</v>
      </c>
    </row>
    <row r="6784" spans="1:19">
      <c r="A6784" t="s">
        <v>57101</v>
      </c>
      <c r="B6784" t="s">
        <v>57102</v>
      </c>
      <c r="C6784" t="s">
        <v>49</v>
      </c>
      <c r="D6784" t="s">
        <v>57103</v>
      </c>
      <c r="E6784" t="s">
        <v>55518</v>
      </c>
      <c r="F6784" t="s">
        <v>57104</v>
      </c>
      <c r="G6784" t="s">
        <v>57105</v>
      </c>
      <c r="H6784" t="s">
        <v>57106</v>
      </c>
      <c r="I6784" t="s">
        <v>5327</v>
      </c>
      <c r="J6784" t="s">
        <v>6337</v>
      </c>
      <c r="K6784" t="s">
        <v>6338</v>
      </c>
      <c r="L6784" t="s">
        <v>105</v>
      </c>
      <c r="M6784" t="s">
        <v>4945</v>
      </c>
      <c r="O6784" t="s">
        <v>6339</v>
      </c>
      <c r="P6784" t="s">
        <v>57107</v>
      </c>
      <c r="Q6784" t="s">
        <v>57108</v>
      </c>
      <c r="R6784" t="str">
        <f t="shared" si="210"/>
        <v>寿光</v>
      </c>
      <c r="S6784" t="str">
        <f t="shared" si="211"/>
        <v>0112</v>
      </c>
    </row>
    <row r="6785" spans="1:19">
      <c r="A6785" t="s">
        <v>57109</v>
      </c>
      <c r="B6785" t="s">
        <v>57110</v>
      </c>
      <c r="C6785" t="s">
        <v>49</v>
      </c>
      <c r="D6785" t="s">
        <v>57111</v>
      </c>
      <c r="E6785" t="s">
        <v>55481</v>
      </c>
      <c r="F6785" t="s">
        <v>57112</v>
      </c>
      <c r="G6785" t="s">
        <v>57113</v>
      </c>
      <c r="H6785" t="s">
        <v>57114</v>
      </c>
      <c r="I6785" t="s">
        <v>12844</v>
      </c>
      <c r="J6785" t="s">
        <v>6528</v>
      </c>
      <c r="K6785" t="s">
        <v>6529</v>
      </c>
      <c r="L6785" t="s">
        <v>60</v>
      </c>
      <c r="M6785" t="s">
        <v>4774</v>
      </c>
      <c r="N6785" t="s">
        <v>4881</v>
      </c>
      <c r="O6785" t="s">
        <v>6531</v>
      </c>
      <c r="P6785" t="s">
        <v>57115</v>
      </c>
      <c r="Q6785" t="s">
        <v>57116</v>
      </c>
      <c r="R6785" t="str">
        <f t="shared" ref="R6785:R6848" si="212">IF(OR(LEFT(L6785,2)="高新"),"奎文",IF(LEFT(L6785,2)="峡山","坊子",IF(LEFT(L6785,2)="滨海","寒亭",LEFT(L6785,2))))</f>
        <v>奎文</v>
      </c>
      <c r="S6785" t="str">
        <f t="shared" ref="S6785:S6848" si="213">TEXT(B6785,"mmdd")</f>
        <v>0112</v>
      </c>
    </row>
    <row r="6786" spans="1:19">
      <c r="A6786" t="s">
        <v>57117</v>
      </c>
      <c r="B6786" t="s">
        <v>57118</v>
      </c>
      <c r="C6786" t="s">
        <v>49</v>
      </c>
      <c r="D6786" t="s">
        <v>57119</v>
      </c>
      <c r="E6786" t="s">
        <v>57120</v>
      </c>
      <c r="F6786" t="s">
        <v>57121</v>
      </c>
      <c r="G6786" t="s">
        <v>57122</v>
      </c>
      <c r="H6786" t="s">
        <v>57123</v>
      </c>
      <c r="I6786" t="s">
        <v>5541</v>
      </c>
      <c r="J6786" t="s">
        <v>13019</v>
      </c>
      <c r="K6786" t="s">
        <v>13020</v>
      </c>
      <c r="L6786" t="s">
        <v>86</v>
      </c>
      <c r="M6786" t="s">
        <v>5919</v>
      </c>
      <c r="N6786" t="s">
        <v>5112</v>
      </c>
      <c r="O6786" t="s">
        <v>13021</v>
      </c>
      <c r="P6786" t="s">
        <v>57124</v>
      </c>
      <c r="R6786" t="str">
        <f t="shared" si="212"/>
        <v>坊子</v>
      </c>
      <c r="S6786" t="str">
        <f t="shared" si="213"/>
        <v>0112</v>
      </c>
    </row>
    <row r="6787" spans="1:19">
      <c r="A6787" t="s">
        <v>57125</v>
      </c>
      <c r="B6787" t="s">
        <v>57126</v>
      </c>
      <c r="C6787" t="s">
        <v>49</v>
      </c>
      <c r="D6787" t="s">
        <v>57127</v>
      </c>
      <c r="E6787" t="s">
        <v>55465</v>
      </c>
      <c r="F6787" t="s">
        <v>57128</v>
      </c>
      <c r="G6787" t="s">
        <v>57129</v>
      </c>
      <c r="H6787" t="s">
        <v>57130</v>
      </c>
      <c r="I6787" t="s">
        <v>5184</v>
      </c>
      <c r="J6787" t="s">
        <v>7689</v>
      </c>
      <c r="K6787" t="s">
        <v>7690</v>
      </c>
      <c r="L6787" t="s">
        <v>60</v>
      </c>
      <c r="M6787" t="s">
        <v>5999</v>
      </c>
      <c r="N6787" t="s">
        <v>5421</v>
      </c>
      <c r="O6787" t="s">
        <v>7691</v>
      </c>
      <c r="P6787" t="s">
        <v>57131</v>
      </c>
      <c r="Q6787" t="s">
        <v>57132</v>
      </c>
      <c r="R6787" t="str">
        <f t="shared" si="212"/>
        <v>奎文</v>
      </c>
      <c r="S6787" t="str">
        <f t="shared" si="213"/>
        <v>0112</v>
      </c>
    </row>
    <row r="6788" spans="1:19">
      <c r="A6788" t="s">
        <v>57133</v>
      </c>
      <c r="B6788" t="s">
        <v>57134</v>
      </c>
      <c r="C6788" t="s">
        <v>49</v>
      </c>
      <c r="D6788" t="s">
        <v>57135</v>
      </c>
      <c r="E6788" t="s">
        <v>57136</v>
      </c>
      <c r="F6788" t="s">
        <v>57137</v>
      </c>
      <c r="G6788" t="s">
        <v>57138</v>
      </c>
      <c r="H6788" t="s">
        <v>57139</v>
      </c>
      <c r="I6788" t="s">
        <v>4852</v>
      </c>
      <c r="J6788" t="s">
        <v>4969</v>
      </c>
      <c r="K6788" t="s">
        <v>4970</v>
      </c>
      <c r="L6788" t="s">
        <v>237</v>
      </c>
      <c r="M6788" t="s">
        <v>4971</v>
      </c>
      <c r="N6788" t="s">
        <v>5421</v>
      </c>
      <c r="O6788" t="s">
        <v>9963</v>
      </c>
      <c r="P6788" t="s">
        <v>57140</v>
      </c>
      <c r="Q6788" t="s">
        <v>57141</v>
      </c>
      <c r="R6788" t="str">
        <f t="shared" si="212"/>
        <v>潍城</v>
      </c>
      <c r="S6788" t="str">
        <f t="shared" si="213"/>
        <v>0112</v>
      </c>
    </row>
    <row r="6789" spans="1:19">
      <c r="A6789" t="s">
        <v>57142</v>
      </c>
      <c r="B6789" t="s">
        <v>57143</v>
      </c>
      <c r="C6789" t="s">
        <v>49</v>
      </c>
      <c r="D6789" t="s">
        <v>57144</v>
      </c>
      <c r="E6789" t="s">
        <v>55518</v>
      </c>
      <c r="F6789" t="s">
        <v>57145</v>
      </c>
      <c r="G6789" t="s">
        <v>57146</v>
      </c>
      <c r="H6789" t="s">
        <v>57147</v>
      </c>
      <c r="I6789" t="s">
        <v>4841</v>
      </c>
      <c r="J6789" t="s">
        <v>19830</v>
      </c>
      <c r="K6789" t="s">
        <v>19831</v>
      </c>
      <c r="L6789" t="s">
        <v>1136</v>
      </c>
      <c r="M6789" t="s">
        <v>6413</v>
      </c>
      <c r="O6789" t="s">
        <v>19832</v>
      </c>
      <c r="P6789" t="s">
        <v>57148</v>
      </c>
      <c r="Q6789" t="s">
        <v>57149</v>
      </c>
      <c r="R6789" t="str">
        <f t="shared" si="212"/>
        <v>昌乐</v>
      </c>
      <c r="S6789" t="str">
        <f t="shared" si="213"/>
        <v>0112</v>
      </c>
    </row>
    <row r="6790" spans="1:19">
      <c r="A6790" t="s">
        <v>57150</v>
      </c>
      <c r="B6790" t="s">
        <v>57151</v>
      </c>
      <c r="C6790" t="s">
        <v>49</v>
      </c>
      <c r="D6790" t="s">
        <v>57152</v>
      </c>
      <c r="E6790" t="s">
        <v>55465</v>
      </c>
      <c r="F6790" t="s">
        <v>57153</v>
      </c>
      <c r="G6790" t="s">
        <v>57154</v>
      </c>
      <c r="H6790" t="s">
        <v>57155</v>
      </c>
      <c r="I6790" t="s">
        <v>4852</v>
      </c>
      <c r="J6790" t="s">
        <v>7208</v>
      </c>
      <c r="K6790" t="s">
        <v>7209</v>
      </c>
      <c r="L6790" t="s">
        <v>123</v>
      </c>
      <c r="M6790" t="s">
        <v>7210</v>
      </c>
      <c r="N6790" t="s">
        <v>5030</v>
      </c>
      <c r="O6790" t="s">
        <v>7211</v>
      </c>
      <c r="R6790" t="str">
        <f t="shared" si="212"/>
        <v>诸城</v>
      </c>
      <c r="S6790" t="str">
        <f t="shared" si="213"/>
        <v>0112</v>
      </c>
    </row>
    <row r="6791" spans="1:19">
      <c r="A6791" t="s">
        <v>57156</v>
      </c>
      <c r="B6791" t="s">
        <v>57157</v>
      </c>
      <c r="C6791" t="s">
        <v>49</v>
      </c>
      <c r="D6791" t="s">
        <v>57158</v>
      </c>
      <c r="E6791" t="s">
        <v>55771</v>
      </c>
      <c r="F6791" t="s">
        <v>57159</v>
      </c>
      <c r="G6791" t="s">
        <v>57160</v>
      </c>
      <c r="H6791" t="s">
        <v>57161</v>
      </c>
      <c r="I6791" t="s">
        <v>4852</v>
      </c>
      <c r="J6791" t="s">
        <v>13423</v>
      </c>
      <c r="K6791" t="s">
        <v>13424</v>
      </c>
      <c r="L6791" t="s">
        <v>375</v>
      </c>
      <c r="M6791" t="s">
        <v>5318</v>
      </c>
      <c r="O6791" t="s">
        <v>13425</v>
      </c>
      <c r="P6791" t="s">
        <v>57162</v>
      </c>
      <c r="R6791" t="str">
        <f t="shared" si="212"/>
        <v>昌邑</v>
      </c>
      <c r="S6791" t="str">
        <f t="shared" si="213"/>
        <v>0112</v>
      </c>
    </row>
    <row r="6792" spans="1:19">
      <c r="A6792" t="s">
        <v>57163</v>
      </c>
      <c r="B6792" t="s">
        <v>57164</v>
      </c>
      <c r="C6792" t="s">
        <v>49</v>
      </c>
      <c r="D6792" t="s">
        <v>57165</v>
      </c>
      <c r="E6792" t="s">
        <v>55518</v>
      </c>
      <c r="F6792" t="s">
        <v>57166</v>
      </c>
      <c r="G6792" t="s">
        <v>57167</v>
      </c>
      <c r="H6792" t="s">
        <v>57168</v>
      </c>
      <c r="I6792" t="s">
        <v>4852</v>
      </c>
      <c r="J6792" t="s">
        <v>7166</v>
      </c>
      <c r="K6792" t="s">
        <v>7167</v>
      </c>
      <c r="L6792" t="s">
        <v>123</v>
      </c>
      <c r="M6792" t="s">
        <v>5364</v>
      </c>
      <c r="O6792" t="s">
        <v>7168</v>
      </c>
      <c r="P6792" t="s">
        <v>57169</v>
      </c>
      <c r="Q6792" t="s">
        <v>57170</v>
      </c>
      <c r="R6792" t="str">
        <f t="shared" si="212"/>
        <v>诸城</v>
      </c>
      <c r="S6792" t="str">
        <f t="shared" si="213"/>
        <v>0112</v>
      </c>
    </row>
    <row r="6793" spans="1:19">
      <c r="A6793" t="s">
        <v>57171</v>
      </c>
      <c r="B6793" t="s">
        <v>57172</v>
      </c>
      <c r="C6793" t="s">
        <v>49</v>
      </c>
      <c r="D6793" t="s">
        <v>57173</v>
      </c>
      <c r="E6793" t="s">
        <v>55481</v>
      </c>
      <c r="F6793" t="s">
        <v>57174</v>
      </c>
      <c r="G6793" t="s">
        <v>57175</v>
      </c>
      <c r="H6793" t="s">
        <v>57176</v>
      </c>
      <c r="I6793" t="s">
        <v>12119</v>
      </c>
      <c r="J6793" t="s">
        <v>7467</v>
      </c>
      <c r="K6793" t="s">
        <v>7468</v>
      </c>
      <c r="L6793" t="s">
        <v>123</v>
      </c>
      <c r="M6793" t="s">
        <v>7210</v>
      </c>
      <c r="N6793" t="s">
        <v>5699</v>
      </c>
      <c r="O6793" t="s">
        <v>7469</v>
      </c>
      <c r="P6793" t="s">
        <v>57177</v>
      </c>
      <c r="Q6793" t="s">
        <v>57178</v>
      </c>
      <c r="R6793" t="str">
        <f t="shared" si="212"/>
        <v>诸城</v>
      </c>
      <c r="S6793" t="str">
        <f t="shared" si="213"/>
        <v>0112</v>
      </c>
    </row>
    <row r="6794" spans="1:19">
      <c r="A6794" t="s">
        <v>57179</v>
      </c>
      <c r="B6794" t="s">
        <v>57180</v>
      </c>
      <c r="C6794" t="s">
        <v>49</v>
      </c>
      <c r="D6794" t="s">
        <v>57181</v>
      </c>
      <c r="E6794" t="s">
        <v>55481</v>
      </c>
      <c r="F6794" t="s">
        <v>57182</v>
      </c>
      <c r="G6794" t="s">
        <v>57183</v>
      </c>
      <c r="H6794" t="s">
        <v>57184</v>
      </c>
      <c r="I6794" t="s">
        <v>12119</v>
      </c>
      <c r="J6794" t="s">
        <v>6053</v>
      </c>
      <c r="K6794" t="s">
        <v>6054</v>
      </c>
      <c r="L6794" t="s">
        <v>105</v>
      </c>
      <c r="M6794" t="s">
        <v>6055</v>
      </c>
      <c r="N6794" t="s">
        <v>8593</v>
      </c>
      <c r="O6794" t="s">
        <v>6056</v>
      </c>
      <c r="P6794" t="s">
        <v>57185</v>
      </c>
      <c r="Q6794" t="s">
        <v>57186</v>
      </c>
      <c r="R6794" t="str">
        <f t="shared" si="212"/>
        <v>寿光</v>
      </c>
      <c r="S6794" t="str">
        <f t="shared" si="213"/>
        <v>0112</v>
      </c>
    </row>
    <row r="6795" spans="1:19">
      <c r="A6795" t="s">
        <v>57187</v>
      </c>
      <c r="B6795" t="s">
        <v>57188</v>
      </c>
      <c r="C6795" t="s">
        <v>49</v>
      </c>
      <c r="D6795" t="s">
        <v>57189</v>
      </c>
      <c r="E6795" t="s">
        <v>55771</v>
      </c>
      <c r="F6795" t="s">
        <v>57190</v>
      </c>
      <c r="G6795" t="s">
        <v>57191</v>
      </c>
      <c r="H6795" t="s">
        <v>57192</v>
      </c>
      <c r="I6795" t="s">
        <v>4813</v>
      </c>
      <c r="J6795" t="s">
        <v>7502</v>
      </c>
      <c r="K6795" t="s">
        <v>7503</v>
      </c>
      <c r="L6795" t="s">
        <v>237</v>
      </c>
      <c r="M6795" t="s">
        <v>4971</v>
      </c>
      <c r="N6795" t="s">
        <v>5112</v>
      </c>
      <c r="O6795" t="s">
        <v>7505</v>
      </c>
      <c r="P6795" t="s">
        <v>57193</v>
      </c>
      <c r="Q6795" t="s">
        <v>57194</v>
      </c>
      <c r="R6795" t="str">
        <f t="shared" si="212"/>
        <v>潍城</v>
      </c>
      <c r="S6795" t="str">
        <f t="shared" si="213"/>
        <v>0112</v>
      </c>
    </row>
    <row r="6796" spans="1:19">
      <c r="A6796" t="s">
        <v>57195</v>
      </c>
      <c r="B6796" t="s">
        <v>57196</v>
      </c>
      <c r="C6796" t="s">
        <v>49</v>
      </c>
      <c r="D6796" t="s">
        <v>57197</v>
      </c>
      <c r="E6796" t="s">
        <v>55518</v>
      </c>
      <c r="F6796" t="s">
        <v>57198</v>
      </c>
      <c r="G6796" t="s">
        <v>57199</v>
      </c>
      <c r="H6796" t="s">
        <v>57200</v>
      </c>
      <c r="I6796" t="s">
        <v>12119</v>
      </c>
      <c r="J6796" t="s">
        <v>7235</v>
      </c>
      <c r="K6796" t="s">
        <v>7236</v>
      </c>
      <c r="L6796" t="s">
        <v>105</v>
      </c>
      <c r="M6796" t="s">
        <v>5176</v>
      </c>
      <c r="O6796" t="s">
        <v>7237</v>
      </c>
      <c r="P6796" t="s">
        <v>57201</v>
      </c>
      <c r="Q6796" t="s">
        <v>57202</v>
      </c>
      <c r="R6796" t="str">
        <f t="shared" si="212"/>
        <v>寿光</v>
      </c>
      <c r="S6796" t="str">
        <f t="shared" si="213"/>
        <v>0112</v>
      </c>
    </row>
    <row r="6797" spans="1:19">
      <c r="A6797" t="s">
        <v>57203</v>
      </c>
      <c r="B6797" t="s">
        <v>57204</v>
      </c>
      <c r="C6797" t="s">
        <v>49</v>
      </c>
      <c r="D6797" t="s">
        <v>57205</v>
      </c>
      <c r="E6797" t="s">
        <v>55465</v>
      </c>
      <c r="F6797" t="s">
        <v>57206</v>
      </c>
      <c r="G6797" t="s">
        <v>57207</v>
      </c>
      <c r="H6797" t="s">
        <v>57208</v>
      </c>
      <c r="I6797" t="s">
        <v>4852</v>
      </c>
      <c r="J6797" t="s">
        <v>9116</v>
      </c>
      <c r="K6797" t="s">
        <v>9117</v>
      </c>
      <c r="L6797" t="s">
        <v>237</v>
      </c>
      <c r="M6797" t="s">
        <v>4788</v>
      </c>
      <c r="N6797" t="s">
        <v>4845</v>
      </c>
      <c r="O6797" t="s">
        <v>9118</v>
      </c>
      <c r="P6797" t="s">
        <v>57209</v>
      </c>
      <c r="R6797" t="str">
        <f t="shared" si="212"/>
        <v>潍城</v>
      </c>
      <c r="S6797" t="str">
        <f t="shared" si="213"/>
        <v>0112</v>
      </c>
    </row>
    <row r="6798" spans="1:19">
      <c r="A6798" t="s">
        <v>57210</v>
      </c>
      <c r="B6798" t="s">
        <v>57211</v>
      </c>
      <c r="C6798" t="s">
        <v>49</v>
      </c>
      <c r="D6798" t="s">
        <v>57212</v>
      </c>
      <c r="E6798" t="s">
        <v>57136</v>
      </c>
      <c r="F6798" t="s">
        <v>57213</v>
      </c>
      <c r="G6798" t="s">
        <v>57214</v>
      </c>
      <c r="H6798" t="s">
        <v>57215</v>
      </c>
      <c r="I6798" t="s">
        <v>4771</v>
      </c>
      <c r="J6798" t="s">
        <v>14736</v>
      </c>
      <c r="K6798" t="s">
        <v>14737</v>
      </c>
      <c r="L6798" t="s">
        <v>86</v>
      </c>
      <c r="M6798" t="s">
        <v>8557</v>
      </c>
      <c r="N6798" t="s">
        <v>14468</v>
      </c>
      <c r="O6798" t="s">
        <v>14738</v>
      </c>
      <c r="P6798" t="s">
        <v>57216</v>
      </c>
      <c r="Q6798" t="s">
        <v>57217</v>
      </c>
      <c r="R6798" t="str">
        <f t="shared" si="212"/>
        <v>坊子</v>
      </c>
      <c r="S6798" t="str">
        <f t="shared" si="213"/>
        <v>0112</v>
      </c>
    </row>
    <row r="6799" spans="1:19">
      <c r="A6799" t="s">
        <v>57218</v>
      </c>
      <c r="B6799" t="s">
        <v>57219</v>
      </c>
      <c r="C6799" t="s">
        <v>49</v>
      </c>
      <c r="D6799" t="s">
        <v>57220</v>
      </c>
      <c r="E6799" t="s">
        <v>55465</v>
      </c>
      <c r="F6799" t="s">
        <v>57221</v>
      </c>
      <c r="G6799" t="s">
        <v>57222</v>
      </c>
      <c r="H6799" t="s">
        <v>57223</v>
      </c>
      <c r="I6799" t="s">
        <v>6888</v>
      </c>
      <c r="J6799" t="s">
        <v>13302</v>
      </c>
      <c r="K6799" t="s">
        <v>13303</v>
      </c>
      <c r="L6799" t="s">
        <v>77</v>
      </c>
      <c r="M6799" t="s">
        <v>5812</v>
      </c>
      <c r="N6799" t="s">
        <v>10295</v>
      </c>
      <c r="O6799" t="s">
        <v>13304</v>
      </c>
      <c r="P6799" t="s">
        <v>57224</v>
      </c>
      <c r="Q6799" t="s">
        <v>57225</v>
      </c>
      <c r="R6799" t="str">
        <f t="shared" si="212"/>
        <v>临朐</v>
      </c>
      <c r="S6799" t="str">
        <f t="shared" si="213"/>
        <v>0112</v>
      </c>
    </row>
    <row r="6800" spans="1:19">
      <c r="A6800" t="s">
        <v>57226</v>
      </c>
      <c r="B6800" t="s">
        <v>57227</v>
      </c>
      <c r="C6800" t="s">
        <v>49</v>
      </c>
      <c r="D6800" t="s">
        <v>57228</v>
      </c>
      <c r="E6800" t="s">
        <v>55465</v>
      </c>
      <c r="F6800" t="s">
        <v>57229</v>
      </c>
      <c r="G6800" t="s">
        <v>57230</v>
      </c>
      <c r="H6800" t="s">
        <v>57231</v>
      </c>
      <c r="I6800" t="s">
        <v>4955</v>
      </c>
      <c r="J6800" t="s">
        <v>5875</v>
      </c>
      <c r="K6800" t="s">
        <v>5876</v>
      </c>
      <c r="L6800" t="s">
        <v>50</v>
      </c>
      <c r="M6800" t="s">
        <v>5877</v>
      </c>
      <c r="N6800" t="s">
        <v>4789</v>
      </c>
      <c r="O6800" t="s">
        <v>5878</v>
      </c>
      <c r="P6800" t="s">
        <v>57232</v>
      </c>
      <c r="Q6800" t="s">
        <v>57233</v>
      </c>
      <c r="R6800" t="str">
        <f t="shared" si="212"/>
        <v>青州</v>
      </c>
      <c r="S6800" t="str">
        <f t="shared" si="213"/>
        <v>0112</v>
      </c>
    </row>
    <row r="6801" spans="1:19">
      <c r="A6801" t="s">
        <v>57234</v>
      </c>
      <c r="B6801" t="s">
        <v>57235</v>
      </c>
      <c r="C6801" t="s">
        <v>49</v>
      </c>
      <c r="D6801" t="s">
        <v>57236</v>
      </c>
      <c r="E6801" t="s">
        <v>55465</v>
      </c>
      <c r="F6801" t="s">
        <v>57237</v>
      </c>
      <c r="G6801" t="s">
        <v>57238</v>
      </c>
      <c r="H6801" t="s">
        <v>57239</v>
      </c>
      <c r="I6801" t="s">
        <v>4852</v>
      </c>
      <c r="J6801" t="s">
        <v>9171</v>
      </c>
      <c r="K6801" t="s">
        <v>9172</v>
      </c>
      <c r="L6801" t="s">
        <v>105</v>
      </c>
      <c r="M6801" t="s">
        <v>5769</v>
      </c>
      <c r="N6801" t="s">
        <v>4892</v>
      </c>
      <c r="O6801" t="s">
        <v>9173</v>
      </c>
      <c r="P6801" t="s">
        <v>57240</v>
      </c>
      <c r="R6801" t="str">
        <f t="shared" si="212"/>
        <v>寿光</v>
      </c>
      <c r="S6801" t="str">
        <f t="shared" si="213"/>
        <v>0112</v>
      </c>
    </row>
    <row r="6802" spans="1:19">
      <c r="A6802" t="s">
        <v>57241</v>
      </c>
      <c r="B6802" t="s">
        <v>57242</v>
      </c>
      <c r="C6802" t="s">
        <v>49</v>
      </c>
      <c r="D6802" t="s">
        <v>57243</v>
      </c>
      <c r="E6802" t="s">
        <v>55518</v>
      </c>
      <c r="F6802" t="s">
        <v>57244</v>
      </c>
      <c r="G6802" t="s">
        <v>57245</v>
      </c>
      <c r="H6802" t="s">
        <v>57246</v>
      </c>
      <c r="I6802" t="s">
        <v>12119</v>
      </c>
      <c r="J6802" t="s">
        <v>10999</v>
      </c>
      <c r="K6802" t="s">
        <v>11000</v>
      </c>
      <c r="L6802" t="s">
        <v>237</v>
      </c>
      <c r="M6802" t="s">
        <v>5247</v>
      </c>
      <c r="N6802" t="s">
        <v>4933</v>
      </c>
      <c r="O6802" t="s">
        <v>11001</v>
      </c>
      <c r="Q6802" t="s">
        <v>57247</v>
      </c>
      <c r="R6802" t="str">
        <f t="shared" si="212"/>
        <v>潍城</v>
      </c>
      <c r="S6802" t="str">
        <f t="shared" si="213"/>
        <v>0112</v>
      </c>
    </row>
    <row r="6803" spans="1:19">
      <c r="A6803" t="s">
        <v>57248</v>
      </c>
      <c r="B6803" t="s">
        <v>57249</v>
      </c>
      <c r="C6803" t="s">
        <v>49</v>
      </c>
      <c r="D6803" t="s">
        <v>57250</v>
      </c>
      <c r="E6803" t="s">
        <v>55518</v>
      </c>
      <c r="F6803" t="s">
        <v>57251</v>
      </c>
      <c r="G6803" t="s">
        <v>57252</v>
      </c>
      <c r="H6803" t="s">
        <v>57253</v>
      </c>
      <c r="I6803" t="s">
        <v>12119</v>
      </c>
      <c r="J6803" t="s">
        <v>7114</v>
      </c>
      <c r="K6803" t="s">
        <v>7115</v>
      </c>
      <c r="L6803" t="s">
        <v>105</v>
      </c>
      <c r="M6803" t="s">
        <v>5176</v>
      </c>
      <c r="O6803" t="s">
        <v>7116</v>
      </c>
      <c r="P6803" t="s">
        <v>57254</v>
      </c>
      <c r="R6803" t="str">
        <f t="shared" si="212"/>
        <v>寿光</v>
      </c>
      <c r="S6803" t="str">
        <f t="shared" si="213"/>
        <v>0112</v>
      </c>
    </row>
    <row r="6804" spans="1:19">
      <c r="A6804" t="s">
        <v>57255</v>
      </c>
      <c r="B6804" t="s">
        <v>57256</v>
      </c>
      <c r="C6804" t="s">
        <v>49</v>
      </c>
      <c r="D6804" t="s">
        <v>57257</v>
      </c>
      <c r="E6804" t="s">
        <v>55481</v>
      </c>
      <c r="F6804" t="s">
        <v>57258</v>
      </c>
      <c r="G6804" t="s">
        <v>57259</v>
      </c>
      <c r="H6804" t="s">
        <v>57260</v>
      </c>
      <c r="I6804" t="s">
        <v>12844</v>
      </c>
      <c r="J6804" t="s">
        <v>4814</v>
      </c>
      <c r="K6804" t="s">
        <v>4815</v>
      </c>
      <c r="L6804" t="s">
        <v>50</v>
      </c>
      <c r="M6804" t="s">
        <v>4816</v>
      </c>
      <c r="N6804" t="s">
        <v>6601</v>
      </c>
      <c r="O6804" t="s">
        <v>4818</v>
      </c>
      <c r="P6804" t="s">
        <v>57261</v>
      </c>
      <c r="Q6804" t="s">
        <v>57262</v>
      </c>
      <c r="R6804" t="str">
        <f t="shared" si="212"/>
        <v>青州</v>
      </c>
      <c r="S6804" t="str">
        <f t="shared" si="213"/>
        <v>0112</v>
      </c>
    </row>
    <row r="6805" spans="1:19">
      <c r="A6805" t="s">
        <v>57263</v>
      </c>
      <c r="B6805" t="s">
        <v>57264</v>
      </c>
      <c r="C6805" t="s">
        <v>49</v>
      </c>
      <c r="D6805" t="s">
        <v>57265</v>
      </c>
      <c r="E6805" t="s">
        <v>56864</v>
      </c>
      <c r="F6805" t="s">
        <v>57266</v>
      </c>
      <c r="G6805" t="s">
        <v>57267</v>
      </c>
      <c r="H6805" t="s">
        <v>57268</v>
      </c>
      <c r="I6805" t="s">
        <v>12119</v>
      </c>
      <c r="J6805" t="s">
        <v>6580</v>
      </c>
      <c r="K6805" t="s">
        <v>6581</v>
      </c>
      <c r="L6805" t="s">
        <v>77</v>
      </c>
      <c r="M6805" t="s">
        <v>4803</v>
      </c>
      <c r="N6805" t="s">
        <v>5487</v>
      </c>
      <c r="O6805" t="s">
        <v>6582</v>
      </c>
      <c r="P6805" t="s">
        <v>57269</v>
      </c>
      <c r="Q6805" t="s">
        <v>57270</v>
      </c>
      <c r="R6805" t="str">
        <f t="shared" si="212"/>
        <v>临朐</v>
      </c>
      <c r="S6805" t="str">
        <f t="shared" si="213"/>
        <v>0112</v>
      </c>
    </row>
    <row r="6806" spans="1:19">
      <c r="A6806" t="s">
        <v>57271</v>
      </c>
      <c r="B6806" t="s">
        <v>57272</v>
      </c>
      <c r="C6806" t="s">
        <v>49</v>
      </c>
      <c r="D6806" t="s">
        <v>57273</v>
      </c>
      <c r="E6806" t="s">
        <v>55771</v>
      </c>
      <c r="F6806" t="s">
        <v>57274</v>
      </c>
      <c r="G6806" t="s">
        <v>57275</v>
      </c>
      <c r="H6806" t="s">
        <v>57276</v>
      </c>
      <c r="I6806" t="s">
        <v>5066</v>
      </c>
      <c r="J6806" t="s">
        <v>10200</v>
      </c>
      <c r="K6806" t="s">
        <v>10201</v>
      </c>
      <c r="L6806" t="s">
        <v>77</v>
      </c>
      <c r="M6806" t="s">
        <v>5295</v>
      </c>
      <c r="N6806" t="s">
        <v>6985</v>
      </c>
      <c r="O6806" t="s">
        <v>10202</v>
      </c>
      <c r="P6806" t="s">
        <v>57277</v>
      </c>
      <c r="R6806" t="str">
        <f t="shared" si="212"/>
        <v>临朐</v>
      </c>
      <c r="S6806" t="str">
        <f t="shared" si="213"/>
        <v>0112</v>
      </c>
    </row>
    <row r="6807" spans="1:19">
      <c r="A6807" t="s">
        <v>57278</v>
      </c>
      <c r="B6807" t="s">
        <v>57279</v>
      </c>
      <c r="C6807" t="s">
        <v>49</v>
      </c>
      <c r="D6807" t="s">
        <v>57280</v>
      </c>
      <c r="E6807" t="s">
        <v>55518</v>
      </c>
      <c r="F6807" t="s">
        <v>57281</v>
      </c>
      <c r="G6807" t="s">
        <v>57282</v>
      </c>
      <c r="H6807" t="s">
        <v>57254</v>
      </c>
      <c r="I6807" t="s">
        <v>12119</v>
      </c>
      <c r="J6807" t="s">
        <v>8386</v>
      </c>
      <c r="K6807" t="s">
        <v>8387</v>
      </c>
      <c r="L6807" t="s">
        <v>50</v>
      </c>
      <c r="M6807" t="s">
        <v>5877</v>
      </c>
      <c r="O6807" t="s">
        <v>8388</v>
      </c>
      <c r="P6807" t="s">
        <v>57283</v>
      </c>
      <c r="R6807" t="str">
        <f t="shared" si="212"/>
        <v>青州</v>
      </c>
      <c r="S6807" t="str">
        <f t="shared" si="213"/>
        <v>0112</v>
      </c>
    </row>
    <row r="6808" spans="1:19">
      <c r="A6808" t="s">
        <v>57284</v>
      </c>
      <c r="B6808" t="s">
        <v>57285</v>
      </c>
      <c r="C6808" t="s">
        <v>49</v>
      </c>
      <c r="D6808" t="s">
        <v>57286</v>
      </c>
      <c r="E6808" t="s">
        <v>55518</v>
      </c>
      <c r="F6808" t="s">
        <v>57287</v>
      </c>
      <c r="G6808" t="s">
        <v>57288</v>
      </c>
      <c r="H6808" t="s">
        <v>57289</v>
      </c>
      <c r="I6808" t="s">
        <v>12119</v>
      </c>
      <c r="J6808" t="s">
        <v>33095</v>
      </c>
      <c r="K6808" t="s">
        <v>33096</v>
      </c>
      <c r="L6808" t="s">
        <v>50</v>
      </c>
      <c r="M6808" t="s">
        <v>6207</v>
      </c>
      <c r="N6808" t="s">
        <v>5801</v>
      </c>
      <c r="O6808" t="s">
        <v>33097</v>
      </c>
      <c r="P6808" t="s">
        <v>57290</v>
      </c>
      <c r="R6808" t="str">
        <f t="shared" si="212"/>
        <v>青州</v>
      </c>
      <c r="S6808" t="str">
        <f t="shared" si="213"/>
        <v>0112</v>
      </c>
    </row>
    <row r="6809" spans="1:19">
      <c r="A6809" t="s">
        <v>57291</v>
      </c>
      <c r="B6809" t="s">
        <v>57292</v>
      </c>
      <c r="C6809" t="s">
        <v>49</v>
      </c>
      <c r="D6809" t="s">
        <v>57293</v>
      </c>
      <c r="E6809" t="s">
        <v>55465</v>
      </c>
      <c r="F6809" t="s">
        <v>57294</v>
      </c>
      <c r="G6809" t="s">
        <v>57295</v>
      </c>
      <c r="H6809" t="s">
        <v>57296</v>
      </c>
      <c r="I6809" t="s">
        <v>4852</v>
      </c>
      <c r="J6809" t="s">
        <v>5636</v>
      </c>
      <c r="K6809" t="s">
        <v>5637</v>
      </c>
      <c r="L6809" t="s">
        <v>105</v>
      </c>
      <c r="M6809" t="s">
        <v>5638</v>
      </c>
      <c r="N6809" t="s">
        <v>5030</v>
      </c>
      <c r="O6809" t="s">
        <v>5639</v>
      </c>
      <c r="P6809" t="s">
        <v>57020</v>
      </c>
      <c r="R6809" t="str">
        <f t="shared" si="212"/>
        <v>寿光</v>
      </c>
      <c r="S6809" t="str">
        <f t="shared" si="213"/>
        <v>0112</v>
      </c>
    </row>
    <row r="6810" spans="1:19">
      <c r="A6810" t="s">
        <v>57297</v>
      </c>
      <c r="B6810" t="s">
        <v>57298</v>
      </c>
      <c r="C6810" t="s">
        <v>49</v>
      </c>
      <c r="D6810" t="s">
        <v>57299</v>
      </c>
      <c r="E6810" t="s">
        <v>57300</v>
      </c>
      <c r="F6810" t="s">
        <v>57301</v>
      </c>
      <c r="G6810" t="s">
        <v>57302</v>
      </c>
      <c r="H6810" t="s">
        <v>57303</v>
      </c>
      <c r="I6810" t="s">
        <v>12119</v>
      </c>
      <c r="J6810" t="s">
        <v>6337</v>
      </c>
      <c r="K6810" t="s">
        <v>6338</v>
      </c>
      <c r="L6810" t="s">
        <v>105</v>
      </c>
      <c r="M6810" t="s">
        <v>4945</v>
      </c>
      <c r="N6810" t="s">
        <v>5005</v>
      </c>
      <c r="O6810" t="s">
        <v>6339</v>
      </c>
      <c r="P6810" t="s">
        <v>57304</v>
      </c>
      <c r="R6810" t="str">
        <f t="shared" si="212"/>
        <v>寿光</v>
      </c>
      <c r="S6810" t="str">
        <f t="shared" si="213"/>
        <v>0112</v>
      </c>
    </row>
    <row r="6811" spans="1:19">
      <c r="A6811" t="s">
        <v>57305</v>
      </c>
      <c r="B6811" t="s">
        <v>57306</v>
      </c>
      <c r="C6811" t="s">
        <v>49</v>
      </c>
      <c r="D6811" t="s">
        <v>57307</v>
      </c>
      <c r="E6811" t="s">
        <v>55518</v>
      </c>
      <c r="F6811" t="s">
        <v>57308</v>
      </c>
      <c r="G6811" t="s">
        <v>57309</v>
      </c>
      <c r="H6811" t="s">
        <v>57310</v>
      </c>
      <c r="I6811" t="s">
        <v>12119</v>
      </c>
      <c r="J6811" t="s">
        <v>6053</v>
      </c>
      <c r="K6811" t="s">
        <v>6054</v>
      </c>
      <c r="L6811" t="s">
        <v>105</v>
      </c>
      <c r="M6811" t="s">
        <v>6055</v>
      </c>
      <c r="N6811" t="s">
        <v>5030</v>
      </c>
      <c r="O6811" t="s">
        <v>6056</v>
      </c>
      <c r="P6811" t="s">
        <v>57311</v>
      </c>
      <c r="Q6811" t="s">
        <v>57312</v>
      </c>
      <c r="R6811" t="str">
        <f t="shared" si="212"/>
        <v>寿光</v>
      </c>
      <c r="S6811" t="str">
        <f t="shared" si="213"/>
        <v>0112</v>
      </c>
    </row>
    <row r="6812" spans="1:19">
      <c r="A6812" t="s">
        <v>57313</v>
      </c>
      <c r="B6812" t="s">
        <v>57314</v>
      </c>
      <c r="C6812" t="s">
        <v>49</v>
      </c>
      <c r="D6812" t="s">
        <v>57315</v>
      </c>
      <c r="E6812" t="s">
        <v>57316</v>
      </c>
      <c r="F6812" t="s">
        <v>57317</v>
      </c>
      <c r="G6812" t="s">
        <v>57318</v>
      </c>
      <c r="H6812" t="s">
        <v>57319</v>
      </c>
      <c r="I6812" t="s">
        <v>12757</v>
      </c>
      <c r="J6812" t="s">
        <v>20173</v>
      </c>
      <c r="K6812" t="s">
        <v>20174</v>
      </c>
      <c r="L6812" t="s">
        <v>105</v>
      </c>
      <c r="M6812" t="s">
        <v>5133</v>
      </c>
      <c r="N6812" t="s">
        <v>5056</v>
      </c>
      <c r="O6812" t="s">
        <v>20175</v>
      </c>
      <c r="P6812" t="s">
        <v>57320</v>
      </c>
      <c r="R6812" t="str">
        <f t="shared" si="212"/>
        <v>寿光</v>
      </c>
      <c r="S6812" t="str">
        <f t="shared" si="213"/>
        <v>0112</v>
      </c>
    </row>
    <row r="6813" spans="1:19">
      <c r="A6813" t="s">
        <v>57321</v>
      </c>
      <c r="B6813" t="s">
        <v>57322</v>
      </c>
      <c r="C6813" t="s">
        <v>49</v>
      </c>
      <c r="D6813" t="s">
        <v>57323</v>
      </c>
      <c r="E6813" t="s">
        <v>57324</v>
      </c>
      <c r="F6813" t="s">
        <v>57325</v>
      </c>
      <c r="G6813" t="s">
        <v>57326</v>
      </c>
      <c r="H6813" t="s">
        <v>57327</v>
      </c>
      <c r="I6813" t="s">
        <v>7308</v>
      </c>
      <c r="J6813" t="s">
        <v>5122</v>
      </c>
      <c r="K6813" t="s">
        <v>5123</v>
      </c>
      <c r="N6813" t="s">
        <v>5421</v>
      </c>
      <c r="O6813" t="s">
        <v>5124</v>
      </c>
      <c r="R6813" t="str">
        <f t="shared" si="212"/>
        <v/>
      </c>
      <c r="S6813" t="str">
        <f t="shared" si="213"/>
        <v>0112</v>
      </c>
    </row>
    <row r="6814" spans="1:19">
      <c r="A6814" t="s">
        <v>57328</v>
      </c>
      <c r="B6814" t="s">
        <v>57329</v>
      </c>
      <c r="C6814" t="s">
        <v>49</v>
      </c>
      <c r="D6814" t="s">
        <v>57330</v>
      </c>
      <c r="E6814" t="s">
        <v>55481</v>
      </c>
      <c r="F6814" t="s">
        <v>57331</v>
      </c>
      <c r="G6814" t="s">
        <v>57332</v>
      </c>
      <c r="H6814" t="s">
        <v>57333</v>
      </c>
      <c r="I6814" t="s">
        <v>12119</v>
      </c>
      <c r="J6814" t="s">
        <v>4930</v>
      </c>
      <c r="K6814" t="s">
        <v>4931</v>
      </c>
      <c r="L6814" t="s">
        <v>123</v>
      </c>
      <c r="M6814" t="s">
        <v>4932</v>
      </c>
      <c r="N6814" t="s">
        <v>5017</v>
      </c>
      <c r="O6814" t="s">
        <v>4934</v>
      </c>
      <c r="P6814" t="s">
        <v>57334</v>
      </c>
      <c r="R6814" t="str">
        <f t="shared" si="212"/>
        <v>诸城</v>
      </c>
      <c r="S6814" t="str">
        <f t="shared" si="213"/>
        <v>0112</v>
      </c>
    </row>
    <row r="6815" spans="1:19">
      <c r="A6815" t="s">
        <v>57335</v>
      </c>
      <c r="B6815" t="s">
        <v>57336</v>
      </c>
      <c r="C6815" t="s">
        <v>49</v>
      </c>
      <c r="D6815" t="s">
        <v>57337</v>
      </c>
      <c r="E6815" t="s">
        <v>55771</v>
      </c>
      <c r="F6815" t="s">
        <v>57338</v>
      </c>
      <c r="G6815" t="s">
        <v>57339</v>
      </c>
      <c r="H6815" t="s">
        <v>57340</v>
      </c>
      <c r="I6815" t="s">
        <v>5387</v>
      </c>
      <c r="J6815" t="s">
        <v>5122</v>
      </c>
      <c r="K6815" t="s">
        <v>5123</v>
      </c>
      <c r="N6815" t="s">
        <v>4959</v>
      </c>
      <c r="O6815" t="s">
        <v>5124</v>
      </c>
      <c r="R6815" t="str">
        <f t="shared" si="212"/>
        <v/>
      </c>
      <c r="S6815" t="str">
        <f t="shared" si="213"/>
        <v>0112</v>
      </c>
    </row>
    <row r="6816" spans="1:19">
      <c r="A6816" t="s">
        <v>57341</v>
      </c>
      <c r="B6816" t="s">
        <v>57342</v>
      </c>
      <c r="C6816" t="s">
        <v>49</v>
      </c>
      <c r="D6816" t="s">
        <v>57343</v>
      </c>
      <c r="E6816" t="s">
        <v>50051</v>
      </c>
      <c r="F6816" t="s">
        <v>57344</v>
      </c>
      <c r="G6816" t="s">
        <v>57345</v>
      </c>
      <c r="H6816" t="s">
        <v>57346</v>
      </c>
      <c r="I6816" t="s">
        <v>5066</v>
      </c>
      <c r="J6816" t="s">
        <v>35768</v>
      </c>
      <c r="K6816" t="s">
        <v>35769</v>
      </c>
      <c r="L6816" t="s">
        <v>60</v>
      </c>
      <c r="M6816" t="s">
        <v>5888</v>
      </c>
      <c r="N6816" t="s">
        <v>4892</v>
      </c>
      <c r="O6816" t="s">
        <v>35770</v>
      </c>
      <c r="P6816" t="s">
        <v>57347</v>
      </c>
      <c r="Q6816" t="s">
        <v>57348</v>
      </c>
      <c r="R6816" t="str">
        <f t="shared" si="212"/>
        <v>奎文</v>
      </c>
      <c r="S6816" t="str">
        <f t="shared" si="213"/>
        <v>0112</v>
      </c>
    </row>
    <row r="6817" spans="1:19">
      <c r="A6817" t="s">
        <v>57349</v>
      </c>
      <c r="B6817" t="s">
        <v>57350</v>
      </c>
      <c r="C6817" t="s">
        <v>49</v>
      </c>
      <c r="D6817" t="s">
        <v>57351</v>
      </c>
      <c r="E6817" t="s">
        <v>55481</v>
      </c>
      <c r="F6817" t="s">
        <v>57352</v>
      </c>
      <c r="G6817" t="s">
        <v>57353</v>
      </c>
      <c r="H6817" t="s">
        <v>57354</v>
      </c>
      <c r="I6817" t="s">
        <v>12757</v>
      </c>
      <c r="J6817" t="s">
        <v>33095</v>
      </c>
      <c r="K6817" t="s">
        <v>33096</v>
      </c>
      <c r="L6817" t="s">
        <v>50</v>
      </c>
      <c r="M6817" t="s">
        <v>6207</v>
      </c>
      <c r="N6817" t="s">
        <v>4881</v>
      </c>
      <c r="O6817" t="s">
        <v>33097</v>
      </c>
      <c r="P6817" t="s">
        <v>57355</v>
      </c>
      <c r="Q6817" t="s">
        <v>57356</v>
      </c>
      <c r="R6817" t="str">
        <f t="shared" si="212"/>
        <v>青州</v>
      </c>
      <c r="S6817" t="str">
        <f t="shared" si="213"/>
        <v>0112</v>
      </c>
    </row>
    <row r="6818" spans="1:19">
      <c r="A6818" t="s">
        <v>57357</v>
      </c>
      <c r="B6818" t="s">
        <v>57358</v>
      </c>
      <c r="C6818" t="s">
        <v>49</v>
      </c>
      <c r="D6818" t="s">
        <v>57359</v>
      </c>
      <c r="E6818" t="s">
        <v>55465</v>
      </c>
      <c r="F6818" t="s">
        <v>57360</v>
      </c>
      <c r="G6818" t="s">
        <v>57361</v>
      </c>
      <c r="H6818" t="s">
        <v>57362</v>
      </c>
      <c r="I6818" t="s">
        <v>9309</v>
      </c>
      <c r="J6818" t="s">
        <v>9228</v>
      </c>
      <c r="K6818" t="s">
        <v>9229</v>
      </c>
      <c r="L6818" t="s">
        <v>123</v>
      </c>
      <c r="M6818" t="s">
        <v>7480</v>
      </c>
      <c r="N6818" t="s">
        <v>31929</v>
      </c>
      <c r="O6818" t="s">
        <v>9230</v>
      </c>
      <c r="P6818" t="s">
        <v>57363</v>
      </c>
      <c r="Q6818" t="s">
        <v>57364</v>
      </c>
      <c r="R6818" t="str">
        <f t="shared" si="212"/>
        <v>诸城</v>
      </c>
      <c r="S6818" t="str">
        <f t="shared" si="213"/>
        <v>0112</v>
      </c>
    </row>
    <row r="6819" spans="1:19">
      <c r="A6819" t="s">
        <v>57365</v>
      </c>
      <c r="B6819" t="s">
        <v>57366</v>
      </c>
      <c r="C6819" t="s">
        <v>49</v>
      </c>
      <c r="D6819" t="s">
        <v>57367</v>
      </c>
      <c r="E6819" t="s">
        <v>57368</v>
      </c>
      <c r="F6819" t="s">
        <v>57369</v>
      </c>
      <c r="G6819" t="s">
        <v>57370</v>
      </c>
      <c r="H6819" t="s">
        <v>57371</v>
      </c>
      <c r="I6819" t="s">
        <v>5407</v>
      </c>
      <c r="J6819" t="s">
        <v>6878</v>
      </c>
      <c r="K6819" t="s">
        <v>6879</v>
      </c>
      <c r="L6819" t="s">
        <v>95</v>
      </c>
      <c r="M6819" t="s">
        <v>4844</v>
      </c>
      <c r="N6819" t="s">
        <v>5248</v>
      </c>
      <c r="O6819" t="s">
        <v>6880</v>
      </c>
      <c r="P6819" t="s">
        <v>57372</v>
      </c>
      <c r="R6819" t="str">
        <f t="shared" si="212"/>
        <v>安丘</v>
      </c>
      <c r="S6819" t="str">
        <f t="shared" si="213"/>
        <v>0112</v>
      </c>
    </row>
    <row r="6820" spans="1:19">
      <c r="A6820" t="s">
        <v>57373</v>
      </c>
      <c r="B6820" t="s">
        <v>57374</v>
      </c>
      <c r="C6820" t="s">
        <v>49</v>
      </c>
      <c r="D6820" t="s">
        <v>57375</v>
      </c>
      <c r="E6820" t="s">
        <v>55518</v>
      </c>
      <c r="F6820" t="s">
        <v>57376</v>
      </c>
      <c r="G6820" t="s">
        <v>57377</v>
      </c>
      <c r="H6820" t="s">
        <v>57378</v>
      </c>
      <c r="I6820" t="s">
        <v>12757</v>
      </c>
      <c r="J6820" t="s">
        <v>13019</v>
      </c>
      <c r="K6820" t="s">
        <v>13020</v>
      </c>
      <c r="L6820" t="s">
        <v>86</v>
      </c>
      <c r="M6820" t="s">
        <v>5919</v>
      </c>
      <c r="N6820" t="s">
        <v>4881</v>
      </c>
      <c r="O6820" t="s">
        <v>13021</v>
      </c>
      <c r="P6820" t="s">
        <v>57379</v>
      </c>
      <c r="Q6820" t="s">
        <v>57380</v>
      </c>
      <c r="R6820" t="str">
        <f t="shared" si="212"/>
        <v>坊子</v>
      </c>
      <c r="S6820" t="str">
        <f t="shared" si="213"/>
        <v>0112</v>
      </c>
    </row>
    <row r="6821" spans="1:19">
      <c r="A6821" t="s">
        <v>57381</v>
      </c>
      <c r="B6821" t="s">
        <v>57382</v>
      </c>
      <c r="C6821" t="s">
        <v>49</v>
      </c>
      <c r="D6821" t="s">
        <v>57383</v>
      </c>
      <c r="E6821" t="s">
        <v>55465</v>
      </c>
      <c r="F6821" t="s">
        <v>57384</v>
      </c>
      <c r="G6821" t="s">
        <v>57385</v>
      </c>
      <c r="H6821" t="s">
        <v>57386</v>
      </c>
      <c r="I6821" t="s">
        <v>4785</v>
      </c>
      <c r="J6821" t="s">
        <v>10237</v>
      </c>
      <c r="K6821" t="s">
        <v>10238</v>
      </c>
      <c r="L6821" t="s">
        <v>1136</v>
      </c>
      <c r="M6821" t="s">
        <v>7095</v>
      </c>
      <c r="N6821" t="s">
        <v>7890</v>
      </c>
      <c r="O6821" t="s">
        <v>10239</v>
      </c>
      <c r="P6821" t="s">
        <v>57387</v>
      </c>
      <c r="Q6821" t="s">
        <v>57388</v>
      </c>
      <c r="R6821" t="str">
        <f t="shared" si="212"/>
        <v>昌乐</v>
      </c>
      <c r="S6821" t="str">
        <f t="shared" si="213"/>
        <v>0112</v>
      </c>
    </row>
    <row r="6822" spans="1:19">
      <c r="A6822" t="s">
        <v>57389</v>
      </c>
      <c r="B6822" t="s">
        <v>57390</v>
      </c>
      <c r="C6822" t="s">
        <v>49</v>
      </c>
      <c r="D6822" t="s">
        <v>57391</v>
      </c>
      <c r="E6822" t="s">
        <v>55771</v>
      </c>
      <c r="F6822" t="s">
        <v>57392</v>
      </c>
      <c r="G6822" t="s">
        <v>57393</v>
      </c>
      <c r="H6822" t="s">
        <v>57394</v>
      </c>
      <c r="I6822" t="s">
        <v>4771</v>
      </c>
      <c r="J6822" t="s">
        <v>11292</v>
      </c>
      <c r="K6822" t="s">
        <v>11293</v>
      </c>
      <c r="L6822" t="s">
        <v>86</v>
      </c>
      <c r="M6822" t="s">
        <v>11294</v>
      </c>
      <c r="N6822" t="s">
        <v>4881</v>
      </c>
      <c r="O6822" t="s">
        <v>11295</v>
      </c>
      <c r="P6822" t="s">
        <v>57395</v>
      </c>
      <c r="Q6822" t="s">
        <v>57396</v>
      </c>
      <c r="R6822" t="str">
        <f t="shared" si="212"/>
        <v>坊子</v>
      </c>
      <c r="S6822" t="str">
        <f t="shared" si="213"/>
        <v>0112</v>
      </c>
    </row>
    <row r="6823" spans="1:19">
      <c r="A6823" t="s">
        <v>57397</v>
      </c>
      <c r="B6823" t="s">
        <v>57398</v>
      </c>
      <c r="C6823" t="s">
        <v>49</v>
      </c>
      <c r="D6823" t="s">
        <v>57399</v>
      </c>
      <c r="E6823" t="s">
        <v>55481</v>
      </c>
      <c r="F6823" t="s">
        <v>57400</v>
      </c>
      <c r="G6823" t="s">
        <v>57401</v>
      </c>
      <c r="H6823" t="s">
        <v>57402</v>
      </c>
      <c r="I6823" t="s">
        <v>12844</v>
      </c>
      <c r="J6823" t="s">
        <v>4801</v>
      </c>
      <c r="K6823" t="s">
        <v>4802</v>
      </c>
      <c r="L6823" t="s">
        <v>77</v>
      </c>
      <c r="M6823" t="s">
        <v>4803</v>
      </c>
      <c r="N6823" t="s">
        <v>5030</v>
      </c>
      <c r="O6823" t="s">
        <v>4804</v>
      </c>
      <c r="P6823" t="s">
        <v>57403</v>
      </c>
      <c r="Q6823" t="s">
        <v>57404</v>
      </c>
      <c r="R6823" t="str">
        <f t="shared" si="212"/>
        <v>临朐</v>
      </c>
      <c r="S6823" t="str">
        <f t="shared" si="213"/>
        <v>0112</v>
      </c>
    </row>
    <row r="6824" spans="1:19">
      <c r="A6824" t="s">
        <v>57405</v>
      </c>
      <c r="B6824" t="s">
        <v>57406</v>
      </c>
      <c r="C6824" t="s">
        <v>49</v>
      </c>
      <c r="D6824" t="s">
        <v>57407</v>
      </c>
      <c r="E6824" t="s">
        <v>55465</v>
      </c>
      <c r="F6824" t="s">
        <v>57408</v>
      </c>
      <c r="G6824" t="s">
        <v>57409</v>
      </c>
      <c r="H6824" t="s">
        <v>57410</v>
      </c>
      <c r="I6824" t="s">
        <v>4852</v>
      </c>
      <c r="J6824" t="s">
        <v>12715</v>
      </c>
      <c r="K6824" t="s">
        <v>12716</v>
      </c>
      <c r="L6824" t="s">
        <v>123</v>
      </c>
      <c r="M6824" t="s">
        <v>7767</v>
      </c>
      <c r="N6824" t="s">
        <v>5939</v>
      </c>
      <c r="O6824" t="s">
        <v>12717</v>
      </c>
      <c r="P6824" t="s">
        <v>57411</v>
      </c>
      <c r="Q6824" t="s">
        <v>57412</v>
      </c>
      <c r="R6824" t="str">
        <f t="shared" si="212"/>
        <v>诸城</v>
      </c>
      <c r="S6824" t="str">
        <f t="shared" si="213"/>
        <v>0112</v>
      </c>
    </row>
    <row r="6825" spans="1:19">
      <c r="A6825" t="s">
        <v>57413</v>
      </c>
      <c r="B6825" t="s">
        <v>57414</v>
      </c>
      <c r="C6825" t="s">
        <v>49</v>
      </c>
      <c r="D6825" t="s">
        <v>57415</v>
      </c>
      <c r="E6825" t="s">
        <v>55465</v>
      </c>
      <c r="F6825" t="s">
        <v>57416</v>
      </c>
      <c r="G6825" t="s">
        <v>57417</v>
      </c>
      <c r="H6825" t="s">
        <v>57418</v>
      </c>
      <c r="I6825" t="s">
        <v>4852</v>
      </c>
      <c r="J6825" t="s">
        <v>7514</v>
      </c>
      <c r="K6825" t="s">
        <v>7515</v>
      </c>
      <c r="L6825" t="s">
        <v>95</v>
      </c>
      <c r="M6825" t="s">
        <v>5042</v>
      </c>
      <c r="N6825" t="s">
        <v>4972</v>
      </c>
      <c r="O6825" t="s">
        <v>7516</v>
      </c>
      <c r="P6825" t="s">
        <v>57419</v>
      </c>
      <c r="Q6825" t="s">
        <v>57420</v>
      </c>
      <c r="R6825" t="str">
        <f t="shared" si="212"/>
        <v>安丘</v>
      </c>
      <c r="S6825" t="str">
        <f t="shared" si="213"/>
        <v>0112</v>
      </c>
    </row>
    <row r="6826" spans="1:19">
      <c r="A6826" t="s">
        <v>57421</v>
      </c>
      <c r="B6826" t="s">
        <v>57422</v>
      </c>
      <c r="C6826" t="s">
        <v>49</v>
      </c>
      <c r="D6826" t="s">
        <v>57423</v>
      </c>
      <c r="E6826" t="s">
        <v>55481</v>
      </c>
      <c r="F6826" t="s">
        <v>57424</v>
      </c>
      <c r="G6826" t="s">
        <v>57425</v>
      </c>
      <c r="H6826" t="s">
        <v>57426</v>
      </c>
      <c r="I6826" t="s">
        <v>12119</v>
      </c>
      <c r="J6826" t="s">
        <v>8450</v>
      </c>
      <c r="K6826" t="s">
        <v>8451</v>
      </c>
      <c r="L6826" t="s">
        <v>60</v>
      </c>
      <c r="M6826" t="s">
        <v>5888</v>
      </c>
      <c r="N6826" t="s">
        <v>6794</v>
      </c>
      <c r="O6826" t="s">
        <v>8452</v>
      </c>
      <c r="P6826" t="s">
        <v>57427</v>
      </c>
      <c r="R6826" t="str">
        <f t="shared" si="212"/>
        <v>奎文</v>
      </c>
      <c r="S6826" t="str">
        <f t="shared" si="213"/>
        <v>0112</v>
      </c>
    </row>
    <row r="6827" spans="1:19">
      <c r="A6827" t="s">
        <v>57428</v>
      </c>
      <c r="B6827" t="s">
        <v>57429</v>
      </c>
      <c r="C6827" t="s">
        <v>49</v>
      </c>
      <c r="D6827" t="s">
        <v>57430</v>
      </c>
      <c r="E6827" t="s">
        <v>56864</v>
      </c>
      <c r="F6827" t="s">
        <v>57431</v>
      </c>
      <c r="G6827" t="s">
        <v>57432</v>
      </c>
      <c r="H6827" t="s">
        <v>57433</v>
      </c>
      <c r="I6827" t="s">
        <v>4828</v>
      </c>
      <c r="J6827" t="s">
        <v>17320</v>
      </c>
      <c r="K6827" t="s">
        <v>17321</v>
      </c>
      <c r="L6827" t="s">
        <v>50</v>
      </c>
      <c r="M6827" t="s">
        <v>4855</v>
      </c>
      <c r="N6827" t="s">
        <v>5939</v>
      </c>
      <c r="O6827" t="s">
        <v>17322</v>
      </c>
      <c r="P6827" t="s">
        <v>57434</v>
      </c>
      <c r="R6827" t="str">
        <f t="shared" si="212"/>
        <v>青州</v>
      </c>
      <c r="S6827" t="str">
        <f t="shared" si="213"/>
        <v>0112</v>
      </c>
    </row>
    <row r="6828" spans="1:19">
      <c r="A6828" t="s">
        <v>57435</v>
      </c>
      <c r="B6828" t="s">
        <v>57436</v>
      </c>
      <c r="C6828" t="s">
        <v>49</v>
      </c>
      <c r="D6828" t="s">
        <v>57437</v>
      </c>
      <c r="E6828" t="s">
        <v>55481</v>
      </c>
      <c r="F6828" t="s">
        <v>57438</v>
      </c>
      <c r="G6828" t="s">
        <v>57439</v>
      </c>
      <c r="H6828" t="s">
        <v>57440</v>
      </c>
      <c r="I6828" t="s">
        <v>12844</v>
      </c>
      <c r="J6828" t="s">
        <v>5997</v>
      </c>
      <c r="K6828" t="s">
        <v>5998</v>
      </c>
      <c r="L6828" t="s">
        <v>60</v>
      </c>
      <c r="M6828" t="s">
        <v>5999</v>
      </c>
      <c r="N6828" t="s">
        <v>5801</v>
      </c>
      <c r="O6828" t="s">
        <v>6000</v>
      </c>
      <c r="P6828" t="s">
        <v>57441</v>
      </c>
      <c r="R6828" t="str">
        <f t="shared" si="212"/>
        <v>奎文</v>
      </c>
      <c r="S6828" t="str">
        <f t="shared" si="213"/>
        <v>0112</v>
      </c>
    </row>
    <row r="6829" spans="1:19">
      <c r="A6829" t="s">
        <v>57442</v>
      </c>
      <c r="B6829" t="s">
        <v>57443</v>
      </c>
      <c r="C6829" t="s">
        <v>49</v>
      </c>
      <c r="D6829" t="s">
        <v>57444</v>
      </c>
      <c r="E6829" t="s">
        <v>55465</v>
      </c>
      <c r="F6829" t="s">
        <v>57445</v>
      </c>
      <c r="G6829" t="s">
        <v>57446</v>
      </c>
      <c r="H6829" t="s">
        <v>57447</v>
      </c>
      <c r="I6829" t="s">
        <v>4852</v>
      </c>
      <c r="J6829" t="s">
        <v>33095</v>
      </c>
      <c r="K6829" t="s">
        <v>33096</v>
      </c>
      <c r="L6829" t="s">
        <v>50</v>
      </c>
      <c r="M6829" t="s">
        <v>6207</v>
      </c>
      <c r="N6829" t="s">
        <v>4892</v>
      </c>
      <c r="O6829" t="s">
        <v>33097</v>
      </c>
      <c r="P6829" t="s">
        <v>57448</v>
      </c>
      <c r="Q6829" t="s">
        <v>57449</v>
      </c>
      <c r="R6829" t="str">
        <f t="shared" si="212"/>
        <v>青州</v>
      </c>
      <c r="S6829" t="str">
        <f t="shared" si="213"/>
        <v>0112</v>
      </c>
    </row>
    <row r="6830" spans="1:19">
      <c r="A6830" t="s">
        <v>57450</v>
      </c>
      <c r="B6830" t="s">
        <v>57451</v>
      </c>
      <c r="C6830" t="s">
        <v>49</v>
      </c>
      <c r="D6830" t="s">
        <v>57452</v>
      </c>
      <c r="E6830" t="s">
        <v>50051</v>
      </c>
      <c r="F6830" t="s">
        <v>57453</v>
      </c>
      <c r="G6830" t="s">
        <v>57454</v>
      </c>
      <c r="H6830" t="s">
        <v>57455</v>
      </c>
      <c r="I6830" t="s">
        <v>5541</v>
      </c>
      <c r="J6830" t="s">
        <v>11207</v>
      </c>
      <c r="K6830" t="s">
        <v>11208</v>
      </c>
      <c r="L6830" t="s">
        <v>123</v>
      </c>
      <c r="M6830" t="s">
        <v>7767</v>
      </c>
      <c r="N6830" t="s">
        <v>5056</v>
      </c>
      <c r="O6830" t="s">
        <v>12717</v>
      </c>
      <c r="P6830" t="s">
        <v>57456</v>
      </c>
      <c r="Q6830" t="s">
        <v>57457</v>
      </c>
      <c r="R6830" t="str">
        <f t="shared" si="212"/>
        <v>诸城</v>
      </c>
      <c r="S6830" t="str">
        <f t="shared" si="213"/>
        <v>0112</v>
      </c>
    </row>
    <row r="6831" spans="1:19">
      <c r="A6831" t="s">
        <v>57458</v>
      </c>
      <c r="B6831" t="s">
        <v>57459</v>
      </c>
      <c r="C6831" t="s">
        <v>49</v>
      </c>
      <c r="D6831" t="s">
        <v>57460</v>
      </c>
      <c r="E6831" t="s">
        <v>56236</v>
      </c>
      <c r="F6831" t="s">
        <v>57461</v>
      </c>
      <c r="G6831" t="s">
        <v>57462</v>
      </c>
      <c r="H6831" t="s">
        <v>57463</v>
      </c>
      <c r="I6831" t="s">
        <v>4852</v>
      </c>
      <c r="J6831" t="s">
        <v>8107</v>
      </c>
      <c r="K6831" t="s">
        <v>8108</v>
      </c>
      <c r="L6831" t="s">
        <v>237</v>
      </c>
      <c r="M6831" t="s">
        <v>5247</v>
      </c>
      <c r="N6831" t="s">
        <v>4789</v>
      </c>
      <c r="O6831" t="s">
        <v>8109</v>
      </c>
      <c r="P6831" t="s">
        <v>57464</v>
      </c>
      <c r="R6831" t="str">
        <f t="shared" si="212"/>
        <v>潍城</v>
      </c>
      <c r="S6831" t="str">
        <f t="shared" si="213"/>
        <v>0112</v>
      </c>
    </row>
    <row r="6832" spans="1:19">
      <c r="A6832" t="s">
        <v>57465</v>
      </c>
      <c r="B6832" t="s">
        <v>57466</v>
      </c>
      <c r="C6832" t="s">
        <v>49</v>
      </c>
      <c r="D6832" t="s">
        <v>57467</v>
      </c>
      <c r="E6832" t="s">
        <v>55481</v>
      </c>
      <c r="F6832" t="s">
        <v>57468</v>
      </c>
      <c r="G6832" t="s">
        <v>57469</v>
      </c>
      <c r="H6832" t="s">
        <v>57470</v>
      </c>
      <c r="I6832" t="s">
        <v>12119</v>
      </c>
      <c r="J6832" t="s">
        <v>6306</v>
      </c>
      <c r="K6832" t="s">
        <v>6307</v>
      </c>
      <c r="L6832" t="s">
        <v>237</v>
      </c>
      <c r="M6832" t="s">
        <v>4788</v>
      </c>
      <c r="N6832" t="s">
        <v>6308</v>
      </c>
      <c r="O6832" t="s">
        <v>6309</v>
      </c>
      <c r="P6832" t="s">
        <v>57471</v>
      </c>
      <c r="R6832" t="str">
        <f t="shared" si="212"/>
        <v>潍城</v>
      </c>
      <c r="S6832" t="str">
        <f t="shared" si="213"/>
        <v>0112</v>
      </c>
    </row>
    <row r="6833" spans="1:19">
      <c r="A6833" t="s">
        <v>57472</v>
      </c>
      <c r="B6833" t="s">
        <v>57473</v>
      </c>
      <c r="C6833" t="s">
        <v>49</v>
      </c>
      <c r="D6833" t="s">
        <v>57474</v>
      </c>
      <c r="E6833" t="s">
        <v>57475</v>
      </c>
      <c r="F6833" t="s">
        <v>57476</v>
      </c>
      <c r="G6833" t="s">
        <v>57477</v>
      </c>
      <c r="H6833" t="s">
        <v>57478</v>
      </c>
      <c r="I6833" t="s">
        <v>5282</v>
      </c>
      <c r="J6833" t="s">
        <v>15974</v>
      </c>
      <c r="K6833" t="s">
        <v>15975</v>
      </c>
      <c r="L6833" t="s">
        <v>50</v>
      </c>
      <c r="M6833" t="s">
        <v>4855</v>
      </c>
      <c r="N6833" t="s">
        <v>4972</v>
      </c>
      <c r="O6833" t="s">
        <v>15976</v>
      </c>
      <c r="P6833" t="s">
        <v>57479</v>
      </c>
      <c r="R6833" t="str">
        <f t="shared" si="212"/>
        <v>青州</v>
      </c>
      <c r="S6833" t="str">
        <f t="shared" si="213"/>
        <v>0112</v>
      </c>
    </row>
    <row r="6834" spans="1:19">
      <c r="A6834" t="s">
        <v>57480</v>
      </c>
      <c r="B6834" t="s">
        <v>57481</v>
      </c>
      <c r="C6834" t="s">
        <v>49</v>
      </c>
      <c r="D6834" t="s">
        <v>57482</v>
      </c>
      <c r="E6834" t="s">
        <v>55518</v>
      </c>
      <c r="F6834" t="s">
        <v>57483</v>
      </c>
      <c r="G6834" t="s">
        <v>57484</v>
      </c>
      <c r="H6834" t="s">
        <v>57485</v>
      </c>
      <c r="I6834" t="s">
        <v>4852</v>
      </c>
      <c r="J6834" t="s">
        <v>5097</v>
      </c>
      <c r="K6834" t="s">
        <v>5098</v>
      </c>
      <c r="L6834" t="s">
        <v>86</v>
      </c>
      <c r="M6834" t="s">
        <v>5099</v>
      </c>
      <c r="O6834" t="s">
        <v>5100</v>
      </c>
      <c r="P6834" t="s">
        <v>57486</v>
      </c>
      <c r="Q6834" t="s">
        <v>57487</v>
      </c>
      <c r="R6834" t="str">
        <f t="shared" si="212"/>
        <v>坊子</v>
      </c>
      <c r="S6834" t="str">
        <f t="shared" si="213"/>
        <v>0112</v>
      </c>
    </row>
    <row r="6835" spans="1:19">
      <c r="A6835" t="s">
        <v>57488</v>
      </c>
      <c r="B6835" t="s">
        <v>57489</v>
      </c>
      <c r="C6835" t="s">
        <v>49</v>
      </c>
      <c r="D6835" t="s">
        <v>57490</v>
      </c>
      <c r="E6835" t="s">
        <v>57475</v>
      </c>
      <c r="F6835" t="s">
        <v>57491</v>
      </c>
      <c r="G6835" t="s">
        <v>57492</v>
      </c>
      <c r="H6835" t="s">
        <v>57493</v>
      </c>
      <c r="I6835" t="s">
        <v>5407</v>
      </c>
      <c r="J6835" t="s">
        <v>10006</v>
      </c>
      <c r="K6835" t="s">
        <v>10007</v>
      </c>
      <c r="L6835" t="s">
        <v>60</v>
      </c>
      <c r="M6835" t="s">
        <v>5888</v>
      </c>
      <c r="N6835" t="s">
        <v>6152</v>
      </c>
      <c r="O6835" t="s">
        <v>10008</v>
      </c>
      <c r="P6835" t="s">
        <v>57494</v>
      </c>
      <c r="R6835" t="str">
        <f t="shared" si="212"/>
        <v>奎文</v>
      </c>
      <c r="S6835" t="str">
        <f t="shared" si="213"/>
        <v>0112</v>
      </c>
    </row>
    <row r="6836" spans="1:19">
      <c r="A6836" t="s">
        <v>57495</v>
      </c>
      <c r="B6836" t="s">
        <v>57496</v>
      </c>
      <c r="C6836" t="s">
        <v>49</v>
      </c>
      <c r="D6836" t="s">
        <v>57497</v>
      </c>
      <c r="E6836" t="s">
        <v>56236</v>
      </c>
      <c r="F6836" t="s">
        <v>57498</v>
      </c>
      <c r="G6836" t="s">
        <v>57499</v>
      </c>
      <c r="H6836" t="s">
        <v>57500</v>
      </c>
      <c r="I6836" t="s">
        <v>57501</v>
      </c>
      <c r="J6836" t="s">
        <v>5122</v>
      </c>
      <c r="K6836" t="s">
        <v>5123</v>
      </c>
      <c r="N6836" t="s">
        <v>4832</v>
      </c>
      <c r="O6836" t="s">
        <v>5124</v>
      </c>
      <c r="R6836" t="str">
        <f t="shared" si="212"/>
        <v/>
      </c>
      <c r="S6836" t="str">
        <f t="shared" si="213"/>
        <v>0112</v>
      </c>
    </row>
    <row r="6837" spans="1:19">
      <c r="A6837" t="s">
        <v>57502</v>
      </c>
      <c r="B6837" t="s">
        <v>57503</v>
      </c>
      <c r="C6837" t="s">
        <v>49</v>
      </c>
      <c r="D6837" t="s">
        <v>57504</v>
      </c>
      <c r="E6837" t="s">
        <v>55518</v>
      </c>
      <c r="F6837" t="s">
        <v>57505</v>
      </c>
      <c r="G6837" t="s">
        <v>57506</v>
      </c>
      <c r="H6837" t="s">
        <v>57507</v>
      </c>
      <c r="I6837" t="s">
        <v>4828</v>
      </c>
      <c r="J6837" t="s">
        <v>8450</v>
      </c>
      <c r="K6837" t="s">
        <v>8451</v>
      </c>
      <c r="L6837" t="s">
        <v>60</v>
      </c>
      <c r="M6837" t="s">
        <v>5888</v>
      </c>
      <c r="O6837" t="s">
        <v>8452</v>
      </c>
      <c r="P6837" t="s">
        <v>57508</v>
      </c>
      <c r="R6837" t="str">
        <f t="shared" si="212"/>
        <v>奎文</v>
      </c>
      <c r="S6837" t="str">
        <f t="shared" si="213"/>
        <v>0112</v>
      </c>
    </row>
    <row r="6838" spans="1:19">
      <c r="A6838" t="s">
        <v>57509</v>
      </c>
      <c r="B6838" t="s">
        <v>57510</v>
      </c>
      <c r="C6838" t="s">
        <v>49</v>
      </c>
      <c r="D6838" t="s">
        <v>57511</v>
      </c>
      <c r="E6838" t="s">
        <v>55481</v>
      </c>
      <c r="F6838" t="s">
        <v>57512</v>
      </c>
      <c r="G6838" t="s">
        <v>57513</v>
      </c>
      <c r="H6838" t="s">
        <v>57514</v>
      </c>
      <c r="I6838" t="s">
        <v>12757</v>
      </c>
      <c r="J6838" t="s">
        <v>15948</v>
      </c>
      <c r="K6838" t="s">
        <v>15949</v>
      </c>
      <c r="L6838" t="s">
        <v>148</v>
      </c>
      <c r="M6838" t="s">
        <v>6391</v>
      </c>
      <c r="N6838" t="s">
        <v>4905</v>
      </c>
      <c r="O6838" t="s">
        <v>15950</v>
      </c>
      <c r="P6838" t="s">
        <v>57515</v>
      </c>
      <c r="Q6838" t="s">
        <v>57516</v>
      </c>
      <c r="R6838" t="str">
        <f t="shared" si="212"/>
        <v>寒亭</v>
      </c>
      <c r="S6838" t="str">
        <f t="shared" si="213"/>
        <v>0112</v>
      </c>
    </row>
    <row r="6839" spans="1:19">
      <c r="A6839" t="s">
        <v>57517</v>
      </c>
      <c r="B6839" t="s">
        <v>57518</v>
      </c>
      <c r="C6839" t="s">
        <v>49</v>
      </c>
      <c r="D6839" t="s">
        <v>57519</v>
      </c>
      <c r="E6839" t="s">
        <v>55465</v>
      </c>
      <c r="F6839" t="s">
        <v>57520</v>
      </c>
      <c r="G6839" t="s">
        <v>57521</v>
      </c>
      <c r="H6839" t="s">
        <v>57522</v>
      </c>
      <c r="I6839" t="s">
        <v>4852</v>
      </c>
      <c r="J6839" t="s">
        <v>6423</v>
      </c>
      <c r="K6839" t="s">
        <v>6424</v>
      </c>
      <c r="L6839" t="s">
        <v>60</v>
      </c>
      <c r="M6839" t="s">
        <v>5511</v>
      </c>
      <c r="N6839" t="s">
        <v>5056</v>
      </c>
      <c r="O6839" t="s">
        <v>6425</v>
      </c>
      <c r="P6839" t="s">
        <v>57523</v>
      </c>
      <c r="Q6839" t="s">
        <v>57524</v>
      </c>
      <c r="R6839" t="str">
        <f t="shared" si="212"/>
        <v>奎文</v>
      </c>
      <c r="S6839" t="str">
        <f t="shared" si="213"/>
        <v>0112</v>
      </c>
    </row>
    <row r="6840" spans="1:19">
      <c r="A6840" t="s">
        <v>57525</v>
      </c>
      <c r="B6840" t="s">
        <v>57526</v>
      </c>
      <c r="C6840" t="s">
        <v>49</v>
      </c>
      <c r="D6840" t="s">
        <v>57527</v>
      </c>
      <c r="E6840" t="s">
        <v>55465</v>
      </c>
      <c r="F6840" t="s">
        <v>57528</v>
      </c>
      <c r="G6840" t="s">
        <v>57529</v>
      </c>
      <c r="H6840" t="s">
        <v>57530</v>
      </c>
      <c r="I6840" t="s">
        <v>4852</v>
      </c>
      <c r="J6840" t="s">
        <v>8680</v>
      </c>
      <c r="K6840" t="s">
        <v>8681</v>
      </c>
      <c r="L6840" t="s">
        <v>60</v>
      </c>
      <c r="M6840" t="s">
        <v>5999</v>
      </c>
      <c r="N6840" t="s">
        <v>5939</v>
      </c>
      <c r="O6840" t="s">
        <v>8682</v>
      </c>
      <c r="P6840" t="s">
        <v>57531</v>
      </c>
      <c r="Q6840" t="s">
        <v>57532</v>
      </c>
      <c r="R6840" t="str">
        <f t="shared" si="212"/>
        <v>奎文</v>
      </c>
      <c r="S6840" t="str">
        <f t="shared" si="213"/>
        <v>0112</v>
      </c>
    </row>
    <row r="6841" spans="1:19">
      <c r="A6841" t="s">
        <v>57533</v>
      </c>
      <c r="B6841" t="s">
        <v>57534</v>
      </c>
      <c r="C6841" t="s">
        <v>49</v>
      </c>
      <c r="D6841" t="s">
        <v>57535</v>
      </c>
      <c r="E6841" t="s">
        <v>55465</v>
      </c>
      <c r="F6841" t="s">
        <v>57536</v>
      </c>
      <c r="G6841" t="s">
        <v>57537</v>
      </c>
      <c r="H6841" t="s">
        <v>57538</v>
      </c>
      <c r="I6841" t="s">
        <v>4852</v>
      </c>
      <c r="J6841" t="s">
        <v>8139</v>
      </c>
      <c r="K6841" t="s">
        <v>8140</v>
      </c>
      <c r="L6841" t="s">
        <v>105</v>
      </c>
      <c r="M6841" t="s">
        <v>6055</v>
      </c>
      <c r="N6841" t="s">
        <v>4972</v>
      </c>
      <c r="O6841" t="s">
        <v>8141</v>
      </c>
      <c r="P6841" t="s">
        <v>57539</v>
      </c>
      <c r="Q6841" t="s">
        <v>57540</v>
      </c>
      <c r="R6841" t="str">
        <f t="shared" si="212"/>
        <v>寿光</v>
      </c>
      <c r="S6841" t="str">
        <f t="shared" si="213"/>
        <v>0112</v>
      </c>
    </row>
    <row r="6842" spans="1:19">
      <c r="A6842" t="s">
        <v>57541</v>
      </c>
      <c r="B6842" t="s">
        <v>57542</v>
      </c>
      <c r="C6842" t="s">
        <v>49</v>
      </c>
      <c r="D6842" t="s">
        <v>57543</v>
      </c>
      <c r="E6842" t="s">
        <v>55771</v>
      </c>
      <c r="F6842" t="s">
        <v>57544</v>
      </c>
      <c r="G6842" t="s">
        <v>57545</v>
      </c>
      <c r="H6842" t="s">
        <v>57546</v>
      </c>
      <c r="I6842" t="s">
        <v>4852</v>
      </c>
      <c r="J6842" t="s">
        <v>6009</v>
      </c>
      <c r="K6842" t="s">
        <v>6010</v>
      </c>
      <c r="L6842" t="s">
        <v>237</v>
      </c>
      <c r="M6842" t="s">
        <v>5247</v>
      </c>
      <c r="N6842" t="s">
        <v>4933</v>
      </c>
      <c r="O6842" t="s">
        <v>6011</v>
      </c>
      <c r="P6842" t="s">
        <v>57547</v>
      </c>
      <c r="R6842" t="str">
        <f t="shared" si="212"/>
        <v>潍城</v>
      </c>
      <c r="S6842" t="str">
        <f t="shared" si="213"/>
        <v>0112</v>
      </c>
    </row>
    <row r="6843" spans="1:19">
      <c r="A6843" t="s">
        <v>57548</v>
      </c>
      <c r="B6843" t="s">
        <v>57549</v>
      </c>
      <c r="C6843" t="s">
        <v>49</v>
      </c>
      <c r="D6843" t="s">
        <v>57550</v>
      </c>
      <c r="E6843" t="s">
        <v>55465</v>
      </c>
      <c r="F6843" t="s">
        <v>57551</v>
      </c>
      <c r="G6843" t="s">
        <v>57552</v>
      </c>
      <c r="H6843" t="s">
        <v>57553</v>
      </c>
      <c r="I6843" t="s">
        <v>4785</v>
      </c>
      <c r="J6843" t="s">
        <v>6337</v>
      </c>
      <c r="K6843" t="s">
        <v>6338</v>
      </c>
      <c r="L6843" t="s">
        <v>105</v>
      </c>
      <c r="M6843" t="s">
        <v>4945</v>
      </c>
      <c r="N6843" t="s">
        <v>5005</v>
      </c>
      <c r="O6843" t="s">
        <v>6339</v>
      </c>
      <c r="P6843" t="s">
        <v>57554</v>
      </c>
      <c r="R6843" t="str">
        <f t="shared" si="212"/>
        <v>寿光</v>
      </c>
      <c r="S6843" t="str">
        <f t="shared" si="213"/>
        <v>0112</v>
      </c>
    </row>
    <row r="6844" spans="1:19">
      <c r="A6844" t="s">
        <v>57555</v>
      </c>
      <c r="B6844" t="s">
        <v>57556</v>
      </c>
      <c r="C6844" t="s">
        <v>49</v>
      </c>
      <c r="D6844" t="s">
        <v>57557</v>
      </c>
      <c r="E6844" t="s">
        <v>55771</v>
      </c>
      <c r="F6844" t="s">
        <v>57558</v>
      </c>
      <c r="G6844" t="s">
        <v>57559</v>
      </c>
      <c r="H6844" t="s">
        <v>57560</v>
      </c>
      <c r="I6844" t="s">
        <v>5282</v>
      </c>
      <c r="J6844" t="s">
        <v>8888</v>
      </c>
      <c r="K6844" t="s">
        <v>8889</v>
      </c>
      <c r="L6844" t="s">
        <v>95</v>
      </c>
      <c r="M6844" t="s">
        <v>5055</v>
      </c>
      <c r="N6844" t="s">
        <v>16864</v>
      </c>
      <c r="O6844" t="s">
        <v>8890</v>
      </c>
      <c r="P6844" t="s">
        <v>57561</v>
      </c>
      <c r="R6844" t="str">
        <f t="shared" si="212"/>
        <v>安丘</v>
      </c>
      <c r="S6844" t="str">
        <f t="shared" si="213"/>
        <v>0112</v>
      </c>
    </row>
    <row r="6845" spans="1:19">
      <c r="A6845" t="s">
        <v>57562</v>
      </c>
      <c r="B6845" t="s">
        <v>57563</v>
      </c>
      <c r="C6845" t="s">
        <v>49</v>
      </c>
      <c r="D6845" t="s">
        <v>57564</v>
      </c>
      <c r="E6845" t="s">
        <v>55518</v>
      </c>
      <c r="F6845" t="s">
        <v>57565</v>
      </c>
      <c r="G6845" t="s">
        <v>57566</v>
      </c>
      <c r="H6845" t="s">
        <v>57567</v>
      </c>
      <c r="I6845" t="s">
        <v>12844</v>
      </c>
      <c r="J6845" t="s">
        <v>5374</v>
      </c>
      <c r="K6845" t="s">
        <v>5375</v>
      </c>
      <c r="L6845" t="s">
        <v>105</v>
      </c>
      <c r="M6845" t="s">
        <v>5376</v>
      </c>
      <c r="N6845" t="s">
        <v>7504</v>
      </c>
      <c r="O6845" t="s">
        <v>5377</v>
      </c>
      <c r="P6845" t="s">
        <v>57568</v>
      </c>
      <c r="R6845" t="str">
        <f t="shared" si="212"/>
        <v>寿光</v>
      </c>
      <c r="S6845" t="str">
        <f t="shared" si="213"/>
        <v>0112</v>
      </c>
    </row>
    <row r="6846" spans="1:19">
      <c r="A6846" t="s">
        <v>57569</v>
      </c>
      <c r="B6846" t="s">
        <v>57570</v>
      </c>
      <c r="C6846" t="s">
        <v>49</v>
      </c>
      <c r="D6846" t="s">
        <v>57571</v>
      </c>
      <c r="E6846" t="s">
        <v>57572</v>
      </c>
      <c r="F6846" t="s">
        <v>57573</v>
      </c>
      <c r="G6846" t="s">
        <v>57574</v>
      </c>
      <c r="H6846" t="s">
        <v>57575</v>
      </c>
      <c r="I6846" t="s">
        <v>4852</v>
      </c>
      <c r="J6846" t="s">
        <v>7929</v>
      </c>
      <c r="K6846" t="s">
        <v>7930</v>
      </c>
      <c r="L6846" t="s">
        <v>114</v>
      </c>
      <c r="M6846" t="s">
        <v>7931</v>
      </c>
      <c r="N6846" t="s">
        <v>5017</v>
      </c>
      <c r="O6846" t="s">
        <v>7932</v>
      </c>
      <c r="P6846" t="s">
        <v>57576</v>
      </c>
      <c r="R6846" t="str">
        <f t="shared" si="212"/>
        <v>高密</v>
      </c>
      <c r="S6846" t="str">
        <f t="shared" si="213"/>
        <v>0112</v>
      </c>
    </row>
    <row r="6847" spans="1:19">
      <c r="A6847" t="s">
        <v>57577</v>
      </c>
      <c r="B6847" t="s">
        <v>57578</v>
      </c>
      <c r="C6847" t="s">
        <v>49</v>
      </c>
      <c r="D6847" t="s">
        <v>57579</v>
      </c>
      <c r="E6847" t="s">
        <v>55518</v>
      </c>
      <c r="F6847" t="s">
        <v>57580</v>
      </c>
      <c r="G6847" t="s">
        <v>57581</v>
      </c>
      <c r="H6847" t="s">
        <v>57582</v>
      </c>
      <c r="I6847" t="s">
        <v>12119</v>
      </c>
      <c r="J6847" t="s">
        <v>5669</v>
      </c>
      <c r="K6847" t="s">
        <v>5670</v>
      </c>
      <c r="L6847" t="s">
        <v>60</v>
      </c>
      <c r="M6847" t="s">
        <v>5511</v>
      </c>
      <c r="N6847" t="s">
        <v>4983</v>
      </c>
      <c r="O6847" t="s">
        <v>5671</v>
      </c>
      <c r="P6847" t="s">
        <v>57583</v>
      </c>
      <c r="Q6847" t="s">
        <v>57584</v>
      </c>
      <c r="R6847" t="str">
        <f t="shared" si="212"/>
        <v>奎文</v>
      </c>
      <c r="S6847" t="str">
        <f t="shared" si="213"/>
        <v>0112</v>
      </c>
    </row>
    <row r="6848" spans="1:19">
      <c r="A6848" t="s">
        <v>57585</v>
      </c>
      <c r="B6848" t="s">
        <v>57586</v>
      </c>
      <c r="C6848" t="s">
        <v>49</v>
      </c>
      <c r="D6848" t="s">
        <v>57587</v>
      </c>
      <c r="E6848" t="s">
        <v>55771</v>
      </c>
      <c r="F6848" t="s">
        <v>57588</v>
      </c>
      <c r="G6848" t="s">
        <v>57589</v>
      </c>
      <c r="H6848" t="s">
        <v>57590</v>
      </c>
      <c r="I6848" t="s">
        <v>4852</v>
      </c>
      <c r="J6848" t="s">
        <v>14736</v>
      </c>
      <c r="K6848" t="s">
        <v>14737</v>
      </c>
      <c r="L6848" t="s">
        <v>86</v>
      </c>
      <c r="M6848" t="s">
        <v>8557</v>
      </c>
      <c r="N6848" t="s">
        <v>5211</v>
      </c>
      <c r="O6848" t="s">
        <v>14738</v>
      </c>
      <c r="P6848" t="s">
        <v>57591</v>
      </c>
      <c r="Q6848" t="s">
        <v>57592</v>
      </c>
      <c r="R6848" t="str">
        <f t="shared" si="212"/>
        <v>坊子</v>
      </c>
      <c r="S6848" t="str">
        <f t="shared" si="213"/>
        <v>0112</v>
      </c>
    </row>
    <row r="6849" spans="1:19">
      <c r="A6849" t="s">
        <v>57593</v>
      </c>
      <c r="B6849" t="s">
        <v>57594</v>
      </c>
      <c r="C6849" t="s">
        <v>49</v>
      </c>
      <c r="D6849" t="s">
        <v>57595</v>
      </c>
      <c r="E6849" t="s">
        <v>55518</v>
      </c>
      <c r="F6849" t="s">
        <v>57596</v>
      </c>
      <c r="G6849" t="s">
        <v>57597</v>
      </c>
      <c r="H6849" t="s">
        <v>57598</v>
      </c>
      <c r="I6849" t="s">
        <v>4828</v>
      </c>
      <c r="J6849" t="s">
        <v>12967</v>
      </c>
      <c r="K6849" t="s">
        <v>12968</v>
      </c>
      <c r="L6849" t="s">
        <v>114</v>
      </c>
      <c r="M6849" t="s">
        <v>5486</v>
      </c>
      <c r="O6849" t="s">
        <v>12969</v>
      </c>
      <c r="P6849" t="s">
        <v>57599</v>
      </c>
      <c r="R6849" t="str">
        <f t="shared" ref="R6849:R6912" si="214">IF(OR(LEFT(L6849,2)="高新"),"奎文",IF(LEFT(L6849,2)="峡山","坊子",IF(LEFT(L6849,2)="滨海","寒亭",LEFT(L6849,2))))</f>
        <v>高密</v>
      </c>
      <c r="S6849" t="str">
        <f t="shared" ref="S6849:S6912" si="215">TEXT(B6849,"mmdd")</f>
        <v>0112</v>
      </c>
    </row>
    <row r="6850" spans="1:19">
      <c r="A6850" t="s">
        <v>57600</v>
      </c>
      <c r="B6850" t="s">
        <v>57601</v>
      </c>
      <c r="C6850" t="s">
        <v>49</v>
      </c>
      <c r="D6850" t="s">
        <v>57602</v>
      </c>
      <c r="E6850" t="s">
        <v>55465</v>
      </c>
      <c r="F6850" t="s">
        <v>57603</v>
      </c>
      <c r="G6850" t="s">
        <v>57604</v>
      </c>
      <c r="H6850" t="s">
        <v>57605</v>
      </c>
      <c r="I6850" t="s">
        <v>55181</v>
      </c>
      <c r="J6850" t="s">
        <v>7556</v>
      </c>
      <c r="K6850" t="s">
        <v>7557</v>
      </c>
      <c r="L6850" t="s">
        <v>237</v>
      </c>
      <c r="M6850" t="s">
        <v>4971</v>
      </c>
      <c r="N6850" t="s">
        <v>7558</v>
      </c>
      <c r="O6850" t="s">
        <v>7559</v>
      </c>
      <c r="P6850" t="s">
        <v>57606</v>
      </c>
      <c r="Q6850" t="s">
        <v>57607</v>
      </c>
      <c r="R6850" t="str">
        <f t="shared" si="214"/>
        <v>潍城</v>
      </c>
      <c r="S6850" t="str">
        <f t="shared" si="215"/>
        <v>0112</v>
      </c>
    </row>
    <row r="6851" spans="1:19">
      <c r="A6851" t="s">
        <v>57608</v>
      </c>
      <c r="B6851" t="s">
        <v>57609</v>
      </c>
      <c r="C6851" t="s">
        <v>49</v>
      </c>
      <c r="D6851" t="s">
        <v>57610</v>
      </c>
      <c r="E6851" t="s">
        <v>55518</v>
      </c>
      <c r="F6851" t="s">
        <v>57611</v>
      </c>
      <c r="G6851" t="s">
        <v>57612</v>
      </c>
      <c r="H6851" t="s">
        <v>57613</v>
      </c>
      <c r="I6851" t="s">
        <v>12119</v>
      </c>
      <c r="J6851" t="s">
        <v>12876</v>
      </c>
      <c r="K6851" t="s">
        <v>12877</v>
      </c>
      <c r="L6851" t="s">
        <v>86</v>
      </c>
      <c r="M6851" t="s">
        <v>6297</v>
      </c>
      <c r="N6851" t="s">
        <v>5699</v>
      </c>
      <c r="O6851" t="s">
        <v>12878</v>
      </c>
      <c r="P6851" t="s">
        <v>57614</v>
      </c>
      <c r="R6851" t="str">
        <f t="shared" si="214"/>
        <v>坊子</v>
      </c>
      <c r="S6851" t="str">
        <f t="shared" si="215"/>
        <v>0112</v>
      </c>
    </row>
    <row r="6852" spans="1:19">
      <c r="A6852" t="s">
        <v>57615</v>
      </c>
      <c r="B6852" t="s">
        <v>57616</v>
      </c>
      <c r="C6852" t="s">
        <v>49</v>
      </c>
      <c r="D6852" t="s">
        <v>57617</v>
      </c>
      <c r="E6852" t="s">
        <v>55771</v>
      </c>
      <c r="F6852" t="s">
        <v>57618</v>
      </c>
      <c r="G6852" t="s">
        <v>57619</v>
      </c>
      <c r="H6852" t="s">
        <v>57620</v>
      </c>
      <c r="I6852" t="s">
        <v>4828</v>
      </c>
      <c r="J6852" t="s">
        <v>41876</v>
      </c>
      <c r="K6852" t="s">
        <v>41877</v>
      </c>
      <c r="L6852" t="s">
        <v>77</v>
      </c>
      <c r="M6852" t="s">
        <v>5733</v>
      </c>
      <c r="N6852" t="s">
        <v>5907</v>
      </c>
      <c r="O6852" t="s">
        <v>41878</v>
      </c>
      <c r="P6852" t="s">
        <v>57621</v>
      </c>
      <c r="Q6852" t="s">
        <v>57622</v>
      </c>
      <c r="R6852" t="str">
        <f t="shared" si="214"/>
        <v>临朐</v>
      </c>
      <c r="S6852" t="str">
        <f t="shared" si="215"/>
        <v>0112</v>
      </c>
    </row>
    <row r="6853" spans="1:19">
      <c r="A6853" t="s">
        <v>57623</v>
      </c>
      <c r="B6853" t="s">
        <v>57624</v>
      </c>
      <c r="C6853" t="s">
        <v>49</v>
      </c>
      <c r="D6853" t="s">
        <v>57625</v>
      </c>
      <c r="E6853" t="s">
        <v>55518</v>
      </c>
      <c r="F6853" t="s">
        <v>57626</v>
      </c>
      <c r="G6853" t="s">
        <v>57627</v>
      </c>
      <c r="H6853" t="s">
        <v>57628</v>
      </c>
      <c r="I6853" t="s">
        <v>12119</v>
      </c>
      <c r="J6853" t="s">
        <v>9386</v>
      </c>
      <c r="K6853" t="s">
        <v>9387</v>
      </c>
      <c r="L6853" t="s">
        <v>50</v>
      </c>
      <c r="M6853" t="s">
        <v>6207</v>
      </c>
      <c r="O6853" t="s">
        <v>9388</v>
      </c>
      <c r="P6853" t="s">
        <v>57629</v>
      </c>
      <c r="Q6853" t="s">
        <v>57630</v>
      </c>
      <c r="R6853" t="str">
        <f t="shared" si="214"/>
        <v>青州</v>
      </c>
      <c r="S6853" t="str">
        <f t="shared" si="215"/>
        <v>0112</v>
      </c>
    </row>
    <row r="6854" spans="1:19">
      <c r="A6854" t="s">
        <v>57631</v>
      </c>
      <c r="B6854" t="s">
        <v>57632</v>
      </c>
      <c r="C6854" t="s">
        <v>49</v>
      </c>
      <c r="D6854" t="s">
        <v>57633</v>
      </c>
      <c r="E6854" t="s">
        <v>55518</v>
      </c>
      <c r="F6854" t="s">
        <v>57634</v>
      </c>
      <c r="G6854" t="s">
        <v>57635</v>
      </c>
      <c r="H6854" t="s">
        <v>57636</v>
      </c>
      <c r="I6854" t="s">
        <v>12757</v>
      </c>
      <c r="J6854" t="s">
        <v>6252</v>
      </c>
      <c r="K6854" t="s">
        <v>6253</v>
      </c>
      <c r="L6854" t="s">
        <v>105</v>
      </c>
      <c r="M6854" t="s">
        <v>5133</v>
      </c>
      <c r="N6854" t="s">
        <v>5487</v>
      </c>
      <c r="O6854" t="s">
        <v>6254</v>
      </c>
      <c r="P6854" t="s">
        <v>57637</v>
      </c>
      <c r="R6854" t="str">
        <f t="shared" si="214"/>
        <v>寿光</v>
      </c>
      <c r="S6854" t="str">
        <f t="shared" si="215"/>
        <v>0112</v>
      </c>
    </row>
    <row r="6855" spans="1:19">
      <c r="A6855" t="s">
        <v>57638</v>
      </c>
      <c r="B6855" t="s">
        <v>57362</v>
      </c>
      <c r="C6855" t="s">
        <v>49</v>
      </c>
      <c r="D6855" t="s">
        <v>57639</v>
      </c>
      <c r="E6855" t="s">
        <v>55481</v>
      </c>
      <c r="F6855" t="s">
        <v>57640</v>
      </c>
      <c r="G6855" t="s">
        <v>57641</v>
      </c>
      <c r="H6855" t="s">
        <v>57642</v>
      </c>
      <c r="I6855" t="s">
        <v>12119</v>
      </c>
      <c r="J6855" t="s">
        <v>9661</v>
      </c>
      <c r="K6855" t="s">
        <v>9662</v>
      </c>
      <c r="L6855" t="s">
        <v>105</v>
      </c>
      <c r="M6855" t="s">
        <v>5029</v>
      </c>
      <c r="N6855" t="s">
        <v>5273</v>
      </c>
      <c r="O6855" t="s">
        <v>9663</v>
      </c>
      <c r="P6855" t="s">
        <v>57643</v>
      </c>
      <c r="R6855" t="str">
        <f t="shared" si="214"/>
        <v>寿光</v>
      </c>
      <c r="S6855" t="str">
        <f t="shared" si="215"/>
        <v>0112</v>
      </c>
    </row>
    <row r="6856" spans="1:19">
      <c r="A6856" t="s">
        <v>57644</v>
      </c>
      <c r="B6856" t="s">
        <v>57645</v>
      </c>
      <c r="C6856" t="s">
        <v>49</v>
      </c>
      <c r="D6856" t="s">
        <v>57646</v>
      </c>
      <c r="E6856" t="s">
        <v>55771</v>
      </c>
      <c r="F6856" t="s">
        <v>57647</v>
      </c>
      <c r="G6856" t="s">
        <v>57648</v>
      </c>
      <c r="H6856" t="s">
        <v>57649</v>
      </c>
      <c r="I6856" t="s">
        <v>5407</v>
      </c>
      <c r="J6856" t="s">
        <v>5767</v>
      </c>
      <c r="K6856" t="s">
        <v>6643</v>
      </c>
      <c r="L6856" t="s">
        <v>105</v>
      </c>
      <c r="M6856" t="s">
        <v>5769</v>
      </c>
      <c r="N6856" t="s">
        <v>5030</v>
      </c>
      <c r="O6856" t="s">
        <v>5770</v>
      </c>
      <c r="P6856" t="s">
        <v>57650</v>
      </c>
      <c r="R6856" t="str">
        <f t="shared" si="214"/>
        <v>寿光</v>
      </c>
      <c r="S6856" t="str">
        <f t="shared" si="215"/>
        <v>0112</v>
      </c>
    </row>
    <row r="6857" spans="1:19">
      <c r="A6857" t="s">
        <v>57651</v>
      </c>
      <c r="B6857" t="s">
        <v>57652</v>
      </c>
      <c r="C6857" t="s">
        <v>49</v>
      </c>
      <c r="D6857" t="s">
        <v>57653</v>
      </c>
      <c r="E6857" t="s">
        <v>55465</v>
      </c>
      <c r="F6857" t="s">
        <v>57654</v>
      </c>
      <c r="G6857" t="s">
        <v>57655</v>
      </c>
      <c r="H6857" t="s">
        <v>57656</v>
      </c>
      <c r="I6857" t="s">
        <v>5052</v>
      </c>
      <c r="J6857" t="s">
        <v>7018</v>
      </c>
      <c r="K6857" t="s">
        <v>7019</v>
      </c>
      <c r="L6857" t="s">
        <v>95</v>
      </c>
      <c r="M6857" t="s">
        <v>5649</v>
      </c>
      <c r="N6857" t="s">
        <v>6184</v>
      </c>
      <c r="O6857" t="s">
        <v>7020</v>
      </c>
      <c r="P6857" t="s">
        <v>57657</v>
      </c>
      <c r="R6857" t="str">
        <f t="shared" si="214"/>
        <v>安丘</v>
      </c>
      <c r="S6857" t="str">
        <f t="shared" si="215"/>
        <v>0112</v>
      </c>
    </row>
    <row r="6858" spans="1:19">
      <c r="A6858" t="s">
        <v>57658</v>
      </c>
      <c r="B6858" t="s">
        <v>57659</v>
      </c>
      <c r="C6858" t="s">
        <v>49</v>
      </c>
      <c r="D6858" t="s">
        <v>57660</v>
      </c>
      <c r="E6858" t="s">
        <v>55771</v>
      </c>
      <c r="F6858" t="s">
        <v>57661</v>
      </c>
      <c r="G6858" t="s">
        <v>57662</v>
      </c>
      <c r="H6858" t="s">
        <v>57663</v>
      </c>
      <c r="I6858" t="s">
        <v>5221</v>
      </c>
      <c r="J6858" t="s">
        <v>34600</v>
      </c>
      <c r="K6858" t="s">
        <v>34601</v>
      </c>
      <c r="L6858" t="s">
        <v>77</v>
      </c>
      <c r="M6858" t="s">
        <v>5145</v>
      </c>
      <c r="N6858" t="s">
        <v>5030</v>
      </c>
      <c r="O6858" t="s">
        <v>34602</v>
      </c>
      <c r="P6858" t="s">
        <v>57664</v>
      </c>
      <c r="R6858" t="str">
        <f t="shared" si="214"/>
        <v>临朐</v>
      </c>
      <c r="S6858" t="str">
        <f t="shared" si="215"/>
        <v>0112</v>
      </c>
    </row>
    <row r="6859" spans="1:19">
      <c r="A6859" t="s">
        <v>57665</v>
      </c>
      <c r="B6859" t="s">
        <v>57666</v>
      </c>
      <c r="C6859" t="s">
        <v>49</v>
      </c>
      <c r="D6859" t="s">
        <v>57667</v>
      </c>
      <c r="E6859" t="s">
        <v>55465</v>
      </c>
      <c r="F6859" t="s">
        <v>57668</v>
      </c>
      <c r="G6859" t="s">
        <v>57669</v>
      </c>
      <c r="H6859" t="s">
        <v>57670</v>
      </c>
      <c r="I6859" t="s">
        <v>4785</v>
      </c>
      <c r="J6859" t="s">
        <v>6878</v>
      </c>
      <c r="K6859" t="s">
        <v>6879</v>
      </c>
      <c r="L6859" t="s">
        <v>95</v>
      </c>
      <c r="M6859" t="s">
        <v>4844</v>
      </c>
      <c r="N6859" t="s">
        <v>5451</v>
      </c>
      <c r="O6859" t="s">
        <v>6880</v>
      </c>
      <c r="P6859" t="s">
        <v>57671</v>
      </c>
      <c r="R6859" t="str">
        <f t="shared" si="214"/>
        <v>安丘</v>
      </c>
      <c r="S6859" t="str">
        <f t="shared" si="215"/>
        <v>0112</v>
      </c>
    </row>
    <row r="6860" spans="1:19">
      <c r="A6860" t="s">
        <v>57672</v>
      </c>
      <c r="B6860" t="s">
        <v>57673</v>
      </c>
      <c r="C6860" t="s">
        <v>49</v>
      </c>
      <c r="D6860" t="s">
        <v>57674</v>
      </c>
      <c r="E6860" t="s">
        <v>55481</v>
      </c>
      <c r="F6860" t="s">
        <v>57675</v>
      </c>
      <c r="G6860" t="s">
        <v>57676</v>
      </c>
      <c r="H6860" t="s">
        <v>57677</v>
      </c>
      <c r="I6860" t="s">
        <v>12757</v>
      </c>
      <c r="J6860" t="s">
        <v>4842</v>
      </c>
      <c r="K6860" t="s">
        <v>4843</v>
      </c>
      <c r="L6860" t="s">
        <v>95</v>
      </c>
      <c r="M6860" t="s">
        <v>4844</v>
      </c>
      <c r="N6860" t="s">
        <v>4933</v>
      </c>
      <c r="O6860" t="s">
        <v>4846</v>
      </c>
      <c r="P6860" t="s">
        <v>57678</v>
      </c>
      <c r="Q6860" t="s">
        <v>57679</v>
      </c>
      <c r="R6860" t="str">
        <f t="shared" si="214"/>
        <v>安丘</v>
      </c>
      <c r="S6860" t="str">
        <f t="shared" si="215"/>
        <v>0112</v>
      </c>
    </row>
    <row r="6861" spans="1:19">
      <c r="A6861" t="s">
        <v>57680</v>
      </c>
      <c r="B6861" t="s">
        <v>57681</v>
      </c>
      <c r="C6861" t="s">
        <v>49</v>
      </c>
      <c r="D6861" t="s">
        <v>57682</v>
      </c>
      <c r="E6861" t="s">
        <v>55771</v>
      </c>
      <c r="F6861" t="s">
        <v>57683</v>
      </c>
      <c r="G6861" t="s">
        <v>57684</v>
      </c>
      <c r="H6861" t="s">
        <v>57685</v>
      </c>
      <c r="I6861" t="s">
        <v>4852</v>
      </c>
      <c r="J6861" t="s">
        <v>8354</v>
      </c>
      <c r="K6861" t="s">
        <v>8355</v>
      </c>
      <c r="L6861" t="s">
        <v>95</v>
      </c>
      <c r="M6861" t="s">
        <v>5649</v>
      </c>
      <c r="N6861" t="s">
        <v>6184</v>
      </c>
      <c r="O6861" t="s">
        <v>8356</v>
      </c>
      <c r="P6861" t="s">
        <v>57686</v>
      </c>
      <c r="Q6861" t="s">
        <v>57687</v>
      </c>
      <c r="R6861" t="str">
        <f t="shared" si="214"/>
        <v>安丘</v>
      </c>
      <c r="S6861" t="str">
        <f t="shared" si="215"/>
        <v>0112</v>
      </c>
    </row>
    <row r="6862" spans="1:19">
      <c r="A6862" t="s">
        <v>57688</v>
      </c>
      <c r="B6862" t="s">
        <v>57689</v>
      </c>
      <c r="C6862" t="s">
        <v>49</v>
      </c>
      <c r="D6862" t="s">
        <v>57690</v>
      </c>
      <c r="E6862" t="s">
        <v>55771</v>
      </c>
      <c r="F6862" t="s">
        <v>57691</v>
      </c>
      <c r="G6862" t="s">
        <v>57692</v>
      </c>
      <c r="H6862" t="s">
        <v>57693</v>
      </c>
      <c r="I6862" t="s">
        <v>5052</v>
      </c>
      <c r="J6862" t="s">
        <v>6053</v>
      </c>
      <c r="K6862" t="s">
        <v>6054</v>
      </c>
      <c r="L6862" t="s">
        <v>105</v>
      </c>
      <c r="M6862" t="s">
        <v>6055</v>
      </c>
      <c r="N6862" t="s">
        <v>8593</v>
      </c>
      <c r="O6862" t="s">
        <v>6056</v>
      </c>
      <c r="P6862" t="s">
        <v>55840</v>
      </c>
      <c r="Q6862" t="s">
        <v>57694</v>
      </c>
      <c r="R6862" t="str">
        <f t="shared" si="214"/>
        <v>寿光</v>
      </c>
      <c r="S6862" t="str">
        <f t="shared" si="215"/>
        <v>0112</v>
      </c>
    </row>
    <row r="6863" spans="1:19">
      <c r="A6863" t="s">
        <v>57695</v>
      </c>
      <c r="B6863" t="s">
        <v>57696</v>
      </c>
      <c r="C6863" t="s">
        <v>49</v>
      </c>
      <c r="D6863" t="s">
        <v>57697</v>
      </c>
      <c r="E6863" t="s">
        <v>55465</v>
      </c>
      <c r="F6863" t="s">
        <v>57698</v>
      </c>
      <c r="G6863" t="s">
        <v>57699</v>
      </c>
      <c r="H6863" t="s">
        <v>57700</v>
      </c>
      <c r="I6863" t="s">
        <v>4813</v>
      </c>
      <c r="J6863" t="s">
        <v>5374</v>
      </c>
      <c r="K6863" t="s">
        <v>5375</v>
      </c>
      <c r="L6863" t="s">
        <v>105</v>
      </c>
      <c r="M6863" t="s">
        <v>5376</v>
      </c>
      <c r="N6863" t="s">
        <v>5005</v>
      </c>
      <c r="O6863" t="s">
        <v>5377</v>
      </c>
      <c r="P6863" t="s">
        <v>57701</v>
      </c>
      <c r="Q6863" t="s">
        <v>57702</v>
      </c>
      <c r="R6863" t="str">
        <f t="shared" si="214"/>
        <v>寿光</v>
      </c>
      <c r="S6863" t="str">
        <f t="shared" si="215"/>
        <v>0112</v>
      </c>
    </row>
    <row r="6864" spans="1:19">
      <c r="A6864" t="s">
        <v>57703</v>
      </c>
      <c r="B6864" t="s">
        <v>57704</v>
      </c>
      <c r="C6864" t="s">
        <v>49</v>
      </c>
      <c r="D6864" t="s">
        <v>57705</v>
      </c>
      <c r="E6864" t="s">
        <v>55771</v>
      </c>
      <c r="F6864" t="s">
        <v>57706</v>
      </c>
      <c r="G6864" t="s">
        <v>57707</v>
      </c>
      <c r="H6864" t="s">
        <v>57708</v>
      </c>
      <c r="I6864" t="s">
        <v>4813</v>
      </c>
      <c r="J6864" t="s">
        <v>6955</v>
      </c>
      <c r="K6864" t="s">
        <v>6956</v>
      </c>
      <c r="L6864" t="s">
        <v>114</v>
      </c>
      <c r="M6864" t="s">
        <v>5486</v>
      </c>
      <c r="O6864" t="s">
        <v>6957</v>
      </c>
      <c r="P6864" t="s">
        <v>57709</v>
      </c>
      <c r="R6864" t="str">
        <f t="shared" si="214"/>
        <v>高密</v>
      </c>
      <c r="S6864" t="str">
        <f t="shared" si="215"/>
        <v>0112</v>
      </c>
    </row>
    <row r="6865" spans="1:19">
      <c r="A6865" t="s">
        <v>57710</v>
      </c>
      <c r="B6865" t="s">
        <v>57711</v>
      </c>
      <c r="C6865" t="s">
        <v>49</v>
      </c>
      <c r="D6865" t="s">
        <v>57712</v>
      </c>
      <c r="E6865" t="s">
        <v>56236</v>
      </c>
      <c r="F6865" t="s">
        <v>57713</v>
      </c>
      <c r="G6865" t="s">
        <v>57714</v>
      </c>
      <c r="H6865" t="s">
        <v>57715</v>
      </c>
      <c r="I6865" t="s">
        <v>4813</v>
      </c>
      <c r="J6865" t="s">
        <v>12419</v>
      </c>
      <c r="K6865" t="s">
        <v>12420</v>
      </c>
      <c r="L6865" t="s">
        <v>77</v>
      </c>
      <c r="M6865" t="s">
        <v>5733</v>
      </c>
      <c r="N6865" t="s">
        <v>13837</v>
      </c>
      <c r="O6865" t="s">
        <v>12421</v>
      </c>
      <c r="P6865" t="s">
        <v>57716</v>
      </c>
      <c r="R6865" t="str">
        <f t="shared" si="214"/>
        <v>临朐</v>
      </c>
      <c r="S6865" t="str">
        <f t="shared" si="215"/>
        <v>0112</v>
      </c>
    </row>
    <row r="6866" spans="1:19">
      <c r="A6866" t="s">
        <v>57717</v>
      </c>
      <c r="B6866" t="s">
        <v>57718</v>
      </c>
      <c r="C6866" t="s">
        <v>49</v>
      </c>
      <c r="D6866" t="s">
        <v>57719</v>
      </c>
      <c r="E6866" t="s">
        <v>57720</v>
      </c>
      <c r="F6866" t="s">
        <v>57721</v>
      </c>
      <c r="G6866" t="s">
        <v>57722</v>
      </c>
      <c r="H6866" t="s">
        <v>57723</v>
      </c>
      <c r="I6866" t="s">
        <v>4852</v>
      </c>
      <c r="J6866" t="s">
        <v>8535</v>
      </c>
      <c r="K6866" t="s">
        <v>8536</v>
      </c>
      <c r="L6866" t="s">
        <v>148</v>
      </c>
      <c r="M6866" t="s">
        <v>5272</v>
      </c>
      <c r="N6866" t="s">
        <v>4933</v>
      </c>
      <c r="O6866" t="s">
        <v>8537</v>
      </c>
      <c r="P6866" t="s">
        <v>57724</v>
      </c>
      <c r="R6866" t="str">
        <f t="shared" si="214"/>
        <v>寒亭</v>
      </c>
      <c r="S6866" t="str">
        <f t="shared" si="215"/>
        <v>0112</v>
      </c>
    </row>
    <row r="6867" spans="1:19">
      <c r="A6867" t="s">
        <v>57725</v>
      </c>
      <c r="B6867" t="s">
        <v>57726</v>
      </c>
      <c r="C6867" t="s">
        <v>49</v>
      </c>
      <c r="D6867" t="s">
        <v>57727</v>
      </c>
      <c r="E6867" t="s">
        <v>55481</v>
      </c>
      <c r="F6867" t="s">
        <v>57728</v>
      </c>
      <c r="G6867" t="s">
        <v>57729</v>
      </c>
      <c r="H6867" t="s">
        <v>57730</v>
      </c>
      <c r="I6867" t="s">
        <v>12119</v>
      </c>
      <c r="J6867" t="s">
        <v>5875</v>
      </c>
      <c r="K6867" t="s">
        <v>5876</v>
      </c>
      <c r="L6867" t="s">
        <v>50</v>
      </c>
      <c r="M6867" t="s">
        <v>5877</v>
      </c>
      <c r="N6867" t="s">
        <v>4789</v>
      </c>
      <c r="O6867" t="s">
        <v>5878</v>
      </c>
      <c r="P6867" t="s">
        <v>57731</v>
      </c>
      <c r="R6867" t="str">
        <f t="shared" si="214"/>
        <v>青州</v>
      </c>
      <c r="S6867" t="str">
        <f t="shared" si="215"/>
        <v>0112</v>
      </c>
    </row>
    <row r="6868" spans="1:19">
      <c r="A6868" t="s">
        <v>57732</v>
      </c>
      <c r="B6868" t="s">
        <v>57649</v>
      </c>
      <c r="C6868" t="s">
        <v>49</v>
      </c>
      <c r="D6868" t="s">
        <v>57733</v>
      </c>
      <c r="E6868" t="s">
        <v>55771</v>
      </c>
      <c r="F6868" t="s">
        <v>57734</v>
      </c>
      <c r="G6868" t="s">
        <v>57735</v>
      </c>
      <c r="H6868" t="s">
        <v>57736</v>
      </c>
      <c r="I6868" t="s">
        <v>4852</v>
      </c>
      <c r="J6868" t="s">
        <v>13611</v>
      </c>
      <c r="K6868" t="s">
        <v>13612</v>
      </c>
      <c r="L6868" t="s">
        <v>375</v>
      </c>
      <c r="M6868" t="s">
        <v>7334</v>
      </c>
      <c r="N6868" t="s">
        <v>6519</v>
      </c>
      <c r="O6868" t="s">
        <v>13613</v>
      </c>
      <c r="P6868" t="s">
        <v>57737</v>
      </c>
      <c r="R6868" t="str">
        <f t="shared" si="214"/>
        <v>昌邑</v>
      </c>
      <c r="S6868" t="str">
        <f t="shared" si="215"/>
        <v>0112</v>
      </c>
    </row>
    <row r="6869" spans="1:19">
      <c r="A6869" t="s">
        <v>57738</v>
      </c>
      <c r="B6869" t="s">
        <v>57739</v>
      </c>
      <c r="C6869" t="s">
        <v>49</v>
      </c>
      <c r="D6869" t="s">
        <v>57740</v>
      </c>
      <c r="E6869" t="s">
        <v>55465</v>
      </c>
      <c r="F6869" t="s">
        <v>57741</v>
      </c>
      <c r="G6869" t="s">
        <v>57742</v>
      </c>
      <c r="H6869" t="s">
        <v>57743</v>
      </c>
      <c r="I6869" t="s">
        <v>6877</v>
      </c>
      <c r="J6869" t="s">
        <v>5362</v>
      </c>
      <c r="K6869" t="s">
        <v>5363</v>
      </c>
      <c r="L6869" t="s">
        <v>123</v>
      </c>
      <c r="M6869" t="s">
        <v>5364</v>
      </c>
      <c r="N6869" t="s">
        <v>4972</v>
      </c>
      <c r="O6869" t="s">
        <v>5365</v>
      </c>
      <c r="P6869" t="s">
        <v>57744</v>
      </c>
      <c r="Q6869" t="s">
        <v>5367</v>
      </c>
      <c r="R6869" t="str">
        <f t="shared" si="214"/>
        <v>诸城</v>
      </c>
      <c r="S6869" t="str">
        <f t="shared" si="215"/>
        <v>0112</v>
      </c>
    </row>
    <row r="6870" spans="1:19">
      <c r="A6870" t="s">
        <v>3122</v>
      </c>
      <c r="B6870" t="s">
        <v>57745</v>
      </c>
      <c r="C6870" t="s">
        <v>49</v>
      </c>
      <c r="D6870" t="s">
        <v>57746</v>
      </c>
      <c r="E6870" t="s">
        <v>55771</v>
      </c>
      <c r="F6870" t="s">
        <v>57747</v>
      </c>
      <c r="G6870" t="s">
        <v>3120</v>
      </c>
      <c r="H6870" t="s">
        <v>57748</v>
      </c>
      <c r="I6870" t="s">
        <v>5327</v>
      </c>
      <c r="J6870" t="s">
        <v>9899</v>
      </c>
      <c r="K6870" t="s">
        <v>9900</v>
      </c>
      <c r="L6870" t="s">
        <v>114</v>
      </c>
      <c r="M6870" t="s">
        <v>9901</v>
      </c>
      <c r="O6870" t="s">
        <v>9902</v>
      </c>
      <c r="P6870" t="s">
        <v>57749</v>
      </c>
      <c r="Q6870" t="s">
        <v>57750</v>
      </c>
      <c r="R6870" t="str">
        <f t="shared" si="214"/>
        <v>高密</v>
      </c>
      <c r="S6870" t="str">
        <f t="shared" si="215"/>
        <v>0112</v>
      </c>
    </row>
    <row r="6871" spans="1:19">
      <c r="A6871" t="s">
        <v>57751</v>
      </c>
      <c r="B6871" t="s">
        <v>57752</v>
      </c>
      <c r="C6871" t="s">
        <v>49</v>
      </c>
      <c r="D6871" t="s">
        <v>57753</v>
      </c>
      <c r="E6871" t="s">
        <v>55465</v>
      </c>
      <c r="F6871" t="s">
        <v>57754</v>
      </c>
      <c r="G6871" t="s">
        <v>57755</v>
      </c>
      <c r="H6871" t="s">
        <v>57756</v>
      </c>
      <c r="I6871" t="s">
        <v>4828</v>
      </c>
      <c r="J6871" t="s">
        <v>8847</v>
      </c>
      <c r="K6871" t="s">
        <v>8848</v>
      </c>
      <c r="L6871" t="s">
        <v>60</v>
      </c>
      <c r="M6871" t="s">
        <v>5420</v>
      </c>
      <c r="N6871" t="s">
        <v>6152</v>
      </c>
      <c r="O6871" t="s">
        <v>8849</v>
      </c>
      <c r="P6871" t="s">
        <v>57757</v>
      </c>
      <c r="R6871" t="str">
        <f t="shared" si="214"/>
        <v>奎文</v>
      </c>
      <c r="S6871" t="str">
        <f t="shared" si="215"/>
        <v>0112</v>
      </c>
    </row>
    <row r="6872" spans="1:19">
      <c r="A6872" t="s">
        <v>57758</v>
      </c>
      <c r="B6872" t="s">
        <v>57759</v>
      </c>
      <c r="C6872" t="s">
        <v>49</v>
      </c>
      <c r="D6872" t="s">
        <v>57760</v>
      </c>
      <c r="E6872" t="s">
        <v>57761</v>
      </c>
      <c r="F6872" t="s">
        <v>57762</v>
      </c>
      <c r="G6872" t="s">
        <v>57763</v>
      </c>
      <c r="H6872" t="s">
        <v>57764</v>
      </c>
      <c r="I6872" t="s">
        <v>12119</v>
      </c>
      <c r="J6872" t="s">
        <v>5509</v>
      </c>
      <c r="K6872" t="s">
        <v>5510</v>
      </c>
      <c r="L6872" t="s">
        <v>60</v>
      </c>
      <c r="M6872" t="s">
        <v>5511</v>
      </c>
      <c r="O6872" t="s">
        <v>5512</v>
      </c>
      <c r="P6872" t="s">
        <v>57765</v>
      </c>
      <c r="R6872" t="str">
        <f t="shared" si="214"/>
        <v>奎文</v>
      </c>
      <c r="S6872" t="str">
        <f t="shared" si="215"/>
        <v>0112</v>
      </c>
    </row>
    <row r="6873" spans="1:19">
      <c r="A6873" t="s">
        <v>57766</v>
      </c>
      <c r="B6873" t="s">
        <v>57767</v>
      </c>
      <c r="C6873" t="s">
        <v>49</v>
      </c>
      <c r="D6873" t="s">
        <v>57768</v>
      </c>
      <c r="E6873" t="s">
        <v>55481</v>
      </c>
      <c r="F6873" t="s">
        <v>57769</v>
      </c>
      <c r="G6873" t="s">
        <v>57770</v>
      </c>
      <c r="H6873" t="s">
        <v>57771</v>
      </c>
      <c r="I6873" t="s">
        <v>12119</v>
      </c>
      <c r="J6873" t="s">
        <v>13019</v>
      </c>
      <c r="K6873" t="s">
        <v>13020</v>
      </c>
      <c r="L6873" t="s">
        <v>86</v>
      </c>
      <c r="M6873" t="s">
        <v>5919</v>
      </c>
      <c r="N6873" t="s">
        <v>5112</v>
      </c>
      <c r="O6873" t="s">
        <v>13021</v>
      </c>
      <c r="P6873" t="s">
        <v>57772</v>
      </c>
      <c r="Q6873" t="s">
        <v>57773</v>
      </c>
      <c r="R6873" t="str">
        <f t="shared" si="214"/>
        <v>坊子</v>
      </c>
      <c r="S6873" t="str">
        <f t="shared" si="215"/>
        <v>0112</v>
      </c>
    </row>
    <row r="6874" spans="1:19">
      <c r="A6874" t="s">
        <v>57774</v>
      </c>
      <c r="B6874" t="s">
        <v>57775</v>
      </c>
      <c r="C6874" t="s">
        <v>49</v>
      </c>
      <c r="D6874" t="s">
        <v>57776</v>
      </c>
      <c r="E6874" t="s">
        <v>55771</v>
      </c>
      <c r="F6874" t="s">
        <v>57777</v>
      </c>
      <c r="G6874" t="s">
        <v>57778</v>
      </c>
      <c r="H6874" t="s">
        <v>57779</v>
      </c>
      <c r="I6874" t="s">
        <v>4852</v>
      </c>
      <c r="J6874" t="s">
        <v>25579</v>
      </c>
      <c r="K6874" t="s">
        <v>25580</v>
      </c>
      <c r="L6874" t="s">
        <v>105</v>
      </c>
      <c r="M6874" t="s">
        <v>5769</v>
      </c>
      <c r="N6874" t="s">
        <v>4845</v>
      </c>
      <c r="O6874" t="s">
        <v>25581</v>
      </c>
      <c r="P6874" t="s">
        <v>57780</v>
      </c>
      <c r="R6874" t="str">
        <f t="shared" si="214"/>
        <v>寿光</v>
      </c>
      <c r="S6874" t="str">
        <f t="shared" si="215"/>
        <v>0112</v>
      </c>
    </row>
    <row r="6875" spans="1:19">
      <c r="A6875" t="s">
        <v>57781</v>
      </c>
      <c r="B6875" t="s">
        <v>57782</v>
      </c>
      <c r="C6875" t="s">
        <v>49</v>
      </c>
      <c r="D6875" t="s">
        <v>57783</v>
      </c>
      <c r="E6875" t="s">
        <v>55771</v>
      </c>
      <c r="F6875" t="s">
        <v>57784</v>
      </c>
      <c r="G6875" t="s">
        <v>57785</v>
      </c>
      <c r="H6875" t="s">
        <v>57779</v>
      </c>
      <c r="I6875" t="s">
        <v>6877</v>
      </c>
      <c r="J6875" t="s">
        <v>5917</v>
      </c>
      <c r="K6875" t="s">
        <v>5918</v>
      </c>
      <c r="L6875" t="s">
        <v>86</v>
      </c>
      <c r="M6875" t="s">
        <v>5919</v>
      </c>
      <c r="N6875" t="s">
        <v>9006</v>
      </c>
      <c r="O6875" t="s">
        <v>5920</v>
      </c>
      <c r="P6875" t="s">
        <v>57786</v>
      </c>
      <c r="Q6875" t="s">
        <v>55975</v>
      </c>
      <c r="R6875" t="str">
        <f t="shared" si="214"/>
        <v>坊子</v>
      </c>
      <c r="S6875" t="str">
        <f t="shared" si="215"/>
        <v>0112</v>
      </c>
    </row>
    <row r="6876" spans="1:19">
      <c r="A6876" t="s">
        <v>57787</v>
      </c>
      <c r="B6876" t="s">
        <v>57788</v>
      </c>
      <c r="C6876" t="s">
        <v>49</v>
      </c>
      <c r="D6876" t="s">
        <v>57789</v>
      </c>
      <c r="E6876" t="s">
        <v>55465</v>
      </c>
      <c r="F6876" t="s">
        <v>56920</v>
      </c>
      <c r="G6876" t="s">
        <v>56921</v>
      </c>
      <c r="H6876" t="s">
        <v>57790</v>
      </c>
      <c r="I6876" t="s">
        <v>4852</v>
      </c>
      <c r="J6876" t="s">
        <v>5408</v>
      </c>
      <c r="K6876" t="s">
        <v>4280</v>
      </c>
      <c r="L6876" t="s">
        <v>375</v>
      </c>
      <c r="M6876" t="s">
        <v>5409</v>
      </c>
      <c r="N6876" t="s">
        <v>6243</v>
      </c>
      <c r="O6876" t="s">
        <v>5410</v>
      </c>
      <c r="Q6876" t="s">
        <v>56924</v>
      </c>
      <c r="R6876" t="str">
        <f t="shared" si="214"/>
        <v>昌邑</v>
      </c>
      <c r="S6876" t="str">
        <f t="shared" si="215"/>
        <v>0112</v>
      </c>
    </row>
    <row r="6877" spans="1:19">
      <c r="A6877" t="s">
        <v>57791</v>
      </c>
      <c r="B6877" t="s">
        <v>57792</v>
      </c>
      <c r="C6877" t="s">
        <v>49</v>
      </c>
      <c r="D6877" t="s">
        <v>57793</v>
      </c>
      <c r="E6877" t="s">
        <v>50051</v>
      </c>
      <c r="F6877" t="s">
        <v>57794</v>
      </c>
      <c r="G6877" t="s">
        <v>57795</v>
      </c>
      <c r="H6877" t="s">
        <v>57796</v>
      </c>
      <c r="I6877" t="s">
        <v>4828</v>
      </c>
      <c r="J6877" t="s">
        <v>12570</v>
      </c>
      <c r="K6877" t="s">
        <v>12571</v>
      </c>
      <c r="L6877" t="s">
        <v>105</v>
      </c>
      <c r="M6877" t="s">
        <v>5376</v>
      </c>
      <c r="N6877" t="s">
        <v>5030</v>
      </c>
      <c r="O6877" t="s">
        <v>12572</v>
      </c>
      <c r="P6877" t="s">
        <v>57797</v>
      </c>
      <c r="R6877" t="str">
        <f t="shared" si="214"/>
        <v>寿光</v>
      </c>
      <c r="S6877" t="str">
        <f t="shared" si="215"/>
        <v>0112</v>
      </c>
    </row>
    <row r="6878" spans="1:19">
      <c r="A6878" t="s">
        <v>57798</v>
      </c>
      <c r="B6878" t="s">
        <v>57799</v>
      </c>
      <c r="C6878" t="s">
        <v>49</v>
      </c>
      <c r="D6878" t="s">
        <v>57800</v>
      </c>
      <c r="E6878" t="s">
        <v>56236</v>
      </c>
      <c r="F6878" t="s">
        <v>57801</v>
      </c>
      <c r="G6878" t="s">
        <v>57802</v>
      </c>
      <c r="H6878" t="s">
        <v>57803</v>
      </c>
      <c r="I6878" t="s">
        <v>4852</v>
      </c>
      <c r="J6878" t="s">
        <v>5743</v>
      </c>
      <c r="K6878" t="s">
        <v>5744</v>
      </c>
      <c r="L6878" t="s">
        <v>375</v>
      </c>
      <c r="M6878" t="s">
        <v>5745</v>
      </c>
      <c r="N6878" t="s">
        <v>5030</v>
      </c>
      <c r="O6878" t="s">
        <v>5746</v>
      </c>
      <c r="P6878" t="s">
        <v>57804</v>
      </c>
      <c r="R6878" t="str">
        <f t="shared" si="214"/>
        <v>昌邑</v>
      </c>
      <c r="S6878" t="str">
        <f t="shared" si="215"/>
        <v>0112</v>
      </c>
    </row>
    <row r="6879" spans="1:19">
      <c r="A6879" t="s">
        <v>57805</v>
      </c>
      <c r="B6879" t="s">
        <v>57806</v>
      </c>
      <c r="C6879" t="s">
        <v>49</v>
      </c>
      <c r="D6879" t="s">
        <v>57807</v>
      </c>
      <c r="E6879" t="s">
        <v>57808</v>
      </c>
      <c r="F6879" t="s">
        <v>57809</v>
      </c>
      <c r="G6879" t="s">
        <v>57810</v>
      </c>
      <c r="H6879" t="s">
        <v>57811</v>
      </c>
      <c r="I6879" t="s">
        <v>4813</v>
      </c>
      <c r="J6879" t="s">
        <v>14178</v>
      </c>
      <c r="K6879" t="s">
        <v>14179</v>
      </c>
      <c r="L6879" t="s">
        <v>95</v>
      </c>
      <c r="M6879" t="s">
        <v>5709</v>
      </c>
      <c r="N6879" t="s">
        <v>4983</v>
      </c>
      <c r="O6879" t="s">
        <v>14180</v>
      </c>
      <c r="P6879" t="s">
        <v>57812</v>
      </c>
      <c r="Q6879" t="s">
        <v>57813</v>
      </c>
      <c r="R6879" t="str">
        <f t="shared" si="214"/>
        <v>安丘</v>
      </c>
      <c r="S6879" t="str">
        <f t="shared" si="215"/>
        <v>0112</v>
      </c>
    </row>
    <row r="6880" spans="1:19">
      <c r="A6880" t="s">
        <v>57814</v>
      </c>
      <c r="B6880" t="s">
        <v>57815</v>
      </c>
      <c r="C6880" t="s">
        <v>49</v>
      </c>
      <c r="D6880" t="s">
        <v>57816</v>
      </c>
      <c r="E6880" t="s">
        <v>50051</v>
      </c>
      <c r="F6880" t="s">
        <v>57817</v>
      </c>
      <c r="G6880" t="s">
        <v>57818</v>
      </c>
      <c r="H6880" t="s">
        <v>57819</v>
      </c>
      <c r="I6880" t="s">
        <v>5541</v>
      </c>
      <c r="J6880" t="s">
        <v>7600</v>
      </c>
      <c r="K6880" t="s">
        <v>7601</v>
      </c>
      <c r="L6880" t="s">
        <v>123</v>
      </c>
      <c r="M6880" t="s">
        <v>4994</v>
      </c>
      <c r="N6880" t="s">
        <v>4919</v>
      </c>
      <c r="O6880" t="s">
        <v>7602</v>
      </c>
      <c r="P6880" t="s">
        <v>57820</v>
      </c>
      <c r="Q6880" t="s">
        <v>57821</v>
      </c>
      <c r="R6880" t="str">
        <f t="shared" si="214"/>
        <v>诸城</v>
      </c>
      <c r="S6880" t="str">
        <f t="shared" si="215"/>
        <v>0112</v>
      </c>
    </row>
    <row r="6881" spans="1:19">
      <c r="A6881" t="s">
        <v>57822</v>
      </c>
      <c r="B6881" t="s">
        <v>57823</v>
      </c>
      <c r="C6881" t="s">
        <v>49</v>
      </c>
      <c r="D6881" t="s">
        <v>57824</v>
      </c>
      <c r="E6881" t="s">
        <v>56236</v>
      </c>
      <c r="F6881" t="s">
        <v>57825</v>
      </c>
      <c r="G6881" t="s">
        <v>57826</v>
      </c>
      <c r="H6881" t="s">
        <v>57827</v>
      </c>
      <c r="I6881" t="s">
        <v>4828</v>
      </c>
      <c r="J6881" t="s">
        <v>9899</v>
      </c>
      <c r="K6881" t="s">
        <v>9900</v>
      </c>
      <c r="L6881" t="s">
        <v>114</v>
      </c>
      <c r="M6881" t="s">
        <v>9901</v>
      </c>
      <c r="N6881" t="s">
        <v>10954</v>
      </c>
      <c r="O6881" t="s">
        <v>9902</v>
      </c>
      <c r="P6881" t="s">
        <v>57828</v>
      </c>
      <c r="R6881" t="str">
        <f t="shared" si="214"/>
        <v>高密</v>
      </c>
      <c r="S6881" t="str">
        <f t="shared" si="215"/>
        <v>0112</v>
      </c>
    </row>
    <row r="6882" spans="1:19">
      <c r="A6882" t="s">
        <v>57829</v>
      </c>
      <c r="B6882" t="s">
        <v>57830</v>
      </c>
      <c r="C6882" t="s">
        <v>49</v>
      </c>
      <c r="D6882" t="s">
        <v>57831</v>
      </c>
      <c r="E6882" t="s">
        <v>55465</v>
      </c>
      <c r="F6882" t="s">
        <v>57832</v>
      </c>
      <c r="G6882" t="s">
        <v>57833</v>
      </c>
      <c r="H6882" t="s">
        <v>57834</v>
      </c>
      <c r="I6882" t="s">
        <v>5560</v>
      </c>
      <c r="J6882" t="s">
        <v>15037</v>
      </c>
      <c r="K6882" t="s">
        <v>15038</v>
      </c>
      <c r="L6882" t="s">
        <v>237</v>
      </c>
      <c r="M6882" t="s">
        <v>4971</v>
      </c>
      <c r="N6882" t="s">
        <v>5939</v>
      </c>
      <c r="O6882" t="s">
        <v>15039</v>
      </c>
      <c r="P6882" t="s">
        <v>57835</v>
      </c>
      <c r="Q6882" t="s">
        <v>57836</v>
      </c>
      <c r="R6882" t="str">
        <f t="shared" si="214"/>
        <v>潍城</v>
      </c>
      <c r="S6882" t="str">
        <f t="shared" si="215"/>
        <v>0112</v>
      </c>
    </row>
    <row r="6883" spans="1:19">
      <c r="A6883" t="s">
        <v>57837</v>
      </c>
      <c r="B6883" t="s">
        <v>57838</v>
      </c>
      <c r="C6883" t="s">
        <v>49</v>
      </c>
      <c r="D6883" t="s">
        <v>57839</v>
      </c>
      <c r="E6883" t="s">
        <v>57840</v>
      </c>
      <c r="F6883" t="s">
        <v>57841</v>
      </c>
      <c r="G6883" t="s">
        <v>57842</v>
      </c>
      <c r="H6883" t="s">
        <v>57843</v>
      </c>
      <c r="I6883" t="s">
        <v>12119</v>
      </c>
      <c r="J6883" t="s">
        <v>7888</v>
      </c>
      <c r="K6883" t="s">
        <v>7889</v>
      </c>
      <c r="L6883" t="s">
        <v>50</v>
      </c>
      <c r="M6883" t="s">
        <v>5016</v>
      </c>
      <c r="O6883" t="s">
        <v>7891</v>
      </c>
      <c r="P6883" t="s">
        <v>57844</v>
      </c>
      <c r="R6883" t="str">
        <f t="shared" si="214"/>
        <v>青州</v>
      </c>
      <c r="S6883" t="str">
        <f t="shared" si="215"/>
        <v>0112</v>
      </c>
    </row>
    <row r="6884" spans="1:19">
      <c r="A6884" t="s">
        <v>57845</v>
      </c>
      <c r="B6884" t="s">
        <v>57846</v>
      </c>
      <c r="C6884" t="s">
        <v>49</v>
      </c>
      <c r="D6884" t="s">
        <v>57847</v>
      </c>
      <c r="E6884" t="s">
        <v>50051</v>
      </c>
      <c r="F6884" t="s">
        <v>57848</v>
      </c>
      <c r="G6884" t="s">
        <v>57849</v>
      </c>
      <c r="H6884" t="s">
        <v>57850</v>
      </c>
      <c r="I6884" t="s">
        <v>5541</v>
      </c>
      <c r="J6884" t="s">
        <v>5362</v>
      </c>
      <c r="K6884" t="s">
        <v>5363</v>
      </c>
      <c r="L6884" t="s">
        <v>123</v>
      </c>
      <c r="M6884" t="s">
        <v>5364</v>
      </c>
      <c r="N6884" t="s">
        <v>4972</v>
      </c>
      <c r="O6884" t="s">
        <v>5365</v>
      </c>
      <c r="P6884" t="s">
        <v>57851</v>
      </c>
      <c r="R6884" t="str">
        <f t="shared" si="214"/>
        <v>诸城</v>
      </c>
      <c r="S6884" t="str">
        <f t="shared" si="215"/>
        <v>0112</v>
      </c>
    </row>
    <row r="6885" spans="1:19">
      <c r="A6885" t="s">
        <v>57852</v>
      </c>
      <c r="B6885" t="s">
        <v>57853</v>
      </c>
      <c r="C6885" t="s">
        <v>49</v>
      </c>
      <c r="D6885" t="s">
        <v>57854</v>
      </c>
      <c r="E6885" t="s">
        <v>55465</v>
      </c>
      <c r="F6885" t="s">
        <v>57855</v>
      </c>
      <c r="G6885" t="s">
        <v>57856</v>
      </c>
      <c r="H6885" t="s">
        <v>57857</v>
      </c>
      <c r="I6885" t="s">
        <v>4841</v>
      </c>
      <c r="J6885" t="s">
        <v>8252</v>
      </c>
      <c r="K6885" t="s">
        <v>8253</v>
      </c>
      <c r="L6885" t="s">
        <v>105</v>
      </c>
      <c r="M6885" t="s">
        <v>5176</v>
      </c>
      <c r="N6885" t="s">
        <v>4881</v>
      </c>
      <c r="O6885" t="s">
        <v>8254</v>
      </c>
      <c r="P6885" t="s">
        <v>57858</v>
      </c>
      <c r="R6885" t="str">
        <f t="shared" si="214"/>
        <v>寿光</v>
      </c>
      <c r="S6885" t="str">
        <f t="shared" si="215"/>
        <v>0112</v>
      </c>
    </row>
    <row r="6886" spans="1:19">
      <c r="A6886" t="s">
        <v>57859</v>
      </c>
      <c r="B6886" t="s">
        <v>57860</v>
      </c>
      <c r="C6886" t="s">
        <v>49</v>
      </c>
      <c r="D6886" t="s">
        <v>57861</v>
      </c>
      <c r="E6886" t="s">
        <v>55481</v>
      </c>
      <c r="F6886" t="s">
        <v>57862</v>
      </c>
      <c r="G6886" t="s">
        <v>57863</v>
      </c>
      <c r="H6886" t="s">
        <v>57864</v>
      </c>
      <c r="I6886" t="s">
        <v>12119</v>
      </c>
      <c r="J6886" t="s">
        <v>9171</v>
      </c>
      <c r="K6886" t="s">
        <v>9172</v>
      </c>
      <c r="L6886" t="s">
        <v>105</v>
      </c>
      <c r="M6886" t="s">
        <v>5769</v>
      </c>
      <c r="N6886" t="s">
        <v>5421</v>
      </c>
      <c r="O6886" t="s">
        <v>9173</v>
      </c>
      <c r="P6886" t="s">
        <v>57865</v>
      </c>
      <c r="Q6886" t="s">
        <v>49298</v>
      </c>
      <c r="R6886" t="str">
        <f t="shared" si="214"/>
        <v>寿光</v>
      </c>
      <c r="S6886" t="str">
        <f t="shared" si="215"/>
        <v>0112</v>
      </c>
    </row>
    <row r="6887" spans="1:19">
      <c r="A6887" t="s">
        <v>57866</v>
      </c>
      <c r="B6887" t="s">
        <v>57867</v>
      </c>
      <c r="C6887" t="s">
        <v>49</v>
      </c>
      <c r="D6887" t="s">
        <v>57868</v>
      </c>
      <c r="E6887" t="s">
        <v>57869</v>
      </c>
      <c r="F6887" t="s">
        <v>57870</v>
      </c>
      <c r="G6887" t="s">
        <v>57871</v>
      </c>
      <c r="H6887" t="s">
        <v>57872</v>
      </c>
      <c r="I6887" t="s">
        <v>12119</v>
      </c>
      <c r="J6887" t="s">
        <v>8915</v>
      </c>
      <c r="K6887" t="s">
        <v>8916</v>
      </c>
      <c r="L6887" t="s">
        <v>86</v>
      </c>
      <c r="M6887" t="s">
        <v>7679</v>
      </c>
      <c r="N6887" t="s">
        <v>4789</v>
      </c>
      <c r="O6887" t="s">
        <v>8917</v>
      </c>
      <c r="P6887" t="s">
        <v>57873</v>
      </c>
      <c r="R6887" t="str">
        <f t="shared" si="214"/>
        <v>坊子</v>
      </c>
      <c r="S6887" t="str">
        <f t="shared" si="215"/>
        <v>0112</v>
      </c>
    </row>
    <row r="6888" spans="1:19">
      <c r="A6888" t="s">
        <v>57874</v>
      </c>
      <c r="B6888" t="s">
        <v>57875</v>
      </c>
      <c r="C6888" t="s">
        <v>49</v>
      </c>
      <c r="D6888" t="s">
        <v>57876</v>
      </c>
      <c r="E6888" t="s">
        <v>55481</v>
      </c>
      <c r="F6888" t="s">
        <v>57877</v>
      </c>
      <c r="G6888" t="s">
        <v>57878</v>
      </c>
      <c r="H6888" t="s">
        <v>57879</v>
      </c>
      <c r="I6888" t="s">
        <v>12119</v>
      </c>
      <c r="J6888" t="s">
        <v>5305</v>
      </c>
      <c r="K6888" t="s">
        <v>5306</v>
      </c>
      <c r="L6888" t="s">
        <v>60</v>
      </c>
      <c r="M6888" t="s">
        <v>4774</v>
      </c>
      <c r="N6888" t="s">
        <v>5421</v>
      </c>
      <c r="O6888" t="s">
        <v>5307</v>
      </c>
      <c r="P6888" t="s">
        <v>57880</v>
      </c>
      <c r="R6888" t="str">
        <f t="shared" si="214"/>
        <v>奎文</v>
      </c>
      <c r="S6888" t="str">
        <f t="shared" si="215"/>
        <v>0112</v>
      </c>
    </row>
    <row r="6889" spans="1:19">
      <c r="A6889" t="s">
        <v>57881</v>
      </c>
      <c r="B6889" t="s">
        <v>57882</v>
      </c>
      <c r="C6889" t="s">
        <v>49</v>
      </c>
      <c r="D6889" t="s">
        <v>57883</v>
      </c>
      <c r="E6889" t="s">
        <v>56181</v>
      </c>
      <c r="F6889" t="s">
        <v>57884</v>
      </c>
      <c r="G6889" t="s">
        <v>57885</v>
      </c>
      <c r="H6889" t="s">
        <v>57886</v>
      </c>
      <c r="I6889" t="s">
        <v>12757</v>
      </c>
      <c r="J6889" t="s">
        <v>7996</v>
      </c>
      <c r="K6889" t="s">
        <v>7997</v>
      </c>
      <c r="L6889" t="s">
        <v>237</v>
      </c>
      <c r="M6889" t="s">
        <v>4788</v>
      </c>
      <c r="N6889" t="s">
        <v>5801</v>
      </c>
      <c r="O6889" t="s">
        <v>7998</v>
      </c>
      <c r="P6889" t="s">
        <v>57887</v>
      </c>
      <c r="R6889" t="str">
        <f t="shared" si="214"/>
        <v>潍城</v>
      </c>
      <c r="S6889" t="str">
        <f t="shared" si="215"/>
        <v>0112</v>
      </c>
    </row>
    <row r="6890" spans="1:19">
      <c r="A6890" t="s">
        <v>57888</v>
      </c>
      <c r="B6890" t="s">
        <v>57889</v>
      </c>
      <c r="C6890" t="s">
        <v>49</v>
      </c>
      <c r="D6890" t="s">
        <v>57890</v>
      </c>
      <c r="E6890" t="s">
        <v>55465</v>
      </c>
      <c r="F6890" t="s">
        <v>57891</v>
      </c>
      <c r="G6890" t="s">
        <v>57892</v>
      </c>
      <c r="H6890" t="s">
        <v>57893</v>
      </c>
      <c r="I6890" t="s">
        <v>4841</v>
      </c>
      <c r="J6890" t="s">
        <v>8139</v>
      </c>
      <c r="K6890" t="s">
        <v>8140</v>
      </c>
      <c r="L6890" t="s">
        <v>105</v>
      </c>
      <c r="M6890" t="s">
        <v>6055</v>
      </c>
      <c r="N6890" t="s">
        <v>4972</v>
      </c>
      <c r="O6890" t="s">
        <v>8141</v>
      </c>
      <c r="P6890" t="s">
        <v>57894</v>
      </c>
      <c r="Q6890" t="s">
        <v>57895</v>
      </c>
      <c r="R6890" t="str">
        <f t="shared" si="214"/>
        <v>寿光</v>
      </c>
      <c r="S6890" t="str">
        <f t="shared" si="215"/>
        <v>0112</v>
      </c>
    </row>
    <row r="6891" spans="1:19">
      <c r="A6891" t="s">
        <v>57896</v>
      </c>
      <c r="B6891" t="s">
        <v>57897</v>
      </c>
      <c r="C6891" t="s">
        <v>49</v>
      </c>
      <c r="D6891" t="s">
        <v>57898</v>
      </c>
      <c r="E6891" t="s">
        <v>55465</v>
      </c>
      <c r="F6891" t="s">
        <v>57899</v>
      </c>
      <c r="G6891" t="s">
        <v>57900</v>
      </c>
      <c r="H6891" t="s">
        <v>57901</v>
      </c>
      <c r="I6891" t="s">
        <v>4785</v>
      </c>
      <c r="J6891" t="s">
        <v>11706</v>
      </c>
      <c r="K6891" t="s">
        <v>11707</v>
      </c>
      <c r="L6891" t="s">
        <v>105</v>
      </c>
      <c r="M6891" t="s">
        <v>5224</v>
      </c>
      <c r="N6891" t="s">
        <v>6184</v>
      </c>
      <c r="O6891" t="s">
        <v>11708</v>
      </c>
      <c r="P6891" t="s">
        <v>57902</v>
      </c>
      <c r="R6891" t="str">
        <f t="shared" si="214"/>
        <v>寿光</v>
      </c>
      <c r="S6891" t="str">
        <f t="shared" si="215"/>
        <v>0112</v>
      </c>
    </row>
    <row r="6892" spans="1:19">
      <c r="A6892" t="s">
        <v>57903</v>
      </c>
      <c r="B6892" t="s">
        <v>57904</v>
      </c>
      <c r="C6892" t="s">
        <v>49</v>
      </c>
      <c r="D6892" t="s">
        <v>57905</v>
      </c>
      <c r="E6892" t="s">
        <v>55465</v>
      </c>
      <c r="F6892" t="s">
        <v>57906</v>
      </c>
      <c r="G6892" t="s">
        <v>57907</v>
      </c>
      <c r="H6892" t="s">
        <v>57908</v>
      </c>
      <c r="I6892" t="s">
        <v>5052</v>
      </c>
      <c r="J6892" t="s">
        <v>4992</v>
      </c>
      <c r="K6892" t="s">
        <v>4993</v>
      </c>
      <c r="L6892" t="s">
        <v>123</v>
      </c>
      <c r="M6892" t="s">
        <v>4994</v>
      </c>
      <c r="N6892" t="s">
        <v>4881</v>
      </c>
      <c r="O6892" t="s">
        <v>4995</v>
      </c>
      <c r="P6892" t="s">
        <v>57909</v>
      </c>
      <c r="R6892" t="str">
        <f t="shared" si="214"/>
        <v>诸城</v>
      </c>
      <c r="S6892" t="str">
        <f t="shared" si="215"/>
        <v>0112</v>
      </c>
    </row>
    <row r="6893" spans="1:19">
      <c r="A6893" t="s">
        <v>57910</v>
      </c>
      <c r="B6893" t="s">
        <v>57911</v>
      </c>
      <c r="C6893" t="s">
        <v>49</v>
      </c>
      <c r="D6893" t="s">
        <v>57912</v>
      </c>
      <c r="E6893" t="s">
        <v>57913</v>
      </c>
      <c r="F6893" t="s">
        <v>57914</v>
      </c>
      <c r="G6893" t="s">
        <v>57915</v>
      </c>
      <c r="H6893" t="s">
        <v>57916</v>
      </c>
      <c r="I6893" t="s">
        <v>12119</v>
      </c>
      <c r="J6893" t="s">
        <v>6020</v>
      </c>
      <c r="K6893" t="s">
        <v>6021</v>
      </c>
      <c r="L6893" t="s">
        <v>123</v>
      </c>
      <c r="M6893" t="s">
        <v>6022</v>
      </c>
      <c r="N6893" t="s">
        <v>5801</v>
      </c>
      <c r="O6893" t="s">
        <v>6023</v>
      </c>
      <c r="P6893" t="s">
        <v>57917</v>
      </c>
      <c r="R6893" t="str">
        <f t="shared" si="214"/>
        <v>诸城</v>
      </c>
      <c r="S6893" t="str">
        <f t="shared" si="215"/>
        <v>0112</v>
      </c>
    </row>
    <row r="6894" spans="1:19">
      <c r="A6894" t="s">
        <v>3034</v>
      </c>
      <c r="B6894" t="s">
        <v>57918</v>
      </c>
      <c r="C6894" t="s">
        <v>49</v>
      </c>
      <c r="D6894" t="s">
        <v>57919</v>
      </c>
      <c r="E6894" t="s">
        <v>55465</v>
      </c>
      <c r="F6894" t="s">
        <v>57920</v>
      </c>
      <c r="G6894" t="s">
        <v>3032</v>
      </c>
      <c r="H6894" t="s">
        <v>57921</v>
      </c>
      <c r="I6894" t="s">
        <v>4828</v>
      </c>
      <c r="J6894" t="s">
        <v>6193</v>
      </c>
      <c r="K6894" t="s">
        <v>6194</v>
      </c>
      <c r="L6894" t="s">
        <v>105</v>
      </c>
      <c r="M6894" t="s">
        <v>6195</v>
      </c>
      <c r="N6894" t="s">
        <v>5069</v>
      </c>
      <c r="O6894" t="s">
        <v>6196</v>
      </c>
      <c r="P6894" t="s">
        <v>57922</v>
      </c>
      <c r="Q6894" t="s">
        <v>57923</v>
      </c>
      <c r="R6894" t="str">
        <f t="shared" si="214"/>
        <v>寿光</v>
      </c>
      <c r="S6894" t="str">
        <f t="shared" si="215"/>
        <v>0112</v>
      </c>
    </row>
    <row r="6895" spans="1:19">
      <c r="A6895" t="s">
        <v>57924</v>
      </c>
      <c r="B6895" t="s">
        <v>57925</v>
      </c>
      <c r="C6895" t="s">
        <v>49</v>
      </c>
      <c r="D6895" t="s">
        <v>57926</v>
      </c>
      <c r="E6895" t="s">
        <v>55481</v>
      </c>
      <c r="F6895" t="s">
        <v>57927</v>
      </c>
      <c r="G6895" t="s">
        <v>57928</v>
      </c>
      <c r="H6895" t="s">
        <v>57929</v>
      </c>
      <c r="I6895" t="s">
        <v>12119</v>
      </c>
      <c r="J6895" t="s">
        <v>5669</v>
      </c>
      <c r="K6895" t="s">
        <v>5670</v>
      </c>
      <c r="L6895" t="s">
        <v>60</v>
      </c>
      <c r="M6895" t="s">
        <v>5511</v>
      </c>
      <c r="N6895" t="s">
        <v>4856</v>
      </c>
      <c r="O6895" t="s">
        <v>5671</v>
      </c>
      <c r="P6895" t="s">
        <v>57930</v>
      </c>
      <c r="R6895" t="str">
        <f t="shared" si="214"/>
        <v>奎文</v>
      </c>
      <c r="S6895" t="str">
        <f t="shared" si="215"/>
        <v>0112</v>
      </c>
    </row>
    <row r="6896" spans="1:19">
      <c r="A6896" t="s">
        <v>57931</v>
      </c>
      <c r="B6896" t="s">
        <v>57932</v>
      </c>
      <c r="C6896" t="s">
        <v>49</v>
      </c>
      <c r="D6896" t="s">
        <v>57933</v>
      </c>
      <c r="E6896" t="s">
        <v>55465</v>
      </c>
      <c r="F6896" t="s">
        <v>57934</v>
      </c>
      <c r="G6896" t="s">
        <v>57935</v>
      </c>
      <c r="H6896" t="s">
        <v>57936</v>
      </c>
      <c r="I6896" t="s">
        <v>4828</v>
      </c>
      <c r="J6896" t="s">
        <v>13611</v>
      </c>
      <c r="K6896" t="s">
        <v>13612</v>
      </c>
      <c r="L6896" t="s">
        <v>375</v>
      </c>
      <c r="M6896" t="s">
        <v>7334</v>
      </c>
      <c r="N6896" t="s">
        <v>4817</v>
      </c>
      <c r="O6896" t="s">
        <v>13613</v>
      </c>
      <c r="P6896" t="s">
        <v>57937</v>
      </c>
      <c r="Q6896" t="s">
        <v>57938</v>
      </c>
      <c r="R6896" t="str">
        <f t="shared" si="214"/>
        <v>昌邑</v>
      </c>
      <c r="S6896" t="str">
        <f t="shared" si="215"/>
        <v>0112</v>
      </c>
    </row>
    <row r="6897" spans="1:19">
      <c r="A6897" t="s">
        <v>57939</v>
      </c>
      <c r="B6897" t="s">
        <v>57940</v>
      </c>
      <c r="C6897" t="s">
        <v>49</v>
      </c>
      <c r="D6897" t="s">
        <v>57941</v>
      </c>
      <c r="E6897" t="s">
        <v>55755</v>
      </c>
      <c r="F6897" t="s">
        <v>57942</v>
      </c>
      <c r="G6897" t="s">
        <v>57943</v>
      </c>
      <c r="H6897" t="s">
        <v>57944</v>
      </c>
      <c r="I6897" t="s">
        <v>4852</v>
      </c>
      <c r="J6897" t="s">
        <v>14178</v>
      </c>
      <c r="K6897" t="s">
        <v>14179</v>
      </c>
      <c r="L6897" t="s">
        <v>95</v>
      </c>
      <c r="M6897" t="s">
        <v>5709</v>
      </c>
      <c r="N6897" t="s">
        <v>4983</v>
      </c>
      <c r="O6897" t="s">
        <v>14180</v>
      </c>
      <c r="P6897" t="s">
        <v>57945</v>
      </c>
      <c r="R6897" t="str">
        <f t="shared" si="214"/>
        <v>安丘</v>
      </c>
      <c r="S6897" t="str">
        <f t="shared" si="215"/>
        <v>0112</v>
      </c>
    </row>
    <row r="6898" spans="1:19">
      <c r="A6898" t="s">
        <v>57946</v>
      </c>
      <c r="B6898" t="s">
        <v>3029</v>
      </c>
      <c r="C6898" t="s">
        <v>49</v>
      </c>
      <c r="D6898" t="s">
        <v>57947</v>
      </c>
      <c r="E6898" t="s">
        <v>55481</v>
      </c>
      <c r="F6898" t="s">
        <v>57948</v>
      </c>
      <c r="G6898" t="s">
        <v>57949</v>
      </c>
      <c r="H6898" t="s">
        <v>57950</v>
      </c>
      <c r="I6898" t="s">
        <v>12844</v>
      </c>
      <c r="J6898" t="s">
        <v>11292</v>
      </c>
      <c r="K6898" t="s">
        <v>11293</v>
      </c>
      <c r="L6898" t="s">
        <v>86</v>
      </c>
      <c r="M6898" t="s">
        <v>11294</v>
      </c>
      <c r="N6898" t="s">
        <v>5907</v>
      </c>
      <c r="O6898" t="s">
        <v>11295</v>
      </c>
      <c r="P6898" t="s">
        <v>57951</v>
      </c>
      <c r="Q6898" t="s">
        <v>57952</v>
      </c>
      <c r="R6898" t="str">
        <f t="shared" si="214"/>
        <v>坊子</v>
      </c>
      <c r="S6898" t="str">
        <f t="shared" si="215"/>
        <v>0112</v>
      </c>
    </row>
    <row r="6899" spans="1:19">
      <c r="A6899" t="s">
        <v>57953</v>
      </c>
      <c r="B6899" t="s">
        <v>3029</v>
      </c>
      <c r="C6899" t="s">
        <v>49</v>
      </c>
      <c r="D6899" t="s">
        <v>57954</v>
      </c>
      <c r="E6899" t="s">
        <v>55481</v>
      </c>
      <c r="F6899" t="s">
        <v>57955</v>
      </c>
      <c r="G6899" t="s">
        <v>57956</v>
      </c>
      <c r="H6899" t="s">
        <v>57957</v>
      </c>
      <c r="I6899" t="s">
        <v>12119</v>
      </c>
      <c r="J6899" t="s">
        <v>6955</v>
      </c>
      <c r="K6899" t="s">
        <v>6956</v>
      </c>
      <c r="L6899" t="s">
        <v>114</v>
      </c>
      <c r="M6899" t="s">
        <v>5486</v>
      </c>
      <c r="N6899" t="s">
        <v>5030</v>
      </c>
      <c r="O6899" t="s">
        <v>6957</v>
      </c>
      <c r="P6899" t="s">
        <v>57958</v>
      </c>
      <c r="R6899" t="str">
        <f t="shared" si="214"/>
        <v>高密</v>
      </c>
      <c r="S6899" t="str">
        <f t="shared" si="215"/>
        <v>0112</v>
      </c>
    </row>
    <row r="6900" spans="1:19">
      <c r="A6900" t="s">
        <v>3058</v>
      </c>
      <c r="B6900" t="s">
        <v>57959</v>
      </c>
      <c r="C6900" t="s">
        <v>49</v>
      </c>
      <c r="D6900" t="s">
        <v>57960</v>
      </c>
      <c r="E6900" t="s">
        <v>55465</v>
      </c>
      <c r="F6900" t="s">
        <v>57961</v>
      </c>
      <c r="G6900" t="s">
        <v>3056</v>
      </c>
      <c r="H6900" t="s">
        <v>57962</v>
      </c>
      <c r="I6900" t="s">
        <v>17145</v>
      </c>
      <c r="J6900" t="s">
        <v>7166</v>
      </c>
      <c r="K6900" t="s">
        <v>7167</v>
      </c>
      <c r="L6900" t="s">
        <v>123</v>
      </c>
      <c r="M6900" t="s">
        <v>5364</v>
      </c>
      <c r="N6900" t="s">
        <v>5960</v>
      </c>
      <c r="O6900" t="s">
        <v>7168</v>
      </c>
      <c r="P6900" t="s">
        <v>57963</v>
      </c>
      <c r="R6900" t="str">
        <f t="shared" si="214"/>
        <v>诸城</v>
      </c>
      <c r="S6900" t="str">
        <f t="shared" si="215"/>
        <v>0112</v>
      </c>
    </row>
    <row r="6901" spans="1:19">
      <c r="A6901" t="s">
        <v>57964</v>
      </c>
      <c r="B6901" t="s">
        <v>57965</v>
      </c>
      <c r="C6901" t="s">
        <v>49</v>
      </c>
      <c r="D6901" t="s">
        <v>57966</v>
      </c>
      <c r="E6901" t="s">
        <v>55465</v>
      </c>
      <c r="F6901" t="s">
        <v>57967</v>
      </c>
      <c r="G6901" t="s">
        <v>57968</v>
      </c>
      <c r="H6901" t="s">
        <v>57969</v>
      </c>
      <c r="I6901" t="s">
        <v>5560</v>
      </c>
      <c r="J6901" t="s">
        <v>5658</v>
      </c>
      <c r="K6901" t="s">
        <v>5659</v>
      </c>
      <c r="L6901" t="s">
        <v>114</v>
      </c>
      <c r="M6901" t="s">
        <v>5486</v>
      </c>
      <c r="N6901" t="s">
        <v>4881</v>
      </c>
      <c r="O6901" t="s">
        <v>5660</v>
      </c>
      <c r="P6901" t="s">
        <v>57970</v>
      </c>
      <c r="Q6901" t="s">
        <v>57971</v>
      </c>
      <c r="R6901" t="str">
        <f t="shared" si="214"/>
        <v>高密</v>
      </c>
      <c r="S6901" t="str">
        <f t="shared" si="215"/>
        <v>0112</v>
      </c>
    </row>
    <row r="6902" spans="1:19">
      <c r="A6902" t="s">
        <v>57972</v>
      </c>
      <c r="B6902" t="s">
        <v>57973</v>
      </c>
      <c r="C6902" t="s">
        <v>49</v>
      </c>
      <c r="D6902" t="s">
        <v>57974</v>
      </c>
      <c r="E6902" t="s">
        <v>55481</v>
      </c>
      <c r="F6902" t="s">
        <v>57975</v>
      </c>
      <c r="G6902" t="s">
        <v>57976</v>
      </c>
      <c r="H6902" t="s">
        <v>57977</v>
      </c>
      <c r="I6902" t="s">
        <v>12757</v>
      </c>
      <c r="J6902" t="s">
        <v>15385</v>
      </c>
      <c r="K6902" t="s">
        <v>15386</v>
      </c>
      <c r="L6902" t="s">
        <v>123</v>
      </c>
      <c r="M6902" t="s">
        <v>4932</v>
      </c>
      <c r="N6902" t="s">
        <v>6601</v>
      </c>
      <c r="O6902" t="s">
        <v>15387</v>
      </c>
      <c r="P6902" t="s">
        <v>57978</v>
      </c>
      <c r="R6902" t="str">
        <f t="shared" si="214"/>
        <v>诸城</v>
      </c>
      <c r="S6902" t="str">
        <f t="shared" si="215"/>
        <v>0112</v>
      </c>
    </row>
    <row r="6903" spans="1:19">
      <c r="A6903" t="s">
        <v>57979</v>
      </c>
      <c r="B6903" t="s">
        <v>57980</v>
      </c>
      <c r="C6903" t="s">
        <v>49</v>
      </c>
      <c r="D6903" t="s">
        <v>57981</v>
      </c>
      <c r="E6903" t="s">
        <v>55465</v>
      </c>
      <c r="F6903" t="s">
        <v>57982</v>
      </c>
      <c r="G6903" t="s">
        <v>57983</v>
      </c>
      <c r="H6903" t="s">
        <v>57984</v>
      </c>
      <c r="I6903" t="s">
        <v>5052</v>
      </c>
      <c r="J6903" t="s">
        <v>5937</v>
      </c>
      <c r="K6903" t="s">
        <v>5938</v>
      </c>
      <c r="L6903" t="s">
        <v>86</v>
      </c>
      <c r="M6903" t="s">
        <v>5099</v>
      </c>
      <c r="N6903" t="s">
        <v>5699</v>
      </c>
      <c r="O6903" t="s">
        <v>5940</v>
      </c>
      <c r="P6903" t="s">
        <v>57985</v>
      </c>
      <c r="Q6903" t="s">
        <v>57986</v>
      </c>
      <c r="R6903" t="str">
        <f t="shared" si="214"/>
        <v>坊子</v>
      </c>
      <c r="S6903" t="str">
        <f t="shared" si="215"/>
        <v>0112</v>
      </c>
    </row>
    <row r="6904" spans="1:19">
      <c r="A6904" t="s">
        <v>57987</v>
      </c>
      <c r="B6904" t="s">
        <v>57988</v>
      </c>
      <c r="C6904" t="s">
        <v>49</v>
      </c>
      <c r="D6904" t="s">
        <v>57989</v>
      </c>
      <c r="E6904" t="s">
        <v>57990</v>
      </c>
      <c r="F6904" t="s">
        <v>57991</v>
      </c>
      <c r="G6904" t="s">
        <v>57992</v>
      </c>
      <c r="H6904" t="s">
        <v>57993</v>
      </c>
      <c r="I6904" t="s">
        <v>4841</v>
      </c>
      <c r="J6904" t="s">
        <v>12437</v>
      </c>
      <c r="K6904" t="s">
        <v>12438</v>
      </c>
      <c r="L6904" t="s">
        <v>105</v>
      </c>
      <c r="M6904" t="s">
        <v>5029</v>
      </c>
      <c r="O6904" t="s">
        <v>12439</v>
      </c>
      <c r="P6904" t="s">
        <v>57994</v>
      </c>
      <c r="Q6904" t="s">
        <v>57995</v>
      </c>
      <c r="R6904" t="str">
        <f t="shared" si="214"/>
        <v>寿光</v>
      </c>
      <c r="S6904" t="str">
        <f t="shared" si="215"/>
        <v>0112</v>
      </c>
    </row>
    <row r="6905" spans="1:19">
      <c r="A6905" t="s">
        <v>57996</v>
      </c>
      <c r="B6905" t="s">
        <v>57997</v>
      </c>
      <c r="C6905" t="s">
        <v>49</v>
      </c>
      <c r="D6905" t="s">
        <v>57998</v>
      </c>
      <c r="E6905" t="s">
        <v>57999</v>
      </c>
      <c r="F6905" t="s">
        <v>58000</v>
      </c>
      <c r="G6905" t="s">
        <v>58001</v>
      </c>
      <c r="H6905" t="s">
        <v>58002</v>
      </c>
      <c r="I6905" t="s">
        <v>4852</v>
      </c>
      <c r="J6905" t="s">
        <v>6327</v>
      </c>
      <c r="K6905" t="s">
        <v>6328</v>
      </c>
      <c r="L6905" t="s">
        <v>1136</v>
      </c>
      <c r="M6905" t="s">
        <v>5210</v>
      </c>
      <c r="N6905" t="s">
        <v>4972</v>
      </c>
      <c r="O6905" t="s">
        <v>6329</v>
      </c>
      <c r="P6905" t="s">
        <v>58003</v>
      </c>
      <c r="R6905" t="str">
        <f t="shared" si="214"/>
        <v>昌乐</v>
      </c>
      <c r="S6905" t="str">
        <f t="shared" si="215"/>
        <v>0112</v>
      </c>
    </row>
    <row r="6906" spans="1:19">
      <c r="A6906" t="s">
        <v>58004</v>
      </c>
      <c r="B6906" t="s">
        <v>58005</v>
      </c>
      <c r="C6906" t="s">
        <v>49</v>
      </c>
      <c r="D6906" t="s">
        <v>58006</v>
      </c>
      <c r="E6906" t="s">
        <v>55465</v>
      </c>
      <c r="F6906" t="s">
        <v>58007</v>
      </c>
      <c r="G6906" t="s">
        <v>58008</v>
      </c>
      <c r="H6906" t="s">
        <v>58009</v>
      </c>
      <c r="I6906" t="s">
        <v>4955</v>
      </c>
      <c r="J6906" t="s">
        <v>5395</v>
      </c>
      <c r="K6906" t="s">
        <v>5396</v>
      </c>
      <c r="L6906" t="s">
        <v>60</v>
      </c>
      <c r="M6906" t="s">
        <v>4774</v>
      </c>
      <c r="N6906" t="s">
        <v>4832</v>
      </c>
      <c r="O6906" t="s">
        <v>5397</v>
      </c>
      <c r="P6906" t="s">
        <v>58010</v>
      </c>
      <c r="Q6906" t="s">
        <v>58011</v>
      </c>
      <c r="R6906" t="str">
        <f t="shared" si="214"/>
        <v>奎文</v>
      </c>
      <c r="S6906" t="str">
        <f t="shared" si="215"/>
        <v>0112</v>
      </c>
    </row>
    <row r="6907" spans="1:19">
      <c r="A6907" t="s">
        <v>58012</v>
      </c>
      <c r="B6907" t="s">
        <v>58013</v>
      </c>
      <c r="C6907" t="s">
        <v>49</v>
      </c>
      <c r="D6907" t="s">
        <v>58014</v>
      </c>
      <c r="E6907" t="s">
        <v>55465</v>
      </c>
      <c r="F6907" t="s">
        <v>58015</v>
      </c>
      <c r="G6907" t="s">
        <v>58016</v>
      </c>
      <c r="H6907" t="s">
        <v>58017</v>
      </c>
      <c r="I6907" t="s">
        <v>4955</v>
      </c>
      <c r="J6907" t="s">
        <v>5647</v>
      </c>
      <c r="K6907" t="s">
        <v>5648</v>
      </c>
      <c r="L6907" t="s">
        <v>95</v>
      </c>
      <c r="M6907" t="s">
        <v>5649</v>
      </c>
      <c r="N6907" t="s">
        <v>7881</v>
      </c>
      <c r="O6907" t="s">
        <v>5650</v>
      </c>
      <c r="P6907" t="s">
        <v>58018</v>
      </c>
      <c r="Q6907" t="s">
        <v>58019</v>
      </c>
      <c r="R6907" t="str">
        <f t="shared" si="214"/>
        <v>安丘</v>
      </c>
      <c r="S6907" t="str">
        <f t="shared" si="215"/>
        <v>0112</v>
      </c>
    </row>
    <row r="6908" spans="1:19">
      <c r="A6908" t="s">
        <v>58020</v>
      </c>
      <c r="B6908" t="s">
        <v>58021</v>
      </c>
      <c r="C6908" t="s">
        <v>49</v>
      </c>
      <c r="D6908" t="s">
        <v>58022</v>
      </c>
      <c r="E6908" t="s">
        <v>58023</v>
      </c>
      <c r="F6908" t="s">
        <v>58024</v>
      </c>
      <c r="G6908" t="s">
        <v>58025</v>
      </c>
      <c r="H6908" t="s">
        <v>58026</v>
      </c>
      <c r="I6908" t="s">
        <v>8721</v>
      </c>
      <c r="J6908" t="s">
        <v>9116</v>
      </c>
      <c r="K6908" t="s">
        <v>9117</v>
      </c>
      <c r="L6908" t="s">
        <v>237</v>
      </c>
      <c r="M6908" t="s">
        <v>4788</v>
      </c>
      <c r="N6908" t="s">
        <v>4933</v>
      </c>
      <c r="O6908" t="s">
        <v>9118</v>
      </c>
      <c r="P6908" t="s">
        <v>58027</v>
      </c>
      <c r="R6908" t="str">
        <f t="shared" si="214"/>
        <v>潍城</v>
      </c>
      <c r="S6908" t="str">
        <f t="shared" si="215"/>
        <v>0112</v>
      </c>
    </row>
    <row r="6909" spans="1:19">
      <c r="A6909" t="s">
        <v>58028</v>
      </c>
      <c r="B6909" t="s">
        <v>58029</v>
      </c>
      <c r="C6909" t="s">
        <v>49</v>
      </c>
      <c r="D6909" t="s">
        <v>58030</v>
      </c>
      <c r="E6909" t="s">
        <v>55465</v>
      </c>
      <c r="F6909" t="s">
        <v>58031</v>
      </c>
      <c r="G6909" t="s">
        <v>58032</v>
      </c>
      <c r="H6909" t="s">
        <v>58033</v>
      </c>
      <c r="I6909" t="s">
        <v>4785</v>
      </c>
      <c r="J6909" t="s">
        <v>5374</v>
      </c>
      <c r="K6909" t="s">
        <v>5375</v>
      </c>
      <c r="L6909" t="s">
        <v>105</v>
      </c>
      <c r="M6909" t="s">
        <v>5376</v>
      </c>
      <c r="N6909" t="s">
        <v>5005</v>
      </c>
      <c r="O6909" t="s">
        <v>5377</v>
      </c>
      <c r="P6909" t="s">
        <v>58034</v>
      </c>
      <c r="R6909" t="str">
        <f t="shared" si="214"/>
        <v>寿光</v>
      </c>
      <c r="S6909" t="str">
        <f t="shared" si="215"/>
        <v>0112</v>
      </c>
    </row>
    <row r="6910" spans="1:19">
      <c r="A6910" t="s">
        <v>58035</v>
      </c>
      <c r="B6910" t="s">
        <v>58036</v>
      </c>
      <c r="C6910" t="s">
        <v>49</v>
      </c>
      <c r="D6910" t="s">
        <v>58037</v>
      </c>
      <c r="E6910" t="s">
        <v>55465</v>
      </c>
      <c r="F6910" t="s">
        <v>58038</v>
      </c>
      <c r="G6910" t="s">
        <v>58039</v>
      </c>
      <c r="H6910" t="s">
        <v>56264</v>
      </c>
      <c r="I6910" t="s">
        <v>4852</v>
      </c>
      <c r="J6910" t="s">
        <v>6357</v>
      </c>
      <c r="K6910" t="s">
        <v>6358</v>
      </c>
      <c r="L6910" t="s">
        <v>60</v>
      </c>
      <c r="M6910" t="s">
        <v>5999</v>
      </c>
      <c r="N6910" t="s">
        <v>4856</v>
      </c>
      <c r="O6910" t="s">
        <v>6359</v>
      </c>
      <c r="P6910" t="s">
        <v>58040</v>
      </c>
      <c r="Q6910" t="s">
        <v>58041</v>
      </c>
      <c r="R6910" t="str">
        <f t="shared" si="214"/>
        <v>奎文</v>
      </c>
      <c r="S6910" t="str">
        <f t="shared" si="215"/>
        <v>0112</v>
      </c>
    </row>
    <row r="6911" spans="1:19">
      <c r="A6911" t="s">
        <v>58042</v>
      </c>
      <c r="B6911" t="s">
        <v>58043</v>
      </c>
      <c r="C6911" t="s">
        <v>49</v>
      </c>
      <c r="D6911" t="s">
        <v>58044</v>
      </c>
      <c r="E6911" t="s">
        <v>55465</v>
      </c>
      <c r="F6911" t="s">
        <v>58045</v>
      </c>
      <c r="G6911" t="s">
        <v>58046</v>
      </c>
      <c r="H6911" t="s">
        <v>58047</v>
      </c>
      <c r="I6911" t="s">
        <v>4852</v>
      </c>
      <c r="J6911" t="s">
        <v>6423</v>
      </c>
      <c r="K6911" t="s">
        <v>6424</v>
      </c>
      <c r="L6911" t="s">
        <v>60</v>
      </c>
      <c r="M6911" t="s">
        <v>5511</v>
      </c>
      <c r="N6911" t="s">
        <v>5056</v>
      </c>
      <c r="O6911" t="s">
        <v>6425</v>
      </c>
      <c r="P6911" t="s">
        <v>58048</v>
      </c>
      <c r="Q6911" t="s">
        <v>58049</v>
      </c>
      <c r="R6911" t="str">
        <f t="shared" si="214"/>
        <v>奎文</v>
      </c>
      <c r="S6911" t="str">
        <f t="shared" si="215"/>
        <v>0112</v>
      </c>
    </row>
    <row r="6912" spans="1:19">
      <c r="A6912" t="s">
        <v>58050</v>
      </c>
      <c r="B6912" t="s">
        <v>58051</v>
      </c>
      <c r="C6912" t="s">
        <v>49</v>
      </c>
      <c r="D6912" t="s">
        <v>58052</v>
      </c>
      <c r="E6912" t="s">
        <v>55465</v>
      </c>
      <c r="F6912" t="s">
        <v>58053</v>
      </c>
      <c r="G6912" t="s">
        <v>58054</v>
      </c>
      <c r="H6912" t="s">
        <v>58055</v>
      </c>
      <c r="I6912" t="s">
        <v>4852</v>
      </c>
      <c r="J6912" t="s">
        <v>7803</v>
      </c>
      <c r="K6912" t="s">
        <v>7804</v>
      </c>
      <c r="L6912" t="s">
        <v>105</v>
      </c>
      <c r="M6912" t="s">
        <v>7805</v>
      </c>
      <c r="N6912" t="s">
        <v>5030</v>
      </c>
      <c r="O6912" t="s">
        <v>7806</v>
      </c>
      <c r="P6912" t="s">
        <v>58056</v>
      </c>
      <c r="R6912" t="str">
        <f t="shared" si="214"/>
        <v>寿光</v>
      </c>
      <c r="S6912" t="str">
        <f t="shared" si="215"/>
        <v>0112</v>
      </c>
    </row>
    <row r="6913" spans="1:19">
      <c r="A6913" t="s">
        <v>58057</v>
      </c>
      <c r="B6913" t="s">
        <v>57936</v>
      </c>
      <c r="C6913" t="s">
        <v>49</v>
      </c>
      <c r="D6913" t="s">
        <v>58058</v>
      </c>
      <c r="E6913" t="s">
        <v>55465</v>
      </c>
      <c r="F6913" t="s">
        <v>58059</v>
      </c>
      <c r="G6913" t="s">
        <v>58060</v>
      </c>
      <c r="H6913" t="s">
        <v>58061</v>
      </c>
      <c r="I6913" t="s">
        <v>4785</v>
      </c>
      <c r="J6913" t="s">
        <v>17487</v>
      </c>
      <c r="K6913" t="s">
        <v>17488</v>
      </c>
      <c r="L6913" t="s">
        <v>50</v>
      </c>
      <c r="M6913" t="s">
        <v>5016</v>
      </c>
      <c r="N6913" t="s">
        <v>16864</v>
      </c>
      <c r="O6913" t="s">
        <v>17489</v>
      </c>
      <c r="P6913" t="s">
        <v>58062</v>
      </c>
      <c r="Q6913" t="s">
        <v>58063</v>
      </c>
      <c r="R6913" t="str">
        <f t="shared" ref="R6913:R6976" si="216">IF(OR(LEFT(L6913,2)="高新"),"奎文",IF(LEFT(L6913,2)="峡山","坊子",IF(LEFT(L6913,2)="滨海","寒亭",LEFT(L6913,2))))</f>
        <v>青州</v>
      </c>
      <c r="S6913" t="str">
        <f t="shared" ref="S6913:S6976" si="217">TEXT(B6913,"mmdd")</f>
        <v>0112</v>
      </c>
    </row>
    <row r="6914" spans="1:19">
      <c r="A6914" t="s">
        <v>58064</v>
      </c>
      <c r="B6914" t="s">
        <v>58065</v>
      </c>
      <c r="C6914" t="s">
        <v>49</v>
      </c>
      <c r="D6914" t="s">
        <v>58066</v>
      </c>
      <c r="E6914" t="s">
        <v>55481</v>
      </c>
      <c r="F6914" t="s">
        <v>58067</v>
      </c>
      <c r="G6914" t="s">
        <v>58068</v>
      </c>
      <c r="H6914" t="s">
        <v>58069</v>
      </c>
      <c r="I6914" t="s">
        <v>12119</v>
      </c>
      <c r="J6914" t="s">
        <v>5597</v>
      </c>
      <c r="K6914" t="s">
        <v>5598</v>
      </c>
      <c r="L6914" t="s">
        <v>375</v>
      </c>
      <c r="M6914" t="s">
        <v>5599</v>
      </c>
      <c r="N6914" t="s">
        <v>4789</v>
      </c>
      <c r="O6914" t="s">
        <v>5600</v>
      </c>
      <c r="P6914" t="s">
        <v>58070</v>
      </c>
      <c r="Q6914" t="s">
        <v>58071</v>
      </c>
      <c r="R6914" t="str">
        <f t="shared" si="216"/>
        <v>昌邑</v>
      </c>
      <c r="S6914" t="str">
        <f t="shared" si="217"/>
        <v>0112</v>
      </c>
    </row>
    <row r="6915" spans="1:19">
      <c r="A6915" t="s">
        <v>58072</v>
      </c>
      <c r="B6915" t="s">
        <v>58073</v>
      </c>
      <c r="C6915" t="s">
        <v>49</v>
      </c>
      <c r="D6915" t="s">
        <v>58074</v>
      </c>
      <c r="E6915" t="s">
        <v>55465</v>
      </c>
      <c r="F6915" t="s">
        <v>58075</v>
      </c>
      <c r="G6915" t="s">
        <v>58076</v>
      </c>
      <c r="H6915" t="s">
        <v>58077</v>
      </c>
      <c r="I6915" t="s">
        <v>4813</v>
      </c>
      <c r="J6915" t="s">
        <v>8450</v>
      </c>
      <c r="K6915" t="s">
        <v>8451</v>
      </c>
      <c r="L6915" t="s">
        <v>60</v>
      </c>
      <c r="M6915" t="s">
        <v>5888</v>
      </c>
      <c r="N6915" t="s">
        <v>6794</v>
      </c>
      <c r="O6915" t="s">
        <v>8452</v>
      </c>
      <c r="P6915" t="s">
        <v>58078</v>
      </c>
      <c r="Q6915" t="s">
        <v>58079</v>
      </c>
      <c r="R6915" t="str">
        <f t="shared" si="216"/>
        <v>奎文</v>
      </c>
      <c r="S6915" t="str">
        <f t="shared" si="217"/>
        <v>0112</v>
      </c>
    </row>
    <row r="6916" spans="1:19">
      <c r="A6916" t="s">
        <v>58080</v>
      </c>
      <c r="B6916" t="s">
        <v>58081</v>
      </c>
      <c r="C6916" t="s">
        <v>49</v>
      </c>
      <c r="D6916" t="s">
        <v>58082</v>
      </c>
      <c r="E6916" t="s">
        <v>58083</v>
      </c>
      <c r="F6916" t="s">
        <v>58084</v>
      </c>
      <c r="G6916" t="s">
        <v>58085</v>
      </c>
      <c r="H6916" t="s">
        <v>58086</v>
      </c>
      <c r="I6916" t="s">
        <v>5327</v>
      </c>
      <c r="J6916" t="s">
        <v>15283</v>
      </c>
      <c r="K6916" t="s">
        <v>15284</v>
      </c>
      <c r="L6916" t="s">
        <v>105</v>
      </c>
      <c r="M6916" t="s">
        <v>5197</v>
      </c>
      <c r="N6916" t="s">
        <v>4933</v>
      </c>
      <c r="O6916" t="s">
        <v>15285</v>
      </c>
      <c r="P6916" t="s">
        <v>58087</v>
      </c>
      <c r="R6916" t="str">
        <f t="shared" si="216"/>
        <v>寿光</v>
      </c>
      <c r="S6916" t="str">
        <f t="shared" si="217"/>
        <v>0112</v>
      </c>
    </row>
    <row r="6917" spans="1:19">
      <c r="A6917" t="s">
        <v>58088</v>
      </c>
      <c r="B6917" t="s">
        <v>58089</v>
      </c>
      <c r="C6917" t="s">
        <v>49</v>
      </c>
      <c r="D6917" t="s">
        <v>58090</v>
      </c>
      <c r="E6917" t="s">
        <v>55481</v>
      </c>
      <c r="F6917" t="s">
        <v>52765</v>
      </c>
      <c r="G6917" t="s">
        <v>58091</v>
      </c>
      <c r="H6917" t="s">
        <v>58092</v>
      </c>
      <c r="I6917" t="s">
        <v>12757</v>
      </c>
      <c r="J6917" t="s">
        <v>6452</v>
      </c>
      <c r="K6917" t="s">
        <v>6453</v>
      </c>
      <c r="L6917" t="s">
        <v>86</v>
      </c>
      <c r="M6917" t="s">
        <v>5099</v>
      </c>
      <c r="N6917" t="s">
        <v>4817</v>
      </c>
      <c r="O6917" t="s">
        <v>6454</v>
      </c>
      <c r="P6917" t="s">
        <v>58093</v>
      </c>
      <c r="Q6917" t="s">
        <v>47026</v>
      </c>
      <c r="R6917" t="str">
        <f t="shared" si="216"/>
        <v>坊子</v>
      </c>
      <c r="S6917" t="str">
        <f t="shared" si="217"/>
        <v>0112</v>
      </c>
    </row>
    <row r="6918" spans="1:19">
      <c r="A6918" t="s">
        <v>58094</v>
      </c>
      <c r="B6918" t="s">
        <v>58095</v>
      </c>
      <c r="C6918" t="s">
        <v>49</v>
      </c>
      <c r="D6918" t="s">
        <v>58096</v>
      </c>
      <c r="E6918" t="s">
        <v>57990</v>
      </c>
      <c r="F6918" t="s">
        <v>58097</v>
      </c>
      <c r="G6918" t="s">
        <v>58098</v>
      </c>
      <c r="H6918" t="s">
        <v>58099</v>
      </c>
      <c r="I6918" t="s">
        <v>5282</v>
      </c>
      <c r="J6918" t="s">
        <v>8015</v>
      </c>
      <c r="K6918" t="s">
        <v>8016</v>
      </c>
      <c r="L6918" t="s">
        <v>105</v>
      </c>
      <c r="M6918" t="s">
        <v>5197</v>
      </c>
      <c r="N6918" t="s">
        <v>5451</v>
      </c>
      <c r="O6918" t="s">
        <v>8017</v>
      </c>
      <c r="P6918" t="s">
        <v>58100</v>
      </c>
      <c r="Q6918" t="s">
        <v>58101</v>
      </c>
      <c r="R6918" t="str">
        <f t="shared" si="216"/>
        <v>寿光</v>
      </c>
      <c r="S6918" t="str">
        <f t="shared" si="217"/>
        <v>0112</v>
      </c>
    </row>
    <row r="6919" spans="1:19">
      <c r="A6919" t="s">
        <v>58102</v>
      </c>
      <c r="B6919" t="s">
        <v>57858</v>
      </c>
      <c r="C6919" t="s">
        <v>49</v>
      </c>
      <c r="D6919" t="s">
        <v>58103</v>
      </c>
      <c r="E6919" t="s">
        <v>58104</v>
      </c>
      <c r="F6919" t="s">
        <v>58105</v>
      </c>
      <c r="G6919" t="s">
        <v>58106</v>
      </c>
      <c r="H6919" t="s">
        <v>58107</v>
      </c>
      <c r="I6919" t="s">
        <v>4828</v>
      </c>
      <c r="J6919" t="s">
        <v>34600</v>
      </c>
      <c r="K6919" t="s">
        <v>34601</v>
      </c>
      <c r="L6919" t="s">
        <v>77</v>
      </c>
      <c r="M6919" t="s">
        <v>5145</v>
      </c>
      <c r="N6919" t="s">
        <v>5030</v>
      </c>
      <c r="O6919" t="s">
        <v>34602</v>
      </c>
      <c r="P6919" t="s">
        <v>58108</v>
      </c>
      <c r="R6919" t="str">
        <f t="shared" si="216"/>
        <v>临朐</v>
      </c>
      <c r="S6919" t="str">
        <f t="shared" si="217"/>
        <v>0112</v>
      </c>
    </row>
    <row r="6920" spans="1:19">
      <c r="A6920" t="s">
        <v>58109</v>
      </c>
      <c r="B6920" t="s">
        <v>58110</v>
      </c>
      <c r="C6920" t="s">
        <v>49</v>
      </c>
      <c r="D6920" t="s">
        <v>58111</v>
      </c>
      <c r="E6920" t="s">
        <v>55518</v>
      </c>
      <c r="F6920" t="s">
        <v>58112</v>
      </c>
      <c r="G6920" t="s">
        <v>58113</v>
      </c>
      <c r="H6920" t="s">
        <v>58114</v>
      </c>
      <c r="I6920" t="s">
        <v>12119</v>
      </c>
      <c r="J6920" t="s">
        <v>11218</v>
      </c>
      <c r="K6920" t="s">
        <v>11219</v>
      </c>
      <c r="L6920" t="s">
        <v>237</v>
      </c>
      <c r="M6920" t="s">
        <v>5247</v>
      </c>
      <c r="O6920" t="s">
        <v>11220</v>
      </c>
      <c r="P6920" t="s">
        <v>58115</v>
      </c>
      <c r="R6920" t="str">
        <f t="shared" si="216"/>
        <v>潍城</v>
      </c>
      <c r="S6920" t="str">
        <f t="shared" si="217"/>
        <v>0112</v>
      </c>
    </row>
    <row r="6921" spans="1:19">
      <c r="A6921" t="s">
        <v>58116</v>
      </c>
      <c r="B6921" t="s">
        <v>58117</v>
      </c>
      <c r="C6921" t="s">
        <v>49</v>
      </c>
      <c r="D6921" t="s">
        <v>58118</v>
      </c>
      <c r="E6921" t="s">
        <v>58119</v>
      </c>
      <c r="F6921" t="s">
        <v>58120</v>
      </c>
      <c r="G6921" t="s">
        <v>58121</v>
      </c>
      <c r="H6921" t="s">
        <v>58122</v>
      </c>
      <c r="I6921" t="s">
        <v>4929</v>
      </c>
      <c r="J6921" t="s">
        <v>8943</v>
      </c>
      <c r="K6921" t="s">
        <v>8944</v>
      </c>
      <c r="L6921" t="s">
        <v>1136</v>
      </c>
      <c r="M6921" t="s">
        <v>8945</v>
      </c>
      <c r="N6921" t="s">
        <v>5907</v>
      </c>
      <c r="O6921" t="s">
        <v>8946</v>
      </c>
      <c r="P6921" t="s">
        <v>58123</v>
      </c>
      <c r="R6921" t="str">
        <f t="shared" si="216"/>
        <v>昌乐</v>
      </c>
      <c r="S6921" t="str">
        <f t="shared" si="217"/>
        <v>0112</v>
      </c>
    </row>
    <row r="6922" spans="1:19">
      <c r="A6922" t="s">
        <v>58124</v>
      </c>
      <c r="B6922" t="s">
        <v>58125</v>
      </c>
      <c r="C6922" t="s">
        <v>49</v>
      </c>
      <c r="D6922" t="s">
        <v>58126</v>
      </c>
      <c r="E6922" t="s">
        <v>58127</v>
      </c>
      <c r="F6922" t="s">
        <v>58128</v>
      </c>
      <c r="G6922" t="s">
        <v>58129</v>
      </c>
      <c r="H6922" t="s">
        <v>58130</v>
      </c>
      <c r="I6922" t="s">
        <v>12844</v>
      </c>
      <c r="J6922" t="s">
        <v>5886</v>
      </c>
      <c r="K6922" t="s">
        <v>5887</v>
      </c>
      <c r="L6922" t="s">
        <v>60</v>
      </c>
      <c r="M6922" t="s">
        <v>5888</v>
      </c>
      <c r="N6922" t="s">
        <v>12148</v>
      </c>
      <c r="O6922" t="s">
        <v>5889</v>
      </c>
      <c r="P6922" t="s">
        <v>58131</v>
      </c>
      <c r="R6922" t="str">
        <f t="shared" si="216"/>
        <v>奎文</v>
      </c>
      <c r="S6922" t="str">
        <f t="shared" si="217"/>
        <v>0112</v>
      </c>
    </row>
    <row r="6923" spans="1:19">
      <c r="A6923" t="s">
        <v>58132</v>
      </c>
      <c r="B6923" t="s">
        <v>58133</v>
      </c>
      <c r="C6923" t="s">
        <v>49</v>
      </c>
      <c r="D6923" t="s">
        <v>58134</v>
      </c>
      <c r="E6923" t="s">
        <v>55465</v>
      </c>
      <c r="F6923" t="s">
        <v>58135</v>
      </c>
      <c r="G6923" t="s">
        <v>58136</v>
      </c>
      <c r="H6923" t="s">
        <v>58137</v>
      </c>
      <c r="I6923" t="s">
        <v>4955</v>
      </c>
      <c r="J6923" t="s">
        <v>6452</v>
      </c>
      <c r="K6923" t="s">
        <v>6453</v>
      </c>
      <c r="L6923" t="s">
        <v>86</v>
      </c>
      <c r="M6923" t="s">
        <v>5099</v>
      </c>
      <c r="N6923" t="s">
        <v>4817</v>
      </c>
      <c r="O6923" t="s">
        <v>6454</v>
      </c>
      <c r="P6923" t="s">
        <v>58138</v>
      </c>
      <c r="Q6923" t="s">
        <v>58139</v>
      </c>
      <c r="R6923" t="str">
        <f t="shared" si="216"/>
        <v>坊子</v>
      </c>
      <c r="S6923" t="str">
        <f t="shared" si="217"/>
        <v>0112</v>
      </c>
    </row>
    <row r="6924" spans="1:19">
      <c r="A6924" t="s">
        <v>58140</v>
      </c>
      <c r="B6924" t="s">
        <v>58141</v>
      </c>
      <c r="C6924" t="s">
        <v>49</v>
      </c>
      <c r="D6924" t="s">
        <v>58142</v>
      </c>
      <c r="E6924" t="s">
        <v>55465</v>
      </c>
      <c r="F6924" t="s">
        <v>58143</v>
      </c>
      <c r="G6924" t="s">
        <v>58144</v>
      </c>
      <c r="H6924" t="s">
        <v>58145</v>
      </c>
      <c r="I6924" t="s">
        <v>4852</v>
      </c>
      <c r="J6924" t="s">
        <v>7278</v>
      </c>
      <c r="K6924" t="s">
        <v>7279</v>
      </c>
      <c r="L6924" t="s">
        <v>105</v>
      </c>
      <c r="M6924" t="s">
        <v>5089</v>
      </c>
      <c r="N6924" t="s">
        <v>4905</v>
      </c>
      <c r="O6924" t="s">
        <v>7280</v>
      </c>
      <c r="P6924" t="s">
        <v>58146</v>
      </c>
      <c r="Q6924" t="s">
        <v>58147</v>
      </c>
      <c r="R6924" t="str">
        <f t="shared" si="216"/>
        <v>寿光</v>
      </c>
      <c r="S6924" t="str">
        <f t="shared" si="217"/>
        <v>0112</v>
      </c>
    </row>
    <row r="6925" spans="1:19">
      <c r="A6925" t="s">
        <v>58148</v>
      </c>
      <c r="B6925" t="s">
        <v>58149</v>
      </c>
      <c r="C6925" t="s">
        <v>49</v>
      </c>
      <c r="D6925" t="s">
        <v>58150</v>
      </c>
      <c r="E6925" t="s">
        <v>55465</v>
      </c>
      <c r="F6925" t="s">
        <v>58151</v>
      </c>
      <c r="G6925" t="s">
        <v>58152</v>
      </c>
      <c r="H6925" t="s">
        <v>58153</v>
      </c>
      <c r="I6925" t="s">
        <v>5407</v>
      </c>
      <c r="J6925" t="s">
        <v>20972</v>
      </c>
      <c r="K6925" t="s">
        <v>20973</v>
      </c>
      <c r="L6925" t="s">
        <v>123</v>
      </c>
      <c r="M6925" t="s">
        <v>5364</v>
      </c>
      <c r="N6925" t="s">
        <v>4881</v>
      </c>
      <c r="O6925" t="s">
        <v>20974</v>
      </c>
      <c r="P6925" t="s">
        <v>58154</v>
      </c>
      <c r="R6925" t="str">
        <f t="shared" si="216"/>
        <v>诸城</v>
      </c>
      <c r="S6925" t="str">
        <f t="shared" si="217"/>
        <v>0112</v>
      </c>
    </row>
    <row r="6926" spans="1:19">
      <c r="A6926" t="s">
        <v>58155</v>
      </c>
      <c r="B6926" t="s">
        <v>58156</v>
      </c>
      <c r="C6926" t="s">
        <v>49</v>
      </c>
      <c r="D6926" t="s">
        <v>58157</v>
      </c>
      <c r="E6926" t="s">
        <v>55518</v>
      </c>
      <c r="F6926" t="s">
        <v>58158</v>
      </c>
      <c r="G6926" t="s">
        <v>58159</v>
      </c>
      <c r="H6926" t="s">
        <v>58160</v>
      </c>
      <c r="I6926" t="s">
        <v>12757</v>
      </c>
      <c r="J6926" t="s">
        <v>7835</v>
      </c>
      <c r="K6926" t="s">
        <v>7836</v>
      </c>
      <c r="L6926" t="s">
        <v>114</v>
      </c>
      <c r="M6926" t="s">
        <v>4918</v>
      </c>
      <c r="O6926" t="s">
        <v>7837</v>
      </c>
      <c r="P6926" t="s">
        <v>58161</v>
      </c>
      <c r="R6926" t="str">
        <f t="shared" si="216"/>
        <v>高密</v>
      </c>
      <c r="S6926" t="str">
        <f t="shared" si="217"/>
        <v>0112</v>
      </c>
    </row>
    <row r="6927" spans="1:19">
      <c r="A6927" t="s">
        <v>58162</v>
      </c>
      <c r="B6927" t="s">
        <v>58163</v>
      </c>
      <c r="C6927" t="s">
        <v>49</v>
      </c>
      <c r="D6927" t="s">
        <v>58164</v>
      </c>
      <c r="E6927" t="s">
        <v>55518</v>
      </c>
      <c r="F6927" t="s">
        <v>58165</v>
      </c>
      <c r="G6927" t="s">
        <v>58166</v>
      </c>
      <c r="H6927" t="s">
        <v>58167</v>
      </c>
      <c r="I6927" t="s">
        <v>5560</v>
      </c>
      <c r="J6927" t="s">
        <v>5863</v>
      </c>
      <c r="K6927" t="s">
        <v>5864</v>
      </c>
      <c r="L6927" t="s">
        <v>237</v>
      </c>
      <c r="M6927" t="s">
        <v>4788</v>
      </c>
      <c r="O6927" t="s">
        <v>5865</v>
      </c>
      <c r="P6927" t="s">
        <v>58168</v>
      </c>
      <c r="Q6927" t="s">
        <v>58169</v>
      </c>
      <c r="R6927" t="str">
        <f t="shared" si="216"/>
        <v>潍城</v>
      </c>
      <c r="S6927" t="str">
        <f t="shared" si="217"/>
        <v>0112</v>
      </c>
    </row>
    <row r="6928" spans="1:19">
      <c r="A6928" t="s">
        <v>58170</v>
      </c>
      <c r="B6928" t="s">
        <v>58171</v>
      </c>
      <c r="C6928" t="s">
        <v>49</v>
      </c>
      <c r="D6928" t="s">
        <v>58172</v>
      </c>
      <c r="E6928" t="s">
        <v>55465</v>
      </c>
      <c r="F6928" t="s">
        <v>58173</v>
      </c>
      <c r="G6928" t="s">
        <v>58174</v>
      </c>
      <c r="H6928" t="s">
        <v>58175</v>
      </c>
      <c r="I6928" t="s">
        <v>4785</v>
      </c>
      <c r="J6928" t="s">
        <v>5316</v>
      </c>
      <c r="K6928" t="s">
        <v>5317</v>
      </c>
      <c r="L6928" t="s">
        <v>375</v>
      </c>
      <c r="M6928" t="s">
        <v>5318</v>
      </c>
      <c r="N6928" t="s">
        <v>4789</v>
      </c>
      <c r="O6928" t="s">
        <v>5319</v>
      </c>
      <c r="P6928" t="s">
        <v>58176</v>
      </c>
      <c r="Q6928" t="s">
        <v>58177</v>
      </c>
      <c r="R6928" t="str">
        <f t="shared" si="216"/>
        <v>昌邑</v>
      </c>
      <c r="S6928" t="str">
        <f t="shared" si="217"/>
        <v>0112</v>
      </c>
    </row>
    <row r="6929" spans="1:19">
      <c r="A6929" t="s">
        <v>58178</v>
      </c>
      <c r="B6929" t="s">
        <v>58179</v>
      </c>
      <c r="C6929" t="s">
        <v>49</v>
      </c>
      <c r="D6929" t="s">
        <v>58180</v>
      </c>
      <c r="E6929" t="s">
        <v>58181</v>
      </c>
      <c r="F6929" t="s">
        <v>58182</v>
      </c>
      <c r="G6929" t="s">
        <v>58183</v>
      </c>
      <c r="H6929" t="s">
        <v>58184</v>
      </c>
      <c r="I6929" t="s">
        <v>4828</v>
      </c>
      <c r="J6929" t="s">
        <v>11556</v>
      </c>
      <c r="K6929" t="s">
        <v>11557</v>
      </c>
      <c r="L6929" t="s">
        <v>105</v>
      </c>
      <c r="M6929" t="s">
        <v>5769</v>
      </c>
      <c r="N6929" t="s">
        <v>4789</v>
      </c>
      <c r="O6929" t="s">
        <v>11558</v>
      </c>
      <c r="P6929" t="s">
        <v>58185</v>
      </c>
      <c r="R6929" t="str">
        <f t="shared" si="216"/>
        <v>寿光</v>
      </c>
      <c r="S6929" t="str">
        <f t="shared" si="217"/>
        <v>0112</v>
      </c>
    </row>
    <row r="6930" spans="1:19">
      <c r="A6930" t="s">
        <v>58186</v>
      </c>
      <c r="B6930" t="s">
        <v>58187</v>
      </c>
      <c r="C6930" t="s">
        <v>49</v>
      </c>
      <c r="D6930" t="s">
        <v>58188</v>
      </c>
      <c r="E6930" t="s">
        <v>55465</v>
      </c>
      <c r="F6930" t="s">
        <v>58189</v>
      </c>
      <c r="G6930" t="s">
        <v>58190</v>
      </c>
      <c r="H6930" t="s">
        <v>58191</v>
      </c>
      <c r="I6930" t="s">
        <v>4852</v>
      </c>
      <c r="J6930" t="s">
        <v>6722</v>
      </c>
      <c r="K6930" t="s">
        <v>10837</v>
      </c>
      <c r="L6930" t="s">
        <v>95</v>
      </c>
      <c r="M6930" t="s">
        <v>8071</v>
      </c>
      <c r="N6930" t="s">
        <v>5211</v>
      </c>
      <c r="O6930" t="s">
        <v>10838</v>
      </c>
      <c r="P6930" t="s">
        <v>57426</v>
      </c>
      <c r="Q6930" t="s">
        <v>58192</v>
      </c>
      <c r="R6930" t="str">
        <f t="shared" si="216"/>
        <v>安丘</v>
      </c>
      <c r="S6930" t="str">
        <f t="shared" si="217"/>
        <v>0112</v>
      </c>
    </row>
    <row r="6931" spans="1:19">
      <c r="A6931" t="s">
        <v>58193</v>
      </c>
      <c r="B6931" t="s">
        <v>58194</v>
      </c>
      <c r="C6931" t="s">
        <v>49</v>
      </c>
      <c r="D6931" t="s">
        <v>58195</v>
      </c>
      <c r="E6931" t="s">
        <v>55465</v>
      </c>
      <c r="F6931" t="s">
        <v>58196</v>
      </c>
      <c r="G6931" t="s">
        <v>58197</v>
      </c>
      <c r="H6931" t="s">
        <v>58198</v>
      </c>
      <c r="I6931" t="s">
        <v>4852</v>
      </c>
      <c r="J6931" t="s">
        <v>5863</v>
      </c>
      <c r="K6931" t="s">
        <v>5864</v>
      </c>
      <c r="L6931" t="s">
        <v>237</v>
      </c>
      <c r="M6931" t="s">
        <v>4788</v>
      </c>
      <c r="N6931" t="s">
        <v>5939</v>
      </c>
      <c r="O6931" t="s">
        <v>5865</v>
      </c>
      <c r="P6931" t="s">
        <v>58199</v>
      </c>
      <c r="R6931" t="str">
        <f t="shared" si="216"/>
        <v>潍城</v>
      </c>
      <c r="S6931" t="str">
        <f t="shared" si="217"/>
        <v>0112</v>
      </c>
    </row>
    <row r="6932" spans="1:19">
      <c r="A6932" t="s">
        <v>58200</v>
      </c>
      <c r="B6932" t="s">
        <v>58201</v>
      </c>
      <c r="C6932" t="s">
        <v>49</v>
      </c>
      <c r="D6932" t="s">
        <v>58202</v>
      </c>
      <c r="E6932" t="s">
        <v>55465</v>
      </c>
      <c r="F6932" t="s">
        <v>58203</v>
      </c>
      <c r="G6932" t="s">
        <v>58204</v>
      </c>
      <c r="H6932" t="s">
        <v>58205</v>
      </c>
      <c r="I6932" t="s">
        <v>5052</v>
      </c>
      <c r="J6932" t="s">
        <v>37436</v>
      </c>
      <c r="K6932" t="s">
        <v>37437</v>
      </c>
      <c r="L6932" t="s">
        <v>123</v>
      </c>
      <c r="M6932" t="s">
        <v>14694</v>
      </c>
      <c r="N6932" t="s">
        <v>4789</v>
      </c>
      <c r="O6932" t="s">
        <v>37438</v>
      </c>
      <c r="P6932" t="s">
        <v>58206</v>
      </c>
      <c r="Q6932" t="s">
        <v>58207</v>
      </c>
      <c r="R6932" t="str">
        <f t="shared" si="216"/>
        <v>诸城</v>
      </c>
      <c r="S6932" t="str">
        <f t="shared" si="217"/>
        <v>0112</v>
      </c>
    </row>
    <row r="6933" spans="1:19">
      <c r="A6933" t="s">
        <v>58208</v>
      </c>
      <c r="B6933" t="s">
        <v>58209</v>
      </c>
      <c r="C6933" t="s">
        <v>49</v>
      </c>
      <c r="D6933" t="s">
        <v>58210</v>
      </c>
      <c r="E6933" t="s">
        <v>58211</v>
      </c>
      <c r="F6933" t="s">
        <v>58212</v>
      </c>
      <c r="G6933" t="s">
        <v>58213</v>
      </c>
      <c r="H6933" t="s">
        <v>58214</v>
      </c>
      <c r="I6933" t="s">
        <v>12757</v>
      </c>
      <c r="J6933" t="s">
        <v>20972</v>
      </c>
      <c r="K6933" t="s">
        <v>20973</v>
      </c>
      <c r="L6933" t="s">
        <v>123</v>
      </c>
      <c r="M6933" t="s">
        <v>5364</v>
      </c>
      <c r="N6933" t="s">
        <v>4881</v>
      </c>
      <c r="O6933" t="s">
        <v>20974</v>
      </c>
      <c r="P6933" t="s">
        <v>58215</v>
      </c>
      <c r="R6933" t="str">
        <f t="shared" si="216"/>
        <v>诸城</v>
      </c>
      <c r="S6933" t="str">
        <f t="shared" si="217"/>
        <v>0112</v>
      </c>
    </row>
    <row r="6934" spans="1:19">
      <c r="A6934" t="s">
        <v>58216</v>
      </c>
      <c r="B6934" t="s">
        <v>58217</v>
      </c>
      <c r="C6934" t="s">
        <v>49</v>
      </c>
      <c r="D6934" t="s">
        <v>58218</v>
      </c>
      <c r="E6934" t="s">
        <v>55465</v>
      </c>
      <c r="F6934" t="s">
        <v>58219</v>
      </c>
      <c r="G6934" t="s">
        <v>58220</v>
      </c>
      <c r="H6934" t="s">
        <v>58221</v>
      </c>
      <c r="I6934" t="s">
        <v>4841</v>
      </c>
      <c r="J6934" t="s">
        <v>58222</v>
      </c>
      <c r="K6934" t="s">
        <v>58223</v>
      </c>
      <c r="L6934" t="s">
        <v>105</v>
      </c>
      <c r="M6934" t="s">
        <v>6055</v>
      </c>
      <c r="O6934" t="s">
        <v>58224</v>
      </c>
      <c r="P6934" t="s">
        <v>58225</v>
      </c>
      <c r="R6934" t="str">
        <f t="shared" si="216"/>
        <v>寿光</v>
      </c>
      <c r="S6934" t="str">
        <f t="shared" si="217"/>
        <v>0112</v>
      </c>
    </row>
    <row r="6935" spans="1:19">
      <c r="A6935" t="s">
        <v>58226</v>
      </c>
      <c r="B6935" t="s">
        <v>58227</v>
      </c>
      <c r="C6935" t="s">
        <v>49</v>
      </c>
      <c r="D6935" t="s">
        <v>58228</v>
      </c>
      <c r="E6935" t="s">
        <v>55465</v>
      </c>
      <c r="F6935" t="s">
        <v>58229</v>
      </c>
      <c r="G6935" t="s">
        <v>58230</v>
      </c>
      <c r="H6935" t="s">
        <v>58231</v>
      </c>
      <c r="I6935" t="s">
        <v>5221</v>
      </c>
      <c r="J6935" t="s">
        <v>6904</v>
      </c>
      <c r="K6935" t="s">
        <v>6905</v>
      </c>
      <c r="L6935" t="s">
        <v>86</v>
      </c>
      <c r="M6935" t="s">
        <v>5919</v>
      </c>
      <c r="N6935" t="s">
        <v>5069</v>
      </c>
      <c r="O6935" t="s">
        <v>6906</v>
      </c>
      <c r="P6935" t="s">
        <v>58232</v>
      </c>
      <c r="R6935" t="str">
        <f t="shared" si="216"/>
        <v>坊子</v>
      </c>
      <c r="S6935" t="str">
        <f t="shared" si="217"/>
        <v>0112</v>
      </c>
    </row>
    <row r="6936" spans="1:19">
      <c r="A6936" t="s">
        <v>58233</v>
      </c>
      <c r="B6936" t="s">
        <v>58234</v>
      </c>
      <c r="C6936" t="s">
        <v>49</v>
      </c>
      <c r="D6936" t="s">
        <v>58235</v>
      </c>
      <c r="E6936" t="s">
        <v>55465</v>
      </c>
      <c r="F6936" t="s">
        <v>58236</v>
      </c>
      <c r="G6936" t="s">
        <v>58237</v>
      </c>
      <c r="H6936" t="s">
        <v>58238</v>
      </c>
      <c r="I6936" t="s">
        <v>4852</v>
      </c>
      <c r="J6936" t="s">
        <v>7754</v>
      </c>
      <c r="K6936" t="s">
        <v>7755</v>
      </c>
      <c r="L6936" t="s">
        <v>123</v>
      </c>
      <c r="M6936" t="s">
        <v>6022</v>
      </c>
      <c r="N6936" t="s">
        <v>6985</v>
      </c>
      <c r="O6936" t="s">
        <v>7756</v>
      </c>
      <c r="P6936" t="s">
        <v>58239</v>
      </c>
      <c r="R6936" t="str">
        <f t="shared" si="216"/>
        <v>诸城</v>
      </c>
      <c r="S6936" t="str">
        <f t="shared" si="217"/>
        <v>0112</v>
      </c>
    </row>
    <row r="6937" spans="1:19">
      <c r="A6937" t="s">
        <v>58240</v>
      </c>
      <c r="B6937" t="s">
        <v>58241</v>
      </c>
      <c r="C6937" t="s">
        <v>49</v>
      </c>
      <c r="D6937" t="s">
        <v>58242</v>
      </c>
      <c r="E6937" t="s">
        <v>58243</v>
      </c>
      <c r="F6937" t="s">
        <v>58244</v>
      </c>
      <c r="G6937" t="s">
        <v>58245</v>
      </c>
      <c r="H6937" t="s">
        <v>58246</v>
      </c>
      <c r="I6937" t="s">
        <v>12119</v>
      </c>
      <c r="J6937" t="s">
        <v>6306</v>
      </c>
      <c r="K6937" t="s">
        <v>6307</v>
      </c>
      <c r="L6937" t="s">
        <v>237</v>
      </c>
      <c r="M6937" t="s">
        <v>4788</v>
      </c>
      <c r="N6937" t="s">
        <v>9962</v>
      </c>
      <c r="O6937" t="s">
        <v>6309</v>
      </c>
      <c r="P6937" t="s">
        <v>58247</v>
      </c>
      <c r="R6937" t="str">
        <f t="shared" si="216"/>
        <v>潍城</v>
      </c>
      <c r="S6937" t="str">
        <f t="shared" si="217"/>
        <v>0112</v>
      </c>
    </row>
    <row r="6938" spans="1:19">
      <c r="A6938" t="s">
        <v>58248</v>
      </c>
      <c r="B6938" t="s">
        <v>58249</v>
      </c>
      <c r="C6938" t="s">
        <v>49</v>
      </c>
      <c r="D6938" t="s">
        <v>58250</v>
      </c>
      <c r="E6938" t="s">
        <v>55481</v>
      </c>
      <c r="F6938" t="s">
        <v>58251</v>
      </c>
      <c r="G6938" t="s">
        <v>58252</v>
      </c>
      <c r="H6938" t="s">
        <v>58253</v>
      </c>
      <c r="I6938" t="s">
        <v>12119</v>
      </c>
      <c r="J6938" t="s">
        <v>5270</v>
      </c>
      <c r="K6938" t="s">
        <v>5271</v>
      </c>
      <c r="L6938" t="s">
        <v>148</v>
      </c>
      <c r="M6938" t="s">
        <v>5272</v>
      </c>
      <c r="N6938" t="s">
        <v>5939</v>
      </c>
      <c r="O6938" t="s">
        <v>5274</v>
      </c>
      <c r="P6938" t="s">
        <v>58254</v>
      </c>
      <c r="R6938" t="str">
        <f t="shared" si="216"/>
        <v>寒亭</v>
      </c>
      <c r="S6938" t="str">
        <f t="shared" si="217"/>
        <v>0112</v>
      </c>
    </row>
    <row r="6939" spans="1:19">
      <c r="A6939" t="s">
        <v>58255</v>
      </c>
      <c r="B6939" t="s">
        <v>58256</v>
      </c>
      <c r="C6939" t="s">
        <v>49</v>
      </c>
      <c r="D6939" t="s">
        <v>58257</v>
      </c>
      <c r="E6939" t="s">
        <v>55481</v>
      </c>
      <c r="F6939" t="s">
        <v>58258</v>
      </c>
      <c r="G6939" t="s">
        <v>58259</v>
      </c>
      <c r="H6939" t="s">
        <v>58260</v>
      </c>
      <c r="I6939" t="s">
        <v>12119</v>
      </c>
      <c r="J6939" t="s">
        <v>5484</v>
      </c>
      <c r="K6939" t="s">
        <v>5485</v>
      </c>
      <c r="L6939" t="s">
        <v>114</v>
      </c>
      <c r="M6939" t="s">
        <v>5486</v>
      </c>
      <c r="N6939" t="s">
        <v>4789</v>
      </c>
      <c r="O6939" t="s">
        <v>5488</v>
      </c>
      <c r="P6939" t="s">
        <v>58261</v>
      </c>
      <c r="Q6939" t="s">
        <v>58262</v>
      </c>
      <c r="R6939" t="str">
        <f t="shared" si="216"/>
        <v>高密</v>
      </c>
      <c r="S6939" t="str">
        <f t="shared" si="217"/>
        <v>0112</v>
      </c>
    </row>
    <row r="6940" spans="1:19">
      <c r="A6940" t="s">
        <v>58263</v>
      </c>
      <c r="B6940" t="s">
        <v>58264</v>
      </c>
      <c r="C6940" t="s">
        <v>49</v>
      </c>
      <c r="D6940" t="s">
        <v>58265</v>
      </c>
      <c r="E6940" t="s">
        <v>55465</v>
      </c>
      <c r="F6940" t="s">
        <v>58266</v>
      </c>
      <c r="G6940" t="s">
        <v>58267</v>
      </c>
      <c r="H6940" t="s">
        <v>58268</v>
      </c>
      <c r="I6940" t="s">
        <v>4852</v>
      </c>
      <c r="J6940" t="s">
        <v>5636</v>
      </c>
      <c r="K6940" t="s">
        <v>5720</v>
      </c>
      <c r="L6940" t="s">
        <v>50</v>
      </c>
      <c r="M6940" t="s">
        <v>5721</v>
      </c>
      <c r="N6940" t="s">
        <v>4789</v>
      </c>
      <c r="O6940" t="s">
        <v>5722</v>
      </c>
      <c r="P6940" t="s">
        <v>58269</v>
      </c>
      <c r="Q6940" t="s">
        <v>58270</v>
      </c>
      <c r="R6940" t="str">
        <f t="shared" si="216"/>
        <v>青州</v>
      </c>
      <c r="S6940" t="str">
        <f t="shared" si="217"/>
        <v>0112</v>
      </c>
    </row>
    <row r="6941" spans="1:19">
      <c r="A6941" t="s">
        <v>58271</v>
      </c>
      <c r="B6941" t="s">
        <v>58272</v>
      </c>
      <c r="C6941" t="s">
        <v>49</v>
      </c>
      <c r="D6941" t="s">
        <v>58273</v>
      </c>
      <c r="E6941" t="s">
        <v>55465</v>
      </c>
      <c r="F6941" t="s">
        <v>58274</v>
      </c>
      <c r="G6941" t="s">
        <v>58275</v>
      </c>
      <c r="H6941" t="s">
        <v>58276</v>
      </c>
      <c r="I6941" t="s">
        <v>4852</v>
      </c>
      <c r="J6941" t="s">
        <v>9246</v>
      </c>
      <c r="K6941" t="s">
        <v>9247</v>
      </c>
      <c r="L6941" t="s">
        <v>375</v>
      </c>
      <c r="M6941" t="s">
        <v>7334</v>
      </c>
      <c r="N6941" t="s">
        <v>4905</v>
      </c>
      <c r="O6941" t="s">
        <v>9248</v>
      </c>
      <c r="P6941" t="s">
        <v>58277</v>
      </c>
      <c r="Q6941" t="s">
        <v>58278</v>
      </c>
      <c r="R6941" t="str">
        <f t="shared" si="216"/>
        <v>昌邑</v>
      </c>
      <c r="S6941" t="str">
        <f t="shared" si="217"/>
        <v>0112</v>
      </c>
    </row>
    <row r="6942" spans="1:19">
      <c r="A6942" t="s">
        <v>58279</v>
      </c>
      <c r="B6942" t="s">
        <v>58280</v>
      </c>
      <c r="C6942" t="s">
        <v>49</v>
      </c>
      <c r="D6942" t="s">
        <v>58281</v>
      </c>
      <c r="E6942" t="s">
        <v>58282</v>
      </c>
      <c r="F6942" t="s">
        <v>58283</v>
      </c>
      <c r="G6942" t="s">
        <v>58284</v>
      </c>
      <c r="H6942" t="s">
        <v>58285</v>
      </c>
      <c r="I6942" t="s">
        <v>4852</v>
      </c>
      <c r="J6942" t="s">
        <v>9807</v>
      </c>
      <c r="K6942" t="s">
        <v>9808</v>
      </c>
      <c r="L6942" t="s">
        <v>95</v>
      </c>
      <c r="M6942" t="s">
        <v>4844</v>
      </c>
      <c r="N6942" t="s">
        <v>6152</v>
      </c>
      <c r="O6942" t="s">
        <v>9809</v>
      </c>
      <c r="P6942" t="s">
        <v>58286</v>
      </c>
      <c r="R6942" t="str">
        <f t="shared" si="216"/>
        <v>安丘</v>
      </c>
      <c r="S6942" t="str">
        <f t="shared" si="217"/>
        <v>0112</v>
      </c>
    </row>
    <row r="6943" spans="1:19">
      <c r="A6943" t="s">
        <v>58287</v>
      </c>
      <c r="B6943" t="s">
        <v>58288</v>
      </c>
      <c r="C6943" t="s">
        <v>49</v>
      </c>
      <c r="D6943" t="s">
        <v>58289</v>
      </c>
      <c r="E6943" t="s">
        <v>55465</v>
      </c>
      <c r="F6943" t="s">
        <v>58290</v>
      </c>
      <c r="G6943" t="s">
        <v>58291</v>
      </c>
      <c r="H6943" t="s">
        <v>58292</v>
      </c>
      <c r="I6943" t="s">
        <v>4828</v>
      </c>
      <c r="J6943" t="s">
        <v>6043</v>
      </c>
      <c r="K6943" t="s">
        <v>6044</v>
      </c>
      <c r="L6943" t="s">
        <v>237</v>
      </c>
      <c r="M6943" t="s">
        <v>4971</v>
      </c>
      <c r="N6943" t="s">
        <v>5017</v>
      </c>
      <c r="O6943" t="s">
        <v>6045</v>
      </c>
      <c r="P6943" t="s">
        <v>58293</v>
      </c>
      <c r="R6943" t="str">
        <f t="shared" si="216"/>
        <v>潍城</v>
      </c>
      <c r="S6943" t="str">
        <f t="shared" si="217"/>
        <v>0112</v>
      </c>
    </row>
    <row r="6944" spans="1:19">
      <c r="A6944" t="s">
        <v>58294</v>
      </c>
      <c r="B6944" t="s">
        <v>58295</v>
      </c>
      <c r="C6944" t="s">
        <v>49</v>
      </c>
      <c r="D6944" t="s">
        <v>58296</v>
      </c>
      <c r="E6944" t="s">
        <v>55481</v>
      </c>
      <c r="F6944" t="s">
        <v>58297</v>
      </c>
      <c r="G6944" t="s">
        <v>58298</v>
      </c>
      <c r="H6944" t="s">
        <v>58299</v>
      </c>
      <c r="I6944" t="s">
        <v>12757</v>
      </c>
      <c r="J6944" t="s">
        <v>12570</v>
      </c>
      <c r="K6944" t="s">
        <v>12571</v>
      </c>
      <c r="L6944" t="s">
        <v>105</v>
      </c>
      <c r="M6944" t="s">
        <v>5376</v>
      </c>
      <c r="N6944" t="s">
        <v>5017</v>
      </c>
      <c r="O6944" t="s">
        <v>12572</v>
      </c>
      <c r="P6944" t="s">
        <v>58300</v>
      </c>
      <c r="R6944" t="str">
        <f t="shared" si="216"/>
        <v>寿光</v>
      </c>
      <c r="S6944" t="str">
        <f t="shared" si="217"/>
        <v>0112</v>
      </c>
    </row>
    <row r="6945" spans="1:19">
      <c r="A6945" t="s">
        <v>58301</v>
      </c>
      <c r="B6945" t="s">
        <v>58302</v>
      </c>
      <c r="C6945" t="s">
        <v>49</v>
      </c>
      <c r="D6945" t="s">
        <v>58303</v>
      </c>
      <c r="E6945" t="s">
        <v>58304</v>
      </c>
      <c r="F6945" t="s">
        <v>58305</v>
      </c>
      <c r="G6945" t="s">
        <v>58306</v>
      </c>
      <c r="H6945" t="s">
        <v>58307</v>
      </c>
      <c r="I6945" t="s">
        <v>5560</v>
      </c>
      <c r="J6945" t="s">
        <v>7352</v>
      </c>
      <c r="K6945" t="s">
        <v>7353</v>
      </c>
      <c r="L6945" t="s">
        <v>60</v>
      </c>
      <c r="M6945" t="s">
        <v>5511</v>
      </c>
      <c r="N6945" t="s">
        <v>4972</v>
      </c>
      <c r="O6945" t="s">
        <v>7354</v>
      </c>
      <c r="P6945" t="s">
        <v>58308</v>
      </c>
      <c r="Q6945" t="s">
        <v>58309</v>
      </c>
      <c r="R6945" t="str">
        <f t="shared" si="216"/>
        <v>奎文</v>
      </c>
      <c r="S6945" t="str">
        <f t="shared" si="217"/>
        <v>0112</v>
      </c>
    </row>
    <row r="6946" spans="1:19">
      <c r="A6946" t="s">
        <v>58310</v>
      </c>
      <c r="B6946" t="s">
        <v>58311</v>
      </c>
      <c r="C6946" t="s">
        <v>49</v>
      </c>
      <c r="D6946" t="s">
        <v>58312</v>
      </c>
      <c r="E6946" t="s">
        <v>55465</v>
      </c>
      <c r="F6946" t="s">
        <v>58313</v>
      </c>
      <c r="G6946" t="s">
        <v>58314</v>
      </c>
      <c r="H6946" t="s">
        <v>58315</v>
      </c>
      <c r="I6946" t="s">
        <v>4852</v>
      </c>
      <c r="J6946" t="s">
        <v>5669</v>
      </c>
      <c r="K6946" t="s">
        <v>5670</v>
      </c>
      <c r="L6946" t="s">
        <v>60</v>
      </c>
      <c r="M6946" t="s">
        <v>5511</v>
      </c>
      <c r="N6946" t="s">
        <v>5421</v>
      </c>
      <c r="O6946" t="s">
        <v>5671</v>
      </c>
      <c r="P6946" t="s">
        <v>58316</v>
      </c>
      <c r="Q6946" t="s">
        <v>58317</v>
      </c>
      <c r="R6946" t="str">
        <f t="shared" si="216"/>
        <v>奎文</v>
      </c>
      <c r="S6946" t="str">
        <f t="shared" si="217"/>
        <v>0112</v>
      </c>
    </row>
    <row r="6947" spans="1:19">
      <c r="A6947" t="s">
        <v>58318</v>
      </c>
      <c r="B6947" t="s">
        <v>58319</v>
      </c>
      <c r="C6947" t="s">
        <v>49</v>
      </c>
      <c r="D6947" t="s">
        <v>58320</v>
      </c>
      <c r="E6947" t="s">
        <v>55481</v>
      </c>
      <c r="F6947" t="s">
        <v>58321</v>
      </c>
      <c r="G6947" t="s">
        <v>58322</v>
      </c>
      <c r="H6947" t="s">
        <v>58323</v>
      </c>
      <c r="I6947" t="s">
        <v>12119</v>
      </c>
      <c r="J6947" t="s">
        <v>5395</v>
      </c>
      <c r="K6947" t="s">
        <v>5396</v>
      </c>
      <c r="L6947" t="s">
        <v>60</v>
      </c>
      <c r="M6947" t="s">
        <v>4774</v>
      </c>
      <c r="N6947" t="s">
        <v>5421</v>
      </c>
      <c r="O6947" t="s">
        <v>5397</v>
      </c>
      <c r="P6947" t="s">
        <v>58324</v>
      </c>
      <c r="R6947" t="str">
        <f t="shared" si="216"/>
        <v>奎文</v>
      </c>
      <c r="S6947" t="str">
        <f t="shared" si="217"/>
        <v>0112</v>
      </c>
    </row>
    <row r="6948" spans="1:19">
      <c r="A6948" t="s">
        <v>58325</v>
      </c>
      <c r="B6948" t="s">
        <v>58326</v>
      </c>
      <c r="C6948" t="s">
        <v>49</v>
      </c>
      <c r="D6948" t="s">
        <v>58327</v>
      </c>
      <c r="E6948" t="s">
        <v>58328</v>
      </c>
      <c r="F6948" t="s">
        <v>58329</v>
      </c>
      <c r="G6948" t="s">
        <v>58330</v>
      </c>
      <c r="H6948" t="s">
        <v>58331</v>
      </c>
      <c r="I6948" t="s">
        <v>4785</v>
      </c>
      <c r="J6948" t="s">
        <v>10338</v>
      </c>
      <c r="K6948" t="s">
        <v>10339</v>
      </c>
      <c r="L6948" t="s">
        <v>237</v>
      </c>
      <c r="M6948" t="s">
        <v>5247</v>
      </c>
      <c r="N6948" t="s">
        <v>5056</v>
      </c>
      <c r="O6948" t="s">
        <v>10340</v>
      </c>
      <c r="P6948" t="s">
        <v>58332</v>
      </c>
      <c r="Q6948" t="s">
        <v>58333</v>
      </c>
      <c r="R6948" t="str">
        <f t="shared" si="216"/>
        <v>潍城</v>
      </c>
      <c r="S6948" t="str">
        <f t="shared" si="217"/>
        <v>0112</v>
      </c>
    </row>
    <row r="6949" spans="1:19">
      <c r="A6949" t="s">
        <v>58334</v>
      </c>
      <c r="B6949" t="s">
        <v>58335</v>
      </c>
      <c r="C6949" t="s">
        <v>49</v>
      </c>
      <c r="D6949" t="s">
        <v>58336</v>
      </c>
      <c r="E6949" t="s">
        <v>58337</v>
      </c>
      <c r="F6949" t="s">
        <v>58338</v>
      </c>
      <c r="G6949" t="s">
        <v>58339</v>
      </c>
      <c r="H6949" t="s">
        <v>58340</v>
      </c>
      <c r="I6949" t="s">
        <v>4852</v>
      </c>
      <c r="J6949" t="s">
        <v>24908</v>
      </c>
      <c r="K6949" t="s">
        <v>24909</v>
      </c>
      <c r="L6949" t="s">
        <v>114</v>
      </c>
      <c r="M6949" t="s">
        <v>7084</v>
      </c>
      <c r="N6949" t="s">
        <v>4919</v>
      </c>
      <c r="O6949" t="s">
        <v>24910</v>
      </c>
      <c r="P6949" t="s">
        <v>58341</v>
      </c>
      <c r="Q6949" t="s">
        <v>58342</v>
      </c>
      <c r="R6949" t="str">
        <f t="shared" si="216"/>
        <v>高密</v>
      </c>
      <c r="S6949" t="str">
        <f t="shared" si="217"/>
        <v>0112</v>
      </c>
    </row>
    <row r="6950" spans="1:19">
      <c r="A6950" t="s">
        <v>58343</v>
      </c>
      <c r="B6950" t="s">
        <v>58344</v>
      </c>
      <c r="C6950" t="s">
        <v>49</v>
      </c>
      <c r="D6950" t="s">
        <v>58345</v>
      </c>
      <c r="E6950" t="s">
        <v>55481</v>
      </c>
      <c r="F6950" t="s">
        <v>58346</v>
      </c>
      <c r="G6950" t="s">
        <v>58347</v>
      </c>
      <c r="H6950" t="s">
        <v>58348</v>
      </c>
      <c r="I6950" t="s">
        <v>12757</v>
      </c>
      <c r="J6950" t="s">
        <v>6053</v>
      </c>
      <c r="K6950" t="s">
        <v>6054</v>
      </c>
      <c r="L6950" t="s">
        <v>105</v>
      </c>
      <c r="M6950" t="s">
        <v>6055</v>
      </c>
      <c r="N6950" t="s">
        <v>5801</v>
      </c>
      <c r="O6950" t="s">
        <v>6056</v>
      </c>
      <c r="P6950" t="s">
        <v>58349</v>
      </c>
      <c r="Q6950" t="s">
        <v>58350</v>
      </c>
      <c r="R6950" t="str">
        <f t="shared" si="216"/>
        <v>寿光</v>
      </c>
      <c r="S6950" t="str">
        <f t="shared" si="217"/>
        <v>0112</v>
      </c>
    </row>
    <row r="6951" spans="1:19">
      <c r="A6951" t="s">
        <v>58351</v>
      </c>
      <c r="B6951" t="s">
        <v>58352</v>
      </c>
      <c r="C6951" t="s">
        <v>49</v>
      </c>
      <c r="D6951" t="s">
        <v>58353</v>
      </c>
      <c r="E6951" t="s">
        <v>58354</v>
      </c>
      <c r="F6951" t="s">
        <v>58355</v>
      </c>
      <c r="G6951" t="s">
        <v>58356</v>
      </c>
      <c r="I6951" t="s">
        <v>4955</v>
      </c>
      <c r="R6951" t="str">
        <f t="shared" si="216"/>
        <v/>
      </c>
      <c r="S6951" t="str">
        <f t="shared" si="217"/>
        <v>0112</v>
      </c>
    </row>
    <row r="6952" spans="1:19">
      <c r="A6952" t="s">
        <v>58357</v>
      </c>
      <c r="B6952" t="s">
        <v>58358</v>
      </c>
      <c r="C6952" t="s">
        <v>49</v>
      </c>
      <c r="D6952" t="s">
        <v>58359</v>
      </c>
      <c r="E6952" t="s">
        <v>58360</v>
      </c>
      <c r="F6952" t="s">
        <v>58361</v>
      </c>
      <c r="G6952" t="s">
        <v>58362</v>
      </c>
      <c r="H6952" t="s">
        <v>58363</v>
      </c>
      <c r="I6952" t="s">
        <v>4852</v>
      </c>
      <c r="J6952" t="s">
        <v>5143</v>
      </c>
      <c r="K6952" t="s">
        <v>5144</v>
      </c>
      <c r="L6952" t="s">
        <v>77</v>
      </c>
      <c r="M6952" t="s">
        <v>5145</v>
      </c>
      <c r="N6952" t="s">
        <v>4933</v>
      </c>
      <c r="O6952" t="s">
        <v>5146</v>
      </c>
      <c r="P6952" t="s">
        <v>58364</v>
      </c>
      <c r="Q6952" t="s">
        <v>58365</v>
      </c>
      <c r="R6952" t="str">
        <f t="shared" si="216"/>
        <v>临朐</v>
      </c>
      <c r="S6952" t="str">
        <f t="shared" si="217"/>
        <v>0112</v>
      </c>
    </row>
    <row r="6953" spans="1:19">
      <c r="A6953" t="s">
        <v>58366</v>
      </c>
      <c r="B6953" t="s">
        <v>58367</v>
      </c>
      <c r="C6953" t="s">
        <v>49</v>
      </c>
      <c r="D6953" t="s">
        <v>58368</v>
      </c>
      <c r="E6953" t="s">
        <v>58369</v>
      </c>
      <c r="F6953" t="s">
        <v>58370</v>
      </c>
      <c r="G6953" t="s">
        <v>58371</v>
      </c>
      <c r="H6953" t="s">
        <v>58372</v>
      </c>
      <c r="I6953" t="s">
        <v>4813</v>
      </c>
      <c r="J6953" t="s">
        <v>24908</v>
      </c>
      <c r="K6953" t="s">
        <v>24909</v>
      </c>
      <c r="L6953" t="s">
        <v>114</v>
      </c>
      <c r="M6953" t="s">
        <v>7084</v>
      </c>
      <c r="N6953" t="s">
        <v>5112</v>
      </c>
      <c r="O6953" t="s">
        <v>24910</v>
      </c>
      <c r="P6953" t="s">
        <v>58373</v>
      </c>
      <c r="Q6953" t="s">
        <v>58374</v>
      </c>
      <c r="R6953" t="str">
        <f t="shared" si="216"/>
        <v>高密</v>
      </c>
      <c r="S6953" t="str">
        <f t="shared" si="217"/>
        <v>0112</v>
      </c>
    </row>
    <row r="6954" spans="1:19">
      <c r="A6954" t="s">
        <v>58375</v>
      </c>
      <c r="B6954" t="s">
        <v>58376</v>
      </c>
      <c r="C6954" t="s">
        <v>49</v>
      </c>
      <c r="D6954" t="s">
        <v>58377</v>
      </c>
      <c r="E6954" t="s">
        <v>55465</v>
      </c>
      <c r="F6954" t="s">
        <v>58378</v>
      </c>
      <c r="G6954" t="s">
        <v>58379</v>
      </c>
      <c r="H6954" t="s">
        <v>58380</v>
      </c>
      <c r="I6954" t="s">
        <v>4771</v>
      </c>
      <c r="J6954" t="s">
        <v>5109</v>
      </c>
      <c r="K6954" t="s">
        <v>5110</v>
      </c>
      <c r="L6954" t="s">
        <v>50</v>
      </c>
      <c r="M6954" t="s">
        <v>5111</v>
      </c>
      <c r="N6954" t="s">
        <v>6985</v>
      </c>
      <c r="O6954" t="s">
        <v>5113</v>
      </c>
      <c r="P6954" t="s">
        <v>58381</v>
      </c>
      <c r="R6954" t="str">
        <f t="shared" si="216"/>
        <v>青州</v>
      </c>
      <c r="S6954" t="str">
        <f t="shared" si="217"/>
        <v>0112</v>
      </c>
    </row>
    <row r="6955" spans="1:19">
      <c r="A6955" t="s">
        <v>58382</v>
      </c>
      <c r="B6955" t="s">
        <v>58383</v>
      </c>
      <c r="C6955" t="s">
        <v>49</v>
      </c>
      <c r="D6955" t="s">
        <v>58384</v>
      </c>
      <c r="E6955" t="s">
        <v>55481</v>
      </c>
      <c r="F6955" t="s">
        <v>58385</v>
      </c>
      <c r="G6955" t="s">
        <v>58386</v>
      </c>
      <c r="H6955" t="s">
        <v>58387</v>
      </c>
      <c r="I6955" t="s">
        <v>12119</v>
      </c>
      <c r="J6955" t="s">
        <v>4969</v>
      </c>
      <c r="K6955" t="s">
        <v>4970</v>
      </c>
      <c r="L6955" t="s">
        <v>237</v>
      </c>
      <c r="M6955" t="s">
        <v>4971</v>
      </c>
      <c r="N6955" t="s">
        <v>6519</v>
      </c>
      <c r="P6955" t="s">
        <v>58388</v>
      </c>
      <c r="R6955" t="str">
        <f t="shared" si="216"/>
        <v>潍城</v>
      </c>
      <c r="S6955" t="str">
        <f t="shared" si="217"/>
        <v>0112</v>
      </c>
    </row>
    <row r="6956" spans="1:19">
      <c r="A6956" t="s">
        <v>58389</v>
      </c>
      <c r="B6956" t="s">
        <v>58390</v>
      </c>
      <c r="C6956" t="s">
        <v>49</v>
      </c>
      <c r="D6956" t="s">
        <v>58391</v>
      </c>
      <c r="E6956" t="s">
        <v>58392</v>
      </c>
      <c r="F6956" t="s">
        <v>58393</v>
      </c>
      <c r="G6956" t="s">
        <v>58394</v>
      </c>
      <c r="H6956" t="s">
        <v>58395</v>
      </c>
      <c r="I6956" t="s">
        <v>12119</v>
      </c>
      <c r="J6956" t="s">
        <v>5636</v>
      </c>
      <c r="K6956" t="s">
        <v>5637</v>
      </c>
      <c r="L6956" t="s">
        <v>105</v>
      </c>
      <c r="M6956" t="s">
        <v>5638</v>
      </c>
      <c r="N6956" t="s">
        <v>5056</v>
      </c>
      <c r="O6956" t="s">
        <v>5639</v>
      </c>
      <c r="P6956" t="s">
        <v>58396</v>
      </c>
      <c r="R6956" t="str">
        <f t="shared" si="216"/>
        <v>寿光</v>
      </c>
      <c r="S6956" t="str">
        <f t="shared" si="217"/>
        <v>0112</v>
      </c>
    </row>
    <row r="6957" spans="1:19">
      <c r="A6957" t="s">
        <v>58397</v>
      </c>
      <c r="B6957" t="s">
        <v>58398</v>
      </c>
      <c r="C6957" t="s">
        <v>49</v>
      </c>
      <c r="D6957" t="s">
        <v>58399</v>
      </c>
      <c r="E6957" t="s">
        <v>58369</v>
      </c>
      <c r="F6957" t="s">
        <v>58400</v>
      </c>
      <c r="G6957" t="s">
        <v>58401</v>
      </c>
      <c r="H6957" t="s">
        <v>58402</v>
      </c>
      <c r="I6957" t="s">
        <v>4813</v>
      </c>
      <c r="J6957" t="s">
        <v>10338</v>
      </c>
      <c r="K6957" t="s">
        <v>10339</v>
      </c>
      <c r="L6957" t="s">
        <v>237</v>
      </c>
      <c r="M6957" t="s">
        <v>5247</v>
      </c>
      <c r="N6957" t="s">
        <v>5801</v>
      </c>
      <c r="O6957" t="s">
        <v>10340</v>
      </c>
      <c r="P6957" t="s">
        <v>58403</v>
      </c>
      <c r="Q6957" t="s">
        <v>58404</v>
      </c>
      <c r="R6957" t="str">
        <f t="shared" si="216"/>
        <v>潍城</v>
      </c>
      <c r="S6957" t="str">
        <f t="shared" si="217"/>
        <v>0112</v>
      </c>
    </row>
    <row r="6958" spans="1:19">
      <c r="A6958" t="s">
        <v>58405</v>
      </c>
      <c r="B6958" t="s">
        <v>58406</v>
      </c>
      <c r="C6958" t="s">
        <v>49</v>
      </c>
      <c r="D6958" t="s">
        <v>58407</v>
      </c>
      <c r="E6958" t="s">
        <v>58369</v>
      </c>
      <c r="F6958" t="s">
        <v>58408</v>
      </c>
      <c r="G6958" t="s">
        <v>58409</v>
      </c>
      <c r="H6958" t="s">
        <v>58410</v>
      </c>
      <c r="I6958" t="s">
        <v>4785</v>
      </c>
      <c r="J6958" t="s">
        <v>24908</v>
      </c>
      <c r="K6958" t="s">
        <v>24909</v>
      </c>
      <c r="L6958" t="s">
        <v>114</v>
      </c>
      <c r="M6958" t="s">
        <v>7084</v>
      </c>
      <c r="N6958" t="s">
        <v>6308</v>
      </c>
      <c r="O6958" t="s">
        <v>24910</v>
      </c>
      <c r="P6958" t="s">
        <v>58411</v>
      </c>
      <c r="Q6958" t="s">
        <v>58412</v>
      </c>
      <c r="R6958" t="str">
        <f t="shared" si="216"/>
        <v>高密</v>
      </c>
      <c r="S6958" t="str">
        <f t="shared" si="217"/>
        <v>0112</v>
      </c>
    </row>
    <row r="6959" spans="1:19">
      <c r="A6959" t="s">
        <v>2994</v>
      </c>
      <c r="B6959" t="s">
        <v>58413</v>
      </c>
      <c r="C6959" t="s">
        <v>49</v>
      </c>
      <c r="D6959" t="s">
        <v>58414</v>
      </c>
      <c r="E6959" t="s">
        <v>58415</v>
      </c>
      <c r="F6959" t="s">
        <v>58416</v>
      </c>
      <c r="G6959" t="s">
        <v>2992</v>
      </c>
      <c r="H6959" t="s">
        <v>58417</v>
      </c>
      <c r="I6959" t="s">
        <v>4813</v>
      </c>
      <c r="J6959" t="s">
        <v>5270</v>
      </c>
      <c r="K6959" t="s">
        <v>5271</v>
      </c>
      <c r="L6959" t="s">
        <v>148</v>
      </c>
      <c r="M6959" t="s">
        <v>5272</v>
      </c>
      <c r="N6959" t="s">
        <v>5939</v>
      </c>
      <c r="O6959" t="s">
        <v>5274</v>
      </c>
      <c r="P6959" t="s">
        <v>58418</v>
      </c>
      <c r="R6959" t="str">
        <f t="shared" si="216"/>
        <v>寒亭</v>
      </c>
      <c r="S6959" t="str">
        <f t="shared" si="217"/>
        <v>0112</v>
      </c>
    </row>
    <row r="6960" spans="1:19">
      <c r="A6960" t="s">
        <v>58419</v>
      </c>
      <c r="B6960" t="s">
        <v>58420</v>
      </c>
      <c r="C6960" t="s">
        <v>49</v>
      </c>
      <c r="D6960" t="s">
        <v>58421</v>
      </c>
      <c r="E6960" t="s">
        <v>58369</v>
      </c>
      <c r="F6960" t="s">
        <v>58422</v>
      </c>
      <c r="G6960" t="s">
        <v>58423</v>
      </c>
      <c r="H6960" t="s">
        <v>58424</v>
      </c>
      <c r="I6960" t="s">
        <v>4852</v>
      </c>
      <c r="J6960" t="s">
        <v>6508</v>
      </c>
      <c r="K6960" t="s">
        <v>6509</v>
      </c>
      <c r="L6960" t="s">
        <v>237</v>
      </c>
      <c r="M6960" t="s">
        <v>4868</v>
      </c>
      <c r="N6960" t="s">
        <v>4946</v>
      </c>
      <c r="O6960" t="s">
        <v>6510</v>
      </c>
      <c r="P6960" t="s">
        <v>58425</v>
      </c>
      <c r="Q6960" t="s">
        <v>58426</v>
      </c>
      <c r="R6960" t="str">
        <f t="shared" si="216"/>
        <v>潍城</v>
      </c>
      <c r="S6960" t="str">
        <f t="shared" si="217"/>
        <v>0112</v>
      </c>
    </row>
    <row r="6961" spans="1:19">
      <c r="A6961" t="s">
        <v>58427</v>
      </c>
      <c r="B6961" t="s">
        <v>58428</v>
      </c>
      <c r="C6961" t="s">
        <v>49</v>
      </c>
      <c r="D6961" t="s">
        <v>58429</v>
      </c>
      <c r="E6961" t="s">
        <v>58430</v>
      </c>
      <c r="F6961" t="s">
        <v>58431</v>
      </c>
      <c r="G6961" t="s">
        <v>58432</v>
      </c>
      <c r="H6961" t="s">
        <v>58433</v>
      </c>
      <c r="I6961" t="s">
        <v>12119</v>
      </c>
      <c r="J6961" t="s">
        <v>6434</v>
      </c>
      <c r="K6961" t="s">
        <v>6435</v>
      </c>
      <c r="L6961" t="s">
        <v>114</v>
      </c>
      <c r="M6961" t="s">
        <v>4831</v>
      </c>
      <c r="N6961" t="s">
        <v>4972</v>
      </c>
      <c r="O6961" t="s">
        <v>6436</v>
      </c>
      <c r="P6961" t="s">
        <v>58434</v>
      </c>
      <c r="Q6961" t="s">
        <v>58435</v>
      </c>
      <c r="R6961" t="str">
        <f t="shared" si="216"/>
        <v>高密</v>
      </c>
      <c r="S6961" t="str">
        <f t="shared" si="217"/>
        <v>0112</v>
      </c>
    </row>
    <row r="6962" spans="1:19">
      <c r="A6962" t="s">
        <v>58436</v>
      </c>
      <c r="B6962" t="s">
        <v>58437</v>
      </c>
      <c r="C6962" t="s">
        <v>49</v>
      </c>
      <c r="D6962" t="s">
        <v>58438</v>
      </c>
      <c r="E6962" t="s">
        <v>55481</v>
      </c>
      <c r="F6962" t="s">
        <v>58439</v>
      </c>
      <c r="G6962" t="s">
        <v>58440</v>
      </c>
      <c r="H6962" t="s">
        <v>58441</v>
      </c>
      <c r="I6962" t="s">
        <v>12119</v>
      </c>
      <c r="J6962" t="s">
        <v>6804</v>
      </c>
      <c r="K6962" t="s">
        <v>6805</v>
      </c>
      <c r="L6962" t="s">
        <v>123</v>
      </c>
      <c r="M6962" t="s">
        <v>4994</v>
      </c>
      <c r="N6962" t="s">
        <v>5421</v>
      </c>
      <c r="O6962" t="s">
        <v>6806</v>
      </c>
      <c r="P6962" t="s">
        <v>58442</v>
      </c>
      <c r="Q6962" t="s">
        <v>58443</v>
      </c>
      <c r="R6962" t="str">
        <f t="shared" si="216"/>
        <v>诸城</v>
      </c>
      <c r="S6962" t="str">
        <f t="shared" si="217"/>
        <v>0112</v>
      </c>
    </row>
    <row r="6963" spans="1:19">
      <c r="A6963" t="s">
        <v>58444</v>
      </c>
      <c r="B6963" t="s">
        <v>58445</v>
      </c>
      <c r="C6963" t="s">
        <v>49</v>
      </c>
      <c r="D6963" t="s">
        <v>58446</v>
      </c>
      <c r="E6963" t="s">
        <v>58369</v>
      </c>
      <c r="F6963" t="s">
        <v>58447</v>
      </c>
      <c r="G6963" t="s">
        <v>58448</v>
      </c>
      <c r="H6963" t="s">
        <v>58449</v>
      </c>
      <c r="I6963" t="s">
        <v>4785</v>
      </c>
      <c r="J6963" t="s">
        <v>5122</v>
      </c>
      <c r="K6963" t="s">
        <v>5123</v>
      </c>
      <c r="L6963" t="s">
        <v>77</v>
      </c>
      <c r="N6963" t="s">
        <v>5421</v>
      </c>
      <c r="O6963" t="s">
        <v>5124</v>
      </c>
      <c r="R6963" t="str">
        <f t="shared" si="216"/>
        <v>临朐</v>
      </c>
      <c r="S6963" t="str">
        <f t="shared" si="217"/>
        <v>0112</v>
      </c>
    </row>
    <row r="6964" spans="1:19">
      <c r="A6964" t="s">
        <v>58450</v>
      </c>
      <c r="B6964" t="s">
        <v>58451</v>
      </c>
      <c r="C6964" t="s">
        <v>49</v>
      </c>
      <c r="D6964" t="s">
        <v>58452</v>
      </c>
      <c r="E6964" t="s">
        <v>55465</v>
      </c>
      <c r="F6964" t="s">
        <v>58453</v>
      </c>
      <c r="G6964" t="s">
        <v>58454</v>
      </c>
      <c r="H6964" t="s">
        <v>58455</v>
      </c>
      <c r="I6964" t="s">
        <v>4813</v>
      </c>
      <c r="J6964" t="s">
        <v>4902</v>
      </c>
      <c r="K6964" t="s">
        <v>4903</v>
      </c>
      <c r="L6964" t="s">
        <v>60</v>
      </c>
      <c r="M6964" t="s">
        <v>4904</v>
      </c>
      <c r="N6964" t="s">
        <v>4905</v>
      </c>
      <c r="O6964" t="s">
        <v>4906</v>
      </c>
      <c r="P6964" t="s">
        <v>58456</v>
      </c>
      <c r="Q6964" t="s">
        <v>58457</v>
      </c>
      <c r="R6964" t="str">
        <f t="shared" si="216"/>
        <v>奎文</v>
      </c>
      <c r="S6964" t="str">
        <f t="shared" si="217"/>
        <v>0112</v>
      </c>
    </row>
    <row r="6965" spans="1:19">
      <c r="A6965" t="s">
        <v>58458</v>
      </c>
      <c r="B6965" t="s">
        <v>58459</v>
      </c>
      <c r="C6965" t="s">
        <v>49</v>
      </c>
      <c r="D6965" t="s">
        <v>58460</v>
      </c>
      <c r="E6965" t="s">
        <v>58461</v>
      </c>
      <c r="F6965" t="s">
        <v>58462</v>
      </c>
      <c r="G6965" t="s">
        <v>58463</v>
      </c>
      <c r="H6965" t="s">
        <v>58464</v>
      </c>
      <c r="I6965" t="s">
        <v>4813</v>
      </c>
      <c r="J6965" t="s">
        <v>11292</v>
      </c>
      <c r="K6965" t="s">
        <v>11293</v>
      </c>
      <c r="L6965" t="s">
        <v>86</v>
      </c>
      <c r="M6965" t="s">
        <v>11294</v>
      </c>
      <c r="O6965" t="s">
        <v>11295</v>
      </c>
      <c r="P6965" t="s">
        <v>58465</v>
      </c>
      <c r="Q6965" t="s">
        <v>58466</v>
      </c>
      <c r="R6965" t="str">
        <f t="shared" si="216"/>
        <v>坊子</v>
      </c>
      <c r="S6965" t="str">
        <f t="shared" si="217"/>
        <v>0112</v>
      </c>
    </row>
    <row r="6966" spans="1:19">
      <c r="A6966" t="s">
        <v>58467</v>
      </c>
      <c r="B6966" t="s">
        <v>58468</v>
      </c>
      <c r="C6966" t="s">
        <v>49</v>
      </c>
      <c r="D6966" t="s">
        <v>58469</v>
      </c>
      <c r="E6966" t="s">
        <v>58470</v>
      </c>
      <c r="F6966" t="s">
        <v>58471</v>
      </c>
      <c r="G6966" t="s">
        <v>58472</v>
      </c>
      <c r="H6966" t="s">
        <v>58473</v>
      </c>
      <c r="I6966" t="s">
        <v>4852</v>
      </c>
      <c r="J6966" t="s">
        <v>6161</v>
      </c>
      <c r="K6966" t="s">
        <v>6162</v>
      </c>
      <c r="L6966" t="s">
        <v>95</v>
      </c>
      <c r="M6966" t="s">
        <v>5709</v>
      </c>
      <c r="O6966" t="s">
        <v>6163</v>
      </c>
      <c r="P6966" t="s">
        <v>58474</v>
      </c>
      <c r="Q6966" t="s">
        <v>58475</v>
      </c>
      <c r="R6966" t="str">
        <f t="shared" si="216"/>
        <v>安丘</v>
      </c>
      <c r="S6966" t="str">
        <f t="shared" si="217"/>
        <v>0112</v>
      </c>
    </row>
    <row r="6967" spans="1:19">
      <c r="A6967" t="s">
        <v>58476</v>
      </c>
      <c r="B6967" t="s">
        <v>58477</v>
      </c>
      <c r="C6967" t="s">
        <v>49</v>
      </c>
      <c r="D6967" t="s">
        <v>58478</v>
      </c>
      <c r="E6967" t="s">
        <v>58415</v>
      </c>
      <c r="F6967" t="s">
        <v>58479</v>
      </c>
      <c r="G6967" t="s">
        <v>58480</v>
      </c>
      <c r="H6967" t="s">
        <v>58481</v>
      </c>
      <c r="I6967" t="s">
        <v>40932</v>
      </c>
      <c r="J6967" t="s">
        <v>5122</v>
      </c>
      <c r="K6967" t="s">
        <v>5123</v>
      </c>
      <c r="N6967" t="s">
        <v>5421</v>
      </c>
      <c r="O6967" t="s">
        <v>5124</v>
      </c>
      <c r="R6967" t="str">
        <f t="shared" si="216"/>
        <v/>
      </c>
      <c r="S6967" t="str">
        <f t="shared" si="217"/>
        <v>0112</v>
      </c>
    </row>
    <row r="6968" spans="1:19">
      <c r="A6968" t="s">
        <v>58482</v>
      </c>
      <c r="B6968" t="s">
        <v>58483</v>
      </c>
      <c r="C6968" t="s">
        <v>49</v>
      </c>
      <c r="D6968" t="s">
        <v>58484</v>
      </c>
      <c r="E6968" t="s">
        <v>55465</v>
      </c>
      <c r="F6968" t="s">
        <v>55642</v>
      </c>
      <c r="G6968" t="s">
        <v>55643</v>
      </c>
      <c r="H6968" t="s">
        <v>58485</v>
      </c>
      <c r="I6968" t="s">
        <v>4852</v>
      </c>
      <c r="J6968" t="s">
        <v>5497</v>
      </c>
      <c r="K6968" t="s">
        <v>5498</v>
      </c>
      <c r="L6968" t="s">
        <v>375</v>
      </c>
      <c r="M6968" t="s">
        <v>5499</v>
      </c>
      <c r="N6968" t="s">
        <v>7890</v>
      </c>
      <c r="O6968" t="s">
        <v>5500</v>
      </c>
      <c r="P6968" t="s">
        <v>58486</v>
      </c>
      <c r="R6968" t="str">
        <f t="shared" si="216"/>
        <v>昌邑</v>
      </c>
      <c r="S6968" t="str">
        <f t="shared" si="217"/>
        <v>0112</v>
      </c>
    </row>
    <row r="6969" spans="1:19">
      <c r="A6969" t="s">
        <v>58487</v>
      </c>
      <c r="B6969" t="s">
        <v>58488</v>
      </c>
      <c r="C6969" t="s">
        <v>49</v>
      </c>
      <c r="D6969" t="s">
        <v>58489</v>
      </c>
      <c r="E6969" t="s">
        <v>55518</v>
      </c>
      <c r="F6969" t="s">
        <v>58490</v>
      </c>
      <c r="G6969" t="s">
        <v>58491</v>
      </c>
      <c r="H6969" t="s">
        <v>58492</v>
      </c>
      <c r="I6969" t="s">
        <v>5066</v>
      </c>
      <c r="J6969" t="s">
        <v>4801</v>
      </c>
      <c r="K6969" t="s">
        <v>4802</v>
      </c>
      <c r="L6969" t="s">
        <v>77</v>
      </c>
      <c r="M6969" t="s">
        <v>4803</v>
      </c>
      <c r="O6969" t="s">
        <v>4804</v>
      </c>
      <c r="P6969" t="s">
        <v>58493</v>
      </c>
      <c r="Q6969" t="s">
        <v>58494</v>
      </c>
      <c r="R6969" t="str">
        <f t="shared" si="216"/>
        <v>临朐</v>
      </c>
      <c r="S6969" t="str">
        <f t="shared" si="217"/>
        <v>0112</v>
      </c>
    </row>
    <row r="6970" spans="1:19">
      <c r="A6970" t="s">
        <v>58495</v>
      </c>
      <c r="B6970" t="s">
        <v>58496</v>
      </c>
      <c r="C6970" t="s">
        <v>49</v>
      </c>
      <c r="D6970" t="s">
        <v>58497</v>
      </c>
      <c r="E6970" t="s">
        <v>55465</v>
      </c>
      <c r="F6970" t="s">
        <v>58498</v>
      </c>
      <c r="G6970" t="s">
        <v>58499</v>
      </c>
      <c r="H6970" t="s">
        <v>58500</v>
      </c>
      <c r="I6970" t="s">
        <v>5560</v>
      </c>
      <c r="J6970" t="s">
        <v>10006</v>
      </c>
      <c r="K6970" t="s">
        <v>10007</v>
      </c>
      <c r="L6970" t="s">
        <v>60</v>
      </c>
      <c r="M6970" t="s">
        <v>5888</v>
      </c>
      <c r="N6970" t="s">
        <v>4845</v>
      </c>
      <c r="O6970" t="s">
        <v>10008</v>
      </c>
      <c r="P6970" t="s">
        <v>58501</v>
      </c>
      <c r="R6970" t="str">
        <f t="shared" si="216"/>
        <v>奎文</v>
      </c>
      <c r="S6970" t="str">
        <f t="shared" si="217"/>
        <v>0112</v>
      </c>
    </row>
    <row r="6971" spans="1:19">
      <c r="A6971" t="s">
        <v>58502</v>
      </c>
      <c r="B6971" t="s">
        <v>58503</v>
      </c>
      <c r="C6971" t="s">
        <v>49</v>
      </c>
      <c r="D6971" t="s">
        <v>58504</v>
      </c>
      <c r="E6971" t="s">
        <v>55481</v>
      </c>
      <c r="F6971" t="s">
        <v>58505</v>
      </c>
      <c r="G6971" t="s">
        <v>58506</v>
      </c>
      <c r="H6971" t="s">
        <v>58507</v>
      </c>
      <c r="I6971" t="s">
        <v>12844</v>
      </c>
      <c r="J6971" t="s">
        <v>5669</v>
      </c>
      <c r="K6971" t="s">
        <v>5670</v>
      </c>
      <c r="L6971" t="s">
        <v>60</v>
      </c>
      <c r="M6971" t="s">
        <v>5511</v>
      </c>
      <c r="N6971" t="s">
        <v>5043</v>
      </c>
      <c r="O6971" t="s">
        <v>5671</v>
      </c>
      <c r="P6971" t="s">
        <v>58508</v>
      </c>
      <c r="Q6971" t="s">
        <v>58509</v>
      </c>
      <c r="R6971" t="str">
        <f t="shared" si="216"/>
        <v>奎文</v>
      </c>
      <c r="S6971" t="str">
        <f t="shared" si="217"/>
        <v>0112</v>
      </c>
    </row>
    <row r="6972" spans="1:19">
      <c r="A6972" t="s">
        <v>58510</v>
      </c>
      <c r="B6972" t="s">
        <v>58511</v>
      </c>
      <c r="C6972" t="s">
        <v>49</v>
      </c>
      <c r="D6972" t="s">
        <v>58512</v>
      </c>
      <c r="E6972" t="s">
        <v>55518</v>
      </c>
      <c r="F6972" t="s">
        <v>58513</v>
      </c>
      <c r="G6972" t="s">
        <v>58514</v>
      </c>
      <c r="H6972" t="s">
        <v>58515</v>
      </c>
      <c r="I6972" t="s">
        <v>12119</v>
      </c>
      <c r="J6972" t="s">
        <v>5362</v>
      </c>
      <c r="K6972" t="s">
        <v>5363</v>
      </c>
      <c r="L6972" t="s">
        <v>123</v>
      </c>
      <c r="M6972" t="s">
        <v>5364</v>
      </c>
      <c r="O6972" t="s">
        <v>5365</v>
      </c>
      <c r="P6972" t="s">
        <v>58516</v>
      </c>
      <c r="Q6972" t="s">
        <v>58517</v>
      </c>
      <c r="R6972" t="str">
        <f t="shared" si="216"/>
        <v>诸城</v>
      </c>
      <c r="S6972" t="str">
        <f t="shared" si="217"/>
        <v>0112</v>
      </c>
    </row>
    <row r="6973" spans="1:19">
      <c r="A6973" t="s">
        <v>58518</v>
      </c>
      <c r="B6973" t="s">
        <v>58519</v>
      </c>
      <c r="C6973" t="s">
        <v>49</v>
      </c>
      <c r="D6973" t="s">
        <v>58520</v>
      </c>
      <c r="E6973" t="s">
        <v>58521</v>
      </c>
      <c r="F6973" t="s">
        <v>58522</v>
      </c>
      <c r="G6973" t="s">
        <v>58523</v>
      </c>
      <c r="H6973" t="s">
        <v>58524</v>
      </c>
      <c r="I6973" t="s">
        <v>5327</v>
      </c>
      <c r="J6973" t="s">
        <v>23736</v>
      </c>
      <c r="K6973" t="s">
        <v>23737</v>
      </c>
      <c r="L6973" t="s">
        <v>114</v>
      </c>
      <c r="M6973" t="s">
        <v>20678</v>
      </c>
      <c r="N6973" t="s">
        <v>4892</v>
      </c>
      <c r="O6973" t="s">
        <v>23738</v>
      </c>
      <c r="P6973" t="s">
        <v>58525</v>
      </c>
      <c r="R6973" t="str">
        <f t="shared" si="216"/>
        <v>高密</v>
      </c>
      <c r="S6973" t="str">
        <f t="shared" si="217"/>
        <v>0112</v>
      </c>
    </row>
    <row r="6974" spans="1:19">
      <c r="A6974" t="s">
        <v>58526</v>
      </c>
      <c r="B6974" t="s">
        <v>58527</v>
      </c>
      <c r="C6974" t="s">
        <v>49</v>
      </c>
      <c r="D6974" t="s">
        <v>58528</v>
      </c>
      <c r="E6974" t="s">
        <v>55465</v>
      </c>
      <c r="F6974" t="s">
        <v>58529</v>
      </c>
      <c r="G6974" t="s">
        <v>58530</v>
      </c>
      <c r="H6974" t="s">
        <v>58531</v>
      </c>
      <c r="I6974" t="s">
        <v>4813</v>
      </c>
      <c r="J6974" t="s">
        <v>5707</v>
      </c>
      <c r="K6974" t="s">
        <v>5708</v>
      </c>
      <c r="L6974" t="s">
        <v>95</v>
      </c>
      <c r="M6974" t="s">
        <v>5709</v>
      </c>
      <c r="N6974" t="s">
        <v>4983</v>
      </c>
      <c r="O6974" t="s">
        <v>5710</v>
      </c>
      <c r="P6974" t="s">
        <v>58532</v>
      </c>
      <c r="Q6974" t="s">
        <v>58533</v>
      </c>
      <c r="R6974" t="str">
        <f t="shared" si="216"/>
        <v>安丘</v>
      </c>
      <c r="S6974" t="str">
        <f t="shared" si="217"/>
        <v>0112</v>
      </c>
    </row>
    <row r="6975" spans="1:19">
      <c r="A6975" t="s">
        <v>58534</v>
      </c>
      <c r="B6975" t="s">
        <v>58535</v>
      </c>
      <c r="C6975" t="s">
        <v>49</v>
      </c>
      <c r="D6975" t="s">
        <v>58536</v>
      </c>
      <c r="E6975" t="s">
        <v>58537</v>
      </c>
      <c r="F6975" t="s">
        <v>58538</v>
      </c>
      <c r="G6975" t="s">
        <v>58539</v>
      </c>
      <c r="H6975" t="s">
        <v>58540</v>
      </c>
      <c r="I6975" t="s">
        <v>4852</v>
      </c>
      <c r="J6975" t="s">
        <v>12501</v>
      </c>
      <c r="K6975" t="s">
        <v>12502</v>
      </c>
      <c r="L6975" t="s">
        <v>50</v>
      </c>
      <c r="M6975" t="s">
        <v>4855</v>
      </c>
      <c r="N6975" t="s">
        <v>5211</v>
      </c>
      <c r="O6975" t="s">
        <v>12503</v>
      </c>
      <c r="P6975" t="s">
        <v>58541</v>
      </c>
      <c r="Q6975" t="s">
        <v>58542</v>
      </c>
      <c r="R6975" t="str">
        <f t="shared" si="216"/>
        <v>青州</v>
      </c>
      <c r="S6975" t="str">
        <f t="shared" si="217"/>
        <v>0112</v>
      </c>
    </row>
    <row r="6976" spans="1:19">
      <c r="A6976" t="s">
        <v>58543</v>
      </c>
      <c r="B6976" t="s">
        <v>58544</v>
      </c>
      <c r="C6976" t="s">
        <v>49</v>
      </c>
      <c r="D6976" t="s">
        <v>58545</v>
      </c>
      <c r="E6976" t="s">
        <v>55465</v>
      </c>
      <c r="F6976" t="s">
        <v>58546</v>
      </c>
      <c r="G6976" t="s">
        <v>58547</v>
      </c>
      <c r="H6976" t="s">
        <v>58548</v>
      </c>
      <c r="I6976" t="s">
        <v>5541</v>
      </c>
      <c r="J6976" t="s">
        <v>8107</v>
      </c>
      <c r="K6976" t="s">
        <v>8108</v>
      </c>
      <c r="L6976" t="s">
        <v>237</v>
      </c>
      <c r="M6976" t="s">
        <v>5247</v>
      </c>
      <c r="N6976" t="s">
        <v>4789</v>
      </c>
      <c r="O6976" t="s">
        <v>8109</v>
      </c>
      <c r="P6976" t="s">
        <v>58549</v>
      </c>
      <c r="Q6976" t="s">
        <v>58550</v>
      </c>
      <c r="R6976" t="str">
        <f t="shared" si="216"/>
        <v>潍城</v>
      </c>
      <c r="S6976" t="str">
        <f t="shared" si="217"/>
        <v>0112</v>
      </c>
    </row>
    <row r="6977" spans="1:19">
      <c r="A6977" t="s">
        <v>58551</v>
      </c>
      <c r="B6977" t="s">
        <v>58552</v>
      </c>
      <c r="C6977" t="s">
        <v>49</v>
      </c>
      <c r="D6977" t="s">
        <v>58553</v>
      </c>
      <c r="E6977" t="s">
        <v>55465</v>
      </c>
      <c r="F6977" t="s">
        <v>58554</v>
      </c>
      <c r="G6977" t="s">
        <v>58555</v>
      </c>
      <c r="H6977" t="s">
        <v>58556</v>
      </c>
      <c r="I6977" t="s">
        <v>4785</v>
      </c>
      <c r="J6977" t="s">
        <v>11830</v>
      </c>
      <c r="K6977" t="s">
        <v>11831</v>
      </c>
      <c r="L6977" t="s">
        <v>114</v>
      </c>
      <c r="M6977" t="s">
        <v>4918</v>
      </c>
      <c r="N6977" t="s">
        <v>5112</v>
      </c>
      <c r="O6977" t="s">
        <v>11833</v>
      </c>
      <c r="P6977" t="s">
        <v>57322</v>
      </c>
      <c r="Q6977" t="s">
        <v>58557</v>
      </c>
      <c r="R6977" t="str">
        <f t="shared" ref="R6977:R7040" si="218">IF(OR(LEFT(L6977,2)="高新"),"奎文",IF(LEFT(L6977,2)="峡山","坊子",IF(LEFT(L6977,2)="滨海","寒亭",LEFT(L6977,2))))</f>
        <v>高密</v>
      </c>
      <c r="S6977" t="str">
        <f t="shared" ref="S6977:S7040" si="219">TEXT(B6977,"mmdd")</f>
        <v>0112</v>
      </c>
    </row>
    <row r="6978" spans="1:19">
      <c r="A6978" t="s">
        <v>58558</v>
      </c>
      <c r="B6978" t="s">
        <v>58559</v>
      </c>
      <c r="C6978" t="s">
        <v>49</v>
      </c>
      <c r="D6978" t="s">
        <v>58560</v>
      </c>
      <c r="E6978" t="s">
        <v>55465</v>
      </c>
      <c r="F6978" t="s">
        <v>58561</v>
      </c>
      <c r="G6978" t="s">
        <v>58562</v>
      </c>
      <c r="H6978" t="s">
        <v>53694</v>
      </c>
      <c r="I6978" t="s">
        <v>4852</v>
      </c>
      <c r="J6978" t="s">
        <v>12053</v>
      </c>
      <c r="K6978" t="s">
        <v>12054</v>
      </c>
      <c r="L6978" t="s">
        <v>77</v>
      </c>
      <c r="M6978" t="s">
        <v>4803</v>
      </c>
      <c r="N6978" t="s">
        <v>4856</v>
      </c>
      <c r="O6978" t="s">
        <v>12055</v>
      </c>
      <c r="P6978" t="s">
        <v>58563</v>
      </c>
      <c r="R6978" t="str">
        <f t="shared" si="218"/>
        <v>临朐</v>
      </c>
      <c r="S6978" t="str">
        <f t="shared" si="219"/>
        <v>0112</v>
      </c>
    </row>
    <row r="6979" spans="1:19">
      <c r="A6979" t="s">
        <v>58564</v>
      </c>
      <c r="B6979" t="s">
        <v>58565</v>
      </c>
      <c r="C6979" t="s">
        <v>49</v>
      </c>
      <c r="D6979" t="s">
        <v>58566</v>
      </c>
      <c r="E6979" t="s">
        <v>55481</v>
      </c>
      <c r="F6979" t="s">
        <v>58567</v>
      </c>
      <c r="G6979" t="s">
        <v>58568</v>
      </c>
      <c r="H6979" t="s">
        <v>58569</v>
      </c>
      <c r="I6979" t="s">
        <v>12757</v>
      </c>
      <c r="J6979" t="s">
        <v>4992</v>
      </c>
      <c r="K6979" t="s">
        <v>4993</v>
      </c>
      <c r="L6979" t="s">
        <v>123</v>
      </c>
      <c r="M6979" t="s">
        <v>4994</v>
      </c>
      <c r="N6979" t="s">
        <v>4881</v>
      </c>
      <c r="O6979" t="s">
        <v>4995</v>
      </c>
      <c r="P6979" t="s">
        <v>58570</v>
      </c>
      <c r="Q6979" t="s">
        <v>58571</v>
      </c>
      <c r="R6979" t="str">
        <f t="shared" si="218"/>
        <v>诸城</v>
      </c>
      <c r="S6979" t="str">
        <f t="shared" si="219"/>
        <v>0112</v>
      </c>
    </row>
    <row r="6980" spans="1:19">
      <c r="A6980" t="s">
        <v>58572</v>
      </c>
      <c r="B6980" t="s">
        <v>58573</v>
      </c>
      <c r="C6980" t="s">
        <v>49</v>
      </c>
      <c r="D6980" t="s">
        <v>58574</v>
      </c>
      <c r="E6980" t="s">
        <v>55465</v>
      </c>
      <c r="F6980" t="s">
        <v>58575</v>
      </c>
      <c r="G6980" t="s">
        <v>58576</v>
      </c>
      <c r="H6980" t="s">
        <v>58577</v>
      </c>
      <c r="I6980" t="s">
        <v>4955</v>
      </c>
      <c r="J6980" t="s">
        <v>8955</v>
      </c>
      <c r="K6980" t="s">
        <v>8956</v>
      </c>
      <c r="L6980" t="s">
        <v>375</v>
      </c>
      <c r="M6980" t="s">
        <v>8957</v>
      </c>
      <c r="N6980" t="s">
        <v>4959</v>
      </c>
      <c r="O6980" t="s">
        <v>8958</v>
      </c>
      <c r="P6980" t="s">
        <v>58578</v>
      </c>
      <c r="Q6980" t="s">
        <v>58579</v>
      </c>
      <c r="R6980" t="str">
        <f t="shared" si="218"/>
        <v>昌邑</v>
      </c>
      <c r="S6980" t="str">
        <f t="shared" si="219"/>
        <v>0112</v>
      </c>
    </row>
    <row r="6981" spans="1:19">
      <c r="A6981" t="s">
        <v>3098</v>
      </c>
      <c r="B6981" t="s">
        <v>58580</v>
      </c>
      <c r="C6981" t="s">
        <v>49</v>
      </c>
      <c r="D6981" t="s">
        <v>58581</v>
      </c>
      <c r="E6981" t="s">
        <v>58582</v>
      </c>
      <c r="F6981" t="s">
        <v>58583</v>
      </c>
      <c r="G6981" t="s">
        <v>3096</v>
      </c>
      <c r="H6981" t="s">
        <v>58584</v>
      </c>
      <c r="I6981" t="s">
        <v>4852</v>
      </c>
      <c r="J6981" t="s">
        <v>5917</v>
      </c>
      <c r="K6981" t="s">
        <v>5918</v>
      </c>
      <c r="L6981" t="s">
        <v>86</v>
      </c>
      <c r="M6981" t="s">
        <v>5919</v>
      </c>
      <c r="N6981" t="s">
        <v>4933</v>
      </c>
      <c r="O6981" t="s">
        <v>5920</v>
      </c>
      <c r="P6981" t="s">
        <v>58585</v>
      </c>
      <c r="Q6981" t="s">
        <v>29423</v>
      </c>
      <c r="R6981" t="str">
        <f t="shared" si="218"/>
        <v>坊子</v>
      </c>
      <c r="S6981" t="str">
        <f t="shared" si="219"/>
        <v>0112</v>
      </c>
    </row>
    <row r="6982" spans="1:19">
      <c r="A6982" t="s">
        <v>58586</v>
      </c>
      <c r="B6982" t="s">
        <v>58587</v>
      </c>
      <c r="C6982" t="s">
        <v>49</v>
      </c>
      <c r="D6982" t="s">
        <v>58588</v>
      </c>
      <c r="E6982" t="s">
        <v>58589</v>
      </c>
      <c r="F6982" t="s">
        <v>58590</v>
      </c>
      <c r="G6982" t="s">
        <v>58591</v>
      </c>
      <c r="H6982" t="s">
        <v>58592</v>
      </c>
      <c r="I6982" t="s">
        <v>4828</v>
      </c>
      <c r="J6982" t="s">
        <v>11156</v>
      </c>
      <c r="K6982" t="s">
        <v>11157</v>
      </c>
      <c r="L6982" t="s">
        <v>86</v>
      </c>
      <c r="M6982" t="s">
        <v>6297</v>
      </c>
      <c r="N6982" t="s">
        <v>4789</v>
      </c>
      <c r="O6982" t="s">
        <v>11158</v>
      </c>
      <c r="P6982" t="s">
        <v>58593</v>
      </c>
      <c r="R6982" t="str">
        <f t="shared" si="218"/>
        <v>坊子</v>
      </c>
      <c r="S6982" t="str">
        <f t="shared" si="219"/>
        <v>0112</v>
      </c>
    </row>
    <row r="6983" spans="1:19">
      <c r="A6983" t="s">
        <v>3106</v>
      </c>
      <c r="B6983" t="s">
        <v>58594</v>
      </c>
      <c r="C6983" t="s">
        <v>49</v>
      </c>
      <c r="D6983" t="s">
        <v>58595</v>
      </c>
      <c r="E6983" t="s">
        <v>56879</v>
      </c>
      <c r="F6983" t="s">
        <v>58596</v>
      </c>
      <c r="G6983" t="s">
        <v>3104</v>
      </c>
      <c r="H6983" t="s">
        <v>58597</v>
      </c>
      <c r="I6983" t="s">
        <v>12119</v>
      </c>
      <c r="J6983" t="s">
        <v>13423</v>
      </c>
      <c r="K6983" t="s">
        <v>13424</v>
      </c>
      <c r="L6983" t="s">
        <v>375</v>
      </c>
      <c r="M6983" t="s">
        <v>5318</v>
      </c>
      <c r="O6983" t="s">
        <v>13425</v>
      </c>
      <c r="P6983" t="s">
        <v>58598</v>
      </c>
      <c r="Q6983" t="s">
        <v>58599</v>
      </c>
      <c r="R6983" t="str">
        <f t="shared" si="218"/>
        <v>昌邑</v>
      </c>
      <c r="S6983" t="str">
        <f t="shared" si="219"/>
        <v>0112</v>
      </c>
    </row>
    <row r="6984" spans="1:19">
      <c r="A6984" t="s">
        <v>58600</v>
      </c>
      <c r="B6984" t="s">
        <v>58601</v>
      </c>
      <c r="C6984" t="s">
        <v>49</v>
      </c>
      <c r="D6984" t="s">
        <v>58602</v>
      </c>
      <c r="E6984" t="s">
        <v>55465</v>
      </c>
      <c r="F6984" t="s">
        <v>58603</v>
      </c>
      <c r="G6984" t="s">
        <v>58604</v>
      </c>
      <c r="H6984" t="s">
        <v>58605</v>
      </c>
      <c r="I6984" t="s">
        <v>5541</v>
      </c>
      <c r="J6984" t="s">
        <v>17320</v>
      </c>
      <c r="K6984" t="s">
        <v>17321</v>
      </c>
      <c r="L6984" t="s">
        <v>50</v>
      </c>
      <c r="M6984" t="s">
        <v>4855</v>
      </c>
      <c r="N6984" t="s">
        <v>4869</v>
      </c>
      <c r="O6984" t="s">
        <v>17322</v>
      </c>
      <c r="P6984" t="s">
        <v>58606</v>
      </c>
      <c r="R6984" t="str">
        <f t="shared" si="218"/>
        <v>青州</v>
      </c>
      <c r="S6984" t="str">
        <f t="shared" si="219"/>
        <v>0112</v>
      </c>
    </row>
    <row r="6985" spans="1:19">
      <c r="A6985" t="s">
        <v>58607</v>
      </c>
      <c r="B6985" t="s">
        <v>58608</v>
      </c>
      <c r="C6985" t="s">
        <v>49</v>
      </c>
      <c r="D6985" t="s">
        <v>58609</v>
      </c>
      <c r="E6985" t="s">
        <v>56879</v>
      </c>
      <c r="F6985" t="s">
        <v>58610</v>
      </c>
      <c r="G6985" t="s">
        <v>58611</v>
      </c>
      <c r="H6985" t="s">
        <v>58612</v>
      </c>
      <c r="I6985" t="s">
        <v>12119</v>
      </c>
      <c r="J6985" t="s">
        <v>8081</v>
      </c>
      <c r="K6985" t="s">
        <v>42502</v>
      </c>
      <c r="L6985" t="s">
        <v>105</v>
      </c>
      <c r="M6985" t="s">
        <v>5133</v>
      </c>
      <c r="N6985" t="s">
        <v>4892</v>
      </c>
      <c r="O6985" t="s">
        <v>8083</v>
      </c>
      <c r="P6985" t="s">
        <v>58613</v>
      </c>
      <c r="R6985" t="str">
        <f t="shared" si="218"/>
        <v>寿光</v>
      </c>
      <c r="S6985" t="str">
        <f t="shared" si="219"/>
        <v>0112</v>
      </c>
    </row>
    <row r="6986" spans="1:19">
      <c r="A6986" t="s">
        <v>58614</v>
      </c>
      <c r="B6986" t="s">
        <v>58615</v>
      </c>
      <c r="C6986" t="s">
        <v>49</v>
      </c>
      <c r="D6986" t="s">
        <v>58616</v>
      </c>
      <c r="E6986" t="s">
        <v>55518</v>
      </c>
      <c r="F6986" t="s">
        <v>58617</v>
      </c>
      <c r="G6986" t="s">
        <v>58618</v>
      </c>
      <c r="H6986" t="s">
        <v>58619</v>
      </c>
      <c r="I6986" t="s">
        <v>4852</v>
      </c>
      <c r="J6986" t="s">
        <v>6699</v>
      </c>
      <c r="K6986" t="s">
        <v>6700</v>
      </c>
      <c r="L6986" t="s">
        <v>50</v>
      </c>
      <c r="M6986" t="s">
        <v>6701</v>
      </c>
      <c r="O6986" t="s">
        <v>6702</v>
      </c>
      <c r="P6986" t="s">
        <v>58620</v>
      </c>
      <c r="Q6986" t="s">
        <v>58621</v>
      </c>
      <c r="R6986" t="str">
        <f t="shared" si="218"/>
        <v>青州</v>
      </c>
      <c r="S6986" t="str">
        <f t="shared" si="219"/>
        <v>0112</v>
      </c>
    </row>
    <row r="6987" spans="1:19">
      <c r="A6987" t="s">
        <v>58622</v>
      </c>
      <c r="B6987" t="s">
        <v>58623</v>
      </c>
      <c r="C6987" t="s">
        <v>49</v>
      </c>
      <c r="D6987" t="s">
        <v>58624</v>
      </c>
      <c r="E6987" t="s">
        <v>55465</v>
      </c>
      <c r="F6987" t="s">
        <v>58625</v>
      </c>
      <c r="G6987" t="s">
        <v>58626</v>
      </c>
      <c r="H6987" t="s">
        <v>58627</v>
      </c>
      <c r="I6987" t="s">
        <v>4852</v>
      </c>
      <c r="J6987" t="s">
        <v>14736</v>
      </c>
      <c r="K6987" t="s">
        <v>14737</v>
      </c>
      <c r="L6987" t="s">
        <v>86</v>
      </c>
      <c r="M6987" t="s">
        <v>8557</v>
      </c>
      <c r="N6987" t="s">
        <v>5211</v>
      </c>
      <c r="O6987" t="s">
        <v>14738</v>
      </c>
      <c r="P6987" t="s">
        <v>58628</v>
      </c>
      <c r="Q6987" t="s">
        <v>58629</v>
      </c>
      <c r="R6987" t="str">
        <f t="shared" si="218"/>
        <v>坊子</v>
      </c>
      <c r="S6987" t="str">
        <f t="shared" si="219"/>
        <v>0112</v>
      </c>
    </row>
    <row r="6988" spans="1:19">
      <c r="A6988" t="s">
        <v>58630</v>
      </c>
      <c r="B6988" t="s">
        <v>58631</v>
      </c>
      <c r="C6988" t="s">
        <v>49</v>
      </c>
      <c r="D6988" t="s">
        <v>58632</v>
      </c>
      <c r="E6988" t="s">
        <v>58633</v>
      </c>
      <c r="F6988" t="s">
        <v>58634</v>
      </c>
      <c r="G6988" t="s">
        <v>58635</v>
      </c>
      <c r="H6988" t="s">
        <v>58636</v>
      </c>
      <c r="I6988" t="s">
        <v>5221</v>
      </c>
      <c r="J6988" t="s">
        <v>5374</v>
      </c>
      <c r="K6988" t="s">
        <v>5375</v>
      </c>
      <c r="L6988" t="s">
        <v>105</v>
      </c>
      <c r="M6988" t="s">
        <v>5376</v>
      </c>
      <c r="N6988" t="s">
        <v>5017</v>
      </c>
      <c r="O6988" t="s">
        <v>5377</v>
      </c>
      <c r="P6988" t="s">
        <v>58637</v>
      </c>
      <c r="R6988" t="str">
        <f t="shared" si="218"/>
        <v>寿光</v>
      </c>
      <c r="S6988" t="str">
        <f t="shared" si="219"/>
        <v>0112</v>
      </c>
    </row>
    <row r="6989" spans="1:19">
      <c r="A6989" t="s">
        <v>58638</v>
      </c>
      <c r="B6989" t="s">
        <v>58639</v>
      </c>
      <c r="C6989" t="s">
        <v>49</v>
      </c>
      <c r="D6989" t="s">
        <v>58640</v>
      </c>
      <c r="E6989" t="s">
        <v>56236</v>
      </c>
      <c r="F6989" t="s">
        <v>58641</v>
      </c>
      <c r="G6989" t="s">
        <v>58642</v>
      </c>
      <c r="H6989" t="s">
        <v>58643</v>
      </c>
      <c r="I6989" t="s">
        <v>5327</v>
      </c>
      <c r="J6989" t="s">
        <v>8139</v>
      </c>
      <c r="K6989" t="s">
        <v>8140</v>
      </c>
      <c r="L6989" t="s">
        <v>105</v>
      </c>
      <c r="M6989" t="s">
        <v>6055</v>
      </c>
      <c r="N6989" t="s">
        <v>6152</v>
      </c>
      <c r="O6989" t="s">
        <v>8141</v>
      </c>
      <c r="P6989" t="s">
        <v>58644</v>
      </c>
      <c r="R6989" t="str">
        <f t="shared" si="218"/>
        <v>寿光</v>
      </c>
      <c r="S6989" t="str">
        <f t="shared" si="219"/>
        <v>0112</v>
      </c>
    </row>
    <row r="6990" spans="1:19">
      <c r="A6990" t="s">
        <v>58645</v>
      </c>
      <c r="B6990" t="s">
        <v>58646</v>
      </c>
      <c r="C6990" t="s">
        <v>49</v>
      </c>
      <c r="D6990" t="s">
        <v>58647</v>
      </c>
      <c r="E6990" t="s">
        <v>55465</v>
      </c>
      <c r="F6990" t="s">
        <v>58648</v>
      </c>
      <c r="G6990" t="s">
        <v>58649</v>
      </c>
      <c r="H6990" t="s">
        <v>58650</v>
      </c>
      <c r="I6990" t="s">
        <v>4828</v>
      </c>
      <c r="J6990" t="s">
        <v>8364</v>
      </c>
      <c r="K6990" t="s">
        <v>8365</v>
      </c>
      <c r="L6990" t="s">
        <v>50</v>
      </c>
      <c r="M6990" t="s">
        <v>6701</v>
      </c>
      <c r="N6990" t="s">
        <v>5939</v>
      </c>
      <c r="O6990" t="s">
        <v>8366</v>
      </c>
      <c r="P6990" t="s">
        <v>58651</v>
      </c>
      <c r="Q6990" t="s">
        <v>58652</v>
      </c>
      <c r="R6990" t="str">
        <f t="shared" si="218"/>
        <v>青州</v>
      </c>
      <c r="S6990" t="str">
        <f t="shared" si="219"/>
        <v>0112</v>
      </c>
    </row>
    <row r="6991" spans="1:19">
      <c r="A6991" t="s">
        <v>58653</v>
      </c>
      <c r="B6991" t="s">
        <v>58654</v>
      </c>
      <c r="C6991" t="s">
        <v>49</v>
      </c>
      <c r="D6991" t="s">
        <v>58655</v>
      </c>
      <c r="E6991" t="s">
        <v>55465</v>
      </c>
      <c r="F6991" t="s">
        <v>58656</v>
      </c>
      <c r="G6991" t="s">
        <v>58657</v>
      </c>
      <c r="H6991" t="s">
        <v>58658</v>
      </c>
      <c r="I6991" t="s">
        <v>4828</v>
      </c>
      <c r="J6991" t="s">
        <v>5647</v>
      </c>
      <c r="K6991" t="s">
        <v>5648</v>
      </c>
      <c r="L6991" t="s">
        <v>95</v>
      </c>
      <c r="M6991" t="s">
        <v>5649</v>
      </c>
      <c r="N6991" t="s">
        <v>5017</v>
      </c>
      <c r="O6991" t="s">
        <v>5650</v>
      </c>
      <c r="P6991" t="s">
        <v>58659</v>
      </c>
      <c r="Q6991" t="s">
        <v>58660</v>
      </c>
      <c r="R6991" t="str">
        <f t="shared" si="218"/>
        <v>安丘</v>
      </c>
      <c r="S6991" t="str">
        <f t="shared" si="219"/>
        <v>0112</v>
      </c>
    </row>
    <row r="6992" spans="1:19">
      <c r="A6992" t="s">
        <v>58661</v>
      </c>
      <c r="B6992" t="s">
        <v>58662</v>
      </c>
      <c r="C6992" t="s">
        <v>49</v>
      </c>
      <c r="D6992" t="s">
        <v>58663</v>
      </c>
      <c r="E6992" t="s">
        <v>58664</v>
      </c>
      <c r="F6992" t="s">
        <v>58665</v>
      </c>
      <c r="G6992" t="s">
        <v>58666</v>
      </c>
      <c r="H6992" t="s">
        <v>58667</v>
      </c>
      <c r="I6992" t="s">
        <v>4852</v>
      </c>
      <c r="J6992" t="s">
        <v>5636</v>
      </c>
      <c r="K6992" t="s">
        <v>5906</v>
      </c>
      <c r="L6992" t="s">
        <v>77</v>
      </c>
      <c r="M6992" t="s">
        <v>5145</v>
      </c>
      <c r="N6992" t="s">
        <v>5030</v>
      </c>
      <c r="O6992" t="s">
        <v>5908</v>
      </c>
      <c r="P6992" t="s">
        <v>58668</v>
      </c>
      <c r="R6992" t="str">
        <f t="shared" si="218"/>
        <v>临朐</v>
      </c>
      <c r="S6992" t="str">
        <f t="shared" si="219"/>
        <v>0112</v>
      </c>
    </row>
    <row r="6993" spans="1:19">
      <c r="A6993" t="s">
        <v>58669</v>
      </c>
      <c r="B6993" t="s">
        <v>58670</v>
      </c>
      <c r="C6993" t="s">
        <v>49</v>
      </c>
      <c r="D6993" t="s">
        <v>58671</v>
      </c>
      <c r="E6993" t="s">
        <v>55518</v>
      </c>
      <c r="F6993" t="s">
        <v>58672</v>
      </c>
      <c r="G6993" t="s">
        <v>58673</v>
      </c>
      <c r="H6993" t="s">
        <v>58674</v>
      </c>
      <c r="I6993" t="s">
        <v>4852</v>
      </c>
      <c r="J6993" t="s">
        <v>9299</v>
      </c>
      <c r="K6993" t="s">
        <v>9300</v>
      </c>
      <c r="L6993" t="s">
        <v>148</v>
      </c>
      <c r="M6993" t="s">
        <v>6713</v>
      </c>
      <c r="O6993" t="s">
        <v>9301</v>
      </c>
      <c r="P6993" t="s">
        <v>58675</v>
      </c>
      <c r="Q6993" t="s">
        <v>58676</v>
      </c>
      <c r="R6993" t="str">
        <f t="shared" si="218"/>
        <v>寒亭</v>
      </c>
      <c r="S6993" t="str">
        <f t="shared" si="219"/>
        <v>0112</v>
      </c>
    </row>
    <row r="6994" spans="1:19">
      <c r="A6994" t="s">
        <v>58677</v>
      </c>
      <c r="B6994" t="s">
        <v>58678</v>
      </c>
      <c r="C6994" t="s">
        <v>49</v>
      </c>
      <c r="D6994" t="s">
        <v>58679</v>
      </c>
      <c r="E6994" t="s">
        <v>58664</v>
      </c>
      <c r="F6994" t="s">
        <v>58680</v>
      </c>
      <c r="G6994" t="s">
        <v>58681</v>
      </c>
      <c r="H6994" t="s">
        <v>58682</v>
      </c>
      <c r="I6994" t="s">
        <v>4852</v>
      </c>
      <c r="J6994" t="s">
        <v>9612</v>
      </c>
      <c r="K6994" t="s">
        <v>9613</v>
      </c>
      <c r="L6994" t="s">
        <v>114</v>
      </c>
      <c r="M6994" t="s">
        <v>9614</v>
      </c>
      <c r="N6994" t="s">
        <v>6152</v>
      </c>
      <c r="O6994" t="s">
        <v>9615</v>
      </c>
      <c r="P6994" t="s">
        <v>58683</v>
      </c>
      <c r="Q6994" t="s">
        <v>58684</v>
      </c>
      <c r="R6994" t="str">
        <f t="shared" si="218"/>
        <v>高密</v>
      </c>
      <c r="S6994" t="str">
        <f t="shared" si="219"/>
        <v>0112</v>
      </c>
    </row>
    <row r="6995" spans="1:19">
      <c r="A6995" t="s">
        <v>58685</v>
      </c>
      <c r="B6995" t="s">
        <v>58686</v>
      </c>
      <c r="C6995" t="s">
        <v>49</v>
      </c>
      <c r="D6995" t="s">
        <v>58687</v>
      </c>
      <c r="E6995" t="s">
        <v>55771</v>
      </c>
      <c r="F6995" t="s">
        <v>58688</v>
      </c>
      <c r="G6995" t="s">
        <v>58689</v>
      </c>
      <c r="H6995" t="s">
        <v>58690</v>
      </c>
      <c r="I6995" t="s">
        <v>5327</v>
      </c>
      <c r="J6995" t="s">
        <v>9289</v>
      </c>
      <c r="K6995" t="s">
        <v>9290</v>
      </c>
      <c r="L6995" t="s">
        <v>114</v>
      </c>
      <c r="M6995" t="s">
        <v>4831</v>
      </c>
      <c r="N6995" t="s">
        <v>4817</v>
      </c>
      <c r="O6995" t="s">
        <v>9291</v>
      </c>
      <c r="P6995" t="s">
        <v>58691</v>
      </c>
      <c r="R6995" t="str">
        <f t="shared" si="218"/>
        <v>高密</v>
      </c>
      <c r="S6995" t="str">
        <f t="shared" si="219"/>
        <v>0112</v>
      </c>
    </row>
    <row r="6996" spans="1:19">
      <c r="A6996" t="s">
        <v>2954</v>
      </c>
      <c r="B6996" t="s">
        <v>58692</v>
      </c>
      <c r="C6996" t="s">
        <v>49</v>
      </c>
      <c r="D6996" t="s">
        <v>58693</v>
      </c>
      <c r="E6996" t="s">
        <v>58694</v>
      </c>
      <c r="F6996" t="s">
        <v>58695</v>
      </c>
      <c r="G6996" t="s">
        <v>2952</v>
      </c>
      <c r="H6996" t="s">
        <v>58696</v>
      </c>
      <c r="I6996" t="s">
        <v>4828</v>
      </c>
      <c r="J6996" t="s">
        <v>13423</v>
      </c>
      <c r="K6996" t="s">
        <v>13424</v>
      </c>
      <c r="L6996" t="s">
        <v>375</v>
      </c>
      <c r="M6996" t="s">
        <v>5318</v>
      </c>
      <c r="N6996" t="s">
        <v>4789</v>
      </c>
      <c r="O6996" t="s">
        <v>13425</v>
      </c>
      <c r="P6996" t="s">
        <v>58697</v>
      </c>
      <c r="R6996" t="str">
        <f t="shared" si="218"/>
        <v>昌邑</v>
      </c>
      <c r="S6996" t="str">
        <f t="shared" si="219"/>
        <v>0112</v>
      </c>
    </row>
    <row r="6997" spans="1:19">
      <c r="A6997" t="s">
        <v>58698</v>
      </c>
      <c r="B6997" t="s">
        <v>58699</v>
      </c>
      <c r="C6997" t="s">
        <v>49</v>
      </c>
      <c r="D6997" t="s">
        <v>58700</v>
      </c>
      <c r="E6997" t="s">
        <v>58701</v>
      </c>
      <c r="F6997" t="s">
        <v>58702</v>
      </c>
      <c r="G6997" t="s">
        <v>58703</v>
      </c>
      <c r="H6997" t="s">
        <v>58704</v>
      </c>
      <c r="I6997" t="s">
        <v>4841</v>
      </c>
      <c r="J6997" t="s">
        <v>8943</v>
      </c>
      <c r="K6997" t="s">
        <v>8944</v>
      </c>
      <c r="L6997" t="s">
        <v>1136</v>
      </c>
      <c r="M6997" t="s">
        <v>8945</v>
      </c>
      <c r="O6997" t="s">
        <v>8946</v>
      </c>
      <c r="P6997" t="s">
        <v>58705</v>
      </c>
      <c r="R6997" t="str">
        <f t="shared" si="218"/>
        <v>昌乐</v>
      </c>
      <c r="S6997" t="str">
        <f t="shared" si="219"/>
        <v>0112</v>
      </c>
    </row>
    <row r="6998" spans="1:19">
      <c r="A6998" t="s">
        <v>58706</v>
      </c>
      <c r="B6998" t="s">
        <v>58707</v>
      </c>
      <c r="C6998" t="s">
        <v>49</v>
      </c>
      <c r="D6998" t="s">
        <v>58708</v>
      </c>
      <c r="E6998" t="s">
        <v>55771</v>
      </c>
      <c r="F6998" t="s">
        <v>58709</v>
      </c>
      <c r="G6998" t="s">
        <v>58710</v>
      </c>
      <c r="H6998" t="s">
        <v>58711</v>
      </c>
      <c r="I6998" t="s">
        <v>5560</v>
      </c>
      <c r="J6998" t="s">
        <v>10620</v>
      </c>
      <c r="K6998" t="s">
        <v>10621</v>
      </c>
      <c r="L6998" t="s">
        <v>60</v>
      </c>
      <c r="M6998" t="s">
        <v>5999</v>
      </c>
      <c r="N6998" t="s">
        <v>4832</v>
      </c>
      <c r="O6998" t="s">
        <v>10622</v>
      </c>
      <c r="P6998" t="s">
        <v>58712</v>
      </c>
      <c r="Q6998" t="s">
        <v>58713</v>
      </c>
      <c r="R6998" t="str">
        <f t="shared" si="218"/>
        <v>奎文</v>
      </c>
      <c r="S6998" t="str">
        <f t="shared" si="219"/>
        <v>0112</v>
      </c>
    </row>
    <row r="6999" spans="1:19">
      <c r="A6999" t="s">
        <v>58714</v>
      </c>
      <c r="B6999" t="s">
        <v>58715</v>
      </c>
      <c r="C6999" t="s">
        <v>49</v>
      </c>
      <c r="D6999" t="s">
        <v>58716</v>
      </c>
      <c r="E6999" t="s">
        <v>55518</v>
      </c>
      <c r="F6999" t="s">
        <v>58717</v>
      </c>
      <c r="G6999" t="s">
        <v>58718</v>
      </c>
      <c r="H6999" t="s">
        <v>58719</v>
      </c>
      <c r="I6999" t="s">
        <v>5221</v>
      </c>
      <c r="J6999" t="s">
        <v>15246</v>
      </c>
      <c r="K6999" t="s">
        <v>15247</v>
      </c>
      <c r="L6999" t="s">
        <v>1136</v>
      </c>
      <c r="M6999" t="s">
        <v>5210</v>
      </c>
      <c r="O6999" t="s">
        <v>15248</v>
      </c>
      <c r="P6999" t="s">
        <v>58720</v>
      </c>
      <c r="Q6999" t="s">
        <v>58721</v>
      </c>
      <c r="R6999" t="str">
        <f t="shared" si="218"/>
        <v>昌乐</v>
      </c>
      <c r="S6999" t="str">
        <f t="shared" si="219"/>
        <v>0112</v>
      </c>
    </row>
    <row r="7000" spans="1:19">
      <c r="A7000" t="s">
        <v>58722</v>
      </c>
      <c r="B7000" t="s">
        <v>58723</v>
      </c>
      <c r="C7000" t="s">
        <v>49</v>
      </c>
      <c r="D7000" t="s">
        <v>58724</v>
      </c>
      <c r="E7000" t="s">
        <v>55771</v>
      </c>
      <c r="F7000" t="s">
        <v>58725</v>
      </c>
      <c r="G7000" t="s">
        <v>58726</v>
      </c>
      <c r="H7000" t="s">
        <v>58727</v>
      </c>
      <c r="I7000" t="s">
        <v>4852</v>
      </c>
      <c r="J7000" t="s">
        <v>9899</v>
      </c>
      <c r="K7000" t="s">
        <v>9900</v>
      </c>
      <c r="L7000" t="s">
        <v>114</v>
      </c>
      <c r="M7000" t="s">
        <v>9901</v>
      </c>
      <c r="O7000" t="s">
        <v>9902</v>
      </c>
      <c r="P7000" t="s">
        <v>58728</v>
      </c>
      <c r="R7000" t="str">
        <f t="shared" si="218"/>
        <v>高密</v>
      </c>
      <c r="S7000" t="str">
        <f t="shared" si="219"/>
        <v>0112</v>
      </c>
    </row>
    <row r="7001" spans="1:19">
      <c r="A7001" t="s">
        <v>58729</v>
      </c>
      <c r="B7001" t="s">
        <v>58730</v>
      </c>
      <c r="C7001" t="s">
        <v>49</v>
      </c>
      <c r="D7001" t="s">
        <v>58731</v>
      </c>
      <c r="E7001" t="s">
        <v>55518</v>
      </c>
      <c r="F7001" t="s">
        <v>58732</v>
      </c>
      <c r="G7001" t="s">
        <v>58733</v>
      </c>
      <c r="H7001" t="s">
        <v>58734</v>
      </c>
      <c r="I7001" t="s">
        <v>5327</v>
      </c>
      <c r="J7001" t="s">
        <v>28054</v>
      </c>
      <c r="K7001" t="s">
        <v>28055</v>
      </c>
      <c r="L7001" t="s">
        <v>77</v>
      </c>
      <c r="M7001" t="s">
        <v>5812</v>
      </c>
      <c r="O7001" t="s">
        <v>28056</v>
      </c>
      <c r="P7001" t="s">
        <v>58735</v>
      </c>
      <c r="Q7001" t="s">
        <v>58736</v>
      </c>
      <c r="R7001" t="str">
        <f t="shared" si="218"/>
        <v>临朐</v>
      </c>
      <c r="S7001" t="str">
        <f t="shared" si="219"/>
        <v>0112</v>
      </c>
    </row>
    <row r="7002" spans="1:19">
      <c r="A7002" t="s">
        <v>58737</v>
      </c>
      <c r="B7002" t="s">
        <v>58738</v>
      </c>
      <c r="C7002" t="s">
        <v>49</v>
      </c>
      <c r="D7002" t="s">
        <v>58739</v>
      </c>
      <c r="E7002" t="s">
        <v>55771</v>
      </c>
      <c r="F7002" t="s">
        <v>58740</v>
      </c>
      <c r="G7002" t="s">
        <v>58741</v>
      </c>
      <c r="H7002" t="s">
        <v>57686</v>
      </c>
      <c r="I7002" t="s">
        <v>5282</v>
      </c>
      <c r="J7002" t="s">
        <v>5531</v>
      </c>
      <c r="K7002" t="s">
        <v>5532</v>
      </c>
      <c r="L7002" t="s">
        <v>105</v>
      </c>
      <c r="M7002" t="s">
        <v>5176</v>
      </c>
      <c r="N7002" t="s">
        <v>4775</v>
      </c>
      <c r="O7002" t="s">
        <v>5533</v>
      </c>
      <c r="P7002" t="s">
        <v>58742</v>
      </c>
      <c r="Q7002" t="s">
        <v>58743</v>
      </c>
      <c r="R7002" t="str">
        <f t="shared" si="218"/>
        <v>寿光</v>
      </c>
      <c r="S7002" t="str">
        <f t="shared" si="219"/>
        <v>0112</v>
      </c>
    </row>
    <row r="7003" spans="1:19">
      <c r="A7003" t="s">
        <v>58744</v>
      </c>
      <c r="B7003" t="s">
        <v>58745</v>
      </c>
      <c r="C7003" t="s">
        <v>49</v>
      </c>
      <c r="D7003" t="s">
        <v>58746</v>
      </c>
      <c r="E7003" t="s">
        <v>55518</v>
      </c>
      <c r="F7003" t="s">
        <v>58747</v>
      </c>
      <c r="G7003" t="s">
        <v>58748</v>
      </c>
      <c r="H7003" t="s">
        <v>58749</v>
      </c>
      <c r="I7003" t="s">
        <v>4852</v>
      </c>
      <c r="J7003" t="s">
        <v>8139</v>
      </c>
      <c r="K7003" t="s">
        <v>8140</v>
      </c>
      <c r="L7003" t="s">
        <v>105</v>
      </c>
      <c r="M7003" t="s">
        <v>6055</v>
      </c>
      <c r="O7003" t="s">
        <v>8141</v>
      </c>
      <c r="P7003" t="s">
        <v>58750</v>
      </c>
      <c r="R7003" t="str">
        <f t="shared" si="218"/>
        <v>寿光</v>
      </c>
      <c r="S7003" t="str">
        <f t="shared" si="219"/>
        <v>0112</v>
      </c>
    </row>
    <row r="7004" spans="1:19">
      <c r="A7004" t="s">
        <v>58751</v>
      </c>
      <c r="B7004" t="s">
        <v>58752</v>
      </c>
      <c r="C7004" t="s">
        <v>49</v>
      </c>
      <c r="D7004" t="s">
        <v>58753</v>
      </c>
      <c r="E7004" t="s">
        <v>55465</v>
      </c>
      <c r="F7004" t="s">
        <v>58754</v>
      </c>
      <c r="G7004" t="s">
        <v>58755</v>
      </c>
      <c r="H7004" t="s">
        <v>58756</v>
      </c>
      <c r="I7004" t="s">
        <v>4955</v>
      </c>
      <c r="J7004" t="s">
        <v>6132</v>
      </c>
      <c r="K7004" t="s">
        <v>6133</v>
      </c>
      <c r="L7004" t="s">
        <v>123</v>
      </c>
      <c r="M7004" t="s">
        <v>4932</v>
      </c>
      <c r="N7004" t="s">
        <v>4959</v>
      </c>
      <c r="O7004" t="s">
        <v>6134</v>
      </c>
      <c r="P7004" t="s">
        <v>58757</v>
      </c>
      <c r="Q7004" t="s">
        <v>58758</v>
      </c>
      <c r="R7004" t="str">
        <f t="shared" si="218"/>
        <v>诸城</v>
      </c>
      <c r="S7004" t="str">
        <f t="shared" si="219"/>
        <v>0112</v>
      </c>
    </row>
    <row r="7005" spans="1:19">
      <c r="A7005" t="s">
        <v>58759</v>
      </c>
      <c r="B7005" t="s">
        <v>58760</v>
      </c>
      <c r="C7005" t="s">
        <v>49</v>
      </c>
      <c r="D7005" t="s">
        <v>58761</v>
      </c>
      <c r="E7005" t="s">
        <v>58762</v>
      </c>
      <c r="F7005" t="s">
        <v>58763</v>
      </c>
      <c r="G7005" t="s">
        <v>58764</v>
      </c>
      <c r="H7005" t="s">
        <v>58765</v>
      </c>
      <c r="I7005" t="s">
        <v>4852</v>
      </c>
      <c r="J7005" t="s">
        <v>23736</v>
      </c>
      <c r="K7005" t="s">
        <v>23737</v>
      </c>
      <c r="L7005" t="s">
        <v>114</v>
      </c>
      <c r="M7005" t="s">
        <v>20678</v>
      </c>
      <c r="N7005" t="s">
        <v>4789</v>
      </c>
      <c r="O7005" t="s">
        <v>23738</v>
      </c>
      <c r="P7005" t="s">
        <v>58580</v>
      </c>
      <c r="R7005" t="str">
        <f t="shared" si="218"/>
        <v>高密</v>
      </c>
      <c r="S7005" t="str">
        <f t="shared" si="219"/>
        <v>0112</v>
      </c>
    </row>
    <row r="7006" spans="1:19">
      <c r="A7006" t="s">
        <v>58766</v>
      </c>
      <c r="B7006" t="s">
        <v>58767</v>
      </c>
      <c r="C7006" t="s">
        <v>49</v>
      </c>
      <c r="D7006" t="s">
        <v>58768</v>
      </c>
      <c r="E7006" t="s">
        <v>55518</v>
      </c>
      <c r="F7006" t="s">
        <v>58769</v>
      </c>
      <c r="G7006" t="s">
        <v>58770</v>
      </c>
      <c r="H7006" t="s">
        <v>58771</v>
      </c>
      <c r="I7006" t="s">
        <v>4785</v>
      </c>
      <c r="J7006" t="s">
        <v>5578</v>
      </c>
      <c r="K7006" t="s">
        <v>5579</v>
      </c>
      <c r="L7006" t="s">
        <v>148</v>
      </c>
      <c r="M7006" t="s">
        <v>5580</v>
      </c>
      <c r="O7006" t="s">
        <v>5581</v>
      </c>
      <c r="P7006" t="s">
        <v>58772</v>
      </c>
      <c r="R7006" t="str">
        <f t="shared" si="218"/>
        <v>寒亭</v>
      </c>
      <c r="S7006" t="str">
        <f t="shared" si="219"/>
        <v>0112</v>
      </c>
    </row>
    <row r="7007" spans="1:19">
      <c r="A7007" t="s">
        <v>58773</v>
      </c>
      <c r="B7007" t="s">
        <v>58774</v>
      </c>
      <c r="C7007" t="s">
        <v>49</v>
      </c>
      <c r="D7007" t="s">
        <v>58775</v>
      </c>
      <c r="E7007" t="s">
        <v>55465</v>
      </c>
      <c r="F7007" t="s">
        <v>58776</v>
      </c>
      <c r="G7007" t="s">
        <v>58777</v>
      </c>
      <c r="H7007" t="s">
        <v>58778</v>
      </c>
      <c r="I7007" t="s">
        <v>4813</v>
      </c>
      <c r="J7007" t="s">
        <v>8423</v>
      </c>
      <c r="K7007" t="s">
        <v>8424</v>
      </c>
      <c r="L7007" t="s">
        <v>114</v>
      </c>
      <c r="M7007" t="s">
        <v>7931</v>
      </c>
      <c r="N7007" t="s">
        <v>5056</v>
      </c>
      <c r="O7007" t="s">
        <v>8425</v>
      </c>
      <c r="P7007" t="s">
        <v>58779</v>
      </c>
      <c r="Q7007" t="s">
        <v>58780</v>
      </c>
      <c r="R7007" t="str">
        <f t="shared" si="218"/>
        <v>高密</v>
      </c>
      <c r="S7007" t="str">
        <f t="shared" si="219"/>
        <v>0112</v>
      </c>
    </row>
    <row r="7008" spans="1:19">
      <c r="A7008" t="s">
        <v>58781</v>
      </c>
      <c r="B7008" t="s">
        <v>58782</v>
      </c>
      <c r="C7008" t="s">
        <v>49</v>
      </c>
      <c r="D7008" t="s">
        <v>58783</v>
      </c>
      <c r="E7008" t="s">
        <v>55518</v>
      </c>
      <c r="F7008" t="s">
        <v>58784</v>
      </c>
      <c r="G7008" t="s">
        <v>58785</v>
      </c>
      <c r="H7008" t="s">
        <v>58786</v>
      </c>
      <c r="I7008" t="s">
        <v>12119</v>
      </c>
      <c r="J7008" t="s">
        <v>13906</v>
      </c>
      <c r="K7008" t="s">
        <v>13907</v>
      </c>
      <c r="L7008" t="s">
        <v>50</v>
      </c>
      <c r="M7008" t="s">
        <v>5260</v>
      </c>
      <c r="O7008" t="s">
        <v>13908</v>
      </c>
      <c r="P7008" t="s">
        <v>58787</v>
      </c>
      <c r="Q7008" t="s">
        <v>58788</v>
      </c>
      <c r="R7008" t="str">
        <f t="shared" si="218"/>
        <v>青州</v>
      </c>
      <c r="S7008" t="str">
        <f t="shared" si="219"/>
        <v>0112</v>
      </c>
    </row>
    <row r="7009" spans="1:19">
      <c r="A7009" t="s">
        <v>58789</v>
      </c>
      <c r="B7009" t="s">
        <v>58790</v>
      </c>
      <c r="C7009" t="s">
        <v>49</v>
      </c>
      <c r="D7009" t="s">
        <v>58791</v>
      </c>
      <c r="E7009" t="s">
        <v>55465</v>
      </c>
      <c r="F7009" t="s">
        <v>58792</v>
      </c>
      <c r="G7009" t="s">
        <v>58793</v>
      </c>
      <c r="H7009" t="s">
        <v>58794</v>
      </c>
      <c r="I7009" t="s">
        <v>4852</v>
      </c>
      <c r="J7009" t="s">
        <v>24908</v>
      </c>
      <c r="K7009" t="s">
        <v>24909</v>
      </c>
      <c r="L7009" t="s">
        <v>114</v>
      </c>
      <c r="M7009" t="s">
        <v>7084</v>
      </c>
      <c r="N7009" t="s">
        <v>6794</v>
      </c>
      <c r="O7009" t="s">
        <v>24910</v>
      </c>
      <c r="P7009" t="s">
        <v>58795</v>
      </c>
      <c r="R7009" t="str">
        <f t="shared" si="218"/>
        <v>高密</v>
      </c>
      <c r="S7009" t="str">
        <f t="shared" si="219"/>
        <v>0112</v>
      </c>
    </row>
    <row r="7010" spans="1:19">
      <c r="A7010" t="s">
        <v>58796</v>
      </c>
      <c r="B7010" t="s">
        <v>58797</v>
      </c>
      <c r="C7010" t="s">
        <v>49</v>
      </c>
      <c r="D7010" t="s">
        <v>58798</v>
      </c>
      <c r="E7010" t="s">
        <v>55481</v>
      </c>
      <c r="F7010" t="s">
        <v>58799</v>
      </c>
      <c r="G7010" t="s">
        <v>58800</v>
      </c>
      <c r="H7010" t="s">
        <v>58801</v>
      </c>
      <c r="I7010" t="s">
        <v>12119</v>
      </c>
      <c r="J7010" t="s">
        <v>11292</v>
      </c>
      <c r="K7010" t="s">
        <v>11293</v>
      </c>
      <c r="L7010" t="s">
        <v>86</v>
      </c>
      <c r="M7010" t="s">
        <v>11294</v>
      </c>
      <c r="N7010" t="s">
        <v>5112</v>
      </c>
      <c r="O7010" t="s">
        <v>11295</v>
      </c>
      <c r="R7010" t="str">
        <f t="shared" si="218"/>
        <v>坊子</v>
      </c>
      <c r="S7010" t="str">
        <f t="shared" si="219"/>
        <v>0112</v>
      </c>
    </row>
    <row r="7011" spans="1:19">
      <c r="A7011" t="s">
        <v>58802</v>
      </c>
      <c r="B7011" t="s">
        <v>58803</v>
      </c>
      <c r="C7011" t="s">
        <v>49</v>
      </c>
      <c r="D7011" t="s">
        <v>58804</v>
      </c>
      <c r="E7011" t="s">
        <v>58805</v>
      </c>
      <c r="F7011" t="s">
        <v>58806</v>
      </c>
      <c r="G7011" t="s">
        <v>58807</v>
      </c>
      <c r="H7011" t="s">
        <v>58808</v>
      </c>
      <c r="I7011" t="s">
        <v>12757</v>
      </c>
      <c r="J7011" t="s">
        <v>14530</v>
      </c>
      <c r="K7011" t="s">
        <v>14531</v>
      </c>
      <c r="L7011" t="s">
        <v>148</v>
      </c>
      <c r="M7011" t="s">
        <v>6918</v>
      </c>
      <c r="N7011" t="s">
        <v>5211</v>
      </c>
      <c r="O7011" t="s">
        <v>14532</v>
      </c>
      <c r="P7011" t="s">
        <v>58809</v>
      </c>
      <c r="Q7011" t="s">
        <v>56492</v>
      </c>
      <c r="R7011" t="str">
        <f t="shared" si="218"/>
        <v>寒亭</v>
      </c>
      <c r="S7011" t="str">
        <f t="shared" si="219"/>
        <v>0112</v>
      </c>
    </row>
    <row r="7012" spans="1:19">
      <c r="A7012" t="s">
        <v>58810</v>
      </c>
      <c r="B7012" t="s">
        <v>58811</v>
      </c>
      <c r="C7012" t="s">
        <v>49</v>
      </c>
      <c r="D7012" t="s">
        <v>58812</v>
      </c>
      <c r="E7012" t="s">
        <v>55518</v>
      </c>
      <c r="F7012" t="s">
        <v>58813</v>
      </c>
      <c r="G7012" t="s">
        <v>58814</v>
      </c>
      <c r="H7012" t="s">
        <v>58815</v>
      </c>
      <c r="I7012" t="s">
        <v>12119</v>
      </c>
      <c r="J7012" t="s">
        <v>6053</v>
      </c>
      <c r="K7012" t="s">
        <v>6054</v>
      </c>
      <c r="L7012" t="s">
        <v>105</v>
      </c>
      <c r="M7012" t="s">
        <v>6055</v>
      </c>
      <c r="N7012" t="s">
        <v>5421</v>
      </c>
      <c r="O7012" t="s">
        <v>6056</v>
      </c>
      <c r="P7012" t="s">
        <v>58816</v>
      </c>
      <c r="Q7012" t="s">
        <v>58817</v>
      </c>
      <c r="R7012" t="str">
        <f t="shared" si="218"/>
        <v>寿光</v>
      </c>
      <c r="S7012" t="str">
        <f t="shared" si="219"/>
        <v>0112</v>
      </c>
    </row>
    <row r="7013" spans="1:19">
      <c r="A7013" t="s">
        <v>58818</v>
      </c>
      <c r="B7013" t="s">
        <v>58819</v>
      </c>
      <c r="C7013" t="s">
        <v>49</v>
      </c>
      <c r="D7013" t="s">
        <v>58820</v>
      </c>
      <c r="E7013" t="s">
        <v>57029</v>
      </c>
      <c r="F7013" t="s">
        <v>58821</v>
      </c>
      <c r="G7013" t="s">
        <v>58822</v>
      </c>
      <c r="H7013" t="s">
        <v>58823</v>
      </c>
      <c r="I7013" t="s">
        <v>12500</v>
      </c>
      <c r="J7013" t="s">
        <v>16151</v>
      </c>
      <c r="K7013" t="s">
        <v>16152</v>
      </c>
      <c r="L7013" t="s">
        <v>148</v>
      </c>
      <c r="M7013" t="s">
        <v>6391</v>
      </c>
      <c r="O7013" t="s">
        <v>16153</v>
      </c>
      <c r="P7013" t="s">
        <v>58824</v>
      </c>
      <c r="R7013" t="str">
        <f t="shared" si="218"/>
        <v>寒亭</v>
      </c>
      <c r="S7013" t="str">
        <f t="shared" si="219"/>
        <v>0112</v>
      </c>
    </row>
    <row r="7014" spans="1:19">
      <c r="A7014" t="s">
        <v>58825</v>
      </c>
      <c r="B7014" t="s">
        <v>58826</v>
      </c>
      <c r="C7014" t="s">
        <v>49</v>
      </c>
      <c r="D7014" t="s">
        <v>58827</v>
      </c>
      <c r="E7014" t="s">
        <v>55771</v>
      </c>
      <c r="F7014" t="s">
        <v>58828</v>
      </c>
      <c r="G7014" t="s">
        <v>58829</v>
      </c>
      <c r="H7014" t="s">
        <v>58830</v>
      </c>
      <c r="I7014" t="s">
        <v>58831</v>
      </c>
      <c r="J7014" t="s">
        <v>6106</v>
      </c>
      <c r="K7014" t="s">
        <v>6107</v>
      </c>
      <c r="L7014" t="s">
        <v>123</v>
      </c>
      <c r="M7014" t="s">
        <v>4932</v>
      </c>
      <c r="O7014" t="s">
        <v>6108</v>
      </c>
      <c r="P7014" t="s">
        <v>58832</v>
      </c>
      <c r="R7014" t="str">
        <f t="shared" si="218"/>
        <v>诸城</v>
      </c>
      <c r="S7014" t="str">
        <f t="shared" si="219"/>
        <v>0112</v>
      </c>
    </row>
    <row r="7015" spans="1:19">
      <c r="A7015" t="s">
        <v>58833</v>
      </c>
      <c r="B7015" t="s">
        <v>58834</v>
      </c>
      <c r="C7015" t="s">
        <v>49</v>
      </c>
      <c r="D7015" t="s">
        <v>58835</v>
      </c>
      <c r="E7015" t="s">
        <v>55518</v>
      </c>
      <c r="F7015" t="s">
        <v>58836</v>
      </c>
      <c r="G7015" t="s">
        <v>58837</v>
      </c>
      <c r="H7015" t="s">
        <v>58838</v>
      </c>
      <c r="I7015" t="s">
        <v>12119</v>
      </c>
      <c r="J7015" t="s">
        <v>6642</v>
      </c>
      <c r="K7015" t="s">
        <v>5768</v>
      </c>
      <c r="L7015" t="s">
        <v>105</v>
      </c>
      <c r="M7015" t="s">
        <v>5769</v>
      </c>
      <c r="O7015" t="s">
        <v>5843</v>
      </c>
      <c r="P7015" t="s">
        <v>58839</v>
      </c>
      <c r="R7015" t="str">
        <f t="shared" si="218"/>
        <v>寿光</v>
      </c>
      <c r="S7015" t="str">
        <f t="shared" si="219"/>
        <v>0112</v>
      </c>
    </row>
    <row r="7016" spans="1:19">
      <c r="A7016" t="s">
        <v>58840</v>
      </c>
      <c r="B7016" t="s">
        <v>58841</v>
      </c>
      <c r="C7016" t="s">
        <v>49</v>
      </c>
      <c r="D7016" t="s">
        <v>58842</v>
      </c>
      <c r="E7016" t="s">
        <v>55518</v>
      </c>
      <c r="F7016" t="s">
        <v>58843</v>
      </c>
      <c r="G7016" t="s">
        <v>58844</v>
      </c>
      <c r="H7016" t="s">
        <v>58845</v>
      </c>
      <c r="I7016" t="s">
        <v>12119</v>
      </c>
      <c r="J7016" t="s">
        <v>8545</v>
      </c>
      <c r="K7016" t="s">
        <v>8546</v>
      </c>
      <c r="L7016" t="s">
        <v>60</v>
      </c>
      <c r="M7016" t="s">
        <v>5511</v>
      </c>
      <c r="O7016" t="s">
        <v>8547</v>
      </c>
      <c r="P7016" t="s">
        <v>58846</v>
      </c>
      <c r="R7016" t="str">
        <f t="shared" si="218"/>
        <v>奎文</v>
      </c>
      <c r="S7016" t="str">
        <f t="shared" si="219"/>
        <v>0112</v>
      </c>
    </row>
    <row r="7017" spans="1:19">
      <c r="A7017" t="s">
        <v>58847</v>
      </c>
      <c r="B7017" t="s">
        <v>58848</v>
      </c>
      <c r="C7017" t="s">
        <v>49</v>
      </c>
      <c r="D7017" t="s">
        <v>58849</v>
      </c>
      <c r="E7017" t="s">
        <v>55481</v>
      </c>
      <c r="F7017" t="s">
        <v>58850</v>
      </c>
      <c r="G7017" t="s">
        <v>58851</v>
      </c>
      <c r="H7017" t="s">
        <v>58852</v>
      </c>
      <c r="I7017" t="s">
        <v>12757</v>
      </c>
      <c r="J7017" t="s">
        <v>13968</v>
      </c>
      <c r="K7017" t="s">
        <v>13969</v>
      </c>
      <c r="L7017" t="s">
        <v>375</v>
      </c>
      <c r="M7017" t="s">
        <v>8957</v>
      </c>
      <c r="N7017" t="s">
        <v>7504</v>
      </c>
      <c r="O7017" t="s">
        <v>13970</v>
      </c>
      <c r="P7017" t="s">
        <v>58853</v>
      </c>
      <c r="R7017" t="str">
        <f t="shared" si="218"/>
        <v>昌邑</v>
      </c>
      <c r="S7017" t="str">
        <f t="shared" si="219"/>
        <v>0112</v>
      </c>
    </row>
    <row r="7018" spans="1:19">
      <c r="A7018" t="s">
        <v>58854</v>
      </c>
      <c r="B7018" t="s">
        <v>58855</v>
      </c>
      <c r="C7018" t="s">
        <v>49</v>
      </c>
      <c r="D7018" t="s">
        <v>58856</v>
      </c>
      <c r="E7018" t="s">
        <v>56879</v>
      </c>
      <c r="F7018" t="s">
        <v>58857</v>
      </c>
      <c r="G7018" t="s">
        <v>58858</v>
      </c>
      <c r="H7018" t="s">
        <v>58859</v>
      </c>
      <c r="I7018" t="s">
        <v>12119</v>
      </c>
      <c r="J7018" t="s">
        <v>5195</v>
      </c>
      <c r="K7018" t="s">
        <v>5196</v>
      </c>
      <c r="L7018" t="s">
        <v>105</v>
      </c>
      <c r="M7018" t="s">
        <v>5197</v>
      </c>
      <c r="N7018" t="s">
        <v>4892</v>
      </c>
      <c r="O7018" t="s">
        <v>5199</v>
      </c>
      <c r="P7018" t="s">
        <v>58860</v>
      </c>
      <c r="R7018" t="str">
        <f t="shared" si="218"/>
        <v>寿光</v>
      </c>
      <c r="S7018" t="str">
        <f t="shared" si="219"/>
        <v>0112</v>
      </c>
    </row>
    <row r="7019" spans="1:19">
      <c r="A7019" t="s">
        <v>58861</v>
      </c>
      <c r="B7019" t="s">
        <v>58862</v>
      </c>
      <c r="C7019" t="s">
        <v>49</v>
      </c>
      <c r="D7019" t="s">
        <v>58863</v>
      </c>
      <c r="E7019" t="s">
        <v>55465</v>
      </c>
      <c r="F7019" t="s">
        <v>58864</v>
      </c>
      <c r="G7019" t="s">
        <v>58865</v>
      </c>
      <c r="H7019" t="s">
        <v>58866</v>
      </c>
      <c r="I7019" t="s">
        <v>4955</v>
      </c>
      <c r="J7019" t="s">
        <v>5886</v>
      </c>
      <c r="K7019" t="s">
        <v>5887</v>
      </c>
      <c r="L7019" t="s">
        <v>60</v>
      </c>
      <c r="M7019" t="s">
        <v>5888</v>
      </c>
      <c r="N7019" t="s">
        <v>7768</v>
      </c>
      <c r="O7019" t="s">
        <v>5889</v>
      </c>
      <c r="P7019" t="s">
        <v>58867</v>
      </c>
      <c r="Q7019" t="s">
        <v>58868</v>
      </c>
      <c r="R7019" t="str">
        <f t="shared" si="218"/>
        <v>奎文</v>
      </c>
      <c r="S7019" t="str">
        <f t="shared" si="219"/>
        <v>0112</v>
      </c>
    </row>
    <row r="7020" spans="1:19">
      <c r="A7020" t="s">
        <v>58869</v>
      </c>
      <c r="B7020" t="s">
        <v>58870</v>
      </c>
      <c r="C7020" t="s">
        <v>49</v>
      </c>
      <c r="D7020" t="s">
        <v>58871</v>
      </c>
      <c r="E7020" t="s">
        <v>55465</v>
      </c>
      <c r="F7020" t="s">
        <v>58872</v>
      </c>
      <c r="G7020" t="s">
        <v>58873</v>
      </c>
      <c r="H7020" t="s">
        <v>58636</v>
      </c>
      <c r="I7020" t="s">
        <v>4828</v>
      </c>
      <c r="J7020" t="s">
        <v>5131</v>
      </c>
      <c r="K7020" t="s">
        <v>5132</v>
      </c>
      <c r="L7020" t="s">
        <v>105</v>
      </c>
      <c r="M7020" t="s">
        <v>5133</v>
      </c>
      <c r="N7020" t="s">
        <v>5487</v>
      </c>
      <c r="O7020" t="s">
        <v>5134</v>
      </c>
      <c r="P7020" t="s">
        <v>58874</v>
      </c>
      <c r="R7020" t="str">
        <f t="shared" si="218"/>
        <v>寿光</v>
      </c>
      <c r="S7020" t="str">
        <f t="shared" si="219"/>
        <v>0112</v>
      </c>
    </row>
    <row r="7021" spans="1:19">
      <c r="A7021" t="s">
        <v>58875</v>
      </c>
      <c r="B7021" t="s">
        <v>58876</v>
      </c>
      <c r="C7021" t="s">
        <v>49</v>
      </c>
      <c r="D7021" t="s">
        <v>58877</v>
      </c>
      <c r="E7021" t="s">
        <v>55465</v>
      </c>
      <c r="F7021" t="s">
        <v>58878</v>
      </c>
      <c r="G7021" t="s">
        <v>58879</v>
      </c>
      <c r="H7021" t="s">
        <v>58880</v>
      </c>
      <c r="I7021" t="s">
        <v>4852</v>
      </c>
      <c r="J7021" t="s">
        <v>18758</v>
      </c>
      <c r="K7021" t="s">
        <v>18759</v>
      </c>
      <c r="L7021" t="s">
        <v>105</v>
      </c>
      <c r="M7021" t="s">
        <v>6055</v>
      </c>
      <c r="N7021" t="s">
        <v>5030</v>
      </c>
      <c r="O7021" t="s">
        <v>18760</v>
      </c>
      <c r="P7021" t="s">
        <v>58881</v>
      </c>
      <c r="R7021" t="str">
        <f t="shared" si="218"/>
        <v>寿光</v>
      </c>
      <c r="S7021" t="str">
        <f t="shared" si="219"/>
        <v>0112</v>
      </c>
    </row>
    <row r="7022" spans="1:19">
      <c r="A7022" t="s">
        <v>58882</v>
      </c>
      <c r="B7022" t="s">
        <v>58883</v>
      </c>
      <c r="C7022" t="s">
        <v>49</v>
      </c>
      <c r="D7022" t="s">
        <v>58884</v>
      </c>
      <c r="E7022" t="s">
        <v>58885</v>
      </c>
      <c r="F7022" t="s">
        <v>58886</v>
      </c>
      <c r="G7022" t="s">
        <v>58887</v>
      </c>
      <c r="H7022" t="s">
        <v>58888</v>
      </c>
      <c r="I7022" t="s">
        <v>5835</v>
      </c>
      <c r="J7022" t="s">
        <v>5852</v>
      </c>
      <c r="K7022" t="s">
        <v>5853</v>
      </c>
      <c r="L7022" t="s">
        <v>123</v>
      </c>
      <c r="M7022" t="s">
        <v>5854</v>
      </c>
      <c r="N7022" t="s">
        <v>4892</v>
      </c>
      <c r="O7022" t="s">
        <v>5855</v>
      </c>
      <c r="P7022" t="s">
        <v>58889</v>
      </c>
      <c r="Q7022" t="s">
        <v>58890</v>
      </c>
      <c r="R7022" t="str">
        <f t="shared" si="218"/>
        <v>诸城</v>
      </c>
      <c r="S7022" t="str">
        <f t="shared" si="219"/>
        <v>0112</v>
      </c>
    </row>
    <row r="7023" spans="1:19">
      <c r="A7023" t="s">
        <v>58891</v>
      </c>
      <c r="B7023" t="s">
        <v>58892</v>
      </c>
      <c r="C7023" t="s">
        <v>49</v>
      </c>
      <c r="D7023" t="s">
        <v>58893</v>
      </c>
      <c r="E7023" t="s">
        <v>55465</v>
      </c>
      <c r="F7023" t="s">
        <v>58894</v>
      </c>
      <c r="G7023" t="s">
        <v>58895</v>
      </c>
      <c r="H7023" t="s">
        <v>58896</v>
      </c>
      <c r="I7023" t="s">
        <v>5221</v>
      </c>
      <c r="J7023" t="s">
        <v>8305</v>
      </c>
      <c r="K7023" t="s">
        <v>8306</v>
      </c>
      <c r="L7023" t="s">
        <v>60</v>
      </c>
      <c r="M7023" t="s">
        <v>5511</v>
      </c>
      <c r="N7023" t="s">
        <v>5211</v>
      </c>
      <c r="O7023" t="s">
        <v>8307</v>
      </c>
      <c r="P7023" t="s">
        <v>58897</v>
      </c>
      <c r="Q7023" t="s">
        <v>58898</v>
      </c>
      <c r="R7023" t="str">
        <f t="shared" si="218"/>
        <v>奎文</v>
      </c>
      <c r="S7023" t="str">
        <f t="shared" si="219"/>
        <v>0112</v>
      </c>
    </row>
    <row r="7024" spans="1:19">
      <c r="A7024" t="s">
        <v>58899</v>
      </c>
      <c r="B7024" t="s">
        <v>58900</v>
      </c>
      <c r="C7024" t="s">
        <v>49</v>
      </c>
      <c r="D7024" t="s">
        <v>58901</v>
      </c>
      <c r="E7024" t="s">
        <v>58902</v>
      </c>
      <c r="F7024" t="s">
        <v>58903</v>
      </c>
      <c r="G7024" t="s">
        <v>58904</v>
      </c>
      <c r="H7024" t="s">
        <v>58905</v>
      </c>
      <c r="I7024" t="s">
        <v>5184</v>
      </c>
      <c r="J7024" t="s">
        <v>8545</v>
      </c>
      <c r="K7024" t="s">
        <v>8546</v>
      </c>
      <c r="L7024" t="s">
        <v>60</v>
      </c>
      <c r="M7024" t="s">
        <v>5511</v>
      </c>
      <c r="N7024" t="s">
        <v>4845</v>
      </c>
      <c r="O7024" t="s">
        <v>8547</v>
      </c>
      <c r="P7024" t="s">
        <v>58906</v>
      </c>
      <c r="Q7024" t="s">
        <v>58907</v>
      </c>
      <c r="R7024" t="str">
        <f t="shared" si="218"/>
        <v>奎文</v>
      </c>
      <c r="S7024" t="str">
        <f t="shared" si="219"/>
        <v>0112</v>
      </c>
    </row>
    <row r="7025" spans="1:19">
      <c r="A7025" t="s">
        <v>58908</v>
      </c>
      <c r="B7025" t="s">
        <v>58909</v>
      </c>
      <c r="C7025" t="s">
        <v>49</v>
      </c>
      <c r="D7025" t="s">
        <v>58910</v>
      </c>
      <c r="E7025" t="s">
        <v>58911</v>
      </c>
      <c r="F7025" t="s">
        <v>58912</v>
      </c>
      <c r="G7025" t="s">
        <v>58913</v>
      </c>
      <c r="H7025" t="s">
        <v>58914</v>
      </c>
      <c r="I7025" t="s">
        <v>5221</v>
      </c>
      <c r="J7025" t="s">
        <v>5863</v>
      </c>
      <c r="K7025" t="s">
        <v>5864</v>
      </c>
      <c r="L7025" t="s">
        <v>237</v>
      </c>
      <c r="M7025" t="s">
        <v>4788</v>
      </c>
      <c r="N7025" t="s">
        <v>5939</v>
      </c>
      <c r="O7025" t="s">
        <v>5865</v>
      </c>
      <c r="P7025" t="s">
        <v>58915</v>
      </c>
      <c r="R7025" t="str">
        <f t="shared" si="218"/>
        <v>潍城</v>
      </c>
      <c r="S7025" t="str">
        <f t="shared" si="219"/>
        <v>0112</v>
      </c>
    </row>
    <row r="7026" spans="1:19">
      <c r="A7026" t="s">
        <v>58916</v>
      </c>
      <c r="B7026" t="s">
        <v>58917</v>
      </c>
      <c r="C7026" t="s">
        <v>49</v>
      </c>
      <c r="D7026" t="s">
        <v>58918</v>
      </c>
      <c r="E7026" t="s">
        <v>55465</v>
      </c>
      <c r="F7026" t="s">
        <v>58919</v>
      </c>
      <c r="G7026" t="s">
        <v>58920</v>
      </c>
      <c r="H7026" t="s">
        <v>58921</v>
      </c>
      <c r="I7026" t="s">
        <v>4852</v>
      </c>
      <c r="J7026" t="s">
        <v>5087</v>
      </c>
      <c r="K7026" t="s">
        <v>5088</v>
      </c>
      <c r="L7026" t="s">
        <v>105</v>
      </c>
      <c r="M7026" t="s">
        <v>5089</v>
      </c>
      <c r="N7026" t="s">
        <v>5030</v>
      </c>
      <c r="O7026" t="s">
        <v>5090</v>
      </c>
      <c r="Q7026" t="s">
        <v>58922</v>
      </c>
      <c r="R7026" t="str">
        <f t="shared" si="218"/>
        <v>寿光</v>
      </c>
      <c r="S7026" t="str">
        <f t="shared" si="219"/>
        <v>0112</v>
      </c>
    </row>
    <row r="7027" spans="1:19">
      <c r="A7027" t="s">
        <v>58923</v>
      </c>
      <c r="B7027" t="s">
        <v>58924</v>
      </c>
      <c r="C7027" t="s">
        <v>49</v>
      </c>
      <c r="D7027" t="s">
        <v>58925</v>
      </c>
      <c r="E7027" t="s">
        <v>55481</v>
      </c>
      <c r="F7027" t="s">
        <v>58926</v>
      </c>
      <c r="G7027" t="s">
        <v>58927</v>
      </c>
      <c r="H7027" t="s">
        <v>58928</v>
      </c>
      <c r="I7027" t="s">
        <v>12119</v>
      </c>
      <c r="J7027" t="s">
        <v>8139</v>
      </c>
      <c r="K7027" t="s">
        <v>8140</v>
      </c>
      <c r="L7027" t="s">
        <v>105</v>
      </c>
      <c r="M7027" t="s">
        <v>6055</v>
      </c>
      <c r="N7027" t="s">
        <v>4832</v>
      </c>
      <c r="O7027" t="s">
        <v>8141</v>
      </c>
      <c r="P7027" t="s">
        <v>58929</v>
      </c>
      <c r="R7027" t="str">
        <f t="shared" si="218"/>
        <v>寿光</v>
      </c>
      <c r="S7027" t="str">
        <f t="shared" si="219"/>
        <v>0112</v>
      </c>
    </row>
    <row r="7028" spans="1:19">
      <c r="A7028" t="s">
        <v>58930</v>
      </c>
      <c r="B7028" t="s">
        <v>58931</v>
      </c>
      <c r="C7028" t="s">
        <v>49</v>
      </c>
      <c r="D7028" t="s">
        <v>58932</v>
      </c>
      <c r="E7028" t="s">
        <v>55465</v>
      </c>
      <c r="F7028" t="s">
        <v>58933</v>
      </c>
      <c r="G7028" t="s">
        <v>58934</v>
      </c>
      <c r="H7028" t="s">
        <v>58935</v>
      </c>
      <c r="I7028" t="s">
        <v>4955</v>
      </c>
      <c r="J7028" t="s">
        <v>5509</v>
      </c>
      <c r="K7028" t="s">
        <v>5510</v>
      </c>
      <c r="L7028" t="s">
        <v>60</v>
      </c>
      <c r="M7028" t="s">
        <v>5511</v>
      </c>
      <c r="N7028" t="s">
        <v>5421</v>
      </c>
      <c r="O7028" t="s">
        <v>5512</v>
      </c>
      <c r="P7028" t="s">
        <v>58936</v>
      </c>
      <c r="Q7028" t="s">
        <v>58937</v>
      </c>
      <c r="R7028" t="str">
        <f t="shared" si="218"/>
        <v>奎文</v>
      </c>
      <c r="S7028" t="str">
        <f t="shared" si="219"/>
        <v>0112</v>
      </c>
    </row>
    <row r="7029" spans="1:19">
      <c r="A7029" t="s">
        <v>58938</v>
      </c>
      <c r="B7029" t="s">
        <v>58939</v>
      </c>
      <c r="C7029" t="s">
        <v>49</v>
      </c>
      <c r="D7029" t="s">
        <v>58940</v>
      </c>
      <c r="E7029" t="s">
        <v>58941</v>
      </c>
      <c r="F7029" t="s">
        <v>58942</v>
      </c>
      <c r="G7029" t="s">
        <v>58943</v>
      </c>
      <c r="H7029" t="s">
        <v>58944</v>
      </c>
      <c r="I7029" t="s">
        <v>4852</v>
      </c>
      <c r="J7029" t="s">
        <v>50723</v>
      </c>
      <c r="K7029" t="s">
        <v>50724</v>
      </c>
      <c r="L7029" t="s">
        <v>105</v>
      </c>
      <c r="M7029" t="s">
        <v>6055</v>
      </c>
      <c r="N7029" t="s">
        <v>4905</v>
      </c>
      <c r="O7029" t="s">
        <v>50725</v>
      </c>
      <c r="P7029" t="s">
        <v>58945</v>
      </c>
      <c r="R7029" t="str">
        <f t="shared" si="218"/>
        <v>寿光</v>
      </c>
      <c r="S7029" t="str">
        <f t="shared" si="219"/>
        <v>0112</v>
      </c>
    </row>
    <row r="7030" spans="1:19">
      <c r="A7030" t="s">
        <v>58946</v>
      </c>
      <c r="B7030" t="s">
        <v>58947</v>
      </c>
      <c r="C7030" t="s">
        <v>49</v>
      </c>
      <c r="D7030" t="s">
        <v>58948</v>
      </c>
      <c r="E7030" t="s">
        <v>56181</v>
      </c>
      <c r="F7030" t="s">
        <v>58949</v>
      </c>
      <c r="G7030" t="s">
        <v>58950</v>
      </c>
      <c r="H7030" t="s">
        <v>58951</v>
      </c>
      <c r="I7030" t="s">
        <v>4785</v>
      </c>
      <c r="J7030" t="s">
        <v>5374</v>
      </c>
      <c r="K7030" t="s">
        <v>5375</v>
      </c>
      <c r="L7030" t="s">
        <v>105</v>
      </c>
      <c r="M7030" t="s">
        <v>5376</v>
      </c>
      <c r="N7030" t="s">
        <v>4789</v>
      </c>
      <c r="O7030" t="s">
        <v>5377</v>
      </c>
      <c r="P7030" t="s">
        <v>58952</v>
      </c>
      <c r="R7030" t="str">
        <f t="shared" si="218"/>
        <v>寿光</v>
      </c>
      <c r="S7030" t="str">
        <f t="shared" si="219"/>
        <v>0112</v>
      </c>
    </row>
    <row r="7031" spans="1:19">
      <c r="A7031" t="s">
        <v>58953</v>
      </c>
      <c r="B7031" t="s">
        <v>58954</v>
      </c>
      <c r="C7031" t="s">
        <v>49</v>
      </c>
      <c r="D7031" t="s">
        <v>58955</v>
      </c>
      <c r="E7031" t="s">
        <v>55518</v>
      </c>
      <c r="F7031" t="s">
        <v>58956</v>
      </c>
      <c r="G7031" t="s">
        <v>58957</v>
      </c>
      <c r="H7031" t="s">
        <v>58958</v>
      </c>
      <c r="I7031" t="s">
        <v>12844</v>
      </c>
      <c r="J7031" t="s">
        <v>5245</v>
      </c>
      <c r="K7031" t="s">
        <v>5246</v>
      </c>
      <c r="L7031" t="s">
        <v>237</v>
      </c>
      <c r="M7031" t="s">
        <v>5247</v>
      </c>
      <c r="O7031" t="s">
        <v>5249</v>
      </c>
      <c r="Q7031" t="s">
        <v>58959</v>
      </c>
      <c r="R7031" t="str">
        <f t="shared" si="218"/>
        <v>潍城</v>
      </c>
      <c r="S7031" t="str">
        <f t="shared" si="219"/>
        <v>0112</v>
      </c>
    </row>
    <row r="7032" spans="1:19">
      <c r="A7032" t="s">
        <v>58960</v>
      </c>
      <c r="B7032" t="s">
        <v>58961</v>
      </c>
      <c r="C7032" t="s">
        <v>49</v>
      </c>
      <c r="D7032" t="s">
        <v>58962</v>
      </c>
      <c r="E7032" t="s">
        <v>58963</v>
      </c>
      <c r="F7032" t="s">
        <v>58964</v>
      </c>
      <c r="G7032" t="s">
        <v>58965</v>
      </c>
      <c r="H7032" t="s">
        <v>58966</v>
      </c>
      <c r="I7032" t="s">
        <v>4841</v>
      </c>
      <c r="J7032" t="s">
        <v>8680</v>
      </c>
      <c r="K7032" t="s">
        <v>8681</v>
      </c>
      <c r="L7032" t="s">
        <v>60</v>
      </c>
      <c r="M7032" t="s">
        <v>5999</v>
      </c>
      <c r="O7032" t="s">
        <v>8682</v>
      </c>
      <c r="P7032" t="s">
        <v>58967</v>
      </c>
      <c r="Q7032" t="s">
        <v>58968</v>
      </c>
      <c r="R7032" t="str">
        <f t="shared" si="218"/>
        <v>奎文</v>
      </c>
      <c r="S7032" t="str">
        <f t="shared" si="219"/>
        <v>0112</v>
      </c>
    </row>
    <row r="7033" spans="1:19">
      <c r="A7033" t="s">
        <v>58969</v>
      </c>
      <c r="B7033" t="s">
        <v>58970</v>
      </c>
      <c r="C7033" t="s">
        <v>49</v>
      </c>
      <c r="D7033" t="s">
        <v>58971</v>
      </c>
      <c r="E7033" t="s">
        <v>55465</v>
      </c>
      <c r="F7033" t="s">
        <v>58972</v>
      </c>
      <c r="G7033" t="s">
        <v>58973</v>
      </c>
      <c r="H7033" t="s">
        <v>58974</v>
      </c>
      <c r="I7033" t="s">
        <v>4852</v>
      </c>
      <c r="J7033" t="s">
        <v>6132</v>
      </c>
      <c r="K7033" t="s">
        <v>6133</v>
      </c>
      <c r="L7033" t="s">
        <v>123</v>
      </c>
      <c r="M7033" t="s">
        <v>4932</v>
      </c>
      <c r="N7033" t="s">
        <v>5487</v>
      </c>
      <c r="O7033" t="s">
        <v>6134</v>
      </c>
      <c r="P7033" t="s">
        <v>58659</v>
      </c>
      <c r="Q7033" t="s">
        <v>58975</v>
      </c>
      <c r="R7033" t="str">
        <f t="shared" si="218"/>
        <v>诸城</v>
      </c>
      <c r="S7033" t="str">
        <f t="shared" si="219"/>
        <v>0112</v>
      </c>
    </row>
    <row r="7034" spans="1:19">
      <c r="A7034" t="s">
        <v>58976</v>
      </c>
      <c r="B7034" t="s">
        <v>58977</v>
      </c>
      <c r="C7034" t="s">
        <v>49</v>
      </c>
      <c r="D7034" t="s">
        <v>58978</v>
      </c>
      <c r="E7034" t="s">
        <v>56181</v>
      </c>
      <c r="F7034" t="s">
        <v>58979</v>
      </c>
      <c r="G7034" t="s">
        <v>58980</v>
      </c>
      <c r="H7034" t="s">
        <v>58981</v>
      </c>
      <c r="I7034" t="s">
        <v>12119</v>
      </c>
      <c r="J7034" t="s">
        <v>7963</v>
      </c>
      <c r="K7034" t="s">
        <v>7964</v>
      </c>
      <c r="L7034" t="s">
        <v>60</v>
      </c>
      <c r="M7034" t="s">
        <v>5511</v>
      </c>
      <c r="N7034" t="s">
        <v>5619</v>
      </c>
      <c r="O7034" t="s">
        <v>7965</v>
      </c>
      <c r="P7034" t="s">
        <v>58982</v>
      </c>
      <c r="R7034" t="str">
        <f t="shared" si="218"/>
        <v>奎文</v>
      </c>
      <c r="S7034" t="str">
        <f t="shared" si="219"/>
        <v>0112</v>
      </c>
    </row>
    <row r="7035" spans="1:19">
      <c r="A7035" t="s">
        <v>58983</v>
      </c>
      <c r="B7035" t="s">
        <v>58984</v>
      </c>
      <c r="C7035" t="s">
        <v>49</v>
      </c>
      <c r="D7035" t="s">
        <v>58985</v>
      </c>
      <c r="E7035" t="s">
        <v>55465</v>
      </c>
      <c r="F7035" t="s">
        <v>58986</v>
      </c>
      <c r="G7035" t="s">
        <v>58987</v>
      </c>
      <c r="H7035" t="s">
        <v>58988</v>
      </c>
      <c r="I7035" t="s">
        <v>4852</v>
      </c>
      <c r="J7035" t="s">
        <v>4829</v>
      </c>
      <c r="K7035" t="s">
        <v>4830</v>
      </c>
      <c r="L7035" t="s">
        <v>114</v>
      </c>
      <c r="M7035" t="s">
        <v>4831</v>
      </c>
      <c r="N7035" t="s">
        <v>4972</v>
      </c>
      <c r="O7035" t="s">
        <v>4833</v>
      </c>
      <c r="P7035" t="s">
        <v>58989</v>
      </c>
      <c r="R7035" t="str">
        <f t="shared" si="218"/>
        <v>高密</v>
      </c>
      <c r="S7035" t="str">
        <f t="shared" si="219"/>
        <v>0112</v>
      </c>
    </row>
    <row r="7036" spans="1:19">
      <c r="A7036" t="s">
        <v>58990</v>
      </c>
      <c r="B7036" t="s">
        <v>58991</v>
      </c>
      <c r="C7036" t="s">
        <v>49</v>
      </c>
      <c r="D7036" t="s">
        <v>58992</v>
      </c>
      <c r="E7036" t="s">
        <v>55481</v>
      </c>
      <c r="F7036" t="s">
        <v>58993</v>
      </c>
      <c r="G7036" t="s">
        <v>58994</v>
      </c>
      <c r="H7036" t="s">
        <v>58995</v>
      </c>
      <c r="I7036" t="s">
        <v>12119</v>
      </c>
      <c r="J7036" t="s">
        <v>7332</v>
      </c>
      <c r="K7036" t="s">
        <v>7333</v>
      </c>
      <c r="L7036" t="s">
        <v>375</v>
      </c>
      <c r="M7036" t="s">
        <v>7334</v>
      </c>
      <c r="N7036" t="s">
        <v>4817</v>
      </c>
      <c r="O7036" t="s">
        <v>7335</v>
      </c>
      <c r="P7036" t="s">
        <v>58996</v>
      </c>
      <c r="Q7036" t="s">
        <v>58997</v>
      </c>
      <c r="R7036" t="str">
        <f t="shared" si="218"/>
        <v>昌邑</v>
      </c>
      <c r="S7036" t="str">
        <f t="shared" si="219"/>
        <v>0112</v>
      </c>
    </row>
    <row r="7037" spans="1:19">
      <c r="A7037" t="s">
        <v>3002</v>
      </c>
      <c r="B7037" t="s">
        <v>58998</v>
      </c>
      <c r="C7037" t="s">
        <v>49</v>
      </c>
      <c r="D7037" t="s">
        <v>58999</v>
      </c>
      <c r="E7037" t="s">
        <v>55481</v>
      </c>
      <c r="F7037" t="s">
        <v>59000</v>
      </c>
      <c r="G7037" t="s">
        <v>3000</v>
      </c>
      <c r="H7037" t="s">
        <v>59001</v>
      </c>
      <c r="I7037" t="s">
        <v>12119</v>
      </c>
      <c r="J7037" t="s">
        <v>11292</v>
      </c>
      <c r="K7037" t="s">
        <v>11293</v>
      </c>
      <c r="L7037" t="s">
        <v>86</v>
      </c>
      <c r="M7037" t="s">
        <v>11294</v>
      </c>
      <c r="N7037" t="s">
        <v>4881</v>
      </c>
      <c r="O7037" t="s">
        <v>11295</v>
      </c>
      <c r="P7037" t="s">
        <v>59002</v>
      </c>
      <c r="Q7037" t="s">
        <v>59003</v>
      </c>
      <c r="R7037" t="str">
        <f t="shared" si="218"/>
        <v>坊子</v>
      </c>
      <c r="S7037" t="str">
        <f t="shared" si="219"/>
        <v>0112</v>
      </c>
    </row>
    <row r="7038" spans="1:19">
      <c r="A7038" t="s">
        <v>59004</v>
      </c>
      <c r="B7038" t="s">
        <v>59005</v>
      </c>
      <c r="C7038" t="s">
        <v>49</v>
      </c>
      <c r="D7038" t="s">
        <v>59006</v>
      </c>
      <c r="E7038" t="s">
        <v>55481</v>
      </c>
      <c r="F7038" t="s">
        <v>59007</v>
      </c>
      <c r="G7038" t="s">
        <v>59008</v>
      </c>
      <c r="H7038" t="s">
        <v>59009</v>
      </c>
      <c r="I7038" t="s">
        <v>12757</v>
      </c>
      <c r="J7038" t="s">
        <v>12570</v>
      </c>
      <c r="K7038" t="s">
        <v>12571</v>
      </c>
      <c r="L7038" t="s">
        <v>105</v>
      </c>
      <c r="M7038" t="s">
        <v>5376</v>
      </c>
      <c r="N7038" t="s">
        <v>4905</v>
      </c>
      <c r="O7038" t="s">
        <v>12572</v>
      </c>
      <c r="P7038" t="s">
        <v>59010</v>
      </c>
      <c r="R7038" t="str">
        <f t="shared" si="218"/>
        <v>寿光</v>
      </c>
      <c r="S7038" t="str">
        <f t="shared" si="219"/>
        <v>0112</v>
      </c>
    </row>
    <row r="7039" spans="1:19">
      <c r="A7039" t="s">
        <v>59011</v>
      </c>
      <c r="B7039" t="s">
        <v>59012</v>
      </c>
      <c r="C7039" t="s">
        <v>49</v>
      </c>
      <c r="D7039" t="s">
        <v>59013</v>
      </c>
      <c r="E7039" t="s">
        <v>55771</v>
      </c>
      <c r="F7039" t="s">
        <v>59014</v>
      </c>
      <c r="G7039" t="s">
        <v>59015</v>
      </c>
      <c r="H7039" t="s">
        <v>59016</v>
      </c>
      <c r="I7039" t="s">
        <v>4771</v>
      </c>
      <c r="J7039" t="s">
        <v>6611</v>
      </c>
      <c r="K7039" t="s">
        <v>6612</v>
      </c>
      <c r="L7039" t="s">
        <v>86</v>
      </c>
      <c r="M7039" t="s">
        <v>5099</v>
      </c>
      <c r="N7039" t="s">
        <v>5056</v>
      </c>
      <c r="O7039" t="s">
        <v>6613</v>
      </c>
      <c r="P7039" t="s">
        <v>59017</v>
      </c>
      <c r="Q7039" t="s">
        <v>59018</v>
      </c>
      <c r="R7039" t="str">
        <f t="shared" si="218"/>
        <v>坊子</v>
      </c>
      <c r="S7039" t="str">
        <f t="shared" si="219"/>
        <v>0112</v>
      </c>
    </row>
    <row r="7040" spans="1:19">
      <c r="A7040" t="s">
        <v>59019</v>
      </c>
      <c r="B7040" t="s">
        <v>59020</v>
      </c>
      <c r="C7040" t="s">
        <v>49</v>
      </c>
      <c r="D7040" t="s">
        <v>59021</v>
      </c>
      <c r="E7040" t="s">
        <v>55465</v>
      </c>
      <c r="F7040" t="s">
        <v>59022</v>
      </c>
      <c r="G7040" t="s">
        <v>59023</v>
      </c>
      <c r="H7040" t="s">
        <v>59024</v>
      </c>
      <c r="I7040" t="s">
        <v>4785</v>
      </c>
      <c r="J7040" t="s">
        <v>4916</v>
      </c>
      <c r="K7040" t="s">
        <v>4917</v>
      </c>
      <c r="L7040" t="s">
        <v>114</v>
      </c>
      <c r="M7040" t="s">
        <v>4918</v>
      </c>
      <c r="N7040" t="s">
        <v>4972</v>
      </c>
      <c r="O7040" t="s">
        <v>4920</v>
      </c>
      <c r="P7040" t="s">
        <v>59025</v>
      </c>
      <c r="Q7040" t="s">
        <v>59026</v>
      </c>
      <c r="R7040" t="str">
        <f t="shared" si="218"/>
        <v>高密</v>
      </c>
      <c r="S7040" t="str">
        <f t="shared" si="219"/>
        <v>0112</v>
      </c>
    </row>
    <row r="7041" spans="1:19">
      <c r="A7041" t="s">
        <v>59027</v>
      </c>
      <c r="B7041" t="s">
        <v>59028</v>
      </c>
      <c r="C7041" t="s">
        <v>49</v>
      </c>
      <c r="D7041" t="s">
        <v>59029</v>
      </c>
      <c r="E7041" t="s">
        <v>59030</v>
      </c>
      <c r="F7041" t="s">
        <v>59031</v>
      </c>
      <c r="G7041" t="s">
        <v>59032</v>
      </c>
      <c r="H7041" t="s">
        <v>59033</v>
      </c>
      <c r="I7041" t="s">
        <v>4771</v>
      </c>
      <c r="J7041" t="s">
        <v>5647</v>
      </c>
      <c r="K7041" t="s">
        <v>5648</v>
      </c>
      <c r="L7041" t="s">
        <v>95</v>
      </c>
      <c r="M7041" t="s">
        <v>5649</v>
      </c>
      <c r="N7041" t="s">
        <v>4933</v>
      </c>
      <c r="O7041" t="s">
        <v>5650</v>
      </c>
      <c r="P7041" t="s">
        <v>59034</v>
      </c>
      <c r="Q7041" t="s">
        <v>59035</v>
      </c>
      <c r="R7041" t="str">
        <f t="shared" ref="R7041:R7104" si="220">IF(OR(LEFT(L7041,2)="高新"),"奎文",IF(LEFT(L7041,2)="峡山","坊子",IF(LEFT(L7041,2)="滨海","寒亭",LEFT(L7041,2))))</f>
        <v>安丘</v>
      </c>
      <c r="S7041" t="str">
        <f t="shared" ref="S7041:S7104" si="221">TEXT(B7041,"mmdd")</f>
        <v>0112</v>
      </c>
    </row>
    <row r="7042" spans="1:19">
      <c r="A7042" t="s">
        <v>59036</v>
      </c>
      <c r="B7042" t="s">
        <v>59037</v>
      </c>
      <c r="C7042" t="s">
        <v>49</v>
      </c>
      <c r="D7042" t="s">
        <v>59038</v>
      </c>
      <c r="E7042" t="s">
        <v>59030</v>
      </c>
      <c r="F7042" t="s">
        <v>59039</v>
      </c>
      <c r="G7042" t="s">
        <v>59040</v>
      </c>
      <c r="H7042" t="s">
        <v>59041</v>
      </c>
      <c r="I7042" t="s">
        <v>4852</v>
      </c>
      <c r="J7042" t="s">
        <v>7529</v>
      </c>
      <c r="K7042" t="s">
        <v>7530</v>
      </c>
      <c r="L7042" t="s">
        <v>50</v>
      </c>
      <c r="M7042" t="s">
        <v>6624</v>
      </c>
      <c r="N7042" t="s">
        <v>5030</v>
      </c>
      <c r="O7042" t="s">
        <v>7531</v>
      </c>
      <c r="P7042" t="s">
        <v>59042</v>
      </c>
      <c r="Q7042" t="s">
        <v>59043</v>
      </c>
      <c r="R7042" t="str">
        <f t="shared" si="220"/>
        <v>青州</v>
      </c>
      <c r="S7042" t="str">
        <f t="shared" si="221"/>
        <v>0112</v>
      </c>
    </row>
    <row r="7043" spans="1:19">
      <c r="A7043" t="s">
        <v>59044</v>
      </c>
      <c r="B7043" t="s">
        <v>59045</v>
      </c>
      <c r="C7043" t="s">
        <v>49</v>
      </c>
      <c r="D7043" t="s">
        <v>59046</v>
      </c>
      <c r="E7043" t="s">
        <v>59047</v>
      </c>
      <c r="F7043" t="s">
        <v>59048</v>
      </c>
      <c r="G7043" t="s">
        <v>59049</v>
      </c>
      <c r="H7043" t="s">
        <v>59050</v>
      </c>
      <c r="I7043" t="s">
        <v>4813</v>
      </c>
      <c r="J7043" t="s">
        <v>5374</v>
      </c>
      <c r="K7043" t="s">
        <v>5375</v>
      </c>
      <c r="L7043" t="s">
        <v>105</v>
      </c>
      <c r="M7043" t="s">
        <v>5376</v>
      </c>
      <c r="O7043" t="s">
        <v>5377</v>
      </c>
      <c r="P7043" t="s">
        <v>59051</v>
      </c>
      <c r="R7043" t="str">
        <f t="shared" si="220"/>
        <v>寿光</v>
      </c>
      <c r="S7043" t="str">
        <f t="shared" si="221"/>
        <v>0112</v>
      </c>
    </row>
    <row r="7044" spans="1:19">
      <c r="A7044" t="s">
        <v>59052</v>
      </c>
      <c r="B7044" t="s">
        <v>59053</v>
      </c>
      <c r="C7044" t="s">
        <v>49</v>
      </c>
      <c r="D7044" t="s">
        <v>59054</v>
      </c>
      <c r="E7044" t="s">
        <v>55771</v>
      </c>
      <c r="F7044" t="s">
        <v>59055</v>
      </c>
      <c r="G7044" t="s">
        <v>59056</v>
      </c>
      <c r="H7044" t="s">
        <v>59057</v>
      </c>
      <c r="I7044" t="s">
        <v>4852</v>
      </c>
      <c r="J7044" t="s">
        <v>11556</v>
      </c>
      <c r="K7044" t="s">
        <v>11557</v>
      </c>
      <c r="L7044" t="s">
        <v>105</v>
      </c>
      <c r="M7044" t="s">
        <v>5769</v>
      </c>
      <c r="N7044" t="s">
        <v>4933</v>
      </c>
      <c r="O7044" t="s">
        <v>11558</v>
      </c>
      <c r="P7044" t="s">
        <v>59058</v>
      </c>
      <c r="Q7044" t="s">
        <v>59059</v>
      </c>
      <c r="R7044" t="str">
        <f t="shared" si="220"/>
        <v>寿光</v>
      </c>
      <c r="S7044" t="str">
        <f t="shared" si="221"/>
        <v>0112</v>
      </c>
    </row>
    <row r="7045" spans="1:19">
      <c r="A7045" t="s">
        <v>59060</v>
      </c>
      <c r="B7045" t="s">
        <v>59061</v>
      </c>
      <c r="C7045" t="s">
        <v>49</v>
      </c>
      <c r="D7045" t="s">
        <v>59062</v>
      </c>
      <c r="E7045" t="s">
        <v>59063</v>
      </c>
      <c r="F7045" t="s">
        <v>59064</v>
      </c>
      <c r="G7045" t="s">
        <v>59065</v>
      </c>
      <c r="H7045" t="s">
        <v>59066</v>
      </c>
      <c r="I7045" t="s">
        <v>4852</v>
      </c>
      <c r="J7045" t="s">
        <v>19932</v>
      </c>
      <c r="K7045" t="s">
        <v>19933</v>
      </c>
      <c r="L7045" t="s">
        <v>1136</v>
      </c>
      <c r="M7045" t="s">
        <v>11735</v>
      </c>
      <c r="N7045" t="s">
        <v>4972</v>
      </c>
      <c r="O7045" t="s">
        <v>19934</v>
      </c>
      <c r="P7045" t="s">
        <v>59067</v>
      </c>
      <c r="Q7045" t="s">
        <v>59068</v>
      </c>
      <c r="R7045" t="str">
        <f t="shared" si="220"/>
        <v>昌乐</v>
      </c>
      <c r="S7045" t="str">
        <f t="shared" si="221"/>
        <v>0112</v>
      </c>
    </row>
    <row r="7046" spans="1:19">
      <c r="A7046" t="s">
        <v>59069</v>
      </c>
      <c r="B7046" t="s">
        <v>59070</v>
      </c>
      <c r="C7046" t="s">
        <v>49</v>
      </c>
      <c r="D7046" t="s">
        <v>59071</v>
      </c>
      <c r="E7046" t="s">
        <v>55465</v>
      </c>
      <c r="F7046" t="s">
        <v>59072</v>
      </c>
      <c r="G7046" t="s">
        <v>59073</v>
      </c>
      <c r="H7046" t="s">
        <v>59074</v>
      </c>
      <c r="I7046" t="s">
        <v>5066</v>
      </c>
      <c r="J7046" t="s">
        <v>7018</v>
      </c>
      <c r="K7046" t="s">
        <v>7019</v>
      </c>
      <c r="L7046" t="s">
        <v>95</v>
      </c>
      <c r="M7046" t="s">
        <v>5649</v>
      </c>
      <c r="N7046" t="s">
        <v>6184</v>
      </c>
      <c r="O7046" t="s">
        <v>7020</v>
      </c>
      <c r="P7046" t="s">
        <v>59075</v>
      </c>
      <c r="Q7046" t="s">
        <v>59076</v>
      </c>
      <c r="R7046" t="str">
        <f t="shared" si="220"/>
        <v>安丘</v>
      </c>
      <c r="S7046" t="str">
        <f t="shared" si="221"/>
        <v>0112</v>
      </c>
    </row>
    <row r="7047" spans="1:19">
      <c r="A7047" t="s">
        <v>59077</v>
      </c>
      <c r="B7047" t="s">
        <v>59078</v>
      </c>
      <c r="C7047" t="s">
        <v>49</v>
      </c>
      <c r="D7047" t="s">
        <v>59079</v>
      </c>
      <c r="E7047" t="s">
        <v>59080</v>
      </c>
      <c r="F7047" t="s">
        <v>59081</v>
      </c>
      <c r="G7047" t="s">
        <v>59082</v>
      </c>
      <c r="H7047" t="s">
        <v>59083</v>
      </c>
      <c r="I7047" t="s">
        <v>5327</v>
      </c>
      <c r="J7047" t="s">
        <v>7278</v>
      </c>
      <c r="K7047" t="s">
        <v>7279</v>
      </c>
      <c r="L7047" t="s">
        <v>105</v>
      </c>
      <c r="M7047" t="s">
        <v>5089</v>
      </c>
      <c r="N7047" t="s">
        <v>4881</v>
      </c>
      <c r="O7047" t="s">
        <v>7280</v>
      </c>
      <c r="P7047" t="s">
        <v>55646</v>
      </c>
      <c r="R7047" t="str">
        <f t="shared" si="220"/>
        <v>寿光</v>
      </c>
      <c r="S7047" t="str">
        <f t="shared" si="221"/>
        <v>0112</v>
      </c>
    </row>
    <row r="7048" spans="1:19">
      <c r="A7048" t="s">
        <v>59084</v>
      </c>
      <c r="B7048" t="s">
        <v>59085</v>
      </c>
      <c r="C7048" t="s">
        <v>49</v>
      </c>
      <c r="D7048" t="s">
        <v>59086</v>
      </c>
      <c r="E7048" t="s">
        <v>55481</v>
      </c>
      <c r="F7048" t="s">
        <v>59087</v>
      </c>
      <c r="G7048" t="s">
        <v>59088</v>
      </c>
      <c r="H7048" t="s">
        <v>59089</v>
      </c>
      <c r="I7048" t="s">
        <v>12119</v>
      </c>
      <c r="J7048" t="s">
        <v>7835</v>
      </c>
      <c r="K7048" t="s">
        <v>7836</v>
      </c>
      <c r="L7048" t="s">
        <v>114</v>
      </c>
      <c r="M7048" t="s">
        <v>4918</v>
      </c>
      <c r="N7048" t="s">
        <v>5112</v>
      </c>
      <c r="O7048" t="s">
        <v>7837</v>
      </c>
      <c r="P7048" t="s">
        <v>59090</v>
      </c>
      <c r="R7048" t="str">
        <f t="shared" si="220"/>
        <v>高密</v>
      </c>
      <c r="S7048" t="str">
        <f t="shared" si="221"/>
        <v>0112</v>
      </c>
    </row>
    <row r="7049" spans="1:19">
      <c r="A7049" t="s">
        <v>59091</v>
      </c>
      <c r="B7049" t="s">
        <v>59092</v>
      </c>
      <c r="C7049" t="s">
        <v>49</v>
      </c>
      <c r="D7049" t="s">
        <v>59093</v>
      </c>
      <c r="E7049" t="s">
        <v>59030</v>
      </c>
      <c r="F7049" t="s">
        <v>59094</v>
      </c>
      <c r="G7049" t="s">
        <v>59095</v>
      </c>
      <c r="H7049" t="s">
        <v>59042</v>
      </c>
      <c r="I7049" t="s">
        <v>4852</v>
      </c>
      <c r="J7049" t="s">
        <v>10870</v>
      </c>
      <c r="K7049" t="s">
        <v>10871</v>
      </c>
      <c r="L7049" t="s">
        <v>60</v>
      </c>
      <c r="M7049" t="s">
        <v>5999</v>
      </c>
      <c r="N7049" t="s">
        <v>6243</v>
      </c>
      <c r="O7049" t="s">
        <v>10872</v>
      </c>
      <c r="P7049" t="s">
        <v>59096</v>
      </c>
      <c r="Q7049" t="s">
        <v>59097</v>
      </c>
      <c r="R7049" t="str">
        <f t="shared" si="220"/>
        <v>奎文</v>
      </c>
      <c r="S7049" t="str">
        <f t="shared" si="221"/>
        <v>0112</v>
      </c>
    </row>
    <row r="7050" spans="1:19">
      <c r="A7050" t="s">
        <v>59098</v>
      </c>
      <c r="B7050" t="s">
        <v>59099</v>
      </c>
      <c r="C7050" t="s">
        <v>49</v>
      </c>
      <c r="D7050" t="s">
        <v>59100</v>
      </c>
      <c r="E7050" t="s">
        <v>59101</v>
      </c>
      <c r="F7050" t="s">
        <v>59102</v>
      </c>
      <c r="G7050" t="s">
        <v>59103</v>
      </c>
      <c r="H7050" t="s">
        <v>59104</v>
      </c>
      <c r="I7050" t="s">
        <v>5560</v>
      </c>
      <c r="J7050" t="s">
        <v>6306</v>
      </c>
      <c r="K7050" t="s">
        <v>6307</v>
      </c>
      <c r="L7050" t="s">
        <v>237</v>
      </c>
      <c r="M7050" t="s">
        <v>4788</v>
      </c>
      <c r="N7050" t="s">
        <v>9962</v>
      </c>
      <c r="O7050" t="s">
        <v>6309</v>
      </c>
      <c r="P7050" t="s">
        <v>59105</v>
      </c>
      <c r="Q7050" t="s">
        <v>59106</v>
      </c>
      <c r="R7050" t="str">
        <f t="shared" si="220"/>
        <v>潍城</v>
      </c>
      <c r="S7050" t="str">
        <f t="shared" si="221"/>
        <v>0112</v>
      </c>
    </row>
    <row r="7051" spans="1:19">
      <c r="A7051" t="s">
        <v>59107</v>
      </c>
      <c r="B7051" t="s">
        <v>59108</v>
      </c>
      <c r="C7051" t="s">
        <v>49</v>
      </c>
      <c r="D7051" t="s">
        <v>59109</v>
      </c>
      <c r="E7051" t="s">
        <v>59047</v>
      </c>
      <c r="F7051" t="s">
        <v>59110</v>
      </c>
      <c r="G7051" t="s">
        <v>59111</v>
      </c>
      <c r="H7051" t="s">
        <v>59112</v>
      </c>
      <c r="I7051" t="s">
        <v>5407</v>
      </c>
      <c r="J7051" t="s">
        <v>14104</v>
      </c>
      <c r="K7051" t="s">
        <v>14105</v>
      </c>
      <c r="L7051" t="s">
        <v>114</v>
      </c>
      <c r="M7051" t="s">
        <v>4918</v>
      </c>
      <c r="N7051" t="s">
        <v>5619</v>
      </c>
      <c r="O7051" t="s">
        <v>14106</v>
      </c>
      <c r="P7051" t="s">
        <v>59113</v>
      </c>
      <c r="R7051" t="str">
        <f t="shared" si="220"/>
        <v>高密</v>
      </c>
      <c r="S7051" t="str">
        <f t="shared" si="221"/>
        <v>0112</v>
      </c>
    </row>
    <row r="7052" spans="1:19">
      <c r="A7052" t="s">
        <v>59114</v>
      </c>
      <c r="B7052" t="s">
        <v>59115</v>
      </c>
      <c r="C7052" t="s">
        <v>49</v>
      </c>
      <c r="D7052" t="s">
        <v>59116</v>
      </c>
      <c r="E7052" t="s">
        <v>59047</v>
      </c>
      <c r="F7052" t="s">
        <v>59117</v>
      </c>
      <c r="G7052" t="s">
        <v>59118</v>
      </c>
      <c r="H7052" t="s">
        <v>59119</v>
      </c>
      <c r="I7052" t="s">
        <v>5221</v>
      </c>
      <c r="J7052" t="s">
        <v>13906</v>
      </c>
      <c r="K7052" t="s">
        <v>13907</v>
      </c>
      <c r="L7052" t="s">
        <v>50</v>
      </c>
      <c r="M7052" t="s">
        <v>5260</v>
      </c>
      <c r="N7052" t="s">
        <v>9962</v>
      </c>
      <c r="O7052" t="s">
        <v>13908</v>
      </c>
      <c r="P7052" t="s">
        <v>59120</v>
      </c>
      <c r="Q7052" t="s">
        <v>59121</v>
      </c>
      <c r="R7052" t="str">
        <f t="shared" si="220"/>
        <v>青州</v>
      </c>
      <c r="S7052" t="str">
        <f t="shared" si="221"/>
        <v>0112</v>
      </c>
    </row>
    <row r="7053" spans="1:19">
      <c r="A7053" t="s">
        <v>3026</v>
      </c>
      <c r="B7053" t="s">
        <v>59122</v>
      </c>
      <c r="C7053" t="s">
        <v>49</v>
      </c>
      <c r="D7053" t="s">
        <v>59123</v>
      </c>
      <c r="E7053" t="s">
        <v>55465</v>
      </c>
      <c r="F7053" t="s">
        <v>59124</v>
      </c>
      <c r="G7053" t="s">
        <v>3024</v>
      </c>
      <c r="H7053" t="s">
        <v>59125</v>
      </c>
      <c r="I7053" t="s">
        <v>4852</v>
      </c>
      <c r="J7053" t="s">
        <v>11811</v>
      </c>
      <c r="K7053" t="s">
        <v>11812</v>
      </c>
      <c r="L7053" t="s">
        <v>50</v>
      </c>
      <c r="M7053" t="s">
        <v>4855</v>
      </c>
      <c r="N7053" t="s">
        <v>5487</v>
      </c>
      <c r="O7053" t="s">
        <v>11813</v>
      </c>
      <c r="P7053" t="s">
        <v>59126</v>
      </c>
      <c r="Q7053" t="s">
        <v>42488</v>
      </c>
      <c r="R7053" t="str">
        <f t="shared" si="220"/>
        <v>青州</v>
      </c>
      <c r="S7053" t="str">
        <f t="shared" si="221"/>
        <v>0112</v>
      </c>
    </row>
    <row r="7054" spans="1:19">
      <c r="A7054" t="s">
        <v>59127</v>
      </c>
      <c r="B7054" t="s">
        <v>59128</v>
      </c>
      <c r="C7054" t="s">
        <v>49</v>
      </c>
      <c r="D7054" t="s">
        <v>59129</v>
      </c>
      <c r="E7054" t="s">
        <v>55465</v>
      </c>
      <c r="F7054" t="s">
        <v>59130</v>
      </c>
      <c r="G7054" t="s">
        <v>59131</v>
      </c>
      <c r="H7054" t="s">
        <v>59132</v>
      </c>
      <c r="I7054" t="s">
        <v>4813</v>
      </c>
      <c r="J7054" t="s">
        <v>12223</v>
      </c>
      <c r="K7054" t="s">
        <v>12224</v>
      </c>
      <c r="L7054" t="s">
        <v>50</v>
      </c>
      <c r="M7054" t="s">
        <v>4855</v>
      </c>
      <c r="N7054" t="s">
        <v>4919</v>
      </c>
      <c r="O7054" t="s">
        <v>12225</v>
      </c>
      <c r="P7054" t="s">
        <v>59133</v>
      </c>
      <c r="Q7054" t="s">
        <v>59134</v>
      </c>
      <c r="R7054" t="str">
        <f t="shared" si="220"/>
        <v>青州</v>
      </c>
      <c r="S7054" t="str">
        <f t="shared" si="221"/>
        <v>0112</v>
      </c>
    </row>
    <row r="7055" spans="1:19">
      <c r="A7055" t="s">
        <v>59135</v>
      </c>
      <c r="B7055" t="s">
        <v>59136</v>
      </c>
      <c r="C7055" t="s">
        <v>49</v>
      </c>
      <c r="D7055" t="s">
        <v>59137</v>
      </c>
      <c r="E7055" t="s">
        <v>55481</v>
      </c>
      <c r="F7055" t="s">
        <v>59138</v>
      </c>
      <c r="G7055" t="s">
        <v>59139</v>
      </c>
      <c r="H7055" t="s">
        <v>59140</v>
      </c>
      <c r="I7055" t="s">
        <v>4841</v>
      </c>
      <c r="J7055" t="s">
        <v>6611</v>
      </c>
      <c r="K7055" t="s">
        <v>6612</v>
      </c>
      <c r="L7055" t="s">
        <v>86</v>
      </c>
      <c r="M7055" t="s">
        <v>5099</v>
      </c>
      <c r="O7055" t="s">
        <v>6613</v>
      </c>
      <c r="P7055" t="s">
        <v>59141</v>
      </c>
      <c r="Q7055" t="s">
        <v>59142</v>
      </c>
      <c r="R7055" t="str">
        <f t="shared" si="220"/>
        <v>坊子</v>
      </c>
      <c r="S7055" t="str">
        <f t="shared" si="221"/>
        <v>0112</v>
      </c>
    </row>
    <row r="7056" spans="1:19">
      <c r="A7056" t="s">
        <v>59143</v>
      </c>
      <c r="B7056" t="s">
        <v>59144</v>
      </c>
      <c r="C7056" t="s">
        <v>49</v>
      </c>
      <c r="D7056" t="s">
        <v>59145</v>
      </c>
      <c r="E7056" t="s">
        <v>55465</v>
      </c>
      <c r="F7056" t="s">
        <v>59146</v>
      </c>
      <c r="G7056" t="s">
        <v>59147</v>
      </c>
      <c r="H7056" t="s">
        <v>59148</v>
      </c>
      <c r="I7056" t="s">
        <v>4852</v>
      </c>
      <c r="J7056" t="s">
        <v>13873</v>
      </c>
      <c r="K7056" t="s">
        <v>13874</v>
      </c>
      <c r="L7056" t="s">
        <v>105</v>
      </c>
      <c r="M7056" t="s">
        <v>5133</v>
      </c>
      <c r="N7056" t="s">
        <v>5211</v>
      </c>
      <c r="O7056" t="s">
        <v>13875</v>
      </c>
      <c r="P7056" t="s">
        <v>59149</v>
      </c>
      <c r="Q7056" t="s">
        <v>59150</v>
      </c>
      <c r="R7056" t="str">
        <f t="shared" si="220"/>
        <v>寿光</v>
      </c>
      <c r="S7056" t="str">
        <f t="shared" si="221"/>
        <v>0112</v>
      </c>
    </row>
    <row r="7057" spans="1:19">
      <c r="A7057" t="s">
        <v>59151</v>
      </c>
      <c r="B7057" t="s">
        <v>59152</v>
      </c>
      <c r="C7057" t="s">
        <v>49</v>
      </c>
      <c r="D7057" t="s">
        <v>59153</v>
      </c>
      <c r="E7057" t="s">
        <v>59154</v>
      </c>
      <c r="F7057" t="s">
        <v>59155</v>
      </c>
      <c r="G7057" t="s">
        <v>59156</v>
      </c>
      <c r="H7057" t="s">
        <v>59157</v>
      </c>
      <c r="I7057" t="s">
        <v>4771</v>
      </c>
      <c r="J7057" t="s">
        <v>18758</v>
      </c>
      <c r="K7057" t="s">
        <v>18759</v>
      </c>
      <c r="L7057" t="s">
        <v>105</v>
      </c>
      <c r="M7057" t="s">
        <v>6055</v>
      </c>
      <c r="N7057" t="s">
        <v>5211</v>
      </c>
      <c r="O7057" t="s">
        <v>18760</v>
      </c>
      <c r="P7057" t="s">
        <v>59158</v>
      </c>
      <c r="R7057" t="str">
        <f t="shared" si="220"/>
        <v>寿光</v>
      </c>
      <c r="S7057" t="str">
        <f t="shared" si="221"/>
        <v>0112</v>
      </c>
    </row>
    <row r="7058" spans="1:19">
      <c r="A7058" t="s">
        <v>59159</v>
      </c>
      <c r="B7058" t="s">
        <v>59160</v>
      </c>
      <c r="C7058" t="s">
        <v>49</v>
      </c>
      <c r="D7058" t="s">
        <v>59161</v>
      </c>
      <c r="E7058" t="s">
        <v>59162</v>
      </c>
      <c r="F7058" t="s">
        <v>59163</v>
      </c>
      <c r="G7058" t="s">
        <v>59164</v>
      </c>
      <c r="H7058" t="s">
        <v>59165</v>
      </c>
      <c r="I7058" t="s">
        <v>12119</v>
      </c>
      <c r="J7058" t="s">
        <v>7166</v>
      </c>
      <c r="K7058" t="s">
        <v>7167</v>
      </c>
      <c r="L7058" t="s">
        <v>123</v>
      </c>
      <c r="M7058" t="s">
        <v>5364</v>
      </c>
      <c r="N7058" t="s">
        <v>5421</v>
      </c>
      <c r="O7058" t="s">
        <v>7168</v>
      </c>
      <c r="P7058" t="s">
        <v>59166</v>
      </c>
      <c r="R7058" t="str">
        <f t="shared" si="220"/>
        <v>诸城</v>
      </c>
      <c r="S7058" t="str">
        <f t="shared" si="221"/>
        <v>0112</v>
      </c>
    </row>
    <row r="7059" spans="1:19">
      <c r="A7059" t="s">
        <v>59167</v>
      </c>
      <c r="B7059" t="s">
        <v>59168</v>
      </c>
      <c r="C7059" t="s">
        <v>49</v>
      </c>
      <c r="D7059" t="s">
        <v>59169</v>
      </c>
      <c r="E7059" t="s">
        <v>59170</v>
      </c>
      <c r="F7059" t="s">
        <v>59171</v>
      </c>
      <c r="G7059" t="s">
        <v>59172</v>
      </c>
      <c r="H7059" t="s">
        <v>59173</v>
      </c>
      <c r="I7059" t="s">
        <v>12500</v>
      </c>
      <c r="J7059" t="s">
        <v>6009</v>
      </c>
      <c r="K7059" t="s">
        <v>6010</v>
      </c>
      <c r="L7059" t="s">
        <v>237</v>
      </c>
      <c r="M7059" t="s">
        <v>5247</v>
      </c>
      <c r="N7059" t="s">
        <v>4789</v>
      </c>
      <c r="O7059" t="s">
        <v>6011</v>
      </c>
      <c r="P7059" t="s">
        <v>59174</v>
      </c>
      <c r="Q7059" t="s">
        <v>59175</v>
      </c>
      <c r="R7059" t="str">
        <f t="shared" si="220"/>
        <v>潍城</v>
      </c>
      <c r="S7059" t="str">
        <f t="shared" si="221"/>
        <v>0112</v>
      </c>
    </row>
    <row r="7060" spans="1:19">
      <c r="A7060" t="s">
        <v>59176</v>
      </c>
      <c r="B7060" t="s">
        <v>59177</v>
      </c>
      <c r="C7060" t="s">
        <v>49</v>
      </c>
      <c r="D7060" t="s">
        <v>59178</v>
      </c>
      <c r="E7060" t="s">
        <v>59179</v>
      </c>
      <c r="F7060" t="s">
        <v>59180</v>
      </c>
      <c r="G7060" t="s">
        <v>59181</v>
      </c>
      <c r="H7060" t="s">
        <v>59182</v>
      </c>
      <c r="I7060" t="s">
        <v>5221</v>
      </c>
      <c r="J7060" t="s">
        <v>5305</v>
      </c>
      <c r="K7060" t="s">
        <v>5306</v>
      </c>
      <c r="L7060" t="s">
        <v>60</v>
      </c>
      <c r="M7060" t="s">
        <v>4774</v>
      </c>
      <c r="N7060" t="s">
        <v>4933</v>
      </c>
      <c r="O7060" t="s">
        <v>5307</v>
      </c>
      <c r="P7060" t="s">
        <v>59183</v>
      </c>
      <c r="R7060" t="str">
        <f t="shared" si="220"/>
        <v>奎文</v>
      </c>
      <c r="S7060" t="str">
        <f t="shared" si="221"/>
        <v>0112</v>
      </c>
    </row>
    <row r="7061" spans="1:19">
      <c r="A7061" t="s">
        <v>59184</v>
      </c>
      <c r="B7061" t="s">
        <v>59185</v>
      </c>
      <c r="C7061" t="s">
        <v>49</v>
      </c>
      <c r="D7061" t="s">
        <v>59186</v>
      </c>
      <c r="E7061" t="s">
        <v>59187</v>
      </c>
      <c r="F7061" t="s">
        <v>59188</v>
      </c>
      <c r="G7061" t="s">
        <v>59189</v>
      </c>
      <c r="H7061" t="s">
        <v>59190</v>
      </c>
      <c r="I7061" t="s">
        <v>5407</v>
      </c>
      <c r="J7061" t="s">
        <v>24908</v>
      </c>
      <c r="K7061" t="s">
        <v>24909</v>
      </c>
      <c r="L7061" t="s">
        <v>114</v>
      </c>
      <c r="M7061" t="s">
        <v>7084</v>
      </c>
      <c r="N7061" t="s">
        <v>6308</v>
      </c>
      <c r="O7061" t="s">
        <v>24910</v>
      </c>
      <c r="P7061" t="s">
        <v>59191</v>
      </c>
      <c r="R7061" t="str">
        <f t="shared" si="220"/>
        <v>高密</v>
      </c>
      <c r="S7061" t="str">
        <f t="shared" si="221"/>
        <v>0112</v>
      </c>
    </row>
    <row r="7062" spans="1:19">
      <c r="A7062" t="s">
        <v>59192</v>
      </c>
      <c r="B7062" t="s">
        <v>59193</v>
      </c>
      <c r="C7062" t="s">
        <v>49</v>
      </c>
      <c r="D7062" t="s">
        <v>59194</v>
      </c>
      <c r="E7062" t="s">
        <v>55481</v>
      </c>
      <c r="F7062" t="s">
        <v>59195</v>
      </c>
      <c r="G7062" t="s">
        <v>59196</v>
      </c>
      <c r="H7062" t="s">
        <v>59197</v>
      </c>
      <c r="I7062" t="s">
        <v>12119</v>
      </c>
      <c r="J7062" t="s">
        <v>10771</v>
      </c>
      <c r="K7062" t="s">
        <v>10772</v>
      </c>
      <c r="L7062" t="s">
        <v>60</v>
      </c>
      <c r="M7062" t="s">
        <v>5420</v>
      </c>
      <c r="O7062" t="s">
        <v>10773</v>
      </c>
      <c r="P7062" t="s">
        <v>59198</v>
      </c>
      <c r="Q7062" t="s">
        <v>59199</v>
      </c>
      <c r="R7062" t="str">
        <f t="shared" si="220"/>
        <v>奎文</v>
      </c>
      <c r="S7062" t="str">
        <f t="shared" si="221"/>
        <v>0112</v>
      </c>
    </row>
    <row r="7063" spans="1:19">
      <c r="A7063" t="s">
        <v>3074</v>
      </c>
      <c r="B7063" t="s">
        <v>59200</v>
      </c>
      <c r="C7063" t="s">
        <v>49</v>
      </c>
      <c r="D7063" t="s">
        <v>59201</v>
      </c>
      <c r="E7063" t="s">
        <v>59202</v>
      </c>
      <c r="F7063" t="s">
        <v>59203</v>
      </c>
      <c r="G7063" t="s">
        <v>3072</v>
      </c>
      <c r="H7063" t="s">
        <v>59204</v>
      </c>
      <c r="I7063" t="s">
        <v>4852</v>
      </c>
      <c r="J7063" t="s">
        <v>7418</v>
      </c>
      <c r="K7063" t="s">
        <v>7419</v>
      </c>
      <c r="L7063" t="s">
        <v>60</v>
      </c>
      <c r="M7063" t="s">
        <v>5999</v>
      </c>
      <c r="N7063" t="s">
        <v>4845</v>
      </c>
      <c r="O7063" t="s">
        <v>7420</v>
      </c>
      <c r="P7063" t="s">
        <v>59205</v>
      </c>
      <c r="Q7063" t="s">
        <v>49484</v>
      </c>
      <c r="R7063" t="str">
        <f t="shared" si="220"/>
        <v>奎文</v>
      </c>
      <c r="S7063" t="str">
        <f t="shared" si="221"/>
        <v>0112</v>
      </c>
    </row>
    <row r="7064" spans="1:19">
      <c r="A7064" t="s">
        <v>59206</v>
      </c>
      <c r="B7064" t="s">
        <v>59207</v>
      </c>
      <c r="C7064" t="s">
        <v>49</v>
      </c>
      <c r="D7064" t="s">
        <v>59208</v>
      </c>
      <c r="E7064" t="s">
        <v>59202</v>
      </c>
      <c r="F7064" t="s">
        <v>59209</v>
      </c>
      <c r="G7064" t="s">
        <v>59210</v>
      </c>
      <c r="H7064" t="s">
        <v>51976</v>
      </c>
      <c r="I7064" t="s">
        <v>4852</v>
      </c>
      <c r="J7064" t="s">
        <v>9246</v>
      </c>
      <c r="K7064" t="s">
        <v>9247</v>
      </c>
      <c r="L7064" t="s">
        <v>375</v>
      </c>
      <c r="M7064" t="s">
        <v>7334</v>
      </c>
      <c r="N7064" t="s">
        <v>5801</v>
      </c>
      <c r="O7064" t="s">
        <v>9248</v>
      </c>
      <c r="P7064" t="s">
        <v>59211</v>
      </c>
      <c r="Q7064" t="s">
        <v>59212</v>
      </c>
      <c r="R7064" t="str">
        <f t="shared" si="220"/>
        <v>昌邑</v>
      </c>
      <c r="S7064" t="str">
        <f t="shared" si="221"/>
        <v>0112</v>
      </c>
    </row>
    <row r="7065" spans="1:19">
      <c r="A7065" t="s">
        <v>59213</v>
      </c>
      <c r="B7065" t="s">
        <v>59214</v>
      </c>
      <c r="C7065" t="s">
        <v>49</v>
      </c>
      <c r="D7065" t="s">
        <v>59215</v>
      </c>
      <c r="E7065" t="s">
        <v>59063</v>
      </c>
      <c r="F7065" t="s">
        <v>59216</v>
      </c>
      <c r="G7065" t="s">
        <v>59217</v>
      </c>
      <c r="H7065" t="s">
        <v>59218</v>
      </c>
      <c r="I7065" t="s">
        <v>4771</v>
      </c>
      <c r="J7065" t="s">
        <v>7042</v>
      </c>
      <c r="K7065" t="s">
        <v>7043</v>
      </c>
      <c r="L7065" t="s">
        <v>60</v>
      </c>
      <c r="M7065" t="s">
        <v>4904</v>
      </c>
      <c r="N7065" t="s">
        <v>5487</v>
      </c>
      <c r="O7065" t="s">
        <v>7044</v>
      </c>
      <c r="P7065" t="s">
        <v>59219</v>
      </c>
      <c r="Q7065" t="s">
        <v>59220</v>
      </c>
      <c r="R7065" t="str">
        <f t="shared" si="220"/>
        <v>奎文</v>
      </c>
      <c r="S7065" t="str">
        <f t="shared" si="221"/>
        <v>0112</v>
      </c>
    </row>
    <row r="7066" spans="1:19">
      <c r="A7066" t="s">
        <v>59221</v>
      </c>
      <c r="B7066" t="s">
        <v>59222</v>
      </c>
      <c r="C7066" t="s">
        <v>49</v>
      </c>
      <c r="D7066" t="s">
        <v>59223</v>
      </c>
      <c r="E7066" t="s">
        <v>59187</v>
      </c>
      <c r="F7066" t="s">
        <v>59224</v>
      </c>
      <c r="G7066" t="s">
        <v>59225</v>
      </c>
      <c r="H7066" t="s">
        <v>59226</v>
      </c>
      <c r="I7066" t="s">
        <v>4785</v>
      </c>
      <c r="J7066" t="s">
        <v>8139</v>
      </c>
      <c r="K7066" t="s">
        <v>8140</v>
      </c>
      <c r="L7066" t="s">
        <v>105</v>
      </c>
      <c r="M7066" t="s">
        <v>6055</v>
      </c>
      <c r="N7066" t="s">
        <v>5487</v>
      </c>
      <c r="O7066" t="s">
        <v>8141</v>
      </c>
      <c r="P7066" t="s">
        <v>59227</v>
      </c>
      <c r="Q7066" t="s">
        <v>59228</v>
      </c>
      <c r="R7066" t="str">
        <f t="shared" si="220"/>
        <v>寿光</v>
      </c>
      <c r="S7066" t="str">
        <f t="shared" si="221"/>
        <v>0112</v>
      </c>
    </row>
    <row r="7067" spans="1:19">
      <c r="A7067" t="s">
        <v>59229</v>
      </c>
      <c r="B7067" t="s">
        <v>59230</v>
      </c>
      <c r="C7067" t="s">
        <v>49</v>
      </c>
      <c r="D7067" t="s">
        <v>59231</v>
      </c>
      <c r="E7067" t="s">
        <v>55518</v>
      </c>
      <c r="F7067" t="s">
        <v>59232</v>
      </c>
      <c r="G7067" t="s">
        <v>59233</v>
      </c>
      <c r="H7067" t="s">
        <v>59234</v>
      </c>
      <c r="I7067" t="s">
        <v>12119</v>
      </c>
      <c r="J7067" t="s">
        <v>5245</v>
      </c>
      <c r="K7067" t="s">
        <v>5246</v>
      </c>
      <c r="L7067" t="s">
        <v>237</v>
      </c>
      <c r="M7067" t="s">
        <v>5247</v>
      </c>
      <c r="O7067" t="s">
        <v>5249</v>
      </c>
      <c r="P7067" t="s">
        <v>59235</v>
      </c>
      <c r="R7067" t="str">
        <f t="shared" si="220"/>
        <v>潍城</v>
      </c>
      <c r="S7067" t="str">
        <f t="shared" si="221"/>
        <v>0112</v>
      </c>
    </row>
    <row r="7068" spans="1:19">
      <c r="A7068" t="s">
        <v>59236</v>
      </c>
      <c r="B7068" t="s">
        <v>59237</v>
      </c>
      <c r="C7068" t="s">
        <v>49</v>
      </c>
      <c r="D7068" t="s">
        <v>59238</v>
      </c>
      <c r="E7068" t="s">
        <v>55465</v>
      </c>
      <c r="F7068" t="s">
        <v>59239</v>
      </c>
      <c r="G7068" t="s">
        <v>59240</v>
      </c>
      <c r="H7068" t="s">
        <v>59241</v>
      </c>
      <c r="I7068" t="s">
        <v>5282</v>
      </c>
      <c r="J7068" t="s">
        <v>10182</v>
      </c>
      <c r="K7068" t="s">
        <v>10183</v>
      </c>
      <c r="L7068" t="s">
        <v>60</v>
      </c>
      <c r="M7068" t="s">
        <v>4774</v>
      </c>
      <c r="N7068" t="s">
        <v>4845</v>
      </c>
      <c r="O7068" t="s">
        <v>10184</v>
      </c>
      <c r="P7068" t="s">
        <v>59242</v>
      </c>
      <c r="Q7068" t="s">
        <v>59243</v>
      </c>
      <c r="R7068" t="str">
        <f t="shared" si="220"/>
        <v>奎文</v>
      </c>
      <c r="S7068" t="str">
        <f t="shared" si="221"/>
        <v>0112</v>
      </c>
    </row>
    <row r="7069" spans="1:19">
      <c r="A7069" t="s">
        <v>59244</v>
      </c>
      <c r="B7069" t="s">
        <v>59245</v>
      </c>
      <c r="C7069" t="s">
        <v>49</v>
      </c>
      <c r="D7069" t="s">
        <v>59246</v>
      </c>
      <c r="E7069" t="s">
        <v>59247</v>
      </c>
      <c r="F7069" t="s">
        <v>59248</v>
      </c>
      <c r="G7069" t="s">
        <v>59249</v>
      </c>
      <c r="H7069" t="s">
        <v>59250</v>
      </c>
      <c r="I7069" t="s">
        <v>12500</v>
      </c>
      <c r="J7069" t="s">
        <v>6132</v>
      </c>
      <c r="K7069" t="s">
        <v>6133</v>
      </c>
      <c r="L7069" t="s">
        <v>123</v>
      </c>
      <c r="M7069" t="s">
        <v>4932</v>
      </c>
      <c r="N7069" t="s">
        <v>4881</v>
      </c>
      <c r="O7069" t="s">
        <v>6134</v>
      </c>
      <c r="P7069" t="s">
        <v>59251</v>
      </c>
      <c r="R7069" t="str">
        <f t="shared" si="220"/>
        <v>诸城</v>
      </c>
      <c r="S7069" t="str">
        <f t="shared" si="221"/>
        <v>0112</v>
      </c>
    </row>
    <row r="7070" spans="1:19">
      <c r="A7070" t="s">
        <v>2986</v>
      </c>
      <c r="B7070" t="s">
        <v>59252</v>
      </c>
      <c r="C7070" t="s">
        <v>49</v>
      </c>
      <c r="D7070" t="s">
        <v>59253</v>
      </c>
      <c r="E7070" t="s">
        <v>55465</v>
      </c>
      <c r="F7070" t="s">
        <v>59254</v>
      </c>
      <c r="G7070" t="s">
        <v>2984</v>
      </c>
      <c r="H7070" t="s">
        <v>59255</v>
      </c>
      <c r="I7070" t="s">
        <v>4828</v>
      </c>
      <c r="J7070" t="s">
        <v>10760</v>
      </c>
      <c r="K7070" t="s">
        <v>10761</v>
      </c>
      <c r="L7070" t="s">
        <v>105</v>
      </c>
      <c r="M7070" t="s">
        <v>5029</v>
      </c>
      <c r="N7070" t="s">
        <v>6985</v>
      </c>
      <c r="O7070" t="s">
        <v>10762</v>
      </c>
      <c r="P7070" t="s">
        <v>59256</v>
      </c>
      <c r="R7070" t="str">
        <f t="shared" si="220"/>
        <v>寿光</v>
      </c>
      <c r="S7070" t="str">
        <f t="shared" si="221"/>
        <v>0112</v>
      </c>
    </row>
    <row r="7071" spans="1:19">
      <c r="A7071" t="s">
        <v>59257</v>
      </c>
      <c r="B7071" t="s">
        <v>59258</v>
      </c>
      <c r="C7071" t="s">
        <v>49</v>
      </c>
      <c r="D7071" t="s">
        <v>59259</v>
      </c>
      <c r="E7071" t="s">
        <v>55481</v>
      </c>
      <c r="F7071" t="s">
        <v>59260</v>
      </c>
      <c r="G7071" t="s">
        <v>59261</v>
      </c>
      <c r="H7071" t="s">
        <v>59262</v>
      </c>
      <c r="I7071" t="s">
        <v>12500</v>
      </c>
      <c r="J7071" t="s">
        <v>4930</v>
      </c>
      <c r="K7071" t="s">
        <v>4931</v>
      </c>
      <c r="L7071" t="s">
        <v>123</v>
      </c>
      <c r="M7071" t="s">
        <v>4932</v>
      </c>
      <c r="N7071" t="s">
        <v>4933</v>
      </c>
      <c r="O7071" t="s">
        <v>4934</v>
      </c>
      <c r="P7071" t="s">
        <v>59263</v>
      </c>
      <c r="Q7071" t="s">
        <v>59264</v>
      </c>
      <c r="R7071" t="str">
        <f t="shared" si="220"/>
        <v>诸城</v>
      </c>
      <c r="S7071" t="str">
        <f t="shared" si="221"/>
        <v>0112</v>
      </c>
    </row>
    <row r="7072" spans="1:19">
      <c r="A7072" t="s">
        <v>59265</v>
      </c>
      <c r="B7072" t="s">
        <v>59266</v>
      </c>
      <c r="C7072" t="s">
        <v>49</v>
      </c>
      <c r="D7072" t="s">
        <v>59267</v>
      </c>
      <c r="E7072" t="s">
        <v>59268</v>
      </c>
      <c r="F7072" t="s">
        <v>59269</v>
      </c>
      <c r="G7072" t="s">
        <v>59270</v>
      </c>
      <c r="H7072" t="s">
        <v>59271</v>
      </c>
      <c r="I7072" t="s">
        <v>4852</v>
      </c>
      <c r="J7072" t="s">
        <v>9760</v>
      </c>
      <c r="K7072" t="s">
        <v>9761</v>
      </c>
      <c r="L7072" t="s">
        <v>60</v>
      </c>
      <c r="M7072" t="s">
        <v>5999</v>
      </c>
      <c r="N7072" t="s">
        <v>4905</v>
      </c>
      <c r="O7072" t="s">
        <v>9762</v>
      </c>
      <c r="P7072" t="s">
        <v>59272</v>
      </c>
      <c r="R7072" t="str">
        <f t="shared" si="220"/>
        <v>奎文</v>
      </c>
      <c r="S7072" t="str">
        <f t="shared" si="221"/>
        <v>0112</v>
      </c>
    </row>
    <row r="7073" spans="1:19">
      <c r="A7073" t="s">
        <v>59273</v>
      </c>
      <c r="B7073" t="s">
        <v>59274</v>
      </c>
      <c r="C7073" t="s">
        <v>49</v>
      </c>
      <c r="D7073" t="s">
        <v>59275</v>
      </c>
      <c r="E7073" t="s">
        <v>55465</v>
      </c>
      <c r="F7073" t="s">
        <v>59276</v>
      </c>
      <c r="G7073" t="s">
        <v>59277</v>
      </c>
      <c r="H7073" t="s">
        <v>59278</v>
      </c>
      <c r="I7073" t="s">
        <v>4852</v>
      </c>
      <c r="J7073" t="s">
        <v>35768</v>
      </c>
      <c r="K7073" t="s">
        <v>35769</v>
      </c>
      <c r="L7073" t="s">
        <v>60</v>
      </c>
      <c r="M7073" t="s">
        <v>5888</v>
      </c>
      <c r="N7073" t="s">
        <v>4892</v>
      </c>
      <c r="O7073" t="s">
        <v>35770</v>
      </c>
      <c r="P7073" t="s">
        <v>59279</v>
      </c>
      <c r="Q7073" t="s">
        <v>59280</v>
      </c>
      <c r="R7073" t="str">
        <f t="shared" si="220"/>
        <v>奎文</v>
      </c>
      <c r="S7073" t="str">
        <f t="shared" si="221"/>
        <v>0112</v>
      </c>
    </row>
    <row r="7074" spans="1:19">
      <c r="A7074" t="s">
        <v>59281</v>
      </c>
      <c r="B7074" t="s">
        <v>59282</v>
      </c>
      <c r="C7074" t="s">
        <v>49</v>
      </c>
      <c r="D7074" t="s">
        <v>59283</v>
      </c>
      <c r="E7074" t="s">
        <v>59284</v>
      </c>
      <c r="F7074" t="s">
        <v>59285</v>
      </c>
      <c r="G7074" t="s">
        <v>59286</v>
      </c>
      <c r="H7074" t="s">
        <v>59287</v>
      </c>
      <c r="I7074" t="s">
        <v>4852</v>
      </c>
      <c r="J7074" t="s">
        <v>8268</v>
      </c>
      <c r="K7074" t="s">
        <v>8269</v>
      </c>
      <c r="L7074" t="s">
        <v>123</v>
      </c>
      <c r="M7074" t="s">
        <v>7767</v>
      </c>
      <c r="N7074" t="s">
        <v>5619</v>
      </c>
      <c r="O7074" t="s">
        <v>8270</v>
      </c>
      <c r="P7074" t="s">
        <v>59288</v>
      </c>
      <c r="Q7074" t="s">
        <v>59289</v>
      </c>
      <c r="R7074" t="str">
        <f t="shared" si="220"/>
        <v>诸城</v>
      </c>
      <c r="S7074" t="str">
        <f t="shared" si="221"/>
        <v>0112</v>
      </c>
    </row>
    <row r="7075" spans="1:19">
      <c r="A7075" t="s">
        <v>59290</v>
      </c>
      <c r="B7075" t="s">
        <v>59291</v>
      </c>
      <c r="C7075" t="s">
        <v>49</v>
      </c>
      <c r="D7075" t="s">
        <v>59292</v>
      </c>
      <c r="E7075" t="s">
        <v>59187</v>
      </c>
      <c r="F7075" t="s">
        <v>59293</v>
      </c>
      <c r="G7075" t="s">
        <v>59294</v>
      </c>
      <c r="H7075" t="s">
        <v>59295</v>
      </c>
      <c r="I7075" t="s">
        <v>4929</v>
      </c>
      <c r="J7075" t="s">
        <v>18995</v>
      </c>
      <c r="K7075" t="s">
        <v>18996</v>
      </c>
      <c r="L7075" t="s">
        <v>114</v>
      </c>
      <c r="M7075" t="s">
        <v>5486</v>
      </c>
      <c r="O7075" t="s">
        <v>18997</v>
      </c>
      <c r="P7075" t="s">
        <v>59296</v>
      </c>
      <c r="R7075" t="str">
        <f t="shared" si="220"/>
        <v>高密</v>
      </c>
      <c r="S7075" t="str">
        <f t="shared" si="221"/>
        <v>0112</v>
      </c>
    </row>
    <row r="7076" spans="1:19">
      <c r="A7076" t="s">
        <v>59297</v>
      </c>
      <c r="B7076" t="s">
        <v>59298</v>
      </c>
      <c r="C7076" t="s">
        <v>49</v>
      </c>
      <c r="D7076" t="s">
        <v>59299</v>
      </c>
      <c r="E7076" t="s">
        <v>55518</v>
      </c>
      <c r="F7076" t="s">
        <v>59300</v>
      </c>
      <c r="G7076" t="s">
        <v>59301</v>
      </c>
      <c r="H7076" t="s">
        <v>59302</v>
      </c>
      <c r="I7076" t="s">
        <v>12844</v>
      </c>
      <c r="J7076" t="s">
        <v>9171</v>
      </c>
      <c r="K7076" t="s">
        <v>9172</v>
      </c>
      <c r="L7076" t="s">
        <v>105</v>
      </c>
      <c r="M7076" t="s">
        <v>5769</v>
      </c>
      <c r="N7076" t="s">
        <v>5421</v>
      </c>
      <c r="O7076" t="s">
        <v>9173</v>
      </c>
      <c r="P7076" t="s">
        <v>59303</v>
      </c>
      <c r="Q7076" t="s">
        <v>59304</v>
      </c>
      <c r="R7076" t="str">
        <f t="shared" si="220"/>
        <v>寿光</v>
      </c>
      <c r="S7076" t="str">
        <f t="shared" si="221"/>
        <v>0112</v>
      </c>
    </row>
    <row r="7077" spans="1:19">
      <c r="A7077" t="s">
        <v>3114</v>
      </c>
      <c r="B7077" t="s">
        <v>59305</v>
      </c>
      <c r="C7077" t="s">
        <v>49</v>
      </c>
      <c r="D7077" t="s">
        <v>59306</v>
      </c>
      <c r="E7077" t="s">
        <v>55771</v>
      </c>
      <c r="F7077" t="s">
        <v>59307</v>
      </c>
      <c r="G7077" t="s">
        <v>3112</v>
      </c>
      <c r="H7077" t="s">
        <v>59308</v>
      </c>
      <c r="I7077" t="s">
        <v>4841</v>
      </c>
      <c r="J7077" t="s">
        <v>7166</v>
      </c>
      <c r="K7077" t="s">
        <v>7167</v>
      </c>
      <c r="L7077" t="s">
        <v>123</v>
      </c>
      <c r="M7077" t="s">
        <v>5364</v>
      </c>
      <c r="O7077" t="s">
        <v>7168</v>
      </c>
      <c r="P7077" t="s">
        <v>59309</v>
      </c>
      <c r="Q7077" t="s">
        <v>59310</v>
      </c>
      <c r="R7077" t="str">
        <f t="shared" si="220"/>
        <v>诸城</v>
      </c>
      <c r="S7077" t="str">
        <f t="shared" si="221"/>
        <v>0112</v>
      </c>
    </row>
    <row r="7078" spans="1:19">
      <c r="A7078" t="s">
        <v>59311</v>
      </c>
      <c r="B7078" t="s">
        <v>59312</v>
      </c>
      <c r="C7078" t="s">
        <v>49</v>
      </c>
      <c r="D7078" t="s">
        <v>59313</v>
      </c>
      <c r="E7078" t="s">
        <v>59314</v>
      </c>
      <c r="F7078" t="s">
        <v>59315</v>
      </c>
      <c r="G7078" t="s">
        <v>59316</v>
      </c>
      <c r="H7078" t="s">
        <v>59317</v>
      </c>
      <c r="I7078" t="s">
        <v>4841</v>
      </c>
      <c r="J7078" t="s">
        <v>6172</v>
      </c>
      <c r="K7078" t="s">
        <v>6173</v>
      </c>
      <c r="L7078" t="s">
        <v>95</v>
      </c>
      <c r="M7078" t="s">
        <v>5042</v>
      </c>
      <c r="N7078" t="s">
        <v>8072</v>
      </c>
      <c r="O7078" t="s">
        <v>6175</v>
      </c>
      <c r="P7078" t="s">
        <v>59318</v>
      </c>
      <c r="Q7078" t="s">
        <v>59319</v>
      </c>
      <c r="R7078" t="str">
        <f t="shared" si="220"/>
        <v>安丘</v>
      </c>
      <c r="S7078" t="str">
        <f t="shared" si="221"/>
        <v>0112</v>
      </c>
    </row>
    <row r="7079" spans="1:19">
      <c r="A7079" t="s">
        <v>59320</v>
      </c>
      <c r="B7079" t="s">
        <v>59321</v>
      </c>
      <c r="C7079" t="s">
        <v>49</v>
      </c>
      <c r="D7079" t="s">
        <v>59322</v>
      </c>
      <c r="E7079" t="s">
        <v>59323</v>
      </c>
      <c r="F7079" t="s">
        <v>59324</v>
      </c>
      <c r="G7079" t="s">
        <v>59325</v>
      </c>
      <c r="H7079" t="s">
        <v>59326</v>
      </c>
      <c r="I7079" t="s">
        <v>4852</v>
      </c>
      <c r="J7079" t="s">
        <v>9472</v>
      </c>
      <c r="K7079" t="s">
        <v>9473</v>
      </c>
      <c r="L7079" t="s">
        <v>95</v>
      </c>
      <c r="M7079" t="s">
        <v>5757</v>
      </c>
      <c r="N7079" t="s">
        <v>10250</v>
      </c>
      <c r="O7079" t="s">
        <v>9474</v>
      </c>
      <c r="P7079" t="s">
        <v>59327</v>
      </c>
      <c r="R7079" t="str">
        <f t="shared" si="220"/>
        <v>安丘</v>
      </c>
      <c r="S7079" t="str">
        <f t="shared" si="221"/>
        <v>0112</v>
      </c>
    </row>
    <row r="7080" spans="1:19">
      <c r="A7080" t="s">
        <v>59328</v>
      </c>
      <c r="B7080" t="s">
        <v>59329</v>
      </c>
      <c r="C7080" t="s">
        <v>49</v>
      </c>
      <c r="D7080" t="s">
        <v>59330</v>
      </c>
      <c r="E7080" t="s">
        <v>55465</v>
      </c>
      <c r="F7080" t="s">
        <v>59331</v>
      </c>
      <c r="G7080" t="s">
        <v>59332</v>
      </c>
      <c r="H7080" t="s">
        <v>59333</v>
      </c>
      <c r="I7080" t="s">
        <v>5221</v>
      </c>
      <c r="J7080" t="s">
        <v>6327</v>
      </c>
      <c r="K7080" t="s">
        <v>6328</v>
      </c>
      <c r="L7080" t="s">
        <v>1136</v>
      </c>
      <c r="M7080" t="s">
        <v>5210</v>
      </c>
      <c r="N7080" t="s">
        <v>59334</v>
      </c>
      <c r="O7080" t="s">
        <v>6329</v>
      </c>
      <c r="P7080" t="s">
        <v>59335</v>
      </c>
      <c r="Q7080" t="s">
        <v>59336</v>
      </c>
      <c r="R7080" t="str">
        <f t="shared" si="220"/>
        <v>昌乐</v>
      </c>
      <c r="S7080" t="str">
        <f t="shared" si="221"/>
        <v>0112</v>
      </c>
    </row>
    <row r="7081" spans="1:19">
      <c r="A7081" t="s">
        <v>59337</v>
      </c>
      <c r="B7081" t="s">
        <v>59338</v>
      </c>
      <c r="C7081" t="s">
        <v>49</v>
      </c>
      <c r="D7081" t="s">
        <v>59339</v>
      </c>
      <c r="E7081" t="s">
        <v>56236</v>
      </c>
      <c r="F7081" t="s">
        <v>59340</v>
      </c>
      <c r="G7081" t="s">
        <v>59341</v>
      </c>
      <c r="H7081" t="s">
        <v>59342</v>
      </c>
      <c r="I7081" t="s">
        <v>4785</v>
      </c>
      <c r="J7081" t="s">
        <v>8915</v>
      </c>
      <c r="K7081" t="s">
        <v>8916</v>
      </c>
      <c r="L7081" t="s">
        <v>86</v>
      </c>
      <c r="M7081" t="s">
        <v>7679</v>
      </c>
      <c r="N7081" t="s">
        <v>5005</v>
      </c>
      <c r="O7081" t="s">
        <v>8917</v>
      </c>
      <c r="P7081" t="s">
        <v>59343</v>
      </c>
      <c r="R7081" t="str">
        <f t="shared" si="220"/>
        <v>坊子</v>
      </c>
      <c r="S7081" t="str">
        <f t="shared" si="221"/>
        <v>0112</v>
      </c>
    </row>
    <row r="7082" spans="1:19">
      <c r="A7082" t="s">
        <v>59344</v>
      </c>
      <c r="B7082" t="s">
        <v>59345</v>
      </c>
      <c r="C7082" t="s">
        <v>49</v>
      </c>
      <c r="D7082" t="s">
        <v>59346</v>
      </c>
      <c r="E7082" t="s">
        <v>55465</v>
      </c>
      <c r="F7082" t="s">
        <v>59347</v>
      </c>
      <c r="G7082" t="s">
        <v>59348</v>
      </c>
      <c r="H7082" t="s">
        <v>59349</v>
      </c>
      <c r="I7082" t="s">
        <v>4852</v>
      </c>
      <c r="J7082" t="s">
        <v>6020</v>
      </c>
      <c r="K7082" t="s">
        <v>6021</v>
      </c>
      <c r="L7082" t="s">
        <v>123</v>
      </c>
      <c r="M7082" t="s">
        <v>6022</v>
      </c>
      <c r="N7082" t="s">
        <v>5801</v>
      </c>
      <c r="O7082" t="s">
        <v>6023</v>
      </c>
      <c r="P7082" t="s">
        <v>59350</v>
      </c>
      <c r="Q7082" t="s">
        <v>59351</v>
      </c>
      <c r="R7082" t="str">
        <f t="shared" si="220"/>
        <v>诸城</v>
      </c>
      <c r="S7082" t="str">
        <f t="shared" si="221"/>
        <v>0112</v>
      </c>
    </row>
    <row r="7083" spans="1:19">
      <c r="A7083" t="s">
        <v>59352</v>
      </c>
      <c r="B7083" t="s">
        <v>59353</v>
      </c>
      <c r="C7083" t="s">
        <v>49</v>
      </c>
      <c r="D7083" t="s">
        <v>59354</v>
      </c>
      <c r="E7083" t="s">
        <v>55465</v>
      </c>
      <c r="F7083" t="s">
        <v>59355</v>
      </c>
      <c r="G7083" t="s">
        <v>59356</v>
      </c>
      <c r="H7083" t="s">
        <v>59357</v>
      </c>
      <c r="I7083" t="s">
        <v>4852</v>
      </c>
      <c r="J7083" t="s">
        <v>9760</v>
      </c>
      <c r="K7083" t="s">
        <v>9761</v>
      </c>
      <c r="L7083" t="s">
        <v>60</v>
      </c>
      <c r="M7083" t="s">
        <v>5999</v>
      </c>
      <c r="N7083" t="s">
        <v>4845</v>
      </c>
      <c r="O7083" t="s">
        <v>9762</v>
      </c>
      <c r="P7083" t="s">
        <v>59358</v>
      </c>
      <c r="Q7083" t="s">
        <v>59359</v>
      </c>
      <c r="R7083" t="str">
        <f t="shared" si="220"/>
        <v>奎文</v>
      </c>
      <c r="S7083" t="str">
        <f t="shared" si="221"/>
        <v>0112</v>
      </c>
    </row>
    <row r="7084" spans="1:19">
      <c r="A7084" t="s">
        <v>3090</v>
      </c>
      <c r="B7084" t="s">
        <v>59360</v>
      </c>
      <c r="C7084" t="s">
        <v>49</v>
      </c>
      <c r="D7084" t="s">
        <v>59361</v>
      </c>
      <c r="E7084" t="s">
        <v>59063</v>
      </c>
      <c r="F7084" t="s">
        <v>59362</v>
      </c>
      <c r="G7084" t="s">
        <v>3088</v>
      </c>
      <c r="H7084" t="s">
        <v>59363</v>
      </c>
      <c r="I7084" t="s">
        <v>12119</v>
      </c>
      <c r="J7084" t="s">
        <v>12967</v>
      </c>
      <c r="K7084" t="s">
        <v>12968</v>
      </c>
      <c r="L7084" t="s">
        <v>114</v>
      </c>
      <c r="M7084" t="s">
        <v>5486</v>
      </c>
      <c r="O7084" t="s">
        <v>12969</v>
      </c>
      <c r="P7084" t="s">
        <v>59364</v>
      </c>
      <c r="Q7084" t="s">
        <v>48579</v>
      </c>
      <c r="R7084" t="str">
        <f t="shared" si="220"/>
        <v>高密</v>
      </c>
      <c r="S7084" t="str">
        <f t="shared" si="221"/>
        <v>0112</v>
      </c>
    </row>
    <row r="7085" spans="1:19">
      <c r="A7085" t="s">
        <v>59365</v>
      </c>
      <c r="B7085" t="s">
        <v>59366</v>
      </c>
      <c r="C7085" t="s">
        <v>49</v>
      </c>
      <c r="D7085" t="s">
        <v>59367</v>
      </c>
      <c r="E7085" t="s">
        <v>55771</v>
      </c>
      <c r="F7085" t="s">
        <v>59368</v>
      </c>
      <c r="G7085" t="s">
        <v>59369</v>
      </c>
      <c r="H7085" t="s">
        <v>59370</v>
      </c>
      <c r="I7085" t="s">
        <v>4929</v>
      </c>
      <c r="J7085" t="s">
        <v>13019</v>
      </c>
      <c r="K7085" t="s">
        <v>13020</v>
      </c>
      <c r="L7085" t="s">
        <v>86</v>
      </c>
      <c r="M7085" t="s">
        <v>5919</v>
      </c>
      <c r="N7085" t="s">
        <v>6152</v>
      </c>
      <c r="O7085" t="s">
        <v>13021</v>
      </c>
      <c r="P7085" t="s">
        <v>59371</v>
      </c>
      <c r="R7085" t="str">
        <f t="shared" si="220"/>
        <v>坊子</v>
      </c>
      <c r="S7085" t="str">
        <f t="shared" si="221"/>
        <v>0112</v>
      </c>
    </row>
    <row r="7086" spans="1:19">
      <c r="A7086" t="s">
        <v>59372</v>
      </c>
      <c r="B7086" t="s">
        <v>59373</v>
      </c>
      <c r="C7086" t="s">
        <v>49</v>
      </c>
      <c r="D7086" t="s">
        <v>59374</v>
      </c>
      <c r="E7086" t="s">
        <v>59375</v>
      </c>
      <c r="F7086" t="s">
        <v>59376</v>
      </c>
      <c r="G7086" t="s">
        <v>59377</v>
      </c>
      <c r="H7086" t="s">
        <v>59378</v>
      </c>
      <c r="I7086" t="s">
        <v>4955</v>
      </c>
      <c r="J7086" t="s">
        <v>24192</v>
      </c>
      <c r="K7086" t="s">
        <v>24193</v>
      </c>
      <c r="L7086" t="s">
        <v>86</v>
      </c>
      <c r="M7086" t="s">
        <v>7679</v>
      </c>
      <c r="N7086" t="s">
        <v>5907</v>
      </c>
      <c r="O7086" t="s">
        <v>24194</v>
      </c>
      <c r="P7086" t="s">
        <v>59379</v>
      </c>
      <c r="Q7086" t="s">
        <v>59380</v>
      </c>
      <c r="R7086" t="str">
        <f t="shared" si="220"/>
        <v>坊子</v>
      </c>
      <c r="S7086" t="str">
        <f t="shared" si="221"/>
        <v>0112</v>
      </c>
    </row>
    <row r="7087" spans="1:19">
      <c r="A7087" t="s">
        <v>59381</v>
      </c>
      <c r="B7087" t="s">
        <v>59382</v>
      </c>
      <c r="C7087" t="s">
        <v>49</v>
      </c>
      <c r="D7087" t="s">
        <v>59383</v>
      </c>
      <c r="E7087" t="s">
        <v>59063</v>
      </c>
      <c r="F7087" t="s">
        <v>59384</v>
      </c>
      <c r="G7087" t="s">
        <v>59385</v>
      </c>
      <c r="H7087" t="s">
        <v>59386</v>
      </c>
      <c r="I7087" t="s">
        <v>12119</v>
      </c>
      <c r="J7087" t="s">
        <v>4801</v>
      </c>
      <c r="K7087" t="s">
        <v>4802</v>
      </c>
      <c r="L7087" t="s">
        <v>77</v>
      </c>
      <c r="M7087" t="s">
        <v>4803</v>
      </c>
      <c r="O7087" t="s">
        <v>4804</v>
      </c>
      <c r="P7087" t="s">
        <v>59387</v>
      </c>
      <c r="R7087" t="str">
        <f t="shared" si="220"/>
        <v>临朐</v>
      </c>
      <c r="S7087" t="str">
        <f t="shared" si="221"/>
        <v>0112</v>
      </c>
    </row>
    <row r="7088" spans="1:19">
      <c r="A7088" t="s">
        <v>59388</v>
      </c>
      <c r="B7088" t="s">
        <v>59389</v>
      </c>
      <c r="C7088" t="s">
        <v>49</v>
      </c>
      <c r="D7088" t="s">
        <v>59390</v>
      </c>
      <c r="E7088" t="s">
        <v>55465</v>
      </c>
      <c r="F7088" t="s">
        <v>59391</v>
      </c>
      <c r="G7088" t="s">
        <v>59392</v>
      </c>
      <c r="H7088" t="s">
        <v>59393</v>
      </c>
      <c r="I7088" t="s">
        <v>5835</v>
      </c>
      <c r="J7088" t="s">
        <v>6172</v>
      </c>
      <c r="K7088" t="s">
        <v>6173</v>
      </c>
      <c r="L7088" t="s">
        <v>95</v>
      </c>
      <c r="M7088" t="s">
        <v>5042</v>
      </c>
      <c r="N7088" t="s">
        <v>8072</v>
      </c>
      <c r="O7088" t="s">
        <v>6175</v>
      </c>
      <c r="P7088" t="s">
        <v>59394</v>
      </c>
      <c r="Q7088" t="s">
        <v>59395</v>
      </c>
      <c r="R7088" t="str">
        <f t="shared" si="220"/>
        <v>安丘</v>
      </c>
      <c r="S7088" t="str">
        <f t="shared" si="221"/>
        <v>0112</v>
      </c>
    </row>
    <row r="7089" spans="1:19">
      <c r="A7089" t="s">
        <v>59396</v>
      </c>
      <c r="B7089" t="s">
        <v>59397</v>
      </c>
      <c r="C7089" t="s">
        <v>49</v>
      </c>
      <c r="D7089" t="s">
        <v>59398</v>
      </c>
      <c r="E7089" t="s">
        <v>59399</v>
      </c>
      <c r="F7089" t="s">
        <v>59400</v>
      </c>
      <c r="G7089" t="s">
        <v>59401</v>
      </c>
      <c r="H7089" t="s">
        <v>59402</v>
      </c>
      <c r="I7089" t="s">
        <v>4771</v>
      </c>
      <c r="J7089" t="s">
        <v>5316</v>
      </c>
      <c r="K7089" t="s">
        <v>5317</v>
      </c>
      <c r="L7089" t="s">
        <v>375</v>
      </c>
      <c r="M7089" t="s">
        <v>5318</v>
      </c>
      <c r="N7089" t="s">
        <v>4946</v>
      </c>
      <c r="O7089" t="s">
        <v>5319</v>
      </c>
      <c r="P7089" t="s">
        <v>59403</v>
      </c>
      <c r="Q7089" t="s">
        <v>59404</v>
      </c>
      <c r="R7089" t="str">
        <f t="shared" si="220"/>
        <v>昌邑</v>
      </c>
      <c r="S7089" t="str">
        <f t="shared" si="221"/>
        <v>0112</v>
      </c>
    </row>
    <row r="7090" spans="1:19">
      <c r="A7090" t="s">
        <v>59405</v>
      </c>
      <c r="B7090" t="s">
        <v>59406</v>
      </c>
      <c r="C7090" t="s">
        <v>49</v>
      </c>
      <c r="D7090" t="s">
        <v>59407</v>
      </c>
      <c r="E7090" t="s">
        <v>59408</v>
      </c>
      <c r="F7090" t="s">
        <v>59409</v>
      </c>
      <c r="G7090" t="s">
        <v>59410</v>
      </c>
      <c r="H7090" t="s">
        <v>59411</v>
      </c>
      <c r="I7090" t="s">
        <v>12119</v>
      </c>
      <c r="J7090" t="s">
        <v>7845</v>
      </c>
      <c r="K7090" t="s">
        <v>7846</v>
      </c>
      <c r="L7090" t="s">
        <v>60</v>
      </c>
      <c r="M7090" t="s">
        <v>4774</v>
      </c>
      <c r="N7090" t="s">
        <v>5939</v>
      </c>
      <c r="O7090" t="s">
        <v>7847</v>
      </c>
      <c r="P7090" t="s">
        <v>59412</v>
      </c>
      <c r="Q7090" t="s">
        <v>59413</v>
      </c>
      <c r="R7090" t="str">
        <f t="shared" si="220"/>
        <v>奎文</v>
      </c>
      <c r="S7090" t="str">
        <f t="shared" si="221"/>
        <v>0112</v>
      </c>
    </row>
    <row r="7091" spans="1:19">
      <c r="A7091" t="s">
        <v>59414</v>
      </c>
      <c r="B7091" t="s">
        <v>59415</v>
      </c>
      <c r="C7091" t="s">
        <v>49</v>
      </c>
      <c r="D7091" t="s">
        <v>59416</v>
      </c>
      <c r="E7091" t="s">
        <v>55481</v>
      </c>
      <c r="F7091" t="s">
        <v>59417</v>
      </c>
      <c r="G7091" t="s">
        <v>59418</v>
      </c>
      <c r="H7091" t="s">
        <v>59419</v>
      </c>
      <c r="I7091" t="s">
        <v>12119</v>
      </c>
      <c r="J7091" t="s">
        <v>21645</v>
      </c>
      <c r="K7091" t="s">
        <v>21646</v>
      </c>
      <c r="L7091" t="s">
        <v>237</v>
      </c>
      <c r="M7091" t="s">
        <v>4788</v>
      </c>
      <c r="N7091" t="s">
        <v>6184</v>
      </c>
      <c r="O7091" t="s">
        <v>21647</v>
      </c>
      <c r="P7091" t="s">
        <v>59420</v>
      </c>
      <c r="Q7091" t="s">
        <v>59421</v>
      </c>
      <c r="R7091" t="str">
        <f t="shared" si="220"/>
        <v>潍城</v>
      </c>
      <c r="S7091" t="str">
        <f t="shared" si="221"/>
        <v>0112</v>
      </c>
    </row>
    <row r="7092" spans="1:19">
      <c r="A7092" t="s">
        <v>59422</v>
      </c>
      <c r="B7092" t="s">
        <v>59423</v>
      </c>
      <c r="C7092" t="s">
        <v>49</v>
      </c>
      <c r="D7092" t="s">
        <v>59424</v>
      </c>
      <c r="E7092" t="s">
        <v>59425</v>
      </c>
      <c r="F7092" t="s">
        <v>59426</v>
      </c>
      <c r="G7092" t="s">
        <v>59427</v>
      </c>
      <c r="H7092" t="s">
        <v>59428</v>
      </c>
      <c r="I7092" t="s">
        <v>9385</v>
      </c>
      <c r="J7092" t="s">
        <v>34274</v>
      </c>
      <c r="K7092" t="s">
        <v>34275</v>
      </c>
      <c r="L7092" t="s">
        <v>237</v>
      </c>
      <c r="M7092" t="s">
        <v>4868</v>
      </c>
      <c r="N7092" t="s">
        <v>5017</v>
      </c>
      <c r="O7092" t="s">
        <v>34276</v>
      </c>
      <c r="P7092" t="s">
        <v>59429</v>
      </c>
      <c r="R7092" t="str">
        <f t="shared" si="220"/>
        <v>潍城</v>
      </c>
      <c r="S7092" t="str">
        <f t="shared" si="221"/>
        <v>0112</v>
      </c>
    </row>
    <row r="7093" spans="1:19">
      <c r="A7093" t="s">
        <v>59430</v>
      </c>
      <c r="B7093" t="s">
        <v>59431</v>
      </c>
      <c r="C7093" t="s">
        <v>49</v>
      </c>
      <c r="D7093" t="s">
        <v>59432</v>
      </c>
      <c r="E7093" t="s">
        <v>59433</v>
      </c>
      <c r="F7093" t="s">
        <v>59434</v>
      </c>
      <c r="G7093" t="s">
        <v>59435</v>
      </c>
      <c r="H7093" t="s">
        <v>59436</v>
      </c>
      <c r="I7093" t="s">
        <v>12844</v>
      </c>
      <c r="J7093" t="s">
        <v>6306</v>
      </c>
      <c r="K7093" t="s">
        <v>6307</v>
      </c>
      <c r="L7093" t="s">
        <v>237</v>
      </c>
      <c r="M7093" t="s">
        <v>4788</v>
      </c>
      <c r="N7093" t="s">
        <v>5619</v>
      </c>
      <c r="O7093" t="s">
        <v>6309</v>
      </c>
      <c r="P7093" t="s">
        <v>59437</v>
      </c>
      <c r="R7093" t="str">
        <f t="shared" si="220"/>
        <v>潍城</v>
      </c>
      <c r="S7093" t="str">
        <f t="shared" si="221"/>
        <v>0112</v>
      </c>
    </row>
    <row r="7094" spans="1:19">
      <c r="A7094" t="s">
        <v>59438</v>
      </c>
      <c r="B7094" t="s">
        <v>59439</v>
      </c>
      <c r="C7094" t="s">
        <v>49</v>
      </c>
      <c r="D7094" t="s">
        <v>59440</v>
      </c>
      <c r="E7094" t="s">
        <v>56236</v>
      </c>
      <c r="F7094" t="s">
        <v>50636</v>
      </c>
      <c r="G7094" t="s">
        <v>50637</v>
      </c>
      <c r="H7094" t="s">
        <v>59441</v>
      </c>
      <c r="I7094" t="s">
        <v>4828</v>
      </c>
      <c r="J7094" t="s">
        <v>13906</v>
      </c>
      <c r="K7094" t="s">
        <v>13907</v>
      </c>
      <c r="L7094" t="s">
        <v>50</v>
      </c>
      <c r="M7094" t="s">
        <v>5260</v>
      </c>
      <c r="N7094" t="s">
        <v>6243</v>
      </c>
      <c r="O7094" t="s">
        <v>13908</v>
      </c>
      <c r="P7094" t="s">
        <v>59442</v>
      </c>
      <c r="R7094" t="str">
        <f t="shared" si="220"/>
        <v>青州</v>
      </c>
      <c r="S7094" t="str">
        <f t="shared" si="221"/>
        <v>0112</v>
      </c>
    </row>
    <row r="7095" spans="1:19">
      <c r="A7095" t="s">
        <v>59443</v>
      </c>
      <c r="B7095" t="s">
        <v>59444</v>
      </c>
      <c r="C7095" t="s">
        <v>49</v>
      </c>
      <c r="D7095" t="s">
        <v>59445</v>
      </c>
      <c r="E7095" t="s">
        <v>55465</v>
      </c>
      <c r="F7095" t="s">
        <v>59446</v>
      </c>
      <c r="G7095" t="s">
        <v>59447</v>
      </c>
      <c r="H7095" t="s">
        <v>59448</v>
      </c>
      <c r="I7095" t="s">
        <v>4852</v>
      </c>
      <c r="J7095" t="s">
        <v>4786</v>
      </c>
      <c r="K7095" t="s">
        <v>4787</v>
      </c>
      <c r="L7095" t="s">
        <v>237</v>
      </c>
      <c r="M7095" t="s">
        <v>4788</v>
      </c>
      <c r="N7095" t="s">
        <v>5801</v>
      </c>
      <c r="O7095" t="s">
        <v>4790</v>
      </c>
      <c r="P7095" t="s">
        <v>59449</v>
      </c>
      <c r="Q7095" t="s">
        <v>59450</v>
      </c>
      <c r="R7095" t="str">
        <f t="shared" si="220"/>
        <v>潍城</v>
      </c>
      <c r="S7095" t="str">
        <f t="shared" si="221"/>
        <v>0112</v>
      </c>
    </row>
    <row r="7096" spans="1:19">
      <c r="A7096" t="s">
        <v>59451</v>
      </c>
      <c r="B7096" t="s">
        <v>59452</v>
      </c>
      <c r="C7096" t="s">
        <v>49</v>
      </c>
      <c r="D7096" t="s">
        <v>59453</v>
      </c>
      <c r="E7096" t="s">
        <v>55481</v>
      </c>
      <c r="F7096" t="s">
        <v>59454</v>
      </c>
      <c r="G7096" t="s">
        <v>59455</v>
      </c>
      <c r="H7096" t="s">
        <v>59456</v>
      </c>
      <c r="I7096" t="s">
        <v>12119</v>
      </c>
      <c r="J7096" t="s">
        <v>24129</v>
      </c>
      <c r="K7096" t="s">
        <v>24130</v>
      </c>
      <c r="L7096" t="s">
        <v>123</v>
      </c>
      <c r="M7096" t="s">
        <v>7210</v>
      </c>
      <c r="N7096" t="s">
        <v>8072</v>
      </c>
      <c r="O7096" t="s">
        <v>24131</v>
      </c>
      <c r="P7096" t="s">
        <v>59457</v>
      </c>
      <c r="Q7096" t="s">
        <v>59458</v>
      </c>
      <c r="R7096" t="str">
        <f t="shared" si="220"/>
        <v>诸城</v>
      </c>
      <c r="S7096" t="str">
        <f t="shared" si="221"/>
        <v>0112</v>
      </c>
    </row>
    <row r="7097" spans="1:19">
      <c r="A7097" t="s">
        <v>59459</v>
      </c>
      <c r="B7097" t="s">
        <v>59460</v>
      </c>
      <c r="C7097" t="s">
        <v>49</v>
      </c>
      <c r="D7097" t="s">
        <v>59461</v>
      </c>
      <c r="E7097" t="s">
        <v>55771</v>
      </c>
      <c r="F7097" t="s">
        <v>59462</v>
      </c>
      <c r="G7097" t="s">
        <v>59463</v>
      </c>
      <c r="H7097" t="s">
        <v>59464</v>
      </c>
      <c r="I7097" t="s">
        <v>4813</v>
      </c>
      <c r="J7097" t="s">
        <v>7611</v>
      </c>
      <c r="K7097" t="s">
        <v>7612</v>
      </c>
      <c r="L7097" t="s">
        <v>123</v>
      </c>
      <c r="M7097" t="s">
        <v>5364</v>
      </c>
      <c r="O7097" t="s">
        <v>7613</v>
      </c>
      <c r="P7097" t="s">
        <v>59465</v>
      </c>
      <c r="R7097" t="str">
        <f t="shared" si="220"/>
        <v>诸城</v>
      </c>
      <c r="S7097" t="str">
        <f t="shared" si="221"/>
        <v>0112</v>
      </c>
    </row>
    <row r="7098" spans="1:19">
      <c r="A7098" t="s">
        <v>59466</v>
      </c>
      <c r="B7098" t="s">
        <v>59467</v>
      </c>
      <c r="C7098" t="s">
        <v>49</v>
      </c>
      <c r="D7098" t="s">
        <v>59468</v>
      </c>
      <c r="E7098" t="s">
        <v>55771</v>
      </c>
      <c r="F7098" t="s">
        <v>59469</v>
      </c>
      <c r="G7098" t="s">
        <v>59470</v>
      </c>
      <c r="H7098" t="s">
        <v>57649</v>
      </c>
      <c r="I7098" t="s">
        <v>5835</v>
      </c>
      <c r="J7098" t="s">
        <v>24192</v>
      </c>
      <c r="K7098" t="s">
        <v>24193</v>
      </c>
      <c r="L7098" t="s">
        <v>86</v>
      </c>
      <c r="M7098" t="s">
        <v>7679</v>
      </c>
      <c r="N7098" t="s">
        <v>5017</v>
      </c>
      <c r="O7098" t="s">
        <v>24194</v>
      </c>
      <c r="P7098" t="s">
        <v>59471</v>
      </c>
      <c r="Q7098" t="s">
        <v>59472</v>
      </c>
      <c r="R7098" t="str">
        <f t="shared" si="220"/>
        <v>坊子</v>
      </c>
      <c r="S7098" t="str">
        <f t="shared" si="221"/>
        <v>0112</v>
      </c>
    </row>
    <row r="7099" spans="1:19">
      <c r="A7099" t="s">
        <v>59473</v>
      </c>
      <c r="B7099" t="s">
        <v>59474</v>
      </c>
      <c r="C7099" t="s">
        <v>49</v>
      </c>
      <c r="D7099" t="s">
        <v>59475</v>
      </c>
      <c r="E7099" t="s">
        <v>55481</v>
      </c>
      <c r="F7099" t="s">
        <v>59476</v>
      </c>
      <c r="G7099" t="s">
        <v>59477</v>
      </c>
      <c r="H7099" t="s">
        <v>59478</v>
      </c>
      <c r="I7099" t="s">
        <v>12119</v>
      </c>
      <c r="J7099" t="s">
        <v>10006</v>
      </c>
      <c r="K7099" t="s">
        <v>10007</v>
      </c>
      <c r="L7099" t="s">
        <v>60</v>
      </c>
      <c r="M7099" t="s">
        <v>5888</v>
      </c>
      <c r="N7099" t="s">
        <v>4832</v>
      </c>
      <c r="O7099" t="s">
        <v>10008</v>
      </c>
      <c r="P7099" t="s">
        <v>59479</v>
      </c>
      <c r="R7099" t="str">
        <f t="shared" si="220"/>
        <v>奎文</v>
      </c>
      <c r="S7099" t="str">
        <f t="shared" si="221"/>
        <v>0112</v>
      </c>
    </row>
    <row r="7100" spans="1:19">
      <c r="A7100" t="s">
        <v>59480</v>
      </c>
      <c r="B7100" t="s">
        <v>59481</v>
      </c>
      <c r="C7100" t="s">
        <v>49</v>
      </c>
      <c r="D7100" t="s">
        <v>59482</v>
      </c>
      <c r="E7100" t="s">
        <v>55481</v>
      </c>
      <c r="F7100" t="s">
        <v>59483</v>
      </c>
      <c r="G7100" t="s">
        <v>59484</v>
      </c>
      <c r="H7100" t="s">
        <v>59485</v>
      </c>
      <c r="I7100" t="s">
        <v>12119</v>
      </c>
      <c r="J7100" t="s">
        <v>6622</v>
      </c>
      <c r="K7100" t="s">
        <v>6623</v>
      </c>
      <c r="L7100" t="s">
        <v>50</v>
      </c>
      <c r="M7100" t="s">
        <v>6624</v>
      </c>
      <c r="N7100" t="s">
        <v>4919</v>
      </c>
      <c r="O7100" t="s">
        <v>6625</v>
      </c>
      <c r="P7100" t="s">
        <v>59486</v>
      </c>
      <c r="Q7100" t="s">
        <v>59487</v>
      </c>
      <c r="R7100" t="str">
        <f t="shared" si="220"/>
        <v>青州</v>
      </c>
      <c r="S7100" t="str">
        <f t="shared" si="221"/>
        <v>0112</v>
      </c>
    </row>
    <row r="7101" spans="1:19">
      <c r="A7101" t="s">
        <v>59488</v>
      </c>
      <c r="B7101" t="s">
        <v>59489</v>
      </c>
      <c r="C7101" t="s">
        <v>49</v>
      </c>
      <c r="D7101" t="s">
        <v>59490</v>
      </c>
      <c r="E7101" t="s">
        <v>59491</v>
      </c>
      <c r="F7101" t="s">
        <v>59492</v>
      </c>
      <c r="G7101" t="s">
        <v>59493</v>
      </c>
      <c r="H7101" t="s">
        <v>59494</v>
      </c>
      <c r="I7101" t="s">
        <v>12119</v>
      </c>
      <c r="J7101" t="s">
        <v>6423</v>
      </c>
      <c r="K7101" t="s">
        <v>6424</v>
      </c>
      <c r="L7101" t="s">
        <v>60</v>
      </c>
      <c r="M7101" t="s">
        <v>5511</v>
      </c>
      <c r="N7101" t="s">
        <v>4789</v>
      </c>
      <c r="O7101" t="s">
        <v>6425</v>
      </c>
      <c r="P7101" t="s">
        <v>59495</v>
      </c>
      <c r="Q7101" t="s">
        <v>59496</v>
      </c>
      <c r="R7101" t="str">
        <f t="shared" si="220"/>
        <v>奎文</v>
      </c>
      <c r="S7101" t="str">
        <f t="shared" si="221"/>
        <v>0112</v>
      </c>
    </row>
    <row r="7102" spans="1:19">
      <c r="A7102" t="s">
        <v>59497</v>
      </c>
      <c r="B7102" t="s">
        <v>59498</v>
      </c>
      <c r="C7102" t="s">
        <v>49</v>
      </c>
      <c r="D7102" t="s">
        <v>59499</v>
      </c>
      <c r="E7102" t="s">
        <v>55465</v>
      </c>
      <c r="F7102" t="s">
        <v>59500</v>
      </c>
      <c r="G7102" t="s">
        <v>59501</v>
      </c>
      <c r="H7102" t="s">
        <v>59502</v>
      </c>
      <c r="I7102" t="s">
        <v>4852</v>
      </c>
      <c r="J7102" t="s">
        <v>10760</v>
      </c>
      <c r="K7102" t="s">
        <v>10761</v>
      </c>
      <c r="L7102" t="s">
        <v>105</v>
      </c>
      <c r="M7102" t="s">
        <v>5029</v>
      </c>
      <c r="N7102" t="s">
        <v>6985</v>
      </c>
      <c r="O7102" t="s">
        <v>10762</v>
      </c>
      <c r="P7102" t="s">
        <v>59503</v>
      </c>
      <c r="Q7102" t="s">
        <v>59504</v>
      </c>
      <c r="R7102" t="str">
        <f t="shared" si="220"/>
        <v>寿光</v>
      </c>
      <c r="S7102" t="str">
        <f t="shared" si="221"/>
        <v>0112</v>
      </c>
    </row>
    <row r="7103" spans="1:19">
      <c r="A7103" t="s">
        <v>59505</v>
      </c>
      <c r="B7103" t="s">
        <v>59506</v>
      </c>
      <c r="C7103" t="s">
        <v>49</v>
      </c>
      <c r="D7103" t="s">
        <v>59507</v>
      </c>
      <c r="E7103" t="s">
        <v>55518</v>
      </c>
      <c r="F7103" t="s">
        <v>59508</v>
      </c>
      <c r="G7103" t="s">
        <v>59509</v>
      </c>
      <c r="H7103" t="s">
        <v>59510</v>
      </c>
      <c r="I7103" t="s">
        <v>5407</v>
      </c>
      <c r="J7103" t="s">
        <v>8545</v>
      </c>
      <c r="K7103" t="s">
        <v>8546</v>
      </c>
      <c r="L7103" t="s">
        <v>60</v>
      </c>
      <c r="M7103" t="s">
        <v>5511</v>
      </c>
      <c r="O7103" t="s">
        <v>6975</v>
      </c>
      <c r="P7103" t="s">
        <v>59511</v>
      </c>
      <c r="R7103" t="str">
        <f t="shared" si="220"/>
        <v>奎文</v>
      </c>
      <c r="S7103" t="str">
        <f t="shared" si="221"/>
        <v>0112</v>
      </c>
    </row>
    <row r="7104" spans="1:19">
      <c r="A7104" t="s">
        <v>59512</v>
      </c>
      <c r="B7104" t="s">
        <v>59513</v>
      </c>
      <c r="C7104" t="s">
        <v>49</v>
      </c>
      <c r="D7104" t="s">
        <v>59514</v>
      </c>
      <c r="E7104" t="s">
        <v>55518</v>
      </c>
      <c r="F7104" t="s">
        <v>59515</v>
      </c>
      <c r="G7104" t="s">
        <v>59516</v>
      </c>
      <c r="H7104" t="s">
        <v>59517</v>
      </c>
      <c r="I7104" t="s">
        <v>5066</v>
      </c>
      <c r="J7104" t="s">
        <v>6528</v>
      </c>
      <c r="K7104" t="s">
        <v>6529</v>
      </c>
      <c r="L7104" t="s">
        <v>60</v>
      </c>
      <c r="M7104" t="s">
        <v>4774</v>
      </c>
      <c r="O7104" t="s">
        <v>6531</v>
      </c>
      <c r="P7104" t="s">
        <v>59518</v>
      </c>
      <c r="R7104" t="str">
        <f t="shared" si="220"/>
        <v>奎文</v>
      </c>
      <c r="S7104" t="str">
        <f t="shared" si="221"/>
        <v>0112</v>
      </c>
    </row>
    <row r="7105" spans="1:19">
      <c r="A7105" t="s">
        <v>59519</v>
      </c>
      <c r="B7105" t="s">
        <v>59520</v>
      </c>
      <c r="C7105" t="s">
        <v>49</v>
      </c>
      <c r="D7105" t="s">
        <v>59521</v>
      </c>
      <c r="E7105" t="s">
        <v>55518</v>
      </c>
      <c r="F7105" t="s">
        <v>59522</v>
      </c>
      <c r="G7105" t="s">
        <v>59523</v>
      </c>
      <c r="H7105" t="s">
        <v>59524</v>
      </c>
      <c r="I7105" t="s">
        <v>5560</v>
      </c>
      <c r="J7105" t="s">
        <v>5245</v>
      </c>
      <c r="K7105" t="s">
        <v>5246</v>
      </c>
      <c r="L7105" t="s">
        <v>237</v>
      </c>
      <c r="M7105" t="s">
        <v>5247</v>
      </c>
      <c r="O7105" t="s">
        <v>5249</v>
      </c>
      <c r="P7105" t="s">
        <v>59525</v>
      </c>
      <c r="Q7105" t="s">
        <v>59526</v>
      </c>
      <c r="R7105" t="str">
        <f t="shared" ref="R7105:R7168" si="222">IF(OR(LEFT(L7105,2)="高新"),"奎文",IF(LEFT(L7105,2)="峡山","坊子",IF(LEFT(L7105,2)="滨海","寒亭",LEFT(L7105,2))))</f>
        <v>潍城</v>
      </c>
      <c r="S7105" t="str">
        <f t="shared" ref="S7105:S7168" si="223">TEXT(B7105,"mmdd")</f>
        <v>0112</v>
      </c>
    </row>
    <row r="7106" spans="1:19">
      <c r="A7106" t="s">
        <v>59527</v>
      </c>
      <c r="B7106" t="s">
        <v>59528</v>
      </c>
      <c r="C7106" t="s">
        <v>49</v>
      </c>
      <c r="D7106" t="s">
        <v>59529</v>
      </c>
      <c r="E7106" t="s">
        <v>55465</v>
      </c>
      <c r="F7106" t="s">
        <v>59530</v>
      </c>
      <c r="G7106" t="s">
        <v>59531</v>
      </c>
      <c r="H7106" t="s">
        <v>59532</v>
      </c>
      <c r="I7106" t="s">
        <v>4852</v>
      </c>
      <c r="J7106" t="s">
        <v>6295</v>
      </c>
      <c r="K7106" t="s">
        <v>6296</v>
      </c>
      <c r="L7106" t="s">
        <v>86</v>
      </c>
      <c r="M7106" t="s">
        <v>6297</v>
      </c>
      <c r="N7106" t="s">
        <v>5030</v>
      </c>
      <c r="O7106" t="s">
        <v>6298</v>
      </c>
      <c r="P7106" t="s">
        <v>59533</v>
      </c>
      <c r="R7106" t="str">
        <f t="shared" si="222"/>
        <v>坊子</v>
      </c>
      <c r="S7106" t="str">
        <f t="shared" si="223"/>
        <v>0112</v>
      </c>
    </row>
    <row r="7107" spans="1:19">
      <c r="A7107" t="s">
        <v>59534</v>
      </c>
      <c r="B7107" t="s">
        <v>59535</v>
      </c>
      <c r="C7107" t="s">
        <v>49</v>
      </c>
      <c r="D7107" t="s">
        <v>59536</v>
      </c>
      <c r="E7107" t="s">
        <v>55518</v>
      </c>
      <c r="F7107" t="s">
        <v>59537</v>
      </c>
      <c r="G7107" t="s">
        <v>59538</v>
      </c>
      <c r="H7107" t="s">
        <v>59539</v>
      </c>
      <c r="I7107" t="s">
        <v>12119</v>
      </c>
      <c r="J7107" t="s">
        <v>7963</v>
      </c>
      <c r="K7107" t="s">
        <v>7964</v>
      </c>
      <c r="L7107" t="s">
        <v>60</v>
      </c>
      <c r="M7107" t="s">
        <v>5511</v>
      </c>
      <c r="O7107" t="s">
        <v>7965</v>
      </c>
      <c r="Q7107" t="s">
        <v>59540</v>
      </c>
      <c r="R7107" t="str">
        <f t="shared" si="222"/>
        <v>奎文</v>
      </c>
      <c r="S7107" t="str">
        <f t="shared" si="223"/>
        <v>0112</v>
      </c>
    </row>
    <row r="7108" spans="1:19">
      <c r="A7108" t="s">
        <v>59541</v>
      </c>
      <c r="B7108" t="s">
        <v>59542</v>
      </c>
      <c r="C7108" t="s">
        <v>49</v>
      </c>
      <c r="D7108" t="s">
        <v>59543</v>
      </c>
      <c r="E7108" t="s">
        <v>55518</v>
      </c>
      <c r="F7108" t="s">
        <v>59544</v>
      </c>
      <c r="G7108" t="s">
        <v>59545</v>
      </c>
      <c r="H7108" t="s">
        <v>59546</v>
      </c>
      <c r="I7108" t="s">
        <v>5052</v>
      </c>
      <c r="J7108" t="s">
        <v>9181</v>
      </c>
      <c r="K7108" t="s">
        <v>9182</v>
      </c>
      <c r="L7108" t="s">
        <v>60</v>
      </c>
      <c r="M7108" t="s">
        <v>4774</v>
      </c>
      <c r="O7108" t="s">
        <v>9183</v>
      </c>
      <c r="P7108" t="s">
        <v>59547</v>
      </c>
      <c r="Q7108" t="s">
        <v>59548</v>
      </c>
      <c r="R7108" t="str">
        <f t="shared" si="222"/>
        <v>奎文</v>
      </c>
      <c r="S7108" t="str">
        <f t="shared" si="223"/>
        <v>0112</v>
      </c>
    </row>
    <row r="7109" spans="1:19">
      <c r="A7109" t="s">
        <v>59549</v>
      </c>
      <c r="B7109" t="s">
        <v>59550</v>
      </c>
      <c r="C7109" t="s">
        <v>49</v>
      </c>
      <c r="D7109" t="s">
        <v>59551</v>
      </c>
      <c r="E7109" t="s">
        <v>55518</v>
      </c>
      <c r="F7109" t="s">
        <v>59552</v>
      </c>
      <c r="G7109" t="s">
        <v>59553</v>
      </c>
      <c r="H7109" t="s">
        <v>59554</v>
      </c>
      <c r="I7109" t="s">
        <v>5052</v>
      </c>
      <c r="J7109" t="s">
        <v>12967</v>
      </c>
      <c r="K7109" t="s">
        <v>12968</v>
      </c>
      <c r="L7109" t="s">
        <v>114</v>
      </c>
      <c r="M7109" t="s">
        <v>5486</v>
      </c>
      <c r="O7109" t="s">
        <v>12969</v>
      </c>
      <c r="P7109" t="s">
        <v>59555</v>
      </c>
      <c r="Q7109" t="s">
        <v>59556</v>
      </c>
      <c r="R7109" t="str">
        <f t="shared" si="222"/>
        <v>高密</v>
      </c>
      <c r="S7109" t="str">
        <f t="shared" si="223"/>
        <v>0112</v>
      </c>
    </row>
    <row r="7110" spans="1:19">
      <c r="A7110" t="s">
        <v>59557</v>
      </c>
      <c r="B7110" t="s">
        <v>59558</v>
      </c>
      <c r="C7110" t="s">
        <v>49</v>
      </c>
      <c r="D7110" t="s">
        <v>59559</v>
      </c>
      <c r="E7110" t="s">
        <v>59560</v>
      </c>
      <c r="F7110" t="s">
        <v>59561</v>
      </c>
      <c r="G7110" t="s">
        <v>59562</v>
      </c>
      <c r="H7110" t="s">
        <v>59563</v>
      </c>
      <c r="I7110" t="s">
        <v>4841</v>
      </c>
      <c r="J7110" t="s">
        <v>23736</v>
      </c>
      <c r="K7110" t="s">
        <v>23737</v>
      </c>
      <c r="L7110" t="s">
        <v>114</v>
      </c>
      <c r="M7110" t="s">
        <v>20678</v>
      </c>
      <c r="N7110" t="s">
        <v>4845</v>
      </c>
      <c r="O7110" t="s">
        <v>23738</v>
      </c>
      <c r="P7110" t="s">
        <v>59564</v>
      </c>
      <c r="R7110" t="str">
        <f t="shared" si="222"/>
        <v>高密</v>
      </c>
      <c r="S7110" t="str">
        <f t="shared" si="223"/>
        <v>0112</v>
      </c>
    </row>
    <row r="7111" spans="1:19">
      <c r="A7111" t="s">
        <v>59565</v>
      </c>
      <c r="B7111" t="s">
        <v>59566</v>
      </c>
      <c r="C7111" t="s">
        <v>49</v>
      </c>
      <c r="D7111" t="s">
        <v>59567</v>
      </c>
      <c r="E7111" t="s">
        <v>59560</v>
      </c>
      <c r="F7111" t="s">
        <v>59568</v>
      </c>
      <c r="G7111" t="s">
        <v>59569</v>
      </c>
      <c r="H7111" t="s">
        <v>59570</v>
      </c>
      <c r="I7111" t="s">
        <v>4841</v>
      </c>
      <c r="J7111" t="s">
        <v>7286</v>
      </c>
      <c r="K7111" t="s">
        <v>7287</v>
      </c>
      <c r="L7111" t="s">
        <v>148</v>
      </c>
      <c r="M7111" t="s">
        <v>5580</v>
      </c>
      <c r="N7111" t="s">
        <v>6184</v>
      </c>
      <c r="O7111" t="s">
        <v>7288</v>
      </c>
      <c r="P7111" t="s">
        <v>59571</v>
      </c>
      <c r="Q7111" t="s">
        <v>59572</v>
      </c>
      <c r="R7111" t="str">
        <f t="shared" si="222"/>
        <v>寒亭</v>
      </c>
      <c r="S7111" t="str">
        <f t="shared" si="223"/>
        <v>0112</v>
      </c>
    </row>
    <row r="7112" spans="1:19">
      <c r="A7112" t="s">
        <v>59573</v>
      </c>
      <c r="B7112" t="s">
        <v>59574</v>
      </c>
      <c r="C7112" t="s">
        <v>49</v>
      </c>
      <c r="D7112" t="s">
        <v>59575</v>
      </c>
      <c r="E7112" t="s">
        <v>55465</v>
      </c>
      <c r="F7112" t="s">
        <v>59576</v>
      </c>
      <c r="G7112" t="s">
        <v>59577</v>
      </c>
      <c r="H7112" t="s">
        <v>59570</v>
      </c>
      <c r="I7112" t="s">
        <v>4852</v>
      </c>
      <c r="J7112" t="s">
        <v>9612</v>
      </c>
      <c r="K7112" t="s">
        <v>12593</v>
      </c>
      <c r="L7112" t="s">
        <v>114</v>
      </c>
      <c r="M7112" t="s">
        <v>4918</v>
      </c>
      <c r="N7112" t="s">
        <v>4972</v>
      </c>
      <c r="O7112" t="s">
        <v>12594</v>
      </c>
      <c r="P7112" t="s">
        <v>59578</v>
      </c>
      <c r="Q7112" t="s">
        <v>59579</v>
      </c>
      <c r="R7112" t="str">
        <f t="shared" si="222"/>
        <v>高密</v>
      </c>
      <c r="S7112" t="str">
        <f t="shared" si="223"/>
        <v>0112</v>
      </c>
    </row>
    <row r="7113" spans="1:19">
      <c r="A7113" t="s">
        <v>59580</v>
      </c>
      <c r="B7113" t="s">
        <v>59581</v>
      </c>
      <c r="C7113" t="s">
        <v>49</v>
      </c>
      <c r="D7113" t="s">
        <v>59582</v>
      </c>
      <c r="E7113" t="s">
        <v>55518</v>
      </c>
      <c r="F7113" t="s">
        <v>59583</v>
      </c>
      <c r="G7113" t="s">
        <v>59584</v>
      </c>
      <c r="H7113" t="s">
        <v>59585</v>
      </c>
      <c r="I7113" t="s">
        <v>12119</v>
      </c>
      <c r="J7113" t="s">
        <v>5449</v>
      </c>
      <c r="K7113" t="s">
        <v>5450</v>
      </c>
      <c r="L7113" t="s">
        <v>237</v>
      </c>
      <c r="M7113" t="s">
        <v>5247</v>
      </c>
      <c r="O7113" t="s">
        <v>5452</v>
      </c>
      <c r="R7113" t="str">
        <f t="shared" si="222"/>
        <v>潍城</v>
      </c>
      <c r="S7113" t="str">
        <f t="shared" si="223"/>
        <v>0112</v>
      </c>
    </row>
    <row r="7114" spans="1:19">
      <c r="A7114" t="s">
        <v>59586</v>
      </c>
      <c r="B7114" t="s">
        <v>59587</v>
      </c>
      <c r="C7114" t="s">
        <v>49</v>
      </c>
      <c r="D7114" t="s">
        <v>59588</v>
      </c>
      <c r="E7114" t="s">
        <v>55518</v>
      </c>
      <c r="F7114" t="s">
        <v>59589</v>
      </c>
      <c r="G7114" t="s">
        <v>59590</v>
      </c>
      <c r="H7114" t="s">
        <v>59591</v>
      </c>
      <c r="I7114" t="s">
        <v>12119</v>
      </c>
      <c r="J7114" t="s">
        <v>7352</v>
      </c>
      <c r="K7114" t="s">
        <v>7353</v>
      </c>
      <c r="L7114" t="s">
        <v>60</v>
      </c>
      <c r="M7114" t="s">
        <v>5511</v>
      </c>
      <c r="O7114" t="s">
        <v>7354</v>
      </c>
      <c r="P7114" t="s">
        <v>59592</v>
      </c>
      <c r="Q7114" t="s">
        <v>59593</v>
      </c>
      <c r="R7114" t="str">
        <f t="shared" si="222"/>
        <v>奎文</v>
      </c>
      <c r="S7114" t="str">
        <f t="shared" si="223"/>
        <v>0112</v>
      </c>
    </row>
    <row r="7115" spans="1:19">
      <c r="A7115" t="s">
        <v>59594</v>
      </c>
      <c r="B7115" t="s">
        <v>59595</v>
      </c>
      <c r="C7115" t="s">
        <v>49</v>
      </c>
      <c r="D7115" t="s">
        <v>59596</v>
      </c>
      <c r="E7115" t="s">
        <v>55465</v>
      </c>
      <c r="F7115" t="s">
        <v>59597</v>
      </c>
      <c r="G7115" t="s">
        <v>59598</v>
      </c>
      <c r="H7115" t="s">
        <v>59599</v>
      </c>
      <c r="I7115" t="s">
        <v>5052</v>
      </c>
      <c r="J7115" t="s">
        <v>9995</v>
      </c>
      <c r="K7115" t="s">
        <v>9996</v>
      </c>
      <c r="L7115" t="s">
        <v>77</v>
      </c>
      <c r="M7115" t="s">
        <v>5145</v>
      </c>
      <c r="N7115" t="s">
        <v>4845</v>
      </c>
      <c r="O7115" t="s">
        <v>9997</v>
      </c>
      <c r="P7115" t="s">
        <v>59600</v>
      </c>
      <c r="Q7115" t="s">
        <v>37747</v>
      </c>
      <c r="R7115" t="str">
        <f t="shared" si="222"/>
        <v>临朐</v>
      </c>
      <c r="S7115" t="str">
        <f t="shared" si="223"/>
        <v>0112</v>
      </c>
    </row>
    <row r="7116" spans="1:19">
      <c r="A7116" t="s">
        <v>59601</v>
      </c>
      <c r="B7116" t="s">
        <v>59602</v>
      </c>
      <c r="C7116" t="s">
        <v>49</v>
      </c>
      <c r="D7116" t="s">
        <v>59603</v>
      </c>
      <c r="E7116" t="s">
        <v>55481</v>
      </c>
      <c r="F7116" t="s">
        <v>59604</v>
      </c>
      <c r="G7116" t="s">
        <v>59605</v>
      </c>
      <c r="H7116" t="s">
        <v>59606</v>
      </c>
      <c r="I7116" t="s">
        <v>12757</v>
      </c>
      <c r="J7116" t="s">
        <v>9181</v>
      </c>
      <c r="K7116" t="s">
        <v>9182</v>
      </c>
      <c r="L7116" t="s">
        <v>60</v>
      </c>
      <c r="M7116" t="s">
        <v>4774</v>
      </c>
      <c r="N7116" t="s">
        <v>4905</v>
      </c>
      <c r="O7116" t="s">
        <v>9183</v>
      </c>
      <c r="P7116" t="s">
        <v>59607</v>
      </c>
      <c r="Q7116" t="s">
        <v>59608</v>
      </c>
      <c r="R7116" t="str">
        <f t="shared" si="222"/>
        <v>奎文</v>
      </c>
      <c r="S7116" t="str">
        <f t="shared" si="223"/>
        <v>0112</v>
      </c>
    </row>
    <row r="7117" spans="1:19">
      <c r="A7117" t="s">
        <v>2946</v>
      </c>
      <c r="B7117" t="s">
        <v>59609</v>
      </c>
      <c r="C7117" t="s">
        <v>49</v>
      </c>
      <c r="D7117" t="s">
        <v>59610</v>
      </c>
      <c r="E7117" t="s">
        <v>59611</v>
      </c>
      <c r="F7117" t="s">
        <v>59612</v>
      </c>
      <c r="G7117" t="s">
        <v>2944</v>
      </c>
      <c r="H7117" t="s">
        <v>59613</v>
      </c>
      <c r="I7117" t="s">
        <v>4841</v>
      </c>
      <c r="J7117" t="s">
        <v>9995</v>
      </c>
      <c r="K7117" t="s">
        <v>9996</v>
      </c>
      <c r="L7117" t="s">
        <v>77</v>
      </c>
      <c r="M7117" t="s">
        <v>5145</v>
      </c>
      <c r="N7117" t="s">
        <v>9006</v>
      </c>
      <c r="O7117" t="s">
        <v>9997</v>
      </c>
      <c r="P7117" t="s">
        <v>59614</v>
      </c>
      <c r="R7117" t="str">
        <f t="shared" si="222"/>
        <v>临朐</v>
      </c>
      <c r="S7117" t="str">
        <f t="shared" si="223"/>
        <v>0112</v>
      </c>
    </row>
    <row r="7118" spans="1:19">
      <c r="A7118" t="s">
        <v>59615</v>
      </c>
      <c r="B7118" t="s">
        <v>59616</v>
      </c>
      <c r="C7118" t="s">
        <v>49</v>
      </c>
      <c r="D7118" t="s">
        <v>59617</v>
      </c>
      <c r="E7118" t="s">
        <v>56438</v>
      </c>
      <c r="F7118" t="s">
        <v>59618</v>
      </c>
      <c r="G7118" t="s">
        <v>59619</v>
      </c>
      <c r="H7118" t="s">
        <v>59620</v>
      </c>
      <c r="I7118" t="s">
        <v>12119</v>
      </c>
      <c r="J7118" t="s">
        <v>6517</v>
      </c>
      <c r="K7118" t="s">
        <v>6518</v>
      </c>
      <c r="L7118" t="s">
        <v>50</v>
      </c>
      <c r="M7118" t="s">
        <v>6207</v>
      </c>
      <c r="N7118" t="s">
        <v>5421</v>
      </c>
      <c r="O7118" t="s">
        <v>6520</v>
      </c>
      <c r="P7118" t="s">
        <v>59621</v>
      </c>
      <c r="Q7118" t="s">
        <v>59622</v>
      </c>
      <c r="R7118" t="str">
        <f t="shared" si="222"/>
        <v>青州</v>
      </c>
      <c r="S7118" t="str">
        <f t="shared" si="223"/>
        <v>0112</v>
      </c>
    </row>
    <row r="7119" spans="1:19">
      <c r="A7119" t="s">
        <v>59623</v>
      </c>
      <c r="B7119" t="s">
        <v>59624</v>
      </c>
      <c r="C7119" t="s">
        <v>49</v>
      </c>
      <c r="D7119" t="s">
        <v>59625</v>
      </c>
      <c r="E7119" t="s">
        <v>59626</v>
      </c>
      <c r="F7119" t="s">
        <v>59627</v>
      </c>
      <c r="G7119" t="s">
        <v>59628</v>
      </c>
      <c r="H7119" t="s">
        <v>59629</v>
      </c>
      <c r="I7119" t="s">
        <v>12119</v>
      </c>
      <c r="J7119" t="s">
        <v>6973</v>
      </c>
      <c r="K7119" t="s">
        <v>6974</v>
      </c>
      <c r="L7119" t="s">
        <v>60</v>
      </c>
      <c r="M7119" t="s">
        <v>5511</v>
      </c>
      <c r="N7119" t="s">
        <v>5421</v>
      </c>
      <c r="O7119" t="s">
        <v>6975</v>
      </c>
      <c r="P7119" t="s">
        <v>59630</v>
      </c>
      <c r="R7119" t="str">
        <f t="shared" si="222"/>
        <v>奎文</v>
      </c>
      <c r="S7119" t="str">
        <f t="shared" si="223"/>
        <v>0112</v>
      </c>
    </row>
    <row r="7120" spans="1:19">
      <c r="A7120" t="s">
        <v>59631</v>
      </c>
      <c r="B7120" t="s">
        <v>59632</v>
      </c>
      <c r="C7120" t="s">
        <v>49</v>
      </c>
      <c r="D7120" t="s">
        <v>59633</v>
      </c>
      <c r="E7120" t="s">
        <v>59634</v>
      </c>
      <c r="F7120" t="s">
        <v>59635</v>
      </c>
      <c r="G7120" t="s">
        <v>59636</v>
      </c>
      <c r="H7120" t="s">
        <v>59637</v>
      </c>
      <c r="I7120" t="s">
        <v>4841</v>
      </c>
      <c r="J7120" t="s">
        <v>7556</v>
      </c>
      <c r="K7120" t="s">
        <v>7557</v>
      </c>
      <c r="L7120" t="s">
        <v>237</v>
      </c>
      <c r="M7120" t="s">
        <v>4971</v>
      </c>
      <c r="N7120" t="s">
        <v>7558</v>
      </c>
      <c r="O7120" t="s">
        <v>7559</v>
      </c>
      <c r="P7120" t="s">
        <v>59638</v>
      </c>
      <c r="Q7120" t="s">
        <v>59639</v>
      </c>
      <c r="R7120" t="str">
        <f t="shared" si="222"/>
        <v>潍城</v>
      </c>
      <c r="S7120" t="str">
        <f t="shared" si="223"/>
        <v>0112</v>
      </c>
    </row>
    <row r="7121" spans="1:19">
      <c r="A7121" t="s">
        <v>59640</v>
      </c>
      <c r="B7121" t="s">
        <v>59641</v>
      </c>
      <c r="C7121" t="s">
        <v>49</v>
      </c>
      <c r="D7121" t="s">
        <v>59642</v>
      </c>
      <c r="E7121" t="s">
        <v>55465</v>
      </c>
      <c r="F7121" t="s">
        <v>59643</v>
      </c>
      <c r="G7121" t="s">
        <v>59644</v>
      </c>
      <c r="H7121" t="s">
        <v>59645</v>
      </c>
      <c r="I7121" t="s">
        <v>4852</v>
      </c>
      <c r="J7121" t="s">
        <v>6496</v>
      </c>
      <c r="K7121" t="s">
        <v>6497</v>
      </c>
      <c r="L7121" t="s">
        <v>123</v>
      </c>
      <c r="M7121" t="s">
        <v>4932</v>
      </c>
      <c r="N7121" t="s">
        <v>5487</v>
      </c>
      <c r="O7121" t="s">
        <v>6498</v>
      </c>
      <c r="P7121" t="s">
        <v>59646</v>
      </c>
      <c r="R7121" t="str">
        <f t="shared" si="222"/>
        <v>诸城</v>
      </c>
      <c r="S7121" t="str">
        <f t="shared" si="223"/>
        <v>0112</v>
      </c>
    </row>
    <row r="7122" spans="1:19">
      <c r="A7122" t="s">
        <v>59647</v>
      </c>
      <c r="B7122" t="s">
        <v>59648</v>
      </c>
      <c r="C7122" t="s">
        <v>49</v>
      </c>
      <c r="D7122" t="s">
        <v>59649</v>
      </c>
      <c r="E7122" t="s">
        <v>55465</v>
      </c>
      <c r="F7122" t="s">
        <v>59650</v>
      </c>
      <c r="G7122" t="s">
        <v>59651</v>
      </c>
      <c r="H7122" t="s">
        <v>59652</v>
      </c>
      <c r="I7122" t="s">
        <v>4785</v>
      </c>
      <c r="J7122" t="s">
        <v>6401</v>
      </c>
      <c r="K7122" t="s">
        <v>6402</v>
      </c>
      <c r="L7122" t="s">
        <v>105</v>
      </c>
      <c r="M7122" t="s">
        <v>5224</v>
      </c>
      <c r="N7122" t="s">
        <v>6308</v>
      </c>
      <c r="O7122" t="s">
        <v>6403</v>
      </c>
      <c r="P7122" t="s">
        <v>59653</v>
      </c>
      <c r="R7122" t="str">
        <f t="shared" si="222"/>
        <v>寿光</v>
      </c>
      <c r="S7122" t="str">
        <f t="shared" si="223"/>
        <v>0112</v>
      </c>
    </row>
    <row r="7123" spans="1:19">
      <c r="A7123" t="s">
        <v>59654</v>
      </c>
      <c r="B7123" t="s">
        <v>59655</v>
      </c>
      <c r="C7123" t="s">
        <v>49</v>
      </c>
      <c r="D7123" t="s">
        <v>59656</v>
      </c>
      <c r="E7123" t="s">
        <v>55465</v>
      </c>
      <c r="F7123" t="s">
        <v>59657</v>
      </c>
      <c r="G7123" t="s">
        <v>59658</v>
      </c>
      <c r="H7123" t="s">
        <v>59659</v>
      </c>
      <c r="I7123" t="s">
        <v>4828</v>
      </c>
      <c r="J7123" t="s">
        <v>12156</v>
      </c>
      <c r="K7123" t="s">
        <v>12157</v>
      </c>
      <c r="L7123" t="s">
        <v>1136</v>
      </c>
      <c r="M7123" t="s">
        <v>5791</v>
      </c>
      <c r="N7123" t="s">
        <v>4881</v>
      </c>
      <c r="O7123" t="s">
        <v>12158</v>
      </c>
      <c r="P7123" t="s">
        <v>59660</v>
      </c>
      <c r="Q7123" t="s">
        <v>59661</v>
      </c>
      <c r="R7123" t="str">
        <f t="shared" si="222"/>
        <v>昌乐</v>
      </c>
      <c r="S7123" t="str">
        <f t="shared" si="223"/>
        <v>0112</v>
      </c>
    </row>
    <row r="7124" spans="1:19">
      <c r="A7124" t="s">
        <v>59662</v>
      </c>
      <c r="B7124" t="s">
        <v>59663</v>
      </c>
      <c r="C7124" t="s">
        <v>49</v>
      </c>
      <c r="D7124" t="s">
        <v>59664</v>
      </c>
      <c r="E7124" t="s">
        <v>55465</v>
      </c>
      <c r="F7124" t="s">
        <v>59665</v>
      </c>
      <c r="G7124" t="s">
        <v>59666</v>
      </c>
      <c r="H7124" t="s">
        <v>59667</v>
      </c>
      <c r="I7124" t="s">
        <v>4828</v>
      </c>
      <c r="J7124" t="s">
        <v>9770</v>
      </c>
      <c r="K7124" t="s">
        <v>9771</v>
      </c>
      <c r="L7124" t="s">
        <v>237</v>
      </c>
      <c r="M7124" t="s">
        <v>4971</v>
      </c>
      <c r="N7124" t="s">
        <v>4892</v>
      </c>
      <c r="O7124" t="s">
        <v>9772</v>
      </c>
      <c r="P7124" t="s">
        <v>59668</v>
      </c>
      <c r="Q7124" t="s">
        <v>59669</v>
      </c>
      <c r="R7124" t="str">
        <f t="shared" si="222"/>
        <v>潍城</v>
      </c>
      <c r="S7124" t="str">
        <f t="shared" si="223"/>
        <v>0112</v>
      </c>
    </row>
    <row r="7125" spans="1:19">
      <c r="A7125" t="s">
        <v>59670</v>
      </c>
      <c r="B7125" t="s">
        <v>59671</v>
      </c>
      <c r="C7125" t="s">
        <v>49</v>
      </c>
      <c r="D7125" t="s">
        <v>59672</v>
      </c>
      <c r="E7125" t="s">
        <v>55481</v>
      </c>
      <c r="F7125" t="s">
        <v>59673</v>
      </c>
      <c r="G7125" t="s">
        <v>59674</v>
      </c>
      <c r="H7125" t="s">
        <v>59675</v>
      </c>
      <c r="I7125" t="s">
        <v>12119</v>
      </c>
      <c r="J7125" t="s">
        <v>6517</v>
      </c>
      <c r="K7125" t="s">
        <v>6518</v>
      </c>
      <c r="L7125" t="s">
        <v>50</v>
      </c>
      <c r="M7125" t="s">
        <v>6207</v>
      </c>
      <c r="N7125" t="s">
        <v>5421</v>
      </c>
      <c r="O7125" t="s">
        <v>6520</v>
      </c>
      <c r="P7125" t="s">
        <v>59676</v>
      </c>
      <c r="R7125" t="str">
        <f t="shared" si="222"/>
        <v>青州</v>
      </c>
      <c r="S7125" t="str">
        <f t="shared" si="223"/>
        <v>0112</v>
      </c>
    </row>
    <row r="7126" spans="1:19">
      <c r="A7126" t="s">
        <v>59677</v>
      </c>
      <c r="B7126" t="s">
        <v>59678</v>
      </c>
      <c r="C7126" t="s">
        <v>49</v>
      </c>
      <c r="D7126" t="s">
        <v>59679</v>
      </c>
      <c r="E7126" t="s">
        <v>55465</v>
      </c>
      <c r="F7126" t="s">
        <v>59680</v>
      </c>
      <c r="G7126" t="s">
        <v>59681</v>
      </c>
      <c r="H7126" t="s">
        <v>59682</v>
      </c>
      <c r="I7126" t="s">
        <v>4771</v>
      </c>
      <c r="J7126" t="s">
        <v>11410</v>
      </c>
      <c r="K7126" t="s">
        <v>11411</v>
      </c>
      <c r="L7126" t="s">
        <v>105</v>
      </c>
      <c r="M7126" t="s">
        <v>5176</v>
      </c>
      <c r="N7126" t="s">
        <v>5017</v>
      </c>
      <c r="O7126" t="s">
        <v>11412</v>
      </c>
      <c r="P7126" t="s">
        <v>59683</v>
      </c>
      <c r="R7126" t="str">
        <f t="shared" si="222"/>
        <v>寿光</v>
      </c>
      <c r="S7126" t="str">
        <f t="shared" si="223"/>
        <v>0112</v>
      </c>
    </row>
    <row r="7127" spans="1:19">
      <c r="A7127" t="s">
        <v>59684</v>
      </c>
      <c r="B7127" t="s">
        <v>59685</v>
      </c>
      <c r="C7127" t="s">
        <v>49</v>
      </c>
      <c r="D7127" t="s">
        <v>59686</v>
      </c>
      <c r="E7127" t="s">
        <v>55465</v>
      </c>
      <c r="F7127" t="s">
        <v>59687</v>
      </c>
      <c r="G7127" t="s">
        <v>59688</v>
      </c>
      <c r="H7127" t="s">
        <v>59689</v>
      </c>
      <c r="I7127" t="s">
        <v>4785</v>
      </c>
      <c r="J7127" t="s">
        <v>8268</v>
      </c>
      <c r="K7127" t="s">
        <v>8269</v>
      </c>
      <c r="L7127" t="s">
        <v>123</v>
      </c>
      <c r="M7127" t="s">
        <v>7767</v>
      </c>
      <c r="N7127" t="s">
        <v>4789</v>
      </c>
      <c r="O7127" t="s">
        <v>8270</v>
      </c>
      <c r="P7127" t="s">
        <v>59690</v>
      </c>
      <c r="Q7127" t="s">
        <v>59691</v>
      </c>
      <c r="R7127" t="str">
        <f t="shared" si="222"/>
        <v>诸城</v>
      </c>
      <c r="S7127" t="str">
        <f t="shared" si="223"/>
        <v>0112</v>
      </c>
    </row>
    <row r="7128" spans="1:19">
      <c r="A7128" t="s">
        <v>59692</v>
      </c>
      <c r="B7128" t="s">
        <v>59693</v>
      </c>
      <c r="C7128" t="s">
        <v>49</v>
      </c>
      <c r="D7128" t="s">
        <v>59694</v>
      </c>
      <c r="E7128" t="s">
        <v>55465</v>
      </c>
      <c r="F7128" t="s">
        <v>59695</v>
      </c>
      <c r="G7128" t="s">
        <v>59696</v>
      </c>
      <c r="H7128" t="s">
        <v>59697</v>
      </c>
      <c r="I7128" t="s">
        <v>4852</v>
      </c>
      <c r="J7128" t="s">
        <v>10035</v>
      </c>
      <c r="K7128" t="s">
        <v>10036</v>
      </c>
      <c r="L7128" t="s">
        <v>1136</v>
      </c>
      <c r="M7128" t="s">
        <v>8945</v>
      </c>
      <c r="N7128" t="s">
        <v>9962</v>
      </c>
      <c r="O7128" t="s">
        <v>10037</v>
      </c>
      <c r="P7128" t="s">
        <v>59698</v>
      </c>
      <c r="Q7128" t="s">
        <v>59699</v>
      </c>
      <c r="R7128" t="str">
        <f t="shared" si="222"/>
        <v>昌乐</v>
      </c>
      <c r="S7128" t="str">
        <f t="shared" si="223"/>
        <v>0112</v>
      </c>
    </row>
    <row r="7129" spans="1:19">
      <c r="A7129" t="s">
        <v>59700</v>
      </c>
      <c r="B7129" t="s">
        <v>59701</v>
      </c>
      <c r="C7129" t="s">
        <v>49</v>
      </c>
      <c r="D7129" t="s">
        <v>59702</v>
      </c>
      <c r="E7129" t="s">
        <v>55465</v>
      </c>
      <c r="F7129" t="s">
        <v>59703</v>
      </c>
      <c r="G7129" t="s">
        <v>59704</v>
      </c>
      <c r="H7129" t="s">
        <v>59705</v>
      </c>
      <c r="I7129" t="s">
        <v>4852</v>
      </c>
      <c r="J7129" t="s">
        <v>7754</v>
      </c>
      <c r="K7129" t="s">
        <v>7755</v>
      </c>
      <c r="L7129" t="s">
        <v>123</v>
      </c>
      <c r="M7129" t="s">
        <v>6022</v>
      </c>
      <c r="N7129" t="s">
        <v>5017</v>
      </c>
      <c r="O7129" t="s">
        <v>7756</v>
      </c>
      <c r="P7129" t="s">
        <v>59706</v>
      </c>
      <c r="R7129" t="str">
        <f t="shared" si="222"/>
        <v>诸城</v>
      </c>
      <c r="S7129" t="str">
        <f t="shared" si="223"/>
        <v>0112</v>
      </c>
    </row>
    <row r="7130" spans="1:19">
      <c r="A7130" t="s">
        <v>59707</v>
      </c>
      <c r="B7130" t="s">
        <v>59708</v>
      </c>
      <c r="C7130" t="s">
        <v>49</v>
      </c>
      <c r="D7130" t="s">
        <v>59709</v>
      </c>
      <c r="E7130" t="s">
        <v>55465</v>
      </c>
      <c r="F7130" t="s">
        <v>59710</v>
      </c>
      <c r="G7130" t="s">
        <v>59711</v>
      </c>
      <c r="H7130" t="s">
        <v>59712</v>
      </c>
      <c r="I7130" t="s">
        <v>4852</v>
      </c>
      <c r="J7130" t="s">
        <v>10820</v>
      </c>
      <c r="K7130" t="s">
        <v>10821</v>
      </c>
      <c r="L7130" t="s">
        <v>105</v>
      </c>
      <c r="M7130" t="s">
        <v>7805</v>
      </c>
      <c r="N7130" t="s">
        <v>6308</v>
      </c>
      <c r="O7130" t="s">
        <v>10822</v>
      </c>
      <c r="P7130" t="s">
        <v>59713</v>
      </c>
      <c r="Q7130" t="s">
        <v>59714</v>
      </c>
      <c r="R7130" t="str">
        <f t="shared" si="222"/>
        <v>寿光</v>
      </c>
      <c r="S7130" t="str">
        <f t="shared" si="223"/>
        <v>0112</v>
      </c>
    </row>
    <row r="7131" spans="1:19">
      <c r="A7131" t="s">
        <v>59715</v>
      </c>
      <c r="B7131" t="s">
        <v>59716</v>
      </c>
      <c r="C7131" t="s">
        <v>49</v>
      </c>
      <c r="D7131" t="s">
        <v>59717</v>
      </c>
      <c r="E7131" t="s">
        <v>55465</v>
      </c>
      <c r="F7131" t="s">
        <v>59718</v>
      </c>
      <c r="G7131" t="s">
        <v>59719</v>
      </c>
      <c r="H7131" t="s">
        <v>59720</v>
      </c>
      <c r="I7131" t="s">
        <v>4852</v>
      </c>
      <c r="J7131" t="s">
        <v>8386</v>
      </c>
      <c r="K7131" t="s">
        <v>8387</v>
      </c>
      <c r="L7131" t="s">
        <v>50</v>
      </c>
      <c r="M7131" t="s">
        <v>5877</v>
      </c>
      <c r="N7131" t="s">
        <v>4892</v>
      </c>
      <c r="O7131" t="s">
        <v>8388</v>
      </c>
      <c r="P7131" t="s">
        <v>59721</v>
      </c>
      <c r="R7131" t="str">
        <f t="shared" si="222"/>
        <v>青州</v>
      </c>
      <c r="S7131" t="str">
        <f t="shared" si="223"/>
        <v>0112</v>
      </c>
    </row>
    <row r="7132" spans="1:19">
      <c r="A7132" t="s">
        <v>59722</v>
      </c>
      <c r="B7132" t="s">
        <v>59723</v>
      </c>
      <c r="C7132" t="s">
        <v>49</v>
      </c>
      <c r="D7132" t="s">
        <v>59724</v>
      </c>
      <c r="E7132" t="s">
        <v>55465</v>
      </c>
      <c r="F7132" t="s">
        <v>59725</v>
      </c>
      <c r="G7132" t="s">
        <v>59726</v>
      </c>
      <c r="H7132" t="s">
        <v>59727</v>
      </c>
      <c r="I7132" t="s">
        <v>4852</v>
      </c>
      <c r="J7132" t="s">
        <v>7514</v>
      </c>
      <c r="K7132" t="s">
        <v>7515</v>
      </c>
      <c r="L7132" t="s">
        <v>95</v>
      </c>
      <c r="M7132" t="s">
        <v>5042</v>
      </c>
      <c r="N7132" t="s">
        <v>6794</v>
      </c>
      <c r="O7132" t="s">
        <v>7516</v>
      </c>
      <c r="P7132" t="s">
        <v>59728</v>
      </c>
      <c r="R7132" t="str">
        <f t="shared" si="222"/>
        <v>安丘</v>
      </c>
      <c r="S7132" t="str">
        <f t="shared" si="223"/>
        <v>0112</v>
      </c>
    </row>
    <row r="7133" spans="1:19">
      <c r="A7133" t="s">
        <v>59729</v>
      </c>
      <c r="B7133" t="s">
        <v>59730</v>
      </c>
      <c r="C7133" t="s">
        <v>49</v>
      </c>
      <c r="D7133" t="s">
        <v>59731</v>
      </c>
      <c r="E7133" t="s">
        <v>59732</v>
      </c>
      <c r="F7133" t="s">
        <v>59733</v>
      </c>
      <c r="G7133" t="s">
        <v>59734</v>
      </c>
      <c r="H7133" t="s">
        <v>59735</v>
      </c>
      <c r="I7133" t="s">
        <v>45593</v>
      </c>
      <c r="J7133" t="s">
        <v>8069</v>
      </c>
      <c r="K7133" t="s">
        <v>8070</v>
      </c>
      <c r="L7133" t="s">
        <v>95</v>
      </c>
      <c r="M7133" t="s">
        <v>8071</v>
      </c>
      <c r="N7133" t="s">
        <v>5939</v>
      </c>
      <c r="O7133" t="s">
        <v>8073</v>
      </c>
      <c r="P7133" t="s">
        <v>59736</v>
      </c>
      <c r="Q7133" t="s">
        <v>59737</v>
      </c>
      <c r="R7133" t="str">
        <f t="shared" si="222"/>
        <v>安丘</v>
      </c>
      <c r="S7133" t="str">
        <f t="shared" si="223"/>
        <v>0112</v>
      </c>
    </row>
    <row r="7134" spans="1:19">
      <c r="A7134" t="s">
        <v>59738</v>
      </c>
      <c r="B7134" t="s">
        <v>59739</v>
      </c>
      <c r="C7134" t="s">
        <v>49</v>
      </c>
      <c r="D7134" t="s">
        <v>59740</v>
      </c>
      <c r="E7134" t="s">
        <v>59741</v>
      </c>
      <c r="F7134" t="s">
        <v>59742</v>
      </c>
      <c r="G7134" t="s">
        <v>59743</v>
      </c>
      <c r="H7134" t="s">
        <v>59744</v>
      </c>
      <c r="I7134" t="s">
        <v>4841</v>
      </c>
      <c r="J7134" t="s">
        <v>5669</v>
      </c>
      <c r="K7134" t="s">
        <v>5670</v>
      </c>
      <c r="L7134" t="s">
        <v>60</v>
      </c>
      <c r="M7134" t="s">
        <v>5511</v>
      </c>
      <c r="N7134" t="s">
        <v>5421</v>
      </c>
      <c r="O7134" t="s">
        <v>5671</v>
      </c>
      <c r="P7134" t="s">
        <v>59745</v>
      </c>
      <c r="R7134" t="str">
        <f t="shared" si="222"/>
        <v>奎文</v>
      </c>
      <c r="S7134" t="str">
        <f t="shared" si="223"/>
        <v>0112</v>
      </c>
    </row>
    <row r="7135" spans="1:19">
      <c r="A7135" t="s">
        <v>59746</v>
      </c>
      <c r="B7135" t="s">
        <v>59747</v>
      </c>
      <c r="C7135" t="s">
        <v>49</v>
      </c>
      <c r="D7135" t="s">
        <v>59748</v>
      </c>
      <c r="E7135" t="s">
        <v>55465</v>
      </c>
      <c r="F7135" t="s">
        <v>59749</v>
      </c>
      <c r="G7135" t="s">
        <v>59750</v>
      </c>
      <c r="H7135" t="s">
        <v>59751</v>
      </c>
      <c r="I7135" t="s">
        <v>8721</v>
      </c>
      <c r="J7135" t="s">
        <v>15257</v>
      </c>
      <c r="K7135" t="s">
        <v>15258</v>
      </c>
      <c r="L7135" t="s">
        <v>77</v>
      </c>
      <c r="M7135" t="s">
        <v>5295</v>
      </c>
      <c r="N7135" t="s">
        <v>5030</v>
      </c>
      <c r="O7135" t="s">
        <v>15259</v>
      </c>
      <c r="P7135" t="s">
        <v>59752</v>
      </c>
      <c r="R7135" t="str">
        <f t="shared" si="222"/>
        <v>临朐</v>
      </c>
      <c r="S7135" t="str">
        <f t="shared" si="223"/>
        <v>0112</v>
      </c>
    </row>
    <row r="7136" spans="1:19">
      <c r="A7136" t="s">
        <v>59753</v>
      </c>
      <c r="B7136" t="s">
        <v>59754</v>
      </c>
      <c r="C7136" t="s">
        <v>49</v>
      </c>
      <c r="D7136" t="s">
        <v>59755</v>
      </c>
      <c r="E7136" t="s">
        <v>55465</v>
      </c>
      <c r="F7136" t="s">
        <v>59756</v>
      </c>
      <c r="G7136" t="s">
        <v>59757</v>
      </c>
      <c r="H7136" t="s">
        <v>59758</v>
      </c>
      <c r="I7136" t="s">
        <v>4785</v>
      </c>
      <c r="J7136" t="s">
        <v>8943</v>
      </c>
      <c r="K7136" t="s">
        <v>8944</v>
      </c>
      <c r="L7136" t="s">
        <v>1136</v>
      </c>
      <c r="M7136" t="s">
        <v>8945</v>
      </c>
      <c r="N7136" t="s">
        <v>4905</v>
      </c>
      <c r="O7136" t="s">
        <v>8946</v>
      </c>
      <c r="P7136" t="s">
        <v>59759</v>
      </c>
      <c r="Q7136" t="s">
        <v>59760</v>
      </c>
      <c r="R7136" t="str">
        <f t="shared" si="222"/>
        <v>昌乐</v>
      </c>
      <c r="S7136" t="str">
        <f t="shared" si="223"/>
        <v>0112</v>
      </c>
    </row>
    <row r="7137" spans="1:19">
      <c r="A7137" t="s">
        <v>59761</v>
      </c>
      <c r="B7137" t="s">
        <v>59762</v>
      </c>
      <c r="C7137" t="s">
        <v>49</v>
      </c>
      <c r="D7137" t="s">
        <v>59763</v>
      </c>
      <c r="E7137" t="s">
        <v>56236</v>
      </c>
      <c r="F7137" t="s">
        <v>59764</v>
      </c>
      <c r="G7137" t="s">
        <v>59765</v>
      </c>
      <c r="H7137" t="s">
        <v>59766</v>
      </c>
      <c r="I7137" t="s">
        <v>4852</v>
      </c>
      <c r="J7137" t="s">
        <v>15283</v>
      </c>
      <c r="K7137" t="s">
        <v>15284</v>
      </c>
      <c r="L7137" t="s">
        <v>105</v>
      </c>
      <c r="M7137" t="s">
        <v>5197</v>
      </c>
      <c r="N7137" t="s">
        <v>5487</v>
      </c>
      <c r="O7137" t="s">
        <v>15285</v>
      </c>
      <c r="P7137" t="s">
        <v>59767</v>
      </c>
      <c r="Q7137" t="s">
        <v>59768</v>
      </c>
      <c r="R7137" t="str">
        <f t="shared" si="222"/>
        <v>寿光</v>
      </c>
      <c r="S7137" t="str">
        <f t="shared" si="223"/>
        <v>0112</v>
      </c>
    </row>
    <row r="7138" spans="1:19">
      <c r="A7138" t="s">
        <v>2938</v>
      </c>
      <c r="B7138" t="s">
        <v>59769</v>
      </c>
      <c r="C7138" t="s">
        <v>49</v>
      </c>
      <c r="D7138" t="s">
        <v>59770</v>
      </c>
      <c r="E7138" t="s">
        <v>59741</v>
      </c>
      <c r="F7138" t="s">
        <v>59771</v>
      </c>
      <c r="G7138" t="s">
        <v>2936</v>
      </c>
      <c r="H7138" t="s">
        <v>59772</v>
      </c>
      <c r="I7138" t="s">
        <v>4813</v>
      </c>
      <c r="J7138" t="s">
        <v>8820</v>
      </c>
      <c r="K7138" t="s">
        <v>8821</v>
      </c>
      <c r="L7138" t="s">
        <v>114</v>
      </c>
      <c r="M7138" t="s">
        <v>7931</v>
      </c>
      <c r="N7138" t="s">
        <v>4892</v>
      </c>
      <c r="O7138" t="s">
        <v>8822</v>
      </c>
      <c r="P7138" t="s">
        <v>59773</v>
      </c>
      <c r="Q7138" t="s">
        <v>59774</v>
      </c>
      <c r="R7138" t="str">
        <f t="shared" si="222"/>
        <v>高密</v>
      </c>
      <c r="S7138" t="str">
        <f t="shared" si="223"/>
        <v>0112</v>
      </c>
    </row>
    <row r="7139" spans="1:19">
      <c r="A7139" t="s">
        <v>59775</v>
      </c>
      <c r="B7139" t="s">
        <v>59776</v>
      </c>
      <c r="C7139" t="s">
        <v>49</v>
      </c>
      <c r="D7139" t="s">
        <v>59777</v>
      </c>
      <c r="E7139" t="s">
        <v>59778</v>
      </c>
      <c r="F7139" t="s">
        <v>59779</v>
      </c>
      <c r="G7139" t="s">
        <v>59780</v>
      </c>
      <c r="H7139" t="s">
        <v>59781</v>
      </c>
      <c r="I7139" t="s">
        <v>4828</v>
      </c>
      <c r="J7139" t="s">
        <v>5636</v>
      </c>
      <c r="K7139" t="s">
        <v>5906</v>
      </c>
      <c r="L7139" t="s">
        <v>77</v>
      </c>
      <c r="M7139" t="s">
        <v>5145</v>
      </c>
      <c r="N7139" t="s">
        <v>4933</v>
      </c>
      <c r="O7139" t="s">
        <v>5908</v>
      </c>
      <c r="P7139" t="s">
        <v>59782</v>
      </c>
      <c r="R7139" t="str">
        <f t="shared" si="222"/>
        <v>临朐</v>
      </c>
      <c r="S7139" t="str">
        <f t="shared" si="223"/>
        <v>0112</v>
      </c>
    </row>
    <row r="7140" spans="1:19">
      <c r="A7140" t="s">
        <v>59783</v>
      </c>
      <c r="B7140" t="s">
        <v>56107</v>
      </c>
      <c r="C7140" t="s">
        <v>49</v>
      </c>
      <c r="D7140" t="s">
        <v>59784</v>
      </c>
      <c r="E7140" t="s">
        <v>55465</v>
      </c>
      <c r="F7140" t="s">
        <v>59785</v>
      </c>
      <c r="G7140" t="s">
        <v>59786</v>
      </c>
      <c r="H7140" t="s">
        <v>59787</v>
      </c>
      <c r="I7140" t="s">
        <v>5541</v>
      </c>
      <c r="J7140" t="s">
        <v>15037</v>
      </c>
      <c r="K7140" t="s">
        <v>15038</v>
      </c>
      <c r="L7140" t="s">
        <v>237</v>
      </c>
      <c r="M7140" t="s">
        <v>4971</v>
      </c>
      <c r="N7140" t="s">
        <v>4905</v>
      </c>
      <c r="O7140" t="s">
        <v>15039</v>
      </c>
      <c r="P7140" t="s">
        <v>59788</v>
      </c>
      <c r="Q7140" t="s">
        <v>59789</v>
      </c>
      <c r="R7140" t="str">
        <f t="shared" si="222"/>
        <v>潍城</v>
      </c>
      <c r="S7140" t="str">
        <f t="shared" si="223"/>
        <v>0112</v>
      </c>
    </row>
    <row r="7141" spans="1:19">
      <c r="A7141" t="s">
        <v>59790</v>
      </c>
      <c r="B7141" t="s">
        <v>59791</v>
      </c>
      <c r="C7141" t="s">
        <v>49</v>
      </c>
      <c r="D7141" t="s">
        <v>59792</v>
      </c>
      <c r="E7141" t="s">
        <v>55465</v>
      </c>
      <c r="F7141" t="s">
        <v>59793</v>
      </c>
      <c r="G7141" t="s">
        <v>59794</v>
      </c>
      <c r="H7141" t="s">
        <v>59795</v>
      </c>
      <c r="I7141" t="s">
        <v>6877</v>
      </c>
      <c r="J7141" t="s">
        <v>6916</v>
      </c>
      <c r="K7141" t="s">
        <v>6917</v>
      </c>
      <c r="L7141" t="s">
        <v>148</v>
      </c>
      <c r="M7141" t="s">
        <v>6918</v>
      </c>
      <c r="N7141" t="s">
        <v>4972</v>
      </c>
      <c r="O7141" t="s">
        <v>6919</v>
      </c>
      <c r="P7141" t="s">
        <v>59796</v>
      </c>
      <c r="Q7141" t="s">
        <v>59797</v>
      </c>
      <c r="R7141" t="str">
        <f t="shared" si="222"/>
        <v>寒亭</v>
      </c>
      <c r="S7141" t="str">
        <f t="shared" si="223"/>
        <v>0112</v>
      </c>
    </row>
    <row r="7142" spans="1:19">
      <c r="A7142" t="s">
        <v>59798</v>
      </c>
      <c r="B7142" t="s">
        <v>59799</v>
      </c>
      <c r="C7142" t="s">
        <v>49</v>
      </c>
      <c r="D7142" t="s">
        <v>59800</v>
      </c>
      <c r="E7142" t="s">
        <v>56236</v>
      </c>
      <c r="F7142" t="s">
        <v>59801</v>
      </c>
      <c r="G7142" t="s">
        <v>59802</v>
      </c>
      <c r="H7142" t="s">
        <v>59803</v>
      </c>
      <c r="I7142" t="s">
        <v>4828</v>
      </c>
      <c r="J7142" t="s">
        <v>9472</v>
      </c>
      <c r="K7142" t="s">
        <v>9473</v>
      </c>
      <c r="L7142" t="s">
        <v>95</v>
      </c>
      <c r="M7142" t="s">
        <v>5757</v>
      </c>
      <c r="N7142" t="s">
        <v>10250</v>
      </c>
      <c r="O7142" t="s">
        <v>9474</v>
      </c>
      <c r="P7142" t="s">
        <v>59804</v>
      </c>
      <c r="R7142" t="str">
        <f t="shared" si="222"/>
        <v>安丘</v>
      </c>
      <c r="S7142" t="str">
        <f t="shared" si="223"/>
        <v>0112</v>
      </c>
    </row>
    <row r="7143" spans="1:19">
      <c r="A7143" t="s">
        <v>59805</v>
      </c>
      <c r="B7143" t="s">
        <v>59806</v>
      </c>
      <c r="C7143" t="s">
        <v>49</v>
      </c>
      <c r="D7143" t="s">
        <v>59807</v>
      </c>
      <c r="E7143" t="s">
        <v>55481</v>
      </c>
      <c r="F7143" t="s">
        <v>59808</v>
      </c>
      <c r="G7143" t="s">
        <v>59809</v>
      </c>
      <c r="H7143" t="s">
        <v>59810</v>
      </c>
      <c r="I7143" t="s">
        <v>12844</v>
      </c>
      <c r="J7143" t="s">
        <v>6327</v>
      </c>
      <c r="K7143" t="s">
        <v>6328</v>
      </c>
      <c r="L7143" t="s">
        <v>1136</v>
      </c>
      <c r="M7143" t="s">
        <v>5210</v>
      </c>
      <c r="N7143" t="s">
        <v>4972</v>
      </c>
      <c r="O7143" t="s">
        <v>6329</v>
      </c>
      <c r="P7143" t="s">
        <v>59811</v>
      </c>
      <c r="R7143" t="str">
        <f t="shared" si="222"/>
        <v>昌乐</v>
      </c>
      <c r="S7143" t="str">
        <f t="shared" si="223"/>
        <v>0112</v>
      </c>
    </row>
    <row r="7144" spans="1:19">
      <c r="A7144" t="s">
        <v>59812</v>
      </c>
      <c r="B7144" t="s">
        <v>59813</v>
      </c>
      <c r="C7144" t="s">
        <v>49</v>
      </c>
      <c r="D7144" t="s">
        <v>59814</v>
      </c>
      <c r="E7144" t="s">
        <v>55465</v>
      </c>
      <c r="F7144" t="s">
        <v>59815</v>
      </c>
      <c r="G7144" t="s">
        <v>59816</v>
      </c>
      <c r="H7144" t="s">
        <v>55992</v>
      </c>
      <c r="I7144" t="s">
        <v>4785</v>
      </c>
      <c r="J7144" t="s">
        <v>4853</v>
      </c>
      <c r="K7144" t="s">
        <v>4854</v>
      </c>
      <c r="L7144" t="s">
        <v>50</v>
      </c>
      <c r="M7144" t="s">
        <v>4855</v>
      </c>
      <c r="N7144" t="s">
        <v>4919</v>
      </c>
      <c r="O7144" t="s">
        <v>4857</v>
      </c>
      <c r="P7144" t="s">
        <v>59140</v>
      </c>
      <c r="Q7144" t="s">
        <v>59817</v>
      </c>
      <c r="R7144" t="str">
        <f t="shared" si="222"/>
        <v>青州</v>
      </c>
      <c r="S7144" t="str">
        <f t="shared" si="223"/>
        <v>0112</v>
      </c>
    </row>
    <row r="7145" spans="1:19">
      <c r="A7145" t="s">
        <v>59818</v>
      </c>
      <c r="B7145" t="s">
        <v>59819</v>
      </c>
      <c r="C7145" t="s">
        <v>49</v>
      </c>
      <c r="D7145" t="s">
        <v>59820</v>
      </c>
      <c r="E7145" t="s">
        <v>59821</v>
      </c>
      <c r="F7145" t="s">
        <v>59822</v>
      </c>
      <c r="G7145" t="s">
        <v>59823</v>
      </c>
      <c r="H7145" t="s">
        <v>59824</v>
      </c>
      <c r="I7145" t="s">
        <v>4852</v>
      </c>
      <c r="J7145" t="s">
        <v>18758</v>
      </c>
      <c r="K7145" t="s">
        <v>18759</v>
      </c>
      <c r="L7145" t="s">
        <v>105</v>
      </c>
      <c r="M7145" t="s">
        <v>6055</v>
      </c>
      <c r="N7145" t="s">
        <v>4789</v>
      </c>
      <c r="O7145" t="s">
        <v>18760</v>
      </c>
      <c r="P7145" t="s">
        <v>59825</v>
      </c>
      <c r="R7145" t="str">
        <f t="shared" si="222"/>
        <v>寿光</v>
      </c>
      <c r="S7145" t="str">
        <f t="shared" si="223"/>
        <v>0112</v>
      </c>
    </row>
    <row r="7146" spans="1:19">
      <c r="A7146" t="s">
        <v>59826</v>
      </c>
      <c r="B7146" t="s">
        <v>59827</v>
      </c>
      <c r="C7146" t="s">
        <v>49</v>
      </c>
      <c r="D7146" t="s">
        <v>59828</v>
      </c>
      <c r="E7146" t="s">
        <v>55465</v>
      </c>
      <c r="F7146" t="s">
        <v>59829</v>
      </c>
      <c r="G7146" t="s">
        <v>59830</v>
      </c>
      <c r="H7146" t="s">
        <v>59831</v>
      </c>
      <c r="I7146" t="s">
        <v>5822</v>
      </c>
      <c r="J7146" t="s">
        <v>6782</v>
      </c>
      <c r="K7146" t="s">
        <v>6783</v>
      </c>
      <c r="L7146" t="s">
        <v>105</v>
      </c>
      <c r="M7146" t="s">
        <v>5224</v>
      </c>
      <c r="N7146" t="s">
        <v>4919</v>
      </c>
      <c r="O7146" t="s">
        <v>6784</v>
      </c>
      <c r="P7146" t="s">
        <v>59832</v>
      </c>
      <c r="R7146" t="str">
        <f t="shared" si="222"/>
        <v>寿光</v>
      </c>
      <c r="S7146" t="str">
        <f t="shared" si="223"/>
        <v>0112</v>
      </c>
    </row>
    <row r="7147" spans="1:19">
      <c r="A7147" t="s">
        <v>59833</v>
      </c>
      <c r="B7147" t="s">
        <v>59834</v>
      </c>
      <c r="C7147" t="s">
        <v>49</v>
      </c>
      <c r="D7147" t="s">
        <v>59835</v>
      </c>
      <c r="E7147" t="s">
        <v>55465</v>
      </c>
      <c r="F7147" t="s">
        <v>59836</v>
      </c>
      <c r="G7147" t="s">
        <v>59837</v>
      </c>
      <c r="H7147" t="s">
        <v>58451</v>
      </c>
      <c r="I7147" t="s">
        <v>4785</v>
      </c>
      <c r="J7147" t="s">
        <v>4786</v>
      </c>
      <c r="K7147" t="s">
        <v>4787</v>
      </c>
      <c r="L7147" t="s">
        <v>237</v>
      </c>
      <c r="M7147" t="s">
        <v>4788</v>
      </c>
      <c r="N7147" t="s">
        <v>4845</v>
      </c>
      <c r="O7147" t="s">
        <v>4790</v>
      </c>
      <c r="P7147" t="s">
        <v>59838</v>
      </c>
      <c r="R7147" t="str">
        <f t="shared" si="222"/>
        <v>潍城</v>
      </c>
      <c r="S7147" t="str">
        <f t="shared" si="223"/>
        <v>0112</v>
      </c>
    </row>
    <row r="7148" spans="1:19">
      <c r="A7148" t="s">
        <v>59839</v>
      </c>
      <c r="B7148" t="s">
        <v>59840</v>
      </c>
      <c r="C7148" t="s">
        <v>49</v>
      </c>
      <c r="D7148" t="s">
        <v>59841</v>
      </c>
      <c r="E7148" t="s">
        <v>55465</v>
      </c>
      <c r="F7148" t="s">
        <v>59842</v>
      </c>
      <c r="G7148" t="s">
        <v>59843</v>
      </c>
      <c r="H7148" t="s">
        <v>59844</v>
      </c>
      <c r="I7148" t="s">
        <v>4852</v>
      </c>
      <c r="J7148" t="s">
        <v>5731</v>
      </c>
      <c r="K7148" t="s">
        <v>5732</v>
      </c>
      <c r="L7148" t="s">
        <v>77</v>
      </c>
      <c r="M7148" t="s">
        <v>5733</v>
      </c>
      <c r="N7148" t="s">
        <v>7912</v>
      </c>
      <c r="O7148" t="s">
        <v>5734</v>
      </c>
      <c r="P7148" t="s">
        <v>59845</v>
      </c>
      <c r="Q7148" t="s">
        <v>59846</v>
      </c>
      <c r="R7148" t="str">
        <f t="shared" si="222"/>
        <v>临朐</v>
      </c>
      <c r="S7148" t="str">
        <f t="shared" si="223"/>
        <v>0112</v>
      </c>
    </row>
    <row r="7149" spans="1:19">
      <c r="A7149" t="s">
        <v>59847</v>
      </c>
      <c r="B7149" t="s">
        <v>59848</v>
      </c>
      <c r="C7149" t="s">
        <v>49</v>
      </c>
      <c r="D7149" t="s">
        <v>59849</v>
      </c>
      <c r="E7149" t="s">
        <v>55465</v>
      </c>
      <c r="F7149" t="s">
        <v>59850</v>
      </c>
      <c r="G7149" t="s">
        <v>59851</v>
      </c>
      <c r="H7149" t="s">
        <v>59852</v>
      </c>
      <c r="I7149" t="s">
        <v>4771</v>
      </c>
      <c r="J7149" t="s">
        <v>16742</v>
      </c>
      <c r="K7149" t="s">
        <v>16743</v>
      </c>
      <c r="L7149" t="s">
        <v>77</v>
      </c>
      <c r="M7149" t="s">
        <v>16744</v>
      </c>
      <c r="N7149" t="s">
        <v>4892</v>
      </c>
      <c r="O7149" t="s">
        <v>16745</v>
      </c>
      <c r="P7149" t="s">
        <v>59853</v>
      </c>
      <c r="R7149" t="str">
        <f t="shared" si="222"/>
        <v>临朐</v>
      </c>
      <c r="S7149" t="str">
        <f t="shared" si="223"/>
        <v>0112</v>
      </c>
    </row>
    <row r="7150" spans="1:19">
      <c r="A7150" t="s">
        <v>59854</v>
      </c>
      <c r="B7150" t="s">
        <v>59630</v>
      </c>
      <c r="C7150" t="s">
        <v>49</v>
      </c>
      <c r="D7150" t="s">
        <v>59855</v>
      </c>
      <c r="E7150" t="s">
        <v>55465</v>
      </c>
      <c r="F7150" t="s">
        <v>59856</v>
      </c>
      <c r="G7150" t="s">
        <v>59857</v>
      </c>
      <c r="H7150" t="s">
        <v>59858</v>
      </c>
      <c r="I7150" t="s">
        <v>4852</v>
      </c>
      <c r="J7150" t="s">
        <v>17128</v>
      </c>
      <c r="K7150" t="s">
        <v>17129</v>
      </c>
      <c r="L7150" t="s">
        <v>375</v>
      </c>
      <c r="M7150" t="s">
        <v>7334</v>
      </c>
      <c r="N7150" t="s">
        <v>5619</v>
      </c>
      <c r="O7150" t="s">
        <v>17130</v>
      </c>
      <c r="P7150" t="s">
        <v>59859</v>
      </c>
      <c r="Q7150" t="s">
        <v>59860</v>
      </c>
      <c r="R7150" t="str">
        <f t="shared" si="222"/>
        <v>昌邑</v>
      </c>
      <c r="S7150" t="str">
        <f t="shared" si="223"/>
        <v>0112</v>
      </c>
    </row>
    <row r="7151" spans="1:19">
      <c r="A7151" t="s">
        <v>59861</v>
      </c>
      <c r="B7151" t="s">
        <v>59862</v>
      </c>
      <c r="C7151" t="s">
        <v>49</v>
      </c>
      <c r="D7151" t="s">
        <v>59863</v>
      </c>
      <c r="E7151" t="s">
        <v>59864</v>
      </c>
      <c r="F7151" t="s">
        <v>59865</v>
      </c>
      <c r="G7151" t="s">
        <v>59866</v>
      </c>
      <c r="H7151" t="s">
        <v>59867</v>
      </c>
      <c r="I7151" t="s">
        <v>4785</v>
      </c>
      <c r="J7151" t="s">
        <v>6771</v>
      </c>
      <c r="K7151" t="s">
        <v>6772</v>
      </c>
      <c r="L7151" t="s">
        <v>1136</v>
      </c>
      <c r="M7151" t="s">
        <v>5210</v>
      </c>
      <c r="N7151" t="s">
        <v>4892</v>
      </c>
      <c r="O7151" t="s">
        <v>6773</v>
      </c>
      <c r="P7151" t="s">
        <v>59868</v>
      </c>
      <c r="R7151" t="str">
        <f t="shared" si="222"/>
        <v>昌乐</v>
      </c>
      <c r="S7151" t="str">
        <f t="shared" si="223"/>
        <v>0112</v>
      </c>
    </row>
    <row r="7152" spans="1:19">
      <c r="A7152" t="s">
        <v>59869</v>
      </c>
      <c r="B7152" t="s">
        <v>59870</v>
      </c>
      <c r="C7152" t="s">
        <v>49</v>
      </c>
      <c r="D7152" t="s">
        <v>59871</v>
      </c>
      <c r="E7152" t="s">
        <v>55465</v>
      </c>
      <c r="F7152" t="s">
        <v>59872</v>
      </c>
      <c r="G7152" t="s">
        <v>59873</v>
      </c>
      <c r="H7152" t="s">
        <v>59874</v>
      </c>
      <c r="I7152" t="s">
        <v>4852</v>
      </c>
      <c r="J7152" t="s">
        <v>5997</v>
      </c>
      <c r="K7152" t="s">
        <v>5998</v>
      </c>
      <c r="L7152" t="s">
        <v>60</v>
      </c>
      <c r="M7152" t="s">
        <v>5999</v>
      </c>
      <c r="N7152" t="s">
        <v>4972</v>
      </c>
      <c r="O7152" t="s">
        <v>6000</v>
      </c>
      <c r="P7152" t="s">
        <v>59875</v>
      </c>
      <c r="Q7152" t="s">
        <v>59876</v>
      </c>
      <c r="R7152" t="str">
        <f t="shared" si="222"/>
        <v>奎文</v>
      </c>
      <c r="S7152" t="str">
        <f t="shared" si="223"/>
        <v>0112</v>
      </c>
    </row>
    <row r="7153" spans="1:19">
      <c r="A7153" t="s">
        <v>59877</v>
      </c>
      <c r="B7153" t="s">
        <v>59878</v>
      </c>
      <c r="C7153" t="s">
        <v>49</v>
      </c>
      <c r="D7153" t="s">
        <v>59879</v>
      </c>
      <c r="E7153" t="s">
        <v>59880</v>
      </c>
      <c r="F7153" t="s">
        <v>59881</v>
      </c>
      <c r="G7153" t="s">
        <v>59882</v>
      </c>
      <c r="H7153" t="s">
        <v>59883</v>
      </c>
      <c r="I7153" t="s">
        <v>12757</v>
      </c>
      <c r="J7153" t="s">
        <v>5122</v>
      </c>
      <c r="K7153" t="s">
        <v>5123</v>
      </c>
      <c r="N7153" t="s">
        <v>4892</v>
      </c>
      <c r="O7153" t="s">
        <v>5124</v>
      </c>
      <c r="R7153" t="str">
        <f t="shared" si="222"/>
        <v/>
      </c>
      <c r="S7153" t="str">
        <f t="shared" si="223"/>
        <v>0112</v>
      </c>
    </row>
    <row r="7154" spans="1:19">
      <c r="A7154" t="s">
        <v>59884</v>
      </c>
      <c r="B7154" t="s">
        <v>59885</v>
      </c>
      <c r="C7154" t="s">
        <v>49</v>
      </c>
      <c r="D7154" t="s">
        <v>59886</v>
      </c>
      <c r="E7154" t="s">
        <v>55465</v>
      </c>
      <c r="F7154" t="s">
        <v>59887</v>
      </c>
      <c r="G7154" t="s">
        <v>59888</v>
      </c>
      <c r="H7154" t="s">
        <v>59889</v>
      </c>
      <c r="I7154" t="s">
        <v>5052</v>
      </c>
      <c r="J7154" t="s">
        <v>5636</v>
      </c>
      <c r="K7154" t="s">
        <v>5720</v>
      </c>
      <c r="L7154" t="s">
        <v>50</v>
      </c>
      <c r="M7154" t="s">
        <v>5721</v>
      </c>
      <c r="N7154" t="s">
        <v>4789</v>
      </c>
      <c r="O7154" t="s">
        <v>5722</v>
      </c>
      <c r="P7154" t="s">
        <v>59890</v>
      </c>
      <c r="Q7154" t="s">
        <v>59891</v>
      </c>
      <c r="R7154" t="str">
        <f t="shared" si="222"/>
        <v>青州</v>
      </c>
      <c r="S7154" t="str">
        <f t="shared" si="223"/>
        <v>0112</v>
      </c>
    </row>
    <row r="7155" spans="1:19">
      <c r="A7155" t="s">
        <v>59892</v>
      </c>
      <c r="B7155" t="s">
        <v>59893</v>
      </c>
      <c r="C7155" t="s">
        <v>49</v>
      </c>
      <c r="D7155" t="s">
        <v>59894</v>
      </c>
      <c r="E7155" t="s">
        <v>55481</v>
      </c>
      <c r="F7155" t="s">
        <v>59895</v>
      </c>
      <c r="G7155" t="s">
        <v>59896</v>
      </c>
      <c r="H7155" t="s">
        <v>59897</v>
      </c>
      <c r="I7155" t="s">
        <v>12119</v>
      </c>
      <c r="J7155" t="s">
        <v>16235</v>
      </c>
      <c r="K7155" t="s">
        <v>16236</v>
      </c>
      <c r="L7155" t="s">
        <v>114</v>
      </c>
      <c r="M7155" t="s">
        <v>7931</v>
      </c>
      <c r="N7155" t="s">
        <v>15744</v>
      </c>
      <c r="O7155" t="s">
        <v>16237</v>
      </c>
      <c r="P7155" t="s">
        <v>59898</v>
      </c>
      <c r="Q7155" t="s">
        <v>59899</v>
      </c>
      <c r="R7155" t="str">
        <f t="shared" si="222"/>
        <v>高密</v>
      </c>
      <c r="S7155" t="str">
        <f t="shared" si="223"/>
        <v>0112</v>
      </c>
    </row>
    <row r="7156" spans="1:19">
      <c r="A7156" t="s">
        <v>2978</v>
      </c>
      <c r="B7156" t="s">
        <v>59900</v>
      </c>
      <c r="C7156" t="s">
        <v>49</v>
      </c>
      <c r="D7156" t="s">
        <v>59901</v>
      </c>
      <c r="E7156" t="s">
        <v>55465</v>
      </c>
      <c r="F7156" t="s">
        <v>59902</v>
      </c>
      <c r="G7156" t="s">
        <v>2976</v>
      </c>
      <c r="H7156" t="s">
        <v>59903</v>
      </c>
      <c r="I7156" t="s">
        <v>4841</v>
      </c>
      <c r="J7156" t="s">
        <v>12967</v>
      </c>
      <c r="K7156" t="s">
        <v>12968</v>
      </c>
      <c r="L7156" t="s">
        <v>114</v>
      </c>
      <c r="M7156" t="s">
        <v>5486</v>
      </c>
      <c r="N7156" t="s">
        <v>10954</v>
      </c>
      <c r="O7156" t="s">
        <v>12969</v>
      </c>
      <c r="P7156" t="s">
        <v>59904</v>
      </c>
      <c r="Q7156" t="s">
        <v>59905</v>
      </c>
      <c r="R7156" t="str">
        <f t="shared" si="222"/>
        <v>高密</v>
      </c>
      <c r="S7156" t="str">
        <f t="shared" si="223"/>
        <v>0112</v>
      </c>
    </row>
    <row r="7157" spans="1:19">
      <c r="A7157" t="s">
        <v>3050</v>
      </c>
      <c r="B7157" t="s">
        <v>55974</v>
      </c>
      <c r="C7157" t="s">
        <v>49</v>
      </c>
      <c r="D7157" t="s">
        <v>59906</v>
      </c>
      <c r="E7157" t="s">
        <v>55465</v>
      </c>
      <c r="F7157" t="s">
        <v>59907</v>
      </c>
      <c r="G7157" t="s">
        <v>3048</v>
      </c>
      <c r="H7157" t="s">
        <v>59624</v>
      </c>
      <c r="I7157" t="s">
        <v>4852</v>
      </c>
      <c r="J7157" t="s">
        <v>7278</v>
      </c>
      <c r="K7157" t="s">
        <v>7279</v>
      </c>
      <c r="L7157" t="s">
        <v>105</v>
      </c>
      <c r="M7157" t="s">
        <v>5089</v>
      </c>
      <c r="N7157" t="s">
        <v>5030</v>
      </c>
      <c r="O7157" t="s">
        <v>7280</v>
      </c>
      <c r="P7157" t="s">
        <v>59908</v>
      </c>
      <c r="Q7157" t="s">
        <v>59909</v>
      </c>
      <c r="R7157" t="str">
        <f t="shared" si="222"/>
        <v>寿光</v>
      </c>
      <c r="S7157" t="str">
        <f t="shared" si="223"/>
        <v>0112</v>
      </c>
    </row>
    <row r="7158" spans="1:19">
      <c r="A7158" t="s">
        <v>59910</v>
      </c>
      <c r="B7158" t="s">
        <v>59911</v>
      </c>
      <c r="C7158" t="s">
        <v>49</v>
      </c>
      <c r="D7158" t="s">
        <v>59912</v>
      </c>
      <c r="E7158" t="s">
        <v>59913</v>
      </c>
      <c r="F7158" t="s">
        <v>59914</v>
      </c>
      <c r="G7158" t="s">
        <v>59915</v>
      </c>
      <c r="H7158" t="s">
        <v>59916</v>
      </c>
      <c r="I7158" t="s">
        <v>5221</v>
      </c>
      <c r="J7158" t="s">
        <v>14736</v>
      </c>
      <c r="K7158" t="s">
        <v>14737</v>
      </c>
      <c r="L7158" t="s">
        <v>86</v>
      </c>
      <c r="M7158" t="s">
        <v>8557</v>
      </c>
      <c r="N7158" t="s">
        <v>14468</v>
      </c>
      <c r="O7158" t="s">
        <v>14738</v>
      </c>
      <c r="P7158" t="s">
        <v>59917</v>
      </c>
      <c r="Q7158" t="s">
        <v>59918</v>
      </c>
      <c r="R7158" t="str">
        <f t="shared" si="222"/>
        <v>坊子</v>
      </c>
      <c r="S7158" t="str">
        <f t="shared" si="223"/>
        <v>0112</v>
      </c>
    </row>
    <row r="7159" spans="1:19">
      <c r="A7159" t="s">
        <v>59919</v>
      </c>
      <c r="B7159" t="s">
        <v>59920</v>
      </c>
      <c r="C7159" t="s">
        <v>49</v>
      </c>
      <c r="D7159" t="s">
        <v>59921</v>
      </c>
      <c r="E7159" t="s">
        <v>59922</v>
      </c>
      <c r="F7159" t="s">
        <v>59923</v>
      </c>
      <c r="G7159" t="s">
        <v>59924</v>
      </c>
      <c r="H7159" t="s">
        <v>59925</v>
      </c>
      <c r="I7159" t="s">
        <v>4813</v>
      </c>
      <c r="J7159" t="s">
        <v>6711</v>
      </c>
      <c r="K7159" t="s">
        <v>6712</v>
      </c>
      <c r="L7159" t="s">
        <v>148</v>
      </c>
      <c r="M7159" t="s">
        <v>6713</v>
      </c>
      <c r="N7159" t="s">
        <v>4892</v>
      </c>
      <c r="O7159" t="s">
        <v>6714</v>
      </c>
      <c r="P7159" t="s">
        <v>59926</v>
      </c>
      <c r="R7159" t="str">
        <f t="shared" si="222"/>
        <v>寒亭</v>
      </c>
      <c r="S7159" t="str">
        <f t="shared" si="223"/>
        <v>0112</v>
      </c>
    </row>
    <row r="7160" spans="1:19">
      <c r="A7160" t="s">
        <v>2962</v>
      </c>
      <c r="B7160" t="s">
        <v>59927</v>
      </c>
      <c r="C7160" t="s">
        <v>49</v>
      </c>
      <c r="D7160" t="s">
        <v>59928</v>
      </c>
      <c r="E7160" t="s">
        <v>55465</v>
      </c>
      <c r="F7160" t="s">
        <v>59929</v>
      </c>
      <c r="G7160" t="s">
        <v>2960</v>
      </c>
      <c r="H7160" t="s">
        <v>59930</v>
      </c>
      <c r="I7160" t="s">
        <v>5560</v>
      </c>
      <c r="J7160" t="s">
        <v>6792</v>
      </c>
      <c r="K7160" t="s">
        <v>6793</v>
      </c>
      <c r="L7160" t="s">
        <v>77</v>
      </c>
      <c r="M7160" t="s">
        <v>5295</v>
      </c>
      <c r="N7160" t="s">
        <v>6519</v>
      </c>
      <c r="O7160" t="s">
        <v>6795</v>
      </c>
      <c r="P7160" t="s">
        <v>59931</v>
      </c>
      <c r="Q7160" t="s">
        <v>59932</v>
      </c>
      <c r="R7160" t="str">
        <f t="shared" si="222"/>
        <v>临朐</v>
      </c>
      <c r="S7160" t="str">
        <f t="shared" si="223"/>
        <v>0112</v>
      </c>
    </row>
    <row r="7161" spans="1:19">
      <c r="A7161" t="s">
        <v>59933</v>
      </c>
      <c r="B7161" t="s">
        <v>59934</v>
      </c>
      <c r="C7161" t="s">
        <v>49</v>
      </c>
      <c r="D7161" t="s">
        <v>59935</v>
      </c>
      <c r="E7161" t="s">
        <v>55465</v>
      </c>
      <c r="F7161" t="s">
        <v>59936</v>
      </c>
      <c r="G7161" t="s">
        <v>59937</v>
      </c>
      <c r="H7161" t="s">
        <v>59938</v>
      </c>
      <c r="I7161" t="s">
        <v>4828</v>
      </c>
      <c r="J7161" t="s">
        <v>9734</v>
      </c>
      <c r="K7161" t="s">
        <v>9735</v>
      </c>
      <c r="L7161" t="s">
        <v>60</v>
      </c>
      <c r="M7161" t="s">
        <v>4904</v>
      </c>
      <c r="N7161" t="s">
        <v>5112</v>
      </c>
      <c r="O7161" t="s">
        <v>9736</v>
      </c>
      <c r="P7161" t="s">
        <v>59939</v>
      </c>
      <c r="R7161" t="str">
        <f t="shared" si="222"/>
        <v>奎文</v>
      </c>
      <c r="S7161" t="str">
        <f t="shared" si="223"/>
        <v>0112</v>
      </c>
    </row>
    <row r="7162" spans="1:19">
      <c r="A7162" t="s">
        <v>59940</v>
      </c>
      <c r="B7162" t="s">
        <v>59941</v>
      </c>
      <c r="C7162" t="s">
        <v>49</v>
      </c>
      <c r="D7162" t="s">
        <v>59942</v>
      </c>
      <c r="E7162" t="s">
        <v>55465</v>
      </c>
      <c r="F7162" t="s">
        <v>59943</v>
      </c>
      <c r="G7162" t="s">
        <v>59944</v>
      </c>
      <c r="H7162" t="s">
        <v>59945</v>
      </c>
      <c r="I7162" t="s">
        <v>4852</v>
      </c>
      <c r="J7162" t="s">
        <v>6804</v>
      </c>
      <c r="K7162" t="s">
        <v>6805</v>
      </c>
      <c r="L7162" t="s">
        <v>123</v>
      </c>
      <c r="M7162" t="s">
        <v>4994</v>
      </c>
      <c r="N7162" t="s">
        <v>4972</v>
      </c>
      <c r="O7162" t="s">
        <v>6806</v>
      </c>
      <c r="P7162" t="s">
        <v>59946</v>
      </c>
      <c r="Q7162" t="s">
        <v>59947</v>
      </c>
      <c r="R7162" t="str">
        <f t="shared" si="222"/>
        <v>诸城</v>
      </c>
      <c r="S7162" t="str">
        <f t="shared" si="223"/>
        <v>0112</v>
      </c>
    </row>
    <row r="7163" spans="1:19">
      <c r="A7163" t="s">
        <v>59948</v>
      </c>
      <c r="B7163" t="s">
        <v>59949</v>
      </c>
      <c r="C7163" t="s">
        <v>49</v>
      </c>
      <c r="D7163" t="s">
        <v>59950</v>
      </c>
      <c r="E7163" t="s">
        <v>59951</v>
      </c>
      <c r="F7163" t="s">
        <v>59952</v>
      </c>
      <c r="G7163" t="s">
        <v>59953</v>
      </c>
      <c r="H7163" t="s">
        <v>59954</v>
      </c>
      <c r="I7163" t="s">
        <v>5835</v>
      </c>
      <c r="J7163" t="s">
        <v>11830</v>
      </c>
      <c r="K7163" t="s">
        <v>11831</v>
      </c>
      <c r="L7163" t="s">
        <v>114</v>
      </c>
      <c r="M7163" t="s">
        <v>4918</v>
      </c>
      <c r="N7163" t="s">
        <v>5296</v>
      </c>
      <c r="O7163" t="s">
        <v>11833</v>
      </c>
      <c r="P7163" t="s">
        <v>59955</v>
      </c>
      <c r="R7163" t="str">
        <f t="shared" si="222"/>
        <v>高密</v>
      </c>
      <c r="S7163" t="str">
        <f t="shared" si="223"/>
        <v>0112</v>
      </c>
    </row>
    <row r="7164" spans="1:19">
      <c r="A7164" t="s">
        <v>59956</v>
      </c>
      <c r="B7164" t="s">
        <v>59957</v>
      </c>
      <c r="C7164" t="s">
        <v>49</v>
      </c>
      <c r="D7164" t="s">
        <v>59958</v>
      </c>
      <c r="E7164" t="s">
        <v>55481</v>
      </c>
      <c r="F7164" t="s">
        <v>59959</v>
      </c>
      <c r="G7164" t="s">
        <v>59960</v>
      </c>
      <c r="H7164" t="s">
        <v>59961</v>
      </c>
      <c r="I7164" t="s">
        <v>12119</v>
      </c>
      <c r="J7164" t="s">
        <v>9734</v>
      </c>
      <c r="K7164" t="s">
        <v>9735</v>
      </c>
      <c r="L7164" t="s">
        <v>60</v>
      </c>
      <c r="M7164" t="s">
        <v>4904</v>
      </c>
      <c r="N7164" t="s">
        <v>5112</v>
      </c>
      <c r="O7164" t="s">
        <v>9736</v>
      </c>
      <c r="P7164" t="s">
        <v>59962</v>
      </c>
      <c r="Q7164" t="s">
        <v>59963</v>
      </c>
      <c r="R7164" t="str">
        <f t="shared" si="222"/>
        <v>奎文</v>
      </c>
      <c r="S7164" t="str">
        <f t="shared" si="223"/>
        <v>0112</v>
      </c>
    </row>
    <row r="7165" spans="1:19">
      <c r="A7165" t="s">
        <v>59964</v>
      </c>
      <c r="B7165" t="s">
        <v>59965</v>
      </c>
      <c r="C7165" t="s">
        <v>49</v>
      </c>
      <c r="D7165" t="s">
        <v>59966</v>
      </c>
      <c r="E7165" t="s">
        <v>55465</v>
      </c>
      <c r="F7165" t="s">
        <v>59967</v>
      </c>
      <c r="G7165" t="s">
        <v>59968</v>
      </c>
      <c r="H7165" t="s">
        <v>59969</v>
      </c>
      <c r="I7165" t="s">
        <v>4785</v>
      </c>
      <c r="J7165" t="s">
        <v>7114</v>
      </c>
      <c r="K7165" t="s">
        <v>7115</v>
      </c>
      <c r="L7165" t="s">
        <v>105</v>
      </c>
      <c r="M7165" t="s">
        <v>5176</v>
      </c>
      <c r="N7165" t="s">
        <v>4845</v>
      </c>
      <c r="O7165" t="s">
        <v>7116</v>
      </c>
      <c r="P7165" t="s">
        <v>59970</v>
      </c>
      <c r="Q7165" t="s">
        <v>59971</v>
      </c>
      <c r="R7165" t="str">
        <f t="shared" si="222"/>
        <v>寿光</v>
      </c>
      <c r="S7165" t="str">
        <f t="shared" si="223"/>
        <v>0112</v>
      </c>
    </row>
    <row r="7166" spans="1:19">
      <c r="A7166" t="s">
        <v>59972</v>
      </c>
      <c r="B7166" t="s">
        <v>59973</v>
      </c>
      <c r="C7166" t="s">
        <v>49</v>
      </c>
      <c r="D7166" t="s">
        <v>59974</v>
      </c>
      <c r="E7166" t="s">
        <v>55465</v>
      </c>
      <c r="F7166" t="s">
        <v>59975</v>
      </c>
      <c r="G7166" t="s">
        <v>59976</v>
      </c>
      <c r="H7166" t="s">
        <v>59977</v>
      </c>
      <c r="I7166" t="s">
        <v>4785</v>
      </c>
      <c r="J7166" t="s">
        <v>9082</v>
      </c>
      <c r="K7166" t="s">
        <v>9083</v>
      </c>
      <c r="L7166" t="s">
        <v>77</v>
      </c>
      <c r="M7166" t="s">
        <v>5733</v>
      </c>
      <c r="N7166" t="s">
        <v>5699</v>
      </c>
      <c r="O7166" t="s">
        <v>9084</v>
      </c>
      <c r="P7166" t="s">
        <v>59978</v>
      </c>
      <c r="R7166" t="str">
        <f t="shared" si="222"/>
        <v>临朐</v>
      </c>
      <c r="S7166" t="str">
        <f t="shared" si="223"/>
        <v>0112</v>
      </c>
    </row>
    <row r="7167" spans="1:19">
      <c r="A7167" t="s">
        <v>59979</v>
      </c>
      <c r="B7167" t="s">
        <v>59980</v>
      </c>
      <c r="C7167" t="s">
        <v>49</v>
      </c>
      <c r="D7167" t="s">
        <v>59981</v>
      </c>
      <c r="E7167" t="s">
        <v>59982</v>
      </c>
      <c r="F7167" t="s">
        <v>59983</v>
      </c>
      <c r="G7167" t="s">
        <v>59984</v>
      </c>
      <c r="H7167" t="s">
        <v>59985</v>
      </c>
      <c r="I7167" t="s">
        <v>5066</v>
      </c>
      <c r="J7167" t="s">
        <v>7332</v>
      </c>
      <c r="K7167" t="s">
        <v>7333</v>
      </c>
      <c r="L7167" t="s">
        <v>375</v>
      </c>
      <c r="M7167" t="s">
        <v>7334</v>
      </c>
      <c r="N7167" t="s">
        <v>4789</v>
      </c>
      <c r="O7167" t="s">
        <v>7335</v>
      </c>
      <c r="P7167" t="s">
        <v>59986</v>
      </c>
      <c r="Q7167" t="s">
        <v>59987</v>
      </c>
      <c r="R7167" t="str">
        <f t="shared" si="222"/>
        <v>昌邑</v>
      </c>
      <c r="S7167" t="str">
        <f t="shared" si="223"/>
        <v>0112</v>
      </c>
    </row>
    <row r="7168" spans="1:19">
      <c r="A7168" t="s">
        <v>59988</v>
      </c>
      <c r="B7168" t="s">
        <v>59989</v>
      </c>
      <c r="C7168" t="s">
        <v>49</v>
      </c>
      <c r="D7168" t="s">
        <v>59990</v>
      </c>
      <c r="E7168" t="s">
        <v>55518</v>
      </c>
      <c r="F7168" t="s">
        <v>59991</v>
      </c>
      <c r="G7168" t="s">
        <v>59992</v>
      </c>
      <c r="H7168" t="s">
        <v>59993</v>
      </c>
      <c r="I7168" t="s">
        <v>5822</v>
      </c>
      <c r="J7168" t="s">
        <v>6804</v>
      </c>
      <c r="K7168" t="s">
        <v>6805</v>
      </c>
      <c r="L7168" t="s">
        <v>123</v>
      </c>
      <c r="M7168" t="s">
        <v>4994</v>
      </c>
      <c r="O7168" t="s">
        <v>6806</v>
      </c>
      <c r="P7168" t="s">
        <v>59994</v>
      </c>
      <c r="Q7168" t="s">
        <v>59995</v>
      </c>
      <c r="R7168" t="str">
        <f t="shared" si="222"/>
        <v>诸城</v>
      </c>
      <c r="S7168" t="str">
        <f t="shared" si="223"/>
        <v>0112</v>
      </c>
    </row>
    <row r="7169" spans="1:19">
      <c r="A7169" t="s">
        <v>59996</v>
      </c>
      <c r="B7169" t="s">
        <v>59997</v>
      </c>
      <c r="C7169" t="s">
        <v>49</v>
      </c>
      <c r="D7169" t="s">
        <v>59998</v>
      </c>
      <c r="E7169" t="s">
        <v>55518</v>
      </c>
      <c r="F7169" t="s">
        <v>59999</v>
      </c>
      <c r="G7169" t="s">
        <v>60000</v>
      </c>
      <c r="H7169" t="s">
        <v>60001</v>
      </c>
      <c r="I7169" t="s">
        <v>12322</v>
      </c>
      <c r="J7169" t="s">
        <v>9386</v>
      </c>
      <c r="K7169" t="s">
        <v>9387</v>
      </c>
      <c r="L7169" t="s">
        <v>50</v>
      </c>
      <c r="M7169" t="s">
        <v>6207</v>
      </c>
      <c r="O7169" t="s">
        <v>9388</v>
      </c>
      <c r="P7169" t="s">
        <v>60002</v>
      </c>
      <c r="R7169" t="str">
        <f t="shared" ref="R7169:R7232" si="224">IF(OR(LEFT(L7169,2)="高新"),"奎文",IF(LEFT(L7169,2)="峡山","坊子",IF(LEFT(L7169,2)="滨海","寒亭",LEFT(L7169,2))))</f>
        <v>青州</v>
      </c>
      <c r="S7169" t="str">
        <f t="shared" ref="S7169:S7232" si="225">TEXT(B7169,"mmdd")</f>
        <v>0112</v>
      </c>
    </row>
    <row r="7170" spans="1:19">
      <c r="A7170" t="s">
        <v>60003</v>
      </c>
      <c r="B7170" t="s">
        <v>60004</v>
      </c>
      <c r="C7170" t="s">
        <v>49</v>
      </c>
      <c r="D7170" t="s">
        <v>60005</v>
      </c>
      <c r="E7170" t="s">
        <v>60006</v>
      </c>
      <c r="F7170" t="s">
        <v>60007</v>
      </c>
      <c r="G7170" t="s">
        <v>60008</v>
      </c>
      <c r="H7170" t="s">
        <v>60009</v>
      </c>
      <c r="I7170" t="s">
        <v>4852</v>
      </c>
      <c r="J7170" t="s">
        <v>15246</v>
      </c>
      <c r="K7170" t="s">
        <v>15247</v>
      </c>
      <c r="L7170" t="s">
        <v>1136</v>
      </c>
      <c r="M7170" t="s">
        <v>5210</v>
      </c>
      <c r="N7170" t="s">
        <v>10954</v>
      </c>
      <c r="O7170" t="s">
        <v>15248</v>
      </c>
      <c r="P7170" t="s">
        <v>60010</v>
      </c>
      <c r="R7170" t="str">
        <f t="shared" si="224"/>
        <v>昌乐</v>
      </c>
      <c r="S7170" t="str">
        <f t="shared" si="225"/>
        <v>0112</v>
      </c>
    </row>
    <row r="7171" spans="1:19">
      <c r="A7171" t="s">
        <v>60011</v>
      </c>
      <c r="B7171" t="s">
        <v>60012</v>
      </c>
      <c r="C7171" t="s">
        <v>49</v>
      </c>
      <c r="D7171" t="s">
        <v>60013</v>
      </c>
      <c r="E7171" t="s">
        <v>60014</v>
      </c>
      <c r="F7171" t="s">
        <v>60015</v>
      </c>
      <c r="G7171" t="s">
        <v>60016</v>
      </c>
      <c r="H7171" t="s">
        <v>60017</v>
      </c>
      <c r="I7171" t="s">
        <v>5052</v>
      </c>
      <c r="J7171" t="s">
        <v>7590</v>
      </c>
      <c r="K7171" t="s">
        <v>7591</v>
      </c>
      <c r="L7171" t="s">
        <v>123</v>
      </c>
      <c r="M7171" t="s">
        <v>5364</v>
      </c>
      <c r="N7171" t="s">
        <v>5056</v>
      </c>
      <c r="O7171" t="s">
        <v>7592</v>
      </c>
      <c r="P7171" t="s">
        <v>60018</v>
      </c>
      <c r="Q7171" t="s">
        <v>60019</v>
      </c>
      <c r="R7171" t="str">
        <f t="shared" si="224"/>
        <v>诸城</v>
      </c>
      <c r="S7171" t="str">
        <f t="shared" si="225"/>
        <v>0112</v>
      </c>
    </row>
    <row r="7172" spans="1:19">
      <c r="A7172" t="s">
        <v>60020</v>
      </c>
      <c r="B7172" t="s">
        <v>60021</v>
      </c>
      <c r="C7172" t="s">
        <v>49</v>
      </c>
      <c r="D7172" t="s">
        <v>60022</v>
      </c>
      <c r="E7172" t="s">
        <v>55465</v>
      </c>
      <c r="F7172" t="s">
        <v>60023</v>
      </c>
      <c r="G7172" t="s">
        <v>60024</v>
      </c>
      <c r="H7172" t="s">
        <v>60025</v>
      </c>
      <c r="I7172" t="s">
        <v>4852</v>
      </c>
      <c r="J7172" t="s">
        <v>7125</v>
      </c>
      <c r="K7172" t="s">
        <v>7126</v>
      </c>
      <c r="L7172" t="s">
        <v>105</v>
      </c>
      <c r="M7172" t="s">
        <v>5089</v>
      </c>
      <c r="N7172" t="s">
        <v>4933</v>
      </c>
      <c r="O7172" t="s">
        <v>7127</v>
      </c>
      <c r="P7172" t="s">
        <v>60026</v>
      </c>
      <c r="Q7172" t="s">
        <v>60027</v>
      </c>
      <c r="R7172" t="str">
        <f t="shared" si="224"/>
        <v>寿光</v>
      </c>
      <c r="S7172" t="str">
        <f t="shared" si="225"/>
        <v>0112</v>
      </c>
    </row>
    <row r="7173" spans="1:19">
      <c r="A7173" t="s">
        <v>2970</v>
      </c>
      <c r="B7173" t="s">
        <v>60028</v>
      </c>
      <c r="C7173" t="s">
        <v>49</v>
      </c>
      <c r="D7173" t="s">
        <v>60029</v>
      </c>
      <c r="E7173" t="s">
        <v>55481</v>
      </c>
      <c r="F7173" t="s">
        <v>60030</v>
      </c>
      <c r="G7173" t="s">
        <v>2968</v>
      </c>
      <c r="H7173" t="s">
        <v>60031</v>
      </c>
      <c r="I7173" t="s">
        <v>12119</v>
      </c>
      <c r="J7173" t="s">
        <v>9438</v>
      </c>
      <c r="K7173" t="s">
        <v>12306</v>
      </c>
      <c r="L7173" t="s">
        <v>237</v>
      </c>
      <c r="M7173" t="s">
        <v>5247</v>
      </c>
      <c r="N7173" t="s">
        <v>10295</v>
      </c>
      <c r="O7173" t="s">
        <v>12307</v>
      </c>
      <c r="P7173" t="s">
        <v>60032</v>
      </c>
      <c r="Q7173" t="s">
        <v>60033</v>
      </c>
      <c r="R7173" t="str">
        <f t="shared" si="224"/>
        <v>潍城</v>
      </c>
      <c r="S7173" t="str">
        <f t="shared" si="225"/>
        <v>0112</v>
      </c>
    </row>
    <row r="7174" spans="1:19">
      <c r="A7174" t="s">
        <v>60034</v>
      </c>
      <c r="B7174" t="s">
        <v>60035</v>
      </c>
      <c r="C7174" t="s">
        <v>49</v>
      </c>
      <c r="D7174" t="s">
        <v>60036</v>
      </c>
      <c r="E7174" t="s">
        <v>60037</v>
      </c>
      <c r="F7174" t="s">
        <v>60038</v>
      </c>
      <c r="G7174" t="s">
        <v>60039</v>
      </c>
      <c r="H7174" t="s">
        <v>60040</v>
      </c>
      <c r="I7174" t="s">
        <v>12119</v>
      </c>
      <c r="J7174" t="s">
        <v>11811</v>
      </c>
      <c r="K7174" t="s">
        <v>11812</v>
      </c>
      <c r="L7174" t="s">
        <v>50</v>
      </c>
      <c r="M7174" t="s">
        <v>4855</v>
      </c>
      <c r="O7174" t="s">
        <v>11813</v>
      </c>
      <c r="P7174" t="s">
        <v>51598</v>
      </c>
      <c r="R7174" t="str">
        <f t="shared" si="224"/>
        <v>青州</v>
      </c>
      <c r="S7174" t="str">
        <f t="shared" si="225"/>
        <v>0112</v>
      </c>
    </row>
    <row r="7175" spans="1:19">
      <c r="A7175" t="s">
        <v>60041</v>
      </c>
      <c r="B7175" t="s">
        <v>60042</v>
      </c>
      <c r="C7175" t="s">
        <v>49</v>
      </c>
      <c r="D7175" t="s">
        <v>60043</v>
      </c>
      <c r="E7175" t="s">
        <v>60037</v>
      </c>
      <c r="F7175" t="s">
        <v>60044</v>
      </c>
      <c r="G7175" t="s">
        <v>60045</v>
      </c>
      <c r="H7175" t="s">
        <v>60046</v>
      </c>
      <c r="I7175" t="s">
        <v>12119</v>
      </c>
      <c r="J7175" t="s">
        <v>6053</v>
      </c>
      <c r="K7175" t="s">
        <v>6054</v>
      </c>
      <c r="L7175" t="s">
        <v>105</v>
      </c>
      <c r="M7175" t="s">
        <v>6055</v>
      </c>
      <c r="N7175" t="s">
        <v>8593</v>
      </c>
      <c r="O7175" t="s">
        <v>6056</v>
      </c>
      <c r="P7175" t="s">
        <v>60047</v>
      </c>
      <c r="R7175" t="str">
        <f t="shared" si="224"/>
        <v>寿光</v>
      </c>
      <c r="S7175" t="str">
        <f t="shared" si="225"/>
        <v>0112</v>
      </c>
    </row>
    <row r="7176" spans="1:19">
      <c r="A7176" t="s">
        <v>60048</v>
      </c>
      <c r="B7176" t="s">
        <v>60049</v>
      </c>
      <c r="C7176" t="s">
        <v>49</v>
      </c>
      <c r="D7176" t="s">
        <v>60050</v>
      </c>
      <c r="E7176" t="s">
        <v>55465</v>
      </c>
      <c r="F7176" t="s">
        <v>60051</v>
      </c>
      <c r="G7176" t="s">
        <v>60052</v>
      </c>
      <c r="H7176" t="s">
        <v>60053</v>
      </c>
      <c r="I7176" t="s">
        <v>5541</v>
      </c>
      <c r="J7176" t="s">
        <v>9438</v>
      </c>
      <c r="K7176" t="s">
        <v>12306</v>
      </c>
      <c r="L7176" t="s">
        <v>237</v>
      </c>
      <c r="M7176" t="s">
        <v>5247</v>
      </c>
      <c r="N7176" t="s">
        <v>5030</v>
      </c>
      <c r="O7176" t="s">
        <v>12307</v>
      </c>
      <c r="P7176" t="s">
        <v>60054</v>
      </c>
      <c r="Q7176" t="s">
        <v>60033</v>
      </c>
      <c r="R7176" t="str">
        <f t="shared" si="224"/>
        <v>潍城</v>
      </c>
      <c r="S7176" t="str">
        <f t="shared" si="225"/>
        <v>0112</v>
      </c>
    </row>
    <row r="7177" spans="1:19">
      <c r="A7177" t="s">
        <v>60055</v>
      </c>
      <c r="B7177" t="s">
        <v>60056</v>
      </c>
      <c r="C7177" t="s">
        <v>49</v>
      </c>
      <c r="D7177" t="s">
        <v>60057</v>
      </c>
      <c r="E7177" t="s">
        <v>55465</v>
      </c>
      <c r="F7177" t="s">
        <v>60058</v>
      </c>
      <c r="G7177" t="s">
        <v>60059</v>
      </c>
      <c r="H7177" t="s">
        <v>60060</v>
      </c>
      <c r="I7177" t="s">
        <v>5835</v>
      </c>
      <c r="J7177" t="s">
        <v>6611</v>
      </c>
      <c r="K7177" t="s">
        <v>6612</v>
      </c>
      <c r="L7177" t="s">
        <v>86</v>
      </c>
      <c r="M7177" t="s">
        <v>5099</v>
      </c>
      <c r="N7177" t="s">
        <v>4881</v>
      </c>
      <c r="O7177" t="s">
        <v>6613</v>
      </c>
      <c r="P7177" t="s">
        <v>60061</v>
      </c>
      <c r="Q7177" t="s">
        <v>60062</v>
      </c>
      <c r="R7177" t="str">
        <f t="shared" si="224"/>
        <v>坊子</v>
      </c>
      <c r="S7177" t="str">
        <f t="shared" si="225"/>
        <v>0112</v>
      </c>
    </row>
    <row r="7178" spans="1:19">
      <c r="A7178" t="s">
        <v>3042</v>
      </c>
      <c r="B7178" t="s">
        <v>3037</v>
      </c>
      <c r="C7178" t="s">
        <v>49</v>
      </c>
      <c r="D7178" t="s">
        <v>60063</v>
      </c>
      <c r="E7178" t="s">
        <v>55465</v>
      </c>
      <c r="F7178" t="s">
        <v>60064</v>
      </c>
      <c r="G7178" t="s">
        <v>3040</v>
      </c>
      <c r="H7178" t="s">
        <v>60065</v>
      </c>
      <c r="I7178" t="s">
        <v>4955</v>
      </c>
      <c r="J7178" t="s">
        <v>6065</v>
      </c>
      <c r="K7178" t="s">
        <v>6066</v>
      </c>
      <c r="L7178" t="s">
        <v>123</v>
      </c>
      <c r="M7178" t="s">
        <v>4994</v>
      </c>
      <c r="N7178" t="s">
        <v>4832</v>
      </c>
      <c r="O7178" t="s">
        <v>7657</v>
      </c>
      <c r="P7178" t="s">
        <v>60066</v>
      </c>
      <c r="Q7178" t="s">
        <v>24811</v>
      </c>
      <c r="R7178" t="str">
        <f t="shared" si="224"/>
        <v>诸城</v>
      </c>
      <c r="S7178" t="str">
        <f t="shared" si="225"/>
        <v>0112</v>
      </c>
    </row>
    <row r="7179" spans="1:19">
      <c r="A7179" t="s">
        <v>60067</v>
      </c>
      <c r="B7179" t="s">
        <v>60068</v>
      </c>
      <c r="C7179" t="s">
        <v>49</v>
      </c>
      <c r="D7179" t="s">
        <v>60069</v>
      </c>
      <c r="E7179" t="s">
        <v>60037</v>
      </c>
      <c r="F7179" t="s">
        <v>60070</v>
      </c>
      <c r="G7179" t="s">
        <v>60071</v>
      </c>
      <c r="H7179" t="s">
        <v>51402</v>
      </c>
      <c r="I7179" t="s">
        <v>12119</v>
      </c>
      <c r="J7179" t="s">
        <v>7717</v>
      </c>
      <c r="K7179" t="s">
        <v>7718</v>
      </c>
      <c r="L7179" t="s">
        <v>123</v>
      </c>
      <c r="M7179" t="s">
        <v>5825</v>
      </c>
      <c r="N7179" t="s">
        <v>5801</v>
      </c>
      <c r="O7179" t="s">
        <v>7719</v>
      </c>
      <c r="P7179" t="s">
        <v>60072</v>
      </c>
      <c r="Q7179" t="s">
        <v>60073</v>
      </c>
      <c r="R7179" t="str">
        <f t="shared" si="224"/>
        <v>诸城</v>
      </c>
      <c r="S7179" t="str">
        <f t="shared" si="225"/>
        <v>0112</v>
      </c>
    </row>
    <row r="7180" spans="1:19">
      <c r="A7180" t="s">
        <v>60074</v>
      </c>
      <c r="B7180" t="s">
        <v>60075</v>
      </c>
      <c r="C7180" t="s">
        <v>49</v>
      </c>
      <c r="D7180" t="s">
        <v>60076</v>
      </c>
      <c r="E7180" t="s">
        <v>60037</v>
      </c>
      <c r="F7180" t="s">
        <v>60077</v>
      </c>
      <c r="G7180" t="s">
        <v>60078</v>
      </c>
      <c r="H7180" t="s">
        <v>60079</v>
      </c>
      <c r="I7180" t="s">
        <v>12119</v>
      </c>
      <c r="J7180" t="s">
        <v>8163</v>
      </c>
      <c r="K7180" t="s">
        <v>8164</v>
      </c>
      <c r="L7180" t="s">
        <v>77</v>
      </c>
      <c r="M7180" t="s">
        <v>4803</v>
      </c>
      <c r="N7180" t="s">
        <v>8593</v>
      </c>
      <c r="O7180" t="s">
        <v>8165</v>
      </c>
      <c r="P7180" t="s">
        <v>60080</v>
      </c>
      <c r="R7180" t="str">
        <f t="shared" si="224"/>
        <v>临朐</v>
      </c>
      <c r="S7180" t="str">
        <f t="shared" si="225"/>
        <v>0112</v>
      </c>
    </row>
    <row r="7181" spans="1:19">
      <c r="A7181" t="s">
        <v>60081</v>
      </c>
      <c r="B7181" t="s">
        <v>60082</v>
      </c>
      <c r="C7181" t="s">
        <v>49</v>
      </c>
      <c r="D7181" t="s">
        <v>60083</v>
      </c>
      <c r="E7181" t="s">
        <v>60084</v>
      </c>
      <c r="F7181" t="s">
        <v>60085</v>
      </c>
      <c r="G7181" t="s">
        <v>60086</v>
      </c>
      <c r="H7181" t="s">
        <v>60087</v>
      </c>
      <c r="I7181" t="s">
        <v>5822</v>
      </c>
      <c r="J7181" t="s">
        <v>4992</v>
      </c>
      <c r="K7181" t="s">
        <v>4993</v>
      </c>
      <c r="L7181" t="s">
        <v>123</v>
      </c>
      <c r="M7181" t="s">
        <v>4994</v>
      </c>
      <c r="N7181" t="s">
        <v>4972</v>
      </c>
      <c r="O7181" t="s">
        <v>4995</v>
      </c>
      <c r="P7181" t="s">
        <v>60088</v>
      </c>
      <c r="R7181" t="str">
        <f t="shared" si="224"/>
        <v>诸城</v>
      </c>
      <c r="S7181" t="str">
        <f t="shared" si="225"/>
        <v>0112</v>
      </c>
    </row>
    <row r="7182" spans="1:19">
      <c r="A7182" t="s">
        <v>3082</v>
      </c>
      <c r="B7182" t="s">
        <v>60089</v>
      </c>
      <c r="C7182" t="s">
        <v>49</v>
      </c>
      <c r="D7182" t="s">
        <v>60090</v>
      </c>
      <c r="E7182" t="s">
        <v>60091</v>
      </c>
      <c r="F7182" t="s">
        <v>60092</v>
      </c>
      <c r="G7182" t="s">
        <v>3080</v>
      </c>
      <c r="H7182" t="s">
        <v>60093</v>
      </c>
      <c r="I7182" t="s">
        <v>4852</v>
      </c>
      <c r="J7182" t="s">
        <v>6782</v>
      </c>
      <c r="K7182" t="s">
        <v>6783</v>
      </c>
      <c r="L7182" t="s">
        <v>105</v>
      </c>
      <c r="M7182" t="s">
        <v>5224</v>
      </c>
      <c r="O7182" t="s">
        <v>6784</v>
      </c>
      <c r="P7182" t="s">
        <v>60094</v>
      </c>
      <c r="R7182" t="str">
        <f t="shared" si="224"/>
        <v>寿光</v>
      </c>
      <c r="S7182" t="str">
        <f t="shared" si="225"/>
        <v>0112</v>
      </c>
    </row>
    <row r="7183" spans="1:19">
      <c r="A7183" t="s">
        <v>60095</v>
      </c>
      <c r="B7183" t="s">
        <v>60096</v>
      </c>
      <c r="C7183" t="s">
        <v>49</v>
      </c>
      <c r="D7183" t="s">
        <v>60097</v>
      </c>
      <c r="E7183" t="s">
        <v>55518</v>
      </c>
      <c r="F7183" t="s">
        <v>60098</v>
      </c>
      <c r="G7183" t="s">
        <v>60099</v>
      </c>
      <c r="H7183" t="s">
        <v>60100</v>
      </c>
      <c r="I7183" t="s">
        <v>4785</v>
      </c>
      <c r="J7183" t="s">
        <v>6327</v>
      </c>
      <c r="K7183" t="s">
        <v>6328</v>
      </c>
      <c r="L7183" t="s">
        <v>1136</v>
      </c>
      <c r="M7183" t="s">
        <v>5210</v>
      </c>
      <c r="O7183" t="s">
        <v>6329</v>
      </c>
      <c r="P7183" t="s">
        <v>60101</v>
      </c>
      <c r="Q7183" t="s">
        <v>60102</v>
      </c>
      <c r="R7183" t="str">
        <f t="shared" si="224"/>
        <v>昌乐</v>
      </c>
      <c r="S7183" t="str">
        <f t="shared" si="225"/>
        <v>0112</v>
      </c>
    </row>
    <row r="7184" spans="1:19">
      <c r="A7184" t="s">
        <v>60103</v>
      </c>
      <c r="B7184" t="s">
        <v>60104</v>
      </c>
      <c r="C7184" t="s">
        <v>49</v>
      </c>
      <c r="D7184" t="s">
        <v>60105</v>
      </c>
      <c r="E7184" t="s">
        <v>55518</v>
      </c>
      <c r="F7184" t="s">
        <v>60106</v>
      </c>
      <c r="G7184" t="s">
        <v>60107</v>
      </c>
      <c r="H7184" t="s">
        <v>60108</v>
      </c>
      <c r="I7184" t="s">
        <v>12757</v>
      </c>
      <c r="J7184" t="s">
        <v>8069</v>
      </c>
      <c r="K7184" t="s">
        <v>8070</v>
      </c>
      <c r="L7184" t="s">
        <v>95</v>
      </c>
      <c r="M7184" t="s">
        <v>8071</v>
      </c>
      <c r="O7184" t="s">
        <v>8073</v>
      </c>
      <c r="P7184" t="s">
        <v>60109</v>
      </c>
      <c r="Q7184" t="s">
        <v>60110</v>
      </c>
      <c r="R7184" t="str">
        <f t="shared" si="224"/>
        <v>安丘</v>
      </c>
      <c r="S7184" t="str">
        <f t="shared" si="225"/>
        <v>0112</v>
      </c>
    </row>
    <row r="7185" spans="1:19">
      <c r="A7185" t="s">
        <v>60111</v>
      </c>
      <c r="B7185" t="s">
        <v>60112</v>
      </c>
      <c r="C7185" t="s">
        <v>49</v>
      </c>
      <c r="D7185" t="s">
        <v>60113</v>
      </c>
      <c r="E7185" t="s">
        <v>55518</v>
      </c>
      <c r="F7185" t="s">
        <v>60114</v>
      </c>
      <c r="G7185" t="s">
        <v>60115</v>
      </c>
      <c r="H7185" t="s">
        <v>60116</v>
      </c>
      <c r="I7185" t="s">
        <v>5052</v>
      </c>
      <c r="J7185" t="s">
        <v>6878</v>
      </c>
      <c r="K7185" t="s">
        <v>6879</v>
      </c>
      <c r="L7185" t="s">
        <v>95</v>
      </c>
      <c r="M7185" t="s">
        <v>4844</v>
      </c>
      <c r="O7185" t="s">
        <v>6880</v>
      </c>
      <c r="P7185" t="s">
        <v>60117</v>
      </c>
      <c r="Q7185" t="s">
        <v>60118</v>
      </c>
      <c r="R7185" t="str">
        <f t="shared" si="224"/>
        <v>安丘</v>
      </c>
      <c r="S7185" t="str">
        <f t="shared" si="225"/>
        <v>0112</v>
      </c>
    </row>
    <row r="7186" spans="1:19">
      <c r="A7186" t="s">
        <v>60119</v>
      </c>
      <c r="B7186" t="s">
        <v>60120</v>
      </c>
      <c r="C7186" t="s">
        <v>49</v>
      </c>
      <c r="D7186" t="s">
        <v>60121</v>
      </c>
      <c r="E7186" t="s">
        <v>60122</v>
      </c>
      <c r="F7186" t="s">
        <v>60123</v>
      </c>
      <c r="G7186" t="s">
        <v>60124</v>
      </c>
      <c r="H7186" t="s">
        <v>60125</v>
      </c>
      <c r="I7186" t="s">
        <v>4852</v>
      </c>
      <c r="J7186" t="s">
        <v>6434</v>
      </c>
      <c r="K7186" t="s">
        <v>6435</v>
      </c>
      <c r="L7186" t="s">
        <v>114</v>
      </c>
      <c r="M7186" t="s">
        <v>4831</v>
      </c>
      <c r="N7186" t="s">
        <v>6243</v>
      </c>
      <c r="O7186" t="s">
        <v>6436</v>
      </c>
      <c r="P7186" t="s">
        <v>60126</v>
      </c>
      <c r="Q7186" t="s">
        <v>60127</v>
      </c>
      <c r="R7186" t="str">
        <f t="shared" si="224"/>
        <v>高密</v>
      </c>
      <c r="S7186" t="str">
        <f t="shared" si="225"/>
        <v>0112</v>
      </c>
    </row>
    <row r="7187" spans="1:19">
      <c r="A7187" t="s">
        <v>60128</v>
      </c>
      <c r="B7187" t="s">
        <v>60129</v>
      </c>
      <c r="C7187" t="s">
        <v>49</v>
      </c>
      <c r="D7187" t="s">
        <v>60130</v>
      </c>
      <c r="E7187" t="s">
        <v>60131</v>
      </c>
      <c r="F7187" t="s">
        <v>60132</v>
      </c>
      <c r="G7187" t="s">
        <v>60133</v>
      </c>
      <c r="H7187" t="s">
        <v>60134</v>
      </c>
      <c r="I7187" t="s">
        <v>5221</v>
      </c>
      <c r="J7187" t="s">
        <v>19856</v>
      </c>
      <c r="K7187" t="s">
        <v>19857</v>
      </c>
      <c r="L7187" t="s">
        <v>50</v>
      </c>
      <c r="M7187" t="s">
        <v>6624</v>
      </c>
      <c r="N7187" t="s">
        <v>8072</v>
      </c>
      <c r="O7187" t="s">
        <v>19858</v>
      </c>
      <c r="P7187" t="s">
        <v>60135</v>
      </c>
      <c r="R7187" t="str">
        <f t="shared" si="224"/>
        <v>青州</v>
      </c>
      <c r="S7187" t="str">
        <f t="shared" si="225"/>
        <v>0112</v>
      </c>
    </row>
    <row r="7188" spans="1:19">
      <c r="A7188" t="s">
        <v>60136</v>
      </c>
      <c r="B7188" t="s">
        <v>60137</v>
      </c>
      <c r="C7188" t="s">
        <v>49</v>
      </c>
      <c r="D7188" t="s">
        <v>60138</v>
      </c>
      <c r="E7188" t="s">
        <v>60139</v>
      </c>
      <c r="F7188" t="s">
        <v>60140</v>
      </c>
      <c r="G7188" t="s">
        <v>60141</v>
      </c>
      <c r="H7188" t="s">
        <v>60142</v>
      </c>
      <c r="I7188" t="s">
        <v>12119</v>
      </c>
      <c r="J7188" t="s">
        <v>12985</v>
      </c>
      <c r="K7188" t="s">
        <v>12986</v>
      </c>
      <c r="L7188" t="s">
        <v>105</v>
      </c>
      <c r="M7188" t="s">
        <v>5769</v>
      </c>
      <c r="N7188" t="s">
        <v>5907</v>
      </c>
      <c r="O7188" t="s">
        <v>12987</v>
      </c>
      <c r="P7188" t="s">
        <v>60143</v>
      </c>
      <c r="Q7188" t="s">
        <v>60144</v>
      </c>
      <c r="R7188" t="str">
        <f t="shared" si="224"/>
        <v>寿光</v>
      </c>
      <c r="S7188" t="str">
        <f t="shared" si="225"/>
        <v>0112</v>
      </c>
    </row>
    <row r="7189" spans="1:19">
      <c r="A7189" t="s">
        <v>60145</v>
      </c>
      <c r="B7189" t="s">
        <v>60146</v>
      </c>
      <c r="C7189" t="s">
        <v>49</v>
      </c>
      <c r="D7189" t="s">
        <v>60147</v>
      </c>
      <c r="E7189" t="s">
        <v>60131</v>
      </c>
      <c r="F7189" t="s">
        <v>60148</v>
      </c>
      <c r="G7189" t="s">
        <v>60149</v>
      </c>
      <c r="H7189" t="s">
        <v>60150</v>
      </c>
      <c r="I7189" t="s">
        <v>4955</v>
      </c>
      <c r="J7189" t="s">
        <v>5917</v>
      </c>
      <c r="K7189" t="s">
        <v>5918</v>
      </c>
      <c r="L7189" t="s">
        <v>86</v>
      </c>
      <c r="M7189" t="s">
        <v>5919</v>
      </c>
      <c r="O7189" t="s">
        <v>5920</v>
      </c>
      <c r="P7189" t="s">
        <v>60151</v>
      </c>
      <c r="Q7189" t="s">
        <v>60152</v>
      </c>
      <c r="R7189" t="str">
        <f t="shared" si="224"/>
        <v>坊子</v>
      </c>
      <c r="S7189" t="str">
        <f t="shared" si="225"/>
        <v>0112</v>
      </c>
    </row>
    <row r="7190" spans="1:19">
      <c r="A7190" t="s">
        <v>60153</v>
      </c>
      <c r="B7190" t="s">
        <v>60154</v>
      </c>
      <c r="C7190" t="s">
        <v>49</v>
      </c>
      <c r="D7190" t="s">
        <v>60155</v>
      </c>
      <c r="E7190" t="s">
        <v>60014</v>
      </c>
      <c r="F7190" t="s">
        <v>60156</v>
      </c>
      <c r="G7190" t="s">
        <v>60157</v>
      </c>
      <c r="H7190" t="s">
        <v>60158</v>
      </c>
      <c r="I7190" t="s">
        <v>12757</v>
      </c>
      <c r="J7190" t="s">
        <v>8139</v>
      </c>
      <c r="K7190" t="s">
        <v>8140</v>
      </c>
      <c r="L7190" t="s">
        <v>105</v>
      </c>
      <c r="M7190" t="s">
        <v>6055</v>
      </c>
      <c r="N7190" t="s">
        <v>4933</v>
      </c>
      <c r="O7190" t="s">
        <v>8141</v>
      </c>
      <c r="P7190" t="s">
        <v>60159</v>
      </c>
      <c r="R7190" t="str">
        <f t="shared" si="224"/>
        <v>寿光</v>
      </c>
      <c r="S7190" t="str">
        <f t="shared" si="225"/>
        <v>0112</v>
      </c>
    </row>
    <row r="7191" spans="1:19">
      <c r="A7191" t="s">
        <v>60160</v>
      </c>
      <c r="B7191" t="s">
        <v>60161</v>
      </c>
      <c r="C7191" t="s">
        <v>49</v>
      </c>
      <c r="D7191" t="s">
        <v>60162</v>
      </c>
      <c r="E7191" t="s">
        <v>60163</v>
      </c>
      <c r="F7191" t="s">
        <v>60164</v>
      </c>
      <c r="G7191" t="s">
        <v>60165</v>
      </c>
      <c r="H7191" t="s">
        <v>60166</v>
      </c>
      <c r="I7191" t="s">
        <v>12119</v>
      </c>
      <c r="J7191" t="s">
        <v>8492</v>
      </c>
      <c r="K7191" t="s">
        <v>8493</v>
      </c>
      <c r="L7191" t="s">
        <v>95</v>
      </c>
      <c r="M7191" t="s">
        <v>5709</v>
      </c>
      <c r="O7191" t="s">
        <v>8494</v>
      </c>
      <c r="P7191" t="s">
        <v>60167</v>
      </c>
      <c r="R7191" t="str">
        <f t="shared" si="224"/>
        <v>安丘</v>
      </c>
      <c r="S7191" t="str">
        <f t="shared" si="225"/>
        <v>0112</v>
      </c>
    </row>
    <row r="7192" spans="1:19">
      <c r="A7192" t="s">
        <v>60168</v>
      </c>
      <c r="B7192" t="s">
        <v>60169</v>
      </c>
      <c r="C7192" t="s">
        <v>49</v>
      </c>
      <c r="D7192" t="s">
        <v>60170</v>
      </c>
      <c r="E7192" t="s">
        <v>60163</v>
      </c>
      <c r="F7192" t="s">
        <v>60171</v>
      </c>
      <c r="G7192" t="s">
        <v>60172</v>
      </c>
      <c r="H7192" t="s">
        <v>60173</v>
      </c>
      <c r="I7192" t="s">
        <v>12119</v>
      </c>
      <c r="J7192" t="s">
        <v>5418</v>
      </c>
      <c r="K7192" t="s">
        <v>5419</v>
      </c>
      <c r="L7192" t="s">
        <v>60</v>
      </c>
      <c r="M7192" t="s">
        <v>5420</v>
      </c>
      <c r="N7192" t="s">
        <v>5421</v>
      </c>
      <c r="O7192" t="s">
        <v>5422</v>
      </c>
      <c r="P7192" t="s">
        <v>60174</v>
      </c>
      <c r="R7192" t="str">
        <f t="shared" si="224"/>
        <v>奎文</v>
      </c>
      <c r="S7192" t="str">
        <f t="shared" si="225"/>
        <v>0112</v>
      </c>
    </row>
    <row r="7193" spans="1:19">
      <c r="A7193" t="s">
        <v>60175</v>
      </c>
      <c r="B7193" t="s">
        <v>60176</v>
      </c>
      <c r="C7193" t="s">
        <v>49</v>
      </c>
      <c r="D7193" t="s">
        <v>60177</v>
      </c>
      <c r="E7193" t="s">
        <v>60163</v>
      </c>
      <c r="F7193" t="s">
        <v>60178</v>
      </c>
      <c r="G7193" t="s">
        <v>60179</v>
      </c>
      <c r="H7193" t="s">
        <v>60180</v>
      </c>
      <c r="I7193" t="s">
        <v>12119</v>
      </c>
      <c r="J7193" t="s">
        <v>7053</v>
      </c>
      <c r="K7193" t="s">
        <v>7054</v>
      </c>
      <c r="L7193" t="s">
        <v>60</v>
      </c>
      <c r="M7193" t="s">
        <v>5888</v>
      </c>
      <c r="N7193" t="s">
        <v>15744</v>
      </c>
      <c r="O7193" t="s">
        <v>7055</v>
      </c>
      <c r="P7193" t="s">
        <v>60181</v>
      </c>
      <c r="Q7193" t="s">
        <v>60182</v>
      </c>
      <c r="R7193" t="str">
        <f t="shared" si="224"/>
        <v>奎文</v>
      </c>
      <c r="S7193" t="str">
        <f t="shared" si="225"/>
        <v>0112</v>
      </c>
    </row>
    <row r="7194" spans="1:19">
      <c r="A7194" t="s">
        <v>60183</v>
      </c>
      <c r="B7194" t="s">
        <v>60184</v>
      </c>
      <c r="C7194" t="s">
        <v>49</v>
      </c>
      <c r="D7194" t="s">
        <v>60185</v>
      </c>
      <c r="E7194" t="s">
        <v>55518</v>
      </c>
      <c r="F7194" t="s">
        <v>60186</v>
      </c>
      <c r="G7194" t="s">
        <v>60187</v>
      </c>
      <c r="H7194" t="s">
        <v>60188</v>
      </c>
      <c r="I7194" t="s">
        <v>12119</v>
      </c>
      <c r="J7194" t="s">
        <v>6829</v>
      </c>
      <c r="K7194" t="s">
        <v>6830</v>
      </c>
      <c r="L7194" t="s">
        <v>95</v>
      </c>
      <c r="M7194" t="s">
        <v>5649</v>
      </c>
      <c r="O7194" t="s">
        <v>6831</v>
      </c>
      <c r="P7194" t="s">
        <v>60189</v>
      </c>
      <c r="R7194" t="str">
        <f t="shared" si="224"/>
        <v>安丘</v>
      </c>
      <c r="S7194" t="str">
        <f t="shared" si="225"/>
        <v>0112</v>
      </c>
    </row>
    <row r="7195" spans="1:19">
      <c r="A7195" t="s">
        <v>60190</v>
      </c>
      <c r="B7195" t="s">
        <v>60191</v>
      </c>
      <c r="C7195" t="s">
        <v>49</v>
      </c>
      <c r="D7195" t="s">
        <v>60192</v>
      </c>
      <c r="E7195" t="s">
        <v>60193</v>
      </c>
      <c r="F7195" t="s">
        <v>60194</v>
      </c>
      <c r="G7195" t="s">
        <v>60195</v>
      </c>
      <c r="H7195" t="s">
        <v>60196</v>
      </c>
      <c r="I7195" t="s">
        <v>6888</v>
      </c>
      <c r="J7195" t="s">
        <v>8984</v>
      </c>
      <c r="K7195" t="s">
        <v>8985</v>
      </c>
      <c r="L7195" t="s">
        <v>60</v>
      </c>
      <c r="M7195" t="s">
        <v>5511</v>
      </c>
      <c r="N7195" t="s">
        <v>4905</v>
      </c>
      <c r="O7195" t="s">
        <v>8986</v>
      </c>
      <c r="P7195" t="s">
        <v>60197</v>
      </c>
      <c r="R7195" t="str">
        <f t="shared" si="224"/>
        <v>奎文</v>
      </c>
      <c r="S7195" t="str">
        <f t="shared" si="225"/>
        <v>0112</v>
      </c>
    </row>
    <row r="7196" spans="1:19">
      <c r="A7196" t="s">
        <v>60198</v>
      </c>
      <c r="B7196" t="s">
        <v>60199</v>
      </c>
      <c r="C7196" t="s">
        <v>49</v>
      </c>
      <c r="D7196" t="s">
        <v>60200</v>
      </c>
      <c r="E7196" t="s">
        <v>60201</v>
      </c>
      <c r="F7196" t="s">
        <v>60202</v>
      </c>
      <c r="G7196" t="s">
        <v>60203</v>
      </c>
      <c r="H7196" t="s">
        <v>60204</v>
      </c>
      <c r="I7196" t="s">
        <v>4852</v>
      </c>
      <c r="J7196" t="s">
        <v>5636</v>
      </c>
      <c r="K7196" t="s">
        <v>5637</v>
      </c>
      <c r="L7196" t="s">
        <v>105</v>
      </c>
      <c r="M7196" t="s">
        <v>5638</v>
      </c>
      <c r="N7196" t="s">
        <v>5030</v>
      </c>
      <c r="O7196" t="s">
        <v>5639</v>
      </c>
      <c r="P7196" t="s">
        <v>60205</v>
      </c>
      <c r="Q7196" t="s">
        <v>60206</v>
      </c>
      <c r="R7196" t="str">
        <f t="shared" si="224"/>
        <v>寿光</v>
      </c>
      <c r="S7196" t="str">
        <f t="shared" si="225"/>
        <v>0112</v>
      </c>
    </row>
    <row r="7197" spans="1:19">
      <c r="A7197" t="s">
        <v>60207</v>
      </c>
      <c r="B7197" t="s">
        <v>60208</v>
      </c>
      <c r="C7197" t="s">
        <v>49</v>
      </c>
      <c r="D7197" t="s">
        <v>60209</v>
      </c>
      <c r="E7197" t="s">
        <v>59922</v>
      </c>
      <c r="F7197" t="s">
        <v>60210</v>
      </c>
      <c r="G7197" t="s">
        <v>60211</v>
      </c>
      <c r="H7197" t="s">
        <v>60212</v>
      </c>
      <c r="I7197" t="s">
        <v>12119</v>
      </c>
      <c r="J7197" t="s">
        <v>20915</v>
      </c>
      <c r="K7197" t="s">
        <v>20916</v>
      </c>
      <c r="L7197" t="s">
        <v>237</v>
      </c>
      <c r="M7197" t="s">
        <v>4868</v>
      </c>
      <c r="N7197" t="s">
        <v>5487</v>
      </c>
      <c r="O7197" t="s">
        <v>20917</v>
      </c>
      <c r="P7197" t="s">
        <v>60213</v>
      </c>
      <c r="Q7197" t="s">
        <v>60214</v>
      </c>
      <c r="R7197" t="str">
        <f t="shared" si="224"/>
        <v>潍城</v>
      </c>
      <c r="S7197" t="str">
        <f t="shared" si="225"/>
        <v>0112</v>
      </c>
    </row>
    <row r="7198" spans="1:19">
      <c r="A7198" t="s">
        <v>60215</v>
      </c>
      <c r="B7198" t="s">
        <v>60216</v>
      </c>
      <c r="C7198" t="s">
        <v>49</v>
      </c>
      <c r="D7198" t="s">
        <v>60217</v>
      </c>
      <c r="E7198" t="s">
        <v>55518</v>
      </c>
      <c r="F7198" t="s">
        <v>60218</v>
      </c>
      <c r="G7198" t="s">
        <v>60219</v>
      </c>
      <c r="H7198" t="s">
        <v>60220</v>
      </c>
      <c r="I7198" t="s">
        <v>4852</v>
      </c>
      <c r="J7198" t="s">
        <v>6750</v>
      </c>
      <c r="K7198" t="s">
        <v>6751</v>
      </c>
      <c r="L7198" t="s">
        <v>237</v>
      </c>
      <c r="M7198" t="s">
        <v>4788</v>
      </c>
      <c r="O7198" t="s">
        <v>6752</v>
      </c>
      <c r="Q7198" t="s">
        <v>60221</v>
      </c>
      <c r="R7198" t="str">
        <f t="shared" si="224"/>
        <v>潍城</v>
      </c>
      <c r="S7198" t="str">
        <f t="shared" si="225"/>
        <v>0112</v>
      </c>
    </row>
    <row r="7199" spans="1:19">
      <c r="A7199" t="s">
        <v>60222</v>
      </c>
      <c r="B7199" t="s">
        <v>60223</v>
      </c>
      <c r="C7199" t="s">
        <v>49</v>
      </c>
      <c r="D7199" t="s">
        <v>60224</v>
      </c>
      <c r="E7199" t="s">
        <v>55518</v>
      </c>
      <c r="F7199" t="s">
        <v>60225</v>
      </c>
      <c r="G7199" t="s">
        <v>60226</v>
      </c>
      <c r="H7199" t="s">
        <v>60227</v>
      </c>
      <c r="I7199" t="s">
        <v>4841</v>
      </c>
      <c r="J7199" t="s">
        <v>7845</v>
      </c>
      <c r="K7199" t="s">
        <v>7846</v>
      </c>
      <c r="L7199" t="s">
        <v>60</v>
      </c>
      <c r="M7199" t="s">
        <v>4774</v>
      </c>
      <c r="O7199" t="s">
        <v>7847</v>
      </c>
      <c r="P7199" t="s">
        <v>60228</v>
      </c>
      <c r="Q7199" t="s">
        <v>60229</v>
      </c>
      <c r="R7199" t="str">
        <f t="shared" si="224"/>
        <v>奎文</v>
      </c>
      <c r="S7199" t="str">
        <f t="shared" si="225"/>
        <v>0112</v>
      </c>
    </row>
    <row r="7200" spans="1:19">
      <c r="A7200" t="s">
        <v>60230</v>
      </c>
      <c r="B7200" t="s">
        <v>60231</v>
      </c>
      <c r="C7200" t="s">
        <v>49</v>
      </c>
      <c r="D7200" t="s">
        <v>60232</v>
      </c>
      <c r="E7200" t="s">
        <v>60233</v>
      </c>
      <c r="F7200" t="s">
        <v>60234</v>
      </c>
      <c r="G7200" t="s">
        <v>60235</v>
      </c>
      <c r="H7200" t="s">
        <v>60236</v>
      </c>
      <c r="I7200" t="s">
        <v>12119</v>
      </c>
      <c r="J7200" t="s">
        <v>6053</v>
      </c>
      <c r="K7200" t="s">
        <v>6054</v>
      </c>
      <c r="L7200" t="s">
        <v>105</v>
      </c>
      <c r="M7200" t="s">
        <v>6055</v>
      </c>
      <c r="N7200" t="s">
        <v>8593</v>
      </c>
      <c r="O7200" t="s">
        <v>6056</v>
      </c>
      <c r="P7200" t="s">
        <v>60237</v>
      </c>
      <c r="Q7200" t="s">
        <v>31179</v>
      </c>
      <c r="R7200" t="str">
        <f t="shared" si="224"/>
        <v>寿光</v>
      </c>
      <c r="S7200" t="str">
        <f t="shared" si="225"/>
        <v>0113</v>
      </c>
    </row>
    <row r="7201" spans="1:19">
      <c r="A7201" t="s">
        <v>60238</v>
      </c>
      <c r="B7201" t="s">
        <v>60239</v>
      </c>
      <c r="C7201" t="s">
        <v>49</v>
      </c>
      <c r="D7201" t="s">
        <v>60240</v>
      </c>
      <c r="E7201" t="s">
        <v>60241</v>
      </c>
      <c r="F7201" t="s">
        <v>60242</v>
      </c>
      <c r="G7201" t="s">
        <v>60243</v>
      </c>
      <c r="H7201" t="s">
        <v>60244</v>
      </c>
      <c r="I7201" t="s">
        <v>4955</v>
      </c>
      <c r="J7201" t="s">
        <v>5122</v>
      </c>
      <c r="K7201" t="s">
        <v>5123</v>
      </c>
      <c r="L7201" t="s">
        <v>60</v>
      </c>
      <c r="N7201" t="s">
        <v>4959</v>
      </c>
      <c r="O7201" t="s">
        <v>5124</v>
      </c>
      <c r="R7201" t="str">
        <f t="shared" si="224"/>
        <v>奎文</v>
      </c>
      <c r="S7201" t="str">
        <f t="shared" si="225"/>
        <v>0113</v>
      </c>
    </row>
    <row r="7202" spans="1:19">
      <c r="A7202" t="s">
        <v>60245</v>
      </c>
      <c r="B7202" t="s">
        <v>60246</v>
      </c>
      <c r="C7202" t="s">
        <v>49</v>
      </c>
      <c r="D7202" t="s">
        <v>60247</v>
      </c>
      <c r="E7202" t="s">
        <v>60248</v>
      </c>
      <c r="F7202" t="s">
        <v>60249</v>
      </c>
      <c r="G7202" t="s">
        <v>60250</v>
      </c>
      <c r="H7202" t="s">
        <v>60251</v>
      </c>
      <c r="I7202" t="s">
        <v>12844</v>
      </c>
      <c r="J7202" t="s">
        <v>5578</v>
      </c>
      <c r="K7202" t="s">
        <v>5579</v>
      </c>
      <c r="L7202" t="s">
        <v>148</v>
      </c>
      <c r="M7202" t="s">
        <v>5580</v>
      </c>
      <c r="N7202" t="s">
        <v>5112</v>
      </c>
      <c r="O7202" t="s">
        <v>5581</v>
      </c>
      <c r="P7202" t="s">
        <v>60252</v>
      </c>
      <c r="R7202" t="str">
        <f t="shared" si="224"/>
        <v>寒亭</v>
      </c>
      <c r="S7202" t="str">
        <f t="shared" si="225"/>
        <v>0113</v>
      </c>
    </row>
    <row r="7203" spans="1:19">
      <c r="A7203" t="s">
        <v>60253</v>
      </c>
      <c r="B7203" t="s">
        <v>60254</v>
      </c>
      <c r="C7203" t="s">
        <v>49</v>
      </c>
      <c r="D7203" t="s">
        <v>60255</v>
      </c>
      <c r="E7203" t="s">
        <v>60248</v>
      </c>
      <c r="F7203" t="s">
        <v>60256</v>
      </c>
      <c r="G7203" t="s">
        <v>60257</v>
      </c>
      <c r="H7203" t="s">
        <v>60236</v>
      </c>
      <c r="I7203" t="s">
        <v>12119</v>
      </c>
      <c r="J7203" t="s">
        <v>5578</v>
      </c>
      <c r="K7203" t="s">
        <v>5579</v>
      </c>
      <c r="L7203" t="s">
        <v>148</v>
      </c>
      <c r="M7203" t="s">
        <v>5580</v>
      </c>
      <c r="N7203" t="s">
        <v>5112</v>
      </c>
      <c r="O7203" t="s">
        <v>5581</v>
      </c>
      <c r="P7203" t="s">
        <v>60258</v>
      </c>
      <c r="R7203" t="str">
        <f t="shared" si="224"/>
        <v>寒亭</v>
      </c>
      <c r="S7203" t="str">
        <f t="shared" si="225"/>
        <v>0113</v>
      </c>
    </row>
    <row r="7204" spans="1:19">
      <c r="A7204" t="s">
        <v>60259</v>
      </c>
      <c r="B7204" t="s">
        <v>60260</v>
      </c>
      <c r="C7204" t="s">
        <v>49</v>
      </c>
      <c r="D7204" t="s">
        <v>60261</v>
      </c>
      <c r="E7204" t="s">
        <v>60248</v>
      </c>
      <c r="F7204" t="s">
        <v>60262</v>
      </c>
      <c r="G7204" t="s">
        <v>60263</v>
      </c>
      <c r="H7204" t="s">
        <v>60264</v>
      </c>
      <c r="I7204" t="s">
        <v>12119</v>
      </c>
      <c r="J7204" t="s">
        <v>6750</v>
      </c>
      <c r="K7204" t="s">
        <v>6751</v>
      </c>
      <c r="L7204" t="s">
        <v>237</v>
      </c>
      <c r="M7204" t="s">
        <v>4788</v>
      </c>
      <c r="N7204" t="s">
        <v>5619</v>
      </c>
      <c r="O7204" t="s">
        <v>6752</v>
      </c>
      <c r="P7204" t="s">
        <v>60265</v>
      </c>
      <c r="Q7204" t="s">
        <v>60266</v>
      </c>
      <c r="R7204" t="str">
        <f t="shared" si="224"/>
        <v>潍城</v>
      </c>
      <c r="S7204" t="str">
        <f t="shared" si="225"/>
        <v>0113</v>
      </c>
    </row>
    <row r="7205" spans="1:19">
      <c r="A7205" t="s">
        <v>60267</v>
      </c>
      <c r="B7205" t="s">
        <v>60268</v>
      </c>
      <c r="C7205" t="s">
        <v>49</v>
      </c>
      <c r="D7205" t="s">
        <v>60269</v>
      </c>
      <c r="E7205" t="s">
        <v>60270</v>
      </c>
      <c r="F7205" t="s">
        <v>60271</v>
      </c>
      <c r="G7205" t="s">
        <v>60272</v>
      </c>
      <c r="H7205" t="s">
        <v>60273</v>
      </c>
      <c r="I7205" t="s">
        <v>4852</v>
      </c>
      <c r="J7205" t="s">
        <v>14847</v>
      </c>
      <c r="K7205" t="s">
        <v>14848</v>
      </c>
      <c r="L7205" t="s">
        <v>148</v>
      </c>
      <c r="M7205" t="s">
        <v>6713</v>
      </c>
      <c r="N7205" t="s">
        <v>4905</v>
      </c>
      <c r="O7205" t="s">
        <v>14849</v>
      </c>
      <c r="P7205" t="s">
        <v>60274</v>
      </c>
      <c r="R7205" t="str">
        <f t="shared" si="224"/>
        <v>寒亭</v>
      </c>
      <c r="S7205" t="str">
        <f t="shared" si="225"/>
        <v>0113</v>
      </c>
    </row>
    <row r="7206" spans="1:19">
      <c r="A7206" t="s">
        <v>60275</v>
      </c>
      <c r="B7206" t="s">
        <v>60276</v>
      </c>
      <c r="C7206" t="s">
        <v>49</v>
      </c>
      <c r="D7206" t="s">
        <v>60277</v>
      </c>
      <c r="E7206" t="s">
        <v>60278</v>
      </c>
      <c r="F7206" t="s">
        <v>60279</v>
      </c>
      <c r="G7206" t="s">
        <v>60280</v>
      </c>
      <c r="H7206" t="s">
        <v>60231</v>
      </c>
      <c r="I7206" t="s">
        <v>4852</v>
      </c>
      <c r="J7206" t="s">
        <v>5408</v>
      </c>
      <c r="K7206" t="s">
        <v>4280</v>
      </c>
      <c r="L7206" t="s">
        <v>375</v>
      </c>
      <c r="M7206" t="s">
        <v>5409</v>
      </c>
      <c r="N7206" t="s">
        <v>5030</v>
      </c>
      <c r="O7206" t="s">
        <v>5410</v>
      </c>
      <c r="P7206" t="s">
        <v>60281</v>
      </c>
      <c r="Q7206" t="s">
        <v>60282</v>
      </c>
      <c r="R7206" t="str">
        <f t="shared" si="224"/>
        <v>昌邑</v>
      </c>
      <c r="S7206" t="str">
        <f t="shared" si="225"/>
        <v>0113</v>
      </c>
    </row>
    <row r="7207" spans="1:19">
      <c r="A7207" t="s">
        <v>60283</v>
      </c>
      <c r="B7207" t="s">
        <v>60284</v>
      </c>
      <c r="C7207" t="s">
        <v>49</v>
      </c>
      <c r="D7207" t="s">
        <v>60285</v>
      </c>
      <c r="E7207" t="s">
        <v>60286</v>
      </c>
      <c r="F7207" t="s">
        <v>60287</v>
      </c>
      <c r="G7207" t="s">
        <v>60288</v>
      </c>
      <c r="H7207" t="s">
        <v>60289</v>
      </c>
      <c r="I7207" t="s">
        <v>5221</v>
      </c>
      <c r="J7207" t="s">
        <v>8820</v>
      </c>
      <c r="K7207" t="s">
        <v>8821</v>
      </c>
      <c r="L7207" t="s">
        <v>114</v>
      </c>
      <c r="M7207" t="s">
        <v>7931</v>
      </c>
      <c r="N7207" t="s">
        <v>4892</v>
      </c>
      <c r="O7207" t="s">
        <v>8822</v>
      </c>
      <c r="P7207" t="s">
        <v>60290</v>
      </c>
      <c r="R7207" t="str">
        <f t="shared" si="224"/>
        <v>高密</v>
      </c>
      <c r="S7207" t="str">
        <f t="shared" si="225"/>
        <v>0113</v>
      </c>
    </row>
    <row r="7208" spans="1:19">
      <c r="A7208" t="s">
        <v>60291</v>
      </c>
      <c r="B7208" t="s">
        <v>60292</v>
      </c>
      <c r="C7208" t="s">
        <v>49</v>
      </c>
      <c r="D7208" t="s">
        <v>60293</v>
      </c>
      <c r="E7208" t="s">
        <v>60294</v>
      </c>
      <c r="F7208" t="s">
        <v>60295</v>
      </c>
      <c r="G7208" t="s">
        <v>60296</v>
      </c>
      <c r="H7208" t="s">
        <v>60297</v>
      </c>
      <c r="I7208" t="s">
        <v>5327</v>
      </c>
      <c r="J7208" t="s">
        <v>7321</v>
      </c>
      <c r="K7208" t="s">
        <v>7322</v>
      </c>
      <c r="L7208" t="s">
        <v>95</v>
      </c>
      <c r="M7208" t="s">
        <v>5709</v>
      </c>
      <c r="N7208" t="s">
        <v>5619</v>
      </c>
      <c r="O7208" t="s">
        <v>7323</v>
      </c>
      <c r="P7208" t="s">
        <v>60298</v>
      </c>
      <c r="Q7208" t="s">
        <v>60299</v>
      </c>
      <c r="R7208" t="str">
        <f t="shared" si="224"/>
        <v>安丘</v>
      </c>
      <c r="S7208" t="str">
        <f t="shared" si="225"/>
        <v>0113</v>
      </c>
    </row>
    <row r="7209" spans="1:19">
      <c r="A7209" t="s">
        <v>60300</v>
      </c>
      <c r="B7209" t="s">
        <v>60301</v>
      </c>
      <c r="C7209" t="s">
        <v>49</v>
      </c>
      <c r="D7209" t="s">
        <v>60302</v>
      </c>
      <c r="E7209" t="s">
        <v>60241</v>
      </c>
      <c r="F7209" t="s">
        <v>60303</v>
      </c>
      <c r="G7209" t="s">
        <v>60304</v>
      </c>
      <c r="H7209" t="s">
        <v>60305</v>
      </c>
      <c r="I7209" t="s">
        <v>4929</v>
      </c>
      <c r="J7209" t="s">
        <v>8450</v>
      </c>
      <c r="K7209" t="s">
        <v>8451</v>
      </c>
      <c r="L7209" t="s">
        <v>60</v>
      </c>
      <c r="M7209" t="s">
        <v>5888</v>
      </c>
      <c r="N7209" t="s">
        <v>4892</v>
      </c>
      <c r="O7209" t="s">
        <v>8452</v>
      </c>
      <c r="P7209" t="s">
        <v>60268</v>
      </c>
      <c r="R7209" t="str">
        <f t="shared" si="224"/>
        <v>奎文</v>
      </c>
      <c r="S7209" t="str">
        <f t="shared" si="225"/>
        <v>0113</v>
      </c>
    </row>
    <row r="7210" spans="1:19">
      <c r="A7210" t="s">
        <v>60306</v>
      </c>
      <c r="B7210" t="s">
        <v>60307</v>
      </c>
      <c r="C7210" t="s">
        <v>49</v>
      </c>
      <c r="D7210" t="s">
        <v>60308</v>
      </c>
      <c r="E7210" t="s">
        <v>60248</v>
      </c>
      <c r="F7210" t="s">
        <v>60309</v>
      </c>
      <c r="G7210" t="s">
        <v>60310</v>
      </c>
      <c r="H7210" t="s">
        <v>60311</v>
      </c>
      <c r="I7210" t="s">
        <v>12757</v>
      </c>
      <c r="J7210" t="s">
        <v>6496</v>
      </c>
      <c r="K7210" t="s">
        <v>6497</v>
      </c>
      <c r="L7210" t="s">
        <v>123</v>
      </c>
      <c r="M7210" t="s">
        <v>4932</v>
      </c>
      <c r="N7210" t="s">
        <v>5487</v>
      </c>
      <c r="O7210" t="s">
        <v>6498</v>
      </c>
      <c r="P7210" t="s">
        <v>60312</v>
      </c>
      <c r="Q7210" t="s">
        <v>60313</v>
      </c>
      <c r="R7210" t="str">
        <f t="shared" si="224"/>
        <v>诸城</v>
      </c>
      <c r="S7210" t="str">
        <f t="shared" si="225"/>
        <v>0113</v>
      </c>
    </row>
    <row r="7211" spans="1:19">
      <c r="A7211" t="s">
        <v>60314</v>
      </c>
      <c r="B7211" t="s">
        <v>60315</v>
      </c>
      <c r="C7211" t="s">
        <v>49</v>
      </c>
      <c r="D7211" t="s">
        <v>60316</v>
      </c>
      <c r="E7211" t="s">
        <v>60278</v>
      </c>
      <c r="F7211" t="s">
        <v>60317</v>
      </c>
      <c r="G7211" t="s">
        <v>60318</v>
      </c>
      <c r="H7211" t="s">
        <v>60319</v>
      </c>
      <c r="I7211" t="s">
        <v>4841</v>
      </c>
      <c r="J7211" t="s">
        <v>6337</v>
      </c>
      <c r="K7211" t="s">
        <v>6338</v>
      </c>
      <c r="L7211" t="s">
        <v>105</v>
      </c>
      <c r="M7211" t="s">
        <v>4945</v>
      </c>
      <c r="N7211" t="s">
        <v>6530</v>
      </c>
      <c r="O7211" t="s">
        <v>6339</v>
      </c>
      <c r="P7211" t="s">
        <v>60320</v>
      </c>
      <c r="Q7211" t="s">
        <v>60321</v>
      </c>
      <c r="R7211" t="str">
        <f t="shared" si="224"/>
        <v>寿光</v>
      </c>
      <c r="S7211" t="str">
        <f t="shared" si="225"/>
        <v>0113</v>
      </c>
    </row>
    <row r="7212" spans="1:19">
      <c r="A7212" t="s">
        <v>60322</v>
      </c>
      <c r="B7212" t="s">
        <v>60323</v>
      </c>
      <c r="C7212" t="s">
        <v>49</v>
      </c>
      <c r="D7212" t="s">
        <v>60324</v>
      </c>
      <c r="E7212" t="s">
        <v>60248</v>
      </c>
      <c r="F7212" t="s">
        <v>60325</v>
      </c>
      <c r="G7212" t="s">
        <v>60326</v>
      </c>
      <c r="H7212" t="s">
        <v>60327</v>
      </c>
      <c r="I7212" t="s">
        <v>12119</v>
      </c>
      <c r="J7212" t="s">
        <v>9807</v>
      </c>
      <c r="K7212" t="s">
        <v>9808</v>
      </c>
      <c r="L7212" t="s">
        <v>95</v>
      </c>
      <c r="M7212" t="s">
        <v>4844</v>
      </c>
      <c r="N7212" t="s">
        <v>6243</v>
      </c>
      <c r="O7212" t="s">
        <v>9809</v>
      </c>
      <c r="P7212" t="s">
        <v>60328</v>
      </c>
      <c r="Q7212" t="s">
        <v>60329</v>
      </c>
      <c r="R7212" t="str">
        <f t="shared" si="224"/>
        <v>安丘</v>
      </c>
      <c r="S7212" t="str">
        <f t="shared" si="225"/>
        <v>0113</v>
      </c>
    </row>
    <row r="7213" spans="1:19">
      <c r="A7213" t="s">
        <v>60330</v>
      </c>
      <c r="B7213" t="s">
        <v>60331</v>
      </c>
      <c r="C7213" t="s">
        <v>49</v>
      </c>
      <c r="D7213" t="s">
        <v>60332</v>
      </c>
      <c r="E7213" t="s">
        <v>60333</v>
      </c>
      <c r="F7213" t="s">
        <v>60334</v>
      </c>
      <c r="G7213" t="s">
        <v>60335</v>
      </c>
      <c r="H7213" t="s">
        <v>60336</v>
      </c>
      <c r="I7213" t="s">
        <v>12119</v>
      </c>
      <c r="J7213" t="s">
        <v>6782</v>
      </c>
      <c r="K7213" t="s">
        <v>6783</v>
      </c>
      <c r="L7213" t="s">
        <v>105</v>
      </c>
      <c r="M7213" t="s">
        <v>5224</v>
      </c>
      <c r="N7213" t="s">
        <v>5112</v>
      </c>
      <c r="O7213" t="s">
        <v>6784</v>
      </c>
      <c r="P7213" t="s">
        <v>60337</v>
      </c>
      <c r="R7213" t="str">
        <f t="shared" si="224"/>
        <v>寿光</v>
      </c>
      <c r="S7213" t="str">
        <f t="shared" si="225"/>
        <v>0113</v>
      </c>
    </row>
    <row r="7214" spans="1:19">
      <c r="A7214" t="s">
        <v>60338</v>
      </c>
      <c r="B7214" t="s">
        <v>60339</v>
      </c>
      <c r="C7214" t="s">
        <v>49</v>
      </c>
      <c r="D7214" t="s">
        <v>60340</v>
      </c>
      <c r="E7214" t="s">
        <v>60278</v>
      </c>
      <c r="F7214" t="s">
        <v>60341</v>
      </c>
      <c r="G7214" t="s">
        <v>60342</v>
      </c>
      <c r="H7214" t="s">
        <v>60343</v>
      </c>
      <c r="I7214" t="s">
        <v>5184</v>
      </c>
      <c r="J7214" t="s">
        <v>5408</v>
      </c>
      <c r="K7214" t="s">
        <v>4280</v>
      </c>
      <c r="L7214" t="s">
        <v>375</v>
      </c>
      <c r="M7214" t="s">
        <v>5409</v>
      </c>
      <c r="N7214" t="s">
        <v>6519</v>
      </c>
      <c r="O7214" t="s">
        <v>5410</v>
      </c>
      <c r="P7214" t="s">
        <v>60344</v>
      </c>
      <c r="R7214" t="str">
        <f t="shared" si="224"/>
        <v>昌邑</v>
      </c>
      <c r="S7214" t="str">
        <f t="shared" si="225"/>
        <v>0113</v>
      </c>
    </row>
    <row r="7215" spans="1:19">
      <c r="A7215" t="s">
        <v>60345</v>
      </c>
      <c r="B7215" t="s">
        <v>60346</v>
      </c>
      <c r="C7215" t="s">
        <v>49</v>
      </c>
      <c r="D7215" t="s">
        <v>60347</v>
      </c>
      <c r="E7215" t="s">
        <v>60278</v>
      </c>
      <c r="F7215" t="s">
        <v>60348</v>
      </c>
      <c r="G7215" t="s">
        <v>60349</v>
      </c>
      <c r="H7215" t="s">
        <v>60350</v>
      </c>
      <c r="I7215" t="s">
        <v>4828</v>
      </c>
      <c r="J7215" t="s">
        <v>12419</v>
      </c>
      <c r="K7215" t="s">
        <v>12420</v>
      </c>
      <c r="L7215" t="s">
        <v>77</v>
      </c>
      <c r="M7215" t="s">
        <v>5733</v>
      </c>
      <c r="N7215" t="s">
        <v>5960</v>
      </c>
      <c r="O7215" t="s">
        <v>12421</v>
      </c>
      <c r="P7215" t="s">
        <v>60351</v>
      </c>
      <c r="R7215" t="str">
        <f t="shared" si="224"/>
        <v>临朐</v>
      </c>
      <c r="S7215" t="str">
        <f t="shared" si="225"/>
        <v>0113</v>
      </c>
    </row>
    <row r="7216" spans="1:19">
      <c r="A7216" t="s">
        <v>60352</v>
      </c>
      <c r="B7216" t="s">
        <v>60353</v>
      </c>
      <c r="C7216" t="s">
        <v>49</v>
      </c>
      <c r="D7216" t="s">
        <v>60354</v>
      </c>
      <c r="E7216" t="s">
        <v>60278</v>
      </c>
      <c r="F7216" t="s">
        <v>60355</v>
      </c>
      <c r="G7216" t="s">
        <v>60356</v>
      </c>
      <c r="H7216" t="s">
        <v>60357</v>
      </c>
      <c r="I7216" t="s">
        <v>4852</v>
      </c>
      <c r="J7216" t="s">
        <v>6664</v>
      </c>
      <c r="K7216" t="s">
        <v>6665</v>
      </c>
      <c r="L7216" t="s">
        <v>60</v>
      </c>
      <c r="M7216" t="s">
        <v>5511</v>
      </c>
      <c r="N7216" t="s">
        <v>10348</v>
      </c>
      <c r="O7216" t="s">
        <v>6666</v>
      </c>
      <c r="P7216" t="s">
        <v>60358</v>
      </c>
      <c r="R7216" t="str">
        <f t="shared" si="224"/>
        <v>奎文</v>
      </c>
      <c r="S7216" t="str">
        <f t="shared" si="225"/>
        <v>0113</v>
      </c>
    </row>
    <row r="7217" spans="1:19">
      <c r="A7217" t="s">
        <v>60359</v>
      </c>
      <c r="B7217" t="s">
        <v>60360</v>
      </c>
      <c r="C7217" t="s">
        <v>49</v>
      </c>
      <c r="D7217" t="s">
        <v>60361</v>
      </c>
      <c r="E7217" t="s">
        <v>60362</v>
      </c>
      <c r="F7217" t="s">
        <v>60363</v>
      </c>
      <c r="G7217" t="s">
        <v>60364</v>
      </c>
      <c r="H7217" t="s">
        <v>60365</v>
      </c>
      <c r="I7217" t="s">
        <v>4955</v>
      </c>
      <c r="J7217" t="s">
        <v>18995</v>
      </c>
      <c r="K7217" t="s">
        <v>18996</v>
      </c>
      <c r="L7217" t="s">
        <v>114</v>
      </c>
      <c r="M7217" t="s">
        <v>5486</v>
      </c>
      <c r="N7217" t="s">
        <v>4959</v>
      </c>
      <c r="O7217" t="s">
        <v>18997</v>
      </c>
      <c r="P7217" t="s">
        <v>60366</v>
      </c>
      <c r="Q7217" t="s">
        <v>60367</v>
      </c>
      <c r="R7217" t="str">
        <f t="shared" si="224"/>
        <v>高密</v>
      </c>
      <c r="S7217" t="str">
        <f t="shared" si="225"/>
        <v>0113</v>
      </c>
    </row>
    <row r="7218" spans="1:19">
      <c r="A7218" t="s">
        <v>60368</v>
      </c>
      <c r="B7218" t="s">
        <v>60369</v>
      </c>
      <c r="C7218" t="s">
        <v>49</v>
      </c>
      <c r="D7218" t="s">
        <v>60370</v>
      </c>
      <c r="E7218" t="s">
        <v>60371</v>
      </c>
      <c r="F7218" t="s">
        <v>60372</v>
      </c>
      <c r="G7218" t="s">
        <v>60373</v>
      </c>
      <c r="H7218" t="s">
        <v>60374</v>
      </c>
      <c r="I7218" t="s">
        <v>7308</v>
      </c>
      <c r="J7218" t="s">
        <v>5122</v>
      </c>
      <c r="K7218" t="s">
        <v>5123</v>
      </c>
      <c r="N7218" t="s">
        <v>4832</v>
      </c>
      <c r="O7218" t="s">
        <v>5124</v>
      </c>
      <c r="R7218" t="str">
        <f t="shared" si="224"/>
        <v/>
      </c>
      <c r="S7218" t="str">
        <f t="shared" si="225"/>
        <v>0113</v>
      </c>
    </row>
    <row r="7219" spans="1:19">
      <c r="A7219" t="s">
        <v>60375</v>
      </c>
      <c r="B7219" t="s">
        <v>60376</v>
      </c>
      <c r="C7219" t="s">
        <v>49</v>
      </c>
      <c r="D7219" t="s">
        <v>60377</v>
      </c>
      <c r="E7219" t="s">
        <v>60248</v>
      </c>
      <c r="F7219" t="s">
        <v>60378</v>
      </c>
      <c r="G7219" t="s">
        <v>60379</v>
      </c>
      <c r="H7219" t="s">
        <v>60380</v>
      </c>
      <c r="I7219" t="s">
        <v>12119</v>
      </c>
      <c r="J7219" t="s">
        <v>8055</v>
      </c>
      <c r="K7219" t="s">
        <v>8056</v>
      </c>
      <c r="L7219" t="s">
        <v>148</v>
      </c>
      <c r="M7219" t="s">
        <v>5272</v>
      </c>
      <c r="O7219" t="s">
        <v>8057</v>
      </c>
      <c r="R7219" t="str">
        <f t="shared" si="224"/>
        <v>寒亭</v>
      </c>
      <c r="S7219" t="str">
        <f t="shared" si="225"/>
        <v>0113</v>
      </c>
    </row>
    <row r="7220" spans="1:19">
      <c r="A7220" t="s">
        <v>60381</v>
      </c>
      <c r="B7220" t="s">
        <v>60382</v>
      </c>
      <c r="C7220" t="s">
        <v>49</v>
      </c>
      <c r="D7220" t="s">
        <v>60383</v>
      </c>
      <c r="E7220" t="s">
        <v>60278</v>
      </c>
      <c r="F7220" t="s">
        <v>60384</v>
      </c>
      <c r="G7220" t="s">
        <v>60385</v>
      </c>
      <c r="H7220" t="s">
        <v>60386</v>
      </c>
      <c r="I7220" t="s">
        <v>4955</v>
      </c>
      <c r="J7220" t="s">
        <v>6172</v>
      </c>
      <c r="K7220" t="s">
        <v>6173</v>
      </c>
      <c r="L7220" t="s">
        <v>95</v>
      </c>
      <c r="M7220" t="s">
        <v>5042</v>
      </c>
      <c r="N7220" t="s">
        <v>14468</v>
      </c>
      <c r="O7220" t="s">
        <v>6175</v>
      </c>
      <c r="P7220" t="s">
        <v>60387</v>
      </c>
      <c r="Q7220" t="s">
        <v>60388</v>
      </c>
      <c r="R7220" t="str">
        <f t="shared" si="224"/>
        <v>安丘</v>
      </c>
      <c r="S7220" t="str">
        <f t="shared" si="225"/>
        <v>0113</v>
      </c>
    </row>
    <row r="7221" spans="1:19">
      <c r="A7221" t="s">
        <v>60389</v>
      </c>
      <c r="B7221" t="s">
        <v>60390</v>
      </c>
      <c r="C7221" t="s">
        <v>49</v>
      </c>
      <c r="D7221" t="s">
        <v>60391</v>
      </c>
      <c r="E7221" t="s">
        <v>60278</v>
      </c>
      <c r="F7221" t="s">
        <v>60392</v>
      </c>
      <c r="G7221" t="s">
        <v>60393</v>
      </c>
      <c r="H7221" t="s">
        <v>60394</v>
      </c>
      <c r="I7221" t="s">
        <v>5066</v>
      </c>
      <c r="J7221" t="s">
        <v>4814</v>
      </c>
      <c r="K7221" t="s">
        <v>4815</v>
      </c>
      <c r="L7221" t="s">
        <v>50</v>
      </c>
      <c r="M7221" t="s">
        <v>4816</v>
      </c>
      <c r="N7221" t="s">
        <v>4933</v>
      </c>
      <c r="O7221" t="s">
        <v>4818</v>
      </c>
      <c r="P7221" t="s">
        <v>60395</v>
      </c>
      <c r="R7221" t="str">
        <f t="shared" si="224"/>
        <v>青州</v>
      </c>
      <c r="S7221" t="str">
        <f t="shared" si="225"/>
        <v>0113</v>
      </c>
    </row>
    <row r="7222" spans="1:19">
      <c r="A7222" t="s">
        <v>60396</v>
      </c>
      <c r="B7222" t="s">
        <v>60397</v>
      </c>
      <c r="C7222" t="s">
        <v>49</v>
      </c>
      <c r="D7222" t="s">
        <v>60398</v>
      </c>
      <c r="E7222" t="s">
        <v>60248</v>
      </c>
      <c r="F7222" t="s">
        <v>60399</v>
      </c>
      <c r="G7222" t="s">
        <v>60400</v>
      </c>
      <c r="H7222" t="s">
        <v>60401</v>
      </c>
      <c r="I7222" t="s">
        <v>12119</v>
      </c>
      <c r="J7222" t="s">
        <v>24192</v>
      </c>
      <c r="K7222" t="s">
        <v>24193</v>
      </c>
      <c r="L7222" t="s">
        <v>86</v>
      </c>
      <c r="M7222" t="s">
        <v>7679</v>
      </c>
      <c r="N7222" t="s">
        <v>5907</v>
      </c>
      <c r="O7222" t="s">
        <v>24194</v>
      </c>
      <c r="P7222" t="s">
        <v>60402</v>
      </c>
      <c r="R7222" t="str">
        <f t="shared" si="224"/>
        <v>坊子</v>
      </c>
      <c r="S7222" t="str">
        <f t="shared" si="225"/>
        <v>0113</v>
      </c>
    </row>
    <row r="7223" spans="1:19">
      <c r="A7223" t="s">
        <v>60403</v>
      </c>
      <c r="B7223" t="s">
        <v>60404</v>
      </c>
      <c r="C7223" t="s">
        <v>49</v>
      </c>
      <c r="D7223" t="s">
        <v>60405</v>
      </c>
      <c r="E7223" t="s">
        <v>60248</v>
      </c>
      <c r="F7223" t="s">
        <v>60406</v>
      </c>
      <c r="G7223" t="s">
        <v>60407</v>
      </c>
      <c r="H7223" t="s">
        <v>60408</v>
      </c>
      <c r="I7223" t="s">
        <v>12119</v>
      </c>
      <c r="J7223" t="s">
        <v>19912</v>
      </c>
      <c r="K7223" t="s">
        <v>19913</v>
      </c>
      <c r="L7223" t="s">
        <v>77</v>
      </c>
      <c r="M7223" t="s">
        <v>5733</v>
      </c>
      <c r="N7223" t="s">
        <v>5801</v>
      </c>
      <c r="O7223" t="s">
        <v>19914</v>
      </c>
      <c r="P7223" t="s">
        <v>60409</v>
      </c>
      <c r="Q7223" t="s">
        <v>60410</v>
      </c>
      <c r="R7223" t="str">
        <f t="shared" si="224"/>
        <v>临朐</v>
      </c>
      <c r="S7223" t="str">
        <f t="shared" si="225"/>
        <v>0113</v>
      </c>
    </row>
    <row r="7224" spans="1:19">
      <c r="A7224" t="s">
        <v>60411</v>
      </c>
      <c r="B7224" t="s">
        <v>60412</v>
      </c>
      <c r="C7224" t="s">
        <v>49</v>
      </c>
      <c r="D7224" t="s">
        <v>60413</v>
      </c>
      <c r="E7224" t="s">
        <v>60278</v>
      </c>
      <c r="F7224" t="s">
        <v>60414</v>
      </c>
      <c r="G7224" t="s">
        <v>60415</v>
      </c>
      <c r="H7224" t="s">
        <v>60416</v>
      </c>
      <c r="I7224" t="s">
        <v>4955</v>
      </c>
      <c r="J7224" t="s">
        <v>12053</v>
      </c>
      <c r="K7224" t="s">
        <v>12054</v>
      </c>
      <c r="L7224" t="s">
        <v>77</v>
      </c>
      <c r="M7224" t="s">
        <v>4803</v>
      </c>
      <c r="N7224" t="s">
        <v>4959</v>
      </c>
      <c r="O7224" t="s">
        <v>12055</v>
      </c>
      <c r="P7224" t="s">
        <v>60417</v>
      </c>
      <c r="Q7224" t="s">
        <v>60418</v>
      </c>
      <c r="R7224" t="str">
        <f t="shared" si="224"/>
        <v>临朐</v>
      </c>
      <c r="S7224" t="str">
        <f t="shared" si="225"/>
        <v>0113</v>
      </c>
    </row>
    <row r="7225" spans="1:19">
      <c r="A7225" t="s">
        <v>60419</v>
      </c>
      <c r="B7225" t="s">
        <v>60420</v>
      </c>
      <c r="C7225" t="s">
        <v>49</v>
      </c>
      <c r="D7225" t="s">
        <v>60421</v>
      </c>
      <c r="E7225" t="s">
        <v>60278</v>
      </c>
      <c r="F7225" t="s">
        <v>60422</v>
      </c>
      <c r="G7225" t="s">
        <v>60423</v>
      </c>
      <c r="H7225" t="s">
        <v>60424</v>
      </c>
      <c r="I7225" t="s">
        <v>4785</v>
      </c>
      <c r="J7225" t="s">
        <v>7529</v>
      </c>
      <c r="K7225" t="s">
        <v>7530</v>
      </c>
      <c r="L7225" t="s">
        <v>50</v>
      </c>
      <c r="M7225" t="s">
        <v>6624</v>
      </c>
      <c r="N7225" t="s">
        <v>5198</v>
      </c>
      <c r="O7225" t="s">
        <v>7531</v>
      </c>
      <c r="P7225" t="s">
        <v>60425</v>
      </c>
      <c r="R7225" t="str">
        <f t="shared" si="224"/>
        <v>青州</v>
      </c>
      <c r="S7225" t="str">
        <f t="shared" si="225"/>
        <v>0113</v>
      </c>
    </row>
    <row r="7226" spans="1:19">
      <c r="A7226" t="s">
        <v>60426</v>
      </c>
      <c r="B7226" t="s">
        <v>60427</v>
      </c>
      <c r="C7226" t="s">
        <v>49</v>
      </c>
      <c r="D7226" t="s">
        <v>60428</v>
      </c>
      <c r="E7226" t="s">
        <v>60362</v>
      </c>
      <c r="F7226" t="s">
        <v>60429</v>
      </c>
      <c r="G7226" t="s">
        <v>60430</v>
      </c>
      <c r="H7226" t="s">
        <v>60431</v>
      </c>
      <c r="I7226" t="s">
        <v>4785</v>
      </c>
      <c r="J7226" t="s">
        <v>8386</v>
      </c>
      <c r="K7226" t="s">
        <v>8387</v>
      </c>
      <c r="L7226" t="s">
        <v>50</v>
      </c>
      <c r="M7226" t="s">
        <v>5877</v>
      </c>
      <c r="N7226" t="s">
        <v>4892</v>
      </c>
      <c r="O7226" t="s">
        <v>8388</v>
      </c>
      <c r="P7226" t="s">
        <v>60432</v>
      </c>
      <c r="R7226" t="str">
        <f t="shared" si="224"/>
        <v>青州</v>
      </c>
      <c r="S7226" t="str">
        <f t="shared" si="225"/>
        <v>0113</v>
      </c>
    </row>
    <row r="7227" spans="1:19">
      <c r="A7227" t="s">
        <v>60433</v>
      </c>
      <c r="B7227" t="s">
        <v>60434</v>
      </c>
      <c r="C7227" t="s">
        <v>49</v>
      </c>
      <c r="D7227" t="s">
        <v>60435</v>
      </c>
      <c r="E7227" t="s">
        <v>60248</v>
      </c>
      <c r="F7227" t="s">
        <v>60436</v>
      </c>
      <c r="G7227" t="s">
        <v>60437</v>
      </c>
      <c r="H7227" t="s">
        <v>60438</v>
      </c>
      <c r="I7227" t="s">
        <v>12119</v>
      </c>
      <c r="J7227" t="s">
        <v>10305</v>
      </c>
      <c r="K7227" t="s">
        <v>10306</v>
      </c>
      <c r="L7227" t="s">
        <v>95</v>
      </c>
      <c r="M7227" t="s">
        <v>8071</v>
      </c>
      <c r="N7227" t="s">
        <v>5056</v>
      </c>
      <c r="O7227" t="s">
        <v>10307</v>
      </c>
      <c r="P7227" t="s">
        <v>60439</v>
      </c>
      <c r="R7227" t="str">
        <f t="shared" si="224"/>
        <v>安丘</v>
      </c>
      <c r="S7227" t="str">
        <f t="shared" si="225"/>
        <v>0113</v>
      </c>
    </row>
    <row r="7228" spans="1:19">
      <c r="A7228" t="s">
        <v>60440</v>
      </c>
      <c r="B7228" t="s">
        <v>60441</v>
      </c>
      <c r="C7228" t="s">
        <v>49</v>
      </c>
      <c r="D7228" t="s">
        <v>60442</v>
      </c>
      <c r="E7228" t="s">
        <v>60278</v>
      </c>
      <c r="F7228" t="s">
        <v>60443</v>
      </c>
      <c r="G7228" t="s">
        <v>60444</v>
      </c>
      <c r="H7228" t="s">
        <v>60445</v>
      </c>
      <c r="I7228" t="s">
        <v>5282</v>
      </c>
      <c r="J7228" t="s">
        <v>11079</v>
      </c>
      <c r="K7228" t="s">
        <v>11080</v>
      </c>
      <c r="L7228" t="s">
        <v>50</v>
      </c>
      <c r="M7228" t="s">
        <v>5877</v>
      </c>
      <c r="N7228" t="s">
        <v>4933</v>
      </c>
      <c r="O7228" t="s">
        <v>11081</v>
      </c>
      <c r="P7228" t="s">
        <v>60446</v>
      </c>
      <c r="R7228" t="str">
        <f t="shared" si="224"/>
        <v>青州</v>
      </c>
      <c r="S7228" t="str">
        <f t="shared" si="225"/>
        <v>0113</v>
      </c>
    </row>
    <row r="7229" spans="1:19">
      <c r="A7229" t="s">
        <v>60447</v>
      </c>
      <c r="B7229" t="s">
        <v>60448</v>
      </c>
      <c r="C7229" t="s">
        <v>49</v>
      </c>
      <c r="D7229" t="s">
        <v>60449</v>
      </c>
      <c r="E7229" t="s">
        <v>60450</v>
      </c>
      <c r="F7229" t="s">
        <v>60451</v>
      </c>
      <c r="G7229" t="s">
        <v>60452</v>
      </c>
      <c r="H7229" t="s">
        <v>60453</v>
      </c>
      <c r="I7229" t="s">
        <v>4955</v>
      </c>
      <c r="J7229" t="s">
        <v>5122</v>
      </c>
      <c r="K7229" t="s">
        <v>5123</v>
      </c>
      <c r="N7229" t="s">
        <v>4959</v>
      </c>
      <c r="O7229" t="s">
        <v>5124</v>
      </c>
      <c r="R7229" t="str">
        <f t="shared" si="224"/>
        <v/>
      </c>
      <c r="S7229" t="str">
        <f t="shared" si="225"/>
        <v>0113</v>
      </c>
    </row>
    <row r="7230" spans="1:19">
      <c r="A7230" t="s">
        <v>60454</v>
      </c>
      <c r="B7230" t="s">
        <v>60412</v>
      </c>
      <c r="C7230" t="s">
        <v>49</v>
      </c>
      <c r="D7230" t="s">
        <v>60455</v>
      </c>
      <c r="E7230" t="s">
        <v>60456</v>
      </c>
      <c r="F7230" t="s">
        <v>60457</v>
      </c>
      <c r="G7230" t="s">
        <v>60458</v>
      </c>
      <c r="H7230" t="s">
        <v>60459</v>
      </c>
      <c r="I7230" t="s">
        <v>12119</v>
      </c>
      <c r="J7230" t="s">
        <v>6722</v>
      </c>
      <c r="K7230" t="s">
        <v>6723</v>
      </c>
      <c r="L7230" t="s">
        <v>95</v>
      </c>
      <c r="M7230" t="s">
        <v>5055</v>
      </c>
      <c r="N7230" t="s">
        <v>5112</v>
      </c>
      <c r="O7230" t="s">
        <v>6724</v>
      </c>
      <c r="P7230" t="s">
        <v>60460</v>
      </c>
      <c r="Q7230" t="s">
        <v>60461</v>
      </c>
      <c r="R7230" t="str">
        <f t="shared" si="224"/>
        <v>安丘</v>
      </c>
      <c r="S7230" t="str">
        <f t="shared" si="225"/>
        <v>0113</v>
      </c>
    </row>
    <row r="7231" spans="1:19">
      <c r="A7231" t="s">
        <v>60462</v>
      </c>
      <c r="B7231" t="s">
        <v>60463</v>
      </c>
      <c r="C7231" t="s">
        <v>49</v>
      </c>
      <c r="D7231" t="s">
        <v>60464</v>
      </c>
      <c r="E7231" t="s">
        <v>60465</v>
      </c>
      <c r="F7231" t="s">
        <v>60466</v>
      </c>
      <c r="G7231" t="s">
        <v>60467</v>
      </c>
      <c r="H7231" t="s">
        <v>60468</v>
      </c>
      <c r="I7231" t="s">
        <v>5052</v>
      </c>
      <c r="J7231" t="s">
        <v>5509</v>
      </c>
      <c r="K7231" t="s">
        <v>5510</v>
      </c>
      <c r="L7231" t="s">
        <v>60</v>
      </c>
      <c r="M7231" t="s">
        <v>5511</v>
      </c>
      <c r="N7231" t="s">
        <v>6152</v>
      </c>
      <c r="O7231" t="s">
        <v>5512</v>
      </c>
      <c r="P7231" t="s">
        <v>60469</v>
      </c>
      <c r="Q7231" t="s">
        <v>60470</v>
      </c>
      <c r="R7231" t="str">
        <f t="shared" si="224"/>
        <v>奎文</v>
      </c>
      <c r="S7231" t="str">
        <f t="shared" si="225"/>
        <v>0113</v>
      </c>
    </row>
    <row r="7232" spans="1:19">
      <c r="A7232" t="s">
        <v>60471</v>
      </c>
      <c r="B7232" t="s">
        <v>60472</v>
      </c>
      <c r="C7232" t="s">
        <v>49</v>
      </c>
      <c r="D7232" t="s">
        <v>60473</v>
      </c>
      <c r="E7232" t="s">
        <v>60278</v>
      </c>
      <c r="F7232" t="s">
        <v>60474</v>
      </c>
      <c r="G7232" t="s">
        <v>60475</v>
      </c>
      <c r="H7232" t="s">
        <v>60476</v>
      </c>
      <c r="I7232" t="s">
        <v>4841</v>
      </c>
      <c r="J7232" t="s">
        <v>6225</v>
      </c>
      <c r="K7232" t="s">
        <v>6226</v>
      </c>
      <c r="L7232" t="s">
        <v>123</v>
      </c>
      <c r="M7232" t="s">
        <v>5825</v>
      </c>
      <c r="N7232" t="s">
        <v>4972</v>
      </c>
      <c r="O7232" t="s">
        <v>6227</v>
      </c>
      <c r="P7232" t="s">
        <v>60477</v>
      </c>
      <c r="Q7232" t="s">
        <v>60478</v>
      </c>
      <c r="R7232" t="str">
        <f t="shared" si="224"/>
        <v>诸城</v>
      </c>
      <c r="S7232" t="str">
        <f t="shared" si="225"/>
        <v>0113</v>
      </c>
    </row>
    <row r="7233" spans="1:19">
      <c r="A7233" t="s">
        <v>60479</v>
      </c>
      <c r="B7233" t="s">
        <v>60480</v>
      </c>
      <c r="C7233" t="s">
        <v>49</v>
      </c>
      <c r="D7233" t="s">
        <v>60481</v>
      </c>
      <c r="E7233" t="s">
        <v>60278</v>
      </c>
      <c r="F7233" t="s">
        <v>60482</v>
      </c>
      <c r="G7233" t="s">
        <v>60483</v>
      </c>
      <c r="H7233" t="s">
        <v>60484</v>
      </c>
      <c r="I7233" t="s">
        <v>5541</v>
      </c>
      <c r="J7233" t="s">
        <v>6053</v>
      </c>
      <c r="K7233" t="s">
        <v>6054</v>
      </c>
      <c r="L7233" t="s">
        <v>105</v>
      </c>
      <c r="M7233" t="s">
        <v>6055</v>
      </c>
      <c r="N7233" t="s">
        <v>8593</v>
      </c>
      <c r="O7233" t="s">
        <v>6056</v>
      </c>
      <c r="P7233" t="s">
        <v>60485</v>
      </c>
      <c r="Q7233" t="s">
        <v>60486</v>
      </c>
      <c r="R7233" t="str">
        <f t="shared" ref="R7233:R7296" si="226">IF(OR(LEFT(L7233,2)="高新"),"奎文",IF(LEFT(L7233,2)="峡山","坊子",IF(LEFT(L7233,2)="滨海","寒亭",LEFT(L7233,2))))</f>
        <v>寿光</v>
      </c>
      <c r="S7233" t="str">
        <f t="shared" ref="S7233:S7296" si="227">TEXT(B7233,"mmdd")</f>
        <v>0113</v>
      </c>
    </row>
    <row r="7234" spans="1:19">
      <c r="A7234" t="s">
        <v>60487</v>
      </c>
      <c r="B7234" t="s">
        <v>60488</v>
      </c>
      <c r="C7234" t="s">
        <v>49</v>
      </c>
      <c r="D7234" t="s">
        <v>60489</v>
      </c>
      <c r="E7234" t="s">
        <v>60278</v>
      </c>
      <c r="F7234" t="s">
        <v>60490</v>
      </c>
      <c r="G7234" t="s">
        <v>60491</v>
      </c>
      <c r="H7234" t="s">
        <v>60492</v>
      </c>
      <c r="I7234" t="s">
        <v>4852</v>
      </c>
      <c r="J7234" t="s">
        <v>11706</v>
      </c>
      <c r="K7234" t="s">
        <v>11707</v>
      </c>
      <c r="L7234" t="s">
        <v>105</v>
      </c>
      <c r="M7234" t="s">
        <v>5224</v>
      </c>
      <c r="N7234" t="s">
        <v>6184</v>
      </c>
      <c r="O7234" t="s">
        <v>11708</v>
      </c>
      <c r="P7234" t="s">
        <v>60493</v>
      </c>
      <c r="Q7234" t="s">
        <v>60494</v>
      </c>
      <c r="R7234" t="str">
        <f t="shared" si="226"/>
        <v>寿光</v>
      </c>
      <c r="S7234" t="str">
        <f t="shared" si="227"/>
        <v>0113</v>
      </c>
    </row>
    <row r="7235" spans="1:19">
      <c r="A7235" t="s">
        <v>60495</v>
      </c>
      <c r="B7235" t="s">
        <v>60496</v>
      </c>
      <c r="C7235" t="s">
        <v>49</v>
      </c>
      <c r="D7235" t="s">
        <v>60497</v>
      </c>
      <c r="E7235" t="s">
        <v>60278</v>
      </c>
      <c r="F7235" t="s">
        <v>60498</v>
      </c>
      <c r="G7235" t="s">
        <v>60499</v>
      </c>
      <c r="H7235" t="s">
        <v>60500</v>
      </c>
      <c r="I7235" t="s">
        <v>4828</v>
      </c>
      <c r="J7235" t="s">
        <v>12783</v>
      </c>
      <c r="K7235" t="s">
        <v>12784</v>
      </c>
      <c r="L7235" t="s">
        <v>105</v>
      </c>
      <c r="M7235" t="s">
        <v>5176</v>
      </c>
      <c r="N7235" t="s">
        <v>7504</v>
      </c>
      <c r="O7235" t="s">
        <v>12785</v>
      </c>
      <c r="P7235" t="s">
        <v>60501</v>
      </c>
      <c r="Q7235" t="s">
        <v>60502</v>
      </c>
      <c r="R7235" t="str">
        <f t="shared" si="226"/>
        <v>寿光</v>
      </c>
      <c r="S7235" t="str">
        <f t="shared" si="227"/>
        <v>0113</v>
      </c>
    </row>
    <row r="7236" spans="1:19">
      <c r="A7236" t="s">
        <v>60503</v>
      </c>
      <c r="B7236" t="s">
        <v>60504</v>
      </c>
      <c r="C7236" t="s">
        <v>49</v>
      </c>
      <c r="D7236" t="s">
        <v>60505</v>
      </c>
      <c r="E7236" t="s">
        <v>60506</v>
      </c>
      <c r="F7236" t="s">
        <v>60507</v>
      </c>
      <c r="G7236" t="s">
        <v>60508</v>
      </c>
      <c r="H7236" t="s">
        <v>60509</v>
      </c>
      <c r="I7236" t="s">
        <v>12119</v>
      </c>
      <c r="J7236" t="s">
        <v>5810</v>
      </c>
      <c r="K7236" t="s">
        <v>5811</v>
      </c>
      <c r="L7236" t="s">
        <v>77</v>
      </c>
      <c r="M7236" t="s">
        <v>5812</v>
      </c>
      <c r="N7236" t="s">
        <v>5487</v>
      </c>
      <c r="O7236" t="s">
        <v>5813</v>
      </c>
      <c r="P7236" t="s">
        <v>60510</v>
      </c>
      <c r="R7236" t="str">
        <f t="shared" si="226"/>
        <v>临朐</v>
      </c>
      <c r="S7236" t="str">
        <f t="shared" si="227"/>
        <v>0113</v>
      </c>
    </row>
    <row r="7237" spans="1:19">
      <c r="A7237" t="s">
        <v>60511</v>
      </c>
      <c r="B7237" t="s">
        <v>60512</v>
      </c>
      <c r="C7237" t="s">
        <v>49</v>
      </c>
      <c r="D7237" t="s">
        <v>60513</v>
      </c>
      <c r="E7237" t="s">
        <v>60514</v>
      </c>
      <c r="F7237" t="s">
        <v>60515</v>
      </c>
      <c r="G7237" t="s">
        <v>60516</v>
      </c>
      <c r="H7237" t="s">
        <v>60517</v>
      </c>
      <c r="I7237" t="s">
        <v>12119</v>
      </c>
      <c r="J7237" t="s">
        <v>6020</v>
      </c>
      <c r="K7237" t="s">
        <v>6021</v>
      </c>
      <c r="L7237" t="s">
        <v>123</v>
      </c>
      <c r="M7237" t="s">
        <v>6022</v>
      </c>
      <c r="O7237" t="s">
        <v>6023</v>
      </c>
      <c r="P7237" t="s">
        <v>60518</v>
      </c>
      <c r="R7237" t="str">
        <f t="shared" si="226"/>
        <v>诸城</v>
      </c>
      <c r="S7237" t="str">
        <f t="shared" si="227"/>
        <v>0113</v>
      </c>
    </row>
    <row r="7238" spans="1:19">
      <c r="A7238" t="s">
        <v>60519</v>
      </c>
      <c r="B7238" t="s">
        <v>60520</v>
      </c>
      <c r="C7238" t="s">
        <v>49</v>
      </c>
      <c r="D7238" t="s">
        <v>60521</v>
      </c>
      <c r="E7238" t="s">
        <v>60278</v>
      </c>
      <c r="F7238" t="s">
        <v>60522</v>
      </c>
      <c r="G7238" t="s">
        <v>60523</v>
      </c>
      <c r="H7238" t="s">
        <v>60524</v>
      </c>
      <c r="I7238" t="s">
        <v>4852</v>
      </c>
      <c r="J7238" t="s">
        <v>8545</v>
      </c>
      <c r="K7238" t="s">
        <v>8546</v>
      </c>
      <c r="L7238" t="s">
        <v>60</v>
      </c>
      <c r="M7238" t="s">
        <v>5511</v>
      </c>
      <c r="N7238" t="s">
        <v>5069</v>
      </c>
      <c r="O7238" t="s">
        <v>8547</v>
      </c>
      <c r="P7238" t="s">
        <v>60525</v>
      </c>
      <c r="Q7238" t="s">
        <v>60526</v>
      </c>
      <c r="R7238" t="str">
        <f t="shared" si="226"/>
        <v>奎文</v>
      </c>
      <c r="S7238" t="str">
        <f t="shared" si="227"/>
        <v>0113</v>
      </c>
    </row>
    <row r="7239" spans="1:19">
      <c r="A7239" t="s">
        <v>60527</v>
      </c>
      <c r="B7239" t="s">
        <v>60528</v>
      </c>
      <c r="C7239" t="s">
        <v>49</v>
      </c>
      <c r="D7239" t="s">
        <v>60529</v>
      </c>
      <c r="E7239" t="s">
        <v>60530</v>
      </c>
      <c r="F7239" t="s">
        <v>60531</v>
      </c>
      <c r="G7239" t="s">
        <v>60532</v>
      </c>
      <c r="H7239" t="s">
        <v>60533</v>
      </c>
      <c r="I7239" t="s">
        <v>4828</v>
      </c>
      <c r="J7239" t="s">
        <v>7544</v>
      </c>
      <c r="K7239" t="s">
        <v>7545</v>
      </c>
      <c r="L7239" t="s">
        <v>375</v>
      </c>
      <c r="M7239" t="s">
        <v>7334</v>
      </c>
      <c r="N7239" t="s">
        <v>5487</v>
      </c>
      <c r="O7239" t="s">
        <v>7546</v>
      </c>
      <c r="P7239" t="s">
        <v>60534</v>
      </c>
      <c r="R7239" t="str">
        <f t="shared" si="226"/>
        <v>昌邑</v>
      </c>
      <c r="S7239" t="str">
        <f t="shared" si="227"/>
        <v>0113</v>
      </c>
    </row>
    <row r="7240" spans="1:19">
      <c r="A7240" t="s">
        <v>60535</v>
      </c>
      <c r="B7240" t="s">
        <v>60536</v>
      </c>
      <c r="C7240" t="s">
        <v>49</v>
      </c>
      <c r="D7240" t="s">
        <v>60537</v>
      </c>
      <c r="E7240" t="s">
        <v>60278</v>
      </c>
      <c r="F7240" t="s">
        <v>60538</v>
      </c>
      <c r="G7240" t="s">
        <v>60539</v>
      </c>
      <c r="H7240" t="s">
        <v>60540</v>
      </c>
      <c r="I7240" t="s">
        <v>4785</v>
      </c>
      <c r="J7240" t="s">
        <v>37649</v>
      </c>
      <c r="K7240" t="s">
        <v>37650</v>
      </c>
      <c r="L7240" t="s">
        <v>123</v>
      </c>
      <c r="M7240" t="s">
        <v>5353</v>
      </c>
      <c r="N7240" t="s">
        <v>5056</v>
      </c>
      <c r="O7240" t="s">
        <v>37651</v>
      </c>
      <c r="P7240" t="s">
        <v>60541</v>
      </c>
      <c r="Q7240" t="s">
        <v>60542</v>
      </c>
      <c r="R7240" t="str">
        <f t="shared" si="226"/>
        <v>诸城</v>
      </c>
      <c r="S7240" t="str">
        <f t="shared" si="227"/>
        <v>0113</v>
      </c>
    </row>
    <row r="7241" spans="1:19">
      <c r="A7241" t="s">
        <v>60543</v>
      </c>
      <c r="B7241" t="s">
        <v>60544</v>
      </c>
      <c r="C7241" t="s">
        <v>49</v>
      </c>
      <c r="D7241" t="s">
        <v>60545</v>
      </c>
      <c r="E7241" t="s">
        <v>60248</v>
      </c>
      <c r="F7241" t="s">
        <v>60546</v>
      </c>
      <c r="G7241" t="s">
        <v>60547</v>
      </c>
      <c r="H7241" t="s">
        <v>60548</v>
      </c>
      <c r="I7241" t="s">
        <v>12119</v>
      </c>
      <c r="J7241" t="s">
        <v>5408</v>
      </c>
      <c r="K7241" t="s">
        <v>4280</v>
      </c>
      <c r="L7241" t="s">
        <v>375</v>
      </c>
      <c r="M7241" t="s">
        <v>5409</v>
      </c>
      <c r="N7241" t="s">
        <v>4919</v>
      </c>
      <c r="O7241" t="s">
        <v>5410</v>
      </c>
      <c r="P7241" t="s">
        <v>60549</v>
      </c>
      <c r="Q7241" t="s">
        <v>60550</v>
      </c>
      <c r="R7241" t="str">
        <f t="shared" si="226"/>
        <v>昌邑</v>
      </c>
      <c r="S7241" t="str">
        <f t="shared" si="227"/>
        <v>0113</v>
      </c>
    </row>
    <row r="7242" spans="1:19">
      <c r="A7242" t="s">
        <v>60551</v>
      </c>
      <c r="B7242" t="s">
        <v>60552</v>
      </c>
      <c r="C7242" t="s">
        <v>49</v>
      </c>
      <c r="D7242" t="s">
        <v>60553</v>
      </c>
      <c r="E7242" t="s">
        <v>60278</v>
      </c>
      <c r="F7242" t="s">
        <v>60554</v>
      </c>
      <c r="G7242" t="s">
        <v>60555</v>
      </c>
      <c r="H7242" t="s">
        <v>60556</v>
      </c>
      <c r="I7242" t="s">
        <v>4955</v>
      </c>
      <c r="J7242" t="s">
        <v>5636</v>
      </c>
      <c r="K7242" t="s">
        <v>5637</v>
      </c>
      <c r="L7242" t="s">
        <v>105</v>
      </c>
      <c r="M7242" t="s">
        <v>5638</v>
      </c>
      <c r="N7242" t="s">
        <v>4959</v>
      </c>
      <c r="O7242" t="s">
        <v>5639</v>
      </c>
      <c r="P7242" t="s">
        <v>60557</v>
      </c>
      <c r="Q7242" t="s">
        <v>60558</v>
      </c>
      <c r="R7242" t="str">
        <f t="shared" si="226"/>
        <v>寿光</v>
      </c>
      <c r="S7242" t="str">
        <f t="shared" si="227"/>
        <v>0113</v>
      </c>
    </row>
    <row r="7243" spans="1:19">
      <c r="A7243" t="s">
        <v>60559</v>
      </c>
      <c r="B7243" t="s">
        <v>60560</v>
      </c>
      <c r="C7243" t="s">
        <v>49</v>
      </c>
      <c r="D7243" t="s">
        <v>60561</v>
      </c>
      <c r="E7243" t="s">
        <v>60562</v>
      </c>
      <c r="F7243" t="s">
        <v>60563</v>
      </c>
      <c r="G7243" t="s">
        <v>60564</v>
      </c>
      <c r="H7243" t="s">
        <v>60565</v>
      </c>
      <c r="I7243" t="s">
        <v>4852</v>
      </c>
      <c r="J7243" t="s">
        <v>34274</v>
      </c>
      <c r="K7243" t="s">
        <v>34275</v>
      </c>
      <c r="L7243" t="s">
        <v>237</v>
      </c>
      <c r="M7243" t="s">
        <v>4868</v>
      </c>
      <c r="N7243" t="s">
        <v>5017</v>
      </c>
      <c r="O7243" t="s">
        <v>34276</v>
      </c>
      <c r="P7243" t="s">
        <v>60566</v>
      </c>
      <c r="Q7243" t="s">
        <v>60567</v>
      </c>
      <c r="R7243" t="str">
        <f t="shared" si="226"/>
        <v>潍城</v>
      </c>
      <c r="S7243" t="str">
        <f t="shared" si="227"/>
        <v>0113</v>
      </c>
    </row>
    <row r="7244" spans="1:19">
      <c r="A7244" t="s">
        <v>60568</v>
      </c>
      <c r="B7244" t="s">
        <v>60569</v>
      </c>
      <c r="C7244" t="s">
        <v>49</v>
      </c>
      <c r="D7244" t="s">
        <v>60570</v>
      </c>
      <c r="E7244" t="s">
        <v>60506</v>
      </c>
      <c r="F7244" t="s">
        <v>60571</v>
      </c>
      <c r="G7244" t="s">
        <v>60572</v>
      </c>
      <c r="H7244" t="s">
        <v>60573</v>
      </c>
      <c r="I7244" t="s">
        <v>12119</v>
      </c>
      <c r="J7244" t="s">
        <v>10200</v>
      </c>
      <c r="K7244" t="s">
        <v>10201</v>
      </c>
      <c r="L7244" t="s">
        <v>77</v>
      </c>
      <c r="M7244" t="s">
        <v>5295</v>
      </c>
      <c r="N7244" t="s">
        <v>6985</v>
      </c>
      <c r="O7244" t="s">
        <v>10202</v>
      </c>
      <c r="Q7244" t="s">
        <v>60574</v>
      </c>
      <c r="R7244" t="str">
        <f t="shared" si="226"/>
        <v>临朐</v>
      </c>
      <c r="S7244" t="str">
        <f t="shared" si="227"/>
        <v>0113</v>
      </c>
    </row>
    <row r="7245" spans="1:19">
      <c r="A7245" t="s">
        <v>60575</v>
      </c>
      <c r="B7245" t="s">
        <v>60576</v>
      </c>
      <c r="C7245" t="s">
        <v>49</v>
      </c>
      <c r="D7245" t="s">
        <v>60577</v>
      </c>
      <c r="E7245" t="s">
        <v>60248</v>
      </c>
      <c r="F7245" t="s">
        <v>60578</v>
      </c>
      <c r="G7245" t="s">
        <v>60579</v>
      </c>
      <c r="H7245" t="s">
        <v>60580</v>
      </c>
      <c r="I7245" t="s">
        <v>12119</v>
      </c>
      <c r="J7245" t="s">
        <v>9760</v>
      </c>
      <c r="K7245" t="s">
        <v>9761</v>
      </c>
      <c r="L7245" t="s">
        <v>60</v>
      </c>
      <c r="M7245" t="s">
        <v>5999</v>
      </c>
      <c r="N7245" t="s">
        <v>4972</v>
      </c>
      <c r="O7245" t="s">
        <v>9762</v>
      </c>
      <c r="P7245" t="s">
        <v>60581</v>
      </c>
      <c r="Q7245" t="s">
        <v>60582</v>
      </c>
      <c r="R7245" t="str">
        <f t="shared" si="226"/>
        <v>奎文</v>
      </c>
      <c r="S7245" t="str">
        <f t="shared" si="227"/>
        <v>0113</v>
      </c>
    </row>
    <row r="7246" spans="1:19">
      <c r="A7246" t="s">
        <v>60583</v>
      </c>
      <c r="B7246" t="s">
        <v>60584</v>
      </c>
      <c r="C7246" t="s">
        <v>49</v>
      </c>
      <c r="D7246" t="s">
        <v>60585</v>
      </c>
      <c r="E7246" t="s">
        <v>60514</v>
      </c>
      <c r="F7246" t="s">
        <v>60586</v>
      </c>
      <c r="G7246" t="s">
        <v>60587</v>
      </c>
      <c r="H7246" t="s">
        <v>60588</v>
      </c>
      <c r="I7246" t="s">
        <v>5052</v>
      </c>
      <c r="J7246" t="s">
        <v>6480</v>
      </c>
      <c r="K7246" t="s">
        <v>6481</v>
      </c>
      <c r="L7246" t="s">
        <v>237</v>
      </c>
      <c r="M7246" t="s">
        <v>5247</v>
      </c>
      <c r="O7246" t="s">
        <v>6482</v>
      </c>
      <c r="P7246" t="s">
        <v>60589</v>
      </c>
      <c r="Q7246" t="s">
        <v>60590</v>
      </c>
      <c r="R7246" t="str">
        <f t="shared" si="226"/>
        <v>潍城</v>
      </c>
      <c r="S7246" t="str">
        <f t="shared" si="227"/>
        <v>0113</v>
      </c>
    </row>
    <row r="7247" spans="1:19">
      <c r="A7247" t="s">
        <v>60591</v>
      </c>
      <c r="B7247" t="s">
        <v>60592</v>
      </c>
      <c r="C7247" t="s">
        <v>49</v>
      </c>
      <c r="D7247" t="s">
        <v>60593</v>
      </c>
      <c r="E7247" t="s">
        <v>60514</v>
      </c>
      <c r="F7247" t="s">
        <v>60594</v>
      </c>
      <c r="G7247" t="s">
        <v>60595</v>
      </c>
      <c r="H7247" t="s">
        <v>60596</v>
      </c>
      <c r="I7247" t="s">
        <v>12119</v>
      </c>
      <c r="J7247" t="s">
        <v>8450</v>
      </c>
      <c r="K7247" t="s">
        <v>8451</v>
      </c>
      <c r="L7247" t="s">
        <v>60</v>
      </c>
      <c r="M7247" t="s">
        <v>5888</v>
      </c>
      <c r="O7247" t="s">
        <v>8452</v>
      </c>
      <c r="P7247" t="s">
        <v>60597</v>
      </c>
      <c r="R7247" t="str">
        <f t="shared" si="226"/>
        <v>奎文</v>
      </c>
      <c r="S7247" t="str">
        <f t="shared" si="227"/>
        <v>0113</v>
      </c>
    </row>
    <row r="7248" spans="1:19">
      <c r="A7248" t="s">
        <v>60598</v>
      </c>
      <c r="B7248" t="s">
        <v>60599</v>
      </c>
      <c r="C7248" t="s">
        <v>49</v>
      </c>
      <c r="D7248" t="s">
        <v>60600</v>
      </c>
      <c r="E7248" t="s">
        <v>60278</v>
      </c>
      <c r="F7248" t="s">
        <v>60601</v>
      </c>
      <c r="G7248" t="s">
        <v>60602</v>
      </c>
      <c r="H7248" t="s">
        <v>60603</v>
      </c>
      <c r="I7248" t="s">
        <v>4852</v>
      </c>
      <c r="J7248" t="s">
        <v>6132</v>
      </c>
      <c r="K7248" t="s">
        <v>6133</v>
      </c>
      <c r="L7248" t="s">
        <v>123</v>
      </c>
      <c r="M7248" t="s">
        <v>4932</v>
      </c>
      <c r="N7248" t="s">
        <v>4881</v>
      </c>
      <c r="O7248" t="s">
        <v>6134</v>
      </c>
      <c r="P7248" t="s">
        <v>60604</v>
      </c>
      <c r="R7248" t="str">
        <f t="shared" si="226"/>
        <v>诸城</v>
      </c>
      <c r="S7248" t="str">
        <f t="shared" si="227"/>
        <v>0113</v>
      </c>
    </row>
    <row r="7249" spans="1:19">
      <c r="A7249" t="s">
        <v>60605</v>
      </c>
      <c r="B7249" t="s">
        <v>60606</v>
      </c>
      <c r="C7249" t="s">
        <v>49</v>
      </c>
      <c r="D7249" t="s">
        <v>60607</v>
      </c>
      <c r="E7249" t="s">
        <v>60608</v>
      </c>
      <c r="F7249" t="s">
        <v>60609</v>
      </c>
      <c r="G7249" t="s">
        <v>60610</v>
      </c>
      <c r="H7249" t="s">
        <v>60611</v>
      </c>
      <c r="I7249" t="s">
        <v>4813</v>
      </c>
      <c r="J7249" t="s">
        <v>8943</v>
      </c>
      <c r="K7249" t="s">
        <v>8944</v>
      </c>
      <c r="L7249" t="s">
        <v>1136</v>
      </c>
      <c r="M7249" t="s">
        <v>8945</v>
      </c>
      <c r="N7249" t="s">
        <v>5907</v>
      </c>
      <c r="O7249" t="s">
        <v>8946</v>
      </c>
      <c r="P7249" t="s">
        <v>60612</v>
      </c>
      <c r="Q7249" t="s">
        <v>60613</v>
      </c>
      <c r="R7249" t="str">
        <f t="shared" si="226"/>
        <v>昌乐</v>
      </c>
      <c r="S7249" t="str">
        <f t="shared" si="227"/>
        <v>0113</v>
      </c>
    </row>
    <row r="7250" spans="1:19">
      <c r="A7250" t="s">
        <v>60614</v>
      </c>
      <c r="B7250" t="s">
        <v>60615</v>
      </c>
      <c r="C7250" t="s">
        <v>49</v>
      </c>
      <c r="D7250" t="s">
        <v>60616</v>
      </c>
      <c r="E7250" t="s">
        <v>60617</v>
      </c>
      <c r="F7250" t="s">
        <v>60618</v>
      </c>
      <c r="G7250" t="s">
        <v>60619</v>
      </c>
      <c r="H7250" t="s">
        <v>60620</v>
      </c>
      <c r="I7250" t="s">
        <v>12757</v>
      </c>
      <c r="J7250" t="s">
        <v>7502</v>
      </c>
      <c r="K7250" t="s">
        <v>7503</v>
      </c>
      <c r="L7250" t="s">
        <v>237</v>
      </c>
      <c r="M7250" t="s">
        <v>4971</v>
      </c>
      <c r="N7250" t="s">
        <v>5907</v>
      </c>
      <c r="O7250" t="s">
        <v>7505</v>
      </c>
      <c r="P7250" t="s">
        <v>60621</v>
      </c>
      <c r="Q7250" t="s">
        <v>60622</v>
      </c>
      <c r="R7250" t="str">
        <f t="shared" si="226"/>
        <v>潍城</v>
      </c>
      <c r="S7250" t="str">
        <f t="shared" si="227"/>
        <v>0113</v>
      </c>
    </row>
    <row r="7251" spans="1:19">
      <c r="A7251" t="s">
        <v>60623</v>
      </c>
      <c r="B7251" t="s">
        <v>60624</v>
      </c>
      <c r="C7251" t="s">
        <v>49</v>
      </c>
      <c r="D7251" t="s">
        <v>60625</v>
      </c>
      <c r="E7251" t="s">
        <v>60514</v>
      </c>
      <c r="F7251" t="s">
        <v>60626</v>
      </c>
      <c r="G7251" t="s">
        <v>60627</v>
      </c>
      <c r="H7251" t="s">
        <v>60628</v>
      </c>
      <c r="I7251" t="s">
        <v>5874</v>
      </c>
      <c r="J7251" t="s">
        <v>6434</v>
      </c>
      <c r="K7251" t="s">
        <v>6435</v>
      </c>
      <c r="L7251" t="s">
        <v>114</v>
      </c>
      <c r="M7251" t="s">
        <v>4831</v>
      </c>
      <c r="O7251" t="s">
        <v>6436</v>
      </c>
      <c r="P7251" t="s">
        <v>60629</v>
      </c>
      <c r="R7251" t="str">
        <f t="shared" si="226"/>
        <v>高密</v>
      </c>
      <c r="S7251" t="str">
        <f t="shared" si="227"/>
        <v>0113</v>
      </c>
    </row>
    <row r="7252" spans="1:19">
      <c r="A7252" t="s">
        <v>60630</v>
      </c>
      <c r="B7252" t="s">
        <v>60631</v>
      </c>
      <c r="C7252" t="s">
        <v>49</v>
      </c>
      <c r="D7252" t="s">
        <v>60632</v>
      </c>
      <c r="E7252" t="s">
        <v>60633</v>
      </c>
      <c r="F7252" t="s">
        <v>60634</v>
      </c>
      <c r="G7252" t="s">
        <v>60635</v>
      </c>
      <c r="H7252" t="s">
        <v>60636</v>
      </c>
      <c r="I7252" t="s">
        <v>4785</v>
      </c>
      <c r="J7252" t="s">
        <v>7544</v>
      </c>
      <c r="K7252" t="s">
        <v>7545</v>
      </c>
      <c r="L7252" t="s">
        <v>375</v>
      </c>
      <c r="M7252" t="s">
        <v>7334</v>
      </c>
      <c r="N7252" t="s">
        <v>5030</v>
      </c>
      <c r="O7252" t="s">
        <v>7546</v>
      </c>
      <c r="P7252" t="s">
        <v>60637</v>
      </c>
      <c r="Q7252" t="s">
        <v>60638</v>
      </c>
      <c r="R7252" t="str">
        <f t="shared" si="226"/>
        <v>昌邑</v>
      </c>
      <c r="S7252" t="str">
        <f t="shared" si="227"/>
        <v>0113</v>
      </c>
    </row>
    <row r="7253" spans="1:19">
      <c r="A7253" t="s">
        <v>60639</v>
      </c>
      <c r="B7253" t="s">
        <v>60640</v>
      </c>
      <c r="C7253" t="s">
        <v>49</v>
      </c>
      <c r="D7253" t="s">
        <v>60641</v>
      </c>
      <c r="E7253" t="s">
        <v>60278</v>
      </c>
      <c r="F7253" t="s">
        <v>60642</v>
      </c>
      <c r="G7253" t="s">
        <v>60643</v>
      </c>
      <c r="H7253" t="s">
        <v>60644</v>
      </c>
      <c r="I7253" t="s">
        <v>4828</v>
      </c>
      <c r="J7253" t="s">
        <v>6740</v>
      </c>
      <c r="K7253" t="s">
        <v>6741</v>
      </c>
      <c r="L7253" t="s">
        <v>60</v>
      </c>
      <c r="M7253" t="s">
        <v>5888</v>
      </c>
      <c r="N7253" t="s">
        <v>5296</v>
      </c>
      <c r="O7253" t="s">
        <v>6742</v>
      </c>
      <c r="P7253" t="s">
        <v>60645</v>
      </c>
      <c r="R7253" t="str">
        <f t="shared" si="226"/>
        <v>奎文</v>
      </c>
      <c r="S7253" t="str">
        <f t="shared" si="227"/>
        <v>0113</v>
      </c>
    </row>
    <row r="7254" spans="1:19">
      <c r="A7254" t="s">
        <v>60646</v>
      </c>
      <c r="B7254" t="s">
        <v>60647</v>
      </c>
      <c r="C7254" t="s">
        <v>49</v>
      </c>
      <c r="D7254" t="s">
        <v>60648</v>
      </c>
      <c r="E7254" t="s">
        <v>60278</v>
      </c>
      <c r="F7254" t="s">
        <v>60649</v>
      </c>
      <c r="G7254" t="s">
        <v>60650</v>
      </c>
      <c r="H7254" t="s">
        <v>60651</v>
      </c>
      <c r="I7254" t="s">
        <v>4828</v>
      </c>
      <c r="J7254" t="s">
        <v>7544</v>
      </c>
      <c r="K7254" t="s">
        <v>7545</v>
      </c>
      <c r="L7254" t="s">
        <v>375</v>
      </c>
      <c r="M7254" t="s">
        <v>7334</v>
      </c>
      <c r="N7254" t="s">
        <v>4881</v>
      </c>
      <c r="O7254" t="s">
        <v>7546</v>
      </c>
      <c r="P7254" t="s">
        <v>60652</v>
      </c>
      <c r="R7254" t="str">
        <f t="shared" si="226"/>
        <v>昌邑</v>
      </c>
      <c r="S7254" t="str">
        <f t="shared" si="227"/>
        <v>0113</v>
      </c>
    </row>
    <row r="7255" spans="1:19">
      <c r="A7255" t="s">
        <v>60653</v>
      </c>
      <c r="B7255" t="s">
        <v>60654</v>
      </c>
      <c r="C7255" t="s">
        <v>49</v>
      </c>
      <c r="D7255" t="s">
        <v>60655</v>
      </c>
      <c r="E7255" t="s">
        <v>60278</v>
      </c>
      <c r="F7255" t="s">
        <v>60656</v>
      </c>
      <c r="G7255" t="s">
        <v>60657</v>
      </c>
      <c r="H7255" t="s">
        <v>60658</v>
      </c>
      <c r="I7255" t="s">
        <v>4955</v>
      </c>
      <c r="J7255" t="s">
        <v>5636</v>
      </c>
      <c r="K7255" t="s">
        <v>5637</v>
      </c>
      <c r="L7255" t="s">
        <v>105</v>
      </c>
      <c r="M7255" t="s">
        <v>5638</v>
      </c>
      <c r="N7255" t="s">
        <v>4959</v>
      </c>
      <c r="O7255" t="s">
        <v>5639</v>
      </c>
      <c r="P7255" t="s">
        <v>60659</v>
      </c>
      <c r="Q7255" t="s">
        <v>60660</v>
      </c>
      <c r="R7255" t="str">
        <f t="shared" si="226"/>
        <v>寿光</v>
      </c>
      <c r="S7255" t="str">
        <f t="shared" si="227"/>
        <v>0113</v>
      </c>
    </row>
    <row r="7256" spans="1:19">
      <c r="A7256" t="s">
        <v>60661</v>
      </c>
      <c r="B7256" t="s">
        <v>60662</v>
      </c>
      <c r="C7256" t="s">
        <v>49</v>
      </c>
      <c r="D7256" t="s">
        <v>60663</v>
      </c>
      <c r="E7256" t="s">
        <v>60514</v>
      </c>
      <c r="F7256" t="s">
        <v>60664</v>
      </c>
      <c r="G7256" t="s">
        <v>60665</v>
      </c>
      <c r="H7256" t="s">
        <v>60666</v>
      </c>
      <c r="I7256" t="s">
        <v>4785</v>
      </c>
      <c r="J7256" t="s">
        <v>5067</v>
      </c>
      <c r="K7256" t="s">
        <v>5068</v>
      </c>
      <c r="L7256" t="s">
        <v>123</v>
      </c>
      <c r="M7256" t="s">
        <v>4932</v>
      </c>
      <c r="N7256" t="s">
        <v>4972</v>
      </c>
      <c r="O7256" t="s">
        <v>5070</v>
      </c>
      <c r="P7256" t="s">
        <v>60667</v>
      </c>
      <c r="R7256" t="str">
        <f t="shared" si="226"/>
        <v>诸城</v>
      </c>
      <c r="S7256" t="str">
        <f t="shared" si="227"/>
        <v>0113</v>
      </c>
    </row>
    <row r="7257" spans="1:19">
      <c r="A7257" t="s">
        <v>60668</v>
      </c>
      <c r="B7257" t="s">
        <v>60669</v>
      </c>
      <c r="C7257" t="s">
        <v>49</v>
      </c>
      <c r="D7257" t="s">
        <v>60670</v>
      </c>
      <c r="E7257" t="s">
        <v>60514</v>
      </c>
      <c r="F7257" t="s">
        <v>60671</v>
      </c>
      <c r="G7257" t="s">
        <v>60672</v>
      </c>
      <c r="H7257" t="s">
        <v>60673</v>
      </c>
      <c r="I7257" t="s">
        <v>4771</v>
      </c>
      <c r="J7257" t="s">
        <v>5283</v>
      </c>
      <c r="K7257" t="s">
        <v>5284</v>
      </c>
      <c r="L7257" t="s">
        <v>50</v>
      </c>
      <c r="M7257" t="s">
        <v>4816</v>
      </c>
      <c r="O7257" t="s">
        <v>5285</v>
      </c>
      <c r="P7257" t="s">
        <v>60674</v>
      </c>
      <c r="R7257" t="str">
        <f t="shared" si="226"/>
        <v>青州</v>
      </c>
      <c r="S7257" t="str">
        <f t="shared" si="227"/>
        <v>0113</v>
      </c>
    </row>
    <row r="7258" spans="1:19">
      <c r="A7258" t="s">
        <v>60675</v>
      </c>
      <c r="B7258" t="s">
        <v>60676</v>
      </c>
      <c r="C7258" t="s">
        <v>49</v>
      </c>
      <c r="D7258" t="s">
        <v>60677</v>
      </c>
      <c r="E7258" t="s">
        <v>60514</v>
      </c>
      <c r="F7258" t="s">
        <v>60678</v>
      </c>
      <c r="G7258" t="s">
        <v>60679</v>
      </c>
      <c r="H7258" t="s">
        <v>60680</v>
      </c>
      <c r="I7258" t="s">
        <v>4828</v>
      </c>
      <c r="J7258" t="s">
        <v>10226</v>
      </c>
      <c r="K7258" t="s">
        <v>10227</v>
      </c>
      <c r="L7258" t="s">
        <v>148</v>
      </c>
      <c r="M7258" t="s">
        <v>6713</v>
      </c>
      <c r="O7258" t="s">
        <v>10229</v>
      </c>
      <c r="P7258" t="s">
        <v>60681</v>
      </c>
      <c r="Q7258" t="s">
        <v>60682</v>
      </c>
      <c r="R7258" t="str">
        <f t="shared" si="226"/>
        <v>寒亭</v>
      </c>
      <c r="S7258" t="str">
        <f t="shared" si="227"/>
        <v>0113</v>
      </c>
    </row>
    <row r="7259" spans="1:19">
      <c r="A7259" t="s">
        <v>60683</v>
      </c>
      <c r="B7259" t="s">
        <v>60684</v>
      </c>
      <c r="C7259" t="s">
        <v>49</v>
      </c>
      <c r="D7259" t="s">
        <v>60685</v>
      </c>
      <c r="E7259" t="s">
        <v>60686</v>
      </c>
      <c r="F7259" t="s">
        <v>60687</v>
      </c>
      <c r="G7259" t="s">
        <v>60688</v>
      </c>
      <c r="H7259" t="s">
        <v>60689</v>
      </c>
      <c r="I7259" t="s">
        <v>4841</v>
      </c>
      <c r="J7259" t="s">
        <v>14559</v>
      </c>
      <c r="K7259" t="s">
        <v>14560</v>
      </c>
      <c r="L7259" t="s">
        <v>375</v>
      </c>
      <c r="M7259" t="s">
        <v>5409</v>
      </c>
      <c r="N7259" t="s">
        <v>5069</v>
      </c>
      <c r="O7259" t="s">
        <v>14561</v>
      </c>
      <c r="P7259" t="s">
        <v>60690</v>
      </c>
      <c r="R7259" t="str">
        <f t="shared" si="226"/>
        <v>昌邑</v>
      </c>
      <c r="S7259" t="str">
        <f t="shared" si="227"/>
        <v>0113</v>
      </c>
    </row>
    <row r="7260" spans="1:19">
      <c r="A7260" t="s">
        <v>60691</v>
      </c>
      <c r="B7260" t="s">
        <v>60692</v>
      </c>
      <c r="C7260" t="s">
        <v>49</v>
      </c>
      <c r="D7260" t="s">
        <v>60693</v>
      </c>
      <c r="E7260" t="s">
        <v>60694</v>
      </c>
      <c r="F7260" t="s">
        <v>60695</v>
      </c>
      <c r="G7260" t="s">
        <v>60696</v>
      </c>
      <c r="H7260" t="s">
        <v>60697</v>
      </c>
      <c r="I7260" t="s">
        <v>4852</v>
      </c>
      <c r="J7260" t="s">
        <v>9171</v>
      </c>
      <c r="K7260" t="s">
        <v>9172</v>
      </c>
      <c r="L7260" t="s">
        <v>105</v>
      </c>
      <c r="M7260" t="s">
        <v>5769</v>
      </c>
      <c r="O7260" t="s">
        <v>9173</v>
      </c>
      <c r="P7260" t="s">
        <v>60698</v>
      </c>
      <c r="Q7260" t="s">
        <v>60699</v>
      </c>
      <c r="R7260" t="str">
        <f t="shared" si="226"/>
        <v>寿光</v>
      </c>
      <c r="S7260" t="str">
        <f t="shared" si="227"/>
        <v>0113</v>
      </c>
    </row>
    <row r="7261" spans="1:19">
      <c r="A7261" t="s">
        <v>60700</v>
      </c>
      <c r="B7261" t="s">
        <v>60701</v>
      </c>
      <c r="C7261" t="s">
        <v>49</v>
      </c>
      <c r="D7261" t="s">
        <v>60702</v>
      </c>
      <c r="E7261" t="s">
        <v>60694</v>
      </c>
      <c r="F7261" t="s">
        <v>60703</v>
      </c>
      <c r="G7261" t="s">
        <v>60704</v>
      </c>
      <c r="H7261" t="s">
        <v>60705</v>
      </c>
      <c r="I7261" t="s">
        <v>4785</v>
      </c>
      <c r="J7261" t="s">
        <v>5053</v>
      </c>
      <c r="K7261" t="s">
        <v>5054</v>
      </c>
      <c r="L7261" t="s">
        <v>95</v>
      </c>
      <c r="M7261" t="s">
        <v>5055</v>
      </c>
      <c r="N7261" t="s">
        <v>5056</v>
      </c>
      <c r="O7261" t="s">
        <v>5057</v>
      </c>
      <c r="P7261" t="s">
        <v>60706</v>
      </c>
      <c r="R7261" t="str">
        <f t="shared" si="226"/>
        <v>安丘</v>
      </c>
      <c r="S7261" t="str">
        <f t="shared" si="227"/>
        <v>0113</v>
      </c>
    </row>
    <row r="7262" spans="1:19">
      <c r="A7262" t="s">
        <v>60707</v>
      </c>
      <c r="B7262" t="s">
        <v>60708</v>
      </c>
      <c r="C7262" t="s">
        <v>49</v>
      </c>
      <c r="D7262" t="s">
        <v>60709</v>
      </c>
      <c r="E7262" t="s">
        <v>60710</v>
      </c>
      <c r="F7262" t="s">
        <v>60711</v>
      </c>
      <c r="G7262" t="s">
        <v>60712</v>
      </c>
      <c r="H7262" t="s">
        <v>60713</v>
      </c>
      <c r="I7262" t="s">
        <v>4785</v>
      </c>
      <c r="J7262" t="s">
        <v>34460</v>
      </c>
      <c r="K7262" t="s">
        <v>34461</v>
      </c>
      <c r="L7262" t="s">
        <v>114</v>
      </c>
      <c r="M7262" t="s">
        <v>4831</v>
      </c>
      <c r="N7262" t="s">
        <v>4845</v>
      </c>
      <c r="O7262" t="s">
        <v>34462</v>
      </c>
      <c r="P7262" t="s">
        <v>60714</v>
      </c>
      <c r="Q7262" t="s">
        <v>60715</v>
      </c>
      <c r="R7262" t="str">
        <f t="shared" si="226"/>
        <v>高密</v>
      </c>
      <c r="S7262" t="str">
        <f t="shared" si="227"/>
        <v>0113</v>
      </c>
    </row>
    <row r="7263" spans="1:19">
      <c r="A7263" t="s">
        <v>60716</v>
      </c>
      <c r="B7263" t="s">
        <v>60717</v>
      </c>
      <c r="C7263" t="s">
        <v>49</v>
      </c>
      <c r="D7263" t="s">
        <v>60718</v>
      </c>
      <c r="E7263" t="s">
        <v>60710</v>
      </c>
      <c r="F7263" t="s">
        <v>60719</v>
      </c>
      <c r="G7263" t="s">
        <v>60720</v>
      </c>
      <c r="H7263" t="s">
        <v>60721</v>
      </c>
      <c r="I7263" t="s">
        <v>5835</v>
      </c>
      <c r="J7263" t="s">
        <v>14692</v>
      </c>
      <c r="K7263" t="s">
        <v>14693</v>
      </c>
      <c r="L7263" t="s">
        <v>123</v>
      </c>
      <c r="M7263" t="s">
        <v>14694</v>
      </c>
      <c r="N7263" t="s">
        <v>4892</v>
      </c>
      <c r="O7263" t="s">
        <v>14695</v>
      </c>
      <c r="P7263" t="s">
        <v>60722</v>
      </c>
      <c r="R7263" t="str">
        <f t="shared" si="226"/>
        <v>诸城</v>
      </c>
      <c r="S7263" t="str">
        <f t="shared" si="227"/>
        <v>0113</v>
      </c>
    </row>
    <row r="7264" spans="1:19">
      <c r="A7264" t="s">
        <v>60723</v>
      </c>
      <c r="B7264" t="s">
        <v>60724</v>
      </c>
      <c r="C7264" t="s">
        <v>49</v>
      </c>
      <c r="D7264" t="s">
        <v>60725</v>
      </c>
      <c r="E7264" t="s">
        <v>60710</v>
      </c>
      <c r="F7264" t="s">
        <v>60726</v>
      </c>
      <c r="G7264" t="s">
        <v>60727</v>
      </c>
      <c r="H7264" t="s">
        <v>60728</v>
      </c>
      <c r="I7264" t="s">
        <v>4828</v>
      </c>
      <c r="J7264" t="s">
        <v>5531</v>
      </c>
      <c r="K7264" t="s">
        <v>5532</v>
      </c>
      <c r="L7264" t="s">
        <v>105</v>
      </c>
      <c r="M7264" t="s">
        <v>5176</v>
      </c>
      <c r="N7264" t="s">
        <v>17699</v>
      </c>
      <c r="O7264" t="s">
        <v>5533</v>
      </c>
      <c r="P7264" t="s">
        <v>60729</v>
      </c>
      <c r="Q7264" t="s">
        <v>60730</v>
      </c>
      <c r="R7264" t="str">
        <f t="shared" si="226"/>
        <v>寿光</v>
      </c>
      <c r="S7264" t="str">
        <f t="shared" si="227"/>
        <v>0113</v>
      </c>
    </row>
    <row r="7265" spans="1:19">
      <c r="A7265" t="s">
        <v>60731</v>
      </c>
      <c r="B7265" t="s">
        <v>60732</v>
      </c>
      <c r="C7265" t="s">
        <v>49</v>
      </c>
      <c r="D7265" t="s">
        <v>60733</v>
      </c>
      <c r="E7265" t="s">
        <v>60734</v>
      </c>
      <c r="F7265" t="s">
        <v>60735</v>
      </c>
      <c r="G7265" t="s">
        <v>60736</v>
      </c>
      <c r="H7265" t="s">
        <v>60737</v>
      </c>
      <c r="I7265" t="s">
        <v>12757</v>
      </c>
      <c r="J7265" t="s">
        <v>60738</v>
      </c>
      <c r="K7265" t="s">
        <v>60739</v>
      </c>
      <c r="L7265" t="s">
        <v>60</v>
      </c>
      <c r="M7265" t="s">
        <v>5888</v>
      </c>
      <c r="N7265" t="s">
        <v>4892</v>
      </c>
      <c r="O7265" t="s">
        <v>60740</v>
      </c>
      <c r="P7265" t="s">
        <v>60741</v>
      </c>
      <c r="R7265" t="str">
        <f t="shared" si="226"/>
        <v>奎文</v>
      </c>
      <c r="S7265" t="str">
        <f t="shared" si="227"/>
        <v>0113</v>
      </c>
    </row>
    <row r="7266" spans="1:19">
      <c r="A7266" t="s">
        <v>60742</v>
      </c>
      <c r="B7266" t="s">
        <v>60743</v>
      </c>
      <c r="C7266" t="s">
        <v>49</v>
      </c>
      <c r="D7266" t="s">
        <v>60744</v>
      </c>
      <c r="E7266" t="s">
        <v>60278</v>
      </c>
      <c r="F7266" t="s">
        <v>60745</v>
      </c>
      <c r="G7266" t="s">
        <v>60746</v>
      </c>
      <c r="H7266" t="s">
        <v>60747</v>
      </c>
      <c r="I7266" t="s">
        <v>4785</v>
      </c>
      <c r="J7266" t="s">
        <v>15469</v>
      </c>
      <c r="K7266" t="s">
        <v>15470</v>
      </c>
      <c r="L7266" t="s">
        <v>50</v>
      </c>
      <c r="M7266" t="s">
        <v>5236</v>
      </c>
      <c r="N7266" t="s">
        <v>5487</v>
      </c>
      <c r="O7266" t="s">
        <v>15471</v>
      </c>
      <c r="P7266" t="s">
        <v>60748</v>
      </c>
      <c r="Q7266" t="s">
        <v>60749</v>
      </c>
      <c r="R7266" t="str">
        <f t="shared" si="226"/>
        <v>青州</v>
      </c>
      <c r="S7266" t="str">
        <f t="shared" si="227"/>
        <v>0113</v>
      </c>
    </row>
    <row r="7267" spans="1:19">
      <c r="A7267" t="s">
        <v>60750</v>
      </c>
      <c r="B7267" t="s">
        <v>60751</v>
      </c>
      <c r="C7267" t="s">
        <v>49</v>
      </c>
      <c r="D7267" t="s">
        <v>60752</v>
      </c>
      <c r="E7267" t="s">
        <v>60278</v>
      </c>
      <c r="F7267" t="s">
        <v>60753</v>
      </c>
      <c r="G7267" t="s">
        <v>60754</v>
      </c>
      <c r="H7267" t="s">
        <v>60755</v>
      </c>
      <c r="I7267" t="s">
        <v>4813</v>
      </c>
      <c r="J7267" t="s">
        <v>15469</v>
      </c>
      <c r="K7267" t="s">
        <v>15470</v>
      </c>
      <c r="L7267" t="s">
        <v>50</v>
      </c>
      <c r="M7267" t="s">
        <v>5236</v>
      </c>
      <c r="N7267" t="s">
        <v>4789</v>
      </c>
      <c r="O7267" t="s">
        <v>15471</v>
      </c>
      <c r="P7267" t="s">
        <v>60756</v>
      </c>
      <c r="Q7267" t="s">
        <v>60757</v>
      </c>
      <c r="R7267" t="str">
        <f t="shared" si="226"/>
        <v>青州</v>
      </c>
      <c r="S7267" t="str">
        <f t="shared" si="227"/>
        <v>0113</v>
      </c>
    </row>
    <row r="7268" spans="1:19">
      <c r="A7268" t="s">
        <v>60758</v>
      </c>
      <c r="B7268" t="s">
        <v>60759</v>
      </c>
      <c r="C7268" t="s">
        <v>49</v>
      </c>
      <c r="D7268" t="s">
        <v>60760</v>
      </c>
      <c r="E7268" t="s">
        <v>60761</v>
      </c>
      <c r="F7268" t="s">
        <v>60762</v>
      </c>
      <c r="G7268" t="s">
        <v>60763</v>
      </c>
      <c r="H7268" t="s">
        <v>60764</v>
      </c>
      <c r="I7268" t="s">
        <v>4852</v>
      </c>
      <c r="J7268" t="s">
        <v>10999</v>
      </c>
      <c r="K7268" t="s">
        <v>11000</v>
      </c>
      <c r="L7268" t="s">
        <v>237</v>
      </c>
      <c r="M7268" t="s">
        <v>5247</v>
      </c>
      <c r="N7268" t="s">
        <v>4845</v>
      </c>
      <c r="O7268" t="s">
        <v>11001</v>
      </c>
      <c r="P7268" t="s">
        <v>60765</v>
      </c>
      <c r="Q7268" t="s">
        <v>60766</v>
      </c>
      <c r="R7268" t="str">
        <f t="shared" si="226"/>
        <v>潍城</v>
      </c>
      <c r="S7268" t="str">
        <f t="shared" si="227"/>
        <v>0113</v>
      </c>
    </row>
    <row r="7269" spans="1:19">
      <c r="A7269" t="s">
        <v>60767</v>
      </c>
      <c r="B7269" t="s">
        <v>60768</v>
      </c>
      <c r="C7269" t="s">
        <v>49</v>
      </c>
      <c r="D7269" t="s">
        <v>60769</v>
      </c>
      <c r="E7269" t="s">
        <v>60770</v>
      </c>
      <c r="F7269" t="s">
        <v>60771</v>
      </c>
      <c r="G7269" t="s">
        <v>60772</v>
      </c>
      <c r="H7269" t="s">
        <v>60773</v>
      </c>
      <c r="I7269" t="s">
        <v>4813</v>
      </c>
      <c r="J7269" t="s">
        <v>20235</v>
      </c>
      <c r="K7269" t="s">
        <v>20236</v>
      </c>
      <c r="L7269" t="s">
        <v>1136</v>
      </c>
      <c r="M7269" t="s">
        <v>6413</v>
      </c>
      <c r="N7269" t="s">
        <v>5211</v>
      </c>
      <c r="O7269" t="s">
        <v>20237</v>
      </c>
      <c r="P7269" t="s">
        <v>60774</v>
      </c>
      <c r="R7269" t="str">
        <f t="shared" si="226"/>
        <v>昌乐</v>
      </c>
      <c r="S7269" t="str">
        <f t="shared" si="227"/>
        <v>0113</v>
      </c>
    </row>
    <row r="7270" spans="1:19">
      <c r="A7270" t="s">
        <v>60775</v>
      </c>
      <c r="B7270" t="s">
        <v>60776</v>
      </c>
      <c r="C7270" t="s">
        <v>49</v>
      </c>
      <c r="D7270" t="s">
        <v>60777</v>
      </c>
      <c r="E7270" t="s">
        <v>60778</v>
      </c>
      <c r="F7270" t="s">
        <v>60779</v>
      </c>
      <c r="G7270" t="s">
        <v>60780</v>
      </c>
      <c r="H7270" t="s">
        <v>60781</v>
      </c>
      <c r="I7270" t="s">
        <v>5282</v>
      </c>
      <c r="J7270" t="s">
        <v>10453</v>
      </c>
      <c r="K7270" t="s">
        <v>10454</v>
      </c>
      <c r="L7270" t="s">
        <v>123</v>
      </c>
      <c r="M7270" t="s">
        <v>4994</v>
      </c>
      <c r="N7270" t="s">
        <v>5487</v>
      </c>
      <c r="O7270" t="s">
        <v>10455</v>
      </c>
      <c r="P7270" t="s">
        <v>60782</v>
      </c>
      <c r="R7270" t="str">
        <f t="shared" si="226"/>
        <v>诸城</v>
      </c>
      <c r="S7270" t="str">
        <f t="shared" si="227"/>
        <v>0113</v>
      </c>
    </row>
    <row r="7271" spans="1:19">
      <c r="A7271" t="s">
        <v>60783</v>
      </c>
      <c r="B7271" t="s">
        <v>60784</v>
      </c>
      <c r="C7271" t="s">
        <v>49</v>
      </c>
      <c r="D7271" t="s">
        <v>60785</v>
      </c>
      <c r="E7271" t="s">
        <v>60514</v>
      </c>
      <c r="F7271" t="s">
        <v>60786</v>
      </c>
      <c r="G7271" t="s">
        <v>60787</v>
      </c>
      <c r="H7271" t="s">
        <v>60788</v>
      </c>
      <c r="I7271" t="s">
        <v>4828</v>
      </c>
      <c r="J7271" t="s">
        <v>8680</v>
      </c>
      <c r="K7271" t="s">
        <v>8681</v>
      </c>
      <c r="L7271" t="s">
        <v>60</v>
      </c>
      <c r="M7271" t="s">
        <v>5999</v>
      </c>
      <c r="O7271" t="s">
        <v>8682</v>
      </c>
      <c r="P7271" t="s">
        <v>60789</v>
      </c>
      <c r="R7271" t="str">
        <f t="shared" si="226"/>
        <v>奎文</v>
      </c>
      <c r="S7271" t="str">
        <f t="shared" si="227"/>
        <v>0113</v>
      </c>
    </row>
    <row r="7272" spans="1:19">
      <c r="A7272" t="s">
        <v>60790</v>
      </c>
      <c r="B7272" t="s">
        <v>60791</v>
      </c>
      <c r="C7272" t="s">
        <v>49</v>
      </c>
      <c r="D7272" t="s">
        <v>60792</v>
      </c>
      <c r="E7272" t="s">
        <v>60710</v>
      </c>
      <c r="F7272" t="s">
        <v>60793</v>
      </c>
      <c r="G7272" t="s">
        <v>60794</v>
      </c>
      <c r="H7272" t="s">
        <v>60795</v>
      </c>
      <c r="I7272" t="s">
        <v>4785</v>
      </c>
      <c r="J7272" t="s">
        <v>5484</v>
      </c>
      <c r="K7272" t="s">
        <v>5485</v>
      </c>
      <c r="L7272" t="s">
        <v>114</v>
      </c>
      <c r="M7272" t="s">
        <v>5486</v>
      </c>
      <c r="N7272" t="s">
        <v>4789</v>
      </c>
      <c r="O7272" t="s">
        <v>5488</v>
      </c>
      <c r="P7272" t="s">
        <v>60796</v>
      </c>
      <c r="Q7272" t="s">
        <v>60797</v>
      </c>
      <c r="R7272" t="str">
        <f t="shared" si="226"/>
        <v>高密</v>
      </c>
      <c r="S7272" t="str">
        <f t="shared" si="227"/>
        <v>0113</v>
      </c>
    </row>
    <row r="7273" spans="1:19">
      <c r="A7273" t="s">
        <v>60798</v>
      </c>
      <c r="B7273" t="s">
        <v>60799</v>
      </c>
      <c r="C7273" t="s">
        <v>49</v>
      </c>
      <c r="D7273" t="s">
        <v>60800</v>
      </c>
      <c r="E7273" t="s">
        <v>60801</v>
      </c>
      <c r="F7273" t="s">
        <v>60802</v>
      </c>
      <c r="G7273" t="s">
        <v>60803</v>
      </c>
      <c r="H7273" t="s">
        <v>60804</v>
      </c>
      <c r="I7273" t="s">
        <v>12119</v>
      </c>
      <c r="J7273" t="s">
        <v>8081</v>
      </c>
      <c r="K7273" t="s">
        <v>42502</v>
      </c>
      <c r="L7273" t="s">
        <v>105</v>
      </c>
      <c r="M7273" t="s">
        <v>5133</v>
      </c>
      <c r="N7273" t="s">
        <v>5421</v>
      </c>
      <c r="O7273" t="s">
        <v>8083</v>
      </c>
      <c r="P7273" t="s">
        <v>60805</v>
      </c>
      <c r="Q7273" t="s">
        <v>60806</v>
      </c>
      <c r="R7273" t="str">
        <f t="shared" si="226"/>
        <v>寿光</v>
      </c>
      <c r="S7273" t="str">
        <f t="shared" si="227"/>
        <v>0113</v>
      </c>
    </row>
    <row r="7274" spans="1:19">
      <c r="A7274" t="s">
        <v>60807</v>
      </c>
      <c r="B7274" t="s">
        <v>60808</v>
      </c>
      <c r="C7274" t="s">
        <v>49</v>
      </c>
      <c r="D7274" t="s">
        <v>60809</v>
      </c>
      <c r="E7274" t="s">
        <v>60761</v>
      </c>
      <c r="F7274" t="s">
        <v>60810</v>
      </c>
      <c r="G7274" t="s">
        <v>60811</v>
      </c>
      <c r="H7274" t="s">
        <v>60812</v>
      </c>
      <c r="I7274" t="s">
        <v>4813</v>
      </c>
      <c r="J7274" t="s">
        <v>7929</v>
      </c>
      <c r="K7274" t="s">
        <v>7930</v>
      </c>
      <c r="L7274" t="s">
        <v>114</v>
      </c>
      <c r="M7274" t="s">
        <v>7931</v>
      </c>
      <c r="O7274" t="s">
        <v>7932</v>
      </c>
      <c r="P7274" t="s">
        <v>60813</v>
      </c>
      <c r="Q7274" t="s">
        <v>60814</v>
      </c>
      <c r="R7274" t="str">
        <f t="shared" si="226"/>
        <v>高密</v>
      </c>
      <c r="S7274" t="str">
        <f t="shared" si="227"/>
        <v>0113</v>
      </c>
    </row>
    <row r="7275" spans="1:19">
      <c r="A7275" t="s">
        <v>60815</v>
      </c>
      <c r="B7275" t="s">
        <v>60816</v>
      </c>
      <c r="C7275" t="s">
        <v>49</v>
      </c>
      <c r="D7275" t="s">
        <v>60817</v>
      </c>
      <c r="E7275" t="s">
        <v>60818</v>
      </c>
      <c r="F7275" t="s">
        <v>60819</v>
      </c>
      <c r="G7275" t="s">
        <v>60820</v>
      </c>
      <c r="H7275" t="s">
        <v>60821</v>
      </c>
      <c r="I7275" t="s">
        <v>36874</v>
      </c>
      <c r="J7275" t="s">
        <v>8888</v>
      </c>
      <c r="K7275" t="s">
        <v>8889</v>
      </c>
      <c r="L7275" t="s">
        <v>95</v>
      </c>
      <c r="M7275" t="s">
        <v>5055</v>
      </c>
      <c r="N7275" t="s">
        <v>5487</v>
      </c>
      <c r="O7275" t="s">
        <v>8890</v>
      </c>
      <c r="P7275" t="s">
        <v>60822</v>
      </c>
      <c r="Q7275" t="s">
        <v>60823</v>
      </c>
      <c r="R7275" t="str">
        <f t="shared" si="226"/>
        <v>安丘</v>
      </c>
      <c r="S7275" t="str">
        <f t="shared" si="227"/>
        <v>0113</v>
      </c>
    </row>
    <row r="7276" spans="1:19">
      <c r="A7276" t="s">
        <v>60824</v>
      </c>
      <c r="B7276" t="s">
        <v>60825</v>
      </c>
      <c r="C7276" t="s">
        <v>49</v>
      </c>
      <c r="D7276" t="s">
        <v>60826</v>
      </c>
      <c r="E7276" t="s">
        <v>60801</v>
      </c>
      <c r="F7276" t="s">
        <v>60827</v>
      </c>
      <c r="G7276" t="s">
        <v>60828</v>
      </c>
      <c r="H7276" t="s">
        <v>60829</v>
      </c>
      <c r="I7276" t="s">
        <v>12119</v>
      </c>
      <c r="J7276" t="s">
        <v>4814</v>
      </c>
      <c r="K7276" t="s">
        <v>4815</v>
      </c>
      <c r="L7276" t="s">
        <v>50</v>
      </c>
      <c r="M7276" t="s">
        <v>4816</v>
      </c>
      <c r="N7276" t="s">
        <v>5801</v>
      </c>
      <c r="O7276" t="s">
        <v>4818</v>
      </c>
      <c r="P7276" t="s">
        <v>60830</v>
      </c>
      <c r="R7276" t="str">
        <f t="shared" si="226"/>
        <v>青州</v>
      </c>
      <c r="S7276" t="str">
        <f t="shared" si="227"/>
        <v>0113</v>
      </c>
    </row>
    <row r="7277" spans="1:19">
      <c r="A7277" t="s">
        <v>60831</v>
      </c>
      <c r="B7277" t="s">
        <v>60832</v>
      </c>
      <c r="C7277" t="s">
        <v>49</v>
      </c>
      <c r="D7277" t="s">
        <v>60833</v>
      </c>
      <c r="E7277" t="s">
        <v>60834</v>
      </c>
      <c r="F7277" t="s">
        <v>60835</v>
      </c>
      <c r="G7277" t="s">
        <v>60836</v>
      </c>
      <c r="H7277" t="s">
        <v>60837</v>
      </c>
      <c r="I7277" t="s">
        <v>4955</v>
      </c>
      <c r="J7277" t="s">
        <v>14847</v>
      </c>
      <c r="K7277" t="s">
        <v>14848</v>
      </c>
      <c r="L7277" t="s">
        <v>148</v>
      </c>
      <c r="M7277" t="s">
        <v>6713</v>
      </c>
      <c r="N7277" t="s">
        <v>4972</v>
      </c>
      <c r="O7277" t="s">
        <v>14849</v>
      </c>
      <c r="P7277" t="s">
        <v>60838</v>
      </c>
      <c r="Q7277" t="s">
        <v>60839</v>
      </c>
      <c r="R7277" t="str">
        <f t="shared" si="226"/>
        <v>寒亭</v>
      </c>
      <c r="S7277" t="str">
        <f t="shared" si="227"/>
        <v>0113</v>
      </c>
    </row>
    <row r="7278" spans="1:19">
      <c r="A7278" t="s">
        <v>60840</v>
      </c>
      <c r="B7278" t="s">
        <v>60841</v>
      </c>
      <c r="C7278" t="s">
        <v>49</v>
      </c>
      <c r="D7278" t="s">
        <v>60842</v>
      </c>
      <c r="E7278" t="s">
        <v>60778</v>
      </c>
      <c r="F7278" t="s">
        <v>60843</v>
      </c>
      <c r="G7278" t="s">
        <v>60844</v>
      </c>
      <c r="H7278" t="s">
        <v>60845</v>
      </c>
      <c r="I7278" t="s">
        <v>4785</v>
      </c>
      <c r="J7278" t="s">
        <v>17954</v>
      </c>
      <c r="K7278" t="s">
        <v>17955</v>
      </c>
      <c r="L7278" t="s">
        <v>95</v>
      </c>
      <c r="M7278" t="s">
        <v>5709</v>
      </c>
      <c r="N7278" t="s">
        <v>5487</v>
      </c>
      <c r="O7278" t="s">
        <v>17956</v>
      </c>
      <c r="P7278" t="s">
        <v>60846</v>
      </c>
      <c r="R7278" t="str">
        <f t="shared" si="226"/>
        <v>安丘</v>
      </c>
      <c r="S7278" t="str">
        <f t="shared" si="227"/>
        <v>0113</v>
      </c>
    </row>
    <row r="7279" spans="1:19">
      <c r="A7279" t="s">
        <v>60847</v>
      </c>
      <c r="B7279" t="s">
        <v>60848</v>
      </c>
      <c r="C7279" t="s">
        <v>49</v>
      </c>
      <c r="D7279" t="s">
        <v>60849</v>
      </c>
      <c r="E7279" t="s">
        <v>60514</v>
      </c>
      <c r="F7279" t="s">
        <v>60850</v>
      </c>
      <c r="G7279" t="s">
        <v>60851</v>
      </c>
      <c r="H7279" t="s">
        <v>60852</v>
      </c>
      <c r="I7279" t="s">
        <v>12119</v>
      </c>
      <c r="J7279" t="s">
        <v>10620</v>
      </c>
      <c r="K7279" t="s">
        <v>10621</v>
      </c>
      <c r="L7279" t="s">
        <v>60</v>
      </c>
      <c r="M7279" t="s">
        <v>5999</v>
      </c>
      <c r="N7279" t="s">
        <v>24122</v>
      </c>
      <c r="O7279" t="s">
        <v>10622</v>
      </c>
      <c r="P7279" t="s">
        <v>60853</v>
      </c>
      <c r="Q7279" t="s">
        <v>60854</v>
      </c>
      <c r="R7279" t="str">
        <f t="shared" si="226"/>
        <v>奎文</v>
      </c>
      <c r="S7279" t="str">
        <f t="shared" si="227"/>
        <v>0113</v>
      </c>
    </row>
    <row r="7280" spans="1:19">
      <c r="A7280" t="s">
        <v>60855</v>
      </c>
      <c r="B7280" t="s">
        <v>60856</v>
      </c>
      <c r="C7280" t="s">
        <v>49</v>
      </c>
      <c r="D7280" t="s">
        <v>60857</v>
      </c>
      <c r="E7280" t="s">
        <v>60858</v>
      </c>
      <c r="F7280" t="s">
        <v>60859</v>
      </c>
      <c r="G7280" t="s">
        <v>60860</v>
      </c>
      <c r="H7280" t="s">
        <v>60861</v>
      </c>
      <c r="I7280" t="s">
        <v>12119</v>
      </c>
      <c r="J7280" t="s">
        <v>7765</v>
      </c>
      <c r="K7280" t="s">
        <v>7766</v>
      </c>
      <c r="L7280" t="s">
        <v>123</v>
      </c>
      <c r="M7280" t="s">
        <v>7767</v>
      </c>
      <c r="N7280" t="s">
        <v>5487</v>
      </c>
      <c r="O7280" t="s">
        <v>7769</v>
      </c>
      <c r="P7280" t="s">
        <v>60862</v>
      </c>
      <c r="R7280" t="str">
        <f t="shared" si="226"/>
        <v>诸城</v>
      </c>
      <c r="S7280" t="str">
        <f t="shared" si="227"/>
        <v>0113</v>
      </c>
    </row>
    <row r="7281" spans="1:19">
      <c r="A7281" t="s">
        <v>60863</v>
      </c>
      <c r="B7281" t="s">
        <v>60864</v>
      </c>
      <c r="C7281" t="s">
        <v>49</v>
      </c>
      <c r="D7281" t="s">
        <v>60865</v>
      </c>
      <c r="E7281" t="s">
        <v>60710</v>
      </c>
      <c r="F7281" t="s">
        <v>60866</v>
      </c>
      <c r="G7281" t="s">
        <v>60867</v>
      </c>
      <c r="H7281" t="s">
        <v>60868</v>
      </c>
      <c r="I7281" t="s">
        <v>4852</v>
      </c>
      <c r="J7281" t="s">
        <v>10639</v>
      </c>
      <c r="K7281" t="s">
        <v>10640</v>
      </c>
      <c r="L7281" t="s">
        <v>375</v>
      </c>
      <c r="M7281" t="s">
        <v>5318</v>
      </c>
      <c r="N7281" t="s">
        <v>50081</v>
      </c>
      <c r="O7281" t="s">
        <v>10641</v>
      </c>
      <c r="P7281" t="s">
        <v>60869</v>
      </c>
      <c r="R7281" t="str">
        <f t="shared" si="226"/>
        <v>昌邑</v>
      </c>
      <c r="S7281" t="str">
        <f t="shared" si="227"/>
        <v>0113</v>
      </c>
    </row>
    <row r="7282" spans="1:19">
      <c r="A7282" t="s">
        <v>60870</v>
      </c>
      <c r="B7282" t="s">
        <v>60871</v>
      </c>
      <c r="C7282" t="s">
        <v>49</v>
      </c>
      <c r="D7282" t="s">
        <v>60872</v>
      </c>
      <c r="E7282" t="s">
        <v>60278</v>
      </c>
      <c r="F7282" t="s">
        <v>60873</v>
      </c>
      <c r="G7282" t="s">
        <v>60874</v>
      </c>
      <c r="H7282" t="s">
        <v>60875</v>
      </c>
      <c r="I7282" t="s">
        <v>4852</v>
      </c>
      <c r="J7282" t="s">
        <v>5408</v>
      </c>
      <c r="K7282" t="s">
        <v>4280</v>
      </c>
      <c r="L7282" t="s">
        <v>375</v>
      </c>
      <c r="M7282" t="s">
        <v>5409</v>
      </c>
      <c r="N7282" t="s">
        <v>4972</v>
      </c>
      <c r="O7282" t="s">
        <v>5410</v>
      </c>
      <c r="P7282" t="s">
        <v>60876</v>
      </c>
      <c r="Q7282" t="s">
        <v>60877</v>
      </c>
      <c r="R7282" t="str">
        <f t="shared" si="226"/>
        <v>昌邑</v>
      </c>
      <c r="S7282" t="str">
        <f t="shared" si="227"/>
        <v>0113</v>
      </c>
    </row>
    <row r="7283" spans="1:19">
      <c r="A7283" t="s">
        <v>60878</v>
      </c>
      <c r="B7283" t="s">
        <v>60879</v>
      </c>
      <c r="C7283" t="s">
        <v>49</v>
      </c>
      <c r="D7283" t="s">
        <v>60880</v>
      </c>
      <c r="E7283" t="s">
        <v>60710</v>
      </c>
      <c r="F7283" t="s">
        <v>60881</v>
      </c>
      <c r="G7283" t="s">
        <v>60882</v>
      </c>
      <c r="H7283" t="s">
        <v>60883</v>
      </c>
      <c r="I7283" t="s">
        <v>4828</v>
      </c>
      <c r="J7283" t="s">
        <v>6711</v>
      </c>
      <c r="K7283" t="s">
        <v>6712</v>
      </c>
      <c r="L7283" t="s">
        <v>148</v>
      </c>
      <c r="M7283" t="s">
        <v>6713</v>
      </c>
      <c r="N7283" t="s">
        <v>5801</v>
      </c>
      <c r="O7283" t="s">
        <v>6714</v>
      </c>
      <c r="P7283" t="s">
        <v>60884</v>
      </c>
      <c r="R7283" t="str">
        <f t="shared" si="226"/>
        <v>寒亭</v>
      </c>
      <c r="S7283" t="str">
        <f t="shared" si="227"/>
        <v>0113</v>
      </c>
    </row>
    <row r="7284" spans="1:19">
      <c r="A7284" t="s">
        <v>60885</v>
      </c>
      <c r="B7284" t="s">
        <v>60886</v>
      </c>
      <c r="C7284" t="s">
        <v>49</v>
      </c>
      <c r="D7284" t="s">
        <v>60887</v>
      </c>
      <c r="E7284" t="s">
        <v>60888</v>
      </c>
      <c r="F7284" t="s">
        <v>60889</v>
      </c>
      <c r="G7284" t="s">
        <v>60890</v>
      </c>
      <c r="H7284" t="s">
        <v>60891</v>
      </c>
      <c r="I7284" t="s">
        <v>4852</v>
      </c>
      <c r="J7284" t="s">
        <v>7136</v>
      </c>
      <c r="K7284" t="s">
        <v>7137</v>
      </c>
      <c r="L7284" t="s">
        <v>77</v>
      </c>
      <c r="M7284" t="s">
        <v>4803</v>
      </c>
      <c r="N7284" t="s">
        <v>4972</v>
      </c>
      <c r="O7284" t="s">
        <v>7138</v>
      </c>
      <c r="P7284" t="s">
        <v>60892</v>
      </c>
      <c r="Q7284" t="s">
        <v>60893</v>
      </c>
      <c r="R7284" t="str">
        <f t="shared" si="226"/>
        <v>临朐</v>
      </c>
      <c r="S7284" t="str">
        <f t="shared" si="227"/>
        <v>0113</v>
      </c>
    </row>
    <row r="7285" spans="1:19">
      <c r="A7285" t="s">
        <v>60894</v>
      </c>
      <c r="B7285" t="s">
        <v>60895</v>
      </c>
      <c r="C7285" t="s">
        <v>49</v>
      </c>
      <c r="D7285" t="s">
        <v>60896</v>
      </c>
      <c r="E7285" t="s">
        <v>60530</v>
      </c>
      <c r="F7285" t="s">
        <v>60897</v>
      </c>
      <c r="G7285" t="s">
        <v>60898</v>
      </c>
      <c r="H7285" t="s">
        <v>60899</v>
      </c>
      <c r="I7285" t="s">
        <v>4785</v>
      </c>
      <c r="J7285" t="s">
        <v>7278</v>
      </c>
      <c r="K7285" t="s">
        <v>7279</v>
      </c>
      <c r="L7285" t="s">
        <v>105</v>
      </c>
      <c r="M7285" t="s">
        <v>5089</v>
      </c>
      <c r="N7285" t="s">
        <v>4845</v>
      </c>
      <c r="O7285" t="s">
        <v>7280</v>
      </c>
      <c r="P7285" t="s">
        <v>60900</v>
      </c>
      <c r="R7285" t="str">
        <f t="shared" si="226"/>
        <v>寿光</v>
      </c>
      <c r="S7285" t="str">
        <f t="shared" si="227"/>
        <v>0113</v>
      </c>
    </row>
    <row r="7286" spans="1:19">
      <c r="A7286" t="s">
        <v>60901</v>
      </c>
      <c r="B7286" t="s">
        <v>60902</v>
      </c>
      <c r="C7286" t="s">
        <v>49</v>
      </c>
      <c r="D7286" t="s">
        <v>60903</v>
      </c>
      <c r="E7286" t="s">
        <v>60514</v>
      </c>
      <c r="F7286" t="s">
        <v>60904</v>
      </c>
      <c r="G7286" t="s">
        <v>60905</v>
      </c>
      <c r="H7286" t="s">
        <v>60906</v>
      </c>
      <c r="I7286" t="s">
        <v>5066</v>
      </c>
      <c r="J7286" t="s">
        <v>26129</v>
      </c>
      <c r="K7286" t="s">
        <v>26130</v>
      </c>
      <c r="L7286" t="s">
        <v>1136</v>
      </c>
      <c r="M7286" t="s">
        <v>6413</v>
      </c>
      <c r="O7286" t="s">
        <v>26131</v>
      </c>
      <c r="P7286" t="s">
        <v>60907</v>
      </c>
      <c r="Q7286" t="s">
        <v>60908</v>
      </c>
      <c r="R7286" t="str">
        <f t="shared" si="226"/>
        <v>昌乐</v>
      </c>
      <c r="S7286" t="str">
        <f t="shared" si="227"/>
        <v>0113</v>
      </c>
    </row>
    <row r="7287" spans="1:19">
      <c r="A7287" t="s">
        <v>60909</v>
      </c>
      <c r="B7287" t="s">
        <v>60910</v>
      </c>
      <c r="C7287" t="s">
        <v>49</v>
      </c>
      <c r="D7287" t="s">
        <v>60911</v>
      </c>
      <c r="E7287" t="s">
        <v>60710</v>
      </c>
      <c r="F7287" t="s">
        <v>60912</v>
      </c>
      <c r="G7287" t="s">
        <v>60913</v>
      </c>
      <c r="H7287" t="s">
        <v>60914</v>
      </c>
      <c r="I7287" t="s">
        <v>5327</v>
      </c>
      <c r="J7287" t="s">
        <v>14178</v>
      </c>
      <c r="K7287" t="s">
        <v>14179</v>
      </c>
      <c r="L7287" t="s">
        <v>95</v>
      </c>
      <c r="M7287" t="s">
        <v>5709</v>
      </c>
      <c r="N7287" t="s">
        <v>5030</v>
      </c>
      <c r="O7287" t="s">
        <v>14180</v>
      </c>
      <c r="P7287" t="s">
        <v>60915</v>
      </c>
      <c r="Q7287" t="s">
        <v>60916</v>
      </c>
      <c r="R7287" t="str">
        <f t="shared" si="226"/>
        <v>安丘</v>
      </c>
      <c r="S7287" t="str">
        <f t="shared" si="227"/>
        <v>0113</v>
      </c>
    </row>
    <row r="7288" spans="1:19">
      <c r="A7288" t="s">
        <v>60917</v>
      </c>
      <c r="B7288" t="s">
        <v>60918</v>
      </c>
      <c r="C7288" t="s">
        <v>49</v>
      </c>
      <c r="D7288" t="s">
        <v>60919</v>
      </c>
      <c r="E7288" t="s">
        <v>60248</v>
      </c>
      <c r="F7288" t="s">
        <v>60920</v>
      </c>
      <c r="G7288" t="s">
        <v>60921</v>
      </c>
      <c r="H7288" t="s">
        <v>60922</v>
      </c>
      <c r="I7288" t="s">
        <v>12119</v>
      </c>
      <c r="J7288" t="s">
        <v>6782</v>
      </c>
      <c r="K7288" t="s">
        <v>6783</v>
      </c>
      <c r="L7288" t="s">
        <v>105</v>
      </c>
      <c r="M7288" t="s">
        <v>5224</v>
      </c>
      <c r="N7288" t="s">
        <v>4919</v>
      </c>
      <c r="O7288" t="s">
        <v>6784</v>
      </c>
      <c r="P7288" t="s">
        <v>60923</v>
      </c>
      <c r="R7288" t="str">
        <f t="shared" si="226"/>
        <v>寿光</v>
      </c>
      <c r="S7288" t="str">
        <f t="shared" si="227"/>
        <v>0113</v>
      </c>
    </row>
    <row r="7289" spans="1:19">
      <c r="A7289" t="s">
        <v>60924</v>
      </c>
      <c r="B7289" t="s">
        <v>60925</v>
      </c>
      <c r="C7289" t="s">
        <v>49</v>
      </c>
      <c r="D7289" t="s">
        <v>60926</v>
      </c>
      <c r="E7289" t="s">
        <v>60278</v>
      </c>
      <c r="F7289" t="s">
        <v>60927</v>
      </c>
      <c r="G7289" t="s">
        <v>60928</v>
      </c>
      <c r="H7289" t="s">
        <v>60929</v>
      </c>
      <c r="I7289" t="s">
        <v>5541</v>
      </c>
      <c r="J7289" t="s">
        <v>9438</v>
      </c>
      <c r="K7289" t="s">
        <v>9439</v>
      </c>
      <c r="L7289" t="s">
        <v>114</v>
      </c>
      <c r="M7289" t="s">
        <v>5486</v>
      </c>
      <c r="N7289" t="s">
        <v>4919</v>
      </c>
      <c r="O7289" t="s">
        <v>9440</v>
      </c>
      <c r="P7289" t="s">
        <v>60930</v>
      </c>
      <c r="R7289" t="str">
        <f t="shared" si="226"/>
        <v>高密</v>
      </c>
      <c r="S7289" t="str">
        <f t="shared" si="227"/>
        <v>0113</v>
      </c>
    </row>
    <row r="7290" spans="1:19">
      <c r="A7290" t="s">
        <v>60931</v>
      </c>
      <c r="B7290" t="s">
        <v>60932</v>
      </c>
      <c r="C7290" t="s">
        <v>49</v>
      </c>
      <c r="D7290" t="s">
        <v>60933</v>
      </c>
      <c r="E7290" t="s">
        <v>60934</v>
      </c>
      <c r="F7290" t="s">
        <v>60935</v>
      </c>
      <c r="G7290" t="s">
        <v>60936</v>
      </c>
      <c r="H7290" t="s">
        <v>60937</v>
      </c>
      <c r="I7290" t="s">
        <v>12119</v>
      </c>
      <c r="J7290" t="s">
        <v>4772</v>
      </c>
      <c r="K7290" t="s">
        <v>4773</v>
      </c>
      <c r="L7290" t="s">
        <v>60</v>
      </c>
      <c r="M7290" t="s">
        <v>4774</v>
      </c>
      <c r="N7290" t="s">
        <v>5421</v>
      </c>
      <c r="O7290" t="s">
        <v>4776</v>
      </c>
      <c r="Q7290" t="s">
        <v>60938</v>
      </c>
      <c r="R7290" t="str">
        <f t="shared" si="226"/>
        <v>奎文</v>
      </c>
      <c r="S7290" t="str">
        <f t="shared" si="227"/>
        <v>0113</v>
      </c>
    </row>
    <row r="7291" spans="1:19">
      <c r="A7291" t="s">
        <v>60939</v>
      </c>
      <c r="B7291" t="s">
        <v>60940</v>
      </c>
      <c r="C7291" t="s">
        <v>49</v>
      </c>
      <c r="D7291" t="s">
        <v>60941</v>
      </c>
      <c r="E7291" t="s">
        <v>60942</v>
      </c>
      <c r="F7291" t="s">
        <v>60943</v>
      </c>
      <c r="G7291" t="s">
        <v>60944</v>
      </c>
      <c r="H7291" t="s">
        <v>60945</v>
      </c>
      <c r="I7291" t="s">
        <v>12119</v>
      </c>
      <c r="J7291" t="s">
        <v>5636</v>
      </c>
      <c r="K7291" t="s">
        <v>5906</v>
      </c>
      <c r="L7291" t="s">
        <v>77</v>
      </c>
      <c r="M7291" t="s">
        <v>5145</v>
      </c>
      <c r="N7291" t="s">
        <v>5907</v>
      </c>
      <c r="O7291" t="s">
        <v>5908</v>
      </c>
      <c r="P7291" t="s">
        <v>60946</v>
      </c>
      <c r="R7291" t="str">
        <f t="shared" si="226"/>
        <v>临朐</v>
      </c>
      <c r="S7291" t="str">
        <f t="shared" si="227"/>
        <v>0113</v>
      </c>
    </row>
    <row r="7292" spans="1:19">
      <c r="A7292" t="s">
        <v>60947</v>
      </c>
      <c r="B7292" t="s">
        <v>60948</v>
      </c>
      <c r="C7292" t="s">
        <v>49</v>
      </c>
      <c r="D7292" t="s">
        <v>60949</v>
      </c>
      <c r="E7292" t="s">
        <v>60710</v>
      </c>
      <c r="F7292" t="s">
        <v>60950</v>
      </c>
      <c r="G7292" t="s">
        <v>60951</v>
      </c>
      <c r="H7292" t="s">
        <v>60952</v>
      </c>
      <c r="I7292" t="s">
        <v>5066</v>
      </c>
      <c r="J7292" t="s">
        <v>8582</v>
      </c>
      <c r="K7292" t="s">
        <v>8583</v>
      </c>
      <c r="L7292" t="s">
        <v>77</v>
      </c>
      <c r="M7292" t="s">
        <v>4803</v>
      </c>
      <c r="N7292" t="s">
        <v>4775</v>
      </c>
      <c r="O7292" t="s">
        <v>8584</v>
      </c>
      <c r="P7292" t="s">
        <v>60953</v>
      </c>
      <c r="R7292" t="str">
        <f t="shared" si="226"/>
        <v>临朐</v>
      </c>
      <c r="S7292" t="str">
        <f t="shared" si="227"/>
        <v>0113</v>
      </c>
    </row>
    <row r="7293" spans="1:19">
      <c r="A7293" t="s">
        <v>60954</v>
      </c>
      <c r="B7293" t="s">
        <v>60955</v>
      </c>
      <c r="C7293" t="s">
        <v>49</v>
      </c>
      <c r="D7293" t="s">
        <v>60956</v>
      </c>
      <c r="E7293" t="s">
        <v>60514</v>
      </c>
      <c r="F7293" t="s">
        <v>60957</v>
      </c>
      <c r="G7293" t="s">
        <v>60958</v>
      </c>
      <c r="H7293" t="s">
        <v>60959</v>
      </c>
      <c r="I7293" t="s">
        <v>4852</v>
      </c>
      <c r="J7293" t="s">
        <v>15037</v>
      </c>
      <c r="K7293" t="s">
        <v>15038</v>
      </c>
      <c r="L7293" t="s">
        <v>237</v>
      </c>
      <c r="M7293" t="s">
        <v>4971</v>
      </c>
      <c r="O7293" t="s">
        <v>15039</v>
      </c>
      <c r="P7293" t="s">
        <v>60960</v>
      </c>
      <c r="Q7293" t="s">
        <v>60961</v>
      </c>
      <c r="R7293" t="str">
        <f t="shared" si="226"/>
        <v>潍城</v>
      </c>
      <c r="S7293" t="str">
        <f t="shared" si="227"/>
        <v>0113</v>
      </c>
    </row>
    <row r="7294" spans="1:19">
      <c r="A7294" t="s">
        <v>60962</v>
      </c>
      <c r="B7294" t="s">
        <v>60963</v>
      </c>
      <c r="C7294" t="s">
        <v>49</v>
      </c>
      <c r="D7294" t="s">
        <v>60964</v>
      </c>
      <c r="E7294" t="s">
        <v>60514</v>
      </c>
      <c r="F7294" t="s">
        <v>60965</v>
      </c>
      <c r="G7294" t="s">
        <v>60966</v>
      </c>
      <c r="H7294" t="s">
        <v>60967</v>
      </c>
      <c r="I7294" t="s">
        <v>4828</v>
      </c>
      <c r="J7294" t="s">
        <v>8364</v>
      </c>
      <c r="K7294" t="s">
        <v>8365</v>
      </c>
      <c r="L7294" t="s">
        <v>50</v>
      </c>
      <c r="M7294" t="s">
        <v>6701</v>
      </c>
      <c r="O7294" t="s">
        <v>8366</v>
      </c>
      <c r="P7294" t="s">
        <v>60968</v>
      </c>
      <c r="R7294" t="str">
        <f t="shared" si="226"/>
        <v>青州</v>
      </c>
      <c r="S7294" t="str">
        <f t="shared" si="227"/>
        <v>0113</v>
      </c>
    </row>
    <row r="7295" spans="1:19">
      <c r="A7295" t="s">
        <v>60969</v>
      </c>
      <c r="B7295" t="s">
        <v>60970</v>
      </c>
      <c r="C7295" t="s">
        <v>49</v>
      </c>
      <c r="D7295" t="s">
        <v>60971</v>
      </c>
      <c r="E7295" t="s">
        <v>60278</v>
      </c>
      <c r="F7295" t="s">
        <v>60972</v>
      </c>
      <c r="G7295" t="s">
        <v>60973</v>
      </c>
      <c r="H7295" t="s">
        <v>60974</v>
      </c>
      <c r="I7295" t="s">
        <v>4955</v>
      </c>
      <c r="J7295" t="s">
        <v>20915</v>
      </c>
      <c r="K7295" t="s">
        <v>20916</v>
      </c>
      <c r="L7295" t="s">
        <v>237</v>
      </c>
      <c r="M7295" t="s">
        <v>4868</v>
      </c>
      <c r="N7295" t="s">
        <v>4959</v>
      </c>
      <c r="O7295" t="s">
        <v>20917</v>
      </c>
      <c r="P7295" t="s">
        <v>60975</v>
      </c>
      <c r="Q7295" t="s">
        <v>60976</v>
      </c>
      <c r="R7295" t="str">
        <f t="shared" si="226"/>
        <v>潍城</v>
      </c>
      <c r="S7295" t="str">
        <f t="shared" si="227"/>
        <v>0113</v>
      </c>
    </row>
    <row r="7296" spans="1:19">
      <c r="A7296" t="s">
        <v>60977</v>
      </c>
      <c r="B7296" t="s">
        <v>60978</v>
      </c>
      <c r="C7296" t="s">
        <v>49</v>
      </c>
      <c r="D7296" t="s">
        <v>60979</v>
      </c>
      <c r="E7296" t="s">
        <v>60980</v>
      </c>
      <c r="F7296" t="s">
        <v>60981</v>
      </c>
      <c r="G7296" t="s">
        <v>60982</v>
      </c>
      <c r="H7296" t="s">
        <v>60983</v>
      </c>
      <c r="I7296" t="s">
        <v>4828</v>
      </c>
      <c r="J7296" t="s">
        <v>8820</v>
      </c>
      <c r="K7296" t="s">
        <v>8821</v>
      </c>
      <c r="L7296" t="s">
        <v>114</v>
      </c>
      <c r="M7296" t="s">
        <v>7931</v>
      </c>
      <c r="N7296" t="s">
        <v>5619</v>
      </c>
      <c r="O7296" t="s">
        <v>8822</v>
      </c>
      <c r="P7296" t="s">
        <v>60984</v>
      </c>
      <c r="R7296" t="str">
        <f t="shared" si="226"/>
        <v>高密</v>
      </c>
      <c r="S7296" t="str">
        <f t="shared" si="227"/>
        <v>0113</v>
      </c>
    </row>
    <row r="7297" spans="1:19">
      <c r="A7297" t="s">
        <v>60985</v>
      </c>
      <c r="B7297" t="s">
        <v>60986</v>
      </c>
      <c r="C7297" t="s">
        <v>49</v>
      </c>
      <c r="D7297" t="s">
        <v>60987</v>
      </c>
      <c r="E7297" t="s">
        <v>60934</v>
      </c>
      <c r="F7297" t="s">
        <v>60988</v>
      </c>
      <c r="G7297" t="s">
        <v>60989</v>
      </c>
      <c r="H7297" t="s">
        <v>60990</v>
      </c>
      <c r="I7297" t="s">
        <v>12119</v>
      </c>
      <c r="J7297" t="s">
        <v>10316</v>
      </c>
      <c r="K7297" t="s">
        <v>10317</v>
      </c>
      <c r="L7297" t="s">
        <v>262</v>
      </c>
      <c r="M7297" t="s">
        <v>10318</v>
      </c>
      <c r="O7297" t="s">
        <v>10319</v>
      </c>
      <c r="R7297" t="str">
        <f t="shared" ref="R7297:R7360" si="228">IF(OR(LEFT(L7297,2)="高新"),"奎文",IF(LEFT(L7297,2)="峡山","坊子",IF(LEFT(L7297,2)="滨海","寒亭",LEFT(L7297,2))))</f>
        <v>寒亭</v>
      </c>
      <c r="S7297" t="str">
        <f t="shared" ref="S7297:S7360" si="229">TEXT(B7297,"mmdd")</f>
        <v>0113</v>
      </c>
    </row>
    <row r="7298" spans="1:19">
      <c r="A7298" t="s">
        <v>60991</v>
      </c>
      <c r="B7298" t="s">
        <v>60992</v>
      </c>
      <c r="C7298" t="s">
        <v>49</v>
      </c>
      <c r="D7298" t="s">
        <v>60993</v>
      </c>
      <c r="E7298" t="s">
        <v>60278</v>
      </c>
      <c r="F7298" t="s">
        <v>60994</v>
      </c>
      <c r="G7298" t="s">
        <v>60995</v>
      </c>
      <c r="H7298" t="s">
        <v>60996</v>
      </c>
      <c r="I7298" t="s">
        <v>5221</v>
      </c>
      <c r="J7298" t="s">
        <v>8069</v>
      </c>
      <c r="K7298" t="s">
        <v>8070</v>
      </c>
      <c r="L7298" t="s">
        <v>95</v>
      </c>
      <c r="M7298" t="s">
        <v>8071</v>
      </c>
      <c r="N7298" t="s">
        <v>5619</v>
      </c>
      <c r="O7298" t="s">
        <v>8073</v>
      </c>
      <c r="P7298" t="s">
        <v>60997</v>
      </c>
      <c r="Q7298" t="s">
        <v>60998</v>
      </c>
      <c r="R7298" t="str">
        <f t="shared" si="228"/>
        <v>安丘</v>
      </c>
      <c r="S7298" t="str">
        <f t="shared" si="229"/>
        <v>0113</v>
      </c>
    </row>
    <row r="7299" spans="1:19">
      <c r="A7299" t="s">
        <v>60999</v>
      </c>
      <c r="B7299" t="s">
        <v>61000</v>
      </c>
      <c r="C7299" t="s">
        <v>49</v>
      </c>
      <c r="D7299" t="s">
        <v>61001</v>
      </c>
      <c r="E7299" t="s">
        <v>60278</v>
      </c>
      <c r="F7299" t="s">
        <v>61002</v>
      </c>
      <c r="G7299" t="s">
        <v>61003</v>
      </c>
      <c r="H7299" t="s">
        <v>61004</v>
      </c>
      <c r="I7299" t="s">
        <v>5541</v>
      </c>
      <c r="J7299" t="s">
        <v>7208</v>
      </c>
      <c r="K7299" t="s">
        <v>7209</v>
      </c>
      <c r="L7299" t="s">
        <v>123</v>
      </c>
      <c r="M7299" t="s">
        <v>7210</v>
      </c>
      <c r="N7299" t="s">
        <v>5056</v>
      </c>
      <c r="O7299" t="s">
        <v>7211</v>
      </c>
      <c r="P7299" t="s">
        <v>61005</v>
      </c>
      <c r="Q7299" t="s">
        <v>61006</v>
      </c>
      <c r="R7299" t="str">
        <f t="shared" si="228"/>
        <v>诸城</v>
      </c>
      <c r="S7299" t="str">
        <f t="shared" si="229"/>
        <v>0113</v>
      </c>
    </row>
    <row r="7300" spans="1:19">
      <c r="A7300" t="s">
        <v>61007</v>
      </c>
      <c r="B7300" t="s">
        <v>61008</v>
      </c>
      <c r="C7300" t="s">
        <v>49</v>
      </c>
      <c r="D7300" t="s">
        <v>61009</v>
      </c>
      <c r="E7300" t="s">
        <v>60278</v>
      </c>
      <c r="F7300" t="s">
        <v>61010</v>
      </c>
      <c r="G7300" t="s">
        <v>61011</v>
      </c>
      <c r="H7300" t="s">
        <v>61012</v>
      </c>
      <c r="I7300" t="s">
        <v>4955</v>
      </c>
      <c r="J7300" t="s">
        <v>8847</v>
      </c>
      <c r="K7300" t="s">
        <v>8848</v>
      </c>
      <c r="L7300" t="s">
        <v>60</v>
      </c>
      <c r="M7300" t="s">
        <v>5420</v>
      </c>
      <c r="N7300" t="s">
        <v>4959</v>
      </c>
      <c r="O7300" t="s">
        <v>8849</v>
      </c>
      <c r="P7300" t="s">
        <v>60895</v>
      </c>
      <c r="Q7300" t="s">
        <v>61013</v>
      </c>
      <c r="R7300" t="str">
        <f t="shared" si="228"/>
        <v>奎文</v>
      </c>
      <c r="S7300" t="str">
        <f t="shared" si="229"/>
        <v>0113</v>
      </c>
    </row>
    <row r="7301" spans="1:19">
      <c r="A7301" t="s">
        <v>61014</v>
      </c>
      <c r="B7301" t="s">
        <v>60838</v>
      </c>
      <c r="C7301" t="s">
        <v>49</v>
      </c>
      <c r="D7301" t="s">
        <v>61015</v>
      </c>
      <c r="E7301" t="s">
        <v>60710</v>
      </c>
      <c r="F7301" t="s">
        <v>61016</v>
      </c>
      <c r="G7301" t="s">
        <v>61017</v>
      </c>
      <c r="H7301" t="s">
        <v>61018</v>
      </c>
      <c r="I7301" t="s">
        <v>4785</v>
      </c>
      <c r="J7301" t="s">
        <v>13467</v>
      </c>
      <c r="K7301" t="s">
        <v>13468</v>
      </c>
      <c r="L7301" t="s">
        <v>237</v>
      </c>
      <c r="M7301" t="s">
        <v>4788</v>
      </c>
      <c r="N7301" t="s">
        <v>5056</v>
      </c>
      <c r="O7301" t="s">
        <v>13469</v>
      </c>
      <c r="P7301" t="s">
        <v>61019</v>
      </c>
      <c r="R7301" t="str">
        <f t="shared" si="228"/>
        <v>潍城</v>
      </c>
      <c r="S7301" t="str">
        <f t="shared" si="229"/>
        <v>0113</v>
      </c>
    </row>
    <row r="7302" spans="1:19">
      <c r="A7302" t="s">
        <v>61020</v>
      </c>
      <c r="B7302" t="s">
        <v>61021</v>
      </c>
      <c r="C7302" t="s">
        <v>49</v>
      </c>
      <c r="D7302" t="s">
        <v>61022</v>
      </c>
      <c r="E7302" t="s">
        <v>60514</v>
      </c>
      <c r="F7302" t="s">
        <v>61023</v>
      </c>
      <c r="G7302" t="s">
        <v>61024</v>
      </c>
      <c r="H7302" t="s">
        <v>61025</v>
      </c>
      <c r="I7302" t="s">
        <v>12119</v>
      </c>
      <c r="J7302" t="s">
        <v>6401</v>
      </c>
      <c r="K7302" t="s">
        <v>6402</v>
      </c>
      <c r="L7302" t="s">
        <v>105</v>
      </c>
      <c r="M7302" t="s">
        <v>5224</v>
      </c>
      <c r="O7302" t="s">
        <v>6403</v>
      </c>
      <c r="P7302" t="s">
        <v>61026</v>
      </c>
      <c r="Q7302" t="s">
        <v>61027</v>
      </c>
      <c r="R7302" t="str">
        <f t="shared" si="228"/>
        <v>寿光</v>
      </c>
      <c r="S7302" t="str">
        <f t="shared" si="229"/>
        <v>0113</v>
      </c>
    </row>
    <row r="7303" spans="1:19">
      <c r="A7303" t="s">
        <v>61028</v>
      </c>
      <c r="B7303" t="s">
        <v>61029</v>
      </c>
      <c r="C7303" t="s">
        <v>49</v>
      </c>
      <c r="D7303" t="s">
        <v>61030</v>
      </c>
      <c r="E7303" t="s">
        <v>61031</v>
      </c>
      <c r="F7303" t="s">
        <v>61032</v>
      </c>
      <c r="G7303" t="s">
        <v>61033</v>
      </c>
      <c r="H7303" t="s">
        <v>61034</v>
      </c>
      <c r="I7303" t="s">
        <v>4852</v>
      </c>
      <c r="J7303" t="s">
        <v>11207</v>
      </c>
      <c r="K7303" t="s">
        <v>11208</v>
      </c>
      <c r="L7303" t="s">
        <v>123</v>
      </c>
      <c r="M7303" t="s">
        <v>7767</v>
      </c>
      <c r="N7303" t="s">
        <v>10228</v>
      </c>
      <c r="O7303" t="s">
        <v>11209</v>
      </c>
      <c r="P7303" t="s">
        <v>61035</v>
      </c>
      <c r="Q7303" t="s">
        <v>61036</v>
      </c>
      <c r="R7303" t="str">
        <f t="shared" si="228"/>
        <v>诸城</v>
      </c>
      <c r="S7303" t="str">
        <f t="shared" si="229"/>
        <v>0113</v>
      </c>
    </row>
    <row r="7304" spans="1:19">
      <c r="A7304" t="s">
        <v>61037</v>
      </c>
      <c r="B7304" t="s">
        <v>61038</v>
      </c>
      <c r="C7304" t="s">
        <v>49</v>
      </c>
      <c r="D7304" t="s">
        <v>61039</v>
      </c>
      <c r="E7304" t="s">
        <v>60278</v>
      </c>
      <c r="F7304" t="s">
        <v>61040</v>
      </c>
      <c r="G7304" t="s">
        <v>61041</v>
      </c>
      <c r="H7304" t="s">
        <v>61042</v>
      </c>
      <c r="I7304" t="s">
        <v>5822</v>
      </c>
      <c r="J7304" t="s">
        <v>12195</v>
      </c>
      <c r="K7304" t="s">
        <v>12196</v>
      </c>
      <c r="L7304" t="s">
        <v>77</v>
      </c>
      <c r="M7304" t="s">
        <v>5733</v>
      </c>
      <c r="N7304" t="s">
        <v>4972</v>
      </c>
      <c r="O7304" t="s">
        <v>12197</v>
      </c>
      <c r="P7304" t="s">
        <v>61043</v>
      </c>
      <c r="Q7304" t="s">
        <v>61044</v>
      </c>
      <c r="R7304" t="str">
        <f t="shared" si="228"/>
        <v>临朐</v>
      </c>
      <c r="S7304" t="str">
        <f t="shared" si="229"/>
        <v>0113</v>
      </c>
    </row>
    <row r="7305" spans="1:19">
      <c r="A7305" t="s">
        <v>61045</v>
      </c>
      <c r="B7305" t="s">
        <v>61046</v>
      </c>
      <c r="C7305" t="s">
        <v>49</v>
      </c>
      <c r="D7305" t="s">
        <v>61047</v>
      </c>
      <c r="E7305" t="s">
        <v>60514</v>
      </c>
      <c r="F7305" t="s">
        <v>61048</v>
      </c>
      <c r="G7305" t="s">
        <v>61049</v>
      </c>
      <c r="H7305" t="s">
        <v>61050</v>
      </c>
      <c r="I7305" t="s">
        <v>12844</v>
      </c>
      <c r="J7305" t="s">
        <v>20173</v>
      </c>
      <c r="K7305" t="s">
        <v>20174</v>
      </c>
      <c r="L7305" t="s">
        <v>105</v>
      </c>
      <c r="M7305" t="s">
        <v>5133</v>
      </c>
      <c r="N7305" t="s">
        <v>5056</v>
      </c>
      <c r="O7305" t="s">
        <v>20175</v>
      </c>
      <c r="P7305" t="s">
        <v>61051</v>
      </c>
      <c r="Q7305" t="s">
        <v>61052</v>
      </c>
      <c r="R7305" t="str">
        <f t="shared" si="228"/>
        <v>寿光</v>
      </c>
      <c r="S7305" t="str">
        <f t="shared" si="229"/>
        <v>0113</v>
      </c>
    </row>
    <row r="7306" spans="1:19">
      <c r="A7306" t="s">
        <v>61053</v>
      </c>
      <c r="B7306" t="s">
        <v>61054</v>
      </c>
      <c r="C7306" t="s">
        <v>49</v>
      </c>
      <c r="D7306" t="s">
        <v>61055</v>
      </c>
      <c r="E7306" t="s">
        <v>60514</v>
      </c>
      <c r="F7306" t="s">
        <v>61056</v>
      </c>
      <c r="G7306" t="s">
        <v>61057</v>
      </c>
      <c r="H7306" t="s">
        <v>61058</v>
      </c>
      <c r="I7306" t="s">
        <v>12119</v>
      </c>
      <c r="J7306" t="s">
        <v>8354</v>
      </c>
      <c r="K7306" t="s">
        <v>8355</v>
      </c>
      <c r="L7306" t="s">
        <v>95</v>
      </c>
      <c r="M7306" t="s">
        <v>5649</v>
      </c>
      <c r="N7306" t="s">
        <v>16864</v>
      </c>
      <c r="O7306" t="s">
        <v>8356</v>
      </c>
      <c r="P7306" t="s">
        <v>61059</v>
      </c>
      <c r="Q7306" t="s">
        <v>61060</v>
      </c>
      <c r="R7306" t="str">
        <f t="shared" si="228"/>
        <v>安丘</v>
      </c>
      <c r="S7306" t="str">
        <f t="shared" si="229"/>
        <v>0113</v>
      </c>
    </row>
    <row r="7307" spans="1:19">
      <c r="A7307" t="s">
        <v>61061</v>
      </c>
      <c r="B7307" t="s">
        <v>61062</v>
      </c>
      <c r="C7307" t="s">
        <v>49</v>
      </c>
      <c r="D7307" t="s">
        <v>61063</v>
      </c>
      <c r="E7307" t="s">
        <v>60710</v>
      </c>
      <c r="F7307" t="s">
        <v>61064</v>
      </c>
      <c r="G7307" t="s">
        <v>61065</v>
      </c>
      <c r="H7307" t="s">
        <v>61066</v>
      </c>
      <c r="I7307" t="s">
        <v>4771</v>
      </c>
      <c r="J7307" t="s">
        <v>6829</v>
      </c>
      <c r="K7307" t="s">
        <v>6830</v>
      </c>
      <c r="L7307" t="s">
        <v>95</v>
      </c>
      <c r="M7307" t="s">
        <v>5649</v>
      </c>
      <c r="N7307" t="s">
        <v>4892</v>
      </c>
      <c r="O7307" t="s">
        <v>6831</v>
      </c>
      <c r="P7307" t="s">
        <v>61067</v>
      </c>
      <c r="R7307" t="str">
        <f t="shared" si="228"/>
        <v>安丘</v>
      </c>
      <c r="S7307" t="str">
        <f t="shared" si="229"/>
        <v>0113</v>
      </c>
    </row>
    <row r="7308" spans="1:19">
      <c r="A7308" t="s">
        <v>61068</v>
      </c>
      <c r="B7308" t="s">
        <v>61069</v>
      </c>
      <c r="C7308" t="s">
        <v>49</v>
      </c>
      <c r="D7308" t="s">
        <v>61070</v>
      </c>
      <c r="E7308" t="s">
        <v>60278</v>
      </c>
      <c r="F7308" t="s">
        <v>61071</v>
      </c>
      <c r="G7308" t="s">
        <v>61072</v>
      </c>
      <c r="H7308" t="s">
        <v>61073</v>
      </c>
      <c r="I7308" t="s">
        <v>4852</v>
      </c>
      <c r="J7308" t="s">
        <v>9734</v>
      </c>
      <c r="K7308" t="s">
        <v>9735</v>
      </c>
      <c r="L7308" t="s">
        <v>60</v>
      </c>
      <c r="M7308" t="s">
        <v>4904</v>
      </c>
      <c r="N7308" t="s">
        <v>5112</v>
      </c>
      <c r="O7308" t="s">
        <v>9736</v>
      </c>
      <c r="P7308" t="s">
        <v>61074</v>
      </c>
      <c r="Q7308" t="s">
        <v>61075</v>
      </c>
      <c r="R7308" t="str">
        <f t="shared" si="228"/>
        <v>奎文</v>
      </c>
      <c r="S7308" t="str">
        <f t="shared" si="229"/>
        <v>0113</v>
      </c>
    </row>
    <row r="7309" spans="1:19">
      <c r="A7309" t="s">
        <v>61076</v>
      </c>
      <c r="B7309" t="s">
        <v>61077</v>
      </c>
      <c r="C7309" t="s">
        <v>49</v>
      </c>
      <c r="D7309" t="s">
        <v>61078</v>
      </c>
      <c r="E7309" t="s">
        <v>60278</v>
      </c>
      <c r="F7309" t="s">
        <v>61079</v>
      </c>
      <c r="G7309" t="s">
        <v>61080</v>
      </c>
      <c r="H7309" t="s">
        <v>61081</v>
      </c>
      <c r="I7309" t="s">
        <v>5541</v>
      </c>
      <c r="J7309" t="s">
        <v>8374</v>
      </c>
      <c r="K7309" t="s">
        <v>8375</v>
      </c>
      <c r="L7309" t="s">
        <v>95</v>
      </c>
      <c r="M7309" t="s">
        <v>5757</v>
      </c>
      <c r="N7309" t="s">
        <v>4919</v>
      </c>
      <c r="O7309" t="s">
        <v>8376</v>
      </c>
      <c r="P7309" t="s">
        <v>61082</v>
      </c>
      <c r="Q7309" t="s">
        <v>61083</v>
      </c>
      <c r="R7309" t="str">
        <f t="shared" si="228"/>
        <v>安丘</v>
      </c>
      <c r="S7309" t="str">
        <f t="shared" si="229"/>
        <v>0113</v>
      </c>
    </row>
    <row r="7310" spans="1:19">
      <c r="A7310" t="s">
        <v>61084</v>
      </c>
      <c r="B7310" t="s">
        <v>61085</v>
      </c>
      <c r="C7310" t="s">
        <v>49</v>
      </c>
      <c r="D7310" t="s">
        <v>61086</v>
      </c>
      <c r="E7310" t="s">
        <v>61087</v>
      </c>
      <c r="F7310" t="s">
        <v>61088</v>
      </c>
      <c r="G7310" t="s">
        <v>61089</v>
      </c>
      <c r="H7310" t="s">
        <v>61090</v>
      </c>
      <c r="I7310" t="s">
        <v>4841</v>
      </c>
      <c r="J7310" t="s">
        <v>7136</v>
      </c>
      <c r="K7310" t="s">
        <v>7137</v>
      </c>
      <c r="L7310" t="s">
        <v>77</v>
      </c>
      <c r="M7310" t="s">
        <v>4803</v>
      </c>
      <c r="O7310" t="s">
        <v>7138</v>
      </c>
      <c r="P7310" t="s">
        <v>61091</v>
      </c>
      <c r="Q7310" t="s">
        <v>61092</v>
      </c>
      <c r="R7310" t="str">
        <f t="shared" si="228"/>
        <v>临朐</v>
      </c>
      <c r="S7310" t="str">
        <f t="shared" si="229"/>
        <v>0113</v>
      </c>
    </row>
    <row r="7311" spans="1:19">
      <c r="A7311" t="s">
        <v>61093</v>
      </c>
      <c r="B7311" t="s">
        <v>61094</v>
      </c>
      <c r="C7311" t="s">
        <v>49</v>
      </c>
      <c r="D7311" t="s">
        <v>61095</v>
      </c>
      <c r="E7311" t="s">
        <v>60248</v>
      </c>
      <c r="F7311" t="s">
        <v>61096</v>
      </c>
      <c r="G7311" t="s">
        <v>61097</v>
      </c>
      <c r="H7311" t="s">
        <v>61098</v>
      </c>
      <c r="I7311" t="s">
        <v>12119</v>
      </c>
      <c r="J7311" t="s">
        <v>4916</v>
      </c>
      <c r="K7311" t="s">
        <v>4917</v>
      </c>
      <c r="L7311" t="s">
        <v>114</v>
      </c>
      <c r="M7311" t="s">
        <v>4918</v>
      </c>
      <c r="N7311" t="s">
        <v>4919</v>
      </c>
      <c r="O7311" t="s">
        <v>4920</v>
      </c>
      <c r="P7311" t="s">
        <v>61099</v>
      </c>
      <c r="Q7311" t="s">
        <v>61100</v>
      </c>
      <c r="R7311" t="str">
        <f t="shared" si="228"/>
        <v>高密</v>
      </c>
      <c r="S7311" t="str">
        <f t="shared" si="229"/>
        <v>0113</v>
      </c>
    </row>
    <row r="7312" spans="1:19">
      <c r="A7312" t="s">
        <v>61101</v>
      </c>
      <c r="B7312" t="s">
        <v>61102</v>
      </c>
      <c r="C7312" t="s">
        <v>49</v>
      </c>
      <c r="D7312" t="s">
        <v>61103</v>
      </c>
      <c r="E7312" t="s">
        <v>60278</v>
      </c>
      <c r="F7312" t="s">
        <v>61104</v>
      </c>
      <c r="G7312" t="s">
        <v>61105</v>
      </c>
      <c r="H7312" t="s">
        <v>61106</v>
      </c>
      <c r="I7312" t="s">
        <v>5052</v>
      </c>
      <c r="J7312" t="s">
        <v>12985</v>
      </c>
      <c r="K7312" t="s">
        <v>12986</v>
      </c>
      <c r="L7312" t="s">
        <v>105</v>
      </c>
      <c r="M7312" t="s">
        <v>5769</v>
      </c>
      <c r="N7312" t="s">
        <v>5907</v>
      </c>
      <c r="O7312" t="s">
        <v>12987</v>
      </c>
      <c r="P7312" t="s">
        <v>61107</v>
      </c>
      <c r="Q7312" t="s">
        <v>61108</v>
      </c>
      <c r="R7312" t="str">
        <f t="shared" si="228"/>
        <v>寿光</v>
      </c>
      <c r="S7312" t="str">
        <f t="shared" si="229"/>
        <v>0113</v>
      </c>
    </row>
    <row r="7313" spans="1:19">
      <c r="A7313" t="s">
        <v>61109</v>
      </c>
      <c r="B7313" t="s">
        <v>61110</v>
      </c>
      <c r="C7313" t="s">
        <v>49</v>
      </c>
      <c r="D7313" t="s">
        <v>61111</v>
      </c>
      <c r="E7313" t="s">
        <v>60278</v>
      </c>
      <c r="F7313" t="s">
        <v>61112</v>
      </c>
      <c r="G7313" t="s">
        <v>61113</v>
      </c>
      <c r="H7313" t="s">
        <v>61114</v>
      </c>
      <c r="I7313" t="s">
        <v>4852</v>
      </c>
      <c r="J7313" t="s">
        <v>61115</v>
      </c>
      <c r="K7313" t="s">
        <v>61116</v>
      </c>
      <c r="L7313" t="s">
        <v>95</v>
      </c>
      <c r="M7313" t="s">
        <v>5042</v>
      </c>
      <c r="N7313" t="s">
        <v>5030</v>
      </c>
      <c r="O7313" t="s">
        <v>61117</v>
      </c>
      <c r="P7313" t="s">
        <v>61118</v>
      </c>
      <c r="Q7313" t="s">
        <v>61119</v>
      </c>
      <c r="R7313" t="str">
        <f t="shared" si="228"/>
        <v>安丘</v>
      </c>
      <c r="S7313" t="str">
        <f t="shared" si="229"/>
        <v>0113</v>
      </c>
    </row>
    <row r="7314" spans="1:19">
      <c r="A7314" t="s">
        <v>61120</v>
      </c>
      <c r="B7314" t="s">
        <v>61121</v>
      </c>
      <c r="C7314" t="s">
        <v>49</v>
      </c>
      <c r="D7314" t="s">
        <v>61122</v>
      </c>
      <c r="E7314" t="s">
        <v>61123</v>
      </c>
      <c r="F7314" t="s">
        <v>61124</v>
      </c>
      <c r="G7314" t="s">
        <v>61125</v>
      </c>
      <c r="H7314" t="s">
        <v>61126</v>
      </c>
      <c r="I7314" t="s">
        <v>4828</v>
      </c>
      <c r="J7314" t="s">
        <v>5731</v>
      </c>
      <c r="K7314" t="s">
        <v>5732</v>
      </c>
      <c r="L7314" t="s">
        <v>77</v>
      </c>
      <c r="M7314" t="s">
        <v>5733</v>
      </c>
      <c r="N7314" t="s">
        <v>5421</v>
      </c>
      <c r="O7314" t="s">
        <v>5734</v>
      </c>
      <c r="P7314" t="s">
        <v>61127</v>
      </c>
      <c r="R7314" t="str">
        <f t="shared" si="228"/>
        <v>临朐</v>
      </c>
      <c r="S7314" t="str">
        <f t="shared" si="229"/>
        <v>0113</v>
      </c>
    </row>
    <row r="7315" spans="1:19">
      <c r="A7315" t="s">
        <v>61128</v>
      </c>
      <c r="B7315" t="s">
        <v>61129</v>
      </c>
      <c r="C7315" t="s">
        <v>49</v>
      </c>
      <c r="D7315" t="s">
        <v>61130</v>
      </c>
      <c r="E7315" t="s">
        <v>61131</v>
      </c>
      <c r="F7315" t="s">
        <v>61132</v>
      </c>
      <c r="G7315" t="s">
        <v>61133</v>
      </c>
      <c r="H7315" t="s">
        <v>61134</v>
      </c>
      <c r="I7315" t="s">
        <v>4785</v>
      </c>
      <c r="J7315" t="s">
        <v>5636</v>
      </c>
      <c r="K7315" t="s">
        <v>5637</v>
      </c>
      <c r="L7315" t="s">
        <v>105</v>
      </c>
      <c r="M7315" t="s">
        <v>5638</v>
      </c>
      <c r="N7315" t="s">
        <v>5030</v>
      </c>
      <c r="O7315" t="s">
        <v>5639</v>
      </c>
      <c r="P7315" t="s">
        <v>61135</v>
      </c>
      <c r="Q7315" t="s">
        <v>61136</v>
      </c>
      <c r="R7315" t="str">
        <f t="shared" si="228"/>
        <v>寿光</v>
      </c>
      <c r="S7315" t="str">
        <f t="shared" si="229"/>
        <v>0113</v>
      </c>
    </row>
    <row r="7316" spans="1:19">
      <c r="A7316" t="s">
        <v>61137</v>
      </c>
      <c r="B7316" t="s">
        <v>61138</v>
      </c>
      <c r="C7316" t="s">
        <v>49</v>
      </c>
      <c r="D7316" t="s">
        <v>61139</v>
      </c>
      <c r="E7316" t="s">
        <v>60710</v>
      </c>
      <c r="F7316" t="s">
        <v>61140</v>
      </c>
      <c r="G7316" t="s">
        <v>61141</v>
      </c>
      <c r="H7316" t="s">
        <v>61142</v>
      </c>
      <c r="I7316" t="s">
        <v>4785</v>
      </c>
      <c r="J7316" t="s">
        <v>8386</v>
      </c>
      <c r="K7316" t="s">
        <v>8387</v>
      </c>
      <c r="L7316" t="s">
        <v>50</v>
      </c>
      <c r="M7316" t="s">
        <v>5877</v>
      </c>
      <c r="N7316" t="s">
        <v>4892</v>
      </c>
      <c r="O7316" t="s">
        <v>8388</v>
      </c>
      <c r="P7316" t="s">
        <v>61143</v>
      </c>
      <c r="R7316" t="str">
        <f t="shared" si="228"/>
        <v>青州</v>
      </c>
      <c r="S7316" t="str">
        <f t="shared" si="229"/>
        <v>0113</v>
      </c>
    </row>
    <row r="7317" spans="1:19">
      <c r="A7317" t="s">
        <v>61144</v>
      </c>
      <c r="B7317" t="s">
        <v>61145</v>
      </c>
      <c r="C7317" t="s">
        <v>49</v>
      </c>
      <c r="D7317" t="s">
        <v>61146</v>
      </c>
      <c r="E7317" t="s">
        <v>60248</v>
      </c>
      <c r="F7317" t="s">
        <v>61147</v>
      </c>
      <c r="G7317" t="s">
        <v>61148</v>
      </c>
      <c r="H7317" t="s">
        <v>61149</v>
      </c>
      <c r="I7317" t="s">
        <v>12119</v>
      </c>
      <c r="J7317" t="s">
        <v>8252</v>
      </c>
      <c r="K7317" t="s">
        <v>8253</v>
      </c>
      <c r="L7317" t="s">
        <v>105</v>
      </c>
      <c r="M7317" t="s">
        <v>5176</v>
      </c>
      <c r="N7317" t="s">
        <v>4881</v>
      </c>
      <c r="O7317" t="s">
        <v>8254</v>
      </c>
      <c r="P7317" t="s">
        <v>61150</v>
      </c>
      <c r="R7317" t="str">
        <f t="shared" si="228"/>
        <v>寿光</v>
      </c>
      <c r="S7317" t="str">
        <f t="shared" si="229"/>
        <v>0113</v>
      </c>
    </row>
    <row r="7318" spans="1:19">
      <c r="A7318" t="s">
        <v>61151</v>
      </c>
      <c r="B7318" t="s">
        <v>61152</v>
      </c>
      <c r="C7318" t="s">
        <v>49</v>
      </c>
      <c r="D7318" t="s">
        <v>61153</v>
      </c>
      <c r="E7318" t="s">
        <v>60801</v>
      </c>
      <c r="F7318" t="s">
        <v>61154</v>
      </c>
      <c r="G7318" t="s">
        <v>61155</v>
      </c>
      <c r="H7318" t="s">
        <v>61156</v>
      </c>
      <c r="I7318" t="s">
        <v>12119</v>
      </c>
      <c r="J7318" t="s">
        <v>5408</v>
      </c>
      <c r="K7318" t="s">
        <v>4280</v>
      </c>
      <c r="L7318" t="s">
        <v>375</v>
      </c>
      <c r="M7318" t="s">
        <v>5409</v>
      </c>
      <c r="N7318" t="s">
        <v>5421</v>
      </c>
      <c r="O7318" t="s">
        <v>5410</v>
      </c>
      <c r="R7318" t="str">
        <f t="shared" si="228"/>
        <v>昌邑</v>
      </c>
      <c r="S7318" t="str">
        <f t="shared" si="229"/>
        <v>0113</v>
      </c>
    </row>
    <row r="7319" spans="1:19">
      <c r="A7319" t="s">
        <v>61157</v>
      </c>
      <c r="B7319" t="s">
        <v>61158</v>
      </c>
      <c r="C7319" t="s">
        <v>49</v>
      </c>
      <c r="D7319" t="s">
        <v>61159</v>
      </c>
      <c r="E7319" t="s">
        <v>61160</v>
      </c>
      <c r="F7319" t="s">
        <v>61161</v>
      </c>
      <c r="G7319" t="s">
        <v>61162</v>
      </c>
      <c r="H7319" t="s">
        <v>61163</v>
      </c>
      <c r="I7319" t="s">
        <v>12757</v>
      </c>
      <c r="J7319" t="s">
        <v>26129</v>
      </c>
      <c r="K7319" t="s">
        <v>26130</v>
      </c>
      <c r="L7319" t="s">
        <v>1136</v>
      </c>
      <c r="M7319" t="s">
        <v>6413</v>
      </c>
      <c r="N7319" t="s">
        <v>5273</v>
      </c>
      <c r="O7319" t="s">
        <v>26131</v>
      </c>
      <c r="P7319" t="s">
        <v>61164</v>
      </c>
      <c r="R7319" t="str">
        <f t="shared" si="228"/>
        <v>昌乐</v>
      </c>
      <c r="S7319" t="str">
        <f t="shared" si="229"/>
        <v>0113</v>
      </c>
    </row>
    <row r="7320" spans="1:19">
      <c r="A7320" t="s">
        <v>61165</v>
      </c>
      <c r="B7320" t="s">
        <v>61166</v>
      </c>
      <c r="C7320" t="s">
        <v>49</v>
      </c>
      <c r="D7320" t="s">
        <v>61167</v>
      </c>
      <c r="E7320" t="s">
        <v>60514</v>
      </c>
      <c r="F7320" t="s">
        <v>61168</v>
      </c>
      <c r="G7320" t="s">
        <v>61169</v>
      </c>
      <c r="H7320" t="s">
        <v>61170</v>
      </c>
      <c r="I7320" t="s">
        <v>12119</v>
      </c>
      <c r="J7320" t="s">
        <v>11218</v>
      </c>
      <c r="K7320" t="s">
        <v>11219</v>
      </c>
      <c r="L7320" t="s">
        <v>237</v>
      </c>
      <c r="M7320" t="s">
        <v>5247</v>
      </c>
      <c r="N7320" t="s">
        <v>6308</v>
      </c>
      <c r="O7320" t="s">
        <v>11220</v>
      </c>
      <c r="P7320" t="s">
        <v>61171</v>
      </c>
      <c r="Q7320" t="s">
        <v>61172</v>
      </c>
      <c r="R7320" t="str">
        <f t="shared" si="228"/>
        <v>潍城</v>
      </c>
      <c r="S7320" t="str">
        <f t="shared" si="229"/>
        <v>0113</v>
      </c>
    </row>
    <row r="7321" spans="1:19">
      <c r="A7321" t="s">
        <v>61173</v>
      </c>
      <c r="B7321" t="s">
        <v>61174</v>
      </c>
      <c r="C7321" t="s">
        <v>49</v>
      </c>
      <c r="D7321" t="s">
        <v>61175</v>
      </c>
      <c r="E7321" t="s">
        <v>60278</v>
      </c>
      <c r="F7321" t="s">
        <v>61176</v>
      </c>
      <c r="G7321" t="s">
        <v>61177</v>
      </c>
      <c r="H7321" t="s">
        <v>61178</v>
      </c>
      <c r="I7321" t="s">
        <v>4841</v>
      </c>
      <c r="J7321" t="s">
        <v>12715</v>
      </c>
      <c r="K7321" t="s">
        <v>12716</v>
      </c>
      <c r="L7321" t="s">
        <v>123</v>
      </c>
      <c r="M7321" t="s">
        <v>7767</v>
      </c>
      <c r="N7321" t="s">
        <v>6530</v>
      </c>
      <c r="O7321" t="s">
        <v>12717</v>
      </c>
      <c r="P7321" t="s">
        <v>61179</v>
      </c>
      <c r="Q7321" t="s">
        <v>61180</v>
      </c>
      <c r="R7321" t="str">
        <f t="shared" si="228"/>
        <v>诸城</v>
      </c>
      <c r="S7321" t="str">
        <f t="shared" si="229"/>
        <v>0113</v>
      </c>
    </row>
    <row r="7322" spans="1:19">
      <c r="A7322" t="s">
        <v>61181</v>
      </c>
      <c r="B7322" t="s">
        <v>61182</v>
      </c>
      <c r="C7322" t="s">
        <v>49</v>
      </c>
      <c r="D7322" t="s">
        <v>61183</v>
      </c>
      <c r="E7322" t="s">
        <v>60278</v>
      </c>
      <c r="F7322" t="s">
        <v>61184</v>
      </c>
      <c r="G7322" t="s">
        <v>61185</v>
      </c>
      <c r="H7322" t="s">
        <v>61186</v>
      </c>
      <c r="I7322" t="s">
        <v>4852</v>
      </c>
      <c r="J7322" t="s">
        <v>5087</v>
      </c>
      <c r="K7322" t="s">
        <v>5088</v>
      </c>
      <c r="L7322" t="s">
        <v>105</v>
      </c>
      <c r="M7322" t="s">
        <v>5089</v>
      </c>
      <c r="N7322" t="s">
        <v>4933</v>
      </c>
      <c r="O7322" t="s">
        <v>5090</v>
      </c>
      <c r="P7322" t="s">
        <v>61187</v>
      </c>
      <c r="Q7322" t="s">
        <v>61188</v>
      </c>
      <c r="R7322" t="str">
        <f t="shared" si="228"/>
        <v>寿光</v>
      </c>
      <c r="S7322" t="str">
        <f t="shared" si="229"/>
        <v>0113</v>
      </c>
    </row>
    <row r="7323" spans="1:19">
      <c r="A7323" t="s">
        <v>61189</v>
      </c>
      <c r="B7323" t="s">
        <v>61190</v>
      </c>
      <c r="C7323" t="s">
        <v>49</v>
      </c>
      <c r="D7323" t="s">
        <v>61191</v>
      </c>
      <c r="E7323" t="s">
        <v>60858</v>
      </c>
      <c r="F7323" t="s">
        <v>61192</v>
      </c>
      <c r="G7323" t="s">
        <v>61193</v>
      </c>
      <c r="H7323" t="s">
        <v>61194</v>
      </c>
      <c r="I7323" t="s">
        <v>12119</v>
      </c>
      <c r="J7323" t="s">
        <v>60738</v>
      </c>
      <c r="K7323" t="s">
        <v>60739</v>
      </c>
      <c r="L7323" t="s">
        <v>60</v>
      </c>
      <c r="M7323" t="s">
        <v>5888</v>
      </c>
      <c r="N7323" t="s">
        <v>5801</v>
      </c>
      <c r="O7323" t="s">
        <v>60740</v>
      </c>
      <c r="P7323" t="s">
        <v>61195</v>
      </c>
      <c r="Q7323" t="s">
        <v>61196</v>
      </c>
      <c r="R7323" t="str">
        <f t="shared" si="228"/>
        <v>奎文</v>
      </c>
      <c r="S7323" t="str">
        <f t="shared" si="229"/>
        <v>0113</v>
      </c>
    </row>
    <row r="7324" spans="1:19">
      <c r="A7324" t="s">
        <v>61197</v>
      </c>
      <c r="B7324" t="s">
        <v>61198</v>
      </c>
      <c r="C7324" t="s">
        <v>49</v>
      </c>
      <c r="D7324" t="s">
        <v>61199</v>
      </c>
      <c r="E7324" t="s">
        <v>61131</v>
      </c>
      <c r="F7324" t="s">
        <v>61200</v>
      </c>
      <c r="G7324" t="s">
        <v>61201</v>
      </c>
      <c r="H7324" t="s">
        <v>61202</v>
      </c>
      <c r="I7324" t="s">
        <v>5387</v>
      </c>
      <c r="J7324" t="s">
        <v>5122</v>
      </c>
      <c r="K7324" t="s">
        <v>5123</v>
      </c>
      <c r="N7324" t="s">
        <v>4959</v>
      </c>
      <c r="O7324" t="s">
        <v>5124</v>
      </c>
      <c r="R7324" t="str">
        <f t="shared" si="228"/>
        <v/>
      </c>
      <c r="S7324" t="str">
        <f t="shared" si="229"/>
        <v>0113</v>
      </c>
    </row>
    <row r="7325" spans="1:19">
      <c r="A7325" t="s">
        <v>61203</v>
      </c>
      <c r="B7325" t="s">
        <v>61204</v>
      </c>
      <c r="C7325" t="s">
        <v>49</v>
      </c>
      <c r="D7325" t="s">
        <v>61205</v>
      </c>
      <c r="E7325" t="s">
        <v>60514</v>
      </c>
      <c r="F7325" t="s">
        <v>61206</v>
      </c>
      <c r="G7325" t="s">
        <v>61207</v>
      </c>
      <c r="H7325" t="s">
        <v>61208</v>
      </c>
      <c r="I7325" t="s">
        <v>4785</v>
      </c>
      <c r="J7325" t="s">
        <v>5014</v>
      </c>
      <c r="K7325" t="s">
        <v>5015</v>
      </c>
      <c r="L7325" t="s">
        <v>50</v>
      </c>
      <c r="M7325" t="s">
        <v>5016</v>
      </c>
      <c r="O7325" t="s">
        <v>5018</v>
      </c>
      <c r="P7325" t="s">
        <v>61209</v>
      </c>
      <c r="Q7325" t="s">
        <v>61210</v>
      </c>
      <c r="R7325" t="str">
        <f t="shared" si="228"/>
        <v>青州</v>
      </c>
      <c r="S7325" t="str">
        <f t="shared" si="229"/>
        <v>0113</v>
      </c>
    </row>
    <row r="7326" spans="1:19">
      <c r="A7326" t="s">
        <v>61211</v>
      </c>
      <c r="B7326" t="s">
        <v>61212</v>
      </c>
      <c r="C7326" t="s">
        <v>49</v>
      </c>
      <c r="D7326" t="s">
        <v>61213</v>
      </c>
      <c r="E7326" t="s">
        <v>60278</v>
      </c>
      <c r="F7326" t="s">
        <v>61214</v>
      </c>
      <c r="G7326" t="s">
        <v>61215</v>
      </c>
      <c r="H7326" t="s">
        <v>61216</v>
      </c>
      <c r="I7326" t="s">
        <v>4828</v>
      </c>
      <c r="J7326" t="s">
        <v>5316</v>
      </c>
      <c r="K7326" t="s">
        <v>5317</v>
      </c>
      <c r="L7326" t="s">
        <v>375</v>
      </c>
      <c r="M7326" t="s">
        <v>5318</v>
      </c>
      <c r="N7326" t="s">
        <v>9962</v>
      </c>
      <c r="O7326" t="s">
        <v>5319</v>
      </c>
      <c r="P7326" t="s">
        <v>61217</v>
      </c>
      <c r="R7326" t="str">
        <f t="shared" si="228"/>
        <v>昌邑</v>
      </c>
      <c r="S7326" t="str">
        <f t="shared" si="229"/>
        <v>0113</v>
      </c>
    </row>
    <row r="7327" spans="1:19">
      <c r="A7327" t="s">
        <v>61218</v>
      </c>
      <c r="B7327" t="s">
        <v>61219</v>
      </c>
      <c r="C7327" t="s">
        <v>49</v>
      </c>
      <c r="D7327" t="s">
        <v>61220</v>
      </c>
      <c r="E7327" t="s">
        <v>60506</v>
      </c>
      <c r="F7327" t="s">
        <v>61221</v>
      </c>
      <c r="G7327" t="s">
        <v>61222</v>
      </c>
      <c r="H7327" t="s">
        <v>61223</v>
      </c>
      <c r="I7327" t="s">
        <v>12119</v>
      </c>
      <c r="J7327" t="s">
        <v>5418</v>
      </c>
      <c r="K7327" t="s">
        <v>5419</v>
      </c>
      <c r="L7327" t="s">
        <v>60</v>
      </c>
      <c r="M7327" t="s">
        <v>5420</v>
      </c>
      <c r="N7327" t="s">
        <v>5960</v>
      </c>
      <c r="O7327" t="s">
        <v>5422</v>
      </c>
      <c r="P7327" t="s">
        <v>61224</v>
      </c>
      <c r="Q7327" t="s">
        <v>61225</v>
      </c>
      <c r="R7327" t="str">
        <f t="shared" si="228"/>
        <v>奎文</v>
      </c>
      <c r="S7327" t="str">
        <f t="shared" si="229"/>
        <v>0113</v>
      </c>
    </row>
    <row r="7328" spans="1:19">
      <c r="A7328" t="s">
        <v>61226</v>
      </c>
      <c r="B7328" t="s">
        <v>61227</v>
      </c>
      <c r="C7328" t="s">
        <v>49</v>
      </c>
      <c r="D7328" t="s">
        <v>61228</v>
      </c>
      <c r="E7328" t="s">
        <v>60801</v>
      </c>
      <c r="F7328" t="s">
        <v>61229</v>
      </c>
      <c r="G7328" t="s">
        <v>61230</v>
      </c>
      <c r="H7328" t="s">
        <v>61231</v>
      </c>
      <c r="I7328" t="s">
        <v>12119</v>
      </c>
      <c r="J7328" t="s">
        <v>4786</v>
      </c>
      <c r="K7328" t="s">
        <v>4787</v>
      </c>
      <c r="L7328" t="s">
        <v>237</v>
      </c>
      <c r="M7328" t="s">
        <v>4788</v>
      </c>
      <c r="N7328" t="s">
        <v>5421</v>
      </c>
      <c r="O7328" t="s">
        <v>4790</v>
      </c>
      <c r="P7328" t="s">
        <v>61232</v>
      </c>
      <c r="R7328" t="str">
        <f t="shared" si="228"/>
        <v>潍城</v>
      </c>
      <c r="S7328" t="str">
        <f t="shared" si="229"/>
        <v>0113</v>
      </c>
    </row>
    <row r="7329" spans="1:19">
      <c r="A7329" t="s">
        <v>61233</v>
      </c>
      <c r="B7329" t="s">
        <v>61234</v>
      </c>
      <c r="C7329" t="s">
        <v>49</v>
      </c>
      <c r="D7329" t="s">
        <v>61235</v>
      </c>
      <c r="E7329" t="s">
        <v>61236</v>
      </c>
      <c r="F7329" t="s">
        <v>61237</v>
      </c>
      <c r="G7329" t="s">
        <v>61238</v>
      </c>
      <c r="H7329" t="s">
        <v>61239</v>
      </c>
      <c r="I7329" t="s">
        <v>12757</v>
      </c>
      <c r="J7329" t="s">
        <v>5462</v>
      </c>
      <c r="K7329" t="s">
        <v>5463</v>
      </c>
      <c r="L7329" t="s">
        <v>95</v>
      </c>
      <c r="M7329" t="s">
        <v>4844</v>
      </c>
      <c r="N7329" t="s">
        <v>4905</v>
      </c>
      <c r="O7329" t="s">
        <v>5464</v>
      </c>
      <c r="P7329" t="s">
        <v>61240</v>
      </c>
      <c r="Q7329" t="s">
        <v>61241</v>
      </c>
      <c r="R7329" t="str">
        <f t="shared" si="228"/>
        <v>安丘</v>
      </c>
      <c r="S7329" t="str">
        <f t="shared" si="229"/>
        <v>0113</v>
      </c>
    </row>
    <row r="7330" spans="1:19">
      <c r="A7330" t="s">
        <v>61242</v>
      </c>
      <c r="B7330" t="s">
        <v>61243</v>
      </c>
      <c r="C7330" t="s">
        <v>49</v>
      </c>
      <c r="D7330" t="s">
        <v>61244</v>
      </c>
      <c r="E7330" t="s">
        <v>60278</v>
      </c>
      <c r="F7330" t="s">
        <v>61245</v>
      </c>
      <c r="G7330" t="s">
        <v>61246</v>
      </c>
      <c r="H7330" t="s">
        <v>61247</v>
      </c>
      <c r="I7330" t="s">
        <v>4955</v>
      </c>
      <c r="J7330" t="s">
        <v>5647</v>
      </c>
      <c r="K7330" t="s">
        <v>5648</v>
      </c>
      <c r="L7330" t="s">
        <v>95</v>
      </c>
      <c r="M7330" t="s">
        <v>5649</v>
      </c>
      <c r="N7330" t="s">
        <v>4959</v>
      </c>
      <c r="O7330" t="s">
        <v>5650</v>
      </c>
      <c r="P7330" t="s">
        <v>61248</v>
      </c>
      <c r="Q7330" t="s">
        <v>61249</v>
      </c>
      <c r="R7330" t="str">
        <f t="shared" si="228"/>
        <v>安丘</v>
      </c>
      <c r="S7330" t="str">
        <f t="shared" si="229"/>
        <v>0113</v>
      </c>
    </row>
    <row r="7331" spans="1:19">
      <c r="A7331" t="s">
        <v>61250</v>
      </c>
      <c r="B7331" t="s">
        <v>61251</v>
      </c>
      <c r="C7331" t="s">
        <v>49</v>
      </c>
      <c r="D7331" t="s">
        <v>61252</v>
      </c>
      <c r="E7331" t="s">
        <v>60770</v>
      </c>
      <c r="F7331" t="s">
        <v>61253</v>
      </c>
      <c r="G7331" t="s">
        <v>61254</v>
      </c>
      <c r="H7331" t="s">
        <v>61255</v>
      </c>
      <c r="I7331" t="s">
        <v>4785</v>
      </c>
      <c r="J7331" t="s">
        <v>5967</v>
      </c>
      <c r="K7331" t="s">
        <v>5968</v>
      </c>
      <c r="L7331" t="s">
        <v>60</v>
      </c>
      <c r="M7331" t="s">
        <v>4904</v>
      </c>
      <c r="N7331" t="s">
        <v>4892</v>
      </c>
      <c r="O7331" t="s">
        <v>5969</v>
      </c>
      <c r="P7331" t="s">
        <v>61256</v>
      </c>
      <c r="Q7331" t="s">
        <v>61257</v>
      </c>
      <c r="R7331" t="str">
        <f t="shared" si="228"/>
        <v>奎文</v>
      </c>
      <c r="S7331" t="str">
        <f t="shared" si="229"/>
        <v>0113</v>
      </c>
    </row>
    <row r="7332" spans="1:19">
      <c r="A7332" t="s">
        <v>61258</v>
      </c>
      <c r="B7332" t="s">
        <v>61259</v>
      </c>
      <c r="C7332" t="s">
        <v>49</v>
      </c>
      <c r="D7332" t="s">
        <v>61260</v>
      </c>
      <c r="E7332" t="s">
        <v>60278</v>
      </c>
      <c r="F7332" t="s">
        <v>61261</v>
      </c>
      <c r="G7332" t="s">
        <v>61262</v>
      </c>
      <c r="H7332" t="s">
        <v>61263</v>
      </c>
      <c r="I7332" t="s">
        <v>4785</v>
      </c>
      <c r="J7332" t="s">
        <v>8364</v>
      </c>
      <c r="K7332" t="s">
        <v>8365</v>
      </c>
      <c r="L7332" t="s">
        <v>50</v>
      </c>
      <c r="M7332" t="s">
        <v>6701</v>
      </c>
      <c r="N7332" t="s">
        <v>4789</v>
      </c>
      <c r="O7332" t="s">
        <v>8366</v>
      </c>
      <c r="P7332" t="s">
        <v>61264</v>
      </c>
      <c r="R7332" t="str">
        <f t="shared" si="228"/>
        <v>青州</v>
      </c>
      <c r="S7332" t="str">
        <f t="shared" si="229"/>
        <v>0113</v>
      </c>
    </row>
    <row r="7333" spans="1:19">
      <c r="A7333" t="s">
        <v>61265</v>
      </c>
      <c r="B7333" t="s">
        <v>61266</v>
      </c>
      <c r="C7333" t="s">
        <v>49</v>
      </c>
      <c r="D7333" t="s">
        <v>61267</v>
      </c>
      <c r="E7333" t="s">
        <v>60248</v>
      </c>
      <c r="F7333" t="s">
        <v>61268</v>
      </c>
      <c r="G7333" t="s">
        <v>61269</v>
      </c>
      <c r="H7333" t="s">
        <v>61270</v>
      </c>
      <c r="I7333" t="s">
        <v>12119</v>
      </c>
      <c r="J7333" t="s">
        <v>12437</v>
      </c>
      <c r="K7333" t="s">
        <v>12438</v>
      </c>
      <c r="L7333" t="s">
        <v>105</v>
      </c>
      <c r="M7333" t="s">
        <v>5029</v>
      </c>
      <c r="N7333" t="s">
        <v>15744</v>
      </c>
      <c r="O7333" t="s">
        <v>12439</v>
      </c>
      <c r="P7333" t="s">
        <v>61271</v>
      </c>
      <c r="Q7333" t="s">
        <v>61272</v>
      </c>
      <c r="R7333" t="str">
        <f t="shared" si="228"/>
        <v>寿光</v>
      </c>
      <c r="S7333" t="str">
        <f t="shared" si="229"/>
        <v>0113</v>
      </c>
    </row>
    <row r="7334" spans="1:19">
      <c r="A7334" t="s">
        <v>61273</v>
      </c>
      <c r="B7334" t="s">
        <v>61274</v>
      </c>
      <c r="C7334" t="s">
        <v>49</v>
      </c>
      <c r="D7334" t="s">
        <v>61275</v>
      </c>
      <c r="E7334" t="s">
        <v>60530</v>
      </c>
      <c r="F7334" t="s">
        <v>61276</v>
      </c>
      <c r="G7334" t="s">
        <v>61277</v>
      </c>
      <c r="H7334" t="s">
        <v>61278</v>
      </c>
      <c r="I7334" t="s">
        <v>4785</v>
      </c>
      <c r="J7334" t="s">
        <v>5109</v>
      </c>
      <c r="K7334" t="s">
        <v>5110</v>
      </c>
      <c r="L7334" t="s">
        <v>50</v>
      </c>
      <c r="M7334" t="s">
        <v>5111</v>
      </c>
      <c r="N7334" t="s">
        <v>5017</v>
      </c>
      <c r="O7334" t="s">
        <v>5113</v>
      </c>
      <c r="P7334" t="s">
        <v>61279</v>
      </c>
      <c r="R7334" t="str">
        <f t="shared" si="228"/>
        <v>青州</v>
      </c>
      <c r="S7334" t="str">
        <f t="shared" si="229"/>
        <v>0113</v>
      </c>
    </row>
    <row r="7335" spans="1:19">
      <c r="A7335" t="s">
        <v>61280</v>
      </c>
      <c r="B7335" t="s">
        <v>61281</v>
      </c>
      <c r="C7335" t="s">
        <v>49</v>
      </c>
      <c r="D7335" t="s">
        <v>61282</v>
      </c>
      <c r="E7335" t="s">
        <v>61131</v>
      </c>
      <c r="F7335" t="s">
        <v>61283</v>
      </c>
      <c r="G7335" t="s">
        <v>61284</v>
      </c>
      <c r="H7335" t="s">
        <v>61285</v>
      </c>
      <c r="I7335" t="s">
        <v>5541</v>
      </c>
      <c r="J7335" t="s">
        <v>7136</v>
      </c>
      <c r="K7335" t="s">
        <v>7137</v>
      </c>
      <c r="L7335" t="s">
        <v>77</v>
      </c>
      <c r="M7335" t="s">
        <v>4803</v>
      </c>
      <c r="N7335" t="s">
        <v>5451</v>
      </c>
      <c r="O7335" t="s">
        <v>7138</v>
      </c>
      <c r="P7335" t="s">
        <v>61286</v>
      </c>
      <c r="Q7335" t="s">
        <v>61287</v>
      </c>
      <c r="R7335" t="str">
        <f t="shared" si="228"/>
        <v>临朐</v>
      </c>
      <c r="S7335" t="str">
        <f t="shared" si="229"/>
        <v>0113</v>
      </c>
    </row>
    <row r="7336" spans="1:19">
      <c r="A7336" t="s">
        <v>61288</v>
      </c>
      <c r="B7336" t="s">
        <v>61289</v>
      </c>
      <c r="C7336" t="s">
        <v>49</v>
      </c>
      <c r="D7336" t="s">
        <v>61290</v>
      </c>
      <c r="E7336" t="s">
        <v>60942</v>
      </c>
      <c r="F7336" t="s">
        <v>61291</v>
      </c>
      <c r="G7336" t="s">
        <v>61292</v>
      </c>
      <c r="H7336" t="s">
        <v>61293</v>
      </c>
      <c r="I7336" t="s">
        <v>12119</v>
      </c>
      <c r="J7336" t="s">
        <v>5185</v>
      </c>
      <c r="K7336" t="s">
        <v>5186</v>
      </c>
      <c r="L7336" t="s">
        <v>237</v>
      </c>
      <c r="M7336" t="s">
        <v>4868</v>
      </c>
      <c r="N7336" t="s">
        <v>5273</v>
      </c>
      <c r="O7336" t="s">
        <v>5187</v>
      </c>
      <c r="P7336" t="s">
        <v>61294</v>
      </c>
      <c r="R7336" t="str">
        <f t="shared" si="228"/>
        <v>潍城</v>
      </c>
      <c r="S7336" t="str">
        <f t="shared" si="229"/>
        <v>0113</v>
      </c>
    </row>
    <row r="7337" spans="1:19">
      <c r="A7337" t="s">
        <v>61295</v>
      </c>
      <c r="B7337" t="s">
        <v>61296</v>
      </c>
      <c r="C7337" t="s">
        <v>49</v>
      </c>
      <c r="D7337" t="s">
        <v>61297</v>
      </c>
      <c r="E7337" t="s">
        <v>60710</v>
      </c>
      <c r="F7337" t="s">
        <v>61298</v>
      </c>
      <c r="G7337" t="s">
        <v>61299</v>
      </c>
      <c r="H7337" t="s">
        <v>61300</v>
      </c>
      <c r="I7337" t="s">
        <v>5052</v>
      </c>
      <c r="J7337" t="s">
        <v>9386</v>
      </c>
      <c r="K7337" t="s">
        <v>9387</v>
      </c>
      <c r="L7337" t="s">
        <v>50</v>
      </c>
      <c r="M7337" t="s">
        <v>6207</v>
      </c>
      <c r="N7337" t="s">
        <v>5907</v>
      </c>
      <c r="O7337" t="s">
        <v>9388</v>
      </c>
      <c r="P7337" t="s">
        <v>61301</v>
      </c>
      <c r="Q7337" t="s">
        <v>61302</v>
      </c>
      <c r="R7337" t="str">
        <f t="shared" si="228"/>
        <v>青州</v>
      </c>
      <c r="S7337" t="str">
        <f t="shared" si="229"/>
        <v>0113</v>
      </c>
    </row>
    <row r="7338" spans="1:19">
      <c r="A7338" t="s">
        <v>3314</v>
      </c>
      <c r="B7338" t="s">
        <v>61303</v>
      </c>
      <c r="C7338" t="s">
        <v>49</v>
      </c>
      <c r="D7338" t="s">
        <v>61304</v>
      </c>
      <c r="E7338" t="s">
        <v>60710</v>
      </c>
      <c r="F7338" t="s">
        <v>61305</v>
      </c>
      <c r="G7338" t="s">
        <v>3312</v>
      </c>
      <c r="H7338" t="s">
        <v>61306</v>
      </c>
      <c r="I7338" t="s">
        <v>5560</v>
      </c>
      <c r="J7338" t="s">
        <v>7286</v>
      </c>
      <c r="K7338" t="s">
        <v>7287</v>
      </c>
      <c r="L7338" t="s">
        <v>148</v>
      </c>
      <c r="M7338" t="s">
        <v>5580</v>
      </c>
      <c r="O7338" t="s">
        <v>7288</v>
      </c>
      <c r="P7338" t="s">
        <v>61307</v>
      </c>
      <c r="Q7338" t="s">
        <v>61308</v>
      </c>
      <c r="R7338" t="str">
        <f t="shared" si="228"/>
        <v>寒亭</v>
      </c>
      <c r="S7338" t="str">
        <f t="shared" si="229"/>
        <v>0113</v>
      </c>
    </row>
    <row r="7339" spans="1:19">
      <c r="A7339" t="s">
        <v>61309</v>
      </c>
      <c r="B7339" t="s">
        <v>61310</v>
      </c>
      <c r="C7339" t="s">
        <v>49</v>
      </c>
      <c r="D7339" t="s">
        <v>61311</v>
      </c>
      <c r="E7339" t="s">
        <v>60514</v>
      </c>
      <c r="F7339" t="s">
        <v>61312</v>
      </c>
      <c r="G7339" t="s">
        <v>61313</v>
      </c>
      <c r="H7339" t="s">
        <v>61314</v>
      </c>
      <c r="I7339" t="s">
        <v>12844</v>
      </c>
      <c r="J7339" t="s">
        <v>5561</v>
      </c>
      <c r="K7339" t="s">
        <v>5562</v>
      </c>
      <c r="L7339" t="s">
        <v>237</v>
      </c>
      <c r="M7339" t="s">
        <v>4788</v>
      </c>
      <c r="N7339" t="s">
        <v>5421</v>
      </c>
      <c r="O7339" t="s">
        <v>5563</v>
      </c>
      <c r="P7339" t="s">
        <v>61315</v>
      </c>
      <c r="Q7339" t="s">
        <v>61316</v>
      </c>
      <c r="R7339" t="str">
        <f t="shared" si="228"/>
        <v>潍城</v>
      </c>
      <c r="S7339" t="str">
        <f t="shared" si="229"/>
        <v>0113</v>
      </c>
    </row>
    <row r="7340" spans="1:19">
      <c r="A7340" t="s">
        <v>61317</v>
      </c>
      <c r="B7340" t="s">
        <v>61318</v>
      </c>
      <c r="C7340" t="s">
        <v>49</v>
      </c>
      <c r="D7340" t="s">
        <v>61319</v>
      </c>
      <c r="E7340" t="s">
        <v>60801</v>
      </c>
      <c r="F7340" t="s">
        <v>61320</v>
      </c>
      <c r="G7340" t="s">
        <v>61321</v>
      </c>
      <c r="H7340" t="s">
        <v>61322</v>
      </c>
      <c r="I7340" t="s">
        <v>12119</v>
      </c>
      <c r="J7340" t="s">
        <v>7502</v>
      </c>
      <c r="K7340" t="s">
        <v>7503</v>
      </c>
      <c r="L7340" t="s">
        <v>237</v>
      </c>
      <c r="M7340" t="s">
        <v>4971</v>
      </c>
      <c r="N7340" t="s">
        <v>5907</v>
      </c>
      <c r="O7340" t="s">
        <v>7505</v>
      </c>
      <c r="P7340" t="s">
        <v>61323</v>
      </c>
      <c r="Q7340" t="s">
        <v>60622</v>
      </c>
      <c r="R7340" t="str">
        <f t="shared" si="228"/>
        <v>潍城</v>
      </c>
      <c r="S7340" t="str">
        <f t="shared" si="229"/>
        <v>0113</v>
      </c>
    </row>
    <row r="7341" spans="1:19">
      <c r="A7341" t="s">
        <v>61324</v>
      </c>
      <c r="B7341" t="s">
        <v>61325</v>
      </c>
      <c r="C7341" t="s">
        <v>49</v>
      </c>
      <c r="D7341" t="s">
        <v>61326</v>
      </c>
      <c r="E7341" t="s">
        <v>60278</v>
      </c>
      <c r="F7341" t="s">
        <v>61327</v>
      </c>
      <c r="G7341" t="s">
        <v>61328</v>
      </c>
      <c r="H7341" t="s">
        <v>61329</v>
      </c>
      <c r="I7341" t="s">
        <v>4841</v>
      </c>
      <c r="J7341" t="s">
        <v>5778</v>
      </c>
      <c r="K7341" t="s">
        <v>5779</v>
      </c>
      <c r="L7341" t="s">
        <v>105</v>
      </c>
      <c r="M7341" t="s">
        <v>5197</v>
      </c>
      <c r="N7341" t="s">
        <v>10961</v>
      </c>
      <c r="O7341" t="s">
        <v>5780</v>
      </c>
      <c r="P7341" t="s">
        <v>61330</v>
      </c>
      <c r="Q7341" t="s">
        <v>61331</v>
      </c>
      <c r="R7341" t="str">
        <f t="shared" si="228"/>
        <v>寿光</v>
      </c>
      <c r="S7341" t="str">
        <f t="shared" si="229"/>
        <v>0113</v>
      </c>
    </row>
    <row r="7342" spans="1:19">
      <c r="A7342" t="s">
        <v>61332</v>
      </c>
      <c r="B7342" t="s">
        <v>61333</v>
      </c>
      <c r="C7342" t="s">
        <v>49</v>
      </c>
      <c r="D7342" t="s">
        <v>61334</v>
      </c>
      <c r="E7342" t="s">
        <v>60710</v>
      </c>
      <c r="F7342" t="s">
        <v>61335</v>
      </c>
      <c r="G7342" t="s">
        <v>61336</v>
      </c>
      <c r="H7342" t="s">
        <v>61337</v>
      </c>
      <c r="I7342" t="s">
        <v>4785</v>
      </c>
      <c r="J7342" t="s">
        <v>6132</v>
      </c>
      <c r="K7342" t="s">
        <v>6133</v>
      </c>
      <c r="L7342" t="s">
        <v>123</v>
      </c>
      <c r="M7342" t="s">
        <v>4932</v>
      </c>
      <c r="N7342" t="s">
        <v>4881</v>
      </c>
      <c r="O7342" t="s">
        <v>6134</v>
      </c>
      <c r="P7342" t="s">
        <v>61338</v>
      </c>
      <c r="Q7342" t="s">
        <v>61339</v>
      </c>
      <c r="R7342" t="str">
        <f t="shared" si="228"/>
        <v>诸城</v>
      </c>
      <c r="S7342" t="str">
        <f t="shared" si="229"/>
        <v>0113</v>
      </c>
    </row>
    <row r="7343" spans="1:19">
      <c r="A7343" t="s">
        <v>61340</v>
      </c>
      <c r="B7343" t="s">
        <v>61341</v>
      </c>
      <c r="C7343" t="s">
        <v>49</v>
      </c>
      <c r="D7343" t="s">
        <v>61342</v>
      </c>
      <c r="E7343" t="s">
        <v>60248</v>
      </c>
      <c r="F7343" t="s">
        <v>61343</v>
      </c>
      <c r="G7343" t="s">
        <v>61344</v>
      </c>
      <c r="H7343" t="s">
        <v>61345</v>
      </c>
      <c r="I7343" t="s">
        <v>12119</v>
      </c>
      <c r="J7343" t="s">
        <v>7835</v>
      </c>
      <c r="K7343" t="s">
        <v>7836</v>
      </c>
      <c r="L7343" t="s">
        <v>114</v>
      </c>
      <c r="M7343" t="s">
        <v>4918</v>
      </c>
      <c r="N7343" t="s">
        <v>5112</v>
      </c>
      <c r="O7343" t="s">
        <v>7837</v>
      </c>
      <c r="P7343" t="s">
        <v>61346</v>
      </c>
      <c r="Q7343" t="s">
        <v>61347</v>
      </c>
      <c r="R7343" t="str">
        <f t="shared" si="228"/>
        <v>高密</v>
      </c>
      <c r="S7343" t="str">
        <f t="shared" si="229"/>
        <v>0113</v>
      </c>
    </row>
    <row r="7344" spans="1:19">
      <c r="A7344" t="s">
        <v>61348</v>
      </c>
      <c r="B7344" t="s">
        <v>61349</v>
      </c>
      <c r="C7344" t="s">
        <v>49</v>
      </c>
      <c r="D7344" t="s">
        <v>61350</v>
      </c>
      <c r="E7344" t="s">
        <v>60278</v>
      </c>
      <c r="F7344" t="s">
        <v>61351</v>
      </c>
      <c r="G7344" t="s">
        <v>61352</v>
      </c>
      <c r="H7344" t="s">
        <v>61353</v>
      </c>
      <c r="I7344" t="s">
        <v>4785</v>
      </c>
      <c r="J7344" t="s">
        <v>5155</v>
      </c>
      <c r="K7344" t="s">
        <v>5156</v>
      </c>
      <c r="L7344" t="s">
        <v>237</v>
      </c>
      <c r="M7344" t="s">
        <v>4971</v>
      </c>
      <c r="N7344" t="s">
        <v>6243</v>
      </c>
      <c r="O7344" t="s">
        <v>5157</v>
      </c>
      <c r="P7344" t="s">
        <v>61354</v>
      </c>
      <c r="Q7344" t="s">
        <v>61355</v>
      </c>
      <c r="R7344" t="str">
        <f t="shared" si="228"/>
        <v>潍城</v>
      </c>
      <c r="S7344" t="str">
        <f t="shared" si="229"/>
        <v>0113</v>
      </c>
    </row>
    <row r="7345" spans="1:19">
      <c r="A7345" t="s">
        <v>61356</v>
      </c>
      <c r="B7345" t="s">
        <v>61357</v>
      </c>
      <c r="C7345" t="s">
        <v>49</v>
      </c>
      <c r="D7345" t="s">
        <v>61358</v>
      </c>
      <c r="E7345" t="s">
        <v>60248</v>
      </c>
      <c r="F7345" t="s">
        <v>61237</v>
      </c>
      <c r="G7345" t="s">
        <v>61238</v>
      </c>
      <c r="H7345" t="s">
        <v>61359</v>
      </c>
      <c r="I7345" t="s">
        <v>12757</v>
      </c>
      <c r="J7345" t="s">
        <v>5462</v>
      </c>
      <c r="K7345" t="s">
        <v>5463</v>
      </c>
      <c r="L7345" t="s">
        <v>95</v>
      </c>
      <c r="M7345" t="s">
        <v>4844</v>
      </c>
      <c r="N7345" t="s">
        <v>4905</v>
      </c>
      <c r="O7345" t="s">
        <v>5464</v>
      </c>
      <c r="P7345" t="s">
        <v>61360</v>
      </c>
      <c r="Q7345" t="s">
        <v>61241</v>
      </c>
      <c r="R7345" t="str">
        <f t="shared" si="228"/>
        <v>安丘</v>
      </c>
      <c r="S7345" t="str">
        <f t="shared" si="229"/>
        <v>0113</v>
      </c>
    </row>
    <row r="7346" spans="1:19">
      <c r="A7346" t="s">
        <v>61361</v>
      </c>
      <c r="B7346" t="s">
        <v>60337</v>
      </c>
      <c r="C7346" t="s">
        <v>49</v>
      </c>
      <c r="D7346" t="s">
        <v>61362</v>
      </c>
      <c r="E7346" t="s">
        <v>60248</v>
      </c>
      <c r="F7346" t="s">
        <v>61363</v>
      </c>
      <c r="G7346" t="s">
        <v>61364</v>
      </c>
      <c r="H7346" t="s">
        <v>61365</v>
      </c>
      <c r="I7346" t="s">
        <v>12119</v>
      </c>
      <c r="J7346" t="s">
        <v>5245</v>
      </c>
      <c r="K7346" t="s">
        <v>5246</v>
      </c>
      <c r="L7346" t="s">
        <v>237</v>
      </c>
      <c r="M7346" t="s">
        <v>5247</v>
      </c>
      <c r="N7346" t="s">
        <v>5960</v>
      </c>
      <c r="O7346" t="s">
        <v>5249</v>
      </c>
      <c r="P7346" t="s">
        <v>61366</v>
      </c>
      <c r="Q7346" t="s">
        <v>61367</v>
      </c>
      <c r="R7346" t="str">
        <f t="shared" si="228"/>
        <v>潍城</v>
      </c>
      <c r="S7346" t="str">
        <f t="shared" si="229"/>
        <v>0113</v>
      </c>
    </row>
    <row r="7347" spans="1:19">
      <c r="A7347" t="s">
        <v>61368</v>
      </c>
      <c r="B7347" t="s">
        <v>61369</v>
      </c>
      <c r="C7347" t="s">
        <v>49</v>
      </c>
      <c r="D7347" t="s">
        <v>61370</v>
      </c>
      <c r="E7347" t="s">
        <v>61371</v>
      </c>
      <c r="F7347" t="s">
        <v>61237</v>
      </c>
      <c r="G7347" t="s">
        <v>61238</v>
      </c>
      <c r="H7347" t="s">
        <v>59162</v>
      </c>
      <c r="I7347" t="s">
        <v>12757</v>
      </c>
      <c r="J7347" t="s">
        <v>5462</v>
      </c>
      <c r="K7347" t="s">
        <v>5463</v>
      </c>
      <c r="L7347" t="s">
        <v>95</v>
      </c>
      <c r="M7347" t="s">
        <v>4844</v>
      </c>
      <c r="N7347" t="s">
        <v>4905</v>
      </c>
      <c r="O7347" t="s">
        <v>5464</v>
      </c>
      <c r="P7347" t="s">
        <v>61372</v>
      </c>
      <c r="Q7347" t="s">
        <v>61241</v>
      </c>
      <c r="R7347" t="str">
        <f t="shared" si="228"/>
        <v>安丘</v>
      </c>
      <c r="S7347" t="str">
        <f t="shared" si="229"/>
        <v>0113</v>
      </c>
    </row>
    <row r="7348" spans="1:19">
      <c r="A7348" t="s">
        <v>61373</v>
      </c>
      <c r="B7348" t="s">
        <v>61374</v>
      </c>
      <c r="C7348" t="s">
        <v>49</v>
      </c>
      <c r="D7348" t="s">
        <v>61375</v>
      </c>
      <c r="E7348" t="s">
        <v>60514</v>
      </c>
      <c r="F7348" t="s">
        <v>61376</v>
      </c>
      <c r="G7348" t="s">
        <v>61377</v>
      </c>
      <c r="H7348" t="s">
        <v>61378</v>
      </c>
      <c r="I7348" t="s">
        <v>4785</v>
      </c>
      <c r="J7348" t="s">
        <v>9181</v>
      </c>
      <c r="K7348" t="s">
        <v>9182</v>
      </c>
      <c r="L7348" t="s">
        <v>60</v>
      </c>
      <c r="M7348" t="s">
        <v>4774</v>
      </c>
      <c r="O7348" t="s">
        <v>9183</v>
      </c>
      <c r="P7348" t="s">
        <v>61379</v>
      </c>
      <c r="R7348" t="str">
        <f t="shared" si="228"/>
        <v>奎文</v>
      </c>
      <c r="S7348" t="str">
        <f t="shared" si="229"/>
        <v>0113</v>
      </c>
    </row>
    <row r="7349" spans="1:19">
      <c r="A7349" t="s">
        <v>61380</v>
      </c>
      <c r="B7349" t="s">
        <v>61381</v>
      </c>
      <c r="C7349" t="s">
        <v>49</v>
      </c>
      <c r="D7349" t="s">
        <v>61382</v>
      </c>
      <c r="E7349" t="s">
        <v>60710</v>
      </c>
      <c r="F7349" t="s">
        <v>61383</v>
      </c>
      <c r="G7349" t="s">
        <v>61384</v>
      </c>
      <c r="H7349" t="s">
        <v>61385</v>
      </c>
      <c r="I7349" t="s">
        <v>5052</v>
      </c>
      <c r="J7349" t="s">
        <v>6150</v>
      </c>
      <c r="K7349" t="s">
        <v>6151</v>
      </c>
      <c r="L7349" t="s">
        <v>95</v>
      </c>
      <c r="M7349" t="s">
        <v>5709</v>
      </c>
      <c r="O7349" t="s">
        <v>6153</v>
      </c>
      <c r="P7349" t="s">
        <v>61386</v>
      </c>
      <c r="R7349" t="str">
        <f t="shared" si="228"/>
        <v>安丘</v>
      </c>
      <c r="S7349" t="str">
        <f t="shared" si="229"/>
        <v>0113</v>
      </c>
    </row>
    <row r="7350" spans="1:19">
      <c r="A7350" t="s">
        <v>61387</v>
      </c>
      <c r="B7350" t="s">
        <v>61388</v>
      </c>
      <c r="C7350" t="s">
        <v>49</v>
      </c>
      <c r="D7350" t="s">
        <v>61389</v>
      </c>
      <c r="E7350" t="s">
        <v>60278</v>
      </c>
      <c r="F7350" t="s">
        <v>61390</v>
      </c>
      <c r="G7350" t="s">
        <v>61391</v>
      </c>
      <c r="H7350" t="s">
        <v>61392</v>
      </c>
      <c r="I7350" t="s">
        <v>4852</v>
      </c>
      <c r="J7350" t="s">
        <v>7502</v>
      </c>
      <c r="K7350" t="s">
        <v>7503</v>
      </c>
      <c r="L7350" t="s">
        <v>237</v>
      </c>
      <c r="M7350" t="s">
        <v>4971</v>
      </c>
      <c r="N7350" t="s">
        <v>4983</v>
      </c>
      <c r="O7350" t="s">
        <v>7505</v>
      </c>
      <c r="Q7350" t="s">
        <v>61393</v>
      </c>
      <c r="R7350" t="str">
        <f t="shared" si="228"/>
        <v>潍城</v>
      </c>
      <c r="S7350" t="str">
        <f t="shared" si="229"/>
        <v>0113</v>
      </c>
    </row>
    <row r="7351" spans="1:19">
      <c r="A7351" t="s">
        <v>61394</v>
      </c>
      <c r="B7351" t="s">
        <v>61395</v>
      </c>
      <c r="C7351" t="s">
        <v>49</v>
      </c>
      <c r="D7351" t="s">
        <v>61396</v>
      </c>
      <c r="E7351" t="s">
        <v>60248</v>
      </c>
      <c r="F7351" t="s">
        <v>61397</v>
      </c>
      <c r="G7351" t="s">
        <v>61398</v>
      </c>
      <c r="H7351" t="s">
        <v>61399</v>
      </c>
      <c r="I7351" t="s">
        <v>12119</v>
      </c>
      <c r="J7351" t="s">
        <v>11849</v>
      </c>
      <c r="K7351" t="s">
        <v>11850</v>
      </c>
      <c r="L7351" t="s">
        <v>95</v>
      </c>
      <c r="M7351" t="s">
        <v>5709</v>
      </c>
      <c r="N7351" t="s">
        <v>5017</v>
      </c>
      <c r="O7351" t="s">
        <v>11851</v>
      </c>
      <c r="P7351" t="s">
        <v>61400</v>
      </c>
      <c r="Q7351" t="s">
        <v>61401</v>
      </c>
      <c r="R7351" t="str">
        <f t="shared" si="228"/>
        <v>安丘</v>
      </c>
      <c r="S7351" t="str">
        <f t="shared" si="229"/>
        <v>0113</v>
      </c>
    </row>
    <row r="7352" spans="1:19">
      <c r="A7352" t="s">
        <v>61402</v>
      </c>
      <c r="B7352" t="s">
        <v>61403</v>
      </c>
      <c r="C7352" t="s">
        <v>49</v>
      </c>
      <c r="D7352" t="s">
        <v>61404</v>
      </c>
      <c r="E7352" t="s">
        <v>60514</v>
      </c>
      <c r="F7352" t="s">
        <v>61405</v>
      </c>
      <c r="G7352" t="s">
        <v>61406</v>
      </c>
      <c r="H7352" t="s">
        <v>61407</v>
      </c>
      <c r="I7352" t="s">
        <v>12119</v>
      </c>
      <c r="J7352" t="s">
        <v>6132</v>
      </c>
      <c r="K7352" t="s">
        <v>6133</v>
      </c>
      <c r="L7352" t="s">
        <v>123</v>
      </c>
      <c r="M7352" t="s">
        <v>4932</v>
      </c>
      <c r="O7352" t="s">
        <v>6134</v>
      </c>
      <c r="P7352" t="s">
        <v>61408</v>
      </c>
      <c r="R7352" t="str">
        <f t="shared" si="228"/>
        <v>诸城</v>
      </c>
      <c r="S7352" t="str">
        <f t="shared" si="229"/>
        <v>0113</v>
      </c>
    </row>
    <row r="7353" spans="1:19">
      <c r="A7353" t="s">
        <v>61409</v>
      </c>
      <c r="B7353" t="s">
        <v>61410</v>
      </c>
      <c r="C7353" t="s">
        <v>49</v>
      </c>
      <c r="D7353" t="s">
        <v>61411</v>
      </c>
      <c r="E7353" t="s">
        <v>60278</v>
      </c>
      <c r="F7353" t="s">
        <v>61412</v>
      </c>
      <c r="G7353" t="s">
        <v>61413</v>
      </c>
      <c r="H7353" t="s">
        <v>61414</v>
      </c>
      <c r="I7353" t="s">
        <v>5407</v>
      </c>
      <c r="J7353" t="s">
        <v>6711</v>
      </c>
      <c r="K7353" t="s">
        <v>6712</v>
      </c>
      <c r="L7353" t="s">
        <v>148</v>
      </c>
      <c r="M7353" t="s">
        <v>6713</v>
      </c>
      <c r="N7353" t="s">
        <v>4892</v>
      </c>
      <c r="O7353" t="s">
        <v>6714</v>
      </c>
      <c r="P7353" t="s">
        <v>61415</v>
      </c>
      <c r="R7353" t="str">
        <f t="shared" si="228"/>
        <v>寒亭</v>
      </c>
      <c r="S7353" t="str">
        <f t="shared" si="229"/>
        <v>0113</v>
      </c>
    </row>
    <row r="7354" spans="1:19">
      <c r="A7354" t="s">
        <v>3178</v>
      </c>
      <c r="B7354" t="s">
        <v>61416</v>
      </c>
      <c r="C7354" t="s">
        <v>49</v>
      </c>
      <c r="D7354" t="s">
        <v>61417</v>
      </c>
      <c r="E7354" t="s">
        <v>60248</v>
      </c>
      <c r="F7354" t="s">
        <v>61418</v>
      </c>
      <c r="G7354" t="s">
        <v>3176</v>
      </c>
      <c r="H7354" t="s">
        <v>61419</v>
      </c>
      <c r="I7354" t="s">
        <v>12119</v>
      </c>
      <c r="J7354" t="s">
        <v>11218</v>
      </c>
      <c r="K7354" t="s">
        <v>11219</v>
      </c>
      <c r="L7354" t="s">
        <v>237</v>
      </c>
      <c r="M7354" t="s">
        <v>5247</v>
      </c>
      <c r="N7354" t="s">
        <v>5421</v>
      </c>
      <c r="O7354" t="s">
        <v>11220</v>
      </c>
      <c r="P7354" t="s">
        <v>61420</v>
      </c>
      <c r="R7354" t="str">
        <f t="shared" si="228"/>
        <v>潍城</v>
      </c>
      <c r="S7354" t="str">
        <f t="shared" si="229"/>
        <v>0113</v>
      </c>
    </row>
    <row r="7355" spans="1:19">
      <c r="A7355" t="s">
        <v>61421</v>
      </c>
      <c r="B7355" t="s">
        <v>61422</v>
      </c>
      <c r="C7355" t="s">
        <v>49</v>
      </c>
      <c r="D7355" t="s">
        <v>61423</v>
      </c>
      <c r="E7355" t="s">
        <v>61424</v>
      </c>
      <c r="F7355" t="s">
        <v>61425</v>
      </c>
      <c r="G7355" t="s">
        <v>61426</v>
      </c>
      <c r="H7355" t="s">
        <v>61427</v>
      </c>
      <c r="I7355" t="s">
        <v>12844</v>
      </c>
      <c r="J7355" t="s">
        <v>12489</v>
      </c>
      <c r="K7355" t="s">
        <v>12490</v>
      </c>
      <c r="L7355" t="s">
        <v>60</v>
      </c>
      <c r="M7355" t="s">
        <v>5999</v>
      </c>
      <c r="N7355" t="s">
        <v>4892</v>
      </c>
      <c r="O7355" t="s">
        <v>6000</v>
      </c>
      <c r="P7355" t="s">
        <v>61428</v>
      </c>
      <c r="Q7355" t="s">
        <v>61429</v>
      </c>
      <c r="R7355" t="str">
        <f t="shared" si="228"/>
        <v>奎文</v>
      </c>
      <c r="S7355" t="str">
        <f t="shared" si="229"/>
        <v>0113</v>
      </c>
    </row>
    <row r="7356" spans="1:19">
      <c r="A7356" t="s">
        <v>61430</v>
      </c>
      <c r="B7356" t="s">
        <v>61431</v>
      </c>
      <c r="C7356" t="s">
        <v>49</v>
      </c>
      <c r="D7356" t="s">
        <v>61432</v>
      </c>
      <c r="E7356" t="s">
        <v>60278</v>
      </c>
      <c r="F7356" t="s">
        <v>61433</v>
      </c>
      <c r="G7356" t="s">
        <v>61434</v>
      </c>
      <c r="H7356" t="s">
        <v>61435</v>
      </c>
      <c r="I7356" t="s">
        <v>5184</v>
      </c>
      <c r="J7356" t="s">
        <v>6172</v>
      </c>
      <c r="K7356" t="s">
        <v>6173</v>
      </c>
      <c r="L7356" t="s">
        <v>95</v>
      </c>
      <c r="M7356" t="s">
        <v>5042</v>
      </c>
      <c r="N7356" t="s">
        <v>4933</v>
      </c>
      <c r="O7356" t="s">
        <v>6175</v>
      </c>
      <c r="P7356" t="s">
        <v>61436</v>
      </c>
      <c r="R7356" t="str">
        <f t="shared" si="228"/>
        <v>安丘</v>
      </c>
      <c r="S7356" t="str">
        <f t="shared" si="229"/>
        <v>0113</v>
      </c>
    </row>
    <row r="7357" spans="1:19">
      <c r="A7357" t="s">
        <v>61437</v>
      </c>
      <c r="B7357" t="s">
        <v>61438</v>
      </c>
      <c r="C7357" t="s">
        <v>49</v>
      </c>
      <c r="D7357" t="s">
        <v>61439</v>
      </c>
      <c r="E7357" t="s">
        <v>61440</v>
      </c>
      <c r="F7357" t="s">
        <v>61441</v>
      </c>
      <c r="G7357" t="s">
        <v>61442</v>
      </c>
      <c r="H7357" t="s">
        <v>61443</v>
      </c>
      <c r="I7357" t="s">
        <v>4828</v>
      </c>
      <c r="J7357" t="s">
        <v>10172</v>
      </c>
      <c r="K7357" t="s">
        <v>10173</v>
      </c>
      <c r="L7357" t="s">
        <v>95</v>
      </c>
      <c r="M7357" t="s">
        <v>4844</v>
      </c>
      <c r="N7357" t="s">
        <v>5017</v>
      </c>
      <c r="O7357" t="s">
        <v>10174</v>
      </c>
      <c r="P7357" t="s">
        <v>61444</v>
      </c>
      <c r="R7357" t="str">
        <f t="shared" si="228"/>
        <v>安丘</v>
      </c>
      <c r="S7357" t="str">
        <f t="shared" si="229"/>
        <v>0113</v>
      </c>
    </row>
    <row r="7358" spans="1:19">
      <c r="A7358" t="s">
        <v>61445</v>
      </c>
      <c r="B7358" t="s">
        <v>61446</v>
      </c>
      <c r="C7358" t="s">
        <v>49</v>
      </c>
      <c r="D7358" t="s">
        <v>61447</v>
      </c>
      <c r="E7358" t="s">
        <v>60278</v>
      </c>
      <c r="F7358" t="s">
        <v>61448</v>
      </c>
      <c r="G7358" t="s">
        <v>61449</v>
      </c>
      <c r="H7358" t="s">
        <v>61450</v>
      </c>
      <c r="I7358" t="s">
        <v>4852</v>
      </c>
      <c r="J7358" t="s">
        <v>6731</v>
      </c>
      <c r="K7358" t="s">
        <v>6732</v>
      </c>
      <c r="L7358" t="s">
        <v>123</v>
      </c>
      <c r="M7358" t="s">
        <v>5854</v>
      </c>
      <c r="N7358" t="s">
        <v>4892</v>
      </c>
      <c r="O7358" t="s">
        <v>6733</v>
      </c>
      <c r="P7358" t="s">
        <v>61451</v>
      </c>
      <c r="Q7358" t="s">
        <v>61452</v>
      </c>
      <c r="R7358" t="str">
        <f t="shared" si="228"/>
        <v>诸城</v>
      </c>
      <c r="S7358" t="str">
        <f t="shared" si="229"/>
        <v>0113</v>
      </c>
    </row>
    <row r="7359" spans="1:19">
      <c r="A7359" t="s">
        <v>61453</v>
      </c>
      <c r="B7359" t="s">
        <v>61454</v>
      </c>
      <c r="C7359" t="s">
        <v>49</v>
      </c>
      <c r="D7359" t="s">
        <v>61455</v>
      </c>
      <c r="E7359" t="s">
        <v>60278</v>
      </c>
      <c r="F7359" t="s">
        <v>61456</v>
      </c>
      <c r="G7359" t="s">
        <v>61457</v>
      </c>
      <c r="H7359" t="s">
        <v>61458</v>
      </c>
      <c r="I7359" t="s">
        <v>4813</v>
      </c>
      <c r="J7359" t="s">
        <v>7278</v>
      </c>
      <c r="K7359" t="s">
        <v>7279</v>
      </c>
      <c r="L7359" t="s">
        <v>105</v>
      </c>
      <c r="M7359" t="s">
        <v>5089</v>
      </c>
      <c r="N7359" t="s">
        <v>4789</v>
      </c>
      <c r="O7359" t="s">
        <v>7280</v>
      </c>
      <c r="P7359" t="s">
        <v>61459</v>
      </c>
      <c r="R7359" t="str">
        <f t="shared" si="228"/>
        <v>寿光</v>
      </c>
      <c r="S7359" t="str">
        <f t="shared" si="229"/>
        <v>0113</v>
      </c>
    </row>
    <row r="7360" spans="1:19">
      <c r="A7360" t="s">
        <v>61460</v>
      </c>
      <c r="B7360" t="s">
        <v>61461</v>
      </c>
      <c r="C7360" t="s">
        <v>49</v>
      </c>
      <c r="D7360" t="s">
        <v>61462</v>
      </c>
      <c r="E7360" t="s">
        <v>60278</v>
      </c>
      <c r="F7360" t="s">
        <v>61463</v>
      </c>
      <c r="G7360" t="s">
        <v>61464</v>
      </c>
      <c r="H7360" t="s">
        <v>61465</v>
      </c>
      <c r="I7360" t="s">
        <v>4929</v>
      </c>
      <c r="J7360" t="s">
        <v>5053</v>
      </c>
      <c r="K7360" t="s">
        <v>5054</v>
      </c>
      <c r="L7360" t="s">
        <v>95</v>
      </c>
      <c r="M7360" t="s">
        <v>5055</v>
      </c>
      <c r="N7360" t="s">
        <v>14636</v>
      </c>
      <c r="O7360" t="s">
        <v>5057</v>
      </c>
      <c r="P7360" t="s">
        <v>61466</v>
      </c>
      <c r="R7360" t="str">
        <f t="shared" si="228"/>
        <v>安丘</v>
      </c>
      <c r="S7360" t="str">
        <f t="shared" si="229"/>
        <v>0113</v>
      </c>
    </row>
    <row r="7361" spans="1:19">
      <c r="A7361" t="s">
        <v>3234</v>
      </c>
      <c r="B7361" t="s">
        <v>3229</v>
      </c>
      <c r="C7361" t="s">
        <v>49</v>
      </c>
      <c r="D7361" t="s">
        <v>61467</v>
      </c>
      <c r="E7361" t="s">
        <v>60278</v>
      </c>
      <c r="F7361" t="s">
        <v>61468</v>
      </c>
      <c r="G7361" t="s">
        <v>3232</v>
      </c>
      <c r="H7361" t="s">
        <v>61469</v>
      </c>
      <c r="I7361" t="s">
        <v>4955</v>
      </c>
      <c r="J7361" t="s">
        <v>5351</v>
      </c>
      <c r="K7361" t="s">
        <v>5352</v>
      </c>
      <c r="L7361" t="s">
        <v>123</v>
      </c>
      <c r="M7361" t="s">
        <v>5353</v>
      </c>
      <c r="N7361" t="s">
        <v>4959</v>
      </c>
      <c r="O7361" t="s">
        <v>5354</v>
      </c>
      <c r="P7361" t="s">
        <v>61470</v>
      </c>
      <c r="Q7361" t="s">
        <v>44153</v>
      </c>
      <c r="R7361" t="str">
        <f t="shared" ref="R7361:R7424" si="230">IF(OR(LEFT(L7361,2)="高新"),"奎文",IF(LEFT(L7361,2)="峡山","坊子",IF(LEFT(L7361,2)="滨海","寒亭",LEFT(L7361,2))))</f>
        <v>诸城</v>
      </c>
      <c r="S7361" t="str">
        <f t="shared" ref="S7361:S7424" si="231">TEXT(B7361,"mmdd")</f>
        <v>0113</v>
      </c>
    </row>
    <row r="7362" spans="1:19">
      <c r="A7362" t="s">
        <v>61471</v>
      </c>
      <c r="B7362" t="s">
        <v>61472</v>
      </c>
      <c r="C7362" t="s">
        <v>49</v>
      </c>
      <c r="D7362" t="s">
        <v>61473</v>
      </c>
      <c r="E7362" t="s">
        <v>61474</v>
      </c>
      <c r="F7362" t="s">
        <v>61475</v>
      </c>
      <c r="G7362" t="s">
        <v>61476</v>
      </c>
      <c r="H7362" t="s">
        <v>61477</v>
      </c>
      <c r="I7362" t="s">
        <v>12119</v>
      </c>
      <c r="J7362" t="s">
        <v>5636</v>
      </c>
      <c r="K7362" t="s">
        <v>5906</v>
      </c>
      <c r="L7362" t="s">
        <v>77</v>
      </c>
      <c r="M7362" t="s">
        <v>5145</v>
      </c>
      <c r="N7362" t="s">
        <v>5907</v>
      </c>
      <c r="O7362" t="s">
        <v>5908</v>
      </c>
      <c r="P7362" t="s">
        <v>61478</v>
      </c>
      <c r="Q7362" t="s">
        <v>61479</v>
      </c>
      <c r="R7362" t="str">
        <f t="shared" si="230"/>
        <v>临朐</v>
      </c>
      <c r="S7362" t="str">
        <f t="shared" si="231"/>
        <v>0113</v>
      </c>
    </row>
    <row r="7363" spans="1:19">
      <c r="A7363" t="s">
        <v>61480</v>
      </c>
      <c r="B7363" t="s">
        <v>61481</v>
      </c>
      <c r="C7363" t="s">
        <v>49</v>
      </c>
      <c r="D7363" t="s">
        <v>61482</v>
      </c>
      <c r="E7363" t="s">
        <v>60278</v>
      </c>
      <c r="F7363" t="s">
        <v>61483</v>
      </c>
      <c r="G7363" t="s">
        <v>61484</v>
      </c>
      <c r="H7363" t="s">
        <v>61485</v>
      </c>
      <c r="I7363" t="s">
        <v>4852</v>
      </c>
      <c r="J7363" t="s">
        <v>4853</v>
      </c>
      <c r="K7363" t="s">
        <v>4854</v>
      </c>
      <c r="L7363" t="s">
        <v>50</v>
      </c>
      <c r="M7363" t="s">
        <v>4855</v>
      </c>
      <c r="N7363" t="s">
        <v>4892</v>
      </c>
      <c r="O7363" t="s">
        <v>4857</v>
      </c>
      <c r="P7363" t="s">
        <v>61486</v>
      </c>
      <c r="Q7363" t="s">
        <v>61487</v>
      </c>
      <c r="R7363" t="str">
        <f t="shared" si="230"/>
        <v>青州</v>
      </c>
      <c r="S7363" t="str">
        <f t="shared" si="231"/>
        <v>0113</v>
      </c>
    </row>
    <row r="7364" spans="1:19">
      <c r="A7364" t="s">
        <v>61488</v>
      </c>
      <c r="B7364" t="s">
        <v>61489</v>
      </c>
      <c r="C7364" t="s">
        <v>49</v>
      </c>
      <c r="D7364" t="s">
        <v>61490</v>
      </c>
      <c r="E7364" t="s">
        <v>61474</v>
      </c>
      <c r="F7364" t="s">
        <v>61491</v>
      </c>
      <c r="G7364" t="s">
        <v>61492</v>
      </c>
      <c r="H7364" t="s">
        <v>61493</v>
      </c>
      <c r="I7364" t="s">
        <v>12119</v>
      </c>
      <c r="J7364" t="s">
        <v>15595</v>
      </c>
      <c r="K7364" t="s">
        <v>15596</v>
      </c>
      <c r="L7364" t="s">
        <v>50</v>
      </c>
      <c r="M7364" t="s">
        <v>5721</v>
      </c>
      <c r="N7364" t="s">
        <v>5069</v>
      </c>
      <c r="O7364" t="s">
        <v>15597</v>
      </c>
      <c r="Q7364" t="s">
        <v>61494</v>
      </c>
      <c r="R7364" t="str">
        <f t="shared" si="230"/>
        <v>青州</v>
      </c>
      <c r="S7364" t="str">
        <f t="shared" si="231"/>
        <v>0113</v>
      </c>
    </row>
    <row r="7365" spans="1:19">
      <c r="A7365" t="s">
        <v>61495</v>
      </c>
      <c r="B7365" t="s">
        <v>61496</v>
      </c>
      <c r="C7365" t="s">
        <v>49</v>
      </c>
      <c r="D7365" t="s">
        <v>61497</v>
      </c>
      <c r="E7365" t="s">
        <v>61498</v>
      </c>
      <c r="F7365" t="s">
        <v>61499</v>
      </c>
      <c r="G7365" t="s">
        <v>61500</v>
      </c>
      <c r="H7365" t="s">
        <v>61501</v>
      </c>
      <c r="I7365" t="s">
        <v>4841</v>
      </c>
      <c r="J7365" t="s">
        <v>10870</v>
      </c>
      <c r="K7365" t="s">
        <v>10871</v>
      </c>
      <c r="L7365" t="s">
        <v>60</v>
      </c>
      <c r="M7365" t="s">
        <v>5999</v>
      </c>
      <c r="N7365" t="s">
        <v>5421</v>
      </c>
      <c r="O7365" t="s">
        <v>10872</v>
      </c>
      <c r="P7365" t="s">
        <v>61502</v>
      </c>
      <c r="R7365" t="str">
        <f t="shared" si="230"/>
        <v>奎文</v>
      </c>
      <c r="S7365" t="str">
        <f t="shared" si="231"/>
        <v>0113</v>
      </c>
    </row>
    <row r="7366" spans="1:19">
      <c r="A7366" t="s">
        <v>61503</v>
      </c>
      <c r="B7366" t="s">
        <v>61504</v>
      </c>
      <c r="C7366" t="s">
        <v>49</v>
      </c>
      <c r="D7366" t="s">
        <v>61505</v>
      </c>
      <c r="E7366" t="s">
        <v>60248</v>
      </c>
      <c r="F7366" t="s">
        <v>61506</v>
      </c>
      <c r="G7366" t="s">
        <v>61507</v>
      </c>
      <c r="H7366" t="s">
        <v>61508</v>
      </c>
      <c r="I7366" t="s">
        <v>12757</v>
      </c>
      <c r="J7366" t="s">
        <v>6205</v>
      </c>
      <c r="K7366" t="s">
        <v>6206</v>
      </c>
      <c r="L7366" t="s">
        <v>50</v>
      </c>
      <c r="M7366" t="s">
        <v>6207</v>
      </c>
      <c r="N7366" t="s">
        <v>5907</v>
      </c>
      <c r="O7366" t="s">
        <v>6208</v>
      </c>
      <c r="P7366" t="s">
        <v>61509</v>
      </c>
      <c r="R7366" t="str">
        <f t="shared" si="230"/>
        <v>青州</v>
      </c>
      <c r="S7366" t="str">
        <f t="shared" si="231"/>
        <v>0113</v>
      </c>
    </row>
    <row r="7367" spans="1:19">
      <c r="A7367" t="s">
        <v>3170</v>
      </c>
      <c r="B7367" t="s">
        <v>61510</v>
      </c>
      <c r="C7367" t="s">
        <v>49</v>
      </c>
      <c r="D7367" t="s">
        <v>61511</v>
      </c>
      <c r="E7367" t="s">
        <v>60278</v>
      </c>
      <c r="F7367" t="s">
        <v>61512</v>
      </c>
      <c r="G7367" t="s">
        <v>3168</v>
      </c>
      <c r="H7367" t="s">
        <v>61513</v>
      </c>
      <c r="I7367" t="s">
        <v>4852</v>
      </c>
      <c r="J7367" t="s">
        <v>39398</v>
      </c>
      <c r="K7367" t="s">
        <v>39399</v>
      </c>
      <c r="L7367" t="s">
        <v>1136</v>
      </c>
      <c r="M7367" t="s">
        <v>11735</v>
      </c>
      <c r="N7367" t="s">
        <v>4933</v>
      </c>
      <c r="O7367" t="s">
        <v>39400</v>
      </c>
      <c r="P7367" t="s">
        <v>61514</v>
      </c>
      <c r="R7367" t="str">
        <f t="shared" si="230"/>
        <v>昌乐</v>
      </c>
      <c r="S7367" t="str">
        <f t="shared" si="231"/>
        <v>0113</v>
      </c>
    </row>
    <row r="7368" spans="1:19">
      <c r="A7368" t="s">
        <v>3194</v>
      </c>
      <c r="B7368" t="s">
        <v>61515</v>
      </c>
      <c r="C7368" t="s">
        <v>49</v>
      </c>
      <c r="D7368" t="s">
        <v>61516</v>
      </c>
      <c r="E7368" t="s">
        <v>61517</v>
      </c>
      <c r="F7368" t="s">
        <v>61518</v>
      </c>
      <c r="G7368" t="s">
        <v>3192</v>
      </c>
      <c r="H7368" t="s">
        <v>61519</v>
      </c>
      <c r="I7368" t="s">
        <v>4852</v>
      </c>
      <c r="J7368" t="s">
        <v>4956</v>
      </c>
      <c r="K7368" t="s">
        <v>4957</v>
      </c>
      <c r="L7368" t="s">
        <v>95</v>
      </c>
      <c r="M7368" t="s">
        <v>4958</v>
      </c>
      <c r="N7368" t="s">
        <v>5056</v>
      </c>
      <c r="O7368" t="s">
        <v>4960</v>
      </c>
      <c r="P7368" t="s">
        <v>61520</v>
      </c>
      <c r="R7368" t="str">
        <f t="shared" si="230"/>
        <v>安丘</v>
      </c>
      <c r="S7368" t="str">
        <f t="shared" si="231"/>
        <v>0113</v>
      </c>
    </row>
    <row r="7369" spans="1:19">
      <c r="A7369" t="s">
        <v>61521</v>
      </c>
      <c r="B7369" t="s">
        <v>61522</v>
      </c>
      <c r="C7369" t="s">
        <v>49</v>
      </c>
      <c r="D7369" t="s">
        <v>61523</v>
      </c>
      <c r="E7369" t="s">
        <v>60278</v>
      </c>
      <c r="F7369" t="s">
        <v>61524</v>
      </c>
      <c r="G7369" t="s">
        <v>61525</v>
      </c>
      <c r="H7369" t="s">
        <v>61526</v>
      </c>
      <c r="I7369" t="s">
        <v>5560</v>
      </c>
      <c r="J7369" t="s">
        <v>5283</v>
      </c>
      <c r="K7369" t="s">
        <v>5284</v>
      </c>
      <c r="L7369" t="s">
        <v>50</v>
      </c>
      <c r="M7369" t="s">
        <v>4816</v>
      </c>
      <c r="N7369" t="s">
        <v>7890</v>
      </c>
      <c r="O7369" t="s">
        <v>5285</v>
      </c>
      <c r="P7369" t="s">
        <v>61527</v>
      </c>
      <c r="R7369" t="str">
        <f t="shared" si="230"/>
        <v>青州</v>
      </c>
      <c r="S7369" t="str">
        <f t="shared" si="231"/>
        <v>0113</v>
      </c>
    </row>
    <row r="7370" spans="1:19">
      <c r="A7370" t="s">
        <v>61528</v>
      </c>
      <c r="B7370" t="s">
        <v>61529</v>
      </c>
      <c r="C7370" t="s">
        <v>49</v>
      </c>
      <c r="D7370" t="s">
        <v>61530</v>
      </c>
      <c r="E7370" t="s">
        <v>60278</v>
      </c>
      <c r="F7370" t="s">
        <v>61531</v>
      </c>
      <c r="G7370" t="s">
        <v>61532</v>
      </c>
      <c r="H7370" t="s">
        <v>61533</v>
      </c>
      <c r="I7370" t="s">
        <v>4785</v>
      </c>
      <c r="J7370" t="s">
        <v>14857</v>
      </c>
      <c r="K7370" t="s">
        <v>14858</v>
      </c>
      <c r="L7370" t="s">
        <v>95</v>
      </c>
      <c r="M7370" t="s">
        <v>5682</v>
      </c>
      <c r="N7370" t="s">
        <v>5421</v>
      </c>
      <c r="O7370" t="s">
        <v>14859</v>
      </c>
      <c r="P7370" t="s">
        <v>61534</v>
      </c>
      <c r="Q7370" t="s">
        <v>61535</v>
      </c>
      <c r="R7370" t="str">
        <f t="shared" si="230"/>
        <v>安丘</v>
      </c>
      <c r="S7370" t="str">
        <f t="shared" si="231"/>
        <v>0113</v>
      </c>
    </row>
    <row r="7371" spans="1:19">
      <c r="A7371" t="s">
        <v>61536</v>
      </c>
      <c r="B7371" t="s">
        <v>61537</v>
      </c>
      <c r="C7371" t="s">
        <v>49</v>
      </c>
      <c r="D7371" t="s">
        <v>61538</v>
      </c>
      <c r="E7371" t="s">
        <v>61474</v>
      </c>
      <c r="F7371" t="s">
        <v>61539</v>
      </c>
      <c r="G7371" t="s">
        <v>61540</v>
      </c>
      <c r="H7371" t="s">
        <v>61541</v>
      </c>
      <c r="I7371" t="s">
        <v>12119</v>
      </c>
      <c r="J7371" t="s">
        <v>15246</v>
      </c>
      <c r="K7371" t="s">
        <v>15247</v>
      </c>
      <c r="L7371" t="s">
        <v>1136</v>
      </c>
      <c r="M7371" t="s">
        <v>5210</v>
      </c>
      <c r="N7371" t="s">
        <v>5421</v>
      </c>
      <c r="O7371" t="s">
        <v>15248</v>
      </c>
      <c r="P7371" t="s">
        <v>61542</v>
      </c>
      <c r="R7371" t="str">
        <f t="shared" si="230"/>
        <v>昌乐</v>
      </c>
      <c r="S7371" t="str">
        <f t="shared" si="231"/>
        <v>0113</v>
      </c>
    </row>
    <row r="7372" spans="1:19">
      <c r="A7372" t="s">
        <v>61543</v>
      </c>
      <c r="B7372" t="s">
        <v>61544</v>
      </c>
      <c r="C7372" t="s">
        <v>49</v>
      </c>
      <c r="D7372" t="s">
        <v>61545</v>
      </c>
      <c r="E7372" t="s">
        <v>60248</v>
      </c>
      <c r="F7372" t="s">
        <v>61546</v>
      </c>
      <c r="G7372" t="s">
        <v>61547</v>
      </c>
      <c r="H7372" t="s">
        <v>61548</v>
      </c>
      <c r="I7372" t="s">
        <v>12119</v>
      </c>
      <c r="J7372" t="s">
        <v>8830</v>
      </c>
      <c r="K7372" t="s">
        <v>8831</v>
      </c>
      <c r="L7372" t="s">
        <v>123</v>
      </c>
      <c r="M7372" t="s">
        <v>5364</v>
      </c>
      <c r="N7372" t="s">
        <v>4892</v>
      </c>
      <c r="O7372" t="s">
        <v>8832</v>
      </c>
      <c r="P7372" t="s">
        <v>61549</v>
      </c>
      <c r="Q7372" t="s">
        <v>61550</v>
      </c>
      <c r="R7372" t="str">
        <f t="shared" si="230"/>
        <v>诸城</v>
      </c>
      <c r="S7372" t="str">
        <f t="shared" si="231"/>
        <v>0113</v>
      </c>
    </row>
    <row r="7373" spans="1:19">
      <c r="A7373" t="s">
        <v>61551</v>
      </c>
      <c r="B7373" t="s">
        <v>61552</v>
      </c>
      <c r="C7373" t="s">
        <v>49</v>
      </c>
      <c r="D7373" t="s">
        <v>61553</v>
      </c>
      <c r="E7373" t="s">
        <v>60248</v>
      </c>
      <c r="F7373" t="s">
        <v>61554</v>
      </c>
      <c r="G7373" t="s">
        <v>61555</v>
      </c>
      <c r="H7373" t="s">
        <v>61556</v>
      </c>
      <c r="I7373" t="s">
        <v>12119</v>
      </c>
      <c r="J7373" t="s">
        <v>7082</v>
      </c>
      <c r="K7373" t="s">
        <v>7083</v>
      </c>
      <c r="L7373" t="s">
        <v>114</v>
      </c>
      <c r="M7373" t="s">
        <v>7084</v>
      </c>
      <c r="N7373" t="s">
        <v>5421</v>
      </c>
      <c r="O7373" t="s">
        <v>7085</v>
      </c>
      <c r="P7373" t="s">
        <v>61557</v>
      </c>
      <c r="Q7373" t="s">
        <v>61558</v>
      </c>
      <c r="R7373" t="str">
        <f t="shared" si="230"/>
        <v>高密</v>
      </c>
      <c r="S7373" t="str">
        <f t="shared" si="231"/>
        <v>0113</v>
      </c>
    </row>
    <row r="7374" spans="1:19">
      <c r="A7374" t="s">
        <v>61559</v>
      </c>
      <c r="B7374" t="s">
        <v>61560</v>
      </c>
      <c r="C7374" t="s">
        <v>49</v>
      </c>
      <c r="D7374" t="s">
        <v>61561</v>
      </c>
      <c r="E7374" t="s">
        <v>60278</v>
      </c>
      <c r="F7374" t="s">
        <v>61562</v>
      </c>
      <c r="G7374" t="s">
        <v>61563</v>
      </c>
      <c r="H7374" t="s">
        <v>61564</v>
      </c>
      <c r="I7374" t="s">
        <v>4852</v>
      </c>
      <c r="J7374" t="s">
        <v>7765</v>
      </c>
      <c r="K7374" t="s">
        <v>7766</v>
      </c>
      <c r="L7374" t="s">
        <v>123</v>
      </c>
      <c r="M7374" t="s">
        <v>7767</v>
      </c>
      <c r="N7374" t="s">
        <v>5017</v>
      </c>
      <c r="O7374" t="s">
        <v>7769</v>
      </c>
      <c r="P7374" t="s">
        <v>61565</v>
      </c>
      <c r="Q7374" t="s">
        <v>61566</v>
      </c>
      <c r="R7374" t="str">
        <f t="shared" si="230"/>
        <v>诸城</v>
      </c>
      <c r="S7374" t="str">
        <f t="shared" si="231"/>
        <v>0113</v>
      </c>
    </row>
    <row r="7375" spans="1:19">
      <c r="A7375" t="s">
        <v>61567</v>
      </c>
      <c r="B7375" t="s">
        <v>61568</v>
      </c>
      <c r="C7375" t="s">
        <v>49</v>
      </c>
      <c r="D7375" t="s">
        <v>61569</v>
      </c>
      <c r="E7375" t="s">
        <v>60248</v>
      </c>
      <c r="F7375" t="s">
        <v>61570</v>
      </c>
      <c r="G7375" t="s">
        <v>61571</v>
      </c>
      <c r="H7375" t="s">
        <v>61572</v>
      </c>
      <c r="I7375" t="s">
        <v>12844</v>
      </c>
      <c r="J7375" t="s">
        <v>49423</v>
      </c>
      <c r="K7375" t="s">
        <v>49424</v>
      </c>
      <c r="L7375" t="s">
        <v>148</v>
      </c>
      <c r="M7375" t="s">
        <v>5272</v>
      </c>
      <c r="N7375" t="s">
        <v>5030</v>
      </c>
      <c r="O7375" t="s">
        <v>49425</v>
      </c>
      <c r="P7375" t="s">
        <v>61573</v>
      </c>
      <c r="Q7375" t="s">
        <v>61574</v>
      </c>
      <c r="R7375" t="str">
        <f t="shared" si="230"/>
        <v>寒亭</v>
      </c>
      <c r="S7375" t="str">
        <f t="shared" si="231"/>
        <v>0113</v>
      </c>
    </row>
    <row r="7376" spans="1:19">
      <c r="A7376" t="s">
        <v>3186</v>
      </c>
      <c r="B7376" t="s">
        <v>61575</v>
      </c>
      <c r="C7376" t="s">
        <v>49</v>
      </c>
      <c r="D7376" t="s">
        <v>61576</v>
      </c>
      <c r="E7376" t="s">
        <v>61577</v>
      </c>
      <c r="F7376" t="s">
        <v>61578</v>
      </c>
      <c r="G7376" t="s">
        <v>3184</v>
      </c>
      <c r="H7376" t="s">
        <v>61579</v>
      </c>
      <c r="I7376" t="s">
        <v>12119</v>
      </c>
      <c r="J7376" t="s">
        <v>5863</v>
      </c>
      <c r="K7376" t="s">
        <v>5864</v>
      </c>
      <c r="L7376" t="s">
        <v>237</v>
      </c>
      <c r="M7376" t="s">
        <v>4788</v>
      </c>
      <c r="N7376" t="s">
        <v>5421</v>
      </c>
      <c r="O7376" t="s">
        <v>5865</v>
      </c>
      <c r="P7376" t="s">
        <v>61580</v>
      </c>
      <c r="R7376" t="str">
        <f t="shared" si="230"/>
        <v>潍城</v>
      </c>
      <c r="S7376" t="str">
        <f t="shared" si="231"/>
        <v>0113</v>
      </c>
    </row>
    <row r="7377" spans="1:19">
      <c r="A7377" t="s">
        <v>61581</v>
      </c>
      <c r="B7377" t="s">
        <v>61582</v>
      </c>
      <c r="C7377" t="s">
        <v>49</v>
      </c>
      <c r="D7377" t="s">
        <v>61583</v>
      </c>
      <c r="E7377" t="s">
        <v>60248</v>
      </c>
      <c r="F7377" t="s">
        <v>61584</v>
      </c>
      <c r="G7377" t="s">
        <v>61585</v>
      </c>
      <c r="H7377" t="s">
        <v>61395</v>
      </c>
      <c r="I7377" t="s">
        <v>12757</v>
      </c>
      <c r="J7377" t="s">
        <v>7082</v>
      </c>
      <c r="K7377" t="s">
        <v>7083</v>
      </c>
      <c r="L7377" t="s">
        <v>114</v>
      </c>
      <c r="M7377" t="s">
        <v>7084</v>
      </c>
      <c r="N7377" t="s">
        <v>6601</v>
      </c>
      <c r="O7377" t="s">
        <v>7085</v>
      </c>
      <c r="P7377" t="s">
        <v>61586</v>
      </c>
      <c r="Q7377" t="s">
        <v>61587</v>
      </c>
      <c r="R7377" t="str">
        <f t="shared" si="230"/>
        <v>高密</v>
      </c>
      <c r="S7377" t="str">
        <f t="shared" si="231"/>
        <v>0113</v>
      </c>
    </row>
    <row r="7378" spans="1:19">
      <c r="A7378" t="s">
        <v>3226</v>
      </c>
      <c r="B7378" t="s">
        <v>61588</v>
      </c>
      <c r="C7378" t="s">
        <v>49</v>
      </c>
      <c r="D7378" t="s">
        <v>61589</v>
      </c>
      <c r="E7378" t="s">
        <v>60278</v>
      </c>
      <c r="F7378" t="s">
        <v>61590</v>
      </c>
      <c r="G7378" t="s">
        <v>3224</v>
      </c>
      <c r="H7378" t="s">
        <v>61472</v>
      </c>
      <c r="I7378" t="s">
        <v>4852</v>
      </c>
      <c r="J7378" t="s">
        <v>8680</v>
      </c>
      <c r="K7378" t="s">
        <v>8681</v>
      </c>
      <c r="L7378" t="s">
        <v>60</v>
      </c>
      <c r="M7378" t="s">
        <v>5999</v>
      </c>
      <c r="N7378" t="s">
        <v>5960</v>
      </c>
      <c r="O7378" t="s">
        <v>8682</v>
      </c>
      <c r="P7378" t="s">
        <v>61591</v>
      </c>
      <c r="R7378" t="str">
        <f t="shared" si="230"/>
        <v>奎文</v>
      </c>
      <c r="S7378" t="str">
        <f t="shared" si="231"/>
        <v>0113</v>
      </c>
    </row>
    <row r="7379" spans="1:19">
      <c r="A7379" t="s">
        <v>61592</v>
      </c>
      <c r="B7379" t="s">
        <v>61593</v>
      </c>
      <c r="C7379" t="s">
        <v>49</v>
      </c>
      <c r="D7379" t="s">
        <v>61594</v>
      </c>
      <c r="E7379" t="s">
        <v>61595</v>
      </c>
      <c r="F7379" t="s">
        <v>61596</v>
      </c>
      <c r="G7379" t="s">
        <v>61597</v>
      </c>
      <c r="H7379" t="s">
        <v>61598</v>
      </c>
      <c r="I7379" t="s">
        <v>5387</v>
      </c>
      <c r="J7379" t="s">
        <v>5122</v>
      </c>
      <c r="K7379" t="s">
        <v>5123</v>
      </c>
      <c r="N7379" t="s">
        <v>4959</v>
      </c>
      <c r="O7379" t="s">
        <v>5124</v>
      </c>
      <c r="R7379" t="str">
        <f t="shared" si="230"/>
        <v/>
      </c>
      <c r="S7379" t="str">
        <f t="shared" si="231"/>
        <v>0113</v>
      </c>
    </row>
    <row r="7380" spans="1:19">
      <c r="A7380" t="s">
        <v>61599</v>
      </c>
      <c r="B7380" t="s">
        <v>61600</v>
      </c>
      <c r="C7380" t="s">
        <v>49</v>
      </c>
      <c r="D7380" t="s">
        <v>61601</v>
      </c>
      <c r="E7380" t="s">
        <v>60710</v>
      </c>
      <c r="F7380" t="s">
        <v>61602</v>
      </c>
      <c r="G7380" t="s">
        <v>61603</v>
      </c>
      <c r="H7380" t="s">
        <v>61604</v>
      </c>
      <c r="I7380" t="s">
        <v>4852</v>
      </c>
      <c r="J7380" t="s">
        <v>5731</v>
      </c>
      <c r="K7380" t="s">
        <v>5732</v>
      </c>
      <c r="L7380" t="s">
        <v>77</v>
      </c>
      <c r="M7380" t="s">
        <v>5733</v>
      </c>
      <c r="N7380" t="s">
        <v>5421</v>
      </c>
      <c r="O7380" t="s">
        <v>5734</v>
      </c>
      <c r="P7380" t="s">
        <v>61605</v>
      </c>
      <c r="Q7380" t="s">
        <v>61606</v>
      </c>
      <c r="R7380" t="str">
        <f t="shared" si="230"/>
        <v>临朐</v>
      </c>
      <c r="S7380" t="str">
        <f t="shared" si="231"/>
        <v>0113</v>
      </c>
    </row>
    <row r="7381" spans="1:19">
      <c r="A7381" t="s">
        <v>61607</v>
      </c>
      <c r="B7381" t="s">
        <v>61608</v>
      </c>
      <c r="C7381" t="s">
        <v>49</v>
      </c>
      <c r="D7381" t="s">
        <v>61609</v>
      </c>
      <c r="E7381" t="s">
        <v>60278</v>
      </c>
      <c r="F7381" t="s">
        <v>61610</v>
      </c>
      <c r="G7381" t="s">
        <v>61611</v>
      </c>
      <c r="H7381" t="s">
        <v>61612</v>
      </c>
      <c r="I7381" t="s">
        <v>4852</v>
      </c>
      <c r="J7381" t="s">
        <v>6193</v>
      </c>
      <c r="K7381" t="s">
        <v>6194</v>
      </c>
      <c r="L7381" t="s">
        <v>105</v>
      </c>
      <c r="M7381" t="s">
        <v>6195</v>
      </c>
      <c r="N7381" t="s">
        <v>5069</v>
      </c>
      <c r="O7381" t="s">
        <v>6196</v>
      </c>
      <c r="P7381" t="s">
        <v>61613</v>
      </c>
      <c r="Q7381" t="s">
        <v>61614</v>
      </c>
      <c r="R7381" t="str">
        <f t="shared" si="230"/>
        <v>寿光</v>
      </c>
      <c r="S7381" t="str">
        <f t="shared" si="231"/>
        <v>0113</v>
      </c>
    </row>
    <row r="7382" spans="1:19">
      <c r="A7382" t="s">
        <v>61615</v>
      </c>
      <c r="B7382" t="s">
        <v>61616</v>
      </c>
      <c r="C7382" t="s">
        <v>49</v>
      </c>
      <c r="D7382" t="s">
        <v>61617</v>
      </c>
      <c r="E7382" t="s">
        <v>60278</v>
      </c>
      <c r="F7382" t="s">
        <v>61618</v>
      </c>
      <c r="G7382" t="s">
        <v>61619</v>
      </c>
      <c r="H7382" t="s">
        <v>61620</v>
      </c>
      <c r="I7382" t="s">
        <v>4785</v>
      </c>
      <c r="J7382" t="s">
        <v>7544</v>
      </c>
      <c r="K7382" t="s">
        <v>7545</v>
      </c>
      <c r="L7382" t="s">
        <v>375</v>
      </c>
      <c r="M7382" t="s">
        <v>7334</v>
      </c>
      <c r="N7382" t="s">
        <v>4881</v>
      </c>
      <c r="O7382" t="s">
        <v>7546</v>
      </c>
      <c r="P7382" t="s">
        <v>61621</v>
      </c>
      <c r="R7382" t="str">
        <f t="shared" si="230"/>
        <v>昌邑</v>
      </c>
      <c r="S7382" t="str">
        <f t="shared" si="231"/>
        <v>0113</v>
      </c>
    </row>
    <row r="7383" spans="1:19">
      <c r="A7383" t="s">
        <v>61622</v>
      </c>
      <c r="B7383" t="s">
        <v>61623</v>
      </c>
      <c r="C7383" t="s">
        <v>49</v>
      </c>
      <c r="D7383" t="s">
        <v>61624</v>
      </c>
      <c r="E7383" t="s">
        <v>61625</v>
      </c>
      <c r="F7383" t="s">
        <v>61626</v>
      </c>
      <c r="G7383" t="s">
        <v>61627</v>
      </c>
      <c r="H7383" t="s">
        <v>61628</v>
      </c>
      <c r="I7383" t="s">
        <v>12119</v>
      </c>
      <c r="J7383" t="s">
        <v>11292</v>
      </c>
      <c r="K7383" t="s">
        <v>11293</v>
      </c>
      <c r="L7383" t="s">
        <v>86</v>
      </c>
      <c r="M7383" t="s">
        <v>11294</v>
      </c>
      <c r="N7383" t="s">
        <v>4892</v>
      </c>
      <c r="O7383" t="s">
        <v>11295</v>
      </c>
      <c r="P7383" t="s">
        <v>61629</v>
      </c>
      <c r="R7383" t="str">
        <f t="shared" si="230"/>
        <v>坊子</v>
      </c>
      <c r="S7383" t="str">
        <f t="shared" si="231"/>
        <v>0113</v>
      </c>
    </row>
    <row r="7384" spans="1:19">
      <c r="A7384" t="s">
        <v>61630</v>
      </c>
      <c r="B7384" t="s">
        <v>61631</v>
      </c>
      <c r="C7384" t="s">
        <v>49</v>
      </c>
      <c r="D7384" t="s">
        <v>61632</v>
      </c>
      <c r="E7384" t="s">
        <v>61498</v>
      </c>
      <c r="F7384" t="s">
        <v>61633</v>
      </c>
      <c r="G7384" t="s">
        <v>61634</v>
      </c>
      <c r="H7384" t="s">
        <v>61635</v>
      </c>
      <c r="I7384" t="s">
        <v>4785</v>
      </c>
      <c r="J7384" t="s">
        <v>13968</v>
      </c>
      <c r="K7384" t="s">
        <v>13969</v>
      </c>
      <c r="L7384" t="s">
        <v>375</v>
      </c>
      <c r="M7384" t="s">
        <v>8957</v>
      </c>
      <c r="N7384" t="s">
        <v>12670</v>
      </c>
      <c r="O7384" t="s">
        <v>13970</v>
      </c>
      <c r="P7384" t="s">
        <v>61636</v>
      </c>
      <c r="Q7384" t="s">
        <v>61637</v>
      </c>
      <c r="R7384" t="str">
        <f t="shared" si="230"/>
        <v>昌邑</v>
      </c>
      <c r="S7384" t="str">
        <f t="shared" si="231"/>
        <v>0113</v>
      </c>
    </row>
    <row r="7385" spans="1:19">
      <c r="A7385" t="s">
        <v>61638</v>
      </c>
      <c r="B7385" t="s">
        <v>61639</v>
      </c>
      <c r="C7385" t="s">
        <v>49</v>
      </c>
      <c r="D7385" t="s">
        <v>61640</v>
      </c>
      <c r="E7385" t="s">
        <v>60278</v>
      </c>
      <c r="F7385" t="s">
        <v>61641</v>
      </c>
      <c r="G7385" t="s">
        <v>61642</v>
      </c>
      <c r="H7385" t="s">
        <v>61643</v>
      </c>
      <c r="I7385" t="s">
        <v>4785</v>
      </c>
      <c r="J7385" t="s">
        <v>7166</v>
      </c>
      <c r="K7385" t="s">
        <v>7167</v>
      </c>
      <c r="L7385" t="s">
        <v>123</v>
      </c>
      <c r="M7385" t="s">
        <v>5364</v>
      </c>
      <c r="N7385" t="s">
        <v>5273</v>
      </c>
      <c r="O7385" t="s">
        <v>7168</v>
      </c>
      <c r="P7385" t="s">
        <v>61644</v>
      </c>
      <c r="Q7385" t="s">
        <v>61645</v>
      </c>
      <c r="R7385" t="str">
        <f t="shared" si="230"/>
        <v>诸城</v>
      </c>
      <c r="S7385" t="str">
        <f t="shared" si="231"/>
        <v>0113</v>
      </c>
    </row>
    <row r="7386" spans="1:19">
      <c r="A7386" t="s">
        <v>61646</v>
      </c>
      <c r="B7386" t="s">
        <v>61647</v>
      </c>
      <c r="C7386" t="s">
        <v>49</v>
      </c>
      <c r="D7386" t="s">
        <v>61648</v>
      </c>
      <c r="E7386" t="s">
        <v>60278</v>
      </c>
      <c r="F7386" t="s">
        <v>61649</v>
      </c>
      <c r="G7386" t="s">
        <v>61650</v>
      </c>
      <c r="H7386" t="s">
        <v>61651</v>
      </c>
      <c r="I7386" t="s">
        <v>4828</v>
      </c>
      <c r="J7386" t="s">
        <v>6904</v>
      </c>
      <c r="K7386" t="s">
        <v>6905</v>
      </c>
      <c r="L7386" t="s">
        <v>86</v>
      </c>
      <c r="M7386" t="s">
        <v>5919</v>
      </c>
      <c r="N7386" t="s">
        <v>5487</v>
      </c>
      <c r="O7386" t="s">
        <v>6906</v>
      </c>
      <c r="P7386" t="s">
        <v>61652</v>
      </c>
      <c r="R7386" t="str">
        <f t="shared" si="230"/>
        <v>坊子</v>
      </c>
      <c r="S7386" t="str">
        <f t="shared" si="231"/>
        <v>0113</v>
      </c>
    </row>
    <row r="7387" spans="1:19">
      <c r="A7387" t="s">
        <v>61653</v>
      </c>
      <c r="B7387" t="s">
        <v>61654</v>
      </c>
      <c r="C7387" t="s">
        <v>49</v>
      </c>
      <c r="D7387" t="s">
        <v>61655</v>
      </c>
      <c r="E7387" t="s">
        <v>60278</v>
      </c>
      <c r="F7387" t="s">
        <v>61656</v>
      </c>
      <c r="G7387" t="s">
        <v>61657</v>
      </c>
      <c r="H7387" t="s">
        <v>61658</v>
      </c>
      <c r="I7387" t="s">
        <v>4785</v>
      </c>
      <c r="J7387" t="s">
        <v>5374</v>
      </c>
      <c r="K7387" t="s">
        <v>5375</v>
      </c>
      <c r="L7387" t="s">
        <v>105</v>
      </c>
      <c r="M7387" t="s">
        <v>5376</v>
      </c>
      <c r="N7387" t="s">
        <v>5056</v>
      </c>
      <c r="O7387" t="s">
        <v>5377</v>
      </c>
      <c r="P7387" t="s">
        <v>61659</v>
      </c>
      <c r="R7387" t="str">
        <f t="shared" si="230"/>
        <v>寿光</v>
      </c>
      <c r="S7387" t="str">
        <f t="shared" si="231"/>
        <v>0113</v>
      </c>
    </row>
    <row r="7388" spans="1:19">
      <c r="A7388" t="s">
        <v>61660</v>
      </c>
      <c r="B7388" t="s">
        <v>61661</v>
      </c>
      <c r="C7388" t="s">
        <v>49</v>
      </c>
      <c r="D7388" t="s">
        <v>61662</v>
      </c>
      <c r="E7388" t="s">
        <v>61663</v>
      </c>
      <c r="F7388" t="s">
        <v>61664</v>
      </c>
      <c r="G7388" t="s">
        <v>61665</v>
      </c>
      <c r="H7388" t="s">
        <v>61451</v>
      </c>
      <c r="I7388" t="s">
        <v>4828</v>
      </c>
      <c r="J7388" t="s">
        <v>11530</v>
      </c>
      <c r="K7388" t="s">
        <v>11531</v>
      </c>
      <c r="L7388" t="s">
        <v>50</v>
      </c>
      <c r="M7388" t="s">
        <v>5260</v>
      </c>
      <c r="N7388" t="s">
        <v>9962</v>
      </c>
      <c r="O7388" t="s">
        <v>11532</v>
      </c>
      <c r="P7388" t="s">
        <v>61666</v>
      </c>
      <c r="R7388" t="str">
        <f t="shared" si="230"/>
        <v>青州</v>
      </c>
      <c r="S7388" t="str">
        <f t="shared" si="231"/>
        <v>0113</v>
      </c>
    </row>
    <row r="7389" spans="1:19">
      <c r="A7389" t="s">
        <v>61667</v>
      </c>
      <c r="B7389" t="s">
        <v>61668</v>
      </c>
      <c r="C7389" t="s">
        <v>49</v>
      </c>
      <c r="D7389" t="s">
        <v>61669</v>
      </c>
      <c r="E7389" t="s">
        <v>61670</v>
      </c>
      <c r="F7389" t="s">
        <v>61671</v>
      </c>
      <c r="G7389" t="s">
        <v>61672</v>
      </c>
      <c r="H7389" t="s">
        <v>61673</v>
      </c>
      <c r="I7389" t="s">
        <v>4828</v>
      </c>
      <c r="J7389" t="s">
        <v>9154</v>
      </c>
      <c r="K7389" t="s">
        <v>9155</v>
      </c>
      <c r="L7389" t="s">
        <v>60</v>
      </c>
      <c r="M7389" t="s">
        <v>4774</v>
      </c>
      <c r="N7389" t="s">
        <v>4972</v>
      </c>
      <c r="O7389" t="s">
        <v>9156</v>
      </c>
      <c r="P7389" t="s">
        <v>61674</v>
      </c>
      <c r="R7389" t="str">
        <f t="shared" si="230"/>
        <v>奎文</v>
      </c>
      <c r="S7389" t="str">
        <f t="shared" si="231"/>
        <v>0113</v>
      </c>
    </row>
    <row r="7390" spans="1:19">
      <c r="A7390" t="s">
        <v>61675</v>
      </c>
      <c r="B7390" t="s">
        <v>61676</v>
      </c>
      <c r="C7390" t="s">
        <v>49</v>
      </c>
      <c r="D7390" t="s">
        <v>61677</v>
      </c>
      <c r="E7390" t="s">
        <v>60278</v>
      </c>
      <c r="F7390" t="s">
        <v>61678</v>
      </c>
      <c r="G7390" t="s">
        <v>61679</v>
      </c>
      <c r="H7390" t="s">
        <v>61680</v>
      </c>
      <c r="I7390" t="s">
        <v>4852</v>
      </c>
      <c r="J7390" t="s">
        <v>6916</v>
      </c>
      <c r="K7390" t="s">
        <v>6917</v>
      </c>
      <c r="L7390" t="s">
        <v>148</v>
      </c>
      <c r="M7390" t="s">
        <v>6918</v>
      </c>
      <c r="N7390" t="s">
        <v>5296</v>
      </c>
      <c r="O7390" t="s">
        <v>6919</v>
      </c>
      <c r="P7390" t="s">
        <v>61681</v>
      </c>
      <c r="Q7390" t="s">
        <v>61682</v>
      </c>
      <c r="R7390" t="str">
        <f t="shared" si="230"/>
        <v>寒亭</v>
      </c>
      <c r="S7390" t="str">
        <f t="shared" si="231"/>
        <v>0113</v>
      </c>
    </row>
    <row r="7391" spans="1:19">
      <c r="A7391" t="s">
        <v>61683</v>
      </c>
      <c r="B7391" t="s">
        <v>61684</v>
      </c>
      <c r="C7391" t="s">
        <v>49</v>
      </c>
      <c r="D7391" t="s">
        <v>61685</v>
      </c>
      <c r="E7391" t="s">
        <v>60278</v>
      </c>
      <c r="F7391" t="s">
        <v>61686</v>
      </c>
      <c r="G7391" t="s">
        <v>61687</v>
      </c>
      <c r="H7391" t="s">
        <v>61688</v>
      </c>
      <c r="I7391" t="s">
        <v>4852</v>
      </c>
      <c r="J7391" t="s">
        <v>12527</v>
      </c>
      <c r="K7391" t="s">
        <v>12528</v>
      </c>
      <c r="L7391" t="s">
        <v>50</v>
      </c>
      <c r="M7391" t="s">
        <v>6207</v>
      </c>
      <c r="N7391" t="s">
        <v>5030</v>
      </c>
      <c r="O7391" t="s">
        <v>12529</v>
      </c>
      <c r="P7391" t="s">
        <v>61689</v>
      </c>
      <c r="Q7391" t="s">
        <v>61690</v>
      </c>
      <c r="R7391" t="str">
        <f t="shared" si="230"/>
        <v>青州</v>
      </c>
      <c r="S7391" t="str">
        <f t="shared" si="231"/>
        <v>0113</v>
      </c>
    </row>
    <row r="7392" spans="1:19">
      <c r="A7392" t="s">
        <v>61691</v>
      </c>
      <c r="B7392" t="s">
        <v>61692</v>
      </c>
      <c r="C7392" t="s">
        <v>49</v>
      </c>
      <c r="D7392" t="s">
        <v>61693</v>
      </c>
      <c r="E7392" t="s">
        <v>60278</v>
      </c>
      <c r="F7392" t="s">
        <v>61694</v>
      </c>
      <c r="G7392" t="s">
        <v>61695</v>
      </c>
      <c r="H7392" t="s">
        <v>61696</v>
      </c>
      <c r="I7392" t="s">
        <v>4785</v>
      </c>
      <c r="J7392" t="s">
        <v>6053</v>
      </c>
      <c r="K7392" t="s">
        <v>6054</v>
      </c>
      <c r="L7392" t="s">
        <v>105</v>
      </c>
      <c r="M7392" t="s">
        <v>6055</v>
      </c>
      <c r="N7392" t="s">
        <v>5907</v>
      </c>
      <c r="O7392" t="s">
        <v>6056</v>
      </c>
      <c r="P7392" t="s">
        <v>61697</v>
      </c>
      <c r="R7392" t="str">
        <f t="shared" si="230"/>
        <v>寿光</v>
      </c>
      <c r="S7392" t="str">
        <f t="shared" si="231"/>
        <v>0113</v>
      </c>
    </row>
    <row r="7393" spans="1:19">
      <c r="A7393" t="s">
        <v>61698</v>
      </c>
      <c r="B7393" t="s">
        <v>61699</v>
      </c>
      <c r="C7393" t="s">
        <v>49</v>
      </c>
      <c r="D7393" t="s">
        <v>61700</v>
      </c>
      <c r="E7393" t="s">
        <v>60942</v>
      </c>
      <c r="F7393" t="s">
        <v>61701</v>
      </c>
      <c r="G7393" t="s">
        <v>61702</v>
      </c>
      <c r="H7393" t="s">
        <v>61703</v>
      </c>
      <c r="I7393" t="s">
        <v>4852</v>
      </c>
      <c r="J7393" t="s">
        <v>8374</v>
      </c>
      <c r="K7393" t="s">
        <v>8375</v>
      </c>
      <c r="L7393" t="s">
        <v>95</v>
      </c>
      <c r="M7393" t="s">
        <v>5757</v>
      </c>
      <c r="N7393" t="s">
        <v>5005</v>
      </c>
      <c r="O7393" t="s">
        <v>8376</v>
      </c>
      <c r="P7393" t="s">
        <v>61704</v>
      </c>
      <c r="Q7393" t="s">
        <v>61705</v>
      </c>
      <c r="R7393" t="str">
        <f t="shared" si="230"/>
        <v>安丘</v>
      </c>
      <c r="S7393" t="str">
        <f t="shared" si="231"/>
        <v>0113</v>
      </c>
    </row>
    <row r="7394" spans="1:19">
      <c r="A7394" t="s">
        <v>61706</v>
      </c>
      <c r="B7394" t="s">
        <v>61707</v>
      </c>
      <c r="C7394" t="s">
        <v>49</v>
      </c>
      <c r="D7394" t="s">
        <v>61708</v>
      </c>
      <c r="E7394" t="s">
        <v>60514</v>
      </c>
      <c r="F7394" t="s">
        <v>61709</v>
      </c>
      <c r="G7394" t="s">
        <v>61710</v>
      </c>
      <c r="H7394" t="s">
        <v>61711</v>
      </c>
      <c r="I7394" t="s">
        <v>4813</v>
      </c>
      <c r="J7394" t="s">
        <v>5875</v>
      </c>
      <c r="K7394" t="s">
        <v>5876</v>
      </c>
      <c r="L7394" t="s">
        <v>50</v>
      </c>
      <c r="M7394" t="s">
        <v>5877</v>
      </c>
      <c r="O7394" t="s">
        <v>5878</v>
      </c>
      <c r="P7394" t="s">
        <v>61712</v>
      </c>
      <c r="R7394" t="str">
        <f t="shared" si="230"/>
        <v>青州</v>
      </c>
      <c r="S7394" t="str">
        <f t="shared" si="231"/>
        <v>0113</v>
      </c>
    </row>
    <row r="7395" spans="1:19">
      <c r="A7395" t="s">
        <v>61713</v>
      </c>
      <c r="B7395" t="s">
        <v>61714</v>
      </c>
      <c r="C7395" t="s">
        <v>49</v>
      </c>
      <c r="D7395" t="s">
        <v>61715</v>
      </c>
      <c r="E7395" t="s">
        <v>55771</v>
      </c>
      <c r="F7395" t="s">
        <v>61716</v>
      </c>
      <c r="G7395" t="s">
        <v>61717</v>
      </c>
      <c r="H7395" t="s">
        <v>61718</v>
      </c>
      <c r="I7395" t="s">
        <v>4841</v>
      </c>
      <c r="J7395" t="s">
        <v>7705</v>
      </c>
      <c r="K7395" t="s">
        <v>7706</v>
      </c>
      <c r="L7395" t="s">
        <v>105</v>
      </c>
      <c r="M7395" t="s">
        <v>5089</v>
      </c>
      <c r="O7395" t="s">
        <v>7707</v>
      </c>
      <c r="P7395" t="s">
        <v>61719</v>
      </c>
      <c r="R7395" t="str">
        <f t="shared" si="230"/>
        <v>寿光</v>
      </c>
      <c r="S7395" t="str">
        <f t="shared" si="231"/>
        <v>0113</v>
      </c>
    </row>
    <row r="7396" spans="1:19">
      <c r="A7396" t="s">
        <v>61720</v>
      </c>
      <c r="B7396" t="s">
        <v>61721</v>
      </c>
      <c r="C7396" t="s">
        <v>49</v>
      </c>
      <c r="D7396" t="s">
        <v>61722</v>
      </c>
      <c r="E7396" t="s">
        <v>61440</v>
      </c>
      <c r="F7396" t="s">
        <v>61723</v>
      </c>
      <c r="G7396" t="s">
        <v>61724</v>
      </c>
      <c r="H7396" t="s">
        <v>61725</v>
      </c>
      <c r="I7396" t="s">
        <v>4828</v>
      </c>
      <c r="J7396" t="s">
        <v>9770</v>
      </c>
      <c r="K7396" t="s">
        <v>9771</v>
      </c>
      <c r="L7396" t="s">
        <v>237</v>
      </c>
      <c r="M7396" t="s">
        <v>4971</v>
      </c>
      <c r="N7396" t="s">
        <v>7558</v>
      </c>
      <c r="O7396" t="s">
        <v>9772</v>
      </c>
      <c r="P7396" t="s">
        <v>61726</v>
      </c>
      <c r="Q7396" t="s">
        <v>61727</v>
      </c>
      <c r="R7396" t="str">
        <f t="shared" si="230"/>
        <v>潍城</v>
      </c>
      <c r="S7396" t="str">
        <f t="shared" si="231"/>
        <v>0113</v>
      </c>
    </row>
    <row r="7397" spans="1:19">
      <c r="A7397" t="s">
        <v>61728</v>
      </c>
      <c r="B7397" t="s">
        <v>61729</v>
      </c>
      <c r="C7397" t="s">
        <v>49</v>
      </c>
      <c r="D7397" t="s">
        <v>61730</v>
      </c>
      <c r="E7397" t="s">
        <v>60278</v>
      </c>
      <c r="F7397" t="s">
        <v>61731</v>
      </c>
      <c r="G7397" t="s">
        <v>61732</v>
      </c>
      <c r="H7397" t="s">
        <v>61733</v>
      </c>
      <c r="I7397" t="s">
        <v>5560</v>
      </c>
      <c r="J7397" t="s">
        <v>6031</v>
      </c>
      <c r="K7397" t="s">
        <v>6032</v>
      </c>
      <c r="L7397" t="s">
        <v>262</v>
      </c>
      <c r="M7397" t="s">
        <v>6033</v>
      </c>
      <c r="N7397" t="s">
        <v>4972</v>
      </c>
      <c r="O7397" t="s">
        <v>6034</v>
      </c>
      <c r="P7397" t="s">
        <v>61734</v>
      </c>
      <c r="Q7397" t="s">
        <v>61735</v>
      </c>
      <c r="R7397" t="str">
        <f t="shared" si="230"/>
        <v>寒亭</v>
      </c>
      <c r="S7397" t="str">
        <f t="shared" si="231"/>
        <v>0113</v>
      </c>
    </row>
    <row r="7398" spans="1:19">
      <c r="A7398" t="s">
        <v>61736</v>
      </c>
      <c r="B7398" t="s">
        <v>61737</v>
      </c>
      <c r="C7398" t="s">
        <v>49</v>
      </c>
      <c r="D7398" t="s">
        <v>61738</v>
      </c>
      <c r="E7398" t="s">
        <v>60278</v>
      </c>
      <c r="F7398" t="s">
        <v>61739</v>
      </c>
      <c r="G7398" t="s">
        <v>61740</v>
      </c>
      <c r="H7398" t="s">
        <v>61741</v>
      </c>
      <c r="I7398" t="s">
        <v>5560</v>
      </c>
      <c r="J7398" t="s">
        <v>9995</v>
      </c>
      <c r="K7398" t="s">
        <v>9996</v>
      </c>
      <c r="L7398" t="s">
        <v>77</v>
      </c>
      <c r="M7398" t="s">
        <v>5145</v>
      </c>
      <c r="N7398" t="s">
        <v>9006</v>
      </c>
      <c r="O7398" t="s">
        <v>9997</v>
      </c>
      <c r="P7398" t="s">
        <v>61742</v>
      </c>
      <c r="Q7398" t="s">
        <v>61743</v>
      </c>
      <c r="R7398" t="str">
        <f t="shared" si="230"/>
        <v>临朐</v>
      </c>
      <c r="S7398" t="str">
        <f t="shared" si="231"/>
        <v>0113</v>
      </c>
    </row>
    <row r="7399" spans="1:19">
      <c r="A7399" t="s">
        <v>61744</v>
      </c>
      <c r="B7399" t="s">
        <v>61745</v>
      </c>
      <c r="C7399" t="s">
        <v>49</v>
      </c>
      <c r="D7399" t="s">
        <v>61746</v>
      </c>
      <c r="E7399" t="s">
        <v>60278</v>
      </c>
      <c r="F7399" t="s">
        <v>61747</v>
      </c>
      <c r="G7399" t="s">
        <v>61748</v>
      </c>
      <c r="H7399" t="s">
        <v>61749</v>
      </c>
      <c r="I7399" t="s">
        <v>4828</v>
      </c>
      <c r="J7399" t="s">
        <v>6401</v>
      </c>
      <c r="K7399" t="s">
        <v>6402</v>
      </c>
      <c r="L7399" t="s">
        <v>105</v>
      </c>
      <c r="M7399" t="s">
        <v>5224</v>
      </c>
      <c r="N7399" t="s">
        <v>6308</v>
      </c>
      <c r="O7399" t="s">
        <v>6403</v>
      </c>
      <c r="P7399" t="s">
        <v>61750</v>
      </c>
      <c r="R7399" t="str">
        <f t="shared" si="230"/>
        <v>寿光</v>
      </c>
      <c r="S7399" t="str">
        <f t="shared" si="231"/>
        <v>0113</v>
      </c>
    </row>
    <row r="7400" spans="1:19">
      <c r="A7400" t="s">
        <v>61751</v>
      </c>
      <c r="B7400" t="s">
        <v>61752</v>
      </c>
      <c r="C7400" t="s">
        <v>49</v>
      </c>
      <c r="D7400" t="s">
        <v>61753</v>
      </c>
      <c r="E7400" t="s">
        <v>60248</v>
      </c>
      <c r="F7400" t="s">
        <v>61754</v>
      </c>
      <c r="G7400" t="s">
        <v>61755</v>
      </c>
      <c r="H7400" t="s">
        <v>61756</v>
      </c>
      <c r="I7400" t="s">
        <v>12119</v>
      </c>
      <c r="J7400" t="s">
        <v>10200</v>
      </c>
      <c r="K7400" t="s">
        <v>10201</v>
      </c>
      <c r="L7400" t="s">
        <v>77</v>
      </c>
      <c r="M7400" t="s">
        <v>5295</v>
      </c>
      <c r="N7400" t="s">
        <v>6985</v>
      </c>
      <c r="O7400" t="s">
        <v>10202</v>
      </c>
      <c r="P7400" t="s">
        <v>61757</v>
      </c>
      <c r="Q7400" t="s">
        <v>61758</v>
      </c>
      <c r="R7400" t="str">
        <f t="shared" si="230"/>
        <v>临朐</v>
      </c>
      <c r="S7400" t="str">
        <f t="shared" si="231"/>
        <v>0113</v>
      </c>
    </row>
    <row r="7401" spans="1:19">
      <c r="A7401" t="s">
        <v>61759</v>
      </c>
      <c r="B7401" t="s">
        <v>61760</v>
      </c>
      <c r="C7401" t="s">
        <v>49</v>
      </c>
      <c r="D7401" t="s">
        <v>61761</v>
      </c>
      <c r="E7401" t="s">
        <v>55771</v>
      </c>
      <c r="F7401" t="s">
        <v>61762</v>
      </c>
      <c r="G7401" t="s">
        <v>61763</v>
      </c>
      <c r="H7401" t="s">
        <v>61764</v>
      </c>
      <c r="I7401" t="s">
        <v>5541</v>
      </c>
      <c r="J7401" t="s">
        <v>6480</v>
      </c>
      <c r="K7401" t="s">
        <v>6481</v>
      </c>
      <c r="L7401" t="s">
        <v>237</v>
      </c>
      <c r="M7401" t="s">
        <v>5247</v>
      </c>
      <c r="N7401" t="s">
        <v>4789</v>
      </c>
      <c r="O7401" t="s">
        <v>6482</v>
      </c>
      <c r="P7401" t="s">
        <v>61765</v>
      </c>
      <c r="Q7401" t="s">
        <v>61766</v>
      </c>
      <c r="R7401" t="str">
        <f t="shared" si="230"/>
        <v>潍城</v>
      </c>
      <c r="S7401" t="str">
        <f t="shared" si="231"/>
        <v>0113</v>
      </c>
    </row>
    <row r="7402" spans="1:19">
      <c r="A7402" t="s">
        <v>61767</v>
      </c>
      <c r="B7402" t="s">
        <v>61768</v>
      </c>
      <c r="C7402" t="s">
        <v>49</v>
      </c>
      <c r="D7402" t="s">
        <v>61769</v>
      </c>
      <c r="E7402" t="s">
        <v>60278</v>
      </c>
      <c r="F7402" t="s">
        <v>61770</v>
      </c>
      <c r="G7402" t="s">
        <v>61771</v>
      </c>
      <c r="H7402" t="s">
        <v>61772</v>
      </c>
      <c r="I7402" t="s">
        <v>5052</v>
      </c>
      <c r="J7402" t="s">
        <v>8450</v>
      </c>
      <c r="K7402" t="s">
        <v>8451</v>
      </c>
      <c r="L7402" t="s">
        <v>60</v>
      </c>
      <c r="M7402" t="s">
        <v>5888</v>
      </c>
      <c r="N7402" t="s">
        <v>4892</v>
      </c>
      <c r="O7402" t="s">
        <v>8452</v>
      </c>
      <c r="P7402" t="s">
        <v>61773</v>
      </c>
      <c r="R7402" t="str">
        <f t="shared" si="230"/>
        <v>奎文</v>
      </c>
      <c r="S7402" t="str">
        <f t="shared" si="231"/>
        <v>0113</v>
      </c>
    </row>
    <row r="7403" spans="1:19">
      <c r="A7403" t="s">
        <v>61774</v>
      </c>
      <c r="B7403" t="s">
        <v>61775</v>
      </c>
      <c r="C7403" t="s">
        <v>49</v>
      </c>
      <c r="D7403" t="s">
        <v>61776</v>
      </c>
      <c r="E7403" t="s">
        <v>60278</v>
      </c>
      <c r="F7403" t="s">
        <v>61777</v>
      </c>
      <c r="G7403" t="s">
        <v>61778</v>
      </c>
      <c r="H7403" t="s">
        <v>61779</v>
      </c>
      <c r="I7403" t="s">
        <v>4852</v>
      </c>
      <c r="J7403" t="s">
        <v>7666</v>
      </c>
      <c r="K7403" t="s">
        <v>7667</v>
      </c>
      <c r="L7403" t="s">
        <v>148</v>
      </c>
      <c r="M7403" t="s">
        <v>6713</v>
      </c>
      <c r="N7403" t="s">
        <v>4905</v>
      </c>
      <c r="O7403" t="s">
        <v>7668</v>
      </c>
      <c r="P7403" t="s">
        <v>61780</v>
      </c>
      <c r="Q7403" t="s">
        <v>61781</v>
      </c>
      <c r="R7403" t="str">
        <f t="shared" si="230"/>
        <v>寒亭</v>
      </c>
      <c r="S7403" t="str">
        <f t="shared" si="231"/>
        <v>0113</v>
      </c>
    </row>
    <row r="7404" spans="1:19">
      <c r="A7404" t="s">
        <v>61782</v>
      </c>
      <c r="B7404" t="s">
        <v>61783</v>
      </c>
      <c r="C7404" t="s">
        <v>49</v>
      </c>
      <c r="D7404" t="s">
        <v>61784</v>
      </c>
      <c r="E7404" t="s">
        <v>60278</v>
      </c>
      <c r="F7404" t="s">
        <v>61785</v>
      </c>
      <c r="G7404" t="s">
        <v>61786</v>
      </c>
      <c r="H7404" t="s">
        <v>61787</v>
      </c>
      <c r="I7404" t="s">
        <v>27246</v>
      </c>
      <c r="J7404" t="s">
        <v>5351</v>
      </c>
      <c r="K7404" t="s">
        <v>5352</v>
      </c>
      <c r="L7404" t="s">
        <v>123</v>
      </c>
      <c r="M7404" t="s">
        <v>5353</v>
      </c>
      <c r="N7404" t="s">
        <v>4959</v>
      </c>
      <c r="O7404" t="s">
        <v>5354</v>
      </c>
      <c r="P7404" t="s">
        <v>61788</v>
      </c>
      <c r="Q7404" t="s">
        <v>44153</v>
      </c>
      <c r="R7404" t="str">
        <f t="shared" si="230"/>
        <v>诸城</v>
      </c>
      <c r="S7404" t="str">
        <f t="shared" si="231"/>
        <v>0113</v>
      </c>
    </row>
    <row r="7405" spans="1:19">
      <c r="A7405" t="s">
        <v>61789</v>
      </c>
      <c r="B7405" t="s">
        <v>61790</v>
      </c>
      <c r="C7405" t="s">
        <v>49</v>
      </c>
      <c r="D7405" t="s">
        <v>61791</v>
      </c>
      <c r="E7405" t="s">
        <v>61792</v>
      </c>
      <c r="F7405" t="s">
        <v>61793</v>
      </c>
      <c r="G7405" t="s">
        <v>61794</v>
      </c>
      <c r="H7405" t="s">
        <v>61795</v>
      </c>
      <c r="I7405" t="s">
        <v>4828</v>
      </c>
      <c r="J7405" t="s">
        <v>4842</v>
      </c>
      <c r="K7405" t="s">
        <v>4843</v>
      </c>
      <c r="L7405" t="s">
        <v>95</v>
      </c>
      <c r="M7405" t="s">
        <v>4844</v>
      </c>
      <c r="N7405" t="s">
        <v>6308</v>
      </c>
      <c r="O7405" t="s">
        <v>4846</v>
      </c>
      <c r="P7405" t="s">
        <v>3173</v>
      </c>
      <c r="R7405" t="str">
        <f t="shared" si="230"/>
        <v>安丘</v>
      </c>
      <c r="S7405" t="str">
        <f t="shared" si="231"/>
        <v>0113</v>
      </c>
    </row>
    <row r="7406" spans="1:19">
      <c r="A7406" t="s">
        <v>3306</v>
      </c>
      <c r="B7406" t="s">
        <v>61293</v>
      </c>
      <c r="C7406" t="s">
        <v>49</v>
      </c>
      <c r="D7406" t="s">
        <v>61796</v>
      </c>
      <c r="E7406" t="s">
        <v>61797</v>
      </c>
      <c r="F7406" t="s">
        <v>61798</v>
      </c>
      <c r="G7406" t="s">
        <v>3304</v>
      </c>
      <c r="H7406" t="s">
        <v>61799</v>
      </c>
      <c r="I7406" t="s">
        <v>12119</v>
      </c>
      <c r="J7406" t="s">
        <v>12549</v>
      </c>
      <c r="K7406" t="s">
        <v>12550</v>
      </c>
      <c r="L7406" t="s">
        <v>1136</v>
      </c>
      <c r="M7406" t="s">
        <v>5210</v>
      </c>
      <c r="N7406" t="s">
        <v>4919</v>
      </c>
      <c r="O7406" t="s">
        <v>12551</v>
      </c>
      <c r="P7406" t="s">
        <v>61800</v>
      </c>
      <c r="Q7406" t="s">
        <v>61801</v>
      </c>
      <c r="R7406" t="str">
        <f t="shared" si="230"/>
        <v>昌乐</v>
      </c>
      <c r="S7406" t="str">
        <f t="shared" si="231"/>
        <v>0113</v>
      </c>
    </row>
    <row r="7407" spans="1:19">
      <c r="A7407" t="s">
        <v>61802</v>
      </c>
      <c r="B7407" t="s">
        <v>61803</v>
      </c>
      <c r="C7407" t="s">
        <v>49</v>
      </c>
      <c r="D7407" t="s">
        <v>61804</v>
      </c>
      <c r="E7407" t="s">
        <v>60248</v>
      </c>
      <c r="F7407" t="s">
        <v>61805</v>
      </c>
      <c r="G7407" t="s">
        <v>61806</v>
      </c>
      <c r="H7407" t="s">
        <v>61807</v>
      </c>
      <c r="I7407" t="s">
        <v>12119</v>
      </c>
      <c r="J7407" t="s">
        <v>9116</v>
      </c>
      <c r="K7407" t="s">
        <v>9117</v>
      </c>
      <c r="L7407" t="s">
        <v>237</v>
      </c>
      <c r="M7407" t="s">
        <v>4788</v>
      </c>
      <c r="N7407" t="s">
        <v>4972</v>
      </c>
      <c r="O7407" t="s">
        <v>9118</v>
      </c>
      <c r="P7407" t="s">
        <v>61808</v>
      </c>
      <c r="R7407" t="str">
        <f t="shared" si="230"/>
        <v>潍城</v>
      </c>
      <c r="S7407" t="str">
        <f t="shared" si="231"/>
        <v>0113</v>
      </c>
    </row>
    <row r="7408" spans="1:19">
      <c r="A7408" t="s">
        <v>61809</v>
      </c>
      <c r="B7408" t="s">
        <v>61810</v>
      </c>
      <c r="C7408" t="s">
        <v>49</v>
      </c>
      <c r="D7408" t="s">
        <v>61811</v>
      </c>
      <c r="E7408" t="s">
        <v>60278</v>
      </c>
      <c r="F7408" t="s">
        <v>61812</v>
      </c>
      <c r="G7408" t="s">
        <v>61813</v>
      </c>
      <c r="H7408" t="s">
        <v>61814</v>
      </c>
      <c r="I7408" t="s">
        <v>4785</v>
      </c>
      <c r="J7408" t="s">
        <v>13906</v>
      </c>
      <c r="K7408" t="s">
        <v>13907</v>
      </c>
      <c r="L7408" t="s">
        <v>50</v>
      </c>
      <c r="M7408" t="s">
        <v>5260</v>
      </c>
      <c r="N7408" t="s">
        <v>5487</v>
      </c>
      <c r="O7408" t="s">
        <v>13908</v>
      </c>
      <c r="P7408" t="s">
        <v>61815</v>
      </c>
      <c r="Q7408" t="s">
        <v>61816</v>
      </c>
      <c r="R7408" t="str">
        <f t="shared" si="230"/>
        <v>青州</v>
      </c>
      <c r="S7408" t="str">
        <f t="shared" si="231"/>
        <v>0113</v>
      </c>
    </row>
    <row r="7409" spans="1:19">
      <c r="A7409" t="s">
        <v>61817</v>
      </c>
      <c r="B7409" t="s">
        <v>61818</v>
      </c>
      <c r="C7409" t="s">
        <v>49</v>
      </c>
      <c r="D7409" t="s">
        <v>61819</v>
      </c>
      <c r="E7409" t="s">
        <v>61820</v>
      </c>
      <c r="F7409" t="s">
        <v>61821</v>
      </c>
      <c r="G7409" t="s">
        <v>61822</v>
      </c>
      <c r="H7409" t="s">
        <v>61255</v>
      </c>
      <c r="I7409" t="s">
        <v>4771</v>
      </c>
      <c r="J7409" t="s">
        <v>6122</v>
      </c>
      <c r="K7409" t="s">
        <v>6123</v>
      </c>
      <c r="L7409" t="s">
        <v>50</v>
      </c>
      <c r="M7409" t="s">
        <v>5721</v>
      </c>
      <c r="N7409" t="s">
        <v>4933</v>
      </c>
      <c r="O7409" t="s">
        <v>6124</v>
      </c>
      <c r="P7409" t="s">
        <v>61823</v>
      </c>
      <c r="Q7409" t="s">
        <v>61824</v>
      </c>
      <c r="R7409" t="str">
        <f t="shared" si="230"/>
        <v>青州</v>
      </c>
      <c r="S7409" t="str">
        <f t="shared" si="231"/>
        <v>0113</v>
      </c>
    </row>
    <row r="7410" spans="1:19">
      <c r="A7410" t="s">
        <v>61825</v>
      </c>
      <c r="B7410" t="s">
        <v>61826</v>
      </c>
      <c r="C7410" t="s">
        <v>49</v>
      </c>
      <c r="D7410" t="s">
        <v>61827</v>
      </c>
      <c r="E7410" t="s">
        <v>60278</v>
      </c>
      <c r="F7410" t="s">
        <v>61828</v>
      </c>
      <c r="G7410" t="s">
        <v>61829</v>
      </c>
      <c r="H7410" t="s">
        <v>61830</v>
      </c>
      <c r="I7410" t="s">
        <v>4828</v>
      </c>
      <c r="J7410" t="s">
        <v>4853</v>
      </c>
      <c r="K7410" t="s">
        <v>4854</v>
      </c>
      <c r="L7410" t="s">
        <v>50</v>
      </c>
      <c r="M7410" t="s">
        <v>4855</v>
      </c>
      <c r="N7410" t="s">
        <v>4881</v>
      </c>
      <c r="O7410" t="s">
        <v>4857</v>
      </c>
      <c r="P7410" t="s">
        <v>61831</v>
      </c>
      <c r="R7410" t="str">
        <f t="shared" si="230"/>
        <v>青州</v>
      </c>
      <c r="S7410" t="str">
        <f t="shared" si="231"/>
        <v>0113</v>
      </c>
    </row>
    <row r="7411" spans="1:19">
      <c r="A7411" t="s">
        <v>61832</v>
      </c>
      <c r="B7411" t="s">
        <v>61833</v>
      </c>
      <c r="C7411" t="s">
        <v>49</v>
      </c>
      <c r="D7411" t="s">
        <v>61834</v>
      </c>
      <c r="E7411" t="s">
        <v>61835</v>
      </c>
      <c r="F7411" t="s">
        <v>61836</v>
      </c>
      <c r="G7411" t="s">
        <v>61837</v>
      </c>
      <c r="H7411" t="s">
        <v>61838</v>
      </c>
      <c r="I7411" t="s">
        <v>5327</v>
      </c>
      <c r="J7411" t="s">
        <v>60738</v>
      </c>
      <c r="K7411" t="s">
        <v>60739</v>
      </c>
      <c r="L7411" t="s">
        <v>60</v>
      </c>
      <c r="M7411" t="s">
        <v>5888</v>
      </c>
      <c r="N7411" t="s">
        <v>4892</v>
      </c>
      <c r="O7411" t="s">
        <v>60740</v>
      </c>
      <c r="P7411" t="s">
        <v>61839</v>
      </c>
      <c r="R7411" t="str">
        <f t="shared" si="230"/>
        <v>奎文</v>
      </c>
      <c r="S7411" t="str">
        <f t="shared" si="231"/>
        <v>0113</v>
      </c>
    </row>
    <row r="7412" spans="1:19">
      <c r="A7412" t="s">
        <v>61840</v>
      </c>
      <c r="B7412" t="s">
        <v>61841</v>
      </c>
      <c r="C7412" t="s">
        <v>49</v>
      </c>
      <c r="D7412" t="s">
        <v>61842</v>
      </c>
      <c r="E7412" t="s">
        <v>60278</v>
      </c>
      <c r="F7412" t="s">
        <v>61843</v>
      </c>
      <c r="G7412" t="s">
        <v>61844</v>
      </c>
      <c r="H7412" t="s">
        <v>61845</v>
      </c>
      <c r="I7412" t="s">
        <v>4852</v>
      </c>
      <c r="J7412" t="s">
        <v>10237</v>
      </c>
      <c r="K7412" t="s">
        <v>10238</v>
      </c>
      <c r="L7412" t="s">
        <v>1136</v>
      </c>
      <c r="M7412" t="s">
        <v>7095</v>
      </c>
      <c r="N7412" t="s">
        <v>5451</v>
      </c>
      <c r="O7412" t="s">
        <v>10239</v>
      </c>
      <c r="P7412" t="s">
        <v>61846</v>
      </c>
      <c r="R7412" t="str">
        <f t="shared" si="230"/>
        <v>昌乐</v>
      </c>
      <c r="S7412" t="str">
        <f t="shared" si="231"/>
        <v>0113</v>
      </c>
    </row>
    <row r="7413" spans="1:19">
      <c r="A7413" t="s">
        <v>61847</v>
      </c>
      <c r="B7413" t="s">
        <v>61848</v>
      </c>
      <c r="C7413" t="s">
        <v>49</v>
      </c>
      <c r="D7413" t="s">
        <v>61849</v>
      </c>
      <c r="E7413" t="s">
        <v>60278</v>
      </c>
      <c r="F7413" t="s">
        <v>61850</v>
      </c>
      <c r="G7413" t="s">
        <v>61851</v>
      </c>
      <c r="H7413" t="s">
        <v>61852</v>
      </c>
      <c r="I7413" t="s">
        <v>4813</v>
      </c>
      <c r="J7413" t="s">
        <v>7155</v>
      </c>
      <c r="K7413" t="s">
        <v>7156</v>
      </c>
      <c r="L7413" t="s">
        <v>148</v>
      </c>
      <c r="M7413" t="s">
        <v>6391</v>
      </c>
      <c r="N7413" t="s">
        <v>6519</v>
      </c>
      <c r="O7413" t="s">
        <v>7157</v>
      </c>
      <c r="P7413" t="s">
        <v>61853</v>
      </c>
      <c r="Q7413" t="s">
        <v>61854</v>
      </c>
      <c r="R7413" t="str">
        <f t="shared" si="230"/>
        <v>寒亭</v>
      </c>
      <c r="S7413" t="str">
        <f t="shared" si="231"/>
        <v>0113</v>
      </c>
    </row>
    <row r="7414" spans="1:19">
      <c r="A7414" t="s">
        <v>61855</v>
      </c>
      <c r="B7414" t="s">
        <v>61856</v>
      </c>
      <c r="C7414" t="s">
        <v>49</v>
      </c>
      <c r="D7414" t="s">
        <v>61857</v>
      </c>
      <c r="E7414" t="s">
        <v>61858</v>
      </c>
      <c r="F7414" t="s">
        <v>61859</v>
      </c>
      <c r="G7414" t="s">
        <v>61860</v>
      </c>
      <c r="H7414" t="s">
        <v>61861</v>
      </c>
      <c r="I7414" t="s">
        <v>12119</v>
      </c>
      <c r="J7414" t="s">
        <v>11811</v>
      </c>
      <c r="K7414" t="s">
        <v>11812</v>
      </c>
      <c r="L7414" t="s">
        <v>50</v>
      </c>
      <c r="M7414" t="s">
        <v>4855</v>
      </c>
      <c r="N7414" t="s">
        <v>21870</v>
      </c>
      <c r="O7414" t="s">
        <v>11813</v>
      </c>
      <c r="P7414" t="s">
        <v>61862</v>
      </c>
      <c r="Q7414" t="s">
        <v>61863</v>
      </c>
      <c r="R7414" t="str">
        <f t="shared" si="230"/>
        <v>青州</v>
      </c>
      <c r="S7414" t="str">
        <f t="shared" si="231"/>
        <v>0113</v>
      </c>
    </row>
    <row r="7415" spans="1:19">
      <c r="A7415" t="s">
        <v>61864</v>
      </c>
      <c r="B7415" t="s">
        <v>61865</v>
      </c>
      <c r="C7415" t="s">
        <v>49</v>
      </c>
      <c r="D7415" t="s">
        <v>61866</v>
      </c>
      <c r="E7415" t="s">
        <v>60278</v>
      </c>
      <c r="F7415" t="s">
        <v>61867</v>
      </c>
      <c r="G7415" t="s">
        <v>61868</v>
      </c>
      <c r="H7415" t="s">
        <v>61869</v>
      </c>
      <c r="I7415" t="s">
        <v>4852</v>
      </c>
      <c r="J7415" t="s">
        <v>5462</v>
      </c>
      <c r="K7415" t="s">
        <v>5463</v>
      </c>
      <c r="L7415" t="s">
        <v>95</v>
      </c>
      <c r="M7415" t="s">
        <v>4844</v>
      </c>
      <c r="N7415" t="s">
        <v>6530</v>
      </c>
      <c r="O7415" t="s">
        <v>5464</v>
      </c>
      <c r="Q7415" t="s">
        <v>61870</v>
      </c>
      <c r="R7415" t="str">
        <f t="shared" si="230"/>
        <v>安丘</v>
      </c>
      <c r="S7415" t="str">
        <f t="shared" si="231"/>
        <v>0113</v>
      </c>
    </row>
    <row r="7416" spans="1:19">
      <c r="A7416" t="s">
        <v>61871</v>
      </c>
      <c r="B7416" t="s">
        <v>61872</v>
      </c>
      <c r="C7416" t="s">
        <v>49</v>
      </c>
      <c r="D7416" t="s">
        <v>61873</v>
      </c>
      <c r="E7416" t="s">
        <v>61874</v>
      </c>
      <c r="F7416" t="s">
        <v>61875</v>
      </c>
      <c r="G7416" t="s">
        <v>61876</v>
      </c>
      <c r="H7416" t="s">
        <v>61877</v>
      </c>
      <c r="I7416" t="s">
        <v>4852</v>
      </c>
      <c r="J7416" t="s">
        <v>24908</v>
      </c>
      <c r="K7416" t="s">
        <v>24909</v>
      </c>
      <c r="L7416" t="s">
        <v>114</v>
      </c>
      <c r="M7416" t="s">
        <v>7084</v>
      </c>
      <c r="N7416" t="s">
        <v>5248</v>
      </c>
      <c r="O7416" t="s">
        <v>24910</v>
      </c>
      <c r="P7416" t="s">
        <v>61878</v>
      </c>
      <c r="R7416" t="str">
        <f t="shared" si="230"/>
        <v>高密</v>
      </c>
      <c r="S7416" t="str">
        <f t="shared" si="231"/>
        <v>0113</v>
      </c>
    </row>
    <row r="7417" spans="1:19">
      <c r="A7417" t="s">
        <v>3258</v>
      </c>
      <c r="B7417" t="s">
        <v>61879</v>
      </c>
      <c r="C7417" t="s">
        <v>49</v>
      </c>
      <c r="D7417" t="s">
        <v>61880</v>
      </c>
      <c r="E7417" t="s">
        <v>61881</v>
      </c>
      <c r="F7417" t="s">
        <v>61882</v>
      </c>
      <c r="G7417" t="s">
        <v>3256</v>
      </c>
      <c r="H7417" t="s">
        <v>61883</v>
      </c>
      <c r="I7417" t="s">
        <v>12119</v>
      </c>
      <c r="J7417" t="s">
        <v>9661</v>
      </c>
      <c r="K7417" t="s">
        <v>9662</v>
      </c>
      <c r="L7417" t="s">
        <v>105</v>
      </c>
      <c r="M7417" t="s">
        <v>5029</v>
      </c>
      <c r="N7417" t="s">
        <v>4959</v>
      </c>
      <c r="O7417" t="s">
        <v>9663</v>
      </c>
      <c r="P7417" t="s">
        <v>61884</v>
      </c>
      <c r="Q7417" t="s">
        <v>46272</v>
      </c>
      <c r="R7417" t="str">
        <f t="shared" si="230"/>
        <v>寿光</v>
      </c>
      <c r="S7417" t="str">
        <f t="shared" si="231"/>
        <v>0113</v>
      </c>
    </row>
    <row r="7418" spans="1:19">
      <c r="A7418" t="s">
        <v>61885</v>
      </c>
      <c r="B7418" t="s">
        <v>61886</v>
      </c>
      <c r="C7418" t="s">
        <v>49</v>
      </c>
      <c r="D7418" t="s">
        <v>61887</v>
      </c>
      <c r="E7418" t="s">
        <v>60248</v>
      </c>
      <c r="F7418" t="s">
        <v>61888</v>
      </c>
      <c r="G7418" t="s">
        <v>61889</v>
      </c>
      <c r="H7418" t="s">
        <v>61890</v>
      </c>
      <c r="I7418" t="s">
        <v>12119</v>
      </c>
      <c r="J7418" t="s">
        <v>9734</v>
      </c>
      <c r="K7418" t="s">
        <v>9735</v>
      </c>
      <c r="L7418" t="s">
        <v>60</v>
      </c>
      <c r="M7418" t="s">
        <v>4904</v>
      </c>
      <c r="N7418" t="s">
        <v>5112</v>
      </c>
      <c r="O7418" t="s">
        <v>9736</v>
      </c>
      <c r="P7418" t="s">
        <v>61891</v>
      </c>
      <c r="Q7418" t="s">
        <v>61892</v>
      </c>
      <c r="R7418" t="str">
        <f t="shared" si="230"/>
        <v>奎文</v>
      </c>
      <c r="S7418" t="str">
        <f t="shared" si="231"/>
        <v>0113</v>
      </c>
    </row>
    <row r="7419" spans="1:19">
      <c r="A7419" t="s">
        <v>61893</v>
      </c>
      <c r="B7419" t="s">
        <v>61894</v>
      </c>
      <c r="C7419" t="s">
        <v>49</v>
      </c>
      <c r="D7419" t="s">
        <v>61895</v>
      </c>
      <c r="E7419" t="s">
        <v>61896</v>
      </c>
      <c r="F7419" t="s">
        <v>61897</v>
      </c>
      <c r="G7419" t="s">
        <v>61898</v>
      </c>
      <c r="H7419" t="s">
        <v>61899</v>
      </c>
      <c r="I7419" t="s">
        <v>12119</v>
      </c>
      <c r="J7419" t="s">
        <v>12900</v>
      </c>
      <c r="K7419" t="s">
        <v>12901</v>
      </c>
      <c r="L7419" t="s">
        <v>148</v>
      </c>
      <c r="M7419" t="s">
        <v>5580</v>
      </c>
      <c r="N7419" t="s">
        <v>4881</v>
      </c>
      <c r="O7419" t="s">
        <v>12902</v>
      </c>
      <c r="P7419" t="s">
        <v>61900</v>
      </c>
      <c r="R7419" t="str">
        <f t="shared" si="230"/>
        <v>寒亭</v>
      </c>
      <c r="S7419" t="str">
        <f t="shared" si="231"/>
        <v>0113</v>
      </c>
    </row>
    <row r="7420" spans="1:19">
      <c r="A7420" t="s">
        <v>61901</v>
      </c>
      <c r="B7420" t="s">
        <v>61902</v>
      </c>
      <c r="C7420" t="s">
        <v>49</v>
      </c>
      <c r="D7420" t="s">
        <v>61903</v>
      </c>
      <c r="E7420" t="s">
        <v>61904</v>
      </c>
      <c r="F7420" t="s">
        <v>61905</v>
      </c>
      <c r="G7420" t="s">
        <v>61906</v>
      </c>
      <c r="H7420" t="s">
        <v>61907</v>
      </c>
      <c r="I7420" t="s">
        <v>4771</v>
      </c>
      <c r="J7420" t="s">
        <v>11800</v>
      </c>
      <c r="K7420" t="s">
        <v>11801</v>
      </c>
      <c r="L7420" t="s">
        <v>105</v>
      </c>
      <c r="M7420" t="s">
        <v>6055</v>
      </c>
      <c r="N7420" t="s">
        <v>6152</v>
      </c>
      <c r="O7420" t="s">
        <v>11802</v>
      </c>
      <c r="P7420" t="s">
        <v>61908</v>
      </c>
      <c r="R7420" t="str">
        <f t="shared" si="230"/>
        <v>寿光</v>
      </c>
      <c r="S7420" t="str">
        <f t="shared" si="231"/>
        <v>0113</v>
      </c>
    </row>
    <row r="7421" spans="1:19">
      <c r="A7421" t="s">
        <v>61909</v>
      </c>
      <c r="B7421" t="s">
        <v>61910</v>
      </c>
      <c r="C7421" t="s">
        <v>49</v>
      </c>
      <c r="D7421" t="s">
        <v>61911</v>
      </c>
      <c r="E7421" t="s">
        <v>60278</v>
      </c>
      <c r="F7421" t="s">
        <v>61912</v>
      </c>
      <c r="G7421" t="s">
        <v>61913</v>
      </c>
      <c r="H7421" t="s">
        <v>61914</v>
      </c>
      <c r="I7421" t="s">
        <v>4852</v>
      </c>
      <c r="J7421" t="s">
        <v>12064</v>
      </c>
      <c r="K7421" t="s">
        <v>12065</v>
      </c>
      <c r="L7421" t="s">
        <v>1136</v>
      </c>
      <c r="M7421" t="s">
        <v>5210</v>
      </c>
      <c r="N7421" t="s">
        <v>4983</v>
      </c>
      <c r="O7421" t="s">
        <v>12066</v>
      </c>
      <c r="P7421" t="s">
        <v>61915</v>
      </c>
      <c r="Q7421" t="s">
        <v>61916</v>
      </c>
      <c r="R7421" t="str">
        <f t="shared" si="230"/>
        <v>昌乐</v>
      </c>
      <c r="S7421" t="str">
        <f t="shared" si="231"/>
        <v>0113</v>
      </c>
    </row>
    <row r="7422" spans="1:19">
      <c r="A7422" t="s">
        <v>61917</v>
      </c>
      <c r="B7422" t="s">
        <v>61918</v>
      </c>
      <c r="C7422" t="s">
        <v>49</v>
      </c>
      <c r="D7422" t="s">
        <v>61919</v>
      </c>
      <c r="E7422" t="s">
        <v>60248</v>
      </c>
      <c r="F7422" t="s">
        <v>61920</v>
      </c>
      <c r="G7422" t="s">
        <v>61921</v>
      </c>
      <c r="H7422" t="s">
        <v>61922</v>
      </c>
      <c r="I7422" t="s">
        <v>12119</v>
      </c>
      <c r="J7422" t="s">
        <v>8305</v>
      </c>
      <c r="K7422" t="s">
        <v>8306</v>
      </c>
      <c r="L7422" t="s">
        <v>60</v>
      </c>
      <c r="M7422" t="s">
        <v>5511</v>
      </c>
      <c r="N7422" t="s">
        <v>4789</v>
      </c>
      <c r="O7422" t="s">
        <v>8307</v>
      </c>
      <c r="P7422" t="s">
        <v>61923</v>
      </c>
      <c r="Q7422" t="s">
        <v>61924</v>
      </c>
      <c r="R7422" t="str">
        <f t="shared" si="230"/>
        <v>奎文</v>
      </c>
      <c r="S7422" t="str">
        <f t="shared" si="231"/>
        <v>0113</v>
      </c>
    </row>
    <row r="7423" spans="1:19">
      <c r="A7423" t="s">
        <v>61925</v>
      </c>
      <c r="B7423" t="s">
        <v>61926</v>
      </c>
      <c r="C7423" t="s">
        <v>49</v>
      </c>
      <c r="D7423" t="s">
        <v>61927</v>
      </c>
      <c r="E7423" t="s">
        <v>60278</v>
      </c>
      <c r="F7423" t="s">
        <v>61928</v>
      </c>
      <c r="G7423" t="s">
        <v>61929</v>
      </c>
      <c r="H7423" t="s">
        <v>61930</v>
      </c>
      <c r="I7423" t="s">
        <v>4955</v>
      </c>
      <c r="J7423" t="s">
        <v>10999</v>
      </c>
      <c r="K7423" t="s">
        <v>11000</v>
      </c>
      <c r="L7423" t="s">
        <v>237</v>
      </c>
      <c r="M7423" t="s">
        <v>5247</v>
      </c>
      <c r="N7423" t="s">
        <v>5960</v>
      </c>
      <c r="O7423" t="s">
        <v>11001</v>
      </c>
      <c r="P7423" t="s">
        <v>61931</v>
      </c>
      <c r="Q7423" t="s">
        <v>61932</v>
      </c>
      <c r="R7423" t="str">
        <f t="shared" si="230"/>
        <v>潍城</v>
      </c>
      <c r="S7423" t="str">
        <f t="shared" si="231"/>
        <v>0113</v>
      </c>
    </row>
    <row r="7424" spans="1:19">
      <c r="A7424" t="s">
        <v>61933</v>
      </c>
      <c r="B7424" t="s">
        <v>61934</v>
      </c>
      <c r="C7424" t="s">
        <v>49</v>
      </c>
      <c r="D7424" t="s">
        <v>61935</v>
      </c>
      <c r="E7424" t="s">
        <v>61936</v>
      </c>
      <c r="F7424" t="s">
        <v>61937</v>
      </c>
      <c r="G7424" t="s">
        <v>61938</v>
      </c>
      <c r="H7424" t="s">
        <v>61939</v>
      </c>
      <c r="I7424" t="s">
        <v>4828</v>
      </c>
      <c r="J7424" t="s">
        <v>6043</v>
      </c>
      <c r="K7424" t="s">
        <v>6044</v>
      </c>
      <c r="L7424" t="s">
        <v>237</v>
      </c>
      <c r="M7424" t="s">
        <v>4971</v>
      </c>
      <c r="N7424" t="s">
        <v>5017</v>
      </c>
      <c r="O7424" t="s">
        <v>6045</v>
      </c>
      <c r="P7424" t="s">
        <v>61940</v>
      </c>
      <c r="R7424" t="str">
        <f t="shared" si="230"/>
        <v>潍城</v>
      </c>
      <c r="S7424" t="str">
        <f t="shared" si="231"/>
        <v>0113</v>
      </c>
    </row>
    <row r="7425" spans="1:19">
      <c r="A7425" t="s">
        <v>61941</v>
      </c>
      <c r="B7425" t="s">
        <v>61942</v>
      </c>
      <c r="C7425" t="s">
        <v>49</v>
      </c>
      <c r="D7425" t="s">
        <v>61943</v>
      </c>
      <c r="E7425" t="s">
        <v>61944</v>
      </c>
      <c r="F7425" t="s">
        <v>61945</v>
      </c>
      <c r="G7425" t="s">
        <v>61946</v>
      </c>
      <c r="H7425" t="s">
        <v>61947</v>
      </c>
      <c r="I7425" t="s">
        <v>4828</v>
      </c>
      <c r="J7425" t="s">
        <v>6225</v>
      </c>
      <c r="K7425" t="s">
        <v>6226</v>
      </c>
      <c r="L7425" t="s">
        <v>123</v>
      </c>
      <c r="M7425" t="s">
        <v>5825</v>
      </c>
      <c r="N7425" t="s">
        <v>4845</v>
      </c>
      <c r="O7425" t="s">
        <v>6227</v>
      </c>
      <c r="P7425" t="s">
        <v>61948</v>
      </c>
      <c r="R7425" t="str">
        <f t="shared" ref="R7425:R7488" si="232">IF(OR(LEFT(L7425,2)="高新"),"奎文",IF(LEFT(L7425,2)="峡山","坊子",IF(LEFT(L7425,2)="滨海","寒亭",LEFT(L7425,2))))</f>
        <v>诸城</v>
      </c>
      <c r="S7425" t="str">
        <f t="shared" ref="S7425:S7488" si="233">TEXT(B7425,"mmdd")</f>
        <v>0113</v>
      </c>
    </row>
    <row r="7426" spans="1:19">
      <c r="A7426" t="s">
        <v>61949</v>
      </c>
      <c r="B7426" t="s">
        <v>61950</v>
      </c>
      <c r="C7426" t="s">
        <v>49</v>
      </c>
      <c r="D7426" t="s">
        <v>61951</v>
      </c>
      <c r="E7426" t="s">
        <v>61952</v>
      </c>
      <c r="F7426" t="s">
        <v>61953</v>
      </c>
      <c r="G7426" t="s">
        <v>61954</v>
      </c>
      <c r="H7426" t="s">
        <v>61955</v>
      </c>
      <c r="I7426" t="s">
        <v>4852</v>
      </c>
      <c r="J7426" t="s">
        <v>6225</v>
      </c>
      <c r="K7426" t="s">
        <v>6226</v>
      </c>
      <c r="L7426" t="s">
        <v>123</v>
      </c>
      <c r="M7426" t="s">
        <v>5825</v>
      </c>
      <c r="N7426" t="s">
        <v>4789</v>
      </c>
      <c r="O7426" t="s">
        <v>6227</v>
      </c>
      <c r="P7426" t="s">
        <v>61956</v>
      </c>
      <c r="Q7426" t="s">
        <v>61957</v>
      </c>
      <c r="R7426" t="str">
        <f t="shared" si="232"/>
        <v>诸城</v>
      </c>
      <c r="S7426" t="str">
        <f t="shared" si="233"/>
        <v>0113</v>
      </c>
    </row>
    <row r="7427" spans="1:19">
      <c r="A7427" t="s">
        <v>61958</v>
      </c>
      <c r="B7427" t="s">
        <v>61959</v>
      </c>
      <c r="C7427" t="s">
        <v>49</v>
      </c>
      <c r="D7427" t="s">
        <v>61960</v>
      </c>
      <c r="E7427" t="s">
        <v>61961</v>
      </c>
      <c r="F7427" t="s">
        <v>61962</v>
      </c>
      <c r="G7427" t="s">
        <v>61963</v>
      </c>
      <c r="H7427" t="s">
        <v>61964</v>
      </c>
      <c r="I7427" t="s">
        <v>4828</v>
      </c>
      <c r="J7427" t="s">
        <v>6327</v>
      </c>
      <c r="K7427" t="s">
        <v>6328</v>
      </c>
      <c r="L7427" t="s">
        <v>1136</v>
      </c>
      <c r="M7427" t="s">
        <v>5210</v>
      </c>
      <c r="N7427" t="s">
        <v>4972</v>
      </c>
      <c r="O7427" t="s">
        <v>6329</v>
      </c>
      <c r="P7427" t="s">
        <v>61965</v>
      </c>
      <c r="R7427" t="str">
        <f t="shared" si="232"/>
        <v>昌乐</v>
      </c>
      <c r="S7427" t="str">
        <f t="shared" si="233"/>
        <v>0113</v>
      </c>
    </row>
    <row r="7428" spans="1:19">
      <c r="A7428" t="s">
        <v>61966</v>
      </c>
      <c r="B7428" t="s">
        <v>61967</v>
      </c>
      <c r="C7428" t="s">
        <v>49</v>
      </c>
      <c r="D7428" t="s">
        <v>61968</v>
      </c>
      <c r="E7428" t="s">
        <v>60248</v>
      </c>
      <c r="F7428" t="s">
        <v>61969</v>
      </c>
      <c r="G7428" t="s">
        <v>61970</v>
      </c>
      <c r="H7428" t="s">
        <v>61971</v>
      </c>
      <c r="I7428" t="s">
        <v>12119</v>
      </c>
      <c r="J7428" t="s">
        <v>7835</v>
      </c>
      <c r="K7428" t="s">
        <v>7836</v>
      </c>
      <c r="L7428" t="s">
        <v>114</v>
      </c>
      <c r="M7428" t="s">
        <v>4918</v>
      </c>
      <c r="N7428" t="s">
        <v>5112</v>
      </c>
      <c r="O7428" t="s">
        <v>7837</v>
      </c>
      <c r="P7428" t="s">
        <v>61972</v>
      </c>
      <c r="Q7428" t="s">
        <v>61973</v>
      </c>
      <c r="R7428" t="str">
        <f t="shared" si="232"/>
        <v>高密</v>
      </c>
      <c r="S7428" t="str">
        <f t="shared" si="233"/>
        <v>0113</v>
      </c>
    </row>
    <row r="7429" spans="1:19">
      <c r="A7429" t="s">
        <v>61974</v>
      </c>
      <c r="B7429" t="s">
        <v>61975</v>
      </c>
      <c r="C7429" t="s">
        <v>49</v>
      </c>
      <c r="D7429" t="s">
        <v>61976</v>
      </c>
      <c r="E7429" t="s">
        <v>60278</v>
      </c>
      <c r="F7429" t="s">
        <v>61977</v>
      </c>
      <c r="G7429" t="s">
        <v>61978</v>
      </c>
      <c r="H7429" t="s">
        <v>61979</v>
      </c>
      <c r="I7429" t="s">
        <v>5052</v>
      </c>
      <c r="J7429" t="s">
        <v>7590</v>
      </c>
      <c r="K7429" t="s">
        <v>7591</v>
      </c>
      <c r="L7429" t="s">
        <v>123</v>
      </c>
      <c r="M7429" t="s">
        <v>5364</v>
      </c>
      <c r="N7429" t="s">
        <v>5056</v>
      </c>
      <c r="O7429" t="s">
        <v>7592</v>
      </c>
      <c r="P7429" t="s">
        <v>61980</v>
      </c>
      <c r="Q7429" t="s">
        <v>61981</v>
      </c>
      <c r="R7429" t="str">
        <f t="shared" si="232"/>
        <v>诸城</v>
      </c>
      <c r="S7429" t="str">
        <f t="shared" si="233"/>
        <v>0113</v>
      </c>
    </row>
    <row r="7430" spans="1:19">
      <c r="A7430" t="s">
        <v>61982</v>
      </c>
      <c r="B7430" t="s">
        <v>61983</v>
      </c>
      <c r="C7430" t="s">
        <v>49</v>
      </c>
      <c r="D7430" t="s">
        <v>61984</v>
      </c>
      <c r="E7430" t="s">
        <v>61985</v>
      </c>
      <c r="F7430" t="s">
        <v>61986</v>
      </c>
      <c r="G7430" t="s">
        <v>61987</v>
      </c>
      <c r="H7430" t="s">
        <v>61988</v>
      </c>
      <c r="I7430" t="s">
        <v>5541</v>
      </c>
      <c r="J7430" t="s">
        <v>4969</v>
      </c>
      <c r="K7430" t="s">
        <v>4970</v>
      </c>
      <c r="L7430" t="s">
        <v>237</v>
      </c>
      <c r="M7430" t="s">
        <v>4971</v>
      </c>
      <c r="N7430" t="s">
        <v>6308</v>
      </c>
      <c r="P7430" t="s">
        <v>61989</v>
      </c>
      <c r="R7430" t="str">
        <f t="shared" si="232"/>
        <v>潍城</v>
      </c>
      <c r="S7430" t="str">
        <f t="shared" si="233"/>
        <v>0113</v>
      </c>
    </row>
    <row r="7431" spans="1:19">
      <c r="A7431" t="s">
        <v>61990</v>
      </c>
      <c r="B7431" t="s">
        <v>61991</v>
      </c>
      <c r="C7431" t="s">
        <v>49</v>
      </c>
      <c r="D7431" t="s">
        <v>61992</v>
      </c>
      <c r="E7431" t="s">
        <v>60278</v>
      </c>
      <c r="F7431" t="s">
        <v>61993</v>
      </c>
      <c r="G7431" t="s">
        <v>61994</v>
      </c>
      <c r="H7431" t="s">
        <v>61995</v>
      </c>
      <c r="I7431" t="s">
        <v>6888</v>
      </c>
      <c r="J7431" t="s">
        <v>8268</v>
      </c>
      <c r="K7431" t="s">
        <v>8269</v>
      </c>
      <c r="L7431" t="s">
        <v>123</v>
      </c>
      <c r="M7431" t="s">
        <v>7767</v>
      </c>
      <c r="N7431" t="s">
        <v>5619</v>
      </c>
      <c r="O7431" t="s">
        <v>8270</v>
      </c>
      <c r="P7431" t="s">
        <v>61996</v>
      </c>
      <c r="R7431" t="str">
        <f t="shared" si="232"/>
        <v>诸城</v>
      </c>
      <c r="S7431" t="str">
        <f t="shared" si="233"/>
        <v>0113</v>
      </c>
    </row>
    <row r="7432" spans="1:19">
      <c r="A7432" t="s">
        <v>61997</v>
      </c>
      <c r="B7432" t="s">
        <v>61998</v>
      </c>
      <c r="C7432" t="s">
        <v>49</v>
      </c>
      <c r="D7432" t="s">
        <v>61999</v>
      </c>
      <c r="E7432" t="s">
        <v>60278</v>
      </c>
      <c r="F7432" t="s">
        <v>62000</v>
      </c>
      <c r="G7432" t="s">
        <v>62001</v>
      </c>
      <c r="H7432" t="s">
        <v>62002</v>
      </c>
      <c r="I7432" t="s">
        <v>4955</v>
      </c>
      <c r="J7432" t="s">
        <v>4829</v>
      </c>
      <c r="K7432" t="s">
        <v>4830</v>
      </c>
      <c r="L7432" t="s">
        <v>114</v>
      </c>
      <c r="M7432" t="s">
        <v>4831</v>
      </c>
      <c r="N7432" t="s">
        <v>4959</v>
      </c>
      <c r="O7432" t="s">
        <v>4833</v>
      </c>
      <c r="P7432" t="s">
        <v>61830</v>
      </c>
      <c r="Q7432" t="s">
        <v>62003</v>
      </c>
      <c r="R7432" t="str">
        <f t="shared" si="232"/>
        <v>高密</v>
      </c>
      <c r="S7432" t="str">
        <f t="shared" si="233"/>
        <v>0113</v>
      </c>
    </row>
    <row r="7433" spans="1:19">
      <c r="A7433" t="s">
        <v>62004</v>
      </c>
      <c r="B7433" t="s">
        <v>62005</v>
      </c>
      <c r="C7433" t="s">
        <v>49</v>
      </c>
      <c r="D7433" t="s">
        <v>62006</v>
      </c>
      <c r="E7433" t="s">
        <v>60278</v>
      </c>
      <c r="F7433" t="s">
        <v>62007</v>
      </c>
      <c r="G7433" t="s">
        <v>62008</v>
      </c>
      <c r="H7433" t="s">
        <v>62009</v>
      </c>
      <c r="I7433" t="s">
        <v>5052</v>
      </c>
      <c r="J7433" t="s">
        <v>11292</v>
      </c>
      <c r="K7433" t="s">
        <v>11293</v>
      </c>
      <c r="L7433" t="s">
        <v>86</v>
      </c>
      <c r="M7433" t="s">
        <v>11294</v>
      </c>
      <c r="N7433" t="s">
        <v>4881</v>
      </c>
      <c r="O7433" t="s">
        <v>11295</v>
      </c>
      <c r="P7433" t="s">
        <v>62010</v>
      </c>
      <c r="R7433" t="str">
        <f t="shared" si="232"/>
        <v>坊子</v>
      </c>
      <c r="S7433" t="str">
        <f t="shared" si="233"/>
        <v>0113</v>
      </c>
    </row>
    <row r="7434" spans="1:19">
      <c r="A7434" t="s">
        <v>62011</v>
      </c>
      <c r="B7434" t="s">
        <v>62012</v>
      </c>
      <c r="C7434" t="s">
        <v>49</v>
      </c>
      <c r="D7434" t="s">
        <v>62013</v>
      </c>
      <c r="E7434" t="s">
        <v>60278</v>
      </c>
      <c r="F7434" t="s">
        <v>62014</v>
      </c>
      <c r="G7434" t="s">
        <v>62015</v>
      </c>
      <c r="H7434" t="s">
        <v>62016</v>
      </c>
      <c r="I7434" t="s">
        <v>4828</v>
      </c>
      <c r="J7434" t="s">
        <v>6327</v>
      </c>
      <c r="K7434" t="s">
        <v>6328</v>
      </c>
      <c r="L7434" t="s">
        <v>1136</v>
      </c>
      <c r="M7434" t="s">
        <v>5210</v>
      </c>
      <c r="N7434" t="s">
        <v>5198</v>
      </c>
      <c r="O7434" t="s">
        <v>6329</v>
      </c>
      <c r="P7434" t="s">
        <v>62017</v>
      </c>
      <c r="Q7434" t="s">
        <v>62018</v>
      </c>
      <c r="R7434" t="str">
        <f t="shared" si="232"/>
        <v>昌乐</v>
      </c>
      <c r="S7434" t="str">
        <f t="shared" si="233"/>
        <v>0113</v>
      </c>
    </row>
    <row r="7435" spans="1:19">
      <c r="A7435" t="s">
        <v>62019</v>
      </c>
      <c r="B7435" t="s">
        <v>62020</v>
      </c>
      <c r="C7435" t="s">
        <v>49</v>
      </c>
      <c r="D7435" t="s">
        <v>62021</v>
      </c>
      <c r="E7435" t="s">
        <v>62022</v>
      </c>
      <c r="F7435" t="s">
        <v>62023</v>
      </c>
      <c r="G7435" t="s">
        <v>62024</v>
      </c>
      <c r="H7435" t="s">
        <v>62025</v>
      </c>
      <c r="I7435" t="s">
        <v>4955</v>
      </c>
      <c r="J7435" t="s">
        <v>5155</v>
      </c>
      <c r="K7435" t="s">
        <v>5156</v>
      </c>
      <c r="L7435" t="s">
        <v>237</v>
      </c>
      <c r="M7435" t="s">
        <v>4971</v>
      </c>
      <c r="N7435" t="s">
        <v>5960</v>
      </c>
      <c r="O7435" t="s">
        <v>5157</v>
      </c>
      <c r="P7435" t="s">
        <v>62026</v>
      </c>
      <c r="Q7435" t="s">
        <v>62027</v>
      </c>
      <c r="R7435" t="str">
        <f t="shared" si="232"/>
        <v>潍城</v>
      </c>
      <c r="S7435" t="str">
        <f t="shared" si="233"/>
        <v>0113</v>
      </c>
    </row>
    <row r="7436" spans="1:19">
      <c r="A7436" t="s">
        <v>62028</v>
      </c>
      <c r="B7436" t="s">
        <v>62029</v>
      </c>
      <c r="C7436" t="s">
        <v>49</v>
      </c>
      <c r="D7436" t="s">
        <v>62030</v>
      </c>
      <c r="E7436" t="s">
        <v>60278</v>
      </c>
      <c r="F7436" t="s">
        <v>62031</v>
      </c>
      <c r="G7436" t="s">
        <v>62032</v>
      </c>
      <c r="H7436" t="s">
        <v>62033</v>
      </c>
      <c r="I7436" t="s">
        <v>4852</v>
      </c>
      <c r="J7436" t="s">
        <v>19619</v>
      </c>
      <c r="K7436" t="s">
        <v>19620</v>
      </c>
      <c r="L7436" t="s">
        <v>77</v>
      </c>
      <c r="M7436" t="s">
        <v>5733</v>
      </c>
      <c r="N7436" t="s">
        <v>5069</v>
      </c>
      <c r="O7436" t="s">
        <v>19621</v>
      </c>
      <c r="P7436" t="s">
        <v>62034</v>
      </c>
      <c r="Q7436" t="s">
        <v>62035</v>
      </c>
      <c r="R7436" t="str">
        <f t="shared" si="232"/>
        <v>临朐</v>
      </c>
      <c r="S7436" t="str">
        <f t="shared" si="233"/>
        <v>0113</v>
      </c>
    </row>
    <row r="7437" spans="1:19">
      <c r="A7437" t="s">
        <v>62036</v>
      </c>
      <c r="B7437" t="s">
        <v>62037</v>
      </c>
      <c r="C7437" t="s">
        <v>49</v>
      </c>
      <c r="D7437" t="s">
        <v>62038</v>
      </c>
      <c r="E7437" t="s">
        <v>60278</v>
      </c>
      <c r="F7437" t="s">
        <v>62039</v>
      </c>
      <c r="G7437" t="s">
        <v>62040</v>
      </c>
      <c r="H7437" t="s">
        <v>62041</v>
      </c>
      <c r="I7437" t="s">
        <v>4841</v>
      </c>
      <c r="J7437" t="s">
        <v>26946</v>
      </c>
      <c r="K7437" t="s">
        <v>26947</v>
      </c>
      <c r="L7437" t="s">
        <v>114</v>
      </c>
      <c r="M7437" t="s">
        <v>9614</v>
      </c>
      <c r="N7437" t="s">
        <v>4845</v>
      </c>
      <c r="O7437" t="s">
        <v>26948</v>
      </c>
      <c r="P7437" t="s">
        <v>62042</v>
      </c>
      <c r="Q7437" t="s">
        <v>62043</v>
      </c>
      <c r="R7437" t="str">
        <f t="shared" si="232"/>
        <v>高密</v>
      </c>
      <c r="S7437" t="str">
        <f t="shared" si="233"/>
        <v>0113</v>
      </c>
    </row>
    <row r="7438" spans="1:19">
      <c r="A7438" t="s">
        <v>62044</v>
      </c>
      <c r="B7438" t="s">
        <v>62045</v>
      </c>
      <c r="C7438" t="s">
        <v>49</v>
      </c>
      <c r="D7438" t="s">
        <v>62046</v>
      </c>
      <c r="E7438" t="s">
        <v>60248</v>
      </c>
      <c r="F7438" t="s">
        <v>62047</v>
      </c>
      <c r="G7438" t="s">
        <v>62048</v>
      </c>
      <c r="H7438" t="s">
        <v>62049</v>
      </c>
      <c r="I7438" t="s">
        <v>12119</v>
      </c>
      <c r="J7438" t="s">
        <v>6740</v>
      </c>
      <c r="K7438" t="s">
        <v>6741</v>
      </c>
      <c r="L7438" t="s">
        <v>60</v>
      </c>
      <c r="M7438" t="s">
        <v>5888</v>
      </c>
      <c r="N7438" t="s">
        <v>4972</v>
      </c>
      <c r="O7438" t="s">
        <v>6742</v>
      </c>
      <c r="P7438" t="s">
        <v>62050</v>
      </c>
      <c r="Q7438" t="s">
        <v>62051</v>
      </c>
      <c r="R7438" t="str">
        <f t="shared" si="232"/>
        <v>奎文</v>
      </c>
      <c r="S7438" t="str">
        <f t="shared" si="233"/>
        <v>0113</v>
      </c>
    </row>
    <row r="7439" spans="1:19">
      <c r="A7439" t="s">
        <v>62052</v>
      </c>
      <c r="B7439" t="s">
        <v>62053</v>
      </c>
      <c r="C7439" t="s">
        <v>49</v>
      </c>
      <c r="D7439" t="s">
        <v>62054</v>
      </c>
      <c r="E7439" t="s">
        <v>60278</v>
      </c>
      <c r="F7439" t="s">
        <v>62055</v>
      </c>
      <c r="G7439" t="s">
        <v>62056</v>
      </c>
      <c r="H7439" t="s">
        <v>62057</v>
      </c>
      <c r="I7439" t="s">
        <v>33287</v>
      </c>
      <c r="J7439" t="s">
        <v>12195</v>
      </c>
      <c r="K7439" t="s">
        <v>12196</v>
      </c>
      <c r="L7439" t="s">
        <v>77</v>
      </c>
      <c r="M7439" t="s">
        <v>5733</v>
      </c>
      <c r="N7439" t="s">
        <v>5069</v>
      </c>
      <c r="O7439" t="s">
        <v>12197</v>
      </c>
      <c r="P7439" t="s">
        <v>62058</v>
      </c>
      <c r="R7439" t="str">
        <f t="shared" si="232"/>
        <v>临朐</v>
      </c>
      <c r="S7439" t="str">
        <f t="shared" si="233"/>
        <v>0113</v>
      </c>
    </row>
    <row r="7440" spans="1:19">
      <c r="A7440" t="s">
        <v>62059</v>
      </c>
      <c r="B7440" t="s">
        <v>62060</v>
      </c>
      <c r="C7440" t="s">
        <v>49</v>
      </c>
      <c r="D7440" t="s">
        <v>62061</v>
      </c>
      <c r="E7440" t="s">
        <v>60278</v>
      </c>
      <c r="F7440" t="s">
        <v>62062</v>
      </c>
      <c r="G7440" t="s">
        <v>62063</v>
      </c>
      <c r="H7440" t="s">
        <v>62064</v>
      </c>
      <c r="I7440" t="s">
        <v>4852</v>
      </c>
      <c r="J7440" t="s">
        <v>6378</v>
      </c>
      <c r="K7440" t="s">
        <v>6379</v>
      </c>
      <c r="L7440" t="s">
        <v>77</v>
      </c>
      <c r="M7440" t="s">
        <v>5733</v>
      </c>
      <c r="N7440" t="s">
        <v>5069</v>
      </c>
      <c r="O7440" t="s">
        <v>6380</v>
      </c>
      <c r="P7440" t="s">
        <v>62065</v>
      </c>
      <c r="R7440" t="str">
        <f t="shared" si="232"/>
        <v>临朐</v>
      </c>
      <c r="S7440" t="str">
        <f t="shared" si="233"/>
        <v>0113</v>
      </c>
    </row>
    <row r="7441" spans="1:19">
      <c r="A7441" t="s">
        <v>62066</v>
      </c>
      <c r="B7441" t="s">
        <v>62067</v>
      </c>
      <c r="C7441" t="s">
        <v>49</v>
      </c>
      <c r="D7441" t="s">
        <v>62068</v>
      </c>
      <c r="E7441" t="s">
        <v>60278</v>
      </c>
      <c r="F7441" t="s">
        <v>62069</v>
      </c>
      <c r="G7441" t="s">
        <v>62070</v>
      </c>
      <c r="H7441" t="s">
        <v>62071</v>
      </c>
      <c r="I7441" t="s">
        <v>4852</v>
      </c>
      <c r="J7441" t="s">
        <v>9807</v>
      </c>
      <c r="K7441" t="s">
        <v>10782</v>
      </c>
      <c r="L7441" t="s">
        <v>105</v>
      </c>
      <c r="M7441" t="s">
        <v>6055</v>
      </c>
      <c r="N7441" t="s">
        <v>5211</v>
      </c>
      <c r="O7441" t="s">
        <v>10783</v>
      </c>
      <c r="P7441" t="s">
        <v>62072</v>
      </c>
      <c r="Q7441" t="s">
        <v>62073</v>
      </c>
      <c r="R7441" t="str">
        <f t="shared" si="232"/>
        <v>寿光</v>
      </c>
      <c r="S7441" t="str">
        <f t="shared" si="233"/>
        <v>0113</v>
      </c>
    </row>
    <row r="7442" spans="1:19">
      <c r="A7442" t="s">
        <v>62074</v>
      </c>
      <c r="B7442" t="s">
        <v>62075</v>
      </c>
      <c r="C7442" t="s">
        <v>49</v>
      </c>
      <c r="D7442" t="s">
        <v>62076</v>
      </c>
      <c r="E7442" t="s">
        <v>60248</v>
      </c>
      <c r="F7442" t="s">
        <v>62077</v>
      </c>
      <c r="G7442" t="s">
        <v>62078</v>
      </c>
      <c r="H7442" t="s">
        <v>62079</v>
      </c>
      <c r="I7442" t="s">
        <v>12119</v>
      </c>
      <c r="J7442" t="s">
        <v>33095</v>
      </c>
      <c r="K7442" t="s">
        <v>33096</v>
      </c>
      <c r="L7442" t="s">
        <v>50</v>
      </c>
      <c r="M7442" t="s">
        <v>6207</v>
      </c>
      <c r="N7442" t="s">
        <v>5801</v>
      </c>
      <c r="O7442" t="s">
        <v>33097</v>
      </c>
      <c r="P7442" t="s">
        <v>62080</v>
      </c>
      <c r="Q7442" t="s">
        <v>62081</v>
      </c>
      <c r="R7442" t="str">
        <f t="shared" si="232"/>
        <v>青州</v>
      </c>
      <c r="S7442" t="str">
        <f t="shared" si="233"/>
        <v>0113</v>
      </c>
    </row>
    <row r="7443" spans="1:19">
      <c r="A7443" t="s">
        <v>62082</v>
      </c>
      <c r="B7443" t="s">
        <v>62083</v>
      </c>
      <c r="C7443" t="s">
        <v>49</v>
      </c>
      <c r="D7443" t="s">
        <v>62084</v>
      </c>
      <c r="E7443" t="s">
        <v>62085</v>
      </c>
      <c r="F7443" t="s">
        <v>62086</v>
      </c>
      <c r="G7443" t="s">
        <v>62087</v>
      </c>
      <c r="H7443" t="s">
        <v>62088</v>
      </c>
      <c r="I7443" t="s">
        <v>4813</v>
      </c>
      <c r="J7443" t="s">
        <v>7963</v>
      </c>
      <c r="K7443" t="s">
        <v>7964</v>
      </c>
      <c r="L7443" t="s">
        <v>60</v>
      </c>
      <c r="M7443" t="s">
        <v>5511</v>
      </c>
      <c r="N7443" t="s">
        <v>4817</v>
      </c>
      <c r="O7443" t="s">
        <v>7965</v>
      </c>
      <c r="P7443" t="s">
        <v>62089</v>
      </c>
      <c r="R7443" t="str">
        <f t="shared" si="232"/>
        <v>奎文</v>
      </c>
      <c r="S7443" t="str">
        <f t="shared" si="233"/>
        <v>0113</v>
      </c>
    </row>
    <row r="7444" spans="1:19">
      <c r="A7444" t="s">
        <v>62090</v>
      </c>
      <c r="B7444" t="s">
        <v>62091</v>
      </c>
      <c r="C7444" t="s">
        <v>49</v>
      </c>
      <c r="D7444" t="s">
        <v>62092</v>
      </c>
      <c r="E7444" t="s">
        <v>62093</v>
      </c>
      <c r="F7444" t="s">
        <v>62094</v>
      </c>
      <c r="G7444" t="s">
        <v>62095</v>
      </c>
      <c r="H7444" t="s">
        <v>62096</v>
      </c>
      <c r="I7444" t="s">
        <v>12757</v>
      </c>
      <c r="J7444" t="s">
        <v>7717</v>
      </c>
      <c r="K7444" t="s">
        <v>7718</v>
      </c>
      <c r="L7444" t="s">
        <v>123</v>
      </c>
      <c r="M7444" t="s">
        <v>5825</v>
      </c>
      <c r="N7444" t="s">
        <v>5030</v>
      </c>
      <c r="O7444" t="s">
        <v>7719</v>
      </c>
      <c r="P7444" t="s">
        <v>62097</v>
      </c>
      <c r="R7444" t="str">
        <f t="shared" si="232"/>
        <v>诸城</v>
      </c>
      <c r="S7444" t="str">
        <f t="shared" si="233"/>
        <v>0113</v>
      </c>
    </row>
    <row r="7445" spans="1:19">
      <c r="A7445" t="s">
        <v>62098</v>
      </c>
      <c r="B7445" t="s">
        <v>62099</v>
      </c>
      <c r="C7445" t="s">
        <v>49</v>
      </c>
      <c r="D7445" t="s">
        <v>62100</v>
      </c>
      <c r="E7445" t="s">
        <v>61904</v>
      </c>
      <c r="F7445" t="s">
        <v>62101</v>
      </c>
      <c r="G7445" t="s">
        <v>62102</v>
      </c>
      <c r="H7445" t="s">
        <v>62103</v>
      </c>
      <c r="I7445" t="s">
        <v>4828</v>
      </c>
      <c r="J7445" t="s">
        <v>12876</v>
      </c>
      <c r="K7445" t="s">
        <v>12877</v>
      </c>
      <c r="L7445" t="s">
        <v>86</v>
      </c>
      <c r="M7445" t="s">
        <v>6297</v>
      </c>
      <c r="N7445" t="s">
        <v>5699</v>
      </c>
      <c r="O7445" t="s">
        <v>12878</v>
      </c>
      <c r="P7445" t="s">
        <v>62104</v>
      </c>
      <c r="R7445" t="str">
        <f t="shared" si="232"/>
        <v>坊子</v>
      </c>
      <c r="S7445" t="str">
        <f t="shared" si="233"/>
        <v>0113</v>
      </c>
    </row>
    <row r="7446" spans="1:19">
      <c r="A7446" t="s">
        <v>62105</v>
      </c>
      <c r="B7446" t="s">
        <v>62106</v>
      </c>
      <c r="C7446" t="s">
        <v>49</v>
      </c>
      <c r="D7446" t="s">
        <v>62107</v>
      </c>
      <c r="E7446" t="s">
        <v>60248</v>
      </c>
      <c r="F7446" t="s">
        <v>62108</v>
      </c>
      <c r="G7446" t="s">
        <v>62109</v>
      </c>
      <c r="H7446" t="s">
        <v>62110</v>
      </c>
      <c r="I7446" t="s">
        <v>12119</v>
      </c>
      <c r="J7446" t="s">
        <v>5967</v>
      </c>
      <c r="K7446" t="s">
        <v>5968</v>
      </c>
      <c r="L7446" t="s">
        <v>60</v>
      </c>
      <c r="M7446" t="s">
        <v>4904</v>
      </c>
      <c r="N7446" t="s">
        <v>5699</v>
      </c>
      <c r="O7446" t="s">
        <v>5969</v>
      </c>
      <c r="P7446" t="s">
        <v>62111</v>
      </c>
      <c r="Q7446" t="s">
        <v>62112</v>
      </c>
      <c r="R7446" t="str">
        <f t="shared" si="232"/>
        <v>奎文</v>
      </c>
      <c r="S7446" t="str">
        <f t="shared" si="233"/>
        <v>0113</v>
      </c>
    </row>
    <row r="7447" spans="1:19">
      <c r="A7447" t="s">
        <v>62113</v>
      </c>
      <c r="B7447" t="s">
        <v>62114</v>
      </c>
      <c r="C7447" t="s">
        <v>49</v>
      </c>
      <c r="D7447" t="s">
        <v>62115</v>
      </c>
      <c r="E7447" t="s">
        <v>60278</v>
      </c>
      <c r="F7447" t="s">
        <v>62116</v>
      </c>
      <c r="G7447" t="s">
        <v>62117</v>
      </c>
      <c r="H7447" t="s">
        <v>62118</v>
      </c>
      <c r="I7447" t="s">
        <v>4785</v>
      </c>
      <c r="J7447" t="s">
        <v>61115</v>
      </c>
      <c r="K7447" t="s">
        <v>61116</v>
      </c>
      <c r="L7447" t="s">
        <v>95</v>
      </c>
      <c r="M7447" t="s">
        <v>5042</v>
      </c>
      <c r="N7447" t="s">
        <v>62119</v>
      </c>
      <c r="O7447" t="s">
        <v>61117</v>
      </c>
      <c r="P7447" t="s">
        <v>62120</v>
      </c>
      <c r="R7447" t="str">
        <f t="shared" si="232"/>
        <v>安丘</v>
      </c>
      <c r="S7447" t="str">
        <f t="shared" si="233"/>
        <v>0113</v>
      </c>
    </row>
    <row r="7448" spans="1:19">
      <c r="A7448" t="s">
        <v>3266</v>
      </c>
      <c r="B7448" t="s">
        <v>62121</v>
      </c>
      <c r="C7448" t="s">
        <v>49</v>
      </c>
      <c r="D7448" t="s">
        <v>62122</v>
      </c>
      <c r="E7448" t="s">
        <v>60248</v>
      </c>
      <c r="F7448" t="s">
        <v>62123</v>
      </c>
      <c r="G7448" t="s">
        <v>3264</v>
      </c>
      <c r="H7448" t="s">
        <v>62124</v>
      </c>
      <c r="I7448" t="s">
        <v>12119</v>
      </c>
      <c r="J7448" t="s">
        <v>6053</v>
      </c>
      <c r="K7448" t="s">
        <v>6054</v>
      </c>
      <c r="L7448" t="s">
        <v>105</v>
      </c>
      <c r="M7448" t="s">
        <v>6055</v>
      </c>
      <c r="N7448" t="s">
        <v>8593</v>
      </c>
      <c r="O7448" t="s">
        <v>6056</v>
      </c>
      <c r="P7448" t="s">
        <v>62125</v>
      </c>
      <c r="R7448" t="str">
        <f t="shared" si="232"/>
        <v>寿光</v>
      </c>
      <c r="S7448" t="str">
        <f t="shared" si="233"/>
        <v>0113</v>
      </c>
    </row>
    <row r="7449" spans="1:19">
      <c r="A7449" t="s">
        <v>62126</v>
      </c>
      <c r="B7449" t="s">
        <v>62127</v>
      </c>
      <c r="C7449" t="s">
        <v>49</v>
      </c>
      <c r="D7449" t="s">
        <v>62128</v>
      </c>
      <c r="E7449" t="s">
        <v>61820</v>
      </c>
      <c r="F7449" t="s">
        <v>62129</v>
      </c>
      <c r="G7449" t="s">
        <v>62130</v>
      </c>
      <c r="H7449" t="s">
        <v>62131</v>
      </c>
      <c r="I7449" t="s">
        <v>5052</v>
      </c>
      <c r="J7449" t="s">
        <v>12783</v>
      </c>
      <c r="K7449" t="s">
        <v>12784</v>
      </c>
      <c r="L7449" t="s">
        <v>105</v>
      </c>
      <c r="M7449" t="s">
        <v>5176</v>
      </c>
      <c r="N7449" t="s">
        <v>7504</v>
      </c>
      <c r="O7449" t="s">
        <v>12785</v>
      </c>
      <c r="P7449" t="s">
        <v>62132</v>
      </c>
      <c r="R7449" t="str">
        <f t="shared" si="232"/>
        <v>寿光</v>
      </c>
      <c r="S7449" t="str">
        <f t="shared" si="233"/>
        <v>0113</v>
      </c>
    </row>
    <row r="7450" spans="1:19">
      <c r="A7450" t="s">
        <v>62133</v>
      </c>
      <c r="B7450" t="s">
        <v>62134</v>
      </c>
      <c r="C7450" t="s">
        <v>49</v>
      </c>
      <c r="D7450" t="s">
        <v>62135</v>
      </c>
      <c r="E7450" t="s">
        <v>60278</v>
      </c>
      <c r="F7450" t="s">
        <v>62136</v>
      </c>
      <c r="G7450" t="s">
        <v>62137</v>
      </c>
      <c r="H7450" t="s">
        <v>62138</v>
      </c>
      <c r="I7450" t="s">
        <v>4852</v>
      </c>
      <c r="J7450" t="s">
        <v>9299</v>
      </c>
      <c r="K7450" t="s">
        <v>9300</v>
      </c>
      <c r="L7450" t="s">
        <v>148</v>
      </c>
      <c r="M7450" t="s">
        <v>6713</v>
      </c>
      <c r="N7450" t="s">
        <v>4905</v>
      </c>
      <c r="O7450" t="s">
        <v>9301</v>
      </c>
      <c r="P7450" t="s">
        <v>62139</v>
      </c>
      <c r="R7450" t="str">
        <f t="shared" si="232"/>
        <v>寒亭</v>
      </c>
      <c r="S7450" t="str">
        <f t="shared" si="233"/>
        <v>0113</v>
      </c>
    </row>
    <row r="7451" spans="1:19">
      <c r="A7451" t="s">
        <v>62140</v>
      </c>
      <c r="B7451" t="s">
        <v>62141</v>
      </c>
      <c r="C7451" t="s">
        <v>49</v>
      </c>
      <c r="D7451" t="s">
        <v>62142</v>
      </c>
      <c r="E7451" t="s">
        <v>60278</v>
      </c>
      <c r="F7451" t="s">
        <v>62143</v>
      </c>
      <c r="G7451" t="s">
        <v>62144</v>
      </c>
      <c r="H7451" t="s">
        <v>62145</v>
      </c>
      <c r="I7451" t="s">
        <v>4785</v>
      </c>
      <c r="J7451" t="s">
        <v>5743</v>
      </c>
      <c r="K7451" t="s">
        <v>5744</v>
      </c>
      <c r="L7451" t="s">
        <v>375</v>
      </c>
      <c r="M7451" t="s">
        <v>5745</v>
      </c>
      <c r="N7451" t="s">
        <v>5112</v>
      </c>
      <c r="O7451" t="s">
        <v>5746</v>
      </c>
      <c r="P7451" t="s">
        <v>62146</v>
      </c>
      <c r="Q7451" t="s">
        <v>62147</v>
      </c>
      <c r="R7451" t="str">
        <f t="shared" si="232"/>
        <v>昌邑</v>
      </c>
      <c r="S7451" t="str">
        <f t="shared" si="233"/>
        <v>0113</v>
      </c>
    </row>
    <row r="7452" spans="1:19">
      <c r="A7452" t="s">
        <v>62148</v>
      </c>
      <c r="B7452" t="s">
        <v>62149</v>
      </c>
      <c r="C7452" t="s">
        <v>49</v>
      </c>
      <c r="D7452" t="s">
        <v>62150</v>
      </c>
      <c r="E7452" t="s">
        <v>61896</v>
      </c>
      <c r="F7452" t="s">
        <v>62151</v>
      </c>
      <c r="G7452" t="s">
        <v>62152</v>
      </c>
      <c r="H7452" t="s">
        <v>62153</v>
      </c>
      <c r="I7452" t="s">
        <v>12119</v>
      </c>
      <c r="J7452" t="s">
        <v>7743</v>
      </c>
      <c r="K7452" t="s">
        <v>7744</v>
      </c>
      <c r="L7452" t="s">
        <v>1136</v>
      </c>
      <c r="M7452" t="s">
        <v>5210</v>
      </c>
      <c r="N7452" t="s">
        <v>8593</v>
      </c>
      <c r="O7452" t="s">
        <v>7745</v>
      </c>
      <c r="P7452" t="s">
        <v>62154</v>
      </c>
      <c r="Q7452" t="s">
        <v>62155</v>
      </c>
      <c r="R7452" t="str">
        <f t="shared" si="232"/>
        <v>昌乐</v>
      </c>
      <c r="S7452" t="str">
        <f t="shared" si="233"/>
        <v>0113</v>
      </c>
    </row>
    <row r="7453" spans="1:19">
      <c r="A7453" t="s">
        <v>3210</v>
      </c>
      <c r="B7453" t="s">
        <v>62156</v>
      </c>
      <c r="C7453" t="s">
        <v>49</v>
      </c>
      <c r="D7453" t="s">
        <v>62157</v>
      </c>
      <c r="E7453" t="s">
        <v>60278</v>
      </c>
      <c r="F7453" t="s">
        <v>62158</v>
      </c>
      <c r="G7453" t="s">
        <v>3208</v>
      </c>
      <c r="H7453" t="s">
        <v>62159</v>
      </c>
      <c r="I7453" t="s">
        <v>4771</v>
      </c>
      <c r="J7453" t="s">
        <v>9807</v>
      </c>
      <c r="K7453" t="s">
        <v>9808</v>
      </c>
      <c r="L7453" t="s">
        <v>95</v>
      </c>
      <c r="M7453" t="s">
        <v>4844</v>
      </c>
      <c r="N7453" t="s">
        <v>4933</v>
      </c>
      <c r="O7453" t="s">
        <v>9809</v>
      </c>
      <c r="P7453" t="s">
        <v>62160</v>
      </c>
      <c r="Q7453" t="s">
        <v>62161</v>
      </c>
      <c r="R7453" t="str">
        <f t="shared" si="232"/>
        <v>安丘</v>
      </c>
      <c r="S7453" t="str">
        <f t="shared" si="233"/>
        <v>0113</v>
      </c>
    </row>
    <row r="7454" spans="1:19">
      <c r="A7454" t="s">
        <v>62162</v>
      </c>
      <c r="B7454" t="s">
        <v>62163</v>
      </c>
      <c r="C7454" t="s">
        <v>49</v>
      </c>
      <c r="D7454" t="s">
        <v>62164</v>
      </c>
      <c r="E7454" t="s">
        <v>62165</v>
      </c>
      <c r="F7454" t="s">
        <v>62166</v>
      </c>
      <c r="G7454" t="s">
        <v>62167</v>
      </c>
      <c r="H7454" t="s">
        <v>62168</v>
      </c>
      <c r="I7454" t="s">
        <v>4852</v>
      </c>
      <c r="J7454" t="s">
        <v>6193</v>
      </c>
      <c r="K7454" t="s">
        <v>6194</v>
      </c>
      <c r="L7454" t="s">
        <v>105</v>
      </c>
      <c r="M7454" t="s">
        <v>6195</v>
      </c>
      <c r="N7454" t="s">
        <v>4946</v>
      </c>
      <c r="O7454" t="s">
        <v>6196</v>
      </c>
      <c r="P7454" t="s">
        <v>62169</v>
      </c>
      <c r="R7454" t="str">
        <f t="shared" si="232"/>
        <v>寿光</v>
      </c>
      <c r="S7454" t="str">
        <f t="shared" si="233"/>
        <v>0113</v>
      </c>
    </row>
    <row r="7455" spans="1:19">
      <c r="A7455" t="s">
        <v>62170</v>
      </c>
      <c r="B7455" t="s">
        <v>62171</v>
      </c>
      <c r="C7455" t="s">
        <v>49</v>
      </c>
      <c r="D7455" t="s">
        <v>62172</v>
      </c>
      <c r="E7455" t="s">
        <v>62173</v>
      </c>
      <c r="F7455" t="s">
        <v>62174</v>
      </c>
      <c r="G7455" t="s">
        <v>62175</v>
      </c>
      <c r="H7455" t="s">
        <v>62176</v>
      </c>
      <c r="I7455" t="s">
        <v>5282</v>
      </c>
      <c r="J7455" t="s">
        <v>12053</v>
      </c>
      <c r="K7455" t="s">
        <v>12054</v>
      </c>
      <c r="L7455" t="s">
        <v>77</v>
      </c>
      <c r="M7455" t="s">
        <v>4803</v>
      </c>
      <c r="N7455" t="s">
        <v>4845</v>
      </c>
      <c r="O7455" t="s">
        <v>12055</v>
      </c>
      <c r="P7455" t="s">
        <v>62177</v>
      </c>
      <c r="R7455" t="str">
        <f t="shared" si="232"/>
        <v>临朐</v>
      </c>
      <c r="S7455" t="str">
        <f t="shared" si="233"/>
        <v>0113</v>
      </c>
    </row>
    <row r="7456" spans="1:19">
      <c r="A7456" t="s">
        <v>62178</v>
      </c>
      <c r="B7456" t="s">
        <v>62179</v>
      </c>
      <c r="C7456" t="s">
        <v>49</v>
      </c>
      <c r="D7456" t="s">
        <v>62180</v>
      </c>
      <c r="E7456" t="s">
        <v>62173</v>
      </c>
      <c r="F7456" t="s">
        <v>62181</v>
      </c>
      <c r="G7456" t="s">
        <v>62182</v>
      </c>
      <c r="H7456" t="s">
        <v>58963</v>
      </c>
      <c r="I7456" t="s">
        <v>4785</v>
      </c>
      <c r="J7456" t="s">
        <v>11706</v>
      </c>
      <c r="K7456" t="s">
        <v>11707</v>
      </c>
      <c r="L7456" t="s">
        <v>105</v>
      </c>
      <c r="M7456" t="s">
        <v>5224</v>
      </c>
      <c r="N7456" t="s">
        <v>6184</v>
      </c>
      <c r="O7456" t="s">
        <v>11708</v>
      </c>
      <c r="P7456" t="s">
        <v>62183</v>
      </c>
      <c r="R7456" t="str">
        <f t="shared" si="232"/>
        <v>寿光</v>
      </c>
      <c r="S7456" t="str">
        <f t="shared" si="233"/>
        <v>0113</v>
      </c>
    </row>
    <row r="7457" spans="1:19">
      <c r="A7457" t="s">
        <v>62184</v>
      </c>
      <c r="B7457" t="s">
        <v>62185</v>
      </c>
      <c r="C7457" t="s">
        <v>49</v>
      </c>
      <c r="D7457" t="s">
        <v>62186</v>
      </c>
      <c r="E7457" t="s">
        <v>62187</v>
      </c>
      <c r="F7457" t="s">
        <v>62188</v>
      </c>
      <c r="G7457" t="s">
        <v>62189</v>
      </c>
      <c r="H7457" t="s">
        <v>62190</v>
      </c>
      <c r="I7457" t="s">
        <v>12119</v>
      </c>
      <c r="J7457" t="s">
        <v>8354</v>
      </c>
      <c r="K7457" t="s">
        <v>8355</v>
      </c>
      <c r="L7457" t="s">
        <v>95</v>
      </c>
      <c r="M7457" t="s">
        <v>5649</v>
      </c>
      <c r="N7457" t="s">
        <v>5112</v>
      </c>
      <c r="O7457" t="s">
        <v>8356</v>
      </c>
      <c r="P7457" t="s">
        <v>62191</v>
      </c>
      <c r="Q7457" t="s">
        <v>62192</v>
      </c>
      <c r="R7457" t="str">
        <f t="shared" si="232"/>
        <v>安丘</v>
      </c>
      <c r="S7457" t="str">
        <f t="shared" si="233"/>
        <v>0113</v>
      </c>
    </row>
    <row r="7458" spans="1:19">
      <c r="A7458" t="s">
        <v>62193</v>
      </c>
      <c r="B7458" t="s">
        <v>62194</v>
      </c>
      <c r="C7458" t="s">
        <v>49</v>
      </c>
      <c r="D7458" t="s">
        <v>62195</v>
      </c>
      <c r="E7458" t="s">
        <v>62196</v>
      </c>
      <c r="F7458" t="s">
        <v>62197</v>
      </c>
      <c r="G7458" t="s">
        <v>62198</v>
      </c>
      <c r="H7458" t="s">
        <v>62199</v>
      </c>
      <c r="I7458" t="s">
        <v>12119</v>
      </c>
      <c r="J7458" t="s">
        <v>6132</v>
      </c>
      <c r="K7458" t="s">
        <v>6133</v>
      </c>
      <c r="L7458" t="s">
        <v>123</v>
      </c>
      <c r="M7458" t="s">
        <v>4932</v>
      </c>
      <c r="N7458" t="s">
        <v>5421</v>
      </c>
      <c r="O7458" t="s">
        <v>6134</v>
      </c>
      <c r="R7458" t="str">
        <f t="shared" si="232"/>
        <v>诸城</v>
      </c>
      <c r="S7458" t="str">
        <f t="shared" si="233"/>
        <v>0113</v>
      </c>
    </row>
    <row r="7459" spans="1:19">
      <c r="A7459" t="s">
        <v>62200</v>
      </c>
      <c r="B7459" t="s">
        <v>62201</v>
      </c>
      <c r="C7459" t="s">
        <v>49</v>
      </c>
      <c r="D7459" t="s">
        <v>62202</v>
      </c>
      <c r="E7459" t="s">
        <v>62187</v>
      </c>
      <c r="F7459" t="s">
        <v>62203</v>
      </c>
      <c r="G7459" t="s">
        <v>62204</v>
      </c>
      <c r="H7459" t="s">
        <v>62205</v>
      </c>
      <c r="I7459" t="s">
        <v>12757</v>
      </c>
      <c r="J7459" t="s">
        <v>9560</v>
      </c>
      <c r="K7459" t="s">
        <v>9561</v>
      </c>
      <c r="L7459" t="s">
        <v>95</v>
      </c>
      <c r="M7459" t="s">
        <v>5757</v>
      </c>
      <c r="N7459" t="s">
        <v>10228</v>
      </c>
      <c r="O7459" t="s">
        <v>9562</v>
      </c>
      <c r="P7459" t="s">
        <v>62206</v>
      </c>
      <c r="Q7459" t="s">
        <v>62207</v>
      </c>
      <c r="R7459" t="str">
        <f t="shared" si="232"/>
        <v>安丘</v>
      </c>
      <c r="S7459" t="str">
        <f t="shared" si="233"/>
        <v>0113</v>
      </c>
    </row>
    <row r="7460" spans="1:19">
      <c r="A7460" t="s">
        <v>62208</v>
      </c>
      <c r="B7460" t="s">
        <v>62209</v>
      </c>
      <c r="C7460" t="s">
        <v>49</v>
      </c>
      <c r="D7460" t="s">
        <v>62210</v>
      </c>
      <c r="E7460" t="s">
        <v>62211</v>
      </c>
      <c r="F7460" t="s">
        <v>62212</v>
      </c>
      <c r="G7460" t="s">
        <v>62213</v>
      </c>
      <c r="H7460" t="s">
        <v>62214</v>
      </c>
      <c r="I7460" t="s">
        <v>5327</v>
      </c>
      <c r="J7460" t="s">
        <v>4992</v>
      </c>
      <c r="K7460" t="s">
        <v>4993</v>
      </c>
      <c r="L7460" t="s">
        <v>123</v>
      </c>
      <c r="M7460" t="s">
        <v>4994</v>
      </c>
      <c r="N7460" t="s">
        <v>5017</v>
      </c>
      <c r="O7460" t="s">
        <v>4995</v>
      </c>
      <c r="P7460" t="s">
        <v>62215</v>
      </c>
      <c r="R7460" t="str">
        <f t="shared" si="232"/>
        <v>诸城</v>
      </c>
      <c r="S7460" t="str">
        <f t="shared" si="233"/>
        <v>0113</v>
      </c>
    </row>
    <row r="7461" spans="1:19">
      <c r="A7461" t="s">
        <v>62216</v>
      </c>
      <c r="B7461" t="s">
        <v>62217</v>
      </c>
      <c r="C7461" t="s">
        <v>49</v>
      </c>
      <c r="D7461" t="s">
        <v>62218</v>
      </c>
      <c r="E7461" t="s">
        <v>62219</v>
      </c>
      <c r="F7461" t="s">
        <v>62220</v>
      </c>
      <c r="G7461" t="s">
        <v>62221</v>
      </c>
      <c r="H7461" t="s">
        <v>62222</v>
      </c>
      <c r="I7461" t="s">
        <v>10388</v>
      </c>
      <c r="J7461" t="s">
        <v>8163</v>
      </c>
      <c r="K7461" t="s">
        <v>8164</v>
      </c>
      <c r="L7461" t="s">
        <v>77</v>
      </c>
      <c r="M7461" t="s">
        <v>4803</v>
      </c>
      <c r="N7461" t="s">
        <v>5939</v>
      </c>
      <c r="O7461" t="s">
        <v>8165</v>
      </c>
      <c r="P7461" t="s">
        <v>62223</v>
      </c>
      <c r="Q7461" t="s">
        <v>62224</v>
      </c>
      <c r="R7461" t="str">
        <f t="shared" si="232"/>
        <v>临朐</v>
      </c>
      <c r="S7461" t="str">
        <f t="shared" si="233"/>
        <v>0113</v>
      </c>
    </row>
    <row r="7462" spans="1:19">
      <c r="A7462" t="s">
        <v>62225</v>
      </c>
      <c r="B7462" t="s">
        <v>62226</v>
      </c>
      <c r="C7462" t="s">
        <v>49</v>
      </c>
      <c r="D7462" t="s">
        <v>62227</v>
      </c>
      <c r="E7462" t="s">
        <v>60248</v>
      </c>
      <c r="F7462" t="s">
        <v>62228</v>
      </c>
      <c r="G7462" t="s">
        <v>62229</v>
      </c>
      <c r="H7462" t="s">
        <v>62230</v>
      </c>
      <c r="I7462" t="s">
        <v>12119</v>
      </c>
      <c r="J7462" t="s">
        <v>11849</v>
      </c>
      <c r="K7462" t="s">
        <v>11850</v>
      </c>
      <c r="L7462" t="s">
        <v>95</v>
      </c>
      <c r="M7462" t="s">
        <v>5709</v>
      </c>
      <c r="N7462" t="s">
        <v>5030</v>
      </c>
      <c r="O7462" t="s">
        <v>11851</v>
      </c>
      <c r="P7462" t="s">
        <v>62231</v>
      </c>
      <c r="R7462" t="str">
        <f t="shared" si="232"/>
        <v>安丘</v>
      </c>
      <c r="S7462" t="str">
        <f t="shared" si="233"/>
        <v>0113</v>
      </c>
    </row>
    <row r="7463" spans="1:19">
      <c r="A7463" t="s">
        <v>62232</v>
      </c>
      <c r="B7463" t="s">
        <v>62233</v>
      </c>
      <c r="C7463" t="s">
        <v>49</v>
      </c>
      <c r="D7463" t="s">
        <v>62234</v>
      </c>
      <c r="E7463" t="s">
        <v>60278</v>
      </c>
      <c r="F7463" t="s">
        <v>62235</v>
      </c>
      <c r="G7463" t="s">
        <v>62236</v>
      </c>
      <c r="H7463" t="s">
        <v>62237</v>
      </c>
      <c r="I7463" t="s">
        <v>5184</v>
      </c>
      <c r="J7463" t="s">
        <v>11156</v>
      </c>
      <c r="K7463" t="s">
        <v>11157</v>
      </c>
      <c r="L7463" t="s">
        <v>86</v>
      </c>
      <c r="M7463" t="s">
        <v>6297</v>
      </c>
      <c r="N7463" t="s">
        <v>4845</v>
      </c>
      <c r="O7463" t="s">
        <v>11158</v>
      </c>
      <c r="P7463" t="s">
        <v>62238</v>
      </c>
      <c r="Q7463" t="s">
        <v>62239</v>
      </c>
      <c r="R7463" t="str">
        <f t="shared" si="232"/>
        <v>坊子</v>
      </c>
      <c r="S7463" t="str">
        <f t="shared" si="233"/>
        <v>0113</v>
      </c>
    </row>
    <row r="7464" spans="1:19">
      <c r="A7464" t="s">
        <v>62240</v>
      </c>
      <c r="B7464" t="s">
        <v>62241</v>
      </c>
      <c r="C7464" t="s">
        <v>49</v>
      </c>
      <c r="D7464" t="s">
        <v>62242</v>
      </c>
      <c r="E7464" t="s">
        <v>60514</v>
      </c>
      <c r="F7464" t="s">
        <v>62243</v>
      </c>
      <c r="G7464" t="s">
        <v>62244</v>
      </c>
      <c r="H7464" t="s">
        <v>62245</v>
      </c>
      <c r="I7464" t="s">
        <v>5822</v>
      </c>
      <c r="J7464" t="s">
        <v>4842</v>
      </c>
      <c r="K7464" t="s">
        <v>4843</v>
      </c>
      <c r="L7464" t="s">
        <v>95</v>
      </c>
      <c r="M7464" t="s">
        <v>4844</v>
      </c>
      <c r="O7464" t="s">
        <v>4846</v>
      </c>
      <c r="P7464" t="s">
        <v>62246</v>
      </c>
      <c r="R7464" t="str">
        <f t="shared" si="232"/>
        <v>安丘</v>
      </c>
      <c r="S7464" t="str">
        <f t="shared" si="233"/>
        <v>0113</v>
      </c>
    </row>
    <row r="7465" spans="1:19">
      <c r="A7465" t="s">
        <v>62247</v>
      </c>
      <c r="B7465" t="s">
        <v>62248</v>
      </c>
      <c r="C7465" t="s">
        <v>49</v>
      </c>
      <c r="D7465" t="s">
        <v>62249</v>
      </c>
      <c r="E7465" t="s">
        <v>62250</v>
      </c>
      <c r="F7465" t="s">
        <v>62251</v>
      </c>
      <c r="G7465" t="s">
        <v>62252</v>
      </c>
      <c r="H7465" t="s">
        <v>62253</v>
      </c>
      <c r="I7465" t="s">
        <v>12844</v>
      </c>
      <c r="J7465" t="s">
        <v>5658</v>
      </c>
      <c r="K7465" t="s">
        <v>5659</v>
      </c>
      <c r="L7465" t="s">
        <v>114</v>
      </c>
      <c r="M7465" t="s">
        <v>5486</v>
      </c>
      <c r="N7465" t="s">
        <v>9006</v>
      </c>
      <c r="O7465" t="s">
        <v>5660</v>
      </c>
      <c r="P7465" t="s">
        <v>62254</v>
      </c>
      <c r="R7465" t="str">
        <f t="shared" si="232"/>
        <v>高密</v>
      </c>
      <c r="S7465" t="str">
        <f t="shared" si="233"/>
        <v>0113</v>
      </c>
    </row>
    <row r="7466" spans="1:19">
      <c r="A7466" t="s">
        <v>62255</v>
      </c>
      <c r="B7466" t="s">
        <v>62256</v>
      </c>
      <c r="C7466" t="s">
        <v>49</v>
      </c>
      <c r="D7466" t="s">
        <v>62257</v>
      </c>
      <c r="E7466" t="s">
        <v>60514</v>
      </c>
      <c r="F7466" t="s">
        <v>62258</v>
      </c>
      <c r="G7466" t="s">
        <v>62259</v>
      </c>
      <c r="I7466" t="s">
        <v>5822</v>
      </c>
      <c r="L7466" t="s">
        <v>148</v>
      </c>
      <c r="M7466" t="s">
        <v>5580</v>
      </c>
      <c r="Q7466" t="s">
        <v>62260</v>
      </c>
      <c r="R7466" t="str">
        <f t="shared" si="232"/>
        <v>寒亭</v>
      </c>
      <c r="S7466" t="str">
        <f t="shared" si="233"/>
        <v>0113</v>
      </c>
    </row>
    <row r="7467" spans="1:19">
      <c r="A7467" t="s">
        <v>62261</v>
      </c>
      <c r="B7467" t="s">
        <v>62262</v>
      </c>
      <c r="C7467" t="s">
        <v>49</v>
      </c>
      <c r="D7467" t="s">
        <v>62263</v>
      </c>
      <c r="E7467" t="s">
        <v>62187</v>
      </c>
      <c r="F7467" t="s">
        <v>62264</v>
      </c>
      <c r="G7467" t="s">
        <v>62265</v>
      </c>
      <c r="H7467" t="s">
        <v>62266</v>
      </c>
      <c r="I7467" t="s">
        <v>12119</v>
      </c>
      <c r="J7467" t="s">
        <v>7332</v>
      </c>
      <c r="K7467" t="s">
        <v>7333</v>
      </c>
      <c r="L7467" t="s">
        <v>375</v>
      </c>
      <c r="M7467" t="s">
        <v>7334</v>
      </c>
      <c r="N7467" t="s">
        <v>5487</v>
      </c>
      <c r="O7467" t="s">
        <v>7335</v>
      </c>
      <c r="P7467" t="s">
        <v>62267</v>
      </c>
      <c r="Q7467" t="s">
        <v>62268</v>
      </c>
      <c r="R7467" t="str">
        <f t="shared" si="232"/>
        <v>昌邑</v>
      </c>
      <c r="S7467" t="str">
        <f t="shared" si="233"/>
        <v>0113</v>
      </c>
    </row>
    <row r="7468" spans="1:19">
      <c r="A7468" t="s">
        <v>62269</v>
      </c>
      <c r="B7468" t="s">
        <v>62270</v>
      </c>
      <c r="C7468" t="s">
        <v>49</v>
      </c>
      <c r="D7468" t="s">
        <v>62271</v>
      </c>
      <c r="E7468" t="s">
        <v>60248</v>
      </c>
      <c r="F7468" t="s">
        <v>62272</v>
      </c>
      <c r="G7468" t="s">
        <v>62273</v>
      </c>
      <c r="H7468" t="s">
        <v>62274</v>
      </c>
      <c r="I7468" t="s">
        <v>12844</v>
      </c>
      <c r="J7468" t="s">
        <v>6097</v>
      </c>
      <c r="K7468" t="s">
        <v>6098</v>
      </c>
      <c r="L7468" t="s">
        <v>148</v>
      </c>
      <c r="M7468" t="s">
        <v>5580</v>
      </c>
      <c r="N7468" t="s">
        <v>5017</v>
      </c>
      <c r="O7468" t="s">
        <v>6099</v>
      </c>
      <c r="P7468" t="s">
        <v>62275</v>
      </c>
      <c r="Q7468" t="s">
        <v>62276</v>
      </c>
      <c r="R7468" t="str">
        <f t="shared" si="232"/>
        <v>寒亭</v>
      </c>
      <c r="S7468" t="str">
        <f t="shared" si="233"/>
        <v>0113</v>
      </c>
    </row>
    <row r="7469" spans="1:19">
      <c r="A7469" t="s">
        <v>62277</v>
      </c>
      <c r="B7469" t="s">
        <v>62278</v>
      </c>
      <c r="C7469" t="s">
        <v>49</v>
      </c>
      <c r="D7469" t="s">
        <v>62279</v>
      </c>
      <c r="E7469" t="s">
        <v>60514</v>
      </c>
      <c r="F7469" t="s">
        <v>62280</v>
      </c>
      <c r="G7469" t="s">
        <v>62281</v>
      </c>
      <c r="H7469" t="s">
        <v>62282</v>
      </c>
      <c r="I7469" t="s">
        <v>5052</v>
      </c>
      <c r="J7469" t="s">
        <v>10006</v>
      </c>
      <c r="K7469" t="s">
        <v>10007</v>
      </c>
      <c r="L7469" t="s">
        <v>60</v>
      </c>
      <c r="M7469" t="s">
        <v>5888</v>
      </c>
      <c r="O7469" t="s">
        <v>10008</v>
      </c>
      <c r="P7469" t="s">
        <v>62283</v>
      </c>
      <c r="R7469" t="str">
        <f t="shared" si="232"/>
        <v>奎文</v>
      </c>
      <c r="S7469" t="str">
        <f t="shared" si="233"/>
        <v>0113</v>
      </c>
    </row>
    <row r="7470" spans="1:19">
      <c r="A7470" t="s">
        <v>62284</v>
      </c>
      <c r="B7470" t="s">
        <v>62285</v>
      </c>
      <c r="C7470" t="s">
        <v>49</v>
      </c>
      <c r="D7470" t="s">
        <v>62286</v>
      </c>
      <c r="E7470" t="s">
        <v>60278</v>
      </c>
      <c r="F7470" t="s">
        <v>62287</v>
      </c>
      <c r="G7470" t="s">
        <v>62288</v>
      </c>
      <c r="H7470" t="s">
        <v>62289</v>
      </c>
      <c r="I7470" t="s">
        <v>4852</v>
      </c>
      <c r="J7470" t="s">
        <v>5449</v>
      </c>
      <c r="K7470" t="s">
        <v>5450</v>
      </c>
      <c r="L7470" t="s">
        <v>237</v>
      </c>
      <c r="M7470" t="s">
        <v>5247</v>
      </c>
      <c r="N7470" t="s">
        <v>9962</v>
      </c>
      <c r="O7470" t="s">
        <v>5452</v>
      </c>
      <c r="P7470" t="s">
        <v>62290</v>
      </c>
      <c r="Q7470" t="s">
        <v>43895</v>
      </c>
      <c r="R7470" t="str">
        <f t="shared" si="232"/>
        <v>潍城</v>
      </c>
      <c r="S7470" t="str">
        <f t="shared" si="233"/>
        <v>0113</v>
      </c>
    </row>
    <row r="7471" spans="1:19">
      <c r="A7471" t="s">
        <v>62291</v>
      </c>
      <c r="B7471" t="s">
        <v>62292</v>
      </c>
      <c r="C7471" t="s">
        <v>49</v>
      </c>
      <c r="D7471" t="s">
        <v>62293</v>
      </c>
      <c r="E7471" t="s">
        <v>62294</v>
      </c>
      <c r="F7471" t="s">
        <v>62295</v>
      </c>
      <c r="G7471" t="s">
        <v>62296</v>
      </c>
      <c r="H7471" t="s">
        <v>62297</v>
      </c>
      <c r="I7471" t="s">
        <v>4852</v>
      </c>
      <c r="J7471" t="s">
        <v>5987</v>
      </c>
      <c r="K7471" t="s">
        <v>5988</v>
      </c>
      <c r="L7471" t="s">
        <v>95</v>
      </c>
      <c r="M7471" t="s">
        <v>5042</v>
      </c>
      <c r="N7471" t="s">
        <v>6184</v>
      </c>
      <c r="O7471" t="s">
        <v>5989</v>
      </c>
      <c r="P7471" t="s">
        <v>62298</v>
      </c>
      <c r="R7471" t="str">
        <f t="shared" si="232"/>
        <v>安丘</v>
      </c>
      <c r="S7471" t="str">
        <f t="shared" si="233"/>
        <v>0113</v>
      </c>
    </row>
    <row r="7472" spans="1:19">
      <c r="A7472" t="s">
        <v>62299</v>
      </c>
      <c r="B7472" t="s">
        <v>62300</v>
      </c>
      <c r="C7472" t="s">
        <v>49</v>
      </c>
      <c r="D7472" t="s">
        <v>62301</v>
      </c>
      <c r="E7472" t="s">
        <v>60514</v>
      </c>
      <c r="F7472" t="s">
        <v>62302</v>
      </c>
      <c r="G7472" t="s">
        <v>62303</v>
      </c>
      <c r="H7472" t="s">
        <v>62304</v>
      </c>
      <c r="I7472" t="s">
        <v>4813</v>
      </c>
      <c r="J7472" t="s">
        <v>6955</v>
      </c>
      <c r="K7472" t="s">
        <v>6956</v>
      </c>
      <c r="L7472" t="s">
        <v>114</v>
      </c>
      <c r="M7472" t="s">
        <v>5486</v>
      </c>
      <c r="O7472" t="s">
        <v>6957</v>
      </c>
      <c r="P7472" t="s">
        <v>62305</v>
      </c>
      <c r="R7472" t="str">
        <f t="shared" si="232"/>
        <v>高密</v>
      </c>
      <c r="S7472" t="str">
        <f t="shared" si="233"/>
        <v>0113</v>
      </c>
    </row>
    <row r="7473" spans="1:19">
      <c r="A7473" t="s">
        <v>62306</v>
      </c>
      <c r="B7473" t="s">
        <v>62307</v>
      </c>
      <c r="C7473" t="s">
        <v>49</v>
      </c>
      <c r="D7473" t="s">
        <v>62308</v>
      </c>
      <c r="E7473" t="s">
        <v>60278</v>
      </c>
      <c r="F7473" t="s">
        <v>62309</v>
      </c>
      <c r="G7473" t="s">
        <v>62310</v>
      </c>
      <c r="H7473" t="s">
        <v>62311</v>
      </c>
      <c r="I7473" t="s">
        <v>4785</v>
      </c>
      <c r="J7473" t="s">
        <v>13302</v>
      </c>
      <c r="K7473" t="s">
        <v>13303</v>
      </c>
      <c r="L7473" t="s">
        <v>77</v>
      </c>
      <c r="M7473" t="s">
        <v>5812</v>
      </c>
      <c r="N7473" t="s">
        <v>6152</v>
      </c>
      <c r="O7473" t="s">
        <v>13304</v>
      </c>
      <c r="P7473" t="s">
        <v>62312</v>
      </c>
      <c r="Q7473" t="s">
        <v>62313</v>
      </c>
      <c r="R7473" t="str">
        <f t="shared" si="232"/>
        <v>临朐</v>
      </c>
      <c r="S7473" t="str">
        <f t="shared" si="233"/>
        <v>0113</v>
      </c>
    </row>
    <row r="7474" spans="1:19">
      <c r="A7474" t="s">
        <v>62314</v>
      </c>
      <c r="B7474" t="s">
        <v>62315</v>
      </c>
      <c r="C7474" t="s">
        <v>49</v>
      </c>
      <c r="D7474" t="s">
        <v>62316</v>
      </c>
      <c r="E7474" t="s">
        <v>60278</v>
      </c>
      <c r="F7474" t="s">
        <v>62317</v>
      </c>
      <c r="G7474" t="s">
        <v>62318</v>
      </c>
      <c r="H7474" t="s">
        <v>62319</v>
      </c>
      <c r="I7474" t="s">
        <v>4852</v>
      </c>
      <c r="J7474" t="s">
        <v>11156</v>
      </c>
      <c r="K7474" t="s">
        <v>11157</v>
      </c>
      <c r="L7474" t="s">
        <v>86</v>
      </c>
      <c r="M7474" t="s">
        <v>6297</v>
      </c>
      <c r="N7474" t="s">
        <v>5487</v>
      </c>
      <c r="O7474" t="s">
        <v>11158</v>
      </c>
      <c r="P7474" t="s">
        <v>62320</v>
      </c>
      <c r="Q7474" t="s">
        <v>62321</v>
      </c>
      <c r="R7474" t="str">
        <f t="shared" si="232"/>
        <v>坊子</v>
      </c>
      <c r="S7474" t="str">
        <f t="shared" si="233"/>
        <v>0113</v>
      </c>
    </row>
    <row r="7475" spans="1:19">
      <c r="A7475" t="s">
        <v>62322</v>
      </c>
      <c r="B7475" t="s">
        <v>62323</v>
      </c>
      <c r="C7475" t="s">
        <v>49</v>
      </c>
      <c r="D7475" t="s">
        <v>62324</v>
      </c>
      <c r="E7475" t="s">
        <v>60514</v>
      </c>
      <c r="F7475" t="s">
        <v>62325</v>
      </c>
      <c r="G7475" t="s">
        <v>62326</v>
      </c>
      <c r="H7475" t="s">
        <v>62327</v>
      </c>
      <c r="I7475" t="s">
        <v>4785</v>
      </c>
      <c r="J7475" t="s">
        <v>11618</v>
      </c>
      <c r="K7475" t="s">
        <v>11619</v>
      </c>
      <c r="L7475" t="s">
        <v>237</v>
      </c>
      <c r="M7475" t="s">
        <v>4868</v>
      </c>
      <c r="O7475" t="s">
        <v>11620</v>
      </c>
      <c r="P7475" t="s">
        <v>62328</v>
      </c>
      <c r="R7475" t="str">
        <f t="shared" si="232"/>
        <v>潍城</v>
      </c>
      <c r="S7475" t="str">
        <f t="shared" si="233"/>
        <v>0113</v>
      </c>
    </row>
    <row r="7476" spans="1:19">
      <c r="A7476" t="s">
        <v>62329</v>
      </c>
      <c r="B7476" t="s">
        <v>62330</v>
      </c>
      <c r="C7476" t="s">
        <v>49</v>
      </c>
      <c r="D7476" t="s">
        <v>62331</v>
      </c>
      <c r="E7476" t="s">
        <v>60248</v>
      </c>
      <c r="F7476" t="s">
        <v>62332</v>
      </c>
      <c r="G7476" t="s">
        <v>62333</v>
      </c>
      <c r="H7476" t="s">
        <v>62334</v>
      </c>
      <c r="I7476" t="s">
        <v>12119</v>
      </c>
      <c r="J7476" t="s">
        <v>5408</v>
      </c>
      <c r="K7476" t="s">
        <v>4280</v>
      </c>
      <c r="L7476" t="s">
        <v>375</v>
      </c>
      <c r="M7476" t="s">
        <v>5409</v>
      </c>
      <c r="N7476" t="s">
        <v>4919</v>
      </c>
      <c r="O7476" t="s">
        <v>5410</v>
      </c>
      <c r="P7476" t="s">
        <v>62335</v>
      </c>
      <c r="Q7476" t="s">
        <v>62336</v>
      </c>
      <c r="R7476" t="str">
        <f t="shared" si="232"/>
        <v>昌邑</v>
      </c>
      <c r="S7476" t="str">
        <f t="shared" si="233"/>
        <v>0113</v>
      </c>
    </row>
    <row r="7477" spans="1:19">
      <c r="A7477" t="s">
        <v>62337</v>
      </c>
      <c r="B7477" t="s">
        <v>62338</v>
      </c>
      <c r="C7477" t="s">
        <v>49</v>
      </c>
      <c r="D7477" t="s">
        <v>62339</v>
      </c>
      <c r="E7477" t="s">
        <v>60278</v>
      </c>
      <c r="F7477" t="s">
        <v>62340</v>
      </c>
      <c r="G7477" t="s">
        <v>62341</v>
      </c>
      <c r="H7477" t="s">
        <v>62342</v>
      </c>
      <c r="I7477" t="s">
        <v>4828</v>
      </c>
      <c r="J7477" t="s">
        <v>4943</v>
      </c>
      <c r="K7477" t="s">
        <v>4944</v>
      </c>
      <c r="L7477" t="s">
        <v>105</v>
      </c>
      <c r="M7477" t="s">
        <v>4945</v>
      </c>
      <c r="N7477" t="s">
        <v>4856</v>
      </c>
      <c r="O7477" t="s">
        <v>4947</v>
      </c>
      <c r="P7477" t="s">
        <v>62343</v>
      </c>
      <c r="R7477" t="str">
        <f t="shared" si="232"/>
        <v>寿光</v>
      </c>
      <c r="S7477" t="str">
        <f t="shared" si="233"/>
        <v>0113</v>
      </c>
    </row>
    <row r="7478" spans="1:19">
      <c r="A7478" t="s">
        <v>3242</v>
      </c>
      <c r="B7478" t="s">
        <v>62344</v>
      </c>
      <c r="C7478" t="s">
        <v>49</v>
      </c>
      <c r="D7478" t="s">
        <v>62345</v>
      </c>
      <c r="E7478" t="s">
        <v>60278</v>
      </c>
      <c r="F7478" t="s">
        <v>62346</v>
      </c>
      <c r="G7478" t="s">
        <v>3240</v>
      </c>
      <c r="H7478" t="s">
        <v>62347</v>
      </c>
      <c r="I7478" t="s">
        <v>4813</v>
      </c>
      <c r="J7478" t="s">
        <v>12876</v>
      </c>
      <c r="K7478" t="s">
        <v>12877</v>
      </c>
      <c r="L7478" t="s">
        <v>86</v>
      </c>
      <c r="M7478" t="s">
        <v>6297</v>
      </c>
      <c r="N7478" t="s">
        <v>5699</v>
      </c>
      <c r="O7478" t="s">
        <v>12878</v>
      </c>
      <c r="P7478" t="s">
        <v>62348</v>
      </c>
      <c r="Q7478" t="s">
        <v>62349</v>
      </c>
      <c r="R7478" t="str">
        <f t="shared" si="232"/>
        <v>坊子</v>
      </c>
      <c r="S7478" t="str">
        <f t="shared" si="233"/>
        <v>0113</v>
      </c>
    </row>
    <row r="7479" spans="1:19">
      <c r="A7479" t="s">
        <v>62350</v>
      </c>
      <c r="B7479" t="s">
        <v>62351</v>
      </c>
      <c r="C7479" t="s">
        <v>49</v>
      </c>
      <c r="D7479" t="s">
        <v>62352</v>
      </c>
      <c r="E7479" t="s">
        <v>60248</v>
      </c>
      <c r="F7479" t="s">
        <v>62353</v>
      </c>
      <c r="G7479" t="s">
        <v>62354</v>
      </c>
      <c r="H7479" t="s">
        <v>62355</v>
      </c>
      <c r="I7479" t="s">
        <v>12119</v>
      </c>
      <c r="J7479" t="s">
        <v>7332</v>
      </c>
      <c r="K7479" t="s">
        <v>7333</v>
      </c>
      <c r="L7479" t="s">
        <v>375</v>
      </c>
      <c r="M7479" t="s">
        <v>7334</v>
      </c>
      <c r="N7479" t="s">
        <v>4856</v>
      </c>
      <c r="O7479" t="s">
        <v>7335</v>
      </c>
      <c r="P7479" t="s">
        <v>62356</v>
      </c>
      <c r="Q7479" t="s">
        <v>62357</v>
      </c>
      <c r="R7479" t="str">
        <f t="shared" si="232"/>
        <v>昌邑</v>
      </c>
      <c r="S7479" t="str">
        <f t="shared" si="233"/>
        <v>0113</v>
      </c>
    </row>
    <row r="7480" spans="1:19">
      <c r="A7480" t="s">
        <v>62358</v>
      </c>
      <c r="B7480" t="s">
        <v>62359</v>
      </c>
      <c r="C7480" t="s">
        <v>49</v>
      </c>
      <c r="D7480" t="s">
        <v>62360</v>
      </c>
      <c r="E7480" t="s">
        <v>60278</v>
      </c>
      <c r="F7480" t="s">
        <v>62361</v>
      </c>
      <c r="G7480" t="s">
        <v>62362</v>
      </c>
      <c r="H7480" t="s">
        <v>62363</v>
      </c>
      <c r="I7480" t="s">
        <v>4852</v>
      </c>
      <c r="J7480" t="s">
        <v>6983</v>
      </c>
      <c r="K7480" t="s">
        <v>6984</v>
      </c>
      <c r="L7480" t="s">
        <v>95</v>
      </c>
      <c r="M7480" t="s">
        <v>5682</v>
      </c>
      <c r="N7480" t="s">
        <v>4845</v>
      </c>
      <c r="O7480" t="s">
        <v>6986</v>
      </c>
      <c r="P7480" t="s">
        <v>62364</v>
      </c>
      <c r="R7480" t="str">
        <f t="shared" si="232"/>
        <v>安丘</v>
      </c>
      <c r="S7480" t="str">
        <f t="shared" si="233"/>
        <v>0113</v>
      </c>
    </row>
    <row r="7481" spans="1:19">
      <c r="A7481" t="s">
        <v>62365</v>
      </c>
      <c r="B7481" t="s">
        <v>62366</v>
      </c>
      <c r="C7481" t="s">
        <v>49</v>
      </c>
      <c r="D7481" t="s">
        <v>62367</v>
      </c>
      <c r="E7481" t="s">
        <v>60248</v>
      </c>
      <c r="F7481" t="s">
        <v>62368</v>
      </c>
      <c r="G7481" t="s">
        <v>62369</v>
      </c>
      <c r="H7481" t="s">
        <v>62370</v>
      </c>
      <c r="I7481" t="s">
        <v>12757</v>
      </c>
      <c r="J7481" t="s">
        <v>5731</v>
      </c>
      <c r="K7481" t="s">
        <v>5732</v>
      </c>
      <c r="L7481" t="s">
        <v>77</v>
      </c>
      <c r="M7481" t="s">
        <v>5733</v>
      </c>
      <c r="N7481" t="s">
        <v>4919</v>
      </c>
      <c r="O7481" t="s">
        <v>5734</v>
      </c>
      <c r="P7481" t="s">
        <v>62371</v>
      </c>
      <c r="Q7481" t="s">
        <v>62372</v>
      </c>
      <c r="R7481" t="str">
        <f t="shared" si="232"/>
        <v>临朐</v>
      </c>
      <c r="S7481" t="str">
        <f t="shared" si="233"/>
        <v>0113</v>
      </c>
    </row>
    <row r="7482" spans="1:19">
      <c r="A7482" t="s">
        <v>62373</v>
      </c>
      <c r="B7482" t="s">
        <v>62374</v>
      </c>
      <c r="C7482" t="s">
        <v>49</v>
      </c>
      <c r="D7482" t="s">
        <v>62375</v>
      </c>
      <c r="E7482" t="s">
        <v>60248</v>
      </c>
      <c r="F7482" t="s">
        <v>62376</v>
      </c>
      <c r="G7482" t="s">
        <v>62377</v>
      </c>
      <c r="H7482" t="s">
        <v>62378</v>
      </c>
      <c r="I7482" t="s">
        <v>12757</v>
      </c>
      <c r="J7482" t="s">
        <v>6389</v>
      </c>
      <c r="K7482" t="s">
        <v>6390</v>
      </c>
      <c r="L7482" t="s">
        <v>148</v>
      </c>
      <c r="M7482" t="s">
        <v>6391</v>
      </c>
      <c r="N7482" t="s">
        <v>9006</v>
      </c>
      <c r="O7482" t="s">
        <v>6392</v>
      </c>
      <c r="P7482" t="s">
        <v>62379</v>
      </c>
      <c r="R7482" t="str">
        <f t="shared" si="232"/>
        <v>寒亭</v>
      </c>
      <c r="S7482" t="str">
        <f t="shared" si="233"/>
        <v>0113</v>
      </c>
    </row>
    <row r="7483" spans="1:19">
      <c r="A7483" t="s">
        <v>62380</v>
      </c>
      <c r="B7483" t="s">
        <v>62381</v>
      </c>
      <c r="C7483" t="s">
        <v>49</v>
      </c>
      <c r="D7483" t="s">
        <v>62382</v>
      </c>
      <c r="E7483" t="s">
        <v>60278</v>
      </c>
      <c r="F7483" t="s">
        <v>62383</v>
      </c>
      <c r="G7483" t="s">
        <v>62384</v>
      </c>
      <c r="H7483" t="s">
        <v>62385</v>
      </c>
      <c r="I7483" t="s">
        <v>4955</v>
      </c>
      <c r="J7483" t="s">
        <v>5647</v>
      </c>
      <c r="K7483" t="s">
        <v>5648</v>
      </c>
      <c r="L7483" t="s">
        <v>95</v>
      </c>
      <c r="M7483" t="s">
        <v>5649</v>
      </c>
      <c r="N7483" t="s">
        <v>4959</v>
      </c>
      <c r="O7483" t="s">
        <v>5650</v>
      </c>
      <c r="P7483" t="s">
        <v>62386</v>
      </c>
      <c r="Q7483" t="s">
        <v>62387</v>
      </c>
      <c r="R7483" t="str">
        <f t="shared" si="232"/>
        <v>安丘</v>
      </c>
      <c r="S7483" t="str">
        <f t="shared" si="233"/>
        <v>0113</v>
      </c>
    </row>
    <row r="7484" spans="1:19">
      <c r="A7484" t="s">
        <v>62388</v>
      </c>
      <c r="B7484" t="s">
        <v>62389</v>
      </c>
      <c r="C7484" t="s">
        <v>49</v>
      </c>
      <c r="D7484" t="s">
        <v>62390</v>
      </c>
      <c r="E7484" t="s">
        <v>60278</v>
      </c>
      <c r="F7484" t="s">
        <v>62391</v>
      </c>
      <c r="G7484" t="s">
        <v>62392</v>
      </c>
      <c r="H7484" t="s">
        <v>62393</v>
      </c>
      <c r="I7484" t="s">
        <v>4828</v>
      </c>
      <c r="J7484" t="s">
        <v>8915</v>
      </c>
      <c r="K7484" t="s">
        <v>8916</v>
      </c>
      <c r="L7484" t="s">
        <v>86</v>
      </c>
      <c r="M7484" t="s">
        <v>7679</v>
      </c>
      <c r="N7484" t="s">
        <v>5907</v>
      </c>
      <c r="O7484" t="s">
        <v>8917</v>
      </c>
      <c r="P7484" t="s">
        <v>62394</v>
      </c>
      <c r="Q7484" t="s">
        <v>62395</v>
      </c>
      <c r="R7484" t="str">
        <f t="shared" si="232"/>
        <v>坊子</v>
      </c>
      <c r="S7484" t="str">
        <f t="shared" si="233"/>
        <v>0113</v>
      </c>
    </row>
    <row r="7485" spans="1:19">
      <c r="A7485" t="s">
        <v>62396</v>
      </c>
      <c r="B7485" t="s">
        <v>62397</v>
      </c>
      <c r="C7485" t="s">
        <v>49</v>
      </c>
      <c r="D7485" t="s">
        <v>62398</v>
      </c>
      <c r="E7485" t="s">
        <v>60514</v>
      </c>
      <c r="F7485" t="s">
        <v>62399</v>
      </c>
      <c r="G7485" t="s">
        <v>62400</v>
      </c>
      <c r="H7485" t="s">
        <v>62401</v>
      </c>
      <c r="I7485" t="s">
        <v>12119</v>
      </c>
      <c r="J7485" t="s">
        <v>11410</v>
      </c>
      <c r="K7485" t="s">
        <v>11411</v>
      </c>
      <c r="L7485" t="s">
        <v>105</v>
      </c>
      <c r="M7485" t="s">
        <v>5176</v>
      </c>
      <c r="O7485" t="s">
        <v>11412</v>
      </c>
      <c r="P7485" t="s">
        <v>62402</v>
      </c>
      <c r="R7485" t="str">
        <f t="shared" si="232"/>
        <v>寿光</v>
      </c>
      <c r="S7485" t="str">
        <f t="shared" si="233"/>
        <v>0113</v>
      </c>
    </row>
    <row r="7486" spans="1:19">
      <c r="A7486" t="s">
        <v>62403</v>
      </c>
      <c r="B7486" t="s">
        <v>62404</v>
      </c>
      <c r="C7486" t="s">
        <v>49</v>
      </c>
      <c r="D7486" t="s">
        <v>62405</v>
      </c>
      <c r="E7486" t="s">
        <v>60710</v>
      </c>
      <c r="F7486" t="s">
        <v>62406</v>
      </c>
      <c r="G7486" t="s">
        <v>62407</v>
      </c>
      <c r="H7486" t="s">
        <v>62408</v>
      </c>
      <c r="I7486" t="s">
        <v>4852</v>
      </c>
      <c r="J7486" t="s">
        <v>12195</v>
      </c>
      <c r="K7486" t="s">
        <v>12196</v>
      </c>
      <c r="L7486" t="s">
        <v>77</v>
      </c>
      <c r="M7486" t="s">
        <v>5733</v>
      </c>
      <c r="N7486" t="s">
        <v>6519</v>
      </c>
      <c r="O7486" t="s">
        <v>12197</v>
      </c>
      <c r="P7486" t="s">
        <v>62409</v>
      </c>
      <c r="Q7486" t="s">
        <v>62410</v>
      </c>
      <c r="R7486" t="str">
        <f t="shared" si="232"/>
        <v>临朐</v>
      </c>
      <c r="S7486" t="str">
        <f t="shared" si="233"/>
        <v>0113</v>
      </c>
    </row>
    <row r="7487" spans="1:19">
      <c r="A7487" t="s">
        <v>62411</v>
      </c>
      <c r="B7487" t="s">
        <v>62412</v>
      </c>
      <c r="C7487" t="s">
        <v>49</v>
      </c>
      <c r="D7487" t="s">
        <v>62413</v>
      </c>
      <c r="E7487" t="s">
        <v>60248</v>
      </c>
      <c r="F7487" t="s">
        <v>62414</v>
      </c>
      <c r="G7487" t="s">
        <v>62415</v>
      </c>
      <c r="H7487" t="s">
        <v>62416</v>
      </c>
      <c r="I7487" t="s">
        <v>12119</v>
      </c>
      <c r="J7487" t="s">
        <v>5408</v>
      </c>
      <c r="K7487" t="s">
        <v>4280</v>
      </c>
      <c r="L7487" t="s">
        <v>375</v>
      </c>
      <c r="M7487" t="s">
        <v>5409</v>
      </c>
      <c r="N7487" t="s">
        <v>6243</v>
      </c>
      <c r="O7487" t="s">
        <v>5410</v>
      </c>
      <c r="P7487" t="s">
        <v>62417</v>
      </c>
      <c r="R7487" t="str">
        <f t="shared" si="232"/>
        <v>昌邑</v>
      </c>
      <c r="S7487" t="str">
        <f t="shared" si="233"/>
        <v>0113</v>
      </c>
    </row>
    <row r="7488" spans="1:19">
      <c r="A7488" t="s">
        <v>3218</v>
      </c>
      <c r="B7488" t="s">
        <v>62418</v>
      </c>
      <c r="C7488" t="s">
        <v>49</v>
      </c>
      <c r="D7488" t="s">
        <v>62419</v>
      </c>
      <c r="E7488" t="s">
        <v>60248</v>
      </c>
      <c r="F7488" t="s">
        <v>62420</v>
      </c>
      <c r="G7488" t="s">
        <v>3216</v>
      </c>
      <c r="H7488" t="s">
        <v>62421</v>
      </c>
      <c r="I7488" t="s">
        <v>12119</v>
      </c>
      <c r="J7488" t="s">
        <v>6043</v>
      </c>
      <c r="K7488" t="s">
        <v>6044</v>
      </c>
      <c r="L7488" t="s">
        <v>237</v>
      </c>
      <c r="M7488" t="s">
        <v>4971</v>
      </c>
      <c r="N7488" t="s">
        <v>5421</v>
      </c>
      <c r="O7488" t="s">
        <v>6045</v>
      </c>
      <c r="P7488" t="s">
        <v>62422</v>
      </c>
      <c r="Q7488" t="s">
        <v>62423</v>
      </c>
      <c r="R7488" t="str">
        <f t="shared" si="232"/>
        <v>潍城</v>
      </c>
      <c r="S7488" t="str">
        <f t="shared" si="233"/>
        <v>0113</v>
      </c>
    </row>
    <row r="7489" spans="1:19">
      <c r="A7489" t="s">
        <v>62424</v>
      </c>
      <c r="B7489" t="s">
        <v>62425</v>
      </c>
      <c r="C7489" t="s">
        <v>49</v>
      </c>
      <c r="D7489" t="s">
        <v>62426</v>
      </c>
      <c r="E7489" t="s">
        <v>60248</v>
      </c>
      <c r="F7489" t="s">
        <v>62427</v>
      </c>
      <c r="G7489" t="s">
        <v>62428</v>
      </c>
      <c r="H7489" t="s">
        <v>62429</v>
      </c>
      <c r="I7489" t="s">
        <v>12119</v>
      </c>
      <c r="J7489" t="s">
        <v>6389</v>
      </c>
      <c r="K7489" t="s">
        <v>6390</v>
      </c>
      <c r="L7489" t="s">
        <v>148</v>
      </c>
      <c r="M7489" t="s">
        <v>6391</v>
      </c>
      <c r="N7489" t="s">
        <v>4919</v>
      </c>
      <c r="O7489" t="s">
        <v>6392</v>
      </c>
      <c r="P7489" t="s">
        <v>62430</v>
      </c>
      <c r="Q7489" t="s">
        <v>62431</v>
      </c>
      <c r="R7489" t="str">
        <f t="shared" ref="R7489:R7552" si="234">IF(OR(LEFT(L7489,2)="高新"),"奎文",IF(LEFT(L7489,2)="峡山","坊子",IF(LEFT(L7489,2)="滨海","寒亭",LEFT(L7489,2))))</f>
        <v>寒亭</v>
      </c>
      <c r="S7489" t="str">
        <f t="shared" ref="S7489:S7552" si="235">TEXT(B7489,"mmdd")</f>
        <v>0113</v>
      </c>
    </row>
    <row r="7490" spans="1:19">
      <c r="A7490" t="s">
        <v>62432</v>
      </c>
      <c r="B7490" t="s">
        <v>62433</v>
      </c>
      <c r="C7490" t="s">
        <v>49</v>
      </c>
      <c r="D7490" t="s">
        <v>62434</v>
      </c>
      <c r="E7490" t="s">
        <v>60278</v>
      </c>
      <c r="F7490" t="s">
        <v>62435</v>
      </c>
      <c r="G7490" t="s">
        <v>62436</v>
      </c>
      <c r="H7490" t="s">
        <v>62437</v>
      </c>
      <c r="I7490" t="s">
        <v>5066</v>
      </c>
      <c r="J7490" t="s">
        <v>8492</v>
      </c>
      <c r="K7490" t="s">
        <v>8493</v>
      </c>
      <c r="L7490" t="s">
        <v>95</v>
      </c>
      <c r="M7490" t="s">
        <v>5709</v>
      </c>
      <c r="N7490" t="s">
        <v>4881</v>
      </c>
      <c r="O7490" t="s">
        <v>8494</v>
      </c>
      <c r="P7490" t="s">
        <v>62438</v>
      </c>
      <c r="Q7490" t="s">
        <v>62439</v>
      </c>
      <c r="R7490" t="str">
        <f t="shared" si="234"/>
        <v>安丘</v>
      </c>
      <c r="S7490" t="str">
        <f t="shared" si="235"/>
        <v>0113</v>
      </c>
    </row>
    <row r="7491" spans="1:19">
      <c r="A7491" t="s">
        <v>62440</v>
      </c>
      <c r="B7491" t="s">
        <v>62441</v>
      </c>
      <c r="C7491" t="s">
        <v>49</v>
      </c>
      <c r="D7491" t="s">
        <v>62442</v>
      </c>
      <c r="E7491" t="s">
        <v>60710</v>
      </c>
      <c r="F7491" t="s">
        <v>62443</v>
      </c>
      <c r="G7491" t="s">
        <v>62444</v>
      </c>
      <c r="H7491" t="s">
        <v>62445</v>
      </c>
      <c r="I7491" t="s">
        <v>5066</v>
      </c>
      <c r="J7491" t="s">
        <v>18995</v>
      </c>
      <c r="K7491" t="s">
        <v>18996</v>
      </c>
      <c r="L7491" t="s">
        <v>114</v>
      </c>
      <c r="M7491" t="s">
        <v>5486</v>
      </c>
      <c r="O7491" t="s">
        <v>18997</v>
      </c>
      <c r="P7491" t="s">
        <v>62446</v>
      </c>
      <c r="Q7491" t="s">
        <v>62447</v>
      </c>
      <c r="R7491" t="str">
        <f t="shared" si="234"/>
        <v>高密</v>
      </c>
      <c r="S7491" t="str">
        <f t="shared" si="235"/>
        <v>0113</v>
      </c>
    </row>
    <row r="7492" spans="1:19">
      <c r="A7492" t="s">
        <v>62448</v>
      </c>
      <c r="B7492" t="s">
        <v>62449</v>
      </c>
      <c r="C7492" t="s">
        <v>49</v>
      </c>
      <c r="D7492" t="s">
        <v>62450</v>
      </c>
      <c r="E7492" t="s">
        <v>60514</v>
      </c>
      <c r="F7492" t="s">
        <v>62451</v>
      </c>
      <c r="G7492" t="s">
        <v>62452</v>
      </c>
      <c r="H7492" t="s">
        <v>62453</v>
      </c>
      <c r="I7492" t="s">
        <v>4852</v>
      </c>
      <c r="J7492" t="s">
        <v>23736</v>
      </c>
      <c r="K7492" t="s">
        <v>23737</v>
      </c>
      <c r="L7492" t="s">
        <v>114</v>
      </c>
      <c r="M7492" t="s">
        <v>20678</v>
      </c>
      <c r="O7492" t="s">
        <v>23738</v>
      </c>
      <c r="P7492" t="s">
        <v>62454</v>
      </c>
      <c r="Q7492" t="s">
        <v>62455</v>
      </c>
      <c r="R7492" t="str">
        <f t="shared" si="234"/>
        <v>高密</v>
      </c>
      <c r="S7492" t="str">
        <f t="shared" si="235"/>
        <v>0113</v>
      </c>
    </row>
    <row r="7493" spans="1:19">
      <c r="A7493" t="s">
        <v>62456</v>
      </c>
      <c r="B7493" t="s">
        <v>62457</v>
      </c>
      <c r="C7493" t="s">
        <v>49</v>
      </c>
      <c r="D7493" t="s">
        <v>62458</v>
      </c>
      <c r="E7493" t="s">
        <v>60248</v>
      </c>
      <c r="F7493" t="s">
        <v>62459</v>
      </c>
      <c r="G7493" t="s">
        <v>62460</v>
      </c>
      <c r="H7493" t="s">
        <v>62461</v>
      </c>
      <c r="I7493" t="s">
        <v>12119</v>
      </c>
      <c r="J7493" t="s">
        <v>8354</v>
      </c>
      <c r="K7493" t="s">
        <v>8355</v>
      </c>
      <c r="L7493" t="s">
        <v>95</v>
      </c>
      <c r="M7493" t="s">
        <v>5649</v>
      </c>
      <c r="N7493" t="s">
        <v>5112</v>
      </c>
      <c r="O7493" t="s">
        <v>8356</v>
      </c>
      <c r="P7493" t="s">
        <v>62462</v>
      </c>
      <c r="R7493" t="str">
        <f t="shared" si="234"/>
        <v>安丘</v>
      </c>
      <c r="S7493" t="str">
        <f t="shared" si="235"/>
        <v>0113</v>
      </c>
    </row>
    <row r="7494" spans="1:19">
      <c r="A7494" t="s">
        <v>3250</v>
      </c>
      <c r="B7494" t="s">
        <v>62463</v>
      </c>
      <c r="C7494" t="s">
        <v>49</v>
      </c>
      <c r="D7494" t="s">
        <v>62464</v>
      </c>
      <c r="E7494" t="s">
        <v>62465</v>
      </c>
      <c r="F7494" t="s">
        <v>62466</v>
      </c>
      <c r="G7494" t="s">
        <v>3248</v>
      </c>
      <c r="H7494" t="s">
        <v>62467</v>
      </c>
      <c r="I7494" t="s">
        <v>4852</v>
      </c>
      <c r="J7494" t="s">
        <v>6161</v>
      </c>
      <c r="K7494" t="s">
        <v>6162</v>
      </c>
      <c r="L7494" t="s">
        <v>95</v>
      </c>
      <c r="M7494" t="s">
        <v>5709</v>
      </c>
      <c r="N7494" t="s">
        <v>5112</v>
      </c>
      <c r="O7494" t="s">
        <v>6163</v>
      </c>
      <c r="P7494" t="s">
        <v>62468</v>
      </c>
      <c r="Q7494" t="s">
        <v>41635</v>
      </c>
      <c r="R7494" t="str">
        <f t="shared" si="234"/>
        <v>安丘</v>
      </c>
      <c r="S7494" t="str">
        <f t="shared" si="235"/>
        <v>0113</v>
      </c>
    </row>
    <row r="7495" spans="1:19">
      <c r="A7495" t="s">
        <v>62469</v>
      </c>
      <c r="B7495" t="s">
        <v>62470</v>
      </c>
      <c r="C7495" t="s">
        <v>49</v>
      </c>
      <c r="D7495" t="s">
        <v>62471</v>
      </c>
      <c r="E7495" t="s">
        <v>60248</v>
      </c>
      <c r="F7495" t="s">
        <v>62472</v>
      </c>
      <c r="G7495" t="s">
        <v>62473</v>
      </c>
      <c r="H7495" t="s">
        <v>62474</v>
      </c>
      <c r="I7495" t="s">
        <v>12119</v>
      </c>
      <c r="J7495" t="s">
        <v>6132</v>
      </c>
      <c r="K7495" t="s">
        <v>6133</v>
      </c>
      <c r="L7495" t="s">
        <v>123</v>
      </c>
      <c r="M7495" t="s">
        <v>4932</v>
      </c>
      <c r="N7495" t="s">
        <v>4881</v>
      </c>
      <c r="O7495" t="s">
        <v>6134</v>
      </c>
      <c r="P7495" t="s">
        <v>62475</v>
      </c>
      <c r="Q7495" t="s">
        <v>62476</v>
      </c>
      <c r="R7495" t="str">
        <f t="shared" si="234"/>
        <v>诸城</v>
      </c>
      <c r="S7495" t="str">
        <f t="shared" si="235"/>
        <v>0113</v>
      </c>
    </row>
    <row r="7496" spans="1:19">
      <c r="A7496" t="s">
        <v>62477</v>
      </c>
      <c r="B7496" t="s">
        <v>62478</v>
      </c>
      <c r="C7496" t="s">
        <v>49</v>
      </c>
      <c r="D7496" t="s">
        <v>62479</v>
      </c>
      <c r="E7496" t="s">
        <v>62294</v>
      </c>
      <c r="F7496" t="s">
        <v>62480</v>
      </c>
      <c r="G7496" t="s">
        <v>62481</v>
      </c>
      <c r="H7496" t="s">
        <v>62482</v>
      </c>
      <c r="I7496" t="s">
        <v>4828</v>
      </c>
      <c r="J7496" t="s">
        <v>15595</v>
      </c>
      <c r="K7496" t="s">
        <v>15596</v>
      </c>
      <c r="L7496" t="s">
        <v>50</v>
      </c>
      <c r="M7496" t="s">
        <v>5721</v>
      </c>
      <c r="N7496" t="s">
        <v>5069</v>
      </c>
      <c r="O7496" t="s">
        <v>15597</v>
      </c>
      <c r="P7496" t="s">
        <v>62483</v>
      </c>
      <c r="R7496" t="str">
        <f t="shared" si="234"/>
        <v>青州</v>
      </c>
      <c r="S7496" t="str">
        <f t="shared" si="235"/>
        <v>0113</v>
      </c>
    </row>
    <row r="7497" spans="1:19">
      <c r="A7497" t="s">
        <v>62484</v>
      </c>
      <c r="B7497" t="s">
        <v>62485</v>
      </c>
      <c r="C7497" t="s">
        <v>49</v>
      </c>
      <c r="D7497" t="s">
        <v>62486</v>
      </c>
      <c r="E7497" t="s">
        <v>60278</v>
      </c>
      <c r="F7497" t="s">
        <v>62487</v>
      </c>
      <c r="G7497" t="s">
        <v>62488</v>
      </c>
      <c r="H7497" t="s">
        <v>62489</v>
      </c>
      <c r="I7497" t="s">
        <v>4841</v>
      </c>
      <c r="J7497" t="s">
        <v>4916</v>
      </c>
      <c r="K7497" t="s">
        <v>4917</v>
      </c>
      <c r="L7497" t="s">
        <v>114</v>
      </c>
      <c r="M7497" t="s">
        <v>4918</v>
      </c>
      <c r="N7497" t="s">
        <v>4972</v>
      </c>
      <c r="O7497" t="s">
        <v>4920</v>
      </c>
      <c r="P7497" t="s">
        <v>62490</v>
      </c>
      <c r="Q7497" t="s">
        <v>62491</v>
      </c>
      <c r="R7497" t="str">
        <f t="shared" si="234"/>
        <v>高密</v>
      </c>
      <c r="S7497" t="str">
        <f t="shared" si="235"/>
        <v>0113</v>
      </c>
    </row>
    <row r="7498" spans="1:19">
      <c r="A7498" t="s">
        <v>62492</v>
      </c>
      <c r="B7498" t="s">
        <v>62493</v>
      </c>
      <c r="C7498" t="s">
        <v>49</v>
      </c>
      <c r="D7498" t="s">
        <v>62494</v>
      </c>
      <c r="E7498" t="s">
        <v>60278</v>
      </c>
      <c r="F7498" t="s">
        <v>62495</v>
      </c>
      <c r="G7498" t="s">
        <v>62496</v>
      </c>
      <c r="H7498" t="s">
        <v>62497</v>
      </c>
      <c r="I7498" t="s">
        <v>4852</v>
      </c>
      <c r="J7498" t="s">
        <v>10999</v>
      </c>
      <c r="K7498" t="s">
        <v>11000</v>
      </c>
      <c r="L7498" t="s">
        <v>237</v>
      </c>
      <c r="M7498" t="s">
        <v>5247</v>
      </c>
      <c r="N7498" t="s">
        <v>4983</v>
      </c>
      <c r="O7498" t="s">
        <v>11001</v>
      </c>
      <c r="P7498" t="s">
        <v>62498</v>
      </c>
      <c r="R7498" t="str">
        <f t="shared" si="234"/>
        <v>潍城</v>
      </c>
      <c r="S7498" t="str">
        <f t="shared" si="235"/>
        <v>0113</v>
      </c>
    </row>
    <row r="7499" spans="1:19">
      <c r="A7499" t="s">
        <v>62499</v>
      </c>
      <c r="B7499" t="s">
        <v>62500</v>
      </c>
      <c r="C7499" t="s">
        <v>49</v>
      </c>
      <c r="D7499" t="s">
        <v>62501</v>
      </c>
      <c r="E7499" t="s">
        <v>60278</v>
      </c>
      <c r="F7499" t="s">
        <v>62502</v>
      </c>
      <c r="G7499" t="s">
        <v>62503</v>
      </c>
      <c r="H7499" t="s">
        <v>62504</v>
      </c>
      <c r="I7499" t="s">
        <v>4852</v>
      </c>
      <c r="J7499" t="s">
        <v>14847</v>
      </c>
      <c r="K7499" t="s">
        <v>14848</v>
      </c>
      <c r="L7499" t="s">
        <v>148</v>
      </c>
      <c r="M7499" t="s">
        <v>6713</v>
      </c>
      <c r="N7499" t="s">
        <v>4905</v>
      </c>
      <c r="O7499" t="s">
        <v>14849</v>
      </c>
      <c r="P7499" t="s">
        <v>62505</v>
      </c>
      <c r="Q7499" t="s">
        <v>62506</v>
      </c>
      <c r="R7499" t="str">
        <f t="shared" si="234"/>
        <v>寒亭</v>
      </c>
      <c r="S7499" t="str">
        <f t="shared" si="235"/>
        <v>0113</v>
      </c>
    </row>
    <row r="7500" spans="1:19">
      <c r="A7500" t="s">
        <v>62507</v>
      </c>
      <c r="B7500" t="s">
        <v>62508</v>
      </c>
      <c r="C7500" t="s">
        <v>49</v>
      </c>
      <c r="D7500" t="s">
        <v>62509</v>
      </c>
      <c r="E7500" t="s">
        <v>60278</v>
      </c>
      <c r="F7500" t="s">
        <v>62510</v>
      </c>
      <c r="G7500" t="s">
        <v>62511</v>
      </c>
      <c r="H7500" t="s">
        <v>62512</v>
      </c>
      <c r="I7500" t="s">
        <v>4852</v>
      </c>
      <c r="J7500" t="s">
        <v>7754</v>
      </c>
      <c r="K7500" t="s">
        <v>7755</v>
      </c>
      <c r="L7500" t="s">
        <v>123</v>
      </c>
      <c r="M7500" t="s">
        <v>6022</v>
      </c>
      <c r="N7500" t="s">
        <v>4933</v>
      </c>
      <c r="O7500" t="s">
        <v>7756</v>
      </c>
      <c r="P7500" t="s">
        <v>61749</v>
      </c>
      <c r="Q7500" t="s">
        <v>62513</v>
      </c>
      <c r="R7500" t="str">
        <f t="shared" si="234"/>
        <v>诸城</v>
      </c>
      <c r="S7500" t="str">
        <f t="shared" si="235"/>
        <v>0113</v>
      </c>
    </row>
    <row r="7501" spans="1:19">
      <c r="A7501" t="s">
        <v>62514</v>
      </c>
      <c r="B7501" t="s">
        <v>62515</v>
      </c>
      <c r="C7501" t="s">
        <v>49</v>
      </c>
      <c r="D7501" t="s">
        <v>62516</v>
      </c>
      <c r="E7501" t="s">
        <v>60278</v>
      </c>
      <c r="F7501" t="s">
        <v>62517</v>
      </c>
      <c r="G7501" t="s">
        <v>62518</v>
      </c>
      <c r="H7501" t="s">
        <v>62519</v>
      </c>
      <c r="I7501" t="s">
        <v>5327</v>
      </c>
      <c r="J7501" t="s">
        <v>10006</v>
      </c>
      <c r="K7501" t="s">
        <v>10007</v>
      </c>
      <c r="L7501" t="s">
        <v>60</v>
      </c>
      <c r="M7501" t="s">
        <v>5888</v>
      </c>
      <c r="N7501" t="s">
        <v>4933</v>
      </c>
      <c r="O7501" t="s">
        <v>10008</v>
      </c>
      <c r="P7501" t="s">
        <v>62520</v>
      </c>
      <c r="Q7501" t="s">
        <v>62521</v>
      </c>
      <c r="R7501" t="str">
        <f t="shared" si="234"/>
        <v>奎文</v>
      </c>
      <c r="S7501" t="str">
        <f t="shared" si="235"/>
        <v>0113</v>
      </c>
    </row>
    <row r="7502" spans="1:19">
      <c r="A7502" t="s">
        <v>62522</v>
      </c>
      <c r="B7502" t="s">
        <v>62523</v>
      </c>
      <c r="C7502" t="s">
        <v>49</v>
      </c>
      <c r="D7502" t="s">
        <v>62524</v>
      </c>
      <c r="E7502" t="s">
        <v>60514</v>
      </c>
      <c r="F7502" t="s">
        <v>62525</v>
      </c>
      <c r="G7502" t="s">
        <v>62526</v>
      </c>
      <c r="H7502" t="s">
        <v>62527</v>
      </c>
      <c r="I7502" t="s">
        <v>12844</v>
      </c>
      <c r="J7502" t="s">
        <v>6423</v>
      </c>
      <c r="K7502" t="s">
        <v>6424</v>
      </c>
      <c r="L7502" t="s">
        <v>60</v>
      </c>
      <c r="M7502" t="s">
        <v>5511</v>
      </c>
      <c r="O7502" t="s">
        <v>6425</v>
      </c>
      <c r="P7502" t="s">
        <v>62528</v>
      </c>
      <c r="Q7502" t="s">
        <v>62529</v>
      </c>
      <c r="R7502" t="str">
        <f t="shared" si="234"/>
        <v>奎文</v>
      </c>
      <c r="S7502" t="str">
        <f t="shared" si="235"/>
        <v>0113</v>
      </c>
    </row>
    <row r="7503" spans="1:19">
      <c r="A7503" t="s">
        <v>62530</v>
      </c>
      <c r="B7503" t="s">
        <v>62531</v>
      </c>
      <c r="C7503" t="s">
        <v>49</v>
      </c>
      <c r="D7503" t="s">
        <v>62532</v>
      </c>
      <c r="E7503" t="s">
        <v>60248</v>
      </c>
      <c r="F7503" t="s">
        <v>62533</v>
      </c>
      <c r="G7503" t="s">
        <v>62534</v>
      </c>
      <c r="H7503" t="s">
        <v>62535</v>
      </c>
      <c r="I7503" t="s">
        <v>12119</v>
      </c>
      <c r="J7503" t="s">
        <v>15948</v>
      </c>
      <c r="K7503" t="s">
        <v>15949</v>
      </c>
      <c r="L7503" t="s">
        <v>148</v>
      </c>
      <c r="M7503" t="s">
        <v>6391</v>
      </c>
      <c r="N7503" t="s">
        <v>5960</v>
      </c>
      <c r="O7503" t="s">
        <v>15950</v>
      </c>
      <c r="P7503" t="s">
        <v>62536</v>
      </c>
      <c r="R7503" t="str">
        <f t="shared" si="234"/>
        <v>寒亭</v>
      </c>
      <c r="S7503" t="str">
        <f t="shared" si="235"/>
        <v>0113</v>
      </c>
    </row>
    <row r="7504" spans="1:19">
      <c r="A7504" t="s">
        <v>62537</v>
      </c>
      <c r="B7504" t="s">
        <v>62538</v>
      </c>
      <c r="C7504" t="s">
        <v>49</v>
      </c>
      <c r="D7504" t="s">
        <v>62539</v>
      </c>
      <c r="E7504" t="s">
        <v>60278</v>
      </c>
      <c r="F7504" t="s">
        <v>62540</v>
      </c>
      <c r="G7504" t="s">
        <v>62541</v>
      </c>
      <c r="H7504" t="s">
        <v>62378</v>
      </c>
      <c r="I7504" t="s">
        <v>5184</v>
      </c>
      <c r="J7504" t="s">
        <v>6804</v>
      </c>
      <c r="K7504" t="s">
        <v>6805</v>
      </c>
      <c r="L7504" t="s">
        <v>123</v>
      </c>
      <c r="M7504" t="s">
        <v>4994</v>
      </c>
      <c r="N7504" t="s">
        <v>5487</v>
      </c>
      <c r="O7504" t="s">
        <v>6806</v>
      </c>
      <c r="P7504" t="s">
        <v>62542</v>
      </c>
      <c r="Q7504" t="s">
        <v>62543</v>
      </c>
      <c r="R7504" t="str">
        <f t="shared" si="234"/>
        <v>诸城</v>
      </c>
      <c r="S7504" t="str">
        <f t="shared" si="235"/>
        <v>0113</v>
      </c>
    </row>
    <row r="7505" spans="1:19">
      <c r="A7505" t="s">
        <v>62544</v>
      </c>
      <c r="B7505" t="s">
        <v>62545</v>
      </c>
      <c r="C7505" t="s">
        <v>49</v>
      </c>
      <c r="D7505" t="s">
        <v>62546</v>
      </c>
      <c r="E7505" t="s">
        <v>62547</v>
      </c>
      <c r="F7505" t="s">
        <v>62548</v>
      </c>
      <c r="G7505" t="s">
        <v>62549</v>
      </c>
      <c r="H7505" t="s">
        <v>62550</v>
      </c>
      <c r="I7505" t="s">
        <v>5184</v>
      </c>
      <c r="J7505" t="s">
        <v>6528</v>
      </c>
      <c r="K7505" t="s">
        <v>6529</v>
      </c>
      <c r="L7505" t="s">
        <v>60</v>
      </c>
      <c r="M7505" t="s">
        <v>4774</v>
      </c>
      <c r="N7505" t="s">
        <v>4892</v>
      </c>
      <c r="O7505" t="s">
        <v>6531</v>
      </c>
      <c r="P7505" t="s">
        <v>62551</v>
      </c>
      <c r="Q7505" t="s">
        <v>62552</v>
      </c>
      <c r="R7505" t="str">
        <f t="shared" si="234"/>
        <v>奎文</v>
      </c>
      <c r="S7505" t="str">
        <f t="shared" si="235"/>
        <v>0113</v>
      </c>
    </row>
    <row r="7506" spans="1:19">
      <c r="A7506" t="s">
        <v>62553</v>
      </c>
      <c r="B7506" t="s">
        <v>62554</v>
      </c>
      <c r="C7506" t="s">
        <v>49</v>
      </c>
      <c r="D7506" t="s">
        <v>62555</v>
      </c>
      <c r="E7506" t="s">
        <v>60514</v>
      </c>
      <c r="F7506" t="s">
        <v>62556</v>
      </c>
      <c r="G7506" t="s">
        <v>62557</v>
      </c>
      <c r="H7506" t="s">
        <v>62558</v>
      </c>
      <c r="I7506" t="s">
        <v>4813</v>
      </c>
      <c r="J7506" t="s">
        <v>20173</v>
      </c>
      <c r="K7506" t="s">
        <v>20174</v>
      </c>
      <c r="L7506" t="s">
        <v>105</v>
      </c>
      <c r="M7506" t="s">
        <v>5133</v>
      </c>
      <c r="O7506" t="s">
        <v>20175</v>
      </c>
      <c r="P7506" t="s">
        <v>62559</v>
      </c>
      <c r="R7506" t="str">
        <f t="shared" si="234"/>
        <v>寿光</v>
      </c>
      <c r="S7506" t="str">
        <f t="shared" si="235"/>
        <v>0113</v>
      </c>
    </row>
    <row r="7507" spans="1:19">
      <c r="A7507" t="s">
        <v>62560</v>
      </c>
      <c r="B7507" t="s">
        <v>62561</v>
      </c>
      <c r="C7507" t="s">
        <v>49</v>
      </c>
      <c r="D7507" t="s">
        <v>62562</v>
      </c>
      <c r="E7507" t="s">
        <v>62563</v>
      </c>
      <c r="F7507" t="s">
        <v>62564</v>
      </c>
      <c r="G7507" t="s">
        <v>62565</v>
      </c>
      <c r="H7507" t="s">
        <v>62566</v>
      </c>
      <c r="I7507" t="s">
        <v>4852</v>
      </c>
      <c r="J7507" t="s">
        <v>11733</v>
      </c>
      <c r="K7507" t="s">
        <v>11734</v>
      </c>
      <c r="L7507" t="s">
        <v>1136</v>
      </c>
      <c r="M7507" t="s">
        <v>11735</v>
      </c>
      <c r="N7507" t="s">
        <v>4933</v>
      </c>
      <c r="O7507" t="s">
        <v>11736</v>
      </c>
      <c r="P7507" t="s">
        <v>62567</v>
      </c>
      <c r="R7507" t="str">
        <f t="shared" si="234"/>
        <v>昌乐</v>
      </c>
      <c r="S7507" t="str">
        <f t="shared" si="235"/>
        <v>0113</v>
      </c>
    </row>
    <row r="7508" spans="1:19">
      <c r="A7508" t="s">
        <v>62568</v>
      </c>
      <c r="B7508" t="s">
        <v>62569</v>
      </c>
      <c r="C7508" t="s">
        <v>49</v>
      </c>
      <c r="D7508" t="s">
        <v>62570</v>
      </c>
      <c r="E7508" t="s">
        <v>62465</v>
      </c>
      <c r="F7508" t="s">
        <v>62571</v>
      </c>
      <c r="G7508" t="s">
        <v>62572</v>
      </c>
      <c r="H7508" t="s">
        <v>62573</v>
      </c>
      <c r="I7508" t="s">
        <v>4955</v>
      </c>
      <c r="J7508" t="s">
        <v>18995</v>
      </c>
      <c r="K7508" t="s">
        <v>18996</v>
      </c>
      <c r="L7508" t="s">
        <v>114</v>
      </c>
      <c r="M7508" t="s">
        <v>5486</v>
      </c>
      <c r="N7508" t="s">
        <v>4959</v>
      </c>
      <c r="O7508" t="s">
        <v>18997</v>
      </c>
      <c r="P7508" t="s">
        <v>62574</v>
      </c>
      <c r="Q7508" t="s">
        <v>60367</v>
      </c>
      <c r="R7508" t="str">
        <f t="shared" si="234"/>
        <v>高密</v>
      </c>
      <c r="S7508" t="str">
        <f t="shared" si="235"/>
        <v>0113</v>
      </c>
    </row>
    <row r="7509" spans="1:19">
      <c r="A7509" t="s">
        <v>3282</v>
      </c>
      <c r="B7509" t="s">
        <v>62575</v>
      </c>
      <c r="C7509" t="s">
        <v>49</v>
      </c>
      <c r="D7509" t="s">
        <v>62576</v>
      </c>
      <c r="E7509" t="s">
        <v>60278</v>
      </c>
      <c r="F7509" t="s">
        <v>62577</v>
      </c>
      <c r="G7509" t="s">
        <v>3280</v>
      </c>
      <c r="H7509" t="s">
        <v>62578</v>
      </c>
      <c r="I7509" t="s">
        <v>4841</v>
      </c>
      <c r="J7509" t="s">
        <v>8680</v>
      </c>
      <c r="K7509" t="s">
        <v>8681</v>
      </c>
      <c r="L7509" t="s">
        <v>60</v>
      </c>
      <c r="M7509" t="s">
        <v>5999</v>
      </c>
      <c r="N7509" t="s">
        <v>4972</v>
      </c>
      <c r="O7509" t="s">
        <v>8682</v>
      </c>
      <c r="P7509" t="s">
        <v>62579</v>
      </c>
      <c r="Q7509" t="s">
        <v>62580</v>
      </c>
      <c r="R7509" t="str">
        <f t="shared" si="234"/>
        <v>奎文</v>
      </c>
      <c r="S7509" t="str">
        <f t="shared" si="235"/>
        <v>0113</v>
      </c>
    </row>
    <row r="7510" spans="1:19">
      <c r="A7510" t="s">
        <v>62581</v>
      </c>
      <c r="B7510" t="s">
        <v>62582</v>
      </c>
      <c r="C7510" t="s">
        <v>49</v>
      </c>
      <c r="D7510" t="s">
        <v>62583</v>
      </c>
      <c r="E7510" t="s">
        <v>60278</v>
      </c>
      <c r="F7510" t="s">
        <v>62584</v>
      </c>
      <c r="G7510" t="s">
        <v>62585</v>
      </c>
      <c r="H7510" t="s">
        <v>62586</v>
      </c>
      <c r="I7510" t="s">
        <v>4852</v>
      </c>
      <c r="J7510" t="s">
        <v>5647</v>
      </c>
      <c r="K7510" t="s">
        <v>5648</v>
      </c>
      <c r="L7510" t="s">
        <v>95</v>
      </c>
      <c r="M7510" t="s">
        <v>5649</v>
      </c>
      <c r="N7510" t="s">
        <v>4869</v>
      </c>
      <c r="O7510" t="s">
        <v>5650</v>
      </c>
      <c r="P7510" t="s">
        <v>62587</v>
      </c>
      <c r="Q7510" t="s">
        <v>62588</v>
      </c>
      <c r="R7510" t="str">
        <f t="shared" si="234"/>
        <v>安丘</v>
      </c>
      <c r="S7510" t="str">
        <f t="shared" si="235"/>
        <v>0113</v>
      </c>
    </row>
    <row r="7511" spans="1:19">
      <c r="A7511" t="s">
        <v>62589</v>
      </c>
      <c r="B7511" t="s">
        <v>62319</v>
      </c>
      <c r="C7511" t="s">
        <v>49</v>
      </c>
      <c r="D7511" t="s">
        <v>62590</v>
      </c>
      <c r="E7511" t="s">
        <v>60278</v>
      </c>
      <c r="F7511" t="s">
        <v>62591</v>
      </c>
      <c r="G7511" t="s">
        <v>62592</v>
      </c>
      <c r="H7511" t="s">
        <v>62593</v>
      </c>
      <c r="I7511" t="s">
        <v>5541</v>
      </c>
      <c r="J7511" t="s">
        <v>8555</v>
      </c>
      <c r="K7511" t="s">
        <v>8556</v>
      </c>
      <c r="L7511" t="s">
        <v>86</v>
      </c>
      <c r="M7511" t="s">
        <v>8557</v>
      </c>
      <c r="N7511" t="s">
        <v>5907</v>
      </c>
      <c r="O7511" t="s">
        <v>8558</v>
      </c>
      <c r="P7511" t="s">
        <v>62594</v>
      </c>
      <c r="R7511" t="str">
        <f t="shared" si="234"/>
        <v>坊子</v>
      </c>
      <c r="S7511" t="str">
        <f t="shared" si="235"/>
        <v>0113</v>
      </c>
    </row>
    <row r="7512" spans="1:19">
      <c r="A7512" t="s">
        <v>62595</v>
      </c>
      <c r="B7512" t="s">
        <v>62596</v>
      </c>
      <c r="C7512" t="s">
        <v>49</v>
      </c>
      <c r="D7512" t="s">
        <v>62597</v>
      </c>
      <c r="E7512" t="s">
        <v>60248</v>
      </c>
      <c r="F7512" t="s">
        <v>62598</v>
      </c>
      <c r="G7512" t="s">
        <v>62599</v>
      </c>
      <c r="H7512" t="s">
        <v>62600</v>
      </c>
      <c r="I7512" t="s">
        <v>12119</v>
      </c>
      <c r="J7512" t="s">
        <v>5131</v>
      </c>
      <c r="K7512" t="s">
        <v>5132</v>
      </c>
      <c r="L7512" t="s">
        <v>105</v>
      </c>
      <c r="M7512" t="s">
        <v>5133</v>
      </c>
      <c r="N7512" t="s">
        <v>5487</v>
      </c>
      <c r="O7512" t="s">
        <v>5134</v>
      </c>
      <c r="P7512" t="s">
        <v>62601</v>
      </c>
      <c r="R7512" t="str">
        <f t="shared" si="234"/>
        <v>寿光</v>
      </c>
      <c r="S7512" t="str">
        <f t="shared" si="235"/>
        <v>0113</v>
      </c>
    </row>
    <row r="7513" spans="1:19">
      <c r="A7513" t="s">
        <v>62602</v>
      </c>
      <c r="B7513" t="s">
        <v>62603</v>
      </c>
      <c r="C7513" t="s">
        <v>49</v>
      </c>
      <c r="D7513" t="s">
        <v>62604</v>
      </c>
      <c r="E7513" t="s">
        <v>60514</v>
      </c>
      <c r="F7513" t="s">
        <v>62605</v>
      </c>
      <c r="G7513" t="s">
        <v>62606</v>
      </c>
      <c r="H7513" t="s">
        <v>62607</v>
      </c>
      <c r="I7513" t="s">
        <v>4785</v>
      </c>
      <c r="J7513" t="s">
        <v>15359</v>
      </c>
      <c r="K7513" t="s">
        <v>15360</v>
      </c>
      <c r="L7513" t="s">
        <v>86</v>
      </c>
      <c r="M7513" t="s">
        <v>6297</v>
      </c>
      <c r="O7513" t="s">
        <v>15361</v>
      </c>
      <c r="P7513" t="s">
        <v>62608</v>
      </c>
      <c r="Q7513" t="s">
        <v>62609</v>
      </c>
      <c r="R7513" t="str">
        <f t="shared" si="234"/>
        <v>坊子</v>
      </c>
      <c r="S7513" t="str">
        <f t="shared" si="235"/>
        <v>0113</v>
      </c>
    </row>
    <row r="7514" spans="1:19">
      <c r="A7514" t="s">
        <v>62610</v>
      </c>
      <c r="B7514" t="s">
        <v>62330</v>
      </c>
      <c r="C7514" t="s">
        <v>49</v>
      </c>
      <c r="D7514" t="s">
        <v>62611</v>
      </c>
      <c r="E7514" t="s">
        <v>60278</v>
      </c>
      <c r="F7514" t="s">
        <v>62612</v>
      </c>
      <c r="G7514" t="s">
        <v>62613</v>
      </c>
      <c r="H7514" t="s">
        <v>62614</v>
      </c>
      <c r="I7514" t="s">
        <v>4852</v>
      </c>
      <c r="J7514" t="s">
        <v>10338</v>
      </c>
      <c r="K7514" t="s">
        <v>10339</v>
      </c>
      <c r="L7514" t="s">
        <v>237</v>
      </c>
      <c r="M7514" t="s">
        <v>5247</v>
      </c>
      <c r="N7514" t="s">
        <v>5056</v>
      </c>
      <c r="O7514" t="s">
        <v>10340</v>
      </c>
      <c r="P7514" t="s">
        <v>62615</v>
      </c>
      <c r="Q7514" t="s">
        <v>62616</v>
      </c>
      <c r="R7514" t="str">
        <f t="shared" si="234"/>
        <v>潍城</v>
      </c>
      <c r="S7514" t="str">
        <f t="shared" si="235"/>
        <v>0113</v>
      </c>
    </row>
    <row r="7515" spans="1:19">
      <c r="A7515" t="s">
        <v>62617</v>
      </c>
      <c r="B7515" t="s">
        <v>62618</v>
      </c>
      <c r="C7515" t="s">
        <v>49</v>
      </c>
      <c r="D7515" t="s">
        <v>62619</v>
      </c>
      <c r="E7515" t="s">
        <v>62620</v>
      </c>
      <c r="F7515" t="s">
        <v>62621</v>
      </c>
      <c r="G7515" t="s">
        <v>62622</v>
      </c>
      <c r="H7515" t="s">
        <v>62623</v>
      </c>
      <c r="I7515" t="s">
        <v>4955</v>
      </c>
      <c r="J7515" t="s">
        <v>5122</v>
      </c>
      <c r="K7515" t="s">
        <v>5123</v>
      </c>
      <c r="O7515" t="s">
        <v>5124</v>
      </c>
      <c r="R7515" t="str">
        <f t="shared" si="234"/>
        <v/>
      </c>
      <c r="S7515" t="str">
        <f t="shared" si="235"/>
        <v>0113</v>
      </c>
    </row>
    <row r="7516" spans="1:19">
      <c r="A7516" t="s">
        <v>62624</v>
      </c>
      <c r="B7516" t="s">
        <v>62625</v>
      </c>
      <c r="C7516" t="s">
        <v>49</v>
      </c>
      <c r="D7516" t="s">
        <v>62626</v>
      </c>
      <c r="E7516" t="s">
        <v>60514</v>
      </c>
      <c r="F7516" t="s">
        <v>62627</v>
      </c>
      <c r="G7516" t="s">
        <v>62628</v>
      </c>
      <c r="H7516" t="s">
        <v>62629</v>
      </c>
      <c r="I7516" t="s">
        <v>12119</v>
      </c>
      <c r="J7516" t="s">
        <v>6731</v>
      </c>
      <c r="K7516" t="s">
        <v>6732</v>
      </c>
      <c r="L7516" t="s">
        <v>123</v>
      </c>
      <c r="M7516" t="s">
        <v>5854</v>
      </c>
      <c r="O7516" t="s">
        <v>6733</v>
      </c>
      <c r="P7516" t="s">
        <v>62630</v>
      </c>
      <c r="R7516" t="str">
        <f t="shared" si="234"/>
        <v>诸城</v>
      </c>
      <c r="S7516" t="str">
        <f t="shared" si="235"/>
        <v>0113</v>
      </c>
    </row>
    <row r="7517" spans="1:19">
      <c r="A7517" t="s">
        <v>62631</v>
      </c>
      <c r="B7517" t="s">
        <v>62632</v>
      </c>
      <c r="C7517" t="s">
        <v>49</v>
      </c>
      <c r="D7517" t="s">
        <v>62633</v>
      </c>
      <c r="E7517" t="s">
        <v>60278</v>
      </c>
      <c r="F7517" t="s">
        <v>62634</v>
      </c>
      <c r="G7517" t="s">
        <v>62635</v>
      </c>
      <c r="H7517" t="s">
        <v>62636</v>
      </c>
      <c r="I7517" t="s">
        <v>9437</v>
      </c>
      <c r="J7517" t="s">
        <v>6423</v>
      </c>
      <c r="K7517" t="s">
        <v>6424</v>
      </c>
      <c r="L7517" t="s">
        <v>60</v>
      </c>
      <c r="M7517" t="s">
        <v>5511</v>
      </c>
      <c r="N7517" t="s">
        <v>5056</v>
      </c>
      <c r="O7517" t="s">
        <v>6425</v>
      </c>
      <c r="P7517" t="s">
        <v>62637</v>
      </c>
      <c r="Q7517" t="s">
        <v>62638</v>
      </c>
      <c r="R7517" t="str">
        <f t="shared" si="234"/>
        <v>奎文</v>
      </c>
      <c r="S7517" t="str">
        <f t="shared" si="235"/>
        <v>0113</v>
      </c>
    </row>
    <row r="7518" spans="1:19">
      <c r="A7518" t="s">
        <v>62639</v>
      </c>
      <c r="B7518" t="s">
        <v>62640</v>
      </c>
      <c r="C7518" t="s">
        <v>49</v>
      </c>
      <c r="D7518" t="s">
        <v>62641</v>
      </c>
      <c r="E7518" t="s">
        <v>60278</v>
      </c>
      <c r="F7518" t="s">
        <v>62642</v>
      </c>
      <c r="G7518" t="s">
        <v>62643</v>
      </c>
      <c r="H7518" t="s">
        <v>62644</v>
      </c>
      <c r="I7518" t="s">
        <v>4852</v>
      </c>
      <c r="J7518" t="s">
        <v>5767</v>
      </c>
      <c r="K7518" t="s">
        <v>6643</v>
      </c>
      <c r="L7518" t="s">
        <v>105</v>
      </c>
      <c r="M7518" t="s">
        <v>5769</v>
      </c>
      <c r="N7518" t="s">
        <v>4789</v>
      </c>
      <c r="O7518" t="s">
        <v>5770</v>
      </c>
      <c r="P7518" t="s">
        <v>62298</v>
      </c>
      <c r="R7518" t="str">
        <f t="shared" si="234"/>
        <v>寿光</v>
      </c>
      <c r="S7518" t="str">
        <f t="shared" si="235"/>
        <v>0113</v>
      </c>
    </row>
    <row r="7519" spans="1:19">
      <c r="A7519" t="s">
        <v>62645</v>
      </c>
      <c r="B7519" t="s">
        <v>62646</v>
      </c>
      <c r="C7519" t="s">
        <v>49</v>
      </c>
      <c r="D7519" t="s">
        <v>62647</v>
      </c>
      <c r="E7519" t="s">
        <v>60278</v>
      </c>
      <c r="F7519" t="s">
        <v>62648</v>
      </c>
      <c r="G7519" t="s">
        <v>62649</v>
      </c>
      <c r="H7519" t="s">
        <v>62650</v>
      </c>
      <c r="I7519" t="s">
        <v>4852</v>
      </c>
      <c r="J7519" t="s">
        <v>16288</v>
      </c>
      <c r="K7519" t="s">
        <v>16289</v>
      </c>
      <c r="L7519" t="s">
        <v>114</v>
      </c>
      <c r="M7519" t="s">
        <v>4831</v>
      </c>
      <c r="N7519" t="s">
        <v>4905</v>
      </c>
      <c r="O7519" t="s">
        <v>16290</v>
      </c>
      <c r="P7519" t="s">
        <v>62651</v>
      </c>
      <c r="Q7519" t="s">
        <v>62652</v>
      </c>
      <c r="R7519" t="str">
        <f t="shared" si="234"/>
        <v>高密</v>
      </c>
      <c r="S7519" t="str">
        <f t="shared" si="235"/>
        <v>0113</v>
      </c>
    </row>
    <row r="7520" spans="1:19">
      <c r="A7520" t="s">
        <v>3274</v>
      </c>
      <c r="B7520" t="s">
        <v>62653</v>
      </c>
      <c r="C7520" t="s">
        <v>49</v>
      </c>
      <c r="D7520" t="s">
        <v>62654</v>
      </c>
      <c r="E7520" t="s">
        <v>60248</v>
      </c>
      <c r="F7520" t="s">
        <v>62655</v>
      </c>
      <c r="G7520" t="s">
        <v>3272</v>
      </c>
      <c r="H7520" t="s">
        <v>62656</v>
      </c>
      <c r="I7520" t="s">
        <v>12500</v>
      </c>
      <c r="J7520" t="s">
        <v>5067</v>
      </c>
      <c r="K7520" t="s">
        <v>5068</v>
      </c>
      <c r="L7520" t="s">
        <v>123</v>
      </c>
      <c r="M7520" t="s">
        <v>4932</v>
      </c>
      <c r="N7520" t="s">
        <v>4972</v>
      </c>
      <c r="O7520" t="s">
        <v>5070</v>
      </c>
      <c r="P7520" t="s">
        <v>62657</v>
      </c>
      <c r="Q7520" t="s">
        <v>62658</v>
      </c>
      <c r="R7520" t="str">
        <f t="shared" si="234"/>
        <v>诸城</v>
      </c>
      <c r="S7520" t="str">
        <f t="shared" si="235"/>
        <v>0113</v>
      </c>
    </row>
    <row r="7521" spans="1:19">
      <c r="A7521" t="s">
        <v>62659</v>
      </c>
      <c r="B7521" t="s">
        <v>62660</v>
      </c>
      <c r="C7521" t="s">
        <v>49</v>
      </c>
      <c r="D7521" t="s">
        <v>62661</v>
      </c>
      <c r="E7521" t="s">
        <v>60278</v>
      </c>
      <c r="F7521" t="s">
        <v>62662</v>
      </c>
      <c r="G7521" t="s">
        <v>62663</v>
      </c>
      <c r="H7521" t="s">
        <v>62664</v>
      </c>
      <c r="I7521" t="s">
        <v>4785</v>
      </c>
      <c r="J7521" t="s">
        <v>5270</v>
      </c>
      <c r="K7521" t="s">
        <v>5271</v>
      </c>
      <c r="L7521" t="s">
        <v>148</v>
      </c>
      <c r="M7521" t="s">
        <v>5272</v>
      </c>
      <c r="N7521" t="s">
        <v>5273</v>
      </c>
      <c r="O7521" t="s">
        <v>5274</v>
      </c>
      <c r="P7521" t="s">
        <v>62665</v>
      </c>
      <c r="R7521" t="str">
        <f t="shared" si="234"/>
        <v>寒亭</v>
      </c>
      <c r="S7521" t="str">
        <f t="shared" si="235"/>
        <v>0113</v>
      </c>
    </row>
    <row r="7522" spans="1:19">
      <c r="A7522" t="s">
        <v>62666</v>
      </c>
      <c r="B7522" t="s">
        <v>62667</v>
      </c>
      <c r="C7522" t="s">
        <v>49</v>
      </c>
      <c r="D7522" t="s">
        <v>62668</v>
      </c>
      <c r="E7522" t="s">
        <v>60278</v>
      </c>
      <c r="F7522" t="s">
        <v>62669</v>
      </c>
      <c r="G7522" t="s">
        <v>62670</v>
      </c>
      <c r="H7522" t="s">
        <v>62671</v>
      </c>
      <c r="I7522" t="s">
        <v>4852</v>
      </c>
      <c r="J7522" t="s">
        <v>7309</v>
      </c>
      <c r="K7522" t="s">
        <v>7310</v>
      </c>
      <c r="L7522" t="s">
        <v>375</v>
      </c>
      <c r="M7522" t="s">
        <v>5745</v>
      </c>
      <c r="N7522" t="s">
        <v>5030</v>
      </c>
      <c r="O7522" t="s">
        <v>7311</v>
      </c>
      <c r="P7522" t="s">
        <v>62672</v>
      </c>
      <c r="Q7522" t="s">
        <v>62673</v>
      </c>
      <c r="R7522" t="str">
        <f t="shared" si="234"/>
        <v>昌邑</v>
      </c>
      <c r="S7522" t="str">
        <f t="shared" si="235"/>
        <v>0113</v>
      </c>
    </row>
    <row r="7523" spans="1:19">
      <c r="A7523" t="s">
        <v>62674</v>
      </c>
      <c r="B7523" t="s">
        <v>62675</v>
      </c>
      <c r="C7523" t="s">
        <v>49</v>
      </c>
      <c r="D7523" t="s">
        <v>62676</v>
      </c>
      <c r="E7523" t="s">
        <v>60278</v>
      </c>
      <c r="F7523" t="s">
        <v>62677</v>
      </c>
      <c r="G7523" t="s">
        <v>62678</v>
      </c>
      <c r="H7523" t="s">
        <v>62679</v>
      </c>
      <c r="I7523" t="s">
        <v>4852</v>
      </c>
      <c r="J7523" t="s">
        <v>4814</v>
      </c>
      <c r="K7523" t="s">
        <v>4815</v>
      </c>
      <c r="L7523" t="s">
        <v>50</v>
      </c>
      <c r="M7523" t="s">
        <v>4816</v>
      </c>
      <c r="N7523" t="s">
        <v>62680</v>
      </c>
      <c r="O7523" t="s">
        <v>4818</v>
      </c>
      <c r="P7523" t="s">
        <v>62681</v>
      </c>
      <c r="Q7523" t="s">
        <v>62682</v>
      </c>
      <c r="R7523" t="str">
        <f t="shared" si="234"/>
        <v>青州</v>
      </c>
      <c r="S7523" t="str">
        <f t="shared" si="235"/>
        <v>0113</v>
      </c>
    </row>
    <row r="7524" spans="1:19">
      <c r="A7524" t="s">
        <v>62683</v>
      </c>
      <c r="B7524" t="s">
        <v>62684</v>
      </c>
      <c r="C7524" t="s">
        <v>49</v>
      </c>
      <c r="D7524" t="s">
        <v>62685</v>
      </c>
      <c r="E7524" t="s">
        <v>60248</v>
      </c>
      <c r="F7524" t="s">
        <v>62686</v>
      </c>
      <c r="G7524" t="s">
        <v>62687</v>
      </c>
      <c r="H7524" t="s">
        <v>62688</v>
      </c>
      <c r="I7524" t="s">
        <v>12757</v>
      </c>
      <c r="J7524" t="s">
        <v>10639</v>
      </c>
      <c r="K7524" t="s">
        <v>10640</v>
      </c>
      <c r="L7524" t="s">
        <v>375</v>
      </c>
      <c r="M7524" t="s">
        <v>5318</v>
      </c>
      <c r="N7524" t="s">
        <v>4905</v>
      </c>
      <c r="O7524" t="s">
        <v>10641</v>
      </c>
      <c r="P7524" t="s">
        <v>62689</v>
      </c>
      <c r="Q7524" t="s">
        <v>62690</v>
      </c>
      <c r="R7524" t="str">
        <f t="shared" si="234"/>
        <v>昌邑</v>
      </c>
      <c r="S7524" t="str">
        <f t="shared" si="235"/>
        <v>0113</v>
      </c>
    </row>
    <row r="7525" spans="1:19">
      <c r="A7525" t="s">
        <v>62691</v>
      </c>
      <c r="B7525" t="s">
        <v>62692</v>
      </c>
      <c r="C7525" t="s">
        <v>49</v>
      </c>
      <c r="D7525" t="s">
        <v>62693</v>
      </c>
      <c r="E7525" t="s">
        <v>60278</v>
      </c>
      <c r="F7525" t="s">
        <v>62694</v>
      </c>
      <c r="G7525" t="s">
        <v>62695</v>
      </c>
      <c r="H7525" t="s">
        <v>62696</v>
      </c>
      <c r="I7525" t="s">
        <v>4852</v>
      </c>
      <c r="J7525" t="s">
        <v>4853</v>
      </c>
      <c r="K7525" t="s">
        <v>4854</v>
      </c>
      <c r="L7525" t="s">
        <v>50</v>
      </c>
      <c r="M7525" t="s">
        <v>4855</v>
      </c>
      <c r="N7525" t="s">
        <v>7558</v>
      </c>
      <c r="O7525" t="s">
        <v>4857</v>
      </c>
      <c r="P7525" t="s">
        <v>62697</v>
      </c>
      <c r="Q7525" t="s">
        <v>62698</v>
      </c>
      <c r="R7525" t="str">
        <f t="shared" si="234"/>
        <v>青州</v>
      </c>
      <c r="S7525" t="str">
        <f t="shared" si="235"/>
        <v>0113</v>
      </c>
    </row>
    <row r="7526" spans="1:19">
      <c r="A7526" t="s">
        <v>62699</v>
      </c>
      <c r="B7526" t="s">
        <v>62700</v>
      </c>
      <c r="C7526" t="s">
        <v>49</v>
      </c>
      <c r="D7526" t="s">
        <v>62701</v>
      </c>
      <c r="E7526" t="s">
        <v>62702</v>
      </c>
      <c r="F7526" t="s">
        <v>62703</v>
      </c>
      <c r="G7526" t="s">
        <v>62704</v>
      </c>
      <c r="H7526" t="s">
        <v>62705</v>
      </c>
      <c r="I7526" t="s">
        <v>6877</v>
      </c>
      <c r="J7526" t="s">
        <v>8450</v>
      </c>
      <c r="K7526" t="s">
        <v>8451</v>
      </c>
      <c r="L7526" t="s">
        <v>60</v>
      </c>
      <c r="M7526" t="s">
        <v>5888</v>
      </c>
      <c r="N7526" t="s">
        <v>4845</v>
      </c>
      <c r="O7526" t="s">
        <v>8452</v>
      </c>
      <c r="P7526" t="s">
        <v>62706</v>
      </c>
      <c r="Q7526" t="s">
        <v>62707</v>
      </c>
      <c r="R7526" t="str">
        <f t="shared" si="234"/>
        <v>奎文</v>
      </c>
      <c r="S7526" t="str">
        <f t="shared" si="235"/>
        <v>0113</v>
      </c>
    </row>
    <row r="7527" spans="1:19">
      <c r="A7527" t="s">
        <v>62708</v>
      </c>
      <c r="B7527" t="s">
        <v>62709</v>
      </c>
      <c r="C7527" t="s">
        <v>49</v>
      </c>
      <c r="D7527" t="s">
        <v>62710</v>
      </c>
      <c r="E7527" t="s">
        <v>60278</v>
      </c>
      <c r="F7527" t="s">
        <v>57046</v>
      </c>
      <c r="G7527" t="s">
        <v>57047</v>
      </c>
      <c r="H7527" t="s">
        <v>62711</v>
      </c>
      <c r="I7527" t="s">
        <v>4955</v>
      </c>
      <c r="J7527" t="s">
        <v>5245</v>
      </c>
      <c r="K7527" t="s">
        <v>5246</v>
      </c>
      <c r="L7527" t="s">
        <v>237</v>
      </c>
      <c r="M7527" t="s">
        <v>5247</v>
      </c>
      <c r="N7527" t="s">
        <v>5960</v>
      </c>
      <c r="O7527" t="s">
        <v>5249</v>
      </c>
      <c r="Q7527" t="s">
        <v>14263</v>
      </c>
      <c r="R7527" t="str">
        <f t="shared" si="234"/>
        <v>潍城</v>
      </c>
      <c r="S7527" t="str">
        <f t="shared" si="235"/>
        <v>0113</v>
      </c>
    </row>
    <row r="7528" spans="1:19">
      <c r="A7528" t="s">
        <v>62712</v>
      </c>
      <c r="B7528" t="s">
        <v>62713</v>
      </c>
      <c r="C7528" t="s">
        <v>49</v>
      </c>
      <c r="D7528" t="s">
        <v>62714</v>
      </c>
      <c r="E7528" t="s">
        <v>60278</v>
      </c>
      <c r="F7528" t="s">
        <v>62715</v>
      </c>
      <c r="G7528" t="s">
        <v>62716</v>
      </c>
      <c r="H7528" t="s">
        <v>62717</v>
      </c>
      <c r="I7528" t="s">
        <v>4955</v>
      </c>
      <c r="J7528" t="s">
        <v>45860</v>
      </c>
      <c r="K7528" t="s">
        <v>45861</v>
      </c>
      <c r="L7528" t="s">
        <v>375</v>
      </c>
      <c r="M7528" t="s">
        <v>5499</v>
      </c>
      <c r="N7528" t="s">
        <v>5056</v>
      </c>
      <c r="O7528" t="s">
        <v>45862</v>
      </c>
      <c r="P7528" t="s">
        <v>62718</v>
      </c>
      <c r="Q7528" t="s">
        <v>62719</v>
      </c>
      <c r="R7528" t="str">
        <f t="shared" si="234"/>
        <v>昌邑</v>
      </c>
      <c r="S7528" t="str">
        <f t="shared" si="235"/>
        <v>0113</v>
      </c>
    </row>
    <row r="7529" spans="1:19">
      <c r="A7529" t="s">
        <v>62720</v>
      </c>
      <c r="B7529" t="s">
        <v>62721</v>
      </c>
      <c r="C7529" t="s">
        <v>49</v>
      </c>
      <c r="D7529" t="s">
        <v>62722</v>
      </c>
      <c r="E7529" t="s">
        <v>60278</v>
      </c>
      <c r="F7529" t="s">
        <v>62723</v>
      </c>
      <c r="G7529" t="s">
        <v>62724</v>
      </c>
      <c r="H7529" t="s">
        <v>62725</v>
      </c>
      <c r="I7529" t="s">
        <v>4785</v>
      </c>
      <c r="J7529" t="s">
        <v>5374</v>
      </c>
      <c r="K7529" t="s">
        <v>5375</v>
      </c>
      <c r="L7529" t="s">
        <v>105</v>
      </c>
      <c r="M7529" t="s">
        <v>5376</v>
      </c>
      <c r="N7529" t="s">
        <v>9006</v>
      </c>
      <c r="O7529" t="s">
        <v>5377</v>
      </c>
      <c r="P7529" t="s">
        <v>62726</v>
      </c>
      <c r="Q7529" t="s">
        <v>62727</v>
      </c>
      <c r="R7529" t="str">
        <f t="shared" si="234"/>
        <v>寿光</v>
      </c>
      <c r="S7529" t="str">
        <f t="shared" si="235"/>
        <v>0113</v>
      </c>
    </row>
    <row r="7530" spans="1:19">
      <c r="A7530" t="s">
        <v>62728</v>
      </c>
      <c r="B7530" t="s">
        <v>62729</v>
      </c>
      <c r="C7530" t="s">
        <v>49</v>
      </c>
      <c r="D7530" t="s">
        <v>62730</v>
      </c>
      <c r="E7530" t="s">
        <v>62731</v>
      </c>
      <c r="F7530" t="s">
        <v>62732</v>
      </c>
      <c r="G7530" t="s">
        <v>62733</v>
      </c>
      <c r="H7530" t="s">
        <v>62734</v>
      </c>
      <c r="I7530" t="s">
        <v>4955</v>
      </c>
      <c r="J7530" t="s">
        <v>5122</v>
      </c>
      <c r="K7530" t="s">
        <v>5123</v>
      </c>
      <c r="L7530" t="s">
        <v>60</v>
      </c>
      <c r="N7530" t="s">
        <v>5960</v>
      </c>
      <c r="O7530" t="s">
        <v>5124</v>
      </c>
      <c r="R7530" t="str">
        <f t="shared" si="234"/>
        <v>奎文</v>
      </c>
      <c r="S7530" t="str">
        <f t="shared" si="235"/>
        <v>0113</v>
      </c>
    </row>
    <row r="7531" spans="1:19">
      <c r="A7531" t="s">
        <v>62735</v>
      </c>
      <c r="B7531" t="s">
        <v>62736</v>
      </c>
      <c r="C7531" t="s">
        <v>49</v>
      </c>
      <c r="D7531" t="s">
        <v>62737</v>
      </c>
      <c r="E7531" t="s">
        <v>60278</v>
      </c>
      <c r="F7531" t="s">
        <v>62738</v>
      </c>
      <c r="G7531" t="s">
        <v>62739</v>
      </c>
      <c r="H7531" t="s">
        <v>62740</v>
      </c>
      <c r="I7531" t="s">
        <v>4852</v>
      </c>
      <c r="J7531" t="s">
        <v>9289</v>
      </c>
      <c r="K7531" t="s">
        <v>9290</v>
      </c>
      <c r="L7531" t="s">
        <v>114</v>
      </c>
      <c r="M7531" t="s">
        <v>4831</v>
      </c>
      <c r="N7531" t="s">
        <v>4845</v>
      </c>
      <c r="O7531" t="s">
        <v>9291</v>
      </c>
      <c r="P7531" t="s">
        <v>62741</v>
      </c>
      <c r="R7531" t="str">
        <f t="shared" si="234"/>
        <v>高密</v>
      </c>
      <c r="S7531" t="str">
        <f t="shared" si="235"/>
        <v>0113</v>
      </c>
    </row>
    <row r="7532" spans="1:19">
      <c r="A7532" t="s">
        <v>3162</v>
      </c>
      <c r="B7532" t="s">
        <v>62742</v>
      </c>
      <c r="C7532" t="s">
        <v>49</v>
      </c>
      <c r="D7532" t="s">
        <v>62743</v>
      </c>
      <c r="E7532" t="s">
        <v>60278</v>
      </c>
      <c r="F7532" t="s">
        <v>62744</v>
      </c>
      <c r="G7532" t="s">
        <v>3160</v>
      </c>
      <c r="H7532" t="s">
        <v>62745</v>
      </c>
      <c r="I7532" t="s">
        <v>15346</v>
      </c>
      <c r="J7532" t="s">
        <v>7705</v>
      </c>
      <c r="K7532" t="s">
        <v>7706</v>
      </c>
      <c r="L7532" t="s">
        <v>105</v>
      </c>
      <c r="M7532" t="s">
        <v>5089</v>
      </c>
      <c r="O7532" t="s">
        <v>7707</v>
      </c>
      <c r="P7532" t="s">
        <v>62746</v>
      </c>
      <c r="R7532" t="str">
        <f t="shared" si="234"/>
        <v>寿光</v>
      </c>
      <c r="S7532" t="str">
        <f t="shared" si="235"/>
        <v>0113</v>
      </c>
    </row>
    <row r="7533" spans="1:19">
      <c r="A7533" t="s">
        <v>62747</v>
      </c>
      <c r="B7533" t="s">
        <v>62748</v>
      </c>
      <c r="C7533" t="s">
        <v>49</v>
      </c>
      <c r="D7533" t="s">
        <v>62749</v>
      </c>
      <c r="E7533" t="s">
        <v>62750</v>
      </c>
      <c r="F7533" t="s">
        <v>62751</v>
      </c>
      <c r="G7533" t="s">
        <v>62752</v>
      </c>
      <c r="H7533" t="s">
        <v>62753</v>
      </c>
      <c r="I7533" t="s">
        <v>12119</v>
      </c>
      <c r="J7533" t="s">
        <v>6150</v>
      </c>
      <c r="K7533" t="s">
        <v>6151</v>
      </c>
      <c r="L7533" t="s">
        <v>95</v>
      </c>
      <c r="M7533" t="s">
        <v>5709</v>
      </c>
      <c r="N7533" t="s">
        <v>4789</v>
      </c>
      <c r="O7533" t="s">
        <v>6153</v>
      </c>
      <c r="Q7533" t="s">
        <v>62754</v>
      </c>
      <c r="R7533" t="str">
        <f t="shared" si="234"/>
        <v>安丘</v>
      </c>
      <c r="S7533" t="str">
        <f t="shared" si="235"/>
        <v>0113</v>
      </c>
    </row>
    <row r="7534" spans="1:19">
      <c r="A7534" t="s">
        <v>62755</v>
      </c>
      <c r="B7534" t="s">
        <v>62756</v>
      </c>
      <c r="C7534" t="s">
        <v>49</v>
      </c>
      <c r="D7534" t="s">
        <v>62757</v>
      </c>
      <c r="E7534" t="s">
        <v>62758</v>
      </c>
      <c r="F7534" t="s">
        <v>62759</v>
      </c>
      <c r="G7534" t="s">
        <v>62760</v>
      </c>
      <c r="H7534" t="s">
        <v>62761</v>
      </c>
      <c r="I7534" t="s">
        <v>5541</v>
      </c>
      <c r="J7534" t="s">
        <v>17246</v>
      </c>
      <c r="K7534" t="s">
        <v>17247</v>
      </c>
      <c r="L7534" t="s">
        <v>114</v>
      </c>
      <c r="M7534" t="s">
        <v>9901</v>
      </c>
      <c r="N7534" t="s">
        <v>5907</v>
      </c>
      <c r="O7534" t="s">
        <v>17248</v>
      </c>
      <c r="P7534" t="s">
        <v>62762</v>
      </c>
      <c r="R7534" t="str">
        <f t="shared" si="234"/>
        <v>高密</v>
      </c>
      <c r="S7534" t="str">
        <f t="shared" si="235"/>
        <v>0113</v>
      </c>
    </row>
    <row r="7535" spans="1:19">
      <c r="A7535" t="s">
        <v>62763</v>
      </c>
      <c r="B7535" t="s">
        <v>62764</v>
      </c>
      <c r="C7535" t="s">
        <v>49</v>
      </c>
      <c r="D7535" t="s">
        <v>62765</v>
      </c>
      <c r="E7535" t="s">
        <v>60278</v>
      </c>
      <c r="F7535" t="s">
        <v>62766</v>
      </c>
      <c r="G7535" t="s">
        <v>62767</v>
      </c>
      <c r="H7535" t="s">
        <v>62768</v>
      </c>
      <c r="I7535" t="s">
        <v>5066</v>
      </c>
      <c r="J7535" t="s">
        <v>5823</v>
      </c>
      <c r="K7535" t="s">
        <v>5824</v>
      </c>
      <c r="L7535" t="s">
        <v>123</v>
      </c>
      <c r="M7535" t="s">
        <v>5825</v>
      </c>
      <c r="N7535" t="s">
        <v>5017</v>
      </c>
      <c r="O7535" t="s">
        <v>5826</v>
      </c>
      <c r="P7535" t="s">
        <v>62769</v>
      </c>
      <c r="R7535" t="str">
        <f t="shared" si="234"/>
        <v>诸城</v>
      </c>
      <c r="S7535" t="str">
        <f t="shared" si="235"/>
        <v>0113</v>
      </c>
    </row>
    <row r="7536" spans="1:19">
      <c r="A7536" t="s">
        <v>62770</v>
      </c>
      <c r="B7536" t="s">
        <v>62771</v>
      </c>
      <c r="C7536" t="s">
        <v>49</v>
      </c>
      <c r="D7536" t="s">
        <v>62772</v>
      </c>
      <c r="E7536" t="s">
        <v>60278</v>
      </c>
      <c r="F7536" t="s">
        <v>62773</v>
      </c>
      <c r="G7536" t="s">
        <v>62774</v>
      </c>
      <c r="H7536" t="s">
        <v>62775</v>
      </c>
      <c r="I7536" t="s">
        <v>4785</v>
      </c>
      <c r="J7536" t="s">
        <v>9133</v>
      </c>
      <c r="K7536" t="s">
        <v>9134</v>
      </c>
      <c r="L7536" t="s">
        <v>148</v>
      </c>
      <c r="M7536" t="s">
        <v>5272</v>
      </c>
      <c r="N7536" t="s">
        <v>21047</v>
      </c>
      <c r="O7536" t="s">
        <v>9135</v>
      </c>
      <c r="P7536" t="s">
        <v>62776</v>
      </c>
      <c r="Q7536" t="s">
        <v>62777</v>
      </c>
      <c r="R7536" t="str">
        <f t="shared" si="234"/>
        <v>寒亭</v>
      </c>
      <c r="S7536" t="str">
        <f t="shared" si="235"/>
        <v>0113</v>
      </c>
    </row>
    <row r="7537" spans="1:19">
      <c r="A7537" t="s">
        <v>62778</v>
      </c>
      <c r="B7537" t="s">
        <v>62779</v>
      </c>
      <c r="C7537" t="s">
        <v>49</v>
      </c>
      <c r="D7537" t="s">
        <v>62780</v>
      </c>
      <c r="E7537" t="s">
        <v>62781</v>
      </c>
      <c r="F7537" t="s">
        <v>62782</v>
      </c>
      <c r="G7537" t="s">
        <v>62783</v>
      </c>
      <c r="H7537" t="s">
        <v>62784</v>
      </c>
      <c r="I7537" t="s">
        <v>5184</v>
      </c>
      <c r="J7537" t="s">
        <v>6097</v>
      </c>
      <c r="K7537" t="s">
        <v>6098</v>
      </c>
      <c r="L7537" t="s">
        <v>148</v>
      </c>
      <c r="M7537" t="s">
        <v>5580</v>
      </c>
      <c r="N7537" t="s">
        <v>4972</v>
      </c>
      <c r="O7537" t="s">
        <v>6099</v>
      </c>
      <c r="P7537" t="s">
        <v>62785</v>
      </c>
      <c r="R7537" t="str">
        <f t="shared" si="234"/>
        <v>寒亭</v>
      </c>
      <c r="S7537" t="str">
        <f t="shared" si="235"/>
        <v>0113</v>
      </c>
    </row>
    <row r="7538" spans="1:19">
      <c r="A7538" t="s">
        <v>62786</v>
      </c>
      <c r="B7538" t="s">
        <v>62787</v>
      </c>
      <c r="C7538" t="s">
        <v>49</v>
      </c>
      <c r="D7538" t="s">
        <v>62788</v>
      </c>
      <c r="E7538" t="s">
        <v>60248</v>
      </c>
      <c r="F7538" t="s">
        <v>62789</v>
      </c>
      <c r="G7538" t="s">
        <v>62790</v>
      </c>
      <c r="H7538" t="s">
        <v>62791</v>
      </c>
      <c r="I7538" t="s">
        <v>12119</v>
      </c>
      <c r="J7538" t="s">
        <v>5087</v>
      </c>
      <c r="K7538" t="s">
        <v>5088</v>
      </c>
      <c r="L7538" t="s">
        <v>105</v>
      </c>
      <c r="M7538" t="s">
        <v>5089</v>
      </c>
      <c r="N7538" t="s">
        <v>15744</v>
      </c>
      <c r="O7538" t="s">
        <v>5090</v>
      </c>
      <c r="P7538" t="s">
        <v>62792</v>
      </c>
      <c r="Q7538" t="s">
        <v>62793</v>
      </c>
      <c r="R7538" t="str">
        <f t="shared" si="234"/>
        <v>寿光</v>
      </c>
      <c r="S7538" t="str">
        <f t="shared" si="235"/>
        <v>0113</v>
      </c>
    </row>
    <row r="7539" spans="1:19">
      <c r="A7539" t="s">
        <v>62794</v>
      </c>
      <c r="B7539" t="s">
        <v>62795</v>
      </c>
      <c r="C7539" t="s">
        <v>49</v>
      </c>
      <c r="D7539" t="s">
        <v>62796</v>
      </c>
      <c r="E7539" t="s">
        <v>60278</v>
      </c>
      <c r="F7539" t="s">
        <v>62797</v>
      </c>
      <c r="G7539" t="s">
        <v>62798</v>
      </c>
      <c r="H7539" t="s">
        <v>62799</v>
      </c>
      <c r="I7539" t="s">
        <v>4785</v>
      </c>
      <c r="J7539" t="s">
        <v>24908</v>
      </c>
      <c r="K7539" t="s">
        <v>24909</v>
      </c>
      <c r="L7539" t="s">
        <v>114</v>
      </c>
      <c r="M7539" t="s">
        <v>7084</v>
      </c>
      <c r="N7539" t="s">
        <v>5112</v>
      </c>
      <c r="O7539" t="s">
        <v>24910</v>
      </c>
      <c r="P7539" t="s">
        <v>62800</v>
      </c>
      <c r="Q7539" t="s">
        <v>62801</v>
      </c>
      <c r="R7539" t="str">
        <f t="shared" si="234"/>
        <v>高密</v>
      </c>
      <c r="S7539" t="str">
        <f t="shared" si="235"/>
        <v>0113</v>
      </c>
    </row>
    <row r="7540" spans="1:19">
      <c r="A7540" t="s">
        <v>62802</v>
      </c>
      <c r="B7540" t="s">
        <v>62803</v>
      </c>
      <c r="C7540" t="s">
        <v>49</v>
      </c>
      <c r="D7540" t="s">
        <v>62804</v>
      </c>
      <c r="E7540" t="s">
        <v>60278</v>
      </c>
      <c r="F7540" t="s">
        <v>62805</v>
      </c>
      <c r="G7540" t="s">
        <v>62806</v>
      </c>
      <c r="H7540" t="s">
        <v>62807</v>
      </c>
      <c r="I7540" t="s">
        <v>4828</v>
      </c>
      <c r="J7540" t="s">
        <v>6664</v>
      </c>
      <c r="K7540" t="s">
        <v>6665</v>
      </c>
      <c r="L7540" t="s">
        <v>60</v>
      </c>
      <c r="M7540" t="s">
        <v>5511</v>
      </c>
      <c r="N7540" t="s">
        <v>5296</v>
      </c>
      <c r="O7540" t="s">
        <v>6666</v>
      </c>
      <c r="P7540" t="s">
        <v>62808</v>
      </c>
      <c r="R7540" t="str">
        <f t="shared" si="234"/>
        <v>奎文</v>
      </c>
      <c r="S7540" t="str">
        <f t="shared" si="235"/>
        <v>0113</v>
      </c>
    </row>
    <row r="7541" spans="1:19">
      <c r="A7541" t="s">
        <v>62809</v>
      </c>
      <c r="B7541" t="s">
        <v>62810</v>
      </c>
      <c r="C7541" t="s">
        <v>49</v>
      </c>
      <c r="D7541" t="s">
        <v>62811</v>
      </c>
      <c r="E7541" t="s">
        <v>60278</v>
      </c>
      <c r="F7541" t="s">
        <v>62812</v>
      </c>
      <c r="G7541" t="s">
        <v>62813</v>
      </c>
      <c r="H7541" t="s">
        <v>62814</v>
      </c>
      <c r="I7541" t="s">
        <v>4955</v>
      </c>
      <c r="J7541" t="s">
        <v>6053</v>
      </c>
      <c r="K7541" t="s">
        <v>6054</v>
      </c>
      <c r="L7541" t="s">
        <v>105</v>
      </c>
      <c r="M7541" t="s">
        <v>6055</v>
      </c>
      <c r="N7541" t="s">
        <v>8593</v>
      </c>
      <c r="O7541" t="s">
        <v>6056</v>
      </c>
      <c r="P7541" t="s">
        <v>62815</v>
      </c>
      <c r="Q7541" t="s">
        <v>62816</v>
      </c>
      <c r="R7541" t="str">
        <f t="shared" si="234"/>
        <v>寿光</v>
      </c>
      <c r="S7541" t="str">
        <f t="shared" si="235"/>
        <v>0113</v>
      </c>
    </row>
    <row r="7542" spans="1:19">
      <c r="A7542" t="s">
        <v>62817</v>
      </c>
      <c r="B7542" t="s">
        <v>62818</v>
      </c>
      <c r="C7542" t="s">
        <v>49</v>
      </c>
      <c r="D7542" t="s">
        <v>62819</v>
      </c>
      <c r="E7542" t="s">
        <v>60278</v>
      </c>
      <c r="F7542" t="s">
        <v>62820</v>
      </c>
      <c r="G7542" t="s">
        <v>62821</v>
      </c>
      <c r="H7542" t="s">
        <v>62822</v>
      </c>
      <c r="I7542" t="s">
        <v>4852</v>
      </c>
      <c r="J7542" t="s">
        <v>11530</v>
      </c>
      <c r="K7542" t="s">
        <v>11531</v>
      </c>
      <c r="L7542" t="s">
        <v>50</v>
      </c>
      <c r="M7542" t="s">
        <v>5260</v>
      </c>
      <c r="N7542" t="s">
        <v>5487</v>
      </c>
      <c r="O7542" t="s">
        <v>11532</v>
      </c>
      <c r="P7542" t="s">
        <v>62823</v>
      </c>
      <c r="R7542" t="str">
        <f t="shared" si="234"/>
        <v>青州</v>
      </c>
      <c r="S7542" t="str">
        <f t="shared" si="235"/>
        <v>0113</v>
      </c>
    </row>
    <row r="7543" spans="1:19">
      <c r="A7543" t="s">
        <v>62824</v>
      </c>
      <c r="B7543" t="s">
        <v>62825</v>
      </c>
      <c r="C7543" t="s">
        <v>49</v>
      </c>
      <c r="D7543" t="s">
        <v>62826</v>
      </c>
      <c r="E7543" t="s">
        <v>60248</v>
      </c>
      <c r="F7543" t="s">
        <v>62827</v>
      </c>
      <c r="G7543" t="s">
        <v>62828</v>
      </c>
      <c r="H7543" t="s">
        <v>62829</v>
      </c>
      <c r="I7543" t="s">
        <v>12119</v>
      </c>
      <c r="J7543" t="s">
        <v>6276</v>
      </c>
      <c r="K7543" t="s">
        <v>6277</v>
      </c>
      <c r="L7543" t="s">
        <v>50</v>
      </c>
      <c r="M7543" t="s">
        <v>5721</v>
      </c>
      <c r="N7543" t="s">
        <v>5198</v>
      </c>
      <c r="O7543" t="s">
        <v>12561</v>
      </c>
      <c r="P7543" t="s">
        <v>62830</v>
      </c>
      <c r="R7543" t="str">
        <f t="shared" si="234"/>
        <v>青州</v>
      </c>
      <c r="S7543" t="str">
        <f t="shared" si="235"/>
        <v>0113</v>
      </c>
    </row>
    <row r="7544" spans="1:19">
      <c r="A7544" t="s">
        <v>62831</v>
      </c>
      <c r="B7544" t="s">
        <v>62832</v>
      </c>
      <c r="C7544" t="s">
        <v>49</v>
      </c>
      <c r="D7544" t="s">
        <v>62833</v>
      </c>
      <c r="E7544" t="s">
        <v>60278</v>
      </c>
      <c r="F7544" t="s">
        <v>62834</v>
      </c>
      <c r="G7544" t="s">
        <v>62835</v>
      </c>
      <c r="H7544" t="s">
        <v>62836</v>
      </c>
      <c r="I7544" t="s">
        <v>4813</v>
      </c>
      <c r="J7544" t="s">
        <v>5222</v>
      </c>
      <c r="K7544" t="s">
        <v>5223</v>
      </c>
      <c r="L7544" t="s">
        <v>105</v>
      </c>
      <c r="M7544" t="s">
        <v>5224</v>
      </c>
      <c r="N7544" t="s">
        <v>4789</v>
      </c>
      <c r="O7544" t="s">
        <v>5225</v>
      </c>
      <c r="P7544" t="s">
        <v>62837</v>
      </c>
      <c r="R7544" t="str">
        <f t="shared" si="234"/>
        <v>寿光</v>
      </c>
      <c r="S7544" t="str">
        <f t="shared" si="235"/>
        <v>0113</v>
      </c>
    </row>
    <row r="7545" spans="1:19">
      <c r="A7545" t="s">
        <v>62838</v>
      </c>
      <c r="B7545" t="s">
        <v>62839</v>
      </c>
      <c r="C7545" t="s">
        <v>49</v>
      </c>
      <c r="D7545" t="s">
        <v>62840</v>
      </c>
      <c r="E7545" t="s">
        <v>62841</v>
      </c>
      <c r="F7545" t="s">
        <v>62842</v>
      </c>
      <c r="G7545" t="s">
        <v>62843</v>
      </c>
      <c r="H7545" t="s">
        <v>62844</v>
      </c>
      <c r="I7545" t="s">
        <v>4852</v>
      </c>
      <c r="J7545" t="s">
        <v>5174</v>
      </c>
      <c r="K7545" t="s">
        <v>5175</v>
      </c>
      <c r="L7545" t="s">
        <v>105</v>
      </c>
      <c r="M7545" t="s">
        <v>5176</v>
      </c>
      <c r="N7545" t="s">
        <v>4892</v>
      </c>
      <c r="O7545" t="s">
        <v>5177</v>
      </c>
      <c r="P7545" t="s">
        <v>62845</v>
      </c>
      <c r="Q7545" t="s">
        <v>62846</v>
      </c>
      <c r="R7545" t="str">
        <f t="shared" si="234"/>
        <v>寿光</v>
      </c>
      <c r="S7545" t="str">
        <f t="shared" si="235"/>
        <v>0113</v>
      </c>
    </row>
    <row r="7546" spans="1:19">
      <c r="A7546" t="s">
        <v>62847</v>
      </c>
      <c r="B7546" t="s">
        <v>62848</v>
      </c>
      <c r="C7546" t="s">
        <v>49</v>
      </c>
      <c r="D7546" t="s">
        <v>62849</v>
      </c>
      <c r="E7546" t="s">
        <v>60278</v>
      </c>
      <c r="F7546" t="s">
        <v>62850</v>
      </c>
      <c r="G7546" t="s">
        <v>62851</v>
      </c>
      <c r="H7546" t="s">
        <v>62852</v>
      </c>
      <c r="I7546" t="s">
        <v>5560</v>
      </c>
      <c r="J7546" t="s">
        <v>15037</v>
      </c>
      <c r="K7546" t="s">
        <v>15038</v>
      </c>
      <c r="L7546" t="s">
        <v>237</v>
      </c>
      <c r="M7546" t="s">
        <v>4971</v>
      </c>
      <c r="N7546" t="s">
        <v>5939</v>
      </c>
      <c r="O7546" t="s">
        <v>15039</v>
      </c>
      <c r="P7546" t="s">
        <v>62853</v>
      </c>
      <c r="Q7546" t="s">
        <v>62854</v>
      </c>
      <c r="R7546" t="str">
        <f t="shared" si="234"/>
        <v>潍城</v>
      </c>
      <c r="S7546" t="str">
        <f t="shared" si="235"/>
        <v>0113</v>
      </c>
    </row>
    <row r="7547" spans="1:19">
      <c r="A7547" t="s">
        <v>62855</v>
      </c>
      <c r="B7547" t="s">
        <v>62856</v>
      </c>
      <c r="C7547" t="s">
        <v>49</v>
      </c>
      <c r="D7547" t="s">
        <v>62857</v>
      </c>
      <c r="E7547" t="s">
        <v>60248</v>
      </c>
      <c r="F7547" t="s">
        <v>62858</v>
      </c>
      <c r="G7547" t="s">
        <v>62859</v>
      </c>
      <c r="H7547" t="s">
        <v>62860</v>
      </c>
      <c r="I7547" t="s">
        <v>12119</v>
      </c>
      <c r="J7547" t="s">
        <v>7278</v>
      </c>
      <c r="K7547" t="s">
        <v>7279</v>
      </c>
      <c r="L7547" t="s">
        <v>105</v>
      </c>
      <c r="M7547" t="s">
        <v>5089</v>
      </c>
      <c r="N7547" t="s">
        <v>5296</v>
      </c>
      <c r="O7547" t="s">
        <v>7280</v>
      </c>
      <c r="P7547" t="s">
        <v>62861</v>
      </c>
      <c r="Q7547" t="s">
        <v>62862</v>
      </c>
      <c r="R7547" t="str">
        <f t="shared" si="234"/>
        <v>寿光</v>
      </c>
      <c r="S7547" t="str">
        <f t="shared" si="235"/>
        <v>0113</v>
      </c>
    </row>
    <row r="7548" spans="1:19">
      <c r="A7548" t="s">
        <v>62863</v>
      </c>
      <c r="B7548" t="s">
        <v>62864</v>
      </c>
      <c r="C7548" t="s">
        <v>49</v>
      </c>
      <c r="D7548" t="s">
        <v>62865</v>
      </c>
      <c r="E7548" t="s">
        <v>60278</v>
      </c>
      <c r="F7548" t="s">
        <v>62866</v>
      </c>
      <c r="G7548" t="s">
        <v>62867</v>
      </c>
      <c r="H7548" t="s">
        <v>62868</v>
      </c>
      <c r="I7548" t="s">
        <v>4828</v>
      </c>
      <c r="J7548" t="s">
        <v>13906</v>
      </c>
      <c r="K7548" t="s">
        <v>13907</v>
      </c>
      <c r="L7548" t="s">
        <v>50</v>
      </c>
      <c r="M7548" t="s">
        <v>5260</v>
      </c>
      <c r="N7548" t="s">
        <v>5487</v>
      </c>
      <c r="O7548" t="s">
        <v>13908</v>
      </c>
      <c r="P7548" t="s">
        <v>62869</v>
      </c>
      <c r="R7548" t="str">
        <f t="shared" si="234"/>
        <v>青州</v>
      </c>
      <c r="S7548" t="str">
        <f t="shared" si="235"/>
        <v>0113</v>
      </c>
    </row>
    <row r="7549" spans="1:19">
      <c r="A7549" t="s">
        <v>62870</v>
      </c>
      <c r="B7549" t="s">
        <v>62871</v>
      </c>
      <c r="C7549" t="s">
        <v>49</v>
      </c>
      <c r="D7549" t="s">
        <v>62872</v>
      </c>
      <c r="E7549" t="s">
        <v>60248</v>
      </c>
      <c r="F7549" t="s">
        <v>62873</v>
      </c>
      <c r="G7549" t="s">
        <v>62874</v>
      </c>
      <c r="H7549" t="s">
        <v>62875</v>
      </c>
      <c r="I7549" t="s">
        <v>12119</v>
      </c>
      <c r="J7549" t="s">
        <v>8139</v>
      </c>
      <c r="K7549" t="s">
        <v>8140</v>
      </c>
      <c r="L7549" t="s">
        <v>105</v>
      </c>
      <c r="M7549" t="s">
        <v>6055</v>
      </c>
      <c r="N7549" t="s">
        <v>5421</v>
      </c>
      <c r="O7549" t="s">
        <v>8141</v>
      </c>
      <c r="P7549" t="s">
        <v>62876</v>
      </c>
      <c r="Q7549" t="s">
        <v>62877</v>
      </c>
      <c r="R7549" t="str">
        <f t="shared" si="234"/>
        <v>寿光</v>
      </c>
      <c r="S7549" t="str">
        <f t="shared" si="235"/>
        <v>0113</v>
      </c>
    </row>
    <row r="7550" spans="1:19">
      <c r="A7550" t="s">
        <v>62878</v>
      </c>
      <c r="B7550" t="s">
        <v>62879</v>
      </c>
      <c r="C7550" t="s">
        <v>49</v>
      </c>
      <c r="D7550" t="s">
        <v>62880</v>
      </c>
      <c r="E7550" t="s">
        <v>60278</v>
      </c>
      <c r="F7550" t="s">
        <v>59597</v>
      </c>
      <c r="G7550" t="s">
        <v>59598</v>
      </c>
      <c r="H7550" t="s">
        <v>62881</v>
      </c>
      <c r="I7550" t="s">
        <v>5052</v>
      </c>
      <c r="J7550" t="s">
        <v>9995</v>
      </c>
      <c r="K7550" t="s">
        <v>9996</v>
      </c>
      <c r="L7550" t="s">
        <v>77</v>
      </c>
      <c r="M7550" t="s">
        <v>5145</v>
      </c>
      <c r="N7550" t="s">
        <v>4845</v>
      </c>
      <c r="O7550" t="s">
        <v>9997</v>
      </c>
      <c r="P7550" t="s">
        <v>62882</v>
      </c>
      <c r="Q7550" t="s">
        <v>37747</v>
      </c>
      <c r="R7550" t="str">
        <f t="shared" si="234"/>
        <v>临朐</v>
      </c>
      <c r="S7550" t="str">
        <f t="shared" si="235"/>
        <v>0113</v>
      </c>
    </row>
    <row r="7551" spans="1:19">
      <c r="A7551" t="s">
        <v>62883</v>
      </c>
      <c r="B7551" t="s">
        <v>62884</v>
      </c>
      <c r="C7551" t="s">
        <v>49</v>
      </c>
      <c r="D7551" t="s">
        <v>62885</v>
      </c>
      <c r="E7551" t="s">
        <v>60278</v>
      </c>
      <c r="F7551" t="s">
        <v>62886</v>
      </c>
      <c r="G7551" t="s">
        <v>62887</v>
      </c>
      <c r="H7551" t="s">
        <v>62888</v>
      </c>
      <c r="I7551" t="s">
        <v>4785</v>
      </c>
      <c r="J7551" t="s">
        <v>7332</v>
      </c>
      <c r="K7551" t="s">
        <v>7333</v>
      </c>
      <c r="L7551" t="s">
        <v>375</v>
      </c>
      <c r="M7551" t="s">
        <v>7334</v>
      </c>
      <c r="N7551" t="s">
        <v>4972</v>
      </c>
      <c r="O7551" t="s">
        <v>7335</v>
      </c>
      <c r="P7551" t="s">
        <v>62889</v>
      </c>
      <c r="R7551" t="str">
        <f t="shared" si="234"/>
        <v>昌邑</v>
      </c>
      <c r="S7551" t="str">
        <f t="shared" si="235"/>
        <v>0113</v>
      </c>
    </row>
    <row r="7552" spans="1:19">
      <c r="A7552" t="s">
        <v>62890</v>
      </c>
      <c r="B7552" t="s">
        <v>62891</v>
      </c>
      <c r="C7552" t="s">
        <v>49</v>
      </c>
      <c r="D7552" t="s">
        <v>62892</v>
      </c>
      <c r="E7552" t="s">
        <v>62893</v>
      </c>
      <c r="F7552" t="s">
        <v>62894</v>
      </c>
      <c r="G7552" t="s">
        <v>62895</v>
      </c>
      <c r="H7552" t="s">
        <v>62896</v>
      </c>
      <c r="I7552" t="s">
        <v>12119</v>
      </c>
      <c r="J7552" t="s">
        <v>12783</v>
      </c>
      <c r="K7552" t="s">
        <v>12784</v>
      </c>
      <c r="L7552" t="s">
        <v>105</v>
      </c>
      <c r="M7552" t="s">
        <v>5176</v>
      </c>
      <c r="N7552" t="s">
        <v>13312</v>
      </c>
      <c r="O7552" t="s">
        <v>12785</v>
      </c>
      <c r="P7552" t="s">
        <v>62897</v>
      </c>
      <c r="R7552" t="str">
        <f t="shared" si="234"/>
        <v>寿光</v>
      </c>
      <c r="S7552" t="str">
        <f t="shared" si="235"/>
        <v>0113</v>
      </c>
    </row>
    <row r="7553" spans="1:19">
      <c r="A7553" t="s">
        <v>62898</v>
      </c>
      <c r="B7553" t="s">
        <v>62899</v>
      </c>
      <c r="C7553" t="s">
        <v>49</v>
      </c>
      <c r="D7553" t="s">
        <v>62900</v>
      </c>
      <c r="E7553" t="s">
        <v>60278</v>
      </c>
      <c r="F7553" t="s">
        <v>62901</v>
      </c>
      <c r="G7553" t="s">
        <v>62902</v>
      </c>
      <c r="H7553" t="s">
        <v>62903</v>
      </c>
      <c r="I7553" t="s">
        <v>5560</v>
      </c>
      <c r="J7553" t="s">
        <v>10820</v>
      </c>
      <c r="K7553" t="s">
        <v>10821</v>
      </c>
      <c r="L7553" t="s">
        <v>105</v>
      </c>
      <c r="M7553" t="s">
        <v>7805</v>
      </c>
      <c r="N7553" t="s">
        <v>4789</v>
      </c>
      <c r="O7553" t="s">
        <v>10822</v>
      </c>
      <c r="P7553" t="s">
        <v>62904</v>
      </c>
      <c r="Q7553" t="s">
        <v>62905</v>
      </c>
      <c r="R7553" t="str">
        <f t="shared" ref="R7553:R7616" si="236">IF(OR(LEFT(L7553,2)="高新"),"奎文",IF(LEFT(L7553,2)="峡山","坊子",IF(LEFT(L7553,2)="滨海","寒亭",LEFT(L7553,2))))</f>
        <v>寿光</v>
      </c>
      <c r="S7553" t="str">
        <f t="shared" ref="S7553:S7616" si="237">TEXT(B7553,"mmdd")</f>
        <v>0113</v>
      </c>
    </row>
    <row r="7554" spans="1:19">
      <c r="A7554" t="s">
        <v>62906</v>
      </c>
      <c r="B7554" t="s">
        <v>62706</v>
      </c>
      <c r="C7554" t="s">
        <v>49</v>
      </c>
      <c r="D7554" t="s">
        <v>62907</v>
      </c>
      <c r="E7554" t="s">
        <v>62750</v>
      </c>
      <c r="F7554" t="s">
        <v>62908</v>
      </c>
      <c r="G7554" t="s">
        <v>62909</v>
      </c>
      <c r="H7554" t="s">
        <v>62910</v>
      </c>
      <c r="I7554" t="s">
        <v>12119</v>
      </c>
      <c r="J7554" t="s">
        <v>5636</v>
      </c>
      <c r="K7554" t="s">
        <v>5637</v>
      </c>
      <c r="L7554" t="s">
        <v>105</v>
      </c>
      <c r="M7554" t="s">
        <v>5638</v>
      </c>
      <c r="N7554" t="s">
        <v>5056</v>
      </c>
      <c r="O7554" t="s">
        <v>5639</v>
      </c>
      <c r="P7554" t="s">
        <v>62911</v>
      </c>
      <c r="Q7554" t="s">
        <v>62912</v>
      </c>
      <c r="R7554" t="str">
        <f t="shared" si="236"/>
        <v>寿光</v>
      </c>
      <c r="S7554" t="str">
        <f t="shared" si="237"/>
        <v>0113</v>
      </c>
    </row>
    <row r="7555" spans="1:19">
      <c r="A7555" t="s">
        <v>62913</v>
      </c>
      <c r="B7555" t="s">
        <v>62914</v>
      </c>
      <c r="C7555" t="s">
        <v>49</v>
      </c>
      <c r="D7555" t="s">
        <v>62915</v>
      </c>
      <c r="E7555" t="s">
        <v>62916</v>
      </c>
      <c r="F7555" t="s">
        <v>62917</v>
      </c>
      <c r="G7555" t="s">
        <v>62918</v>
      </c>
      <c r="H7555" t="s">
        <v>62919</v>
      </c>
      <c r="I7555" t="s">
        <v>4828</v>
      </c>
      <c r="J7555" t="s">
        <v>30176</v>
      </c>
      <c r="K7555" t="s">
        <v>30177</v>
      </c>
      <c r="L7555" t="s">
        <v>1136</v>
      </c>
      <c r="M7555" t="s">
        <v>11735</v>
      </c>
      <c r="N7555" t="s">
        <v>9006</v>
      </c>
      <c r="O7555" t="s">
        <v>30178</v>
      </c>
      <c r="P7555" t="s">
        <v>62920</v>
      </c>
      <c r="R7555" t="str">
        <f t="shared" si="236"/>
        <v>昌乐</v>
      </c>
      <c r="S7555" t="str">
        <f t="shared" si="237"/>
        <v>0113</v>
      </c>
    </row>
    <row r="7556" spans="1:19">
      <c r="A7556" t="s">
        <v>62921</v>
      </c>
      <c r="B7556" t="s">
        <v>62729</v>
      </c>
      <c r="C7556" t="s">
        <v>49</v>
      </c>
      <c r="D7556" t="s">
        <v>62922</v>
      </c>
      <c r="E7556" t="s">
        <v>60278</v>
      </c>
      <c r="F7556" t="s">
        <v>62923</v>
      </c>
      <c r="G7556" t="s">
        <v>62924</v>
      </c>
      <c r="H7556" t="s">
        <v>62925</v>
      </c>
      <c r="I7556" t="s">
        <v>4828</v>
      </c>
      <c r="J7556" t="s">
        <v>11618</v>
      </c>
      <c r="K7556" t="s">
        <v>11619</v>
      </c>
      <c r="L7556" t="s">
        <v>237</v>
      </c>
      <c r="M7556" t="s">
        <v>4868</v>
      </c>
      <c r="N7556" t="s">
        <v>5112</v>
      </c>
      <c r="O7556" t="s">
        <v>11620</v>
      </c>
      <c r="R7556" t="str">
        <f t="shared" si="236"/>
        <v>潍城</v>
      </c>
      <c r="S7556" t="str">
        <f t="shared" si="237"/>
        <v>0113</v>
      </c>
    </row>
    <row r="7557" spans="1:19">
      <c r="A7557" t="s">
        <v>62926</v>
      </c>
      <c r="B7557" t="s">
        <v>62927</v>
      </c>
      <c r="C7557" t="s">
        <v>49</v>
      </c>
      <c r="D7557" t="s">
        <v>62928</v>
      </c>
      <c r="E7557" t="s">
        <v>60278</v>
      </c>
      <c r="F7557" t="s">
        <v>62929</v>
      </c>
      <c r="G7557" t="s">
        <v>62930</v>
      </c>
      <c r="H7557" t="s">
        <v>62931</v>
      </c>
      <c r="I7557" t="s">
        <v>4852</v>
      </c>
      <c r="J7557" t="s">
        <v>5636</v>
      </c>
      <c r="K7557" t="s">
        <v>5906</v>
      </c>
      <c r="L7557" t="s">
        <v>77</v>
      </c>
      <c r="M7557" t="s">
        <v>5145</v>
      </c>
      <c r="N7557" t="s">
        <v>4972</v>
      </c>
      <c r="O7557" t="s">
        <v>5908</v>
      </c>
      <c r="P7557" t="s">
        <v>62932</v>
      </c>
      <c r="R7557" t="str">
        <f t="shared" si="236"/>
        <v>临朐</v>
      </c>
      <c r="S7557" t="str">
        <f t="shared" si="237"/>
        <v>0113</v>
      </c>
    </row>
    <row r="7558" spans="1:19">
      <c r="A7558" t="s">
        <v>62933</v>
      </c>
      <c r="B7558" t="s">
        <v>62934</v>
      </c>
      <c r="C7558" t="s">
        <v>49</v>
      </c>
      <c r="D7558" t="s">
        <v>62935</v>
      </c>
      <c r="E7558" t="s">
        <v>62187</v>
      </c>
      <c r="F7558" t="s">
        <v>62936</v>
      </c>
      <c r="G7558" t="s">
        <v>62937</v>
      </c>
      <c r="H7558" t="s">
        <v>61668</v>
      </c>
      <c r="I7558" t="s">
        <v>4852</v>
      </c>
      <c r="J7558" t="s">
        <v>7278</v>
      </c>
      <c r="K7558" t="s">
        <v>7279</v>
      </c>
      <c r="L7558" t="s">
        <v>105</v>
      </c>
      <c r="M7558" t="s">
        <v>5089</v>
      </c>
      <c r="N7558" t="s">
        <v>4845</v>
      </c>
      <c r="O7558" t="s">
        <v>7280</v>
      </c>
      <c r="P7558" t="s">
        <v>62938</v>
      </c>
      <c r="Q7558" t="s">
        <v>62939</v>
      </c>
      <c r="R7558" t="str">
        <f t="shared" si="236"/>
        <v>寿光</v>
      </c>
      <c r="S7558" t="str">
        <f t="shared" si="237"/>
        <v>0113</v>
      </c>
    </row>
    <row r="7559" spans="1:19">
      <c r="A7559" t="s">
        <v>62940</v>
      </c>
      <c r="B7559" t="s">
        <v>62941</v>
      </c>
      <c r="C7559" t="s">
        <v>49</v>
      </c>
      <c r="D7559" t="s">
        <v>62942</v>
      </c>
      <c r="E7559" t="s">
        <v>60514</v>
      </c>
      <c r="F7559" t="s">
        <v>62943</v>
      </c>
      <c r="G7559" t="s">
        <v>62944</v>
      </c>
      <c r="H7559" t="s">
        <v>62945</v>
      </c>
      <c r="I7559" t="s">
        <v>6877</v>
      </c>
      <c r="J7559" t="s">
        <v>4943</v>
      </c>
      <c r="K7559" t="s">
        <v>4944</v>
      </c>
      <c r="L7559" t="s">
        <v>105</v>
      </c>
      <c r="M7559" t="s">
        <v>4945</v>
      </c>
      <c r="O7559" t="s">
        <v>4947</v>
      </c>
      <c r="P7559" t="s">
        <v>62946</v>
      </c>
      <c r="Q7559" t="s">
        <v>62947</v>
      </c>
      <c r="R7559" t="str">
        <f t="shared" si="236"/>
        <v>寿光</v>
      </c>
      <c r="S7559" t="str">
        <f t="shared" si="237"/>
        <v>0113</v>
      </c>
    </row>
    <row r="7560" spans="1:19">
      <c r="A7560" t="s">
        <v>62948</v>
      </c>
      <c r="B7560" t="s">
        <v>62949</v>
      </c>
      <c r="C7560" t="s">
        <v>49</v>
      </c>
      <c r="D7560" t="s">
        <v>62950</v>
      </c>
      <c r="E7560" t="s">
        <v>60514</v>
      </c>
      <c r="F7560" t="s">
        <v>62951</v>
      </c>
      <c r="G7560" t="s">
        <v>62952</v>
      </c>
      <c r="H7560" t="s">
        <v>62953</v>
      </c>
      <c r="I7560" t="s">
        <v>12757</v>
      </c>
      <c r="J7560" t="s">
        <v>15974</v>
      </c>
      <c r="K7560" t="s">
        <v>15975</v>
      </c>
      <c r="L7560" t="s">
        <v>50</v>
      </c>
      <c r="M7560" t="s">
        <v>4855</v>
      </c>
      <c r="O7560" t="s">
        <v>15976</v>
      </c>
      <c r="P7560" t="s">
        <v>62954</v>
      </c>
      <c r="Q7560" t="s">
        <v>62955</v>
      </c>
      <c r="R7560" t="str">
        <f t="shared" si="236"/>
        <v>青州</v>
      </c>
      <c r="S7560" t="str">
        <f t="shared" si="237"/>
        <v>0113</v>
      </c>
    </row>
    <row r="7561" spans="1:19">
      <c r="A7561" t="s">
        <v>62956</v>
      </c>
      <c r="B7561" t="s">
        <v>62957</v>
      </c>
      <c r="C7561" t="s">
        <v>49</v>
      </c>
      <c r="D7561" t="s">
        <v>62958</v>
      </c>
      <c r="E7561" t="s">
        <v>60514</v>
      </c>
      <c r="F7561" t="s">
        <v>62959</v>
      </c>
      <c r="G7561" t="s">
        <v>62960</v>
      </c>
      <c r="H7561" t="s">
        <v>62961</v>
      </c>
      <c r="I7561" t="s">
        <v>5822</v>
      </c>
      <c r="J7561" t="s">
        <v>11207</v>
      </c>
      <c r="K7561" t="s">
        <v>11208</v>
      </c>
      <c r="L7561" t="s">
        <v>123</v>
      </c>
      <c r="M7561" t="s">
        <v>7767</v>
      </c>
      <c r="O7561" t="s">
        <v>11209</v>
      </c>
      <c r="P7561" t="s">
        <v>62962</v>
      </c>
      <c r="Q7561" t="s">
        <v>62963</v>
      </c>
      <c r="R7561" t="str">
        <f t="shared" si="236"/>
        <v>诸城</v>
      </c>
      <c r="S7561" t="str">
        <f t="shared" si="237"/>
        <v>0113</v>
      </c>
    </row>
    <row r="7562" spans="1:19">
      <c r="A7562" t="s">
        <v>62964</v>
      </c>
      <c r="B7562" t="s">
        <v>62965</v>
      </c>
      <c r="C7562" t="s">
        <v>49</v>
      </c>
      <c r="D7562" t="s">
        <v>62966</v>
      </c>
      <c r="E7562" t="s">
        <v>62250</v>
      </c>
      <c r="F7562" t="s">
        <v>62967</v>
      </c>
      <c r="G7562" t="s">
        <v>62968</v>
      </c>
      <c r="H7562" t="s">
        <v>62969</v>
      </c>
      <c r="I7562" t="s">
        <v>4852</v>
      </c>
      <c r="J7562" t="s">
        <v>6840</v>
      </c>
      <c r="K7562" t="s">
        <v>6841</v>
      </c>
      <c r="L7562" t="s">
        <v>1136</v>
      </c>
      <c r="M7562" t="s">
        <v>5330</v>
      </c>
      <c r="N7562" t="s">
        <v>4905</v>
      </c>
      <c r="O7562" t="s">
        <v>6842</v>
      </c>
      <c r="P7562" t="s">
        <v>62970</v>
      </c>
      <c r="R7562" t="str">
        <f t="shared" si="236"/>
        <v>昌乐</v>
      </c>
      <c r="S7562" t="str">
        <f t="shared" si="237"/>
        <v>0113</v>
      </c>
    </row>
    <row r="7563" spans="1:19">
      <c r="A7563" t="s">
        <v>62971</v>
      </c>
      <c r="B7563" t="s">
        <v>62972</v>
      </c>
      <c r="C7563" t="s">
        <v>49</v>
      </c>
      <c r="D7563" t="s">
        <v>62973</v>
      </c>
      <c r="E7563" t="s">
        <v>60514</v>
      </c>
      <c r="F7563" t="s">
        <v>62974</v>
      </c>
      <c r="G7563" t="s">
        <v>62975</v>
      </c>
      <c r="H7563" t="s">
        <v>62976</v>
      </c>
      <c r="I7563" t="s">
        <v>5822</v>
      </c>
      <c r="J7563" t="s">
        <v>7042</v>
      </c>
      <c r="K7563" t="s">
        <v>7043</v>
      </c>
      <c r="L7563" t="s">
        <v>60</v>
      </c>
      <c r="M7563" t="s">
        <v>4904</v>
      </c>
      <c r="O7563" t="s">
        <v>7044</v>
      </c>
      <c r="P7563" t="s">
        <v>62977</v>
      </c>
      <c r="Q7563" t="s">
        <v>62978</v>
      </c>
      <c r="R7563" t="str">
        <f t="shared" si="236"/>
        <v>奎文</v>
      </c>
      <c r="S7563" t="str">
        <f t="shared" si="237"/>
        <v>0113</v>
      </c>
    </row>
    <row r="7564" spans="1:19">
      <c r="A7564" t="s">
        <v>3346</v>
      </c>
      <c r="B7564" t="s">
        <v>62979</v>
      </c>
      <c r="C7564" t="s">
        <v>49</v>
      </c>
      <c r="D7564" t="s">
        <v>62980</v>
      </c>
      <c r="E7564" t="s">
        <v>60514</v>
      </c>
      <c r="F7564" t="s">
        <v>62981</v>
      </c>
      <c r="G7564" t="s">
        <v>3344</v>
      </c>
      <c r="H7564" t="s">
        <v>62982</v>
      </c>
      <c r="I7564" t="s">
        <v>6877</v>
      </c>
      <c r="J7564" t="s">
        <v>6423</v>
      </c>
      <c r="K7564" t="s">
        <v>6424</v>
      </c>
      <c r="L7564" t="s">
        <v>60</v>
      </c>
      <c r="M7564" t="s">
        <v>5511</v>
      </c>
      <c r="O7564" t="s">
        <v>6425</v>
      </c>
      <c r="P7564" t="s">
        <v>62983</v>
      </c>
      <c r="Q7564" t="s">
        <v>58049</v>
      </c>
      <c r="R7564" t="str">
        <f t="shared" si="236"/>
        <v>奎文</v>
      </c>
      <c r="S7564" t="str">
        <f t="shared" si="237"/>
        <v>0113</v>
      </c>
    </row>
    <row r="7565" spans="1:19">
      <c r="A7565" t="s">
        <v>62984</v>
      </c>
      <c r="B7565" t="s">
        <v>62985</v>
      </c>
      <c r="C7565" t="s">
        <v>49</v>
      </c>
      <c r="D7565" t="s">
        <v>62986</v>
      </c>
      <c r="E7565" t="s">
        <v>60514</v>
      </c>
      <c r="F7565" t="s">
        <v>62987</v>
      </c>
      <c r="G7565" t="s">
        <v>62988</v>
      </c>
      <c r="H7565" t="s">
        <v>62989</v>
      </c>
      <c r="I7565" t="s">
        <v>12119</v>
      </c>
      <c r="J7565" t="s">
        <v>4772</v>
      </c>
      <c r="K7565" t="s">
        <v>4773</v>
      </c>
      <c r="L7565" t="s">
        <v>60</v>
      </c>
      <c r="M7565" t="s">
        <v>4774</v>
      </c>
      <c r="O7565" t="s">
        <v>4776</v>
      </c>
      <c r="P7565" t="s">
        <v>62990</v>
      </c>
      <c r="Q7565" t="s">
        <v>62991</v>
      </c>
      <c r="R7565" t="str">
        <f t="shared" si="236"/>
        <v>奎文</v>
      </c>
      <c r="S7565" t="str">
        <f t="shared" si="237"/>
        <v>0113</v>
      </c>
    </row>
    <row r="7566" spans="1:19">
      <c r="A7566" t="s">
        <v>62992</v>
      </c>
      <c r="B7566" t="s">
        <v>62993</v>
      </c>
      <c r="C7566" t="s">
        <v>49</v>
      </c>
      <c r="D7566" t="s">
        <v>62994</v>
      </c>
      <c r="E7566" t="s">
        <v>60248</v>
      </c>
      <c r="F7566" t="s">
        <v>62995</v>
      </c>
      <c r="G7566" t="s">
        <v>62996</v>
      </c>
      <c r="H7566" t="s">
        <v>62997</v>
      </c>
      <c r="I7566" t="s">
        <v>12119</v>
      </c>
      <c r="J7566" t="s">
        <v>5531</v>
      </c>
      <c r="K7566" t="s">
        <v>5532</v>
      </c>
      <c r="L7566" t="s">
        <v>105</v>
      </c>
      <c r="M7566" t="s">
        <v>5176</v>
      </c>
      <c r="N7566" t="s">
        <v>26831</v>
      </c>
      <c r="O7566" t="s">
        <v>5533</v>
      </c>
      <c r="P7566" t="s">
        <v>62998</v>
      </c>
      <c r="Q7566" t="s">
        <v>62999</v>
      </c>
      <c r="R7566" t="str">
        <f t="shared" si="236"/>
        <v>寿光</v>
      </c>
      <c r="S7566" t="str">
        <f t="shared" si="237"/>
        <v>0113</v>
      </c>
    </row>
    <row r="7567" spans="1:19">
      <c r="A7567" t="s">
        <v>63000</v>
      </c>
      <c r="B7567" t="s">
        <v>63001</v>
      </c>
      <c r="C7567" t="s">
        <v>49</v>
      </c>
      <c r="D7567" t="s">
        <v>63002</v>
      </c>
      <c r="E7567" t="s">
        <v>55518</v>
      </c>
      <c r="F7567" t="s">
        <v>63003</v>
      </c>
      <c r="G7567" t="s">
        <v>63004</v>
      </c>
      <c r="H7567" t="s">
        <v>63005</v>
      </c>
      <c r="I7567" t="s">
        <v>12119</v>
      </c>
      <c r="J7567" t="s">
        <v>33095</v>
      </c>
      <c r="K7567" t="s">
        <v>33096</v>
      </c>
      <c r="L7567" t="s">
        <v>50</v>
      </c>
      <c r="M7567" t="s">
        <v>6207</v>
      </c>
      <c r="N7567" t="s">
        <v>5801</v>
      </c>
      <c r="O7567" t="s">
        <v>33097</v>
      </c>
      <c r="P7567" t="s">
        <v>63006</v>
      </c>
      <c r="R7567" t="str">
        <f t="shared" si="236"/>
        <v>青州</v>
      </c>
      <c r="S7567" t="str">
        <f t="shared" si="237"/>
        <v>0113</v>
      </c>
    </row>
    <row r="7568" spans="1:19">
      <c r="A7568" t="s">
        <v>63007</v>
      </c>
      <c r="B7568" t="s">
        <v>63008</v>
      </c>
      <c r="C7568" t="s">
        <v>49</v>
      </c>
      <c r="D7568" t="s">
        <v>63009</v>
      </c>
      <c r="E7568" t="s">
        <v>60248</v>
      </c>
      <c r="F7568" t="s">
        <v>63010</v>
      </c>
      <c r="G7568" t="s">
        <v>63011</v>
      </c>
      <c r="H7568" t="s">
        <v>63012</v>
      </c>
      <c r="I7568" t="s">
        <v>12119</v>
      </c>
      <c r="J7568" t="s">
        <v>7835</v>
      </c>
      <c r="K7568" t="s">
        <v>7836</v>
      </c>
      <c r="L7568" t="s">
        <v>114</v>
      </c>
      <c r="M7568" t="s">
        <v>4918</v>
      </c>
      <c r="N7568" t="s">
        <v>5112</v>
      </c>
      <c r="O7568" t="s">
        <v>7837</v>
      </c>
      <c r="P7568" t="s">
        <v>63013</v>
      </c>
      <c r="R7568" t="str">
        <f t="shared" si="236"/>
        <v>高密</v>
      </c>
      <c r="S7568" t="str">
        <f t="shared" si="237"/>
        <v>0113</v>
      </c>
    </row>
    <row r="7569" spans="1:19">
      <c r="A7569" t="s">
        <v>63014</v>
      </c>
      <c r="B7569" t="s">
        <v>63015</v>
      </c>
      <c r="C7569" t="s">
        <v>49</v>
      </c>
      <c r="D7569" t="s">
        <v>63016</v>
      </c>
      <c r="E7569" t="s">
        <v>60278</v>
      </c>
      <c r="F7569" t="s">
        <v>63017</v>
      </c>
      <c r="G7569" t="s">
        <v>63018</v>
      </c>
      <c r="H7569" t="s">
        <v>63019</v>
      </c>
      <c r="I7569" t="s">
        <v>4828</v>
      </c>
      <c r="J7569" t="s">
        <v>13968</v>
      </c>
      <c r="K7569" t="s">
        <v>13969</v>
      </c>
      <c r="L7569" t="s">
        <v>375</v>
      </c>
      <c r="M7569" t="s">
        <v>8957</v>
      </c>
      <c r="N7569" t="s">
        <v>4905</v>
      </c>
      <c r="O7569" t="s">
        <v>13970</v>
      </c>
      <c r="P7569" t="s">
        <v>63020</v>
      </c>
      <c r="R7569" t="str">
        <f t="shared" si="236"/>
        <v>昌邑</v>
      </c>
      <c r="S7569" t="str">
        <f t="shared" si="237"/>
        <v>0113</v>
      </c>
    </row>
    <row r="7570" spans="1:19">
      <c r="A7570" t="s">
        <v>63021</v>
      </c>
      <c r="B7570" t="s">
        <v>63022</v>
      </c>
      <c r="C7570" t="s">
        <v>49</v>
      </c>
      <c r="D7570" t="s">
        <v>63023</v>
      </c>
      <c r="E7570" t="s">
        <v>60278</v>
      </c>
      <c r="F7570" t="s">
        <v>63024</v>
      </c>
      <c r="G7570" t="s">
        <v>63025</v>
      </c>
      <c r="H7570" t="s">
        <v>63026</v>
      </c>
      <c r="I7570" t="s">
        <v>4813</v>
      </c>
      <c r="J7570" t="s">
        <v>5328</v>
      </c>
      <c r="K7570" t="s">
        <v>5329</v>
      </c>
      <c r="L7570" t="s">
        <v>1136</v>
      </c>
      <c r="M7570" t="s">
        <v>5330</v>
      </c>
      <c r="N7570" t="s">
        <v>5056</v>
      </c>
      <c r="O7570" t="s">
        <v>5331</v>
      </c>
      <c r="P7570" t="s">
        <v>63027</v>
      </c>
      <c r="R7570" t="str">
        <f t="shared" si="236"/>
        <v>昌乐</v>
      </c>
      <c r="S7570" t="str">
        <f t="shared" si="237"/>
        <v>0113</v>
      </c>
    </row>
    <row r="7571" spans="1:19">
      <c r="A7571" t="s">
        <v>63028</v>
      </c>
      <c r="B7571" t="s">
        <v>63029</v>
      </c>
      <c r="C7571" t="s">
        <v>49</v>
      </c>
      <c r="D7571" t="s">
        <v>63030</v>
      </c>
      <c r="E7571" t="s">
        <v>60278</v>
      </c>
      <c r="F7571" t="s">
        <v>63031</v>
      </c>
      <c r="G7571" t="s">
        <v>63032</v>
      </c>
      <c r="H7571" t="s">
        <v>63033</v>
      </c>
      <c r="I7571" t="s">
        <v>4852</v>
      </c>
      <c r="J7571" t="s">
        <v>12539</v>
      </c>
      <c r="K7571" t="s">
        <v>12540</v>
      </c>
      <c r="L7571" t="s">
        <v>123</v>
      </c>
      <c r="M7571" t="s">
        <v>4994</v>
      </c>
      <c r="N7571" t="s">
        <v>5619</v>
      </c>
      <c r="O7571" t="s">
        <v>12541</v>
      </c>
      <c r="P7571" t="s">
        <v>63034</v>
      </c>
      <c r="R7571" t="str">
        <f t="shared" si="236"/>
        <v>诸城</v>
      </c>
      <c r="S7571" t="str">
        <f t="shared" si="237"/>
        <v>0113</v>
      </c>
    </row>
    <row r="7572" spans="1:19">
      <c r="A7572" t="s">
        <v>63035</v>
      </c>
      <c r="B7572" t="s">
        <v>63036</v>
      </c>
      <c r="C7572" t="s">
        <v>49</v>
      </c>
      <c r="D7572" t="s">
        <v>63037</v>
      </c>
      <c r="E7572" t="s">
        <v>63038</v>
      </c>
      <c r="F7572" t="s">
        <v>63039</v>
      </c>
      <c r="G7572" t="s">
        <v>63040</v>
      </c>
      <c r="H7572" t="s">
        <v>63041</v>
      </c>
      <c r="I7572" t="s">
        <v>6888</v>
      </c>
      <c r="J7572" t="s">
        <v>5316</v>
      </c>
      <c r="K7572" t="s">
        <v>5317</v>
      </c>
      <c r="L7572" t="s">
        <v>375</v>
      </c>
      <c r="M7572" t="s">
        <v>5318</v>
      </c>
      <c r="N7572" t="s">
        <v>6985</v>
      </c>
      <c r="O7572" t="s">
        <v>5319</v>
      </c>
      <c r="P7572" t="s">
        <v>63042</v>
      </c>
      <c r="R7572" t="str">
        <f t="shared" si="236"/>
        <v>昌邑</v>
      </c>
      <c r="S7572" t="str">
        <f t="shared" si="237"/>
        <v>0113</v>
      </c>
    </row>
    <row r="7573" spans="1:19">
      <c r="A7573" t="s">
        <v>63043</v>
      </c>
      <c r="B7573" t="s">
        <v>63044</v>
      </c>
      <c r="C7573" t="s">
        <v>49</v>
      </c>
      <c r="D7573" t="s">
        <v>63045</v>
      </c>
      <c r="E7573" t="s">
        <v>63046</v>
      </c>
      <c r="F7573" t="s">
        <v>63047</v>
      </c>
      <c r="G7573" t="s">
        <v>63048</v>
      </c>
      <c r="H7573" t="s">
        <v>63049</v>
      </c>
      <c r="I7573" t="s">
        <v>5835</v>
      </c>
      <c r="J7573" t="s">
        <v>18758</v>
      </c>
      <c r="K7573" t="s">
        <v>18759</v>
      </c>
      <c r="L7573" t="s">
        <v>105</v>
      </c>
      <c r="M7573" t="s">
        <v>6055</v>
      </c>
      <c r="N7573" t="s">
        <v>5030</v>
      </c>
      <c r="O7573" t="s">
        <v>18760</v>
      </c>
      <c r="P7573" t="s">
        <v>63050</v>
      </c>
      <c r="Q7573" t="s">
        <v>63051</v>
      </c>
      <c r="R7573" t="str">
        <f t="shared" si="236"/>
        <v>寿光</v>
      </c>
      <c r="S7573" t="str">
        <f t="shared" si="237"/>
        <v>0113</v>
      </c>
    </row>
    <row r="7574" spans="1:19">
      <c r="A7574" t="s">
        <v>63052</v>
      </c>
      <c r="B7574" t="s">
        <v>63053</v>
      </c>
      <c r="C7574" t="s">
        <v>49</v>
      </c>
      <c r="D7574" t="s">
        <v>63054</v>
      </c>
      <c r="E7574" t="s">
        <v>60278</v>
      </c>
      <c r="F7574" t="s">
        <v>59856</v>
      </c>
      <c r="G7574" t="s">
        <v>63055</v>
      </c>
      <c r="H7574" t="s">
        <v>63056</v>
      </c>
      <c r="I7574" t="s">
        <v>4852</v>
      </c>
      <c r="J7574" t="s">
        <v>17128</v>
      </c>
      <c r="K7574" t="s">
        <v>17129</v>
      </c>
      <c r="L7574" t="s">
        <v>375</v>
      </c>
      <c r="M7574" t="s">
        <v>7334</v>
      </c>
      <c r="N7574" t="s">
        <v>5619</v>
      </c>
      <c r="O7574" t="s">
        <v>17130</v>
      </c>
      <c r="P7574" t="s">
        <v>63057</v>
      </c>
      <c r="Q7574" t="s">
        <v>59860</v>
      </c>
      <c r="R7574" t="str">
        <f t="shared" si="236"/>
        <v>昌邑</v>
      </c>
      <c r="S7574" t="str">
        <f t="shared" si="237"/>
        <v>0113</v>
      </c>
    </row>
    <row r="7575" spans="1:19">
      <c r="A7575" t="s">
        <v>63058</v>
      </c>
      <c r="B7575" t="s">
        <v>63059</v>
      </c>
      <c r="C7575" t="s">
        <v>49</v>
      </c>
      <c r="D7575" t="s">
        <v>63060</v>
      </c>
      <c r="E7575" t="s">
        <v>63061</v>
      </c>
      <c r="F7575" t="s">
        <v>63062</v>
      </c>
      <c r="G7575" t="s">
        <v>63063</v>
      </c>
      <c r="H7575" t="s">
        <v>63064</v>
      </c>
      <c r="I7575" t="s">
        <v>12119</v>
      </c>
      <c r="J7575" t="s">
        <v>17246</v>
      </c>
      <c r="K7575" t="s">
        <v>17247</v>
      </c>
      <c r="L7575" t="s">
        <v>114</v>
      </c>
      <c r="M7575" t="s">
        <v>9901</v>
      </c>
      <c r="N7575" t="s">
        <v>4933</v>
      </c>
      <c r="O7575" t="s">
        <v>17248</v>
      </c>
      <c r="P7575" t="s">
        <v>63065</v>
      </c>
      <c r="R7575" t="str">
        <f t="shared" si="236"/>
        <v>高密</v>
      </c>
      <c r="S7575" t="str">
        <f t="shared" si="237"/>
        <v>0113</v>
      </c>
    </row>
    <row r="7576" spans="1:19">
      <c r="A7576" t="s">
        <v>63066</v>
      </c>
      <c r="B7576" t="s">
        <v>63067</v>
      </c>
      <c r="C7576" t="s">
        <v>49</v>
      </c>
      <c r="D7576" t="s">
        <v>63068</v>
      </c>
      <c r="E7576" t="s">
        <v>60514</v>
      </c>
      <c r="F7576" t="s">
        <v>63069</v>
      </c>
      <c r="G7576" t="s">
        <v>63070</v>
      </c>
      <c r="H7576" t="s">
        <v>63071</v>
      </c>
      <c r="I7576" t="s">
        <v>12119</v>
      </c>
      <c r="J7576" t="s">
        <v>9438</v>
      </c>
      <c r="K7576" t="s">
        <v>9439</v>
      </c>
      <c r="L7576" t="s">
        <v>114</v>
      </c>
      <c r="M7576" t="s">
        <v>5486</v>
      </c>
      <c r="O7576" t="s">
        <v>9440</v>
      </c>
      <c r="P7576" t="s">
        <v>63072</v>
      </c>
      <c r="Q7576" t="s">
        <v>63073</v>
      </c>
      <c r="R7576" t="str">
        <f t="shared" si="236"/>
        <v>高密</v>
      </c>
      <c r="S7576" t="str">
        <f t="shared" si="237"/>
        <v>0113</v>
      </c>
    </row>
    <row r="7577" spans="1:19">
      <c r="A7577" t="s">
        <v>63074</v>
      </c>
      <c r="B7577" t="s">
        <v>63075</v>
      </c>
      <c r="C7577" t="s">
        <v>49</v>
      </c>
      <c r="D7577" t="s">
        <v>63076</v>
      </c>
      <c r="E7577" t="s">
        <v>60710</v>
      </c>
      <c r="F7577" t="s">
        <v>63077</v>
      </c>
      <c r="G7577" t="s">
        <v>63078</v>
      </c>
      <c r="H7577" t="s">
        <v>63079</v>
      </c>
      <c r="I7577" t="s">
        <v>4813</v>
      </c>
      <c r="J7577" t="s">
        <v>6122</v>
      </c>
      <c r="K7577" t="s">
        <v>6123</v>
      </c>
      <c r="L7577" t="s">
        <v>50</v>
      </c>
      <c r="M7577" t="s">
        <v>5721</v>
      </c>
      <c r="N7577" t="s">
        <v>5112</v>
      </c>
      <c r="O7577" t="s">
        <v>6124</v>
      </c>
      <c r="P7577" t="s">
        <v>63080</v>
      </c>
      <c r="Q7577" t="s">
        <v>63081</v>
      </c>
      <c r="R7577" t="str">
        <f t="shared" si="236"/>
        <v>青州</v>
      </c>
      <c r="S7577" t="str">
        <f t="shared" si="237"/>
        <v>0113</v>
      </c>
    </row>
    <row r="7578" spans="1:19">
      <c r="A7578" t="s">
        <v>63082</v>
      </c>
      <c r="B7578" t="s">
        <v>63083</v>
      </c>
      <c r="C7578" t="s">
        <v>49</v>
      </c>
      <c r="D7578" t="s">
        <v>63084</v>
      </c>
      <c r="E7578" t="s">
        <v>60530</v>
      </c>
      <c r="F7578" t="s">
        <v>63085</v>
      </c>
      <c r="G7578" t="s">
        <v>63086</v>
      </c>
      <c r="H7578" t="s">
        <v>63087</v>
      </c>
      <c r="I7578" t="s">
        <v>4828</v>
      </c>
      <c r="J7578" t="s">
        <v>7309</v>
      </c>
      <c r="K7578" t="s">
        <v>7310</v>
      </c>
      <c r="L7578" t="s">
        <v>375</v>
      </c>
      <c r="M7578" t="s">
        <v>5745</v>
      </c>
      <c r="N7578" t="s">
        <v>5069</v>
      </c>
      <c r="O7578" t="s">
        <v>7311</v>
      </c>
      <c r="P7578" t="s">
        <v>63088</v>
      </c>
      <c r="R7578" t="str">
        <f t="shared" si="236"/>
        <v>昌邑</v>
      </c>
      <c r="S7578" t="str">
        <f t="shared" si="237"/>
        <v>0113</v>
      </c>
    </row>
    <row r="7579" spans="1:19">
      <c r="A7579" t="s">
        <v>63089</v>
      </c>
      <c r="B7579" t="s">
        <v>63090</v>
      </c>
      <c r="C7579" t="s">
        <v>49</v>
      </c>
      <c r="D7579" t="s">
        <v>63091</v>
      </c>
      <c r="E7579" t="s">
        <v>60514</v>
      </c>
      <c r="F7579" t="s">
        <v>63092</v>
      </c>
      <c r="G7579" t="s">
        <v>63093</v>
      </c>
      <c r="H7579" t="s">
        <v>63094</v>
      </c>
      <c r="I7579" t="s">
        <v>4828</v>
      </c>
      <c r="J7579" t="s">
        <v>10006</v>
      </c>
      <c r="K7579" t="s">
        <v>10007</v>
      </c>
      <c r="L7579" t="s">
        <v>60</v>
      </c>
      <c r="M7579" t="s">
        <v>5888</v>
      </c>
      <c r="O7579" t="s">
        <v>10008</v>
      </c>
      <c r="P7579" t="s">
        <v>63095</v>
      </c>
      <c r="R7579" t="str">
        <f t="shared" si="236"/>
        <v>奎文</v>
      </c>
      <c r="S7579" t="str">
        <f t="shared" si="237"/>
        <v>0113</v>
      </c>
    </row>
    <row r="7580" spans="1:19">
      <c r="A7580" t="s">
        <v>63096</v>
      </c>
      <c r="B7580" t="s">
        <v>63097</v>
      </c>
      <c r="C7580" t="s">
        <v>49</v>
      </c>
      <c r="D7580" t="s">
        <v>63098</v>
      </c>
      <c r="E7580" t="s">
        <v>60278</v>
      </c>
      <c r="F7580" t="s">
        <v>63099</v>
      </c>
      <c r="G7580" t="s">
        <v>63100</v>
      </c>
      <c r="H7580" t="s">
        <v>63101</v>
      </c>
      <c r="I7580" t="s">
        <v>4852</v>
      </c>
      <c r="J7580" t="s">
        <v>14847</v>
      </c>
      <c r="K7580" t="s">
        <v>14848</v>
      </c>
      <c r="L7580" t="s">
        <v>148</v>
      </c>
      <c r="M7580" t="s">
        <v>6713</v>
      </c>
      <c r="N7580" t="s">
        <v>4972</v>
      </c>
      <c r="O7580" t="s">
        <v>14849</v>
      </c>
      <c r="P7580" t="s">
        <v>63102</v>
      </c>
      <c r="Q7580" t="s">
        <v>63103</v>
      </c>
      <c r="R7580" t="str">
        <f t="shared" si="236"/>
        <v>寒亭</v>
      </c>
      <c r="S7580" t="str">
        <f t="shared" si="237"/>
        <v>0113</v>
      </c>
    </row>
    <row r="7581" spans="1:19">
      <c r="A7581" t="s">
        <v>63104</v>
      </c>
      <c r="B7581" t="s">
        <v>63105</v>
      </c>
      <c r="C7581" t="s">
        <v>49</v>
      </c>
      <c r="D7581" t="s">
        <v>63106</v>
      </c>
      <c r="E7581" t="s">
        <v>60514</v>
      </c>
      <c r="F7581" t="s">
        <v>63107</v>
      </c>
      <c r="G7581" t="s">
        <v>63108</v>
      </c>
      <c r="H7581" t="s">
        <v>63109</v>
      </c>
      <c r="I7581" t="s">
        <v>4841</v>
      </c>
      <c r="J7581" t="s">
        <v>10006</v>
      </c>
      <c r="K7581" t="s">
        <v>10007</v>
      </c>
      <c r="L7581" t="s">
        <v>60</v>
      </c>
      <c r="M7581" t="s">
        <v>5888</v>
      </c>
      <c r="O7581" t="s">
        <v>10008</v>
      </c>
      <c r="P7581" t="s">
        <v>63110</v>
      </c>
      <c r="Q7581" t="s">
        <v>63111</v>
      </c>
      <c r="R7581" t="str">
        <f t="shared" si="236"/>
        <v>奎文</v>
      </c>
      <c r="S7581" t="str">
        <f t="shared" si="237"/>
        <v>0113</v>
      </c>
    </row>
    <row r="7582" spans="1:19">
      <c r="A7582" t="s">
        <v>63112</v>
      </c>
      <c r="B7582" t="s">
        <v>63113</v>
      </c>
      <c r="C7582" t="s">
        <v>49</v>
      </c>
      <c r="D7582" t="s">
        <v>63114</v>
      </c>
      <c r="E7582" t="s">
        <v>60530</v>
      </c>
      <c r="F7582" t="s">
        <v>63115</v>
      </c>
      <c r="G7582" t="s">
        <v>63116</v>
      </c>
      <c r="H7582" t="s">
        <v>63117</v>
      </c>
      <c r="I7582" t="s">
        <v>4828</v>
      </c>
      <c r="J7582" t="s">
        <v>11618</v>
      </c>
      <c r="K7582" t="s">
        <v>11619</v>
      </c>
      <c r="L7582" t="s">
        <v>237</v>
      </c>
      <c r="M7582" t="s">
        <v>4868</v>
      </c>
      <c r="N7582" t="s">
        <v>5112</v>
      </c>
      <c r="O7582" t="s">
        <v>11620</v>
      </c>
      <c r="P7582" t="s">
        <v>63118</v>
      </c>
      <c r="R7582" t="str">
        <f t="shared" si="236"/>
        <v>潍城</v>
      </c>
      <c r="S7582" t="str">
        <f t="shared" si="237"/>
        <v>0113</v>
      </c>
    </row>
    <row r="7583" spans="1:19">
      <c r="A7583" t="s">
        <v>63119</v>
      </c>
      <c r="B7583" t="s">
        <v>63120</v>
      </c>
      <c r="C7583" t="s">
        <v>49</v>
      </c>
      <c r="D7583" t="s">
        <v>63121</v>
      </c>
      <c r="E7583" t="s">
        <v>60278</v>
      </c>
      <c r="F7583" t="s">
        <v>63122</v>
      </c>
      <c r="G7583" t="s">
        <v>63123</v>
      </c>
      <c r="H7583" t="s">
        <v>63124</v>
      </c>
      <c r="I7583" t="s">
        <v>4785</v>
      </c>
      <c r="J7583" t="s">
        <v>9807</v>
      </c>
      <c r="K7583" t="s">
        <v>9808</v>
      </c>
      <c r="L7583" t="s">
        <v>95</v>
      </c>
      <c r="M7583" t="s">
        <v>4844</v>
      </c>
      <c r="N7583" t="s">
        <v>5030</v>
      </c>
      <c r="O7583" t="s">
        <v>9809</v>
      </c>
      <c r="P7583" t="s">
        <v>63125</v>
      </c>
      <c r="Q7583" t="s">
        <v>63126</v>
      </c>
      <c r="R7583" t="str">
        <f t="shared" si="236"/>
        <v>安丘</v>
      </c>
      <c r="S7583" t="str">
        <f t="shared" si="237"/>
        <v>0113</v>
      </c>
    </row>
    <row r="7584" spans="1:19">
      <c r="A7584" t="s">
        <v>63127</v>
      </c>
      <c r="B7584" t="s">
        <v>63128</v>
      </c>
      <c r="C7584" t="s">
        <v>49</v>
      </c>
      <c r="D7584" t="s">
        <v>63129</v>
      </c>
      <c r="E7584" t="s">
        <v>60506</v>
      </c>
      <c r="F7584" t="s">
        <v>63130</v>
      </c>
      <c r="G7584" t="s">
        <v>63131</v>
      </c>
      <c r="H7584" t="s">
        <v>63132</v>
      </c>
      <c r="I7584" t="s">
        <v>12119</v>
      </c>
      <c r="J7584" t="s">
        <v>6150</v>
      </c>
      <c r="K7584" t="s">
        <v>6151</v>
      </c>
      <c r="L7584" t="s">
        <v>95</v>
      </c>
      <c r="M7584" t="s">
        <v>5709</v>
      </c>
      <c r="N7584" t="s">
        <v>4959</v>
      </c>
      <c r="O7584" t="s">
        <v>6153</v>
      </c>
      <c r="P7584" t="s">
        <v>63133</v>
      </c>
      <c r="Q7584" t="s">
        <v>63134</v>
      </c>
      <c r="R7584" t="str">
        <f t="shared" si="236"/>
        <v>安丘</v>
      </c>
      <c r="S7584" t="str">
        <f t="shared" si="237"/>
        <v>0113</v>
      </c>
    </row>
    <row r="7585" spans="1:19">
      <c r="A7585" t="s">
        <v>63135</v>
      </c>
      <c r="B7585" t="s">
        <v>63136</v>
      </c>
      <c r="C7585" t="s">
        <v>49</v>
      </c>
      <c r="D7585" t="s">
        <v>63137</v>
      </c>
      <c r="E7585" t="s">
        <v>60710</v>
      </c>
      <c r="F7585" t="s">
        <v>63138</v>
      </c>
      <c r="G7585" t="s">
        <v>63139</v>
      </c>
      <c r="H7585" t="s">
        <v>63140</v>
      </c>
      <c r="I7585" t="s">
        <v>4929</v>
      </c>
      <c r="J7585" t="s">
        <v>12120</v>
      </c>
      <c r="K7585" t="s">
        <v>12121</v>
      </c>
      <c r="L7585" t="s">
        <v>1136</v>
      </c>
      <c r="M7585" t="s">
        <v>8945</v>
      </c>
      <c r="N7585" t="s">
        <v>5211</v>
      </c>
      <c r="O7585" t="s">
        <v>12122</v>
      </c>
      <c r="P7585" t="s">
        <v>63141</v>
      </c>
      <c r="Q7585" t="s">
        <v>63142</v>
      </c>
      <c r="R7585" t="str">
        <f t="shared" si="236"/>
        <v>昌乐</v>
      </c>
      <c r="S7585" t="str">
        <f t="shared" si="237"/>
        <v>0113</v>
      </c>
    </row>
    <row r="7586" spans="1:19">
      <c r="A7586" t="s">
        <v>63143</v>
      </c>
      <c r="B7586" t="s">
        <v>58633</v>
      </c>
      <c r="C7586" t="s">
        <v>49</v>
      </c>
      <c r="D7586" t="s">
        <v>63144</v>
      </c>
      <c r="E7586" t="s">
        <v>63145</v>
      </c>
      <c r="F7586" t="s">
        <v>63146</v>
      </c>
      <c r="G7586" t="s">
        <v>63147</v>
      </c>
      <c r="H7586" t="s">
        <v>63148</v>
      </c>
      <c r="I7586" t="s">
        <v>4852</v>
      </c>
      <c r="J7586" t="s">
        <v>6423</v>
      </c>
      <c r="K7586" t="s">
        <v>6424</v>
      </c>
      <c r="L7586" t="s">
        <v>60</v>
      </c>
      <c r="M7586" t="s">
        <v>5511</v>
      </c>
      <c r="N7586" t="s">
        <v>5056</v>
      </c>
      <c r="O7586" t="s">
        <v>6425</v>
      </c>
      <c r="P7586" t="s">
        <v>63149</v>
      </c>
      <c r="R7586" t="str">
        <f t="shared" si="236"/>
        <v>奎文</v>
      </c>
      <c r="S7586" t="str">
        <f t="shared" si="237"/>
        <v>0113</v>
      </c>
    </row>
    <row r="7587" spans="1:19">
      <c r="A7587" t="s">
        <v>63150</v>
      </c>
      <c r="B7587" t="s">
        <v>63151</v>
      </c>
      <c r="C7587" t="s">
        <v>49</v>
      </c>
      <c r="D7587" t="s">
        <v>63152</v>
      </c>
      <c r="E7587" t="s">
        <v>60506</v>
      </c>
      <c r="F7587" t="s">
        <v>63153</v>
      </c>
      <c r="G7587" t="s">
        <v>63154</v>
      </c>
      <c r="H7587" t="s">
        <v>63155</v>
      </c>
      <c r="I7587" t="s">
        <v>12500</v>
      </c>
      <c r="J7587" t="s">
        <v>8354</v>
      </c>
      <c r="K7587" t="s">
        <v>8355</v>
      </c>
      <c r="L7587" t="s">
        <v>95</v>
      </c>
      <c r="M7587" t="s">
        <v>5649</v>
      </c>
      <c r="N7587" t="s">
        <v>4845</v>
      </c>
      <c r="O7587" t="s">
        <v>8356</v>
      </c>
      <c r="P7587" t="s">
        <v>63156</v>
      </c>
      <c r="R7587" t="str">
        <f t="shared" si="236"/>
        <v>安丘</v>
      </c>
      <c r="S7587" t="str">
        <f t="shared" si="237"/>
        <v>0113</v>
      </c>
    </row>
    <row r="7588" spans="1:19">
      <c r="A7588" t="s">
        <v>63157</v>
      </c>
      <c r="B7588" t="s">
        <v>63158</v>
      </c>
      <c r="C7588" t="s">
        <v>49</v>
      </c>
      <c r="D7588" t="s">
        <v>63159</v>
      </c>
      <c r="E7588" t="s">
        <v>60248</v>
      </c>
      <c r="F7588" t="s">
        <v>63160</v>
      </c>
      <c r="G7588" t="s">
        <v>63161</v>
      </c>
      <c r="H7588" t="s">
        <v>63162</v>
      </c>
      <c r="I7588" t="s">
        <v>12844</v>
      </c>
      <c r="J7588" t="s">
        <v>9807</v>
      </c>
      <c r="K7588" t="s">
        <v>9808</v>
      </c>
      <c r="L7588" t="s">
        <v>95</v>
      </c>
      <c r="M7588" t="s">
        <v>4844</v>
      </c>
      <c r="N7588" t="s">
        <v>5907</v>
      </c>
      <c r="O7588" t="s">
        <v>9809</v>
      </c>
      <c r="P7588" t="s">
        <v>63163</v>
      </c>
      <c r="Q7588" t="s">
        <v>63164</v>
      </c>
      <c r="R7588" t="str">
        <f t="shared" si="236"/>
        <v>安丘</v>
      </c>
      <c r="S7588" t="str">
        <f t="shared" si="237"/>
        <v>0113</v>
      </c>
    </row>
    <row r="7589" spans="1:19">
      <c r="A7589" t="s">
        <v>63165</v>
      </c>
      <c r="B7589" t="s">
        <v>63166</v>
      </c>
      <c r="C7589" t="s">
        <v>49</v>
      </c>
      <c r="D7589" t="s">
        <v>63167</v>
      </c>
      <c r="E7589" t="s">
        <v>60514</v>
      </c>
      <c r="F7589" t="s">
        <v>63168</v>
      </c>
      <c r="G7589" t="s">
        <v>63169</v>
      </c>
      <c r="H7589" t="s">
        <v>63170</v>
      </c>
      <c r="I7589" t="s">
        <v>12119</v>
      </c>
      <c r="J7589" t="s">
        <v>6053</v>
      </c>
      <c r="K7589" t="s">
        <v>6054</v>
      </c>
      <c r="L7589" t="s">
        <v>105</v>
      </c>
      <c r="M7589" t="s">
        <v>6055</v>
      </c>
      <c r="N7589" t="s">
        <v>8593</v>
      </c>
      <c r="O7589" t="s">
        <v>6056</v>
      </c>
      <c r="P7589" t="s">
        <v>63171</v>
      </c>
      <c r="R7589" t="str">
        <f t="shared" si="236"/>
        <v>寿光</v>
      </c>
      <c r="S7589" t="str">
        <f t="shared" si="237"/>
        <v>0113</v>
      </c>
    </row>
    <row r="7590" spans="1:19">
      <c r="A7590" t="s">
        <v>63172</v>
      </c>
      <c r="B7590" t="s">
        <v>63173</v>
      </c>
      <c r="C7590" t="s">
        <v>49</v>
      </c>
      <c r="D7590" t="s">
        <v>63174</v>
      </c>
      <c r="E7590" t="s">
        <v>60514</v>
      </c>
      <c r="F7590" t="s">
        <v>63175</v>
      </c>
      <c r="G7590" t="s">
        <v>63176</v>
      </c>
      <c r="H7590" t="s">
        <v>63177</v>
      </c>
      <c r="I7590" t="s">
        <v>12119</v>
      </c>
      <c r="J7590" t="s">
        <v>5222</v>
      </c>
      <c r="K7590" t="s">
        <v>5223</v>
      </c>
      <c r="L7590" t="s">
        <v>105</v>
      </c>
      <c r="M7590" t="s">
        <v>5224</v>
      </c>
      <c r="O7590" t="s">
        <v>5225</v>
      </c>
      <c r="P7590" t="s">
        <v>63178</v>
      </c>
      <c r="Q7590" t="s">
        <v>63179</v>
      </c>
      <c r="R7590" t="str">
        <f t="shared" si="236"/>
        <v>寿光</v>
      </c>
      <c r="S7590" t="str">
        <f t="shared" si="237"/>
        <v>0113</v>
      </c>
    </row>
    <row r="7591" spans="1:19">
      <c r="A7591" t="s">
        <v>63180</v>
      </c>
      <c r="B7591" t="s">
        <v>63181</v>
      </c>
      <c r="C7591" t="s">
        <v>49</v>
      </c>
      <c r="D7591" t="s">
        <v>63182</v>
      </c>
      <c r="E7591" t="s">
        <v>60514</v>
      </c>
      <c r="F7591" t="s">
        <v>63183</v>
      </c>
      <c r="G7591" t="s">
        <v>63184</v>
      </c>
      <c r="H7591" t="s">
        <v>63185</v>
      </c>
      <c r="I7591" t="s">
        <v>12119</v>
      </c>
      <c r="J7591" t="s">
        <v>6423</v>
      </c>
      <c r="K7591" t="s">
        <v>6424</v>
      </c>
      <c r="L7591" t="s">
        <v>60</v>
      </c>
      <c r="M7591" t="s">
        <v>5511</v>
      </c>
      <c r="N7591" t="s">
        <v>5056</v>
      </c>
      <c r="O7591" t="s">
        <v>6425</v>
      </c>
      <c r="P7591" t="s">
        <v>63186</v>
      </c>
      <c r="Q7591" t="s">
        <v>63187</v>
      </c>
      <c r="R7591" t="str">
        <f t="shared" si="236"/>
        <v>奎文</v>
      </c>
      <c r="S7591" t="str">
        <f t="shared" si="237"/>
        <v>0113</v>
      </c>
    </row>
    <row r="7592" spans="1:19">
      <c r="A7592" t="s">
        <v>63188</v>
      </c>
      <c r="B7592" t="s">
        <v>63189</v>
      </c>
      <c r="C7592" t="s">
        <v>49</v>
      </c>
      <c r="D7592" t="s">
        <v>63190</v>
      </c>
      <c r="E7592" t="s">
        <v>60710</v>
      </c>
      <c r="F7592" t="s">
        <v>63191</v>
      </c>
      <c r="G7592" t="s">
        <v>63192</v>
      </c>
      <c r="H7592" t="s">
        <v>63193</v>
      </c>
      <c r="I7592" t="s">
        <v>4785</v>
      </c>
      <c r="J7592" t="s">
        <v>9995</v>
      </c>
      <c r="K7592" t="s">
        <v>9996</v>
      </c>
      <c r="L7592" t="s">
        <v>77</v>
      </c>
      <c r="M7592" t="s">
        <v>5145</v>
      </c>
      <c r="O7592" t="s">
        <v>9997</v>
      </c>
      <c r="P7592" t="s">
        <v>63194</v>
      </c>
      <c r="Q7592" t="s">
        <v>63195</v>
      </c>
      <c r="R7592" t="str">
        <f t="shared" si="236"/>
        <v>临朐</v>
      </c>
      <c r="S7592" t="str">
        <f t="shared" si="237"/>
        <v>0113</v>
      </c>
    </row>
    <row r="7593" spans="1:19">
      <c r="A7593" t="s">
        <v>63196</v>
      </c>
      <c r="B7593" t="s">
        <v>63197</v>
      </c>
      <c r="C7593" t="s">
        <v>49</v>
      </c>
      <c r="D7593" t="s">
        <v>63198</v>
      </c>
      <c r="E7593" t="s">
        <v>60248</v>
      </c>
      <c r="F7593" t="s">
        <v>63199</v>
      </c>
      <c r="G7593" t="s">
        <v>63200</v>
      </c>
      <c r="H7593" t="s">
        <v>63201</v>
      </c>
      <c r="I7593" t="s">
        <v>12119</v>
      </c>
      <c r="J7593" t="s">
        <v>4969</v>
      </c>
      <c r="K7593" t="s">
        <v>4970</v>
      </c>
      <c r="L7593" t="s">
        <v>237</v>
      </c>
      <c r="M7593" t="s">
        <v>4971</v>
      </c>
      <c r="N7593" t="s">
        <v>4919</v>
      </c>
      <c r="P7593" t="s">
        <v>63202</v>
      </c>
      <c r="Q7593" t="s">
        <v>63203</v>
      </c>
      <c r="R7593" t="str">
        <f t="shared" si="236"/>
        <v>潍城</v>
      </c>
      <c r="S7593" t="str">
        <f t="shared" si="237"/>
        <v>0113</v>
      </c>
    </row>
    <row r="7594" spans="1:19">
      <c r="A7594" t="s">
        <v>63204</v>
      </c>
      <c r="B7594" t="s">
        <v>63205</v>
      </c>
      <c r="C7594" t="s">
        <v>49</v>
      </c>
      <c r="D7594" t="s">
        <v>63206</v>
      </c>
      <c r="E7594" t="s">
        <v>60278</v>
      </c>
      <c r="F7594" t="s">
        <v>63207</v>
      </c>
      <c r="G7594" t="s">
        <v>63208</v>
      </c>
      <c r="H7594" t="s">
        <v>63209</v>
      </c>
      <c r="I7594" t="s">
        <v>5066</v>
      </c>
      <c r="J7594" t="s">
        <v>9181</v>
      </c>
      <c r="K7594" t="s">
        <v>9182</v>
      </c>
      <c r="L7594" t="s">
        <v>60</v>
      </c>
      <c r="M7594" t="s">
        <v>4774</v>
      </c>
      <c r="N7594" t="s">
        <v>7912</v>
      </c>
      <c r="O7594" t="s">
        <v>9183</v>
      </c>
      <c r="P7594" t="s">
        <v>63210</v>
      </c>
      <c r="Q7594" t="s">
        <v>63211</v>
      </c>
      <c r="R7594" t="str">
        <f t="shared" si="236"/>
        <v>奎文</v>
      </c>
      <c r="S7594" t="str">
        <f t="shared" si="237"/>
        <v>0113</v>
      </c>
    </row>
    <row r="7595" spans="1:19">
      <c r="A7595" t="s">
        <v>63212</v>
      </c>
      <c r="B7595" t="s">
        <v>63213</v>
      </c>
      <c r="C7595" t="s">
        <v>49</v>
      </c>
      <c r="D7595" t="s">
        <v>63214</v>
      </c>
      <c r="E7595" t="s">
        <v>60278</v>
      </c>
      <c r="F7595" t="s">
        <v>63215</v>
      </c>
      <c r="G7595" t="s">
        <v>63216</v>
      </c>
      <c r="H7595" t="s">
        <v>63217</v>
      </c>
      <c r="I7595" t="s">
        <v>4955</v>
      </c>
      <c r="J7595" t="s">
        <v>6642</v>
      </c>
      <c r="K7595" t="s">
        <v>5768</v>
      </c>
      <c r="L7595" t="s">
        <v>105</v>
      </c>
      <c r="M7595" t="s">
        <v>5769</v>
      </c>
      <c r="N7595" t="s">
        <v>5421</v>
      </c>
      <c r="O7595" t="s">
        <v>5843</v>
      </c>
      <c r="Q7595" t="s">
        <v>63218</v>
      </c>
      <c r="R7595" t="str">
        <f t="shared" si="236"/>
        <v>寿光</v>
      </c>
      <c r="S7595" t="str">
        <f t="shared" si="237"/>
        <v>0113</v>
      </c>
    </row>
    <row r="7596" spans="1:19">
      <c r="A7596" t="s">
        <v>63219</v>
      </c>
      <c r="B7596" t="s">
        <v>63220</v>
      </c>
      <c r="C7596" t="s">
        <v>49</v>
      </c>
      <c r="D7596" t="s">
        <v>63221</v>
      </c>
      <c r="E7596" t="s">
        <v>60514</v>
      </c>
      <c r="F7596" t="s">
        <v>63222</v>
      </c>
      <c r="G7596" t="s">
        <v>63223</v>
      </c>
      <c r="H7596" t="s">
        <v>63224</v>
      </c>
      <c r="I7596" t="s">
        <v>12119</v>
      </c>
      <c r="J7596" t="s">
        <v>8139</v>
      </c>
      <c r="K7596" t="s">
        <v>8140</v>
      </c>
      <c r="L7596" t="s">
        <v>105</v>
      </c>
      <c r="M7596" t="s">
        <v>6055</v>
      </c>
      <c r="N7596" t="s">
        <v>5487</v>
      </c>
      <c r="O7596" t="s">
        <v>8141</v>
      </c>
      <c r="P7596" t="s">
        <v>63225</v>
      </c>
      <c r="Q7596" t="s">
        <v>63226</v>
      </c>
      <c r="R7596" t="str">
        <f t="shared" si="236"/>
        <v>寿光</v>
      </c>
      <c r="S7596" t="str">
        <f t="shared" si="237"/>
        <v>0113</v>
      </c>
    </row>
    <row r="7597" spans="1:19">
      <c r="A7597" t="s">
        <v>63227</v>
      </c>
      <c r="B7597" t="s">
        <v>63228</v>
      </c>
      <c r="C7597" t="s">
        <v>49</v>
      </c>
      <c r="D7597" t="s">
        <v>63229</v>
      </c>
      <c r="E7597" t="s">
        <v>60514</v>
      </c>
      <c r="F7597" t="s">
        <v>63230</v>
      </c>
      <c r="G7597" t="s">
        <v>63231</v>
      </c>
      <c r="H7597" t="s">
        <v>63232</v>
      </c>
      <c r="I7597" t="s">
        <v>12757</v>
      </c>
      <c r="J7597" t="s">
        <v>9661</v>
      </c>
      <c r="K7597" t="s">
        <v>9662</v>
      </c>
      <c r="L7597" t="s">
        <v>105</v>
      </c>
      <c r="M7597" t="s">
        <v>5029</v>
      </c>
      <c r="N7597" t="s">
        <v>21047</v>
      </c>
      <c r="O7597" t="s">
        <v>9663</v>
      </c>
      <c r="P7597" t="s">
        <v>63233</v>
      </c>
      <c r="Q7597" t="s">
        <v>63234</v>
      </c>
      <c r="R7597" t="str">
        <f t="shared" si="236"/>
        <v>寿光</v>
      </c>
      <c r="S7597" t="str">
        <f t="shared" si="237"/>
        <v>0113</v>
      </c>
    </row>
    <row r="7598" spans="1:19">
      <c r="A7598" t="s">
        <v>63235</v>
      </c>
      <c r="B7598" t="s">
        <v>63236</v>
      </c>
      <c r="C7598" t="s">
        <v>49</v>
      </c>
      <c r="D7598" t="s">
        <v>63237</v>
      </c>
      <c r="E7598" t="s">
        <v>60710</v>
      </c>
      <c r="F7598" t="s">
        <v>63238</v>
      </c>
      <c r="G7598" t="s">
        <v>63239</v>
      </c>
      <c r="H7598" t="s">
        <v>63240</v>
      </c>
      <c r="I7598" t="s">
        <v>4852</v>
      </c>
      <c r="J7598" t="s">
        <v>7332</v>
      </c>
      <c r="K7598" t="s">
        <v>7333</v>
      </c>
      <c r="L7598" t="s">
        <v>375</v>
      </c>
      <c r="M7598" t="s">
        <v>7334</v>
      </c>
      <c r="N7598" t="s">
        <v>4933</v>
      </c>
      <c r="O7598" t="s">
        <v>7335</v>
      </c>
      <c r="P7598" t="s">
        <v>63241</v>
      </c>
      <c r="Q7598" t="s">
        <v>63242</v>
      </c>
      <c r="R7598" t="str">
        <f t="shared" si="236"/>
        <v>昌邑</v>
      </c>
      <c r="S7598" t="str">
        <f t="shared" si="237"/>
        <v>0113</v>
      </c>
    </row>
    <row r="7599" spans="1:19">
      <c r="A7599" t="s">
        <v>63243</v>
      </c>
      <c r="B7599" t="s">
        <v>63244</v>
      </c>
      <c r="C7599" t="s">
        <v>49</v>
      </c>
      <c r="D7599" t="s">
        <v>63245</v>
      </c>
      <c r="E7599" t="s">
        <v>60514</v>
      </c>
      <c r="F7599" t="s">
        <v>63246</v>
      </c>
      <c r="G7599" t="s">
        <v>63247</v>
      </c>
      <c r="H7599" t="s">
        <v>63240</v>
      </c>
      <c r="I7599" t="s">
        <v>12119</v>
      </c>
      <c r="J7599" t="s">
        <v>11207</v>
      </c>
      <c r="K7599" t="s">
        <v>11208</v>
      </c>
      <c r="L7599" t="s">
        <v>123</v>
      </c>
      <c r="M7599" t="s">
        <v>7767</v>
      </c>
      <c r="O7599" t="s">
        <v>11209</v>
      </c>
      <c r="P7599" t="s">
        <v>63248</v>
      </c>
      <c r="Q7599" t="s">
        <v>63249</v>
      </c>
      <c r="R7599" t="str">
        <f t="shared" si="236"/>
        <v>诸城</v>
      </c>
      <c r="S7599" t="str">
        <f t="shared" si="237"/>
        <v>0113</v>
      </c>
    </row>
    <row r="7600" spans="1:19">
      <c r="A7600" t="s">
        <v>63250</v>
      </c>
      <c r="B7600" t="s">
        <v>63251</v>
      </c>
      <c r="C7600" t="s">
        <v>49</v>
      </c>
      <c r="D7600" t="s">
        <v>63252</v>
      </c>
      <c r="E7600" t="s">
        <v>60514</v>
      </c>
      <c r="F7600" t="s">
        <v>63253</v>
      </c>
      <c r="G7600" t="s">
        <v>63254</v>
      </c>
      <c r="H7600" t="s">
        <v>63255</v>
      </c>
      <c r="I7600" t="s">
        <v>12119</v>
      </c>
      <c r="J7600" t="s">
        <v>9438</v>
      </c>
      <c r="K7600" t="s">
        <v>12306</v>
      </c>
      <c r="L7600" t="s">
        <v>237</v>
      </c>
      <c r="M7600" t="s">
        <v>5247</v>
      </c>
      <c r="O7600" t="s">
        <v>12307</v>
      </c>
      <c r="P7600" t="s">
        <v>63256</v>
      </c>
      <c r="R7600" t="str">
        <f t="shared" si="236"/>
        <v>潍城</v>
      </c>
      <c r="S7600" t="str">
        <f t="shared" si="237"/>
        <v>0113</v>
      </c>
    </row>
    <row r="7601" spans="1:19">
      <c r="A7601" t="s">
        <v>63257</v>
      </c>
      <c r="B7601" t="s">
        <v>63258</v>
      </c>
      <c r="C7601" t="s">
        <v>49</v>
      </c>
      <c r="D7601" t="s">
        <v>63259</v>
      </c>
      <c r="E7601" t="s">
        <v>60514</v>
      </c>
      <c r="F7601" t="s">
        <v>63260</v>
      </c>
      <c r="G7601" t="s">
        <v>63261</v>
      </c>
      <c r="H7601" t="s">
        <v>63262</v>
      </c>
      <c r="I7601" t="s">
        <v>5560</v>
      </c>
      <c r="J7601" t="s">
        <v>12527</v>
      </c>
      <c r="K7601" t="s">
        <v>12528</v>
      </c>
      <c r="L7601" t="s">
        <v>50</v>
      </c>
      <c r="M7601" t="s">
        <v>6207</v>
      </c>
      <c r="O7601" t="s">
        <v>12529</v>
      </c>
      <c r="P7601" t="s">
        <v>63263</v>
      </c>
      <c r="R7601" t="str">
        <f t="shared" si="236"/>
        <v>青州</v>
      </c>
      <c r="S7601" t="str">
        <f t="shared" si="237"/>
        <v>0113</v>
      </c>
    </row>
    <row r="7602" spans="1:19">
      <c r="A7602" t="s">
        <v>63264</v>
      </c>
      <c r="B7602" t="s">
        <v>61485</v>
      </c>
      <c r="C7602" t="s">
        <v>49</v>
      </c>
      <c r="D7602" t="s">
        <v>63265</v>
      </c>
      <c r="E7602" t="s">
        <v>63266</v>
      </c>
      <c r="F7602" t="s">
        <v>63267</v>
      </c>
      <c r="G7602" t="s">
        <v>63268</v>
      </c>
      <c r="I7602" t="s">
        <v>7308</v>
      </c>
      <c r="R7602" t="str">
        <f t="shared" si="236"/>
        <v/>
      </c>
      <c r="S7602" t="str">
        <f t="shared" si="237"/>
        <v>0113</v>
      </c>
    </row>
    <row r="7603" spans="1:19">
      <c r="A7603" t="s">
        <v>63269</v>
      </c>
      <c r="B7603" t="s">
        <v>63270</v>
      </c>
      <c r="C7603" t="s">
        <v>49</v>
      </c>
      <c r="D7603" t="s">
        <v>63271</v>
      </c>
      <c r="E7603" t="s">
        <v>60278</v>
      </c>
      <c r="F7603" t="s">
        <v>63272</v>
      </c>
      <c r="G7603" t="s">
        <v>63273</v>
      </c>
      <c r="H7603" t="s">
        <v>63274</v>
      </c>
      <c r="I7603" t="s">
        <v>4955</v>
      </c>
      <c r="J7603" t="s">
        <v>13423</v>
      </c>
      <c r="K7603" t="s">
        <v>13424</v>
      </c>
      <c r="L7603" t="s">
        <v>375</v>
      </c>
      <c r="M7603" t="s">
        <v>5318</v>
      </c>
      <c r="N7603" t="s">
        <v>4789</v>
      </c>
      <c r="O7603" t="s">
        <v>13425</v>
      </c>
      <c r="P7603" t="s">
        <v>63275</v>
      </c>
      <c r="Q7603" t="s">
        <v>63276</v>
      </c>
      <c r="R7603" t="str">
        <f t="shared" si="236"/>
        <v>昌邑</v>
      </c>
      <c r="S7603" t="str">
        <f t="shared" si="237"/>
        <v>0113</v>
      </c>
    </row>
    <row r="7604" spans="1:19">
      <c r="A7604" t="s">
        <v>63277</v>
      </c>
      <c r="B7604" t="s">
        <v>63278</v>
      </c>
      <c r="C7604" t="s">
        <v>49</v>
      </c>
      <c r="D7604" t="s">
        <v>63279</v>
      </c>
      <c r="E7604" t="s">
        <v>60530</v>
      </c>
      <c r="F7604" t="s">
        <v>63280</v>
      </c>
      <c r="G7604" t="s">
        <v>63281</v>
      </c>
      <c r="H7604" t="s">
        <v>63282</v>
      </c>
      <c r="I7604" t="s">
        <v>4852</v>
      </c>
      <c r="J7604" t="s">
        <v>4814</v>
      </c>
      <c r="K7604" t="s">
        <v>4815</v>
      </c>
      <c r="L7604" t="s">
        <v>50</v>
      </c>
      <c r="M7604" t="s">
        <v>4816</v>
      </c>
      <c r="N7604" t="s">
        <v>4933</v>
      </c>
      <c r="O7604" t="s">
        <v>4818</v>
      </c>
      <c r="P7604" t="s">
        <v>63283</v>
      </c>
      <c r="R7604" t="str">
        <f t="shared" si="236"/>
        <v>青州</v>
      </c>
      <c r="S7604" t="str">
        <f t="shared" si="237"/>
        <v>0113</v>
      </c>
    </row>
    <row r="7605" spans="1:19">
      <c r="A7605" t="s">
        <v>63284</v>
      </c>
      <c r="B7605" t="s">
        <v>63285</v>
      </c>
      <c r="C7605" t="s">
        <v>49</v>
      </c>
      <c r="D7605" t="s">
        <v>63286</v>
      </c>
      <c r="E7605" t="s">
        <v>60514</v>
      </c>
      <c r="F7605" t="s">
        <v>63287</v>
      </c>
      <c r="G7605" t="s">
        <v>63288</v>
      </c>
      <c r="H7605" t="s">
        <v>63289</v>
      </c>
      <c r="I7605" t="s">
        <v>12119</v>
      </c>
      <c r="J7605" t="s">
        <v>11811</v>
      </c>
      <c r="K7605" t="s">
        <v>11812</v>
      </c>
      <c r="L7605" t="s">
        <v>50</v>
      </c>
      <c r="M7605" t="s">
        <v>4855</v>
      </c>
      <c r="N7605" t="s">
        <v>5487</v>
      </c>
      <c r="O7605" t="s">
        <v>11813</v>
      </c>
      <c r="P7605" t="s">
        <v>63290</v>
      </c>
      <c r="Q7605" t="s">
        <v>63291</v>
      </c>
      <c r="R7605" t="str">
        <f t="shared" si="236"/>
        <v>青州</v>
      </c>
      <c r="S7605" t="str">
        <f t="shared" si="237"/>
        <v>0113</v>
      </c>
    </row>
    <row r="7606" spans="1:19">
      <c r="A7606" t="s">
        <v>63292</v>
      </c>
      <c r="B7606" t="s">
        <v>63293</v>
      </c>
      <c r="C7606" t="s">
        <v>49</v>
      </c>
      <c r="D7606" t="s">
        <v>63294</v>
      </c>
      <c r="E7606" t="s">
        <v>60710</v>
      </c>
      <c r="F7606" t="s">
        <v>63295</v>
      </c>
      <c r="G7606" t="s">
        <v>63296</v>
      </c>
      <c r="H7606" t="s">
        <v>63297</v>
      </c>
      <c r="I7606" t="s">
        <v>10388</v>
      </c>
      <c r="J7606" t="s">
        <v>5875</v>
      </c>
      <c r="K7606" t="s">
        <v>5876</v>
      </c>
      <c r="L7606" t="s">
        <v>50</v>
      </c>
      <c r="M7606" t="s">
        <v>5877</v>
      </c>
      <c r="O7606" t="s">
        <v>5878</v>
      </c>
      <c r="P7606" t="s">
        <v>63298</v>
      </c>
      <c r="Q7606" t="s">
        <v>63299</v>
      </c>
      <c r="R7606" t="str">
        <f t="shared" si="236"/>
        <v>青州</v>
      </c>
      <c r="S7606" t="str">
        <f t="shared" si="237"/>
        <v>0113</v>
      </c>
    </row>
    <row r="7607" spans="1:19">
      <c r="A7607" t="s">
        <v>63300</v>
      </c>
      <c r="B7607" t="s">
        <v>63301</v>
      </c>
      <c r="C7607" t="s">
        <v>49</v>
      </c>
      <c r="D7607" t="s">
        <v>63302</v>
      </c>
      <c r="E7607" t="s">
        <v>60278</v>
      </c>
      <c r="F7607" t="s">
        <v>63303</v>
      </c>
      <c r="G7607" t="s">
        <v>63304</v>
      </c>
      <c r="H7607" t="s">
        <v>63305</v>
      </c>
      <c r="I7607" t="s">
        <v>4955</v>
      </c>
      <c r="J7607" t="s">
        <v>7286</v>
      </c>
      <c r="K7607" t="s">
        <v>7287</v>
      </c>
      <c r="L7607" t="s">
        <v>148</v>
      </c>
      <c r="M7607" t="s">
        <v>5580</v>
      </c>
      <c r="N7607" t="s">
        <v>4972</v>
      </c>
      <c r="O7607" t="s">
        <v>7288</v>
      </c>
      <c r="P7607" t="s">
        <v>63306</v>
      </c>
      <c r="Q7607" t="s">
        <v>63307</v>
      </c>
      <c r="R7607" t="str">
        <f t="shared" si="236"/>
        <v>寒亭</v>
      </c>
      <c r="S7607" t="str">
        <f t="shared" si="237"/>
        <v>0113</v>
      </c>
    </row>
    <row r="7608" spans="1:19">
      <c r="A7608" t="s">
        <v>63308</v>
      </c>
      <c r="B7608" t="s">
        <v>63309</v>
      </c>
      <c r="C7608" t="s">
        <v>49</v>
      </c>
      <c r="D7608" t="s">
        <v>63310</v>
      </c>
      <c r="E7608" t="s">
        <v>60278</v>
      </c>
      <c r="F7608" t="s">
        <v>63311</v>
      </c>
      <c r="G7608" t="s">
        <v>63312</v>
      </c>
      <c r="H7608" t="s">
        <v>63313</v>
      </c>
      <c r="I7608" t="s">
        <v>4852</v>
      </c>
      <c r="J7608" t="s">
        <v>16288</v>
      </c>
      <c r="K7608" t="s">
        <v>16289</v>
      </c>
      <c r="L7608" t="s">
        <v>114</v>
      </c>
      <c r="M7608" t="s">
        <v>4831</v>
      </c>
      <c r="N7608" t="s">
        <v>4933</v>
      </c>
      <c r="O7608" t="s">
        <v>16290</v>
      </c>
      <c r="P7608" t="s">
        <v>63314</v>
      </c>
      <c r="Q7608" t="s">
        <v>63315</v>
      </c>
      <c r="R7608" t="str">
        <f t="shared" si="236"/>
        <v>高密</v>
      </c>
      <c r="S7608" t="str">
        <f t="shared" si="237"/>
        <v>0113</v>
      </c>
    </row>
    <row r="7609" spans="1:19">
      <c r="A7609" t="s">
        <v>63316</v>
      </c>
      <c r="B7609" t="s">
        <v>63317</v>
      </c>
      <c r="C7609" t="s">
        <v>49</v>
      </c>
      <c r="D7609" t="s">
        <v>63318</v>
      </c>
      <c r="E7609" t="s">
        <v>60278</v>
      </c>
      <c r="F7609" t="s">
        <v>63319</v>
      </c>
      <c r="G7609" t="s">
        <v>63320</v>
      </c>
      <c r="H7609" t="s">
        <v>63321</v>
      </c>
      <c r="I7609" t="s">
        <v>4785</v>
      </c>
      <c r="J7609" t="s">
        <v>4853</v>
      </c>
      <c r="K7609" t="s">
        <v>4854</v>
      </c>
      <c r="L7609" t="s">
        <v>50</v>
      </c>
      <c r="M7609" t="s">
        <v>4855</v>
      </c>
      <c r="N7609" t="s">
        <v>5699</v>
      </c>
      <c r="O7609" t="s">
        <v>4857</v>
      </c>
      <c r="P7609" t="s">
        <v>63322</v>
      </c>
      <c r="Q7609" t="s">
        <v>63323</v>
      </c>
      <c r="R7609" t="str">
        <f t="shared" si="236"/>
        <v>青州</v>
      </c>
      <c r="S7609" t="str">
        <f t="shared" si="237"/>
        <v>0113</v>
      </c>
    </row>
    <row r="7610" spans="1:19">
      <c r="A7610" t="s">
        <v>63324</v>
      </c>
      <c r="B7610" t="s">
        <v>63325</v>
      </c>
      <c r="C7610" t="s">
        <v>49</v>
      </c>
      <c r="D7610" t="s">
        <v>63326</v>
      </c>
      <c r="E7610" t="s">
        <v>60514</v>
      </c>
      <c r="F7610" t="s">
        <v>63327</v>
      </c>
      <c r="G7610" t="s">
        <v>63328</v>
      </c>
      <c r="H7610" t="s">
        <v>63329</v>
      </c>
      <c r="I7610" t="s">
        <v>5052</v>
      </c>
      <c r="J7610" t="s">
        <v>8764</v>
      </c>
      <c r="K7610" t="s">
        <v>8765</v>
      </c>
      <c r="L7610" t="s">
        <v>375</v>
      </c>
      <c r="M7610" t="s">
        <v>7334</v>
      </c>
      <c r="O7610" t="s">
        <v>8766</v>
      </c>
      <c r="P7610" t="s">
        <v>63330</v>
      </c>
      <c r="R7610" t="str">
        <f t="shared" si="236"/>
        <v>昌邑</v>
      </c>
      <c r="S7610" t="str">
        <f t="shared" si="237"/>
        <v>0113</v>
      </c>
    </row>
    <row r="7611" spans="1:19">
      <c r="A7611" t="s">
        <v>63331</v>
      </c>
      <c r="B7611" t="s">
        <v>63332</v>
      </c>
      <c r="C7611" t="s">
        <v>49</v>
      </c>
      <c r="D7611" t="s">
        <v>63333</v>
      </c>
      <c r="E7611" t="s">
        <v>60710</v>
      </c>
      <c r="F7611" t="s">
        <v>63334</v>
      </c>
      <c r="G7611" t="s">
        <v>63335</v>
      </c>
      <c r="H7611" t="s">
        <v>63336</v>
      </c>
      <c r="I7611" t="s">
        <v>4828</v>
      </c>
      <c r="J7611" t="s">
        <v>7689</v>
      </c>
      <c r="K7611" t="s">
        <v>7690</v>
      </c>
      <c r="L7611" t="s">
        <v>60</v>
      </c>
      <c r="M7611" t="s">
        <v>5999</v>
      </c>
      <c r="O7611" t="s">
        <v>7691</v>
      </c>
      <c r="P7611" t="s">
        <v>63337</v>
      </c>
      <c r="R7611" t="str">
        <f t="shared" si="236"/>
        <v>奎文</v>
      </c>
      <c r="S7611" t="str">
        <f t="shared" si="237"/>
        <v>0113</v>
      </c>
    </row>
    <row r="7612" spans="1:19">
      <c r="A7612" t="s">
        <v>63338</v>
      </c>
      <c r="B7612" t="s">
        <v>63339</v>
      </c>
      <c r="C7612" t="s">
        <v>49</v>
      </c>
      <c r="D7612" t="s">
        <v>63340</v>
      </c>
      <c r="E7612" t="s">
        <v>60710</v>
      </c>
      <c r="F7612" t="s">
        <v>63341</v>
      </c>
      <c r="G7612" t="s">
        <v>63342</v>
      </c>
      <c r="H7612" t="s">
        <v>63343</v>
      </c>
      <c r="I7612" t="s">
        <v>5407</v>
      </c>
      <c r="J7612" t="s">
        <v>6423</v>
      </c>
      <c r="K7612" t="s">
        <v>6424</v>
      </c>
      <c r="L7612" t="s">
        <v>60</v>
      </c>
      <c r="M7612" t="s">
        <v>5511</v>
      </c>
      <c r="N7612" t="s">
        <v>4933</v>
      </c>
      <c r="O7612" t="s">
        <v>6425</v>
      </c>
      <c r="P7612" t="s">
        <v>63344</v>
      </c>
      <c r="Q7612" t="s">
        <v>63345</v>
      </c>
      <c r="R7612" t="str">
        <f t="shared" si="236"/>
        <v>奎文</v>
      </c>
      <c r="S7612" t="str">
        <f t="shared" si="237"/>
        <v>0113</v>
      </c>
    </row>
    <row r="7613" spans="1:19">
      <c r="A7613" t="s">
        <v>63346</v>
      </c>
      <c r="B7613" t="s">
        <v>63347</v>
      </c>
      <c r="C7613" t="s">
        <v>49</v>
      </c>
      <c r="D7613" t="s">
        <v>63348</v>
      </c>
      <c r="E7613" t="s">
        <v>63349</v>
      </c>
      <c r="F7613" t="s">
        <v>63350</v>
      </c>
      <c r="G7613" t="s">
        <v>63351</v>
      </c>
      <c r="H7613" t="s">
        <v>63352</v>
      </c>
      <c r="I7613" t="s">
        <v>4813</v>
      </c>
      <c r="J7613" t="s">
        <v>5155</v>
      </c>
      <c r="K7613" t="s">
        <v>5156</v>
      </c>
      <c r="L7613" t="s">
        <v>237</v>
      </c>
      <c r="M7613" t="s">
        <v>4971</v>
      </c>
      <c r="N7613" t="s">
        <v>5619</v>
      </c>
      <c r="O7613" t="s">
        <v>5157</v>
      </c>
      <c r="P7613" t="s">
        <v>63353</v>
      </c>
      <c r="R7613" t="str">
        <f t="shared" si="236"/>
        <v>潍城</v>
      </c>
      <c r="S7613" t="str">
        <f t="shared" si="237"/>
        <v>0113</v>
      </c>
    </row>
    <row r="7614" spans="1:19">
      <c r="A7614" t="s">
        <v>63354</v>
      </c>
      <c r="B7614" t="s">
        <v>63355</v>
      </c>
      <c r="C7614" t="s">
        <v>49</v>
      </c>
      <c r="D7614" t="s">
        <v>63356</v>
      </c>
      <c r="E7614" t="s">
        <v>60514</v>
      </c>
      <c r="F7614" t="s">
        <v>63357</v>
      </c>
      <c r="G7614" t="s">
        <v>63358</v>
      </c>
      <c r="H7614" t="s">
        <v>63359</v>
      </c>
      <c r="I7614" t="s">
        <v>12119</v>
      </c>
      <c r="J7614" t="s">
        <v>5509</v>
      </c>
      <c r="K7614" t="s">
        <v>5510</v>
      </c>
      <c r="L7614" t="s">
        <v>60</v>
      </c>
      <c r="M7614" t="s">
        <v>5511</v>
      </c>
      <c r="O7614" t="s">
        <v>5512</v>
      </c>
      <c r="P7614" t="s">
        <v>63360</v>
      </c>
      <c r="R7614" t="str">
        <f t="shared" si="236"/>
        <v>奎文</v>
      </c>
      <c r="S7614" t="str">
        <f t="shared" si="237"/>
        <v>0113</v>
      </c>
    </row>
    <row r="7615" spans="1:19">
      <c r="A7615" t="s">
        <v>63361</v>
      </c>
      <c r="B7615" t="s">
        <v>63362</v>
      </c>
      <c r="C7615" t="s">
        <v>49</v>
      </c>
      <c r="D7615" t="s">
        <v>63363</v>
      </c>
      <c r="E7615" t="s">
        <v>60514</v>
      </c>
      <c r="F7615" t="s">
        <v>63364</v>
      </c>
      <c r="G7615" t="s">
        <v>63365</v>
      </c>
      <c r="I7615" t="s">
        <v>63366</v>
      </c>
      <c r="R7615" t="str">
        <f t="shared" si="236"/>
        <v/>
      </c>
      <c r="S7615" t="str">
        <f t="shared" si="237"/>
        <v>0113</v>
      </c>
    </row>
    <row r="7616" spans="1:19">
      <c r="A7616" t="s">
        <v>63367</v>
      </c>
      <c r="B7616" t="s">
        <v>63368</v>
      </c>
      <c r="C7616" t="s">
        <v>49</v>
      </c>
      <c r="D7616" t="s">
        <v>63369</v>
      </c>
      <c r="E7616" t="s">
        <v>60710</v>
      </c>
      <c r="F7616" t="s">
        <v>63370</v>
      </c>
      <c r="G7616" t="s">
        <v>63371</v>
      </c>
      <c r="H7616" t="s">
        <v>63372</v>
      </c>
      <c r="I7616" t="s">
        <v>5066</v>
      </c>
      <c r="J7616" t="s">
        <v>6357</v>
      </c>
      <c r="K7616" t="s">
        <v>6358</v>
      </c>
      <c r="L7616" t="s">
        <v>60</v>
      </c>
      <c r="M7616" t="s">
        <v>5999</v>
      </c>
      <c r="N7616" t="s">
        <v>5211</v>
      </c>
      <c r="O7616" t="s">
        <v>6359</v>
      </c>
      <c r="P7616" t="s">
        <v>63373</v>
      </c>
      <c r="R7616" t="str">
        <f t="shared" si="236"/>
        <v>奎文</v>
      </c>
      <c r="S7616" t="str">
        <f t="shared" si="237"/>
        <v>0113</v>
      </c>
    </row>
    <row r="7617" spans="1:19">
      <c r="A7617" t="s">
        <v>63374</v>
      </c>
      <c r="B7617" t="s">
        <v>63375</v>
      </c>
      <c r="C7617" t="s">
        <v>49</v>
      </c>
      <c r="D7617" t="s">
        <v>63376</v>
      </c>
      <c r="E7617" t="s">
        <v>60514</v>
      </c>
      <c r="F7617" t="s">
        <v>63377</v>
      </c>
      <c r="G7617" t="s">
        <v>63378</v>
      </c>
      <c r="H7617" t="s">
        <v>63379</v>
      </c>
      <c r="I7617" t="s">
        <v>5560</v>
      </c>
      <c r="J7617" t="s">
        <v>13917</v>
      </c>
      <c r="K7617" t="s">
        <v>13918</v>
      </c>
      <c r="L7617" t="s">
        <v>262</v>
      </c>
      <c r="M7617" t="s">
        <v>6033</v>
      </c>
      <c r="O7617" t="s">
        <v>13919</v>
      </c>
      <c r="P7617" t="s">
        <v>63380</v>
      </c>
      <c r="Q7617" t="s">
        <v>63381</v>
      </c>
      <c r="R7617" t="str">
        <f t="shared" ref="R7617:R7680" si="238">IF(OR(LEFT(L7617,2)="高新"),"奎文",IF(LEFT(L7617,2)="峡山","坊子",IF(LEFT(L7617,2)="滨海","寒亭",LEFT(L7617,2))))</f>
        <v>寒亭</v>
      </c>
      <c r="S7617" t="str">
        <f t="shared" ref="S7617:S7680" si="239">TEXT(B7617,"mmdd")</f>
        <v>0113</v>
      </c>
    </row>
    <row r="7618" spans="1:19">
      <c r="A7618" t="s">
        <v>3330</v>
      </c>
      <c r="B7618" t="s">
        <v>63382</v>
      </c>
      <c r="C7618" t="s">
        <v>49</v>
      </c>
      <c r="D7618" t="s">
        <v>63383</v>
      </c>
      <c r="E7618" t="s">
        <v>60514</v>
      </c>
      <c r="F7618" t="s">
        <v>63384</v>
      </c>
      <c r="G7618" t="s">
        <v>3328</v>
      </c>
      <c r="H7618" t="s">
        <v>63385</v>
      </c>
      <c r="I7618" t="s">
        <v>4929</v>
      </c>
      <c r="J7618" t="s">
        <v>8055</v>
      </c>
      <c r="K7618" t="s">
        <v>8056</v>
      </c>
      <c r="L7618" t="s">
        <v>148</v>
      </c>
      <c r="M7618" t="s">
        <v>5272</v>
      </c>
      <c r="O7618" t="s">
        <v>8057</v>
      </c>
      <c r="P7618" t="s">
        <v>63386</v>
      </c>
      <c r="Q7618" t="s">
        <v>63387</v>
      </c>
      <c r="R7618" t="str">
        <f t="shared" si="238"/>
        <v>寒亭</v>
      </c>
      <c r="S7618" t="str">
        <f t="shared" si="239"/>
        <v>0113</v>
      </c>
    </row>
    <row r="7619" spans="1:19">
      <c r="A7619" t="s">
        <v>63388</v>
      </c>
      <c r="B7619" t="s">
        <v>63389</v>
      </c>
      <c r="C7619" t="s">
        <v>49</v>
      </c>
      <c r="D7619" t="s">
        <v>63390</v>
      </c>
      <c r="E7619" t="s">
        <v>60710</v>
      </c>
      <c r="F7619" t="s">
        <v>63391</v>
      </c>
      <c r="G7619" t="s">
        <v>63392</v>
      </c>
      <c r="H7619" t="s">
        <v>63393</v>
      </c>
      <c r="I7619" t="s">
        <v>4852</v>
      </c>
      <c r="J7619" t="s">
        <v>5743</v>
      </c>
      <c r="K7619" t="s">
        <v>5744</v>
      </c>
      <c r="L7619" t="s">
        <v>375</v>
      </c>
      <c r="M7619" t="s">
        <v>5745</v>
      </c>
      <c r="N7619" t="s">
        <v>5030</v>
      </c>
      <c r="O7619" t="s">
        <v>5746</v>
      </c>
      <c r="P7619" t="s">
        <v>63394</v>
      </c>
      <c r="Q7619" t="s">
        <v>63395</v>
      </c>
      <c r="R7619" t="str">
        <f t="shared" si="238"/>
        <v>昌邑</v>
      </c>
      <c r="S7619" t="str">
        <f t="shared" si="239"/>
        <v>0113</v>
      </c>
    </row>
    <row r="7620" spans="1:19">
      <c r="A7620" t="s">
        <v>63396</v>
      </c>
      <c r="B7620" t="s">
        <v>63397</v>
      </c>
      <c r="C7620" t="s">
        <v>49</v>
      </c>
      <c r="D7620" t="s">
        <v>63398</v>
      </c>
      <c r="E7620" t="s">
        <v>60710</v>
      </c>
      <c r="F7620" t="s">
        <v>63399</v>
      </c>
      <c r="G7620" t="s">
        <v>63400</v>
      </c>
      <c r="H7620" t="s">
        <v>63401</v>
      </c>
      <c r="I7620" t="s">
        <v>4852</v>
      </c>
      <c r="J7620" t="s">
        <v>13917</v>
      </c>
      <c r="K7620" t="s">
        <v>13918</v>
      </c>
      <c r="L7620" t="s">
        <v>262</v>
      </c>
      <c r="M7620" t="s">
        <v>6033</v>
      </c>
      <c r="O7620" t="s">
        <v>13919</v>
      </c>
      <c r="P7620" t="s">
        <v>63079</v>
      </c>
      <c r="R7620" t="str">
        <f t="shared" si="238"/>
        <v>寒亭</v>
      </c>
      <c r="S7620" t="str">
        <f t="shared" si="239"/>
        <v>0113</v>
      </c>
    </row>
    <row r="7621" spans="1:19">
      <c r="A7621" t="s">
        <v>63402</v>
      </c>
      <c r="B7621" t="s">
        <v>63403</v>
      </c>
      <c r="C7621" t="s">
        <v>49</v>
      </c>
      <c r="D7621" t="s">
        <v>63404</v>
      </c>
      <c r="E7621" t="s">
        <v>60278</v>
      </c>
      <c r="F7621" t="s">
        <v>63405</v>
      </c>
      <c r="G7621" t="s">
        <v>63406</v>
      </c>
      <c r="H7621" t="s">
        <v>63407</v>
      </c>
      <c r="I7621" t="s">
        <v>4852</v>
      </c>
      <c r="J7621" t="s">
        <v>4772</v>
      </c>
      <c r="K7621" t="s">
        <v>4773</v>
      </c>
      <c r="L7621" t="s">
        <v>60</v>
      </c>
      <c r="M7621" t="s">
        <v>4774</v>
      </c>
      <c r="N7621" t="s">
        <v>9962</v>
      </c>
      <c r="O7621" t="s">
        <v>4776</v>
      </c>
      <c r="P7621" t="s">
        <v>63408</v>
      </c>
      <c r="R7621" t="str">
        <f t="shared" si="238"/>
        <v>奎文</v>
      </c>
      <c r="S7621" t="str">
        <f t="shared" si="239"/>
        <v>0113</v>
      </c>
    </row>
    <row r="7622" spans="1:19">
      <c r="A7622" t="s">
        <v>63409</v>
      </c>
      <c r="B7622" t="s">
        <v>63410</v>
      </c>
      <c r="C7622" t="s">
        <v>49</v>
      </c>
      <c r="D7622" t="s">
        <v>63411</v>
      </c>
      <c r="E7622" t="s">
        <v>60514</v>
      </c>
      <c r="F7622" t="s">
        <v>63412</v>
      </c>
      <c r="G7622" t="s">
        <v>63413</v>
      </c>
      <c r="H7622" t="s">
        <v>63414</v>
      </c>
      <c r="I7622" t="s">
        <v>4852</v>
      </c>
      <c r="J7622" t="s">
        <v>7332</v>
      </c>
      <c r="K7622" t="s">
        <v>7333</v>
      </c>
      <c r="L7622" t="s">
        <v>375</v>
      </c>
      <c r="M7622" t="s">
        <v>7334</v>
      </c>
      <c r="O7622" t="s">
        <v>7335</v>
      </c>
      <c r="P7622" t="s">
        <v>63415</v>
      </c>
      <c r="Q7622" t="s">
        <v>63416</v>
      </c>
      <c r="R7622" t="str">
        <f t="shared" si="238"/>
        <v>昌邑</v>
      </c>
      <c r="S7622" t="str">
        <f t="shared" si="239"/>
        <v>0113</v>
      </c>
    </row>
    <row r="7623" spans="1:19">
      <c r="A7623" t="s">
        <v>63417</v>
      </c>
      <c r="B7623" t="s">
        <v>63418</v>
      </c>
      <c r="C7623" t="s">
        <v>49</v>
      </c>
      <c r="D7623" t="s">
        <v>63419</v>
      </c>
      <c r="E7623" t="s">
        <v>60710</v>
      </c>
      <c r="F7623" t="s">
        <v>63420</v>
      </c>
      <c r="G7623" t="s">
        <v>63421</v>
      </c>
      <c r="H7623" t="s">
        <v>63422</v>
      </c>
      <c r="I7623" t="s">
        <v>4813</v>
      </c>
      <c r="J7623" t="s">
        <v>8830</v>
      </c>
      <c r="K7623" t="s">
        <v>8831</v>
      </c>
      <c r="L7623" t="s">
        <v>123</v>
      </c>
      <c r="M7623" t="s">
        <v>5364</v>
      </c>
      <c r="O7623" t="s">
        <v>8832</v>
      </c>
      <c r="P7623" t="s">
        <v>63423</v>
      </c>
      <c r="Q7623" t="s">
        <v>63424</v>
      </c>
      <c r="R7623" t="str">
        <f t="shared" si="238"/>
        <v>诸城</v>
      </c>
      <c r="S7623" t="str">
        <f t="shared" si="239"/>
        <v>0113</v>
      </c>
    </row>
    <row r="7624" spans="1:19">
      <c r="A7624" t="s">
        <v>63425</v>
      </c>
      <c r="B7624" t="s">
        <v>63426</v>
      </c>
      <c r="C7624" t="s">
        <v>49</v>
      </c>
      <c r="D7624" t="s">
        <v>63427</v>
      </c>
      <c r="E7624" t="s">
        <v>60514</v>
      </c>
      <c r="F7624" t="s">
        <v>63428</v>
      </c>
      <c r="G7624" t="s">
        <v>63429</v>
      </c>
      <c r="H7624" t="s">
        <v>63430</v>
      </c>
      <c r="I7624" t="s">
        <v>12119</v>
      </c>
      <c r="J7624" t="s">
        <v>11218</v>
      </c>
      <c r="K7624" t="s">
        <v>11219</v>
      </c>
      <c r="L7624" t="s">
        <v>237</v>
      </c>
      <c r="M7624" t="s">
        <v>5247</v>
      </c>
      <c r="O7624" t="s">
        <v>11220</v>
      </c>
      <c r="P7624" t="s">
        <v>63431</v>
      </c>
      <c r="Q7624" t="s">
        <v>63432</v>
      </c>
      <c r="R7624" t="str">
        <f t="shared" si="238"/>
        <v>潍城</v>
      </c>
      <c r="S7624" t="str">
        <f t="shared" si="239"/>
        <v>0113</v>
      </c>
    </row>
    <row r="7625" spans="1:19">
      <c r="A7625" t="s">
        <v>63433</v>
      </c>
      <c r="B7625" t="s">
        <v>63434</v>
      </c>
      <c r="C7625" t="s">
        <v>49</v>
      </c>
      <c r="D7625" t="s">
        <v>63435</v>
      </c>
      <c r="E7625" t="s">
        <v>60710</v>
      </c>
      <c r="F7625" t="s">
        <v>63436</v>
      </c>
      <c r="G7625" t="s">
        <v>63437</v>
      </c>
      <c r="H7625" t="s">
        <v>63438</v>
      </c>
      <c r="I7625" t="s">
        <v>4771</v>
      </c>
      <c r="J7625" t="s">
        <v>61115</v>
      </c>
      <c r="K7625" t="s">
        <v>61116</v>
      </c>
      <c r="L7625" t="s">
        <v>95</v>
      </c>
      <c r="M7625" t="s">
        <v>5042</v>
      </c>
      <c r="N7625" t="s">
        <v>6243</v>
      </c>
      <c r="O7625" t="s">
        <v>61117</v>
      </c>
      <c r="P7625" t="s">
        <v>63439</v>
      </c>
      <c r="R7625" t="str">
        <f t="shared" si="238"/>
        <v>安丘</v>
      </c>
      <c r="S7625" t="str">
        <f t="shared" si="239"/>
        <v>0113</v>
      </c>
    </row>
    <row r="7626" spans="1:19">
      <c r="A7626" t="s">
        <v>63440</v>
      </c>
      <c r="B7626" t="s">
        <v>63441</v>
      </c>
      <c r="C7626" t="s">
        <v>49</v>
      </c>
      <c r="D7626" t="s">
        <v>63442</v>
      </c>
      <c r="E7626" t="s">
        <v>60710</v>
      </c>
      <c r="F7626" t="s">
        <v>63443</v>
      </c>
      <c r="G7626" t="s">
        <v>63444</v>
      </c>
      <c r="H7626" t="s">
        <v>63445</v>
      </c>
      <c r="I7626" t="s">
        <v>5066</v>
      </c>
      <c r="J7626" t="s">
        <v>29876</v>
      </c>
      <c r="K7626" t="s">
        <v>29877</v>
      </c>
      <c r="L7626" t="s">
        <v>50</v>
      </c>
      <c r="M7626" t="s">
        <v>5721</v>
      </c>
      <c r="N7626" t="s">
        <v>6985</v>
      </c>
      <c r="O7626" t="s">
        <v>29878</v>
      </c>
      <c r="P7626" t="s">
        <v>63446</v>
      </c>
      <c r="Q7626" t="s">
        <v>63447</v>
      </c>
      <c r="R7626" t="str">
        <f t="shared" si="238"/>
        <v>青州</v>
      </c>
      <c r="S7626" t="str">
        <f t="shared" si="239"/>
        <v>0113</v>
      </c>
    </row>
    <row r="7627" spans="1:19">
      <c r="A7627" t="s">
        <v>63448</v>
      </c>
      <c r="B7627" t="s">
        <v>63449</v>
      </c>
      <c r="C7627" t="s">
        <v>49</v>
      </c>
      <c r="D7627" t="s">
        <v>63450</v>
      </c>
      <c r="E7627" t="s">
        <v>60248</v>
      </c>
      <c r="F7627" t="s">
        <v>63451</v>
      </c>
      <c r="G7627" t="s">
        <v>63452</v>
      </c>
      <c r="H7627" t="s">
        <v>63453</v>
      </c>
      <c r="I7627" t="s">
        <v>12119</v>
      </c>
      <c r="J7627" t="s">
        <v>5462</v>
      </c>
      <c r="K7627" t="s">
        <v>5463</v>
      </c>
      <c r="L7627" t="s">
        <v>95</v>
      </c>
      <c r="M7627" t="s">
        <v>4844</v>
      </c>
      <c r="N7627" t="s">
        <v>6601</v>
      </c>
      <c r="O7627" t="s">
        <v>5464</v>
      </c>
      <c r="P7627" t="s">
        <v>63454</v>
      </c>
      <c r="Q7627" t="s">
        <v>63455</v>
      </c>
      <c r="R7627" t="str">
        <f t="shared" si="238"/>
        <v>安丘</v>
      </c>
      <c r="S7627" t="str">
        <f t="shared" si="239"/>
        <v>0113</v>
      </c>
    </row>
    <row r="7628" spans="1:19">
      <c r="A7628" t="s">
        <v>63456</v>
      </c>
      <c r="B7628" t="s">
        <v>63457</v>
      </c>
      <c r="C7628" t="s">
        <v>49</v>
      </c>
      <c r="D7628" t="s">
        <v>63458</v>
      </c>
      <c r="E7628" t="s">
        <v>60530</v>
      </c>
      <c r="F7628" t="s">
        <v>63459</v>
      </c>
      <c r="G7628" t="s">
        <v>63460</v>
      </c>
      <c r="H7628" t="s">
        <v>63461</v>
      </c>
      <c r="I7628" t="s">
        <v>4955</v>
      </c>
      <c r="J7628" t="s">
        <v>5122</v>
      </c>
      <c r="K7628" t="s">
        <v>5123</v>
      </c>
      <c r="N7628" t="s">
        <v>13119</v>
      </c>
      <c r="O7628" t="s">
        <v>5124</v>
      </c>
      <c r="R7628" t="str">
        <f t="shared" si="238"/>
        <v/>
      </c>
      <c r="S7628" t="str">
        <f t="shared" si="239"/>
        <v>0113</v>
      </c>
    </row>
    <row r="7629" spans="1:19">
      <c r="A7629" t="s">
        <v>63462</v>
      </c>
      <c r="B7629" t="s">
        <v>63463</v>
      </c>
      <c r="C7629" t="s">
        <v>49</v>
      </c>
      <c r="D7629" t="s">
        <v>63464</v>
      </c>
      <c r="E7629" t="s">
        <v>60710</v>
      </c>
      <c r="F7629" t="s">
        <v>63465</v>
      </c>
      <c r="G7629" t="s">
        <v>63466</v>
      </c>
      <c r="H7629" t="s">
        <v>63467</v>
      </c>
      <c r="I7629" t="s">
        <v>4785</v>
      </c>
      <c r="J7629" t="s">
        <v>8081</v>
      </c>
      <c r="K7629" t="s">
        <v>42502</v>
      </c>
      <c r="L7629" t="s">
        <v>105</v>
      </c>
      <c r="M7629" t="s">
        <v>5133</v>
      </c>
      <c r="N7629" t="s">
        <v>4892</v>
      </c>
      <c r="O7629" t="s">
        <v>8083</v>
      </c>
      <c r="P7629" t="s">
        <v>63468</v>
      </c>
      <c r="Q7629" t="s">
        <v>63469</v>
      </c>
      <c r="R7629" t="str">
        <f t="shared" si="238"/>
        <v>寿光</v>
      </c>
      <c r="S7629" t="str">
        <f t="shared" si="239"/>
        <v>0113</v>
      </c>
    </row>
    <row r="7630" spans="1:19">
      <c r="A7630" t="s">
        <v>63470</v>
      </c>
      <c r="B7630" t="s">
        <v>63471</v>
      </c>
      <c r="C7630" t="s">
        <v>49</v>
      </c>
      <c r="D7630" t="s">
        <v>63472</v>
      </c>
      <c r="E7630" t="s">
        <v>60514</v>
      </c>
      <c r="F7630" t="s">
        <v>63473</v>
      </c>
      <c r="G7630" t="s">
        <v>63474</v>
      </c>
      <c r="H7630" t="s">
        <v>63475</v>
      </c>
      <c r="I7630" t="s">
        <v>4813</v>
      </c>
      <c r="J7630" t="s">
        <v>5143</v>
      </c>
      <c r="K7630" t="s">
        <v>5144</v>
      </c>
      <c r="L7630" t="s">
        <v>77</v>
      </c>
      <c r="M7630" t="s">
        <v>5145</v>
      </c>
      <c r="O7630" t="s">
        <v>5146</v>
      </c>
      <c r="P7630" t="s">
        <v>63476</v>
      </c>
      <c r="Q7630" t="s">
        <v>63477</v>
      </c>
      <c r="R7630" t="str">
        <f t="shared" si="238"/>
        <v>临朐</v>
      </c>
      <c r="S7630" t="str">
        <f t="shared" si="239"/>
        <v>0113</v>
      </c>
    </row>
    <row r="7631" spans="1:19">
      <c r="A7631" t="s">
        <v>63478</v>
      </c>
      <c r="B7631" t="s">
        <v>63479</v>
      </c>
      <c r="C7631" t="s">
        <v>49</v>
      </c>
      <c r="D7631" t="s">
        <v>63480</v>
      </c>
      <c r="E7631" t="s">
        <v>60248</v>
      </c>
      <c r="F7631" t="s">
        <v>63481</v>
      </c>
      <c r="G7631" t="s">
        <v>63482</v>
      </c>
      <c r="H7631" t="s">
        <v>63483</v>
      </c>
      <c r="I7631" t="s">
        <v>12119</v>
      </c>
      <c r="J7631" t="s">
        <v>14847</v>
      </c>
      <c r="K7631" t="s">
        <v>14848</v>
      </c>
      <c r="L7631" t="s">
        <v>148</v>
      </c>
      <c r="M7631" t="s">
        <v>6713</v>
      </c>
      <c r="N7631" t="s">
        <v>4905</v>
      </c>
      <c r="O7631" t="s">
        <v>14849</v>
      </c>
      <c r="P7631" t="s">
        <v>63484</v>
      </c>
      <c r="Q7631" t="s">
        <v>63485</v>
      </c>
      <c r="R7631" t="str">
        <f t="shared" si="238"/>
        <v>寒亭</v>
      </c>
      <c r="S7631" t="str">
        <f t="shared" si="239"/>
        <v>0113</v>
      </c>
    </row>
    <row r="7632" spans="1:19">
      <c r="A7632" t="s">
        <v>63486</v>
      </c>
      <c r="B7632" t="s">
        <v>63487</v>
      </c>
      <c r="C7632" t="s">
        <v>49</v>
      </c>
      <c r="D7632" t="s">
        <v>63488</v>
      </c>
      <c r="E7632" t="s">
        <v>60506</v>
      </c>
      <c r="F7632" t="s">
        <v>63489</v>
      </c>
      <c r="G7632" t="s">
        <v>63490</v>
      </c>
      <c r="H7632" t="s">
        <v>63491</v>
      </c>
      <c r="I7632" t="s">
        <v>12119</v>
      </c>
      <c r="J7632" t="s">
        <v>5578</v>
      </c>
      <c r="K7632" t="s">
        <v>5579</v>
      </c>
      <c r="L7632" t="s">
        <v>148</v>
      </c>
      <c r="M7632" t="s">
        <v>5580</v>
      </c>
      <c r="N7632" t="s">
        <v>5056</v>
      </c>
      <c r="O7632" t="s">
        <v>5581</v>
      </c>
      <c r="P7632" t="s">
        <v>63492</v>
      </c>
      <c r="R7632" t="str">
        <f t="shared" si="238"/>
        <v>寒亭</v>
      </c>
      <c r="S7632" t="str">
        <f t="shared" si="239"/>
        <v>0113</v>
      </c>
    </row>
    <row r="7633" spans="1:19">
      <c r="A7633" t="s">
        <v>63493</v>
      </c>
      <c r="B7633" t="s">
        <v>63494</v>
      </c>
      <c r="C7633" t="s">
        <v>49</v>
      </c>
      <c r="D7633" t="s">
        <v>63495</v>
      </c>
      <c r="E7633" t="s">
        <v>60514</v>
      </c>
      <c r="F7633" t="s">
        <v>63496</v>
      </c>
      <c r="G7633" t="s">
        <v>63497</v>
      </c>
      <c r="H7633" t="s">
        <v>63080</v>
      </c>
      <c r="I7633" t="s">
        <v>12119</v>
      </c>
      <c r="J7633" t="s">
        <v>6782</v>
      </c>
      <c r="K7633" t="s">
        <v>6783</v>
      </c>
      <c r="L7633" t="s">
        <v>105</v>
      </c>
      <c r="M7633" t="s">
        <v>5224</v>
      </c>
      <c r="O7633" t="s">
        <v>6784</v>
      </c>
      <c r="P7633" t="s">
        <v>63498</v>
      </c>
      <c r="R7633" t="str">
        <f t="shared" si="238"/>
        <v>寿光</v>
      </c>
      <c r="S7633" t="str">
        <f t="shared" si="239"/>
        <v>0113</v>
      </c>
    </row>
    <row r="7634" spans="1:19">
      <c r="A7634" t="s">
        <v>63499</v>
      </c>
      <c r="B7634" t="s">
        <v>63500</v>
      </c>
      <c r="C7634" t="s">
        <v>49</v>
      </c>
      <c r="D7634" t="s">
        <v>63501</v>
      </c>
      <c r="E7634" t="s">
        <v>60710</v>
      </c>
      <c r="F7634" t="s">
        <v>63502</v>
      </c>
      <c r="G7634" t="s">
        <v>63503</v>
      </c>
      <c r="H7634" t="s">
        <v>63094</v>
      </c>
      <c r="I7634" t="s">
        <v>4828</v>
      </c>
      <c r="J7634" t="s">
        <v>6829</v>
      </c>
      <c r="K7634" t="s">
        <v>6830</v>
      </c>
      <c r="L7634" t="s">
        <v>95</v>
      </c>
      <c r="M7634" t="s">
        <v>5649</v>
      </c>
      <c r="N7634" t="s">
        <v>4892</v>
      </c>
      <c r="O7634" t="s">
        <v>6831</v>
      </c>
      <c r="P7634" t="s">
        <v>63504</v>
      </c>
      <c r="R7634" t="str">
        <f t="shared" si="238"/>
        <v>安丘</v>
      </c>
      <c r="S7634" t="str">
        <f t="shared" si="239"/>
        <v>0113</v>
      </c>
    </row>
    <row r="7635" spans="1:19">
      <c r="A7635" t="s">
        <v>63505</v>
      </c>
      <c r="B7635" t="s">
        <v>63506</v>
      </c>
      <c r="C7635" t="s">
        <v>49</v>
      </c>
      <c r="D7635" t="s">
        <v>63507</v>
      </c>
      <c r="E7635" t="s">
        <v>60514</v>
      </c>
      <c r="F7635" t="s">
        <v>63508</v>
      </c>
      <c r="G7635" t="s">
        <v>63509</v>
      </c>
      <c r="H7635" t="s">
        <v>63510</v>
      </c>
      <c r="I7635" t="s">
        <v>4785</v>
      </c>
      <c r="J7635" t="s">
        <v>6401</v>
      </c>
      <c r="K7635" t="s">
        <v>6402</v>
      </c>
      <c r="L7635" t="s">
        <v>105</v>
      </c>
      <c r="M7635" t="s">
        <v>5224</v>
      </c>
      <c r="O7635" t="s">
        <v>6403</v>
      </c>
      <c r="P7635" t="s">
        <v>63511</v>
      </c>
      <c r="Q7635" t="s">
        <v>63512</v>
      </c>
      <c r="R7635" t="str">
        <f t="shared" si="238"/>
        <v>寿光</v>
      </c>
      <c r="S7635" t="str">
        <f t="shared" si="239"/>
        <v>0113</v>
      </c>
    </row>
    <row r="7636" spans="1:19">
      <c r="A7636" t="s">
        <v>63513</v>
      </c>
      <c r="B7636" t="s">
        <v>63514</v>
      </c>
      <c r="C7636" t="s">
        <v>49</v>
      </c>
      <c r="D7636" t="s">
        <v>63515</v>
      </c>
      <c r="E7636" t="s">
        <v>60278</v>
      </c>
      <c r="F7636" t="s">
        <v>63516</v>
      </c>
      <c r="G7636" t="s">
        <v>63517</v>
      </c>
      <c r="H7636" t="s">
        <v>63518</v>
      </c>
      <c r="I7636" t="s">
        <v>4785</v>
      </c>
      <c r="J7636" t="s">
        <v>6423</v>
      </c>
      <c r="K7636" t="s">
        <v>6424</v>
      </c>
      <c r="L7636" t="s">
        <v>60</v>
      </c>
      <c r="M7636" t="s">
        <v>5511</v>
      </c>
      <c r="N7636" t="s">
        <v>5056</v>
      </c>
      <c r="O7636" t="s">
        <v>6425</v>
      </c>
      <c r="P7636" t="s">
        <v>63519</v>
      </c>
      <c r="R7636" t="str">
        <f t="shared" si="238"/>
        <v>奎文</v>
      </c>
      <c r="S7636" t="str">
        <f t="shared" si="239"/>
        <v>0113</v>
      </c>
    </row>
    <row r="7637" spans="1:19">
      <c r="A7637" t="s">
        <v>63520</v>
      </c>
      <c r="B7637" t="s">
        <v>63521</v>
      </c>
      <c r="C7637" t="s">
        <v>49</v>
      </c>
      <c r="D7637" t="s">
        <v>63522</v>
      </c>
      <c r="E7637" t="s">
        <v>60278</v>
      </c>
      <c r="F7637" t="s">
        <v>63523</v>
      </c>
      <c r="G7637" t="s">
        <v>63524</v>
      </c>
      <c r="H7637" t="s">
        <v>63525</v>
      </c>
      <c r="I7637" t="s">
        <v>4828</v>
      </c>
      <c r="J7637" t="s">
        <v>5997</v>
      </c>
      <c r="K7637" t="s">
        <v>5998</v>
      </c>
      <c r="L7637" t="s">
        <v>60</v>
      </c>
      <c r="M7637" t="s">
        <v>5999</v>
      </c>
      <c r="N7637" t="s">
        <v>4881</v>
      </c>
      <c r="O7637" t="s">
        <v>6000</v>
      </c>
      <c r="P7637" t="s">
        <v>63526</v>
      </c>
      <c r="R7637" t="str">
        <f t="shared" si="238"/>
        <v>奎文</v>
      </c>
      <c r="S7637" t="str">
        <f t="shared" si="239"/>
        <v>0113</v>
      </c>
    </row>
    <row r="7638" spans="1:19">
      <c r="A7638" t="s">
        <v>63527</v>
      </c>
      <c r="B7638" t="s">
        <v>63528</v>
      </c>
      <c r="C7638" t="s">
        <v>49</v>
      </c>
      <c r="D7638" t="s">
        <v>63529</v>
      </c>
      <c r="E7638" t="s">
        <v>60278</v>
      </c>
      <c r="F7638" t="s">
        <v>63530</v>
      </c>
      <c r="G7638" t="s">
        <v>63531</v>
      </c>
      <c r="H7638" t="s">
        <v>63532</v>
      </c>
      <c r="I7638" t="s">
        <v>4852</v>
      </c>
      <c r="J7638" t="s">
        <v>8830</v>
      </c>
      <c r="K7638" t="s">
        <v>8831</v>
      </c>
      <c r="L7638" t="s">
        <v>123</v>
      </c>
      <c r="M7638" t="s">
        <v>5364</v>
      </c>
      <c r="N7638" t="s">
        <v>4892</v>
      </c>
      <c r="O7638" t="s">
        <v>8832</v>
      </c>
      <c r="P7638" t="s">
        <v>63533</v>
      </c>
      <c r="Q7638" t="s">
        <v>63534</v>
      </c>
      <c r="R7638" t="str">
        <f t="shared" si="238"/>
        <v>诸城</v>
      </c>
      <c r="S7638" t="str">
        <f t="shared" si="239"/>
        <v>0113</v>
      </c>
    </row>
    <row r="7639" spans="1:19">
      <c r="A7639" t="s">
        <v>63535</v>
      </c>
      <c r="B7639" t="s">
        <v>63536</v>
      </c>
      <c r="C7639" t="s">
        <v>49</v>
      </c>
      <c r="D7639" t="s">
        <v>63537</v>
      </c>
      <c r="E7639" t="s">
        <v>60710</v>
      </c>
      <c r="F7639" t="s">
        <v>63538</v>
      </c>
      <c r="G7639" t="s">
        <v>63539</v>
      </c>
      <c r="H7639" t="s">
        <v>63540</v>
      </c>
      <c r="I7639" t="s">
        <v>5282</v>
      </c>
      <c r="J7639" t="s">
        <v>5418</v>
      </c>
      <c r="K7639" t="s">
        <v>5419</v>
      </c>
      <c r="L7639" t="s">
        <v>60</v>
      </c>
      <c r="M7639" t="s">
        <v>5420</v>
      </c>
      <c r="N7639" t="s">
        <v>10954</v>
      </c>
      <c r="O7639" t="s">
        <v>5422</v>
      </c>
      <c r="P7639" t="s">
        <v>63541</v>
      </c>
      <c r="Q7639" t="s">
        <v>63542</v>
      </c>
      <c r="R7639" t="str">
        <f t="shared" si="238"/>
        <v>奎文</v>
      </c>
      <c r="S7639" t="str">
        <f t="shared" si="239"/>
        <v>0113</v>
      </c>
    </row>
    <row r="7640" spans="1:19">
      <c r="A7640" t="s">
        <v>63543</v>
      </c>
      <c r="B7640" t="s">
        <v>63544</v>
      </c>
      <c r="C7640" t="s">
        <v>49</v>
      </c>
      <c r="D7640" t="s">
        <v>63545</v>
      </c>
      <c r="E7640" t="s">
        <v>60278</v>
      </c>
      <c r="F7640" t="s">
        <v>63546</v>
      </c>
      <c r="G7640" t="s">
        <v>63547</v>
      </c>
      <c r="H7640" t="s">
        <v>63548</v>
      </c>
      <c r="I7640" t="s">
        <v>4828</v>
      </c>
      <c r="J7640" t="s">
        <v>13968</v>
      </c>
      <c r="K7640" t="s">
        <v>13969</v>
      </c>
      <c r="L7640" t="s">
        <v>375</v>
      </c>
      <c r="M7640" t="s">
        <v>8957</v>
      </c>
      <c r="N7640" t="s">
        <v>4905</v>
      </c>
      <c r="O7640" t="s">
        <v>13970</v>
      </c>
      <c r="P7640" t="s">
        <v>63549</v>
      </c>
      <c r="R7640" t="str">
        <f t="shared" si="238"/>
        <v>昌邑</v>
      </c>
      <c r="S7640" t="str">
        <f t="shared" si="239"/>
        <v>0113</v>
      </c>
    </row>
    <row r="7641" spans="1:19">
      <c r="A7641" t="s">
        <v>63550</v>
      </c>
      <c r="B7641" t="s">
        <v>63551</v>
      </c>
      <c r="C7641" t="s">
        <v>49</v>
      </c>
      <c r="D7641" t="s">
        <v>63552</v>
      </c>
      <c r="E7641" t="s">
        <v>60710</v>
      </c>
      <c r="F7641" t="s">
        <v>63553</v>
      </c>
      <c r="G7641" t="s">
        <v>63554</v>
      </c>
      <c r="H7641" t="s">
        <v>63555</v>
      </c>
      <c r="I7641" t="s">
        <v>5052</v>
      </c>
      <c r="J7641" t="s">
        <v>7155</v>
      </c>
      <c r="K7641" t="s">
        <v>7156</v>
      </c>
      <c r="L7641" t="s">
        <v>148</v>
      </c>
      <c r="M7641" t="s">
        <v>6391</v>
      </c>
      <c r="N7641" t="s">
        <v>4972</v>
      </c>
      <c r="O7641" t="s">
        <v>7157</v>
      </c>
      <c r="P7641" t="s">
        <v>63556</v>
      </c>
      <c r="Q7641" t="s">
        <v>42607</v>
      </c>
      <c r="R7641" t="str">
        <f t="shared" si="238"/>
        <v>寒亭</v>
      </c>
      <c r="S7641" t="str">
        <f t="shared" si="239"/>
        <v>0113</v>
      </c>
    </row>
    <row r="7642" spans="1:19">
      <c r="A7642" t="s">
        <v>63557</v>
      </c>
      <c r="B7642" t="s">
        <v>63558</v>
      </c>
      <c r="C7642" t="s">
        <v>49</v>
      </c>
      <c r="D7642" t="s">
        <v>63559</v>
      </c>
      <c r="E7642" t="s">
        <v>60710</v>
      </c>
      <c r="F7642" t="s">
        <v>63560</v>
      </c>
      <c r="G7642" t="s">
        <v>63561</v>
      </c>
      <c r="H7642" t="s">
        <v>63562</v>
      </c>
      <c r="I7642" t="s">
        <v>5066</v>
      </c>
      <c r="J7642" t="s">
        <v>7952</v>
      </c>
      <c r="K7642" t="s">
        <v>7953</v>
      </c>
      <c r="L7642" t="s">
        <v>114</v>
      </c>
      <c r="M7642" t="s">
        <v>7458</v>
      </c>
      <c r="N7642" t="s">
        <v>4933</v>
      </c>
      <c r="O7642" t="s">
        <v>7954</v>
      </c>
      <c r="P7642" t="s">
        <v>63563</v>
      </c>
      <c r="R7642" t="str">
        <f t="shared" si="238"/>
        <v>高密</v>
      </c>
      <c r="S7642" t="str">
        <f t="shared" si="239"/>
        <v>0113</v>
      </c>
    </row>
    <row r="7643" spans="1:19">
      <c r="A7643" t="s">
        <v>63564</v>
      </c>
      <c r="B7643" t="s">
        <v>63565</v>
      </c>
      <c r="C7643" t="s">
        <v>49</v>
      </c>
      <c r="D7643" t="s">
        <v>63566</v>
      </c>
      <c r="E7643" t="s">
        <v>60530</v>
      </c>
      <c r="F7643" t="s">
        <v>63567</v>
      </c>
      <c r="G7643" t="s">
        <v>63568</v>
      </c>
      <c r="H7643" t="s">
        <v>63569</v>
      </c>
      <c r="I7643" t="s">
        <v>4852</v>
      </c>
      <c r="J7643" t="s">
        <v>10465</v>
      </c>
      <c r="K7643" t="s">
        <v>10466</v>
      </c>
      <c r="L7643" t="s">
        <v>123</v>
      </c>
      <c r="M7643" t="s">
        <v>4932</v>
      </c>
      <c r="N7643" t="s">
        <v>14116</v>
      </c>
      <c r="O7643" t="s">
        <v>10467</v>
      </c>
      <c r="P7643" t="s">
        <v>63570</v>
      </c>
      <c r="R7643" t="str">
        <f t="shared" si="238"/>
        <v>诸城</v>
      </c>
      <c r="S7643" t="str">
        <f t="shared" si="239"/>
        <v>0113</v>
      </c>
    </row>
    <row r="7644" spans="1:19">
      <c r="A7644" t="s">
        <v>63571</v>
      </c>
      <c r="B7644" t="s">
        <v>63572</v>
      </c>
      <c r="C7644" t="s">
        <v>49</v>
      </c>
      <c r="D7644" t="s">
        <v>63573</v>
      </c>
      <c r="E7644" t="s">
        <v>60278</v>
      </c>
      <c r="F7644" t="s">
        <v>63574</v>
      </c>
      <c r="G7644" t="s">
        <v>63575</v>
      </c>
      <c r="H7644" t="s">
        <v>63576</v>
      </c>
      <c r="I7644" t="s">
        <v>4828</v>
      </c>
      <c r="J7644" t="s">
        <v>6699</v>
      </c>
      <c r="K7644" t="s">
        <v>6700</v>
      </c>
      <c r="L7644" t="s">
        <v>50</v>
      </c>
      <c r="M7644" t="s">
        <v>6701</v>
      </c>
      <c r="N7644" t="s">
        <v>4789</v>
      </c>
      <c r="O7644" t="s">
        <v>6702</v>
      </c>
      <c r="P7644" t="s">
        <v>63577</v>
      </c>
      <c r="R7644" t="str">
        <f t="shared" si="238"/>
        <v>青州</v>
      </c>
      <c r="S7644" t="str">
        <f t="shared" si="239"/>
        <v>0113</v>
      </c>
    </row>
    <row r="7645" spans="1:19">
      <c r="A7645" t="s">
        <v>63578</v>
      </c>
      <c r="B7645" t="s">
        <v>63579</v>
      </c>
      <c r="C7645" t="s">
        <v>49</v>
      </c>
      <c r="D7645" t="s">
        <v>63580</v>
      </c>
      <c r="E7645" t="s">
        <v>60278</v>
      </c>
      <c r="F7645" t="s">
        <v>63581</v>
      </c>
      <c r="G7645" t="s">
        <v>63582</v>
      </c>
      <c r="H7645" t="s">
        <v>63583</v>
      </c>
      <c r="I7645" t="s">
        <v>5822</v>
      </c>
      <c r="J7645" t="s">
        <v>5917</v>
      </c>
      <c r="K7645" t="s">
        <v>5918</v>
      </c>
      <c r="L7645" t="s">
        <v>86</v>
      </c>
      <c r="M7645" t="s">
        <v>5919</v>
      </c>
      <c r="N7645" t="s">
        <v>4933</v>
      </c>
      <c r="O7645" t="s">
        <v>5920</v>
      </c>
      <c r="P7645" t="s">
        <v>63584</v>
      </c>
      <c r="Q7645" t="s">
        <v>63585</v>
      </c>
      <c r="R7645" t="str">
        <f t="shared" si="238"/>
        <v>坊子</v>
      </c>
      <c r="S7645" t="str">
        <f t="shared" si="239"/>
        <v>0113</v>
      </c>
    </row>
    <row r="7646" spans="1:19">
      <c r="A7646" t="s">
        <v>63586</v>
      </c>
      <c r="B7646" t="s">
        <v>63587</v>
      </c>
      <c r="C7646" t="s">
        <v>49</v>
      </c>
      <c r="D7646" t="s">
        <v>63588</v>
      </c>
      <c r="E7646" t="s">
        <v>60710</v>
      </c>
      <c r="F7646" t="s">
        <v>63589</v>
      </c>
      <c r="G7646" t="s">
        <v>63590</v>
      </c>
      <c r="H7646" t="s">
        <v>63591</v>
      </c>
      <c r="I7646" t="s">
        <v>4785</v>
      </c>
      <c r="J7646" t="s">
        <v>5316</v>
      </c>
      <c r="K7646" t="s">
        <v>5317</v>
      </c>
      <c r="L7646" t="s">
        <v>375</v>
      </c>
      <c r="M7646" t="s">
        <v>5318</v>
      </c>
      <c r="N7646" t="s">
        <v>5296</v>
      </c>
      <c r="O7646" t="s">
        <v>5319</v>
      </c>
      <c r="P7646" t="s">
        <v>63592</v>
      </c>
      <c r="R7646" t="str">
        <f t="shared" si="238"/>
        <v>昌邑</v>
      </c>
      <c r="S7646" t="str">
        <f t="shared" si="239"/>
        <v>0113</v>
      </c>
    </row>
    <row r="7647" spans="1:19">
      <c r="A7647" t="s">
        <v>63593</v>
      </c>
      <c r="B7647" t="s">
        <v>63594</v>
      </c>
      <c r="C7647" t="s">
        <v>49</v>
      </c>
      <c r="D7647" t="s">
        <v>63595</v>
      </c>
      <c r="E7647" t="s">
        <v>60710</v>
      </c>
      <c r="F7647" t="s">
        <v>63596</v>
      </c>
      <c r="G7647" t="s">
        <v>63597</v>
      </c>
      <c r="H7647" t="s">
        <v>63598</v>
      </c>
      <c r="I7647" t="s">
        <v>4852</v>
      </c>
      <c r="J7647" t="s">
        <v>5283</v>
      </c>
      <c r="K7647" t="s">
        <v>5284</v>
      </c>
      <c r="L7647" t="s">
        <v>50</v>
      </c>
      <c r="M7647" t="s">
        <v>4816</v>
      </c>
      <c r="O7647" t="s">
        <v>5285</v>
      </c>
      <c r="P7647" t="s">
        <v>63591</v>
      </c>
      <c r="Q7647" t="s">
        <v>63599</v>
      </c>
      <c r="R7647" t="str">
        <f t="shared" si="238"/>
        <v>青州</v>
      </c>
      <c r="S7647" t="str">
        <f t="shared" si="239"/>
        <v>0113</v>
      </c>
    </row>
    <row r="7648" spans="1:19">
      <c r="A7648" t="s">
        <v>63600</v>
      </c>
      <c r="B7648" t="s">
        <v>63601</v>
      </c>
      <c r="C7648" t="s">
        <v>49</v>
      </c>
      <c r="D7648" t="s">
        <v>63602</v>
      </c>
      <c r="E7648" t="s">
        <v>60514</v>
      </c>
      <c r="F7648" t="s">
        <v>63603</v>
      </c>
      <c r="G7648" t="s">
        <v>63604</v>
      </c>
      <c r="H7648" t="s">
        <v>63605</v>
      </c>
      <c r="I7648" t="s">
        <v>12119</v>
      </c>
      <c r="J7648" t="s">
        <v>17246</v>
      </c>
      <c r="K7648" t="s">
        <v>17247</v>
      </c>
      <c r="L7648" t="s">
        <v>114</v>
      </c>
      <c r="M7648" t="s">
        <v>9901</v>
      </c>
      <c r="N7648" t="s">
        <v>4933</v>
      </c>
      <c r="O7648" t="s">
        <v>17248</v>
      </c>
      <c r="P7648" t="s">
        <v>63606</v>
      </c>
      <c r="Q7648" t="s">
        <v>63607</v>
      </c>
      <c r="R7648" t="str">
        <f t="shared" si="238"/>
        <v>高密</v>
      </c>
      <c r="S7648" t="str">
        <f t="shared" si="239"/>
        <v>0113</v>
      </c>
    </row>
    <row r="7649" spans="1:19">
      <c r="A7649" t="s">
        <v>63608</v>
      </c>
      <c r="B7649" t="s">
        <v>63609</v>
      </c>
      <c r="C7649" t="s">
        <v>49</v>
      </c>
      <c r="D7649" t="s">
        <v>63610</v>
      </c>
      <c r="E7649" t="s">
        <v>60710</v>
      </c>
      <c r="F7649" t="s">
        <v>63611</v>
      </c>
      <c r="G7649" t="s">
        <v>63612</v>
      </c>
      <c r="H7649" t="s">
        <v>63613</v>
      </c>
      <c r="I7649" t="s">
        <v>4771</v>
      </c>
      <c r="J7649" t="s">
        <v>9289</v>
      </c>
      <c r="K7649" t="s">
        <v>9290</v>
      </c>
      <c r="L7649" t="s">
        <v>114</v>
      </c>
      <c r="M7649" t="s">
        <v>4831</v>
      </c>
      <c r="N7649" t="s">
        <v>4983</v>
      </c>
      <c r="O7649" t="s">
        <v>9291</v>
      </c>
      <c r="P7649" t="s">
        <v>63614</v>
      </c>
      <c r="Q7649" t="s">
        <v>63615</v>
      </c>
      <c r="R7649" t="str">
        <f t="shared" si="238"/>
        <v>高密</v>
      </c>
      <c r="S7649" t="str">
        <f t="shared" si="239"/>
        <v>0113</v>
      </c>
    </row>
    <row r="7650" spans="1:19">
      <c r="A7650" t="s">
        <v>63616</v>
      </c>
      <c r="B7650" t="s">
        <v>63617</v>
      </c>
      <c r="C7650" t="s">
        <v>49</v>
      </c>
      <c r="D7650" t="s">
        <v>63618</v>
      </c>
      <c r="E7650" t="s">
        <v>60278</v>
      </c>
      <c r="F7650" t="s">
        <v>63619</v>
      </c>
      <c r="G7650" t="s">
        <v>63620</v>
      </c>
      <c r="H7650" t="s">
        <v>63621</v>
      </c>
      <c r="I7650" t="s">
        <v>4813</v>
      </c>
      <c r="J7650" t="s">
        <v>5395</v>
      </c>
      <c r="K7650" t="s">
        <v>5396</v>
      </c>
      <c r="L7650" t="s">
        <v>60</v>
      </c>
      <c r="M7650" t="s">
        <v>4774</v>
      </c>
      <c r="N7650" t="s">
        <v>4817</v>
      </c>
      <c r="O7650" t="s">
        <v>5397</v>
      </c>
      <c r="P7650" t="s">
        <v>63622</v>
      </c>
      <c r="R7650" t="str">
        <f t="shared" si="238"/>
        <v>奎文</v>
      </c>
      <c r="S7650" t="str">
        <f t="shared" si="239"/>
        <v>0113</v>
      </c>
    </row>
    <row r="7651" spans="1:19">
      <c r="A7651" t="s">
        <v>63623</v>
      </c>
      <c r="B7651" t="s">
        <v>63624</v>
      </c>
      <c r="C7651" t="s">
        <v>49</v>
      </c>
      <c r="D7651" t="s">
        <v>63625</v>
      </c>
      <c r="E7651" t="s">
        <v>60514</v>
      </c>
      <c r="F7651" t="s">
        <v>63626</v>
      </c>
      <c r="G7651" t="s">
        <v>63627</v>
      </c>
      <c r="H7651" t="s">
        <v>63628</v>
      </c>
      <c r="I7651" t="s">
        <v>12757</v>
      </c>
      <c r="J7651" t="s">
        <v>6782</v>
      </c>
      <c r="K7651" t="s">
        <v>6783</v>
      </c>
      <c r="L7651" t="s">
        <v>105</v>
      </c>
      <c r="M7651" t="s">
        <v>5224</v>
      </c>
      <c r="N7651" t="s">
        <v>7912</v>
      </c>
      <c r="O7651" t="s">
        <v>6784</v>
      </c>
      <c r="P7651" t="s">
        <v>63629</v>
      </c>
      <c r="Q7651" t="s">
        <v>63630</v>
      </c>
      <c r="R7651" t="str">
        <f t="shared" si="238"/>
        <v>寿光</v>
      </c>
      <c r="S7651" t="str">
        <f t="shared" si="239"/>
        <v>0113</v>
      </c>
    </row>
    <row r="7652" spans="1:19">
      <c r="A7652" t="s">
        <v>63631</v>
      </c>
      <c r="B7652" t="s">
        <v>63632</v>
      </c>
      <c r="C7652" t="s">
        <v>49</v>
      </c>
      <c r="D7652" t="s">
        <v>63633</v>
      </c>
      <c r="E7652" t="s">
        <v>60514</v>
      </c>
      <c r="F7652" t="s">
        <v>63634</v>
      </c>
      <c r="G7652" t="s">
        <v>63635</v>
      </c>
      <c r="H7652" t="s">
        <v>63636</v>
      </c>
      <c r="I7652" t="s">
        <v>12119</v>
      </c>
      <c r="J7652" t="s">
        <v>6053</v>
      </c>
      <c r="K7652" t="s">
        <v>6054</v>
      </c>
      <c r="L7652" t="s">
        <v>105</v>
      </c>
      <c r="M7652" t="s">
        <v>6055</v>
      </c>
      <c r="N7652" t="s">
        <v>8593</v>
      </c>
      <c r="O7652" t="s">
        <v>6056</v>
      </c>
      <c r="P7652" t="s">
        <v>63637</v>
      </c>
      <c r="Q7652" t="s">
        <v>63638</v>
      </c>
      <c r="R7652" t="str">
        <f t="shared" si="238"/>
        <v>寿光</v>
      </c>
      <c r="S7652" t="str">
        <f t="shared" si="239"/>
        <v>0113</v>
      </c>
    </row>
    <row r="7653" spans="1:19">
      <c r="A7653" t="s">
        <v>63639</v>
      </c>
      <c r="B7653" t="s">
        <v>63640</v>
      </c>
      <c r="C7653" t="s">
        <v>49</v>
      </c>
      <c r="D7653" t="s">
        <v>63641</v>
      </c>
      <c r="E7653" t="s">
        <v>60514</v>
      </c>
      <c r="F7653" t="s">
        <v>63642</v>
      </c>
      <c r="G7653" t="s">
        <v>63643</v>
      </c>
      <c r="H7653" t="s">
        <v>63644</v>
      </c>
      <c r="I7653" t="s">
        <v>12119</v>
      </c>
      <c r="J7653" t="s">
        <v>11800</v>
      </c>
      <c r="K7653" t="s">
        <v>11801</v>
      </c>
      <c r="L7653" t="s">
        <v>105</v>
      </c>
      <c r="M7653" t="s">
        <v>6055</v>
      </c>
      <c r="N7653" t="s">
        <v>6519</v>
      </c>
      <c r="O7653" t="s">
        <v>11802</v>
      </c>
      <c r="P7653" t="s">
        <v>63645</v>
      </c>
      <c r="R7653" t="str">
        <f t="shared" si="238"/>
        <v>寿光</v>
      </c>
      <c r="S7653" t="str">
        <f t="shared" si="239"/>
        <v>0113</v>
      </c>
    </row>
    <row r="7654" spans="1:19">
      <c r="A7654" t="s">
        <v>63646</v>
      </c>
      <c r="B7654" t="s">
        <v>63647</v>
      </c>
      <c r="C7654" t="s">
        <v>49</v>
      </c>
      <c r="D7654" t="s">
        <v>63648</v>
      </c>
      <c r="E7654" t="s">
        <v>60278</v>
      </c>
      <c r="F7654" t="s">
        <v>63649</v>
      </c>
      <c r="G7654" t="s">
        <v>63650</v>
      </c>
      <c r="H7654" t="s">
        <v>63651</v>
      </c>
      <c r="I7654" t="s">
        <v>4852</v>
      </c>
      <c r="J7654" t="s">
        <v>7689</v>
      </c>
      <c r="K7654" t="s">
        <v>7690</v>
      </c>
      <c r="L7654" t="s">
        <v>60</v>
      </c>
      <c r="M7654" t="s">
        <v>5999</v>
      </c>
      <c r="N7654" t="s">
        <v>4972</v>
      </c>
      <c r="O7654" t="s">
        <v>7691</v>
      </c>
      <c r="P7654" t="s">
        <v>63652</v>
      </c>
      <c r="R7654" t="str">
        <f t="shared" si="238"/>
        <v>奎文</v>
      </c>
      <c r="S7654" t="str">
        <f t="shared" si="239"/>
        <v>0113</v>
      </c>
    </row>
    <row r="7655" spans="1:19">
      <c r="A7655" t="s">
        <v>63653</v>
      </c>
      <c r="B7655" t="s">
        <v>63654</v>
      </c>
      <c r="C7655" t="s">
        <v>49</v>
      </c>
      <c r="D7655" t="s">
        <v>63655</v>
      </c>
      <c r="E7655" t="s">
        <v>60514</v>
      </c>
      <c r="F7655" t="s">
        <v>63656</v>
      </c>
      <c r="G7655" t="s">
        <v>63657</v>
      </c>
      <c r="H7655" t="s">
        <v>63658</v>
      </c>
      <c r="I7655" t="s">
        <v>12119</v>
      </c>
      <c r="J7655" t="s">
        <v>8305</v>
      </c>
      <c r="K7655" t="s">
        <v>8306</v>
      </c>
      <c r="L7655" t="s">
        <v>60</v>
      </c>
      <c r="M7655" t="s">
        <v>5511</v>
      </c>
      <c r="O7655" t="s">
        <v>8307</v>
      </c>
      <c r="P7655" t="s">
        <v>63659</v>
      </c>
      <c r="Q7655" t="s">
        <v>63660</v>
      </c>
      <c r="R7655" t="str">
        <f t="shared" si="238"/>
        <v>奎文</v>
      </c>
      <c r="S7655" t="str">
        <f t="shared" si="239"/>
        <v>0113</v>
      </c>
    </row>
    <row r="7656" spans="1:19">
      <c r="A7656" t="s">
        <v>63661</v>
      </c>
      <c r="B7656" t="s">
        <v>63662</v>
      </c>
      <c r="C7656" t="s">
        <v>49</v>
      </c>
      <c r="D7656" t="s">
        <v>63663</v>
      </c>
      <c r="E7656" t="s">
        <v>60514</v>
      </c>
      <c r="F7656" t="s">
        <v>63664</v>
      </c>
      <c r="G7656" t="s">
        <v>63665</v>
      </c>
      <c r="H7656" t="s">
        <v>63666</v>
      </c>
      <c r="I7656" t="s">
        <v>12119</v>
      </c>
      <c r="J7656" t="s">
        <v>19912</v>
      </c>
      <c r="K7656" t="s">
        <v>19913</v>
      </c>
      <c r="L7656" t="s">
        <v>77</v>
      </c>
      <c r="M7656" t="s">
        <v>5733</v>
      </c>
      <c r="O7656" t="s">
        <v>19914</v>
      </c>
      <c r="P7656" t="s">
        <v>63667</v>
      </c>
      <c r="Q7656" t="s">
        <v>63668</v>
      </c>
      <c r="R7656" t="str">
        <f t="shared" si="238"/>
        <v>临朐</v>
      </c>
      <c r="S7656" t="str">
        <f t="shared" si="239"/>
        <v>0113</v>
      </c>
    </row>
    <row r="7657" spans="1:19">
      <c r="A7657" t="s">
        <v>63669</v>
      </c>
      <c r="B7657" t="s">
        <v>63670</v>
      </c>
      <c r="C7657" t="s">
        <v>49</v>
      </c>
      <c r="D7657" t="s">
        <v>63671</v>
      </c>
      <c r="E7657" t="s">
        <v>63672</v>
      </c>
      <c r="F7657" t="s">
        <v>63673</v>
      </c>
      <c r="G7657" t="s">
        <v>63674</v>
      </c>
      <c r="H7657" t="s">
        <v>63675</v>
      </c>
      <c r="I7657" t="s">
        <v>4841</v>
      </c>
      <c r="J7657" t="s">
        <v>15948</v>
      </c>
      <c r="K7657" t="s">
        <v>15949</v>
      </c>
      <c r="L7657" t="s">
        <v>148</v>
      </c>
      <c r="M7657" t="s">
        <v>6391</v>
      </c>
      <c r="O7657" t="s">
        <v>15950</v>
      </c>
      <c r="P7657" t="s">
        <v>63676</v>
      </c>
      <c r="R7657" t="str">
        <f t="shared" si="238"/>
        <v>寒亭</v>
      </c>
      <c r="S7657" t="str">
        <f t="shared" si="239"/>
        <v>0113</v>
      </c>
    </row>
    <row r="7658" spans="1:19">
      <c r="A7658" t="s">
        <v>63677</v>
      </c>
      <c r="B7658" t="s">
        <v>63678</v>
      </c>
      <c r="C7658" t="s">
        <v>49</v>
      </c>
      <c r="D7658" t="s">
        <v>63679</v>
      </c>
      <c r="E7658" t="s">
        <v>60710</v>
      </c>
      <c r="F7658" t="s">
        <v>63680</v>
      </c>
      <c r="G7658" t="s">
        <v>63681</v>
      </c>
      <c r="H7658" t="s">
        <v>63682</v>
      </c>
      <c r="I7658" t="s">
        <v>4813</v>
      </c>
      <c r="J7658" t="s">
        <v>11556</v>
      </c>
      <c r="K7658" t="s">
        <v>11557</v>
      </c>
      <c r="L7658" t="s">
        <v>105</v>
      </c>
      <c r="M7658" t="s">
        <v>5769</v>
      </c>
      <c r="O7658" t="s">
        <v>11558</v>
      </c>
      <c r="P7658" t="s">
        <v>63683</v>
      </c>
      <c r="R7658" t="str">
        <f t="shared" si="238"/>
        <v>寿光</v>
      </c>
      <c r="S7658" t="str">
        <f t="shared" si="239"/>
        <v>0113</v>
      </c>
    </row>
    <row r="7659" spans="1:19">
      <c r="A7659" t="s">
        <v>63684</v>
      </c>
      <c r="B7659" t="s">
        <v>63685</v>
      </c>
      <c r="C7659" t="s">
        <v>49</v>
      </c>
      <c r="D7659" t="s">
        <v>63686</v>
      </c>
      <c r="E7659" t="s">
        <v>60514</v>
      </c>
      <c r="F7659" t="s">
        <v>63687</v>
      </c>
      <c r="G7659" t="s">
        <v>63688</v>
      </c>
      <c r="H7659" t="s">
        <v>60596</v>
      </c>
      <c r="I7659" t="s">
        <v>4771</v>
      </c>
      <c r="J7659" t="s">
        <v>6423</v>
      </c>
      <c r="K7659" t="s">
        <v>6424</v>
      </c>
      <c r="L7659" t="s">
        <v>60</v>
      </c>
      <c r="M7659" t="s">
        <v>5511</v>
      </c>
      <c r="O7659" t="s">
        <v>6425</v>
      </c>
      <c r="P7659" t="s">
        <v>63689</v>
      </c>
      <c r="R7659" t="str">
        <f t="shared" si="238"/>
        <v>奎文</v>
      </c>
      <c r="S7659" t="str">
        <f t="shared" si="239"/>
        <v>0113</v>
      </c>
    </row>
    <row r="7660" spans="1:19">
      <c r="A7660" t="s">
        <v>63690</v>
      </c>
      <c r="B7660" t="s">
        <v>63691</v>
      </c>
      <c r="C7660" t="s">
        <v>49</v>
      </c>
      <c r="D7660" t="s">
        <v>63692</v>
      </c>
      <c r="E7660" t="s">
        <v>60278</v>
      </c>
      <c r="F7660" t="s">
        <v>63693</v>
      </c>
      <c r="G7660" t="s">
        <v>63694</v>
      </c>
      <c r="H7660" t="s">
        <v>63695</v>
      </c>
      <c r="I7660" t="s">
        <v>4852</v>
      </c>
      <c r="J7660" t="s">
        <v>7689</v>
      </c>
      <c r="K7660" t="s">
        <v>7690</v>
      </c>
      <c r="L7660" t="s">
        <v>60</v>
      </c>
      <c r="M7660" t="s">
        <v>5999</v>
      </c>
      <c r="N7660" t="s">
        <v>4972</v>
      </c>
      <c r="O7660" t="s">
        <v>7691</v>
      </c>
      <c r="P7660" t="s">
        <v>63696</v>
      </c>
      <c r="Q7660" t="s">
        <v>63697</v>
      </c>
      <c r="R7660" t="str">
        <f t="shared" si="238"/>
        <v>奎文</v>
      </c>
      <c r="S7660" t="str">
        <f t="shared" si="239"/>
        <v>0113</v>
      </c>
    </row>
    <row r="7661" spans="1:19">
      <c r="A7661" t="s">
        <v>63698</v>
      </c>
      <c r="B7661" t="s">
        <v>63699</v>
      </c>
      <c r="C7661" t="s">
        <v>49</v>
      </c>
      <c r="D7661" t="s">
        <v>63700</v>
      </c>
      <c r="E7661" t="s">
        <v>63701</v>
      </c>
      <c r="F7661" t="s">
        <v>63702</v>
      </c>
      <c r="G7661" t="s">
        <v>63703</v>
      </c>
      <c r="H7661" t="s">
        <v>63704</v>
      </c>
      <c r="I7661" t="s">
        <v>12119</v>
      </c>
      <c r="J7661" t="s">
        <v>11218</v>
      </c>
      <c r="K7661" t="s">
        <v>11219</v>
      </c>
      <c r="L7661" t="s">
        <v>237</v>
      </c>
      <c r="M7661" t="s">
        <v>5247</v>
      </c>
      <c r="N7661" t="s">
        <v>6308</v>
      </c>
      <c r="O7661" t="s">
        <v>11220</v>
      </c>
      <c r="P7661" t="s">
        <v>63705</v>
      </c>
      <c r="R7661" t="str">
        <f t="shared" si="238"/>
        <v>潍城</v>
      </c>
      <c r="S7661" t="str">
        <f t="shared" si="239"/>
        <v>0113</v>
      </c>
    </row>
    <row r="7662" spans="1:19">
      <c r="A7662" t="s">
        <v>63706</v>
      </c>
      <c r="B7662" t="s">
        <v>63707</v>
      </c>
      <c r="C7662" t="s">
        <v>49</v>
      </c>
      <c r="D7662" t="s">
        <v>63708</v>
      </c>
      <c r="E7662" t="s">
        <v>60248</v>
      </c>
      <c r="F7662" t="s">
        <v>63709</v>
      </c>
      <c r="G7662" t="s">
        <v>63710</v>
      </c>
      <c r="H7662" t="s">
        <v>63711</v>
      </c>
      <c r="I7662" t="s">
        <v>12757</v>
      </c>
      <c r="J7662" t="s">
        <v>8943</v>
      </c>
      <c r="K7662" t="s">
        <v>8944</v>
      </c>
      <c r="L7662" t="s">
        <v>1136</v>
      </c>
      <c r="M7662" t="s">
        <v>8945</v>
      </c>
      <c r="N7662" t="s">
        <v>4905</v>
      </c>
      <c r="O7662" t="s">
        <v>8946</v>
      </c>
      <c r="P7662" t="s">
        <v>63712</v>
      </c>
      <c r="R7662" t="str">
        <f t="shared" si="238"/>
        <v>昌乐</v>
      </c>
      <c r="S7662" t="str">
        <f t="shared" si="239"/>
        <v>0113</v>
      </c>
    </row>
    <row r="7663" spans="1:19">
      <c r="A7663" t="s">
        <v>63713</v>
      </c>
      <c r="B7663" t="s">
        <v>63714</v>
      </c>
      <c r="C7663" t="s">
        <v>49</v>
      </c>
      <c r="D7663" t="s">
        <v>63715</v>
      </c>
      <c r="E7663" t="s">
        <v>60278</v>
      </c>
      <c r="F7663" t="s">
        <v>63716</v>
      </c>
      <c r="G7663" t="s">
        <v>63717</v>
      </c>
      <c r="H7663" t="s">
        <v>63718</v>
      </c>
      <c r="I7663" t="s">
        <v>4852</v>
      </c>
      <c r="J7663" t="s">
        <v>4902</v>
      </c>
      <c r="K7663" t="s">
        <v>4903</v>
      </c>
      <c r="L7663" t="s">
        <v>60</v>
      </c>
      <c r="M7663" t="s">
        <v>4904</v>
      </c>
      <c r="N7663" t="s">
        <v>4905</v>
      </c>
      <c r="O7663" t="s">
        <v>4906</v>
      </c>
      <c r="P7663" t="s">
        <v>63719</v>
      </c>
      <c r="Q7663" t="s">
        <v>63720</v>
      </c>
      <c r="R7663" t="str">
        <f t="shared" si="238"/>
        <v>奎文</v>
      </c>
      <c r="S7663" t="str">
        <f t="shared" si="239"/>
        <v>0113</v>
      </c>
    </row>
    <row r="7664" spans="1:19">
      <c r="A7664" t="s">
        <v>63721</v>
      </c>
      <c r="B7664" t="s">
        <v>63722</v>
      </c>
      <c r="C7664" t="s">
        <v>49</v>
      </c>
      <c r="D7664" t="s">
        <v>63723</v>
      </c>
      <c r="E7664" t="s">
        <v>60710</v>
      </c>
      <c r="F7664" t="s">
        <v>63724</v>
      </c>
      <c r="G7664" t="s">
        <v>63725</v>
      </c>
      <c r="H7664" t="s">
        <v>63726</v>
      </c>
      <c r="I7664" t="s">
        <v>63727</v>
      </c>
      <c r="J7664" t="s">
        <v>5328</v>
      </c>
      <c r="K7664" t="s">
        <v>5329</v>
      </c>
      <c r="L7664" t="s">
        <v>1136</v>
      </c>
      <c r="M7664" t="s">
        <v>5330</v>
      </c>
      <c r="N7664" t="s">
        <v>5069</v>
      </c>
      <c r="O7664" t="s">
        <v>5331</v>
      </c>
      <c r="P7664" t="s">
        <v>63728</v>
      </c>
      <c r="R7664" t="str">
        <f t="shared" si="238"/>
        <v>昌乐</v>
      </c>
      <c r="S7664" t="str">
        <f t="shared" si="239"/>
        <v>0113</v>
      </c>
    </row>
    <row r="7665" spans="1:19">
      <c r="A7665" t="s">
        <v>63729</v>
      </c>
      <c r="B7665" t="s">
        <v>63730</v>
      </c>
      <c r="C7665" t="s">
        <v>49</v>
      </c>
      <c r="D7665" t="s">
        <v>63731</v>
      </c>
      <c r="E7665" t="s">
        <v>60710</v>
      </c>
      <c r="F7665" t="s">
        <v>63732</v>
      </c>
      <c r="G7665" t="s">
        <v>63733</v>
      </c>
      <c r="H7665" t="s">
        <v>63734</v>
      </c>
      <c r="I7665" t="s">
        <v>4771</v>
      </c>
      <c r="J7665" t="s">
        <v>7689</v>
      </c>
      <c r="K7665" t="s">
        <v>7690</v>
      </c>
      <c r="L7665" t="s">
        <v>60</v>
      </c>
      <c r="M7665" t="s">
        <v>5999</v>
      </c>
      <c r="O7665" t="s">
        <v>7691</v>
      </c>
      <c r="P7665" t="s">
        <v>63735</v>
      </c>
      <c r="R7665" t="str">
        <f t="shared" si="238"/>
        <v>奎文</v>
      </c>
      <c r="S7665" t="str">
        <f t="shared" si="239"/>
        <v>0113</v>
      </c>
    </row>
    <row r="7666" spans="1:19">
      <c r="A7666" t="s">
        <v>63736</v>
      </c>
      <c r="B7666" t="s">
        <v>63737</v>
      </c>
      <c r="C7666" t="s">
        <v>49</v>
      </c>
      <c r="D7666" t="s">
        <v>63738</v>
      </c>
      <c r="E7666" t="s">
        <v>63739</v>
      </c>
      <c r="F7666" t="s">
        <v>60451</v>
      </c>
      <c r="G7666" t="s">
        <v>60452</v>
      </c>
      <c r="I7666" t="s">
        <v>4955</v>
      </c>
      <c r="R7666" t="str">
        <f t="shared" si="238"/>
        <v/>
      </c>
      <c r="S7666" t="str">
        <f t="shared" si="239"/>
        <v>0113</v>
      </c>
    </row>
    <row r="7667" spans="1:19">
      <c r="A7667" t="s">
        <v>3322</v>
      </c>
      <c r="B7667" t="s">
        <v>63740</v>
      </c>
      <c r="C7667" t="s">
        <v>49</v>
      </c>
      <c r="D7667" t="s">
        <v>63741</v>
      </c>
      <c r="E7667" t="s">
        <v>60710</v>
      </c>
      <c r="F7667" t="s">
        <v>63742</v>
      </c>
      <c r="G7667" t="s">
        <v>3320</v>
      </c>
      <c r="H7667" t="s">
        <v>63743</v>
      </c>
      <c r="I7667" t="s">
        <v>4828</v>
      </c>
      <c r="J7667" t="s">
        <v>7529</v>
      </c>
      <c r="K7667" t="s">
        <v>7530</v>
      </c>
      <c r="L7667" t="s">
        <v>50</v>
      </c>
      <c r="M7667" t="s">
        <v>6624</v>
      </c>
      <c r="N7667" t="s">
        <v>5198</v>
      </c>
      <c r="O7667" t="s">
        <v>7531</v>
      </c>
      <c r="P7667" t="s">
        <v>63744</v>
      </c>
      <c r="R7667" t="str">
        <f t="shared" si="238"/>
        <v>青州</v>
      </c>
      <c r="S7667" t="str">
        <f t="shared" si="239"/>
        <v>0113</v>
      </c>
    </row>
    <row r="7668" spans="1:19">
      <c r="A7668" t="s">
        <v>63745</v>
      </c>
      <c r="B7668" t="s">
        <v>63746</v>
      </c>
      <c r="C7668" t="s">
        <v>49</v>
      </c>
      <c r="D7668" t="s">
        <v>63747</v>
      </c>
      <c r="E7668" t="s">
        <v>63748</v>
      </c>
      <c r="F7668" t="s">
        <v>63749</v>
      </c>
      <c r="G7668" t="s">
        <v>63750</v>
      </c>
      <c r="H7668" t="s">
        <v>63751</v>
      </c>
      <c r="I7668" t="s">
        <v>12119</v>
      </c>
      <c r="J7668" t="s">
        <v>8354</v>
      </c>
      <c r="K7668" t="s">
        <v>8355</v>
      </c>
      <c r="L7668" t="s">
        <v>95</v>
      </c>
      <c r="M7668" t="s">
        <v>5649</v>
      </c>
      <c r="N7668" t="s">
        <v>5112</v>
      </c>
      <c r="O7668" t="s">
        <v>8356</v>
      </c>
      <c r="P7668" t="s">
        <v>63752</v>
      </c>
      <c r="R7668" t="str">
        <f t="shared" si="238"/>
        <v>安丘</v>
      </c>
      <c r="S7668" t="str">
        <f t="shared" si="239"/>
        <v>0113</v>
      </c>
    </row>
    <row r="7669" spans="1:19">
      <c r="A7669" t="s">
        <v>63753</v>
      </c>
      <c r="B7669" t="s">
        <v>63754</v>
      </c>
      <c r="C7669" t="s">
        <v>49</v>
      </c>
      <c r="D7669" t="s">
        <v>63755</v>
      </c>
      <c r="E7669" t="s">
        <v>60710</v>
      </c>
      <c r="F7669" t="s">
        <v>63756</v>
      </c>
      <c r="G7669" t="s">
        <v>63757</v>
      </c>
      <c r="H7669" t="s">
        <v>63758</v>
      </c>
      <c r="I7669" t="s">
        <v>5541</v>
      </c>
      <c r="J7669" t="s">
        <v>9438</v>
      </c>
      <c r="K7669" t="s">
        <v>9439</v>
      </c>
      <c r="L7669" t="s">
        <v>114</v>
      </c>
      <c r="M7669" t="s">
        <v>5486</v>
      </c>
      <c r="O7669" t="s">
        <v>9440</v>
      </c>
      <c r="P7669" t="s">
        <v>63759</v>
      </c>
      <c r="R7669" t="str">
        <f t="shared" si="238"/>
        <v>高密</v>
      </c>
      <c r="S7669" t="str">
        <f t="shared" si="239"/>
        <v>0113</v>
      </c>
    </row>
    <row r="7670" spans="1:19">
      <c r="A7670" t="s">
        <v>63760</v>
      </c>
      <c r="B7670" t="s">
        <v>63761</v>
      </c>
      <c r="C7670" t="s">
        <v>49</v>
      </c>
      <c r="D7670" t="s">
        <v>63762</v>
      </c>
      <c r="E7670" t="s">
        <v>60710</v>
      </c>
      <c r="F7670" t="s">
        <v>63763</v>
      </c>
      <c r="G7670" t="s">
        <v>63764</v>
      </c>
      <c r="H7670" t="s">
        <v>63765</v>
      </c>
      <c r="I7670" t="s">
        <v>4785</v>
      </c>
      <c r="J7670" t="s">
        <v>5432</v>
      </c>
      <c r="K7670" t="s">
        <v>18114</v>
      </c>
      <c r="L7670" t="s">
        <v>123</v>
      </c>
      <c r="M7670" t="s">
        <v>4932</v>
      </c>
      <c r="O7670" t="s">
        <v>5434</v>
      </c>
      <c r="P7670" t="s">
        <v>63601</v>
      </c>
      <c r="Q7670" t="s">
        <v>63766</v>
      </c>
      <c r="R7670" t="str">
        <f t="shared" si="238"/>
        <v>诸城</v>
      </c>
      <c r="S7670" t="str">
        <f t="shared" si="239"/>
        <v>0113</v>
      </c>
    </row>
    <row r="7671" spans="1:19">
      <c r="A7671" t="s">
        <v>63767</v>
      </c>
      <c r="B7671" t="s">
        <v>63768</v>
      </c>
      <c r="C7671" t="s">
        <v>49</v>
      </c>
      <c r="D7671" t="s">
        <v>63769</v>
      </c>
      <c r="E7671" t="s">
        <v>60710</v>
      </c>
      <c r="F7671" t="s">
        <v>63770</v>
      </c>
      <c r="G7671" t="s">
        <v>63771</v>
      </c>
      <c r="H7671" t="s">
        <v>63772</v>
      </c>
      <c r="I7671" t="s">
        <v>4813</v>
      </c>
      <c r="J7671" t="s">
        <v>4814</v>
      </c>
      <c r="K7671" t="s">
        <v>4815</v>
      </c>
      <c r="L7671" t="s">
        <v>50</v>
      </c>
      <c r="M7671" t="s">
        <v>4816</v>
      </c>
      <c r="O7671" t="s">
        <v>4818</v>
      </c>
      <c r="P7671" t="s">
        <v>63773</v>
      </c>
      <c r="Q7671" t="s">
        <v>63774</v>
      </c>
      <c r="R7671" t="str">
        <f t="shared" si="238"/>
        <v>青州</v>
      </c>
      <c r="S7671" t="str">
        <f t="shared" si="239"/>
        <v>0113</v>
      </c>
    </row>
    <row r="7672" spans="1:19">
      <c r="A7672" t="s">
        <v>63775</v>
      </c>
      <c r="B7672" t="s">
        <v>63776</v>
      </c>
      <c r="C7672" t="s">
        <v>49</v>
      </c>
      <c r="D7672" t="s">
        <v>63777</v>
      </c>
      <c r="E7672" t="s">
        <v>63778</v>
      </c>
      <c r="F7672" t="s">
        <v>63779</v>
      </c>
      <c r="G7672" t="s">
        <v>63780</v>
      </c>
      <c r="H7672" t="s">
        <v>63781</v>
      </c>
      <c r="I7672" t="s">
        <v>4828</v>
      </c>
      <c r="J7672" t="s">
        <v>11292</v>
      </c>
      <c r="K7672" t="s">
        <v>11293</v>
      </c>
      <c r="L7672" t="s">
        <v>86</v>
      </c>
      <c r="M7672" t="s">
        <v>11294</v>
      </c>
      <c r="N7672" t="s">
        <v>4881</v>
      </c>
      <c r="O7672" t="s">
        <v>11295</v>
      </c>
      <c r="P7672" t="s">
        <v>63782</v>
      </c>
      <c r="R7672" t="str">
        <f t="shared" si="238"/>
        <v>坊子</v>
      </c>
      <c r="S7672" t="str">
        <f t="shared" si="239"/>
        <v>0113</v>
      </c>
    </row>
    <row r="7673" spans="1:19">
      <c r="A7673" t="s">
        <v>63783</v>
      </c>
      <c r="B7673" t="s">
        <v>63784</v>
      </c>
      <c r="C7673" t="s">
        <v>49</v>
      </c>
      <c r="D7673" t="s">
        <v>63785</v>
      </c>
      <c r="E7673" t="s">
        <v>60710</v>
      </c>
      <c r="F7673" t="s">
        <v>63786</v>
      </c>
      <c r="G7673" t="s">
        <v>63787</v>
      </c>
      <c r="H7673" t="s">
        <v>63788</v>
      </c>
      <c r="I7673" t="s">
        <v>4785</v>
      </c>
      <c r="J7673" t="s">
        <v>5937</v>
      </c>
      <c r="K7673" t="s">
        <v>5938</v>
      </c>
      <c r="L7673" t="s">
        <v>86</v>
      </c>
      <c r="M7673" t="s">
        <v>5099</v>
      </c>
      <c r="N7673" t="s">
        <v>4817</v>
      </c>
      <c r="O7673" t="s">
        <v>5940</v>
      </c>
      <c r="P7673" t="s">
        <v>63789</v>
      </c>
      <c r="Q7673" t="s">
        <v>63790</v>
      </c>
      <c r="R7673" t="str">
        <f t="shared" si="238"/>
        <v>坊子</v>
      </c>
      <c r="S7673" t="str">
        <f t="shared" si="239"/>
        <v>0113</v>
      </c>
    </row>
    <row r="7674" spans="1:19">
      <c r="A7674" t="s">
        <v>63791</v>
      </c>
      <c r="B7674" t="s">
        <v>60729</v>
      </c>
      <c r="C7674" t="s">
        <v>49</v>
      </c>
      <c r="D7674" t="s">
        <v>63792</v>
      </c>
      <c r="E7674" t="s">
        <v>60710</v>
      </c>
      <c r="F7674" t="s">
        <v>63793</v>
      </c>
      <c r="G7674" t="s">
        <v>63794</v>
      </c>
      <c r="H7674" t="s">
        <v>63795</v>
      </c>
      <c r="I7674" t="s">
        <v>4785</v>
      </c>
      <c r="J7674" t="s">
        <v>4842</v>
      </c>
      <c r="K7674" t="s">
        <v>4843</v>
      </c>
      <c r="L7674" t="s">
        <v>95</v>
      </c>
      <c r="M7674" t="s">
        <v>4844</v>
      </c>
      <c r="O7674" t="s">
        <v>4846</v>
      </c>
      <c r="P7674" t="s">
        <v>63796</v>
      </c>
      <c r="Q7674" t="s">
        <v>63797</v>
      </c>
      <c r="R7674" t="str">
        <f t="shared" si="238"/>
        <v>安丘</v>
      </c>
      <c r="S7674" t="str">
        <f t="shared" si="239"/>
        <v>0113</v>
      </c>
    </row>
    <row r="7675" spans="1:19">
      <c r="A7675" t="s">
        <v>63798</v>
      </c>
      <c r="B7675" t="s">
        <v>63799</v>
      </c>
      <c r="C7675" t="s">
        <v>49</v>
      </c>
      <c r="D7675" t="s">
        <v>63800</v>
      </c>
      <c r="E7675" t="s">
        <v>63701</v>
      </c>
      <c r="F7675" t="s">
        <v>63801</v>
      </c>
      <c r="G7675" t="s">
        <v>63802</v>
      </c>
      <c r="H7675" t="s">
        <v>63803</v>
      </c>
      <c r="I7675" t="s">
        <v>12119</v>
      </c>
      <c r="J7675" t="s">
        <v>7278</v>
      </c>
      <c r="K7675" t="s">
        <v>7279</v>
      </c>
      <c r="L7675" t="s">
        <v>105</v>
      </c>
      <c r="M7675" t="s">
        <v>5089</v>
      </c>
      <c r="N7675" t="s">
        <v>4789</v>
      </c>
      <c r="O7675" t="s">
        <v>7280</v>
      </c>
      <c r="P7675" t="s">
        <v>63804</v>
      </c>
      <c r="Q7675" t="s">
        <v>63805</v>
      </c>
      <c r="R7675" t="str">
        <f t="shared" si="238"/>
        <v>寿光</v>
      </c>
      <c r="S7675" t="str">
        <f t="shared" si="239"/>
        <v>0113</v>
      </c>
    </row>
    <row r="7676" spans="1:19">
      <c r="A7676" t="s">
        <v>63806</v>
      </c>
      <c r="B7676" t="s">
        <v>63807</v>
      </c>
      <c r="C7676" t="s">
        <v>49</v>
      </c>
      <c r="D7676" t="s">
        <v>63808</v>
      </c>
      <c r="E7676" t="s">
        <v>60278</v>
      </c>
      <c r="F7676" t="s">
        <v>63809</v>
      </c>
      <c r="G7676" t="s">
        <v>63810</v>
      </c>
      <c r="H7676" t="s">
        <v>63811</v>
      </c>
      <c r="I7676" t="s">
        <v>4813</v>
      </c>
      <c r="J7676" t="s">
        <v>8984</v>
      </c>
      <c r="K7676" t="s">
        <v>8985</v>
      </c>
      <c r="L7676" t="s">
        <v>60</v>
      </c>
      <c r="M7676" t="s">
        <v>5511</v>
      </c>
      <c r="N7676" t="s">
        <v>4905</v>
      </c>
      <c r="O7676" t="s">
        <v>8986</v>
      </c>
      <c r="P7676" t="s">
        <v>63812</v>
      </c>
      <c r="Q7676" t="s">
        <v>63813</v>
      </c>
      <c r="R7676" t="str">
        <f t="shared" si="238"/>
        <v>奎文</v>
      </c>
      <c r="S7676" t="str">
        <f t="shared" si="239"/>
        <v>0113</v>
      </c>
    </row>
    <row r="7677" spans="1:19">
      <c r="A7677" t="s">
        <v>63814</v>
      </c>
      <c r="B7677" t="s">
        <v>63815</v>
      </c>
      <c r="C7677" t="s">
        <v>49</v>
      </c>
      <c r="D7677" t="s">
        <v>63816</v>
      </c>
      <c r="E7677" t="s">
        <v>60710</v>
      </c>
      <c r="F7677" t="s">
        <v>63817</v>
      </c>
      <c r="G7677" t="s">
        <v>63818</v>
      </c>
      <c r="H7677" t="s">
        <v>63819</v>
      </c>
      <c r="I7677" t="s">
        <v>4852</v>
      </c>
      <c r="J7677" t="s">
        <v>19619</v>
      </c>
      <c r="K7677" t="s">
        <v>19620</v>
      </c>
      <c r="L7677" t="s">
        <v>77</v>
      </c>
      <c r="M7677" t="s">
        <v>5733</v>
      </c>
      <c r="N7677" t="s">
        <v>4972</v>
      </c>
      <c r="O7677" t="s">
        <v>19621</v>
      </c>
      <c r="P7677" t="s">
        <v>63820</v>
      </c>
      <c r="Q7677" t="s">
        <v>63821</v>
      </c>
      <c r="R7677" t="str">
        <f t="shared" si="238"/>
        <v>临朐</v>
      </c>
      <c r="S7677" t="str">
        <f t="shared" si="239"/>
        <v>0113</v>
      </c>
    </row>
    <row r="7678" spans="1:19">
      <c r="A7678" t="s">
        <v>63822</v>
      </c>
      <c r="B7678" t="s">
        <v>63823</v>
      </c>
      <c r="C7678" t="s">
        <v>49</v>
      </c>
      <c r="D7678" t="s">
        <v>63824</v>
      </c>
      <c r="E7678" t="s">
        <v>60710</v>
      </c>
      <c r="F7678" t="s">
        <v>63825</v>
      </c>
      <c r="G7678" t="s">
        <v>63826</v>
      </c>
      <c r="H7678" t="s">
        <v>63827</v>
      </c>
      <c r="I7678" t="s">
        <v>5407</v>
      </c>
      <c r="J7678" t="s">
        <v>5731</v>
      </c>
      <c r="K7678" t="s">
        <v>5732</v>
      </c>
      <c r="L7678" t="s">
        <v>77</v>
      </c>
      <c r="M7678" t="s">
        <v>5733</v>
      </c>
      <c r="N7678" t="s">
        <v>5211</v>
      </c>
      <c r="O7678" t="s">
        <v>5734</v>
      </c>
      <c r="P7678" t="s">
        <v>63828</v>
      </c>
      <c r="R7678" t="str">
        <f t="shared" si="238"/>
        <v>临朐</v>
      </c>
      <c r="S7678" t="str">
        <f t="shared" si="239"/>
        <v>0113</v>
      </c>
    </row>
    <row r="7679" spans="1:19">
      <c r="A7679" t="s">
        <v>63829</v>
      </c>
      <c r="B7679" t="s">
        <v>63830</v>
      </c>
      <c r="C7679" t="s">
        <v>49</v>
      </c>
      <c r="D7679" t="s">
        <v>63831</v>
      </c>
      <c r="E7679" t="s">
        <v>61797</v>
      </c>
      <c r="F7679" t="s">
        <v>63832</v>
      </c>
      <c r="G7679" t="s">
        <v>63833</v>
      </c>
      <c r="H7679" t="s">
        <v>63834</v>
      </c>
      <c r="I7679" t="s">
        <v>5327</v>
      </c>
      <c r="J7679" t="s">
        <v>6904</v>
      </c>
      <c r="K7679" t="s">
        <v>6905</v>
      </c>
      <c r="L7679" t="s">
        <v>86</v>
      </c>
      <c r="M7679" t="s">
        <v>5919</v>
      </c>
      <c r="N7679" t="s">
        <v>5248</v>
      </c>
      <c r="O7679" t="s">
        <v>6906</v>
      </c>
      <c r="P7679" t="s">
        <v>63835</v>
      </c>
      <c r="R7679" t="str">
        <f t="shared" si="238"/>
        <v>坊子</v>
      </c>
      <c r="S7679" t="str">
        <f t="shared" si="239"/>
        <v>0113</v>
      </c>
    </row>
    <row r="7680" spans="1:19">
      <c r="A7680" t="s">
        <v>63836</v>
      </c>
      <c r="B7680" t="s">
        <v>63837</v>
      </c>
      <c r="C7680" t="s">
        <v>49</v>
      </c>
      <c r="D7680" t="s">
        <v>63838</v>
      </c>
      <c r="E7680" t="s">
        <v>60514</v>
      </c>
      <c r="F7680" t="s">
        <v>63839</v>
      </c>
      <c r="G7680" t="s">
        <v>63840</v>
      </c>
      <c r="H7680" t="s">
        <v>63841</v>
      </c>
      <c r="I7680" t="s">
        <v>12119</v>
      </c>
      <c r="J7680" t="s">
        <v>7352</v>
      </c>
      <c r="K7680" t="s">
        <v>7353</v>
      </c>
      <c r="L7680" t="s">
        <v>60</v>
      </c>
      <c r="M7680" t="s">
        <v>5511</v>
      </c>
      <c r="O7680" t="s">
        <v>7354</v>
      </c>
      <c r="P7680" t="s">
        <v>63842</v>
      </c>
      <c r="R7680" t="str">
        <f t="shared" si="238"/>
        <v>奎文</v>
      </c>
      <c r="S7680" t="str">
        <f t="shared" si="239"/>
        <v>0113</v>
      </c>
    </row>
    <row r="7681" spans="1:19">
      <c r="A7681" t="s">
        <v>63843</v>
      </c>
      <c r="B7681" t="s">
        <v>63844</v>
      </c>
      <c r="C7681" t="s">
        <v>49</v>
      </c>
      <c r="D7681" t="s">
        <v>63845</v>
      </c>
      <c r="E7681" t="s">
        <v>63672</v>
      </c>
      <c r="F7681" t="s">
        <v>63846</v>
      </c>
      <c r="G7681" t="s">
        <v>63847</v>
      </c>
      <c r="H7681" t="s">
        <v>63848</v>
      </c>
      <c r="I7681" t="s">
        <v>4852</v>
      </c>
      <c r="J7681" t="s">
        <v>14048</v>
      </c>
      <c r="K7681" t="s">
        <v>14049</v>
      </c>
      <c r="L7681" t="s">
        <v>60</v>
      </c>
      <c r="M7681" t="s">
        <v>4904</v>
      </c>
      <c r="N7681" t="s">
        <v>5030</v>
      </c>
      <c r="O7681" t="s">
        <v>14050</v>
      </c>
      <c r="P7681" t="s">
        <v>63849</v>
      </c>
      <c r="R7681" t="str">
        <f t="shared" ref="R7681:R7744" si="240">IF(OR(LEFT(L7681,2)="高新"),"奎文",IF(LEFT(L7681,2)="峡山","坊子",IF(LEFT(L7681,2)="滨海","寒亭",LEFT(L7681,2))))</f>
        <v>奎文</v>
      </c>
      <c r="S7681" t="str">
        <f t="shared" ref="S7681:S7744" si="241">TEXT(B7681,"mmdd")</f>
        <v>0113</v>
      </c>
    </row>
    <row r="7682" spans="1:19">
      <c r="A7682" t="s">
        <v>63850</v>
      </c>
      <c r="B7682" t="s">
        <v>63851</v>
      </c>
      <c r="C7682" t="s">
        <v>49</v>
      </c>
      <c r="D7682" t="s">
        <v>63852</v>
      </c>
      <c r="E7682" t="s">
        <v>60514</v>
      </c>
      <c r="F7682" t="s">
        <v>63853</v>
      </c>
      <c r="G7682" t="s">
        <v>63854</v>
      </c>
      <c r="H7682" t="s">
        <v>60584</v>
      </c>
      <c r="I7682" t="s">
        <v>5560</v>
      </c>
      <c r="J7682" t="s">
        <v>6161</v>
      </c>
      <c r="K7682" t="s">
        <v>6162</v>
      </c>
      <c r="L7682" t="s">
        <v>95</v>
      </c>
      <c r="M7682" t="s">
        <v>5709</v>
      </c>
      <c r="O7682" t="s">
        <v>6163</v>
      </c>
      <c r="P7682" t="s">
        <v>63855</v>
      </c>
      <c r="Q7682" t="s">
        <v>63856</v>
      </c>
      <c r="R7682" t="str">
        <f t="shared" si="240"/>
        <v>安丘</v>
      </c>
      <c r="S7682" t="str">
        <f t="shared" si="241"/>
        <v>0113</v>
      </c>
    </row>
    <row r="7683" spans="1:19">
      <c r="A7683" t="s">
        <v>63857</v>
      </c>
      <c r="B7683" t="s">
        <v>63858</v>
      </c>
      <c r="C7683" t="s">
        <v>49</v>
      </c>
      <c r="D7683" t="s">
        <v>63859</v>
      </c>
      <c r="E7683" t="s">
        <v>60248</v>
      </c>
      <c r="F7683" t="s">
        <v>63860</v>
      </c>
      <c r="G7683" t="s">
        <v>63861</v>
      </c>
      <c r="H7683" t="s">
        <v>63862</v>
      </c>
      <c r="I7683" t="s">
        <v>12757</v>
      </c>
      <c r="J7683" t="s">
        <v>9144</v>
      </c>
      <c r="K7683" t="s">
        <v>9145</v>
      </c>
      <c r="L7683" t="s">
        <v>60</v>
      </c>
      <c r="M7683" t="s">
        <v>5999</v>
      </c>
      <c r="N7683" t="s">
        <v>22930</v>
      </c>
      <c r="O7683" t="s">
        <v>9146</v>
      </c>
      <c r="P7683" t="s">
        <v>63863</v>
      </c>
      <c r="Q7683" t="s">
        <v>63864</v>
      </c>
      <c r="R7683" t="str">
        <f t="shared" si="240"/>
        <v>奎文</v>
      </c>
      <c r="S7683" t="str">
        <f t="shared" si="241"/>
        <v>0113</v>
      </c>
    </row>
    <row r="7684" spans="1:19">
      <c r="A7684" t="s">
        <v>63865</v>
      </c>
      <c r="B7684" t="s">
        <v>63866</v>
      </c>
      <c r="C7684" t="s">
        <v>49</v>
      </c>
      <c r="D7684" t="s">
        <v>63867</v>
      </c>
      <c r="E7684" t="s">
        <v>60514</v>
      </c>
      <c r="F7684" t="s">
        <v>63868</v>
      </c>
      <c r="G7684" t="s">
        <v>63869</v>
      </c>
      <c r="H7684" t="s">
        <v>63870</v>
      </c>
      <c r="I7684" t="s">
        <v>12844</v>
      </c>
      <c r="J7684" t="s">
        <v>10226</v>
      </c>
      <c r="K7684" t="s">
        <v>10227</v>
      </c>
      <c r="L7684" t="s">
        <v>148</v>
      </c>
      <c r="M7684" t="s">
        <v>6713</v>
      </c>
      <c r="N7684" t="s">
        <v>5487</v>
      </c>
      <c r="O7684" t="s">
        <v>10229</v>
      </c>
      <c r="P7684" t="s">
        <v>63871</v>
      </c>
      <c r="Q7684" t="s">
        <v>63872</v>
      </c>
      <c r="R7684" t="str">
        <f t="shared" si="240"/>
        <v>寒亭</v>
      </c>
      <c r="S7684" t="str">
        <f t="shared" si="241"/>
        <v>0113</v>
      </c>
    </row>
    <row r="7685" spans="1:19">
      <c r="A7685" t="s">
        <v>63873</v>
      </c>
      <c r="B7685" t="s">
        <v>63874</v>
      </c>
      <c r="C7685" t="s">
        <v>49</v>
      </c>
      <c r="D7685" t="s">
        <v>63875</v>
      </c>
      <c r="E7685" t="s">
        <v>60710</v>
      </c>
      <c r="F7685" t="s">
        <v>63876</v>
      </c>
      <c r="G7685" t="s">
        <v>63877</v>
      </c>
      <c r="H7685" t="s">
        <v>63878</v>
      </c>
      <c r="I7685" t="s">
        <v>5052</v>
      </c>
      <c r="J7685" t="s">
        <v>9807</v>
      </c>
      <c r="K7685" t="s">
        <v>9808</v>
      </c>
      <c r="L7685" t="s">
        <v>95</v>
      </c>
      <c r="M7685" t="s">
        <v>4844</v>
      </c>
      <c r="N7685" t="s">
        <v>5907</v>
      </c>
      <c r="O7685" t="s">
        <v>9809</v>
      </c>
      <c r="P7685" t="s">
        <v>63879</v>
      </c>
      <c r="R7685" t="str">
        <f t="shared" si="240"/>
        <v>安丘</v>
      </c>
      <c r="S7685" t="str">
        <f t="shared" si="241"/>
        <v>0113</v>
      </c>
    </row>
    <row r="7686" spans="1:19">
      <c r="A7686" t="s">
        <v>63880</v>
      </c>
      <c r="B7686" t="s">
        <v>63881</v>
      </c>
      <c r="C7686" t="s">
        <v>49</v>
      </c>
      <c r="D7686" t="s">
        <v>63882</v>
      </c>
      <c r="E7686" t="s">
        <v>60514</v>
      </c>
      <c r="F7686" t="s">
        <v>63883</v>
      </c>
      <c r="G7686" t="s">
        <v>63884</v>
      </c>
      <c r="H7686" t="s">
        <v>63885</v>
      </c>
      <c r="I7686" t="s">
        <v>4929</v>
      </c>
      <c r="J7686" t="s">
        <v>19912</v>
      </c>
      <c r="K7686" t="s">
        <v>19913</v>
      </c>
      <c r="L7686" t="s">
        <v>77</v>
      </c>
      <c r="M7686" t="s">
        <v>5733</v>
      </c>
      <c r="O7686" t="s">
        <v>19914</v>
      </c>
      <c r="P7686" t="s">
        <v>63886</v>
      </c>
      <c r="R7686" t="str">
        <f t="shared" si="240"/>
        <v>临朐</v>
      </c>
      <c r="S7686" t="str">
        <f t="shared" si="241"/>
        <v>0113</v>
      </c>
    </row>
    <row r="7687" spans="1:19">
      <c r="A7687" t="s">
        <v>63887</v>
      </c>
      <c r="B7687" t="s">
        <v>63888</v>
      </c>
      <c r="C7687" t="s">
        <v>49</v>
      </c>
      <c r="D7687" t="s">
        <v>63889</v>
      </c>
      <c r="E7687" t="s">
        <v>60514</v>
      </c>
      <c r="F7687" t="s">
        <v>63890</v>
      </c>
      <c r="G7687" t="s">
        <v>63891</v>
      </c>
      <c r="H7687" t="s">
        <v>63892</v>
      </c>
      <c r="I7687" t="s">
        <v>4852</v>
      </c>
      <c r="J7687" t="s">
        <v>10771</v>
      </c>
      <c r="K7687" t="s">
        <v>10772</v>
      </c>
      <c r="L7687" t="s">
        <v>60</v>
      </c>
      <c r="M7687" t="s">
        <v>5420</v>
      </c>
      <c r="O7687" t="s">
        <v>10773</v>
      </c>
      <c r="P7687" t="s">
        <v>63893</v>
      </c>
      <c r="R7687" t="str">
        <f t="shared" si="240"/>
        <v>奎文</v>
      </c>
      <c r="S7687" t="str">
        <f t="shared" si="241"/>
        <v>0113</v>
      </c>
    </row>
    <row r="7688" spans="1:19">
      <c r="A7688" t="s">
        <v>63894</v>
      </c>
      <c r="B7688" t="s">
        <v>63895</v>
      </c>
      <c r="C7688" t="s">
        <v>49</v>
      </c>
      <c r="D7688" t="s">
        <v>63896</v>
      </c>
      <c r="E7688" t="s">
        <v>60710</v>
      </c>
      <c r="F7688" t="s">
        <v>63897</v>
      </c>
      <c r="G7688" t="s">
        <v>63898</v>
      </c>
      <c r="H7688" t="s">
        <v>63899</v>
      </c>
      <c r="I7688" t="s">
        <v>4841</v>
      </c>
      <c r="J7688" t="s">
        <v>12053</v>
      </c>
      <c r="K7688" t="s">
        <v>12054</v>
      </c>
      <c r="L7688" t="s">
        <v>77</v>
      </c>
      <c r="M7688" t="s">
        <v>4803</v>
      </c>
      <c r="O7688" t="s">
        <v>12055</v>
      </c>
      <c r="P7688" t="s">
        <v>63900</v>
      </c>
      <c r="R7688" t="str">
        <f t="shared" si="240"/>
        <v>临朐</v>
      </c>
      <c r="S7688" t="str">
        <f t="shared" si="241"/>
        <v>0113</v>
      </c>
    </row>
    <row r="7689" spans="1:19">
      <c r="A7689" t="s">
        <v>63901</v>
      </c>
      <c r="B7689" t="s">
        <v>63902</v>
      </c>
      <c r="C7689" t="s">
        <v>49</v>
      </c>
      <c r="D7689" t="s">
        <v>63903</v>
      </c>
      <c r="E7689" t="s">
        <v>62093</v>
      </c>
      <c r="F7689" t="s">
        <v>63904</v>
      </c>
      <c r="G7689" t="s">
        <v>63905</v>
      </c>
      <c r="H7689" t="s">
        <v>63906</v>
      </c>
      <c r="I7689" t="s">
        <v>5221</v>
      </c>
      <c r="J7689" t="s">
        <v>6528</v>
      </c>
      <c r="K7689" t="s">
        <v>6529</v>
      </c>
      <c r="L7689" t="s">
        <v>60</v>
      </c>
      <c r="M7689" t="s">
        <v>4774</v>
      </c>
      <c r="N7689" t="s">
        <v>5801</v>
      </c>
      <c r="O7689" t="s">
        <v>6531</v>
      </c>
      <c r="P7689" t="s">
        <v>63907</v>
      </c>
      <c r="R7689" t="str">
        <f t="shared" si="240"/>
        <v>奎文</v>
      </c>
      <c r="S7689" t="str">
        <f t="shared" si="241"/>
        <v>0113</v>
      </c>
    </row>
    <row r="7690" spans="1:19">
      <c r="A7690" t="s">
        <v>63908</v>
      </c>
      <c r="B7690" t="s">
        <v>63909</v>
      </c>
      <c r="C7690" t="s">
        <v>49</v>
      </c>
      <c r="D7690" t="s">
        <v>63910</v>
      </c>
      <c r="E7690" t="s">
        <v>60530</v>
      </c>
      <c r="F7690" t="s">
        <v>63911</v>
      </c>
      <c r="G7690" t="s">
        <v>63912</v>
      </c>
      <c r="H7690" t="s">
        <v>63913</v>
      </c>
      <c r="I7690" t="s">
        <v>4828</v>
      </c>
      <c r="J7690" t="s">
        <v>19619</v>
      </c>
      <c r="K7690" t="s">
        <v>19620</v>
      </c>
      <c r="L7690" t="s">
        <v>77</v>
      </c>
      <c r="M7690" t="s">
        <v>5733</v>
      </c>
      <c r="N7690" t="s">
        <v>4919</v>
      </c>
      <c r="O7690" t="s">
        <v>19621</v>
      </c>
      <c r="P7690" t="s">
        <v>63914</v>
      </c>
      <c r="R7690" t="str">
        <f t="shared" si="240"/>
        <v>临朐</v>
      </c>
      <c r="S7690" t="str">
        <f t="shared" si="241"/>
        <v>0113</v>
      </c>
    </row>
    <row r="7691" spans="1:19">
      <c r="A7691" t="s">
        <v>63915</v>
      </c>
      <c r="B7691" t="s">
        <v>63916</v>
      </c>
      <c r="C7691" t="s">
        <v>49</v>
      </c>
      <c r="D7691" t="s">
        <v>63917</v>
      </c>
      <c r="E7691" t="s">
        <v>60248</v>
      </c>
      <c r="F7691" t="s">
        <v>63918</v>
      </c>
      <c r="G7691" t="s">
        <v>63919</v>
      </c>
      <c r="H7691" t="s">
        <v>63920</v>
      </c>
      <c r="I7691" t="s">
        <v>12757</v>
      </c>
      <c r="J7691" t="s">
        <v>8764</v>
      </c>
      <c r="K7691" t="s">
        <v>8765</v>
      </c>
      <c r="L7691" t="s">
        <v>375</v>
      </c>
      <c r="M7691" t="s">
        <v>7334</v>
      </c>
      <c r="N7691" t="s">
        <v>5056</v>
      </c>
      <c r="O7691" t="s">
        <v>8766</v>
      </c>
      <c r="P7691" t="s">
        <v>63921</v>
      </c>
      <c r="R7691" t="str">
        <f t="shared" si="240"/>
        <v>昌邑</v>
      </c>
      <c r="S7691" t="str">
        <f t="shared" si="241"/>
        <v>0113</v>
      </c>
    </row>
    <row r="7692" spans="1:19">
      <c r="A7692" t="s">
        <v>3202</v>
      </c>
      <c r="B7692" t="s">
        <v>63922</v>
      </c>
      <c r="C7692" t="s">
        <v>49</v>
      </c>
      <c r="D7692" t="s">
        <v>63923</v>
      </c>
      <c r="E7692" t="s">
        <v>60278</v>
      </c>
      <c r="F7692" t="s">
        <v>63924</v>
      </c>
      <c r="G7692" t="s">
        <v>3200</v>
      </c>
      <c r="H7692" t="s">
        <v>63925</v>
      </c>
      <c r="I7692" t="s">
        <v>5221</v>
      </c>
      <c r="J7692" t="s">
        <v>18995</v>
      </c>
      <c r="K7692" t="s">
        <v>18996</v>
      </c>
      <c r="L7692" t="s">
        <v>114</v>
      </c>
      <c r="M7692" t="s">
        <v>5486</v>
      </c>
      <c r="N7692" t="s">
        <v>5248</v>
      </c>
      <c r="O7692" t="s">
        <v>18997</v>
      </c>
      <c r="P7692" t="s">
        <v>63926</v>
      </c>
      <c r="R7692" t="str">
        <f t="shared" si="240"/>
        <v>高密</v>
      </c>
      <c r="S7692" t="str">
        <f t="shared" si="241"/>
        <v>0113</v>
      </c>
    </row>
    <row r="7693" spans="1:19">
      <c r="A7693" t="s">
        <v>63927</v>
      </c>
      <c r="B7693" t="s">
        <v>63928</v>
      </c>
      <c r="C7693" t="s">
        <v>49</v>
      </c>
      <c r="D7693" t="s">
        <v>63929</v>
      </c>
      <c r="E7693" t="s">
        <v>60278</v>
      </c>
      <c r="F7693" t="s">
        <v>63930</v>
      </c>
      <c r="G7693" t="s">
        <v>63931</v>
      </c>
      <c r="H7693" t="s">
        <v>63932</v>
      </c>
      <c r="I7693" t="s">
        <v>4852</v>
      </c>
      <c r="J7693" t="s">
        <v>14104</v>
      </c>
      <c r="K7693" t="s">
        <v>14105</v>
      </c>
      <c r="L7693" t="s">
        <v>114</v>
      </c>
      <c r="M7693" t="s">
        <v>4918</v>
      </c>
      <c r="N7693" t="s">
        <v>4933</v>
      </c>
      <c r="O7693" t="s">
        <v>14106</v>
      </c>
      <c r="P7693" t="s">
        <v>63933</v>
      </c>
      <c r="R7693" t="str">
        <f t="shared" si="240"/>
        <v>高密</v>
      </c>
      <c r="S7693" t="str">
        <f t="shared" si="241"/>
        <v>0113</v>
      </c>
    </row>
    <row r="7694" spans="1:19">
      <c r="A7694" t="s">
        <v>63934</v>
      </c>
      <c r="B7694" t="s">
        <v>63935</v>
      </c>
      <c r="C7694" t="s">
        <v>49</v>
      </c>
      <c r="D7694" t="s">
        <v>63936</v>
      </c>
      <c r="E7694" t="s">
        <v>55771</v>
      </c>
      <c r="F7694" t="s">
        <v>63937</v>
      </c>
      <c r="G7694" t="s">
        <v>63938</v>
      </c>
      <c r="H7694" t="s">
        <v>63939</v>
      </c>
      <c r="I7694" t="s">
        <v>5541</v>
      </c>
      <c r="J7694" t="s">
        <v>14104</v>
      </c>
      <c r="K7694" t="s">
        <v>14105</v>
      </c>
      <c r="L7694" t="s">
        <v>114</v>
      </c>
      <c r="M7694" t="s">
        <v>4918</v>
      </c>
      <c r="N7694" t="s">
        <v>4789</v>
      </c>
      <c r="O7694" t="s">
        <v>14106</v>
      </c>
      <c r="P7694" t="s">
        <v>63940</v>
      </c>
      <c r="R7694" t="str">
        <f t="shared" si="240"/>
        <v>高密</v>
      </c>
      <c r="S7694" t="str">
        <f t="shared" si="241"/>
        <v>0113</v>
      </c>
    </row>
    <row r="7695" spans="1:19">
      <c r="A7695" t="s">
        <v>63941</v>
      </c>
      <c r="B7695" t="s">
        <v>63942</v>
      </c>
      <c r="C7695" t="s">
        <v>49</v>
      </c>
      <c r="D7695" t="s">
        <v>63943</v>
      </c>
      <c r="E7695" t="s">
        <v>60248</v>
      </c>
      <c r="F7695" t="s">
        <v>63944</v>
      </c>
      <c r="G7695" t="s">
        <v>63945</v>
      </c>
      <c r="H7695" t="s">
        <v>63946</v>
      </c>
      <c r="I7695" t="s">
        <v>12119</v>
      </c>
      <c r="J7695" t="s">
        <v>8764</v>
      </c>
      <c r="K7695" t="s">
        <v>8765</v>
      </c>
      <c r="L7695" t="s">
        <v>375</v>
      </c>
      <c r="M7695" t="s">
        <v>7334</v>
      </c>
      <c r="N7695" t="s">
        <v>5056</v>
      </c>
      <c r="O7695" t="s">
        <v>8766</v>
      </c>
      <c r="P7695" t="s">
        <v>63947</v>
      </c>
      <c r="Q7695" t="s">
        <v>63948</v>
      </c>
      <c r="R7695" t="str">
        <f t="shared" si="240"/>
        <v>昌邑</v>
      </c>
      <c r="S7695" t="str">
        <f t="shared" si="241"/>
        <v>0113</v>
      </c>
    </row>
    <row r="7696" spans="1:19">
      <c r="A7696" t="s">
        <v>63949</v>
      </c>
      <c r="B7696" t="s">
        <v>63950</v>
      </c>
      <c r="C7696" t="s">
        <v>49</v>
      </c>
      <c r="D7696" t="s">
        <v>63951</v>
      </c>
      <c r="E7696" t="s">
        <v>55518</v>
      </c>
      <c r="F7696" t="s">
        <v>63952</v>
      </c>
      <c r="G7696" t="s">
        <v>63953</v>
      </c>
      <c r="H7696" t="s">
        <v>63954</v>
      </c>
      <c r="I7696" t="s">
        <v>12119</v>
      </c>
      <c r="J7696" t="s">
        <v>33095</v>
      </c>
      <c r="K7696" t="s">
        <v>33096</v>
      </c>
      <c r="L7696" t="s">
        <v>50</v>
      </c>
      <c r="M7696" t="s">
        <v>6207</v>
      </c>
      <c r="N7696" t="s">
        <v>5801</v>
      </c>
      <c r="O7696" t="s">
        <v>33097</v>
      </c>
      <c r="P7696" t="s">
        <v>63955</v>
      </c>
      <c r="R7696" t="str">
        <f t="shared" si="240"/>
        <v>青州</v>
      </c>
      <c r="S7696" t="str">
        <f t="shared" si="241"/>
        <v>0113</v>
      </c>
    </row>
    <row r="7697" spans="1:19">
      <c r="A7697" t="s">
        <v>63956</v>
      </c>
      <c r="B7697" t="s">
        <v>63957</v>
      </c>
      <c r="C7697" t="s">
        <v>49</v>
      </c>
      <c r="D7697" t="s">
        <v>63958</v>
      </c>
      <c r="E7697" t="s">
        <v>55771</v>
      </c>
      <c r="F7697" t="s">
        <v>63959</v>
      </c>
      <c r="G7697" t="s">
        <v>63960</v>
      </c>
      <c r="H7697" t="s">
        <v>63961</v>
      </c>
      <c r="I7697" t="s">
        <v>5822</v>
      </c>
      <c r="J7697" t="s">
        <v>5597</v>
      </c>
      <c r="K7697" t="s">
        <v>5598</v>
      </c>
      <c r="L7697" t="s">
        <v>375</v>
      </c>
      <c r="M7697" t="s">
        <v>5599</v>
      </c>
      <c r="N7697" t="s">
        <v>5487</v>
      </c>
      <c r="O7697" t="s">
        <v>5600</v>
      </c>
      <c r="P7697" t="s">
        <v>63962</v>
      </c>
      <c r="R7697" t="str">
        <f t="shared" si="240"/>
        <v>昌邑</v>
      </c>
      <c r="S7697" t="str">
        <f t="shared" si="241"/>
        <v>0113</v>
      </c>
    </row>
    <row r="7698" spans="1:19">
      <c r="A7698" t="s">
        <v>63963</v>
      </c>
      <c r="B7698" t="s">
        <v>63964</v>
      </c>
      <c r="C7698" t="s">
        <v>49</v>
      </c>
      <c r="D7698" t="s">
        <v>63965</v>
      </c>
      <c r="E7698" t="s">
        <v>60278</v>
      </c>
      <c r="F7698" t="s">
        <v>63966</v>
      </c>
      <c r="G7698" t="s">
        <v>63967</v>
      </c>
      <c r="H7698" t="s">
        <v>63968</v>
      </c>
      <c r="I7698" t="s">
        <v>4813</v>
      </c>
      <c r="J7698" t="s">
        <v>8268</v>
      </c>
      <c r="K7698" t="s">
        <v>8269</v>
      </c>
      <c r="L7698" t="s">
        <v>123</v>
      </c>
      <c r="M7698" t="s">
        <v>7767</v>
      </c>
      <c r="N7698" t="s">
        <v>5112</v>
      </c>
      <c r="O7698" t="s">
        <v>8270</v>
      </c>
      <c r="P7698" t="s">
        <v>63969</v>
      </c>
      <c r="Q7698" t="s">
        <v>63970</v>
      </c>
      <c r="R7698" t="str">
        <f t="shared" si="240"/>
        <v>诸城</v>
      </c>
      <c r="S7698" t="str">
        <f t="shared" si="241"/>
        <v>0113</v>
      </c>
    </row>
    <row r="7699" spans="1:19">
      <c r="A7699" t="s">
        <v>63971</v>
      </c>
      <c r="B7699" t="s">
        <v>63972</v>
      </c>
      <c r="C7699" t="s">
        <v>49</v>
      </c>
      <c r="D7699" t="s">
        <v>63973</v>
      </c>
      <c r="E7699" t="s">
        <v>55771</v>
      </c>
      <c r="F7699" t="s">
        <v>63974</v>
      </c>
      <c r="G7699" t="s">
        <v>63975</v>
      </c>
      <c r="H7699" t="s">
        <v>63976</v>
      </c>
      <c r="I7699" t="s">
        <v>5052</v>
      </c>
      <c r="J7699" t="s">
        <v>7502</v>
      </c>
      <c r="K7699" t="s">
        <v>7503</v>
      </c>
      <c r="L7699" t="s">
        <v>237</v>
      </c>
      <c r="M7699" t="s">
        <v>4971</v>
      </c>
      <c r="N7699" t="s">
        <v>5112</v>
      </c>
      <c r="O7699" t="s">
        <v>7505</v>
      </c>
      <c r="P7699" t="s">
        <v>63977</v>
      </c>
      <c r="R7699" t="str">
        <f t="shared" si="240"/>
        <v>潍城</v>
      </c>
      <c r="S7699" t="str">
        <f t="shared" si="241"/>
        <v>0113</v>
      </c>
    </row>
    <row r="7700" spans="1:19">
      <c r="A7700" t="s">
        <v>63978</v>
      </c>
      <c r="B7700" t="s">
        <v>63979</v>
      </c>
      <c r="C7700" t="s">
        <v>49</v>
      </c>
      <c r="D7700" t="s">
        <v>63980</v>
      </c>
      <c r="E7700" t="s">
        <v>60278</v>
      </c>
      <c r="F7700" t="s">
        <v>63981</v>
      </c>
      <c r="G7700" t="s">
        <v>63982</v>
      </c>
      <c r="H7700" t="s">
        <v>63983</v>
      </c>
      <c r="I7700" t="s">
        <v>4828</v>
      </c>
      <c r="J7700" t="s">
        <v>12967</v>
      </c>
      <c r="K7700" t="s">
        <v>12968</v>
      </c>
      <c r="L7700" t="s">
        <v>114</v>
      </c>
      <c r="M7700" t="s">
        <v>5486</v>
      </c>
      <c r="N7700" t="s">
        <v>4789</v>
      </c>
      <c r="O7700" t="s">
        <v>12969</v>
      </c>
      <c r="P7700" t="s">
        <v>63984</v>
      </c>
      <c r="Q7700" t="s">
        <v>63985</v>
      </c>
      <c r="R7700" t="str">
        <f t="shared" si="240"/>
        <v>高密</v>
      </c>
      <c r="S7700" t="str">
        <f t="shared" si="241"/>
        <v>0113</v>
      </c>
    </row>
    <row r="7701" spans="1:19">
      <c r="A7701" t="s">
        <v>63986</v>
      </c>
      <c r="B7701" t="s">
        <v>63987</v>
      </c>
      <c r="C7701" t="s">
        <v>49</v>
      </c>
      <c r="D7701" t="s">
        <v>63988</v>
      </c>
      <c r="E7701" t="s">
        <v>60278</v>
      </c>
      <c r="F7701" t="s">
        <v>63989</v>
      </c>
      <c r="G7701" t="s">
        <v>63990</v>
      </c>
      <c r="H7701" t="s">
        <v>63991</v>
      </c>
      <c r="I7701" t="s">
        <v>4852</v>
      </c>
      <c r="J7701" t="s">
        <v>5395</v>
      </c>
      <c r="K7701" t="s">
        <v>5396</v>
      </c>
      <c r="L7701" t="s">
        <v>60</v>
      </c>
      <c r="M7701" t="s">
        <v>4774</v>
      </c>
      <c r="N7701" t="s">
        <v>5487</v>
      </c>
      <c r="O7701" t="s">
        <v>5397</v>
      </c>
      <c r="P7701" t="s">
        <v>63992</v>
      </c>
      <c r="R7701" t="str">
        <f t="shared" si="240"/>
        <v>奎文</v>
      </c>
      <c r="S7701" t="str">
        <f t="shared" si="241"/>
        <v>0113</v>
      </c>
    </row>
    <row r="7702" spans="1:19">
      <c r="A7702" t="s">
        <v>63993</v>
      </c>
      <c r="B7702" t="s">
        <v>63994</v>
      </c>
      <c r="C7702" t="s">
        <v>49</v>
      </c>
      <c r="D7702" t="s">
        <v>63995</v>
      </c>
      <c r="E7702" t="s">
        <v>60278</v>
      </c>
      <c r="F7702" t="s">
        <v>63996</v>
      </c>
      <c r="G7702" t="s">
        <v>63997</v>
      </c>
      <c r="H7702" t="s">
        <v>63998</v>
      </c>
      <c r="I7702" t="s">
        <v>5221</v>
      </c>
      <c r="J7702" t="s">
        <v>12053</v>
      </c>
      <c r="K7702" t="s">
        <v>12054</v>
      </c>
      <c r="L7702" t="s">
        <v>77</v>
      </c>
      <c r="M7702" t="s">
        <v>4803</v>
      </c>
      <c r="N7702" t="s">
        <v>4933</v>
      </c>
      <c r="O7702" t="s">
        <v>12055</v>
      </c>
      <c r="P7702" t="s">
        <v>63999</v>
      </c>
      <c r="Q7702" t="s">
        <v>64000</v>
      </c>
      <c r="R7702" t="str">
        <f t="shared" si="240"/>
        <v>临朐</v>
      </c>
      <c r="S7702" t="str">
        <f t="shared" si="241"/>
        <v>0113</v>
      </c>
    </row>
    <row r="7703" spans="1:19">
      <c r="A7703" t="s">
        <v>64001</v>
      </c>
      <c r="B7703" t="s">
        <v>64002</v>
      </c>
      <c r="C7703" t="s">
        <v>49</v>
      </c>
      <c r="D7703" t="s">
        <v>64003</v>
      </c>
      <c r="E7703" t="s">
        <v>60278</v>
      </c>
      <c r="F7703" t="s">
        <v>64004</v>
      </c>
      <c r="G7703" t="s">
        <v>64005</v>
      </c>
      <c r="H7703" t="s">
        <v>64006</v>
      </c>
      <c r="I7703" t="s">
        <v>6877</v>
      </c>
      <c r="J7703" t="s">
        <v>6009</v>
      </c>
      <c r="K7703" t="s">
        <v>6010</v>
      </c>
      <c r="L7703" t="s">
        <v>237</v>
      </c>
      <c r="M7703" t="s">
        <v>5247</v>
      </c>
      <c r="N7703" t="s">
        <v>4789</v>
      </c>
      <c r="O7703" t="s">
        <v>6011</v>
      </c>
      <c r="P7703" t="s">
        <v>64007</v>
      </c>
      <c r="Q7703" t="s">
        <v>64008</v>
      </c>
      <c r="R7703" t="str">
        <f t="shared" si="240"/>
        <v>潍城</v>
      </c>
      <c r="S7703" t="str">
        <f t="shared" si="241"/>
        <v>0113</v>
      </c>
    </row>
    <row r="7704" spans="1:19">
      <c r="A7704" t="s">
        <v>64009</v>
      </c>
      <c r="B7704" t="s">
        <v>64010</v>
      </c>
      <c r="C7704" t="s">
        <v>49</v>
      </c>
      <c r="D7704" t="s">
        <v>64011</v>
      </c>
      <c r="E7704" t="s">
        <v>64012</v>
      </c>
      <c r="F7704" t="s">
        <v>64013</v>
      </c>
      <c r="G7704" t="s">
        <v>64014</v>
      </c>
      <c r="H7704" t="s">
        <v>63933</v>
      </c>
      <c r="I7704" t="s">
        <v>12119</v>
      </c>
      <c r="J7704" t="s">
        <v>8582</v>
      </c>
      <c r="K7704" t="s">
        <v>8583</v>
      </c>
      <c r="L7704" t="s">
        <v>77</v>
      </c>
      <c r="M7704" t="s">
        <v>4803</v>
      </c>
      <c r="N7704" t="s">
        <v>7768</v>
      </c>
      <c r="O7704" t="s">
        <v>8584</v>
      </c>
      <c r="P7704" t="s">
        <v>64015</v>
      </c>
      <c r="Q7704" t="s">
        <v>64016</v>
      </c>
      <c r="R7704" t="str">
        <f t="shared" si="240"/>
        <v>临朐</v>
      </c>
      <c r="S7704" t="str">
        <f t="shared" si="241"/>
        <v>0113</v>
      </c>
    </row>
    <row r="7705" spans="1:19">
      <c r="A7705" t="s">
        <v>64017</v>
      </c>
      <c r="B7705" t="s">
        <v>64018</v>
      </c>
      <c r="C7705" t="s">
        <v>49</v>
      </c>
      <c r="D7705" t="s">
        <v>64019</v>
      </c>
      <c r="E7705" t="s">
        <v>60278</v>
      </c>
      <c r="F7705" t="s">
        <v>64020</v>
      </c>
      <c r="G7705" t="s">
        <v>64021</v>
      </c>
      <c r="H7705" t="s">
        <v>64022</v>
      </c>
      <c r="I7705" t="s">
        <v>4785</v>
      </c>
      <c r="J7705" t="s">
        <v>5636</v>
      </c>
      <c r="K7705" t="s">
        <v>5637</v>
      </c>
      <c r="L7705" t="s">
        <v>105</v>
      </c>
      <c r="M7705" t="s">
        <v>5638</v>
      </c>
      <c r="N7705" t="s">
        <v>5056</v>
      </c>
      <c r="O7705" t="s">
        <v>5639</v>
      </c>
      <c r="P7705" t="s">
        <v>64023</v>
      </c>
      <c r="R7705" t="str">
        <f t="shared" si="240"/>
        <v>寿光</v>
      </c>
      <c r="S7705" t="str">
        <f t="shared" si="241"/>
        <v>0113</v>
      </c>
    </row>
    <row r="7706" spans="1:19">
      <c r="A7706" t="s">
        <v>64024</v>
      </c>
      <c r="B7706" t="s">
        <v>64025</v>
      </c>
      <c r="C7706" t="s">
        <v>49</v>
      </c>
      <c r="D7706" t="s">
        <v>64026</v>
      </c>
      <c r="E7706" t="s">
        <v>60278</v>
      </c>
      <c r="F7706" t="s">
        <v>64027</v>
      </c>
      <c r="G7706" t="s">
        <v>64028</v>
      </c>
      <c r="H7706" t="s">
        <v>64029</v>
      </c>
      <c r="I7706" t="s">
        <v>4955</v>
      </c>
      <c r="J7706" t="s">
        <v>8450</v>
      </c>
      <c r="K7706" t="s">
        <v>8451</v>
      </c>
      <c r="L7706" t="s">
        <v>60</v>
      </c>
      <c r="M7706" t="s">
        <v>5888</v>
      </c>
      <c r="N7706" t="s">
        <v>4832</v>
      </c>
      <c r="O7706" t="s">
        <v>8452</v>
      </c>
      <c r="P7706" t="s">
        <v>64030</v>
      </c>
      <c r="Q7706" t="s">
        <v>64031</v>
      </c>
      <c r="R7706" t="str">
        <f t="shared" si="240"/>
        <v>奎文</v>
      </c>
      <c r="S7706" t="str">
        <f t="shared" si="241"/>
        <v>0113</v>
      </c>
    </row>
    <row r="7707" spans="1:19">
      <c r="A7707" t="s">
        <v>64032</v>
      </c>
      <c r="B7707" t="s">
        <v>64033</v>
      </c>
      <c r="C7707" t="s">
        <v>49</v>
      </c>
      <c r="D7707" t="s">
        <v>64034</v>
      </c>
      <c r="E7707" t="s">
        <v>60278</v>
      </c>
      <c r="F7707" t="s">
        <v>64035</v>
      </c>
      <c r="G7707" t="s">
        <v>64036</v>
      </c>
      <c r="H7707" t="s">
        <v>64037</v>
      </c>
      <c r="I7707" t="s">
        <v>4828</v>
      </c>
      <c r="J7707" t="s">
        <v>8015</v>
      </c>
      <c r="K7707" t="s">
        <v>8016</v>
      </c>
      <c r="L7707" t="s">
        <v>105</v>
      </c>
      <c r="M7707" t="s">
        <v>5197</v>
      </c>
      <c r="N7707" t="s">
        <v>4789</v>
      </c>
      <c r="O7707" t="s">
        <v>8017</v>
      </c>
      <c r="P7707" t="s">
        <v>64038</v>
      </c>
      <c r="R7707" t="str">
        <f t="shared" si="240"/>
        <v>寿光</v>
      </c>
      <c r="S7707" t="str">
        <f t="shared" si="241"/>
        <v>0113</v>
      </c>
    </row>
    <row r="7708" spans="1:19">
      <c r="A7708" t="s">
        <v>64039</v>
      </c>
      <c r="B7708" t="s">
        <v>64040</v>
      </c>
      <c r="C7708" t="s">
        <v>49</v>
      </c>
      <c r="D7708" t="s">
        <v>64041</v>
      </c>
      <c r="E7708" t="s">
        <v>64042</v>
      </c>
      <c r="F7708" t="s">
        <v>64043</v>
      </c>
      <c r="G7708" t="s">
        <v>64044</v>
      </c>
      <c r="H7708" t="s">
        <v>64045</v>
      </c>
      <c r="I7708" t="s">
        <v>4828</v>
      </c>
      <c r="J7708" t="s">
        <v>6295</v>
      </c>
      <c r="K7708" t="s">
        <v>6296</v>
      </c>
      <c r="L7708" t="s">
        <v>86</v>
      </c>
      <c r="M7708" t="s">
        <v>6297</v>
      </c>
      <c r="N7708" t="s">
        <v>4972</v>
      </c>
      <c r="O7708" t="s">
        <v>6298</v>
      </c>
      <c r="P7708" t="s">
        <v>64046</v>
      </c>
      <c r="Q7708" t="s">
        <v>64047</v>
      </c>
      <c r="R7708" t="str">
        <f t="shared" si="240"/>
        <v>坊子</v>
      </c>
      <c r="S7708" t="str">
        <f t="shared" si="241"/>
        <v>0113</v>
      </c>
    </row>
    <row r="7709" spans="1:19">
      <c r="A7709" t="s">
        <v>64048</v>
      </c>
      <c r="B7709" t="s">
        <v>64049</v>
      </c>
      <c r="C7709" t="s">
        <v>49</v>
      </c>
      <c r="D7709" t="s">
        <v>64050</v>
      </c>
      <c r="E7709" t="s">
        <v>60278</v>
      </c>
      <c r="F7709" t="s">
        <v>64051</v>
      </c>
      <c r="G7709" t="s">
        <v>64052</v>
      </c>
      <c r="H7709" t="s">
        <v>64053</v>
      </c>
      <c r="I7709" t="s">
        <v>4852</v>
      </c>
      <c r="J7709" t="s">
        <v>12527</v>
      </c>
      <c r="K7709" t="s">
        <v>12528</v>
      </c>
      <c r="L7709" t="s">
        <v>50</v>
      </c>
      <c r="M7709" t="s">
        <v>6207</v>
      </c>
      <c r="N7709" t="s">
        <v>5030</v>
      </c>
      <c r="O7709" t="s">
        <v>12529</v>
      </c>
      <c r="P7709" t="s">
        <v>64054</v>
      </c>
      <c r="Q7709" t="s">
        <v>64055</v>
      </c>
      <c r="R7709" t="str">
        <f t="shared" si="240"/>
        <v>青州</v>
      </c>
      <c r="S7709" t="str">
        <f t="shared" si="241"/>
        <v>0113</v>
      </c>
    </row>
    <row r="7710" spans="1:19">
      <c r="A7710" t="s">
        <v>64056</v>
      </c>
      <c r="B7710" t="s">
        <v>64057</v>
      </c>
      <c r="C7710" t="s">
        <v>49</v>
      </c>
      <c r="D7710" t="s">
        <v>64058</v>
      </c>
      <c r="E7710" t="s">
        <v>60278</v>
      </c>
      <c r="F7710" t="s">
        <v>56091</v>
      </c>
      <c r="G7710" t="s">
        <v>3064</v>
      </c>
      <c r="H7710" t="s">
        <v>64059</v>
      </c>
      <c r="I7710" t="s">
        <v>4955</v>
      </c>
      <c r="J7710" t="s">
        <v>6252</v>
      </c>
      <c r="K7710" t="s">
        <v>6253</v>
      </c>
      <c r="L7710" t="s">
        <v>105</v>
      </c>
      <c r="M7710" t="s">
        <v>5133</v>
      </c>
      <c r="N7710" t="s">
        <v>4959</v>
      </c>
      <c r="O7710" t="s">
        <v>6254</v>
      </c>
      <c r="P7710" t="s">
        <v>64060</v>
      </c>
      <c r="Q7710" t="s">
        <v>31962</v>
      </c>
      <c r="R7710" t="str">
        <f t="shared" si="240"/>
        <v>寿光</v>
      </c>
      <c r="S7710" t="str">
        <f t="shared" si="241"/>
        <v>0113</v>
      </c>
    </row>
    <row r="7711" spans="1:19">
      <c r="A7711" t="s">
        <v>64061</v>
      </c>
      <c r="B7711" t="s">
        <v>64057</v>
      </c>
      <c r="C7711" t="s">
        <v>49</v>
      </c>
      <c r="D7711" t="s">
        <v>64062</v>
      </c>
      <c r="E7711" t="s">
        <v>64063</v>
      </c>
      <c r="F7711" t="s">
        <v>64064</v>
      </c>
      <c r="G7711" t="s">
        <v>64065</v>
      </c>
      <c r="H7711" t="s">
        <v>64066</v>
      </c>
      <c r="I7711" t="s">
        <v>5052</v>
      </c>
      <c r="J7711" t="s">
        <v>6480</v>
      </c>
      <c r="K7711" t="s">
        <v>6481</v>
      </c>
      <c r="L7711" t="s">
        <v>237</v>
      </c>
      <c r="M7711" t="s">
        <v>5247</v>
      </c>
      <c r="N7711" t="s">
        <v>7244</v>
      </c>
      <c r="O7711" t="s">
        <v>6482</v>
      </c>
      <c r="P7711" t="s">
        <v>64067</v>
      </c>
      <c r="R7711" t="str">
        <f t="shared" si="240"/>
        <v>潍城</v>
      </c>
      <c r="S7711" t="str">
        <f t="shared" si="241"/>
        <v>0113</v>
      </c>
    </row>
    <row r="7712" spans="1:19">
      <c r="A7712" t="s">
        <v>64068</v>
      </c>
      <c r="B7712" t="s">
        <v>64069</v>
      </c>
      <c r="C7712" t="s">
        <v>49</v>
      </c>
      <c r="D7712" t="s">
        <v>64070</v>
      </c>
      <c r="E7712" t="s">
        <v>64071</v>
      </c>
      <c r="F7712" t="s">
        <v>64072</v>
      </c>
      <c r="G7712" t="s">
        <v>64073</v>
      </c>
      <c r="H7712" t="s">
        <v>64074</v>
      </c>
      <c r="I7712" t="s">
        <v>4813</v>
      </c>
      <c r="J7712" t="s">
        <v>5578</v>
      </c>
      <c r="K7712" t="s">
        <v>5579</v>
      </c>
      <c r="L7712" t="s">
        <v>148</v>
      </c>
      <c r="M7712" t="s">
        <v>5580</v>
      </c>
      <c r="N7712" t="s">
        <v>5112</v>
      </c>
      <c r="O7712" t="s">
        <v>5581</v>
      </c>
      <c r="P7712" t="s">
        <v>64075</v>
      </c>
      <c r="R7712" t="str">
        <f t="shared" si="240"/>
        <v>寒亭</v>
      </c>
      <c r="S7712" t="str">
        <f t="shared" si="241"/>
        <v>0113</v>
      </c>
    </row>
    <row r="7713" spans="1:19">
      <c r="A7713" t="s">
        <v>64076</v>
      </c>
      <c r="B7713" t="s">
        <v>64077</v>
      </c>
      <c r="C7713" t="s">
        <v>49</v>
      </c>
      <c r="D7713" t="s">
        <v>64078</v>
      </c>
      <c r="E7713" t="s">
        <v>60278</v>
      </c>
      <c r="F7713" t="s">
        <v>64079</v>
      </c>
      <c r="G7713" t="s">
        <v>64080</v>
      </c>
      <c r="H7713" t="s">
        <v>64081</v>
      </c>
      <c r="I7713" t="s">
        <v>4813</v>
      </c>
      <c r="J7713" t="s">
        <v>15359</v>
      </c>
      <c r="K7713" t="s">
        <v>15360</v>
      </c>
      <c r="L7713" t="s">
        <v>86</v>
      </c>
      <c r="M7713" t="s">
        <v>6297</v>
      </c>
      <c r="N7713" t="s">
        <v>5030</v>
      </c>
      <c r="O7713" t="s">
        <v>15361</v>
      </c>
      <c r="P7713" t="s">
        <v>64082</v>
      </c>
      <c r="R7713" t="str">
        <f t="shared" si="240"/>
        <v>坊子</v>
      </c>
      <c r="S7713" t="str">
        <f t="shared" si="241"/>
        <v>0113</v>
      </c>
    </row>
    <row r="7714" spans="1:19">
      <c r="A7714" t="s">
        <v>64083</v>
      </c>
      <c r="B7714" t="s">
        <v>64084</v>
      </c>
      <c r="C7714" t="s">
        <v>49</v>
      </c>
      <c r="D7714" t="s">
        <v>64085</v>
      </c>
      <c r="E7714" t="s">
        <v>60278</v>
      </c>
      <c r="F7714" t="s">
        <v>64086</v>
      </c>
      <c r="G7714" t="s">
        <v>64087</v>
      </c>
      <c r="H7714" t="s">
        <v>64088</v>
      </c>
      <c r="I7714" t="s">
        <v>4828</v>
      </c>
      <c r="J7714" t="s">
        <v>6916</v>
      </c>
      <c r="K7714" t="s">
        <v>6917</v>
      </c>
      <c r="L7714" t="s">
        <v>148</v>
      </c>
      <c r="M7714" t="s">
        <v>6918</v>
      </c>
      <c r="N7714" t="s">
        <v>5017</v>
      </c>
      <c r="O7714" t="s">
        <v>6919</v>
      </c>
      <c r="P7714" t="s">
        <v>64089</v>
      </c>
      <c r="R7714" t="str">
        <f t="shared" si="240"/>
        <v>寒亭</v>
      </c>
      <c r="S7714" t="str">
        <f t="shared" si="241"/>
        <v>0113</v>
      </c>
    </row>
    <row r="7715" spans="1:19">
      <c r="A7715" t="s">
        <v>64090</v>
      </c>
      <c r="B7715" t="s">
        <v>64091</v>
      </c>
      <c r="C7715" t="s">
        <v>49</v>
      </c>
      <c r="D7715" t="s">
        <v>64092</v>
      </c>
      <c r="E7715" t="s">
        <v>60278</v>
      </c>
      <c r="F7715" t="s">
        <v>64093</v>
      </c>
      <c r="G7715" t="s">
        <v>64094</v>
      </c>
      <c r="H7715" t="s">
        <v>64095</v>
      </c>
      <c r="I7715" t="s">
        <v>4828</v>
      </c>
      <c r="J7715" t="s">
        <v>6097</v>
      </c>
      <c r="K7715" t="s">
        <v>6098</v>
      </c>
      <c r="L7715" t="s">
        <v>148</v>
      </c>
      <c r="M7715" t="s">
        <v>5580</v>
      </c>
      <c r="N7715" t="s">
        <v>4972</v>
      </c>
      <c r="O7715" t="s">
        <v>6099</v>
      </c>
      <c r="P7715" t="s">
        <v>64096</v>
      </c>
      <c r="R7715" t="str">
        <f t="shared" si="240"/>
        <v>寒亭</v>
      </c>
      <c r="S7715" t="str">
        <f t="shared" si="241"/>
        <v>0113</v>
      </c>
    </row>
    <row r="7716" spans="1:19">
      <c r="A7716" t="s">
        <v>64097</v>
      </c>
      <c r="B7716" t="s">
        <v>64098</v>
      </c>
      <c r="C7716" t="s">
        <v>49</v>
      </c>
      <c r="D7716" t="s">
        <v>64099</v>
      </c>
      <c r="E7716" t="s">
        <v>60278</v>
      </c>
      <c r="F7716" t="s">
        <v>64100</v>
      </c>
      <c r="G7716" t="s">
        <v>64101</v>
      </c>
      <c r="H7716" t="s">
        <v>64102</v>
      </c>
      <c r="I7716" t="s">
        <v>4813</v>
      </c>
      <c r="J7716" t="s">
        <v>24908</v>
      </c>
      <c r="K7716" t="s">
        <v>24909</v>
      </c>
      <c r="L7716" t="s">
        <v>114</v>
      </c>
      <c r="M7716" t="s">
        <v>7084</v>
      </c>
      <c r="N7716" t="s">
        <v>6308</v>
      </c>
      <c r="O7716" t="s">
        <v>24910</v>
      </c>
      <c r="P7716" t="s">
        <v>64103</v>
      </c>
      <c r="Q7716" t="s">
        <v>64104</v>
      </c>
      <c r="R7716" t="str">
        <f t="shared" si="240"/>
        <v>高密</v>
      </c>
      <c r="S7716" t="str">
        <f t="shared" si="241"/>
        <v>0113</v>
      </c>
    </row>
    <row r="7717" spans="1:19">
      <c r="A7717" t="s">
        <v>64105</v>
      </c>
      <c r="B7717" t="s">
        <v>64106</v>
      </c>
      <c r="C7717" t="s">
        <v>49</v>
      </c>
      <c r="D7717" t="s">
        <v>64107</v>
      </c>
      <c r="E7717" t="s">
        <v>60248</v>
      </c>
      <c r="F7717" t="s">
        <v>64108</v>
      </c>
      <c r="G7717" t="s">
        <v>64109</v>
      </c>
      <c r="H7717" t="s">
        <v>64110</v>
      </c>
      <c r="I7717" t="s">
        <v>12119</v>
      </c>
      <c r="J7717" t="s">
        <v>5395</v>
      </c>
      <c r="K7717" t="s">
        <v>5396</v>
      </c>
      <c r="L7717" t="s">
        <v>60</v>
      </c>
      <c r="M7717" t="s">
        <v>4774</v>
      </c>
      <c r="N7717" t="s">
        <v>15744</v>
      </c>
      <c r="O7717" t="s">
        <v>5397</v>
      </c>
      <c r="P7717" t="s">
        <v>64111</v>
      </c>
      <c r="Q7717" t="s">
        <v>64112</v>
      </c>
      <c r="R7717" t="str">
        <f t="shared" si="240"/>
        <v>奎文</v>
      </c>
      <c r="S7717" t="str">
        <f t="shared" si="241"/>
        <v>0113</v>
      </c>
    </row>
    <row r="7718" spans="1:19">
      <c r="A7718" t="s">
        <v>64113</v>
      </c>
      <c r="B7718" t="s">
        <v>64114</v>
      </c>
      <c r="C7718" t="s">
        <v>49</v>
      </c>
      <c r="D7718" t="s">
        <v>64115</v>
      </c>
      <c r="E7718" t="s">
        <v>60278</v>
      </c>
      <c r="F7718" t="s">
        <v>64116</v>
      </c>
      <c r="G7718" t="s">
        <v>64117</v>
      </c>
      <c r="H7718" t="s">
        <v>64118</v>
      </c>
      <c r="I7718" t="s">
        <v>5221</v>
      </c>
      <c r="J7718" t="s">
        <v>10125</v>
      </c>
      <c r="K7718" t="s">
        <v>10126</v>
      </c>
      <c r="L7718" t="s">
        <v>77</v>
      </c>
      <c r="M7718" t="s">
        <v>4803</v>
      </c>
      <c r="N7718" t="s">
        <v>6985</v>
      </c>
      <c r="O7718" t="s">
        <v>10127</v>
      </c>
      <c r="P7718" t="s">
        <v>64119</v>
      </c>
      <c r="Q7718" t="s">
        <v>64120</v>
      </c>
      <c r="R7718" t="str">
        <f t="shared" si="240"/>
        <v>临朐</v>
      </c>
      <c r="S7718" t="str">
        <f t="shared" si="241"/>
        <v>0113</v>
      </c>
    </row>
    <row r="7719" spans="1:19">
      <c r="A7719" t="s">
        <v>64121</v>
      </c>
      <c r="B7719" t="s">
        <v>64122</v>
      </c>
      <c r="C7719" t="s">
        <v>49</v>
      </c>
      <c r="D7719" t="s">
        <v>64123</v>
      </c>
      <c r="E7719" t="s">
        <v>60514</v>
      </c>
      <c r="F7719" t="s">
        <v>64124</v>
      </c>
      <c r="G7719" t="s">
        <v>64125</v>
      </c>
      <c r="H7719" t="s">
        <v>64126</v>
      </c>
      <c r="I7719" t="s">
        <v>5541</v>
      </c>
      <c r="J7719" t="s">
        <v>5316</v>
      </c>
      <c r="K7719" t="s">
        <v>5317</v>
      </c>
      <c r="L7719" t="s">
        <v>375</v>
      </c>
      <c r="M7719" t="s">
        <v>5318</v>
      </c>
      <c r="O7719" t="s">
        <v>5319</v>
      </c>
      <c r="Q7719" t="s">
        <v>64127</v>
      </c>
      <c r="R7719" t="str">
        <f t="shared" si="240"/>
        <v>昌邑</v>
      </c>
      <c r="S7719" t="str">
        <f t="shared" si="241"/>
        <v>0113</v>
      </c>
    </row>
    <row r="7720" spans="1:19">
      <c r="A7720" t="s">
        <v>64128</v>
      </c>
      <c r="B7720" t="s">
        <v>64129</v>
      </c>
      <c r="C7720" t="s">
        <v>49</v>
      </c>
      <c r="D7720" t="s">
        <v>64130</v>
      </c>
      <c r="E7720" t="s">
        <v>60248</v>
      </c>
      <c r="F7720" t="s">
        <v>64131</v>
      </c>
      <c r="G7720" t="s">
        <v>64132</v>
      </c>
      <c r="H7720" t="s">
        <v>64133</v>
      </c>
      <c r="I7720" t="s">
        <v>12119</v>
      </c>
      <c r="J7720" t="s">
        <v>5617</v>
      </c>
      <c r="K7720" t="s">
        <v>5618</v>
      </c>
      <c r="L7720" t="s">
        <v>148</v>
      </c>
      <c r="M7720" t="s">
        <v>5580</v>
      </c>
      <c r="N7720" t="s">
        <v>4892</v>
      </c>
      <c r="O7720" t="s">
        <v>5620</v>
      </c>
      <c r="P7720" t="s">
        <v>64134</v>
      </c>
      <c r="Q7720" t="s">
        <v>64135</v>
      </c>
      <c r="R7720" t="str">
        <f t="shared" si="240"/>
        <v>寒亭</v>
      </c>
      <c r="S7720" t="str">
        <f t="shared" si="241"/>
        <v>0113</v>
      </c>
    </row>
    <row r="7721" spans="1:19">
      <c r="A7721" t="s">
        <v>64136</v>
      </c>
      <c r="B7721" t="s">
        <v>64137</v>
      </c>
      <c r="C7721" t="s">
        <v>49</v>
      </c>
      <c r="D7721" t="s">
        <v>64138</v>
      </c>
      <c r="E7721" t="s">
        <v>60514</v>
      </c>
      <c r="F7721" t="s">
        <v>64139</v>
      </c>
      <c r="G7721" t="s">
        <v>64140</v>
      </c>
      <c r="H7721" t="s">
        <v>64141</v>
      </c>
      <c r="I7721" t="s">
        <v>4841</v>
      </c>
      <c r="J7721" t="s">
        <v>7996</v>
      </c>
      <c r="K7721" t="s">
        <v>7997</v>
      </c>
      <c r="L7721" t="s">
        <v>237</v>
      </c>
      <c r="M7721" t="s">
        <v>4788</v>
      </c>
      <c r="O7721" t="s">
        <v>7998</v>
      </c>
      <c r="P7721" t="s">
        <v>64142</v>
      </c>
      <c r="Q7721" t="s">
        <v>64143</v>
      </c>
      <c r="R7721" t="str">
        <f t="shared" si="240"/>
        <v>潍城</v>
      </c>
      <c r="S7721" t="str">
        <f t="shared" si="241"/>
        <v>0113</v>
      </c>
    </row>
    <row r="7722" spans="1:19">
      <c r="A7722" t="s">
        <v>64144</v>
      </c>
      <c r="B7722" t="s">
        <v>64145</v>
      </c>
      <c r="C7722" t="s">
        <v>49</v>
      </c>
      <c r="D7722" t="s">
        <v>64146</v>
      </c>
      <c r="E7722" t="s">
        <v>60530</v>
      </c>
      <c r="F7722" t="s">
        <v>64147</v>
      </c>
      <c r="G7722" t="s">
        <v>64148</v>
      </c>
      <c r="H7722" t="s">
        <v>64149</v>
      </c>
      <c r="I7722" t="s">
        <v>12448</v>
      </c>
      <c r="J7722" t="s">
        <v>15037</v>
      </c>
      <c r="K7722" t="s">
        <v>15038</v>
      </c>
      <c r="L7722" t="s">
        <v>237</v>
      </c>
      <c r="M7722" t="s">
        <v>4971</v>
      </c>
      <c r="N7722" t="s">
        <v>5487</v>
      </c>
      <c r="O7722" t="s">
        <v>15039</v>
      </c>
      <c r="P7722" t="s">
        <v>64150</v>
      </c>
      <c r="R7722" t="str">
        <f t="shared" si="240"/>
        <v>潍城</v>
      </c>
      <c r="S7722" t="str">
        <f t="shared" si="241"/>
        <v>0113</v>
      </c>
    </row>
    <row r="7723" spans="1:19">
      <c r="A7723" t="s">
        <v>64151</v>
      </c>
      <c r="B7723" t="s">
        <v>64152</v>
      </c>
      <c r="C7723" t="s">
        <v>49</v>
      </c>
      <c r="D7723" t="s">
        <v>64153</v>
      </c>
      <c r="E7723" t="s">
        <v>60278</v>
      </c>
      <c r="F7723" t="s">
        <v>64154</v>
      </c>
      <c r="G7723" t="s">
        <v>64155</v>
      </c>
      <c r="H7723" t="s">
        <v>64156</v>
      </c>
      <c r="I7723" t="s">
        <v>4852</v>
      </c>
      <c r="J7723" t="s">
        <v>7278</v>
      </c>
      <c r="K7723" t="s">
        <v>7279</v>
      </c>
      <c r="L7723" t="s">
        <v>105</v>
      </c>
      <c r="M7723" t="s">
        <v>5089</v>
      </c>
      <c r="N7723" t="s">
        <v>5619</v>
      </c>
      <c r="O7723" t="s">
        <v>7280</v>
      </c>
      <c r="P7723" t="s">
        <v>64157</v>
      </c>
      <c r="R7723" t="str">
        <f t="shared" si="240"/>
        <v>寿光</v>
      </c>
      <c r="S7723" t="str">
        <f t="shared" si="241"/>
        <v>0113</v>
      </c>
    </row>
    <row r="7724" spans="1:19">
      <c r="A7724" t="s">
        <v>64158</v>
      </c>
      <c r="B7724" t="s">
        <v>64159</v>
      </c>
      <c r="C7724" t="s">
        <v>49</v>
      </c>
      <c r="D7724" t="s">
        <v>64160</v>
      </c>
      <c r="E7724" t="s">
        <v>60278</v>
      </c>
      <c r="F7724" t="s">
        <v>64161</v>
      </c>
      <c r="G7724" t="s">
        <v>64162</v>
      </c>
      <c r="H7724" t="s">
        <v>64163</v>
      </c>
      <c r="I7724" t="s">
        <v>4785</v>
      </c>
      <c r="J7724" t="s">
        <v>11849</v>
      </c>
      <c r="K7724" t="s">
        <v>11850</v>
      </c>
      <c r="L7724" t="s">
        <v>95</v>
      </c>
      <c r="M7724" t="s">
        <v>5709</v>
      </c>
      <c r="N7724" t="s">
        <v>4817</v>
      </c>
      <c r="O7724" t="s">
        <v>11851</v>
      </c>
      <c r="P7724" t="s">
        <v>64164</v>
      </c>
      <c r="Q7724" t="s">
        <v>64165</v>
      </c>
      <c r="R7724" t="str">
        <f t="shared" si="240"/>
        <v>安丘</v>
      </c>
      <c r="S7724" t="str">
        <f t="shared" si="241"/>
        <v>0113</v>
      </c>
    </row>
    <row r="7725" spans="1:19">
      <c r="A7725" t="s">
        <v>64166</v>
      </c>
      <c r="B7725" t="s">
        <v>64167</v>
      </c>
      <c r="C7725" t="s">
        <v>49</v>
      </c>
      <c r="D7725" t="s">
        <v>64168</v>
      </c>
      <c r="E7725" t="s">
        <v>60278</v>
      </c>
      <c r="F7725" t="s">
        <v>64169</v>
      </c>
      <c r="G7725" t="s">
        <v>64170</v>
      </c>
      <c r="H7725" t="s">
        <v>64171</v>
      </c>
      <c r="I7725" t="s">
        <v>4852</v>
      </c>
      <c r="J7725" t="s">
        <v>23372</v>
      </c>
      <c r="K7725" t="s">
        <v>23373</v>
      </c>
      <c r="L7725" t="s">
        <v>77</v>
      </c>
      <c r="M7725" t="s">
        <v>16744</v>
      </c>
      <c r="N7725" t="s">
        <v>5451</v>
      </c>
      <c r="O7725" t="s">
        <v>23374</v>
      </c>
      <c r="P7725" t="s">
        <v>64172</v>
      </c>
      <c r="Q7725" t="s">
        <v>64173</v>
      </c>
      <c r="R7725" t="str">
        <f t="shared" si="240"/>
        <v>临朐</v>
      </c>
      <c r="S7725" t="str">
        <f t="shared" si="241"/>
        <v>0113</v>
      </c>
    </row>
    <row r="7726" spans="1:19">
      <c r="A7726" t="s">
        <v>64174</v>
      </c>
      <c r="B7726" t="s">
        <v>64175</v>
      </c>
      <c r="C7726" t="s">
        <v>49</v>
      </c>
      <c r="D7726" t="s">
        <v>64176</v>
      </c>
      <c r="E7726" t="s">
        <v>60278</v>
      </c>
      <c r="F7726" t="s">
        <v>64177</v>
      </c>
      <c r="G7726" t="s">
        <v>64178</v>
      </c>
      <c r="H7726" t="s">
        <v>64179</v>
      </c>
      <c r="I7726" t="s">
        <v>4828</v>
      </c>
      <c r="J7726" t="s">
        <v>11556</v>
      </c>
      <c r="K7726" t="s">
        <v>11557</v>
      </c>
      <c r="L7726" t="s">
        <v>105</v>
      </c>
      <c r="M7726" t="s">
        <v>5769</v>
      </c>
      <c r="N7726" t="s">
        <v>4789</v>
      </c>
      <c r="O7726" t="s">
        <v>11558</v>
      </c>
      <c r="P7726" t="s">
        <v>64180</v>
      </c>
      <c r="R7726" t="str">
        <f t="shared" si="240"/>
        <v>寿光</v>
      </c>
      <c r="S7726" t="str">
        <f t="shared" si="241"/>
        <v>0113</v>
      </c>
    </row>
    <row r="7727" spans="1:19">
      <c r="A7727" t="s">
        <v>64181</v>
      </c>
      <c r="B7727" t="s">
        <v>64182</v>
      </c>
      <c r="C7727" t="s">
        <v>49</v>
      </c>
      <c r="D7727" t="s">
        <v>64183</v>
      </c>
      <c r="E7727" t="s">
        <v>60278</v>
      </c>
      <c r="F7727" t="s">
        <v>64184</v>
      </c>
      <c r="G7727" t="s">
        <v>64185</v>
      </c>
      <c r="H7727" t="s">
        <v>64186</v>
      </c>
      <c r="I7727" t="s">
        <v>8967</v>
      </c>
      <c r="J7727" t="s">
        <v>8305</v>
      </c>
      <c r="K7727" t="s">
        <v>8306</v>
      </c>
      <c r="L7727" t="s">
        <v>60</v>
      </c>
      <c r="M7727" t="s">
        <v>5511</v>
      </c>
      <c r="N7727" t="s">
        <v>7244</v>
      </c>
      <c r="O7727" t="s">
        <v>8307</v>
      </c>
      <c r="P7727" t="s">
        <v>64187</v>
      </c>
      <c r="Q7727" t="s">
        <v>64188</v>
      </c>
      <c r="R7727" t="str">
        <f t="shared" si="240"/>
        <v>奎文</v>
      </c>
      <c r="S7727" t="str">
        <f t="shared" si="241"/>
        <v>0113</v>
      </c>
    </row>
    <row r="7728" spans="1:19">
      <c r="A7728" t="s">
        <v>64189</v>
      </c>
      <c r="B7728" t="s">
        <v>64190</v>
      </c>
      <c r="C7728" t="s">
        <v>49</v>
      </c>
      <c r="D7728" t="s">
        <v>64191</v>
      </c>
      <c r="E7728" t="s">
        <v>60514</v>
      </c>
      <c r="F7728" t="s">
        <v>64192</v>
      </c>
      <c r="G7728" t="s">
        <v>64193</v>
      </c>
      <c r="H7728" t="s">
        <v>64194</v>
      </c>
      <c r="I7728" t="s">
        <v>12119</v>
      </c>
      <c r="J7728" t="s">
        <v>5937</v>
      </c>
      <c r="K7728" t="s">
        <v>5938</v>
      </c>
      <c r="L7728" t="s">
        <v>86</v>
      </c>
      <c r="M7728" t="s">
        <v>5099</v>
      </c>
      <c r="O7728" t="s">
        <v>5940</v>
      </c>
      <c r="P7728" t="s">
        <v>64195</v>
      </c>
      <c r="Q7728" t="s">
        <v>64196</v>
      </c>
      <c r="R7728" t="str">
        <f t="shared" si="240"/>
        <v>坊子</v>
      </c>
      <c r="S7728" t="str">
        <f t="shared" si="241"/>
        <v>0113</v>
      </c>
    </row>
    <row r="7729" spans="1:19">
      <c r="A7729" t="s">
        <v>64197</v>
      </c>
      <c r="B7729" t="s">
        <v>64198</v>
      </c>
      <c r="C7729" t="s">
        <v>49</v>
      </c>
      <c r="D7729" t="s">
        <v>64199</v>
      </c>
      <c r="E7729" t="s">
        <v>60514</v>
      </c>
      <c r="F7729" t="s">
        <v>64200</v>
      </c>
      <c r="G7729" t="s">
        <v>64201</v>
      </c>
      <c r="H7729" t="s">
        <v>64202</v>
      </c>
      <c r="I7729" t="s">
        <v>5327</v>
      </c>
      <c r="J7729" t="s">
        <v>7835</v>
      </c>
      <c r="K7729" t="s">
        <v>7836</v>
      </c>
      <c r="L7729" t="s">
        <v>114</v>
      </c>
      <c r="M7729" t="s">
        <v>4918</v>
      </c>
      <c r="O7729" t="s">
        <v>7837</v>
      </c>
      <c r="P7729" t="s">
        <v>64203</v>
      </c>
      <c r="Q7729" t="s">
        <v>64204</v>
      </c>
      <c r="R7729" t="str">
        <f t="shared" si="240"/>
        <v>高密</v>
      </c>
      <c r="S7729" t="str">
        <f t="shared" si="241"/>
        <v>0113</v>
      </c>
    </row>
    <row r="7730" spans="1:19">
      <c r="A7730" t="s">
        <v>64205</v>
      </c>
      <c r="B7730" t="s">
        <v>64206</v>
      </c>
      <c r="C7730" t="s">
        <v>49</v>
      </c>
      <c r="D7730" t="s">
        <v>64207</v>
      </c>
      <c r="E7730" t="s">
        <v>60278</v>
      </c>
      <c r="F7730" t="s">
        <v>64208</v>
      </c>
      <c r="G7730" t="s">
        <v>64209</v>
      </c>
      <c r="H7730" t="s">
        <v>64210</v>
      </c>
      <c r="I7730" t="s">
        <v>4785</v>
      </c>
      <c r="J7730" t="s">
        <v>8364</v>
      </c>
      <c r="K7730" t="s">
        <v>8365</v>
      </c>
      <c r="L7730" t="s">
        <v>50</v>
      </c>
      <c r="M7730" t="s">
        <v>6701</v>
      </c>
      <c r="N7730" t="s">
        <v>5487</v>
      </c>
      <c r="O7730" t="s">
        <v>8366</v>
      </c>
      <c r="P7730" t="s">
        <v>64211</v>
      </c>
      <c r="R7730" t="str">
        <f t="shared" si="240"/>
        <v>青州</v>
      </c>
      <c r="S7730" t="str">
        <f t="shared" si="241"/>
        <v>0113</v>
      </c>
    </row>
    <row r="7731" spans="1:19">
      <c r="A7731" t="s">
        <v>64212</v>
      </c>
      <c r="B7731" t="s">
        <v>64213</v>
      </c>
      <c r="C7731" t="s">
        <v>49</v>
      </c>
      <c r="D7731" t="s">
        <v>64214</v>
      </c>
      <c r="E7731" t="s">
        <v>60514</v>
      </c>
      <c r="F7731" t="s">
        <v>64215</v>
      </c>
      <c r="G7731" t="s">
        <v>64216</v>
      </c>
      <c r="H7731" t="s">
        <v>64217</v>
      </c>
      <c r="I7731" t="s">
        <v>10005</v>
      </c>
      <c r="J7731" t="s">
        <v>13467</v>
      </c>
      <c r="K7731" t="s">
        <v>13468</v>
      </c>
      <c r="L7731" t="s">
        <v>237</v>
      </c>
      <c r="M7731" t="s">
        <v>4788</v>
      </c>
      <c r="O7731" t="s">
        <v>13469</v>
      </c>
      <c r="P7731" t="s">
        <v>64218</v>
      </c>
      <c r="R7731" t="str">
        <f t="shared" si="240"/>
        <v>潍城</v>
      </c>
      <c r="S7731" t="str">
        <f t="shared" si="241"/>
        <v>0113</v>
      </c>
    </row>
    <row r="7732" spans="1:19">
      <c r="A7732" t="s">
        <v>64219</v>
      </c>
      <c r="B7732" t="s">
        <v>64220</v>
      </c>
      <c r="C7732" t="s">
        <v>49</v>
      </c>
      <c r="D7732" t="s">
        <v>64221</v>
      </c>
      <c r="E7732" t="s">
        <v>60514</v>
      </c>
      <c r="F7732" t="s">
        <v>64222</v>
      </c>
      <c r="G7732" t="s">
        <v>64223</v>
      </c>
      <c r="H7732" t="s">
        <v>64224</v>
      </c>
      <c r="I7732" t="s">
        <v>12119</v>
      </c>
      <c r="J7732" t="s">
        <v>15469</v>
      </c>
      <c r="K7732" t="s">
        <v>15470</v>
      </c>
      <c r="L7732" t="s">
        <v>50</v>
      </c>
      <c r="M7732" t="s">
        <v>5236</v>
      </c>
      <c r="O7732" t="s">
        <v>15471</v>
      </c>
      <c r="P7732" t="s">
        <v>64225</v>
      </c>
      <c r="R7732" t="str">
        <f t="shared" si="240"/>
        <v>青州</v>
      </c>
      <c r="S7732" t="str">
        <f t="shared" si="241"/>
        <v>0113</v>
      </c>
    </row>
    <row r="7733" spans="1:19">
      <c r="A7733" t="s">
        <v>64226</v>
      </c>
      <c r="B7733" t="s">
        <v>64227</v>
      </c>
      <c r="C7733" t="s">
        <v>49</v>
      </c>
      <c r="D7733" t="s">
        <v>64228</v>
      </c>
      <c r="E7733" t="s">
        <v>60248</v>
      </c>
      <c r="F7733" t="s">
        <v>64229</v>
      </c>
      <c r="G7733" t="s">
        <v>64230</v>
      </c>
      <c r="H7733" t="s">
        <v>64231</v>
      </c>
      <c r="I7733" t="s">
        <v>12119</v>
      </c>
      <c r="J7733" t="s">
        <v>8305</v>
      </c>
      <c r="K7733" t="s">
        <v>8306</v>
      </c>
      <c r="L7733" t="s">
        <v>60</v>
      </c>
      <c r="M7733" t="s">
        <v>5511</v>
      </c>
      <c r="N7733" t="s">
        <v>6243</v>
      </c>
      <c r="O7733" t="s">
        <v>8307</v>
      </c>
      <c r="P7733" t="s">
        <v>64232</v>
      </c>
      <c r="Q7733" t="s">
        <v>64233</v>
      </c>
      <c r="R7733" t="str">
        <f t="shared" si="240"/>
        <v>奎文</v>
      </c>
      <c r="S7733" t="str">
        <f t="shared" si="241"/>
        <v>0113</v>
      </c>
    </row>
    <row r="7734" spans="1:19">
      <c r="A7734" t="s">
        <v>64234</v>
      </c>
      <c r="B7734" t="s">
        <v>64235</v>
      </c>
      <c r="C7734" t="s">
        <v>49</v>
      </c>
      <c r="D7734" t="s">
        <v>64236</v>
      </c>
      <c r="E7734" t="s">
        <v>64237</v>
      </c>
      <c r="F7734" t="s">
        <v>64238</v>
      </c>
      <c r="G7734" t="s">
        <v>64239</v>
      </c>
      <c r="I7734" t="s">
        <v>12119</v>
      </c>
      <c r="L7734" t="s">
        <v>262</v>
      </c>
      <c r="M7734" t="s">
        <v>10318</v>
      </c>
      <c r="Q7734" t="s">
        <v>64240</v>
      </c>
      <c r="R7734" t="str">
        <f t="shared" si="240"/>
        <v>寒亭</v>
      </c>
      <c r="S7734" t="str">
        <f t="shared" si="241"/>
        <v>0113</v>
      </c>
    </row>
    <row r="7735" spans="1:19">
      <c r="A7735" t="s">
        <v>64241</v>
      </c>
      <c r="B7735" t="s">
        <v>64242</v>
      </c>
      <c r="C7735" t="s">
        <v>49</v>
      </c>
      <c r="D7735" t="s">
        <v>64243</v>
      </c>
      <c r="E7735" t="s">
        <v>60248</v>
      </c>
      <c r="F7735" t="s">
        <v>64244</v>
      </c>
      <c r="G7735" t="s">
        <v>64245</v>
      </c>
      <c r="H7735" t="s">
        <v>64246</v>
      </c>
      <c r="I7735" t="s">
        <v>12500</v>
      </c>
      <c r="J7735" t="s">
        <v>6782</v>
      </c>
      <c r="K7735" t="s">
        <v>6783</v>
      </c>
      <c r="L7735" t="s">
        <v>105</v>
      </c>
      <c r="M7735" t="s">
        <v>5224</v>
      </c>
      <c r="N7735" t="s">
        <v>5619</v>
      </c>
      <c r="O7735" t="s">
        <v>6784</v>
      </c>
      <c r="P7735" t="s">
        <v>64247</v>
      </c>
      <c r="R7735" t="str">
        <f t="shared" si="240"/>
        <v>寿光</v>
      </c>
      <c r="S7735" t="str">
        <f t="shared" si="241"/>
        <v>0113</v>
      </c>
    </row>
    <row r="7736" spans="1:19">
      <c r="A7736" t="s">
        <v>64248</v>
      </c>
      <c r="B7736" t="s">
        <v>64249</v>
      </c>
      <c r="C7736" t="s">
        <v>49</v>
      </c>
      <c r="D7736" t="s">
        <v>64250</v>
      </c>
      <c r="E7736" t="s">
        <v>60278</v>
      </c>
      <c r="F7736" t="s">
        <v>64251</v>
      </c>
      <c r="G7736" t="s">
        <v>64252</v>
      </c>
      <c r="H7736" t="s">
        <v>64253</v>
      </c>
      <c r="I7736" t="s">
        <v>4828</v>
      </c>
      <c r="J7736" t="s">
        <v>6031</v>
      </c>
      <c r="K7736" t="s">
        <v>6032</v>
      </c>
      <c r="L7736" t="s">
        <v>262</v>
      </c>
      <c r="M7736" t="s">
        <v>6033</v>
      </c>
      <c r="N7736" t="s">
        <v>4892</v>
      </c>
      <c r="O7736" t="s">
        <v>6034</v>
      </c>
      <c r="P7736" t="s">
        <v>64254</v>
      </c>
      <c r="Q7736" t="s">
        <v>64255</v>
      </c>
      <c r="R7736" t="str">
        <f t="shared" si="240"/>
        <v>寒亭</v>
      </c>
      <c r="S7736" t="str">
        <f t="shared" si="241"/>
        <v>0113</v>
      </c>
    </row>
    <row r="7737" spans="1:19">
      <c r="A7737" t="s">
        <v>64256</v>
      </c>
      <c r="B7737" t="s">
        <v>64257</v>
      </c>
      <c r="C7737" t="s">
        <v>49</v>
      </c>
      <c r="D7737" t="s">
        <v>64258</v>
      </c>
      <c r="E7737" t="s">
        <v>64259</v>
      </c>
      <c r="F7737" t="s">
        <v>64260</v>
      </c>
      <c r="G7737" t="s">
        <v>64261</v>
      </c>
      <c r="H7737" t="s">
        <v>64262</v>
      </c>
      <c r="I7737" t="s">
        <v>4785</v>
      </c>
      <c r="J7737" t="s">
        <v>13611</v>
      </c>
      <c r="K7737" t="s">
        <v>13612</v>
      </c>
      <c r="L7737" t="s">
        <v>375</v>
      </c>
      <c r="M7737" t="s">
        <v>7334</v>
      </c>
      <c r="N7737" t="s">
        <v>6243</v>
      </c>
      <c r="O7737" t="s">
        <v>13613</v>
      </c>
      <c r="P7737" t="s">
        <v>64263</v>
      </c>
      <c r="Q7737" t="s">
        <v>64264</v>
      </c>
      <c r="R7737" t="str">
        <f t="shared" si="240"/>
        <v>昌邑</v>
      </c>
      <c r="S7737" t="str">
        <f t="shared" si="241"/>
        <v>0113</v>
      </c>
    </row>
    <row r="7738" spans="1:19">
      <c r="A7738" t="s">
        <v>64265</v>
      </c>
      <c r="B7738" t="s">
        <v>64266</v>
      </c>
      <c r="C7738" t="s">
        <v>49</v>
      </c>
      <c r="D7738" t="s">
        <v>64267</v>
      </c>
      <c r="E7738" t="s">
        <v>64268</v>
      </c>
      <c r="F7738" t="s">
        <v>64269</v>
      </c>
      <c r="G7738" t="s">
        <v>64270</v>
      </c>
      <c r="H7738" t="s">
        <v>64271</v>
      </c>
      <c r="I7738" t="s">
        <v>4785</v>
      </c>
      <c r="J7738" t="s">
        <v>25223</v>
      </c>
      <c r="K7738" t="s">
        <v>25224</v>
      </c>
      <c r="L7738" t="s">
        <v>95</v>
      </c>
      <c r="M7738" t="s">
        <v>4958</v>
      </c>
      <c r="O7738" t="s">
        <v>25225</v>
      </c>
      <c r="P7738" t="s">
        <v>64272</v>
      </c>
      <c r="Q7738" t="s">
        <v>64273</v>
      </c>
      <c r="R7738" t="str">
        <f t="shared" si="240"/>
        <v>安丘</v>
      </c>
      <c r="S7738" t="str">
        <f t="shared" si="241"/>
        <v>0113</v>
      </c>
    </row>
    <row r="7739" spans="1:19">
      <c r="A7739" t="s">
        <v>64274</v>
      </c>
      <c r="B7739" t="s">
        <v>64275</v>
      </c>
      <c r="C7739" t="s">
        <v>49</v>
      </c>
      <c r="D7739" t="s">
        <v>64276</v>
      </c>
      <c r="E7739" t="s">
        <v>64277</v>
      </c>
      <c r="F7739" t="s">
        <v>64278</v>
      </c>
      <c r="G7739" t="s">
        <v>64279</v>
      </c>
      <c r="H7739" t="s">
        <v>64280</v>
      </c>
      <c r="I7739" t="s">
        <v>4852</v>
      </c>
      <c r="J7739" t="s">
        <v>6496</v>
      </c>
      <c r="K7739" t="s">
        <v>6497</v>
      </c>
      <c r="L7739" t="s">
        <v>123</v>
      </c>
      <c r="M7739" t="s">
        <v>4932</v>
      </c>
      <c r="N7739" t="s">
        <v>5487</v>
      </c>
      <c r="O7739" t="s">
        <v>6498</v>
      </c>
      <c r="P7739" t="s">
        <v>64281</v>
      </c>
      <c r="Q7739" t="s">
        <v>64282</v>
      </c>
      <c r="R7739" t="str">
        <f t="shared" si="240"/>
        <v>诸城</v>
      </c>
      <c r="S7739" t="str">
        <f t="shared" si="241"/>
        <v>0113</v>
      </c>
    </row>
    <row r="7740" spans="1:19">
      <c r="A7740" t="s">
        <v>64283</v>
      </c>
      <c r="B7740" t="s">
        <v>64284</v>
      </c>
      <c r="C7740" t="s">
        <v>49</v>
      </c>
      <c r="D7740" t="s">
        <v>64285</v>
      </c>
      <c r="E7740" t="s">
        <v>60278</v>
      </c>
      <c r="F7740" t="s">
        <v>64286</v>
      </c>
      <c r="G7740" t="s">
        <v>64287</v>
      </c>
      <c r="H7740" t="s">
        <v>61788</v>
      </c>
      <c r="I7740" t="s">
        <v>23863</v>
      </c>
      <c r="J7740" t="s">
        <v>5067</v>
      </c>
      <c r="K7740" t="s">
        <v>5068</v>
      </c>
      <c r="L7740" t="s">
        <v>123</v>
      </c>
      <c r="M7740" t="s">
        <v>4932</v>
      </c>
      <c r="N7740" t="s">
        <v>4832</v>
      </c>
      <c r="O7740" t="s">
        <v>5070</v>
      </c>
      <c r="P7740" t="s">
        <v>64288</v>
      </c>
      <c r="Q7740" t="s">
        <v>64289</v>
      </c>
      <c r="R7740" t="str">
        <f t="shared" si="240"/>
        <v>诸城</v>
      </c>
      <c r="S7740" t="str">
        <f t="shared" si="241"/>
        <v>0113</v>
      </c>
    </row>
    <row r="7741" spans="1:19">
      <c r="A7741" t="s">
        <v>64290</v>
      </c>
      <c r="B7741" t="s">
        <v>64291</v>
      </c>
      <c r="C7741" t="s">
        <v>49</v>
      </c>
      <c r="D7741" t="s">
        <v>64292</v>
      </c>
      <c r="E7741" t="s">
        <v>60278</v>
      </c>
      <c r="F7741" t="s">
        <v>64293</v>
      </c>
      <c r="G7741" t="s">
        <v>64294</v>
      </c>
      <c r="H7741" t="s">
        <v>64295</v>
      </c>
      <c r="I7741" t="s">
        <v>5541</v>
      </c>
      <c r="J7741" t="s">
        <v>6065</v>
      </c>
      <c r="K7741" t="s">
        <v>6066</v>
      </c>
      <c r="L7741" t="s">
        <v>123</v>
      </c>
      <c r="M7741" t="s">
        <v>4994</v>
      </c>
      <c r="N7741" t="s">
        <v>5005</v>
      </c>
      <c r="O7741" t="s">
        <v>6067</v>
      </c>
      <c r="P7741" t="s">
        <v>64296</v>
      </c>
      <c r="Q7741" t="s">
        <v>64297</v>
      </c>
      <c r="R7741" t="str">
        <f t="shared" si="240"/>
        <v>诸城</v>
      </c>
      <c r="S7741" t="str">
        <f t="shared" si="241"/>
        <v>0113</v>
      </c>
    </row>
    <row r="7742" spans="1:19">
      <c r="A7742" t="s">
        <v>64298</v>
      </c>
      <c r="B7742" t="s">
        <v>64299</v>
      </c>
      <c r="C7742" t="s">
        <v>49</v>
      </c>
      <c r="D7742" t="s">
        <v>64300</v>
      </c>
      <c r="E7742" t="s">
        <v>60248</v>
      </c>
      <c r="F7742" t="s">
        <v>64301</v>
      </c>
      <c r="G7742" t="s">
        <v>64302</v>
      </c>
      <c r="H7742" t="s">
        <v>64303</v>
      </c>
      <c r="I7742" t="s">
        <v>12119</v>
      </c>
      <c r="J7742" t="s">
        <v>9116</v>
      </c>
      <c r="K7742" t="s">
        <v>9117</v>
      </c>
      <c r="L7742" t="s">
        <v>237</v>
      </c>
      <c r="M7742" t="s">
        <v>4788</v>
      </c>
      <c r="N7742" t="s">
        <v>5487</v>
      </c>
      <c r="O7742" t="s">
        <v>9118</v>
      </c>
      <c r="P7742" t="s">
        <v>64304</v>
      </c>
      <c r="R7742" t="str">
        <f t="shared" si="240"/>
        <v>潍城</v>
      </c>
      <c r="S7742" t="str">
        <f t="shared" si="241"/>
        <v>0113</v>
      </c>
    </row>
    <row r="7743" spans="1:19">
      <c r="A7743" t="s">
        <v>64305</v>
      </c>
      <c r="B7743" t="s">
        <v>64306</v>
      </c>
      <c r="C7743" t="s">
        <v>49</v>
      </c>
      <c r="D7743" t="s">
        <v>64307</v>
      </c>
      <c r="E7743" t="s">
        <v>60278</v>
      </c>
      <c r="F7743" t="s">
        <v>64308</v>
      </c>
      <c r="G7743" t="s">
        <v>64309</v>
      </c>
      <c r="H7743" t="s">
        <v>64310</v>
      </c>
      <c r="I7743" t="s">
        <v>4841</v>
      </c>
      <c r="J7743" t="s">
        <v>12570</v>
      </c>
      <c r="K7743" t="s">
        <v>12571</v>
      </c>
      <c r="L7743" t="s">
        <v>105</v>
      </c>
      <c r="M7743" t="s">
        <v>5376</v>
      </c>
      <c r="N7743" t="s">
        <v>4845</v>
      </c>
      <c r="O7743" t="s">
        <v>12572</v>
      </c>
      <c r="P7743" t="s">
        <v>64311</v>
      </c>
      <c r="R7743" t="str">
        <f t="shared" si="240"/>
        <v>寿光</v>
      </c>
      <c r="S7743" t="str">
        <f t="shared" si="241"/>
        <v>0113</v>
      </c>
    </row>
    <row r="7744" spans="1:19">
      <c r="A7744" t="s">
        <v>64312</v>
      </c>
      <c r="B7744" t="s">
        <v>64313</v>
      </c>
      <c r="C7744" t="s">
        <v>49</v>
      </c>
      <c r="D7744" t="s">
        <v>64314</v>
      </c>
      <c r="E7744" t="s">
        <v>64315</v>
      </c>
      <c r="F7744" t="s">
        <v>64316</v>
      </c>
      <c r="G7744" t="s">
        <v>64317</v>
      </c>
      <c r="H7744" t="s">
        <v>64318</v>
      </c>
      <c r="I7744" t="s">
        <v>4852</v>
      </c>
      <c r="J7744" t="s">
        <v>7166</v>
      </c>
      <c r="K7744" t="s">
        <v>7167</v>
      </c>
      <c r="L7744" t="s">
        <v>123</v>
      </c>
      <c r="M7744" t="s">
        <v>5364</v>
      </c>
      <c r="N7744" t="s">
        <v>5960</v>
      </c>
      <c r="O7744" t="s">
        <v>7168</v>
      </c>
      <c r="R7744" t="str">
        <f t="shared" si="240"/>
        <v>诸城</v>
      </c>
      <c r="S7744" t="str">
        <f t="shared" si="241"/>
        <v>0113</v>
      </c>
    </row>
    <row r="7745" spans="1:19">
      <c r="A7745" t="s">
        <v>64319</v>
      </c>
      <c r="B7745" t="s">
        <v>64320</v>
      </c>
      <c r="C7745" t="s">
        <v>49</v>
      </c>
      <c r="D7745" t="s">
        <v>64321</v>
      </c>
      <c r="E7745" t="s">
        <v>64322</v>
      </c>
      <c r="F7745" t="s">
        <v>64323</v>
      </c>
      <c r="G7745" t="s">
        <v>64324</v>
      </c>
      <c r="H7745" t="s">
        <v>64325</v>
      </c>
      <c r="I7745" t="s">
        <v>12119</v>
      </c>
      <c r="J7745" t="s">
        <v>6983</v>
      </c>
      <c r="K7745" t="s">
        <v>6984</v>
      </c>
      <c r="L7745" t="s">
        <v>95</v>
      </c>
      <c r="M7745" t="s">
        <v>5682</v>
      </c>
      <c r="N7745" t="s">
        <v>6530</v>
      </c>
      <c r="O7745" t="s">
        <v>6986</v>
      </c>
      <c r="P7745" t="s">
        <v>64326</v>
      </c>
      <c r="R7745" t="str">
        <f t="shared" ref="R7745:R7808" si="242">IF(OR(LEFT(L7745,2)="高新"),"奎文",IF(LEFT(L7745,2)="峡山","坊子",IF(LEFT(L7745,2)="滨海","寒亭",LEFT(L7745,2))))</f>
        <v>安丘</v>
      </c>
      <c r="S7745" t="str">
        <f t="shared" ref="S7745:S7808" si="243">TEXT(B7745,"mmdd")</f>
        <v>0113</v>
      </c>
    </row>
    <row r="7746" spans="1:19">
      <c r="A7746" t="s">
        <v>64327</v>
      </c>
      <c r="B7746" t="s">
        <v>64328</v>
      </c>
      <c r="C7746" t="s">
        <v>49</v>
      </c>
      <c r="D7746" t="s">
        <v>64329</v>
      </c>
      <c r="E7746" t="s">
        <v>64237</v>
      </c>
      <c r="F7746" t="s">
        <v>64330</v>
      </c>
      <c r="G7746" t="s">
        <v>64331</v>
      </c>
      <c r="H7746" t="s">
        <v>64332</v>
      </c>
      <c r="I7746" t="s">
        <v>12119</v>
      </c>
      <c r="J7746" t="s">
        <v>9612</v>
      </c>
      <c r="K7746" t="s">
        <v>12593</v>
      </c>
      <c r="L7746" t="s">
        <v>114</v>
      </c>
      <c r="M7746" t="s">
        <v>4918</v>
      </c>
      <c r="N7746" t="s">
        <v>5421</v>
      </c>
      <c r="O7746" t="s">
        <v>12594</v>
      </c>
      <c r="P7746" t="s">
        <v>64333</v>
      </c>
      <c r="Q7746" t="s">
        <v>64334</v>
      </c>
      <c r="R7746" t="str">
        <f t="shared" si="242"/>
        <v>高密</v>
      </c>
      <c r="S7746" t="str">
        <f t="shared" si="243"/>
        <v>0113</v>
      </c>
    </row>
    <row r="7747" spans="1:19">
      <c r="A7747" t="s">
        <v>64335</v>
      </c>
      <c r="B7747" t="s">
        <v>64336</v>
      </c>
      <c r="C7747" t="s">
        <v>49</v>
      </c>
      <c r="D7747" t="s">
        <v>64337</v>
      </c>
      <c r="E7747" t="s">
        <v>64338</v>
      </c>
      <c r="F7747" t="s">
        <v>64339</v>
      </c>
      <c r="G7747" t="s">
        <v>64340</v>
      </c>
      <c r="H7747" t="s">
        <v>64341</v>
      </c>
      <c r="I7747" t="s">
        <v>4955</v>
      </c>
      <c r="J7747" t="s">
        <v>9807</v>
      </c>
      <c r="K7747" t="s">
        <v>9808</v>
      </c>
      <c r="L7747" t="s">
        <v>95</v>
      </c>
      <c r="M7747" t="s">
        <v>4844</v>
      </c>
      <c r="N7747" t="s">
        <v>5907</v>
      </c>
      <c r="O7747" t="s">
        <v>9809</v>
      </c>
      <c r="P7747" t="s">
        <v>64342</v>
      </c>
      <c r="Q7747" t="s">
        <v>64343</v>
      </c>
      <c r="R7747" t="str">
        <f t="shared" si="242"/>
        <v>安丘</v>
      </c>
      <c r="S7747" t="str">
        <f t="shared" si="243"/>
        <v>0113</v>
      </c>
    </row>
    <row r="7748" spans="1:19">
      <c r="A7748" t="s">
        <v>64344</v>
      </c>
      <c r="B7748" t="s">
        <v>64345</v>
      </c>
      <c r="C7748" t="s">
        <v>49</v>
      </c>
      <c r="D7748" t="s">
        <v>64346</v>
      </c>
      <c r="E7748" t="s">
        <v>60248</v>
      </c>
      <c r="F7748" t="s">
        <v>64347</v>
      </c>
      <c r="G7748" t="s">
        <v>64348</v>
      </c>
      <c r="H7748" t="s">
        <v>64246</v>
      </c>
      <c r="I7748" t="s">
        <v>12119</v>
      </c>
      <c r="J7748" t="s">
        <v>10620</v>
      </c>
      <c r="K7748" t="s">
        <v>10621</v>
      </c>
      <c r="L7748" t="s">
        <v>60</v>
      </c>
      <c r="M7748" t="s">
        <v>5999</v>
      </c>
      <c r="N7748" t="s">
        <v>4832</v>
      </c>
      <c r="O7748" t="s">
        <v>10622</v>
      </c>
      <c r="P7748" t="s">
        <v>64349</v>
      </c>
      <c r="Q7748" t="s">
        <v>64350</v>
      </c>
      <c r="R7748" t="str">
        <f t="shared" si="242"/>
        <v>奎文</v>
      </c>
      <c r="S7748" t="str">
        <f t="shared" si="243"/>
        <v>0113</v>
      </c>
    </row>
    <row r="7749" spans="1:19">
      <c r="A7749" t="s">
        <v>64351</v>
      </c>
      <c r="B7749" t="s">
        <v>64352</v>
      </c>
      <c r="C7749" t="s">
        <v>49</v>
      </c>
      <c r="D7749" t="s">
        <v>64353</v>
      </c>
      <c r="E7749" t="s">
        <v>60248</v>
      </c>
      <c r="F7749" t="s">
        <v>64354</v>
      </c>
      <c r="G7749" t="s">
        <v>64355</v>
      </c>
      <c r="H7749" t="s">
        <v>64356</v>
      </c>
      <c r="I7749" t="s">
        <v>12119</v>
      </c>
      <c r="J7749" t="s">
        <v>9116</v>
      </c>
      <c r="K7749" t="s">
        <v>9117</v>
      </c>
      <c r="L7749" t="s">
        <v>237</v>
      </c>
      <c r="M7749" t="s">
        <v>4788</v>
      </c>
      <c r="N7749" t="s">
        <v>5487</v>
      </c>
      <c r="O7749" t="s">
        <v>9118</v>
      </c>
      <c r="P7749" t="s">
        <v>64357</v>
      </c>
      <c r="R7749" t="str">
        <f t="shared" si="242"/>
        <v>潍城</v>
      </c>
      <c r="S7749" t="str">
        <f t="shared" si="243"/>
        <v>0113</v>
      </c>
    </row>
    <row r="7750" spans="1:19">
      <c r="A7750" t="s">
        <v>64358</v>
      </c>
      <c r="B7750" t="s">
        <v>64359</v>
      </c>
      <c r="C7750" t="s">
        <v>49</v>
      </c>
      <c r="D7750" t="s">
        <v>64360</v>
      </c>
      <c r="E7750" t="s">
        <v>64237</v>
      </c>
      <c r="F7750" t="s">
        <v>64361</v>
      </c>
      <c r="G7750" t="s">
        <v>64362</v>
      </c>
      <c r="H7750" t="s">
        <v>64363</v>
      </c>
      <c r="I7750" t="s">
        <v>12119</v>
      </c>
      <c r="J7750" t="s">
        <v>5658</v>
      </c>
      <c r="K7750" t="s">
        <v>5659</v>
      </c>
      <c r="L7750" t="s">
        <v>114</v>
      </c>
      <c r="M7750" t="s">
        <v>5486</v>
      </c>
      <c r="N7750" t="s">
        <v>5907</v>
      </c>
      <c r="O7750" t="s">
        <v>5660</v>
      </c>
      <c r="P7750" t="s">
        <v>64364</v>
      </c>
      <c r="Q7750" t="s">
        <v>64365</v>
      </c>
      <c r="R7750" t="str">
        <f t="shared" si="242"/>
        <v>高密</v>
      </c>
      <c r="S7750" t="str">
        <f t="shared" si="243"/>
        <v>0113</v>
      </c>
    </row>
    <row r="7751" spans="1:19">
      <c r="A7751" t="s">
        <v>64366</v>
      </c>
      <c r="B7751" t="s">
        <v>64367</v>
      </c>
      <c r="C7751" t="s">
        <v>49</v>
      </c>
      <c r="D7751" t="s">
        <v>64368</v>
      </c>
      <c r="E7751" t="s">
        <v>64369</v>
      </c>
      <c r="F7751" t="s">
        <v>64370</v>
      </c>
      <c r="G7751" t="s">
        <v>64371</v>
      </c>
      <c r="H7751" t="s">
        <v>64372</v>
      </c>
      <c r="I7751" t="s">
        <v>4852</v>
      </c>
      <c r="J7751" t="s">
        <v>61115</v>
      </c>
      <c r="K7751" t="s">
        <v>61116</v>
      </c>
      <c r="L7751" t="s">
        <v>95</v>
      </c>
      <c r="M7751" t="s">
        <v>5042</v>
      </c>
      <c r="N7751" t="s">
        <v>62119</v>
      </c>
      <c r="O7751" t="s">
        <v>61117</v>
      </c>
      <c r="P7751" t="s">
        <v>64373</v>
      </c>
      <c r="R7751" t="str">
        <f t="shared" si="242"/>
        <v>安丘</v>
      </c>
      <c r="S7751" t="str">
        <f t="shared" si="243"/>
        <v>0113</v>
      </c>
    </row>
    <row r="7752" spans="1:19">
      <c r="A7752" t="s">
        <v>64374</v>
      </c>
      <c r="B7752" t="s">
        <v>64375</v>
      </c>
      <c r="C7752" t="s">
        <v>49</v>
      </c>
      <c r="D7752" t="s">
        <v>64376</v>
      </c>
      <c r="E7752" t="s">
        <v>64377</v>
      </c>
      <c r="F7752" t="s">
        <v>64378</v>
      </c>
      <c r="G7752" t="s">
        <v>64379</v>
      </c>
      <c r="H7752" t="s">
        <v>64380</v>
      </c>
      <c r="I7752" t="s">
        <v>12757</v>
      </c>
      <c r="J7752" t="s">
        <v>6043</v>
      </c>
      <c r="K7752" t="s">
        <v>6044</v>
      </c>
      <c r="L7752" t="s">
        <v>237</v>
      </c>
      <c r="M7752" t="s">
        <v>4971</v>
      </c>
      <c r="N7752" t="s">
        <v>5017</v>
      </c>
      <c r="O7752" t="s">
        <v>6045</v>
      </c>
      <c r="P7752" t="s">
        <v>64381</v>
      </c>
      <c r="Q7752" t="s">
        <v>64382</v>
      </c>
      <c r="R7752" t="str">
        <f t="shared" si="242"/>
        <v>潍城</v>
      </c>
      <c r="S7752" t="str">
        <f t="shared" si="243"/>
        <v>0113</v>
      </c>
    </row>
    <row r="7753" spans="1:19">
      <c r="A7753" t="s">
        <v>64383</v>
      </c>
      <c r="B7753" t="s">
        <v>64384</v>
      </c>
      <c r="C7753" t="s">
        <v>49</v>
      </c>
      <c r="D7753" t="s">
        <v>64385</v>
      </c>
      <c r="E7753" t="s">
        <v>60514</v>
      </c>
      <c r="F7753" t="s">
        <v>64386</v>
      </c>
      <c r="G7753" t="s">
        <v>64387</v>
      </c>
      <c r="H7753" t="s">
        <v>64388</v>
      </c>
      <c r="I7753" t="s">
        <v>4828</v>
      </c>
      <c r="J7753" t="s">
        <v>5473</v>
      </c>
      <c r="K7753" t="s">
        <v>5474</v>
      </c>
      <c r="L7753" t="s">
        <v>86</v>
      </c>
      <c r="M7753" t="s">
        <v>5099</v>
      </c>
      <c r="O7753" t="s">
        <v>5475</v>
      </c>
      <c r="P7753" t="s">
        <v>64389</v>
      </c>
      <c r="R7753" t="str">
        <f t="shared" si="242"/>
        <v>坊子</v>
      </c>
      <c r="S7753" t="str">
        <f t="shared" si="243"/>
        <v>0113</v>
      </c>
    </row>
    <row r="7754" spans="1:19">
      <c r="A7754" t="s">
        <v>64390</v>
      </c>
      <c r="B7754" t="s">
        <v>64391</v>
      </c>
      <c r="C7754" t="s">
        <v>49</v>
      </c>
      <c r="D7754" t="s">
        <v>64392</v>
      </c>
      <c r="E7754" t="s">
        <v>60514</v>
      </c>
      <c r="F7754" t="s">
        <v>64393</v>
      </c>
      <c r="G7754" t="s">
        <v>64394</v>
      </c>
      <c r="H7754" t="s">
        <v>64395</v>
      </c>
      <c r="I7754" t="s">
        <v>4852</v>
      </c>
      <c r="J7754" t="s">
        <v>20324</v>
      </c>
      <c r="K7754" t="s">
        <v>20325</v>
      </c>
      <c r="L7754" t="s">
        <v>77</v>
      </c>
      <c r="M7754" t="s">
        <v>8152</v>
      </c>
      <c r="O7754" t="s">
        <v>20326</v>
      </c>
      <c r="P7754" t="s">
        <v>64396</v>
      </c>
      <c r="Q7754" t="s">
        <v>64397</v>
      </c>
      <c r="R7754" t="str">
        <f t="shared" si="242"/>
        <v>临朐</v>
      </c>
      <c r="S7754" t="str">
        <f t="shared" si="243"/>
        <v>0113</v>
      </c>
    </row>
    <row r="7755" spans="1:19">
      <c r="A7755" t="s">
        <v>64398</v>
      </c>
      <c r="B7755" t="s">
        <v>64399</v>
      </c>
      <c r="C7755" t="s">
        <v>49</v>
      </c>
      <c r="D7755" t="s">
        <v>64400</v>
      </c>
      <c r="E7755" t="s">
        <v>60514</v>
      </c>
      <c r="F7755" t="s">
        <v>64401</v>
      </c>
      <c r="G7755" t="s">
        <v>64402</v>
      </c>
      <c r="H7755" t="s">
        <v>64403</v>
      </c>
      <c r="I7755" t="s">
        <v>4841</v>
      </c>
      <c r="J7755" t="s">
        <v>11311</v>
      </c>
      <c r="K7755" t="s">
        <v>11312</v>
      </c>
      <c r="L7755" t="s">
        <v>1136</v>
      </c>
      <c r="M7755" t="s">
        <v>6413</v>
      </c>
      <c r="O7755" t="s">
        <v>11313</v>
      </c>
      <c r="P7755" t="s">
        <v>64404</v>
      </c>
      <c r="Q7755" t="s">
        <v>64405</v>
      </c>
      <c r="R7755" t="str">
        <f t="shared" si="242"/>
        <v>昌乐</v>
      </c>
      <c r="S7755" t="str">
        <f t="shared" si="243"/>
        <v>0113</v>
      </c>
    </row>
    <row r="7756" spans="1:19">
      <c r="A7756" t="s">
        <v>64406</v>
      </c>
      <c r="B7756" t="s">
        <v>64407</v>
      </c>
      <c r="C7756" t="s">
        <v>49</v>
      </c>
      <c r="D7756" t="s">
        <v>64408</v>
      </c>
      <c r="E7756" t="s">
        <v>60514</v>
      </c>
      <c r="F7756" t="s">
        <v>64409</v>
      </c>
      <c r="G7756" t="s">
        <v>64410</v>
      </c>
      <c r="H7756" t="s">
        <v>64411</v>
      </c>
      <c r="I7756" t="s">
        <v>12119</v>
      </c>
      <c r="J7756" t="s">
        <v>8830</v>
      </c>
      <c r="K7756" t="s">
        <v>8831</v>
      </c>
      <c r="L7756" t="s">
        <v>123</v>
      </c>
      <c r="M7756" t="s">
        <v>5364</v>
      </c>
      <c r="O7756" t="s">
        <v>8832</v>
      </c>
      <c r="P7756" t="s">
        <v>64412</v>
      </c>
      <c r="Q7756" t="s">
        <v>64413</v>
      </c>
      <c r="R7756" t="str">
        <f t="shared" si="242"/>
        <v>诸城</v>
      </c>
      <c r="S7756" t="str">
        <f t="shared" si="243"/>
        <v>0113</v>
      </c>
    </row>
    <row r="7757" spans="1:19">
      <c r="A7757" t="s">
        <v>64414</v>
      </c>
      <c r="B7757" t="s">
        <v>64415</v>
      </c>
      <c r="C7757" t="s">
        <v>49</v>
      </c>
      <c r="D7757" t="s">
        <v>64416</v>
      </c>
      <c r="E7757" t="s">
        <v>60514</v>
      </c>
      <c r="F7757" t="s">
        <v>64417</v>
      </c>
      <c r="G7757" t="s">
        <v>64418</v>
      </c>
      <c r="H7757" t="s">
        <v>64419</v>
      </c>
      <c r="I7757" t="s">
        <v>4841</v>
      </c>
      <c r="J7757" t="s">
        <v>6804</v>
      </c>
      <c r="K7757" t="s">
        <v>6805</v>
      </c>
      <c r="L7757" t="s">
        <v>123</v>
      </c>
      <c r="M7757" t="s">
        <v>4994</v>
      </c>
      <c r="O7757" t="s">
        <v>6806</v>
      </c>
      <c r="Q7757" t="s">
        <v>64420</v>
      </c>
      <c r="R7757" t="str">
        <f t="shared" si="242"/>
        <v>诸城</v>
      </c>
      <c r="S7757" t="str">
        <f t="shared" si="243"/>
        <v>0113</v>
      </c>
    </row>
    <row r="7758" spans="1:19">
      <c r="A7758" t="s">
        <v>64421</v>
      </c>
      <c r="B7758" t="s">
        <v>64422</v>
      </c>
      <c r="C7758" t="s">
        <v>49</v>
      </c>
      <c r="D7758" t="s">
        <v>64423</v>
      </c>
      <c r="E7758" t="s">
        <v>60248</v>
      </c>
      <c r="F7758" t="s">
        <v>64424</v>
      </c>
      <c r="G7758" t="s">
        <v>64425</v>
      </c>
      <c r="H7758" t="s">
        <v>64426</v>
      </c>
      <c r="I7758" t="s">
        <v>12757</v>
      </c>
      <c r="J7758" t="s">
        <v>4829</v>
      </c>
      <c r="K7758" t="s">
        <v>4830</v>
      </c>
      <c r="L7758" t="s">
        <v>114</v>
      </c>
      <c r="M7758" t="s">
        <v>4831</v>
      </c>
      <c r="N7758" t="s">
        <v>4817</v>
      </c>
      <c r="O7758" t="s">
        <v>4833</v>
      </c>
      <c r="P7758" t="s">
        <v>64427</v>
      </c>
      <c r="R7758" t="str">
        <f t="shared" si="242"/>
        <v>高密</v>
      </c>
      <c r="S7758" t="str">
        <f t="shared" si="243"/>
        <v>0113</v>
      </c>
    </row>
    <row r="7759" spans="1:19">
      <c r="A7759" t="s">
        <v>64428</v>
      </c>
      <c r="B7759" t="s">
        <v>64429</v>
      </c>
      <c r="C7759" t="s">
        <v>49</v>
      </c>
      <c r="D7759" t="s">
        <v>64430</v>
      </c>
      <c r="E7759" t="s">
        <v>60278</v>
      </c>
      <c r="F7759" t="s">
        <v>64431</v>
      </c>
      <c r="G7759" t="s">
        <v>64432</v>
      </c>
      <c r="H7759" t="s">
        <v>64433</v>
      </c>
      <c r="I7759" t="s">
        <v>4785</v>
      </c>
      <c r="J7759" t="s">
        <v>19619</v>
      </c>
      <c r="K7759" t="s">
        <v>19620</v>
      </c>
      <c r="L7759" t="s">
        <v>77</v>
      </c>
      <c r="M7759" t="s">
        <v>5733</v>
      </c>
      <c r="N7759" t="s">
        <v>5112</v>
      </c>
      <c r="O7759" t="s">
        <v>19621</v>
      </c>
      <c r="P7759" t="s">
        <v>64434</v>
      </c>
      <c r="Q7759" t="s">
        <v>64435</v>
      </c>
      <c r="R7759" t="str">
        <f t="shared" si="242"/>
        <v>临朐</v>
      </c>
      <c r="S7759" t="str">
        <f t="shared" si="243"/>
        <v>0113</v>
      </c>
    </row>
    <row r="7760" spans="1:19">
      <c r="A7760" t="s">
        <v>64436</v>
      </c>
      <c r="B7760" t="s">
        <v>64437</v>
      </c>
      <c r="C7760" t="s">
        <v>49</v>
      </c>
      <c r="D7760" t="s">
        <v>64438</v>
      </c>
      <c r="E7760" t="s">
        <v>60514</v>
      </c>
      <c r="F7760" t="s">
        <v>64439</v>
      </c>
      <c r="G7760" t="s">
        <v>64440</v>
      </c>
      <c r="H7760" t="s">
        <v>64441</v>
      </c>
      <c r="I7760" t="s">
        <v>4828</v>
      </c>
      <c r="J7760" t="s">
        <v>5636</v>
      </c>
      <c r="K7760" t="s">
        <v>5637</v>
      </c>
      <c r="L7760" t="s">
        <v>105</v>
      </c>
      <c r="M7760" t="s">
        <v>5638</v>
      </c>
      <c r="O7760" t="s">
        <v>5639</v>
      </c>
      <c r="P7760" t="s">
        <v>64442</v>
      </c>
      <c r="R7760" t="str">
        <f t="shared" si="242"/>
        <v>寿光</v>
      </c>
      <c r="S7760" t="str">
        <f t="shared" si="243"/>
        <v>0113</v>
      </c>
    </row>
    <row r="7761" spans="1:19">
      <c r="A7761" t="s">
        <v>64443</v>
      </c>
      <c r="B7761" t="s">
        <v>64444</v>
      </c>
      <c r="C7761" t="s">
        <v>49</v>
      </c>
      <c r="D7761" t="s">
        <v>64445</v>
      </c>
      <c r="E7761" t="s">
        <v>60514</v>
      </c>
      <c r="F7761" t="s">
        <v>64446</v>
      </c>
      <c r="G7761" t="s">
        <v>64447</v>
      </c>
      <c r="H7761" t="s">
        <v>64448</v>
      </c>
      <c r="I7761" t="s">
        <v>12119</v>
      </c>
      <c r="J7761" t="s">
        <v>8354</v>
      </c>
      <c r="K7761" t="s">
        <v>8355</v>
      </c>
      <c r="L7761" t="s">
        <v>95</v>
      </c>
      <c r="M7761" t="s">
        <v>5649</v>
      </c>
      <c r="O7761" t="s">
        <v>8356</v>
      </c>
      <c r="P7761" t="s">
        <v>64449</v>
      </c>
      <c r="R7761" t="str">
        <f t="shared" si="242"/>
        <v>安丘</v>
      </c>
      <c r="S7761" t="str">
        <f t="shared" si="243"/>
        <v>0113</v>
      </c>
    </row>
    <row r="7762" spans="1:19">
      <c r="A7762" t="s">
        <v>64450</v>
      </c>
      <c r="B7762" t="s">
        <v>64451</v>
      </c>
      <c r="C7762" t="s">
        <v>49</v>
      </c>
      <c r="D7762" t="s">
        <v>64452</v>
      </c>
      <c r="E7762" t="s">
        <v>60514</v>
      </c>
      <c r="F7762" t="s">
        <v>64453</v>
      </c>
      <c r="G7762" t="s">
        <v>64454</v>
      </c>
      <c r="H7762" t="s">
        <v>64455</v>
      </c>
      <c r="I7762" t="s">
        <v>4813</v>
      </c>
      <c r="J7762" t="s">
        <v>5636</v>
      </c>
      <c r="K7762" t="s">
        <v>5637</v>
      </c>
      <c r="L7762" t="s">
        <v>105</v>
      </c>
      <c r="M7762" t="s">
        <v>5638</v>
      </c>
      <c r="O7762" t="s">
        <v>5639</v>
      </c>
      <c r="P7762" t="s">
        <v>64456</v>
      </c>
      <c r="R7762" t="str">
        <f t="shared" si="242"/>
        <v>寿光</v>
      </c>
      <c r="S7762" t="str">
        <f t="shared" si="243"/>
        <v>0113</v>
      </c>
    </row>
    <row r="7763" spans="1:19">
      <c r="A7763" t="s">
        <v>64457</v>
      </c>
      <c r="B7763" t="s">
        <v>64458</v>
      </c>
      <c r="C7763" t="s">
        <v>49</v>
      </c>
      <c r="D7763" t="s">
        <v>64459</v>
      </c>
      <c r="E7763" t="s">
        <v>60514</v>
      </c>
      <c r="F7763" t="s">
        <v>64460</v>
      </c>
      <c r="G7763" t="s">
        <v>64461</v>
      </c>
      <c r="H7763" t="s">
        <v>64462</v>
      </c>
      <c r="I7763" t="s">
        <v>12119</v>
      </c>
      <c r="J7763" t="s">
        <v>15495</v>
      </c>
      <c r="K7763" t="s">
        <v>15496</v>
      </c>
      <c r="L7763" t="s">
        <v>77</v>
      </c>
      <c r="M7763" t="s">
        <v>4803</v>
      </c>
      <c r="O7763" t="s">
        <v>15497</v>
      </c>
      <c r="Q7763" t="s">
        <v>64463</v>
      </c>
      <c r="R7763" t="str">
        <f t="shared" si="242"/>
        <v>临朐</v>
      </c>
      <c r="S7763" t="str">
        <f t="shared" si="243"/>
        <v>0113</v>
      </c>
    </row>
    <row r="7764" spans="1:19">
      <c r="A7764" t="s">
        <v>64464</v>
      </c>
      <c r="B7764" t="s">
        <v>64465</v>
      </c>
      <c r="C7764" t="s">
        <v>49</v>
      </c>
      <c r="D7764" t="s">
        <v>64466</v>
      </c>
      <c r="E7764" t="s">
        <v>64467</v>
      </c>
      <c r="F7764" t="s">
        <v>64468</v>
      </c>
      <c r="G7764" t="s">
        <v>64469</v>
      </c>
      <c r="H7764" t="s">
        <v>64470</v>
      </c>
      <c r="I7764" t="s">
        <v>5387</v>
      </c>
      <c r="J7764" t="s">
        <v>5122</v>
      </c>
      <c r="K7764" t="s">
        <v>5123</v>
      </c>
      <c r="N7764" t="s">
        <v>4959</v>
      </c>
      <c r="O7764" t="s">
        <v>5124</v>
      </c>
      <c r="R7764" t="str">
        <f t="shared" si="242"/>
        <v/>
      </c>
      <c r="S7764" t="str">
        <f t="shared" si="243"/>
        <v>0113</v>
      </c>
    </row>
    <row r="7765" spans="1:19">
      <c r="A7765" t="s">
        <v>64471</v>
      </c>
      <c r="B7765" t="s">
        <v>64472</v>
      </c>
      <c r="C7765" t="s">
        <v>49</v>
      </c>
      <c r="D7765" t="s">
        <v>64473</v>
      </c>
      <c r="E7765" t="s">
        <v>60514</v>
      </c>
      <c r="F7765" t="s">
        <v>64474</v>
      </c>
      <c r="G7765" t="s">
        <v>64475</v>
      </c>
      <c r="H7765" t="s">
        <v>64476</v>
      </c>
      <c r="I7765" t="s">
        <v>12119</v>
      </c>
      <c r="J7765" t="s">
        <v>7941</v>
      </c>
      <c r="K7765" t="s">
        <v>7942</v>
      </c>
      <c r="L7765" t="s">
        <v>60</v>
      </c>
      <c r="M7765" t="s">
        <v>5511</v>
      </c>
      <c r="O7765" t="s">
        <v>7943</v>
      </c>
      <c r="P7765" t="s">
        <v>62945</v>
      </c>
      <c r="R7765" t="str">
        <f t="shared" si="242"/>
        <v>奎文</v>
      </c>
      <c r="S7765" t="str">
        <f t="shared" si="243"/>
        <v>0113</v>
      </c>
    </row>
    <row r="7766" spans="1:19">
      <c r="A7766" t="s">
        <v>64477</v>
      </c>
      <c r="B7766" t="s">
        <v>64478</v>
      </c>
      <c r="C7766" t="s">
        <v>49</v>
      </c>
      <c r="D7766" t="s">
        <v>64479</v>
      </c>
      <c r="E7766" t="s">
        <v>60514</v>
      </c>
      <c r="F7766" t="s">
        <v>64480</v>
      </c>
      <c r="G7766" t="s">
        <v>64481</v>
      </c>
      <c r="H7766" t="s">
        <v>64482</v>
      </c>
      <c r="I7766" t="s">
        <v>5184</v>
      </c>
      <c r="J7766" t="s">
        <v>7754</v>
      </c>
      <c r="K7766" t="s">
        <v>7755</v>
      </c>
      <c r="L7766" t="s">
        <v>123</v>
      </c>
      <c r="M7766" t="s">
        <v>6022</v>
      </c>
      <c r="O7766" t="s">
        <v>7756</v>
      </c>
      <c r="P7766" t="s">
        <v>64483</v>
      </c>
      <c r="Q7766" t="s">
        <v>64484</v>
      </c>
      <c r="R7766" t="str">
        <f t="shared" si="242"/>
        <v>诸城</v>
      </c>
      <c r="S7766" t="str">
        <f t="shared" si="243"/>
        <v>0113</v>
      </c>
    </row>
    <row r="7767" spans="1:19">
      <c r="A7767" t="s">
        <v>64485</v>
      </c>
      <c r="B7767" t="s">
        <v>64486</v>
      </c>
      <c r="C7767" t="s">
        <v>49</v>
      </c>
      <c r="D7767" t="s">
        <v>64487</v>
      </c>
      <c r="E7767" t="s">
        <v>60248</v>
      </c>
      <c r="F7767" t="s">
        <v>64488</v>
      </c>
      <c r="G7767" t="s">
        <v>64489</v>
      </c>
      <c r="H7767" t="s">
        <v>64490</v>
      </c>
      <c r="I7767" t="s">
        <v>12119</v>
      </c>
      <c r="J7767" t="s">
        <v>6611</v>
      </c>
      <c r="K7767" t="s">
        <v>6612</v>
      </c>
      <c r="L7767" t="s">
        <v>86</v>
      </c>
      <c r="M7767" t="s">
        <v>5099</v>
      </c>
      <c r="N7767" t="s">
        <v>4832</v>
      </c>
      <c r="O7767" t="s">
        <v>6613</v>
      </c>
      <c r="P7767" t="s">
        <v>64491</v>
      </c>
      <c r="Q7767" t="s">
        <v>64492</v>
      </c>
      <c r="R7767" t="str">
        <f t="shared" si="242"/>
        <v>坊子</v>
      </c>
      <c r="S7767" t="str">
        <f t="shared" si="243"/>
        <v>0113</v>
      </c>
    </row>
    <row r="7768" spans="1:19">
      <c r="A7768" t="s">
        <v>64493</v>
      </c>
      <c r="B7768" t="s">
        <v>64494</v>
      </c>
      <c r="C7768" t="s">
        <v>49</v>
      </c>
      <c r="D7768" t="s">
        <v>64495</v>
      </c>
      <c r="E7768" t="s">
        <v>60514</v>
      </c>
      <c r="F7768" t="s">
        <v>64496</v>
      </c>
      <c r="G7768" t="s">
        <v>64497</v>
      </c>
      <c r="H7768" t="s">
        <v>64498</v>
      </c>
      <c r="I7768" t="s">
        <v>4852</v>
      </c>
      <c r="J7768" t="s">
        <v>6205</v>
      </c>
      <c r="K7768" t="s">
        <v>6206</v>
      </c>
      <c r="L7768" t="s">
        <v>50</v>
      </c>
      <c r="M7768" t="s">
        <v>6207</v>
      </c>
      <c r="O7768" t="s">
        <v>6208</v>
      </c>
      <c r="P7768" t="s">
        <v>64499</v>
      </c>
      <c r="R7768" t="str">
        <f t="shared" si="242"/>
        <v>青州</v>
      </c>
      <c r="S7768" t="str">
        <f t="shared" si="243"/>
        <v>0113</v>
      </c>
    </row>
    <row r="7769" spans="1:19">
      <c r="A7769" t="s">
        <v>64500</v>
      </c>
      <c r="B7769" t="s">
        <v>64501</v>
      </c>
      <c r="C7769" t="s">
        <v>49</v>
      </c>
      <c r="D7769" t="s">
        <v>64502</v>
      </c>
      <c r="E7769" t="s">
        <v>60710</v>
      </c>
      <c r="F7769" t="s">
        <v>64503</v>
      </c>
      <c r="G7769" t="s">
        <v>64504</v>
      </c>
      <c r="H7769" t="s">
        <v>64505</v>
      </c>
      <c r="I7769" t="s">
        <v>5282</v>
      </c>
      <c r="J7769" t="s">
        <v>11556</v>
      </c>
      <c r="K7769" t="s">
        <v>11557</v>
      </c>
      <c r="L7769" t="s">
        <v>105</v>
      </c>
      <c r="M7769" t="s">
        <v>5769</v>
      </c>
      <c r="O7769" t="s">
        <v>11558</v>
      </c>
      <c r="P7769" t="s">
        <v>64506</v>
      </c>
      <c r="R7769" t="str">
        <f t="shared" si="242"/>
        <v>寿光</v>
      </c>
      <c r="S7769" t="str">
        <f t="shared" si="243"/>
        <v>0113</v>
      </c>
    </row>
    <row r="7770" spans="1:19">
      <c r="A7770" t="s">
        <v>64507</v>
      </c>
      <c r="B7770" t="s">
        <v>64508</v>
      </c>
      <c r="C7770" t="s">
        <v>49</v>
      </c>
      <c r="D7770" t="s">
        <v>64509</v>
      </c>
      <c r="E7770" t="s">
        <v>60514</v>
      </c>
      <c r="F7770" t="s">
        <v>64510</v>
      </c>
      <c r="G7770" t="s">
        <v>64511</v>
      </c>
      <c r="H7770" t="s">
        <v>64512</v>
      </c>
      <c r="I7770" t="s">
        <v>12119</v>
      </c>
      <c r="J7770" t="s">
        <v>5408</v>
      </c>
      <c r="K7770" t="s">
        <v>4280</v>
      </c>
      <c r="L7770" t="s">
        <v>375</v>
      </c>
      <c r="M7770" t="s">
        <v>5409</v>
      </c>
      <c r="O7770" t="s">
        <v>5410</v>
      </c>
      <c r="P7770" t="s">
        <v>61208</v>
      </c>
      <c r="Q7770" t="s">
        <v>64513</v>
      </c>
      <c r="R7770" t="str">
        <f t="shared" si="242"/>
        <v>昌邑</v>
      </c>
      <c r="S7770" t="str">
        <f t="shared" si="243"/>
        <v>0113</v>
      </c>
    </row>
    <row r="7771" spans="1:19">
      <c r="A7771" t="s">
        <v>64514</v>
      </c>
      <c r="B7771" t="s">
        <v>64515</v>
      </c>
      <c r="C7771" t="s">
        <v>49</v>
      </c>
      <c r="D7771" t="s">
        <v>64516</v>
      </c>
      <c r="E7771" t="s">
        <v>60514</v>
      </c>
      <c r="F7771" t="s">
        <v>64517</v>
      </c>
      <c r="G7771" t="s">
        <v>64518</v>
      </c>
      <c r="H7771" t="s">
        <v>64519</v>
      </c>
      <c r="I7771" t="s">
        <v>4828</v>
      </c>
      <c r="J7771" t="s">
        <v>10760</v>
      </c>
      <c r="K7771" t="s">
        <v>10761</v>
      </c>
      <c r="L7771" t="s">
        <v>105</v>
      </c>
      <c r="M7771" t="s">
        <v>5029</v>
      </c>
      <c r="O7771" t="s">
        <v>10762</v>
      </c>
      <c r="P7771" t="s">
        <v>64520</v>
      </c>
      <c r="R7771" t="str">
        <f t="shared" si="242"/>
        <v>寿光</v>
      </c>
      <c r="S7771" t="str">
        <f t="shared" si="243"/>
        <v>0113</v>
      </c>
    </row>
    <row r="7772" spans="1:19">
      <c r="A7772" t="s">
        <v>64521</v>
      </c>
      <c r="B7772" t="s">
        <v>64522</v>
      </c>
      <c r="C7772" t="s">
        <v>49</v>
      </c>
      <c r="D7772" t="s">
        <v>64523</v>
      </c>
      <c r="E7772" t="s">
        <v>60248</v>
      </c>
      <c r="F7772" t="s">
        <v>64524</v>
      </c>
      <c r="G7772" t="s">
        <v>64525</v>
      </c>
      <c r="H7772" t="s">
        <v>64526</v>
      </c>
      <c r="I7772" t="s">
        <v>12119</v>
      </c>
      <c r="J7772" t="s">
        <v>6664</v>
      </c>
      <c r="K7772" t="s">
        <v>6665</v>
      </c>
      <c r="L7772" t="s">
        <v>60</v>
      </c>
      <c r="M7772" t="s">
        <v>5511</v>
      </c>
      <c r="N7772" t="s">
        <v>4832</v>
      </c>
      <c r="O7772" t="s">
        <v>6666</v>
      </c>
      <c r="P7772" t="s">
        <v>64527</v>
      </c>
      <c r="R7772" t="str">
        <f t="shared" si="242"/>
        <v>奎文</v>
      </c>
      <c r="S7772" t="str">
        <f t="shared" si="243"/>
        <v>0113</v>
      </c>
    </row>
    <row r="7773" spans="1:19">
      <c r="A7773" t="s">
        <v>64528</v>
      </c>
      <c r="B7773" t="s">
        <v>64529</v>
      </c>
      <c r="C7773" t="s">
        <v>49</v>
      </c>
      <c r="D7773" t="s">
        <v>64530</v>
      </c>
      <c r="E7773" t="s">
        <v>60514</v>
      </c>
      <c r="F7773" t="s">
        <v>64531</v>
      </c>
      <c r="G7773" t="s">
        <v>64532</v>
      </c>
      <c r="H7773" t="s">
        <v>64533</v>
      </c>
      <c r="I7773" t="s">
        <v>12119</v>
      </c>
      <c r="J7773" t="s">
        <v>9181</v>
      </c>
      <c r="K7773" t="s">
        <v>9182</v>
      </c>
      <c r="L7773" t="s">
        <v>60</v>
      </c>
      <c r="M7773" t="s">
        <v>4774</v>
      </c>
      <c r="O7773" t="s">
        <v>9183</v>
      </c>
      <c r="P7773" t="s">
        <v>64534</v>
      </c>
      <c r="R7773" t="str">
        <f t="shared" si="242"/>
        <v>奎文</v>
      </c>
      <c r="S7773" t="str">
        <f t="shared" si="243"/>
        <v>0113</v>
      </c>
    </row>
    <row r="7774" spans="1:19">
      <c r="A7774" t="s">
        <v>64535</v>
      </c>
      <c r="B7774" t="s">
        <v>64536</v>
      </c>
      <c r="C7774" t="s">
        <v>49</v>
      </c>
      <c r="D7774" t="s">
        <v>64537</v>
      </c>
      <c r="E7774" t="s">
        <v>60514</v>
      </c>
      <c r="F7774" t="s">
        <v>64538</v>
      </c>
      <c r="G7774" t="s">
        <v>64539</v>
      </c>
      <c r="H7774" t="s">
        <v>64540</v>
      </c>
      <c r="I7774" t="s">
        <v>4852</v>
      </c>
      <c r="J7774" t="s">
        <v>12120</v>
      </c>
      <c r="K7774" t="s">
        <v>12121</v>
      </c>
      <c r="L7774" t="s">
        <v>1136</v>
      </c>
      <c r="M7774" t="s">
        <v>8945</v>
      </c>
      <c r="O7774" t="s">
        <v>12122</v>
      </c>
      <c r="P7774" t="s">
        <v>64541</v>
      </c>
      <c r="Q7774" t="s">
        <v>64542</v>
      </c>
      <c r="R7774" t="str">
        <f t="shared" si="242"/>
        <v>昌乐</v>
      </c>
      <c r="S7774" t="str">
        <f t="shared" si="243"/>
        <v>0113</v>
      </c>
    </row>
    <row r="7775" spans="1:19">
      <c r="A7775" t="s">
        <v>64543</v>
      </c>
      <c r="B7775" t="s">
        <v>64544</v>
      </c>
      <c r="C7775" t="s">
        <v>49</v>
      </c>
      <c r="D7775" t="s">
        <v>64545</v>
      </c>
      <c r="E7775" t="s">
        <v>60514</v>
      </c>
      <c r="F7775" t="s">
        <v>64546</v>
      </c>
      <c r="G7775" t="s">
        <v>64547</v>
      </c>
      <c r="H7775" t="s">
        <v>64548</v>
      </c>
      <c r="I7775" t="s">
        <v>4841</v>
      </c>
      <c r="J7775" t="s">
        <v>6327</v>
      </c>
      <c r="K7775" t="s">
        <v>6328</v>
      </c>
      <c r="L7775" t="s">
        <v>1136</v>
      </c>
      <c r="M7775" t="s">
        <v>5210</v>
      </c>
      <c r="O7775" t="s">
        <v>6329</v>
      </c>
      <c r="P7775" t="s">
        <v>64549</v>
      </c>
      <c r="Q7775" t="s">
        <v>64550</v>
      </c>
      <c r="R7775" t="str">
        <f t="shared" si="242"/>
        <v>昌乐</v>
      </c>
      <c r="S7775" t="str">
        <f t="shared" si="243"/>
        <v>0113</v>
      </c>
    </row>
    <row r="7776" spans="1:19">
      <c r="A7776" t="s">
        <v>64551</v>
      </c>
      <c r="B7776" t="s">
        <v>64552</v>
      </c>
      <c r="C7776" t="s">
        <v>49</v>
      </c>
      <c r="D7776" t="s">
        <v>64553</v>
      </c>
      <c r="E7776" t="s">
        <v>60278</v>
      </c>
      <c r="F7776" t="s">
        <v>64554</v>
      </c>
      <c r="G7776" t="s">
        <v>64555</v>
      </c>
      <c r="H7776" t="s">
        <v>64556</v>
      </c>
      <c r="I7776" t="s">
        <v>4852</v>
      </c>
      <c r="J7776" t="s">
        <v>6097</v>
      </c>
      <c r="K7776" t="s">
        <v>6098</v>
      </c>
      <c r="L7776" t="s">
        <v>148</v>
      </c>
      <c r="M7776" t="s">
        <v>5580</v>
      </c>
      <c r="N7776" t="s">
        <v>4972</v>
      </c>
      <c r="O7776" t="s">
        <v>6099</v>
      </c>
      <c r="P7776" t="s">
        <v>64557</v>
      </c>
      <c r="Q7776" t="s">
        <v>64558</v>
      </c>
      <c r="R7776" t="str">
        <f t="shared" si="242"/>
        <v>寒亭</v>
      </c>
      <c r="S7776" t="str">
        <f t="shared" si="243"/>
        <v>0113</v>
      </c>
    </row>
    <row r="7777" spans="1:19">
      <c r="A7777" t="s">
        <v>64559</v>
      </c>
      <c r="B7777" t="s">
        <v>64560</v>
      </c>
      <c r="C7777" t="s">
        <v>49</v>
      </c>
      <c r="D7777" t="s">
        <v>64561</v>
      </c>
      <c r="E7777" t="s">
        <v>60278</v>
      </c>
      <c r="F7777" t="s">
        <v>64562</v>
      </c>
      <c r="G7777" t="s">
        <v>64563</v>
      </c>
      <c r="H7777" t="s">
        <v>64564</v>
      </c>
      <c r="I7777" t="s">
        <v>38970</v>
      </c>
      <c r="J7777" t="s">
        <v>5234</v>
      </c>
      <c r="K7777" t="s">
        <v>5235</v>
      </c>
      <c r="L7777" t="s">
        <v>50</v>
      </c>
      <c r="M7777" t="s">
        <v>5236</v>
      </c>
      <c r="N7777" t="s">
        <v>5421</v>
      </c>
      <c r="O7777" t="s">
        <v>5237</v>
      </c>
      <c r="P7777" t="s">
        <v>64565</v>
      </c>
      <c r="R7777" t="str">
        <f t="shared" si="242"/>
        <v>青州</v>
      </c>
      <c r="S7777" t="str">
        <f t="shared" si="243"/>
        <v>0113</v>
      </c>
    </row>
    <row r="7778" spans="1:19">
      <c r="A7778" t="s">
        <v>3338</v>
      </c>
      <c r="B7778" t="s">
        <v>64566</v>
      </c>
      <c r="C7778" t="s">
        <v>49</v>
      </c>
      <c r="D7778" t="s">
        <v>64567</v>
      </c>
      <c r="E7778" t="s">
        <v>60514</v>
      </c>
      <c r="F7778" t="s">
        <v>64568</v>
      </c>
      <c r="G7778" t="s">
        <v>3336</v>
      </c>
      <c r="H7778" t="s">
        <v>64569</v>
      </c>
      <c r="I7778" t="s">
        <v>5560</v>
      </c>
      <c r="J7778" t="s">
        <v>5283</v>
      </c>
      <c r="K7778" t="s">
        <v>5284</v>
      </c>
      <c r="L7778" t="s">
        <v>50</v>
      </c>
      <c r="M7778" t="s">
        <v>4816</v>
      </c>
      <c r="O7778" t="s">
        <v>5285</v>
      </c>
      <c r="P7778" t="s">
        <v>64570</v>
      </c>
      <c r="R7778" t="str">
        <f t="shared" si="242"/>
        <v>青州</v>
      </c>
      <c r="S7778" t="str">
        <f t="shared" si="243"/>
        <v>0113</v>
      </c>
    </row>
    <row r="7779" spans="1:19">
      <c r="A7779" t="s">
        <v>64571</v>
      </c>
      <c r="B7779" t="s">
        <v>64572</v>
      </c>
      <c r="C7779" t="s">
        <v>49</v>
      </c>
      <c r="D7779" t="s">
        <v>64573</v>
      </c>
      <c r="E7779" t="s">
        <v>60333</v>
      </c>
      <c r="F7779" t="s">
        <v>64574</v>
      </c>
      <c r="G7779" t="s">
        <v>64575</v>
      </c>
      <c r="H7779" t="s">
        <v>64576</v>
      </c>
      <c r="I7779" t="s">
        <v>12119</v>
      </c>
      <c r="J7779" t="s">
        <v>6740</v>
      </c>
      <c r="K7779" t="s">
        <v>6741</v>
      </c>
      <c r="L7779" t="s">
        <v>60</v>
      </c>
      <c r="M7779" t="s">
        <v>5888</v>
      </c>
      <c r="N7779" t="s">
        <v>5112</v>
      </c>
      <c r="O7779" t="s">
        <v>6742</v>
      </c>
      <c r="P7779" t="s">
        <v>64577</v>
      </c>
      <c r="R7779" t="str">
        <f t="shared" si="242"/>
        <v>奎文</v>
      </c>
      <c r="S7779" t="str">
        <f t="shared" si="243"/>
        <v>0113</v>
      </c>
    </row>
    <row r="7780" spans="1:19">
      <c r="A7780" t="s">
        <v>64578</v>
      </c>
      <c r="B7780" t="s">
        <v>64579</v>
      </c>
      <c r="C7780" t="s">
        <v>49</v>
      </c>
      <c r="D7780" t="s">
        <v>64580</v>
      </c>
      <c r="E7780" t="s">
        <v>60278</v>
      </c>
      <c r="F7780" t="s">
        <v>64581</v>
      </c>
      <c r="G7780" t="s">
        <v>64582</v>
      </c>
      <c r="H7780" t="s">
        <v>64583</v>
      </c>
      <c r="I7780" t="s">
        <v>5052</v>
      </c>
      <c r="J7780" t="s">
        <v>8354</v>
      </c>
      <c r="K7780" t="s">
        <v>8355</v>
      </c>
      <c r="L7780" t="s">
        <v>95</v>
      </c>
      <c r="M7780" t="s">
        <v>5649</v>
      </c>
      <c r="N7780" t="s">
        <v>16864</v>
      </c>
      <c r="O7780" t="s">
        <v>8356</v>
      </c>
      <c r="P7780" t="s">
        <v>64584</v>
      </c>
      <c r="R7780" t="str">
        <f t="shared" si="242"/>
        <v>安丘</v>
      </c>
      <c r="S7780" t="str">
        <f t="shared" si="243"/>
        <v>0113</v>
      </c>
    </row>
    <row r="7781" spans="1:19">
      <c r="A7781" t="s">
        <v>64585</v>
      </c>
      <c r="B7781" t="s">
        <v>64586</v>
      </c>
      <c r="C7781" t="s">
        <v>49</v>
      </c>
      <c r="D7781" t="s">
        <v>64587</v>
      </c>
      <c r="E7781" t="s">
        <v>60530</v>
      </c>
      <c r="F7781" t="s">
        <v>64588</v>
      </c>
      <c r="G7781" t="s">
        <v>64589</v>
      </c>
      <c r="H7781" t="s">
        <v>64590</v>
      </c>
      <c r="I7781" t="s">
        <v>4852</v>
      </c>
      <c r="J7781" t="s">
        <v>6804</v>
      </c>
      <c r="K7781" t="s">
        <v>6805</v>
      </c>
      <c r="L7781" t="s">
        <v>123</v>
      </c>
      <c r="M7781" t="s">
        <v>4994</v>
      </c>
      <c r="N7781" t="s">
        <v>5030</v>
      </c>
      <c r="O7781" t="s">
        <v>6806</v>
      </c>
      <c r="P7781" t="s">
        <v>64591</v>
      </c>
      <c r="R7781" t="str">
        <f t="shared" si="242"/>
        <v>诸城</v>
      </c>
      <c r="S7781" t="str">
        <f t="shared" si="243"/>
        <v>0113</v>
      </c>
    </row>
    <row r="7782" spans="1:19">
      <c r="A7782" t="s">
        <v>64592</v>
      </c>
      <c r="B7782" t="s">
        <v>64593</v>
      </c>
      <c r="C7782" t="s">
        <v>49</v>
      </c>
      <c r="D7782" t="s">
        <v>64594</v>
      </c>
      <c r="E7782" t="s">
        <v>60514</v>
      </c>
      <c r="F7782" t="s">
        <v>64595</v>
      </c>
      <c r="G7782" t="s">
        <v>64596</v>
      </c>
      <c r="H7782" t="s">
        <v>64597</v>
      </c>
      <c r="I7782" t="s">
        <v>12119</v>
      </c>
      <c r="J7782" t="s">
        <v>34274</v>
      </c>
      <c r="K7782" t="s">
        <v>34275</v>
      </c>
      <c r="L7782" t="s">
        <v>237</v>
      </c>
      <c r="M7782" t="s">
        <v>4868</v>
      </c>
      <c r="O7782" t="s">
        <v>34276</v>
      </c>
      <c r="P7782" t="s">
        <v>64598</v>
      </c>
      <c r="R7782" t="str">
        <f t="shared" si="242"/>
        <v>潍城</v>
      </c>
      <c r="S7782" t="str">
        <f t="shared" si="243"/>
        <v>0113</v>
      </c>
    </row>
    <row r="7783" spans="1:19">
      <c r="A7783" t="s">
        <v>64599</v>
      </c>
      <c r="B7783" t="s">
        <v>64600</v>
      </c>
      <c r="C7783" t="s">
        <v>49</v>
      </c>
      <c r="D7783" t="s">
        <v>64601</v>
      </c>
      <c r="E7783" t="s">
        <v>60514</v>
      </c>
      <c r="F7783" t="s">
        <v>64602</v>
      </c>
      <c r="G7783" t="s">
        <v>64603</v>
      </c>
      <c r="H7783" t="s">
        <v>64604</v>
      </c>
      <c r="I7783" t="s">
        <v>4828</v>
      </c>
      <c r="J7783" t="s">
        <v>10237</v>
      </c>
      <c r="K7783" t="s">
        <v>10238</v>
      </c>
      <c r="L7783" t="s">
        <v>1136</v>
      </c>
      <c r="M7783" t="s">
        <v>7095</v>
      </c>
      <c r="O7783" t="s">
        <v>10239</v>
      </c>
      <c r="P7783" t="s">
        <v>64605</v>
      </c>
      <c r="R7783" t="str">
        <f t="shared" si="242"/>
        <v>昌乐</v>
      </c>
      <c r="S7783" t="str">
        <f t="shared" si="243"/>
        <v>0113</v>
      </c>
    </row>
    <row r="7784" spans="1:19">
      <c r="A7784" t="s">
        <v>64606</v>
      </c>
      <c r="B7784" t="s">
        <v>64607</v>
      </c>
      <c r="C7784" t="s">
        <v>49</v>
      </c>
      <c r="D7784" t="s">
        <v>64608</v>
      </c>
      <c r="E7784" t="s">
        <v>64609</v>
      </c>
      <c r="F7784" t="s">
        <v>64610</v>
      </c>
      <c r="G7784" t="s">
        <v>64611</v>
      </c>
      <c r="H7784" t="s">
        <v>64612</v>
      </c>
      <c r="I7784" t="s">
        <v>10388</v>
      </c>
      <c r="J7784" t="s">
        <v>12527</v>
      </c>
      <c r="K7784" t="s">
        <v>12528</v>
      </c>
      <c r="L7784" t="s">
        <v>50</v>
      </c>
      <c r="M7784" t="s">
        <v>6207</v>
      </c>
      <c r="N7784" t="s">
        <v>4845</v>
      </c>
      <c r="O7784" t="s">
        <v>12529</v>
      </c>
      <c r="P7784" t="s">
        <v>64613</v>
      </c>
      <c r="R7784" t="str">
        <f t="shared" si="242"/>
        <v>青州</v>
      </c>
      <c r="S7784" t="str">
        <f t="shared" si="243"/>
        <v>0113</v>
      </c>
    </row>
    <row r="7785" spans="1:19">
      <c r="A7785" t="s">
        <v>64614</v>
      </c>
      <c r="B7785" t="s">
        <v>64615</v>
      </c>
      <c r="C7785" t="s">
        <v>49</v>
      </c>
      <c r="D7785" t="s">
        <v>64616</v>
      </c>
      <c r="E7785" t="s">
        <v>60710</v>
      </c>
      <c r="F7785" t="s">
        <v>64617</v>
      </c>
      <c r="G7785" t="s">
        <v>64618</v>
      </c>
      <c r="H7785" t="s">
        <v>64404</v>
      </c>
      <c r="I7785" t="s">
        <v>4771</v>
      </c>
      <c r="J7785" t="s">
        <v>5863</v>
      </c>
      <c r="K7785" t="s">
        <v>5864</v>
      </c>
      <c r="L7785" t="s">
        <v>237</v>
      </c>
      <c r="M7785" t="s">
        <v>4788</v>
      </c>
      <c r="O7785" t="s">
        <v>5865</v>
      </c>
      <c r="P7785" t="s">
        <v>64619</v>
      </c>
      <c r="R7785" t="str">
        <f t="shared" si="242"/>
        <v>潍城</v>
      </c>
      <c r="S7785" t="str">
        <f t="shared" si="243"/>
        <v>0113</v>
      </c>
    </row>
    <row r="7786" spans="1:19">
      <c r="A7786" t="s">
        <v>64620</v>
      </c>
      <c r="B7786" t="s">
        <v>64621</v>
      </c>
      <c r="C7786" t="s">
        <v>49</v>
      </c>
      <c r="D7786" t="s">
        <v>64622</v>
      </c>
      <c r="E7786" t="s">
        <v>60248</v>
      </c>
      <c r="F7786" t="s">
        <v>64623</v>
      </c>
      <c r="G7786" t="s">
        <v>64624</v>
      </c>
      <c r="H7786" t="s">
        <v>64625</v>
      </c>
      <c r="I7786" t="s">
        <v>12119</v>
      </c>
      <c r="J7786" t="s">
        <v>8680</v>
      </c>
      <c r="K7786" t="s">
        <v>8681</v>
      </c>
      <c r="L7786" t="s">
        <v>60</v>
      </c>
      <c r="M7786" t="s">
        <v>5999</v>
      </c>
      <c r="N7786" t="s">
        <v>6243</v>
      </c>
      <c r="O7786" t="s">
        <v>8682</v>
      </c>
      <c r="P7786" t="s">
        <v>64626</v>
      </c>
      <c r="Q7786" t="s">
        <v>64627</v>
      </c>
      <c r="R7786" t="str">
        <f t="shared" si="242"/>
        <v>奎文</v>
      </c>
      <c r="S7786" t="str">
        <f t="shared" si="243"/>
        <v>0113</v>
      </c>
    </row>
    <row r="7787" spans="1:19">
      <c r="A7787" t="s">
        <v>64628</v>
      </c>
      <c r="B7787" t="s">
        <v>64629</v>
      </c>
      <c r="C7787" t="s">
        <v>49</v>
      </c>
      <c r="D7787" t="s">
        <v>64630</v>
      </c>
      <c r="E7787" t="s">
        <v>64631</v>
      </c>
      <c r="F7787" t="s">
        <v>64632</v>
      </c>
      <c r="G7787" t="s">
        <v>64633</v>
      </c>
      <c r="H7787" t="s">
        <v>64634</v>
      </c>
      <c r="I7787" t="s">
        <v>12119</v>
      </c>
      <c r="J7787" t="s">
        <v>5155</v>
      </c>
      <c r="K7787" t="s">
        <v>5156</v>
      </c>
      <c r="L7787" t="s">
        <v>237</v>
      </c>
      <c r="M7787" t="s">
        <v>4971</v>
      </c>
      <c r="N7787" t="s">
        <v>5619</v>
      </c>
      <c r="O7787" t="s">
        <v>5157</v>
      </c>
      <c r="P7787" t="s">
        <v>64635</v>
      </c>
      <c r="Q7787" t="s">
        <v>64636</v>
      </c>
      <c r="R7787" t="str">
        <f t="shared" si="242"/>
        <v>潍城</v>
      </c>
      <c r="S7787" t="str">
        <f t="shared" si="243"/>
        <v>0113</v>
      </c>
    </row>
    <row r="7788" spans="1:19">
      <c r="A7788" t="s">
        <v>64637</v>
      </c>
      <c r="B7788" t="s">
        <v>64638</v>
      </c>
      <c r="C7788" t="s">
        <v>49</v>
      </c>
      <c r="D7788" t="s">
        <v>64639</v>
      </c>
      <c r="E7788" t="s">
        <v>60514</v>
      </c>
      <c r="F7788" t="s">
        <v>64640</v>
      </c>
      <c r="G7788" t="s">
        <v>64641</v>
      </c>
      <c r="H7788" t="s">
        <v>64642</v>
      </c>
      <c r="I7788" t="s">
        <v>4852</v>
      </c>
      <c r="J7788" t="s">
        <v>6611</v>
      </c>
      <c r="K7788" t="s">
        <v>6612</v>
      </c>
      <c r="L7788" t="s">
        <v>86</v>
      </c>
      <c r="M7788" t="s">
        <v>5099</v>
      </c>
      <c r="O7788" t="s">
        <v>6613</v>
      </c>
      <c r="P7788" t="s">
        <v>64643</v>
      </c>
      <c r="Q7788" t="s">
        <v>64644</v>
      </c>
      <c r="R7788" t="str">
        <f t="shared" si="242"/>
        <v>坊子</v>
      </c>
      <c r="S7788" t="str">
        <f t="shared" si="243"/>
        <v>0113</v>
      </c>
    </row>
    <row r="7789" spans="1:19">
      <c r="A7789" t="s">
        <v>64645</v>
      </c>
      <c r="B7789" t="s">
        <v>64646</v>
      </c>
      <c r="C7789" t="s">
        <v>49</v>
      </c>
      <c r="D7789" t="s">
        <v>64647</v>
      </c>
      <c r="E7789" t="s">
        <v>60514</v>
      </c>
      <c r="F7789" t="s">
        <v>64648</v>
      </c>
      <c r="G7789" t="s">
        <v>64649</v>
      </c>
      <c r="H7789" t="s">
        <v>64650</v>
      </c>
      <c r="I7789" t="s">
        <v>12119</v>
      </c>
      <c r="J7789" t="s">
        <v>5362</v>
      </c>
      <c r="K7789" t="s">
        <v>5363</v>
      </c>
      <c r="L7789" t="s">
        <v>123</v>
      </c>
      <c r="M7789" t="s">
        <v>5364</v>
      </c>
      <c r="O7789" t="s">
        <v>5365</v>
      </c>
      <c r="P7789" t="s">
        <v>64651</v>
      </c>
      <c r="Q7789" t="s">
        <v>64652</v>
      </c>
      <c r="R7789" t="str">
        <f t="shared" si="242"/>
        <v>诸城</v>
      </c>
      <c r="S7789" t="str">
        <f t="shared" si="243"/>
        <v>0113</v>
      </c>
    </row>
    <row r="7790" spans="1:19">
      <c r="A7790" t="s">
        <v>64653</v>
      </c>
      <c r="B7790" t="s">
        <v>64654</v>
      </c>
      <c r="C7790" t="s">
        <v>49</v>
      </c>
      <c r="D7790" t="s">
        <v>64655</v>
      </c>
      <c r="E7790" t="s">
        <v>60514</v>
      </c>
      <c r="F7790" t="s">
        <v>64656</v>
      </c>
      <c r="G7790" t="s">
        <v>64657</v>
      </c>
      <c r="H7790" t="s">
        <v>64658</v>
      </c>
      <c r="I7790" t="s">
        <v>5560</v>
      </c>
      <c r="J7790" t="s">
        <v>4786</v>
      </c>
      <c r="K7790" t="s">
        <v>4787</v>
      </c>
      <c r="L7790" t="s">
        <v>237</v>
      </c>
      <c r="M7790" t="s">
        <v>4788</v>
      </c>
      <c r="O7790" t="s">
        <v>4790</v>
      </c>
      <c r="P7790" t="s">
        <v>64659</v>
      </c>
      <c r="Q7790" t="s">
        <v>64660</v>
      </c>
      <c r="R7790" t="str">
        <f t="shared" si="242"/>
        <v>潍城</v>
      </c>
      <c r="S7790" t="str">
        <f t="shared" si="243"/>
        <v>0113</v>
      </c>
    </row>
    <row r="7791" spans="1:19">
      <c r="A7791" t="s">
        <v>64661</v>
      </c>
      <c r="B7791" t="s">
        <v>64662</v>
      </c>
      <c r="C7791" t="s">
        <v>49</v>
      </c>
      <c r="D7791" t="s">
        <v>64663</v>
      </c>
      <c r="E7791" t="s">
        <v>60514</v>
      </c>
      <c r="F7791" t="s">
        <v>64664</v>
      </c>
      <c r="G7791" t="s">
        <v>64665</v>
      </c>
      <c r="H7791" t="s">
        <v>64666</v>
      </c>
      <c r="I7791" t="s">
        <v>12119</v>
      </c>
      <c r="J7791" t="s">
        <v>13917</v>
      </c>
      <c r="K7791" t="s">
        <v>13918</v>
      </c>
      <c r="L7791" t="s">
        <v>262</v>
      </c>
      <c r="M7791" t="s">
        <v>6033</v>
      </c>
      <c r="O7791" t="s">
        <v>13919</v>
      </c>
      <c r="P7791" t="s">
        <v>64667</v>
      </c>
      <c r="Q7791" t="s">
        <v>63381</v>
      </c>
      <c r="R7791" t="str">
        <f t="shared" si="242"/>
        <v>寒亭</v>
      </c>
      <c r="S7791" t="str">
        <f t="shared" si="243"/>
        <v>0113</v>
      </c>
    </row>
    <row r="7792" spans="1:19">
      <c r="A7792" t="s">
        <v>64668</v>
      </c>
      <c r="B7792" t="s">
        <v>64669</v>
      </c>
      <c r="C7792" t="s">
        <v>49</v>
      </c>
      <c r="D7792" t="s">
        <v>64670</v>
      </c>
      <c r="E7792" t="s">
        <v>64671</v>
      </c>
      <c r="F7792" t="s">
        <v>64672</v>
      </c>
      <c r="G7792" t="s">
        <v>64673</v>
      </c>
      <c r="H7792" t="s">
        <v>64674</v>
      </c>
      <c r="I7792" t="s">
        <v>12119</v>
      </c>
      <c r="J7792" t="s">
        <v>8354</v>
      </c>
      <c r="K7792" t="s">
        <v>8355</v>
      </c>
      <c r="L7792" t="s">
        <v>95</v>
      </c>
      <c r="M7792" t="s">
        <v>5649</v>
      </c>
      <c r="N7792" t="s">
        <v>5112</v>
      </c>
      <c r="O7792" t="s">
        <v>8356</v>
      </c>
      <c r="Q7792" t="s">
        <v>64675</v>
      </c>
      <c r="R7792" t="str">
        <f t="shared" si="242"/>
        <v>安丘</v>
      </c>
      <c r="S7792" t="str">
        <f t="shared" si="243"/>
        <v>0113</v>
      </c>
    </row>
    <row r="7793" spans="1:19">
      <c r="A7793" t="s">
        <v>64676</v>
      </c>
      <c r="B7793" t="s">
        <v>64677</v>
      </c>
      <c r="C7793" t="s">
        <v>49</v>
      </c>
      <c r="D7793" t="s">
        <v>64678</v>
      </c>
      <c r="E7793" t="s">
        <v>64671</v>
      </c>
      <c r="F7793" t="s">
        <v>64679</v>
      </c>
      <c r="G7793" t="s">
        <v>64680</v>
      </c>
      <c r="H7793" t="s">
        <v>64681</v>
      </c>
      <c r="I7793" t="s">
        <v>12119</v>
      </c>
      <c r="J7793" t="s">
        <v>9116</v>
      </c>
      <c r="K7793" t="s">
        <v>9117</v>
      </c>
      <c r="L7793" t="s">
        <v>237</v>
      </c>
      <c r="M7793" t="s">
        <v>4788</v>
      </c>
      <c r="N7793" t="s">
        <v>5487</v>
      </c>
      <c r="O7793" t="s">
        <v>9118</v>
      </c>
      <c r="P7793" t="s">
        <v>64682</v>
      </c>
      <c r="Q7793" t="s">
        <v>64683</v>
      </c>
      <c r="R7793" t="str">
        <f t="shared" si="242"/>
        <v>潍城</v>
      </c>
      <c r="S7793" t="str">
        <f t="shared" si="243"/>
        <v>0113</v>
      </c>
    </row>
    <row r="7794" spans="1:19">
      <c r="A7794" t="s">
        <v>64684</v>
      </c>
      <c r="B7794" t="s">
        <v>64685</v>
      </c>
      <c r="C7794" t="s">
        <v>49</v>
      </c>
      <c r="D7794" t="s">
        <v>64686</v>
      </c>
      <c r="E7794" t="s">
        <v>64671</v>
      </c>
      <c r="F7794" t="s">
        <v>64687</v>
      </c>
      <c r="G7794" t="s">
        <v>64688</v>
      </c>
      <c r="H7794" t="s">
        <v>64689</v>
      </c>
      <c r="I7794" t="s">
        <v>12500</v>
      </c>
      <c r="J7794" t="s">
        <v>12527</v>
      </c>
      <c r="K7794" t="s">
        <v>12528</v>
      </c>
      <c r="L7794" t="s">
        <v>50</v>
      </c>
      <c r="M7794" t="s">
        <v>6207</v>
      </c>
      <c r="N7794" t="s">
        <v>5030</v>
      </c>
      <c r="O7794" t="s">
        <v>12529</v>
      </c>
      <c r="P7794" t="s">
        <v>64690</v>
      </c>
      <c r="Q7794" t="s">
        <v>64691</v>
      </c>
      <c r="R7794" t="str">
        <f t="shared" si="242"/>
        <v>青州</v>
      </c>
      <c r="S7794" t="str">
        <f t="shared" si="243"/>
        <v>0113</v>
      </c>
    </row>
    <row r="7795" spans="1:19">
      <c r="A7795" t="s">
        <v>64692</v>
      </c>
      <c r="B7795" t="s">
        <v>64693</v>
      </c>
      <c r="C7795" t="s">
        <v>49</v>
      </c>
      <c r="D7795" t="s">
        <v>64694</v>
      </c>
      <c r="E7795" t="s">
        <v>60514</v>
      </c>
      <c r="F7795" t="s">
        <v>64695</v>
      </c>
      <c r="G7795" t="s">
        <v>64696</v>
      </c>
      <c r="H7795" t="s">
        <v>64697</v>
      </c>
      <c r="I7795" t="s">
        <v>4852</v>
      </c>
      <c r="J7795" t="s">
        <v>11207</v>
      </c>
      <c r="K7795" t="s">
        <v>11208</v>
      </c>
      <c r="L7795" t="s">
        <v>123</v>
      </c>
      <c r="M7795" t="s">
        <v>7767</v>
      </c>
      <c r="O7795" t="s">
        <v>11209</v>
      </c>
      <c r="P7795" t="s">
        <v>64698</v>
      </c>
      <c r="R7795" t="str">
        <f t="shared" si="242"/>
        <v>诸城</v>
      </c>
      <c r="S7795" t="str">
        <f t="shared" si="243"/>
        <v>0113</v>
      </c>
    </row>
    <row r="7796" spans="1:19">
      <c r="A7796" t="s">
        <v>64699</v>
      </c>
      <c r="B7796" t="s">
        <v>64700</v>
      </c>
      <c r="C7796" t="s">
        <v>49</v>
      </c>
      <c r="D7796" t="s">
        <v>64701</v>
      </c>
      <c r="E7796" t="s">
        <v>60514</v>
      </c>
      <c r="F7796" t="s">
        <v>64702</v>
      </c>
      <c r="G7796" t="s">
        <v>64703</v>
      </c>
      <c r="H7796" t="s">
        <v>64704</v>
      </c>
      <c r="I7796" t="s">
        <v>6877</v>
      </c>
      <c r="J7796" t="s">
        <v>6829</v>
      </c>
      <c r="K7796" t="s">
        <v>6830</v>
      </c>
      <c r="L7796" t="s">
        <v>95</v>
      </c>
      <c r="M7796" t="s">
        <v>5649</v>
      </c>
      <c r="O7796" t="s">
        <v>6831</v>
      </c>
      <c r="P7796" t="s">
        <v>64705</v>
      </c>
      <c r="R7796" t="str">
        <f t="shared" si="242"/>
        <v>安丘</v>
      </c>
      <c r="S7796" t="str">
        <f t="shared" si="243"/>
        <v>0113</v>
      </c>
    </row>
    <row r="7797" spans="1:19">
      <c r="A7797" t="s">
        <v>64706</v>
      </c>
      <c r="B7797" t="s">
        <v>64707</v>
      </c>
      <c r="C7797" t="s">
        <v>49</v>
      </c>
      <c r="D7797" t="s">
        <v>64708</v>
      </c>
      <c r="E7797" t="s">
        <v>60278</v>
      </c>
      <c r="F7797" t="s">
        <v>64709</v>
      </c>
      <c r="G7797" t="s">
        <v>64710</v>
      </c>
      <c r="H7797" t="s">
        <v>64711</v>
      </c>
      <c r="I7797" t="s">
        <v>4852</v>
      </c>
      <c r="J7797" t="s">
        <v>61115</v>
      </c>
      <c r="K7797" t="s">
        <v>61116</v>
      </c>
      <c r="L7797" t="s">
        <v>95</v>
      </c>
      <c r="M7797" t="s">
        <v>5042</v>
      </c>
      <c r="N7797" t="s">
        <v>8072</v>
      </c>
      <c r="O7797" t="s">
        <v>61117</v>
      </c>
      <c r="P7797" t="s">
        <v>64712</v>
      </c>
      <c r="Q7797" t="s">
        <v>26359</v>
      </c>
      <c r="R7797" t="str">
        <f t="shared" si="242"/>
        <v>安丘</v>
      </c>
      <c r="S7797" t="str">
        <f t="shared" si="243"/>
        <v>0113</v>
      </c>
    </row>
    <row r="7798" spans="1:19">
      <c r="A7798" t="s">
        <v>64713</v>
      </c>
      <c r="B7798" t="s">
        <v>64714</v>
      </c>
      <c r="C7798" t="s">
        <v>49</v>
      </c>
      <c r="D7798" t="s">
        <v>64715</v>
      </c>
      <c r="E7798" t="s">
        <v>64716</v>
      </c>
      <c r="F7798" t="s">
        <v>64717</v>
      </c>
      <c r="G7798" t="s">
        <v>64718</v>
      </c>
      <c r="H7798" t="s">
        <v>64719</v>
      </c>
      <c r="I7798" t="s">
        <v>4955</v>
      </c>
      <c r="J7798" t="s">
        <v>7166</v>
      </c>
      <c r="K7798" t="s">
        <v>7167</v>
      </c>
      <c r="L7798" t="s">
        <v>123</v>
      </c>
      <c r="M7798" t="s">
        <v>5364</v>
      </c>
      <c r="N7798" t="s">
        <v>5960</v>
      </c>
      <c r="O7798" t="s">
        <v>7168</v>
      </c>
      <c r="P7798" t="s">
        <v>64720</v>
      </c>
      <c r="Q7798" t="s">
        <v>64721</v>
      </c>
      <c r="R7798" t="str">
        <f t="shared" si="242"/>
        <v>诸城</v>
      </c>
      <c r="S7798" t="str">
        <f t="shared" si="243"/>
        <v>0113</v>
      </c>
    </row>
    <row r="7799" spans="1:19">
      <c r="A7799" t="s">
        <v>64722</v>
      </c>
      <c r="B7799" t="s">
        <v>64723</v>
      </c>
      <c r="C7799" t="s">
        <v>49</v>
      </c>
      <c r="D7799" t="s">
        <v>64724</v>
      </c>
      <c r="E7799" t="s">
        <v>60514</v>
      </c>
      <c r="F7799" t="s">
        <v>64725</v>
      </c>
      <c r="G7799" t="s">
        <v>64726</v>
      </c>
      <c r="H7799" t="s">
        <v>64727</v>
      </c>
      <c r="I7799" t="s">
        <v>12119</v>
      </c>
      <c r="J7799" t="s">
        <v>12064</v>
      </c>
      <c r="K7799" t="s">
        <v>12065</v>
      </c>
      <c r="L7799" t="s">
        <v>1136</v>
      </c>
      <c r="M7799" t="s">
        <v>5210</v>
      </c>
      <c r="O7799" t="s">
        <v>12066</v>
      </c>
      <c r="P7799" t="s">
        <v>64728</v>
      </c>
      <c r="R7799" t="str">
        <f t="shared" si="242"/>
        <v>昌乐</v>
      </c>
      <c r="S7799" t="str">
        <f t="shared" si="243"/>
        <v>0113</v>
      </c>
    </row>
    <row r="7800" spans="1:19">
      <c r="A7800" t="s">
        <v>64729</v>
      </c>
      <c r="B7800" t="s">
        <v>64730</v>
      </c>
      <c r="C7800" t="s">
        <v>49</v>
      </c>
      <c r="D7800" t="s">
        <v>64731</v>
      </c>
      <c r="E7800" t="s">
        <v>60514</v>
      </c>
      <c r="F7800" t="s">
        <v>64732</v>
      </c>
      <c r="G7800" t="s">
        <v>64733</v>
      </c>
      <c r="H7800" t="s">
        <v>64734</v>
      </c>
      <c r="I7800" t="s">
        <v>4841</v>
      </c>
      <c r="J7800" t="s">
        <v>38412</v>
      </c>
      <c r="K7800" t="s">
        <v>38413</v>
      </c>
      <c r="L7800" t="s">
        <v>114</v>
      </c>
      <c r="M7800" t="s">
        <v>7931</v>
      </c>
      <c r="O7800" t="s">
        <v>38414</v>
      </c>
      <c r="P7800" t="s">
        <v>64735</v>
      </c>
      <c r="Q7800" t="s">
        <v>64736</v>
      </c>
      <c r="R7800" t="str">
        <f t="shared" si="242"/>
        <v>高密</v>
      </c>
      <c r="S7800" t="str">
        <f t="shared" si="243"/>
        <v>0113</v>
      </c>
    </row>
    <row r="7801" spans="1:19">
      <c r="A7801" t="s">
        <v>64737</v>
      </c>
      <c r="B7801" t="s">
        <v>64738</v>
      </c>
      <c r="C7801" t="s">
        <v>49</v>
      </c>
      <c r="D7801" t="s">
        <v>64739</v>
      </c>
      <c r="E7801" t="s">
        <v>60514</v>
      </c>
      <c r="F7801" t="s">
        <v>64740</v>
      </c>
      <c r="G7801" t="s">
        <v>64741</v>
      </c>
      <c r="H7801" t="s">
        <v>64742</v>
      </c>
      <c r="I7801" t="s">
        <v>12757</v>
      </c>
      <c r="J7801" t="s">
        <v>8015</v>
      </c>
      <c r="K7801" t="s">
        <v>8016</v>
      </c>
      <c r="L7801" t="s">
        <v>105</v>
      </c>
      <c r="M7801" t="s">
        <v>5197</v>
      </c>
      <c r="N7801" t="s">
        <v>4892</v>
      </c>
      <c r="O7801" t="s">
        <v>8017</v>
      </c>
      <c r="P7801" t="s">
        <v>64743</v>
      </c>
      <c r="R7801" t="str">
        <f t="shared" si="242"/>
        <v>寿光</v>
      </c>
      <c r="S7801" t="str">
        <f t="shared" si="243"/>
        <v>0113</v>
      </c>
    </row>
    <row r="7802" spans="1:19">
      <c r="A7802" t="s">
        <v>64744</v>
      </c>
      <c r="B7802" t="s">
        <v>64745</v>
      </c>
      <c r="C7802" t="s">
        <v>49</v>
      </c>
      <c r="D7802" t="s">
        <v>64746</v>
      </c>
      <c r="E7802" t="s">
        <v>60514</v>
      </c>
      <c r="F7802" t="s">
        <v>64747</v>
      </c>
      <c r="G7802" t="s">
        <v>64748</v>
      </c>
      <c r="H7802" t="s">
        <v>64749</v>
      </c>
      <c r="I7802" t="s">
        <v>4828</v>
      </c>
      <c r="J7802" t="s">
        <v>6611</v>
      </c>
      <c r="K7802" t="s">
        <v>6612</v>
      </c>
      <c r="L7802" t="s">
        <v>86</v>
      </c>
      <c r="M7802" t="s">
        <v>5099</v>
      </c>
      <c r="O7802" t="s">
        <v>6613</v>
      </c>
      <c r="P7802" t="s">
        <v>64750</v>
      </c>
      <c r="Q7802" t="s">
        <v>64644</v>
      </c>
      <c r="R7802" t="str">
        <f t="shared" si="242"/>
        <v>坊子</v>
      </c>
      <c r="S7802" t="str">
        <f t="shared" si="243"/>
        <v>0113</v>
      </c>
    </row>
    <row r="7803" spans="1:19">
      <c r="A7803" t="s">
        <v>64751</v>
      </c>
      <c r="B7803" t="s">
        <v>64752</v>
      </c>
      <c r="C7803" t="s">
        <v>49</v>
      </c>
      <c r="D7803" t="s">
        <v>64753</v>
      </c>
      <c r="E7803" t="s">
        <v>60514</v>
      </c>
      <c r="F7803" t="s">
        <v>64754</v>
      </c>
      <c r="G7803" t="s">
        <v>64755</v>
      </c>
      <c r="H7803" t="s">
        <v>64756</v>
      </c>
      <c r="I7803" t="s">
        <v>4785</v>
      </c>
      <c r="J7803" t="s">
        <v>5185</v>
      </c>
      <c r="K7803" t="s">
        <v>5186</v>
      </c>
      <c r="L7803" t="s">
        <v>237</v>
      </c>
      <c r="M7803" t="s">
        <v>4868</v>
      </c>
      <c r="O7803" t="s">
        <v>5187</v>
      </c>
      <c r="P7803" t="s">
        <v>64757</v>
      </c>
      <c r="R7803" t="str">
        <f t="shared" si="242"/>
        <v>潍城</v>
      </c>
      <c r="S7803" t="str">
        <f t="shared" si="243"/>
        <v>0113</v>
      </c>
    </row>
    <row r="7804" spans="1:19">
      <c r="A7804" t="s">
        <v>64758</v>
      </c>
      <c r="B7804" t="s">
        <v>64759</v>
      </c>
      <c r="C7804" t="s">
        <v>49</v>
      </c>
      <c r="D7804" t="s">
        <v>64760</v>
      </c>
      <c r="E7804" t="s">
        <v>64761</v>
      </c>
      <c r="F7804" t="s">
        <v>64762</v>
      </c>
      <c r="G7804" t="s">
        <v>64763</v>
      </c>
      <c r="H7804" t="s">
        <v>58805</v>
      </c>
      <c r="I7804" t="s">
        <v>4852</v>
      </c>
      <c r="J7804" t="s">
        <v>7952</v>
      </c>
      <c r="K7804" t="s">
        <v>7953</v>
      </c>
      <c r="L7804" t="s">
        <v>114</v>
      </c>
      <c r="M7804" t="s">
        <v>7458</v>
      </c>
      <c r="N7804" t="s">
        <v>7504</v>
      </c>
      <c r="O7804" t="s">
        <v>7954</v>
      </c>
      <c r="P7804" t="s">
        <v>64764</v>
      </c>
      <c r="Q7804" t="s">
        <v>64765</v>
      </c>
      <c r="R7804" t="str">
        <f t="shared" si="242"/>
        <v>高密</v>
      </c>
      <c r="S7804" t="str">
        <f t="shared" si="243"/>
        <v>0113</v>
      </c>
    </row>
    <row r="7805" spans="1:19">
      <c r="A7805" t="s">
        <v>64766</v>
      </c>
      <c r="B7805" t="s">
        <v>64767</v>
      </c>
      <c r="C7805" t="s">
        <v>49</v>
      </c>
      <c r="D7805" t="s">
        <v>64768</v>
      </c>
      <c r="E7805" t="s">
        <v>64716</v>
      </c>
      <c r="F7805" t="s">
        <v>60819</v>
      </c>
      <c r="G7805" t="s">
        <v>60820</v>
      </c>
      <c r="H7805" t="s">
        <v>64769</v>
      </c>
      <c r="I7805" t="s">
        <v>36874</v>
      </c>
      <c r="J7805" t="s">
        <v>8888</v>
      </c>
      <c r="K7805" t="s">
        <v>8889</v>
      </c>
      <c r="L7805" t="s">
        <v>95</v>
      </c>
      <c r="M7805" t="s">
        <v>5055</v>
      </c>
      <c r="N7805" t="s">
        <v>5487</v>
      </c>
      <c r="O7805" t="s">
        <v>8890</v>
      </c>
      <c r="P7805" t="s">
        <v>64770</v>
      </c>
      <c r="Q7805" t="s">
        <v>60823</v>
      </c>
      <c r="R7805" t="str">
        <f t="shared" si="242"/>
        <v>安丘</v>
      </c>
      <c r="S7805" t="str">
        <f t="shared" si="243"/>
        <v>0113</v>
      </c>
    </row>
    <row r="7806" spans="1:19">
      <c r="A7806" t="s">
        <v>64771</v>
      </c>
      <c r="B7806" t="s">
        <v>64772</v>
      </c>
      <c r="C7806" t="s">
        <v>49</v>
      </c>
      <c r="D7806" t="s">
        <v>64773</v>
      </c>
      <c r="E7806" t="s">
        <v>60514</v>
      </c>
      <c r="F7806" t="s">
        <v>64774</v>
      </c>
      <c r="G7806" t="s">
        <v>64775</v>
      </c>
      <c r="H7806" t="s">
        <v>64776</v>
      </c>
      <c r="I7806" t="s">
        <v>6888</v>
      </c>
      <c r="J7806" t="s">
        <v>9386</v>
      </c>
      <c r="K7806" t="s">
        <v>9387</v>
      </c>
      <c r="L7806" t="s">
        <v>50</v>
      </c>
      <c r="M7806" t="s">
        <v>5877</v>
      </c>
      <c r="O7806" t="s">
        <v>11081</v>
      </c>
      <c r="P7806" t="s">
        <v>64777</v>
      </c>
      <c r="R7806" t="str">
        <f t="shared" si="242"/>
        <v>青州</v>
      </c>
      <c r="S7806" t="str">
        <f t="shared" si="243"/>
        <v>0113</v>
      </c>
    </row>
    <row r="7807" spans="1:19">
      <c r="A7807" t="s">
        <v>64778</v>
      </c>
      <c r="B7807" t="s">
        <v>64779</v>
      </c>
      <c r="C7807" t="s">
        <v>49</v>
      </c>
      <c r="D7807" t="s">
        <v>64780</v>
      </c>
      <c r="E7807" t="s">
        <v>60514</v>
      </c>
      <c r="F7807" t="s">
        <v>64781</v>
      </c>
      <c r="G7807" t="s">
        <v>64782</v>
      </c>
      <c r="H7807" t="s">
        <v>64783</v>
      </c>
      <c r="I7807" t="s">
        <v>12119</v>
      </c>
      <c r="J7807" t="s">
        <v>10465</v>
      </c>
      <c r="K7807" t="s">
        <v>10466</v>
      </c>
      <c r="L7807" t="s">
        <v>123</v>
      </c>
      <c r="M7807" t="s">
        <v>4932</v>
      </c>
      <c r="O7807" t="s">
        <v>10467</v>
      </c>
      <c r="P7807" t="s">
        <v>64784</v>
      </c>
      <c r="Q7807" t="s">
        <v>64785</v>
      </c>
      <c r="R7807" t="str">
        <f t="shared" si="242"/>
        <v>诸城</v>
      </c>
      <c r="S7807" t="str">
        <f t="shared" si="243"/>
        <v>0113</v>
      </c>
    </row>
    <row r="7808" spans="1:19">
      <c r="A7808" t="s">
        <v>64786</v>
      </c>
      <c r="B7808" t="s">
        <v>64787</v>
      </c>
      <c r="C7808" t="s">
        <v>49</v>
      </c>
      <c r="D7808" t="s">
        <v>64788</v>
      </c>
      <c r="E7808" t="s">
        <v>64789</v>
      </c>
      <c r="F7808" t="s">
        <v>64790</v>
      </c>
      <c r="G7808" t="s">
        <v>64791</v>
      </c>
      <c r="H7808" t="s">
        <v>64792</v>
      </c>
      <c r="I7808" t="s">
        <v>4955</v>
      </c>
      <c r="J7808" t="s">
        <v>5122</v>
      </c>
      <c r="K7808" t="s">
        <v>5123</v>
      </c>
      <c r="L7808" t="s">
        <v>114</v>
      </c>
      <c r="N7808" t="s">
        <v>4832</v>
      </c>
      <c r="O7808" t="s">
        <v>5124</v>
      </c>
      <c r="R7808" t="str">
        <f t="shared" si="242"/>
        <v>高密</v>
      </c>
      <c r="S7808" t="str">
        <f t="shared" si="243"/>
        <v>0113</v>
      </c>
    </row>
    <row r="7809" spans="1:19">
      <c r="A7809" t="s">
        <v>64793</v>
      </c>
      <c r="B7809" t="s">
        <v>64794</v>
      </c>
      <c r="C7809" t="s">
        <v>49</v>
      </c>
      <c r="D7809" t="s">
        <v>64795</v>
      </c>
      <c r="E7809" t="s">
        <v>60278</v>
      </c>
      <c r="F7809" t="s">
        <v>64796</v>
      </c>
      <c r="G7809" t="s">
        <v>64797</v>
      </c>
      <c r="H7809" t="s">
        <v>64798</v>
      </c>
      <c r="I7809" t="s">
        <v>4771</v>
      </c>
      <c r="J7809" t="s">
        <v>19856</v>
      </c>
      <c r="K7809" t="s">
        <v>19857</v>
      </c>
      <c r="L7809" t="s">
        <v>50</v>
      </c>
      <c r="M7809" t="s">
        <v>6624</v>
      </c>
      <c r="N7809" t="s">
        <v>8072</v>
      </c>
      <c r="O7809" t="s">
        <v>19858</v>
      </c>
      <c r="P7809" t="s">
        <v>64799</v>
      </c>
      <c r="R7809" t="str">
        <f t="shared" ref="R7809:R7872" si="244">IF(OR(LEFT(L7809,2)="高新"),"奎文",IF(LEFT(L7809,2)="峡山","坊子",IF(LEFT(L7809,2)="滨海","寒亭",LEFT(L7809,2))))</f>
        <v>青州</v>
      </c>
      <c r="S7809" t="str">
        <f t="shared" ref="S7809:S7872" si="245">TEXT(B7809,"mmdd")</f>
        <v>0113</v>
      </c>
    </row>
    <row r="7810" spans="1:19">
      <c r="A7810" t="s">
        <v>64800</v>
      </c>
      <c r="B7810" t="s">
        <v>64801</v>
      </c>
      <c r="C7810" t="s">
        <v>49</v>
      </c>
      <c r="D7810" t="s">
        <v>64802</v>
      </c>
      <c r="E7810" t="s">
        <v>60514</v>
      </c>
      <c r="F7810" t="s">
        <v>64803</v>
      </c>
      <c r="G7810" t="s">
        <v>64804</v>
      </c>
      <c r="H7810" t="s">
        <v>64805</v>
      </c>
      <c r="I7810" t="s">
        <v>12119</v>
      </c>
      <c r="J7810" t="s">
        <v>6829</v>
      </c>
      <c r="K7810" t="s">
        <v>6830</v>
      </c>
      <c r="L7810" t="s">
        <v>95</v>
      </c>
      <c r="M7810" t="s">
        <v>5649</v>
      </c>
      <c r="N7810" t="s">
        <v>4892</v>
      </c>
      <c r="O7810" t="s">
        <v>6831</v>
      </c>
      <c r="P7810" t="s">
        <v>64806</v>
      </c>
      <c r="R7810" t="str">
        <f t="shared" si="244"/>
        <v>安丘</v>
      </c>
      <c r="S7810" t="str">
        <f t="shared" si="245"/>
        <v>0113</v>
      </c>
    </row>
    <row r="7811" spans="1:19">
      <c r="A7811" t="s">
        <v>64807</v>
      </c>
      <c r="B7811" t="s">
        <v>64808</v>
      </c>
      <c r="C7811" t="s">
        <v>49</v>
      </c>
      <c r="D7811" t="s">
        <v>64809</v>
      </c>
      <c r="E7811" t="s">
        <v>60514</v>
      </c>
      <c r="F7811" t="s">
        <v>64810</v>
      </c>
      <c r="G7811" t="s">
        <v>64811</v>
      </c>
      <c r="H7811" t="s">
        <v>64812</v>
      </c>
      <c r="I7811" t="s">
        <v>12844</v>
      </c>
      <c r="J7811" t="s">
        <v>5408</v>
      </c>
      <c r="K7811" t="s">
        <v>4280</v>
      </c>
      <c r="L7811" t="s">
        <v>375</v>
      </c>
      <c r="M7811" t="s">
        <v>5409</v>
      </c>
      <c r="O7811" t="s">
        <v>5410</v>
      </c>
      <c r="P7811" t="s">
        <v>64404</v>
      </c>
      <c r="R7811" t="str">
        <f t="shared" si="244"/>
        <v>昌邑</v>
      </c>
      <c r="S7811" t="str">
        <f t="shared" si="245"/>
        <v>0113</v>
      </c>
    </row>
    <row r="7812" spans="1:19">
      <c r="A7812" t="s">
        <v>64813</v>
      </c>
      <c r="B7812" t="s">
        <v>64814</v>
      </c>
      <c r="C7812" t="s">
        <v>49</v>
      </c>
      <c r="D7812" t="s">
        <v>64815</v>
      </c>
      <c r="E7812" t="s">
        <v>64631</v>
      </c>
      <c r="F7812" t="s">
        <v>64816</v>
      </c>
      <c r="G7812" t="s">
        <v>64817</v>
      </c>
      <c r="H7812" t="s">
        <v>64818</v>
      </c>
      <c r="I7812" t="s">
        <v>12119</v>
      </c>
      <c r="J7812" t="s">
        <v>6306</v>
      </c>
      <c r="K7812" t="s">
        <v>6307</v>
      </c>
      <c r="L7812" t="s">
        <v>237</v>
      </c>
      <c r="M7812" t="s">
        <v>4788</v>
      </c>
      <c r="N7812" t="s">
        <v>5699</v>
      </c>
      <c r="O7812" t="s">
        <v>6309</v>
      </c>
      <c r="P7812" t="s">
        <v>64819</v>
      </c>
      <c r="R7812" t="str">
        <f t="shared" si="244"/>
        <v>潍城</v>
      </c>
      <c r="S7812" t="str">
        <f t="shared" si="245"/>
        <v>0113</v>
      </c>
    </row>
    <row r="7813" spans="1:19">
      <c r="A7813" t="s">
        <v>64820</v>
      </c>
      <c r="B7813" t="s">
        <v>64821</v>
      </c>
      <c r="C7813" t="s">
        <v>49</v>
      </c>
      <c r="D7813" t="s">
        <v>64822</v>
      </c>
      <c r="E7813" t="s">
        <v>60514</v>
      </c>
      <c r="F7813" t="s">
        <v>64823</v>
      </c>
      <c r="G7813" t="s">
        <v>64824</v>
      </c>
      <c r="H7813" t="s">
        <v>64825</v>
      </c>
      <c r="I7813" t="s">
        <v>5541</v>
      </c>
      <c r="J7813" t="s">
        <v>6150</v>
      </c>
      <c r="K7813" t="s">
        <v>6151</v>
      </c>
      <c r="L7813" t="s">
        <v>95</v>
      </c>
      <c r="M7813" t="s">
        <v>5709</v>
      </c>
      <c r="O7813" t="s">
        <v>6153</v>
      </c>
      <c r="P7813" t="s">
        <v>64826</v>
      </c>
      <c r="Q7813" t="s">
        <v>64827</v>
      </c>
      <c r="R7813" t="str">
        <f t="shared" si="244"/>
        <v>安丘</v>
      </c>
      <c r="S7813" t="str">
        <f t="shared" si="245"/>
        <v>0113</v>
      </c>
    </row>
    <row r="7814" spans="1:19">
      <c r="A7814" t="s">
        <v>64828</v>
      </c>
      <c r="B7814" t="s">
        <v>64829</v>
      </c>
      <c r="C7814" t="s">
        <v>49</v>
      </c>
      <c r="D7814" t="s">
        <v>64830</v>
      </c>
      <c r="E7814" t="s">
        <v>60514</v>
      </c>
      <c r="F7814" t="s">
        <v>64831</v>
      </c>
      <c r="G7814" t="s">
        <v>64832</v>
      </c>
      <c r="H7814" t="s">
        <v>64833</v>
      </c>
      <c r="I7814" t="s">
        <v>12500</v>
      </c>
      <c r="J7814" t="s">
        <v>8219</v>
      </c>
      <c r="K7814" t="s">
        <v>8220</v>
      </c>
      <c r="L7814" t="s">
        <v>123</v>
      </c>
      <c r="M7814" t="s">
        <v>4994</v>
      </c>
      <c r="O7814" t="s">
        <v>8221</v>
      </c>
      <c r="P7814" t="s">
        <v>64834</v>
      </c>
      <c r="Q7814" t="s">
        <v>64835</v>
      </c>
      <c r="R7814" t="str">
        <f t="shared" si="244"/>
        <v>诸城</v>
      </c>
      <c r="S7814" t="str">
        <f t="shared" si="245"/>
        <v>0113</v>
      </c>
    </row>
    <row r="7815" spans="1:19">
      <c r="A7815" t="s">
        <v>64836</v>
      </c>
      <c r="B7815" t="s">
        <v>64837</v>
      </c>
      <c r="C7815" t="s">
        <v>49</v>
      </c>
      <c r="D7815" t="s">
        <v>64838</v>
      </c>
      <c r="E7815" t="s">
        <v>60278</v>
      </c>
      <c r="F7815" t="s">
        <v>64839</v>
      </c>
      <c r="G7815" t="s">
        <v>64840</v>
      </c>
      <c r="H7815" t="s">
        <v>64841</v>
      </c>
      <c r="I7815" t="s">
        <v>4955</v>
      </c>
      <c r="J7815" t="s">
        <v>6470</v>
      </c>
      <c r="K7815" t="s">
        <v>6471</v>
      </c>
      <c r="L7815" t="s">
        <v>77</v>
      </c>
      <c r="M7815" t="s">
        <v>5145</v>
      </c>
      <c r="N7815" t="s">
        <v>16032</v>
      </c>
      <c r="O7815" t="s">
        <v>6472</v>
      </c>
      <c r="P7815" t="s">
        <v>64842</v>
      </c>
      <c r="Q7815" t="s">
        <v>64843</v>
      </c>
      <c r="R7815" t="str">
        <f t="shared" si="244"/>
        <v>临朐</v>
      </c>
      <c r="S7815" t="str">
        <f t="shared" si="245"/>
        <v>0113</v>
      </c>
    </row>
    <row r="7816" spans="1:19">
      <c r="A7816" t="s">
        <v>64844</v>
      </c>
      <c r="B7816" t="s">
        <v>64845</v>
      </c>
      <c r="C7816" t="s">
        <v>49</v>
      </c>
      <c r="D7816" t="s">
        <v>64846</v>
      </c>
      <c r="E7816" t="s">
        <v>60278</v>
      </c>
      <c r="F7816" t="s">
        <v>64581</v>
      </c>
      <c r="G7816" t="s">
        <v>64582</v>
      </c>
      <c r="H7816" t="s">
        <v>64847</v>
      </c>
      <c r="I7816" t="s">
        <v>5052</v>
      </c>
      <c r="J7816" t="s">
        <v>8354</v>
      </c>
      <c r="K7816" t="s">
        <v>8355</v>
      </c>
      <c r="L7816" t="s">
        <v>95</v>
      </c>
      <c r="M7816" t="s">
        <v>5649</v>
      </c>
      <c r="N7816" t="s">
        <v>16864</v>
      </c>
      <c r="O7816" t="s">
        <v>8356</v>
      </c>
      <c r="P7816" t="s">
        <v>64848</v>
      </c>
      <c r="R7816" t="str">
        <f t="shared" si="244"/>
        <v>安丘</v>
      </c>
      <c r="S7816" t="str">
        <f t="shared" si="245"/>
        <v>0113</v>
      </c>
    </row>
    <row r="7817" spans="1:19">
      <c r="A7817" t="s">
        <v>64849</v>
      </c>
      <c r="B7817" t="s">
        <v>64850</v>
      </c>
      <c r="C7817" t="s">
        <v>49</v>
      </c>
      <c r="D7817" t="s">
        <v>64851</v>
      </c>
      <c r="E7817" t="s">
        <v>60514</v>
      </c>
      <c r="F7817" t="s">
        <v>64852</v>
      </c>
      <c r="G7817" t="s">
        <v>64853</v>
      </c>
      <c r="H7817" t="s">
        <v>64854</v>
      </c>
      <c r="I7817" t="s">
        <v>12119</v>
      </c>
      <c r="J7817" t="s">
        <v>11180</v>
      </c>
      <c r="K7817" t="s">
        <v>11181</v>
      </c>
      <c r="L7817" t="s">
        <v>86</v>
      </c>
      <c r="M7817" t="s">
        <v>5099</v>
      </c>
      <c r="O7817" t="s">
        <v>11182</v>
      </c>
      <c r="P7817" t="s">
        <v>64855</v>
      </c>
      <c r="Q7817" t="s">
        <v>64856</v>
      </c>
      <c r="R7817" t="str">
        <f t="shared" si="244"/>
        <v>坊子</v>
      </c>
      <c r="S7817" t="str">
        <f t="shared" si="245"/>
        <v>0113</v>
      </c>
    </row>
    <row r="7818" spans="1:19">
      <c r="A7818" t="s">
        <v>64857</v>
      </c>
      <c r="B7818" t="s">
        <v>64858</v>
      </c>
      <c r="C7818" t="s">
        <v>49</v>
      </c>
      <c r="D7818" t="s">
        <v>64859</v>
      </c>
      <c r="E7818" t="s">
        <v>60530</v>
      </c>
      <c r="F7818" t="s">
        <v>64860</v>
      </c>
      <c r="G7818" t="s">
        <v>64861</v>
      </c>
      <c r="H7818" t="s">
        <v>64862</v>
      </c>
      <c r="I7818" t="s">
        <v>8162</v>
      </c>
      <c r="J7818" t="s">
        <v>5122</v>
      </c>
      <c r="K7818" t="s">
        <v>5123</v>
      </c>
      <c r="L7818" t="s">
        <v>148</v>
      </c>
      <c r="N7818" t="s">
        <v>4832</v>
      </c>
      <c r="O7818" t="s">
        <v>5124</v>
      </c>
      <c r="R7818" t="str">
        <f t="shared" si="244"/>
        <v>寒亭</v>
      </c>
      <c r="S7818" t="str">
        <f t="shared" si="245"/>
        <v>0113</v>
      </c>
    </row>
    <row r="7819" spans="1:19">
      <c r="A7819" t="s">
        <v>64863</v>
      </c>
      <c r="B7819" t="s">
        <v>64864</v>
      </c>
      <c r="C7819" t="s">
        <v>49</v>
      </c>
      <c r="D7819" t="s">
        <v>64865</v>
      </c>
      <c r="E7819" t="s">
        <v>60248</v>
      </c>
      <c r="F7819" t="s">
        <v>64866</v>
      </c>
      <c r="G7819" t="s">
        <v>64867</v>
      </c>
      <c r="H7819" t="s">
        <v>64868</v>
      </c>
      <c r="I7819" t="s">
        <v>12119</v>
      </c>
      <c r="J7819" t="s">
        <v>8915</v>
      </c>
      <c r="K7819" t="s">
        <v>8916</v>
      </c>
      <c r="L7819" t="s">
        <v>86</v>
      </c>
      <c r="M7819" t="s">
        <v>7679</v>
      </c>
      <c r="N7819" t="s">
        <v>4881</v>
      </c>
      <c r="O7819" t="s">
        <v>8917</v>
      </c>
      <c r="P7819" t="s">
        <v>64869</v>
      </c>
      <c r="Q7819" t="s">
        <v>64870</v>
      </c>
      <c r="R7819" t="str">
        <f t="shared" si="244"/>
        <v>坊子</v>
      </c>
      <c r="S7819" t="str">
        <f t="shared" si="245"/>
        <v>0113</v>
      </c>
    </row>
    <row r="7820" spans="1:19">
      <c r="A7820" t="s">
        <v>64871</v>
      </c>
      <c r="B7820" t="s">
        <v>64872</v>
      </c>
      <c r="C7820" t="s">
        <v>49</v>
      </c>
      <c r="D7820" t="s">
        <v>64873</v>
      </c>
      <c r="E7820" t="s">
        <v>60278</v>
      </c>
      <c r="F7820" t="s">
        <v>64874</v>
      </c>
      <c r="G7820" t="s">
        <v>64875</v>
      </c>
      <c r="H7820" t="s">
        <v>64876</v>
      </c>
      <c r="I7820" t="s">
        <v>4955</v>
      </c>
      <c r="J7820" t="s">
        <v>7888</v>
      </c>
      <c r="K7820" t="s">
        <v>7889</v>
      </c>
      <c r="L7820" t="s">
        <v>50</v>
      </c>
      <c r="M7820" t="s">
        <v>5016</v>
      </c>
      <c r="N7820" t="s">
        <v>4789</v>
      </c>
      <c r="O7820" t="s">
        <v>7891</v>
      </c>
      <c r="P7820" t="s">
        <v>64877</v>
      </c>
      <c r="Q7820" t="s">
        <v>64878</v>
      </c>
      <c r="R7820" t="str">
        <f t="shared" si="244"/>
        <v>青州</v>
      </c>
      <c r="S7820" t="str">
        <f t="shared" si="245"/>
        <v>0113</v>
      </c>
    </row>
    <row r="7821" spans="1:19">
      <c r="A7821" t="s">
        <v>64879</v>
      </c>
      <c r="B7821" t="s">
        <v>64880</v>
      </c>
      <c r="C7821" t="s">
        <v>49</v>
      </c>
      <c r="D7821" t="s">
        <v>64881</v>
      </c>
      <c r="E7821" t="s">
        <v>60278</v>
      </c>
      <c r="F7821" t="s">
        <v>64882</v>
      </c>
      <c r="G7821" t="s">
        <v>64883</v>
      </c>
      <c r="H7821" t="s">
        <v>64884</v>
      </c>
      <c r="I7821" t="s">
        <v>5560</v>
      </c>
      <c r="J7821" t="s">
        <v>7332</v>
      </c>
      <c r="K7821" t="s">
        <v>7333</v>
      </c>
      <c r="L7821" t="s">
        <v>375</v>
      </c>
      <c r="M7821" t="s">
        <v>7334</v>
      </c>
      <c r="N7821" t="s">
        <v>26831</v>
      </c>
      <c r="O7821" t="s">
        <v>7335</v>
      </c>
      <c r="P7821" t="s">
        <v>64885</v>
      </c>
      <c r="Q7821" t="s">
        <v>64886</v>
      </c>
      <c r="R7821" t="str">
        <f t="shared" si="244"/>
        <v>昌邑</v>
      </c>
      <c r="S7821" t="str">
        <f t="shared" si="245"/>
        <v>0113</v>
      </c>
    </row>
    <row r="7822" spans="1:19">
      <c r="A7822" t="s">
        <v>64887</v>
      </c>
      <c r="B7822" t="s">
        <v>64888</v>
      </c>
      <c r="C7822" t="s">
        <v>49</v>
      </c>
      <c r="D7822" t="s">
        <v>64889</v>
      </c>
      <c r="E7822" t="s">
        <v>60514</v>
      </c>
      <c r="F7822" t="s">
        <v>64890</v>
      </c>
      <c r="G7822" t="s">
        <v>64891</v>
      </c>
      <c r="H7822" t="s">
        <v>64892</v>
      </c>
      <c r="I7822" t="s">
        <v>12119</v>
      </c>
      <c r="J7822" t="s">
        <v>7278</v>
      </c>
      <c r="K7822" t="s">
        <v>7279</v>
      </c>
      <c r="L7822" t="s">
        <v>105</v>
      </c>
      <c r="M7822" t="s">
        <v>5089</v>
      </c>
      <c r="O7822" t="s">
        <v>7280</v>
      </c>
      <c r="P7822" t="s">
        <v>64893</v>
      </c>
      <c r="R7822" t="str">
        <f t="shared" si="244"/>
        <v>寿光</v>
      </c>
      <c r="S7822" t="str">
        <f t="shared" si="245"/>
        <v>0113</v>
      </c>
    </row>
    <row r="7823" spans="1:19">
      <c r="A7823" t="s">
        <v>64894</v>
      </c>
      <c r="B7823" t="s">
        <v>64895</v>
      </c>
      <c r="C7823" t="s">
        <v>49</v>
      </c>
      <c r="D7823" t="s">
        <v>64896</v>
      </c>
      <c r="E7823" t="s">
        <v>60278</v>
      </c>
      <c r="F7823" t="s">
        <v>64897</v>
      </c>
      <c r="G7823" t="s">
        <v>64898</v>
      </c>
      <c r="H7823" t="s">
        <v>64591</v>
      </c>
      <c r="I7823" t="s">
        <v>4785</v>
      </c>
      <c r="J7823" t="s">
        <v>9560</v>
      </c>
      <c r="K7823" t="s">
        <v>9561</v>
      </c>
      <c r="L7823" t="s">
        <v>95</v>
      </c>
      <c r="M7823" t="s">
        <v>5757</v>
      </c>
      <c r="N7823" t="s">
        <v>5112</v>
      </c>
      <c r="O7823" t="s">
        <v>9562</v>
      </c>
      <c r="P7823" t="s">
        <v>64899</v>
      </c>
      <c r="R7823" t="str">
        <f t="shared" si="244"/>
        <v>安丘</v>
      </c>
      <c r="S7823" t="str">
        <f t="shared" si="245"/>
        <v>0113</v>
      </c>
    </row>
    <row r="7824" spans="1:19">
      <c r="A7824" t="s">
        <v>64900</v>
      </c>
      <c r="B7824" t="s">
        <v>64901</v>
      </c>
      <c r="C7824" t="s">
        <v>49</v>
      </c>
      <c r="D7824" t="s">
        <v>64902</v>
      </c>
      <c r="E7824" t="s">
        <v>64903</v>
      </c>
      <c r="F7824" t="s">
        <v>64904</v>
      </c>
      <c r="G7824" t="s">
        <v>64905</v>
      </c>
      <c r="H7824" t="s">
        <v>64906</v>
      </c>
      <c r="I7824" t="s">
        <v>5541</v>
      </c>
      <c r="J7824" t="s">
        <v>8354</v>
      </c>
      <c r="K7824" t="s">
        <v>8355</v>
      </c>
      <c r="L7824" t="s">
        <v>95</v>
      </c>
      <c r="M7824" t="s">
        <v>5649</v>
      </c>
      <c r="N7824" t="s">
        <v>16864</v>
      </c>
      <c r="O7824" t="s">
        <v>8356</v>
      </c>
      <c r="P7824" t="s">
        <v>64907</v>
      </c>
      <c r="Q7824" t="s">
        <v>64908</v>
      </c>
      <c r="R7824" t="str">
        <f t="shared" si="244"/>
        <v>安丘</v>
      </c>
      <c r="S7824" t="str">
        <f t="shared" si="245"/>
        <v>0113</v>
      </c>
    </row>
    <row r="7825" spans="1:19">
      <c r="A7825" t="s">
        <v>64909</v>
      </c>
      <c r="B7825" t="s">
        <v>64910</v>
      </c>
      <c r="C7825" t="s">
        <v>49</v>
      </c>
      <c r="D7825" t="s">
        <v>64911</v>
      </c>
      <c r="E7825" t="s">
        <v>64912</v>
      </c>
      <c r="F7825" t="s">
        <v>64913</v>
      </c>
      <c r="G7825" t="s">
        <v>64914</v>
      </c>
      <c r="H7825" t="s">
        <v>64915</v>
      </c>
      <c r="I7825" t="s">
        <v>12844</v>
      </c>
      <c r="J7825" t="s">
        <v>5743</v>
      </c>
      <c r="K7825" t="s">
        <v>5744</v>
      </c>
      <c r="L7825" t="s">
        <v>375</v>
      </c>
      <c r="M7825" t="s">
        <v>5745</v>
      </c>
      <c r="N7825" t="s">
        <v>5451</v>
      </c>
      <c r="O7825" t="s">
        <v>5746</v>
      </c>
      <c r="P7825" t="s">
        <v>64916</v>
      </c>
      <c r="Q7825" t="s">
        <v>64917</v>
      </c>
      <c r="R7825" t="str">
        <f t="shared" si="244"/>
        <v>昌邑</v>
      </c>
      <c r="S7825" t="str">
        <f t="shared" si="245"/>
        <v>0113</v>
      </c>
    </row>
    <row r="7826" spans="1:19">
      <c r="A7826" t="s">
        <v>64918</v>
      </c>
      <c r="B7826" t="s">
        <v>64919</v>
      </c>
      <c r="C7826" t="s">
        <v>49</v>
      </c>
      <c r="D7826" t="s">
        <v>64920</v>
      </c>
      <c r="E7826" t="s">
        <v>60278</v>
      </c>
      <c r="F7826" t="s">
        <v>61079</v>
      </c>
      <c r="G7826" t="s">
        <v>61080</v>
      </c>
      <c r="H7826" t="s">
        <v>64921</v>
      </c>
      <c r="I7826" t="s">
        <v>5541</v>
      </c>
      <c r="J7826" t="s">
        <v>8374</v>
      </c>
      <c r="K7826" t="s">
        <v>8375</v>
      </c>
      <c r="L7826" t="s">
        <v>95</v>
      </c>
      <c r="M7826" t="s">
        <v>5757</v>
      </c>
      <c r="N7826" t="s">
        <v>4919</v>
      </c>
      <c r="O7826" t="s">
        <v>8376</v>
      </c>
      <c r="P7826" t="s">
        <v>64922</v>
      </c>
      <c r="Q7826" t="s">
        <v>61083</v>
      </c>
      <c r="R7826" t="str">
        <f t="shared" si="244"/>
        <v>安丘</v>
      </c>
      <c r="S7826" t="str">
        <f t="shared" si="245"/>
        <v>0113</v>
      </c>
    </row>
    <row r="7827" spans="1:19">
      <c r="A7827" t="s">
        <v>64923</v>
      </c>
      <c r="B7827" t="s">
        <v>64924</v>
      </c>
      <c r="C7827" t="s">
        <v>49</v>
      </c>
      <c r="D7827" t="s">
        <v>64925</v>
      </c>
      <c r="E7827" t="s">
        <v>62841</v>
      </c>
      <c r="F7827" t="s">
        <v>64926</v>
      </c>
      <c r="G7827" t="s">
        <v>64927</v>
      </c>
      <c r="H7827" t="s">
        <v>64928</v>
      </c>
      <c r="I7827" t="s">
        <v>12119</v>
      </c>
      <c r="J7827" t="s">
        <v>5053</v>
      </c>
      <c r="K7827" t="s">
        <v>5054</v>
      </c>
      <c r="L7827" t="s">
        <v>95</v>
      </c>
      <c r="M7827" t="s">
        <v>5055</v>
      </c>
      <c r="N7827" t="s">
        <v>5005</v>
      </c>
      <c r="O7827" t="s">
        <v>5057</v>
      </c>
      <c r="P7827" t="s">
        <v>64929</v>
      </c>
      <c r="R7827" t="str">
        <f t="shared" si="244"/>
        <v>安丘</v>
      </c>
      <c r="S7827" t="str">
        <f t="shared" si="245"/>
        <v>0113</v>
      </c>
    </row>
    <row r="7828" spans="1:19">
      <c r="A7828" t="s">
        <v>64930</v>
      </c>
      <c r="B7828" t="s">
        <v>64931</v>
      </c>
      <c r="C7828" t="s">
        <v>49</v>
      </c>
      <c r="D7828" t="s">
        <v>64932</v>
      </c>
      <c r="E7828" t="s">
        <v>64933</v>
      </c>
      <c r="F7828" t="s">
        <v>64934</v>
      </c>
      <c r="G7828" t="s">
        <v>64935</v>
      </c>
      <c r="H7828" t="s">
        <v>64936</v>
      </c>
      <c r="I7828" t="s">
        <v>5560</v>
      </c>
      <c r="J7828" t="s">
        <v>6306</v>
      </c>
      <c r="K7828" t="s">
        <v>6307</v>
      </c>
      <c r="L7828" t="s">
        <v>237</v>
      </c>
      <c r="M7828" t="s">
        <v>4788</v>
      </c>
      <c r="N7828" t="s">
        <v>6308</v>
      </c>
      <c r="O7828" t="s">
        <v>6309</v>
      </c>
      <c r="P7828" t="s">
        <v>64937</v>
      </c>
      <c r="Q7828" t="s">
        <v>64938</v>
      </c>
      <c r="R7828" t="str">
        <f t="shared" si="244"/>
        <v>潍城</v>
      </c>
      <c r="S7828" t="str">
        <f t="shared" si="245"/>
        <v>0113</v>
      </c>
    </row>
    <row r="7829" spans="1:19">
      <c r="A7829" t="s">
        <v>64939</v>
      </c>
      <c r="B7829" t="s">
        <v>64940</v>
      </c>
      <c r="C7829" t="s">
        <v>49</v>
      </c>
      <c r="D7829" t="s">
        <v>64941</v>
      </c>
      <c r="E7829" t="s">
        <v>64322</v>
      </c>
      <c r="F7829" t="s">
        <v>64942</v>
      </c>
      <c r="G7829" t="s">
        <v>64943</v>
      </c>
      <c r="H7829" t="s">
        <v>64944</v>
      </c>
      <c r="I7829" t="s">
        <v>8162</v>
      </c>
      <c r="J7829" t="s">
        <v>5122</v>
      </c>
      <c r="K7829" t="s">
        <v>5123</v>
      </c>
      <c r="L7829" t="s">
        <v>60</v>
      </c>
      <c r="N7829" t="s">
        <v>4959</v>
      </c>
      <c r="O7829" t="s">
        <v>5124</v>
      </c>
      <c r="R7829" t="str">
        <f t="shared" si="244"/>
        <v>奎文</v>
      </c>
      <c r="S7829" t="str">
        <f t="shared" si="245"/>
        <v>0113</v>
      </c>
    </row>
    <row r="7830" spans="1:19">
      <c r="A7830" t="s">
        <v>64945</v>
      </c>
      <c r="B7830" t="s">
        <v>64946</v>
      </c>
      <c r="C7830" t="s">
        <v>49</v>
      </c>
      <c r="D7830" t="s">
        <v>64947</v>
      </c>
      <c r="E7830" t="s">
        <v>60278</v>
      </c>
      <c r="F7830" t="s">
        <v>64948</v>
      </c>
      <c r="G7830" t="s">
        <v>64949</v>
      </c>
      <c r="H7830" t="s">
        <v>64950</v>
      </c>
      <c r="I7830" t="s">
        <v>4841</v>
      </c>
      <c r="J7830" t="s">
        <v>7600</v>
      </c>
      <c r="K7830" t="s">
        <v>7601</v>
      </c>
      <c r="L7830" t="s">
        <v>123</v>
      </c>
      <c r="M7830" t="s">
        <v>4994</v>
      </c>
      <c r="N7830" t="s">
        <v>5487</v>
      </c>
      <c r="O7830" t="s">
        <v>7602</v>
      </c>
      <c r="P7830" t="s">
        <v>64951</v>
      </c>
      <c r="R7830" t="str">
        <f t="shared" si="244"/>
        <v>诸城</v>
      </c>
      <c r="S7830" t="str">
        <f t="shared" si="245"/>
        <v>0113</v>
      </c>
    </row>
    <row r="7831" spans="1:19">
      <c r="A7831" t="s">
        <v>64952</v>
      </c>
      <c r="B7831" t="s">
        <v>64953</v>
      </c>
      <c r="C7831" t="s">
        <v>49</v>
      </c>
      <c r="D7831" t="s">
        <v>64954</v>
      </c>
      <c r="E7831" t="s">
        <v>60514</v>
      </c>
      <c r="F7831" t="s">
        <v>64955</v>
      </c>
      <c r="G7831" t="s">
        <v>64956</v>
      </c>
      <c r="H7831" t="s">
        <v>64957</v>
      </c>
      <c r="I7831" t="s">
        <v>4841</v>
      </c>
      <c r="J7831" t="s">
        <v>10085</v>
      </c>
      <c r="K7831" t="s">
        <v>10086</v>
      </c>
      <c r="L7831" t="s">
        <v>123</v>
      </c>
      <c r="M7831" t="s">
        <v>5364</v>
      </c>
      <c r="O7831" t="s">
        <v>10087</v>
      </c>
      <c r="P7831" t="s">
        <v>64958</v>
      </c>
      <c r="Q7831" t="s">
        <v>64959</v>
      </c>
      <c r="R7831" t="str">
        <f t="shared" si="244"/>
        <v>诸城</v>
      </c>
      <c r="S7831" t="str">
        <f t="shared" si="245"/>
        <v>0113</v>
      </c>
    </row>
    <row r="7832" spans="1:19">
      <c r="A7832" t="s">
        <v>64960</v>
      </c>
      <c r="B7832" t="s">
        <v>64961</v>
      </c>
      <c r="C7832" t="s">
        <v>49</v>
      </c>
      <c r="D7832" t="s">
        <v>64962</v>
      </c>
      <c r="E7832" t="s">
        <v>60278</v>
      </c>
      <c r="F7832" t="s">
        <v>64963</v>
      </c>
      <c r="G7832" t="s">
        <v>64964</v>
      </c>
      <c r="H7832" t="s">
        <v>64965</v>
      </c>
      <c r="I7832" t="s">
        <v>4852</v>
      </c>
      <c r="J7832" t="s">
        <v>9144</v>
      </c>
      <c r="K7832" t="s">
        <v>9145</v>
      </c>
      <c r="L7832" t="s">
        <v>60</v>
      </c>
      <c r="M7832" t="s">
        <v>5999</v>
      </c>
      <c r="N7832" t="s">
        <v>6985</v>
      </c>
      <c r="O7832" t="s">
        <v>9146</v>
      </c>
      <c r="P7832" t="s">
        <v>64966</v>
      </c>
      <c r="R7832" t="str">
        <f t="shared" si="244"/>
        <v>奎文</v>
      </c>
      <c r="S7832" t="str">
        <f t="shared" si="245"/>
        <v>0113</v>
      </c>
    </row>
    <row r="7833" spans="1:19">
      <c r="A7833" t="s">
        <v>64967</v>
      </c>
      <c r="B7833" t="s">
        <v>61330</v>
      </c>
      <c r="C7833" t="s">
        <v>49</v>
      </c>
      <c r="D7833" t="s">
        <v>64968</v>
      </c>
      <c r="E7833" t="s">
        <v>64969</v>
      </c>
      <c r="F7833" t="s">
        <v>64970</v>
      </c>
      <c r="G7833" t="s">
        <v>64971</v>
      </c>
      <c r="H7833" t="s">
        <v>64972</v>
      </c>
      <c r="I7833" t="s">
        <v>5282</v>
      </c>
      <c r="J7833" t="s">
        <v>7478</v>
      </c>
      <c r="K7833" t="s">
        <v>7479</v>
      </c>
      <c r="L7833" t="s">
        <v>123</v>
      </c>
      <c r="M7833" t="s">
        <v>7480</v>
      </c>
      <c r="N7833" t="s">
        <v>5451</v>
      </c>
      <c r="O7833" t="s">
        <v>7481</v>
      </c>
      <c r="P7833" t="s">
        <v>64973</v>
      </c>
      <c r="R7833" t="str">
        <f t="shared" si="244"/>
        <v>诸城</v>
      </c>
      <c r="S7833" t="str">
        <f t="shared" si="245"/>
        <v>0113</v>
      </c>
    </row>
    <row r="7834" spans="1:19">
      <c r="A7834" t="s">
        <v>64974</v>
      </c>
      <c r="B7834" t="s">
        <v>64975</v>
      </c>
      <c r="C7834" t="s">
        <v>49</v>
      </c>
      <c r="D7834" t="s">
        <v>64976</v>
      </c>
      <c r="E7834" t="s">
        <v>64903</v>
      </c>
      <c r="F7834" t="s">
        <v>64977</v>
      </c>
      <c r="G7834" t="s">
        <v>64978</v>
      </c>
      <c r="H7834" t="s">
        <v>64979</v>
      </c>
      <c r="I7834" t="s">
        <v>18616</v>
      </c>
      <c r="J7834" t="s">
        <v>4902</v>
      </c>
      <c r="K7834" t="s">
        <v>4903</v>
      </c>
      <c r="L7834" t="s">
        <v>60</v>
      </c>
      <c r="M7834" t="s">
        <v>4904</v>
      </c>
      <c r="N7834" t="s">
        <v>4905</v>
      </c>
      <c r="O7834" t="s">
        <v>4906</v>
      </c>
      <c r="P7834" t="s">
        <v>57720</v>
      </c>
      <c r="R7834" t="str">
        <f t="shared" si="244"/>
        <v>奎文</v>
      </c>
      <c r="S7834" t="str">
        <f t="shared" si="245"/>
        <v>0113</v>
      </c>
    </row>
    <row r="7835" spans="1:19">
      <c r="A7835" t="s">
        <v>64980</v>
      </c>
      <c r="B7835" t="s">
        <v>64981</v>
      </c>
      <c r="C7835" t="s">
        <v>49</v>
      </c>
      <c r="D7835" t="s">
        <v>64982</v>
      </c>
      <c r="E7835" t="s">
        <v>60248</v>
      </c>
      <c r="F7835" t="s">
        <v>64983</v>
      </c>
      <c r="G7835" t="s">
        <v>64984</v>
      </c>
      <c r="H7835" t="s">
        <v>64985</v>
      </c>
      <c r="I7835" t="s">
        <v>12119</v>
      </c>
      <c r="J7835" t="s">
        <v>5408</v>
      </c>
      <c r="K7835" t="s">
        <v>4280</v>
      </c>
      <c r="L7835" t="s">
        <v>375</v>
      </c>
      <c r="M7835" t="s">
        <v>5409</v>
      </c>
      <c r="N7835" t="s">
        <v>5005</v>
      </c>
      <c r="O7835" t="s">
        <v>5410</v>
      </c>
      <c r="P7835" t="s">
        <v>64986</v>
      </c>
      <c r="Q7835" t="s">
        <v>64987</v>
      </c>
      <c r="R7835" t="str">
        <f t="shared" si="244"/>
        <v>昌邑</v>
      </c>
      <c r="S7835" t="str">
        <f t="shared" si="245"/>
        <v>0113</v>
      </c>
    </row>
    <row r="7836" spans="1:19">
      <c r="A7836" t="s">
        <v>64988</v>
      </c>
      <c r="B7836" t="s">
        <v>64989</v>
      </c>
      <c r="C7836" t="s">
        <v>49</v>
      </c>
      <c r="D7836" t="s">
        <v>64990</v>
      </c>
      <c r="E7836" t="s">
        <v>64268</v>
      </c>
      <c r="F7836" t="s">
        <v>64991</v>
      </c>
      <c r="G7836" t="s">
        <v>64992</v>
      </c>
      <c r="H7836" t="s">
        <v>64993</v>
      </c>
      <c r="I7836" t="s">
        <v>4852</v>
      </c>
      <c r="J7836" t="s">
        <v>11706</v>
      </c>
      <c r="K7836" t="s">
        <v>11707</v>
      </c>
      <c r="L7836" t="s">
        <v>105</v>
      </c>
      <c r="M7836" t="s">
        <v>5224</v>
      </c>
      <c r="N7836" t="s">
        <v>6184</v>
      </c>
      <c r="O7836" t="s">
        <v>11708</v>
      </c>
      <c r="P7836" t="s">
        <v>64994</v>
      </c>
      <c r="R7836" t="str">
        <f t="shared" si="244"/>
        <v>寿光</v>
      </c>
      <c r="S7836" t="str">
        <f t="shared" si="245"/>
        <v>0113</v>
      </c>
    </row>
    <row r="7837" spans="1:19">
      <c r="A7837" t="s">
        <v>64995</v>
      </c>
      <c r="B7837" t="s">
        <v>64996</v>
      </c>
      <c r="C7837" t="s">
        <v>49</v>
      </c>
      <c r="D7837" t="s">
        <v>64997</v>
      </c>
      <c r="E7837" t="s">
        <v>64998</v>
      </c>
      <c r="F7837" t="s">
        <v>64999</v>
      </c>
      <c r="G7837" t="s">
        <v>65000</v>
      </c>
      <c r="H7837" t="s">
        <v>65001</v>
      </c>
      <c r="I7837" t="s">
        <v>4852</v>
      </c>
      <c r="J7837" t="s">
        <v>10182</v>
      </c>
      <c r="K7837" t="s">
        <v>10183</v>
      </c>
      <c r="L7837" t="s">
        <v>60</v>
      </c>
      <c r="M7837" t="s">
        <v>4774</v>
      </c>
      <c r="N7837" t="s">
        <v>5960</v>
      </c>
      <c r="O7837" t="s">
        <v>10184</v>
      </c>
      <c r="P7837" t="s">
        <v>65002</v>
      </c>
      <c r="Q7837" t="s">
        <v>65003</v>
      </c>
      <c r="R7837" t="str">
        <f t="shared" si="244"/>
        <v>奎文</v>
      </c>
      <c r="S7837" t="str">
        <f t="shared" si="245"/>
        <v>0113</v>
      </c>
    </row>
    <row r="7838" spans="1:19">
      <c r="A7838" t="s">
        <v>3298</v>
      </c>
      <c r="B7838" t="s">
        <v>65004</v>
      </c>
      <c r="C7838" t="s">
        <v>49</v>
      </c>
      <c r="D7838" t="s">
        <v>65005</v>
      </c>
      <c r="E7838" t="s">
        <v>60278</v>
      </c>
      <c r="F7838" t="s">
        <v>65006</v>
      </c>
      <c r="G7838" t="s">
        <v>3296</v>
      </c>
      <c r="H7838" t="s">
        <v>65007</v>
      </c>
      <c r="I7838" t="s">
        <v>4813</v>
      </c>
      <c r="J7838" t="s">
        <v>6161</v>
      </c>
      <c r="K7838" t="s">
        <v>6162</v>
      </c>
      <c r="L7838" t="s">
        <v>95</v>
      </c>
      <c r="M7838" t="s">
        <v>5709</v>
      </c>
      <c r="N7838" t="s">
        <v>5112</v>
      </c>
      <c r="O7838" t="s">
        <v>6163</v>
      </c>
      <c r="P7838" t="s">
        <v>65008</v>
      </c>
      <c r="Q7838" t="s">
        <v>50486</v>
      </c>
      <c r="R7838" t="str">
        <f t="shared" si="244"/>
        <v>安丘</v>
      </c>
      <c r="S7838" t="str">
        <f t="shared" si="245"/>
        <v>0113</v>
      </c>
    </row>
    <row r="7839" spans="1:19">
      <c r="A7839" t="s">
        <v>65009</v>
      </c>
      <c r="B7839" t="s">
        <v>65010</v>
      </c>
      <c r="C7839" t="s">
        <v>49</v>
      </c>
      <c r="D7839" t="s">
        <v>65011</v>
      </c>
      <c r="E7839" t="s">
        <v>60248</v>
      </c>
      <c r="F7839" t="s">
        <v>65012</v>
      </c>
      <c r="G7839" t="s">
        <v>65013</v>
      </c>
      <c r="H7839" t="s">
        <v>65014</v>
      </c>
      <c r="I7839" t="s">
        <v>12119</v>
      </c>
      <c r="J7839" t="s">
        <v>13968</v>
      </c>
      <c r="K7839" t="s">
        <v>13969</v>
      </c>
      <c r="L7839" t="s">
        <v>375</v>
      </c>
      <c r="M7839" t="s">
        <v>8957</v>
      </c>
      <c r="N7839" t="s">
        <v>5699</v>
      </c>
      <c r="O7839" t="s">
        <v>13970</v>
      </c>
      <c r="P7839" t="s">
        <v>65015</v>
      </c>
      <c r="Q7839" t="s">
        <v>65016</v>
      </c>
      <c r="R7839" t="str">
        <f t="shared" si="244"/>
        <v>昌邑</v>
      </c>
      <c r="S7839" t="str">
        <f t="shared" si="245"/>
        <v>0113</v>
      </c>
    </row>
    <row r="7840" spans="1:19">
      <c r="A7840" t="s">
        <v>65017</v>
      </c>
      <c r="B7840" t="s">
        <v>65018</v>
      </c>
      <c r="C7840" t="s">
        <v>49</v>
      </c>
      <c r="D7840" t="s">
        <v>65019</v>
      </c>
      <c r="E7840" t="s">
        <v>60514</v>
      </c>
      <c r="F7840" t="s">
        <v>65020</v>
      </c>
      <c r="G7840" t="s">
        <v>65021</v>
      </c>
      <c r="H7840" t="s">
        <v>62305</v>
      </c>
      <c r="I7840" t="s">
        <v>4852</v>
      </c>
      <c r="J7840" t="s">
        <v>7278</v>
      </c>
      <c r="K7840" t="s">
        <v>7279</v>
      </c>
      <c r="L7840" t="s">
        <v>105</v>
      </c>
      <c r="M7840" t="s">
        <v>5089</v>
      </c>
      <c r="O7840" t="s">
        <v>7280</v>
      </c>
      <c r="P7840" t="s">
        <v>65022</v>
      </c>
      <c r="Q7840" t="s">
        <v>65023</v>
      </c>
      <c r="R7840" t="str">
        <f t="shared" si="244"/>
        <v>寿光</v>
      </c>
      <c r="S7840" t="str">
        <f t="shared" si="245"/>
        <v>0113</v>
      </c>
    </row>
    <row r="7841" spans="1:19">
      <c r="A7841" t="s">
        <v>65024</v>
      </c>
      <c r="B7841" t="s">
        <v>65025</v>
      </c>
      <c r="C7841" t="s">
        <v>49</v>
      </c>
      <c r="D7841" t="s">
        <v>65026</v>
      </c>
      <c r="E7841" t="s">
        <v>60278</v>
      </c>
      <c r="F7841" t="s">
        <v>65027</v>
      </c>
      <c r="G7841" t="s">
        <v>65028</v>
      </c>
      <c r="H7841" t="s">
        <v>65029</v>
      </c>
      <c r="I7841" t="s">
        <v>5327</v>
      </c>
      <c r="J7841" t="s">
        <v>6053</v>
      </c>
      <c r="K7841" t="s">
        <v>6054</v>
      </c>
      <c r="L7841" t="s">
        <v>105</v>
      </c>
      <c r="M7841" t="s">
        <v>6055</v>
      </c>
      <c r="N7841" t="s">
        <v>4881</v>
      </c>
      <c r="O7841" t="s">
        <v>6056</v>
      </c>
      <c r="P7841" t="s">
        <v>65030</v>
      </c>
      <c r="Q7841" t="s">
        <v>65031</v>
      </c>
      <c r="R7841" t="str">
        <f t="shared" si="244"/>
        <v>寿光</v>
      </c>
      <c r="S7841" t="str">
        <f t="shared" si="245"/>
        <v>0113</v>
      </c>
    </row>
    <row r="7842" spans="1:19">
      <c r="A7842" t="s">
        <v>3290</v>
      </c>
      <c r="B7842" t="s">
        <v>65032</v>
      </c>
      <c r="C7842" t="s">
        <v>49</v>
      </c>
      <c r="D7842" t="s">
        <v>65033</v>
      </c>
      <c r="E7842" t="s">
        <v>65034</v>
      </c>
      <c r="F7842" t="s">
        <v>65035</v>
      </c>
      <c r="G7842" t="s">
        <v>3288</v>
      </c>
      <c r="H7842" t="s">
        <v>65036</v>
      </c>
      <c r="I7842" t="s">
        <v>4852</v>
      </c>
      <c r="J7842" t="s">
        <v>6065</v>
      </c>
      <c r="K7842" t="s">
        <v>6066</v>
      </c>
      <c r="L7842" t="s">
        <v>123</v>
      </c>
      <c r="M7842" t="s">
        <v>4994</v>
      </c>
      <c r="N7842" t="s">
        <v>5112</v>
      </c>
      <c r="O7842" t="s">
        <v>6067</v>
      </c>
      <c r="P7842" t="s">
        <v>65037</v>
      </c>
      <c r="R7842" t="str">
        <f t="shared" si="244"/>
        <v>诸城</v>
      </c>
      <c r="S7842" t="str">
        <f t="shared" si="245"/>
        <v>0113</v>
      </c>
    </row>
    <row r="7843" spans="1:19">
      <c r="A7843" t="s">
        <v>65038</v>
      </c>
      <c r="B7843" t="s">
        <v>65039</v>
      </c>
      <c r="C7843" t="s">
        <v>49</v>
      </c>
      <c r="D7843" t="s">
        <v>65040</v>
      </c>
      <c r="E7843" t="s">
        <v>60710</v>
      </c>
      <c r="F7843" t="s">
        <v>65041</v>
      </c>
      <c r="G7843" t="s">
        <v>65042</v>
      </c>
      <c r="H7843" t="s">
        <v>65043</v>
      </c>
      <c r="I7843" t="s">
        <v>4929</v>
      </c>
      <c r="J7843" t="s">
        <v>6411</v>
      </c>
      <c r="K7843" t="s">
        <v>6412</v>
      </c>
      <c r="L7843" t="s">
        <v>1136</v>
      </c>
      <c r="M7843" t="s">
        <v>6413</v>
      </c>
      <c r="N7843" t="s">
        <v>5030</v>
      </c>
      <c r="O7843" t="s">
        <v>6414</v>
      </c>
      <c r="P7843" t="s">
        <v>65044</v>
      </c>
      <c r="R7843" t="str">
        <f t="shared" si="244"/>
        <v>昌乐</v>
      </c>
      <c r="S7843" t="str">
        <f t="shared" si="245"/>
        <v>0113</v>
      </c>
    </row>
    <row r="7844" spans="1:19">
      <c r="A7844" t="s">
        <v>65045</v>
      </c>
      <c r="B7844" t="s">
        <v>65046</v>
      </c>
      <c r="C7844" t="s">
        <v>49</v>
      </c>
      <c r="D7844" t="s">
        <v>65047</v>
      </c>
      <c r="E7844" t="s">
        <v>60278</v>
      </c>
      <c r="F7844" t="s">
        <v>65048</v>
      </c>
      <c r="G7844" t="s">
        <v>65049</v>
      </c>
      <c r="H7844" t="s">
        <v>65050</v>
      </c>
      <c r="I7844" t="s">
        <v>4852</v>
      </c>
      <c r="J7844" t="s">
        <v>10006</v>
      </c>
      <c r="K7844" t="s">
        <v>10007</v>
      </c>
      <c r="L7844" t="s">
        <v>60</v>
      </c>
      <c r="M7844" t="s">
        <v>5888</v>
      </c>
      <c r="N7844" t="s">
        <v>4933</v>
      </c>
      <c r="O7844" t="s">
        <v>10008</v>
      </c>
      <c r="P7844" t="s">
        <v>65051</v>
      </c>
      <c r="Q7844" t="s">
        <v>65052</v>
      </c>
      <c r="R7844" t="str">
        <f t="shared" si="244"/>
        <v>奎文</v>
      </c>
      <c r="S7844" t="str">
        <f t="shared" si="245"/>
        <v>0113</v>
      </c>
    </row>
    <row r="7845" spans="1:19">
      <c r="A7845" t="s">
        <v>65053</v>
      </c>
      <c r="B7845" t="s">
        <v>65054</v>
      </c>
      <c r="C7845" t="s">
        <v>49</v>
      </c>
      <c r="D7845" t="s">
        <v>65055</v>
      </c>
      <c r="E7845" t="s">
        <v>60278</v>
      </c>
      <c r="F7845" t="s">
        <v>65056</v>
      </c>
      <c r="G7845" t="s">
        <v>65057</v>
      </c>
      <c r="H7845" t="s">
        <v>65058</v>
      </c>
      <c r="I7845" t="s">
        <v>4813</v>
      </c>
      <c r="J7845" t="s">
        <v>8915</v>
      </c>
      <c r="K7845" t="s">
        <v>8916</v>
      </c>
      <c r="L7845" t="s">
        <v>86</v>
      </c>
      <c r="M7845" t="s">
        <v>7679</v>
      </c>
      <c r="N7845" t="s">
        <v>5112</v>
      </c>
      <c r="O7845" t="s">
        <v>8917</v>
      </c>
      <c r="P7845" t="s">
        <v>65059</v>
      </c>
      <c r="R7845" t="str">
        <f t="shared" si="244"/>
        <v>坊子</v>
      </c>
      <c r="S7845" t="str">
        <f t="shared" si="245"/>
        <v>0113</v>
      </c>
    </row>
    <row r="7846" spans="1:19">
      <c r="A7846" t="s">
        <v>65060</v>
      </c>
      <c r="B7846" t="s">
        <v>65061</v>
      </c>
      <c r="C7846" t="s">
        <v>49</v>
      </c>
      <c r="D7846" t="s">
        <v>65062</v>
      </c>
      <c r="E7846" t="s">
        <v>60506</v>
      </c>
      <c r="F7846" t="s">
        <v>65063</v>
      </c>
      <c r="G7846" t="s">
        <v>65064</v>
      </c>
      <c r="I7846" t="s">
        <v>4955</v>
      </c>
      <c r="R7846" t="str">
        <f t="shared" si="244"/>
        <v/>
      </c>
      <c r="S7846" t="str">
        <f t="shared" si="245"/>
        <v>0113</v>
      </c>
    </row>
    <row r="7847" spans="1:19">
      <c r="A7847" t="s">
        <v>65065</v>
      </c>
      <c r="B7847" t="s">
        <v>60748</v>
      </c>
      <c r="C7847" t="s">
        <v>49</v>
      </c>
      <c r="D7847" t="s">
        <v>65066</v>
      </c>
      <c r="E7847" t="s">
        <v>60248</v>
      </c>
      <c r="F7847" t="s">
        <v>61237</v>
      </c>
      <c r="G7847" t="s">
        <v>61238</v>
      </c>
      <c r="H7847" t="s">
        <v>65067</v>
      </c>
      <c r="I7847" t="s">
        <v>12757</v>
      </c>
      <c r="J7847" t="s">
        <v>5462</v>
      </c>
      <c r="K7847" t="s">
        <v>5463</v>
      </c>
      <c r="L7847" t="s">
        <v>95</v>
      </c>
      <c r="M7847" t="s">
        <v>4844</v>
      </c>
      <c r="N7847" t="s">
        <v>4905</v>
      </c>
      <c r="O7847" t="s">
        <v>5464</v>
      </c>
      <c r="P7847" t="s">
        <v>65068</v>
      </c>
      <c r="Q7847" t="s">
        <v>61241</v>
      </c>
      <c r="R7847" t="str">
        <f t="shared" si="244"/>
        <v>安丘</v>
      </c>
      <c r="S7847" t="str">
        <f t="shared" si="245"/>
        <v>0113</v>
      </c>
    </row>
    <row r="7848" spans="1:19">
      <c r="A7848" t="s">
        <v>65069</v>
      </c>
      <c r="B7848" t="s">
        <v>65070</v>
      </c>
      <c r="C7848" t="s">
        <v>49</v>
      </c>
      <c r="D7848" t="s">
        <v>65071</v>
      </c>
      <c r="E7848" t="s">
        <v>65072</v>
      </c>
      <c r="F7848" t="s">
        <v>65073</v>
      </c>
      <c r="G7848" t="s">
        <v>65074</v>
      </c>
      <c r="H7848" t="s">
        <v>65075</v>
      </c>
      <c r="I7848" t="s">
        <v>4813</v>
      </c>
      <c r="J7848" t="s">
        <v>14847</v>
      </c>
      <c r="K7848" t="s">
        <v>14848</v>
      </c>
      <c r="L7848" t="s">
        <v>148</v>
      </c>
      <c r="M7848" t="s">
        <v>6713</v>
      </c>
      <c r="N7848" t="s">
        <v>4905</v>
      </c>
      <c r="O7848" t="s">
        <v>14849</v>
      </c>
      <c r="P7848" t="s">
        <v>65076</v>
      </c>
      <c r="Q7848" t="s">
        <v>65077</v>
      </c>
      <c r="R7848" t="str">
        <f t="shared" si="244"/>
        <v>寒亭</v>
      </c>
      <c r="S7848" t="str">
        <f t="shared" si="245"/>
        <v>0114</v>
      </c>
    </row>
    <row r="7849" spans="1:19">
      <c r="A7849" t="s">
        <v>3650</v>
      </c>
      <c r="B7849" t="s">
        <v>65078</v>
      </c>
      <c r="C7849" t="s">
        <v>49</v>
      </c>
      <c r="D7849" t="s">
        <v>65079</v>
      </c>
      <c r="E7849" t="s">
        <v>65080</v>
      </c>
      <c r="F7849" t="s">
        <v>65081</v>
      </c>
      <c r="G7849" t="s">
        <v>3648</v>
      </c>
      <c r="H7849" t="s">
        <v>65082</v>
      </c>
      <c r="I7849" t="s">
        <v>12119</v>
      </c>
      <c r="J7849" t="s">
        <v>12501</v>
      </c>
      <c r="K7849" t="s">
        <v>12502</v>
      </c>
      <c r="L7849" t="s">
        <v>50</v>
      </c>
      <c r="M7849" t="s">
        <v>4855</v>
      </c>
      <c r="O7849" t="s">
        <v>12503</v>
      </c>
      <c r="P7849" t="s">
        <v>65083</v>
      </c>
      <c r="R7849" t="str">
        <f t="shared" si="244"/>
        <v>青州</v>
      </c>
      <c r="S7849" t="str">
        <f t="shared" si="245"/>
        <v>0114</v>
      </c>
    </row>
    <row r="7850" spans="1:19">
      <c r="A7850" t="s">
        <v>65084</v>
      </c>
      <c r="B7850" t="s">
        <v>65085</v>
      </c>
      <c r="C7850" t="s">
        <v>49</v>
      </c>
      <c r="D7850" t="s">
        <v>65086</v>
      </c>
      <c r="E7850" t="s">
        <v>65080</v>
      </c>
      <c r="F7850" t="s">
        <v>65087</v>
      </c>
      <c r="G7850" t="s">
        <v>65088</v>
      </c>
      <c r="H7850" t="s">
        <v>65089</v>
      </c>
      <c r="I7850" t="s">
        <v>12119</v>
      </c>
      <c r="J7850" t="s">
        <v>6020</v>
      </c>
      <c r="K7850" t="s">
        <v>6021</v>
      </c>
      <c r="L7850" t="s">
        <v>123</v>
      </c>
      <c r="M7850" t="s">
        <v>6022</v>
      </c>
      <c r="O7850" t="s">
        <v>6023</v>
      </c>
      <c r="P7850" t="s">
        <v>65090</v>
      </c>
      <c r="R7850" t="str">
        <f t="shared" si="244"/>
        <v>诸城</v>
      </c>
      <c r="S7850" t="str">
        <f t="shared" si="245"/>
        <v>0114</v>
      </c>
    </row>
    <row r="7851" spans="1:19">
      <c r="A7851" t="s">
        <v>65091</v>
      </c>
      <c r="B7851" t="s">
        <v>65092</v>
      </c>
      <c r="C7851" t="s">
        <v>49</v>
      </c>
      <c r="D7851" t="s">
        <v>65093</v>
      </c>
      <c r="E7851" t="s">
        <v>65080</v>
      </c>
      <c r="F7851" t="s">
        <v>65094</v>
      </c>
      <c r="G7851" t="s">
        <v>65095</v>
      </c>
      <c r="H7851" t="s">
        <v>65096</v>
      </c>
      <c r="I7851" t="s">
        <v>12119</v>
      </c>
      <c r="J7851" t="s">
        <v>4814</v>
      </c>
      <c r="K7851" t="s">
        <v>4815</v>
      </c>
      <c r="L7851" t="s">
        <v>50</v>
      </c>
      <c r="M7851" t="s">
        <v>4816</v>
      </c>
      <c r="O7851" t="s">
        <v>4818</v>
      </c>
      <c r="P7851" t="s">
        <v>65097</v>
      </c>
      <c r="R7851" t="str">
        <f t="shared" si="244"/>
        <v>青州</v>
      </c>
      <c r="S7851" t="str">
        <f t="shared" si="245"/>
        <v>0114</v>
      </c>
    </row>
    <row r="7852" spans="1:19">
      <c r="A7852" t="s">
        <v>3418</v>
      </c>
      <c r="B7852" t="s">
        <v>65098</v>
      </c>
      <c r="C7852" t="s">
        <v>49</v>
      </c>
      <c r="D7852" t="s">
        <v>65099</v>
      </c>
      <c r="E7852" t="s">
        <v>65072</v>
      </c>
      <c r="F7852" t="s">
        <v>65100</v>
      </c>
      <c r="G7852" t="s">
        <v>3416</v>
      </c>
      <c r="H7852" t="s">
        <v>65101</v>
      </c>
      <c r="I7852" t="s">
        <v>4785</v>
      </c>
      <c r="J7852" t="s">
        <v>11618</v>
      </c>
      <c r="K7852" t="s">
        <v>11619</v>
      </c>
      <c r="L7852" t="s">
        <v>237</v>
      </c>
      <c r="M7852" t="s">
        <v>4868</v>
      </c>
      <c r="O7852" t="s">
        <v>11620</v>
      </c>
      <c r="P7852" t="s">
        <v>65102</v>
      </c>
      <c r="Q7852" t="s">
        <v>16512</v>
      </c>
      <c r="R7852" t="str">
        <f t="shared" si="244"/>
        <v>潍城</v>
      </c>
      <c r="S7852" t="str">
        <f t="shared" si="245"/>
        <v>0114</v>
      </c>
    </row>
    <row r="7853" spans="1:19">
      <c r="A7853" t="s">
        <v>65103</v>
      </c>
      <c r="B7853" t="s">
        <v>65104</v>
      </c>
      <c r="C7853" t="s">
        <v>49</v>
      </c>
      <c r="D7853" t="s">
        <v>65105</v>
      </c>
      <c r="E7853" t="s">
        <v>65106</v>
      </c>
      <c r="F7853" t="s">
        <v>65107</v>
      </c>
      <c r="G7853" t="s">
        <v>65108</v>
      </c>
      <c r="H7853" t="s">
        <v>65109</v>
      </c>
      <c r="I7853" t="s">
        <v>4955</v>
      </c>
      <c r="J7853" t="s">
        <v>5647</v>
      </c>
      <c r="K7853" t="s">
        <v>5648</v>
      </c>
      <c r="L7853" t="s">
        <v>95</v>
      </c>
      <c r="M7853" t="s">
        <v>5649</v>
      </c>
      <c r="N7853" t="s">
        <v>4959</v>
      </c>
      <c r="O7853" t="s">
        <v>5650</v>
      </c>
      <c r="P7853" t="s">
        <v>65110</v>
      </c>
      <c r="Q7853" t="s">
        <v>65111</v>
      </c>
      <c r="R7853" t="str">
        <f t="shared" si="244"/>
        <v>安丘</v>
      </c>
      <c r="S7853" t="str">
        <f t="shared" si="245"/>
        <v>0114</v>
      </c>
    </row>
    <row r="7854" spans="1:19">
      <c r="A7854" t="s">
        <v>65112</v>
      </c>
      <c r="B7854" t="s">
        <v>65113</v>
      </c>
      <c r="C7854" t="s">
        <v>49</v>
      </c>
      <c r="D7854" t="s">
        <v>65114</v>
      </c>
      <c r="E7854" t="s">
        <v>60710</v>
      </c>
      <c r="F7854" t="s">
        <v>65115</v>
      </c>
      <c r="G7854" t="s">
        <v>65116</v>
      </c>
      <c r="H7854" t="s">
        <v>65117</v>
      </c>
      <c r="I7854" t="s">
        <v>5052</v>
      </c>
      <c r="J7854" t="s">
        <v>5155</v>
      </c>
      <c r="K7854" t="s">
        <v>5156</v>
      </c>
      <c r="L7854" t="s">
        <v>237</v>
      </c>
      <c r="M7854" t="s">
        <v>4971</v>
      </c>
      <c r="N7854" t="s">
        <v>5619</v>
      </c>
      <c r="O7854" t="s">
        <v>5157</v>
      </c>
      <c r="Q7854" t="s">
        <v>65118</v>
      </c>
      <c r="R7854" t="str">
        <f t="shared" si="244"/>
        <v>潍城</v>
      </c>
      <c r="S7854" t="str">
        <f t="shared" si="245"/>
        <v>0114</v>
      </c>
    </row>
    <row r="7855" spans="1:19">
      <c r="A7855" t="s">
        <v>65119</v>
      </c>
      <c r="B7855" t="s">
        <v>65120</v>
      </c>
      <c r="C7855" t="s">
        <v>49</v>
      </c>
      <c r="D7855" t="s">
        <v>65121</v>
      </c>
      <c r="E7855" t="s">
        <v>60710</v>
      </c>
      <c r="F7855" t="s">
        <v>65122</v>
      </c>
      <c r="G7855" t="s">
        <v>65123</v>
      </c>
      <c r="H7855" t="s">
        <v>65124</v>
      </c>
      <c r="I7855" t="s">
        <v>5541</v>
      </c>
      <c r="J7855" t="s">
        <v>8305</v>
      </c>
      <c r="K7855" t="s">
        <v>8306</v>
      </c>
      <c r="L7855" t="s">
        <v>60</v>
      </c>
      <c r="M7855" t="s">
        <v>5511</v>
      </c>
      <c r="N7855" t="s">
        <v>8593</v>
      </c>
      <c r="O7855" t="s">
        <v>8307</v>
      </c>
      <c r="P7855" t="s">
        <v>65125</v>
      </c>
      <c r="R7855" t="str">
        <f t="shared" si="244"/>
        <v>奎文</v>
      </c>
      <c r="S7855" t="str">
        <f t="shared" si="245"/>
        <v>0114</v>
      </c>
    </row>
    <row r="7856" spans="1:19">
      <c r="A7856" t="s">
        <v>65126</v>
      </c>
      <c r="B7856" t="s">
        <v>65127</v>
      </c>
      <c r="C7856" t="s">
        <v>49</v>
      </c>
      <c r="D7856" t="s">
        <v>65128</v>
      </c>
      <c r="E7856" t="s">
        <v>65129</v>
      </c>
      <c r="F7856" t="s">
        <v>65130</v>
      </c>
      <c r="G7856" t="s">
        <v>65131</v>
      </c>
      <c r="H7856" t="s">
        <v>65132</v>
      </c>
      <c r="I7856" t="s">
        <v>12757</v>
      </c>
      <c r="J7856" t="s">
        <v>7309</v>
      </c>
      <c r="K7856" t="s">
        <v>7310</v>
      </c>
      <c r="L7856" t="s">
        <v>375</v>
      </c>
      <c r="M7856" t="s">
        <v>5745</v>
      </c>
      <c r="N7856" t="s">
        <v>5030</v>
      </c>
      <c r="O7856" t="s">
        <v>7311</v>
      </c>
      <c r="P7856" t="s">
        <v>65133</v>
      </c>
      <c r="Q7856" t="s">
        <v>65134</v>
      </c>
      <c r="R7856" t="str">
        <f t="shared" si="244"/>
        <v>昌邑</v>
      </c>
      <c r="S7856" t="str">
        <f t="shared" si="245"/>
        <v>0114</v>
      </c>
    </row>
    <row r="7857" spans="1:19">
      <c r="A7857" t="s">
        <v>65135</v>
      </c>
      <c r="B7857" t="s">
        <v>65136</v>
      </c>
      <c r="C7857" t="s">
        <v>49</v>
      </c>
      <c r="D7857" t="s">
        <v>65137</v>
      </c>
      <c r="E7857" t="s">
        <v>65138</v>
      </c>
      <c r="F7857" t="s">
        <v>65139</v>
      </c>
      <c r="G7857" t="s">
        <v>65140</v>
      </c>
      <c r="H7857" t="s">
        <v>65141</v>
      </c>
      <c r="I7857" t="s">
        <v>12119</v>
      </c>
      <c r="J7857" t="s">
        <v>39398</v>
      </c>
      <c r="K7857" t="s">
        <v>39399</v>
      </c>
      <c r="L7857" t="s">
        <v>1136</v>
      </c>
      <c r="M7857" t="s">
        <v>11735</v>
      </c>
      <c r="N7857" t="s">
        <v>4972</v>
      </c>
      <c r="O7857" t="s">
        <v>39400</v>
      </c>
      <c r="P7857" t="s">
        <v>65142</v>
      </c>
      <c r="R7857" t="str">
        <f t="shared" si="244"/>
        <v>昌乐</v>
      </c>
      <c r="S7857" t="str">
        <f t="shared" si="245"/>
        <v>0114</v>
      </c>
    </row>
    <row r="7858" spans="1:19">
      <c r="A7858" t="s">
        <v>65143</v>
      </c>
      <c r="B7858" t="s">
        <v>65144</v>
      </c>
      <c r="C7858" t="s">
        <v>49</v>
      </c>
      <c r="D7858" t="s">
        <v>65145</v>
      </c>
      <c r="E7858" t="s">
        <v>65072</v>
      </c>
      <c r="F7858" t="s">
        <v>65146</v>
      </c>
      <c r="G7858" t="s">
        <v>65147</v>
      </c>
      <c r="H7858" t="s">
        <v>65148</v>
      </c>
      <c r="I7858" t="s">
        <v>5184</v>
      </c>
      <c r="J7858" t="s">
        <v>10338</v>
      </c>
      <c r="K7858" t="s">
        <v>10339</v>
      </c>
      <c r="L7858" t="s">
        <v>237</v>
      </c>
      <c r="M7858" t="s">
        <v>5247</v>
      </c>
      <c r="N7858" t="s">
        <v>4933</v>
      </c>
      <c r="O7858" t="s">
        <v>10340</v>
      </c>
      <c r="P7858" t="s">
        <v>65149</v>
      </c>
      <c r="R7858" t="str">
        <f t="shared" si="244"/>
        <v>潍城</v>
      </c>
      <c r="S7858" t="str">
        <f t="shared" si="245"/>
        <v>0114</v>
      </c>
    </row>
    <row r="7859" spans="1:19">
      <c r="A7859" t="s">
        <v>65150</v>
      </c>
      <c r="B7859" t="s">
        <v>65151</v>
      </c>
      <c r="C7859" t="s">
        <v>49</v>
      </c>
      <c r="D7859" t="s">
        <v>65152</v>
      </c>
      <c r="E7859" t="s">
        <v>65138</v>
      </c>
      <c r="F7859" t="s">
        <v>65153</v>
      </c>
      <c r="G7859" t="s">
        <v>65154</v>
      </c>
      <c r="H7859" t="s">
        <v>65155</v>
      </c>
      <c r="I7859" t="s">
        <v>12119</v>
      </c>
      <c r="J7859" t="s">
        <v>5408</v>
      </c>
      <c r="K7859" t="s">
        <v>4280</v>
      </c>
      <c r="L7859" t="s">
        <v>375</v>
      </c>
      <c r="M7859" t="s">
        <v>5409</v>
      </c>
      <c r="N7859" t="s">
        <v>5421</v>
      </c>
      <c r="O7859" t="s">
        <v>5410</v>
      </c>
      <c r="Q7859" t="s">
        <v>65156</v>
      </c>
      <c r="R7859" t="str">
        <f t="shared" si="244"/>
        <v>昌邑</v>
      </c>
      <c r="S7859" t="str">
        <f t="shared" si="245"/>
        <v>0114</v>
      </c>
    </row>
    <row r="7860" spans="1:19">
      <c r="A7860" t="s">
        <v>65157</v>
      </c>
      <c r="B7860" t="s">
        <v>65158</v>
      </c>
      <c r="C7860" t="s">
        <v>49</v>
      </c>
      <c r="D7860" t="s">
        <v>65159</v>
      </c>
      <c r="E7860" t="s">
        <v>65080</v>
      </c>
      <c r="F7860" t="s">
        <v>65160</v>
      </c>
      <c r="G7860" t="s">
        <v>65161</v>
      </c>
      <c r="H7860" t="s">
        <v>65162</v>
      </c>
      <c r="I7860" t="s">
        <v>12119</v>
      </c>
      <c r="J7860" t="s">
        <v>5647</v>
      </c>
      <c r="K7860" t="s">
        <v>5648</v>
      </c>
      <c r="L7860" t="s">
        <v>95</v>
      </c>
      <c r="M7860" t="s">
        <v>5649</v>
      </c>
      <c r="O7860" t="s">
        <v>5650</v>
      </c>
      <c r="R7860" t="str">
        <f t="shared" si="244"/>
        <v>安丘</v>
      </c>
      <c r="S7860" t="str">
        <f t="shared" si="245"/>
        <v>0114</v>
      </c>
    </row>
    <row r="7861" spans="1:19">
      <c r="A7861" t="s">
        <v>65163</v>
      </c>
      <c r="B7861" t="s">
        <v>65164</v>
      </c>
      <c r="C7861" t="s">
        <v>49</v>
      </c>
      <c r="D7861" t="s">
        <v>65165</v>
      </c>
      <c r="E7861" t="s">
        <v>65129</v>
      </c>
      <c r="F7861" t="s">
        <v>65166</v>
      </c>
      <c r="G7861" t="s">
        <v>65167</v>
      </c>
      <c r="H7861" t="s">
        <v>65168</v>
      </c>
      <c r="I7861" t="s">
        <v>12119</v>
      </c>
      <c r="J7861" t="s">
        <v>11849</v>
      </c>
      <c r="K7861" t="s">
        <v>11850</v>
      </c>
      <c r="L7861" t="s">
        <v>95</v>
      </c>
      <c r="M7861" t="s">
        <v>5709</v>
      </c>
      <c r="N7861" t="s">
        <v>5030</v>
      </c>
      <c r="O7861" t="s">
        <v>11851</v>
      </c>
      <c r="P7861" t="s">
        <v>65169</v>
      </c>
      <c r="Q7861" t="s">
        <v>65170</v>
      </c>
      <c r="R7861" t="str">
        <f t="shared" si="244"/>
        <v>安丘</v>
      </c>
      <c r="S7861" t="str">
        <f t="shared" si="245"/>
        <v>0114</v>
      </c>
    </row>
    <row r="7862" spans="1:19">
      <c r="A7862" t="s">
        <v>65171</v>
      </c>
      <c r="B7862" t="s">
        <v>65172</v>
      </c>
      <c r="C7862" t="s">
        <v>49</v>
      </c>
      <c r="D7862" t="s">
        <v>65173</v>
      </c>
      <c r="E7862" t="s">
        <v>65174</v>
      </c>
      <c r="F7862" t="s">
        <v>65175</v>
      </c>
      <c r="G7862" t="s">
        <v>65176</v>
      </c>
      <c r="H7862" t="s">
        <v>65177</v>
      </c>
      <c r="I7862" t="s">
        <v>12119</v>
      </c>
      <c r="J7862" t="s">
        <v>6792</v>
      </c>
      <c r="K7862" t="s">
        <v>6793</v>
      </c>
      <c r="L7862" t="s">
        <v>77</v>
      </c>
      <c r="M7862" t="s">
        <v>5295</v>
      </c>
      <c r="N7862" t="s">
        <v>4905</v>
      </c>
      <c r="O7862" t="s">
        <v>6795</v>
      </c>
      <c r="P7862" t="s">
        <v>65178</v>
      </c>
      <c r="R7862" t="str">
        <f t="shared" si="244"/>
        <v>临朐</v>
      </c>
      <c r="S7862" t="str">
        <f t="shared" si="245"/>
        <v>0114</v>
      </c>
    </row>
    <row r="7863" spans="1:19">
      <c r="A7863" t="s">
        <v>65179</v>
      </c>
      <c r="B7863" t="s">
        <v>65180</v>
      </c>
      <c r="C7863" t="s">
        <v>49</v>
      </c>
      <c r="D7863" t="s">
        <v>65181</v>
      </c>
      <c r="E7863" t="s">
        <v>65129</v>
      </c>
      <c r="F7863" t="s">
        <v>65182</v>
      </c>
      <c r="G7863" t="s">
        <v>65183</v>
      </c>
      <c r="H7863" t="s">
        <v>65184</v>
      </c>
      <c r="I7863" t="s">
        <v>12757</v>
      </c>
      <c r="J7863" t="s">
        <v>46354</v>
      </c>
      <c r="K7863" t="s">
        <v>46355</v>
      </c>
      <c r="L7863" t="s">
        <v>114</v>
      </c>
      <c r="M7863" t="s">
        <v>5486</v>
      </c>
      <c r="N7863" t="s">
        <v>15744</v>
      </c>
      <c r="O7863" t="s">
        <v>46356</v>
      </c>
      <c r="P7863" t="s">
        <v>65185</v>
      </c>
      <c r="Q7863" t="s">
        <v>65186</v>
      </c>
      <c r="R7863" t="str">
        <f t="shared" si="244"/>
        <v>高密</v>
      </c>
      <c r="S7863" t="str">
        <f t="shared" si="245"/>
        <v>0114</v>
      </c>
    </row>
    <row r="7864" spans="1:19">
      <c r="A7864" t="s">
        <v>65187</v>
      </c>
      <c r="B7864" t="s">
        <v>65188</v>
      </c>
      <c r="C7864" t="s">
        <v>49</v>
      </c>
      <c r="D7864" t="s">
        <v>65189</v>
      </c>
      <c r="E7864" t="s">
        <v>65190</v>
      </c>
      <c r="F7864" t="s">
        <v>65191</v>
      </c>
      <c r="G7864" t="s">
        <v>65192</v>
      </c>
      <c r="H7864" t="s">
        <v>65193</v>
      </c>
      <c r="I7864" t="s">
        <v>4852</v>
      </c>
      <c r="J7864" t="s">
        <v>7332</v>
      </c>
      <c r="K7864" t="s">
        <v>7333</v>
      </c>
      <c r="L7864" t="s">
        <v>375</v>
      </c>
      <c r="M7864" t="s">
        <v>7334</v>
      </c>
      <c r="N7864" t="s">
        <v>4845</v>
      </c>
      <c r="O7864" t="s">
        <v>7335</v>
      </c>
      <c r="P7864" t="s">
        <v>65194</v>
      </c>
      <c r="Q7864" t="s">
        <v>65195</v>
      </c>
      <c r="R7864" t="str">
        <f t="shared" si="244"/>
        <v>昌邑</v>
      </c>
      <c r="S7864" t="str">
        <f t="shared" si="245"/>
        <v>0114</v>
      </c>
    </row>
    <row r="7865" spans="1:19">
      <c r="A7865" t="s">
        <v>65196</v>
      </c>
      <c r="B7865" t="s">
        <v>3405</v>
      </c>
      <c r="C7865" t="s">
        <v>49</v>
      </c>
      <c r="D7865" t="s">
        <v>65197</v>
      </c>
      <c r="E7865" t="s">
        <v>65198</v>
      </c>
      <c r="F7865" t="s">
        <v>65199</v>
      </c>
      <c r="G7865" t="s">
        <v>65200</v>
      </c>
      <c r="H7865" t="s">
        <v>65201</v>
      </c>
      <c r="I7865" t="s">
        <v>12119</v>
      </c>
      <c r="J7865" t="s">
        <v>12985</v>
      </c>
      <c r="K7865" t="s">
        <v>12986</v>
      </c>
      <c r="L7865" t="s">
        <v>105</v>
      </c>
      <c r="M7865" t="s">
        <v>5769</v>
      </c>
      <c r="N7865" t="s">
        <v>5907</v>
      </c>
      <c r="O7865" t="s">
        <v>12987</v>
      </c>
      <c r="P7865" t="s">
        <v>65202</v>
      </c>
      <c r="R7865" t="str">
        <f t="shared" si="244"/>
        <v>寿光</v>
      </c>
      <c r="S7865" t="str">
        <f t="shared" si="245"/>
        <v>0114</v>
      </c>
    </row>
    <row r="7866" spans="1:19">
      <c r="A7866" t="s">
        <v>65203</v>
      </c>
      <c r="B7866" t="s">
        <v>65204</v>
      </c>
      <c r="C7866" t="s">
        <v>49</v>
      </c>
      <c r="D7866" t="s">
        <v>65205</v>
      </c>
      <c r="E7866" t="s">
        <v>65206</v>
      </c>
      <c r="F7866" t="s">
        <v>65207</v>
      </c>
      <c r="G7866" t="s">
        <v>65208</v>
      </c>
      <c r="H7866" t="s">
        <v>65209</v>
      </c>
      <c r="I7866" t="s">
        <v>5282</v>
      </c>
      <c r="J7866" t="s">
        <v>7963</v>
      </c>
      <c r="K7866" t="s">
        <v>7964</v>
      </c>
      <c r="L7866" t="s">
        <v>60</v>
      </c>
      <c r="M7866" t="s">
        <v>5511</v>
      </c>
      <c r="N7866" t="s">
        <v>5487</v>
      </c>
      <c r="O7866" t="s">
        <v>7965</v>
      </c>
      <c r="P7866" t="s">
        <v>65210</v>
      </c>
      <c r="Q7866" t="s">
        <v>65211</v>
      </c>
      <c r="R7866" t="str">
        <f t="shared" si="244"/>
        <v>奎文</v>
      </c>
      <c r="S7866" t="str">
        <f t="shared" si="245"/>
        <v>0114</v>
      </c>
    </row>
    <row r="7867" spans="1:19">
      <c r="A7867" t="s">
        <v>65212</v>
      </c>
      <c r="B7867" t="s">
        <v>65213</v>
      </c>
      <c r="C7867" t="s">
        <v>49</v>
      </c>
      <c r="D7867" t="s">
        <v>65214</v>
      </c>
      <c r="E7867" t="s">
        <v>65215</v>
      </c>
      <c r="F7867" t="s">
        <v>65216</v>
      </c>
      <c r="G7867" t="s">
        <v>65217</v>
      </c>
      <c r="H7867" t="s">
        <v>65218</v>
      </c>
      <c r="I7867" t="s">
        <v>12757</v>
      </c>
      <c r="J7867" t="s">
        <v>24192</v>
      </c>
      <c r="K7867" t="s">
        <v>24193</v>
      </c>
      <c r="L7867" t="s">
        <v>86</v>
      </c>
      <c r="M7867" t="s">
        <v>7679</v>
      </c>
      <c r="N7867" t="s">
        <v>5907</v>
      </c>
      <c r="O7867" t="s">
        <v>24194</v>
      </c>
      <c r="P7867" t="s">
        <v>65219</v>
      </c>
      <c r="Q7867" t="s">
        <v>65220</v>
      </c>
      <c r="R7867" t="str">
        <f t="shared" si="244"/>
        <v>坊子</v>
      </c>
      <c r="S7867" t="str">
        <f t="shared" si="245"/>
        <v>0114</v>
      </c>
    </row>
    <row r="7868" spans="1:19">
      <c r="A7868" t="s">
        <v>65221</v>
      </c>
      <c r="B7868" t="s">
        <v>65222</v>
      </c>
      <c r="C7868" t="s">
        <v>49</v>
      </c>
      <c r="D7868" t="s">
        <v>65223</v>
      </c>
      <c r="E7868" t="s">
        <v>65072</v>
      </c>
      <c r="F7868" t="s">
        <v>65224</v>
      </c>
      <c r="G7868" t="s">
        <v>65225</v>
      </c>
      <c r="H7868" t="s">
        <v>65226</v>
      </c>
      <c r="I7868" t="s">
        <v>4852</v>
      </c>
      <c r="J7868" t="s">
        <v>60738</v>
      </c>
      <c r="K7868" t="s">
        <v>60739</v>
      </c>
      <c r="L7868" t="s">
        <v>60</v>
      </c>
      <c r="M7868" t="s">
        <v>5888</v>
      </c>
      <c r="N7868" t="s">
        <v>5801</v>
      </c>
      <c r="O7868" t="s">
        <v>60740</v>
      </c>
      <c r="P7868" t="s">
        <v>65227</v>
      </c>
      <c r="R7868" t="str">
        <f t="shared" si="244"/>
        <v>奎文</v>
      </c>
      <c r="S7868" t="str">
        <f t="shared" si="245"/>
        <v>0114</v>
      </c>
    </row>
    <row r="7869" spans="1:19">
      <c r="A7869" t="s">
        <v>65228</v>
      </c>
      <c r="B7869" t="s">
        <v>65229</v>
      </c>
      <c r="C7869" t="s">
        <v>49</v>
      </c>
      <c r="D7869" t="s">
        <v>65230</v>
      </c>
      <c r="E7869" t="s">
        <v>65072</v>
      </c>
      <c r="F7869" t="s">
        <v>65231</v>
      </c>
      <c r="G7869" t="s">
        <v>65232</v>
      </c>
      <c r="H7869" t="s">
        <v>65233</v>
      </c>
      <c r="I7869" t="s">
        <v>5541</v>
      </c>
      <c r="J7869" t="s">
        <v>8450</v>
      </c>
      <c r="K7869" t="s">
        <v>8451</v>
      </c>
      <c r="L7869" t="s">
        <v>60</v>
      </c>
      <c r="M7869" t="s">
        <v>5888</v>
      </c>
      <c r="N7869" t="s">
        <v>4789</v>
      </c>
      <c r="O7869" t="s">
        <v>8452</v>
      </c>
      <c r="P7869" t="s">
        <v>65234</v>
      </c>
      <c r="Q7869" t="s">
        <v>65235</v>
      </c>
      <c r="R7869" t="str">
        <f t="shared" si="244"/>
        <v>奎文</v>
      </c>
      <c r="S7869" t="str">
        <f t="shared" si="245"/>
        <v>0114</v>
      </c>
    </row>
    <row r="7870" spans="1:19">
      <c r="A7870" t="s">
        <v>65236</v>
      </c>
      <c r="B7870" t="s">
        <v>65237</v>
      </c>
      <c r="C7870" t="s">
        <v>49</v>
      </c>
      <c r="D7870" t="s">
        <v>65238</v>
      </c>
      <c r="E7870" t="s">
        <v>65129</v>
      </c>
      <c r="F7870" t="s">
        <v>65239</v>
      </c>
      <c r="G7870" t="s">
        <v>65240</v>
      </c>
      <c r="H7870" t="s">
        <v>65241</v>
      </c>
      <c r="I7870" t="s">
        <v>12119</v>
      </c>
      <c r="J7870" t="s">
        <v>10316</v>
      </c>
      <c r="K7870" t="s">
        <v>10317</v>
      </c>
      <c r="L7870" t="s">
        <v>262</v>
      </c>
      <c r="M7870" t="s">
        <v>10318</v>
      </c>
      <c r="O7870" t="s">
        <v>10319</v>
      </c>
      <c r="Q7870" t="s">
        <v>65242</v>
      </c>
      <c r="R7870" t="str">
        <f t="shared" si="244"/>
        <v>寒亭</v>
      </c>
      <c r="S7870" t="str">
        <f t="shared" si="245"/>
        <v>0114</v>
      </c>
    </row>
    <row r="7871" spans="1:19">
      <c r="A7871" t="s">
        <v>65243</v>
      </c>
      <c r="B7871" t="s">
        <v>65244</v>
      </c>
      <c r="C7871" t="s">
        <v>49</v>
      </c>
      <c r="D7871" t="s">
        <v>65245</v>
      </c>
      <c r="E7871" t="s">
        <v>65072</v>
      </c>
      <c r="F7871" t="s">
        <v>65246</v>
      </c>
      <c r="G7871" t="s">
        <v>65247</v>
      </c>
      <c r="H7871" t="s">
        <v>65248</v>
      </c>
      <c r="I7871" t="s">
        <v>4852</v>
      </c>
      <c r="J7871" t="s">
        <v>5636</v>
      </c>
      <c r="K7871" t="s">
        <v>5720</v>
      </c>
      <c r="L7871" t="s">
        <v>50</v>
      </c>
      <c r="M7871" t="s">
        <v>5721</v>
      </c>
      <c r="N7871" t="s">
        <v>5451</v>
      </c>
      <c r="O7871" t="s">
        <v>5722</v>
      </c>
      <c r="P7871" t="s">
        <v>65249</v>
      </c>
      <c r="Q7871" t="s">
        <v>65250</v>
      </c>
      <c r="R7871" t="str">
        <f t="shared" si="244"/>
        <v>青州</v>
      </c>
      <c r="S7871" t="str">
        <f t="shared" si="245"/>
        <v>0114</v>
      </c>
    </row>
    <row r="7872" spans="1:19">
      <c r="A7872" t="s">
        <v>65251</v>
      </c>
      <c r="B7872" t="s">
        <v>65252</v>
      </c>
      <c r="C7872" t="s">
        <v>49</v>
      </c>
      <c r="D7872" t="s">
        <v>65253</v>
      </c>
      <c r="E7872" t="s">
        <v>65254</v>
      </c>
      <c r="F7872" t="s">
        <v>65255</v>
      </c>
      <c r="G7872" t="s">
        <v>65256</v>
      </c>
      <c r="H7872" t="s">
        <v>65257</v>
      </c>
      <c r="I7872" t="s">
        <v>12119</v>
      </c>
      <c r="J7872" t="s">
        <v>4916</v>
      </c>
      <c r="K7872" t="s">
        <v>4917</v>
      </c>
      <c r="L7872" t="s">
        <v>114</v>
      </c>
      <c r="M7872" t="s">
        <v>4918</v>
      </c>
      <c r="N7872" t="s">
        <v>5421</v>
      </c>
      <c r="O7872" t="s">
        <v>4920</v>
      </c>
      <c r="P7872" t="s">
        <v>65258</v>
      </c>
      <c r="Q7872" t="s">
        <v>65259</v>
      </c>
      <c r="R7872" t="str">
        <f t="shared" si="244"/>
        <v>高密</v>
      </c>
      <c r="S7872" t="str">
        <f t="shared" si="245"/>
        <v>0114</v>
      </c>
    </row>
    <row r="7873" spans="1:19">
      <c r="A7873" t="s">
        <v>65260</v>
      </c>
      <c r="B7873" t="s">
        <v>65261</v>
      </c>
      <c r="C7873" t="s">
        <v>49</v>
      </c>
      <c r="D7873" t="s">
        <v>65262</v>
      </c>
      <c r="E7873" t="s">
        <v>65206</v>
      </c>
      <c r="F7873" t="s">
        <v>65263</v>
      </c>
      <c r="G7873" t="s">
        <v>65264</v>
      </c>
      <c r="H7873" t="s">
        <v>65265</v>
      </c>
      <c r="I7873" t="s">
        <v>5282</v>
      </c>
      <c r="J7873" t="s">
        <v>10006</v>
      </c>
      <c r="K7873" t="s">
        <v>10007</v>
      </c>
      <c r="L7873" t="s">
        <v>60</v>
      </c>
      <c r="M7873" t="s">
        <v>5888</v>
      </c>
      <c r="O7873" t="s">
        <v>10008</v>
      </c>
      <c r="R7873" t="str">
        <f t="shared" ref="R7873:R7936" si="246">IF(OR(LEFT(L7873,2)="高新"),"奎文",IF(LEFT(L7873,2)="峡山","坊子",IF(LEFT(L7873,2)="滨海","寒亭",LEFT(L7873,2))))</f>
        <v>奎文</v>
      </c>
      <c r="S7873" t="str">
        <f t="shared" ref="S7873:S7936" si="247">TEXT(B7873,"mmdd")</f>
        <v>0114</v>
      </c>
    </row>
    <row r="7874" spans="1:19">
      <c r="A7874" t="s">
        <v>65266</v>
      </c>
      <c r="B7874" t="s">
        <v>65267</v>
      </c>
      <c r="C7874" t="s">
        <v>49</v>
      </c>
      <c r="D7874" t="s">
        <v>65268</v>
      </c>
      <c r="E7874" t="s">
        <v>65138</v>
      </c>
      <c r="F7874" t="s">
        <v>65269</v>
      </c>
      <c r="G7874" t="s">
        <v>65270</v>
      </c>
      <c r="H7874" t="s">
        <v>65271</v>
      </c>
      <c r="I7874" t="s">
        <v>12119</v>
      </c>
      <c r="J7874" t="s">
        <v>5497</v>
      </c>
      <c r="K7874" t="s">
        <v>5498</v>
      </c>
      <c r="L7874" t="s">
        <v>375</v>
      </c>
      <c r="M7874" t="s">
        <v>5499</v>
      </c>
      <c r="N7874" t="s">
        <v>5056</v>
      </c>
      <c r="O7874" t="s">
        <v>5500</v>
      </c>
      <c r="P7874" t="s">
        <v>65272</v>
      </c>
      <c r="Q7874" t="s">
        <v>65273</v>
      </c>
      <c r="R7874" t="str">
        <f t="shared" si="246"/>
        <v>昌邑</v>
      </c>
      <c r="S7874" t="str">
        <f t="shared" si="247"/>
        <v>0114</v>
      </c>
    </row>
    <row r="7875" spans="1:19">
      <c r="A7875" t="s">
        <v>3410</v>
      </c>
      <c r="B7875" t="s">
        <v>65274</v>
      </c>
      <c r="C7875" t="s">
        <v>49</v>
      </c>
      <c r="D7875" t="s">
        <v>65275</v>
      </c>
      <c r="E7875" t="s">
        <v>65129</v>
      </c>
      <c r="F7875" t="s">
        <v>65276</v>
      </c>
      <c r="G7875" t="s">
        <v>3408</v>
      </c>
      <c r="H7875" t="s">
        <v>3421</v>
      </c>
      <c r="I7875" t="s">
        <v>12119</v>
      </c>
      <c r="J7875" t="s">
        <v>10316</v>
      </c>
      <c r="K7875" t="s">
        <v>10317</v>
      </c>
      <c r="L7875" t="s">
        <v>262</v>
      </c>
      <c r="M7875" t="s">
        <v>10318</v>
      </c>
      <c r="N7875" t="s">
        <v>5421</v>
      </c>
      <c r="O7875" t="s">
        <v>10319</v>
      </c>
      <c r="P7875" t="s">
        <v>65277</v>
      </c>
      <c r="Q7875" t="s">
        <v>27353</v>
      </c>
      <c r="R7875" t="str">
        <f t="shared" si="246"/>
        <v>寒亭</v>
      </c>
      <c r="S7875" t="str">
        <f t="shared" si="247"/>
        <v>0114</v>
      </c>
    </row>
    <row r="7876" spans="1:19">
      <c r="A7876" t="s">
        <v>65278</v>
      </c>
      <c r="B7876" t="s">
        <v>65279</v>
      </c>
      <c r="C7876" t="s">
        <v>49</v>
      </c>
      <c r="D7876" t="s">
        <v>65280</v>
      </c>
      <c r="E7876" t="s">
        <v>65072</v>
      </c>
      <c r="F7876" t="s">
        <v>65281</v>
      </c>
      <c r="G7876" t="s">
        <v>65282</v>
      </c>
      <c r="H7876" t="s">
        <v>65283</v>
      </c>
      <c r="I7876" t="s">
        <v>4828</v>
      </c>
      <c r="J7876" t="s">
        <v>12053</v>
      </c>
      <c r="K7876" t="s">
        <v>12054</v>
      </c>
      <c r="L7876" t="s">
        <v>77</v>
      </c>
      <c r="M7876" t="s">
        <v>4803</v>
      </c>
      <c r="N7876" t="s">
        <v>5801</v>
      </c>
      <c r="O7876" t="s">
        <v>12055</v>
      </c>
      <c r="P7876" t="s">
        <v>65284</v>
      </c>
      <c r="R7876" t="str">
        <f t="shared" si="246"/>
        <v>临朐</v>
      </c>
      <c r="S7876" t="str">
        <f t="shared" si="247"/>
        <v>0114</v>
      </c>
    </row>
    <row r="7877" spans="1:19">
      <c r="A7877" t="s">
        <v>65285</v>
      </c>
      <c r="B7877" t="s">
        <v>65279</v>
      </c>
      <c r="C7877" t="s">
        <v>49</v>
      </c>
      <c r="D7877" t="s">
        <v>65286</v>
      </c>
      <c r="E7877" t="s">
        <v>65072</v>
      </c>
      <c r="F7877" t="s">
        <v>65287</v>
      </c>
      <c r="G7877" t="s">
        <v>65288</v>
      </c>
      <c r="H7877" t="s">
        <v>65289</v>
      </c>
      <c r="I7877" t="s">
        <v>5541</v>
      </c>
      <c r="J7877" t="s">
        <v>6053</v>
      </c>
      <c r="K7877" t="s">
        <v>6054</v>
      </c>
      <c r="L7877" t="s">
        <v>105</v>
      </c>
      <c r="M7877" t="s">
        <v>6055</v>
      </c>
      <c r="N7877" t="s">
        <v>8593</v>
      </c>
      <c r="O7877" t="s">
        <v>6056</v>
      </c>
      <c r="P7877" t="s">
        <v>65290</v>
      </c>
      <c r="Q7877" t="s">
        <v>65291</v>
      </c>
      <c r="R7877" t="str">
        <f t="shared" si="246"/>
        <v>寿光</v>
      </c>
      <c r="S7877" t="str">
        <f t="shared" si="247"/>
        <v>0114</v>
      </c>
    </row>
    <row r="7878" spans="1:19">
      <c r="A7878" t="s">
        <v>65292</v>
      </c>
      <c r="B7878" t="s">
        <v>65293</v>
      </c>
      <c r="C7878" t="s">
        <v>49</v>
      </c>
      <c r="D7878" t="s">
        <v>65294</v>
      </c>
      <c r="E7878" t="s">
        <v>65080</v>
      </c>
      <c r="F7878" t="s">
        <v>65295</v>
      </c>
      <c r="G7878" t="s">
        <v>65296</v>
      </c>
      <c r="H7878" t="s">
        <v>65297</v>
      </c>
      <c r="I7878" t="s">
        <v>5407</v>
      </c>
      <c r="J7878" t="s">
        <v>5185</v>
      </c>
      <c r="K7878" t="s">
        <v>5186</v>
      </c>
      <c r="L7878" t="s">
        <v>237</v>
      </c>
      <c r="M7878" t="s">
        <v>4868</v>
      </c>
      <c r="O7878" t="s">
        <v>5187</v>
      </c>
      <c r="P7878" t="s">
        <v>65298</v>
      </c>
      <c r="R7878" t="str">
        <f t="shared" si="246"/>
        <v>潍城</v>
      </c>
      <c r="S7878" t="str">
        <f t="shared" si="247"/>
        <v>0114</v>
      </c>
    </row>
    <row r="7879" spans="1:19">
      <c r="A7879" t="s">
        <v>65299</v>
      </c>
      <c r="B7879" t="s">
        <v>65300</v>
      </c>
      <c r="C7879" t="s">
        <v>49</v>
      </c>
      <c r="D7879" t="s">
        <v>65301</v>
      </c>
      <c r="E7879" t="s">
        <v>65080</v>
      </c>
      <c r="F7879" t="s">
        <v>65302</v>
      </c>
      <c r="G7879" t="s">
        <v>65303</v>
      </c>
      <c r="H7879" t="s">
        <v>65304</v>
      </c>
      <c r="I7879" t="s">
        <v>12119</v>
      </c>
      <c r="J7879" t="s">
        <v>5245</v>
      </c>
      <c r="K7879" t="s">
        <v>5246</v>
      </c>
      <c r="L7879" t="s">
        <v>237</v>
      </c>
      <c r="M7879" t="s">
        <v>5247</v>
      </c>
      <c r="O7879" t="s">
        <v>5249</v>
      </c>
      <c r="P7879" t="s">
        <v>65305</v>
      </c>
      <c r="R7879" t="str">
        <f t="shared" si="246"/>
        <v>潍城</v>
      </c>
      <c r="S7879" t="str">
        <f t="shared" si="247"/>
        <v>0114</v>
      </c>
    </row>
    <row r="7880" spans="1:19">
      <c r="A7880" t="s">
        <v>65306</v>
      </c>
      <c r="B7880" t="s">
        <v>65307</v>
      </c>
      <c r="C7880" t="s">
        <v>49</v>
      </c>
      <c r="D7880" t="s">
        <v>65308</v>
      </c>
      <c r="E7880" t="s">
        <v>65198</v>
      </c>
      <c r="F7880" t="s">
        <v>65309</v>
      </c>
      <c r="G7880" t="s">
        <v>65310</v>
      </c>
      <c r="H7880" t="s">
        <v>65311</v>
      </c>
      <c r="I7880" t="s">
        <v>12119</v>
      </c>
      <c r="J7880" t="s">
        <v>17246</v>
      </c>
      <c r="K7880" t="s">
        <v>17247</v>
      </c>
      <c r="L7880" t="s">
        <v>114</v>
      </c>
      <c r="M7880" t="s">
        <v>9901</v>
      </c>
      <c r="N7880" t="s">
        <v>4933</v>
      </c>
      <c r="O7880" t="s">
        <v>17248</v>
      </c>
      <c r="P7880" t="s">
        <v>65312</v>
      </c>
      <c r="R7880" t="str">
        <f t="shared" si="246"/>
        <v>高密</v>
      </c>
      <c r="S7880" t="str">
        <f t="shared" si="247"/>
        <v>0114</v>
      </c>
    </row>
    <row r="7881" spans="1:19">
      <c r="A7881" t="s">
        <v>65313</v>
      </c>
      <c r="B7881" t="s">
        <v>65314</v>
      </c>
      <c r="C7881" t="s">
        <v>49</v>
      </c>
      <c r="D7881" t="s">
        <v>65315</v>
      </c>
      <c r="E7881" t="s">
        <v>65129</v>
      </c>
      <c r="F7881" t="s">
        <v>65316</v>
      </c>
      <c r="G7881" t="s">
        <v>65317</v>
      </c>
      <c r="H7881" t="s">
        <v>65318</v>
      </c>
      <c r="I7881" t="s">
        <v>12119</v>
      </c>
      <c r="J7881" t="s">
        <v>8984</v>
      </c>
      <c r="K7881" t="s">
        <v>8985</v>
      </c>
      <c r="L7881" t="s">
        <v>60</v>
      </c>
      <c r="M7881" t="s">
        <v>5511</v>
      </c>
      <c r="N7881" t="s">
        <v>4905</v>
      </c>
      <c r="O7881" t="s">
        <v>8986</v>
      </c>
      <c r="Q7881" t="s">
        <v>65319</v>
      </c>
      <c r="R7881" t="str">
        <f t="shared" si="246"/>
        <v>奎文</v>
      </c>
      <c r="S7881" t="str">
        <f t="shared" si="247"/>
        <v>0114</v>
      </c>
    </row>
    <row r="7882" spans="1:19">
      <c r="A7882" t="s">
        <v>65320</v>
      </c>
      <c r="B7882" t="s">
        <v>65321</v>
      </c>
      <c r="C7882" t="s">
        <v>49</v>
      </c>
      <c r="D7882" t="s">
        <v>65322</v>
      </c>
      <c r="E7882" t="s">
        <v>65129</v>
      </c>
      <c r="F7882" t="s">
        <v>65323</v>
      </c>
      <c r="G7882" t="s">
        <v>65324</v>
      </c>
      <c r="H7882" t="s">
        <v>65325</v>
      </c>
      <c r="I7882" t="s">
        <v>12119</v>
      </c>
      <c r="J7882" t="s">
        <v>7514</v>
      </c>
      <c r="K7882" t="s">
        <v>7515</v>
      </c>
      <c r="L7882" t="s">
        <v>95</v>
      </c>
      <c r="M7882" t="s">
        <v>5042</v>
      </c>
      <c r="N7882" t="s">
        <v>5699</v>
      </c>
      <c r="O7882" t="s">
        <v>7516</v>
      </c>
      <c r="P7882" t="s">
        <v>65326</v>
      </c>
      <c r="Q7882" t="s">
        <v>65327</v>
      </c>
      <c r="R7882" t="str">
        <f t="shared" si="246"/>
        <v>安丘</v>
      </c>
      <c r="S7882" t="str">
        <f t="shared" si="247"/>
        <v>0114</v>
      </c>
    </row>
    <row r="7883" spans="1:19">
      <c r="A7883" t="s">
        <v>65328</v>
      </c>
      <c r="B7883" t="s">
        <v>65329</v>
      </c>
      <c r="C7883" t="s">
        <v>49</v>
      </c>
      <c r="D7883" t="s">
        <v>65330</v>
      </c>
      <c r="E7883" t="s">
        <v>65080</v>
      </c>
      <c r="F7883" t="s">
        <v>65331</v>
      </c>
      <c r="G7883" t="s">
        <v>65332</v>
      </c>
      <c r="H7883" t="s">
        <v>65333</v>
      </c>
      <c r="I7883" t="s">
        <v>12119</v>
      </c>
      <c r="J7883" t="s">
        <v>5967</v>
      </c>
      <c r="K7883" t="s">
        <v>5968</v>
      </c>
      <c r="L7883" t="s">
        <v>60</v>
      </c>
      <c r="M7883" t="s">
        <v>4904</v>
      </c>
      <c r="N7883" t="s">
        <v>5112</v>
      </c>
      <c r="O7883" t="s">
        <v>5969</v>
      </c>
      <c r="P7883" t="s">
        <v>65334</v>
      </c>
      <c r="Q7883" t="s">
        <v>65335</v>
      </c>
      <c r="R7883" t="str">
        <f t="shared" si="246"/>
        <v>奎文</v>
      </c>
      <c r="S7883" t="str">
        <f t="shared" si="247"/>
        <v>0114</v>
      </c>
    </row>
    <row r="7884" spans="1:19">
      <c r="A7884" t="s">
        <v>65336</v>
      </c>
      <c r="B7884" t="s">
        <v>65337</v>
      </c>
      <c r="C7884" t="s">
        <v>49</v>
      </c>
      <c r="D7884" t="s">
        <v>65338</v>
      </c>
      <c r="E7884" t="s">
        <v>65339</v>
      </c>
      <c r="F7884" t="s">
        <v>65340</v>
      </c>
      <c r="G7884" t="s">
        <v>65341</v>
      </c>
      <c r="H7884" t="s">
        <v>65342</v>
      </c>
      <c r="I7884" t="s">
        <v>4828</v>
      </c>
      <c r="J7884" t="s">
        <v>6983</v>
      </c>
      <c r="K7884" t="s">
        <v>6984</v>
      </c>
      <c r="L7884" t="s">
        <v>95</v>
      </c>
      <c r="M7884" t="s">
        <v>5682</v>
      </c>
      <c r="N7884" t="s">
        <v>5056</v>
      </c>
      <c r="O7884" t="s">
        <v>6986</v>
      </c>
      <c r="P7884" t="s">
        <v>65343</v>
      </c>
      <c r="R7884" t="str">
        <f t="shared" si="246"/>
        <v>安丘</v>
      </c>
      <c r="S7884" t="str">
        <f t="shared" si="247"/>
        <v>0114</v>
      </c>
    </row>
    <row r="7885" spans="1:19">
      <c r="A7885" t="s">
        <v>65344</v>
      </c>
      <c r="B7885" t="s">
        <v>65345</v>
      </c>
      <c r="C7885" t="s">
        <v>49</v>
      </c>
      <c r="D7885" t="s">
        <v>65346</v>
      </c>
      <c r="E7885" t="s">
        <v>65072</v>
      </c>
      <c r="F7885" t="s">
        <v>65347</v>
      </c>
      <c r="G7885" t="s">
        <v>65348</v>
      </c>
      <c r="H7885" t="s">
        <v>65349</v>
      </c>
      <c r="I7885" t="s">
        <v>4852</v>
      </c>
      <c r="J7885" t="s">
        <v>14692</v>
      </c>
      <c r="K7885" t="s">
        <v>14693</v>
      </c>
      <c r="L7885" t="s">
        <v>123</v>
      </c>
      <c r="M7885" t="s">
        <v>14694</v>
      </c>
      <c r="N7885" t="s">
        <v>6794</v>
      </c>
      <c r="O7885" t="s">
        <v>14695</v>
      </c>
      <c r="P7885" t="s">
        <v>65350</v>
      </c>
      <c r="R7885" t="str">
        <f t="shared" si="246"/>
        <v>诸城</v>
      </c>
      <c r="S7885" t="str">
        <f t="shared" si="247"/>
        <v>0114</v>
      </c>
    </row>
    <row r="7886" spans="1:19">
      <c r="A7886" t="s">
        <v>65351</v>
      </c>
      <c r="B7886" t="s">
        <v>65352</v>
      </c>
      <c r="C7886" t="s">
        <v>49</v>
      </c>
      <c r="D7886" t="s">
        <v>65353</v>
      </c>
      <c r="E7886" t="s">
        <v>65354</v>
      </c>
      <c r="F7886" t="s">
        <v>65355</v>
      </c>
      <c r="G7886" t="s">
        <v>65356</v>
      </c>
      <c r="H7886" t="s">
        <v>65357</v>
      </c>
      <c r="I7886" t="s">
        <v>4852</v>
      </c>
      <c r="J7886" t="s">
        <v>10760</v>
      </c>
      <c r="K7886" t="s">
        <v>10761</v>
      </c>
      <c r="L7886" t="s">
        <v>105</v>
      </c>
      <c r="M7886" t="s">
        <v>5029</v>
      </c>
      <c r="N7886" t="s">
        <v>4933</v>
      </c>
      <c r="O7886" t="s">
        <v>10762</v>
      </c>
      <c r="P7886" t="s">
        <v>65358</v>
      </c>
      <c r="R7886" t="str">
        <f t="shared" si="246"/>
        <v>寿光</v>
      </c>
      <c r="S7886" t="str">
        <f t="shared" si="247"/>
        <v>0114</v>
      </c>
    </row>
    <row r="7887" spans="1:19">
      <c r="A7887" t="s">
        <v>65359</v>
      </c>
      <c r="B7887" t="s">
        <v>65360</v>
      </c>
      <c r="C7887" t="s">
        <v>49</v>
      </c>
      <c r="D7887" t="s">
        <v>65361</v>
      </c>
      <c r="E7887" t="s">
        <v>65362</v>
      </c>
      <c r="F7887" t="s">
        <v>65363</v>
      </c>
      <c r="G7887" t="s">
        <v>65364</v>
      </c>
      <c r="H7887" t="s">
        <v>65172</v>
      </c>
      <c r="I7887" t="s">
        <v>4852</v>
      </c>
      <c r="J7887" t="s">
        <v>6916</v>
      </c>
      <c r="K7887" t="s">
        <v>6917</v>
      </c>
      <c r="L7887" t="s">
        <v>148</v>
      </c>
      <c r="M7887" t="s">
        <v>6918</v>
      </c>
      <c r="N7887" t="s">
        <v>6530</v>
      </c>
      <c r="O7887" t="s">
        <v>6919</v>
      </c>
      <c r="P7887" t="s">
        <v>65365</v>
      </c>
      <c r="R7887" t="str">
        <f t="shared" si="246"/>
        <v>寒亭</v>
      </c>
      <c r="S7887" t="str">
        <f t="shared" si="247"/>
        <v>0114</v>
      </c>
    </row>
    <row r="7888" spans="1:19">
      <c r="A7888" t="s">
        <v>65366</v>
      </c>
      <c r="B7888" t="s">
        <v>65367</v>
      </c>
      <c r="C7888" t="s">
        <v>49</v>
      </c>
      <c r="D7888" t="s">
        <v>65368</v>
      </c>
      <c r="E7888" t="s">
        <v>65206</v>
      </c>
      <c r="F7888" t="s">
        <v>65369</v>
      </c>
      <c r="G7888" t="s">
        <v>65370</v>
      </c>
      <c r="H7888" t="s">
        <v>65371</v>
      </c>
      <c r="I7888" t="s">
        <v>4955</v>
      </c>
      <c r="J7888" t="s">
        <v>12012</v>
      </c>
      <c r="K7888" t="s">
        <v>5341</v>
      </c>
      <c r="L7888" t="s">
        <v>1136</v>
      </c>
      <c r="M7888" t="s">
        <v>5330</v>
      </c>
      <c r="N7888" t="s">
        <v>4832</v>
      </c>
      <c r="O7888" t="s">
        <v>12014</v>
      </c>
      <c r="P7888" t="s">
        <v>65372</v>
      </c>
      <c r="Q7888" t="s">
        <v>65373</v>
      </c>
      <c r="R7888" t="str">
        <f t="shared" si="246"/>
        <v>昌乐</v>
      </c>
      <c r="S7888" t="str">
        <f t="shared" si="247"/>
        <v>0114</v>
      </c>
    </row>
    <row r="7889" spans="1:19">
      <c r="A7889" t="s">
        <v>65374</v>
      </c>
      <c r="B7889" t="s">
        <v>65375</v>
      </c>
      <c r="C7889" t="s">
        <v>49</v>
      </c>
      <c r="D7889" t="s">
        <v>65376</v>
      </c>
      <c r="E7889" t="s">
        <v>65206</v>
      </c>
      <c r="F7889" t="s">
        <v>65377</v>
      </c>
      <c r="G7889" t="s">
        <v>65378</v>
      </c>
      <c r="H7889" t="s">
        <v>65379</v>
      </c>
      <c r="I7889" t="s">
        <v>4785</v>
      </c>
      <c r="J7889" t="s">
        <v>7332</v>
      </c>
      <c r="K7889" t="s">
        <v>7333</v>
      </c>
      <c r="L7889" t="s">
        <v>375</v>
      </c>
      <c r="M7889" t="s">
        <v>7334</v>
      </c>
      <c r="O7889" t="s">
        <v>7335</v>
      </c>
      <c r="P7889" t="s">
        <v>65380</v>
      </c>
      <c r="R7889" t="str">
        <f t="shared" si="246"/>
        <v>昌邑</v>
      </c>
      <c r="S7889" t="str">
        <f t="shared" si="247"/>
        <v>0114</v>
      </c>
    </row>
    <row r="7890" spans="1:19">
      <c r="A7890" t="s">
        <v>65381</v>
      </c>
      <c r="B7890" t="s">
        <v>65382</v>
      </c>
      <c r="C7890" t="s">
        <v>49</v>
      </c>
      <c r="D7890" t="s">
        <v>65383</v>
      </c>
      <c r="E7890" t="s">
        <v>65129</v>
      </c>
      <c r="F7890" t="s">
        <v>65384</v>
      </c>
      <c r="G7890" t="s">
        <v>65385</v>
      </c>
      <c r="H7890" t="s">
        <v>65386</v>
      </c>
      <c r="I7890" t="s">
        <v>12500</v>
      </c>
      <c r="J7890" t="s">
        <v>18758</v>
      </c>
      <c r="K7890" t="s">
        <v>18759</v>
      </c>
      <c r="L7890" t="s">
        <v>105</v>
      </c>
      <c r="M7890" t="s">
        <v>6055</v>
      </c>
      <c r="N7890" t="s">
        <v>4972</v>
      </c>
      <c r="O7890" t="s">
        <v>18760</v>
      </c>
      <c r="P7890" t="s">
        <v>65387</v>
      </c>
      <c r="Q7890" t="s">
        <v>65388</v>
      </c>
      <c r="R7890" t="str">
        <f t="shared" si="246"/>
        <v>寿光</v>
      </c>
      <c r="S7890" t="str">
        <f t="shared" si="247"/>
        <v>0114</v>
      </c>
    </row>
    <row r="7891" spans="1:19">
      <c r="A7891" t="s">
        <v>65389</v>
      </c>
      <c r="B7891" t="s">
        <v>65390</v>
      </c>
      <c r="C7891" t="s">
        <v>49</v>
      </c>
      <c r="D7891" t="s">
        <v>65391</v>
      </c>
      <c r="E7891" t="s">
        <v>65129</v>
      </c>
      <c r="F7891" t="s">
        <v>65392</v>
      </c>
      <c r="G7891" t="s">
        <v>65393</v>
      </c>
      <c r="H7891" t="s">
        <v>65394</v>
      </c>
      <c r="I7891" t="s">
        <v>12500</v>
      </c>
      <c r="J7891" t="s">
        <v>6053</v>
      </c>
      <c r="K7891" t="s">
        <v>6054</v>
      </c>
      <c r="L7891" t="s">
        <v>105</v>
      </c>
      <c r="M7891" t="s">
        <v>6055</v>
      </c>
      <c r="N7891" t="s">
        <v>10295</v>
      </c>
      <c r="O7891" t="s">
        <v>6056</v>
      </c>
      <c r="P7891" t="s">
        <v>65395</v>
      </c>
      <c r="Q7891" t="s">
        <v>65396</v>
      </c>
      <c r="R7891" t="str">
        <f t="shared" si="246"/>
        <v>寿光</v>
      </c>
      <c r="S7891" t="str">
        <f t="shared" si="247"/>
        <v>0114</v>
      </c>
    </row>
    <row r="7892" spans="1:19">
      <c r="A7892" t="s">
        <v>65397</v>
      </c>
      <c r="B7892" t="s">
        <v>65398</v>
      </c>
      <c r="C7892" t="s">
        <v>49</v>
      </c>
      <c r="D7892" t="s">
        <v>65399</v>
      </c>
      <c r="E7892" t="s">
        <v>65080</v>
      </c>
      <c r="F7892" t="s">
        <v>65400</v>
      </c>
      <c r="G7892" t="s">
        <v>65401</v>
      </c>
      <c r="H7892" t="s">
        <v>65333</v>
      </c>
      <c r="I7892" t="s">
        <v>4785</v>
      </c>
      <c r="J7892" t="s">
        <v>10649</v>
      </c>
      <c r="K7892" t="s">
        <v>10650</v>
      </c>
      <c r="L7892" t="s">
        <v>50</v>
      </c>
      <c r="M7892" t="s">
        <v>4816</v>
      </c>
      <c r="O7892" t="s">
        <v>10651</v>
      </c>
      <c r="P7892" t="s">
        <v>65402</v>
      </c>
      <c r="Q7892" t="s">
        <v>65403</v>
      </c>
      <c r="R7892" t="str">
        <f t="shared" si="246"/>
        <v>青州</v>
      </c>
      <c r="S7892" t="str">
        <f t="shared" si="247"/>
        <v>0114</v>
      </c>
    </row>
    <row r="7893" spans="1:19">
      <c r="A7893" t="s">
        <v>65404</v>
      </c>
      <c r="B7893" t="s">
        <v>65405</v>
      </c>
      <c r="C7893" t="s">
        <v>49</v>
      </c>
      <c r="D7893" t="s">
        <v>65406</v>
      </c>
      <c r="E7893" t="s">
        <v>65072</v>
      </c>
      <c r="F7893" t="s">
        <v>65407</v>
      </c>
      <c r="G7893" t="s">
        <v>65408</v>
      </c>
      <c r="H7893" t="s">
        <v>65409</v>
      </c>
      <c r="I7893" t="s">
        <v>4852</v>
      </c>
      <c r="J7893" t="s">
        <v>11556</v>
      </c>
      <c r="K7893" t="s">
        <v>11557</v>
      </c>
      <c r="L7893" t="s">
        <v>105</v>
      </c>
      <c r="M7893" t="s">
        <v>5769</v>
      </c>
      <c r="N7893" t="s">
        <v>5296</v>
      </c>
      <c r="O7893" t="s">
        <v>11558</v>
      </c>
      <c r="P7893" t="s">
        <v>65410</v>
      </c>
      <c r="R7893" t="str">
        <f t="shared" si="246"/>
        <v>寿光</v>
      </c>
      <c r="S7893" t="str">
        <f t="shared" si="247"/>
        <v>0114</v>
      </c>
    </row>
    <row r="7894" spans="1:19">
      <c r="A7894" t="s">
        <v>65411</v>
      </c>
      <c r="B7894" t="s">
        <v>65412</v>
      </c>
      <c r="C7894" t="s">
        <v>49</v>
      </c>
      <c r="D7894" t="s">
        <v>65413</v>
      </c>
      <c r="E7894" t="s">
        <v>65080</v>
      </c>
      <c r="F7894" t="s">
        <v>65414</v>
      </c>
      <c r="G7894" t="s">
        <v>65415</v>
      </c>
      <c r="H7894" t="s">
        <v>65416</v>
      </c>
      <c r="I7894" t="s">
        <v>5327</v>
      </c>
      <c r="J7894" t="s">
        <v>8555</v>
      </c>
      <c r="K7894" t="s">
        <v>8556</v>
      </c>
      <c r="L7894" t="s">
        <v>86</v>
      </c>
      <c r="M7894" t="s">
        <v>8557</v>
      </c>
      <c r="O7894" t="s">
        <v>8558</v>
      </c>
      <c r="P7894" t="s">
        <v>65417</v>
      </c>
      <c r="R7894" t="str">
        <f t="shared" si="246"/>
        <v>坊子</v>
      </c>
      <c r="S7894" t="str">
        <f t="shared" si="247"/>
        <v>0114</v>
      </c>
    </row>
    <row r="7895" spans="1:19">
      <c r="A7895" t="s">
        <v>65418</v>
      </c>
      <c r="B7895" t="s">
        <v>65419</v>
      </c>
      <c r="C7895" t="s">
        <v>49</v>
      </c>
      <c r="D7895" t="s">
        <v>65420</v>
      </c>
      <c r="E7895" t="s">
        <v>65421</v>
      </c>
      <c r="F7895" t="s">
        <v>65422</v>
      </c>
      <c r="G7895" t="s">
        <v>65423</v>
      </c>
      <c r="H7895" t="s">
        <v>65424</v>
      </c>
      <c r="I7895" t="s">
        <v>4852</v>
      </c>
      <c r="J7895" t="s">
        <v>4853</v>
      </c>
      <c r="K7895" t="s">
        <v>4854</v>
      </c>
      <c r="L7895" t="s">
        <v>50</v>
      </c>
      <c r="M7895" t="s">
        <v>4855</v>
      </c>
      <c r="N7895" t="s">
        <v>4892</v>
      </c>
      <c r="O7895" t="s">
        <v>4857</v>
      </c>
      <c r="P7895" t="s">
        <v>65425</v>
      </c>
      <c r="R7895" t="str">
        <f t="shared" si="246"/>
        <v>青州</v>
      </c>
      <c r="S7895" t="str">
        <f t="shared" si="247"/>
        <v>0114</v>
      </c>
    </row>
    <row r="7896" spans="1:19">
      <c r="A7896" t="s">
        <v>65426</v>
      </c>
      <c r="B7896" t="s">
        <v>65427</v>
      </c>
      <c r="C7896" t="s">
        <v>49</v>
      </c>
      <c r="D7896" t="s">
        <v>65428</v>
      </c>
      <c r="E7896" t="s">
        <v>65080</v>
      </c>
      <c r="F7896" t="s">
        <v>65429</v>
      </c>
      <c r="G7896" t="s">
        <v>65430</v>
      </c>
      <c r="H7896" t="s">
        <v>65431</v>
      </c>
      <c r="I7896" t="s">
        <v>4852</v>
      </c>
      <c r="J7896" t="s">
        <v>14048</v>
      </c>
      <c r="K7896" t="s">
        <v>14049</v>
      </c>
      <c r="L7896" t="s">
        <v>60</v>
      </c>
      <c r="M7896" t="s">
        <v>4904</v>
      </c>
      <c r="O7896" t="s">
        <v>14050</v>
      </c>
      <c r="P7896" t="s">
        <v>65432</v>
      </c>
      <c r="Q7896" t="s">
        <v>65433</v>
      </c>
      <c r="R7896" t="str">
        <f t="shared" si="246"/>
        <v>奎文</v>
      </c>
      <c r="S7896" t="str">
        <f t="shared" si="247"/>
        <v>0114</v>
      </c>
    </row>
    <row r="7897" spans="1:19">
      <c r="A7897" t="s">
        <v>65434</v>
      </c>
      <c r="B7897" t="s">
        <v>65435</v>
      </c>
      <c r="C7897" t="s">
        <v>49</v>
      </c>
      <c r="D7897" t="s">
        <v>65436</v>
      </c>
      <c r="E7897" t="s">
        <v>65206</v>
      </c>
      <c r="F7897" t="s">
        <v>65437</v>
      </c>
      <c r="G7897" t="s">
        <v>65438</v>
      </c>
      <c r="H7897" t="s">
        <v>65439</v>
      </c>
      <c r="I7897" t="s">
        <v>5822</v>
      </c>
      <c r="J7897" t="s">
        <v>7155</v>
      </c>
      <c r="K7897" t="s">
        <v>7156</v>
      </c>
      <c r="L7897" t="s">
        <v>148</v>
      </c>
      <c r="M7897" t="s">
        <v>6391</v>
      </c>
      <c r="N7897" t="s">
        <v>5017</v>
      </c>
      <c r="O7897" t="s">
        <v>7157</v>
      </c>
      <c r="P7897" t="s">
        <v>65440</v>
      </c>
      <c r="R7897" t="str">
        <f t="shared" si="246"/>
        <v>寒亭</v>
      </c>
      <c r="S7897" t="str">
        <f t="shared" si="247"/>
        <v>0114</v>
      </c>
    </row>
    <row r="7898" spans="1:19">
      <c r="A7898" t="s">
        <v>3578</v>
      </c>
      <c r="B7898" t="s">
        <v>65441</v>
      </c>
      <c r="C7898" t="s">
        <v>49</v>
      </c>
      <c r="D7898" t="s">
        <v>65442</v>
      </c>
      <c r="E7898" t="s">
        <v>65080</v>
      </c>
      <c r="F7898" t="s">
        <v>65443</v>
      </c>
      <c r="G7898" t="s">
        <v>3576</v>
      </c>
      <c r="H7898" t="s">
        <v>65444</v>
      </c>
      <c r="I7898" t="s">
        <v>4852</v>
      </c>
      <c r="J7898" t="s">
        <v>10453</v>
      </c>
      <c r="K7898" t="s">
        <v>10454</v>
      </c>
      <c r="L7898" t="s">
        <v>123</v>
      </c>
      <c r="M7898" t="s">
        <v>4994</v>
      </c>
      <c r="O7898" t="s">
        <v>10455</v>
      </c>
      <c r="P7898" t="s">
        <v>65445</v>
      </c>
      <c r="R7898" t="str">
        <f t="shared" si="246"/>
        <v>诸城</v>
      </c>
      <c r="S7898" t="str">
        <f t="shared" si="247"/>
        <v>0114</v>
      </c>
    </row>
    <row r="7899" spans="1:19">
      <c r="A7899" t="s">
        <v>65446</v>
      </c>
      <c r="B7899" t="s">
        <v>65447</v>
      </c>
      <c r="C7899" t="s">
        <v>49</v>
      </c>
      <c r="D7899" t="s">
        <v>65448</v>
      </c>
      <c r="E7899" t="s">
        <v>65080</v>
      </c>
      <c r="F7899" t="s">
        <v>65449</v>
      </c>
      <c r="G7899" t="s">
        <v>65450</v>
      </c>
      <c r="H7899" t="s">
        <v>65451</v>
      </c>
      <c r="I7899" t="s">
        <v>12119</v>
      </c>
      <c r="J7899" t="s">
        <v>6065</v>
      </c>
      <c r="K7899" t="s">
        <v>6066</v>
      </c>
      <c r="L7899" t="s">
        <v>123</v>
      </c>
      <c r="M7899" t="s">
        <v>4994</v>
      </c>
      <c r="O7899" t="s">
        <v>6067</v>
      </c>
      <c r="P7899" t="s">
        <v>65452</v>
      </c>
      <c r="Q7899" t="s">
        <v>65453</v>
      </c>
      <c r="R7899" t="str">
        <f t="shared" si="246"/>
        <v>诸城</v>
      </c>
      <c r="S7899" t="str">
        <f t="shared" si="247"/>
        <v>0114</v>
      </c>
    </row>
    <row r="7900" spans="1:19">
      <c r="A7900" t="s">
        <v>65454</v>
      </c>
      <c r="B7900" t="s">
        <v>65455</v>
      </c>
      <c r="C7900" t="s">
        <v>49</v>
      </c>
      <c r="D7900" t="s">
        <v>65456</v>
      </c>
      <c r="E7900" t="s">
        <v>65072</v>
      </c>
      <c r="F7900" t="s">
        <v>65457</v>
      </c>
      <c r="G7900" t="s">
        <v>65458</v>
      </c>
      <c r="H7900" t="s">
        <v>65459</v>
      </c>
      <c r="I7900" t="s">
        <v>4852</v>
      </c>
      <c r="J7900" t="s">
        <v>6327</v>
      </c>
      <c r="K7900" t="s">
        <v>6328</v>
      </c>
      <c r="L7900" t="s">
        <v>1136</v>
      </c>
      <c r="M7900" t="s">
        <v>5210</v>
      </c>
      <c r="N7900" t="s">
        <v>5017</v>
      </c>
      <c r="O7900" t="s">
        <v>6329</v>
      </c>
      <c r="P7900" t="s">
        <v>65460</v>
      </c>
      <c r="R7900" t="str">
        <f t="shared" si="246"/>
        <v>昌乐</v>
      </c>
      <c r="S7900" t="str">
        <f t="shared" si="247"/>
        <v>0114</v>
      </c>
    </row>
    <row r="7901" spans="1:19">
      <c r="A7901" t="s">
        <v>65461</v>
      </c>
      <c r="B7901" t="s">
        <v>65462</v>
      </c>
      <c r="C7901" t="s">
        <v>49</v>
      </c>
      <c r="D7901" t="s">
        <v>65463</v>
      </c>
      <c r="E7901" t="s">
        <v>65138</v>
      </c>
      <c r="F7901" t="s">
        <v>65464</v>
      </c>
      <c r="G7901" t="s">
        <v>65465</v>
      </c>
      <c r="H7901" t="s">
        <v>65466</v>
      </c>
      <c r="I7901" t="s">
        <v>12119</v>
      </c>
      <c r="J7901" t="s">
        <v>4902</v>
      </c>
      <c r="K7901" t="s">
        <v>4903</v>
      </c>
      <c r="L7901" t="s">
        <v>60</v>
      </c>
      <c r="M7901" t="s">
        <v>4904</v>
      </c>
      <c r="N7901" t="s">
        <v>4905</v>
      </c>
      <c r="O7901" t="s">
        <v>4906</v>
      </c>
      <c r="R7901" t="str">
        <f t="shared" si="246"/>
        <v>奎文</v>
      </c>
      <c r="S7901" t="str">
        <f t="shared" si="247"/>
        <v>0114</v>
      </c>
    </row>
    <row r="7902" spans="1:19">
      <c r="A7902" t="s">
        <v>65467</v>
      </c>
      <c r="B7902" t="s">
        <v>65468</v>
      </c>
      <c r="C7902" t="s">
        <v>49</v>
      </c>
      <c r="D7902" t="s">
        <v>65469</v>
      </c>
      <c r="E7902" t="s">
        <v>65470</v>
      </c>
      <c r="F7902" t="s">
        <v>65471</v>
      </c>
      <c r="G7902" t="s">
        <v>65472</v>
      </c>
      <c r="H7902" t="s">
        <v>65473</v>
      </c>
      <c r="I7902" t="s">
        <v>12500</v>
      </c>
      <c r="J7902" t="s">
        <v>14178</v>
      </c>
      <c r="K7902" t="s">
        <v>14179</v>
      </c>
      <c r="L7902" t="s">
        <v>95</v>
      </c>
      <c r="M7902" t="s">
        <v>5709</v>
      </c>
      <c r="N7902" t="s">
        <v>11832</v>
      </c>
      <c r="O7902" t="s">
        <v>14180</v>
      </c>
      <c r="P7902" t="s">
        <v>65474</v>
      </c>
      <c r="Q7902" t="s">
        <v>65475</v>
      </c>
      <c r="R7902" t="str">
        <f t="shared" si="246"/>
        <v>安丘</v>
      </c>
      <c r="S7902" t="str">
        <f t="shared" si="247"/>
        <v>0114</v>
      </c>
    </row>
    <row r="7903" spans="1:19">
      <c r="A7903" t="s">
        <v>65476</v>
      </c>
      <c r="B7903" t="s">
        <v>65477</v>
      </c>
      <c r="C7903" t="s">
        <v>49</v>
      </c>
      <c r="D7903" t="s">
        <v>65478</v>
      </c>
      <c r="E7903" t="s">
        <v>65479</v>
      </c>
      <c r="F7903" t="s">
        <v>65480</v>
      </c>
      <c r="G7903" t="s">
        <v>65481</v>
      </c>
      <c r="H7903" t="s">
        <v>65482</v>
      </c>
      <c r="I7903" t="s">
        <v>12757</v>
      </c>
      <c r="J7903" t="s">
        <v>6389</v>
      </c>
      <c r="K7903" t="s">
        <v>6390</v>
      </c>
      <c r="L7903" t="s">
        <v>148</v>
      </c>
      <c r="M7903" t="s">
        <v>6391</v>
      </c>
      <c r="N7903" t="s">
        <v>4845</v>
      </c>
      <c r="O7903" t="s">
        <v>6392</v>
      </c>
      <c r="P7903" t="s">
        <v>65483</v>
      </c>
      <c r="Q7903" t="s">
        <v>65484</v>
      </c>
      <c r="R7903" t="str">
        <f t="shared" si="246"/>
        <v>寒亭</v>
      </c>
      <c r="S7903" t="str">
        <f t="shared" si="247"/>
        <v>0114</v>
      </c>
    </row>
    <row r="7904" spans="1:19">
      <c r="A7904" t="s">
        <v>65485</v>
      </c>
      <c r="B7904" t="s">
        <v>65486</v>
      </c>
      <c r="C7904" t="s">
        <v>49</v>
      </c>
      <c r="D7904" t="s">
        <v>65487</v>
      </c>
      <c r="E7904" t="s">
        <v>65138</v>
      </c>
      <c r="F7904" t="s">
        <v>65488</v>
      </c>
      <c r="G7904" t="s">
        <v>65489</v>
      </c>
      <c r="H7904" t="s">
        <v>65490</v>
      </c>
      <c r="I7904" t="s">
        <v>12119</v>
      </c>
      <c r="J7904" t="s">
        <v>9612</v>
      </c>
      <c r="K7904" t="s">
        <v>12593</v>
      </c>
      <c r="L7904" t="s">
        <v>114</v>
      </c>
      <c r="M7904" t="s">
        <v>4918</v>
      </c>
      <c r="N7904" t="s">
        <v>5112</v>
      </c>
      <c r="O7904" t="s">
        <v>12594</v>
      </c>
      <c r="P7904" t="s">
        <v>65491</v>
      </c>
      <c r="R7904" t="str">
        <f t="shared" si="246"/>
        <v>高密</v>
      </c>
      <c r="S7904" t="str">
        <f t="shared" si="247"/>
        <v>0114</v>
      </c>
    </row>
    <row r="7905" spans="1:19">
      <c r="A7905" t="s">
        <v>65492</v>
      </c>
      <c r="B7905" t="s">
        <v>65493</v>
      </c>
      <c r="C7905" t="s">
        <v>49</v>
      </c>
      <c r="D7905" t="s">
        <v>65494</v>
      </c>
      <c r="E7905" t="s">
        <v>65072</v>
      </c>
      <c r="F7905" t="s">
        <v>65495</v>
      </c>
      <c r="G7905" t="s">
        <v>65496</v>
      </c>
      <c r="H7905" t="s">
        <v>65497</v>
      </c>
      <c r="I7905" t="s">
        <v>4852</v>
      </c>
      <c r="J7905" t="s">
        <v>5823</v>
      </c>
      <c r="K7905" t="s">
        <v>5824</v>
      </c>
      <c r="L7905" t="s">
        <v>123</v>
      </c>
      <c r="M7905" t="s">
        <v>5825</v>
      </c>
      <c r="N7905" t="s">
        <v>4933</v>
      </c>
      <c r="O7905" t="s">
        <v>5826</v>
      </c>
      <c r="P7905" t="s">
        <v>65498</v>
      </c>
      <c r="R7905" t="str">
        <f t="shared" si="246"/>
        <v>诸城</v>
      </c>
      <c r="S7905" t="str">
        <f t="shared" si="247"/>
        <v>0114</v>
      </c>
    </row>
    <row r="7906" spans="1:19">
      <c r="A7906" t="s">
        <v>65499</v>
      </c>
      <c r="B7906" t="s">
        <v>65500</v>
      </c>
      <c r="C7906" t="s">
        <v>49</v>
      </c>
      <c r="D7906" t="s">
        <v>65501</v>
      </c>
      <c r="E7906" t="s">
        <v>65080</v>
      </c>
      <c r="F7906" t="s">
        <v>65502</v>
      </c>
      <c r="G7906" t="s">
        <v>65503</v>
      </c>
      <c r="H7906" t="s">
        <v>65504</v>
      </c>
      <c r="I7906" t="s">
        <v>12119</v>
      </c>
      <c r="J7906" t="s">
        <v>4943</v>
      </c>
      <c r="K7906" t="s">
        <v>4944</v>
      </c>
      <c r="L7906" t="s">
        <v>105</v>
      </c>
      <c r="M7906" t="s">
        <v>4945</v>
      </c>
      <c r="O7906" t="s">
        <v>4947</v>
      </c>
      <c r="P7906" t="s">
        <v>65505</v>
      </c>
      <c r="Q7906" t="s">
        <v>65506</v>
      </c>
      <c r="R7906" t="str">
        <f t="shared" si="246"/>
        <v>寿光</v>
      </c>
      <c r="S7906" t="str">
        <f t="shared" si="247"/>
        <v>0114</v>
      </c>
    </row>
    <row r="7907" spans="1:19">
      <c r="A7907" t="s">
        <v>65507</v>
      </c>
      <c r="B7907" t="s">
        <v>65508</v>
      </c>
      <c r="C7907" t="s">
        <v>49</v>
      </c>
      <c r="D7907" t="s">
        <v>65509</v>
      </c>
      <c r="E7907" t="s">
        <v>65129</v>
      </c>
      <c r="F7907" t="s">
        <v>65510</v>
      </c>
      <c r="G7907" t="s">
        <v>65511</v>
      </c>
      <c r="H7907" t="s">
        <v>65512</v>
      </c>
      <c r="I7907" t="s">
        <v>12500</v>
      </c>
      <c r="J7907" t="s">
        <v>11207</v>
      </c>
      <c r="K7907" t="s">
        <v>11208</v>
      </c>
      <c r="L7907" t="s">
        <v>123</v>
      </c>
      <c r="M7907" t="s">
        <v>7767</v>
      </c>
      <c r="N7907" t="s">
        <v>10228</v>
      </c>
      <c r="O7907" t="s">
        <v>11209</v>
      </c>
      <c r="P7907" t="s">
        <v>65513</v>
      </c>
      <c r="Q7907" t="s">
        <v>65514</v>
      </c>
      <c r="R7907" t="str">
        <f t="shared" si="246"/>
        <v>诸城</v>
      </c>
      <c r="S7907" t="str">
        <f t="shared" si="247"/>
        <v>0114</v>
      </c>
    </row>
    <row r="7908" spans="1:19">
      <c r="A7908" t="s">
        <v>65515</v>
      </c>
      <c r="B7908" t="s">
        <v>65516</v>
      </c>
      <c r="C7908" t="s">
        <v>49</v>
      </c>
      <c r="D7908" t="s">
        <v>65517</v>
      </c>
      <c r="E7908" t="s">
        <v>65129</v>
      </c>
      <c r="F7908" t="s">
        <v>65518</v>
      </c>
      <c r="G7908" t="s">
        <v>65519</v>
      </c>
      <c r="H7908" t="s">
        <v>65520</v>
      </c>
      <c r="I7908" t="s">
        <v>12119</v>
      </c>
      <c r="J7908" t="s">
        <v>5449</v>
      </c>
      <c r="K7908" t="s">
        <v>5450</v>
      </c>
      <c r="L7908" t="s">
        <v>237</v>
      </c>
      <c r="M7908" t="s">
        <v>5247</v>
      </c>
      <c r="N7908" t="s">
        <v>5619</v>
      </c>
      <c r="O7908" t="s">
        <v>5452</v>
      </c>
      <c r="P7908" t="s">
        <v>65521</v>
      </c>
      <c r="R7908" t="str">
        <f t="shared" si="246"/>
        <v>潍城</v>
      </c>
      <c r="S7908" t="str">
        <f t="shared" si="247"/>
        <v>0114</v>
      </c>
    </row>
    <row r="7909" spans="1:19">
      <c r="A7909" t="s">
        <v>65522</v>
      </c>
      <c r="B7909" t="s">
        <v>65523</v>
      </c>
      <c r="C7909" t="s">
        <v>49</v>
      </c>
      <c r="D7909" t="s">
        <v>65524</v>
      </c>
      <c r="E7909" t="s">
        <v>65080</v>
      </c>
      <c r="F7909" t="s">
        <v>65525</v>
      </c>
      <c r="G7909" t="s">
        <v>65526</v>
      </c>
      <c r="H7909" t="s">
        <v>65527</v>
      </c>
      <c r="I7909" t="s">
        <v>5327</v>
      </c>
      <c r="J7909" t="s">
        <v>13302</v>
      </c>
      <c r="K7909" t="s">
        <v>13303</v>
      </c>
      <c r="L7909" t="s">
        <v>77</v>
      </c>
      <c r="M7909" t="s">
        <v>5812</v>
      </c>
      <c r="O7909" t="s">
        <v>13304</v>
      </c>
      <c r="P7909" t="s">
        <v>65528</v>
      </c>
      <c r="Q7909" t="s">
        <v>65529</v>
      </c>
      <c r="R7909" t="str">
        <f t="shared" si="246"/>
        <v>临朐</v>
      </c>
      <c r="S7909" t="str">
        <f t="shared" si="247"/>
        <v>0114</v>
      </c>
    </row>
    <row r="7910" spans="1:19">
      <c r="A7910" t="s">
        <v>65530</v>
      </c>
      <c r="B7910" t="s">
        <v>65531</v>
      </c>
      <c r="C7910" t="s">
        <v>49</v>
      </c>
      <c r="D7910" t="s">
        <v>65532</v>
      </c>
      <c r="E7910" t="s">
        <v>65072</v>
      </c>
      <c r="F7910" t="s">
        <v>64538</v>
      </c>
      <c r="G7910" t="s">
        <v>64539</v>
      </c>
      <c r="H7910" t="s">
        <v>65533</v>
      </c>
      <c r="I7910" t="s">
        <v>4852</v>
      </c>
      <c r="J7910" t="s">
        <v>12120</v>
      </c>
      <c r="K7910" t="s">
        <v>12121</v>
      </c>
      <c r="L7910" t="s">
        <v>1136</v>
      </c>
      <c r="M7910" t="s">
        <v>8945</v>
      </c>
      <c r="N7910" t="s">
        <v>5619</v>
      </c>
      <c r="O7910" t="s">
        <v>12122</v>
      </c>
      <c r="Q7910" t="s">
        <v>64542</v>
      </c>
      <c r="R7910" t="str">
        <f t="shared" si="246"/>
        <v>昌乐</v>
      </c>
      <c r="S7910" t="str">
        <f t="shared" si="247"/>
        <v>0114</v>
      </c>
    </row>
    <row r="7911" spans="1:19">
      <c r="A7911" t="s">
        <v>65534</v>
      </c>
      <c r="B7911" t="s">
        <v>65535</v>
      </c>
      <c r="C7911" t="s">
        <v>49</v>
      </c>
      <c r="D7911" t="s">
        <v>65536</v>
      </c>
      <c r="E7911" t="s">
        <v>65080</v>
      </c>
      <c r="F7911" t="s">
        <v>65537</v>
      </c>
      <c r="G7911" t="s">
        <v>65538</v>
      </c>
      <c r="H7911" t="s">
        <v>65539</v>
      </c>
      <c r="I7911" t="s">
        <v>4852</v>
      </c>
      <c r="J7911" t="s">
        <v>6904</v>
      </c>
      <c r="K7911" t="s">
        <v>6905</v>
      </c>
      <c r="L7911" t="s">
        <v>86</v>
      </c>
      <c r="M7911" t="s">
        <v>5919</v>
      </c>
      <c r="O7911" t="s">
        <v>6906</v>
      </c>
      <c r="Q7911" t="s">
        <v>65540</v>
      </c>
      <c r="R7911" t="str">
        <f t="shared" si="246"/>
        <v>坊子</v>
      </c>
      <c r="S7911" t="str">
        <f t="shared" si="247"/>
        <v>0114</v>
      </c>
    </row>
    <row r="7912" spans="1:19">
      <c r="A7912" t="s">
        <v>65541</v>
      </c>
      <c r="B7912" t="s">
        <v>65542</v>
      </c>
      <c r="C7912" t="s">
        <v>49</v>
      </c>
      <c r="D7912" t="s">
        <v>65543</v>
      </c>
      <c r="E7912" t="s">
        <v>65072</v>
      </c>
      <c r="F7912" t="s">
        <v>65544</v>
      </c>
      <c r="G7912" t="s">
        <v>65545</v>
      </c>
      <c r="H7912" t="s">
        <v>65546</v>
      </c>
      <c r="I7912" t="s">
        <v>4955</v>
      </c>
      <c r="J7912" t="s">
        <v>9560</v>
      </c>
      <c r="K7912" t="s">
        <v>9561</v>
      </c>
      <c r="L7912" t="s">
        <v>95</v>
      </c>
      <c r="M7912" t="s">
        <v>5757</v>
      </c>
      <c r="N7912" t="s">
        <v>10228</v>
      </c>
      <c r="O7912" t="s">
        <v>9562</v>
      </c>
      <c r="P7912" t="s">
        <v>65547</v>
      </c>
      <c r="Q7912" t="s">
        <v>65548</v>
      </c>
      <c r="R7912" t="str">
        <f t="shared" si="246"/>
        <v>安丘</v>
      </c>
      <c r="S7912" t="str">
        <f t="shared" si="247"/>
        <v>0114</v>
      </c>
    </row>
    <row r="7913" spans="1:19">
      <c r="A7913" t="s">
        <v>65549</v>
      </c>
      <c r="B7913" t="s">
        <v>65550</v>
      </c>
      <c r="C7913" t="s">
        <v>49</v>
      </c>
      <c r="D7913" t="s">
        <v>65551</v>
      </c>
      <c r="E7913" t="s">
        <v>65552</v>
      </c>
      <c r="F7913" t="s">
        <v>65553</v>
      </c>
      <c r="G7913" t="s">
        <v>65554</v>
      </c>
      <c r="H7913" t="s">
        <v>65555</v>
      </c>
      <c r="I7913" t="s">
        <v>4828</v>
      </c>
      <c r="J7913" t="s">
        <v>14530</v>
      </c>
      <c r="K7913" t="s">
        <v>14531</v>
      </c>
      <c r="L7913" t="s">
        <v>148</v>
      </c>
      <c r="M7913" t="s">
        <v>6918</v>
      </c>
      <c r="N7913" t="s">
        <v>5211</v>
      </c>
      <c r="O7913" t="s">
        <v>14532</v>
      </c>
      <c r="P7913" t="s">
        <v>65556</v>
      </c>
      <c r="R7913" t="str">
        <f t="shared" si="246"/>
        <v>寒亭</v>
      </c>
      <c r="S7913" t="str">
        <f t="shared" si="247"/>
        <v>0114</v>
      </c>
    </row>
    <row r="7914" spans="1:19">
      <c r="A7914" t="s">
        <v>65557</v>
      </c>
      <c r="B7914" t="s">
        <v>65558</v>
      </c>
      <c r="C7914" t="s">
        <v>49</v>
      </c>
      <c r="D7914" t="s">
        <v>65559</v>
      </c>
      <c r="E7914" t="s">
        <v>65560</v>
      </c>
      <c r="F7914" t="s">
        <v>65561</v>
      </c>
      <c r="G7914" t="s">
        <v>65562</v>
      </c>
      <c r="H7914" t="s">
        <v>65563</v>
      </c>
      <c r="I7914" t="s">
        <v>4852</v>
      </c>
      <c r="J7914" t="s">
        <v>8915</v>
      </c>
      <c r="K7914" t="s">
        <v>8916</v>
      </c>
      <c r="L7914" t="s">
        <v>86</v>
      </c>
      <c r="M7914" t="s">
        <v>7679</v>
      </c>
      <c r="N7914" t="s">
        <v>5069</v>
      </c>
      <c r="O7914" t="s">
        <v>8917</v>
      </c>
      <c r="P7914" t="s">
        <v>65564</v>
      </c>
      <c r="Q7914" t="s">
        <v>65565</v>
      </c>
      <c r="R7914" t="str">
        <f t="shared" si="246"/>
        <v>坊子</v>
      </c>
      <c r="S7914" t="str">
        <f t="shared" si="247"/>
        <v>0114</v>
      </c>
    </row>
    <row r="7915" spans="1:19">
      <c r="A7915" t="s">
        <v>65566</v>
      </c>
      <c r="B7915" t="s">
        <v>65567</v>
      </c>
      <c r="C7915" t="s">
        <v>49</v>
      </c>
      <c r="D7915" t="s">
        <v>65568</v>
      </c>
      <c r="E7915" t="s">
        <v>65206</v>
      </c>
      <c r="F7915" t="s">
        <v>65569</v>
      </c>
      <c r="G7915" t="s">
        <v>65570</v>
      </c>
      <c r="H7915" t="s">
        <v>65571</v>
      </c>
      <c r="I7915" t="s">
        <v>4852</v>
      </c>
      <c r="J7915" t="s">
        <v>5636</v>
      </c>
      <c r="K7915" t="s">
        <v>5637</v>
      </c>
      <c r="L7915" t="s">
        <v>105</v>
      </c>
      <c r="M7915" t="s">
        <v>5638</v>
      </c>
      <c r="N7915" t="s">
        <v>5030</v>
      </c>
      <c r="O7915" t="s">
        <v>5639</v>
      </c>
      <c r="P7915" t="s">
        <v>65572</v>
      </c>
      <c r="Q7915" t="s">
        <v>65573</v>
      </c>
      <c r="R7915" t="str">
        <f t="shared" si="246"/>
        <v>寿光</v>
      </c>
      <c r="S7915" t="str">
        <f t="shared" si="247"/>
        <v>0114</v>
      </c>
    </row>
    <row r="7916" spans="1:19">
      <c r="A7916" t="s">
        <v>65574</v>
      </c>
      <c r="B7916" t="s">
        <v>65575</v>
      </c>
      <c r="C7916" t="s">
        <v>49</v>
      </c>
      <c r="D7916" t="s">
        <v>65576</v>
      </c>
      <c r="E7916" t="s">
        <v>65206</v>
      </c>
      <c r="F7916" t="s">
        <v>65577</v>
      </c>
      <c r="G7916" t="s">
        <v>65578</v>
      </c>
      <c r="H7916" t="s">
        <v>65579</v>
      </c>
      <c r="I7916" t="s">
        <v>5822</v>
      </c>
      <c r="J7916" t="s">
        <v>37649</v>
      </c>
      <c r="K7916" t="s">
        <v>37650</v>
      </c>
      <c r="L7916" t="s">
        <v>123</v>
      </c>
      <c r="M7916" t="s">
        <v>5353</v>
      </c>
      <c r="N7916" t="s">
        <v>5211</v>
      </c>
      <c r="O7916" t="s">
        <v>37651</v>
      </c>
      <c r="P7916" t="s">
        <v>65580</v>
      </c>
      <c r="Q7916" t="s">
        <v>65581</v>
      </c>
      <c r="R7916" t="str">
        <f t="shared" si="246"/>
        <v>诸城</v>
      </c>
      <c r="S7916" t="str">
        <f t="shared" si="247"/>
        <v>0114</v>
      </c>
    </row>
    <row r="7917" spans="1:19">
      <c r="A7917" t="s">
        <v>65582</v>
      </c>
      <c r="B7917" t="s">
        <v>65583</v>
      </c>
      <c r="C7917" t="s">
        <v>49</v>
      </c>
      <c r="D7917" t="s">
        <v>65584</v>
      </c>
      <c r="E7917" t="s">
        <v>65080</v>
      </c>
      <c r="F7917" t="s">
        <v>65585</v>
      </c>
      <c r="G7917" t="s">
        <v>65586</v>
      </c>
      <c r="H7917" t="s">
        <v>65587</v>
      </c>
      <c r="I7917" t="s">
        <v>4785</v>
      </c>
      <c r="J7917" t="s">
        <v>9116</v>
      </c>
      <c r="K7917" t="s">
        <v>9117</v>
      </c>
      <c r="L7917" t="s">
        <v>237</v>
      </c>
      <c r="M7917" t="s">
        <v>4788</v>
      </c>
      <c r="O7917" t="s">
        <v>9118</v>
      </c>
      <c r="P7917" t="s">
        <v>65588</v>
      </c>
      <c r="R7917" t="str">
        <f t="shared" si="246"/>
        <v>潍城</v>
      </c>
      <c r="S7917" t="str">
        <f t="shared" si="247"/>
        <v>0114</v>
      </c>
    </row>
    <row r="7918" spans="1:19">
      <c r="A7918" t="s">
        <v>65589</v>
      </c>
      <c r="B7918" t="s">
        <v>65523</v>
      </c>
      <c r="C7918" t="s">
        <v>49</v>
      </c>
      <c r="D7918" t="s">
        <v>65590</v>
      </c>
      <c r="E7918" t="s">
        <v>65080</v>
      </c>
      <c r="F7918" t="s">
        <v>65591</v>
      </c>
      <c r="G7918" t="s">
        <v>65592</v>
      </c>
      <c r="H7918" t="s">
        <v>65593</v>
      </c>
      <c r="I7918" t="s">
        <v>12119</v>
      </c>
      <c r="J7918" t="s">
        <v>8139</v>
      </c>
      <c r="K7918" t="s">
        <v>8140</v>
      </c>
      <c r="L7918" t="s">
        <v>105</v>
      </c>
      <c r="M7918" t="s">
        <v>6055</v>
      </c>
      <c r="O7918" t="s">
        <v>8141</v>
      </c>
      <c r="P7918" t="s">
        <v>65594</v>
      </c>
      <c r="Q7918" t="s">
        <v>65595</v>
      </c>
      <c r="R7918" t="str">
        <f t="shared" si="246"/>
        <v>寿光</v>
      </c>
      <c r="S7918" t="str">
        <f t="shared" si="247"/>
        <v>0114</v>
      </c>
    </row>
    <row r="7919" spans="1:19">
      <c r="A7919" t="s">
        <v>65596</v>
      </c>
      <c r="B7919" t="s">
        <v>65597</v>
      </c>
      <c r="C7919" t="s">
        <v>49</v>
      </c>
      <c r="D7919" t="s">
        <v>65598</v>
      </c>
      <c r="E7919" t="s">
        <v>65080</v>
      </c>
      <c r="F7919" t="s">
        <v>65599</v>
      </c>
      <c r="G7919" t="s">
        <v>65600</v>
      </c>
      <c r="H7919" t="s">
        <v>65601</v>
      </c>
      <c r="I7919" t="s">
        <v>5874</v>
      </c>
      <c r="J7919" t="s">
        <v>16288</v>
      </c>
      <c r="K7919" t="s">
        <v>16289</v>
      </c>
      <c r="L7919" t="s">
        <v>114</v>
      </c>
      <c r="M7919" t="s">
        <v>4831</v>
      </c>
      <c r="O7919" t="s">
        <v>16290</v>
      </c>
      <c r="P7919" t="s">
        <v>65602</v>
      </c>
      <c r="R7919" t="str">
        <f t="shared" si="246"/>
        <v>高密</v>
      </c>
      <c r="S7919" t="str">
        <f t="shared" si="247"/>
        <v>0114</v>
      </c>
    </row>
    <row r="7920" spans="1:19">
      <c r="A7920" t="s">
        <v>65603</v>
      </c>
      <c r="B7920" t="s">
        <v>65604</v>
      </c>
      <c r="C7920" t="s">
        <v>49</v>
      </c>
      <c r="D7920" t="s">
        <v>65605</v>
      </c>
      <c r="E7920" t="s">
        <v>65606</v>
      </c>
      <c r="F7920" t="s">
        <v>65607</v>
      </c>
      <c r="G7920" t="s">
        <v>65608</v>
      </c>
      <c r="H7920" t="s">
        <v>65609</v>
      </c>
      <c r="I7920" t="s">
        <v>65610</v>
      </c>
      <c r="J7920" t="s">
        <v>5122</v>
      </c>
      <c r="K7920" t="s">
        <v>5123</v>
      </c>
      <c r="N7920" t="s">
        <v>4832</v>
      </c>
      <c r="O7920" t="s">
        <v>5124</v>
      </c>
      <c r="R7920" t="str">
        <f t="shared" si="246"/>
        <v/>
      </c>
      <c r="S7920" t="str">
        <f t="shared" si="247"/>
        <v>0114</v>
      </c>
    </row>
    <row r="7921" spans="1:19">
      <c r="A7921" t="s">
        <v>65611</v>
      </c>
      <c r="B7921" t="s">
        <v>65612</v>
      </c>
      <c r="C7921" t="s">
        <v>49</v>
      </c>
      <c r="D7921" t="s">
        <v>65613</v>
      </c>
      <c r="E7921" t="s">
        <v>65614</v>
      </c>
      <c r="F7921" t="s">
        <v>65615</v>
      </c>
      <c r="G7921" t="s">
        <v>65616</v>
      </c>
      <c r="H7921" t="s">
        <v>65617</v>
      </c>
      <c r="I7921" t="s">
        <v>12119</v>
      </c>
      <c r="J7921" t="s">
        <v>6711</v>
      </c>
      <c r="K7921" t="s">
        <v>6712</v>
      </c>
      <c r="L7921" t="s">
        <v>148</v>
      </c>
      <c r="M7921" t="s">
        <v>6713</v>
      </c>
      <c r="N7921" t="s">
        <v>5801</v>
      </c>
      <c r="O7921" t="s">
        <v>6714</v>
      </c>
      <c r="P7921" t="s">
        <v>65618</v>
      </c>
      <c r="R7921" t="str">
        <f t="shared" si="246"/>
        <v>寒亭</v>
      </c>
      <c r="S7921" t="str">
        <f t="shared" si="247"/>
        <v>0114</v>
      </c>
    </row>
    <row r="7922" spans="1:19">
      <c r="A7922" t="s">
        <v>65619</v>
      </c>
      <c r="B7922" t="s">
        <v>65620</v>
      </c>
      <c r="C7922" t="s">
        <v>49</v>
      </c>
      <c r="D7922" t="s">
        <v>65621</v>
      </c>
      <c r="E7922" t="s">
        <v>65622</v>
      </c>
      <c r="F7922" t="s">
        <v>65623</v>
      </c>
      <c r="G7922" t="s">
        <v>65624</v>
      </c>
      <c r="H7922" t="s">
        <v>65625</v>
      </c>
      <c r="I7922" t="s">
        <v>4852</v>
      </c>
      <c r="J7922" t="s">
        <v>7754</v>
      </c>
      <c r="K7922" t="s">
        <v>7755</v>
      </c>
      <c r="L7922" t="s">
        <v>123</v>
      </c>
      <c r="M7922" t="s">
        <v>6022</v>
      </c>
      <c r="N7922" t="s">
        <v>4933</v>
      </c>
      <c r="O7922" t="s">
        <v>7756</v>
      </c>
      <c r="P7922" t="s">
        <v>65626</v>
      </c>
      <c r="Q7922" t="s">
        <v>65627</v>
      </c>
      <c r="R7922" t="str">
        <f t="shared" si="246"/>
        <v>诸城</v>
      </c>
      <c r="S7922" t="str">
        <f t="shared" si="247"/>
        <v>0114</v>
      </c>
    </row>
    <row r="7923" spans="1:19">
      <c r="A7923" t="s">
        <v>65628</v>
      </c>
      <c r="B7923" t="s">
        <v>65629</v>
      </c>
      <c r="C7923" t="s">
        <v>49</v>
      </c>
      <c r="D7923" t="s">
        <v>65630</v>
      </c>
      <c r="E7923" t="s">
        <v>65072</v>
      </c>
      <c r="F7923" t="s">
        <v>65631</v>
      </c>
      <c r="G7923" t="s">
        <v>65632</v>
      </c>
      <c r="H7923" t="s">
        <v>65633</v>
      </c>
      <c r="I7923" t="s">
        <v>4813</v>
      </c>
      <c r="J7923" t="s">
        <v>6348</v>
      </c>
      <c r="K7923" t="s">
        <v>6349</v>
      </c>
      <c r="L7923" t="s">
        <v>114</v>
      </c>
      <c r="M7923" t="s">
        <v>5486</v>
      </c>
      <c r="N7923" t="s">
        <v>4789</v>
      </c>
      <c r="O7923" t="s">
        <v>6350</v>
      </c>
      <c r="P7923" t="s">
        <v>65634</v>
      </c>
      <c r="Q7923" t="s">
        <v>65635</v>
      </c>
      <c r="R7923" t="str">
        <f t="shared" si="246"/>
        <v>高密</v>
      </c>
      <c r="S7923" t="str">
        <f t="shared" si="247"/>
        <v>0114</v>
      </c>
    </row>
    <row r="7924" spans="1:19">
      <c r="A7924" t="s">
        <v>65636</v>
      </c>
      <c r="B7924" t="s">
        <v>65637</v>
      </c>
      <c r="C7924" t="s">
        <v>49</v>
      </c>
      <c r="D7924" t="s">
        <v>65638</v>
      </c>
      <c r="E7924" t="s">
        <v>65072</v>
      </c>
      <c r="F7924" t="s">
        <v>65639</v>
      </c>
      <c r="G7924" t="s">
        <v>65640</v>
      </c>
      <c r="H7924" t="s">
        <v>65641</v>
      </c>
      <c r="I7924" t="s">
        <v>4852</v>
      </c>
      <c r="J7924" t="s">
        <v>12820</v>
      </c>
      <c r="K7924" t="s">
        <v>12821</v>
      </c>
      <c r="L7924" t="s">
        <v>50</v>
      </c>
      <c r="M7924" t="s">
        <v>5877</v>
      </c>
      <c r="N7924" t="s">
        <v>5619</v>
      </c>
      <c r="O7924" t="s">
        <v>12822</v>
      </c>
      <c r="P7924" t="s">
        <v>65642</v>
      </c>
      <c r="R7924" t="str">
        <f t="shared" si="246"/>
        <v>青州</v>
      </c>
      <c r="S7924" t="str">
        <f t="shared" si="247"/>
        <v>0114</v>
      </c>
    </row>
    <row r="7925" spans="1:19">
      <c r="A7925" t="s">
        <v>65643</v>
      </c>
      <c r="B7925" t="s">
        <v>65644</v>
      </c>
      <c r="C7925" t="s">
        <v>49</v>
      </c>
      <c r="D7925" t="s">
        <v>65645</v>
      </c>
      <c r="E7925" t="s">
        <v>65072</v>
      </c>
      <c r="F7925" t="s">
        <v>65646</v>
      </c>
      <c r="G7925" t="s">
        <v>65647</v>
      </c>
      <c r="H7925" t="s">
        <v>65648</v>
      </c>
      <c r="I7925" t="s">
        <v>4813</v>
      </c>
      <c r="J7925" t="s">
        <v>8069</v>
      </c>
      <c r="K7925" t="s">
        <v>8070</v>
      </c>
      <c r="L7925" t="s">
        <v>95</v>
      </c>
      <c r="M7925" t="s">
        <v>8071</v>
      </c>
      <c r="N7925" t="s">
        <v>4789</v>
      </c>
      <c r="O7925" t="s">
        <v>8073</v>
      </c>
      <c r="P7925" t="s">
        <v>65649</v>
      </c>
      <c r="Q7925" t="s">
        <v>65650</v>
      </c>
      <c r="R7925" t="str">
        <f t="shared" si="246"/>
        <v>安丘</v>
      </c>
      <c r="S7925" t="str">
        <f t="shared" si="247"/>
        <v>0114</v>
      </c>
    </row>
    <row r="7926" spans="1:19">
      <c r="A7926" t="s">
        <v>65651</v>
      </c>
      <c r="B7926" t="s">
        <v>65652</v>
      </c>
      <c r="C7926" t="s">
        <v>49</v>
      </c>
      <c r="D7926" t="s">
        <v>65653</v>
      </c>
      <c r="E7926" t="s">
        <v>65654</v>
      </c>
      <c r="F7926" t="s">
        <v>65655</v>
      </c>
      <c r="G7926" t="s">
        <v>65656</v>
      </c>
      <c r="H7926" t="s">
        <v>65657</v>
      </c>
      <c r="I7926" t="s">
        <v>4828</v>
      </c>
      <c r="J7926" t="s">
        <v>8830</v>
      </c>
      <c r="K7926" t="s">
        <v>8831</v>
      </c>
      <c r="L7926" t="s">
        <v>123</v>
      </c>
      <c r="M7926" t="s">
        <v>5364</v>
      </c>
      <c r="N7926" t="s">
        <v>4892</v>
      </c>
      <c r="O7926" t="s">
        <v>8832</v>
      </c>
      <c r="P7926" t="s">
        <v>65658</v>
      </c>
      <c r="Q7926" t="s">
        <v>65659</v>
      </c>
      <c r="R7926" t="str">
        <f t="shared" si="246"/>
        <v>诸城</v>
      </c>
      <c r="S7926" t="str">
        <f t="shared" si="247"/>
        <v>0114</v>
      </c>
    </row>
    <row r="7927" spans="1:19">
      <c r="A7927" t="s">
        <v>65660</v>
      </c>
      <c r="B7927" t="s">
        <v>65661</v>
      </c>
      <c r="C7927" t="s">
        <v>49</v>
      </c>
      <c r="D7927" t="s">
        <v>65662</v>
      </c>
      <c r="E7927" t="s">
        <v>65663</v>
      </c>
      <c r="F7927" t="s">
        <v>65664</v>
      </c>
      <c r="G7927" t="s">
        <v>65665</v>
      </c>
      <c r="H7927" t="s">
        <v>65666</v>
      </c>
      <c r="I7927" t="s">
        <v>12844</v>
      </c>
      <c r="J7927" t="s">
        <v>17246</v>
      </c>
      <c r="K7927" t="s">
        <v>17247</v>
      </c>
      <c r="L7927" t="s">
        <v>114</v>
      </c>
      <c r="M7927" t="s">
        <v>9901</v>
      </c>
      <c r="N7927" t="s">
        <v>5801</v>
      </c>
      <c r="O7927" t="s">
        <v>17248</v>
      </c>
      <c r="P7927" t="s">
        <v>65667</v>
      </c>
      <c r="Q7927" t="s">
        <v>65668</v>
      </c>
      <c r="R7927" t="str">
        <f t="shared" si="246"/>
        <v>高密</v>
      </c>
      <c r="S7927" t="str">
        <f t="shared" si="247"/>
        <v>0114</v>
      </c>
    </row>
    <row r="7928" spans="1:19">
      <c r="A7928" t="s">
        <v>65669</v>
      </c>
      <c r="B7928" t="s">
        <v>65670</v>
      </c>
      <c r="C7928" t="s">
        <v>49</v>
      </c>
      <c r="D7928" t="s">
        <v>65671</v>
      </c>
      <c r="E7928" t="s">
        <v>65072</v>
      </c>
      <c r="F7928" t="s">
        <v>65672</v>
      </c>
      <c r="G7928" t="s">
        <v>65673</v>
      </c>
      <c r="H7928" t="s">
        <v>65674</v>
      </c>
      <c r="I7928" t="s">
        <v>4852</v>
      </c>
      <c r="J7928" t="s">
        <v>12223</v>
      </c>
      <c r="K7928" t="s">
        <v>12224</v>
      </c>
      <c r="L7928" t="s">
        <v>50</v>
      </c>
      <c r="M7928" t="s">
        <v>4855</v>
      </c>
      <c r="N7928" t="s">
        <v>5248</v>
      </c>
      <c r="O7928" t="s">
        <v>12225</v>
      </c>
      <c r="P7928" t="s">
        <v>65675</v>
      </c>
      <c r="Q7928" t="s">
        <v>65676</v>
      </c>
      <c r="R7928" t="str">
        <f t="shared" si="246"/>
        <v>青州</v>
      </c>
      <c r="S7928" t="str">
        <f t="shared" si="247"/>
        <v>0114</v>
      </c>
    </row>
    <row r="7929" spans="1:19">
      <c r="A7929" t="s">
        <v>3602</v>
      </c>
      <c r="B7929" t="s">
        <v>65677</v>
      </c>
      <c r="C7929" t="s">
        <v>49</v>
      </c>
      <c r="D7929" t="s">
        <v>65678</v>
      </c>
      <c r="E7929" t="s">
        <v>65080</v>
      </c>
      <c r="F7929" t="s">
        <v>65679</v>
      </c>
      <c r="G7929" t="s">
        <v>3600</v>
      </c>
      <c r="H7929" t="s">
        <v>65680</v>
      </c>
      <c r="I7929" t="s">
        <v>4852</v>
      </c>
      <c r="J7929" t="s">
        <v>5258</v>
      </c>
      <c r="K7929" t="s">
        <v>5259</v>
      </c>
      <c r="L7929" t="s">
        <v>50</v>
      </c>
      <c r="M7929" t="s">
        <v>5260</v>
      </c>
      <c r="O7929" t="s">
        <v>5261</v>
      </c>
      <c r="P7929" t="s">
        <v>65681</v>
      </c>
      <c r="Q7929" t="s">
        <v>65682</v>
      </c>
      <c r="R7929" t="str">
        <f t="shared" si="246"/>
        <v>青州</v>
      </c>
      <c r="S7929" t="str">
        <f t="shared" si="247"/>
        <v>0114</v>
      </c>
    </row>
    <row r="7930" spans="1:19">
      <c r="A7930" t="s">
        <v>65683</v>
      </c>
      <c r="B7930" t="s">
        <v>65684</v>
      </c>
      <c r="C7930" t="s">
        <v>49</v>
      </c>
      <c r="D7930" t="s">
        <v>65685</v>
      </c>
      <c r="E7930" t="s">
        <v>65080</v>
      </c>
      <c r="F7930" t="s">
        <v>65686</v>
      </c>
      <c r="G7930" t="s">
        <v>65687</v>
      </c>
      <c r="H7930" t="s">
        <v>65688</v>
      </c>
      <c r="I7930" t="s">
        <v>5327</v>
      </c>
      <c r="J7930" t="s">
        <v>7590</v>
      </c>
      <c r="K7930" t="s">
        <v>7591</v>
      </c>
      <c r="L7930" t="s">
        <v>123</v>
      </c>
      <c r="M7930" t="s">
        <v>5364</v>
      </c>
      <c r="O7930" t="s">
        <v>7592</v>
      </c>
      <c r="P7930" t="s">
        <v>65689</v>
      </c>
      <c r="R7930" t="str">
        <f t="shared" si="246"/>
        <v>诸城</v>
      </c>
      <c r="S7930" t="str">
        <f t="shared" si="247"/>
        <v>0114</v>
      </c>
    </row>
    <row r="7931" spans="1:19">
      <c r="A7931" t="s">
        <v>65690</v>
      </c>
      <c r="B7931" t="s">
        <v>65691</v>
      </c>
      <c r="C7931" t="s">
        <v>49</v>
      </c>
      <c r="D7931" t="s">
        <v>65692</v>
      </c>
      <c r="E7931" t="s">
        <v>65080</v>
      </c>
      <c r="F7931" t="s">
        <v>65693</v>
      </c>
      <c r="G7931" t="s">
        <v>65694</v>
      </c>
      <c r="H7931" t="s">
        <v>65695</v>
      </c>
      <c r="I7931" t="s">
        <v>6877</v>
      </c>
      <c r="J7931" t="s">
        <v>8219</v>
      </c>
      <c r="K7931" t="s">
        <v>8220</v>
      </c>
      <c r="L7931" t="s">
        <v>123</v>
      </c>
      <c r="M7931" t="s">
        <v>4994</v>
      </c>
      <c r="O7931" t="s">
        <v>8221</v>
      </c>
      <c r="P7931" t="s">
        <v>65696</v>
      </c>
      <c r="Q7931" t="s">
        <v>65697</v>
      </c>
      <c r="R7931" t="str">
        <f t="shared" si="246"/>
        <v>诸城</v>
      </c>
      <c r="S7931" t="str">
        <f t="shared" si="247"/>
        <v>0114</v>
      </c>
    </row>
    <row r="7932" spans="1:19">
      <c r="A7932" t="s">
        <v>65698</v>
      </c>
      <c r="B7932" t="s">
        <v>65699</v>
      </c>
      <c r="C7932" t="s">
        <v>49</v>
      </c>
      <c r="D7932" t="s">
        <v>65700</v>
      </c>
      <c r="E7932" t="s">
        <v>65072</v>
      </c>
      <c r="F7932" t="s">
        <v>65701</v>
      </c>
      <c r="G7932" t="s">
        <v>65702</v>
      </c>
      <c r="H7932" t="s">
        <v>65703</v>
      </c>
      <c r="I7932" t="s">
        <v>4841</v>
      </c>
      <c r="J7932" t="s">
        <v>12223</v>
      </c>
      <c r="K7932" t="s">
        <v>12224</v>
      </c>
      <c r="L7932" t="s">
        <v>50</v>
      </c>
      <c r="M7932" t="s">
        <v>4855</v>
      </c>
      <c r="N7932" t="s">
        <v>20639</v>
      </c>
      <c r="O7932" t="s">
        <v>12225</v>
      </c>
      <c r="P7932" t="s">
        <v>65704</v>
      </c>
      <c r="Q7932" t="s">
        <v>65705</v>
      </c>
      <c r="R7932" t="str">
        <f t="shared" si="246"/>
        <v>青州</v>
      </c>
      <c r="S7932" t="str">
        <f t="shared" si="247"/>
        <v>0114</v>
      </c>
    </row>
    <row r="7933" spans="1:19">
      <c r="A7933" t="s">
        <v>65706</v>
      </c>
      <c r="B7933" t="s">
        <v>65707</v>
      </c>
      <c r="C7933" t="s">
        <v>49</v>
      </c>
      <c r="D7933" t="s">
        <v>65708</v>
      </c>
      <c r="E7933" t="s">
        <v>65709</v>
      </c>
      <c r="F7933" t="s">
        <v>65710</v>
      </c>
      <c r="G7933" t="s">
        <v>65711</v>
      </c>
      <c r="H7933" t="s">
        <v>65712</v>
      </c>
      <c r="I7933" t="s">
        <v>4852</v>
      </c>
      <c r="J7933" t="s">
        <v>6517</v>
      </c>
      <c r="K7933" t="s">
        <v>6518</v>
      </c>
      <c r="L7933" t="s">
        <v>50</v>
      </c>
      <c r="M7933" t="s">
        <v>6207</v>
      </c>
      <c r="N7933" t="s">
        <v>6519</v>
      </c>
      <c r="O7933" t="s">
        <v>6520</v>
      </c>
      <c r="P7933" t="s">
        <v>65713</v>
      </c>
      <c r="Q7933" t="s">
        <v>65714</v>
      </c>
      <c r="R7933" t="str">
        <f t="shared" si="246"/>
        <v>青州</v>
      </c>
      <c r="S7933" t="str">
        <f t="shared" si="247"/>
        <v>0114</v>
      </c>
    </row>
    <row r="7934" spans="1:19">
      <c r="A7934" t="s">
        <v>65715</v>
      </c>
      <c r="B7934" t="s">
        <v>65716</v>
      </c>
      <c r="C7934" t="s">
        <v>49</v>
      </c>
      <c r="D7934" t="s">
        <v>65717</v>
      </c>
      <c r="E7934" t="s">
        <v>65718</v>
      </c>
      <c r="F7934" t="s">
        <v>65719</v>
      </c>
      <c r="G7934" t="s">
        <v>65720</v>
      </c>
      <c r="H7934" t="s">
        <v>65721</v>
      </c>
      <c r="I7934" t="s">
        <v>4813</v>
      </c>
      <c r="J7934" t="s">
        <v>14847</v>
      </c>
      <c r="K7934" t="s">
        <v>14848</v>
      </c>
      <c r="L7934" t="s">
        <v>148</v>
      </c>
      <c r="M7934" t="s">
        <v>6713</v>
      </c>
      <c r="N7934" t="s">
        <v>4905</v>
      </c>
      <c r="O7934" t="s">
        <v>14849</v>
      </c>
      <c r="P7934" t="s">
        <v>65722</v>
      </c>
      <c r="R7934" t="str">
        <f t="shared" si="246"/>
        <v>寒亭</v>
      </c>
      <c r="S7934" t="str">
        <f t="shared" si="247"/>
        <v>0114</v>
      </c>
    </row>
    <row r="7935" spans="1:19">
      <c r="A7935" t="s">
        <v>65723</v>
      </c>
      <c r="B7935" t="s">
        <v>65724</v>
      </c>
      <c r="C7935" t="s">
        <v>49</v>
      </c>
      <c r="D7935" t="s">
        <v>65725</v>
      </c>
      <c r="E7935" t="s">
        <v>65726</v>
      </c>
      <c r="F7935" t="s">
        <v>65727</v>
      </c>
      <c r="G7935" t="s">
        <v>65728</v>
      </c>
      <c r="H7935" t="s">
        <v>65729</v>
      </c>
      <c r="I7935" t="s">
        <v>12119</v>
      </c>
      <c r="J7935" t="s">
        <v>9386</v>
      </c>
      <c r="K7935" t="s">
        <v>9387</v>
      </c>
      <c r="L7935" t="s">
        <v>50</v>
      </c>
      <c r="M7935" t="s">
        <v>6207</v>
      </c>
      <c r="N7935" t="s">
        <v>4892</v>
      </c>
      <c r="O7935" t="s">
        <v>9388</v>
      </c>
      <c r="P7935" t="s">
        <v>65730</v>
      </c>
      <c r="Q7935" t="s">
        <v>65731</v>
      </c>
      <c r="R7935" t="str">
        <f t="shared" si="246"/>
        <v>青州</v>
      </c>
      <c r="S7935" t="str">
        <f t="shared" si="247"/>
        <v>0114</v>
      </c>
    </row>
    <row r="7936" spans="1:19">
      <c r="A7936" t="s">
        <v>65732</v>
      </c>
      <c r="B7936" t="s">
        <v>65733</v>
      </c>
      <c r="C7936" t="s">
        <v>49</v>
      </c>
      <c r="D7936" t="s">
        <v>65734</v>
      </c>
      <c r="E7936" t="s">
        <v>65726</v>
      </c>
      <c r="F7936" t="s">
        <v>65735</v>
      </c>
      <c r="G7936" t="s">
        <v>65736</v>
      </c>
      <c r="H7936" t="s">
        <v>65737</v>
      </c>
      <c r="I7936" t="s">
        <v>12119</v>
      </c>
      <c r="J7936" t="s">
        <v>17954</v>
      </c>
      <c r="K7936" t="s">
        <v>17955</v>
      </c>
      <c r="L7936" t="s">
        <v>95</v>
      </c>
      <c r="M7936" t="s">
        <v>5709</v>
      </c>
      <c r="N7936" t="s">
        <v>4832</v>
      </c>
      <c r="O7936" t="s">
        <v>17956</v>
      </c>
      <c r="P7936" t="s">
        <v>65738</v>
      </c>
      <c r="Q7936" t="s">
        <v>65739</v>
      </c>
      <c r="R7936" t="str">
        <f t="shared" si="246"/>
        <v>安丘</v>
      </c>
      <c r="S7936" t="str">
        <f t="shared" si="247"/>
        <v>0114</v>
      </c>
    </row>
    <row r="7937" spans="1:19">
      <c r="A7937" t="s">
        <v>65740</v>
      </c>
      <c r="B7937" t="s">
        <v>65741</v>
      </c>
      <c r="C7937" t="s">
        <v>49</v>
      </c>
      <c r="D7937" t="s">
        <v>65742</v>
      </c>
      <c r="E7937" t="s">
        <v>65743</v>
      </c>
      <c r="F7937" t="s">
        <v>65744</v>
      </c>
      <c r="G7937" t="s">
        <v>65745</v>
      </c>
      <c r="H7937" t="s">
        <v>65746</v>
      </c>
      <c r="I7937" t="s">
        <v>5560</v>
      </c>
      <c r="J7937" t="s">
        <v>12876</v>
      </c>
      <c r="K7937" t="s">
        <v>12877</v>
      </c>
      <c r="L7937" t="s">
        <v>86</v>
      </c>
      <c r="M7937" t="s">
        <v>6297</v>
      </c>
      <c r="N7937" t="s">
        <v>4972</v>
      </c>
      <c r="O7937" t="s">
        <v>12878</v>
      </c>
      <c r="P7937" t="s">
        <v>65747</v>
      </c>
      <c r="Q7937" t="s">
        <v>45872</v>
      </c>
      <c r="R7937" t="str">
        <f t="shared" ref="R7937:R8000" si="248">IF(OR(LEFT(L7937,2)="高新"),"奎文",IF(LEFT(L7937,2)="峡山","坊子",IF(LEFT(L7937,2)="滨海","寒亭",LEFT(L7937,2))))</f>
        <v>坊子</v>
      </c>
      <c r="S7937" t="str">
        <f t="shared" ref="S7937:S8000" si="249">TEXT(B7937,"mmdd")</f>
        <v>0114</v>
      </c>
    </row>
    <row r="7938" spans="1:19">
      <c r="A7938" t="s">
        <v>65748</v>
      </c>
      <c r="B7938" t="s">
        <v>65749</v>
      </c>
      <c r="C7938" t="s">
        <v>49</v>
      </c>
      <c r="D7938" t="s">
        <v>65750</v>
      </c>
      <c r="E7938" t="s">
        <v>65206</v>
      </c>
      <c r="F7938" t="s">
        <v>65751</v>
      </c>
      <c r="G7938" t="s">
        <v>65752</v>
      </c>
      <c r="H7938" t="s">
        <v>65753</v>
      </c>
      <c r="I7938" t="s">
        <v>5184</v>
      </c>
      <c r="J7938" t="s">
        <v>5707</v>
      </c>
      <c r="K7938" t="s">
        <v>5708</v>
      </c>
      <c r="L7938" t="s">
        <v>95</v>
      </c>
      <c r="M7938" t="s">
        <v>5709</v>
      </c>
      <c r="O7938" t="s">
        <v>5710</v>
      </c>
      <c r="P7938" t="s">
        <v>65754</v>
      </c>
      <c r="R7938" t="str">
        <f t="shared" si="248"/>
        <v>安丘</v>
      </c>
      <c r="S7938" t="str">
        <f t="shared" si="249"/>
        <v>0114</v>
      </c>
    </row>
    <row r="7939" spans="1:19">
      <c r="A7939" t="s">
        <v>65755</v>
      </c>
      <c r="B7939" t="s">
        <v>65756</v>
      </c>
      <c r="C7939" t="s">
        <v>49</v>
      </c>
      <c r="D7939" t="s">
        <v>65757</v>
      </c>
      <c r="E7939" t="s">
        <v>65080</v>
      </c>
      <c r="F7939" t="s">
        <v>65758</v>
      </c>
      <c r="G7939" t="s">
        <v>65759</v>
      </c>
      <c r="H7939" t="s">
        <v>65760</v>
      </c>
      <c r="I7939" t="s">
        <v>4813</v>
      </c>
      <c r="J7939" t="s">
        <v>5040</v>
      </c>
      <c r="K7939" t="s">
        <v>5041</v>
      </c>
      <c r="L7939" t="s">
        <v>95</v>
      </c>
      <c r="M7939" t="s">
        <v>5042</v>
      </c>
      <c r="O7939" t="s">
        <v>5044</v>
      </c>
      <c r="P7939" t="s">
        <v>65761</v>
      </c>
      <c r="R7939" t="str">
        <f t="shared" si="248"/>
        <v>安丘</v>
      </c>
      <c r="S7939" t="str">
        <f t="shared" si="249"/>
        <v>0114</v>
      </c>
    </row>
    <row r="7940" spans="1:19">
      <c r="A7940" t="s">
        <v>65762</v>
      </c>
      <c r="B7940" t="s">
        <v>65763</v>
      </c>
      <c r="C7940" t="s">
        <v>49</v>
      </c>
      <c r="D7940" t="s">
        <v>65764</v>
      </c>
      <c r="E7940" t="s">
        <v>65080</v>
      </c>
      <c r="F7940" t="s">
        <v>65765</v>
      </c>
      <c r="G7940" t="s">
        <v>65766</v>
      </c>
      <c r="H7940" t="s">
        <v>65760</v>
      </c>
      <c r="I7940" t="s">
        <v>5184</v>
      </c>
      <c r="J7940" t="s">
        <v>9356</v>
      </c>
      <c r="K7940" t="s">
        <v>9357</v>
      </c>
      <c r="L7940" t="s">
        <v>375</v>
      </c>
      <c r="M7940" t="s">
        <v>5409</v>
      </c>
      <c r="O7940" t="s">
        <v>9358</v>
      </c>
      <c r="P7940" t="s">
        <v>65767</v>
      </c>
      <c r="Q7940" t="s">
        <v>65768</v>
      </c>
      <c r="R7940" t="str">
        <f t="shared" si="248"/>
        <v>昌邑</v>
      </c>
      <c r="S7940" t="str">
        <f t="shared" si="249"/>
        <v>0114</v>
      </c>
    </row>
    <row r="7941" spans="1:19">
      <c r="A7941" t="s">
        <v>65769</v>
      </c>
      <c r="B7941" t="s">
        <v>65770</v>
      </c>
      <c r="C7941" t="s">
        <v>49</v>
      </c>
      <c r="D7941" t="s">
        <v>65771</v>
      </c>
      <c r="E7941" t="s">
        <v>65080</v>
      </c>
      <c r="F7941" t="s">
        <v>65772</v>
      </c>
      <c r="G7941" t="s">
        <v>65773</v>
      </c>
      <c r="H7941" t="s">
        <v>65774</v>
      </c>
      <c r="I7941" t="s">
        <v>12119</v>
      </c>
      <c r="J7941" t="s">
        <v>12489</v>
      </c>
      <c r="K7941" t="s">
        <v>12490</v>
      </c>
      <c r="L7941" t="s">
        <v>60</v>
      </c>
      <c r="M7941" t="s">
        <v>5999</v>
      </c>
      <c r="N7941" t="s">
        <v>4789</v>
      </c>
      <c r="O7941" t="s">
        <v>12491</v>
      </c>
      <c r="P7941" t="s">
        <v>65775</v>
      </c>
      <c r="Q7941" t="s">
        <v>65776</v>
      </c>
      <c r="R7941" t="str">
        <f t="shared" si="248"/>
        <v>奎文</v>
      </c>
      <c r="S7941" t="str">
        <f t="shared" si="249"/>
        <v>0114</v>
      </c>
    </row>
    <row r="7942" spans="1:19">
      <c r="A7942" t="s">
        <v>65777</v>
      </c>
      <c r="B7942" t="s">
        <v>65778</v>
      </c>
      <c r="C7942" t="s">
        <v>49</v>
      </c>
      <c r="D7942" t="s">
        <v>65779</v>
      </c>
      <c r="E7942" t="s">
        <v>65072</v>
      </c>
      <c r="F7942" t="s">
        <v>65780</v>
      </c>
      <c r="G7942" t="s">
        <v>65781</v>
      </c>
      <c r="H7942" t="s">
        <v>65782</v>
      </c>
      <c r="I7942" t="s">
        <v>4852</v>
      </c>
      <c r="J7942" t="s">
        <v>8081</v>
      </c>
      <c r="K7942" t="s">
        <v>42502</v>
      </c>
      <c r="L7942" t="s">
        <v>105</v>
      </c>
      <c r="M7942" t="s">
        <v>5133</v>
      </c>
      <c r="N7942" t="s">
        <v>5801</v>
      </c>
      <c r="O7942" t="s">
        <v>8083</v>
      </c>
      <c r="P7942" t="s">
        <v>65783</v>
      </c>
      <c r="Q7942" t="s">
        <v>65784</v>
      </c>
      <c r="R7942" t="str">
        <f t="shared" si="248"/>
        <v>寿光</v>
      </c>
      <c r="S7942" t="str">
        <f t="shared" si="249"/>
        <v>0114</v>
      </c>
    </row>
    <row r="7943" spans="1:19">
      <c r="A7943" t="s">
        <v>65785</v>
      </c>
      <c r="B7943" t="s">
        <v>65786</v>
      </c>
      <c r="C7943" t="s">
        <v>49</v>
      </c>
      <c r="D7943" t="s">
        <v>65787</v>
      </c>
      <c r="E7943" t="s">
        <v>65788</v>
      </c>
      <c r="F7943" t="s">
        <v>65789</v>
      </c>
      <c r="G7943" t="s">
        <v>65790</v>
      </c>
      <c r="H7943" t="s">
        <v>65791</v>
      </c>
      <c r="I7943" t="s">
        <v>4852</v>
      </c>
      <c r="J7943" t="s">
        <v>11618</v>
      </c>
      <c r="K7943" t="s">
        <v>11619</v>
      </c>
      <c r="L7943" t="s">
        <v>237</v>
      </c>
      <c r="M7943" t="s">
        <v>4868</v>
      </c>
      <c r="N7943" t="s">
        <v>4933</v>
      </c>
      <c r="O7943" t="s">
        <v>11620</v>
      </c>
      <c r="P7943" t="s">
        <v>65792</v>
      </c>
      <c r="R7943" t="str">
        <f t="shared" si="248"/>
        <v>潍城</v>
      </c>
      <c r="S7943" t="str">
        <f t="shared" si="249"/>
        <v>0114</v>
      </c>
    </row>
    <row r="7944" spans="1:19">
      <c r="A7944" t="s">
        <v>65793</v>
      </c>
      <c r="B7944" t="s">
        <v>65794</v>
      </c>
      <c r="C7944" t="s">
        <v>49</v>
      </c>
      <c r="D7944" t="s">
        <v>65795</v>
      </c>
      <c r="E7944" t="s">
        <v>65072</v>
      </c>
      <c r="F7944" t="s">
        <v>65796</v>
      </c>
      <c r="G7944" t="s">
        <v>65797</v>
      </c>
      <c r="H7944" t="s">
        <v>65798</v>
      </c>
      <c r="I7944" t="s">
        <v>4785</v>
      </c>
      <c r="J7944" t="s">
        <v>6434</v>
      </c>
      <c r="K7944" t="s">
        <v>6435</v>
      </c>
      <c r="L7944" t="s">
        <v>114</v>
      </c>
      <c r="M7944" t="s">
        <v>4831</v>
      </c>
      <c r="N7944" t="s">
        <v>6243</v>
      </c>
      <c r="O7944" t="s">
        <v>6436</v>
      </c>
      <c r="P7944" t="s">
        <v>65799</v>
      </c>
      <c r="Q7944" t="s">
        <v>65800</v>
      </c>
      <c r="R7944" t="str">
        <f t="shared" si="248"/>
        <v>高密</v>
      </c>
      <c r="S7944" t="str">
        <f t="shared" si="249"/>
        <v>0114</v>
      </c>
    </row>
    <row r="7945" spans="1:19">
      <c r="A7945" t="s">
        <v>65801</v>
      </c>
      <c r="B7945" t="s">
        <v>65802</v>
      </c>
      <c r="C7945" t="s">
        <v>49</v>
      </c>
      <c r="D7945" t="s">
        <v>65803</v>
      </c>
      <c r="E7945" t="s">
        <v>65129</v>
      </c>
      <c r="F7945" t="s">
        <v>65804</v>
      </c>
      <c r="G7945" t="s">
        <v>65805</v>
      </c>
      <c r="H7945" t="s">
        <v>65806</v>
      </c>
      <c r="I7945" t="s">
        <v>12119</v>
      </c>
      <c r="J7945" t="s">
        <v>6434</v>
      </c>
      <c r="K7945" t="s">
        <v>6435</v>
      </c>
      <c r="L7945" t="s">
        <v>114</v>
      </c>
      <c r="M7945" t="s">
        <v>4831</v>
      </c>
      <c r="N7945" t="s">
        <v>6243</v>
      </c>
      <c r="O7945" t="s">
        <v>6436</v>
      </c>
      <c r="P7945" t="s">
        <v>65807</v>
      </c>
      <c r="Q7945" t="s">
        <v>65808</v>
      </c>
      <c r="R7945" t="str">
        <f t="shared" si="248"/>
        <v>高密</v>
      </c>
      <c r="S7945" t="str">
        <f t="shared" si="249"/>
        <v>0114</v>
      </c>
    </row>
    <row r="7946" spans="1:19">
      <c r="A7946" t="s">
        <v>3426</v>
      </c>
      <c r="B7946" t="s">
        <v>65809</v>
      </c>
      <c r="C7946" t="s">
        <v>49</v>
      </c>
      <c r="D7946" t="s">
        <v>65810</v>
      </c>
      <c r="E7946" t="s">
        <v>65072</v>
      </c>
      <c r="F7946" t="s">
        <v>65811</v>
      </c>
      <c r="G7946" t="s">
        <v>3424</v>
      </c>
      <c r="H7946" t="s">
        <v>65812</v>
      </c>
      <c r="I7946" t="s">
        <v>4852</v>
      </c>
      <c r="J7946" t="s">
        <v>9171</v>
      </c>
      <c r="K7946" t="s">
        <v>9172</v>
      </c>
      <c r="L7946" t="s">
        <v>105</v>
      </c>
      <c r="M7946" t="s">
        <v>5769</v>
      </c>
      <c r="N7946" t="s">
        <v>4892</v>
      </c>
      <c r="O7946" t="s">
        <v>9173</v>
      </c>
      <c r="P7946" t="s">
        <v>65813</v>
      </c>
      <c r="Q7946" t="s">
        <v>40580</v>
      </c>
      <c r="R7946" t="str">
        <f t="shared" si="248"/>
        <v>寿光</v>
      </c>
      <c r="S7946" t="str">
        <f t="shared" si="249"/>
        <v>0114</v>
      </c>
    </row>
    <row r="7947" spans="1:19">
      <c r="A7947" t="s">
        <v>65814</v>
      </c>
      <c r="B7947" t="s">
        <v>61474</v>
      </c>
      <c r="C7947" t="s">
        <v>49</v>
      </c>
      <c r="D7947" t="s">
        <v>65815</v>
      </c>
      <c r="E7947" t="s">
        <v>65129</v>
      </c>
      <c r="F7947" t="s">
        <v>65816</v>
      </c>
      <c r="G7947" t="s">
        <v>65817</v>
      </c>
      <c r="H7947" t="s">
        <v>65818</v>
      </c>
      <c r="I7947" t="s">
        <v>12119</v>
      </c>
      <c r="J7947" t="s">
        <v>6528</v>
      </c>
      <c r="K7947" t="s">
        <v>6529</v>
      </c>
      <c r="L7947" t="s">
        <v>60</v>
      </c>
      <c r="M7947" t="s">
        <v>4774</v>
      </c>
      <c r="N7947" t="s">
        <v>5421</v>
      </c>
      <c r="O7947" t="s">
        <v>6531</v>
      </c>
      <c r="Q7947" t="s">
        <v>65819</v>
      </c>
      <c r="R7947" t="str">
        <f t="shared" si="248"/>
        <v>奎文</v>
      </c>
      <c r="S7947" t="str">
        <f t="shared" si="249"/>
        <v>0114</v>
      </c>
    </row>
    <row r="7948" spans="1:19">
      <c r="A7948" t="s">
        <v>65820</v>
      </c>
      <c r="B7948" t="s">
        <v>65821</v>
      </c>
      <c r="C7948" t="s">
        <v>49</v>
      </c>
      <c r="D7948" t="s">
        <v>65822</v>
      </c>
      <c r="E7948" t="s">
        <v>65823</v>
      </c>
      <c r="F7948" t="s">
        <v>65824</v>
      </c>
      <c r="G7948" t="s">
        <v>65825</v>
      </c>
      <c r="H7948" t="s">
        <v>65826</v>
      </c>
      <c r="I7948" t="s">
        <v>4828</v>
      </c>
      <c r="J7948" t="s">
        <v>5669</v>
      </c>
      <c r="K7948" t="s">
        <v>5670</v>
      </c>
      <c r="L7948" t="s">
        <v>60</v>
      </c>
      <c r="M7948" t="s">
        <v>5511</v>
      </c>
      <c r="N7948" t="s">
        <v>5421</v>
      </c>
      <c r="O7948" t="s">
        <v>5671</v>
      </c>
      <c r="P7948" t="s">
        <v>65827</v>
      </c>
      <c r="R7948" t="str">
        <f t="shared" si="248"/>
        <v>奎文</v>
      </c>
      <c r="S7948" t="str">
        <f t="shared" si="249"/>
        <v>0114</v>
      </c>
    </row>
    <row r="7949" spans="1:19">
      <c r="A7949" t="s">
        <v>65828</v>
      </c>
      <c r="B7949" t="s">
        <v>65829</v>
      </c>
      <c r="C7949" t="s">
        <v>49</v>
      </c>
      <c r="D7949" t="s">
        <v>65830</v>
      </c>
      <c r="E7949" t="s">
        <v>65743</v>
      </c>
      <c r="F7949" t="s">
        <v>65831</v>
      </c>
      <c r="G7949" t="s">
        <v>65832</v>
      </c>
      <c r="H7949" t="s">
        <v>65833</v>
      </c>
      <c r="I7949" t="s">
        <v>5066</v>
      </c>
      <c r="J7949" t="s">
        <v>6043</v>
      </c>
      <c r="K7949" t="s">
        <v>6044</v>
      </c>
      <c r="L7949" t="s">
        <v>237</v>
      </c>
      <c r="M7949" t="s">
        <v>4971</v>
      </c>
      <c r="N7949" t="s">
        <v>5017</v>
      </c>
      <c r="O7949" t="s">
        <v>6045</v>
      </c>
      <c r="P7949" t="s">
        <v>65834</v>
      </c>
      <c r="Q7949" t="s">
        <v>65835</v>
      </c>
      <c r="R7949" t="str">
        <f t="shared" si="248"/>
        <v>潍城</v>
      </c>
      <c r="S7949" t="str">
        <f t="shared" si="249"/>
        <v>0114</v>
      </c>
    </row>
    <row r="7950" spans="1:19">
      <c r="A7950" t="s">
        <v>65836</v>
      </c>
      <c r="B7950" t="s">
        <v>65837</v>
      </c>
      <c r="C7950" t="s">
        <v>49</v>
      </c>
      <c r="D7950" t="s">
        <v>65838</v>
      </c>
      <c r="E7950" t="s">
        <v>65080</v>
      </c>
      <c r="F7950" t="s">
        <v>65839</v>
      </c>
      <c r="G7950" t="s">
        <v>65840</v>
      </c>
      <c r="H7950" t="s">
        <v>65841</v>
      </c>
      <c r="I7950" t="s">
        <v>12500</v>
      </c>
      <c r="J7950" t="s">
        <v>9760</v>
      </c>
      <c r="K7950" t="s">
        <v>9761</v>
      </c>
      <c r="L7950" t="s">
        <v>60</v>
      </c>
      <c r="M7950" t="s">
        <v>5999</v>
      </c>
      <c r="O7950" t="s">
        <v>9762</v>
      </c>
      <c r="P7950" t="s">
        <v>65842</v>
      </c>
      <c r="Q7950" t="s">
        <v>65843</v>
      </c>
      <c r="R7950" t="str">
        <f t="shared" si="248"/>
        <v>奎文</v>
      </c>
      <c r="S7950" t="str">
        <f t="shared" si="249"/>
        <v>0114</v>
      </c>
    </row>
    <row r="7951" spans="1:19">
      <c r="A7951" t="s">
        <v>65844</v>
      </c>
      <c r="B7951" t="s">
        <v>65845</v>
      </c>
      <c r="C7951" t="s">
        <v>49</v>
      </c>
      <c r="D7951" t="s">
        <v>65846</v>
      </c>
      <c r="E7951" t="s">
        <v>65129</v>
      </c>
      <c r="F7951" t="s">
        <v>65847</v>
      </c>
      <c r="G7951" t="s">
        <v>65848</v>
      </c>
      <c r="H7951" t="s">
        <v>65849</v>
      </c>
      <c r="I7951" t="s">
        <v>12119</v>
      </c>
      <c r="J7951" t="s">
        <v>6878</v>
      </c>
      <c r="K7951" t="s">
        <v>6879</v>
      </c>
      <c r="L7951" t="s">
        <v>95</v>
      </c>
      <c r="M7951" t="s">
        <v>4844</v>
      </c>
      <c r="N7951" t="s">
        <v>5056</v>
      </c>
      <c r="O7951" t="s">
        <v>6880</v>
      </c>
      <c r="P7951" t="s">
        <v>60270</v>
      </c>
      <c r="Q7951" t="s">
        <v>65850</v>
      </c>
      <c r="R7951" t="str">
        <f t="shared" si="248"/>
        <v>安丘</v>
      </c>
      <c r="S7951" t="str">
        <f t="shared" si="249"/>
        <v>0114</v>
      </c>
    </row>
    <row r="7952" spans="1:19">
      <c r="A7952" t="s">
        <v>65851</v>
      </c>
      <c r="B7952" t="s">
        <v>65852</v>
      </c>
      <c r="C7952" t="s">
        <v>49</v>
      </c>
      <c r="D7952" t="s">
        <v>65853</v>
      </c>
      <c r="E7952" t="s">
        <v>65206</v>
      </c>
      <c r="F7952" t="s">
        <v>65854</v>
      </c>
      <c r="G7952" t="s">
        <v>65855</v>
      </c>
      <c r="H7952" t="s">
        <v>65856</v>
      </c>
      <c r="I7952" t="s">
        <v>4852</v>
      </c>
      <c r="J7952" t="s">
        <v>9612</v>
      </c>
      <c r="K7952" t="s">
        <v>12593</v>
      </c>
      <c r="L7952" t="s">
        <v>114</v>
      </c>
      <c r="M7952" t="s">
        <v>4918</v>
      </c>
      <c r="N7952" t="s">
        <v>4972</v>
      </c>
      <c r="O7952" t="s">
        <v>12594</v>
      </c>
      <c r="P7952" t="s">
        <v>65857</v>
      </c>
      <c r="Q7952" t="s">
        <v>65858</v>
      </c>
      <c r="R7952" t="str">
        <f t="shared" si="248"/>
        <v>高密</v>
      </c>
      <c r="S7952" t="str">
        <f t="shared" si="249"/>
        <v>0114</v>
      </c>
    </row>
    <row r="7953" spans="1:19">
      <c r="A7953" t="s">
        <v>65859</v>
      </c>
      <c r="B7953" t="s">
        <v>65860</v>
      </c>
      <c r="C7953" t="s">
        <v>49</v>
      </c>
      <c r="D7953" t="s">
        <v>65861</v>
      </c>
      <c r="E7953" t="s">
        <v>65206</v>
      </c>
      <c r="F7953" t="s">
        <v>65862</v>
      </c>
      <c r="G7953" t="s">
        <v>65863</v>
      </c>
      <c r="H7953" t="s">
        <v>65864</v>
      </c>
      <c r="I7953" t="s">
        <v>4828</v>
      </c>
      <c r="J7953" t="s">
        <v>6555</v>
      </c>
      <c r="K7953" t="s">
        <v>6556</v>
      </c>
      <c r="L7953" t="s">
        <v>77</v>
      </c>
      <c r="M7953" t="s">
        <v>4803</v>
      </c>
      <c r="O7953" t="s">
        <v>6557</v>
      </c>
      <c r="P7953" t="s">
        <v>65865</v>
      </c>
      <c r="R7953" t="str">
        <f t="shared" si="248"/>
        <v>临朐</v>
      </c>
      <c r="S7953" t="str">
        <f t="shared" si="249"/>
        <v>0114</v>
      </c>
    </row>
    <row r="7954" spans="1:19">
      <c r="A7954" t="s">
        <v>3610</v>
      </c>
      <c r="B7954" t="s">
        <v>65866</v>
      </c>
      <c r="C7954" t="s">
        <v>49</v>
      </c>
      <c r="D7954" t="s">
        <v>65867</v>
      </c>
      <c r="E7954" t="s">
        <v>65080</v>
      </c>
      <c r="F7954" t="s">
        <v>65868</v>
      </c>
      <c r="G7954" t="s">
        <v>3608</v>
      </c>
      <c r="H7954" t="s">
        <v>65869</v>
      </c>
      <c r="I7954" t="s">
        <v>12119</v>
      </c>
      <c r="J7954" t="s">
        <v>5374</v>
      </c>
      <c r="K7954" t="s">
        <v>5375</v>
      </c>
      <c r="L7954" t="s">
        <v>105</v>
      </c>
      <c r="M7954" t="s">
        <v>5376</v>
      </c>
      <c r="O7954" t="s">
        <v>5377</v>
      </c>
      <c r="P7954" t="s">
        <v>65870</v>
      </c>
      <c r="R7954" t="str">
        <f t="shared" si="248"/>
        <v>寿光</v>
      </c>
      <c r="S7954" t="str">
        <f t="shared" si="249"/>
        <v>0114</v>
      </c>
    </row>
    <row r="7955" spans="1:19">
      <c r="A7955" t="s">
        <v>65871</v>
      </c>
      <c r="B7955" t="s">
        <v>65872</v>
      </c>
      <c r="C7955" t="s">
        <v>49</v>
      </c>
      <c r="D7955" t="s">
        <v>65873</v>
      </c>
      <c r="E7955" t="s">
        <v>65129</v>
      </c>
      <c r="F7955" t="s">
        <v>65874</v>
      </c>
      <c r="G7955" t="s">
        <v>65875</v>
      </c>
      <c r="H7955" t="s">
        <v>65876</v>
      </c>
      <c r="I7955" t="s">
        <v>12757</v>
      </c>
      <c r="J7955" t="s">
        <v>6878</v>
      </c>
      <c r="K7955" t="s">
        <v>6879</v>
      </c>
      <c r="L7955" t="s">
        <v>95</v>
      </c>
      <c r="M7955" t="s">
        <v>4844</v>
      </c>
      <c r="N7955" t="s">
        <v>5699</v>
      </c>
      <c r="O7955" t="s">
        <v>6880</v>
      </c>
      <c r="P7955" t="s">
        <v>65877</v>
      </c>
      <c r="Q7955" t="s">
        <v>65850</v>
      </c>
      <c r="R7955" t="str">
        <f t="shared" si="248"/>
        <v>安丘</v>
      </c>
      <c r="S7955" t="str">
        <f t="shared" si="249"/>
        <v>0114</v>
      </c>
    </row>
    <row r="7956" spans="1:19">
      <c r="A7956" t="s">
        <v>65878</v>
      </c>
      <c r="B7956" t="s">
        <v>65879</v>
      </c>
      <c r="C7956" t="s">
        <v>49</v>
      </c>
      <c r="D7956" t="s">
        <v>65880</v>
      </c>
      <c r="E7956" t="s">
        <v>65881</v>
      </c>
      <c r="F7956" t="s">
        <v>65882</v>
      </c>
      <c r="G7956" t="s">
        <v>65883</v>
      </c>
      <c r="H7956" t="s">
        <v>65884</v>
      </c>
      <c r="I7956" t="s">
        <v>12119</v>
      </c>
      <c r="J7956" t="s">
        <v>6065</v>
      </c>
      <c r="K7956" t="s">
        <v>6066</v>
      </c>
      <c r="L7956" t="s">
        <v>123</v>
      </c>
      <c r="M7956" t="s">
        <v>4994</v>
      </c>
      <c r="N7956" t="s">
        <v>5112</v>
      </c>
      <c r="O7956" t="s">
        <v>6067</v>
      </c>
      <c r="P7956" t="s">
        <v>65885</v>
      </c>
      <c r="R7956" t="str">
        <f t="shared" si="248"/>
        <v>诸城</v>
      </c>
      <c r="S7956" t="str">
        <f t="shared" si="249"/>
        <v>0114</v>
      </c>
    </row>
    <row r="7957" spans="1:19">
      <c r="A7957" t="s">
        <v>65886</v>
      </c>
      <c r="B7957" t="s">
        <v>65887</v>
      </c>
      <c r="C7957" t="s">
        <v>49</v>
      </c>
      <c r="D7957" t="s">
        <v>65888</v>
      </c>
      <c r="E7957" t="s">
        <v>65129</v>
      </c>
      <c r="F7957" t="s">
        <v>65889</v>
      </c>
      <c r="G7957" t="s">
        <v>65890</v>
      </c>
      <c r="H7957" t="s">
        <v>65891</v>
      </c>
      <c r="I7957" t="s">
        <v>12119</v>
      </c>
      <c r="J7957" t="s">
        <v>5597</v>
      </c>
      <c r="K7957" t="s">
        <v>5598</v>
      </c>
      <c r="L7957" t="s">
        <v>375</v>
      </c>
      <c r="M7957" t="s">
        <v>5599</v>
      </c>
      <c r="N7957" t="s">
        <v>31929</v>
      </c>
      <c r="O7957" t="s">
        <v>5600</v>
      </c>
      <c r="P7957" t="s">
        <v>65892</v>
      </c>
      <c r="Q7957" t="s">
        <v>65893</v>
      </c>
      <c r="R7957" t="str">
        <f t="shared" si="248"/>
        <v>昌邑</v>
      </c>
      <c r="S7957" t="str">
        <f t="shared" si="249"/>
        <v>0114</v>
      </c>
    </row>
    <row r="7958" spans="1:19">
      <c r="A7958" t="s">
        <v>65894</v>
      </c>
      <c r="B7958" t="s">
        <v>65895</v>
      </c>
      <c r="C7958" t="s">
        <v>49</v>
      </c>
      <c r="D7958" t="s">
        <v>65896</v>
      </c>
      <c r="E7958" t="s">
        <v>65072</v>
      </c>
      <c r="F7958" t="s">
        <v>65897</v>
      </c>
      <c r="G7958" t="s">
        <v>65898</v>
      </c>
      <c r="H7958" t="s">
        <v>65899</v>
      </c>
      <c r="I7958" t="s">
        <v>4828</v>
      </c>
      <c r="J7958" t="s">
        <v>5778</v>
      </c>
      <c r="K7958" t="s">
        <v>5779</v>
      </c>
      <c r="L7958" t="s">
        <v>105</v>
      </c>
      <c r="M7958" t="s">
        <v>5197</v>
      </c>
      <c r="N7958" t="s">
        <v>6243</v>
      </c>
      <c r="O7958" t="s">
        <v>5780</v>
      </c>
      <c r="P7958" t="s">
        <v>65900</v>
      </c>
      <c r="R7958" t="str">
        <f t="shared" si="248"/>
        <v>寿光</v>
      </c>
      <c r="S7958" t="str">
        <f t="shared" si="249"/>
        <v>0114</v>
      </c>
    </row>
    <row r="7959" spans="1:19">
      <c r="A7959" t="s">
        <v>65901</v>
      </c>
      <c r="B7959" t="s">
        <v>65902</v>
      </c>
      <c r="C7959" t="s">
        <v>49</v>
      </c>
      <c r="D7959" t="s">
        <v>65903</v>
      </c>
      <c r="E7959" t="s">
        <v>65788</v>
      </c>
      <c r="F7959" t="s">
        <v>65904</v>
      </c>
      <c r="G7959" t="s">
        <v>65905</v>
      </c>
      <c r="H7959" t="s">
        <v>65906</v>
      </c>
      <c r="I7959" t="s">
        <v>4852</v>
      </c>
      <c r="J7959" t="s">
        <v>9560</v>
      </c>
      <c r="K7959" t="s">
        <v>9561</v>
      </c>
      <c r="L7959" t="s">
        <v>95</v>
      </c>
      <c r="M7959" t="s">
        <v>5757</v>
      </c>
      <c r="N7959" t="s">
        <v>5296</v>
      </c>
      <c r="O7959" t="s">
        <v>8376</v>
      </c>
      <c r="P7959" t="s">
        <v>65907</v>
      </c>
      <c r="Q7959" t="s">
        <v>65908</v>
      </c>
      <c r="R7959" t="str">
        <f t="shared" si="248"/>
        <v>安丘</v>
      </c>
      <c r="S7959" t="str">
        <f t="shared" si="249"/>
        <v>0114</v>
      </c>
    </row>
    <row r="7960" spans="1:19">
      <c r="A7960" t="s">
        <v>65909</v>
      </c>
      <c r="B7960" t="s">
        <v>65910</v>
      </c>
      <c r="C7960" t="s">
        <v>49</v>
      </c>
      <c r="D7960" t="s">
        <v>65911</v>
      </c>
      <c r="E7960" t="s">
        <v>65080</v>
      </c>
      <c r="F7960" t="s">
        <v>65912</v>
      </c>
      <c r="G7960" t="s">
        <v>65913</v>
      </c>
      <c r="H7960" t="s">
        <v>65914</v>
      </c>
      <c r="I7960" t="s">
        <v>4785</v>
      </c>
      <c r="J7960" t="s">
        <v>6053</v>
      </c>
      <c r="K7960" t="s">
        <v>6054</v>
      </c>
      <c r="L7960" t="s">
        <v>105</v>
      </c>
      <c r="M7960" t="s">
        <v>6055</v>
      </c>
      <c r="N7960" t="s">
        <v>5069</v>
      </c>
      <c r="O7960" t="s">
        <v>6056</v>
      </c>
      <c r="P7960" t="s">
        <v>65915</v>
      </c>
      <c r="Q7960" t="s">
        <v>65916</v>
      </c>
      <c r="R7960" t="str">
        <f t="shared" si="248"/>
        <v>寿光</v>
      </c>
      <c r="S7960" t="str">
        <f t="shared" si="249"/>
        <v>0114</v>
      </c>
    </row>
    <row r="7961" spans="1:19">
      <c r="A7961" t="s">
        <v>65917</v>
      </c>
      <c r="B7961" t="s">
        <v>65918</v>
      </c>
      <c r="C7961" t="s">
        <v>49</v>
      </c>
      <c r="D7961" t="s">
        <v>65919</v>
      </c>
      <c r="E7961" t="s">
        <v>65080</v>
      </c>
      <c r="F7961" t="s">
        <v>65920</v>
      </c>
      <c r="G7961" t="s">
        <v>65921</v>
      </c>
      <c r="H7961" t="s">
        <v>65922</v>
      </c>
      <c r="I7961" t="s">
        <v>12322</v>
      </c>
      <c r="J7961" t="s">
        <v>13917</v>
      </c>
      <c r="K7961" t="s">
        <v>13918</v>
      </c>
      <c r="L7961" t="s">
        <v>262</v>
      </c>
      <c r="M7961" t="s">
        <v>6033</v>
      </c>
      <c r="N7961" t="s">
        <v>4817</v>
      </c>
      <c r="O7961" t="s">
        <v>13919</v>
      </c>
      <c r="P7961" t="s">
        <v>65923</v>
      </c>
      <c r="R7961" t="str">
        <f t="shared" si="248"/>
        <v>寒亭</v>
      </c>
      <c r="S7961" t="str">
        <f t="shared" si="249"/>
        <v>0114</v>
      </c>
    </row>
    <row r="7962" spans="1:19">
      <c r="A7962" t="s">
        <v>65924</v>
      </c>
      <c r="B7962" t="s">
        <v>65925</v>
      </c>
      <c r="C7962" t="s">
        <v>49</v>
      </c>
      <c r="D7962" t="s">
        <v>65926</v>
      </c>
      <c r="E7962" t="s">
        <v>65080</v>
      </c>
      <c r="F7962" t="s">
        <v>65927</v>
      </c>
      <c r="G7962" t="s">
        <v>65928</v>
      </c>
      <c r="H7962" t="s">
        <v>65929</v>
      </c>
      <c r="I7962" t="s">
        <v>4785</v>
      </c>
      <c r="J7962" t="s">
        <v>5087</v>
      </c>
      <c r="K7962" t="s">
        <v>5088</v>
      </c>
      <c r="L7962" t="s">
        <v>105</v>
      </c>
      <c r="M7962" t="s">
        <v>5089</v>
      </c>
      <c r="N7962" t="s">
        <v>4789</v>
      </c>
      <c r="O7962" t="s">
        <v>5090</v>
      </c>
      <c r="P7962" t="s">
        <v>65930</v>
      </c>
      <c r="Q7962" t="s">
        <v>65931</v>
      </c>
      <c r="R7962" t="str">
        <f t="shared" si="248"/>
        <v>寿光</v>
      </c>
      <c r="S7962" t="str">
        <f t="shared" si="249"/>
        <v>0114</v>
      </c>
    </row>
    <row r="7963" spans="1:19">
      <c r="A7963" t="s">
        <v>65932</v>
      </c>
      <c r="B7963" t="s">
        <v>65933</v>
      </c>
      <c r="C7963" t="s">
        <v>49</v>
      </c>
      <c r="D7963" t="s">
        <v>65934</v>
      </c>
      <c r="E7963" t="s">
        <v>65129</v>
      </c>
      <c r="F7963" t="s">
        <v>65935</v>
      </c>
      <c r="G7963" t="s">
        <v>65936</v>
      </c>
      <c r="H7963" t="s">
        <v>65937</v>
      </c>
      <c r="I7963" t="s">
        <v>12119</v>
      </c>
      <c r="J7963" t="s">
        <v>10006</v>
      </c>
      <c r="K7963" t="s">
        <v>10007</v>
      </c>
      <c r="L7963" t="s">
        <v>60</v>
      </c>
      <c r="M7963" t="s">
        <v>5888</v>
      </c>
      <c r="N7963" t="s">
        <v>6152</v>
      </c>
      <c r="O7963" t="s">
        <v>10008</v>
      </c>
      <c r="P7963" t="s">
        <v>65938</v>
      </c>
      <c r="Q7963" t="s">
        <v>52751</v>
      </c>
      <c r="R7963" t="str">
        <f t="shared" si="248"/>
        <v>奎文</v>
      </c>
      <c r="S7963" t="str">
        <f t="shared" si="249"/>
        <v>0114</v>
      </c>
    </row>
    <row r="7964" spans="1:19">
      <c r="A7964" t="s">
        <v>65939</v>
      </c>
      <c r="B7964" t="s">
        <v>65940</v>
      </c>
      <c r="C7964" t="s">
        <v>49</v>
      </c>
      <c r="D7964" t="s">
        <v>65941</v>
      </c>
      <c r="E7964" t="s">
        <v>65080</v>
      </c>
      <c r="F7964" t="s">
        <v>65942</v>
      </c>
      <c r="G7964" t="s">
        <v>65943</v>
      </c>
      <c r="H7964" t="s">
        <v>65944</v>
      </c>
      <c r="I7964" t="s">
        <v>4785</v>
      </c>
      <c r="J7964" t="s">
        <v>7166</v>
      </c>
      <c r="K7964" t="s">
        <v>7167</v>
      </c>
      <c r="L7964" t="s">
        <v>123</v>
      </c>
      <c r="M7964" t="s">
        <v>5364</v>
      </c>
      <c r="O7964" t="s">
        <v>7168</v>
      </c>
      <c r="P7964" t="s">
        <v>65945</v>
      </c>
      <c r="R7964" t="str">
        <f t="shared" si="248"/>
        <v>诸城</v>
      </c>
      <c r="S7964" t="str">
        <f t="shared" si="249"/>
        <v>0114</v>
      </c>
    </row>
    <row r="7965" spans="1:19">
      <c r="A7965" t="s">
        <v>65946</v>
      </c>
      <c r="B7965" t="s">
        <v>65947</v>
      </c>
      <c r="C7965" t="s">
        <v>49</v>
      </c>
      <c r="D7965" t="s">
        <v>65948</v>
      </c>
      <c r="E7965" t="s">
        <v>65080</v>
      </c>
      <c r="F7965" t="s">
        <v>65949</v>
      </c>
      <c r="G7965" t="s">
        <v>65950</v>
      </c>
      <c r="H7965" t="s">
        <v>65951</v>
      </c>
      <c r="I7965" t="s">
        <v>12119</v>
      </c>
      <c r="J7965" t="s">
        <v>17320</v>
      </c>
      <c r="K7965" t="s">
        <v>17321</v>
      </c>
      <c r="L7965" t="s">
        <v>50</v>
      </c>
      <c r="M7965" t="s">
        <v>4855</v>
      </c>
      <c r="N7965" t="s">
        <v>5939</v>
      </c>
      <c r="O7965" t="s">
        <v>17322</v>
      </c>
      <c r="P7965" t="s">
        <v>65952</v>
      </c>
      <c r="Q7965" t="s">
        <v>65953</v>
      </c>
      <c r="R7965" t="str">
        <f t="shared" si="248"/>
        <v>青州</v>
      </c>
      <c r="S7965" t="str">
        <f t="shared" si="249"/>
        <v>0114</v>
      </c>
    </row>
    <row r="7966" spans="1:19">
      <c r="A7966" t="s">
        <v>65954</v>
      </c>
      <c r="B7966" t="s">
        <v>65955</v>
      </c>
      <c r="C7966" t="s">
        <v>49</v>
      </c>
      <c r="D7966" t="s">
        <v>65956</v>
      </c>
      <c r="E7966" t="s">
        <v>65206</v>
      </c>
      <c r="F7966" t="s">
        <v>65957</v>
      </c>
      <c r="G7966" t="s">
        <v>65958</v>
      </c>
      <c r="H7966" t="s">
        <v>65959</v>
      </c>
      <c r="I7966" t="s">
        <v>4852</v>
      </c>
      <c r="J7966" t="s">
        <v>5636</v>
      </c>
      <c r="K7966" t="s">
        <v>5637</v>
      </c>
      <c r="L7966" t="s">
        <v>105</v>
      </c>
      <c r="M7966" t="s">
        <v>5638</v>
      </c>
      <c r="N7966" t="s">
        <v>5030</v>
      </c>
      <c r="O7966" t="s">
        <v>5639</v>
      </c>
      <c r="P7966" t="s">
        <v>65960</v>
      </c>
      <c r="Q7966" t="s">
        <v>65961</v>
      </c>
      <c r="R7966" t="str">
        <f t="shared" si="248"/>
        <v>寿光</v>
      </c>
      <c r="S7966" t="str">
        <f t="shared" si="249"/>
        <v>0114</v>
      </c>
    </row>
    <row r="7967" spans="1:19">
      <c r="A7967" t="s">
        <v>65962</v>
      </c>
      <c r="B7967" t="s">
        <v>65963</v>
      </c>
      <c r="C7967" t="s">
        <v>49</v>
      </c>
      <c r="D7967" t="s">
        <v>65964</v>
      </c>
      <c r="E7967" t="s">
        <v>65965</v>
      </c>
      <c r="F7967" t="s">
        <v>65966</v>
      </c>
      <c r="G7967" t="s">
        <v>65967</v>
      </c>
      <c r="H7967" t="s">
        <v>65968</v>
      </c>
      <c r="I7967" t="s">
        <v>12119</v>
      </c>
      <c r="J7967" t="s">
        <v>7754</v>
      </c>
      <c r="K7967" t="s">
        <v>7755</v>
      </c>
      <c r="L7967" t="s">
        <v>123</v>
      </c>
      <c r="M7967" t="s">
        <v>6022</v>
      </c>
      <c r="N7967" t="s">
        <v>8593</v>
      </c>
      <c r="O7967" t="s">
        <v>7756</v>
      </c>
      <c r="P7967" t="s">
        <v>65969</v>
      </c>
      <c r="Q7967" t="s">
        <v>65970</v>
      </c>
      <c r="R7967" t="str">
        <f t="shared" si="248"/>
        <v>诸城</v>
      </c>
      <c r="S7967" t="str">
        <f t="shared" si="249"/>
        <v>0114</v>
      </c>
    </row>
    <row r="7968" spans="1:19">
      <c r="A7968" t="s">
        <v>3434</v>
      </c>
      <c r="B7968" t="s">
        <v>65971</v>
      </c>
      <c r="C7968" t="s">
        <v>49</v>
      </c>
      <c r="D7968" t="s">
        <v>65972</v>
      </c>
      <c r="E7968" t="s">
        <v>65072</v>
      </c>
      <c r="F7968" t="s">
        <v>65973</v>
      </c>
      <c r="G7968" t="s">
        <v>3432</v>
      </c>
      <c r="H7968" t="s">
        <v>65974</v>
      </c>
      <c r="I7968" t="s">
        <v>5052</v>
      </c>
      <c r="J7968" t="s">
        <v>5647</v>
      </c>
      <c r="K7968" t="s">
        <v>5648</v>
      </c>
      <c r="L7968" t="s">
        <v>95</v>
      </c>
      <c r="M7968" t="s">
        <v>5649</v>
      </c>
      <c r="N7968" t="s">
        <v>5487</v>
      </c>
      <c r="O7968" t="s">
        <v>5650</v>
      </c>
      <c r="P7968" t="s">
        <v>65975</v>
      </c>
      <c r="Q7968" t="s">
        <v>65976</v>
      </c>
      <c r="R7968" t="str">
        <f t="shared" si="248"/>
        <v>安丘</v>
      </c>
      <c r="S7968" t="str">
        <f t="shared" si="249"/>
        <v>0114</v>
      </c>
    </row>
    <row r="7969" spans="1:19">
      <c r="A7969" t="s">
        <v>65977</v>
      </c>
      <c r="B7969" t="s">
        <v>65978</v>
      </c>
      <c r="C7969" t="s">
        <v>49</v>
      </c>
      <c r="D7969" t="s">
        <v>65979</v>
      </c>
      <c r="E7969" t="s">
        <v>65072</v>
      </c>
      <c r="F7969" t="s">
        <v>65980</v>
      </c>
      <c r="G7969" t="s">
        <v>65981</v>
      </c>
      <c r="H7969" t="s">
        <v>65982</v>
      </c>
      <c r="I7969" t="s">
        <v>7417</v>
      </c>
      <c r="J7969" t="s">
        <v>8252</v>
      </c>
      <c r="K7969" t="s">
        <v>8253</v>
      </c>
      <c r="L7969" t="s">
        <v>105</v>
      </c>
      <c r="M7969" t="s">
        <v>5176</v>
      </c>
      <c r="N7969" t="s">
        <v>5421</v>
      </c>
      <c r="O7969" t="s">
        <v>8254</v>
      </c>
      <c r="P7969" t="s">
        <v>65983</v>
      </c>
      <c r="R7969" t="str">
        <f t="shared" si="248"/>
        <v>寿光</v>
      </c>
      <c r="S7969" t="str">
        <f t="shared" si="249"/>
        <v>0114</v>
      </c>
    </row>
    <row r="7970" spans="1:19">
      <c r="A7970" t="s">
        <v>65984</v>
      </c>
      <c r="B7970" t="s">
        <v>65985</v>
      </c>
      <c r="C7970" t="s">
        <v>49</v>
      </c>
      <c r="D7970" t="s">
        <v>65986</v>
      </c>
      <c r="E7970" t="s">
        <v>65206</v>
      </c>
      <c r="F7970" t="s">
        <v>65987</v>
      </c>
      <c r="G7970" t="s">
        <v>65988</v>
      </c>
      <c r="H7970" t="s">
        <v>65989</v>
      </c>
      <c r="I7970" t="s">
        <v>4841</v>
      </c>
      <c r="J7970" t="s">
        <v>5040</v>
      </c>
      <c r="K7970" t="s">
        <v>5041</v>
      </c>
      <c r="L7970" t="s">
        <v>95</v>
      </c>
      <c r="M7970" t="s">
        <v>5042</v>
      </c>
      <c r="O7970" t="s">
        <v>5044</v>
      </c>
      <c r="P7970" t="s">
        <v>65990</v>
      </c>
      <c r="R7970" t="str">
        <f t="shared" si="248"/>
        <v>安丘</v>
      </c>
      <c r="S7970" t="str">
        <f t="shared" si="249"/>
        <v>0114</v>
      </c>
    </row>
    <row r="7971" spans="1:19">
      <c r="A7971" t="s">
        <v>65991</v>
      </c>
      <c r="B7971" t="s">
        <v>65992</v>
      </c>
      <c r="C7971" t="s">
        <v>49</v>
      </c>
      <c r="D7971" t="s">
        <v>65993</v>
      </c>
      <c r="E7971" t="s">
        <v>65206</v>
      </c>
      <c r="F7971" t="s">
        <v>65994</v>
      </c>
      <c r="G7971" t="s">
        <v>65995</v>
      </c>
      <c r="H7971" t="s">
        <v>65996</v>
      </c>
      <c r="I7971" t="s">
        <v>4955</v>
      </c>
      <c r="J7971" t="s">
        <v>21916</v>
      </c>
      <c r="K7971" t="s">
        <v>21917</v>
      </c>
      <c r="L7971" t="s">
        <v>77</v>
      </c>
      <c r="M7971" t="s">
        <v>4803</v>
      </c>
      <c r="O7971" t="s">
        <v>21918</v>
      </c>
      <c r="P7971" t="s">
        <v>65997</v>
      </c>
      <c r="Q7971" t="s">
        <v>65998</v>
      </c>
      <c r="R7971" t="str">
        <f t="shared" si="248"/>
        <v>临朐</v>
      </c>
      <c r="S7971" t="str">
        <f t="shared" si="249"/>
        <v>0114</v>
      </c>
    </row>
    <row r="7972" spans="1:19">
      <c r="A7972" t="s">
        <v>65999</v>
      </c>
      <c r="B7972" t="s">
        <v>66000</v>
      </c>
      <c r="C7972" t="s">
        <v>49</v>
      </c>
      <c r="D7972" t="s">
        <v>66001</v>
      </c>
      <c r="E7972" t="s">
        <v>65206</v>
      </c>
      <c r="F7972" t="s">
        <v>66002</v>
      </c>
      <c r="G7972" t="s">
        <v>66003</v>
      </c>
      <c r="H7972" t="s">
        <v>66004</v>
      </c>
      <c r="I7972" t="s">
        <v>4852</v>
      </c>
      <c r="J7972" t="s">
        <v>6664</v>
      </c>
      <c r="K7972" t="s">
        <v>6665</v>
      </c>
      <c r="L7972" t="s">
        <v>60</v>
      </c>
      <c r="M7972" t="s">
        <v>5511</v>
      </c>
      <c r="N7972" t="s">
        <v>4881</v>
      </c>
      <c r="O7972" t="s">
        <v>6666</v>
      </c>
      <c r="P7972" t="s">
        <v>66005</v>
      </c>
      <c r="R7972" t="str">
        <f t="shared" si="248"/>
        <v>奎文</v>
      </c>
      <c r="S7972" t="str">
        <f t="shared" si="249"/>
        <v>0114</v>
      </c>
    </row>
    <row r="7973" spans="1:19">
      <c r="A7973" t="s">
        <v>66006</v>
      </c>
      <c r="B7973" t="s">
        <v>66007</v>
      </c>
      <c r="C7973" t="s">
        <v>49</v>
      </c>
      <c r="D7973" t="s">
        <v>66008</v>
      </c>
      <c r="E7973" t="s">
        <v>65965</v>
      </c>
      <c r="F7973" t="s">
        <v>66009</v>
      </c>
      <c r="G7973" t="s">
        <v>66010</v>
      </c>
      <c r="H7973" t="s">
        <v>66011</v>
      </c>
      <c r="I7973" t="s">
        <v>12119</v>
      </c>
      <c r="J7973" t="s">
        <v>7689</v>
      </c>
      <c r="K7973" t="s">
        <v>7690</v>
      </c>
      <c r="L7973" t="s">
        <v>60</v>
      </c>
      <c r="M7973" t="s">
        <v>5999</v>
      </c>
      <c r="N7973" t="s">
        <v>4869</v>
      </c>
      <c r="O7973" t="s">
        <v>7691</v>
      </c>
      <c r="P7973" t="s">
        <v>66012</v>
      </c>
      <c r="Q7973" t="s">
        <v>66013</v>
      </c>
      <c r="R7973" t="str">
        <f t="shared" si="248"/>
        <v>奎文</v>
      </c>
      <c r="S7973" t="str">
        <f t="shared" si="249"/>
        <v>0114</v>
      </c>
    </row>
    <row r="7974" spans="1:19">
      <c r="A7974" t="s">
        <v>66014</v>
      </c>
      <c r="B7974" t="s">
        <v>66015</v>
      </c>
      <c r="C7974" t="s">
        <v>49</v>
      </c>
      <c r="D7974" t="s">
        <v>66016</v>
      </c>
      <c r="E7974" t="s">
        <v>65080</v>
      </c>
      <c r="F7974" t="s">
        <v>66017</v>
      </c>
      <c r="G7974" t="s">
        <v>66018</v>
      </c>
      <c r="H7974" t="s">
        <v>66019</v>
      </c>
      <c r="I7974" t="s">
        <v>12119</v>
      </c>
      <c r="J7974" t="s">
        <v>7754</v>
      </c>
      <c r="K7974" t="s">
        <v>7755</v>
      </c>
      <c r="L7974" t="s">
        <v>123</v>
      </c>
      <c r="M7974" t="s">
        <v>6022</v>
      </c>
      <c r="N7974" t="s">
        <v>8593</v>
      </c>
      <c r="O7974" t="s">
        <v>7756</v>
      </c>
      <c r="P7974" t="s">
        <v>66020</v>
      </c>
      <c r="Q7974" t="s">
        <v>66021</v>
      </c>
      <c r="R7974" t="str">
        <f t="shared" si="248"/>
        <v>诸城</v>
      </c>
      <c r="S7974" t="str">
        <f t="shared" si="249"/>
        <v>0114</v>
      </c>
    </row>
    <row r="7975" spans="1:19">
      <c r="A7975" t="s">
        <v>66022</v>
      </c>
      <c r="B7975" t="s">
        <v>66023</v>
      </c>
      <c r="C7975" t="s">
        <v>49</v>
      </c>
      <c r="D7975" t="s">
        <v>66024</v>
      </c>
      <c r="E7975" t="s">
        <v>65080</v>
      </c>
      <c r="F7975" t="s">
        <v>66025</v>
      </c>
      <c r="G7975" t="s">
        <v>66026</v>
      </c>
      <c r="H7975" t="s">
        <v>3557</v>
      </c>
      <c r="I7975" t="s">
        <v>12119</v>
      </c>
      <c r="J7975" t="s">
        <v>6065</v>
      </c>
      <c r="K7975" t="s">
        <v>6066</v>
      </c>
      <c r="L7975" t="s">
        <v>123</v>
      </c>
      <c r="M7975" t="s">
        <v>4994</v>
      </c>
      <c r="N7975" t="s">
        <v>5112</v>
      </c>
      <c r="O7975" t="s">
        <v>6067</v>
      </c>
      <c r="P7975" t="s">
        <v>66027</v>
      </c>
      <c r="R7975" t="str">
        <f t="shared" si="248"/>
        <v>诸城</v>
      </c>
      <c r="S7975" t="str">
        <f t="shared" si="249"/>
        <v>0114</v>
      </c>
    </row>
    <row r="7976" spans="1:19">
      <c r="A7976" t="s">
        <v>66028</v>
      </c>
      <c r="B7976" t="s">
        <v>66029</v>
      </c>
      <c r="C7976" t="s">
        <v>49</v>
      </c>
      <c r="D7976" t="s">
        <v>66030</v>
      </c>
      <c r="E7976" t="s">
        <v>65080</v>
      </c>
      <c r="F7976" t="s">
        <v>66031</v>
      </c>
      <c r="G7976" t="s">
        <v>66032</v>
      </c>
      <c r="H7976" t="s">
        <v>66033</v>
      </c>
      <c r="I7976" t="s">
        <v>4771</v>
      </c>
      <c r="J7976" t="s">
        <v>10465</v>
      </c>
      <c r="K7976" t="s">
        <v>10466</v>
      </c>
      <c r="L7976" t="s">
        <v>123</v>
      </c>
      <c r="M7976" t="s">
        <v>4932</v>
      </c>
      <c r="O7976" t="s">
        <v>10467</v>
      </c>
      <c r="P7976" t="s">
        <v>66034</v>
      </c>
      <c r="Q7976" t="s">
        <v>66035</v>
      </c>
      <c r="R7976" t="str">
        <f t="shared" si="248"/>
        <v>诸城</v>
      </c>
      <c r="S7976" t="str">
        <f t="shared" si="249"/>
        <v>0114</v>
      </c>
    </row>
    <row r="7977" spans="1:19">
      <c r="A7977" t="s">
        <v>66036</v>
      </c>
      <c r="B7977" t="s">
        <v>65452</v>
      </c>
      <c r="C7977" t="s">
        <v>49</v>
      </c>
      <c r="D7977" t="s">
        <v>66037</v>
      </c>
      <c r="E7977" t="s">
        <v>65080</v>
      </c>
      <c r="F7977" t="s">
        <v>66038</v>
      </c>
      <c r="G7977" t="s">
        <v>66039</v>
      </c>
      <c r="H7977" t="s">
        <v>66040</v>
      </c>
      <c r="I7977" t="s">
        <v>4929</v>
      </c>
      <c r="J7977" t="s">
        <v>7765</v>
      </c>
      <c r="K7977" t="s">
        <v>7766</v>
      </c>
      <c r="L7977" t="s">
        <v>123</v>
      </c>
      <c r="M7977" t="s">
        <v>7767</v>
      </c>
      <c r="O7977" t="s">
        <v>7769</v>
      </c>
      <c r="P7977" t="s">
        <v>66041</v>
      </c>
      <c r="R7977" t="str">
        <f t="shared" si="248"/>
        <v>诸城</v>
      </c>
      <c r="S7977" t="str">
        <f t="shared" si="249"/>
        <v>0114</v>
      </c>
    </row>
    <row r="7978" spans="1:19">
      <c r="A7978" t="s">
        <v>66042</v>
      </c>
      <c r="B7978" t="s">
        <v>66043</v>
      </c>
      <c r="C7978" t="s">
        <v>49</v>
      </c>
      <c r="D7978" t="s">
        <v>66044</v>
      </c>
      <c r="E7978" t="s">
        <v>65080</v>
      </c>
      <c r="F7978" t="s">
        <v>66045</v>
      </c>
      <c r="G7978" t="s">
        <v>66046</v>
      </c>
      <c r="H7978" t="s">
        <v>66047</v>
      </c>
      <c r="I7978" t="s">
        <v>4785</v>
      </c>
      <c r="J7978" t="s">
        <v>9536</v>
      </c>
      <c r="K7978" t="s">
        <v>9537</v>
      </c>
      <c r="L7978" t="s">
        <v>95</v>
      </c>
      <c r="M7978" t="s">
        <v>5055</v>
      </c>
      <c r="N7978" t="s">
        <v>5056</v>
      </c>
      <c r="O7978" t="s">
        <v>9538</v>
      </c>
      <c r="P7978" t="s">
        <v>66048</v>
      </c>
      <c r="R7978" t="str">
        <f t="shared" si="248"/>
        <v>安丘</v>
      </c>
      <c r="S7978" t="str">
        <f t="shared" si="249"/>
        <v>0114</v>
      </c>
    </row>
    <row r="7979" spans="1:19">
      <c r="A7979" t="s">
        <v>66049</v>
      </c>
      <c r="B7979" t="s">
        <v>66050</v>
      </c>
      <c r="C7979" t="s">
        <v>49</v>
      </c>
      <c r="D7979" t="s">
        <v>66051</v>
      </c>
      <c r="E7979" t="s">
        <v>65072</v>
      </c>
      <c r="F7979" t="s">
        <v>66052</v>
      </c>
      <c r="G7979" t="s">
        <v>66053</v>
      </c>
      <c r="H7979" t="s">
        <v>66054</v>
      </c>
      <c r="I7979" t="s">
        <v>4813</v>
      </c>
      <c r="J7979" t="s">
        <v>6983</v>
      </c>
      <c r="K7979" t="s">
        <v>6984</v>
      </c>
      <c r="L7979" t="s">
        <v>95</v>
      </c>
      <c r="M7979" t="s">
        <v>5682</v>
      </c>
      <c r="N7979" t="s">
        <v>5056</v>
      </c>
      <c r="O7979" t="s">
        <v>6986</v>
      </c>
      <c r="P7979" t="s">
        <v>66055</v>
      </c>
      <c r="Q7979" t="s">
        <v>66056</v>
      </c>
      <c r="R7979" t="str">
        <f t="shared" si="248"/>
        <v>安丘</v>
      </c>
      <c r="S7979" t="str">
        <f t="shared" si="249"/>
        <v>0114</v>
      </c>
    </row>
    <row r="7980" spans="1:19">
      <c r="A7980" t="s">
        <v>66057</v>
      </c>
      <c r="B7980" t="s">
        <v>66058</v>
      </c>
      <c r="C7980" t="s">
        <v>49</v>
      </c>
      <c r="D7980" t="s">
        <v>66059</v>
      </c>
      <c r="E7980" t="s">
        <v>65206</v>
      </c>
      <c r="F7980" t="s">
        <v>66060</v>
      </c>
      <c r="G7980" t="s">
        <v>66061</v>
      </c>
      <c r="H7980" t="s">
        <v>66062</v>
      </c>
      <c r="I7980" t="s">
        <v>5327</v>
      </c>
      <c r="J7980" t="s">
        <v>5937</v>
      </c>
      <c r="K7980" t="s">
        <v>5938</v>
      </c>
      <c r="L7980" t="s">
        <v>86</v>
      </c>
      <c r="M7980" t="s">
        <v>5099</v>
      </c>
      <c r="N7980" t="s">
        <v>5030</v>
      </c>
      <c r="O7980" t="s">
        <v>5940</v>
      </c>
      <c r="P7980" t="s">
        <v>66063</v>
      </c>
      <c r="R7980" t="str">
        <f t="shared" si="248"/>
        <v>坊子</v>
      </c>
      <c r="S7980" t="str">
        <f t="shared" si="249"/>
        <v>0114</v>
      </c>
    </row>
    <row r="7981" spans="1:19">
      <c r="A7981" t="s">
        <v>3554</v>
      </c>
      <c r="B7981" t="s">
        <v>66064</v>
      </c>
      <c r="C7981" t="s">
        <v>49</v>
      </c>
      <c r="D7981" t="s">
        <v>66065</v>
      </c>
      <c r="E7981" t="s">
        <v>65206</v>
      </c>
      <c r="F7981" t="s">
        <v>66066</v>
      </c>
      <c r="G7981" t="s">
        <v>3552</v>
      </c>
      <c r="H7981" t="s">
        <v>66067</v>
      </c>
      <c r="I7981" t="s">
        <v>4828</v>
      </c>
      <c r="J7981" t="s">
        <v>5418</v>
      </c>
      <c r="K7981" t="s">
        <v>5419</v>
      </c>
      <c r="L7981" t="s">
        <v>60</v>
      </c>
      <c r="M7981" t="s">
        <v>5420</v>
      </c>
      <c r="N7981" t="s">
        <v>5801</v>
      </c>
      <c r="O7981" t="s">
        <v>5422</v>
      </c>
      <c r="P7981" t="s">
        <v>66068</v>
      </c>
      <c r="Q7981" t="s">
        <v>66069</v>
      </c>
      <c r="R7981" t="str">
        <f t="shared" si="248"/>
        <v>奎文</v>
      </c>
      <c r="S7981" t="str">
        <f t="shared" si="249"/>
        <v>0114</v>
      </c>
    </row>
    <row r="7982" spans="1:19">
      <c r="A7982" t="s">
        <v>66070</v>
      </c>
      <c r="B7982" t="s">
        <v>66071</v>
      </c>
      <c r="C7982" t="s">
        <v>49</v>
      </c>
      <c r="D7982" t="s">
        <v>66072</v>
      </c>
      <c r="E7982" t="s">
        <v>65080</v>
      </c>
      <c r="F7982" t="s">
        <v>66073</v>
      </c>
      <c r="G7982" t="s">
        <v>66074</v>
      </c>
      <c r="H7982" t="s">
        <v>66075</v>
      </c>
      <c r="I7982" t="s">
        <v>4852</v>
      </c>
      <c r="J7982" t="s">
        <v>6348</v>
      </c>
      <c r="K7982" t="s">
        <v>6349</v>
      </c>
      <c r="L7982" t="s">
        <v>114</v>
      </c>
      <c r="M7982" t="s">
        <v>5486</v>
      </c>
      <c r="O7982" t="s">
        <v>6350</v>
      </c>
      <c r="P7982" t="s">
        <v>66076</v>
      </c>
      <c r="R7982" t="str">
        <f t="shared" si="248"/>
        <v>高密</v>
      </c>
      <c r="S7982" t="str">
        <f t="shared" si="249"/>
        <v>0114</v>
      </c>
    </row>
    <row r="7983" spans="1:19">
      <c r="A7983" t="s">
        <v>66077</v>
      </c>
      <c r="B7983" t="s">
        <v>66078</v>
      </c>
      <c r="C7983" t="s">
        <v>49</v>
      </c>
      <c r="D7983" t="s">
        <v>66079</v>
      </c>
      <c r="E7983" t="s">
        <v>65080</v>
      </c>
      <c r="F7983" t="s">
        <v>66080</v>
      </c>
      <c r="G7983" t="s">
        <v>66081</v>
      </c>
      <c r="H7983" t="s">
        <v>66082</v>
      </c>
      <c r="I7983" t="s">
        <v>12448</v>
      </c>
      <c r="J7983" t="s">
        <v>9760</v>
      </c>
      <c r="K7983" t="s">
        <v>9761</v>
      </c>
      <c r="L7983" t="s">
        <v>60</v>
      </c>
      <c r="M7983" t="s">
        <v>5999</v>
      </c>
      <c r="O7983" t="s">
        <v>9762</v>
      </c>
      <c r="P7983" t="s">
        <v>66083</v>
      </c>
      <c r="Q7983" t="s">
        <v>66084</v>
      </c>
      <c r="R7983" t="str">
        <f t="shared" si="248"/>
        <v>奎文</v>
      </c>
      <c r="S7983" t="str">
        <f t="shared" si="249"/>
        <v>0114</v>
      </c>
    </row>
    <row r="7984" spans="1:19">
      <c r="A7984" t="s">
        <v>66085</v>
      </c>
      <c r="B7984" t="s">
        <v>66086</v>
      </c>
      <c r="C7984" t="s">
        <v>49</v>
      </c>
      <c r="D7984" t="s">
        <v>66087</v>
      </c>
      <c r="E7984" t="s">
        <v>65206</v>
      </c>
      <c r="F7984" t="s">
        <v>66088</v>
      </c>
      <c r="G7984" t="s">
        <v>66089</v>
      </c>
      <c r="H7984" t="s">
        <v>66090</v>
      </c>
      <c r="I7984" t="s">
        <v>4771</v>
      </c>
      <c r="J7984" t="s">
        <v>7444</v>
      </c>
      <c r="K7984" t="s">
        <v>7445</v>
      </c>
      <c r="L7984" t="s">
        <v>148</v>
      </c>
      <c r="M7984" t="s">
        <v>6713</v>
      </c>
      <c r="N7984" t="s">
        <v>5030</v>
      </c>
      <c r="O7984" t="s">
        <v>7446</v>
      </c>
      <c r="P7984" t="s">
        <v>66091</v>
      </c>
      <c r="Q7984" t="s">
        <v>66092</v>
      </c>
      <c r="R7984" t="str">
        <f t="shared" si="248"/>
        <v>寒亭</v>
      </c>
      <c r="S7984" t="str">
        <f t="shared" si="249"/>
        <v>0114</v>
      </c>
    </row>
    <row r="7985" spans="1:19">
      <c r="A7985" t="s">
        <v>66093</v>
      </c>
      <c r="B7985" t="s">
        <v>66094</v>
      </c>
      <c r="C7985" t="s">
        <v>49</v>
      </c>
      <c r="D7985" t="s">
        <v>66095</v>
      </c>
      <c r="E7985" t="s">
        <v>65080</v>
      </c>
      <c r="F7985" t="s">
        <v>66096</v>
      </c>
      <c r="G7985" t="s">
        <v>66097</v>
      </c>
      <c r="H7985" t="s">
        <v>66098</v>
      </c>
      <c r="I7985" t="s">
        <v>12119</v>
      </c>
      <c r="J7985" t="s">
        <v>5185</v>
      </c>
      <c r="K7985" t="s">
        <v>5186</v>
      </c>
      <c r="L7985" t="s">
        <v>237</v>
      </c>
      <c r="M7985" t="s">
        <v>4868</v>
      </c>
      <c r="O7985" t="s">
        <v>5187</v>
      </c>
      <c r="P7985" t="s">
        <v>66099</v>
      </c>
      <c r="R7985" t="str">
        <f t="shared" si="248"/>
        <v>潍城</v>
      </c>
      <c r="S7985" t="str">
        <f t="shared" si="249"/>
        <v>0114</v>
      </c>
    </row>
    <row r="7986" spans="1:19">
      <c r="A7986" t="s">
        <v>66100</v>
      </c>
      <c r="B7986" t="s">
        <v>66101</v>
      </c>
      <c r="C7986" t="s">
        <v>49</v>
      </c>
      <c r="D7986" t="s">
        <v>66102</v>
      </c>
      <c r="E7986" t="s">
        <v>66103</v>
      </c>
      <c r="F7986" t="s">
        <v>66104</v>
      </c>
      <c r="G7986" t="s">
        <v>66105</v>
      </c>
      <c r="H7986" t="s">
        <v>66106</v>
      </c>
      <c r="I7986" t="s">
        <v>4852</v>
      </c>
      <c r="J7986" t="s">
        <v>13423</v>
      </c>
      <c r="K7986" t="s">
        <v>13424</v>
      </c>
      <c r="L7986" t="s">
        <v>375</v>
      </c>
      <c r="M7986" t="s">
        <v>5318</v>
      </c>
      <c r="N7986" t="s">
        <v>8072</v>
      </c>
      <c r="O7986" t="s">
        <v>13425</v>
      </c>
      <c r="P7986" t="s">
        <v>66107</v>
      </c>
      <c r="Q7986" t="s">
        <v>66108</v>
      </c>
      <c r="R7986" t="str">
        <f t="shared" si="248"/>
        <v>昌邑</v>
      </c>
      <c r="S7986" t="str">
        <f t="shared" si="249"/>
        <v>0114</v>
      </c>
    </row>
    <row r="7987" spans="1:19">
      <c r="A7987" t="s">
        <v>66109</v>
      </c>
      <c r="B7987" t="s">
        <v>66110</v>
      </c>
      <c r="C7987" t="s">
        <v>49</v>
      </c>
      <c r="D7987" t="s">
        <v>66111</v>
      </c>
      <c r="E7987" t="s">
        <v>65129</v>
      </c>
      <c r="F7987" t="s">
        <v>66112</v>
      </c>
      <c r="G7987" t="s">
        <v>66113</v>
      </c>
      <c r="H7987" t="s">
        <v>66114</v>
      </c>
      <c r="I7987" t="s">
        <v>12119</v>
      </c>
      <c r="J7987" t="s">
        <v>10248</v>
      </c>
      <c r="K7987" t="s">
        <v>10249</v>
      </c>
      <c r="L7987" t="s">
        <v>375</v>
      </c>
      <c r="M7987" t="s">
        <v>7334</v>
      </c>
      <c r="N7987" t="s">
        <v>10250</v>
      </c>
      <c r="O7987" t="s">
        <v>10251</v>
      </c>
      <c r="P7987" t="s">
        <v>66115</v>
      </c>
      <c r="Q7987" t="s">
        <v>66116</v>
      </c>
      <c r="R7987" t="str">
        <f t="shared" si="248"/>
        <v>昌邑</v>
      </c>
      <c r="S7987" t="str">
        <f t="shared" si="249"/>
        <v>0114</v>
      </c>
    </row>
    <row r="7988" spans="1:19">
      <c r="A7988" t="s">
        <v>66117</v>
      </c>
      <c r="B7988" t="s">
        <v>66118</v>
      </c>
      <c r="C7988" t="s">
        <v>49</v>
      </c>
      <c r="D7988" t="s">
        <v>66119</v>
      </c>
      <c r="E7988" t="s">
        <v>65206</v>
      </c>
      <c r="F7988" t="s">
        <v>66120</v>
      </c>
      <c r="G7988" t="s">
        <v>66121</v>
      </c>
      <c r="H7988" t="s">
        <v>66122</v>
      </c>
      <c r="I7988" t="s">
        <v>4955</v>
      </c>
      <c r="J7988" t="s">
        <v>5743</v>
      </c>
      <c r="K7988" t="s">
        <v>5744</v>
      </c>
      <c r="L7988" t="s">
        <v>375</v>
      </c>
      <c r="M7988" t="s">
        <v>5745</v>
      </c>
      <c r="O7988" t="s">
        <v>5746</v>
      </c>
      <c r="P7988" t="s">
        <v>66123</v>
      </c>
      <c r="Q7988" t="s">
        <v>28537</v>
      </c>
      <c r="R7988" t="str">
        <f t="shared" si="248"/>
        <v>昌邑</v>
      </c>
      <c r="S7988" t="str">
        <f t="shared" si="249"/>
        <v>0114</v>
      </c>
    </row>
    <row r="7989" spans="1:19">
      <c r="A7989" t="s">
        <v>66124</v>
      </c>
      <c r="B7989" t="s">
        <v>66125</v>
      </c>
      <c r="C7989" t="s">
        <v>49</v>
      </c>
      <c r="D7989" t="s">
        <v>66126</v>
      </c>
      <c r="E7989" t="s">
        <v>65206</v>
      </c>
      <c r="F7989" t="s">
        <v>66127</v>
      </c>
      <c r="G7989" t="s">
        <v>66128</v>
      </c>
      <c r="H7989" t="s">
        <v>66129</v>
      </c>
      <c r="I7989" t="s">
        <v>5052</v>
      </c>
      <c r="J7989" t="s">
        <v>9770</v>
      </c>
      <c r="K7989" t="s">
        <v>9771</v>
      </c>
      <c r="L7989" t="s">
        <v>237</v>
      </c>
      <c r="M7989" t="s">
        <v>4971</v>
      </c>
      <c r="O7989" t="s">
        <v>9772</v>
      </c>
      <c r="P7989" t="s">
        <v>66130</v>
      </c>
      <c r="Q7989" t="s">
        <v>66131</v>
      </c>
      <c r="R7989" t="str">
        <f t="shared" si="248"/>
        <v>潍城</v>
      </c>
      <c r="S7989" t="str">
        <f t="shared" si="249"/>
        <v>0114</v>
      </c>
    </row>
    <row r="7990" spans="1:19">
      <c r="A7990" t="s">
        <v>66132</v>
      </c>
      <c r="B7990" t="s">
        <v>66133</v>
      </c>
      <c r="C7990" t="s">
        <v>49</v>
      </c>
      <c r="D7990" t="s">
        <v>66134</v>
      </c>
      <c r="E7990" t="s">
        <v>65206</v>
      </c>
      <c r="F7990" t="s">
        <v>66135</v>
      </c>
      <c r="G7990" t="s">
        <v>66136</v>
      </c>
      <c r="H7990" t="s">
        <v>66137</v>
      </c>
      <c r="I7990" t="s">
        <v>5221</v>
      </c>
      <c r="J7990" t="s">
        <v>5067</v>
      </c>
      <c r="K7990" t="s">
        <v>5068</v>
      </c>
      <c r="L7990" t="s">
        <v>123</v>
      </c>
      <c r="M7990" t="s">
        <v>4932</v>
      </c>
      <c r="O7990" t="s">
        <v>5070</v>
      </c>
      <c r="P7990" t="s">
        <v>66138</v>
      </c>
      <c r="R7990" t="str">
        <f t="shared" si="248"/>
        <v>诸城</v>
      </c>
      <c r="S7990" t="str">
        <f t="shared" si="249"/>
        <v>0114</v>
      </c>
    </row>
    <row r="7991" spans="1:19">
      <c r="A7991" t="s">
        <v>66139</v>
      </c>
      <c r="B7991" t="s">
        <v>66140</v>
      </c>
      <c r="C7991" t="s">
        <v>49</v>
      </c>
      <c r="D7991" t="s">
        <v>66141</v>
      </c>
      <c r="E7991" t="s">
        <v>65072</v>
      </c>
      <c r="F7991" t="s">
        <v>66142</v>
      </c>
      <c r="G7991" t="s">
        <v>66143</v>
      </c>
      <c r="H7991" t="s">
        <v>66144</v>
      </c>
      <c r="I7991" t="s">
        <v>4813</v>
      </c>
      <c r="J7991" t="s">
        <v>6295</v>
      </c>
      <c r="K7991" t="s">
        <v>6296</v>
      </c>
      <c r="L7991" t="s">
        <v>86</v>
      </c>
      <c r="M7991" t="s">
        <v>6297</v>
      </c>
      <c r="N7991" t="s">
        <v>5112</v>
      </c>
      <c r="O7991" t="s">
        <v>6298</v>
      </c>
      <c r="P7991" t="s">
        <v>66145</v>
      </c>
      <c r="Q7991" t="s">
        <v>66146</v>
      </c>
      <c r="R7991" t="str">
        <f t="shared" si="248"/>
        <v>坊子</v>
      </c>
      <c r="S7991" t="str">
        <f t="shared" si="249"/>
        <v>0114</v>
      </c>
    </row>
    <row r="7992" spans="1:19">
      <c r="A7992" t="s">
        <v>66147</v>
      </c>
      <c r="B7992" t="s">
        <v>66148</v>
      </c>
      <c r="C7992" t="s">
        <v>49</v>
      </c>
      <c r="D7992" t="s">
        <v>66149</v>
      </c>
      <c r="E7992" t="s">
        <v>65129</v>
      </c>
      <c r="F7992" t="s">
        <v>66150</v>
      </c>
      <c r="G7992" t="s">
        <v>66151</v>
      </c>
      <c r="H7992" t="s">
        <v>66152</v>
      </c>
      <c r="I7992" t="s">
        <v>12119</v>
      </c>
      <c r="J7992" t="s">
        <v>9154</v>
      </c>
      <c r="K7992" t="s">
        <v>9155</v>
      </c>
      <c r="L7992" t="s">
        <v>60</v>
      </c>
      <c r="M7992" t="s">
        <v>4774</v>
      </c>
      <c r="N7992" t="s">
        <v>4817</v>
      </c>
      <c r="O7992" t="s">
        <v>9156</v>
      </c>
      <c r="P7992" t="s">
        <v>66153</v>
      </c>
      <c r="R7992" t="str">
        <f t="shared" si="248"/>
        <v>奎文</v>
      </c>
      <c r="S7992" t="str">
        <f t="shared" si="249"/>
        <v>0114</v>
      </c>
    </row>
    <row r="7993" spans="1:19">
      <c r="A7993" t="s">
        <v>66154</v>
      </c>
      <c r="B7993" t="s">
        <v>66155</v>
      </c>
      <c r="C7993" t="s">
        <v>49</v>
      </c>
      <c r="D7993" t="s">
        <v>66156</v>
      </c>
      <c r="E7993" t="s">
        <v>65080</v>
      </c>
      <c r="F7993" t="s">
        <v>66157</v>
      </c>
      <c r="G7993" t="s">
        <v>66158</v>
      </c>
      <c r="H7993" t="s">
        <v>66159</v>
      </c>
      <c r="I7993" t="s">
        <v>5541</v>
      </c>
      <c r="J7993" t="s">
        <v>9612</v>
      </c>
      <c r="K7993" t="s">
        <v>12593</v>
      </c>
      <c r="L7993" t="s">
        <v>114</v>
      </c>
      <c r="M7993" t="s">
        <v>4918</v>
      </c>
      <c r="O7993" t="s">
        <v>12594</v>
      </c>
      <c r="P7993" t="s">
        <v>66160</v>
      </c>
      <c r="R7993" t="str">
        <f t="shared" si="248"/>
        <v>高密</v>
      </c>
      <c r="S7993" t="str">
        <f t="shared" si="249"/>
        <v>0114</v>
      </c>
    </row>
    <row r="7994" spans="1:19">
      <c r="A7994" t="s">
        <v>66161</v>
      </c>
      <c r="B7994" t="s">
        <v>66162</v>
      </c>
      <c r="C7994" t="s">
        <v>49</v>
      </c>
      <c r="D7994" t="s">
        <v>66163</v>
      </c>
      <c r="E7994" t="s">
        <v>65080</v>
      </c>
      <c r="F7994" t="s">
        <v>66164</v>
      </c>
      <c r="G7994" t="s">
        <v>66165</v>
      </c>
      <c r="H7994" t="s">
        <v>66166</v>
      </c>
      <c r="I7994" t="s">
        <v>4852</v>
      </c>
      <c r="J7994" t="s">
        <v>10226</v>
      </c>
      <c r="K7994" t="s">
        <v>10227</v>
      </c>
      <c r="L7994" t="s">
        <v>148</v>
      </c>
      <c r="M7994" t="s">
        <v>6713</v>
      </c>
      <c r="O7994" t="s">
        <v>10229</v>
      </c>
      <c r="P7994" t="s">
        <v>66167</v>
      </c>
      <c r="Q7994" t="s">
        <v>66168</v>
      </c>
      <c r="R7994" t="str">
        <f t="shared" si="248"/>
        <v>寒亭</v>
      </c>
      <c r="S7994" t="str">
        <f t="shared" si="249"/>
        <v>0114</v>
      </c>
    </row>
    <row r="7995" spans="1:19">
      <c r="A7995" t="s">
        <v>66169</v>
      </c>
      <c r="B7995" t="s">
        <v>66170</v>
      </c>
      <c r="C7995" t="s">
        <v>49</v>
      </c>
      <c r="D7995" t="s">
        <v>66171</v>
      </c>
      <c r="E7995" t="s">
        <v>65080</v>
      </c>
      <c r="F7995" t="s">
        <v>66172</v>
      </c>
      <c r="G7995" t="s">
        <v>66173</v>
      </c>
      <c r="H7995" t="s">
        <v>66174</v>
      </c>
      <c r="I7995" t="s">
        <v>12119</v>
      </c>
      <c r="J7995" t="s">
        <v>6423</v>
      </c>
      <c r="K7995" t="s">
        <v>6424</v>
      </c>
      <c r="L7995" t="s">
        <v>60</v>
      </c>
      <c r="M7995" t="s">
        <v>5511</v>
      </c>
      <c r="O7995" t="s">
        <v>6425</v>
      </c>
      <c r="P7995" t="s">
        <v>66175</v>
      </c>
      <c r="Q7995" t="s">
        <v>66176</v>
      </c>
      <c r="R7995" t="str">
        <f t="shared" si="248"/>
        <v>奎文</v>
      </c>
      <c r="S7995" t="str">
        <f t="shared" si="249"/>
        <v>0114</v>
      </c>
    </row>
    <row r="7996" spans="1:19">
      <c r="A7996" t="s">
        <v>66177</v>
      </c>
      <c r="B7996" t="s">
        <v>66178</v>
      </c>
      <c r="C7996" t="s">
        <v>49</v>
      </c>
      <c r="D7996" t="s">
        <v>66179</v>
      </c>
      <c r="E7996" t="s">
        <v>66180</v>
      </c>
      <c r="F7996" t="s">
        <v>66181</v>
      </c>
      <c r="G7996" t="s">
        <v>66182</v>
      </c>
      <c r="H7996" t="s">
        <v>66183</v>
      </c>
      <c r="I7996" t="s">
        <v>4955</v>
      </c>
      <c r="J7996" t="s">
        <v>6452</v>
      </c>
      <c r="K7996" t="s">
        <v>6453</v>
      </c>
      <c r="L7996" t="s">
        <v>86</v>
      </c>
      <c r="M7996" t="s">
        <v>5099</v>
      </c>
      <c r="O7996" t="s">
        <v>6454</v>
      </c>
      <c r="P7996" t="s">
        <v>66184</v>
      </c>
      <c r="Q7996" t="s">
        <v>47026</v>
      </c>
      <c r="R7996" t="str">
        <f t="shared" si="248"/>
        <v>坊子</v>
      </c>
      <c r="S7996" t="str">
        <f t="shared" si="249"/>
        <v>0114</v>
      </c>
    </row>
    <row r="7997" spans="1:19">
      <c r="A7997" t="s">
        <v>66185</v>
      </c>
      <c r="B7997" t="s">
        <v>66186</v>
      </c>
      <c r="C7997" t="s">
        <v>49</v>
      </c>
      <c r="D7997" t="s">
        <v>66187</v>
      </c>
      <c r="E7997" t="s">
        <v>66188</v>
      </c>
      <c r="F7997" t="s">
        <v>66189</v>
      </c>
      <c r="G7997" t="s">
        <v>66190</v>
      </c>
      <c r="H7997" t="s">
        <v>66191</v>
      </c>
      <c r="I7997" t="s">
        <v>15346</v>
      </c>
      <c r="J7997" t="s">
        <v>5122</v>
      </c>
      <c r="K7997" t="s">
        <v>5123</v>
      </c>
      <c r="L7997" t="s">
        <v>375</v>
      </c>
      <c r="N7997" t="s">
        <v>10295</v>
      </c>
      <c r="O7997" t="s">
        <v>5124</v>
      </c>
      <c r="R7997" t="str">
        <f t="shared" si="248"/>
        <v>昌邑</v>
      </c>
      <c r="S7997" t="str">
        <f t="shared" si="249"/>
        <v>0114</v>
      </c>
    </row>
    <row r="7998" spans="1:19">
      <c r="A7998" t="s">
        <v>66192</v>
      </c>
      <c r="B7998" t="s">
        <v>66193</v>
      </c>
      <c r="C7998" t="s">
        <v>49</v>
      </c>
      <c r="D7998" t="s">
        <v>66194</v>
      </c>
      <c r="E7998" t="s">
        <v>66195</v>
      </c>
      <c r="F7998" t="s">
        <v>66196</v>
      </c>
      <c r="G7998" t="s">
        <v>66197</v>
      </c>
      <c r="H7998" t="s">
        <v>66198</v>
      </c>
      <c r="I7998" t="s">
        <v>4785</v>
      </c>
      <c r="J7998" t="s">
        <v>9228</v>
      </c>
      <c r="K7998" t="s">
        <v>9229</v>
      </c>
      <c r="L7998" t="s">
        <v>123</v>
      </c>
      <c r="M7998" t="s">
        <v>7480</v>
      </c>
      <c r="N7998" t="s">
        <v>5112</v>
      </c>
      <c r="O7998" t="s">
        <v>9230</v>
      </c>
      <c r="P7998" t="s">
        <v>66199</v>
      </c>
      <c r="R7998" t="str">
        <f t="shared" si="248"/>
        <v>诸城</v>
      </c>
      <c r="S7998" t="str">
        <f t="shared" si="249"/>
        <v>0114</v>
      </c>
    </row>
    <row r="7999" spans="1:19">
      <c r="A7999" t="s">
        <v>66200</v>
      </c>
      <c r="B7999" t="s">
        <v>66201</v>
      </c>
      <c r="C7999" t="s">
        <v>49</v>
      </c>
      <c r="D7999" t="s">
        <v>66202</v>
      </c>
      <c r="E7999" t="s">
        <v>65206</v>
      </c>
      <c r="F7999" t="s">
        <v>66203</v>
      </c>
      <c r="G7999" t="s">
        <v>66204</v>
      </c>
      <c r="H7999" t="s">
        <v>66205</v>
      </c>
      <c r="I7999" t="s">
        <v>5184</v>
      </c>
      <c r="J7999" t="s">
        <v>17128</v>
      </c>
      <c r="K7999" t="s">
        <v>17129</v>
      </c>
      <c r="L7999" t="s">
        <v>375</v>
      </c>
      <c r="M7999" t="s">
        <v>7334</v>
      </c>
      <c r="N7999" t="s">
        <v>5907</v>
      </c>
      <c r="O7999" t="s">
        <v>17130</v>
      </c>
      <c r="P7999" t="s">
        <v>66206</v>
      </c>
      <c r="Q7999" t="s">
        <v>66207</v>
      </c>
      <c r="R7999" t="str">
        <f t="shared" si="248"/>
        <v>昌邑</v>
      </c>
      <c r="S7999" t="str">
        <f t="shared" si="249"/>
        <v>0114</v>
      </c>
    </row>
    <row r="8000" spans="1:19">
      <c r="A8000" t="s">
        <v>66208</v>
      </c>
      <c r="B8000" t="s">
        <v>66209</v>
      </c>
      <c r="C8000" t="s">
        <v>49</v>
      </c>
      <c r="D8000" t="s">
        <v>66210</v>
      </c>
      <c r="E8000" t="s">
        <v>66211</v>
      </c>
      <c r="F8000" t="s">
        <v>66212</v>
      </c>
      <c r="G8000" t="s">
        <v>66213</v>
      </c>
      <c r="H8000" t="s">
        <v>66214</v>
      </c>
      <c r="I8000" t="s">
        <v>12119</v>
      </c>
      <c r="J8000" t="s">
        <v>5283</v>
      </c>
      <c r="K8000" t="s">
        <v>5284</v>
      </c>
      <c r="L8000" t="s">
        <v>50</v>
      </c>
      <c r="M8000" t="s">
        <v>4816</v>
      </c>
      <c r="N8000" t="s">
        <v>4789</v>
      </c>
      <c r="O8000" t="s">
        <v>5285</v>
      </c>
      <c r="P8000" t="s">
        <v>66215</v>
      </c>
      <c r="Q8000" t="s">
        <v>66216</v>
      </c>
      <c r="R8000" t="str">
        <f t="shared" si="248"/>
        <v>青州</v>
      </c>
      <c r="S8000" t="str">
        <f t="shared" si="249"/>
        <v>0114</v>
      </c>
    </row>
    <row r="8001" spans="1:19">
      <c r="A8001" t="s">
        <v>66217</v>
      </c>
      <c r="B8001" t="s">
        <v>66218</v>
      </c>
      <c r="C8001" t="s">
        <v>49</v>
      </c>
      <c r="D8001" t="s">
        <v>66219</v>
      </c>
      <c r="E8001" t="s">
        <v>65072</v>
      </c>
      <c r="F8001" t="s">
        <v>66220</v>
      </c>
      <c r="G8001" t="s">
        <v>66221</v>
      </c>
      <c r="H8001" t="s">
        <v>66222</v>
      </c>
      <c r="I8001" t="s">
        <v>5541</v>
      </c>
      <c r="J8001" t="s">
        <v>8984</v>
      </c>
      <c r="K8001" t="s">
        <v>8985</v>
      </c>
      <c r="L8001" t="s">
        <v>60</v>
      </c>
      <c r="M8001" t="s">
        <v>5511</v>
      </c>
      <c r="N8001" t="s">
        <v>4905</v>
      </c>
      <c r="O8001" t="s">
        <v>8986</v>
      </c>
      <c r="P8001" t="s">
        <v>66223</v>
      </c>
      <c r="Q8001" t="s">
        <v>66224</v>
      </c>
      <c r="R8001" t="str">
        <f t="shared" ref="R8001:R8064" si="250">IF(OR(LEFT(L8001,2)="高新"),"奎文",IF(LEFT(L8001,2)="峡山","坊子",IF(LEFT(L8001,2)="滨海","寒亭",LEFT(L8001,2))))</f>
        <v>奎文</v>
      </c>
      <c r="S8001" t="str">
        <f t="shared" ref="S8001:S8064" si="251">TEXT(B8001,"mmdd")</f>
        <v>0114</v>
      </c>
    </row>
    <row r="8002" spans="1:19">
      <c r="A8002" t="s">
        <v>66225</v>
      </c>
      <c r="B8002" t="s">
        <v>66226</v>
      </c>
      <c r="C8002" t="s">
        <v>49</v>
      </c>
      <c r="D8002" t="s">
        <v>66227</v>
      </c>
      <c r="E8002" t="s">
        <v>65072</v>
      </c>
      <c r="F8002" t="s">
        <v>66228</v>
      </c>
      <c r="G8002" t="s">
        <v>66229</v>
      </c>
      <c r="H8002" t="s">
        <v>66230</v>
      </c>
      <c r="I8002" t="s">
        <v>4852</v>
      </c>
      <c r="J8002" t="s">
        <v>5669</v>
      </c>
      <c r="K8002" t="s">
        <v>5670</v>
      </c>
      <c r="L8002" t="s">
        <v>60</v>
      </c>
      <c r="M8002" t="s">
        <v>5511</v>
      </c>
      <c r="N8002" t="s">
        <v>5069</v>
      </c>
      <c r="O8002" t="s">
        <v>5671</v>
      </c>
      <c r="P8002" t="s">
        <v>66231</v>
      </c>
      <c r="Q8002" t="s">
        <v>66232</v>
      </c>
      <c r="R8002" t="str">
        <f t="shared" si="250"/>
        <v>奎文</v>
      </c>
      <c r="S8002" t="str">
        <f t="shared" si="251"/>
        <v>0114</v>
      </c>
    </row>
    <row r="8003" spans="1:19">
      <c r="A8003" t="s">
        <v>66233</v>
      </c>
      <c r="B8003" t="s">
        <v>66234</v>
      </c>
      <c r="C8003" t="s">
        <v>49</v>
      </c>
      <c r="D8003" t="s">
        <v>66235</v>
      </c>
      <c r="E8003" t="s">
        <v>66236</v>
      </c>
      <c r="F8003" t="s">
        <v>66237</v>
      </c>
      <c r="G8003" t="s">
        <v>66238</v>
      </c>
      <c r="H8003" t="s">
        <v>66239</v>
      </c>
      <c r="I8003" t="s">
        <v>5052</v>
      </c>
      <c r="J8003" t="s">
        <v>6276</v>
      </c>
      <c r="K8003" t="s">
        <v>6277</v>
      </c>
      <c r="L8003" t="s">
        <v>50</v>
      </c>
      <c r="M8003" t="s">
        <v>5236</v>
      </c>
      <c r="N8003" t="s">
        <v>5112</v>
      </c>
      <c r="O8003" t="s">
        <v>6278</v>
      </c>
      <c r="P8003" t="s">
        <v>66240</v>
      </c>
      <c r="R8003" t="str">
        <f t="shared" si="250"/>
        <v>青州</v>
      </c>
      <c r="S8003" t="str">
        <f t="shared" si="251"/>
        <v>0114</v>
      </c>
    </row>
    <row r="8004" spans="1:19">
      <c r="A8004" t="s">
        <v>66241</v>
      </c>
      <c r="B8004" t="s">
        <v>66242</v>
      </c>
      <c r="C8004" t="s">
        <v>49</v>
      </c>
      <c r="D8004" t="s">
        <v>66243</v>
      </c>
      <c r="E8004" t="s">
        <v>65072</v>
      </c>
      <c r="F8004" t="s">
        <v>66244</v>
      </c>
      <c r="G8004" t="s">
        <v>66245</v>
      </c>
      <c r="H8004" t="s">
        <v>66246</v>
      </c>
      <c r="I8004" t="s">
        <v>4955</v>
      </c>
      <c r="J8004" t="s">
        <v>6031</v>
      </c>
      <c r="K8004" t="s">
        <v>6032</v>
      </c>
      <c r="L8004" t="s">
        <v>262</v>
      </c>
      <c r="M8004" t="s">
        <v>6033</v>
      </c>
      <c r="N8004" t="s">
        <v>4905</v>
      </c>
      <c r="O8004" t="s">
        <v>6034</v>
      </c>
      <c r="P8004" t="s">
        <v>66247</v>
      </c>
      <c r="Q8004" t="s">
        <v>66248</v>
      </c>
      <c r="R8004" t="str">
        <f t="shared" si="250"/>
        <v>寒亭</v>
      </c>
      <c r="S8004" t="str">
        <f t="shared" si="251"/>
        <v>0114</v>
      </c>
    </row>
    <row r="8005" spans="1:19">
      <c r="A8005" t="s">
        <v>66249</v>
      </c>
      <c r="B8005" t="s">
        <v>66250</v>
      </c>
      <c r="C8005" t="s">
        <v>49</v>
      </c>
      <c r="D8005" t="s">
        <v>66251</v>
      </c>
      <c r="E8005" t="s">
        <v>66252</v>
      </c>
      <c r="F8005" t="s">
        <v>66253</v>
      </c>
      <c r="G8005" t="s">
        <v>66254</v>
      </c>
      <c r="H8005" t="s">
        <v>66255</v>
      </c>
      <c r="I8005" t="s">
        <v>4771</v>
      </c>
      <c r="J8005" t="s">
        <v>6348</v>
      </c>
      <c r="K8005" t="s">
        <v>6349</v>
      </c>
      <c r="L8005" t="s">
        <v>114</v>
      </c>
      <c r="M8005" t="s">
        <v>5486</v>
      </c>
      <c r="N8005" t="s">
        <v>5030</v>
      </c>
      <c r="O8005" t="s">
        <v>6350</v>
      </c>
      <c r="P8005" t="s">
        <v>66256</v>
      </c>
      <c r="R8005" t="str">
        <f t="shared" si="250"/>
        <v>高密</v>
      </c>
      <c r="S8005" t="str">
        <f t="shared" si="251"/>
        <v>0114</v>
      </c>
    </row>
    <row r="8006" spans="1:19">
      <c r="A8006" t="s">
        <v>66257</v>
      </c>
      <c r="B8006" t="s">
        <v>66258</v>
      </c>
      <c r="C8006" t="s">
        <v>49</v>
      </c>
      <c r="D8006" t="s">
        <v>66259</v>
      </c>
      <c r="E8006" t="s">
        <v>66211</v>
      </c>
      <c r="F8006" t="s">
        <v>66260</v>
      </c>
      <c r="G8006" t="s">
        <v>66261</v>
      </c>
      <c r="H8006" t="s">
        <v>66262</v>
      </c>
      <c r="I8006" t="s">
        <v>12119</v>
      </c>
      <c r="J8006" t="s">
        <v>5418</v>
      </c>
      <c r="K8006" t="s">
        <v>5419</v>
      </c>
      <c r="L8006" t="s">
        <v>60</v>
      </c>
      <c r="M8006" t="s">
        <v>5420</v>
      </c>
      <c r="N8006" t="s">
        <v>5907</v>
      </c>
      <c r="O8006" t="s">
        <v>5422</v>
      </c>
      <c r="P8006" t="s">
        <v>66263</v>
      </c>
      <c r="Q8006" t="s">
        <v>66264</v>
      </c>
      <c r="R8006" t="str">
        <f t="shared" si="250"/>
        <v>奎文</v>
      </c>
      <c r="S8006" t="str">
        <f t="shared" si="251"/>
        <v>0114</v>
      </c>
    </row>
    <row r="8007" spans="1:19">
      <c r="A8007" t="s">
        <v>66265</v>
      </c>
      <c r="B8007" t="s">
        <v>66266</v>
      </c>
      <c r="C8007" t="s">
        <v>49</v>
      </c>
      <c r="D8007" t="s">
        <v>66267</v>
      </c>
      <c r="E8007" t="s">
        <v>66268</v>
      </c>
      <c r="F8007" t="s">
        <v>66269</v>
      </c>
      <c r="G8007" t="s">
        <v>66270</v>
      </c>
      <c r="H8007" t="s">
        <v>66271</v>
      </c>
      <c r="I8007" t="s">
        <v>5066</v>
      </c>
      <c r="J8007" t="s">
        <v>5597</v>
      </c>
      <c r="K8007" t="s">
        <v>5598</v>
      </c>
      <c r="L8007" t="s">
        <v>375</v>
      </c>
      <c r="M8007" t="s">
        <v>5599</v>
      </c>
      <c r="N8007" t="s">
        <v>5211</v>
      </c>
      <c r="O8007" t="s">
        <v>5600</v>
      </c>
      <c r="P8007" t="s">
        <v>66272</v>
      </c>
      <c r="R8007" t="str">
        <f t="shared" si="250"/>
        <v>昌邑</v>
      </c>
      <c r="S8007" t="str">
        <f t="shared" si="251"/>
        <v>0114</v>
      </c>
    </row>
    <row r="8008" spans="1:19">
      <c r="A8008" t="s">
        <v>66273</v>
      </c>
      <c r="B8008" t="s">
        <v>66274</v>
      </c>
      <c r="C8008" t="s">
        <v>49</v>
      </c>
      <c r="D8008" t="s">
        <v>66275</v>
      </c>
      <c r="E8008" t="s">
        <v>65072</v>
      </c>
      <c r="F8008" t="s">
        <v>66276</v>
      </c>
      <c r="G8008" t="s">
        <v>66277</v>
      </c>
      <c r="H8008" t="s">
        <v>66278</v>
      </c>
      <c r="I8008" t="s">
        <v>4852</v>
      </c>
      <c r="J8008" t="s">
        <v>6983</v>
      </c>
      <c r="K8008" t="s">
        <v>6984</v>
      </c>
      <c r="L8008" t="s">
        <v>95</v>
      </c>
      <c r="M8008" t="s">
        <v>5682</v>
      </c>
      <c r="N8008" t="s">
        <v>5056</v>
      </c>
      <c r="O8008" t="s">
        <v>6986</v>
      </c>
      <c r="P8008" t="s">
        <v>66279</v>
      </c>
      <c r="Q8008" t="s">
        <v>66280</v>
      </c>
      <c r="R8008" t="str">
        <f t="shared" si="250"/>
        <v>安丘</v>
      </c>
      <c r="S8008" t="str">
        <f t="shared" si="251"/>
        <v>0114</v>
      </c>
    </row>
    <row r="8009" spans="1:19">
      <c r="A8009" t="s">
        <v>66281</v>
      </c>
      <c r="B8009" t="s">
        <v>66282</v>
      </c>
      <c r="C8009" t="s">
        <v>49</v>
      </c>
      <c r="D8009" t="s">
        <v>66283</v>
      </c>
      <c r="E8009" t="s">
        <v>65072</v>
      </c>
      <c r="F8009" t="s">
        <v>66284</v>
      </c>
      <c r="G8009" t="s">
        <v>66285</v>
      </c>
      <c r="H8009" t="s">
        <v>66286</v>
      </c>
      <c r="I8009" t="s">
        <v>6877</v>
      </c>
      <c r="J8009" t="s">
        <v>8984</v>
      </c>
      <c r="K8009" t="s">
        <v>8985</v>
      </c>
      <c r="L8009" t="s">
        <v>60</v>
      </c>
      <c r="M8009" t="s">
        <v>5511</v>
      </c>
      <c r="N8009" t="s">
        <v>4972</v>
      </c>
      <c r="O8009" t="s">
        <v>8986</v>
      </c>
      <c r="P8009" t="s">
        <v>66287</v>
      </c>
      <c r="R8009" t="str">
        <f t="shared" si="250"/>
        <v>奎文</v>
      </c>
      <c r="S8009" t="str">
        <f t="shared" si="251"/>
        <v>0114</v>
      </c>
    </row>
    <row r="8010" spans="1:19">
      <c r="A8010" t="s">
        <v>66288</v>
      </c>
      <c r="B8010" t="s">
        <v>66289</v>
      </c>
      <c r="C8010" t="s">
        <v>49</v>
      </c>
      <c r="D8010" t="s">
        <v>66290</v>
      </c>
      <c r="E8010" t="s">
        <v>65072</v>
      </c>
      <c r="F8010" t="s">
        <v>66291</v>
      </c>
      <c r="G8010" t="s">
        <v>66292</v>
      </c>
      <c r="H8010" t="s">
        <v>66293</v>
      </c>
      <c r="I8010" t="s">
        <v>4929</v>
      </c>
      <c r="J8010" t="s">
        <v>7666</v>
      </c>
      <c r="K8010" t="s">
        <v>7667</v>
      </c>
      <c r="L8010" t="s">
        <v>148</v>
      </c>
      <c r="M8010" t="s">
        <v>6713</v>
      </c>
      <c r="N8010" t="s">
        <v>4905</v>
      </c>
      <c r="O8010" t="s">
        <v>7668</v>
      </c>
      <c r="P8010" t="s">
        <v>66294</v>
      </c>
      <c r="Q8010" t="s">
        <v>66295</v>
      </c>
      <c r="R8010" t="str">
        <f t="shared" si="250"/>
        <v>寒亭</v>
      </c>
      <c r="S8010" t="str">
        <f t="shared" si="251"/>
        <v>0114</v>
      </c>
    </row>
    <row r="8011" spans="1:19">
      <c r="A8011" t="s">
        <v>66296</v>
      </c>
      <c r="B8011" t="s">
        <v>66297</v>
      </c>
      <c r="C8011" t="s">
        <v>49</v>
      </c>
      <c r="D8011" t="s">
        <v>66298</v>
      </c>
      <c r="E8011" t="s">
        <v>66299</v>
      </c>
      <c r="F8011" t="s">
        <v>66300</v>
      </c>
      <c r="G8011" t="s">
        <v>66301</v>
      </c>
      <c r="H8011" t="s">
        <v>66302</v>
      </c>
      <c r="I8011" t="s">
        <v>12119</v>
      </c>
      <c r="J8011" t="s">
        <v>8492</v>
      </c>
      <c r="K8011" t="s">
        <v>8493</v>
      </c>
      <c r="L8011" t="s">
        <v>95</v>
      </c>
      <c r="M8011" t="s">
        <v>5709</v>
      </c>
      <c r="N8011" t="s">
        <v>5112</v>
      </c>
      <c r="O8011" t="s">
        <v>8494</v>
      </c>
      <c r="P8011" t="s">
        <v>66303</v>
      </c>
      <c r="Q8011" t="s">
        <v>66304</v>
      </c>
      <c r="R8011" t="str">
        <f t="shared" si="250"/>
        <v>安丘</v>
      </c>
      <c r="S8011" t="str">
        <f t="shared" si="251"/>
        <v>0114</v>
      </c>
    </row>
    <row r="8012" spans="1:19">
      <c r="A8012" t="s">
        <v>66305</v>
      </c>
      <c r="B8012" t="s">
        <v>66306</v>
      </c>
      <c r="C8012" t="s">
        <v>49</v>
      </c>
      <c r="D8012" t="s">
        <v>66307</v>
      </c>
      <c r="E8012" t="s">
        <v>65129</v>
      </c>
      <c r="F8012" t="s">
        <v>66308</v>
      </c>
      <c r="G8012" t="s">
        <v>66309</v>
      </c>
      <c r="H8012" t="s">
        <v>66310</v>
      </c>
      <c r="I8012" t="s">
        <v>12119</v>
      </c>
      <c r="J8012" t="s">
        <v>5636</v>
      </c>
      <c r="K8012" t="s">
        <v>5637</v>
      </c>
      <c r="L8012" t="s">
        <v>105</v>
      </c>
      <c r="M8012" t="s">
        <v>5638</v>
      </c>
      <c r="O8012" t="s">
        <v>5639</v>
      </c>
      <c r="P8012" t="s">
        <v>66311</v>
      </c>
      <c r="R8012" t="str">
        <f t="shared" si="250"/>
        <v>寿光</v>
      </c>
      <c r="S8012" t="str">
        <f t="shared" si="251"/>
        <v>0114</v>
      </c>
    </row>
    <row r="8013" spans="1:19">
      <c r="A8013" t="s">
        <v>66312</v>
      </c>
      <c r="B8013" t="s">
        <v>66313</v>
      </c>
      <c r="C8013" t="s">
        <v>49</v>
      </c>
      <c r="D8013" t="s">
        <v>66314</v>
      </c>
      <c r="E8013" t="s">
        <v>66236</v>
      </c>
      <c r="F8013" t="s">
        <v>66315</v>
      </c>
      <c r="G8013" t="s">
        <v>66316</v>
      </c>
      <c r="H8013" t="s">
        <v>66317</v>
      </c>
      <c r="I8013" t="s">
        <v>4828</v>
      </c>
      <c r="J8013" t="s">
        <v>12527</v>
      </c>
      <c r="K8013" t="s">
        <v>12528</v>
      </c>
      <c r="L8013" t="s">
        <v>50</v>
      </c>
      <c r="M8013" t="s">
        <v>6207</v>
      </c>
      <c r="N8013" t="s">
        <v>5487</v>
      </c>
      <c r="O8013" t="s">
        <v>12529</v>
      </c>
      <c r="P8013" t="s">
        <v>66318</v>
      </c>
      <c r="R8013" t="str">
        <f t="shared" si="250"/>
        <v>青州</v>
      </c>
      <c r="S8013" t="str">
        <f t="shared" si="251"/>
        <v>0114</v>
      </c>
    </row>
    <row r="8014" spans="1:19">
      <c r="A8014" t="s">
        <v>66319</v>
      </c>
      <c r="B8014" t="s">
        <v>66320</v>
      </c>
      <c r="C8014" t="s">
        <v>49</v>
      </c>
      <c r="D8014" t="s">
        <v>66321</v>
      </c>
      <c r="E8014" t="s">
        <v>66322</v>
      </c>
      <c r="F8014" t="s">
        <v>66323</v>
      </c>
      <c r="G8014" t="s">
        <v>66324</v>
      </c>
      <c r="H8014" t="s">
        <v>66325</v>
      </c>
      <c r="I8014" t="s">
        <v>4828</v>
      </c>
      <c r="J8014" t="s">
        <v>17246</v>
      </c>
      <c r="K8014" t="s">
        <v>17247</v>
      </c>
      <c r="L8014" t="s">
        <v>114</v>
      </c>
      <c r="M8014" t="s">
        <v>9901</v>
      </c>
      <c r="N8014" t="s">
        <v>4919</v>
      </c>
      <c r="O8014" t="s">
        <v>17248</v>
      </c>
      <c r="P8014" t="s">
        <v>66326</v>
      </c>
      <c r="R8014" t="str">
        <f t="shared" si="250"/>
        <v>高密</v>
      </c>
      <c r="S8014" t="str">
        <f t="shared" si="251"/>
        <v>0114</v>
      </c>
    </row>
    <row r="8015" spans="1:19">
      <c r="A8015" t="s">
        <v>66327</v>
      </c>
      <c r="B8015" t="s">
        <v>66328</v>
      </c>
      <c r="C8015" t="s">
        <v>49</v>
      </c>
      <c r="D8015" t="s">
        <v>66329</v>
      </c>
      <c r="E8015" t="s">
        <v>65129</v>
      </c>
      <c r="F8015" t="s">
        <v>66330</v>
      </c>
      <c r="G8015" t="s">
        <v>66331</v>
      </c>
      <c r="H8015" t="s">
        <v>66332</v>
      </c>
      <c r="I8015" t="s">
        <v>12119</v>
      </c>
      <c r="J8015" t="s">
        <v>18758</v>
      </c>
      <c r="K8015" t="s">
        <v>18759</v>
      </c>
      <c r="L8015" t="s">
        <v>105</v>
      </c>
      <c r="M8015" t="s">
        <v>6055</v>
      </c>
      <c r="N8015" t="s">
        <v>4919</v>
      </c>
      <c r="O8015" t="s">
        <v>18760</v>
      </c>
      <c r="P8015" t="s">
        <v>66333</v>
      </c>
      <c r="Q8015" t="s">
        <v>66334</v>
      </c>
      <c r="R8015" t="str">
        <f t="shared" si="250"/>
        <v>寿光</v>
      </c>
      <c r="S8015" t="str">
        <f t="shared" si="251"/>
        <v>0114</v>
      </c>
    </row>
    <row r="8016" spans="1:19">
      <c r="A8016" t="s">
        <v>66335</v>
      </c>
      <c r="B8016" t="s">
        <v>66336</v>
      </c>
      <c r="C8016" t="s">
        <v>49</v>
      </c>
      <c r="D8016" t="s">
        <v>66337</v>
      </c>
      <c r="E8016" t="s">
        <v>60710</v>
      </c>
      <c r="F8016" t="s">
        <v>66338</v>
      </c>
      <c r="G8016" t="s">
        <v>66339</v>
      </c>
      <c r="H8016" t="s">
        <v>66340</v>
      </c>
      <c r="I8016" t="s">
        <v>4828</v>
      </c>
      <c r="J8016" t="s">
        <v>9299</v>
      </c>
      <c r="K8016" t="s">
        <v>9300</v>
      </c>
      <c r="L8016" t="s">
        <v>148</v>
      </c>
      <c r="M8016" t="s">
        <v>6713</v>
      </c>
      <c r="N8016" t="s">
        <v>4905</v>
      </c>
      <c r="O8016" t="s">
        <v>9301</v>
      </c>
      <c r="P8016" t="s">
        <v>66341</v>
      </c>
      <c r="R8016" t="str">
        <f t="shared" si="250"/>
        <v>寒亭</v>
      </c>
      <c r="S8016" t="str">
        <f t="shared" si="251"/>
        <v>0114</v>
      </c>
    </row>
    <row r="8017" spans="1:19">
      <c r="A8017" t="s">
        <v>66342</v>
      </c>
      <c r="B8017" t="s">
        <v>66343</v>
      </c>
      <c r="C8017" t="s">
        <v>49</v>
      </c>
      <c r="D8017" t="s">
        <v>66344</v>
      </c>
      <c r="E8017" t="s">
        <v>66211</v>
      </c>
      <c r="F8017" t="s">
        <v>66345</v>
      </c>
      <c r="G8017" t="s">
        <v>66346</v>
      </c>
      <c r="H8017" t="s">
        <v>66347</v>
      </c>
      <c r="I8017" t="s">
        <v>12119</v>
      </c>
      <c r="J8017" t="s">
        <v>9734</v>
      </c>
      <c r="K8017" t="s">
        <v>9735</v>
      </c>
      <c r="L8017" t="s">
        <v>60</v>
      </c>
      <c r="M8017" t="s">
        <v>4904</v>
      </c>
      <c r="N8017" t="s">
        <v>5112</v>
      </c>
      <c r="O8017" t="s">
        <v>9736</v>
      </c>
      <c r="P8017" t="s">
        <v>66348</v>
      </c>
      <c r="Q8017" t="s">
        <v>66349</v>
      </c>
      <c r="R8017" t="str">
        <f t="shared" si="250"/>
        <v>奎文</v>
      </c>
      <c r="S8017" t="str">
        <f t="shared" si="251"/>
        <v>0114</v>
      </c>
    </row>
    <row r="8018" spans="1:19">
      <c r="A8018" t="s">
        <v>66350</v>
      </c>
      <c r="B8018" t="s">
        <v>66351</v>
      </c>
      <c r="C8018" t="s">
        <v>49</v>
      </c>
      <c r="D8018" t="s">
        <v>66352</v>
      </c>
      <c r="E8018" t="s">
        <v>60710</v>
      </c>
      <c r="F8018" t="s">
        <v>66353</v>
      </c>
      <c r="G8018" t="s">
        <v>66354</v>
      </c>
      <c r="H8018" t="s">
        <v>66355</v>
      </c>
      <c r="I8018" t="s">
        <v>5541</v>
      </c>
      <c r="J8018" t="s">
        <v>8450</v>
      </c>
      <c r="K8018" t="s">
        <v>8451</v>
      </c>
      <c r="L8018" t="s">
        <v>60</v>
      </c>
      <c r="M8018" t="s">
        <v>5888</v>
      </c>
      <c r="N8018" t="s">
        <v>10348</v>
      </c>
      <c r="O8018" t="s">
        <v>8452</v>
      </c>
      <c r="P8018" t="s">
        <v>66356</v>
      </c>
      <c r="Q8018" t="s">
        <v>66357</v>
      </c>
      <c r="R8018" t="str">
        <f t="shared" si="250"/>
        <v>奎文</v>
      </c>
      <c r="S8018" t="str">
        <f t="shared" si="251"/>
        <v>0114</v>
      </c>
    </row>
    <row r="8019" spans="1:19">
      <c r="A8019" t="s">
        <v>66358</v>
      </c>
      <c r="B8019" t="s">
        <v>66359</v>
      </c>
      <c r="C8019" t="s">
        <v>49</v>
      </c>
      <c r="D8019" t="s">
        <v>66360</v>
      </c>
      <c r="E8019" t="s">
        <v>66361</v>
      </c>
      <c r="F8019" t="s">
        <v>66362</v>
      </c>
      <c r="G8019" t="s">
        <v>66363</v>
      </c>
      <c r="H8019" t="s">
        <v>66364</v>
      </c>
      <c r="I8019" t="s">
        <v>12500</v>
      </c>
      <c r="J8019" t="s">
        <v>11218</v>
      </c>
      <c r="K8019" t="s">
        <v>11219</v>
      </c>
      <c r="L8019" t="s">
        <v>237</v>
      </c>
      <c r="M8019" t="s">
        <v>5247</v>
      </c>
      <c r="N8019" t="s">
        <v>6308</v>
      </c>
      <c r="O8019" t="s">
        <v>11220</v>
      </c>
      <c r="P8019" t="s">
        <v>66365</v>
      </c>
      <c r="Q8019" t="s">
        <v>66366</v>
      </c>
      <c r="R8019" t="str">
        <f t="shared" si="250"/>
        <v>潍城</v>
      </c>
      <c r="S8019" t="str">
        <f t="shared" si="251"/>
        <v>0114</v>
      </c>
    </row>
    <row r="8020" spans="1:19">
      <c r="A8020" t="s">
        <v>66367</v>
      </c>
      <c r="B8020" t="s">
        <v>66368</v>
      </c>
      <c r="C8020" t="s">
        <v>49</v>
      </c>
      <c r="D8020" t="s">
        <v>66369</v>
      </c>
      <c r="E8020" t="s">
        <v>65072</v>
      </c>
      <c r="F8020" t="s">
        <v>66370</v>
      </c>
      <c r="G8020" t="s">
        <v>66371</v>
      </c>
      <c r="H8020" t="s">
        <v>66372</v>
      </c>
      <c r="I8020" t="s">
        <v>4852</v>
      </c>
      <c r="J8020" t="s">
        <v>6252</v>
      </c>
      <c r="K8020" t="s">
        <v>6253</v>
      </c>
      <c r="L8020" t="s">
        <v>105</v>
      </c>
      <c r="M8020" t="s">
        <v>5133</v>
      </c>
      <c r="N8020" t="s">
        <v>5069</v>
      </c>
      <c r="O8020" t="s">
        <v>6254</v>
      </c>
      <c r="P8020" t="s">
        <v>66373</v>
      </c>
      <c r="R8020" t="str">
        <f t="shared" si="250"/>
        <v>寿光</v>
      </c>
      <c r="S8020" t="str">
        <f t="shared" si="251"/>
        <v>0114</v>
      </c>
    </row>
    <row r="8021" spans="1:19">
      <c r="A8021" t="s">
        <v>66374</v>
      </c>
      <c r="B8021" t="s">
        <v>66375</v>
      </c>
      <c r="C8021" t="s">
        <v>49</v>
      </c>
      <c r="D8021" t="s">
        <v>66376</v>
      </c>
      <c r="E8021" t="s">
        <v>65072</v>
      </c>
      <c r="F8021" t="s">
        <v>66377</v>
      </c>
      <c r="G8021" t="s">
        <v>66378</v>
      </c>
      <c r="H8021" t="s">
        <v>66379</v>
      </c>
      <c r="I8021" t="s">
        <v>4785</v>
      </c>
      <c r="J8021" t="s">
        <v>24317</v>
      </c>
      <c r="K8021" t="s">
        <v>24318</v>
      </c>
      <c r="L8021" t="s">
        <v>1136</v>
      </c>
      <c r="M8021" t="s">
        <v>7095</v>
      </c>
      <c r="N8021" t="s">
        <v>5112</v>
      </c>
      <c r="O8021" t="s">
        <v>24319</v>
      </c>
      <c r="P8021" t="s">
        <v>66380</v>
      </c>
      <c r="Q8021" t="s">
        <v>66381</v>
      </c>
      <c r="R8021" t="str">
        <f t="shared" si="250"/>
        <v>昌乐</v>
      </c>
      <c r="S8021" t="str">
        <f t="shared" si="251"/>
        <v>0114</v>
      </c>
    </row>
    <row r="8022" spans="1:19">
      <c r="A8022" t="s">
        <v>66382</v>
      </c>
      <c r="B8022" t="s">
        <v>66383</v>
      </c>
      <c r="C8022" t="s">
        <v>49</v>
      </c>
      <c r="D8022" t="s">
        <v>66384</v>
      </c>
      <c r="E8022" t="s">
        <v>66385</v>
      </c>
      <c r="F8022" t="s">
        <v>66386</v>
      </c>
      <c r="G8022" t="s">
        <v>66387</v>
      </c>
      <c r="H8022" t="s">
        <v>66388</v>
      </c>
      <c r="I8022" t="s">
        <v>4813</v>
      </c>
      <c r="J8022" t="s">
        <v>5647</v>
      </c>
      <c r="K8022" t="s">
        <v>5648</v>
      </c>
      <c r="L8022" t="s">
        <v>95</v>
      </c>
      <c r="M8022" t="s">
        <v>5649</v>
      </c>
      <c r="N8022" t="s">
        <v>6174</v>
      </c>
      <c r="O8022" t="s">
        <v>5650</v>
      </c>
      <c r="P8022" t="s">
        <v>66389</v>
      </c>
      <c r="R8022" t="str">
        <f t="shared" si="250"/>
        <v>安丘</v>
      </c>
      <c r="S8022" t="str">
        <f t="shared" si="251"/>
        <v>0114</v>
      </c>
    </row>
    <row r="8023" spans="1:19">
      <c r="A8023" t="s">
        <v>66390</v>
      </c>
      <c r="B8023" t="s">
        <v>66391</v>
      </c>
      <c r="C8023" t="s">
        <v>49</v>
      </c>
      <c r="D8023" t="s">
        <v>66392</v>
      </c>
      <c r="E8023" t="s">
        <v>65072</v>
      </c>
      <c r="F8023" t="s">
        <v>66393</v>
      </c>
      <c r="G8023" t="s">
        <v>66394</v>
      </c>
      <c r="H8023" t="s">
        <v>66395</v>
      </c>
      <c r="I8023" t="s">
        <v>4852</v>
      </c>
      <c r="J8023" t="s">
        <v>4786</v>
      </c>
      <c r="K8023" t="s">
        <v>4787</v>
      </c>
      <c r="L8023" t="s">
        <v>237</v>
      </c>
      <c r="M8023" t="s">
        <v>4788</v>
      </c>
      <c r="N8023" t="s">
        <v>5069</v>
      </c>
      <c r="O8023" t="s">
        <v>4790</v>
      </c>
      <c r="P8023" t="s">
        <v>66396</v>
      </c>
      <c r="Q8023" t="s">
        <v>66397</v>
      </c>
      <c r="R8023" t="str">
        <f t="shared" si="250"/>
        <v>潍城</v>
      </c>
      <c r="S8023" t="str">
        <f t="shared" si="251"/>
        <v>0114</v>
      </c>
    </row>
    <row r="8024" spans="1:19">
      <c r="A8024" t="s">
        <v>66398</v>
      </c>
      <c r="B8024" t="s">
        <v>66399</v>
      </c>
      <c r="C8024" t="s">
        <v>49</v>
      </c>
      <c r="D8024" t="s">
        <v>66400</v>
      </c>
      <c r="E8024" t="s">
        <v>65072</v>
      </c>
      <c r="F8024" t="s">
        <v>66401</v>
      </c>
      <c r="G8024" t="s">
        <v>66402</v>
      </c>
      <c r="H8024" t="s">
        <v>66403</v>
      </c>
      <c r="I8024" t="s">
        <v>4813</v>
      </c>
      <c r="J8024" t="s">
        <v>6782</v>
      </c>
      <c r="K8024" t="s">
        <v>6783</v>
      </c>
      <c r="L8024" t="s">
        <v>105</v>
      </c>
      <c r="M8024" t="s">
        <v>5224</v>
      </c>
      <c r="N8024" t="s">
        <v>4789</v>
      </c>
      <c r="O8024" t="s">
        <v>6784</v>
      </c>
      <c r="P8024" t="s">
        <v>66404</v>
      </c>
      <c r="R8024" t="str">
        <f t="shared" si="250"/>
        <v>寿光</v>
      </c>
      <c r="S8024" t="str">
        <f t="shared" si="251"/>
        <v>0114</v>
      </c>
    </row>
    <row r="8025" spans="1:19">
      <c r="A8025" t="s">
        <v>66405</v>
      </c>
      <c r="B8025" t="s">
        <v>66406</v>
      </c>
      <c r="C8025" t="s">
        <v>49</v>
      </c>
      <c r="D8025" t="s">
        <v>66407</v>
      </c>
      <c r="E8025" t="s">
        <v>66408</v>
      </c>
      <c r="F8025" t="s">
        <v>66409</v>
      </c>
      <c r="G8025" t="s">
        <v>66410</v>
      </c>
      <c r="H8025" t="s">
        <v>66411</v>
      </c>
      <c r="I8025" t="s">
        <v>4841</v>
      </c>
      <c r="J8025" t="s">
        <v>11849</v>
      </c>
      <c r="K8025" t="s">
        <v>11850</v>
      </c>
      <c r="L8025" t="s">
        <v>95</v>
      </c>
      <c r="M8025" t="s">
        <v>5709</v>
      </c>
      <c r="N8025" t="s">
        <v>5017</v>
      </c>
      <c r="O8025" t="s">
        <v>11851</v>
      </c>
      <c r="P8025" t="s">
        <v>66412</v>
      </c>
      <c r="R8025" t="str">
        <f t="shared" si="250"/>
        <v>安丘</v>
      </c>
      <c r="S8025" t="str">
        <f t="shared" si="251"/>
        <v>0114</v>
      </c>
    </row>
    <row r="8026" spans="1:19">
      <c r="A8026" t="s">
        <v>66413</v>
      </c>
      <c r="B8026" t="s">
        <v>66414</v>
      </c>
      <c r="C8026" t="s">
        <v>49</v>
      </c>
      <c r="D8026" t="s">
        <v>66415</v>
      </c>
      <c r="E8026" t="s">
        <v>60710</v>
      </c>
      <c r="F8026" t="s">
        <v>66416</v>
      </c>
      <c r="G8026" t="s">
        <v>66417</v>
      </c>
      <c r="H8026" t="s">
        <v>66418</v>
      </c>
      <c r="I8026" t="s">
        <v>5541</v>
      </c>
      <c r="J8026" t="s">
        <v>6664</v>
      </c>
      <c r="K8026" t="s">
        <v>6665</v>
      </c>
      <c r="L8026" t="s">
        <v>60</v>
      </c>
      <c r="M8026" t="s">
        <v>5511</v>
      </c>
      <c r="N8026" t="s">
        <v>4869</v>
      </c>
      <c r="O8026" t="s">
        <v>6666</v>
      </c>
      <c r="P8026" t="s">
        <v>66419</v>
      </c>
      <c r="Q8026" t="s">
        <v>66420</v>
      </c>
      <c r="R8026" t="str">
        <f t="shared" si="250"/>
        <v>奎文</v>
      </c>
      <c r="S8026" t="str">
        <f t="shared" si="251"/>
        <v>0114</v>
      </c>
    </row>
    <row r="8027" spans="1:19">
      <c r="A8027" t="s">
        <v>66421</v>
      </c>
      <c r="B8027" t="s">
        <v>66422</v>
      </c>
      <c r="C8027" t="s">
        <v>49</v>
      </c>
      <c r="D8027" t="s">
        <v>66423</v>
      </c>
      <c r="E8027" t="s">
        <v>65072</v>
      </c>
      <c r="F8027" t="s">
        <v>66424</v>
      </c>
      <c r="G8027" t="s">
        <v>66425</v>
      </c>
      <c r="H8027" t="s">
        <v>66426</v>
      </c>
      <c r="I8027" t="s">
        <v>4852</v>
      </c>
      <c r="J8027" t="s">
        <v>12570</v>
      </c>
      <c r="K8027" t="s">
        <v>12571</v>
      </c>
      <c r="L8027" t="s">
        <v>105</v>
      </c>
      <c r="M8027" t="s">
        <v>5376</v>
      </c>
      <c r="N8027" t="s">
        <v>5030</v>
      </c>
      <c r="O8027" t="s">
        <v>12572</v>
      </c>
      <c r="P8027" t="s">
        <v>66427</v>
      </c>
      <c r="R8027" t="str">
        <f t="shared" si="250"/>
        <v>寿光</v>
      </c>
      <c r="S8027" t="str">
        <f t="shared" si="251"/>
        <v>0114</v>
      </c>
    </row>
    <row r="8028" spans="1:19">
      <c r="A8028" t="s">
        <v>66428</v>
      </c>
      <c r="B8028" t="s">
        <v>66429</v>
      </c>
      <c r="C8028" t="s">
        <v>49</v>
      </c>
      <c r="D8028" t="s">
        <v>66430</v>
      </c>
      <c r="E8028" t="s">
        <v>65072</v>
      </c>
      <c r="F8028" t="s">
        <v>66431</v>
      </c>
      <c r="G8028" t="s">
        <v>66432</v>
      </c>
      <c r="H8028" t="s">
        <v>66433</v>
      </c>
      <c r="I8028" t="s">
        <v>4785</v>
      </c>
      <c r="J8028" t="s">
        <v>5109</v>
      </c>
      <c r="K8028" t="s">
        <v>5110</v>
      </c>
      <c r="L8028" t="s">
        <v>50</v>
      </c>
      <c r="M8028" t="s">
        <v>5111</v>
      </c>
      <c r="N8028" t="s">
        <v>5112</v>
      </c>
      <c r="O8028" t="s">
        <v>5113</v>
      </c>
      <c r="P8028" t="s">
        <v>66434</v>
      </c>
      <c r="R8028" t="str">
        <f t="shared" si="250"/>
        <v>青州</v>
      </c>
      <c r="S8028" t="str">
        <f t="shared" si="251"/>
        <v>0114</v>
      </c>
    </row>
    <row r="8029" spans="1:19">
      <c r="A8029" t="s">
        <v>66435</v>
      </c>
      <c r="B8029" t="s">
        <v>66436</v>
      </c>
      <c r="C8029" t="s">
        <v>49</v>
      </c>
      <c r="D8029" t="s">
        <v>66437</v>
      </c>
      <c r="E8029" t="s">
        <v>65129</v>
      </c>
      <c r="F8029" t="s">
        <v>66438</v>
      </c>
      <c r="G8029" t="s">
        <v>66439</v>
      </c>
      <c r="H8029" t="s">
        <v>66440</v>
      </c>
      <c r="I8029" t="s">
        <v>12757</v>
      </c>
      <c r="J8029" t="s">
        <v>8450</v>
      </c>
      <c r="K8029" t="s">
        <v>8451</v>
      </c>
      <c r="L8029" t="s">
        <v>60</v>
      </c>
      <c r="M8029" t="s">
        <v>5888</v>
      </c>
      <c r="N8029" t="s">
        <v>10295</v>
      </c>
      <c r="O8029" t="s">
        <v>8452</v>
      </c>
      <c r="P8029" t="s">
        <v>66441</v>
      </c>
      <c r="Q8029" t="s">
        <v>52751</v>
      </c>
      <c r="R8029" t="str">
        <f t="shared" si="250"/>
        <v>奎文</v>
      </c>
      <c r="S8029" t="str">
        <f t="shared" si="251"/>
        <v>0114</v>
      </c>
    </row>
    <row r="8030" spans="1:19">
      <c r="A8030" t="s">
        <v>66442</v>
      </c>
      <c r="B8030" t="s">
        <v>66443</v>
      </c>
      <c r="C8030" t="s">
        <v>49</v>
      </c>
      <c r="D8030" t="s">
        <v>66444</v>
      </c>
      <c r="E8030" t="s">
        <v>65072</v>
      </c>
      <c r="F8030" t="s">
        <v>66445</v>
      </c>
      <c r="G8030" t="s">
        <v>66446</v>
      </c>
      <c r="H8030" t="s">
        <v>66447</v>
      </c>
      <c r="I8030" t="s">
        <v>4852</v>
      </c>
      <c r="J8030" t="s">
        <v>34274</v>
      </c>
      <c r="K8030" t="s">
        <v>34275</v>
      </c>
      <c r="L8030" t="s">
        <v>237</v>
      </c>
      <c r="M8030" t="s">
        <v>4868</v>
      </c>
      <c r="N8030" t="s">
        <v>5017</v>
      </c>
      <c r="O8030" t="s">
        <v>34276</v>
      </c>
      <c r="P8030" t="s">
        <v>66448</v>
      </c>
      <c r="Q8030" t="s">
        <v>66449</v>
      </c>
      <c r="R8030" t="str">
        <f t="shared" si="250"/>
        <v>潍城</v>
      </c>
      <c r="S8030" t="str">
        <f t="shared" si="251"/>
        <v>0114</v>
      </c>
    </row>
    <row r="8031" spans="1:19">
      <c r="A8031" t="s">
        <v>66450</v>
      </c>
      <c r="B8031" t="s">
        <v>66451</v>
      </c>
      <c r="C8031" t="s">
        <v>49</v>
      </c>
      <c r="D8031" t="s">
        <v>66452</v>
      </c>
      <c r="E8031" t="s">
        <v>65072</v>
      </c>
      <c r="F8031" t="s">
        <v>66453</v>
      </c>
      <c r="G8031" t="s">
        <v>66454</v>
      </c>
      <c r="H8031" t="s">
        <v>66455</v>
      </c>
      <c r="I8031" t="s">
        <v>4813</v>
      </c>
      <c r="J8031" t="s">
        <v>34274</v>
      </c>
      <c r="K8031" t="s">
        <v>34275</v>
      </c>
      <c r="L8031" t="s">
        <v>237</v>
      </c>
      <c r="M8031" t="s">
        <v>4868</v>
      </c>
      <c r="N8031" t="s">
        <v>5056</v>
      </c>
      <c r="O8031" t="s">
        <v>34276</v>
      </c>
      <c r="P8031" t="s">
        <v>66456</v>
      </c>
      <c r="R8031" t="str">
        <f t="shared" si="250"/>
        <v>潍城</v>
      </c>
      <c r="S8031" t="str">
        <f t="shared" si="251"/>
        <v>0114</v>
      </c>
    </row>
    <row r="8032" spans="1:19">
      <c r="A8032" t="s">
        <v>66457</v>
      </c>
      <c r="B8032" t="s">
        <v>66458</v>
      </c>
      <c r="C8032" t="s">
        <v>49</v>
      </c>
      <c r="D8032" t="s">
        <v>66459</v>
      </c>
      <c r="E8032" t="s">
        <v>65129</v>
      </c>
      <c r="F8032" t="s">
        <v>66460</v>
      </c>
      <c r="G8032" t="s">
        <v>66461</v>
      </c>
      <c r="H8032" t="s">
        <v>66462</v>
      </c>
      <c r="I8032" t="s">
        <v>12119</v>
      </c>
      <c r="J8032" t="s">
        <v>6053</v>
      </c>
      <c r="K8032" t="s">
        <v>6054</v>
      </c>
      <c r="L8032" t="s">
        <v>105</v>
      </c>
      <c r="M8032" t="s">
        <v>6055</v>
      </c>
      <c r="N8032" t="s">
        <v>8593</v>
      </c>
      <c r="O8032" t="s">
        <v>6056</v>
      </c>
      <c r="P8032" t="s">
        <v>66463</v>
      </c>
      <c r="Q8032" t="s">
        <v>65396</v>
      </c>
      <c r="R8032" t="str">
        <f t="shared" si="250"/>
        <v>寿光</v>
      </c>
      <c r="S8032" t="str">
        <f t="shared" si="251"/>
        <v>0114</v>
      </c>
    </row>
    <row r="8033" spans="1:19">
      <c r="A8033" t="s">
        <v>66464</v>
      </c>
      <c r="B8033" t="s">
        <v>66465</v>
      </c>
      <c r="C8033" t="s">
        <v>49</v>
      </c>
      <c r="D8033" t="s">
        <v>66466</v>
      </c>
      <c r="E8033" t="s">
        <v>65072</v>
      </c>
      <c r="F8033" t="s">
        <v>66467</v>
      </c>
      <c r="G8033" t="s">
        <v>66468</v>
      </c>
      <c r="H8033" t="s">
        <v>66469</v>
      </c>
      <c r="I8033" t="s">
        <v>4852</v>
      </c>
      <c r="J8033" t="s">
        <v>24192</v>
      </c>
      <c r="K8033" t="s">
        <v>24193</v>
      </c>
      <c r="L8033" t="s">
        <v>86</v>
      </c>
      <c r="M8033" t="s">
        <v>7679</v>
      </c>
      <c r="N8033" t="s">
        <v>5907</v>
      </c>
      <c r="O8033" t="s">
        <v>24194</v>
      </c>
      <c r="P8033" t="s">
        <v>66470</v>
      </c>
      <c r="R8033" t="str">
        <f t="shared" si="250"/>
        <v>坊子</v>
      </c>
      <c r="S8033" t="str">
        <f t="shared" si="251"/>
        <v>0114</v>
      </c>
    </row>
    <row r="8034" spans="1:19">
      <c r="A8034" t="s">
        <v>66471</v>
      </c>
      <c r="B8034" t="s">
        <v>66472</v>
      </c>
      <c r="C8034" t="s">
        <v>49</v>
      </c>
      <c r="D8034" t="s">
        <v>66473</v>
      </c>
      <c r="E8034" t="s">
        <v>65072</v>
      </c>
      <c r="F8034" t="s">
        <v>66474</v>
      </c>
      <c r="G8034" t="s">
        <v>66475</v>
      </c>
      <c r="H8034" t="s">
        <v>66476</v>
      </c>
      <c r="I8034" t="s">
        <v>5407</v>
      </c>
      <c r="J8034" t="s">
        <v>5316</v>
      </c>
      <c r="K8034" t="s">
        <v>5317</v>
      </c>
      <c r="L8034" t="s">
        <v>375</v>
      </c>
      <c r="M8034" t="s">
        <v>5318</v>
      </c>
      <c r="N8034" t="s">
        <v>5030</v>
      </c>
      <c r="O8034" t="s">
        <v>5319</v>
      </c>
      <c r="P8034" t="s">
        <v>66477</v>
      </c>
      <c r="R8034" t="str">
        <f t="shared" si="250"/>
        <v>昌邑</v>
      </c>
      <c r="S8034" t="str">
        <f t="shared" si="251"/>
        <v>0114</v>
      </c>
    </row>
    <row r="8035" spans="1:19">
      <c r="A8035" t="s">
        <v>66478</v>
      </c>
      <c r="B8035" t="s">
        <v>66479</v>
      </c>
      <c r="C8035" t="s">
        <v>49</v>
      </c>
      <c r="D8035" t="s">
        <v>66480</v>
      </c>
      <c r="E8035" t="s">
        <v>65072</v>
      </c>
      <c r="F8035" t="s">
        <v>66481</v>
      </c>
      <c r="G8035" t="s">
        <v>66482</v>
      </c>
      <c r="H8035" t="s">
        <v>66483</v>
      </c>
      <c r="I8035" t="s">
        <v>4785</v>
      </c>
      <c r="J8035" t="s">
        <v>20173</v>
      </c>
      <c r="K8035" t="s">
        <v>20174</v>
      </c>
      <c r="L8035" t="s">
        <v>105</v>
      </c>
      <c r="M8035" t="s">
        <v>5133</v>
      </c>
      <c r="N8035" t="s">
        <v>5056</v>
      </c>
      <c r="O8035" t="s">
        <v>20175</v>
      </c>
      <c r="P8035" t="s">
        <v>66484</v>
      </c>
      <c r="Q8035" t="s">
        <v>66485</v>
      </c>
      <c r="R8035" t="str">
        <f t="shared" si="250"/>
        <v>寿光</v>
      </c>
      <c r="S8035" t="str">
        <f t="shared" si="251"/>
        <v>0114</v>
      </c>
    </row>
    <row r="8036" spans="1:19">
      <c r="A8036" t="s">
        <v>66486</v>
      </c>
      <c r="B8036" t="s">
        <v>66487</v>
      </c>
      <c r="C8036" t="s">
        <v>49</v>
      </c>
      <c r="D8036" t="s">
        <v>66488</v>
      </c>
      <c r="E8036" t="s">
        <v>65072</v>
      </c>
      <c r="F8036" t="s">
        <v>66489</v>
      </c>
      <c r="G8036" t="s">
        <v>66490</v>
      </c>
      <c r="H8036" t="s">
        <v>66491</v>
      </c>
      <c r="I8036" t="s">
        <v>5822</v>
      </c>
      <c r="J8036" t="s">
        <v>5509</v>
      </c>
      <c r="K8036" t="s">
        <v>5510</v>
      </c>
      <c r="L8036" t="s">
        <v>60</v>
      </c>
      <c r="M8036" t="s">
        <v>5511</v>
      </c>
      <c r="N8036" t="s">
        <v>6601</v>
      </c>
      <c r="O8036" t="s">
        <v>5512</v>
      </c>
      <c r="P8036" t="s">
        <v>66492</v>
      </c>
      <c r="Q8036" t="s">
        <v>66493</v>
      </c>
      <c r="R8036" t="str">
        <f t="shared" si="250"/>
        <v>奎文</v>
      </c>
      <c r="S8036" t="str">
        <f t="shared" si="251"/>
        <v>0114</v>
      </c>
    </row>
    <row r="8037" spans="1:19">
      <c r="A8037" t="s">
        <v>66494</v>
      </c>
      <c r="B8037" t="s">
        <v>66495</v>
      </c>
      <c r="C8037" t="s">
        <v>49</v>
      </c>
      <c r="D8037" t="s">
        <v>66496</v>
      </c>
      <c r="E8037" t="s">
        <v>66497</v>
      </c>
      <c r="F8037" t="s">
        <v>66498</v>
      </c>
      <c r="G8037" t="s">
        <v>66499</v>
      </c>
      <c r="H8037" t="s">
        <v>66500</v>
      </c>
      <c r="I8037" t="s">
        <v>5541</v>
      </c>
      <c r="J8037" t="s">
        <v>6053</v>
      </c>
      <c r="K8037" t="s">
        <v>6054</v>
      </c>
      <c r="L8037" t="s">
        <v>105</v>
      </c>
      <c r="M8037" t="s">
        <v>6055</v>
      </c>
      <c r="N8037" t="s">
        <v>8593</v>
      </c>
      <c r="O8037" t="s">
        <v>6056</v>
      </c>
      <c r="P8037" t="s">
        <v>66501</v>
      </c>
      <c r="Q8037" t="s">
        <v>66502</v>
      </c>
      <c r="R8037" t="str">
        <f t="shared" si="250"/>
        <v>寿光</v>
      </c>
      <c r="S8037" t="str">
        <f t="shared" si="251"/>
        <v>0114</v>
      </c>
    </row>
    <row r="8038" spans="1:19">
      <c r="A8038" t="s">
        <v>3402</v>
      </c>
      <c r="B8038" t="s">
        <v>66503</v>
      </c>
      <c r="C8038" t="s">
        <v>49</v>
      </c>
      <c r="D8038" t="s">
        <v>66504</v>
      </c>
      <c r="E8038" t="s">
        <v>65072</v>
      </c>
      <c r="F8038" t="s">
        <v>66505</v>
      </c>
      <c r="G8038" t="s">
        <v>3400</v>
      </c>
      <c r="H8038" t="s">
        <v>66506</v>
      </c>
      <c r="I8038" t="s">
        <v>4813</v>
      </c>
      <c r="J8038" t="s">
        <v>10006</v>
      </c>
      <c r="K8038" t="s">
        <v>10007</v>
      </c>
      <c r="L8038" t="s">
        <v>60</v>
      </c>
      <c r="M8038" t="s">
        <v>5888</v>
      </c>
      <c r="N8038" t="s">
        <v>5451</v>
      </c>
      <c r="O8038" t="s">
        <v>10008</v>
      </c>
      <c r="P8038" t="s">
        <v>66507</v>
      </c>
      <c r="R8038" t="str">
        <f t="shared" si="250"/>
        <v>奎文</v>
      </c>
      <c r="S8038" t="str">
        <f t="shared" si="251"/>
        <v>0114</v>
      </c>
    </row>
    <row r="8039" spans="1:19">
      <c r="A8039" t="s">
        <v>66508</v>
      </c>
      <c r="B8039" t="s">
        <v>66509</v>
      </c>
      <c r="C8039" t="s">
        <v>49</v>
      </c>
      <c r="D8039" t="s">
        <v>66510</v>
      </c>
      <c r="E8039" t="s">
        <v>66511</v>
      </c>
      <c r="F8039" t="s">
        <v>66512</v>
      </c>
      <c r="G8039" t="s">
        <v>66513</v>
      </c>
      <c r="H8039" t="s">
        <v>66514</v>
      </c>
      <c r="I8039" t="s">
        <v>4828</v>
      </c>
      <c r="J8039" t="s">
        <v>14178</v>
      </c>
      <c r="K8039" t="s">
        <v>14179</v>
      </c>
      <c r="L8039" t="s">
        <v>95</v>
      </c>
      <c r="M8039" t="s">
        <v>5709</v>
      </c>
      <c r="N8039" t="s">
        <v>5487</v>
      </c>
      <c r="O8039" t="s">
        <v>14180</v>
      </c>
      <c r="P8039" t="s">
        <v>66515</v>
      </c>
      <c r="R8039" t="str">
        <f t="shared" si="250"/>
        <v>安丘</v>
      </c>
      <c r="S8039" t="str">
        <f t="shared" si="251"/>
        <v>0114</v>
      </c>
    </row>
    <row r="8040" spans="1:19">
      <c r="A8040" t="s">
        <v>66516</v>
      </c>
      <c r="B8040" t="s">
        <v>66517</v>
      </c>
      <c r="C8040" t="s">
        <v>49</v>
      </c>
      <c r="D8040" t="s">
        <v>66518</v>
      </c>
      <c r="E8040" t="s">
        <v>65072</v>
      </c>
      <c r="F8040" t="s">
        <v>66519</v>
      </c>
      <c r="G8040" t="s">
        <v>66520</v>
      </c>
      <c r="H8040" t="s">
        <v>66521</v>
      </c>
      <c r="I8040" t="s">
        <v>4813</v>
      </c>
      <c r="J8040" t="s">
        <v>24192</v>
      </c>
      <c r="K8040" t="s">
        <v>24193</v>
      </c>
      <c r="L8040" t="s">
        <v>86</v>
      </c>
      <c r="M8040" t="s">
        <v>7679</v>
      </c>
      <c r="N8040" t="s">
        <v>5907</v>
      </c>
      <c r="O8040" t="s">
        <v>24194</v>
      </c>
      <c r="P8040" t="s">
        <v>66522</v>
      </c>
      <c r="Q8040" t="s">
        <v>66523</v>
      </c>
      <c r="R8040" t="str">
        <f t="shared" si="250"/>
        <v>坊子</v>
      </c>
      <c r="S8040" t="str">
        <f t="shared" si="251"/>
        <v>0114</v>
      </c>
    </row>
    <row r="8041" spans="1:19">
      <c r="A8041" t="s">
        <v>66524</v>
      </c>
      <c r="B8041" t="s">
        <v>66525</v>
      </c>
      <c r="C8041" t="s">
        <v>49</v>
      </c>
      <c r="D8041" t="s">
        <v>66526</v>
      </c>
      <c r="E8041" t="s">
        <v>65072</v>
      </c>
      <c r="F8041" t="s">
        <v>66527</v>
      </c>
      <c r="G8041" t="s">
        <v>66528</v>
      </c>
      <c r="H8041" t="s">
        <v>66529</v>
      </c>
      <c r="I8041" t="s">
        <v>4841</v>
      </c>
      <c r="J8041" t="s">
        <v>13611</v>
      </c>
      <c r="K8041" t="s">
        <v>13612</v>
      </c>
      <c r="L8041" t="s">
        <v>375</v>
      </c>
      <c r="M8041" t="s">
        <v>7334</v>
      </c>
      <c r="N8041" t="s">
        <v>4972</v>
      </c>
      <c r="O8041" t="s">
        <v>13613</v>
      </c>
      <c r="P8041" t="s">
        <v>66530</v>
      </c>
      <c r="Q8041" t="s">
        <v>66531</v>
      </c>
      <c r="R8041" t="str">
        <f t="shared" si="250"/>
        <v>昌邑</v>
      </c>
      <c r="S8041" t="str">
        <f t="shared" si="251"/>
        <v>0114</v>
      </c>
    </row>
    <row r="8042" spans="1:19">
      <c r="A8042" t="s">
        <v>66532</v>
      </c>
      <c r="B8042" t="s">
        <v>66533</v>
      </c>
      <c r="C8042" t="s">
        <v>49</v>
      </c>
      <c r="D8042" t="s">
        <v>66534</v>
      </c>
      <c r="E8042" t="s">
        <v>65072</v>
      </c>
      <c r="F8042" t="s">
        <v>66535</v>
      </c>
      <c r="G8042" t="s">
        <v>66536</v>
      </c>
      <c r="H8042" t="s">
        <v>66537</v>
      </c>
      <c r="I8042" t="s">
        <v>66538</v>
      </c>
      <c r="J8042" t="s">
        <v>6053</v>
      </c>
      <c r="K8042" t="s">
        <v>6054</v>
      </c>
      <c r="L8042" t="s">
        <v>105</v>
      </c>
      <c r="M8042" t="s">
        <v>6055</v>
      </c>
      <c r="N8042" t="s">
        <v>8593</v>
      </c>
      <c r="O8042" t="s">
        <v>6056</v>
      </c>
      <c r="P8042" t="s">
        <v>66539</v>
      </c>
      <c r="Q8042" t="s">
        <v>66540</v>
      </c>
      <c r="R8042" t="str">
        <f t="shared" si="250"/>
        <v>寿光</v>
      </c>
      <c r="S8042" t="str">
        <f t="shared" si="251"/>
        <v>0114</v>
      </c>
    </row>
    <row r="8043" spans="1:19">
      <c r="A8043" t="s">
        <v>66541</v>
      </c>
      <c r="B8043" t="s">
        <v>66542</v>
      </c>
      <c r="C8043" t="s">
        <v>49</v>
      </c>
      <c r="D8043" t="s">
        <v>66543</v>
      </c>
      <c r="E8043" t="s">
        <v>65080</v>
      </c>
      <c r="F8043" t="s">
        <v>66544</v>
      </c>
      <c r="G8043" t="s">
        <v>66545</v>
      </c>
      <c r="H8043" t="s">
        <v>66546</v>
      </c>
      <c r="I8043" t="s">
        <v>5052</v>
      </c>
      <c r="J8043" t="s">
        <v>10338</v>
      </c>
      <c r="K8043" t="s">
        <v>10339</v>
      </c>
      <c r="L8043" t="s">
        <v>237</v>
      </c>
      <c r="M8043" t="s">
        <v>5247</v>
      </c>
      <c r="O8043" t="s">
        <v>10340</v>
      </c>
      <c r="P8043" t="s">
        <v>66547</v>
      </c>
      <c r="Q8043" t="s">
        <v>66548</v>
      </c>
      <c r="R8043" t="str">
        <f t="shared" si="250"/>
        <v>潍城</v>
      </c>
      <c r="S8043" t="str">
        <f t="shared" si="251"/>
        <v>0114</v>
      </c>
    </row>
    <row r="8044" spans="1:19">
      <c r="A8044" t="s">
        <v>66549</v>
      </c>
      <c r="B8044" t="s">
        <v>66550</v>
      </c>
      <c r="C8044" t="s">
        <v>49</v>
      </c>
      <c r="D8044" t="s">
        <v>66551</v>
      </c>
      <c r="E8044" t="s">
        <v>65072</v>
      </c>
      <c r="F8044" t="s">
        <v>66552</v>
      </c>
      <c r="G8044" t="s">
        <v>66553</v>
      </c>
      <c r="H8044" t="s">
        <v>66554</v>
      </c>
      <c r="I8044" t="s">
        <v>5541</v>
      </c>
      <c r="J8044" t="s">
        <v>5755</v>
      </c>
      <c r="K8044" t="s">
        <v>5756</v>
      </c>
      <c r="L8044" t="s">
        <v>95</v>
      </c>
      <c r="M8044" t="s">
        <v>5757</v>
      </c>
      <c r="N8044" t="s">
        <v>10228</v>
      </c>
      <c r="O8044" t="s">
        <v>5758</v>
      </c>
      <c r="P8044" t="s">
        <v>66555</v>
      </c>
      <c r="Q8044" t="s">
        <v>66556</v>
      </c>
      <c r="R8044" t="str">
        <f t="shared" si="250"/>
        <v>安丘</v>
      </c>
      <c r="S8044" t="str">
        <f t="shared" si="251"/>
        <v>0114</v>
      </c>
    </row>
    <row r="8045" spans="1:19">
      <c r="A8045" t="s">
        <v>66557</v>
      </c>
      <c r="B8045" t="s">
        <v>66558</v>
      </c>
      <c r="C8045" t="s">
        <v>49</v>
      </c>
      <c r="D8045" t="s">
        <v>66559</v>
      </c>
      <c r="E8045" t="s">
        <v>65072</v>
      </c>
      <c r="F8045" t="s">
        <v>66560</v>
      </c>
      <c r="G8045" t="s">
        <v>66561</v>
      </c>
      <c r="H8045" t="s">
        <v>66562</v>
      </c>
      <c r="I8045" t="s">
        <v>4852</v>
      </c>
      <c r="J8045" t="s">
        <v>45860</v>
      </c>
      <c r="K8045" t="s">
        <v>45861</v>
      </c>
      <c r="L8045" t="s">
        <v>375</v>
      </c>
      <c r="M8045" t="s">
        <v>5499</v>
      </c>
      <c r="N8045" t="s">
        <v>5056</v>
      </c>
      <c r="O8045" t="s">
        <v>45862</v>
      </c>
      <c r="P8045" t="s">
        <v>66563</v>
      </c>
      <c r="R8045" t="str">
        <f t="shared" si="250"/>
        <v>昌邑</v>
      </c>
      <c r="S8045" t="str">
        <f t="shared" si="251"/>
        <v>0114</v>
      </c>
    </row>
    <row r="8046" spans="1:19">
      <c r="A8046" t="s">
        <v>66564</v>
      </c>
      <c r="B8046" t="s">
        <v>66565</v>
      </c>
      <c r="C8046" t="s">
        <v>49</v>
      </c>
      <c r="D8046" t="s">
        <v>66566</v>
      </c>
      <c r="E8046" t="s">
        <v>66567</v>
      </c>
      <c r="F8046" t="s">
        <v>66568</v>
      </c>
      <c r="G8046" t="s">
        <v>66569</v>
      </c>
      <c r="H8046" t="s">
        <v>66570</v>
      </c>
      <c r="I8046" t="s">
        <v>4828</v>
      </c>
      <c r="J8046" t="s">
        <v>13968</v>
      </c>
      <c r="K8046" t="s">
        <v>13969</v>
      </c>
      <c r="L8046" t="s">
        <v>375</v>
      </c>
      <c r="M8046" t="s">
        <v>8957</v>
      </c>
      <c r="N8046" t="s">
        <v>4905</v>
      </c>
      <c r="O8046" t="s">
        <v>13970</v>
      </c>
      <c r="P8046" t="s">
        <v>66571</v>
      </c>
      <c r="R8046" t="str">
        <f t="shared" si="250"/>
        <v>昌邑</v>
      </c>
      <c r="S8046" t="str">
        <f t="shared" si="251"/>
        <v>0114</v>
      </c>
    </row>
    <row r="8047" spans="1:19">
      <c r="A8047" t="s">
        <v>66572</v>
      </c>
      <c r="B8047" t="s">
        <v>66573</v>
      </c>
      <c r="C8047" t="s">
        <v>49</v>
      </c>
      <c r="D8047" t="s">
        <v>66574</v>
      </c>
      <c r="E8047" t="s">
        <v>66575</v>
      </c>
      <c r="F8047" t="s">
        <v>66576</v>
      </c>
      <c r="G8047" t="s">
        <v>66577</v>
      </c>
      <c r="H8047" t="s">
        <v>66578</v>
      </c>
      <c r="I8047" t="s">
        <v>12757</v>
      </c>
      <c r="J8047" t="s">
        <v>12985</v>
      </c>
      <c r="K8047" t="s">
        <v>12986</v>
      </c>
      <c r="L8047" t="s">
        <v>105</v>
      </c>
      <c r="M8047" t="s">
        <v>5769</v>
      </c>
      <c r="N8047" t="s">
        <v>5907</v>
      </c>
      <c r="O8047" t="s">
        <v>12987</v>
      </c>
      <c r="P8047" t="s">
        <v>66469</v>
      </c>
      <c r="R8047" t="str">
        <f t="shared" si="250"/>
        <v>寿光</v>
      </c>
      <c r="S8047" t="str">
        <f t="shared" si="251"/>
        <v>0114</v>
      </c>
    </row>
    <row r="8048" spans="1:19">
      <c r="A8048" t="s">
        <v>66579</v>
      </c>
      <c r="B8048" t="s">
        <v>66580</v>
      </c>
      <c r="C8048" t="s">
        <v>49</v>
      </c>
      <c r="D8048" t="s">
        <v>66581</v>
      </c>
      <c r="E8048" t="s">
        <v>66582</v>
      </c>
      <c r="F8048" t="s">
        <v>66583</v>
      </c>
      <c r="G8048" t="s">
        <v>66584</v>
      </c>
      <c r="H8048" t="s">
        <v>66585</v>
      </c>
      <c r="I8048" t="s">
        <v>12757</v>
      </c>
      <c r="J8048" t="s">
        <v>5270</v>
      </c>
      <c r="K8048" t="s">
        <v>5271</v>
      </c>
      <c r="L8048" t="s">
        <v>148</v>
      </c>
      <c r="M8048" t="s">
        <v>5272</v>
      </c>
      <c r="N8048" t="s">
        <v>5056</v>
      </c>
      <c r="O8048" t="s">
        <v>5274</v>
      </c>
      <c r="P8048" t="s">
        <v>66586</v>
      </c>
      <c r="Q8048" t="s">
        <v>66587</v>
      </c>
      <c r="R8048" t="str">
        <f t="shared" si="250"/>
        <v>寒亭</v>
      </c>
      <c r="S8048" t="str">
        <f t="shared" si="251"/>
        <v>0114</v>
      </c>
    </row>
    <row r="8049" spans="1:19">
      <c r="A8049" t="s">
        <v>66588</v>
      </c>
      <c r="B8049" t="s">
        <v>66589</v>
      </c>
      <c r="C8049" t="s">
        <v>49</v>
      </c>
      <c r="D8049" t="s">
        <v>66590</v>
      </c>
      <c r="E8049" t="s">
        <v>65072</v>
      </c>
      <c r="F8049" t="s">
        <v>66591</v>
      </c>
      <c r="G8049" t="s">
        <v>66592</v>
      </c>
      <c r="H8049" t="s">
        <v>66593</v>
      </c>
      <c r="I8049" t="s">
        <v>4852</v>
      </c>
      <c r="J8049" t="s">
        <v>8535</v>
      </c>
      <c r="K8049" t="s">
        <v>8536</v>
      </c>
      <c r="L8049" t="s">
        <v>148</v>
      </c>
      <c r="M8049" t="s">
        <v>5272</v>
      </c>
      <c r="N8049" t="s">
        <v>4933</v>
      </c>
      <c r="O8049" t="s">
        <v>8537</v>
      </c>
      <c r="P8049" t="s">
        <v>66594</v>
      </c>
      <c r="R8049" t="str">
        <f t="shared" si="250"/>
        <v>寒亭</v>
      </c>
      <c r="S8049" t="str">
        <f t="shared" si="251"/>
        <v>0114</v>
      </c>
    </row>
    <row r="8050" spans="1:19">
      <c r="A8050" t="s">
        <v>66595</v>
      </c>
      <c r="B8050" t="s">
        <v>66596</v>
      </c>
      <c r="C8050" t="s">
        <v>49</v>
      </c>
      <c r="D8050" t="s">
        <v>66597</v>
      </c>
      <c r="E8050" t="s">
        <v>66598</v>
      </c>
      <c r="F8050" t="s">
        <v>66599</v>
      </c>
      <c r="G8050" t="s">
        <v>66600</v>
      </c>
      <c r="H8050" t="s">
        <v>66601</v>
      </c>
      <c r="I8050" t="s">
        <v>4813</v>
      </c>
      <c r="J8050" t="s">
        <v>5743</v>
      </c>
      <c r="K8050" t="s">
        <v>5744</v>
      </c>
      <c r="L8050" t="s">
        <v>375</v>
      </c>
      <c r="M8050" t="s">
        <v>5745</v>
      </c>
      <c r="N8050" t="s">
        <v>4869</v>
      </c>
      <c r="O8050" t="s">
        <v>5746</v>
      </c>
      <c r="P8050" t="s">
        <v>66602</v>
      </c>
      <c r="R8050" t="str">
        <f t="shared" si="250"/>
        <v>昌邑</v>
      </c>
      <c r="S8050" t="str">
        <f t="shared" si="251"/>
        <v>0114</v>
      </c>
    </row>
    <row r="8051" spans="1:19">
      <c r="A8051" t="s">
        <v>3442</v>
      </c>
      <c r="B8051" t="s">
        <v>66603</v>
      </c>
      <c r="C8051" t="s">
        <v>49</v>
      </c>
      <c r="D8051" t="s">
        <v>66604</v>
      </c>
      <c r="E8051" t="s">
        <v>65072</v>
      </c>
      <c r="F8051" t="s">
        <v>66605</v>
      </c>
      <c r="G8051" t="s">
        <v>3440</v>
      </c>
      <c r="H8051" t="s">
        <v>66606</v>
      </c>
      <c r="I8051" t="s">
        <v>4852</v>
      </c>
      <c r="J8051" t="s">
        <v>4842</v>
      </c>
      <c r="K8051" t="s">
        <v>4843</v>
      </c>
      <c r="L8051" t="s">
        <v>95</v>
      </c>
      <c r="M8051" t="s">
        <v>4844</v>
      </c>
      <c r="N8051" t="s">
        <v>5451</v>
      </c>
      <c r="O8051" t="s">
        <v>4846</v>
      </c>
      <c r="P8051" t="s">
        <v>66607</v>
      </c>
      <c r="Q8051" t="s">
        <v>66608</v>
      </c>
      <c r="R8051" t="str">
        <f t="shared" si="250"/>
        <v>安丘</v>
      </c>
      <c r="S8051" t="str">
        <f t="shared" si="251"/>
        <v>0114</v>
      </c>
    </row>
    <row r="8052" spans="1:19">
      <c r="A8052" t="s">
        <v>66609</v>
      </c>
      <c r="B8052" t="s">
        <v>66610</v>
      </c>
      <c r="C8052" t="s">
        <v>49</v>
      </c>
      <c r="D8052" t="s">
        <v>66611</v>
      </c>
      <c r="E8052" t="s">
        <v>65129</v>
      </c>
      <c r="F8052" t="s">
        <v>66612</v>
      </c>
      <c r="G8052" t="s">
        <v>66613</v>
      </c>
      <c r="H8052" t="s">
        <v>66614</v>
      </c>
      <c r="I8052" t="s">
        <v>12119</v>
      </c>
      <c r="J8052" t="s">
        <v>10453</v>
      </c>
      <c r="K8052" t="s">
        <v>10454</v>
      </c>
      <c r="L8052" t="s">
        <v>123</v>
      </c>
      <c r="M8052" t="s">
        <v>4994</v>
      </c>
      <c r="N8052" t="s">
        <v>4789</v>
      </c>
      <c r="O8052" t="s">
        <v>10455</v>
      </c>
      <c r="P8052" t="s">
        <v>66615</v>
      </c>
      <c r="Q8052" t="s">
        <v>66616</v>
      </c>
      <c r="R8052" t="str">
        <f t="shared" si="250"/>
        <v>诸城</v>
      </c>
      <c r="S8052" t="str">
        <f t="shared" si="251"/>
        <v>0114</v>
      </c>
    </row>
    <row r="8053" spans="1:19">
      <c r="A8053" t="s">
        <v>66617</v>
      </c>
      <c r="B8053" t="s">
        <v>66618</v>
      </c>
      <c r="C8053" t="s">
        <v>49</v>
      </c>
      <c r="D8053" t="s">
        <v>66619</v>
      </c>
      <c r="E8053" t="s">
        <v>65072</v>
      </c>
      <c r="F8053" t="s">
        <v>66620</v>
      </c>
      <c r="G8053" t="s">
        <v>66621</v>
      </c>
      <c r="H8053" t="s">
        <v>66622</v>
      </c>
      <c r="I8053" t="s">
        <v>4785</v>
      </c>
      <c r="J8053" t="s">
        <v>60738</v>
      </c>
      <c r="K8053" t="s">
        <v>60739</v>
      </c>
      <c r="L8053" t="s">
        <v>60</v>
      </c>
      <c r="M8053" t="s">
        <v>5888</v>
      </c>
      <c r="N8053" t="s">
        <v>4892</v>
      </c>
      <c r="O8053" t="s">
        <v>60740</v>
      </c>
      <c r="P8053" t="s">
        <v>66623</v>
      </c>
      <c r="Q8053" t="s">
        <v>66624</v>
      </c>
      <c r="R8053" t="str">
        <f t="shared" si="250"/>
        <v>奎文</v>
      </c>
      <c r="S8053" t="str">
        <f t="shared" si="251"/>
        <v>0114</v>
      </c>
    </row>
    <row r="8054" spans="1:19">
      <c r="A8054" t="s">
        <v>66625</v>
      </c>
      <c r="B8054" t="s">
        <v>66626</v>
      </c>
      <c r="C8054" t="s">
        <v>49</v>
      </c>
      <c r="D8054" t="s">
        <v>66627</v>
      </c>
      <c r="E8054" t="s">
        <v>65072</v>
      </c>
      <c r="F8054" t="s">
        <v>66628</v>
      </c>
      <c r="G8054" t="s">
        <v>66629</v>
      </c>
      <c r="H8054" t="s">
        <v>66630</v>
      </c>
      <c r="I8054" t="s">
        <v>4813</v>
      </c>
      <c r="J8054" t="s">
        <v>20972</v>
      </c>
      <c r="K8054" t="s">
        <v>20973</v>
      </c>
      <c r="L8054" t="s">
        <v>123</v>
      </c>
      <c r="M8054" t="s">
        <v>5364</v>
      </c>
      <c r="N8054" t="s">
        <v>4905</v>
      </c>
      <c r="O8054" t="s">
        <v>20974</v>
      </c>
      <c r="P8054" t="s">
        <v>66631</v>
      </c>
      <c r="R8054" t="str">
        <f t="shared" si="250"/>
        <v>诸城</v>
      </c>
      <c r="S8054" t="str">
        <f t="shared" si="251"/>
        <v>0114</v>
      </c>
    </row>
    <row r="8055" spans="1:19">
      <c r="A8055" t="s">
        <v>66632</v>
      </c>
      <c r="B8055" t="s">
        <v>66633</v>
      </c>
      <c r="C8055" t="s">
        <v>49</v>
      </c>
      <c r="D8055" t="s">
        <v>66634</v>
      </c>
      <c r="E8055" t="s">
        <v>66635</v>
      </c>
      <c r="F8055" t="s">
        <v>66636</v>
      </c>
      <c r="G8055" t="s">
        <v>66637</v>
      </c>
      <c r="H8055" t="s">
        <v>66638</v>
      </c>
      <c r="I8055" t="s">
        <v>5052</v>
      </c>
      <c r="J8055" t="s">
        <v>5949</v>
      </c>
      <c r="K8055" t="s">
        <v>5950</v>
      </c>
      <c r="L8055" t="s">
        <v>114</v>
      </c>
      <c r="M8055" t="s">
        <v>4831</v>
      </c>
      <c r="N8055" t="s">
        <v>11832</v>
      </c>
      <c r="O8055" t="s">
        <v>5951</v>
      </c>
      <c r="P8055" t="s">
        <v>66639</v>
      </c>
      <c r="R8055" t="str">
        <f t="shared" si="250"/>
        <v>高密</v>
      </c>
      <c r="S8055" t="str">
        <f t="shared" si="251"/>
        <v>0114</v>
      </c>
    </row>
    <row r="8056" spans="1:19">
      <c r="A8056" t="s">
        <v>66640</v>
      </c>
      <c r="B8056" t="s">
        <v>66641</v>
      </c>
      <c r="C8056" t="s">
        <v>49</v>
      </c>
      <c r="D8056" t="s">
        <v>66642</v>
      </c>
      <c r="E8056" t="s">
        <v>66643</v>
      </c>
      <c r="F8056" t="s">
        <v>66644</v>
      </c>
      <c r="G8056" t="s">
        <v>66645</v>
      </c>
      <c r="H8056" t="s">
        <v>66646</v>
      </c>
      <c r="I8056" t="s">
        <v>4852</v>
      </c>
      <c r="J8056" t="s">
        <v>5122</v>
      </c>
      <c r="K8056" t="s">
        <v>5123</v>
      </c>
      <c r="L8056" t="s">
        <v>105</v>
      </c>
      <c r="N8056" t="s">
        <v>4892</v>
      </c>
      <c r="O8056" t="s">
        <v>5124</v>
      </c>
      <c r="R8056" t="str">
        <f t="shared" si="250"/>
        <v>寿光</v>
      </c>
      <c r="S8056" t="str">
        <f t="shared" si="251"/>
        <v>0114</v>
      </c>
    </row>
    <row r="8057" spans="1:19">
      <c r="A8057" t="s">
        <v>66647</v>
      </c>
      <c r="B8057" t="s">
        <v>66648</v>
      </c>
      <c r="C8057" t="s">
        <v>49</v>
      </c>
      <c r="D8057" t="s">
        <v>66649</v>
      </c>
      <c r="E8057" t="s">
        <v>66650</v>
      </c>
      <c r="F8057" t="s">
        <v>66651</v>
      </c>
      <c r="G8057" t="s">
        <v>66652</v>
      </c>
      <c r="H8057" t="s">
        <v>66653</v>
      </c>
      <c r="I8057" t="s">
        <v>4841</v>
      </c>
      <c r="J8057" t="s">
        <v>12501</v>
      </c>
      <c r="K8057" t="s">
        <v>12502</v>
      </c>
      <c r="L8057" t="s">
        <v>50</v>
      </c>
      <c r="M8057" t="s">
        <v>4855</v>
      </c>
      <c r="O8057" t="s">
        <v>12503</v>
      </c>
      <c r="P8057" t="s">
        <v>66654</v>
      </c>
      <c r="Q8057" t="s">
        <v>66655</v>
      </c>
      <c r="R8057" t="str">
        <f t="shared" si="250"/>
        <v>青州</v>
      </c>
      <c r="S8057" t="str">
        <f t="shared" si="251"/>
        <v>0114</v>
      </c>
    </row>
    <row r="8058" spans="1:19">
      <c r="A8058" t="s">
        <v>66656</v>
      </c>
      <c r="B8058" t="s">
        <v>66657</v>
      </c>
      <c r="C8058" t="s">
        <v>49</v>
      </c>
      <c r="D8058" t="s">
        <v>66658</v>
      </c>
      <c r="E8058" t="s">
        <v>65072</v>
      </c>
      <c r="F8058" t="s">
        <v>66659</v>
      </c>
      <c r="G8058" t="s">
        <v>66660</v>
      </c>
      <c r="H8058" t="s">
        <v>66661</v>
      </c>
      <c r="I8058" t="s">
        <v>4828</v>
      </c>
      <c r="J8058" t="s">
        <v>34600</v>
      </c>
      <c r="K8058" t="s">
        <v>34601</v>
      </c>
      <c r="L8058" t="s">
        <v>77</v>
      </c>
      <c r="M8058" t="s">
        <v>5145</v>
      </c>
      <c r="N8058" t="s">
        <v>7504</v>
      </c>
      <c r="O8058" t="s">
        <v>34602</v>
      </c>
      <c r="P8058" t="s">
        <v>66662</v>
      </c>
      <c r="Q8058" t="s">
        <v>66663</v>
      </c>
      <c r="R8058" t="str">
        <f t="shared" si="250"/>
        <v>临朐</v>
      </c>
      <c r="S8058" t="str">
        <f t="shared" si="251"/>
        <v>0114</v>
      </c>
    </row>
    <row r="8059" spans="1:19">
      <c r="A8059" t="s">
        <v>66664</v>
      </c>
      <c r="B8059" t="s">
        <v>66665</v>
      </c>
      <c r="C8059" t="s">
        <v>49</v>
      </c>
      <c r="D8059" t="s">
        <v>66666</v>
      </c>
      <c r="E8059" t="s">
        <v>65206</v>
      </c>
      <c r="F8059" t="s">
        <v>66667</v>
      </c>
      <c r="G8059" t="s">
        <v>66668</v>
      </c>
      <c r="H8059" t="s">
        <v>66118</v>
      </c>
      <c r="I8059" t="s">
        <v>5327</v>
      </c>
      <c r="J8059" t="s">
        <v>33095</v>
      </c>
      <c r="K8059" t="s">
        <v>33096</v>
      </c>
      <c r="L8059" t="s">
        <v>50</v>
      </c>
      <c r="M8059" t="s">
        <v>6207</v>
      </c>
      <c r="N8059" t="s">
        <v>4892</v>
      </c>
      <c r="O8059" t="s">
        <v>33097</v>
      </c>
      <c r="P8059" t="s">
        <v>66669</v>
      </c>
      <c r="R8059" t="str">
        <f t="shared" si="250"/>
        <v>青州</v>
      </c>
      <c r="S8059" t="str">
        <f t="shared" si="251"/>
        <v>0114</v>
      </c>
    </row>
    <row r="8060" spans="1:19">
      <c r="A8060" t="s">
        <v>66670</v>
      </c>
      <c r="B8060" t="s">
        <v>66671</v>
      </c>
      <c r="C8060" t="s">
        <v>49</v>
      </c>
      <c r="D8060" t="s">
        <v>66672</v>
      </c>
      <c r="E8060" t="s">
        <v>65206</v>
      </c>
      <c r="F8060" t="s">
        <v>66673</v>
      </c>
      <c r="G8060" t="s">
        <v>66674</v>
      </c>
      <c r="H8060" t="s">
        <v>66675</v>
      </c>
      <c r="I8060" t="s">
        <v>4955</v>
      </c>
      <c r="J8060" t="s">
        <v>6664</v>
      </c>
      <c r="K8060" t="s">
        <v>6665</v>
      </c>
      <c r="L8060" t="s">
        <v>60</v>
      </c>
      <c r="M8060" t="s">
        <v>5511</v>
      </c>
      <c r="N8060" t="s">
        <v>4832</v>
      </c>
      <c r="O8060" t="s">
        <v>6666</v>
      </c>
      <c r="P8060" t="s">
        <v>66676</v>
      </c>
      <c r="Q8060" t="s">
        <v>66677</v>
      </c>
      <c r="R8060" t="str">
        <f t="shared" si="250"/>
        <v>奎文</v>
      </c>
      <c r="S8060" t="str">
        <f t="shared" si="251"/>
        <v>0114</v>
      </c>
    </row>
    <row r="8061" spans="1:19">
      <c r="A8061" t="s">
        <v>66678</v>
      </c>
      <c r="B8061" t="s">
        <v>66679</v>
      </c>
      <c r="C8061" t="s">
        <v>49</v>
      </c>
      <c r="D8061" t="s">
        <v>66680</v>
      </c>
      <c r="E8061" t="s">
        <v>65129</v>
      </c>
      <c r="F8061" t="s">
        <v>66681</v>
      </c>
      <c r="G8061" t="s">
        <v>66682</v>
      </c>
      <c r="H8061" t="s">
        <v>66683</v>
      </c>
      <c r="I8061" t="s">
        <v>12119</v>
      </c>
      <c r="J8061" t="s">
        <v>33095</v>
      </c>
      <c r="K8061" t="s">
        <v>33096</v>
      </c>
      <c r="L8061" t="s">
        <v>50</v>
      </c>
      <c r="M8061" t="s">
        <v>6207</v>
      </c>
      <c r="N8061" t="s">
        <v>5198</v>
      </c>
      <c r="O8061" t="s">
        <v>33097</v>
      </c>
      <c r="P8061" t="s">
        <v>66328</v>
      </c>
      <c r="R8061" t="str">
        <f t="shared" si="250"/>
        <v>青州</v>
      </c>
      <c r="S8061" t="str">
        <f t="shared" si="251"/>
        <v>0114</v>
      </c>
    </row>
    <row r="8062" spans="1:19">
      <c r="A8062" t="s">
        <v>66684</v>
      </c>
      <c r="B8062" t="s">
        <v>66685</v>
      </c>
      <c r="C8062" t="s">
        <v>49</v>
      </c>
      <c r="D8062" t="s">
        <v>66686</v>
      </c>
      <c r="E8062" t="s">
        <v>65080</v>
      </c>
      <c r="F8062" t="s">
        <v>66687</v>
      </c>
      <c r="G8062" t="s">
        <v>66688</v>
      </c>
      <c r="H8062" t="s">
        <v>66689</v>
      </c>
      <c r="I8062" t="s">
        <v>12119</v>
      </c>
      <c r="J8062" t="s">
        <v>14104</v>
      </c>
      <c r="K8062" t="s">
        <v>14105</v>
      </c>
      <c r="L8062" t="s">
        <v>114</v>
      </c>
      <c r="M8062" t="s">
        <v>4918</v>
      </c>
      <c r="N8062" t="s">
        <v>5939</v>
      </c>
      <c r="O8062" t="s">
        <v>14106</v>
      </c>
      <c r="P8062" t="s">
        <v>66690</v>
      </c>
      <c r="Q8062" t="s">
        <v>66691</v>
      </c>
      <c r="R8062" t="str">
        <f t="shared" si="250"/>
        <v>高密</v>
      </c>
      <c r="S8062" t="str">
        <f t="shared" si="251"/>
        <v>0114</v>
      </c>
    </row>
    <row r="8063" spans="1:19">
      <c r="A8063" t="s">
        <v>3514</v>
      </c>
      <c r="B8063" t="s">
        <v>66692</v>
      </c>
      <c r="C8063" t="s">
        <v>49</v>
      </c>
      <c r="D8063" t="s">
        <v>66693</v>
      </c>
      <c r="E8063" t="s">
        <v>66650</v>
      </c>
      <c r="F8063" t="s">
        <v>66694</v>
      </c>
      <c r="G8063" t="s">
        <v>3512</v>
      </c>
      <c r="H8063" t="s">
        <v>66695</v>
      </c>
      <c r="I8063" t="s">
        <v>4852</v>
      </c>
      <c r="J8063" t="s">
        <v>12064</v>
      </c>
      <c r="K8063" t="s">
        <v>12065</v>
      </c>
      <c r="L8063" t="s">
        <v>1136</v>
      </c>
      <c r="M8063" t="s">
        <v>5210</v>
      </c>
      <c r="N8063" t="s">
        <v>4972</v>
      </c>
      <c r="O8063" t="s">
        <v>12066</v>
      </c>
      <c r="P8063" t="s">
        <v>66696</v>
      </c>
      <c r="Q8063" t="s">
        <v>66697</v>
      </c>
      <c r="R8063" t="str">
        <f t="shared" si="250"/>
        <v>昌乐</v>
      </c>
      <c r="S8063" t="str">
        <f t="shared" si="251"/>
        <v>0114</v>
      </c>
    </row>
    <row r="8064" spans="1:19">
      <c r="A8064" t="s">
        <v>66698</v>
      </c>
      <c r="B8064" t="s">
        <v>66699</v>
      </c>
      <c r="C8064" t="s">
        <v>49</v>
      </c>
      <c r="D8064" t="s">
        <v>66700</v>
      </c>
      <c r="E8064" t="s">
        <v>65072</v>
      </c>
      <c r="F8064" t="s">
        <v>66701</v>
      </c>
      <c r="G8064" t="s">
        <v>66702</v>
      </c>
      <c r="H8064" t="s">
        <v>66703</v>
      </c>
      <c r="I8064" t="s">
        <v>4841</v>
      </c>
      <c r="J8064" t="s">
        <v>9438</v>
      </c>
      <c r="K8064" t="s">
        <v>12306</v>
      </c>
      <c r="L8064" t="s">
        <v>237</v>
      </c>
      <c r="M8064" t="s">
        <v>5247</v>
      </c>
      <c r="N8064" t="s">
        <v>4845</v>
      </c>
      <c r="O8064" t="s">
        <v>12307</v>
      </c>
      <c r="P8064" t="s">
        <v>66704</v>
      </c>
      <c r="Q8064" t="s">
        <v>66705</v>
      </c>
      <c r="R8064" t="str">
        <f t="shared" si="250"/>
        <v>潍城</v>
      </c>
      <c r="S8064" t="str">
        <f t="shared" si="251"/>
        <v>0114</v>
      </c>
    </row>
    <row r="8065" spans="1:19">
      <c r="A8065" t="s">
        <v>66706</v>
      </c>
      <c r="B8065" t="s">
        <v>66707</v>
      </c>
      <c r="C8065" t="s">
        <v>49</v>
      </c>
      <c r="D8065" t="s">
        <v>66708</v>
      </c>
      <c r="E8065" t="s">
        <v>65080</v>
      </c>
      <c r="F8065" t="s">
        <v>66709</v>
      </c>
      <c r="G8065" t="s">
        <v>66710</v>
      </c>
      <c r="H8065" t="s">
        <v>66711</v>
      </c>
      <c r="I8065" t="s">
        <v>12119</v>
      </c>
      <c r="J8065" t="s">
        <v>7754</v>
      </c>
      <c r="K8065" t="s">
        <v>7755</v>
      </c>
      <c r="L8065" t="s">
        <v>123</v>
      </c>
      <c r="M8065" t="s">
        <v>6022</v>
      </c>
      <c r="N8065" t="s">
        <v>8593</v>
      </c>
      <c r="O8065" t="s">
        <v>7756</v>
      </c>
      <c r="P8065" t="s">
        <v>66712</v>
      </c>
      <c r="Q8065" t="s">
        <v>66713</v>
      </c>
      <c r="R8065" t="str">
        <f t="shared" ref="R8065:R8128" si="252">IF(OR(LEFT(L8065,2)="高新"),"奎文",IF(LEFT(L8065,2)="峡山","坊子",IF(LEFT(L8065,2)="滨海","寒亭",LEFT(L8065,2))))</f>
        <v>诸城</v>
      </c>
      <c r="S8065" t="str">
        <f t="shared" ref="S8065:S8128" si="253">TEXT(B8065,"mmdd")</f>
        <v>0114</v>
      </c>
    </row>
    <row r="8066" spans="1:19">
      <c r="A8066" t="s">
        <v>66714</v>
      </c>
      <c r="B8066" t="s">
        <v>66715</v>
      </c>
      <c r="C8066" t="s">
        <v>49</v>
      </c>
      <c r="D8066" t="s">
        <v>66716</v>
      </c>
      <c r="E8066" t="s">
        <v>65206</v>
      </c>
      <c r="F8066" t="s">
        <v>66717</v>
      </c>
      <c r="G8066" t="s">
        <v>66718</v>
      </c>
      <c r="H8066" t="s">
        <v>66719</v>
      </c>
      <c r="I8066" t="s">
        <v>4813</v>
      </c>
      <c r="J8066" t="s">
        <v>12876</v>
      </c>
      <c r="K8066" t="s">
        <v>12877</v>
      </c>
      <c r="L8066" t="s">
        <v>86</v>
      </c>
      <c r="M8066" t="s">
        <v>6297</v>
      </c>
      <c r="N8066" t="s">
        <v>5699</v>
      </c>
      <c r="O8066" t="s">
        <v>12878</v>
      </c>
      <c r="P8066" t="s">
        <v>66720</v>
      </c>
      <c r="R8066" t="str">
        <f t="shared" si="252"/>
        <v>坊子</v>
      </c>
      <c r="S8066" t="str">
        <f t="shared" si="253"/>
        <v>0114</v>
      </c>
    </row>
    <row r="8067" spans="1:19">
      <c r="A8067" t="s">
        <v>66721</v>
      </c>
      <c r="B8067" t="s">
        <v>66722</v>
      </c>
      <c r="C8067" t="s">
        <v>49</v>
      </c>
      <c r="D8067" t="s">
        <v>66723</v>
      </c>
      <c r="E8067" t="s">
        <v>65072</v>
      </c>
      <c r="F8067" t="s">
        <v>66724</v>
      </c>
      <c r="G8067" t="s">
        <v>66725</v>
      </c>
      <c r="H8067" t="s">
        <v>66726</v>
      </c>
      <c r="I8067" t="s">
        <v>4785</v>
      </c>
      <c r="J8067" t="s">
        <v>12419</v>
      </c>
      <c r="K8067" t="s">
        <v>12420</v>
      </c>
      <c r="L8067" t="s">
        <v>77</v>
      </c>
      <c r="M8067" t="s">
        <v>5733</v>
      </c>
      <c r="N8067" t="s">
        <v>4789</v>
      </c>
      <c r="O8067" t="s">
        <v>12421</v>
      </c>
      <c r="P8067" t="s">
        <v>66727</v>
      </c>
      <c r="R8067" t="str">
        <f t="shared" si="252"/>
        <v>临朐</v>
      </c>
      <c r="S8067" t="str">
        <f t="shared" si="253"/>
        <v>0114</v>
      </c>
    </row>
    <row r="8068" spans="1:19">
      <c r="A8068" t="s">
        <v>66728</v>
      </c>
      <c r="B8068" t="s">
        <v>66729</v>
      </c>
      <c r="C8068" t="s">
        <v>49</v>
      </c>
      <c r="D8068" t="s">
        <v>66730</v>
      </c>
      <c r="E8068" t="s">
        <v>65080</v>
      </c>
      <c r="F8068" t="s">
        <v>66731</v>
      </c>
      <c r="G8068" t="s">
        <v>66732</v>
      </c>
      <c r="H8068" t="s">
        <v>66733</v>
      </c>
      <c r="I8068" t="s">
        <v>12119</v>
      </c>
      <c r="J8068" t="s">
        <v>6829</v>
      </c>
      <c r="K8068" t="s">
        <v>6830</v>
      </c>
      <c r="L8068" t="s">
        <v>95</v>
      </c>
      <c r="M8068" t="s">
        <v>5649</v>
      </c>
      <c r="N8068" t="s">
        <v>4892</v>
      </c>
      <c r="O8068" t="s">
        <v>6831</v>
      </c>
      <c r="P8068" t="s">
        <v>66734</v>
      </c>
      <c r="Q8068" t="s">
        <v>66735</v>
      </c>
      <c r="R8068" t="str">
        <f t="shared" si="252"/>
        <v>安丘</v>
      </c>
      <c r="S8068" t="str">
        <f t="shared" si="253"/>
        <v>0114</v>
      </c>
    </row>
    <row r="8069" spans="1:19">
      <c r="A8069" t="s">
        <v>66736</v>
      </c>
      <c r="B8069" t="s">
        <v>66737</v>
      </c>
      <c r="C8069" t="s">
        <v>49</v>
      </c>
      <c r="D8069" t="s">
        <v>66738</v>
      </c>
      <c r="E8069" t="s">
        <v>65072</v>
      </c>
      <c r="F8069" t="s">
        <v>66739</v>
      </c>
      <c r="G8069" t="s">
        <v>66740</v>
      </c>
      <c r="H8069" t="s">
        <v>66741</v>
      </c>
      <c r="I8069" t="s">
        <v>4828</v>
      </c>
      <c r="J8069" t="s">
        <v>9661</v>
      </c>
      <c r="K8069" t="s">
        <v>9662</v>
      </c>
      <c r="L8069" t="s">
        <v>105</v>
      </c>
      <c r="M8069" t="s">
        <v>5029</v>
      </c>
      <c r="N8069" t="s">
        <v>7558</v>
      </c>
      <c r="O8069" t="s">
        <v>9663</v>
      </c>
      <c r="P8069" t="s">
        <v>66742</v>
      </c>
      <c r="R8069" t="str">
        <f t="shared" si="252"/>
        <v>寿光</v>
      </c>
      <c r="S8069" t="str">
        <f t="shared" si="253"/>
        <v>0114</v>
      </c>
    </row>
    <row r="8070" spans="1:19">
      <c r="A8070" t="s">
        <v>66743</v>
      </c>
      <c r="B8070" t="s">
        <v>66744</v>
      </c>
      <c r="C8070" t="s">
        <v>49</v>
      </c>
      <c r="D8070" t="s">
        <v>66745</v>
      </c>
      <c r="E8070" t="s">
        <v>65129</v>
      </c>
      <c r="F8070" t="s">
        <v>66746</v>
      </c>
      <c r="G8070" t="s">
        <v>66747</v>
      </c>
      <c r="H8070" t="s">
        <v>66748</v>
      </c>
      <c r="I8070" t="s">
        <v>12119</v>
      </c>
      <c r="J8070" t="s">
        <v>10453</v>
      </c>
      <c r="K8070" t="s">
        <v>10454</v>
      </c>
      <c r="L8070" t="s">
        <v>123</v>
      </c>
      <c r="M8070" t="s">
        <v>4994</v>
      </c>
      <c r="N8070" t="s">
        <v>4832</v>
      </c>
      <c r="O8070" t="s">
        <v>10455</v>
      </c>
      <c r="P8070" t="s">
        <v>66749</v>
      </c>
      <c r="Q8070" t="s">
        <v>66750</v>
      </c>
      <c r="R8070" t="str">
        <f t="shared" si="252"/>
        <v>诸城</v>
      </c>
      <c r="S8070" t="str">
        <f t="shared" si="253"/>
        <v>0114</v>
      </c>
    </row>
    <row r="8071" spans="1:19">
      <c r="A8071" t="s">
        <v>66751</v>
      </c>
      <c r="B8071" t="s">
        <v>66752</v>
      </c>
      <c r="C8071" t="s">
        <v>49</v>
      </c>
      <c r="D8071" t="s">
        <v>66753</v>
      </c>
      <c r="E8071" t="s">
        <v>66754</v>
      </c>
      <c r="F8071" t="s">
        <v>66755</v>
      </c>
      <c r="G8071" t="s">
        <v>66756</v>
      </c>
      <c r="H8071" t="s">
        <v>66757</v>
      </c>
      <c r="I8071" t="s">
        <v>12119</v>
      </c>
      <c r="J8071" t="s">
        <v>7754</v>
      </c>
      <c r="K8071" t="s">
        <v>7755</v>
      </c>
      <c r="L8071" t="s">
        <v>123</v>
      </c>
      <c r="M8071" t="s">
        <v>6022</v>
      </c>
      <c r="N8071" t="s">
        <v>8593</v>
      </c>
      <c r="O8071" t="s">
        <v>7756</v>
      </c>
      <c r="R8071" t="str">
        <f t="shared" si="252"/>
        <v>诸城</v>
      </c>
      <c r="S8071" t="str">
        <f t="shared" si="253"/>
        <v>0114</v>
      </c>
    </row>
    <row r="8072" spans="1:19">
      <c r="A8072" t="s">
        <v>66758</v>
      </c>
      <c r="B8072" t="s">
        <v>66759</v>
      </c>
      <c r="C8072" t="s">
        <v>49</v>
      </c>
      <c r="D8072" t="s">
        <v>66760</v>
      </c>
      <c r="E8072" t="s">
        <v>66761</v>
      </c>
      <c r="F8072" t="s">
        <v>66762</v>
      </c>
      <c r="G8072" t="s">
        <v>66763</v>
      </c>
      <c r="H8072" t="s">
        <v>66764</v>
      </c>
      <c r="I8072" t="s">
        <v>12844</v>
      </c>
      <c r="J8072" t="s">
        <v>15257</v>
      </c>
      <c r="K8072" t="s">
        <v>15258</v>
      </c>
      <c r="L8072" t="s">
        <v>77</v>
      </c>
      <c r="M8072" t="s">
        <v>5295</v>
      </c>
      <c r="N8072" t="s">
        <v>9006</v>
      </c>
      <c r="O8072" t="s">
        <v>15259</v>
      </c>
      <c r="P8072" t="s">
        <v>66765</v>
      </c>
      <c r="Q8072" t="s">
        <v>66766</v>
      </c>
      <c r="R8072" t="str">
        <f t="shared" si="252"/>
        <v>临朐</v>
      </c>
      <c r="S8072" t="str">
        <f t="shared" si="253"/>
        <v>0114</v>
      </c>
    </row>
    <row r="8073" spans="1:19">
      <c r="A8073" t="s">
        <v>66767</v>
      </c>
      <c r="B8073" t="s">
        <v>66768</v>
      </c>
      <c r="C8073" t="s">
        <v>49</v>
      </c>
      <c r="D8073" t="s">
        <v>66769</v>
      </c>
      <c r="E8073" t="s">
        <v>65072</v>
      </c>
      <c r="F8073" t="s">
        <v>66770</v>
      </c>
      <c r="G8073" t="s">
        <v>66771</v>
      </c>
      <c r="H8073" t="s">
        <v>66772</v>
      </c>
      <c r="I8073" t="s">
        <v>4852</v>
      </c>
      <c r="J8073" t="s">
        <v>16844</v>
      </c>
      <c r="K8073" t="s">
        <v>16845</v>
      </c>
      <c r="L8073" t="s">
        <v>77</v>
      </c>
      <c r="M8073" t="s">
        <v>5733</v>
      </c>
      <c r="N8073" t="s">
        <v>4946</v>
      </c>
      <c r="O8073" t="s">
        <v>16846</v>
      </c>
      <c r="P8073" t="s">
        <v>66773</v>
      </c>
      <c r="Q8073" t="s">
        <v>66774</v>
      </c>
      <c r="R8073" t="str">
        <f t="shared" si="252"/>
        <v>临朐</v>
      </c>
      <c r="S8073" t="str">
        <f t="shared" si="253"/>
        <v>0114</v>
      </c>
    </row>
    <row r="8074" spans="1:19">
      <c r="A8074" t="s">
        <v>66775</v>
      </c>
      <c r="B8074" t="s">
        <v>66776</v>
      </c>
      <c r="C8074" t="s">
        <v>49</v>
      </c>
      <c r="D8074" t="s">
        <v>66777</v>
      </c>
      <c r="E8074" t="s">
        <v>65614</v>
      </c>
      <c r="F8074" t="s">
        <v>66778</v>
      </c>
      <c r="G8074" t="s">
        <v>66779</v>
      </c>
      <c r="H8074" t="s">
        <v>66780</v>
      </c>
      <c r="I8074" t="s">
        <v>4828</v>
      </c>
      <c r="J8074" t="s">
        <v>14178</v>
      </c>
      <c r="K8074" t="s">
        <v>14179</v>
      </c>
      <c r="L8074" t="s">
        <v>95</v>
      </c>
      <c r="M8074" t="s">
        <v>5709</v>
      </c>
      <c r="N8074" t="s">
        <v>5296</v>
      </c>
      <c r="O8074" t="s">
        <v>14180</v>
      </c>
      <c r="P8074" t="s">
        <v>66781</v>
      </c>
      <c r="R8074" t="str">
        <f t="shared" si="252"/>
        <v>安丘</v>
      </c>
      <c r="S8074" t="str">
        <f t="shared" si="253"/>
        <v>0114</v>
      </c>
    </row>
    <row r="8075" spans="1:19">
      <c r="A8075" t="s">
        <v>66782</v>
      </c>
      <c r="B8075" t="s">
        <v>66783</v>
      </c>
      <c r="C8075" t="s">
        <v>49</v>
      </c>
      <c r="D8075" t="s">
        <v>66784</v>
      </c>
      <c r="E8075" t="s">
        <v>65129</v>
      </c>
      <c r="F8075" t="s">
        <v>66785</v>
      </c>
      <c r="G8075" t="s">
        <v>66786</v>
      </c>
      <c r="H8075" t="s">
        <v>66787</v>
      </c>
      <c r="I8075" t="s">
        <v>12119</v>
      </c>
      <c r="J8075" t="s">
        <v>9734</v>
      </c>
      <c r="K8075" t="s">
        <v>9735</v>
      </c>
      <c r="L8075" t="s">
        <v>60</v>
      </c>
      <c r="M8075" t="s">
        <v>4904</v>
      </c>
      <c r="N8075" t="s">
        <v>5112</v>
      </c>
      <c r="O8075" t="s">
        <v>9736</v>
      </c>
      <c r="P8075" t="s">
        <v>66788</v>
      </c>
      <c r="Q8075" t="s">
        <v>66789</v>
      </c>
      <c r="R8075" t="str">
        <f t="shared" si="252"/>
        <v>奎文</v>
      </c>
      <c r="S8075" t="str">
        <f t="shared" si="253"/>
        <v>0114</v>
      </c>
    </row>
    <row r="8076" spans="1:19">
      <c r="A8076" t="s">
        <v>66790</v>
      </c>
      <c r="B8076" t="s">
        <v>66791</v>
      </c>
      <c r="C8076" t="s">
        <v>49</v>
      </c>
      <c r="D8076" t="s">
        <v>66792</v>
      </c>
      <c r="E8076" t="s">
        <v>66793</v>
      </c>
      <c r="F8076" t="s">
        <v>66794</v>
      </c>
      <c r="G8076" t="s">
        <v>66795</v>
      </c>
      <c r="H8076" t="s">
        <v>66796</v>
      </c>
      <c r="I8076" t="s">
        <v>4852</v>
      </c>
      <c r="J8076" t="s">
        <v>12501</v>
      </c>
      <c r="K8076" t="s">
        <v>12502</v>
      </c>
      <c r="L8076" t="s">
        <v>50</v>
      </c>
      <c r="M8076" t="s">
        <v>4855</v>
      </c>
      <c r="N8076" t="s">
        <v>6985</v>
      </c>
      <c r="O8076" t="s">
        <v>12503</v>
      </c>
      <c r="P8076" t="s">
        <v>66797</v>
      </c>
      <c r="Q8076" t="s">
        <v>66798</v>
      </c>
      <c r="R8076" t="str">
        <f t="shared" si="252"/>
        <v>青州</v>
      </c>
      <c r="S8076" t="str">
        <f t="shared" si="253"/>
        <v>0114</v>
      </c>
    </row>
    <row r="8077" spans="1:19">
      <c r="A8077" t="s">
        <v>66799</v>
      </c>
      <c r="B8077" t="s">
        <v>66800</v>
      </c>
      <c r="C8077" t="s">
        <v>49</v>
      </c>
      <c r="D8077" t="s">
        <v>66801</v>
      </c>
      <c r="E8077" t="s">
        <v>66802</v>
      </c>
      <c r="F8077" t="s">
        <v>66803</v>
      </c>
      <c r="G8077" t="s">
        <v>66804</v>
      </c>
      <c r="H8077" t="s">
        <v>66805</v>
      </c>
      <c r="I8077" t="s">
        <v>4852</v>
      </c>
      <c r="J8077" t="s">
        <v>6327</v>
      </c>
      <c r="K8077" t="s">
        <v>6328</v>
      </c>
      <c r="L8077" t="s">
        <v>1136</v>
      </c>
      <c r="M8077" t="s">
        <v>5210</v>
      </c>
      <c r="N8077" t="s">
        <v>5619</v>
      </c>
      <c r="O8077" t="s">
        <v>6329</v>
      </c>
      <c r="P8077" t="s">
        <v>66806</v>
      </c>
      <c r="Q8077" t="s">
        <v>66807</v>
      </c>
      <c r="R8077" t="str">
        <f t="shared" si="252"/>
        <v>昌乐</v>
      </c>
      <c r="S8077" t="str">
        <f t="shared" si="253"/>
        <v>0114</v>
      </c>
    </row>
    <row r="8078" spans="1:19">
      <c r="A8078" t="s">
        <v>66808</v>
      </c>
      <c r="B8078" t="s">
        <v>66809</v>
      </c>
      <c r="C8078" t="s">
        <v>49</v>
      </c>
      <c r="D8078" t="s">
        <v>66810</v>
      </c>
      <c r="E8078" t="s">
        <v>66811</v>
      </c>
      <c r="F8078" t="s">
        <v>66812</v>
      </c>
      <c r="G8078" t="s">
        <v>66813</v>
      </c>
      <c r="H8078" t="s">
        <v>66814</v>
      </c>
      <c r="I8078" t="s">
        <v>12119</v>
      </c>
      <c r="J8078" t="s">
        <v>5245</v>
      </c>
      <c r="K8078" t="s">
        <v>5246</v>
      </c>
      <c r="L8078" t="s">
        <v>237</v>
      </c>
      <c r="M8078" t="s">
        <v>5247</v>
      </c>
      <c r="O8078" t="s">
        <v>5249</v>
      </c>
      <c r="P8078" t="s">
        <v>66815</v>
      </c>
      <c r="Q8078" t="s">
        <v>66816</v>
      </c>
      <c r="R8078" t="str">
        <f t="shared" si="252"/>
        <v>潍城</v>
      </c>
      <c r="S8078" t="str">
        <f t="shared" si="253"/>
        <v>0114</v>
      </c>
    </row>
    <row r="8079" spans="1:19">
      <c r="A8079" t="s">
        <v>66817</v>
      </c>
      <c r="B8079" t="s">
        <v>66818</v>
      </c>
      <c r="C8079" t="s">
        <v>49</v>
      </c>
      <c r="D8079" t="s">
        <v>66819</v>
      </c>
      <c r="E8079" t="s">
        <v>66820</v>
      </c>
      <c r="F8079" t="s">
        <v>66821</v>
      </c>
      <c r="G8079" t="s">
        <v>66822</v>
      </c>
      <c r="H8079" t="s">
        <v>66823</v>
      </c>
      <c r="I8079" t="s">
        <v>4852</v>
      </c>
      <c r="J8079" t="s">
        <v>5122</v>
      </c>
      <c r="K8079" t="s">
        <v>5123</v>
      </c>
      <c r="L8079" t="s">
        <v>60</v>
      </c>
      <c r="N8079" t="s">
        <v>5960</v>
      </c>
      <c r="O8079" t="s">
        <v>5124</v>
      </c>
      <c r="R8079" t="str">
        <f t="shared" si="252"/>
        <v>奎文</v>
      </c>
      <c r="S8079" t="str">
        <f t="shared" si="253"/>
        <v>0114</v>
      </c>
    </row>
    <row r="8080" spans="1:19">
      <c r="A8080" t="s">
        <v>66824</v>
      </c>
      <c r="B8080" t="s">
        <v>66825</v>
      </c>
      <c r="C8080" t="s">
        <v>49</v>
      </c>
      <c r="D8080" t="s">
        <v>66826</v>
      </c>
      <c r="E8080" t="s">
        <v>65206</v>
      </c>
      <c r="F8080" t="s">
        <v>66827</v>
      </c>
      <c r="G8080" t="s">
        <v>66828</v>
      </c>
      <c r="H8080" t="s">
        <v>66829</v>
      </c>
      <c r="I8080" t="s">
        <v>4852</v>
      </c>
      <c r="J8080" t="s">
        <v>5997</v>
      </c>
      <c r="K8080" t="s">
        <v>5998</v>
      </c>
      <c r="L8080" t="s">
        <v>60</v>
      </c>
      <c r="M8080" t="s">
        <v>5999</v>
      </c>
      <c r="O8080" t="s">
        <v>6000</v>
      </c>
      <c r="P8080" t="s">
        <v>66091</v>
      </c>
      <c r="R8080" t="str">
        <f t="shared" si="252"/>
        <v>奎文</v>
      </c>
      <c r="S8080" t="str">
        <f t="shared" si="253"/>
        <v>0114</v>
      </c>
    </row>
    <row r="8081" spans="1:19">
      <c r="A8081" t="s">
        <v>66830</v>
      </c>
      <c r="B8081" t="s">
        <v>66831</v>
      </c>
      <c r="C8081" t="s">
        <v>49</v>
      </c>
      <c r="D8081" t="s">
        <v>66832</v>
      </c>
      <c r="E8081" t="s">
        <v>66811</v>
      </c>
      <c r="F8081" t="s">
        <v>66833</v>
      </c>
      <c r="G8081" t="s">
        <v>66834</v>
      </c>
      <c r="H8081" t="s">
        <v>66835</v>
      </c>
      <c r="I8081" t="s">
        <v>12119</v>
      </c>
      <c r="J8081" t="s">
        <v>21645</v>
      </c>
      <c r="K8081" t="s">
        <v>21646</v>
      </c>
      <c r="L8081" t="s">
        <v>237</v>
      </c>
      <c r="M8081" t="s">
        <v>4788</v>
      </c>
      <c r="N8081" t="s">
        <v>6184</v>
      </c>
      <c r="O8081" t="s">
        <v>21647</v>
      </c>
      <c r="P8081" t="s">
        <v>66836</v>
      </c>
      <c r="R8081" t="str">
        <f t="shared" si="252"/>
        <v>潍城</v>
      </c>
      <c r="S8081" t="str">
        <f t="shared" si="253"/>
        <v>0114</v>
      </c>
    </row>
    <row r="8082" spans="1:19">
      <c r="A8082" t="s">
        <v>3546</v>
      </c>
      <c r="B8082" t="s">
        <v>66837</v>
      </c>
      <c r="C8082" t="s">
        <v>49</v>
      </c>
      <c r="D8082" t="s">
        <v>66838</v>
      </c>
      <c r="E8082" t="s">
        <v>65206</v>
      </c>
      <c r="F8082" t="s">
        <v>66839</v>
      </c>
      <c r="G8082" t="s">
        <v>3544</v>
      </c>
      <c r="H8082" t="s">
        <v>66840</v>
      </c>
      <c r="I8082" t="s">
        <v>4852</v>
      </c>
      <c r="J8082" t="s">
        <v>7544</v>
      </c>
      <c r="K8082" t="s">
        <v>7545</v>
      </c>
      <c r="L8082" t="s">
        <v>375</v>
      </c>
      <c r="M8082" t="s">
        <v>7334</v>
      </c>
      <c r="N8082" t="s">
        <v>5030</v>
      </c>
      <c r="O8082" t="s">
        <v>7546</v>
      </c>
      <c r="P8082" t="s">
        <v>60694</v>
      </c>
      <c r="R8082" t="str">
        <f t="shared" si="252"/>
        <v>昌邑</v>
      </c>
      <c r="S8082" t="str">
        <f t="shared" si="253"/>
        <v>0114</v>
      </c>
    </row>
    <row r="8083" spans="1:19">
      <c r="A8083" t="s">
        <v>66841</v>
      </c>
      <c r="B8083" t="s">
        <v>66842</v>
      </c>
      <c r="C8083" t="s">
        <v>49</v>
      </c>
      <c r="D8083" t="s">
        <v>66843</v>
      </c>
      <c r="E8083" t="s">
        <v>65129</v>
      </c>
      <c r="F8083" t="s">
        <v>66844</v>
      </c>
      <c r="G8083" t="s">
        <v>66845</v>
      </c>
      <c r="H8083" t="s">
        <v>66846</v>
      </c>
      <c r="I8083" t="s">
        <v>12119</v>
      </c>
      <c r="J8083" t="s">
        <v>11207</v>
      </c>
      <c r="K8083" t="s">
        <v>11208</v>
      </c>
      <c r="L8083" t="s">
        <v>123</v>
      </c>
      <c r="M8083" t="s">
        <v>7767</v>
      </c>
      <c r="N8083" t="s">
        <v>5112</v>
      </c>
      <c r="O8083" t="s">
        <v>11209</v>
      </c>
      <c r="P8083" t="s">
        <v>66847</v>
      </c>
      <c r="R8083" t="str">
        <f t="shared" si="252"/>
        <v>诸城</v>
      </c>
      <c r="S8083" t="str">
        <f t="shared" si="253"/>
        <v>0114</v>
      </c>
    </row>
    <row r="8084" spans="1:19">
      <c r="A8084" t="s">
        <v>66848</v>
      </c>
      <c r="B8084" t="s">
        <v>66849</v>
      </c>
      <c r="C8084" t="s">
        <v>49</v>
      </c>
      <c r="D8084" t="s">
        <v>66850</v>
      </c>
      <c r="E8084" t="s">
        <v>66851</v>
      </c>
      <c r="F8084" t="s">
        <v>66852</v>
      </c>
      <c r="G8084" t="s">
        <v>66853</v>
      </c>
      <c r="H8084" t="s">
        <v>66854</v>
      </c>
      <c r="I8084" t="s">
        <v>4828</v>
      </c>
      <c r="J8084" t="s">
        <v>12527</v>
      </c>
      <c r="K8084" t="s">
        <v>12528</v>
      </c>
      <c r="L8084" t="s">
        <v>50</v>
      </c>
      <c r="M8084" t="s">
        <v>6207</v>
      </c>
      <c r="N8084" t="s">
        <v>5421</v>
      </c>
      <c r="O8084" t="s">
        <v>12529</v>
      </c>
      <c r="P8084" t="s">
        <v>66855</v>
      </c>
      <c r="R8084" t="str">
        <f t="shared" si="252"/>
        <v>青州</v>
      </c>
      <c r="S8084" t="str">
        <f t="shared" si="253"/>
        <v>0114</v>
      </c>
    </row>
    <row r="8085" spans="1:19">
      <c r="A8085" t="s">
        <v>66856</v>
      </c>
      <c r="B8085" t="s">
        <v>66857</v>
      </c>
      <c r="C8085" t="s">
        <v>49</v>
      </c>
      <c r="D8085" t="s">
        <v>66858</v>
      </c>
      <c r="E8085" t="s">
        <v>65129</v>
      </c>
      <c r="F8085" t="s">
        <v>66859</v>
      </c>
      <c r="G8085" t="s">
        <v>66860</v>
      </c>
      <c r="H8085" t="s">
        <v>66861</v>
      </c>
      <c r="I8085" t="s">
        <v>12119</v>
      </c>
      <c r="J8085" t="s">
        <v>11207</v>
      </c>
      <c r="K8085" t="s">
        <v>11208</v>
      </c>
      <c r="L8085" t="s">
        <v>123</v>
      </c>
      <c r="M8085" t="s">
        <v>7767</v>
      </c>
      <c r="N8085" t="s">
        <v>5112</v>
      </c>
      <c r="O8085" t="s">
        <v>11209</v>
      </c>
      <c r="Q8085" t="s">
        <v>66862</v>
      </c>
      <c r="R8085" t="str">
        <f t="shared" si="252"/>
        <v>诸城</v>
      </c>
      <c r="S8085" t="str">
        <f t="shared" si="253"/>
        <v>0114</v>
      </c>
    </row>
    <row r="8086" spans="1:19">
      <c r="A8086" t="s">
        <v>66863</v>
      </c>
      <c r="B8086" t="s">
        <v>66864</v>
      </c>
      <c r="C8086" t="s">
        <v>49</v>
      </c>
      <c r="D8086" t="s">
        <v>66865</v>
      </c>
      <c r="E8086" t="s">
        <v>65614</v>
      </c>
      <c r="F8086" t="s">
        <v>66866</v>
      </c>
      <c r="G8086" t="s">
        <v>66867</v>
      </c>
      <c r="H8086" t="s">
        <v>66868</v>
      </c>
      <c r="I8086" t="s">
        <v>4852</v>
      </c>
      <c r="J8086" t="s">
        <v>6622</v>
      </c>
      <c r="K8086" t="s">
        <v>6623</v>
      </c>
      <c r="L8086" t="s">
        <v>50</v>
      </c>
      <c r="M8086" t="s">
        <v>6624</v>
      </c>
      <c r="N8086" t="s">
        <v>4919</v>
      </c>
      <c r="O8086" t="s">
        <v>6625</v>
      </c>
      <c r="P8086" t="s">
        <v>66869</v>
      </c>
      <c r="R8086" t="str">
        <f t="shared" si="252"/>
        <v>青州</v>
      </c>
      <c r="S8086" t="str">
        <f t="shared" si="253"/>
        <v>0114</v>
      </c>
    </row>
    <row r="8087" spans="1:19">
      <c r="A8087" t="s">
        <v>66870</v>
      </c>
      <c r="B8087" t="s">
        <v>66871</v>
      </c>
      <c r="C8087" t="s">
        <v>49</v>
      </c>
      <c r="D8087" t="s">
        <v>66872</v>
      </c>
      <c r="E8087" t="s">
        <v>65072</v>
      </c>
      <c r="F8087" t="s">
        <v>66873</v>
      </c>
      <c r="G8087" t="s">
        <v>66874</v>
      </c>
      <c r="H8087" t="s">
        <v>66875</v>
      </c>
      <c r="I8087" t="s">
        <v>4852</v>
      </c>
      <c r="J8087" t="s">
        <v>6955</v>
      </c>
      <c r="K8087" t="s">
        <v>6956</v>
      </c>
      <c r="L8087" t="s">
        <v>114</v>
      </c>
      <c r="M8087" t="s">
        <v>5486</v>
      </c>
      <c r="N8087" t="s">
        <v>5030</v>
      </c>
      <c r="O8087" t="s">
        <v>6957</v>
      </c>
      <c r="P8087" t="s">
        <v>66876</v>
      </c>
      <c r="Q8087" t="s">
        <v>66877</v>
      </c>
      <c r="R8087" t="str">
        <f t="shared" si="252"/>
        <v>高密</v>
      </c>
      <c r="S8087" t="str">
        <f t="shared" si="253"/>
        <v>0114</v>
      </c>
    </row>
    <row r="8088" spans="1:19">
      <c r="A8088" t="s">
        <v>66878</v>
      </c>
      <c r="B8088" t="s">
        <v>66879</v>
      </c>
      <c r="C8088" t="s">
        <v>49</v>
      </c>
      <c r="D8088" t="s">
        <v>66880</v>
      </c>
      <c r="E8088" t="s">
        <v>66820</v>
      </c>
      <c r="F8088" t="s">
        <v>66881</v>
      </c>
      <c r="G8088" t="s">
        <v>66882</v>
      </c>
      <c r="H8088" t="s">
        <v>66883</v>
      </c>
      <c r="I8088" t="s">
        <v>4771</v>
      </c>
      <c r="J8088" t="s">
        <v>6750</v>
      </c>
      <c r="K8088" t="s">
        <v>6751</v>
      </c>
      <c r="L8088" t="s">
        <v>237</v>
      </c>
      <c r="M8088" t="s">
        <v>4788</v>
      </c>
      <c r="N8088" t="s">
        <v>5619</v>
      </c>
      <c r="O8088" t="s">
        <v>6752</v>
      </c>
      <c r="P8088" t="s">
        <v>66884</v>
      </c>
      <c r="Q8088" t="s">
        <v>66885</v>
      </c>
      <c r="R8088" t="str">
        <f t="shared" si="252"/>
        <v>潍城</v>
      </c>
      <c r="S8088" t="str">
        <f t="shared" si="253"/>
        <v>0114</v>
      </c>
    </row>
    <row r="8089" spans="1:19">
      <c r="A8089" t="s">
        <v>66886</v>
      </c>
      <c r="B8089" t="s">
        <v>66887</v>
      </c>
      <c r="C8089" t="s">
        <v>49</v>
      </c>
      <c r="D8089" t="s">
        <v>66888</v>
      </c>
      <c r="E8089" t="s">
        <v>65072</v>
      </c>
      <c r="F8089" t="s">
        <v>66889</v>
      </c>
      <c r="G8089" t="s">
        <v>66890</v>
      </c>
      <c r="H8089" t="s">
        <v>66891</v>
      </c>
      <c r="I8089" t="s">
        <v>5052</v>
      </c>
      <c r="J8089" t="s">
        <v>5509</v>
      </c>
      <c r="K8089" t="s">
        <v>5510</v>
      </c>
      <c r="L8089" t="s">
        <v>60</v>
      </c>
      <c r="M8089" t="s">
        <v>5511</v>
      </c>
      <c r="N8089" t="s">
        <v>4845</v>
      </c>
      <c r="O8089" t="s">
        <v>5512</v>
      </c>
      <c r="P8089" t="s">
        <v>66892</v>
      </c>
      <c r="R8089" t="str">
        <f t="shared" si="252"/>
        <v>奎文</v>
      </c>
      <c r="S8089" t="str">
        <f t="shared" si="253"/>
        <v>0114</v>
      </c>
    </row>
    <row r="8090" spans="1:19">
      <c r="A8090" t="s">
        <v>66893</v>
      </c>
      <c r="B8090" t="s">
        <v>66894</v>
      </c>
      <c r="C8090" t="s">
        <v>49</v>
      </c>
      <c r="D8090" t="s">
        <v>66895</v>
      </c>
      <c r="E8090" t="s">
        <v>65206</v>
      </c>
      <c r="F8090" t="s">
        <v>66896</v>
      </c>
      <c r="G8090" t="s">
        <v>66897</v>
      </c>
      <c r="H8090" t="s">
        <v>66898</v>
      </c>
      <c r="I8090" t="s">
        <v>4785</v>
      </c>
      <c r="J8090" t="s">
        <v>4772</v>
      </c>
      <c r="K8090" t="s">
        <v>4773</v>
      </c>
      <c r="L8090" t="s">
        <v>60</v>
      </c>
      <c r="M8090" t="s">
        <v>4774</v>
      </c>
      <c r="N8090" t="s">
        <v>4789</v>
      </c>
      <c r="O8090" t="s">
        <v>4776</v>
      </c>
      <c r="P8090" t="s">
        <v>66899</v>
      </c>
      <c r="R8090" t="str">
        <f t="shared" si="252"/>
        <v>奎文</v>
      </c>
      <c r="S8090" t="str">
        <f t="shared" si="253"/>
        <v>0114</v>
      </c>
    </row>
    <row r="8091" spans="1:19">
      <c r="A8091" t="s">
        <v>66900</v>
      </c>
      <c r="B8091" t="s">
        <v>66901</v>
      </c>
      <c r="C8091" t="s">
        <v>49</v>
      </c>
      <c r="D8091" t="s">
        <v>66902</v>
      </c>
      <c r="E8091" t="s">
        <v>66903</v>
      </c>
      <c r="F8091" t="s">
        <v>66904</v>
      </c>
      <c r="G8091" t="s">
        <v>66905</v>
      </c>
      <c r="H8091" t="s">
        <v>66906</v>
      </c>
      <c r="I8091" t="s">
        <v>4828</v>
      </c>
      <c r="J8091" t="s">
        <v>5109</v>
      </c>
      <c r="K8091" t="s">
        <v>5110</v>
      </c>
      <c r="L8091" t="s">
        <v>50</v>
      </c>
      <c r="M8091" t="s">
        <v>5111</v>
      </c>
      <c r="N8091" t="s">
        <v>5017</v>
      </c>
      <c r="O8091" t="s">
        <v>5113</v>
      </c>
      <c r="P8091" t="s">
        <v>66907</v>
      </c>
      <c r="R8091" t="str">
        <f t="shared" si="252"/>
        <v>青州</v>
      </c>
      <c r="S8091" t="str">
        <f t="shared" si="253"/>
        <v>0114</v>
      </c>
    </row>
    <row r="8092" spans="1:19">
      <c r="A8092" t="s">
        <v>66908</v>
      </c>
      <c r="B8092" t="s">
        <v>66909</v>
      </c>
      <c r="C8092" t="s">
        <v>49</v>
      </c>
      <c r="D8092" t="s">
        <v>66910</v>
      </c>
      <c r="E8092" t="s">
        <v>65072</v>
      </c>
      <c r="F8092" t="s">
        <v>66911</v>
      </c>
      <c r="G8092" t="s">
        <v>66912</v>
      </c>
      <c r="H8092" t="s">
        <v>66913</v>
      </c>
      <c r="I8092" t="s">
        <v>4852</v>
      </c>
      <c r="J8092" t="s">
        <v>20173</v>
      </c>
      <c r="K8092" t="s">
        <v>20174</v>
      </c>
      <c r="L8092" t="s">
        <v>105</v>
      </c>
      <c r="M8092" t="s">
        <v>5133</v>
      </c>
      <c r="N8092" t="s">
        <v>5056</v>
      </c>
      <c r="O8092" t="s">
        <v>20175</v>
      </c>
      <c r="P8092" t="s">
        <v>66914</v>
      </c>
      <c r="R8092" t="str">
        <f t="shared" si="252"/>
        <v>寿光</v>
      </c>
      <c r="S8092" t="str">
        <f t="shared" si="253"/>
        <v>0114</v>
      </c>
    </row>
    <row r="8093" spans="1:19">
      <c r="A8093" t="s">
        <v>66915</v>
      </c>
      <c r="B8093" t="s">
        <v>66916</v>
      </c>
      <c r="C8093" t="s">
        <v>49</v>
      </c>
      <c r="D8093" t="s">
        <v>66917</v>
      </c>
      <c r="E8093" t="s">
        <v>66918</v>
      </c>
      <c r="F8093" t="s">
        <v>66919</v>
      </c>
      <c r="G8093" t="s">
        <v>66920</v>
      </c>
      <c r="H8093" t="s">
        <v>66921</v>
      </c>
      <c r="I8093" t="s">
        <v>5541</v>
      </c>
      <c r="J8093" t="s">
        <v>9734</v>
      </c>
      <c r="K8093" t="s">
        <v>9735</v>
      </c>
      <c r="L8093" t="s">
        <v>60</v>
      </c>
      <c r="M8093" t="s">
        <v>4904</v>
      </c>
      <c r="N8093" t="s">
        <v>5112</v>
      </c>
      <c r="O8093" t="s">
        <v>9736</v>
      </c>
      <c r="P8093" t="s">
        <v>66922</v>
      </c>
      <c r="R8093" t="str">
        <f t="shared" si="252"/>
        <v>奎文</v>
      </c>
      <c r="S8093" t="str">
        <f t="shared" si="253"/>
        <v>0114</v>
      </c>
    </row>
    <row r="8094" spans="1:19">
      <c r="A8094" t="s">
        <v>66923</v>
      </c>
      <c r="B8094" t="s">
        <v>66924</v>
      </c>
      <c r="C8094" t="s">
        <v>49</v>
      </c>
      <c r="D8094" t="s">
        <v>66925</v>
      </c>
      <c r="E8094" t="s">
        <v>65129</v>
      </c>
      <c r="F8094" t="s">
        <v>66926</v>
      </c>
      <c r="G8094" t="s">
        <v>66927</v>
      </c>
      <c r="H8094" t="s">
        <v>66928</v>
      </c>
      <c r="I8094" t="s">
        <v>12119</v>
      </c>
      <c r="J8094" t="s">
        <v>5067</v>
      </c>
      <c r="K8094" t="s">
        <v>5068</v>
      </c>
      <c r="L8094" t="s">
        <v>123</v>
      </c>
      <c r="M8094" t="s">
        <v>4932</v>
      </c>
      <c r="N8094" t="s">
        <v>4892</v>
      </c>
      <c r="O8094" t="s">
        <v>5070</v>
      </c>
      <c r="P8094" t="s">
        <v>66929</v>
      </c>
      <c r="Q8094" t="s">
        <v>66930</v>
      </c>
      <c r="R8094" t="str">
        <f t="shared" si="252"/>
        <v>诸城</v>
      </c>
      <c r="S8094" t="str">
        <f t="shared" si="253"/>
        <v>0114</v>
      </c>
    </row>
    <row r="8095" spans="1:19">
      <c r="A8095" t="s">
        <v>66931</v>
      </c>
      <c r="B8095" t="s">
        <v>66932</v>
      </c>
      <c r="C8095" t="s">
        <v>49</v>
      </c>
      <c r="D8095" t="s">
        <v>66933</v>
      </c>
      <c r="E8095" t="s">
        <v>65129</v>
      </c>
      <c r="F8095" t="s">
        <v>66934</v>
      </c>
      <c r="G8095" t="s">
        <v>66935</v>
      </c>
      <c r="H8095" t="s">
        <v>66936</v>
      </c>
      <c r="I8095" t="s">
        <v>12844</v>
      </c>
      <c r="J8095" t="s">
        <v>6840</v>
      </c>
      <c r="K8095" t="s">
        <v>6841</v>
      </c>
      <c r="L8095" t="s">
        <v>1136</v>
      </c>
      <c r="M8095" t="s">
        <v>5330</v>
      </c>
      <c r="N8095" t="s">
        <v>5017</v>
      </c>
      <c r="O8095" t="s">
        <v>6842</v>
      </c>
      <c r="P8095" t="s">
        <v>66937</v>
      </c>
      <c r="Q8095" t="s">
        <v>66938</v>
      </c>
      <c r="R8095" t="str">
        <f t="shared" si="252"/>
        <v>昌乐</v>
      </c>
      <c r="S8095" t="str">
        <f t="shared" si="253"/>
        <v>0114</v>
      </c>
    </row>
    <row r="8096" spans="1:19">
      <c r="A8096" t="s">
        <v>66939</v>
      </c>
      <c r="B8096" t="s">
        <v>66940</v>
      </c>
      <c r="C8096" t="s">
        <v>49</v>
      </c>
      <c r="D8096" t="s">
        <v>66941</v>
      </c>
      <c r="E8096" t="s">
        <v>65129</v>
      </c>
      <c r="F8096" t="s">
        <v>66942</v>
      </c>
      <c r="G8096" t="s">
        <v>66943</v>
      </c>
      <c r="H8096" t="s">
        <v>66944</v>
      </c>
      <c r="I8096" t="s">
        <v>12119</v>
      </c>
      <c r="J8096" t="s">
        <v>6878</v>
      </c>
      <c r="K8096" t="s">
        <v>6879</v>
      </c>
      <c r="L8096" t="s">
        <v>95</v>
      </c>
      <c r="M8096" t="s">
        <v>4844</v>
      </c>
      <c r="N8096" t="s">
        <v>6530</v>
      </c>
      <c r="O8096" t="s">
        <v>6880</v>
      </c>
      <c r="P8096" t="s">
        <v>66945</v>
      </c>
      <c r="Q8096" t="s">
        <v>66946</v>
      </c>
      <c r="R8096" t="str">
        <f t="shared" si="252"/>
        <v>安丘</v>
      </c>
      <c r="S8096" t="str">
        <f t="shared" si="253"/>
        <v>0114</v>
      </c>
    </row>
    <row r="8097" spans="1:19">
      <c r="A8097" t="s">
        <v>66947</v>
      </c>
      <c r="B8097" t="s">
        <v>66948</v>
      </c>
      <c r="C8097" t="s">
        <v>49</v>
      </c>
      <c r="D8097" t="s">
        <v>66949</v>
      </c>
      <c r="E8097" t="s">
        <v>65072</v>
      </c>
      <c r="F8097" t="s">
        <v>66950</v>
      </c>
      <c r="G8097" t="s">
        <v>66951</v>
      </c>
      <c r="H8097" t="s">
        <v>66952</v>
      </c>
      <c r="I8097" t="s">
        <v>4852</v>
      </c>
      <c r="J8097" t="s">
        <v>11207</v>
      </c>
      <c r="K8097" t="s">
        <v>11208</v>
      </c>
      <c r="L8097" t="s">
        <v>123</v>
      </c>
      <c r="M8097" t="s">
        <v>7767</v>
      </c>
      <c r="N8097" t="s">
        <v>10228</v>
      </c>
      <c r="O8097" t="s">
        <v>11209</v>
      </c>
      <c r="P8097" t="s">
        <v>66953</v>
      </c>
      <c r="Q8097" t="s">
        <v>66954</v>
      </c>
      <c r="R8097" t="str">
        <f t="shared" si="252"/>
        <v>诸城</v>
      </c>
      <c r="S8097" t="str">
        <f t="shared" si="253"/>
        <v>0114</v>
      </c>
    </row>
    <row r="8098" spans="1:19">
      <c r="A8098" t="s">
        <v>66955</v>
      </c>
      <c r="B8098" t="s">
        <v>66956</v>
      </c>
      <c r="C8098" t="s">
        <v>49</v>
      </c>
      <c r="D8098" t="s">
        <v>66957</v>
      </c>
      <c r="E8098" t="s">
        <v>60710</v>
      </c>
      <c r="F8098" t="s">
        <v>66958</v>
      </c>
      <c r="G8098" t="s">
        <v>66959</v>
      </c>
      <c r="H8098" t="s">
        <v>66960</v>
      </c>
      <c r="I8098" t="s">
        <v>5052</v>
      </c>
      <c r="J8098" t="s">
        <v>6065</v>
      </c>
      <c r="K8098" t="s">
        <v>6066</v>
      </c>
      <c r="L8098" t="s">
        <v>123</v>
      </c>
      <c r="M8098" t="s">
        <v>4994</v>
      </c>
      <c r="N8098" t="s">
        <v>5005</v>
      </c>
      <c r="O8098" t="s">
        <v>6067</v>
      </c>
      <c r="P8098" t="s">
        <v>66961</v>
      </c>
      <c r="Q8098" t="s">
        <v>66962</v>
      </c>
      <c r="R8098" t="str">
        <f t="shared" si="252"/>
        <v>诸城</v>
      </c>
      <c r="S8098" t="str">
        <f t="shared" si="253"/>
        <v>0114</v>
      </c>
    </row>
    <row r="8099" spans="1:19">
      <c r="A8099" t="s">
        <v>66963</v>
      </c>
      <c r="B8099" t="s">
        <v>66964</v>
      </c>
      <c r="C8099" t="s">
        <v>49</v>
      </c>
      <c r="D8099" t="s">
        <v>66965</v>
      </c>
      <c r="E8099" t="s">
        <v>65198</v>
      </c>
      <c r="F8099" t="s">
        <v>66966</v>
      </c>
      <c r="G8099" t="s">
        <v>66967</v>
      </c>
      <c r="H8099" t="s">
        <v>66968</v>
      </c>
      <c r="I8099" t="s">
        <v>5052</v>
      </c>
      <c r="J8099" t="s">
        <v>12471</v>
      </c>
      <c r="K8099" t="s">
        <v>12472</v>
      </c>
      <c r="L8099" t="s">
        <v>50</v>
      </c>
      <c r="M8099" t="s">
        <v>6207</v>
      </c>
      <c r="N8099" t="s">
        <v>4789</v>
      </c>
      <c r="O8099" t="s">
        <v>12473</v>
      </c>
      <c r="P8099" t="s">
        <v>66969</v>
      </c>
      <c r="R8099" t="str">
        <f t="shared" si="252"/>
        <v>青州</v>
      </c>
      <c r="S8099" t="str">
        <f t="shared" si="253"/>
        <v>0114</v>
      </c>
    </row>
    <row r="8100" spans="1:19">
      <c r="A8100" t="s">
        <v>66970</v>
      </c>
      <c r="B8100" t="s">
        <v>66971</v>
      </c>
      <c r="C8100" t="s">
        <v>49</v>
      </c>
      <c r="D8100" t="s">
        <v>66972</v>
      </c>
      <c r="E8100" t="s">
        <v>66973</v>
      </c>
      <c r="F8100" t="s">
        <v>66974</v>
      </c>
      <c r="G8100" t="s">
        <v>66975</v>
      </c>
      <c r="H8100" t="s">
        <v>66976</v>
      </c>
      <c r="I8100" t="s">
        <v>4785</v>
      </c>
      <c r="J8100" t="s">
        <v>17246</v>
      </c>
      <c r="K8100" t="s">
        <v>17247</v>
      </c>
      <c r="L8100" t="s">
        <v>114</v>
      </c>
      <c r="M8100" t="s">
        <v>9901</v>
      </c>
      <c r="N8100" t="s">
        <v>5056</v>
      </c>
      <c r="O8100" t="s">
        <v>17248</v>
      </c>
      <c r="P8100" t="s">
        <v>66977</v>
      </c>
      <c r="R8100" t="str">
        <f t="shared" si="252"/>
        <v>高密</v>
      </c>
      <c r="S8100" t="str">
        <f t="shared" si="253"/>
        <v>0114</v>
      </c>
    </row>
    <row r="8101" spans="1:19">
      <c r="A8101" t="s">
        <v>66978</v>
      </c>
      <c r="B8101" t="s">
        <v>66979</v>
      </c>
      <c r="C8101" t="s">
        <v>49</v>
      </c>
      <c r="D8101" t="s">
        <v>66980</v>
      </c>
      <c r="E8101" t="s">
        <v>65072</v>
      </c>
      <c r="F8101" t="s">
        <v>66981</v>
      </c>
      <c r="G8101" t="s">
        <v>66982</v>
      </c>
      <c r="H8101" t="s">
        <v>66983</v>
      </c>
      <c r="I8101" t="s">
        <v>43098</v>
      </c>
      <c r="J8101" t="s">
        <v>8680</v>
      </c>
      <c r="K8101" t="s">
        <v>8681</v>
      </c>
      <c r="L8101" t="s">
        <v>60</v>
      </c>
      <c r="M8101" t="s">
        <v>5999</v>
      </c>
      <c r="N8101" t="s">
        <v>4832</v>
      </c>
      <c r="O8101" t="s">
        <v>8682</v>
      </c>
      <c r="P8101" t="s">
        <v>66984</v>
      </c>
      <c r="Q8101" t="s">
        <v>66985</v>
      </c>
      <c r="R8101" t="str">
        <f t="shared" si="252"/>
        <v>奎文</v>
      </c>
      <c r="S8101" t="str">
        <f t="shared" si="253"/>
        <v>0114</v>
      </c>
    </row>
    <row r="8102" spans="1:19">
      <c r="A8102" t="s">
        <v>66986</v>
      </c>
      <c r="B8102" t="s">
        <v>66987</v>
      </c>
      <c r="C8102" t="s">
        <v>49</v>
      </c>
      <c r="D8102" t="s">
        <v>66988</v>
      </c>
      <c r="E8102" t="s">
        <v>66989</v>
      </c>
      <c r="F8102" t="s">
        <v>66990</v>
      </c>
      <c r="G8102" t="s">
        <v>66991</v>
      </c>
      <c r="H8102" t="s">
        <v>66992</v>
      </c>
      <c r="I8102" t="s">
        <v>4785</v>
      </c>
      <c r="J8102" t="s">
        <v>6750</v>
      </c>
      <c r="K8102" t="s">
        <v>6751</v>
      </c>
      <c r="L8102" t="s">
        <v>237</v>
      </c>
      <c r="M8102" t="s">
        <v>4788</v>
      </c>
      <c r="N8102" t="s">
        <v>9962</v>
      </c>
      <c r="O8102" t="s">
        <v>6752</v>
      </c>
      <c r="P8102" t="s">
        <v>66993</v>
      </c>
      <c r="Q8102" t="s">
        <v>66994</v>
      </c>
      <c r="R8102" t="str">
        <f t="shared" si="252"/>
        <v>潍城</v>
      </c>
      <c r="S8102" t="str">
        <f t="shared" si="253"/>
        <v>0114</v>
      </c>
    </row>
    <row r="8103" spans="1:19">
      <c r="A8103" t="s">
        <v>66995</v>
      </c>
      <c r="B8103" t="s">
        <v>66996</v>
      </c>
      <c r="C8103" t="s">
        <v>49</v>
      </c>
      <c r="D8103" t="s">
        <v>66997</v>
      </c>
      <c r="E8103" t="s">
        <v>66998</v>
      </c>
      <c r="F8103" t="s">
        <v>66999</v>
      </c>
      <c r="G8103" t="s">
        <v>67000</v>
      </c>
      <c r="H8103" t="s">
        <v>65930</v>
      </c>
      <c r="I8103" t="s">
        <v>12119</v>
      </c>
      <c r="J8103" t="s">
        <v>19645</v>
      </c>
      <c r="K8103" t="s">
        <v>19646</v>
      </c>
      <c r="L8103" t="s">
        <v>1136</v>
      </c>
      <c r="M8103" t="s">
        <v>5210</v>
      </c>
      <c r="N8103" t="s">
        <v>5960</v>
      </c>
      <c r="O8103" t="s">
        <v>19647</v>
      </c>
      <c r="P8103" t="s">
        <v>67001</v>
      </c>
      <c r="Q8103" t="s">
        <v>67002</v>
      </c>
      <c r="R8103" t="str">
        <f t="shared" si="252"/>
        <v>昌乐</v>
      </c>
      <c r="S8103" t="str">
        <f t="shared" si="253"/>
        <v>0114</v>
      </c>
    </row>
    <row r="8104" spans="1:19">
      <c r="A8104" t="s">
        <v>67003</v>
      </c>
      <c r="B8104" t="s">
        <v>67004</v>
      </c>
      <c r="C8104" t="s">
        <v>49</v>
      </c>
      <c r="D8104" t="s">
        <v>67005</v>
      </c>
      <c r="E8104" t="s">
        <v>66973</v>
      </c>
      <c r="F8104" t="s">
        <v>67006</v>
      </c>
      <c r="G8104" t="s">
        <v>67007</v>
      </c>
      <c r="H8104" t="s">
        <v>67008</v>
      </c>
      <c r="I8104" t="s">
        <v>4813</v>
      </c>
      <c r="J8104" t="s">
        <v>24129</v>
      </c>
      <c r="K8104" t="s">
        <v>24130</v>
      </c>
      <c r="L8104" t="s">
        <v>123</v>
      </c>
      <c r="M8104" t="s">
        <v>7210</v>
      </c>
      <c r="N8104" t="s">
        <v>4789</v>
      </c>
      <c r="O8104" t="s">
        <v>24131</v>
      </c>
      <c r="P8104" t="s">
        <v>67009</v>
      </c>
      <c r="R8104" t="str">
        <f t="shared" si="252"/>
        <v>诸城</v>
      </c>
      <c r="S8104" t="str">
        <f t="shared" si="253"/>
        <v>0114</v>
      </c>
    </row>
    <row r="8105" spans="1:19">
      <c r="A8105" t="s">
        <v>67010</v>
      </c>
      <c r="B8105" t="s">
        <v>67011</v>
      </c>
      <c r="C8105" t="s">
        <v>49</v>
      </c>
      <c r="D8105" t="s">
        <v>67012</v>
      </c>
      <c r="E8105" t="s">
        <v>65072</v>
      </c>
      <c r="F8105" t="s">
        <v>67013</v>
      </c>
      <c r="G8105" t="s">
        <v>67014</v>
      </c>
      <c r="H8105" t="s">
        <v>67015</v>
      </c>
      <c r="I8105" t="s">
        <v>4828</v>
      </c>
      <c r="J8105" t="s">
        <v>9171</v>
      </c>
      <c r="K8105" t="s">
        <v>9172</v>
      </c>
      <c r="L8105" t="s">
        <v>105</v>
      </c>
      <c r="M8105" t="s">
        <v>5769</v>
      </c>
      <c r="N8105" t="s">
        <v>4892</v>
      </c>
      <c r="O8105" t="s">
        <v>9173</v>
      </c>
      <c r="P8105" t="s">
        <v>67016</v>
      </c>
      <c r="R8105" t="str">
        <f t="shared" si="252"/>
        <v>寿光</v>
      </c>
      <c r="S8105" t="str">
        <f t="shared" si="253"/>
        <v>0114</v>
      </c>
    </row>
    <row r="8106" spans="1:19">
      <c r="A8106" t="s">
        <v>67017</v>
      </c>
      <c r="B8106" t="s">
        <v>67018</v>
      </c>
      <c r="C8106" t="s">
        <v>49</v>
      </c>
      <c r="D8106" t="s">
        <v>67019</v>
      </c>
      <c r="E8106" t="s">
        <v>65072</v>
      </c>
      <c r="F8106" t="s">
        <v>67020</v>
      </c>
      <c r="G8106" t="s">
        <v>67021</v>
      </c>
      <c r="H8106" t="s">
        <v>67022</v>
      </c>
      <c r="I8106" t="s">
        <v>4841</v>
      </c>
      <c r="J8106" t="s">
        <v>13019</v>
      </c>
      <c r="K8106" t="s">
        <v>67023</v>
      </c>
      <c r="L8106" t="s">
        <v>86</v>
      </c>
      <c r="M8106" t="s">
        <v>5919</v>
      </c>
      <c r="N8106" t="s">
        <v>4972</v>
      </c>
      <c r="O8106" t="s">
        <v>13021</v>
      </c>
      <c r="P8106" t="s">
        <v>67024</v>
      </c>
      <c r="R8106" t="str">
        <f t="shared" si="252"/>
        <v>坊子</v>
      </c>
      <c r="S8106" t="str">
        <f t="shared" si="253"/>
        <v>0114</v>
      </c>
    </row>
    <row r="8107" spans="1:19">
      <c r="A8107" t="s">
        <v>67025</v>
      </c>
      <c r="B8107" t="s">
        <v>67026</v>
      </c>
      <c r="C8107" t="s">
        <v>49</v>
      </c>
      <c r="D8107" t="s">
        <v>67027</v>
      </c>
      <c r="E8107" t="s">
        <v>67028</v>
      </c>
      <c r="F8107" t="s">
        <v>67029</v>
      </c>
      <c r="G8107" t="s">
        <v>67030</v>
      </c>
      <c r="H8107" t="s">
        <v>67031</v>
      </c>
      <c r="I8107" t="s">
        <v>4828</v>
      </c>
      <c r="J8107" t="s">
        <v>4772</v>
      </c>
      <c r="K8107" t="s">
        <v>4773</v>
      </c>
      <c r="L8107" t="s">
        <v>60</v>
      </c>
      <c r="M8107" t="s">
        <v>4774</v>
      </c>
      <c r="N8107" t="s">
        <v>67032</v>
      </c>
      <c r="O8107" t="s">
        <v>4776</v>
      </c>
      <c r="P8107" t="s">
        <v>67033</v>
      </c>
      <c r="R8107" t="str">
        <f t="shared" si="252"/>
        <v>奎文</v>
      </c>
      <c r="S8107" t="str">
        <f t="shared" si="253"/>
        <v>0114</v>
      </c>
    </row>
    <row r="8108" spans="1:19">
      <c r="A8108" t="s">
        <v>67034</v>
      </c>
      <c r="B8108" t="s">
        <v>67035</v>
      </c>
      <c r="C8108" t="s">
        <v>49</v>
      </c>
      <c r="D8108" t="s">
        <v>67036</v>
      </c>
      <c r="E8108" t="s">
        <v>65072</v>
      </c>
      <c r="F8108" t="s">
        <v>67037</v>
      </c>
      <c r="G8108" t="s">
        <v>67038</v>
      </c>
      <c r="H8108" t="s">
        <v>67039</v>
      </c>
      <c r="I8108" t="s">
        <v>4852</v>
      </c>
      <c r="J8108" t="s">
        <v>5497</v>
      </c>
      <c r="K8108" t="s">
        <v>5498</v>
      </c>
      <c r="L8108" t="s">
        <v>375</v>
      </c>
      <c r="M8108" t="s">
        <v>5499</v>
      </c>
      <c r="N8108" t="s">
        <v>5056</v>
      </c>
      <c r="O8108" t="s">
        <v>5500</v>
      </c>
      <c r="P8108" t="s">
        <v>67040</v>
      </c>
      <c r="Q8108" t="s">
        <v>67041</v>
      </c>
      <c r="R8108" t="str">
        <f t="shared" si="252"/>
        <v>昌邑</v>
      </c>
      <c r="S8108" t="str">
        <f t="shared" si="253"/>
        <v>0114</v>
      </c>
    </row>
    <row r="8109" spans="1:19">
      <c r="A8109" t="s">
        <v>67042</v>
      </c>
      <c r="B8109" t="s">
        <v>67043</v>
      </c>
      <c r="C8109" t="s">
        <v>49</v>
      </c>
      <c r="D8109" t="s">
        <v>67044</v>
      </c>
      <c r="E8109" t="s">
        <v>65129</v>
      </c>
      <c r="F8109" t="s">
        <v>67045</v>
      </c>
      <c r="G8109" t="s">
        <v>67046</v>
      </c>
      <c r="H8109" t="s">
        <v>67047</v>
      </c>
      <c r="I8109" t="s">
        <v>12757</v>
      </c>
      <c r="J8109" t="s">
        <v>12012</v>
      </c>
      <c r="K8109" t="s">
        <v>5341</v>
      </c>
      <c r="L8109" t="s">
        <v>1136</v>
      </c>
      <c r="M8109" t="s">
        <v>5330</v>
      </c>
      <c r="N8109" t="s">
        <v>5296</v>
      </c>
      <c r="O8109" t="s">
        <v>12014</v>
      </c>
      <c r="P8109" t="s">
        <v>67048</v>
      </c>
      <c r="R8109" t="str">
        <f t="shared" si="252"/>
        <v>昌乐</v>
      </c>
      <c r="S8109" t="str">
        <f t="shared" si="253"/>
        <v>0114</v>
      </c>
    </row>
    <row r="8110" spans="1:19">
      <c r="A8110" t="s">
        <v>67049</v>
      </c>
      <c r="B8110" t="s">
        <v>67050</v>
      </c>
      <c r="C8110" t="s">
        <v>49</v>
      </c>
      <c r="D8110" t="s">
        <v>67051</v>
      </c>
      <c r="E8110" t="s">
        <v>67052</v>
      </c>
      <c r="F8110" t="s">
        <v>67053</v>
      </c>
      <c r="G8110" t="s">
        <v>67054</v>
      </c>
      <c r="H8110" t="s">
        <v>67055</v>
      </c>
      <c r="I8110" t="s">
        <v>5541</v>
      </c>
      <c r="J8110" t="s">
        <v>6065</v>
      </c>
      <c r="K8110" t="s">
        <v>6066</v>
      </c>
      <c r="L8110" t="s">
        <v>123</v>
      </c>
      <c r="M8110" t="s">
        <v>4994</v>
      </c>
      <c r="N8110" t="s">
        <v>5112</v>
      </c>
      <c r="O8110" t="s">
        <v>6067</v>
      </c>
      <c r="P8110" t="s">
        <v>67056</v>
      </c>
      <c r="R8110" t="str">
        <f t="shared" si="252"/>
        <v>诸城</v>
      </c>
      <c r="S8110" t="str">
        <f t="shared" si="253"/>
        <v>0114</v>
      </c>
    </row>
    <row r="8111" spans="1:19">
      <c r="A8111" t="s">
        <v>67057</v>
      </c>
      <c r="B8111" t="s">
        <v>67058</v>
      </c>
      <c r="C8111" t="s">
        <v>49</v>
      </c>
      <c r="D8111" t="s">
        <v>67059</v>
      </c>
      <c r="E8111" t="s">
        <v>67060</v>
      </c>
      <c r="F8111" t="s">
        <v>67061</v>
      </c>
      <c r="G8111" t="s">
        <v>67062</v>
      </c>
      <c r="H8111" t="s">
        <v>67063</v>
      </c>
      <c r="I8111" t="s">
        <v>5560</v>
      </c>
      <c r="J8111" t="s">
        <v>15595</v>
      </c>
      <c r="K8111" t="s">
        <v>15596</v>
      </c>
      <c r="L8111" t="s">
        <v>50</v>
      </c>
      <c r="M8111" t="s">
        <v>5721</v>
      </c>
      <c r="N8111" t="s">
        <v>50081</v>
      </c>
      <c r="O8111" t="s">
        <v>15597</v>
      </c>
      <c r="P8111" t="s">
        <v>67064</v>
      </c>
      <c r="Q8111" t="s">
        <v>67065</v>
      </c>
      <c r="R8111" t="str">
        <f t="shared" si="252"/>
        <v>青州</v>
      </c>
      <c r="S8111" t="str">
        <f t="shared" si="253"/>
        <v>0114</v>
      </c>
    </row>
    <row r="8112" spans="1:19">
      <c r="A8112" t="s">
        <v>67066</v>
      </c>
      <c r="B8112" t="s">
        <v>67067</v>
      </c>
      <c r="C8112" t="s">
        <v>49</v>
      </c>
      <c r="D8112" t="s">
        <v>67068</v>
      </c>
      <c r="E8112" t="s">
        <v>67069</v>
      </c>
      <c r="F8112" t="s">
        <v>67070</v>
      </c>
      <c r="G8112" t="s">
        <v>67071</v>
      </c>
      <c r="H8112" t="s">
        <v>67072</v>
      </c>
      <c r="I8112" t="s">
        <v>5407</v>
      </c>
      <c r="J8112" t="s">
        <v>4866</v>
      </c>
      <c r="K8112" t="s">
        <v>4867</v>
      </c>
      <c r="L8112" t="s">
        <v>237</v>
      </c>
      <c r="M8112" t="s">
        <v>4868</v>
      </c>
      <c r="N8112" t="s">
        <v>5030</v>
      </c>
      <c r="O8112" t="s">
        <v>4870</v>
      </c>
      <c r="P8112" t="s">
        <v>67073</v>
      </c>
      <c r="R8112" t="str">
        <f t="shared" si="252"/>
        <v>潍城</v>
      </c>
      <c r="S8112" t="str">
        <f t="shared" si="253"/>
        <v>0114</v>
      </c>
    </row>
    <row r="8113" spans="1:19">
      <c r="A8113" t="s">
        <v>67074</v>
      </c>
      <c r="B8113" t="s">
        <v>67075</v>
      </c>
      <c r="C8113" t="s">
        <v>49</v>
      </c>
      <c r="D8113" t="s">
        <v>67076</v>
      </c>
      <c r="E8113" t="s">
        <v>67077</v>
      </c>
      <c r="F8113" t="s">
        <v>67078</v>
      </c>
      <c r="G8113" t="s">
        <v>67079</v>
      </c>
      <c r="H8113" t="s">
        <v>67080</v>
      </c>
      <c r="I8113" t="s">
        <v>4852</v>
      </c>
      <c r="J8113" t="s">
        <v>6750</v>
      </c>
      <c r="K8113" t="s">
        <v>6751</v>
      </c>
      <c r="L8113" t="s">
        <v>237</v>
      </c>
      <c r="M8113" t="s">
        <v>4788</v>
      </c>
      <c r="N8113" t="s">
        <v>6243</v>
      </c>
      <c r="O8113" t="s">
        <v>6752</v>
      </c>
      <c r="P8113" t="s">
        <v>67081</v>
      </c>
      <c r="R8113" t="str">
        <f t="shared" si="252"/>
        <v>潍城</v>
      </c>
      <c r="S8113" t="str">
        <f t="shared" si="253"/>
        <v>0114</v>
      </c>
    </row>
    <row r="8114" spans="1:19">
      <c r="A8114" t="s">
        <v>67082</v>
      </c>
      <c r="B8114" t="s">
        <v>67083</v>
      </c>
      <c r="C8114" t="s">
        <v>49</v>
      </c>
      <c r="D8114" t="s">
        <v>67084</v>
      </c>
      <c r="E8114" t="s">
        <v>65072</v>
      </c>
      <c r="F8114" t="s">
        <v>67085</v>
      </c>
      <c r="G8114" t="s">
        <v>67086</v>
      </c>
      <c r="H8114" t="s">
        <v>67087</v>
      </c>
      <c r="I8114" t="s">
        <v>7417</v>
      </c>
      <c r="J8114" t="s">
        <v>6327</v>
      </c>
      <c r="K8114" t="s">
        <v>6328</v>
      </c>
      <c r="L8114" t="s">
        <v>1136</v>
      </c>
      <c r="M8114" t="s">
        <v>5210</v>
      </c>
      <c r="N8114" t="s">
        <v>4933</v>
      </c>
      <c r="O8114" t="s">
        <v>6329</v>
      </c>
      <c r="P8114" t="s">
        <v>67088</v>
      </c>
      <c r="Q8114" t="s">
        <v>67089</v>
      </c>
      <c r="R8114" t="str">
        <f t="shared" si="252"/>
        <v>昌乐</v>
      </c>
      <c r="S8114" t="str">
        <f t="shared" si="253"/>
        <v>0114</v>
      </c>
    </row>
    <row r="8115" spans="1:19">
      <c r="A8115" t="s">
        <v>67090</v>
      </c>
      <c r="B8115" t="s">
        <v>67091</v>
      </c>
      <c r="C8115" t="s">
        <v>49</v>
      </c>
      <c r="D8115" t="s">
        <v>67092</v>
      </c>
      <c r="E8115" t="s">
        <v>65072</v>
      </c>
      <c r="F8115" t="s">
        <v>67093</v>
      </c>
      <c r="G8115" t="s">
        <v>67094</v>
      </c>
      <c r="H8115" t="s">
        <v>67095</v>
      </c>
      <c r="I8115" t="s">
        <v>21751</v>
      </c>
      <c r="J8115" t="s">
        <v>18758</v>
      </c>
      <c r="K8115" t="s">
        <v>18759</v>
      </c>
      <c r="L8115" t="s">
        <v>105</v>
      </c>
      <c r="M8115" t="s">
        <v>6055</v>
      </c>
      <c r="N8115" t="s">
        <v>4972</v>
      </c>
      <c r="O8115" t="s">
        <v>18760</v>
      </c>
      <c r="P8115" t="s">
        <v>67096</v>
      </c>
      <c r="Q8115" t="s">
        <v>67097</v>
      </c>
      <c r="R8115" t="str">
        <f t="shared" si="252"/>
        <v>寿光</v>
      </c>
      <c r="S8115" t="str">
        <f t="shared" si="253"/>
        <v>0114</v>
      </c>
    </row>
    <row r="8116" spans="1:19">
      <c r="A8116" t="s">
        <v>67098</v>
      </c>
      <c r="B8116" t="s">
        <v>67099</v>
      </c>
      <c r="C8116" t="s">
        <v>49</v>
      </c>
      <c r="D8116" t="s">
        <v>67100</v>
      </c>
      <c r="E8116" t="s">
        <v>65129</v>
      </c>
      <c r="F8116" t="s">
        <v>67101</v>
      </c>
      <c r="G8116" t="s">
        <v>67102</v>
      </c>
      <c r="H8116" t="s">
        <v>67103</v>
      </c>
      <c r="I8116" t="s">
        <v>12119</v>
      </c>
      <c r="J8116" t="s">
        <v>6053</v>
      </c>
      <c r="K8116" t="s">
        <v>6054</v>
      </c>
      <c r="L8116" t="s">
        <v>105</v>
      </c>
      <c r="M8116" t="s">
        <v>6055</v>
      </c>
      <c r="N8116" t="s">
        <v>8593</v>
      </c>
      <c r="O8116" t="s">
        <v>6056</v>
      </c>
      <c r="P8116" t="s">
        <v>67104</v>
      </c>
      <c r="Q8116" t="s">
        <v>67105</v>
      </c>
      <c r="R8116" t="str">
        <f t="shared" si="252"/>
        <v>寿光</v>
      </c>
      <c r="S8116" t="str">
        <f t="shared" si="253"/>
        <v>0114</v>
      </c>
    </row>
    <row r="8117" spans="1:19">
      <c r="A8117" t="s">
        <v>67106</v>
      </c>
      <c r="B8117" t="s">
        <v>67107</v>
      </c>
      <c r="C8117" t="s">
        <v>49</v>
      </c>
      <c r="D8117" t="s">
        <v>67108</v>
      </c>
      <c r="E8117" t="s">
        <v>67109</v>
      </c>
      <c r="F8117" t="s">
        <v>67110</v>
      </c>
      <c r="G8117" t="s">
        <v>67111</v>
      </c>
      <c r="H8117" t="s">
        <v>67112</v>
      </c>
      <c r="I8117" t="s">
        <v>4955</v>
      </c>
      <c r="J8117" t="s">
        <v>5122</v>
      </c>
      <c r="K8117" t="s">
        <v>5123</v>
      </c>
      <c r="N8117" t="s">
        <v>4832</v>
      </c>
      <c r="O8117" t="s">
        <v>5124</v>
      </c>
      <c r="R8117" t="str">
        <f t="shared" si="252"/>
        <v/>
      </c>
      <c r="S8117" t="str">
        <f t="shared" si="253"/>
        <v>0114</v>
      </c>
    </row>
    <row r="8118" spans="1:19">
      <c r="A8118" t="s">
        <v>67113</v>
      </c>
      <c r="B8118" t="s">
        <v>67114</v>
      </c>
      <c r="C8118" t="s">
        <v>49</v>
      </c>
      <c r="D8118" t="s">
        <v>67115</v>
      </c>
      <c r="E8118" t="s">
        <v>65072</v>
      </c>
      <c r="F8118" t="s">
        <v>67116</v>
      </c>
      <c r="G8118" t="s">
        <v>67117</v>
      </c>
      <c r="H8118" t="s">
        <v>67118</v>
      </c>
      <c r="I8118" t="s">
        <v>5221</v>
      </c>
      <c r="J8118" t="s">
        <v>12783</v>
      </c>
      <c r="K8118" t="s">
        <v>12784</v>
      </c>
      <c r="L8118" t="s">
        <v>105</v>
      </c>
      <c r="M8118" t="s">
        <v>5176</v>
      </c>
      <c r="N8118" t="s">
        <v>7558</v>
      </c>
      <c r="O8118" t="s">
        <v>12785</v>
      </c>
      <c r="P8118" t="s">
        <v>67119</v>
      </c>
      <c r="Q8118" t="s">
        <v>67120</v>
      </c>
      <c r="R8118" t="str">
        <f t="shared" si="252"/>
        <v>寿光</v>
      </c>
      <c r="S8118" t="str">
        <f t="shared" si="253"/>
        <v>0114</v>
      </c>
    </row>
    <row r="8119" spans="1:19">
      <c r="A8119" t="s">
        <v>67121</v>
      </c>
      <c r="B8119" t="s">
        <v>67122</v>
      </c>
      <c r="C8119" t="s">
        <v>49</v>
      </c>
      <c r="D8119" t="s">
        <v>67123</v>
      </c>
      <c r="E8119" t="s">
        <v>67124</v>
      </c>
      <c r="F8119" t="s">
        <v>67125</v>
      </c>
      <c r="G8119" t="s">
        <v>67126</v>
      </c>
      <c r="H8119" t="s">
        <v>67127</v>
      </c>
      <c r="I8119" t="s">
        <v>4955</v>
      </c>
      <c r="J8119" t="s">
        <v>5937</v>
      </c>
      <c r="K8119" t="s">
        <v>5938</v>
      </c>
      <c r="L8119" t="s">
        <v>86</v>
      </c>
      <c r="M8119" t="s">
        <v>5099</v>
      </c>
      <c r="N8119" t="s">
        <v>4959</v>
      </c>
      <c r="O8119" t="s">
        <v>5940</v>
      </c>
      <c r="P8119" t="s">
        <v>67128</v>
      </c>
      <c r="Q8119" t="s">
        <v>67129</v>
      </c>
      <c r="R8119" t="str">
        <f t="shared" si="252"/>
        <v>坊子</v>
      </c>
      <c r="S8119" t="str">
        <f t="shared" si="253"/>
        <v>0114</v>
      </c>
    </row>
    <row r="8120" spans="1:19">
      <c r="A8120" t="s">
        <v>67130</v>
      </c>
      <c r="B8120" t="s">
        <v>67131</v>
      </c>
      <c r="C8120" t="s">
        <v>49</v>
      </c>
      <c r="D8120" t="s">
        <v>67132</v>
      </c>
      <c r="E8120" t="s">
        <v>65072</v>
      </c>
      <c r="F8120" t="s">
        <v>67133</v>
      </c>
      <c r="G8120" t="s">
        <v>67134</v>
      </c>
      <c r="H8120" t="s">
        <v>67135</v>
      </c>
      <c r="I8120" t="s">
        <v>4852</v>
      </c>
      <c r="J8120" t="s">
        <v>8413</v>
      </c>
      <c r="K8120" t="s">
        <v>8414</v>
      </c>
      <c r="L8120" t="s">
        <v>123</v>
      </c>
      <c r="M8120" t="s">
        <v>4994</v>
      </c>
      <c r="N8120" t="s">
        <v>4972</v>
      </c>
      <c r="O8120" t="s">
        <v>8415</v>
      </c>
      <c r="P8120" t="s">
        <v>67136</v>
      </c>
      <c r="Q8120" t="s">
        <v>67137</v>
      </c>
      <c r="R8120" t="str">
        <f t="shared" si="252"/>
        <v>诸城</v>
      </c>
      <c r="S8120" t="str">
        <f t="shared" si="253"/>
        <v>0114</v>
      </c>
    </row>
    <row r="8121" spans="1:19">
      <c r="A8121" t="s">
        <v>67138</v>
      </c>
      <c r="B8121" t="s">
        <v>67139</v>
      </c>
      <c r="C8121" t="s">
        <v>49</v>
      </c>
      <c r="D8121" t="s">
        <v>67140</v>
      </c>
      <c r="E8121" t="s">
        <v>65129</v>
      </c>
      <c r="F8121" t="s">
        <v>67141</v>
      </c>
      <c r="G8121" t="s">
        <v>67142</v>
      </c>
      <c r="H8121" t="s">
        <v>67143</v>
      </c>
      <c r="I8121" t="s">
        <v>12119</v>
      </c>
      <c r="J8121" t="s">
        <v>8413</v>
      </c>
      <c r="K8121" t="s">
        <v>8414</v>
      </c>
      <c r="L8121" t="s">
        <v>123</v>
      </c>
      <c r="M8121" t="s">
        <v>4994</v>
      </c>
      <c r="N8121" t="s">
        <v>5112</v>
      </c>
      <c r="O8121" t="s">
        <v>8415</v>
      </c>
      <c r="P8121" t="s">
        <v>67144</v>
      </c>
      <c r="R8121" t="str">
        <f t="shared" si="252"/>
        <v>诸城</v>
      </c>
      <c r="S8121" t="str">
        <f t="shared" si="253"/>
        <v>0114</v>
      </c>
    </row>
    <row r="8122" spans="1:19">
      <c r="A8122" t="s">
        <v>67145</v>
      </c>
      <c r="B8122" t="s">
        <v>67146</v>
      </c>
      <c r="C8122" t="s">
        <v>49</v>
      </c>
      <c r="D8122" t="s">
        <v>67147</v>
      </c>
      <c r="E8122" t="s">
        <v>65129</v>
      </c>
      <c r="F8122" t="s">
        <v>67148</v>
      </c>
      <c r="G8122" t="s">
        <v>67149</v>
      </c>
      <c r="H8122" t="s">
        <v>67150</v>
      </c>
      <c r="I8122" t="s">
        <v>12119</v>
      </c>
      <c r="J8122" t="s">
        <v>8984</v>
      </c>
      <c r="K8122" t="s">
        <v>8985</v>
      </c>
      <c r="L8122" t="s">
        <v>60</v>
      </c>
      <c r="M8122" t="s">
        <v>5511</v>
      </c>
      <c r="N8122" t="s">
        <v>4905</v>
      </c>
      <c r="O8122" t="s">
        <v>8986</v>
      </c>
      <c r="Q8122" t="s">
        <v>67151</v>
      </c>
      <c r="R8122" t="str">
        <f t="shared" si="252"/>
        <v>奎文</v>
      </c>
      <c r="S8122" t="str">
        <f t="shared" si="253"/>
        <v>0114</v>
      </c>
    </row>
    <row r="8123" spans="1:19">
      <c r="A8123" t="s">
        <v>67152</v>
      </c>
      <c r="B8123" t="s">
        <v>67153</v>
      </c>
      <c r="C8123" t="s">
        <v>49</v>
      </c>
      <c r="D8123" t="s">
        <v>67154</v>
      </c>
      <c r="E8123" t="s">
        <v>65072</v>
      </c>
      <c r="F8123" t="s">
        <v>67155</v>
      </c>
      <c r="G8123" t="s">
        <v>67156</v>
      </c>
      <c r="H8123" t="s">
        <v>67157</v>
      </c>
      <c r="I8123" t="s">
        <v>4852</v>
      </c>
      <c r="J8123" t="s">
        <v>17487</v>
      </c>
      <c r="K8123" t="s">
        <v>17488</v>
      </c>
      <c r="L8123" t="s">
        <v>50</v>
      </c>
      <c r="M8123" t="s">
        <v>5016</v>
      </c>
      <c r="N8123" t="s">
        <v>16864</v>
      </c>
      <c r="O8123" t="s">
        <v>17489</v>
      </c>
      <c r="P8123" t="s">
        <v>67158</v>
      </c>
      <c r="Q8123" t="s">
        <v>67159</v>
      </c>
      <c r="R8123" t="str">
        <f t="shared" si="252"/>
        <v>青州</v>
      </c>
      <c r="S8123" t="str">
        <f t="shared" si="253"/>
        <v>0114</v>
      </c>
    </row>
    <row r="8124" spans="1:19">
      <c r="A8124" t="s">
        <v>67160</v>
      </c>
      <c r="B8124" t="s">
        <v>67161</v>
      </c>
      <c r="C8124" t="s">
        <v>49</v>
      </c>
      <c r="D8124" t="s">
        <v>67162</v>
      </c>
      <c r="E8124" t="s">
        <v>67163</v>
      </c>
      <c r="F8124" t="s">
        <v>67164</v>
      </c>
      <c r="G8124" t="s">
        <v>67165</v>
      </c>
      <c r="H8124" t="s">
        <v>67166</v>
      </c>
      <c r="I8124" t="s">
        <v>12844</v>
      </c>
      <c r="J8124" t="s">
        <v>6480</v>
      </c>
      <c r="K8124" t="s">
        <v>6481</v>
      </c>
      <c r="L8124" t="s">
        <v>237</v>
      </c>
      <c r="M8124" t="s">
        <v>5247</v>
      </c>
      <c r="N8124" t="s">
        <v>4983</v>
      </c>
      <c r="O8124" t="s">
        <v>6482</v>
      </c>
      <c r="P8124" t="s">
        <v>67167</v>
      </c>
      <c r="Q8124" t="s">
        <v>67168</v>
      </c>
      <c r="R8124" t="str">
        <f t="shared" si="252"/>
        <v>潍城</v>
      </c>
      <c r="S8124" t="str">
        <f t="shared" si="253"/>
        <v>0114</v>
      </c>
    </row>
    <row r="8125" spans="1:19">
      <c r="A8125" t="s">
        <v>3506</v>
      </c>
      <c r="B8125" t="s">
        <v>67169</v>
      </c>
      <c r="C8125" t="s">
        <v>49</v>
      </c>
      <c r="D8125" t="s">
        <v>67170</v>
      </c>
      <c r="E8125" t="s">
        <v>66989</v>
      </c>
      <c r="F8125" t="s">
        <v>67171</v>
      </c>
      <c r="G8125" t="s">
        <v>3504</v>
      </c>
      <c r="H8125" t="s">
        <v>67172</v>
      </c>
      <c r="I8125" t="s">
        <v>5184</v>
      </c>
      <c r="J8125" t="s">
        <v>7514</v>
      </c>
      <c r="K8125" t="s">
        <v>7515</v>
      </c>
      <c r="L8125" t="s">
        <v>95</v>
      </c>
      <c r="M8125" t="s">
        <v>5042</v>
      </c>
      <c r="N8125" t="s">
        <v>4972</v>
      </c>
      <c r="O8125" t="s">
        <v>7516</v>
      </c>
      <c r="P8125" t="s">
        <v>67173</v>
      </c>
      <c r="Q8125" t="s">
        <v>67174</v>
      </c>
      <c r="R8125" t="str">
        <f t="shared" si="252"/>
        <v>安丘</v>
      </c>
      <c r="S8125" t="str">
        <f t="shared" si="253"/>
        <v>0114</v>
      </c>
    </row>
    <row r="8126" spans="1:19">
      <c r="A8126" t="s">
        <v>67175</v>
      </c>
      <c r="B8126" t="s">
        <v>67176</v>
      </c>
      <c r="C8126" t="s">
        <v>49</v>
      </c>
      <c r="D8126" t="s">
        <v>67177</v>
      </c>
      <c r="E8126" t="s">
        <v>67178</v>
      </c>
      <c r="F8126" t="s">
        <v>67179</v>
      </c>
      <c r="G8126" t="s">
        <v>67180</v>
      </c>
      <c r="H8126" t="s">
        <v>67181</v>
      </c>
      <c r="I8126" t="s">
        <v>4852</v>
      </c>
      <c r="J8126" t="s">
        <v>5917</v>
      </c>
      <c r="K8126" t="s">
        <v>5918</v>
      </c>
      <c r="L8126" t="s">
        <v>86</v>
      </c>
      <c r="M8126" t="s">
        <v>5919</v>
      </c>
      <c r="N8126" t="s">
        <v>4789</v>
      </c>
      <c r="O8126" t="s">
        <v>5920</v>
      </c>
      <c r="P8126" t="s">
        <v>67182</v>
      </c>
      <c r="Q8126" t="s">
        <v>67183</v>
      </c>
      <c r="R8126" t="str">
        <f t="shared" si="252"/>
        <v>坊子</v>
      </c>
      <c r="S8126" t="str">
        <f t="shared" si="253"/>
        <v>0114</v>
      </c>
    </row>
    <row r="8127" spans="1:19">
      <c r="A8127" t="s">
        <v>67184</v>
      </c>
      <c r="B8127" t="s">
        <v>67185</v>
      </c>
      <c r="C8127" t="s">
        <v>49</v>
      </c>
      <c r="D8127" t="s">
        <v>67186</v>
      </c>
      <c r="E8127" t="s">
        <v>65129</v>
      </c>
      <c r="F8127" t="s">
        <v>67187</v>
      </c>
      <c r="G8127" t="s">
        <v>67188</v>
      </c>
      <c r="H8127" t="s">
        <v>67189</v>
      </c>
      <c r="I8127" t="s">
        <v>12844</v>
      </c>
      <c r="J8127" t="s">
        <v>38412</v>
      </c>
      <c r="K8127" t="s">
        <v>38413</v>
      </c>
      <c r="L8127" t="s">
        <v>114</v>
      </c>
      <c r="M8127" t="s">
        <v>7931</v>
      </c>
      <c r="N8127" t="s">
        <v>6243</v>
      </c>
      <c r="O8127" t="s">
        <v>38414</v>
      </c>
      <c r="P8127" t="s">
        <v>67190</v>
      </c>
      <c r="R8127" t="str">
        <f t="shared" si="252"/>
        <v>高密</v>
      </c>
      <c r="S8127" t="str">
        <f t="shared" si="253"/>
        <v>0114</v>
      </c>
    </row>
    <row r="8128" spans="1:19">
      <c r="A8128" t="s">
        <v>67191</v>
      </c>
      <c r="B8128" t="s">
        <v>67192</v>
      </c>
      <c r="C8128" t="s">
        <v>49</v>
      </c>
      <c r="D8128" t="s">
        <v>67193</v>
      </c>
      <c r="E8128" t="s">
        <v>67194</v>
      </c>
      <c r="F8128" t="s">
        <v>67195</v>
      </c>
      <c r="G8128" t="s">
        <v>67196</v>
      </c>
      <c r="H8128" t="s">
        <v>67197</v>
      </c>
      <c r="I8128" t="s">
        <v>4852</v>
      </c>
      <c r="J8128" t="s">
        <v>6664</v>
      </c>
      <c r="K8128" t="s">
        <v>6665</v>
      </c>
      <c r="L8128" t="s">
        <v>60</v>
      </c>
      <c r="M8128" t="s">
        <v>5511</v>
      </c>
      <c r="N8128" t="s">
        <v>4881</v>
      </c>
      <c r="O8128" t="s">
        <v>6666</v>
      </c>
      <c r="P8128" t="s">
        <v>67198</v>
      </c>
      <c r="R8128" t="str">
        <f t="shared" si="252"/>
        <v>奎文</v>
      </c>
      <c r="S8128" t="str">
        <f t="shared" si="253"/>
        <v>0114</v>
      </c>
    </row>
    <row r="8129" spans="1:19">
      <c r="A8129" t="s">
        <v>67199</v>
      </c>
      <c r="B8129" t="s">
        <v>67200</v>
      </c>
      <c r="C8129" t="s">
        <v>49</v>
      </c>
      <c r="D8129" t="s">
        <v>67201</v>
      </c>
      <c r="E8129" t="s">
        <v>65072</v>
      </c>
      <c r="F8129" t="s">
        <v>67202</v>
      </c>
      <c r="G8129" t="s">
        <v>67203</v>
      </c>
      <c r="H8129" t="s">
        <v>67204</v>
      </c>
      <c r="I8129" t="s">
        <v>4828</v>
      </c>
      <c r="J8129" t="s">
        <v>16151</v>
      </c>
      <c r="K8129" t="s">
        <v>16152</v>
      </c>
      <c r="L8129" t="s">
        <v>148</v>
      </c>
      <c r="M8129" t="s">
        <v>6391</v>
      </c>
      <c r="N8129" t="s">
        <v>5112</v>
      </c>
      <c r="O8129" t="s">
        <v>16153</v>
      </c>
      <c r="P8129" t="s">
        <v>67205</v>
      </c>
      <c r="R8129" t="str">
        <f t="shared" ref="R8129:R8192" si="254">IF(OR(LEFT(L8129,2)="高新"),"奎文",IF(LEFT(L8129,2)="峡山","坊子",IF(LEFT(L8129,2)="滨海","寒亭",LEFT(L8129,2))))</f>
        <v>寒亭</v>
      </c>
      <c r="S8129" t="str">
        <f t="shared" ref="S8129:S8192" si="255">TEXT(B8129,"mmdd")</f>
        <v>0114</v>
      </c>
    </row>
    <row r="8130" spans="1:19">
      <c r="A8130" t="s">
        <v>67206</v>
      </c>
      <c r="B8130" t="s">
        <v>67207</v>
      </c>
      <c r="C8130" t="s">
        <v>49</v>
      </c>
      <c r="D8130" t="s">
        <v>67208</v>
      </c>
      <c r="E8130" t="s">
        <v>65129</v>
      </c>
      <c r="F8130" t="s">
        <v>67209</v>
      </c>
      <c r="G8130" t="s">
        <v>67210</v>
      </c>
      <c r="H8130" t="s">
        <v>67211</v>
      </c>
      <c r="I8130" t="s">
        <v>12119</v>
      </c>
      <c r="J8130" t="s">
        <v>5636</v>
      </c>
      <c r="K8130" t="s">
        <v>5637</v>
      </c>
      <c r="L8130" t="s">
        <v>105</v>
      </c>
      <c r="M8130" t="s">
        <v>5638</v>
      </c>
      <c r="N8130" t="s">
        <v>5056</v>
      </c>
      <c r="O8130" t="s">
        <v>5639</v>
      </c>
      <c r="P8130" t="s">
        <v>67212</v>
      </c>
      <c r="R8130" t="str">
        <f t="shared" si="254"/>
        <v>寿光</v>
      </c>
      <c r="S8130" t="str">
        <f t="shared" si="255"/>
        <v>0114</v>
      </c>
    </row>
    <row r="8131" spans="1:19">
      <c r="A8131" t="s">
        <v>67213</v>
      </c>
      <c r="B8131" t="s">
        <v>67214</v>
      </c>
      <c r="C8131" t="s">
        <v>49</v>
      </c>
      <c r="D8131" t="s">
        <v>67215</v>
      </c>
      <c r="E8131" t="s">
        <v>66973</v>
      </c>
      <c r="F8131" t="s">
        <v>67216</v>
      </c>
      <c r="G8131" t="s">
        <v>67217</v>
      </c>
      <c r="H8131" t="s">
        <v>67218</v>
      </c>
      <c r="I8131" t="s">
        <v>4785</v>
      </c>
      <c r="J8131" t="s">
        <v>5027</v>
      </c>
      <c r="K8131" t="s">
        <v>5028</v>
      </c>
      <c r="L8131" t="s">
        <v>105</v>
      </c>
      <c r="M8131" t="s">
        <v>5029</v>
      </c>
      <c r="N8131" t="s">
        <v>4789</v>
      </c>
      <c r="O8131" t="s">
        <v>5031</v>
      </c>
      <c r="P8131" t="s">
        <v>67219</v>
      </c>
      <c r="R8131" t="str">
        <f t="shared" si="254"/>
        <v>寿光</v>
      </c>
      <c r="S8131" t="str">
        <f t="shared" si="255"/>
        <v>0114</v>
      </c>
    </row>
    <row r="8132" spans="1:19">
      <c r="A8132" t="s">
        <v>3450</v>
      </c>
      <c r="B8132" t="s">
        <v>67220</v>
      </c>
      <c r="C8132" t="s">
        <v>49</v>
      </c>
      <c r="D8132" t="s">
        <v>67221</v>
      </c>
      <c r="E8132" t="s">
        <v>67222</v>
      </c>
      <c r="F8132" t="s">
        <v>67223</v>
      </c>
      <c r="G8132" t="s">
        <v>3448</v>
      </c>
      <c r="H8132" t="s">
        <v>67224</v>
      </c>
      <c r="I8132" t="s">
        <v>6877</v>
      </c>
      <c r="J8132" t="s">
        <v>4786</v>
      </c>
      <c r="K8132" t="s">
        <v>4787</v>
      </c>
      <c r="L8132" t="s">
        <v>237</v>
      </c>
      <c r="M8132" t="s">
        <v>4788</v>
      </c>
      <c r="N8132" t="s">
        <v>5421</v>
      </c>
      <c r="O8132" t="s">
        <v>4790</v>
      </c>
      <c r="P8132" t="s">
        <v>67225</v>
      </c>
      <c r="R8132" t="str">
        <f t="shared" si="254"/>
        <v>潍城</v>
      </c>
      <c r="S8132" t="str">
        <f t="shared" si="255"/>
        <v>0114</v>
      </c>
    </row>
    <row r="8133" spans="1:19">
      <c r="A8133" t="s">
        <v>67226</v>
      </c>
      <c r="B8133" t="s">
        <v>67227</v>
      </c>
      <c r="C8133" t="s">
        <v>49</v>
      </c>
      <c r="D8133" t="s">
        <v>67228</v>
      </c>
      <c r="E8133" t="s">
        <v>65129</v>
      </c>
      <c r="F8133" t="s">
        <v>67229</v>
      </c>
      <c r="G8133" t="s">
        <v>67230</v>
      </c>
      <c r="H8133" t="s">
        <v>67231</v>
      </c>
      <c r="I8133" t="s">
        <v>12119</v>
      </c>
      <c r="J8133" t="s">
        <v>5647</v>
      </c>
      <c r="K8133" t="s">
        <v>5648</v>
      </c>
      <c r="L8133" t="s">
        <v>95</v>
      </c>
      <c r="M8133" t="s">
        <v>5649</v>
      </c>
      <c r="N8133" t="s">
        <v>4959</v>
      </c>
      <c r="O8133" t="s">
        <v>5650</v>
      </c>
      <c r="P8133" t="s">
        <v>67232</v>
      </c>
      <c r="Q8133" t="s">
        <v>67233</v>
      </c>
      <c r="R8133" t="str">
        <f t="shared" si="254"/>
        <v>安丘</v>
      </c>
      <c r="S8133" t="str">
        <f t="shared" si="255"/>
        <v>0114</v>
      </c>
    </row>
    <row r="8134" spans="1:19">
      <c r="A8134" t="s">
        <v>3498</v>
      </c>
      <c r="B8134" t="s">
        <v>67234</v>
      </c>
      <c r="C8134" t="s">
        <v>49</v>
      </c>
      <c r="D8134" t="s">
        <v>67235</v>
      </c>
      <c r="E8134" t="s">
        <v>65129</v>
      </c>
      <c r="F8134" t="s">
        <v>67236</v>
      </c>
      <c r="G8134" t="s">
        <v>3496</v>
      </c>
      <c r="H8134" t="s">
        <v>67237</v>
      </c>
      <c r="I8134" t="s">
        <v>12119</v>
      </c>
      <c r="J8134" t="s">
        <v>6480</v>
      </c>
      <c r="K8134" t="s">
        <v>6481</v>
      </c>
      <c r="L8134" t="s">
        <v>237</v>
      </c>
      <c r="M8134" t="s">
        <v>5247</v>
      </c>
      <c r="N8134" t="s">
        <v>4789</v>
      </c>
      <c r="O8134" t="s">
        <v>6482</v>
      </c>
      <c r="P8134" t="s">
        <v>67238</v>
      </c>
      <c r="Q8134" t="s">
        <v>67239</v>
      </c>
      <c r="R8134" t="str">
        <f t="shared" si="254"/>
        <v>潍城</v>
      </c>
      <c r="S8134" t="str">
        <f t="shared" si="255"/>
        <v>0114</v>
      </c>
    </row>
    <row r="8135" spans="1:19">
      <c r="A8135" t="s">
        <v>67240</v>
      </c>
      <c r="B8135" t="s">
        <v>67241</v>
      </c>
      <c r="C8135" t="s">
        <v>49</v>
      </c>
      <c r="D8135" t="s">
        <v>67242</v>
      </c>
      <c r="E8135" t="s">
        <v>65129</v>
      </c>
      <c r="F8135" t="s">
        <v>67243</v>
      </c>
      <c r="G8135" t="s">
        <v>67244</v>
      </c>
      <c r="H8135" t="s">
        <v>67245</v>
      </c>
      <c r="I8135" t="s">
        <v>12119</v>
      </c>
      <c r="J8135" t="s">
        <v>8492</v>
      </c>
      <c r="K8135" t="s">
        <v>8493</v>
      </c>
      <c r="L8135" t="s">
        <v>95</v>
      </c>
      <c r="M8135" t="s">
        <v>5709</v>
      </c>
      <c r="N8135" t="s">
        <v>5112</v>
      </c>
      <c r="O8135" t="s">
        <v>8494</v>
      </c>
      <c r="P8135" t="s">
        <v>67246</v>
      </c>
      <c r="R8135" t="str">
        <f t="shared" si="254"/>
        <v>安丘</v>
      </c>
      <c r="S8135" t="str">
        <f t="shared" si="255"/>
        <v>0114</v>
      </c>
    </row>
    <row r="8136" spans="1:19">
      <c r="A8136" t="s">
        <v>67247</v>
      </c>
      <c r="B8136" t="s">
        <v>67248</v>
      </c>
      <c r="C8136" t="s">
        <v>49</v>
      </c>
      <c r="D8136" t="s">
        <v>67249</v>
      </c>
      <c r="E8136" t="s">
        <v>67163</v>
      </c>
      <c r="F8136" t="s">
        <v>67250</v>
      </c>
      <c r="G8136" t="s">
        <v>67251</v>
      </c>
      <c r="H8136" t="s">
        <v>67252</v>
      </c>
      <c r="I8136" t="s">
        <v>4955</v>
      </c>
      <c r="J8136" t="s">
        <v>5040</v>
      </c>
      <c r="K8136" t="s">
        <v>5041</v>
      </c>
      <c r="L8136" t="s">
        <v>95</v>
      </c>
      <c r="M8136" t="s">
        <v>5042</v>
      </c>
      <c r="N8136" t="s">
        <v>4959</v>
      </c>
      <c r="O8136" t="s">
        <v>5044</v>
      </c>
      <c r="P8136" t="s">
        <v>67253</v>
      </c>
      <c r="Q8136" t="s">
        <v>67254</v>
      </c>
      <c r="R8136" t="str">
        <f t="shared" si="254"/>
        <v>安丘</v>
      </c>
      <c r="S8136" t="str">
        <f t="shared" si="255"/>
        <v>0114</v>
      </c>
    </row>
    <row r="8137" spans="1:19">
      <c r="A8137" t="s">
        <v>67255</v>
      </c>
      <c r="B8137" t="s">
        <v>67256</v>
      </c>
      <c r="C8137" t="s">
        <v>49</v>
      </c>
      <c r="D8137" t="s">
        <v>67257</v>
      </c>
      <c r="E8137" t="s">
        <v>67258</v>
      </c>
      <c r="F8137" t="s">
        <v>67259</v>
      </c>
      <c r="G8137" t="s">
        <v>67260</v>
      </c>
      <c r="H8137" t="s">
        <v>67261</v>
      </c>
      <c r="I8137" t="s">
        <v>4852</v>
      </c>
      <c r="J8137" t="s">
        <v>8305</v>
      </c>
      <c r="K8137" t="s">
        <v>8306</v>
      </c>
      <c r="L8137" t="s">
        <v>60</v>
      </c>
      <c r="M8137" t="s">
        <v>5511</v>
      </c>
      <c r="N8137" t="s">
        <v>5211</v>
      </c>
      <c r="O8137" t="s">
        <v>8307</v>
      </c>
      <c r="P8137" t="s">
        <v>67262</v>
      </c>
      <c r="R8137" t="str">
        <f t="shared" si="254"/>
        <v>奎文</v>
      </c>
      <c r="S8137" t="str">
        <f t="shared" si="255"/>
        <v>0114</v>
      </c>
    </row>
    <row r="8138" spans="1:19">
      <c r="A8138" t="s">
        <v>67263</v>
      </c>
      <c r="B8138" t="s">
        <v>67264</v>
      </c>
      <c r="C8138" t="s">
        <v>49</v>
      </c>
      <c r="D8138" t="s">
        <v>67265</v>
      </c>
      <c r="E8138" t="s">
        <v>67258</v>
      </c>
      <c r="F8138" t="s">
        <v>67266</v>
      </c>
      <c r="G8138" t="s">
        <v>67267</v>
      </c>
      <c r="H8138" t="s">
        <v>67143</v>
      </c>
      <c r="I8138" t="s">
        <v>4771</v>
      </c>
      <c r="J8138" t="s">
        <v>6664</v>
      </c>
      <c r="K8138" t="s">
        <v>6665</v>
      </c>
      <c r="L8138" t="s">
        <v>60</v>
      </c>
      <c r="M8138" t="s">
        <v>5511</v>
      </c>
      <c r="N8138" t="s">
        <v>4881</v>
      </c>
      <c r="O8138" t="s">
        <v>6666</v>
      </c>
      <c r="P8138" t="s">
        <v>67268</v>
      </c>
      <c r="R8138" t="str">
        <f t="shared" si="254"/>
        <v>奎文</v>
      </c>
      <c r="S8138" t="str">
        <f t="shared" si="255"/>
        <v>0114</v>
      </c>
    </row>
    <row r="8139" spans="1:19">
      <c r="A8139" t="s">
        <v>67269</v>
      </c>
      <c r="B8139" t="s">
        <v>67270</v>
      </c>
      <c r="C8139" t="s">
        <v>49</v>
      </c>
      <c r="D8139" t="s">
        <v>67271</v>
      </c>
      <c r="E8139" t="s">
        <v>67272</v>
      </c>
      <c r="F8139" t="s">
        <v>67273</v>
      </c>
      <c r="G8139" t="s">
        <v>67274</v>
      </c>
      <c r="H8139" t="s">
        <v>67275</v>
      </c>
      <c r="I8139" t="s">
        <v>12119</v>
      </c>
      <c r="J8139" t="s">
        <v>5283</v>
      </c>
      <c r="K8139" t="s">
        <v>5284</v>
      </c>
      <c r="L8139" t="s">
        <v>50</v>
      </c>
      <c r="M8139" t="s">
        <v>4816</v>
      </c>
      <c r="N8139" t="s">
        <v>5960</v>
      </c>
      <c r="O8139" t="s">
        <v>5285</v>
      </c>
      <c r="P8139" t="s">
        <v>67276</v>
      </c>
      <c r="R8139" t="str">
        <f t="shared" si="254"/>
        <v>青州</v>
      </c>
      <c r="S8139" t="str">
        <f t="shared" si="255"/>
        <v>0114</v>
      </c>
    </row>
    <row r="8140" spans="1:19">
      <c r="A8140" t="s">
        <v>67277</v>
      </c>
      <c r="B8140" t="s">
        <v>67278</v>
      </c>
      <c r="C8140" t="s">
        <v>49</v>
      </c>
      <c r="D8140" t="s">
        <v>67279</v>
      </c>
      <c r="E8140" t="s">
        <v>65072</v>
      </c>
      <c r="F8140" t="s">
        <v>67280</v>
      </c>
      <c r="G8140" t="s">
        <v>67281</v>
      </c>
      <c r="H8140" t="s">
        <v>67282</v>
      </c>
      <c r="I8140" t="s">
        <v>4828</v>
      </c>
      <c r="J8140" t="s">
        <v>7803</v>
      </c>
      <c r="K8140" t="s">
        <v>7804</v>
      </c>
      <c r="L8140" t="s">
        <v>105</v>
      </c>
      <c r="M8140" t="s">
        <v>7805</v>
      </c>
      <c r="N8140" t="s">
        <v>4972</v>
      </c>
      <c r="O8140" t="s">
        <v>7806</v>
      </c>
      <c r="P8140" t="s">
        <v>67283</v>
      </c>
      <c r="Q8140" t="s">
        <v>67284</v>
      </c>
      <c r="R8140" t="str">
        <f t="shared" si="254"/>
        <v>寿光</v>
      </c>
      <c r="S8140" t="str">
        <f t="shared" si="255"/>
        <v>0114</v>
      </c>
    </row>
    <row r="8141" spans="1:19">
      <c r="A8141" t="s">
        <v>67285</v>
      </c>
      <c r="B8141" t="s">
        <v>67286</v>
      </c>
      <c r="C8141" t="s">
        <v>49</v>
      </c>
      <c r="D8141" t="s">
        <v>67287</v>
      </c>
      <c r="E8141" t="s">
        <v>65072</v>
      </c>
      <c r="F8141" t="s">
        <v>67288</v>
      </c>
      <c r="G8141" t="s">
        <v>67289</v>
      </c>
      <c r="H8141" t="s">
        <v>67290</v>
      </c>
      <c r="I8141" t="s">
        <v>9385</v>
      </c>
      <c r="J8141" t="s">
        <v>5743</v>
      </c>
      <c r="K8141" t="s">
        <v>5744</v>
      </c>
      <c r="L8141" t="s">
        <v>375</v>
      </c>
      <c r="M8141" t="s">
        <v>5745</v>
      </c>
      <c r="O8141" t="s">
        <v>5746</v>
      </c>
      <c r="P8141" t="s">
        <v>67291</v>
      </c>
      <c r="Q8141" t="s">
        <v>67292</v>
      </c>
      <c r="R8141" t="str">
        <f t="shared" si="254"/>
        <v>昌邑</v>
      </c>
      <c r="S8141" t="str">
        <f t="shared" si="255"/>
        <v>0114</v>
      </c>
    </row>
    <row r="8142" spans="1:19">
      <c r="A8142" t="s">
        <v>67293</v>
      </c>
      <c r="B8142" t="s">
        <v>67294</v>
      </c>
      <c r="C8142" t="s">
        <v>49</v>
      </c>
      <c r="D8142" t="s">
        <v>67295</v>
      </c>
      <c r="E8142" t="s">
        <v>65072</v>
      </c>
      <c r="F8142" t="s">
        <v>67296</v>
      </c>
      <c r="G8142" t="s">
        <v>67297</v>
      </c>
      <c r="H8142" t="s">
        <v>67298</v>
      </c>
      <c r="I8142" t="s">
        <v>4813</v>
      </c>
      <c r="J8142" t="s">
        <v>5351</v>
      </c>
      <c r="K8142" t="s">
        <v>5352</v>
      </c>
      <c r="L8142" t="s">
        <v>123</v>
      </c>
      <c r="M8142" t="s">
        <v>5353</v>
      </c>
      <c r="N8142" t="s">
        <v>6794</v>
      </c>
      <c r="O8142" t="s">
        <v>5354</v>
      </c>
      <c r="P8142" t="s">
        <v>67283</v>
      </c>
      <c r="Q8142" t="s">
        <v>67299</v>
      </c>
      <c r="R8142" t="str">
        <f t="shared" si="254"/>
        <v>诸城</v>
      </c>
      <c r="S8142" t="str">
        <f t="shared" si="255"/>
        <v>0114</v>
      </c>
    </row>
    <row r="8143" spans="1:19">
      <c r="A8143" t="s">
        <v>67300</v>
      </c>
      <c r="B8143" t="s">
        <v>67301</v>
      </c>
      <c r="C8143" t="s">
        <v>49</v>
      </c>
      <c r="D8143" t="s">
        <v>67302</v>
      </c>
      <c r="E8143" t="s">
        <v>65072</v>
      </c>
      <c r="F8143" t="s">
        <v>67303</v>
      </c>
      <c r="G8143" t="s">
        <v>67304</v>
      </c>
      <c r="H8143" t="s">
        <v>67305</v>
      </c>
      <c r="I8143" t="s">
        <v>4813</v>
      </c>
      <c r="J8143" t="s">
        <v>6225</v>
      </c>
      <c r="K8143" t="s">
        <v>6226</v>
      </c>
      <c r="L8143" t="s">
        <v>123</v>
      </c>
      <c r="M8143" t="s">
        <v>5825</v>
      </c>
      <c r="N8143" t="s">
        <v>4789</v>
      </c>
      <c r="O8143" t="s">
        <v>6227</v>
      </c>
      <c r="P8143" t="s">
        <v>67306</v>
      </c>
      <c r="R8143" t="str">
        <f t="shared" si="254"/>
        <v>诸城</v>
      </c>
      <c r="S8143" t="str">
        <f t="shared" si="255"/>
        <v>0114</v>
      </c>
    </row>
    <row r="8144" spans="1:19">
      <c r="A8144" t="s">
        <v>67307</v>
      </c>
      <c r="B8144" t="s">
        <v>67308</v>
      </c>
      <c r="C8144" t="s">
        <v>49</v>
      </c>
      <c r="D8144" t="s">
        <v>67309</v>
      </c>
      <c r="E8144" t="s">
        <v>65080</v>
      </c>
      <c r="F8144" t="s">
        <v>67310</v>
      </c>
      <c r="G8144" t="s">
        <v>67311</v>
      </c>
      <c r="H8144" t="s">
        <v>67312</v>
      </c>
      <c r="I8144" t="s">
        <v>12119</v>
      </c>
      <c r="J8144" t="s">
        <v>10338</v>
      </c>
      <c r="K8144" t="s">
        <v>10339</v>
      </c>
      <c r="L8144" t="s">
        <v>237</v>
      </c>
      <c r="M8144" t="s">
        <v>5247</v>
      </c>
      <c r="N8144" t="s">
        <v>5056</v>
      </c>
      <c r="O8144" t="s">
        <v>5452</v>
      </c>
      <c r="P8144" t="s">
        <v>67313</v>
      </c>
      <c r="R8144" t="str">
        <f t="shared" si="254"/>
        <v>潍城</v>
      </c>
      <c r="S8144" t="str">
        <f t="shared" si="255"/>
        <v>0114</v>
      </c>
    </row>
    <row r="8145" spans="1:19">
      <c r="A8145" t="s">
        <v>67314</v>
      </c>
      <c r="B8145" t="s">
        <v>67315</v>
      </c>
      <c r="C8145" t="s">
        <v>49</v>
      </c>
      <c r="D8145" t="s">
        <v>67316</v>
      </c>
      <c r="E8145" t="s">
        <v>65206</v>
      </c>
      <c r="F8145" t="s">
        <v>67317</v>
      </c>
      <c r="G8145" t="s">
        <v>67318</v>
      </c>
      <c r="H8145" t="s">
        <v>67319</v>
      </c>
      <c r="I8145" t="s">
        <v>5541</v>
      </c>
      <c r="J8145" t="s">
        <v>8423</v>
      </c>
      <c r="K8145" t="s">
        <v>8424</v>
      </c>
      <c r="L8145" t="s">
        <v>114</v>
      </c>
      <c r="M8145" t="s">
        <v>7931</v>
      </c>
      <c r="N8145" t="s">
        <v>5056</v>
      </c>
      <c r="O8145" t="s">
        <v>8425</v>
      </c>
      <c r="R8145" t="str">
        <f t="shared" si="254"/>
        <v>高密</v>
      </c>
      <c r="S8145" t="str">
        <f t="shared" si="255"/>
        <v>0114</v>
      </c>
    </row>
    <row r="8146" spans="1:19">
      <c r="A8146" t="s">
        <v>67320</v>
      </c>
      <c r="B8146" t="s">
        <v>67321</v>
      </c>
      <c r="C8146" t="s">
        <v>49</v>
      </c>
      <c r="D8146" t="s">
        <v>67322</v>
      </c>
      <c r="E8146" t="s">
        <v>65206</v>
      </c>
      <c r="F8146" t="s">
        <v>67323</v>
      </c>
      <c r="G8146" t="s">
        <v>67324</v>
      </c>
      <c r="H8146" t="s">
        <v>67325</v>
      </c>
      <c r="I8146" t="s">
        <v>5407</v>
      </c>
      <c r="J8146" t="s">
        <v>12064</v>
      </c>
      <c r="K8146" t="s">
        <v>12065</v>
      </c>
      <c r="L8146" t="s">
        <v>1136</v>
      </c>
      <c r="M8146" t="s">
        <v>5210</v>
      </c>
      <c r="N8146" t="s">
        <v>4933</v>
      </c>
      <c r="O8146" t="s">
        <v>12066</v>
      </c>
      <c r="P8146" t="s">
        <v>67326</v>
      </c>
      <c r="R8146" t="str">
        <f t="shared" si="254"/>
        <v>昌乐</v>
      </c>
      <c r="S8146" t="str">
        <f t="shared" si="255"/>
        <v>0114</v>
      </c>
    </row>
    <row r="8147" spans="1:19">
      <c r="A8147" t="s">
        <v>67327</v>
      </c>
      <c r="B8147" t="s">
        <v>67328</v>
      </c>
      <c r="C8147" t="s">
        <v>49</v>
      </c>
      <c r="D8147" t="s">
        <v>67329</v>
      </c>
      <c r="E8147" t="s">
        <v>65206</v>
      </c>
      <c r="F8147" t="s">
        <v>67330</v>
      </c>
      <c r="G8147" t="s">
        <v>67331</v>
      </c>
      <c r="H8147" t="s">
        <v>67332</v>
      </c>
      <c r="I8147" t="s">
        <v>4771</v>
      </c>
      <c r="J8147" t="s">
        <v>12501</v>
      </c>
      <c r="K8147" t="s">
        <v>12502</v>
      </c>
      <c r="L8147" t="s">
        <v>50</v>
      </c>
      <c r="M8147" t="s">
        <v>4855</v>
      </c>
      <c r="N8147" t="s">
        <v>4933</v>
      </c>
      <c r="O8147" t="s">
        <v>12503</v>
      </c>
      <c r="P8147" t="s">
        <v>67333</v>
      </c>
      <c r="Q8147" t="s">
        <v>67334</v>
      </c>
      <c r="R8147" t="str">
        <f t="shared" si="254"/>
        <v>青州</v>
      </c>
      <c r="S8147" t="str">
        <f t="shared" si="255"/>
        <v>0114</v>
      </c>
    </row>
    <row r="8148" spans="1:19">
      <c r="A8148" t="s">
        <v>67335</v>
      </c>
      <c r="B8148" t="s">
        <v>67336</v>
      </c>
      <c r="C8148" t="s">
        <v>49</v>
      </c>
      <c r="D8148" t="s">
        <v>67337</v>
      </c>
      <c r="E8148" t="s">
        <v>65206</v>
      </c>
      <c r="F8148" t="s">
        <v>67338</v>
      </c>
      <c r="G8148" t="s">
        <v>67339</v>
      </c>
      <c r="H8148" t="s">
        <v>67340</v>
      </c>
      <c r="I8148" t="s">
        <v>4828</v>
      </c>
      <c r="J8148" t="s">
        <v>11156</v>
      </c>
      <c r="K8148" t="s">
        <v>11157</v>
      </c>
      <c r="L8148" t="s">
        <v>86</v>
      </c>
      <c r="M8148" t="s">
        <v>6297</v>
      </c>
      <c r="N8148" t="s">
        <v>5030</v>
      </c>
      <c r="O8148" t="s">
        <v>11158</v>
      </c>
      <c r="P8148" t="s">
        <v>67341</v>
      </c>
      <c r="Q8148" t="s">
        <v>67342</v>
      </c>
      <c r="R8148" t="str">
        <f t="shared" si="254"/>
        <v>坊子</v>
      </c>
      <c r="S8148" t="str">
        <f t="shared" si="255"/>
        <v>0114</v>
      </c>
    </row>
    <row r="8149" spans="1:19">
      <c r="A8149" t="s">
        <v>3538</v>
      </c>
      <c r="B8149" t="s">
        <v>67343</v>
      </c>
      <c r="C8149" t="s">
        <v>49</v>
      </c>
      <c r="D8149" t="s">
        <v>67344</v>
      </c>
      <c r="E8149" t="s">
        <v>65206</v>
      </c>
      <c r="F8149" t="s">
        <v>67345</v>
      </c>
      <c r="G8149" t="s">
        <v>3536</v>
      </c>
      <c r="H8149" t="s">
        <v>67346</v>
      </c>
      <c r="I8149" t="s">
        <v>4852</v>
      </c>
      <c r="J8149" t="s">
        <v>12876</v>
      </c>
      <c r="K8149" t="s">
        <v>12877</v>
      </c>
      <c r="L8149" t="s">
        <v>86</v>
      </c>
      <c r="M8149" t="s">
        <v>6297</v>
      </c>
      <c r="N8149" t="s">
        <v>5699</v>
      </c>
      <c r="O8149" t="s">
        <v>12878</v>
      </c>
      <c r="P8149" t="s">
        <v>67347</v>
      </c>
      <c r="R8149" t="str">
        <f t="shared" si="254"/>
        <v>坊子</v>
      </c>
      <c r="S8149" t="str">
        <f t="shared" si="255"/>
        <v>0114</v>
      </c>
    </row>
    <row r="8150" spans="1:19">
      <c r="A8150" t="s">
        <v>67348</v>
      </c>
      <c r="B8150" t="s">
        <v>67349</v>
      </c>
      <c r="C8150" t="s">
        <v>49</v>
      </c>
      <c r="D8150" t="s">
        <v>67350</v>
      </c>
      <c r="E8150" t="s">
        <v>65080</v>
      </c>
      <c r="F8150" t="s">
        <v>67351</v>
      </c>
      <c r="G8150" t="s">
        <v>67352</v>
      </c>
      <c r="H8150" t="s">
        <v>67353</v>
      </c>
      <c r="I8150" t="s">
        <v>12119</v>
      </c>
      <c r="J8150" t="s">
        <v>7556</v>
      </c>
      <c r="K8150" t="s">
        <v>7557</v>
      </c>
      <c r="L8150" t="s">
        <v>237</v>
      </c>
      <c r="M8150" t="s">
        <v>4971</v>
      </c>
      <c r="N8150" t="s">
        <v>7558</v>
      </c>
      <c r="O8150" t="s">
        <v>7559</v>
      </c>
      <c r="P8150" t="s">
        <v>67354</v>
      </c>
      <c r="R8150" t="str">
        <f t="shared" si="254"/>
        <v>潍城</v>
      </c>
      <c r="S8150" t="str">
        <f t="shared" si="255"/>
        <v>0114</v>
      </c>
    </row>
    <row r="8151" spans="1:19">
      <c r="A8151" t="s">
        <v>67355</v>
      </c>
      <c r="B8151" t="s">
        <v>67356</v>
      </c>
      <c r="C8151" t="s">
        <v>49</v>
      </c>
      <c r="D8151" t="s">
        <v>67357</v>
      </c>
      <c r="E8151" t="s">
        <v>65206</v>
      </c>
      <c r="F8151" t="s">
        <v>67358</v>
      </c>
      <c r="G8151" t="s">
        <v>67359</v>
      </c>
      <c r="H8151" t="s">
        <v>67360</v>
      </c>
      <c r="I8151" t="s">
        <v>5282</v>
      </c>
      <c r="J8151" t="s">
        <v>6327</v>
      </c>
      <c r="K8151" t="s">
        <v>6328</v>
      </c>
      <c r="L8151" t="s">
        <v>1136</v>
      </c>
      <c r="M8151" t="s">
        <v>5210</v>
      </c>
      <c r="N8151" t="s">
        <v>5619</v>
      </c>
      <c r="O8151" t="s">
        <v>6329</v>
      </c>
      <c r="P8151" t="s">
        <v>67361</v>
      </c>
      <c r="Q8151" t="s">
        <v>67362</v>
      </c>
      <c r="R8151" t="str">
        <f t="shared" si="254"/>
        <v>昌乐</v>
      </c>
      <c r="S8151" t="str">
        <f t="shared" si="255"/>
        <v>0114</v>
      </c>
    </row>
    <row r="8152" spans="1:19">
      <c r="A8152" t="s">
        <v>3530</v>
      </c>
      <c r="B8152" t="s">
        <v>67363</v>
      </c>
      <c r="C8152" t="s">
        <v>49</v>
      </c>
      <c r="D8152" t="s">
        <v>67364</v>
      </c>
      <c r="E8152" t="s">
        <v>65080</v>
      </c>
      <c r="F8152" t="s">
        <v>67365</v>
      </c>
      <c r="G8152" t="s">
        <v>3528</v>
      </c>
      <c r="H8152" t="s">
        <v>67366</v>
      </c>
      <c r="I8152" t="s">
        <v>12119</v>
      </c>
      <c r="J8152" t="s">
        <v>7514</v>
      </c>
      <c r="K8152" t="s">
        <v>7515</v>
      </c>
      <c r="L8152" t="s">
        <v>95</v>
      </c>
      <c r="M8152" t="s">
        <v>5042</v>
      </c>
      <c r="N8152" t="s">
        <v>4869</v>
      </c>
      <c r="O8152" t="s">
        <v>7516</v>
      </c>
      <c r="P8152" t="s">
        <v>67367</v>
      </c>
      <c r="R8152" t="str">
        <f t="shared" si="254"/>
        <v>安丘</v>
      </c>
      <c r="S8152" t="str">
        <f t="shared" si="255"/>
        <v>0114</v>
      </c>
    </row>
    <row r="8153" spans="1:19">
      <c r="A8153" t="s">
        <v>67368</v>
      </c>
      <c r="B8153" t="s">
        <v>67369</v>
      </c>
      <c r="C8153" t="s">
        <v>49</v>
      </c>
      <c r="D8153" t="s">
        <v>67370</v>
      </c>
      <c r="E8153" t="s">
        <v>67371</v>
      </c>
      <c r="F8153" t="s">
        <v>67372</v>
      </c>
      <c r="G8153" t="s">
        <v>67373</v>
      </c>
      <c r="H8153" t="s">
        <v>67374</v>
      </c>
      <c r="I8153" t="s">
        <v>4813</v>
      </c>
      <c r="J8153" t="s">
        <v>5316</v>
      </c>
      <c r="K8153" t="s">
        <v>5317</v>
      </c>
      <c r="L8153" t="s">
        <v>375</v>
      </c>
      <c r="M8153" t="s">
        <v>5318</v>
      </c>
      <c r="N8153" t="s">
        <v>4789</v>
      </c>
      <c r="O8153" t="s">
        <v>5319</v>
      </c>
      <c r="P8153" t="s">
        <v>67375</v>
      </c>
      <c r="R8153" t="str">
        <f t="shared" si="254"/>
        <v>昌邑</v>
      </c>
      <c r="S8153" t="str">
        <f t="shared" si="255"/>
        <v>0114</v>
      </c>
    </row>
    <row r="8154" spans="1:19">
      <c r="A8154" t="s">
        <v>67376</v>
      </c>
      <c r="B8154" t="s">
        <v>67377</v>
      </c>
      <c r="C8154" t="s">
        <v>49</v>
      </c>
      <c r="D8154" t="s">
        <v>67378</v>
      </c>
      <c r="E8154" t="s">
        <v>67379</v>
      </c>
      <c r="F8154" t="s">
        <v>67380</v>
      </c>
      <c r="G8154" t="s">
        <v>67381</v>
      </c>
      <c r="H8154" t="s">
        <v>67382</v>
      </c>
      <c r="I8154" t="s">
        <v>4852</v>
      </c>
      <c r="J8154" t="s">
        <v>12967</v>
      </c>
      <c r="K8154" t="s">
        <v>12968</v>
      </c>
      <c r="L8154" t="s">
        <v>114</v>
      </c>
      <c r="M8154" t="s">
        <v>5486</v>
      </c>
      <c r="N8154" t="s">
        <v>5451</v>
      </c>
      <c r="O8154" t="s">
        <v>12969</v>
      </c>
      <c r="P8154" t="s">
        <v>67383</v>
      </c>
      <c r="R8154" t="str">
        <f t="shared" si="254"/>
        <v>高密</v>
      </c>
      <c r="S8154" t="str">
        <f t="shared" si="255"/>
        <v>0114</v>
      </c>
    </row>
    <row r="8155" spans="1:19">
      <c r="A8155" t="s">
        <v>67384</v>
      </c>
      <c r="B8155" t="s">
        <v>67385</v>
      </c>
      <c r="C8155" t="s">
        <v>49</v>
      </c>
      <c r="D8155" t="s">
        <v>67386</v>
      </c>
      <c r="E8155" t="s">
        <v>65072</v>
      </c>
      <c r="F8155" t="s">
        <v>67387</v>
      </c>
      <c r="G8155" t="s">
        <v>67388</v>
      </c>
      <c r="H8155" t="s">
        <v>67389</v>
      </c>
      <c r="I8155" t="s">
        <v>4852</v>
      </c>
      <c r="J8155" t="s">
        <v>10338</v>
      </c>
      <c r="K8155" t="s">
        <v>10339</v>
      </c>
      <c r="L8155" t="s">
        <v>237</v>
      </c>
      <c r="M8155" t="s">
        <v>5247</v>
      </c>
      <c r="N8155" t="s">
        <v>5056</v>
      </c>
      <c r="O8155" t="s">
        <v>10340</v>
      </c>
      <c r="P8155" t="s">
        <v>67390</v>
      </c>
      <c r="Q8155" t="s">
        <v>67391</v>
      </c>
      <c r="R8155" t="str">
        <f t="shared" si="254"/>
        <v>潍城</v>
      </c>
      <c r="S8155" t="str">
        <f t="shared" si="255"/>
        <v>0114</v>
      </c>
    </row>
    <row r="8156" spans="1:19">
      <c r="A8156" t="s">
        <v>3490</v>
      </c>
      <c r="B8156" t="s">
        <v>67392</v>
      </c>
      <c r="C8156" t="s">
        <v>49</v>
      </c>
      <c r="D8156" t="s">
        <v>67393</v>
      </c>
      <c r="E8156" t="s">
        <v>65072</v>
      </c>
      <c r="F8156" t="s">
        <v>67394</v>
      </c>
      <c r="G8156" t="s">
        <v>3488</v>
      </c>
      <c r="H8156" t="s">
        <v>67395</v>
      </c>
      <c r="I8156" t="s">
        <v>5541</v>
      </c>
      <c r="J8156" t="s">
        <v>10771</v>
      </c>
      <c r="K8156" t="s">
        <v>10772</v>
      </c>
      <c r="L8156" t="s">
        <v>60</v>
      </c>
      <c r="M8156" t="s">
        <v>5420</v>
      </c>
      <c r="N8156" t="s">
        <v>5699</v>
      </c>
      <c r="O8156" t="s">
        <v>10773</v>
      </c>
      <c r="P8156" t="s">
        <v>67396</v>
      </c>
      <c r="Q8156" t="s">
        <v>67397</v>
      </c>
      <c r="R8156" t="str">
        <f t="shared" si="254"/>
        <v>奎文</v>
      </c>
      <c r="S8156" t="str">
        <f t="shared" si="255"/>
        <v>0114</v>
      </c>
    </row>
    <row r="8157" spans="1:19">
      <c r="A8157" t="s">
        <v>67398</v>
      </c>
      <c r="B8157" t="s">
        <v>67399</v>
      </c>
      <c r="C8157" t="s">
        <v>49</v>
      </c>
      <c r="D8157" t="s">
        <v>67400</v>
      </c>
      <c r="E8157" t="s">
        <v>65072</v>
      </c>
      <c r="F8157" t="s">
        <v>67401</v>
      </c>
      <c r="G8157" t="s">
        <v>67402</v>
      </c>
      <c r="H8157" t="s">
        <v>67403</v>
      </c>
      <c r="I8157" t="s">
        <v>5282</v>
      </c>
      <c r="J8157" t="s">
        <v>9356</v>
      </c>
      <c r="K8157" t="s">
        <v>9357</v>
      </c>
      <c r="L8157" t="s">
        <v>375</v>
      </c>
      <c r="M8157" t="s">
        <v>5409</v>
      </c>
      <c r="N8157" t="s">
        <v>5487</v>
      </c>
      <c r="O8157" t="s">
        <v>9358</v>
      </c>
      <c r="P8157" t="s">
        <v>67404</v>
      </c>
      <c r="R8157" t="str">
        <f t="shared" si="254"/>
        <v>昌邑</v>
      </c>
      <c r="S8157" t="str">
        <f t="shared" si="255"/>
        <v>0114</v>
      </c>
    </row>
    <row r="8158" spans="1:19">
      <c r="A8158" t="s">
        <v>67405</v>
      </c>
      <c r="B8158" t="s">
        <v>67406</v>
      </c>
      <c r="C8158" t="s">
        <v>49</v>
      </c>
      <c r="D8158" t="s">
        <v>67407</v>
      </c>
      <c r="E8158" t="s">
        <v>65072</v>
      </c>
      <c r="F8158" t="s">
        <v>67408</v>
      </c>
      <c r="G8158" t="s">
        <v>67409</v>
      </c>
      <c r="H8158" t="s">
        <v>67410</v>
      </c>
      <c r="I8158" t="s">
        <v>4852</v>
      </c>
      <c r="J8158" t="s">
        <v>12527</v>
      </c>
      <c r="K8158" t="s">
        <v>12528</v>
      </c>
      <c r="L8158" t="s">
        <v>50</v>
      </c>
      <c r="M8158" t="s">
        <v>6207</v>
      </c>
      <c r="N8158" t="s">
        <v>5487</v>
      </c>
      <c r="O8158" t="s">
        <v>12529</v>
      </c>
      <c r="P8158" t="s">
        <v>67411</v>
      </c>
      <c r="R8158" t="str">
        <f t="shared" si="254"/>
        <v>青州</v>
      </c>
      <c r="S8158" t="str">
        <f t="shared" si="255"/>
        <v>0114</v>
      </c>
    </row>
    <row r="8159" spans="1:19">
      <c r="A8159" t="s">
        <v>67412</v>
      </c>
      <c r="B8159" t="s">
        <v>67413</v>
      </c>
      <c r="C8159" t="s">
        <v>49</v>
      </c>
      <c r="D8159" t="s">
        <v>67414</v>
      </c>
      <c r="E8159" t="s">
        <v>65129</v>
      </c>
      <c r="F8159" t="s">
        <v>67415</v>
      </c>
      <c r="G8159" t="s">
        <v>67416</v>
      </c>
      <c r="H8159" t="s">
        <v>67417</v>
      </c>
      <c r="I8159" t="s">
        <v>12119</v>
      </c>
      <c r="J8159" t="s">
        <v>8984</v>
      </c>
      <c r="K8159" t="s">
        <v>8985</v>
      </c>
      <c r="L8159" t="s">
        <v>60</v>
      </c>
      <c r="M8159" t="s">
        <v>5511</v>
      </c>
      <c r="N8159" t="s">
        <v>4905</v>
      </c>
      <c r="O8159" t="s">
        <v>8986</v>
      </c>
      <c r="Q8159" t="s">
        <v>67418</v>
      </c>
      <c r="R8159" t="str">
        <f t="shared" si="254"/>
        <v>奎文</v>
      </c>
      <c r="S8159" t="str">
        <f t="shared" si="255"/>
        <v>0114</v>
      </c>
    </row>
    <row r="8160" spans="1:19">
      <c r="A8160" t="s">
        <v>67419</v>
      </c>
      <c r="B8160" t="s">
        <v>67420</v>
      </c>
      <c r="C8160" t="s">
        <v>49</v>
      </c>
      <c r="D8160" t="s">
        <v>67421</v>
      </c>
      <c r="E8160" t="s">
        <v>65129</v>
      </c>
      <c r="F8160" t="s">
        <v>67422</v>
      </c>
      <c r="G8160" t="s">
        <v>67423</v>
      </c>
      <c r="H8160" t="s">
        <v>67424</v>
      </c>
      <c r="I8160" t="s">
        <v>12119</v>
      </c>
      <c r="J8160" t="s">
        <v>12223</v>
      </c>
      <c r="K8160" t="s">
        <v>12224</v>
      </c>
      <c r="L8160" t="s">
        <v>50</v>
      </c>
      <c r="M8160" t="s">
        <v>4855</v>
      </c>
      <c r="N8160" t="s">
        <v>5939</v>
      </c>
      <c r="O8160" t="s">
        <v>12225</v>
      </c>
      <c r="P8160" t="s">
        <v>67425</v>
      </c>
      <c r="Q8160" t="s">
        <v>67426</v>
      </c>
      <c r="R8160" t="str">
        <f t="shared" si="254"/>
        <v>青州</v>
      </c>
      <c r="S8160" t="str">
        <f t="shared" si="255"/>
        <v>0114</v>
      </c>
    </row>
    <row r="8161" spans="1:19">
      <c r="A8161" t="s">
        <v>67427</v>
      </c>
      <c r="B8161" t="s">
        <v>67428</v>
      </c>
      <c r="C8161" t="s">
        <v>49</v>
      </c>
      <c r="D8161" t="s">
        <v>67429</v>
      </c>
      <c r="E8161" t="s">
        <v>65072</v>
      </c>
      <c r="F8161" t="s">
        <v>67430</v>
      </c>
      <c r="G8161" t="s">
        <v>67431</v>
      </c>
      <c r="H8161" t="s">
        <v>67432</v>
      </c>
      <c r="I8161" t="s">
        <v>4955</v>
      </c>
      <c r="J8161" t="s">
        <v>5937</v>
      </c>
      <c r="K8161" t="s">
        <v>5938</v>
      </c>
      <c r="L8161" t="s">
        <v>86</v>
      </c>
      <c r="M8161" t="s">
        <v>5099</v>
      </c>
      <c r="N8161" t="s">
        <v>5421</v>
      </c>
      <c r="O8161" t="s">
        <v>5940</v>
      </c>
      <c r="P8161" t="s">
        <v>67433</v>
      </c>
      <c r="Q8161" t="s">
        <v>67434</v>
      </c>
      <c r="R8161" t="str">
        <f t="shared" si="254"/>
        <v>坊子</v>
      </c>
      <c r="S8161" t="str">
        <f t="shared" si="255"/>
        <v>0114</v>
      </c>
    </row>
    <row r="8162" spans="1:19">
      <c r="A8162" t="s">
        <v>67435</v>
      </c>
      <c r="B8162" t="s">
        <v>67436</v>
      </c>
      <c r="C8162" t="s">
        <v>49</v>
      </c>
      <c r="D8162" t="s">
        <v>67437</v>
      </c>
      <c r="E8162" t="s">
        <v>65129</v>
      </c>
      <c r="F8162" t="s">
        <v>67438</v>
      </c>
      <c r="G8162" t="s">
        <v>67439</v>
      </c>
      <c r="H8162" t="s">
        <v>67440</v>
      </c>
      <c r="I8162" t="s">
        <v>12757</v>
      </c>
      <c r="J8162" t="s">
        <v>4853</v>
      </c>
      <c r="K8162" t="s">
        <v>4854</v>
      </c>
      <c r="L8162" t="s">
        <v>50</v>
      </c>
      <c r="M8162" t="s">
        <v>4855</v>
      </c>
      <c r="N8162" t="s">
        <v>4905</v>
      </c>
      <c r="O8162" t="s">
        <v>4857</v>
      </c>
      <c r="P8162" t="s">
        <v>67441</v>
      </c>
      <c r="R8162" t="str">
        <f t="shared" si="254"/>
        <v>青州</v>
      </c>
      <c r="S8162" t="str">
        <f t="shared" si="255"/>
        <v>0114</v>
      </c>
    </row>
    <row r="8163" spans="1:19">
      <c r="A8163" t="s">
        <v>67442</v>
      </c>
      <c r="B8163" t="s">
        <v>67443</v>
      </c>
      <c r="C8163" t="s">
        <v>49</v>
      </c>
      <c r="D8163" t="s">
        <v>67444</v>
      </c>
      <c r="E8163" t="s">
        <v>65129</v>
      </c>
      <c r="F8163" t="s">
        <v>67445</v>
      </c>
      <c r="G8163" t="s">
        <v>67446</v>
      </c>
      <c r="H8163" t="s">
        <v>67447</v>
      </c>
      <c r="I8163" t="s">
        <v>12757</v>
      </c>
      <c r="J8163" t="s">
        <v>8984</v>
      </c>
      <c r="K8163" t="s">
        <v>8985</v>
      </c>
      <c r="L8163" t="s">
        <v>60</v>
      </c>
      <c r="M8163" t="s">
        <v>5511</v>
      </c>
      <c r="N8163" t="s">
        <v>4905</v>
      </c>
      <c r="O8163" t="s">
        <v>8986</v>
      </c>
      <c r="P8163" t="s">
        <v>67448</v>
      </c>
      <c r="R8163" t="str">
        <f t="shared" si="254"/>
        <v>奎文</v>
      </c>
      <c r="S8163" t="str">
        <f t="shared" si="255"/>
        <v>0114</v>
      </c>
    </row>
    <row r="8164" spans="1:19">
      <c r="A8164" t="s">
        <v>67449</v>
      </c>
      <c r="B8164" t="s">
        <v>67450</v>
      </c>
      <c r="C8164" t="s">
        <v>49</v>
      </c>
      <c r="D8164" t="s">
        <v>67451</v>
      </c>
      <c r="E8164" t="s">
        <v>66811</v>
      </c>
      <c r="F8164" t="s">
        <v>67452</v>
      </c>
      <c r="G8164" t="s">
        <v>67453</v>
      </c>
      <c r="H8164" t="s">
        <v>67454</v>
      </c>
      <c r="I8164" t="s">
        <v>12119</v>
      </c>
      <c r="J8164" t="s">
        <v>7544</v>
      </c>
      <c r="K8164" t="s">
        <v>7545</v>
      </c>
      <c r="L8164" t="s">
        <v>375</v>
      </c>
      <c r="M8164" t="s">
        <v>7334</v>
      </c>
      <c r="N8164" t="s">
        <v>4789</v>
      </c>
      <c r="O8164" t="s">
        <v>7546</v>
      </c>
      <c r="P8164" t="s">
        <v>67455</v>
      </c>
      <c r="R8164" t="str">
        <f t="shared" si="254"/>
        <v>昌邑</v>
      </c>
      <c r="S8164" t="str">
        <f t="shared" si="255"/>
        <v>0114</v>
      </c>
    </row>
    <row r="8165" spans="1:19">
      <c r="A8165" t="s">
        <v>67456</v>
      </c>
      <c r="B8165" t="s">
        <v>67457</v>
      </c>
      <c r="C8165" t="s">
        <v>49</v>
      </c>
      <c r="D8165" t="s">
        <v>67458</v>
      </c>
      <c r="E8165" t="s">
        <v>65072</v>
      </c>
      <c r="F8165" t="s">
        <v>67459</v>
      </c>
      <c r="G8165" t="s">
        <v>67460</v>
      </c>
      <c r="H8165" t="s">
        <v>67461</v>
      </c>
      <c r="I8165" t="s">
        <v>4852</v>
      </c>
      <c r="J8165" t="s">
        <v>7352</v>
      </c>
      <c r="K8165" t="s">
        <v>7353</v>
      </c>
      <c r="L8165" t="s">
        <v>60</v>
      </c>
      <c r="M8165" t="s">
        <v>5511</v>
      </c>
      <c r="N8165" t="s">
        <v>5907</v>
      </c>
      <c r="O8165" t="s">
        <v>7354</v>
      </c>
      <c r="P8165" t="s">
        <v>67462</v>
      </c>
      <c r="R8165" t="str">
        <f t="shared" si="254"/>
        <v>奎文</v>
      </c>
      <c r="S8165" t="str">
        <f t="shared" si="255"/>
        <v>0114</v>
      </c>
    </row>
    <row r="8166" spans="1:19">
      <c r="A8166" t="s">
        <v>67463</v>
      </c>
      <c r="B8166" t="s">
        <v>67464</v>
      </c>
      <c r="C8166" t="s">
        <v>49</v>
      </c>
      <c r="D8166" t="s">
        <v>67465</v>
      </c>
      <c r="E8166" t="s">
        <v>65129</v>
      </c>
      <c r="F8166" t="s">
        <v>67466</v>
      </c>
      <c r="G8166" t="s">
        <v>67467</v>
      </c>
      <c r="H8166" t="s">
        <v>67468</v>
      </c>
      <c r="I8166" t="s">
        <v>12844</v>
      </c>
      <c r="J8166" t="s">
        <v>5351</v>
      </c>
      <c r="K8166" t="s">
        <v>5352</v>
      </c>
      <c r="L8166" t="s">
        <v>123</v>
      </c>
      <c r="M8166" t="s">
        <v>5353</v>
      </c>
      <c r="N8166" t="s">
        <v>4775</v>
      </c>
      <c r="O8166" t="s">
        <v>5354</v>
      </c>
      <c r="P8166" t="s">
        <v>67469</v>
      </c>
      <c r="R8166" t="str">
        <f t="shared" si="254"/>
        <v>诸城</v>
      </c>
      <c r="S8166" t="str">
        <f t="shared" si="255"/>
        <v>0114</v>
      </c>
    </row>
    <row r="8167" spans="1:19">
      <c r="A8167" t="s">
        <v>67470</v>
      </c>
      <c r="B8167" t="s">
        <v>67471</v>
      </c>
      <c r="C8167" t="s">
        <v>49</v>
      </c>
      <c r="D8167" t="s">
        <v>67472</v>
      </c>
      <c r="E8167" t="s">
        <v>66811</v>
      </c>
      <c r="F8167" t="s">
        <v>67473</v>
      </c>
      <c r="G8167" t="s">
        <v>67474</v>
      </c>
      <c r="H8167" t="s">
        <v>67475</v>
      </c>
      <c r="I8167" t="s">
        <v>12119</v>
      </c>
      <c r="J8167" t="s">
        <v>6065</v>
      </c>
      <c r="K8167" t="s">
        <v>6066</v>
      </c>
      <c r="L8167" t="s">
        <v>123</v>
      </c>
      <c r="M8167" t="s">
        <v>4994</v>
      </c>
      <c r="N8167" t="s">
        <v>5112</v>
      </c>
      <c r="O8167" t="s">
        <v>6067</v>
      </c>
      <c r="P8167" t="s">
        <v>67476</v>
      </c>
      <c r="Q8167" t="s">
        <v>67477</v>
      </c>
      <c r="R8167" t="str">
        <f t="shared" si="254"/>
        <v>诸城</v>
      </c>
      <c r="S8167" t="str">
        <f t="shared" si="255"/>
        <v>0114</v>
      </c>
    </row>
    <row r="8168" spans="1:19">
      <c r="A8168" t="s">
        <v>67478</v>
      </c>
      <c r="B8168" t="s">
        <v>67479</v>
      </c>
      <c r="C8168" t="s">
        <v>49</v>
      </c>
      <c r="D8168" t="s">
        <v>67480</v>
      </c>
      <c r="E8168" t="s">
        <v>65129</v>
      </c>
      <c r="F8168" t="s">
        <v>67481</v>
      </c>
      <c r="G8168" t="s">
        <v>67482</v>
      </c>
      <c r="H8168" t="s">
        <v>67483</v>
      </c>
      <c r="I8168" t="s">
        <v>12119</v>
      </c>
      <c r="J8168" t="s">
        <v>10338</v>
      </c>
      <c r="K8168" t="s">
        <v>10339</v>
      </c>
      <c r="L8168" t="s">
        <v>237</v>
      </c>
      <c r="M8168" t="s">
        <v>5247</v>
      </c>
      <c r="N8168" t="s">
        <v>5056</v>
      </c>
      <c r="O8168" t="s">
        <v>10340</v>
      </c>
      <c r="P8168" t="s">
        <v>67484</v>
      </c>
      <c r="Q8168" t="s">
        <v>67485</v>
      </c>
      <c r="R8168" t="str">
        <f t="shared" si="254"/>
        <v>潍城</v>
      </c>
      <c r="S8168" t="str">
        <f t="shared" si="255"/>
        <v>0114</v>
      </c>
    </row>
    <row r="8169" spans="1:19">
      <c r="A8169" t="s">
        <v>67486</v>
      </c>
      <c r="B8169" t="s">
        <v>67487</v>
      </c>
      <c r="C8169" t="s">
        <v>49</v>
      </c>
      <c r="D8169" t="s">
        <v>67488</v>
      </c>
      <c r="E8169" t="s">
        <v>67489</v>
      </c>
      <c r="F8169" t="s">
        <v>67490</v>
      </c>
      <c r="G8169" t="s">
        <v>67491</v>
      </c>
      <c r="H8169" t="s">
        <v>67492</v>
      </c>
      <c r="I8169" t="s">
        <v>67493</v>
      </c>
      <c r="J8169" t="s">
        <v>5122</v>
      </c>
      <c r="K8169" t="s">
        <v>5123</v>
      </c>
      <c r="N8169" t="s">
        <v>5960</v>
      </c>
      <c r="O8169" t="s">
        <v>5124</v>
      </c>
      <c r="R8169" t="str">
        <f t="shared" si="254"/>
        <v/>
      </c>
      <c r="S8169" t="str">
        <f t="shared" si="255"/>
        <v>0114</v>
      </c>
    </row>
    <row r="8170" spans="1:19">
      <c r="A8170" t="s">
        <v>67494</v>
      </c>
      <c r="B8170" t="s">
        <v>67495</v>
      </c>
      <c r="C8170" t="s">
        <v>49</v>
      </c>
      <c r="D8170" t="s">
        <v>67496</v>
      </c>
      <c r="E8170" t="s">
        <v>65072</v>
      </c>
      <c r="F8170" t="s">
        <v>67497</v>
      </c>
      <c r="G8170" t="s">
        <v>67498</v>
      </c>
      <c r="H8170" t="s">
        <v>67499</v>
      </c>
      <c r="I8170" t="s">
        <v>4852</v>
      </c>
      <c r="J8170" t="s">
        <v>8722</v>
      </c>
      <c r="K8170" t="s">
        <v>8723</v>
      </c>
      <c r="L8170" t="s">
        <v>60</v>
      </c>
      <c r="M8170" t="s">
        <v>4904</v>
      </c>
      <c r="N8170" t="s">
        <v>4856</v>
      </c>
      <c r="O8170" t="s">
        <v>8724</v>
      </c>
      <c r="P8170" t="s">
        <v>67500</v>
      </c>
      <c r="Q8170" t="s">
        <v>67501</v>
      </c>
      <c r="R8170" t="str">
        <f t="shared" si="254"/>
        <v>奎文</v>
      </c>
      <c r="S8170" t="str">
        <f t="shared" si="255"/>
        <v>0114</v>
      </c>
    </row>
    <row r="8171" spans="1:19">
      <c r="A8171" t="s">
        <v>67502</v>
      </c>
      <c r="B8171" t="s">
        <v>67503</v>
      </c>
      <c r="C8171" t="s">
        <v>49</v>
      </c>
      <c r="D8171" t="s">
        <v>67504</v>
      </c>
      <c r="E8171" t="s">
        <v>65072</v>
      </c>
      <c r="F8171" t="s">
        <v>67505</v>
      </c>
      <c r="G8171" t="s">
        <v>67506</v>
      </c>
      <c r="H8171" t="s">
        <v>67507</v>
      </c>
      <c r="I8171" t="s">
        <v>4828</v>
      </c>
      <c r="J8171" t="s">
        <v>6840</v>
      </c>
      <c r="K8171" t="s">
        <v>6841</v>
      </c>
      <c r="L8171" t="s">
        <v>1136</v>
      </c>
      <c r="M8171" t="s">
        <v>5330</v>
      </c>
      <c r="N8171" t="s">
        <v>4845</v>
      </c>
      <c r="O8171" t="s">
        <v>6842</v>
      </c>
      <c r="P8171" t="s">
        <v>67508</v>
      </c>
      <c r="R8171" t="str">
        <f t="shared" si="254"/>
        <v>昌乐</v>
      </c>
      <c r="S8171" t="str">
        <f t="shared" si="255"/>
        <v>0114</v>
      </c>
    </row>
    <row r="8172" spans="1:19">
      <c r="A8172" t="s">
        <v>67509</v>
      </c>
      <c r="B8172" t="s">
        <v>67510</v>
      </c>
      <c r="C8172" t="s">
        <v>49</v>
      </c>
      <c r="D8172" t="s">
        <v>67511</v>
      </c>
      <c r="E8172" t="s">
        <v>66811</v>
      </c>
      <c r="F8172" t="s">
        <v>67512</v>
      </c>
      <c r="G8172" t="s">
        <v>67513</v>
      </c>
      <c r="H8172" t="s">
        <v>67514</v>
      </c>
      <c r="I8172" t="s">
        <v>12119</v>
      </c>
      <c r="J8172" t="s">
        <v>5497</v>
      </c>
      <c r="K8172" t="s">
        <v>5498</v>
      </c>
      <c r="L8172" t="s">
        <v>375</v>
      </c>
      <c r="M8172" t="s">
        <v>5499</v>
      </c>
      <c r="N8172" t="s">
        <v>5056</v>
      </c>
      <c r="O8172" t="s">
        <v>5500</v>
      </c>
      <c r="P8172" t="s">
        <v>67515</v>
      </c>
      <c r="Q8172" t="s">
        <v>67516</v>
      </c>
      <c r="R8172" t="str">
        <f t="shared" si="254"/>
        <v>昌邑</v>
      </c>
      <c r="S8172" t="str">
        <f t="shared" si="255"/>
        <v>0114</v>
      </c>
    </row>
    <row r="8173" spans="1:19">
      <c r="A8173" t="s">
        <v>67517</v>
      </c>
      <c r="B8173" t="s">
        <v>67518</v>
      </c>
      <c r="C8173" t="s">
        <v>49</v>
      </c>
      <c r="D8173" t="s">
        <v>67519</v>
      </c>
      <c r="E8173" t="s">
        <v>67520</v>
      </c>
      <c r="F8173" t="s">
        <v>67521</v>
      </c>
      <c r="G8173" t="s">
        <v>67522</v>
      </c>
      <c r="H8173" t="s">
        <v>67523</v>
      </c>
      <c r="I8173" t="s">
        <v>12119</v>
      </c>
      <c r="J8173" t="s">
        <v>17954</v>
      </c>
      <c r="K8173" t="s">
        <v>17955</v>
      </c>
      <c r="L8173" t="s">
        <v>95</v>
      </c>
      <c r="M8173" t="s">
        <v>5709</v>
      </c>
      <c r="N8173" t="s">
        <v>10961</v>
      </c>
      <c r="O8173" t="s">
        <v>17956</v>
      </c>
      <c r="P8173" t="s">
        <v>66791</v>
      </c>
      <c r="Q8173" t="s">
        <v>67524</v>
      </c>
      <c r="R8173" t="str">
        <f t="shared" si="254"/>
        <v>安丘</v>
      </c>
      <c r="S8173" t="str">
        <f t="shared" si="255"/>
        <v>0114</v>
      </c>
    </row>
    <row r="8174" spans="1:19">
      <c r="A8174" t="s">
        <v>67525</v>
      </c>
      <c r="B8174" t="s">
        <v>67526</v>
      </c>
      <c r="C8174" t="s">
        <v>49</v>
      </c>
      <c r="D8174" t="s">
        <v>67527</v>
      </c>
      <c r="E8174" t="s">
        <v>65129</v>
      </c>
      <c r="F8174" t="s">
        <v>67528</v>
      </c>
      <c r="G8174" t="s">
        <v>67529</v>
      </c>
      <c r="H8174" t="s">
        <v>67530</v>
      </c>
      <c r="I8174" t="s">
        <v>12119</v>
      </c>
      <c r="J8174" t="s">
        <v>4890</v>
      </c>
      <c r="K8174" t="s">
        <v>4891</v>
      </c>
      <c r="L8174" t="s">
        <v>50</v>
      </c>
      <c r="M8174" t="s">
        <v>4855</v>
      </c>
      <c r="N8174" t="s">
        <v>21870</v>
      </c>
      <c r="O8174" t="s">
        <v>4893</v>
      </c>
      <c r="R8174" t="str">
        <f t="shared" si="254"/>
        <v>青州</v>
      </c>
      <c r="S8174" t="str">
        <f t="shared" si="255"/>
        <v>0114</v>
      </c>
    </row>
    <row r="8175" spans="1:19">
      <c r="A8175" t="s">
        <v>67531</v>
      </c>
      <c r="B8175" t="s">
        <v>67532</v>
      </c>
      <c r="C8175" t="s">
        <v>49</v>
      </c>
      <c r="D8175" t="s">
        <v>67533</v>
      </c>
      <c r="E8175" t="s">
        <v>65072</v>
      </c>
      <c r="F8175" t="s">
        <v>67534</v>
      </c>
      <c r="G8175" t="s">
        <v>67535</v>
      </c>
      <c r="H8175" t="s">
        <v>67536</v>
      </c>
      <c r="I8175" t="s">
        <v>5282</v>
      </c>
      <c r="J8175" t="s">
        <v>12758</v>
      </c>
      <c r="K8175" t="s">
        <v>12759</v>
      </c>
      <c r="L8175" t="s">
        <v>1136</v>
      </c>
      <c r="M8175" t="s">
        <v>5210</v>
      </c>
      <c r="N8175" t="s">
        <v>5030</v>
      </c>
      <c r="O8175" t="s">
        <v>12760</v>
      </c>
      <c r="P8175" t="s">
        <v>67537</v>
      </c>
      <c r="R8175" t="str">
        <f t="shared" si="254"/>
        <v>昌乐</v>
      </c>
      <c r="S8175" t="str">
        <f t="shared" si="255"/>
        <v>0114</v>
      </c>
    </row>
    <row r="8176" spans="1:19">
      <c r="A8176" t="s">
        <v>67538</v>
      </c>
      <c r="B8176" t="s">
        <v>67539</v>
      </c>
      <c r="C8176" t="s">
        <v>49</v>
      </c>
      <c r="D8176" t="s">
        <v>67540</v>
      </c>
      <c r="E8176" t="s">
        <v>65129</v>
      </c>
      <c r="F8176" t="s">
        <v>67541</v>
      </c>
      <c r="G8176" t="s">
        <v>67542</v>
      </c>
      <c r="H8176" t="s">
        <v>67543</v>
      </c>
      <c r="I8176" t="s">
        <v>12757</v>
      </c>
      <c r="J8176" t="s">
        <v>12715</v>
      </c>
      <c r="K8176" t="s">
        <v>12716</v>
      </c>
      <c r="L8176" t="s">
        <v>123</v>
      </c>
      <c r="M8176" t="s">
        <v>7767</v>
      </c>
      <c r="N8176" t="s">
        <v>5198</v>
      </c>
      <c r="O8176" t="s">
        <v>12717</v>
      </c>
      <c r="P8176" t="s">
        <v>67544</v>
      </c>
      <c r="Q8176" t="s">
        <v>67545</v>
      </c>
      <c r="R8176" t="str">
        <f t="shared" si="254"/>
        <v>诸城</v>
      </c>
      <c r="S8176" t="str">
        <f t="shared" si="255"/>
        <v>0114</v>
      </c>
    </row>
    <row r="8177" spans="1:19">
      <c r="A8177" t="s">
        <v>3634</v>
      </c>
      <c r="B8177" t="s">
        <v>67546</v>
      </c>
      <c r="C8177" t="s">
        <v>49</v>
      </c>
      <c r="D8177" t="s">
        <v>67547</v>
      </c>
      <c r="E8177" t="s">
        <v>65080</v>
      </c>
      <c r="F8177" t="s">
        <v>67548</v>
      </c>
      <c r="G8177" t="s">
        <v>3632</v>
      </c>
      <c r="H8177" t="s">
        <v>67549</v>
      </c>
      <c r="I8177" t="s">
        <v>5835</v>
      </c>
      <c r="J8177" t="s">
        <v>8545</v>
      </c>
      <c r="K8177" t="s">
        <v>8546</v>
      </c>
      <c r="L8177" t="s">
        <v>60</v>
      </c>
      <c r="M8177" t="s">
        <v>5511</v>
      </c>
      <c r="O8177" t="s">
        <v>8547</v>
      </c>
      <c r="P8177" t="s">
        <v>67550</v>
      </c>
      <c r="Q8177" t="s">
        <v>49165</v>
      </c>
      <c r="R8177" t="str">
        <f t="shared" si="254"/>
        <v>奎文</v>
      </c>
      <c r="S8177" t="str">
        <f t="shared" si="255"/>
        <v>0114</v>
      </c>
    </row>
    <row r="8178" spans="1:19">
      <c r="A8178" t="s">
        <v>67551</v>
      </c>
      <c r="B8178" t="s">
        <v>67552</v>
      </c>
      <c r="C8178" t="s">
        <v>49</v>
      </c>
      <c r="D8178" t="s">
        <v>67553</v>
      </c>
      <c r="E8178" t="s">
        <v>67554</v>
      </c>
      <c r="F8178" t="s">
        <v>67555</v>
      </c>
      <c r="G8178" t="s">
        <v>67556</v>
      </c>
      <c r="H8178" t="s">
        <v>67557</v>
      </c>
      <c r="I8178" t="s">
        <v>12119</v>
      </c>
      <c r="J8178" t="s">
        <v>11830</v>
      </c>
      <c r="K8178" t="s">
        <v>11831</v>
      </c>
      <c r="L8178" t="s">
        <v>114</v>
      </c>
      <c r="M8178" t="s">
        <v>4918</v>
      </c>
      <c r="N8178" t="s">
        <v>4919</v>
      </c>
      <c r="O8178" t="s">
        <v>11833</v>
      </c>
      <c r="P8178" t="s">
        <v>67558</v>
      </c>
      <c r="R8178" t="str">
        <f t="shared" si="254"/>
        <v>高密</v>
      </c>
      <c r="S8178" t="str">
        <f t="shared" si="255"/>
        <v>0114</v>
      </c>
    </row>
    <row r="8179" spans="1:19">
      <c r="A8179" t="s">
        <v>67559</v>
      </c>
      <c r="B8179" t="s">
        <v>67560</v>
      </c>
      <c r="C8179" t="s">
        <v>49</v>
      </c>
      <c r="D8179" t="s">
        <v>67561</v>
      </c>
      <c r="E8179" t="s">
        <v>65072</v>
      </c>
      <c r="F8179" t="s">
        <v>67562</v>
      </c>
      <c r="G8179" t="s">
        <v>67563</v>
      </c>
      <c r="H8179" t="s">
        <v>67564</v>
      </c>
      <c r="I8179" t="s">
        <v>4785</v>
      </c>
      <c r="J8179" t="s">
        <v>5087</v>
      </c>
      <c r="K8179" t="s">
        <v>5088</v>
      </c>
      <c r="L8179" t="s">
        <v>105</v>
      </c>
      <c r="M8179" t="s">
        <v>5089</v>
      </c>
      <c r="N8179" t="s">
        <v>5487</v>
      </c>
      <c r="O8179" t="s">
        <v>5090</v>
      </c>
      <c r="P8179" t="s">
        <v>67565</v>
      </c>
      <c r="Q8179" t="s">
        <v>67566</v>
      </c>
      <c r="R8179" t="str">
        <f t="shared" si="254"/>
        <v>寿光</v>
      </c>
      <c r="S8179" t="str">
        <f t="shared" si="255"/>
        <v>0114</v>
      </c>
    </row>
    <row r="8180" spans="1:19">
      <c r="A8180" t="s">
        <v>67567</v>
      </c>
      <c r="B8180" t="s">
        <v>67568</v>
      </c>
      <c r="C8180" t="s">
        <v>49</v>
      </c>
      <c r="D8180" t="s">
        <v>67569</v>
      </c>
      <c r="E8180" t="s">
        <v>65080</v>
      </c>
      <c r="F8180" t="s">
        <v>67570</v>
      </c>
      <c r="G8180" t="s">
        <v>67571</v>
      </c>
      <c r="H8180" t="s">
        <v>67572</v>
      </c>
      <c r="I8180" t="s">
        <v>12757</v>
      </c>
      <c r="J8180" t="s">
        <v>5531</v>
      </c>
      <c r="K8180" t="s">
        <v>5532</v>
      </c>
      <c r="L8180" t="s">
        <v>105</v>
      </c>
      <c r="M8180" t="s">
        <v>5176</v>
      </c>
      <c r="O8180" t="s">
        <v>5533</v>
      </c>
      <c r="P8180" t="s">
        <v>67573</v>
      </c>
      <c r="Q8180" t="s">
        <v>67574</v>
      </c>
      <c r="R8180" t="str">
        <f t="shared" si="254"/>
        <v>寿光</v>
      </c>
      <c r="S8180" t="str">
        <f t="shared" si="255"/>
        <v>0114</v>
      </c>
    </row>
    <row r="8181" spans="1:19">
      <c r="A8181" t="s">
        <v>67575</v>
      </c>
      <c r="B8181" t="s">
        <v>67576</v>
      </c>
      <c r="C8181" t="s">
        <v>49</v>
      </c>
      <c r="D8181" t="s">
        <v>67577</v>
      </c>
      <c r="E8181" t="s">
        <v>65129</v>
      </c>
      <c r="F8181" t="s">
        <v>67445</v>
      </c>
      <c r="G8181" t="s">
        <v>67446</v>
      </c>
      <c r="H8181" t="s">
        <v>67578</v>
      </c>
      <c r="I8181" t="s">
        <v>12757</v>
      </c>
      <c r="J8181" t="s">
        <v>8984</v>
      </c>
      <c r="K8181" t="s">
        <v>8985</v>
      </c>
      <c r="L8181" t="s">
        <v>60</v>
      </c>
      <c r="M8181" t="s">
        <v>5511</v>
      </c>
      <c r="N8181" t="s">
        <v>4905</v>
      </c>
      <c r="O8181" t="s">
        <v>8986</v>
      </c>
      <c r="P8181" t="s">
        <v>67579</v>
      </c>
      <c r="R8181" t="str">
        <f t="shared" si="254"/>
        <v>奎文</v>
      </c>
      <c r="S8181" t="str">
        <f t="shared" si="255"/>
        <v>0114</v>
      </c>
    </row>
    <row r="8182" spans="1:19">
      <c r="A8182" t="s">
        <v>67580</v>
      </c>
      <c r="B8182" t="s">
        <v>67581</v>
      </c>
      <c r="C8182" t="s">
        <v>49</v>
      </c>
      <c r="D8182" t="s">
        <v>67582</v>
      </c>
      <c r="E8182" t="s">
        <v>65072</v>
      </c>
      <c r="F8182" t="s">
        <v>67583</v>
      </c>
      <c r="G8182" t="s">
        <v>67584</v>
      </c>
      <c r="H8182" t="s">
        <v>67585</v>
      </c>
      <c r="I8182" t="s">
        <v>5282</v>
      </c>
      <c r="J8182" t="s">
        <v>5917</v>
      </c>
      <c r="K8182" t="s">
        <v>5918</v>
      </c>
      <c r="L8182" t="s">
        <v>86</v>
      </c>
      <c r="M8182" t="s">
        <v>5919</v>
      </c>
      <c r="N8182" t="s">
        <v>4933</v>
      </c>
      <c r="O8182" t="s">
        <v>5920</v>
      </c>
      <c r="P8182" t="s">
        <v>67586</v>
      </c>
      <c r="R8182" t="str">
        <f t="shared" si="254"/>
        <v>坊子</v>
      </c>
      <c r="S8182" t="str">
        <f t="shared" si="255"/>
        <v>0114</v>
      </c>
    </row>
    <row r="8183" spans="1:19">
      <c r="A8183" t="s">
        <v>67587</v>
      </c>
      <c r="B8183" t="s">
        <v>67588</v>
      </c>
      <c r="C8183" t="s">
        <v>49</v>
      </c>
      <c r="D8183" t="s">
        <v>67589</v>
      </c>
      <c r="E8183" t="s">
        <v>60710</v>
      </c>
      <c r="F8183" t="s">
        <v>67590</v>
      </c>
      <c r="G8183" t="s">
        <v>67591</v>
      </c>
      <c r="H8183" t="s">
        <v>67592</v>
      </c>
      <c r="I8183" t="s">
        <v>4813</v>
      </c>
      <c r="J8183" t="s">
        <v>5362</v>
      </c>
      <c r="K8183" t="s">
        <v>5363</v>
      </c>
      <c r="L8183" t="s">
        <v>123</v>
      </c>
      <c r="M8183" t="s">
        <v>5364</v>
      </c>
      <c r="N8183" t="s">
        <v>4972</v>
      </c>
      <c r="O8183" t="s">
        <v>5365</v>
      </c>
      <c r="P8183" t="s">
        <v>67593</v>
      </c>
      <c r="Q8183" t="s">
        <v>67594</v>
      </c>
      <c r="R8183" t="str">
        <f t="shared" si="254"/>
        <v>诸城</v>
      </c>
      <c r="S8183" t="str">
        <f t="shared" si="255"/>
        <v>0114</v>
      </c>
    </row>
    <row r="8184" spans="1:19">
      <c r="A8184" t="s">
        <v>67595</v>
      </c>
      <c r="B8184" t="s">
        <v>67596</v>
      </c>
      <c r="C8184" t="s">
        <v>49</v>
      </c>
      <c r="D8184" t="s">
        <v>67597</v>
      </c>
      <c r="E8184" t="s">
        <v>65080</v>
      </c>
      <c r="F8184" t="s">
        <v>67598</v>
      </c>
      <c r="G8184" t="s">
        <v>67599</v>
      </c>
      <c r="H8184" t="s">
        <v>67600</v>
      </c>
      <c r="I8184" t="s">
        <v>4852</v>
      </c>
      <c r="J8184" t="s">
        <v>5497</v>
      </c>
      <c r="K8184" t="s">
        <v>5498</v>
      </c>
      <c r="L8184" t="s">
        <v>375</v>
      </c>
      <c r="M8184" t="s">
        <v>5499</v>
      </c>
      <c r="O8184" t="s">
        <v>5500</v>
      </c>
      <c r="P8184" t="s">
        <v>67601</v>
      </c>
      <c r="R8184" t="str">
        <f t="shared" si="254"/>
        <v>昌邑</v>
      </c>
      <c r="S8184" t="str">
        <f t="shared" si="255"/>
        <v>0114</v>
      </c>
    </row>
    <row r="8185" spans="1:19">
      <c r="A8185" t="s">
        <v>67602</v>
      </c>
      <c r="B8185" t="s">
        <v>67603</v>
      </c>
      <c r="C8185" t="s">
        <v>49</v>
      </c>
      <c r="D8185" t="s">
        <v>67604</v>
      </c>
      <c r="E8185" t="s">
        <v>67489</v>
      </c>
      <c r="F8185" t="s">
        <v>67605</v>
      </c>
      <c r="G8185" t="s">
        <v>67606</v>
      </c>
      <c r="H8185" t="s">
        <v>67607</v>
      </c>
      <c r="I8185" t="s">
        <v>4852</v>
      </c>
      <c r="J8185" t="s">
        <v>6973</v>
      </c>
      <c r="K8185" t="s">
        <v>6974</v>
      </c>
      <c r="L8185" t="s">
        <v>60</v>
      </c>
      <c r="M8185" t="s">
        <v>5511</v>
      </c>
      <c r="N8185" t="s">
        <v>4933</v>
      </c>
      <c r="O8185" t="s">
        <v>6975</v>
      </c>
      <c r="P8185" t="s">
        <v>67608</v>
      </c>
      <c r="Q8185" t="s">
        <v>67609</v>
      </c>
      <c r="R8185" t="str">
        <f t="shared" si="254"/>
        <v>奎文</v>
      </c>
      <c r="S8185" t="str">
        <f t="shared" si="255"/>
        <v>0114</v>
      </c>
    </row>
    <row r="8186" spans="1:19">
      <c r="A8186" t="s">
        <v>67610</v>
      </c>
      <c r="B8186" t="s">
        <v>67611</v>
      </c>
      <c r="C8186" t="s">
        <v>49</v>
      </c>
      <c r="D8186" t="s">
        <v>67612</v>
      </c>
      <c r="E8186" t="s">
        <v>67489</v>
      </c>
      <c r="F8186" t="s">
        <v>67613</v>
      </c>
      <c r="G8186" t="s">
        <v>67614</v>
      </c>
      <c r="H8186" t="s">
        <v>67608</v>
      </c>
      <c r="I8186" t="s">
        <v>4852</v>
      </c>
      <c r="J8186" t="s">
        <v>13611</v>
      </c>
      <c r="K8186" t="s">
        <v>13612</v>
      </c>
      <c r="L8186" t="s">
        <v>375</v>
      </c>
      <c r="M8186" t="s">
        <v>7334</v>
      </c>
      <c r="N8186" t="s">
        <v>5030</v>
      </c>
      <c r="O8186" t="s">
        <v>13613</v>
      </c>
      <c r="P8186" t="s">
        <v>67615</v>
      </c>
      <c r="R8186" t="str">
        <f t="shared" si="254"/>
        <v>昌邑</v>
      </c>
      <c r="S8186" t="str">
        <f t="shared" si="255"/>
        <v>0114</v>
      </c>
    </row>
    <row r="8187" spans="1:19">
      <c r="A8187" t="s">
        <v>67616</v>
      </c>
      <c r="B8187" t="s">
        <v>67617</v>
      </c>
      <c r="C8187" t="s">
        <v>49</v>
      </c>
      <c r="D8187" t="s">
        <v>67618</v>
      </c>
      <c r="E8187" t="s">
        <v>66811</v>
      </c>
      <c r="F8187" t="s">
        <v>67619</v>
      </c>
      <c r="G8187" t="s">
        <v>67620</v>
      </c>
      <c r="H8187" t="s">
        <v>67621</v>
      </c>
      <c r="I8187" t="s">
        <v>12757</v>
      </c>
      <c r="J8187" t="s">
        <v>7639</v>
      </c>
      <c r="K8187" t="s">
        <v>7640</v>
      </c>
      <c r="L8187" t="s">
        <v>114</v>
      </c>
      <c r="M8187" t="s">
        <v>7084</v>
      </c>
      <c r="N8187" t="s">
        <v>4881</v>
      </c>
      <c r="O8187" t="s">
        <v>7641</v>
      </c>
      <c r="P8187" t="s">
        <v>67622</v>
      </c>
      <c r="Q8187" t="s">
        <v>67623</v>
      </c>
      <c r="R8187" t="str">
        <f t="shared" si="254"/>
        <v>高密</v>
      </c>
      <c r="S8187" t="str">
        <f t="shared" si="255"/>
        <v>0114</v>
      </c>
    </row>
    <row r="8188" spans="1:19">
      <c r="A8188" t="s">
        <v>67624</v>
      </c>
      <c r="B8188" t="s">
        <v>67625</v>
      </c>
      <c r="C8188" t="s">
        <v>49</v>
      </c>
      <c r="D8188" t="s">
        <v>67626</v>
      </c>
      <c r="E8188" t="s">
        <v>65080</v>
      </c>
      <c r="F8188" t="s">
        <v>67627</v>
      </c>
      <c r="G8188" t="s">
        <v>67628</v>
      </c>
      <c r="I8188" t="s">
        <v>6591</v>
      </c>
      <c r="R8188" t="str">
        <f t="shared" si="254"/>
        <v/>
      </c>
      <c r="S8188" t="str">
        <f t="shared" si="255"/>
        <v>0114</v>
      </c>
    </row>
    <row r="8189" spans="1:19">
      <c r="A8189" t="s">
        <v>67629</v>
      </c>
      <c r="B8189" t="s">
        <v>67630</v>
      </c>
      <c r="C8189" t="s">
        <v>49</v>
      </c>
      <c r="D8189" t="s">
        <v>67631</v>
      </c>
      <c r="E8189" t="s">
        <v>67632</v>
      </c>
      <c r="F8189" t="s">
        <v>67633</v>
      </c>
      <c r="G8189" t="s">
        <v>67634</v>
      </c>
      <c r="H8189" t="s">
        <v>67635</v>
      </c>
      <c r="I8189" t="s">
        <v>12844</v>
      </c>
      <c r="J8189" t="s">
        <v>9760</v>
      </c>
      <c r="K8189" t="s">
        <v>9761</v>
      </c>
      <c r="L8189" t="s">
        <v>60</v>
      </c>
      <c r="M8189" t="s">
        <v>5999</v>
      </c>
      <c r="N8189" t="s">
        <v>4905</v>
      </c>
      <c r="O8189" t="s">
        <v>9762</v>
      </c>
      <c r="P8189" t="s">
        <v>67636</v>
      </c>
      <c r="Q8189" t="s">
        <v>67637</v>
      </c>
      <c r="R8189" t="str">
        <f t="shared" si="254"/>
        <v>奎文</v>
      </c>
      <c r="S8189" t="str">
        <f t="shared" si="255"/>
        <v>0114</v>
      </c>
    </row>
    <row r="8190" spans="1:19">
      <c r="A8190" t="s">
        <v>67638</v>
      </c>
      <c r="B8190" t="s">
        <v>67639</v>
      </c>
      <c r="C8190" t="s">
        <v>49</v>
      </c>
      <c r="D8190" t="s">
        <v>67640</v>
      </c>
      <c r="E8190" t="s">
        <v>67641</v>
      </c>
      <c r="F8190" t="s">
        <v>67642</v>
      </c>
      <c r="G8190" t="s">
        <v>67643</v>
      </c>
      <c r="H8190" t="s">
        <v>67644</v>
      </c>
      <c r="I8190" t="s">
        <v>4813</v>
      </c>
      <c r="J8190" t="s">
        <v>10771</v>
      </c>
      <c r="K8190" t="s">
        <v>10772</v>
      </c>
      <c r="L8190" t="s">
        <v>60</v>
      </c>
      <c r="M8190" t="s">
        <v>5420</v>
      </c>
      <c r="N8190" t="s">
        <v>8593</v>
      </c>
      <c r="O8190" t="s">
        <v>10773</v>
      </c>
      <c r="P8190" t="s">
        <v>67645</v>
      </c>
      <c r="R8190" t="str">
        <f t="shared" si="254"/>
        <v>奎文</v>
      </c>
      <c r="S8190" t="str">
        <f t="shared" si="255"/>
        <v>0114</v>
      </c>
    </row>
    <row r="8191" spans="1:19">
      <c r="A8191" t="s">
        <v>67646</v>
      </c>
      <c r="B8191" t="s">
        <v>67647</v>
      </c>
      <c r="C8191" t="s">
        <v>49</v>
      </c>
      <c r="D8191" t="s">
        <v>67648</v>
      </c>
      <c r="E8191" t="s">
        <v>66811</v>
      </c>
      <c r="F8191" t="s">
        <v>67649</v>
      </c>
      <c r="G8191" t="s">
        <v>67650</v>
      </c>
      <c r="H8191" t="s">
        <v>67651</v>
      </c>
      <c r="I8191" t="s">
        <v>12119</v>
      </c>
      <c r="J8191" t="s">
        <v>6611</v>
      </c>
      <c r="K8191" t="s">
        <v>6612</v>
      </c>
      <c r="L8191" t="s">
        <v>86</v>
      </c>
      <c r="M8191" t="s">
        <v>5099</v>
      </c>
      <c r="N8191" t="s">
        <v>5056</v>
      </c>
      <c r="O8191" t="s">
        <v>6613</v>
      </c>
      <c r="P8191" t="s">
        <v>67652</v>
      </c>
      <c r="Q8191" t="s">
        <v>67653</v>
      </c>
      <c r="R8191" t="str">
        <f t="shared" si="254"/>
        <v>坊子</v>
      </c>
      <c r="S8191" t="str">
        <f t="shared" si="255"/>
        <v>0114</v>
      </c>
    </row>
    <row r="8192" spans="1:19">
      <c r="A8192" t="s">
        <v>67654</v>
      </c>
      <c r="B8192" t="s">
        <v>67655</v>
      </c>
      <c r="C8192" t="s">
        <v>49</v>
      </c>
      <c r="D8192" t="s">
        <v>67656</v>
      </c>
      <c r="E8192" t="s">
        <v>65080</v>
      </c>
      <c r="F8192" t="s">
        <v>67657</v>
      </c>
      <c r="G8192" t="s">
        <v>67658</v>
      </c>
      <c r="H8192" t="s">
        <v>67659</v>
      </c>
      <c r="I8192" t="s">
        <v>4852</v>
      </c>
      <c r="J8192" t="s">
        <v>4786</v>
      </c>
      <c r="K8192" t="s">
        <v>4787</v>
      </c>
      <c r="L8192" t="s">
        <v>237</v>
      </c>
      <c r="M8192" t="s">
        <v>4788</v>
      </c>
      <c r="O8192" t="s">
        <v>4790</v>
      </c>
      <c r="P8192" t="s">
        <v>67660</v>
      </c>
      <c r="Q8192" t="s">
        <v>67661</v>
      </c>
      <c r="R8192" t="str">
        <f t="shared" si="254"/>
        <v>潍城</v>
      </c>
      <c r="S8192" t="str">
        <f t="shared" si="255"/>
        <v>0114</v>
      </c>
    </row>
    <row r="8193" spans="1:19">
      <c r="A8193" t="s">
        <v>67662</v>
      </c>
      <c r="B8193" t="s">
        <v>67663</v>
      </c>
      <c r="C8193" t="s">
        <v>49</v>
      </c>
      <c r="D8193" t="s">
        <v>67664</v>
      </c>
      <c r="E8193" t="s">
        <v>67489</v>
      </c>
      <c r="F8193" t="s">
        <v>67665</v>
      </c>
      <c r="G8193" t="s">
        <v>67666</v>
      </c>
      <c r="H8193" t="s">
        <v>67667</v>
      </c>
      <c r="I8193" t="s">
        <v>4852</v>
      </c>
      <c r="J8193" t="s">
        <v>12064</v>
      </c>
      <c r="K8193" t="s">
        <v>12065</v>
      </c>
      <c r="L8193" t="s">
        <v>1136</v>
      </c>
      <c r="M8193" t="s">
        <v>5210</v>
      </c>
      <c r="N8193" t="s">
        <v>4983</v>
      </c>
      <c r="O8193" t="s">
        <v>12066</v>
      </c>
      <c r="P8193" t="s">
        <v>67668</v>
      </c>
      <c r="Q8193" t="s">
        <v>67669</v>
      </c>
      <c r="R8193" t="str">
        <f t="shared" ref="R8193:R8256" si="256">IF(OR(LEFT(L8193,2)="高新"),"奎文",IF(LEFT(L8193,2)="峡山","坊子",IF(LEFT(L8193,2)="滨海","寒亭",LEFT(L8193,2))))</f>
        <v>昌乐</v>
      </c>
      <c r="S8193" t="str">
        <f t="shared" ref="S8193:S8256" si="257">TEXT(B8193,"mmdd")</f>
        <v>0114</v>
      </c>
    </row>
    <row r="8194" spans="1:19">
      <c r="A8194" t="s">
        <v>67670</v>
      </c>
      <c r="B8194" t="s">
        <v>67671</v>
      </c>
      <c r="C8194" t="s">
        <v>49</v>
      </c>
      <c r="D8194" t="s">
        <v>67672</v>
      </c>
      <c r="E8194" t="s">
        <v>67489</v>
      </c>
      <c r="F8194" t="s">
        <v>67673</v>
      </c>
      <c r="G8194" t="s">
        <v>67674</v>
      </c>
      <c r="H8194" t="s">
        <v>67675</v>
      </c>
      <c r="I8194" t="s">
        <v>4813</v>
      </c>
      <c r="J8194" t="s">
        <v>9082</v>
      </c>
      <c r="K8194" t="s">
        <v>9083</v>
      </c>
      <c r="L8194" t="s">
        <v>77</v>
      </c>
      <c r="M8194" t="s">
        <v>5733</v>
      </c>
      <c r="N8194" t="s">
        <v>5907</v>
      </c>
      <c r="O8194" t="s">
        <v>9084</v>
      </c>
      <c r="P8194" t="s">
        <v>67676</v>
      </c>
      <c r="R8194" t="str">
        <f t="shared" si="256"/>
        <v>临朐</v>
      </c>
      <c r="S8194" t="str">
        <f t="shared" si="257"/>
        <v>0114</v>
      </c>
    </row>
    <row r="8195" spans="1:19">
      <c r="A8195" t="s">
        <v>67677</v>
      </c>
      <c r="B8195" t="s">
        <v>67678</v>
      </c>
      <c r="C8195" t="s">
        <v>49</v>
      </c>
      <c r="D8195" t="s">
        <v>67679</v>
      </c>
      <c r="E8195" t="s">
        <v>67554</v>
      </c>
      <c r="F8195" t="s">
        <v>67680</v>
      </c>
      <c r="G8195" t="s">
        <v>67681</v>
      </c>
      <c r="H8195" t="s">
        <v>67682</v>
      </c>
      <c r="I8195" t="s">
        <v>12119</v>
      </c>
      <c r="J8195" t="s">
        <v>10006</v>
      </c>
      <c r="K8195" t="s">
        <v>10007</v>
      </c>
      <c r="L8195" t="s">
        <v>60</v>
      </c>
      <c r="M8195" t="s">
        <v>5888</v>
      </c>
      <c r="N8195" t="s">
        <v>5960</v>
      </c>
      <c r="O8195" t="s">
        <v>10008</v>
      </c>
      <c r="P8195" t="s">
        <v>67683</v>
      </c>
      <c r="Q8195" t="s">
        <v>67684</v>
      </c>
      <c r="R8195" t="str">
        <f t="shared" si="256"/>
        <v>奎文</v>
      </c>
      <c r="S8195" t="str">
        <f t="shared" si="257"/>
        <v>0114</v>
      </c>
    </row>
    <row r="8196" spans="1:19">
      <c r="A8196" t="s">
        <v>67685</v>
      </c>
      <c r="B8196" t="s">
        <v>67686</v>
      </c>
      <c r="C8196" t="s">
        <v>49</v>
      </c>
      <c r="D8196" t="s">
        <v>67687</v>
      </c>
      <c r="E8196" t="s">
        <v>65072</v>
      </c>
      <c r="F8196" t="s">
        <v>67688</v>
      </c>
      <c r="G8196" t="s">
        <v>67689</v>
      </c>
      <c r="H8196" t="s">
        <v>67690</v>
      </c>
      <c r="I8196" t="s">
        <v>5835</v>
      </c>
      <c r="J8196" t="s">
        <v>6740</v>
      </c>
      <c r="K8196" t="s">
        <v>6741</v>
      </c>
      <c r="L8196" t="s">
        <v>60</v>
      </c>
      <c r="M8196" t="s">
        <v>5888</v>
      </c>
      <c r="N8196" t="s">
        <v>5296</v>
      </c>
      <c r="O8196" t="s">
        <v>6742</v>
      </c>
      <c r="P8196" t="s">
        <v>67691</v>
      </c>
      <c r="Q8196" t="s">
        <v>67692</v>
      </c>
      <c r="R8196" t="str">
        <f t="shared" si="256"/>
        <v>奎文</v>
      </c>
      <c r="S8196" t="str">
        <f t="shared" si="257"/>
        <v>0114</v>
      </c>
    </row>
    <row r="8197" spans="1:19">
      <c r="A8197" t="s">
        <v>67693</v>
      </c>
      <c r="B8197" t="s">
        <v>67694</v>
      </c>
      <c r="C8197" t="s">
        <v>49</v>
      </c>
      <c r="D8197" t="s">
        <v>67695</v>
      </c>
      <c r="E8197" t="s">
        <v>65072</v>
      </c>
      <c r="F8197" t="s">
        <v>67696</v>
      </c>
      <c r="G8197" t="s">
        <v>67697</v>
      </c>
      <c r="H8197" t="s">
        <v>67698</v>
      </c>
      <c r="I8197" t="s">
        <v>4852</v>
      </c>
      <c r="J8197" t="s">
        <v>12501</v>
      </c>
      <c r="K8197" t="s">
        <v>12502</v>
      </c>
      <c r="L8197" t="s">
        <v>50</v>
      </c>
      <c r="M8197" t="s">
        <v>4855</v>
      </c>
      <c r="N8197" t="s">
        <v>6985</v>
      </c>
      <c r="O8197" t="s">
        <v>12503</v>
      </c>
      <c r="P8197" t="s">
        <v>67699</v>
      </c>
      <c r="Q8197" t="s">
        <v>67700</v>
      </c>
      <c r="R8197" t="str">
        <f t="shared" si="256"/>
        <v>青州</v>
      </c>
      <c r="S8197" t="str">
        <f t="shared" si="257"/>
        <v>0114</v>
      </c>
    </row>
    <row r="8198" spans="1:19">
      <c r="A8198" t="s">
        <v>67701</v>
      </c>
      <c r="B8198" t="s">
        <v>67702</v>
      </c>
      <c r="C8198" t="s">
        <v>49</v>
      </c>
      <c r="D8198" t="s">
        <v>67703</v>
      </c>
      <c r="E8198" t="s">
        <v>65072</v>
      </c>
      <c r="F8198" t="s">
        <v>67704</v>
      </c>
      <c r="G8198" t="s">
        <v>67705</v>
      </c>
      <c r="H8198" t="s">
        <v>67706</v>
      </c>
      <c r="I8198" t="s">
        <v>5541</v>
      </c>
      <c r="J8198" t="s">
        <v>6053</v>
      </c>
      <c r="K8198" t="s">
        <v>6054</v>
      </c>
      <c r="L8198" t="s">
        <v>105</v>
      </c>
      <c r="M8198" t="s">
        <v>6055</v>
      </c>
      <c r="N8198" t="s">
        <v>8593</v>
      </c>
      <c r="O8198" t="s">
        <v>6056</v>
      </c>
      <c r="P8198" t="s">
        <v>67707</v>
      </c>
      <c r="Q8198" t="s">
        <v>67708</v>
      </c>
      <c r="R8198" t="str">
        <f t="shared" si="256"/>
        <v>寿光</v>
      </c>
      <c r="S8198" t="str">
        <f t="shared" si="257"/>
        <v>0114</v>
      </c>
    </row>
    <row r="8199" spans="1:19">
      <c r="A8199" t="s">
        <v>67709</v>
      </c>
      <c r="B8199" t="s">
        <v>67710</v>
      </c>
      <c r="C8199" t="s">
        <v>49</v>
      </c>
      <c r="D8199" t="s">
        <v>67711</v>
      </c>
      <c r="E8199" t="s">
        <v>67712</v>
      </c>
      <c r="F8199" t="s">
        <v>67713</v>
      </c>
      <c r="G8199" t="s">
        <v>67714</v>
      </c>
      <c r="H8199" t="s">
        <v>67715</v>
      </c>
      <c r="I8199" t="s">
        <v>4785</v>
      </c>
      <c r="J8199" t="s">
        <v>11733</v>
      </c>
      <c r="K8199" t="s">
        <v>21171</v>
      </c>
      <c r="L8199" t="s">
        <v>50</v>
      </c>
      <c r="M8199" t="s">
        <v>5111</v>
      </c>
      <c r="N8199" t="s">
        <v>4789</v>
      </c>
      <c r="O8199" t="s">
        <v>21172</v>
      </c>
      <c r="P8199" t="s">
        <v>67716</v>
      </c>
      <c r="R8199" t="str">
        <f t="shared" si="256"/>
        <v>青州</v>
      </c>
      <c r="S8199" t="str">
        <f t="shared" si="257"/>
        <v>0114</v>
      </c>
    </row>
    <row r="8200" spans="1:19">
      <c r="A8200" t="s">
        <v>67717</v>
      </c>
      <c r="B8200" t="s">
        <v>67262</v>
      </c>
      <c r="C8200" t="s">
        <v>49</v>
      </c>
      <c r="D8200" t="s">
        <v>67718</v>
      </c>
      <c r="E8200" t="s">
        <v>65072</v>
      </c>
      <c r="F8200" t="s">
        <v>67719</v>
      </c>
      <c r="G8200" t="s">
        <v>67720</v>
      </c>
      <c r="H8200" t="s">
        <v>67721</v>
      </c>
      <c r="I8200" t="s">
        <v>4785</v>
      </c>
      <c r="J8200" t="s">
        <v>16151</v>
      </c>
      <c r="K8200" t="s">
        <v>16152</v>
      </c>
      <c r="L8200" t="s">
        <v>148</v>
      </c>
      <c r="M8200" t="s">
        <v>6391</v>
      </c>
      <c r="N8200" t="s">
        <v>5699</v>
      </c>
      <c r="O8200" t="s">
        <v>16153</v>
      </c>
      <c r="P8200" t="s">
        <v>67722</v>
      </c>
      <c r="Q8200" t="s">
        <v>67723</v>
      </c>
      <c r="R8200" t="str">
        <f t="shared" si="256"/>
        <v>寒亭</v>
      </c>
      <c r="S8200" t="str">
        <f t="shared" si="257"/>
        <v>0114</v>
      </c>
    </row>
    <row r="8201" spans="1:19">
      <c r="A8201" t="s">
        <v>67724</v>
      </c>
      <c r="B8201" t="s">
        <v>67725</v>
      </c>
      <c r="C8201" t="s">
        <v>49</v>
      </c>
      <c r="D8201" t="s">
        <v>67726</v>
      </c>
      <c r="E8201" t="s">
        <v>65080</v>
      </c>
      <c r="F8201" t="s">
        <v>67727</v>
      </c>
      <c r="G8201" t="s">
        <v>67728</v>
      </c>
      <c r="H8201" t="s">
        <v>67729</v>
      </c>
      <c r="I8201" t="s">
        <v>4852</v>
      </c>
      <c r="J8201" t="s">
        <v>5669</v>
      </c>
      <c r="K8201" t="s">
        <v>5670</v>
      </c>
      <c r="L8201" t="s">
        <v>60</v>
      </c>
      <c r="M8201" t="s">
        <v>5511</v>
      </c>
      <c r="O8201" t="s">
        <v>5671</v>
      </c>
      <c r="P8201" t="s">
        <v>67730</v>
      </c>
      <c r="R8201" t="str">
        <f t="shared" si="256"/>
        <v>奎文</v>
      </c>
      <c r="S8201" t="str">
        <f t="shared" si="257"/>
        <v>0114</v>
      </c>
    </row>
    <row r="8202" spans="1:19">
      <c r="A8202" t="s">
        <v>67731</v>
      </c>
      <c r="B8202" t="s">
        <v>67732</v>
      </c>
      <c r="C8202" t="s">
        <v>49</v>
      </c>
      <c r="D8202" t="s">
        <v>67733</v>
      </c>
      <c r="E8202" t="s">
        <v>65072</v>
      </c>
      <c r="F8202" t="s">
        <v>67734</v>
      </c>
      <c r="G8202" t="s">
        <v>67735</v>
      </c>
      <c r="H8202" t="s">
        <v>67736</v>
      </c>
      <c r="I8202" t="s">
        <v>4828</v>
      </c>
      <c r="J8202" t="s">
        <v>5449</v>
      </c>
      <c r="K8202" t="s">
        <v>5450</v>
      </c>
      <c r="L8202" t="s">
        <v>237</v>
      </c>
      <c r="M8202" t="s">
        <v>5247</v>
      </c>
      <c r="N8202" t="s">
        <v>8072</v>
      </c>
      <c r="O8202" t="s">
        <v>5452</v>
      </c>
      <c r="P8202" t="s">
        <v>67737</v>
      </c>
      <c r="R8202" t="str">
        <f t="shared" si="256"/>
        <v>潍城</v>
      </c>
      <c r="S8202" t="str">
        <f t="shared" si="257"/>
        <v>0114</v>
      </c>
    </row>
    <row r="8203" spans="1:19">
      <c r="A8203" t="s">
        <v>3378</v>
      </c>
      <c r="B8203" t="s">
        <v>67738</v>
      </c>
      <c r="C8203" t="s">
        <v>49</v>
      </c>
      <c r="D8203" t="s">
        <v>67739</v>
      </c>
      <c r="E8203" t="s">
        <v>65129</v>
      </c>
      <c r="F8203" t="s">
        <v>67740</v>
      </c>
      <c r="G8203" t="s">
        <v>3376</v>
      </c>
      <c r="H8203" t="s">
        <v>67741</v>
      </c>
      <c r="I8203" t="s">
        <v>12119</v>
      </c>
      <c r="J8203" t="s">
        <v>6423</v>
      </c>
      <c r="K8203" t="s">
        <v>6424</v>
      </c>
      <c r="L8203" t="s">
        <v>60</v>
      </c>
      <c r="M8203" t="s">
        <v>5511</v>
      </c>
      <c r="N8203" t="s">
        <v>5056</v>
      </c>
      <c r="O8203" t="s">
        <v>6425</v>
      </c>
      <c r="P8203" t="s">
        <v>67742</v>
      </c>
      <c r="Q8203" t="s">
        <v>63187</v>
      </c>
      <c r="R8203" t="str">
        <f t="shared" si="256"/>
        <v>奎文</v>
      </c>
      <c r="S8203" t="str">
        <f t="shared" si="257"/>
        <v>0114</v>
      </c>
    </row>
    <row r="8204" spans="1:19">
      <c r="A8204" t="s">
        <v>67743</v>
      </c>
      <c r="B8204" t="s">
        <v>67744</v>
      </c>
      <c r="C8204" t="s">
        <v>49</v>
      </c>
      <c r="D8204" t="s">
        <v>67745</v>
      </c>
      <c r="E8204" t="s">
        <v>65072</v>
      </c>
      <c r="F8204" t="s">
        <v>67746</v>
      </c>
      <c r="G8204" t="s">
        <v>67747</v>
      </c>
      <c r="H8204" t="s">
        <v>67748</v>
      </c>
      <c r="I8204" t="s">
        <v>4771</v>
      </c>
      <c r="J8204" t="s">
        <v>60738</v>
      </c>
      <c r="K8204" t="s">
        <v>60739</v>
      </c>
      <c r="L8204" t="s">
        <v>60</v>
      </c>
      <c r="M8204" t="s">
        <v>5888</v>
      </c>
      <c r="N8204" t="s">
        <v>4892</v>
      </c>
      <c r="O8204" t="s">
        <v>60740</v>
      </c>
      <c r="P8204" t="s">
        <v>67749</v>
      </c>
      <c r="R8204" t="str">
        <f t="shared" si="256"/>
        <v>奎文</v>
      </c>
      <c r="S8204" t="str">
        <f t="shared" si="257"/>
        <v>0114</v>
      </c>
    </row>
    <row r="8205" spans="1:19">
      <c r="A8205" t="s">
        <v>67750</v>
      </c>
      <c r="B8205" t="s">
        <v>67751</v>
      </c>
      <c r="C8205" t="s">
        <v>49</v>
      </c>
      <c r="D8205" t="s">
        <v>67752</v>
      </c>
      <c r="E8205" t="s">
        <v>67489</v>
      </c>
      <c r="F8205" t="s">
        <v>67753</v>
      </c>
      <c r="G8205" t="s">
        <v>67754</v>
      </c>
      <c r="H8205" t="s">
        <v>67755</v>
      </c>
      <c r="I8205" t="s">
        <v>4813</v>
      </c>
      <c r="J8205" t="s">
        <v>5195</v>
      </c>
      <c r="K8205" t="s">
        <v>5196</v>
      </c>
      <c r="L8205" t="s">
        <v>105</v>
      </c>
      <c r="M8205" t="s">
        <v>5197</v>
      </c>
      <c r="N8205" t="s">
        <v>4817</v>
      </c>
      <c r="O8205" t="s">
        <v>5199</v>
      </c>
      <c r="P8205" t="s">
        <v>67756</v>
      </c>
      <c r="R8205" t="str">
        <f t="shared" si="256"/>
        <v>寿光</v>
      </c>
      <c r="S8205" t="str">
        <f t="shared" si="257"/>
        <v>0114</v>
      </c>
    </row>
    <row r="8206" spans="1:19">
      <c r="A8206" t="s">
        <v>3642</v>
      </c>
      <c r="B8206" t="s">
        <v>67757</v>
      </c>
      <c r="C8206" t="s">
        <v>49</v>
      </c>
      <c r="D8206" t="s">
        <v>67758</v>
      </c>
      <c r="E8206" t="s">
        <v>65080</v>
      </c>
      <c r="F8206" t="s">
        <v>67759</v>
      </c>
      <c r="G8206" t="s">
        <v>3640</v>
      </c>
      <c r="H8206" t="s">
        <v>67760</v>
      </c>
      <c r="I8206" t="s">
        <v>5282</v>
      </c>
      <c r="J8206" t="s">
        <v>6664</v>
      </c>
      <c r="K8206" t="s">
        <v>6665</v>
      </c>
      <c r="L8206" t="s">
        <v>60</v>
      </c>
      <c r="M8206" t="s">
        <v>5511</v>
      </c>
      <c r="O8206" t="s">
        <v>6666</v>
      </c>
      <c r="P8206" t="s">
        <v>67761</v>
      </c>
      <c r="R8206" t="str">
        <f t="shared" si="256"/>
        <v>奎文</v>
      </c>
      <c r="S8206" t="str">
        <f t="shared" si="257"/>
        <v>0114</v>
      </c>
    </row>
    <row r="8207" spans="1:19">
      <c r="A8207" t="s">
        <v>67762</v>
      </c>
      <c r="B8207" t="s">
        <v>67763</v>
      </c>
      <c r="C8207" t="s">
        <v>49</v>
      </c>
      <c r="D8207" t="s">
        <v>67764</v>
      </c>
      <c r="E8207" t="s">
        <v>65072</v>
      </c>
      <c r="F8207" t="s">
        <v>67765</v>
      </c>
      <c r="G8207" t="s">
        <v>67766</v>
      </c>
      <c r="H8207" t="s">
        <v>67767</v>
      </c>
      <c r="I8207" t="s">
        <v>5066</v>
      </c>
      <c r="J8207" t="s">
        <v>6348</v>
      </c>
      <c r="K8207" t="s">
        <v>6349</v>
      </c>
      <c r="L8207" t="s">
        <v>114</v>
      </c>
      <c r="M8207" t="s">
        <v>5486</v>
      </c>
      <c r="N8207" t="s">
        <v>5030</v>
      </c>
      <c r="O8207" t="s">
        <v>6350</v>
      </c>
      <c r="P8207" t="s">
        <v>67768</v>
      </c>
      <c r="R8207" t="str">
        <f t="shared" si="256"/>
        <v>高密</v>
      </c>
      <c r="S8207" t="str">
        <f t="shared" si="257"/>
        <v>0114</v>
      </c>
    </row>
    <row r="8208" spans="1:19">
      <c r="A8208" t="s">
        <v>67769</v>
      </c>
      <c r="B8208" t="s">
        <v>67770</v>
      </c>
      <c r="C8208" t="s">
        <v>49</v>
      </c>
      <c r="D8208" t="s">
        <v>67771</v>
      </c>
      <c r="E8208" t="s">
        <v>65080</v>
      </c>
      <c r="F8208" t="s">
        <v>67772</v>
      </c>
      <c r="G8208" t="s">
        <v>67773</v>
      </c>
      <c r="H8208" t="s">
        <v>67774</v>
      </c>
      <c r="I8208" t="s">
        <v>4785</v>
      </c>
      <c r="J8208" t="s">
        <v>13302</v>
      </c>
      <c r="K8208" t="s">
        <v>13303</v>
      </c>
      <c r="L8208" t="s">
        <v>77</v>
      </c>
      <c r="M8208" t="s">
        <v>5812</v>
      </c>
      <c r="O8208" t="s">
        <v>13304</v>
      </c>
      <c r="P8208" t="s">
        <v>67775</v>
      </c>
      <c r="Q8208" t="s">
        <v>67776</v>
      </c>
      <c r="R8208" t="str">
        <f t="shared" si="256"/>
        <v>临朐</v>
      </c>
      <c r="S8208" t="str">
        <f t="shared" si="257"/>
        <v>0114</v>
      </c>
    </row>
    <row r="8209" spans="1:19">
      <c r="A8209" t="s">
        <v>67777</v>
      </c>
      <c r="B8209" t="s">
        <v>67778</v>
      </c>
      <c r="C8209" t="s">
        <v>49</v>
      </c>
      <c r="D8209" t="s">
        <v>67779</v>
      </c>
      <c r="E8209" t="s">
        <v>65072</v>
      </c>
      <c r="F8209" t="s">
        <v>67780</v>
      </c>
      <c r="G8209" t="s">
        <v>67781</v>
      </c>
      <c r="H8209" t="s">
        <v>67782</v>
      </c>
      <c r="I8209" t="s">
        <v>4771</v>
      </c>
      <c r="J8209" t="s">
        <v>12471</v>
      </c>
      <c r="K8209" t="s">
        <v>12472</v>
      </c>
      <c r="L8209" t="s">
        <v>50</v>
      </c>
      <c r="M8209" t="s">
        <v>6207</v>
      </c>
      <c r="N8209" t="s">
        <v>4933</v>
      </c>
      <c r="O8209" t="s">
        <v>12473</v>
      </c>
      <c r="P8209" t="s">
        <v>67783</v>
      </c>
      <c r="Q8209" t="s">
        <v>67784</v>
      </c>
      <c r="R8209" t="str">
        <f t="shared" si="256"/>
        <v>青州</v>
      </c>
      <c r="S8209" t="str">
        <f t="shared" si="257"/>
        <v>0114</v>
      </c>
    </row>
    <row r="8210" spans="1:19">
      <c r="A8210" t="s">
        <v>67785</v>
      </c>
      <c r="B8210" t="s">
        <v>67786</v>
      </c>
      <c r="C8210" t="s">
        <v>49</v>
      </c>
      <c r="D8210" t="s">
        <v>67787</v>
      </c>
      <c r="E8210" t="s">
        <v>65072</v>
      </c>
      <c r="F8210" t="s">
        <v>67788</v>
      </c>
      <c r="G8210" t="s">
        <v>67789</v>
      </c>
      <c r="H8210" t="s">
        <v>67790</v>
      </c>
      <c r="I8210" t="s">
        <v>4785</v>
      </c>
      <c r="J8210" t="s">
        <v>5027</v>
      </c>
      <c r="K8210" t="s">
        <v>5028</v>
      </c>
      <c r="L8210" t="s">
        <v>105</v>
      </c>
      <c r="M8210" t="s">
        <v>5029</v>
      </c>
      <c r="N8210" t="s">
        <v>4972</v>
      </c>
      <c r="O8210" t="s">
        <v>5031</v>
      </c>
      <c r="P8210" t="s">
        <v>67791</v>
      </c>
      <c r="Q8210" t="s">
        <v>67792</v>
      </c>
      <c r="R8210" t="str">
        <f t="shared" si="256"/>
        <v>寿光</v>
      </c>
      <c r="S8210" t="str">
        <f t="shared" si="257"/>
        <v>0114</v>
      </c>
    </row>
    <row r="8211" spans="1:19">
      <c r="A8211" t="s">
        <v>67793</v>
      </c>
      <c r="B8211" t="s">
        <v>67794</v>
      </c>
      <c r="C8211" t="s">
        <v>49</v>
      </c>
      <c r="D8211" t="s">
        <v>67795</v>
      </c>
      <c r="E8211" t="s">
        <v>65072</v>
      </c>
      <c r="F8211" t="s">
        <v>67796</v>
      </c>
      <c r="G8211" t="s">
        <v>67797</v>
      </c>
      <c r="H8211" t="s">
        <v>67798</v>
      </c>
      <c r="I8211" t="s">
        <v>5066</v>
      </c>
      <c r="J8211" t="s">
        <v>7352</v>
      </c>
      <c r="K8211" t="s">
        <v>7353</v>
      </c>
      <c r="L8211" t="s">
        <v>60</v>
      </c>
      <c r="M8211" t="s">
        <v>5511</v>
      </c>
      <c r="N8211" t="s">
        <v>4933</v>
      </c>
      <c r="O8211" t="s">
        <v>7354</v>
      </c>
      <c r="P8211" t="s">
        <v>65409</v>
      </c>
      <c r="R8211" t="str">
        <f t="shared" si="256"/>
        <v>奎文</v>
      </c>
      <c r="S8211" t="str">
        <f t="shared" si="257"/>
        <v>0114</v>
      </c>
    </row>
    <row r="8212" spans="1:19">
      <c r="A8212" t="s">
        <v>67799</v>
      </c>
      <c r="B8212" t="s">
        <v>67800</v>
      </c>
      <c r="C8212" t="s">
        <v>49</v>
      </c>
      <c r="D8212" t="s">
        <v>67801</v>
      </c>
      <c r="E8212" t="s">
        <v>65080</v>
      </c>
      <c r="F8212" t="s">
        <v>67802</v>
      </c>
      <c r="G8212" t="s">
        <v>67803</v>
      </c>
      <c r="H8212" t="s">
        <v>67804</v>
      </c>
      <c r="I8212" t="s">
        <v>12119</v>
      </c>
      <c r="J8212" t="s">
        <v>6699</v>
      </c>
      <c r="K8212" t="s">
        <v>6700</v>
      </c>
      <c r="L8212" t="s">
        <v>50</v>
      </c>
      <c r="M8212" t="s">
        <v>6701</v>
      </c>
      <c r="O8212" t="s">
        <v>6702</v>
      </c>
      <c r="P8212" t="s">
        <v>67805</v>
      </c>
      <c r="Q8212" t="s">
        <v>67806</v>
      </c>
      <c r="R8212" t="str">
        <f t="shared" si="256"/>
        <v>青州</v>
      </c>
      <c r="S8212" t="str">
        <f t="shared" si="257"/>
        <v>0114</v>
      </c>
    </row>
    <row r="8213" spans="1:19">
      <c r="A8213" t="s">
        <v>67807</v>
      </c>
      <c r="B8213" t="s">
        <v>67808</v>
      </c>
      <c r="C8213" t="s">
        <v>49</v>
      </c>
      <c r="D8213" t="s">
        <v>67809</v>
      </c>
      <c r="E8213" t="s">
        <v>67810</v>
      </c>
      <c r="F8213" t="s">
        <v>67811</v>
      </c>
      <c r="G8213" t="s">
        <v>67812</v>
      </c>
      <c r="H8213" t="s">
        <v>67813</v>
      </c>
      <c r="I8213" t="s">
        <v>4852</v>
      </c>
      <c r="J8213" t="s">
        <v>19912</v>
      </c>
      <c r="K8213" t="s">
        <v>19913</v>
      </c>
      <c r="L8213" t="s">
        <v>77</v>
      </c>
      <c r="M8213" t="s">
        <v>5733</v>
      </c>
      <c r="N8213" t="s">
        <v>4892</v>
      </c>
      <c r="O8213" t="s">
        <v>19914</v>
      </c>
      <c r="P8213" t="s">
        <v>67814</v>
      </c>
      <c r="R8213" t="str">
        <f t="shared" si="256"/>
        <v>临朐</v>
      </c>
      <c r="S8213" t="str">
        <f t="shared" si="257"/>
        <v>0114</v>
      </c>
    </row>
    <row r="8214" spans="1:19">
      <c r="A8214" t="s">
        <v>67815</v>
      </c>
      <c r="B8214" t="s">
        <v>67816</v>
      </c>
      <c r="C8214" t="s">
        <v>49</v>
      </c>
      <c r="D8214" t="s">
        <v>67817</v>
      </c>
      <c r="E8214" t="s">
        <v>66989</v>
      </c>
      <c r="F8214" t="s">
        <v>67818</v>
      </c>
      <c r="G8214" t="s">
        <v>67819</v>
      </c>
      <c r="H8214" t="s">
        <v>67820</v>
      </c>
      <c r="I8214" t="s">
        <v>12119</v>
      </c>
      <c r="J8214" t="s">
        <v>7754</v>
      </c>
      <c r="K8214" t="s">
        <v>7755</v>
      </c>
      <c r="L8214" t="s">
        <v>123</v>
      </c>
      <c r="M8214" t="s">
        <v>6022</v>
      </c>
      <c r="N8214" t="s">
        <v>8593</v>
      </c>
      <c r="O8214" t="s">
        <v>7756</v>
      </c>
      <c r="P8214" t="s">
        <v>67821</v>
      </c>
      <c r="Q8214" t="s">
        <v>67822</v>
      </c>
      <c r="R8214" t="str">
        <f t="shared" si="256"/>
        <v>诸城</v>
      </c>
      <c r="S8214" t="str">
        <f t="shared" si="257"/>
        <v>0114</v>
      </c>
    </row>
    <row r="8215" spans="1:19">
      <c r="A8215" t="s">
        <v>67823</v>
      </c>
      <c r="B8215" t="s">
        <v>67824</v>
      </c>
      <c r="C8215" t="s">
        <v>49</v>
      </c>
      <c r="D8215" t="s">
        <v>67825</v>
      </c>
      <c r="E8215" t="s">
        <v>65072</v>
      </c>
      <c r="F8215" t="s">
        <v>67826</v>
      </c>
      <c r="G8215" t="s">
        <v>67827</v>
      </c>
      <c r="H8215" t="s">
        <v>67828</v>
      </c>
      <c r="I8215" t="s">
        <v>4785</v>
      </c>
      <c r="J8215" t="s">
        <v>8984</v>
      </c>
      <c r="K8215" t="s">
        <v>8985</v>
      </c>
      <c r="L8215" t="s">
        <v>60</v>
      </c>
      <c r="M8215" t="s">
        <v>5511</v>
      </c>
      <c r="N8215" t="s">
        <v>4905</v>
      </c>
      <c r="O8215" t="s">
        <v>8986</v>
      </c>
      <c r="P8215" t="s">
        <v>67829</v>
      </c>
      <c r="R8215" t="str">
        <f t="shared" si="256"/>
        <v>奎文</v>
      </c>
      <c r="S8215" t="str">
        <f t="shared" si="257"/>
        <v>0114</v>
      </c>
    </row>
    <row r="8216" spans="1:19">
      <c r="A8216" t="s">
        <v>67830</v>
      </c>
      <c r="B8216" t="s">
        <v>67831</v>
      </c>
      <c r="C8216" t="s">
        <v>49</v>
      </c>
      <c r="D8216" t="s">
        <v>67832</v>
      </c>
      <c r="E8216" t="s">
        <v>65072</v>
      </c>
      <c r="F8216" t="s">
        <v>67833</v>
      </c>
      <c r="G8216" t="s">
        <v>67834</v>
      </c>
      <c r="H8216" t="s">
        <v>67835</v>
      </c>
      <c r="I8216" t="s">
        <v>4852</v>
      </c>
      <c r="J8216" t="s">
        <v>12900</v>
      </c>
      <c r="K8216" t="s">
        <v>12901</v>
      </c>
      <c r="L8216" t="s">
        <v>148</v>
      </c>
      <c r="M8216" t="s">
        <v>5580</v>
      </c>
      <c r="N8216" t="s">
        <v>5487</v>
      </c>
      <c r="O8216" t="s">
        <v>12902</v>
      </c>
      <c r="P8216" t="s">
        <v>66969</v>
      </c>
      <c r="R8216" t="str">
        <f t="shared" si="256"/>
        <v>寒亭</v>
      </c>
      <c r="S8216" t="str">
        <f t="shared" si="257"/>
        <v>0114</v>
      </c>
    </row>
    <row r="8217" spans="1:19">
      <c r="A8217" t="s">
        <v>67836</v>
      </c>
      <c r="B8217" t="s">
        <v>67837</v>
      </c>
      <c r="C8217" t="s">
        <v>49</v>
      </c>
      <c r="D8217" t="s">
        <v>67838</v>
      </c>
      <c r="E8217" t="s">
        <v>65072</v>
      </c>
      <c r="F8217" t="s">
        <v>67839</v>
      </c>
      <c r="G8217" t="s">
        <v>67840</v>
      </c>
      <c r="H8217" t="s">
        <v>67841</v>
      </c>
      <c r="I8217" t="s">
        <v>4841</v>
      </c>
      <c r="J8217" t="s">
        <v>5408</v>
      </c>
      <c r="K8217" t="s">
        <v>4280</v>
      </c>
      <c r="L8217" t="s">
        <v>375</v>
      </c>
      <c r="M8217" t="s">
        <v>5409</v>
      </c>
      <c r="N8217" t="s">
        <v>4972</v>
      </c>
      <c r="O8217" t="s">
        <v>5410</v>
      </c>
      <c r="P8217" t="s">
        <v>67842</v>
      </c>
      <c r="Q8217" t="s">
        <v>67843</v>
      </c>
      <c r="R8217" t="str">
        <f t="shared" si="256"/>
        <v>昌邑</v>
      </c>
      <c r="S8217" t="str">
        <f t="shared" si="257"/>
        <v>0114</v>
      </c>
    </row>
    <row r="8218" spans="1:19">
      <c r="A8218" t="s">
        <v>67844</v>
      </c>
      <c r="B8218" t="s">
        <v>67845</v>
      </c>
      <c r="C8218" t="s">
        <v>49</v>
      </c>
      <c r="D8218" t="s">
        <v>67846</v>
      </c>
      <c r="E8218" t="s">
        <v>65129</v>
      </c>
      <c r="F8218" t="s">
        <v>67847</v>
      </c>
      <c r="G8218" t="s">
        <v>67848</v>
      </c>
      <c r="H8218" t="s">
        <v>67849</v>
      </c>
      <c r="I8218" t="s">
        <v>12119</v>
      </c>
      <c r="J8218" t="s">
        <v>10006</v>
      </c>
      <c r="K8218" t="s">
        <v>10007</v>
      </c>
      <c r="L8218" t="s">
        <v>60</v>
      </c>
      <c r="M8218" t="s">
        <v>5888</v>
      </c>
      <c r="N8218" t="s">
        <v>5907</v>
      </c>
      <c r="O8218" t="s">
        <v>10008</v>
      </c>
      <c r="P8218" t="s">
        <v>67850</v>
      </c>
      <c r="Q8218" t="s">
        <v>67851</v>
      </c>
      <c r="R8218" t="str">
        <f t="shared" si="256"/>
        <v>奎文</v>
      </c>
      <c r="S8218" t="str">
        <f t="shared" si="257"/>
        <v>0114</v>
      </c>
    </row>
    <row r="8219" spans="1:19">
      <c r="A8219" t="s">
        <v>67852</v>
      </c>
      <c r="B8219" t="s">
        <v>67853</v>
      </c>
      <c r="C8219" t="s">
        <v>49</v>
      </c>
      <c r="D8219" t="s">
        <v>67854</v>
      </c>
      <c r="E8219" t="s">
        <v>65080</v>
      </c>
      <c r="F8219" t="s">
        <v>67855</v>
      </c>
      <c r="G8219" t="s">
        <v>67856</v>
      </c>
      <c r="H8219" t="s">
        <v>67857</v>
      </c>
      <c r="I8219" t="s">
        <v>12119</v>
      </c>
      <c r="J8219" t="s">
        <v>6065</v>
      </c>
      <c r="K8219" t="s">
        <v>6066</v>
      </c>
      <c r="L8219" t="s">
        <v>123</v>
      </c>
      <c r="M8219" t="s">
        <v>4994</v>
      </c>
      <c r="O8219" t="s">
        <v>6067</v>
      </c>
      <c r="P8219" t="s">
        <v>67858</v>
      </c>
      <c r="Q8219" t="s">
        <v>67859</v>
      </c>
      <c r="R8219" t="str">
        <f t="shared" si="256"/>
        <v>诸城</v>
      </c>
      <c r="S8219" t="str">
        <f t="shared" si="257"/>
        <v>0114</v>
      </c>
    </row>
    <row r="8220" spans="1:19">
      <c r="A8220" t="s">
        <v>67860</v>
      </c>
      <c r="B8220" t="s">
        <v>67861</v>
      </c>
      <c r="C8220" t="s">
        <v>49</v>
      </c>
      <c r="D8220" t="s">
        <v>67862</v>
      </c>
      <c r="E8220" t="s">
        <v>66811</v>
      </c>
      <c r="F8220" t="s">
        <v>67863</v>
      </c>
      <c r="G8220" t="s">
        <v>67864</v>
      </c>
      <c r="H8220" t="s">
        <v>67865</v>
      </c>
      <c r="I8220" t="s">
        <v>12119</v>
      </c>
      <c r="J8220" t="s">
        <v>4786</v>
      </c>
      <c r="K8220" t="s">
        <v>4787</v>
      </c>
      <c r="L8220" t="s">
        <v>237</v>
      </c>
      <c r="M8220" t="s">
        <v>4788</v>
      </c>
      <c r="N8220" t="s">
        <v>5801</v>
      </c>
      <c r="O8220" t="s">
        <v>6752</v>
      </c>
      <c r="P8220" t="s">
        <v>67866</v>
      </c>
      <c r="Q8220" t="s">
        <v>67867</v>
      </c>
      <c r="R8220" t="str">
        <f t="shared" si="256"/>
        <v>潍城</v>
      </c>
      <c r="S8220" t="str">
        <f t="shared" si="257"/>
        <v>0114</v>
      </c>
    </row>
    <row r="8221" spans="1:19">
      <c r="A8221" t="s">
        <v>67868</v>
      </c>
      <c r="B8221" t="s">
        <v>67869</v>
      </c>
      <c r="C8221" t="s">
        <v>49</v>
      </c>
      <c r="D8221" t="s">
        <v>67870</v>
      </c>
      <c r="E8221" t="s">
        <v>65129</v>
      </c>
      <c r="F8221" t="s">
        <v>67871</v>
      </c>
      <c r="G8221" t="s">
        <v>67872</v>
      </c>
      <c r="H8221" t="s">
        <v>67873</v>
      </c>
      <c r="I8221" t="s">
        <v>12844</v>
      </c>
      <c r="J8221" t="s">
        <v>24192</v>
      </c>
      <c r="K8221" t="s">
        <v>24193</v>
      </c>
      <c r="L8221" t="s">
        <v>86</v>
      </c>
      <c r="M8221" t="s">
        <v>7679</v>
      </c>
      <c r="N8221" t="s">
        <v>4933</v>
      </c>
      <c r="O8221" t="s">
        <v>24194</v>
      </c>
      <c r="P8221" t="s">
        <v>67874</v>
      </c>
      <c r="R8221" t="str">
        <f t="shared" si="256"/>
        <v>坊子</v>
      </c>
      <c r="S8221" t="str">
        <f t="shared" si="257"/>
        <v>0114</v>
      </c>
    </row>
    <row r="8222" spans="1:19">
      <c r="A8222" t="s">
        <v>67875</v>
      </c>
      <c r="B8222" t="s">
        <v>67876</v>
      </c>
      <c r="C8222" t="s">
        <v>49</v>
      </c>
      <c r="D8222" t="s">
        <v>67877</v>
      </c>
      <c r="E8222" t="s">
        <v>67878</v>
      </c>
      <c r="F8222" t="s">
        <v>67879</v>
      </c>
      <c r="G8222" t="s">
        <v>67880</v>
      </c>
      <c r="H8222" t="s">
        <v>67881</v>
      </c>
      <c r="I8222" t="s">
        <v>5835</v>
      </c>
      <c r="J8222" t="s">
        <v>7309</v>
      </c>
      <c r="K8222" t="s">
        <v>7310</v>
      </c>
      <c r="L8222" t="s">
        <v>375</v>
      </c>
      <c r="M8222" t="s">
        <v>5745</v>
      </c>
      <c r="N8222" t="s">
        <v>50081</v>
      </c>
      <c r="O8222" t="s">
        <v>7311</v>
      </c>
      <c r="P8222" t="s">
        <v>67882</v>
      </c>
      <c r="R8222" t="str">
        <f t="shared" si="256"/>
        <v>昌邑</v>
      </c>
      <c r="S8222" t="str">
        <f t="shared" si="257"/>
        <v>0114</v>
      </c>
    </row>
    <row r="8223" spans="1:19">
      <c r="A8223" t="s">
        <v>67883</v>
      </c>
      <c r="B8223" t="s">
        <v>67884</v>
      </c>
      <c r="C8223" t="s">
        <v>49</v>
      </c>
      <c r="D8223" t="s">
        <v>67885</v>
      </c>
      <c r="E8223" t="s">
        <v>66811</v>
      </c>
      <c r="F8223" t="s">
        <v>67886</v>
      </c>
      <c r="G8223" t="s">
        <v>67887</v>
      </c>
      <c r="H8223" t="s">
        <v>67888</v>
      </c>
      <c r="I8223" t="s">
        <v>12119</v>
      </c>
      <c r="J8223" t="s">
        <v>7278</v>
      </c>
      <c r="K8223" t="s">
        <v>7279</v>
      </c>
      <c r="L8223" t="s">
        <v>105</v>
      </c>
      <c r="M8223" t="s">
        <v>5089</v>
      </c>
      <c r="N8223" t="s">
        <v>4832</v>
      </c>
      <c r="O8223" t="s">
        <v>7280</v>
      </c>
      <c r="P8223" t="s">
        <v>67889</v>
      </c>
      <c r="Q8223" t="s">
        <v>67890</v>
      </c>
      <c r="R8223" t="str">
        <f t="shared" si="256"/>
        <v>寿光</v>
      </c>
      <c r="S8223" t="str">
        <f t="shared" si="257"/>
        <v>0114</v>
      </c>
    </row>
    <row r="8224" spans="1:19">
      <c r="A8224" t="s">
        <v>67891</v>
      </c>
      <c r="B8224" t="s">
        <v>67892</v>
      </c>
      <c r="C8224" t="s">
        <v>49</v>
      </c>
      <c r="D8224" t="s">
        <v>67893</v>
      </c>
      <c r="E8224" t="s">
        <v>65129</v>
      </c>
      <c r="F8224" t="s">
        <v>67894</v>
      </c>
      <c r="G8224" t="s">
        <v>67895</v>
      </c>
      <c r="H8224" t="s">
        <v>67896</v>
      </c>
      <c r="I8224" t="s">
        <v>12757</v>
      </c>
      <c r="J8224" t="s">
        <v>5778</v>
      </c>
      <c r="K8224" t="s">
        <v>5779</v>
      </c>
      <c r="L8224" t="s">
        <v>105</v>
      </c>
      <c r="M8224" t="s">
        <v>5197</v>
      </c>
      <c r="N8224" t="s">
        <v>4892</v>
      </c>
      <c r="O8224" t="s">
        <v>5780</v>
      </c>
      <c r="P8224" t="s">
        <v>67897</v>
      </c>
      <c r="Q8224" t="s">
        <v>67898</v>
      </c>
      <c r="R8224" t="str">
        <f t="shared" si="256"/>
        <v>寿光</v>
      </c>
      <c r="S8224" t="str">
        <f t="shared" si="257"/>
        <v>0114</v>
      </c>
    </row>
    <row r="8225" spans="1:19">
      <c r="A8225" t="s">
        <v>67899</v>
      </c>
      <c r="B8225" t="s">
        <v>67900</v>
      </c>
      <c r="C8225" t="s">
        <v>49</v>
      </c>
      <c r="D8225" t="s">
        <v>67901</v>
      </c>
      <c r="E8225" t="s">
        <v>65072</v>
      </c>
      <c r="F8225" t="s">
        <v>67902</v>
      </c>
      <c r="G8225" t="s">
        <v>67903</v>
      </c>
      <c r="H8225" t="s">
        <v>67904</v>
      </c>
      <c r="I8225" t="s">
        <v>4813</v>
      </c>
      <c r="J8225" t="s">
        <v>7053</v>
      </c>
      <c r="K8225" t="s">
        <v>7054</v>
      </c>
      <c r="L8225" t="s">
        <v>60</v>
      </c>
      <c r="M8225" t="s">
        <v>5888</v>
      </c>
      <c r="N8225" t="s">
        <v>6243</v>
      </c>
      <c r="O8225" t="s">
        <v>7055</v>
      </c>
      <c r="P8225" t="s">
        <v>67905</v>
      </c>
      <c r="Q8225" t="s">
        <v>67906</v>
      </c>
      <c r="R8225" t="str">
        <f t="shared" si="256"/>
        <v>奎文</v>
      </c>
      <c r="S8225" t="str">
        <f t="shared" si="257"/>
        <v>0114</v>
      </c>
    </row>
    <row r="8226" spans="1:19">
      <c r="A8226" t="s">
        <v>67907</v>
      </c>
      <c r="B8226" t="s">
        <v>67908</v>
      </c>
      <c r="C8226" t="s">
        <v>49</v>
      </c>
      <c r="D8226" t="s">
        <v>67909</v>
      </c>
      <c r="E8226" t="s">
        <v>67910</v>
      </c>
      <c r="F8226" t="s">
        <v>67911</v>
      </c>
      <c r="G8226" t="s">
        <v>67912</v>
      </c>
      <c r="H8226" t="s">
        <v>67913</v>
      </c>
      <c r="I8226" t="s">
        <v>4852</v>
      </c>
      <c r="J8226" t="s">
        <v>5669</v>
      </c>
      <c r="K8226" t="s">
        <v>5670</v>
      </c>
      <c r="L8226" t="s">
        <v>60</v>
      </c>
      <c r="M8226" t="s">
        <v>5511</v>
      </c>
      <c r="N8226" t="s">
        <v>5619</v>
      </c>
      <c r="O8226" t="s">
        <v>5671</v>
      </c>
      <c r="P8226" t="s">
        <v>67914</v>
      </c>
      <c r="Q8226" t="s">
        <v>67915</v>
      </c>
      <c r="R8226" t="str">
        <f t="shared" si="256"/>
        <v>奎文</v>
      </c>
      <c r="S8226" t="str">
        <f t="shared" si="257"/>
        <v>0114</v>
      </c>
    </row>
    <row r="8227" spans="1:19">
      <c r="A8227" t="s">
        <v>67916</v>
      </c>
      <c r="B8227" t="s">
        <v>67917</v>
      </c>
      <c r="C8227" t="s">
        <v>49</v>
      </c>
      <c r="D8227" t="s">
        <v>67918</v>
      </c>
      <c r="E8227" t="s">
        <v>67489</v>
      </c>
      <c r="F8227" t="s">
        <v>67919</v>
      </c>
      <c r="G8227" t="s">
        <v>67920</v>
      </c>
      <c r="H8227" t="s">
        <v>67921</v>
      </c>
      <c r="I8227" t="s">
        <v>4852</v>
      </c>
      <c r="J8227" t="s">
        <v>7689</v>
      </c>
      <c r="K8227" t="s">
        <v>7690</v>
      </c>
      <c r="L8227" t="s">
        <v>60</v>
      </c>
      <c r="M8227" t="s">
        <v>5999</v>
      </c>
      <c r="N8227" t="s">
        <v>4972</v>
      </c>
      <c r="O8227" t="s">
        <v>7691</v>
      </c>
      <c r="P8227" t="s">
        <v>67922</v>
      </c>
      <c r="Q8227" t="s">
        <v>67923</v>
      </c>
      <c r="R8227" t="str">
        <f t="shared" si="256"/>
        <v>奎文</v>
      </c>
      <c r="S8227" t="str">
        <f t="shared" si="257"/>
        <v>0114</v>
      </c>
    </row>
    <row r="8228" spans="1:19">
      <c r="A8228" t="s">
        <v>67924</v>
      </c>
      <c r="B8228" t="s">
        <v>67925</v>
      </c>
      <c r="C8228" t="s">
        <v>49</v>
      </c>
      <c r="D8228" t="s">
        <v>67926</v>
      </c>
      <c r="E8228" t="s">
        <v>65129</v>
      </c>
      <c r="F8228" t="s">
        <v>67927</v>
      </c>
      <c r="G8228" t="s">
        <v>67928</v>
      </c>
      <c r="H8228" t="s">
        <v>67929</v>
      </c>
      <c r="I8228" t="s">
        <v>12119</v>
      </c>
      <c r="J8228" t="s">
        <v>8305</v>
      </c>
      <c r="K8228" t="s">
        <v>8306</v>
      </c>
      <c r="L8228" t="s">
        <v>60</v>
      </c>
      <c r="M8228" t="s">
        <v>5511</v>
      </c>
      <c r="N8228" t="s">
        <v>5211</v>
      </c>
      <c r="O8228" t="s">
        <v>8307</v>
      </c>
      <c r="P8228" t="s">
        <v>67930</v>
      </c>
      <c r="R8228" t="str">
        <f t="shared" si="256"/>
        <v>奎文</v>
      </c>
      <c r="S8228" t="str">
        <f t="shared" si="257"/>
        <v>0114</v>
      </c>
    </row>
    <row r="8229" spans="1:19">
      <c r="A8229" t="s">
        <v>67931</v>
      </c>
      <c r="B8229" t="s">
        <v>67932</v>
      </c>
      <c r="C8229" t="s">
        <v>49</v>
      </c>
      <c r="D8229" t="s">
        <v>67933</v>
      </c>
      <c r="E8229" t="s">
        <v>67934</v>
      </c>
      <c r="F8229" t="s">
        <v>67935</v>
      </c>
      <c r="G8229" t="s">
        <v>67936</v>
      </c>
      <c r="H8229" t="s">
        <v>67682</v>
      </c>
      <c r="I8229" t="s">
        <v>4771</v>
      </c>
      <c r="J8229" t="s">
        <v>6193</v>
      </c>
      <c r="K8229" t="s">
        <v>6194</v>
      </c>
      <c r="L8229" t="s">
        <v>105</v>
      </c>
      <c r="M8229" t="s">
        <v>6195</v>
      </c>
      <c r="N8229" t="s">
        <v>4892</v>
      </c>
      <c r="O8229" t="s">
        <v>6196</v>
      </c>
      <c r="P8229" t="s">
        <v>67937</v>
      </c>
      <c r="R8229" t="str">
        <f t="shared" si="256"/>
        <v>寿光</v>
      </c>
      <c r="S8229" t="str">
        <f t="shared" si="257"/>
        <v>0114</v>
      </c>
    </row>
    <row r="8230" spans="1:19">
      <c r="A8230" t="s">
        <v>67938</v>
      </c>
      <c r="B8230" t="s">
        <v>67829</v>
      </c>
      <c r="C8230" t="s">
        <v>49</v>
      </c>
      <c r="D8230" t="s">
        <v>67939</v>
      </c>
      <c r="E8230" t="s">
        <v>65129</v>
      </c>
      <c r="F8230" t="s">
        <v>67940</v>
      </c>
      <c r="G8230" t="s">
        <v>67941</v>
      </c>
      <c r="H8230" t="s">
        <v>67942</v>
      </c>
      <c r="I8230" t="s">
        <v>12757</v>
      </c>
      <c r="J8230" t="s">
        <v>9760</v>
      </c>
      <c r="K8230" t="s">
        <v>9761</v>
      </c>
      <c r="L8230" t="s">
        <v>60</v>
      </c>
      <c r="M8230" t="s">
        <v>5999</v>
      </c>
      <c r="N8230" t="s">
        <v>4905</v>
      </c>
      <c r="O8230" t="s">
        <v>9762</v>
      </c>
      <c r="P8230" t="s">
        <v>67943</v>
      </c>
      <c r="Q8230" t="s">
        <v>67944</v>
      </c>
      <c r="R8230" t="str">
        <f t="shared" si="256"/>
        <v>奎文</v>
      </c>
      <c r="S8230" t="str">
        <f t="shared" si="257"/>
        <v>0114</v>
      </c>
    </row>
    <row r="8231" spans="1:19">
      <c r="A8231" t="s">
        <v>3370</v>
      </c>
      <c r="B8231" t="s">
        <v>67945</v>
      </c>
      <c r="C8231" t="s">
        <v>49</v>
      </c>
      <c r="D8231" t="s">
        <v>67946</v>
      </c>
      <c r="E8231" t="s">
        <v>65072</v>
      </c>
      <c r="F8231" t="s">
        <v>67947</v>
      </c>
      <c r="G8231" t="s">
        <v>3368</v>
      </c>
      <c r="H8231" t="s">
        <v>67948</v>
      </c>
      <c r="I8231" t="s">
        <v>6888</v>
      </c>
      <c r="J8231" t="s">
        <v>14104</v>
      </c>
      <c r="K8231" t="s">
        <v>14105</v>
      </c>
      <c r="L8231" t="s">
        <v>114</v>
      </c>
      <c r="M8231" t="s">
        <v>4918</v>
      </c>
      <c r="N8231" t="s">
        <v>5296</v>
      </c>
      <c r="O8231" t="s">
        <v>14106</v>
      </c>
      <c r="P8231" t="s">
        <v>67949</v>
      </c>
      <c r="Q8231" t="s">
        <v>67950</v>
      </c>
      <c r="R8231" t="str">
        <f t="shared" si="256"/>
        <v>高密</v>
      </c>
      <c r="S8231" t="str">
        <f t="shared" si="257"/>
        <v>0114</v>
      </c>
    </row>
    <row r="8232" spans="1:19">
      <c r="A8232" t="s">
        <v>67951</v>
      </c>
      <c r="B8232" t="s">
        <v>67952</v>
      </c>
      <c r="C8232" t="s">
        <v>49</v>
      </c>
      <c r="D8232" t="s">
        <v>67953</v>
      </c>
      <c r="E8232" t="s">
        <v>65072</v>
      </c>
      <c r="F8232" t="s">
        <v>67954</v>
      </c>
      <c r="G8232" t="s">
        <v>67955</v>
      </c>
      <c r="H8232" t="s">
        <v>67956</v>
      </c>
      <c r="I8232" t="s">
        <v>4852</v>
      </c>
      <c r="J8232" t="s">
        <v>8413</v>
      </c>
      <c r="K8232" t="s">
        <v>8414</v>
      </c>
      <c r="L8232" t="s">
        <v>123</v>
      </c>
      <c r="M8232" t="s">
        <v>4994</v>
      </c>
      <c r="N8232" t="s">
        <v>5421</v>
      </c>
      <c r="O8232" t="s">
        <v>8415</v>
      </c>
      <c r="P8232" t="s">
        <v>67957</v>
      </c>
      <c r="Q8232" t="s">
        <v>67137</v>
      </c>
      <c r="R8232" t="str">
        <f t="shared" si="256"/>
        <v>诸城</v>
      </c>
      <c r="S8232" t="str">
        <f t="shared" si="257"/>
        <v>0114</v>
      </c>
    </row>
    <row r="8233" spans="1:19">
      <c r="A8233" t="s">
        <v>67958</v>
      </c>
      <c r="B8233" t="s">
        <v>67959</v>
      </c>
      <c r="C8233" t="s">
        <v>49</v>
      </c>
      <c r="D8233" t="s">
        <v>67960</v>
      </c>
      <c r="E8233" t="s">
        <v>65072</v>
      </c>
      <c r="F8233" t="s">
        <v>67961</v>
      </c>
      <c r="G8233" t="s">
        <v>67962</v>
      </c>
      <c r="H8233" t="s">
        <v>67963</v>
      </c>
      <c r="I8233" t="s">
        <v>5541</v>
      </c>
      <c r="J8233" t="s">
        <v>6053</v>
      </c>
      <c r="K8233" t="s">
        <v>6054</v>
      </c>
      <c r="L8233" t="s">
        <v>105</v>
      </c>
      <c r="M8233" t="s">
        <v>6055</v>
      </c>
      <c r="N8233" t="s">
        <v>8593</v>
      </c>
      <c r="O8233" t="s">
        <v>6056</v>
      </c>
      <c r="P8233" t="s">
        <v>67964</v>
      </c>
      <c r="Q8233" t="s">
        <v>67105</v>
      </c>
      <c r="R8233" t="str">
        <f t="shared" si="256"/>
        <v>寿光</v>
      </c>
      <c r="S8233" t="str">
        <f t="shared" si="257"/>
        <v>0114</v>
      </c>
    </row>
    <row r="8234" spans="1:19">
      <c r="A8234" t="s">
        <v>67965</v>
      </c>
      <c r="B8234" t="s">
        <v>67966</v>
      </c>
      <c r="C8234" t="s">
        <v>49</v>
      </c>
      <c r="D8234" t="s">
        <v>67967</v>
      </c>
      <c r="E8234" t="s">
        <v>65072</v>
      </c>
      <c r="F8234" t="s">
        <v>67968</v>
      </c>
      <c r="G8234" t="s">
        <v>67969</v>
      </c>
      <c r="H8234" t="s">
        <v>67970</v>
      </c>
      <c r="I8234" t="s">
        <v>4841</v>
      </c>
      <c r="J8234" t="s">
        <v>5949</v>
      </c>
      <c r="K8234" t="s">
        <v>5950</v>
      </c>
      <c r="L8234" t="s">
        <v>114</v>
      </c>
      <c r="M8234" t="s">
        <v>4831</v>
      </c>
      <c r="N8234" t="s">
        <v>4845</v>
      </c>
      <c r="O8234" t="s">
        <v>5951</v>
      </c>
      <c r="P8234" t="s">
        <v>67971</v>
      </c>
      <c r="Q8234" t="s">
        <v>67972</v>
      </c>
      <c r="R8234" t="str">
        <f t="shared" si="256"/>
        <v>高密</v>
      </c>
      <c r="S8234" t="str">
        <f t="shared" si="257"/>
        <v>0114</v>
      </c>
    </row>
    <row r="8235" spans="1:19">
      <c r="A8235" t="s">
        <v>67973</v>
      </c>
      <c r="B8235" t="s">
        <v>67974</v>
      </c>
      <c r="C8235" t="s">
        <v>49</v>
      </c>
      <c r="D8235" t="s">
        <v>67975</v>
      </c>
      <c r="E8235" t="s">
        <v>65206</v>
      </c>
      <c r="F8235" t="s">
        <v>67976</v>
      </c>
      <c r="G8235" t="s">
        <v>67977</v>
      </c>
      <c r="H8235" t="s">
        <v>67978</v>
      </c>
      <c r="I8235" t="s">
        <v>17145</v>
      </c>
      <c r="J8235" t="s">
        <v>7166</v>
      </c>
      <c r="K8235" t="s">
        <v>7167</v>
      </c>
      <c r="L8235" t="s">
        <v>123</v>
      </c>
      <c r="M8235" t="s">
        <v>5364</v>
      </c>
      <c r="N8235" t="s">
        <v>5960</v>
      </c>
      <c r="O8235" t="s">
        <v>7168</v>
      </c>
      <c r="P8235" t="s">
        <v>67979</v>
      </c>
      <c r="R8235" t="str">
        <f t="shared" si="256"/>
        <v>诸城</v>
      </c>
      <c r="S8235" t="str">
        <f t="shared" si="257"/>
        <v>0114</v>
      </c>
    </row>
    <row r="8236" spans="1:19">
      <c r="A8236" t="s">
        <v>67980</v>
      </c>
      <c r="B8236" t="s">
        <v>67981</v>
      </c>
      <c r="C8236" t="s">
        <v>49</v>
      </c>
      <c r="D8236" t="s">
        <v>67982</v>
      </c>
      <c r="E8236" t="s">
        <v>65072</v>
      </c>
      <c r="F8236" t="s">
        <v>67983</v>
      </c>
      <c r="G8236" t="s">
        <v>67984</v>
      </c>
      <c r="H8236" t="s">
        <v>67985</v>
      </c>
      <c r="I8236" t="s">
        <v>4785</v>
      </c>
      <c r="J8236" t="s">
        <v>10226</v>
      </c>
      <c r="K8236" t="s">
        <v>10227</v>
      </c>
      <c r="L8236" t="s">
        <v>148</v>
      </c>
      <c r="M8236" t="s">
        <v>6713</v>
      </c>
      <c r="N8236" t="s">
        <v>4817</v>
      </c>
      <c r="O8236" t="s">
        <v>10229</v>
      </c>
      <c r="P8236" t="s">
        <v>67986</v>
      </c>
      <c r="Q8236" t="s">
        <v>67987</v>
      </c>
      <c r="R8236" t="str">
        <f t="shared" si="256"/>
        <v>寒亭</v>
      </c>
      <c r="S8236" t="str">
        <f t="shared" si="257"/>
        <v>0114</v>
      </c>
    </row>
    <row r="8237" spans="1:19">
      <c r="A8237" t="s">
        <v>67988</v>
      </c>
      <c r="B8237" t="s">
        <v>67989</v>
      </c>
      <c r="C8237" t="s">
        <v>49</v>
      </c>
      <c r="D8237" t="s">
        <v>67990</v>
      </c>
      <c r="E8237" t="s">
        <v>67991</v>
      </c>
      <c r="F8237" t="s">
        <v>67992</v>
      </c>
      <c r="G8237" t="s">
        <v>67993</v>
      </c>
      <c r="H8237" t="s">
        <v>67994</v>
      </c>
      <c r="I8237" t="s">
        <v>12119</v>
      </c>
      <c r="J8237" t="s">
        <v>13968</v>
      </c>
      <c r="K8237" t="s">
        <v>13969</v>
      </c>
      <c r="L8237" t="s">
        <v>375</v>
      </c>
      <c r="M8237" t="s">
        <v>8957</v>
      </c>
      <c r="N8237" t="s">
        <v>4905</v>
      </c>
      <c r="O8237" t="s">
        <v>13970</v>
      </c>
      <c r="P8237" t="s">
        <v>67824</v>
      </c>
      <c r="R8237" t="str">
        <f t="shared" si="256"/>
        <v>昌邑</v>
      </c>
      <c r="S8237" t="str">
        <f t="shared" si="257"/>
        <v>0114</v>
      </c>
    </row>
    <row r="8238" spans="1:19">
      <c r="A8238" t="s">
        <v>3394</v>
      </c>
      <c r="B8238" t="s">
        <v>67995</v>
      </c>
      <c r="C8238" t="s">
        <v>49</v>
      </c>
      <c r="D8238" t="s">
        <v>67996</v>
      </c>
      <c r="E8238" t="s">
        <v>65129</v>
      </c>
      <c r="F8238" t="s">
        <v>67997</v>
      </c>
      <c r="G8238" t="s">
        <v>3392</v>
      </c>
      <c r="H8238" t="s">
        <v>67998</v>
      </c>
      <c r="I8238" t="s">
        <v>12119</v>
      </c>
      <c r="J8238" t="s">
        <v>9438</v>
      </c>
      <c r="K8238" t="s">
        <v>9439</v>
      </c>
      <c r="L8238" t="s">
        <v>114</v>
      </c>
      <c r="M8238" t="s">
        <v>5486</v>
      </c>
      <c r="N8238" t="s">
        <v>5421</v>
      </c>
      <c r="O8238" t="s">
        <v>9440</v>
      </c>
      <c r="Q8238" t="s">
        <v>63073</v>
      </c>
      <c r="R8238" t="str">
        <f t="shared" si="256"/>
        <v>高密</v>
      </c>
      <c r="S8238" t="str">
        <f t="shared" si="257"/>
        <v>0114</v>
      </c>
    </row>
    <row r="8239" spans="1:19">
      <c r="A8239" t="s">
        <v>67999</v>
      </c>
      <c r="B8239" t="s">
        <v>68000</v>
      </c>
      <c r="C8239" t="s">
        <v>49</v>
      </c>
      <c r="D8239" t="s">
        <v>68001</v>
      </c>
      <c r="E8239" t="s">
        <v>68002</v>
      </c>
      <c r="F8239" t="s">
        <v>68003</v>
      </c>
      <c r="G8239" t="s">
        <v>68004</v>
      </c>
      <c r="H8239" t="s">
        <v>68005</v>
      </c>
      <c r="I8239" t="s">
        <v>4828</v>
      </c>
      <c r="J8239" t="s">
        <v>6829</v>
      </c>
      <c r="K8239" t="s">
        <v>6830</v>
      </c>
      <c r="L8239" t="s">
        <v>95</v>
      </c>
      <c r="M8239" t="s">
        <v>5649</v>
      </c>
      <c r="N8239" t="s">
        <v>4892</v>
      </c>
      <c r="O8239" t="s">
        <v>6831</v>
      </c>
      <c r="P8239" t="s">
        <v>68006</v>
      </c>
      <c r="Q8239" t="s">
        <v>68007</v>
      </c>
      <c r="R8239" t="str">
        <f t="shared" si="256"/>
        <v>安丘</v>
      </c>
      <c r="S8239" t="str">
        <f t="shared" si="257"/>
        <v>0114</v>
      </c>
    </row>
    <row r="8240" spans="1:19">
      <c r="A8240" t="s">
        <v>68008</v>
      </c>
      <c r="B8240" t="s">
        <v>68009</v>
      </c>
      <c r="C8240" t="s">
        <v>49</v>
      </c>
      <c r="D8240" t="s">
        <v>68010</v>
      </c>
      <c r="E8240" t="s">
        <v>66989</v>
      </c>
      <c r="F8240" t="s">
        <v>68011</v>
      </c>
      <c r="G8240" t="s">
        <v>68012</v>
      </c>
      <c r="H8240" t="s">
        <v>68013</v>
      </c>
      <c r="I8240" t="s">
        <v>12119</v>
      </c>
      <c r="J8240" t="s">
        <v>7754</v>
      </c>
      <c r="K8240" t="s">
        <v>7755</v>
      </c>
      <c r="L8240" t="s">
        <v>123</v>
      </c>
      <c r="M8240" t="s">
        <v>6022</v>
      </c>
      <c r="N8240" t="s">
        <v>5699</v>
      </c>
      <c r="O8240" t="s">
        <v>7756</v>
      </c>
      <c r="P8240" t="s">
        <v>68014</v>
      </c>
      <c r="R8240" t="str">
        <f t="shared" si="256"/>
        <v>诸城</v>
      </c>
      <c r="S8240" t="str">
        <f t="shared" si="257"/>
        <v>0114</v>
      </c>
    </row>
    <row r="8241" spans="1:19">
      <c r="A8241" t="s">
        <v>68015</v>
      </c>
      <c r="B8241" t="s">
        <v>68016</v>
      </c>
      <c r="C8241" t="s">
        <v>49</v>
      </c>
      <c r="D8241" t="s">
        <v>68017</v>
      </c>
      <c r="E8241" t="s">
        <v>65072</v>
      </c>
      <c r="F8241" t="s">
        <v>68018</v>
      </c>
      <c r="G8241" t="s">
        <v>68019</v>
      </c>
      <c r="H8241" t="s">
        <v>68020</v>
      </c>
      <c r="I8241" t="s">
        <v>4852</v>
      </c>
      <c r="J8241" t="s">
        <v>6020</v>
      </c>
      <c r="K8241" t="s">
        <v>6021</v>
      </c>
      <c r="L8241" t="s">
        <v>123</v>
      </c>
      <c r="M8241" t="s">
        <v>6022</v>
      </c>
      <c r="N8241" t="s">
        <v>5801</v>
      </c>
      <c r="O8241" t="s">
        <v>6023</v>
      </c>
      <c r="P8241" t="s">
        <v>68021</v>
      </c>
      <c r="R8241" t="str">
        <f t="shared" si="256"/>
        <v>诸城</v>
      </c>
      <c r="S8241" t="str">
        <f t="shared" si="257"/>
        <v>0114</v>
      </c>
    </row>
    <row r="8242" spans="1:19">
      <c r="A8242" t="s">
        <v>68022</v>
      </c>
      <c r="B8242" t="s">
        <v>68023</v>
      </c>
      <c r="C8242" t="s">
        <v>49</v>
      </c>
      <c r="D8242" t="s">
        <v>68024</v>
      </c>
      <c r="E8242" t="s">
        <v>65072</v>
      </c>
      <c r="F8242" t="s">
        <v>68025</v>
      </c>
      <c r="G8242" t="s">
        <v>68026</v>
      </c>
      <c r="H8242" t="s">
        <v>68027</v>
      </c>
      <c r="I8242" t="s">
        <v>4955</v>
      </c>
      <c r="J8242" t="s">
        <v>9734</v>
      </c>
      <c r="K8242" t="s">
        <v>9735</v>
      </c>
      <c r="L8242" t="s">
        <v>60</v>
      </c>
      <c r="M8242" t="s">
        <v>4904</v>
      </c>
      <c r="N8242" t="s">
        <v>5112</v>
      </c>
      <c r="O8242" t="s">
        <v>9736</v>
      </c>
      <c r="P8242" t="s">
        <v>68028</v>
      </c>
      <c r="Q8242" t="s">
        <v>68029</v>
      </c>
      <c r="R8242" t="str">
        <f t="shared" si="256"/>
        <v>奎文</v>
      </c>
      <c r="S8242" t="str">
        <f t="shared" si="257"/>
        <v>0114</v>
      </c>
    </row>
    <row r="8243" spans="1:19">
      <c r="A8243" t="s">
        <v>68030</v>
      </c>
      <c r="B8243" t="s">
        <v>68031</v>
      </c>
      <c r="C8243" t="s">
        <v>49</v>
      </c>
      <c r="D8243" t="s">
        <v>68032</v>
      </c>
      <c r="E8243" t="s">
        <v>65080</v>
      </c>
      <c r="F8243" t="s">
        <v>68033</v>
      </c>
      <c r="G8243" t="s">
        <v>68034</v>
      </c>
      <c r="H8243" t="s">
        <v>68035</v>
      </c>
      <c r="I8243" t="s">
        <v>12119</v>
      </c>
      <c r="J8243" t="s">
        <v>5578</v>
      </c>
      <c r="K8243" t="s">
        <v>5579</v>
      </c>
      <c r="L8243" t="s">
        <v>148</v>
      </c>
      <c r="M8243" t="s">
        <v>5580</v>
      </c>
      <c r="O8243" t="s">
        <v>5581</v>
      </c>
      <c r="R8243" t="str">
        <f t="shared" si="256"/>
        <v>寒亭</v>
      </c>
      <c r="S8243" t="str">
        <f t="shared" si="257"/>
        <v>0114</v>
      </c>
    </row>
    <row r="8244" spans="1:19">
      <c r="A8244" t="s">
        <v>68036</v>
      </c>
      <c r="B8244" t="s">
        <v>68037</v>
      </c>
      <c r="C8244" t="s">
        <v>49</v>
      </c>
      <c r="D8244" t="s">
        <v>68038</v>
      </c>
      <c r="E8244" t="s">
        <v>65072</v>
      </c>
      <c r="F8244" t="s">
        <v>68039</v>
      </c>
      <c r="G8244" t="s">
        <v>68040</v>
      </c>
      <c r="H8244" t="s">
        <v>68041</v>
      </c>
      <c r="I8244" t="s">
        <v>4955</v>
      </c>
      <c r="J8244" t="s">
        <v>5636</v>
      </c>
      <c r="K8244" t="s">
        <v>5637</v>
      </c>
      <c r="L8244" t="s">
        <v>105</v>
      </c>
      <c r="M8244" t="s">
        <v>5638</v>
      </c>
      <c r="N8244" t="s">
        <v>4959</v>
      </c>
      <c r="O8244" t="s">
        <v>5639</v>
      </c>
      <c r="P8244" t="s">
        <v>68042</v>
      </c>
      <c r="Q8244" t="s">
        <v>68043</v>
      </c>
      <c r="R8244" t="str">
        <f t="shared" si="256"/>
        <v>寿光</v>
      </c>
      <c r="S8244" t="str">
        <f t="shared" si="257"/>
        <v>0114</v>
      </c>
    </row>
    <row r="8245" spans="1:19">
      <c r="A8245" t="s">
        <v>68044</v>
      </c>
      <c r="B8245" t="s">
        <v>68045</v>
      </c>
      <c r="C8245" t="s">
        <v>49</v>
      </c>
      <c r="D8245" t="s">
        <v>68046</v>
      </c>
      <c r="E8245" t="s">
        <v>65080</v>
      </c>
      <c r="F8245" t="s">
        <v>68047</v>
      </c>
      <c r="G8245" t="s">
        <v>68048</v>
      </c>
      <c r="H8245" t="s">
        <v>68049</v>
      </c>
      <c r="I8245" t="s">
        <v>12119</v>
      </c>
      <c r="J8245" t="s">
        <v>5374</v>
      </c>
      <c r="K8245" t="s">
        <v>5375</v>
      </c>
      <c r="L8245" t="s">
        <v>105</v>
      </c>
      <c r="M8245" t="s">
        <v>5376</v>
      </c>
      <c r="O8245" t="s">
        <v>5377</v>
      </c>
      <c r="P8245" t="s">
        <v>68050</v>
      </c>
      <c r="R8245" t="str">
        <f t="shared" si="256"/>
        <v>寿光</v>
      </c>
      <c r="S8245" t="str">
        <f t="shared" si="257"/>
        <v>0114</v>
      </c>
    </row>
    <row r="8246" spans="1:19">
      <c r="A8246" t="s">
        <v>68051</v>
      </c>
      <c r="B8246" t="s">
        <v>68052</v>
      </c>
      <c r="C8246" t="s">
        <v>49</v>
      </c>
      <c r="D8246" t="s">
        <v>68053</v>
      </c>
      <c r="E8246" t="s">
        <v>68054</v>
      </c>
      <c r="F8246" t="s">
        <v>68055</v>
      </c>
      <c r="G8246" t="s">
        <v>68056</v>
      </c>
      <c r="H8246" t="s">
        <v>68057</v>
      </c>
      <c r="I8246" t="s">
        <v>5560</v>
      </c>
      <c r="J8246" t="s">
        <v>6150</v>
      </c>
      <c r="K8246" t="s">
        <v>6151</v>
      </c>
      <c r="L8246" t="s">
        <v>95</v>
      </c>
      <c r="M8246" t="s">
        <v>5709</v>
      </c>
      <c r="N8246" t="s">
        <v>4881</v>
      </c>
      <c r="O8246" t="s">
        <v>6153</v>
      </c>
      <c r="Q8246" t="s">
        <v>68058</v>
      </c>
      <c r="R8246" t="str">
        <f t="shared" si="256"/>
        <v>安丘</v>
      </c>
      <c r="S8246" t="str">
        <f t="shared" si="257"/>
        <v>0114</v>
      </c>
    </row>
    <row r="8247" spans="1:19">
      <c r="A8247" t="s">
        <v>68059</v>
      </c>
      <c r="B8247" t="s">
        <v>68060</v>
      </c>
      <c r="C8247" t="s">
        <v>49</v>
      </c>
      <c r="D8247" t="s">
        <v>68061</v>
      </c>
      <c r="E8247" t="s">
        <v>68062</v>
      </c>
      <c r="F8247" t="s">
        <v>68063</v>
      </c>
      <c r="G8247" t="s">
        <v>68064</v>
      </c>
      <c r="H8247" t="s">
        <v>68065</v>
      </c>
      <c r="I8247" t="s">
        <v>4852</v>
      </c>
      <c r="J8247" t="s">
        <v>4943</v>
      </c>
      <c r="K8247" t="s">
        <v>4944</v>
      </c>
      <c r="L8247" t="s">
        <v>105</v>
      </c>
      <c r="M8247" t="s">
        <v>4945</v>
      </c>
      <c r="N8247" t="s">
        <v>5248</v>
      </c>
      <c r="O8247" t="s">
        <v>4947</v>
      </c>
      <c r="P8247" t="s">
        <v>68066</v>
      </c>
      <c r="R8247" t="str">
        <f t="shared" si="256"/>
        <v>寿光</v>
      </c>
      <c r="S8247" t="str">
        <f t="shared" si="257"/>
        <v>0114</v>
      </c>
    </row>
    <row r="8248" spans="1:19">
      <c r="A8248" t="s">
        <v>68067</v>
      </c>
      <c r="B8248" t="s">
        <v>68068</v>
      </c>
      <c r="C8248" t="s">
        <v>49</v>
      </c>
      <c r="D8248" t="s">
        <v>68069</v>
      </c>
      <c r="E8248" t="s">
        <v>68070</v>
      </c>
      <c r="F8248" t="s">
        <v>68071</v>
      </c>
      <c r="G8248" t="s">
        <v>68072</v>
      </c>
      <c r="H8248" t="s">
        <v>68073</v>
      </c>
      <c r="I8248" t="s">
        <v>5461</v>
      </c>
      <c r="J8248" t="s">
        <v>5418</v>
      </c>
      <c r="K8248" t="s">
        <v>5419</v>
      </c>
      <c r="L8248" t="s">
        <v>60</v>
      </c>
      <c r="M8248" t="s">
        <v>5420</v>
      </c>
      <c r="O8248" t="s">
        <v>5422</v>
      </c>
      <c r="P8248" t="s">
        <v>68074</v>
      </c>
      <c r="Q8248" t="s">
        <v>68075</v>
      </c>
      <c r="R8248" t="str">
        <f t="shared" si="256"/>
        <v>奎文</v>
      </c>
      <c r="S8248" t="str">
        <f t="shared" si="257"/>
        <v>0114</v>
      </c>
    </row>
    <row r="8249" spans="1:19">
      <c r="A8249" t="s">
        <v>68076</v>
      </c>
      <c r="B8249" t="s">
        <v>68077</v>
      </c>
      <c r="C8249" t="s">
        <v>49</v>
      </c>
      <c r="D8249" t="s">
        <v>68078</v>
      </c>
      <c r="E8249" t="s">
        <v>68079</v>
      </c>
      <c r="F8249" t="s">
        <v>68080</v>
      </c>
      <c r="G8249" t="s">
        <v>68081</v>
      </c>
      <c r="H8249" t="s">
        <v>68082</v>
      </c>
      <c r="I8249" t="s">
        <v>12844</v>
      </c>
      <c r="J8249" t="s">
        <v>7929</v>
      </c>
      <c r="K8249" t="s">
        <v>7930</v>
      </c>
      <c r="L8249" t="s">
        <v>114</v>
      </c>
      <c r="M8249" t="s">
        <v>7931</v>
      </c>
      <c r="N8249" t="s">
        <v>5801</v>
      </c>
      <c r="O8249" t="s">
        <v>7932</v>
      </c>
      <c r="P8249" t="s">
        <v>68083</v>
      </c>
      <c r="Q8249" t="s">
        <v>68084</v>
      </c>
      <c r="R8249" t="str">
        <f t="shared" si="256"/>
        <v>高密</v>
      </c>
      <c r="S8249" t="str">
        <f t="shared" si="257"/>
        <v>0114</v>
      </c>
    </row>
    <row r="8250" spans="1:19">
      <c r="A8250" t="s">
        <v>68085</v>
      </c>
      <c r="B8250" t="s">
        <v>68086</v>
      </c>
      <c r="C8250" t="s">
        <v>49</v>
      </c>
      <c r="D8250" t="s">
        <v>68087</v>
      </c>
      <c r="E8250" t="s">
        <v>68088</v>
      </c>
      <c r="F8250" t="s">
        <v>68089</v>
      </c>
      <c r="G8250" t="s">
        <v>68090</v>
      </c>
      <c r="H8250" t="s">
        <v>68091</v>
      </c>
      <c r="I8250" t="s">
        <v>12757</v>
      </c>
      <c r="J8250" t="s">
        <v>6434</v>
      </c>
      <c r="K8250" t="s">
        <v>6435</v>
      </c>
      <c r="L8250" t="s">
        <v>114</v>
      </c>
      <c r="M8250" t="s">
        <v>4831</v>
      </c>
      <c r="N8250" t="s">
        <v>6243</v>
      </c>
      <c r="O8250" t="s">
        <v>6436</v>
      </c>
      <c r="P8250" t="s">
        <v>68092</v>
      </c>
      <c r="R8250" t="str">
        <f t="shared" si="256"/>
        <v>高密</v>
      </c>
      <c r="S8250" t="str">
        <f t="shared" si="257"/>
        <v>0114</v>
      </c>
    </row>
    <row r="8251" spans="1:19">
      <c r="A8251" t="s">
        <v>68093</v>
      </c>
      <c r="B8251" t="s">
        <v>68094</v>
      </c>
      <c r="C8251" t="s">
        <v>49</v>
      </c>
      <c r="D8251" t="s">
        <v>68095</v>
      </c>
      <c r="E8251" t="s">
        <v>68096</v>
      </c>
      <c r="F8251" t="s">
        <v>68097</v>
      </c>
      <c r="G8251" t="s">
        <v>68098</v>
      </c>
      <c r="H8251" t="s">
        <v>68099</v>
      </c>
      <c r="I8251" t="s">
        <v>5327</v>
      </c>
      <c r="J8251" t="s">
        <v>5003</v>
      </c>
      <c r="K8251" t="s">
        <v>5004</v>
      </c>
      <c r="L8251" t="s">
        <v>237</v>
      </c>
      <c r="M8251" t="s">
        <v>4788</v>
      </c>
      <c r="N8251" t="s">
        <v>6152</v>
      </c>
      <c r="O8251" t="s">
        <v>5006</v>
      </c>
      <c r="P8251" t="s">
        <v>68100</v>
      </c>
      <c r="Q8251" t="s">
        <v>68101</v>
      </c>
      <c r="R8251" t="str">
        <f t="shared" si="256"/>
        <v>潍城</v>
      </c>
      <c r="S8251" t="str">
        <f t="shared" si="257"/>
        <v>0114</v>
      </c>
    </row>
    <row r="8252" spans="1:19">
      <c r="A8252" t="s">
        <v>68102</v>
      </c>
      <c r="B8252" t="s">
        <v>68103</v>
      </c>
      <c r="C8252" t="s">
        <v>49</v>
      </c>
      <c r="D8252" t="s">
        <v>68104</v>
      </c>
      <c r="E8252" t="s">
        <v>68070</v>
      </c>
      <c r="F8252" t="s">
        <v>68105</v>
      </c>
      <c r="G8252" t="s">
        <v>68106</v>
      </c>
      <c r="H8252" t="s">
        <v>68107</v>
      </c>
      <c r="I8252" t="s">
        <v>4785</v>
      </c>
      <c r="J8252" t="s">
        <v>8305</v>
      </c>
      <c r="K8252" t="s">
        <v>8306</v>
      </c>
      <c r="L8252" t="s">
        <v>60</v>
      </c>
      <c r="M8252" t="s">
        <v>5511</v>
      </c>
      <c r="O8252" t="s">
        <v>8307</v>
      </c>
      <c r="P8252" t="s">
        <v>68108</v>
      </c>
      <c r="R8252" t="str">
        <f t="shared" si="256"/>
        <v>奎文</v>
      </c>
      <c r="S8252" t="str">
        <f t="shared" si="257"/>
        <v>0114</v>
      </c>
    </row>
    <row r="8253" spans="1:19">
      <c r="A8253" t="s">
        <v>68109</v>
      </c>
      <c r="B8253" t="s">
        <v>68110</v>
      </c>
      <c r="C8253" t="s">
        <v>49</v>
      </c>
      <c r="D8253" t="s">
        <v>68111</v>
      </c>
      <c r="E8253" t="s">
        <v>68062</v>
      </c>
      <c r="F8253" t="s">
        <v>68112</v>
      </c>
      <c r="G8253" t="s">
        <v>68113</v>
      </c>
      <c r="H8253" t="s">
        <v>68114</v>
      </c>
      <c r="I8253" t="s">
        <v>5327</v>
      </c>
      <c r="J8253" t="s">
        <v>5789</v>
      </c>
      <c r="K8253" t="s">
        <v>5790</v>
      </c>
      <c r="L8253" t="s">
        <v>1136</v>
      </c>
      <c r="M8253" t="s">
        <v>5791</v>
      </c>
      <c r="N8253" t="s">
        <v>4933</v>
      </c>
      <c r="O8253" t="s">
        <v>5792</v>
      </c>
      <c r="P8253" t="s">
        <v>68115</v>
      </c>
      <c r="R8253" t="str">
        <f t="shared" si="256"/>
        <v>昌乐</v>
      </c>
      <c r="S8253" t="str">
        <f t="shared" si="257"/>
        <v>0114</v>
      </c>
    </row>
    <row r="8254" spans="1:19">
      <c r="A8254" t="s">
        <v>68116</v>
      </c>
      <c r="B8254" t="s">
        <v>68117</v>
      </c>
      <c r="C8254" t="s">
        <v>49</v>
      </c>
      <c r="D8254" t="s">
        <v>68118</v>
      </c>
      <c r="E8254" t="s">
        <v>68062</v>
      </c>
      <c r="F8254" t="s">
        <v>68119</v>
      </c>
      <c r="G8254" t="s">
        <v>68120</v>
      </c>
      <c r="H8254" t="s">
        <v>68121</v>
      </c>
      <c r="I8254" t="s">
        <v>4785</v>
      </c>
      <c r="J8254" t="s">
        <v>4916</v>
      </c>
      <c r="K8254" t="s">
        <v>4917</v>
      </c>
      <c r="L8254" t="s">
        <v>114</v>
      </c>
      <c r="M8254" t="s">
        <v>4918</v>
      </c>
      <c r="O8254" t="s">
        <v>4920</v>
      </c>
      <c r="P8254" t="s">
        <v>68122</v>
      </c>
      <c r="Q8254" t="s">
        <v>68123</v>
      </c>
      <c r="R8254" t="str">
        <f t="shared" si="256"/>
        <v>高密</v>
      </c>
      <c r="S8254" t="str">
        <f t="shared" si="257"/>
        <v>0114</v>
      </c>
    </row>
    <row r="8255" spans="1:19">
      <c r="A8255" t="s">
        <v>68124</v>
      </c>
      <c r="B8255" t="s">
        <v>68125</v>
      </c>
      <c r="C8255" t="s">
        <v>49</v>
      </c>
      <c r="D8255" t="s">
        <v>68126</v>
      </c>
      <c r="E8255" t="s">
        <v>68127</v>
      </c>
      <c r="F8255" t="s">
        <v>68128</v>
      </c>
      <c r="G8255" t="s">
        <v>68129</v>
      </c>
      <c r="H8255" t="s">
        <v>68130</v>
      </c>
      <c r="I8255" t="s">
        <v>4852</v>
      </c>
      <c r="J8255" t="s">
        <v>6193</v>
      </c>
      <c r="K8255" t="s">
        <v>6194</v>
      </c>
      <c r="L8255" t="s">
        <v>105</v>
      </c>
      <c r="M8255" t="s">
        <v>6195</v>
      </c>
      <c r="N8255" t="s">
        <v>4892</v>
      </c>
      <c r="O8255" t="s">
        <v>6196</v>
      </c>
      <c r="P8255" t="s">
        <v>68131</v>
      </c>
      <c r="Q8255" t="s">
        <v>68132</v>
      </c>
      <c r="R8255" t="str">
        <f t="shared" si="256"/>
        <v>寿光</v>
      </c>
      <c r="S8255" t="str">
        <f t="shared" si="257"/>
        <v>0114</v>
      </c>
    </row>
    <row r="8256" spans="1:19">
      <c r="A8256" t="s">
        <v>68133</v>
      </c>
      <c r="B8256" t="s">
        <v>68134</v>
      </c>
      <c r="C8256" t="s">
        <v>49</v>
      </c>
      <c r="D8256" t="s">
        <v>68135</v>
      </c>
      <c r="E8256" t="s">
        <v>65072</v>
      </c>
      <c r="F8256" t="s">
        <v>68136</v>
      </c>
      <c r="G8256" t="s">
        <v>68137</v>
      </c>
      <c r="H8256" t="s">
        <v>68138</v>
      </c>
      <c r="I8256" t="s">
        <v>5066</v>
      </c>
      <c r="J8256" t="s">
        <v>8015</v>
      </c>
      <c r="K8256" t="s">
        <v>8016</v>
      </c>
      <c r="L8256" t="s">
        <v>105</v>
      </c>
      <c r="M8256" t="s">
        <v>5197</v>
      </c>
      <c r="N8256" t="s">
        <v>5030</v>
      </c>
      <c r="O8256" t="s">
        <v>8017</v>
      </c>
      <c r="P8256" t="s">
        <v>68139</v>
      </c>
      <c r="R8256" t="str">
        <f t="shared" si="256"/>
        <v>寿光</v>
      </c>
      <c r="S8256" t="str">
        <f t="shared" si="257"/>
        <v>0114</v>
      </c>
    </row>
    <row r="8257" spans="1:19">
      <c r="A8257" t="s">
        <v>68140</v>
      </c>
      <c r="B8257" t="s">
        <v>68141</v>
      </c>
      <c r="C8257" t="s">
        <v>49</v>
      </c>
      <c r="D8257" t="s">
        <v>68142</v>
      </c>
      <c r="E8257" t="s">
        <v>65072</v>
      </c>
      <c r="F8257" t="s">
        <v>68143</v>
      </c>
      <c r="G8257" t="s">
        <v>68144</v>
      </c>
      <c r="H8257" t="s">
        <v>68145</v>
      </c>
      <c r="I8257" t="s">
        <v>4785</v>
      </c>
      <c r="J8257" t="s">
        <v>8492</v>
      </c>
      <c r="K8257" t="s">
        <v>8493</v>
      </c>
      <c r="L8257" t="s">
        <v>95</v>
      </c>
      <c r="M8257" t="s">
        <v>5709</v>
      </c>
      <c r="N8257" t="s">
        <v>5487</v>
      </c>
      <c r="O8257" t="s">
        <v>8494</v>
      </c>
      <c r="P8257" t="s">
        <v>68146</v>
      </c>
      <c r="R8257" t="str">
        <f t="shared" ref="R8257:R8320" si="258">IF(OR(LEFT(L8257,2)="高新"),"奎文",IF(LEFT(L8257,2)="峡山","坊子",IF(LEFT(L8257,2)="滨海","寒亭",LEFT(L8257,2))))</f>
        <v>安丘</v>
      </c>
      <c r="S8257" t="str">
        <f t="shared" ref="S8257:S8320" si="259">TEXT(B8257,"mmdd")</f>
        <v>0114</v>
      </c>
    </row>
    <row r="8258" spans="1:19">
      <c r="A8258" t="s">
        <v>68147</v>
      </c>
      <c r="B8258" t="s">
        <v>68148</v>
      </c>
      <c r="C8258" t="s">
        <v>49</v>
      </c>
      <c r="D8258" t="s">
        <v>68149</v>
      </c>
      <c r="E8258" t="s">
        <v>65129</v>
      </c>
      <c r="F8258" t="s">
        <v>68150</v>
      </c>
      <c r="G8258" t="s">
        <v>68151</v>
      </c>
      <c r="H8258" t="s">
        <v>68152</v>
      </c>
      <c r="I8258" t="s">
        <v>12119</v>
      </c>
      <c r="J8258" t="s">
        <v>34460</v>
      </c>
      <c r="K8258" t="s">
        <v>34461</v>
      </c>
      <c r="L8258" t="s">
        <v>114</v>
      </c>
      <c r="M8258" t="s">
        <v>4831</v>
      </c>
      <c r="N8258" t="s">
        <v>4789</v>
      </c>
      <c r="O8258" t="s">
        <v>34462</v>
      </c>
      <c r="P8258" t="s">
        <v>68153</v>
      </c>
      <c r="Q8258" t="s">
        <v>68154</v>
      </c>
      <c r="R8258" t="str">
        <f t="shared" si="258"/>
        <v>高密</v>
      </c>
      <c r="S8258" t="str">
        <f t="shared" si="259"/>
        <v>0114</v>
      </c>
    </row>
    <row r="8259" spans="1:19">
      <c r="A8259" t="s">
        <v>68155</v>
      </c>
      <c r="B8259" t="s">
        <v>68156</v>
      </c>
      <c r="C8259" t="s">
        <v>49</v>
      </c>
      <c r="D8259" t="s">
        <v>68157</v>
      </c>
      <c r="E8259" t="s">
        <v>65072</v>
      </c>
      <c r="F8259" t="s">
        <v>68158</v>
      </c>
      <c r="G8259" t="s">
        <v>68159</v>
      </c>
      <c r="H8259" t="s">
        <v>68160</v>
      </c>
      <c r="I8259" t="s">
        <v>4929</v>
      </c>
      <c r="J8259" t="s">
        <v>6580</v>
      </c>
      <c r="K8259" t="s">
        <v>6581</v>
      </c>
      <c r="L8259" t="s">
        <v>77</v>
      </c>
      <c r="M8259" t="s">
        <v>4803</v>
      </c>
      <c r="N8259" t="s">
        <v>5030</v>
      </c>
      <c r="O8259" t="s">
        <v>6582</v>
      </c>
      <c r="P8259" t="s">
        <v>68161</v>
      </c>
      <c r="R8259" t="str">
        <f t="shared" si="258"/>
        <v>临朐</v>
      </c>
      <c r="S8259" t="str">
        <f t="shared" si="259"/>
        <v>0114</v>
      </c>
    </row>
    <row r="8260" spans="1:19">
      <c r="A8260" t="s">
        <v>68162</v>
      </c>
      <c r="B8260" t="s">
        <v>68163</v>
      </c>
      <c r="C8260" t="s">
        <v>49</v>
      </c>
      <c r="D8260" t="s">
        <v>68164</v>
      </c>
      <c r="E8260" t="s">
        <v>65080</v>
      </c>
      <c r="F8260" t="s">
        <v>68165</v>
      </c>
      <c r="G8260" t="s">
        <v>68166</v>
      </c>
      <c r="H8260" t="s">
        <v>68167</v>
      </c>
      <c r="I8260" t="s">
        <v>9385</v>
      </c>
      <c r="J8260" t="s">
        <v>10760</v>
      </c>
      <c r="K8260" t="s">
        <v>10761</v>
      </c>
      <c r="L8260" t="s">
        <v>105</v>
      </c>
      <c r="M8260" t="s">
        <v>5029</v>
      </c>
      <c r="O8260" t="s">
        <v>10762</v>
      </c>
      <c r="P8260" t="s">
        <v>68168</v>
      </c>
      <c r="Q8260" t="s">
        <v>68169</v>
      </c>
      <c r="R8260" t="str">
        <f t="shared" si="258"/>
        <v>寿光</v>
      </c>
      <c r="S8260" t="str">
        <f t="shared" si="259"/>
        <v>0114</v>
      </c>
    </row>
    <row r="8261" spans="1:19">
      <c r="A8261" t="s">
        <v>68170</v>
      </c>
      <c r="B8261" t="s">
        <v>68171</v>
      </c>
      <c r="C8261" t="s">
        <v>49</v>
      </c>
      <c r="D8261" t="s">
        <v>68172</v>
      </c>
      <c r="E8261" t="s">
        <v>60710</v>
      </c>
      <c r="F8261" t="s">
        <v>68173</v>
      </c>
      <c r="G8261" t="s">
        <v>68174</v>
      </c>
      <c r="H8261" t="s">
        <v>68175</v>
      </c>
      <c r="I8261" t="s">
        <v>5541</v>
      </c>
      <c r="J8261" t="s">
        <v>6348</v>
      </c>
      <c r="K8261" t="s">
        <v>6349</v>
      </c>
      <c r="L8261" t="s">
        <v>114</v>
      </c>
      <c r="M8261" t="s">
        <v>5486</v>
      </c>
      <c r="N8261" t="s">
        <v>5030</v>
      </c>
      <c r="O8261" t="s">
        <v>6350</v>
      </c>
      <c r="P8261" t="s">
        <v>68176</v>
      </c>
      <c r="R8261" t="str">
        <f t="shared" si="258"/>
        <v>高密</v>
      </c>
      <c r="S8261" t="str">
        <f t="shared" si="259"/>
        <v>0114</v>
      </c>
    </row>
    <row r="8262" spans="1:19">
      <c r="A8262" t="s">
        <v>68177</v>
      </c>
      <c r="B8262" t="s">
        <v>68178</v>
      </c>
      <c r="C8262" t="s">
        <v>49</v>
      </c>
      <c r="D8262" t="s">
        <v>68179</v>
      </c>
      <c r="E8262" t="s">
        <v>65129</v>
      </c>
      <c r="F8262" t="s">
        <v>68180</v>
      </c>
      <c r="G8262" t="s">
        <v>68181</v>
      </c>
      <c r="H8262" t="s">
        <v>68182</v>
      </c>
      <c r="I8262" t="s">
        <v>12119</v>
      </c>
      <c r="J8262" t="s">
        <v>6480</v>
      </c>
      <c r="K8262" t="s">
        <v>6481</v>
      </c>
      <c r="L8262" t="s">
        <v>237</v>
      </c>
      <c r="M8262" t="s">
        <v>5247</v>
      </c>
      <c r="N8262" t="s">
        <v>5069</v>
      </c>
      <c r="O8262" t="s">
        <v>6482</v>
      </c>
      <c r="P8262" t="s">
        <v>68183</v>
      </c>
      <c r="R8262" t="str">
        <f t="shared" si="258"/>
        <v>潍城</v>
      </c>
      <c r="S8262" t="str">
        <f t="shared" si="259"/>
        <v>0114</v>
      </c>
    </row>
    <row r="8263" spans="1:19">
      <c r="A8263" t="s">
        <v>68184</v>
      </c>
      <c r="B8263" t="s">
        <v>68185</v>
      </c>
      <c r="C8263" t="s">
        <v>49</v>
      </c>
      <c r="D8263" t="s">
        <v>68186</v>
      </c>
      <c r="E8263" t="s">
        <v>65072</v>
      </c>
      <c r="F8263" t="s">
        <v>68187</v>
      </c>
      <c r="G8263" t="s">
        <v>68188</v>
      </c>
      <c r="H8263" t="s">
        <v>68189</v>
      </c>
      <c r="I8263" t="s">
        <v>4852</v>
      </c>
      <c r="J8263" t="s">
        <v>6423</v>
      </c>
      <c r="K8263" t="s">
        <v>6424</v>
      </c>
      <c r="L8263" t="s">
        <v>60</v>
      </c>
      <c r="M8263" t="s">
        <v>5511</v>
      </c>
      <c r="N8263" t="s">
        <v>4905</v>
      </c>
      <c r="O8263" t="s">
        <v>6425</v>
      </c>
      <c r="P8263" t="s">
        <v>68190</v>
      </c>
      <c r="Q8263" t="s">
        <v>68191</v>
      </c>
      <c r="R8263" t="str">
        <f t="shared" si="258"/>
        <v>奎文</v>
      </c>
      <c r="S8263" t="str">
        <f t="shared" si="259"/>
        <v>0114</v>
      </c>
    </row>
    <row r="8264" spans="1:19">
      <c r="A8264" t="s">
        <v>68192</v>
      </c>
      <c r="B8264" t="s">
        <v>68193</v>
      </c>
      <c r="C8264" t="s">
        <v>49</v>
      </c>
      <c r="D8264" t="s">
        <v>68194</v>
      </c>
      <c r="E8264" t="s">
        <v>65206</v>
      </c>
      <c r="F8264" t="s">
        <v>68195</v>
      </c>
      <c r="G8264" t="s">
        <v>68196</v>
      </c>
      <c r="H8264" t="s">
        <v>68197</v>
      </c>
      <c r="I8264" t="s">
        <v>4841</v>
      </c>
      <c r="J8264" t="s">
        <v>14857</v>
      </c>
      <c r="K8264" t="s">
        <v>14858</v>
      </c>
      <c r="L8264" t="s">
        <v>95</v>
      </c>
      <c r="M8264" t="s">
        <v>5682</v>
      </c>
      <c r="O8264" t="s">
        <v>14859</v>
      </c>
      <c r="P8264" t="s">
        <v>68198</v>
      </c>
      <c r="Q8264" t="s">
        <v>68199</v>
      </c>
      <c r="R8264" t="str">
        <f t="shared" si="258"/>
        <v>安丘</v>
      </c>
      <c r="S8264" t="str">
        <f t="shared" si="259"/>
        <v>0114</v>
      </c>
    </row>
    <row r="8265" spans="1:19">
      <c r="A8265" t="s">
        <v>68200</v>
      </c>
      <c r="B8265" t="s">
        <v>68201</v>
      </c>
      <c r="C8265" t="s">
        <v>49</v>
      </c>
      <c r="D8265" t="s">
        <v>68202</v>
      </c>
      <c r="E8265" t="s">
        <v>68203</v>
      </c>
      <c r="F8265" t="s">
        <v>68204</v>
      </c>
      <c r="G8265" t="s">
        <v>68205</v>
      </c>
      <c r="H8265" t="s">
        <v>68206</v>
      </c>
      <c r="I8265" t="s">
        <v>12500</v>
      </c>
      <c r="J8265" t="s">
        <v>7166</v>
      </c>
      <c r="K8265" t="s">
        <v>7167</v>
      </c>
      <c r="L8265" t="s">
        <v>123</v>
      </c>
      <c r="M8265" t="s">
        <v>5364</v>
      </c>
      <c r="N8265" t="s">
        <v>5619</v>
      </c>
      <c r="O8265" t="s">
        <v>7168</v>
      </c>
      <c r="P8265" t="s">
        <v>68207</v>
      </c>
      <c r="Q8265" t="s">
        <v>68208</v>
      </c>
      <c r="R8265" t="str">
        <f t="shared" si="258"/>
        <v>诸城</v>
      </c>
      <c r="S8265" t="str">
        <f t="shared" si="259"/>
        <v>0114</v>
      </c>
    </row>
    <row r="8266" spans="1:19">
      <c r="A8266" t="s">
        <v>68209</v>
      </c>
      <c r="B8266" t="s">
        <v>68210</v>
      </c>
      <c r="C8266" t="s">
        <v>49</v>
      </c>
      <c r="D8266" t="s">
        <v>68211</v>
      </c>
      <c r="E8266" t="s">
        <v>65072</v>
      </c>
      <c r="F8266" t="s">
        <v>68212</v>
      </c>
      <c r="G8266" t="s">
        <v>68213</v>
      </c>
      <c r="H8266" t="s">
        <v>68214</v>
      </c>
      <c r="I8266" t="s">
        <v>5327</v>
      </c>
      <c r="J8266" t="s">
        <v>8107</v>
      </c>
      <c r="K8266" t="s">
        <v>8108</v>
      </c>
      <c r="L8266" t="s">
        <v>237</v>
      </c>
      <c r="M8266" t="s">
        <v>5247</v>
      </c>
      <c r="N8266" t="s">
        <v>4789</v>
      </c>
      <c r="O8266" t="s">
        <v>8109</v>
      </c>
      <c r="P8266" t="s">
        <v>68215</v>
      </c>
      <c r="R8266" t="str">
        <f t="shared" si="258"/>
        <v>潍城</v>
      </c>
      <c r="S8266" t="str">
        <f t="shared" si="259"/>
        <v>0114</v>
      </c>
    </row>
    <row r="8267" spans="1:19">
      <c r="A8267" t="s">
        <v>68216</v>
      </c>
      <c r="B8267" t="s">
        <v>68217</v>
      </c>
      <c r="C8267" t="s">
        <v>49</v>
      </c>
      <c r="D8267" t="s">
        <v>68218</v>
      </c>
      <c r="E8267" t="s">
        <v>65072</v>
      </c>
      <c r="F8267" t="s">
        <v>68219</v>
      </c>
      <c r="G8267" t="s">
        <v>68220</v>
      </c>
      <c r="H8267" t="s">
        <v>68221</v>
      </c>
      <c r="I8267" t="s">
        <v>4841</v>
      </c>
      <c r="J8267" t="s">
        <v>6480</v>
      </c>
      <c r="K8267" t="s">
        <v>6481</v>
      </c>
      <c r="L8267" t="s">
        <v>237</v>
      </c>
      <c r="M8267" t="s">
        <v>5247</v>
      </c>
      <c r="O8267" t="s">
        <v>6482</v>
      </c>
      <c r="P8267" t="s">
        <v>68222</v>
      </c>
      <c r="R8267" t="str">
        <f t="shared" si="258"/>
        <v>潍城</v>
      </c>
      <c r="S8267" t="str">
        <f t="shared" si="259"/>
        <v>0114</v>
      </c>
    </row>
    <row r="8268" spans="1:19">
      <c r="A8268" t="s">
        <v>68223</v>
      </c>
      <c r="B8268" t="s">
        <v>68224</v>
      </c>
      <c r="C8268" t="s">
        <v>49</v>
      </c>
      <c r="D8268" t="s">
        <v>68225</v>
      </c>
      <c r="E8268" t="s">
        <v>65072</v>
      </c>
      <c r="F8268" t="s">
        <v>68226</v>
      </c>
      <c r="G8268" t="s">
        <v>68227</v>
      </c>
      <c r="H8268" t="s">
        <v>68228</v>
      </c>
      <c r="I8268" t="s">
        <v>4785</v>
      </c>
      <c r="J8268" t="s">
        <v>5222</v>
      </c>
      <c r="K8268" t="s">
        <v>5223</v>
      </c>
      <c r="L8268" t="s">
        <v>105</v>
      </c>
      <c r="M8268" t="s">
        <v>5224</v>
      </c>
      <c r="N8268" t="s">
        <v>4789</v>
      </c>
      <c r="O8268" t="s">
        <v>5225</v>
      </c>
      <c r="P8268" t="s">
        <v>68229</v>
      </c>
      <c r="Q8268" t="s">
        <v>68230</v>
      </c>
      <c r="R8268" t="str">
        <f t="shared" si="258"/>
        <v>寿光</v>
      </c>
      <c r="S8268" t="str">
        <f t="shared" si="259"/>
        <v>0114</v>
      </c>
    </row>
    <row r="8269" spans="1:19">
      <c r="A8269" t="s">
        <v>68231</v>
      </c>
      <c r="B8269" t="s">
        <v>68232</v>
      </c>
      <c r="C8269" t="s">
        <v>49</v>
      </c>
      <c r="D8269" t="s">
        <v>68233</v>
      </c>
      <c r="E8269" t="s">
        <v>65072</v>
      </c>
      <c r="F8269" t="s">
        <v>68234</v>
      </c>
      <c r="G8269" t="s">
        <v>68235</v>
      </c>
      <c r="H8269" t="s">
        <v>68182</v>
      </c>
      <c r="I8269" t="s">
        <v>5407</v>
      </c>
      <c r="J8269" t="s">
        <v>7042</v>
      </c>
      <c r="K8269" t="s">
        <v>7043</v>
      </c>
      <c r="L8269" t="s">
        <v>60</v>
      </c>
      <c r="M8269" t="s">
        <v>4904</v>
      </c>
      <c r="N8269" t="s">
        <v>5030</v>
      </c>
      <c r="O8269" t="s">
        <v>7044</v>
      </c>
      <c r="P8269" t="s">
        <v>68236</v>
      </c>
      <c r="R8269" t="str">
        <f t="shared" si="258"/>
        <v>奎文</v>
      </c>
      <c r="S8269" t="str">
        <f t="shared" si="259"/>
        <v>0114</v>
      </c>
    </row>
    <row r="8270" spans="1:19">
      <c r="A8270" t="s">
        <v>68237</v>
      </c>
      <c r="B8270" t="s">
        <v>68238</v>
      </c>
      <c r="C8270" t="s">
        <v>49</v>
      </c>
      <c r="D8270" t="s">
        <v>68239</v>
      </c>
      <c r="E8270" t="s">
        <v>65080</v>
      </c>
      <c r="F8270" t="s">
        <v>68240</v>
      </c>
      <c r="G8270" t="s">
        <v>68241</v>
      </c>
      <c r="H8270" t="s">
        <v>68242</v>
      </c>
      <c r="I8270" t="s">
        <v>5560</v>
      </c>
      <c r="J8270" t="s">
        <v>10649</v>
      </c>
      <c r="K8270" t="s">
        <v>10650</v>
      </c>
      <c r="L8270" t="s">
        <v>50</v>
      </c>
      <c r="M8270" t="s">
        <v>4816</v>
      </c>
      <c r="O8270" t="s">
        <v>10651</v>
      </c>
      <c r="P8270" t="s">
        <v>68243</v>
      </c>
      <c r="Q8270" t="s">
        <v>68244</v>
      </c>
      <c r="R8270" t="str">
        <f t="shared" si="258"/>
        <v>青州</v>
      </c>
      <c r="S8270" t="str">
        <f t="shared" si="259"/>
        <v>0114</v>
      </c>
    </row>
    <row r="8271" spans="1:19">
      <c r="A8271" t="s">
        <v>68245</v>
      </c>
      <c r="B8271" t="s">
        <v>68246</v>
      </c>
      <c r="C8271" t="s">
        <v>49</v>
      </c>
      <c r="D8271" t="s">
        <v>68247</v>
      </c>
      <c r="E8271" t="s">
        <v>65072</v>
      </c>
      <c r="F8271" t="s">
        <v>68248</v>
      </c>
      <c r="G8271" t="s">
        <v>68249</v>
      </c>
      <c r="H8271" t="s">
        <v>68250</v>
      </c>
      <c r="I8271" t="s">
        <v>4852</v>
      </c>
      <c r="J8271" t="s">
        <v>9817</v>
      </c>
      <c r="K8271" t="s">
        <v>9818</v>
      </c>
      <c r="L8271" t="s">
        <v>114</v>
      </c>
      <c r="M8271" t="s">
        <v>7458</v>
      </c>
      <c r="N8271" t="s">
        <v>4905</v>
      </c>
      <c r="O8271" t="s">
        <v>9819</v>
      </c>
      <c r="P8271" t="s">
        <v>68251</v>
      </c>
      <c r="Q8271" t="s">
        <v>68252</v>
      </c>
      <c r="R8271" t="str">
        <f t="shared" si="258"/>
        <v>高密</v>
      </c>
      <c r="S8271" t="str">
        <f t="shared" si="259"/>
        <v>0114</v>
      </c>
    </row>
    <row r="8272" spans="1:19">
      <c r="A8272" t="s">
        <v>68253</v>
      </c>
      <c r="B8272" t="s">
        <v>68254</v>
      </c>
      <c r="C8272" t="s">
        <v>49</v>
      </c>
      <c r="D8272" t="s">
        <v>68255</v>
      </c>
      <c r="E8272" t="s">
        <v>65206</v>
      </c>
      <c r="F8272" t="s">
        <v>68256</v>
      </c>
      <c r="G8272" t="s">
        <v>68257</v>
      </c>
      <c r="H8272" t="s">
        <v>68258</v>
      </c>
      <c r="I8272" t="s">
        <v>4852</v>
      </c>
      <c r="J8272" t="s">
        <v>9734</v>
      </c>
      <c r="K8272" t="s">
        <v>9735</v>
      </c>
      <c r="L8272" t="s">
        <v>60</v>
      </c>
      <c r="M8272" t="s">
        <v>4904</v>
      </c>
      <c r="O8272" t="s">
        <v>9736</v>
      </c>
      <c r="P8272" t="s">
        <v>68259</v>
      </c>
      <c r="R8272" t="str">
        <f t="shared" si="258"/>
        <v>奎文</v>
      </c>
      <c r="S8272" t="str">
        <f t="shared" si="259"/>
        <v>0114</v>
      </c>
    </row>
    <row r="8273" spans="1:19">
      <c r="A8273" t="s">
        <v>68260</v>
      </c>
      <c r="B8273" t="s">
        <v>68261</v>
      </c>
      <c r="C8273" t="s">
        <v>49</v>
      </c>
      <c r="D8273" t="s">
        <v>68262</v>
      </c>
      <c r="E8273" t="s">
        <v>65072</v>
      </c>
      <c r="F8273" t="s">
        <v>68263</v>
      </c>
      <c r="G8273" t="s">
        <v>68264</v>
      </c>
      <c r="H8273" t="s">
        <v>68265</v>
      </c>
      <c r="I8273" t="s">
        <v>5052</v>
      </c>
      <c r="J8273" t="s">
        <v>4801</v>
      </c>
      <c r="K8273" t="s">
        <v>4802</v>
      </c>
      <c r="L8273" t="s">
        <v>77</v>
      </c>
      <c r="M8273" t="s">
        <v>4803</v>
      </c>
      <c r="N8273" t="s">
        <v>4933</v>
      </c>
      <c r="O8273" t="s">
        <v>4804</v>
      </c>
      <c r="P8273" t="s">
        <v>68266</v>
      </c>
      <c r="Q8273" t="s">
        <v>68267</v>
      </c>
      <c r="R8273" t="str">
        <f t="shared" si="258"/>
        <v>临朐</v>
      </c>
      <c r="S8273" t="str">
        <f t="shared" si="259"/>
        <v>0114</v>
      </c>
    </row>
    <row r="8274" spans="1:19">
      <c r="A8274" t="s">
        <v>68268</v>
      </c>
      <c r="B8274" t="s">
        <v>68269</v>
      </c>
      <c r="C8274" t="s">
        <v>49</v>
      </c>
      <c r="D8274" t="s">
        <v>68270</v>
      </c>
      <c r="E8274" t="s">
        <v>65080</v>
      </c>
      <c r="F8274" t="s">
        <v>68271</v>
      </c>
      <c r="G8274" t="s">
        <v>68272</v>
      </c>
      <c r="H8274" t="s">
        <v>68273</v>
      </c>
      <c r="I8274" t="s">
        <v>8967</v>
      </c>
      <c r="J8274" t="s">
        <v>12471</v>
      </c>
      <c r="K8274" t="s">
        <v>12472</v>
      </c>
      <c r="L8274" t="s">
        <v>50</v>
      </c>
      <c r="M8274" t="s">
        <v>6207</v>
      </c>
      <c r="O8274" t="s">
        <v>12473</v>
      </c>
      <c r="P8274" t="s">
        <v>68274</v>
      </c>
      <c r="R8274" t="str">
        <f t="shared" si="258"/>
        <v>青州</v>
      </c>
      <c r="S8274" t="str">
        <f t="shared" si="259"/>
        <v>0114</v>
      </c>
    </row>
    <row r="8275" spans="1:19">
      <c r="A8275" t="s">
        <v>68275</v>
      </c>
      <c r="B8275" t="s">
        <v>68276</v>
      </c>
      <c r="C8275" t="s">
        <v>49</v>
      </c>
      <c r="D8275" t="s">
        <v>68277</v>
      </c>
      <c r="E8275" t="s">
        <v>68278</v>
      </c>
      <c r="F8275" t="s">
        <v>68279</v>
      </c>
      <c r="G8275" t="s">
        <v>68280</v>
      </c>
      <c r="H8275" t="s">
        <v>68281</v>
      </c>
      <c r="I8275" t="s">
        <v>12119</v>
      </c>
      <c r="J8275" t="s">
        <v>9386</v>
      </c>
      <c r="K8275" t="s">
        <v>9387</v>
      </c>
      <c r="L8275" t="s">
        <v>50</v>
      </c>
      <c r="M8275" t="s">
        <v>6207</v>
      </c>
      <c r="N8275" t="s">
        <v>6519</v>
      </c>
      <c r="O8275" t="s">
        <v>9388</v>
      </c>
      <c r="P8275" t="s">
        <v>68282</v>
      </c>
      <c r="R8275" t="str">
        <f t="shared" si="258"/>
        <v>青州</v>
      </c>
      <c r="S8275" t="str">
        <f t="shared" si="259"/>
        <v>0114</v>
      </c>
    </row>
    <row r="8276" spans="1:19">
      <c r="A8276" t="s">
        <v>68283</v>
      </c>
      <c r="B8276" t="s">
        <v>68284</v>
      </c>
      <c r="C8276" t="s">
        <v>49</v>
      </c>
      <c r="D8276" t="s">
        <v>68285</v>
      </c>
      <c r="E8276" t="s">
        <v>65072</v>
      </c>
      <c r="F8276" t="s">
        <v>68286</v>
      </c>
      <c r="G8276" t="s">
        <v>68287</v>
      </c>
      <c r="H8276" t="s">
        <v>68288</v>
      </c>
      <c r="I8276" t="s">
        <v>4813</v>
      </c>
      <c r="J8276" t="s">
        <v>5270</v>
      </c>
      <c r="K8276" t="s">
        <v>5271</v>
      </c>
      <c r="L8276" t="s">
        <v>148</v>
      </c>
      <c r="M8276" t="s">
        <v>5272</v>
      </c>
      <c r="N8276" t="s">
        <v>5056</v>
      </c>
      <c r="O8276" t="s">
        <v>5274</v>
      </c>
      <c r="P8276" t="s">
        <v>68289</v>
      </c>
      <c r="R8276" t="str">
        <f t="shared" si="258"/>
        <v>寒亭</v>
      </c>
      <c r="S8276" t="str">
        <f t="shared" si="259"/>
        <v>0114</v>
      </c>
    </row>
    <row r="8277" spans="1:19">
      <c r="A8277" t="s">
        <v>68290</v>
      </c>
      <c r="B8277" t="s">
        <v>68291</v>
      </c>
      <c r="C8277" t="s">
        <v>49</v>
      </c>
      <c r="D8277" t="s">
        <v>68292</v>
      </c>
      <c r="E8277" t="s">
        <v>65080</v>
      </c>
      <c r="F8277" t="s">
        <v>68293</v>
      </c>
      <c r="G8277" t="s">
        <v>68294</v>
      </c>
      <c r="H8277" t="s">
        <v>68295</v>
      </c>
      <c r="I8277" t="s">
        <v>15346</v>
      </c>
      <c r="J8277" t="s">
        <v>20676</v>
      </c>
      <c r="K8277" t="s">
        <v>20677</v>
      </c>
      <c r="L8277" t="s">
        <v>114</v>
      </c>
      <c r="M8277" t="s">
        <v>20678</v>
      </c>
      <c r="O8277" t="s">
        <v>20679</v>
      </c>
      <c r="P8277" t="s">
        <v>68296</v>
      </c>
      <c r="Q8277" t="s">
        <v>68297</v>
      </c>
      <c r="R8277" t="str">
        <f t="shared" si="258"/>
        <v>高密</v>
      </c>
      <c r="S8277" t="str">
        <f t="shared" si="259"/>
        <v>0114</v>
      </c>
    </row>
    <row r="8278" spans="1:19">
      <c r="A8278" t="s">
        <v>68298</v>
      </c>
      <c r="B8278" t="s">
        <v>68299</v>
      </c>
      <c r="C8278" t="s">
        <v>49</v>
      </c>
      <c r="D8278" t="s">
        <v>68300</v>
      </c>
      <c r="E8278" t="s">
        <v>67489</v>
      </c>
      <c r="F8278" t="s">
        <v>68301</v>
      </c>
      <c r="G8278" t="s">
        <v>68302</v>
      </c>
      <c r="H8278" t="s">
        <v>68303</v>
      </c>
      <c r="I8278" t="s">
        <v>4852</v>
      </c>
      <c r="J8278" t="s">
        <v>6423</v>
      </c>
      <c r="K8278" t="s">
        <v>6424</v>
      </c>
      <c r="L8278" t="s">
        <v>60</v>
      </c>
      <c r="M8278" t="s">
        <v>5511</v>
      </c>
      <c r="N8278" t="s">
        <v>4881</v>
      </c>
      <c r="O8278" t="s">
        <v>6425</v>
      </c>
      <c r="P8278" t="s">
        <v>68304</v>
      </c>
      <c r="R8278" t="str">
        <f t="shared" si="258"/>
        <v>奎文</v>
      </c>
      <c r="S8278" t="str">
        <f t="shared" si="259"/>
        <v>0114</v>
      </c>
    </row>
    <row r="8279" spans="1:19">
      <c r="A8279" t="s">
        <v>68305</v>
      </c>
      <c r="B8279" t="s">
        <v>68306</v>
      </c>
      <c r="C8279" t="s">
        <v>49</v>
      </c>
      <c r="D8279" t="s">
        <v>68307</v>
      </c>
      <c r="E8279" t="s">
        <v>65080</v>
      </c>
      <c r="F8279" t="s">
        <v>68308</v>
      </c>
      <c r="G8279" t="s">
        <v>68309</v>
      </c>
      <c r="H8279" t="s">
        <v>68310</v>
      </c>
      <c r="I8279" t="s">
        <v>4841</v>
      </c>
      <c r="J8279" t="s">
        <v>5863</v>
      </c>
      <c r="K8279" t="s">
        <v>5864</v>
      </c>
      <c r="L8279" t="s">
        <v>237</v>
      </c>
      <c r="M8279" t="s">
        <v>4788</v>
      </c>
      <c r="O8279" t="s">
        <v>5865</v>
      </c>
      <c r="P8279" t="s">
        <v>68311</v>
      </c>
      <c r="Q8279" t="s">
        <v>68312</v>
      </c>
      <c r="R8279" t="str">
        <f t="shared" si="258"/>
        <v>潍城</v>
      </c>
      <c r="S8279" t="str">
        <f t="shared" si="259"/>
        <v>0114</v>
      </c>
    </row>
    <row r="8280" spans="1:19">
      <c r="A8280" t="s">
        <v>68313</v>
      </c>
      <c r="B8280" t="s">
        <v>68314</v>
      </c>
      <c r="C8280" t="s">
        <v>49</v>
      </c>
      <c r="D8280" t="s">
        <v>68315</v>
      </c>
      <c r="E8280" t="s">
        <v>65080</v>
      </c>
      <c r="F8280" t="s">
        <v>68316</v>
      </c>
      <c r="G8280" t="s">
        <v>68317</v>
      </c>
      <c r="H8280" t="s">
        <v>68318</v>
      </c>
      <c r="I8280" t="s">
        <v>12119</v>
      </c>
      <c r="J8280" t="s">
        <v>5743</v>
      </c>
      <c r="K8280" t="s">
        <v>5744</v>
      </c>
      <c r="L8280" t="s">
        <v>375</v>
      </c>
      <c r="M8280" t="s">
        <v>5745</v>
      </c>
      <c r="O8280" t="s">
        <v>5746</v>
      </c>
      <c r="P8280" t="s">
        <v>68319</v>
      </c>
      <c r="Q8280" t="s">
        <v>68320</v>
      </c>
      <c r="R8280" t="str">
        <f t="shared" si="258"/>
        <v>昌邑</v>
      </c>
      <c r="S8280" t="str">
        <f t="shared" si="259"/>
        <v>0114</v>
      </c>
    </row>
    <row r="8281" spans="1:19">
      <c r="A8281" t="s">
        <v>68321</v>
      </c>
      <c r="B8281" t="s">
        <v>68322</v>
      </c>
      <c r="C8281" t="s">
        <v>49</v>
      </c>
      <c r="D8281" t="s">
        <v>68323</v>
      </c>
      <c r="E8281" t="s">
        <v>65080</v>
      </c>
      <c r="F8281" t="s">
        <v>68324</v>
      </c>
      <c r="G8281" t="s">
        <v>68325</v>
      </c>
      <c r="H8281" t="s">
        <v>68326</v>
      </c>
      <c r="I8281" t="s">
        <v>5066</v>
      </c>
      <c r="J8281" t="s">
        <v>5067</v>
      </c>
      <c r="K8281" t="s">
        <v>5068</v>
      </c>
      <c r="L8281" t="s">
        <v>123</v>
      </c>
      <c r="M8281" t="s">
        <v>4932</v>
      </c>
      <c r="O8281" t="s">
        <v>5070</v>
      </c>
      <c r="Q8281" t="s">
        <v>68327</v>
      </c>
      <c r="R8281" t="str">
        <f t="shared" si="258"/>
        <v>诸城</v>
      </c>
      <c r="S8281" t="str">
        <f t="shared" si="259"/>
        <v>0114</v>
      </c>
    </row>
    <row r="8282" spans="1:19">
      <c r="A8282" t="s">
        <v>68328</v>
      </c>
      <c r="B8282" t="s">
        <v>68329</v>
      </c>
      <c r="C8282" t="s">
        <v>49</v>
      </c>
      <c r="D8282" t="s">
        <v>68330</v>
      </c>
      <c r="E8282" t="s">
        <v>65080</v>
      </c>
      <c r="F8282" t="s">
        <v>68331</v>
      </c>
      <c r="G8282" t="s">
        <v>68332</v>
      </c>
      <c r="H8282" t="s">
        <v>68333</v>
      </c>
      <c r="I8282" t="s">
        <v>4785</v>
      </c>
      <c r="J8282" t="s">
        <v>6357</v>
      </c>
      <c r="K8282" t="s">
        <v>6358</v>
      </c>
      <c r="L8282" t="s">
        <v>60</v>
      </c>
      <c r="M8282" t="s">
        <v>5999</v>
      </c>
      <c r="O8282" t="s">
        <v>6359</v>
      </c>
      <c r="P8282" t="s">
        <v>68334</v>
      </c>
      <c r="R8282" t="str">
        <f t="shared" si="258"/>
        <v>奎文</v>
      </c>
      <c r="S8282" t="str">
        <f t="shared" si="259"/>
        <v>0114</v>
      </c>
    </row>
    <row r="8283" spans="1:19">
      <c r="A8283" t="s">
        <v>68335</v>
      </c>
      <c r="B8283" t="s">
        <v>68336</v>
      </c>
      <c r="C8283" t="s">
        <v>49</v>
      </c>
      <c r="D8283" t="s">
        <v>68337</v>
      </c>
      <c r="E8283" t="s">
        <v>67489</v>
      </c>
      <c r="F8283" t="s">
        <v>68338</v>
      </c>
      <c r="G8283" t="s">
        <v>68339</v>
      </c>
      <c r="H8283" t="s">
        <v>68340</v>
      </c>
      <c r="I8283" t="s">
        <v>4785</v>
      </c>
      <c r="J8283" t="s">
        <v>10125</v>
      </c>
      <c r="K8283" t="s">
        <v>10126</v>
      </c>
      <c r="L8283" t="s">
        <v>77</v>
      </c>
      <c r="M8283" t="s">
        <v>4803</v>
      </c>
      <c r="N8283" t="s">
        <v>5907</v>
      </c>
      <c r="O8283" t="s">
        <v>10127</v>
      </c>
      <c r="P8283" t="s">
        <v>68341</v>
      </c>
      <c r="R8283" t="str">
        <f t="shared" si="258"/>
        <v>临朐</v>
      </c>
      <c r="S8283" t="str">
        <f t="shared" si="259"/>
        <v>0114</v>
      </c>
    </row>
    <row r="8284" spans="1:19">
      <c r="A8284" t="s">
        <v>68342</v>
      </c>
      <c r="B8284" t="s">
        <v>68343</v>
      </c>
      <c r="C8284" t="s">
        <v>49</v>
      </c>
      <c r="D8284" t="s">
        <v>68344</v>
      </c>
      <c r="E8284" t="s">
        <v>65129</v>
      </c>
      <c r="F8284" t="s">
        <v>68345</v>
      </c>
      <c r="G8284" t="s">
        <v>68346</v>
      </c>
      <c r="H8284" t="s">
        <v>68347</v>
      </c>
      <c r="I8284" t="s">
        <v>12119</v>
      </c>
      <c r="J8284" t="s">
        <v>6053</v>
      </c>
      <c r="K8284" t="s">
        <v>6054</v>
      </c>
      <c r="L8284" t="s">
        <v>105</v>
      </c>
      <c r="M8284" t="s">
        <v>6055</v>
      </c>
      <c r="N8284" t="s">
        <v>8593</v>
      </c>
      <c r="O8284" t="s">
        <v>6056</v>
      </c>
      <c r="P8284" t="s">
        <v>68348</v>
      </c>
      <c r="Q8284" t="s">
        <v>68349</v>
      </c>
      <c r="R8284" t="str">
        <f t="shared" si="258"/>
        <v>寿光</v>
      </c>
      <c r="S8284" t="str">
        <f t="shared" si="259"/>
        <v>0114</v>
      </c>
    </row>
    <row r="8285" spans="1:19">
      <c r="A8285" t="s">
        <v>68350</v>
      </c>
      <c r="B8285" t="s">
        <v>68351</v>
      </c>
      <c r="C8285" t="s">
        <v>49</v>
      </c>
      <c r="D8285" t="s">
        <v>68352</v>
      </c>
      <c r="E8285" t="s">
        <v>67489</v>
      </c>
      <c r="F8285" t="s">
        <v>68353</v>
      </c>
      <c r="G8285" t="s">
        <v>68354</v>
      </c>
      <c r="H8285" t="s">
        <v>68355</v>
      </c>
      <c r="I8285" t="s">
        <v>4852</v>
      </c>
      <c r="J8285" t="s">
        <v>4786</v>
      </c>
      <c r="K8285" t="s">
        <v>4787</v>
      </c>
      <c r="L8285" t="s">
        <v>237</v>
      </c>
      <c r="M8285" t="s">
        <v>4788</v>
      </c>
      <c r="N8285" t="s">
        <v>4892</v>
      </c>
      <c r="O8285" t="s">
        <v>4790</v>
      </c>
      <c r="P8285" t="s">
        <v>68356</v>
      </c>
      <c r="Q8285" t="s">
        <v>68357</v>
      </c>
      <c r="R8285" t="str">
        <f t="shared" si="258"/>
        <v>潍城</v>
      </c>
      <c r="S8285" t="str">
        <f t="shared" si="259"/>
        <v>0114</v>
      </c>
    </row>
    <row r="8286" spans="1:19">
      <c r="A8286" t="s">
        <v>68358</v>
      </c>
      <c r="B8286" t="s">
        <v>68359</v>
      </c>
      <c r="C8286" t="s">
        <v>49</v>
      </c>
      <c r="D8286" t="s">
        <v>68360</v>
      </c>
      <c r="E8286" t="s">
        <v>65080</v>
      </c>
      <c r="F8286" t="s">
        <v>68361</v>
      </c>
      <c r="G8286" t="s">
        <v>68362</v>
      </c>
      <c r="H8286" t="s">
        <v>68363</v>
      </c>
      <c r="I8286" t="s">
        <v>5835</v>
      </c>
      <c r="J8286" t="s">
        <v>20676</v>
      </c>
      <c r="K8286" t="s">
        <v>20677</v>
      </c>
      <c r="L8286" t="s">
        <v>114</v>
      </c>
      <c r="M8286" t="s">
        <v>20678</v>
      </c>
      <c r="O8286" t="s">
        <v>20679</v>
      </c>
      <c r="P8286" t="s">
        <v>68364</v>
      </c>
      <c r="Q8286" t="s">
        <v>68297</v>
      </c>
      <c r="R8286" t="str">
        <f t="shared" si="258"/>
        <v>高密</v>
      </c>
      <c r="S8286" t="str">
        <f t="shared" si="259"/>
        <v>0114</v>
      </c>
    </row>
    <row r="8287" spans="1:19">
      <c r="A8287" t="s">
        <v>68365</v>
      </c>
      <c r="B8287" t="s">
        <v>68366</v>
      </c>
      <c r="C8287" t="s">
        <v>49</v>
      </c>
      <c r="D8287" t="s">
        <v>68367</v>
      </c>
      <c r="E8287" t="s">
        <v>65072</v>
      </c>
      <c r="F8287" t="s">
        <v>68368</v>
      </c>
      <c r="G8287" t="s">
        <v>68369</v>
      </c>
      <c r="H8287" t="s">
        <v>68370</v>
      </c>
      <c r="I8287" t="s">
        <v>4852</v>
      </c>
      <c r="J8287" t="s">
        <v>15037</v>
      </c>
      <c r="K8287" t="s">
        <v>15038</v>
      </c>
      <c r="L8287" t="s">
        <v>237</v>
      </c>
      <c r="M8287" t="s">
        <v>4971</v>
      </c>
      <c r="N8287" t="s">
        <v>5939</v>
      </c>
      <c r="O8287" t="s">
        <v>15039</v>
      </c>
      <c r="P8287" t="s">
        <v>68371</v>
      </c>
      <c r="Q8287" t="s">
        <v>68372</v>
      </c>
      <c r="R8287" t="str">
        <f t="shared" si="258"/>
        <v>潍城</v>
      </c>
      <c r="S8287" t="str">
        <f t="shared" si="259"/>
        <v>0114</v>
      </c>
    </row>
    <row r="8288" spans="1:19">
      <c r="A8288" t="s">
        <v>68373</v>
      </c>
      <c r="B8288" t="s">
        <v>68374</v>
      </c>
      <c r="C8288" t="s">
        <v>49</v>
      </c>
      <c r="D8288" t="s">
        <v>68375</v>
      </c>
      <c r="E8288" t="s">
        <v>66811</v>
      </c>
      <c r="F8288" t="s">
        <v>68376</v>
      </c>
      <c r="G8288" t="s">
        <v>68377</v>
      </c>
      <c r="H8288" t="s">
        <v>68378</v>
      </c>
      <c r="I8288" t="s">
        <v>12119</v>
      </c>
      <c r="J8288" t="s">
        <v>8450</v>
      </c>
      <c r="K8288" t="s">
        <v>8451</v>
      </c>
      <c r="L8288" t="s">
        <v>60</v>
      </c>
      <c r="M8288" t="s">
        <v>5888</v>
      </c>
      <c r="N8288" t="s">
        <v>7768</v>
      </c>
      <c r="O8288" t="s">
        <v>8452</v>
      </c>
      <c r="P8288" t="s">
        <v>68379</v>
      </c>
      <c r="R8288" t="str">
        <f t="shared" si="258"/>
        <v>奎文</v>
      </c>
      <c r="S8288" t="str">
        <f t="shared" si="259"/>
        <v>0114</v>
      </c>
    </row>
    <row r="8289" spans="1:19">
      <c r="A8289" t="s">
        <v>68380</v>
      </c>
      <c r="B8289" t="s">
        <v>68381</v>
      </c>
      <c r="C8289" t="s">
        <v>49</v>
      </c>
      <c r="D8289" t="s">
        <v>68382</v>
      </c>
      <c r="E8289" t="s">
        <v>65072</v>
      </c>
      <c r="F8289" t="s">
        <v>68383</v>
      </c>
      <c r="G8289" t="s">
        <v>68384</v>
      </c>
      <c r="H8289" t="s">
        <v>68385</v>
      </c>
      <c r="I8289" t="s">
        <v>5874</v>
      </c>
      <c r="J8289" t="s">
        <v>11207</v>
      </c>
      <c r="K8289" t="s">
        <v>11208</v>
      </c>
      <c r="L8289" t="s">
        <v>123</v>
      </c>
      <c r="M8289" t="s">
        <v>7767</v>
      </c>
      <c r="N8289" t="s">
        <v>5907</v>
      </c>
      <c r="O8289" t="s">
        <v>11209</v>
      </c>
      <c r="P8289" t="s">
        <v>68386</v>
      </c>
      <c r="Q8289" t="s">
        <v>68387</v>
      </c>
      <c r="R8289" t="str">
        <f t="shared" si="258"/>
        <v>诸城</v>
      </c>
      <c r="S8289" t="str">
        <f t="shared" si="259"/>
        <v>0114</v>
      </c>
    </row>
    <row r="8290" spans="1:19">
      <c r="A8290" t="s">
        <v>68388</v>
      </c>
      <c r="B8290" t="s">
        <v>68389</v>
      </c>
      <c r="C8290" t="s">
        <v>49</v>
      </c>
      <c r="D8290" t="s">
        <v>68390</v>
      </c>
      <c r="E8290" t="s">
        <v>67489</v>
      </c>
      <c r="F8290" t="s">
        <v>68391</v>
      </c>
      <c r="G8290" t="s">
        <v>68392</v>
      </c>
      <c r="H8290" t="s">
        <v>68393</v>
      </c>
      <c r="I8290" t="s">
        <v>4852</v>
      </c>
      <c r="J8290" t="s">
        <v>9171</v>
      </c>
      <c r="K8290" t="s">
        <v>9172</v>
      </c>
      <c r="L8290" t="s">
        <v>105</v>
      </c>
      <c r="M8290" t="s">
        <v>5769</v>
      </c>
      <c r="N8290" t="s">
        <v>4892</v>
      </c>
      <c r="O8290" t="s">
        <v>9173</v>
      </c>
      <c r="P8290" t="s">
        <v>68394</v>
      </c>
      <c r="R8290" t="str">
        <f t="shared" si="258"/>
        <v>寿光</v>
      </c>
      <c r="S8290" t="str">
        <f t="shared" si="259"/>
        <v>0114</v>
      </c>
    </row>
    <row r="8291" spans="1:19">
      <c r="A8291" t="s">
        <v>68395</v>
      </c>
      <c r="B8291" t="s">
        <v>68396</v>
      </c>
      <c r="C8291" t="s">
        <v>49</v>
      </c>
      <c r="D8291" t="s">
        <v>68397</v>
      </c>
      <c r="E8291" t="s">
        <v>65129</v>
      </c>
      <c r="F8291" t="s">
        <v>68398</v>
      </c>
      <c r="G8291" t="s">
        <v>68399</v>
      </c>
      <c r="H8291" t="s">
        <v>68304</v>
      </c>
      <c r="I8291" t="s">
        <v>12119</v>
      </c>
      <c r="J8291" t="s">
        <v>5222</v>
      </c>
      <c r="K8291" t="s">
        <v>5223</v>
      </c>
      <c r="L8291" t="s">
        <v>105</v>
      </c>
      <c r="M8291" t="s">
        <v>5224</v>
      </c>
      <c r="N8291" t="s">
        <v>5939</v>
      </c>
      <c r="O8291" t="s">
        <v>5225</v>
      </c>
      <c r="P8291" t="s">
        <v>68400</v>
      </c>
      <c r="Q8291" t="s">
        <v>68401</v>
      </c>
      <c r="R8291" t="str">
        <f t="shared" si="258"/>
        <v>寿光</v>
      </c>
      <c r="S8291" t="str">
        <f t="shared" si="259"/>
        <v>0114</v>
      </c>
    </row>
    <row r="8292" spans="1:19">
      <c r="A8292" t="s">
        <v>68402</v>
      </c>
      <c r="B8292" t="s">
        <v>68403</v>
      </c>
      <c r="C8292" t="s">
        <v>49</v>
      </c>
      <c r="D8292" t="s">
        <v>68404</v>
      </c>
      <c r="E8292" t="s">
        <v>65072</v>
      </c>
      <c r="F8292" t="s">
        <v>68405</v>
      </c>
      <c r="G8292" t="s">
        <v>68406</v>
      </c>
      <c r="H8292" t="s">
        <v>68407</v>
      </c>
      <c r="I8292" t="s">
        <v>4813</v>
      </c>
      <c r="J8292" t="s">
        <v>9181</v>
      </c>
      <c r="K8292" t="s">
        <v>9182</v>
      </c>
      <c r="L8292" t="s">
        <v>60</v>
      </c>
      <c r="M8292" t="s">
        <v>4774</v>
      </c>
      <c r="N8292" t="s">
        <v>4892</v>
      </c>
      <c r="O8292" t="s">
        <v>9183</v>
      </c>
      <c r="P8292" t="s">
        <v>68408</v>
      </c>
      <c r="R8292" t="str">
        <f t="shared" si="258"/>
        <v>奎文</v>
      </c>
      <c r="S8292" t="str">
        <f t="shared" si="259"/>
        <v>0114</v>
      </c>
    </row>
    <row r="8293" spans="1:19">
      <c r="A8293" t="s">
        <v>68409</v>
      </c>
      <c r="B8293" t="s">
        <v>68410</v>
      </c>
      <c r="C8293" t="s">
        <v>49</v>
      </c>
      <c r="D8293" t="s">
        <v>68411</v>
      </c>
      <c r="E8293" t="s">
        <v>65080</v>
      </c>
      <c r="F8293" t="s">
        <v>68412</v>
      </c>
      <c r="G8293" t="s">
        <v>68413</v>
      </c>
      <c r="H8293" t="s">
        <v>68414</v>
      </c>
      <c r="I8293" t="s">
        <v>4785</v>
      </c>
      <c r="J8293" t="s">
        <v>7544</v>
      </c>
      <c r="K8293" t="s">
        <v>7545</v>
      </c>
      <c r="L8293" t="s">
        <v>375</v>
      </c>
      <c r="M8293" t="s">
        <v>7334</v>
      </c>
      <c r="O8293" t="s">
        <v>7546</v>
      </c>
      <c r="P8293" t="s">
        <v>68415</v>
      </c>
      <c r="R8293" t="str">
        <f t="shared" si="258"/>
        <v>昌邑</v>
      </c>
      <c r="S8293" t="str">
        <f t="shared" si="259"/>
        <v>0114</v>
      </c>
    </row>
    <row r="8294" spans="1:19">
      <c r="A8294" t="s">
        <v>68416</v>
      </c>
      <c r="B8294" t="s">
        <v>68417</v>
      </c>
      <c r="C8294" t="s">
        <v>49</v>
      </c>
      <c r="D8294" t="s">
        <v>68418</v>
      </c>
      <c r="E8294" t="s">
        <v>65206</v>
      </c>
      <c r="F8294" t="s">
        <v>68419</v>
      </c>
      <c r="G8294" t="s">
        <v>68420</v>
      </c>
      <c r="H8294" t="s">
        <v>68421</v>
      </c>
      <c r="I8294" t="s">
        <v>5541</v>
      </c>
      <c r="J8294" t="s">
        <v>6053</v>
      </c>
      <c r="K8294" t="s">
        <v>6054</v>
      </c>
      <c r="L8294" t="s">
        <v>105</v>
      </c>
      <c r="M8294" t="s">
        <v>6055</v>
      </c>
      <c r="O8294" t="s">
        <v>6056</v>
      </c>
      <c r="P8294" t="s">
        <v>68422</v>
      </c>
      <c r="R8294" t="str">
        <f t="shared" si="258"/>
        <v>寿光</v>
      </c>
      <c r="S8294" t="str">
        <f t="shared" si="259"/>
        <v>0114</v>
      </c>
    </row>
    <row r="8295" spans="1:19">
      <c r="A8295" t="s">
        <v>3466</v>
      </c>
      <c r="B8295" t="s">
        <v>68423</v>
      </c>
      <c r="C8295" t="s">
        <v>49</v>
      </c>
      <c r="D8295" t="s">
        <v>68424</v>
      </c>
      <c r="E8295" t="s">
        <v>65129</v>
      </c>
      <c r="F8295" t="s">
        <v>68425</v>
      </c>
      <c r="G8295" t="s">
        <v>3464</v>
      </c>
      <c r="H8295" t="s">
        <v>68426</v>
      </c>
      <c r="I8295" t="s">
        <v>12119</v>
      </c>
      <c r="J8295" t="s">
        <v>15037</v>
      </c>
      <c r="K8295" t="s">
        <v>15038</v>
      </c>
      <c r="L8295" t="s">
        <v>237</v>
      </c>
      <c r="M8295" t="s">
        <v>4971</v>
      </c>
      <c r="N8295" t="s">
        <v>5939</v>
      </c>
      <c r="O8295" t="s">
        <v>15039</v>
      </c>
      <c r="P8295" t="s">
        <v>68427</v>
      </c>
      <c r="Q8295" t="s">
        <v>68428</v>
      </c>
      <c r="R8295" t="str">
        <f t="shared" si="258"/>
        <v>潍城</v>
      </c>
      <c r="S8295" t="str">
        <f t="shared" si="259"/>
        <v>0114</v>
      </c>
    </row>
    <row r="8296" spans="1:19">
      <c r="A8296" t="s">
        <v>68429</v>
      </c>
      <c r="B8296" t="s">
        <v>68430</v>
      </c>
      <c r="C8296" t="s">
        <v>49</v>
      </c>
      <c r="D8296" t="s">
        <v>68431</v>
      </c>
      <c r="E8296" t="s">
        <v>65129</v>
      </c>
      <c r="F8296" t="s">
        <v>68432</v>
      </c>
      <c r="G8296" t="s">
        <v>68433</v>
      </c>
      <c r="H8296" t="s">
        <v>68434</v>
      </c>
      <c r="I8296" t="s">
        <v>12119</v>
      </c>
      <c r="J8296" t="s">
        <v>10338</v>
      </c>
      <c r="K8296" t="s">
        <v>10339</v>
      </c>
      <c r="L8296" t="s">
        <v>237</v>
      </c>
      <c r="M8296" t="s">
        <v>5247</v>
      </c>
      <c r="N8296" t="s">
        <v>5056</v>
      </c>
      <c r="O8296" t="s">
        <v>10340</v>
      </c>
      <c r="P8296" t="s">
        <v>68435</v>
      </c>
      <c r="Q8296" t="s">
        <v>68436</v>
      </c>
      <c r="R8296" t="str">
        <f t="shared" si="258"/>
        <v>潍城</v>
      </c>
      <c r="S8296" t="str">
        <f t="shared" si="259"/>
        <v>0114</v>
      </c>
    </row>
    <row r="8297" spans="1:19">
      <c r="A8297" t="s">
        <v>3474</v>
      </c>
      <c r="B8297" t="s">
        <v>68437</v>
      </c>
      <c r="C8297" t="s">
        <v>49</v>
      </c>
      <c r="D8297" t="s">
        <v>68438</v>
      </c>
      <c r="E8297" t="s">
        <v>65072</v>
      </c>
      <c r="F8297" t="s">
        <v>68439</v>
      </c>
      <c r="G8297" t="s">
        <v>3472</v>
      </c>
      <c r="H8297" t="s">
        <v>68440</v>
      </c>
      <c r="I8297" t="s">
        <v>5052</v>
      </c>
      <c r="J8297" t="s">
        <v>6031</v>
      </c>
      <c r="K8297" t="s">
        <v>6032</v>
      </c>
      <c r="L8297" t="s">
        <v>262</v>
      </c>
      <c r="M8297" t="s">
        <v>6033</v>
      </c>
      <c r="N8297" t="s">
        <v>5801</v>
      </c>
      <c r="O8297" t="s">
        <v>6034</v>
      </c>
      <c r="P8297" t="s">
        <v>68441</v>
      </c>
      <c r="Q8297" t="s">
        <v>68442</v>
      </c>
      <c r="R8297" t="str">
        <f t="shared" si="258"/>
        <v>寒亭</v>
      </c>
      <c r="S8297" t="str">
        <f t="shared" si="259"/>
        <v>0114</v>
      </c>
    </row>
    <row r="8298" spans="1:19">
      <c r="A8298" t="s">
        <v>68443</v>
      </c>
      <c r="B8298" t="s">
        <v>68444</v>
      </c>
      <c r="C8298" t="s">
        <v>49</v>
      </c>
      <c r="D8298" t="s">
        <v>68445</v>
      </c>
      <c r="E8298" t="s">
        <v>65072</v>
      </c>
      <c r="F8298" t="s">
        <v>68446</v>
      </c>
      <c r="G8298" t="s">
        <v>68447</v>
      </c>
      <c r="H8298" t="s">
        <v>68448</v>
      </c>
      <c r="I8298" t="s">
        <v>5184</v>
      </c>
      <c r="J8298" t="s">
        <v>5222</v>
      </c>
      <c r="K8298" t="s">
        <v>5223</v>
      </c>
      <c r="L8298" t="s">
        <v>105</v>
      </c>
      <c r="M8298" t="s">
        <v>5224</v>
      </c>
      <c r="N8298" t="s">
        <v>4789</v>
      </c>
      <c r="O8298" t="s">
        <v>5225</v>
      </c>
      <c r="P8298" t="s">
        <v>68449</v>
      </c>
      <c r="Q8298" t="s">
        <v>68230</v>
      </c>
      <c r="R8298" t="str">
        <f t="shared" si="258"/>
        <v>寿光</v>
      </c>
      <c r="S8298" t="str">
        <f t="shared" si="259"/>
        <v>0114</v>
      </c>
    </row>
    <row r="8299" spans="1:19">
      <c r="A8299" t="s">
        <v>68450</v>
      </c>
      <c r="B8299" t="s">
        <v>68451</v>
      </c>
      <c r="C8299" t="s">
        <v>49</v>
      </c>
      <c r="D8299" t="s">
        <v>68452</v>
      </c>
      <c r="E8299" t="s">
        <v>65072</v>
      </c>
      <c r="F8299" t="s">
        <v>68453</v>
      </c>
      <c r="G8299" t="s">
        <v>68454</v>
      </c>
      <c r="H8299" t="s">
        <v>68455</v>
      </c>
      <c r="I8299" t="s">
        <v>4828</v>
      </c>
      <c r="J8299" t="s">
        <v>10999</v>
      </c>
      <c r="K8299" t="s">
        <v>11000</v>
      </c>
      <c r="L8299" t="s">
        <v>237</v>
      </c>
      <c r="M8299" t="s">
        <v>5247</v>
      </c>
      <c r="N8299" t="s">
        <v>4845</v>
      </c>
      <c r="O8299" t="s">
        <v>11001</v>
      </c>
      <c r="P8299" t="s">
        <v>68456</v>
      </c>
      <c r="R8299" t="str">
        <f t="shared" si="258"/>
        <v>潍城</v>
      </c>
      <c r="S8299" t="str">
        <f t="shared" si="259"/>
        <v>0114</v>
      </c>
    </row>
    <row r="8300" spans="1:19">
      <c r="A8300" t="s">
        <v>68457</v>
      </c>
      <c r="B8300" t="s">
        <v>68458</v>
      </c>
      <c r="C8300" t="s">
        <v>49</v>
      </c>
      <c r="D8300" t="s">
        <v>68459</v>
      </c>
      <c r="E8300" t="s">
        <v>65080</v>
      </c>
      <c r="F8300" t="s">
        <v>68460</v>
      </c>
      <c r="G8300" t="s">
        <v>68461</v>
      </c>
      <c r="H8300" t="s">
        <v>68462</v>
      </c>
      <c r="I8300" t="s">
        <v>4813</v>
      </c>
      <c r="J8300" t="s">
        <v>5270</v>
      </c>
      <c r="K8300" t="s">
        <v>5271</v>
      </c>
      <c r="L8300" t="s">
        <v>148</v>
      </c>
      <c r="M8300" t="s">
        <v>5272</v>
      </c>
      <c r="O8300" t="s">
        <v>5274</v>
      </c>
      <c r="P8300" t="s">
        <v>68463</v>
      </c>
      <c r="Q8300" t="s">
        <v>68464</v>
      </c>
      <c r="R8300" t="str">
        <f t="shared" si="258"/>
        <v>寒亭</v>
      </c>
      <c r="S8300" t="str">
        <f t="shared" si="259"/>
        <v>0114</v>
      </c>
    </row>
    <row r="8301" spans="1:19">
      <c r="A8301" t="s">
        <v>68465</v>
      </c>
      <c r="B8301" t="s">
        <v>68466</v>
      </c>
      <c r="C8301" t="s">
        <v>49</v>
      </c>
      <c r="D8301" t="s">
        <v>68467</v>
      </c>
      <c r="E8301" t="s">
        <v>65080</v>
      </c>
      <c r="F8301" t="s">
        <v>68468</v>
      </c>
      <c r="G8301" t="s">
        <v>68469</v>
      </c>
      <c r="H8301" t="s">
        <v>68470</v>
      </c>
      <c r="I8301" t="s">
        <v>5541</v>
      </c>
      <c r="J8301" t="s">
        <v>5743</v>
      </c>
      <c r="K8301" t="s">
        <v>5744</v>
      </c>
      <c r="L8301" t="s">
        <v>375</v>
      </c>
      <c r="M8301" t="s">
        <v>5745</v>
      </c>
      <c r="O8301" t="s">
        <v>5746</v>
      </c>
      <c r="P8301" t="s">
        <v>68471</v>
      </c>
      <c r="Q8301" t="s">
        <v>68472</v>
      </c>
      <c r="R8301" t="str">
        <f t="shared" si="258"/>
        <v>昌邑</v>
      </c>
      <c r="S8301" t="str">
        <f t="shared" si="259"/>
        <v>0114</v>
      </c>
    </row>
    <row r="8302" spans="1:19">
      <c r="A8302" t="s">
        <v>68473</v>
      </c>
      <c r="B8302" t="s">
        <v>68474</v>
      </c>
      <c r="C8302" t="s">
        <v>49</v>
      </c>
      <c r="D8302" t="s">
        <v>68475</v>
      </c>
      <c r="E8302" t="s">
        <v>65072</v>
      </c>
      <c r="F8302" t="s">
        <v>68476</v>
      </c>
      <c r="G8302" t="s">
        <v>68477</v>
      </c>
      <c r="H8302" t="s">
        <v>68478</v>
      </c>
      <c r="I8302" t="s">
        <v>4828</v>
      </c>
      <c r="J8302" t="s">
        <v>15948</v>
      </c>
      <c r="K8302" t="s">
        <v>15949</v>
      </c>
      <c r="L8302" t="s">
        <v>148</v>
      </c>
      <c r="M8302" t="s">
        <v>6391</v>
      </c>
      <c r="N8302" t="s">
        <v>7504</v>
      </c>
      <c r="O8302" t="s">
        <v>15950</v>
      </c>
      <c r="P8302" t="s">
        <v>68479</v>
      </c>
      <c r="R8302" t="str">
        <f t="shared" si="258"/>
        <v>寒亭</v>
      </c>
      <c r="S8302" t="str">
        <f t="shared" si="259"/>
        <v>0114</v>
      </c>
    </row>
    <row r="8303" spans="1:19">
      <c r="A8303" t="s">
        <v>3354</v>
      </c>
      <c r="B8303" t="s">
        <v>68480</v>
      </c>
      <c r="C8303" t="s">
        <v>49</v>
      </c>
      <c r="D8303" t="s">
        <v>68481</v>
      </c>
      <c r="E8303" t="s">
        <v>60710</v>
      </c>
      <c r="F8303" t="s">
        <v>68482</v>
      </c>
      <c r="G8303" t="s">
        <v>3352</v>
      </c>
      <c r="H8303" t="s">
        <v>68483</v>
      </c>
      <c r="I8303" t="s">
        <v>5541</v>
      </c>
      <c r="J8303" t="s">
        <v>19912</v>
      </c>
      <c r="K8303" t="s">
        <v>19913</v>
      </c>
      <c r="L8303" t="s">
        <v>77</v>
      </c>
      <c r="M8303" t="s">
        <v>5733</v>
      </c>
      <c r="N8303" t="s">
        <v>4972</v>
      </c>
      <c r="O8303" t="s">
        <v>19914</v>
      </c>
      <c r="P8303" t="s">
        <v>68484</v>
      </c>
      <c r="Q8303" t="s">
        <v>63668</v>
      </c>
      <c r="R8303" t="str">
        <f t="shared" si="258"/>
        <v>临朐</v>
      </c>
      <c r="S8303" t="str">
        <f t="shared" si="259"/>
        <v>0114</v>
      </c>
    </row>
    <row r="8304" spans="1:19">
      <c r="A8304" t="s">
        <v>68485</v>
      </c>
      <c r="B8304" t="s">
        <v>68486</v>
      </c>
      <c r="C8304" t="s">
        <v>49</v>
      </c>
      <c r="D8304" t="s">
        <v>68487</v>
      </c>
      <c r="E8304" t="s">
        <v>65129</v>
      </c>
      <c r="F8304" t="s">
        <v>68488</v>
      </c>
      <c r="G8304" t="s">
        <v>68489</v>
      </c>
      <c r="H8304" t="s">
        <v>68490</v>
      </c>
      <c r="I8304" t="s">
        <v>12119</v>
      </c>
      <c r="J8304" t="s">
        <v>6150</v>
      </c>
      <c r="K8304" t="s">
        <v>6151</v>
      </c>
      <c r="L8304" t="s">
        <v>95</v>
      </c>
      <c r="M8304" t="s">
        <v>5709</v>
      </c>
      <c r="N8304" t="s">
        <v>5056</v>
      </c>
      <c r="O8304" t="s">
        <v>6153</v>
      </c>
      <c r="P8304" t="s">
        <v>68491</v>
      </c>
      <c r="Q8304" t="s">
        <v>68492</v>
      </c>
      <c r="R8304" t="str">
        <f t="shared" si="258"/>
        <v>安丘</v>
      </c>
      <c r="S8304" t="str">
        <f t="shared" si="259"/>
        <v>0114</v>
      </c>
    </row>
    <row r="8305" spans="1:19">
      <c r="A8305" t="s">
        <v>68493</v>
      </c>
      <c r="B8305" t="s">
        <v>68494</v>
      </c>
      <c r="C8305" t="s">
        <v>49</v>
      </c>
      <c r="D8305" t="s">
        <v>68495</v>
      </c>
      <c r="E8305" t="s">
        <v>68496</v>
      </c>
      <c r="F8305" t="s">
        <v>68497</v>
      </c>
      <c r="G8305" t="s">
        <v>68498</v>
      </c>
      <c r="H8305" t="s">
        <v>68499</v>
      </c>
      <c r="I8305" t="s">
        <v>12119</v>
      </c>
      <c r="J8305" t="s">
        <v>17246</v>
      </c>
      <c r="K8305" t="s">
        <v>17247</v>
      </c>
      <c r="L8305" t="s">
        <v>114</v>
      </c>
      <c r="M8305" t="s">
        <v>9901</v>
      </c>
      <c r="N8305" t="s">
        <v>5017</v>
      </c>
      <c r="O8305" t="s">
        <v>17248</v>
      </c>
      <c r="P8305" t="s">
        <v>68500</v>
      </c>
      <c r="R8305" t="str">
        <f t="shared" si="258"/>
        <v>高密</v>
      </c>
      <c r="S8305" t="str">
        <f t="shared" si="259"/>
        <v>0114</v>
      </c>
    </row>
    <row r="8306" spans="1:19">
      <c r="A8306" t="s">
        <v>3458</v>
      </c>
      <c r="B8306" t="s">
        <v>68501</v>
      </c>
      <c r="C8306" t="s">
        <v>49</v>
      </c>
      <c r="D8306" t="s">
        <v>68502</v>
      </c>
      <c r="E8306" t="s">
        <v>66811</v>
      </c>
      <c r="F8306" t="s">
        <v>68503</v>
      </c>
      <c r="G8306" t="s">
        <v>3456</v>
      </c>
      <c r="H8306" t="s">
        <v>68504</v>
      </c>
      <c r="I8306" t="s">
        <v>12119</v>
      </c>
      <c r="J8306" t="s">
        <v>12539</v>
      </c>
      <c r="K8306" t="s">
        <v>12540</v>
      </c>
      <c r="L8306" t="s">
        <v>123</v>
      </c>
      <c r="M8306" t="s">
        <v>4994</v>
      </c>
      <c r="N8306" t="s">
        <v>5056</v>
      </c>
      <c r="O8306" t="s">
        <v>12541</v>
      </c>
      <c r="P8306" t="s">
        <v>68505</v>
      </c>
      <c r="R8306" t="str">
        <f t="shared" si="258"/>
        <v>诸城</v>
      </c>
      <c r="S8306" t="str">
        <f t="shared" si="259"/>
        <v>0114</v>
      </c>
    </row>
    <row r="8307" spans="1:19">
      <c r="A8307" t="s">
        <v>3482</v>
      </c>
      <c r="B8307" t="s">
        <v>68506</v>
      </c>
      <c r="C8307" t="s">
        <v>49</v>
      </c>
      <c r="D8307" t="s">
        <v>68507</v>
      </c>
      <c r="E8307" t="s">
        <v>65072</v>
      </c>
      <c r="F8307" t="s">
        <v>68508</v>
      </c>
      <c r="G8307" t="s">
        <v>3480</v>
      </c>
      <c r="H8307" t="s">
        <v>68509</v>
      </c>
      <c r="I8307" t="s">
        <v>4852</v>
      </c>
      <c r="J8307" t="s">
        <v>6782</v>
      </c>
      <c r="K8307" t="s">
        <v>6783</v>
      </c>
      <c r="L8307" t="s">
        <v>105</v>
      </c>
      <c r="M8307" t="s">
        <v>5224</v>
      </c>
      <c r="N8307" t="s">
        <v>5005</v>
      </c>
      <c r="O8307" t="s">
        <v>6784</v>
      </c>
      <c r="P8307" t="s">
        <v>68510</v>
      </c>
      <c r="R8307" t="str">
        <f t="shared" si="258"/>
        <v>寿光</v>
      </c>
      <c r="S8307" t="str">
        <f t="shared" si="259"/>
        <v>0114</v>
      </c>
    </row>
    <row r="8308" spans="1:19">
      <c r="A8308" t="s">
        <v>68511</v>
      </c>
      <c r="B8308" t="s">
        <v>68512</v>
      </c>
      <c r="C8308" t="s">
        <v>49</v>
      </c>
      <c r="D8308" t="s">
        <v>68513</v>
      </c>
      <c r="E8308" t="s">
        <v>65072</v>
      </c>
      <c r="F8308" t="s">
        <v>68514</v>
      </c>
      <c r="G8308" t="s">
        <v>68515</v>
      </c>
      <c r="H8308" t="s">
        <v>68516</v>
      </c>
      <c r="I8308" t="s">
        <v>5221</v>
      </c>
      <c r="J8308" t="s">
        <v>23736</v>
      </c>
      <c r="K8308" t="s">
        <v>23737</v>
      </c>
      <c r="L8308" t="s">
        <v>114</v>
      </c>
      <c r="M8308" t="s">
        <v>20678</v>
      </c>
      <c r="N8308" t="s">
        <v>5619</v>
      </c>
      <c r="O8308" t="s">
        <v>23738</v>
      </c>
      <c r="P8308" t="s">
        <v>68517</v>
      </c>
      <c r="R8308" t="str">
        <f t="shared" si="258"/>
        <v>高密</v>
      </c>
      <c r="S8308" t="str">
        <f t="shared" si="259"/>
        <v>0114</v>
      </c>
    </row>
    <row r="8309" spans="1:19">
      <c r="A8309" t="s">
        <v>68518</v>
      </c>
      <c r="B8309" t="s">
        <v>68519</v>
      </c>
      <c r="C8309" t="s">
        <v>49</v>
      </c>
      <c r="D8309" t="s">
        <v>68520</v>
      </c>
      <c r="E8309" t="s">
        <v>66811</v>
      </c>
      <c r="F8309" t="s">
        <v>68521</v>
      </c>
      <c r="G8309" t="s">
        <v>68522</v>
      </c>
      <c r="H8309" t="s">
        <v>67417</v>
      </c>
      <c r="I8309" t="s">
        <v>12119</v>
      </c>
      <c r="J8309" t="s">
        <v>61115</v>
      </c>
      <c r="K8309" t="s">
        <v>61116</v>
      </c>
      <c r="L8309" t="s">
        <v>95</v>
      </c>
      <c r="M8309" t="s">
        <v>5042</v>
      </c>
      <c r="N8309" t="s">
        <v>8593</v>
      </c>
      <c r="O8309" t="s">
        <v>61117</v>
      </c>
      <c r="P8309" t="s">
        <v>68523</v>
      </c>
      <c r="R8309" t="str">
        <f t="shared" si="258"/>
        <v>安丘</v>
      </c>
      <c r="S8309" t="str">
        <f t="shared" si="259"/>
        <v>0114</v>
      </c>
    </row>
    <row r="8310" spans="1:19">
      <c r="A8310" t="s">
        <v>68524</v>
      </c>
      <c r="B8310" t="s">
        <v>68525</v>
      </c>
      <c r="C8310" t="s">
        <v>49</v>
      </c>
      <c r="D8310" t="s">
        <v>68526</v>
      </c>
      <c r="E8310" t="s">
        <v>68496</v>
      </c>
      <c r="F8310" t="s">
        <v>68527</v>
      </c>
      <c r="G8310" t="s">
        <v>68528</v>
      </c>
      <c r="H8310" t="s">
        <v>68529</v>
      </c>
      <c r="I8310" t="s">
        <v>12119</v>
      </c>
      <c r="J8310" t="s">
        <v>6480</v>
      </c>
      <c r="K8310" t="s">
        <v>6481</v>
      </c>
      <c r="L8310" t="s">
        <v>237</v>
      </c>
      <c r="M8310" t="s">
        <v>5247</v>
      </c>
      <c r="N8310" t="s">
        <v>4983</v>
      </c>
      <c r="O8310" t="s">
        <v>6482</v>
      </c>
      <c r="P8310" t="s">
        <v>68530</v>
      </c>
      <c r="R8310" t="str">
        <f t="shared" si="258"/>
        <v>潍城</v>
      </c>
      <c r="S8310" t="str">
        <f t="shared" si="259"/>
        <v>0114</v>
      </c>
    </row>
    <row r="8311" spans="1:19">
      <c r="A8311" t="s">
        <v>68531</v>
      </c>
      <c r="B8311" t="s">
        <v>68532</v>
      </c>
      <c r="C8311" t="s">
        <v>49</v>
      </c>
      <c r="D8311" t="s">
        <v>68533</v>
      </c>
      <c r="E8311" t="s">
        <v>65072</v>
      </c>
      <c r="F8311" t="s">
        <v>68534</v>
      </c>
      <c r="G8311" t="s">
        <v>68535</v>
      </c>
      <c r="H8311" t="s">
        <v>68536</v>
      </c>
      <c r="I8311" t="s">
        <v>4841</v>
      </c>
      <c r="J8311" t="s">
        <v>9560</v>
      </c>
      <c r="K8311" t="s">
        <v>9561</v>
      </c>
      <c r="L8311" t="s">
        <v>95</v>
      </c>
      <c r="M8311" t="s">
        <v>5757</v>
      </c>
      <c r="N8311" t="s">
        <v>4972</v>
      </c>
      <c r="O8311" t="s">
        <v>9562</v>
      </c>
      <c r="P8311" t="s">
        <v>68537</v>
      </c>
      <c r="Q8311" t="s">
        <v>68538</v>
      </c>
      <c r="R8311" t="str">
        <f t="shared" si="258"/>
        <v>安丘</v>
      </c>
      <c r="S8311" t="str">
        <f t="shared" si="259"/>
        <v>0114</v>
      </c>
    </row>
    <row r="8312" spans="1:19">
      <c r="A8312" t="s">
        <v>68539</v>
      </c>
      <c r="B8312" t="s">
        <v>68540</v>
      </c>
      <c r="C8312" t="s">
        <v>49</v>
      </c>
      <c r="D8312" t="s">
        <v>68541</v>
      </c>
      <c r="E8312" t="s">
        <v>68542</v>
      </c>
      <c r="F8312" t="s">
        <v>68543</v>
      </c>
      <c r="G8312" t="s">
        <v>68544</v>
      </c>
      <c r="H8312" t="s">
        <v>68545</v>
      </c>
      <c r="I8312" t="s">
        <v>4828</v>
      </c>
      <c r="J8312" t="s">
        <v>5636</v>
      </c>
      <c r="K8312" t="s">
        <v>5637</v>
      </c>
      <c r="L8312" t="s">
        <v>105</v>
      </c>
      <c r="M8312" t="s">
        <v>5638</v>
      </c>
      <c r="N8312" t="s">
        <v>4845</v>
      </c>
      <c r="O8312" t="s">
        <v>5639</v>
      </c>
      <c r="P8312" t="s">
        <v>68546</v>
      </c>
      <c r="Q8312" t="s">
        <v>68547</v>
      </c>
      <c r="R8312" t="str">
        <f t="shared" si="258"/>
        <v>寿光</v>
      </c>
      <c r="S8312" t="str">
        <f t="shared" si="259"/>
        <v>0114</v>
      </c>
    </row>
    <row r="8313" spans="1:19">
      <c r="A8313" t="s">
        <v>68548</v>
      </c>
      <c r="B8313" t="s">
        <v>68549</v>
      </c>
      <c r="C8313" t="s">
        <v>49</v>
      </c>
      <c r="D8313" t="s">
        <v>68550</v>
      </c>
      <c r="E8313" t="s">
        <v>65072</v>
      </c>
      <c r="F8313" t="s">
        <v>68551</v>
      </c>
      <c r="G8313" t="s">
        <v>68552</v>
      </c>
      <c r="H8313" t="s">
        <v>68553</v>
      </c>
      <c r="I8313" t="s">
        <v>4852</v>
      </c>
      <c r="J8313" t="s">
        <v>9899</v>
      </c>
      <c r="K8313" t="s">
        <v>9900</v>
      </c>
      <c r="L8313" t="s">
        <v>114</v>
      </c>
      <c r="M8313" t="s">
        <v>9901</v>
      </c>
      <c r="N8313" t="s">
        <v>5030</v>
      </c>
      <c r="O8313" t="s">
        <v>9902</v>
      </c>
      <c r="P8313" t="s">
        <v>68554</v>
      </c>
      <c r="Q8313" t="s">
        <v>68555</v>
      </c>
      <c r="R8313" t="str">
        <f t="shared" si="258"/>
        <v>高密</v>
      </c>
      <c r="S8313" t="str">
        <f t="shared" si="259"/>
        <v>0114</v>
      </c>
    </row>
    <row r="8314" spans="1:19">
      <c r="A8314" t="s">
        <v>68556</v>
      </c>
      <c r="B8314" t="s">
        <v>68557</v>
      </c>
      <c r="C8314" t="s">
        <v>49</v>
      </c>
      <c r="D8314" t="s">
        <v>68558</v>
      </c>
      <c r="E8314" t="s">
        <v>65072</v>
      </c>
      <c r="F8314" t="s">
        <v>68559</v>
      </c>
      <c r="G8314" t="s">
        <v>68560</v>
      </c>
      <c r="H8314" t="s">
        <v>68561</v>
      </c>
      <c r="I8314" t="s">
        <v>4852</v>
      </c>
      <c r="J8314" t="s">
        <v>5509</v>
      </c>
      <c r="K8314" t="s">
        <v>5510</v>
      </c>
      <c r="L8314" t="s">
        <v>60</v>
      </c>
      <c r="M8314" t="s">
        <v>5511</v>
      </c>
      <c r="N8314" t="s">
        <v>4892</v>
      </c>
      <c r="O8314" t="s">
        <v>5512</v>
      </c>
      <c r="P8314" t="s">
        <v>68562</v>
      </c>
      <c r="Q8314" t="s">
        <v>68563</v>
      </c>
      <c r="R8314" t="str">
        <f t="shared" si="258"/>
        <v>奎文</v>
      </c>
      <c r="S8314" t="str">
        <f t="shared" si="259"/>
        <v>0114</v>
      </c>
    </row>
    <row r="8315" spans="1:19">
      <c r="A8315" t="s">
        <v>68564</v>
      </c>
      <c r="B8315" t="s">
        <v>68565</v>
      </c>
      <c r="C8315" t="s">
        <v>49</v>
      </c>
      <c r="D8315" t="s">
        <v>68566</v>
      </c>
      <c r="E8315" t="s">
        <v>65072</v>
      </c>
      <c r="F8315" t="s">
        <v>68567</v>
      </c>
      <c r="G8315" t="s">
        <v>68568</v>
      </c>
      <c r="H8315" t="s">
        <v>68569</v>
      </c>
      <c r="I8315" t="s">
        <v>4828</v>
      </c>
      <c r="J8315" t="s">
        <v>12820</v>
      </c>
      <c r="K8315" t="s">
        <v>12821</v>
      </c>
      <c r="L8315" t="s">
        <v>50</v>
      </c>
      <c r="M8315" t="s">
        <v>5877</v>
      </c>
      <c r="N8315" t="s">
        <v>6530</v>
      </c>
      <c r="O8315" t="s">
        <v>12822</v>
      </c>
      <c r="P8315" t="s">
        <v>68570</v>
      </c>
      <c r="R8315" t="str">
        <f t="shared" si="258"/>
        <v>青州</v>
      </c>
      <c r="S8315" t="str">
        <f t="shared" si="259"/>
        <v>0114</v>
      </c>
    </row>
    <row r="8316" spans="1:19">
      <c r="A8316" t="s">
        <v>68571</v>
      </c>
      <c r="B8316" t="s">
        <v>68572</v>
      </c>
      <c r="C8316" t="s">
        <v>49</v>
      </c>
      <c r="D8316" t="s">
        <v>68573</v>
      </c>
      <c r="E8316" t="s">
        <v>67489</v>
      </c>
      <c r="F8316" t="s">
        <v>68574</v>
      </c>
      <c r="G8316" t="s">
        <v>68575</v>
      </c>
      <c r="H8316" t="s">
        <v>68576</v>
      </c>
      <c r="I8316" t="s">
        <v>4785</v>
      </c>
      <c r="J8316" t="s">
        <v>8305</v>
      </c>
      <c r="K8316" t="s">
        <v>8306</v>
      </c>
      <c r="L8316" t="s">
        <v>60</v>
      </c>
      <c r="M8316" t="s">
        <v>5511</v>
      </c>
      <c r="N8316" t="s">
        <v>4789</v>
      </c>
      <c r="O8316" t="s">
        <v>8307</v>
      </c>
      <c r="P8316" t="s">
        <v>68577</v>
      </c>
      <c r="Q8316" t="s">
        <v>68578</v>
      </c>
      <c r="R8316" t="str">
        <f t="shared" si="258"/>
        <v>奎文</v>
      </c>
      <c r="S8316" t="str">
        <f t="shared" si="259"/>
        <v>0114</v>
      </c>
    </row>
    <row r="8317" spans="1:19">
      <c r="A8317" t="s">
        <v>68579</v>
      </c>
      <c r="B8317" t="s">
        <v>68580</v>
      </c>
      <c r="C8317" t="s">
        <v>49</v>
      </c>
      <c r="D8317" t="s">
        <v>68581</v>
      </c>
      <c r="E8317" t="s">
        <v>68582</v>
      </c>
      <c r="F8317" t="s">
        <v>68583</v>
      </c>
      <c r="G8317" t="s">
        <v>68584</v>
      </c>
      <c r="H8317" t="s">
        <v>68585</v>
      </c>
      <c r="I8317" t="s">
        <v>12119</v>
      </c>
      <c r="J8317" t="s">
        <v>5669</v>
      </c>
      <c r="K8317" t="s">
        <v>5670</v>
      </c>
      <c r="L8317" t="s">
        <v>60</v>
      </c>
      <c r="M8317" t="s">
        <v>5511</v>
      </c>
      <c r="N8317" t="s">
        <v>4817</v>
      </c>
      <c r="O8317" t="s">
        <v>5671</v>
      </c>
      <c r="P8317" t="s">
        <v>68586</v>
      </c>
      <c r="Q8317" t="s">
        <v>68587</v>
      </c>
      <c r="R8317" t="str">
        <f t="shared" si="258"/>
        <v>奎文</v>
      </c>
      <c r="S8317" t="str">
        <f t="shared" si="259"/>
        <v>0114</v>
      </c>
    </row>
    <row r="8318" spans="1:19">
      <c r="A8318" t="s">
        <v>68588</v>
      </c>
      <c r="B8318" t="s">
        <v>68589</v>
      </c>
      <c r="C8318" t="s">
        <v>49</v>
      </c>
      <c r="D8318" t="s">
        <v>68590</v>
      </c>
      <c r="E8318" t="s">
        <v>65072</v>
      </c>
      <c r="F8318" t="s">
        <v>68591</v>
      </c>
      <c r="G8318" t="s">
        <v>68592</v>
      </c>
      <c r="H8318" t="s">
        <v>68593</v>
      </c>
      <c r="I8318" t="s">
        <v>5052</v>
      </c>
      <c r="J8318" t="s">
        <v>5208</v>
      </c>
      <c r="K8318" t="s">
        <v>5209</v>
      </c>
      <c r="L8318" t="s">
        <v>1136</v>
      </c>
      <c r="M8318" t="s">
        <v>5210</v>
      </c>
      <c r="N8318" t="s">
        <v>5907</v>
      </c>
      <c r="O8318" t="s">
        <v>5212</v>
      </c>
      <c r="P8318" t="s">
        <v>68594</v>
      </c>
      <c r="R8318" t="str">
        <f t="shared" si="258"/>
        <v>昌乐</v>
      </c>
      <c r="S8318" t="str">
        <f t="shared" si="259"/>
        <v>0114</v>
      </c>
    </row>
    <row r="8319" spans="1:19">
      <c r="A8319" t="s">
        <v>68595</v>
      </c>
      <c r="B8319" t="s">
        <v>68596</v>
      </c>
      <c r="C8319" t="s">
        <v>49</v>
      </c>
      <c r="D8319" t="s">
        <v>68597</v>
      </c>
      <c r="E8319" t="s">
        <v>65129</v>
      </c>
      <c r="F8319" t="s">
        <v>68598</v>
      </c>
      <c r="G8319" t="s">
        <v>68599</v>
      </c>
      <c r="H8319" t="s">
        <v>68600</v>
      </c>
      <c r="I8319" t="s">
        <v>12119</v>
      </c>
      <c r="J8319" t="s">
        <v>9734</v>
      </c>
      <c r="K8319" t="s">
        <v>9735</v>
      </c>
      <c r="L8319" t="s">
        <v>60</v>
      </c>
      <c r="M8319" t="s">
        <v>4904</v>
      </c>
      <c r="N8319" t="s">
        <v>5112</v>
      </c>
      <c r="O8319" t="s">
        <v>9736</v>
      </c>
      <c r="P8319" t="s">
        <v>68601</v>
      </c>
      <c r="Q8319" t="s">
        <v>68029</v>
      </c>
      <c r="R8319" t="str">
        <f t="shared" si="258"/>
        <v>奎文</v>
      </c>
      <c r="S8319" t="str">
        <f t="shared" si="259"/>
        <v>0114</v>
      </c>
    </row>
    <row r="8320" spans="1:19">
      <c r="A8320" t="s">
        <v>68602</v>
      </c>
      <c r="B8320" t="s">
        <v>68603</v>
      </c>
      <c r="C8320" t="s">
        <v>49</v>
      </c>
      <c r="D8320" t="s">
        <v>68604</v>
      </c>
      <c r="E8320" t="s">
        <v>68605</v>
      </c>
      <c r="F8320" t="s">
        <v>68606</v>
      </c>
      <c r="G8320" t="s">
        <v>68607</v>
      </c>
      <c r="H8320" t="s">
        <v>68608</v>
      </c>
      <c r="I8320" t="s">
        <v>4955</v>
      </c>
      <c r="J8320" t="s">
        <v>19912</v>
      </c>
      <c r="K8320" t="s">
        <v>19913</v>
      </c>
      <c r="L8320" t="s">
        <v>77</v>
      </c>
      <c r="M8320" t="s">
        <v>5733</v>
      </c>
      <c r="N8320" t="s">
        <v>5421</v>
      </c>
      <c r="O8320" t="s">
        <v>19914</v>
      </c>
      <c r="P8320" t="s">
        <v>68609</v>
      </c>
      <c r="Q8320" t="s">
        <v>68610</v>
      </c>
      <c r="R8320" t="str">
        <f t="shared" si="258"/>
        <v>临朐</v>
      </c>
      <c r="S8320" t="str">
        <f t="shared" si="259"/>
        <v>0114</v>
      </c>
    </row>
    <row r="8321" spans="1:19">
      <c r="A8321" t="s">
        <v>68611</v>
      </c>
      <c r="B8321" t="s">
        <v>68612</v>
      </c>
      <c r="C8321" t="s">
        <v>49</v>
      </c>
      <c r="D8321" t="s">
        <v>68613</v>
      </c>
      <c r="E8321" t="s">
        <v>68614</v>
      </c>
      <c r="F8321" t="s">
        <v>68615</v>
      </c>
      <c r="G8321" t="s">
        <v>68616</v>
      </c>
      <c r="H8321" t="s">
        <v>68617</v>
      </c>
      <c r="I8321" t="s">
        <v>4852</v>
      </c>
      <c r="J8321" t="s">
        <v>16151</v>
      </c>
      <c r="K8321" t="s">
        <v>16152</v>
      </c>
      <c r="L8321" t="s">
        <v>148</v>
      </c>
      <c r="M8321" t="s">
        <v>6391</v>
      </c>
      <c r="N8321" t="s">
        <v>5112</v>
      </c>
      <c r="O8321" t="s">
        <v>16153</v>
      </c>
      <c r="P8321" t="s">
        <v>68618</v>
      </c>
      <c r="R8321" t="str">
        <f t="shared" ref="R8321:R8384" si="260">IF(OR(LEFT(L8321,2)="高新"),"奎文",IF(LEFT(L8321,2)="峡山","坊子",IF(LEFT(L8321,2)="滨海","寒亭",LEFT(L8321,2))))</f>
        <v>寒亭</v>
      </c>
      <c r="S8321" t="str">
        <f t="shared" ref="S8321:S8384" si="261">TEXT(B8321,"mmdd")</f>
        <v>0114</v>
      </c>
    </row>
    <row r="8322" spans="1:19">
      <c r="A8322" t="s">
        <v>68619</v>
      </c>
      <c r="B8322" t="s">
        <v>68620</v>
      </c>
      <c r="C8322" t="s">
        <v>49</v>
      </c>
      <c r="D8322" t="s">
        <v>68621</v>
      </c>
      <c r="E8322" t="s">
        <v>66811</v>
      </c>
      <c r="F8322" t="s">
        <v>68622</v>
      </c>
      <c r="G8322" t="s">
        <v>68623</v>
      </c>
      <c r="H8322" t="s">
        <v>68624</v>
      </c>
      <c r="I8322" t="s">
        <v>12119</v>
      </c>
      <c r="J8322" t="s">
        <v>8305</v>
      </c>
      <c r="K8322" t="s">
        <v>8306</v>
      </c>
      <c r="L8322" t="s">
        <v>60</v>
      </c>
      <c r="M8322" t="s">
        <v>5511</v>
      </c>
      <c r="N8322" t="s">
        <v>5211</v>
      </c>
      <c r="O8322" t="s">
        <v>8307</v>
      </c>
      <c r="P8322" t="s">
        <v>68625</v>
      </c>
      <c r="R8322" t="str">
        <f t="shared" si="260"/>
        <v>奎文</v>
      </c>
      <c r="S8322" t="str">
        <f t="shared" si="261"/>
        <v>0114</v>
      </c>
    </row>
    <row r="8323" spans="1:19">
      <c r="A8323" t="s">
        <v>68626</v>
      </c>
      <c r="B8323" t="s">
        <v>68627</v>
      </c>
      <c r="C8323" t="s">
        <v>49</v>
      </c>
      <c r="D8323" t="s">
        <v>68628</v>
      </c>
      <c r="E8323" t="s">
        <v>65072</v>
      </c>
      <c r="F8323" t="s">
        <v>68629</v>
      </c>
      <c r="G8323" t="s">
        <v>68630</v>
      </c>
      <c r="H8323" t="s">
        <v>68631</v>
      </c>
      <c r="I8323" t="s">
        <v>4841</v>
      </c>
      <c r="J8323" t="s">
        <v>8984</v>
      </c>
      <c r="K8323" t="s">
        <v>8985</v>
      </c>
      <c r="L8323" t="s">
        <v>60</v>
      </c>
      <c r="M8323" t="s">
        <v>5511</v>
      </c>
      <c r="O8323" t="s">
        <v>8986</v>
      </c>
      <c r="P8323" t="s">
        <v>68632</v>
      </c>
      <c r="R8323" t="str">
        <f t="shared" si="260"/>
        <v>奎文</v>
      </c>
      <c r="S8323" t="str">
        <f t="shared" si="261"/>
        <v>0114</v>
      </c>
    </row>
    <row r="8324" spans="1:19">
      <c r="A8324" t="s">
        <v>68633</v>
      </c>
      <c r="B8324" t="s">
        <v>68634</v>
      </c>
      <c r="C8324" t="s">
        <v>49</v>
      </c>
      <c r="D8324" t="s">
        <v>68635</v>
      </c>
      <c r="E8324" t="s">
        <v>68636</v>
      </c>
      <c r="F8324" t="s">
        <v>68637</v>
      </c>
      <c r="G8324" t="s">
        <v>68638</v>
      </c>
      <c r="H8324" t="s">
        <v>68639</v>
      </c>
      <c r="I8324" t="s">
        <v>4852</v>
      </c>
      <c r="J8324" t="s">
        <v>6357</v>
      </c>
      <c r="K8324" t="s">
        <v>6358</v>
      </c>
      <c r="L8324" t="s">
        <v>60</v>
      </c>
      <c r="M8324" t="s">
        <v>5999</v>
      </c>
      <c r="O8324" t="s">
        <v>6359</v>
      </c>
      <c r="P8324" t="s">
        <v>68608</v>
      </c>
      <c r="Q8324" t="s">
        <v>68640</v>
      </c>
      <c r="R8324" t="str">
        <f t="shared" si="260"/>
        <v>奎文</v>
      </c>
      <c r="S8324" t="str">
        <f t="shared" si="261"/>
        <v>0114</v>
      </c>
    </row>
    <row r="8325" spans="1:19">
      <c r="A8325" t="s">
        <v>68641</v>
      </c>
      <c r="B8325" t="s">
        <v>68642</v>
      </c>
      <c r="C8325" t="s">
        <v>49</v>
      </c>
      <c r="D8325" t="s">
        <v>68643</v>
      </c>
      <c r="E8325" t="s">
        <v>68582</v>
      </c>
      <c r="F8325" t="s">
        <v>68644</v>
      </c>
      <c r="G8325" t="s">
        <v>68645</v>
      </c>
      <c r="H8325" t="s">
        <v>68646</v>
      </c>
      <c r="I8325" t="s">
        <v>12119</v>
      </c>
      <c r="J8325" t="s">
        <v>5067</v>
      </c>
      <c r="K8325" t="s">
        <v>5068</v>
      </c>
      <c r="L8325" t="s">
        <v>123</v>
      </c>
      <c r="M8325" t="s">
        <v>4932</v>
      </c>
      <c r="N8325" t="s">
        <v>4789</v>
      </c>
      <c r="O8325" t="s">
        <v>5070</v>
      </c>
      <c r="P8325" t="s">
        <v>68647</v>
      </c>
      <c r="Q8325" t="s">
        <v>68648</v>
      </c>
      <c r="R8325" t="str">
        <f t="shared" si="260"/>
        <v>诸城</v>
      </c>
      <c r="S8325" t="str">
        <f t="shared" si="261"/>
        <v>0114</v>
      </c>
    </row>
    <row r="8326" spans="1:19">
      <c r="A8326" t="s">
        <v>68649</v>
      </c>
      <c r="B8326" t="s">
        <v>68650</v>
      </c>
      <c r="C8326" t="s">
        <v>49</v>
      </c>
      <c r="D8326" t="s">
        <v>68651</v>
      </c>
      <c r="E8326" t="s">
        <v>68652</v>
      </c>
      <c r="F8326" t="s">
        <v>68653</v>
      </c>
      <c r="G8326" t="s">
        <v>68654</v>
      </c>
      <c r="H8326" t="s">
        <v>68655</v>
      </c>
      <c r="I8326" t="s">
        <v>12119</v>
      </c>
      <c r="J8326" t="s">
        <v>6053</v>
      </c>
      <c r="K8326" t="s">
        <v>6054</v>
      </c>
      <c r="L8326" t="s">
        <v>105</v>
      </c>
      <c r="M8326" t="s">
        <v>6055</v>
      </c>
      <c r="N8326" t="s">
        <v>8593</v>
      </c>
      <c r="O8326" t="s">
        <v>6056</v>
      </c>
      <c r="P8326" t="s">
        <v>68656</v>
      </c>
      <c r="Q8326" t="s">
        <v>68657</v>
      </c>
      <c r="R8326" t="str">
        <f t="shared" si="260"/>
        <v>寿光</v>
      </c>
      <c r="S8326" t="str">
        <f t="shared" si="261"/>
        <v>0114</v>
      </c>
    </row>
    <row r="8327" spans="1:19">
      <c r="A8327" t="s">
        <v>68658</v>
      </c>
      <c r="B8327" t="s">
        <v>68659</v>
      </c>
      <c r="C8327" t="s">
        <v>49</v>
      </c>
      <c r="D8327" t="s">
        <v>68660</v>
      </c>
      <c r="E8327" t="s">
        <v>68661</v>
      </c>
      <c r="F8327" t="s">
        <v>68662</v>
      </c>
      <c r="G8327" t="s">
        <v>68663</v>
      </c>
      <c r="H8327" t="s">
        <v>68664</v>
      </c>
      <c r="I8327" t="s">
        <v>4785</v>
      </c>
      <c r="J8327" t="s">
        <v>7666</v>
      </c>
      <c r="K8327" t="s">
        <v>7667</v>
      </c>
      <c r="L8327" t="s">
        <v>148</v>
      </c>
      <c r="M8327" t="s">
        <v>6713</v>
      </c>
      <c r="N8327" t="s">
        <v>4881</v>
      </c>
      <c r="O8327" t="s">
        <v>7668</v>
      </c>
      <c r="P8327" t="s">
        <v>68665</v>
      </c>
      <c r="Q8327" t="s">
        <v>68666</v>
      </c>
      <c r="R8327" t="str">
        <f t="shared" si="260"/>
        <v>寒亭</v>
      </c>
      <c r="S8327" t="str">
        <f t="shared" si="261"/>
        <v>0114</v>
      </c>
    </row>
    <row r="8328" spans="1:19">
      <c r="A8328" t="s">
        <v>68667</v>
      </c>
      <c r="B8328" t="s">
        <v>68668</v>
      </c>
      <c r="C8328" t="s">
        <v>49</v>
      </c>
      <c r="D8328" t="s">
        <v>68669</v>
      </c>
      <c r="E8328" t="s">
        <v>65129</v>
      </c>
      <c r="F8328" t="s">
        <v>68670</v>
      </c>
      <c r="G8328" t="s">
        <v>68671</v>
      </c>
      <c r="H8328" t="s">
        <v>68672</v>
      </c>
      <c r="I8328" t="s">
        <v>12119</v>
      </c>
      <c r="J8328" t="s">
        <v>29876</v>
      </c>
      <c r="K8328" t="s">
        <v>29877</v>
      </c>
      <c r="L8328" t="s">
        <v>50</v>
      </c>
      <c r="M8328" t="s">
        <v>5721</v>
      </c>
      <c r="N8328" t="s">
        <v>4959</v>
      </c>
      <c r="O8328" t="s">
        <v>29878</v>
      </c>
      <c r="P8328" t="s">
        <v>68673</v>
      </c>
      <c r="Q8328" t="s">
        <v>68674</v>
      </c>
      <c r="R8328" t="str">
        <f t="shared" si="260"/>
        <v>青州</v>
      </c>
      <c r="S8328" t="str">
        <f t="shared" si="261"/>
        <v>0114</v>
      </c>
    </row>
    <row r="8329" spans="1:19">
      <c r="A8329" t="s">
        <v>68675</v>
      </c>
      <c r="B8329" t="s">
        <v>68676</v>
      </c>
      <c r="C8329" t="s">
        <v>49</v>
      </c>
      <c r="D8329" t="s">
        <v>68677</v>
      </c>
      <c r="E8329" t="s">
        <v>68678</v>
      </c>
      <c r="F8329" t="s">
        <v>68679</v>
      </c>
      <c r="G8329" t="s">
        <v>68680</v>
      </c>
      <c r="H8329" t="s">
        <v>68681</v>
      </c>
      <c r="I8329" t="s">
        <v>5052</v>
      </c>
      <c r="J8329" t="s">
        <v>12570</v>
      </c>
      <c r="K8329" t="s">
        <v>12571</v>
      </c>
      <c r="L8329" t="s">
        <v>105</v>
      </c>
      <c r="M8329" t="s">
        <v>5376</v>
      </c>
      <c r="N8329" t="s">
        <v>5699</v>
      </c>
      <c r="O8329" t="s">
        <v>12572</v>
      </c>
      <c r="P8329" t="s">
        <v>68682</v>
      </c>
      <c r="Q8329" t="s">
        <v>68683</v>
      </c>
      <c r="R8329" t="str">
        <f t="shared" si="260"/>
        <v>寿光</v>
      </c>
      <c r="S8329" t="str">
        <f t="shared" si="261"/>
        <v>0114</v>
      </c>
    </row>
    <row r="8330" spans="1:19">
      <c r="A8330" t="s">
        <v>68684</v>
      </c>
      <c r="B8330" t="s">
        <v>68685</v>
      </c>
      <c r="C8330" t="s">
        <v>49</v>
      </c>
      <c r="D8330" t="s">
        <v>68686</v>
      </c>
      <c r="E8330" t="s">
        <v>68687</v>
      </c>
      <c r="F8330" t="s">
        <v>68688</v>
      </c>
      <c r="G8330" t="s">
        <v>68689</v>
      </c>
      <c r="H8330" t="s">
        <v>68690</v>
      </c>
      <c r="I8330" t="s">
        <v>12119</v>
      </c>
      <c r="J8330" t="s">
        <v>9181</v>
      </c>
      <c r="K8330" t="s">
        <v>9182</v>
      </c>
      <c r="L8330" t="s">
        <v>60</v>
      </c>
      <c r="M8330" t="s">
        <v>4774</v>
      </c>
      <c r="N8330" t="s">
        <v>5421</v>
      </c>
      <c r="O8330" t="s">
        <v>9183</v>
      </c>
      <c r="P8330" t="s">
        <v>68691</v>
      </c>
      <c r="R8330" t="str">
        <f t="shared" si="260"/>
        <v>奎文</v>
      </c>
      <c r="S8330" t="str">
        <f t="shared" si="261"/>
        <v>0114</v>
      </c>
    </row>
    <row r="8331" spans="1:19">
      <c r="A8331" t="s">
        <v>68692</v>
      </c>
      <c r="B8331" t="s">
        <v>68693</v>
      </c>
      <c r="C8331" t="s">
        <v>49</v>
      </c>
      <c r="D8331" t="s">
        <v>68694</v>
      </c>
      <c r="E8331" t="s">
        <v>68661</v>
      </c>
      <c r="F8331" t="s">
        <v>68695</v>
      </c>
      <c r="G8331" t="s">
        <v>68696</v>
      </c>
      <c r="H8331" t="s">
        <v>68697</v>
      </c>
      <c r="I8331" t="s">
        <v>4785</v>
      </c>
      <c r="J8331" t="s">
        <v>10275</v>
      </c>
      <c r="K8331" t="s">
        <v>10276</v>
      </c>
      <c r="L8331" t="s">
        <v>123</v>
      </c>
      <c r="M8331" t="s">
        <v>4932</v>
      </c>
      <c r="N8331" t="s">
        <v>5801</v>
      </c>
      <c r="O8331" t="s">
        <v>10277</v>
      </c>
      <c r="P8331" t="s">
        <v>68698</v>
      </c>
      <c r="Q8331" t="s">
        <v>68699</v>
      </c>
      <c r="R8331" t="str">
        <f t="shared" si="260"/>
        <v>诸城</v>
      </c>
      <c r="S8331" t="str">
        <f t="shared" si="261"/>
        <v>0114</v>
      </c>
    </row>
    <row r="8332" spans="1:19">
      <c r="A8332" t="s">
        <v>68700</v>
      </c>
      <c r="B8332" t="s">
        <v>68701</v>
      </c>
      <c r="C8332" t="s">
        <v>49</v>
      </c>
      <c r="D8332" t="s">
        <v>68702</v>
      </c>
      <c r="E8332" t="s">
        <v>65072</v>
      </c>
      <c r="F8332" t="s">
        <v>68703</v>
      </c>
      <c r="G8332" t="s">
        <v>68704</v>
      </c>
      <c r="H8332" t="s">
        <v>68705</v>
      </c>
      <c r="I8332" t="s">
        <v>5835</v>
      </c>
      <c r="J8332" t="s">
        <v>6829</v>
      </c>
      <c r="K8332" t="s">
        <v>6830</v>
      </c>
      <c r="L8332" t="s">
        <v>95</v>
      </c>
      <c r="M8332" t="s">
        <v>5649</v>
      </c>
      <c r="N8332" t="s">
        <v>4933</v>
      </c>
      <c r="O8332" t="s">
        <v>6831</v>
      </c>
      <c r="P8332" t="s">
        <v>60450</v>
      </c>
      <c r="Q8332" t="s">
        <v>68706</v>
      </c>
      <c r="R8332" t="str">
        <f t="shared" si="260"/>
        <v>安丘</v>
      </c>
      <c r="S8332" t="str">
        <f t="shared" si="261"/>
        <v>0114</v>
      </c>
    </row>
    <row r="8333" spans="1:19">
      <c r="A8333" t="s">
        <v>68707</v>
      </c>
      <c r="B8333" t="s">
        <v>68708</v>
      </c>
      <c r="C8333" t="s">
        <v>49</v>
      </c>
      <c r="D8333" t="s">
        <v>68709</v>
      </c>
      <c r="E8333" t="s">
        <v>68678</v>
      </c>
      <c r="F8333" t="s">
        <v>66605</v>
      </c>
      <c r="G8333" t="s">
        <v>3440</v>
      </c>
      <c r="H8333" t="s">
        <v>68710</v>
      </c>
      <c r="I8333" t="s">
        <v>4852</v>
      </c>
      <c r="J8333" t="s">
        <v>4842</v>
      </c>
      <c r="K8333" t="s">
        <v>4843</v>
      </c>
      <c r="L8333" t="s">
        <v>95</v>
      </c>
      <c r="M8333" t="s">
        <v>4844</v>
      </c>
      <c r="N8333" t="s">
        <v>5451</v>
      </c>
      <c r="O8333" t="s">
        <v>4846</v>
      </c>
      <c r="P8333" t="s">
        <v>68711</v>
      </c>
      <c r="Q8333" t="s">
        <v>66608</v>
      </c>
      <c r="R8333" t="str">
        <f t="shared" si="260"/>
        <v>安丘</v>
      </c>
      <c r="S8333" t="str">
        <f t="shared" si="261"/>
        <v>0114</v>
      </c>
    </row>
    <row r="8334" spans="1:19">
      <c r="A8334" t="s">
        <v>68712</v>
      </c>
      <c r="B8334" t="s">
        <v>68713</v>
      </c>
      <c r="C8334" t="s">
        <v>49</v>
      </c>
      <c r="D8334" t="s">
        <v>68714</v>
      </c>
      <c r="E8334" t="s">
        <v>68687</v>
      </c>
      <c r="F8334" t="s">
        <v>68715</v>
      </c>
      <c r="G8334" t="s">
        <v>68716</v>
      </c>
      <c r="H8334" t="s">
        <v>68717</v>
      </c>
      <c r="I8334" t="s">
        <v>12119</v>
      </c>
      <c r="J8334" t="s">
        <v>9612</v>
      </c>
      <c r="K8334" t="s">
        <v>12593</v>
      </c>
      <c r="L8334" t="s">
        <v>114</v>
      </c>
      <c r="M8334" t="s">
        <v>4918</v>
      </c>
      <c r="N8334" t="s">
        <v>8593</v>
      </c>
      <c r="O8334" t="s">
        <v>12594</v>
      </c>
      <c r="P8334" t="s">
        <v>68718</v>
      </c>
      <c r="Q8334" t="s">
        <v>68719</v>
      </c>
      <c r="R8334" t="str">
        <f t="shared" si="260"/>
        <v>高密</v>
      </c>
      <c r="S8334" t="str">
        <f t="shared" si="261"/>
        <v>0114</v>
      </c>
    </row>
    <row r="8335" spans="1:19">
      <c r="A8335" t="s">
        <v>68720</v>
      </c>
      <c r="B8335" t="s">
        <v>68721</v>
      </c>
      <c r="C8335" t="s">
        <v>49</v>
      </c>
      <c r="D8335" t="s">
        <v>68722</v>
      </c>
      <c r="E8335" t="s">
        <v>68723</v>
      </c>
      <c r="F8335" t="s">
        <v>68724</v>
      </c>
      <c r="G8335" t="s">
        <v>68725</v>
      </c>
      <c r="H8335" t="s">
        <v>68726</v>
      </c>
      <c r="I8335" t="s">
        <v>4955</v>
      </c>
      <c r="J8335" t="s">
        <v>5647</v>
      </c>
      <c r="K8335" t="s">
        <v>5648</v>
      </c>
      <c r="L8335" t="s">
        <v>95</v>
      </c>
      <c r="M8335" t="s">
        <v>5649</v>
      </c>
      <c r="N8335" t="s">
        <v>4959</v>
      </c>
      <c r="O8335" t="s">
        <v>5650</v>
      </c>
      <c r="P8335" t="s">
        <v>68727</v>
      </c>
      <c r="Q8335" t="s">
        <v>68728</v>
      </c>
      <c r="R8335" t="str">
        <f t="shared" si="260"/>
        <v>安丘</v>
      </c>
      <c r="S8335" t="str">
        <f t="shared" si="261"/>
        <v>0114</v>
      </c>
    </row>
    <row r="8336" spans="1:19">
      <c r="A8336" t="s">
        <v>68729</v>
      </c>
      <c r="B8336" t="s">
        <v>68730</v>
      </c>
      <c r="C8336" t="s">
        <v>49</v>
      </c>
      <c r="D8336" t="s">
        <v>68731</v>
      </c>
      <c r="E8336" t="s">
        <v>65129</v>
      </c>
      <c r="F8336" t="s">
        <v>68732</v>
      </c>
      <c r="G8336" t="s">
        <v>68733</v>
      </c>
      <c r="H8336" t="s">
        <v>68734</v>
      </c>
      <c r="I8336" t="s">
        <v>12757</v>
      </c>
      <c r="J8336" t="s">
        <v>7590</v>
      </c>
      <c r="K8336" t="s">
        <v>7591</v>
      </c>
      <c r="L8336" t="s">
        <v>123</v>
      </c>
      <c r="M8336" t="s">
        <v>5364</v>
      </c>
      <c r="N8336" t="s">
        <v>5056</v>
      </c>
      <c r="O8336" t="s">
        <v>7592</v>
      </c>
      <c r="P8336" t="s">
        <v>68735</v>
      </c>
      <c r="Q8336" t="s">
        <v>68736</v>
      </c>
      <c r="R8336" t="str">
        <f t="shared" si="260"/>
        <v>诸城</v>
      </c>
      <c r="S8336" t="str">
        <f t="shared" si="261"/>
        <v>0114</v>
      </c>
    </row>
    <row r="8337" spans="1:19">
      <c r="A8337" t="s">
        <v>68737</v>
      </c>
      <c r="B8337" t="s">
        <v>68738</v>
      </c>
      <c r="C8337" t="s">
        <v>49</v>
      </c>
      <c r="D8337" t="s">
        <v>68739</v>
      </c>
      <c r="E8337" t="s">
        <v>68661</v>
      </c>
      <c r="F8337" t="s">
        <v>68740</v>
      </c>
      <c r="G8337" t="s">
        <v>68741</v>
      </c>
      <c r="H8337" t="s">
        <v>68742</v>
      </c>
      <c r="I8337" t="s">
        <v>4785</v>
      </c>
      <c r="J8337" t="s">
        <v>5987</v>
      </c>
      <c r="K8337" t="s">
        <v>5988</v>
      </c>
      <c r="L8337" t="s">
        <v>95</v>
      </c>
      <c r="M8337" t="s">
        <v>5042</v>
      </c>
      <c r="N8337" t="s">
        <v>7504</v>
      </c>
      <c r="O8337" t="s">
        <v>5989</v>
      </c>
      <c r="P8337" t="s">
        <v>68743</v>
      </c>
      <c r="R8337" t="str">
        <f t="shared" si="260"/>
        <v>安丘</v>
      </c>
      <c r="S8337" t="str">
        <f t="shared" si="261"/>
        <v>0114</v>
      </c>
    </row>
    <row r="8338" spans="1:19">
      <c r="A8338" t="s">
        <v>68744</v>
      </c>
      <c r="B8338" t="s">
        <v>68745</v>
      </c>
      <c r="C8338" t="s">
        <v>49</v>
      </c>
      <c r="D8338" t="s">
        <v>68746</v>
      </c>
      <c r="E8338" t="s">
        <v>68747</v>
      </c>
      <c r="F8338" t="s">
        <v>68748</v>
      </c>
      <c r="G8338" t="s">
        <v>68749</v>
      </c>
      <c r="I8338" t="s">
        <v>50701</v>
      </c>
      <c r="R8338" t="str">
        <f t="shared" si="260"/>
        <v/>
      </c>
      <c r="S8338" t="str">
        <f t="shared" si="261"/>
        <v>0114</v>
      </c>
    </row>
    <row r="8339" spans="1:19">
      <c r="A8339" t="s">
        <v>68750</v>
      </c>
      <c r="B8339" t="s">
        <v>68751</v>
      </c>
      <c r="C8339" t="s">
        <v>49</v>
      </c>
      <c r="D8339" t="s">
        <v>68752</v>
      </c>
      <c r="E8339" t="s">
        <v>68753</v>
      </c>
      <c r="F8339" t="s">
        <v>68754</v>
      </c>
      <c r="G8339" t="s">
        <v>68755</v>
      </c>
      <c r="H8339" t="s">
        <v>68756</v>
      </c>
      <c r="I8339" t="s">
        <v>5560</v>
      </c>
      <c r="J8339" t="s">
        <v>17954</v>
      </c>
      <c r="K8339" t="s">
        <v>17955</v>
      </c>
      <c r="L8339" t="s">
        <v>95</v>
      </c>
      <c r="M8339" t="s">
        <v>5709</v>
      </c>
      <c r="N8339" t="s">
        <v>6519</v>
      </c>
      <c r="O8339" t="s">
        <v>17956</v>
      </c>
      <c r="P8339" t="s">
        <v>68757</v>
      </c>
      <c r="Q8339" t="s">
        <v>68758</v>
      </c>
      <c r="R8339" t="str">
        <f t="shared" si="260"/>
        <v>安丘</v>
      </c>
      <c r="S8339" t="str">
        <f t="shared" si="261"/>
        <v>0114</v>
      </c>
    </row>
    <row r="8340" spans="1:19">
      <c r="A8340" t="s">
        <v>68759</v>
      </c>
      <c r="B8340" t="s">
        <v>68760</v>
      </c>
      <c r="C8340" t="s">
        <v>49</v>
      </c>
      <c r="D8340" t="s">
        <v>68761</v>
      </c>
      <c r="E8340" t="s">
        <v>65129</v>
      </c>
      <c r="F8340" t="s">
        <v>68762</v>
      </c>
      <c r="G8340" t="s">
        <v>68763</v>
      </c>
      <c r="H8340" t="s">
        <v>68764</v>
      </c>
      <c r="I8340" t="s">
        <v>12119</v>
      </c>
      <c r="J8340" t="s">
        <v>4853</v>
      </c>
      <c r="K8340" t="s">
        <v>4854</v>
      </c>
      <c r="L8340" t="s">
        <v>50</v>
      </c>
      <c r="M8340" t="s">
        <v>4855</v>
      </c>
      <c r="N8340" t="s">
        <v>10228</v>
      </c>
      <c r="O8340" t="s">
        <v>4857</v>
      </c>
      <c r="P8340" t="s">
        <v>68765</v>
      </c>
      <c r="Q8340" t="s">
        <v>68766</v>
      </c>
      <c r="R8340" t="str">
        <f t="shared" si="260"/>
        <v>青州</v>
      </c>
      <c r="S8340" t="str">
        <f t="shared" si="261"/>
        <v>0114</v>
      </c>
    </row>
    <row r="8341" spans="1:19">
      <c r="A8341" t="s">
        <v>68767</v>
      </c>
      <c r="B8341" t="s">
        <v>68768</v>
      </c>
      <c r="C8341" t="s">
        <v>49</v>
      </c>
      <c r="D8341" t="s">
        <v>68769</v>
      </c>
      <c r="E8341" t="s">
        <v>68687</v>
      </c>
      <c r="F8341" t="s">
        <v>68770</v>
      </c>
      <c r="G8341" t="s">
        <v>68771</v>
      </c>
      <c r="H8341" t="s">
        <v>68772</v>
      </c>
      <c r="I8341" t="s">
        <v>12119</v>
      </c>
      <c r="J8341" t="s">
        <v>7639</v>
      </c>
      <c r="K8341" t="s">
        <v>7640</v>
      </c>
      <c r="L8341" t="s">
        <v>114</v>
      </c>
      <c r="M8341" t="s">
        <v>7084</v>
      </c>
      <c r="N8341" t="s">
        <v>5056</v>
      </c>
      <c r="O8341" t="s">
        <v>7641</v>
      </c>
      <c r="P8341" t="s">
        <v>68773</v>
      </c>
      <c r="R8341" t="str">
        <f t="shared" si="260"/>
        <v>高密</v>
      </c>
      <c r="S8341" t="str">
        <f t="shared" si="261"/>
        <v>0114</v>
      </c>
    </row>
    <row r="8342" spans="1:19">
      <c r="A8342" t="s">
        <v>68774</v>
      </c>
      <c r="B8342" t="s">
        <v>68775</v>
      </c>
      <c r="C8342" t="s">
        <v>49</v>
      </c>
      <c r="D8342" t="s">
        <v>68776</v>
      </c>
      <c r="E8342" t="s">
        <v>65072</v>
      </c>
      <c r="F8342" t="s">
        <v>68777</v>
      </c>
      <c r="G8342" t="s">
        <v>68778</v>
      </c>
      <c r="H8342" t="s">
        <v>68779</v>
      </c>
      <c r="I8342" t="s">
        <v>4785</v>
      </c>
      <c r="J8342" t="s">
        <v>8555</v>
      </c>
      <c r="K8342" t="s">
        <v>8556</v>
      </c>
      <c r="L8342" t="s">
        <v>86</v>
      </c>
      <c r="M8342" t="s">
        <v>8557</v>
      </c>
      <c r="N8342" t="s">
        <v>5907</v>
      </c>
      <c r="O8342" t="s">
        <v>8558</v>
      </c>
      <c r="P8342" t="s">
        <v>68780</v>
      </c>
      <c r="R8342" t="str">
        <f t="shared" si="260"/>
        <v>坊子</v>
      </c>
      <c r="S8342" t="str">
        <f t="shared" si="261"/>
        <v>0114</v>
      </c>
    </row>
    <row r="8343" spans="1:19">
      <c r="A8343" t="s">
        <v>68781</v>
      </c>
      <c r="B8343" t="s">
        <v>68782</v>
      </c>
      <c r="C8343" t="s">
        <v>49</v>
      </c>
      <c r="D8343" t="s">
        <v>68783</v>
      </c>
      <c r="E8343" t="s">
        <v>65072</v>
      </c>
      <c r="F8343" t="s">
        <v>68784</v>
      </c>
      <c r="G8343" t="s">
        <v>68785</v>
      </c>
      <c r="H8343" t="s">
        <v>68786</v>
      </c>
      <c r="I8343" t="s">
        <v>4785</v>
      </c>
      <c r="J8343" t="s">
        <v>10275</v>
      </c>
      <c r="K8343" t="s">
        <v>10276</v>
      </c>
      <c r="L8343" t="s">
        <v>123</v>
      </c>
      <c r="M8343" t="s">
        <v>4932</v>
      </c>
      <c r="N8343" t="s">
        <v>36406</v>
      </c>
      <c r="O8343" t="s">
        <v>10277</v>
      </c>
      <c r="P8343" t="s">
        <v>68787</v>
      </c>
      <c r="Q8343" t="s">
        <v>68788</v>
      </c>
      <c r="R8343" t="str">
        <f t="shared" si="260"/>
        <v>诸城</v>
      </c>
      <c r="S8343" t="str">
        <f t="shared" si="261"/>
        <v>0114</v>
      </c>
    </row>
    <row r="8344" spans="1:19">
      <c r="A8344" t="s">
        <v>68789</v>
      </c>
      <c r="B8344" t="s">
        <v>68790</v>
      </c>
      <c r="C8344" t="s">
        <v>49</v>
      </c>
      <c r="D8344" t="s">
        <v>68791</v>
      </c>
      <c r="E8344" t="s">
        <v>68792</v>
      </c>
      <c r="F8344" t="s">
        <v>68793</v>
      </c>
      <c r="G8344" t="s">
        <v>68794</v>
      </c>
      <c r="H8344" t="s">
        <v>68795</v>
      </c>
      <c r="I8344" t="s">
        <v>4852</v>
      </c>
      <c r="J8344" t="s">
        <v>6401</v>
      </c>
      <c r="K8344" t="s">
        <v>6402</v>
      </c>
      <c r="L8344" t="s">
        <v>105</v>
      </c>
      <c r="M8344" t="s">
        <v>5224</v>
      </c>
      <c r="N8344" t="s">
        <v>6308</v>
      </c>
      <c r="O8344" t="s">
        <v>6403</v>
      </c>
      <c r="P8344" t="s">
        <v>68796</v>
      </c>
      <c r="Q8344" t="s">
        <v>68797</v>
      </c>
      <c r="R8344" t="str">
        <f t="shared" si="260"/>
        <v>寿光</v>
      </c>
      <c r="S8344" t="str">
        <f t="shared" si="261"/>
        <v>0114</v>
      </c>
    </row>
    <row r="8345" spans="1:19">
      <c r="A8345" t="s">
        <v>68798</v>
      </c>
      <c r="B8345" t="s">
        <v>68799</v>
      </c>
      <c r="C8345" t="s">
        <v>49</v>
      </c>
      <c r="D8345" t="s">
        <v>68800</v>
      </c>
      <c r="E8345" t="s">
        <v>68687</v>
      </c>
      <c r="F8345" t="s">
        <v>68801</v>
      </c>
      <c r="G8345" t="s">
        <v>68802</v>
      </c>
      <c r="H8345" t="s">
        <v>68803</v>
      </c>
      <c r="I8345" t="s">
        <v>12119</v>
      </c>
      <c r="J8345" t="s">
        <v>34460</v>
      </c>
      <c r="K8345" t="s">
        <v>34461</v>
      </c>
      <c r="L8345" t="s">
        <v>114</v>
      </c>
      <c r="M8345" t="s">
        <v>4831</v>
      </c>
      <c r="N8345" t="s">
        <v>5960</v>
      </c>
      <c r="O8345" t="s">
        <v>34462</v>
      </c>
      <c r="P8345" t="s">
        <v>68804</v>
      </c>
      <c r="R8345" t="str">
        <f t="shared" si="260"/>
        <v>高密</v>
      </c>
      <c r="S8345" t="str">
        <f t="shared" si="261"/>
        <v>0114</v>
      </c>
    </row>
    <row r="8346" spans="1:19">
      <c r="A8346" t="s">
        <v>68805</v>
      </c>
      <c r="B8346" t="s">
        <v>68806</v>
      </c>
      <c r="C8346" t="s">
        <v>49</v>
      </c>
      <c r="D8346" t="s">
        <v>68807</v>
      </c>
      <c r="E8346" t="s">
        <v>68808</v>
      </c>
      <c r="F8346" t="s">
        <v>68809</v>
      </c>
      <c r="G8346" t="s">
        <v>68810</v>
      </c>
      <c r="H8346" t="s">
        <v>68811</v>
      </c>
      <c r="I8346" t="s">
        <v>4955</v>
      </c>
      <c r="J8346" t="s">
        <v>5122</v>
      </c>
      <c r="K8346" t="s">
        <v>5123</v>
      </c>
      <c r="L8346" t="s">
        <v>95</v>
      </c>
      <c r="N8346" t="s">
        <v>7881</v>
      </c>
      <c r="O8346" t="s">
        <v>5124</v>
      </c>
      <c r="R8346" t="str">
        <f t="shared" si="260"/>
        <v>安丘</v>
      </c>
      <c r="S8346" t="str">
        <f t="shared" si="261"/>
        <v>0114</v>
      </c>
    </row>
    <row r="8347" spans="1:19">
      <c r="A8347" t="s">
        <v>68812</v>
      </c>
      <c r="B8347" t="s">
        <v>68727</v>
      </c>
      <c r="C8347" t="s">
        <v>49</v>
      </c>
      <c r="D8347" t="s">
        <v>68813</v>
      </c>
      <c r="E8347" t="s">
        <v>68088</v>
      </c>
      <c r="F8347" t="s">
        <v>68814</v>
      </c>
      <c r="G8347" t="s">
        <v>68815</v>
      </c>
      <c r="H8347" t="s">
        <v>68816</v>
      </c>
      <c r="I8347" t="s">
        <v>4852</v>
      </c>
      <c r="J8347" t="s">
        <v>20173</v>
      </c>
      <c r="K8347" t="s">
        <v>20174</v>
      </c>
      <c r="L8347" t="s">
        <v>105</v>
      </c>
      <c r="M8347" t="s">
        <v>5133</v>
      </c>
      <c r="N8347" t="s">
        <v>5056</v>
      </c>
      <c r="O8347" t="s">
        <v>20175</v>
      </c>
      <c r="P8347" t="s">
        <v>68817</v>
      </c>
      <c r="R8347" t="str">
        <f t="shared" si="260"/>
        <v>寿光</v>
      </c>
      <c r="S8347" t="str">
        <f t="shared" si="261"/>
        <v>0114</v>
      </c>
    </row>
    <row r="8348" spans="1:19">
      <c r="A8348" t="s">
        <v>68818</v>
      </c>
      <c r="B8348" t="s">
        <v>68819</v>
      </c>
      <c r="C8348" t="s">
        <v>49</v>
      </c>
      <c r="D8348" t="s">
        <v>68820</v>
      </c>
      <c r="E8348" t="s">
        <v>68821</v>
      </c>
      <c r="F8348" t="s">
        <v>68822</v>
      </c>
      <c r="G8348" t="s">
        <v>68823</v>
      </c>
      <c r="H8348" t="s">
        <v>68824</v>
      </c>
      <c r="I8348" t="s">
        <v>12119</v>
      </c>
      <c r="J8348" t="s">
        <v>35768</v>
      </c>
      <c r="K8348" t="s">
        <v>35769</v>
      </c>
      <c r="L8348" t="s">
        <v>60</v>
      </c>
      <c r="M8348" t="s">
        <v>5888</v>
      </c>
      <c r="O8348" t="s">
        <v>35770</v>
      </c>
      <c r="Q8348" t="s">
        <v>68825</v>
      </c>
      <c r="R8348" t="str">
        <f t="shared" si="260"/>
        <v>奎文</v>
      </c>
      <c r="S8348" t="str">
        <f t="shared" si="261"/>
        <v>0114</v>
      </c>
    </row>
    <row r="8349" spans="1:19">
      <c r="A8349" t="s">
        <v>68826</v>
      </c>
      <c r="B8349" t="s">
        <v>68827</v>
      </c>
      <c r="C8349" t="s">
        <v>49</v>
      </c>
      <c r="D8349" t="s">
        <v>68828</v>
      </c>
      <c r="E8349" t="s">
        <v>65072</v>
      </c>
      <c r="F8349" t="s">
        <v>68829</v>
      </c>
      <c r="G8349" t="s">
        <v>68830</v>
      </c>
      <c r="H8349" t="s">
        <v>68831</v>
      </c>
      <c r="I8349" t="s">
        <v>4955</v>
      </c>
      <c r="J8349" t="s">
        <v>5027</v>
      </c>
      <c r="K8349" t="s">
        <v>5028</v>
      </c>
      <c r="L8349" t="s">
        <v>105</v>
      </c>
      <c r="M8349" t="s">
        <v>5029</v>
      </c>
      <c r="N8349" t="s">
        <v>4959</v>
      </c>
      <c r="O8349" t="s">
        <v>5031</v>
      </c>
      <c r="P8349" t="s">
        <v>68832</v>
      </c>
      <c r="Q8349" t="s">
        <v>68833</v>
      </c>
      <c r="R8349" t="str">
        <f t="shared" si="260"/>
        <v>寿光</v>
      </c>
      <c r="S8349" t="str">
        <f t="shared" si="261"/>
        <v>0114</v>
      </c>
    </row>
    <row r="8350" spans="1:19">
      <c r="A8350" t="s">
        <v>68834</v>
      </c>
      <c r="B8350" t="s">
        <v>68835</v>
      </c>
      <c r="C8350" t="s">
        <v>49</v>
      </c>
      <c r="D8350" t="s">
        <v>68836</v>
      </c>
      <c r="E8350" t="s">
        <v>65072</v>
      </c>
      <c r="F8350" t="s">
        <v>68837</v>
      </c>
      <c r="G8350" t="s">
        <v>68838</v>
      </c>
      <c r="H8350" t="s">
        <v>68839</v>
      </c>
      <c r="I8350" t="s">
        <v>5052</v>
      </c>
      <c r="J8350" t="s">
        <v>8450</v>
      </c>
      <c r="K8350" t="s">
        <v>8451</v>
      </c>
      <c r="L8350" t="s">
        <v>60</v>
      </c>
      <c r="M8350" t="s">
        <v>5888</v>
      </c>
      <c r="N8350" t="s">
        <v>6519</v>
      </c>
      <c r="O8350" t="s">
        <v>8452</v>
      </c>
      <c r="P8350" t="s">
        <v>68840</v>
      </c>
      <c r="Q8350" t="s">
        <v>68841</v>
      </c>
      <c r="R8350" t="str">
        <f t="shared" si="260"/>
        <v>奎文</v>
      </c>
      <c r="S8350" t="str">
        <f t="shared" si="261"/>
        <v>0114</v>
      </c>
    </row>
    <row r="8351" spans="1:19">
      <c r="A8351" t="s">
        <v>68842</v>
      </c>
      <c r="B8351" t="s">
        <v>68843</v>
      </c>
      <c r="C8351" t="s">
        <v>49</v>
      </c>
      <c r="D8351" t="s">
        <v>68844</v>
      </c>
      <c r="E8351" t="s">
        <v>65072</v>
      </c>
      <c r="F8351" t="s">
        <v>68845</v>
      </c>
      <c r="G8351" t="s">
        <v>68846</v>
      </c>
      <c r="H8351" t="s">
        <v>68847</v>
      </c>
      <c r="I8351" t="s">
        <v>4813</v>
      </c>
      <c r="J8351" t="s">
        <v>8364</v>
      </c>
      <c r="K8351" t="s">
        <v>8365</v>
      </c>
      <c r="L8351" t="s">
        <v>50</v>
      </c>
      <c r="M8351" t="s">
        <v>6701</v>
      </c>
      <c r="N8351" t="s">
        <v>5248</v>
      </c>
      <c r="P8351" t="s">
        <v>68848</v>
      </c>
      <c r="Q8351" t="s">
        <v>68849</v>
      </c>
      <c r="R8351" t="str">
        <f t="shared" si="260"/>
        <v>青州</v>
      </c>
      <c r="S8351" t="str">
        <f t="shared" si="261"/>
        <v>0114</v>
      </c>
    </row>
    <row r="8352" spans="1:19">
      <c r="A8352" t="s">
        <v>68850</v>
      </c>
      <c r="B8352" t="s">
        <v>68851</v>
      </c>
      <c r="C8352" t="s">
        <v>49</v>
      </c>
      <c r="D8352" t="s">
        <v>68852</v>
      </c>
      <c r="E8352" t="s">
        <v>65080</v>
      </c>
      <c r="F8352" t="s">
        <v>68853</v>
      </c>
      <c r="G8352" t="s">
        <v>68854</v>
      </c>
      <c r="H8352" t="s">
        <v>68855</v>
      </c>
      <c r="I8352" t="s">
        <v>12757</v>
      </c>
      <c r="J8352" t="s">
        <v>5245</v>
      </c>
      <c r="K8352" t="s">
        <v>5246</v>
      </c>
      <c r="L8352" t="s">
        <v>237</v>
      </c>
      <c r="M8352" t="s">
        <v>5247</v>
      </c>
      <c r="O8352" t="s">
        <v>5249</v>
      </c>
      <c r="P8352" t="s">
        <v>68856</v>
      </c>
      <c r="R8352" t="str">
        <f t="shared" si="260"/>
        <v>潍城</v>
      </c>
      <c r="S8352" t="str">
        <f t="shared" si="261"/>
        <v>0114</v>
      </c>
    </row>
    <row r="8353" spans="1:19">
      <c r="A8353" t="s">
        <v>68857</v>
      </c>
      <c r="B8353" t="s">
        <v>68858</v>
      </c>
      <c r="C8353" t="s">
        <v>49</v>
      </c>
      <c r="D8353" t="s">
        <v>68859</v>
      </c>
      <c r="E8353" t="s">
        <v>65080</v>
      </c>
      <c r="F8353" t="s">
        <v>68860</v>
      </c>
      <c r="G8353" t="s">
        <v>68861</v>
      </c>
      <c r="H8353" t="s">
        <v>68862</v>
      </c>
      <c r="I8353" t="s">
        <v>5184</v>
      </c>
      <c r="J8353" t="s">
        <v>4772</v>
      </c>
      <c r="K8353" t="s">
        <v>4773</v>
      </c>
      <c r="L8353" t="s">
        <v>60</v>
      </c>
      <c r="M8353" t="s">
        <v>4774</v>
      </c>
      <c r="O8353" t="s">
        <v>4776</v>
      </c>
      <c r="P8353" t="s">
        <v>68863</v>
      </c>
      <c r="R8353" t="str">
        <f t="shared" si="260"/>
        <v>奎文</v>
      </c>
      <c r="S8353" t="str">
        <f t="shared" si="261"/>
        <v>0114</v>
      </c>
    </row>
    <row r="8354" spans="1:19">
      <c r="A8354" t="s">
        <v>68864</v>
      </c>
      <c r="B8354" t="s">
        <v>68865</v>
      </c>
      <c r="C8354" t="s">
        <v>49</v>
      </c>
      <c r="D8354" t="s">
        <v>68866</v>
      </c>
      <c r="E8354" t="s">
        <v>65215</v>
      </c>
      <c r="F8354" t="s">
        <v>68867</v>
      </c>
      <c r="G8354" t="s">
        <v>68868</v>
      </c>
      <c r="H8354" t="s">
        <v>68869</v>
      </c>
      <c r="I8354" t="s">
        <v>4828</v>
      </c>
      <c r="J8354" t="s">
        <v>21645</v>
      </c>
      <c r="K8354" t="s">
        <v>21646</v>
      </c>
      <c r="L8354" t="s">
        <v>237</v>
      </c>
      <c r="M8354" t="s">
        <v>4788</v>
      </c>
      <c r="N8354" t="s">
        <v>6184</v>
      </c>
      <c r="O8354" t="s">
        <v>21647</v>
      </c>
      <c r="P8354" t="s">
        <v>68870</v>
      </c>
      <c r="R8354" t="str">
        <f t="shared" si="260"/>
        <v>潍城</v>
      </c>
      <c r="S8354" t="str">
        <f t="shared" si="261"/>
        <v>0114</v>
      </c>
    </row>
    <row r="8355" spans="1:19">
      <c r="A8355" t="s">
        <v>68871</v>
      </c>
      <c r="B8355" t="s">
        <v>68872</v>
      </c>
      <c r="C8355" t="s">
        <v>49</v>
      </c>
      <c r="D8355" t="s">
        <v>68873</v>
      </c>
      <c r="E8355" t="s">
        <v>65080</v>
      </c>
      <c r="F8355" t="s">
        <v>68874</v>
      </c>
      <c r="G8355" t="s">
        <v>68875</v>
      </c>
      <c r="H8355" t="s">
        <v>68876</v>
      </c>
      <c r="I8355" t="s">
        <v>12119</v>
      </c>
      <c r="J8355" t="s">
        <v>6878</v>
      </c>
      <c r="K8355" t="s">
        <v>6879</v>
      </c>
      <c r="L8355" t="s">
        <v>95</v>
      </c>
      <c r="M8355" t="s">
        <v>4844</v>
      </c>
      <c r="O8355" t="s">
        <v>6880</v>
      </c>
      <c r="P8355" t="s">
        <v>68877</v>
      </c>
      <c r="R8355" t="str">
        <f t="shared" si="260"/>
        <v>安丘</v>
      </c>
      <c r="S8355" t="str">
        <f t="shared" si="261"/>
        <v>0114</v>
      </c>
    </row>
    <row r="8356" spans="1:19">
      <c r="A8356" t="s">
        <v>3362</v>
      </c>
      <c r="B8356" t="s">
        <v>68878</v>
      </c>
      <c r="C8356" t="s">
        <v>49</v>
      </c>
      <c r="D8356" t="s">
        <v>68879</v>
      </c>
      <c r="E8356" t="s">
        <v>60710</v>
      </c>
      <c r="F8356" t="s">
        <v>68880</v>
      </c>
      <c r="G8356" t="s">
        <v>3360</v>
      </c>
      <c r="H8356" t="s">
        <v>68881</v>
      </c>
      <c r="I8356" t="s">
        <v>5541</v>
      </c>
      <c r="J8356" t="s">
        <v>4829</v>
      </c>
      <c r="K8356" t="s">
        <v>4830</v>
      </c>
      <c r="L8356" t="s">
        <v>114</v>
      </c>
      <c r="M8356" t="s">
        <v>4831</v>
      </c>
      <c r="N8356" t="s">
        <v>4817</v>
      </c>
      <c r="O8356" t="s">
        <v>4833</v>
      </c>
      <c r="P8356" t="s">
        <v>68882</v>
      </c>
      <c r="Q8356" t="s">
        <v>11761</v>
      </c>
      <c r="R8356" t="str">
        <f t="shared" si="260"/>
        <v>高密</v>
      </c>
      <c r="S8356" t="str">
        <f t="shared" si="261"/>
        <v>0114</v>
      </c>
    </row>
    <row r="8357" spans="1:19">
      <c r="A8357" t="s">
        <v>68883</v>
      </c>
      <c r="B8357" t="s">
        <v>68884</v>
      </c>
      <c r="C8357" t="s">
        <v>49</v>
      </c>
      <c r="D8357" t="s">
        <v>68885</v>
      </c>
      <c r="E8357" t="s">
        <v>60710</v>
      </c>
      <c r="F8357" t="s">
        <v>68886</v>
      </c>
      <c r="G8357" t="s">
        <v>68887</v>
      </c>
      <c r="H8357" t="s">
        <v>68888</v>
      </c>
      <c r="I8357" t="s">
        <v>4828</v>
      </c>
      <c r="J8357" t="s">
        <v>6053</v>
      </c>
      <c r="K8357" t="s">
        <v>6054</v>
      </c>
      <c r="L8357" t="s">
        <v>105</v>
      </c>
      <c r="M8357" t="s">
        <v>6055</v>
      </c>
      <c r="N8357" t="s">
        <v>4856</v>
      </c>
      <c r="O8357" t="s">
        <v>6056</v>
      </c>
      <c r="P8357" t="s">
        <v>68889</v>
      </c>
      <c r="Q8357" t="s">
        <v>68890</v>
      </c>
      <c r="R8357" t="str">
        <f t="shared" si="260"/>
        <v>寿光</v>
      </c>
      <c r="S8357" t="str">
        <f t="shared" si="261"/>
        <v>0114</v>
      </c>
    </row>
    <row r="8358" spans="1:19">
      <c r="A8358" t="s">
        <v>68891</v>
      </c>
      <c r="B8358" t="s">
        <v>68892</v>
      </c>
      <c r="C8358" t="s">
        <v>49</v>
      </c>
      <c r="D8358" t="s">
        <v>68893</v>
      </c>
      <c r="E8358" t="s">
        <v>60710</v>
      </c>
      <c r="F8358" t="s">
        <v>68894</v>
      </c>
      <c r="G8358" t="s">
        <v>68895</v>
      </c>
      <c r="H8358" t="s">
        <v>68896</v>
      </c>
      <c r="I8358" t="s">
        <v>5541</v>
      </c>
      <c r="J8358" t="s">
        <v>6053</v>
      </c>
      <c r="K8358" t="s">
        <v>6054</v>
      </c>
      <c r="L8358" t="s">
        <v>105</v>
      </c>
      <c r="M8358" t="s">
        <v>6055</v>
      </c>
      <c r="N8358" t="s">
        <v>8593</v>
      </c>
      <c r="O8358" t="s">
        <v>6056</v>
      </c>
      <c r="P8358" t="s">
        <v>68897</v>
      </c>
      <c r="Q8358" t="s">
        <v>68898</v>
      </c>
      <c r="R8358" t="str">
        <f t="shared" si="260"/>
        <v>寿光</v>
      </c>
      <c r="S8358" t="str">
        <f t="shared" si="261"/>
        <v>0114</v>
      </c>
    </row>
    <row r="8359" spans="1:19">
      <c r="A8359" t="s">
        <v>68899</v>
      </c>
      <c r="B8359" t="s">
        <v>68900</v>
      </c>
      <c r="C8359" t="s">
        <v>49</v>
      </c>
      <c r="D8359" t="s">
        <v>68901</v>
      </c>
      <c r="E8359" t="s">
        <v>60710</v>
      </c>
      <c r="F8359" t="s">
        <v>68902</v>
      </c>
      <c r="G8359" t="s">
        <v>68903</v>
      </c>
      <c r="H8359" t="s">
        <v>68904</v>
      </c>
      <c r="I8359" t="s">
        <v>5541</v>
      </c>
      <c r="J8359" t="s">
        <v>23736</v>
      </c>
      <c r="K8359" t="s">
        <v>23737</v>
      </c>
      <c r="L8359" t="s">
        <v>114</v>
      </c>
      <c r="M8359" t="s">
        <v>20678</v>
      </c>
      <c r="N8359" t="s">
        <v>4789</v>
      </c>
      <c r="O8359" t="s">
        <v>23738</v>
      </c>
      <c r="P8359" t="s">
        <v>68905</v>
      </c>
      <c r="Q8359" t="s">
        <v>68906</v>
      </c>
      <c r="R8359" t="str">
        <f t="shared" si="260"/>
        <v>高密</v>
      </c>
      <c r="S8359" t="str">
        <f t="shared" si="261"/>
        <v>0114</v>
      </c>
    </row>
    <row r="8360" spans="1:19">
      <c r="A8360" t="s">
        <v>68907</v>
      </c>
      <c r="B8360" t="s">
        <v>68908</v>
      </c>
      <c r="C8360" t="s">
        <v>49</v>
      </c>
      <c r="D8360" t="s">
        <v>68909</v>
      </c>
      <c r="E8360" t="s">
        <v>65206</v>
      </c>
      <c r="F8360" t="s">
        <v>68910</v>
      </c>
      <c r="G8360" t="s">
        <v>68911</v>
      </c>
      <c r="H8360" t="s">
        <v>68912</v>
      </c>
      <c r="I8360" t="s">
        <v>4852</v>
      </c>
      <c r="J8360" t="s">
        <v>12570</v>
      </c>
      <c r="K8360" t="s">
        <v>12571</v>
      </c>
      <c r="L8360" t="s">
        <v>105</v>
      </c>
      <c r="M8360" t="s">
        <v>5376</v>
      </c>
      <c r="N8360" t="s">
        <v>5030</v>
      </c>
      <c r="O8360" t="s">
        <v>12572</v>
      </c>
      <c r="P8360" t="s">
        <v>68913</v>
      </c>
      <c r="Q8360" t="s">
        <v>68914</v>
      </c>
      <c r="R8360" t="str">
        <f t="shared" si="260"/>
        <v>寿光</v>
      </c>
      <c r="S8360" t="str">
        <f t="shared" si="261"/>
        <v>0114</v>
      </c>
    </row>
    <row r="8361" spans="1:19">
      <c r="A8361" t="s">
        <v>68915</v>
      </c>
      <c r="B8361" t="s">
        <v>68916</v>
      </c>
      <c r="C8361" t="s">
        <v>49</v>
      </c>
      <c r="D8361" t="s">
        <v>68917</v>
      </c>
      <c r="E8361" t="s">
        <v>65206</v>
      </c>
      <c r="F8361" t="s">
        <v>68918</v>
      </c>
      <c r="G8361" t="s">
        <v>68919</v>
      </c>
      <c r="H8361" t="s">
        <v>68920</v>
      </c>
      <c r="I8361" t="s">
        <v>4785</v>
      </c>
      <c r="J8361" t="s">
        <v>8015</v>
      </c>
      <c r="K8361" t="s">
        <v>8016</v>
      </c>
      <c r="L8361" t="s">
        <v>105</v>
      </c>
      <c r="M8361" t="s">
        <v>5197</v>
      </c>
      <c r="N8361" t="s">
        <v>5451</v>
      </c>
      <c r="O8361" t="s">
        <v>8017</v>
      </c>
      <c r="P8361" t="s">
        <v>68921</v>
      </c>
      <c r="Q8361" t="s">
        <v>68922</v>
      </c>
      <c r="R8361" t="str">
        <f t="shared" si="260"/>
        <v>寿光</v>
      </c>
      <c r="S8361" t="str">
        <f t="shared" si="261"/>
        <v>0114</v>
      </c>
    </row>
    <row r="8362" spans="1:19">
      <c r="A8362" t="s">
        <v>68923</v>
      </c>
      <c r="B8362" t="s">
        <v>68924</v>
      </c>
      <c r="C8362" t="s">
        <v>49</v>
      </c>
      <c r="D8362" t="s">
        <v>68925</v>
      </c>
      <c r="E8362" t="s">
        <v>65206</v>
      </c>
      <c r="F8362" t="s">
        <v>68926</v>
      </c>
      <c r="G8362" t="s">
        <v>68927</v>
      </c>
      <c r="H8362" t="s">
        <v>68928</v>
      </c>
      <c r="I8362" t="s">
        <v>24642</v>
      </c>
      <c r="J8362" t="s">
        <v>10338</v>
      </c>
      <c r="K8362" t="s">
        <v>10339</v>
      </c>
      <c r="L8362" t="s">
        <v>237</v>
      </c>
      <c r="M8362" t="s">
        <v>5247</v>
      </c>
      <c r="N8362" t="s">
        <v>5056</v>
      </c>
      <c r="O8362" t="s">
        <v>10340</v>
      </c>
      <c r="P8362" t="s">
        <v>68929</v>
      </c>
      <c r="R8362" t="str">
        <f t="shared" si="260"/>
        <v>潍城</v>
      </c>
      <c r="S8362" t="str">
        <f t="shared" si="261"/>
        <v>0114</v>
      </c>
    </row>
    <row r="8363" spans="1:19">
      <c r="A8363" t="s">
        <v>68930</v>
      </c>
      <c r="B8363" t="s">
        <v>68931</v>
      </c>
      <c r="C8363" t="s">
        <v>49</v>
      </c>
      <c r="D8363" t="s">
        <v>68932</v>
      </c>
      <c r="E8363" t="s">
        <v>60710</v>
      </c>
      <c r="F8363" t="s">
        <v>68933</v>
      </c>
      <c r="G8363" t="s">
        <v>68934</v>
      </c>
      <c r="H8363" t="s">
        <v>68935</v>
      </c>
      <c r="I8363" t="s">
        <v>5541</v>
      </c>
      <c r="J8363" t="s">
        <v>8984</v>
      </c>
      <c r="K8363" t="s">
        <v>8985</v>
      </c>
      <c r="L8363" t="s">
        <v>60</v>
      </c>
      <c r="M8363" t="s">
        <v>5511</v>
      </c>
      <c r="N8363" t="s">
        <v>4905</v>
      </c>
      <c r="O8363" t="s">
        <v>8986</v>
      </c>
      <c r="P8363" t="s">
        <v>68936</v>
      </c>
      <c r="R8363" t="str">
        <f t="shared" si="260"/>
        <v>奎文</v>
      </c>
      <c r="S8363" t="str">
        <f t="shared" si="261"/>
        <v>0114</v>
      </c>
    </row>
    <row r="8364" spans="1:19">
      <c r="A8364" t="s">
        <v>68937</v>
      </c>
      <c r="B8364" t="s">
        <v>68938</v>
      </c>
      <c r="C8364" t="s">
        <v>49</v>
      </c>
      <c r="D8364" t="s">
        <v>68939</v>
      </c>
      <c r="E8364" t="s">
        <v>65080</v>
      </c>
      <c r="F8364" t="s">
        <v>68940</v>
      </c>
      <c r="G8364" t="s">
        <v>68941</v>
      </c>
      <c r="H8364" t="s">
        <v>68942</v>
      </c>
      <c r="I8364" t="s">
        <v>12844</v>
      </c>
      <c r="J8364" t="s">
        <v>5707</v>
      </c>
      <c r="K8364" t="s">
        <v>5708</v>
      </c>
      <c r="L8364" t="s">
        <v>95</v>
      </c>
      <c r="M8364" t="s">
        <v>5709</v>
      </c>
      <c r="N8364" t="s">
        <v>4983</v>
      </c>
      <c r="O8364" t="s">
        <v>5710</v>
      </c>
      <c r="P8364" t="s">
        <v>68943</v>
      </c>
      <c r="Q8364" t="s">
        <v>68944</v>
      </c>
      <c r="R8364" t="str">
        <f t="shared" si="260"/>
        <v>安丘</v>
      </c>
      <c r="S8364" t="str">
        <f t="shared" si="261"/>
        <v>0114</v>
      </c>
    </row>
    <row r="8365" spans="1:19">
      <c r="A8365" t="s">
        <v>68945</v>
      </c>
      <c r="B8365" t="s">
        <v>68946</v>
      </c>
      <c r="C8365" t="s">
        <v>49</v>
      </c>
      <c r="D8365" t="s">
        <v>68947</v>
      </c>
      <c r="E8365" t="s">
        <v>65080</v>
      </c>
      <c r="F8365" t="s">
        <v>68948</v>
      </c>
      <c r="G8365" t="s">
        <v>68949</v>
      </c>
      <c r="H8365" t="s">
        <v>68950</v>
      </c>
      <c r="I8365" t="s">
        <v>5184</v>
      </c>
      <c r="J8365" t="s">
        <v>5374</v>
      </c>
      <c r="K8365" t="s">
        <v>5375</v>
      </c>
      <c r="L8365" t="s">
        <v>105</v>
      </c>
      <c r="M8365" t="s">
        <v>5376</v>
      </c>
      <c r="O8365" t="s">
        <v>5377</v>
      </c>
      <c r="P8365" t="s">
        <v>68951</v>
      </c>
      <c r="R8365" t="str">
        <f t="shared" si="260"/>
        <v>寿光</v>
      </c>
      <c r="S8365" t="str">
        <f t="shared" si="261"/>
        <v>0114</v>
      </c>
    </row>
    <row r="8366" spans="1:19">
      <c r="A8366" t="s">
        <v>3570</v>
      </c>
      <c r="B8366" t="s">
        <v>68952</v>
      </c>
      <c r="C8366" t="s">
        <v>49</v>
      </c>
      <c r="D8366" t="s">
        <v>68953</v>
      </c>
      <c r="E8366" t="s">
        <v>65206</v>
      </c>
      <c r="F8366" t="s">
        <v>68954</v>
      </c>
      <c r="G8366" t="s">
        <v>3568</v>
      </c>
      <c r="H8366" t="s">
        <v>68955</v>
      </c>
      <c r="I8366" t="s">
        <v>4828</v>
      </c>
      <c r="J8366" t="s">
        <v>5731</v>
      </c>
      <c r="K8366" t="s">
        <v>5732</v>
      </c>
      <c r="L8366" t="s">
        <v>77</v>
      </c>
      <c r="M8366" t="s">
        <v>5733</v>
      </c>
      <c r="O8366" t="s">
        <v>5734</v>
      </c>
      <c r="P8366" t="s">
        <v>68956</v>
      </c>
      <c r="R8366" t="str">
        <f t="shared" si="260"/>
        <v>临朐</v>
      </c>
      <c r="S8366" t="str">
        <f t="shared" si="261"/>
        <v>0114</v>
      </c>
    </row>
    <row r="8367" spans="1:19">
      <c r="A8367" t="s">
        <v>68957</v>
      </c>
      <c r="B8367" t="s">
        <v>68958</v>
      </c>
      <c r="C8367" t="s">
        <v>49</v>
      </c>
      <c r="D8367" t="s">
        <v>68959</v>
      </c>
      <c r="E8367" t="s">
        <v>65206</v>
      </c>
      <c r="F8367" t="s">
        <v>68960</v>
      </c>
      <c r="G8367" t="s">
        <v>68961</v>
      </c>
      <c r="H8367" t="s">
        <v>68938</v>
      </c>
      <c r="I8367" t="s">
        <v>5560</v>
      </c>
      <c r="J8367" t="s">
        <v>5418</v>
      </c>
      <c r="K8367" t="s">
        <v>5419</v>
      </c>
      <c r="L8367" t="s">
        <v>60</v>
      </c>
      <c r="M8367" t="s">
        <v>5420</v>
      </c>
      <c r="N8367" t="s">
        <v>4845</v>
      </c>
      <c r="O8367" t="s">
        <v>5422</v>
      </c>
      <c r="P8367" t="s">
        <v>68962</v>
      </c>
      <c r="R8367" t="str">
        <f t="shared" si="260"/>
        <v>奎文</v>
      </c>
      <c r="S8367" t="str">
        <f t="shared" si="261"/>
        <v>0114</v>
      </c>
    </row>
    <row r="8368" spans="1:19">
      <c r="A8368" t="s">
        <v>68963</v>
      </c>
      <c r="B8368" t="s">
        <v>68964</v>
      </c>
      <c r="C8368" t="s">
        <v>49</v>
      </c>
      <c r="D8368" t="s">
        <v>68965</v>
      </c>
      <c r="E8368" t="s">
        <v>65080</v>
      </c>
      <c r="F8368" t="s">
        <v>68966</v>
      </c>
      <c r="G8368" t="s">
        <v>68967</v>
      </c>
      <c r="H8368" t="s">
        <v>68968</v>
      </c>
      <c r="I8368" t="s">
        <v>12119</v>
      </c>
      <c r="J8368" t="s">
        <v>7754</v>
      </c>
      <c r="K8368" t="s">
        <v>7755</v>
      </c>
      <c r="L8368" t="s">
        <v>123</v>
      </c>
      <c r="M8368" t="s">
        <v>6022</v>
      </c>
      <c r="N8368" t="s">
        <v>8593</v>
      </c>
      <c r="O8368" t="s">
        <v>7756</v>
      </c>
      <c r="P8368" t="s">
        <v>68969</v>
      </c>
      <c r="Q8368" t="s">
        <v>68970</v>
      </c>
      <c r="R8368" t="str">
        <f t="shared" si="260"/>
        <v>诸城</v>
      </c>
      <c r="S8368" t="str">
        <f t="shared" si="261"/>
        <v>0114</v>
      </c>
    </row>
    <row r="8369" spans="1:19">
      <c r="A8369" t="s">
        <v>68971</v>
      </c>
      <c r="B8369" t="s">
        <v>68972</v>
      </c>
      <c r="C8369" t="s">
        <v>49</v>
      </c>
      <c r="D8369" t="s">
        <v>68973</v>
      </c>
      <c r="E8369" t="s">
        <v>65080</v>
      </c>
      <c r="F8369" t="s">
        <v>68974</v>
      </c>
      <c r="G8369" t="s">
        <v>68975</v>
      </c>
      <c r="H8369" t="s">
        <v>68976</v>
      </c>
      <c r="I8369" t="s">
        <v>12757</v>
      </c>
      <c r="J8369" t="s">
        <v>8830</v>
      </c>
      <c r="K8369" t="s">
        <v>8831</v>
      </c>
      <c r="L8369" t="s">
        <v>123</v>
      </c>
      <c r="M8369" t="s">
        <v>5364</v>
      </c>
      <c r="O8369" t="s">
        <v>8832</v>
      </c>
      <c r="P8369" t="s">
        <v>68977</v>
      </c>
      <c r="R8369" t="str">
        <f t="shared" si="260"/>
        <v>诸城</v>
      </c>
      <c r="S8369" t="str">
        <f t="shared" si="261"/>
        <v>0114</v>
      </c>
    </row>
    <row r="8370" spans="1:19">
      <c r="A8370" t="s">
        <v>68978</v>
      </c>
      <c r="B8370" t="s">
        <v>68979</v>
      </c>
      <c r="C8370" t="s">
        <v>49</v>
      </c>
      <c r="D8370" t="s">
        <v>68980</v>
      </c>
      <c r="E8370" t="s">
        <v>68981</v>
      </c>
      <c r="F8370" t="s">
        <v>68982</v>
      </c>
      <c r="G8370" t="s">
        <v>68983</v>
      </c>
      <c r="H8370" t="s">
        <v>68984</v>
      </c>
      <c r="I8370" t="s">
        <v>12119</v>
      </c>
      <c r="J8370" t="s">
        <v>8081</v>
      </c>
      <c r="K8370" t="s">
        <v>42502</v>
      </c>
      <c r="L8370" t="s">
        <v>105</v>
      </c>
      <c r="M8370" t="s">
        <v>5133</v>
      </c>
      <c r="O8370" t="s">
        <v>8083</v>
      </c>
      <c r="P8370" t="s">
        <v>68985</v>
      </c>
      <c r="R8370" t="str">
        <f t="shared" si="260"/>
        <v>寿光</v>
      </c>
      <c r="S8370" t="str">
        <f t="shared" si="261"/>
        <v>0114</v>
      </c>
    </row>
    <row r="8371" spans="1:19">
      <c r="A8371" t="s">
        <v>3562</v>
      </c>
      <c r="B8371" t="s">
        <v>68986</v>
      </c>
      <c r="C8371" t="s">
        <v>49</v>
      </c>
      <c r="D8371" t="s">
        <v>68987</v>
      </c>
      <c r="E8371" t="s">
        <v>65080</v>
      </c>
      <c r="F8371" t="s">
        <v>68988</v>
      </c>
      <c r="G8371" t="s">
        <v>3560</v>
      </c>
      <c r="H8371" t="s">
        <v>68989</v>
      </c>
      <c r="I8371" t="s">
        <v>4828</v>
      </c>
      <c r="J8371" t="s">
        <v>14736</v>
      </c>
      <c r="K8371" t="s">
        <v>14737</v>
      </c>
      <c r="L8371" t="s">
        <v>86</v>
      </c>
      <c r="M8371" t="s">
        <v>8557</v>
      </c>
      <c r="O8371" t="s">
        <v>14738</v>
      </c>
      <c r="P8371" t="s">
        <v>68990</v>
      </c>
      <c r="R8371" t="str">
        <f t="shared" si="260"/>
        <v>坊子</v>
      </c>
      <c r="S8371" t="str">
        <f t="shared" si="261"/>
        <v>0114</v>
      </c>
    </row>
    <row r="8372" spans="1:19">
      <c r="A8372" t="s">
        <v>68991</v>
      </c>
      <c r="B8372" t="s">
        <v>68992</v>
      </c>
      <c r="C8372" t="s">
        <v>49</v>
      </c>
      <c r="D8372" t="s">
        <v>68993</v>
      </c>
      <c r="E8372" t="s">
        <v>65206</v>
      </c>
      <c r="F8372" t="s">
        <v>68994</v>
      </c>
      <c r="G8372" t="s">
        <v>68995</v>
      </c>
      <c r="H8372" t="s">
        <v>68996</v>
      </c>
      <c r="I8372" t="s">
        <v>4852</v>
      </c>
      <c r="J8372" t="s">
        <v>37649</v>
      </c>
      <c r="K8372" t="s">
        <v>37650</v>
      </c>
      <c r="L8372" t="s">
        <v>123</v>
      </c>
      <c r="M8372" t="s">
        <v>5353</v>
      </c>
      <c r="N8372" t="s">
        <v>7558</v>
      </c>
      <c r="O8372" t="s">
        <v>37651</v>
      </c>
      <c r="P8372" t="s">
        <v>68997</v>
      </c>
      <c r="Q8372" t="s">
        <v>68998</v>
      </c>
      <c r="R8372" t="str">
        <f t="shared" si="260"/>
        <v>诸城</v>
      </c>
      <c r="S8372" t="str">
        <f t="shared" si="261"/>
        <v>0114</v>
      </c>
    </row>
    <row r="8373" spans="1:19">
      <c r="A8373" t="s">
        <v>68999</v>
      </c>
      <c r="B8373" t="s">
        <v>69000</v>
      </c>
      <c r="C8373" t="s">
        <v>49</v>
      </c>
      <c r="D8373" t="s">
        <v>69001</v>
      </c>
      <c r="E8373" t="s">
        <v>65080</v>
      </c>
      <c r="F8373" t="s">
        <v>69002</v>
      </c>
      <c r="G8373" t="s">
        <v>69003</v>
      </c>
      <c r="H8373" t="s">
        <v>69004</v>
      </c>
      <c r="I8373" t="s">
        <v>4852</v>
      </c>
      <c r="J8373" t="s">
        <v>11530</v>
      </c>
      <c r="K8373" t="s">
        <v>11531</v>
      </c>
      <c r="L8373" t="s">
        <v>50</v>
      </c>
      <c r="M8373" t="s">
        <v>5260</v>
      </c>
      <c r="O8373" t="s">
        <v>11532</v>
      </c>
      <c r="P8373" t="s">
        <v>69005</v>
      </c>
      <c r="R8373" t="str">
        <f t="shared" si="260"/>
        <v>青州</v>
      </c>
      <c r="S8373" t="str">
        <f t="shared" si="261"/>
        <v>0114</v>
      </c>
    </row>
    <row r="8374" spans="1:19">
      <c r="A8374" t="s">
        <v>69006</v>
      </c>
      <c r="B8374" t="s">
        <v>69007</v>
      </c>
      <c r="C8374" t="s">
        <v>49</v>
      </c>
      <c r="D8374" t="s">
        <v>69008</v>
      </c>
      <c r="E8374" t="s">
        <v>69009</v>
      </c>
      <c r="F8374" t="s">
        <v>69010</v>
      </c>
      <c r="G8374" t="s">
        <v>69011</v>
      </c>
      <c r="H8374" t="s">
        <v>69012</v>
      </c>
      <c r="I8374" t="s">
        <v>5066</v>
      </c>
      <c r="J8374" t="s">
        <v>10999</v>
      </c>
      <c r="K8374" t="s">
        <v>11000</v>
      </c>
      <c r="L8374" t="s">
        <v>237</v>
      </c>
      <c r="M8374" t="s">
        <v>5247</v>
      </c>
      <c r="O8374" t="s">
        <v>11001</v>
      </c>
      <c r="P8374" t="s">
        <v>69013</v>
      </c>
      <c r="R8374" t="str">
        <f t="shared" si="260"/>
        <v>潍城</v>
      </c>
      <c r="S8374" t="str">
        <f t="shared" si="261"/>
        <v>0114</v>
      </c>
    </row>
    <row r="8375" spans="1:19">
      <c r="A8375" t="s">
        <v>69014</v>
      </c>
      <c r="B8375" t="s">
        <v>69015</v>
      </c>
      <c r="C8375" t="s">
        <v>49</v>
      </c>
      <c r="D8375" t="s">
        <v>69016</v>
      </c>
      <c r="E8375" t="s">
        <v>65080</v>
      </c>
      <c r="F8375" t="s">
        <v>69017</v>
      </c>
      <c r="G8375" t="s">
        <v>69018</v>
      </c>
      <c r="H8375" t="s">
        <v>69019</v>
      </c>
      <c r="I8375" t="s">
        <v>12119</v>
      </c>
      <c r="J8375" t="s">
        <v>34460</v>
      </c>
      <c r="K8375" t="s">
        <v>34461</v>
      </c>
      <c r="L8375" t="s">
        <v>114</v>
      </c>
      <c r="M8375" t="s">
        <v>4831</v>
      </c>
      <c r="N8375" t="s">
        <v>4919</v>
      </c>
      <c r="O8375" t="s">
        <v>34462</v>
      </c>
      <c r="P8375" t="s">
        <v>69020</v>
      </c>
      <c r="R8375" t="str">
        <f t="shared" si="260"/>
        <v>高密</v>
      </c>
      <c r="S8375" t="str">
        <f t="shared" si="261"/>
        <v>0114</v>
      </c>
    </row>
    <row r="8376" spans="1:19">
      <c r="A8376" t="s">
        <v>69021</v>
      </c>
      <c r="B8376" t="s">
        <v>69022</v>
      </c>
      <c r="C8376" t="s">
        <v>49</v>
      </c>
      <c r="D8376" t="s">
        <v>69023</v>
      </c>
      <c r="E8376" t="s">
        <v>65080</v>
      </c>
      <c r="F8376" t="s">
        <v>69024</v>
      </c>
      <c r="G8376" t="s">
        <v>69025</v>
      </c>
      <c r="H8376" t="s">
        <v>69026</v>
      </c>
      <c r="I8376" t="s">
        <v>12757</v>
      </c>
      <c r="J8376" t="s">
        <v>15948</v>
      </c>
      <c r="K8376" t="s">
        <v>15949</v>
      </c>
      <c r="L8376" t="s">
        <v>148</v>
      </c>
      <c r="M8376" t="s">
        <v>6391</v>
      </c>
      <c r="N8376" t="s">
        <v>4869</v>
      </c>
      <c r="O8376" t="s">
        <v>15950</v>
      </c>
      <c r="P8376" t="s">
        <v>69027</v>
      </c>
      <c r="Q8376" t="s">
        <v>69028</v>
      </c>
      <c r="R8376" t="str">
        <f t="shared" si="260"/>
        <v>寒亭</v>
      </c>
      <c r="S8376" t="str">
        <f t="shared" si="261"/>
        <v>0114</v>
      </c>
    </row>
    <row r="8377" spans="1:19">
      <c r="A8377" t="s">
        <v>69029</v>
      </c>
      <c r="B8377" t="s">
        <v>69030</v>
      </c>
      <c r="C8377" t="s">
        <v>49</v>
      </c>
      <c r="D8377" t="s">
        <v>69031</v>
      </c>
      <c r="E8377" t="s">
        <v>65129</v>
      </c>
      <c r="F8377" t="s">
        <v>69032</v>
      </c>
      <c r="G8377" t="s">
        <v>69033</v>
      </c>
      <c r="H8377" t="s">
        <v>69034</v>
      </c>
      <c r="I8377" t="s">
        <v>12119</v>
      </c>
      <c r="J8377" t="s">
        <v>60738</v>
      </c>
      <c r="K8377" t="s">
        <v>60739</v>
      </c>
      <c r="L8377" t="s">
        <v>60</v>
      </c>
      <c r="M8377" t="s">
        <v>5888</v>
      </c>
      <c r="N8377" t="s">
        <v>5801</v>
      </c>
      <c r="O8377" t="s">
        <v>60740</v>
      </c>
      <c r="P8377" t="s">
        <v>69035</v>
      </c>
      <c r="R8377" t="str">
        <f t="shared" si="260"/>
        <v>奎文</v>
      </c>
      <c r="S8377" t="str">
        <f t="shared" si="261"/>
        <v>0114</v>
      </c>
    </row>
    <row r="8378" spans="1:19">
      <c r="A8378" t="s">
        <v>69036</v>
      </c>
      <c r="B8378" t="s">
        <v>69037</v>
      </c>
      <c r="C8378" t="s">
        <v>49</v>
      </c>
      <c r="D8378" t="s">
        <v>69038</v>
      </c>
      <c r="E8378" t="s">
        <v>69039</v>
      </c>
      <c r="F8378" t="s">
        <v>69040</v>
      </c>
      <c r="G8378" t="s">
        <v>69041</v>
      </c>
      <c r="H8378" t="s">
        <v>69042</v>
      </c>
      <c r="I8378" t="s">
        <v>4852</v>
      </c>
      <c r="J8378" t="s">
        <v>5449</v>
      </c>
      <c r="K8378" t="s">
        <v>5450</v>
      </c>
      <c r="L8378" t="s">
        <v>237</v>
      </c>
      <c r="M8378" t="s">
        <v>5247</v>
      </c>
      <c r="N8378" t="s">
        <v>4972</v>
      </c>
      <c r="O8378" t="s">
        <v>5452</v>
      </c>
      <c r="P8378" t="s">
        <v>69043</v>
      </c>
      <c r="R8378" t="str">
        <f t="shared" si="260"/>
        <v>潍城</v>
      </c>
      <c r="S8378" t="str">
        <f t="shared" si="261"/>
        <v>0114</v>
      </c>
    </row>
    <row r="8379" spans="1:19">
      <c r="A8379" t="s">
        <v>69044</v>
      </c>
      <c r="B8379" t="s">
        <v>69045</v>
      </c>
      <c r="C8379" t="s">
        <v>49</v>
      </c>
      <c r="D8379" t="s">
        <v>69046</v>
      </c>
      <c r="E8379" t="s">
        <v>65080</v>
      </c>
      <c r="F8379" t="s">
        <v>69047</v>
      </c>
      <c r="G8379" t="s">
        <v>69048</v>
      </c>
      <c r="H8379" t="s">
        <v>69049</v>
      </c>
      <c r="I8379" t="s">
        <v>12119</v>
      </c>
      <c r="J8379" t="s">
        <v>6161</v>
      </c>
      <c r="K8379" t="s">
        <v>6162</v>
      </c>
      <c r="L8379" t="s">
        <v>95</v>
      </c>
      <c r="M8379" t="s">
        <v>5709</v>
      </c>
      <c r="O8379" t="s">
        <v>6163</v>
      </c>
      <c r="P8379" t="s">
        <v>69050</v>
      </c>
      <c r="Q8379" t="s">
        <v>69051</v>
      </c>
      <c r="R8379" t="str">
        <f t="shared" si="260"/>
        <v>安丘</v>
      </c>
      <c r="S8379" t="str">
        <f t="shared" si="261"/>
        <v>0114</v>
      </c>
    </row>
    <row r="8380" spans="1:19">
      <c r="A8380" t="s">
        <v>69052</v>
      </c>
      <c r="B8380" t="s">
        <v>69053</v>
      </c>
      <c r="C8380" t="s">
        <v>49</v>
      </c>
      <c r="D8380" t="s">
        <v>69054</v>
      </c>
      <c r="E8380" t="s">
        <v>65080</v>
      </c>
      <c r="F8380" t="s">
        <v>69055</v>
      </c>
      <c r="G8380" t="s">
        <v>69056</v>
      </c>
      <c r="H8380" t="s">
        <v>69057</v>
      </c>
      <c r="I8380" t="s">
        <v>12119</v>
      </c>
      <c r="J8380" t="s">
        <v>34274</v>
      </c>
      <c r="K8380" t="s">
        <v>34275</v>
      </c>
      <c r="L8380" t="s">
        <v>237</v>
      </c>
      <c r="M8380" t="s">
        <v>4868</v>
      </c>
      <c r="O8380" t="s">
        <v>34276</v>
      </c>
      <c r="P8380" t="s">
        <v>69058</v>
      </c>
      <c r="R8380" t="str">
        <f t="shared" si="260"/>
        <v>潍城</v>
      </c>
      <c r="S8380" t="str">
        <f t="shared" si="261"/>
        <v>0114</v>
      </c>
    </row>
    <row r="8381" spans="1:19">
      <c r="A8381" t="s">
        <v>69059</v>
      </c>
      <c r="B8381" t="s">
        <v>69060</v>
      </c>
      <c r="C8381" t="s">
        <v>49</v>
      </c>
      <c r="D8381" t="s">
        <v>69061</v>
      </c>
      <c r="E8381" t="s">
        <v>65206</v>
      </c>
      <c r="F8381" t="s">
        <v>69062</v>
      </c>
      <c r="G8381" t="s">
        <v>69063</v>
      </c>
      <c r="H8381" t="s">
        <v>69064</v>
      </c>
      <c r="I8381" t="s">
        <v>4771</v>
      </c>
      <c r="J8381" t="s">
        <v>9770</v>
      </c>
      <c r="K8381" t="s">
        <v>9771</v>
      </c>
      <c r="L8381" t="s">
        <v>237</v>
      </c>
      <c r="M8381" t="s">
        <v>4971</v>
      </c>
      <c r="O8381" t="s">
        <v>9772</v>
      </c>
      <c r="P8381" t="s">
        <v>69065</v>
      </c>
      <c r="R8381" t="str">
        <f t="shared" si="260"/>
        <v>潍城</v>
      </c>
      <c r="S8381" t="str">
        <f t="shared" si="261"/>
        <v>0114</v>
      </c>
    </row>
    <row r="8382" spans="1:19">
      <c r="A8382" t="s">
        <v>69066</v>
      </c>
      <c r="B8382" t="s">
        <v>69067</v>
      </c>
      <c r="C8382" t="s">
        <v>49</v>
      </c>
      <c r="D8382" t="s">
        <v>69068</v>
      </c>
      <c r="E8382" t="s">
        <v>65080</v>
      </c>
      <c r="F8382" t="s">
        <v>69069</v>
      </c>
      <c r="G8382" t="s">
        <v>69070</v>
      </c>
      <c r="H8382" t="s">
        <v>69071</v>
      </c>
      <c r="I8382" t="s">
        <v>4813</v>
      </c>
      <c r="J8382" t="s">
        <v>6053</v>
      </c>
      <c r="K8382" t="s">
        <v>6054</v>
      </c>
      <c r="L8382" t="s">
        <v>105</v>
      </c>
      <c r="M8382" t="s">
        <v>6055</v>
      </c>
      <c r="O8382" t="s">
        <v>6056</v>
      </c>
      <c r="Q8382" t="s">
        <v>69072</v>
      </c>
      <c r="R8382" t="str">
        <f t="shared" si="260"/>
        <v>寿光</v>
      </c>
      <c r="S8382" t="str">
        <f t="shared" si="261"/>
        <v>0114</v>
      </c>
    </row>
    <row r="8383" spans="1:19">
      <c r="A8383" t="s">
        <v>69073</v>
      </c>
      <c r="B8383" t="s">
        <v>69074</v>
      </c>
      <c r="C8383" t="s">
        <v>49</v>
      </c>
      <c r="D8383" t="s">
        <v>69075</v>
      </c>
      <c r="E8383" t="s">
        <v>69076</v>
      </c>
      <c r="F8383" t="s">
        <v>69077</v>
      </c>
      <c r="G8383" t="s">
        <v>69078</v>
      </c>
      <c r="H8383" t="s">
        <v>69079</v>
      </c>
      <c r="I8383" t="s">
        <v>12119</v>
      </c>
      <c r="J8383" t="s">
        <v>50723</v>
      </c>
      <c r="K8383" t="s">
        <v>50724</v>
      </c>
      <c r="L8383" t="s">
        <v>105</v>
      </c>
      <c r="M8383" t="s">
        <v>6055</v>
      </c>
      <c r="O8383" t="s">
        <v>50725</v>
      </c>
      <c r="P8383" t="s">
        <v>69080</v>
      </c>
      <c r="Q8383" t="s">
        <v>69081</v>
      </c>
      <c r="R8383" t="str">
        <f t="shared" si="260"/>
        <v>寿光</v>
      </c>
      <c r="S8383" t="str">
        <f t="shared" si="261"/>
        <v>0114</v>
      </c>
    </row>
    <row r="8384" spans="1:19">
      <c r="A8384" t="s">
        <v>3618</v>
      </c>
      <c r="B8384" t="s">
        <v>69082</v>
      </c>
      <c r="C8384" t="s">
        <v>49</v>
      </c>
      <c r="D8384" t="s">
        <v>69083</v>
      </c>
      <c r="E8384" t="s">
        <v>65080</v>
      </c>
      <c r="F8384" t="s">
        <v>69084</v>
      </c>
      <c r="G8384" t="s">
        <v>3616</v>
      </c>
      <c r="H8384" t="s">
        <v>69085</v>
      </c>
      <c r="I8384" t="s">
        <v>12119</v>
      </c>
      <c r="J8384" t="s">
        <v>5636</v>
      </c>
      <c r="K8384" t="s">
        <v>5906</v>
      </c>
      <c r="L8384" t="s">
        <v>77</v>
      </c>
      <c r="M8384" t="s">
        <v>5145</v>
      </c>
      <c r="O8384" t="s">
        <v>5908</v>
      </c>
      <c r="P8384" t="s">
        <v>69086</v>
      </c>
      <c r="R8384" t="str">
        <f t="shared" si="260"/>
        <v>临朐</v>
      </c>
      <c r="S8384" t="str">
        <f t="shared" si="261"/>
        <v>0114</v>
      </c>
    </row>
    <row r="8385" spans="1:19">
      <c r="A8385" t="s">
        <v>69087</v>
      </c>
      <c r="B8385" t="s">
        <v>69088</v>
      </c>
      <c r="C8385" t="s">
        <v>49</v>
      </c>
      <c r="D8385" t="s">
        <v>69089</v>
      </c>
      <c r="E8385" t="s">
        <v>65080</v>
      </c>
      <c r="F8385" t="s">
        <v>69090</v>
      </c>
      <c r="G8385" t="s">
        <v>69091</v>
      </c>
      <c r="H8385" t="s">
        <v>69092</v>
      </c>
      <c r="I8385" t="s">
        <v>4852</v>
      </c>
      <c r="J8385" t="s">
        <v>5283</v>
      </c>
      <c r="K8385" t="s">
        <v>5284</v>
      </c>
      <c r="L8385" t="s">
        <v>50</v>
      </c>
      <c r="M8385" t="s">
        <v>4816</v>
      </c>
      <c r="O8385" t="s">
        <v>5285</v>
      </c>
      <c r="P8385" t="s">
        <v>69093</v>
      </c>
      <c r="Q8385" t="s">
        <v>69094</v>
      </c>
      <c r="R8385" t="str">
        <f t="shared" ref="R8385:R8448" si="262">IF(OR(LEFT(L8385,2)="高新"),"奎文",IF(LEFT(L8385,2)="峡山","坊子",IF(LEFT(L8385,2)="滨海","寒亭",LEFT(L8385,2))))</f>
        <v>青州</v>
      </c>
      <c r="S8385" t="str">
        <f t="shared" ref="S8385:S8448" si="263">TEXT(B8385,"mmdd")</f>
        <v>0114</v>
      </c>
    </row>
    <row r="8386" spans="1:19">
      <c r="A8386" t="s">
        <v>69095</v>
      </c>
      <c r="B8386" t="s">
        <v>69096</v>
      </c>
      <c r="C8386" t="s">
        <v>49</v>
      </c>
      <c r="D8386" t="s">
        <v>69097</v>
      </c>
      <c r="E8386" t="s">
        <v>65080</v>
      </c>
      <c r="F8386" t="s">
        <v>69098</v>
      </c>
      <c r="G8386" t="s">
        <v>69099</v>
      </c>
      <c r="H8386" t="s">
        <v>69100</v>
      </c>
      <c r="I8386" t="s">
        <v>4852</v>
      </c>
      <c r="J8386" t="s">
        <v>4801</v>
      </c>
      <c r="K8386" t="s">
        <v>4802</v>
      </c>
      <c r="L8386" t="s">
        <v>77</v>
      </c>
      <c r="M8386" t="s">
        <v>4803</v>
      </c>
      <c r="O8386" t="s">
        <v>4804</v>
      </c>
      <c r="P8386" t="s">
        <v>69101</v>
      </c>
      <c r="Q8386" t="s">
        <v>69102</v>
      </c>
      <c r="R8386" t="str">
        <f t="shared" si="262"/>
        <v>临朐</v>
      </c>
      <c r="S8386" t="str">
        <f t="shared" si="263"/>
        <v>0114</v>
      </c>
    </row>
    <row r="8387" spans="1:19">
      <c r="A8387" t="s">
        <v>69103</v>
      </c>
      <c r="B8387" t="s">
        <v>69104</v>
      </c>
      <c r="C8387" t="s">
        <v>49</v>
      </c>
      <c r="D8387" t="s">
        <v>69105</v>
      </c>
      <c r="E8387" t="s">
        <v>69106</v>
      </c>
      <c r="F8387" t="s">
        <v>69107</v>
      </c>
      <c r="G8387" t="s">
        <v>69108</v>
      </c>
      <c r="H8387" t="s">
        <v>69109</v>
      </c>
      <c r="I8387" t="s">
        <v>12448</v>
      </c>
      <c r="J8387" t="s">
        <v>10338</v>
      </c>
      <c r="K8387" t="s">
        <v>10339</v>
      </c>
      <c r="L8387" t="s">
        <v>237</v>
      </c>
      <c r="M8387" t="s">
        <v>5247</v>
      </c>
      <c r="N8387" t="s">
        <v>5056</v>
      </c>
      <c r="O8387" t="s">
        <v>10340</v>
      </c>
      <c r="P8387" t="s">
        <v>69110</v>
      </c>
      <c r="R8387" t="str">
        <f t="shared" si="262"/>
        <v>潍城</v>
      </c>
      <c r="S8387" t="str">
        <f t="shared" si="263"/>
        <v>0114</v>
      </c>
    </row>
    <row r="8388" spans="1:19">
      <c r="A8388" t="s">
        <v>69111</v>
      </c>
      <c r="B8388" t="s">
        <v>69112</v>
      </c>
      <c r="C8388" t="s">
        <v>49</v>
      </c>
      <c r="D8388" t="s">
        <v>69113</v>
      </c>
      <c r="E8388" t="s">
        <v>65080</v>
      </c>
      <c r="F8388" t="s">
        <v>69114</v>
      </c>
      <c r="G8388" t="s">
        <v>69115</v>
      </c>
      <c r="I8388" t="s">
        <v>12844</v>
      </c>
      <c r="R8388" t="str">
        <f t="shared" si="262"/>
        <v/>
      </c>
      <c r="S8388" t="str">
        <f t="shared" si="263"/>
        <v>0114</v>
      </c>
    </row>
    <row r="8389" spans="1:19">
      <c r="A8389" t="s">
        <v>69116</v>
      </c>
      <c r="B8389" t="s">
        <v>69117</v>
      </c>
      <c r="C8389" t="s">
        <v>49</v>
      </c>
      <c r="D8389" t="s">
        <v>69118</v>
      </c>
      <c r="E8389" t="s">
        <v>65072</v>
      </c>
      <c r="F8389" t="s">
        <v>69119</v>
      </c>
      <c r="G8389" t="s">
        <v>69120</v>
      </c>
      <c r="H8389" t="s">
        <v>69121</v>
      </c>
      <c r="I8389" t="s">
        <v>4852</v>
      </c>
      <c r="J8389" t="s">
        <v>19830</v>
      </c>
      <c r="K8389" t="s">
        <v>19831</v>
      </c>
      <c r="L8389" t="s">
        <v>1136</v>
      </c>
      <c r="M8389" t="s">
        <v>6413</v>
      </c>
      <c r="N8389" t="s">
        <v>5030</v>
      </c>
      <c r="O8389" t="s">
        <v>19832</v>
      </c>
      <c r="P8389" t="s">
        <v>69122</v>
      </c>
      <c r="R8389" t="str">
        <f t="shared" si="262"/>
        <v>昌乐</v>
      </c>
      <c r="S8389" t="str">
        <f t="shared" si="263"/>
        <v>0114</v>
      </c>
    </row>
    <row r="8390" spans="1:19">
      <c r="A8390" t="s">
        <v>69123</v>
      </c>
      <c r="B8390" t="s">
        <v>69124</v>
      </c>
      <c r="C8390" t="s">
        <v>49</v>
      </c>
      <c r="D8390" t="s">
        <v>69125</v>
      </c>
      <c r="E8390" t="s">
        <v>65072</v>
      </c>
      <c r="F8390" t="s">
        <v>69126</v>
      </c>
      <c r="G8390" t="s">
        <v>69127</v>
      </c>
      <c r="H8390" t="s">
        <v>69128</v>
      </c>
      <c r="I8390" t="s">
        <v>4771</v>
      </c>
      <c r="J8390" t="s">
        <v>8038</v>
      </c>
      <c r="K8390" t="s">
        <v>8039</v>
      </c>
      <c r="L8390" t="s">
        <v>123</v>
      </c>
      <c r="M8390" t="s">
        <v>5364</v>
      </c>
      <c r="N8390" t="s">
        <v>4972</v>
      </c>
      <c r="O8390" t="s">
        <v>8040</v>
      </c>
      <c r="P8390" t="s">
        <v>69129</v>
      </c>
      <c r="R8390" t="str">
        <f t="shared" si="262"/>
        <v>诸城</v>
      </c>
      <c r="S8390" t="str">
        <f t="shared" si="263"/>
        <v>0114</v>
      </c>
    </row>
    <row r="8391" spans="1:19">
      <c r="A8391" t="s">
        <v>69130</v>
      </c>
      <c r="B8391" t="s">
        <v>69131</v>
      </c>
      <c r="C8391" t="s">
        <v>49</v>
      </c>
      <c r="D8391" t="s">
        <v>69132</v>
      </c>
      <c r="E8391" t="s">
        <v>65072</v>
      </c>
      <c r="F8391" t="s">
        <v>69133</v>
      </c>
      <c r="G8391" t="s">
        <v>69134</v>
      </c>
      <c r="H8391" t="s">
        <v>69135</v>
      </c>
      <c r="I8391" t="s">
        <v>5461</v>
      </c>
      <c r="J8391" t="s">
        <v>5542</v>
      </c>
      <c r="K8391" t="s">
        <v>5543</v>
      </c>
      <c r="L8391" t="s">
        <v>105</v>
      </c>
      <c r="M8391" t="s">
        <v>5029</v>
      </c>
      <c r="N8391" t="s">
        <v>5069</v>
      </c>
      <c r="O8391" t="s">
        <v>5544</v>
      </c>
      <c r="P8391" t="s">
        <v>69136</v>
      </c>
      <c r="Q8391" t="s">
        <v>69137</v>
      </c>
      <c r="R8391" t="str">
        <f t="shared" si="262"/>
        <v>寿光</v>
      </c>
      <c r="S8391" t="str">
        <f t="shared" si="263"/>
        <v>0114</v>
      </c>
    </row>
    <row r="8392" spans="1:19">
      <c r="A8392" t="s">
        <v>69138</v>
      </c>
      <c r="B8392" t="s">
        <v>69139</v>
      </c>
      <c r="C8392" t="s">
        <v>49</v>
      </c>
      <c r="D8392" t="s">
        <v>69140</v>
      </c>
      <c r="E8392" t="s">
        <v>69106</v>
      </c>
      <c r="F8392" t="s">
        <v>69141</v>
      </c>
      <c r="G8392" t="s">
        <v>69142</v>
      </c>
      <c r="H8392" t="s">
        <v>69143</v>
      </c>
      <c r="I8392" t="s">
        <v>4852</v>
      </c>
      <c r="J8392" t="s">
        <v>13019</v>
      </c>
      <c r="K8392" t="s">
        <v>67023</v>
      </c>
      <c r="L8392" t="s">
        <v>86</v>
      </c>
      <c r="M8392" t="s">
        <v>5919</v>
      </c>
      <c r="N8392" t="s">
        <v>4933</v>
      </c>
      <c r="O8392" t="s">
        <v>13021</v>
      </c>
      <c r="P8392" t="s">
        <v>69144</v>
      </c>
      <c r="Q8392" t="s">
        <v>69145</v>
      </c>
      <c r="R8392" t="str">
        <f t="shared" si="262"/>
        <v>坊子</v>
      </c>
      <c r="S8392" t="str">
        <f t="shared" si="263"/>
        <v>0114</v>
      </c>
    </row>
    <row r="8393" spans="1:19">
      <c r="A8393" t="s">
        <v>69146</v>
      </c>
      <c r="B8393" t="s">
        <v>69147</v>
      </c>
      <c r="C8393" t="s">
        <v>49</v>
      </c>
      <c r="D8393" t="s">
        <v>69148</v>
      </c>
      <c r="E8393" t="s">
        <v>69149</v>
      </c>
      <c r="F8393" t="s">
        <v>69150</v>
      </c>
      <c r="G8393" t="s">
        <v>69151</v>
      </c>
      <c r="H8393" t="s">
        <v>69152</v>
      </c>
      <c r="I8393" t="s">
        <v>4828</v>
      </c>
      <c r="J8393" t="s">
        <v>6711</v>
      </c>
      <c r="K8393" t="s">
        <v>6712</v>
      </c>
      <c r="L8393" t="s">
        <v>148</v>
      </c>
      <c r="M8393" t="s">
        <v>6713</v>
      </c>
      <c r="N8393" t="s">
        <v>5801</v>
      </c>
      <c r="O8393" t="s">
        <v>6714</v>
      </c>
      <c r="P8393" t="s">
        <v>69153</v>
      </c>
      <c r="Q8393" t="s">
        <v>69154</v>
      </c>
      <c r="R8393" t="str">
        <f t="shared" si="262"/>
        <v>寒亭</v>
      </c>
      <c r="S8393" t="str">
        <f t="shared" si="263"/>
        <v>0114</v>
      </c>
    </row>
    <row r="8394" spans="1:19">
      <c r="A8394" t="s">
        <v>69155</v>
      </c>
      <c r="B8394" t="s">
        <v>69156</v>
      </c>
      <c r="C8394" t="s">
        <v>49</v>
      </c>
      <c r="D8394" t="s">
        <v>69157</v>
      </c>
      <c r="E8394" t="s">
        <v>69039</v>
      </c>
      <c r="F8394" t="s">
        <v>69158</v>
      </c>
      <c r="G8394" t="s">
        <v>69159</v>
      </c>
      <c r="H8394" t="s">
        <v>69160</v>
      </c>
      <c r="I8394" t="s">
        <v>4852</v>
      </c>
      <c r="J8394" t="s">
        <v>7666</v>
      </c>
      <c r="K8394" t="s">
        <v>7667</v>
      </c>
      <c r="L8394" t="s">
        <v>148</v>
      </c>
      <c r="M8394" t="s">
        <v>6713</v>
      </c>
      <c r="N8394" t="s">
        <v>4905</v>
      </c>
      <c r="O8394" t="s">
        <v>7668</v>
      </c>
      <c r="P8394" t="s">
        <v>69161</v>
      </c>
      <c r="R8394" t="str">
        <f t="shared" si="262"/>
        <v>寒亭</v>
      </c>
      <c r="S8394" t="str">
        <f t="shared" si="263"/>
        <v>0114</v>
      </c>
    </row>
    <row r="8395" spans="1:19">
      <c r="A8395" t="s">
        <v>69162</v>
      </c>
      <c r="B8395" t="s">
        <v>69163</v>
      </c>
      <c r="C8395" t="s">
        <v>49</v>
      </c>
      <c r="D8395" t="s">
        <v>69164</v>
      </c>
      <c r="E8395" t="s">
        <v>65215</v>
      </c>
      <c r="F8395" t="s">
        <v>69165</v>
      </c>
      <c r="G8395" t="s">
        <v>69166</v>
      </c>
      <c r="H8395" t="s">
        <v>69167</v>
      </c>
      <c r="I8395" t="s">
        <v>4828</v>
      </c>
      <c r="J8395" t="s">
        <v>6193</v>
      </c>
      <c r="K8395" t="s">
        <v>6194</v>
      </c>
      <c r="L8395" t="s">
        <v>105</v>
      </c>
      <c r="M8395" t="s">
        <v>6195</v>
      </c>
      <c r="N8395" t="s">
        <v>4892</v>
      </c>
      <c r="O8395" t="s">
        <v>6196</v>
      </c>
      <c r="P8395" t="s">
        <v>69168</v>
      </c>
      <c r="R8395" t="str">
        <f t="shared" si="262"/>
        <v>寿光</v>
      </c>
      <c r="S8395" t="str">
        <f t="shared" si="263"/>
        <v>0114</v>
      </c>
    </row>
    <row r="8396" spans="1:19">
      <c r="A8396" t="s">
        <v>69169</v>
      </c>
      <c r="B8396" t="s">
        <v>69170</v>
      </c>
      <c r="C8396" t="s">
        <v>49</v>
      </c>
      <c r="D8396" t="s">
        <v>69171</v>
      </c>
      <c r="E8396" t="s">
        <v>60710</v>
      </c>
      <c r="F8396" t="s">
        <v>69172</v>
      </c>
      <c r="G8396" t="s">
        <v>69173</v>
      </c>
      <c r="H8396" t="s">
        <v>69174</v>
      </c>
      <c r="I8396" t="s">
        <v>5052</v>
      </c>
      <c r="J8396" t="s">
        <v>10338</v>
      </c>
      <c r="K8396" t="s">
        <v>10339</v>
      </c>
      <c r="L8396" t="s">
        <v>237</v>
      </c>
      <c r="M8396" t="s">
        <v>5247</v>
      </c>
      <c r="N8396" t="s">
        <v>5056</v>
      </c>
      <c r="O8396" t="s">
        <v>10340</v>
      </c>
      <c r="P8396" t="s">
        <v>69175</v>
      </c>
      <c r="Q8396" t="s">
        <v>69176</v>
      </c>
      <c r="R8396" t="str">
        <f t="shared" si="262"/>
        <v>潍城</v>
      </c>
      <c r="S8396" t="str">
        <f t="shared" si="263"/>
        <v>0114</v>
      </c>
    </row>
    <row r="8397" spans="1:19">
      <c r="A8397" t="s">
        <v>69177</v>
      </c>
      <c r="B8397" t="s">
        <v>69178</v>
      </c>
      <c r="C8397" t="s">
        <v>49</v>
      </c>
      <c r="D8397" t="s">
        <v>69179</v>
      </c>
      <c r="E8397" t="s">
        <v>60710</v>
      </c>
      <c r="F8397" t="s">
        <v>69180</v>
      </c>
      <c r="G8397" t="s">
        <v>69181</v>
      </c>
      <c r="H8397" t="s">
        <v>69182</v>
      </c>
      <c r="I8397" t="s">
        <v>5066</v>
      </c>
      <c r="J8397" t="s">
        <v>8305</v>
      </c>
      <c r="K8397" t="s">
        <v>8306</v>
      </c>
      <c r="L8397" t="s">
        <v>60</v>
      </c>
      <c r="M8397" t="s">
        <v>5511</v>
      </c>
      <c r="N8397" t="s">
        <v>8593</v>
      </c>
      <c r="O8397" t="s">
        <v>8307</v>
      </c>
      <c r="P8397" t="s">
        <v>69183</v>
      </c>
      <c r="R8397" t="str">
        <f t="shared" si="262"/>
        <v>奎文</v>
      </c>
      <c r="S8397" t="str">
        <f t="shared" si="263"/>
        <v>0114</v>
      </c>
    </row>
    <row r="8398" spans="1:19">
      <c r="A8398" t="s">
        <v>69184</v>
      </c>
      <c r="B8398" t="s">
        <v>69185</v>
      </c>
      <c r="C8398" t="s">
        <v>49</v>
      </c>
      <c r="D8398" t="s">
        <v>69186</v>
      </c>
      <c r="E8398" t="s">
        <v>65129</v>
      </c>
      <c r="F8398" t="s">
        <v>69187</v>
      </c>
      <c r="G8398" t="s">
        <v>69188</v>
      </c>
      <c r="H8398" t="s">
        <v>69189</v>
      </c>
      <c r="I8398" t="s">
        <v>12119</v>
      </c>
      <c r="J8398" t="s">
        <v>17246</v>
      </c>
      <c r="K8398" t="s">
        <v>17247</v>
      </c>
      <c r="L8398" t="s">
        <v>114</v>
      </c>
      <c r="M8398" t="s">
        <v>9901</v>
      </c>
      <c r="N8398" t="s">
        <v>4933</v>
      </c>
      <c r="O8398" t="s">
        <v>17248</v>
      </c>
      <c r="P8398" t="s">
        <v>69190</v>
      </c>
      <c r="Q8398" t="s">
        <v>69191</v>
      </c>
      <c r="R8398" t="str">
        <f t="shared" si="262"/>
        <v>高密</v>
      </c>
      <c r="S8398" t="str">
        <f t="shared" si="263"/>
        <v>0114</v>
      </c>
    </row>
    <row r="8399" spans="1:19">
      <c r="A8399" t="s">
        <v>69192</v>
      </c>
      <c r="B8399" t="s">
        <v>69193</v>
      </c>
      <c r="C8399" t="s">
        <v>49</v>
      </c>
      <c r="D8399" t="s">
        <v>69194</v>
      </c>
      <c r="E8399" t="s">
        <v>65072</v>
      </c>
      <c r="F8399" t="s">
        <v>69195</v>
      </c>
      <c r="G8399" t="s">
        <v>69196</v>
      </c>
      <c r="H8399" t="s">
        <v>69197</v>
      </c>
      <c r="I8399" t="s">
        <v>4828</v>
      </c>
      <c r="J8399" t="s">
        <v>11207</v>
      </c>
      <c r="K8399" t="s">
        <v>11208</v>
      </c>
      <c r="L8399" t="s">
        <v>123</v>
      </c>
      <c r="M8399" t="s">
        <v>7767</v>
      </c>
      <c r="N8399" t="s">
        <v>10228</v>
      </c>
      <c r="O8399" t="s">
        <v>11209</v>
      </c>
      <c r="P8399" t="s">
        <v>69198</v>
      </c>
      <c r="Q8399" t="s">
        <v>69199</v>
      </c>
      <c r="R8399" t="str">
        <f t="shared" si="262"/>
        <v>诸城</v>
      </c>
      <c r="S8399" t="str">
        <f t="shared" si="263"/>
        <v>0114</v>
      </c>
    </row>
    <row r="8400" spans="1:19">
      <c r="A8400" t="s">
        <v>69200</v>
      </c>
      <c r="B8400" t="s">
        <v>69201</v>
      </c>
      <c r="C8400" t="s">
        <v>49</v>
      </c>
      <c r="D8400" t="s">
        <v>69202</v>
      </c>
      <c r="E8400" t="s">
        <v>69203</v>
      </c>
      <c r="F8400" t="s">
        <v>69204</v>
      </c>
      <c r="G8400" t="s">
        <v>69205</v>
      </c>
      <c r="H8400" t="s">
        <v>69206</v>
      </c>
      <c r="I8400" t="s">
        <v>4955</v>
      </c>
      <c r="J8400" t="s">
        <v>5917</v>
      </c>
      <c r="K8400" t="s">
        <v>5918</v>
      </c>
      <c r="L8400" t="s">
        <v>86</v>
      </c>
      <c r="M8400" t="s">
        <v>5919</v>
      </c>
      <c r="N8400" t="s">
        <v>4919</v>
      </c>
      <c r="O8400" t="s">
        <v>5920</v>
      </c>
      <c r="P8400" t="s">
        <v>69207</v>
      </c>
      <c r="Q8400" t="s">
        <v>69208</v>
      </c>
      <c r="R8400" t="str">
        <f t="shared" si="262"/>
        <v>坊子</v>
      </c>
      <c r="S8400" t="str">
        <f t="shared" si="263"/>
        <v>0114</v>
      </c>
    </row>
    <row r="8401" spans="1:19">
      <c r="A8401" t="s">
        <v>69209</v>
      </c>
      <c r="B8401" t="s">
        <v>69210</v>
      </c>
      <c r="C8401" t="s">
        <v>49</v>
      </c>
      <c r="D8401" t="s">
        <v>69211</v>
      </c>
      <c r="E8401" t="s">
        <v>69212</v>
      </c>
      <c r="F8401" t="s">
        <v>69213</v>
      </c>
      <c r="G8401" t="s">
        <v>69214</v>
      </c>
      <c r="H8401" t="s">
        <v>69215</v>
      </c>
      <c r="I8401" t="s">
        <v>12757</v>
      </c>
      <c r="J8401" t="s">
        <v>8582</v>
      </c>
      <c r="K8401" t="s">
        <v>8583</v>
      </c>
      <c r="L8401" t="s">
        <v>77</v>
      </c>
      <c r="M8401" t="s">
        <v>4803</v>
      </c>
      <c r="N8401" t="s">
        <v>7504</v>
      </c>
      <c r="O8401" t="s">
        <v>8584</v>
      </c>
      <c r="P8401" t="s">
        <v>69216</v>
      </c>
      <c r="Q8401" t="s">
        <v>69217</v>
      </c>
      <c r="R8401" t="str">
        <f t="shared" si="262"/>
        <v>临朐</v>
      </c>
      <c r="S8401" t="str">
        <f t="shared" si="263"/>
        <v>0114</v>
      </c>
    </row>
    <row r="8402" spans="1:19">
      <c r="A8402" t="s">
        <v>69218</v>
      </c>
      <c r="B8402" t="s">
        <v>69219</v>
      </c>
      <c r="C8402" t="s">
        <v>49</v>
      </c>
      <c r="D8402" t="s">
        <v>69220</v>
      </c>
      <c r="E8402" t="s">
        <v>65072</v>
      </c>
      <c r="F8402" t="s">
        <v>69221</v>
      </c>
      <c r="G8402" t="s">
        <v>69222</v>
      </c>
      <c r="H8402" t="s">
        <v>69223</v>
      </c>
      <c r="I8402" t="s">
        <v>4955</v>
      </c>
      <c r="J8402" t="s">
        <v>12156</v>
      </c>
      <c r="K8402" t="s">
        <v>12157</v>
      </c>
      <c r="L8402" t="s">
        <v>1136</v>
      </c>
      <c r="M8402" t="s">
        <v>5791</v>
      </c>
      <c r="N8402" t="s">
        <v>4832</v>
      </c>
      <c r="O8402" t="s">
        <v>12158</v>
      </c>
      <c r="P8402" t="s">
        <v>69224</v>
      </c>
      <c r="Q8402" t="s">
        <v>69225</v>
      </c>
      <c r="R8402" t="str">
        <f t="shared" si="262"/>
        <v>昌乐</v>
      </c>
      <c r="S8402" t="str">
        <f t="shared" si="263"/>
        <v>0114</v>
      </c>
    </row>
    <row r="8403" spans="1:19">
      <c r="A8403" t="s">
        <v>69226</v>
      </c>
      <c r="B8403" t="s">
        <v>69227</v>
      </c>
      <c r="C8403" t="s">
        <v>49</v>
      </c>
      <c r="D8403" t="s">
        <v>69228</v>
      </c>
      <c r="E8403" t="s">
        <v>69229</v>
      </c>
      <c r="F8403" t="s">
        <v>69230</v>
      </c>
      <c r="G8403" t="s">
        <v>69231</v>
      </c>
      <c r="H8403" t="s">
        <v>69232</v>
      </c>
      <c r="I8403" t="s">
        <v>5407</v>
      </c>
      <c r="J8403" t="s">
        <v>12156</v>
      </c>
      <c r="K8403" t="s">
        <v>12157</v>
      </c>
      <c r="L8403" t="s">
        <v>1136</v>
      </c>
      <c r="M8403" t="s">
        <v>5791</v>
      </c>
      <c r="N8403" t="s">
        <v>6243</v>
      </c>
      <c r="O8403" t="s">
        <v>12158</v>
      </c>
      <c r="P8403" t="s">
        <v>69233</v>
      </c>
      <c r="R8403" t="str">
        <f t="shared" si="262"/>
        <v>昌乐</v>
      </c>
      <c r="S8403" t="str">
        <f t="shared" si="263"/>
        <v>0114</v>
      </c>
    </row>
    <row r="8404" spans="1:19">
      <c r="A8404" t="s">
        <v>69234</v>
      </c>
      <c r="B8404" t="s">
        <v>69235</v>
      </c>
      <c r="C8404" t="s">
        <v>49</v>
      </c>
      <c r="D8404" t="s">
        <v>69236</v>
      </c>
      <c r="E8404" t="s">
        <v>69237</v>
      </c>
      <c r="F8404" t="s">
        <v>69238</v>
      </c>
      <c r="G8404" t="s">
        <v>69239</v>
      </c>
      <c r="H8404" t="s">
        <v>69240</v>
      </c>
      <c r="I8404" t="s">
        <v>5052</v>
      </c>
      <c r="J8404" t="s">
        <v>5731</v>
      </c>
      <c r="K8404" t="s">
        <v>5732</v>
      </c>
      <c r="L8404" t="s">
        <v>77</v>
      </c>
      <c r="M8404" t="s">
        <v>5733</v>
      </c>
      <c r="N8404" t="s">
        <v>4789</v>
      </c>
      <c r="O8404" t="s">
        <v>5734</v>
      </c>
      <c r="P8404" t="s">
        <v>69241</v>
      </c>
      <c r="R8404" t="str">
        <f t="shared" si="262"/>
        <v>临朐</v>
      </c>
      <c r="S8404" t="str">
        <f t="shared" si="263"/>
        <v>0114</v>
      </c>
    </row>
    <row r="8405" spans="1:19">
      <c r="A8405" t="s">
        <v>69242</v>
      </c>
      <c r="B8405" t="s">
        <v>69243</v>
      </c>
      <c r="C8405" t="s">
        <v>49</v>
      </c>
      <c r="D8405" t="s">
        <v>69244</v>
      </c>
      <c r="E8405" t="s">
        <v>69245</v>
      </c>
      <c r="F8405" t="s">
        <v>69246</v>
      </c>
      <c r="G8405" t="s">
        <v>69247</v>
      </c>
      <c r="H8405" t="s">
        <v>69248</v>
      </c>
      <c r="I8405" t="s">
        <v>4828</v>
      </c>
      <c r="J8405" t="s">
        <v>6031</v>
      </c>
      <c r="K8405" t="s">
        <v>6032</v>
      </c>
      <c r="L8405" t="s">
        <v>262</v>
      </c>
      <c r="M8405" t="s">
        <v>6033</v>
      </c>
      <c r="N8405" t="s">
        <v>4789</v>
      </c>
      <c r="O8405" t="s">
        <v>6034</v>
      </c>
      <c r="P8405" t="s">
        <v>69249</v>
      </c>
      <c r="R8405" t="str">
        <f t="shared" si="262"/>
        <v>寒亭</v>
      </c>
      <c r="S8405" t="str">
        <f t="shared" si="263"/>
        <v>0114</v>
      </c>
    </row>
    <row r="8406" spans="1:19">
      <c r="A8406" t="s">
        <v>69250</v>
      </c>
      <c r="B8406" t="s">
        <v>69251</v>
      </c>
      <c r="C8406" t="s">
        <v>49</v>
      </c>
      <c r="D8406" t="s">
        <v>69252</v>
      </c>
      <c r="E8406" t="s">
        <v>69253</v>
      </c>
      <c r="F8406" t="s">
        <v>69254</v>
      </c>
      <c r="G8406" t="s">
        <v>69255</v>
      </c>
      <c r="H8406" t="s">
        <v>69256</v>
      </c>
      <c r="I8406" t="s">
        <v>4813</v>
      </c>
      <c r="J8406" t="s">
        <v>7600</v>
      </c>
      <c r="K8406" t="s">
        <v>7601</v>
      </c>
      <c r="L8406" t="s">
        <v>123</v>
      </c>
      <c r="M8406" t="s">
        <v>4994</v>
      </c>
      <c r="O8406" t="s">
        <v>7602</v>
      </c>
      <c r="P8406" t="s">
        <v>69257</v>
      </c>
      <c r="R8406" t="str">
        <f t="shared" si="262"/>
        <v>诸城</v>
      </c>
      <c r="S8406" t="str">
        <f t="shared" si="263"/>
        <v>0114</v>
      </c>
    </row>
    <row r="8407" spans="1:19">
      <c r="A8407" t="s">
        <v>69258</v>
      </c>
      <c r="B8407" t="s">
        <v>69259</v>
      </c>
      <c r="C8407" t="s">
        <v>49</v>
      </c>
      <c r="D8407" t="s">
        <v>69260</v>
      </c>
      <c r="E8407" t="s">
        <v>69261</v>
      </c>
      <c r="F8407" t="s">
        <v>69262</v>
      </c>
      <c r="G8407" t="s">
        <v>69263</v>
      </c>
      <c r="H8407" t="s">
        <v>69264</v>
      </c>
      <c r="I8407" t="s">
        <v>12119</v>
      </c>
      <c r="J8407" t="s">
        <v>17246</v>
      </c>
      <c r="K8407" t="s">
        <v>17247</v>
      </c>
      <c r="L8407" t="s">
        <v>114</v>
      </c>
      <c r="M8407" t="s">
        <v>9901</v>
      </c>
      <c r="N8407" t="s">
        <v>5017</v>
      </c>
      <c r="O8407" t="s">
        <v>17248</v>
      </c>
      <c r="P8407" t="s">
        <v>69265</v>
      </c>
      <c r="Q8407" t="s">
        <v>69266</v>
      </c>
      <c r="R8407" t="str">
        <f t="shared" si="262"/>
        <v>高密</v>
      </c>
      <c r="S8407" t="str">
        <f t="shared" si="263"/>
        <v>0114</v>
      </c>
    </row>
    <row r="8408" spans="1:19">
      <c r="A8408" t="s">
        <v>69267</v>
      </c>
      <c r="B8408" t="s">
        <v>69268</v>
      </c>
      <c r="C8408" t="s">
        <v>49</v>
      </c>
      <c r="D8408" t="s">
        <v>69269</v>
      </c>
      <c r="E8408" t="s">
        <v>65129</v>
      </c>
      <c r="F8408" t="s">
        <v>69270</v>
      </c>
      <c r="G8408" t="s">
        <v>69271</v>
      </c>
      <c r="H8408" t="s">
        <v>69272</v>
      </c>
      <c r="I8408" t="s">
        <v>12119</v>
      </c>
      <c r="J8408" t="s">
        <v>60738</v>
      </c>
      <c r="K8408" t="s">
        <v>60739</v>
      </c>
      <c r="L8408" t="s">
        <v>60</v>
      </c>
      <c r="M8408" t="s">
        <v>5888</v>
      </c>
      <c r="N8408" t="s">
        <v>5801</v>
      </c>
      <c r="O8408" t="s">
        <v>60740</v>
      </c>
      <c r="P8408" t="s">
        <v>69273</v>
      </c>
      <c r="R8408" t="str">
        <f t="shared" si="262"/>
        <v>奎文</v>
      </c>
      <c r="S8408" t="str">
        <f t="shared" si="263"/>
        <v>0114</v>
      </c>
    </row>
    <row r="8409" spans="1:19">
      <c r="A8409" t="s">
        <v>69274</v>
      </c>
      <c r="B8409" t="s">
        <v>69275</v>
      </c>
      <c r="C8409" t="s">
        <v>49</v>
      </c>
      <c r="D8409" t="s">
        <v>69276</v>
      </c>
      <c r="E8409" t="s">
        <v>69277</v>
      </c>
      <c r="F8409" t="s">
        <v>69278</v>
      </c>
      <c r="G8409" t="s">
        <v>69279</v>
      </c>
      <c r="H8409" t="s">
        <v>69280</v>
      </c>
      <c r="I8409" t="s">
        <v>4828</v>
      </c>
      <c r="J8409" t="s">
        <v>5222</v>
      </c>
      <c r="K8409" t="s">
        <v>5223</v>
      </c>
      <c r="L8409" t="s">
        <v>105</v>
      </c>
      <c r="M8409" t="s">
        <v>5224</v>
      </c>
      <c r="N8409" t="s">
        <v>4933</v>
      </c>
      <c r="O8409" t="s">
        <v>5225</v>
      </c>
      <c r="P8409" t="s">
        <v>68115</v>
      </c>
      <c r="R8409" t="str">
        <f t="shared" si="262"/>
        <v>寿光</v>
      </c>
      <c r="S8409" t="str">
        <f t="shared" si="263"/>
        <v>0114</v>
      </c>
    </row>
    <row r="8410" spans="1:19">
      <c r="A8410" t="s">
        <v>69281</v>
      </c>
      <c r="B8410" t="s">
        <v>69282</v>
      </c>
      <c r="C8410" t="s">
        <v>49</v>
      </c>
      <c r="D8410" t="s">
        <v>69283</v>
      </c>
      <c r="E8410" t="s">
        <v>69284</v>
      </c>
      <c r="F8410" t="s">
        <v>69285</v>
      </c>
      <c r="G8410" t="s">
        <v>69286</v>
      </c>
      <c r="H8410" t="s">
        <v>69287</v>
      </c>
      <c r="I8410" t="s">
        <v>12119</v>
      </c>
      <c r="J8410" t="s">
        <v>12539</v>
      </c>
      <c r="K8410" t="s">
        <v>12540</v>
      </c>
      <c r="L8410" t="s">
        <v>123</v>
      </c>
      <c r="M8410" t="s">
        <v>4994</v>
      </c>
      <c r="N8410" t="s">
        <v>5421</v>
      </c>
      <c r="O8410" t="s">
        <v>12541</v>
      </c>
      <c r="P8410" t="s">
        <v>69288</v>
      </c>
      <c r="R8410" t="str">
        <f t="shared" si="262"/>
        <v>诸城</v>
      </c>
      <c r="S8410" t="str">
        <f t="shared" si="263"/>
        <v>0114</v>
      </c>
    </row>
    <row r="8411" spans="1:19">
      <c r="A8411" t="s">
        <v>69289</v>
      </c>
      <c r="B8411" t="s">
        <v>69290</v>
      </c>
      <c r="C8411" t="s">
        <v>49</v>
      </c>
      <c r="D8411" t="s">
        <v>69291</v>
      </c>
      <c r="E8411" t="s">
        <v>65072</v>
      </c>
      <c r="F8411" t="s">
        <v>69292</v>
      </c>
      <c r="G8411" t="s">
        <v>69293</v>
      </c>
      <c r="H8411" t="s">
        <v>69294</v>
      </c>
      <c r="I8411" t="s">
        <v>4955</v>
      </c>
      <c r="J8411" t="s">
        <v>7114</v>
      </c>
      <c r="K8411" t="s">
        <v>7115</v>
      </c>
      <c r="L8411" t="s">
        <v>105</v>
      </c>
      <c r="M8411" t="s">
        <v>5176</v>
      </c>
      <c r="N8411" t="s">
        <v>5421</v>
      </c>
      <c r="O8411" t="s">
        <v>7116</v>
      </c>
      <c r="P8411" t="s">
        <v>69295</v>
      </c>
      <c r="Q8411" t="s">
        <v>69296</v>
      </c>
      <c r="R8411" t="str">
        <f t="shared" si="262"/>
        <v>寿光</v>
      </c>
      <c r="S8411" t="str">
        <f t="shared" si="263"/>
        <v>0114</v>
      </c>
    </row>
    <row r="8412" spans="1:19">
      <c r="A8412" t="s">
        <v>3386</v>
      </c>
      <c r="B8412" t="s">
        <v>69297</v>
      </c>
      <c r="C8412" t="s">
        <v>49</v>
      </c>
      <c r="D8412" t="s">
        <v>69298</v>
      </c>
      <c r="E8412" t="s">
        <v>65072</v>
      </c>
      <c r="F8412" t="s">
        <v>69299</v>
      </c>
      <c r="G8412" t="s">
        <v>3384</v>
      </c>
      <c r="H8412" t="s">
        <v>69300</v>
      </c>
      <c r="I8412" t="s">
        <v>4852</v>
      </c>
      <c r="J8412" t="s">
        <v>6496</v>
      </c>
      <c r="K8412" t="s">
        <v>6497</v>
      </c>
      <c r="L8412" t="s">
        <v>123</v>
      </c>
      <c r="M8412" t="s">
        <v>4932</v>
      </c>
      <c r="N8412" t="s">
        <v>5487</v>
      </c>
      <c r="O8412" t="s">
        <v>6498</v>
      </c>
      <c r="P8412" t="s">
        <v>69301</v>
      </c>
      <c r="R8412" t="str">
        <f t="shared" si="262"/>
        <v>诸城</v>
      </c>
      <c r="S8412" t="str">
        <f t="shared" si="263"/>
        <v>0114</v>
      </c>
    </row>
    <row r="8413" spans="1:19">
      <c r="A8413" t="s">
        <v>69302</v>
      </c>
      <c r="B8413" t="s">
        <v>69303</v>
      </c>
      <c r="C8413" t="s">
        <v>49</v>
      </c>
      <c r="D8413" t="s">
        <v>69304</v>
      </c>
      <c r="E8413" t="s">
        <v>69261</v>
      </c>
      <c r="F8413" t="s">
        <v>69305</v>
      </c>
      <c r="G8413" t="s">
        <v>69306</v>
      </c>
      <c r="H8413" t="s">
        <v>69307</v>
      </c>
      <c r="I8413" t="s">
        <v>12119</v>
      </c>
      <c r="J8413" t="s">
        <v>10248</v>
      </c>
      <c r="K8413" t="s">
        <v>10249</v>
      </c>
      <c r="L8413" t="s">
        <v>375</v>
      </c>
      <c r="M8413" t="s">
        <v>7334</v>
      </c>
      <c r="N8413" t="s">
        <v>5421</v>
      </c>
      <c r="O8413" t="s">
        <v>10251</v>
      </c>
      <c r="P8413" t="s">
        <v>69308</v>
      </c>
      <c r="R8413" t="str">
        <f t="shared" si="262"/>
        <v>昌邑</v>
      </c>
      <c r="S8413" t="str">
        <f t="shared" si="263"/>
        <v>0114</v>
      </c>
    </row>
    <row r="8414" spans="1:19">
      <c r="A8414" t="s">
        <v>69309</v>
      </c>
      <c r="B8414" t="s">
        <v>69310</v>
      </c>
      <c r="C8414" t="s">
        <v>49</v>
      </c>
      <c r="D8414" t="s">
        <v>69311</v>
      </c>
      <c r="E8414" t="s">
        <v>65072</v>
      </c>
      <c r="F8414" t="s">
        <v>69312</v>
      </c>
      <c r="G8414" t="s">
        <v>69313</v>
      </c>
      <c r="H8414" t="s">
        <v>69314</v>
      </c>
      <c r="I8414" t="s">
        <v>4852</v>
      </c>
      <c r="J8414" t="s">
        <v>7208</v>
      </c>
      <c r="K8414" t="s">
        <v>7209</v>
      </c>
      <c r="L8414" t="s">
        <v>123</v>
      </c>
      <c r="M8414" t="s">
        <v>7210</v>
      </c>
      <c r="N8414" t="s">
        <v>6794</v>
      </c>
      <c r="O8414" t="s">
        <v>7211</v>
      </c>
      <c r="P8414" t="s">
        <v>69315</v>
      </c>
      <c r="Q8414" t="s">
        <v>69316</v>
      </c>
      <c r="R8414" t="str">
        <f t="shared" si="262"/>
        <v>诸城</v>
      </c>
      <c r="S8414" t="str">
        <f t="shared" si="263"/>
        <v>0114</v>
      </c>
    </row>
    <row r="8415" spans="1:19">
      <c r="A8415" t="s">
        <v>69317</v>
      </c>
      <c r="B8415" t="s">
        <v>66695</v>
      </c>
      <c r="C8415" t="s">
        <v>49</v>
      </c>
      <c r="D8415" t="s">
        <v>69318</v>
      </c>
      <c r="E8415" t="s">
        <v>69319</v>
      </c>
      <c r="F8415" t="s">
        <v>69320</v>
      </c>
      <c r="G8415" t="s">
        <v>69321</v>
      </c>
      <c r="H8415" t="s">
        <v>69322</v>
      </c>
      <c r="I8415" t="s">
        <v>12119</v>
      </c>
      <c r="J8415" t="s">
        <v>40227</v>
      </c>
      <c r="K8415" t="s">
        <v>40228</v>
      </c>
      <c r="L8415" t="s">
        <v>50</v>
      </c>
      <c r="M8415" t="s">
        <v>5260</v>
      </c>
      <c r="O8415" t="s">
        <v>40229</v>
      </c>
      <c r="P8415" t="s">
        <v>69323</v>
      </c>
      <c r="R8415" t="str">
        <f t="shared" si="262"/>
        <v>青州</v>
      </c>
      <c r="S8415" t="str">
        <f t="shared" si="263"/>
        <v>0114</v>
      </c>
    </row>
    <row r="8416" spans="1:19">
      <c r="A8416" t="s">
        <v>69324</v>
      </c>
      <c r="B8416" t="s">
        <v>69325</v>
      </c>
      <c r="C8416" t="s">
        <v>49</v>
      </c>
      <c r="D8416" t="s">
        <v>69326</v>
      </c>
      <c r="E8416" t="s">
        <v>69327</v>
      </c>
      <c r="F8416" t="s">
        <v>69328</v>
      </c>
      <c r="G8416" t="s">
        <v>69329</v>
      </c>
      <c r="H8416" t="s">
        <v>69330</v>
      </c>
      <c r="I8416" t="s">
        <v>4828</v>
      </c>
      <c r="J8416" t="s">
        <v>5647</v>
      </c>
      <c r="K8416" t="s">
        <v>5648</v>
      </c>
      <c r="L8416" t="s">
        <v>95</v>
      </c>
      <c r="M8416" t="s">
        <v>5649</v>
      </c>
      <c r="N8416" t="s">
        <v>5487</v>
      </c>
      <c r="O8416" t="s">
        <v>5650</v>
      </c>
      <c r="P8416" t="s">
        <v>69331</v>
      </c>
      <c r="R8416" t="str">
        <f t="shared" si="262"/>
        <v>安丘</v>
      </c>
      <c r="S8416" t="str">
        <f t="shared" si="263"/>
        <v>0114</v>
      </c>
    </row>
    <row r="8417" spans="1:19">
      <c r="A8417" t="s">
        <v>69332</v>
      </c>
      <c r="B8417" t="s">
        <v>69333</v>
      </c>
      <c r="C8417" t="s">
        <v>49</v>
      </c>
      <c r="D8417" t="s">
        <v>69334</v>
      </c>
      <c r="E8417" t="s">
        <v>69277</v>
      </c>
      <c r="F8417" t="s">
        <v>69335</v>
      </c>
      <c r="G8417" t="s">
        <v>69336</v>
      </c>
      <c r="H8417" t="s">
        <v>69337</v>
      </c>
      <c r="I8417" t="s">
        <v>4828</v>
      </c>
      <c r="J8417" t="s">
        <v>7514</v>
      </c>
      <c r="K8417" t="s">
        <v>7515</v>
      </c>
      <c r="L8417" t="s">
        <v>95</v>
      </c>
      <c r="M8417" t="s">
        <v>5042</v>
      </c>
      <c r="O8417" t="s">
        <v>7516</v>
      </c>
      <c r="P8417" t="s">
        <v>69338</v>
      </c>
      <c r="Q8417" t="s">
        <v>69339</v>
      </c>
      <c r="R8417" t="str">
        <f t="shared" si="262"/>
        <v>安丘</v>
      </c>
      <c r="S8417" t="str">
        <f t="shared" si="263"/>
        <v>0114</v>
      </c>
    </row>
    <row r="8418" spans="1:19">
      <c r="A8418" t="s">
        <v>69340</v>
      </c>
      <c r="B8418" t="s">
        <v>69341</v>
      </c>
      <c r="C8418" t="s">
        <v>49</v>
      </c>
      <c r="D8418" t="s">
        <v>69342</v>
      </c>
      <c r="E8418" t="s">
        <v>69343</v>
      </c>
      <c r="F8418" t="s">
        <v>69344</v>
      </c>
      <c r="G8418" t="s">
        <v>69345</v>
      </c>
      <c r="H8418" t="s">
        <v>69346</v>
      </c>
      <c r="I8418" t="s">
        <v>4785</v>
      </c>
      <c r="J8418" t="s">
        <v>12985</v>
      </c>
      <c r="K8418" t="s">
        <v>12986</v>
      </c>
      <c r="L8418" t="s">
        <v>105</v>
      </c>
      <c r="M8418" t="s">
        <v>5769</v>
      </c>
      <c r="N8418" t="s">
        <v>5907</v>
      </c>
      <c r="O8418" t="s">
        <v>12987</v>
      </c>
      <c r="P8418" t="s">
        <v>69347</v>
      </c>
      <c r="Q8418" t="s">
        <v>69348</v>
      </c>
      <c r="R8418" t="str">
        <f t="shared" si="262"/>
        <v>寿光</v>
      </c>
      <c r="S8418" t="str">
        <f t="shared" si="263"/>
        <v>0114</v>
      </c>
    </row>
    <row r="8419" spans="1:19">
      <c r="A8419" t="s">
        <v>69349</v>
      </c>
      <c r="B8419" t="s">
        <v>69350</v>
      </c>
      <c r="C8419" t="s">
        <v>49</v>
      </c>
      <c r="D8419" t="s">
        <v>69351</v>
      </c>
      <c r="E8419" t="s">
        <v>69253</v>
      </c>
      <c r="F8419" t="s">
        <v>69352</v>
      </c>
      <c r="G8419" t="s">
        <v>69353</v>
      </c>
      <c r="H8419" t="s">
        <v>69354</v>
      </c>
      <c r="I8419" t="s">
        <v>4852</v>
      </c>
      <c r="J8419" t="s">
        <v>35768</v>
      </c>
      <c r="K8419" t="s">
        <v>35769</v>
      </c>
      <c r="L8419" t="s">
        <v>60</v>
      </c>
      <c r="M8419" t="s">
        <v>5888</v>
      </c>
      <c r="N8419" t="s">
        <v>4892</v>
      </c>
      <c r="O8419" t="s">
        <v>35770</v>
      </c>
      <c r="P8419" t="s">
        <v>69280</v>
      </c>
      <c r="Q8419" t="s">
        <v>69355</v>
      </c>
      <c r="R8419" t="str">
        <f t="shared" si="262"/>
        <v>奎文</v>
      </c>
      <c r="S8419" t="str">
        <f t="shared" si="263"/>
        <v>0114</v>
      </c>
    </row>
    <row r="8420" spans="1:19">
      <c r="A8420" t="s">
        <v>69356</v>
      </c>
      <c r="B8420" t="s">
        <v>69357</v>
      </c>
      <c r="C8420" t="s">
        <v>49</v>
      </c>
      <c r="D8420" t="s">
        <v>69358</v>
      </c>
      <c r="E8420" t="s">
        <v>65072</v>
      </c>
      <c r="F8420" t="s">
        <v>69359</v>
      </c>
      <c r="G8420" t="s">
        <v>69360</v>
      </c>
      <c r="H8420" t="s">
        <v>67578</v>
      </c>
      <c r="I8420" t="s">
        <v>4828</v>
      </c>
      <c r="J8420" t="s">
        <v>5997</v>
      </c>
      <c r="K8420" t="s">
        <v>5998</v>
      </c>
      <c r="L8420" t="s">
        <v>60</v>
      </c>
      <c r="M8420" t="s">
        <v>5999</v>
      </c>
      <c r="N8420" t="s">
        <v>7504</v>
      </c>
      <c r="O8420" t="s">
        <v>6000</v>
      </c>
      <c r="P8420" t="s">
        <v>69361</v>
      </c>
      <c r="Q8420" t="s">
        <v>69362</v>
      </c>
      <c r="R8420" t="str">
        <f t="shared" si="262"/>
        <v>奎文</v>
      </c>
      <c r="S8420" t="str">
        <f t="shared" si="263"/>
        <v>0114</v>
      </c>
    </row>
    <row r="8421" spans="1:19">
      <c r="A8421" t="s">
        <v>69363</v>
      </c>
      <c r="B8421" t="s">
        <v>69364</v>
      </c>
      <c r="C8421" t="s">
        <v>49</v>
      </c>
      <c r="D8421" t="s">
        <v>69365</v>
      </c>
      <c r="E8421" t="s">
        <v>65072</v>
      </c>
      <c r="F8421" t="s">
        <v>69366</v>
      </c>
      <c r="G8421" t="s">
        <v>69367</v>
      </c>
      <c r="H8421" t="s">
        <v>69368</v>
      </c>
      <c r="I8421" t="s">
        <v>5541</v>
      </c>
      <c r="J8421" t="s">
        <v>6053</v>
      </c>
      <c r="K8421" t="s">
        <v>6054</v>
      </c>
      <c r="L8421" t="s">
        <v>105</v>
      </c>
      <c r="M8421" t="s">
        <v>6055</v>
      </c>
      <c r="N8421" t="s">
        <v>8593</v>
      </c>
      <c r="O8421" t="s">
        <v>6056</v>
      </c>
      <c r="P8421" t="s">
        <v>69369</v>
      </c>
      <c r="R8421" t="str">
        <f t="shared" si="262"/>
        <v>寿光</v>
      </c>
      <c r="S8421" t="str">
        <f t="shared" si="263"/>
        <v>0114</v>
      </c>
    </row>
    <row r="8422" spans="1:19">
      <c r="A8422" t="s">
        <v>69370</v>
      </c>
      <c r="B8422" t="s">
        <v>69371</v>
      </c>
      <c r="C8422" t="s">
        <v>49</v>
      </c>
      <c r="D8422" t="s">
        <v>69372</v>
      </c>
      <c r="E8422" t="s">
        <v>67632</v>
      </c>
      <c r="F8422" t="s">
        <v>69373</v>
      </c>
      <c r="G8422" t="s">
        <v>69374</v>
      </c>
      <c r="H8422" t="s">
        <v>69375</v>
      </c>
      <c r="I8422" t="s">
        <v>5066</v>
      </c>
      <c r="J8422" t="s">
        <v>7278</v>
      </c>
      <c r="K8422" t="s">
        <v>7279</v>
      </c>
      <c r="L8422" t="s">
        <v>105</v>
      </c>
      <c r="M8422" t="s">
        <v>5089</v>
      </c>
      <c r="N8422" t="s">
        <v>4881</v>
      </c>
      <c r="O8422" t="s">
        <v>7280</v>
      </c>
      <c r="P8422" t="s">
        <v>69376</v>
      </c>
      <c r="R8422" t="str">
        <f t="shared" si="262"/>
        <v>寿光</v>
      </c>
      <c r="S8422" t="str">
        <f t="shared" si="263"/>
        <v>0114</v>
      </c>
    </row>
    <row r="8423" spans="1:19">
      <c r="A8423" t="s">
        <v>69377</v>
      </c>
      <c r="B8423" t="s">
        <v>69378</v>
      </c>
      <c r="C8423" t="s">
        <v>49</v>
      </c>
      <c r="D8423" t="s">
        <v>69379</v>
      </c>
      <c r="E8423" t="s">
        <v>69343</v>
      </c>
      <c r="F8423" t="s">
        <v>69380</v>
      </c>
      <c r="G8423" t="s">
        <v>69381</v>
      </c>
      <c r="H8423" t="s">
        <v>69382</v>
      </c>
      <c r="I8423" t="s">
        <v>4785</v>
      </c>
      <c r="J8423" t="s">
        <v>5597</v>
      </c>
      <c r="K8423" t="s">
        <v>5598</v>
      </c>
      <c r="L8423" t="s">
        <v>375</v>
      </c>
      <c r="M8423" t="s">
        <v>5599</v>
      </c>
      <c r="N8423" t="s">
        <v>4789</v>
      </c>
      <c r="O8423" t="s">
        <v>5600</v>
      </c>
      <c r="P8423" t="s">
        <v>69383</v>
      </c>
      <c r="Q8423" t="s">
        <v>69384</v>
      </c>
      <c r="R8423" t="str">
        <f t="shared" si="262"/>
        <v>昌邑</v>
      </c>
      <c r="S8423" t="str">
        <f t="shared" si="263"/>
        <v>0114</v>
      </c>
    </row>
    <row r="8424" spans="1:19">
      <c r="A8424" t="s">
        <v>69385</v>
      </c>
      <c r="B8424" t="s">
        <v>69386</v>
      </c>
      <c r="C8424" t="s">
        <v>49</v>
      </c>
      <c r="D8424" t="s">
        <v>69387</v>
      </c>
      <c r="E8424" t="s">
        <v>65072</v>
      </c>
      <c r="F8424" t="s">
        <v>69388</v>
      </c>
      <c r="G8424" t="s">
        <v>69389</v>
      </c>
      <c r="H8424" t="s">
        <v>69390</v>
      </c>
      <c r="I8424" t="s">
        <v>5541</v>
      </c>
      <c r="J8424" t="s">
        <v>6193</v>
      </c>
      <c r="K8424" t="s">
        <v>6194</v>
      </c>
      <c r="L8424" t="s">
        <v>105</v>
      </c>
      <c r="M8424" t="s">
        <v>6195</v>
      </c>
      <c r="N8424" t="s">
        <v>4869</v>
      </c>
      <c r="O8424" t="s">
        <v>6196</v>
      </c>
      <c r="P8424" t="s">
        <v>69391</v>
      </c>
      <c r="Q8424" t="s">
        <v>69392</v>
      </c>
      <c r="R8424" t="str">
        <f t="shared" si="262"/>
        <v>寿光</v>
      </c>
      <c r="S8424" t="str">
        <f t="shared" si="263"/>
        <v>0114</v>
      </c>
    </row>
    <row r="8425" spans="1:19">
      <c r="A8425" t="s">
        <v>69393</v>
      </c>
      <c r="B8425" t="s">
        <v>69394</v>
      </c>
      <c r="C8425" t="s">
        <v>49</v>
      </c>
      <c r="D8425" t="s">
        <v>69395</v>
      </c>
      <c r="E8425" t="s">
        <v>69396</v>
      </c>
      <c r="F8425" t="s">
        <v>69397</v>
      </c>
      <c r="G8425" t="s">
        <v>69398</v>
      </c>
      <c r="H8425" t="s">
        <v>69399</v>
      </c>
      <c r="I8425" t="s">
        <v>12119</v>
      </c>
      <c r="J8425" t="s">
        <v>8413</v>
      </c>
      <c r="K8425" t="s">
        <v>8414</v>
      </c>
      <c r="L8425" t="s">
        <v>123</v>
      </c>
      <c r="M8425" t="s">
        <v>4994</v>
      </c>
      <c r="N8425" t="s">
        <v>5112</v>
      </c>
      <c r="O8425" t="s">
        <v>8415</v>
      </c>
      <c r="P8425" t="s">
        <v>69400</v>
      </c>
      <c r="R8425" t="str">
        <f t="shared" si="262"/>
        <v>诸城</v>
      </c>
      <c r="S8425" t="str">
        <f t="shared" si="263"/>
        <v>0114</v>
      </c>
    </row>
    <row r="8426" spans="1:19">
      <c r="A8426" t="s">
        <v>69401</v>
      </c>
      <c r="B8426" t="s">
        <v>69402</v>
      </c>
      <c r="C8426" t="s">
        <v>49</v>
      </c>
      <c r="D8426" t="s">
        <v>69403</v>
      </c>
      <c r="E8426" t="s">
        <v>65129</v>
      </c>
      <c r="F8426" t="s">
        <v>69404</v>
      </c>
      <c r="G8426" t="s">
        <v>69405</v>
      </c>
      <c r="H8426" t="s">
        <v>69406</v>
      </c>
      <c r="I8426" t="s">
        <v>12119</v>
      </c>
      <c r="J8426" t="s">
        <v>5374</v>
      </c>
      <c r="K8426" t="s">
        <v>5375</v>
      </c>
      <c r="L8426" t="s">
        <v>105</v>
      </c>
      <c r="M8426" t="s">
        <v>5376</v>
      </c>
      <c r="N8426" t="s">
        <v>5056</v>
      </c>
      <c r="O8426" t="s">
        <v>5377</v>
      </c>
      <c r="P8426" t="s">
        <v>69407</v>
      </c>
      <c r="Q8426" t="s">
        <v>69408</v>
      </c>
      <c r="R8426" t="str">
        <f t="shared" si="262"/>
        <v>寿光</v>
      </c>
      <c r="S8426" t="str">
        <f t="shared" si="263"/>
        <v>0114</v>
      </c>
    </row>
    <row r="8427" spans="1:19">
      <c r="A8427" t="s">
        <v>69409</v>
      </c>
      <c r="B8427" t="s">
        <v>69410</v>
      </c>
      <c r="C8427" t="s">
        <v>49</v>
      </c>
      <c r="D8427" t="s">
        <v>69411</v>
      </c>
      <c r="E8427" t="s">
        <v>65080</v>
      </c>
      <c r="F8427" t="s">
        <v>69412</v>
      </c>
      <c r="G8427" t="s">
        <v>69413</v>
      </c>
      <c r="H8427" t="s">
        <v>69414</v>
      </c>
      <c r="I8427" t="s">
        <v>12119</v>
      </c>
      <c r="J8427" t="s">
        <v>7754</v>
      </c>
      <c r="K8427" t="s">
        <v>7755</v>
      </c>
      <c r="L8427" t="s">
        <v>123</v>
      </c>
      <c r="M8427" t="s">
        <v>6022</v>
      </c>
      <c r="N8427" t="s">
        <v>8593</v>
      </c>
      <c r="O8427" t="s">
        <v>7756</v>
      </c>
      <c r="P8427" t="s">
        <v>69415</v>
      </c>
      <c r="R8427" t="str">
        <f t="shared" si="262"/>
        <v>诸城</v>
      </c>
      <c r="S8427" t="str">
        <f t="shared" si="263"/>
        <v>0114</v>
      </c>
    </row>
    <row r="8428" spans="1:19">
      <c r="A8428" t="s">
        <v>69416</v>
      </c>
      <c r="B8428" t="s">
        <v>69417</v>
      </c>
      <c r="C8428" t="s">
        <v>49</v>
      </c>
      <c r="D8428" t="s">
        <v>69418</v>
      </c>
      <c r="E8428" t="s">
        <v>65080</v>
      </c>
      <c r="F8428" t="s">
        <v>69419</v>
      </c>
      <c r="G8428" t="s">
        <v>69420</v>
      </c>
      <c r="H8428" t="s">
        <v>69421</v>
      </c>
      <c r="I8428" t="s">
        <v>12119</v>
      </c>
      <c r="J8428" t="s">
        <v>10067</v>
      </c>
      <c r="K8428" t="s">
        <v>10068</v>
      </c>
      <c r="L8428" t="s">
        <v>105</v>
      </c>
      <c r="M8428" t="s">
        <v>5197</v>
      </c>
      <c r="O8428" t="s">
        <v>10069</v>
      </c>
      <c r="Q8428" t="s">
        <v>69422</v>
      </c>
      <c r="R8428" t="str">
        <f t="shared" si="262"/>
        <v>寿光</v>
      </c>
      <c r="S8428" t="str">
        <f t="shared" si="263"/>
        <v>0114</v>
      </c>
    </row>
    <row r="8429" spans="1:19">
      <c r="A8429" t="s">
        <v>69423</v>
      </c>
      <c r="B8429" t="s">
        <v>69424</v>
      </c>
      <c r="C8429" t="s">
        <v>49</v>
      </c>
      <c r="D8429" t="s">
        <v>69425</v>
      </c>
      <c r="E8429" t="s">
        <v>65080</v>
      </c>
      <c r="F8429" t="s">
        <v>69426</v>
      </c>
      <c r="G8429" t="s">
        <v>69427</v>
      </c>
      <c r="H8429" t="s">
        <v>69428</v>
      </c>
      <c r="I8429" t="s">
        <v>5541</v>
      </c>
      <c r="J8429" t="s">
        <v>7835</v>
      </c>
      <c r="K8429" t="s">
        <v>7836</v>
      </c>
      <c r="L8429" t="s">
        <v>114</v>
      </c>
      <c r="M8429" t="s">
        <v>4918</v>
      </c>
      <c r="O8429" t="s">
        <v>7837</v>
      </c>
      <c r="P8429" t="s">
        <v>69429</v>
      </c>
      <c r="Q8429" t="s">
        <v>69430</v>
      </c>
      <c r="R8429" t="str">
        <f t="shared" si="262"/>
        <v>高密</v>
      </c>
      <c r="S8429" t="str">
        <f t="shared" si="263"/>
        <v>0114</v>
      </c>
    </row>
    <row r="8430" spans="1:19">
      <c r="A8430" t="s">
        <v>69431</v>
      </c>
      <c r="B8430" t="s">
        <v>69432</v>
      </c>
      <c r="C8430" t="s">
        <v>49</v>
      </c>
      <c r="D8430" t="s">
        <v>69433</v>
      </c>
      <c r="E8430" t="s">
        <v>65129</v>
      </c>
      <c r="F8430" t="s">
        <v>69434</v>
      </c>
      <c r="G8430" t="s">
        <v>69435</v>
      </c>
      <c r="H8430" t="s">
        <v>69436</v>
      </c>
      <c r="I8430" t="s">
        <v>12119</v>
      </c>
      <c r="J8430" t="s">
        <v>6664</v>
      </c>
      <c r="K8430" t="s">
        <v>6665</v>
      </c>
      <c r="L8430" t="s">
        <v>60</v>
      </c>
      <c r="M8430" t="s">
        <v>5511</v>
      </c>
      <c r="N8430" t="s">
        <v>4892</v>
      </c>
      <c r="O8430" t="s">
        <v>6666</v>
      </c>
      <c r="P8430" t="s">
        <v>69437</v>
      </c>
      <c r="R8430" t="str">
        <f t="shared" si="262"/>
        <v>奎文</v>
      </c>
      <c r="S8430" t="str">
        <f t="shared" si="263"/>
        <v>0114</v>
      </c>
    </row>
    <row r="8431" spans="1:19">
      <c r="A8431" t="s">
        <v>69438</v>
      </c>
      <c r="B8431" t="s">
        <v>69439</v>
      </c>
      <c r="C8431" t="s">
        <v>49</v>
      </c>
      <c r="D8431" t="s">
        <v>69440</v>
      </c>
      <c r="E8431" t="s">
        <v>69441</v>
      </c>
      <c r="F8431" t="s">
        <v>69442</v>
      </c>
      <c r="G8431" t="s">
        <v>69443</v>
      </c>
      <c r="H8431" t="s">
        <v>69444</v>
      </c>
      <c r="I8431" t="s">
        <v>4828</v>
      </c>
      <c r="J8431" t="s">
        <v>11733</v>
      </c>
      <c r="K8431" t="s">
        <v>21171</v>
      </c>
      <c r="L8431" t="s">
        <v>50</v>
      </c>
      <c r="M8431" t="s">
        <v>5111</v>
      </c>
      <c r="N8431" t="s">
        <v>5211</v>
      </c>
      <c r="O8431" t="s">
        <v>21172</v>
      </c>
      <c r="P8431" t="s">
        <v>69445</v>
      </c>
      <c r="Q8431" t="s">
        <v>69446</v>
      </c>
      <c r="R8431" t="str">
        <f t="shared" si="262"/>
        <v>青州</v>
      </c>
      <c r="S8431" t="str">
        <f t="shared" si="263"/>
        <v>0114</v>
      </c>
    </row>
    <row r="8432" spans="1:19">
      <c r="A8432" t="s">
        <v>69447</v>
      </c>
      <c r="B8432" t="s">
        <v>69448</v>
      </c>
      <c r="C8432" t="s">
        <v>49</v>
      </c>
      <c r="D8432" t="s">
        <v>69449</v>
      </c>
      <c r="E8432" t="s">
        <v>65080</v>
      </c>
      <c r="F8432" t="s">
        <v>69450</v>
      </c>
      <c r="G8432" t="s">
        <v>69451</v>
      </c>
      <c r="H8432" t="s">
        <v>69452</v>
      </c>
      <c r="I8432" t="s">
        <v>4852</v>
      </c>
      <c r="J8432" t="s">
        <v>12570</v>
      </c>
      <c r="K8432" t="s">
        <v>12571</v>
      </c>
      <c r="L8432" t="s">
        <v>105</v>
      </c>
      <c r="M8432" t="s">
        <v>5376</v>
      </c>
      <c r="O8432" t="s">
        <v>12572</v>
      </c>
      <c r="P8432" t="s">
        <v>69453</v>
      </c>
      <c r="Q8432" t="s">
        <v>53050</v>
      </c>
      <c r="R8432" t="str">
        <f t="shared" si="262"/>
        <v>寿光</v>
      </c>
      <c r="S8432" t="str">
        <f t="shared" si="263"/>
        <v>0114</v>
      </c>
    </row>
    <row r="8433" spans="1:19">
      <c r="A8433" t="s">
        <v>69454</v>
      </c>
      <c r="B8433" t="s">
        <v>69455</v>
      </c>
      <c r="C8433" t="s">
        <v>49</v>
      </c>
      <c r="D8433" t="s">
        <v>69456</v>
      </c>
      <c r="E8433" t="s">
        <v>65080</v>
      </c>
      <c r="F8433" t="s">
        <v>69457</v>
      </c>
      <c r="G8433" t="s">
        <v>69458</v>
      </c>
      <c r="H8433" t="s">
        <v>69459</v>
      </c>
      <c r="I8433" t="s">
        <v>12119</v>
      </c>
      <c r="J8433" t="s">
        <v>9181</v>
      </c>
      <c r="K8433" t="s">
        <v>9182</v>
      </c>
      <c r="L8433" t="s">
        <v>60</v>
      </c>
      <c r="M8433" t="s">
        <v>4774</v>
      </c>
      <c r="O8433" t="s">
        <v>9183</v>
      </c>
      <c r="P8433" t="s">
        <v>69460</v>
      </c>
      <c r="R8433" t="str">
        <f t="shared" si="262"/>
        <v>奎文</v>
      </c>
      <c r="S8433" t="str">
        <f t="shared" si="263"/>
        <v>0114</v>
      </c>
    </row>
    <row r="8434" spans="1:19">
      <c r="A8434" t="s">
        <v>69461</v>
      </c>
      <c r="B8434" t="s">
        <v>69462</v>
      </c>
      <c r="C8434" t="s">
        <v>49</v>
      </c>
      <c r="D8434" t="s">
        <v>69463</v>
      </c>
      <c r="E8434" t="s">
        <v>69396</v>
      </c>
      <c r="F8434" t="s">
        <v>69464</v>
      </c>
      <c r="G8434" t="s">
        <v>69465</v>
      </c>
      <c r="H8434" t="s">
        <v>69466</v>
      </c>
      <c r="I8434" t="s">
        <v>12119</v>
      </c>
      <c r="J8434" t="s">
        <v>13985</v>
      </c>
      <c r="K8434" t="s">
        <v>13986</v>
      </c>
      <c r="L8434" t="s">
        <v>148</v>
      </c>
      <c r="M8434" t="s">
        <v>5580</v>
      </c>
      <c r="N8434" t="s">
        <v>21047</v>
      </c>
      <c r="O8434" t="s">
        <v>13987</v>
      </c>
      <c r="P8434" t="s">
        <v>69467</v>
      </c>
      <c r="R8434" t="str">
        <f t="shared" si="262"/>
        <v>寒亭</v>
      </c>
      <c r="S8434" t="str">
        <f t="shared" si="263"/>
        <v>0114</v>
      </c>
    </row>
    <row r="8435" spans="1:19">
      <c r="A8435" t="s">
        <v>69468</v>
      </c>
      <c r="B8435" t="s">
        <v>69469</v>
      </c>
      <c r="C8435" t="s">
        <v>49</v>
      </c>
      <c r="D8435" t="s">
        <v>69470</v>
      </c>
      <c r="E8435" t="s">
        <v>69471</v>
      </c>
      <c r="F8435" t="s">
        <v>69472</v>
      </c>
      <c r="G8435" t="s">
        <v>69473</v>
      </c>
      <c r="H8435" t="s">
        <v>69474</v>
      </c>
      <c r="I8435" t="s">
        <v>5560</v>
      </c>
      <c r="J8435" t="s">
        <v>5408</v>
      </c>
      <c r="K8435" t="s">
        <v>4280</v>
      </c>
      <c r="L8435" t="s">
        <v>375</v>
      </c>
      <c r="M8435" t="s">
        <v>5409</v>
      </c>
      <c r="N8435" t="s">
        <v>5421</v>
      </c>
      <c r="O8435" t="s">
        <v>5410</v>
      </c>
      <c r="P8435" t="s">
        <v>69475</v>
      </c>
      <c r="R8435" t="str">
        <f t="shared" si="262"/>
        <v>昌邑</v>
      </c>
      <c r="S8435" t="str">
        <f t="shared" si="263"/>
        <v>0114</v>
      </c>
    </row>
    <row r="8436" spans="1:19">
      <c r="A8436" t="s">
        <v>69476</v>
      </c>
      <c r="B8436" t="s">
        <v>69477</v>
      </c>
      <c r="C8436" t="s">
        <v>49</v>
      </c>
      <c r="D8436" t="s">
        <v>69478</v>
      </c>
      <c r="E8436" t="s">
        <v>65080</v>
      </c>
      <c r="F8436" t="s">
        <v>69479</v>
      </c>
      <c r="G8436" t="s">
        <v>69480</v>
      </c>
      <c r="H8436" t="s">
        <v>69481</v>
      </c>
      <c r="I8436" t="s">
        <v>12119</v>
      </c>
      <c r="J8436" t="s">
        <v>4814</v>
      </c>
      <c r="K8436" t="s">
        <v>4815</v>
      </c>
      <c r="L8436" t="s">
        <v>50</v>
      </c>
      <c r="M8436" t="s">
        <v>4816</v>
      </c>
      <c r="O8436" t="s">
        <v>4818</v>
      </c>
      <c r="P8436" t="s">
        <v>69414</v>
      </c>
      <c r="R8436" t="str">
        <f t="shared" si="262"/>
        <v>青州</v>
      </c>
      <c r="S8436" t="str">
        <f t="shared" si="263"/>
        <v>0114</v>
      </c>
    </row>
    <row r="8437" spans="1:19">
      <c r="A8437" t="s">
        <v>69482</v>
      </c>
      <c r="B8437" t="s">
        <v>69483</v>
      </c>
      <c r="C8437" t="s">
        <v>49</v>
      </c>
      <c r="D8437" t="s">
        <v>69484</v>
      </c>
      <c r="E8437" t="s">
        <v>65080</v>
      </c>
      <c r="F8437" t="s">
        <v>69485</v>
      </c>
      <c r="G8437" t="s">
        <v>69486</v>
      </c>
      <c r="H8437" t="s">
        <v>69487</v>
      </c>
      <c r="I8437" t="s">
        <v>12119</v>
      </c>
      <c r="J8437" t="s">
        <v>6065</v>
      </c>
      <c r="K8437" t="s">
        <v>6066</v>
      </c>
      <c r="L8437" t="s">
        <v>123</v>
      </c>
      <c r="M8437" t="s">
        <v>4994</v>
      </c>
      <c r="O8437" t="s">
        <v>6067</v>
      </c>
      <c r="P8437" t="s">
        <v>69488</v>
      </c>
      <c r="R8437" t="str">
        <f t="shared" si="262"/>
        <v>诸城</v>
      </c>
      <c r="S8437" t="str">
        <f t="shared" si="263"/>
        <v>0114</v>
      </c>
    </row>
    <row r="8438" spans="1:19">
      <c r="A8438" t="s">
        <v>69489</v>
      </c>
      <c r="B8438" t="s">
        <v>69490</v>
      </c>
      <c r="C8438" t="s">
        <v>49</v>
      </c>
      <c r="D8438" t="s">
        <v>69491</v>
      </c>
      <c r="E8438" t="s">
        <v>65072</v>
      </c>
      <c r="F8438" t="s">
        <v>69492</v>
      </c>
      <c r="G8438" t="s">
        <v>69493</v>
      </c>
      <c r="H8438" t="s">
        <v>69494</v>
      </c>
      <c r="I8438" t="s">
        <v>5541</v>
      </c>
      <c r="J8438" t="s">
        <v>4842</v>
      </c>
      <c r="K8438" t="s">
        <v>4843</v>
      </c>
      <c r="L8438" t="s">
        <v>95</v>
      </c>
      <c r="M8438" t="s">
        <v>4844</v>
      </c>
      <c r="N8438" t="s">
        <v>6794</v>
      </c>
      <c r="O8438" t="s">
        <v>4846</v>
      </c>
      <c r="P8438" t="s">
        <v>69495</v>
      </c>
      <c r="R8438" t="str">
        <f t="shared" si="262"/>
        <v>安丘</v>
      </c>
      <c r="S8438" t="str">
        <f t="shared" si="263"/>
        <v>0114</v>
      </c>
    </row>
    <row r="8439" spans="1:19">
      <c r="A8439" t="s">
        <v>69496</v>
      </c>
      <c r="B8439" t="s">
        <v>69497</v>
      </c>
      <c r="C8439" t="s">
        <v>49</v>
      </c>
      <c r="D8439" t="s">
        <v>69498</v>
      </c>
      <c r="E8439" t="s">
        <v>65129</v>
      </c>
      <c r="F8439" t="s">
        <v>69499</v>
      </c>
      <c r="G8439" t="s">
        <v>69500</v>
      </c>
      <c r="H8439" t="s">
        <v>69501</v>
      </c>
      <c r="I8439" t="s">
        <v>12119</v>
      </c>
      <c r="J8439" t="s">
        <v>8680</v>
      </c>
      <c r="K8439" t="s">
        <v>8681</v>
      </c>
      <c r="L8439" t="s">
        <v>60</v>
      </c>
      <c r="M8439" t="s">
        <v>5999</v>
      </c>
      <c r="O8439" t="s">
        <v>8682</v>
      </c>
      <c r="P8439" t="s">
        <v>69502</v>
      </c>
      <c r="Q8439" t="s">
        <v>69503</v>
      </c>
      <c r="R8439" t="str">
        <f t="shared" si="262"/>
        <v>奎文</v>
      </c>
      <c r="S8439" t="str">
        <f t="shared" si="263"/>
        <v>0114</v>
      </c>
    </row>
    <row r="8440" spans="1:19">
      <c r="A8440" t="s">
        <v>69504</v>
      </c>
      <c r="B8440" t="s">
        <v>69505</v>
      </c>
      <c r="C8440" t="s">
        <v>49</v>
      </c>
      <c r="D8440" t="s">
        <v>69506</v>
      </c>
      <c r="E8440" t="s">
        <v>65080</v>
      </c>
      <c r="F8440" t="s">
        <v>69507</v>
      </c>
      <c r="G8440" t="s">
        <v>69508</v>
      </c>
      <c r="H8440" t="s">
        <v>69509</v>
      </c>
      <c r="I8440" t="s">
        <v>12119</v>
      </c>
      <c r="J8440" t="s">
        <v>34460</v>
      </c>
      <c r="K8440" t="s">
        <v>34461</v>
      </c>
      <c r="L8440" t="s">
        <v>114</v>
      </c>
      <c r="M8440" t="s">
        <v>4831</v>
      </c>
      <c r="O8440" t="s">
        <v>34462</v>
      </c>
      <c r="P8440" t="s">
        <v>69510</v>
      </c>
      <c r="R8440" t="str">
        <f t="shared" si="262"/>
        <v>高密</v>
      </c>
      <c r="S8440" t="str">
        <f t="shared" si="263"/>
        <v>0114</v>
      </c>
    </row>
    <row r="8441" spans="1:19">
      <c r="A8441" t="s">
        <v>69511</v>
      </c>
      <c r="B8441" t="s">
        <v>69512</v>
      </c>
      <c r="C8441" t="s">
        <v>49</v>
      </c>
      <c r="D8441" t="s">
        <v>69513</v>
      </c>
      <c r="E8441" t="s">
        <v>65072</v>
      </c>
      <c r="F8441" t="s">
        <v>69514</v>
      </c>
      <c r="G8441" t="s">
        <v>69515</v>
      </c>
      <c r="H8441" t="s">
        <v>69516</v>
      </c>
      <c r="I8441" t="s">
        <v>4785</v>
      </c>
      <c r="J8441" t="s">
        <v>5408</v>
      </c>
      <c r="K8441" t="s">
        <v>4280</v>
      </c>
      <c r="L8441" t="s">
        <v>375</v>
      </c>
      <c r="M8441" t="s">
        <v>5409</v>
      </c>
      <c r="N8441" t="s">
        <v>5907</v>
      </c>
      <c r="O8441" t="s">
        <v>5410</v>
      </c>
      <c r="P8441" t="s">
        <v>69517</v>
      </c>
      <c r="Q8441" t="s">
        <v>69518</v>
      </c>
      <c r="R8441" t="str">
        <f t="shared" si="262"/>
        <v>昌邑</v>
      </c>
      <c r="S8441" t="str">
        <f t="shared" si="263"/>
        <v>0114</v>
      </c>
    </row>
    <row r="8442" spans="1:19">
      <c r="A8442" t="s">
        <v>69519</v>
      </c>
      <c r="B8442" t="s">
        <v>69520</v>
      </c>
      <c r="C8442" t="s">
        <v>49</v>
      </c>
      <c r="D8442" t="s">
        <v>69521</v>
      </c>
      <c r="E8442" t="s">
        <v>65072</v>
      </c>
      <c r="F8442" t="s">
        <v>69522</v>
      </c>
      <c r="G8442" t="s">
        <v>69523</v>
      </c>
      <c r="H8442" t="s">
        <v>69524</v>
      </c>
      <c r="I8442" t="s">
        <v>4852</v>
      </c>
      <c r="J8442" t="s">
        <v>6955</v>
      </c>
      <c r="K8442" t="s">
        <v>6956</v>
      </c>
      <c r="L8442" t="s">
        <v>114</v>
      </c>
      <c r="M8442" t="s">
        <v>5486</v>
      </c>
      <c r="N8442" t="s">
        <v>4789</v>
      </c>
      <c r="O8442" t="s">
        <v>6957</v>
      </c>
      <c r="P8442" t="s">
        <v>69525</v>
      </c>
      <c r="R8442" t="str">
        <f t="shared" si="262"/>
        <v>高密</v>
      </c>
      <c r="S8442" t="str">
        <f t="shared" si="263"/>
        <v>0114</v>
      </c>
    </row>
    <row r="8443" spans="1:19">
      <c r="A8443" t="s">
        <v>69526</v>
      </c>
      <c r="B8443" t="s">
        <v>69527</v>
      </c>
      <c r="C8443" t="s">
        <v>49</v>
      </c>
      <c r="D8443" t="s">
        <v>69528</v>
      </c>
      <c r="E8443" t="s">
        <v>65206</v>
      </c>
      <c r="F8443" t="s">
        <v>69529</v>
      </c>
      <c r="G8443" t="s">
        <v>69530</v>
      </c>
      <c r="H8443" t="s">
        <v>69531</v>
      </c>
      <c r="I8443" t="s">
        <v>4852</v>
      </c>
      <c r="J8443" t="s">
        <v>19932</v>
      </c>
      <c r="K8443" t="s">
        <v>19933</v>
      </c>
      <c r="L8443" t="s">
        <v>1136</v>
      </c>
      <c r="M8443" t="s">
        <v>11735</v>
      </c>
      <c r="O8443" t="s">
        <v>19934</v>
      </c>
      <c r="P8443" t="s">
        <v>69532</v>
      </c>
      <c r="Q8443" t="s">
        <v>69533</v>
      </c>
      <c r="R8443" t="str">
        <f t="shared" si="262"/>
        <v>昌乐</v>
      </c>
      <c r="S8443" t="str">
        <f t="shared" si="263"/>
        <v>0114</v>
      </c>
    </row>
    <row r="8444" spans="1:19">
      <c r="A8444" t="s">
        <v>69534</v>
      </c>
      <c r="B8444" t="s">
        <v>69535</v>
      </c>
      <c r="C8444" t="s">
        <v>49</v>
      </c>
      <c r="D8444" t="s">
        <v>69536</v>
      </c>
      <c r="E8444" t="s">
        <v>65072</v>
      </c>
      <c r="F8444" t="s">
        <v>69537</v>
      </c>
      <c r="G8444" t="s">
        <v>69538</v>
      </c>
      <c r="H8444" t="s">
        <v>69539</v>
      </c>
      <c r="I8444" t="s">
        <v>4852</v>
      </c>
      <c r="J8444" t="s">
        <v>10639</v>
      </c>
      <c r="K8444" t="s">
        <v>10640</v>
      </c>
      <c r="L8444" t="s">
        <v>375</v>
      </c>
      <c r="M8444" t="s">
        <v>5318</v>
      </c>
      <c r="N8444" t="s">
        <v>5056</v>
      </c>
      <c r="O8444" t="s">
        <v>10641</v>
      </c>
      <c r="P8444" t="s">
        <v>69540</v>
      </c>
      <c r="Q8444" t="s">
        <v>69541</v>
      </c>
      <c r="R8444" t="str">
        <f t="shared" si="262"/>
        <v>昌邑</v>
      </c>
      <c r="S8444" t="str">
        <f t="shared" si="263"/>
        <v>0114</v>
      </c>
    </row>
    <row r="8445" spans="1:19">
      <c r="A8445" t="s">
        <v>69542</v>
      </c>
      <c r="B8445" t="s">
        <v>69543</v>
      </c>
      <c r="C8445" t="s">
        <v>49</v>
      </c>
      <c r="D8445" t="s">
        <v>69544</v>
      </c>
      <c r="E8445" t="s">
        <v>65072</v>
      </c>
      <c r="F8445" t="s">
        <v>69545</v>
      </c>
      <c r="G8445" t="s">
        <v>69546</v>
      </c>
      <c r="H8445" t="s">
        <v>69547</v>
      </c>
      <c r="I8445" t="s">
        <v>5822</v>
      </c>
      <c r="J8445" t="s">
        <v>11180</v>
      </c>
      <c r="K8445" t="s">
        <v>11181</v>
      </c>
      <c r="L8445" t="s">
        <v>86</v>
      </c>
      <c r="M8445" t="s">
        <v>5099</v>
      </c>
      <c r="N8445" t="s">
        <v>4789</v>
      </c>
      <c r="O8445" t="s">
        <v>11182</v>
      </c>
      <c r="P8445" t="s">
        <v>69548</v>
      </c>
      <c r="R8445" t="str">
        <f t="shared" si="262"/>
        <v>坊子</v>
      </c>
      <c r="S8445" t="str">
        <f t="shared" si="263"/>
        <v>0114</v>
      </c>
    </row>
    <row r="8446" spans="1:19">
      <c r="A8446" t="s">
        <v>69549</v>
      </c>
      <c r="B8446" t="s">
        <v>69550</v>
      </c>
      <c r="C8446" t="s">
        <v>49</v>
      </c>
      <c r="D8446" t="s">
        <v>69551</v>
      </c>
      <c r="E8446" t="s">
        <v>65080</v>
      </c>
      <c r="F8446" t="s">
        <v>69552</v>
      </c>
      <c r="G8446" t="s">
        <v>69553</v>
      </c>
      <c r="H8446" t="s">
        <v>69554</v>
      </c>
      <c r="I8446" t="s">
        <v>4852</v>
      </c>
      <c r="J8446" t="s">
        <v>13423</v>
      </c>
      <c r="K8446" t="s">
        <v>13424</v>
      </c>
      <c r="L8446" t="s">
        <v>375</v>
      </c>
      <c r="M8446" t="s">
        <v>5318</v>
      </c>
      <c r="O8446" t="s">
        <v>13425</v>
      </c>
      <c r="P8446" t="s">
        <v>69555</v>
      </c>
      <c r="Q8446" t="s">
        <v>69556</v>
      </c>
      <c r="R8446" t="str">
        <f t="shared" si="262"/>
        <v>昌邑</v>
      </c>
      <c r="S8446" t="str">
        <f t="shared" si="263"/>
        <v>0114</v>
      </c>
    </row>
    <row r="8447" spans="1:19">
      <c r="A8447" t="s">
        <v>69557</v>
      </c>
      <c r="B8447" t="s">
        <v>69558</v>
      </c>
      <c r="C8447" t="s">
        <v>49</v>
      </c>
      <c r="D8447" t="s">
        <v>69559</v>
      </c>
      <c r="E8447" t="s">
        <v>69560</v>
      </c>
      <c r="F8447" t="s">
        <v>69561</v>
      </c>
      <c r="G8447" t="s">
        <v>69562</v>
      </c>
      <c r="H8447" t="s">
        <v>69563</v>
      </c>
      <c r="I8447" t="s">
        <v>4852</v>
      </c>
      <c r="J8447" t="s">
        <v>8820</v>
      </c>
      <c r="K8447" t="s">
        <v>8821</v>
      </c>
      <c r="L8447" t="s">
        <v>114</v>
      </c>
      <c r="M8447" t="s">
        <v>7931</v>
      </c>
      <c r="N8447" t="s">
        <v>6794</v>
      </c>
      <c r="O8447" t="s">
        <v>8822</v>
      </c>
      <c r="P8447" t="s">
        <v>69564</v>
      </c>
      <c r="R8447" t="str">
        <f t="shared" si="262"/>
        <v>高密</v>
      </c>
      <c r="S8447" t="str">
        <f t="shared" si="263"/>
        <v>0114</v>
      </c>
    </row>
    <row r="8448" spans="1:19">
      <c r="A8448" t="s">
        <v>69565</v>
      </c>
      <c r="B8448" t="s">
        <v>69566</v>
      </c>
      <c r="C8448" t="s">
        <v>49</v>
      </c>
      <c r="D8448" t="s">
        <v>69567</v>
      </c>
      <c r="E8448" t="s">
        <v>65080</v>
      </c>
      <c r="F8448" t="s">
        <v>69568</v>
      </c>
      <c r="G8448" t="s">
        <v>69569</v>
      </c>
      <c r="H8448" t="s">
        <v>69570</v>
      </c>
      <c r="I8448" t="s">
        <v>5052</v>
      </c>
      <c r="J8448" t="s">
        <v>16151</v>
      </c>
      <c r="K8448" t="s">
        <v>16152</v>
      </c>
      <c r="L8448" t="s">
        <v>148</v>
      </c>
      <c r="M8448" t="s">
        <v>6391</v>
      </c>
      <c r="O8448" t="s">
        <v>16153</v>
      </c>
      <c r="P8448" t="s">
        <v>69571</v>
      </c>
      <c r="Q8448" t="s">
        <v>69572</v>
      </c>
      <c r="R8448" t="str">
        <f t="shared" si="262"/>
        <v>寒亭</v>
      </c>
      <c r="S8448" t="str">
        <f t="shared" si="263"/>
        <v>0114</v>
      </c>
    </row>
    <row r="8449" spans="1:19">
      <c r="A8449" t="s">
        <v>69573</v>
      </c>
      <c r="B8449" t="s">
        <v>69574</v>
      </c>
      <c r="C8449" t="s">
        <v>49</v>
      </c>
      <c r="D8449" t="s">
        <v>69575</v>
      </c>
      <c r="E8449" t="s">
        <v>65072</v>
      </c>
      <c r="F8449" t="s">
        <v>69576</v>
      </c>
      <c r="G8449" t="s">
        <v>69577</v>
      </c>
      <c r="H8449" t="s">
        <v>69578</v>
      </c>
      <c r="I8449" t="s">
        <v>4785</v>
      </c>
      <c r="J8449" t="s">
        <v>15359</v>
      </c>
      <c r="K8449" t="s">
        <v>15360</v>
      </c>
      <c r="L8449" t="s">
        <v>86</v>
      </c>
      <c r="M8449" t="s">
        <v>6297</v>
      </c>
      <c r="N8449" t="s">
        <v>5487</v>
      </c>
      <c r="O8449" t="s">
        <v>15361</v>
      </c>
      <c r="P8449" t="s">
        <v>69579</v>
      </c>
      <c r="R8449" t="str">
        <f t="shared" ref="R8449:R8512" si="264">IF(OR(LEFT(L8449,2)="高新"),"奎文",IF(LEFT(L8449,2)="峡山","坊子",IF(LEFT(L8449,2)="滨海","寒亭",LEFT(L8449,2))))</f>
        <v>坊子</v>
      </c>
      <c r="S8449" t="str">
        <f t="shared" ref="S8449:S8512" si="265">TEXT(B8449,"mmdd")</f>
        <v>0114</v>
      </c>
    </row>
    <row r="8450" spans="1:19">
      <c r="A8450" t="s">
        <v>69580</v>
      </c>
      <c r="B8450" t="s">
        <v>69581</v>
      </c>
      <c r="C8450" t="s">
        <v>49</v>
      </c>
      <c r="D8450" t="s">
        <v>69582</v>
      </c>
      <c r="E8450" t="s">
        <v>65080</v>
      </c>
      <c r="F8450" t="s">
        <v>69583</v>
      </c>
      <c r="G8450" t="s">
        <v>69584</v>
      </c>
      <c r="H8450" t="s">
        <v>69585</v>
      </c>
      <c r="I8450" t="s">
        <v>12119</v>
      </c>
      <c r="J8450" t="s">
        <v>5743</v>
      </c>
      <c r="K8450" t="s">
        <v>5744</v>
      </c>
      <c r="L8450" t="s">
        <v>375</v>
      </c>
      <c r="M8450" t="s">
        <v>5745</v>
      </c>
      <c r="O8450" t="s">
        <v>5746</v>
      </c>
      <c r="P8450" t="s">
        <v>69586</v>
      </c>
      <c r="Q8450" t="s">
        <v>69587</v>
      </c>
      <c r="R8450" t="str">
        <f t="shared" si="264"/>
        <v>昌邑</v>
      </c>
      <c r="S8450" t="str">
        <f t="shared" si="265"/>
        <v>0114</v>
      </c>
    </row>
    <row r="8451" spans="1:19">
      <c r="A8451" t="s">
        <v>69588</v>
      </c>
      <c r="B8451" t="s">
        <v>69589</v>
      </c>
      <c r="C8451" t="s">
        <v>49</v>
      </c>
      <c r="D8451" t="s">
        <v>69590</v>
      </c>
      <c r="E8451" t="s">
        <v>65072</v>
      </c>
      <c r="F8451" t="s">
        <v>69591</v>
      </c>
      <c r="G8451" t="s">
        <v>69592</v>
      </c>
      <c r="H8451" t="s">
        <v>69593</v>
      </c>
      <c r="I8451" t="s">
        <v>5541</v>
      </c>
      <c r="J8451" t="s">
        <v>9154</v>
      </c>
      <c r="K8451" t="s">
        <v>9155</v>
      </c>
      <c r="L8451" t="s">
        <v>60</v>
      </c>
      <c r="M8451" t="s">
        <v>4774</v>
      </c>
      <c r="N8451" t="s">
        <v>6519</v>
      </c>
      <c r="O8451" t="s">
        <v>9156</v>
      </c>
      <c r="P8451" t="s">
        <v>69594</v>
      </c>
      <c r="R8451" t="str">
        <f t="shared" si="264"/>
        <v>奎文</v>
      </c>
      <c r="S8451" t="str">
        <f t="shared" si="265"/>
        <v>0114</v>
      </c>
    </row>
    <row r="8452" spans="1:19">
      <c r="A8452" t="s">
        <v>69595</v>
      </c>
      <c r="B8452" t="s">
        <v>69596</v>
      </c>
      <c r="C8452" t="s">
        <v>49</v>
      </c>
      <c r="D8452" t="s">
        <v>69597</v>
      </c>
      <c r="E8452" t="s">
        <v>65206</v>
      </c>
      <c r="F8452" t="s">
        <v>69598</v>
      </c>
      <c r="G8452" t="s">
        <v>69599</v>
      </c>
      <c r="H8452" t="s">
        <v>69600</v>
      </c>
      <c r="I8452" t="s">
        <v>5052</v>
      </c>
      <c r="J8452" t="s">
        <v>6053</v>
      </c>
      <c r="K8452" t="s">
        <v>6054</v>
      </c>
      <c r="L8452" t="s">
        <v>105</v>
      </c>
      <c r="M8452" t="s">
        <v>6055</v>
      </c>
      <c r="O8452" t="s">
        <v>6056</v>
      </c>
      <c r="P8452" t="s">
        <v>69601</v>
      </c>
      <c r="R8452" t="str">
        <f t="shared" si="264"/>
        <v>寿光</v>
      </c>
      <c r="S8452" t="str">
        <f t="shared" si="265"/>
        <v>0114</v>
      </c>
    </row>
    <row r="8453" spans="1:19">
      <c r="A8453" t="s">
        <v>3522</v>
      </c>
      <c r="B8453" t="s">
        <v>69602</v>
      </c>
      <c r="C8453" t="s">
        <v>49</v>
      </c>
      <c r="D8453" t="s">
        <v>69603</v>
      </c>
      <c r="E8453" t="s">
        <v>65206</v>
      </c>
      <c r="F8453" t="s">
        <v>69604</v>
      </c>
      <c r="G8453" t="s">
        <v>3520</v>
      </c>
      <c r="H8453" t="s">
        <v>69605</v>
      </c>
      <c r="I8453" t="s">
        <v>4828</v>
      </c>
      <c r="J8453" t="s">
        <v>35768</v>
      </c>
      <c r="K8453" t="s">
        <v>35769</v>
      </c>
      <c r="L8453" t="s">
        <v>60</v>
      </c>
      <c r="M8453" t="s">
        <v>5888</v>
      </c>
      <c r="N8453" t="s">
        <v>4892</v>
      </c>
      <c r="O8453" t="s">
        <v>35770</v>
      </c>
      <c r="P8453" t="s">
        <v>69606</v>
      </c>
      <c r="R8453" t="str">
        <f t="shared" si="264"/>
        <v>奎文</v>
      </c>
      <c r="S8453" t="str">
        <f t="shared" si="265"/>
        <v>0114</v>
      </c>
    </row>
    <row r="8454" spans="1:19">
      <c r="A8454" t="s">
        <v>69607</v>
      </c>
      <c r="B8454" t="s">
        <v>69608</v>
      </c>
      <c r="C8454" t="s">
        <v>49</v>
      </c>
      <c r="D8454" t="s">
        <v>69609</v>
      </c>
      <c r="E8454" t="s">
        <v>65080</v>
      </c>
      <c r="F8454" t="s">
        <v>69610</v>
      </c>
      <c r="G8454" t="s">
        <v>69611</v>
      </c>
      <c r="H8454" t="s">
        <v>69612</v>
      </c>
      <c r="I8454" t="s">
        <v>12757</v>
      </c>
      <c r="J8454" t="s">
        <v>4814</v>
      </c>
      <c r="K8454" t="s">
        <v>4815</v>
      </c>
      <c r="L8454" t="s">
        <v>50</v>
      </c>
      <c r="M8454" t="s">
        <v>4816</v>
      </c>
      <c r="O8454" t="s">
        <v>4818</v>
      </c>
      <c r="P8454" t="s">
        <v>69613</v>
      </c>
      <c r="R8454" t="str">
        <f t="shared" si="264"/>
        <v>青州</v>
      </c>
      <c r="S8454" t="str">
        <f t="shared" si="265"/>
        <v>0114</v>
      </c>
    </row>
    <row r="8455" spans="1:19">
      <c r="A8455" t="s">
        <v>69614</v>
      </c>
      <c r="B8455" t="s">
        <v>69615</v>
      </c>
      <c r="C8455" t="s">
        <v>49</v>
      </c>
      <c r="D8455" t="s">
        <v>69616</v>
      </c>
      <c r="E8455" t="s">
        <v>65080</v>
      </c>
      <c r="F8455" t="s">
        <v>69617</v>
      </c>
      <c r="G8455" t="s">
        <v>69618</v>
      </c>
      <c r="H8455" t="s">
        <v>69619</v>
      </c>
      <c r="I8455" t="s">
        <v>12119</v>
      </c>
      <c r="J8455" t="s">
        <v>7754</v>
      </c>
      <c r="K8455" t="s">
        <v>7755</v>
      </c>
      <c r="L8455" t="s">
        <v>123</v>
      </c>
      <c r="M8455" t="s">
        <v>6022</v>
      </c>
      <c r="N8455" t="s">
        <v>8593</v>
      </c>
      <c r="O8455" t="s">
        <v>7756</v>
      </c>
      <c r="P8455" t="s">
        <v>69620</v>
      </c>
      <c r="Q8455" t="s">
        <v>69621</v>
      </c>
      <c r="R8455" t="str">
        <f t="shared" si="264"/>
        <v>诸城</v>
      </c>
      <c r="S8455" t="str">
        <f t="shared" si="265"/>
        <v>0114</v>
      </c>
    </row>
    <row r="8456" spans="1:19">
      <c r="A8456" t="s">
        <v>69622</v>
      </c>
      <c r="B8456" t="s">
        <v>69623</v>
      </c>
      <c r="C8456" t="s">
        <v>49</v>
      </c>
      <c r="D8456" t="s">
        <v>69624</v>
      </c>
      <c r="E8456" t="s">
        <v>65206</v>
      </c>
      <c r="F8456" t="s">
        <v>69625</v>
      </c>
      <c r="G8456" t="s">
        <v>69626</v>
      </c>
      <c r="H8456" t="s">
        <v>69627</v>
      </c>
      <c r="I8456" t="s">
        <v>4785</v>
      </c>
      <c r="J8456" t="s">
        <v>17128</v>
      </c>
      <c r="K8456" t="s">
        <v>17129</v>
      </c>
      <c r="L8456" t="s">
        <v>375</v>
      </c>
      <c r="M8456" t="s">
        <v>7334</v>
      </c>
      <c r="N8456" t="s">
        <v>4881</v>
      </c>
      <c r="O8456" t="s">
        <v>17130</v>
      </c>
      <c r="P8456" t="s">
        <v>69628</v>
      </c>
      <c r="Q8456" t="s">
        <v>69629</v>
      </c>
      <c r="R8456" t="str">
        <f t="shared" si="264"/>
        <v>昌邑</v>
      </c>
      <c r="S8456" t="str">
        <f t="shared" si="265"/>
        <v>0114</v>
      </c>
    </row>
    <row r="8457" spans="1:19">
      <c r="A8457" t="s">
        <v>69630</v>
      </c>
      <c r="B8457" t="s">
        <v>69631</v>
      </c>
      <c r="C8457" t="s">
        <v>49</v>
      </c>
      <c r="D8457" t="s">
        <v>69632</v>
      </c>
      <c r="E8457" t="s">
        <v>65080</v>
      </c>
      <c r="F8457" t="s">
        <v>69633</v>
      </c>
      <c r="G8457" t="s">
        <v>69634</v>
      </c>
      <c r="H8457" t="s">
        <v>69635</v>
      </c>
      <c r="I8457" t="s">
        <v>4813</v>
      </c>
      <c r="J8457" t="s">
        <v>4814</v>
      </c>
      <c r="K8457" t="s">
        <v>4815</v>
      </c>
      <c r="L8457" t="s">
        <v>50</v>
      </c>
      <c r="M8457" t="s">
        <v>4816</v>
      </c>
      <c r="O8457" t="s">
        <v>4818</v>
      </c>
      <c r="P8457" t="s">
        <v>69636</v>
      </c>
      <c r="Q8457" t="s">
        <v>69637</v>
      </c>
      <c r="R8457" t="str">
        <f t="shared" si="264"/>
        <v>青州</v>
      </c>
      <c r="S8457" t="str">
        <f t="shared" si="265"/>
        <v>0114</v>
      </c>
    </row>
    <row r="8458" spans="1:19">
      <c r="A8458" t="s">
        <v>69638</v>
      </c>
      <c r="B8458" t="s">
        <v>69639</v>
      </c>
      <c r="C8458" t="s">
        <v>49</v>
      </c>
      <c r="D8458" t="s">
        <v>69640</v>
      </c>
      <c r="E8458" t="s">
        <v>65206</v>
      </c>
      <c r="F8458" t="s">
        <v>69641</v>
      </c>
      <c r="G8458" t="s">
        <v>69642</v>
      </c>
      <c r="H8458" t="s">
        <v>69643</v>
      </c>
      <c r="I8458" t="s">
        <v>10388</v>
      </c>
      <c r="J8458" t="s">
        <v>5484</v>
      </c>
      <c r="K8458" t="s">
        <v>5485</v>
      </c>
      <c r="L8458" t="s">
        <v>114</v>
      </c>
      <c r="M8458" t="s">
        <v>5486</v>
      </c>
      <c r="N8458" t="s">
        <v>4845</v>
      </c>
      <c r="O8458" t="s">
        <v>5488</v>
      </c>
      <c r="P8458" t="s">
        <v>69644</v>
      </c>
      <c r="R8458" t="str">
        <f t="shared" si="264"/>
        <v>高密</v>
      </c>
      <c r="S8458" t="str">
        <f t="shared" si="265"/>
        <v>0114</v>
      </c>
    </row>
    <row r="8459" spans="1:19">
      <c r="A8459" t="s">
        <v>69645</v>
      </c>
      <c r="B8459" t="s">
        <v>69646</v>
      </c>
      <c r="C8459" t="s">
        <v>49</v>
      </c>
      <c r="D8459" t="s">
        <v>69647</v>
      </c>
      <c r="E8459" t="s">
        <v>65072</v>
      </c>
      <c r="F8459" t="s">
        <v>69648</v>
      </c>
      <c r="G8459" t="s">
        <v>69649</v>
      </c>
      <c r="H8459" t="s">
        <v>69650</v>
      </c>
      <c r="I8459" t="s">
        <v>5282</v>
      </c>
      <c r="J8459" t="s">
        <v>11079</v>
      </c>
      <c r="K8459" t="s">
        <v>11080</v>
      </c>
      <c r="L8459" t="s">
        <v>50</v>
      </c>
      <c r="M8459" t="s">
        <v>5877</v>
      </c>
      <c r="N8459" t="s">
        <v>5487</v>
      </c>
      <c r="O8459" t="s">
        <v>11081</v>
      </c>
      <c r="P8459" t="s">
        <v>69651</v>
      </c>
      <c r="R8459" t="str">
        <f t="shared" si="264"/>
        <v>青州</v>
      </c>
      <c r="S8459" t="str">
        <f t="shared" si="265"/>
        <v>0114</v>
      </c>
    </row>
    <row r="8460" spans="1:19">
      <c r="A8460" t="s">
        <v>69652</v>
      </c>
      <c r="B8460" t="s">
        <v>69653</v>
      </c>
      <c r="C8460" t="s">
        <v>49</v>
      </c>
      <c r="D8460" t="s">
        <v>69654</v>
      </c>
      <c r="E8460" t="s">
        <v>65072</v>
      </c>
      <c r="F8460" t="s">
        <v>69655</v>
      </c>
      <c r="G8460" t="s">
        <v>69656</v>
      </c>
      <c r="H8460" t="s">
        <v>69657</v>
      </c>
      <c r="I8460" t="s">
        <v>4852</v>
      </c>
      <c r="J8460" t="s">
        <v>5497</v>
      </c>
      <c r="K8460" t="s">
        <v>5498</v>
      </c>
      <c r="L8460" t="s">
        <v>375</v>
      </c>
      <c r="M8460" t="s">
        <v>5499</v>
      </c>
      <c r="N8460" t="s">
        <v>7890</v>
      </c>
      <c r="O8460" t="s">
        <v>5500</v>
      </c>
      <c r="P8460" t="s">
        <v>69658</v>
      </c>
      <c r="R8460" t="str">
        <f t="shared" si="264"/>
        <v>昌邑</v>
      </c>
      <c r="S8460" t="str">
        <f t="shared" si="265"/>
        <v>0114</v>
      </c>
    </row>
    <row r="8461" spans="1:19">
      <c r="A8461" t="s">
        <v>69659</v>
      </c>
      <c r="B8461" t="s">
        <v>69660</v>
      </c>
      <c r="C8461" t="s">
        <v>49</v>
      </c>
      <c r="D8461" t="s">
        <v>69661</v>
      </c>
      <c r="E8461" t="s">
        <v>65072</v>
      </c>
      <c r="F8461" t="s">
        <v>69662</v>
      </c>
      <c r="G8461" t="s">
        <v>69663</v>
      </c>
      <c r="H8461" t="s">
        <v>69664</v>
      </c>
      <c r="I8461" t="s">
        <v>4852</v>
      </c>
      <c r="J8461" t="s">
        <v>5743</v>
      </c>
      <c r="K8461" t="s">
        <v>5744</v>
      </c>
      <c r="L8461" t="s">
        <v>375</v>
      </c>
      <c r="M8461" t="s">
        <v>5745</v>
      </c>
      <c r="N8461" t="s">
        <v>5056</v>
      </c>
      <c r="O8461" t="s">
        <v>5746</v>
      </c>
      <c r="P8461" t="s">
        <v>69665</v>
      </c>
      <c r="R8461" t="str">
        <f t="shared" si="264"/>
        <v>昌邑</v>
      </c>
      <c r="S8461" t="str">
        <f t="shared" si="265"/>
        <v>0114</v>
      </c>
    </row>
    <row r="8462" spans="1:19">
      <c r="A8462" t="s">
        <v>69666</v>
      </c>
      <c r="B8462" t="s">
        <v>69667</v>
      </c>
      <c r="C8462" t="s">
        <v>49</v>
      </c>
      <c r="D8462" t="s">
        <v>69668</v>
      </c>
      <c r="E8462" t="s">
        <v>65206</v>
      </c>
      <c r="F8462" t="s">
        <v>69669</v>
      </c>
      <c r="G8462" t="s">
        <v>69670</v>
      </c>
      <c r="H8462" t="s">
        <v>69671</v>
      </c>
      <c r="I8462" t="s">
        <v>4841</v>
      </c>
      <c r="J8462" t="s">
        <v>6337</v>
      </c>
      <c r="K8462" t="s">
        <v>6338</v>
      </c>
      <c r="L8462" t="s">
        <v>105</v>
      </c>
      <c r="M8462" t="s">
        <v>4945</v>
      </c>
      <c r="O8462" t="s">
        <v>6339</v>
      </c>
      <c r="P8462" t="s">
        <v>69672</v>
      </c>
      <c r="R8462" t="str">
        <f t="shared" si="264"/>
        <v>寿光</v>
      </c>
      <c r="S8462" t="str">
        <f t="shared" si="265"/>
        <v>0114</v>
      </c>
    </row>
    <row r="8463" spans="1:19">
      <c r="A8463" t="s">
        <v>69673</v>
      </c>
      <c r="B8463" t="s">
        <v>69674</v>
      </c>
      <c r="C8463" t="s">
        <v>49</v>
      </c>
      <c r="D8463" t="s">
        <v>69675</v>
      </c>
      <c r="E8463" t="s">
        <v>65072</v>
      </c>
      <c r="F8463" t="s">
        <v>69676</v>
      </c>
      <c r="G8463" t="s">
        <v>69677</v>
      </c>
      <c r="H8463" t="s">
        <v>69678</v>
      </c>
      <c r="I8463" t="s">
        <v>5541</v>
      </c>
      <c r="J8463" t="s">
        <v>6053</v>
      </c>
      <c r="K8463" t="s">
        <v>6054</v>
      </c>
      <c r="L8463" t="s">
        <v>105</v>
      </c>
      <c r="M8463" t="s">
        <v>6055</v>
      </c>
      <c r="N8463" t="s">
        <v>8593</v>
      </c>
      <c r="O8463" t="s">
        <v>6056</v>
      </c>
      <c r="P8463" t="s">
        <v>69679</v>
      </c>
      <c r="R8463" t="str">
        <f t="shared" si="264"/>
        <v>寿光</v>
      </c>
      <c r="S8463" t="str">
        <f t="shared" si="265"/>
        <v>0114</v>
      </c>
    </row>
    <row r="8464" spans="1:19">
      <c r="A8464" t="s">
        <v>69680</v>
      </c>
      <c r="B8464" t="s">
        <v>69681</v>
      </c>
      <c r="C8464" t="s">
        <v>49</v>
      </c>
      <c r="D8464" t="s">
        <v>69682</v>
      </c>
      <c r="E8464" t="s">
        <v>69683</v>
      </c>
      <c r="F8464" t="s">
        <v>69684</v>
      </c>
      <c r="G8464" t="s">
        <v>69685</v>
      </c>
      <c r="H8464" t="s">
        <v>69686</v>
      </c>
      <c r="I8464" t="s">
        <v>8285</v>
      </c>
      <c r="J8464" t="s">
        <v>5122</v>
      </c>
      <c r="K8464" t="s">
        <v>5123</v>
      </c>
      <c r="N8464" t="s">
        <v>7881</v>
      </c>
      <c r="O8464" t="s">
        <v>5124</v>
      </c>
      <c r="R8464" t="str">
        <f t="shared" si="264"/>
        <v/>
      </c>
      <c r="S8464" t="str">
        <f t="shared" si="265"/>
        <v>0114</v>
      </c>
    </row>
    <row r="8465" spans="1:19">
      <c r="A8465" t="s">
        <v>69687</v>
      </c>
      <c r="B8465" t="s">
        <v>69688</v>
      </c>
      <c r="C8465" t="s">
        <v>49</v>
      </c>
      <c r="D8465" t="s">
        <v>69689</v>
      </c>
      <c r="E8465" t="s">
        <v>69690</v>
      </c>
      <c r="F8465" t="s">
        <v>69691</v>
      </c>
      <c r="G8465" t="s">
        <v>69692</v>
      </c>
      <c r="H8465" t="s">
        <v>69693</v>
      </c>
      <c r="I8465" t="s">
        <v>4852</v>
      </c>
      <c r="J8465" t="s">
        <v>9807</v>
      </c>
      <c r="K8465" t="s">
        <v>10782</v>
      </c>
      <c r="L8465" t="s">
        <v>105</v>
      </c>
      <c r="M8465" t="s">
        <v>6055</v>
      </c>
      <c r="N8465" t="s">
        <v>5421</v>
      </c>
      <c r="O8465" t="s">
        <v>10783</v>
      </c>
      <c r="P8465" t="s">
        <v>69694</v>
      </c>
      <c r="R8465" t="str">
        <f t="shared" si="264"/>
        <v>寿光</v>
      </c>
      <c r="S8465" t="str">
        <f t="shared" si="265"/>
        <v>0114</v>
      </c>
    </row>
    <row r="8466" spans="1:19">
      <c r="A8466" t="s">
        <v>69695</v>
      </c>
      <c r="B8466" t="s">
        <v>69696</v>
      </c>
      <c r="C8466" t="s">
        <v>49</v>
      </c>
      <c r="D8466" t="s">
        <v>69697</v>
      </c>
      <c r="E8466" t="s">
        <v>65072</v>
      </c>
      <c r="F8466" t="s">
        <v>69698</v>
      </c>
      <c r="G8466" t="s">
        <v>69699</v>
      </c>
      <c r="H8466" t="s">
        <v>69700</v>
      </c>
      <c r="I8466" t="s">
        <v>4852</v>
      </c>
      <c r="J8466" t="s">
        <v>5647</v>
      </c>
      <c r="K8466" t="s">
        <v>5648</v>
      </c>
      <c r="L8466" t="s">
        <v>95</v>
      </c>
      <c r="M8466" t="s">
        <v>5649</v>
      </c>
      <c r="N8466" t="s">
        <v>5487</v>
      </c>
      <c r="O8466" t="s">
        <v>5650</v>
      </c>
      <c r="P8466" t="s">
        <v>69701</v>
      </c>
      <c r="Q8466" t="s">
        <v>69702</v>
      </c>
      <c r="R8466" t="str">
        <f t="shared" si="264"/>
        <v>安丘</v>
      </c>
      <c r="S8466" t="str">
        <f t="shared" si="265"/>
        <v>0114</v>
      </c>
    </row>
    <row r="8467" spans="1:19">
      <c r="A8467" t="s">
        <v>69703</v>
      </c>
      <c r="B8467" t="s">
        <v>69704</v>
      </c>
      <c r="C8467" t="s">
        <v>49</v>
      </c>
      <c r="D8467" t="s">
        <v>69705</v>
      </c>
      <c r="E8467" t="s">
        <v>65206</v>
      </c>
      <c r="F8467" t="s">
        <v>69706</v>
      </c>
      <c r="G8467" t="s">
        <v>69707</v>
      </c>
      <c r="H8467" t="s">
        <v>69708</v>
      </c>
      <c r="I8467" t="s">
        <v>4852</v>
      </c>
      <c r="J8467" t="s">
        <v>6792</v>
      </c>
      <c r="K8467" t="s">
        <v>6793</v>
      </c>
      <c r="L8467" t="s">
        <v>77</v>
      </c>
      <c r="M8467" t="s">
        <v>5295</v>
      </c>
      <c r="N8467" t="s">
        <v>4933</v>
      </c>
      <c r="O8467" t="s">
        <v>6795</v>
      </c>
      <c r="P8467" t="s">
        <v>69709</v>
      </c>
      <c r="R8467" t="str">
        <f t="shared" si="264"/>
        <v>临朐</v>
      </c>
      <c r="S8467" t="str">
        <f t="shared" si="265"/>
        <v>0114</v>
      </c>
    </row>
    <row r="8468" spans="1:19">
      <c r="A8468" t="s">
        <v>69710</v>
      </c>
      <c r="B8468" t="s">
        <v>69711</v>
      </c>
      <c r="C8468" t="s">
        <v>49</v>
      </c>
      <c r="D8468" t="s">
        <v>69712</v>
      </c>
      <c r="E8468" t="s">
        <v>65072</v>
      </c>
      <c r="F8468" t="s">
        <v>69713</v>
      </c>
      <c r="G8468" t="s">
        <v>69714</v>
      </c>
      <c r="H8468" t="s">
        <v>69715</v>
      </c>
      <c r="I8468" t="s">
        <v>4852</v>
      </c>
      <c r="J8468" t="s">
        <v>8305</v>
      </c>
      <c r="K8468" t="s">
        <v>8306</v>
      </c>
      <c r="L8468" t="s">
        <v>60</v>
      </c>
      <c r="M8468" t="s">
        <v>5511</v>
      </c>
      <c r="N8468" t="s">
        <v>5211</v>
      </c>
      <c r="O8468" t="s">
        <v>8307</v>
      </c>
      <c r="P8468" t="s">
        <v>69716</v>
      </c>
      <c r="Q8468" t="s">
        <v>69717</v>
      </c>
      <c r="R8468" t="str">
        <f t="shared" si="264"/>
        <v>奎文</v>
      </c>
      <c r="S8468" t="str">
        <f t="shared" si="265"/>
        <v>0114</v>
      </c>
    </row>
    <row r="8469" spans="1:19">
      <c r="A8469" t="s">
        <v>69718</v>
      </c>
      <c r="B8469" t="s">
        <v>69719</v>
      </c>
      <c r="C8469" t="s">
        <v>49</v>
      </c>
      <c r="D8469" t="s">
        <v>69720</v>
      </c>
      <c r="E8469" t="s">
        <v>65072</v>
      </c>
      <c r="F8469" t="s">
        <v>69721</v>
      </c>
      <c r="G8469" t="s">
        <v>69722</v>
      </c>
      <c r="H8469" t="s">
        <v>69723</v>
      </c>
      <c r="I8469" t="s">
        <v>4813</v>
      </c>
      <c r="J8469" t="s">
        <v>6792</v>
      </c>
      <c r="K8469" t="s">
        <v>6793</v>
      </c>
      <c r="L8469" t="s">
        <v>77</v>
      </c>
      <c r="M8469" t="s">
        <v>5295</v>
      </c>
      <c r="N8469" t="s">
        <v>5017</v>
      </c>
      <c r="O8469" t="s">
        <v>6795</v>
      </c>
      <c r="P8469" t="s">
        <v>69724</v>
      </c>
      <c r="Q8469" t="s">
        <v>69725</v>
      </c>
      <c r="R8469" t="str">
        <f t="shared" si="264"/>
        <v>临朐</v>
      </c>
      <c r="S8469" t="str">
        <f t="shared" si="265"/>
        <v>0114</v>
      </c>
    </row>
    <row r="8470" spans="1:19">
      <c r="A8470" t="s">
        <v>69726</v>
      </c>
      <c r="B8470" t="s">
        <v>69727</v>
      </c>
      <c r="C8470" t="s">
        <v>49</v>
      </c>
      <c r="D8470" t="s">
        <v>69728</v>
      </c>
      <c r="E8470" t="s">
        <v>69690</v>
      </c>
      <c r="F8470" t="s">
        <v>69729</v>
      </c>
      <c r="G8470" t="s">
        <v>69730</v>
      </c>
      <c r="H8470" t="s">
        <v>69731</v>
      </c>
      <c r="I8470" t="s">
        <v>5052</v>
      </c>
      <c r="J8470" t="s">
        <v>10316</v>
      </c>
      <c r="K8470" t="s">
        <v>10317</v>
      </c>
      <c r="L8470" t="s">
        <v>262</v>
      </c>
      <c r="M8470" t="s">
        <v>10318</v>
      </c>
      <c r="N8470" t="s">
        <v>7890</v>
      </c>
      <c r="O8470" t="s">
        <v>10319</v>
      </c>
      <c r="P8470" t="s">
        <v>69732</v>
      </c>
      <c r="Q8470" t="s">
        <v>69733</v>
      </c>
      <c r="R8470" t="str">
        <f t="shared" si="264"/>
        <v>寒亭</v>
      </c>
      <c r="S8470" t="str">
        <f t="shared" si="265"/>
        <v>0114</v>
      </c>
    </row>
    <row r="8471" spans="1:19">
      <c r="A8471" t="s">
        <v>69734</v>
      </c>
      <c r="B8471" t="s">
        <v>69735</v>
      </c>
      <c r="C8471" t="s">
        <v>49</v>
      </c>
      <c r="D8471" t="s">
        <v>69736</v>
      </c>
      <c r="E8471" t="s">
        <v>65080</v>
      </c>
      <c r="F8471" t="s">
        <v>69737</v>
      </c>
      <c r="G8471" t="s">
        <v>69738</v>
      </c>
      <c r="H8471" t="s">
        <v>69739</v>
      </c>
      <c r="I8471" t="s">
        <v>12119</v>
      </c>
      <c r="J8471" t="s">
        <v>50723</v>
      </c>
      <c r="K8471" t="s">
        <v>50724</v>
      </c>
      <c r="L8471" t="s">
        <v>105</v>
      </c>
      <c r="M8471" t="s">
        <v>6055</v>
      </c>
      <c r="O8471" t="s">
        <v>50725</v>
      </c>
      <c r="P8471" t="s">
        <v>69740</v>
      </c>
      <c r="Q8471" t="s">
        <v>69741</v>
      </c>
      <c r="R8471" t="str">
        <f t="shared" si="264"/>
        <v>寿光</v>
      </c>
      <c r="S8471" t="str">
        <f t="shared" si="265"/>
        <v>0114</v>
      </c>
    </row>
    <row r="8472" spans="1:19">
      <c r="A8472" t="s">
        <v>69742</v>
      </c>
      <c r="B8472" t="s">
        <v>69743</v>
      </c>
      <c r="C8472" t="s">
        <v>49</v>
      </c>
      <c r="D8472" t="s">
        <v>69744</v>
      </c>
      <c r="E8472" t="s">
        <v>65206</v>
      </c>
      <c r="F8472" t="s">
        <v>69745</v>
      </c>
      <c r="G8472" t="s">
        <v>69746</v>
      </c>
      <c r="H8472" t="s">
        <v>69747</v>
      </c>
      <c r="I8472" t="s">
        <v>4852</v>
      </c>
      <c r="J8472" t="s">
        <v>4842</v>
      </c>
      <c r="K8472" t="s">
        <v>4843</v>
      </c>
      <c r="L8472" t="s">
        <v>95</v>
      </c>
      <c r="M8472" t="s">
        <v>4844</v>
      </c>
      <c r="N8472" t="s">
        <v>4933</v>
      </c>
      <c r="O8472" t="s">
        <v>4846</v>
      </c>
      <c r="P8472" t="s">
        <v>69748</v>
      </c>
      <c r="R8472" t="str">
        <f t="shared" si="264"/>
        <v>安丘</v>
      </c>
      <c r="S8472" t="str">
        <f t="shared" si="265"/>
        <v>0114</v>
      </c>
    </row>
    <row r="8473" spans="1:19">
      <c r="A8473" t="s">
        <v>69749</v>
      </c>
      <c r="B8473" t="s">
        <v>69750</v>
      </c>
      <c r="C8473" t="s">
        <v>49</v>
      </c>
      <c r="D8473" t="s">
        <v>69751</v>
      </c>
      <c r="E8473" t="s">
        <v>69752</v>
      </c>
      <c r="F8473" t="s">
        <v>69753</v>
      </c>
      <c r="G8473" t="s">
        <v>69754</v>
      </c>
      <c r="H8473" t="s">
        <v>69755</v>
      </c>
      <c r="I8473" t="s">
        <v>4955</v>
      </c>
      <c r="J8473" t="s">
        <v>6792</v>
      </c>
      <c r="K8473" t="s">
        <v>6793</v>
      </c>
      <c r="L8473" t="s">
        <v>77</v>
      </c>
      <c r="M8473" t="s">
        <v>5295</v>
      </c>
      <c r="N8473" t="s">
        <v>4959</v>
      </c>
      <c r="O8473" t="s">
        <v>6795</v>
      </c>
      <c r="P8473" t="s">
        <v>69756</v>
      </c>
      <c r="Q8473" t="s">
        <v>69757</v>
      </c>
      <c r="R8473" t="str">
        <f t="shared" si="264"/>
        <v>临朐</v>
      </c>
      <c r="S8473" t="str">
        <f t="shared" si="265"/>
        <v>0114</v>
      </c>
    </row>
    <row r="8474" spans="1:19">
      <c r="A8474" t="s">
        <v>69758</v>
      </c>
      <c r="B8474" t="s">
        <v>69759</v>
      </c>
      <c r="C8474" t="s">
        <v>49</v>
      </c>
      <c r="D8474" t="s">
        <v>69760</v>
      </c>
      <c r="E8474" t="s">
        <v>69761</v>
      </c>
      <c r="F8474" t="s">
        <v>69762</v>
      </c>
      <c r="G8474" t="s">
        <v>69763</v>
      </c>
      <c r="H8474" t="s">
        <v>69764</v>
      </c>
      <c r="I8474" t="s">
        <v>12119</v>
      </c>
      <c r="J8474" t="s">
        <v>7352</v>
      </c>
      <c r="K8474" t="s">
        <v>7353</v>
      </c>
      <c r="L8474" t="s">
        <v>60</v>
      </c>
      <c r="M8474" t="s">
        <v>5511</v>
      </c>
      <c r="N8474" t="s">
        <v>14636</v>
      </c>
      <c r="O8474" t="s">
        <v>7354</v>
      </c>
      <c r="P8474" t="s">
        <v>69765</v>
      </c>
      <c r="R8474" t="str">
        <f t="shared" si="264"/>
        <v>奎文</v>
      </c>
      <c r="S8474" t="str">
        <f t="shared" si="265"/>
        <v>0114</v>
      </c>
    </row>
    <row r="8475" spans="1:19">
      <c r="A8475" t="s">
        <v>69766</v>
      </c>
      <c r="B8475" t="s">
        <v>69767</v>
      </c>
      <c r="C8475" t="s">
        <v>49</v>
      </c>
      <c r="D8475" t="s">
        <v>69768</v>
      </c>
      <c r="E8475" t="s">
        <v>69769</v>
      </c>
      <c r="F8475" t="s">
        <v>69770</v>
      </c>
      <c r="G8475" t="s">
        <v>69771</v>
      </c>
      <c r="H8475" t="s">
        <v>69772</v>
      </c>
      <c r="I8475" t="s">
        <v>38970</v>
      </c>
      <c r="J8475" t="s">
        <v>5067</v>
      </c>
      <c r="K8475" t="s">
        <v>5068</v>
      </c>
      <c r="L8475" t="s">
        <v>123</v>
      </c>
      <c r="M8475" t="s">
        <v>4932</v>
      </c>
      <c r="N8475" t="s">
        <v>4972</v>
      </c>
      <c r="O8475" t="s">
        <v>5070</v>
      </c>
      <c r="P8475" t="s">
        <v>69773</v>
      </c>
      <c r="Q8475" t="s">
        <v>69774</v>
      </c>
      <c r="R8475" t="str">
        <f t="shared" si="264"/>
        <v>诸城</v>
      </c>
      <c r="S8475" t="str">
        <f t="shared" si="265"/>
        <v>0114</v>
      </c>
    </row>
    <row r="8476" spans="1:19">
      <c r="A8476" t="s">
        <v>69775</v>
      </c>
      <c r="B8476" t="s">
        <v>69776</v>
      </c>
      <c r="C8476" t="s">
        <v>49</v>
      </c>
      <c r="D8476" t="s">
        <v>69777</v>
      </c>
      <c r="E8476" t="s">
        <v>65080</v>
      </c>
      <c r="F8476" t="s">
        <v>69778</v>
      </c>
      <c r="G8476" t="s">
        <v>69779</v>
      </c>
      <c r="H8476" t="s">
        <v>69780</v>
      </c>
      <c r="I8476" t="s">
        <v>4852</v>
      </c>
      <c r="J8476" t="s">
        <v>5185</v>
      </c>
      <c r="K8476" t="s">
        <v>5186</v>
      </c>
      <c r="L8476" t="s">
        <v>237</v>
      </c>
      <c r="M8476" t="s">
        <v>4868</v>
      </c>
      <c r="O8476" t="s">
        <v>5187</v>
      </c>
      <c r="P8476" t="s">
        <v>69781</v>
      </c>
      <c r="Q8476" t="s">
        <v>69782</v>
      </c>
      <c r="R8476" t="str">
        <f t="shared" si="264"/>
        <v>潍城</v>
      </c>
      <c r="S8476" t="str">
        <f t="shared" si="265"/>
        <v>0114</v>
      </c>
    </row>
    <row r="8477" spans="1:19">
      <c r="A8477" t="s">
        <v>69783</v>
      </c>
      <c r="B8477" t="s">
        <v>69784</v>
      </c>
      <c r="C8477" t="s">
        <v>49</v>
      </c>
      <c r="D8477" t="s">
        <v>69785</v>
      </c>
      <c r="E8477" t="s">
        <v>69786</v>
      </c>
      <c r="F8477" t="s">
        <v>69787</v>
      </c>
      <c r="G8477" t="s">
        <v>69788</v>
      </c>
      <c r="H8477" t="s">
        <v>69789</v>
      </c>
      <c r="I8477" t="s">
        <v>5822</v>
      </c>
      <c r="J8477" t="s">
        <v>4902</v>
      </c>
      <c r="K8477" t="s">
        <v>4903</v>
      </c>
      <c r="L8477" t="s">
        <v>60</v>
      </c>
      <c r="M8477" t="s">
        <v>4904</v>
      </c>
      <c r="N8477" t="s">
        <v>4905</v>
      </c>
      <c r="O8477" t="s">
        <v>4906</v>
      </c>
      <c r="P8477" t="s">
        <v>69790</v>
      </c>
      <c r="Q8477" t="s">
        <v>69791</v>
      </c>
      <c r="R8477" t="str">
        <f t="shared" si="264"/>
        <v>奎文</v>
      </c>
      <c r="S8477" t="str">
        <f t="shared" si="265"/>
        <v>0114</v>
      </c>
    </row>
    <row r="8478" spans="1:19">
      <c r="A8478" t="s">
        <v>69792</v>
      </c>
      <c r="B8478" t="s">
        <v>69793</v>
      </c>
      <c r="C8478" t="s">
        <v>49</v>
      </c>
      <c r="D8478" t="s">
        <v>69794</v>
      </c>
      <c r="E8478" t="s">
        <v>65080</v>
      </c>
      <c r="F8478" t="s">
        <v>69795</v>
      </c>
      <c r="G8478" t="s">
        <v>69796</v>
      </c>
      <c r="H8478" t="s">
        <v>69797</v>
      </c>
      <c r="I8478" t="s">
        <v>5052</v>
      </c>
      <c r="J8478" t="s">
        <v>10316</v>
      </c>
      <c r="K8478" t="s">
        <v>10317</v>
      </c>
      <c r="L8478" t="s">
        <v>262</v>
      </c>
      <c r="M8478" t="s">
        <v>10318</v>
      </c>
      <c r="O8478" t="s">
        <v>10319</v>
      </c>
      <c r="P8478" t="s">
        <v>69798</v>
      </c>
      <c r="Q8478" t="s">
        <v>69799</v>
      </c>
      <c r="R8478" t="str">
        <f t="shared" si="264"/>
        <v>寒亭</v>
      </c>
      <c r="S8478" t="str">
        <f t="shared" si="265"/>
        <v>0114</v>
      </c>
    </row>
    <row r="8479" spans="1:19">
      <c r="A8479" t="s">
        <v>69800</v>
      </c>
      <c r="B8479" t="s">
        <v>69801</v>
      </c>
      <c r="C8479" t="s">
        <v>49</v>
      </c>
      <c r="D8479" t="s">
        <v>69802</v>
      </c>
      <c r="E8479" t="s">
        <v>65206</v>
      </c>
      <c r="F8479" t="s">
        <v>69803</v>
      </c>
      <c r="G8479" t="s">
        <v>69804</v>
      </c>
      <c r="H8479" t="s">
        <v>69805</v>
      </c>
      <c r="I8479" t="s">
        <v>4955</v>
      </c>
      <c r="J8479" t="s">
        <v>5027</v>
      </c>
      <c r="K8479" t="s">
        <v>5028</v>
      </c>
      <c r="L8479" t="s">
        <v>105</v>
      </c>
      <c r="M8479" t="s">
        <v>5029</v>
      </c>
      <c r="N8479" t="s">
        <v>5421</v>
      </c>
      <c r="O8479" t="s">
        <v>5031</v>
      </c>
      <c r="P8479" t="s">
        <v>69806</v>
      </c>
      <c r="Q8479" t="s">
        <v>69807</v>
      </c>
      <c r="R8479" t="str">
        <f t="shared" si="264"/>
        <v>寿光</v>
      </c>
      <c r="S8479" t="str">
        <f t="shared" si="265"/>
        <v>0114</v>
      </c>
    </row>
    <row r="8480" spans="1:19">
      <c r="A8480" t="s">
        <v>69808</v>
      </c>
      <c r="B8480" t="s">
        <v>69809</v>
      </c>
      <c r="C8480" t="s">
        <v>49</v>
      </c>
      <c r="D8480" t="s">
        <v>69810</v>
      </c>
      <c r="E8480" t="s">
        <v>65072</v>
      </c>
      <c r="F8480" t="s">
        <v>69811</v>
      </c>
      <c r="G8480" t="s">
        <v>69812</v>
      </c>
      <c r="H8480" t="s">
        <v>69813</v>
      </c>
      <c r="I8480" t="s">
        <v>7417</v>
      </c>
      <c r="J8480" t="s">
        <v>15948</v>
      </c>
      <c r="K8480" t="s">
        <v>15949</v>
      </c>
      <c r="L8480" t="s">
        <v>148</v>
      </c>
      <c r="M8480" t="s">
        <v>6391</v>
      </c>
      <c r="N8480" t="s">
        <v>4933</v>
      </c>
      <c r="O8480" t="s">
        <v>15950</v>
      </c>
      <c r="P8480" t="s">
        <v>69814</v>
      </c>
      <c r="Q8480" t="s">
        <v>69815</v>
      </c>
      <c r="R8480" t="str">
        <f t="shared" si="264"/>
        <v>寒亭</v>
      </c>
      <c r="S8480" t="str">
        <f t="shared" si="265"/>
        <v>0114</v>
      </c>
    </row>
    <row r="8481" spans="1:19">
      <c r="A8481" t="s">
        <v>69816</v>
      </c>
      <c r="B8481" t="s">
        <v>69817</v>
      </c>
      <c r="C8481" t="s">
        <v>49</v>
      </c>
      <c r="D8481" t="s">
        <v>69818</v>
      </c>
      <c r="E8481" t="s">
        <v>65080</v>
      </c>
      <c r="F8481" t="s">
        <v>69819</v>
      </c>
      <c r="G8481" t="s">
        <v>69820</v>
      </c>
      <c r="H8481" t="s">
        <v>69821</v>
      </c>
      <c r="I8481" t="s">
        <v>5066</v>
      </c>
      <c r="J8481" t="s">
        <v>8139</v>
      </c>
      <c r="K8481" t="s">
        <v>8140</v>
      </c>
      <c r="L8481" t="s">
        <v>105</v>
      </c>
      <c r="M8481" t="s">
        <v>6055</v>
      </c>
      <c r="O8481" t="s">
        <v>8141</v>
      </c>
      <c r="R8481" t="str">
        <f t="shared" si="264"/>
        <v>寿光</v>
      </c>
      <c r="S8481" t="str">
        <f t="shared" si="265"/>
        <v>0114</v>
      </c>
    </row>
    <row r="8482" spans="1:19">
      <c r="A8482" t="s">
        <v>69822</v>
      </c>
      <c r="B8482" t="s">
        <v>69823</v>
      </c>
      <c r="C8482" t="s">
        <v>49</v>
      </c>
      <c r="D8482" t="s">
        <v>69824</v>
      </c>
      <c r="E8482" t="s">
        <v>65206</v>
      </c>
      <c r="F8482" t="s">
        <v>69825</v>
      </c>
      <c r="G8482" t="s">
        <v>69826</v>
      </c>
      <c r="H8482" t="s">
        <v>69827</v>
      </c>
      <c r="I8482" t="s">
        <v>4955</v>
      </c>
      <c r="J8482" t="s">
        <v>5647</v>
      </c>
      <c r="K8482" t="s">
        <v>5648</v>
      </c>
      <c r="L8482" t="s">
        <v>95</v>
      </c>
      <c r="M8482" t="s">
        <v>5649</v>
      </c>
      <c r="N8482" t="s">
        <v>4959</v>
      </c>
      <c r="O8482" t="s">
        <v>5650</v>
      </c>
      <c r="P8482" t="s">
        <v>69828</v>
      </c>
      <c r="Q8482" t="s">
        <v>69829</v>
      </c>
      <c r="R8482" t="str">
        <f t="shared" si="264"/>
        <v>安丘</v>
      </c>
      <c r="S8482" t="str">
        <f t="shared" si="265"/>
        <v>0114</v>
      </c>
    </row>
    <row r="8483" spans="1:19">
      <c r="A8483" t="s">
        <v>69830</v>
      </c>
      <c r="B8483" t="s">
        <v>69831</v>
      </c>
      <c r="C8483" t="s">
        <v>49</v>
      </c>
      <c r="D8483" t="s">
        <v>69832</v>
      </c>
      <c r="E8483" t="s">
        <v>65080</v>
      </c>
      <c r="F8483" t="s">
        <v>69833</v>
      </c>
      <c r="G8483" t="s">
        <v>69834</v>
      </c>
      <c r="H8483" t="s">
        <v>69835</v>
      </c>
      <c r="I8483" t="s">
        <v>12119</v>
      </c>
      <c r="J8483" t="s">
        <v>7754</v>
      </c>
      <c r="K8483" t="s">
        <v>7755</v>
      </c>
      <c r="L8483" t="s">
        <v>123</v>
      </c>
      <c r="M8483" t="s">
        <v>6022</v>
      </c>
      <c r="N8483" t="s">
        <v>8593</v>
      </c>
      <c r="O8483" t="s">
        <v>7756</v>
      </c>
      <c r="P8483" t="s">
        <v>69836</v>
      </c>
      <c r="Q8483" t="s">
        <v>69837</v>
      </c>
      <c r="R8483" t="str">
        <f t="shared" si="264"/>
        <v>诸城</v>
      </c>
      <c r="S8483" t="str">
        <f t="shared" si="265"/>
        <v>0114</v>
      </c>
    </row>
    <row r="8484" spans="1:19">
      <c r="A8484" t="s">
        <v>69838</v>
      </c>
      <c r="B8484" t="s">
        <v>69839</v>
      </c>
      <c r="C8484" t="s">
        <v>49</v>
      </c>
      <c r="D8484" t="s">
        <v>69840</v>
      </c>
      <c r="E8484" t="s">
        <v>69841</v>
      </c>
      <c r="F8484" t="s">
        <v>69842</v>
      </c>
      <c r="G8484" t="s">
        <v>69843</v>
      </c>
      <c r="H8484" t="s">
        <v>69844</v>
      </c>
      <c r="I8484" t="s">
        <v>4852</v>
      </c>
      <c r="J8484" t="s">
        <v>7286</v>
      </c>
      <c r="K8484" t="s">
        <v>7287</v>
      </c>
      <c r="L8484" t="s">
        <v>148</v>
      </c>
      <c r="M8484" t="s">
        <v>5580</v>
      </c>
      <c r="N8484" t="s">
        <v>13312</v>
      </c>
      <c r="O8484" t="s">
        <v>7288</v>
      </c>
      <c r="P8484" t="s">
        <v>67630</v>
      </c>
      <c r="Q8484" t="s">
        <v>69845</v>
      </c>
      <c r="R8484" t="str">
        <f t="shared" si="264"/>
        <v>寒亭</v>
      </c>
      <c r="S8484" t="str">
        <f t="shared" si="265"/>
        <v>0114</v>
      </c>
    </row>
    <row r="8485" spans="1:19">
      <c r="A8485" t="s">
        <v>69846</v>
      </c>
      <c r="B8485" t="s">
        <v>69847</v>
      </c>
      <c r="C8485" t="s">
        <v>49</v>
      </c>
      <c r="D8485" t="s">
        <v>69848</v>
      </c>
      <c r="E8485" t="s">
        <v>65080</v>
      </c>
      <c r="F8485" t="s">
        <v>69849</v>
      </c>
      <c r="G8485" t="s">
        <v>69850</v>
      </c>
      <c r="H8485" t="s">
        <v>69851</v>
      </c>
      <c r="I8485" t="s">
        <v>12119</v>
      </c>
      <c r="J8485" t="s">
        <v>6161</v>
      </c>
      <c r="K8485" t="s">
        <v>6162</v>
      </c>
      <c r="L8485" t="s">
        <v>95</v>
      </c>
      <c r="M8485" t="s">
        <v>5709</v>
      </c>
      <c r="O8485" t="s">
        <v>6163</v>
      </c>
      <c r="P8485" t="s">
        <v>69852</v>
      </c>
      <c r="Q8485" t="s">
        <v>69853</v>
      </c>
      <c r="R8485" t="str">
        <f t="shared" si="264"/>
        <v>安丘</v>
      </c>
      <c r="S8485" t="str">
        <f t="shared" si="265"/>
        <v>0114</v>
      </c>
    </row>
    <row r="8486" spans="1:19">
      <c r="A8486" t="s">
        <v>69854</v>
      </c>
      <c r="B8486" t="s">
        <v>69855</v>
      </c>
      <c r="C8486" t="s">
        <v>49</v>
      </c>
      <c r="D8486" t="s">
        <v>69856</v>
      </c>
      <c r="E8486" t="s">
        <v>65080</v>
      </c>
      <c r="F8486" t="s">
        <v>69857</v>
      </c>
      <c r="G8486" t="s">
        <v>69858</v>
      </c>
      <c r="H8486" t="s">
        <v>69859</v>
      </c>
      <c r="I8486" t="s">
        <v>12119</v>
      </c>
      <c r="J8486" t="s">
        <v>11811</v>
      </c>
      <c r="K8486" t="s">
        <v>11812</v>
      </c>
      <c r="L8486" t="s">
        <v>50</v>
      </c>
      <c r="M8486" t="s">
        <v>4855</v>
      </c>
      <c r="N8486" t="s">
        <v>5487</v>
      </c>
      <c r="O8486" t="s">
        <v>11813</v>
      </c>
      <c r="P8486" t="s">
        <v>69860</v>
      </c>
      <c r="Q8486" t="s">
        <v>69861</v>
      </c>
      <c r="R8486" t="str">
        <f t="shared" si="264"/>
        <v>青州</v>
      </c>
      <c r="S8486" t="str">
        <f t="shared" si="265"/>
        <v>0114</v>
      </c>
    </row>
    <row r="8487" spans="1:19">
      <c r="A8487" t="s">
        <v>69862</v>
      </c>
      <c r="B8487" t="s">
        <v>69863</v>
      </c>
      <c r="C8487" t="s">
        <v>49</v>
      </c>
      <c r="D8487" t="s">
        <v>69864</v>
      </c>
      <c r="E8487" t="s">
        <v>65080</v>
      </c>
      <c r="F8487" t="s">
        <v>69865</v>
      </c>
      <c r="G8487" t="s">
        <v>69866</v>
      </c>
      <c r="H8487" t="s">
        <v>69636</v>
      </c>
      <c r="I8487" t="s">
        <v>12119</v>
      </c>
      <c r="J8487" t="s">
        <v>6252</v>
      </c>
      <c r="K8487" t="s">
        <v>6253</v>
      </c>
      <c r="L8487" t="s">
        <v>105</v>
      </c>
      <c r="M8487" t="s">
        <v>5133</v>
      </c>
      <c r="O8487" t="s">
        <v>6254</v>
      </c>
      <c r="P8487" t="s">
        <v>69867</v>
      </c>
      <c r="R8487" t="str">
        <f t="shared" si="264"/>
        <v>寿光</v>
      </c>
      <c r="S8487" t="str">
        <f t="shared" si="265"/>
        <v>0114</v>
      </c>
    </row>
    <row r="8488" spans="1:19">
      <c r="A8488" t="s">
        <v>69868</v>
      </c>
      <c r="B8488" t="s">
        <v>69869</v>
      </c>
      <c r="C8488" t="s">
        <v>49</v>
      </c>
      <c r="D8488" t="s">
        <v>69870</v>
      </c>
      <c r="E8488" t="s">
        <v>65129</v>
      </c>
      <c r="F8488" t="s">
        <v>69871</v>
      </c>
      <c r="G8488" t="s">
        <v>69872</v>
      </c>
      <c r="H8488" t="s">
        <v>69873</v>
      </c>
      <c r="I8488" t="s">
        <v>12844</v>
      </c>
      <c r="J8488" t="s">
        <v>4902</v>
      </c>
      <c r="K8488" t="s">
        <v>4903</v>
      </c>
      <c r="L8488" t="s">
        <v>60</v>
      </c>
      <c r="M8488" t="s">
        <v>4904</v>
      </c>
      <c r="N8488" t="s">
        <v>4905</v>
      </c>
      <c r="O8488" t="s">
        <v>4906</v>
      </c>
      <c r="P8488" t="s">
        <v>69731</v>
      </c>
      <c r="Q8488" t="s">
        <v>69874</v>
      </c>
      <c r="R8488" t="str">
        <f t="shared" si="264"/>
        <v>奎文</v>
      </c>
      <c r="S8488" t="str">
        <f t="shared" si="265"/>
        <v>0114</v>
      </c>
    </row>
    <row r="8489" spans="1:19">
      <c r="A8489" t="s">
        <v>69875</v>
      </c>
      <c r="B8489" t="s">
        <v>69876</v>
      </c>
      <c r="C8489" t="s">
        <v>49</v>
      </c>
      <c r="D8489" t="s">
        <v>69877</v>
      </c>
      <c r="E8489" t="s">
        <v>65080</v>
      </c>
      <c r="F8489" t="s">
        <v>69878</v>
      </c>
      <c r="G8489" t="s">
        <v>69879</v>
      </c>
      <c r="H8489" t="s">
        <v>69880</v>
      </c>
      <c r="I8489" t="s">
        <v>4771</v>
      </c>
      <c r="J8489" t="s">
        <v>22254</v>
      </c>
      <c r="K8489" t="s">
        <v>22255</v>
      </c>
      <c r="L8489" t="s">
        <v>123</v>
      </c>
      <c r="M8489" t="s">
        <v>5825</v>
      </c>
      <c r="O8489" t="s">
        <v>22256</v>
      </c>
      <c r="P8489" t="s">
        <v>69881</v>
      </c>
      <c r="R8489" t="str">
        <f t="shared" si="264"/>
        <v>诸城</v>
      </c>
      <c r="S8489" t="str">
        <f t="shared" si="265"/>
        <v>0114</v>
      </c>
    </row>
    <row r="8490" spans="1:19">
      <c r="A8490" t="s">
        <v>69882</v>
      </c>
      <c r="B8490" t="s">
        <v>69883</v>
      </c>
      <c r="C8490" t="s">
        <v>49</v>
      </c>
      <c r="D8490" t="s">
        <v>69884</v>
      </c>
      <c r="E8490" t="s">
        <v>65080</v>
      </c>
      <c r="F8490" t="s">
        <v>69885</v>
      </c>
      <c r="G8490" t="s">
        <v>69886</v>
      </c>
      <c r="H8490" t="s">
        <v>69887</v>
      </c>
      <c r="I8490" t="s">
        <v>4841</v>
      </c>
      <c r="J8490" t="s">
        <v>5484</v>
      </c>
      <c r="K8490" t="s">
        <v>5485</v>
      </c>
      <c r="L8490" t="s">
        <v>114</v>
      </c>
      <c r="M8490" t="s">
        <v>5486</v>
      </c>
      <c r="O8490" t="s">
        <v>5488</v>
      </c>
      <c r="P8490" t="s">
        <v>69888</v>
      </c>
      <c r="R8490" t="str">
        <f t="shared" si="264"/>
        <v>高密</v>
      </c>
      <c r="S8490" t="str">
        <f t="shared" si="265"/>
        <v>0114</v>
      </c>
    </row>
    <row r="8491" spans="1:19">
      <c r="A8491" t="s">
        <v>3594</v>
      </c>
      <c r="B8491" t="s">
        <v>69889</v>
      </c>
      <c r="C8491" t="s">
        <v>49</v>
      </c>
      <c r="D8491" t="s">
        <v>69890</v>
      </c>
      <c r="E8491" t="s">
        <v>65080</v>
      </c>
      <c r="F8491" t="s">
        <v>69891</v>
      </c>
      <c r="G8491" t="s">
        <v>3592</v>
      </c>
      <c r="H8491" t="s">
        <v>69892</v>
      </c>
      <c r="I8491" t="s">
        <v>5541</v>
      </c>
      <c r="J8491" t="s">
        <v>7963</v>
      </c>
      <c r="K8491" t="s">
        <v>7964</v>
      </c>
      <c r="L8491" t="s">
        <v>60</v>
      </c>
      <c r="M8491" t="s">
        <v>5511</v>
      </c>
      <c r="O8491" t="s">
        <v>7965</v>
      </c>
      <c r="P8491" t="s">
        <v>69893</v>
      </c>
      <c r="Q8491" t="s">
        <v>69894</v>
      </c>
      <c r="R8491" t="str">
        <f t="shared" si="264"/>
        <v>奎文</v>
      </c>
      <c r="S8491" t="str">
        <f t="shared" si="265"/>
        <v>0114</v>
      </c>
    </row>
    <row r="8492" spans="1:19">
      <c r="A8492" t="s">
        <v>69895</v>
      </c>
      <c r="B8492" t="s">
        <v>69896</v>
      </c>
      <c r="C8492" t="s">
        <v>49</v>
      </c>
      <c r="D8492" t="s">
        <v>69897</v>
      </c>
      <c r="E8492" t="s">
        <v>65080</v>
      </c>
      <c r="F8492" t="s">
        <v>69898</v>
      </c>
      <c r="G8492" t="s">
        <v>69899</v>
      </c>
      <c r="H8492" t="s">
        <v>69900</v>
      </c>
      <c r="I8492" t="s">
        <v>4852</v>
      </c>
      <c r="J8492" t="s">
        <v>19759</v>
      </c>
      <c r="K8492" t="s">
        <v>19760</v>
      </c>
      <c r="L8492" t="s">
        <v>123</v>
      </c>
      <c r="M8492" t="s">
        <v>5854</v>
      </c>
      <c r="O8492" t="s">
        <v>19761</v>
      </c>
      <c r="P8492" t="s">
        <v>69901</v>
      </c>
      <c r="R8492" t="str">
        <f t="shared" si="264"/>
        <v>诸城</v>
      </c>
      <c r="S8492" t="str">
        <f t="shared" si="265"/>
        <v>0114</v>
      </c>
    </row>
    <row r="8493" spans="1:19">
      <c r="A8493" t="s">
        <v>69902</v>
      </c>
      <c r="B8493" t="s">
        <v>69903</v>
      </c>
      <c r="C8493" t="s">
        <v>49</v>
      </c>
      <c r="D8493" t="s">
        <v>69904</v>
      </c>
      <c r="E8493" t="s">
        <v>65080</v>
      </c>
      <c r="F8493" t="s">
        <v>69905</v>
      </c>
      <c r="G8493" t="s">
        <v>69906</v>
      </c>
      <c r="H8493" t="s">
        <v>69907</v>
      </c>
      <c r="I8493" t="s">
        <v>12757</v>
      </c>
      <c r="J8493" t="s">
        <v>14736</v>
      </c>
      <c r="K8493" t="s">
        <v>14737</v>
      </c>
      <c r="L8493" t="s">
        <v>86</v>
      </c>
      <c r="M8493" t="s">
        <v>8557</v>
      </c>
      <c r="O8493" t="s">
        <v>14738</v>
      </c>
      <c r="P8493" t="s">
        <v>69908</v>
      </c>
      <c r="R8493" t="str">
        <f t="shared" si="264"/>
        <v>坊子</v>
      </c>
      <c r="S8493" t="str">
        <f t="shared" si="265"/>
        <v>0114</v>
      </c>
    </row>
    <row r="8494" spans="1:19">
      <c r="A8494" t="s">
        <v>69909</v>
      </c>
      <c r="B8494" t="s">
        <v>69910</v>
      </c>
      <c r="C8494" t="s">
        <v>49</v>
      </c>
      <c r="D8494" t="s">
        <v>69911</v>
      </c>
      <c r="E8494" t="s">
        <v>65080</v>
      </c>
      <c r="F8494" t="s">
        <v>69912</v>
      </c>
      <c r="G8494" t="s">
        <v>69913</v>
      </c>
      <c r="H8494" t="s">
        <v>69914</v>
      </c>
      <c r="I8494" t="s">
        <v>4852</v>
      </c>
      <c r="J8494" t="s">
        <v>18995</v>
      </c>
      <c r="K8494" t="s">
        <v>18996</v>
      </c>
      <c r="L8494" t="s">
        <v>114</v>
      </c>
      <c r="M8494" t="s">
        <v>5486</v>
      </c>
      <c r="O8494" t="s">
        <v>18997</v>
      </c>
      <c r="P8494" t="s">
        <v>69915</v>
      </c>
      <c r="R8494" t="str">
        <f t="shared" si="264"/>
        <v>高密</v>
      </c>
      <c r="S8494" t="str">
        <f t="shared" si="265"/>
        <v>0114</v>
      </c>
    </row>
    <row r="8495" spans="1:19">
      <c r="A8495" t="s">
        <v>69916</v>
      </c>
      <c r="B8495" t="s">
        <v>69917</v>
      </c>
      <c r="C8495" t="s">
        <v>49</v>
      </c>
      <c r="D8495" t="s">
        <v>69918</v>
      </c>
      <c r="E8495" t="s">
        <v>65080</v>
      </c>
      <c r="F8495" t="s">
        <v>69919</v>
      </c>
      <c r="G8495" t="s">
        <v>69920</v>
      </c>
      <c r="H8495" t="s">
        <v>69921</v>
      </c>
      <c r="I8495" t="s">
        <v>5052</v>
      </c>
      <c r="J8495" t="s">
        <v>11218</v>
      </c>
      <c r="K8495" t="s">
        <v>11219</v>
      </c>
      <c r="L8495" t="s">
        <v>237</v>
      </c>
      <c r="M8495" t="s">
        <v>5247</v>
      </c>
      <c r="O8495" t="s">
        <v>11220</v>
      </c>
      <c r="P8495" t="s">
        <v>69922</v>
      </c>
      <c r="Q8495" t="s">
        <v>69923</v>
      </c>
      <c r="R8495" t="str">
        <f t="shared" si="264"/>
        <v>潍城</v>
      </c>
      <c r="S8495" t="str">
        <f t="shared" si="265"/>
        <v>0114</v>
      </c>
    </row>
    <row r="8496" spans="1:19">
      <c r="A8496" t="s">
        <v>69924</v>
      </c>
      <c r="B8496" t="s">
        <v>69925</v>
      </c>
      <c r="C8496" t="s">
        <v>49</v>
      </c>
      <c r="D8496" t="s">
        <v>69926</v>
      </c>
      <c r="E8496" t="s">
        <v>65080</v>
      </c>
      <c r="F8496" t="s">
        <v>69927</v>
      </c>
      <c r="G8496" t="s">
        <v>69928</v>
      </c>
      <c r="H8496" t="s">
        <v>69929</v>
      </c>
      <c r="I8496" t="s">
        <v>5221</v>
      </c>
      <c r="J8496" t="s">
        <v>7352</v>
      </c>
      <c r="K8496" t="s">
        <v>7353</v>
      </c>
      <c r="L8496" t="s">
        <v>60</v>
      </c>
      <c r="M8496" t="s">
        <v>5511</v>
      </c>
      <c r="O8496" t="s">
        <v>7354</v>
      </c>
      <c r="P8496" t="s">
        <v>69930</v>
      </c>
      <c r="R8496" t="str">
        <f t="shared" si="264"/>
        <v>奎文</v>
      </c>
      <c r="S8496" t="str">
        <f t="shared" si="265"/>
        <v>0114</v>
      </c>
    </row>
    <row r="8497" spans="1:19">
      <c r="A8497" t="s">
        <v>69931</v>
      </c>
      <c r="B8497" t="s">
        <v>69932</v>
      </c>
      <c r="C8497" t="s">
        <v>49</v>
      </c>
      <c r="D8497" t="s">
        <v>69933</v>
      </c>
      <c r="E8497" t="s">
        <v>65080</v>
      </c>
      <c r="F8497" t="s">
        <v>69934</v>
      </c>
      <c r="G8497" t="s">
        <v>69935</v>
      </c>
      <c r="H8497" t="s">
        <v>69936</v>
      </c>
      <c r="I8497" t="s">
        <v>5541</v>
      </c>
      <c r="J8497" t="s">
        <v>5743</v>
      </c>
      <c r="K8497" t="s">
        <v>5744</v>
      </c>
      <c r="L8497" t="s">
        <v>375</v>
      </c>
      <c r="M8497" t="s">
        <v>5745</v>
      </c>
      <c r="O8497" t="s">
        <v>5746</v>
      </c>
      <c r="Q8497" t="s">
        <v>69937</v>
      </c>
      <c r="R8497" t="str">
        <f t="shared" si="264"/>
        <v>昌邑</v>
      </c>
      <c r="S8497" t="str">
        <f t="shared" si="265"/>
        <v>0114</v>
      </c>
    </row>
    <row r="8498" spans="1:19">
      <c r="A8498" t="s">
        <v>69938</v>
      </c>
      <c r="B8498" t="s">
        <v>69939</v>
      </c>
      <c r="C8498" t="s">
        <v>49</v>
      </c>
      <c r="D8498" t="s">
        <v>69940</v>
      </c>
      <c r="E8498" t="s">
        <v>65080</v>
      </c>
      <c r="F8498" t="s">
        <v>69941</v>
      </c>
      <c r="G8498" t="s">
        <v>69942</v>
      </c>
      <c r="H8498" t="s">
        <v>69943</v>
      </c>
      <c r="I8498" t="s">
        <v>12757</v>
      </c>
      <c r="J8498" t="s">
        <v>12783</v>
      </c>
      <c r="K8498" t="s">
        <v>12784</v>
      </c>
      <c r="L8498" t="s">
        <v>105</v>
      </c>
      <c r="M8498" t="s">
        <v>5176</v>
      </c>
      <c r="O8498" t="s">
        <v>12785</v>
      </c>
      <c r="P8498" t="s">
        <v>69944</v>
      </c>
      <c r="Q8498" t="s">
        <v>69945</v>
      </c>
      <c r="R8498" t="str">
        <f t="shared" si="264"/>
        <v>寿光</v>
      </c>
      <c r="S8498" t="str">
        <f t="shared" si="265"/>
        <v>0114</v>
      </c>
    </row>
    <row r="8499" spans="1:19">
      <c r="A8499" t="s">
        <v>69946</v>
      </c>
      <c r="B8499" t="s">
        <v>69947</v>
      </c>
      <c r="C8499" t="s">
        <v>49</v>
      </c>
      <c r="D8499" t="s">
        <v>69948</v>
      </c>
      <c r="E8499" t="s">
        <v>65080</v>
      </c>
      <c r="F8499" t="s">
        <v>69949</v>
      </c>
      <c r="G8499" t="s">
        <v>69950</v>
      </c>
      <c r="H8499" t="s">
        <v>69951</v>
      </c>
      <c r="I8499" t="s">
        <v>6888</v>
      </c>
      <c r="J8499" t="s">
        <v>11218</v>
      </c>
      <c r="K8499" t="s">
        <v>11219</v>
      </c>
      <c r="L8499" t="s">
        <v>237</v>
      </c>
      <c r="M8499" t="s">
        <v>5247</v>
      </c>
      <c r="O8499" t="s">
        <v>11220</v>
      </c>
      <c r="P8499" t="s">
        <v>69952</v>
      </c>
      <c r="R8499" t="str">
        <f t="shared" si="264"/>
        <v>潍城</v>
      </c>
      <c r="S8499" t="str">
        <f t="shared" si="265"/>
        <v>0114</v>
      </c>
    </row>
    <row r="8500" spans="1:19">
      <c r="A8500" t="s">
        <v>3586</v>
      </c>
      <c r="B8500" t="s">
        <v>69953</v>
      </c>
      <c r="C8500" t="s">
        <v>49</v>
      </c>
      <c r="D8500" t="s">
        <v>69954</v>
      </c>
      <c r="E8500" t="s">
        <v>65080</v>
      </c>
      <c r="F8500" t="s">
        <v>69955</v>
      </c>
      <c r="G8500" t="s">
        <v>3584</v>
      </c>
      <c r="H8500" t="s">
        <v>69943</v>
      </c>
      <c r="I8500" t="s">
        <v>4852</v>
      </c>
      <c r="J8500" t="s">
        <v>5810</v>
      </c>
      <c r="K8500" t="s">
        <v>5811</v>
      </c>
      <c r="L8500" t="s">
        <v>77</v>
      </c>
      <c r="M8500" t="s">
        <v>5812</v>
      </c>
      <c r="O8500" t="s">
        <v>5813</v>
      </c>
      <c r="P8500" t="s">
        <v>69956</v>
      </c>
      <c r="Q8500" t="s">
        <v>69957</v>
      </c>
      <c r="R8500" t="str">
        <f t="shared" si="264"/>
        <v>临朐</v>
      </c>
      <c r="S8500" t="str">
        <f t="shared" si="265"/>
        <v>0114</v>
      </c>
    </row>
    <row r="8501" spans="1:19">
      <c r="A8501" t="s">
        <v>69958</v>
      </c>
      <c r="B8501" t="s">
        <v>69959</v>
      </c>
      <c r="C8501" t="s">
        <v>49</v>
      </c>
      <c r="D8501" t="s">
        <v>69960</v>
      </c>
      <c r="E8501" t="s">
        <v>65080</v>
      </c>
      <c r="F8501" t="s">
        <v>69961</v>
      </c>
      <c r="G8501" t="s">
        <v>69962</v>
      </c>
      <c r="H8501" t="s">
        <v>69963</v>
      </c>
      <c r="I8501" t="s">
        <v>12119</v>
      </c>
      <c r="J8501" t="s">
        <v>6161</v>
      </c>
      <c r="K8501" t="s">
        <v>6162</v>
      </c>
      <c r="L8501" t="s">
        <v>95</v>
      </c>
      <c r="M8501" t="s">
        <v>5709</v>
      </c>
      <c r="O8501" t="s">
        <v>6163</v>
      </c>
      <c r="R8501" t="str">
        <f t="shared" si="264"/>
        <v>安丘</v>
      </c>
      <c r="S8501" t="str">
        <f t="shared" si="265"/>
        <v>0114</v>
      </c>
    </row>
    <row r="8502" spans="1:19">
      <c r="A8502" t="s">
        <v>69964</v>
      </c>
      <c r="B8502" t="s">
        <v>69965</v>
      </c>
      <c r="C8502" t="s">
        <v>49</v>
      </c>
      <c r="D8502" t="s">
        <v>69966</v>
      </c>
      <c r="E8502" t="s">
        <v>65206</v>
      </c>
      <c r="F8502" t="s">
        <v>69967</v>
      </c>
      <c r="G8502" t="s">
        <v>69968</v>
      </c>
      <c r="H8502" t="s">
        <v>69969</v>
      </c>
      <c r="I8502" t="s">
        <v>5327</v>
      </c>
      <c r="J8502" t="s">
        <v>6411</v>
      </c>
      <c r="K8502" t="s">
        <v>6412</v>
      </c>
      <c r="L8502" t="s">
        <v>1136</v>
      </c>
      <c r="M8502" t="s">
        <v>6413</v>
      </c>
      <c r="O8502" t="s">
        <v>6414</v>
      </c>
      <c r="P8502" t="s">
        <v>69970</v>
      </c>
      <c r="Q8502" t="s">
        <v>69971</v>
      </c>
      <c r="R8502" t="str">
        <f t="shared" si="264"/>
        <v>昌乐</v>
      </c>
      <c r="S8502" t="str">
        <f t="shared" si="265"/>
        <v>0114</v>
      </c>
    </row>
    <row r="8503" spans="1:19">
      <c r="A8503" t="s">
        <v>69972</v>
      </c>
      <c r="B8503" t="s">
        <v>69973</v>
      </c>
      <c r="C8503" t="s">
        <v>49</v>
      </c>
      <c r="D8503" t="s">
        <v>69974</v>
      </c>
      <c r="E8503" t="s">
        <v>65080</v>
      </c>
      <c r="F8503" t="s">
        <v>69975</v>
      </c>
      <c r="G8503" t="s">
        <v>69976</v>
      </c>
      <c r="H8503" t="s">
        <v>69977</v>
      </c>
      <c r="I8503" t="s">
        <v>4852</v>
      </c>
      <c r="J8503" t="s">
        <v>6782</v>
      </c>
      <c r="K8503" t="s">
        <v>6783</v>
      </c>
      <c r="L8503" t="s">
        <v>105</v>
      </c>
      <c r="M8503" t="s">
        <v>5224</v>
      </c>
      <c r="O8503" t="s">
        <v>6784</v>
      </c>
      <c r="P8503" t="s">
        <v>69978</v>
      </c>
      <c r="Q8503" t="s">
        <v>63630</v>
      </c>
      <c r="R8503" t="str">
        <f t="shared" si="264"/>
        <v>寿光</v>
      </c>
      <c r="S8503" t="str">
        <f t="shared" si="265"/>
        <v>0114</v>
      </c>
    </row>
    <row r="8504" spans="1:19">
      <c r="A8504" t="s">
        <v>69979</v>
      </c>
      <c r="B8504" t="s">
        <v>69980</v>
      </c>
      <c r="C8504" t="s">
        <v>49</v>
      </c>
      <c r="D8504" t="s">
        <v>69981</v>
      </c>
      <c r="E8504" t="s">
        <v>65080</v>
      </c>
      <c r="F8504" t="s">
        <v>69982</v>
      </c>
      <c r="G8504" t="s">
        <v>69983</v>
      </c>
      <c r="H8504" t="s">
        <v>69984</v>
      </c>
      <c r="I8504" t="s">
        <v>4852</v>
      </c>
      <c r="J8504" t="s">
        <v>5374</v>
      </c>
      <c r="K8504" t="s">
        <v>5375</v>
      </c>
      <c r="L8504" t="s">
        <v>105</v>
      </c>
      <c r="M8504" t="s">
        <v>5376</v>
      </c>
      <c r="O8504" t="s">
        <v>5377</v>
      </c>
      <c r="P8504" t="s">
        <v>69985</v>
      </c>
      <c r="R8504" t="str">
        <f t="shared" si="264"/>
        <v>寿光</v>
      </c>
      <c r="S8504" t="str">
        <f t="shared" si="265"/>
        <v>0114</v>
      </c>
    </row>
    <row r="8505" spans="1:19">
      <c r="A8505" t="s">
        <v>69986</v>
      </c>
      <c r="B8505" t="s">
        <v>69987</v>
      </c>
      <c r="C8505" t="s">
        <v>49</v>
      </c>
      <c r="D8505" t="s">
        <v>69988</v>
      </c>
      <c r="E8505" t="s">
        <v>65080</v>
      </c>
      <c r="F8505" t="s">
        <v>69989</v>
      </c>
      <c r="G8505" t="s">
        <v>69990</v>
      </c>
      <c r="H8505" t="s">
        <v>69991</v>
      </c>
      <c r="I8505" t="s">
        <v>12119</v>
      </c>
      <c r="J8505" t="s">
        <v>19619</v>
      </c>
      <c r="K8505" t="s">
        <v>19620</v>
      </c>
      <c r="L8505" t="s">
        <v>77</v>
      </c>
      <c r="M8505" t="s">
        <v>5733</v>
      </c>
      <c r="O8505" t="s">
        <v>19621</v>
      </c>
      <c r="P8505" t="s">
        <v>69992</v>
      </c>
      <c r="Q8505" t="s">
        <v>69993</v>
      </c>
      <c r="R8505" t="str">
        <f t="shared" si="264"/>
        <v>临朐</v>
      </c>
      <c r="S8505" t="str">
        <f t="shared" si="265"/>
        <v>0114</v>
      </c>
    </row>
    <row r="8506" spans="1:19">
      <c r="A8506" t="s">
        <v>69994</v>
      </c>
      <c r="B8506" t="s">
        <v>69995</v>
      </c>
      <c r="C8506" t="s">
        <v>49</v>
      </c>
      <c r="D8506" t="s">
        <v>69996</v>
      </c>
      <c r="E8506" t="s">
        <v>65080</v>
      </c>
      <c r="F8506" t="s">
        <v>69997</v>
      </c>
      <c r="G8506" t="s">
        <v>69998</v>
      </c>
      <c r="H8506" t="s">
        <v>69999</v>
      </c>
      <c r="I8506" t="s">
        <v>12119</v>
      </c>
      <c r="J8506" t="s">
        <v>4842</v>
      </c>
      <c r="K8506" t="s">
        <v>4843</v>
      </c>
      <c r="L8506" t="s">
        <v>95</v>
      </c>
      <c r="M8506" t="s">
        <v>4844</v>
      </c>
      <c r="O8506" t="s">
        <v>4846</v>
      </c>
      <c r="P8506" t="s">
        <v>70000</v>
      </c>
      <c r="R8506" t="str">
        <f t="shared" si="264"/>
        <v>安丘</v>
      </c>
      <c r="S8506" t="str">
        <f t="shared" si="265"/>
        <v>0114</v>
      </c>
    </row>
    <row r="8507" spans="1:19">
      <c r="A8507" t="s">
        <v>70001</v>
      </c>
      <c r="B8507" t="s">
        <v>70002</v>
      </c>
      <c r="C8507" t="s">
        <v>49</v>
      </c>
      <c r="D8507" t="s">
        <v>70003</v>
      </c>
      <c r="E8507" t="s">
        <v>65080</v>
      </c>
      <c r="F8507" t="s">
        <v>70004</v>
      </c>
      <c r="G8507" t="s">
        <v>70005</v>
      </c>
      <c r="H8507" t="s">
        <v>70006</v>
      </c>
      <c r="I8507" t="s">
        <v>4852</v>
      </c>
      <c r="J8507" t="s">
        <v>7514</v>
      </c>
      <c r="K8507" t="s">
        <v>7515</v>
      </c>
      <c r="L8507" t="s">
        <v>95</v>
      </c>
      <c r="M8507" t="s">
        <v>5042</v>
      </c>
      <c r="O8507" t="s">
        <v>7516</v>
      </c>
      <c r="P8507" t="s">
        <v>70007</v>
      </c>
      <c r="Q8507" t="s">
        <v>70008</v>
      </c>
      <c r="R8507" t="str">
        <f t="shared" si="264"/>
        <v>安丘</v>
      </c>
      <c r="S8507" t="str">
        <f t="shared" si="265"/>
        <v>0114</v>
      </c>
    </row>
    <row r="8508" spans="1:19">
      <c r="A8508" t="s">
        <v>70009</v>
      </c>
      <c r="B8508" t="s">
        <v>70010</v>
      </c>
      <c r="C8508" t="s">
        <v>49</v>
      </c>
      <c r="D8508" t="s">
        <v>70011</v>
      </c>
      <c r="E8508" t="s">
        <v>65080</v>
      </c>
      <c r="F8508" t="s">
        <v>70012</v>
      </c>
      <c r="G8508" t="s">
        <v>70013</v>
      </c>
      <c r="H8508" t="s">
        <v>70014</v>
      </c>
      <c r="I8508" t="s">
        <v>12119</v>
      </c>
      <c r="J8508" t="s">
        <v>17246</v>
      </c>
      <c r="K8508" t="s">
        <v>17247</v>
      </c>
      <c r="L8508" t="s">
        <v>114</v>
      </c>
      <c r="M8508" t="s">
        <v>9901</v>
      </c>
      <c r="O8508" t="s">
        <v>17248</v>
      </c>
      <c r="P8508" t="s">
        <v>70015</v>
      </c>
      <c r="Q8508" t="s">
        <v>70016</v>
      </c>
      <c r="R8508" t="str">
        <f t="shared" si="264"/>
        <v>高密</v>
      </c>
      <c r="S8508" t="str">
        <f t="shared" si="265"/>
        <v>0114</v>
      </c>
    </row>
    <row r="8509" spans="1:19">
      <c r="A8509" t="s">
        <v>70017</v>
      </c>
      <c r="B8509" t="s">
        <v>70018</v>
      </c>
      <c r="C8509" t="s">
        <v>49</v>
      </c>
      <c r="D8509" t="s">
        <v>70019</v>
      </c>
      <c r="E8509" t="s">
        <v>65206</v>
      </c>
      <c r="F8509" t="s">
        <v>70020</v>
      </c>
      <c r="G8509" t="s">
        <v>70021</v>
      </c>
      <c r="H8509" t="s">
        <v>70022</v>
      </c>
      <c r="I8509" t="s">
        <v>4841</v>
      </c>
      <c r="J8509" t="s">
        <v>11556</v>
      </c>
      <c r="K8509" t="s">
        <v>11557</v>
      </c>
      <c r="L8509" t="s">
        <v>105</v>
      </c>
      <c r="M8509" t="s">
        <v>5769</v>
      </c>
      <c r="O8509" t="s">
        <v>11558</v>
      </c>
      <c r="P8509" t="s">
        <v>70023</v>
      </c>
      <c r="Q8509" t="s">
        <v>70024</v>
      </c>
      <c r="R8509" t="str">
        <f t="shared" si="264"/>
        <v>寿光</v>
      </c>
      <c r="S8509" t="str">
        <f t="shared" si="265"/>
        <v>0114</v>
      </c>
    </row>
    <row r="8510" spans="1:19">
      <c r="A8510" t="s">
        <v>70025</v>
      </c>
      <c r="B8510" t="s">
        <v>70026</v>
      </c>
      <c r="C8510" t="s">
        <v>49</v>
      </c>
      <c r="D8510" t="s">
        <v>70027</v>
      </c>
      <c r="E8510" t="s">
        <v>65080</v>
      </c>
      <c r="F8510" t="s">
        <v>70028</v>
      </c>
      <c r="G8510" t="s">
        <v>70029</v>
      </c>
      <c r="H8510" t="s">
        <v>70030</v>
      </c>
      <c r="I8510" t="s">
        <v>5560</v>
      </c>
      <c r="J8510" t="s">
        <v>6878</v>
      </c>
      <c r="K8510" t="s">
        <v>6879</v>
      </c>
      <c r="L8510" t="s">
        <v>95</v>
      </c>
      <c r="M8510" t="s">
        <v>4844</v>
      </c>
      <c r="O8510" t="s">
        <v>6880</v>
      </c>
      <c r="P8510" t="s">
        <v>70031</v>
      </c>
      <c r="R8510" t="str">
        <f t="shared" si="264"/>
        <v>安丘</v>
      </c>
      <c r="S8510" t="str">
        <f t="shared" si="265"/>
        <v>0114</v>
      </c>
    </row>
    <row r="8511" spans="1:19">
      <c r="A8511" t="s">
        <v>70032</v>
      </c>
      <c r="B8511" t="s">
        <v>70033</v>
      </c>
      <c r="C8511" t="s">
        <v>49</v>
      </c>
      <c r="D8511" t="s">
        <v>70034</v>
      </c>
      <c r="E8511" t="s">
        <v>65080</v>
      </c>
      <c r="F8511" t="s">
        <v>70035</v>
      </c>
      <c r="G8511" t="s">
        <v>70036</v>
      </c>
      <c r="H8511" t="s">
        <v>70037</v>
      </c>
      <c r="I8511" t="s">
        <v>4852</v>
      </c>
      <c r="J8511" t="s">
        <v>11218</v>
      </c>
      <c r="K8511" t="s">
        <v>11219</v>
      </c>
      <c r="L8511" t="s">
        <v>237</v>
      </c>
      <c r="M8511" t="s">
        <v>5247</v>
      </c>
      <c r="O8511" t="s">
        <v>11220</v>
      </c>
      <c r="P8511" t="s">
        <v>70038</v>
      </c>
      <c r="R8511" t="str">
        <f t="shared" si="264"/>
        <v>潍城</v>
      </c>
      <c r="S8511" t="str">
        <f t="shared" si="265"/>
        <v>0114</v>
      </c>
    </row>
    <row r="8512" spans="1:19">
      <c r="A8512" t="s">
        <v>70039</v>
      </c>
      <c r="B8512" t="s">
        <v>70040</v>
      </c>
      <c r="C8512" t="s">
        <v>49</v>
      </c>
      <c r="D8512" t="s">
        <v>70041</v>
      </c>
      <c r="E8512" t="s">
        <v>65080</v>
      </c>
      <c r="F8512" t="s">
        <v>70042</v>
      </c>
      <c r="G8512" t="s">
        <v>70043</v>
      </c>
      <c r="H8512" t="s">
        <v>70044</v>
      </c>
      <c r="I8512" t="s">
        <v>4785</v>
      </c>
      <c r="J8512" t="s">
        <v>5283</v>
      </c>
      <c r="K8512" t="s">
        <v>5284</v>
      </c>
      <c r="L8512" t="s">
        <v>50</v>
      </c>
      <c r="M8512" t="s">
        <v>4816</v>
      </c>
      <c r="O8512" t="s">
        <v>5285</v>
      </c>
      <c r="P8512" t="s">
        <v>70045</v>
      </c>
      <c r="R8512" t="str">
        <f t="shared" si="264"/>
        <v>青州</v>
      </c>
      <c r="S8512" t="str">
        <f t="shared" si="265"/>
        <v>0114</v>
      </c>
    </row>
    <row r="8513" spans="1:19">
      <c r="A8513" t="s">
        <v>70046</v>
      </c>
      <c r="B8513" t="s">
        <v>70047</v>
      </c>
      <c r="C8513" t="s">
        <v>49</v>
      </c>
      <c r="D8513" t="s">
        <v>70048</v>
      </c>
      <c r="E8513" t="s">
        <v>65080</v>
      </c>
      <c r="F8513" t="s">
        <v>70049</v>
      </c>
      <c r="G8513" t="s">
        <v>70050</v>
      </c>
      <c r="H8513" t="s">
        <v>70051</v>
      </c>
      <c r="I8513" t="s">
        <v>4785</v>
      </c>
      <c r="J8513" t="s">
        <v>19619</v>
      </c>
      <c r="K8513" t="s">
        <v>19620</v>
      </c>
      <c r="L8513" t="s">
        <v>77</v>
      </c>
      <c r="M8513" t="s">
        <v>5733</v>
      </c>
      <c r="O8513" t="s">
        <v>19621</v>
      </c>
      <c r="P8513" t="s">
        <v>70052</v>
      </c>
      <c r="Q8513" t="s">
        <v>70053</v>
      </c>
      <c r="R8513" t="str">
        <f t="shared" ref="R8513:R8576" si="266">IF(OR(LEFT(L8513,2)="高新"),"奎文",IF(LEFT(L8513,2)="峡山","坊子",IF(LEFT(L8513,2)="滨海","寒亭",LEFT(L8513,2))))</f>
        <v>临朐</v>
      </c>
      <c r="S8513" t="str">
        <f t="shared" ref="S8513:S8576" si="267">TEXT(B8513,"mmdd")</f>
        <v>0114</v>
      </c>
    </row>
    <row r="8514" spans="1:19">
      <c r="A8514" t="s">
        <v>70054</v>
      </c>
      <c r="B8514" t="s">
        <v>70055</v>
      </c>
      <c r="C8514" t="s">
        <v>49</v>
      </c>
      <c r="D8514" t="s">
        <v>70056</v>
      </c>
      <c r="E8514" t="s">
        <v>67489</v>
      </c>
      <c r="F8514" t="s">
        <v>70057</v>
      </c>
      <c r="G8514" t="s">
        <v>70058</v>
      </c>
      <c r="H8514" t="s">
        <v>70059</v>
      </c>
      <c r="I8514" t="s">
        <v>4828</v>
      </c>
      <c r="J8514" t="s">
        <v>5097</v>
      </c>
      <c r="K8514" t="s">
        <v>5098</v>
      </c>
      <c r="L8514" t="s">
        <v>86</v>
      </c>
      <c r="M8514" t="s">
        <v>5099</v>
      </c>
      <c r="N8514" t="s">
        <v>5801</v>
      </c>
      <c r="O8514" t="s">
        <v>5100</v>
      </c>
      <c r="P8514" t="s">
        <v>70060</v>
      </c>
      <c r="R8514" t="str">
        <f t="shared" si="266"/>
        <v>坊子</v>
      </c>
      <c r="S8514" t="str">
        <f t="shared" si="267"/>
        <v>0114</v>
      </c>
    </row>
    <row r="8515" spans="1:19">
      <c r="A8515" t="s">
        <v>70061</v>
      </c>
      <c r="B8515" t="s">
        <v>70062</v>
      </c>
      <c r="C8515" t="s">
        <v>49</v>
      </c>
      <c r="D8515" t="s">
        <v>70063</v>
      </c>
      <c r="E8515" t="s">
        <v>65072</v>
      </c>
      <c r="F8515" t="s">
        <v>70064</v>
      </c>
      <c r="G8515" t="s">
        <v>70065</v>
      </c>
      <c r="H8515" t="s">
        <v>70066</v>
      </c>
      <c r="I8515" t="s">
        <v>5327</v>
      </c>
      <c r="J8515" t="s">
        <v>15359</v>
      </c>
      <c r="K8515" t="s">
        <v>15360</v>
      </c>
      <c r="L8515" t="s">
        <v>86</v>
      </c>
      <c r="M8515" t="s">
        <v>6297</v>
      </c>
      <c r="N8515" t="s">
        <v>5030</v>
      </c>
      <c r="O8515" t="s">
        <v>15361</v>
      </c>
      <c r="P8515" t="s">
        <v>70067</v>
      </c>
      <c r="R8515" t="str">
        <f t="shared" si="266"/>
        <v>坊子</v>
      </c>
      <c r="S8515" t="str">
        <f t="shared" si="267"/>
        <v>0114</v>
      </c>
    </row>
    <row r="8516" spans="1:19">
      <c r="A8516" t="s">
        <v>70068</v>
      </c>
      <c r="B8516" t="s">
        <v>70069</v>
      </c>
      <c r="C8516" t="s">
        <v>49</v>
      </c>
      <c r="D8516" t="s">
        <v>70070</v>
      </c>
      <c r="E8516" t="s">
        <v>65072</v>
      </c>
      <c r="F8516" t="s">
        <v>70071</v>
      </c>
      <c r="G8516" t="s">
        <v>70072</v>
      </c>
      <c r="H8516" t="s">
        <v>70073</v>
      </c>
      <c r="I8516" t="s">
        <v>4955</v>
      </c>
      <c r="J8516" t="s">
        <v>34460</v>
      </c>
      <c r="K8516" t="s">
        <v>34461</v>
      </c>
      <c r="L8516" t="s">
        <v>114</v>
      </c>
      <c r="M8516" t="s">
        <v>4831</v>
      </c>
      <c r="N8516" t="s">
        <v>5960</v>
      </c>
      <c r="O8516" t="s">
        <v>34462</v>
      </c>
      <c r="P8516" t="s">
        <v>70074</v>
      </c>
      <c r="Q8516" t="s">
        <v>70075</v>
      </c>
      <c r="R8516" t="str">
        <f t="shared" si="266"/>
        <v>高密</v>
      </c>
      <c r="S8516" t="str">
        <f t="shared" si="267"/>
        <v>0114</v>
      </c>
    </row>
    <row r="8517" spans="1:19">
      <c r="A8517" t="s">
        <v>70076</v>
      </c>
      <c r="B8517" t="s">
        <v>70077</v>
      </c>
      <c r="C8517" t="s">
        <v>49</v>
      </c>
      <c r="D8517" t="s">
        <v>70078</v>
      </c>
      <c r="E8517" t="s">
        <v>67489</v>
      </c>
      <c r="F8517" t="s">
        <v>70079</v>
      </c>
      <c r="G8517" t="s">
        <v>70080</v>
      </c>
      <c r="H8517" t="s">
        <v>70081</v>
      </c>
      <c r="I8517" t="s">
        <v>4785</v>
      </c>
      <c r="J8517" t="s">
        <v>5561</v>
      </c>
      <c r="K8517" t="s">
        <v>5562</v>
      </c>
      <c r="L8517" t="s">
        <v>237</v>
      </c>
      <c r="M8517" t="s">
        <v>4788</v>
      </c>
      <c r="N8517" t="s">
        <v>8593</v>
      </c>
      <c r="O8517" t="s">
        <v>5563</v>
      </c>
      <c r="P8517" t="s">
        <v>70082</v>
      </c>
      <c r="R8517" t="str">
        <f t="shared" si="266"/>
        <v>潍城</v>
      </c>
      <c r="S8517" t="str">
        <f t="shared" si="267"/>
        <v>0114</v>
      </c>
    </row>
    <row r="8518" spans="1:19">
      <c r="A8518" t="s">
        <v>70083</v>
      </c>
      <c r="B8518" t="s">
        <v>70084</v>
      </c>
      <c r="C8518" t="s">
        <v>49</v>
      </c>
      <c r="D8518" t="s">
        <v>70085</v>
      </c>
      <c r="E8518" t="s">
        <v>65072</v>
      </c>
      <c r="F8518" t="s">
        <v>70086</v>
      </c>
      <c r="G8518" t="s">
        <v>70087</v>
      </c>
      <c r="H8518" t="s">
        <v>70088</v>
      </c>
      <c r="I8518" t="s">
        <v>4852</v>
      </c>
      <c r="J8518" t="s">
        <v>8305</v>
      </c>
      <c r="K8518" t="s">
        <v>8306</v>
      </c>
      <c r="L8518" t="s">
        <v>60</v>
      </c>
      <c r="M8518" t="s">
        <v>5511</v>
      </c>
      <c r="N8518" t="s">
        <v>6243</v>
      </c>
      <c r="O8518" t="s">
        <v>8307</v>
      </c>
      <c r="P8518" t="s">
        <v>70089</v>
      </c>
      <c r="Q8518" t="s">
        <v>70090</v>
      </c>
      <c r="R8518" t="str">
        <f t="shared" si="266"/>
        <v>奎文</v>
      </c>
      <c r="S8518" t="str">
        <f t="shared" si="267"/>
        <v>0114</v>
      </c>
    </row>
    <row r="8519" spans="1:19">
      <c r="A8519" t="s">
        <v>70091</v>
      </c>
      <c r="B8519" t="s">
        <v>70092</v>
      </c>
      <c r="C8519" t="s">
        <v>49</v>
      </c>
      <c r="D8519" t="s">
        <v>70093</v>
      </c>
      <c r="E8519" t="s">
        <v>67489</v>
      </c>
      <c r="F8519" t="s">
        <v>70094</v>
      </c>
      <c r="G8519" t="s">
        <v>70095</v>
      </c>
      <c r="H8519" t="s">
        <v>70096</v>
      </c>
      <c r="I8519" t="s">
        <v>4785</v>
      </c>
      <c r="J8519" t="s">
        <v>4956</v>
      </c>
      <c r="K8519" t="s">
        <v>4957</v>
      </c>
      <c r="L8519" t="s">
        <v>95</v>
      </c>
      <c r="M8519" t="s">
        <v>4958</v>
      </c>
      <c r="N8519" t="s">
        <v>4933</v>
      </c>
      <c r="O8519" t="s">
        <v>4960</v>
      </c>
      <c r="P8519" t="s">
        <v>70097</v>
      </c>
      <c r="Q8519" t="s">
        <v>70098</v>
      </c>
      <c r="R8519" t="str">
        <f t="shared" si="266"/>
        <v>安丘</v>
      </c>
      <c r="S8519" t="str">
        <f t="shared" si="267"/>
        <v>0114</v>
      </c>
    </row>
    <row r="8520" spans="1:19">
      <c r="A8520" t="s">
        <v>70099</v>
      </c>
      <c r="B8520" t="s">
        <v>70100</v>
      </c>
      <c r="C8520" t="s">
        <v>49</v>
      </c>
      <c r="D8520" t="s">
        <v>70101</v>
      </c>
      <c r="E8520" t="s">
        <v>65072</v>
      </c>
      <c r="F8520" t="s">
        <v>70102</v>
      </c>
      <c r="G8520" t="s">
        <v>70103</v>
      </c>
      <c r="H8520" t="s">
        <v>70062</v>
      </c>
      <c r="I8520" t="s">
        <v>4841</v>
      </c>
      <c r="J8520" t="s">
        <v>12715</v>
      </c>
      <c r="K8520" t="s">
        <v>12716</v>
      </c>
      <c r="L8520" t="s">
        <v>123</v>
      </c>
      <c r="M8520" t="s">
        <v>7767</v>
      </c>
      <c r="N8520" t="s">
        <v>4881</v>
      </c>
      <c r="O8520" t="s">
        <v>12717</v>
      </c>
      <c r="P8520" t="s">
        <v>70104</v>
      </c>
      <c r="Q8520" t="s">
        <v>70105</v>
      </c>
      <c r="R8520" t="str">
        <f t="shared" si="266"/>
        <v>诸城</v>
      </c>
      <c r="S8520" t="str">
        <f t="shared" si="267"/>
        <v>0114</v>
      </c>
    </row>
    <row r="8521" spans="1:19">
      <c r="A8521" t="s">
        <v>70106</v>
      </c>
      <c r="B8521" t="s">
        <v>70107</v>
      </c>
      <c r="C8521" t="s">
        <v>49</v>
      </c>
      <c r="D8521" t="s">
        <v>70108</v>
      </c>
      <c r="E8521" t="s">
        <v>65072</v>
      </c>
      <c r="F8521" t="s">
        <v>70109</v>
      </c>
      <c r="G8521" t="s">
        <v>70110</v>
      </c>
      <c r="H8521" t="s">
        <v>70111</v>
      </c>
      <c r="I8521" t="s">
        <v>4852</v>
      </c>
      <c r="J8521" t="s">
        <v>8984</v>
      </c>
      <c r="K8521" t="s">
        <v>8985</v>
      </c>
      <c r="L8521" t="s">
        <v>60</v>
      </c>
      <c r="M8521" t="s">
        <v>5511</v>
      </c>
      <c r="N8521" t="s">
        <v>4905</v>
      </c>
      <c r="O8521" t="s">
        <v>8986</v>
      </c>
      <c r="P8521" t="s">
        <v>70112</v>
      </c>
      <c r="R8521" t="str">
        <f t="shared" si="266"/>
        <v>奎文</v>
      </c>
      <c r="S8521" t="str">
        <f t="shared" si="267"/>
        <v>0114</v>
      </c>
    </row>
    <row r="8522" spans="1:19">
      <c r="A8522" t="s">
        <v>70113</v>
      </c>
      <c r="B8522" t="s">
        <v>70114</v>
      </c>
      <c r="C8522" t="s">
        <v>49</v>
      </c>
      <c r="D8522" t="s">
        <v>70115</v>
      </c>
      <c r="E8522" t="s">
        <v>65129</v>
      </c>
      <c r="F8522" t="s">
        <v>70116</v>
      </c>
      <c r="G8522" t="s">
        <v>70117</v>
      </c>
      <c r="H8522" t="s">
        <v>70118</v>
      </c>
      <c r="I8522" t="s">
        <v>12119</v>
      </c>
      <c r="J8522" t="s">
        <v>5778</v>
      </c>
      <c r="K8522" t="s">
        <v>5779</v>
      </c>
      <c r="L8522" t="s">
        <v>105</v>
      </c>
      <c r="M8522" t="s">
        <v>5197</v>
      </c>
      <c r="N8522" t="s">
        <v>4892</v>
      </c>
      <c r="O8522" t="s">
        <v>5780</v>
      </c>
      <c r="P8522" t="s">
        <v>70119</v>
      </c>
      <c r="Q8522" t="s">
        <v>67898</v>
      </c>
      <c r="R8522" t="str">
        <f t="shared" si="266"/>
        <v>寿光</v>
      </c>
      <c r="S8522" t="str">
        <f t="shared" si="267"/>
        <v>0114</v>
      </c>
    </row>
    <row r="8523" spans="1:19">
      <c r="A8523" t="s">
        <v>70120</v>
      </c>
      <c r="B8523" t="s">
        <v>70121</v>
      </c>
      <c r="C8523" t="s">
        <v>49</v>
      </c>
      <c r="D8523" t="s">
        <v>70122</v>
      </c>
      <c r="E8523" t="s">
        <v>65072</v>
      </c>
      <c r="F8523" t="s">
        <v>70123</v>
      </c>
      <c r="G8523" t="s">
        <v>70124</v>
      </c>
      <c r="H8523" t="s">
        <v>70125</v>
      </c>
      <c r="I8523" t="s">
        <v>4785</v>
      </c>
      <c r="J8523" t="s">
        <v>10316</v>
      </c>
      <c r="K8523" t="s">
        <v>10317</v>
      </c>
      <c r="L8523" t="s">
        <v>262</v>
      </c>
      <c r="M8523" t="s">
        <v>10318</v>
      </c>
      <c r="O8523" t="s">
        <v>10319</v>
      </c>
      <c r="P8523" t="s">
        <v>70126</v>
      </c>
      <c r="Q8523" t="s">
        <v>70127</v>
      </c>
      <c r="R8523" t="str">
        <f t="shared" si="266"/>
        <v>寒亭</v>
      </c>
      <c r="S8523" t="str">
        <f t="shared" si="267"/>
        <v>0114</v>
      </c>
    </row>
    <row r="8524" spans="1:19">
      <c r="A8524" t="s">
        <v>70128</v>
      </c>
      <c r="B8524" t="s">
        <v>70129</v>
      </c>
      <c r="C8524" t="s">
        <v>49</v>
      </c>
      <c r="D8524" t="s">
        <v>70130</v>
      </c>
      <c r="E8524" t="s">
        <v>65072</v>
      </c>
      <c r="F8524" t="s">
        <v>70131</v>
      </c>
      <c r="G8524" t="s">
        <v>70132</v>
      </c>
      <c r="H8524" t="s">
        <v>70133</v>
      </c>
      <c r="I8524" t="s">
        <v>4852</v>
      </c>
      <c r="J8524" t="s">
        <v>5097</v>
      </c>
      <c r="K8524" t="s">
        <v>5098</v>
      </c>
      <c r="L8524" t="s">
        <v>86</v>
      </c>
      <c r="M8524" t="s">
        <v>5099</v>
      </c>
      <c r="N8524" t="s">
        <v>5801</v>
      </c>
      <c r="O8524" t="s">
        <v>5100</v>
      </c>
      <c r="P8524" t="s">
        <v>70134</v>
      </c>
      <c r="Q8524" t="s">
        <v>70135</v>
      </c>
      <c r="R8524" t="str">
        <f t="shared" si="266"/>
        <v>坊子</v>
      </c>
      <c r="S8524" t="str">
        <f t="shared" si="267"/>
        <v>0114</v>
      </c>
    </row>
    <row r="8525" spans="1:19">
      <c r="A8525" t="s">
        <v>70136</v>
      </c>
      <c r="B8525" t="s">
        <v>70137</v>
      </c>
      <c r="C8525" t="s">
        <v>49</v>
      </c>
      <c r="D8525" t="s">
        <v>70138</v>
      </c>
      <c r="E8525" t="s">
        <v>65072</v>
      </c>
      <c r="F8525" t="s">
        <v>70139</v>
      </c>
      <c r="G8525" t="s">
        <v>70140</v>
      </c>
      <c r="H8525" t="s">
        <v>70141</v>
      </c>
      <c r="I8525" t="s">
        <v>5835</v>
      </c>
      <c r="J8525" t="s">
        <v>4943</v>
      </c>
      <c r="K8525" t="s">
        <v>4944</v>
      </c>
      <c r="L8525" t="s">
        <v>105</v>
      </c>
      <c r="M8525" t="s">
        <v>4945</v>
      </c>
      <c r="N8525" t="s">
        <v>4933</v>
      </c>
      <c r="O8525" t="s">
        <v>4947</v>
      </c>
      <c r="P8525" t="s">
        <v>70142</v>
      </c>
      <c r="Q8525" t="s">
        <v>70143</v>
      </c>
      <c r="R8525" t="str">
        <f t="shared" si="266"/>
        <v>寿光</v>
      </c>
      <c r="S8525" t="str">
        <f t="shared" si="267"/>
        <v>0114</v>
      </c>
    </row>
    <row r="8526" spans="1:19">
      <c r="A8526" t="s">
        <v>70144</v>
      </c>
      <c r="B8526" t="s">
        <v>70145</v>
      </c>
      <c r="C8526" t="s">
        <v>49</v>
      </c>
      <c r="D8526" t="s">
        <v>70146</v>
      </c>
      <c r="E8526" t="s">
        <v>65129</v>
      </c>
      <c r="F8526" t="s">
        <v>65874</v>
      </c>
      <c r="G8526" t="s">
        <v>65875</v>
      </c>
      <c r="H8526" t="s">
        <v>70147</v>
      </c>
      <c r="I8526" t="s">
        <v>12757</v>
      </c>
      <c r="J8526" t="s">
        <v>6878</v>
      </c>
      <c r="K8526" t="s">
        <v>6879</v>
      </c>
      <c r="L8526" t="s">
        <v>95</v>
      </c>
      <c r="M8526" t="s">
        <v>4844</v>
      </c>
      <c r="N8526" t="s">
        <v>5699</v>
      </c>
      <c r="O8526" t="s">
        <v>6880</v>
      </c>
      <c r="P8526" t="s">
        <v>70148</v>
      </c>
      <c r="Q8526" t="s">
        <v>65850</v>
      </c>
      <c r="R8526" t="str">
        <f t="shared" si="266"/>
        <v>安丘</v>
      </c>
      <c r="S8526" t="str">
        <f t="shared" si="267"/>
        <v>0114</v>
      </c>
    </row>
    <row r="8527" spans="1:19">
      <c r="A8527" t="s">
        <v>70149</v>
      </c>
      <c r="B8527" t="s">
        <v>70150</v>
      </c>
      <c r="C8527" t="s">
        <v>49</v>
      </c>
      <c r="D8527" t="s">
        <v>70151</v>
      </c>
      <c r="E8527" t="s">
        <v>65072</v>
      </c>
      <c r="F8527" t="s">
        <v>70152</v>
      </c>
      <c r="G8527" t="s">
        <v>70153</v>
      </c>
      <c r="H8527" t="s">
        <v>70154</v>
      </c>
      <c r="I8527" t="s">
        <v>5835</v>
      </c>
      <c r="J8527" t="s">
        <v>50723</v>
      </c>
      <c r="K8527" t="s">
        <v>50724</v>
      </c>
      <c r="L8527" t="s">
        <v>105</v>
      </c>
      <c r="M8527" t="s">
        <v>6055</v>
      </c>
      <c r="N8527" t="s">
        <v>4933</v>
      </c>
      <c r="O8527" t="s">
        <v>50725</v>
      </c>
      <c r="P8527" t="s">
        <v>70155</v>
      </c>
      <c r="Q8527" t="s">
        <v>70156</v>
      </c>
      <c r="R8527" t="str">
        <f t="shared" si="266"/>
        <v>寿光</v>
      </c>
      <c r="S8527" t="str">
        <f t="shared" si="267"/>
        <v>0114</v>
      </c>
    </row>
    <row r="8528" spans="1:19">
      <c r="A8528" t="s">
        <v>70157</v>
      </c>
      <c r="B8528" t="s">
        <v>70158</v>
      </c>
      <c r="C8528" t="s">
        <v>49</v>
      </c>
      <c r="D8528" t="s">
        <v>70159</v>
      </c>
      <c r="E8528" t="s">
        <v>65072</v>
      </c>
      <c r="F8528" t="s">
        <v>70160</v>
      </c>
      <c r="G8528" t="s">
        <v>70161</v>
      </c>
      <c r="H8528" t="s">
        <v>70162</v>
      </c>
      <c r="I8528" t="s">
        <v>5052</v>
      </c>
      <c r="J8528" t="s">
        <v>11618</v>
      </c>
      <c r="K8528" t="s">
        <v>11619</v>
      </c>
      <c r="L8528" t="s">
        <v>237</v>
      </c>
      <c r="M8528" t="s">
        <v>4868</v>
      </c>
      <c r="N8528" t="s">
        <v>5487</v>
      </c>
      <c r="O8528" t="s">
        <v>11620</v>
      </c>
      <c r="P8528" t="s">
        <v>70163</v>
      </c>
      <c r="Q8528" t="s">
        <v>46688</v>
      </c>
      <c r="R8528" t="str">
        <f t="shared" si="266"/>
        <v>潍城</v>
      </c>
      <c r="S8528" t="str">
        <f t="shared" si="267"/>
        <v>0114</v>
      </c>
    </row>
    <row r="8529" spans="1:19">
      <c r="A8529" t="s">
        <v>70164</v>
      </c>
      <c r="B8529" t="s">
        <v>70165</v>
      </c>
      <c r="C8529" t="s">
        <v>49</v>
      </c>
      <c r="D8529" t="s">
        <v>70166</v>
      </c>
      <c r="E8529" t="s">
        <v>65080</v>
      </c>
      <c r="F8529" t="s">
        <v>70167</v>
      </c>
      <c r="G8529" t="s">
        <v>70168</v>
      </c>
      <c r="H8529" t="s">
        <v>70169</v>
      </c>
      <c r="I8529" t="s">
        <v>4852</v>
      </c>
      <c r="J8529" t="s">
        <v>7309</v>
      </c>
      <c r="K8529" t="s">
        <v>7310</v>
      </c>
      <c r="L8529" t="s">
        <v>375</v>
      </c>
      <c r="M8529" t="s">
        <v>5745</v>
      </c>
      <c r="O8529" t="s">
        <v>7311</v>
      </c>
      <c r="P8529" t="s">
        <v>70170</v>
      </c>
      <c r="Q8529" t="s">
        <v>70171</v>
      </c>
      <c r="R8529" t="str">
        <f t="shared" si="266"/>
        <v>昌邑</v>
      </c>
      <c r="S8529" t="str">
        <f t="shared" si="267"/>
        <v>0114</v>
      </c>
    </row>
    <row r="8530" spans="1:19">
      <c r="A8530" t="s">
        <v>70172</v>
      </c>
      <c r="B8530" t="s">
        <v>70173</v>
      </c>
      <c r="C8530" t="s">
        <v>49</v>
      </c>
      <c r="D8530" t="s">
        <v>70174</v>
      </c>
      <c r="E8530" t="s">
        <v>65206</v>
      </c>
      <c r="F8530" t="s">
        <v>70175</v>
      </c>
      <c r="G8530" t="s">
        <v>70176</v>
      </c>
      <c r="H8530" t="s">
        <v>70177</v>
      </c>
      <c r="I8530" t="s">
        <v>5327</v>
      </c>
      <c r="J8530" t="s">
        <v>26129</v>
      </c>
      <c r="K8530" t="s">
        <v>26130</v>
      </c>
      <c r="L8530" t="s">
        <v>1136</v>
      </c>
      <c r="M8530" t="s">
        <v>6413</v>
      </c>
      <c r="O8530" t="s">
        <v>26131</v>
      </c>
      <c r="P8530" t="s">
        <v>70178</v>
      </c>
      <c r="Q8530" t="s">
        <v>70179</v>
      </c>
      <c r="R8530" t="str">
        <f t="shared" si="266"/>
        <v>昌乐</v>
      </c>
      <c r="S8530" t="str">
        <f t="shared" si="267"/>
        <v>0114</v>
      </c>
    </row>
    <row r="8531" spans="1:19">
      <c r="A8531" t="s">
        <v>3626</v>
      </c>
      <c r="B8531" t="s">
        <v>70180</v>
      </c>
      <c r="C8531" t="s">
        <v>49</v>
      </c>
      <c r="D8531" t="s">
        <v>70181</v>
      </c>
      <c r="E8531" t="s">
        <v>65080</v>
      </c>
      <c r="F8531" t="s">
        <v>70182</v>
      </c>
      <c r="G8531" t="s">
        <v>3624</v>
      </c>
      <c r="H8531" t="s">
        <v>70183</v>
      </c>
      <c r="I8531" t="s">
        <v>12119</v>
      </c>
      <c r="J8531" t="s">
        <v>9181</v>
      </c>
      <c r="K8531" t="s">
        <v>9182</v>
      </c>
      <c r="L8531" t="s">
        <v>60</v>
      </c>
      <c r="M8531" t="s">
        <v>4774</v>
      </c>
      <c r="O8531" t="s">
        <v>9183</v>
      </c>
      <c r="P8531" t="s">
        <v>70184</v>
      </c>
      <c r="R8531" t="str">
        <f t="shared" si="266"/>
        <v>奎文</v>
      </c>
      <c r="S8531" t="str">
        <f t="shared" si="267"/>
        <v>0114</v>
      </c>
    </row>
    <row r="8532" spans="1:19">
      <c r="A8532" t="s">
        <v>70185</v>
      </c>
      <c r="B8532" t="s">
        <v>70186</v>
      </c>
      <c r="C8532" t="s">
        <v>49</v>
      </c>
      <c r="D8532" t="s">
        <v>70187</v>
      </c>
      <c r="E8532" t="s">
        <v>70188</v>
      </c>
      <c r="F8532" t="s">
        <v>70189</v>
      </c>
      <c r="G8532" t="s">
        <v>70190</v>
      </c>
      <c r="H8532" t="s">
        <v>70191</v>
      </c>
      <c r="I8532" t="s">
        <v>12119</v>
      </c>
      <c r="J8532" t="s">
        <v>5109</v>
      </c>
      <c r="K8532" t="s">
        <v>5110</v>
      </c>
      <c r="L8532" t="s">
        <v>50</v>
      </c>
      <c r="M8532" t="s">
        <v>5111</v>
      </c>
      <c r="N8532" t="s">
        <v>14468</v>
      </c>
      <c r="O8532" t="s">
        <v>5113</v>
      </c>
      <c r="P8532" t="s">
        <v>70192</v>
      </c>
      <c r="R8532" t="str">
        <f t="shared" si="266"/>
        <v>青州</v>
      </c>
      <c r="S8532" t="str">
        <f t="shared" si="267"/>
        <v>0115</v>
      </c>
    </row>
    <row r="8533" spans="1:19">
      <c r="A8533" t="s">
        <v>70193</v>
      </c>
      <c r="B8533" t="s">
        <v>70194</v>
      </c>
      <c r="C8533" t="s">
        <v>49</v>
      </c>
      <c r="D8533" t="s">
        <v>70195</v>
      </c>
      <c r="E8533" t="s">
        <v>70196</v>
      </c>
      <c r="F8533" t="s">
        <v>70197</v>
      </c>
      <c r="G8533" t="s">
        <v>70198</v>
      </c>
      <c r="H8533" t="s">
        <v>70199</v>
      </c>
      <c r="I8533" t="s">
        <v>5407</v>
      </c>
      <c r="J8533" t="s">
        <v>9661</v>
      </c>
      <c r="K8533" t="s">
        <v>9662</v>
      </c>
      <c r="L8533" t="s">
        <v>105</v>
      </c>
      <c r="M8533" t="s">
        <v>5029</v>
      </c>
      <c r="N8533" t="s">
        <v>5211</v>
      </c>
      <c r="O8533" t="s">
        <v>9663</v>
      </c>
      <c r="P8533" t="s">
        <v>70200</v>
      </c>
      <c r="R8533" t="str">
        <f t="shared" si="266"/>
        <v>寿光</v>
      </c>
      <c r="S8533" t="str">
        <f t="shared" si="267"/>
        <v>0115</v>
      </c>
    </row>
    <row r="8534" spans="1:19">
      <c r="A8534" t="s">
        <v>3674</v>
      </c>
      <c r="B8534" t="s">
        <v>70201</v>
      </c>
      <c r="C8534" t="s">
        <v>49</v>
      </c>
      <c r="D8534" t="s">
        <v>70202</v>
      </c>
      <c r="E8534" t="s">
        <v>70188</v>
      </c>
      <c r="F8534" t="s">
        <v>70203</v>
      </c>
      <c r="G8534" t="s">
        <v>3672</v>
      </c>
      <c r="H8534" t="s">
        <v>70204</v>
      </c>
      <c r="I8534" t="s">
        <v>12119</v>
      </c>
      <c r="J8534" t="s">
        <v>8252</v>
      </c>
      <c r="K8534" t="s">
        <v>8253</v>
      </c>
      <c r="L8534" t="s">
        <v>105</v>
      </c>
      <c r="M8534" t="s">
        <v>5176</v>
      </c>
      <c r="O8534" t="s">
        <v>8254</v>
      </c>
      <c r="Q8534" t="s">
        <v>70205</v>
      </c>
      <c r="R8534" t="str">
        <f t="shared" si="266"/>
        <v>寿光</v>
      </c>
      <c r="S8534" t="str">
        <f t="shared" si="267"/>
        <v>0115</v>
      </c>
    </row>
    <row r="8535" spans="1:19">
      <c r="A8535" t="s">
        <v>70206</v>
      </c>
      <c r="B8535" t="s">
        <v>70207</v>
      </c>
      <c r="C8535" t="s">
        <v>49</v>
      </c>
      <c r="D8535" t="s">
        <v>70208</v>
      </c>
      <c r="E8535" t="s">
        <v>70188</v>
      </c>
      <c r="F8535" t="s">
        <v>70209</v>
      </c>
      <c r="G8535" t="s">
        <v>70210</v>
      </c>
      <c r="H8535" t="s">
        <v>70211</v>
      </c>
      <c r="I8535" t="s">
        <v>12119</v>
      </c>
      <c r="J8535" t="s">
        <v>7053</v>
      </c>
      <c r="K8535" t="s">
        <v>7054</v>
      </c>
      <c r="L8535" t="s">
        <v>60</v>
      </c>
      <c r="M8535" t="s">
        <v>5888</v>
      </c>
      <c r="N8535" t="s">
        <v>5801</v>
      </c>
      <c r="O8535" t="s">
        <v>7055</v>
      </c>
      <c r="P8535" t="s">
        <v>70212</v>
      </c>
      <c r="Q8535" t="s">
        <v>70213</v>
      </c>
      <c r="R8535" t="str">
        <f t="shared" si="266"/>
        <v>奎文</v>
      </c>
      <c r="S8535" t="str">
        <f t="shared" si="267"/>
        <v>0115</v>
      </c>
    </row>
    <row r="8536" spans="1:19">
      <c r="A8536" t="s">
        <v>70214</v>
      </c>
      <c r="B8536" t="s">
        <v>70215</v>
      </c>
      <c r="C8536" t="s">
        <v>49</v>
      </c>
      <c r="D8536" t="s">
        <v>70216</v>
      </c>
      <c r="E8536" t="s">
        <v>70196</v>
      </c>
      <c r="F8536" t="s">
        <v>70217</v>
      </c>
      <c r="G8536" t="s">
        <v>70218</v>
      </c>
      <c r="H8536" t="s">
        <v>70219</v>
      </c>
      <c r="I8536" t="s">
        <v>4785</v>
      </c>
      <c r="J8536" t="s">
        <v>7467</v>
      </c>
      <c r="K8536" t="s">
        <v>7468</v>
      </c>
      <c r="L8536" t="s">
        <v>123</v>
      </c>
      <c r="M8536" t="s">
        <v>7210</v>
      </c>
      <c r="N8536" t="s">
        <v>4905</v>
      </c>
      <c r="O8536" t="s">
        <v>7469</v>
      </c>
      <c r="P8536" t="s">
        <v>70220</v>
      </c>
      <c r="Q8536" t="s">
        <v>70221</v>
      </c>
      <c r="R8536" t="str">
        <f t="shared" si="266"/>
        <v>诸城</v>
      </c>
      <c r="S8536" t="str">
        <f t="shared" si="267"/>
        <v>0115</v>
      </c>
    </row>
    <row r="8537" spans="1:19">
      <c r="A8537" t="s">
        <v>70222</v>
      </c>
      <c r="B8537" t="s">
        <v>70223</v>
      </c>
      <c r="C8537" t="s">
        <v>49</v>
      </c>
      <c r="D8537" t="s">
        <v>70224</v>
      </c>
      <c r="E8537" t="s">
        <v>70196</v>
      </c>
      <c r="F8537" t="s">
        <v>70225</v>
      </c>
      <c r="G8537" t="s">
        <v>70226</v>
      </c>
      <c r="H8537" t="s">
        <v>70227</v>
      </c>
      <c r="I8537" t="s">
        <v>4785</v>
      </c>
      <c r="J8537" t="s">
        <v>9817</v>
      </c>
      <c r="K8537" t="s">
        <v>9818</v>
      </c>
      <c r="L8537" t="s">
        <v>114</v>
      </c>
      <c r="M8537" t="s">
        <v>7458</v>
      </c>
      <c r="N8537" t="s">
        <v>5487</v>
      </c>
      <c r="O8537" t="s">
        <v>9819</v>
      </c>
      <c r="P8537" t="s">
        <v>70228</v>
      </c>
      <c r="Q8537" t="s">
        <v>70229</v>
      </c>
      <c r="R8537" t="str">
        <f t="shared" si="266"/>
        <v>高密</v>
      </c>
      <c r="S8537" t="str">
        <f t="shared" si="267"/>
        <v>0115</v>
      </c>
    </row>
    <row r="8538" spans="1:19">
      <c r="A8538" t="s">
        <v>70230</v>
      </c>
      <c r="B8538" t="s">
        <v>70231</v>
      </c>
      <c r="C8538" t="s">
        <v>49</v>
      </c>
      <c r="D8538" t="s">
        <v>70232</v>
      </c>
      <c r="E8538" t="s">
        <v>70196</v>
      </c>
      <c r="F8538" t="s">
        <v>70233</v>
      </c>
      <c r="G8538" t="s">
        <v>70234</v>
      </c>
      <c r="H8538" t="s">
        <v>70235</v>
      </c>
      <c r="I8538" t="s">
        <v>4852</v>
      </c>
      <c r="J8538" t="s">
        <v>6973</v>
      </c>
      <c r="K8538" t="s">
        <v>6974</v>
      </c>
      <c r="L8538" t="s">
        <v>60</v>
      </c>
      <c r="M8538" t="s">
        <v>5511</v>
      </c>
      <c r="N8538" t="s">
        <v>4845</v>
      </c>
      <c r="O8538" t="s">
        <v>6975</v>
      </c>
      <c r="P8538" t="s">
        <v>70236</v>
      </c>
      <c r="Q8538" t="s">
        <v>70237</v>
      </c>
      <c r="R8538" t="str">
        <f t="shared" si="266"/>
        <v>奎文</v>
      </c>
      <c r="S8538" t="str">
        <f t="shared" si="267"/>
        <v>0115</v>
      </c>
    </row>
    <row r="8539" spans="1:19">
      <c r="A8539" t="s">
        <v>70238</v>
      </c>
      <c r="B8539" t="s">
        <v>70239</v>
      </c>
      <c r="C8539" t="s">
        <v>49</v>
      </c>
      <c r="D8539" t="s">
        <v>70240</v>
      </c>
      <c r="E8539" t="s">
        <v>70241</v>
      </c>
      <c r="F8539" t="s">
        <v>70242</v>
      </c>
      <c r="G8539" t="s">
        <v>70243</v>
      </c>
      <c r="H8539" t="s">
        <v>70244</v>
      </c>
      <c r="I8539" t="s">
        <v>4785</v>
      </c>
      <c r="J8539" t="s">
        <v>5185</v>
      </c>
      <c r="K8539" t="s">
        <v>5186</v>
      </c>
      <c r="L8539" t="s">
        <v>237</v>
      </c>
      <c r="M8539" t="s">
        <v>4868</v>
      </c>
      <c r="N8539" t="s">
        <v>5273</v>
      </c>
      <c r="O8539" t="s">
        <v>5187</v>
      </c>
      <c r="P8539" t="s">
        <v>70245</v>
      </c>
      <c r="Q8539" t="s">
        <v>70246</v>
      </c>
      <c r="R8539" t="str">
        <f t="shared" si="266"/>
        <v>潍城</v>
      </c>
      <c r="S8539" t="str">
        <f t="shared" si="267"/>
        <v>0115</v>
      </c>
    </row>
    <row r="8540" spans="1:19">
      <c r="A8540" t="s">
        <v>70247</v>
      </c>
      <c r="B8540" t="s">
        <v>70248</v>
      </c>
      <c r="C8540" t="s">
        <v>49</v>
      </c>
      <c r="D8540" t="s">
        <v>70249</v>
      </c>
      <c r="E8540" t="s">
        <v>70196</v>
      </c>
      <c r="F8540" t="s">
        <v>70250</v>
      </c>
      <c r="G8540" t="s">
        <v>70251</v>
      </c>
      <c r="H8540" t="s">
        <v>70252</v>
      </c>
      <c r="I8540" t="s">
        <v>4813</v>
      </c>
      <c r="J8540" t="s">
        <v>6740</v>
      </c>
      <c r="K8540" t="s">
        <v>6741</v>
      </c>
      <c r="L8540" t="s">
        <v>60</v>
      </c>
      <c r="M8540" t="s">
        <v>5888</v>
      </c>
      <c r="N8540" t="s">
        <v>5056</v>
      </c>
      <c r="O8540" t="s">
        <v>6742</v>
      </c>
      <c r="P8540" t="s">
        <v>70253</v>
      </c>
      <c r="Q8540" t="s">
        <v>70254</v>
      </c>
      <c r="R8540" t="str">
        <f t="shared" si="266"/>
        <v>奎文</v>
      </c>
      <c r="S8540" t="str">
        <f t="shared" si="267"/>
        <v>0115</v>
      </c>
    </row>
    <row r="8541" spans="1:19">
      <c r="A8541" t="s">
        <v>70255</v>
      </c>
      <c r="B8541" t="s">
        <v>70256</v>
      </c>
      <c r="C8541" t="s">
        <v>49</v>
      </c>
      <c r="D8541" t="s">
        <v>70257</v>
      </c>
      <c r="E8541" t="s">
        <v>70258</v>
      </c>
      <c r="F8541" t="s">
        <v>70259</v>
      </c>
      <c r="G8541" t="s">
        <v>70260</v>
      </c>
      <c r="H8541" t="s">
        <v>70261</v>
      </c>
      <c r="I8541" t="s">
        <v>4841</v>
      </c>
      <c r="J8541" t="s">
        <v>14847</v>
      </c>
      <c r="K8541" t="s">
        <v>14848</v>
      </c>
      <c r="L8541" t="s">
        <v>148</v>
      </c>
      <c r="M8541" t="s">
        <v>6713</v>
      </c>
      <c r="N8541" t="s">
        <v>4905</v>
      </c>
      <c r="O8541" t="s">
        <v>14849</v>
      </c>
      <c r="P8541" t="s">
        <v>70262</v>
      </c>
      <c r="R8541" t="str">
        <f t="shared" si="266"/>
        <v>寒亭</v>
      </c>
      <c r="S8541" t="str">
        <f t="shared" si="267"/>
        <v>0115</v>
      </c>
    </row>
    <row r="8542" spans="1:19">
      <c r="A8542" t="s">
        <v>70263</v>
      </c>
      <c r="B8542" t="s">
        <v>70264</v>
      </c>
      <c r="C8542" t="s">
        <v>49</v>
      </c>
      <c r="D8542" t="s">
        <v>70265</v>
      </c>
      <c r="E8542" t="s">
        <v>70196</v>
      </c>
      <c r="F8542" t="s">
        <v>70266</v>
      </c>
      <c r="G8542" t="s">
        <v>70267</v>
      </c>
      <c r="H8542" t="s">
        <v>70268</v>
      </c>
      <c r="I8542" t="s">
        <v>4841</v>
      </c>
      <c r="J8542" t="s">
        <v>5484</v>
      </c>
      <c r="K8542" t="s">
        <v>5485</v>
      </c>
      <c r="L8542" t="s">
        <v>114</v>
      </c>
      <c r="M8542" t="s">
        <v>5486</v>
      </c>
      <c r="N8542" t="s">
        <v>5487</v>
      </c>
      <c r="O8542" t="s">
        <v>5488</v>
      </c>
      <c r="P8542" t="s">
        <v>70269</v>
      </c>
      <c r="R8542" t="str">
        <f t="shared" si="266"/>
        <v>高密</v>
      </c>
      <c r="S8542" t="str">
        <f t="shared" si="267"/>
        <v>0115</v>
      </c>
    </row>
    <row r="8543" spans="1:19">
      <c r="A8543" t="s">
        <v>70270</v>
      </c>
      <c r="B8543" t="s">
        <v>70271</v>
      </c>
      <c r="C8543" t="s">
        <v>49</v>
      </c>
      <c r="D8543" t="s">
        <v>70272</v>
      </c>
      <c r="E8543" t="s">
        <v>70196</v>
      </c>
      <c r="F8543" t="s">
        <v>70273</v>
      </c>
      <c r="G8543" t="s">
        <v>70274</v>
      </c>
      <c r="H8543" t="s">
        <v>70275</v>
      </c>
      <c r="I8543" t="s">
        <v>4955</v>
      </c>
      <c r="J8543" t="s">
        <v>12570</v>
      </c>
      <c r="K8543" t="s">
        <v>12571</v>
      </c>
      <c r="L8543" t="s">
        <v>105</v>
      </c>
      <c r="M8543" t="s">
        <v>5376</v>
      </c>
      <c r="N8543" t="s">
        <v>16032</v>
      </c>
      <c r="O8543" t="s">
        <v>12572</v>
      </c>
      <c r="P8543" t="s">
        <v>70276</v>
      </c>
      <c r="Q8543" t="s">
        <v>70277</v>
      </c>
      <c r="R8543" t="str">
        <f t="shared" si="266"/>
        <v>寿光</v>
      </c>
      <c r="S8543" t="str">
        <f t="shared" si="267"/>
        <v>0115</v>
      </c>
    </row>
    <row r="8544" spans="1:19">
      <c r="A8544" t="s">
        <v>70278</v>
      </c>
      <c r="B8544" t="s">
        <v>70279</v>
      </c>
      <c r="C8544" t="s">
        <v>49</v>
      </c>
      <c r="D8544" t="s">
        <v>70280</v>
      </c>
      <c r="E8544" t="s">
        <v>70281</v>
      </c>
      <c r="F8544" t="s">
        <v>70282</v>
      </c>
      <c r="G8544" t="s">
        <v>70283</v>
      </c>
      <c r="H8544" t="s">
        <v>70284</v>
      </c>
      <c r="I8544" t="s">
        <v>4852</v>
      </c>
      <c r="J8544" t="s">
        <v>6771</v>
      </c>
      <c r="K8544" t="s">
        <v>6772</v>
      </c>
      <c r="L8544" t="s">
        <v>1136</v>
      </c>
      <c r="M8544" t="s">
        <v>5210</v>
      </c>
      <c r="N8544" t="s">
        <v>5030</v>
      </c>
      <c r="O8544" t="s">
        <v>6773</v>
      </c>
      <c r="P8544" t="s">
        <v>70285</v>
      </c>
      <c r="R8544" t="str">
        <f t="shared" si="266"/>
        <v>昌乐</v>
      </c>
      <c r="S8544" t="str">
        <f t="shared" si="267"/>
        <v>0115</v>
      </c>
    </row>
    <row r="8545" spans="1:19">
      <c r="A8545" t="s">
        <v>70286</v>
      </c>
      <c r="B8545" t="s">
        <v>70287</v>
      </c>
      <c r="C8545" t="s">
        <v>49</v>
      </c>
      <c r="D8545" t="s">
        <v>70288</v>
      </c>
      <c r="E8545" t="s">
        <v>70196</v>
      </c>
      <c r="F8545" t="s">
        <v>70289</v>
      </c>
      <c r="G8545" t="s">
        <v>70290</v>
      </c>
      <c r="H8545" t="s">
        <v>70291</v>
      </c>
      <c r="I8545" t="s">
        <v>4813</v>
      </c>
      <c r="J8545" t="s">
        <v>5967</v>
      </c>
      <c r="K8545" t="s">
        <v>5968</v>
      </c>
      <c r="L8545" t="s">
        <v>60</v>
      </c>
      <c r="M8545" t="s">
        <v>4904</v>
      </c>
      <c r="N8545" t="s">
        <v>5907</v>
      </c>
      <c r="O8545" t="s">
        <v>5969</v>
      </c>
      <c r="P8545" t="s">
        <v>70292</v>
      </c>
      <c r="Q8545" t="s">
        <v>70293</v>
      </c>
      <c r="R8545" t="str">
        <f t="shared" si="266"/>
        <v>奎文</v>
      </c>
      <c r="S8545" t="str">
        <f t="shared" si="267"/>
        <v>0115</v>
      </c>
    </row>
    <row r="8546" spans="1:19">
      <c r="A8546" t="s">
        <v>3690</v>
      </c>
      <c r="B8546" t="s">
        <v>70294</v>
      </c>
      <c r="C8546" t="s">
        <v>49</v>
      </c>
      <c r="D8546" t="s">
        <v>70295</v>
      </c>
      <c r="E8546" t="s">
        <v>70188</v>
      </c>
      <c r="F8546" t="s">
        <v>70296</v>
      </c>
      <c r="G8546" t="s">
        <v>3688</v>
      </c>
      <c r="H8546" t="s">
        <v>70297</v>
      </c>
      <c r="I8546" t="s">
        <v>12119</v>
      </c>
      <c r="J8546" t="s">
        <v>5185</v>
      </c>
      <c r="K8546" t="s">
        <v>5186</v>
      </c>
      <c r="L8546" t="s">
        <v>237</v>
      </c>
      <c r="M8546" t="s">
        <v>4868</v>
      </c>
      <c r="O8546" t="s">
        <v>5187</v>
      </c>
      <c r="R8546" t="str">
        <f t="shared" si="266"/>
        <v>潍城</v>
      </c>
      <c r="S8546" t="str">
        <f t="shared" si="267"/>
        <v>0115</v>
      </c>
    </row>
    <row r="8547" spans="1:19">
      <c r="A8547" t="s">
        <v>70298</v>
      </c>
      <c r="B8547" t="s">
        <v>70299</v>
      </c>
      <c r="C8547" t="s">
        <v>49</v>
      </c>
      <c r="D8547" t="s">
        <v>70300</v>
      </c>
      <c r="E8547" t="s">
        <v>70196</v>
      </c>
      <c r="F8547" t="s">
        <v>70301</v>
      </c>
      <c r="G8547" t="s">
        <v>70302</v>
      </c>
      <c r="H8547" t="s">
        <v>70303</v>
      </c>
      <c r="I8547" t="s">
        <v>4813</v>
      </c>
      <c r="J8547" t="s">
        <v>5174</v>
      </c>
      <c r="K8547" t="s">
        <v>5175</v>
      </c>
      <c r="L8547" t="s">
        <v>105</v>
      </c>
      <c r="M8547" t="s">
        <v>5176</v>
      </c>
      <c r="O8547" t="s">
        <v>5177</v>
      </c>
      <c r="P8547" t="s">
        <v>70304</v>
      </c>
      <c r="Q8547" t="s">
        <v>70305</v>
      </c>
      <c r="R8547" t="str">
        <f t="shared" si="266"/>
        <v>寿光</v>
      </c>
      <c r="S8547" t="str">
        <f t="shared" si="267"/>
        <v>0115</v>
      </c>
    </row>
    <row r="8548" spans="1:19">
      <c r="A8548" t="s">
        <v>70306</v>
      </c>
      <c r="B8548" t="s">
        <v>70307</v>
      </c>
      <c r="C8548" t="s">
        <v>49</v>
      </c>
      <c r="D8548" t="s">
        <v>70308</v>
      </c>
      <c r="E8548" t="s">
        <v>70196</v>
      </c>
      <c r="F8548" t="s">
        <v>70309</v>
      </c>
      <c r="G8548" t="s">
        <v>70310</v>
      </c>
      <c r="H8548" t="s">
        <v>70311</v>
      </c>
      <c r="I8548" t="s">
        <v>4955</v>
      </c>
      <c r="J8548" t="s">
        <v>10275</v>
      </c>
      <c r="K8548" t="s">
        <v>10276</v>
      </c>
      <c r="L8548" t="s">
        <v>123</v>
      </c>
      <c r="M8548" t="s">
        <v>4932</v>
      </c>
      <c r="N8548" t="s">
        <v>4959</v>
      </c>
      <c r="O8548" t="s">
        <v>10277</v>
      </c>
      <c r="P8548" t="s">
        <v>70312</v>
      </c>
      <c r="Q8548" t="s">
        <v>70313</v>
      </c>
      <c r="R8548" t="str">
        <f t="shared" si="266"/>
        <v>诸城</v>
      </c>
      <c r="S8548" t="str">
        <f t="shared" si="267"/>
        <v>0115</v>
      </c>
    </row>
    <row r="8549" spans="1:19">
      <c r="A8549" t="s">
        <v>70314</v>
      </c>
      <c r="B8549" t="s">
        <v>70315</v>
      </c>
      <c r="C8549" t="s">
        <v>49</v>
      </c>
      <c r="D8549" t="s">
        <v>70316</v>
      </c>
      <c r="E8549" t="s">
        <v>70196</v>
      </c>
      <c r="F8549" t="s">
        <v>70317</v>
      </c>
      <c r="G8549" t="s">
        <v>70318</v>
      </c>
      <c r="H8549" t="s">
        <v>70319</v>
      </c>
      <c r="I8549" t="s">
        <v>5066</v>
      </c>
      <c r="J8549" t="s">
        <v>7803</v>
      </c>
      <c r="K8549" t="s">
        <v>7804</v>
      </c>
      <c r="L8549" t="s">
        <v>105</v>
      </c>
      <c r="M8549" t="s">
        <v>7805</v>
      </c>
      <c r="N8549" t="s">
        <v>4789</v>
      </c>
      <c r="O8549" t="s">
        <v>7806</v>
      </c>
      <c r="P8549" t="s">
        <v>70320</v>
      </c>
      <c r="R8549" t="str">
        <f t="shared" si="266"/>
        <v>寿光</v>
      </c>
      <c r="S8549" t="str">
        <f t="shared" si="267"/>
        <v>0115</v>
      </c>
    </row>
    <row r="8550" spans="1:19">
      <c r="A8550" t="s">
        <v>70321</v>
      </c>
      <c r="B8550" t="s">
        <v>70322</v>
      </c>
      <c r="C8550" t="s">
        <v>49</v>
      </c>
      <c r="D8550" t="s">
        <v>70323</v>
      </c>
      <c r="E8550" t="s">
        <v>70188</v>
      </c>
      <c r="F8550" t="s">
        <v>70324</v>
      </c>
      <c r="G8550" t="s">
        <v>70325</v>
      </c>
      <c r="H8550" t="s">
        <v>70326</v>
      </c>
      <c r="I8550" t="s">
        <v>12119</v>
      </c>
      <c r="J8550" t="s">
        <v>6740</v>
      </c>
      <c r="K8550" t="s">
        <v>6741</v>
      </c>
      <c r="L8550" t="s">
        <v>60</v>
      </c>
      <c r="M8550" t="s">
        <v>5888</v>
      </c>
      <c r="N8550" t="s">
        <v>5056</v>
      </c>
      <c r="O8550" t="s">
        <v>6742</v>
      </c>
      <c r="P8550" t="s">
        <v>70327</v>
      </c>
      <c r="R8550" t="str">
        <f t="shared" si="266"/>
        <v>奎文</v>
      </c>
      <c r="S8550" t="str">
        <f t="shared" si="267"/>
        <v>0115</v>
      </c>
    </row>
    <row r="8551" spans="1:19">
      <c r="A8551" t="s">
        <v>3682</v>
      </c>
      <c r="B8551" t="s">
        <v>70328</v>
      </c>
      <c r="C8551" t="s">
        <v>49</v>
      </c>
      <c r="D8551" t="s">
        <v>70329</v>
      </c>
      <c r="E8551" t="s">
        <v>70188</v>
      </c>
      <c r="F8551" t="s">
        <v>70330</v>
      </c>
      <c r="G8551" t="s">
        <v>3680</v>
      </c>
      <c r="H8551" t="s">
        <v>70331</v>
      </c>
      <c r="I8551" t="s">
        <v>12119</v>
      </c>
      <c r="J8551" t="s">
        <v>5636</v>
      </c>
      <c r="K8551" t="s">
        <v>5637</v>
      </c>
      <c r="L8551" t="s">
        <v>105</v>
      </c>
      <c r="M8551" t="s">
        <v>5638</v>
      </c>
      <c r="O8551" t="s">
        <v>5639</v>
      </c>
      <c r="P8551" t="s">
        <v>70332</v>
      </c>
      <c r="R8551" t="str">
        <f t="shared" si="266"/>
        <v>寿光</v>
      </c>
      <c r="S8551" t="str">
        <f t="shared" si="267"/>
        <v>0115</v>
      </c>
    </row>
    <row r="8552" spans="1:19">
      <c r="A8552" t="s">
        <v>70333</v>
      </c>
      <c r="B8552" t="s">
        <v>70334</v>
      </c>
      <c r="C8552" t="s">
        <v>49</v>
      </c>
      <c r="D8552" t="s">
        <v>70335</v>
      </c>
      <c r="E8552" t="s">
        <v>70196</v>
      </c>
      <c r="F8552" t="s">
        <v>70336</v>
      </c>
      <c r="G8552" t="s">
        <v>70337</v>
      </c>
      <c r="H8552" t="s">
        <v>70338</v>
      </c>
      <c r="I8552" t="s">
        <v>4852</v>
      </c>
      <c r="J8552" t="s">
        <v>58222</v>
      </c>
      <c r="K8552" t="s">
        <v>58223</v>
      </c>
      <c r="L8552" t="s">
        <v>105</v>
      </c>
      <c r="M8552" t="s">
        <v>6055</v>
      </c>
      <c r="N8552" t="s">
        <v>6184</v>
      </c>
      <c r="O8552" t="s">
        <v>58224</v>
      </c>
      <c r="P8552" t="s">
        <v>70339</v>
      </c>
      <c r="R8552" t="str">
        <f t="shared" si="266"/>
        <v>寿光</v>
      </c>
      <c r="S8552" t="str">
        <f t="shared" si="267"/>
        <v>0115</v>
      </c>
    </row>
    <row r="8553" spans="1:19">
      <c r="A8553" t="s">
        <v>3778</v>
      </c>
      <c r="B8553" t="s">
        <v>70340</v>
      </c>
      <c r="C8553" t="s">
        <v>49</v>
      </c>
      <c r="D8553" t="s">
        <v>70341</v>
      </c>
      <c r="E8553" t="s">
        <v>70342</v>
      </c>
      <c r="F8553" t="s">
        <v>70343</v>
      </c>
      <c r="G8553" t="s">
        <v>3776</v>
      </c>
      <c r="H8553" t="s">
        <v>70344</v>
      </c>
      <c r="I8553" t="s">
        <v>4813</v>
      </c>
      <c r="J8553" t="s">
        <v>6528</v>
      </c>
      <c r="K8553" t="s">
        <v>6529</v>
      </c>
      <c r="L8553" t="s">
        <v>60</v>
      </c>
      <c r="M8553" t="s">
        <v>4774</v>
      </c>
      <c r="N8553" t="s">
        <v>8593</v>
      </c>
      <c r="O8553" t="s">
        <v>6531</v>
      </c>
      <c r="P8553" t="s">
        <v>70345</v>
      </c>
      <c r="R8553" t="str">
        <f t="shared" si="266"/>
        <v>奎文</v>
      </c>
      <c r="S8553" t="str">
        <f t="shared" si="267"/>
        <v>0115</v>
      </c>
    </row>
    <row r="8554" spans="1:19">
      <c r="A8554" t="s">
        <v>70346</v>
      </c>
      <c r="B8554" t="s">
        <v>70347</v>
      </c>
      <c r="C8554" t="s">
        <v>49</v>
      </c>
      <c r="D8554" t="s">
        <v>70348</v>
      </c>
      <c r="E8554" t="s">
        <v>70188</v>
      </c>
      <c r="F8554" t="s">
        <v>70349</v>
      </c>
      <c r="G8554" t="s">
        <v>70350</v>
      </c>
      <c r="H8554" t="s">
        <v>70351</v>
      </c>
      <c r="I8554" t="s">
        <v>12119</v>
      </c>
      <c r="J8554" t="s">
        <v>10067</v>
      </c>
      <c r="K8554" t="s">
        <v>10068</v>
      </c>
      <c r="L8554" t="s">
        <v>105</v>
      </c>
      <c r="M8554" t="s">
        <v>5197</v>
      </c>
      <c r="N8554" t="s">
        <v>4919</v>
      </c>
      <c r="O8554" t="s">
        <v>10069</v>
      </c>
      <c r="P8554" t="s">
        <v>70352</v>
      </c>
      <c r="Q8554" t="s">
        <v>70353</v>
      </c>
      <c r="R8554" t="str">
        <f t="shared" si="266"/>
        <v>寿光</v>
      </c>
      <c r="S8554" t="str">
        <f t="shared" si="267"/>
        <v>0115</v>
      </c>
    </row>
    <row r="8555" spans="1:19">
      <c r="A8555" t="s">
        <v>70354</v>
      </c>
      <c r="B8555" t="s">
        <v>70355</v>
      </c>
      <c r="C8555" t="s">
        <v>49</v>
      </c>
      <c r="D8555" t="s">
        <v>70356</v>
      </c>
      <c r="E8555" t="s">
        <v>70196</v>
      </c>
      <c r="F8555" t="s">
        <v>70357</v>
      </c>
      <c r="G8555" t="s">
        <v>70358</v>
      </c>
      <c r="H8555" t="s">
        <v>70359</v>
      </c>
      <c r="I8555" t="s">
        <v>4852</v>
      </c>
      <c r="J8555" t="s">
        <v>6480</v>
      </c>
      <c r="K8555" t="s">
        <v>6481</v>
      </c>
      <c r="L8555" t="s">
        <v>237</v>
      </c>
      <c r="M8555" t="s">
        <v>5247</v>
      </c>
      <c r="N8555" t="s">
        <v>4983</v>
      </c>
      <c r="O8555" t="s">
        <v>6482</v>
      </c>
      <c r="P8555" t="s">
        <v>70360</v>
      </c>
      <c r="R8555" t="str">
        <f t="shared" si="266"/>
        <v>潍城</v>
      </c>
      <c r="S8555" t="str">
        <f t="shared" si="267"/>
        <v>0115</v>
      </c>
    </row>
    <row r="8556" spans="1:19">
      <c r="A8556" t="s">
        <v>3730</v>
      </c>
      <c r="B8556" t="s">
        <v>70361</v>
      </c>
      <c r="C8556" t="s">
        <v>49</v>
      </c>
      <c r="D8556" t="s">
        <v>70362</v>
      </c>
      <c r="E8556" t="s">
        <v>70363</v>
      </c>
      <c r="F8556" t="s">
        <v>70364</v>
      </c>
      <c r="G8556" t="s">
        <v>3728</v>
      </c>
      <c r="H8556" t="s">
        <v>70365</v>
      </c>
      <c r="I8556" t="s">
        <v>12119</v>
      </c>
      <c r="J8556" t="s">
        <v>7352</v>
      </c>
      <c r="K8556" t="s">
        <v>7353</v>
      </c>
      <c r="L8556" t="s">
        <v>60</v>
      </c>
      <c r="M8556" t="s">
        <v>5511</v>
      </c>
      <c r="O8556" t="s">
        <v>7354</v>
      </c>
      <c r="P8556" t="s">
        <v>70366</v>
      </c>
      <c r="R8556" t="str">
        <f t="shared" si="266"/>
        <v>奎文</v>
      </c>
      <c r="S8556" t="str">
        <f t="shared" si="267"/>
        <v>0115</v>
      </c>
    </row>
    <row r="8557" spans="1:19">
      <c r="A8557" t="s">
        <v>70367</v>
      </c>
      <c r="B8557" t="s">
        <v>70368</v>
      </c>
      <c r="C8557" t="s">
        <v>49</v>
      </c>
      <c r="D8557" t="s">
        <v>70369</v>
      </c>
      <c r="E8557" t="s">
        <v>70188</v>
      </c>
      <c r="F8557" t="s">
        <v>70370</v>
      </c>
      <c r="G8557" t="s">
        <v>70371</v>
      </c>
      <c r="H8557" t="s">
        <v>70372</v>
      </c>
      <c r="I8557" t="s">
        <v>12119</v>
      </c>
      <c r="J8557" t="s">
        <v>7125</v>
      </c>
      <c r="K8557" t="s">
        <v>7126</v>
      </c>
      <c r="L8557" t="s">
        <v>105</v>
      </c>
      <c r="M8557" t="s">
        <v>5089</v>
      </c>
      <c r="N8557" t="s">
        <v>4789</v>
      </c>
      <c r="O8557" t="s">
        <v>7127</v>
      </c>
      <c r="P8557" t="s">
        <v>70373</v>
      </c>
      <c r="R8557" t="str">
        <f t="shared" si="266"/>
        <v>寿光</v>
      </c>
      <c r="S8557" t="str">
        <f t="shared" si="267"/>
        <v>0115</v>
      </c>
    </row>
    <row r="8558" spans="1:19">
      <c r="A8558" t="s">
        <v>70374</v>
      </c>
      <c r="B8558" t="s">
        <v>70375</v>
      </c>
      <c r="C8558" t="s">
        <v>49</v>
      </c>
      <c r="D8558" t="s">
        <v>70376</v>
      </c>
      <c r="E8558" t="s">
        <v>70196</v>
      </c>
      <c r="F8558" t="s">
        <v>70377</v>
      </c>
      <c r="G8558" t="s">
        <v>70378</v>
      </c>
      <c r="H8558" t="s">
        <v>70379</v>
      </c>
      <c r="I8558" t="s">
        <v>4785</v>
      </c>
      <c r="J8558" t="s">
        <v>9807</v>
      </c>
      <c r="K8558" t="s">
        <v>10782</v>
      </c>
      <c r="L8558" t="s">
        <v>105</v>
      </c>
      <c r="M8558" t="s">
        <v>6055</v>
      </c>
      <c r="N8558" t="s">
        <v>4789</v>
      </c>
      <c r="O8558" t="s">
        <v>10783</v>
      </c>
      <c r="P8558" t="s">
        <v>70380</v>
      </c>
      <c r="R8558" t="str">
        <f t="shared" si="266"/>
        <v>寿光</v>
      </c>
      <c r="S8558" t="str">
        <f t="shared" si="267"/>
        <v>0115</v>
      </c>
    </row>
    <row r="8559" spans="1:19">
      <c r="A8559" t="s">
        <v>70381</v>
      </c>
      <c r="B8559" t="s">
        <v>70382</v>
      </c>
      <c r="C8559" t="s">
        <v>49</v>
      </c>
      <c r="D8559" t="s">
        <v>70383</v>
      </c>
      <c r="E8559" t="s">
        <v>70384</v>
      </c>
      <c r="F8559" t="s">
        <v>70385</v>
      </c>
      <c r="G8559" t="s">
        <v>70386</v>
      </c>
      <c r="H8559" t="s">
        <v>70387</v>
      </c>
      <c r="I8559" t="s">
        <v>5052</v>
      </c>
      <c r="J8559" t="s">
        <v>6348</v>
      </c>
      <c r="K8559" t="s">
        <v>6349</v>
      </c>
      <c r="L8559" t="s">
        <v>114</v>
      </c>
      <c r="M8559" t="s">
        <v>5486</v>
      </c>
      <c r="N8559" t="s">
        <v>5030</v>
      </c>
      <c r="O8559" t="s">
        <v>6350</v>
      </c>
      <c r="P8559" t="s">
        <v>70388</v>
      </c>
      <c r="Q8559" t="s">
        <v>70389</v>
      </c>
      <c r="R8559" t="str">
        <f t="shared" si="266"/>
        <v>高密</v>
      </c>
      <c r="S8559" t="str">
        <f t="shared" si="267"/>
        <v>0115</v>
      </c>
    </row>
    <row r="8560" spans="1:19">
      <c r="A8560" t="s">
        <v>70390</v>
      </c>
      <c r="B8560" t="s">
        <v>70391</v>
      </c>
      <c r="C8560" t="s">
        <v>49</v>
      </c>
      <c r="D8560" t="s">
        <v>70392</v>
      </c>
      <c r="E8560" t="s">
        <v>70196</v>
      </c>
      <c r="F8560" t="s">
        <v>70393</v>
      </c>
      <c r="G8560" t="s">
        <v>70394</v>
      </c>
      <c r="H8560" t="s">
        <v>70395</v>
      </c>
      <c r="I8560" t="s">
        <v>4852</v>
      </c>
      <c r="J8560" t="s">
        <v>12783</v>
      </c>
      <c r="K8560" t="s">
        <v>12784</v>
      </c>
      <c r="L8560" t="s">
        <v>105</v>
      </c>
      <c r="M8560" t="s">
        <v>5176</v>
      </c>
      <c r="N8560" t="s">
        <v>7504</v>
      </c>
      <c r="O8560" t="s">
        <v>12785</v>
      </c>
      <c r="P8560" t="s">
        <v>70396</v>
      </c>
      <c r="Q8560" t="s">
        <v>70397</v>
      </c>
      <c r="R8560" t="str">
        <f t="shared" si="266"/>
        <v>寿光</v>
      </c>
      <c r="S8560" t="str">
        <f t="shared" si="267"/>
        <v>0115</v>
      </c>
    </row>
    <row r="8561" spans="1:19">
      <c r="A8561" t="s">
        <v>70398</v>
      </c>
      <c r="B8561" t="s">
        <v>70399</v>
      </c>
      <c r="C8561" t="s">
        <v>49</v>
      </c>
      <c r="D8561" t="s">
        <v>70400</v>
      </c>
      <c r="E8561" t="s">
        <v>70401</v>
      </c>
      <c r="F8561" t="s">
        <v>70402</v>
      </c>
      <c r="G8561" t="s">
        <v>70403</v>
      </c>
      <c r="H8561" t="s">
        <v>70404</v>
      </c>
      <c r="I8561" t="s">
        <v>4852</v>
      </c>
      <c r="J8561" t="s">
        <v>5270</v>
      </c>
      <c r="K8561" t="s">
        <v>5271</v>
      </c>
      <c r="L8561" t="s">
        <v>148</v>
      </c>
      <c r="M8561" t="s">
        <v>5272</v>
      </c>
      <c r="N8561" t="s">
        <v>4845</v>
      </c>
      <c r="O8561" t="s">
        <v>5274</v>
      </c>
      <c r="P8561" t="s">
        <v>70405</v>
      </c>
      <c r="Q8561" t="s">
        <v>70406</v>
      </c>
      <c r="R8561" t="str">
        <f t="shared" si="266"/>
        <v>寒亭</v>
      </c>
      <c r="S8561" t="str">
        <f t="shared" si="267"/>
        <v>0115</v>
      </c>
    </row>
    <row r="8562" spans="1:19">
      <c r="A8562" t="s">
        <v>70407</v>
      </c>
      <c r="B8562" t="s">
        <v>70408</v>
      </c>
      <c r="C8562" t="s">
        <v>49</v>
      </c>
      <c r="D8562" t="s">
        <v>70409</v>
      </c>
      <c r="E8562" t="s">
        <v>70196</v>
      </c>
      <c r="F8562" t="s">
        <v>70410</v>
      </c>
      <c r="G8562" t="s">
        <v>70411</v>
      </c>
      <c r="H8562" t="s">
        <v>70412</v>
      </c>
      <c r="I8562" t="s">
        <v>4852</v>
      </c>
      <c r="J8562" t="s">
        <v>6161</v>
      </c>
      <c r="K8562" t="s">
        <v>6162</v>
      </c>
      <c r="L8562" t="s">
        <v>95</v>
      </c>
      <c r="M8562" t="s">
        <v>5709</v>
      </c>
      <c r="N8562" t="s">
        <v>4983</v>
      </c>
      <c r="O8562" t="s">
        <v>6163</v>
      </c>
      <c r="P8562" t="s">
        <v>70413</v>
      </c>
      <c r="R8562" t="str">
        <f t="shared" si="266"/>
        <v>安丘</v>
      </c>
      <c r="S8562" t="str">
        <f t="shared" si="267"/>
        <v>0115</v>
      </c>
    </row>
    <row r="8563" spans="1:19">
      <c r="A8563" t="s">
        <v>70414</v>
      </c>
      <c r="B8563" t="s">
        <v>70415</v>
      </c>
      <c r="C8563" t="s">
        <v>49</v>
      </c>
      <c r="D8563" t="s">
        <v>70416</v>
      </c>
      <c r="E8563" t="s">
        <v>70417</v>
      </c>
      <c r="F8563" t="s">
        <v>70418</v>
      </c>
      <c r="G8563" t="s">
        <v>70419</v>
      </c>
      <c r="H8563" t="s">
        <v>70420</v>
      </c>
      <c r="I8563" t="s">
        <v>8162</v>
      </c>
      <c r="J8563" t="s">
        <v>5122</v>
      </c>
      <c r="K8563" t="s">
        <v>5123</v>
      </c>
      <c r="O8563" t="s">
        <v>5124</v>
      </c>
      <c r="R8563" t="str">
        <f t="shared" si="266"/>
        <v/>
      </c>
      <c r="S8563" t="str">
        <f t="shared" si="267"/>
        <v>0115</v>
      </c>
    </row>
    <row r="8564" spans="1:19">
      <c r="A8564" t="s">
        <v>70421</v>
      </c>
      <c r="B8564" t="s">
        <v>3725</v>
      </c>
      <c r="C8564" t="s">
        <v>49</v>
      </c>
      <c r="D8564" t="s">
        <v>70422</v>
      </c>
      <c r="E8564" t="s">
        <v>70188</v>
      </c>
      <c r="F8564" t="s">
        <v>70423</v>
      </c>
      <c r="G8564" t="s">
        <v>70424</v>
      </c>
      <c r="H8564" t="s">
        <v>70425</v>
      </c>
      <c r="I8564" t="s">
        <v>12119</v>
      </c>
      <c r="J8564" t="s">
        <v>7845</v>
      </c>
      <c r="K8564" t="s">
        <v>7846</v>
      </c>
      <c r="L8564" t="s">
        <v>60</v>
      </c>
      <c r="M8564" t="s">
        <v>4774</v>
      </c>
      <c r="N8564" t="s">
        <v>5960</v>
      </c>
      <c r="O8564" t="s">
        <v>7847</v>
      </c>
      <c r="P8564" t="s">
        <v>70426</v>
      </c>
      <c r="R8564" t="str">
        <f t="shared" si="266"/>
        <v>奎文</v>
      </c>
      <c r="S8564" t="str">
        <f t="shared" si="267"/>
        <v>0115</v>
      </c>
    </row>
    <row r="8565" spans="1:19">
      <c r="A8565" t="s">
        <v>70427</v>
      </c>
      <c r="B8565" t="s">
        <v>70428</v>
      </c>
      <c r="C8565" t="s">
        <v>49</v>
      </c>
      <c r="D8565" t="s">
        <v>70429</v>
      </c>
      <c r="E8565" t="s">
        <v>70188</v>
      </c>
      <c r="F8565" t="s">
        <v>70430</v>
      </c>
      <c r="G8565" t="s">
        <v>70431</v>
      </c>
      <c r="H8565" t="s">
        <v>70432</v>
      </c>
      <c r="I8565" t="s">
        <v>12119</v>
      </c>
      <c r="J8565" t="s">
        <v>9181</v>
      </c>
      <c r="K8565" t="s">
        <v>9182</v>
      </c>
      <c r="L8565" t="s">
        <v>60</v>
      </c>
      <c r="M8565" t="s">
        <v>4774</v>
      </c>
      <c r="N8565" t="s">
        <v>5960</v>
      </c>
      <c r="O8565" t="s">
        <v>9183</v>
      </c>
      <c r="P8565" t="s">
        <v>70433</v>
      </c>
      <c r="Q8565" t="s">
        <v>70434</v>
      </c>
      <c r="R8565" t="str">
        <f t="shared" si="266"/>
        <v>奎文</v>
      </c>
      <c r="S8565" t="str">
        <f t="shared" si="267"/>
        <v>0115</v>
      </c>
    </row>
    <row r="8566" spans="1:19">
      <c r="A8566" t="s">
        <v>70435</v>
      </c>
      <c r="B8566" t="s">
        <v>70436</v>
      </c>
      <c r="C8566" t="s">
        <v>49</v>
      </c>
      <c r="D8566" t="s">
        <v>70437</v>
      </c>
      <c r="E8566" t="s">
        <v>70258</v>
      </c>
      <c r="F8566" t="s">
        <v>70438</v>
      </c>
      <c r="G8566" t="s">
        <v>70439</v>
      </c>
      <c r="H8566" t="s">
        <v>70440</v>
      </c>
      <c r="I8566" t="s">
        <v>4785</v>
      </c>
      <c r="J8566" t="s">
        <v>4853</v>
      </c>
      <c r="K8566" t="s">
        <v>4854</v>
      </c>
      <c r="L8566" t="s">
        <v>50</v>
      </c>
      <c r="M8566" t="s">
        <v>4855</v>
      </c>
      <c r="N8566" t="s">
        <v>4881</v>
      </c>
      <c r="O8566" t="s">
        <v>4857</v>
      </c>
      <c r="P8566" t="s">
        <v>70441</v>
      </c>
      <c r="R8566" t="str">
        <f t="shared" si="266"/>
        <v>青州</v>
      </c>
      <c r="S8566" t="str">
        <f t="shared" si="267"/>
        <v>0115</v>
      </c>
    </row>
    <row r="8567" spans="1:19">
      <c r="A8567" t="s">
        <v>70442</v>
      </c>
      <c r="B8567" t="s">
        <v>70443</v>
      </c>
      <c r="C8567" t="s">
        <v>49</v>
      </c>
      <c r="D8567" t="s">
        <v>70444</v>
      </c>
      <c r="E8567" t="s">
        <v>70188</v>
      </c>
      <c r="F8567" t="s">
        <v>70445</v>
      </c>
      <c r="G8567" t="s">
        <v>70446</v>
      </c>
      <c r="H8567" t="s">
        <v>70447</v>
      </c>
      <c r="I8567" t="s">
        <v>12119</v>
      </c>
      <c r="J8567" t="s">
        <v>9760</v>
      </c>
      <c r="K8567" t="s">
        <v>9761</v>
      </c>
      <c r="L8567" t="s">
        <v>60</v>
      </c>
      <c r="M8567" t="s">
        <v>5999</v>
      </c>
      <c r="N8567" t="s">
        <v>4845</v>
      </c>
      <c r="O8567" t="s">
        <v>9762</v>
      </c>
      <c r="P8567" t="s">
        <v>70448</v>
      </c>
      <c r="R8567" t="str">
        <f t="shared" si="266"/>
        <v>奎文</v>
      </c>
      <c r="S8567" t="str">
        <f t="shared" si="267"/>
        <v>0115</v>
      </c>
    </row>
    <row r="8568" spans="1:19">
      <c r="A8568" t="s">
        <v>70449</v>
      </c>
      <c r="B8568" t="s">
        <v>70450</v>
      </c>
      <c r="C8568" t="s">
        <v>49</v>
      </c>
      <c r="D8568" t="s">
        <v>70451</v>
      </c>
      <c r="E8568" t="s">
        <v>70188</v>
      </c>
      <c r="F8568" t="s">
        <v>70452</v>
      </c>
      <c r="G8568" t="s">
        <v>70453</v>
      </c>
      <c r="H8568" t="s">
        <v>70454</v>
      </c>
      <c r="I8568" t="s">
        <v>12757</v>
      </c>
      <c r="J8568" t="s">
        <v>5316</v>
      </c>
      <c r="K8568" t="s">
        <v>5317</v>
      </c>
      <c r="L8568" t="s">
        <v>375</v>
      </c>
      <c r="M8568" t="s">
        <v>5318</v>
      </c>
      <c r="N8568" t="s">
        <v>4933</v>
      </c>
      <c r="O8568" t="s">
        <v>5319</v>
      </c>
      <c r="P8568" t="s">
        <v>70455</v>
      </c>
      <c r="Q8568" t="s">
        <v>70456</v>
      </c>
      <c r="R8568" t="str">
        <f t="shared" si="266"/>
        <v>昌邑</v>
      </c>
      <c r="S8568" t="str">
        <f t="shared" si="267"/>
        <v>0115</v>
      </c>
    </row>
    <row r="8569" spans="1:19">
      <c r="A8569" t="s">
        <v>70457</v>
      </c>
      <c r="B8569" t="s">
        <v>70458</v>
      </c>
      <c r="C8569" t="s">
        <v>49</v>
      </c>
      <c r="D8569" t="s">
        <v>70459</v>
      </c>
      <c r="E8569" t="s">
        <v>70460</v>
      </c>
      <c r="F8569" t="s">
        <v>70461</v>
      </c>
      <c r="G8569" t="s">
        <v>70462</v>
      </c>
      <c r="H8569" t="s">
        <v>70463</v>
      </c>
      <c r="I8569" t="s">
        <v>5184</v>
      </c>
      <c r="J8569" t="s">
        <v>6053</v>
      </c>
      <c r="K8569" t="s">
        <v>6054</v>
      </c>
      <c r="L8569" t="s">
        <v>105</v>
      </c>
      <c r="M8569" t="s">
        <v>6055</v>
      </c>
      <c r="N8569" t="s">
        <v>4845</v>
      </c>
      <c r="O8569" t="s">
        <v>6056</v>
      </c>
      <c r="P8569" t="s">
        <v>70464</v>
      </c>
      <c r="R8569" t="str">
        <f t="shared" si="266"/>
        <v>寿光</v>
      </c>
      <c r="S8569" t="str">
        <f t="shared" si="267"/>
        <v>0115</v>
      </c>
    </row>
    <row r="8570" spans="1:19">
      <c r="A8570" t="s">
        <v>70465</v>
      </c>
      <c r="B8570" t="s">
        <v>70466</v>
      </c>
      <c r="C8570" t="s">
        <v>49</v>
      </c>
      <c r="D8570" t="s">
        <v>70467</v>
      </c>
      <c r="E8570" t="s">
        <v>70196</v>
      </c>
      <c r="F8570" t="s">
        <v>70468</v>
      </c>
      <c r="G8570" t="s">
        <v>70469</v>
      </c>
      <c r="H8570" t="s">
        <v>70470</v>
      </c>
      <c r="I8570" t="s">
        <v>4813</v>
      </c>
      <c r="J8570" t="s">
        <v>10760</v>
      </c>
      <c r="K8570" t="s">
        <v>10761</v>
      </c>
      <c r="L8570" t="s">
        <v>105</v>
      </c>
      <c r="M8570" t="s">
        <v>5029</v>
      </c>
      <c r="N8570" t="s">
        <v>6985</v>
      </c>
      <c r="O8570" t="s">
        <v>10762</v>
      </c>
      <c r="P8570" t="s">
        <v>70471</v>
      </c>
      <c r="R8570" t="str">
        <f t="shared" si="266"/>
        <v>寿光</v>
      </c>
      <c r="S8570" t="str">
        <f t="shared" si="267"/>
        <v>0115</v>
      </c>
    </row>
    <row r="8571" spans="1:19">
      <c r="A8571" t="s">
        <v>70472</v>
      </c>
      <c r="B8571" t="s">
        <v>70473</v>
      </c>
      <c r="C8571" t="s">
        <v>49</v>
      </c>
      <c r="D8571" t="s">
        <v>70474</v>
      </c>
      <c r="E8571" t="s">
        <v>70196</v>
      </c>
      <c r="F8571" t="s">
        <v>70475</v>
      </c>
      <c r="G8571" t="s">
        <v>70476</v>
      </c>
      <c r="H8571" t="s">
        <v>70477</v>
      </c>
      <c r="I8571" t="s">
        <v>5282</v>
      </c>
      <c r="J8571" t="s">
        <v>10067</v>
      </c>
      <c r="K8571" t="s">
        <v>10068</v>
      </c>
      <c r="L8571" t="s">
        <v>105</v>
      </c>
      <c r="M8571" t="s">
        <v>5197</v>
      </c>
      <c r="N8571" t="s">
        <v>5211</v>
      </c>
      <c r="O8571" t="s">
        <v>10069</v>
      </c>
      <c r="P8571" t="s">
        <v>70478</v>
      </c>
      <c r="Q8571" t="s">
        <v>70479</v>
      </c>
      <c r="R8571" t="str">
        <f t="shared" si="266"/>
        <v>寿光</v>
      </c>
      <c r="S8571" t="str">
        <f t="shared" si="267"/>
        <v>0115</v>
      </c>
    </row>
    <row r="8572" spans="1:19">
      <c r="A8572" t="s">
        <v>70480</v>
      </c>
      <c r="B8572" t="s">
        <v>70481</v>
      </c>
      <c r="C8572" t="s">
        <v>49</v>
      </c>
      <c r="D8572" t="s">
        <v>70482</v>
      </c>
      <c r="E8572" t="s">
        <v>70196</v>
      </c>
      <c r="F8572" t="s">
        <v>70483</v>
      </c>
      <c r="G8572" t="s">
        <v>70484</v>
      </c>
      <c r="H8572" t="s">
        <v>70485</v>
      </c>
      <c r="I8572" t="s">
        <v>4852</v>
      </c>
      <c r="J8572" t="s">
        <v>12195</v>
      </c>
      <c r="K8572" t="s">
        <v>12196</v>
      </c>
      <c r="L8572" t="s">
        <v>77</v>
      </c>
      <c r="M8572" t="s">
        <v>5733</v>
      </c>
      <c r="N8572" t="s">
        <v>5487</v>
      </c>
      <c r="O8572" t="s">
        <v>12197</v>
      </c>
      <c r="P8572" t="s">
        <v>70486</v>
      </c>
      <c r="R8572" t="str">
        <f t="shared" si="266"/>
        <v>临朐</v>
      </c>
      <c r="S8572" t="str">
        <f t="shared" si="267"/>
        <v>0115</v>
      </c>
    </row>
    <row r="8573" spans="1:19">
      <c r="A8573" t="s">
        <v>70487</v>
      </c>
      <c r="B8573" t="s">
        <v>70488</v>
      </c>
      <c r="C8573" t="s">
        <v>49</v>
      </c>
      <c r="D8573" t="s">
        <v>70489</v>
      </c>
      <c r="E8573" t="s">
        <v>70490</v>
      </c>
      <c r="F8573" t="s">
        <v>70491</v>
      </c>
      <c r="G8573" t="s">
        <v>70492</v>
      </c>
      <c r="H8573" t="s">
        <v>70493</v>
      </c>
      <c r="I8573" t="s">
        <v>4955</v>
      </c>
      <c r="J8573" t="s">
        <v>5122</v>
      </c>
      <c r="K8573" t="s">
        <v>5123</v>
      </c>
      <c r="N8573" t="s">
        <v>4832</v>
      </c>
      <c r="O8573" t="s">
        <v>5124</v>
      </c>
      <c r="R8573" t="str">
        <f t="shared" si="266"/>
        <v/>
      </c>
      <c r="S8573" t="str">
        <f t="shared" si="267"/>
        <v>0115</v>
      </c>
    </row>
    <row r="8574" spans="1:19">
      <c r="A8574" t="s">
        <v>70494</v>
      </c>
      <c r="B8574" t="s">
        <v>70495</v>
      </c>
      <c r="C8574" t="s">
        <v>49</v>
      </c>
      <c r="D8574" t="s">
        <v>70496</v>
      </c>
      <c r="E8574" t="s">
        <v>70196</v>
      </c>
      <c r="F8574" t="s">
        <v>70497</v>
      </c>
      <c r="G8574" t="s">
        <v>70498</v>
      </c>
      <c r="H8574" t="s">
        <v>70499</v>
      </c>
      <c r="I8574" t="s">
        <v>4852</v>
      </c>
      <c r="J8574" t="s">
        <v>8374</v>
      </c>
      <c r="K8574" t="s">
        <v>8375</v>
      </c>
      <c r="L8574" t="s">
        <v>95</v>
      </c>
      <c r="M8574" t="s">
        <v>5757</v>
      </c>
      <c r="N8574" t="s">
        <v>6601</v>
      </c>
      <c r="O8574" t="s">
        <v>8376</v>
      </c>
      <c r="P8574" t="s">
        <v>70500</v>
      </c>
      <c r="Q8574" t="s">
        <v>70501</v>
      </c>
      <c r="R8574" t="str">
        <f t="shared" si="266"/>
        <v>安丘</v>
      </c>
      <c r="S8574" t="str">
        <f t="shared" si="267"/>
        <v>0115</v>
      </c>
    </row>
    <row r="8575" spans="1:19">
      <c r="A8575" t="s">
        <v>70502</v>
      </c>
      <c r="B8575" t="s">
        <v>70503</v>
      </c>
      <c r="C8575" t="s">
        <v>49</v>
      </c>
      <c r="D8575" t="s">
        <v>70504</v>
      </c>
      <c r="E8575" t="s">
        <v>70196</v>
      </c>
      <c r="F8575" t="s">
        <v>70505</v>
      </c>
      <c r="G8575" t="s">
        <v>70506</v>
      </c>
      <c r="H8575" t="s">
        <v>70507</v>
      </c>
      <c r="I8575" t="s">
        <v>4785</v>
      </c>
      <c r="J8575" t="s">
        <v>5109</v>
      </c>
      <c r="K8575" t="s">
        <v>5110</v>
      </c>
      <c r="L8575" t="s">
        <v>50</v>
      </c>
      <c r="M8575" t="s">
        <v>5111</v>
      </c>
      <c r="N8575" t="s">
        <v>14116</v>
      </c>
      <c r="O8575" t="s">
        <v>5113</v>
      </c>
      <c r="P8575" t="s">
        <v>70508</v>
      </c>
      <c r="R8575" t="str">
        <f t="shared" si="266"/>
        <v>青州</v>
      </c>
      <c r="S8575" t="str">
        <f t="shared" si="267"/>
        <v>0115</v>
      </c>
    </row>
    <row r="8576" spans="1:19">
      <c r="A8576" t="s">
        <v>70509</v>
      </c>
      <c r="B8576" t="s">
        <v>70510</v>
      </c>
      <c r="C8576" t="s">
        <v>49</v>
      </c>
      <c r="D8576" t="s">
        <v>70511</v>
      </c>
      <c r="E8576" t="s">
        <v>70196</v>
      </c>
      <c r="F8576" t="s">
        <v>70512</v>
      </c>
      <c r="G8576" t="s">
        <v>70513</v>
      </c>
      <c r="H8576" t="s">
        <v>70514</v>
      </c>
      <c r="I8576" t="s">
        <v>4852</v>
      </c>
      <c r="J8576" t="s">
        <v>5669</v>
      </c>
      <c r="K8576" t="s">
        <v>5670</v>
      </c>
      <c r="L8576" t="s">
        <v>60</v>
      </c>
      <c r="M8576" t="s">
        <v>5511</v>
      </c>
      <c r="N8576" t="s">
        <v>12670</v>
      </c>
      <c r="O8576" t="s">
        <v>5671</v>
      </c>
      <c r="P8576" t="s">
        <v>70515</v>
      </c>
      <c r="Q8576" t="s">
        <v>70516</v>
      </c>
      <c r="R8576" t="str">
        <f t="shared" si="266"/>
        <v>奎文</v>
      </c>
      <c r="S8576" t="str">
        <f t="shared" si="267"/>
        <v>0115</v>
      </c>
    </row>
    <row r="8577" spans="1:19">
      <c r="A8577" t="s">
        <v>70517</v>
      </c>
      <c r="B8577" t="s">
        <v>70518</v>
      </c>
      <c r="C8577" t="s">
        <v>49</v>
      </c>
      <c r="D8577" t="s">
        <v>70519</v>
      </c>
      <c r="E8577" t="s">
        <v>70188</v>
      </c>
      <c r="F8577" t="s">
        <v>70520</v>
      </c>
      <c r="G8577" t="s">
        <v>70521</v>
      </c>
      <c r="H8577" t="s">
        <v>70522</v>
      </c>
      <c r="I8577" t="s">
        <v>12119</v>
      </c>
      <c r="J8577" t="s">
        <v>17954</v>
      </c>
      <c r="K8577" t="s">
        <v>17955</v>
      </c>
      <c r="L8577" t="s">
        <v>95</v>
      </c>
      <c r="M8577" t="s">
        <v>5709</v>
      </c>
      <c r="N8577" t="s">
        <v>10228</v>
      </c>
      <c r="O8577" t="s">
        <v>17956</v>
      </c>
      <c r="P8577" t="s">
        <v>70307</v>
      </c>
      <c r="Q8577" t="s">
        <v>70523</v>
      </c>
      <c r="R8577" t="str">
        <f t="shared" ref="R8577:R8640" si="268">IF(OR(LEFT(L8577,2)="高新"),"奎文",IF(LEFT(L8577,2)="峡山","坊子",IF(LEFT(L8577,2)="滨海","寒亭",LEFT(L8577,2))))</f>
        <v>安丘</v>
      </c>
      <c r="S8577" t="str">
        <f t="shared" ref="S8577:S8640" si="269">TEXT(B8577,"mmdd")</f>
        <v>0115</v>
      </c>
    </row>
    <row r="8578" spans="1:19">
      <c r="A8578" t="s">
        <v>70524</v>
      </c>
      <c r="B8578" t="s">
        <v>70525</v>
      </c>
      <c r="C8578" t="s">
        <v>49</v>
      </c>
      <c r="D8578" t="s">
        <v>70526</v>
      </c>
      <c r="E8578" t="s">
        <v>70196</v>
      </c>
      <c r="F8578" t="s">
        <v>70527</v>
      </c>
      <c r="G8578" t="s">
        <v>70528</v>
      </c>
      <c r="H8578" t="s">
        <v>70529</v>
      </c>
      <c r="I8578" t="s">
        <v>4785</v>
      </c>
      <c r="J8578" t="s">
        <v>5449</v>
      </c>
      <c r="K8578" t="s">
        <v>5450</v>
      </c>
      <c r="L8578" t="s">
        <v>237</v>
      </c>
      <c r="M8578" t="s">
        <v>5247</v>
      </c>
      <c r="N8578" t="s">
        <v>4972</v>
      </c>
      <c r="O8578" t="s">
        <v>5452</v>
      </c>
      <c r="P8578" t="s">
        <v>70530</v>
      </c>
      <c r="Q8578" t="s">
        <v>70531</v>
      </c>
      <c r="R8578" t="str">
        <f t="shared" si="268"/>
        <v>潍城</v>
      </c>
      <c r="S8578" t="str">
        <f t="shared" si="269"/>
        <v>0115</v>
      </c>
    </row>
    <row r="8579" spans="1:19">
      <c r="A8579" t="s">
        <v>70532</v>
      </c>
      <c r="B8579" t="s">
        <v>70533</v>
      </c>
      <c r="C8579" t="s">
        <v>49</v>
      </c>
      <c r="D8579" t="s">
        <v>70534</v>
      </c>
      <c r="E8579" t="s">
        <v>70188</v>
      </c>
      <c r="F8579" t="s">
        <v>70535</v>
      </c>
      <c r="G8579" t="s">
        <v>70536</v>
      </c>
      <c r="H8579" t="s">
        <v>70537</v>
      </c>
      <c r="I8579" t="s">
        <v>12119</v>
      </c>
      <c r="J8579" t="s">
        <v>18995</v>
      </c>
      <c r="K8579" t="s">
        <v>18996</v>
      </c>
      <c r="L8579" t="s">
        <v>114</v>
      </c>
      <c r="M8579" t="s">
        <v>5486</v>
      </c>
      <c r="N8579" t="s">
        <v>7890</v>
      </c>
      <c r="O8579" t="s">
        <v>18997</v>
      </c>
      <c r="P8579" t="s">
        <v>70538</v>
      </c>
      <c r="Q8579" t="s">
        <v>70539</v>
      </c>
      <c r="R8579" t="str">
        <f t="shared" si="268"/>
        <v>高密</v>
      </c>
      <c r="S8579" t="str">
        <f t="shared" si="269"/>
        <v>0115</v>
      </c>
    </row>
    <row r="8580" spans="1:19">
      <c r="A8580" t="s">
        <v>70540</v>
      </c>
      <c r="B8580" t="s">
        <v>70541</v>
      </c>
      <c r="C8580" t="s">
        <v>49</v>
      </c>
      <c r="D8580" t="s">
        <v>70542</v>
      </c>
      <c r="E8580" t="s">
        <v>70188</v>
      </c>
      <c r="F8580" t="s">
        <v>70543</v>
      </c>
      <c r="G8580" t="s">
        <v>70544</v>
      </c>
      <c r="H8580" t="s">
        <v>70545</v>
      </c>
      <c r="I8580" t="s">
        <v>12119</v>
      </c>
      <c r="J8580" t="s">
        <v>9396</v>
      </c>
      <c r="K8580" t="s">
        <v>9397</v>
      </c>
      <c r="L8580" t="s">
        <v>148</v>
      </c>
      <c r="M8580" t="s">
        <v>6713</v>
      </c>
      <c r="N8580" t="s">
        <v>70546</v>
      </c>
      <c r="O8580" t="s">
        <v>9398</v>
      </c>
      <c r="Q8580" t="s">
        <v>70547</v>
      </c>
      <c r="R8580" t="str">
        <f t="shared" si="268"/>
        <v>寒亭</v>
      </c>
      <c r="S8580" t="str">
        <f t="shared" si="269"/>
        <v>0115</v>
      </c>
    </row>
    <row r="8581" spans="1:19">
      <c r="A8581" t="s">
        <v>70548</v>
      </c>
      <c r="B8581" t="s">
        <v>70549</v>
      </c>
      <c r="C8581" t="s">
        <v>49</v>
      </c>
      <c r="D8581" t="s">
        <v>70550</v>
      </c>
      <c r="E8581" t="s">
        <v>70196</v>
      </c>
      <c r="F8581" t="s">
        <v>70551</v>
      </c>
      <c r="G8581" t="s">
        <v>70552</v>
      </c>
      <c r="H8581" t="s">
        <v>70553</v>
      </c>
      <c r="I8581" t="s">
        <v>4785</v>
      </c>
      <c r="J8581" t="s">
        <v>13611</v>
      </c>
      <c r="K8581" t="s">
        <v>13612</v>
      </c>
      <c r="L8581" t="s">
        <v>375</v>
      </c>
      <c r="M8581" t="s">
        <v>7334</v>
      </c>
      <c r="N8581" t="s">
        <v>5907</v>
      </c>
      <c r="O8581" t="s">
        <v>13613</v>
      </c>
      <c r="P8581" t="s">
        <v>70554</v>
      </c>
      <c r="R8581" t="str">
        <f t="shared" si="268"/>
        <v>昌邑</v>
      </c>
      <c r="S8581" t="str">
        <f t="shared" si="269"/>
        <v>0115</v>
      </c>
    </row>
    <row r="8582" spans="1:19">
      <c r="A8582" t="s">
        <v>3794</v>
      </c>
      <c r="B8582" t="s">
        <v>70555</v>
      </c>
      <c r="C8582" t="s">
        <v>49</v>
      </c>
      <c r="D8582" t="s">
        <v>70556</v>
      </c>
      <c r="E8582" t="s">
        <v>70196</v>
      </c>
      <c r="F8582" t="s">
        <v>70557</v>
      </c>
      <c r="G8582" t="s">
        <v>3792</v>
      </c>
      <c r="H8582" t="s">
        <v>70558</v>
      </c>
      <c r="I8582" t="s">
        <v>4852</v>
      </c>
      <c r="J8582" t="s">
        <v>16844</v>
      </c>
      <c r="K8582" t="s">
        <v>16845</v>
      </c>
      <c r="L8582" t="s">
        <v>77</v>
      </c>
      <c r="M8582" t="s">
        <v>5733</v>
      </c>
      <c r="N8582" t="s">
        <v>5069</v>
      </c>
      <c r="O8582" t="s">
        <v>16846</v>
      </c>
      <c r="P8582" t="s">
        <v>70559</v>
      </c>
      <c r="Q8582" t="s">
        <v>66774</v>
      </c>
      <c r="R8582" t="str">
        <f t="shared" si="268"/>
        <v>临朐</v>
      </c>
      <c r="S8582" t="str">
        <f t="shared" si="269"/>
        <v>0115</v>
      </c>
    </row>
    <row r="8583" spans="1:19">
      <c r="A8583" t="s">
        <v>70560</v>
      </c>
      <c r="B8583" t="s">
        <v>70561</v>
      </c>
      <c r="C8583" t="s">
        <v>49</v>
      </c>
      <c r="D8583" t="s">
        <v>70562</v>
      </c>
      <c r="E8583" t="s">
        <v>70196</v>
      </c>
      <c r="F8583" t="s">
        <v>70563</v>
      </c>
      <c r="G8583" t="s">
        <v>70564</v>
      </c>
      <c r="H8583" t="s">
        <v>70565</v>
      </c>
      <c r="I8583" t="s">
        <v>4929</v>
      </c>
      <c r="J8583" t="s">
        <v>5743</v>
      </c>
      <c r="K8583" t="s">
        <v>5744</v>
      </c>
      <c r="L8583" t="s">
        <v>375</v>
      </c>
      <c r="M8583" t="s">
        <v>5745</v>
      </c>
      <c r="N8583" t="s">
        <v>5017</v>
      </c>
      <c r="O8583" t="s">
        <v>5746</v>
      </c>
      <c r="P8583" t="s">
        <v>70566</v>
      </c>
      <c r="Q8583" t="s">
        <v>70567</v>
      </c>
      <c r="R8583" t="str">
        <f t="shared" si="268"/>
        <v>昌邑</v>
      </c>
      <c r="S8583" t="str">
        <f t="shared" si="269"/>
        <v>0115</v>
      </c>
    </row>
    <row r="8584" spans="1:19">
      <c r="A8584" t="s">
        <v>70568</v>
      </c>
      <c r="B8584" t="s">
        <v>70569</v>
      </c>
      <c r="C8584" t="s">
        <v>49</v>
      </c>
      <c r="D8584" t="s">
        <v>70570</v>
      </c>
      <c r="E8584" t="s">
        <v>70571</v>
      </c>
      <c r="F8584" t="s">
        <v>70572</v>
      </c>
      <c r="G8584" t="s">
        <v>70573</v>
      </c>
      <c r="H8584" t="s">
        <v>70574</v>
      </c>
      <c r="I8584" t="s">
        <v>4955</v>
      </c>
      <c r="J8584" t="s">
        <v>5122</v>
      </c>
      <c r="K8584" t="s">
        <v>5123</v>
      </c>
      <c r="L8584" t="s">
        <v>105</v>
      </c>
      <c r="N8584" t="s">
        <v>16032</v>
      </c>
      <c r="O8584" t="s">
        <v>5124</v>
      </c>
      <c r="R8584" t="str">
        <f t="shared" si="268"/>
        <v>寿光</v>
      </c>
      <c r="S8584" t="str">
        <f t="shared" si="269"/>
        <v>0115</v>
      </c>
    </row>
    <row r="8585" spans="1:19">
      <c r="A8585" t="s">
        <v>70575</v>
      </c>
      <c r="B8585" t="s">
        <v>70576</v>
      </c>
      <c r="C8585" t="s">
        <v>49</v>
      </c>
      <c r="D8585" t="s">
        <v>70577</v>
      </c>
      <c r="E8585" t="s">
        <v>70196</v>
      </c>
      <c r="F8585" t="s">
        <v>70578</v>
      </c>
      <c r="G8585" t="s">
        <v>70579</v>
      </c>
      <c r="H8585" t="s">
        <v>70580</v>
      </c>
      <c r="I8585" t="s">
        <v>4852</v>
      </c>
      <c r="J8585" t="s">
        <v>7478</v>
      </c>
      <c r="K8585" t="s">
        <v>7479</v>
      </c>
      <c r="L8585" t="s">
        <v>123</v>
      </c>
      <c r="M8585" t="s">
        <v>7480</v>
      </c>
      <c r="N8585" t="s">
        <v>5296</v>
      </c>
      <c r="O8585" t="s">
        <v>7481</v>
      </c>
      <c r="P8585" t="s">
        <v>70581</v>
      </c>
      <c r="R8585" t="str">
        <f t="shared" si="268"/>
        <v>诸城</v>
      </c>
      <c r="S8585" t="str">
        <f t="shared" si="269"/>
        <v>0115</v>
      </c>
    </row>
    <row r="8586" spans="1:19">
      <c r="A8586" t="s">
        <v>70582</v>
      </c>
      <c r="B8586" t="s">
        <v>70583</v>
      </c>
      <c r="C8586" t="s">
        <v>49</v>
      </c>
      <c r="D8586" t="s">
        <v>70584</v>
      </c>
      <c r="E8586" t="s">
        <v>70196</v>
      </c>
      <c r="F8586" t="s">
        <v>70585</v>
      </c>
      <c r="G8586" t="s">
        <v>70586</v>
      </c>
      <c r="H8586" t="s">
        <v>70587</v>
      </c>
      <c r="I8586" t="s">
        <v>4852</v>
      </c>
      <c r="J8586" t="s">
        <v>15047</v>
      </c>
      <c r="K8586" t="s">
        <v>15048</v>
      </c>
      <c r="L8586" t="s">
        <v>50</v>
      </c>
      <c r="M8586" t="s">
        <v>6624</v>
      </c>
      <c r="N8586" t="s">
        <v>4789</v>
      </c>
      <c r="O8586" t="s">
        <v>15049</v>
      </c>
      <c r="P8586" t="s">
        <v>70588</v>
      </c>
      <c r="R8586" t="str">
        <f t="shared" si="268"/>
        <v>青州</v>
      </c>
      <c r="S8586" t="str">
        <f t="shared" si="269"/>
        <v>0115</v>
      </c>
    </row>
    <row r="8587" spans="1:19">
      <c r="A8587" t="s">
        <v>70589</v>
      </c>
      <c r="B8587" t="s">
        <v>70590</v>
      </c>
      <c r="C8587" t="s">
        <v>49</v>
      </c>
      <c r="D8587" t="s">
        <v>70591</v>
      </c>
      <c r="E8587" t="s">
        <v>70196</v>
      </c>
      <c r="F8587" t="s">
        <v>70592</v>
      </c>
      <c r="G8587" t="s">
        <v>70593</v>
      </c>
      <c r="H8587" t="s">
        <v>70594</v>
      </c>
      <c r="I8587" t="s">
        <v>4852</v>
      </c>
      <c r="J8587" t="s">
        <v>4902</v>
      </c>
      <c r="K8587" t="s">
        <v>4903</v>
      </c>
      <c r="L8587" t="s">
        <v>60</v>
      </c>
      <c r="M8587" t="s">
        <v>4904</v>
      </c>
      <c r="N8587" t="s">
        <v>4905</v>
      </c>
      <c r="O8587" t="s">
        <v>4906</v>
      </c>
      <c r="P8587" t="s">
        <v>70595</v>
      </c>
      <c r="R8587" t="str">
        <f t="shared" si="268"/>
        <v>奎文</v>
      </c>
      <c r="S8587" t="str">
        <f t="shared" si="269"/>
        <v>0115</v>
      </c>
    </row>
    <row r="8588" spans="1:19">
      <c r="A8588" t="s">
        <v>70596</v>
      </c>
      <c r="B8588" t="s">
        <v>70597</v>
      </c>
      <c r="C8588" t="s">
        <v>49</v>
      </c>
      <c r="D8588" t="s">
        <v>70598</v>
      </c>
      <c r="E8588" t="s">
        <v>70188</v>
      </c>
      <c r="F8588" t="s">
        <v>70599</v>
      </c>
      <c r="G8588" t="s">
        <v>70600</v>
      </c>
      <c r="H8588" t="s">
        <v>70601</v>
      </c>
      <c r="I8588" t="s">
        <v>12119</v>
      </c>
      <c r="J8588" t="s">
        <v>6973</v>
      </c>
      <c r="K8588" t="s">
        <v>6974</v>
      </c>
      <c r="L8588" t="s">
        <v>60</v>
      </c>
      <c r="M8588" t="s">
        <v>5511</v>
      </c>
      <c r="N8588" t="s">
        <v>6519</v>
      </c>
      <c r="O8588" t="s">
        <v>6975</v>
      </c>
      <c r="P8588" t="s">
        <v>70602</v>
      </c>
      <c r="Q8588" t="s">
        <v>70603</v>
      </c>
      <c r="R8588" t="str">
        <f t="shared" si="268"/>
        <v>奎文</v>
      </c>
      <c r="S8588" t="str">
        <f t="shared" si="269"/>
        <v>0115</v>
      </c>
    </row>
    <row r="8589" spans="1:19">
      <c r="A8589" t="s">
        <v>70604</v>
      </c>
      <c r="B8589" t="s">
        <v>70605</v>
      </c>
      <c r="C8589" t="s">
        <v>49</v>
      </c>
      <c r="D8589" t="s">
        <v>70606</v>
      </c>
      <c r="E8589" t="s">
        <v>70188</v>
      </c>
      <c r="F8589" t="s">
        <v>70607</v>
      </c>
      <c r="G8589" t="s">
        <v>70608</v>
      </c>
      <c r="H8589" t="s">
        <v>70609</v>
      </c>
      <c r="I8589" t="s">
        <v>12119</v>
      </c>
      <c r="J8589" t="s">
        <v>5316</v>
      </c>
      <c r="K8589" t="s">
        <v>5317</v>
      </c>
      <c r="L8589" t="s">
        <v>375</v>
      </c>
      <c r="M8589" t="s">
        <v>5318</v>
      </c>
      <c r="N8589" t="s">
        <v>4933</v>
      </c>
      <c r="O8589" t="s">
        <v>5319</v>
      </c>
      <c r="P8589" t="s">
        <v>70610</v>
      </c>
      <c r="Q8589" t="s">
        <v>70456</v>
      </c>
      <c r="R8589" t="str">
        <f t="shared" si="268"/>
        <v>昌邑</v>
      </c>
      <c r="S8589" t="str">
        <f t="shared" si="269"/>
        <v>0115</v>
      </c>
    </row>
    <row r="8590" spans="1:19">
      <c r="A8590" t="s">
        <v>70611</v>
      </c>
      <c r="B8590" t="s">
        <v>70612</v>
      </c>
      <c r="C8590" t="s">
        <v>49</v>
      </c>
      <c r="D8590" t="s">
        <v>70613</v>
      </c>
      <c r="E8590" t="s">
        <v>70188</v>
      </c>
      <c r="F8590" t="s">
        <v>70614</v>
      </c>
      <c r="G8590" t="s">
        <v>70615</v>
      </c>
      <c r="H8590" t="s">
        <v>70616</v>
      </c>
      <c r="I8590" t="s">
        <v>12119</v>
      </c>
      <c r="J8590" t="s">
        <v>5418</v>
      </c>
      <c r="K8590" t="s">
        <v>5419</v>
      </c>
      <c r="L8590" t="s">
        <v>60</v>
      </c>
      <c r="M8590" t="s">
        <v>5420</v>
      </c>
      <c r="N8590" t="s">
        <v>6530</v>
      </c>
      <c r="O8590" t="s">
        <v>5422</v>
      </c>
      <c r="P8590" t="s">
        <v>70617</v>
      </c>
      <c r="Q8590" t="s">
        <v>70618</v>
      </c>
      <c r="R8590" t="str">
        <f t="shared" si="268"/>
        <v>奎文</v>
      </c>
      <c r="S8590" t="str">
        <f t="shared" si="269"/>
        <v>0115</v>
      </c>
    </row>
    <row r="8591" spans="1:19">
      <c r="A8591" t="s">
        <v>70619</v>
      </c>
      <c r="B8591" t="s">
        <v>70620</v>
      </c>
      <c r="C8591" t="s">
        <v>49</v>
      </c>
      <c r="D8591" t="s">
        <v>70621</v>
      </c>
      <c r="E8591" t="s">
        <v>70196</v>
      </c>
      <c r="F8591" t="s">
        <v>70622</v>
      </c>
      <c r="G8591" t="s">
        <v>70623</v>
      </c>
      <c r="H8591" t="s">
        <v>70624</v>
      </c>
      <c r="I8591" t="s">
        <v>4852</v>
      </c>
      <c r="J8591" t="s">
        <v>5027</v>
      </c>
      <c r="K8591" t="s">
        <v>5028</v>
      </c>
      <c r="L8591" t="s">
        <v>105</v>
      </c>
      <c r="M8591" t="s">
        <v>5029</v>
      </c>
      <c r="N8591" t="s">
        <v>5069</v>
      </c>
      <c r="O8591" t="s">
        <v>5031</v>
      </c>
      <c r="P8591" t="s">
        <v>70625</v>
      </c>
      <c r="Q8591" t="s">
        <v>70626</v>
      </c>
      <c r="R8591" t="str">
        <f t="shared" si="268"/>
        <v>寿光</v>
      </c>
      <c r="S8591" t="str">
        <f t="shared" si="269"/>
        <v>0115</v>
      </c>
    </row>
    <row r="8592" spans="1:19">
      <c r="A8592" t="s">
        <v>70627</v>
      </c>
      <c r="B8592" t="s">
        <v>70628</v>
      </c>
      <c r="C8592" t="s">
        <v>49</v>
      </c>
      <c r="D8592" t="s">
        <v>70629</v>
      </c>
      <c r="E8592" t="s">
        <v>70630</v>
      </c>
      <c r="F8592" t="s">
        <v>70631</v>
      </c>
      <c r="G8592" t="s">
        <v>70632</v>
      </c>
      <c r="H8592" t="s">
        <v>70633</v>
      </c>
      <c r="I8592" t="s">
        <v>4785</v>
      </c>
      <c r="J8592" t="s">
        <v>8364</v>
      </c>
      <c r="K8592" t="s">
        <v>8365</v>
      </c>
      <c r="L8592" t="s">
        <v>50</v>
      </c>
      <c r="M8592" t="s">
        <v>6701</v>
      </c>
      <c r="N8592" t="s">
        <v>4789</v>
      </c>
      <c r="P8592" t="s">
        <v>70634</v>
      </c>
      <c r="R8592" t="str">
        <f t="shared" si="268"/>
        <v>青州</v>
      </c>
      <c r="S8592" t="str">
        <f t="shared" si="269"/>
        <v>0115</v>
      </c>
    </row>
    <row r="8593" spans="1:19">
      <c r="A8593" t="s">
        <v>70635</v>
      </c>
      <c r="B8593" t="s">
        <v>70636</v>
      </c>
      <c r="C8593" t="s">
        <v>49</v>
      </c>
      <c r="D8593" t="s">
        <v>70637</v>
      </c>
      <c r="E8593" t="s">
        <v>70196</v>
      </c>
      <c r="F8593" t="s">
        <v>70638</v>
      </c>
      <c r="G8593" t="s">
        <v>70639</v>
      </c>
      <c r="H8593" t="s">
        <v>70640</v>
      </c>
      <c r="I8593" t="s">
        <v>17145</v>
      </c>
      <c r="J8593" t="s">
        <v>6480</v>
      </c>
      <c r="K8593" t="s">
        <v>6481</v>
      </c>
      <c r="L8593" t="s">
        <v>237</v>
      </c>
      <c r="M8593" t="s">
        <v>5247</v>
      </c>
      <c r="N8593" t="s">
        <v>5030</v>
      </c>
      <c r="O8593" t="s">
        <v>6482</v>
      </c>
      <c r="P8593" t="s">
        <v>70641</v>
      </c>
      <c r="Q8593" t="s">
        <v>70642</v>
      </c>
      <c r="R8593" t="str">
        <f t="shared" si="268"/>
        <v>潍城</v>
      </c>
      <c r="S8593" t="str">
        <f t="shared" si="269"/>
        <v>0115</v>
      </c>
    </row>
    <row r="8594" spans="1:19">
      <c r="A8594" t="s">
        <v>70643</v>
      </c>
      <c r="B8594" t="s">
        <v>70644</v>
      </c>
      <c r="C8594" t="s">
        <v>49</v>
      </c>
      <c r="D8594" t="s">
        <v>70645</v>
      </c>
      <c r="E8594" t="s">
        <v>70196</v>
      </c>
      <c r="F8594" t="s">
        <v>70646</v>
      </c>
      <c r="G8594" t="s">
        <v>70647</v>
      </c>
      <c r="H8594" t="s">
        <v>70648</v>
      </c>
      <c r="I8594" t="s">
        <v>4852</v>
      </c>
      <c r="J8594" t="s">
        <v>9760</v>
      </c>
      <c r="K8594" t="s">
        <v>9761</v>
      </c>
      <c r="L8594" t="s">
        <v>60</v>
      </c>
      <c r="M8594" t="s">
        <v>5999</v>
      </c>
      <c r="N8594" t="s">
        <v>4905</v>
      </c>
      <c r="O8594" t="s">
        <v>9762</v>
      </c>
      <c r="P8594" t="s">
        <v>70649</v>
      </c>
      <c r="Q8594" t="s">
        <v>70650</v>
      </c>
      <c r="R8594" t="str">
        <f t="shared" si="268"/>
        <v>奎文</v>
      </c>
      <c r="S8594" t="str">
        <f t="shared" si="269"/>
        <v>0115</v>
      </c>
    </row>
    <row r="8595" spans="1:19">
      <c r="A8595" t="s">
        <v>70651</v>
      </c>
      <c r="B8595" t="s">
        <v>70652</v>
      </c>
      <c r="C8595" t="s">
        <v>49</v>
      </c>
      <c r="D8595" t="s">
        <v>70653</v>
      </c>
      <c r="E8595" t="s">
        <v>70490</v>
      </c>
      <c r="F8595" t="s">
        <v>70654</v>
      </c>
      <c r="G8595" t="s">
        <v>70655</v>
      </c>
      <c r="H8595" t="s">
        <v>70656</v>
      </c>
      <c r="I8595" t="s">
        <v>4955</v>
      </c>
      <c r="J8595" t="s">
        <v>6740</v>
      </c>
      <c r="K8595" t="s">
        <v>6741</v>
      </c>
      <c r="L8595" t="s">
        <v>60</v>
      </c>
      <c r="M8595" t="s">
        <v>5888</v>
      </c>
      <c r="N8595" t="s">
        <v>5112</v>
      </c>
      <c r="O8595" t="s">
        <v>6742</v>
      </c>
      <c r="P8595" t="s">
        <v>70657</v>
      </c>
      <c r="Q8595" t="s">
        <v>70658</v>
      </c>
      <c r="R8595" t="str">
        <f t="shared" si="268"/>
        <v>奎文</v>
      </c>
      <c r="S8595" t="str">
        <f t="shared" si="269"/>
        <v>0115</v>
      </c>
    </row>
    <row r="8596" spans="1:19">
      <c r="A8596" t="s">
        <v>70659</v>
      </c>
      <c r="B8596" t="s">
        <v>70660</v>
      </c>
      <c r="C8596" t="s">
        <v>49</v>
      </c>
      <c r="D8596" t="s">
        <v>70661</v>
      </c>
      <c r="E8596" t="s">
        <v>70196</v>
      </c>
      <c r="F8596" t="s">
        <v>70662</v>
      </c>
      <c r="G8596" t="s">
        <v>70663</v>
      </c>
      <c r="H8596" t="s">
        <v>70664</v>
      </c>
      <c r="I8596" t="s">
        <v>4955</v>
      </c>
      <c r="J8596" t="s">
        <v>5462</v>
      </c>
      <c r="K8596" t="s">
        <v>5463</v>
      </c>
      <c r="L8596" t="s">
        <v>95</v>
      </c>
      <c r="M8596" t="s">
        <v>4844</v>
      </c>
      <c r="N8596" t="s">
        <v>7881</v>
      </c>
      <c r="O8596" t="s">
        <v>5464</v>
      </c>
      <c r="P8596" t="s">
        <v>70665</v>
      </c>
      <c r="Q8596" t="s">
        <v>70666</v>
      </c>
      <c r="R8596" t="str">
        <f t="shared" si="268"/>
        <v>安丘</v>
      </c>
      <c r="S8596" t="str">
        <f t="shared" si="269"/>
        <v>0115</v>
      </c>
    </row>
    <row r="8597" spans="1:19">
      <c r="A8597" t="s">
        <v>70667</v>
      </c>
      <c r="B8597" t="s">
        <v>70668</v>
      </c>
      <c r="C8597" t="s">
        <v>49</v>
      </c>
      <c r="D8597" t="s">
        <v>70669</v>
      </c>
      <c r="E8597" t="s">
        <v>70670</v>
      </c>
      <c r="F8597" t="s">
        <v>70671</v>
      </c>
      <c r="G8597" t="s">
        <v>70672</v>
      </c>
      <c r="H8597" t="s">
        <v>70673</v>
      </c>
      <c r="I8597" t="s">
        <v>12119</v>
      </c>
      <c r="J8597" t="s">
        <v>21645</v>
      </c>
      <c r="K8597" t="s">
        <v>21646</v>
      </c>
      <c r="L8597" t="s">
        <v>237</v>
      </c>
      <c r="M8597" t="s">
        <v>4788</v>
      </c>
      <c r="N8597" t="s">
        <v>6184</v>
      </c>
      <c r="O8597" t="s">
        <v>21647</v>
      </c>
      <c r="P8597" t="s">
        <v>70674</v>
      </c>
      <c r="R8597" t="str">
        <f t="shared" si="268"/>
        <v>潍城</v>
      </c>
      <c r="S8597" t="str">
        <f t="shared" si="269"/>
        <v>0115</v>
      </c>
    </row>
    <row r="8598" spans="1:19">
      <c r="A8598" t="s">
        <v>70675</v>
      </c>
      <c r="B8598" t="s">
        <v>70676</v>
      </c>
      <c r="C8598" t="s">
        <v>49</v>
      </c>
      <c r="D8598" t="s">
        <v>70677</v>
      </c>
      <c r="E8598" t="s">
        <v>70196</v>
      </c>
      <c r="F8598" t="s">
        <v>70678</v>
      </c>
      <c r="G8598" t="s">
        <v>70679</v>
      </c>
      <c r="H8598" t="s">
        <v>70680</v>
      </c>
      <c r="I8598" t="s">
        <v>4771</v>
      </c>
      <c r="J8598" t="s">
        <v>12758</v>
      </c>
      <c r="K8598" t="s">
        <v>12759</v>
      </c>
      <c r="L8598" t="s">
        <v>1136</v>
      </c>
      <c r="M8598" t="s">
        <v>5210</v>
      </c>
      <c r="N8598" t="s">
        <v>5296</v>
      </c>
      <c r="O8598" t="s">
        <v>12760</v>
      </c>
      <c r="P8598" t="s">
        <v>70681</v>
      </c>
      <c r="R8598" t="str">
        <f t="shared" si="268"/>
        <v>昌乐</v>
      </c>
      <c r="S8598" t="str">
        <f t="shared" si="269"/>
        <v>0115</v>
      </c>
    </row>
    <row r="8599" spans="1:19">
      <c r="A8599" t="s">
        <v>70682</v>
      </c>
      <c r="B8599" t="s">
        <v>70683</v>
      </c>
      <c r="C8599" t="s">
        <v>49</v>
      </c>
      <c r="D8599" t="s">
        <v>70684</v>
      </c>
      <c r="E8599" t="s">
        <v>70196</v>
      </c>
      <c r="F8599" t="s">
        <v>70685</v>
      </c>
      <c r="G8599" t="s">
        <v>70686</v>
      </c>
      <c r="H8599" t="s">
        <v>70687</v>
      </c>
      <c r="I8599" t="s">
        <v>4771</v>
      </c>
      <c r="J8599" t="s">
        <v>19856</v>
      </c>
      <c r="K8599" t="s">
        <v>19857</v>
      </c>
      <c r="L8599" t="s">
        <v>50</v>
      </c>
      <c r="M8599" t="s">
        <v>6624</v>
      </c>
      <c r="N8599" t="s">
        <v>8072</v>
      </c>
      <c r="O8599" t="s">
        <v>19858</v>
      </c>
      <c r="P8599" t="s">
        <v>70688</v>
      </c>
      <c r="R8599" t="str">
        <f t="shared" si="268"/>
        <v>青州</v>
      </c>
      <c r="S8599" t="str">
        <f t="shared" si="269"/>
        <v>0115</v>
      </c>
    </row>
    <row r="8600" spans="1:19">
      <c r="A8600" t="s">
        <v>70689</v>
      </c>
      <c r="B8600" t="s">
        <v>70690</v>
      </c>
      <c r="C8600" t="s">
        <v>49</v>
      </c>
      <c r="D8600" t="s">
        <v>70691</v>
      </c>
      <c r="E8600" t="s">
        <v>70188</v>
      </c>
      <c r="F8600" t="s">
        <v>70692</v>
      </c>
      <c r="G8600" t="s">
        <v>70693</v>
      </c>
      <c r="H8600" t="s">
        <v>70694</v>
      </c>
      <c r="I8600" t="s">
        <v>12844</v>
      </c>
      <c r="J8600" t="s">
        <v>12471</v>
      </c>
      <c r="K8600" t="s">
        <v>12472</v>
      </c>
      <c r="L8600" t="s">
        <v>50</v>
      </c>
      <c r="M8600" t="s">
        <v>6207</v>
      </c>
      <c r="N8600" t="s">
        <v>4905</v>
      </c>
      <c r="O8600" t="s">
        <v>12473</v>
      </c>
      <c r="P8600" t="s">
        <v>70695</v>
      </c>
      <c r="Q8600" t="s">
        <v>70696</v>
      </c>
      <c r="R8600" t="str">
        <f t="shared" si="268"/>
        <v>青州</v>
      </c>
      <c r="S8600" t="str">
        <f t="shared" si="269"/>
        <v>0115</v>
      </c>
    </row>
    <row r="8601" spans="1:19">
      <c r="A8601" t="s">
        <v>70697</v>
      </c>
      <c r="B8601" t="s">
        <v>70698</v>
      </c>
      <c r="C8601" t="s">
        <v>49</v>
      </c>
      <c r="D8601" t="s">
        <v>70699</v>
      </c>
      <c r="E8601" t="s">
        <v>70188</v>
      </c>
      <c r="F8601" t="s">
        <v>70700</v>
      </c>
      <c r="G8601" t="s">
        <v>70701</v>
      </c>
      <c r="H8601" t="s">
        <v>70702</v>
      </c>
      <c r="I8601" t="s">
        <v>12844</v>
      </c>
      <c r="J8601" t="s">
        <v>5155</v>
      </c>
      <c r="K8601" t="s">
        <v>5156</v>
      </c>
      <c r="L8601" t="s">
        <v>237</v>
      </c>
      <c r="M8601" t="s">
        <v>4971</v>
      </c>
      <c r="N8601" t="s">
        <v>6601</v>
      </c>
      <c r="O8601" t="s">
        <v>5157</v>
      </c>
      <c r="P8601" t="s">
        <v>70703</v>
      </c>
      <c r="Q8601" t="s">
        <v>70704</v>
      </c>
      <c r="R8601" t="str">
        <f t="shared" si="268"/>
        <v>潍城</v>
      </c>
      <c r="S8601" t="str">
        <f t="shared" si="269"/>
        <v>0115</v>
      </c>
    </row>
    <row r="8602" spans="1:19">
      <c r="A8602" t="s">
        <v>70705</v>
      </c>
      <c r="B8602" t="s">
        <v>70706</v>
      </c>
      <c r="C8602" t="s">
        <v>49</v>
      </c>
      <c r="D8602" t="s">
        <v>70707</v>
      </c>
      <c r="E8602" t="s">
        <v>70196</v>
      </c>
      <c r="F8602" t="s">
        <v>70708</v>
      </c>
      <c r="G8602" t="s">
        <v>70709</v>
      </c>
      <c r="H8602" t="s">
        <v>70710</v>
      </c>
      <c r="I8602" t="s">
        <v>4852</v>
      </c>
      <c r="J8602" t="s">
        <v>6401</v>
      </c>
      <c r="K8602" t="s">
        <v>6402</v>
      </c>
      <c r="L8602" t="s">
        <v>105</v>
      </c>
      <c r="M8602" t="s">
        <v>5224</v>
      </c>
      <c r="N8602" t="s">
        <v>6308</v>
      </c>
      <c r="O8602" t="s">
        <v>6403</v>
      </c>
      <c r="P8602" t="s">
        <v>70711</v>
      </c>
      <c r="Q8602" t="s">
        <v>70712</v>
      </c>
      <c r="R8602" t="str">
        <f t="shared" si="268"/>
        <v>寿光</v>
      </c>
      <c r="S8602" t="str">
        <f t="shared" si="269"/>
        <v>0115</v>
      </c>
    </row>
    <row r="8603" spans="1:19">
      <c r="A8603" t="s">
        <v>70713</v>
      </c>
      <c r="B8603" t="s">
        <v>70714</v>
      </c>
      <c r="C8603" t="s">
        <v>49</v>
      </c>
      <c r="D8603" t="s">
        <v>70715</v>
      </c>
      <c r="E8603" t="s">
        <v>70196</v>
      </c>
      <c r="F8603" t="s">
        <v>70716</v>
      </c>
      <c r="G8603" t="s">
        <v>70717</v>
      </c>
      <c r="H8603" t="s">
        <v>70718</v>
      </c>
      <c r="I8603" t="s">
        <v>5052</v>
      </c>
      <c r="J8603" t="s">
        <v>6878</v>
      </c>
      <c r="K8603" t="s">
        <v>6879</v>
      </c>
      <c r="L8603" t="s">
        <v>95</v>
      </c>
      <c r="M8603" t="s">
        <v>4844</v>
      </c>
      <c r="N8603" t="s">
        <v>5487</v>
      </c>
      <c r="O8603" t="s">
        <v>6880</v>
      </c>
      <c r="P8603" t="s">
        <v>70719</v>
      </c>
      <c r="Q8603" t="s">
        <v>70720</v>
      </c>
      <c r="R8603" t="str">
        <f t="shared" si="268"/>
        <v>安丘</v>
      </c>
      <c r="S8603" t="str">
        <f t="shared" si="269"/>
        <v>0115</v>
      </c>
    </row>
    <row r="8604" spans="1:19">
      <c r="A8604" t="s">
        <v>70721</v>
      </c>
      <c r="B8604" t="s">
        <v>70722</v>
      </c>
      <c r="C8604" t="s">
        <v>49</v>
      </c>
      <c r="D8604" t="s">
        <v>70723</v>
      </c>
      <c r="E8604" t="s">
        <v>70188</v>
      </c>
      <c r="F8604" t="s">
        <v>70724</v>
      </c>
      <c r="G8604" t="s">
        <v>70725</v>
      </c>
      <c r="H8604" t="s">
        <v>70726</v>
      </c>
      <c r="I8604" t="s">
        <v>12119</v>
      </c>
      <c r="J8604" t="s">
        <v>5647</v>
      </c>
      <c r="K8604" t="s">
        <v>5648</v>
      </c>
      <c r="L8604" t="s">
        <v>95</v>
      </c>
      <c r="M8604" t="s">
        <v>5649</v>
      </c>
      <c r="N8604" t="s">
        <v>5421</v>
      </c>
      <c r="O8604" t="s">
        <v>5650</v>
      </c>
      <c r="P8604" t="s">
        <v>70727</v>
      </c>
      <c r="R8604" t="str">
        <f t="shared" si="268"/>
        <v>安丘</v>
      </c>
      <c r="S8604" t="str">
        <f t="shared" si="269"/>
        <v>0115</v>
      </c>
    </row>
    <row r="8605" spans="1:19">
      <c r="A8605" t="s">
        <v>70728</v>
      </c>
      <c r="B8605" t="s">
        <v>70729</v>
      </c>
      <c r="C8605" t="s">
        <v>49</v>
      </c>
      <c r="D8605" t="s">
        <v>70730</v>
      </c>
      <c r="E8605" t="s">
        <v>70196</v>
      </c>
      <c r="F8605" t="s">
        <v>70731</v>
      </c>
      <c r="G8605" t="s">
        <v>70732</v>
      </c>
      <c r="H8605" t="s">
        <v>70733</v>
      </c>
      <c r="I8605" t="s">
        <v>5052</v>
      </c>
      <c r="J8605" t="s">
        <v>8268</v>
      </c>
      <c r="K8605" t="s">
        <v>8269</v>
      </c>
      <c r="L8605" t="s">
        <v>123</v>
      </c>
      <c r="M8605" t="s">
        <v>7767</v>
      </c>
      <c r="N8605" t="s">
        <v>4832</v>
      </c>
      <c r="O8605" t="s">
        <v>8270</v>
      </c>
      <c r="P8605" t="s">
        <v>70734</v>
      </c>
      <c r="R8605" t="str">
        <f t="shared" si="268"/>
        <v>诸城</v>
      </c>
      <c r="S8605" t="str">
        <f t="shared" si="269"/>
        <v>0115</v>
      </c>
    </row>
    <row r="8606" spans="1:19">
      <c r="A8606" t="s">
        <v>70735</v>
      </c>
      <c r="B8606" t="s">
        <v>70736</v>
      </c>
      <c r="C8606" t="s">
        <v>49</v>
      </c>
      <c r="D8606" t="s">
        <v>70737</v>
      </c>
      <c r="E8606" t="s">
        <v>70196</v>
      </c>
      <c r="F8606" t="s">
        <v>70738</v>
      </c>
      <c r="G8606" t="s">
        <v>70739</v>
      </c>
      <c r="H8606" t="s">
        <v>70644</v>
      </c>
      <c r="I8606" t="s">
        <v>12538</v>
      </c>
      <c r="J8606" t="s">
        <v>11079</v>
      </c>
      <c r="K8606" t="s">
        <v>11080</v>
      </c>
      <c r="L8606" t="s">
        <v>50</v>
      </c>
      <c r="M8606" t="s">
        <v>5877</v>
      </c>
      <c r="N8606" t="s">
        <v>4933</v>
      </c>
      <c r="O8606" t="s">
        <v>11081</v>
      </c>
      <c r="P8606" t="s">
        <v>70740</v>
      </c>
      <c r="R8606" t="str">
        <f t="shared" si="268"/>
        <v>青州</v>
      </c>
      <c r="S8606" t="str">
        <f t="shared" si="269"/>
        <v>0115</v>
      </c>
    </row>
    <row r="8607" spans="1:19">
      <c r="A8607" t="s">
        <v>70741</v>
      </c>
      <c r="B8607" t="s">
        <v>70742</v>
      </c>
      <c r="C8607" t="s">
        <v>49</v>
      </c>
      <c r="D8607" t="s">
        <v>70743</v>
      </c>
      <c r="E8607" t="s">
        <v>70196</v>
      </c>
      <c r="F8607" t="s">
        <v>70744</v>
      </c>
      <c r="G8607" t="s">
        <v>70745</v>
      </c>
      <c r="H8607" t="s">
        <v>70746</v>
      </c>
      <c r="I8607" t="s">
        <v>4852</v>
      </c>
      <c r="J8607" t="s">
        <v>8305</v>
      </c>
      <c r="K8607" t="s">
        <v>8306</v>
      </c>
      <c r="L8607" t="s">
        <v>60</v>
      </c>
      <c r="M8607" t="s">
        <v>5511</v>
      </c>
      <c r="N8607" t="s">
        <v>4972</v>
      </c>
      <c r="O8607" t="s">
        <v>8307</v>
      </c>
      <c r="P8607" t="s">
        <v>70747</v>
      </c>
      <c r="R8607" t="str">
        <f t="shared" si="268"/>
        <v>奎文</v>
      </c>
      <c r="S8607" t="str">
        <f t="shared" si="269"/>
        <v>0115</v>
      </c>
    </row>
    <row r="8608" spans="1:19">
      <c r="A8608" t="s">
        <v>70748</v>
      </c>
      <c r="B8608" t="s">
        <v>70749</v>
      </c>
      <c r="C8608" t="s">
        <v>49</v>
      </c>
      <c r="D8608" t="s">
        <v>70750</v>
      </c>
      <c r="E8608" t="s">
        <v>70196</v>
      </c>
      <c r="F8608" t="s">
        <v>70751</v>
      </c>
      <c r="G8608" t="s">
        <v>70752</v>
      </c>
      <c r="H8608" t="s">
        <v>70753</v>
      </c>
      <c r="I8608" t="s">
        <v>5835</v>
      </c>
      <c r="J8608" t="s">
        <v>8413</v>
      </c>
      <c r="K8608" t="s">
        <v>8414</v>
      </c>
      <c r="L8608" t="s">
        <v>123</v>
      </c>
      <c r="M8608" t="s">
        <v>4994</v>
      </c>
      <c r="N8608" t="s">
        <v>5017</v>
      </c>
      <c r="O8608" t="s">
        <v>8415</v>
      </c>
      <c r="P8608" t="s">
        <v>70754</v>
      </c>
      <c r="Q8608" t="s">
        <v>70755</v>
      </c>
      <c r="R8608" t="str">
        <f t="shared" si="268"/>
        <v>诸城</v>
      </c>
      <c r="S8608" t="str">
        <f t="shared" si="269"/>
        <v>0115</v>
      </c>
    </row>
    <row r="8609" spans="1:19">
      <c r="A8609" t="s">
        <v>70756</v>
      </c>
      <c r="B8609" t="s">
        <v>70757</v>
      </c>
      <c r="C8609" t="s">
        <v>49</v>
      </c>
      <c r="D8609" t="s">
        <v>70758</v>
      </c>
      <c r="E8609" t="s">
        <v>70196</v>
      </c>
      <c r="F8609" t="s">
        <v>70759</v>
      </c>
      <c r="G8609" t="s">
        <v>70760</v>
      </c>
      <c r="H8609" t="s">
        <v>70761</v>
      </c>
      <c r="I8609" t="s">
        <v>4828</v>
      </c>
      <c r="J8609" t="s">
        <v>9356</v>
      </c>
      <c r="K8609" t="s">
        <v>9357</v>
      </c>
      <c r="L8609" t="s">
        <v>375</v>
      </c>
      <c r="M8609" t="s">
        <v>5409</v>
      </c>
      <c r="N8609" t="s">
        <v>5005</v>
      </c>
      <c r="O8609" t="s">
        <v>9358</v>
      </c>
      <c r="P8609" t="s">
        <v>70762</v>
      </c>
      <c r="Q8609" t="s">
        <v>70763</v>
      </c>
      <c r="R8609" t="str">
        <f t="shared" si="268"/>
        <v>昌邑</v>
      </c>
      <c r="S8609" t="str">
        <f t="shared" si="269"/>
        <v>0115</v>
      </c>
    </row>
    <row r="8610" spans="1:19">
      <c r="A8610" t="s">
        <v>70764</v>
      </c>
      <c r="B8610" t="s">
        <v>70765</v>
      </c>
      <c r="C8610" t="s">
        <v>49</v>
      </c>
      <c r="D8610" t="s">
        <v>70766</v>
      </c>
      <c r="E8610" t="s">
        <v>70196</v>
      </c>
      <c r="F8610" t="s">
        <v>70767</v>
      </c>
      <c r="G8610" t="s">
        <v>70768</v>
      </c>
      <c r="H8610" t="s">
        <v>70769</v>
      </c>
      <c r="I8610" t="s">
        <v>4813</v>
      </c>
      <c r="J8610" t="s">
        <v>61115</v>
      </c>
      <c r="K8610" t="s">
        <v>61116</v>
      </c>
      <c r="L8610" t="s">
        <v>95</v>
      </c>
      <c r="M8610" t="s">
        <v>5042</v>
      </c>
      <c r="N8610" t="s">
        <v>4789</v>
      </c>
      <c r="O8610" t="s">
        <v>61117</v>
      </c>
      <c r="P8610" t="s">
        <v>70770</v>
      </c>
      <c r="R8610" t="str">
        <f t="shared" si="268"/>
        <v>安丘</v>
      </c>
      <c r="S8610" t="str">
        <f t="shared" si="269"/>
        <v>0115</v>
      </c>
    </row>
    <row r="8611" spans="1:19">
      <c r="A8611" t="s">
        <v>70771</v>
      </c>
      <c r="B8611" t="s">
        <v>70772</v>
      </c>
      <c r="C8611" t="s">
        <v>49</v>
      </c>
      <c r="D8611" t="s">
        <v>70773</v>
      </c>
      <c r="E8611" t="s">
        <v>70196</v>
      </c>
      <c r="F8611" t="s">
        <v>70774</v>
      </c>
      <c r="G8611" t="s">
        <v>70775</v>
      </c>
      <c r="H8611" t="s">
        <v>70776</v>
      </c>
      <c r="I8611" t="s">
        <v>4852</v>
      </c>
      <c r="J8611" t="s">
        <v>12985</v>
      </c>
      <c r="K8611" t="s">
        <v>12986</v>
      </c>
      <c r="L8611" t="s">
        <v>105</v>
      </c>
      <c r="M8611" t="s">
        <v>5769</v>
      </c>
      <c r="N8611" t="s">
        <v>5907</v>
      </c>
      <c r="O8611" t="s">
        <v>12987</v>
      </c>
      <c r="P8611" t="s">
        <v>70777</v>
      </c>
      <c r="Q8611" t="s">
        <v>70778</v>
      </c>
      <c r="R8611" t="str">
        <f t="shared" si="268"/>
        <v>寿光</v>
      </c>
      <c r="S8611" t="str">
        <f t="shared" si="269"/>
        <v>0115</v>
      </c>
    </row>
    <row r="8612" spans="1:19">
      <c r="A8612" t="s">
        <v>70779</v>
      </c>
      <c r="B8612" t="s">
        <v>70780</v>
      </c>
      <c r="C8612" t="s">
        <v>49</v>
      </c>
      <c r="D8612" t="s">
        <v>70781</v>
      </c>
      <c r="E8612" t="s">
        <v>70196</v>
      </c>
      <c r="F8612" t="s">
        <v>70782</v>
      </c>
      <c r="G8612" t="s">
        <v>70783</v>
      </c>
      <c r="H8612" t="s">
        <v>70784</v>
      </c>
      <c r="I8612" t="s">
        <v>5835</v>
      </c>
      <c r="J8612" t="s">
        <v>4916</v>
      </c>
      <c r="K8612" t="s">
        <v>4917</v>
      </c>
      <c r="L8612" t="s">
        <v>114</v>
      </c>
      <c r="M8612" t="s">
        <v>4918</v>
      </c>
      <c r="N8612" t="s">
        <v>4933</v>
      </c>
      <c r="O8612" t="s">
        <v>4920</v>
      </c>
      <c r="P8612" t="s">
        <v>70785</v>
      </c>
      <c r="Q8612" t="s">
        <v>70786</v>
      </c>
      <c r="R8612" t="str">
        <f t="shared" si="268"/>
        <v>高密</v>
      </c>
      <c r="S8612" t="str">
        <f t="shared" si="269"/>
        <v>0115</v>
      </c>
    </row>
    <row r="8613" spans="1:19">
      <c r="A8613" t="s">
        <v>70787</v>
      </c>
      <c r="B8613" t="s">
        <v>70788</v>
      </c>
      <c r="C8613" t="s">
        <v>49</v>
      </c>
      <c r="D8613" t="s">
        <v>70789</v>
      </c>
      <c r="E8613" t="s">
        <v>70790</v>
      </c>
      <c r="F8613" t="s">
        <v>70791</v>
      </c>
      <c r="G8613" t="s">
        <v>70792</v>
      </c>
      <c r="H8613" t="s">
        <v>70793</v>
      </c>
      <c r="I8613" t="s">
        <v>4785</v>
      </c>
      <c r="J8613" t="s">
        <v>8150</v>
      </c>
      <c r="K8613" t="s">
        <v>8151</v>
      </c>
      <c r="L8613" t="s">
        <v>77</v>
      </c>
      <c r="M8613" t="s">
        <v>8152</v>
      </c>
      <c r="N8613" t="s">
        <v>6519</v>
      </c>
      <c r="O8613" t="s">
        <v>8153</v>
      </c>
      <c r="P8613" t="s">
        <v>70794</v>
      </c>
      <c r="R8613" t="str">
        <f t="shared" si="268"/>
        <v>临朐</v>
      </c>
      <c r="S8613" t="str">
        <f t="shared" si="269"/>
        <v>0115</v>
      </c>
    </row>
    <row r="8614" spans="1:19">
      <c r="A8614" t="s">
        <v>70795</v>
      </c>
      <c r="B8614" t="s">
        <v>70796</v>
      </c>
      <c r="C8614" t="s">
        <v>49</v>
      </c>
      <c r="D8614" t="s">
        <v>70797</v>
      </c>
      <c r="E8614" t="s">
        <v>70196</v>
      </c>
      <c r="F8614" t="s">
        <v>70798</v>
      </c>
      <c r="G8614" t="s">
        <v>70799</v>
      </c>
      <c r="H8614" t="s">
        <v>70800</v>
      </c>
      <c r="I8614" t="s">
        <v>4852</v>
      </c>
      <c r="J8614" t="s">
        <v>17116</v>
      </c>
      <c r="K8614" t="s">
        <v>17117</v>
      </c>
      <c r="L8614" t="s">
        <v>237</v>
      </c>
      <c r="M8614" t="s">
        <v>4788</v>
      </c>
      <c r="N8614" t="s">
        <v>4892</v>
      </c>
      <c r="O8614" t="s">
        <v>17118</v>
      </c>
      <c r="P8614" t="s">
        <v>70801</v>
      </c>
      <c r="R8614" t="str">
        <f t="shared" si="268"/>
        <v>潍城</v>
      </c>
      <c r="S8614" t="str">
        <f t="shared" si="269"/>
        <v>0115</v>
      </c>
    </row>
    <row r="8615" spans="1:19">
      <c r="A8615" t="s">
        <v>70802</v>
      </c>
      <c r="B8615" t="s">
        <v>70803</v>
      </c>
      <c r="C8615" t="s">
        <v>49</v>
      </c>
      <c r="D8615" t="s">
        <v>70804</v>
      </c>
      <c r="E8615" t="s">
        <v>70196</v>
      </c>
      <c r="F8615" t="s">
        <v>70805</v>
      </c>
      <c r="G8615" t="s">
        <v>70806</v>
      </c>
      <c r="H8615" t="s">
        <v>70807</v>
      </c>
      <c r="I8615" t="s">
        <v>4852</v>
      </c>
      <c r="J8615" t="s">
        <v>9472</v>
      </c>
      <c r="K8615" t="s">
        <v>9473</v>
      </c>
      <c r="L8615" t="s">
        <v>95</v>
      </c>
      <c r="M8615" t="s">
        <v>5757</v>
      </c>
      <c r="N8615" t="s">
        <v>11832</v>
      </c>
      <c r="O8615" t="s">
        <v>9474</v>
      </c>
      <c r="P8615" t="s">
        <v>70808</v>
      </c>
      <c r="Q8615" t="s">
        <v>70809</v>
      </c>
      <c r="R8615" t="str">
        <f t="shared" si="268"/>
        <v>安丘</v>
      </c>
      <c r="S8615" t="str">
        <f t="shared" si="269"/>
        <v>0115</v>
      </c>
    </row>
    <row r="8616" spans="1:19">
      <c r="A8616" t="s">
        <v>70810</v>
      </c>
      <c r="B8616" t="s">
        <v>70811</v>
      </c>
      <c r="C8616" t="s">
        <v>49</v>
      </c>
      <c r="D8616" t="s">
        <v>70812</v>
      </c>
      <c r="E8616" t="s">
        <v>70188</v>
      </c>
      <c r="F8616" t="s">
        <v>70813</v>
      </c>
      <c r="G8616" t="s">
        <v>70814</v>
      </c>
      <c r="H8616" t="s">
        <v>70815</v>
      </c>
      <c r="I8616" t="s">
        <v>12500</v>
      </c>
      <c r="J8616" t="s">
        <v>30176</v>
      </c>
      <c r="K8616" t="s">
        <v>30177</v>
      </c>
      <c r="L8616" t="s">
        <v>1136</v>
      </c>
      <c r="M8616" t="s">
        <v>11735</v>
      </c>
      <c r="N8616" t="s">
        <v>10954</v>
      </c>
      <c r="O8616" t="s">
        <v>30178</v>
      </c>
      <c r="P8616" t="s">
        <v>70816</v>
      </c>
      <c r="Q8616" t="s">
        <v>70817</v>
      </c>
      <c r="R8616" t="str">
        <f t="shared" si="268"/>
        <v>昌乐</v>
      </c>
      <c r="S8616" t="str">
        <f t="shared" si="269"/>
        <v>0115</v>
      </c>
    </row>
    <row r="8617" spans="1:19">
      <c r="A8617" t="s">
        <v>70818</v>
      </c>
      <c r="B8617" t="s">
        <v>70819</v>
      </c>
      <c r="C8617" t="s">
        <v>49</v>
      </c>
      <c r="D8617" t="s">
        <v>70820</v>
      </c>
      <c r="E8617" t="s">
        <v>70196</v>
      </c>
      <c r="F8617" t="s">
        <v>70821</v>
      </c>
      <c r="G8617" t="s">
        <v>70822</v>
      </c>
      <c r="H8617" t="s">
        <v>70823</v>
      </c>
      <c r="I8617" t="s">
        <v>4828</v>
      </c>
      <c r="J8617" t="s">
        <v>14104</v>
      </c>
      <c r="K8617" t="s">
        <v>14105</v>
      </c>
      <c r="L8617" t="s">
        <v>114</v>
      </c>
      <c r="M8617" t="s">
        <v>4918</v>
      </c>
      <c r="N8617" t="s">
        <v>4789</v>
      </c>
      <c r="O8617" t="s">
        <v>14106</v>
      </c>
      <c r="P8617" t="s">
        <v>69441</v>
      </c>
      <c r="Q8617" t="s">
        <v>70824</v>
      </c>
      <c r="R8617" t="str">
        <f t="shared" si="268"/>
        <v>高密</v>
      </c>
      <c r="S8617" t="str">
        <f t="shared" si="269"/>
        <v>0115</v>
      </c>
    </row>
    <row r="8618" spans="1:19">
      <c r="A8618" t="s">
        <v>70825</v>
      </c>
      <c r="B8618" t="s">
        <v>70826</v>
      </c>
      <c r="C8618" t="s">
        <v>49</v>
      </c>
      <c r="D8618" t="s">
        <v>70827</v>
      </c>
      <c r="E8618" t="s">
        <v>70196</v>
      </c>
      <c r="F8618" t="s">
        <v>70828</v>
      </c>
      <c r="G8618" t="s">
        <v>70829</v>
      </c>
      <c r="H8618" t="s">
        <v>70830</v>
      </c>
      <c r="I8618" t="s">
        <v>4852</v>
      </c>
      <c r="J8618" t="s">
        <v>45860</v>
      </c>
      <c r="K8618" t="s">
        <v>45861</v>
      </c>
      <c r="L8618" t="s">
        <v>375</v>
      </c>
      <c r="M8618" t="s">
        <v>5499</v>
      </c>
      <c r="N8618" t="s">
        <v>5056</v>
      </c>
      <c r="O8618" t="s">
        <v>45862</v>
      </c>
      <c r="P8618" t="s">
        <v>70831</v>
      </c>
      <c r="Q8618" t="s">
        <v>70832</v>
      </c>
      <c r="R8618" t="str">
        <f t="shared" si="268"/>
        <v>昌邑</v>
      </c>
      <c r="S8618" t="str">
        <f t="shared" si="269"/>
        <v>0115</v>
      </c>
    </row>
    <row r="8619" spans="1:19">
      <c r="A8619" t="s">
        <v>70833</v>
      </c>
      <c r="B8619" t="s">
        <v>70834</v>
      </c>
      <c r="C8619" t="s">
        <v>49</v>
      </c>
      <c r="D8619" t="s">
        <v>70835</v>
      </c>
      <c r="E8619" t="s">
        <v>70196</v>
      </c>
      <c r="F8619" t="s">
        <v>70836</v>
      </c>
      <c r="G8619" t="s">
        <v>70837</v>
      </c>
      <c r="H8619" t="s">
        <v>70838</v>
      </c>
      <c r="I8619" t="s">
        <v>4852</v>
      </c>
      <c r="J8619" t="s">
        <v>5636</v>
      </c>
      <c r="K8619" t="s">
        <v>5637</v>
      </c>
      <c r="L8619" t="s">
        <v>105</v>
      </c>
      <c r="M8619" t="s">
        <v>5638</v>
      </c>
      <c r="N8619" t="s">
        <v>5030</v>
      </c>
      <c r="O8619" t="s">
        <v>5639</v>
      </c>
      <c r="P8619" t="s">
        <v>70839</v>
      </c>
      <c r="Q8619" t="s">
        <v>70840</v>
      </c>
      <c r="R8619" t="str">
        <f t="shared" si="268"/>
        <v>寿光</v>
      </c>
      <c r="S8619" t="str">
        <f t="shared" si="269"/>
        <v>0115</v>
      </c>
    </row>
    <row r="8620" spans="1:19">
      <c r="A8620" t="s">
        <v>70841</v>
      </c>
      <c r="B8620" t="s">
        <v>70842</v>
      </c>
      <c r="C8620" t="s">
        <v>49</v>
      </c>
      <c r="D8620" t="s">
        <v>70843</v>
      </c>
      <c r="E8620" t="s">
        <v>65206</v>
      </c>
      <c r="F8620" t="s">
        <v>70844</v>
      </c>
      <c r="G8620" t="s">
        <v>70845</v>
      </c>
      <c r="H8620" t="s">
        <v>70846</v>
      </c>
      <c r="I8620" t="s">
        <v>5052</v>
      </c>
      <c r="J8620" t="s">
        <v>5067</v>
      </c>
      <c r="K8620" t="s">
        <v>5068</v>
      </c>
      <c r="L8620" t="s">
        <v>123</v>
      </c>
      <c r="M8620" t="s">
        <v>4932</v>
      </c>
      <c r="N8620" t="s">
        <v>4892</v>
      </c>
      <c r="O8620" t="s">
        <v>5070</v>
      </c>
      <c r="P8620" t="s">
        <v>70847</v>
      </c>
      <c r="R8620" t="str">
        <f t="shared" si="268"/>
        <v>诸城</v>
      </c>
      <c r="S8620" t="str">
        <f t="shared" si="269"/>
        <v>0115</v>
      </c>
    </row>
    <row r="8621" spans="1:19">
      <c r="A8621" t="s">
        <v>70848</v>
      </c>
      <c r="B8621" t="s">
        <v>70849</v>
      </c>
      <c r="C8621" t="s">
        <v>49</v>
      </c>
      <c r="D8621" t="s">
        <v>70850</v>
      </c>
      <c r="E8621" t="s">
        <v>70196</v>
      </c>
      <c r="F8621" t="s">
        <v>70851</v>
      </c>
      <c r="G8621" t="s">
        <v>70852</v>
      </c>
      <c r="H8621" t="s">
        <v>70853</v>
      </c>
      <c r="I8621" t="s">
        <v>4852</v>
      </c>
      <c r="J8621" t="s">
        <v>4866</v>
      </c>
      <c r="K8621" t="s">
        <v>4867</v>
      </c>
      <c r="L8621" t="s">
        <v>237</v>
      </c>
      <c r="M8621" t="s">
        <v>4868</v>
      </c>
      <c r="N8621" t="s">
        <v>4972</v>
      </c>
      <c r="O8621" t="s">
        <v>4870</v>
      </c>
      <c r="P8621" t="s">
        <v>70854</v>
      </c>
      <c r="Q8621" t="s">
        <v>70855</v>
      </c>
      <c r="R8621" t="str">
        <f t="shared" si="268"/>
        <v>潍城</v>
      </c>
      <c r="S8621" t="str">
        <f t="shared" si="269"/>
        <v>0115</v>
      </c>
    </row>
    <row r="8622" spans="1:19">
      <c r="A8622" t="s">
        <v>70856</v>
      </c>
      <c r="B8622" t="s">
        <v>70857</v>
      </c>
      <c r="C8622" t="s">
        <v>49</v>
      </c>
      <c r="D8622" t="s">
        <v>70858</v>
      </c>
      <c r="E8622" t="s">
        <v>70490</v>
      </c>
      <c r="F8622" t="s">
        <v>70859</v>
      </c>
      <c r="G8622" t="s">
        <v>70860</v>
      </c>
      <c r="H8622" t="s">
        <v>70861</v>
      </c>
      <c r="I8622" t="s">
        <v>4955</v>
      </c>
      <c r="J8622" t="s">
        <v>5122</v>
      </c>
      <c r="K8622" t="s">
        <v>5123</v>
      </c>
      <c r="N8622" t="s">
        <v>4959</v>
      </c>
      <c r="O8622" t="s">
        <v>5124</v>
      </c>
      <c r="R8622" t="str">
        <f t="shared" si="268"/>
        <v/>
      </c>
      <c r="S8622" t="str">
        <f t="shared" si="269"/>
        <v>0115</v>
      </c>
    </row>
    <row r="8623" spans="1:19">
      <c r="A8623" t="s">
        <v>70862</v>
      </c>
      <c r="B8623" t="s">
        <v>70863</v>
      </c>
      <c r="C8623" t="s">
        <v>49</v>
      </c>
      <c r="D8623" t="s">
        <v>70864</v>
      </c>
      <c r="E8623" t="s">
        <v>70196</v>
      </c>
      <c r="F8623" t="s">
        <v>70865</v>
      </c>
      <c r="G8623" t="s">
        <v>70866</v>
      </c>
      <c r="H8623" t="s">
        <v>70867</v>
      </c>
      <c r="I8623" t="s">
        <v>7872</v>
      </c>
      <c r="J8623" t="s">
        <v>8450</v>
      </c>
      <c r="K8623" t="s">
        <v>8451</v>
      </c>
      <c r="L8623" t="s">
        <v>60</v>
      </c>
      <c r="M8623" t="s">
        <v>5888</v>
      </c>
      <c r="N8623" t="s">
        <v>5421</v>
      </c>
      <c r="O8623" t="s">
        <v>8452</v>
      </c>
      <c r="P8623" t="s">
        <v>70868</v>
      </c>
      <c r="Q8623" t="s">
        <v>70869</v>
      </c>
      <c r="R8623" t="str">
        <f t="shared" si="268"/>
        <v>奎文</v>
      </c>
      <c r="S8623" t="str">
        <f t="shared" si="269"/>
        <v>0115</v>
      </c>
    </row>
    <row r="8624" spans="1:19">
      <c r="A8624" t="s">
        <v>70870</v>
      </c>
      <c r="B8624" t="s">
        <v>70871</v>
      </c>
      <c r="C8624" t="s">
        <v>49</v>
      </c>
      <c r="D8624" t="s">
        <v>70872</v>
      </c>
      <c r="E8624" t="s">
        <v>70490</v>
      </c>
      <c r="F8624" t="s">
        <v>70873</v>
      </c>
      <c r="G8624" t="s">
        <v>70874</v>
      </c>
      <c r="H8624" t="s">
        <v>70875</v>
      </c>
      <c r="I8624" t="s">
        <v>4813</v>
      </c>
      <c r="J8624" t="s">
        <v>6053</v>
      </c>
      <c r="K8624" t="s">
        <v>6054</v>
      </c>
      <c r="L8624" t="s">
        <v>105</v>
      </c>
      <c r="M8624" t="s">
        <v>6055</v>
      </c>
      <c r="N8624" t="s">
        <v>4869</v>
      </c>
      <c r="O8624" t="s">
        <v>6056</v>
      </c>
      <c r="P8624" t="s">
        <v>70876</v>
      </c>
      <c r="R8624" t="str">
        <f t="shared" si="268"/>
        <v>寿光</v>
      </c>
      <c r="S8624" t="str">
        <f t="shared" si="269"/>
        <v>0115</v>
      </c>
    </row>
    <row r="8625" spans="1:19">
      <c r="A8625" t="s">
        <v>70877</v>
      </c>
      <c r="B8625" t="s">
        <v>70878</v>
      </c>
      <c r="C8625" t="s">
        <v>49</v>
      </c>
      <c r="D8625" t="s">
        <v>70879</v>
      </c>
      <c r="E8625" t="s">
        <v>70188</v>
      </c>
      <c r="F8625" t="s">
        <v>70880</v>
      </c>
      <c r="G8625" t="s">
        <v>70881</v>
      </c>
      <c r="H8625" t="s">
        <v>70882</v>
      </c>
      <c r="I8625" t="s">
        <v>12844</v>
      </c>
      <c r="J8625" t="s">
        <v>6378</v>
      </c>
      <c r="K8625" t="s">
        <v>6379</v>
      </c>
      <c r="L8625" t="s">
        <v>77</v>
      </c>
      <c r="M8625" t="s">
        <v>5733</v>
      </c>
      <c r="N8625" t="s">
        <v>9006</v>
      </c>
      <c r="O8625" t="s">
        <v>6380</v>
      </c>
      <c r="P8625" t="s">
        <v>70883</v>
      </c>
      <c r="Q8625" t="s">
        <v>70884</v>
      </c>
      <c r="R8625" t="str">
        <f t="shared" si="268"/>
        <v>临朐</v>
      </c>
      <c r="S8625" t="str">
        <f t="shared" si="269"/>
        <v>0115</v>
      </c>
    </row>
    <row r="8626" spans="1:19">
      <c r="A8626" t="s">
        <v>3770</v>
      </c>
      <c r="B8626" t="s">
        <v>70885</v>
      </c>
      <c r="C8626" t="s">
        <v>49</v>
      </c>
      <c r="D8626" t="s">
        <v>70886</v>
      </c>
      <c r="E8626" t="s">
        <v>70196</v>
      </c>
      <c r="F8626" t="s">
        <v>70887</v>
      </c>
      <c r="G8626" t="s">
        <v>3768</v>
      </c>
      <c r="H8626" t="s">
        <v>70888</v>
      </c>
      <c r="I8626" t="s">
        <v>4785</v>
      </c>
      <c r="J8626" t="s">
        <v>5997</v>
      </c>
      <c r="K8626" t="s">
        <v>5998</v>
      </c>
      <c r="L8626" t="s">
        <v>60</v>
      </c>
      <c r="M8626" t="s">
        <v>5999</v>
      </c>
      <c r="N8626" t="s">
        <v>5296</v>
      </c>
      <c r="O8626" t="s">
        <v>6000</v>
      </c>
      <c r="P8626" t="s">
        <v>70889</v>
      </c>
      <c r="Q8626" t="s">
        <v>70890</v>
      </c>
      <c r="R8626" t="str">
        <f t="shared" si="268"/>
        <v>奎文</v>
      </c>
      <c r="S8626" t="str">
        <f t="shared" si="269"/>
        <v>0115</v>
      </c>
    </row>
    <row r="8627" spans="1:19">
      <c r="A8627" t="s">
        <v>70891</v>
      </c>
      <c r="B8627" t="s">
        <v>70892</v>
      </c>
      <c r="C8627" t="s">
        <v>49</v>
      </c>
      <c r="D8627" t="s">
        <v>70893</v>
      </c>
      <c r="E8627" t="s">
        <v>70196</v>
      </c>
      <c r="F8627" t="s">
        <v>70894</v>
      </c>
      <c r="G8627" t="s">
        <v>70895</v>
      </c>
      <c r="H8627" t="s">
        <v>70896</v>
      </c>
      <c r="I8627" t="s">
        <v>4813</v>
      </c>
      <c r="J8627" t="s">
        <v>12967</v>
      </c>
      <c r="K8627" t="s">
        <v>12968</v>
      </c>
      <c r="L8627" t="s">
        <v>114</v>
      </c>
      <c r="M8627" t="s">
        <v>5486</v>
      </c>
      <c r="N8627" t="s">
        <v>4789</v>
      </c>
      <c r="O8627" t="s">
        <v>12969</v>
      </c>
      <c r="P8627" t="s">
        <v>70897</v>
      </c>
      <c r="R8627" t="str">
        <f t="shared" si="268"/>
        <v>高密</v>
      </c>
      <c r="S8627" t="str">
        <f t="shared" si="269"/>
        <v>0115</v>
      </c>
    </row>
    <row r="8628" spans="1:19">
      <c r="A8628" t="s">
        <v>3754</v>
      </c>
      <c r="B8628" t="s">
        <v>70898</v>
      </c>
      <c r="C8628" t="s">
        <v>49</v>
      </c>
      <c r="D8628" t="s">
        <v>70899</v>
      </c>
      <c r="E8628" t="s">
        <v>70196</v>
      </c>
      <c r="F8628" t="s">
        <v>70900</v>
      </c>
      <c r="G8628" t="s">
        <v>3752</v>
      </c>
      <c r="H8628" t="s">
        <v>70901</v>
      </c>
      <c r="I8628" t="s">
        <v>5560</v>
      </c>
      <c r="J8628" t="s">
        <v>6804</v>
      </c>
      <c r="K8628" t="s">
        <v>6805</v>
      </c>
      <c r="L8628" t="s">
        <v>123</v>
      </c>
      <c r="M8628" t="s">
        <v>4994</v>
      </c>
      <c r="O8628" t="s">
        <v>6806</v>
      </c>
      <c r="P8628" t="s">
        <v>70902</v>
      </c>
      <c r="Q8628" t="s">
        <v>42886</v>
      </c>
      <c r="R8628" t="str">
        <f t="shared" si="268"/>
        <v>诸城</v>
      </c>
      <c r="S8628" t="str">
        <f t="shared" si="269"/>
        <v>0115</v>
      </c>
    </row>
    <row r="8629" spans="1:19">
      <c r="A8629" t="s">
        <v>70903</v>
      </c>
      <c r="B8629" t="s">
        <v>70904</v>
      </c>
      <c r="C8629" t="s">
        <v>49</v>
      </c>
      <c r="D8629" t="s">
        <v>70905</v>
      </c>
      <c r="E8629" t="s">
        <v>70196</v>
      </c>
      <c r="F8629" t="s">
        <v>70906</v>
      </c>
      <c r="G8629" t="s">
        <v>70907</v>
      </c>
      <c r="H8629" t="s">
        <v>70908</v>
      </c>
      <c r="I8629" t="s">
        <v>5327</v>
      </c>
      <c r="J8629" t="s">
        <v>6357</v>
      </c>
      <c r="K8629" t="s">
        <v>6358</v>
      </c>
      <c r="L8629" t="s">
        <v>60</v>
      </c>
      <c r="M8629" t="s">
        <v>5999</v>
      </c>
      <c r="N8629" t="s">
        <v>5198</v>
      </c>
      <c r="O8629" t="s">
        <v>6359</v>
      </c>
      <c r="P8629" t="s">
        <v>70909</v>
      </c>
      <c r="R8629" t="str">
        <f t="shared" si="268"/>
        <v>奎文</v>
      </c>
      <c r="S8629" t="str">
        <f t="shared" si="269"/>
        <v>0115</v>
      </c>
    </row>
    <row r="8630" spans="1:19">
      <c r="A8630" t="s">
        <v>70910</v>
      </c>
      <c r="B8630" t="s">
        <v>70911</v>
      </c>
      <c r="C8630" t="s">
        <v>49</v>
      </c>
      <c r="D8630" t="s">
        <v>70912</v>
      </c>
      <c r="E8630" t="s">
        <v>70188</v>
      </c>
      <c r="F8630" t="s">
        <v>70913</v>
      </c>
      <c r="G8630" t="s">
        <v>70914</v>
      </c>
      <c r="H8630" t="s">
        <v>70915</v>
      </c>
      <c r="I8630" t="s">
        <v>12757</v>
      </c>
      <c r="J8630" t="s">
        <v>12967</v>
      </c>
      <c r="K8630" t="s">
        <v>12968</v>
      </c>
      <c r="L8630" t="s">
        <v>114</v>
      </c>
      <c r="M8630" t="s">
        <v>5486</v>
      </c>
      <c r="N8630" t="s">
        <v>4789</v>
      </c>
      <c r="O8630" t="s">
        <v>12969</v>
      </c>
      <c r="P8630" t="s">
        <v>70916</v>
      </c>
      <c r="R8630" t="str">
        <f t="shared" si="268"/>
        <v>高密</v>
      </c>
      <c r="S8630" t="str">
        <f t="shared" si="269"/>
        <v>0115</v>
      </c>
    </row>
    <row r="8631" spans="1:19">
      <c r="A8631" t="s">
        <v>70917</v>
      </c>
      <c r="B8631" t="s">
        <v>70918</v>
      </c>
      <c r="C8631" t="s">
        <v>49</v>
      </c>
      <c r="D8631" t="s">
        <v>70919</v>
      </c>
      <c r="E8631" t="s">
        <v>70196</v>
      </c>
      <c r="F8631" t="s">
        <v>70920</v>
      </c>
      <c r="G8631" t="s">
        <v>70921</v>
      </c>
      <c r="H8631" t="s">
        <v>70922</v>
      </c>
      <c r="I8631" t="s">
        <v>4841</v>
      </c>
      <c r="J8631" t="s">
        <v>6225</v>
      </c>
      <c r="K8631" t="s">
        <v>6226</v>
      </c>
      <c r="L8631" t="s">
        <v>123</v>
      </c>
      <c r="M8631" t="s">
        <v>5825</v>
      </c>
      <c r="N8631" t="s">
        <v>5017</v>
      </c>
      <c r="O8631" t="s">
        <v>6227</v>
      </c>
      <c r="P8631" t="s">
        <v>70923</v>
      </c>
      <c r="R8631" t="str">
        <f t="shared" si="268"/>
        <v>诸城</v>
      </c>
      <c r="S8631" t="str">
        <f t="shared" si="269"/>
        <v>0115</v>
      </c>
    </row>
    <row r="8632" spans="1:19">
      <c r="A8632" t="s">
        <v>70924</v>
      </c>
      <c r="B8632" t="s">
        <v>70925</v>
      </c>
      <c r="C8632" t="s">
        <v>49</v>
      </c>
      <c r="D8632" t="s">
        <v>70926</v>
      </c>
      <c r="E8632" t="s">
        <v>70196</v>
      </c>
      <c r="F8632" t="s">
        <v>70927</v>
      </c>
      <c r="G8632" t="s">
        <v>70928</v>
      </c>
      <c r="H8632" t="s">
        <v>70929</v>
      </c>
      <c r="I8632" t="s">
        <v>4852</v>
      </c>
      <c r="J8632" t="s">
        <v>6771</v>
      </c>
      <c r="K8632" t="s">
        <v>6772</v>
      </c>
      <c r="L8632" t="s">
        <v>1136</v>
      </c>
      <c r="M8632" t="s">
        <v>5210</v>
      </c>
      <c r="N8632" t="s">
        <v>5030</v>
      </c>
      <c r="O8632" t="s">
        <v>6773</v>
      </c>
      <c r="P8632" t="s">
        <v>70930</v>
      </c>
      <c r="Q8632" t="s">
        <v>70931</v>
      </c>
      <c r="R8632" t="str">
        <f t="shared" si="268"/>
        <v>昌乐</v>
      </c>
      <c r="S8632" t="str">
        <f t="shared" si="269"/>
        <v>0115</v>
      </c>
    </row>
    <row r="8633" spans="1:19">
      <c r="A8633" t="s">
        <v>70932</v>
      </c>
      <c r="B8633" t="s">
        <v>70933</v>
      </c>
      <c r="C8633" t="s">
        <v>49</v>
      </c>
      <c r="D8633" t="s">
        <v>70934</v>
      </c>
      <c r="E8633" t="s">
        <v>70196</v>
      </c>
      <c r="F8633" t="s">
        <v>70935</v>
      </c>
      <c r="G8633" t="s">
        <v>70936</v>
      </c>
      <c r="H8633" t="s">
        <v>70937</v>
      </c>
      <c r="I8633" t="s">
        <v>4852</v>
      </c>
      <c r="J8633" t="s">
        <v>8139</v>
      </c>
      <c r="K8633" t="s">
        <v>8140</v>
      </c>
      <c r="L8633" t="s">
        <v>105</v>
      </c>
      <c r="M8633" t="s">
        <v>6055</v>
      </c>
      <c r="N8633" t="s">
        <v>5487</v>
      </c>
      <c r="O8633" t="s">
        <v>8141</v>
      </c>
      <c r="P8633" t="s">
        <v>70938</v>
      </c>
      <c r="Q8633" t="s">
        <v>70939</v>
      </c>
      <c r="R8633" t="str">
        <f t="shared" si="268"/>
        <v>寿光</v>
      </c>
      <c r="S8633" t="str">
        <f t="shared" si="269"/>
        <v>0115</v>
      </c>
    </row>
    <row r="8634" spans="1:19">
      <c r="A8634" t="s">
        <v>3818</v>
      </c>
      <c r="B8634" t="s">
        <v>70940</v>
      </c>
      <c r="C8634" t="s">
        <v>49</v>
      </c>
      <c r="D8634" t="s">
        <v>70941</v>
      </c>
      <c r="E8634" t="s">
        <v>70942</v>
      </c>
      <c r="F8634" t="s">
        <v>70943</v>
      </c>
      <c r="G8634" t="s">
        <v>3816</v>
      </c>
      <c r="H8634" t="s">
        <v>70944</v>
      </c>
      <c r="I8634" t="s">
        <v>5066</v>
      </c>
      <c r="J8634" t="s">
        <v>34274</v>
      </c>
      <c r="K8634" t="s">
        <v>34275</v>
      </c>
      <c r="L8634" t="s">
        <v>237</v>
      </c>
      <c r="M8634" t="s">
        <v>4868</v>
      </c>
      <c r="N8634" t="s">
        <v>5017</v>
      </c>
      <c r="O8634" t="s">
        <v>34276</v>
      </c>
      <c r="P8634" t="s">
        <v>70945</v>
      </c>
      <c r="R8634" t="str">
        <f t="shared" si="268"/>
        <v>潍城</v>
      </c>
      <c r="S8634" t="str">
        <f t="shared" si="269"/>
        <v>0115</v>
      </c>
    </row>
    <row r="8635" spans="1:19">
      <c r="A8635" t="s">
        <v>70946</v>
      </c>
      <c r="B8635" t="s">
        <v>70947</v>
      </c>
      <c r="C8635" t="s">
        <v>49</v>
      </c>
      <c r="D8635" t="s">
        <v>70948</v>
      </c>
      <c r="E8635" t="s">
        <v>70196</v>
      </c>
      <c r="F8635" t="s">
        <v>70949</v>
      </c>
      <c r="G8635" t="s">
        <v>70950</v>
      </c>
      <c r="H8635" t="s">
        <v>70951</v>
      </c>
      <c r="I8635" t="s">
        <v>4852</v>
      </c>
      <c r="J8635" t="s">
        <v>8163</v>
      </c>
      <c r="K8635" t="s">
        <v>8164</v>
      </c>
      <c r="L8635" t="s">
        <v>77</v>
      </c>
      <c r="M8635" t="s">
        <v>4803</v>
      </c>
      <c r="N8635" t="s">
        <v>12670</v>
      </c>
      <c r="O8635" t="s">
        <v>8165</v>
      </c>
      <c r="P8635" t="s">
        <v>70952</v>
      </c>
      <c r="Q8635" t="s">
        <v>70953</v>
      </c>
      <c r="R8635" t="str">
        <f t="shared" si="268"/>
        <v>临朐</v>
      </c>
      <c r="S8635" t="str">
        <f t="shared" si="269"/>
        <v>0115</v>
      </c>
    </row>
    <row r="8636" spans="1:19">
      <c r="A8636" t="s">
        <v>70954</v>
      </c>
      <c r="B8636" t="s">
        <v>70955</v>
      </c>
      <c r="C8636" t="s">
        <v>49</v>
      </c>
      <c r="D8636" t="s">
        <v>70956</v>
      </c>
      <c r="E8636" t="s">
        <v>70196</v>
      </c>
      <c r="F8636" t="s">
        <v>70957</v>
      </c>
      <c r="G8636" t="s">
        <v>70958</v>
      </c>
      <c r="H8636" t="s">
        <v>70959</v>
      </c>
      <c r="I8636" t="s">
        <v>4852</v>
      </c>
      <c r="J8636" t="s">
        <v>10639</v>
      </c>
      <c r="K8636" t="s">
        <v>10640</v>
      </c>
      <c r="L8636" t="s">
        <v>375</v>
      </c>
      <c r="M8636" t="s">
        <v>5318</v>
      </c>
      <c r="N8636" t="s">
        <v>5939</v>
      </c>
      <c r="O8636" t="s">
        <v>10641</v>
      </c>
      <c r="P8636" t="s">
        <v>70960</v>
      </c>
      <c r="Q8636" t="s">
        <v>70961</v>
      </c>
      <c r="R8636" t="str">
        <f t="shared" si="268"/>
        <v>昌邑</v>
      </c>
      <c r="S8636" t="str">
        <f t="shared" si="269"/>
        <v>0115</v>
      </c>
    </row>
    <row r="8637" spans="1:19">
      <c r="A8637" t="s">
        <v>70962</v>
      </c>
      <c r="B8637" t="s">
        <v>70963</v>
      </c>
      <c r="C8637" t="s">
        <v>49</v>
      </c>
      <c r="D8637" t="s">
        <v>70964</v>
      </c>
      <c r="E8637" t="s">
        <v>70196</v>
      </c>
      <c r="F8637" t="s">
        <v>70965</v>
      </c>
      <c r="G8637" t="s">
        <v>70966</v>
      </c>
      <c r="H8637" t="s">
        <v>70967</v>
      </c>
      <c r="I8637" t="s">
        <v>4828</v>
      </c>
      <c r="J8637" t="s">
        <v>18758</v>
      </c>
      <c r="K8637" t="s">
        <v>18759</v>
      </c>
      <c r="L8637" t="s">
        <v>105</v>
      </c>
      <c r="M8637" t="s">
        <v>6055</v>
      </c>
      <c r="N8637" t="s">
        <v>5030</v>
      </c>
      <c r="O8637" t="s">
        <v>18760</v>
      </c>
      <c r="P8637" t="s">
        <v>70968</v>
      </c>
      <c r="Q8637" t="s">
        <v>70969</v>
      </c>
      <c r="R8637" t="str">
        <f t="shared" si="268"/>
        <v>寿光</v>
      </c>
      <c r="S8637" t="str">
        <f t="shared" si="269"/>
        <v>0115</v>
      </c>
    </row>
    <row r="8638" spans="1:19">
      <c r="A8638" t="s">
        <v>70970</v>
      </c>
      <c r="B8638" t="s">
        <v>70971</v>
      </c>
      <c r="C8638" t="s">
        <v>49</v>
      </c>
      <c r="D8638" t="s">
        <v>70972</v>
      </c>
      <c r="E8638" t="s">
        <v>70973</v>
      </c>
      <c r="F8638" t="s">
        <v>70974</v>
      </c>
      <c r="G8638" t="s">
        <v>70975</v>
      </c>
      <c r="H8638" t="s">
        <v>70976</v>
      </c>
      <c r="I8638" t="s">
        <v>4828</v>
      </c>
      <c r="J8638" t="s">
        <v>5731</v>
      </c>
      <c r="K8638" t="s">
        <v>5732</v>
      </c>
      <c r="L8638" t="s">
        <v>77</v>
      </c>
      <c r="M8638" t="s">
        <v>5733</v>
      </c>
      <c r="N8638" t="s">
        <v>5619</v>
      </c>
      <c r="O8638" t="s">
        <v>5734</v>
      </c>
      <c r="P8638" t="s">
        <v>70977</v>
      </c>
      <c r="R8638" t="str">
        <f t="shared" si="268"/>
        <v>临朐</v>
      </c>
      <c r="S8638" t="str">
        <f t="shared" si="269"/>
        <v>0115</v>
      </c>
    </row>
    <row r="8639" spans="1:19">
      <c r="A8639" t="s">
        <v>70978</v>
      </c>
      <c r="B8639" t="s">
        <v>70979</v>
      </c>
      <c r="C8639" t="s">
        <v>49</v>
      </c>
      <c r="D8639" t="s">
        <v>70980</v>
      </c>
      <c r="E8639" t="s">
        <v>70196</v>
      </c>
      <c r="F8639" t="s">
        <v>70981</v>
      </c>
      <c r="G8639" t="s">
        <v>70982</v>
      </c>
      <c r="H8639" t="s">
        <v>70983</v>
      </c>
      <c r="I8639" t="s">
        <v>12448</v>
      </c>
      <c r="J8639" t="s">
        <v>9386</v>
      </c>
      <c r="K8639" t="s">
        <v>9387</v>
      </c>
      <c r="L8639" t="s">
        <v>50</v>
      </c>
      <c r="M8639" t="s">
        <v>6207</v>
      </c>
      <c r="N8639" t="s">
        <v>4892</v>
      </c>
      <c r="O8639" t="s">
        <v>9388</v>
      </c>
      <c r="P8639" t="s">
        <v>70944</v>
      </c>
      <c r="R8639" t="str">
        <f t="shared" si="268"/>
        <v>青州</v>
      </c>
      <c r="S8639" t="str">
        <f t="shared" si="269"/>
        <v>0115</v>
      </c>
    </row>
    <row r="8640" spans="1:19">
      <c r="A8640" t="s">
        <v>70984</v>
      </c>
      <c r="B8640" t="s">
        <v>70985</v>
      </c>
      <c r="C8640" t="s">
        <v>49</v>
      </c>
      <c r="D8640" t="s">
        <v>70986</v>
      </c>
      <c r="E8640" t="s">
        <v>70196</v>
      </c>
      <c r="F8640" t="s">
        <v>70987</v>
      </c>
      <c r="G8640" t="s">
        <v>70988</v>
      </c>
      <c r="H8640" t="s">
        <v>70989</v>
      </c>
      <c r="I8640" t="s">
        <v>4828</v>
      </c>
      <c r="J8640" t="s">
        <v>11218</v>
      </c>
      <c r="K8640" t="s">
        <v>11219</v>
      </c>
      <c r="L8640" t="s">
        <v>237</v>
      </c>
      <c r="M8640" t="s">
        <v>5247</v>
      </c>
      <c r="N8640" t="s">
        <v>5421</v>
      </c>
      <c r="O8640" t="s">
        <v>11220</v>
      </c>
      <c r="P8640" t="s">
        <v>70990</v>
      </c>
      <c r="R8640" t="str">
        <f t="shared" si="268"/>
        <v>潍城</v>
      </c>
      <c r="S8640" t="str">
        <f t="shared" si="269"/>
        <v>0115</v>
      </c>
    </row>
    <row r="8641" spans="1:19">
      <c r="A8641" t="s">
        <v>70991</v>
      </c>
      <c r="B8641" t="s">
        <v>70992</v>
      </c>
      <c r="C8641" t="s">
        <v>49</v>
      </c>
      <c r="D8641" t="s">
        <v>70993</v>
      </c>
      <c r="E8641" t="s">
        <v>70994</v>
      </c>
      <c r="F8641" t="s">
        <v>70995</v>
      </c>
      <c r="G8641" t="s">
        <v>70996</v>
      </c>
      <c r="H8641" t="s">
        <v>70997</v>
      </c>
      <c r="I8641" t="s">
        <v>4828</v>
      </c>
      <c r="J8641" t="s">
        <v>24908</v>
      </c>
      <c r="K8641" t="s">
        <v>24909</v>
      </c>
      <c r="L8641" t="s">
        <v>114</v>
      </c>
      <c r="M8641" t="s">
        <v>7084</v>
      </c>
      <c r="N8641" t="s">
        <v>6308</v>
      </c>
      <c r="O8641" t="s">
        <v>24910</v>
      </c>
      <c r="P8641" t="s">
        <v>70998</v>
      </c>
      <c r="R8641" t="str">
        <f t="shared" ref="R8641:R8704" si="270">IF(OR(LEFT(L8641,2)="高新"),"奎文",IF(LEFT(L8641,2)="峡山","坊子",IF(LEFT(L8641,2)="滨海","寒亭",LEFT(L8641,2))))</f>
        <v>高密</v>
      </c>
      <c r="S8641" t="str">
        <f t="shared" ref="S8641:S8704" si="271">TEXT(B8641,"mmdd")</f>
        <v>0115</v>
      </c>
    </row>
    <row r="8642" spans="1:19">
      <c r="A8642" t="s">
        <v>70999</v>
      </c>
      <c r="B8642" t="s">
        <v>71000</v>
      </c>
      <c r="C8642" t="s">
        <v>49</v>
      </c>
      <c r="D8642" t="s">
        <v>71001</v>
      </c>
      <c r="E8642" t="s">
        <v>71002</v>
      </c>
      <c r="F8642" t="s">
        <v>71003</v>
      </c>
      <c r="G8642" t="s">
        <v>71004</v>
      </c>
      <c r="H8642" t="s">
        <v>71005</v>
      </c>
      <c r="I8642" t="s">
        <v>4852</v>
      </c>
      <c r="J8642" t="s">
        <v>8139</v>
      </c>
      <c r="K8642" t="s">
        <v>8140</v>
      </c>
      <c r="L8642" t="s">
        <v>105</v>
      </c>
      <c r="M8642" t="s">
        <v>6055</v>
      </c>
      <c r="N8642" t="s">
        <v>4933</v>
      </c>
      <c r="O8642" t="s">
        <v>8141</v>
      </c>
      <c r="P8642" t="s">
        <v>71006</v>
      </c>
      <c r="R8642" t="str">
        <f t="shared" si="270"/>
        <v>寿光</v>
      </c>
      <c r="S8642" t="str">
        <f t="shared" si="271"/>
        <v>0115</v>
      </c>
    </row>
    <row r="8643" spans="1:19">
      <c r="A8643" t="s">
        <v>71007</v>
      </c>
      <c r="B8643" t="s">
        <v>71008</v>
      </c>
      <c r="C8643" t="s">
        <v>49</v>
      </c>
      <c r="D8643" t="s">
        <v>71009</v>
      </c>
      <c r="E8643" t="s">
        <v>71002</v>
      </c>
      <c r="F8643" t="s">
        <v>71010</v>
      </c>
      <c r="G8643" t="s">
        <v>71011</v>
      </c>
      <c r="H8643" t="s">
        <v>71012</v>
      </c>
      <c r="I8643" t="s">
        <v>4785</v>
      </c>
      <c r="J8643" t="s">
        <v>5362</v>
      </c>
      <c r="K8643" t="s">
        <v>5363</v>
      </c>
      <c r="L8643" t="s">
        <v>123</v>
      </c>
      <c r="M8643" t="s">
        <v>5364</v>
      </c>
      <c r="N8643" t="s">
        <v>6243</v>
      </c>
      <c r="O8643" t="s">
        <v>5365</v>
      </c>
      <c r="P8643" t="s">
        <v>71013</v>
      </c>
      <c r="R8643" t="str">
        <f t="shared" si="270"/>
        <v>诸城</v>
      </c>
      <c r="S8643" t="str">
        <f t="shared" si="271"/>
        <v>0115</v>
      </c>
    </row>
    <row r="8644" spans="1:19">
      <c r="A8644" t="s">
        <v>71014</v>
      </c>
      <c r="B8644" t="s">
        <v>71015</v>
      </c>
      <c r="C8644" t="s">
        <v>49</v>
      </c>
      <c r="D8644" t="s">
        <v>71016</v>
      </c>
      <c r="E8644" t="s">
        <v>70196</v>
      </c>
      <c r="F8644" t="s">
        <v>71017</v>
      </c>
      <c r="G8644" t="s">
        <v>71018</v>
      </c>
      <c r="H8644" t="s">
        <v>71019</v>
      </c>
      <c r="I8644" t="s">
        <v>4828</v>
      </c>
      <c r="J8644" t="s">
        <v>24192</v>
      </c>
      <c r="K8644" t="s">
        <v>24193</v>
      </c>
      <c r="L8644" t="s">
        <v>86</v>
      </c>
      <c r="M8644" t="s">
        <v>7679</v>
      </c>
      <c r="N8644" t="s">
        <v>5907</v>
      </c>
      <c r="O8644" t="s">
        <v>24194</v>
      </c>
      <c r="P8644" t="s">
        <v>71020</v>
      </c>
      <c r="Q8644" t="s">
        <v>71021</v>
      </c>
      <c r="R8644" t="str">
        <f t="shared" si="270"/>
        <v>坊子</v>
      </c>
      <c r="S8644" t="str">
        <f t="shared" si="271"/>
        <v>0115</v>
      </c>
    </row>
    <row r="8645" spans="1:19">
      <c r="A8645" t="s">
        <v>71022</v>
      </c>
      <c r="B8645" t="s">
        <v>71023</v>
      </c>
      <c r="C8645" t="s">
        <v>49</v>
      </c>
      <c r="D8645" t="s">
        <v>71024</v>
      </c>
      <c r="E8645" t="s">
        <v>70188</v>
      </c>
      <c r="F8645" t="s">
        <v>71025</v>
      </c>
      <c r="G8645" t="s">
        <v>71026</v>
      </c>
      <c r="H8645" t="s">
        <v>71027</v>
      </c>
      <c r="I8645" t="s">
        <v>12119</v>
      </c>
      <c r="J8645" t="s">
        <v>9116</v>
      </c>
      <c r="K8645" t="s">
        <v>9117</v>
      </c>
      <c r="L8645" t="s">
        <v>237</v>
      </c>
      <c r="M8645" t="s">
        <v>4788</v>
      </c>
      <c r="N8645" t="s">
        <v>31094</v>
      </c>
      <c r="O8645" t="s">
        <v>9118</v>
      </c>
      <c r="P8645" t="s">
        <v>71028</v>
      </c>
      <c r="R8645" t="str">
        <f t="shared" si="270"/>
        <v>潍城</v>
      </c>
      <c r="S8645" t="str">
        <f t="shared" si="271"/>
        <v>0115</v>
      </c>
    </row>
    <row r="8646" spans="1:19">
      <c r="A8646" t="s">
        <v>3826</v>
      </c>
      <c r="B8646" t="s">
        <v>71029</v>
      </c>
      <c r="C8646" t="s">
        <v>49</v>
      </c>
      <c r="D8646" t="s">
        <v>71030</v>
      </c>
      <c r="E8646" t="s">
        <v>71031</v>
      </c>
      <c r="F8646" t="s">
        <v>71032</v>
      </c>
      <c r="G8646" t="s">
        <v>3824</v>
      </c>
      <c r="H8646" t="s">
        <v>71033</v>
      </c>
      <c r="I8646" t="s">
        <v>4813</v>
      </c>
      <c r="J8646" t="s">
        <v>12876</v>
      </c>
      <c r="K8646" t="s">
        <v>12877</v>
      </c>
      <c r="L8646" t="s">
        <v>86</v>
      </c>
      <c r="M8646" t="s">
        <v>6297</v>
      </c>
      <c r="O8646" t="s">
        <v>12878</v>
      </c>
      <c r="P8646" t="s">
        <v>71034</v>
      </c>
      <c r="R8646" t="str">
        <f t="shared" si="270"/>
        <v>坊子</v>
      </c>
      <c r="S8646" t="str">
        <f t="shared" si="271"/>
        <v>0115</v>
      </c>
    </row>
    <row r="8647" spans="1:19">
      <c r="A8647" t="s">
        <v>71035</v>
      </c>
      <c r="B8647" t="s">
        <v>71036</v>
      </c>
      <c r="C8647" t="s">
        <v>49</v>
      </c>
      <c r="D8647" t="s">
        <v>71037</v>
      </c>
      <c r="E8647" t="s">
        <v>71038</v>
      </c>
      <c r="F8647" t="s">
        <v>71039</v>
      </c>
      <c r="G8647" t="s">
        <v>71040</v>
      </c>
      <c r="H8647" t="s">
        <v>71041</v>
      </c>
      <c r="I8647" t="s">
        <v>4813</v>
      </c>
      <c r="J8647" t="s">
        <v>4842</v>
      </c>
      <c r="K8647" t="s">
        <v>4843</v>
      </c>
      <c r="L8647" t="s">
        <v>95</v>
      </c>
      <c r="M8647" t="s">
        <v>4844</v>
      </c>
      <c r="N8647" t="s">
        <v>5056</v>
      </c>
      <c r="O8647" t="s">
        <v>4846</v>
      </c>
      <c r="P8647" t="s">
        <v>71042</v>
      </c>
      <c r="R8647" t="str">
        <f t="shared" si="270"/>
        <v>安丘</v>
      </c>
      <c r="S8647" t="str">
        <f t="shared" si="271"/>
        <v>0115</v>
      </c>
    </row>
    <row r="8648" spans="1:19">
      <c r="A8648" t="s">
        <v>71043</v>
      </c>
      <c r="B8648" t="s">
        <v>71044</v>
      </c>
      <c r="C8648" t="s">
        <v>49</v>
      </c>
      <c r="D8648" t="s">
        <v>71045</v>
      </c>
      <c r="E8648" t="s">
        <v>70196</v>
      </c>
      <c r="F8648" t="s">
        <v>71046</v>
      </c>
      <c r="G8648" t="s">
        <v>71047</v>
      </c>
      <c r="H8648" t="s">
        <v>71048</v>
      </c>
      <c r="I8648" t="s">
        <v>4771</v>
      </c>
      <c r="J8648" t="s">
        <v>5208</v>
      </c>
      <c r="K8648" t="s">
        <v>5209</v>
      </c>
      <c r="L8648" t="s">
        <v>1136</v>
      </c>
      <c r="M8648" t="s">
        <v>5210</v>
      </c>
      <c r="N8648" t="s">
        <v>4881</v>
      </c>
      <c r="O8648" t="s">
        <v>5212</v>
      </c>
      <c r="P8648" t="s">
        <v>71049</v>
      </c>
      <c r="Q8648" t="s">
        <v>71050</v>
      </c>
      <c r="R8648" t="str">
        <f t="shared" si="270"/>
        <v>昌乐</v>
      </c>
      <c r="S8648" t="str">
        <f t="shared" si="271"/>
        <v>0115</v>
      </c>
    </row>
    <row r="8649" spans="1:19">
      <c r="A8649" t="s">
        <v>71051</v>
      </c>
      <c r="B8649" t="s">
        <v>71052</v>
      </c>
      <c r="C8649" t="s">
        <v>49</v>
      </c>
      <c r="D8649" t="s">
        <v>71053</v>
      </c>
      <c r="E8649" t="s">
        <v>71054</v>
      </c>
      <c r="F8649" t="s">
        <v>71055</v>
      </c>
      <c r="G8649" t="s">
        <v>71056</v>
      </c>
      <c r="H8649" t="s">
        <v>71057</v>
      </c>
      <c r="I8649" t="s">
        <v>12757</v>
      </c>
      <c r="J8649" t="s">
        <v>8364</v>
      </c>
      <c r="K8649" t="s">
        <v>8365</v>
      </c>
      <c r="L8649" t="s">
        <v>50</v>
      </c>
      <c r="M8649" t="s">
        <v>6701</v>
      </c>
      <c r="N8649" t="s">
        <v>5619</v>
      </c>
      <c r="O8649" t="s">
        <v>8366</v>
      </c>
      <c r="P8649" t="s">
        <v>71058</v>
      </c>
      <c r="R8649" t="str">
        <f t="shared" si="270"/>
        <v>青州</v>
      </c>
      <c r="S8649" t="str">
        <f t="shared" si="271"/>
        <v>0115</v>
      </c>
    </row>
    <row r="8650" spans="1:19">
      <c r="A8650" t="s">
        <v>71059</v>
      </c>
      <c r="B8650" t="s">
        <v>69560</v>
      </c>
      <c r="C8650" t="s">
        <v>49</v>
      </c>
      <c r="D8650" t="s">
        <v>71060</v>
      </c>
      <c r="E8650" t="s">
        <v>70196</v>
      </c>
      <c r="F8650" t="s">
        <v>71061</v>
      </c>
      <c r="G8650" t="s">
        <v>71062</v>
      </c>
      <c r="H8650" t="s">
        <v>71063</v>
      </c>
      <c r="I8650" t="s">
        <v>4852</v>
      </c>
      <c r="J8650" t="s">
        <v>5484</v>
      </c>
      <c r="K8650" t="s">
        <v>5485</v>
      </c>
      <c r="L8650" t="s">
        <v>114</v>
      </c>
      <c r="M8650" t="s">
        <v>5486</v>
      </c>
      <c r="N8650" t="s">
        <v>6530</v>
      </c>
      <c r="O8650" t="s">
        <v>5488</v>
      </c>
      <c r="P8650" t="s">
        <v>71064</v>
      </c>
      <c r="R8650" t="str">
        <f t="shared" si="270"/>
        <v>高密</v>
      </c>
      <c r="S8650" t="str">
        <f t="shared" si="271"/>
        <v>0115</v>
      </c>
    </row>
    <row r="8651" spans="1:19">
      <c r="A8651" t="s">
        <v>71065</v>
      </c>
      <c r="B8651" t="s">
        <v>71066</v>
      </c>
      <c r="C8651" t="s">
        <v>49</v>
      </c>
      <c r="D8651" t="s">
        <v>71067</v>
      </c>
      <c r="E8651" t="s">
        <v>70196</v>
      </c>
      <c r="F8651" t="s">
        <v>71068</v>
      </c>
      <c r="G8651" t="s">
        <v>71069</v>
      </c>
      <c r="H8651" t="s">
        <v>71070</v>
      </c>
      <c r="I8651" t="s">
        <v>4813</v>
      </c>
      <c r="J8651" t="s">
        <v>6782</v>
      </c>
      <c r="K8651" t="s">
        <v>6783</v>
      </c>
      <c r="L8651" t="s">
        <v>105</v>
      </c>
      <c r="M8651" t="s">
        <v>5224</v>
      </c>
      <c r="N8651" t="s">
        <v>4789</v>
      </c>
      <c r="O8651" t="s">
        <v>6784</v>
      </c>
      <c r="P8651" t="s">
        <v>71071</v>
      </c>
      <c r="Q8651" t="s">
        <v>71072</v>
      </c>
      <c r="R8651" t="str">
        <f t="shared" si="270"/>
        <v>寿光</v>
      </c>
      <c r="S8651" t="str">
        <f t="shared" si="271"/>
        <v>0115</v>
      </c>
    </row>
    <row r="8652" spans="1:19">
      <c r="A8652" t="s">
        <v>71073</v>
      </c>
      <c r="B8652" t="s">
        <v>71074</v>
      </c>
      <c r="C8652" t="s">
        <v>49</v>
      </c>
      <c r="D8652" t="s">
        <v>71075</v>
      </c>
      <c r="E8652" t="s">
        <v>65206</v>
      </c>
      <c r="F8652" t="s">
        <v>71076</v>
      </c>
      <c r="G8652" t="s">
        <v>71077</v>
      </c>
      <c r="H8652" t="s">
        <v>71078</v>
      </c>
      <c r="I8652" t="s">
        <v>4785</v>
      </c>
      <c r="J8652" t="s">
        <v>12783</v>
      </c>
      <c r="K8652" t="s">
        <v>12784</v>
      </c>
      <c r="L8652" t="s">
        <v>105</v>
      </c>
      <c r="M8652" t="s">
        <v>5176</v>
      </c>
      <c r="N8652" t="s">
        <v>7504</v>
      </c>
      <c r="O8652" t="s">
        <v>12785</v>
      </c>
      <c r="Q8652" t="s">
        <v>71079</v>
      </c>
      <c r="R8652" t="str">
        <f t="shared" si="270"/>
        <v>寿光</v>
      </c>
      <c r="S8652" t="str">
        <f t="shared" si="271"/>
        <v>0115</v>
      </c>
    </row>
    <row r="8653" spans="1:19">
      <c r="A8653" t="s">
        <v>71080</v>
      </c>
      <c r="B8653" t="s">
        <v>71081</v>
      </c>
      <c r="C8653" t="s">
        <v>49</v>
      </c>
      <c r="D8653" t="s">
        <v>71082</v>
      </c>
      <c r="E8653" t="s">
        <v>70630</v>
      </c>
      <c r="F8653" t="s">
        <v>71083</v>
      </c>
      <c r="G8653" t="s">
        <v>71084</v>
      </c>
      <c r="H8653" t="s">
        <v>71085</v>
      </c>
      <c r="I8653" t="s">
        <v>4852</v>
      </c>
      <c r="J8653" t="s">
        <v>12570</v>
      </c>
      <c r="K8653" t="s">
        <v>12571</v>
      </c>
      <c r="L8653" t="s">
        <v>105</v>
      </c>
      <c r="M8653" t="s">
        <v>5376</v>
      </c>
      <c r="N8653" t="s">
        <v>5030</v>
      </c>
      <c r="O8653" t="s">
        <v>12572</v>
      </c>
      <c r="P8653" t="s">
        <v>71086</v>
      </c>
      <c r="R8653" t="str">
        <f t="shared" si="270"/>
        <v>寿光</v>
      </c>
      <c r="S8653" t="str">
        <f t="shared" si="271"/>
        <v>0115</v>
      </c>
    </row>
    <row r="8654" spans="1:19">
      <c r="A8654" t="s">
        <v>71087</v>
      </c>
      <c r="B8654" t="s">
        <v>71088</v>
      </c>
      <c r="C8654" t="s">
        <v>49</v>
      </c>
      <c r="D8654" t="s">
        <v>71089</v>
      </c>
      <c r="E8654" t="s">
        <v>71090</v>
      </c>
      <c r="F8654" t="s">
        <v>71091</v>
      </c>
      <c r="G8654" t="s">
        <v>71092</v>
      </c>
      <c r="H8654" t="s">
        <v>71093</v>
      </c>
      <c r="I8654" t="s">
        <v>5541</v>
      </c>
      <c r="J8654" t="s">
        <v>7332</v>
      </c>
      <c r="K8654" t="s">
        <v>7333</v>
      </c>
      <c r="L8654" t="s">
        <v>375</v>
      </c>
      <c r="M8654" t="s">
        <v>7334</v>
      </c>
      <c r="N8654" t="s">
        <v>5801</v>
      </c>
      <c r="O8654" t="s">
        <v>7335</v>
      </c>
      <c r="P8654" t="s">
        <v>71094</v>
      </c>
      <c r="R8654" t="str">
        <f t="shared" si="270"/>
        <v>昌邑</v>
      </c>
      <c r="S8654" t="str">
        <f t="shared" si="271"/>
        <v>0115</v>
      </c>
    </row>
    <row r="8655" spans="1:19">
      <c r="A8655" t="s">
        <v>71095</v>
      </c>
      <c r="B8655" t="s">
        <v>71096</v>
      </c>
      <c r="C8655" t="s">
        <v>49</v>
      </c>
      <c r="D8655" t="s">
        <v>71097</v>
      </c>
      <c r="E8655" t="s">
        <v>71098</v>
      </c>
      <c r="F8655" t="s">
        <v>71099</v>
      </c>
      <c r="G8655" t="s">
        <v>71100</v>
      </c>
      <c r="H8655" t="s">
        <v>71101</v>
      </c>
      <c r="I8655" t="s">
        <v>12119</v>
      </c>
      <c r="J8655" t="s">
        <v>34600</v>
      </c>
      <c r="K8655" t="s">
        <v>34601</v>
      </c>
      <c r="L8655" t="s">
        <v>77</v>
      </c>
      <c r="M8655" t="s">
        <v>5145</v>
      </c>
      <c r="N8655" t="s">
        <v>6794</v>
      </c>
      <c r="O8655" t="s">
        <v>34602</v>
      </c>
      <c r="Q8655" t="s">
        <v>71102</v>
      </c>
      <c r="R8655" t="str">
        <f t="shared" si="270"/>
        <v>临朐</v>
      </c>
      <c r="S8655" t="str">
        <f t="shared" si="271"/>
        <v>0115</v>
      </c>
    </row>
    <row r="8656" spans="1:19">
      <c r="A8656" t="s">
        <v>71103</v>
      </c>
      <c r="B8656" t="s">
        <v>71104</v>
      </c>
      <c r="C8656" t="s">
        <v>49</v>
      </c>
      <c r="D8656" t="s">
        <v>71105</v>
      </c>
      <c r="E8656" t="s">
        <v>71098</v>
      </c>
      <c r="F8656" t="s">
        <v>71106</v>
      </c>
      <c r="G8656" t="s">
        <v>71107</v>
      </c>
      <c r="H8656" t="s">
        <v>71108</v>
      </c>
      <c r="I8656" t="s">
        <v>12119</v>
      </c>
      <c r="J8656" t="s">
        <v>34460</v>
      </c>
      <c r="K8656" t="s">
        <v>34461</v>
      </c>
      <c r="L8656" t="s">
        <v>114</v>
      </c>
      <c r="M8656" t="s">
        <v>4831</v>
      </c>
      <c r="N8656" t="s">
        <v>4789</v>
      </c>
      <c r="O8656" t="s">
        <v>34462</v>
      </c>
      <c r="P8656" t="s">
        <v>71109</v>
      </c>
      <c r="R8656" t="str">
        <f t="shared" si="270"/>
        <v>高密</v>
      </c>
      <c r="S8656" t="str">
        <f t="shared" si="271"/>
        <v>0115</v>
      </c>
    </row>
    <row r="8657" spans="1:19">
      <c r="A8657" t="s">
        <v>71110</v>
      </c>
      <c r="B8657" t="s">
        <v>71111</v>
      </c>
      <c r="C8657" t="s">
        <v>49</v>
      </c>
      <c r="D8657" t="s">
        <v>71112</v>
      </c>
      <c r="E8657" t="s">
        <v>71090</v>
      </c>
      <c r="F8657" t="s">
        <v>71113</v>
      </c>
      <c r="G8657" t="s">
        <v>71114</v>
      </c>
      <c r="H8657" t="s">
        <v>71115</v>
      </c>
      <c r="I8657" t="s">
        <v>4852</v>
      </c>
      <c r="J8657" t="s">
        <v>12223</v>
      </c>
      <c r="K8657" t="s">
        <v>12224</v>
      </c>
      <c r="L8657" t="s">
        <v>50</v>
      </c>
      <c r="M8657" t="s">
        <v>4855</v>
      </c>
      <c r="N8657" t="s">
        <v>5211</v>
      </c>
      <c r="O8657" t="s">
        <v>12225</v>
      </c>
      <c r="P8657" t="s">
        <v>71116</v>
      </c>
      <c r="R8657" t="str">
        <f t="shared" si="270"/>
        <v>青州</v>
      </c>
      <c r="S8657" t="str">
        <f t="shared" si="271"/>
        <v>0115</v>
      </c>
    </row>
    <row r="8658" spans="1:19">
      <c r="A8658" t="s">
        <v>71117</v>
      </c>
      <c r="B8658" t="s">
        <v>71118</v>
      </c>
      <c r="C8658" t="s">
        <v>49</v>
      </c>
      <c r="D8658" t="s">
        <v>71119</v>
      </c>
      <c r="E8658" t="s">
        <v>70994</v>
      </c>
      <c r="F8658" t="s">
        <v>71120</v>
      </c>
      <c r="G8658" t="s">
        <v>71121</v>
      </c>
      <c r="H8658" t="s">
        <v>71122</v>
      </c>
      <c r="I8658" t="s">
        <v>4828</v>
      </c>
      <c r="J8658" t="s">
        <v>25579</v>
      </c>
      <c r="K8658" t="s">
        <v>25580</v>
      </c>
      <c r="L8658" t="s">
        <v>105</v>
      </c>
      <c r="M8658" t="s">
        <v>5769</v>
      </c>
      <c r="N8658" t="s">
        <v>4845</v>
      </c>
      <c r="O8658" t="s">
        <v>25581</v>
      </c>
      <c r="P8658" t="s">
        <v>71123</v>
      </c>
      <c r="R8658" t="str">
        <f t="shared" si="270"/>
        <v>寿光</v>
      </c>
      <c r="S8658" t="str">
        <f t="shared" si="271"/>
        <v>0115</v>
      </c>
    </row>
    <row r="8659" spans="1:19">
      <c r="A8659" t="s">
        <v>71124</v>
      </c>
      <c r="B8659" t="s">
        <v>71125</v>
      </c>
      <c r="C8659" t="s">
        <v>49</v>
      </c>
      <c r="D8659" t="s">
        <v>71126</v>
      </c>
      <c r="E8659" t="s">
        <v>71127</v>
      </c>
      <c r="F8659" t="s">
        <v>71128</v>
      </c>
      <c r="G8659" t="s">
        <v>71129</v>
      </c>
      <c r="H8659" t="s">
        <v>71130</v>
      </c>
      <c r="I8659" t="s">
        <v>5052</v>
      </c>
      <c r="J8659" t="s">
        <v>5053</v>
      </c>
      <c r="K8659" t="s">
        <v>5054</v>
      </c>
      <c r="L8659" t="s">
        <v>95</v>
      </c>
      <c r="M8659" t="s">
        <v>5055</v>
      </c>
      <c r="N8659" t="s">
        <v>4845</v>
      </c>
      <c r="O8659" t="s">
        <v>5057</v>
      </c>
      <c r="P8659" t="s">
        <v>71131</v>
      </c>
      <c r="Q8659" t="s">
        <v>71132</v>
      </c>
      <c r="R8659" t="str">
        <f t="shared" si="270"/>
        <v>安丘</v>
      </c>
      <c r="S8659" t="str">
        <f t="shared" si="271"/>
        <v>0115</v>
      </c>
    </row>
    <row r="8660" spans="1:19">
      <c r="A8660" t="s">
        <v>71133</v>
      </c>
      <c r="B8660" t="s">
        <v>71134</v>
      </c>
      <c r="C8660" t="s">
        <v>49</v>
      </c>
      <c r="D8660" t="s">
        <v>71135</v>
      </c>
      <c r="E8660" t="s">
        <v>71136</v>
      </c>
      <c r="F8660" t="s">
        <v>71137</v>
      </c>
      <c r="G8660" t="s">
        <v>71138</v>
      </c>
      <c r="H8660" t="s">
        <v>71139</v>
      </c>
      <c r="I8660" t="s">
        <v>4955</v>
      </c>
      <c r="J8660" t="s">
        <v>4842</v>
      </c>
      <c r="K8660" t="s">
        <v>4843</v>
      </c>
      <c r="L8660" t="s">
        <v>95</v>
      </c>
      <c r="M8660" t="s">
        <v>4844</v>
      </c>
      <c r="N8660" t="s">
        <v>4959</v>
      </c>
      <c r="O8660" t="s">
        <v>4846</v>
      </c>
      <c r="P8660" t="s">
        <v>71140</v>
      </c>
      <c r="Q8660" t="s">
        <v>71141</v>
      </c>
      <c r="R8660" t="str">
        <f t="shared" si="270"/>
        <v>安丘</v>
      </c>
      <c r="S8660" t="str">
        <f t="shared" si="271"/>
        <v>0115</v>
      </c>
    </row>
    <row r="8661" spans="1:19">
      <c r="A8661" t="s">
        <v>71142</v>
      </c>
      <c r="B8661" t="s">
        <v>71143</v>
      </c>
      <c r="C8661" t="s">
        <v>49</v>
      </c>
      <c r="D8661" t="s">
        <v>71144</v>
      </c>
      <c r="E8661" t="s">
        <v>70196</v>
      </c>
      <c r="F8661" t="s">
        <v>71145</v>
      </c>
      <c r="G8661" t="s">
        <v>71146</v>
      </c>
      <c r="H8661" t="s">
        <v>71147</v>
      </c>
      <c r="I8661" t="s">
        <v>4852</v>
      </c>
      <c r="J8661" t="s">
        <v>5658</v>
      </c>
      <c r="K8661" t="s">
        <v>5659</v>
      </c>
      <c r="L8661" t="s">
        <v>114</v>
      </c>
      <c r="M8661" t="s">
        <v>5486</v>
      </c>
      <c r="N8661" t="s">
        <v>4881</v>
      </c>
      <c r="O8661" t="s">
        <v>5660</v>
      </c>
      <c r="P8661" t="s">
        <v>71148</v>
      </c>
      <c r="Q8661" t="s">
        <v>71149</v>
      </c>
      <c r="R8661" t="str">
        <f t="shared" si="270"/>
        <v>高密</v>
      </c>
      <c r="S8661" t="str">
        <f t="shared" si="271"/>
        <v>0115</v>
      </c>
    </row>
    <row r="8662" spans="1:19">
      <c r="A8662" t="s">
        <v>71150</v>
      </c>
      <c r="B8662" t="s">
        <v>71151</v>
      </c>
      <c r="C8662" t="s">
        <v>49</v>
      </c>
      <c r="D8662" t="s">
        <v>71152</v>
      </c>
      <c r="E8662" t="s">
        <v>70196</v>
      </c>
      <c r="F8662" t="s">
        <v>71153</v>
      </c>
      <c r="G8662" t="s">
        <v>71154</v>
      </c>
      <c r="H8662" t="s">
        <v>71155</v>
      </c>
      <c r="I8662" t="s">
        <v>4852</v>
      </c>
      <c r="J8662" t="s">
        <v>11733</v>
      </c>
      <c r="K8662" t="s">
        <v>11734</v>
      </c>
      <c r="L8662" t="s">
        <v>1136</v>
      </c>
      <c r="M8662" t="s">
        <v>11735</v>
      </c>
      <c r="N8662" t="s">
        <v>4933</v>
      </c>
      <c r="O8662" t="s">
        <v>11736</v>
      </c>
      <c r="P8662" t="s">
        <v>71156</v>
      </c>
      <c r="R8662" t="str">
        <f t="shared" si="270"/>
        <v>昌乐</v>
      </c>
      <c r="S8662" t="str">
        <f t="shared" si="271"/>
        <v>0115</v>
      </c>
    </row>
    <row r="8663" spans="1:19">
      <c r="A8663" t="s">
        <v>71157</v>
      </c>
      <c r="B8663" t="s">
        <v>71158</v>
      </c>
      <c r="C8663" t="s">
        <v>49</v>
      </c>
      <c r="D8663" t="s">
        <v>71159</v>
      </c>
      <c r="E8663" t="s">
        <v>71160</v>
      </c>
      <c r="F8663" t="s">
        <v>71161</v>
      </c>
      <c r="G8663" t="s">
        <v>71162</v>
      </c>
      <c r="H8663" t="s">
        <v>71163</v>
      </c>
      <c r="I8663" t="s">
        <v>4785</v>
      </c>
      <c r="J8663" t="s">
        <v>7478</v>
      </c>
      <c r="K8663" t="s">
        <v>7479</v>
      </c>
      <c r="L8663" t="s">
        <v>123</v>
      </c>
      <c r="M8663" t="s">
        <v>7480</v>
      </c>
      <c r="N8663" t="s">
        <v>5056</v>
      </c>
      <c r="O8663" t="s">
        <v>7481</v>
      </c>
      <c r="P8663" t="s">
        <v>71164</v>
      </c>
      <c r="R8663" t="str">
        <f t="shared" si="270"/>
        <v>诸城</v>
      </c>
      <c r="S8663" t="str">
        <f t="shared" si="271"/>
        <v>0115</v>
      </c>
    </row>
    <row r="8664" spans="1:19">
      <c r="A8664" t="s">
        <v>71165</v>
      </c>
      <c r="B8664" t="s">
        <v>71166</v>
      </c>
      <c r="C8664" t="s">
        <v>49</v>
      </c>
      <c r="D8664" t="s">
        <v>71167</v>
      </c>
      <c r="E8664" t="s">
        <v>71002</v>
      </c>
      <c r="F8664" t="s">
        <v>71168</v>
      </c>
      <c r="G8664" t="s">
        <v>71169</v>
      </c>
      <c r="H8664" t="s">
        <v>71170</v>
      </c>
      <c r="I8664" t="s">
        <v>5282</v>
      </c>
      <c r="J8664" t="s">
        <v>7845</v>
      </c>
      <c r="K8664" t="s">
        <v>7846</v>
      </c>
      <c r="L8664" t="s">
        <v>60</v>
      </c>
      <c r="M8664" t="s">
        <v>4774</v>
      </c>
      <c r="O8664" t="s">
        <v>7847</v>
      </c>
      <c r="P8664" t="s">
        <v>71171</v>
      </c>
      <c r="Q8664" t="s">
        <v>71172</v>
      </c>
      <c r="R8664" t="str">
        <f t="shared" si="270"/>
        <v>奎文</v>
      </c>
      <c r="S8664" t="str">
        <f t="shared" si="271"/>
        <v>0115</v>
      </c>
    </row>
    <row r="8665" spans="1:19">
      <c r="A8665" t="s">
        <v>71173</v>
      </c>
      <c r="B8665" t="s">
        <v>71174</v>
      </c>
      <c r="C8665" t="s">
        <v>49</v>
      </c>
      <c r="D8665" t="s">
        <v>71175</v>
      </c>
      <c r="E8665" t="s">
        <v>71127</v>
      </c>
      <c r="F8665" t="s">
        <v>71176</v>
      </c>
      <c r="G8665" t="s">
        <v>71177</v>
      </c>
      <c r="H8665" t="s">
        <v>71178</v>
      </c>
      <c r="I8665" t="s">
        <v>6888</v>
      </c>
      <c r="J8665" t="s">
        <v>15974</v>
      </c>
      <c r="K8665" t="s">
        <v>15975</v>
      </c>
      <c r="L8665" t="s">
        <v>50</v>
      </c>
      <c r="M8665" t="s">
        <v>4855</v>
      </c>
      <c r="N8665" t="s">
        <v>4789</v>
      </c>
      <c r="O8665" t="s">
        <v>15976</v>
      </c>
      <c r="P8665" t="s">
        <v>71179</v>
      </c>
      <c r="R8665" t="str">
        <f t="shared" si="270"/>
        <v>青州</v>
      </c>
      <c r="S8665" t="str">
        <f t="shared" si="271"/>
        <v>0115</v>
      </c>
    </row>
    <row r="8666" spans="1:19">
      <c r="A8666" t="s">
        <v>71180</v>
      </c>
      <c r="B8666" t="s">
        <v>71000</v>
      </c>
      <c r="C8666" t="s">
        <v>49</v>
      </c>
      <c r="D8666" t="s">
        <v>71181</v>
      </c>
      <c r="E8666" t="s">
        <v>71182</v>
      </c>
      <c r="F8666" t="s">
        <v>71183</v>
      </c>
      <c r="G8666" t="s">
        <v>71184</v>
      </c>
      <c r="H8666" t="s">
        <v>71185</v>
      </c>
      <c r="I8666" t="s">
        <v>12119</v>
      </c>
      <c r="J8666" t="s">
        <v>5462</v>
      </c>
      <c r="K8666" t="s">
        <v>5463</v>
      </c>
      <c r="L8666" t="s">
        <v>95</v>
      </c>
      <c r="M8666" t="s">
        <v>4844</v>
      </c>
      <c r="N8666" t="s">
        <v>5112</v>
      </c>
      <c r="O8666" t="s">
        <v>5464</v>
      </c>
      <c r="P8666" t="s">
        <v>71186</v>
      </c>
      <c r="R8666" t="str">
        <f t="shared" si="270"/>
        <v>安丘</v>
      </c>
      <c r="S8666" t="str">
        <f t="shared" si="271"/>
        <v>0115</v>
      </c>
    </row>
    <row r="8667" spans="1:19">
      <c r="A8667" t="s">
        <v>71187</v>
      </c>
      <c r="B8667" t="s">
        <v>71188</v>
      </c>
      <c r="C8667" t="s">
        <v>49</v>
      </c>
      <c r="D8667" t="s">
        <v>71189</v>
      </c>
      <c r="E8667" t="s">
        <v>71190</v>
      </c>
      <c r="F8667" t="s">
        <v>71191</v>
      </c>
      <c r="G8667" t="s">
        <v>71192</v>
      </c>
      <c r="H8667" t="s">
        <v>71193</v>
      </c>
      <c r="I8667" t="s">
        <v>4955</v>
      </c>
      <c r="J8667" t="s">
        <v>5122</v>
      </c>
      <c r="K8667" t="s">
        <v>5123</v>
      </c>
      <c r="N8667" t="s">
        <v>4832</v>
      </c>
      <c r="O8667" t="s">
        <v>5124</v>
      </c>
      <c r="R8667" t="str">
        <f t="shared" si="270"/>
        <v/>
      </c>
      <c r="S8667" t="str">
        <f t="shared" si="271"/>
        <v>0115</v>
      </c>
    </row>
    <row r="8668" spans="1:19">
      <c r="A8668" t="s">
        <v>71194</v>
      </c>
      <c r="B8668" t="s">
        <v>71195</v>
      </c>
      <c r="C8668" t="s">
        <v>49</v>
      </c>
      <c r="D8668" t="s">
        <v>71196</v>
      </c>
      <c r="E8668" t="s">
        <v>71197</v>
      </c>
      <c r="F8668" t="s">
        <v>71198</v>
      </c>
      <c r="G8668" t="s">
        <v>71199</v>
      </c>
      <c r="H8668" t="s">
        <v>71200</v>
      </c>
      <c r="I8668" t="s">
        <v>4828</v>
      </c>
      <c r="J8668" t="s">
        <v>71201</v>
      </c>
      <c r="K8668" t="s">
        <v>71202</v>
      </c>
      <c r="L8668" t="s">
        <v>262</v>
      </c>
      <c r="M8668" t="s">
        <v>6033</v>
      </c>
      <c r="N8668" t="s">
        <v>4892</v>
      </c>
      <c r="O8668" t="s">
        <v>6034</v>
      </c>
      <c r="P8668" t="s">
        <v>71203</v>
      </c>
      <c r="R8668" t="str">
        <f t="shared" si="270"/>
        <v>寒亭</v>
      </c>
      <c r="S8668" t="str">
        <f t="shared" si="271"/>
        <v>0115</v>
      </c>
    </row>
    <row r="8669" spans="1:19">
      <c r="A8669" t="s">
        <v>3714</v>
      </c>
      <c r="B8669" t="s">
        <v>71204</v>
      </c>
      <c r="C8669" t="s">
        <v>49</v>
      </c>
      <c r="D8669" t="s">
        <v>71205</v>
      </c>
      <c r="E8669" t="s">
        <v>70196</v>
      </c>
      <c r="F8669" t="s">
        <v>71206</v>
      </c>
      <c r="G8669" t="s">
        <v>3712</v>
      </c>
      <c r="H8669" t="s">
        <v>71015</v>
      </c>
      <c r="I8669" t="s">
        <v>4771</v>
      </c>
      <c r="J8669" t="s">
        <v>7910</v>
      </c>
      <c r="K8669" t="s">
        <v>7911</v>
      </c>
      <c r="L8669" t="s">
        <v>375</v>
      </c>
      <c r="M8669" t="s">
        <v>5409</v>
      </c>
      <c r="N8669" t="s">
        <v>5017</v>
      </c>
      <c r="O8669" t="s">
        <v>7913</v>
      </c>
      <c r="P8669" t="s">
        <v>71207</v>
      </c>
      <c r="Q8669" t="s">
        <v>71208</v>
      </c>
      <c r="R8669" t="str">
        <f t="shared" si="270"/>
        <v>昌邑</v>
      </c>
      <c r="S8669" t="str">
        <f t="shared" si="271"/>
        <v>0115</v>
      </c>
    </row>
    <row r="8670" spans="1:19">
      <c r="A8670" t="s">
        <v>71209</v>
      </c>
      <c r="B8670" t="s">
        <v>71210</v>
      </c>
      <c r="C8670" t="s">
        <v>49</v>
      </c>
      <c r="D8670" t="s">
        <v>71211</v>
      </c>
      <c r="E8670" t="s">
        <v>71090</v>
      </c>
      <c r="F8670" t="s">
        <v>71212</v>
      </c>
      <c r="G8670" t="s">
        <v>71213</v>
      </c>
      <c r="H8670" t="s">
        <v>71214</v>
      </c>
      <c r="I8670" t="s">
        <v>5407</v>
      </c>
      <c r="J8670" t="s">
        <v>6840</v>
      </c>
      <c r="K8670" t="s">
        <v>6841</v>
      </c>
      <c r="L8670" t="s">
        <v>1136</v>
      </c>
      <c r="M8670" t="s">
        <v>5330</v>
      </c>
      <c r="N8670" t="s">
        <v>5211</v>
      </c>
      <c r="O8670" t="s">
        <v>6842</v>
      </c>
      <c r="P8670" t="s">
        <v>71215</v>
      </c>
      <c r="R8670" t="str">
        <f t="shared" si="270"/>
        <v>昌乐</v>
      </c>
      <c r="S8670" t="str">
        <f t="shared" si="271"/>
        <v>0115</v>
      </c>
    </row>
    <row r="8671" spans="1:19">
      <c r="A8671" t="s">
        <v>71216</v>
      </c>
      <c r="B8671" t="s">
        <v>71217</v>
      </c>
      <c r="C8671" t="s">
        <v>49</v>
      </c>
      <c r="D8671" t="s">
        <v>71218</v>
      </c>
      <c r="E8671" t="s">
        <v>71219</v>
      </c>
      <c r="F8671" t="s">
        <v>71220</v>
      </c>
      <c r="G8671" t="s">
        <v>71221</v>
      </c>
      <c r="H8671" t="s">
        <v>71222</v>
      </c>
      <c r="I8671" t="s">
        <v>5066</v>
      </c>
      <c r="J8671" t="s">
        <v>12437</v>
      </c>
      <c r="K8671" t="s">
        <v>12438</v>
      </c>
      <c r="L8671" t="s">
        <v>105</v>
      </c>
      <c r="M8671" t="s">
        <v>5029</v>
      </c>
      <c r="N8671" t="s">
        <v>4881</v>
      </c>
      <c r="O8671" t="s">
        <v>12439</v>
      </c>
      <c r="P8671" t="s">
        <v>71223</v>
      </c>
      <c r="Q8671" t="s">
        <v>71224</v>
      </c>
      <c r="R8671" t="str">
        <f t="shared" si="270"/>
        <v>寿光</v>
      </c>
      <c r="S8671" t="str">
        <f t="shared" si="271"/>
        <v>0115</v>
      </c>
    </row>
    <row r="8672" spans="1:19">
      <c r="A8672" t="s">
        <v>71225</v>
      </c>
      <c r="B8672" t="s">
        <v>71226</v>
      </c>
      <c r="C8672" t="s">
        <v>49</v>
      </c>
      <c r="D8672" t="s">
        <v>71227</v>
      </c>
      <c r="E8672" t="s">
        <v>71228</v>
      </c>
      <c r="F8672" t="s">
        <v>71229</v>
      </c>
      <c r="G8672" t="s">
        <v>71230</v>
      </c>
      <c r="H8672" t="s">
        <v>71231</v>
      </c>
      <c r="I8672" t="s">
        <v>4813</v>
      </c>
      <c r="J8672" t="s">
        <v>8847</v>
      </c>
      <c r="K8672" t="s">
        <v>8848</v>
      </c>
      <c r="L8672" t="s">
        <v>60</v>
      </c>
      <c r="M8672" t="s">
        <v>5420</v>
      </c>
      <c r="N8672" t="s">
        <v>4789</v>
      </c>
      <c r="O8672" t="s">
        <v>8849</v>
      </c>
      <c r="P8672" t="s">
        <v>71232</v>
      </c>
      <c r="R8672" t="str">
        <f t="shared" si="270"/>
        <v>奎文</v>
      </c>
      <c r="S8672" t="str">
        <f t="shared" si="271"/>
        <v>0115</v>
      </c>
    </row>
    <row r="8673" spans="1:19">
      <c r="A8673" t="s">
        <v>71233</v>
      </c>
      <c r="B8673" t="s">
        <v>71234</v>
      </c>
      <c r="C8673" t="s">
        <v>49</v>
      </c>
      <c r="D8673" t="s">
        <v>71235</v>
      </c>
      <c r="E8673" t="s">
        <v>71236</v>
      </c>
      <c r="F8673" t="s">
        <v>71237</v>
      </c>
      <c r="G8673" t="s">
        <v>71238</v>
      </c>
      <c r="H8673" t="s">
        <v>71239</v>
      </c>
      <c r="I8673" t="s">
        <v>6877</v>
      </c>
      <c r="J8673" t="s">
        <v>71240</v>
      </c>
      <c r="K8673" t="s">
        <v>71241</v>
      </c>
      <c r="L8673" t="s">
        <v>60</v>
      </c>
      <c r="M8673" t="s">
        <v>4774</v>
      </c>
      <c r="N8673" t="s">
        <v>5056</v>
      </c>
      <c r="O8673" t="s">
        <v>71242</v>
      </c>
      <c r="P8673" t="s">
        <v>71243</v>
      </c>
      <c r="Q8673" t="s">
        <v>71244</v>
      </c>
      <c r="R8673" t="str">
        <f t="shared" si="270"/>
        <v>奎文</v>
      </c>
      <c r="S8673" t="str">
        <f t="shared" si="271"/>
        <v>0115</v>
      </c>
    </row>
    <row r="8674" spans="1:19">
      <c r="A8674" t="s">
        <v>3658</v>
      </c>
      <c r="B8674" t="s">
        <v>71245</v>
      </c>
      <c r="C8674" t="s">
        <v>49</v>
      </c>
      <c r="D8674" t="s">
        <v>71246</v>
      </c>
      <c r="E8674" t="s">
        <v>65206</v>
      </c>
      <c r="F8674" t="s">
        <v>71247</v>
      </c>
      <c r="G8674" t="s">
        <v>3656</v>
      </c>
      <c r="H8674" t="s">
        <v>71248</v>
      </c>
      <c r="I8674" t="s">
        <v>4828</v>
      </c>
      <c r="J8674" t="s">
        <v>5305</v>
      </c>
      <c r="K8674" t="s">
        <v>5306</v>
      </c>
      <c r="L8674" t="s">
        <v>60</v>
      </c>
      <c r="M8674" t="s">
        <v>4774</v>
      </c>
      <c r="N8674" t="s">
        <v>10228</v>
      </c>
      <c r="O8674" t="s">
        <v>5307</v>
      </c>
      <c r="P8674" t="s">
        <v>71249</v>
      </c>
      <c r="Q8674" t="s">
        <v>55340</v>
      </c>
      <c r="R8674" t="str">
        <f t="shared" si="270"/>
        <v>奎文</v>
      </c>
      <c r="S8674" t="str">
        <f t="shared" si="271"/>
        <v>0115</v>
      </c>
    </row>
    <row r="8675" spans="1:19">
      <c r="A8675" t="s">
        <v>71250</v>
      </c>
      <c r="B8675" t="s">
        <v>71251</v>
      </c>
      <c r="C8675" t="s">
        <v>49</v>
      </c>
      <c r="D8675" t="s">
        <v>71252</v>
      </c>
      <c r="E8675" t="s">
        <v>71253</v>
      </c>
      <c r="F8675" t="s">
        <v>71254</v>
      </c>
      <c r="G8675" t="s">
        <v>71255</v>
      </c>
      <c r="H8675" t="s">
        <v>67060</v>
      </c>
      <c r="I8675" t="s">
        <v>4813</v>
      </c>
      <c r="J8675" t="s">
        <v>7278</v>
      </c>
      <c r="K8675" t="s">
        <v>7279</v>
      </c>
      <c r="L8675" t="s">
        <v>105</v>
      </c>
      <c r="M8675" t="s">
        <v>5089</v>
      </c>
      <c r="N8675" t="s">
        <v>9006</v>
      </c>
      <c r="O8675" t="s">
        <v>7280</v>
      </c>
      <c r="P8675" t="s">
        <v>71256</v>
      </c>
      <c r="Q8675" t="s">
        <v>71257</v>
      </c>
      <c r="R8675" t="str">
        <f t="shared" si="270"/>
        <v>寿光</v>
      </c>
      <c r="S8675" t="str">
        <f t="shared" si="271"/>
        <v>0115</v>
      </c>
    </row>
    <row r="8676" spans="1:19">
      <c r="A8676" t="s">
        <v>71258</v>
      </c>
      <c r="B8676" t="s">
        <v>71259</v>
      </c>
      <c r="C8676" t="s">
        <v>49</v>
      </c>
      <c r="D8676" t="s">
        <v>71260</v>
      </c>
      <c r="E8676" t="s">
        <v>71261</v>
      </c>
      <c r="F8676" t="s">
        <v>71262</v>
      </c>
      <c r="G8676" t="s">
        <v>71263</v>
      </c>
      <c r="H8676" t="s">
        <v>71264</v>
      </c>
      <c r="I8676" t="s">
        <v>4785</v>
      </c>
      <c r="J8676" t="s">
        <v>6172</v>
      </c>
      <c r="K8676" t="s">
        <v>6173</v>
      </c>
      <c r="L8676" t="s">
        <v>95</v>
      </c>
      <c r="M8676" t="s">
        <v>5042</v>
      </c>
      <c r="N8676" t="s">
        <v>5005</v>
      </c>
      <c r="O8676" t="s">
        <v>6175</v>
      </c>
      <c r="P8676" t="s">
        <v>71265</v>
      </c>
      <c r="R8676" t="str">
        <f t="shared" si="270"/>
        <v>安丘</v>
      </c>
      <c r="S8676" t="str">
        <f t="shared" si="271"/>
        <v>0115</v>
      </c>
    </row>
    <row r="8677" spans="1:19">
      <c r="A8677" t="s">
        <v>71266</v>
      </c>
      <c r="B8677" t="s">
        <v>71267</v>
      </c>
      <c r="C8677" t="s">
        <v>49</v>
      </c>
      <c r="D8677" t="s">
        <v>71268</v>
      </c>
      <c r="E8677" t="s">
        <v>70196</v>
      </c>
      <c r="F8677" t="s">
        <v>71269</v>
      </c>
      <c r="G8677" t="s">
        <v>71270</v>
      </c>
      <c r="H8677" t="s">
        <v>71271</v>
      </c>
      <c r="I8677" t="s">
        <v>4852</v>
      </c>
      <c r="J8677" t="s">
        <v>7352</v>
      </c>
      <c r="K8677" t="s">
        <v>7353</v>
      </c>
      <c r="L8677" t="s">
        <v>60</v>
      </c>
      <c r="M8677" t="s">
        <v>5511</v>
      </c>
      <c r="N8677" t="s">
        <v>48393</v>
      </c>
      <c r="O8677" t="s">
        <v>7354</v>
      </c>
      <c r="P8677" t="s">
        <v>71272</v>
      </c>
      <c r="Q8677" t="s">
        <v>71273</v>
      </c>
      <c r="R8677" t="str">
        <f t="shared" si="270"/>
        <v>奎文</v>
      </c>
      <c r="S8677" t="str">
        <f t="shared" si="271"/>
        <v>0115</v>
      </c>
    </row>
    <row r="8678" spans="1:19">
      <c r="A8678" t="s">
        <v>71274</v>
      </c>
      <c r="B8678" t="s">
        <v>71275</v>
      </c>
      <c r="C8678" t="s">
        <v>49</v>
      </c>
      <c r="D8678" t="s">
        <v>71276</v>
      </c>
      <c r="E8678" t="s">
        <v>71277</v>
      </c>
      <c r="F8678" t="s">
        <v>71278</v>
      </c>
      <c r="G8678" t="s">
        <v>71279</v>
      </c>
      <c r="H8678" t="s">
        <v>71280</v>
      </c>
      <c r="I8678" t="s">
        <v>12119</v>
      </c>
      <c r="J8678" t="s">
        <v>7655</v>
      </c>
      <c r="K8678" t="s">
        <v>7656</v>
      </c>
      <c r="L8678" t="s">
        <v>123</v>
      </c>
      <c r="M8678" t="s">
        <v>4994</v>
      </c>
      <c r="N8678" t="s">
        <v>4892</v>
      </c>
      <c r="O8678" t="s">
        <v>7657</v>
      </c>
      <c r="P8678" t="s">
        <v>71281</v>
      </c>
      <c r="Q8678" t="s">
        <v>71282</v>
      </c>
      <c r="R8678" t="str">
        <f t="shared" si="270"/>
        <v>诸城</v>
      </c>
      <c r="S8678" t="str">
        <f t="shared" si="271"/>
        <v>0115</v>
      </c>
    </row>
    <row r="8679" spans="1:19">
      <c r="A8679" t="s">
        <v>71283</v>
      </c>
      <c r="B8679" t="s">
        <v>71284</v>
      </c>
      <c r="C8679" t="s">
        <v>49</v>
      </c>
      <c r="D8679" t="s">
        <v>71285</v>
      </c>
      <c r="E8679" t="s">
        <v>71286</v>
      </c>
      <c r="F8679" t="s">
        <v>71287</v>
      </c>
      <c r="G8679" t="s">
        <v>71288</v>
      </c>
      <c r="H8679" t="s">
        <v>71289</v>
      </c>
      <c r="I8679" t="s">
        <v>4771</v>
      </c>
      <c r="J8679" t="s">
        <v>6622</v>
      </c>
      <c r="K8679" t="s">
        <v>6623</v>
      </c>
      <c r="L8679" t="s">
        <v>50</v>
      </c>
      <c r="M8679" t="s">
        <v>6624</v>
      </c>
      <c r="N8679" t="s">
        <v>4919</v>
      </c>
      <c r="O8679" t="s">
        <v>6625</v>
      </c>
      <c r="P8679" t="s">
        <v>71290</v>
      </c>
      <c r="Q8679" t="s">
        <v>71291</v>
      </c>
      <c r="R8679" t="str">
        <f t="shared" si="270"/>
        <v>青州</v>
      </c>
      <c r="S8679" t="str">
        <f t="shared" si="271"/>
        <v>0115</v>
      </c>
    </row>
    <row r="8680" spans="1:19">
      <c r="A8680" t="s">
        <v>71292</v>
      </c>
      <c r="B8680" t="s">
        <v>71293</v>
      </c>
      <c r="C8680" t="s">
        <v>49</v>
      </c>
      <c r="D8680" t="s">
        <v>71294</v>
      </c>
      <c r="E8680" t="s">
        <v>70196</v>
      </c>
      <c r="F8680" t="s">
        <v>71295</v>
      </c>
      <c r="G8680" t="s">
        <v>71296</v>
      </c>
      <c r="H8680" t="s">
        <v>71297</v>
      </c>
      <c r="I8680" t="s">
        <v>4852</v>
      </c>
      <c r="J8680" t="s">
        <v>5027</v>
      </c>
      <c r="K8680" t="s">
        <v>5028</v>
      </c>
      <c r="L8680" t="s">
        <v>105</v>
      </c>
      <c r="M8680" t="s">
        <v>5029</v>
      </c>
      <c r="N8680" t="s">
        <v>4972</v>
      </c>
      <c r="O8680" t="s">
        <v>5031</v>
      </c>
      <c r="P8680" t="s">
        <v>71298</v>
      </c>
      <c r="Q8680" t="s">
        <v>71299</v>
      </c>
      <c r="R8680" t="str">
        <f t="shared" si="270"/>
        <v>寿光</v>
      </c>
      <c r="S8680" t="str">
        <f t="shared" si="271"/>
        <v>0115</v>
      </c>
    </row>
    <row r="8681" spans="1:19">
      <c r="A8681" t="s">
        <v>71300</v>
      </c>
      <c r="B8681" t="s">
        <v>71301</v>
      </c>
      <c r="C8681" t="s">
        <v>49</v>
      </c>
      <c r="D8681" t="s">
        <v>71302</v>
      </c>
      <c r="E8681" t="s">
        <v>70196</v>
      </c>
      <c r="F8681" t="s">
        <v>71303</v>
      </c>
      <c r="G8681" t="s">
        <v>71304</v>
      </c>
      <c r="H8681" t="s">
        <v>71305</v>
      </c>
      <c r="I8681" t="s">
        <v>5327</v>
      </c>
      <c r="J8681" t="s">
        <v>13985</v>
      </c>
      <c r="K8681" t="s">
        <v>13986</v>
      </c>
      <c r="L8681" t="s">
        <v>148</v>
      </c>
      <c r="M8681" t="s">
        <v>5580</v>
      </c>
      <c r="N8681" t="s">
        <v>4933</v>
      </c>
      <c r="O8681" t="s">
        <v>13987</v>
      </c>
      <c r="P8681" t="s">
        <v>71306</v>
      </c>
      <c r="Q8681" t="s">
        <v>71307</v>
      </c>
      <c r="R8681" t="str">
        <f t="shared" si="270"/>
        <v>寒亭</v>
      </c>
      <c r="S8681" t="str">
        <f t="shared" si="271"/>
        <v>0115</v>
      </c>
    </row>
    <row r="8682" spans="1:19">
      <c r="A8682" t="s">
        <v>71308</v>
      </c>
      <c r="B8682" t="s">
        <v>71309</v>
      </c>
      <c r="C8682" t="s">
        <v>49</v>
      </c>
      <c r="D8682" t="s">
        <v>71310</v>
      </c>
      <c r="E8682" t="s">
        <v>71277</v>
      </c>
      <c r="F8682" t="s">
        <v>71311</v>
      </c>
      <c r="G8682" t="s">
        <v>71312</v>
      </c>
      <c r="H8682" t="s">
        <v>71313</v>
      </c>
      <c r="I8682" t="s">
        <v>12119</v>
      </c>
      <c r="J8682" t="s">
        <v>7835</v>
      </c>
      <c r="K8682" t="s">
        <v>7836</v>
      </c>
      <c r="L8682" t="s">
        <v>114</v>
      </c>
      <c r="M8682" t="s">
        <v>4918</v>
      </c>
      <c r="N8682" t="s">
        <v>5421</v>
      </c>
      <c r="O8682" t="s">
        <v>7837</v>
      </c>
      <c r="P8682" t="s">
        <v>71314</v>
      </c>
      <c r="R8682" t="str">
        <f t="shared" si="270"/>
        <v>高密</v>
      </c>
      <c r="S8682" t="str">
        <f t="shared" si="271"/>
        <v>0115</v>
      </c>
    </row>
    <row r="8683" spans="1:19">
      <c r="A8683" t="s">
        <v>71315</v>
      </c>
      <c r="B8683" t="s">
        <v>71316</v>
      </c>
      <c r="C8683" t="s">
        <v>49</v>
      </c>
      <c r="D8683" t="s">
        <v>71317</v>
      </c>
      <c r="E8683" t="s">
        <v>70196</v>
      </c>
      <c r="F8683" t="s">
        <v>71318</v>
      </c>
      <c r="G8683" t="s">
        <v>71319</v>
      </c>
      <c r="H8683" t="s">
        <v>71320</v>
      </c>
      <c r="I8683" t="s">
        <v>4771</v>
      </c>
      <c r="J8683" t="s">
        <v>8450</v>
      </c>
      <c r="K8683" t="s">
        <v>8451</v>
      </c>
      <c r="L8683" t="s">
        <v>60</v>
      </c>
      <c r="M8683" t="s">
        <v>5888</v>
      </c>
      <c r="N8683" t="s">
        <v>4892</v>
      </c>
      <c r="O8683" t="s">
        <v>8452</v>
      </c>
      <c r="P8683" t="s">
        <v>71321</v>
      </c>
      <c r="Q8683" t="s">
        <v>71322</v>
      </c>
      <c r="R8683" t="str">
        <f t="shared" si="270"/>
        <v>奎文</v>
      </c>
      <c r="S8683" t="str">
        <f t="shared" si="271"/>
        <v>0115</v>
      </c>
    </row>
    <row r="8684" spans="1:19">
      <c r="A8684" t="s">
        <v>71323</v>
      </c>
      <c r="B8684" t="s">
        <v>71324</v>
      </c>
      <c r="C8684" t="s">
        <v>49</v>
      </c>
      <c r="D8684" t="s">
        <v>71325</v>
      </c>
      <c r="E8684" t="s">
        <v>70196</v>
      </c>
      <c r="F8684" t="s">
        <v>71326</v>
      </c>
      <c r="G8684" t="s">
        <v>71327</v>
      </c>
      <c r="H8684" t="s">
        <v>71328</v>
      </c>
      <c r="I8684" t="s">
        <v>5066</v>
      </c>
      <c r="J8684" t="s">
        <v>8535</v>
      </c>
      <c r="K8684" t="s">
        <v>8536</v>
      </c>
      <c r="L8684" t="s">
        <v>148</v>
      </c>
      <c r="M8684" t="s">
        <v>5272</v>
      </c>
      <c r="N8684" t="s">
        <v>5017</v>
      </c>
      <c r="O8684" t="s">
        <v>8537</v>
      </c>
      <c r="P8684" t="s">
        <v>71329</v>
      </c>
      <c r="R8684" t="str">
        <f t="shared" si="270"/>
        <v>寒亭</v>
      </c>
      <c r="S8684" t="str">
        <f t="shared" si="271"/>
        <v>0115</v>
      </c>
    </row>
    <row r="8685" spans="1:19">
      <c r="A8685" t="s">
        <v>71330</v>
      </c>
      <c r="B8685" t="s">
        <v>71331</v>
      </c>
      <c r="C8685" t="s">
        <v>49</v>
      </c>
      <c r="D8685" t="s">
        <v>71332</v>
      </c>
      <c r="E8685" t="s">
        <v>71277</v>
      </c>
      <c r="F8685" t="s">
        <v>71333</v>
      </c>
      <c r="G8685" t="s">
        <v>71334</v>
      </c>
      <c r="H8685" t="s">
        <v>71335</v>
      </c>
      <c r="I8685" t="s">
        <v>12119</v>
      </c>
      <c r="J8685" t="s">
        <v>5155</v>
      </c>
      <c r="K8685" t="s">
        <v>5156</v>
      </c>
      <c r="L8685" t="s">
        <v>237</v>
      </c>
      <c r="M8685" t="s">
        <v>4971</v>
      </c>
      <c r="N8685" t="s">
        <v>5939</v>
      </c>
      <c r="O8685" t="s">
        <v>5157</v>
      </c>
      <c r="Q8685" t="s">
        <v>71336</v>
      </c>
      <c r="R8685" t="str">
        <f t="shared" si="270"/>
        <v>潍城</v>
      </c>
      <c r="S8685" t="str">
        <f t="shared" si="271"/>
        <v>0115</v>
      </c>
    </row>
    <row r="8686" spans="1:19">
      <c r="A8686" t="s">
        <v>71337</v>
      </c>
      <c r="B8686" t="s">
        <v>71338</v>
      </c>
      <c r="C8686" t="s">
        <v>49</v>
      </c>
      <c r="D8686" t="s">
        <v>71339</v>
      </c>
      <c r="E8686" t="s">
        <v>71340</v>
      </c>
      <c r="F8686" t="s">
        <v>71341</v>
      </c>
      <c r="G8686" t="s">
        <v>71342</v>
      </c>
      <c r="H8686" t="s">
        <v>71343</v>
      </c>
      <c r="I8686" t="s">
        <v>4828</v>
      </c>
      <c r="J8686" t="s">
        <v>14104</v>
      </c>
      <c r="K8686" t="s">
        <v>14105</v>
      </c>
      <c r="L8686" t="s">
        <v>114</v>
      </c>
      <c r="M8686" t="s">
        <v>4918</v>
      </c>
      <c r="N8686" t="s">
        <v>5487</v>
      </c>
      <c r="O8686" t="s">
        <v>14106</v>
      </c>
      <c r="P8686" t="s">
        <v>71344</v>
      </c>
      <c r="Q8686" t="s">
        <v>71345</v>
      </c>
      <c r="R8686" t="str">
        <f t="shared" si="270"/>
        <v>高密</v>
      </c>
      <c r="S8686" t="str">
        <f t="shared" si="271"/>
        <v>0115</v>
      </c>
    </row>
    <row r="8687" spans="1:19">
      <c r="A8687" t="s">
        <v>71346</v>
      </c>
      <c r="B8687" t="s">
        <v>71347</v>
      </c>
      <c r="C8687" t="s">
        <v>49</v>
      </c>
      <c r="D8687" t="s">
        <v>71348</v>
      </c>
      <c r="E8687" t="s">
        <v>71253</v>
      </c>
      <c r="F8687" t="s">
        <v>71349</v>
      </c>
      <c r="G8687" t="s">
        <v>71350</v>
      </c>
      <c r="H8687" t="s">
        <v>71351</v>
      </c>
      <c r="I8687" t="s">
        <v>4852</v>
      </c>
      <c r="J8687" t="s">
        <v>5122</v>
      </c>
      <c r="K8687" t="s">
        <v>5123</v>
      </c>
      <c r="L8687" t="s">
        <v>95</v>
      </c>
      <c r="N8687" t="s">
        <v>4832</v>
      </c>
      <c r="O8687" t="s">
        <v>5124</v>
      </c>
      <c r="R8687" t="str">
        <f t="shared" si="270"/>
        <v>安丘</v>
      </c>
      <c r="S8687" t="str">
        <f t="shared" si="271"/>
        <v>0115</v>
      </c>
    </row>
    <row r="8688" spans="1:19">
      <c r="A8688" t="s">
        <v>71352</v>
      </c>
      <c r="B8688" t="s">
        <v>71353</v>
      </c>
      <c r="C8688" t="s">
        <v>49</v>
      </c>
      <c r="D8688" t="s">
        <v>71354</v>
      </c>
      <c r="E8688" t="s">
        <v>71355</v>
      </c>
      <c r="F8688" t="s">
        <v>71356</v>
      </c>
      <c r="G8688" t="s">
        <v>71357</v>
      </c>
      <c r="H8688" t="s">
        <v>71358</v>
      </c>
      <c r="I8688" t="s">
        <v>4852</v>
      </c>
      <c r="J8688" t="s">
        <v>5597</v>
      </c>
      <c r="K8688" t="s">
        <v>5598</v>
      </c>
      <c r="L8688" t="s">
        <v>375</v>
      </c>
      <c r="M8688" t="s">
        <v>5599</v>
      </c>
      <c r="O8688" t="s">
        <v>5600</v>
      </c>
      <c r="P8688" t="s">
        <v>71359</v>
      </c>
      <c r="R8688" t="str">
        <f t="shared" si="270"/>
        <v>昌邑</v>
      </c>
      <c r="S8688" t="str">
        <f t="shared" si="271"/>
        <v>0115</v>
      </c>
    </row>
    <row r="8689" spans="1:19">
      <c r="A8689" t="s">
        <v>71360</v>
      </c>
      <c r="B8689" t="s">
        <v>71361</v>
      </c>
      <c r="C8689" t="s">
        <v>49</v>
      </c>
      <c r="D8689" t="s">
        <v>71362</v>
      </c>
      <c r="E8689" t="s">
        <v>70188</v>
      </c>
      <c r="F8689" t="s">
        <v>71363</v>
      </c>
      <c r="G8689" t="s">
        <v>71364</v>
      </c>
      <c r="H8689" t="s">
        <v>71365</v>
      </c>
      <c r="I8689" t="s">
        <v>12119</v>
      </c>
      <c r="J8689" t="s">
        <v>5473</v>
      </c>
      <c r="K8689" t="s">
        <v>5474</v>
      </c>
      <c r="L8689" t="s">
        <v>86</v>
      </c>
      <c r="M8689" t="s">
        <v>5099</v>
      </c>
      <c r="N8689" t="s">
        <v>4972</v>
      </c>
      <c r="O8689" t="s">
        <v>5475</v>
      </c>
      <c r="P8689" t="s">
        <v>71366</v>
      </c>
      <c r="Q8689" t="s">
        <v>71367</v>
      </c>
      <c r="R8689" t="str">
        <f t="shared" si="270"/>
        <v>坊子</v>
      </c>
      <c r="S8689" t="str">
        <f t="shared" si="271"/>
        <v>0115</v>
      </c>
    </row>
    <row r="8690" spans="1:19">
      <c r="A8690" t="s">
        <v>71368</v>
      </c>
      <c r="B8690" t="s">
        <v>71369</v>
      </c>
      <c r="C8690" t="s">
        <v>49</v>
      </c>
      <c r="D8690" t="s">
        <v>71370</v>
      </c>
      <c r="E8690" t="s">
        <v>71340</v>
      </c>
      <c r="F8690" t="s">
        <v>71371</v>
      </c>
      <c r="G8690" t="s">
        <v>71372</v>
      </c>
      <c r="H8690" t="s">
        <v>71373</v>
      </c>
      <c r="I8690" t="s">
        <v>4852</v>
      </c>
      <c r="J8690" t="s">
        <v>8915</v>
      </c>
      <c r="K8690" t="s">
        <v>8916</v>
      </c>
      <c r="L8690" t="s">
        <v>86</v>
      </c>
      <c r="M8690" t="s">
        <v>7679</v>
      </c>
      <c r="O8690" t="s">
        <v>8917</v>
      </c>
      <c r="P8690" t="s">
        <v>71374</v>
      </c>
      <c r="Q8690" t="s">
        <v>71375</v>
      </c>
      <c r="R8690" t="str">
        <f t="shared" si="270"/>
        <v>坊子</v>
      </c>
      <c r="S8690" t="str">
        <f t="shared" si="271"/>
        <v>0115</v>
      </c>
    </row>
    <row r="8691" spans="1:19">
      <c r="A8691" t="s">
        <v>71376</v>
      </c>
      <c r="B8691" t="s">
        <v>71377</v>
      </c>
      <c r="C8691" t="s">
        <v>49</v>
      </c>
      <c r="D8691" t="s">
        <v>71378</v>
      </c>
      <c r="E8691" t="s">
        <v>70196</v>
      </c>
      <c r="F8691" t="s">
        <v>71379</v>
      </c>
      <c r="G8691" t="s">
        <v>71380</v>
      </c>
      <c r="H8691" t="s">
        <v>71381</v>
      </c>
      <c r="I8691" t="s">
        <v>4828</v>
      </c>
      <c r="J8691" t="s">
        <v>8450</v>
      </c>
      <c r="K8691" t="s">
        <v>8451</v>
      </c>
      <c r="L8691" t="s">
        <v>60</v>
      </c>
      <c r="M8691" t="s">
        <v>5888</v>
      </c>
      <c r="O8691" t="s">
        <v>8452</v>
      </c>
      <c r="P8691" t="s">
        <v>71382</v>
      </c>
      <c r="Q8691" t="s">
        <v>71383</v>
      </c>
      <c r="R8691" t="str">
        <f t="shared" si="270"/>
        <v>奎文</v>
      </c>
      <c r="S8691" t="str">
        <f t="shared" si="271"/>
        <v>0115</v>
      </c>
    </row>
    <row r="8692" spans="1:19">
      <c r="A8692" t="s">
        <v>71384</v>
      </c>
      <c r="B8692" t="s">
        <v>71385</v>
      </c>
      <c r="C8692" t="s">
        <v>49</v>
      </c>
      <c r="D8692" t="s">
        <v>71386</v>
      </c>
      <c r="E8692" t="s">
        <v>71355</v>
      </c>
      <c r="F8692" t="s">
        <v>71387</v>
      </c>
      <c r="G8692" t="s">
        <v>71388</v>
      </c>
      <c r="H8692" t="s">
        <v>71389</v>
      </c>
      <c r="I8692" t="s">
        <v>4852</v>
      </c>
      <c r="J8692" t="s">
        <v>13611</v>
      </c>
      <c r="K8692" t="s">
        <v>13612</v>
      </c>
      <c r="L8692" t="s">
        <v>375</v>
      </c>
      <c r="M8692" t="s">
        <v>7334</v>
      </c>
      <c r="O8692" t="s">
        <v>13613</v>
      </c>
      <c r="P8692" t="s">
        <v>71390</v>
      </c>
      <c r="R8692" t="str">
        <f t="shared" si="270"/>
        <v>昌邑</v>
      </c>
      <c r="S8692" t="str">
        <f t="shared" si="271"/>
        <v>0115</v>
      </c>
    </row>
    <row r="8693" spans="1:19">
      <c r="A8693" t="s">
        <v>71391</v>
      </c>
      <c r="B8693" t="s">
        <v>71392</v>
      </c>
      <c r="C8693" t="s">
        <v>49</v>
      </c>
      <c r="D8693" t="s">
        <v>71393</v>
      </c>
      <c r="E8693" t="s">
        <v>70196</v>
      </c>
      <c r="F8693" t="s">
        <v>71394</v>
      </c>
      <c r="G8693" t="s">
        <v>71395</v>
      </c>
      <c r="H8693" t="s">
        <v>71396</v>
      </c>
      <c r="I8693" t="s">
        <v>4852</v>
      </c>
      <c r="J8693" t="s">
        <v>10316</v>
      </c>
      <c r="K8693" t="s">
        <v>10317</v>
      </c>
      <c r="L8693" t="s">
        <v>262</v>
      </c>
      <c r="M8693" t="s">
        <v>10318</v>
      </c>
      <c r="N8693" t="s">
        <v>4972</v>
      </c>
      <c r="O8693" t="s">
        <v>10319</v>
      </c>
      <c r="P8693" t="s">
        <v>71397</v>
      </c>
      <c r="R8693" t="str">
        <f t="shared" si="270"/>
        <v>寒亭</v>
      </c>
      <c r="S8693" t="str">
        <f t="shared" si="271"/>
        <v>0115</v>
      </c>
    </row>
    <row r="8694" spans="1:19">
      <c r="A8694" t="s">
        <v>71398</v>
      </c>
      <c r="B8694" t="s">
        <v>71399</v>
      </c>
      <c r="C8694" t="s">
        <v>49</v>
      </c>
      <c r="D8694" t="s">
        <v>71400</v>
      </c>
      <c r="E8694" t="s">
        <v>71340</v>
      </c>
      <c r="F8694" t="s">
        <v>71401</v>
      </c>
      <c r="G8694" t="s">
        <v>71402</v>
      </c>
      <c r="H8694" t="s">
        <v>71403</v>
      </c>
      <c r="I8694" t="s">
        <v>4852</v>
      </c>
      <c r="J8694" t="s">
        <v>5743</v>
      </c>
      <c r="K8694" t="s">
        <v>5744</v>
      </c>
      <c r="L8694" t="s">
        <v>375</v>
      </c>
      <c r="M8694" t="s">
        <v>5745</v>
      </c>
      <c r="N8694" t="s">
        <v>5056</v>
      </c>
      <c r="O8694" t="s">
        <v>5746</v>
      </c>
      <c r="P8694" t="s">
        <v>71404</v>
      </c>
      <c r="R8694" t="str">
        <f t="shared" si="270"/>
        <v>昌邑</v>
      </c>
      <c r="S8694" t="str">
        <f t="shared" si="271"/>
        <v>0115</v>
      </c>
    </row>
    <row r="8695" spans="1:19">
      <c r="A8695" t="s">
        <v>71405</v>
      </c>
      <c r="B8695" t="s">
        <v>71406</v>
      </c>
      <c r="C8695" t="s">
        <v>49</v>
      </c>
      <c r="D8695" t="s">
        <v>71407</v>
      </c>
      <c r="E8695" t="s">
        <v>70196</v>
      </c>
      <c r="F8695" t="s">
        <v>71408</v>
      </c>
      <c r="G8695" t="s">
        <v>71409</v>
      </c>
      <c r="H8695" t="s">
        <v>71410</v>
      </c>
      <c r="I8695" t="s">
        <v>4852</v>
      </c>
      <c r="J8695" t="s">
        <v>12715</v>
      </c>
      <c r="K8695" t="s">
        <v>12716</v>
      </c>
      <c r="L8695" t="s">
        <v>123</v>
      </c>
      <c r="M8695" t="s">
        <v>7767</v>
      </c>
      <c r="N8695" t="s">
        <v>4845</v>
      </c>
      <c r="O8695" t="s">
        <v>12717</v>
      </c>
      <c r="P8695" t="s">
        <v>71411</v>
      </c>
      <c r="Q8695" t="s">
        <v>71412</v>
      </c>
      <c r="R8695" t="str">
        <f t="shared" si="270"/>
        <v>诸城</v>
      </c>
      <c r="S8695" t="str">
        <f t="shared" si="271"/>
        <v>0115</v>
      </c>
    </row>
    <row r="8696" spans="1:19">
      <c r="A8696" t="s">
        <v>71413</v>
      </c>
      <c r="B8696" t="s">
        <v>71414</v>
      </c>
      <c r="C8696" t="s">
        <v>49</v>
      </c>
      <c r="D8696" t="s">
        <v>71415</v>
      </c>
      <c r="E8696" t="s">
        <v>71340</v>
      </c>
      <c r="F8696" t="s">
        <v>71416</v>
      </c>
      <c r="G8696" t="s">
        <v>71417</v>
      </c>
      <c r="H8696" t="s">
        <v>71418</v>
      </c>
      <c r="I8696" t="s">
        <v>4828</v>
      </c>
      <c r="J8696" t="s">
        <v>9472</v>
      </c>
      <c r="K8696" t="s">
        <v>9473</v>
      </c>
      <c r="L8696" t="s">
        <v>95</v>
      </c>
      <c r="M8696" t="s">
        <v>5757</v>
      </c>
      <c r="N8696" t="s">
        <v>15552</v>
      </c>
      <c r="O8696" t="s">
        <v>9474</v>
      </c>
      <c r="P8696" t="s">
        <v>71399</v>
      </c>
      <c r="R8696" t="str">
        <f t="shared" si="270"/>
        <v>安丘</v>
      </c>
      <c r="S8696" t="str">
        <f t="shared" si="271"/>
        <v>0115</v>
      </c>
    </row>
    <row r="8697" spans="1:19">
      <c r="A8697" t="s">
        <v>71419</v>
      </c>
      <c r="B8697" t="s">
        <v>71420</v>
      </c>
      <c r="C8697" t="s">
        <v>49</v>
      </c>
      <c r="D8697" t="s">
        <v>71421</v>
      </c>
      <c r="E8697" t="s">
        <v>71340</v>
      </c>
      <c r="F8697" t="s">
        <v>71422</v>
      </c>
      <c r="G8697" t="s">
        <v>71423</v>
      </c>
      <c r="H8697" t="s">
        <v>71424</v>
      </c>
      <c r="I8697" t="s">
        <v>5541</v>
      </c>
      <c r="J8697" t="s">
        <v>4981</v>
      </c>
      <c r="K8697" t="s">
        <v>4982</v>
      </c>
      <c r="L8697" t="s">
        <v>237</v>
      </c>
      <c r="M8697" t="s">
        <v>4971</v>
      </c>
      <c r="N8697" t="s">
        <v>4983</v>
      </c>
      <c r="O8697" t="s">
        <v>4984</v>
      </c>
      <c r="P8697" t="s">
        <v>71425</v>
      </c>
      <c r="R8697" t="str">
        <f t="shared" si="270"/>
        <v>潍城</v>
      </c>
      <c r="S8697" t="str">
        <f t="shared" si="271"/>
        <v>0115</v>
      </c>
    </row>
    <row r="8698" spans="1:19">
      <c r="A8698" t="s">
        <v>71426</v>
      </c>
      <c r="B8698" t="s">
        <v>71427</v>
      </c>
      <c r="C8698" t="s">
        <v>49</v>
      </c>
      <c r="D8698" t="s">
        <v>71428</v>
      </c>
      <c r="E8698" t="s">
        <v>70196</v>
      </c>
      <c r="F8698" t="s">
        <v>71429</v>
      </c>
      <c r="G8698" t="s">
        <v>71430</v>
      </c>
      <c r="H8698" t="s">
        <v>71431</v>
      </c>
      <c r="I8698" t="s">
        <v>4852</v>
      </c>
      <c r="J8698" t="s">
        <v>9612</v>
      </c>
      <c r="K8698" t="s">
        <v>12593</v>
      </c>
      <c r="L8698" t="s">
        <v>114</v>
      </c>
      <c r="M8698" t="s">
        <v>4918</v>
      </c>
      <c r="N8698" t="s">
        <v>5017</v>
      </c>
      <c r="O8698" t="s">
        <v>12594</v>
      </c>
      <c r="P8698" t="s">
        <v>71432</v>
      </c>
      <c r="R8698" t="str">
        <f t="shared" si="270"/>
        <v>高密</v>
      </c>
      <c r="S8698" t="str">
        <f t="shared" si="271"/>
        <v>0115</v>
      </c>
    </row>
    <row r="8699" spans="1:19">
      <c r="A8699" t="s">
        <v>71433</v>
      </c>
      <c r="B8699" t="s">
        <v>71347</v>
      </c>
      <c r="C8699" t="s">
        <v>49</v>
      </c>
      <c r="D8699" t="s">
        <v>71434</v>
      </c>
      <c r="E8699" t="s">
        <v>71277</v>
      </c>
      <c r="F8699" t="s">
        <v>71435</v>
      </c>
      <c r="G8699" t="s">
        <v>71436</v>
      </c>
      <c r="H8699" t="s">
        <v>71437</v>
      </c>
      <c r="I8699" t="s">
        <v>12119</v>
      </c>
      <c r="J8699" t="s">
        <v>5597</v>
      </c>
      <c r="K8699" t="s">
        <v>5598</v>
      </c>
      <c r="L8699" t="s">
        <v>375</v>
      </c>
      <c r="M8699" t="s">
        <v>5599</v>
      </c>
      <c r="O8699" t="s">
        <v>5600</v>
      </c>
      <c r="Q8699" t="s">
        <v>71438</v>
      </c>
      <c r="R8699" t="str">
        <f t="shared" si="270"/>
        <v>昌邑</v>
      </c>
      <c r="S8699" t="str">
        <f t="shared" si="271"/>
        <v>0115</v>
      </c>
    </row>
    <row r="8700" spans="1:19">
      <c r="A8700" t="s">
        <v>71439</v>
      </c>
      <c r="B8700" t="s">
        <v>71440</v>
      </c>
      <c r="C8700" t="s">
        <v>49</v>
      </c>
      <c r="D8700" t="s">
        <v>71441</v>
      </c>
      <c r="E8700" t="s">
        <v>71340</v>
      </c>
      <c r="F8700" t="s">
        <v>71442</v>
      </c>
      <c r="G8700" t="s">
        <v>71443</v>
      </c>
      <c r="H8700" t="s">
        <v>71444</v>
      </c>
      <c r="I8700" t="s">
        <v>4852</v>
      </c>
      <c r="J8700" t="s">
        <v>5636</v>
      </c>
      <c r="K8700" t="s">
        <v>5906</v>
      </c>
      <c r="L8700" t="s">
        <v>77</v>
      </c>
      <c r="M8700" t="s">
        <v>5145</v>
      </c>
      <c r="N8700" t="s">
        <v>6985</v>
      </c>
      <c r="O8700" t="s">
        <v>5908</v>
      </c>
      <c r="P8700" t="s">
        <v>71445</v>
      </c>
      <c r="Q8700" t="s">
        <v>71446</v>
      </c>
      <c r="R8700" t="str">
        <f t="shared" si="270"/>
        <v>临朐</v>
      </c>
      <c r="S8700" t="str">
        <f t="shared" si="271"/>
        <v>0115</v>
      </c>
    </row>
    <row r="8701" spans="1:19">
      <c r="A8701" t="s">
        <v>71447</v>
      </c>
      <c r="B8701" t="s">
        <v>71448</v>
      </c>
      <c r="C8701" t="s">
        <v>49</v>
      </c>
      <c r="D8701" t="s">
        <v>71449</v>
      </c>
      <c r="E8701" t="s">
        <v>71450</v>
      </c>
      <c r="F8701" t="s">
        <v>71451</v>
      </c>
      <c r="G8701" t="s">
        <v>71452</v>
      </c>
      <c r="H8701" t="s">
        <v>71453</v>
      </c>
      <c r="I8701" t="s">
        <v>12119</v>
      </c>
      <c r="J8701" t="s">
        <v>9661</v>
      </c>
      <c r="K8701" t="s">
        <v>9662</v>
      </c>
      <c r="L8701" t="s">
        <v>105</v>
      </c>
      <c r="M8701" t="s">
        <v>5029</v>
      </c>
      <c r="O8701" t="s">
        <v>9663</v>
      </c>
      <c r="P8701" t="s">
        <v>71454</v>
      </c>
      <c r="Q8701" t="s">
        <v>46272</v>
      </c>
      <c r="R8701" t="str">
        <f t="shared" si="270"/>
        <v>寿光</v>
      </c>
      <c r="S8701" t="str">
        <f t="shared" si="271"/>
        <v>0115</v>
      </c>
    </row>
    <row r="8702" spans="1:19">
      <c r="A8702" t="s">
        <v>71455</v>
      </c>
      <c r="B8702" t="s">
        <v>71456</v>
      </c>
      <c r="C8702" t="s">
        <v>49</v>
      </c>
      <c r="D8702" t="s">
        <v>71457</v>
      </c>
      <c r="E8702" t="s">
        <v>70196</v>
      </c>
      <c r="F8702" t="s">
        <v>71458</v>
      </c>
      <c r="G8702" t="s">
        <v>71459</v>
      </c>
      <c r="H8702" t="s">
        <v>71460</v>
      </c>
      <c r="I8702" t="s">
        <v>4785</v>
      </c>
      <c r="J8702" t="s">
        <v>6434</v>
      </c>
      <c r="K8702" t="s">
        <v>6435</v>
      </c>
      <c r="L8702" t="s">
        <v>114</v>
      </c>
      <c r="M8702" t="s">
        <v>4831</v>
      </c>
      <c r="N8702" t="s">
        <v>6243</v>
      </c>
      <c r="O8702" t="s">
        <v>6436</v>
      </c>
      <c r="P8702" t="s">
        <v>71461</v>
      </c>
      <c r="Q8702" t="s">
        <v>71462</v>
      </c>
      <c r="R8702" t="str">
        <f t="shared" si="270"/>
        <v>高密</v>
      </c>
      <c r="S8702" t="str">
        <f t="shared" si="271"/>
        <v>0115</v>
      </c>
    </row>
    <row r="8703" spans="1:19">
      <c r="A8703" t="s">
        <v>71463</v>
      </c>
      <c r="B8703" t="s">
        <v>71464</v>
      </c>
      <c r="C8703" t="s">
        <v>49</v>
      </c>
      <c r="D8703" t="s">
        <v>71465</v>
      </c>
      <c r="E8703" t="s">
        <v>71466</v>
      </c>
      <c r="F8703" t="s">
        <v>71467</v>
      </c>
      <c r="G8703" t="s">
        <v>71468</v>
      </c>
      <c r="H8703" t="s">
        <v>71469</v>
      </c>
      <c r="I8703" t="s">
        <v>4852</v>
      </c>
      <c r="J8703" t="s">
        <v>4902</v>
      </c>
      <c r="K8703" t="s">
        <v>4903</v>
      </c>
      <c r="L8703" t="s">
        <v>60</v>
      </c>
      <c r="M8703" t="s">
        <v>4904</v>
      </c>
      <c r="N8703" t="s">
        <v>4905</v>
      </c>
      <c r="O8703" t="s">
        <v>4906</v>
      </c>
      <c r="P8703" t="s">
        <v>71470</v>
      </c>
      <c r="R8703" t="str">
        <f t="shared" si="270"/>
        <v>奎文</v>
      </c>
      <c r="S8703" t="str">
        <f t="shared" si="271"/>
        <v>0115</v>
      </c>
    </row>
    <row r="8704" spans="1:19">
      <c r="A8704" t="s">
        <v>71471</v>
      </c>
      <c r="B8704" t="s">
        <v>71472</v>
      </c>
      <c r="C8704" t="s">
        <v>49</v>
      </c>
      <c r="D8704" t="s">
        <v>71473</v>
      </c>
      <c r="E8704" t="s">
        <v>71355</v>
      </c>
      <c r="F8704" t="s">
        <v>71474</v>
      </c>
      <c r="G8704" t="s">
        <v>71475</v>
      </c>
      <c r="H8704" t="s">
        <v>71476</v>
      </c>
      <c r="I8704" t="s">
        <v>4852</v>
      </c>
      <c r="J8704" t="s">
        <v>5520</v>
      </c>
      <c r="K8704" t="s">
        <v>5521</v>
      </c>
      <c r="L8704" t="s">
        <v>237</v>
      </c>
      <c r="M8704" t="s">
        <v>4868</v>
      </c>
      <c r="O8704" t="s">
        <v>5522</v>
      </c>
      <c r="P8704" t="s">
        <v>71477</v>
      </c>
      <c r="R8704" t="str">
        <f t="shared" si="270"/>
        <v>潍城</v>
      </c>
      <c r="S8704" t="str">
        <f t="shared" si="271"/>
        <v>0115</v>
      </c>
    </row>
    <row r="8705" spans="1:19">
      <c r="A8705" t="s">
        <v>71478</v>
      </c>
      <c r="B8705" t="s">
        <v>71479</v>
      </c>
      <c r="C8705" t="s">
        <v>49</v>
      </c>
      <c r="D8705" t="s">
        <v>71480</v>
      </c>
      <c r="E8705" t="s">
        <v>71355</v>
      </c>
      <c r="F8705" t="s">
        <v>71481</v>
      </c>
      <c r="G8705" t="s">
        <v>71482</v>
      </c>
      <c r="H8705" t="s">
        <v>71483</v>
      </c>
      <c r="I8705" t="s">
        <v>5066</v>
      </c>
      <c r="J8705" t="s">
        <v>18995</v>
      </c>
      <c r="K8705" t="s">
        <v>18996</v>
      </c>
      <c r="L8705" t="s">
        <v>114</v>
      </c>
      <c r="M8705" t="s">
        <v>5486</v>
      </c>
      <c r="O8705" t="s">
        <v>18997</v>
      </c>
      <c r="P8705" t="s">
        <v>71484</v>
      </c>
      <c r="R8705" t="str">
        <f t="shared" ref="R8705:R8768" si="272">IF(OR(LEFT(L8705,2)="高新"),"奎文",IF(LEFT(L8705,2)="峡山","坊子",IF(LEFT(L8705,2)="滨海","寒亭",LEFT(L8705,2))))</f>
        <v>高密</v>
      </c>
      <c r="S8705" t="str">
        <f t="shared" ref="S8705:S8768" si="273">TEXT(B8705,"mmdd")</f>
        <v>0115</v>
      </c>
    </row>
    <row r="8706" spans="1:19">
      <c r="A8706" t="s">
        <v>71485</v>
      </c>
      <c r="B8706" t="s">
        <v>71486</v>
      </c>
      <c r="C8706" t="s">
        <v>49</v>
      </c>
      <c r="D8706" t="s">
        <v>71487</v>
      </c>
      <c r="E8706" t="s">
        <v>71355</v>
      </c>
      <c r="F8706" t="s">
        <v>71488</v>
      </c>
      <c r="G8706" t="s">
        <v>71489</v>
      </c>
      <c r="H8706" t="s">
        <v>71490</v>
      </c>
      <c r="I8706" t="s">
        <v>71491</v>
      </c>
      <c r="J8706" t="s">
        <v>25579</v>
      </c>
      <c r="K8706" t="s">
        <v>25580</v>
      </c>
      <c r="L8706" t="s">
        <v>105</v>
      </c>
      <c r="M8706" t="s">
        <v>5769</v>
      </c>
      <c r="O8706" t="s">
        <v>25581</v>
      </c>
      <c r="P8706" t="s">
        <v>71492</v>
      </c>
      <c r="Q8706" t="s">
        <v>71493</v>
      </c>
      <c r="R8706" t="str">
        <f t="shared" si="272"/>
        <v>寿光</v>
      </c>
      <c r="S8706" t="str">
        <f t="shared" si="273"/>
        <v>0115</v>
      </c>
    </row>
    <row r="8707" spans="1:19">
      <c r="A8707" t="s">
        <v>71494</v>
      </c>
      <c r="B8707" t="s">
        <v>71495</v>
      </c>
      <c r="C8707" t="s">
        <v>49</v>
      </c>
      <c r="D8707" t="s">
        <v>71496</v>
      </c>
      <c r="E8707" t="s">
        <v>70196</v>
      </c>
      <c r="F8707" t="s">
        <v>71497</v>
      </c>
      <c r="G8707" t="s">
        <v>71498</v>
      </c>
      <c r="H8707" t="s">
        <v>71499</v>
      </c>
      <c r="I8707" t="s">
        <v>5282</v>
      </c>
      <c r="J8707" t="s">
        <v>8015</v>
      </c>
      <c r="K8707" t="s">
        <v>8016</v>
      </c>
      <c r="L8707" t="s">
        <v>105</v>
      </c>
      <c r="M8707" t="s">
        <v>5197</v>
      </c>
      <c r="N8707" t="s">
        <v>4933</v>
      </c>
      <c r="O8707" t="s">
        <v>8017</v>
      </c>
      <c r="P8707" t="s">
        <v>71500</v>
      </c>
      <c r="R8707" t="str">
        <f t="shared" si="272"/>
        <v>寿光</v>
      </c>
      <c r="S8707" t="str">
        <f t="shared" si="273"/>
        <v>0115</v>
      </c>
    </row>
    <row r="8708" spans="1:19">
      <c r="A8708" t="s">
        <v>71501</v>
      </c>
      <c r="B8708" t="s">
        <v>71502</v>
      </c>
      <c r="C8708" t="s">
        <v>49</v>
      </c>
      <c r="D8708" t="s">
        <v>71503</v>
      </c>
      <c r="E8708" t="s">
        <v>71355</v>
      </c>
      <c r="F8708" t="s">
        <v>71504</v>
      </c>
      <c r="G8708" t="s">
        <v>71505</v>
      </c>
      <c r="H8708" t="s">
        <v>71506</v>
      </c>
      <c r="I8708" t="s">
        <v>5822</v>
      </c>
      <c r="J8708" t="s">
        <v>9899</v>
      </c>
      <c r="K8708" t="s">
        <v>9900</v>
      </c>
      <c r="L8708" t="s">
        <v>114</v>
      </c>
      <c r="M8708" t="s">
        <v>9901</v>
      </c>
      <c r="O8708" t="s">
        <v>9902</v>
      </c>
      <c r="P8708" t="s">
        <v>71507</v>
      </c>
      <c r="R8708" t="str">
        <f t="shared" si="272"/>
        <v>高密</v>
      </c>
      <c r="S8708" t="str">
        <f t="shared" si="273"/>
        <v>0115</v>
      </c>
    </row>
    <row r="8709" spans="1:19">
      <c r="A8709" t="s">
        <v>71508</v>
      </c>
      <c r="B8709" t="s">
        <v>71509</v>
      </c>
      <c r="C8709" t="s">
        <v>49</v>
      </c>
      <c r="D8709" t="s">
        <v>71510</v>
      </c>
      <c r="E8709" t="s">
        <v>71355</v>
      </c>
      <c r="F8709" t="s">
        <v>71511</v>
      </c>
      <c r="G8709" t="s">
        <v>71512</v>
      </c>
      <c r="H8709" t="s">
        <v>71513</v>
      </c>
      <c r="I8709" t="s">
        <v>12119</v>
      </c>
      <c r="J8709" t="s">
        <v>8847</v>
      </c>
      <c r="K8709" t="s">
        <v>8848</v>
      </c>
      <c r="L8709" t="s">
        <v>60</v>
      </c>
      <c r="M8709" t="s">
        <v>5420</v>
      </c>
      <c r="O8709" t="s">
        <v>8849</v>
      </c>
      <c r="P8709" t="s">
        <v>71514</v>
      </c>
      <c r="Q8709" t="s">
        <v>71515</v>
      </c>
      <c r="R8709" t="str">
        <f t="shared" si="272"/>
        <v>奎文</v>
      </c>
      <c r="S8709" t="str">
        <f t="shared" si="273"/>
        <v>0115</v>
      </c>
    </row>
    <row r="8710" spans="1:19">
      <c r="A8710" t="s">
        <v>71516</v>
      </c>
      <c r="B8710" t="s">
        <v>71517</v>
      </c>
      <c r="C8710" t="s">
        <v>49</v>
      </c>
      <c r="D8710" t="s">
        <v>71518</v>
      </c>
      <c r="E8710" t="s">
        <v>70196</v>
      </c>
      <c r="F8710" t="s">
        <v>71519</v>
      </c>
      <c r="G8710" t="s">
        <v>71520</v>
      </c>
      <c r="H8710" t="s">
        <v>71521</v>
      </c>
      <c r="I8710" t="s">
        <v>4852</v>
      </c>
      <c r="J8710" t="s">
        <v>5234</v>
      </c>
      <c r="K8710" t="s">
        <v>5235</v>
      </c>
      <c r="L8710" t="s">
        <v>50</v>
      </c>
      <c r="M8710" t="s">
        <v>5236</v>
      </c>
      <c r="N8710" t="s">
        <v>5421</v>
      </c>
      <c r="O8710" t="s">
        <v>5237</v>
      </c>
      <c r="P8710" t="s">
        <v>71522</v>
      </c>
      <c r="Q8710" t="s">
        <v>71523</v>
      </c>
      <c r="R8710" t="str">
        <f t="shared" si="272"/>
        <v>青州</v>
      </c>
      <c r="S8710" t="str">
        <f t="shared" si="273"/>
        <v>0115</v>
      </c>
    </row>
    <row r="8711" spans="1:19">
      <c r="A8711" t="s">
        <v>71524</v>
      </c>
      <c r="B8711" t="s">
        <v>71525</v>
      </c>
      <c r="C8711" t="s">
        <v>49</v>
      </c>
      <c r="D8711" t="s">
        <v>71526</v>
      </c>
      <c r="E8711" t="s">
        <v>70490</v>
      </c>
      <c r="F8711" t="s">
        <v>71527</v>
      </c>
      <c r="G8711" t="s">
        <v>71528</v>
      </c>
      <c r="H8711" t="s">
        <v>71529</v>
      </c>
      <c r="I8711" t="s">
        <v>4852</v>
      </c>
      <c r="J8711" t="s">
        <v>4879</v>
      </c>
      <c r="K8711" t="s">
        <v>4880</v>
      </c>
      <c r="L8711" t="s">
        <v>237</v>
      </c>
      <c r="M8711" t="s">
        <v>4868</v>
      </c>
      <c r="N8711" t="s">
        <v>4881</v>
      </c>
      <c r="O8711" t="s">
        <v>4882</v>
      </c>
      <c r="P8711" t="s">
        <v>71530</v>
      </c>
      <c r="R8711" t="str">
        <f t="shared" si="272"/>
        <v>潍城</v>
      </c>
      <c r="S8711" t="str">
        <f t="shared" si="273"/>
        <v>0115</v>
      </c>
    </row>
    <row r="8712" spans="1:19">
      <c r="A8712" t="s">
        <v>71531</v>
      </c>
      <c r="B8712" t="s">
        <v>71532</v>
      </c>
      <c r="C8712" t="s">
        <v>49</v>
      </c>
      <c r="D8712" t="s">
        <v>71533</v>
      </c>
      <c r="E8712" t="s">
        <v>71340</v>
      </c>
      <c r="F8712" t="s">
        <v>71534</v>
      </c>
      <c r="G8712" t="s">
        <v>71535</v>
      </c>
      <c r="H8712" t="s">
        <v>71536</v>
      </c>
      <c r="I8712" t="s">
        <v>4852</v>
      </c>
      <c r="J8712" t="s">
        <v>8413</v>
      </c>
      <c r="K8712" t="s">
        <v>8414</v>
      </c>
      <c r="L8712" t="s">
        <v>123</v>
      </c>
      <c r="M8712" t="s">
        <v>4994</v>
      </c>
      <c r="O8712" t="s">
        <v>8415</v>
      </c>
      <c r="P8712" t="s">
        <v>71537</v>
      </c>
      <c r="Q8712" t="s">
        <v>71538</v>
      </c>
      <c r="R8712" t="str">
        <f t="shared" si="272"/>
        <v>诸城</v>
      </c>
      <c r="S8712" t="str">
        <f t="shared" si="273"/>
        <v>0115</v>
      </c>
    </row>
    <row r="8713" spans="1:19">
      <c r="A8713" t="s">
        <v>71539</v>
      </c>
      <c r="B8713" t="s">
        <v>71540</v>
      </c>
      <c r="C8713" t="s">
        <v>49</v>
      </c>
      <c r="D8713" t="s">
        <v>71541</v>
      </c>
      <c r="E8713" t="s">
        <v>70363</v>
      </c>
      <c r="F8713" t="s">
        <v>71542</v>
      </c>
      <c r="G8713" t="s">
        <v>71543</v>
      </c>
      <c r="H8713" t="s">
        <v>71544</v>
      </c>
      <c r="I8713" t="s">
        <v>12119</v>
      </c>
      <c r="J8713" t="s">
        <v>6452</v>
      </c>
      <c r="K8713" t="s">
        <v>6453</v>
      </c>
      <c r="L8713" t="s">
        <v>86</v>
      </c>
      <c r="M8713" t="s">
        <v>5099</v>
      </c>
      <c r="N8713" t="s">
        <v>4817</v>
      </c>
      <c r="O8713" t="s">
        <v>6454</v>
      </c>
      <c r="P8713" t="s">
        <v>71545</v>
      </c>
      <c r="R8713" t="str">
        <f t="shared" si="272"/>
        <v>坊子</v>
      </c>
      <c r="S8713" t="str">
        <f t="shared" si="273"/>
        <v>0115</v>
      </c>
    </row>
    <row r="8714" spans="1:19">
      <c r="A8714" t="s">
        <v>3914</v>
      </c>
      <c r="B8714" t="s">
        <v>3909</v>
      </c>
      <c r="C8714" t="s">
        <v>49</v>
      </c>
      <c r="D8714" t="s">
        <v>71546</v>
      </c>
      <c r="E8714" t="s">
        <v>71355</v>
      </c>
      <c r="F8714" t="s">
        <v>71547</v>
      </c>
      <c r="G8714" t="s">
        <v>3912</v>
      </c>
      <c r="I8714" t="s">
        <v>4955</v>
      </c>
      <c r="L8714" t="s">
        <v>77</v>
      </c>
      <c r="M8714" t="s">
        <v>5295</v>
      </c>
      <c r="Q8714" t="s">
        <v>29689</v>
      </c>
      <c r="R8714" t="str">
        <f t="shared" si="272"/>
        <v>临朐</v>
      </c>
      <c r="S8714" t="str">
        <f t="shared" si="273"/>
        <v>0115</v>
      </c>
    </row>
    <row r="8715" spans="1:19">
      <c r="A8715" t="s">
        <v>71548</v>
      </c>
      <c r="B8715" t="s">
        <v>71549</v>
      </c>
      <c r="C8715" t="s">
        <v>49</v>
      </c>
      <c r="D8715" t="s">
        <v>71550</v>
      </c>
      <c r="E8715" t="s">
        <v>70196</v>
      </c>
      <c r="F8715" t="s">
        <v>71551</v>
      </c>
      <c r="G8715" t="s">
        <v>71552</v>
      </c>
      <c r="H8715" t="s">
        <v>71553</v>
      </c>
      <c r="I8715" t="s">
        <v>4771</v>
      </c>
      <c r="J8715" t="s">
        <v>4943</v>
      </c>
      <c r="K8715" t="s">
        <v>4944</v>
      </c>
      <c r="L8715" t="s">
        <v>105</v>
      </c>
      <c r="M8715" t="s">
        <v>4945</v>
      </c>
      <c r="N8715" t="s">
        <v>4933</v>
      </c>
      <c r="O8715" t="s">
        <v>4947</v>
      </c>
      <c r="P8715" t="s">
        <v>71554</v>
      </c>
      <c r="Q8715" t="s">
        <v>71555</v>
      </c>
      <c r="R8715" t="str">
        <f t="shared" si="272"/>
        <v>寿光</v>
      </c>
      <c r="S8715" t="str">
        <f t="shared" si="273"/>
        <v>0115</v>
      </c>
    </row>
    <row r="8716" spans="1:19">
      <c r="A8716" t="s">
        <v>71556</v>
      </c>
      <c r="B8716" t="s">
        <v>71557</v>
      </c>
      <c r="C8716" t="s">
        <v>49</v>
      </c>
      <c r="D8716" t="s">
        <v>71558</v>
      </c>
      <c r="E8716" t="s">
        <v>71355</v>
      </c>
      <c r="F8716" t="s">
        <v>71559</v>
      </c>
      <c r="G8716" t="s">
        <v>71560</v>
      </c>
      <c r="H8716" t="s">
        <v>71561</v>
      </c>
      <c r="I8716" t="s">
        <v>12844</v>
      </c>
      <c r="J8716" t="s">
        <v>5087</v>
      </c>
      <c r="K8716" t="s">
        <v>5088</v>
      </c>
      <c r="L8716" t="s">
        <v>105</v>
      </c>
      <c r="M8716" t="s">
        <v>5089</v>
      </c>
      <c r="O8716" t="s">
        <v>5090</v>
      </c>
      <c r="P8716" t="s">
        <v>71562</v>
      </c>
      <c r="R8716" t="str">
        <f t="shared" si="272"/>
        <v>寿光</v>
      </c>
      <c r="S8716" t="str">
        <f t="shared" si="273"/>
        <v>0115</v>
      </c>
    </row>
    <row r="8717" spans="1:19">
      <c r="A8717" t="s">
        <v>71563</v>
      </c>
      <c r="B8717" t="s">
        <v>71564</v>
      </c>
      <c r="C8717" t="s">
        <v>49</v>
      </c>
      <c r="D8717" t="s">
        <v>71565</v>
      </c>
      <c r="E8717" t="s">
        <v>70490</v>
      </c>
      <c r="F8717" t="s">
        <v>71566</v>
      </c>
      <c r="G8717" t="s">
        <v>71567</v>
      </c>
      <c r="H8717" t="s">
        <v>71568</v>
      </c>
      <c r="I8717" t="s">
        <v>4785</v>
      </c>
      <c r="J8717" t="s">
        <v>16288</v>
      </c>
      <c r="K8717" t="s">
        <v>16289</v>
      </c>
      <c r="L8717" t="s">
        <v>114</v>
      </c>
      <c r="M8717" t="s">
        <v>4831</v>
      </c>
      <c r="N8717" t="s">
        <v>6243</v>
      </c>
      <c r="O8717" t="s">
        <v>16290</v>
      </c>
      <c r="P8717" t="s">
        <v>71569</v>
      </c>
      <c r="R8717" t="str">
        <f t="shared" si="272"/>
        <v>高密</v>
      </c>
      <c r="S8717" t="str">
        <f t="shared" si="273"/>
        <v>0115</v>
      </c>
    </row>
    <row r="8718" spans="1:19">
      <c r="A8718" t="s">
        <v>71570</v>
      </c>
      <c r="B8718" t="s">
        <v>71571</v>
      </c>
      <c r="C8718" t="s">
        <v>49</v>
      </c>
      <c r="D8718" t="s">
        <v>71572</v>
      </c>
      <c r="E8718" t="s">
        <v>70188</v>
      </c>
      <c r="F8718" t="s">
        <v>71573</v>
      </c>
      <c r="G8718" t="s">
        <v>71574</v>
      </c>
      <c r="H8718" t="s">
        <v>71575</v>
      </c>
      <c r="I8718" t="s">
        <v>12119</v>
      </c>
      <c r="J8718" t="s">
        <v>17320</v>
      </c>
      <c r="K8718" t="s">
        <v>17321</v>
      </c>
      <c r="L8718" t="s">
        <v>50</v>
      </c>
      <c r="M8718" t="s">
        <v>4855</v>
      </c>
      <c r="O8718" t="s">
        <v>17322</v>
      </c>
      <c r="P8718" t="s">
        <v>71576</v>
      </c>
      <c r="Q8718" t="s">
        <v>71577</v>
      </c>
      <c r="R8718" t="str">
        <f t="shared" si="272"/>
        <v>青州</v>
      </c>
      <c r="S8718" t="str">
        <f t="shared" si="273"/>
        <v>0115</v>
      </c>
    </row>
    <row r="8719" spans="1:19">
      <c r="A8719" t="s">
        <v>71578</v>
      </c>
      <c r="B8719" t="s">
        <v>71579</v>
      </c>
      <c r="C8719" t="s">
        <v>49</v>
      </c>
      <c r="D8719" t="s">
        <v>71580</v>
      </c>
      <c r="E8719" t="s">
        <v>71355</v>
      </c>
      <c r="F8719" t="s">
        <v>71581</v>
      </c>
      <c r="G8719" t="s">
        <v>71582</v>
      </c>
      <c r="H8719" t="s">
        <v>71583</v>
      </c>
      <c r="I8719" t="s">
        <v>4841</v>
      </c>
      <c r="J8719" t="s">
        <v>5531</v>
      </c>
      <c r="K8719" t="s">
        <v>5532</v>
      </c>
      <c r="L8719" t="s">
        <v>105</v>
      </c>
      <c r="M8719" t="s">
        <v>5176</v>
      </c>
      <c r="O8719" t="s">
        <v>5533</v>
      </c>
      <c r="P8719" t="s">
        <v>71584</v>
      </c>
      <c r="Q8719" t="s">
        <v>71585</v>
      </c>
      <c r="R8719" t="str">
        <f t="shared" si="272"/>
        <v>寿光</v>
      </c>
      <c r="S8719" t="str">
        <f t="shared" si="273"/>
        <v>0115</v>
      </c>
    </row>
    <row r="8720" spans="1:19">
      <c r="A8720" t="s">
        <v>71586</v>
      </c>
      <c r="B8720" t="s">
        <v>71587</v>
      </c>
      <c r="C8720" t="s">
        <v>49</v>
      </c>
      <c r="D8720" t="s">
        <v>71588</v>
      </c>
      <c r="E8720" t="s">
        <v>71355</v>
      </c>
      <c r="F8720" t="s">
        <v>71589</v>
      </c>
      <c r="G8720" t="s">
        <v>71590</v>
      </c>
      <c r="H8720" t="s">
        <v>71591</v>
      </c>
      <c r="I8720" t="s">
        <v>4828</v>
      </c>
      <c r="J8720" t="s">
        <v>7666</v>
      </c>
      <c r="K8720" t="s">
        <v>7667</v>
      </c>
      <c r="L8720" t="s">
        <v>148</v>
      </c>
      <c r="M8720" t="s">
        <v>6713</v>
      </c>
      <c r="O8720" t="s">
        <v>7668</v>
      </c>
      <c r="P8720" t="s">
        <v>71592</v>
      </c>
      <c r="Q8720" t="s">
        <v>71593</v>
      </c>
      <c r="R8720" t="str">
        <f t="shared" si="272"/>
        <v>寒亭</v>
      </c>
      <c r="S8720" t="str">
        <f t="shared" si="273"/>
        <v>0115</v>
      </c>
    </row>
    <row r="8721" spans="1:19">
      <c r="A8721" t="s">
        <v>71594</v>
      </c>
      <c r="B8721" t="s">
        <v>71595</v>
      </c>
      <c r="C8721" t="s">
        <v>49</v>
      </c>
      <c r="D8721" t="s">
        <v>71596</v>
      </c>
      <c r="E8721" t="s">
        <v>70196</v>
      </c>
      <c r="F8721" t="s">
        <v>71597</v>
      </c>
      <c r="G8721" t="s">
        <v>71598</v>
      </c>
      <c r="H8721" t="s">
        <v>71599</v>
      </c>
      <c r="I8721" t="s">
        <v>4828</v>
      </c>
      <c r="J8721" t="s">
        <v>5669</v>
      </c>
      <c r="K8721" t="s">
        <v>5670</v>
      </c>
      <c r="L8721" t="s">
        <v>60</v>
      </c>
      <c r="M8721" t="s">
        <v>5511</v>
      </c>
      <c r="N8721" t="s">
        <v>4881</v>
      </c>
      <c r="O8721" t="s">
        <v>5671</v>
      </c>
      <c r="P8721" t="s">
        <v>71600</v>
      </c>
      <c r="R8721" t="str">
        <f t="shared" si="272"/>
        <v>奎文</v>
      </c>
      <c r="S8721" t="str">
        <f t="shared" si="273"/>
        <v>0115</v>
      </c>
    </row>
    <row r="8722" spans="1:19">
      <c r="A8722" t="s">
        <v>71601</v>
      </c>
      <c r="B8722" t="s">
        <v>71602</v>
      </c>
      <c r="C8722" t="s">
        <v>49</v>
      </c>
      <c r="D8722" t="s">
        <v>71603</v>
      </c>
      <c r="E8722" t="s">
        <v>71340</v>
      </c>
      <c r="F8722" t="s">
        <v>71604</v>
      </c>
      <c r="G8722" t="s">
        <v>71605</v>
      </c>
      <c r="H8722" t="s">
        <v>71606</v>
      </c>
      <c r="I8722" t="s">
        <v>4813</v>
      </c>
      <c r="J8722" t="s">
        <v>71607</v>
      </c>
      <c r="K8722" t="s">
        <v>71608</v>
      </c>
      <c r="L8722" t="s">
        <v>77</v>
      </c>
      <c r="M8722" t="s">
        <v>5812</v>
      </c>
      <c r="O8722" t="s">
        <v>71609</v>
      </c>
      <c r="P8722" t="s">
        <v>71610</v>
      </c>
      <c r="R8722" t="str">
        <f t="shared" si="272"/>
        <v>临朐</v>
      </c>
      <c r="S8722" t="str">
        <f t="shared" si="273"/>
        <v>0115</v>
      </c>
    </row>
    <row r="8723" spans="1:19">
      <c r="A8723" t="s">
        <v>71611</v>
      </c>
      <c r="B8723" t="s">
        <v>71612</v>
      </c>
      <c r="C8723" t="s">
        <v>49</v>
      </c>
      <c r="D8723" t="s">
        <v>71613</v>
      </c>
      <c r="E8723" t="s">
        <v>71340</v>
      </c>
      <c r="F8723" t="s">
        <v>71614</v>
      </c>
      <c r="G8723" t="s">
        <v>71615</v>
      </c>
      <c r="H8723" t="s">
        <v>71616</v>
      </c>
      <c r="I8723" t="s">
        <v>5282</v>
      </c>
      <c r="J8723" t="s">
        <v>8139</v>
      </c>
      <c r="K8723" t="s">
        <v>8140</v>
      </c>
      <c r="L8723" t="s">
        <v>105</v>
      </c>
      <c r="M8723" t="s">
        <v>6055</v>
      </c>
      <c r="O8723" t="s">
        <v>8141</v>
      </c>
      <c r="P8723" t="s">
        <v>71617</v>
      </c>
      <c r="Q8723" t="s">
        <v>71618</v>
      </c>
      <c r="R8723" t="str">
        <f t="shared" si="272"/>
        <v>寿光</v>
      </c>
      <c r="S8723" t="str">
        <f t="shared" si="273"/>
        <v>0115</v>
      </c>
    </row>
    <row r="8724" spans="1:19">
      <c r="A8724" t="s">
        <v>71619</v>
      </c>
      <c r="B8724" t="s">
        <v>71620</v>
      </c>
      <c r="C8724" t="s">
        <v>49</v>
      </c>
      <c r="D8724" t="s">
        <v>71621</v>
      </c>
      <c r="E8724" t="s">
        <v>71355</v>
      </c>
      <c r="F8724" t="s">
        <v>71622</v>
      </c>
      <c r="G8724" t="s">
        <v>71623</v>
      </c>
      <c r="H8724" t="s">
        <v>71624</v>
      </c>
      <c r="I8724" t="s">
        <v>12119</v>
      </c>
      <c r="J8724" t="s">
        <v>71625</v>
      </c>
      <c r="K8724" t="s">
        <v>12013</v>
      </c>
      <c r="L8724" t="s">
        <v>1136</v>
      </c>
      <c r="M8724" t="s">
        <v>5210</v>
      </c>
      <c r="O8724" t="s">
        <v>71626</v>
      </c>
      <c r="P8724" t="s">
        <v>71627</v>
      </c>
      <c r="Q8724" t="s">
        <v>71628</v>
      </c>
      <c r="R8724" t="str">
        <f t="shared" si="272"/>
        <v>昌乐</v>
      </c>
      <c r="S8724" t="str">
        <f t="shared" si="273"/>
        <v>0115</v>
      </c>
    </row>
    <row r="8725" spans="1:19">
      <c r="A8725" t="s">
        <v>71629</v>
      </c>
      <c r="B8725" t="s">
        <v>71630</v>
      </c>
      <c r="C8725" t="s">
        <v>49</v>
      </c>
      <c r="D8725" t="s">
        <v>71631</v>
      </c>
      <c r="E8725" t="s">
        <v>71355</v>
      </c>
      <c r="F8725" t="s">
        <v>71632</v>
      </c>
      <c r="G8725" t="s">
        <v>71633</v>
      </c>
      <c r="H8725" t="s">
        <v>71634</v>
      </c>
      <c r="I8725" t="s">
        <v>4785</v>
      </c>
      <c r="J8725" t="s">
        <v>6470</v>
      </c>
      <c r="K8725" t="s">
        <v>6471</v>
      </c>
      <c r="L8725" t="s">
        <v>77</v>
      </c>
      <c r="M8725" t="s">
        <v>5145</v>
      </c>
      <c r="O8725" t="s">
        <v>6472</v>
      </c>
      <c r="P8725" t="s">
        <v>71635</v>
      </c>
      <c r="Q8725" t="s">
        <v>71636</v>
      </c>
      <c r="R8725" t="str">
        <f t="shared" si="272"/>
        <v>临朐</v>
      </c>
      <c r="S8725" t="str">
        <f t="shared" si="273"/>
        <v>0115</v>
      </c>
    </row>
    <row r="8726" spans="1:19">
      <c r="A8726" t="s">
        <v>71637</v>
      </c>
      <c r="B8726" t="s">
        <v>71638</v>
      </c>
      <c r="C8726" t="s">
        <v>49</v>
      </c>
      <c r="D8726" t="s">
        <v>71639</v>
      </c>
      <c r="E8726" t="s">
        <v>71355</v>
      </c>
      <c r="F8726" t="s">
        <v>71640</v>
      </c>
      <c r="G8726" t="s">
        <v>71641</v>
      </c>
      <c r="H8726" t="s">
        <v>71642</v>
      </c>
      <c r="I8726" t="s">
        <v>14299</v>
      </c>
      <c r="J8726" t="s">
        <v>6611</v>
      </c>
      <c r="K8726" t="s">
        <v>6612</v>
      </c>
      <c r="L8726" t="s">
        <v>86</v>
      </c>
      <c r="M8726" t="s">
        <v>5099</v>
      </c>
      <c r="O8726" t="s">
        <v>6613</v>
      </c>
      <c r="P8726" t="s">
        <v>71643</v>
      </c>
      <c r="Q8726" t="s">
        <v>71644</v>
      </c>
      <c r="R8726" t="str">
        <f t="shared" si="272"/>
        <v>坊子</v>
      </c>
      <c r="S8726" t="str">
        <f t="shared" si="273"/>
        <v>0115</v>
      </c>
    </row>
    <row r="8727" spans="1:19">
      <c r="A8727" t="s">
        <v>71645</v>
      </c>
      <c r="B8727" t="s">
        <v>71646</v>
      </c>
      <c r="C8727" t="s">
        <v>49</v>
      </c>
      <c r="D8727" t="s">
        <v>71647</v>
      </c>
      <c r="E8727" t="s">
        <v>71355</v>
      </c>
      <c r="F8727" t="s">
        <v>71648</v>
      </c>
      <c r="G8727" t="s">
        <v>71649</v>
      </c>
      <c r="H8727" t="s">
        <v>71650</v>
      </c>
      <c r="I8727" t="s">
        <v>12119</v>
      </c>
      <c r="J8727" t="s">
        <v>9807</v>
      </c>
      <c r="K8727" t="s">
        <v>10782</v>
      </c>
      <c r="L8727" t="s">
        <v>105</v>
      </c>
      <c r="M8727" t="s">
        <v>6055</v>
      </c>
      <c r="O8727" t="s">
        <v>10783</v>
      </c>
      <c r="P8727" t="s">
        <v>71651</v>
      </c>
      <c r="Q8727" t="s">
        <v>71652</v>
      </c>
      <c r="R8727" t="str">
        <f t="shared" si="272"/>
        <v>寿光</v>
      </c>
      <c r="S8727" t="str">
        <f t="shared" si="273"/>
        <v>0115</v>
      </c>
    </row>
    <row r="8728" spans="1:19">
      <c r="A8728" t="s">
        <v>71653</v>
      </c>
      <c r="B8728" t="s">
        <v>71654</v>
      </c>
      <c r="C8728" t="s">
        <v>49</v>
      </c>
      <c r="D8728" t="s">
        <v>71655</v>
      </c>
      <c r="E8728" t="s">
        <v>70196</v>
      </c>
      <c r="F8728" t="s">
        <v>71656</v>
      </c>
      <c r="G8728" t="s">
        <v>71657</v>
      </c>
      <c r="H8728" t="s">
        <v>71658</v>
      </c>
      <c r="I8728" t="s">
        <v>4813</v>
      </c>
      <c r="J8728" t="s">
        <v>9770</v>
      </c>
      <c r="K8728" t="s">
        <v>9771</v>
      </c>
      <c r="L8728" t="s">
        <v>237</v>
      </c>
      <c r="M8728" t="s">
        <v>4971</v>
      </c>
      <c r="N8728" t="s">
        <v>4881</v>
      </c>
      <c r="O8728" t="s">
        <v>9772</v>
      </c>
      <c r="P8728" t="s">
        <v>71659</v>
      </c>
      <c r="Q8728" t="s">
        <v>71660</v>
      </c>
      <c r="R8728" t="str">
        <f t="shared" si="272"/>
        <v>潍城</v>
      </c>
      <c r="S8728" t="str">
        <f t="shared" si="273"/>
        <v>0115</v>
      </c>
    </row>
    <row r="8729" spans="1:19">
      <c r="A8729" t="s">
        <v>71661</v>
      </c>
      <c r="B8729" t="s">
        <v>71662</v>
      </c>
      <c r="C8729" t="s">
        <v>49</v>
      </c>
      <c r="D8729" t="s">
        <v>71663</v>
      </c>
      <c r="E8729" t="s">
        <v>71355</v>
      </c>
      <c r="F8729" t="s">
        <v>71664</v>
      </c>
      <c r="G8729" t="s">
        <v>71665</v>
      </c>
      <c r="H8729" t="s">
        <v>71666</v>
      </c>
      <c r="I8729" t="s">
        <v>12119</v>
      </c>
      <c r="J8729" t="s">
        <v>6664</v>
      </c>
      <c r="K8729" t="s">
        <v>6665</v>
      </c>
      <c r="L8729" t="s">
        <v>60</v>
      </c>
      <c r="M8729" t="s">
        <v>5511</v>
      </c>
      <c r="N8729" t="s">
        <v>5801</v>
      </c>
      <c r="O8729" t="s">
        <v>6666</v>
      </c>
      <c r="P8729" t="s">
        <v>71667</v>
      </c>
      <c r="R8729" t="str">
        <f t="shared" si="272"/>
        <v>奎文</v>
      </c>
      <c r="S8729" t="str">
        <f t="shared" si="273"/>
        <v>0115</v>
      </c>
    </row>
    <row r="8730" spans="1:19">
      <c r="A8730" t="s">
        <v>71668</v>
      </c>
      <c r="B8730" t="s">
        <v>71669</v>
      </c>
      <c r="C8730" t="s">
        <v>49</v>
      </c>
      <c r="D8730" t="s">
        <v>71670</v>
      </c>
      <c r="E8730" t="s">
        <v>71340</v>
      </c>
      <c r="F8730" t="s">
        <v>71671</v>
      </c>
      <c r="G8730" t="s">
        <v>71672</v>
      </c>
      <c r="H8730" t="s">
        <v>71673</v>
      </c>
      <c r="I8730" t="s">
        <v>4771</v>
      </c>
      <c r="J8730" t="s">
        <v>15974</v>
      </c>
      <c r="K8730" t="s">
        <v>15975</v>
      </c>
      <c r="L8730" t="s">
        <v>50</v>
      </c>
      <c r="M8730" t="s">
        <v>4855</v>
      </c>
      <c r="N8730" t="s">
        <v>4789</v>
      </c>
      <c r="O8730" t="s">
        <v>15976</v>
      </c>
      <c r="P8730" t="s">
        <v>71674</v>
      </c>
      <c r="R8730" t="str">
        <f t="shared" si="272"/>
        <v>青州</v>
      </c>
      <c r="S8730" t="str">
        <f t="shared" si="273"/>
        <v>0115</v>
      </c>
    </row>
    <row r="8731" spans="1:19">
      <c r="A8731" t="s">
        <v>71675</v>
      </c>
      <c r="B8731" t="s">
        <v>71676</v>
      </c>
      <c r="C8731" t="s">
        <v>49</v>
      </c>
      <c r="D8731" t="s">
        <v>71677</v>
      </c>
      <c r="E8731" t="s">
        <v>71340</v>
      </c>
      <c r="F8731" t="s">
        <v>71678</v>
      </c>
      <c r="G8731" t="s">
        <v>71679</v>
      </c>
      <c r="H8731" t="s">
        <v>71680</v>
      </c>
      <c r="I8731" t="s">
        <v>5327</v>
      </c>
      <c r="J8731" t="s">
        <v>5270</v>
      </c>
      <c r="K8731" t="s">
        <v>5271</v>
      </c>
      <c r="L8731" t="s">
        <v>148</v>
      </c>
      <c r="M8731" t="s">
        <v>5272</v>
      </c>
      <c r="N8731" t="s">
        <v>4845</v>
      </c>
      <c r="O8731" t="s">
        <v>5274</v>
      </c>
      <c r="P8731" t="s">
        <v>71681</v>
      </c>
      <c r="R8731" t="str">
        <f t="shared" si="272"/>
        <v>寒亭</v>
      </c>
      <c r="S8731" t="str">
        <f t="shared" si="273"/>
        <v>0115</v>
      </c>
    </row>
    <row r="8732" spans="1:19">
      <c r="A8732" t="s">
        <v>71682</v>
      </c>
      <c r="B8732" t="s">
        <v>71683</v>
      </c>
      <c r="C8732" t="s">
        <v>49</v>
      </c>
      <c r="D8732" t="s">
        <v>71684</v>
      </c>
      <c r="E8732" t="s">
        <v>71355</v>
      </c>
      <c r="F8732" t="s">
        <v>71685</v>
      </c>
      <c r="G8732" t="s">
        <v>71686</v>
      </c>
      <c r="H8732" t="s">
        <v>71687</v>
      </c>
      <c r="I8732" t="s">
        <v>4852</v>
      </c>
      <c r="J8732" t="s">
        <v>8354</v>
      </c>
      <c r="K8732" t="s">
        <v>8355</v>
      </c>
      <c r="L8732" t="s">
        <v>95</v>
      </c>
      <c r="M8732" t="s">
        <v>5649</v>
      </c>
      <c r="O8732" t="s">
        <v>8356</v>
      </c>
      <c r="Q8732" t="s">
        <v>71688</v>
      </c>
      <c r="R8732" t="str">
        <f t="shared" si="272"/>
        <v>安丘</v>
      </c>
      <c r="S8732" t="str">
        <f t="shared" si="273"/>
        <v>0115</v>
      </c>
    </row>
    <row r="8733" spans="1:19">
      <c r="A8733" t="s">
        <v>71689</v>
      </c>
      <c r="B8733" t="s">
        <v>71690</v>
      </c>
      <c r="C8733" t="s">
        <v>49</v>
      </c>
      <c r="D8733" t="s">
        <v>71691</v>
      </c>
      <c r="E8733" t="s">
        <v>71692</v>
      </c>
      <c r="F8733" t="s">
        <v>71693</v>
      </c>
      <c r="G8733" t="s">
        <v>71694</v>
      </c>
      <c r="H8733" t="s">
        <v>71695</v>
      </c>
      <c r="I8733" t="s">
        <v>4852</v>
      </c>
      <c r="J8733" t="s">
        <v>26946</v>
      </c>
      <c r="K8733" t="s">
        <v>26947</v>
      </c>
      <c r="L8733" t="s">
        <v>114</v>
      </c>
      <c r="M8733" t="s">
        <v>9614</v>
      </c>
      <c r="N8733" t="s">
        <v>5030</v>
      </c>
      <c r="O8733" t="s">
        <v>26948</v>
      </c>
      <c r="P8733" t="s">
        <v>71696</v>
      </c>
      <c r="R8733" t="str">
        <f t="shared" si="272"/>
        <v>高密</v>
      </c>
      <c r="S8733" t="str">
        <f t="shared" si="273"/>
        <v>0115</v>
      </c>
    </row>
    <row r="8734" spans="1:19">
      <c r="A8734" t="s">
        <v>71697</v>
      </c>
      <c r="B8734" t="s">
        <v>71698</v>
      </c>
      <c r="C8734" t="s">
        <v>49</v>
      </c>
      <c r="D8734" t="s">
        <v>71699</v>
      </c>
      <c r="E8734" t="s">
        <v>70196</v>
      </c>
      <c r="F8734" t="s">
        <v>71700</v>
      </c>
      <c r="G8734" t="s">
        <v>71701</v>
      </c>
      <c r="H8734" t="s">
        <v>71702</v>
      </c>
      <c r="I8734" t="s">
        <v>4841</v>
      </c>
      <c r="J8734" t="s">
        <v>6020</v>
      </c>
      <c r="K8734" t="s">
        <v>6021</v>
      </c>
      <c r="L8734" t="s">
        <v>123</v>
      </c>
      <c r="M8734" t="s">
        <v>6022</v>
      </c>
      <c r="N8734" t="s">
        <v>9006</v>
      </c>
      <c r="O8734" t="s">
        <v>6023</v>
      </c>
      <c r="P8734" t="s">
        <v>71703</v>
      </c>
      <c r="Q8734" t="s">
        <v>71704</v>
      </c>
      <c r="R8734" t="str">
        <f t="shared" si="272"/>
        <v>诸城</v>
      </c>
      <c r="S8734" t="str">
        <f t="shared" si="273"/>
        <v>0115</v>
      </c>
    </row>
    <row r="8735" spans="1:19">
      <c r="A8735" t="s">
        <v>71705</v>
      </c>
      <c r="B8735" t="s">
        <v>71706</v>
      </c>
      <c r="C8735" t="s">
        <v>49</v>
      </c>
      <c r="D8735" t="s">
        <v>71707</v>
      </c>
      <c r="E8735" t="s">
        <v>71708</v>
      </c>
      <c r="F8735" t="s">
        <v>71709</v>
      </c>
      <c r="G8735" t="s">
        <v>71710</v>
      </c>
      <c r="H8735" t="s">
        <v>71711</v>
      </c>
      <c r="I8735" t="s">
        <v>21296</v>
      </c>
      <c r="J8735" t="s">
        <v>5234</v>
      </c>
      <c r="K8735" t="s">
        <v>5235</v>
      </c>
      <c r="L8735" t="s">
        <v>50</v>
      </c>
      <c r="M8735" t="s">
        <v>5236</v>
      </c>
      <c r="N8735" t="s">
        <v>6530</v>
      </c>
      <c r="O8735" t="s">
        <v>5237</v>
      </c>
      <c r="P8735" t="s">
        <v>71712</v>
      </c>
      <c r="Q8735" t="s">
        <v>71713</v>
      </c>
      <c r="R8735" t="str">
        <f t="shared" si="272"/>
        <v>青州</v>
      </c>
      <c r="S8735" t="str">
        <f t="shared" si="273"/>
        <v>0115</v>
      </c>
    </row>
    <row r="8736" spans="1:19">
      <c r="A8736" t="s">
        <v>71714</v>
      </c>
      <c r="B8736" t="s">
        <v>71715</v>
      </c>
      <c r="C8736" t="s">
        <v>49</v>
      </c>
      <c r="D8736" t="s">
        <v>71716</v>
      </c>
      <c r="E8736" t="s">
        <v>70188</v>
      </c>
      <c r="F8736" t="s">
        <v>71717</v>
      </c>
      <c r="G8736" t="s">
        <v>71718</v>
      </c>
      <c r="H8736" t="s">
        <v>71719</v>
      </c>
      <c r="I8736" t="s">
        <v>12119</v>
      </c>
      <c r="J8736" t="s">
        <v>6161</v>
      </c>
      <c r="K8736" t="s">
        <v>6162</v>
      </c>
      <c r="L8736" t="s">
        <v>95</v>
      </c>
      <c r="M8736" t="s">
        <v>5709</v>
      </c>
      <c r="N8736" t="s">
        <v>10954</v>
      </c>
      <c r="O8736" t="s">
        <v>6163</v>
      </c>
      <c r="P8736" t="s">
        <v>71720</v>
      </c>
      <c r="R8736" t="str">
        <f t="shared" si="272"/>
        <v>安丘</v>
      </c>
      <c r="S8736" t="str">
        <f t="shared" si="273"/>
        <v>0115</v>
      </c>
    </row>
    <row r="8737" spans="1:19">
      <c r="A8737" t="s">
        <v>71721</v>
      </c>
      <c r="B8737" t="s">
        <v>71722</v>
      </c>
      <c r="C8737" t="s">
        <v>49</v>
      </c>
      <c r="D8737" t="s">
        <v>71723</v>
      </c>
      <c r="E8737" t="s">
        <v>71355</v>
      </c>
      <c r="F8737" t="s">
        <v>71724</v>
      </c>
      <c r="G8737" t="s">
        <v>71725</v>
      </c>
      <c r="H8737" t="s">
        <v>71726</v>
      </c>
      <c r="I8737" t="s">
        <v>4929</v>
      </c>
      <c r="J8737" t="s">
        <v>11530</v>
      </c>
      <c r="K8737" t="s">
        <v>11531</v>
      </c>
      <c r="L8737" t="s">
        <v>50</v>
      </c>
      <c r="M8737" t="s">
        <v>5260</v>
      </c>
      <c r="O8737" t="s">
        <v>11532</v>
      </c>
      <c r="P8737" t="s">
        <v>71727</v>
      </c>
      <c r="R8737" t="str">
        <f t="shared" si="272"/>
        <v>青州</v>
      </c>
      <c r="S8737" t="str">
        <f t="shared" si="273"/>
        <v>0115</v>
      </c>
    </row>
    <row r="8738" spans="1:19">
      <c r="A8738" t="s">
        <v>71728</v>
      </c>
      <c r="B8738" t="s">
        <v>71729</v>
      </c>
      <c r="C8738" t="s">
        <v>49</v>
      </c>
      <c r="D8738" t="s">
        <v>71730</v>
      </c>
      <c r="E8738" t="s">
        <v>71355</v>
      </c>
      <c r="F8738" t="s">
        <v>71731</v>
      </c>
      <c r="G8738" t="s">
        <v>71732</v>
      </c>
      <c r="H8738" t="s">
        <v>71733</v>
      </c>
      <c r="I8738" t="s">
        <v>4828</v>
      </c>
      <c r="J8738" t="s">
        <v>6664</v>
      </c>
      <c r="K8738" t="s">
        <v>6665</v>
      </c>
      <c r="L8738" t="s">
        <v>60</v>
      </c>
      <c r="M8738" t="s">
        <v>5511</v>
      </c>
      <c r="O8738" t="s">
        <v>6666</v>
      </c>
      <c r="P8738" t="s">
        <v>71734</v>
      </c>
      <c r="R8738" t="str">
        <f t="shared" si="272"/>
        <v>奎文</v>
      </c>
      <c r="S8738" t="str">
        <f t="shared" si="273"/>
        <v>0115</v>
      </c>
    </row>
    <row r="8739" spans="1:19">
      <c r="A8739" t="s">
        <v>71735</v>
      </c>
      <c r="B8739" t="s">
        <v>71736</v>
      </c>
      <c r="C8739" t="s">
        <v>49</v>
      </c>
      <c r="D8739" t="s">
        <v>71737</v>
      </c>
      <c r="E8739" t="s">
        <v>70196</v>
      </c>
      <c r="F8739" t="s">
        <v>66605</v>
      </c>
      <c r="G8739" t="s">
        <v>3440</v>
      </c>
      <c r="H8739" t="s">
        <v>71738</v>
      </c>
      <c r="I8739" t="s">
        <v>4852</v>
      </c>
      <c r="J8739" t="s">
        <v>4842</v>
      </c>
      <c r="K8739" t="s">
        <v>4843</v>
      </c>
      <c r="L8739" t="s">
        <v>95</v>
      </c>
      <c r="M8739" t="s">
        <v>4844</v>
      </c>
      <c r="N8739" t="s">
        <v>5451</v>
      </c>
      <c r="O8739" t="s">
        <v>4846</v>
      </c>
      <c r="P8739" t="s">
        <v>71739</v>
      </c>
      <c r="Q8739" t="s">
        <v>66608</v>
      </c>
      <c r="R8739" t="str">
        <f t="shared" si="272"/>
        <v>安丘</v>
      </c>
      <c r="S8739" t="str">
        <f t="shared" si="273"/>
        <v>0115</v>
      </c>
    </row>
    <row r="8740" spans="1:19">
      <c r="A8740" t="s">
        <v>71740</v>
      </c>
      <c r="B8740" t="s">
        <v>71741</v>
      </c>
      <c r="C8740" t="s">
        <v>49</v>
      </c>
      <c r="D8740" t="s">
        <v>71742</v>
      </c>
      <c r="E8740" t="s">
        <v>70188</v>
      </c>
      <c r="F8740" t="s">
        <v>71743</v>
      </c>
      <c r="G8740" t="s">
        <v>71744</v>
      </c>
      <c r="H8740" t="s">
        <v>71745</v>
      </c>
      <c r="I8740" t="s">
        <v>12119</v>
      </c>
      <c r="J8740" t="s">
        <v>12820</v>
      </c>
      <c r="K8740" t="s">
        <v>12821</v>
      </c>
      <c r="L8740" t="s">
        <v>50</v>
      </c>
      <c r="M8740" t="s">
        <v>5877</v>
      </c>
      <c r="N8740" t="s">
        <v>8593</v>
      </c>
      <c r="O8740" t="s">
        <v>12822</v>
      </c>
      <c r="P8740" t="s">
        <v>71746</v>
      </c>
      <c r="Q8740" t="s">
        <v>71747</v>
      </c>
      <c r="R8740" t="str">
        <f t="shared" si="272"/>
        <v>青州</v>
      </c>
      <c r="S8740" t="str">
        <f t="shared" si="273"/>
        <v>0115</v>
      </c>
    </row>
    <row r="8741" spans="1:19">
      <c r="A8741" t="s">
        <v>71748</v>
      </c>
      <c r="B8741" t="s">
        <v>71749</v>
      </c>
      <c r="C8741" t="s">
        <v>49</v>
      </c>
      <c r="D8741" t="s">
        <v>71750</v>
      </c>
      <c r="E8741" t="s">
        <v>71751</v>
      </c>
      <c r="F8741" t="s">
        <v>71752</v>
      </c>
      <c r="G8741" t="s">
        <v>71753</v>
      </c>
      <c r="H8741" t="s">
        <v>71754</v>
      </c>
      <c r="I8741" t="s">
        <v>4828</v>
      </c>
      <c r="J8741" t="s">
        <v>5395</v>
      </c>
      <c r="K8741" t="s">
        <v>5396</v>
      </c>
      <c r="L8741" t="s">
        <v>60</v>
      </c>
      <c r="M8741" t="s">
        <v>4774</v>
      </c>
      <c r="N8741" t="s">
        <v>5939</v>
      </c>
      <c r="O8741" t="s">
        <v>5397</v>
      </c>
      <c r="P8741" t="s">
        <v>71755</v>
      </c>
      <c r="R8741" t="str">
        <f t="shared" si="272"/>
        <v>奎文</v>
      </c>
      <c r="S8741" t="str">
        <f t="shared" si="273"/>
        <v>0115</v>
      </c>
    </row>
    <row r="8742" spans="1:19">
      <c r="A8742" t="s">
        <v>71756</v>
      </c>
      <c r="B8742" t="s">
        <v>71757</v>
      </c>
      <c r="C8742" t="s">
        <v>49</v>
      </c>
      <c r="D8742" t="s">
        <v>71758</v>
      </c>
      <c r="E8742" t="s">
        <v>70196</v>
      </c>
      <c r="F8742" t="s">
        <v>71759</v>
      </c>
      <c r="G8742" t="s">
        <v>71760</v>
      </c>
      <c r="H8742" t="s">
        <v>71761</v>
      </c>
      <c r="I8742" t="s">
        <v>4852</v>
      </c>
      <c r="J8742" t="s">
        <v>6053</v>
      </c>
      <c r="K8742" t="s">
        <v>6054</v>
      </c>
      <c r="L8742" t="s">
        <v>105</v>
      </c>
      <c r="M8742" t="s">
        <v>6055</v>
      </c>
      <c r="N8742" t="s">
        <v>5030</v>
      </c>
      <c r="O8742" t="s">
        <v>6056</v>
      </c>
      <c r="P8742" t="s">
        <v>71762</v>
      </c>
      <c r="Q8742" t="s">
        <v>71763</v>
      </c>
      <c r="R8742" t="str">
        <f t="shared" si="272"/>
        <v>寿光</v>
      </c>
      <c r="S8742" t="str">
        <f t="shared" si="273"/>
        <v>0115</v>
      </c>
    </row>
    <row r="8743" spans="1:19">
      <c r="A8743" t="s">
        <v>71764</v>
      </c>
      <c r="B8743" t="s">
        <v>71765</v>
      </c>
      <c r="C8743" t="s">
        <v>49</v>
      </c>
      <c r="D8743" t="s">
        <v>71766</v>
      </c>
      <c r="E8743" t="s">
        <v>71340</v>
      </c>
      <c r="F8743" t="s">
        <v>71767</v>
      </c>
      <c r="G8743" t="s">
        <v>71768</v>
      </c>
      <c r="H8743" t="s">
        <v>71769</v>
      </c>
      <c r="I8743" t="s">
        <v>4813</v>
      </c>
      <c r="J8743" t="s">
        <v>4943</v>
      </c>
      <c r="K8743" t="s">
        <v>4944</v>
      </c>
      <c r="L8743" t="s">
        <v>105</v>
      </c>
      <c r="M8743" t="s">
        <v>4945</v>
      </c>
      <c r="O8743" t="s">
        <v>4947</v>
      </c>
      <c r="P8743" t="s">
        <v>71770</v>
      </c>
      <c r="R8743" t="str">
        <f t="shared" si="272"/>
        <v>寿光</v>
      </c>
      <c r="S8743" t="str">
        <f t="shared" si="273"/>
        <v>0115</v>
      </c>
    </row>
    <row r="8744" spans="1:19">
      <c r="A8744" t="s">
        <v>71771</v>
      </c>
      <c r="B8744" t="s">
        <v>71772</v>
      </c>
      <c r="C8744" t="s">
        <v>49</v>
      </c>
      <c r="D8744" t="s">
        <v>71773</v>
      </c>
      <c r="E8744" t="s">
        <v>71355</v>
      </c>
      <c r="F8744" t="s">
        <v>71774</v>
      </c>
      <c r="G8744" t="s">
        <v>71775</v>
      </c>
      <c r="H8744" t="s">
        <v>71776</v>
      </c>
      <c r="I8744" t="s">
        <v>4828</v>
      </c>
      <c r="J8744" t="s">
        <v>12064</v>
      </c>
      <c r="K8744" t="s">
        <v>12065</v>
      </c>
      <c r="L8744" t="s">
        <v>1136</v>
      </c>
      <c r="M8744" t="s">
        <v>5210</v>
      </c>
      <c r="O8744" t="s">
        <v>12066</v>
      </c>
      <c r="P8744" t="s">
        <v>71777</v>
      </c>
      <c r="R8744" t="str">
        <f t="shared" si="272"/>
        <v>昌乐</v>
      </c>
      <c r="S8744" t="str">
        <f t="shared" si="273"/>
        <v>0115</v>
      </c>
    </row>
    <row r="8745" spans="1:19">
      <c r="A8745" t="s">
        <v>71778</v>
      </c>
      <c r="B8745" t="s">
        <v>71779</v>
      </c>
      <c r="C8745" t="s">
        <v>49</v>
      </c>
      <c r="D8745" t="s">
        <v>71780</v>
      </c>
      <c r="E8745" t="s">
        <v>71355</v>
      </c>
      <c r="F8745" t="s">
        <v>71781</v>
      </c>
      <c r="G8745" t="s">
        <v>71782</v>
      </c>
      <c r="H8745" t="s">
        <v>71783</v>
      </c>
      <c r="I8745" t="s">
        <v>4841</v>
      </c>
      <c r="J8745" t="s">
        <v>6470</v>
      </c>
      <c r="K8745" t="s">
        <v>6471</v>
      </c>
      <c r="L8745" t="s">
        <v>77</v>
      </c>
      <c r="M8745" t="s">
        <v>5145</v>
      </c>
      <c r="O8745" t="s">
        <v>6472</v>
      </c>
      <c r="P8745" t="s">
        <v>71784</v>
      </c>
      <c r="R8745" t="str">
        <f t="shared" si="272"/>
        <v>临朐</v>
      </c>
      <c r="S8745" t="str">
        <f t="shared" si="273"/>
        <v>0115</v>
      </c>
    </row>
    <row r="8746" spans="1:19">
      <c r="A8746" t="s">
        <v>71785</v>
      </c>
      <c r="B8746" t="s">
        <v>71786</v>
      </c>
      <c r="C8746" t="s">
        <v>49</v>
      </c>
      <c r="D8746" t="s">
        <v>71787</v>
      </c>
      <c r="E8746" t="s">
        <v>70196</v>
      </c>
      <c r="F8746" t="s">
        <v>71788</v>
      </c>
      <c r="G8746" t="s">
        <v>71789</v>
      </c>
      <c r="H8746" t="s">
        <v>66918</v>
      </c>
      <c r="I8746" t="s">
        <v>4852</v>
      </c>
      <c r="J8746" t="s">
        <v>8680</v>
      </c>
      <c r="K8746" t="s">
        <v>8681</v>
      </c>
      <c r="L8746" t="s">
        <v>60</v>
      </c>
      <c r="M8746" t="s">
        <v>5999</v>
      </c>
      <c r="N8746" t="s">
        <v>5487</v>
      </c>
      <c r="O8746" t="s">
        <v>8682</v>
      </c>
      <c r="P8746" t="s">
        <v>71790</v>
      </c>
      <c r="Q8746" t="s">
        <v>71791</v>
      </c>
      <c r="R8746" t="str">
        <f t="shared" si="272"/>
        <v>奎文</v>
      </c>
      <c r="S8746" t="str">
        <f t="shared" si="273"/>
        <v>0115</v>
      </c>
    </row>
    <row r="8747" spans="1:19">
      <c r="A8747" t="s">
        <v>71792</v>
      </c>
      <c r="B8747" t="s">
        <v>71793</v>
      </c>
      <c r="C8747" t="s">
        <v>49</v>
      </c>
      <c r="D8747" t="s">
        <v>71794</v>
      </c>
      <c r="E8747" t="s">
        <v>70188</v>
      </c>
      <c r="F8747" t="s">
        <v>71795</v>
      </c>
      <c r="G8747" t="s">
        <v>71796</v>
      </c>
      <c r="H8747" t="s">
        <v>71797</v>
      </c>
      <c r="I8747" t="s">
        <v>12844</v>
      </c>
      <c r="J8747" t="s">
        <v>6973</v>
      </c>
      <c r="K8747" t="s">
        <v>6974</v>
      </c>
      <c r="L8747" t="s">
        <v>60</v>
      </c>
      <c r="M8747" t="s">
        <v>5511</v>
      </c>
      <c r="N8747" t="s">
        <v>4775</v>
      </c>
      <c r="O8747" t="s">
        <v>6975</v>
      </c>
      <c r="P8747" t="s">
        <v>71798</v>
      </c>
      <c r="Q8747" t="s">
        <v>71799</v>
      </c>
      <c r="R8747" t="str">
        <f t="shared" si="272"/>
        <v>奎文</v>
      </c>
      <c r="S8747" t="str">
        <f t="shared" si="273"/>
        <v>0115</v>
      </c>
    </row>
    <row r="8748" spans="1:19">
      <c r="A8748" t="s">
        <v>71800</v>
      </c>
      <c r="B8748" t="s">
        <v>71801</v>
      </c>
      <c r="C8748" t="s">
        <v>49</v>
      </c>
      <c r="D8748" t="s">
        <v>71802</v>
      </c>
      <c r="E8748" t="s">
        <v>70196</v>
      </c>
      <c r="F8748" t="s">
        <v>71803</v>
      </c>
      <c r="G8748" t="s">
        <v>71804</v>
      </c>
      <c r="H8748" t="s">
        <v>71805</v>
      </c>
      <c r="I8748" t="s">
        <v>10388</v>
      </c>
      <c r="J8748" t="s">
        <v>5743</v>
      </c>
      <c r="K8748" t="s">
        <v>5744</v>
      </c>
      <c r="L8748" t="s">
        <v>375</v>
      </c>
      <c r="M8748" t="s">
        <v>5745</v>
      </c>
      <c r="N8748" t="s">
        <v>4972</v>
      </c>
      <c r="O8748" t="s">
        <v>5746</v>
      </c>
      <c r="P8748" t="s">
        <v>71806</v>
      </c>
      <c r="Q8748" t="s">
        <v>71807</v>
      </c>
      <c r="R8748" t="str">
        <f t="shared" si="272"/>
        <v>昌邑</v>
      </c>
      <c r="S8748" t="str">
        <f t="shared" si="273"/>
        <v>0115</v>
      </c>
    </row>
    <row r="8749" spans="1:19">
      <c r="A8749" t="s">
        <v>71808</v>
      </c>
      <c r="B8749" t="s">
        <v>71809</v>
      </c>
      <c r="C8749" t="s">
        <v>49</v>
      </c>
      <c r="D8749" t="s">
        <v>71810</v>
      </c>
      <c r="E8749" t="s">
        <v>71355</v>
      </c>
      <c r="F8749" t="s">
        <v>71811</v>
      </c>
      <c r="G8749" t="s">
        <v>71812</v>
      </c>
      <c r="H8749" t="s">
        <v>71813</v>
      </c>
      <c r="I8749" t="s">
        <v>12757</v>
      </c>
      <c r="J8749" t="s">
        <v>6983</v>
      </c>
      <c r="K8749" t="s">
        <v>6984</v>
      </c>
      <c r="L8749" t="s">
        <v>95</v>
      </c>
      <c r="M8749" t="s">
        <v>5682</v>
      </c>
      <c r="O8749" t="s">
        <v>6986</v>
      </c>
      <c r="P8749" t="s">
        <v>71814</v>
      </c>
      <c r="Q8749" t="s">
        <v>71815</v>
      </c>
      <c r="R8749" t="str">
        <f t="shared" si="272"/>
        <v>安丘</v>
      </c>
      <c r="S8749" t="str">
        <f t="shared" si="273"/>
        <v>0115</v>
      </c>
    </row>
    <row r="8750" spans="1:19">
      <c r="A8750" t="s">
        <v>71816</v>
      </c>
      <c r="B8750" t="s">
        <v>71817</v>
      </c>
      <c r="C8750" t="s">
        <v>49</v>
      </c>
      <c r="D8750" t="s">
        <v>71818</v>
      </c>
      <c r="E8750" t="s">
        <v>70196</v>
      </c>
      <c r="F8750" t="s">
        <v>71819</v>
      </c>
      <c r="G8750" t="s">
        <v>71820</v>
      </c>
      <c r="H8750" t="s">
        <v>71821</v>
      </c>
      <c r="I8750" t="s">
        <v>5066</v>
      </c>
      <c r="J8750" t="s">
        <v>6973</v>
      </c>
      <c r="K8750" t="s">
        <v>6974</v>
      </c>
      <c r="L8750" t="s">
        <v>60</v>
      </c>
      <c r="M8750" t="s">
        <v>5511</v>
      </c>
      <c r="N8750" t="s">
        <v>4933</v>
      </c>
      <c r="O8750" t="s">
        <v>6975</v>
      </c>
      <c r="P8750" t="s">
        <v>71822</v>
      </c>
      <c r="Q8750" t="s">
        <v>71823</v>
      </c>
      <c r="R8750" t="str">
        <f t="shared" si="272"/>
        <v>奎文</v>
      </c>
      <c r="S8750" t="str">
        <f t="shared" si="273"/>
        <v>0115</v>
      </c>
    </row>
    <row r="8751" spans="1:19">
      <c r="A8751" t="s">
        <v>71824</v>
      </c>
      <c r="B8751" t="s">
        <v>71825</v>
      </c>
      <c r="C8751" t="s">
        <v>49</v>
      </c>
      <c r="D8751" t="s">
        <v>71826</v>
      </c>
      <c r="E8751" t="s">
        <v>70196</v>
      </c>
      <c r="F8751" t="s">
        <v>71827</v>
      </c>
      <c r="G8751" t="s">
        <v>71828</v>
      </c>
      <c r="H8751" t="s">
        <v>71829</v>
      </c>
      <c r="I8751" t="s">
        <v>4852</v>
      </c>
      <c r="J8751" t="s">
        <v>25985</v>
      </c>
      <c r="K8751" t="s">
        <v>25986</v>
      </c>
      <c r="L8751" t="s">
        <v>77</v>
      </c>
      <c r="M8751" t="s">
        <v>16744</v>
      </c>
      <c r="N8751" t="s">
        <v>4789</v>
      </c>
      <c r="O8751" t="s">
        <v>25987</v>
      </c>
      <c r="P8751" t="s">
        <v>71830</v>
      </c>
      <c r="Q8751" t="s">
        <v>71831</v>
      </c>
      <c r="R8751" t="str">
        <f t="shared" si="272"/>
        <v>临朐</v>
      </c>
      <c r="S8751" t="str">
        <f t="shared" si="273"/>
        <v>0115</v>
      </c>
    </row>
    <row r="8752" spans="1:19">
      <c r="A8752" t="s">
        <v>71832</v>
      </c>
      <c r="B8752" t="s">
        <v>71833</v>
      </c>
      <c r="C8752" t="s">
        <v>49</v>
      </c>
      <c r="D8752" t="s">
        <v>71834</v>
      </c>
      <c r="E8752" t="s">
        <v>70196</v>
      </c>
      <c r="F8752" t="s">
        <v>71835</v>
      </c>
      <c r="G8752" t="s">
        <v>71836</v>
      </c>
      <c r="H8752" t="s">
        <v>71837</v>
      </c>
      <c r="I8752" t="s">
        <v>5184</v>
      </c>
      <c r="J8752" t="s">
        <v>5875</v>
      </c>
      <c r="K8752" t="s">
        <v>5876</v>
      </c>
      <c r="L8752" t="s">
        <v>50</v>
      </c>
      <c r="M8752" t="s">
        <v>5877</v>
      </c>
      <c r="N8752" t="s">
        <v>4789</v>
      </c>
      <c r="O8752" t="s">
        <v>5878</v>
      </c>
      <c r="P8752" t="s">
        <v>71838</v>
      </c>
      <c r="R8752" t="str">
        <f t="shared" si="272"/>
        <v>青州</v>
      </c>
      <c r="S8752" t="str">
        <f t="shared" si="273"/>
        <v>0115</v>
      </c>
    </row>
    <row r="8753" spans="1:19">
      <c r="A8753" t="s">
        <v>71839</v>
      </c>
      <c r="B8753" t="s">
        <v>71840</v>
      </c>
      <c r="C8753" t="s">
        <v>49</v>
      </c>
      <c r="D8753" t="s">
        <v>71841</v>
      </c>
      <c r="E8753" t="s">
        <v>70188</v>
      </c>
      <c r="F8753" t="s">
        <v>71842</v>
      </c>
      <c r="G8753" t="s">
        <v>71843</v>
      </c>
      <c r="H8753" t="s">
        <v>71844</v>
      </c>
      <c r="I8753" t="s">
        <v>12119</v>
      </c>
      <c r="J8753" t="s">
        <v>8545</v>
      </c>
      <c r="K8753" t="s">
        <v>8546</v>
      </c>
      <c r="L8753" t="s">
        <v>60</v>
      </c>
      <c r="M8753" t="s">
        <v>5511</v>
      </c>
      <c r="N8753" t="s">
        <v>5487</v>
      </c>
      <c r="O8753" t="s">
        <v>8547</v>
      </c>
      <c r="P8753" t="s">
        <v>71845</v>
      </c>
      <c r="Q8753" t="s">
        <v>71846</v>
      </c>
      <c r="R8753" t="str">
        <f t="shared" si="272"/>
        <v>奎文</v>
      </c>
      <c r="S8753" t="str">
        <f t="shared" si="273"/>
        <v>0115</v>
      </c>
    </row>
    <row r="8754" spans="1:19">
      <c r="A8754" t="s">
        <v>3858</v>
      </c>
      <c r="B8754" t="s">
        <v>71847</v>
      </c>
      <c r="C8754" t="s">
        <v>49</v>
      </c>
      <c r="D8754" t="s">
        <v>71848</v>
      </c>
      <c r="E8754" t="s">
        <v>71190</v>
      </c>
      <c r="F8754" t="s">
        <v>71849</v>
      </c>
      <c r="G8754" t="s">
        <v>3856</v>
      </c>
      <c r="H8754" t="s">
        <v>71850</v>
      </c>
      <c r="I8754" t="s">
        <v>5560</v>
      </c>
      <c r="J8754" t="s">
        <v>71851</v>
      </c>
      <c r="K8754" t="s">
        <v>71852</v>
      </c>
      <c r="L8754" t="s">
        <v>148</v>
      </c>
      <c r="M8754" t="s">
        <v>5580</v>
      </c>
      <c r="N8754" t="s">
        <v>5907</v>
      </c>
      <c r="O8754" t="s">
        <v>71853</v>
      </c>
      <c r="P8754" t="s">
        <v>71854</v>
      </c>
      <c r="R8754" t="str">
        <f t="shared" si="272"/>
        <v>寒亭</v>
      </c>
      <c r="S8754" t="str">
        <f t="shared" si="273"/>
        <v>0115</v>
      </c>
    </row>
    <row r="8755" spans="1:19">
      <c r="A8755" t="s">
        <v>71855</v>
      </c>
      <c r="B8755" t="s">
        <v>71856</v>
      </c>
      <c r="C8755" t="s">
        <v>49</v>
      </c>
      <c r="D8755" t="s">
        <v>71857</v>
      </c>
      <c r="E8755" t="s">
        <v>71340</v>
      </c>
      <c r="F8755" t="s">
        <v>71858</v>
      </c>
      <c r="G8755" t="s">
        <v>71859</v>
      </c>
      <c r="H8755" t="s">
        <v>71860</v>
      </c>
      <c r="I8755" t="s">
        <v>5541</v>
      </c>
      <c r="J8755" t="s">
        <v>7514</v>
      </c>
      <c r="K8755" t="s">
        <v>7515</v>
      </c>
      <c r="L8755" t="s">
        <v>95</v>
      </c>
      <c r="M8755" t="s">
        <v>5042</v>
      </c>
      <c r="N8755" t="s">
        <v>5056</v>
      </c>
      <c r="O8755" t="s">
        <v>7516</v>
      </c>
      <c r="P8755" t="s">
        <v>71861</v>
      </c>
      <c r="R8755" t="str">
        <f t="shared" si="272"/>
        <v>安丘</v>
      </c>
      <c r="S8755" t="str">
        <f t="shared" si="273"/>
        <v>0115</v>
      </c>
    </row>
    <row r="8756" spans="1:19">
      <c r="A8756" t="s">
        <v>71862</v>
      </c>
      <c r="B8756" t="s">
        <v>71863</v>
      </c>
      <c r="C8756" t="s">
        <v>49</v>
      </c>
      <c r="D8756" t="s">
        <v>71864</v>
      </c>
      <c r="E8756" t="s">
        <v>71865</v>
      </c>
      <c r="F8756" t="s">
        <v>71866</v>
      </c>
      <c r="G8756" t="s">
        <v>71867</v>
      </c>
      <c r="H8756" t="s">
        <v>71854</v>
      </c>
      <c r="I8756" t="s">
        <v>4785</v>
      </c>
      <c r="J8756" t="s">
        <v>6782</v>
      </c>
      <c r="K8756" t="s">
        <v>6783</v>
      </c>
      <c r="L8756" t="s">
        <v>105</v>
      </c>
      <c r="M8756" t="s">
        <v>5224</v>
      </c>
      <c r="O8756" t="s">
        <v>6784</v>
      </c>
      <c r="P8756" t="s">
        <v>71868</v>
      </c>
      <c r="R8756" t="str">
        <f t="shared" si="272"/>
        <v>寿光</v>
      </c>
      <c r="S8756" t="str">
        <f t="shared" si="273"/>
        <v>0115</v>
      </c>
    </row>
    <row r="8757" spans="1:19">
      <c r="A8757" t="s">
        <v>71869</v>
      </c>
      <c r="B8757" t="s">
        <v>71870</v>
      </c>
      <c r="C8757" t="s">
        <v>49</v>
      </c>
      <c r="D8757" t="s">
        <v>71871</v>
      </c>
      <c r="E8757" t="s">
        <v>71355</v>
      </c>
      <c r="F8757" t="s">
        <v>71872</v>
      </c>
      <c r="G8757" t="s">
        <v>71873</v>
      </c>
      <c r="H8757" t="s">
        <v>71874</v>
      </c>
      <c r="I8757" t="s">
        <v>4828</v>
      </c>
      <c r="J8757" t="s">
        <v>10338</v>
      </c>
      <c r="K8757" t="s">
        <v>10339</v>
      </c>
      <c r="L8757" t="s">
        <v>237</v>
      </c>
      <c r="M8757" t="s">
        <v>5247</v>
      </c>
      <c r="O8757" t="s">
        <v>10340</v>
      </c>
      <c r="P8757" t="s">
        <v>71875</v>
      </c>
      <c r="R8757" t="str">
        <f t="shared" si="272"/>
        <v>潍城</v>
      </c>
      <c r="S8757" t="str">
        <f t="shared" si="273"/>
        <v>0115</v>
      </c>
    </row>
    <row r="8758" spans="1:19">
      <c r="A8758" t="s">
        <v>3866</v>
      </c>
      <c r="B8758" t="s">
        <v>71876</v>
      </c>
      <c r="C8758" t="s">
        <v>49</v>
      </c>
      <c r="D8758" t="s">
        <v>71877</v>
      </c>
      <c r="E8758" t="s">
        <v>71878</v>
      </c>
      <c r="F8758" t="s">
        <v>71879</v>
      </c>
      <c r="G8758" t="s">
        <v>3864</v>
      </c>
      <c r="H8758" t="s">
        <v>71880</v>
      </c>
      <c r="I8758" t="s">
        <v>4852</v>
      </c>
      <c r="J8758" t="s">
        <v>5743</v>
      </c>
      <c r="K8758" t="s">
        <v>5744</v>
      </c>
      <c r="L8758" t="s">
        <v>375</v>
      </c>
      <c r="M8758" t="s">
        <v>5745</v>
      </c>
      <c r="N8758" t="s">
        <v>4933</v>
      </c>
      <c r="O8758" t="s">
        <v>5746</v>
      </c>
      <c r="P8758" t="s">
        <v>71881</v>
      </c>
      <c r="R8758" t="str">
        <f t="shared" si="272"/>
        <v>昌邑</v>
      </c>
      <c r="S8758" t="str">
        <f t="shared" si="273"/>
        <v>0115</v>
      </c>
    </row>
    <row r="8759" spans="1:19">
      <c r="A8759" t="s">
        <v>71882</v>
      </c>
      <c r="B8759" t="s">
        <v>71883</v>
      </c>
      <c r="C8759" t="s">
        <v>49</v>
      </c>
      <c r="D8759" t="s">
        <v>71884</v>
      </c>
      <c r="E8759" t="s">
        <v>71885</v>
      </c>
      <c r="F8759" t="s">
        <v>71886</v>
      </c>
      <c r="G8759" t="s">
        <v>71887</v>
      </c>
      <c r="H8759" t="s">
        <v>71888</v>
      </c>
      <c r="I8759" t="s">
        <v>4828</v>
      </c>
      <c r="J8759" t="s">
        <v>6878</v>
      </c>
      <c r="K8759" t="s">
        <v>6879</v>
      </c>
      <c r="L8759" t="s">
        <v>95</v>
      </c>
      <c r="M8759" t="s">
        <v>4844</v>
      </c>
      <c r="N8759" t="s">
        <v>5211</v>
      </c>
      <c r="O8759" t="s">
        <v>6880</v>
      </c>
      <c r="P8759" t="s">
        <v>71889</v>
      </c>
      <c r="R8759" t="str">
        <f t="shared" si="272"/>
        <v>安丘</v>
      </c>
      <c r="S8759" t="str">
        <f t="shared" si="273"/>
        <v>0115</v>
      </c>
    </row>
    <row r="8760" spans="1:19">
      <c r="A8760" t="s">
        <v>71890</v>
      </c>
      <c r="B8760" t="s">
        <v>71891</v>
      </c>
      <c r="C8760" t="s">
        <v>49</v>
      </c>
      <c r="D8760" t="s">
        <v>71892</v>
      </c>
      <c r="E8760" t="s">
        <v>71893</v>
      </c>
      <c r="F8760" t="s">
        <v>71894</v>
      </c>
      <c r="G8760" t="s">
        <v>71895</v>
      </c>
      <c r="H8760" t="s">
        <v>71896</v>
      </c>
      <c r="I8760" t="s">
        <v>5184</v>
      </c>
      <c r="J8760" t="s">
        <v>5658</v>
      </c>
      <c r="K8760" t="s">
        <v>5659</v>
      </c>
      <c r="L8760" t="s">
        <v>114</v>
      </c>
      <c r="M8760" t="s">
        <v>5486</v>
      </c>
      <c r="N8760" t="s">
        <v>4881</v>
      </c>
      <c r="O8760" t="s">
        <v>5660</v>
      </c>
      <c r="P8760" t="s">
        <v>71897</v>
      </c>
      <c r="Q8760" t="s">
        <v>71898</v>
      </c>
      <c r="R8760" t="str">
        <f t="shared" si="272"/>
        <v>高密</v>
      </c>
      <c r="S8760" t="str">
        <f t="shared" si="273"/>
        <v>0115</v>
      </c>
    </row>
    <row r="8761" spans="1:19">
      <c r="A8761" t="s">
        <v>71899</v>
      </c>
      <c r="B8761" t="s">
        <v>71726</v>
      </c>
      <c r="C8761" t="s">
        <v>49</v>
      </c>
      <c r="D8761" t="s">
        <v>71900</v>
      </c>
      <c r="E8761" t="s">
        <v>71355</v>
      </c>
      <c r="F8761" t="s">
        <v>71901</v>
      </c>
      <c r="G8761" t="s">
        <v>71902</v>
      </c>
      <c r="H8761" t="s">
        <v>71903</v>
      </c>
      <c r="I8761" t="s">
        <v>5052</v>
      </c>
      <c r="J8761" t="s">
        <v>25579</v>
      </c>
      <c r="K8761" t="s">
        <v>25580</v>
      </c>
      <c r="L8761" t="s">
        <v>105</v>
      </c>
      <c r="M8761" t="s">
        <v>5769</v>
      </c>
      <c r="O8761" t="s">
        <v>25581</v>
      </c>
      <c r="P8761" t="s">
        <v>71904</v>
      </c>
      <c r="Q8761" t="s">
        <v>71905</v>
      </c>
      <c r="R8761" t="str">
        <f t="shared" si="272"/>
        <v>寿光</v>
      </c>
      <c r="S8761" t="str">
        <f t="shared" si="273"/>
        <v>0115</v>
      </c>
    </row>
    <row r="8762" spans="1:19">
      <c r="A8762" t="s">
        <v>71906</v>
      </c>
      <c r="B8762" t="s">
        <v>71907</v>
      </c>
      <c r="C8762" t="s">
        <v>49</v>
      </c>
      <c r="D8762" t="s">
        <v>71908</v>
      </c>
      <c r="E8762" t="s">
        <v>71355</v>
      </c>
      <c r="F8762" t="s">
        <v>71909</v>
      </c>
      <c r="G8762" t="s">
        <v>71910</v>
      </c>
      <c r="H8762" t="s">
        <v>71777</v>
      </c>
      <c r="I8762" t="s">
        <v>12500</v>
      </c>
      <c r="J8762" t="s">
        <v>9181</v>
      </c>
      <c r="K8762" t="s">
        <v>9182</v>
      </c>
      <c r="L8762" t="s">
        <v>60</v>
      </c>
      <c r="M8762" t="s">
        <v>4774</v>
      </c>
      <c r="O8762" t="s">
        <v>9183</v>
      </c>
      <c r="P8762" t="s">
        <v>71911</v>
      </c>
      <c r="Q8762" t="s">
        <v>71912</v>
      </c>
      <c r="R8762" t="str">
        <f t="shared" si="272"/>
        <v>奎文</v>
      </c>
      <c r="S8762" t="str">
        <f t="shared" si="273"/>
        <v>0115</v>
      </c>
    </row>
    <row r="8763" spans="1:19">
      <c r="A8763" t="s">
        <v>71913</v>
      </c>
      <c r="B8763" t="s">
        <v>71914</v>
      </c>
      <c r="C8763" t="s">
        <v>49</v>
      </c>
      <c r="D8763" t="s">
        <v>71915</v>
      </c>
      <c r="E8763" t="s">
        <v>71355</v>
      </c>
      <c r="F8763" t="s">
        <v>71916</v>
      </c>
      <c r="G8763" t="s">
        <v>71917</v>
      </c>
      <c r="H8763" t="s">
        <v>71918</v>
      </c>
      <c r="I8763" t="s">
        <v>12322</v>
      </c>
      <c r="J8763" t="s">
        <v>10316</v>
      </c>
      <c r="K8763" t="s">
        <v>10317</v>
      </c>
      <c r="L8763" t="s">
        <v>262</v>
      </c>
      <c r="M8763" t="s">
        <v>10318</v>
      </c>
      <c r="O8763" t="s">
        <v>10319</v>
      </c>
      <c r="P8763" t="s">
        <v>71919</v>
      </c>
      <c r="Q8763" t="s">
        <v>71920</v>
      </c>
      <c r="R8763" t="str">
        <f t="shared" si="272"/>
        <v>寒亭</v>
      </c>
      <c r="S8763" t="str">
        <f t="shared" si="273"/>
        <v>0115</v>
      </c>
    </row>
    <row r="8764" spans="1:19">
      <c r="A8764" t="s">
        <v>71921</v>
      </c>
      <c r="B8764" t="s">
        <v>71922</v>
      </c>
      <c r="C8764" t="s">
        <v>49</v>
      </c>
      <c r="D8764" t="s">
        <v>71923</v>
      </c>
      <c r="E8764" t="s">
        <v>71924</v>
      </c>
      <c r="F8764" t="s">
        <v>71925</v>
      </c>
      <c r="G8764" t="s">
        <v>71926</v>
      </c>
      <c r="H8764" t="s">
        <v>71927</v>
      </c>
      <c r="I8764" t="s">
        <v>12119</v>
      </c>
      <c r="J8764" t="s">
        <v>6053</v>
      </c>
      <c r="K8764" t="s">
        <v>6054</v>
      </c>
      <c r="L8764" t="s">
        <v>105</v>
      </c>
      <c r="M8764" t="s">
        <v>6055</v>
      </c>
      <c r="O8764" t="s">
        <v>6056</v>
      </c>
      <c r="P8764" t="s">
        <v>71928</v>
      </c>
      <c r="Q8764" t="s">
        <v>71929</v>
      </c>
      <c r="R8764" t="str">
        <f t="shared" si="272"/>
        <v>寿光</v>
      </c>
      <c r="S8764" t="str">
        <f t="shared" si="273"/>
        <v>0115</v>
      </c>
    </row>
    <row r="8765" spans="1:19">
      <c r="A8765" t="s">
        <v>71930</v>
      </c>
      <c r="B8765" t="s">
        <v>71931</v>
      </c>
      <c r="C8765" t="s">
        <v>49</v>
      </c>
      <c r="D8765" t="s">
        <v>71932</v>
      </c>
      <c r="E8765" t="s">
        <v>71340</v>
      </c>
      <c r="F8765" t="s">
        <v>71933</v>
      </c>
      <c r="G8765" t="s">
        <v>71934</v>
      </c>
      <c r="H8765" t="s">
        <v>71935</v>
      </c>
      <c r="I8765" t="s">
        <v>4828</v>
      </c>
      <c r="J8765" t="s">
        <v>9612</v>
      </c>
      <c r="K8765" t="s">
        <v>12593</v>
      </c>
      <c r="L8765" t="s">
        <v>114</v>
      </c>
      <c r="M8765" t="s">
        <v>4918</v>
      </c>
      <c r="N8765" t="s">
        <v>5907</v>
      </c>
      <c r="O8765" t="s">
        <v>12594</v>
      </c>
      <c r="P8765" t="s">
        <v>71936</v>
      </c>
      <c r="R8765" t="str">
        <f t="shared" si="272"/>
        <v>高密</v>
      </c>
      <c r="S8765" t="str">
        <f t="shared" si="273"/>
        <v>0115</v>
      </c>
    </row>
    <row r="8766" spans="1:19">
      <c r="A8766" t="s">
        <v>71937</v>
      </c>
      <c r="B8766" t="s">
        <v>71595</v>
      </c>
      <c r="C8766" t="s">
        <v>49</v>
      </c>
      <c r="D8766" t="s">
        <v>71938</v>
      </c>
      <c r="E8766" t="s">
        <v>70196</v>
      </c>
      <c r="F8766" t="s">
        <v>71939</v>
      </c>
      <c r="G8766" t="s">
        <v>71940</v>
      </c>
      <c r="H8766" t="s">
        <v>71941</v>
      </c>
      <c r="I8766" t="s">
        <v>4852</v>
      </c>
      <c r="J8766" t="s">
        <v>11706</v>
      </c>
      <c r="K8766" t="s">
        <v>11707</v>
      </c>
      <c r="L8766" t="s">
        <v>105</v>
      </c>
      <c r="M8766" t="s">
        <v>5224</v>
      </c>
      <c r="N8766" t="s">
        <v>6184</v>
      </c>
      <c r="O8766" t="s">
        <v>11708</v>
      </c>
      <c r="P8766" t="s">
        <v>71942</v>
      </c>
      <c r="Q8766" t="s">
        <v>71943</v>
      </c>
      <c r="R8766" t="str">
        <f t="shared" si="272"/>
        <v>寿光</v>
      </c>
      <c r="S8766" t="str">
        <f t="shared" si="273"/>
        <v>0115</v>
      </c>
    </row>
    <row r="8767" spans="1:19">
      <c r="A8767" t="s">
        <v>71944</v>
      </c>
      <c r="B8767" t="s">
        <v>71945</v>
      </c>
      <c r="C8767" t="s">
        <v>49</v>
      </c>
      <c r="D8767" t="s">
        <v>71946</v>
      </c>
      <c r="E8767" t="s">
        <v>70188</v>
      </c>
      <c r="F8767" t="s">
        <v>71947</v>
      </c>
      <c r="G8767" t="s">
        <v>71948</v>
      </c>
      <c r="H8767" t="s">
        <v>71949</v>
      </c>
      <c r="I8767" t="s">
        <v>12119</v>
      </c>
      <c r="J8767" t="s">
        <v>5374</v>
      </c>
      <c r="K8767" t="s">
        <v>5375</v>
      </c>
      <c r="L8767" t="s">
        <v>105</v>
      </c>
      <c r="M8767" t="s">
        <v>5376</v>
      </c>
      <c r="N8767" t="s">
        <v>5056</v>
      </c>
      <c r="O8767" t="s">
        <v>5377</v>
      </c>
      <c r="P8767" t="s">
        <v>71950</v>
      </c>
      <c r="Q8767" t="s">
        <v>71951</v>
      </c>
      <c r="R8767" t="str">
        <f t="shared" si="272"/>
        <v>寿光</v>
      </c>
      <c r="S8767" t="str">
        <f t="shared" si="273"/>
        <v>0115</v>
      </c>
    </row>
    <row r="8768" spans="1:19">
      <c r="A8768" t="s">
        <v>71952</v>
      </c>
      <c r="B8768" t="s">
        <v>71953</v>
      </c>
      <c r="C8768" t="s">
        <v>49</v>
      </c>
      <c r="D8768" t="s">
        <v>71954</v>
      </c>
      <c r="E8768" t="s">
        <v>71340</v>
      </c>
      <c r="F8768" t="s">
        <v>71955</v>
      </c>
      <c r="G8768" t="s">
        <v>71956</v>
      </c>
      <c r="H8768" t="s">
        <v>71936</v>
      </c>
      <c r="I8768" t="s">
        <v>5221</v>
      </c>
      <c r="J8768" t="s">
        <v>6423</v>
      </c>
      <c r="K8768" t="s">
        <v>6424</v>
      </c>
      <c r="L8768" t="s">
        <v>60</v>
      </c>
      <c r="M8768" t="s">
        <v>5511</v>
      </c>
      <c r="N8768" t="s">
        <v>5056</v>
      </c>
      <c r="O8768" t="s">
        <v>6425</v>
      </c>
      <c r="P8768" t="s">
        <v>71957</v>
      </c>
      <c r="Q8768" t="s">
        <v>71958</v>
      </c>
      <c r="R8768" t="str">
        <f t="shared" si="272"/>
        <v>奎文</v>
      </c>
      <c r="S8768" t="str">
        <f t="shared" si="273"/>
        <v>0115</v>
      </c>
    </row>
    <row r="8769" spans="1:19">
      <c r="A8769" t="s">
        <v>71959</v>
      </c>
      <c r="B8769" t="s">
        <v>71960</v>
      </c>
      <c r="C8769" t="s">
        <v>49</v>
      </c>
      <c r="D8769" t="s">
        <v>71961</v>
      </c>
      <c r="E8769" t="s">
        <v>71962</v>
      </c>
      <c r="F8769" t="s">
        <v>71963</v>
      </c>
      <c r="G8769" t="s">
        <v>71964</v>
      </c>
      <c r="H8769" t="s">
        <v>71965</v>
      </c>
      <c r="I8769" t="s">
        <v>4785</v>
      </c>
      <c r="J8769" t="s">
        <v>6689</v>
      </c>
      <c r="K8769" t="s">
        <v>6690</v>
      </c>
      <c r="L8769" t="s">
        <v>237</v>
      </c>
      <c r="M8769" t="s">
        <v>4788</v>
      </c>
      <c r="N8769" t="s">
        <v>8072</v>
      </c>
      <c r="O8769" t="s">
        <v>6691</v>
      </c>
      <c r="P8769" t="s">
        <v>71966</v>
      </c>
      <c r="R8769" t="str">
        <f t="shared" ref="R8769:R8832" si="274">IF(OR(LEFT(L8769,2)="高新"),"奎文",IF(LEFT(L8769,2)="峡山","坊子",IF(LEFT(L8769,2)="滨海","寒亭",LEFT(L8769,2))))</f>
        <v>潍城</v>
      </c>
      <c r="S8769" t="str">
        <f t="shared" ref="S8769:S8832" si="275">TEXT(B8769,"mmdd")</f>
        <v>0115</v>
      </c>
    </row>
    <row r="8770" spans="1:19">
      <c r="A8770" t="s">
        <v>71967</v>
      </c>
      <c r="B8770" t="s">
        <v>71968</v>
      </c>
      <c r="C8770" t="s">
        <v>49</v>
      </c>
      <c r="D8770" t="s">
        <v>71969</v>
      </c>
      <c r="E8770" t="s">
        <v>70363</v>
      </c>
      <c r="F8770" t="s">
        <v>71970</v>
      </c>
      <c r="G8770" t="s">
        <v>71971</v>
      </c>
      <c r="H8770" t="s">
        <v>71972</v>
      </c>
      <c r="I8770" t="s">
        <v>12757</v>
      </c>
      <c r="J8770" t="s">
        <v>5014</v>
      </c>
      <c r="K8770" t="s">
        <v>5015</v>
      </c>
      <c r="L8770" t="s">
        <v>50</v>
      </c>
      <c r="M8770" t="s">
        <v>5016</v>
      </c>
      <c r="N8770" t="s">
        <v>4789</v>
      </c>
      <c r="O8770" t="s">
        <v>5018</v>
      </c>
      <c r="P8770" t="s">
        <v>71973</v>
      </c>
      <c r="R8770" t="str">
        <f t="shared" si="274"/>
        <v>青州</v>
      </c>
      <c r="S8770" t="str">
        <f t="shared" si="275"/>
        <v>0115</v>
      </c>
    </row>
    <row r="8771" spans="1:19">
      <c r="A8771" t="s">
        <v>71974</v>
      </c>
      <c r="B8771" t="s">
        <v>71975</v>
      </c>
      <c r="C8771" t="s">
        <v>49</v>
      </c>
      <c r="D8771" t="s">
        <v>71976</v>
      </c>
      <c r="E8771" t="s">
        <v>70196</v>
      </c>
      <c r="F8771" t="s">
        <v>71977</v>
      </c>
      <c r="G8771" t="s">
        <v>71978</v>
      </c>
      <c r="H8771" t="s">
        <v>71979</v>
      </c>
      <c r="I8771" t="s">
        <v>5052</v>
      </c>
      <c r="J8771" t="s">
        <v>40227</v>
      </c>
      <c r="K8771" t="s">
        <v>40228</v>
      </c>
      <c r="L8771" t="s">
        <v>50</v>
      </c>
      <c r="M8771" t="s">
        <v>5260</v>
      </c>
      <c r="N8771" t="s">
        <v>4817</v>
      </c>
      <c r="O8771" t="s">
        <v>40229</v>
      </c>
      <c r="P8771" t="s">
        <v>71980</v>
      </c>
      <c r="Q8771" t="s">
        <v>71981</v>
      </c>
      <c r="R8771" t="str">
        <f t="shared" si="274"/>
        <v>青州</v>
      </c>
      <c r="S8771" t="str">
        <f t="shared" si="275"/>
        <v>0115</v>
      </c>
    </row>
    <row r="8772" spans="1:19">
      <c r="A8772" t="s">
        <v>71982</v>
      </c>
      <c r="B8772" t="s">
        <v>71983</v>
      </c>
      <c r="C8772" t="s">
        <v>49</v>
      </c>
      <c r="D8772" t="s">
        <v>71984</v>
      </c>
      <c r="E8772" t="s">
        <v>70196</v>
      </c>
      <c r="F8772" t="s">
        <v>71985</v>
      </c>
      <c r="G8772" t="s">
        <v>71986</v>
      </c>
      <c r="H8772" t="s">
        <v>71987</v>
      </c>
      <c r="I8772" t="s">
        <v>5560</v>
      </c>
      <c r="J8772" t="s">
        <v>5636</v>
      </c>
      <c r="K8772" t="s">
        <v>5637</v>
      </c>
      <c r="L8772" t="s">
        <v>105</v>
      </c>
      <c r="M8772" t="s">
        <v>5638</v>
      </c>
      <c r="N8772" t="s">
        <v>5030</v>
      </c>
      <c r="O8772" t="s">
        <v>5639</v>
      </c>
      <c r="P8772" t="s">
        <v>71988</v>
      </c>
      <c r="Q8772" t="s">
        <v>71989</v>
      </c>
      <c r="R8772" t="str">
        <f t="shared" si="274"/>
        <v>寿光</v>
      </c>
      <c r="S8772" t="str">
        <f t="shared" si="275"/>
        <v>0115</v>
      </c>
    </row>
    <row r="8773" spans="1:19">
      <c r="A8773" t="s">
        <v>71990</v>
      </c>
      <c r="B8773" t="s">
        <v>71991</v>
      </c>
      <c r="C8773" t="s">
        <v>49</v>
      </c>
      <c r="D8773" t="s">
        <v>71992</v>
      </c>
      <c r="E8773" t="s">
        <v>71993</v>
      </c>
      <c r="F8773" t="s">
        <v>71994</v>
      </c>
      <c r="G8773" t="s">
        <v>71995</v>
      </c>
      <c r="H8773" t="s">
        <v>71996</v>
      </c>
      <c r="I8773" t="s">
        <v>5052</v>
      </c>
      <c r="J8773" t="s">
        <v>4956</v>
      </c>
      <c r="K8773" t="s">
        <v>4957</v>
      </c>
      <c r="L8773" t="s">
        <v>95</v>
      </c>
      <c r="M8773" t="s">
        <v>4958</v>
      </c>
      <c r="N8773" t="s">
        <v>6184</v>
      </c>
      <c r="O8773" t="s">
        <v>4960</v>
      </c>
      <c r="P8773" t="s">
        <v>71997</v>
      </c>
      <c r="Q8773" t="s">
        <v>71998</v>
      </c>
      <c r="R8773" t="str">
        <f t="shared" si="274"/>
        <v>安丘</v>
      </c>
      <c r="S8773" t="str">
        <f t="shared" si="275"/>
        <v>0115</v>
      </c>
    </row>
    <row r="8774" spans="1:19">
      <c r="A8774" t="s">
        <v>71999</v>
      </c>
      <c r="B8774" t="s">
        <v>72000</v>
      </c>
      <c r="C8774" t="s">
        <v>49</v>
      </c>
      <c r="D8774" t="s">
        <v>72001</v>
      </c>
      <c r="E8774" t="s">
        <v>71355</v>
      </c>
      <c r="F8774" t="s">
        <v>72002</v>
      </c>
      <c r="G8774" t="s">
        <v>72003</v>
      </c>
      <c r="H8774" t="s">
        <v>72004</v>
      </c>
      <c r="I8774" t="s">
        <v>12119</v>
      </c>
      <c r="J8774" t="s">
        <v>8830</v>
      </c>
      <c r="K8774" t="s">
        <v>8831</v>
      </c>
      <c r="L8774" t="s">
        <v>123</v>
      </c>
      <c r="M8774" t="s">
        <v>5364</v>
      </c>
      <c r="O8774" t="s">
        <v>8832</v>
      </c>
      <c r="P8774" t="s">
        <v>72005</v>
      </c>
      <c r="R8774" t="str">
        <f t="shared" si="274"/>
        <v>诸城</v>
      </c>
      <c r="S8774" t="str">
        <f t="shared" si="275"/>
        <v>0115</v>
      </c>
    </row>
    <row r="8775" spans="1:19">
      <c r="A8775" t="s">
        <v>72006</v>
      </c>
      <c r="B8775" t="s">
        <v>72007</v>
      </c>
      <c r="C8775" t="s">
        <v>49</v>
      </c>
      <c r="D8775" t="s">
        <v>72008</v>
      </c>
      <c r="E8775" t="s">
        <v>72009</v>
      </c>
      <c r="F8775" t="s">
        <v>72010</v>
      </c>
      <c r="G8775" t="s">
        <v>72011</v>
      </c>
      <c r="H8775" t="s">
        <v>72012</v>
      </c>
      <c r="I8775" t="s">
        <v>4852</v>
      </c>
      <c r="J8775" t="s">
        <v>7754</v>
      </c>
      <c r="K8775" t="s">
        <v>7755</v>
      </c>
      <c r="L8775" t="s">
        <v>123</v>
      </c>
      <c r="M8775" t="s">
        <v>6022</v>
      </c>
      <c r="N8775" t="s">
        <v>4933</v>
      </c>
      <c r="O8775" t="s">
        <v>7756</v>
      </c>
      <c r="P8775" t="s">
        <v>72013</v>
      </c>
      <c r="R8775" t="str">
        <f t="shared" si="274"/>
        <v>诸城</v>
      </c>
      <c r="S8775" t="str">
        <f t="shared" si="275"/>
        <v>0115</v>
      </c>
    </row>
    <row r="8776" spans="1:19">
      <c r="A8776" t="s">
        <v>72014</v>
      </c>
      <c r="B8776" t="s">
        <v>72015</v>
      </c>
      <c r="C8776" t="s">
        <v>49</v>
      </c>
      <c r="D8776" t="s">
        <v>72016</v>
      </c>
      <c r="E8776" t="s">
        <v>70196</v>
      </c>
      <c r="F8776" t="s">
        <v>72017</v>
      </c>
      <c r="G8776" t="s">
        <v>72018</v>
      </c>
      <c r="H8776" t="s">
        <v>72019</v>
      </c>
      <c r="I8776" t="s">
        <v>4841</v>
      </c>
      <c r="J8776" t="s">
        <v>7952</v>
      </c>
      <c r="K8776" t="s">
        <v>7953</v>
      </c>
      <c r="L8776" t="s">
        <v>114</v>
      </c>
      <c r="M8776" t="s">
        <v>7458</v>
      </c>
      <c r="N8776" t="s">
        <v>4972</v>
      </c>
      <c r="O8776" t="s">
        <v>7954</v>
      </c>
      <c r="P8776" t="s">
        <v>72020</v>
      </c>
      <c r="Q8776" t="s">
        <v>72021</v>
      </c>
      <c r="R8776" t="str">
        <f t="shared" si="274"/>
        <v>高密</v>
      </c>
      <c r="S8776" t="str">
        <f t="shared" si="275"/>
        <v>0115</v>
      </c>
    </row>
    <row r="8777" spans="1:19">
      <c r="A8777" t="s">
        <v>72022</v>
      </c>
      <c r="B8777" t="s">
        <v>72023</v>
      </c>
      <c r="C8777" t="s">
        <v>49</v>
      </c>
      <c r="D8777" t="s">
        <v>72024</v>
      </c>
      <c r="E8777" t="s">
        <v>70196</v>
      </c>
      <c r="F8777" t="s">
        <v>72025</v>
      </c>
      <c r="G8777" t="s">
        <v>72026</v>
      </c>
      <c r="H8777" t="s">
        <v>72027</v>
      </c>
      <c r="I8777" t="s">
        <v>4955</v>
      </c>
      <c r="J8777" t="s">
        <v>6132</v>
      </c>
      <c r="K8777" t="s">
        <v>6133</v>
      </c>
      <c r="L8777" t="s">
        <v>123</v>
      </c>
      <c r="M8777" t="s">
        <v>4932</v>
      </c>
      <c r="N8777" t="s">
        <v>4959</v>
      </c>
      <c r="O8777" t="s">
        <v>6134</v>
      </c>
      <c r="P8777" t="s">
        <v>72028</v>
      </c>
      <c r="Q8777" t="s">
        <v>72029</v>
      </c>
      <c r="R8777" t="str">
        <f t="shared" si="274"/>
        <v>诸城</v>
      </c>
      <c r="S8777" t="str">
        <f t="shared" si="275"/>
        <v>0115</v>
      </c>
    </row>
    <row r="8778" spans="1:19">
      <c r="A8778" t="s">
        <v>72030</v>
      </c>
      <c r="B8778" t="s">
        <v>72031</v>
      </c>
      <c r="C8778" t="s">
        <v>49</v>
      </c>
      <c r="D8778" t="s">
        <v>72032</v>
      </c>
      <c r="E8778" t="s">
        <v>71340</v>
      </c>
      <c r="F8778" t="s">
        <v>72033</v>
      </c>
      <c r="G8778" t="s">
        <v>72034</v>
      </c>
      <c r="H8778" t="s">
        <v>72035</v>
      </c>
      <c r="I8778" t="s">
        <v>4771</v>
      </c>
      <c r="J8778" t="s">
        <v>33095</v>
      </c>
      <c r="K8778" t="s">
        <v>33096</v>
      </c>
      <c r="L8778" t="s">
        <v>50</v>
      </c>
      <c r="M8778" t="s">
        <v>6207</v>
      </c>
      <c r="N8778" t="s">
        <v>5801</v>
      </c>
      <c r="O8778" t="s">
        <v>33097</v>
      </c>
      <c r="P8778" t="s">
        <v>72036</v>
      </c>
      <c r="Q8778" t="s">
        <v>72037</v>
      </c>
      <c r="R8778" t="str">
        <f t="shared" si="274"/>
        <v>青州</v>
      </c>
      <c r="S8778" t="str">
        <f t="shared" si="275"/>
        <v>0115</v>
      </c>
    </row>
    <row r="8779" spans="1:19">
      <c r="A8779" t="s">
        <v>72038</v>
      </c>
      <c r="B8779" t="s">
        <v>72039</v>
      </c>
      <c r="C8779" t="s">
        <v>49</v>
      </c>
      <c r="D8779" t="s">
        <v>72040</v>
      </c>
      <c r="E8779" t="s">
        <v>71340</v>
      </c>
      <c r="F8779" t="s">
        <v>72041</v>
      </c>
      <c r="G8779" t="s">
        <v>72042</v>
      </c>
      <c r="H8779" t="s">
        <v>72043</v>
      </c>
      <c r="I8779" t="s">
        <v>4955</v>
      </c>
      <c r="J8779" t="s">
        <v>5362</v>
      </c>
      <c r="K8779" t="s">
        <v>5363</v>
      </c>
      <c r="L8779" t="s">
        <v>123</v>
      </c>
      <c r="M8779" t="s">
        <v>5364</v>
      </c>
      <c r="N8779" t="s">
        <v>7768</v>
      </c>
      <c r="O8779" t="s">
        <v>5365</v>
      </c>
      <c r="P8779" t="s">
        <v>72044</v>
      </c>
      <c r="Q8779" t="s">
        <v>72045</v>
      </c>
      <c r="R8779" t="str">
        <f t="shared" si="274"/>
        <v>诸城</v>
      </c>
      <c r="S8779" t="str">
        <f t="shared" si="275"/>
        <v>0115</v>
      </c>
    </row>
    <row r="8780" spans="1:19">
      <c r="A8780" t="s">
        <v>72046</v>
      </c>
      <c r="B8780" t="s">
        <v>72047</v>
      </c>
      <c r="C8780" t="s">
        <v>49</v>
      </c>
      <c r="D8780" t="s">
        <v>72048</v>
      </c>
      <c r="E8780" t="s">
        <v>71355</v>
      </c>
      <c r="F8780" t="s">
        <v>72049</v>
      </c>
      <c r="G8780" t="s">
        <v>72050</v>
      </c>
      <c r="H8780" t="s">
        <v>72051</v>
      </c>
      <c r="I8780" t="s">
        <v>12757</v>
      </c>
      <c r="J8780" t="s">
        <v>72052</v>
      </c>
      <c r="K8780" t="s">
        <v>72053</v>
      </c>
      <c r="L8780" t="s">
        <v>114</v>
      </c>
      <c r="M8780" t="s">
        <v>5486</v>
      </c>
      <c r="N8780" t="s">
        <v>6985</v>
      </c>
      <c r="O8780" t="s">
        <v>72054</v>
      </c>
      <c r="P8780" t="s">
        <v>72055</v>
      </c>
      <c r="R8780" t="str">
        <f t="shared" si="274"/>
        <v>高密</v>
      </c>
      <c r="S8780" t="str">
        <f t="shared" si="275"/>
        <v>0115</v>
      </c>
    </row>
    <row r="8781" spans="1:19">
      <c r="A8781" t="s">
        <v>72056</v>
      </c>
      <c r="B8781" t="s">
        <v>72057</v>
      </c>
      <c r="C8781" t="s">
        <v>49</v>
      </c>
      <c r="D8781" t="s">
        <v>72058</v>
      </c>
      <c r="E8781" t="s">
        <v>72059</v>
      </c>
      <c r="F8781" t="s">
        <v>72060</v>
      </c>
      <c r="G8781" t="s">
        <v>72061</v>
      </c>
      <c r="H8781" t="s">
        <v>72062</v>
      </c>
      <c r="I8781" t="s">
        <v>12757</v>
      </c>
      <c r="J8781" t="s">
        <v>4943</v>
      </c>
      <c r="K8781" t="s">
        <v>4944</v>
      </c>
      <c r="L8781" t="s">
        <v>105</v>
      </c>
      <c r="M8781" t="s">
        <v>4945</v>
      </c>
      <c r="N8781" t="s">
        <v>5421</v>
      </c>
      <c r="O8781" t="s">
        <v>4947</v>
      </c>
      <c r="P8781" t="s">
        <v>72063</v>
      </c>
      <c r="Q8781" t="s">
        <v>72064</v>
      </c>
      <c r="R8781" t="str">
        <f t="shared" si="274"/>
        <v>寿光</v>
      </c>
      <c r="S8781" t="str">
        <f t="shared" si="275"/>
        <v>0115</v>
      </c>
    </row>
    <row r="8782" spans="1:19">
      <c r="A8782" t="s">
        <v>72065</v>
      </c>
      <c r="B8782" t="s">
        <v>72066</v>
      </c>
      <c r="C8782" t="s">
        <v>49</v>
      </c>
      <c r="D8782" t="s">
        <v>72067</v>
      </c>
      <c r="E8782" t="s">
        <v>70490</v>
      </c>
      <c r="F8782" t="s">
        <v>72068</v>
      </c>
      <c r="G8782" t="s">
        <v>72069</v>
      </c>
      <c r="H8782" t="s">
        <v>72070</v>
      </c>
      <c r="I8782" t="s">
        <v>5835</v>
      </c>
      <c r="J8782" t="s">
        <v>11292</v>
      </c>
      <c r="K8782" t="s">
        <v>11293</v>
      </c>
      <c r="L8782" t="s">
        <v>86</v>
      </c>
      <c r="M8782" t="s">
        <v>11294</v>
      </c>
      <c r="N8782" t="s">
        <v>4881</v>
      </c>
      <c r="O8782" t="s">
        <v>11295</v>
      </c>
      <c r="P8782" t="s">
        <v>72071</v>
      </c>
      <c r="Q8782" t="s">
        <v>72072</v>
      </c>
      <c r="R8782" t="str">
        <f t="shared" si="274"/>
        <v>坊子</v>
      </c>
      <c r="S8782" t="str">
        <f t="shared" si="275"/>
        <v>0115</v>
      </c>
    </row>
    <row r="8783" spans="1:19">
      <c r="A8783" t="s">
        <v>72073</v>
      </c>
      <c r="B8783" t="s">
        <v>72074</v>
      </c>
      <c r="C8783" t="s">
        <v>49</v>
      </c>
      <c r="D8783" t="s">
        <v>72075</v>
      </c>
      <c r="E8783" t="s">
        <v>71355</v>
      </c>
      <c r="F8783" t="s">
        <v>72076</v>
      </c>
      <c r="G8783" t="s">
        <v>72077</v>
      </c>
      <c r="H8783" t="s">
        <v>72078</v>
      </c>
      <c r="I8783" t="s">
        <v>12119</v>
      </c>
      <c r="J8783" t="s">
        <v>5484</v>
      </c>
      <c r="K8783" t="s">
        <v>5485</v>
      </c>
      <c r="L8783" t="s">
        <v>114</v>
      </c>
      <c r="M8783" t="s">
        <v>5486</v>
      </c>
      <c r="N8783" t="s">
        <v>4832</v>
      </c>
      <c r="O8783" t="s">
        <v>5488</v>
      </c>
      <c r="P8783" t="s">
        <v>72079</v>
      </c>
      <c r="R8783" t="str">
        <f t="shared" si="274"/>
        <v>高密</v>
      </c>
      <c r="S8783" t="str">
        <f t="shared" si="275"/>
        <v>0115</v>
      </c>
    </row>
    <row r="8784" spans="1:19">
      <c r="A8784" t="s">
        <v>72080</v>
      </c>
      <c r="B8784" t="s">
        <v>72081</v>
      </c>
      <c r="C8784" t="s">
        <v>49</v>
      </c>
      <c r="D8784" t="s">
        <v>72082</v>
      </c>
      <c r="E8784" t="s">
        <v>70490</v>
      </c>
      <c r="F8784" t="s">
        <v>72083</v>
      </c>
      <c r="G8784" t="s">
        <v>72084</v>
      </c>
      <c r="H8784" t="s">
        <v>72085</v>
      </c>
      <c r="I8784" t="s">
        <v>5560</v>
      </c>
      <c r="J8784" t="s">
        <v>7996</v>
      </c>
      <c r="K8784" t="s">
        <v>7997</v>
      </c>
      <c r="L8784" t="s">
        <v>237</v>
      </c>
      <c r="M8784" t="s">
        <v>4788</v>
      </c>
      <c r="N8784" t="s">
        <v>4892</v>
      </c>
      <c r="O8784" t="s">
        <v>7998</v>
      </c>
      <c r="P8784" t="s">
        <v>72086</v>
      </c>
      <c r="R8784" t="str">
        <f t="shared" si="274"/>
        <v>潍城</v>
      </c>
      <c r="S8784" t="str">
        <f t="shared" si="275"/>
        <v>0115</v>
      </c>
    </row>
    <row r="8785" spans="1:19">
      <c r="A8785" t="s">
        <v>72087</v>
      </c>
      <c r="B8785" t="s">
        <v>72088</v>
      </c>
      <c r="C8785" t="s">
        <v>49</v>
      </c>
      <c r="D8785" t="s">
        <v>72089</v>
      </c>
      <c r="E8785" t="s">
        <v>71340</v>
      </c>
      <c r="F8785" t="s">
        <v>72090</v>
      </c>
      <c r="G8785" t="s">
        <v>72091</v>
      </c>
      <c r="H8785" t="s">
        <v>72092</v>
      </c>
      <c r="I8785" t="s">
        <v>4852</v>
      </c>
      <c r="J8785" t="s">
        <v>7754</v>
      </c>
      <c r="K8785" t="s">
        <v>7755</v>
      </c>
      <c r="L8785" t="s">
        <v>123</v>
      </c>
      <c r="M8785" t="s">
        <v>6022</v>
      </c>
      <c r="N8785" t="s">
        <v>6794</v>
      </c>
      <c r="O8785" t="s">
        <v>7756</v>
      </c>
      <c r="P8785" t="s">
        <v>72093</v>
      </c>
      <c r="R8785" t="str">
        <f t="shared" si="274"/>
        <v>诸城</v>
      </c>
      <c r="S8785" t="str">
        <f t="shared" si="275"/>
        <v>0115</v>
      </c>
    </row>
    <row r="8786" spans="1:19">
      <c r="A8786" t="s">
        <v>72094</v>
      </c>
      <c r="B8786" t="s">
        <v>72095</v>
      </c>
      <c r="C8786" t="s">
        <v>49</v>
      </c>
      <c r="D8786" t="s">
        <v>72096</v>
      </c>
      <c r="E8786" t="s">
        <v>71340</v>
      </c>
      <c r="F8786" t="s">
        <v>72097</v>
      </c>
      <c r="G8786" t="s">
        <v>72098</v>
      </c>
      <c r="H8786" t="s">
        <v>72099</v>
      </c>
      <c r="I8786" t="s">
        <v>5184</v>
      </c>
      <c r="J8786" t="s">
        <v>9612</v>
      </c>
      <c r="K8786" t="s">
        <v>9613</v>
      </c>
      <c r="L8786" t="s">
        <v>114</v>
      </c>
      <c r="M8786" t="s">
        <v>9614</v>
      </c>
      <c r="N8786" t="s">
        <v>4869</v>
      </c>
      <c r="O8786" t="s">
        <v>9615</v>
      </c>
      <c r="P8786" t="s">
        <v>72100</v>
      </c>
      <c r="R8786" t="str">
        <f t="shared" si="274"/>
        <v>高密</v>
      </c>
      <c r="S8786" t="str">
        <f t="shared" si="275"/>
        <v>0115</v>
      </c>
    </row>
    <row r="8787" spans="1:19">
      <c r="A8787" t="s">
        <v>72101</v>
      </c>
      <c r="B8787" t="s">
        <v>72102</v>
      </c>
      <c r="C8787" t="s">
        <v>49</v>
      </c>
      <c r="D8787" t="s">
        <v>72103</v>
      </c>
      <c r="E8787" t="s">
        <v>70490</v>
      </c>
      <c r="F8787" t="s">
        <v>72104</v>
      </c>
      <c r="G8787" t="s">
        <v>72105</v>
      </c>
      <c r="H8787" t="s">
        <v>72106</v>
      </c>
      <c r="I8787" t="s">
        <v>5407</v>
      </c>
      <c r="J8787" t="s">
        <v>6878</v>
      </c>
      <c r="K8787" t="s">
        <v>6879</v>
      </c>
      <c r="L8787" t="s">
        <v>95</v>
      </c>
      <c r="M8787" t="s">
        <v>4844</v>
      </c>
      <c r="N8787" t="s">
        <v>17415</v>
      </c>
      <c r="O8787" t="s">
        <v>6880</v>
      </c>
      <c r="P8787" t="s">
        <v>72107</v>
      </c>
      <c r="R8787" t="str">
        <f t="shared" si="274"/>
        <v>安丘</v>
      </c>
      <c r="S8787" t="str">
        <f t="shared" si="275"/>
        <v>0115</v>
      </c>
    </row>
    <row r="8788" spans="1:19">
      <c r="A8788" t="s">
        <v>72108</v>
      </c>
      <c r="B8788" t="s">
        <v>72109</v>
      </c>
      <c r="C8788" t="s">
        <v>49</v>
      </c>
      <c r="D8788" t="s">
        <v>72110</v>
      </c>
      <c r="E8788" t="s">
        <v>72111</v>
      </c>
      <c r="F8788" t="s">
        <v>72112</v>
      </c>
      <c r="G8788" t="s">
        <v>72113</v>
      </c>
      <c r="H8788" t="s">
        <v>72114</v>
      </c>
      <c r="I8788" t="s">
        <v>4813</v>
      </c>
      <c r="J8788" t="s">
        <v>5067</v>
      </c>
      <c r="K8788" t="s">
        <v>5068</v>
      </c>
      <c r="L8788" t="s">
        <v>123</v>
      </c>
      <c r="M8788" t="s">
        <v>4932</v>
      </c>
      <c r="N8788" t="s">
        <v>4789</v>
      </c>
      <c r="O8788" t="s">
        <v>5070</v>
      </c>
      <c r="P8788" t="s">
        <v>72115</v>
      </c>
      <c r="R8788" t="str">
        <f t="shared" si="274"/>
        <v>诸城</v>
      </c>
      <c r="S8788" t="str">
        <f t="shared" si="275"/>
        <v>0115</v>
      </c>
    </row>
    <row r="8789" spans="1:19">
      <c r="A8789" t="s">
        <v>72116</v>
      </c>
      <c r="B8789" t="s">
        <v>72117</v>
      </c>
      <c r="C8789" t="s">
        <v>49</v>
      </c>
      <c r="D8789" t="s">
        <v>72118</v>
      </c>
      <c r="E8789" t="s">
        <v>70196</v>
      </c>
      <c r="F8789" t="s">
        <v>72119</v>
      </c>
      <c r="G8789" t="s">
        <v>72120</v>
      </c>
      <c r="H8789" t="s">
        <v>72121</v>
      </c>
      <c r="I8789" t="s">
        <v>4841</v>
      </c>
      <c r="J8789" t="s">
        <v>5578</v>
      </c>
      <c r="K8789" t="s">
        <v>5579</v>
      </c>
      <c r="L8789" t="s">
        <v>148</v>
      </c>
      <c r="M8789" t="s">
        <v>5580</v>
      </c>
      <c r="N8789" t="s">
        <v>5487</v>
      </c>
      <c r="O8789" t="s">
        <v>5581</v>
      </c>
      <c r="P8789" t="s">
        <v>72122</v>
      </c>
      <c r="Q8789" t="s">
        <v>72123</v>
      </c>
      <c r="R8789" t="str">
        <f t="shared" si="274"/>
        <v>寒亭</v>
      </c>
      <c r="S8789" t="str">
        <f t="shared" si="275"/>
        <v>0115</v>
      </c>
    </row>
    <row r="8790" spans="1:19">
      <c r="A8790" t="s">
        <v>72124</v>
      </c>
      <c r="B8790" t="s">
        <v>72125</v>
      </c>
      <c r="C8790" t="s">
        <v>49</v>
      </c>
      <c r="D8790" t="s">
        <v>72126</v>
      </c>
      <c r="E8790" t="s">
        <v>70196</v>
      </c>
      <c r="F8790" t="s">
        <v>72127</v>
      </c>
      <c r="G8790" t="s">
        <v>72128</v>
      </c>
      <c r="H8790" t="s">
        <v>72129</v>
      </c>
      <c r="I8790" t="s">
        <v>4955</v>
      </c>
      <c r="J8790" t="s">
        <v>5109</v>
      </c>
      <c r="K8790" t="s">
        <v>5110</v>
      </c>
      <c r="L8790" t="s">
        <v>50</v>
      </c>
      <c r="M8790" t="s">
        <v>5111</v>
      </c>
      <c r="N8790" t="s">
        <v>6985</v>
      </c>
      <c r="O8790" t="s">
        <v>5113</v>
      </c>
      <c r="P8790" t="s">
        <v>72130</v>
      </c>
      <c r="Q8790" t="s">
        <v>72131</v>
      </c>
      <c r="R8790" t="str">
        <f t="shared" si="274"/>
        <v>青州</v>
      </c>
      <c r="S8790" t="str">
        <f t="shared" si="275"/>
        <v>0115</v>
      </c>
    </row>
    <row r="8791" spans="1:19">
      <c r="A8791" t="s">
        <v>72132</v>
      </c>
      <c r="B8791" t="s">
        <v>72133</v>
      </c>
      <c r="C8791" t="s">
        <v>49</v>
      </c>
      <c r="D8791" t="s">
        <v>72134</v>
      </c>
      <c r="E8791" t="s">
        <v>70196</v>
      </c>
      <c r="F8791" t="s">
        <v>72135</v>
      </c>
      <c r="G8791" t="s">
        <v>72136</v>
      </c>
      <c r="H8791" t="s">
        <v>72137</v>
      </c>
      <c r="I8791" t="s">
        <v>4852</v>
      </c>
      <c r="J8791" t="s">
        <v>5234</v>
      </c>
      <c r="K8791" t="s">
        <v>5235</v>
      </c>
      <c r="L8791" t="s">
        <v>50</v>
      </c>
      <c r="M8791" t="s">
        <v>5236</v>
      </c>
      <c r="N8791" t="s">
        <v>5296</v>
      </c>
      <c r="O8791" t="s">
        <v>5237</v>
      </c>
      <c r="P8791" t="s">
        <v>72138</v>
      </c>
      <c r="Q8791" t="s">
        <v>72139</v>
      </c>
      <c r="R8791" t="str">
        <f t="shared" si="274"/>
        <v>青州</v>
      </c>
      <c r="S8791" t="str">
        <f t="shared" si="275"/>
        <v>0115</v>
      </c>
    </row>
    <row r="8792" spans="1:19">
      <c r="A8792" t="s">
        <v>72140</v>
      </c>
      <c r="B8792" t="s">
        <v>72141</v>
      </c>
      <c r="C8792" t="s">
        <v>49</v>
      </c>
      <c r="D8792" t="s">
        <v>72142</v>
      </c>
      <c r="E8792" t="s">
        <v>72143</v>
      </c>
      <c r="F8792" t="s">
        <v>72144</v>
      </c>
      <c r="G8792" t="s">
        <v>72145</v>
      </c>
      <c r="H8792" t="s">
        <v>72146</v>
      </c>
      <c r="I8792" t="s">
        <v>5327</v>
      </c>
      <c r="J8792" t="s">
        <v>11079</v>
      </c>
      <c r="K8792" t="s">
        <v>11080</v>
      </c>
      <c r="L8792" t="s">
        <v>50</v>
      </c>
      <c r="M8792" t="s">
        <v>5877</v>
      </c>
      <c r="N8792" t="s">
        <v>4933</v>
      </c>
      <c r="O8792" t="s">
        <v>11081</v>
      </c>
      <c r="P8792" t="s">
        <v>72147</v>
      </c>
      <c r="R8792" t="str">
        <f t="shared" si="274"/>
        <v>青州</v>
      </c>
      <c r="S8792" t="str">
        <f t="shared" si="275"/>
        <v>0115</v>
      </c>
    </row>
    <row r="8793" spans="1:19">
      <c r="A8793" t="s">
        <v>3810</v>
      </c>
      <c r="B8793" t="s">
        <v>72148</v>
      </c>
      <c r="C8793" t="s">
        <v>49</v>
      </c>
      <c r="D8793" t="s">
        <v>72149</v>
      </c>
      <c r="E8793" t="s">
        <v>72150</v>
      </c>
      <c r="F8793" t="s">
        <v>72151</v>
      </c>
      <c r="G8793" t="s">
        <v>3808</v>
      </c>
      <c r="H8793" t="s">
        <v>72152</v>
      </c>
      <c r="I8793" t="s">
        <v>5052</v>
      </c>
      <c r="J8793" t="s">
        <v>6053</v>
      </c>
      <c r="K8793" t="s">
        <v>6054</v>
      </c>
      <c r="L8793" t="s">
        <v>105</v>
      </c>
      <c r="M8793" t="s">
        <v>6055</v>
      </c>
      <c r="N8793" t="s">
        <v>8593</v>
      </c>
      <c r="O8793" t="s">
        <v>6056</v>
      </c>
      <c r="Q8793" t="s">
        <v>66502</v>
      </c>
      <c r="R8793" t="str">
        <f t="shared" si="274"/>
        <v>寿光</v>
      </c>
      <c r="S8793" t="str">
        <f t="shared" si="275"/>
        <v>0115</v>
      </c>
    </row>
    <row r="8794" spans="1:19">
      <c r="A8794" t="s">
        <v>72153</v>
      </c>
      <c r="B8794" t="s">
        <v>72154</v>
      </c>
      <c r="C8794" t="s">
        <v>49</v>
      </c>
      <c r="D8794" t="s">
        <v>72155</v>
      </c>
      <c r="E8794" t="s">
        <v>70188</v>
      </c>
      <c r="F8794" t="s">
        <v>72156</v>
      </c>
      <c r="G8794" t="s">
        <v>72157</v>
      </c>
      <c r="H8794" t="s">
        <v>72158</v>
      </c>
      <c r="I8794" t="s">
        <v>12757</v>
      </c>
      <c r="J8794" t="s">
        <v>14692</v>
      </c>
      <c r="K8794" t="s">
        <v>14693</v>
      </c>
      <c r="L8794" t="s">
        <v>123</v>
      </c>
      <c r="M8794" t="s">
        <v>14694</v>
      </c>
      <c r="N8794" t="s">
        <v>5939</v>
      </c>
      <c r="O8794" t="s">
        <v>14695</v>
      </c>
      <c r="P8794" t="s">
        <v>72159</v>
      </c>
      <c r="Q8794" t="s">
        <v>72160</v>
      </c>
      <c r="R8794" t="str">
        <f t="shared" si="274"/>
        <v>诸城</v>
      </c>
      <c r="S8794" t="str">
        <f t="shared" si="275"/>
        <v>0115</v>
      </c>
    </row>
    <row r="8795" spans="1:19">
      <c r="A8795" t="s">
        <v>72161</v>
      </c>
      <c r="B8795" t="s">
        <v>72162</v>
      </c>
      <c r="C8795" t="s">
        <v>49</v>
      </c>
      <c r="D8795" t="s">
        <v>72163</v>
      </c>
      <c r="E8795" t="s">
        <v>72164</v>
      </c>
      <c r="F8795" t="s">
        <v>72165</v>
      </c>
      <c r="G8795" t="s">
        <v>72166</v>
      </c>
      <c r="H8795" t="s">
        <v>72167</v>
      </c>
      <c r="I8795" t="s">
        <v>4785</v>
      </c>
      <c r="J8795" t="s">
        <v>23736</v>
      </c>
      <c r="K8795" t="s">
        <v>23737</v>
      </c>
      <c r="L8795" t="s">
        <v>114</v>
      </c>
      <c r="M8795" t="s">
        <v>20678</v>
      </c>
      <c r="N8795" t="s">
        <v>5619</v>
      </c>
      <c r="O8795" t="s">
        <v>23738</v>
      </c>
      <c r="P8795" t="s">
        <v>72109</v>
      </c>
      <c r="R8795" t="str">
        <f t="shared" si="274"/>
        <v>高密</v>
      </c>
      <c r="S8795" t="str">
        <f t="shared" si="275"/>
        <v>0115</v>
      </c>
    </row>
    <row r="8796" spans="1:19">
      <c r="A8796" t="s">
        <v>72168</v>
      </c>
      <c r="B8796" t="s">
        <v>72169</v>
      </c>
      <c r="C8796" t="s">
        <v>49</v>
      </c>
      <c r="D8796" t="s">
        <v>72170</v>
      </c>
      <c r="E8796" t="s">
        <v>72171</v>
      </c>
      <c r="F8796" t="s">
        <v>72172</v>
      </c>
      <c r="G8796" t="s">
        <v>72173</v>
      </c>
      <c r="H8796" t="s">
        <v>72174</v>
      </c>
      <c r="I8796" t="s">
        <v>12119</v>
      </c>
      <c r="J8796" t="s">
        <v>5636</v>
      </c>
      <c r="K8796" t="s">
        <v>5637</v>
      </c>
      <c r="L8796" t="s">
        <v>105</v>
      </c>
      <c r="M8796" t="s">
        <v>5638</v>
      </c>
      <c r="O8796" t="s">
        <v>5639</v>
      </c>
      <c r="P8796" t="s">
        <v>72175</v>
      </c>
      <c r="R8796" t="str">
        <f t="shared" si="274"/>
        <v>寿光</v>
      </c>
      <c r="S8796" t="str">
        <f t="shared" si="275"/>
        <v>0115</v>
      </c>
    </row>
    <row r="8797" spans="1:19">
      <c r="A8797" t="s">
        <v>72176</v>
      </c>
      <c r="B8797" t="s">
        <v>72177</v>
      </c>
      <c r="C8797" t="s">
        <v>49</v>
      </c>
      <c r="D8797" t="s">
        <v>72178</v>
      </c>
      <c r="E8797" t="s">
        <v>72179</v>
      </c>
      <c r="F8797" t="s">
        <v>72180</v>
      </c>
      <c r="G8797" t="s">
        <v>72181</v>
      </c>
      <c r="H8797" t="s">
        <v>72182</v>
      </c>
      <c r="I8797" t="s">
        <v>5407</v>
      </c>
      <c r="J8797" t="s">
        <v>4902</v>
      </c>
      <c r="K8797" t="s">
        <v>4903</v>
      </c>
      <c r="L8797" t="s">
        <v>60</v>
      </c>
      <c r="M8797" t="s">
        <v>4904</v>
      </c>
      <c r="O8797" t="s">
        <v>4906</v>
      </c>
      <c r="P8797" t="s">
        <v>72183</v>
      </c>
      <c r="R8797" t="str">
        <f t="shared" si="274"/>
        <v>奎文</v>
      </c>
      <c r="S8797" t="str">
        <f t="shared" si="275"/>
        <v>0115</v>
      </c>
    </row>
    <row r="8798" spans="1:19">
      <c r="A8798" t="s">
        <v>72184</v>
      </c>
      <c r="B8798" t="s">
        <v>72185</v>
      </c>
      <c r="C8798" t="s">
        <v>49</v>
      </c>
      <c r="D8798" t="s">
        <v>72186</v>
      </c>
      <c r="E8798" t="s">
        <v>71054</v>
      </c>
      <c r="F8798" t="s">
        <v>72187</v>
      </c>
      <c r="G8798" t="s">
        <v>72188</v>
      </c>
      <c r="H8798" t="s">
        <v>72189</v>
      </c>
      <c r="I8798" t="s">
        <v>5822</v>
      </c>
      <c r="J8798" t="s">
        <v>9472</v>
      </c>
      <c r="K8798" t="s">
        <v>9473</v>
      </c>
      <c r="L8798" t="s">
        <v>95</v>
      </c>
      <c r="M8798" t="s">
        <v>5757</v>
      </c>
      <c r="N8798" t="s">
        <v>5069</v>
      </c>
      <c r="O8798" t="s">
        <v>9474</v>
      </c>
      <c r="P8798" t="s">
        <v>72190</v>
      </c>
      <c r="R8798" t="str">
        <f t="shared" si="274"/>
        <v>安丘</v>
      </c>
      <c r="S8798" t="str">
        <f t="shared" si="275"/>
        <v>0115</v>
      </c>
    </row>
    <row r="8799" spans="1:19">
      <c r="A8799" t="s">
        <v>72191</v>
      </c>
      <c r="B8799" t="s">
        <v>72192</v>
      </c>
      <c r="C8799" t="s">
        <v>49</v>
      </c>
      <c r="D8799" t="s">
        <v>72193</v>
      </c>
      <c r="E8799" t="s">
        <v>71924</v>
      </c>
      <c r="F8799" t="s">
        <v>72194</v>
      </c>
      <c r="G8799" t="s">
        <v>72195</v>
      </c>
      <c r="H8799" t="s">
        <v>72174</v>
      </c>
      <c r="I8799" t="s">
        <v>5052</v>
      </c>
      <c r="J8799" t="s">
        <v>5497</v>
      </c>
      <c r="K8799" t="s">
        <v>5498</v>
      </c>
      <c r="L8799" t="s">
        <v>375</v>
      </c>
      <c r="M8799" t="s">
        <v>5499</v>
      </c>
      <c r="N8799" t="s">
        <v>5056</v>
      </c>
      <c r="O8799" t="s">
        <v>5500</v>
      </c>
      <c r="P8799" t="s">
        <v>72196</v>
      </c>
      <c r="R8799" t="str">
        <f t="shared" si="274"/>
        <v>昌邑</v>
      </c>
      <c r="S8799" t="str">
        <f t="shared" si="275"/>
        <v>0115</v>
      </c>
    </row>
    <row r="8800" spans="1:19">
      <c r="A8800" t="s">
        <v>72197</v>
      </c>
      <c r="B8800" t="s">
        <v>72198</v>
      </c>
      <c r="C8800" t="s">
        <v>49</v>
      </c>
      <c r="D8800" t="s">
        <v>72199</v>
      </c>
      <c r="E8800" t="s">
        <v>72200</v>
      </c>
      <c r="F8800" t="s">
        <v>72201</v>
      </c>
      <c r="G8800" t="s">
        <v>72202</v>
      </c>
      <c r="H8800" t="s">
        <v>72203</v>
      </c>
      <c r="I8800" t="s">
        <v>4785</v>
      </c>
      <c r="J8800" t="s">
        <v>11207</v>
      </c>
      <c r="K8800" t="s">
        <v>11208</v>
      </c>
      <c r="L8800" t="s">
        <v>123</v>
      </c>
      <c r="M8800" t="s">
        <v>7767</v>
      </c>
      <c r="N8800" t="s">
        <v>7890</v>
      </c>
      <c r="O8800" t="s">
        <v>11209</v>
      </c>
      <c r="P8800" t="s">
        <v>72204</v>
      </c>
      <c r="Q8800" t="s">
        <v>72205</v>
      </c>
      <c r="R8800" t="str">
        <f t="shared" si="274"/>
        <v>诸城</v>
      </c>
      <c r="S8800" t="str">
        <f t="shared" si="275"/>
        <v>0115</v>
      </c>
    </row>
    <row r="8801" spans="1:19">
      <c r="A8801" t="s">
        <v>72206</v>
      </c>
      <c r="B8801" t="s">
        <v>70373</v>
      </c>
      <c r="C8801" t="s">
        <v>49</v>
      </c>
      <c r="D8801" t="s">
        <v>72207</v>
      </c>
      <c r="E8801" t="s">
        <v>70188</v>
      </c>
      <c r="F8801" t="s">
        <v>72208</v>
      </c>
      <c r="G8801" t="s">
        <v>72209</v>
      </c>
      <c r="H8801" t="s">
        <v>72210</v>
      </c>
      <c r="I8801" t="s">
        <v>12119</v>
      </c>
      <c r="J8801" t="s">
        <v>12539</v>
      </c>
      <c r="K8801" t="s">
        <v>12540</v>
      </c>
      <c r="L8801" t="s">
        <v>123</v>
      </c>
      <c r="M8801" t="s">
        <v>4994</v>
      </c>
      <c r="N8801" t="s">
        <v>5112</v>
      </c>
      <c r="O8801" t="s">
        <v>12541</v>
      </c>
      <c r="P8801" t="s">
        <v>72211</v>
      </c>
      <c r="Q8801" t="s">
        <v>72212</v>
      </c>
      <c r="R8801" t="str">
        <f t="shared" si="274"/>
        <v>诸城</v>
      </c>
      <c r="S8801" t="str">
        <f t="shared" si="275"/>
        <v>0115</v>
      </c>
    </row>
    <row r="8802" spans="1:19">
      <c r="A8802" t="s">
        <v>72213</v>
      </c>
      <c r="B8802" t="s">
        <v>72214</v>
      </c>
      <c r="C8802" t="s">
        <v>49</v>
      </c>
      <c r="D8802" t="s">
        <v>72215</v>
      </c>
      <c r="E8802" t="s">
        <v>72216</v>
      </c>
      <c r="F8802" t="s">
        <v>72217</v>
      </c>
      <c r="G8802" t="s">
        <v>72218</v>
      </c>
      <c r="H8802" t="s">
        <v>72219</v>
      </c>
      <c r="I8802" t="s">
        <v>12119</v>
      </c>
      <c r="J8802" t="s">
        <v>15385</v>
      </c>
      <c r="K8802" t="s">
        <v>15386</v>
      </c>
      <c r="L8802" t="s">
        <v>123</v>
      </c>
      <c r="M8802" t="s">
        <v>4932</v>
      </c>
      <c r="N8802" t="s">
        <v>6601</v>
      </c>
      <c r="O8802" t="s">
        <v>15387</v>
      </c>
      <c r="P8802" t="s">
        <v>72220</v>
      </c>
      <c r="R8802" t="str">
        <f t="shared" si="274"/>
        <v>诸城</v>
      </c>
      <c r="S8802" t="str">
        <f t="shared" si="275"/>
        <v>0115</v>
      </c>
    </row>
    <row r="8803" spans="1:19">
      <c r="A8803" t="s">
        <v>72221</v>
      </c>
      <c r="B8803" t="s">
        <v>72222</v>
      </c>
      <c r="C8803" t="s">
        <v>49</v>
      </c>
      <c r="D8803" t="s">
        <v>72223</v>
      </c>
      <c r="E8803" t="s">
        <v>70196</v>
      </c>
      <c r="F8803" t="s">
        <v>72224</v>
      </c>
      <c r="G8803" t="s">
        <v>72225</v>
      </c>
      <c r="H8803" t="s">
        <v>72226</v>
      </c>
      <c r="I8803" t="s">
        <v>4785</v>
      </c>
      <c r="J8803" t="s">
        <v>8915</v>
      </c>
      <c r="K8803" t="s">
        <v>8916</v>
      </c>
      <c r="L8803" t="s">
        <v>86</v>
      </c>
      <c r="M8803" t="s">
        <v>7679</v>
      </c>
      <c r="N8803" t="s">
        <v>5069</v>
      </c>
      <c r="O8803" t="s">
        <v>8917</v>
      </c>
      <c r="P8803" t="s">
        <v>72227</v>
      </c>
      <c r="Q8803" t="s">
        <v>72228</v>
      </c>
      <c r="R8803" t="str">
        <f t="shared" si="274"/>
        <v>坊子</v>
      </c>
      <c r="S8803" t="str">
        <f t="shared" si="275"/>
        <v>0115</v>
      </c>
    </row>
    <row r="8804" spans="1:19">
      <c r="A8804" t="s">
        <v>72229</v>
      </c>
      <c r="B8804" t="s">
        <v>72230</v>
      </c>
      <c r="C8804" t="s">
        <v>49</v>
      </c>
      <c r="D8804" t="s">
        <v>72231</v>
      </c>
      <c r="E8804" t="s">
        <v>71355</v>
      </c>
      <c r="F8804" t="s">
        <v>72232</v>
      </c>
      <c r="G8804" t="s">
        <v>72233</v>
      </c>
      <c r="H8804" t="s">
        <v>72234</v>
      </c>
      <c r="I8804" t="s">
        <v>4771</v>
      </c>
      <c r="J8804" t="s">
        <v>7278</v>
      </c>
      <c r="K8804" t="s">
        <v>7279</v>
      </c>
      <c r="L8804" t="s">
        <v>105</v>
      </c>
      <c r="M8804" t="s">
        <v>5089</v>
      </c>
      <c r="O8804" t="s">
        <v>7280</v>
      </c>
      <c r="P8804" t="s">
        <v>72235</v>
      </c>
      <c r="Q8804" t="s">
        <v>72236</v>
      </c>
      <c r="R8804" t="str">
        <f t="shared" si="274"/>
        <v>寿光</v>
      </c>
      <c r="S8804" t="str">
        <f t="shared" si="275"/>
        <v>0115</v>
      </c>
    </row>
    <row r="8805" spans="1:19">
      <c r="A8805" t="s">
        <v>72237</v>
      </c>
      <c r="B8805" t="s">
        <v>72238</v>
      </c>
      <c r="C8805" t="s">
        <v>49</v>
      </c>
      <c r="D8805" t="s">
        <v>72239</v>
      </c>
      <c r="E8805" t="s">
        <v>70196</v>
      </c>
      <c r="F8805" t="s">
        <v>72240</v>
      </c>
      <c r="G8805" t="s">
        <v>72241</v>
      </c>
      <c r="H8805" t="s">
        <v>72242</v>
      </c>
      <c r="I8805" t="s">
        <v>4955</v>
      </c>
      <c r="J8805" t="s">
        <v>5109</v>
      </c>
      <c r="K8805" t="s">
        <v>5110</v>
      </c>
      <c r="L8805" t="s">
        <v>50</v>
      </c>
      <c r="M8805" t="s">
        <v>5111</v>
      </c>
      <c r="N8805" t="s">
        <v>5960</v>
      </c>
      <c r="O8805" t="s">
        <v>5113</v>
      </c>
      <c r="P8805" t="s">
        <v>72243</v>
      </c>
      <c r="Q8805" t="s">
        <v>72244</v>
      </c>
      <c r="R8805" t="str">
        <f t="shared" si="274"/>
        <v>青州</v>
      </c>
      <c r="S8805" t="str">
        <f t="shared" si="275"/>
        <v>0115</v>
      </c>
    </row>
    <row r="8806" spans="1:19">
      <c r="A8806" t="s">
        <v>72245</v>
      </c>
      <c r="B8806" t="s">
        <v>72246</v>
      </c>
      <c r="C8806" t="s">
        <v>49</v>
      </c>
      <c r="D8806" t="s">
        <v>72247</v>
      </c>
      <c r="E8806" t="s">
        <v>72248</v>
      </c>
      <c r="F8806" t="s">
        <v>72249</v>
      </c>
      <c r="G8806" t="s">
        <v>72250</v>
      </c>
      <c r="H8806" t="s">
        <v>72251</v>
      </c>
      <c r="I8806" t="s">
        <v>4785</v>
      </c>
      <c r="J8806" t="s">
        <v>6722</v>
      </c>
      <c r="K8806" t="s">
        <v>6723</v>
      </c>
      <c r="L8806" t="s">
        <v>95</v>
      </c>
      <c r="M8806" t="s">
        <v>5055</v>
      </c>
      <c r="O8806" t="s">
        <v>6724</v>
      </c>
      <c r="P8806" t="s">
        <v>72252</v>
      </c>
      <c r="R8806" t="str">
        <f t="shared" si="274"/>
        <v>安丘</v>
      </c>
      <c r="S8806" t="str">
        <f t="shared" si="275"/>
        <v>0115</v>
      </c>
    </row>
    <row r="8807" spans="1:19">
      <c r="A8807" t="s">
        <v>72253</v>
      </c>
      <c r="B8807" t="s">
        <v>72254</v>
      </c>
      <c r="C8807" t="s">
        <v>49</v>
      </c>
      <c r="D8807" t="s">
        <v>72255</v>
      </c>
      <c r="E8807" t="s">
        <v>71355</v>
      </c>
      <c r="F8807" t="s">
        <v>72256</v>
      </c>
      <c r="G8807" t="s">
        <v>72257</v>
      </c>
      <c r="H8807" t="s">
        <v>72258</v>
      </c>
      <c r="I8807" t="s">
        <v>4852</v>
      </c>
      <c r="J8807" t="s">
        <v>5731</v>
      </c>
      <c r="K8807" t="s">
        <v>5732</v>
      </c>
      <c r="L8807" t="s">
        <v>77</v>
      </c>
      <c r="M8807" t="s">
        <v>5733</v>
      </c>
      <c r="O8807" t="s">
        <v>5734</v>
      </c>
      <c r="R8807" t="str">
        <f t="shared" si="274"/>
        <v>临朐</v>
      </c>
      <c r="S8807" t="str">
        <f t="shared" si="275"/>
        <v>0115</v>
      </c>
    </row>
    <row r="8808" spans="1:19">
      <c r="A8808" t="s">
        <v>72259</v>
      </c>
      <c r="B8808" t="s">
        <v>72260</v>
      </c>
      <c r="C8808" t="s">
        <v>49</v>
      </c>
      <c r="D8808" t="s">
        <v>72261</v>
      </c>
      <c r="E8808" t="s">
        <v>72262</v>
      </c>
      <c r="F8808" t="s">
        <v>72263</v>
      </c>
      <c r="G8808" t="s">
        <v>72264</v>
      </c>
      <c r="H8808" t="s">
        <v>72265</v>
      </c>
      <c r="I8808" t="s">
        <v>12119</v>
      </c>
      <c r="J8808" t="s">
        <v>6528</v>
      </c>
      <c r="K8808" t="s">
        <v>6529</v>
      </c>
      <c r="L8808" t="s">
        <v>60</v>
      </c>
      <c r="M8808" t="s">
        <v>4774</v>
      </c>
      <c r="O8808" t="s">
        <v>6531</v>
      </c>
      <c r="P8808" t="s">
        <v>72266</v>
      </c>
      <c r="R8808" t="str">
        <f t="shared" si="274"/>
        <v>奎文</v>
      </c>
      <c r="S8808" t="str">
        <f t="shared" si="275"/>
        <v>0115</v>
      </c>
    </row>
    <row r="8809" spans="1:19">
      <c r="A8809" t="s">
        <v>3834</v>
      </c>
      <c r="B8809" t="s">
        <v>72267</v>
      </c>
      <c r="C8809" t="s">
        <v>49</v>
      </c>
      <c r="D8809" t="s">
        <v>72268</v>
      </c>
      <c r="E8809" t="s">
        <v>72269</v>
      </c>
      <c r="F8809" t="s">
        <v>72270</v>
      </c>
      <c r="G8809" t="s">
        <v>3832</v>
      </c>
      <c r="H8809" t="s">
        <v>72271</v>
      </c>
      <c r="I8809" t="s">
        <v>5560</v>
      </c>
      <c r="J8809" t="s">
        <v>5462</v>
      </c>
      <c r="K8809" t="s">
        <v>5463</v>
      </c>
      <c r="L8809" t="s">
        <v>95</v>
      </c>
      <c r="M8809" t="s">
        <v>4844</v>
      </c>
      <c r="N8809" t="s">
        <v>4789</v>
      </c>
      <c r="O8809" t="s">
        <v>5464</v>
      </c>
      <c r="P8809" t="s">
        <v>72272</v>
      </c>
      <c r="Q8809" t="s">
        <v>72273</v>
      </c>
      <c r="R8809" t="str">
        <f t="shared" si="274"/>
        <v>安丘</v>
      </c>
      <c r="S8809" t="str">
        <f t="shared" si="275"/>
        <v>0115</v>
      </c>
    </row>
    <row r="8810" spans="1:19">
      <c r="A8810" t="s">
        <v>72274</v>
      </c>
      <c r="B8810" t="s">
        <v>72275</v>
      </c>
      <c r="C8810" t="s">
        <v>49</v>
      </c>
      <c r="D8810" t="s">
        <v>72276</v>
      </c>
      <c r="E8810" t="s">
        <v>71340</v>
      </c>
      <c r="F8810" t="s">
        <v>72277</v>
      </c>
      <c r="G8810" t="s">
        <v>72278</v>
      </c>
      <c r="H8810" t="s">
        <v>72279</v>
      </c>
      <c r="I8810" t="s">
        <v>4852</v>
      </c>
      <c r="J8810" t="s">
        <v>6916</v>
      </c>
      <c r="K8810" t="s">
        <v>6917</v>
      </c>
      <c r="L8810" t="s">
        <v>148</v>
      </c>
      <c r="M8810" t="s">
        <v>6918</v>
      </c>
      <c r="O8810" t="s">
        <v>6919</v>
      </c>
      <c r="P8810" t="s">
        <v>72280</v>
      </c>
      <c r="Q8810" t="s">
        <v>72281</v>
      </c>
      <c r="R8810" t="str">
        <f t="shared" si="274"/>
        <v>寒亭</v>
      </c>
      <c r="S8810" t="str">
        <f t="shared" si="275"/>
        <v>0115</v>
      </c>
    </row>
    <row r="8811" spans="1:19">
      <c r="A8811" t="s">
        <v>72282</v>
      </c>
      <c r="B8811" t="s">
        <v>72283</v>
      </c>
      <c r="C8811" t="s">
        <v>49</v>
      </c>
      <c r="D8811" t="s">
        <v>72284</v>
      </c>
      <c r="E8811" t="s">
        <v>71340</v>
      </c>
      <c r="F8811" t="s">
        <v>72285</v>
      </c>
      <c r="G8811" t="s">
        <v>72286</v>
      </c>
      <c r="H8811" t="s">
        <v>72287</v>
      </c>
      <c r="I8811" t="s">
        <v>5221</v>
      </c>
      <c r="J8811" t="s">
        <v>14104</v>
      </c>
      <c r="K8811" t="s">
        <v>14105</v>
      </c>
      <c r="L8811" t="s">
        <v>114</v>
      </c>
      <c r="M8811" t="s">
        <v>4918</v>
      </c>
      <c r="N8811" t="s">
        <v>5619</v>
      </c>
      <c r="O8811" t="s">
        <v>14106</v>
      </c>
      <c r="P8811" t="s">
        <v>72288</v>
      </c>
      <c r="Q8811" t="s">
        <v>72289</v>
      </c>
      <c r="R8811" t="str">
        <f t="shared" si="274"/>
        <v>高密</v>
      </c>
      <c r="S8811" t="str">
        <f t="shared" si="275"/>
        <v>0115</v>
      </c>
    </row>
    <row r="8812" spans="1:19">
      <c r="A8812" t="s">
        <v>3898</v>
      </c>
      <c r="B8812" t="s">
        <v>72290</v>
      </c>
      <c r="C8812" t="s">
        <v>49</v>
      </c>
      <c r="D8812" t="s">
        <v>72291</v>
      </c>
      <c r="E8812" t="s">
        <v>71340</v>
      </c>
      <c r="F8812" t="s">
        <v>72292</v>
      </c>
      <c r="G8812" t="s">
        <v>3896</v>
      </c>
      <c r="H8812" t="s">
        <v>72293</v>
      </c>
      <c r="I8812" t="s">
        <v>4771</v>
      </c>
      <c r="J8812" t="s">
        <v>34460</v>
      </c>
      <c r="K8812" t="s">
        <v>34461</v>
      </c>
      <c r="L8812" t="s">
        <v>114</v>
      </c>
      <c r="M8812" t="s">
        <v>4831</v>
      </c>
      <c r="N8812" t="s">
        <v>15552</v>
      </c>
      <c r="O8812" t="s">
        <v>34462</v>
      </c>
      <c r="P8812" t="s">
        <v>72294</v>
      </c>
      <c r="Q8812" t="s">
        <v>72295</v>
      </c>
      <c r="R8812" t="str">
        <f t="shared" si="274"/>
        <v>高密</v>
      </c>
      <c r="S8812" t="str">
        <f t="shared" si="275"/>
        <v>0115</v>
      </c>
    </row>
    <row r="8813" spans="1:19">
      <c r="A8813" t="s">
        <v>72296</v>
      </c>
      <c r="B8813" t="s">
        <v>72297</v>
      </c>
      <c r="C8813" t="s">
        <v>49</v>
      </c>
      <c r="D8813" t="s">
        <v>72298</v>
      </c>
      <c r="E8813" t="s">
        <v>70188</v>
      </c>
      <c r="F8813" t="s">
        <v>72299</v>
      </c>
      <c r="G8813" t="s">
        <v>72300</v>
      </c>
      <c r="H8813" t="s">
        <v>72301</v>
      </c>
      <c r="I8813" t="s">
        <v>12119</v>
      </c>
      <c r="J8813" t="s">
        <v>8450</v>
      </c>
      <c r="K8813" t="s">
        <v>8451</v>
      </c>
      <c r="L8813" t="s">
        <v>60</v>
      </c>
      <c r="M8813" t="s">
        <v>5888</v>
      </c>
      <c r="N8813" t="s">
        <v>4832</v>
      </c>
      <c r="O8813" t="s">
        <v>8452</v>
      </c>
      <c r="P8813" t="s">
        <v>72302</v>
      </c>
      <c r="Q8813" t="s">
        <v>72303</v>
      </c>
      <c r="R8813" t="str">
        <f t="shared" si="274"/>
        <v>奎文</v>
      </c>
      <c r="S8813" t="str">
        <f t="shared" si="275"/>
        <v>0115</v>
      </c>
    </row>
    <row r="8814" spans="1:19">
      <c r="A8814" t="s">
        <v>72304</v>
      </c>
      <c r="B8814" t="s">
        <v>72305</v>
      </c>
      <c r="C8814" t="s">
        <v>49</v>
      </c>
      <c r="D8814" t="s">
        <v>72306</v>
      </c>
      <c r="E8814" t="s">
        <v>70188</v>
      </c>
      <c r="F8814" t="s">
        <v>72307</v>
      </c>
      <c r="G8814" t="s">
        <v>72308</v>
      </c>
      <c r="H8814" t="s">
        <v>72309</v>
      </c>
      <c r="I8814" t="s">
        <v>12757</v>
      </c>
      <c r="J8814" t="s">
        <v>12570</v>
      </c>
      <c r="K8814" t="s">
        <v>12571</v>
      </c>
      <c r="L8814" t="s">
        <v>105</v>
      </c>
      <c r="M8814" t="s">
        <v>5376</v>
      </c>
      <c r="N8814" t="s">
        <v>5421</v>
      </c>
      <c r="O8814" t="s">
        <v>12572</v>
      </c>
      <c r="P8814" t="s">
        <v>72310</v>
      </c>
      <c r="Q8814" t="s">
        <v>72311</v>
      </c>
      <c r="R8814" t="str">
        <f t="shared" si="274"/>
        <v>寿光</v>
      </c>
      <c r="S8814" t="str">
        <f t="shared" si="275"/>
        <v>0115</v>
      </c>
    </row>
    <row r="8815" spans="1:19">
      <c r="A8815" t="s">
        <v>72312</v>
      </c>
      <c r="B8815" t="s">
        <v>72313</v>
      </c>
      <c r="C8815" t="s">
        <v>49</v>
      </c>
      <c r="D8815" t="s">
        <v>72314</v>
      </c>
      <c r="E8815" t="s">
        <v>72262</v>
      </c>
      <c r="F8815" t="s">
        <v>72315</v>
      </c>
      <c r="G8815" t="s">
        <v>72316</v>
      </c>
      <c r="H8815" t="s">
        <v>72317</v>
      </c>
      <c r="I8815" t="s">
        <v>12119</v>
      </c>
      <c r="J8815" t="s">
        <v>8294</v>
      </c>
      <c r="K8815" t="s">
        <v>8295</v>
      </c>
      <c r="L8815" t="s">
        <v>50</v>
      </c>
      <c r="M8815" t="s">
        <v>5877</v>
      </c>
      <c r="O8815" t="s">
        <v>8296</v>
      </c>
      <c r="R8815" t="str">
        <f t="shared" si="274"/>
        <v>青州</v>
      </c>
      <c r="S8815" t="str">
        <f t="shared" si="275"/>
        <v>0115</v>
      </c>
    </row>
    <row r="8816" spans="1:19">
      <c r="A8816" t="s">
        <v>72318</v>
      </c>
      <c r="B8816" t="s">
        <v>72319</v>
      </c>
      <c r="C8816" t="s">
        <v>49</v>
      </c>
      <c r="D8816" t="s">
        <v>72320</v>
      </c>
      <c r="E8816" t="s">
        <v>71340</v>
      </c>
      <c r="F8816" t="s">
        <v>72321</v>
      </c>
      <c r="G8816" t="s">
        <v>72322</v>
      </c>
      <c r="H8816" t="s">
        <v>72323</v>
      </c>
      <c r="I8816" t="s">
        <v>4852</v>
      </c>
      <c r="J8816" t="s">
        <v>19645</v>
      </c>
      <c r="K8816" t="s">
        <v>19646</v>
      </c>
      <c r="L8816" t="s">
        <v>1136</v>
      </c>
      <c r="M8816" t="s">
        <v>5210</v>
      </c>
      <c r="N8816" t="s">
        <v>4892</v>
      </c>
      <c r="O8816" t="s">
        <v>19647</v>
      </c>
      <c r="P8816" t="s">
        <v>72324</v>
      </c>
      <c r="Q8816" t="s">
        <v>72325</v>
      </c>
      <c r="R8816" t="str">
        <f t="shared" si="274"/>
        <v>昌乐</v>
      </c>
      <c r="S8816" t="str">
        <f t="shared" si="275"/>
        <v>0115</v>
      </c>
    </row>
    <row r="8817" spans="1:19">
      <c r="A8817" t="s">
        <v>72326</v>
      </c>
      <c r="B8817" t="s">
        <v>72327</v>
      </c>
      <c r="C8817" t="s">
        <v>49</v>
      </c>
      <c r="D8817" t="s">
        <v>72328</v>
      </c>
      <c r="E8817" t="s">
        <v>71340</v>
      </c>
      <c r="F8817" t="s">
        <v>72329</v>
      </c>
      <c r="G8817" t="s">
        <v>72330</v>
      </c>
      <c r="H8817" t="s">
        <v>72331</v>
      </c>
      <c r="I8817" t="s">
        <v>4785</v>
      </c>
      <c r="J8817" t="s">
        <v>9171</v>
      </c>
      <c r="K8817" t="s">
        <v>9172</v>
      </c>
      <c r="L8817" t="s">
        <v>105</v>
      </c>
      <c r="M8817" t="s">
        <v>5769</v>
      </c>
      <c r="O8817" t="s">
        <v>9173</v>
      </c>
      <c r="P8817" t="s">
        <v>72332</v>
      </c>
      <c r="Q8817" t="s">
        <v>72333</v>
      </c>
      <c r="R8817" t="str">
        <f t="shared" si="274"/>
        <v>寿光</v>
      </c>
      <c r="S8817" t="str">
        <f t="shared" si="275"/>
        <v>0115</v>
      </c>
    </row>
    <row r="8818" spans="1:19">
      <c r="A8818" t="s">
        <v>72334</v>
      </c>
      <c r="B8818" t="s">
        <v>72335</v>
      </c>
      <c r="C8818" t="s">
        <v>49</v>
      </c>
      <c r="D8818" t="s">
        <v>72336</v>
      </c>
      <c r="E8818" t="s">
        <v>71340</v>
      </c>
      <c r="F8818" t="s">
        <v>72337</v>
      </c>
      <c r="G8818" t="s">
        <v>72338</v>
      </c>
      <c r="H8818" t="s">
        <v>72339</v>
      </c>
      <c r="I8818" t="s">
        <v>4813</v>
      </c>
      <c r="J8818" t="s">
        <v>6423</v>
      </c>
      <c r="K8818" t="s">
        <v>6424</v>
      </c>
      <c r="L8818" t="s">
        <v>60</v>
      </c>
      <c r="M8818" t="s">
        <v>5511</v>
      </c>
      <c r="O8818" t="s">
        <v>6425</v>
      </c>
      <c r="P8818" t="s">
        <v>72340</v>
      </c>
      <c r="R8818" t="str">
        <f t="shared" si="274"/>
        <v>奎文</v>
      </c>
      <c r="S8818" t="str">
        <f t="shared" si="275"/>
        <v>0115</v>
      </c>
    </row>
    <row r="8819" spans="1:19">
      <c r="A8819" t="s">
        <v>72341</v>
      </c>
      <c r="B8819" t="s">
        <v>72342</v>
      </c>
      <c r="C8819" t="s">
        <v>49</v>
      </c>
      <c r="D8819" t="s">
        <v>72343</v>
      </c>
      <c r="E8819" t="s">
        <v>70490</v>
      </c>
      <c r="F8819" t="s">
        <v>72344</v>
      </c>
      <c r="G8819" t="s">
        <v>72345</v>
      </c>
      <c r="H8819" t="s">
        <v>72346</v>
      </c>
      <c r="I8819" t="s">
        <v>4852</v>
      </c>
      <c r="J8819" t="s">
        <v>10125</v>
      </c>
      <c r="K8819" t="s">
        <v>10126</v>
      </c>
      <c r="L8819" t="s">
        <v>77</v>
      </c>
      <c r="M8819" t="s">
        <v>4803</v>
      </c>
      <c r="N8819" t="s">
        <v>4933</v>
      </c>
      <c r="O8819" t="s">
        <v>10127</v>
      </c>
      <c r="P8819" t="s">
        <v>72347</v>
      </c>
      <c r="R8819" t="str">
        <f t="shared" si="274"/>
        <v>临朐</v>
      </c>
      <c r="S8819" t="str">
        <f t="shared" si="275"/>
        <v>0115</v>
      </c>
    </row>
    <row r="8820" spans="1:19">
      <c r="A8820" t="s">
        <v>72348</v>
      </c>
      <c r="B8820" t="s">
        <v>72349</v>
      </c>
      <c r="C8820" t="s">
        <v>49</v>
      </c>
      <c r="D8820" t="s">
        <v>72350</v>
      </c>
      <c r="E8820" t="s">
        <v>71355</v>
      </c>
      <c r="F8820" t="s">
        <v>72351</v>
      </c>
      <c r="G8820" t="s">
        <v>72352</v>
      </c>
      <c r="H8820" t="s">
        <v>72353</v>
      </c>
      <c r="I8820" t="s">
        <v>4813</v>
      </c>
      <c r="J8820" t="s">
        <v>6065</v>
      </c>
      <c r="K8820" t="s">
        <v>6066</v>
      </c>
      <c r="L8820" t="s">
        <v>123</v>
      </c>
      <c r="M8820" t="s">
        <v>4994</v>
      </c>
      <c r="O8820" t="s">
        <v>6067</v>
      </c>
      <c r="P8820" t="s">
        <v>72354</v>
      </c>
      <c r="R8820" t="str">
        <f t="shared" si="274"/>
        <v>诸城</v>
      </c>
      <c r="S8820" t="str">
        <f t="shared" si="275"/>
        <v>0115</v>
      </c>
    </row>
    <row r="8821" spans="1:19">
      <c r="A8821" t="s">
        <v>72355</v>
      </c>
      <c r="B8821" t="s">
        <v>72356</v>
      </c>
      <c r="C8821" t="s">
        <v>49</v>
      </c>
      <c r="D8821" t="s">
        <v>72357</v>
      </c>
      <c r="E8821" t="s">
        <v>71355</v>
      </c>
      <c r="F8821" t="s">
        <v>72358</v>
      </c>
      <c r="G8821" t="s">
        <v>72359</v>
      </c>
      <c r="H8821" t="s">
        <v>72360</v>
      </c>
      <c r="I8821" t="s">
        <v>12119</v>
      </c>
      <c r="J8821" t="s">
        <v>6327</v>
      </c>
      <c r="K8821" t="s">
        <v>6328</v>
      </c>
      <c r="L8821" t="s">
        <v>1136</v>
      </c>
      <c r="M8821" t="s">
        <v>5210</v>
      </c>
      <c r="O8821" t="s">
        <v>6329</v>
      </c>
      <c r="P8821" t="s">
        <v>72361</v>
      </c>
      <c r="R8821" t="str">
        <f t="shared" si="274"/>
        <v>昌乐</v>
      </c>
      <c r="S8821" t="str">
        <f t="shared" si="275"/>
        <v>0115</v>
      </c>
    </row>
    <row r="8822" spans="1:19">
      <c r="A8822" t="s">
        <v>72362</v>
      </c>
      <c r="B8822" t="s">
        <v>72363</v>
      </c>
      <c r="C8822" t="s">
        <v>49</v>
      </c>
      <c r="D8822" t="s">
        <v>72364</v>
      </c>
      <c r="E8822" t="s">
        <v>71355</v>
      </c>
      <c r="F8822" t="s">
        <v>72365</v>
      </c>
      <c r="G8822" t="s">
        <v>72366</v>
      </c>
      <c r="H8822" t="s">
        <v>72367</v>
      </c>
      <c r="I8822" t="s">
        <v>12448</v>
      </c>
      <c r="J8822" t="s">
        <v>4786</v>
      </c>
      <c r="K8822" t="s">
        <v>4787</v>
      </c>
      <c r="L8822" t="s">
        <v>237</v>
      </c>
      <c r="M8822" t="s">
        <v>4788</v>
      </c>
      <c r="N8822" t="s">
        <v>6530</v>
      </c>
      <c r="O8822" t="s">
        <v>4790</v>
      </c>
      <c r="P8822" t="s">
        <v>72368</v>
      </c>
      <c r="Q8822" t="s">
        <v>72369</v>
      </c>
      <c r="R8822" t="str">
        <f t="shared" si="274"/>
        <v>潍城</v>
      </c>
      <c r="S8822" t="str">
        <f t="shared" si="275"/>
        <v>0115</v>
      </c>
    </row>
    <row r="8823" spans="1:19">
      <c r="A8823" t="s">
        <v>3842</v>
      </c>
      <c r="B8823" t="s">
        <v>72370</v>
      </c>
      <c r="C8823" t="s">
        <v>49</v>
      </c>
      <c r="D8823" t="s">
        <v>72371</v>
      </c>
      <c r="E8823" t="s">
        <v>72372</v>
      </c>
      <c r="F8823" t="s">
        <v>72373</v>
      </c>
      <c r="G8823" t="s">
        <v>3840</v>
      </c>
      <c r="H8823" t="s">
        <v>72374</v>
      </c>
      <c r="I8823" t="s">
        <v>5052</v>
      </c>
      <c r="J8823" t="s">
        <v>5270</v>
      </c>
      <c r="K8823" t="s">
        <v>5271</v>
      </c>
      <c r="L8823" t="s">
        <v>148</v>
      </c>
      <c r="M8823" t="s">
        <v>5272</v>
      </c>
      <c r="N8823" t="s">
        <v>5056</v>
      </c>
      <c r="O8823" t="s">
        <v>5274</v>
      </c>
      <c r="P8823" t="s">
        <v>72375</v>
      </c>
      <c r="Q8823" t="s">
        <v>72376</v>
      </c>
      <c r="R8823" t="str">
        <f t="shared" si="274"/>
        <v>寒亭</v>
      </c>
      <c r="S8823" t="str">
        <f t="shared" si="275"/>
        <v>0115</v>
      </c>
    </row>
    <row r="8824" spans="1:19">
      <c r="A8824" t="s">
        <v>72377</v>
      </c>
      <c r="B8824" t="s">
        <v>72378</v>
      </c>
      <c r="C8824" t="s">
        <v>49</v>
      </c>
      <c r="D8824" t="s">
        <v>72379</v>
      </c>
      <c r="E8824" t="s">
        <v>71355</v>
      </c>
      <c r="F8824" t="s">
        <v>72380</v>
      </c>
      <c r="G8824" t="s">
        <v>72381</v>
      </c>
      <c r="H8824" t="s">
        <v>72230</v>
      </c>
      <c r="I8824" t="s">
        <v>4771</v>
      </c>
      <c r="J8824" t="s">
        <v>10465</v>
      </c>
      <c r="K8824" t="s">
        <v>10466</v>
      </c>
      <c r="L8824" t="s">
        <v>123</v>
      </c>
      <c r="M8824" t="s">
        <v>4932</v>
      </c>
      <c r="O8824" t="s">
        <v>10467</v>
      </c>
      <c r="Q8824" t="s">
        <v>66035</v>
      </c>
      <c r="R8824" t="str">
        <f t="shared" si="274"/>
        <v>诸城</v>
      </c>
      <c r="S8824" t="str">
        <f t="shared" si="275"/>
        <v>0115</v>
      </c>
    </row>
    <row r="8825" spans="1:19">
      <c r="A8825" t="s">
        <v>72382</v>
      </c>
      <c r="B8825" t="s">
        <v>72383</v>
      </c>
      <c r="C8825" t="s">
        <v>49</v>
      </c>
      <c r="D8825" t="s">
        <v>72384</v>
      </c>
      <c r="E8825" t="s">
        <v>71355</v>
      </c>
      <c r="F8825" t="s">
        <v>72385</v>
      </c>
      <c r="G8825" t="s">
        <v>72386</v>
      </c>
      <c r="H8825" t="s">
        <v>72387</v>
      </c>
      <c r="I8825" t="s">
        <v>4955</v>
      </c>
      <c r="J8825" t="s">
        <v>24192</v>
      </c>
      <c r="K8825" t="s">
        <v>24193</v>
      </c>
      <c r="L8825" t="s">
        <v>86</v>
      </c>
      <c r="M8825" t="s">
        <v>7679</v>
      </c>
      <c r="O8825" t="s">
        <v>24194</v>
      </c>
      <c r="P8825" t="s">
        <v>72388</v>
      </c>
      <c r="Q8825" t="s">
        <v>72389</v>
      </c>
      <c r="R8825" t="str">
        <f t="shared" si="274"/>
        <v>坊子</v>
      </c>
      <c r="S8825" t="str">
        <f t="shared" si="275"/>
        <v>0115</v>
      </c>
    </row>
    <row r="8826" spans="1:19">
      <c r="A8826" t="s">
        <v>72390</v>
      </c>
      <c r="B8826" t="s">
        <v>72391</v>
      </c>
      <c r="C8826" t="s">
        <v>49</v>
      </c>
      <c r="D8826" t="s">
        <v>72392</v>
      </c>
      <c r="E8826" t="s">
        <v>71355</v>
      </c>
      <c r="F8826" t="s">
        <v>72393</v>
      </c>
      <c r="G8826" t="s">
        <v>72394</v>
      </c>
      <c r="H8826" t="s">
        <v>72395</v>
      </c>
      <c r="I8826" t="s">
        <v>12757</v>
      </c>
      <c r="J8826" t="s">
        <v>5561</v>
      </c>
      <c r="K8826" t="s">
        <v>5562</v>
      </c>
      <c r="L8826" t="s">
        <v>237</v>
      </c>
      <c r="M8826" t="s">
        <v>4788</v>
      </c>
      <c r="N8826" t="s">
        <v>5421</v>
      </c>
      <c r="O8826" t="s">
        <v>5563</v>
      </c>
      <c r="P8826" t="s">
        <v>72396</v>
      </c>
      <c r="Q8826" t="s">
        <v>72397</v>
      </c>
      <c r="R8826" t="str">
        <f t="shared" si="274"/>
        <v>潍城</v>
      </c>
      <c r="S8826" t="str">
        <f t="shared" si="275"/>
        <v>0115</v>
      </c>
    </row>
    <row r="8827" spans="1:19">
      <c r="A8827" t="s">
        <v>72398</v>
      </c>
      <c r="B8827" t="s">
        <v>72399</v>
      </c>
      <c r="C8827" t="s">
        <v>49</v>
      </c>
      <c r="D8827" t="s">
        <v>72400</v>
      </c>
      <c r="E8827" t="s">
        <v>71355</v>
      </c>
      <c r="F8827" t="s">
        <v>72401</v>
      </c>
      <c r="G8827" t="s">
        <v>72402</v>
      </c>
      <c r="H8827" t="s">
        <v>72403</v>
      </c>
      <c r="I8827" t="s">
        <v>12119</v>
      </c>
      <c r="J8827" t="s">
        <v>10172</v>
      </c>
      <c r="K8827" t="s">
        <v>10173</v>
      </c>
      <c r="L8827" t="s">
        <v>95</v>
      </c>
      <c r="M8827" t="s">
        <v>4844</v>
      </c>
      <c r="O8827" t="s">
        <v>10174</v>
      </c>
      <c r="P8827" t="s">
        <v>72404</v>
      </c>
      <c r="Q8827" t="s">
        <v>72405</v>
      </c>
      <c r="R8827" t="str">
        <f t="shared" si="274"/>
        <v>安丘</v>
      </c>
      <c r="S8827" t="str">
        <f t="shared" si="275"/>
        <v>0115</v>
      </c>
    </row>
    <row r="8828" spans="1:19">
      <c r="A8828" t="s">
        <v>72406</v>
      </c>
      <c r="B8828" t="s">
        <v>72407</v>
      </c>
      <c r="C8828" t="s">
        <v>49</v>
      </c>
      <c r="D8828" t="s">
        <v>72408</v>
      </c>
      <c r="E8828" t="s">
        <v>71355</v>
      </c>
      <c r="F8828" t="s">
        <v>72409</v>
      </c>
      <c r="G8828" t="s">
        <v>72410</v>
      </c>
      <c r="H8828" t="s">
        <v>72411</v>
      </c>
      <c r="I8828" t="s">
        <v>5822</v>
      </c>
      <c r="J8828" t="s">
        <v>7125</v>
      </c>
      <c r="K8828" t="s">
        <v>7126</v>
      </c>
      <c r="L8828" t="s">
        <v>105</v>
      </c>
      <c r="M8828" t="s">
        <v>5089</v>
      </c>
      <c r="O8828" t="s">
        <v>7127</v>
      </c>
      <c r="P8828" t="s">
        <v>72412</v>
      </c>
      <c r="R8828" t="str">
        <f t="shared" si="274"/>
        <v>寿光</v>
      </c>
      <c r="S8828" t="str">
        <f t="shared" si="275"/>
        <v>0115</v>
      </c>
    </row>
    <row r="8829" spans="1:19">
      <c r="A8829" t="s">
        <v>72413</v>
      </c>
      <c r="B8829" t="s">
        <v>72414</v>
      </c>
      <c r="C8829" t="s">
        <v>49</v>
      </c>
      <c r="D8829" t="s">
        <v>72415</v>
      </c>
      <c r="E8829" t="s">
        <v>71355</v>
      </c>
      <c r="F8829" t="s">
        <v>72416</v>
      </c>
      <c r="G8829" t="s">
        <v>72417</v>
      </c>
      <c r="H8829" t="s">
        <v>72418</v>
      </c>
      <c r="I8829" t="s">
        <v>4828</v>
      </c>
      <c r="J8829" t="s">
        <v>16844</v>
      </c>
      <c r="K8829" t="s">
        <v>16845</v>
      </c>
      <c r="L8829" t="s">
        <v>77</v>
      </c>
      <c r="M8829" t="s">
        <v>5733</v>
      </c>
      <c r="O8829" t="s">
        <v>16846</v>
      </c>
      <c r="P8829" t="s">
        <v>72419</v>
      </c>
      <c r="R8829" t="str">
        <f t="shared" si="274"/>
        <v>临朐</v>
      </c>
      <c r="S8829" t="str">
        <f t="shared" si="275"/>
        <v>0115</v>
      </c>
    </row>
    <row r="8830" spans="1:19">
      <c r="A8830" t="s">
        <v>72420</v>
      </c>
      <c r="B8830" t="s">
        <v>72421</v>
      </c>
      <c r="C8830" t="s">
        <v>49</v>
      </c>
      <c r="D8830" t="s">
        <v>72422</v>
      </c>
      <c r="E8830" t="s">
        <v>71355</v>
      </c>
      <c r="F8830" t="s">
        <v>72423</v>
      </c>
      <c r="G8830" t="s">
        <v>72424</v>
      </c>
      <c r="H8830" t="s">
        <v>72425</v>
      </c>
      <c r="I8830" t="s">
        <v>4813</v>
      </c>
      <c r="J8830" t="s">
        <v>6916</v>
      </c>
      <c r="K8830" t="s">
        <v>6917</v>
      </c>
      <c r="L8830" t="s">
        <v>148</v>
      </c>
      <c r="M8830" t="s">
        <v>6918</v>
      </c>
      <c r="O8830" t="s">
        <v>6919</v>
      </c>
      <c r="P8830" t="s">
        <v>72426</v>
      </c>
      <c r="R8830" t="str">
        <f t="shared" si="274"/>
        <v>寒亭</v>
      </c>
      <c r="S8830" t="str">
        <f t="shared" si="275"/>
        <v>0115</v>
      </c>
    </row>
    <row r="8831" spans="1:19">
      <c r="A8831" t="s">
        <v>72427</v>
      </c>
      <c r="B8831" t="s">
        <v>72428</v>
      </c>
      <c r="C8831" t="s">
        <v>49</v>
      </c>
      <c r="D8831" t="s">
        <v>72429</v>
      </c>
      <c r="E8831" t="s">
        <v>71340</v>
      </c>
      <c r="F8831" t="s">
        <v>72430</v>
      </c>
      <c r="G8831" t="s">
        <v>72431</v>
      </c>
      <c r="H8831" t="s">
        <v>72432</v>
      </c>
      <c r="I8831" t="s">
        <v>4785</v>
      </c>
      <c r="J8831" t="s">
        <v>6053</v>
      </c>
      <c r="K8831" t="s">
        <v>6054</v>
      </c>
      <c r="L8831" t="s">
        <v>105</v>
      </c>
      <c r="M8831" t="s">
        <v>6055</v>
      </c>
      <c r="N8831" t="s">
        <v>4869</v>
      </c>
      <c r="O8831" t="s">
        <v>6056</v>
      </c>
      <c r="P8831" t="s">
        <v>72433</v>
      </c>
      <c r="Q8831" t="s">
        <v>72434</v>
      </c>
      <c r="R8831" t="str">
        <f t="shared" si="274"/>
        <v>寿光</v>
      </c>
      <c r="S8831" t="str">
        <f t="shared" si="275"/>
        <v>0115</v>
      </c>
    </row>
    <row r="8832" spans="1:19">
      <c r="A8832" t="s">
        <v>72435</v>
      </c>
      <c r="B8832" t="s">
        <v>72436</v>
      </c>
      <c r="C8832" t="s">
        <v>49</v>
      </c>
      <c r="D8832" t="s">
        <v>72437</v>
      </c>
      <c r="E8832" t="s">
        <v>70196</v>
      </c>
      <c r="F8832" t="s">
        <v>72438</v>
      </c>
      <c r="G8832" t="s">
        <v>72439</v>
      </c>
      <c r="H8832" t="s">
        <v>72440</v>
      </c>
      <c r="I8832" t="s">
        <v>4852</v>
      </c>
      <c r="J8832" t="s">
        <v>8260</v>
      </c>
      <c r="K8832" t="s">
        <v>8261</v>
      </c>
      <c r="L8832" t="s">
        <v>95</v>
      </c>
      <c r="M8832" t="s">
        <v>5682</v>
      </c>
      <c r="N8832" t="s">
        <v>5030</v>
      </c>
      <c r="O8832" t="s">
        <v>8262</v>
      </c>
      <c r="P8832" t="s">
        <v>72441</v>
      </c>
      <c r="Q8832" t="s">
        <v>72442</v>
      </c>
      <c r="R8832" t="str">
        <f t="shared" si="274"/>
        <v>安丘</v>
      </c>
      <c r="S8832" t="str">
        <f t="shared" si="275"/>
        <v>0115</v>
      </c>
    </row>
    <row r="8833" spans="1:19">
      <c r="A8833" t="s">
        <v>72443</v>
      </c>
      <c r="B8833" t="s">
        <v>72444</v>
      </c>
      <c r="C8833" t="s">
        <v>49</v>
      </c>
      <c r="D8833" t="s">
        <v>72445</v>
      </c>
      <c r="E8833" t="s">
        <v>70196</v>
      </c>
      <c r="F8833" t="s">
        <v>72446</v>
      </c>
      <c r="G8833" t="s">
        <v>72447</v>
      </c>
      <c r="H8833" t="s">
        <v>72448</v>
      </c>
      <c r="I8833" t="s">
        <v>4852</v>
      </c>
      <c r="J8833" t="s">
        <v>11367</v>
      </c>
      <c r="K8833" t="s">
        <v>11368</v>
      </c>
      <c r="L8833" t="s">
        <v>77</v>
      </c>
      <c r="M8833" t="s">
        <v>11369</v>
      </c>
      <c r="N8833" t="s">
        <v>4972</v>
      </c>
      <c r="O8833" t="s">
        <v>11370</v>
      </c>
      <c r="P8833" t="s">
        <v>72449</v>
      </c>
      <c r="Q8833" t="s">
        <v>72450</v>
      </c>
      <c r="R8833" t="str">
        <f t="shared" ref="R8833:R8896" si="276">IF(OR(LEFT(L8833,2)="高新"),"奎文",IF(LEFT(L8833,2)="峡山","坊子",IF(LEFT(L8833,2)="滨海","寒亭",LEFT(L8833,2))))</f>
        <v>临朐</v>
      </c>
      <c r="S8833" t="str">
        <f t="shared" ref="S8833:S8896" si="277">TEXT(B8833,"mmdd")</f>
        <v>0115</v>
      </c>
    </row>
    <row r="8834" spans="1:19">
      <c r="A8834" t="s">
        <v>72451</v>
      </c>
      <c r="B8834" t="s">
        <v>72452</v>
      </c>
      <c r="C8834" t="s">
        <v>49</v>
      </c>
      <c r="D8834" t="s">
        <v>72453</v>
      </c>
      <c r="E8834" t="s">
        <v>71355</v>
      </c>
      <c r="F8834" t="s">
        <v>72454</v>
      </c>
      <c r="G8834" t="s">
        <v>72455</v>
      </c>
      <c r="H8834" t="s">
        <v>72456</v>
      </c>
      <c r="I8834" t="s">
        <v>5052</v>
      </c>
      <c r="J8834" t="s">
        <v>71625</v>
      </c>
      <c r="K8834" t="s">
        <v>12013</v>
      </c>
      <c r="L8834" t="s">
        <v>1136</v>
      </c>
      <c r="M8834" t="s">
        <v>5210</v>
      </c>
      <c r="N8834" t="s">
        <v>5487</v>
      </c>
      <c r="O8834" t="s">
        <v>71626</v>
      </c>
      <c r="P8834" t="s">
        <v>72457</v>
      </c>
      <c r="Q8834" t="s">
        <v>72458</v>
      </c>
      <c r="R8834" t="str">
        <f t="shared" si="276"/>
        <v>昌乐</v>
      </c>
      <c r="S8834" t="str">
        <f t="shared" si="277"/>
        <v>0115</v>
      </c>
    </row>
    <row r="8835" spans="1:19">
      <c r="A8835" t="s">
        <v>72459</v>
      </c>
      <c r="B8835" t="s">
        <v>72460</v>
      </c>
      <c r="C8835" t="s">
        <v>49</v>
      </c>
      <c r="D8835" t="s">
        <v>72461</v>
      </c>
      <c r="E8835" t="s">
        <v>71355</v>
      </c>
      <c r="F8835" t="s">
        <v>72462</v>
      </c>
      <c r="G8835" t="s">
        <v>72463</v>
      </c>
      <c r="H8835" t="s">
        <v>72464</v>
      </c>
      <c r="I8835" t="s">
        <v>12119</v>
      </c>
      <c r="J8835" t="s">
        <v>7321</v>
      </c>
      <c r="K8835" t="s">
        <v>7322</v>
      </c>
      <c r="L8835" t="s">
        <v>95</v>
      </c>
      <c r="M8835" t="s">
        <v>5709</v>
      </c>
      <c r="O8835" t="s">
        <v>7323</v>
      </c>
      <c r="P8835" t="s">
        <v>72465</v>
      </c>
      <c r="Q8835" t="s">
        <v>72466</v>
      </c>
      <c r="R8835" t="str">
        <f t="shared" si="276"/>
        <v>安丘</v>
      </c>
      <c r="S8835" t="str">
        <f t="shared" si="277"/>
        <v>0115</v>
      </c>
    </row>
    <row r="8836" spans="1:19">
      <c r="A8836" t="s">
        <v>72467</v>
      </c>
      <c r="B8836" t="s">
        <v>72468</v>
      </c>
      <c r="C8836" t="s">
        <v>49</v>
      </c>
      <c r="D8836" t="s">
        <v>72469</v>
      </c>
      <c r="E8836" t="s">
        <v>71355</v>
      </c>
      <c r="F8836" t="s">
        <v>72470</v>
      </c>
      <c r="G8836" t="s">
        <v>72471</v>
      </c>
      <c r="H8836" t="s">
        <v>72472</v>
      </c>
      <c r="I8836" t="s">
        <v>4852</v>
      </c>
      <c r="J8836" t="s">
        <v>15359</v>
      </c>
      <c r="K8836" t="s">
        <v>15360</v>
      </c>
      <c r="L8836" t="s">
        <v>86</v>
      </c>
      <c r="M8836" t="s">
        <v>6297</v>
      </c>
      <c r="O8836" t="s">
        <v>15361</v>
      </c>
      <c r="P8836" t="s">
        <v>72473</v>
      </c>
      <c r="Q8836" t="s">
        <v>72474</v>
      </c>
      <c r="R8836" t="str">
        <f t="shared" si="276"/>
        <v>坊子</v>
      </c>
      <c r="S8836" t="str">
        <f t="shared" si="277"/>
        <v>0115</v>
      </c>
    </row>
    <row r="8837" spans="1:19">
      <c r="A8837" t="s">
        <v>72475</v>
      </c>
      <c r="B8837" t="s">
        <v>72476</v>
      </c>
      <c r="C8837" t="s">
        <v>49</v>
      </c>
      <c r="D8837" t="s">
        <v>72477</v>
      </c>
      <c r="E8837" t="s">
        <v>71355</v>
      </c>
      <c r="F8837" t="s">
        <v>72478</v>
      </c>
      <c r="G8837" t="s">
        <v>72479</v>
      </c>
      <c r="H8837" t="s">
        <v>72480</v>
      </c>
      <c r="I8837" t="s">
        <v>12844</v>
      </c>
      <c r="J8837" t="s">
        <v>8847</v>
      </c>
      <c r="K8837" t="s">
        <v>8848</v>
      </c>
      <c r="L8837" t="s">
        <v>60</v>
      </c>
      <c r="M8837" t="s">
        <v>5420</v>
      </c>
      <c r="O8837" t="s">
        <v>8849</v>
      </c>
      <c r="P8837" t="s">
        <v>72481</v>
      </c>
      <c r="Q8837" t="s">
        <v>36253</v>
      </c>
      <c r="R8837" t="str">
        <f t="shared" si="276"/>
        <v>奎文</v>
      </c>
      <c r="S8837" t="str">
        <f t="shared" si="277"/>
        <v>0115</v>
      </c>
    </row>
    <row r="8838" spans="1:19">
      <c r="A8838" t="s">
        <v>72482</v>
      </c>
      <c r="B8838" t="s">
        <v>72483</v>
      </c>
      <c r="C8838" t="s">
        <v>49</v>
      </c>
      <c r="D8838" t="s">
        <v>72484</v>
      </c>
      <c r="E8838" t="s">
        <v>70196</v>
      </c>
      <c r="F8838" t="s">
        <v>72485</v>
      </c>
      <c r="G8838" t="s">
        <v>72486</v>
      </c>
      <c r="H8838" t="s">
        <v>72487</v>
      </c>
      <c r="I8838" t="s">
        <v>4785</v>
      </c>
      <c r="J8838" t="s">
        <v>5109</v>
      </c>
      <c r="K8838" t="s">
        <v>5110</v>
      </c>
      <c r="L8838" t="s">
        <v>50</v>
      </c>
      <c r="M8838" t="s">
        <v>5111</v>
      </c>
      <c r="N8838" t="s">
        <v>5017</v>
      </c>
      <c r="O8838" t="s">
        <v>5113</v>
      </c>
      <c r="P8838" t="s">
        <v>72488</v>
      </c>
      <c r="Q8838" t="s">
        <v>72489</v>
      </c>
      <c r="R8838" t="str">
        <f t="shared" si="276"/>
        <v>青州</v>
      </c>
      <c r="S8838" t="str">
        <f t="shared" si="277"/>
        <v>0115</v>
      </c>
    </row>
    <row r="8839" spans="1:19">
      <c r="A8839" t="s">
        <v>72490</v>
      </c>
      <c r="B8839" t="s">
        <v>72491</v>
      </c>
      <c r="C8839" t="s">
        <v>49</v>
      </c>
      <c r="D8839" t="s">
        <v>72492</v>
      </c>
      <c r="E8839" t="s">
        <v>70196</v>
      </c>
      <c r="F8839" t="s">
        <v>72493</v>
      </c>
      <c r="G8839" t="s">
        <v>72494</v>
      </c>
      <c r="H8839" t="s">
        <v>72495</v>
      </c>
      <c r="I8839" t="s">
        <v>4955</v>
      </c>
      <c r="J8839" t="s">
        <v>5234</v>
      </c>
      <c r="K8839" t="s">
        <v>5235</v>
      </c>
      <c r="L8839" t="s">
        <v>50</v>
      </c>
      <c r="M8839" t="s">
        <v>5236</v>
      </c>
      <c r="N8839" t="s">
        <v>5421</v>
      </c>
      <c r="O8839" t="s">
        <v>5237</v>
      </c>
      <c r="P8839" t="s">
        <v>72496</v>
      </c>
      <c r="Q8839" t="s">
        <v>72497</v>
      </c>
      <c r="R8839" t="str">
        <f t="shared" si="276"/>
        <v>青州</v>
      </c>
      <c r="S8839" t="str">
        <f t="shared" si="277"/>
        <v>0115</v>
      </c>
    </row>
    <row r="8840" spans="1:19">
      <c r="A8840" t="s">
        <v>72498</v>
      </c>
      <c r="B8840" t="s">
        <v>72499</v>
      </c>
      <c r="C8840" t="s">
        <v>49</v>
      </c>
      <c r="D8840" t="s">
        <v>72500</v>
      </c>
      <c r="E8840" t="s">
        <v>70196</v>
      </c>
      <c r="F8840" t="s">
        <v>72501</v>
      </c>
      <c r="G8840" t="s">
        <v>72502</v>
      </c>
      <c r="H8840" t="s">
        <v>72503</v>
      </c>
      <c r="I8840" t="s">
        <v>5221</v>
      </c>
      <c r="J8840" t="s">
        <v>7332</v>
      </c>
      <c r="K8840" t="s">
        <v>7333</v>
      </c>
      <c r="L8840" t="s">
        <v>375</v>
      </c>
      <c r="M8840" t="s">
        <v>7334</v>
      </c>
      <c r="N8840" t="s">
        <v>5451</v>
      </c>
      <c r="O8840" t="s">
        <v>7335</v>
      </c>
      <c r="P8840" t="s">
        <v>72504</v>
      </c>
      <c r="Q8840" t="s">
        <v>72505</v>
      </c>
      <c r="R8840" t="str">
        <f t="shared" si="276"/>
        <v>昌邑</v>
      </c>
      <c r="S8840" t="str">
        <f t="shared" si="277"/>
        <v>0115</v>
      </c>
    </row>
    <row r="8841" spans="1:19">
      <c r="A8841" t="s">
        <v>3850</v>
      </c>
      <c r="B8841" t="s">
        <v>72506</v>
      </c>
      <c r="C8841" t="s">
        <v>49</v>
      </c>
      <c r="D8841" t="s">
        <v>72507</v>
      </c>
      <c r="E8841" t="s">
        <v>72508</v>
      </c>
      <c r="F8841" t="s">
        <v>72509</v>
      </c>
      <c r="G8841" t="s">
        <v>3848</v>
      </c>
      <c r="H8841" t="s">
        <v>72510</v>
      </c>
      <c r="I8841" t="s">
        <v>4852</v>
      </c>
      <c r="J8841" t="s">
        <v>5155</v>
      </c>
      <c r="K8841" t="s">
        <v>5156</v>
      </c>
      <c r="L8841" t="s">
        <v>237</v>
      </c>
      <c r="M8841" t="s">
        <v>4971</v>
      </c>
      <c r="N8841" t="s">
        <v>5619</v>
      </c>
      <c r="O8841" t="s">
        <v>5157</v>
      </c>
      <c r="P8841" t="s">
        <v>72511</v>
      </c>
      <c r="R8841" t="str">
        <f t="shared" si="276"/>
        <v>潍城</v>
      </c>
      <c r="S8841" t="str">
        <f t="shared" si="277"/>
        <v>0115</v>
      </c>
    </row>
    <row r="8842" spans="1:19">
      <c r="A8842" t="s">
        <v>72512</v>
      </c>
      <c r="B8842" t="s">
        <v>72513</v>
      </c>
      <c r="C8842" t="s">
        <v>49</v>
      </c>
      <c r="D8842" t="s">
        <v>72514</v>
      </c>
      <c r="E8842" t="s">
        <v>71340</v>
      </c>
      <c r="F8842" t="s">
        <v>72515</v>
      </c>
      <c r="G8842" t="s">
        <v>72516</v>
      </c>
      <c r="H8842" t="s">
        <v>72517</v>
      </c>
      <c r="I8842" t="s">
        <v>4813</v>
      </c>
      <c r="J8842" t="s">
        <v>9817</v>
      </c>
      <c r="K8842" t="s">
        <v>9818</v>
      </c>
      <c r="L8842" t="s">
        <v>114</v>
      </c>
      <c r="M8842" t="s">
        <v>7458</v>
      </c>
      <c r="N8842" t="s">
        <v>26831</v>
      </c>
      <c r="O8842" t="s">
        <v>9819</v>
      </c>
      <c r="P8842" t="s">
        <v>72518</v>
      </c>
      <c r="Q8842" t="s">
        <v>72519</v>
      </c>
      <c r="R8842" t="str">
        <f t="shared" si="276"/>
        <v>高密</v>
      </c>
      <c r="S8842" t="str">
        <f t="shared" si="277"/>
        <v>0115</v>
      </c>
    </row>
    <row r="8843" spans="1:19">
      <c r="A8843" t="s">
        <v>72520</v>
      </c>
      <c r="B8843" t="s">
        <v>72360</v>
      </c>
      <c r="C8843" t="s">
        <v>49</v>
      </c>
      <c r="D8843" t="s">
        <v>72521</v>
      </c>
      <c r="E8843" t="s">
        <v>71355</v>
      </c>
      <c r="F8843" t="s">
        <v>72522</v>
      </c>
      <c r="G8843" t="s">
        <v>72523</v>
      </c>
      <c r="H8843" t="s">
        <v>72524</v>
      </c>
      <c r="I8843" t="s">
        <v>4841</v>
      </c>
      <c r="J8843" t="s">
        <v>5636</v>
      </c>
      <c r="K8843" t="s">
        <v>5720</v>
      </c>
      <c r="L8843" t="s">
        <v>50</v>
      </c>
      <c r="M8843" t="s">
        <v>5721</v>
      </c>
      <c r="O8843" t="s">
        <v>5722</v>
      </c>
      <c r="P8843" t="s">
        <v>72525</v>
      </c>
      <c r="Q8843" t="s">
        <v>72526</v>
      </c>
      <c r="R8843" t="str">
        <f t="shared" si="276"/>
        <v>青州</v>
      </c>
      <c r="S8843" t="str">
        <f t="shared" si="277"/>
        <v>0115</v>
      </c>
    </row>
    <row r="8844" spans="1:19">
      <c r="A8844" t="s">
        <v>72527</v>
      </c>
      <c r="B8844" t="s">
        <v>72528</v>
      </c>
      <c r="C8844" t="s">
        <v>49</v>
      </c>
      <c r="D8844" t="s">
        <v>72529</v>
      </c>
      <c r="E8844" t="s">
        <v>71355</v>
      </c>
      <c r="F8844" t="s">
        <v>72530</v>
      </c>
      <c r="G8844" t="s">
        <v>72531</v>
      </c>
      <c r="H8844" t="s">
        <v>72383</v>
      </c>
      <c r="I8844" t="s">
        <v>12119</v>
      </c>
      <c r="J8844" t="s">
        <v>9116</v>
      </c>
      <c r="K8844" t="s">
        <v>9117</v>
      </c>
      <c r="L8844" t="s">
        <v>237</v>
      </c>
      <c r="M8844" t="s">
        <v>4788</v>
      </c>
      <c r="N8844" t="s">
        <v>5421</v>
      </c>
      <c r="O8844" t="s">
        <v>9118</v>
      </c>
      <c r="P8844" t="s">
        <v>72532</v>
      </c>
      <c r="Q8844" t="s">
        <v>72533</v>
      </c>
      <c r="R8844" t="str">
        <f t="shared" si="276"/>
        <v>潍城</v>
      </c>
      <c r="S8844" t="str">
        <f t="shared" si="277"/>
        <v>0115</v>
      </c>
    </row>
    <row r="8845" spans="1:19">
      <c r="A8845" t="s">
        <v>72534</v>
      </c>
      <c r="B8845" t="s">
        <v>72354</v>
      </c>
      <c r="C8845" t="s">
        <v>49</v>
      </c>
      <c r="D8845" t="s">
        <v>72535</v>
      </c>
      <c r="E8845" t="s">
        <v>71355</v>
      </c>
      <c r="F8845" t="s">
        <v>72536</v>
      </c>
      <c r="G8845" t="s">
        <v>72537</v>
      </c>
      <c r="H8845" t="s">
        <v>72538</v>
      </c>
      <c r="I8845" t="s">
        <v>4828</v>
      </c>
      <c r="J8845" t="s">
        <v>8545</v>
      </c>
      <c r="K8845" t="s">
        <v>8546</v>
      </c>
      <c r="L8845" t="s">
        <v>60</v>
      </c>
      <c r="M8845" t="s">
        <v>5511</v>
      </c>
      <c r="O8845" t="s">
        <v>8547</v>
      </c>
      <c r="P8845" t="s">
        <v>72539</v>
      </c>
      <c r="R8845" t="str">
        <f t="shared" si="276"/>
        <v>奎文</v>
      </c>
      <c r="S8845" t="str">
        <f t="shared" si="277"/>
        <v>0115</v>
      </c>
    </row>
    <row r="8846" spans="1:19">
      <c r="A8846" t="s">
        <v>72540</v>
      </c>
      <c r="B8846" t="s">
        <v>72541</v>
      </c>
      <c r="C8846" t="s">
        <v>49</v>
      </c>
      <c r="D8846" t="s">
        <v>72542</v>
      </c>
      <c r="E8846" t="s">
        <v>70196</v>
      </c>
      <c r="F8846" t="s">
        <v>72543</v>
      </c>
      <c r="G8846" t="s">
        <v>72544</v>
      </c>
      <c r="H8846" t="s">
        <v>72545</v>
      </c>
      <c r="I8846" t="s">
        <v>4785</v>
      </c>
      <c r="J8846" t="s">
        <v>20235</v>
      </c>
      <c r="K8846" t="s">
        <v>20236</v>
      </c>
      <c r="L8846" t="s">
        <v>1136</v>
      </c>
      <c r="M8846" t="s">
        <v>6413</v>
      </c>
      <c r="N8846" t="s">
        <v>6985</v>
      </c>
      <c r="O8846" t="s">
        <v>20237</v>
      </c>
      <c r="P8846" t="s">
        <v>72546</v>
      </c>
      <c r="Q8846" t="s">
        <v>72547</v>
      </c>
      <c r="R8846" t="str">
        <f t="shared" si="276"/>
        <v>昌乐</v>
      </c>
      <c r="S8846" t="str">
        <f t="shared" si="277"/>
        <v>0115</v>
      </c>
    </row>
    <row r="8847" spans="1:19">
      <c r="A8847" t="s">
        <v>72548</v>
      </c>
      <c r="B8847" t="s">
        <v>72549</v>
      </c>
      <c r="C8847" t="s">
        <v>49</v>
      </c>
      <c r="D8847" t="s">
        <v>72550</v>
      </c>
      <c r="E8847" t="s">
        <v>72551</v>
      </c>
      <c r="F8847" t="s">
        <v>72552</v>
      </c>
      <c r="G8847" t="s">
        <v>72553</v>
      </c>
      <c r="H8847" t="s">
        <v>72554</v>
      </c>
      <c r="I8847" t="s">
        <v>6888</v>
      </c>
      <c r="J8847" t="s">
        <v>9807</v>
      </c>
      <c r="K8847" t="s">
        <v>10782</v>
      </c>
      <c r="L8847" t="s">
        <v>105</v>
      </c>
      <c r="M8847" t="s">
        <v>6055</v>
      </c>
      <c r="N8847" t="s">
        <v>5211</v>
      </c>
      <c r="O8847" t="s">
        <v>10783</v>
      </c>
      <c r="P8847" t="s">
        <v>72555</v>
      </c>
      <c r="Q8847" t="s">
        <v>72556</v>
      </c>
      <c r="R8847" t="str">
        <f t="shared" si="276"/>
        <v>寿光</v>
      </c>
      <c r="S8847" t="str">
        <f t="shared" si="277"/>
        <v>0115</v>
      </c>
    </row>
    <row r="8848" spans="1:19">
      <c r="A8848" t="s">
        <v>72557</v>
      </c>
      <c r="B8848" t="s">
        <v>72558</v>
      </c>
      <c r="C8848" t="s">
        <v>49</v>
      </c>
      <c r="D8848" t="s">
        <v>72559</v>
      </c>
      <c r="E8848" t="s">
        <v>72560</v>
      </c>
      <c r="F8848" t="s">
        <v>72561</v>
      </c>
      <c r="G8848" t="s">
        <v>72562</v>
      </c>
      <c r="H8848" t="s">
        <v>72563</v>
      </c>
      <c r="I8848" t="s">
        <v>4785</v>
      </c>
      <c r="J8848" t="s">
        <v>5578</v>
      </c>
      <c r="K8848" t="s">
        <v>5579</v>
      </c>
      <c r="L8848" t="s">
        <v>148</v>
      </c>
      <c r="M8848" t="s">
        <v>5580</v>
      </c>
      <c r="N8848" t="s">
        <v>5487</v>
      </c>
      <c r="O8848" t="s">
        <v>5581</v>
      </c>
      <c r="P8848" t="s">
        <v>72564</v>
      </c>
      <c r="R8848" t="str">
        <f t="shared" si="276"/>
        <v>寒亭</v>
      </c>
      <c r="S8848" t="str">
        <f t="shared" si="277"/>
        <v>0115</v>
      </c>
    </row>
    <row r="8849" spans="1:19">
      <c r="A8849" t="s">
        <v>72565</v>
      </c>
      <c r="B8849" t="s">
        <v>72566</v>
      </c>
      <c r="C8849" t="s">
        <v>49</v>
      </c>
      <c r="D8849" t="s">
        <v>72567</v>
      </c>
      <c r="E8849" t="s">
        <v>71340</v>
      </c>
      <c r="F8849" t="s">
        <v>72568</v>
      </c>
      <c r="G8849" t="s">
        <v>72569</v>
      </c>
      <c r="H8849" t="s">
        <v>72570</v>
      </c>
      <c r="I8849" t="s">
        <v>5874</v>
      </c>
      <c r="J8849" t="s">
        <v>17487</v>
      </c>
      <c r="K8849" t="s">
        <v>17488</v>
      </c>
      <c r="L8849" t="s">
        <v>50</v>
      </c>
      <c r="M8849" t="s">
        <v>5016</v>
      </c>
      <c r="O8849" t="s">
        <v>17489</v>
      </c>
      <c r="P8849" t="s">
        <v>72571</v>
      </c>
      <c r="R8849" t="str">
        <f t="shared" si="276"/>
        <v>青州</v>
      </c>
      <c r="S8849" t="str">
        <f t="shared" si="277"/>
        <v>0115</v>
      </c>
    </row>
    <row r="8850" spans="1:19">
      <c r="A8850" t="s">
        <v>72572</v>
      </c>
      <c r="B8850" t="s">
        <v>72573</v>
      </c>
      <c r="C8850" t="s">
        <v>49</v>
      </c>
      <c r="D8850" t="s">
        <v>72574</v>
      </c>
      <c r="E8850" t="s">
        <v>70196</v>
      </c>
      <c r="F8850" t="s">
        <v>72575</v>
      </c>
      <c r="G8850" t="s">
        <v>72576</v>
      </c>
      <c r="H8850" t="s">
        <v>72577</v>
      </c>
      <c r="I8850" t="s">
        <v>10005</v>
      </c>
      <c r="J8850" t="s">
        <v>12715</v>
      </c>
      <c r="K8850" t="s">
        <v>12716</v>
      </c>
      <c r="L8850" t="s">
        <v>123</v>
      </c>
      <c r="M8850" t="s">
        <v>7767</v>
      </c>
      <c r="N8850" t="s">
        <v>6152</v>
      </c>
      <c r="O8850" t="s">
        <v>12717</v>
      </c>
      <c r="P8850" t="s">
        <v>72578</v>
      </c>
      <c r="Q8850" t="s">
        <v>72579</v>
      </c>
      <c r="R8850" t="str">
        <f t="shared" si="276"/>
        <v>诸城</v>
      </c>
      <c r="S8850" t="str">
        <f t="shared" si="277"/>
        <v>0115</v>
      </c>
    </row>
    <row r="8851" spans="1:19">
      <c r="A8851" t="s">
        <v>72580</v>
      </c>
      <c r="B8851" t="s">
        <v>72581</v>
      </c>
      <c r="C8851" t="s">
        <v>49</v>
      </c>
      <c r="D8851" t="s">
        <v>72582</v>
      </c>
      <c r="E8851" t="s">
        <v>72583</v>
      </c>
      <c r="F8851" t="s">
        <v>72584</v>
      </c>
      <c r="G8851" t="s">
        <v>72585</v>
      </c>
      <c r="H8851" t="s">
        <v>72586</v>
      </c>
      <c r="I8851" t="s">
        <v>12119</v>
      </c>
      <c r="J8851" t="s">
        <v>7082</v>
      </c>
      <c r="K8851" t="s">
        <v>7083</v>
      </c>
      <c r="L8851" t="s">
        <v>114</v>
      </c>
      <c r="M8851" t="s">
        <v>7084</v>
      </c>
      <c r="N8851" t="s">
        <v>4817</v>
      </c>
      <c r="O8851" t="s">
        <v>7085</v>
      </c>
      <c r="Q8851" t="s">
        <v>72587</v>
      </c>
      <c r="R8851" t="str">
        <f t="shared" si="276"/>
        <v>高密</v>
      </c>
      <c r="S8851" t="str">
        <f t="shared" si="277"/>
        <v>0115</v>
      </c>
    </row>
    <row r="8852" spans="1:19">
      <c r="A8852" t="s">
        <v>72588</v>
      </c>
      <c r="B8852" t="s">
        <v>72589</v>
      </c>
      <c r="C8852" t="s">
        <v>49</v>
      </c>
      <c r="D8852" t="s">
        <v>72590</v>
      </c>
      <c r="E8852" t="s">
        <v>71355</v>
      </c>
      <c r="F8852" t="s">
        <v>72591</v>
      </c>
      <c r="G8852" t="s">
        <v>72592</v>
      </c>
      <c r="H8852" t="s">
        <v>72593</v>
      </c>
      <c r="I8852" t="s">
        <v>4785</v>
      </c>
      <c r="J8852" t="s">
        <v>7278</v>
      </c>
      <c r="K8852" t="s">
        <v>7279</v>
      </c>
      <c r="L8852" t="s">
        <v>105</v>
      </c>
      <c r="M8852" t="s">
        <v>5089</v>
      </c>
      <c r="N8852" t="s">
        <v>5451</v>
      </c>
      <c r="O8852" t="s">
        <v>7280</v>
      </c>
      <c r="P8852" t="s">
        <v>72594</v>
      </c>
      <c r="R8852" t="str">
        <f t="shared" si="276"/>
        <v>寿光</v>
      </c>
      <c r="S8852" t="str">
        <f t="shared" si="277"/>
        <v>0115</v>
      </c>
    </row>
    <row r="8853" spans="1:19">
      <c r="A8853" t="s">
        <v>72595</v>
      </c>
      <c r="B8853" t="s">
        <v>72596</v>
      </c>
      <c r="C8853" t="s">
        <v>49</v>
      </c>
      <c r="D8853" t="s">
        <v>72597</v>
      </c>
      <c r="E8853" t="s">
        <v>71340</v>
      </c>
      <c r="F8853" t="s">
        <v>72598</v>
      </c>
      <c r="G8853" t="s">
        <v>72599</v>
      </c>
      <c r="H8853" t="s">
        <v>72600</v>
      </c>
      <c r="I8853" t="s">
        <v>4785</v>
      </c>
      <c r="J8853" t="s">
        <v>15047</v>
      </c>
      <c r="K8853" t="s">
        <v>15048</v>
      </c>
      <c r="L8853" t="s">
        <v>50</v>
      </c>
      <c r="M8853" t="s">
        <v>6624</v>
      </c>
      <c r="O8853" t="s">
        <v>15049</v>
      </c>
      <c r="P8853" t="s">
        <v>72601</v>
      </c>
      <c r="Q8853" t="s">
        <v>72602</v>
      </c>
      <c r="R8853" t="str">
        <f t="shared" si="276"/>
        <v>青州</v>
      </c>
      <c r="S8853" t="str">
        <f t="shared" si="277"/>
        <v>0115</v>
      </c>
    </row>
    <row r="8854" spans="1:19">
      <c r="A8854" t="s">
        <v>72603</v>
      </c>
      <c r="B8854" t="s">
        <v>72604</v>
      </c>
      <c r="C8854" t="s">
        <v>49</v>
      </c>
      <c r="D8854" t="s">
        <v>72605</v>
      </c>
      <c r="E8854" t="s">
        <v>71355</v>
      </c>
      <c r="F8854" t="s">
        <v>72606</v>
      </c>
      <c r="G8854" t="s">
        <v>72607</v>
      </c>
      <c r="H8854" t="s">
        <v>72608</v>
      </c>
      <c r="I8854" t="s">
        <v>4828</v>
      </c>
      <c r="J8854" t="s">
        <v>6955</v>
      </c>
      <c r="K8854" t="s">
        <v>6956</v>
      </c>
      <c r="L8854" t="s">
        <v>114</v>
      </c>
      <c r="M8854" t="s">
        <v>5486</v>
      </c>
      <c r="O8854" t="s">
        <v>6957</v>
      </c>
      <c r="P8854" t="s">
        <v>72609</v>
      </c>
      <c r="R8854" t="str">
        <f t="shared" si="276"/>
        <v>高密</v>
      </c>
      <c r="S8854" t="str">
        <f t="shared" si="277"/>
        <v>0115</v>
      </c>
    </row>
    <row r="8855" spans="1:19">
      <c r="A8855" t="s">
        <v>72610</v>
      </c>
      <c r="B8855" t="s">
        <v>72611</v>
      </c>
      <c r="C8855" t="s">
        <v>49</v>
      </c>
      <c r="D8855" t="s">
        <v>72612</v>
      </c>
      <c r="E8855" t="s">
        <v>71355</v>
      </c>
      <c r="F8855" t="s">
        <v>72613</v>
      </c>
      <c r="G8855" t="s">
        <v>72614</v>
      </c>
      <c r="H8855" t="s">
        <v>72615</v>
      </c>
      <c r="I8855" t="s">
        <v>12119</v>
      </c>
      <c r="J8855" t="s">
        <v>6327</v>
      </c>
      <c r="K8855" t="s">
        <v>6328</v>
      </c>
      <c r="L8855" t="s">
        <v>1136</v>
      </c>
      <c r="M8855" t="s">
        <v>5210</v>
      </c>
      <c r="O8855" t="s">
        <v>6329</v>
      </c>
      <c r="P8855" t="s">
        <v>72616</v>
      </c>
      <c r="R8855" t="str">
        <f t="shared" si="276"/>
        <v>昌乐</v>
      </c>
      <c r="S8855" t="str">
        <f t="shared" si="277"/>
        <v>0115</v>
      </c>
    </row>
    <row r="8856" spans="1:19">
      <c r="A8856" t="s">
        <v>72617</v>
      </c>
      <c r="B8856" t="s">
        <v>72618</v>
      </c>
      <c r="C8856" t="s">
        <v>49</v>
      </c>
      <c r="D8856" t="s">
        <v>72619</v>
      </c>
      <c r="E8856" t="s">
        <v>71340</v>
      </c>
      <c r="F8856" t="s">
        <v>72620</v>
      </c>
      <c r="G8856" t="s">
        <v>72621</v>
      </c>
      <c r="H8856" t="s">
        <v>72622</v>
      </c>
      <c r="I8856" t="s">
        <v>4813</v>
      </c>
      <c r="J8856" t="s">
        <v>5131</v>
      </c>
      <c r="K8856" t="s">
        <v>5132</v>
      </c>
      <c r="L8856" t="s">
        <v>105</v>
      </c>
      <c r="M8856" t="s">
        <v>5133</v>
      </c>
      <c r="N8856" t="s">
        <v>9962</v>
      </c>
      <c r="O8856" t="s">
        <v>5134</v>
      </c>
      <c r="P8856" t="s">
        <v>72275</v>
      </c>
      <c r="R8856" t="str">
        <f t="shared" si="276"/>
        <v>寿光</v>
      </c>
      <c r="S8856" t="str">
        <f t="shared" si="277"/>
        <v>0115</v>
      </c>
    </row>
    <row r="8857" spans="1:19">
      <c r="A8857" t="s">
        <v>72623</v>
      </c>
      <c r="B8857" t="s">
        <v>72624</v>
      </c>
      <c r="C8857" t="s">
        <v>49</v>
      </c>
      <c r="D8857" t="s">
        <v>72625</v>
      </c>
      <c r="E8857" t="s">
        <v>71355</v>
      </c>
      <c r="F8857" t="s">
        <v>72626</v>
      </c>
      <c r="G8857" t="s">
        <v>72627</v>
      </c>
      <c r="H8857" t="s">
        <v>72628</v>
      </c>
      <c r="I8857" t="s">
        <v>6877</v>
      </c>
      <c r="J8857" t="s">
        <v>8219</v>
      </c>
      <c r="K8857" t="s">
        <v>8220</v>
      </c>
      <c r="L8857" t="s">
        <v>123</v>
      </c>
      <c r="M8857" t="s">
        <v>4994</v>
      </c>
      <c r="O8857" t="s">
        <v>8221</v>
      </c>
      <c r="P8857" t="s">
        <v>72629</v>
      </c>
      <c r="R8857" t="str">
        <f t="shared" si="276"/>
        <v>诸城</v>
      </c>
      <c r="S8857" t="str">
        <f t="shared" si="277"/>
        <v>0115</v>
      </c>
    </row>
    <row r="8858" spans="1:19">
      <c r="A8858" t="s">
        <v>72630</v>
      </c>
      <c r="B8858" t="s">
        <v>72631</v>
      </c>
      <c r="C8858" t="s">
        <v>49</v>
      </c>
      <c r="D8858" t="s">
        <v>72632</v>
      </c>
      <c r="E8858" t="s">
        <v>71355</v>
      </c>
      <c r="F8858" t="s">
        <v>72633</v>
      </c>
      <c r="G8858" t="s">
        <v>72634</v>
      </c>
      <c r="H8858" t="s">
        <v>72294</v>
      </c>
      <c r="I8858" t="s">
        <v>12119</v>
      </c>
      <c r="J8858" t="s">
        <v>7332</v>
      </c>
      <c r="K8858" t="s">
        <v>7333</v>
      </c>
      <c r="L8858" t="s">
        <v>375</v>
      </c>
      <c r="M8858" t="s">
        <v>7334</v>
      </c>
      <c r="O8858" t="s">
        <v>7335</v>
      </c>
      <c r="P8858" t="s">
        <v>72635</v>
      </c>
      <c r="R8858" t="str">
        <f t="shared" si="276"/>
        <v>昌邑</v>
      </c>
      <c r="S8858" t="str">
        <f t="shared" si="277"/>
        <v>0115</v>
      </c>
    </row>
    <row r="8859" spans="1:19">
      <c r="A8859" t="s">
        <v>72636</v>
      </c>
      <c r="B8859" t="s">
        <v>72637</v>
      </c>
      <c r="C8859" t="s">
        <v>49</v>
      </c>
      <c r="D8859" t="s">
        <v>72638</v>
      </c>
      <c r="E8859" t="s">
        <v>71340</v>
      </c>
      <c r="F8859" t="s">
        <v>72639</v>
      </c>
      <c r="G8859" t="s">
        <v>72640</v>
      </c>
      <c r="H8859" t="s">
        <v>72641</v>
      </c>
      <c r="I8859" t="s">
        <v>4828</v>
      </c>
      <c r="J8859" t="s">
        <v>6689</v>
      </c>
      <c r="K8859" t="s">
        <v>6690</v>
      </c>
      <c r="L8859" t="s">
        <v>237</v>
      </c>
      <c r="M8859" t="s">
        <v>4788</v>
      </c>
      <c r="O8859" t="s">
        <v>6691</v>
      </c>
      <c r="P8859" t="s">
        <v>72642</v>
      </c>
      <c r="R8859" t="str">
        <f t="shared" si="276"/>
        <v>潍城</v>
      </c>
      <c r="S8859" t="str">
        <f t="shared" si="277"/>
        <v>0115</v>
      </c>
    </row>
    <row r="8860" spans="1:19">
      <c r="A8860" t="s">
        <v>72643</v>
      </c>
      <c r="B8860" t="s">
        <v>72644</v>
      </c>
      <c r="C8860" t="s">
        <v>49</v>
      </c>
      <c r="D8860" t="s">
        <v>72645</v>
      </c>
      <c r="E8860" t="s">
        <v>72646</v>
      </c>
      <c r="F8860" t="s">
        <v>72647</v>
      </c>
      <c r="G8860" t="s">
        <v>72648</v>
      </c>
      <c r="H8860" t="s">
        <v>72649</v>
      </c>
      <c r="I8860" t="s">
        <v>12119</v>
      </c>
      <c r="J8860" t="s">
        <v>12489</v>
      </c>
      <c r="K8860" t="s">
        <v>12490</v>
      </c>
      <c r="L8860" t="s">
        <v>60</v>
      </c>
      <c r="M8860" t="s">
        <v>5999</v>
      </c>
      <c r="N8860" t="s">
        <v>5619</v>
      </c>
      <c r="O8860" t="s">
        <v>12491</v>
      </c>
      <c r="P8860" t="s">
        <v>72650</v>
      </c>
      <c r="R8860" t="str">
        <f t="shared" si="276"/>
        <v>奎文</v>
      </c>
      <c r="S8860" t="str">
        <f t="shared" si="277"/>
        <v>0115</v>
      </c>
    </row>
    <row r="8861" spans="1:19">
      <c r="A8861" t="s">
        <v>72651</v>
      </c>
      <c r="B8861" t="s">
        <v>72652</v>
      </c>
      <c r="C8861" t="s">
        <v>49</v>
      </c>
      <c r="D8861" t="s">
        <v>72653</v>
      </c>
      <c r="E8861" t="s">
        <v>70196</v>
      </c>
      <c r="F8861" t="s">
        <v>72654</v>
      </c>
      <c r="G8861" t="s">
        <v>72655</v>
      </c>
      <c r="H8861" t="s">
        <v>72656</v>
      </c>
      <c r="I8861" t="s">
        <v>4955</v>
      </c>
      <c r="J8861" t="s">
        <v>7754</v>
      </c>
      <c r="K8861" t="s">
        <v>7755</v>
      </c>
      <c r="L8861" t="s">
        <v>123</v>
      </c>
      <c r="M8861" t="s">
        <v>6022</v>
      </c>
      <c r="N8861" t="s">
        <v>4959</v>
      </c>
      <c r="O8861" t="s">
        <v>7756</v>
      </c>
      <c r="P8861" t="s">
        <v>72657</v>
      </c>
      <c r="Q8861" t="s">
        <v>72658</v>
      </c>
      <c r="R8861" t="str">
        <f t="shared" si="276"/>
        <v>诸城</v>
      </c>
      <c r="S8861" t="str">
        <f t="shared" si="277"/>
        <v>0115</v>
      </c>
    </row>
    <row r="8862" spans="1:19">
      <c r="A8862" t="s">
        <v>72659</v>
      </c>
      <c r="B8862" t="s">
        <v>72660</v>
      </c>
      <c r="C8862" t="s">
        <v>49</v>
      </c>
      <c r="D8862" t="s">
        <v>72661</v>
      </c>
      <c r="E8862" t="s">
        <v>70188</v>
      </c>
      <c r="F8862" t="s">
        <v>72662</v>
      </c>
      <c r="G8862" t="s">
        <v>72663</v>
      </c>
      <c r="H8862" t="s">
        <v>72664</v>
      </c>
      <c r="I8862" t="s">
        <v>12119</v>
      </c>
      <c r="J8862" t="s">
        <v>4992</v>
      </c>
      <c r="K8862" t="s">
        <v>4993</v>
      </c>
      <c r="L8862" t="s">
        <v>123</v>
      </c>
      <c r="M8862" t="s">
        <v>4994</v>
      </c>
      <c r="N8862" t="s">
        <v>5017</v>
      </c>
      <c r="O8862" t="s">
        <v>4995</v>
      </c>
      <c r="P8862" t="s">
        <v>72665</v>
      </c>
      <c r="R8862" t="str">
        <f t="shared" si="276"/>
        <v>诸城</v>
      </c>
      <c r="S8862" t="str">
        <f t="shared" si="277"/>
        <v>0115</v>
      </c>
    </row>
    <row r="8863" spans="1:19">
      <c r="A8863" t="s">
        <v>72666</v>
      </c>
      <c r="B8863" t="s">
        <v>72667</v>
      </c>
      <c r="C8863" t="s">
        <v>49</v>
      </c>
      <c r="D8863" t="s">
        <v>72668</v>
      </c>
      <c r="E8863" t="s">
        <v>72669</v>
      </c>
      <c r="F8863" t="s">
        <v>72670</v>
      </c>
      <c r="G8863" t="s">
        <v>72671</v>
      </c>
      <c r="H8863" t="s">
        <v>72672</v>
      </c>
      <c r="I8863" t="s">
        <v>5327</v>
      </c>
      <c r="J8863" t="s">
        <v>5185</v>
      </c>
      <c r="K8863" t="s">
        <v>5186</v>
      </c>
      <c r="L8863" t="s">
        <v>237</v>
      </c>
      <c r="M8863" t="s">
        <v>4868</v>
      </c>
      <c r="N8863" t="s">
        <v>5273</v>
      </c>
      <c r="O8863" t="s">
        <v>5187</v>
      </c>
      <c r="P8863" t="s">
        <v>72673</v>
      </c>
      <c r="R8863" t="str">
        <f t="shared" si="276"/>
        <v>潍城</v>
      </c>
      <c r="S8863" t="str">
        <f t="shared" si="277"/>
        <v>0115</v>
      </c>
    </row>
    <row r="8864" spans="1:19">
      <c r="A8864" t="s">
        <v>72674</v>
      </c>
      <c r="B8864" t="s">
        <v>72675</v>
      </c>
      <c r="C8864" t="s">
        <v>49</v>
      </c>
      <c r="D8864" t="s">
        <v>72676</v>
      </c>
      <c r="E8864" t="s">
        <v>72677</v>
      </c>
      <c r="F8864" t="s">
        <v>72678</v>
      </c>
      <c r="G8864" t="s">
        <v>72679</v>
      </c>
      <c r="H8864" t="s">
        <v>72680</v>
      </c>
      <c r="I8864" t="s">
        <v>4828</v>
      </c>
      <c r="J8864" t="s">
        <v>21916</v>
      </c>
      <c r="K8864" t="s">
        <v>21917</v>
      </c>
      <c r="L8864" t="s">
        <v>77</v>
      </c>
      <c r="M8864" t="s">
        <v>4803</v>
      </c>
      <c r="N8864" t="s">
        <v>4919</v>
      </c>
      <c r="O8864" t="s">
        <v>21918</v>
      </c>
      <c r="P8864" t="s">
        <v>72681</v>
      </c>
      <c r="R8864" t="str">
        <f t="shared" si="276"/>
        <v>临朐</v>
      </c>
      <c r="S8864" t="str">
        <f t="shared" si="277"/>
        <v>0115</v>
      </c>
    </row>
    <row r="8865" spans="1:19">
      <c r="A8865" t="s">
        <v>72682</v>
      </c>
      <c r="B8865" t="s">
        <v>72683</v>
      </c>
      <c r="C8865" t="s">
        <v>49</v>
      </c>
      <c r="D8865" t="s">
        <v>72684</v>
      </c>
      <c r="E8865" t="s">
        <v>70490</v>
      </c>
      <c r="F8865" t="s">
        <v>72685</v>
      </c>
      <c r="G8865" t="s">
        <v>72686</v>
      </c>
      <c r="H8865" t="s">
        <v>72687</v>
      </c>
      <c r="I8865" t="s">
        <v>4852</v>
      </c>
      <c r="J8865" t="s">
        <v>7899</v>
      </c>
      <c r="K8865" t="s">
        <v>7900</v>
      </c>
      <c r="L8865" t="s">
        <v>77</v>
      </c>
      <c r="M8865" t="s">
        <v>5812</v>
      </c>
      <c r="N8865" t="s">
        <v>4933</v>
      </c>
      <c r="O8865" t="s">
        <v>7901</v>
      </c>
      <c r="P8865" t="s">
        <v>72688</v>
      </c>
      <c r="R8865" t="str">
        <f t="shared" si="276"/>
        <v>临朐</v>
      </c>
      <c r="S8865" t="str">
        <f t="shared" si="277"/>
        <v>0115</v>
      </c>
    </row>
    <row r="8866" spans="1:19">
      <c r="A8866" t="s">
        <v>72689</v>
      </c>
      <c r="B8866" t="s">
        <v>72690</v>
      </c>
      <c r="C8866" t="s">
        <v>49</v>
      </c>
      <c r="D8866" t="s">
        <v>72691</v>
      </c>
      <c r="E8866" t="s">
        <v>72692</v>
      </c>
      <c r="F8866" t="s">
        <v>72693</v>
      </c>
      <c r="G8866" t="s">
        <v>72694</v>
      </c>
      <c r="H8866" t="s">
        <v>72695</v>
      </c>
      <c r="I8866" t="s">
        <v>4852</v>
      </c>
      <c r="J8866" t="s">
        <v>7803</v>
      </c>
      <c r="K8866" t="s">
        <v>7804</v>
      </c>
      <c r="L8866" t="s">
        <v>105</v>
      </c>
      <c r="M8866" t="s">
        <v>7805</v>
      </c>
      <c r="N8866" t="s">
        <v>6985</v>
      </c>
      <c r="O8866" t="s">
        <v>7806</v>
      </c>
      <c r="P8866" t="s">
        <v>72696</v>
      </c>
      <c r="R8866" t="str">
        <f t="shared" si="276"/>
        <v>寿光</v>
      </c>
      <c r="S8866" t="str">
        <f t="shared" si="277"/>
        <v>0115</v>
      </c>
    </row>
    <row r="8867" spans="1:19">
      <c r="A8867" t="s">
        <v>72697</v>
      </c>
      <c r="B8867" t="s">
        <v>72698</v>
      </c>
      <c r="C8867" t="s">
        <v>49</v>
      </c>
      <c r="D8867" t="s">
        <v>72699</v>
      </c>
      <c r="E8867" t="s">
        <v>72700</v>
      </c>
      <c r="F8867" t="s">
        <v>72701</v>
      </c>
      <c r="G8867" t="s">
        <v>72702</v>
      </c>
      <c r="H8867" t="s">
        <v>72703</v>
      </c>
      <c r="I8867" t="s">
        <v>5052</v>
      </c>
      <c r="J8867" t="s">
        <v>6053</v>
      </c>
      <c r="K8867" t="s">
        <v>6054</v>
      </c>
      <c r="L8867" t="s">
        <v>105</v>
      </c>
      <c r="M8867" t="s">
        <v>6055</v>
      </c>
      <c r="N8867" t="s">
        <v>8593</v>
      </c>
      <c r="O8867" t="s">
        <v>6056</v>
      </c>
      <c r="P8867" t="s">
        <v>72704</v>
      </c>
      <c r="Q8867" t="s">
        <v>72705</v>
      </c>
      <c r="R8867" t="str">
        <f t="shared" si="276"/>
        <v>寿光</v>
      </c>
      <c r="S8867" t="str">
        <f t="shared" si="277"/>
        <v>0115</v>
      </c>
    </row>
    <row r="8868" spans="1:19">
      <c r="A8868" t="s">
        <v>72706</v>
      </c>
      <c r="B8868" t="s">
        <v>72707</v>
      </c>
      <c r="C8868" t="s">
        <v>49</v>
      </c>
      <c r="D8868" t="s">
        <v>72708</v>
      </c>
      <c r="E8868" t="s">
        <v>71450</v>
      </c>
      <c r="F8868" t="s">
        <v>72709</v>
      </c>
      <c r="G8868" t="s">
        <v>72710</v>
      </c>
      <c r="H8868" t="s">
        <v>72711</v>
      </c>
      <c r="I8868" t="s">
        <v>66538</v>
      </c>
      <c r="J8868" t="s">
        <v>5473</v>
      </c>
      <c r="K8868" t="s">
        <v>5474</v>
      </c>
      <c r="L8868" t="s">
        <v>86</v>
      </c>
      <c r="M8868" t="s">
        <v>5099</v>
      </c>
      <c r="N8868" t="s">
        <v>4972</v>
      </c>
      <c r="O8868" t="s">
        <v>5475</v>
      </c>
      <c r="P8868" t="s">
        <v>72712</v>
      </c>
      <c r="R8868" t="str">
        <f t="shared" si="276"/>
        <v>坊子</v>
      </c>
      <c r="S8868" t="str">
        <f t="shared" si="277"/>
        <v>0115</v>
      </c>
    </row>
    <row r="8869" spans="1:19">
      <c r="A8869" t="s">
        <v>72713</v>
      </c>
      <c r="B8869" t="s">
        <v>72714</v>
      </c>
      <c r="C8869" t="s">
        <v>49</v>
      </c>
      <c r="D8869" t="s">
        <v>72715</v>
      </c>
      <c r="E8869" t="s">
        <v>72716</v>
      </c>
      <c r="F8869" t="s">
        <v>72717</v>
      </c>
      <c r="G8869" t="s">
        <v>72718</v>
      </c>
      <c r="H8869" t="s">
        <v>72719</v>
      </c>
      <c r="I8869" t="s">
        <v>12119</v>
      </c>
      <c r="J8869" t="s">
        <v>12437</v>
      </c>
      <c r="K8869" t="s">
        <v>12438</v>
      </c>
      <c r="L8869" t="s">
        <v>105</v>
      </c>
      <c r="M8869" t="s">
        <v>5029</v>
      </c>
      <c r="O8869" t="s">
        <v>12439</v>
      </c>
      <c r="P8869" t="s">
        <v>72720</v>
      </c>
      <c r="Q8869" t="s">
        <v>72721</v>
      </c>
      <c r="R8869" t="str">
        <f t="shared" si="276"/>
        <v>寿光</v>
      </c>
      <c r="S8869" t="str">
        <f t="shared" si="277"/>
        <v>0115</v>
      </c>
    </row>
    <row r="8870" spans="1:19">
      <c r="A8870" t="s">
        <v>72722</v>
      </c>
      <c r="B8870" t="s">
        <v>72723</v>
      </c>
      <c r="C8870" t="s">
        <v>49</v>
      </c>
      <c r="D8870" t="s">
        <v>72724</v>
      </c>
      <c r="E8870" t="s">
        <v>72725</v>
      </c>
      <c r="F8870" t="s">
        <v>72726</v>
      </c>
      <c r="G8870" t="s">
        <v>72727</v>
      </c>
      <c r="H8870" t="s">
        <v>72728</v>
      </c>
      <c r="I8870" t="s">
        <v>4852</v>
      </c>
      <c r="J8870" t="s">
        <v>5305</v>
      </c>
      <c r="K8870" t="s">
        <v>5306</v>
      </c>
      <c r="L8870" t="s">
        <v>60</v>
      </c>
      <c r="M8870" t="s">
        <v>4774</v>
      </c>
      <c r="N8870" t="s">
        <v>5487</v>
      </c>
      <c r="O8870" t="s">
        <v>5307</v>
      </c>
      <c r="P8870" t="s">
        <v>72729</v>
      </c>
      <c r="Q8870" t="s">
        <v>72730</v>
      </c>
      <c r="R8870" t="str">
        <f t="shared" si="276"/>
        <v>奎文</v>
      </c>
      <c r="S8870" t="str">
        <f t="shared" si="277"/>
        <v>0115</v>
      </c>
    </row>
    <row r="8871" spans="1:19">
      <c r="A8871" t="s">
        <v>72731</v>
      </c>
      <c r="B8871" t="s">
        <v>72732</v>
      </c>
      <c r="C8871" t="s">
        <v>49</v>
      </c>
      <c r="D8871" t="s">
        <v>72733</v>
      </c>
      <c r="E8871" t="s">
        <v>70196</v>
      </c>
      <c r="F8871" t="s">
        <v>72734</v>
      </c>
      <c r="G8871" t="s">
        <v>72735</v>
      </c>
      <c r="H8871" t="s">
        <v>72736</v>
      </c>
      <c r="I8871" t="s">
        <v>10005</v>
      </c>
      <c r="J8871" t="s">
        <v>10316</v>
      </c>
      <c r="K8871" t="s">
        <v>10317</v>
      </c>
      <c r="L8871" t="s">
        <v>262</v>
      </c>
      <c r="M8871" t="s">
        <v>10318</v>
      </c>
      <c r="N8871" t="s">
        <v>4905</v>
      </c>
      <c r="O8871" t="s">
        <v>10319</v>
      </c>
      <c r="P8871" t="s">
        <v>72737</v>
      </c>
      <c r="R8871" t="str">
        <f t="shared" si="276"/>
        <v>寒亭</v>
      </c>
      <c r="S8871" t="str">
        <f t="shared" si="277"/>
        <v>0115</v>
      </c>
    </row>
    <row r="8872" spans="1:19">
      <c r="A8872" t="s">
        <v>72738</v>
      </c>
      <c r="B8872" t="s">
        <v>72739</v>
      </c>
      <c r="C8872" t="s">
        <v>49</v>
      </c>
      <c r="D8872" t="s">
        <v>72740</v>
      </c>
      <c r="E8872" t="s">
        <v>70196</v>
      </c>
      <c r="F8872" t="s">
        <v>72741</v>
      </c>
      <c r="G8872" t="s">
        <v>72742</v>
      </c>
      <c r="H8872" t="s">
        <v>72743</v>
      </c>
      <c r="I8872" t="s">
        <v>4955</v>
      </c>
      <c r="J8872" t="s">
        <v>11618</v>
      </c>
      <c r="K8872" t="s">
        <v>11619</v>
      </c>
      <c r="L8872" t="s">
        <v>237</v>
      </c>
      <c r="M8872" t="s">
        <v>4868</v>
      </c>
      <c r="N8872" t="s">
        <v>5112</v>
      </c>
      <c r="O8872" t="s">
        <v>11620</v>
      </c>
      <c r="P8872" t="s">
        <v>72744</v>
      </c>
      <c r="Q8872" t="s">
        <v>72745</v>
      </c>
      <c r="R8872" t="str">
        <f t="shared" si="276"/>
        <v>潍城</v>
      </c>
      <c r="S8872" t="str">
        <f t="shared" si="277"/>
        <v>0115</v>
      </c>
    </row>
    <row r="8873" spans="1:19">
      <c r="A8873" t="s">
        <v>72746</v>
      </c>
      <c r="B8873" t="s">
        <v>72747</v>
      </c>
      <c r="C8873" t="s">
        <v>49</v>
      </c>
      <c r="D8873" t="s">
        <v>72748</v>
      </c>
      <c r="E8873" t="s">
        <v>70188</v>
      </c>
      <c r="F8873" t="s">
        <v>72749</v>
      </c>
      <c r="G8873" t="s">
        <v>72750</v>
      </c>
      <c r="H8873" t="s">
        <v>72751</v>
      </c>
      <c r="I8873" t="s">
        <v>12757</v>
      </c>
      <c r="J8873" t="s">
        <v>5316</v>
      </c>
      <c r="K8873" t="s">
        <v>5317</v>
      </c>
      <c r="L8873" t="s">
        <v>375</v>
      </c>
      <c r="M8873" t="s">
        <v>5318</v>
      </c>
      <c r="N8873" t="s">
        <v>12670</v>
      </c>
      <c r="O8873" t="s">
        <v>5319</v>
      </c>
      <c r="P8873" t="s">
        <v>72752</v>
      </c>
      <c r="Q8873" t="s">
        <v>72753</v>
      </c>
      <c r="R8873" t="str">
        <f t="shared" si="276"/>
        <v>昌邑</v>
      </c>
      <c r="S8873" t="str">
        <f t="shared" si="277"/>
        <v>0115</v>
      </c>
    </row>
    <row r="8874" spans="1:19">
      <c r="A8874" t="s">
        <v>72754</v>
      </c>
      <c r="B8874" t="s">
        <v>72755</v>
      </c>
      <c r="C8874" t="s">
        <v>49</v>
      </c>
      <c r="D8874" t="s">
        <v>72756</v>
      </c>
      <c r="E8874" t="s">
        <v>72757</v>
      </c>
      <c r="F8874" t="s">
        <v>72758</v>
      </c>
      <c r="G8874" t="s">
        <v>72759</v>
      </c>
      <c r="H8874" t="s">
        <v>72760</v>
      </c>
      <c r="I8874" t="s">
        <v>12757</v>
      </c>
      <c r="J8874" t="s">
        <v>6496</v>
      </c>
      <c r="K8874" t="s">
        <v>6497</v>
      </c>
      <c r="L8874" t="s">
        <v>123</v>
      </c>
      <c r="M8874" t="s">
        <v>4932</v>
      </c>
      <c r="N8874" t="s">
        <v>5487</v>
      </c>
      <c r="O8874" t="s">
        <v>6498</v>
      </c>
      <c r="P8874" t="s">
        <v>72761</v>
      </c>
      <c r="R8874" t="str">
        <f t="shared" si="276"/>
        <v>诸城</v>
      </c>
      <c r="S8874" t="str">
        <f t="shared" si="277"/>
        <v>0115</v>
      </c>
    </row>
    <row r="8875" spans="1:19">
      <c r="A8875" t="s">
        <v>72762</v>
      </c>
      <c r="B8875" t="s">
        <v>72763</v>
      </c>
      <c r="C8875" t="s">
        <v>49</v>
      </c>
      <c r="D8875" t="s">
        <v>72764</v>
      </c>
      <c r="E8875" t="s">
        <v>70196</v>
      </c>
      <c r="F8875" t="s">
        <v>72765</v>
      </c>
      <c r="G8875" t="s">
        <v>72766</v>
      </c>
      <c r="H8875" t="s">
        <v>65106</v>
      </c>
      <c r="I8875" t="s">
        <v>4852</v>
      </c>
      <c r="J8875" t="s">
        <v>20173</v>
      </c>
      <c r="K8875" t="s">
        <v>20174</v>
      </c>
      <c r="L8875" t="s">
        <v>105</v>
      </c>
      <c r="M8875" t="s">
        <v>5133</v>
      </c>
      <c r="N8875" t="s">
        <v>4933</v>
      </c>
      <c r="O8875" t="s">
        <v>20175</v>
      </c>
      <c r="P8875" t="s">
        <v>72767</v>
      </c>
      <c r="Q8875" t="s">
        <v>72768</v>
      </c>
      <c r="R8875" t="str">
        <f t="shared" si="276"/>
        <v>寿光</v>
      </c>
      <c r="S8875" t="str">
        <f t="shared" si="277"/>
        <v>0115</v>
      </c>
    </row>
    <row r="8876" spans="1:19">
      <c r="A8876" t="s">
        <v>72769</v>
      </c>
      <c r="B8876" t="s">
        <v>72770</v>
      </c>
      <c r="C8876" t="s">
        <v>49</v>
      </c>
      <c r="D8876" t="s">
        <v>72771</v>
      </c>
      <c r="E8876" t="s">
        <v>70196</v>
      </c>
      <c r="F8876" t="s">
        <v>72772</v>
      </c>
      <c r="G8876" t="s">
        <v>72773</v>
      </c>
      <c r="H8876" t="s">
        <v>72774</v>
      </c>
      <c r="I8876" t="s">
        <v>4852</v>
      </c>
      <c r="J8876" t="s">
        <v>10771</v>
      </c>
      <c r="K8876" t="s">
        <v>10772</v>
      </c>
      <c r="L8876" t="s">
        <v>60</v>
      </c>
      <c r="M8876" t="s">
        <v>5420</v>
      </c>
      <c r="N8876" t="s">
        <v>6601</v>
      </c>
      <c r="O8876" t="s">
        <v>10773</v>
      </c>
      <c r="P8876" t="s">
        <v>72775</v>
      </c>
      <c r="Q8876" t="s">
        <v>72776</v>
      </c>
      <c r="R8876" t="str">
        <f t="shared" si="276"/>
        <v>奎文</v>
      </c>
      <c r="S8876" t="str">
        <f t="shared" si="277"/>
        <v>0115</v>
      </c>
    </row>
    <row r="8877" spans="1:19">
      <c r="A8877" t="s">
        <v>72777</v>
      </c>
      <c r="B8877" t="s">
        <v>72778</v>
      </c>
      <c r="C8877" t="s">
        <v>49</v>
      </c>
      <c r="D8877" t="s">
        <v>72779</v>
      </c>
      <c r="E8877" t="s">
        <v>71340</v>
      </c>
      <c r="F8877" t="s">
        <v>72780</v>
      </c>
      <c r="G8877" t="s">
        <v>72781</v>
      </c>
      <c r="H8877" t="s">
        <v>72782</v>
      </c>
      <c r="I8877" t="s">
        <v>4785</v>
      </c>
      <c r="J8877" t="s">
        <v>9356</v>
      </c>
      <c r="K8877" t="s">
        <v>9357</v>
      </c>
      <c r="L8877" t="s">
        <v>375</v>
      </c>
      <c r="M8877" t="s">
        <v>5409</v>
      </c>
      <c r="O8877" t="s">
        <v>9358</v>
      </c>
      <c r="P8877" t="s">
        <v>72783</v>
      </c>
      <c r="Q8877" t="s">
        <v>72784</v>
      </c>
      <c r="R8877" t="str">
        <f t="shared" si="276"/>
        <v>昌邑</v>
      </c>
      <c r="S8877" t="str">
        <f t="shared" si="277"/>
        <v>0115</v>
      </c>
    </row>
    <row r="8878" spans="1:19">
      <c r="A8878" t="s">
        <v>72785</v>
      </c>
      <c r="B8878" t="s">
        <v>72786</v>
      </c>
      <c r="C8878" t="s">
        <v>49</v>
      </c>
      <c r="D8878" t="s">
        <v>72787</v>
      </c>
      <c r="E8878" t="s">
        <v>72788</v>
      </c>
      <c r="F8878" t="s">
        <v>72789</v>
      </c>
      <c r="G8878" t="s">
        <v>72790</v>
      </c>
      <c r="H8878" t="s">
        <v>72791</v>
      </c>
      <c r="I8878" t="s">
        <v>4785</v>
      </c>
      <c r="J8878" t="s">
        <v>7754</v>
      </c>
      <c r="K8878" t="s">
        <v>7755</v>
      </c>
      <c r="L8878" t="s">
        <v>123</v>
      </c>
      <c r="M8878" t="s">
        <v>6022</v>
      </c>
      <c r="N8878" t="s">
        <v>5056</v>
      </c>
      <c r="O8878" t="s">
        <v>7756</v>
      </c>
      <c r="P8878" t="s">
        <v>72792</v>
      </c>
      <c r="Q8878" t="s">
        <v>72793</v>
      </c>
      <c r="R8878" t="str">
        <f t="shared" si="276"/>
        <v>诸城</v>
      </c>
      <c r="S8878" t="str">
        <f t="shared" si="277"/>
        <v>0115</v>
      </c>
    </row>
    <row r="8879" spans="1:19">
      <c r="A8879" t="s">
        <v>72794</v>
      </c>
      <c r="B8879" t="s">
        <v>72795</v>
      </c>
      <c r="C8879" t="s">
        <v>49</v>
      </c>
      <c r="D8879" t="s">
        <v>72796</v>
      </c>
      <c r="E8879" t="s">
        <v>72797</v>
      </c>
      <c r="F8879" t="s">
        <v>72798</v>
      </c>
      <c r="G8879" t="s">
        <v>72799</v>
      </c>
      <c r="H8879" t="s">
        <v>72800</v>
      </c>
      <c r="I8879" t="s">
        <v>12119</v>
      </c>
      <c r="J8879" t="s">
        <v>6782</v>
      </c>
      <c r="K8879" t="s">
        <v>6783</v>
      </c>
      <c r="L8879" t="s">
        <v>105</v>
      </c>
      <c r="M8879" t="s">
        <v>5224</v>
      </c>
      <c r="N8879" t="s">
        <v>4919</v>
      </c>
      <c r="O8879" t="s">
        <v>6784</v>
      </c>
      <c r="R8879" t="str">
        <f t="shared" si="276"/>
        <v>寿光</v>
      </c>
      <c r="S8879" t="str">
        <f t="shared" si="277"/>
        <v>0115</v>
      </c>
    </row>
    <row r="8880" spans="1:19">
      <c r="A8880" t="s">
        <v>72801</v>
      </c>
      <c r="B8880" t="s">
        <v>72802</v>
      </c>
      <c r="C8880" t="s">
        <v>49</v>
      </c>
      <c r="D8880" t="s">
        <v>72803</v>
      </c>
      <c r="E8880" t="s">
        <v>72788</v>
      </c>
      <c r="F8880" t="s">
        <v>72804</v>
      </c>
      <c r="G8880" t="s">
        <v>72805</v>
      </c>
      <c r="H8880" t="s">
        <v>72806</v>
      </c>
      <c r="I8880" t="s">
        <v>4813</v>
      </c>
      <c r="J8880" t="s">
        <v>6225</v>
      </c>
      <c r="K8880" t="s">
        <v>6226</v>
      </c>
      <c r="L8880" t="s">
        <v>123</v>
      </c>
      <c r="M8880" t="s">
        <v>5825</v>
      </c>
      <c r="N8880" t="s">
        <v>5112</v>
      </c>
      <c r="O8880" t="s">
        <v>6227</v>
      </c>
      <c r="P8880" t="s">
        <v>72807</v>
      </c>
      <c r="Q8880" t="s">
        <v>72808</v>
      </c>
      <c r="R8880" t="str">
        <f t="shared" si="276"/>
        <v>诸城</v>
      </c>
      <c r="S8880" t="str">
        <f t="shared" si="277"/>
        <v>0115</v>
      </c>
    </row>
    <row r="8881" spans="1:19">
      <c r="A8881" t="s">
        <v>72809</v>
      </c>
      <c r="B8881" t="s">
        <v>72810</v>
      </c>
      <c r="C8881" t="s">
        <v>49</v>
      </c>
      <c r="D8881" t="s">
        <v>72811</v>
      </c>
      <c r="E8881" t="s">
        <v>70196</v>
      </c>
      <c r="F8881" t="s">
        <v>72812</v>
      </c>
      <c r="G8881" t="s">
        <v>72813</v>
      </c>
      <c r="H8881" t="s">
        <v>72814</v>
      </c>
      <c r="I8881" t="s">
        <v>4841</v>
      </c>
      <c r="J8881" t="s">
        <v>7845</v>
      </c>
      <c r="K8881" t="s">
        <v>7846</v>
      </c>
      <c r="L8881" t="s">
        <v>60</v>
      </c>
      <c r="M8881" t="s">
        <v>4774</v>
      </c>
      <c r="N8881" t="s">
        <v>4845</v>
      </c>
      <c r="O8881" t="s">
        <v>7847</v>
      </c>
      <c r="P8881" t="s">
        <v>72815</v>
      </c>
      <c r="Q8881" t="s">
        <v>72816</v>
      </c>
      <c r="R8881" t="str">
        <f t="shared" si="276"/>
        <v>奎文</v>
      </c>
      <c r="S8881" t="str">
        <f t="shared" si="277"/>
        <v>0115</v>
      </c>
    </row>
    <row r="8882" spans="1:19">
      <c r="A8882" t="s">
        <v>3882</v>
      </c>
      <c r="B8882" t="s">
        <v>72760</v>
      </c>
      <c r="C8882" t="s">
        <v>49</v>
      </c>
      <c r="D8882" t="s">
        <v>72817</v>
      </c>
      <c r="E8882" t="s">
        <v>72700</v>
      </c>
      <c r="F8882" t="s">
        <v>72818</v>
      </c>
      <c r="G8882" t="s">
        <v>3880</v>
      </c>
      <c r="H8882" t="s">
        <v>72819</v>
      </c>
      <c r="I8882" t="s">
        <v>8007</v>
      </c>
      <c r="J8882" t="s">
        <v>11410</v>
      </c>
      <c r="K8882" t="s">
        <v>11411</v>
      </c>
      <c r="L8882" t="s">
        <v>105</v>
      </c>
      <c r="M8882" t="s">
        <v>5176</v>
      </c>
      <c r="N8882" t="s">
        <v>4983</v>
      </c>
      <c r="O8882" t="s">
        <v>11412</v>
      </c>
      <c r="P8882" t="s">
        <v>72820</v>
      </c>
      <c r="R8882" t="str">
        <f t="shared" si="276"/>
        <v>寿光</v>
      </c>
      <c r="S8882" t="str">
        <f t="shared" si="277"/>
        <v>0115</v>
      </c>
    </row>
    <row r="8883" spans="1:19">
      <c r="A8883" t="s">
        <v>72821</v>
      </c>
      <c r="B8883" t="s">
        <v>72822</v>
      </c>
      <c r="C8883" t="s">
        <v>49</v>
      </c>
      <c r="D8883" t="s">
        <v>72823</v>
      </c>
      <c r="E8883" t="s">
        <v>70196</v>
      </c>
      <c r="F8883" t="s">
        <v>72824</v>
      </c>
      <c r="G8883" t="s">
        <v>72825</v>
      </c>
      <c r="H8883" t="s">
        <v>72826</v>
      </c>
      <c r="I8883" t="s">
        <v>4955</v>
      </c>
      <c r="J8883" t="s">
        <v>7136</v>
      </c>
      <c r="K8883" t="s">
        <v>7137</v>
      </c>
      <c r="L8883" t="s">
        <v>77</v>
      </c>
      <c r="M8883" t="s">
        <v>4803</v>
      </c>
      <c r="N8883" t="s">
        <v>4832</v>
      </c>
      <c r="O8883" t="s">
        <v>7138</v>
      </c>
      <c r="P8883" t="s">
        <v>72827</v>
      </c>
      <c r="Q8883" t="s">
        <v>72828</v>
      </c>
      <c r="R8883" t="str">
        <f t="shared" si="276"/>
        <v>临朐</v>
      </c>
      <c r="S8883" t="str">
        <f t="shared" si="277"/>
        <v>0115</v>
      </c>
    </row>
    <row r="8884" spans="1:19">
      <c r="A8884" t="s">
        <v>72829</v>
      </c>
      <c r="B8884" t="s">
        <v>72830</v>
      </c>
      <c r="C8884" t="s">
        <v>49</v>
      </c>
      <c r="D8884" t="s">
        <v>72831</v>
      </c>
      <c r="E8884" t="s">
        <v>72788</v>
      </c>
      <c r="F8884" t="s">
        <v>72832</v>
      </c>
      <c r="G8884" t="s">
        <v>72833</v>
      </c>
      <c r="H8884" t="s">
        <v>72834</v>
      </c>
      <c r="I8884" t="s">
        <v>5184</v>
      </c>
      <c r="J8884" t="s">
        <v>5636</v>
      </c>
      <c r="K8884" t="s">
        <v>5637</v>
      </c>
      <c r="L8884" t="s">
        <v>105</v>
      </c>
      <c r="M8884" t="s">
        <v>5638</v>
      </c>
      <c r="N8884" t="s">
        <v>5030</v>
      </c>
      <c r="O8884" t="s">
        <v>5639</v>
      </c>
      <c r="P8884" t="s">
        <v>72835</v>
      </c>
      <c r="Q8884" t="s">
        <v>72836</v>
      </c>
      <c r="R8884" t="str">
        <f t="shared" si="276"/>
        <v>寿光</v>
      </c>
      <c r="S8884" t="str">
        <f t="shared" si="277"/>
        <v>0115</v>
      </c>
    </row>
    <row r="8885" spans="1:19">
      <c r="A8885" t="s">
        <v>72837</v>
      </c>
      <c r="B8885" t="s">
        <v>72838</v>
      </c>
      <c r="C8885" t="s">
        <v>49</v>
      </c>
      <c r="D8885" t="s">
        <v>72839</v>
      </c>
      <c r="E8885" t="s">
        <v>70196</v>
      </c>
      <c r="F8885" t="s">
        <v>72840</v>
      </c>
      <c r="G8885" t="s">
        <v>72841</v>
      </c>
      <c r="H8885" t="s">
        <v>72842</v>
      </c>
      <c r="I8885" t="s">
        <v>4852</v>
      </c>
      <c r="J8885" t="s">
        <v>15359</v>
      </c>
      <c r="K8885" t="s">
        <v>15360</v>
      </c>
      <c r="L8885" t="s">
        <v>86</v>
      </c>
      <c r="M8885" t="s">
        <v>6297</v>
      </c>
      <c r="N8885" t="s">
        <v>4845</v>
      </c>
      <c r="O8885" t="s">
        <v>15361</v>
      </c>
      <c r="P8885" t="s">
        <v>72843</v>
      </c>
      <c r="Q8885" t="s">
        <v>72844</v>
      </c>
      <c r="R8885" t="str">
        <f t="shared" si="276"/>
        <v>坊子</v>
      </c>
      <c r="S8885" t="str">
        <f t="shared" si="277"/>
        <v>0115</v>
      </c>
    </row>
    <row r="8886" spans="1:19">
      <c r="A8886" t="s">
        <v>72845</v>
      </c>
      <c r="B8886" t="s">
        <v>72846</v>
      </c>
      <c r="C8886" t="s">
        <v>49</v>
      </c>
      <c r="D8886" t="s">
        <v>72847</v>
      </c>
      <c r="E8886" t="s">
        <v>72646</v>
      </c>
      <c r="F8886" t="s">
        <v>72848</v>
      </c>
      <c r="G8886" t="s">
        <v>72849</v>
      </c>
      <c r="H8886" t="s">
        <v>72850</v>
      </c>
      <c r="I8886" t="s">
        <v>12119</v>
      </c>
      <c r="J8886" t="s">
        <v>9760</v>
      </c>
      <c r="K8886" t="s">
        <v>9761</v>
      </c>
      <c r="L8886" t="s">
        <v>60</v>
      </c>
      <c r="M8886" t="s">
        <v>5999</v>
      </c>
      <c r="N8886" t="s">
        <v>6174</v>
      </c>
      <c r="O8886" t="s">
        <v>9762</v>
      </c>
      <c r="P8886" t="s">
        <v>72031</v>
      </c>
      <c r="R8886" t="str">
        <f t="shared" si="276"/>
        <v>奎文</v>
      </c>
      <c r="S8886" t="str">
        <f t="shared" si="277"/>
        <v>0115</v>
      </c>
    </row>
    <row r="8887" spans="1:19">
      <c r="A8887" t="s">
        <v>72851</v>
      </c>
      <c r="B8887" t="s">
        <v>72852</v>
      </c>
      <c r="C8887" t="s">
        <v>49</v>
      </c>
      <c r="D8887" t="s">
        <v>72853</v>
      </c>
      <c r="E8887" t="s">
        <v>70196</v>
      </c>
      <c r="F8887" t="s">
        <v>72854</v>
      </c>
      <c r="G8887" t="s">
        <v>72855</v>
      </c>
      <c r="H8887" t="s">
        <v>72856</v>
      </c>
      <c r="I8887" t="s">
        <v>4785</v>
      </c>
      <c r="J8887" t="s">
        <v>8386</v>
      </c>
      <c r="K8887" t="s">
        <v>8387</v>
      </c>
      <c r="L8887" t="s">
        <v>50</v>
      </c>
      <c r="M8887" t="s">
        <v>5877</v>
      </c>
      <c r="N8887" t="s">
        <v>26831</v>
      </c>
      <c r="O8887" t="s">
        <v>8388</v>
      </c>
      <c r="P8887" t="s">
        <v>72857</v>
      </c>
      <c r="Q8887" t="s">
        <v>72858</v>
      </c>
      <c r="R8887" t="str">
        <f t="shared" si="276"/>
        <v>青州</v>
      </c>
      <c r="S8887" t="str">
        <f t="shared" si="277"/>
        <v>0115</v>
      </c>
    </row>
    <row r="8888" spans="1:19">
      <c r="A8888" t="s">
        <v>72859</v>
      </c>
      <c r="B8888" t="s">
        <v>72860</v>
      </c>
      <c r="C8888" t="s">
        <v>49</v>
      </c>
      <c r="D8888" t="s">
        <v>72861</v>
      </c>
      <c r="E8888" t="s">
        <v>70188</v>
      </c>
      <c r="F8888" t="s">
        <v>72862</v>
      </c>
      <c r="G8888" t="s">
        <v>72863</v>
      </c>
      <c r="H8888" t="s">
        <v>72864</v>
      </c>
      <c r="I8888" t="s">
        <v>12119</v>
      </c>
      <c r="J8888" t="s">
        <v>4853</v>
      </c>
      <c r="K8888" t="s">
        <v>4854</v>
      </c>
      <c r="L8888" t="s">
        <v>50</v>
      </c>
      <c r="M8888" t="s">
        <v>4855</v>
      </c>
      <c r="N8888" t="s">
        <v>8593</v>
      </c>
      <c r="O8888" t="s">
        <v>4857</v>
      </c>
      <c r="P8888" t="s">
        <v>72865</v>
      </c>
      <c r="R8888" t="str">
        <f t="shared" si="276"/>
        <v>青州</v>
      </c>
      <c r="S8888" t="str">
        <f t="shared" si="277"/>
        <v>0115</v>
      </c>
    </row>
    <row r="8889" spans="1:19">
      <c r="A8889" t="s">
        <v>72866</v>
      </c>
      <c r="B8889" t="s">
        <v>72867</v>
      </c>
      <c r="C8889" t="s">
        <v>49</v>
      </c>
      <c r="D8889" t="s">
        <v>72868</v>
      </c>
      <c r="E8889" t="s">
        <v>72869</v>
      </c>
      <c r="F8889" t="s">
        <v>72870</v>
      </c>
      <c r="G8889" t="s">
        <v>72871</v>
      </c>
      <c r="H8889" t="s">
        <v>72872</v>
      </c>
      <c r="I8889" t="s">
        <v>4828</v>
      </c>
      <c r="J8889" t="s">
        <v>7053</v>
      </c>
      <c r="K8889" t="s">
        <v>7054</v>
      </c>
      <c r="L8889" t="s">
        <v>60</v>
      </c>
      <c r="M8889" t="s">
        <v>5888</v>
      </c>
      <c r="N8889" t="s">
        <v>4892</v>
      </c>
      <c r="O8889" t="s">
        <v>7055</v>
      </c>
      <c r="P8889" t="s">
        <v>72873</v>
      </c>
      <c r="R8889" t="str">
        <f t="shared" si="276"/>
        <v>奎文</v>
      </c>
      <c r="S8889" t="str">
        <f t="shared" si="277"/>
        <v>0115</v>
      </c>
    </row>
    <row r="8890" spans="1:19">
      <c r="A8890" t="s">
        <v>72874</v>
      </c>
      <c r="B8890" t="s">
        <v>72875</v>
      </c>
      <c r="C8890" t="s">
        <v>49</v>
      </c>
      <c r="D8890" t="s">
        <v>72876</v>
      </c>
      <c r="E8890" t="s">
        <v>72877</v>
      </c>
      <c r="F8890" t="s">
        <v>72878</v>
      </c>
      <c r="G8890" t="s">
        <v>72879</v>
      </c>
      <c r="H8890" t="s">
        <v>72792</v>
      </c>
      <c r="I8890" t="s">
        <v>12757</v>
      </c>
      <c r="J8890" t="s">
        <v>5122</v>
      </c>
      <c r="K8890" t="s">
        <v>5123</v>
      </c>
      <c r="O8890" t="s">
        <v>5124</v>
      </c>
      <c r="R8890" t="str">
        <f t="shared" si="276"/>
        <v/>
      </c>
      <c r="S8890" t="str">
        <f t="shared" si="277"/>
        <v>0115</v>
      </c>
    </row>
    <row r="8891" spans="1:19">
      <c r="A8891" t="s">
        <v>72880</v>
      </c>
      <c r="B8891" t="s">
        <v>72881</v>
      </c>
      <c r="C8891" t="s">
        <v>49</v>
      </c>
      <c r="D8891" t="s">
        <v>72882</v>
      </c>
      <c r="E8891" t="s">
        <v>72883</v>
      </c>
      <c r="F8891" t="s">
        <v>72884</v>
      </c>
      <c r="G8891" t="s">
        <v>72885</v>
      </c>
      <c r="H8891" t="s">
        <v>69237</v>
      </c>
      <c r="I8891" t="s">
        <v>4841</v>
      </c>
      <c r="J8891" t="s">
        <v>5122</v>
      </c>
      <c r="K8891" t="s">
        <v>5123</v>
      </c>
      <c r="N8891" t="s">
        <v>4972</v>
      </c>
      <c r="O8891" t="s">
        <v>5124</v>
      </c>
      <c r="R8891" t="str">
        <f t="shared" si="276"/>
        <v/>
      </c>
      <c r="S8891" t="str">
        <f t="shared" si="277"/>
        <v>0115</v>
      </c>
    </row>
    <row r="8892" spans="1:19">
      <c r="A8892" t="s">
        <v>72886</v>
      </c>
      <c r="B8892" t="s">
        <v>72887</v>
      </c>
      <c r="C8892" t="s">
        <v>49</v>
      </c>
      <c r="D8892" t="s">
        <v>72888</v>
      </c>
      <c r="E8892" t="s">
        <v>72889</v>
      </c>
      <c r="F8892" t="s">
        <v>72890</v>
      </c>
      <c r="G8892" t="s">
        <v>72891</v>
      </c>
      <c r="H8892" t="s">
        <v>72892</v>
      </c>
      <c r="I8892" t="s">
        <v>4852</v>
      </c>
      <c r="J8892" t="s">
        <v>11618</v>
      </c>
      <c r="K8892" t="s">
        <v>11619</v>
      </c>
      <c r="L8892" t="s">
        <v>237</v>
      </c>
      <c r="M8892" t="s">
        <v>4868</v>
      </c>
      <c r="N8892" t="s">
        <v>5112</v>
      </c>
      <c r="O8892" t="s">
        <v>11620</v>
      </c>
      <c r="P8892" t="s">
        <v>72893</v>
      </c>
      <c r="Q8892" t="s">
        <v>72894</v>
      </c>
      <c r="R8892" t="str">
        <f t="shared" si="276"/>
        <v>潍城</v>
      </c>
      <c r="S8892" t="str">
        <f t="shared" si="277"/>
        <v>0115</v>
      </c>
    </row>
    <row r="8893" spans="1:19">
      <c r="A8893" t="s">
        <v>72895</v>
      </c>
      <c r="B8893" t="s">
        <v>72896</v>
      </c>
      <c r="C8893" t="s">
        <v>49</v>
      </c>
      <c r="D8893" t="s">
        <v>72897</v>
      </c>
      <c r="E8893" t="s">
        <v>70196</v>
      </c>
      <c r="F8893" t="s">
        <v>72898</v>
      </c>
      <c r="G8893" t="s">
        <v>72899</v>
      </c>
      <c r="H8893" t="s">
        <v>72900</v>
      </c>
      <c r="I8893" t="s">
        <v>4841</v>
      </c>
      <c r="J8893" t="s">
        <v>8545</v>
      </c>
      <c r="K8893" t="s">
        <v>8546</v>
      </c>
      <c r="L8893" t="s">
        <v>60</v>
      </c>
      <c r="M8893" t="s">
        <v>5511</v>
      </c>
      <c r="N8893" t="s">
        <v>4972</v>
      </c>
      <c r="O8893" t="s">
        <v>8547</v>
      </c>
      <c r="P8893" t="s">
        <v>72901</v>
      </c>
      <c r="R8893" t="str">
        <f t="shared" si="276"/>
        <v>奎文</v>
      </c>
      <c r="S8893" t="str">
        <f t="shared" si="277"/>
        <v>0115</v>
      </c>
    </row>
    <row r="8894" spans="1:19">
      <c r="A8894" t="s">
        <v>72902</v>
      </c>
      <c r="B8894" t="s">
        <v>72903</v>
      </c>
      <c r="C8894" t="s">
        <v>49</v>
      </c>
      <c r="D8894" t="s">
        <v>72904</v>
      </c>
      <c r="E8894" t="s">
        <v>72905</v>
      </c>
      <c r="F8894" t="s">
        <v>72906</v>
      </c>
      <c r="G8894" t="s">
        <v>72907</v>
      </c>
      <c r="H8894" t="s">
        <v>72908</v>
      </c>
      <c r="I8894" t="s">
        <v>12757</v>
      </c>
      <c r="J8894" t="s">
        <v>8305</v>
      </c>
      <c r="K8894" t="s">
        <v>8306</v>
      </c>
      <c r="L8894" t="s">
        <v>60</v>
      </c>
      <c r="M8894" t="s">
        <v>5511</v>
      </c>
      <c r="N8894" t="s">
        <v>6243</v>
      </c>
      <c r="O8894" t="s">
        <v>8307</v>
      </c>
      <c r="P8894" t="s">
        <v>72909</v>
      </c>
      <c r="R8894" t="str">
        <f t="shared" si="276"/>
        <v>奎文</v>
      </c>
      <c r="S8894" t="str">
        <f t="shared" si="277"/>
        <v>0115</v>
      </c>
    </row>
    <row r="8895" spans="1:19">
      <c r="A8895" t="s">
        <v>72910</v>
      </c>
      <c r="B8895" t="s">
        <v>72911</v>
      </c>
      <c r="C8895" t="s">
        <v>49</v>
      </c>
      <c r="D8895" t="s">
        <v>72912</v>
      </c>
      <c r="E8895" t="s">
        <v>72913</v>
      </c>
      <c r="F8895" t="s">
        <v>72914</v>
      </c>
      <c r="G8895" t="s">
        <v>72915</v>
      </c>
      <c r="H8895" t="s">
        <v>72916</v>
      </c>
      <c r="I8895" t="s">
        <v>12119</v>
      </c>
      <c r="J8895" t="s">
        <v>4866</v>
      </c>
      <c r="K8895" t="s">
        <v>4867</v>
      </c>
      <c r="L8895" t="s">
        <v>237</v>
      </c>
      <c r="M8895" t="s">
        <v>4868</v>
      </c>
      <c r="N8895" t="s">
        <v>5112</v>
      </c>
      <c r="O8895" t="s">
        <v>4870</v>
      </c>
      <c r="P8895" t="s">
        <v>72917</v>
      </c>
      <c r="Q8895" t="s">
        <v>72918</v>
      </c>
      <c r="R8895" t="str">
        <f t="shared" si="276"/>
        <v>潍城</v>
      </c>
      <c r="S8895" t="str">
        <f t="shared" si="277"/>
        <v>0115</v>
      </c>
    </row>
    <row r="8896" spans="1:19">
      <c r="A8896" t="s">
        <v>72919</v>
      </c>
      <c r="B8896" t="s">
        <v>72867</v>
      </c>
      <c r="C8896" t="s">
        <v>49</v>
      </c>
      <c r="D8896" t="s">
        <v>72920</v>
      </c>
      <c r="E8896" t="s">
        <v>70188</v>
      </c>
      <c r="F8896" t="s">
        <v>72921</v>
      </c>
      <c r="G8896" t="s">
        <v>72922</v>
      </c>
      <c r="H8896" t="s">
        <v>72923</v>
      </c>
      <c r="I8896" t="s">
        <v>12119</v>
      </c>
      <c r="J8896" t="s">
        <v>7910</v>
      </c>
      <c r="K8896" t="s">
        <v>7911</v>
      </c>
      <c r="L8896" t="s">
        <v>375</v>
      </c>
      <c r="M8896" t="s">
        <v>5409</v>
      </c>
      <c r="N8896" t="s">
        <v>4881</v>
      </c>
      <c r="O8896" t="s">
        <v>7913</v>
      </c>
      <c r="P8896" t="s">
        <v>72924</v>
      </c>
      <c r="Q8896" t="s">
        <v>72925</v>
      </c>
      <c r="R8896" t="str">
        <f t="shared" si="276"/>
        <v>昌邑</v>
      </c>
      <c r="S8896" t="str">
        <f t="shared" si="277"/>
        <v>0115</v>
      </c>
    </row>
    <row r="8897" spans="1:19">
      <c r="A8897" t="s">
        <v>72926</v>
      </c>
      <c r="B8897" t="s">
        <v>70688</v>
      </c>
      <c r="C8897" t="s">
        <v>49</v>
      </c>
      <c r="D8897" t="s">
        <v>72927</v>
      </c>
      <c r="E8897" t="s">
        <v>72889</v>
      </c>
      <c r="F8897" t="s">
        <v>72928</v>
      </c>
      <c r="G8897" t="s">
        <v>72929</v>
      </c>
      <c r="H8897" t="s">
        <v>72930</v>
      </c>
      <c r="I8897" t="s">
        <v>5052</v>
      </c>
      <c r="J8897" t="s">
        <v>5270</v>
      </c>
      <c r="K8897" t="s">
        <v>5271</v>
      </c>
      <c r="L8897" t="s">
        <v>148</v>
      </c>
      <c r="M8897" t="s">
        <v>5272</v>
      </c>
      <c r="N8897" t="s">
        <v>5487</v>
      </c>
      <c r="O8897" t="s">
        <v>5274</v>
      </c>
      <c r="P8897" t="s">
        <v>72931</v>
      </c>
      <c r="R8897" t="str">
        <f t="shared" ref="R8897:R8960" si="278">IF(OR(LEFT(L8897,2)="高新"),"奎文",IF(LEFT(L8897,2)="峡山","坊子",IF(LEFT(L8897,2)="滨海","寒亭",LEFT(L8897,2))))</f>
        <v>寒亭</v>
      </c>
      <c r="S8897" t="str">
        <f t="shared" ref="S8897:S8960" si="279">TEXT(B8897,"mmdd")</f>
        <v>0115</v>
      </c>
    </row>
    <row r="8898" spans="1:19">
      <c r="A8898" t="s">
        <v>72932</v>
      </c>
      <c r="B8898" t="s">
        <v>72933</v>
      </c>
      <c r="C8898" t="s">
        <v>49</v>
      </c>
      <c r="D8898" t="s">
        <v>72934</v>
      </c>
      <c r="E8898" t="s">
        <v>70188</v>
      </c>
      <c r="F8898" t="s">
        <v>72935</v>
      </c>
      <c r="G8898" t="s">
        <v>72936</v>
      </c>
      <c r="H8898" t="s">
        <v>72937</v>
      </c>
      <c r="I8898" t="s">
        <v>12119</v>
      </c>
      <c r="J8898" t="s">
        <v>10338</v>
      </c>
      <c r="K8898" t="s">
        <v>10339</v>
      </c>
      <c r="L8898" t="s">
        <v>237</v>
      </c>
      <c r="M8898" t="s">
        <v>5247</v>
      </c>
      <c r="N8898" t="s">
        <v>5056</v>
      </c>
      <c r="O8898" t="s">
        <v>10340</v>
      </c>
      <c r="P8898" t="s">
        <v>72938</v>
      </c>
      <c r="Q8898" t="s">
        <v>72939</v>
      </c>
      <c r="R8898" t="str">
        <f t="shared" si="278"/>
        <v>潍城</v>
      </c>
      <c r="S8898" t="str">
        <f t="shared" si="279"/>
        <v>0115</v>
      </c>
    </row>
    <row r="8899" spans="1:19">
      <c r="A8899" t="s">
        <v>3930</v>
      </c>
      <c r="B8899" t="s">
        <v>72940</v>
      </c>
      <c r="C8899" t="s">
        <v>49</v>
      </c>
      <c r="D8899" t="s">
        <v>72941</v>
      </c>
      <c r="E8899" t="s">
        <v>71340</v>
      </c>
      <c r="F8899" t="s">
        <v>72942</v>
      </c>
      <c r="G8899" t="s">
        <v>3928</v>
      </c>
      <c r="H8899" t="s">
        <v>72943</v>
      </c>
      <c r="I8899" t="s">
        <v>4852</v>
      </c>
      <c r="J8899" t="s">
        <v>5669</v>
      </c>
      <c r="K8899" t="s">
        <v>5670</v>
      </c>
      <c r="L8899" t="s">
        <v>60</v>
      </c>
      <c r="M8899" t="s">
        <v>5511</v>
      </c>
      <c r="O8899" t="s">
        <v>5671</v>
      </c>
      <c r="P8899" t="s">
        <v>72944</v>
      </c>
      <c r="Q8899" t="s">
        <v>72945</v>
      </c>
      <c r="R8899" t="str">
        <f t="shared" si="278"/>
        <v>奎文</v>
      </c>
      <c r="S8899" t="str">
        <f t="shared" si="279"/>
        <v>0115</v>
      </c>
    </row>
    <row r="8900" spans="1:19">
      <c r="A8900" t="s">
        <v>72946</v>
      </c>
      <c r="B8900" t="s">
        <v>72947</v>
      </c>
      <c r="C8900" t="s">
        <v>49</v>
      </c>
      <c r="D8900" t="s">
        <v>72948</v>
      </c>
      <c r="E8900" t="s">
        <v>72949</v>
      </c>
      <c r="F8900" t="s">
        <v>72950</v>
      </c>
      <c r="G8900" t="s">
        <v>72951</v>
      </c>
      <c r="H8900" t="s">
        <v>72952</v>
      </c>
      <c r="I8900" t="s">
        <v>5052</v>
      </c>
      <c r="J8900" t="s">
        <v>11218</v>
      </c>
      <c r="K8900" t="s">
        <v>11219</v>
      </c>
      <c r="L8900" t="s">
        <v>237</v>
      </c>
      <c r="M8900" t="s">
        <v>5247</v>
      </c>
      <c r="N8900" t="s">
        <v>4933</v>
      </c>
      <c r="O8900" t="s">
        <v>11220</v>
      </c>
      <c r="P8900" t="s">
        <v>72953</v>
      </c>
      <c r="Q8900" t="s">
        <v>72954</v>
      </c>
      <c r="R8900" t="str">
        <f t="shared" si="278"/>
        <v>潍城</v>
      </c>
      <c r="S8900" t="str">
        <f t="shared" si="279"/>
        <v>0115</v>
      </c>
    </row>
    <row r="8901" spans="1:19">
      <c r="A8901" t="s">
        <v>72955</v>
      </c>
      <c r="B8901" t="s">
        <v>72956</v>
      </c>
      <c r="C8901" t="s">
        <v>49</v>
      </c>
      <c r="D8901" t="s">
        <v>72957</v>
      </c>
      <c r="E8901" t="s">
        <v>71355</v>
      </c>
      <c r="F8901" t="s">
        <v>72958</v>
      </c>
      <c r="G8901" t="s">
        <v>72959</v>
      </c>
      <c r="H8901" t="s">
        <v>72960</v>
      </c>
      <c r="I8901" t="s">
        <v>4852</v>
      </c>
      <c r="J8901" t="s">
        <v>5234</v>
      </c>
      <c r="K8901" t="s">
        <v>5235</v>
      </c>
      <c r="L8901" t="s">
        <v>50</v>
      </c>
      <c r="M8901" t="s">
        <v>5236</v>
      </c>
      <c r="O8901" t="s">
        <v>5237</v>
      </c>
      <c r="P8901" t="s">
        <v>72961</v>
      </c>
      <c r="Q8901" t="s">
        <v>72962</v>
      </c>
      <c r="R8901" t="str">
        <f t="shared" si="278"/>
        <v>青州</v>
      </c>
      <c r="S8901" t="str">
        <f t="shared" si="279"/>
        <v>0115</v>
      </c>
    </row>
    <row r="8902" spans="1:19">
      <c r="A8902" t="s">
        <v>72963</v>
      </c>
      <c r="B8902" t="s">
        <v>72964</v>
      </c>
      <c r="C8902" t="s">
        <v>49</v>
      </c>
      <c r="D8902" t="s">
        <v>72965</v>
      </c>
      <c r="E8902" t="s">
        <v>70196</v>
      </c>
      <c r="F8902" t="s">
        <v>72966</v>
      </c>
      <c r="G8902" t="s">
        <v>72967</v>
      </c>
      <c r="H8902" t="s">
        <v>72968</v>
      </c>
      <c r="I8902" t="s">
        <v>4828</v>
      </c>
      <c r="J8902" t="s">
        <v>12985</v>
      </c>
      <c r="K8902" t="s">
        <v>12986</v>
      </c>
      <c r="L8902" t="s">
        <v>105</v>
      </c>
      <c r="M8902" t="s">
        <v>5769</v>
      </c>
      <c r="N8902" t="s">
        <v>5907</v>
      </c>
      <c r="O8902" t="s">
        <v>12987</v>
      </c>
      <c r="P8902" t="s">
        <v>72969</v>
      </c>
      <c r="Q8902" t="s">
        <v>72970</v>
      </c>
      <c r="R8902" t="str">
        <f t="shared" si="278"/>
        <v>寿光</v>
      </c>
      <c r="S8902" t="str">
        <f t="shared" si="279"/>
        <v>0115</v>
      </c>
    </row>
    <row r="8903" spans="1:19">
      <c r="A8903" t="s">
        <v>3922</v>
      </c>
      <c r="B8903" t="s">
        <v>72971</v>
      </c>
      <c r="C8903" t="s">
        <v>49</v>
      </c>
      <c r="D8903" t="s">
        <v>72972</v>
      </c>
      <c r="E8903" t="s">
        <v>71355</v>
      </c>
      <c r="F8903" t="s">
        <v>72973</v>
      </c>
      <c r="G8903" t="s">
        <v>3920</v>
      </c>
      <c r="H8903" t="s">
        <v>72974</v>
      </c>
      <c r="I8903" t="s">
        <v>4841</v>
      </c>
      <c r="J8903" t="s">
        <v>6423</v>
      </c>
      <c r="K8903" t="s">
        <v>6424</v>
      </c>
      <c r="L8903" t="s">
        <v>60</v>
      </c>
      <c r="M8903" t="s">
        <v>5511</v>
      </c>
      <c r="O8903" t="s">
        <v>6425</v>
      </c>
      <c r="P8903" t="s">
        <v>72975</v>
      </c>
      <c r="R8903" t="str">
        <f t="shared" si="278"/>
        <v>奎文</v>
      </c>
      <c r="S8903" t="str">
        <f t="shared" si="279"/>
        <v>0115</v>
      </c>
    </row>
    <row r="8904" spans="1:19">
      <c r="A8904" t="s">
        <v>72976</v>
      </c>
      <c r="B8904" t="s">
        <v>72977</v>
      </c>
      <c r="C8904" t="s">
        <v>49</v>
      </c>
      <c r="D8904" t="s">
        <v>72978</v>
      </c>
      <c r="E8904" t="s">
        <v>71355</v>
      </c>
      <c r="F8904" t="s">
        <v>72979</v>
      </c>
      <c r="G8904" t="s">
        <v>72980</v>
      </c>
      <c r="H8904" t="s">
        <v>72981</v>
      </c>
      <c r="I8904" t="s">
        <v>4852</v>
      </c>
      <c r="J8904" t="s">
        <v>7666</v>
      </c>
      <c r="K8904" t="s">
        <v>7667</v>
      </c>
      <c r="L8904" t="s">
        <v>148</v>
      </c>
      <c r="M8904" t="s">
        <v>6713</v>
      </c>
      <c r="O8904" t="s">
        <v>7668</v>
      </c>
      <c r="P8904" t="s">
        <v>72982</v>
      </c>
      <c r="R8904" t="str">
        <f t="shared" si="278"/>
        <v>寒亭</v>
      </c>
      <c r="S8904" t="str">
        <f t="shared" si="279"/>
        <v>0115</v>
      </c>
    </row>
    <row r="8905" spans="1:19">
      <c r="A8905" t="s">
        <v>3938</v>
      </c>
      <c r="B8905" t="s">
        <v>72961</v>
      </c>
      <c r="C8905" t="s">
        <v>49</v>
      </c>
      <c r="D8905" t="s">
        <v>72983</v>
      </c>
      <c r="E8905" t="s">
        <v>71355</v>
      </c>
      <c r="F8905" t="s">
        <v>72984</v>
      </c>
      <c r="G8905" t="s">
        <v>3936</v>
      </c>
      <c r="H8905" t="s">
        <v>72985</v>
      </c>
      <c r="I8905" t="s">
        <v>5052</v>
      </c>
      <c r="J8905" t="s">
        <v>20173</v>
      </c>
      <c r="K8905" t="s">
        <v>20174</v>
      </c>
      <c r="L8905" t="s">
        <v>105</v>
      </c>
      <c r="M8905" t="s">
        <v>5133</v>
      </c>
      <c r="O8905" t="s">
        <v>20175</v>
      </c>
      <c r="P8905" t="s">
        <v>72986</v>
      </c>
      <c r="Q8905" t="s">
        <v>72987</v>
      </c>
      <c r="R8905" t="str">
        <f t="shared" si="278"/>
        <v>寿光</v>
      </c>
      <c r="S8905" t="str">
        <f t="shared" si="279"/>
        <v>0115</v>
      </c>
    </row>
    <row r="8906" spans="1:19">
      <c r="A8906" t="s">
        <v>72988</v>
      </c>
      <c r="B8906" t="s">
        <v>72989</v>
      </c>
      <c r="C8906" t="s">
        <v>49</v>
      </c>
      <c r="D8906" t="s">
        <v>72990</v>
      </c>
      <c r="E8906" t="s">
        <v>70196</v>
      </c>
      <c r="F8906" t="s">
        <v>72991</v>
      </c>
      <c r="G8906" t="s">
        <v>72992</v>
      </c>
      <c r="H8906" t="s">
        <v>72993</v>
      </c>
      <c r="I8906" t="s">
        <v>4828</v>
      </c>
      <c r="J8906" t="s">
        <v>5316</v>
      </c>
      <c r="K8906" t="s">
        <v>5317</v>
      </c>
      <c r="L8906" t="s">
        <v>375</v>
      </c>
      <c r="M8906" t="s">
        <v>5318</v>
      </c>
      <c r="N8906" t="s">
        <v>4881</v>
      </c>
      <c r="O8906" t="s">
        <v>5319</v>
      </c>
      <c r="P8906" t="s">
        <v>72994</v>
      </c>
      <c r="Q8906" t="s">
        <v>72995</v>
      </c>
      <c r="R8906" t="str">
        <f t="shared" si="278"/>
        <v>昌邑</v>
      </c>
      <c r="S8906" t="str">
        <f t="shared" si="279"/>
        <v>0115</v>
      </c>
    </row>
    <row r="8907" spans="1:19">
      <c r="A8907" t="s">
        <v>72996</v>
      </c>
      <c r="B8907" t="s">
        <v>72997</v>
      </c>
      <c r="C8907" t="s">
        <v>49</v>
      </c>
      <c r="D8907" t="s">
        <v>72998</v>
      </c>
      <c r="E8907" t="s">
        <v>70196</v>
      </c>
      <c r="F8907" t="s">
        <v>68293</v>
      </c>
      <c r="G8907" t="s">
        <v>68294</v>
      </c>
      <c r="H8907" t="s">
        <v>72999</v>
      </c>
      <c r="I8907" t="s">
        <v>15346</v>
      </c>
      <c r="J8907" t="s">
        <v>20676</v>
      </c>
      <c r="K8907" t="s">
        <v>20677</v>
      </c>
      <c r="L8907" t="s">
        <v>114</v>
      </c>
      <c r="M8907" t="s">
        <v>20678</v>
      </c>
      <c r="N8907" t="s">
        <v>4933</v>
      </c>
      <c r="O8907" t="s">
        <v>20679</v>
      </c>
      <c r="P8907" t="s">
        <v>73000</v>
      </c>
      <c r="Q8907" t="s">
        <v>68297</v>
      </c>
      <c r="R8907" t="str">
        <f t="shared" si="278"/>
        <v>高密</v>
      </c>
      <c r="S8907" t="str">
        <f t="shared" si="279"/>
        <v>0115</v>
      </c>
    </row>
    <row r="8908" spans="1:19">
      <c r="A8908" t="s">
        <v>73001</v>
      </c>
      <c r="B8908" t="s">
        <v>73002</v>
      </c>
      <c r="C8908" t="s">
        <v>49</v>
      </c>
      <c r="D8908" t="s">
        <v>73003</v>
      </c>
      <c r="E8908" t="s">
        <v>70196</v>
      </c>
      <c r="F8908" t="s">
        <v>73004</v>
      </c>
      <c r="G8908" t="s">
        <v>73005</v>
      </c>
      <c r="H8908" t="s">
        <v>73006</v>
      </c>
      <c r="I8908" t="s">
        <v>5052</v>
      </c>
      <c r="J8908" t="s">
        <v>4853</v>
      </c>
      <c r="K8908" t="s">
        <v>4854</v>
      </c>
      <c r="L8908" t="s">
        <v>50</v>
      </c>
      <c r="M8908" t="s">
        <v>4855</v>
      </c>
      <c r="N8908" t="s">
        <v>4881</v>
      </c>
      <c r="O8908" t="s">
        <v>4857</v>
      </c>
      <c r="P8908" t="s">
        <v>73007</v>
      </c>
      <c r="Q8908" t="s">
        <v>73008</v>
      </c>
      <c r="R8908" t="str">
        <f t="shared" si="278"/>
        <v>青州</v>
      </c>
      <c r="S8908" t="str">
        <f t="shared" si="279"/>
        <v>0115</v>
      </c>
    </row>
    <row r="8909" spans="1:19">
      <c r="A8909" t="s">
        <v>73009</v>
      </c>
      <c r="B8909" t="s">
        <v>73010</v>
      </c>
      <c r="C8909" t="s">
        <v>49</v>
      </c>
      <c r="D8909" t="s">
        <v>73011</v>
      </c>
      <c r="E8909" t="s">
        <v>70196</v>
      </c>
      <c r="F8909" t="s">
        <v>73012</v>
      </c>
      <c r="G8909" t="s">
        <v>73013</v>
      </c>
      <c r="H8909" t="s">
        <v>73014</v>
      </c>
      <c r="I8909" t="s">
        <v>5052</v>
      </c>
      <c r="J8909" t="s">
        <v>21941</v>
      </c>
      <c r="K8909" t="s">
        <v>21942</v>
      </c>
      <c r="L8909" t="s">
        <v>60</v>
      </c>
      <c r="M8909" t="s">
        <v>5511</v>
      </c>
      <c r="N8909" t="s">
        <v>8593</v>
      </c>
      <c r="O8909" t="s">
        <v>21943</v>
      </c>
      <c r="P8909" t="s">
        <v>73015</v>
      </c>
      <c r="Q8909" t="s">
        <v>73016</v>
      </c>
      <c r="R8909" t="str">
        <f t="shared" si="278"/>
        <v>奎文</v>
      </c>
      <c r="S8909" t="str">
        <f t="shared" si="279"/>
        <v>0115</v>
      </c>
    </row>
    <row r="8910" spans="1:19">
      <c r="A8910" t="s">
        <v>73017</v>
      </c>
      <c r="B8910" t="s">
        <v>73018</v>
      </c>
      <c r="C8910" t="s">
        <v>49</v>
      </c>
      <c r="D8910" t="s">
        <v>73019</v>
      </c>
      <c r="E8910" t="s">
        <v>71355</v>
      </c>
      <c r="F8910" t="s">
        <v>73020</v>
      </c>
      <c r="G8910" t="s">
        <v>73021</v>
      </c>
      <c r="H8910" t="s">
        <v>73022</v>
      </c>
      <c r="I8910" t="s">
        <v>5822</v>
      </c>
      <c r="J8910" t="s">
        <v>12900</v>
      </c>
      <c r="K8910" t="s">
        <v>12901</v>
      </c>
      <c r="L8910" t="s">
        <v>148</v>
      </c>
      <c r="M8910" t="s">
        <v>5580</v>
      </c>
      <c r="O8910" t="s">
        <v>12902</v>
      </c>
      <c r="P8910" t="s">
        <v>73023</v>
      </c>
      <c r="Q8910" t="s">
        <v>73024</v>
      </c>
      <c r="R8910" t="str">
        <f t="shared" si="278"/>
        <v>寒亭</v>
      </c>
      <c r="S8910" t="str">
        <f t="shared" si="279"/>
        <v>0115</v>
      </c>
    </row>
    <row r="8911" spans="1:19">
      <c r="A8911" t="s">
        <v>73025</v>
      </c>
      <c r="B8911" t="s">
        <v>73026</v>
      </c>
      <c r="C8911" t="s">
        <v>49</v>
      </c>
      <c r="D8911" t="s">
        <v>73027</v>
      </c>
      <c r="E8911" t="s">
        <v>70196</v>
      </c>
      <c r="F8911" t="s">
        <v>73028</v>
      </c>
      <c r="G8911" t="s">
        <v>73029</v>
      </c>
      <c r="H8911" t="s">
        <v>73030</v>
      </c>
      <c r="I8911" t="s">
        <v>5560</v>
      </c>
      <c r="J8911" t="s">
        <v>7155</v>
      </c>
      <c r="K8911" t="s">
        <v>7156</v>
      </c>
      <c r="L8911" t="s">
        <v>148</v>
      </c>
      <c r="M8911" t="s">
        <v>6391</v>
      </c>
      <c r="N8911" t="s">
        <v>4832</v>
      </c>
      <c r="O8911" t="s">
        <v>7157</v>
      </c>
      <c r="P8911" t="s">
        <v>73031</v>
      </c>
      <c r="Q8911" t="s">
        <v>42607</v>
      </c>
      <c r="R8911" t="str">
        <f t="shared" si="278"/>
        <v>寒亭</v>
      </c>
      <c r="S8911" t="str">
        <f t="shared" si="279"/>
        <v>0115</v>
      </c>
    </row>
    <row r="8912" spans="1:19">
      <c r="A8912" t="s">
        <v>73032</v>
      </c>
      <c r="B8912" t="s">
        <v>73033</v>
      </c>
      <c r="C8912" t="s">
        <v>49</v>
      </c>
      <c r="D8912" t="s">
        <v>73034</v>
      </c>
      <c r="E8912" t="s">
        <v>70196</v>
      </c>
      <c r="F8912" t="s">
        <v>73035</v>
      </c>
      <c r="G8912" t="s">
        <v>73036</v>
      </c>
      <c r="H8912" t="s">
        <v>73037</v>
      </c>
      <c r="I8912" t="s">
        <v>73038</v>
      </c>
      <c r="J8912" t="s">
        <v>9144</v>
      </c>
      <c r="K8912" t="s">
        <v>9145</v>
      </c>
      <c r="L8912" t="s">
        <v>60</v>
      </c>
      <c r="M8912" t="s">
        <v>5999</v>
      </c>
      <c r="N8912" t="s">
        <v>4972</v>
      </c>
      <c r="O8912" t="s">
        <v>9146</v>
      </c>
      <c r="P8912" t="s">
        <v>73039</v>
      </c>
      <c r="Q8912" t="s">
        <v>73040</v>
      </c>
      <c r="R8912" t="str">
        <f t="shared" si="278"/>
        <v>奎文</v>
      </c>
      <c r="S8912" t="str">
        <f t="shared" si="279"/>
        <v>0115</v>
      </c>
    </row>
    <row r="8913" spans="1:19">
      <c r="A8913" t="s">
        <v>73041</v>
      </c>
      <c r="B8913" t="s">
        <v>73042</v>
      </c>
      <c r="C8913" t="s">
        <v>49</v>
      </c>
      <c r="D8913" t="s">
        <v>73043</v>
      </c>
      <c r="E8913" t="s">
        <v>70188</v>
      </c>
      <c r="F8913" t="s">
        <v>73044</v>
      </c>
      <c r="G8913" t="s">
        <v>73045</v>
      </c>
      <c r="H8913" t="s">
        <v>73046</v>
      </c>
      <c r="I8913" t="s">
        <v>12119</v>
      </c>
      <c r="J8913" t="s">
        <v>8294</v>
      </c>
      <c r="K8913" t="s">
        <v>8295</v>
      </c>
      <c r="L8913" t="s">
        <v>50</v>
      </c>
      <c r="M8913" t="s">
        <v>5877</v>
      </c>
      <c r="O8913" t="s">
        <v>8296</v>
      </c>
      <c r="P8913" t="s">
        <v>73047</v>
      </c>
      <c r="Q8913" t="s">
        <v>73048</v>
      </c>
      <c r="R8913" t="str">
        <f t="shared" si="278"/>
        <v>青州</v>
      </c>
      <c r="S8913" t="str">
        <f t="shared" si="279"/>
        <v>0115</v>
      </c>
    </row>
    <row r="8914" spans="1:19">
      <c r="A8914" t="s">
        <v>73049</v>
      </c>
      <c r="B8914" t="s">
        <v>73050</v>
      </c>
      <c r="C8914" t="s">
        <v>49</v>
      </c>
      <c r="D8914" t="s">
        <v>73051</v>
      </c>
      <c r="E8914" t="s">
        <v>73052</v>
      </c>
      <c r="F8914" t="s">
        <v>73053</v>
      </c>
      <c r="G8914" t="s">
        <v>73054</v>
      </c>
      <c r="H8914" t="s">
        <v>73055</v>
      </c>
      <c r="I8914" t="s">
        <v>12757</v>
      </c>
      <c r="J8914" t="s">
        <v>5778</v>
      </c>
      <c r="K8914" t="s">
        <v>5779</v>
      </c>
      <c r="L8914" t="s">
        <v>105</v>
      </c>
      <c r="M8914" t="s">
        <v>5197</v>
      </c>
      <c r="N8914" t="s">
        <v>4905</v>
      </c>
      <c r="O8914" t="s">
        <v>5780</v>
      </c>
      <c r="P8914" t="s">
        <v>73056</v>
      </c>
      <c r="Q8914" t="s">
        <v>73057</v>
      </c>
      <c r="R8914" t="str">
        <f t="shared" si="278"/>
        <v>寿光</v>
      </c>
      <c r="S8914" t="str">
        <f t="shared" si="279"/>
        <v>0115</v>
      </c>
    </row>
    <row r="8915" spans="1:19">
      <c r="A8915" t="s">
        <v>73058</v>
      </c>
      <c r="B8915" t="s">
        <v>73059</v>
      </c>
      <c r="C8915" t="s">
        <v>49</v>
      </c>
      <c r="D8915" t="s">
        <v>73060</v>
      </c>
      <c r="E8915" t="s">
        <v>70196</v>
      </c>
      <c r="F8915" t="s">
        <v>73061</v>
      </c>
      <c r="G8915" t="s">
        <v>73062</v>
      </c>
      <c r="H8915" t="s">
        <v>73063</v>
      </c>
      <c r="I8915" t="s">
        <v>5560</v>
      </c>
      <c r="J8915" t="s">
        <v>5305</v>
      </c>
      <c r="K8915" t="s">
        <v>5306</v>
      </c>
      <c r="L8915" t="s">
        <v>60</v>
      </c>
      <c r="M8915" t="s">
        <v>4774</v>
      </c>
      <c r="N8915" t="s">
        <v>5017</v>
      </c>
      <c r="O8915" t="s">
        <v>5307</v>
      </c>
      <c r="P8915" t="s">
        <v>73064</v>
      </c>
      <c r="Q8915" t="s">
        <v>73065</v>
      </c>
      <c r="R8915" t="str">
        <f t="shared" si="278"/>
        <v>奎文</v>
      </c>
      <c r="S8915" t="str">
        <f t="shared" si="279"/>
        <v>0115</v>
      </c>
    </row>
    <row r="8916" spans="1:19">
      <c r="A8916" t="s">
        <v>73066</v>
      </c>
      <c r="B8916" t="s">
        <v>73067</v>
      </c>
      <c r="C8916" t="s">
        <v>49</v>
      </c>
      <c r="D8916" t="s">
        <v>73068</v>
      </c>
      <c r="E8916" t="s">
        <v>70196</v>
      </c>
      <c r="F8916" t="s">
        <v>73069</v>
      </c>
      <c r="G8916" t="s">
        <v>73070</v>
      </c>
      <c r="H8916" t="s">
        <v>73071</v>
      </c>
      <c r="I8916" t="s">
        <v>4785</v>
      </c>
      <c r="J8916" t="s">
        <v>5328</v>
      </c>
      <c r="K8916" t="s">
        <v>5329</v>
      </c>
      <c r="L8916" t="s">
        <v>1136</v>
      </c>
      <c r="M8916" t="s">
        <v>5330</v>
      </c>
      <c r="N8916" t="s">
        <v>4845</v>
      </c>
      <c r="O8916" t="s">
        <v>5331</v>
      </c>
      <c r="P8916" t="s">
        <v>73072</v>
      </c>
      <c r="R8916" t="str">
        <f t="shared" si="278"/>
        <v>昌乐</v>
      </c>
      <c r="S8916" t="str">
        <f t="shared" si="279"/>
        <v>0115</v>
      </c>
    </row>
    <row r="8917" spans="1:19">
      <c r="A8917" t="s">
        <v>73073</v>
      </c>
      <c r="B8917" t="s">
        <v>73074</v>
      </c>
      <c r="C8917" t="s">
        <v>49</v>
      </c>
      <c r="D8917" t="s">
        <v>73075</v>
      </c>
      <c r="E8917" t="s">
        <v>73076</v>
      </c>
      <c r="F8917" t="s">
        <v>73077</v>
      </c>
      <c r="G8917" t="s">
        <v>73078</v>
      </c>
      <c r="H8917" t="s">
        <v>73079</v>
      </c>
      <c r="I8917" t="s">
        <v>5327</v>
      </c>
      <c r="J8917" t="s">
        <v>13423</v>
      </c>
      <c r="K8917" t="s">
        <v>13424</v>
      </c>
      <c r="L8917" t="s">
        <v>375</v>
      </c>
      <c r="M8917" t="s">
        <v>5318</v>
      </c>
      <c r="N8917" t="s">
        <v>4933</v>
      </c>
      <c r="O8917" t="s">
        <v>13425</v>
      </c>
      <c r="P8917" t="s">
        <v>73080</v>
      </c>
      <c r="R8917" t="str">
        <f t="shared" si="278"/>
        <v>昌邑</v>
      </c>
      <c r="S8917" t="str">
        <f t="shared" si="279"/>
        <v>0115</v>
      </c>
    </row>
    <row r="8918" spans="1:19">
      <c r="A8918" t="s">
        <v>73081</v>
      </c>
      <c r="B8918" t="s">
        <v>73082</v>
      </c>
      <c r="C8918" t="s">
        <v>49</v>
      </c>
      <c r="D8918" t="s">
        <v>73083</v>
      </c>
      <c r="E8918" t="s">
        <v>71355</v>
      </c>
      <c r="F8918" t="s">
        <v>73084</v>
      </c>
      <c r="G8918" t="s">
        <v>73085</v>
      </c>
      <c r="H8918" t="s">
        <v>73086</v>
      </c>
      <c r="I8918" t="s">
        <v>12757</v>
      </c>
      <c r="J8918" t="s">
        <v>7053</v>
      </c>
      <c r="K8918" t="s">
        <v>7054</v>
      </c>
      <c r="L8918" t="s">
        <v>60</v>
      </c>
      <c r="M8918" t="s">
        <v>5888</v>
      </c>
      <c r="N8918" t="s">
        <v>4881</v>
      </c>
      <c r="O8918" t="s">
        <v>7055</v>
      </c>
      <c r="P8918" t="s">
        <v>73087</v>
      </c>
      <c r="Q8918" t="s">
        <v>73088</v>
      </c>
      <c r="R8918" t="str">
        <f t="shared" si="278"/>
        <v>奎文</v>
      </c>
      <c r="S8918" t="str">
        <f t="shared" si="279"/>
        <v>0115</v>
      </c>
    </row>
    <row r="8919" spans="1:19">
      <c r="A8919" t="s">
        <v>73089</v>
      </c>
      <c r="B8919" t="s">
        <v>73090</v>
      </c>
      <c r="C8919" t="s">
        <v>49</v>
      </c>
      <c r="D8919" t="s">
        <v>73091</v>
      </c>
      <c r="E8919" t="s">
        <v>71340</v>
      </c>
      <c r="F8919" t="s">
        <v>73092</v>
      </c>
      <c r="G8919" t="s">
        <v>73093</v>
      </c>
      <c r="H8919" t="s">
        <v>73094</v>
      </c>
      <c r="I8919" t="s">
        <v>4852</v>
      </c>
      <c r="J8919" t="s">
        <v>5743</v>
      </c>
      <c r="K8919" t="s">
        <v>5744</v>
      </c>
      <c r="L8919" t="s">
        <v>375</v>
      </c>
      <c r="M8919" t="s">
        <v>5745</v>
      </c>
      <c r="N8919" t="s">
        <v>4933</v>
      </c>
      <c r="O8919" t="s">
        <v>5746</v>
      </c>
      <c r="P8919" t="s">
        <v>73095</v>
      </c>
      <c r="R8919" t="str">
        <f t="shared" si="278"/>
        <v>昌邑</v>
      </c>
      <c r="S8919" t="str">
        <f t="shared" si="279"/>
        <v>0115</v>
      </c>
    </row>
    <row r="8920" spans="1:19">
      <c r="A8920" t="s">
        <v>73096</v>
      </c>
      <c r="B8920" t="s">
        <v>73097</v>
      </c>
      <c r="C8920" t="s">
        <v>49</v>
      </c>
      <c r="D8920" t="s">
        <v>73098</v>
      </c>
      <c r="E8920" t="s">
        <v>71355</v>
      </c>
      <c r="F8920" t="s">
        <v>73099</v>
      </c>
      <c r="G8920" t="s">
        <v>73100</v>
      </c>
      <c r="H8920" t="s">
        <v>73101</v>
      </c>
      <c r="I8920" t="s">
        <v>12119</v>
      </c>
      <c r="J8920" t="s">
        <v>5305</v>
      </c>
      <c r="K8920" t="s">
        <v>5306</v>
      </c>
      <c r="L8920" t="s">
        <v>60</v>
      </c>
      <c r="M8920" t="s">
        <v>4774</v>
      </c>
      <c r="O8920" t="s">
        <v>5307</v>
      </c>
      <c r="P8920" t="s">
        <v>73102</v>
      </c>
      <c r="Q8920" t="s">
        <v>73103</v>
      </c>
      <c r="R8920" t="str">
        <f t="shared" si="278"/>
        <v>奎文</v>
      </c>
      <c r="S8920" t="str">
        <f t="shared" si="279"/>
        <v>0115</v>
      </c>
    </row>
    <row r="8921" spans="1:19">
      <c r="A8921" t="s">
        <v>73104</v>
      </c>
      <c r="B8921" t="s">
        <v>73105</v>
      </c>
      <c r="C8921" t="s">
        <v>49</v>
      </c>
      <c r="D8921" t="s">
        <v>73106</v>
      </c>
      <c r="E8921" t="s">
        <v>71355</v>
      </c>
      <c r="F8921" t="s">
        <v>73107</v>
      </c>
      <c r="G8921" t="s">
        <v>73108</v>
      </c>
      <c r="H8921" t="s">
        <v>73109</v>
      </c>
      <c r="I8921" t="s">
        <v>12500</v>
      </c>
      <c r="J8921" t="s">
        <v>6106</v>
      </c>
      <c r="K8921" t="s">
        <v>6107</v>
      </c>
      <c r="L8921" t="s">
        <v>123</v>
      </c>
      <c r="M8921" t="s">
        <v>4932</v>
      </c>
      <c r="O8921" t="s">
        <v>6108</v>
      </c>
      <c r="P8921" t="s">
        <v>73110</v>
      </c>
      <c r="Q8921" t="s">
        <v>73111</v>
      </c>
      <c r="R8921" t="str">
        <f t="shared" si="278"/>
        <v>诸城</v>
      </c>
      <c r="S8921" t="str">
        <f t="shared" si="279"/>
        <v>0115</v>
      </c>
    </row>
    <row r="8922" spans="1:19">
      <c r="A8922" t="s">
        <v>3946</v>
      </c>
      <c r="B8922" t="s">
        <v>73112</v>
      </c>
      <c r="C8922" t="s">
        <v>49</v>
      </c>
      <c r="D8922" t="s">
        <v>73113</v>
      </c>
      <c r="E8922" t="s">
        <v>71355</v>
      </c>
      <c r="F8922" t="s">
        <v>73114</v>
      </c>
      <c r="G8922" t="s">
        <v>3944</v>
      </c>
      <c r="H8922" t="s">
        <v>73115</v>
      </c>
      <c r="I8922" t="s">
        <v>4852</v>
      </c>
      <c r="J8922" t="s">
        <v>8915</v>
      </c>
      <c r="K8922" t="s">
        <v>8916</v>
      </c>
      <c r="L8922" t="s">
        <v>86</v>
      </c>
      <c r="M8922" t="s">
        <v>7679</v>
      </c>
      <c r="O8922" t="s">
        <v>8917</v>
      </c>
      <c r="P8922" t="s">
        <v>73116</v>
      </c>
      <c r="R8922" t="str">
        <f t="shared" si="278"/>
        <v>坊子</v>
      </c>
      <c r="S8922" t="str">
        <f t="shared" si="279"/>
        <v>0115</v>
      </c>
    </row>
    <row r="8923" spans="1:19">
      <c r="A8923" t="s">
        <v>73117</v>
      </c>
      <c r="B8923" t="s">
        <v>73118</v>
      </c>
      <c r="C8923" t="s">
        <v>49</v>
      </c>
      <c r="D8923" t="s">
        <v>73119</v>
      </c>
      <c r="E8923" t="s">
        <v>71340</v>
      </c>
      <c r="F8923" t="s">
        <v>73120</v>
      </c>
      <c r="G8923" t="s">
        <v>73121</v>
      </c>
      <c r="H8923" t="s">
        <v>73122</v>
      </c>
      <c r="I8923" t="s">
        <v>50367</v>
      </c>
      <c r="J8923" t="s">
        <v>12783</v>
      </c>
      <c r="K8923" t="s">
        <v>12784</v>
      </c>
      <c r="L8923" t="s">
        <v>105</v>
      </c>
      <c r="M8923" t="s">
        <v>5176</v>
      </c>
      <c r="N8923" t="s">
        <v>5043</v>
      </c>
      <c r="O8923" t="s">
        <v>12785</v>
      </c>
      <c r="P8923" t="s">
        <v>73123</v>
      </c>
      <c r="Q8923" t="s">
        <v>73124</v>
      </c>
      <c r="R8923" t="str">
        <f t="shared" si="278"/>
        <v>寿光</v>
      </c>
      <c r="S8923" t="str">
        <f t="shared" si="279"/>
        <v>0115</v>
      </c>
    </row>
    <row r="8924" spans="1:19">
      <c r="A8924" t="s">
        <v>73125</v>
      </c>
      <c r="B8924" t="s">
        <v>73126</v>
      </c>
      <c r="C8924" t="s">
        <v>49</v>
      </c>
      <c r="D8924" t="s">
        <v>73127</v>
      </c>
      <c r="E8924" t="s">
        <v>71340</v>
      </c>
      <c r="F8924" t="s">
        <v>73128</v>
      </c>
      <c r="G8924" t="s">
        <v>73129</v>
      </c>
      <c r="H8924" t="s">
        <v>73130</v>
      </c>
      <c r="I8924" t="s">
        <v>4852</v>
      </c>
      <c r="J8924" t="s">
        <v>8915</v>
      </c>
      <c r="K8924" t="s">
        <v>8916</v>
      </c>
      <c r="L8924" t="s">
        <v>86</v>
      </c>
      <c r="M8924" t="s">
        <v>7679</v>
      </c>
      <c r="O8924" t="s">
        <v>8917</v>
      </c>
      <c r="P8924" t="s">
        <v>73131</v>
      </c>
      <c r="R8924" t="str">
        <f t="shared" si="278"/>
        <v>坊子</v>
      </c>
      <c r="S8924" t="str">
        <f t="shared" si="279"/>
        <v>0115</v>
      </c>
    </row>
    <row r="8925" spans="1:19">
      <c r="A8925" t="s">
        <v>73132</v>
      </c>
      <c r="B8925" t="s">
        <v>73133</v>
      </c>
      <c r="C8925" t="s">
        <v>49</v>
      </c>
      <c r="D8925" t="s">
        <v>73134</v>
      </c>
      <c r="E8925" t="s">
        <v>71355</v>
      </c>
      <c r="F8925" t="s">
        <v>73135</v>
      </c>
      <c r="G8925" t="s">
        <v>73136</v>
      </c>
      <c r="H8925" t="s">
        <v>73137</v>
      </c>
      <c r="I8925" t="s">
        <v>5066</v>
      </c>
      <c r="J8925" t="s">
        <v>10453</v>
      </c>
      <c r="K8925" t="s">
        <v>10454</v>
      </c>
      <c r="L8925" t="s">
        <v>123</v>
      </c>
      <c r="M8925" t="s">
        <v>4994</v>
      </c>
      <c r="O8925" t="s">
        <v>10455</v>
      </c>
      <c r="P8925" t="s">
        <v>73138</v>
      </c>
      <c r="Q8925" t="s">
        <v>73139</v>
      </c>
      <c r="R8925" t="str">
        <f t="shared" si="278"/>
        <v>诸城</v>
      </c>
      <c r="S8925" t="str">
        <f t="shared" si="279"/>
        <v>0115</v>
      </c>
    </row>
    <row r="8926" spans="1:19">
      <c r="A8926" t="s">
        <v>73140</v>
      </c>
      <c r="B8926" t="s">
        <v>73141</v>
      </c>
      <c r="C8926" t="s">
        <v>49</v>
      </c>
      <c r="D8926" t="s">
        <v>73142</v>
      </c>
      <c r="E8926" t="s">
        <v>71340</v>
      </c>
      <c r="F8926" t="s">
        <v>73143</v>
      </c>
      <c r="G8926" t="s">
        <v>73144</v>
      </c>
      <c r="H8926" t="s">
        <v>73145</v>
      </c>
      <c r="I8926" t="s">
        <v>4785</v>
      </c>
      <c r="J8926" t="s">
        <v>8081</v>
      </c>
      <c r="K8926" t="s">
        <v>42502</v>
      </c>
      <c r="L8926" t="s">
        <v>105</v>
      </c>
      <c r="M8926" t="s">
        <v>5133</v>
      </c>
      <c r="N8926" t="s">
        <v>5801</v>
      </c>
      <c r="O8926" t="s">
        <v>8083</v>
      </c>
      <c r="P8926" t="s">
        <v>73146</v>
      </c>
      <c r="R8926" t="str">
        <f t="shared" si="278"/>
        <v>寿光</v>
      </c>
      <c r="S8926" t="str">
        <f t="shared" si="279"/>
        <v>0115</v>
      </c>
    </row>
    <row r="8927" spans="1:19">
      <c r="A8927" t="s">
        <v>73147</v>
      </c>
      <c r="B8927" t="s">
        <v>73148</v>
      </c>
      <c r="C8927" t="s">
        <v>49</v>
      </c>
      <c r="D8927" t="s">
        <v>73149</v>
      </c>
      <c r="E8927" t="s">
        <v>71355</v>
      </c>
      <c r="F8927" t="s">
        <v>73150</v>
      </c>
      <c r="G8927" t="s">
        <v>73151</v>
      </c>
      <c r="H8927" t="s">
        <v>73152</v>
      </c>
      <c r="I8927" t="s">
        <v>12119</v>
      </c>
      <c r="J8927" t="s">
        <v>8139</v>
      </c>
      <c r="K8927" t="s">
        <v>8140</v>
      </c>
      <c r="L8927" t="s">
        <v>105</v>
      </c>
      <c r="M8927" t="s">
        <v>6055</v>
      </c>
      <c r="O8927" t="s">
        <v>8141</v>
      </c>
      <c r="P8927" t="s">
        <v>73153</v>
      </c>
      <c r="R8927" t="str">
        <f t="shared" si="278"/>
        <v>寿光</v>
      </c>
      <c r="S8927" t="str">
        <f t="shared" si="279"/>
        <v>0115</v>
      </c>
    </row>
    <row r="8928" spans="1:19">
      <c r="A8928" t="s">
        <v>73154</v>
      </c>
      <c r="B8928" t="s">
        <v>73155</v>
      </c>
      <c r="C8928" t="s">
        <v>49</v>
      </c>
      <c r="D8928" t="s">
        <v>73156</v>
      </c>
      <c r="E8928" t="s">
        <v>71355</v>
      </c>
      <c r="F8928" t="s">
        <v>73157</v>
      </c>
      <c r="G8928" t="s">
        <v>73158</v>
      </c>
      <c r="H8928" t="s">
        <v>73159</v>
      </c>
      <c r="I8928" t="s">
        <v>5184</v>
      </c>
      <c r="J8928" t="s">
        <v>26129</v>
      </c>
      <c r="K8928" t="s">
        <v>26130</v>
      </c>
      <c r="L8928" t="s">
        <v>1136</v>
      </c>
      <c r="M8928" t="s">
        <v>6413</v>
      </c>
      <c r="O8928" t="s">
        <v>26131</v>
      </c>
      <c r="P8928" t="s">
        <v>73160</v>
      </c>
      <c r="R8928" t="str">
        <f t="shared" si="278"/>
        <v>昌乐</v>
      </c>
      <c r="S8928" t="str">
        <f t="shared" si="279"/>
        <v>0115</v>
      </c>
    </row>
    <row r="8929" spans="1:19">
      <c r="A8929" t="s">
        <v>73161</v>
      </c>
      <c r="B8929" t="s">
        <v>73162</v>
      </c>
      <c r="C8929" t="s">
        <v>49</v>
      </c>
      <c r="D8929" t="s">
        <v>73163</v>
      </c>
      <c r="E8929" t="s">
        <v>71355</v>
      </c>
      <c r="F8929" t="s">
        <v>73164</v>
      </c>
      <c r="G8929" t="s">
        <v>73165</v>
      </c>
      <c r="H8929" t="s">
        <v>73166</v>
      </c>
      <c r="I8929" t="s">
        <v>4785</v>
      </c>
      <c r="J8929" t="s">
        <v>72052</v>
      </c>
      <c r="K8929" t="s">
        <v>72053</v>
      </c>
      <c r="L8929" t="s">
        <v>114</v>
      </c>
      <c r="M8929" t="s">
        <v>5486</v>
      </c>
      <c r="O8929" t="s">
        <v>72054</v>
      </c>
      <c r="P8929" t="s">
        <v>73167</v>
      </c>
      <c r="Q8929" t="s">
        <v>73168</v>
      </c>
      <c r="R8929" t="str">
        <f t="shared" si="278"/>
        <v>高密</v>
      </c>
      <c r="S8929" t="str">
        <f t="shared" si="279"/>
        <v>0115</v>
      </c>
    </row>
    <row r="8930" spans="1:19">
      <c r="A8930" t="s">
        <v>73169</v>
      </c>
      <c r="B8930" t="s">
        <v>73170</v>
      </c>
      <c r="C8930" t="s">
        <v>49</v>
      </c>
      <c r="D8930" t="s">
        <v>73171</v>
      </c>
      <c r="E8930" t="s">
        <v>71340</v>
      </c>
      <c r="F8930" t="s">
        <v>73172</v>
      </c>
      <c r="G8930" t="s">
        <v>73173</v>
      </c>
      <c r="H8930" t="s">
        <v>73174</v>
      </c>
      <c r="I8930" t="s">
        <v>4828</v>
      </c>
      <c r="J8930" t="s">
        <v>5155</v>
      </c>
      <c r="K8930" t="s">
        <v>5156</v>
      </c>
      <c r="L8930" t="s">
        <v>237</v>
      </c>
      <c r="M8930" t="s">
        <v>4971</v>
      </c>
      <c r="N8930" t="s">
        <v>5619</v>
      </c>
      <c r="O8930" t="s">
        <v>5157</v>
      </c>
      <c r="P8930" t="s">
        <v>73175</v>
      </c>
      <c r="R8930" t="str">
        <f t="shared" si="278"/>
        <v>潍城</v>
      </c>
      <c r="S8930" t="str">
        <f t="shared" si="279"/>
        <v>0115</v>
      </c>
    </row>
    <row r="8931" spans="1:19">
      <c r="A8931" t="s">
        <v>73176</v>
      </c>
      <c r="B8931" t="s">
        <v>73177</v>
      </c>
      <c r="C8931" t="s">
        <v>49</v>
      </c>
      <c r="D8931" t="s">
        <v>73178</v>
      </c>
      <c r="E8931" t="s">
        <v>71355</v>
      </c>
      <c r="F8931" t="s">
        <v>73179</v>
      </c>
      <c r="G8931" t="s">
        <v>73180</v>
      </c>
      <c r="H8931" t="s">
        <v>73181</v>
      </c>
      <c r="I8931" t="s">
        <v>12119</v>
      </c>
      <c r="J8931" t="s">
        <v>7286</v>
      </c>
      <c r="K8931" t="s">
        <v>7287</v>
      </c>
      <c r="L8931" t="s">
        <v>148</v>
      </c>
      <c r="M8931" t="s">
        <v>5580</v>
      </c>
      <c r="O8931" t="s">
        <v>7288</v>
      </c>
      <c r="P8931" t="s">
        <v>73182</v>
      </c>
      <c r="Q8931" t="s">
        <v>73183</v>
      </c>
      <c r="R8931" t="str">
        <f t="shared" si="278"/>
        <v>寒亭</v>
      </c>
      <c r="S8931" t="str">
        <f t="shared" si="279"/>
        <v>0115</v>
      </c>
    </row>
    <row r="8932" spans="1:19">
      <c r="A8932" t="s">
        <v>73184</v>
      </c>
      <c r="B8932" t="s">
        <v>73185</v>
      </c>
      <c r="C8932" t="s">
        <v>49</v>
      </c>
      <c r="D8932" t="s">
        <v>73186</v>
      </c>
      <c r="E8932" t="s">
        <v>71340</v>
      </c>
      <c r="F8932" t="s">
        <v>73187</v>
      </c>
      <c r="G8932" t="s">
        <v>73188</v>
      </c>
      <c r="H8932" t="s">
        <v>73189</v>
      </c>
      <c r="I8932" t="s">
        <v>5407</v>
      </c>
      <c r="J8932" t="s">
        <v>6401</v>
      </c>
      <c r="K8932" t="s">
        <v>6402</v>
      </c>
      <c r="L8932" t="s">
        <v>105</v>
      </c>
      <c r="M8932" t="s">
        <v>5224</v>
      </c>
      <c r="N8932" t="s">
        <v>6308</v>
      </c>
      <c r="O8932" t="s">
        <v>6403</v>
      </c>
      <c r="P8932" t="s">
        <v>73190</v>
      </c>
      <c r="R8932" t="str">
        <f t="shared" si="278"/>
        <v>寿光</v>
      </c>
      <c r="S8932" t="str">
        <f t="shared" si="279"/>
        <v>0115</v>
      </c>
    </row>
    <row r="8933" spans="1:19">
      <c r="A8933" t="s">
        <v>73191</v>
      </c>
      <c r="B8933" t="s">
        <v>73192</v>
      </c>
      <c r="C8933" t="s">
        <v>49</v>
      </c>
      <c r="D8933" t="s">
        <v>73193</v>
      </c>
      <c r="E8933" t="s">
        <v>71355</v>
      </c>
      <c r="F8933" t="s">
        <v>73194</v>
      </c>
      <c r="G8933" t="s">
        <v>73195</v>
      </c>
      <c r="H8933" t="s">
        <v>73196</v>
      </c>
      <c r="I8933" t="s">
        <v>12119</v>
      </c>
      <c r="J8933" t="s">
        <v>6348</v>
      </c>
      <c r="K8933" t="s">
        <v>6349</v>
      </c>
      <c r="L8933" t="s">
        <v>114</v>
      </c>
      <c r="M8933" t="s">
        <v>5486</v>
      </c>
      <c r="N8933" t="s">
        <v>5030</v>
      </c>
      <c r="O8933" t="s">
        <v>6350</v>
      </c>
      <c r="P8933" t="s">
        <v>73197</v>
      </c>
      <c r="Q8933" t="s">
        <v>73198</v>
      </c>
      <c r="R8933" t="str">
        <f t="shared" si="278"/>
        <v>高密</v>
      </c>
      <c r="S8933" t="str">
        <f t="shared" si="279"/>
        <v>0115</v>
      </c>
    </row>
    <row r="8934" spans="1:19">
      <c r="A8934" t="s">
        <v>3890</v>
      </c>
      <c r="B8934" t="s">
        <v>73199</v>
      </c>
      <c r="C8934" t="s">
        <v>49</v>
      </c>
      <c r="D8934" t="s">
        <v>73200</v>
      </c>
      <c r="E8934" t="s">
        <v>71340</v>
      </c>
      <c r="F8934" t="s">
        <v>73201</v>
      </c>
      <c r="G8934" t="s">
        <v>3888</v>
      </c>
      <c r="H8934" t="s">
        <v>73202</v>
      </c>
      <c r="I8934" t="s">
        <v>4785</v>
      </c>
      <c r="J8934" t="s">
        <v>7639</v>
      </c>
      <c r="K8934" t="s">
        <v>7640</v>
      </c>
      <c r="L8934" t="s">
        <v>114</v>
      </c>
      <c r="M8934" t="s">
        <v>7084</v>
      </c>
      <c r="O8934" t="s">
        <v>7641</v>
      </c>
      <c r="P8934" t="s">
        <v>73203</v>
      </c>
      <c r="Q8934" t="s">
        <v>73204</v>
      </c>
      <c r="R8934" t="str">
        <f t="shared" si="278"/>
        <v>高密</v>
      </c>
      <c r="S8934" t="str">
        <f t="shared" si="279"/>
        <v>0115</v>
      </c>
    </row>
    <row r="8935" spans="1:19">
      <c r="A8935" t="s">
        <v>73205</v>
      </c>
      <c r="B8935" t="s">
        <v>73206</v>
      </c>
      <c r="C8935" t="s">
        <v>49</v>
      </c>
      <c r="D8935" t="s">
        <v>73207</v>
      </c>
      <c r="E8935" t="s">
        <v>73208</v>
      </c>
      <c r="F8935" t="s">
        <v>73209</v>
      </c>
      <c r="G8935" t="s">
        <v>73210</v>
      </c>
      <c r="H8935" t="s">
        <v>73211</v>
      </c>
      <c r="I8935" t="s">
        <v>4828</v>
      </c>
      <c r="J8935" t="s">
        <v>17954</v>
      </c>
      <c r="K8935" t="s">
        <v>17955</v>
      </c>
      <c r="L8935" t="s">
        <v>95</v>
      </c>
      <c r="M8935" t="s">
        <v>5709</v>
      </c>
      <c r="N8935" t="s">
        <v>10228</v>
      </c>
      <c r="O8935" t="s">
        <v>17956</v>
      </c>
      <c r="P8935" t="s">
        <v>73212</v>
      </c>
      <c r="R8935" t="str">
        <f t="shared" si="278"/>
        <v>安丘</v>
      </c>
      <c r="S8935" t="str">
        <f t="shared" si="279"/>
        <v>0115</v>
      </c>
    </row>
    <row r="8936" spans="1:19">
      <c r="A8936" t="s">
        <v>73213</v>
      </c>
      <c r="B8936" t="s">
        <v>73214</v>
      </c>
      <c r="C8936" t="s">
        <v>49</v>
      </c>
      <c r="D8936" t="s">
        <v>73215</v>
      </c>
      <c r="E8936" t="s">
        <v>70188</v>
      </c>
      <c r="F8936" t="s">
        <v>73216</v>
      </c>
      <c r="G8936" t="s">
        <v>73217</v>
      </c>
      <c r="H8936" t="s">
        <v>73218</v>
      </c>
      <c r="I8936" t="s">
        <v>12757</v>
      </c>
      <c r="J8936" t="s">
        <v>10316</v>
      </c>
      <c r="K8936" t="s">
        <v>10317</v>
      </c>
      <c r="L8936" t="s">
        <v>262</v>
      </c>
      <c r="M8936" t="s">
        <v>10318</v>
      </c>
      <c r="N8936" t="s">
        <v>4905</v>
      </c>
      <c r="O8936" t="s">
        <v>10319</v>
      </c>
      <c r="P8936" t="s">
        <v>73219</v>
      </c>
      <c r="R8936" t="str">
        <f t="shared" si="278"/>
        <v>寒亭</v>
      </c>
      <c r="S8936" t="str">
        <f t="shared" si="279"/>
        <v>0115</v>
      </c>
    </row>
    <row r="8937" spans="1:19">
      <c r="A8937" t="s">
        <v>73220</v>
      </c>
      <c r="B8937" t="s">
        <v>73221</v>
      </c>
      <c r="C8937" t="s">
        <v>49</v>
      </c>
      <c r="D8937" t="s">
        <v>73222</v>
      </c>
      <c r="E8937" t="s">
        <v>70196</v>
      </c>
      <c r="F8937" t="s">
        <v>73223</v>
      </c>
      <c r="G8937" t="s">
        <v>73224</v>
      </c>
      <c r="H8937" t="s">
        <v>73225</v>
      </c>
      <c r="I8937" t="s">
        <v>5835</v>
      </c>
      <c r="J8937" t="s">
        <v>7845</v>
      </c>
      <c r="K8937" t="s">
        <v>7846</v>
      </c>
      <c r="L8937" t="s">
        <v>60</v>
      </c>
      <c r="M8937" t="s">
        <v>4774</v>
      </c>
      <c r="N8937" t="s">
        <v>5030</v>
      </c>
      <c r="O8937" t="s">
        <v>7847</v>
      </c>
      <c r="P8937" t="s">
        <v>73226</v>
      </c>
      <c r="R8937" t="str">
        <f t="shared" si="278"/>
        <v>奎文</v>
      </c>
      <c r="S8937" t="str">
        <f t="shared" si="279"/>
        <v>0115</v>
      </c>
    </row>
    <row r="8938" spans="1:19">
      <c r="A8938" t="s">
        <v>3722</v>
      </c>
      <c r="B8938" t="s">
        <v>73227</v>
      </c>
      <c r="C8938" t="s">
        <v>49</v>
      </c>
      <c r="D8938" t="s">
        <v>73228</v>
      </c>
      <c r="E8938" t="s">
        <v>73229</v>
      </c>
      <c r="F8938" t="s">
        <v>73230</v>
      </c>
      <c r="G8938" t="s">
        <v>3720</v>
      </c>
      <c r="H8938" t="s">
        <v>73231</v>
      </c>
      <c r="I8938" t="s">
        <v>12119</v>
      </c>
      <c r="J8938" t="s">
        <v>4866</v>
      </c>
      <c r="K8938" t="s">
        <v>4867</v>
      </c>
      <c r="L8938" t="s">
        <v>237</v>
      </c>
      <c r="M8938" t="s">
        <v>4868</v>
      </c>
      <c r="O8938" t="s">
        <v>4870</v>
      </c>
      <c r="Q8938" t="s">
        <v>73232</v>
      </c>
      <c r="R8938" t="str">
        <f t="shared" si="278"/>
        <v>潍城</v>
      </c>
      <c r="S8938" t="str">
        <f t="shared" si="279"/>
        <v>0115</v>
      </c>
    </row>
    <row r="8939" spans="1:19">
      <c r="A8939" t="s">
        <v>73233</v>
      </c>
      <c r="B8939" t="s">
        <v>73234</v>
      </c>
      <c r="C8939" t="s">
        <v>49</v>
      </c>
      <c r="D8939" t="s">
        <v>73235</v>
      </c>
      <c r="E8939" t="s">
        <v>73236</v>
      </c>
      <c r="F8939" t="s">
        <v>73237</v>
      </c>
      <c r="G8939" t="s">
        <v>73238</v>
      </c>
      <c r="H8939" t="s">
        <v>73239</v>
      </c>
      <c r="I8939" t="s">
        <v>4852</v>
      </c>
      <c r="J8939" t="s">
        <v>14847</v>
      </c>
      <c r="K8939" t="s">
        <v>14848</v>
      </c>
      <c r="L8939" t="s">
        <v>148</v>
      </c>
      <c r="M8939" t="s">
        <v>6713</v>
      </c>
      <c r="N8939" t="s">
        <v>4905</v>
      </c>
      <c r="O8939" t="s">
        <v>14849</v>
      </c>
      <c r="P8939" t="s">
        <v>73240</v>
      </c>
      <c r="R8939" t="str">
        <f t="shared" si="278"/>
        <v>寒亭</v>
      </c>
      <c r="S8939" t="str">
        <f t="shared" si="279"/>
        <v>0115</v>
      </c>
    </row>
    <row r="8940" spans="1:19">
      <c r="A8940" t="s">
        <v>73241</v>
      </c>
      <c r="B8940" t="s">
        <v>73242</v>
      </c>
      <c r="C8940" t="s">
        <v>49</v>
      </c>
      <c r="D8940" t="s">
        <v>73243</v>
      </c>
      <c r="E8940" t="s">
        <v>71355</v>
      </c>
      <c r="F8940" t="s">
        <v>73244</v>
      </c>
      <c r="G8940" t="s">
        <v>73245</v>
      </c>
      <c r="H8940" t="s">
        <v>73246</v>
      </c>
      <c r="I8940" t="s">
        <v>4813</v>
      </c>
      <c r="J8940" t="s">
        <v>6357</v>
      </c>
      <c r="K8940" t="s">
        <v>6358</v>
      </c>
      <c r="L8940" t="s">
        <v>60</v>
      </c>
      <c r="M8940" t="s">
        <v>5999</v>
      </c>
      <c r="O8940" t="s">
        <v>6359</v>
      </c>
      <c r="P8940" t="s">
        <v>73247</v>
      </c>
      <c r="Q8940" t="s">
        <v>73248</v>
      </c>
      <c r="R8940" t="str">
        <f t="shared" si="278"/>
        <v>奎文</v>
      </c>
      <c r="S8940" t="str">
        <f t="shared" si="279"/>
        <v>0115</v>
      </c>
    </row>
    <row r="8941" spans="1:19">
      <c r="A8941" t="s">
        <v>73249</v>
      </c>
      <c r="B8941" t="s">
        <v>73250</v>
      </c>
      <c r="C8941" t="s">
        <v>49</v>
      </c>
      <c r="D8941" t="s">
        <v>73251</v>
      </c>
      <c r="E8941" t="s">
        <v>71355</v>
      </c>
      <c r="F8941" t="s">
        <v>73252</v>
      </c>
      <c r="G8941" t="s">
        <v>73253</v>
      </c>
      <c r="H8941" t="s">
        <v>73254</v>
      </c>
      <c r="I8941" t="s">
        <v>12119</v>
      </c>
      <c r="J8941" t="s">
        <v>6327</v>
      </c>
      <c r="K8941" t="s">
        <v>6328</v>
      </c>
      <c r="L8941" t="s">
        <v>1136</v>
      </c>
      <c r="M8941" t="s">
        <v>5210</v>
      </c>
      <c r="O8941" t="s">
        <v>6329</v>
      </c>
      <c r="P8941" t="s">
        <v>73255</v>
      </c>
      <c r="Q8941" t="s">
        <v>73256</v>
      </c>
      <c r="R8941" t="str">
        <f t="shared" si="278"/>
        <v>昌乐</v>
      </c>
      <c r="S8941" t="str">
        <f t="shared" si="279"/>
        <v>0115</v>
      </c>
    </row>
    <row r="8942" spans="1:19">
      <c r="A8942" t="s">
        <v>73257</v>
      </c>
      <c r="B8942" t="s">
        <v>73258</v>
      </c>
      <c r="C8942" t="s">
        <v>49</v>
      </c>
      <c r="D8942" t="s">
        <v>73259</v>
      </c>
      <c r="E8942" t="s">
        <v>71355</v>
      </c>
      <c r="F8942" t="s">
        <v>73260</v>
      </c>
      <c r="G8942" t="s">
        <v>73261</v>
      </c>
      <c r="H8942" t="s">
        <v>73262</v>
      </c>
      <c r="I8942" t="s">
        <v>4852</v>
      </c>
      <c r="J8942" t="s">
        <v>5636</v>
      </c>
      <c r="K8942" t="s">
        <v>5720</v>
      </c>
      <c r="L8942" t="s">
        <v>50</v>
      </c>
      <c r="M8942" t="s">
        <v>5721</v>
      </c>
      <c r="O8942" t="s">
        <v>5722</v>
      </c>
      <c r="P8942" t="s">
        <v>73263</v>
      </c>
      <c r="R8942" t="str">
        <f t="shared" si="278"/>
        <v>青州</v>
      </c>
      <c r="S8942" t="str">
        <f t="shared" si="279"/>
        <v>0115</v>
      </c>
    </row>
    <row r="8943" spans="1:19">
      <c r="A8943" t="s">
        <v>73264</v>
      </c>
      <c r="B8943" t="s">
        <v>73265</v>
      </c>
      <c r="C8943" t="s">
        <v>49</v>
      </c>
      <c r="D8943" t="s">
        <v>73266</v>
      </c>
      <c r="E8943" t="s">
        <v>71355</v>
      </c>
      <c r="F8943" t="s">
        <v>73267</v>
      </c>
      <c r="G8943" t="s">
        <v>73268</v>
      </c>
      <c r="H8943" t="s">
        <v>73269</v>
      </c>
      <c r="I8943" t="s">
        <v>4852</v>
      </c>
      <c r="J8943" t="s">
        <v>6150</v>
      </c>
      <c r="K8943" t="s">
        <v>6151</v>
      </c>
      <c r="L8943" t="s">
        <v>95</v>
      </c>
      <c r="M8943" t="s">
        <v>5709</v>
      </c>
      <c r="O8943" t="s">
        <v>6153</v>
      </c>
      <c r="P8943" t="s">
        <v>73270</v>
      </c>
      <c r="R8943" t="str">
        <f t="shared" si="278"/>
        <v>安丘</v>
      </c>
      <c r="S8943" t="str">
        <f t="shared" si="279"/>
        <v>0115</v>
      </c>
    </row>
    <row r="8944" spans="1:19">
      <c r="A8944" t="s">
        <v>73271</v>
      </c>
      <c r="B8944" t="s">
        <v>73272</v>
      </c>
      <c r="C8944" t="s">
        <v>49</v>
      </c>
      <c r="D8944" t="s">
        <v>73273</v>
      </c>
      <c r="E8944" t="s">
        <v>71340</v>
      </c>
      <c r="F8944" t="s">
        <v>73274</v>
      </c>
      <c r="G8944" t="s">
        <v>73275</v>
      </c>
      <c r="H8944" t="s">
        <v>73276</v>
      </c>
      <c r="I8944" t="s">
        <v>4813</v>
      </c>
      <c r="J8944" t="s">
        <v>7286</v>
      </c>
      <c r="K8944" t="s">
        <v>7287</v>
      </c>
      <c r="L8944" t="s">
        <v>148</v>
      </c>
      <c r="M8944" t="s">
        <v>5580</v>
      </c>
      <c r="O8944" t="s">
        <v>7288</v>
      </c>
      <c r="P8944" t="s">
        <v>73277</v>
      </c>
      <c r="Q8944" t="s">
        <v>73278</v>
      </c>
      <c r="R8944" t="str">
        <f t="shared" si="278"/>
        <v>寒亭</v>
      </c>
      <c r="S8944" t="str">
        <f t="shared" si="279"/>
        <v>0115</v>
      </c>
    </row>
    <row r="8945" spans="1:19">
      <c r="A8945" t="s">
        <v>73279</v>
      </c>
      <c r="B8945" t="s">
        <v>73280</v>
      </c>
      <c r="C8945" t="s">
        <v>49</v>
      </c>
      <c r="D8945" t="s">
        <v>73281</v>
      </c>
      <c r="E8945" t="s">
        <v>71355</v>
      </c>
      <c r="F8945" t="s">
        <v>73282</v>
      </c>
      <c r="G8945" t="s">
        <v>73283</v>
      </c>
      <c r="H8945" t="s">
        <v>73284</v>
      </c>
      <c r="I8945" t="s">
        <v>5184</v>
      </c>
      <c r="J8945" t="s">
        <v>4853</v>
      </c>
      <c r="K8945" t="s">
        <v>4854</v>
      </c>
      <c r="L8945" t="s">
        <v>50</v>
      </c>
      <c r="M8945" t="s">
        <v>4855</v>
      </c>
      <c r="O8945" t="s">
        <v>4857</v>
      </c>
      <c r="P8945" t="s">
        <v>73285</v>
      </c>
      <c r="Q8945" t="s">
        <v>73286</v>
      </c>
      <c r="R8945" t="str">
        <f t="shared" si="278"/>
        <v>青州</v>
      </c>
      <c r="S8945" t="str">
        <f t="shared" si="279"/>
        <v>0115</v>
      </c>
    </row>
    <row r="8946" spans="1:19">
      <c r="A8946" t="s">
        <v>73287</v>
      </c>
      <c r="B8946" t="s">
        <v>73288</v>
      </c>
      <c r="C8946" t="s">
        <v>49</v>
      </c>
      <c r="D8946" t="s">
        <v>73289</v>
      </c>
      <c r="E8946" t="s">
        <v>71355</v>
      </c>
      <c r="F8946" t="s">
        <v>73290</v>
      </c>
      <c r="G8946" t="s">
        <v>73291</v>
      </c>
      <c r="H8946" t="s">
        <v>73292</v>
      </c>
      <c r="I8946" t="s">
        <v>5541</v>
      </c>
      <c r="J8946" t="s">
        <v>6193</v>
      </c>
      <c r="K8946" t="s">
        <v>6194</v>
      </c>
      <c r="L8946" t="s">
        <v>105</v>
      </c>
      <c r="M8946" t="s">
        <v>6195</v>
      </c>
      <c r="O8946" t="s">
        <v>6196</v>
      </c>
      <c r="P8946" t="s">
        <v>73293</v>
      </c>
      <c r="Q8946" t="s">
        <v>73294</v>
      </c>
      <c r="R8946" t="str">
        <f t="shared" si="278"/>
        <v>寿光</v>
      </c>
      <c r="S8946" t="str">
        <f t="shared" si="279"/>
        <v>0115</v>
      </c>
    </row>
    <row r="8947" spans="1:19">
      <c r="A8947" t="s">
        <v>73295</v>
      </c>
      <c r="B8947" t="s">
        <v>73296</v>
      </c>
      <c r="C8947" t="s">
        <v>49</v>
      </c>
      <c r="D8947" t="s">
        <v>73297</v>
      </c>
      <c r="E8947" t="s">
        <v>71355</v>
      </c>
      <c r="F8947" t="s">
        <v>73298</v>
      </c>
      <c r="G8947" t="s">
        <v>73299</v>
      </c>
      <c r="H8947" t="s">
        <v>73300</v>
      </c>
      <c r="I8947" t="s">
        <v>4828</v>
      </c>
      <c r="J8947" t="s">
        <v>8260</v>
      </c>
      <c r="K8947" t="s">
        <v>8261</v>
      </c>
      <c r="L8947" t="s">
        <v>95</v>
      </c>
      <c r="M8947" t="s">
        <v>5682</v>
      </c>
      <c r="O8947" t="s">
        <v>8262</v>
      </c>
      <c r="P8947" t="s">
        <v>73301</v>
      </c>
      <c r="R8947" t="str">
        <f t="shared" si="278"/>
        <v>安丘</v>
      </c>
      <c r="S8947" t="str">
        <f t="shared" si="279"/>
        <v>0115</v>
      </c>
    </row>
    <row r="8948" spans="1:19">
      <c r="A8948" t="s">
        <v>3906</v>
      </c>
      <c r="B8948" t="s">
        <v>73302</v>
      </c>
      <c r="C8948" t="s">
        <v>49</v>
      </c>
      <c r="D8948" t="s">
        <v>73303</v>
      </c>
      <c r="E8948" t="s">
        <v>71355</v>
      </c>
      <c r="F8948" t="s">
        <v>73304</v>
      </c>
      <c r="G8948" t="s">
        <v>3904</v>
      </c>
      <c r="H8948" t="s">
        <v>73305</v>
      </c>
      <c r="I8948" t="s">
        <v>4828</v>
      </c>
      <c r="J8948" t="s">
        <v>15948</v>
      </c>
      <c r="K8948" t="s">
        <v>15949</v>
      </c>
      <c r="L8948" t="s">
        <v>148</v>
      </c>
      <c r="M8948" t="s">
        <v>6391</v>
      </c>
      <c r="O8948" t="s">
        <v>15950</v>
      </c>
      <c r="P8948" t="s">
        <v>73306</v>
      </c>
      <c r="R8948" t="str">
        <f t="shared" si="278"/>
        <v>寒亭</v>
      </c>
      <c r="S8948" t="str">
        <f t="shared" si="279"/>
        <v>0115</v>
      </c>
    </row>
    <row r="8949" spans="1:19">
      <c r="A8949" t="s">
        <v>73307</v>
      </c>
      <c r="B8949" t="s">
        <v>73308</v>
      </c>
      <c r="C8949" t="s">
        <v>49</v>
      </c>
      <c r="D8949" t="s">
        <v>73309</v>
      </c>
      <c r="E8949" t="s">
        <v>65080</v>
      </c>
      <c r="F8949" t="s">
        <v>73310</v>
      </c>
      <c r="G8949" t="s">
        <v>73311</v>
      </c>
      <c r="H8949" t="s">
        <v>73312</v>
      </c>
      <c r="I8949" t="s">
        <v>12500</v>
      </c>
      <c r="J8949" t="s">
        <v>6434</v>
      </c>
      <c r="K8949" t="s">
        <v>6435</v>
      </c>
      <c r="L8949" t="s">
        <v>114</v>
      </c>
      <c r="M8949" t="s">
        <v>4831</v>
      </c>
      <c r="N8949" t="s">
        <v>6243</v>
      </c>
      <c r="O8949" t="s">
        <v>6436</v>
      </c>
      <c r="P8949" t="s">
        <v>73313</v>
      </c>
      <c r="Q8949" t="s">
        <v>73314</v>
      </c>
      <c r="R8949" t="str">
        <f t="shared" si="278"/>
        <v>高密</v>
      </c>
      <c r="S8949" t="str">
        <f t="shared" si="279"/>
        <v>0115</v>
      </c>
    </row>
    <row r="8950" spans="1:19">
      <c r="A8950" t="s">
        <v>73315</v>
      </c>
      <c r="B8950" t="s">
        <v>73316</v>
      </c>
      <c r="C8950" t="s">
        <v>49</v>
      </c>
      <c r="D8950" t="s">
        <v>73317</v>
      </c>
      <c r="E8950" t="s">
        <v>65206</v>
      </c>
      <c r="F8950" t="s">
        <v>73318</v>
      </c>
      <c r="G8950" t="s">
        <v>73319</v>
      </c>
      <c r="H8950" t="s">
        <v>73320</v>
      </c>
      <c r="I8950" t="s">
        <v>5541</v>
      </c>
      <c r="J8950" t="s">
        <v>18758</v>
      </c>
      <c r="K8950" t="s">
        <v>18759</v>
      </c>
      <c r="L8950" t="s">
        <v>105</v>
      </c>
      <c r="M8950" t="s">
        <v>6055</v>
      </c>
      <c r="N8950" t="s">
        <v>4919</v>
      </c>
      <c r="O8950" t="s">
        <v>18760</v>
      </c>
      <c r="P8950" t="s">
        <v>73321</v>
      </c>
      <c r="Q8950" t="s">
        <v>73322</v>
      </c>
      <c r="R8950" t="str">
        <f t="shared" si="278"/>
        <v>寿光</v>
      </c>
      <c r="S8950" t="str">
        <f t="shared" si="279"/>
        <v>0115</v>
      </c>
    </row>
    <row r="8951" spans="1:19">
      <c r="A8951" t="s">
        <v>73323</v>
      </c>
      <c r="B8951" t="s">
        <v>73324</v>
      </c>
      <c r="C8951" t="s">
        <v>49</v>
      </c>
      <c r="D8951" t="s">
        <v>73325</v>
      </c>
      <c r="E8951" t="s">
        <v>71355</v>
      </c>
      <c r="F8951" t="s">
        <v>73326</v>
      </c>
      <c r="G8951" t="s">
        <v>73327</v>
      </c>
      <c r="H8951" t="s">
        <v>73328</v>
      </c>
      <c r="I8951" t="s">
        <v>4852</v>
      </c>
      <c r="J8951" t="s">
        <v>7136</v>
      </c>
      <c r="K8951" t="s">
        <v>7137</v>
      </c>
      <c r="L8951" t="s">
        <v>77</v>
      </c>
      <c r="M8951" t="s">
        <v>4803</v>
      </c>
      <c r="O8951" t="s">
        <v>7138</v>
      </c>
      <c r="P8951" t="s">
        <v>73329</v>
      </c>
      <c r="Q8951" t="s">
        <v>73330</v>
      </c>
      <c r="R8951" t="str">
        <f t="shared" si="278"/>
        <v>临朐</v>
      </c>
      <c r="S8951" t="str">
        <f t="shared" si="279"/>
        <v>0115</v>
      </c>
    </row>
    <row r="8952" spans="1:19">
      <c r="A8952" t="s">
        <v>73331</v>
      </c>
      <c r="B8952" t="s">
        <v>73332</v>
      </c>
      <c r="C8952" t="s">
        <v>49</v>
      </c>
      <c r="D8952" t="s">
        <v>73333</v>
      </c>
      <c r="E8952" t="s">
        <v>70196</v>
      </c>
      <c r="F8952" t="s">
        <v>73334</v>
      </c>
      <c r="G8952" t="s">
        <v>73335</v>
      </c>
      <c r="H8952" t="s">
        <v>73336</v>
      </c>
      <c r="I8952" t="s">
        <v>4841</v>
      </c>
      <c r="J8952" t="s">
        <v>5462</v>
      </c>
      <c r="K8952" t="s">
        <v>5463</v>
      </c>
      <c r="L8952" t="s">
        <v>95</v>
      </c>
      <c r="M8952" t="s">
        <v>4844</v>
      </c>
      <c r="O8952" t="s">
        <v>5464</v>
      </c>
      <c r="P8952" t="s">
        <v>73337</v>
      </c>
      <c r="Q8952" t="s">
        <v>73338</v>
      </c>
      <c r="R8952" t="str">
        <f t="shared" si="278"/>
        <v>安丘</v>
      </c>
      <c r="S8952" t="str">
        <f t="shared" si="279"/>
        <v>0115</v>
      </c>
    </row>
    <row r="8953" spans="1:19">
      <c r="A8953" t="s">
        <v>73339</v>
      </c>
      <c r="B8953" t="s">
        <v>73340</v>
      </c>
      <c r="C8953" t="s">
        <v>49</v>
      </c>
      <c r="D8953" t="s">
        <v>73341</v>
      </c>
      <c r="E8953" t="s">
        <v>70188</v>
      </c>
      <c r="F8953" t="s">
        <v>73342</v>
      </c>
      <c r="G8953" t="s">
        <v>73343</v>
      </c>
      <c r="H8953" t="s">
        <v>73344</v>
      </c>
      <c r="I8953" t="s">
        <v>12844</v>
      </c>
      <c r="J8953" t="s">
        <v>5362</v>
      </c>
      <c r="K8953" t="s">
        <v>5363</v>
      </c>
      <c r="L8953" t="s">
        <v>123</v>
      </c>
      <c r="M8953" t="s">
        <v>5364</v>
      </c>
      <c r="N8953" t="s">
        <v>5030</v>
      </c>
      <c r="O8953" t="s">
        <v>5365</v>
      </c>
      <c r="P8953" t="s">
        <v>73345</v>
      </c>
      <c r="Q8953" t="s">
        <v>73346</v>
      </c>
      <c r="R8953" t="str">
        <f t="shared" si="278"/>
        <v>诸城</v>
      </c>
      <c r="S8953" t="str">
        <f t="shared" si="279"/>
        <v>0115</v>
      </c>
    </row>
    <row r="8954" spans="1:19">
      <c r="A8954" t="s">
        <v>73347</v>
      </c>
      <c r="B8954" t="s">
        <v>73348</v>
      </c>
      <c r="C8954" t="s">
        <v>49</v>
      </c>
      <c r="D8954" t="s">
        <v>73349</v>
      </c>
      <c r="E8954" t="s">
        <v>71355</v>
      </c>
      <c r="F8954" t="s">
        <v>73350</v>
      </c>
      <c r="G8954" t="s">
        <v>73351</v>
      </c>
      <c r="H8954" t="s">
        <v>73352</v>
      </c>
      <c r="I8954" t="s">
        <v>12119</v>
      </c>
      <c r="J8954" t="s">
        <v>7418</v>
      </c>
      <c r="K8954" t="s">
        <v>7419</v>
      </c>
      <c r="L8954" t="s">
        <v>60</v>
      </c>
      <c r="M8954" t="s">
        <v>5999</v>
      </c>
      <c r="O8954" t="s">
        <v>7420</v>
      </c>
      <c r="P8954" t="s">
        <v>73353</v>
      </c>
      <c r="Q8954" t="s">
        <v>73354</v>
      </c>
      <c r="R8954" t="str">
        <f t="shared" si="278"/>
        <v>奎文</v>
      </c>
      <c r="S8954" t="str">
        <f t="shared" si="279"/>
        <v>0115</v>
      </c>
    </row>
    <row r="8955" spans="1:19">
      <c r="A8955" t="s">
        <v>73355</v>
      </c>
      <c r="B8955" t="s">
        <v>73356</v>
      </c>
      <c r="C8955" t="s">
        <v>49</v>
      </c>
      <c r="D8955" t="s">
        <v>73357</v>
      </c>
      <c r="E8955" t="s">
        <v>73358</v>
      </c>
      <c r="F8955" t="s">
        <v>73359</v>
      </c>
      <c r="G8955" t="s">
        <v>73360</v>
      </c>
      <c r="H8955" t="s">
        <v>73361</v>
      </c>
      <c r="I8955" t="s">
        <v>12844</v>
      </c>
      <c r="J8955" t="s">
        <v>8139</v>
      </c>
      <c r="K8955" t="s">
        <v>8140</v>
      </c>
      <c r="L8955" t="s">
        <v>105</v>
      </c>
      <c r="M8955" t="s">
        <v>6055</v>
      </c>
      <c r="N8955" t="s">
        <v>4933</v>
      </c>
      <c r="O8955" t="s">
        <v>8141</v>
      </c>
      <c r="P8955" t="s">
        <v>73362</v>
      </c>
      <c r="Q8955" t="s">
        <v>73363</v>
      </c>
      <c r="R8955" t="str">
        <f t="shared" si="278"/>
        <v>寿光</v>
      </c>
      <c r="S8955" t="str">
        <f t="shared" si="279"/>
        <v>0115</v>
      </c>
    </row>
    <row r="8956" spans="1:19">
      <c r="A8956" t="s">
        <v>3802</v>
      </c>
      <c r="B8956" t="s">
        <v>73364</v>
      </c>
      <c r="C8956" t="s">
        <v>49</v>
      </c>
      <c r="D8956" t="s">
        <v>73365</v>
      </c>
      <c r="E8956" t="s">
        <v>73366</v>
      </c>
      <c r="F8956" t="s">
        <v>73367</v>
      </c>
      <c r="G8956" t="s">
        <v>3800</v>
      </c>
      <c r="H8956" t="s">
        <v>73368</v>
      </c>
      <c r="I8956" t="s">
        <v>12119</v>
      </c>
      <c r="J8956" t="s">
        <v>4916</v>
      </c>
      <c r="K8956" t="s">
        <v>4917</v>
      </c>
      <c r="L8956" t="s">
        <v>114</v>
      </c>
      <c r="M8956" t="s">
        <v>4918</v>
      </c>
      <c r="O8956" t="s">
        <v>4920</v>
      </c>
      <c r="P8956" t="s">
        <v>73369</v>
      </c>
      <c r="Q8956" t="s">
        <v>65259</v>
      </c>
      <c r="R8956" t="str">
        <f t="shared" si="278"/>
        <v>高密</v>
      </c>
      <c r="S8956" t="str">
        <f t="shared" si="279"/>
        <v>0115</v>
      </c>
    </row>
    <row r="8957" spans="1:19">
      <c r="A8957" t="s">
        <v>73370</v>
      </c>
      <c r="B8957" t="s">
        <v>73371</v>
      </c>
      <c r="C8957" t="s">
        <v>49</v>
      </c>
      <c r="D8957" t="s">
        <v>73372</v>
      </c>
      <c r="E8957" t="s">
        <v>70188</v>
      </c>
      <c r="F8957" t="s">
        <v>73373</v>
      </c>
      <c r="G8957" t="s">
        <v>73374</v>
      </c>
      <c r="H8957" t="s">
        <v>73375</v>
      </c>
      <c r="I8957" t="s">
        <v>12119</v>
      </c>
      <c r="J8957" t="s">
        <v>8450</v>
      </c>
      <c r="K8957" t="s">
        <v>8451</v>
      </c>
      <c r="L8957" t="s">
        <v>60</v>
      </c>
      <c r="M8957" t="s">
        <v>5888</v>
      </c>
      <c r="N8957" t="s">
        <v>4832</v>
      </c>
      <c r="O8957" t="s">
        <v>8452</v>
      </c>
      <c r="P8957" t="s">
        <v>73376</v>
      </c>
      <c r="R8957" t="str">
        <f t="shared" si="278"/>
        <v>奎文</v>
      </c>
      <c r="S8957" t="str">
        <f t="shared" si="279"/>
        <v>0115</v>
      </c>
    </row>
    <row r="8958" spans="1:19">
      <c r="A8958" t="s">
        <v>73377</v>
      </c>
      <c r="B8958" t="s">
        <v>73378</v>
      </c>
      <c r="C8958" t="s">
        <v>49</v>
      </c>
      <c r="D8958" t="s">
        <v>73379</v>
      </c>
      <c r="E8958" t="s">
        <v>73380</v>
      </c>
      <c r="F8958" t="s">
        <v>73381</v>
      </c>
      <c r="G8958" t="s">
        <v>73382</v>
      </c>
      <c r="H8958" t="s">
        <v>73383</v>
      </c>
      <c r="I8958" t="s">
        <v>12844</v>
      </c>
      <c r="J8958" t="s">
        <v>5743</v>
      </c>
      <c r="K8958" t="s">
        <v>5744</v>
      </c>
      <c r="L8958" t="s">
        <v>375</v>
      </c>
      <c r="M8958" t="s">
        <v>5745</v>
      </c>
      <c r="N8958" t="s">
        <v>6601</v>
      </c>
      <c r="O8958" t="s">
        <v>5746</v>
      </c>
      <c r="P8958" t="s">
        <v>73384</v>
      </c>
      <c r="R8958" t="str">
        <f t="shared" si="278"/>
        <v>昌邑</v>
      </c>
      <c r="S8958" t="str">
        <f t="shared" si="279"/>
        <v>0115</v>
      </c>
    </row>
    <row r="8959" spans="1:19">
      <c r="A8959" t="s">
        <v>73385</v>
      </c>
      <c r="B8959" t="s">
        <v>73386</v>
      </c>
      <c r="C8959" t="s">
        <v>49</v>
      </c>
      <c r="D8959" t="s">
        <v>73387</v>
      </c>
      <c r="E8959" t="s">
        <v>71355</v>
      </c>
      <c r="F8959" t="s">
        <v>73388</v>
      </c>
      <c r="G8959" t="s">
        <v>73389</v>
      </c>
      <c r="H8959" t="s">
        <v>73390</v>
      </c>
      <c r="I8959" t="s">
        <v>12119</v>
      </c>
      <c r="J8959" t="s">
        <v>6528</v>
      </c>
      <c r="K8959" t="s">
        <v>6529</v>
      </c>
      <c r="L8959" t="s">
        <v>60</v>
      </c>
      <c r="M8959" t="s">
        <v>4774</v>
      </c>
      <c r="O8959" t="s">
        <v>6531</v>
      </c>
      <c r="P8959" t="s">
        <v>73391</v>
      </c>
      <c r="Q8959" t="s">
        <v>73392</v>
      </c>
      <c r="R8959" t="str">
        <f t="shared" si="278"/>
        <v>奎文</v>
      </c>
      <c r="S8959" t="str">
        <f t="shared" si="279"/>
        <v>0115</v>
      </c>
    </row>
    <row r="8960" spans="1:19">
      <c r="A8960" t="s">
        <v>73393</v>
      </c>
      <c r="B8960" t="s">
        <v>73394</v>
      </c>
      <c r="C8960" t="s">
        <v>49</v>
      </c>
      <c r="D8960" t="s">
        <v>73395</v>
      </c>
      <c r="E8960" t="s">
        <v>71355</v>
      </c>
      <c r="F8960" t="s">
        <v>73396</v>
      </c>
      <c r="G8960" t="s">
        <v>73397</v>
      </c>
      <c r="H8960" t="s">
        <v>73398</v>
      </c>
      <c r="I8960" t="s">
        <v>5052</v>
      </c>
      <c r="J8960" t="s">
        <v>7845</v>
      </c>
      <c r="K8960" t="s">
        <v>7846</v>
      </c>
      <c r="L8960" t="s">
        <v>60</v>
      </c>
      <c r="M8960" t="s">
        <v>4774</v>
      </c>
      <c r="O8960" t="s">
        <v>7847</v>
      </c>
      <c r="P8960" t="s">
        <v>73399</v>
      </c>
      <c r="Q8960" t="s">
        <v>73400</v>
      </c>
      <c r="R8960" t="str">
        <f t="shared" si="278"/>
        <v>奎文</v>
      </c>
      <c r="S8960" t="str">
        <f t="shared" si="279"/>
        <v>0115</v>
      </c>
    </row>
    <row r="8961" spans="1:19">
      <c r="A8961" t="s">
        <v>73401</v>
      </c>
      <c r="B8961" t="s">
        <v>73402</v>
      </c>
      <c r="C8961" t="s">
        <v>49</v>
      </c>
      <c r="D8961" t="s">
        <v>73403</v>
      </c>
      <c r="E8961" t="s">
        <v>70196</v>
      </c>
      <c r="F8961" t="s">
        <v>73404</v>
      </c>
      <c r="G8961" t="s">
        <v>73405</v>
      </c>
      <c r="H8961" t="s">
        <v>73406</v>
      </c>
      <c r="I8961" t="s">
        <v>4785</v>
      </c>
      <c r="J8961" t="s">
        <v>10125</v>
      </c>
      <c r="K8961" t="s">
        <v>10126</v>
      </c>
      <c r="L8961" t="s">
        <v>77</v>
      </c>
      <c r="M8961" t="s">
        <v>4803</v>
      </c>
      <c r="N8961" t="s">
        <v>5907</v>
      </c>
      <c r="O8961" t="s">
        <v>10127</v>
      </c>
      <c r="P8961" t="s">
        <v>73407</v>
      </c>
      <c r="Q8961" t="s">
        <v>73408</v>
      </c>
      <c r="R8961" t="str">
        <f t="shared" ref="R8961:R9024" si="280">IF(OR(LEFT(L8961,2)="高新"),"奎文",IF(LEFT(L8961,2)="峡山","坊子",IF(LEFT(L8961,2)="滨海","寒亭",LEFT(L8961,2))))</f>
        <v>临朐</v>
      </c>
      <c r="S8961" t="str">
        <f t="shared" ref="S8961:S9024" si="281">TEXT(B8961,"mmdd")</f>
        <v>0115</v>
      </c>
    </row>
    <row r="8962" spans="1:19">
      <c r="A8962" t="s">
        <v>73409</v>
      </c>
      <c r="B8962" t="s">
        <v>73410</v>
      </c>
      <c r="C8962" t="s">
        <v>49</v>
      </c>
      <c r="D8962" t="s">
        <v>73411</v>
      </c>
      <c r="E8962" t="s">
        <v>71355</v>
      </c>
      <c r="F8962" t="s">
        <v>73412</v>
      </c>
      <c r="G8962" t="s">
        <v>73413</v>
      </c>
      <c r="H8962" t="s">
        <v>73414</v>
      </c>
      <c r="I8962" t="s">
        <v>4852</v>
      </c>
      <c r="J8962" t="s">
        <v>8915</v>
      </c>
      <c r="K8962" t="s">
        <v>8916</v>
      </c>
      <c r="L8962" t="s">
        <v>86</v>
      </c>
      <c r="M8962" t="s">
        <v>7679</v>
      </c>
      <c r="O8962" t="s">
        <v>8917</v>
      </c>
      <c r="P8962" t="s">
        <v>73415</v>
      </c>
      <c r="Q8962" t="s">
        <v>73416</v>
      </c>
      <c r="R8962" t="str">
        <f t="shared" si="280"/>
        <v>坊子</v>
      </c>
      <c r="S8962" t="str">
        <f t="shared" si="281"/>
        <v>0115</v>
      </c>
    </row>
    <row r="8963" spans="1:19">
      <c r="A8963" t="s">
        <v>73417</v>
      </c>
      <c r="B8963" t="s">
        <v>73418</v>
      </c>
      <c r="C8963" t="s">
        <v>49</v>
      </c>
      <c r="D8963" t="s">
        <v>73419</v>
      </c>
      <c r="E8963" t="s">
        <v>70188</v>
      </c>
      <c r="F8963" t="s">
        <v>73420</v>
      </c>
      <c r="G8963" t="s">
        <v>73421</v>
      </c>
      <c r="H8963" t="s">
        <v>73422</v>
      </c>
      <c r="I8963" t="s">
        <v>12757</v>
      </c>
      <c r="J8963" t="s">
        <v>5418</v>
      </c>
      <c r="K8963" t="s">
        <v>5419</v>
      </c>
      <c r="L8963" t="s">
        <v>60</v>
      </c>
      <c r="M8963" t="s">
        <v>5420</v>
      </c>
      <c r="N8963" t="s">
        <v>4892</v>
      </c>
      <c r="O8963" t="s">
        <v>5422</v>
      </c>
      <c r="P8963" t="s">
        <v>73423</v>
      </c>
      <c r="Q8963" t="s">
        <v>73424</v>
      </c>
      <c r="R8963" t="str">
        <f t="shared" si="280"/>
        <v>奎文</v>
      </c>
      <c r="S8963" t="str">
        <f t="shared" si="281"/>
        <v>0115</v>
      </c>
    </row>
    <row r="8964" spans="1:19">
      <c r="A8964" t="s">
        <v>73425</v>
      </c>
      <c r="B8964" t="s">
        <v>73426</v>
      </c>
      <c r="C8964" t="s">
        <v>49</v>
      </c>
      <c r="D8964" t="s">
        <v>73427</v>
      </c>
      <c r="E8964" t="s">
        <v>70196</v>
      </c>
      <c r="F8964" t="s">
        <v>73428</v>
      </c>
      <c r="G8964" t="s">
        <v>73429</v>
      </c>
      <c r="H8964" t="s">
        <v>73430</v>
      </c>
      <c r="I8964" t="s">
        <v>5282</v>
      </c>
      <c r="J8964" t="s">
        <v>13302</v>
      </c>
      <c r="K8964" t="s">
        <v>13303</v>
      </c>
      <c r="L8964" t="s">
        <v>77</v>
      </c>
      <c r="M8964" t="s">
        <v>5812</v>
      </c>
      <c r="N8964" t="s">
        <v>4972</v>
      </c>
      <c r="O8964" t="s">
        <v>13304</v>
      </c>
      <c r="Q8964" t="s">
        <v>73431</v>
      </c>
      <c r="R8964" t="str">
        <f t="shared" si="280"/>
        <v>临朐</v>
      </c>
      <c r="S8964" t="str">
        <f t="shared" si="281"/>
        <v>0115</v>
      </c>
    </row>
    <row r="8965" spans="1:19">
      <c r="A8965" t="s">
        <v>73432</v>
      </c>
      <c r="B8965" t="s">
        <v>73433</v>
      </c>
      <c r="C8965" t="s">
        <v>49</v>
      </c>
      <c r="D8965" t="s">
        <v>73434</v>
      </c>
      <c r="E8965" t="s">
        <v>70188</v>
      </c>
      <c r="F8965" t="s">
        <v>73435</v>
      </c>
      <c r="G8965" t="s">
        <v>73436</v>
      </c>
      <c r="H8965" t="s">
        <v>73437</v>
      </c>
      <c r="I8965" t="s">
        <v>12119</v>
      </c>
      <c r="J8965" t="s">
        <v>10226</v>
      </c>
      <c r="K8965" t="s">
        <v>10227</v>
      </c>
      <c r="L8965" t="s">
        <v>148</v>
      </c>
      <c r="M8965" t="s">
        <v>6713</v>
      </c>
      <c r="N8965" t="s">
        <v>5487</v>
      </c>
      <c r="O8965" t="s">
        <v>10229</v>
      </c>
      <c r="P8965" t="s">
        <v>73438</v>
      </c>
      <c r="Q8965" t="s">
        <v>73439</v>
      </c>
      <c r="R8965" t="str">
        <f t="shared" si="280"/>
        <v>寒亭</v>
      </c>
      <c r="S8965" t="str">
        <f t="shared" si="281"/>
        <v>0115</v>
      </c>
    </row>
    <row r="8966" spans="1:19">
      <c r="A8966" t="s">
        <v>73440</v>
      </c>
      <c r="B8966" t="s">
        <v>73441</v>
      </c>
      <c r="C8966" t="s">
        <v>49</v>
      </c>
      <c r="D8966" t="s">
        <v>73442</v>
      </c>
      <c r="E8966" t="s">
        <v>71355</v>
      </c>
      <c r="F8966" t="s">
        <v>73443</v>
      </c>
      <c r="G8966" t="s">
        <v>73444</v>
      </c>
      <c r="H8966" t="s">
        <v>73445</v>
      </c>
      <c r="I8966" t="s">
        <v>12119</v>
      </c>
      <c r="J8966" t="s">
        <v>10085</v>
      </c>
      <c r="K8966" t="s">
        <v>10086</v>
      </c>
      <c r="L8966" t="s">
        <v>123</v>
      </c>
      <c r="M8966" t="s">
        <v>5364</v>
      </c>
      <c r="O8966" t="s">
        <v>10087</v>
      </c>
      <c r="P8966" t="s">
        <v>73446</v>
      </c>
      <c r="R8966" t="str">
        <f t="shared" si="280"/>
        <v>诸城</v>
      </c>
      <c r="S8966" t="str">
        <f t="shared" si="281"/>
        <v>0115</v>
      </c>
    </row>
    <row r="8967" spans="1:19">
      <c r="A8967" t="s">
        <v>73447</v>
      </c>
      <c r="B8967" t="s">
        <v>73448</v>
      </c>
      <c r="C8967" t="s">
        <v>49</v>
      </c>
      <c r="D8967" t="s">
        <v>73449</v>
      </c>
      <c r="E8967" t="s">
        <v>71355</v>
      </c>
      <c r="F8967" t="s">
        <v>73450</v>
      </c>
      <c r="G8967" t="s">
        <v>73451</v>
      </c>
      <c r="I8967" t="s">
        <v>12119</v>
      </c>
      <c r="L8967" t="s">
        <v>123</v>
      </c>
      <c r="M8967" t="s">
        <v>4994</v>
      </c>
      <c r="R8967" t="str">
        <f t="shared" si="280"/>
        <v>诸城</v>
      </c>
      <c r="S8967" t="str">
        <f t="shared" si="281"/>
        <v>0115</v>
      </c>
    </row>
    <row r="8968" spans="1:19">
      <c r="A8968" t="s">
        <v>73452</v>
      </c>
      <c r="B8968" t="s">
        <v>73453</v>
      </c>
      <c r="C8968" t="s">
        <v>49</v>
      </c>
      <c r="D8968" t="s">
        <v>73454</v>
      </c>
      <c r="E8968" t="s">
        <v>71355</v>
      </c>
      <c r="F8968" t="s">
        <v>73455</v>
      </c>
      <c r="G8968" t="s">
        <v>73456</v>
      </c>
      <c r="H8968" t="s">
        <v>73457</v>
      </c>
      <c r="I8968" t="s">
        <v>5066</v>
      </c>
      <c r="J8968" t="s">
        <v>8450</v>
      </c>
      <c r="K8968" t="s">
        <v>8451</v>
      </c>
      <c r="L8968" t="s">
        <v>60</v>
      </c>
      <c r="M8968" t="s">
        <v>5888</v>
      </c>
      <c r="O8968" t="s">
        <v>8452</v>
      </c>
      <c r="P8968" t="s">
        <v>73458</v>
      </c>
      <c r="Q8968" t="s">
        <v>73459</v>
      </c>
      <c r="R8968" t="str">
        <f t="shared" si="280"/>
        <v>奎文</v>
      </c>
      <c r="S8968" t="str">
        <f t="shared" si="281"/>
        <v>0115</v>
      </c>
    </row>
    <row r="8969" spans="1:19">
      <c r="A8969" t="s">
        <v>73460</v>
      </c>
      <c r="B8969" t="s">
        <v>73461</v>
      </c>
      <c r="C8969" t="s">
        <v>49</v>
      </c>
      <c r="D8969" t="s">
        <v>73462</v>
      </c>
      <c r="E8969" t="s">
        <v>70973</v>
      </c>
      <c r="F8969" t="s">
        <v>73463</v>
      </c>
      <c r="G8969" t="s">
        <v>73464</v>
      </c>
      <c r="H8969" t="s">
        <v>73465</v>
      </c>
      <c r="I8969" t="s">
        <v>12119</v>
      </c>
      <c r="J8969" t="s">
        <v>7754</v>
      </c>
      <c r="K8969" t="s">
        <v>7755</v>
      </c>
      <c r="L8969" t="s">
        <v>123</v>
      </c>
      <c r="M8969" t="s">
        <v>6022</v>
      </c>
      <c r="O8969" t="s">
        <v>7756</v>
      </c>
      <c r="P8969" t="s">
        <v>73466</v>
      </c>
      <c r="Q8969" t="s">
        <v>73467</v>
      </c>
      <c r="R8969" t="str">
        <f t="shared" si="280"/>
        <v>诸城</v>
      </c>
      <c r="S8969" t="str">
        <f t="shared" si="281"/>
        <v>0115</v>
      </c>
    </row>
    <row r="8970" spans="1:19">
      <c r="A8970" t="s">
        <v>73468</v>
      </c>
      <c r="B8970" t="s">
        <v>73469</v>
      </c>
      <c r="C8970" t="s">
        <v>49</v>
      </c>
      <c r="D8970" t="s">
        <v>73470</v>
      </c>
      <c r="E8970" t="s">
        <v>73471</v>
      </c>
      <c r="F8970" t="s">
        <v>73472</v>
      </c>
      <c r="G8970" t="s">
        <v>73473</v>
      </c>
      <c r="H8970" t="s">
        <v>73474</v>
      </c>
      <c r="I8970" t="s">
        <v>8967</v>
      </c>
      <c r="J8970" t="s">
        <v>14999</v>
      </c>
      <c r="K8970" t="s">
        <v>15000</v>
      </c>
      <c r="L8970" t="s">
        <v>50</v>
      </c>
      <c r="M8970" t="s">
        <v>4855</v>
      </c>
      <c r="N8970" t="s">
        <v>10228</v>
      </c>
      <c r="O8970" t="s">
        <v>15001</v>
      </c>
      <c r="P8970" t="s">
        <v>73475</v>
      </c>
      <c r="R8970" t="str">
        <f t="shared" si="280"/>
        <v>青州</v>
      </c>
      <c r="S8970" t="str">
        <f t="shared" si="281"/>
        <v>0115</v>
      </c>
    </row>
    <row r="8971" spans="1:19">
      <c r="A8971" t="s">
        <v>3954</v>
      </c>
      <c r="B8971" t="s">
        <v>73476</v>
      </c>
      <c r="C8971" t="s">
        <v>49</v>
      </c>
      <c r="D8971" t="s">
        <v>73477</v>
      </c>
      <c r="E8971" t="s">
        <v>71355</v>
      </c>
      <c r="F8971" t="s">
        <v>73478</v>
      </c>
      <c r="G8971" t="s">
        <v>3952</v>
      </c>
      <c r="H8971" t="s">
        <v>73479</v>
      </c>
      <c r="I8971" t="s">
        <v>12500</v>
      </c>
      <c r="J8971" t="s">
        <v>9356</v>
      </c>
      <c r="K8971" t="s">
        <v>9357</v>
      </c>
      <c r="L8971" t="s">
        <v>375</v>
      </c>
      <c r="M8971" t="s">
        <v>5409</v>
      </c>
      <c r="O8971" t="s">
        <v>9358</v>
      </c>
      <c r="P8971" t="s">
        <v>73480</v>
      </c>
      <c r="Q8971" t="s">
        <v>39050</v>
      </c>
      <c r="R8971" t="str">
        <f t="shared" si="280"/>
        <v>昌邑</v>
      </c>
      <c r="S8971" t="str">
        <f t="shared" si="281"/>
        <v>0115</v>
      </c>
    </row>
    <row r="8972" spans="1:19">
      <c r="A8972" t="s">
        <v>73481</v>
      </c>
      <c r="B8972" t="s">
        <v>73482</v>
      </c>
      <c r="C8972" t="s">
        <v>49</v>
      </c>
      <c r="D8972" t="s">
        <v>73483</v>
      </c>
      <c r="E8972" t="s">
        <v>71355</v>
      </c>
      <c r="F8972" t="s">
        <v>73484</v>
      </c>
      <c r="G8972" t="s">
        <v>73485</v>
      </c>
      <c r="H8972" t="s">
        <v>73486</v>
      </c>
      <c r="I8972" t="s">
        <v>12119</v>
      </c>
      <c r="J8972" t="s">
        <v>8294</v>
      </c>
      <c r="K8972" t="s">
        <v>8295</v>
      </c>
      <c r="L8972" t="s">
        <v>50</v>
      </c>
      <c r="M8972" t="s">
        <v>5877</v>
      </c>
      <c r="O8972" t="s">
        <v>8296</v>
      </c>
      <c r="R8972" t="str">
        <f t="shared" si="280"/>
        <v>青州</v>
      </c>
      <c r="S8972" t="str">
        <f t="shared" si="281"/>
        <v>0115</v>
      </c>
    </row>
    <row r="8973" spans="1:19">
      <c r="A8973" t="s">
        <v>73487</v>
      </c>
      <c r="B8973" t="s">
        <v>73488</v>
      </c>
      <c r="C8973" t="s">
        <v>49</v>
      </c>
      <c r="D8973" t="s">
        <v>73489</v>
      </c>
      <c r="E8973" t="s">
        <v>70188</v>
      </c>
      <c r="F8973" t="s">
        <v>73490</v>
      </c>
      <c r="G8973" t="s">
        <v>73491</v>
      </c>
      <c r="H8973" t="s">
        <v>73492</v>
      </c>
      <c r="I8973" t="s">
        <v>12119</v>
      </c>
      <c r="J8973" t="s">
        <v>4853</v>
      </c>
      <c r="K8973" t="s">
        <v>4854</v>
      </c>
      <c r="L8973" t="s">
        <v>50</v>
      </c>
      <c r="M8973" t="s">
        <v>4855</v>
      </c>
      <c r="N8973" t="s">
        <v>8593</v>
      </c>
      <c r="O8973" t="s">
        <v>4857</v>
      </c>
      <c r="P8973" t="s">
        <v>73493</v>
      </c>
      <c r="Q8973" t="s">
        <v>73494</v>
      </c>
      <c r="R8973" t="str">
        <f t="shared" si="280"/>
        <v>青州</v>
      </c>
      <c r="S8973" t="str">
        <f t="shared" si="281"/>
        <v>0115</v>
      </c>
    </row>
    <row r="8974" spans="1:19">
      <c r="A8974" t="s">
        <v>73495</v>
      </c>
      <c r="B8974" t="s">
        <v>73496</v>
      </c>
      <c r="C8974" t="s">
        <v>49</v>
      </c>
      <c r="D8974" t="s">
        <v>73497</v>
      </c>
      <c r="E8974" t="s">
        <v>70196</v>
      </c>
      <c r="F8974" t="s">
        <v>73498</v>
      </c>
      <c r="G8974" t="s">
        <v>73499</v>
      </c>
      <c r="H8974" t="s">
        <v>73500</v>
      </c>
      <c r="I8974" t="s">
        <v>5221</v>
      </c>
      <c r="J8974" t="s">
        <v>6225</v>
      </c>
      <c r="K8974" t="s">
        <v>6226</v>
      </c>
      <c r="L8974" t="s">
        <v>123</v>
      </c>
      <c r="M8974" t="s">
        <v>5825</v>
      </c>
      <c r="N8974" t="s">
        <v>4933</v>
      </c>
      <c r="O8974" t="s">
        <v>6227</v>
      </c>
      <c r="P8974" t="s">
        <v>73501</v>
      </c>
      <c r="Q8974" t="s">
        <v>73502</v>
      </c>
      <c r="R8974" t="str">
        <f t="shared" si="280"/>
        <v>诸城</v>
      </c>
      <c r="S8974" t="str">
        <f t="shared" si="281"/>
        <v>0115</v>
      </c>
    </row>
    <row r="8975" spans="1:19">
      <c r="A8975" t="s">
        <v>73503</v>
      </c>
      <c r="B8975" t="s">
        <v>73504</v>
      </c>
      <c r="C8975" t="s">
        <v>49</v>
      </c>
      <c r="D8975" t="s">
        <v>73505</v>
      </c>
      <c r="E8975" t="s">
        <v>71355</v>
      </c>
      <c r="F8975" t="s">
        <v>73506</v>
      </c>
      <c r="G8975" t="s">
        <v>73507</v>
      </c>
      <c r="H8975" t="s">
        <v>73508</v>
      </c>
      <c r="I8975" t="s">
        <v>4828</v>
      </c>
      <c r="J8975" t="s">
        <v>11079</v>
      </c>
      <c r="K8975" t="s">
        <v>11080</v>
      </c>
      <c r="L8975" t="s">
        <v>50</v>
      </c>
      <c r="M8975" t="s">
        <v>5877</v>
      </c>
      <c r="O8975" t="s">
        <v>11081</v>
      </c>
      <c r="P8975" t="s">
        <v>73509</v>
      </c>
      <c r="R8975" t="str">
        <f t="shared" si="280"/>
        <v>青州</v>
      </c>
      <c r="S8975" t="str">
        <f t="shared" si="281"/>
        <v>0115</v>
      </c>
    </row>
    <row r="8976" spans="1:19">
      <c r="A8976" t="s">
        <v>73510</v>
      </c>
      <c r="B8976" t="s">
        <v>73511</v>
      </c>
      <c r="C8976" t="s">
        <v>49</v>
      </c>
      <c r="D8976" t="s">
        <v>73512</v>
      </c>
      <c r="E8976" t="s">
        <v>71340</v>
      </c>
      <c r="F8976" t="s">
        <v>73513</v>
      </c>
      <c r="G8976" t="s">
        <v>73514</v>
      </c>
      <c r="H8976" t="s">
        <v>73515</v>
      </c>
      <c r="I8976" t="s">
        <v>4785</v>
      </c>
      <c r="J8976" t="s">
        <v>6122</v>
      </c>
      <c r="K8976" t="s">
        <v>6123</v>
      </c>
      <c r="L8976" t="s">
        <v>50</v>
      </c>
      <c r="M8976" t="s">
        <v>5721</v>
      </c>
      <c r="O8976" t="s">
        <v>6124</v>
      </c>
      <c r="P8976" t="s">
        <v>73516</v>
      </c>
      <c r="R8976" t="str">
        <f t="shared" si="280"/>
        <v>青州</v>
      </c>
      <c r="S8976" t="str">
        <f t="shared" si="281"/>
        <v>0115</v>
      </c>
    </row>
    <row r="8977" spans="1:19">
      <c r="A8977" t="s">
        <v>73517</v>
      </c>
      <c r="B8977" t="s">
        <v>73518</v>
      </c>
      <c r="C8977" t="s">
        <v>49</v>
      </c>
      <c r="D8977" t="s">
        <v>73519</v>
      </c>
      <c r="E8977" t="s">
        <v>73520</v>
      </c>
      <c r="F8977" t="s">
        <v>73521</v>
      </c>
      <c r="G8977" t="s">
        <v>73522</v>
      </c>
      <c r="H8977" t="s">
        <v>73523</v>
      </c>
      <c r="I8977" t="s">
        <v>4828</v>
      </c>
      <c r="J8977" t="s">
        <v>6020</v>
      </c>
      <c r="K8977" t="s">
        <v>6021</v>
      </c>
      <c r="L8977" t="s">
        <v>123</v>
      </c>
      <c r="M8977" t="s">
        <v>6022</v>
      </c>
      <c r="N8977" t="s">
        <v>5801</v>
      </c>
      <c r="O8977" t="s">
        <v>6023</v>
      </c>
      <c r="P8977" t="s">
        <v>73524</v>
      </c>
      <c r="R8977" t="str">
        <f t="shared" si="280"/>
        <v>诸城</v>
      </c>
      <c r="S8977" t="str">
        <f t="shared" si="281"/>
        <v>0115</v>
      </c>
    </row>
    <row r="8978" spans="1:19">
      <c r="A8978" t="s">
        <v>73525</v>
      </c>
      <c r="B8978" t="s">
        <v>73526</v>
      </c>
      <c r="C8978" t="s">
        <v>49</v>
      </c>
      <c r="D8978" t="s">
        <v>73527</v>
      </c>
      <c r="E8978" t="s">
        <v>73528</v>
      </c>
      <c r="F8978" t="s">
        <v>73529</v>
      </c>
      <c r="G8978" t="s">
        <v>73530</v>
      </c>
      <c r="H8978" t="s">
        <v>73531</v>
      </c>
      <c r="I8978" t="s">
        <v>5052</v>
      </c>
      <c r="J8978" t="s">
        <v>8450</v>
      </c>
      <c r="K8978" t="s">
        <v>8451</v>
      </c>
      <c r="L8978" t="s">
        <v>60</v>
      </c>
      <c r="M8978" t="s">
        <v>5888</v>
      </c>
      <c r="N8978" t="s">
        <v>4892</v>
      </c>
      <c r="O8978" t="s">
        <v>8452</v>
      </c>
      <c r="P8978" t="s">
        <v>73532</v>
      </c>
      <c r="R8978" t="str">
        <f t="shared" si="280"/>
        <v>奎文</v>
      </c>
      <c r="S8978" t="str">
        <f t="shared" si="281"/>
        <v>0115</v>
      </c>
    </row>
    <row r="8979" spans="1:19">
      <c r="A8979" t="s">
        <v>73533</v>
      </c>
      <c r="B8979" t="s">
        <v>73534</v>
      </c>
      <c r="C8979" t="s">
        <v>49</v>
      </c>
      <c r="D8979" t="s">
        <v>73535</v>
      </c>
      <c r="E8979" t="s">
        <v>71355</v>
      </c>
      <c r="F8979" t="s">
        <v>73536</v>
      </c>
      <c r="G8979" t="s">
        <v>73537</v>
      </c>
      <c r="H8979" t="s">
        <v>73538</v>
      </c>
      <c r="I8979" t="s">
        <v>4841</v>
      </c>
      <c r="J8979" t="s">
        <v>7286</v>
      </c>
      <c r="K8979" t="s">
        <v>7287</v>
      </c>
      <c r="L8979" t="s">
        <v>148</v>
      </c>
      <c r="M8979" t="s">
        <v>5580</v>
      </c>
      <c r="O8979" t="s">
        <v>7288</v>
      </c>
      <c r="P8979" t="s">
        <v>73539</v>
      </c>
      <c r="Q8979" t="s">
        <v>73540</v>
      </c>
      <c r="R8979" t="str">
        <f t="shared" si="280"/>
        <v>寒亭</v>
      </c>
      <c r="S8979" t="str">
        <f t="shared" si="281"/>
        <v>0115</v>
      </c>
    </row>
    <row r="8980" spans="1:19">
      <c r="A8980" t="s">
        <v>73541</v>
      </c>
      <c r="B8980" t="s">
        <v>73542</v>
      </c>
      <c r="C8980" t="s">
        <v>49</v>
      </c>
      <c r="D8980" t="s">
        <v>73543</v>
      </c>
      <c r="E8980" t="s">
        <v>71355</v>
      </c>
      <c r="F8980" t="s">
        <v>73544</v>
      </c>
      <c r="G8980" t="s">
        <v>73545</v>
      </c>
      <c r="H8980" t="s">
        <v>73546</v>
      </c>
      <c r="I8980" t="s">
        <v>5052</v>
      </c>
      <c r="J8980" t="s">
        <v>8413</v>
      </c>
      <c r="K8980" t="s">
        <v>8414</v>
      </c>
      <c r="L8980" t="s">
        <v>123</v>
      </c>
      <c r="M8980" t="s">
        <v>4994</v>
      </c>
      <c r="O8980" t="s">
        <v>8415</v>
      </c>
      <c r="P8980" t="s">
        <v>73547</v>
      </c>
      <c r="Q8980" t="s">
        <v>73548</v>
      </c>
      <c r="R8980" t="str">
        <f t="shared" si="280"/>
        <v>诸城</v>
      </c>
      <c r="S8980" t="str">
        <f t="shared" si="281"/>
        <v>0115</v>
      </c>
    </row>
    <row r="8981" spans="1:19">
      <c r="A8981" t="s">
        <v>73549</v>
      </c>
      <c r="B8981" t="s">
        <v>73550</v>
      </c>
      <c r="C8981" t="s">
        <v>49</v>
      </c>
      <c r="D8981" t="s">
        <v>73551</v>
      </c>
      <c r="E8981" t="s">
        <v>70196</v>
      </c>
      <c r="F8981" t="s">
        <v>73552</v>
      </c>
      <c r="G8981" t="s">
        <v>73553</v>
      </c>
      <c r="H8981" t="s">
        <v>73554</v>
      </c>
      <c r="I8981" t="s">
        <v>5541</v>
      </c>
      <c r="J8981" t="s">
        <v>4853</v>
      </c>
      <c r="K8981" t="s">
        <v>4854</v>
      </c>
      <c r="L8981" t="s">
        <v>50</v>
      </c>
      <c r="M8981" t="s">
        <v>4855</v>
      </c>
      <c r="N8981" t="s">
        <v>10295</v>
      </c>
      <c r="O8981" t="s">
        <v>4857</v>
      </c>
      <c r="P8981" t="s">
        <v>73555</v>
      </c>
      <c r="Q8981" t="s">
        <v>73494</v>
      </c>
      <c r="R8981" t="str">
        <f t="shared" si="280"/>
        <v>青州</v>
      </c>
      <c r="S8981" t="str">
        <f t="shared" si="281"/>
        <v>0115</v>
      </c>
    </row>
    <row r="8982" spans="1:19">
      <c r="A8982" t="s">
        <v>73556</v>
      </c>
      <c r="B8982" t="s">
        <v>73557</v>
      </c>
      <c r="C8982" t="s">
        <v>49</v>
      </c>
      <c r="D8982" t="s">
        <v>73558</v>
      </c>
      <c r="E8982" t="s">
        <v>73559</v>
      </c>
      <c r="F8982" t="s">
        <v>73560</v>
      </c>
      <c r="G8982" t="s">
        <v>73561</v>
      </c>
      <c r="H8982" t="s">
        <v>73562</v>
      </c>
      <c r="I8982" t="s">
        <v>5052</v>
      </c>
      <c r="J8982" t="s">
        <v>5669</v>
      </c>
      <c r="K8982" t="s">
        <v>5670</v>
      </c>
      <c r="L8982" t="s">
        <v>60</v>
      </c>
      <c r="M8982" t="s">
        <v>5511</v>
      </c>
      <c r="O8982" t="s">
        <v>5671</v>
      </c>
      <c r="P8982" t="s">
        <v>73563</v>
      </c>
      <c r="R8982" t="str">
        <f t="shared" si="280"/>
        <v>奎文</v>
      </c>
      <c r="S8982" t="str">
        <f t="shared" si="281"/>
        <v>0115</v>
      </c>
    </row>
    <row r="8983" spans="1:19">
      <c r="A8983" t="s">
        <v>73564</v>
      </c>
      <c r="B8983" t="s">
        <v>73565</v>
      </c>
      <c r="C8983" t="s">
        <v>49</v>
      </c>
      <c r="D8983" t="s">
        <v>73566</v>
      </c>
      <c r="E8983" t="s">
        <v>70196</v>
      </c>
      <c r="F8983" t="s">
        <v>73567</v>
      </c>
      <c r="G8983" t="s">
        <v>73568</v>
      </c>
      <c r="H8983" t="s">
        <v>73569</v>
      </c>
      <c r="I8983" t="s">
        <v>4785</v>
      </c>
      <c r="J8983" t="s">
        <v>34274</v>
      </c>
      <c r="K8983" t="s">
        <v>34275</v>
      </c>
      <c r="L8983" t="s">
        <v>237</v>
      </c>
      <c r="M8983" t="s">
        <v>4868</v>
      </c>
      <c r="N8983" t="s">
        <v>5017</v>
      </c>
      <c r="O8983" t="s">
        <v>34276</v>
      </c>
      <c r="P8983" t="s">
        <v>73570</v>
      </c>
      <c r="Q8983" t="s">
        <v>73571</v>
      </c>
      <c r="R8983" t="str">
        <f t="shared" si="280"/>
        <v>潍城</v>
      </c>
      <c r="S8983" t="str">
        <f t="shared" si="281"/>
        <v>0115</v>
      </c>
    </row>
    <row r="8984" spans="1:19">
      <c r="A8984" t="s">
        <v>73572</v>
      </c>
      <c r="B8984" t="s">
        <v>73573</v>
      </c>
      <c r="C8984" t="s">
        <v>49</v>
      </c>
      <c r="D8984" t="s">
        <v>73574</v>
      </c>
      <c r="E8984" t="s">
        <v>71355</v>
      </c>
      <c r="F8984" t="s">
        <v>73575</v>
      </c>
      <c r="G8984" t="s">
        <v>73576</v>
      </c>
      <c r="H8984" t="s">
        <v>73577</v>
      </c>
      <c r="I8984" t="s">
        <v>4852</v>
      </c>
      <c r="J8984" t="s">
        <v>5578</v>
      </c>
      <c r="K8984" t="s">
        <v>5579</v>
      </c>
      <c r="L8984" t="s">
        <v>148</v>
      </c>
      <c r="M8984" t="s">
        <v>5580</v>
      </c>
      <c r="O8984" t="s">
        <v>5581</v>
      </c>
      <c r="P8984" t="s">
        <v>73578</v>
      </c>
      <c r="Q8984" t="s">
        <v>73579</v>
      </c>
      <c r="R8984" t="str">
        <f t="shared" si="280"/>
        <v>寒亭</v>
      </c>
      <c r="S8984" t="str">
        <f t="shared" si="281"/>
        <v>0115</v>
      </c>
    </row>
    <row r="8985" spans="1:19">
      <c r="A8985" t="s">
        <v>73580</v>
      </c>
      <c r="B8985" t="s">
        <v>73581</v>
      </c>
      <c r="C8985" t="s">
        <v>49</v>
      </c>
      <c r="D8985" t="s">
        <v>73582</v>
      </c>
      <c r="E8985" t="s">
        <v>70196</v>
      </c>
      <c r="F8985" t="s">
        <v>73583</v>
      </c>
      <c r="G8985" t="s">
        <v>73584</v>
      </c>
      <c r="H8985" t="s">
        <v>73585</v>
      </c>
      <c r="I8985" t="s">
        <v>5282</v>
      </c>
      <c r="J8985" t="s">
        <v>7467</v>
      </c>
      <c r="K8985" t="s">
        <v>7468</v>
      </c>
      <c r="L8985" t="s">
        <v>123</v>
      </c>
      <c r="M8985" t="s">
        <v>7210</v>
      </c>
      <c r="N8985" t="s">
        <v>4845</v>
      </c>
      <c r="O8985" t="s">
        <v>7469</v>
      </c>
      <c r="P8985" t="s">
        <v>73586</v>
      </c>
      <c r="R8985" t="str">
        <f t="shared" si="280"/>
        <v>诸城</v>
      </c>
      <c r="S8985" t="str">
        <f t="shared" si="281"/>
        <v>0115</v>
      </c>
    </row>
    <row r="8986" spans="1:19">
      <c r="A8986" t="s">
        <v>73587</v>
      </c>
      <c r="B8986" t="s">
        <v>73588</v>
      </c>
      <c r="C8986" t="s">
        <v>49</v>
      </c>
      <c r="D8986" t="s">
        <v>73589</v>
      </c>
      <c r="E8986" t="s">
        <v>73590</v>
      </c>
      <c r="F8986" t="s">
        <v>73591</v>
      </c>
      <c r="G8986" t="s">
        <v>73592</v>
      </c>
      <c r="H8986" t="s">
        <v>73593</v>
      </c>
      <c r="I8986" t="s">
        <v>4785</v>
      </c>
      <c r="J8986" t="s">
        <v>7899</v>
      </c>
      <c r="K8986" t="s">
        <v>7900</v>
      </c>
      <c r="L8986" t="s">
        <v>77</v>
      </c>
      <c r="M8986" t="s">
        <v>5812</v>
      </c>
      <c r="N8986" t="s">
        <v>5487</v>
      </c>
      <c r="O8986" t="s">
        <v>7901</v>
      </c>
      <c r="P8986" t="s">
        <v>73594</v>
      </c>
      <c r="Q8986" t="s">
        <v>73595</v>
      </c>
      <c r="R8986" t="str">
        <f t="shared" si="280"/>
        <v>临朐</v>
      </c>
      <c r="S8986" t="str">
        <f t="shared" si="281"/>
        <v>0115</v>
      </c>
    </row>
    <row r="8987" spans="1:19">
      <c r="A8987" t="s">
        <v>73596</v>
      </c>
      <c r="B8987" t="s">
        <v>73597</v>
      </c>
      <c r="C8987" t="s">
        <v>49</v>
      </c>
      <c r="D8987" t="s">
        <v>73598</v>
      </c>
      <c r="E8987" t="s">
        <v>70196</v>
      </c>
      <c r="F8987" t="s">
        <v>73599</v>
      </c>
      <c r="G8987" t="s">
        <v>73600</v>
      </c>
      <c r="H8987" t="s">
        <v>73601</v>
      </c>
      <c r="I8987" t="s">
        <v>4785</v>
      </c>
      <c r="J8987" t="s">
        <v>7278</v>
      </c>
      <c r="K8987" t="s">
        <v>7279</v>
      </c>
      <c r="L8987" t="s">
        <v>105</v>
      </c>
      <c r="M8987" t="s">
        <v>5089</v>
      </c>
      <c r="N8987" t="s">
        <v>5487</v>
      </c>
      <c r="O8987" t="s">
        <v>7280</v>
      </c>
      <c r="P8987" t="s">
        <v>73602</v>
      </c>
      <c r="R8987" t="str">
        <f t="shared" si="280"/>
        <v>寿光</v>
      </c>
      <c r="S8987" t="str">
        <f t="shared" si="281"/>
        <v>0115</v>
      </c>
    </row>
    <row r="8988" spans="1:19">
      <c r="A8988" t="s">
        <v>73603</v>
      </c>
      <c r="B8988" t="s">
        <v>73604</v>
      </c>
      <c r="C8988" t="s">
        <v>49</v>
      </c>
      <c r="D8988" t="s">
        <v>73605</v>
      </c>
      <c r="E8988" t="s">
        <v>73606</v>
      </c>
      <c r="F8988" t="s">
        <v>73607</v>
      </c>
      <c r="G8988" t="s">
        <v>73608</v>
      </c>
      <c r="H8988" t="s">
        <v>73609</v>
      </c>
      <c r="I8988" t="s">
        <v>4852</v>
      </c>
      <c r="J8988" t="s">
        <v>22254</v>
      </c>
      <c r="K8988" t="s">
        <v>22255</v>
      </c>
      <c r="L8988" t="s">
        <v>123</v>
      </c>
      <c r="M8988" t="s">
        <v>5825</v>
      </c>
      <c r="N8988" t="s">
        <v>5487</v>
      </c>
      <c r="O8988" t="s">
        <v>22256</v>
      </c>
      <c r="P8988" t="s">
        <v>73610</v>
      </c>
      <c r="R8988" t="str">
        <f t="shared" si="280"/>
        <v>诸城</v>
      </c>
      <c r="S8988" t="str">
        <f t="shared" si="281"/>
        <v>0115</v>
      </c>
    </row>
    <row r="8989" spans="1:19">
      <c r="A8989" t="s">
        <v>73611</v>
      </c>
      <c r="B8989" t="s">
        <v>73612</v>
      </c>
      <c r="C8989" t="s">
        <v>49</v>
      </c>
      <c r="D8989" t="s">
        <v>73613</v>
      </c>
      <c r="E8989" t="s">
        <v>71355</v>
      </c>
      <c r="F8989" t="s">
        <v>73614</v>
      </c>
      <c r="G8989" t="s">
        <v>73615</v>
      </c>
      <c r="H8989" t="s">
        <v>73616</v>
      </c>
      <c r="I8989" t="s">
        <v>5052</v>
      </c>
      <c r="J8989" t="s">
        <v>8955</v>
      </c>
      <c r="K8989" t="s">
        <v>8956</v>
      </c>
      <c r="L8989" t="s">
        <v>375</v>
      </c>
      <c r="M8989" t="s">
        <v>8957</v>
      </c>
      <c r="O8989" t="s">
        <v>8958</v>
      </c>
      <c r="P8989" t="s">
        <v>73617</v>
      </c>
      <c r="R8989" t="str">
        <f t="shared" si="280"/>
        <v>昌邑</v>
      </c>
      <c r="S8989" t="str">
        <f t="shared" si="281"/>
        <v>0115</v>
      </c>
    </row>
    <row r="8990" spans="1:19">
      <c r="A8990" t="s">
        <v>73618</v>
      </c>
      <c r="B8990" t="s">
        <v>73619</v>
      </c>
      <c r="C8990" t="s">
        <v>49</v>
      </c>
      <c r="D8990" t="s">
        <v>73620</v>
      </c>
      <c r="E8990" t="s">
        <v>73621</v>
      </c>
      <c r="F8990" t="s">
        <v>73622</v>
      </c>
      <c r="G8990" t="s">
        <v>73623</v>
      </c>
      <c r="H8990" t="s">
        <v>73624</v>
      </c>
      <c r="I8990" t="s">
        <v>4785</v>
      </c>
      <c r="J8990" t="s">
        <v>6122</v>
      </c>
      <c r="K8990" t="s">
        <v>6123</v>
      </c>
      <c r="L8990" t="s">
        <v>50</v>
      </c>
      <c r="M8990" t="s">
        <v>5721</v>
      </c>
      <c r="N8990" t="s">
        <v>5451</v>
      </c>
      <c r="O8990" t="s">
        <v>6124</v>
      </c>
      <c r="P8990" t="s">
        <v>73625</v>
      </c>
      <c r="Q8990" t="s">
        <v>73626</v>
      </c>
      <c r="R8990" t="str">
        <f t="shared" si="280"/>
        <v>青州</v>
      </c>
      <c r="S8990" t="str">
        <f t="shared" si="281"/>
        <v>0115</v>
      </c>
    </row>
    <row r="8991" spans="1:19">
      <c r="A8991" t="s">
        <v>73627</v>
      </c>
      <c r="B8991" t="s">
        <v>73628</v>
      </c>
      <c r="C8991" t="s">
        <v>49</v>
      </c>
      <c r="D8991" t="s">
        <v>73629</v>
      </c>
      <c r="E8991" t="s">
        <v>70490</v>
      </c>
      <c r="F8991" t="s">
        <v>73630</v>
      </c>
      <c r="G8991" t="s">
        <v>73631</v>
      </c>
      <c r="H8991" t="s">
        <v>73632</v>
      </c>
      <c r="I8991" t="s">
        <v>4955</v>
      </c>
      <c r="J8991" t="s">
        <v>6252</v>
      </c>
      <c r="K8991" t="s">
        <v>6253</v>
      </c>
      <c r="L8991" t="s">
        <v>105</v>
      </c>
      <c r="M8991" t="s">
        <v>5133</v>
      </c>
      <c r="N8991" t="s">
        <v>4959</v>
      </c>
      <c r="O8991" t="s">
        <v>6254</v>
      </c>
      <c r="P8991" t="s">
        <v>73633</v>
      </c>
      <c r="Q8991" t="s">
        <v>73634</v>
      </c>
      <c r="R8991" t="str">
        <f t="shared" si="280"/>
        <v>寿光</v>
      </c>
      <c r="S8991" t="str">
        <f t="shared" si="281"/>
        <v>0115</v>
      </c>
    </row>
    <row r="8992" spans="1:19">
      <c r="A8992" t="s">
        <v>73635</v>
      </c>
      <c r="B8992" t="s">
        <v>73636</v>
      </c>
      <c r="C8992" t="s">
        <v>49</v>
      </c>
      <c r="D8992" t="s">
        <v>73637</v>
      </c>
      <c r="E8992" t="s">
        <v>71355</v>
      </c>
      <c r="F8992" t="s">
        <v>73638</v>
      </c>
      <c r="G8992" t="s">
        <v>73639</v>
      </c>
      <c r="H8992" t="s">
        <v>73640</v>
      </c>
      <c r="I8992" t="s">
        <v>12500</v>
      </c>
      <c r="J8992" t="s">
        <v>22254</v>
      </c>
      <c r="K8992" t="s">
        <v>22255</v>
      </c>
      <c r="L8992" t="s">
        <v>123</v>
      </c>
      <c r="M8992" t="s">
        <v>5825</v>
      </c>
      <c r="O8992" t="s">
        <v>22256</v>
      </c>
      <c r="P8992" t="s">
        <v>73641</v>
      </c>
      <c r="Q8992" t="s">
        <v>73642</v>
      </c>
      <c r="R8992" t="str">
        <f t="shared" si="280"/>
        <v>诸城</v>
      </c>
      <c r="S8992" t="str">
        <f t="shared" si="281"/>
        <v>0115</v>
      </c>
    </row>
    <row r="8993" spans="1:19">
      <c r="A8993" t="s">
        <v>73643</v>
      </c>
      <c r="B8993" t="s">
        <v>73644</v>
      </c>
      <c r="C8993" t="s">
        <v>49</v>
      </c>
      <c r="D8993" t="s">
        <v>73645</v>
      </c>
      <c r="E8993" t="s">
        <v>71355</v>
      </c>
      <c r="F8993" t="s">
        <v>73646</v>
      </c>
      <c r="G8993" t="s">
        <v>73647</v>
      </c>
      <c r="H8993" t="s">
        <v>73648</v>
      </c>
      <c r="I8993" t="s">
        <v>5221</v>
      </c>
      <c r="J8993" t="s">
        <v>8305</v>
      </c>
      <c r="K8993" t="s">
        <v>8306</v>
      </c>
      <c r="L8993" t="s">
        <v>60</v>
      </c>
      <c r="M8993" t="s">
        <v>5511</v>
      </c>
      <c r="O8993" t="s">
        <v>8307</v>
      </c>
      <c r="P8993" t="s">
        <v>73649</v>
      </c>
      <c r="R8993" t="str">
        <f t="shared" si="280"/>
        <v>奎文</v>
      </c>
      <c r="S8993" t="str">
        <f t="shared" si="281"/>
        <v>0115</v>
      </c>
    </row>
    <row r="8994" spans="1:19">
      <c r="A8994" t="s">
        <v>73650</v>
      </c>
      <c r="B8994" t="s">
        <v>73651</v>
      </c>
      <c r="C8994" t="s">
        <v>49</v>
      </c>
      <c r="D8994" t="s">
        <v>73652</v>
      </c>
      <c r="E8994" t="s">
        <v>71355</v>
      </c>
      <c r="F8994" t="s">
        <v>73653</v>
      </c>
      <c r="G8994" t="s">
        <v>73654</v>
      </c>
      <c r="H8994" t="s">
        <v>73655</v>
      </c>
      <c r="I8994" t="s">
        <v>12119</v>
      </c>
      <c r="J8994" t="s">
        <v>10035</v>
      </c>
      <c r="K8994" t="s">
        <v>10036</v>
      </c>
      <c r="L8994" t="s">
        <v>1136</v>
      </c>
      <c r="M8994" t="s">
        <v>8945</v>
      </c>
      <c r="O8994" t="s">
        <v>10037</v>
      </c>
      <c r="P8994" t="s">
        <v>73656</v>
      </c>
      <c r="R8994" t="str">
        <f t="shared" si="280"/>
        <v>昌乐</v>
      </c>
      <c r="S8994" t="str">
        <f t="shared" si="281"/>
        <v>0115</v>
      </c>
    </row>
    <row r="8995" spans="1:19">
      <c r="A8995" t="s">
        <v>73657</v>
      </c>
      <c r="B8995" t="s">
        <v>73658</v>
      </c>
      <c r="C8995" t="s">
        <v>49</v>
      </c>
      <c r="D8995" t="s">
        <v>73659</v>
      </c>
      <c r="E8995" t="s">
        <v>70196</v>
      </c>
      <c r="F8995" t="s">
        <v>73660</v>
      </c>
      <c r="G8995" t="s">
        <v>73661</v>
      </c>
      <c r="H8995" t="s">
        <v>73662</v>
      </c>
      <c r="I8995" t="s">
        <v>4852</v>
      </c>
      <c r="J8995" t="s">
        <v>19759</v>
      </c>
      <c r="K8995" t="s">
        <v>19760</v>
      </c>
      <c r="L8995" t="s">
        <v>123</v>
      </c>
      <c r="M8995" t="s">
        <v>5854</v>
      </c>
      <c r="N8995" t="s">
        <v>5296</v>
      </c>
      <c r="O8995" t="s">
        <v>19761</v>
      </c>
      <c r="P8995" t="s">
        <v>73663</v>
      </c>
      <c r="R8995" t="str">
        <f t="shared" si="280"/>
        <v>诸城</v>
      </c>
      <c r="S8995" t="str">
        <f t="shared" si="281"/>
        <v>0115</v>
      </c>
    </row>
    <row r="8996" spans="1:19">
      <c r="A8996" t="s">
        <v>73664</v>
      </c>
      <c r="B8996" t="s">
        <v>73665</v>
      </c>
      <c r="C8996" t="s">
        <v>49</v>
      </c>
      <c r="D8996" t="s">
        <v>73666</v>
      </c>
      <c r="E8996" t="s">
        <v>71355</v>
      </c>
      <c r="F8996" t="s">
        <v>73667</v>
      </c>
      <c r="G8996" t="s">
        <v>73668</v>
      </c>
      <c r="H8996" t="s">
        <v>73669</v>
      </c>
      <c r="I8996" t="s">
        <v>12119</v>
      </c>
      <c r="J8996" t="s">
        <v>6829</v>
      </c>
      <c r="K8996" t="s">
        <v>6830</v>
      </c>
      <c r="L8996" t="s">
        <v>95</v>
      </c>
      <c r="M8996" t="s">
        <v>5649</v>
      </c>
      <c r="O8996" t="s">
        <v>6831</v>
      </c>
      <c r="P8996" t="s">
        <v>73670</v>
      </c>
      <c r="R8996" t="str">
        <f t="shared" si="280"/>
        <v>安丘</v>
      </c>
      <c r="S8996" t="str">
        <f t="shared" si="281"/>
        <v>0115</v>
      </c>
    </row>
    <row r="8997" spans="1:19">
      <c r="A8997" t="s">
        <v>73671</v>
      </c>
      <c r="B8997" t="s">
        <v>73672</v>
      </c>
      <c r="C8997" t="s">
        <v>49</v>
      </c>
      <c r="D8997" t="s">
        <v>73673</v>
      </c>
      <c r="E8997" t="s">
        <v>71340</v>
      </c>
      <c r="F8997" t="s">
        <v>73674</v>
      </c>
      <c r="G8997" t="s">
        <v>73675</v>
      </c>
      <c r="H8997" t="s">
        <v>73676</v>
      </c>
      <c r="I8997" t="s">
        <v>4828</v>
      </c>
      <c r="J8997" t="s">
        <v>8680</v>
      </c>
      <c r="K8997" t="s">
        <v>8681</v>
      </c>
      <c r="L8997" t="s">
        <v>60</v>
      </c>
      <c r="M8997" t="s">
        <v>5999</v>
      </c>
      <c r="O8997" t="s">
        <v>8682</v>
      </c>
      <c r="P8997" t="s">
        <v>73677</v>
      </c>
      <c r="Q8997" t="s">
        <v>73678</v>
      </c>
      <c r="R8997" t="str">
        <f t="shared" si="280"/>
        <v>奎文</v>
      </c>
      <c r="S8997" t="str">
        <f t="shared" si="281"/>
        <v>0115</v>
      </c>
    </row>
    <row r="8998" spans="1:19">
      <c r="A8998" t="s">
        <v>73679</v>
      </c>
      <c r="B8998" t="s">
        <v>73680</v>
      </c>
      <c r="C8998" t="s">
        <v>49</v>
      </c>
      <c r="D8998" t="s">
        <v>73681</v>
      </c>
      <c r="E8998" t="s">
        <v>70188</v>
      </c>
      <c r="F8998" t="s">
        <v>73682</v>
      </c>
      <c r="G8998" t="s">
        <v>73683</v>
      </c>
      <c r="H8998" t="s">
        <v>73684</v>
      </c>
      <c r="I8998" t="s">
        <v>12844</v>
      </c>
      <c r="J8998" t="s">
        <v>10771</v>
      </c>
      <c r="K8998" t="s">
        <v>10772</v>
      </c>
      <c r="L8998" t="s">
        <v>60</v>
      </c>
      <c r="M8998" t="s">
        <v>5420</v>
      </c>
      <c r="N8998" t="s">
        <v>6601</v>
      </c>
      <c r="O8998" t="s">
        <v>10773</v>
      </c>
      <c r="P8998" t="s">
        <v>73685</v>
      </c>
      <c r="Q8998" t="s">
        <v>73686</v>
      </c>
      <c r="R8998" t="str">
        <f t="shared" si="280"/>
        <v>奎文</v>
      </c>
      <c r="S8998" t="str">
        <f t="shared" si="281"/>
        <v>0115</v>
      </c>
    </row>
    <row r="8999" spans="1:19">
      <c r="A8999" t="s">
        <v>73687</v>
      </c>
      <c r="B8999" t="s">
        <v>73688</v>
      </c>
      <c r="C8999" t="s">
        <v>49</v>
      </c>
      <c r="D8999" t="s">
        <v>73689</v>
      </c>
      <c r="E8999" t="s">
        <v>70188</v>
      </c>
      <c r="F8999" t="s">
        <v>73690</v>
      </c>
      <c r="G8999" t="s">
        <v>73691</v>
      </c>
      <c r="H8999" t="s">
        <v>73692</v>
      </c>
      <c r="I8999" t="s">
        <v>12119</v>
      </c>
      <c r="J8999" t="s">
        <v>10338</v>
      </c>
      <c r="K8999" t="s">
        <v>10339</v>
      </c>
      <c r="L8999" t="s">
        <v>237</v>
      </c>
      <c r="M8999" t="s">
        <v>5247</v>
      </c>
      <c r="N8999" t="s">
        <v>5056</v>
      </c>
      <c r="O8999" t="s">
        <v>10340</v>
      </c>
      <c r="P8999" t="s">
        <v>73693</v>
      </c>
      <c r="Q8999" t="s">
        <v>73694</v>
      </c>
      <c r="R8999" t="str">
        <f t="shared" si="280"/>
        <v>潍城</v>
      </c>
      <c r="S8999" t="str">
        <f t="shared" si="281"/>
        <v>0115</v>
      </c>
    </row>
    <row r="9000" spans="1:19">
      <c r="A9000" t="s">
        <v>73695</v>
      </c>
      <c r="B9000" t="s">
        <v>73696</v>
      </c>
      <c r="C9000" t="s">
        <v>49</v>
      </c>
      <c r="D9000" t="s">
        <v>73697</v>
      </c>
      <c r="E9000" t="s">
        <v>73698</v>
      </c>
      <c r="F9000" t="s">
        <v>73699</v>
      </c>
      <c r="G9000" t="s">
        <v>73700</v>
      </c>
      <c r="H9000" t="s">
        <v>73701</v>
      </c>
      <c r="I9000" t="s">
        <v>4785</v>
      </c>
      <c r="J9000" t="s">
        <v>7018</v>
      </c>
      <c r="K9000" t="s">
        <v>7019</v>
      </c>
      <c r="L9000" t="s">
        <v>95</v>
      </c>
      <c r="M9000" t="s">
        <v>5649</v>
      </c>
      <c r="N9000" t="s">
        <v>6184</v>
      </c>
      <c r="O9000" t="s">
        <v>7020</v>
      </c>
      <c r="P9000" t="s">
        <v>73702</v>
      </c>
      <c r="R9000" t="str">
        <f t="shared" si="280"/>
        <v>安丘</v>
      </c>
      <c r="S9000" t="str">
        <f t="shared" si="281"/>
        <v>0115</v>
      </c>
    </row>
    <row r="9001" spans="1:19">
      <c r="A9001" t="s">
        <v>73703</v>
      </c>
      <c r="B9001" t="s">
        <v>73704</v>
      </c>
      <c r="C9001" t="s">
        <v>49</v>
      </c>
      <c r="D9001" t="s">
        <v>73705</v>
      </c>
      <c r="E9001" t="s">
        <v>70490</v>
      </c>
      <c r="F9001" t="s">
        <v>73706</v>
      </c>
      <c r="G9001" t="s">
        <v>73707</v>
      </c>
      <c r="H9001" t="s">
        <v>73708</v>
      </c>
      <c r="I9001" t="s">
        <v>4785</v>
      </c>
      <c r="J9001" t="s">
        <v>11733</v>
      </c>
      <c r="K9001" t="s">
        <v>21171</v>
      </c>
      <c r="L9001" t="s">
        <v>50</v>
      </c>
      <c r="M9001" t="s">
        <v>5111</v>
      </c>
      <c r="N9001" t="s">
        <v>4789</v>
      </c>
      <c r="O9001" t="s">
        <v>21172</v>
      </c>
      <c r="Q9001" t="s">
        <v>73709</v>
      </c>
      <c r="R9001" t="str">
        <f t="shared" si="280"/>
        <v>青州</v>
      </c>
      <c r="S9001" t="str">
        <f t="shared" si="281"/>
        <v>0115</v>
      </c>
    </row>
    <row r="9002" spans="1:19">
      <c r="A9002" t="s">
        <v>73710</v>
      </c>
      <c r="B9002" t="s">
        <v>73711</v>
      </c>
      <c r="C9002" t="s">
        <v>49</v>
      </c>
      <c r="D9002" t="s">
        <v>73712</v>
      </c>
      <c r="E9002" t="s">
        <v>73713</v>
      </c>
      <c r="F9002" t="s">
        <v>73714</v>
      </c>
      <c r="G9002" t="s">
        <v>73715</v>
      </c>
      <c r="H9002" t="s">
        <v>73716</v>
      </c>
      <c r="I9002" t="s">
        <v>4852</v>
      </c>
      <c r="J9002" t="s">
        <v>5561</v>
      </c>
      <c r="K9002" t="s">
        <v>5562</v>
      </c>
      <c r="L9002" t="s">
        <v>237</v>
      </c>
      <c r="M9002" t="s">
        <v>4788</v>
      </c>
      <c r="N9002" t="s">
        <v>8593</v>
      </c>
      <c r="O9002" t="s">
        <v>5563</v>
      </c>
      <c r="P9002" t="s">
        <v>73717</v>
      </c>
      <c r="R9002" t="str">
        <f t="shared" si="280"/>
        <v>潍城</v>
      </c>
      <c r="S9002" t="str">
        <f t="shared" si="281"/>
        <v>0115</v>
      </c>
    </row>
    <row r="9003" spans="1:19">
      <c r="A9003" t="s">
        <v>73718</v>
      </c>
      <c r="B9003" t="s">
        <v>73719</v>
      </c>
      <c r="C9003" t="s">
        <v>49</v>
      </c>
      <c r="D9003" t="s">
        <v>73720</v>
      </c>
      <c r="E9003" t="s">
        <v>73721</v>
      </c>
      <c r="F9003" t="s">
        <v>73722</v>
      </c>
      <c r="G9003" t="s">
        <v>73723</v>
      </c>
      <c r="H9003" t="s">
        <v>73724</v>
      </c>
      <c r="I9003" t="s">
        <v>5184</v>
      </c>
      <c r="J9003" t="s">
        <v>4772</v>
      </c>
      <c r="K9003" t="s">
        <v>4773</v>
      </c>
      <c r="L9003" t="s">
        <v>60</v>
      </c>
      <c r="M9003" t="s">
        <v>4774</v>
      </c>
      <c r="N9003" t="s">
        <v>9962</v>
      </c>
      <c r="O9003" t="s">
        <v>4776</v>
      </c>
      <c r="P9003" t="s">
        <v>73725</v>
      </c>
      <c r="Q9003" t="s">
        <v>73726</v>
      </c>
      <c r="R9003" t="str">
        <f t="shared" si="280"/>
        <v>奎文</v>
      </c>
      <c r="S9003" t="str">
        <f t="shared" si="281"/>
        <v>0115</v>
      </c>
    </row>
    <row r="9004" spans="1:19">
      <c r="A9004" t="s">
        <v>73727</v>
      </c>
      <c r="B9004" t="s">
        <v>73728</v>
      </c>
      <c r="C9004" t="s">
        <v>49</v>
      </c>
      <c r="D9004" t="s">
        <v>73729</v>
      </c>
      <c r="E9004" t="s">
        <v>70490</v>
      </c>
      <c r="F9004" t="s">
        <v>73730</v>
      </c>
      <c r="G9004" t="s">
        <v>73731</v>
      </c>
      <c r="H9004" t="s">
        <v>73732</v>
      </c>
      <c r="I9004" t="s">
        <v>4828</v>
      </c>
      <c r="J9004" t="s">
        <v>6804</v>
      </c>
      <c r="K9004" t="s">
        <v>6805</v>
      </c>
      <c r="L9004" t="s">
        <v>123</v>
      </c>
      <c r="M9004" t="s">
        <v>4994</v>
      </c>
      <c r="N9004" t="s">
        <v>5487</v>
      </c>
      <c r="O9004" t="s">
        <v>6806</v>
      </c>
      <c r="P9004" t="s">
        <v>73733</v>
      </c>
      <c r="R9004" t="str">
        <f t="shared" si="280"/>
        <v>诸城</v>
      </c>
      <c r="S9004" t="str">
        <f t="shared" si="281"/>
        <v>0115</v>
      </c>
    </row>
    <row r="9005" spans="1:19">
      <c r="A9005" t="s">
        <v>73734</v>
      </c>
      <c r="B9005" t="s">
        <v>73735</v>
      </c>
      <c r="C9005" t="s">
        <v>49</v>
      </c>
      <c r="D9005" t="s">
        <v>73736</v>
      </c>
      <c r="E9005" t="s">
        <v>70196</v>
      </c>
      <c r="F9005" t="s">
        <v>73737</v>
      </c>
      <c r="G9005" t="s">
        <v>73738</v>
      </c>
      <c r="H9005" t="s">
        <v>73739</v>
      </c>
      <c r="I9005" t="s">
        <v>4813</v>
      </c>
      <c r="J9005" t="s">
        <v>6792</v>
      </c>
      <c r="K9005" t="s">
        <v>6793</v>
      </c>
      <c r="L9005" t="s">
        <v>77</v>
      </c>
      <c r="M9005" t="s">
        <v>5295</v>
      </c>
      <c r="N9005" t="s">
        <v>5056</v>
      </c>
      <c r="O9005" t="s">
        <v>6795</v>
      </c>
      <c r="P9005" t="s">
        <v>73740</v>
      </c>
      <c r="R9005" t="str">
        <f t="shared" si="280"/>
        <v>临朐</v>
      </c>
      <c r="S9005" t="str">
        <f t="shared" si="281"/>
        <v>0115</v>
      </c>
    </row>
    <row r="9006" spans="1:19">
      <c r="A9006" t="s">
        <v>73741</v>
      </c>
      <c r="B9006" t="s">
        <v>73742</v>
      </c>
      <c r="C9006" t="s">
        <v>49</v>
      </c>
      <c r="D9006" t="s">
        <v>73743</v>
      </c>
      <c r="E9006" t="s">
        <v>70196</v>
      </c>
      <c r="F9006" t="s">
        <v>73744</v>
      </c>
      <c r="G9006" t="s">
        <v>73745</v>
      </c>
      <c r="H9006" t="s">
        <v>73746</v>
      </c>
      <c r="I9006" t="s">
        <v>5560</v>
      </c>
      <c r="J9006" t="s">
        <v>17954</v>
      </c>
      <c r="K9006" t="s">
        <v>17955</v>
      </c>
      <c r="L9006" t="s">
        <v>95</v>
      </c>
      <c r="M9006" t="s">
        <v>5709</v>
      </c>
      <c r="N9006" t="s">
        <v>4845</v>
      </c>
      <c r="O9006" t="s">
        <v>17956</v>
      </c>
      <c r="P9006" t="s">
        <v>73747</v>
      </c>
      <c r="R9006" t="str">
        <f t="shared" si="280"/>
        <v>安丘</v>
      </c>
      <c r="S9006" t="str">
        <f t="shared" si="281"/>
        <v>0115</v>
      </c>
    </row>
    <row r="9007" spans="1:19">
      <c r="A9007" t="s">
        <v>73748</v>
      </c>
      <c r="B9007" t="s">
        <v>73749</v>
      </c>
      <c r="C9007" t="s">
        <v>49</v>
      </c>
      <c r="D9007" t="s">
        <v>73750</v>
      </c>
      <c r="E9007" t="s">
        <v>72913</v>
      </c>
      <c r="F9007" t="s">
        <v>73751</v>
      </c>
      <c r="G9007" t="s">
        <v>73752</v>
      </c>
      <c r="H9007" t="s">
        <v>73753</v>
      </c>
      <c r="I9007" t="s">
        <v>4852</v>
      </c>
      <c r="J9007" t="s">
        <v>5395</v>
      </c>
      <c r="K9007" t="s">
        <v>5396</v>
      </c>
      <c r="L9007" t="s">
        <v>60</v>
      </c>
      <c r="M9007" t="s">
        <v>4774</v>
      </c>
      <c r="N9007" t="s">
        <v>5939</v>
      </c>
      <c r="O9007" t="s">
        <v>5397</v>
      </c>
      <c r="P9007" t="s">
        <v>73754</v>
      </c>
      <c r="R9007" t="str">
        <f t="shared" si="280"/>
        <v>奎文</v>
      </c>
      <c r="S9007" t="str">
        <f t="shared" si="281"/>
        <v>0115</v>
      </c>
    </row>
    <row r="9008" spans="1:19">
      <c r="A9008" t="s">
        <v>73755</v>
      </c>
      <c r="B9008" t="s">
        <v>73756</v>
      </c>
      <c r="C9008" t="s">
        <v>49</v>
      </c>
      <c r="D9008" t="s">
        <v>73757</v>
      </c>
      <c r="E9008" t="s">
        <v>73758</v>
      </c>
      <c r="F9008" t="s">
        <v>73759</v>
      </c>
      <c r="G9008" t="s">
        <v>73760</v>
      </c>
      <c r="H9008" t="s">
        <v>73761</v>
      </c>
      <c r="I9008" t="s">
        <v>4852</v>
      </c>
      <c r="J9008" t="s">
        <v>71625</v>
      </c>
      <c r="K9008" t="s">
        <v>12013</v>
      </c>
      <c r="L9008" t="s">
        <v>1136</v>
      </c>
      <c r="M9008" t="s">
        <v>5210</v>
      </c>
      <c r="N9008" t="s">
        <v>4972</v>
      </c>
      <c r="O9008" t="s">
        <v>71626</v>
      </c>
      <c r="P9008" t="s">
        <v>73762</v>
      </c>
      <c r="Q9008" t="s">
        <v>73763</v>
      </c>
      <c r="R9008" t="str">
        <f t="shared" si="280"/>
        <v>昌乐</v>
      </c>
      <c r="S9008" t="str">
        <f t="shared" si="281"/>
        <v>0115</v>
      </c>
    </row>
    <row r="9009" spans="1:19">
      <c r="A9009" t="s">
        <v>73764</v>
      </c>
      <c r="B9009" t="s">
        <v>73765</v>
      </c>
      <c r="C9009" t="s">
        <v>49</v>
      </c>
      <c r="D9009" t="s">
        <v>73766</v>
      </c>
      <c r="E9009" t="s">
        <v>73767</v>
      </c>
      <c r="F9009" t="s">
        <v>73768</v>
      </c>
      <c r="G9009" t="s">
        <v>73769</v>
      </c>
      <c r="H9009" t="s">
        <v>73770</v>
      </c>
      <c r="I9009" t="s">
        <v>12119</v>
      </c>
      <c r="J9009" t="s">
        <v>5462</v>
      </c>
      <c r="K9009" t="s">
        <v>5463</v>
      </c>
      <c r="L9009" t="s">
        <v>95</v>
      </c>
      <c r="M9009" t="s">
        <v>4844</v>
      </c>
      <c r="N9009" t="s">
        <v>5112</v>
      </c>
      <c r="O9009" t="s">
        <v>5464</v>
      </c>
      <c r="P9009" t="s">
        <v>73771</v>
      </c>
      <c r="Q9009" t="s">
        <v>73772</v>
      </c>
      <c r="R9009" t="str">
        <f t="shared" si="280"/>
        <v>安丘</v>
      </c>
      <c r="S9009" t="str">
        <f t="shared" si="281"/>
        <v>0115</v>
      </c>
    </row>
    <row r="9010" spans="1:19">
      <c r="A9010" t="s">
        <v>73773</v>
      </c>
      <c r="B9010" t="s">
        <v>73774</v>
      </c>
      <c r="C9010" t="s">
        <v>49</v>
      </c>
      <c r="D9010" t="s">
        <v>73775</v>
      </c>
      <c r="E9010" t="s">
        <v>71355</v>
      </c>
      <c r="F9010" t="s">
        <v>73776</v>
      </c>
      <c r="G9010" t="s">
        <v>73777</v>
      </c>
      <c r="H9010" t="s">
        <v>73778</v>
      </c>
      <c r="I9010" t="s">
        <v>4785</v>
      </c>
      <c r="J9010" t="s">
        <v>10182</v>
      </c>
      <c r="K9010" t="s">
        <v>10183</v>
      </c>
      <c r="L9010" t="s">
        <v>60</v>
      </c>
      <c r="M9010" t="s">
        <v>4774</v>
      </c>
      <c r="O9010" t="s">
        <v>10184</v>
      </c>
      <c r="P9010" t="s">
        <v>72604</v>
      </c>
      <c r="Q9010" t="s">
        <v>73779</v>
      </c>
      <c r="R9010" t="str">
        <f t="shared" si="280"/>
        <v>奎文</v>
      </c>
      <c r="S9010" t="str">
        <f t="shared" si="281"/>
        <v>0115</v>
      </c>
    </row>
    <row r="9011" spans="1:19">
      <c r="A9011" t="s">
        <v>73780</v>
      </c>
      <c r="B9011" t="s">
        <v>73781</v>
      </c>
      <c r="C9011" t="s">
        <v>49</v>
      </c>
      <c r="D9011" t="s">
        <v>73782</v>
      </c>
      <c r="E9011" t="s">
        <v>71355</v>
      </c>
      <c r="F9011" t="s">
        <v>73783</v>
      </c>
      <c r="G9011" t="s">
        <v>73784</v>
      </c>
      <c r="H9011" t="s">
        <v>73785</v>
      </c>
      <c r="I9011" t="s">
        <v>4785</v>
      </c>
      <c r="J9011" t="s">
        <v>12570</v>
      </c>
      <c r="K9011" t="s">
        <v>12571</v>
      </c>
      <c r="L9011" t="s">
        <v>105</v>
      </c>
      <c r="M9011" t="s">
        <v>5376</v>
      </c>
      <c r="O9011" t="s">
        <v>12572</v>
      </c>
      <c r="P9011" t="s">
        <v>73786</v>
      </c>
      <c r="R9011" t="str">
        <f t="shared" si="280"/>
        <v>寿光</v>
      </c>
      <c r="S9011" t="str">
        <f t="shared" si="281"/>
        <v>0115</v>
      </c>
    </row>
    <row r="9012" spans="1:19">
      <c r="A9012" t="s">
        <v>73787</v>
      </c>
      <c r="B9012" t="s">
        <v>73788</v>
      </c>
      <c r="C9012" t="s">
        <v>49</v>
      </c>
      <c r="D9012" t="s">
        <v>73789</v>
      </c>
      <c r="E9012" t="s">
        <v>70196</v>
      </c>
      <c r="F9012" t="s">
        <v>73790</v>
      </c>
      <c r="G9012" t="s">
        <v>73791</v>
      </c>
      <c r="H9012" t="s">
        <v>73792</v>
      </c>
      <c r="I9012" t="s">
        <v>4813</v>
      </c>
      <c r="J9012" t="s">
        <v>8888</v>
      </c>
      <c r="K9012" t="s">
        <v>8889</v>
      </c>
      <c r="L9012" t="s">
        <v>95</v>
      </c>
      <c r="M9012" t="s">
        <v>5055</v>
      </c>
      <c r="N9012" t="s">
        <v>9962</v>
      </c>
      <c r="O9012" t="s">
        <v>8890</v>
      </c>
      <c r="P9012" t="s">
        <v>73793</v>
      </c>
      <c r="R9012" t="str">
        <f t="shared" si="280"/>
        <v>安丘</v>
      </c>
      <c r="S9012" t="str">
        <f t="shared" si="281"/>
        <v>0115</v>
      </c>
    </row>
    <row r="9013" spans="1:19">
      <c r="A9013" t="s">
        <v>73794</v>
      </c>
      <c r="B9013" t="s">
        <v>73795</v>
      </c>
      <c r="C9013" t="s">
        <v>49</v>
      </c>
      <c r="D9013" t="s">
        <v>73796</v>
      </c>
      <c r="E9013" t="s">
        <v>73797</v>
      </c>
      <c r="F9013" t="s">
        <v>73798</v>
      </c>
      <c r="G9013" t="s">
        <v>73799</v>
      </c>
      <c r="H9013" t="s">
        <v>73800</v>
      </c>
      <c r="I9013" t="s">
        <v>4852</v>
      </c>
      <c r="J9013" t="s">
        <v>6771</v>
      </c>
      <c r="K9013" t="s">
        <v>6772</v>
      </c>
      <c r="L9013" t="s">
        <v>1136</v>
      </c>
      <c r="M9013" t="s">
        <v>5210</v>
      </c>
      <c r="N9013" t="s">
        <v>5030</v>
      </c>
      <c r="O9013" t="s">
        <v>6773</v>
      </c>
      <c r="P9013" t="s">
        <v>73801</v>
      </c>
      <c r="R9013" t="str">
        <f t="shared" si="280"/>
        <v>昌乐</v>
      </c>
      <c r="S9013" t="str">
        <f t="shared" si="281"/>
        <v>0115</v>
      </c>
    </row>
    <row r="9014" spans="1:19">
      <c r="A9014" t="s">
        <v>73802</v>
      </c>
      <c r="B9014" t="s">
        <v>73803</v>
      </c>
      <c r="C9014" t="s">
        <v>49</v>
      </c>
      <c r="D9014" t="s">
        <v>73804</v>
      </c>
      <c r="E9014" t="s">
        <v>73805</v>
      </c>
      <c r="F9014" t="s">
        <v>73806</v>
      </c>
      <c r="G9014" t="s">
        <v>73807</v>
      </c>
      <c r="H9014" t="s">
        <v>3853</v>
      </c>
      <c r="I9014" t="s">
        <v>5184</v>
      </c>
      <c r="J9014" t="s">
        <v>5305</v>
      </c>
      <c r="K9014" t="s">
        <v>5306</v>
      </c>
      <c r="L9014" t="s">
        <v>60</v>
      </c>
      <c r="M9014" t="s">
        <v>4774</v>
      </c>
      <c r="N9014" t="s">
        <v>5069</v>
      </c>
      <c r="O9014" t="s">
        <v>5307</v>
      </c>
      <c r="P9014" t="s">
        <v>73808</v>
      </c>
      <c r="Q9014" t="s">
        <v>73809</v>
      </c>
      <c r="R9014" t="str">
        <f t="shared" si="280"/>
        <v>奎文</v>
      </c>
      <c r="S9014" t="str">
        <f t="shared" si="281"/>
        <v>0115</v>
      </c>
    </row>
    <row r="9015" spans="1:19">
      <c r="A9015" t="s">
        <v>73810</v>
      </c>
      <c r="B9015" t="s">
        <v>73811</v>
      </c>
      <c r="C9015" t="s">
        <v>49</v>
      </c>
      <c r="D9015" t="s">
        <v>73812</v>
      </c>
      <c r="E9015" t="s">
        <v>73813</v>
      </c>
      <c r="F9015" t="s">
        <v>73814</v>
      </c>
      <c r="G9015" t="s">
        <v>73815</v>
      </c>
      <c r="H9015" t="s">
        <v>73816</v>
      </c>
      <c r="I9015" t="s">
        <v>4852</v>
      </c>
      <c r="J9015" t="s">
        <v>9734</v>
      </c>
      <c r="K9015" t="s">
        <v>9735</v>
      </c>
      <c r="L9015" t="s">
        <v>60</v>
      </c>
      <c r="M9015" t="s">
        <v>4904</v>
      </c>
      <c r="O9015" t="s">
        <v>9736</v>
      </c>
      <c r="P9015" t="s">
        <v>73817</v>
      </c>
      <c r="R9015" t="str">
        <f t="shared" si="280"/>
        <v>奎文</v>
      </c>
      <c r="S9015" t="str">
        <f t="shared" si="281"/>
        <v>0115</v>
      </c>
    </row>
    <row r="9016" spans="1:19">
      <c r="A9016" t="s">
        <v>73818</v>
      </c>
      <c r="B9016" t="s">
        <v>73819</v>
      </c>
      <c r="C9016" t="s">
        <v>49</v>
      </c>
      <c r="D9016" t="s">
        <v>73820</v>
      </c>
      <c r="E9016" t="s">
        <v>70196</v>
      </c>
      <c r="F9016" t="s">
        <v>73821</v>
      </c>
      <c r="G9016" t="s">
        <v>73822</v>
      </c>
      <c r="H9016" t="s">
        <v>73823</v>
      </c>
      <c r="I9016" t="s">
        <v>4828</v>
      </c>
      <c r="J9016" t="s">
        <v>5636</v>
      </c>
      <c r="K9016" t="s">
        <v>5637</v>
      </c>
      <c r="L9016" t="s">
        <v>105</v>
      </c>
      <c r="M9016" t="s">
        <v>5638</v>
      </c>
      <c r="N9016" t="s">
        <v>4919</v>
      </c>
      <c r="O9016" t="s">
        <v>5639</v>
      </c>
      <c r="P9016" t="s">
        <v>73824</v>
      </c>
      <c r="Q9016" t="s">
        <v>73825</v>
      </c>
      <c r="R9016" t="str">
        <f t="shared" si="280"/>
        <v>寿光</v>
      </c>
      <c r="S9016" t="str">
        <f t="shared" si="281"/>
        <v>0115</v>
      </c>
    </row>
    <row r="9017" spans="1:19">
      <c r="A9017" t="s">
        <v>73826</v>
      </c>
      <c r="B9017" t="s">
        <v>73827</v>
      </c>
      <c r="C9017" t="s">
        <v>49</v>
      </c>
      <c r="D9017" t="s">
        <v>73828</v>
      </c>
      <c r="E9017" t="s">
        <v>70196</v>
      </c>
      <c r="F9017" t="s">
        <v>73829</v>
      </c>
      <c r="G9017" t="s">
        <v>73830</v>
      </c>
      <c r="H9017" t="s">
        <v>73831</v>
      </c>
      <c r="I9017" t="s">
        <v>4852</v>
      </c>
      <c r="J9017" t="s">
        <v>21941</v>
      </c>
      <c r="K9017" t="s">
        <v>21942</v>
      </c>
      <c r="L9017" t="s">
        <v>60</v>
      </c>
      <c r="M9017" t="s">
        <v>5511</v>
      </c>
      <c r="N9017" t="s">
        <v>4845</v>
      </c>
      <c r="O9017" t="s">
        <v>21943</v>
      </c>
      <c r="P9017" t="s">
        <v>73832</v>
      </c>
      <c r="R9017" t="str">
        <f t="shared" si="280"/>
        <v>奎文</v>
      </c>
      <c r="S9017" t="str">
        <f t="shared" si="281"/>
        <v>0115</v>
      </c>
    </row>
    <row r="9018" spans="1:19">
      <c r="A9018" t="s">
        <v>73833</v>
      </c>
      <c r="B9018" t="s">
        <v>73834</v>
      </c>
      <c r="C9018" t="s">
        <v>49</v>
      </c>
      <c r="D9018" t="s">
        <v>73835</v>
      </c>
      <c r="E9018" t="s">
        <v>71355</v>
      </c>
      <c r="F9018" t="s">
        <v>73836</v>
      </c>
      <c r="G9018" t="s">
        <v>73837</v>
      </c>
      <c r="H9018" t="s">
        <v>73838</v>
      </c>
      <c r="I9018" t="s">
        <v>12119</v>
      </c>
      <c r="J9018" t="s">
        <v>6327</v>
      </c>
      <c r="K9018" t="s">
        <v>6328</v>
      </c>
      <c r="L9018" t="s">
        <v>1136</v>
      </c>
      <c r="M9018" t="s">
        <v>5210</v>
      </c>
      <c r="O9018" t="s">
        <v>6329</v>
      </c>
      <c r="P9018" t="s">
        <v>73839</v>
      </c>
      <c r="R9018" t="str">
        <f t="shared" si="280"/>
        <v>昌乐</v>
      </c>
      <c r="S9018" t="str">
        <f t="shared" si="281"/>
        <v>0115</v>
      </c>
    </row>
    <row r="9019" spans="1:19">
      <c r="A9019" t="s">
        <v>73840</v>
      </c>
      <c r="B9019" t="s">
        <v>73841</v>
      </c>
      <c r="C9019" t="s">
        <v>49</v>
      </c>
      <c r="D9019" t="s">
        <v>73842</v>
      </c>
      <c r="E9019" t="s">
        <v>71355</v>
      </c>
      <c r="F9019" t="s">
        <v>73843</v>
      </c>
      <c r="G9019" t="s">
        <v>73844</v>
      </c>
      <c r="H9019" t="s">
        <v>73845</v>
      </c>
      <c r="I9019" t="s">
        <v>12119</v>
      </c>
      <c r="J9019" t="s">
        <v>6327</v>
      </c>
      <c r="K9019" t="s">
        <v>6328</v>
      </c>
      <c r="L9019" t="s">
        <v>1136</v>
      </c>
      <c r="M9019" t="s">
        <v>5210</v>
      </c>
      <c r="O9019" t="s">
        <v>6329</v>
      </c>
      <c r="R9019" t="str">
        <f t="shared" si="280"/>
        <v>昌乐</v>
      </c>
      <c r="S9019" t="str">
        <f t="shared" si="281"/>
        <v>0115</v>
      </c>
    </row>
    <row r="9020" spans="1:19">
      <c r="A9020" t="s">
        <v>73846</v>
      </c>
      <c r="B9020" t="s">
        <v>73847</v>
      </c>
      <c r="C9020" t="s">
        <v>49</v>
      </c>
      <c r="D9020" t="s">
        <v>73848</v>
      </c>
      <c r="E9020" t="s">
        <v>73849</v>
      </c>
      <c r="F9020" t="s">
        <v>73850</v>
      </c>
      <c r="G9020" t="s">
        <v>73851</v>
      </c>
      <c r="H9020" t="s">
        <v>73852</v>
      </c>
      <c r="I9020" t="s">
        <v>12757</v>
      </c>
      <c r="J9020" t="s">
        <v>7125</v>
      </c>
      <c r="K9020" t="s">
        <v>7126</v>
      </c>
      <c r="L9020" t="s">
        <v>105</v>
      </c>
      <c r="M9020" t="s">
        <v>5089</v>
      </c>
      <c r="N9020" t="s">
        <v>5487</v>
      </c>
      <c r="O9020" t="s">
        <v>7127</v>
      </c>
      <c r="P9020" t="s">
        <v>73853</v>
      </c>
      <c r="Q9020" t="s">
        <v>73854</v>
      </c>
      <c r="R9020" t="str">
        <f t="shared" si="280"/>
        <v>寿光</v>
      </c>
      <c r="S9020" t="str">
        <f t="shared" si="281"/>
        <v>0115</v>
      </c>
    </row>
    <row r="9021" spans="1:19">
      <c r="A9021" t="s">
        <v>73855</v>
      </c>
      <c r="B9021" t="s">
        <v>73856</v>
      </c>
      <c r="C9021" t="s">
        <v>49</v>
      </c>
      <c r="D9021" t="s">
        <v>73857</v>
      </c>
      <c r="E9021" t="s">
        <v>70196</v>
      </c>
      <c r="F9021" t="s">
        <v>73858</v>
      </c>
      <c r="G9021" t="s">
        <v>73859</v>
      </c>
      <c r="H9021" t="s">
        <v>71517</v>
      </c>
      <c r="I9021" t="s">
        <v>4785</v>
      </c>
      <c r="J9021" t="s">
        <v>12539</v>
      </c>
      <c r="K9021" t="s">
        <v>12540</v>
      </c>
      <c r="L9021" t="s">
        <v>123</v>
      </c>
      <c r="M9021" t="s">
        <v>4994</v>
      </c>
      <c r="N9021" t="s">
        <v>4789</v>
      </c>
      <c r="O9021" t="s">
        <v>12541</v>
      </c>
      <c r="P9021" t="s">
        <v>73860</v>
      </c>
      <c r="R9021" t="str">
        <f t="shared" si="280"/>
        <v>诸城</v>
      </c>
      <c r="S9021" t="str">
        <f t="shared" si="281"/>
        <v>0115</v>
      </c>
    </row>
    <row r="9022" spans="1:19">
      <c r="A9022" t="s">
        <v>73861</v>
      </c>
      <c r="B9022" t="s">
        <v>73862</v>
      </c>
      <c r="C9022" t="s">
        <v>49</v>
      </c>
      <c r="D9022" t="s">
        <v>73863</v>
      </c>
      <c r="E9022" t="s">
        <v>70188</v>
      </c>
      <c r="F9022" t="s">
        <v>73864</v>
      </c>
      <c r="G9022" t="s">
        <v>73865</v>
      </c>
      <c r="H9022" t="s">
        <v>73866</v>
      </c>
      <c r="I9022" t="s">
        <v>12119</v>
      </c>
      <c r="J9022" t="s">
        <v>6357</v>
      </c>
      <c r="K9022" t="s">
        <v>6358</v>
      </c>
      <c r="L9022" t="s">
        <v>60</v>
      </c>
      <c r="M9022" t="s">
        <v>5999</v>
      </c>
      <c r="N9022" t="s">
        <v>5421</v>
      </c>
      <c r="O9022" t="s">
        <v>6359</v>
      </c>
      <c r="R9022" t="str">
        <f t="shared" si="280"/>
        <v>奎文</v>
      </c>
      <c r="S9022" t="str">
        <f t="shared" si="281"/>
        <v>0115</v>
      </c>
    </row>
    <row r="9023" spans="1:19">
      <c r="A9023" t="s">
        <v>73867</v>
      </c>
      <c r="B9023" t="s">
        <v>73868</v>
      </c>
      <c r="C9023" t="s">
        <v>49</v>
      </c>
      <c r="D9023" t="s">
        <v>73869</v>
      </c>
      <c r="E9023" t="s">
        <v>70196</v>
      </c>
      <c r="F9023" t="s">
        <v>73870</v>
      </c>
      <c r="G9023" t="s">
        <v>73871</v>
      </c>
      <c r="H9023" t="s">
        <v>73872</v>
      </c>
      <c r="I9023" t="s">
        <v>5560</v>
      </c>
      <c r="J9023" t="s">
        <v>5053</v>
      </c>
      <c r="K9023" t="s">
        <v>5054</v>
      </c>
      <c r="L9023" t="s">
        <v>95</v>
      </c>
      <c r="M9023" t="s">
        <v>5055</v>
      </c>
      <c r="N9023" t="s">
        <v>4972</v>
      </c>
      <c r="O9023" t="s">
        <v>5057</v>
      </c>
      <c r="P9023" t="s">
        <v>73873</v>
      </c>
      <c r="Q9023" t="s">
        <v>73874</v>
      </c>
      <c r="R9023" t="str">
        <f t="shared" si="280"/>
        <v>安丘</v>
      </c>
      <c r="S9023" t="str">
        <f t="shared" si="281"/>
        <v>0115</v>
      </c>
    </row>
    <row r="9024" spans="1:19">
      <c r="A9024" t="s">
        <v>73875</v>
      </c>
      <c r="B9024" t="s">
        <v>73876</v>
      </c>
      <c r="C9024" t="s">
        <v>49</v>
      </c>
      <c r="D9024" t="s">
        <v>73877</v>
      </c>
      <c r="E9024" t="s">
        <v>71355</v>
      </c>
      <c r="F9024" t="s">
        <v>73878</v>
      </c>
      <c r="G9024" t="s">
        <v>73879</v>
      </c>
      <c r="H9024" t="s">
        <v>73880</v>
      </c>
      <c r="I9024" t="s">
        <v>4852</v>
      </c>
      <c r="J9024" t="s">
        <v>4930</v>
      </c>
      <c r="K9024" t="s">
        <v>4931</v>
      </c>
      <c r="L9024" t="s">
        <v>123</v>
      </c>
      <c r="M9024" t="s">
        <v>4932</v>
      </c>
      <c r="O9024" t="s">
        <v>4934</v>
      </c>
      <c r="P9024" t="s">
        <v>73881</v>
      </c>
      <c r="R9024" t="str">
        <f t="shared" si="280"/>
        <v>诸城</v>
      </c>
      <c r="S9024" t="str">
        <f t="shared" si="281"/>
        <v>0115</v>
      </c>
    </row>
    <row r="9025" spans="1:19">
      <c r="A9025" t="s">
        <v>73882</v>
      </c>
      <c r="B9025" t="s">
        <v>73883</v>
      </c>
      <c r="C9025" t="s">
        <v>49</v>
      </c>
      <c r="D9025" t="s">
        <v>73884</v>
      </c>
      <c r="E9025" t="s">
        <v>70196</v>
      </c>
      <c r="F9025" t="s">
        <v>73885</v>
      </c>
      <c r="G9025" t="s">
        <v>73886</v>
      </c>
      <c r="H9025" t="s">
        <v>73887</v>
      </c>
      <c r="I9025" t="s">
        <v>4852</v>
      </c>
      <c r="J9025" t="s">
        <v>8038</v>
      </c>
      <c r="K9025" t="s">
        <v>8039</v>
      </c>
      <c r="L9025" t="s">
        <v>123</v>
      </c>
      <c r="M9025" t="s">
        <v>5364</v>
      </c>
      <c r="N9025" t="s">
        <v>4933</v>
      </c>
      <c r="O9025" t="s">
        <v>8040</v>
      </c>
      <c r="P9025" t="s">
        <v>73888</v>
      </c>
      <c r="R9025" t="str">
        <f t="shared" ref="R9025:R9088" si="282">IF(OR(LEFT(L9025,2)="高新"),"奎文",IF(LEFT(L9025,2)="峡山","坊子",IF(LEFT(L9025,2)="滨海","寒亭",LEFT(L9025,2))))</f>
        <v>诸城</v>
      </c>
      <c r="S9025" t="str">
        <f t="shared" ref="S9025:S9088" si="283">TEXT(B9025,"mmdd")</f>
        <v>0115</v>
      </c>
    </row>
    <row r="9026" spans="1:19">
      <c r="A9026" t="s">
        <v>73889</v>
      </c>
      <c r="B9026" t="s">
        <v>73890</v>
      </c>
      <c r="C9026" t="s">
        <v>49</v>
      </c>
      <c r="D9026" t="s">
        <v>73891</v>
      </c>
      <c r="E9026" t="s">
        <v>70188</v>
      </c>
      <c r="F9026" t="s">
        <v>73892</v>
      </c>
      <c r="G9026" t="s">
        <v>73893</v>
      </c>
      <c r="H9026" t="s">
        <v>73894</v>
      </c>
      <c r="I9026" t="s">
        <v>12119</v>
      </c>
      <c r="J9026" t="s">
        <v>8081</v>
      </c>
      <c r="K9026" t="s">
        <v>42502</v>
      </c>
      <c r="L9026" t="s">
        <v>105</v>
      </c>
      <c r="M9026" t="s">
        <v>5133</v>
      </c>
      <c r="N9026" t="s">
        <v>15744</v>
      </c>
      <c r="O9026" t="s">
        <v>8083</v>
      </c>
      <c r="P9026" t="s">
        <v>73895</v>
      </c>
      <c r="R9026" t="str">
        <f t="shared" si="282"/>
        <v>寿光</v>
      </c>
      <c r="S9026" t="str">
        <f t="shared" si="283"/>
        <v>0115</v>
      </c>
    </row>
    <row r="9027" spans="1:19">
      <c r="A9027" t="s">
        <v>3746</v>
      </c>
      <c r="B9027" t="s">
        <v>73896</v>
      </c>
      <c r="C9027" t="s">
        <v>49</v>
      </c>
      <c r="D9027" t="s">
        <v>73897</v>
      </c>
      <c r="E9027" t="s">
        <v>70490</v>
      </c>
      <c r="F9027" t="s">
        <v>73898</v>
      </c>
      <c r="G9027" t="s">
        <v>3744</v>
      </c>
      <c r="H9027" t="s">
        <v>73899</v>
      </c>
      <c r="I9027" t="s">
        <v>5407</v>
      </c>
      <c r="J9027" t="s">
        <v>8107</v>
      </c>
      <c r="K9027" t="s">
        <v>8108</v>
      </c>
      <c r="L9027" t="s">
        <v>237</v>
      </c>
      <c r="M9027" t="s">
        <v>5247</v>
      </c>
      <c r="N9027" t="s">
        <v>4983</v>
      </c>
      <c r="O9027" t="s">
        <v>8109</v>
      </c>
      <c r="P9027" t="s">
        <v>73900</v>
      </c>
      <c r="R9027" t="str">
        <f t="shared" si="282"/>
        <v>潍城</v>
      </c>
      <c r="S9027" t="str">
        <f t="shared" si="283"/>
        <v>0115</v>
      </c>
    </row>
    <row r="9028" spans="1:19">
      <c r="A9028" t="s">
        <v>73901</v>
      </c>
      <c r="B9028" t="s">
        <v>73902</v>
      </c>
      <c r="C9028" t="s">
        <v>49</v>
      </c>
      <c r="D9028" t="s">
        <v>73903</v>
      </c>
      <c r="E9028" t="s">
        <v>70188</v>
      </c>
      <c r="F9028" t="s">
        <v>73904</v>
      </c>
      <c r="G9028" t="s">
        <v>73905</v>
      </c>
      <c r="H9028" t="s">
        <v>73906</v>
      </c>
      <c r="I9028" t="s">
        <v>12119</v>
      </c>
      <c r="J9028" t="s">
        <v>28054</v>
      </c>
      <c r="K9028" t="s">
        <v>28055</v>
      </c>
      <c r="L9028" t="s">
        <v>77</v>
      </c>
      <c r="M9028" t="s">
        <v>5812</v>
      </c>
      <c r="N9028" t="s">
        <v>5421</v>
      </c>
      <c r="O9028" t="s">
        <v>28056</v>
      </c>
      <c r="P9028" t="s">
        <v>73907</v>
      </c>
      <c r="R9028" t="str">
        <f t="shared" si="282"/>
        <v>临朐</v>
      </c>
      <c r="S9028" t="str">
        <f t="shared" si="283"/>
        <v>0115</v>
      </c>
    </row>
    <row r="9029" spans="1:19">
      <c r="A9029" t="s">
        <v>73908</v>
      </c>
      <c r="B9029" t="s">
        <v>73909</v>
      </c>
      <c r="C9029" t="s">
        <v>49</v>
      </c>
      <c r="D9029" t="s">
        <v>73910</v>
      </c>
      <c r="E9029" t="s">
        <v>70196</v>
      </c>
      <c r="F9029" t="s">
        <v>73911</v>
      </c>
      <c r="G9029" t="s">
        <v>73912</v>
      </c>
      <c r="H9029" t="s">
        <v>73913</v>
      </c>
      <c r="I9029" t="s">
        <v>4852</v>
      </c>
      <c r="J9029" t="s">
        <v>35768</v>
      </c>
      <c r="K9029" t="s">
        <v>35769</v>
      </c>
      <c r="L9029" t="s">
        <v>60</v>
      </c>
      <c r="M9029" t="s">
        <v>5888</v>
      </c>
      <c r="N9029" t="s">
        <v>4892</v>
      </c>
      <c r="O9029" t="s">
        <v>35770</v>
      </c>
      <c r="P9029" t="s">
        <v>73914</v>
      </c>
      <c r="Q9029" t="s">
        <v>73915</v>
      </c>
      <c r="R9029" t="str">
        <f t="shared" si="282"/>
        <v>奎文</v>
      </c>
      <c r="S9029" t="str">
        <f t="shared" si="283"/>
        <v>0115</v>
      </c>
    </row>
    <row r="9030" spans="1:19">
      <c r="A9030" t="s">
        <v>73916</v>
      </c>
      <c r="B9030" t="s">
        <v>73917</v>
      </c>
      <c r="C9030" t="s">
        <v>49</v>
      </c>
      <c r="D9030" t="s">
        <v>73918</v>
      </c>
      <c r="E9030" t="s">
        <v>71355</v>
      </c>
      <c r="F9030" t="s">
        <v>73919</v>
      </c>
      <c r="G9030" t="s">
        <v>73920</v>
      </c>
      <c r="H9030" t="s">
        <v>73921</v>
      </c>
      <c r="I9030" t="s">
        <v>4955</v>
      </c>
      <c r="J9030" t="s">
        <v>5097</v>
      </c>
      <c r="K9030" t="s">
        <v>5098</v>
      </c>
      <c r="L9030" t="s">
        <v>86</v>
      </c>
      <c r="M9030" t="s">
        <v>5099</v>
      </c>
      <c r="O9030" t="s">
        <v>5100</v>
      </c>
      <c r="P9030" t="s">
        <v>73922</v>
      </c>
      <c r="Q9030" t="s">
        <v>73923</v>
      </c>
      <c r="R9030" t="str">
        <f t="shared" si="282"/>
        <v>坊子</v>
      </c>
      <c r="S9030" t="str">
        <f t="shared" si="283"/>
        <v>0115</v>
      </c>
    </row>
    <row r="9031" spans="1:19">
      <c r="A9031" t="s">
        <v>73924</v>
      </c>
      <c r="B9031" t="s">
        <v>73925</v>
      </c>
      <c r="C9031" t="s">
        <v>49</v>
      </c>
      <c r="D9031" t="s">
        <v>73926</v>
      </c>
      <c r="E9031" t="s">
        <v>70196</v>
      </c>
      <c r="F9031" t="s">
        <v>73927</v>
      </c>
      <c r="G9031" t="s">
        <v>73928</v>
      </c>
      <c r="H9031" t="s">
        <v>73929</v>
      </c>
      <c r="I9031" t="s">
        <v>4852</v>
      </c>
      <c r="J9031" t="s">
        <v>6840</v>
      </c>
      <c r="K9031" t="s">
        <v>6841</v>
      </c>
      <c r="L9031" t="s">
        <v>1136</v>
      </c>
      <c r="M9031" t="s">
        <v>5330</v>
      </c>
      <c r="N9031" t="s">
        <v>5211</v>
      </c>
      <c r="O9031" t="s">
        <v>6842</v>
      </c>
      <c r="P9031" t="s">
        <v>73930</v>
      </c>
      <c r="Q9031" t="s">
        <v>73931</v>
      </c>
      <c r="R9031" t="str">
        <f t="shared" si="282"/>
        <v>昌乐</v>
      </c>
      <c r="S9031" t="str">
        <f t="shared" si="283"/>
        <v>0115</v>
      </c>
    </row>
    <row r="9032" spans="1:19">
      <c r="A9032" t="s">
        <v>73932</v>
      </c>
      <c r="B9032" t="s">
        <v>73933</v>
      </c>
      <c r="C9032" t="s">
        <v>49</v>
      </c>
      <c r="D9032" t="s">
        <v>73934</v>
      </c>
      <c r="E9032" t="s">
        <v>70188</v>
      </c>
      <c r="F9032" t="s">
        <v>73935</v>
      </c>
      <c r="G9032" t="s">
        <v>73936</v>
      </c>
      <c r="H9032" t="s">
        <v>73937</v>
      </c>
      <c r="I9032" t="s">
        <v>12757</v>
      </c>
      <c r="J9032" t="s">
        <v>8015</v>
      </c>
      <c r="K9032" t="s">
        <v>8016</v>
      </c>
      <c r="L9032" t="s">
        <v>105</v>
      </c>
      <c r="M9032" t="s">
        <v>5197</v>
      </c>
      <c r="N9032" t="s">
        <v>4905</v>
      </c>
      <c r="O9032" t="s">
        <v>8017</v>
      </c>
      <c r="P9032" t="s">
        <v>73938</v>
      </c>
      <c r="Q9032" t="s">
        <v>73939</v>
      </c>
      <c r="R9032" t="str">
        <f t="shared" si="282"/>
        <v>寿光</v>
      </c>
      <c r="S9032" t="str">
        <f t="shared" si="283"/>
        <v>0115</v>
      </c>
    </row>
    <row r="9033" spans="1:19">
      <c r="A9033" t="s">
        <v>73940</v>
      </c>
      <c r="B9033" t="s">
        <v>73941</v>
      </c>
      <c r="C9033" t="s">
        <v>49</v>
      </c>
      <c r="D9033" t="s">
        <v>73942</v>
      </c>
      <c r="E9033" t="s">
        <v>73943</v>
      </c>
      <c r="F9033" t="s">
        <v>73944</v>
      </c>
      <c r="G9033" t="s">
        <v>73945</v>
      </c>
      <c r="H9033" t="s">
        <v>73946</v>
      </c>
      <c r="I9033" t="s">
        <v>8162</v>
      </c>
      <c r="J9033" t="s">
        <v>5122</v>
      </c>
      <c r="K9033" t="s">
        <v>5123</v>
      </c>
      <c r="N9033" t="s">
        <v>5421</v>
      </c>
      <c r="O9033" t="s">
        <v>5124</v>
      </c>
      <c r="R9033" t="str">
        <f t="shared" si="282"/>
        <v/>
      </c>
      <c r="S9033" t="str">
        <f t="shared" si="283"/>
        <v>0115</v>
      </c>
    </row>
    <row r="9034" spans="1:19">
      <c r="A9034" t="s">
        <v>73947</v>
      </c>
      <c r="B9034" t="s">
        <v>73948</v>
      </c>
      <c r="C9034" t="s">
        <v>49</v>
      </c>
      <c r="D9034" t="s">
        <v>73949</v>
      </c>
      <c r="E9034" t="s">
        <v>70196</v>
      </c>
      <c r="F9034" t="s">
        <v>73950</v>
      </c>
      <c r="G9034" t="s">
        <v>73951</v>
      </c>
      <c r="H9034" t="s">
        <v>73952</v>
      </c>
      <c r="I9034" t="s">
        <v>4852</v>
      </c>
      <c r="J9034" t="s">
        <v>5967</v>
      </c>
      <c r="K9034" t="s">
        <v>5968</v>
      </c>
      <c r="L9034" t="s">
        <v>60</v>
      </c>
      <c r="M9034" t="s">
        <v>4904</v>
      </c>
      <c r="N9034" t="s">
        <v>4933</v>
      </c>
      <c r="O9034" t="s">
        <v>5969</v>
      </c>
      <c r="P9034" t="s">
        <v>73953</v>
      </c>
      <c r="Q9034" t="s">
        <v>73954</v>
      </c>
      <c r="R9034" t="str">
        <f t="shared" si="282"/>
        <v>奎文</v>
      </c>
      <c r="S9034" t="str">
        <f t="shared" si="283"/>
        <v>0115</v>
      </c>
    </row>
    <row r="9035" spans="1:19">
      <c r="A9035" t="s">
        <v>73955</v>
      </c>
      <c r="B9035" t="s">
        <v>73956</v>
      </c>
      <c r="C9035" t="s">
        <v>49</v>
      </c>
      <c r="D9035" t="s">
        <v>73957</v>
      </c>
      <c r="E9035" t="s">
        <v>70196</v>
      </c>
      <c r="F9035" t="s">
        <v>73958</v>
      </c>
      <c r="G9035" t="s">
        <v>73959</v>
      </c>
      <c r="H9035" t="s">
        <v>73960</v>
      </c>
      <c r="I9035" t="s">
        <v>4852</v>
      </c>
      <c r="J9035" t="s">
        <v>9154</v>
      </c>
      <c r="K9035" t="s">
        <v>9155</v>
      </c>
      <c r="L9035" t="s">
        <v>60</v>
      </c>
      <c r="M9035" t="s">
        <v>4774</v>
      </c>
      <c r="N9035" t="s">
        <v>4892</v>
      </c>
      <c r="O9035" t="s">
        <v>9156</v>
      </c>
      <c r="P9035" t="s">
        <v>73961</v>
      </c>
      <c r="R9035" t="str">
        <f t="shared" si="282"/>
        <v>奎文</v>
      </c>
      <c r="S9035" t="str">
        <f t="shared" si="283"/>
        <v>0115</v>
      </c>
    </row>
    <row r="9036" spans="1:19">
      <c r="A9036" t="s">
        <v>73962</v>
      </c>
      <c r="B9036" t="s">
        <v>73963</v>
      </c>
      <c r="C9036" t="s">
        <v>49</v>
      </c>
      <c r="D9036" t="s">
        <v>73964</v>
      </c>
      <c r="E9036" t="s">
        <v>71355</v>
      </c>
      <c r="F9036" t="s">
        <v>73965</v>
      </c>
      <c r="G9036" t="s">
        <v>73966</v>
      </c>
      <c r="H9036" t="s">
        <v>73967</v>
      </c>
      <c r="I9036" t="s">
        <v>15346</v>
      </c>
      <c r="J9036" t="s">
        <v>7743</v>
      </c>
      <c r="K9036" t="s">
        <v>7744</v>
      </c>
      <c r="L9036" t="s">
        <v>1136</v>
      </c>
      <c r="M9036" t="s">
        <v>5210</v>
      </c>
      <c r="O9036" t="s">
        <v>7745</v>
      </c>
      <c r="P9036" t="s">
        <v>73617</v>
      </c>
      <c r="Q9036" t="s">
        <v>73968</v>
      </c>
      <c r="R9036" t="str">
        <f t="shared" si="282"/>
        <v>昌乐</v>
      </c>
      <c r="S9036" t="str">
        <f t="shared" si="283"/>
        <v>0115</v>
      </c>
    </row>
    <row r="9037" spans="1:19">
      <c r="A9037" t="s">
        <v>73969</v>
      </c>
      <c r="B9037" t="s">
        <v>73970</v>
      </c>
      <c r="C9037" t="s">
        <v>49</v>
      </c>
      <c r="D9037" t="s">
        <v>73971</v>
      </c>
      <c r="E9037" t="s">
        <v>73972</v>
      </c>
      <c r="F9037" t="s">
        <v>73973</v>
      </c>
      <c r="G9037" t="s">
        <v>73974</v>
      </c>
      <c r="H9037" t="s">
        <v>73975</v>
      </c>
      <c r="I9037" t="s">
        <v>5052</v>
      </c>
      <c r="J9037" t="s">
        <v>5647</v>
      </c>
      <c r="K9037" t="s">
        <v>5648</v>
      </c>
      <c r="L9037" t="s">
        <v>95</v>
      </c>
      <c r="M9037" t="s">
        <v>5649</v>
      </c>
      <c r="N9037" t="s">
        <v>4856</v>
      </c>
      <c r="O9037" t="s">
        <v>5650</v>
      </c>
      <c r="P9037" t="s">
        <v>73976</v>
      </c>
      <c r="Q9037" t="s">
        <v>73977</v>
      </c>
      <c r="R9037" t="str">
        <f t="shared" si="282"/>
        <v>安丘</v>
      </c>
      <c r="S9037" t="str">
        <f t="shared" si="283"/>
        <v>0115</v>
      </c>
    </row>
    <row r="9038" spans="1:19">
      <c r="A9038" t="s">
        <v>73978</v>
      </c>
      <c r="B9038" t="s">
        <v>73979</v>
      </c>
      <c r="C9038" t="s">
        <v>49</v>
      </c>
      <c r="D9038" t="s">
        <v>73980</v>
      </c>
      <c r="E9038" t="s">
        <v>70188</v>
      </c>
      <c r="F9038" t="s">
        <v>73981</v>
      </c>
      <c r="G9038" t="s">
        <v>73982</v>
      </c>
      <c r="H9038" t="s">
        <v>73983</v>
      </c>
      <c r="I9038" t="s">
        <v>12119</v>
      </c>
      <c r="J9038" t="s">
        <v>19912</v>
      </c>
      <c r="K9038" t="s">
        <v>19913</v>
      </c>
      <c r="L9038" t="s">
        <v>77</v>
      </c>
      <c r="M9038" t="s">
        <v>5733</v>
      </c>
      <c r="N9038" t="s">
        <v>4892</v>
      </c>
      <c r="O9038" t="s">
        <v>19914</v>
      </c>
      <c r="P9038" t="s">
        <v>73984</v>
      </c>
      <c r="Q9038" t="s">
        <v>73985</v>
      </c>
      <c r="R9038" t="str">
        <f t="shared" si="282"/>
        <v>临朐</v>
      </c>
      <c r="S9038" t="str">
        <f t="shared" si="283"/>
        <v>0115</v>
      </c>
    </row>
    <row r="9039" spans="1:19">
      <c r="A9039" t="s">
        <v>73986</v>
      </c>
      <c r="B9039" t="s">
        <v>73987</v>
      </c>
      <c r="C9039" t="s">
        <v>49</v>
      </c>
      <c r="D9039" t="s">
        <v>73988</v>
      </c>
      <c r="E9039" t="s">
        <v>70196</v>
      </c>
      <c r="F9039" t="s">
        <v>73989</v>
      </c>
      <c r="G9039" t="s">
        <v>73990</v>
      </c>
      <c r="H9039" t="s">
        <v>73991</v>
      </c>
      <c r="I9039" t="s">
        <v>5327</v>
      </c>
      <c r="J9039" t="s">
        <v>10226</v>
      </c>
      <c r="K9039" t="s">
        <v>10227</v>
      </c>
      <c r="L9039" t="s">
        <v>148</v>
      </c>
      <c r="M9039" t="s">
        <v>6713</v>
      </c>
      <c r="N9039" t="s">
        <v>4933</v>
      </c>
      <c r="O9039" t="s">
        <v>10229</v>
      </c>
      <c r="P9039" t="s">
        <v>73992</v>
      </c>
      <c r="Q9039" t="s">
        <v>73993</v>
      </c>
      <c r="R9039" t="str">
        <f t="shared" si="282"/>
        <v>寒亭</v>
      </c>
      <c r="S9039" t="str">
        <f t="shared" si="283"/>
        <v>0115</v>
      </c>
    </row>
    <row r="9040" spans="1:19">
      <c r="A9040" t="s">
        <v>73994</v>
      </c>
      <c r="B9040" t="s">
        <v>73995</v>
      </c>
      <c r="C9040" t="s">
        <v>49</v>
      </c>
      <c r="D9040" t="s">
        <v>73996</v>
      </c>
      <c r="E9040" t="s">
        <v>70188</v>
      </c>
      <c r="F9040" t="s">
        <v>73997</v>
      </c>
      <c r="G9040" t="s">
        <v>73998</v>
      </c>
      <c r="H9040" t="s">
        <v>73999</v>
      </c>
      <c r="I9040" t="s">
        <v>12119</v>
      </c>
      <c r="J9040" t="s">
        <v>8294</v>
      </c>
      <c r="K9040" t="s">
        <v>8295</v>
      </c>
      <c r="L9040" t="s">
        <v>50</v>
      </c>
      <c r="M9040" t="s">
        <v>5877</v>
      </c>
      <c r="O9040" t="s">
        <v>8296</v>
      </c>
      <c r="P9040" t="s">
        <v>74000</v>
      </c>
      <c r="Q9040" t="s">
        <v>74001</v>
      </c>
      <c r="R9040" t="str">
        <f t="shared" si="282"/>
        <v>青州</v>
      </c>
      <c r="S9040" t="str">
        <f t="shared" si="283"/>
        <v>0115</v>
      </c>
    </row>
    <row r="9041" spans="1:19">
      <c r="A9041" t="s">
        <v>74002</v>
      </c>
      <c r="B9041" t="s">
        <v>74003</v>
      </c>
      <c r="C9041" t="s">
        <v>49</v>
      </c>
      <c r="D9041" t="s">
        <v>74004</v>
      </c>
      <c r="E9041" t="s">
        <v>70196</v>
      </c>
      <c r="F9041" t="s">
        <v>74005</v>
      </c>
      <c r="G9041" t="s">
        <v>74006</v>
      </c>
      <c r="H9041" t="s">
        <v>74007</v>
      </c>
      <c r="I9041" t="s">
        <v>4955</v>
      </c>
      <c r="J9041" t="s">
        <v>8450</v>
      </c>
      <c r="K9041" t="s">
        <v>8451</v>
      </c>
      <c r="L9041" t="s">
        <v>60</v>
      </c>
      <c r="M9041" t="s">
        <v>5888</v>
      </c>
      <c r="N9041" t="s">
        <v>4832</v>
      </c>
      <c r="O9041" t="s">
        <v>8452</v>
      </c>
      <c r="P9041" t="s">
        <v>74008</v>
      </c>
      <c r="Q9041" t="s">
        <v>74009</v>
      </c>
      <c r="R9041" t="str">
        <f t="shared" si="282"/>
        <v>奎文</v>
      </c>
      <c r="S9041" t="str">
        <f t="shared" si="283"/>
        <v>0115</v>
      </c>
    </row>
    <row r="9042" spans="1:19">
      <c r="A9042" t="s">
        <v>74010</v>
      </c>
      <c r="B9042" t="s">
        <v>74011</v>
      </c>
      <c r="C9042" t="s">
        <v>49</v>
      </c>
      <c r="D9042" t="s">
        <v>74012</v>
      </c>
      <c r="E9042" t="s">
        <v>70363</v>
      </c>
      <c r="F9042" t="s">
        <v>74013</v>
      </c>
      <c r="G9042" t="s">
        <v>74014</v>
      </c>
      <c r="H9042" t="s">
        <v>74015</v>
      </c>
      <c r="I9042" t="s">
        <v>12119</v>
      </c>
      <c r="J9042" t="s">
        <v>7963</v>
      </c>
      <c r="K9042" t="s">
        <v>7964</v>
      </c>
      <c r="L9042" t="s">
        <v>60</v>
      </c>
      <c r="M9042" t="s">
        <v>5511</v>
      </c>
      <c r="N9042" t="s">
        <v>4832</v>
      </c>
      <c r="O9042" t="s">
        <v>7965</v>
      </c>
      <c r="P9042" t="s">
        <v>74016</v>
      </c>
      <c r="R9042" t="str">
        <f t="shared" si="282"/>
        <v>奎文</v>
      </c>
      <c r="S9042" t="str">
        <f t="shared" si="283"/>
        <v>0115</v>
      </c>
    </row>
    <row r="9043" spans="1:19">
      <c r="A9043" t="s">
        <v>74017</v>
      </c>
      <c r="B9043" t="s">
        <v>74018</v>
      </c>
      <c r="C9043" t="s">
        <v>49</v>
      </c>
      <c r="D9043" t="s">
        <v>74019</v>
      </c>
      <c r="E9043" t="s">
        <v>70363</v>
      </c>
      <c r="F9043" t="s">
        <v>74020</v>
      </c>
      <c r="G9043" t="s">
        <v>74021</v>
      </c>
      <c r="I9043" t="s">
        <v>12757</v>
      </c>
      <c r="R9043" t="str">
        <f t="shared" si="282"/>
        <v/>
      </c>
      <c r="S9043" t="str">
        <f t="shared" si="283"/>
        <v>0115</v>
      </c>
    </row>
    <row r="9044" spans="1:19">
      <c r="A9044" t="s">
        <v>74022</v>
      </c>
      <c r="B9044" t="s">
        <v>74023</v>
      </c>
      <c r="C9044" t="s">
        <v>49</v>
      </c>
      <c r="D9044" t="s">
        <v>74024</v>
      </c>
      <c r="E9044" t="s">
        <v>70196</v>
      </c>
      <c r="F9044" t="s">
        <v>74025</v>
      </c>
      <c r="G9044" t="s">
        <v>74026</v>
      </c>
      <c r="H9044" t="s">
        <v>70777</v>
      </c>
      <c r="I9044" t="s">
        <v>5327</v>
      </c>
      <c r="J9044" t="s">
        <v>8015</v>
      </c>
      <c r="K9044" t="s">
        <v>8016</v>
      </c>
      <c r="L9044" t="s">
        <v>105</v>
      </c>
      <c r="M9044" t="s">
        <v>5197</v>
      </c>
      <c r="N9044" t="s">
        <v>4881</v>
      </c>
      <c r="O9044" t="s">
        <v>8017</v>
      </c>
      <c r="P9044" t="s">
        <v>74027</v>
      </c>
      <c r="Q9044" t="s">
        <v>74028</v>
      </c>
      <c r="R9044" t="str">
        <f t="shared" si="282"/>
        <v>寿光</v>
      </c>
      <c r="S9044" t="str">
        <f t="shared" si="283"/>
        <v>0115</v>
      </c>
    </row>
    <row r="9045" spans="1:19">
      <c r="A9045" t="s">
        <v>3698</v>
      </c>
      <c r="B9045" t="s">
        <v>74029</v>
      </c>
      <c r="C9045" t="s">
        <v>49</v>
      </c>
      <c r="D9045" t="s">
        <v>74030</v>
      </c>
      <c r="E9045" t="s">
        <v>70196</v>
      </c>
      <c r="F9045" t="s">
        <v>74031</v>
      </c>
      <c r="G9045" t="s">
        <v>3696</v>
      </c>
      <c r="H9045" t="s">
        <v>74032</v>
      </c>
      <c r="I9045" t="s">
        <v>4929</v>
      </c>
      <c r="J9045" t="s">
        <v>6740</v>
      </c>
      <c r="K9045" t="s">
        <v>6741</v>
      </c>
      <c r="L9045" t="s">
        <v>60</v>
      </c>
      <c r="M9045" t="s">
        <v>5888</v>
      </c>
      <c r="N9045" t="s">
        <v>5030</v>
      </c>
      <c r="O9045" t="s">
        <v>6742</v>
      </c>
      <c r="P9045" t="s">
        <v>74033</v>
      </c>
      <c r="Q9045" t="s">
        <v>52751</v>
      </c>
      <c r="R9045" t="str">
        <f t="shared" si="282"/>
        <v>奎文</v>
      </c>
      <c r="S9045" t="str">
        <f t="shared" si="283"/>
        <v>0115</v>
      </c>
    </row>
    <row r="9046" spans="1:19">
      <c r="A9046" t="s">
        <v>74034</v>
      </c>
      <c r="B9046" t="s">
        <v>74035</v>
      </c>
      <c r="C9046" t="s">
        <v>49</v>
      </c>
      <c r="D9046" t="s">
        <v>74036</v>
      </c>
      <c r="E9046" t="s">
        <v>70196</v>
      </c>
      <c r="F9046" t="s">
        <v>70309</v>
      </c>
      <c r="G9046" t="s">
        <v>70310</v>
      </c>
      <c r="H9046" t="s">
        <v>74037</v>
      </c>
      <c r="I9046" t="s">
        <v>4955</v>
      </c>
      <c r="J9046" t="s">
        <v>10275</v>
      </c>
      <c r="K9046" t="s">
        <v>10276</v>
      </c>
      <c r="L9046" t="s">
        <v>123</v>
      </c>
      <c r="M9046" t="s">
        <v>4932</v>
      </c>
      <c r="N9046" t="s">
        <v>4959</v>
      </c>
      <c r="O9046" t="s">
        <v>10277</v>
      </c>
      <c r="P9046" t="s">
        <v>74038</v>
      </c>
      <c r="Q9046" t="s">
        <v>70313</v>
      </c>
      <c r="R9046" t="str">
        <f t="shared" si="282"/>
        <v>诸城</v>
      </c>
      <c r="S9046" t="str">
        <f t="shared" si="283"/>
        <v>0115</v>
      </c>
    </row>
    <row r="9047" spans="1:19">
      <c r="A9047" t="s">
        <v>74039</v>
      </c>
      <c r="B9047" t="s">
        <v>74040</v>
      </c>
      <c r="C9047" t="s">
        <v>49</v>
      </c>
      <c r="D9047" t="s">
        <v>74041</v>
      </c>
      <c r="E9047" t="s">
        <v>70196</v>
      </c>
      <c r="F9047" t="s">
        <v>74042</v>
      </c>
      <c r="G9047" t="s">
        <v>74043</v>
      </c>
      <c r="H9047" t="s">
        <v>74044</v>
      </c>
      <c r="I9047" t="s">
        <v>4955</v>
      </c>
      <c r="J9047" t="s">
        <v>20173</v>
      </c>
      <c r="K9047" t="s">
        <v>20174</v>
      </c>
      <c r="L9047" t="s">
        <v>105</v>
      </c>
      <c r="M9047" t="s">
        <v>5133</v>
      </c>
      <c r="N9047" t="s">
        <v>4959</v>
      </c>
      <c r="O9047" t="s">
        <v>20175</v>
      </c>
      <c r="P9047" t="s">
        <v>74045</v>
      </c>
      <c r="Q9047" t="s">
        <v>74046</v>
      </c>
      <c r="R9047" t="str">
        <f t="shared" si="282"/>
        <v>寿光</v>
      </c>
      <c r="S9047" t="str">
        <f t="shared" si="283"/>
        <v>0115</v>
      </c>
    </row>
    <row r="9048" spans="1:19">
      <c r="A9048" t="s">
        <v>74047</v>
      </c>
      <c r="B9048" t="s">
        <v>74048</v>
      </c>
      <c r="C9048" t="s">
        <v>49</v>
      </c>
      <c r="D9048" t="s">
        <v>74049</v>
      </c>
      <c r="E9048" t="s">
        <v>70196</v>
      </c>
      <c r="F9048" t="s">
        <v>74050</v>
      </c>
      <c r="G9048" t="s">
        <v>74051</v>
      </c>
      <c r="H9048" t="s">
        <v>74052</v>
      </c>
      <c r="I9048" t="s">
        <v>4813</v>
      </c>
      <c r="J9048" t="s">
        <v>5053</v>
      </c>
      <c r="K9048" t="s">
        <v>5054</v>
      </c>
      <c r="L9048" t="s">
        <v>95</v>
      </c>
      <c r="M9048" t="s">
        <v>5055</v>
      </c>
      <c r="N9048" t="s">
        <v>5056</v>
      </c>
      <c r="O9048" t="s">
        <v>5057</v>
      </c>
      <c r="P9048" t="s">
        <v>74053</v>
      </c>
      <c r="R9048" t="str">
        <f t="shared" si="282"/>
        <v>安丘</v>
      </c>
      <c r="S9048" t="str">
        <f t="shared" si="283"/>
        <v>0115</v>
      </c>
    </row>
    <row r="9049" spans="1:19">
      <c r="A9049" t="s">
        <v>74054</v>
      </c>
      <c r="B9049" t="s">
        <v>74055</v>
      </c>
      <c r="C9049" t="s">
        <v>49</v>
      </c>
      <c r="D9049" t="s">
        <v>74056</v>
      </c>
      <c r="E9049" t="s">
        <v>70196</v>
      </c>
      <c r="F9049" t="s">
        <v>74057</v>
      </c>
      <c r="G9049" t="s">
        <v>74058</v>
      </c>
      <c r="H9049" t="s">
        <v>74059</v>
      </c>
      <c r="I9049" t="s">
        <v>4828</v>
      </c>
      <c r="J9049" t="s">
        <v>5362</v>
      </c>
      <c r="K9049" t="s">
        <v>5363</v>
      </c>
      <c r="L9049" t="s">
        <v>123</v>
      </c>
      <c r="M9049" t="s">
        <v>5364</v>
      </c>
      <c r="N9049" t="s">
        <v>4972</v>
      </c>
      <c r="O9049" t="s">
        <v>5365</v>
      </c>
      <c r="P9049" t="s">
        <v>74060</v>
      </c>
      <c r="R9049" t="str">
        <f t="shared" si="282"/>
        <v>诸城</v>
      </c>
      <c r="S9049" t="str">
        <f t="shared" si="283"/>
        <v>0115</v>
      </c>
    </row>
    <row r="9050" spans="1:19">
      <c r="A9050" t="s">
        <v>74061</v>
      </c>
      <c r="B9050" t="s">
        <v>74062</v>
      </c>
      <c r="C9050" t="s">
        <v>49</v>
      </c>
      <c r="D9050" t="s">
        <v>74063</v>
      </c>
      <c r="E9050" t="s">
        <v>71355</v>
      </c>
      <c r="F9050" t="s">
        <v>74064</v>
      </c>
      <c r="G9050" t="s">
        <v>74065</v>
      </c>
      <c r="H9050" t="s">
        <v>74066</v>
      </c>
      <c r="I9050" t="s">
        <v>4841</v>
      </c>
      <c r="J9050" t="s">
        <v>5823</v>
      </c>
      <c r="K9050" t="s">
        <v>5824</v>
      </c>
      <c r="L9050" t="s">
        <v>123</v>
      </c>
      <c r="M9050" t="s">
        <v>5825</v>
      </c>
      <c r="O9050" t="s">
        <v>5826</v>
      </c>
      <c r="P9050" t="s">
        <v>74067</v>
      </c>
      <c r="Q9050" t="s">
        <v>74068</v>
      </c>
      <c r="R9050" t="str">
        <f t="shared" si="282"/>
        <v>诸城</v>
      </c>
      <c r="S9050" t="str">
        <f t="shared" si="283"/>
        <v>0115</v>
      </c>
    </row>
    <row r="9051" spans="1:19">
      <c r="A9051" t="s">
        <v>74069</v>
      </c>
      <c r="B9051" t="s">
        <v>74070</v>
      </c>
      <c r="C9051" t="s">
        <v>49</v>
      </c>
      <c r="D9051" t="s">
        <v>74071</v>
      </c>
      <c r="E9051" t="s">
        <v>74072</v>
      </c>
      <c r="F9051" t="s">
        <v>74073</v>
      </c>
      <c r="G9051" t="s">
        <v>74074</v>
      </c>
      <c r="H9051" t="s">
        <v>74075</v>
      </c>
      <c r="I9051" t="s">
        <v>12757</v>
      </c>
      <c r="J9051" t="s">
        <v>8374</v>
      </c>
      <c r="K9051" t="s">
        <v>8375</v>
      </c>
      <c r="L9051" t="s">
        <v>95</v>
      </c>
      <c r="M9051" t="s">
        <v>5757</v>
      </c>
      <c r="N9051" t="s">
        <v>4905</v>
      </c>
      <c r="O9051" t="s">
        <v>8376</v>
      </c>
      <c r="P9051" t="s">
        <v>74076</v>
      </c>
      <c r="Q9051" t="s">
        <v>74077</v>
      </c>
      <c r="R9051" t="str">
        <f t="shared" si="282"/>
        <v>安丘</v>
      </c>
      <c r="S9051" t="str">
        <f t="shared" si="283"/>
        <v>0115</v>
      </c>
    </row>
    <row r="9052" spans="1:19">
      <c r="A9052" t="s">
        <v>74078</v>
      </c>
      <c r="B9052" t="s">
        <v>74079</v>
      </c>
      <c r="C9052" t="s">
        <v>49</v>
      </c>
      <c r="D9052" t="s">
        <v>74080</v>
      </c>
      <c r="E9052" t="s">
        <v>70196</v>
      </c>
      <c r="F9052" t="s">
        <v>74081</v>
      </c>
      <c r="G9052" t="s">
        <v>74082</v>
      </c>
      <c r="H9052" t="s">
        <v>74083</v>
      </c>
      <c r="I9052" t="s">
        <v>4828</v>
      </c>
      <c r="J9052" t="s">
        <v>7208</v>
      </c>
      <c r="K9052" t="s">
        <v>7209</v>
      </c>
      <c r="L9052" t="s">
        <v>123</v>
      </c>
      <c r="M9052" t="s">
        <v>7210</v>
      </c>
      <c r="N9052" t="s">
        <v>5451</v>
      </c>
      <c r="O9052" t="s">
        <v>7211</v>
      </c>
      <c r="P9052" t="s">
        <v>74084</v>
      </c>
      <c r="R9052" t="str">
        <f t="shared" si="282"/>
        <v>诸城</v>
      </c>
      <c r="S9052" t="str">
        <f t="shared" si="283"/>
        <v>0115</v>
      </c>
    </row>
    <row r="9053" spans="1:19">
      <c r="A9053" t="s">
        <v>74085</v>
      </c>
      <c r="B9053" t="s">
        <v>74086</v>
      </c>
      <c r="C9053" t="s">
        <v>49</v>
      </c>
      <c r="D9053" t="s">
        <v>74087</v>
      </c>
      <c r="E9053" t="s">
        <v>70490</v>
      </c>
      <c r="F9053" t="s">
        <v>74088</v>
      </c>
      <c r="G9053" t="s">
        <v>74089</v>
      </c>
      <c r="H9053" t="s">
        <v>74090</v>
      </c>
      <c r="I9053" t="s">
        <v>4852</v>
      </c>
      <c r="J9053" t="s">
        <v>5755</v>
      </c>
      <c r="K9053" t="s">
        <v>5756</v>
      </c>
      <c r="L9053" t="s">
        <v>95</v>
      </c>
      <c r="M9053" t="s">
        <v>5757</v>
      </c>
      <c r="N9053" t="s">
        <v>6530</v>
      </c>
      <c r="O9053" t="s">
        <v>5758</v>
      </c>
      <c r="P9053" t="s">
        <v>74091</v>
      </c>
      <c r="Q9053" t="s">
        <v>74092</v>
      </c>
      <c r="R9053" t="str">
        <f t="shared" si="282"/>
        <v>安丘</v>
      </c>
      <c r="S9053" t="str">
        <f t="shared" si="283"/>
        <v>0115</v>
      </c>
    </row>
    <row r="9054" spans="1:19">
      <c r="A9054" t="s">
        <v>74093</v>
      </c>
      <c r="B9054" t="s">
        <v>74094</v>
      </c>
      <c r="C9054" t="s">
        <v>49</v>
      </c>
      <c r="D9054" t="s">
        <v>74095</v>
      </c>
      <c r="E9054" t="s">
        <v>70196</v>
      </c>
      <c r="F9054" t="s">
        <v>74096</v>
      </c>
      <c r="G9054" t="s">
        <v>74097</v>
      </c>
      <c r="H9054" t="s">
        <v>74098</v>
      </c>
      <c r="I9054" t="s">
        <v>4813</v>
      </c>
      <c r="J9054" t="s">
        <v>9133</v>
      </c>
      <c r="K9054" t="s">
        <v>9134</v>
      </c>
      <c r="L9054" t="s">
        <v>148</v>
      </c>
      <c r="M9054" t="s">
        <v>5272</v>
      </c>
      <c r="N9054" t="s">
        <v>5273</v>
      </c>
      <c r="O9054" t="s">
        <v>9135</v>
      </c>
      <c r="P9054" t="s">
        <v>73010</v>
      </c>
      <c r="R9054" t="str">
        <f t="shared" si="282"/>
        <v>寒亭</v>
      </c>
      <c r="S9054" t="str">
        <f t="shared" si="283"/>
        <v>0115</v>
      </c>
    </row>
    <row r="9055" spans="1:19">
      <c r="A9055" t="s">
        <v>74099</v>
      </c>
      <c r="B9055" t="s">
        <v>74100</v>
      </c>
      <c r="C9055" t="s">
        <v>49</v>
      </c>
      <c r="D9055" t="s">
        <v>74101</v>
      </c>
      <c r="E9055" t="s">
        <v>70196</v>
      </c>
      <c r="F9055" t="s">
        <v>74102</v>
      </c>
      <c r="G9055" t="s">
        <v>74103</v>
      </c>
      <c r="H9055" t="s">
        <v>74104</v>
      </c>
      <c r="I9055" t="s">
        <v>4852</v>
      </c>
      <c r="J9055" t="s">
        <v>7053</v>
      </c>
      <c r="K9055" t="s">
        <v>7054</v>
      </c>
      <c r="L9055" t="s">
        <v>60</v>
      </c>
      <c r="M9055" t="s">
        <v>5888</v>
      </c>
      <c r="N9055" t="s">
        <v>4972</v>
      </c>
      <c r="O9055" t="s">
        <v>7055</v>
      </c>
      <c r="P9055" t="s">
        <v>74105</v>
      </c>
      <c r="Q9055" t="s">
        <v>74106</v>
      </c>
      <c r="R9055" t="str">
        <f t="shared" si="282"/>
        <v>奎文</v>
      </c>
      <c r="S9055" t="str">
        <f t="shared" si="283"/>
        <v>0115</v>
      </c>
    </row>
    <row r="9056" spans="1:19">
      <c r="A9056" t="s">
        <v>74107</v>
      </c>
      <c r="B9056" t="s">
        <v>74108</v>
      </c>
      <c r="C9056" t="s">
        <v>49</v>
      </c>
      <c r="D9056" t="s">
        <v>74109</v>
      </c>
      <c r="E9056" t="s">
        <v>70196</v>
      </c>
      <c r="F9056" t="s">
        <v>74110</v>
      </c>
      <c r="G9056" t="s">
        <v>74111</v>
      </c>
      <c r="H9056" t="s">
        <v>74112</v>
      </c>
      <c r="I9056" t="s">
        <v>4841</v>
      </c>
      <c r="J9056" t="s">
        <v>20235</v>
      </c>
      <c r="K9056" t="s">
        <v>20236</v>
      </c>
      <c r="L9056" t="s">
        <v>1136</v>
      </c>
      <c r="M9056" t="s">
        <v>6413</v>
      </c>
      <c r="O9056" t="s">
        <v>20237</v>
      </c>
      <c r="P9056" t="s">
        <v>74113</v>
      </c>
      <c r="Q9056" t="s">
        <v>74114</v>
      </c>
      <c r="R9056" t="str">
        <f t="shared" si="282"/>
        <v>昌乐</v>
      </c>
      <c r="S9056" t="str">
        <f t="shared" si="283"/>
        <v>0115</v>
      </c>
    </row>
    <row r="9057" spans="1:19">
      <c r="A9057" t="s">
        <v>74115</v>
      </c>
      <c r="B9057" t="s">
        <v>74116</v>
      </c>
      <c r="C9057" t="s">
        <v>49</v>
      </c>
      <c r="D9057" t="s">
        <v>74117</v>
      </c>
      <c r="E9057" t="s">
        <v>74118</v>
      </c>
      <c r="F9057" t="s">
        <v>74119</v>
      </c>
      <c r="G9057" t="s">
        <v>74120</v>
      </c>
      <c r="H9057" t="s">
        <v>74121</v>
      </c>
      <c r="I9057" t="s">
        <v>7308</v>
      </c>
      <c r="J9057" t="s">
        <v>5122</v>
      </c>
      <c r="K9057" t="s">
        <v>5123</v>
      </c>
      <c r="N9057" t="s">
        <v>4959</v>
      </c>
      <c r="O9057" t="s">
        <v>5124</v>
      </c>
      <c r="R9057" t="str">
        <f t="shared" si="282"/>
        <v/>
      </c>
      <c r="S9057" t="str">
        <f t="shared" si="283"/>
        <v>0115</v>
      </c>
    </row>
    <row r="9058" spans="1:19">
      <c r="A9058" t="s">
        <v>74122</v>
      </c>
      <c r="B9058" t="s">
        <v>74123</v>
      </c>
      <c r="C9058" t="s">
        <v>49</v>
      </c>
      <c r="D9058" t="s">
        <v>74124</v>
      </c>
      <c r="E9058" t="s">
        <v>71340</v>
      </c>
      <c r="F9058" t="s">
        <v>74125</v>
      </c>
      <c r="G9058" t="s">
        <v>74126</v>
      </c>
      <c r="H9058" t="s">
        <v>74127</v>
      </c>
      <c r="I9058" t="s">
        <v>4955</v>
      </c>
      <c r="J9058" t="s">
        <v>29876</v>
      </c>
      <c r="K9058" t="s">
        <v>29877</v>
      </c>
      <c r="L9058" t="s">
        <v>50</v>
      </c>
      <c r="M9058" t="s">
        <v>5721</v>
      </c>
      <c r="O9058" t="s">
        <v>29878</v>
      </c>
      <c r="P9058" t="s">
        <v>73534</v>
      </c>
      <c r="Q9058" t="s">
        <v>74128</v>
      </c>
      <c r="R9058" t="str">
        <f t="shared" si="282"/>
        <v>青州</v>
      </c>
      <c r="S9058" t="str">
        <f t="shared" si="283"/>
        <v>0115</v>
      </c>
    </row>
    <row r="9059" spans="1:19">
      <c r="A9059" t="s">
        <v>74129</v>
      </c>
      <c r="B9059" t="s">
        <v>74130</v>
      </c>
      <c r="C9059" t="s">
        <v>49</v>
      </c>
      <c r="D9059" t="s">
        <v>74131</v>
      </c>
      <c r="E9059" t="s">
        <v>74132</v>
      </c>
      <c r="F9059" t="s">
        <v>74133</v>
      </c>
      <c r="G9059" t="s">
        <v>74134</v>
      </c>
      <c r="H9059" t="s">
        <v>74135</v>
      </c>
      <c r="I9059" t="s">
        <v>4828</v>
      </c>
      <c r="J9059" t="s">
        <v>6973</v>
      </c>
      <c r="K9059" t="s">
        <v>6974</v>
      </c>
      <c r="L9059" t="s">
        <v>60</v>
      </c>
      <c r="M9059" t="s">
        <v>5511</v>
      </c>
      <c r="N9059" t="s">
        <v>4933</v>
      </c>
      <c r="O9059" t="s">
        <v>6975</v>
      </c>
      <c r="P9059" t="s">
        <v>74136</v>
      </c>
      <c r="R9059" t="str">
        <f t="shared" si="282"/>
        <v>奎文</v>
      </c>
      <c r="S9059" t="str">
        <f t="shared" si="283"/>
        <v>0115</v>
      </c>
    </row>
    <row r="9060" spans="1:19">
      <c r="A9060" t="s">
        <v>74137</v>
      </c>
      <c r="B9060" t="s">
        <v>74138</v>
      </c>
      <c r="C9060" t="s">
        <v>49</v>
      </c>
      <c r="D9060" t="s">
        <v>74139</v>
      </c>
      <c r="E9060" t="s">
        <v>70188</v>
      </c>
      <c r="F9060" t="s">
        <v>74140</v>
      </c>
      <c r="G9060" t="s">
        <v>74141</v>
      </c>
      <c r="H9060" t="s">
        <v>74142</v>
      </c>
      <c r="I9060" t="s">
        <v>12119</v>
      </c>
      <c r="J9060" t="s">
        <v>12758</v>
      </c>
      <c r="K9060" t="s">
        <v>12759</v>
      </c>
      <c r="L9060" t="s">
        <v>1136</v>
      </c>
      <c r="M9060" t="s">
        <v>5210</v>
      </c>
      <c r="N9060" t="s">
        <v>4892</v>
      </c>
      <c r="O9060" t="s">
        <v>12760</v>
      </c>
      <c r="P9060" t="s">
        <v>74143</v>
      </c>
      <c r="Q9060" t="s">
        <v>74144</v>
      </c>
      <c r="R9060" t="str">
        <f t="shared" si="282"/>
        <v>昌乐</v>
      </c>
      <c r="S9060" t="str">
        <f t="shared" si="283"/>
        <v>0115</v>
      </c>
    </row>
    <row r="9061" spans="1:19">
      <c r="A9061" t="s">
        <v>74145</v>
      </c>
      <c r="B9061" t="s">
        <v>74146</v>
      </c>
      <c r="C9061" t="s">
        <v>49</v>
      </c>
      <c r="D9061" t="s">
        <v>74147</v>
      </c>
      <c r="E9061" t="s">
        <v>70196</v>
      </c>
      <c r="F9061" t="s">
        <v>74148</v>
      </c>
      <c r="G9061" t="s">
        <v>74149</v>
      </c>
      <c r="H9061" t="s">
        <v>74150</v>
      </c>
      <c r="I9061" t="s">
        <v>5052</v>
      </c>
      <c r="J9061" t="s">
        <v>6357</v>
      </c>
      <c r="K9061" t="s">
        <v>6358</v>
      </c>
      <c r="L9061" t="s">
        <v>60</v>
      </c>
      <c r="M9061" t="s">
        <v>5999</v>
      </c>
      <c r="N9061" t="s">
        <v>5801</v>
      </c>
      <c r="O9061" t="s">
        <v>6359</v>
      </c>
      <c r="P9061" t="s">
        <v>74151</v>
      </c>
      <c r="R9061" t="str">
        <f t="shared" si="282"/>
        <v>奎文</v>
      </c>
      <c r="S9061" t="str">
        <f t="shared" si="283"/>
        <v>0115</v>
      </c>
    </row>
    <row r="9062" spans="1:19">
      <c r="A9062" t="s">
        <v>74152</v>
      </c>
      <c r="B9062" t="s">
        <v>74084</v>
      </c>
      <c r="C9062" t="s">
        <v>49</v>
      </c>
      <c r="D9062" t="s">
        <v>74153</v>
      </c>
      <c r="E9062" t="s">
        <v>70196</v>
      </c>
      <c r="F9062" t="s">
        <v>74154</v>
      </c>
      <c r="G9062" t="s">
        <v>74155</v>
      </c>
      <c r="H9062" t="s">
        <v>74156</v>
      </c>
      <c r="I9062" t="s">
        <v>4852</v>
      </c>
      <c r="J9062" t="s">
        <v>71240</v>
      </c>
      <c r="K9062" t="s">
        <v>71241</v>
      </c>
      <c r="L9062" t="s">
        <v>60</v>
      </c>
      <c r="M9062" t="s">
        <v>4774</v>
      </c>
      <c r="N9062" t="s">
        <v>16070</v>
      </c>
      <c r="O9062" t="s">
        <v>71242</v>
      </c>
      <c r="P9062" t="s">
        <v>74157</v>
      </c>
      <c r="Q9062" t="s">
        <v>74158</v>
      </c>
      <c r="R9062" t="str">
        <f t="shared" si="282"/>
        <v>奎文</v>
      </c>
      <c r="S9062" t="str">
        <f t="shared" si="283"/>
        <v>0115</v>
      </c>
    </row>
    <row r="9063" spans="1:19">
      <c r="A9063" t="s">
        <v>74159</v>
      </c>
      <c r="B9063" t="s">
        <v>74160</v>
      </c>
      <c r="C9063" t="s">
        <v>49</v>
      </c>
      <c r="D9063" t="s">
        <v>74161</v>
      </c>
      <c r="E9063" t="s">
        <v>70188</v>
      </c>
      <c r="F9063" t="s">
        <v>74162</v>
      </c>
      <c r="G9063" t="s">
        <v>74163</v>
      </c>
      <c r="H9063" t="s">
        <v>74164</v>
      </c>
      <c r="I9063" t="s">
        <v>12119</v>
      </c>
      <c r="J9063" t="s">
        <v>4969</v>
      </c>
      <c r="K9063" t="s">
        <v>4970</v>
      </c>
      <c r="L9063" t="s">
        <v>237</v>
      </c>
      <c r="M9063" t="s">
        <v>4971</v>
      </c>
      <c r="N9063" t="s">
        <v>4919</v>
      </c>
      <c r="Q9063" t="s">
        <v>74165</v>
      </c>
      <c r="R9063" t="str">
        <f t="shared" si="282"/>
        <v>潍城</v>
      </c>
      <c r="S9063" t="str">
        <f t="shared" si="283"/>
        <v>0115</v>
      </c>
    </row>
    <row r="9064" spans="1:19">
      <c r="A9064" t="s">
        <v>74166</v>
      </c>
      <c r="B9064" t="s">
        <v>74167</v>
      </c>
      <c r="C9064" t="s">
        <v>49</v>
      </c>
      <c r="D9064" t="s">
        <v>74168</v>
      </c>
      <c r="E9064" t="s">
        <v>71355</v>
      </c>
      <c r="F9064" t="s">
        <v>74169</v>
      </c>
      <c r="G9064" t="s">
        <v>74170</v>
      </c>
      <c r="H9064" t="s">
        <v>74171</v>
      </c>
      <c r="I9064" t="s">
        <v>4852</v>
      </c>
      <c r="J9064" t="s">
        <v>12900</v>
      </c>
      <c r="K9064" t="s">
        <v>12901</v>
      </c>
      <c r="L9064" t="s">
        <v>148</v>
      </c>
      <c r="M9064" t="s">
        <v>5580</v>
      </c>
      <c r="O9064" t="s">
        <v>12902</v>
      </c>
      <c r="P9064" t="s">
        <v>74172</v>
      </c>
      <c r="Q9064" t="s">
        <v>74173</v>
      </c>
      <c r="R9064" t="str">
        <f t="shared" si="282"/>
        <v>寒亭</v>
      </c>
      <c r="S9064" t="str">
        <f t="shared" si="283"/>
        <v>0115</v>
      </c>
    </row>
    <row r="9065" spans="1:19">
      <c r="A9065" t="s">
        <v>74174</v>
      </c>
      <c r="B9065" t="s">
        <v>74175</v>
      </c>
      <c r="C9065" t="s">
        <v>49</v>
      </c>
      <c r="D9065" t="s">
        <v>74176</v>
      </c>
      <c r="E9065" t="s">
        <v>70196</v>
      </c>
      <c r="F9065" t="s">
        <v>74177</v>
      </c>
      <c r="G9065" t="s">
        <v>74178</v>
      </c>
      <c r="H9065" t="s">
        <v>74179</v>
      </c>
      <c r="I9065" t="s">
        <v>4852</v>
      </c>
      <c r="J9065" t="s">
        <v>14692</v>
      </c>
      <c r="K9065" t="s">
        <v>14693</v>
      </c>
      <c r="L9065" t="s">
        <v>123</v>
      </c>
      <c r="M9065" t="s">
        <v>14694</v>
      </c>
      <c r="N9065" t="s">
        <v>4919</v>
      </c>
      <c r="O9065" t="s">
        <v>14695</v>
      </c>
      <c r="P9065" t="s">
        <v>74180</v>
      </c>
      <c r="Q9065" t="s">
        <v>74181</v>
      </c>
      <c r="R9065" t="str">
        <f t="shared" si="282"/>
        <v>诸城</v>
      </c>
      <c r="S9065" t="str">
        <f t="shared" si="283"/>
        <v>0115</v>
      </c>
    </row>
    <row r="9066" spans="1:19">
      <c r="A9066" t="s">
        <v>74182</v>
      </c>
      <c r="B9066" t="s">
        <v>74183</v>
      </c>
      <c r="C9066" t="s">
        <v>49</v>
      </c>
      <c r="D9066" t="s">
        <v>74184</v>
      </c>
      <c r="E9066" t="s">
        <v>70188</v>
      </c>
      <c r="F9066" t="s">
        <v>74185</v>
      </c>
      <c r="G9066" t="s">
        <v>74186</v>
      </c>
      <c r="H9066" t="s">
        <v>74187</v>
      </c>
      <c r="I9066" t="s">
        <v>12119</v>
      </c>
      <c r="J9066" t="s">
        <v>5258</v>
      </c>
      <c r="K9066" t="s">
        <v>5259</v>
      </c>
      <c r="L9066" t="s">
        <v>50</v>
      </c>
      <c r="M9066" t="s">
        <v>5260</v>
      </c>
      <c r="N9066" t="s">
        <v>5487</v>
      </c>
      <c r="O9066" t="s">
        <v>5261</v>
      </c>
      <c r="P9066" t="s">
        <v>74188</v>
      </c>
      <c r="R9066" t="str">
        <f t="shared" si="282"/>
        <v>青州</v>
      </c>
      <c r="S9066" t="str">
        <f t="shared" si="283"/>
        <v>0115</v>
      </c>
    </row>
    <row r="9067" spans="1:19">
      <c r="A9067" t="s">
        <v>74189</v>
      </c>
      <c r="B9067" t="s">
        <v>74190</v>
      </c>
      <c r="C9067" t="s">
        <v>49</v>
      </c>
      <c r="D9067" t="s">
        <v>74191</v>
      </c>
      <c r="E9067" t="s">
        <v>70188</v>
      </c>
      <c r="F9067" t="s">
        <v>74192</v>
      </c>
      <c r="G9067" t="s">
        <v>74193</v>
      </c>
      <c r="H9067" t="s">
        <v>74194</v>
      </c>
      <c r="I9067" t="s">
        <v>12844</v>
      </c>
      <c r="J9067" t="s">
        <v>4829</v>
      </c>
      <c r="K9067" t="s">
        <v>4830</v>
      </c>
      <c r="L9067" t="s">
        <v>114</v>
      </c>
      <c r="M9067" t="s">
        <v>4831</v>
      </c>
      <c r="N9067" t="s">
        <v>4845</v>
      </c>
      <c r="O9067" t="s">
        <v>4833</v>
      </c>
      <c r="P9067" t="s">
        <v>74195</v>
      </c>
      <c r="Q9067" t="s">
        <v>74196</v>
      </c>
      <c r="R9067" t="str">
        <f t="shared" si="282"/>
        <v>高密</v>
      </c>
      <c r="S9067" t="str">
        <f t="shared" si="283"/>
        <v>0115</v>
      </c>
    </row>
    <row r="9068" spans="1:19">
      <c r="A9068" t="s">
        <v>74197</v>
      </c>
      <c r="B9068" t="s">
        <v>74198</v>
      </c>
      <c r="C9068" t="s">
        <v>49</v>
      </c>
      <c r="D9068" t="s">
        <v>74199</v>
      </c>
      <c r="E9068" t="s">
        <v>70188</v>
      </c>
      <c r="F9068" t="s">
        <v>74200</v>
      </c>
      <c r="G9068" t="s">
        <v>74201</v>
      </c>
      <c r="H9068" t="s">
        <v>74202</v>
      </c>
      <c r="I9068" t="s">
        <v>12119</v>
      </c>
      <c r="J9068" t="s">
        <v>9438</v>
      </c>
      <c r="K9068" t="s">
        <v>12306</v>
      </c>
      <c r="L9068" t="s">
        <v>237</v>
      </c>
      <c r="M9068" t="s">
        <v>5247</v>
      </c>
      <c r="O9068" t="s">
        <v>12307</v>
      </c>
      <c r="P9068" t="s">
        <v>74203</v>
      </c>
      <c r="Q9068" t="s">
        <v>74204</v>
      </c>
      <c r="R9068" t="str">
        <f t="shared" si="282"/>
        <v>潍城</v>
      </c>
      <c r="S9068" t="str">
        <f t="shared" si="283"/>
        <v>0115</v>
      </c>
    </row>
    <row r="9069" spans="1:19">
      <c r="A9069" t="s">
        <v>3786</v>
      </c>
      <c r="B9069" t="s">
        <v>74205</v>
      </c>
      <c r="C9069" t="s">
        <v>49</v>
      </c>
      <c r="D9069" t="s">
        <v>74206</v>
      </c>
      <c r="E9069" t="s">
        <v>70196</v>
      </c>
      <c r="F9069" t="s">
        <v>74207</v>
      </c>
      <c r="G9069" t="s">
        <v>3784</v>
      </c>
      <c r="H9069" t="s">
        <v>74208</v>
      </c>
      <c r="I9069" t="s">
        <v>5282</v>
      </c>
      <c r="J9069" t="s">
        <v>12501</v>
      </c>
      <c r="K9069" t="s">
        <v>12502</v>
      </c>
      <c r="L9069" t="s">
        <v>50</v>
      </c>
      <c r="M9069" t="s">
        <v>4855</v>
      </c>
      <c r="N9069" t="s">
        <v>5211</v>
      </c>
      <c r="O9069" t="s">
        <v>12503</v>
      </c>
      <c r="P9069" t="s">
        <v>74209</v>
      </c>
      <c r="R9069" t="str">
        <f t="shared" si="282"/>
        <v>青州</v>
      </c>
      <c r="S9069" t="str">
        <f t="shared" si="283"/>
        <v>0115</v>
      </c>
    </row>
    <row r="9070" spans="1:19">
      <c r="A9070" t="s">
        <v>74210</v>
      </c>
      <c r="B9070" t="s">
        <v>74211</v>
      </c>
      <c r="C9070" t="s">
        <v>49</v>
      </c>
      <c r="D9070" t="s">
        <v>74212</v>
      </c>
      <c r="E9070" t="s">
        <v>74213</v>
      </c>
      <c r="F9070" t="s">
        <v>74214</v>
      </c>
      <c r="G9070" t="s">
        <v>74215</v>
      </c>
      <c r="H9070" t="s">
        <v>74216</v>
      </c>
      <c r="I9070" t="s">
        <v>4828</v>
      </c>
      <c r="J9070" t="s">
        <v>5270</v>
      </c>
      <c r="K9070" t="s">
        <v>5271</v>
      </c>
      <c r="L9070" t="s">
        <v>148</v>
      </c>
      <c r="M9070" t="s">
        <v>5272</v>
      </c>
      <c r="N9070" t="s">
        <v>5487</v>
      </c>
      <c r="O9070" t="s">
        <v>5274</v>
      </c>
      <c r="P9070" t="s">
        <v>74217</v>
      </c>
      <c r="R9070" t="str">
        <f t="shared" si="282"/>
        <v>寒亭</v>
      </c>
      <c r="S9070" t="str">
        <f t="shared" si="283"/>
        <v>0115</v>
      </c>
    </row>
    <row r="9071" spans="1:19">
      <c r="A9071" t="s">
        <v>74218</v>
      </c>
      <c r="B9071" t="s">
        <v>74219</v>
      </c>
      <c r="C9071" t="s">
        <v>49</v>
      </c>
      <c r="D9071" t="s">
        <v>74220</v>
      </c>
      <c r="E9071" t="s">
        <v>70196</v>
      </c>
      <c r="F9071" t="s">
        <v>74221</v>
      </c>
      <c r="G9071" t="s">
        <v>74222</v>
      </c>
      <c r="H9071" t="s">
        <v>74223</v>
      </c>
      <c r="I9071" t="s">
        <v>4771</v>
      </c>
      <c r="J9071" t="s">
        <v>8305</v>
      </c>
      <c r="K9071" t="s">
        <v>8306</v>
      </c>
      <c r="L9071" t="s">
        <v>60</v>
      </c>
      <c r="M9071" t="s">
        <v>5511</v>
      </c>
      <c r="N9071" t="s">
        <v>5030</v>
      </c>
      <c r="O9071" t="s">
        <v>8307</v>
      </c>
      <c r="P9071" t="s">
        <v>74224</v>
      </c>
      <c r="Q9071" t="s">
        <v>74225</v>
      </c>
      <c r="R9071" t="str">
        <f t="shared" si="282"/>
        <v>奎文</v>
      </c>
      <c r="S9071" t="str">
        <f t="shared" si="283"/>
        <v>0115</v>
      </c>
    </row>
    <row r="9072" spans="1:19">
      <c r="A9072" t="s">
        <v>74226</v>
      </c>
      <c r="B9072" t="s">
        <v>74227</v>
      </c>
      <c r="C9072" t="s">
        <v>49</v>
      </c>
      <c r="D9072" t="s">
        <v>74228</v>
      </c>
      <c r="E9072" t="s">
        <v>70196</v>
      </c>
      <c r="F9072" t="s">
        <v>74229</v>
      </c>
      <c r="G9072" t="s">
        <v>74230</v>
      </c>
      <c r="H9072" t="s">
        <v>70762</v>
      </c>
      <c r="I9072" t="s">
        <v>4852</v>
      </c>
      <c r="J9072" t="s">
        <v>13985</v>
      </c>
      <c r="K9072" t="s">
        <v>13986</v>
      </c>
      <c r="L9072" t="s">
        <v>148</v>
      </c>
      <c r="M9072" t="s">
        <v>5580</v>
      </c>
      <c r="N9072" t="s">
        <v>4933</v>
      </c>
      <c r="O9072" t="s">
        <v>13987</v>
      </c>
      <c r="P9072" t="s">
        <v>74231</v>
      </c>
      <c r="Q9072" t="s">
        <v>74232</v>
      </c>
      <c r="R9072" t="str">
        <f t="shared" si="282"/>
        <v>寒亭</v>
      </c>
      <c r="S9072" t="str">
        <f t="shared" si="283"/>
        <v>0115</v>
      </c>
    </row>
    <row r="9073" spans="1:19">
      <c r="A9073" t="s">
        <v>3738</v>
      </c>
      <c r="B9073" t="s">
        <v>74233</v>
      </c>
      <c r="C9073" t="s">
        <v>49</v>
      </c>
      <c r="D9073" t="s">
        <v>74234</v>
      </c>
      <c r="E9073" t="s">
        <v>70188</v>
      </c>
      <c r="F9073" t="s">
        <v>74235</v>
      </c>
      <c r="G9073" t="s">
        <v>3736</v>
      </c>
      <c r="H9073" t="s">
        <v>74236</v>
      </c>
      <c r="I9073" t="s">
        <v>12119</v>
      </c>
      <c r="J9073" t="s">
        <v>6983</v>
      </c>
      <c r="K9073" t="s">
        <v>6984</v>
      </c>
      <c r="L9073" t="s">
        <v>95</v>
      </c>
      <c r="M9073" t="s">
        <v>5682</v>
      </c>
      <c r="N9073" t="s">
        <v>5030</v>
      </c>
      <c r="O9073" t="s">
        <v>6986</v>
      </c>
      <c r="P9073" t="s">
        <v>74237</v>
      </c>
      <c r="R9073" t="str">
        <f t="shared" si="282"/>
        <v>安丘</v>
      </c>
      <c r="S9073" t="str">
        <f t="shared" si="283"/>
        <v>0115</v>
      </c>
    </row>
    <row r="9074" spans="1:19">
      <c r="A9074" t="s">
        <v>74238</v>
      </c>
      <c r="B9074" t="s">
        <v>74239</v>
      </c>
      <c r="C9074" t="s">
        <v>49</v>
      </c>
      <c r="D9074" t="s">
        <v>74240</v>
      </c>
      <c r="E9074" t="s">
        <v>70196</v>
      </c>
      <c r="F9074" t="s">
        <v>74241</v>
      </c>
      <c r="G9074" t="s">
        <v>74242</v>
      </c>
      <c r="H9074" t="s">
        <v>74243</v>
      </c>
      <c r="I9074" t="s">
        <v>4771</v>
      </c>
      <c r="J9074" t="s">
        <v>13302</v>
      </c>
      <c r="K9074" t="s">
        <v>13303</v>
      </c>
      <c r="L9074" t="s">
        <v>77</v>
      </c>
      <c r="M9074" t="s">
        <v>5812</v>
      </c>
      <c r="N9074" t="s">
        <v>5017</v>
      </c>
      <c r="O9074" t="s">
        <v>13304</v>
      </c>
      <c r="P9074" t="s">
        <v>74244</v>
      </c>
      <c r="Q9074" t="s">
        <v>74245</v>
      </c>
      <c r="R9074" t="str">
        <f t="shared" si="282"/>
        <v>临朐</v>
      </c>
      <c r="S9074" t="str">
        <f t="shared" si="283"/>
        <v>0115</v>
      </c>
    </row>
    <row r="9075" spans="1:19">
      <c r="A9075" t="s">
        <v>74246</v>
      </c>
      <c r="B9075" t="s">
        <v>74247</v>
      </c>
      <c r="C9075" t="s">
        <v>49</v>
      </c>
      <c r="D9075" t="s">
        <v>74248</v>
      </c>
      <c r="E9075" t="s">
        <v>70196</v>
      </c>
      <c r="F9075" t="s">
        <v>74249</v>
      </c>
      <c r="G9075" t="s">
        <v>74250</v>
      </c>
      <c r="H9075" t="s">
        <v>74251</v>
      </c>
      <c r="I9075" t="s">
        <v>4852</v>
      </c>
      <c r="J9075" t="s">
        <v>7705</v>
      </c>
      <c r="K9075" t="s">
        <v>7706</v>
      </c>
      <c r="L9075" t="s">
        <v>105</v>
      </c>
      <c r="M9075" t="s">
        <v>5089</v>
      </c>
      <c r="N9075" t="s">
        <v>5017</v>
      </c>
      <c r="O9075" t="s">
        <v>7707</v>
      </c>
      <c r="P9075" t="s">
        <v>74252</v>
      </c>
      <c r="Q9075" t="s">
        <v>74253</v>
      </c>
      <c r="R9075" t="str">
        <f t="shared" si="282"/>
        <v>寿光</v>
      </c>
      <c r="S9075" t="str">
        <f t="shared" si="283"/>
        <v>0115</v>
      </c>
    </row>
    <row r="9076" spans="1:19">
      <c r="A9076" t="s">
        <v>74254</v>
      </c>
      <c r="B9076" t="s">
        <v>74255</v>
      </c>
      <c r="C9076" t="s">
        <v>49</v>
      </c>
      <c r="D9076" t="s">
        <v>74256</v>
      </c>
      <c r="E9076" t="s">
        <v>70196</v>
      </c>
      <c r="F9076" t="s">
        <v>74257</v>
      </c>
      <c r="G9076" t="s">
        <v>74258</v>
      </c>
      <c r="H9076" t="s">
        <v>74259</v>
      </c>
      <c r="I9076" t="s">
        <v>4852</v>
      </c>
      <c r="J9076" t="s">
        <v>13443</v>
      </c>
      <c r="K9076" t="s">
        <v>13444</v>
      </c>
      <c r="L9076" t="s">
        <v>123</v>
      </c>
      <c r="M9076" t="s">
        <v>7210</v>
      </c>
      <c r="N9076" t="s">
        <v>4919</v>
      </c>
      <c r="O9076" t="s">
        <v>13445</v>
      </c>
      <c r="P9076" t="s">
        <v>74260</v>
      </c>
      <c r="R9076" t="str">
        <f t="shared" si="282"/>
        <v>诸城</v>
      </c>
      <c r="S9076" t="str">
        <f t="shared" si="283"/>
        <v>0115</v>
      </c>
    </row>
    <row r="9077" spans="1:19">
      <c r="A9077" t="s">
        <v>74261</v>
      </c>
      <c r="B9077" t="s">
        <v>74262</v>
      </c>
      <c r="C9077" t="s">
        <v>49</v>
      </c>
      <c r="D9077" t="s">
        <v>74263</v>
      </c>
      <c r="E9077" t="s">
        <v>70196</v>
      </c>
      <c r="F9077" t="s">
        <v>74264</v>
      </c>
      <c r="G9077" t="s">
        <v>74265</v>
      </c>
      <c r="H9077" t="s">
        <v>74266</v>
      </c>
      <c r="I9077" t="s">
        <v>4828</v>
      </c>
      <c r="J9077" t="s">
        <v>12064</v>
      </c>
      <c r="K9077" t="s">
        <v>12065</v>
      </c>
      <c r="L9077" t="s">
        <v>1136</v>
      </c>
      <c r="M9077" t="s">
        <v>5210</v>
      </c>
      <c r="N9077" t="s">
        <v>5939</v>
      </c>
      <c r="O9077" t="s">
        <v>12066</v>
      </c>
      <c r="P9077" t="s">
        <v>74267</v>
      </c>
      <c r="R9077" t="str">
        <f t="shared" si="282"/>
        <v>昌乐</v>
      </c>
      <c r="S9077" t="str">
        <f t="shared" si="283"/>
        <v>0115</v>
      </c>
    </row>
    <row r="9078" spans="1:19">
      <c r="A9078" t="s">
        <v>74268</v>
      </c>
      <c r="B9078" t="s">
        <v>74269</v>
      </c>
      <c r="C9078" t="s">
        <v>49</v>
      </c>
      <c r="D9078" t="s">
        <v>74270</v>
      </c>
      <c r="E9078" t="s">
        <v>70196</v>
      </c>
      <c r="F9078" t="s">
        <v>74271</v>
      </c>
      <c r="G9078" t="s">
        <v>74272</v>
      </c>
      <c r="H9078" t="s">
        <v>74273</v>
      </c>
      <c r="I9078" t="s">
        <v>74274</v>
      </c>
      <c r="J9078" t="s">
        <v>5987</v>
      </c>
      <c r="K9078" t="s">
        <v>5988</v>
      </c>
      <c r="L9078" t="s">
        <v>95</v>
      </c>
      <c r="M9078" t="s">
        <v>5042</v>
      </c>
      <c r="N9078" t="s">
        <v>5112</v>
      </c>
      <c r="O9078" t="s">
        <v>5989</v>
      </c>
      <c r="P9078" t="s">
        <v>74275</v>
      </c>
      <c r="Q9078" t="s">
        <v>74276</v>
      </c>
      <c r="R9078" t="str">
        <f t="shared" si="282"/>
        <v>安丘</v>
      </c>
      <c r="S9078" t="str">
        <f t="shared" si="283"/>
        <v>0115</v>
      </c>
    </row>
    <row r="9079" spans="1:19">
      <c r="A9079" t="s">
        <v>74277</v>
      </c>
      <c r="B9079" t="s">
        <v>74278</v>
      </c>
      <c r="C9079" t="s">
        <v>49</v>
      </c>
      <c r="D9079" t="s">
        <v>74279</v>
      </c>
      <c r="E9079" t="s">
        <v>70196</v>
      </c>
      <c r="F9079" t="s">
        <v>74280</v>
      </c>
      <c r="G9079" t="s">
        <v>74281</v>
      </c>
      <c r="H9079" t="s">
        <v>74282</v>
      </c>
      <c r="I9079" t="s">
        <v>4852</v>
      </c>
      <c r="J9079" t="s">
        <v>7963</v>
      </c>
      <c r="K9079" t="s">
        <v>7964</v>
      </c>
      <c r="L9079" t="s">
        <v>60</v>
      </c>
      <c r="M9079" t="s">
        <v>5511</v>
      </c>
      <c r="N9079" t="s">
        <v>5939</v>
      </c>
      <c r="O9079" t="s">
        <v>7965</v>
      </c>
      <c r="P9079" t="s">
        <v>74283</v>
      </c>
      <c r="Q9079" t="s">
        <v>74284</v>
      </c>
      <c r="R9079" t="str">
        <f t="shared" si="282"/>
        <v>奎文</v>
      </c>
      <c r="S9079" t="str">
        <f t="shared" si="283"/>
        <v>0115</v>
      </c>
    </row>
    <row r="9080" spans="1:19">
      <c r="A9080" t="s">
        <v>74285</v>
      </c>
      <c r="B9080" t="s">
        <v>74286</v>
      </c>
      <c r="C9080" t="s">
        <v>49</v>
      </c>
      <c r="D9080" t="s">
        <v>74287</v>
      </c>
      <c r="E9080" t="s">
        <v>70196</v>
      </c>
      <c r="F9080" t="s">
        <v>74288</v>
      </c>
      <c r="G9080" t="s">
        <v>74289</v>
      </c>
      <c r="H9080" t="s">
        <v>74290</v>
      </c>
      <c r="I9080" t="s">
        <v>4852</v>
      </c>
      <c r="J9080" t="s">
        <v>14104</v>
      </c>
      <c r="K9080" t="s">
        <v>14105</v>
      </c>
      <c r="L9080" t="s">
        <v>114</v>
      </c>
      <c r="M9080" t="s">
        <v>4918</v>
      </c>
      <c r="N9080" t="s">
        <v>5421</v>
      </c>
      <c r="O9080" t="s">
        <v>14106</v>
      </c>
      <c r="P9080" t="s">
        <v>74291</v>
      </c>
      <c r="Q9080" t="s">
        <v>74292</v>
      </c>
      <c r="R9080" t="str">
        <f t="shared" si="282"/>
        <v>高密</v>
      </c>
      <c r="S9080" t="str">
        <f t="shared" si="283"/>
        <v>0115</v>
      </c>
    </row>
    <row r="9081" spans="1:19">
      <c r="A9081" t="s">
        <v>74293</v>
      </c>
      <c r="B9081" t="s">
        <v>74294</v>
      </c>
      <c r="C9081" t="s">
        <v>49</v>
      </c>
      <c r="D9081" t="s">
        <v>74295</v>
      </c>
      <c r="E9081" t="s">
        <v>70196</v>
      </c>
      <c r="F9081" t="s">
        <v>74296</v>
      </c>
      <c r="G9081" t="s">
        <v>74297</v>
      </c>
      <c r="H9081" t="s">
        <v>74298</v>
      </c>
      <c r="I9081" t="s">
        <v>5327</v>
      </c>
      <c r="J9081" t="s">
        <v>8252</v>
      </c>
      <c r="K9081" t="s">
        <v>8253</v>
      </c>
      <c r="L9081" t="s">
        <v>105</v>
      </c>
      <c r="M9081" t="s">
        <v>5176</v>
      </c>
      <c r="N9081" t="s">
        <v>4946</v>
      </c>
      <c r="O9081" t="s">
        <v>8254</v>
      </c>
      <c r="P9081" t="s">
        <v>74299</v>
      </c>
      <c r="Q9081" t="s">
        <v>74300</v>
      </c>
      <c r="R9081" t="str">
        <f t="shared" si="282"/>
        <v>寿光</v>
      </c>
      <c r="S9081" t="str">
        <f t="shared" si="283"/>
        <v>0115</v>
      </c>
    </row>
    <row r="9082" spans="1:19">
      <c r="A9082" t="s">
        <v>74301</v>
      </c>
      <c r="B9082" t="s">
        <v>74302</v>
      </c>
      <c r="C9082" t="s">
        <v>49</v>
      </c>
      <c r="D9082" t="s">
        <v>74303</v>
      </c>
      <c r="E9082" t="s">
        <v>74304</v>
      </c>
      <c r="F9082" t="s">
        <v>74305</v>
      </c>
      <c r="G9082" t="s">
        <v>74306</v>
      </c>
      <c r="H9082" t="s">
        <v>74307</v>
      </c>
      <c r="I9082" t="s">
        <v>4852</v>
      </c>
      <c r="J9082" t="s">
        <v>9438</v>
      </c>
      <c r="K9082" t="s">
        <v>12306</v>
      </c>
      <c r="L9082" t="s">
        <v>237</v>
      </c>
      <c r="M9082" t="s">
        <v>5247</v>
      </c>
      <c r="N9082" t="s">
        <v>5056</v>
      </c>
      <c r="O9082" t="s">
        <v>12307</v>
      </c>
      <c r="P9082" t="s">
        <v>74308</v>
      </c>
      <c r="Q9082" t="s">
        <v>74309</v>
      </c>
      <c r="R9082" t="str">
        <f t="shared" si="282"/>
        <v>潍城</v>
      </c>
      <c r="S9082" t="str">
        <f t="shared" si="283"/>
        <v>0115</v>
      </c>
    </row>
    <row r="9083" spans="1:19">
      <c r="A9083" t="s">
        <v>74310</v>
      </c>
      <c r="B9083" t="s">
        <v>74311</v>
      </c>
      <c r="C9083" t="s">
        <v>49</v>
      </c>
      <c r="D9083" t="s">
        <v>74312</v>
      </c>
      <c r="E9083" t="s">
        <v>70188</v>
      </c>
      <c r="F9083" t="s">
        <v>74313</v>
      </c>
      <c r="G9083" t="s">
        <v>74314</v>
      </c>
      <c r="H9083" t="s">
        <v>74315</v>
      </c>
      <c r="I9083" t="s">
        <v>12757</v>
      </c>
      <c r="J9083" t="s">
        <v>6955</v>
      </c>
      <c r="K9083" t="s">
        <v>6956</v>
      </c>
      <c r="L9083" t="s">
        <v>114</v>
      </c>
      <c r="M9083" t="s">
        <v>5486</v>
      </c>
      <c r="N9083" t="s">
        <v>5030</v>
      </c>
      <c r="O9083" t="s">
        <v>6957</v>
      </c>
      <c r="P9083" t="s">
        <v>74316</v>
      </c>
      <c r="Q9083" t="s">
        <v>74317</v>
      </c>
      <c r="R9083" t="str">
        <f t="shared" si="282"/>
        <v>高密</v>
      </c>
      <c r="S9083" t="str">
        <f t="shared" si="283"/>
        <v>0115</v>
      </c>
    </row>
    <row r="9084" spans="1:19">
      <c r="A9084" t="s">
        <v>74318</v>
      </c>
      <c r="B9084" t="s">
        <v>74319</v>
      </c>
      <c r="C9084" t="s">
        <v>49</v>
      </c>
      <c r="D9084" t="s">
        <v>74320</v>
      </c>
      <c r="E9084" t="s">
        <v>74321</v>
      </c>
      <c r="F9084" t="s">
        <v>74322</v>
      </c>
      <c r="G9084" t="s">
        <v>74323</v>
      </c>
      <c r="H9084" t="s">
        <v>74324</v>
      </c>
      <c r="I9084" t="s">
        <v>4813</v>
      </c>
      <c r="J9084" t="s">
        <v>4829</v>
      </c>
      <c r="K9084" t="s">
        <v>4830</v>
      </c>
      <c r="L9084" t="s">
        <v>114</v>
      </c>
      <c r="M9084" t="s">
        <v>4831</v>
      </c>
      <c r="O9084" t="s">
        <v>4833</v>
      </c>
      <c r="P9084" t="s">
        <v>74325</v>
      </c>
      <c r="Q9084" t="s">
        <v>74326</v>
      </c>
      <c r="R9084" t="str">
        <f t="shared" si="282"/>
        <v>高密</v>
      </c>
      <c r="S9084" t="str">
        <f t="shared" si="283"/>
        <v>0115</v>
      </c>
    </row>
    <row r="9085" spans="1:19">
      <c r="A9085" t="s">
        <v>74327</v>
      </c>
      <c r="B9085" t="s">
        <v>74319</v>
      </c>
      <c r="C9085" t="s">
        <v>49</v>
      </c>
      <c r="D9085" t="s">
        <v>74328</v>
      </c>
      <c r="E9085" t="s">
        <v>74321</v>
      </c>
      <c r="F9085" t="s">
        <v>74329</v>
      </c>
      <c r="G9085" t="s">
        <v>74330</v>
      </c>
      <c r="H9085" t="s">
        <v>74331</v>
      </c>
      <c r="I9085" t="s">
        <v>5560</v>
      </c>
      <c r="J9085" t="s">
        <v>9386</v>
      </c>
      <c r="K9085" t="s">
        <v>9387</v>
      </c>
      <c r="L9085" t="s">
        <v>50</v>
      </c>
      <c r="M9085" t="s">
        <v>6207</v>
      </c>
      <c r="N9085" t="s">
        <v>6530</v>
      </c>
      <c r="O9085" t="s">
        <v>9388</v>
      </c>
      <c r="P9085" t="s">
        <v>74332</v>
      </c>
      <c r="Q9085" t="s">
        <v>74333</v>
      </c>
      <c r="R9085" t="str">
        <f t="shared" si="282"/>
        <v>青州</v>
      </c>
      <c r="S9085" t="str">
        <f t="shared" si="283"/>
        <v>0115</v>
      </c>
    </row>
    <row r="9086" spans="1:19">
      <c r="A9086" t="s">
        <v>74334</v>
      </c>
      <c r="B9086" t="s">
        <v>74335</v>
      </c>
      <c r="C9086" t="s">
        <v>49</v>
      </c>
      <c r="D9086" t="s">
        <v>74336</v>
      </c>
      <c r="E9086" t="s">
        <v>71355</v>
      </c>
      <c r="F9086" t="s">
        <v>74337</v>
      </c>
      <c r="G9086" t="s">
        <v>74338</v>
      </c>
      <c r="H9086" t="s">
        <v>74339</v>
      </c>
      <c r="I9086" t="s">
        <v>4828</v>
      </c>
      <c r="J9086" t="s">
        <v>10639</v>
      </c>
      <c r="K9086" t="s">
        <v>10640</v>
      </c>
      <c r="L9086" t="s">
        <v>375</v>
      </c>
      <c r="M9086" t="s">
        <v>5318</v>
      </c>
      <c r="O9086" t="s">
        <v>10641</v>
      </c>
      <c r="P9086" t="s">
        <v>74340</v>
      </c>
      <c r="R9086" t="str">
        <f t="shared" si="282"/>
        <v>昌邑</v>
      </c>
      <c r="S9086" t="str">
        <f t="shared" si="283"/>
        <v>0115</v>
      </c>
    </row>
    <row r="9087" spans="1:19">
      <c r="A9087" t="s">
        <v>74341</v>
      </c>
      <c r="B9087" t="s">
        <v>74342</v>
      </c>
      <c r="C9087" t="s">
        <v>49</v>
      </c>
      <c r="D9087" t="s">
        <v>74343</v>
      </c>
      <c r="E9087" t="s">
        <v>71355</v>
      </c>
      <c r="F9087" t="s">
        <v>74344</v>
      </c>
      <c r="G9087" t="s">
        <v>74345</v>
      </c>
      <c r="H9087" t="s">
        <v>74346</v>
      </c>
      <c r="I9087" t="s">
        <v>4852</v>
      </c>
      <c r="J9087" t="s">
        <v>5917</v>
      </c>
      <c r="K9087" t="s">
        <v>5918</v>
      </c>
      <c r="L9087" t="s">
        <v>86</v>
      </c>
      <c r="M9087" t="s">
        <v>5919</v>
      </c>
      <c r="O9087" t="s">
        <v>5920</v>
      </c>
      <c r="P9087" t="s">
        <v>74347</v>
      </c>
      <c r="Q9087" t="s">
        <v>74348</v>
      </c>
      <c r="R9087" t="str">
        <f t="shared" si="282"/>
        <v>坊子</v>
      </c>
      <c r="S9087" t="str">
        <f t="shared" si="283"/>
        <v>0115</v>
      </c>
    </row>
    <row r="9088" spans="1:19">
      <c r="A9088" t="s">
        <v>74349</v>
      </c>
      <c r="B9088" t="s">
        <v>74350</v>
      </c>
      <c r="C9088" t="s">
        <v>49</v>
      </c>
      <c r="D9088" t="s">
        <v>74351</v>
      </c>
      <c r="E9088" t="s">
        <v>70196</v>
      </c>
      <c r="F9088" t="s">
        <v>74352</v>
      </c>
      <c r="G9088" t="s">
        <v>74353</v>
      </c>
      <c r="H9088" t="s">
        <v>74354</v>
      </c>
      <c r="I9088" t="s">
        <v>4955</v>
      </c>
      <c r="J9088" t="s">
        <v>5418</v>
      </c>
      <c r="K9088" t="s">
        <v>5419</v>
      </c>
      <c r="L9088" t="s">
        <v>60</v>
      </c>
      <c r="M9088" t="s">
        <v>5420</v>
      </c>
      <c r="N9088" t="s">
        <v>7881</v>
      </c>
      <c r="O9088" t="s">
        <v>5422</v>
      </c>
      <c r="P9088" t="s">
        <v>74355</v>
      </c>
      <c r="Q9088" t="s">
        <v>74356</v>
      </c>
      <c r="R9088" t="str">
        <f t="shared" si="282"/>
        <v>奎文</v>
      </c>
      <c r="S9088" t="str">
        <f t="shared" si="283"/>
        <v>0115</v>
      </c>
    </row>
    <row r="9089" spans="1:19">
      <c r="A9089" t="s">
        <v>74357</v>
      </c>
      <c r="B9089" t="s">
        <v>74358</v>
      </c>
      <c r="C9089" t="s">
        <v>49</v>
      </c>
      <c r="D9089" t="s">
        <v>74359</v>
      </c>
      <c r="E9089" t="s">
        <v>70196</v>
      </c>
      <c r="F9089" t="s">
        <v>74360</v>
      </c>
      <c r="G9089" t="s">
        <v>74361</v>
      </c>
      <c r="H9089" t="s">
        <v>74362</v>
      </c>
      <c r="I9089" t="s">
        <v>4828</v>
      </c>
      <c r="J9089" t="s">
        <v>6357</v>
      </c>
      <c r="K9089" t="s">
        <v>6358</v>
      </c>
      <c r="L9089" t="s">
        <v>60</v>
      </c>
      <c r="M9089" t="s">
        <v>5999</v>
      </c>
      <c r="N9089" t="s">
        <v>5801</v>
      </c>
      <c r="O9089" t="s">
        <v>6359</v>
      </c>
      <c r="P9089" t="s">
        <v>74363</v>
      </c>
      <c r="Q9089" t="s">
        <v>74364</v>
      </c>
      <c r="R9089" t="str">
        <f t="shared" ref="R9089:R9152" si="284">IF(OR(LEFT(L9089,2)="高新"),"奎文",IF(LEFT(L9089,2)="峡山","坊子",IF(LEFT(L9089,2)="滨海","寒亭",LEFT(L9089,2))))</f>
        <v>奎文</v>
      </c>
      <c r="S9089" t="str">
        <f t="shared" ref="S9089:S9152" si="285">TEXT(B9089,"mmdd")</f>
        <v>0115</v>
      </c>
    </row>
    <row r="9090" spans="1:19">
      <c r="A9090" t="s">
        <v>74365</v>
      </c>
      <c r="B9090" t="s">
        <v>74366</v>
      </c>
      <c r="C9090" t="s">
        <v>49</v>
      </c>
      <c r="D9090" t="s">
        <v>74367</v>
      </c>
      <c r="E9090" t="s">
        <v>70188</v>
      </c>
      <c r="F9090" t="s">
        <v>74368</v>
      </c>
      <c r="G9090" t="s">
        <v>74369</v>
      </c>
      <c r="H9090" t="s">
        <v>74370</v>
      </c>
      <c r="I9090" t="s">
        <v>12119</v>
      </c>
      <c r="J9090" t="s">
        <v>5462</v>
      </c>
      <c r="K9090" t="s">
        <v>5463</v>
      </c>
      <c r="L9090" t="s">
        <v>95</v>
      </c>
      <c r="M9090" t="s">
        <v>4844</v>
      </c>
      <c r="N9090" t="s">
        <v>4789</v>
      </c>
      <c r="O9090" t="s">
        <v>5464</v>
      </c>
      <c r="P9090" t="s">
        <v>74371</v>
      </c>
      <c r="Q9090" t="s">
        <v>74372</v>
      </c>
      <c r="R9090" t="str">
        <f t="shared" si="284"/>
        <v>安丘</v>
      </c>
      <c r="S9090" t="str">
        <f t="shared" si="285"/>
        <v>0115</v>
      </c>
    </row>
    <row r="9091" spans="1:19">
      <c r="A9091" t="s">
        <v>74373</v>
      </c>
      <c r="B9091" t="s">
        <v>74374</v>
      </c>
      <c r="C9091" t="s">
        <v>49</v>
      </c>
      <c r="D9091" t="s">
        <v>74375</v>
      </c>
      <c r="E9091" t="s">
        <v>70490</v>
      </c>
      <c r="F9091" t="s">
        <v>74376</v>
      </c>
      <c r="G9091" t="s">
        <v>74377</v>
      </c>
      <c r="H9091" t="s">
        <v>74378</v>
      </c>
      <c r="I9091" t="s">
        <v>4813</v>
      </c>
      <c r="J9091" t="s">
        <v>40227</v>
      </c>
      <c r="K9091" t="s">
        <v>40228</v>
      </c>
      <c r="L9091" t="s">
        <v>50</v>
      </c>
      <c r="M9091" t="s">
        <v>5260</v>
      </c>
      <c r="N9091" t="s">
        <v>4817</v>
      </c>
      <c r="O9091" t="s">
        <v>40229</v>
      </c>
      <c r="P9091" t="s">
        <v>74379</v>
      </c>
      <c r="R9091" t="str">
        <f t="shared" si="284"/>
        <v>青州</v>
      </c>
      <c r="S9091" t="str">
        <f t="shared" si="285"/>
        <v>0115</v>
      </c>
    </row>
    <row r="9092" spans="1:19">
      <c r="A9092" t="s">
        <v>74380</v>
      </c>
      <c r="B9092" t="s">
        <v>74381</v>
      </c>
      <c r="C9092" t="s">
        <v>49</v>
      </c>
      <c r="D9092" t="s">
        <v>74382</v>
      </c>
      <c r="E9092" t="s">
        <v>74383</v>
      </c>
      <c r="F9092" t="s">
        <v>74384</v>
      </c>
      <c r="G9092" t="s">
        <v>74385</v>
      </c>
      <c r="H9092" t="s">
        <v>74386</v>
      </c>
      <c r="I9092" t="s">
        <v>4955</v>
      </c>
      <c r="J9092" t="s">
        <v>6053</v>
      </c>
      <c r="K9092" t="s">
        <v>6054</v>
      </c>
      <c r="L9092" t="s">
        <v>105</v>
      </c>
      <c r="M9092" t="s">
        <v>6055</v>
      </c>
      <c r="N9092" t="s">
        <v>8593</v>
      </c>
      <c r="O9092" t="s">
        <v>6056</v>
      </c>
      <c r="P9092" t="s">
        <v>74387</v>
      </c>
      <c r="Q9092" t="s">
        <v>74388</v>
      </c>
      <c r="R9092" t="str">
        <f t="shared" si="284"/>
        <v>寿光</v>
      </c>
      <c r="S9092" t="str">
        <f t="shared" si="285"/>
        <v>0115</v>
      </c>
    </row>
    <row r="9093" spans="1:19">
      <c r="A9093" t="s">
        <v>74389</v>
      </c>
      <c r="B9093" t="s">
        <v>74390</v>
      </c>
      <c r="C9093" t="s">
        <v>49</v>
      </c>
      <c r="D9093" t="s">
        <v>74391</v>
      </c>
      <c r="E9093" t="s">
        <v>71002</v>
      </c>
      <c r="F9093" t="s">
        <v>74392</v>
      </c>
      <c r="G9093" t="s">
        <v>74393</v>
      </c>
      <c r="H9093" t="s">
        <v>74394</v>
      </c>
      <c r="I9093" t="s">
        <v>12119</v>
      </c>
      <c r="J9093" t="s">
        <v>9760</v>
      </c>
      <c r="K9093" t="s">
        <v>9761</v>
      </c>
      <c r="L9093" t="s">
        <v>60</v>
      </c>
      <c r="M9093" t="s">
        <v>5999</v>
      </c>
      <c r="N9093" t="s">
        <v>13312</v>
      </c>
      <c r="O9093" t="s">
        <v>9762</v>
      </c>
      <c r="P9093" t="s">
        <v>74395</v>
      </c>
      <c r="Q9093" t="s">
        <v>74396</v>
      </c>
      <c r="R9093" t="str">
        <f t="shared" si="284"/>
        <v>奎文</v>
      </c>
      <c r="S9093" t="str">
        <f t="shared" si="285"/>
        <v>0115</v>
      </c>
    </row>
    <row r="9094" spans="1:19">
      <c r="A9094" t="s">
        <v>74397</v>
      </c>
      <c r="B9094" t="s">
        <v>74398</v>
      </c>
      <c r="C9094" t="s">
        <v>49</v>
      </c>
      <c r="D9094" t="s">
        <v>74399</v>
      </c>
      <c r="E9094" t="s">
        <v>70196</v>
      </c>
      <c r="F9094" t="s">
        <v>74400</v>
      </c>
      <c r="G9094" t="s">
        <v>74401</v>
      </c>
      <c r="H9094" t="s">
        <v>74402</v>
      </c>
      <c r="I9094" t="s">
        <v>4828</v>
      </c>
      <c r="J9094" t="s">
        <v>6434</v>
      </c>
      <c r="K9094" t="s">
        <v>6435</v>
      </c>
      <c r="L9094" t="s">
        <v>114</v>
      </c>
      <c r="M9094" t="s">
        <v>4831</v>
      </c>
      <c r="N9094" t="s">
        <v>6243</v>
      </c>
      <c r="O9094" t="s">
        <v>6436</v>
      </c>
      <c r="P9094" t="s">
        <v>74403</v>
      </c>
      <c r="R9094" t="str">
        <f t="shared" si="284"/>
        <v>高密</v>
      </c>
      <c r="S9094" t="str">
        <f t="shared" si="285"/>
        <v>0115</v>
      </c>
    </row>
    <row r="9095" spans="1:19">
      <c r="A9095" t="s">
        <v>74404</v>
      </c>
      <c r="B9095" t="s">
        <v>74405</v>
      </c>
      <c r="C9095" t="s">
        <v>49</v>
      </c>
      <c r="D9095" t="s">
        <v>74406</v>
      </c>
      <c r="E9095" t="s">
        <v>71355</v>
      </c>
      <c r="F9095" t="s">
        <v>74407</v>
      </c>
      <c r="G9095" t="s">
        <v>74408</v>
      </c>
      <c r="H9095" t="s">
        <v>74409</v>
      </c>
      <c r="I9095" t="s">
        <v>4785</v>
      </c>
      <c r="J9095" t="s">
        <v>4943</v>
      </c>
      <c r="K9095" t="s">
        <v>4944</v>
      </c>
      <c r="L9095" t="s">
        <v>105</v>
      </c>
      <c r="M9095" t="s">
        <v>4945</v>
      </c>
      <c r="O9095" t="s">
        <v>4947</v>
      </c>
      <c r="P9095" t="s">
        <v>74410</v>
      </c>
      <c r="Q9095" t="s">
        <v>74411</v>
      </c>
      <c r="R9095" t="str">
        <f t="shared" si="284"/>
        <v>寿光</v>
      </c>
      <c r="S9095" t="str">
        <f t="shared" si="285"/>
        <v>0115</v>
      </c>
    </row>
    <row r="9096" spans="1:19">
      <c r="A9096" t="s">
        <v>74412</v>
      </c>
      <c r="B9096" t="s">
        <v>74413</v>
      </c>
      <c r="C9096" t="s">
        <v>49</v>
      </c>
      <c r="D9096" t="s">
        <v>74414</v>
      </c>
      <c r="E9096" t="s">
        <v>70196</v>
      </c>
      <c r="F9096" t="s">
        <v>74415</v>
      </c>
      <c r="G9096" t="s">
        <v>74416</v>
      </c>
      <c r="H9096" t="s">
        <v>74417</v>
      </c>
      <c r="I9096" t="s">
        <v>4828</v>
      </c>
      <c r="J9096" t="s">
        <v>12539</v>
      </c>
      <c r="K9096" t="s">
        <v>12540</v>
      </c>
      <c r="L9096" t="s">
        <v>123</v>
      </c>
      <c r="M9096" t="s">
        <v>4994</v>
      </c>
      <c r="N9096" t="s">
        <v>5619</v>
      </c>
      <c r="O9096" t="s">
        <v>12541</v>
      </c>
      <c r="P9096" t="s">
        <v>74418</v>
      </c>
      <c r="R9096" t="str">
        <f t="shared" si="284"/>
        <v>诸城</v>
      </c>
      <c r="S9096" t="str">
        <f t="shared" si="285"/>
        <v>0115</v>
      </c>
    </row>
    <row r="9097" spans="1:19">
      <c r="A9097" t="s">
        <v>74419</v>
      </c>
      <c r="B9097" t="s">
        <v>74420</v>
      </c>
      <c r="C9097" t="s">
        <v>49</v>
      </c>
      <c r="D9097" t="s">
        <v>74421</v>
      </c>
      <c r="E9097" t="s">
        <v>70196</v>
      </c>
      <c r="F9097" t="s">
        <v>74422</v>
      </c>
      <c r="G9097" t="s">
        <v>74423</v>
      </c>
      <c r="H9097" t="s">
        <v>74424</v>
      </c>
      <c r="I9097" t="s">
        <v>9309</v>
      </c>
      <c r="J9097" t="s">
        <v>15495</v>
      </c>
      <c r="K9097" t="s">
        <v>15496</v>
      </c>
      <c r="L9097" t="s">
        <v>77</v>
      </c>
      <c r="M9097" t="s">
        <v>4803</v>
      </c>
      <c r="N9097" t="s">
        <v>5421</v>
      </c>
      <c r="O9097" t="s">
        <v>15497</v>
      </c>
      <c r="P9097" t="s">
        <v>74425</v>
      </c>
      <c r="R9097" t="str">
        <f t="shared" si="284"/>
        <v>临朐</v>
      </c>
      <c r="S9097" t="str">
        <f t="shared" si="285"/>
        <v>0115</v>
      </c>
    </row>
    <row r="9098" spans="1:19">
      <c r="A9098" t="s">
        <v>74426</v>
      </c>
      <c r="B9098" t="s">
        <v>74427</v>
      </c>
      <c r="C9098" t="s">
        <v>49</v>
      </c>
      <c r="D9098" t="s">
        <v>74428</v>
      </c>
      <c r="E9098" t="s">
        <v>70196</v>
      </c>
      <c r="F9098" t="s">
        <v>74429</v>
      </c>
      <c r="G9098" t="s">
        <v>74430</v>
      </c>
      <c r="H9098" t="s">
        <v>74431</v>
      </c>
      <c r="I9098" t="s">
        <v>4841</v>
      </c>
      <c r="J9098" t="s">
        <v>13467</v>
      </c>
      <c r="K9098" t="s">
        <v>13468</v>
      </c>
      <c r="L9098" t="s">
        <v>237</v>
      </c>
      <c r="M9098" t="s">
        <v>4788</v>
      </c>
      <c r="N9098" t="s">
        <v>5056</v>
      </c>
      <c r="O9098" t="s">
        <v>13469</v>
      </c>
      <c r="P9098" t="s">
        <v>74432</v>
      </c>
      <c r="Q9098" t="s">
        <v>74433</v>
      </c>
      <c r="R9098" t="str">
        <f t="shared" si="284"/>
        <v>潍城</v>
      </c>
      <c r="S9098" t="str">
        <f t="shared" si="285"/>
        <v>0115</v>
      </c>
    </row>
    <row r="9099" spans="1:19">
      <c r="A9099" t="s">
        <v>74434</v>
      </c>
      <c r="B9099" t="s">
        <v>74435</v>
      </c>
      <c r="C9099" t="s">
        <v>49</v>
      </c>
      <c r="D9099" t="s">
        <v>74436</v>
      </c>
      <c r="E9099" t="s">
        <v>71355</v>
      </c>
      <c r="F9099" t="s">
        <v>74437</v>
      </c>
      <c r="G9099" t="s">
        <v>74438</v>
      </c>
      <c r="H9099" t="s">
        <v>74439</v>
      </c>
      <c r="I9099" t="s">
        <v>4852</v>
      </c>
      <c r="J9099" t="s">
        <v>8722</v>
      </c>
      <c r="K9099" t="s">
        <v>8723</v>
      </c>
      <c r="L9099" t="s">
        <v>60</v>
      </c>
      <c r="M9099" t="s">
        <v>4904</v>
      </c>
      <c r="O9099" t="s">
        <v>8724</v>
      </c>
      <c r="P9099" t="s">
        <v>74440</v>
      </c>
      <c r="Q9099" t="s">
        <v>74441</v>
      </c>
      <c r="R9099" t="str">
        <f t="shared" si="284"/>
        <v>奎文</v>
      </c>
      <c r="S9099" t="str">
        <f t="shared" si="285"/>
        <v>0115</v>
      </c>
    </row>
    <row r="9100" spans="1:19">
      <c r="A9100" t="s">
        <v>74442</v>
      </c>
      <c r="B9100" t="s">
        <v>74443</v>
      </c>
      <c r="C9100" t="s">
        <v>49</v>
      </c>
      <c r="D9100" t="s">
        <v>74444</v>
      </c>
      <c r="E9100" t="s">
        <v>74445</v>
      </c>
      <c r="F9100" t="s">
        <v>74446</v>
      </c>
      <c r="G9100" t="s">
        <v>74447</v>
      </c>
      <c r="H9100" t="s">
        <v>74448</v>
      </c>
      <c r="I9100" t="s">
        <v>12119</v>
      </c>
      <c r="J9100" t="s">
        <v>5374</v>
      </c>
      <c r="K9100" t="s">
        <v>5375</v>
      </c>
      <c r="L9100" t="s">
        <v>105</v>
      </c>
      <c r="M9100" t="s">
        <v>5376</v>
      </c>
      <c r="O9100" t="s">
        <v>5377</v>
      </c>
      <c r="Q9100" t="s">
        <v>74449</v>
      </c>
      <c r="R9100" t="str">
        <f t="shared" si="284"/>
        <v>寿光</v>
      </c>
      <c r="S9100" t="str">
        <f t="shared" si="285"/>
        <v>0115</v>
      </c>
    </row>
    <row r="9101" spans="1:19">
      <c r="A9101" t="s">
        <v>74450</v>
      </c>
      <c r="B9101" t="s">
        <v>74451</v>
      </c>
      <c r="C9101" t="s">
        <v>49</v>
      </c>
      <c r="D9101" t="s">
        <v>74452</v>
      </c>
      <c r="E9101" t="s">
        <v>74453</v>
      </c>
      <c r="F9101" t="s">
        <v>74454</v>
      </c>
      <c r="G9101" t="s">
        <v>74455</v>
      </c>
      <c r="H9101" t="s">
        <v>72791</v>
      </c>
      <c r="I9101" t="s">
        <v>4813</v>
      </c>
      <c r="J9101" t="s">
        <v>5484</v>
      </c>
      <c r="K9101" t="s">
        <v>5485</v>
      </c>
      <c r="L9101" t="s">
        <v>114</v>
      </c>
      <c r="M9101" t="s">
        <v>5486</v>
      </c>
      <c r="N9101" t="s">
        <v>4789</v>
      </c>
      <c r="O9101" t="s">
        <v>5488</v>
      </c>
      <c r="P9101" t="s">
        <v>74456</v>
      </c>
      <c r="Q9101" t="s">
        <v>74457</v>
      </c>
      <c r="R9101" t="str">
        <f t="shared" si="284"/>
        <v>高密</v>
      </c>
      <c r="S9101" t="str">
        <f t="shared" si="285"/>
        <v>0115</v>
      </c>
    </row>
    <row r="9102" spans="1:19">
      <c r="A9102" t="s">
        <v>3762</v>
      </c>
      <c r="B9102" t="s">
        <v>74458</v>
      </c>
      <c r="C9102" t="s">
        <v>49</v>
      </c>
      <c r="D9102" t="s">
        <v>74459</v>
      </c>
      <c r="E9102" t="s">
        <v>70188</v>
      </c>
      <c r="F9102" t="s">
        <v>74460</v>
      </c>
      <c r="G9102" t="s">
        <v>3760</v>
      </c>
      <c r="H9102" t="s">
        <v>74461</v>
      </c>
      <c r="I9102" t="s">
        <v>12119</v>
      </c>
      <c r="J9102" t="s">
        <v>6053</v>
      </c>
      <c r="K9102" t="s">
        <v>6054</v>
      </c>
      <c r="L9102" t="s">
        <v>105</v>
      </c>
      <c r="M9102" t="s">
        <v>6055</v>
      </c>
      <c r="O9102" t="s">
        <v>6056</v>
      </c>
      <c r="P9102" t="s">
        <v>74462</v>
      </c>
      <c r="Q9102" t="s">
        <v>27927</v>
      </c>
      <c r="R9102" t="str">
        <f t="shared" si="284"/>
        <v>寿光</v>
      </c>
      <c r="S9102" t="str">
        <f t="shared" si="285"/>
        <v>0115</v>
      </c>
    </row>
    <row r="9103" spans="1:19">
      <c r="A9103" t="s">
        <v>74463</v>
      </c>
      <c r="B9103" t="s">
        <v>74464</v>
      </c>
      <c r="C9103" t="s">
        <v>49</v>
      </c>
      <c r="D9103" t="s">
        <v>74465</v>
      </c>
      <c r="E9103" t="s">
        <v>74321</v>
      </c>
      <c r="F9103" t="s">
        <v>74466</v>
      </c>
      <c r="G9103" t="s">
        <v>74467</v>
      </c>
      <c r="H9103" t="s">
        <v>74468</v>
      </c>
      <c r="I9103" t="s">
        <v>4852</v>
      </c>
      <c r="J9103" t="s">
        <v>6252</v>
      </c>
      <c r="K9103" t="s">
        <v>6253</v>
      </c>
      <c r="L9103" t="s">
        <v>105</v>
      </c>
      <c r="M9103" t="s">
        <v>5133</v>
      </c>
      <c r="N9103" t="s">
        <v>4983</v>
      </c>
      <c r="O9103" t="s">
        <v>6254</v>
      </c>
      <c r="P9103" t="s">
        <v>74469</v>
      </c>
      <c r="R9103" t="str">
        <f t="shared" si="284"/>
        <v>寿光</v>
      </c>
      <c r="S9103" t="str">
        <f t="shared" si="285"/>
        <v>0115</v>
      </c>
    </row>
    <row r="9104" spans="1:19">
      <c r="A9104" t="s">
        <v>74470</v>
      </c>
      <c r="B9104" t="s">
        <v>74471</v>
      </c>
      <c r="C9104" t="s">
        <v>49</v>
      </c>
      <c r="D9104" t="s">
        <v>74472</v>
      </c>
      <c r="E9104" t="s">
        <v>74473</v>
      </c>
      <c r="F9104" t="s">
        <v>74474</v>
      </c>
      <c r="G9104" t="s">
        <v>74475</v>
      </c>
      <c r="H9104" t="s">
        <v>74476</v>
      </c>
      <c r="I9104" t="s">
        <v>5052</v>
      </c>
      <c r="J9104" t="s">
        <v>5449</v>
      </c>
      <c r="K9104" t="s">
        <v>5450</v>
      </c>
      <c r="L9104" t="s">
        <v>237</v>
      </c>
      <c r="M9104" t="s">
        <v>5247</v>
      </c>
      <c r="N9104" t="s">
        <v>5112</v>
      </c>
      <c r="O9104" t="s">
        <v>5452</v>
      </c>
      <c r="P9104" t="s">
        <v>74477</v>
      </c>
      <c r="Q9104" t="s">
        <v>74478</v>
      </c>
      <c r="R9104" t="str">
        <f t="shared" si="284"/>
        <v>潍城</v>
      </c>
      <c r="S9104" t="str">
        <f t="shared" si="285"/>
        <v>0115</v>
      </c>
    </row>
    <row r="9105" spans="1:19">
      <c r="A9105" t="s">
        <v>74479</v>
      </c>
      <c r="B9105" t="s">
        <v>74480</v>
      </c>
      <c r="C9105" t="s">
        <v>49</v>
      </c>
      <c r="D9105" t="s">
        <v>74481</v>
      </c>
      <c r="E9105" t="s">
        <v>71355</v>
      </c>
      <c r="F9105" t="s">
        <v>74482</v>
      </c>
      <c r="G9105" t="s">
        <v>74483</v>
      </c>
      <c r="H9105" t="s">
        <v>74484</v>
      </c>
      <c r="I9105" t="s">
        <v>12119</v>
      </c>
      <c r="J9105" t="s">
        <v>17320</v>
      </c>
      <c r="K9105" t="s">
        <v>17321</v>
      </c>
      <c r="L9105" t="s">
        <v>50</v>
      </c>
      <c r="M9105" t="s">
        <v>4855</v>
      </c>
      <c r="O9105" t="s">
        <v>17322</v>
      </c>
      <c r="Q9105" t="s">
        <v>74485</v>
      </c>
      <c r="R9105" t="str">
        <f t="shared" si="284"/>
        <v>青州</v>
      </c>
      <c r="S9105" t="str">
        <f t="shared" si="285"/>
        <v>0115</v>
      </c>
    </row>
    <row r="9106" spans="1:19">
      <c r="A9106" t="s">
        <v>74486</v>
      </c>
      <c r="B9106" t="s">
        <v>74487</v>
      </c>
      <c r="C9106" t="s">
        <v>49</v>
      </c>
      <c r="D9106" t="s">
        <v>74488</v>
      </c>
      <c r="E9106" t="s">
        <v>70188</v>
      </c>
      <c r="F9106" t="s">
        <v>74489</v>
      </c>
      <c r="G9106" t="s">
        <v>74490</v>
      </c>
      <c r="H9106" t="s">
        <v>74491</v>
      </c>
      <c r="I9106" t="s">
        <v>12119</v>
      </c>
      <c r="J9106" t="s">
        <v>5778</v>
      </c>
      <c r="K9106" t="s">
        <v>5779</v>
      </c>
      <c r="L9106" t="s">
        <v>105</v>
      </c>
      <c r="M9106" t="s">
        <v>5197</v>
      </c>
      <c r="N9106" t="s">
        <v>4905</v>
      </c>
      <c r="O9106" t="s">
        <v>5780</v>
      </c>
      <c r="P9106" t="s">
        <v>74492</v>
      </c>
      <c r="Q9106" t="s">
        <v>74493</v>
      </c>
      <c r="R9106" t="str">
        <f t="shared" si="284"/>
        <v>寿光</v>
      </c>
      <c r="S9106" t="str">
        <f t="shared" si="285"/>
        <v>0115</v>
      </c>
    </row>
    <row r="9107" spans="1:19">
      <c r="A9107" t="s">
        <v>74494</v>
      </c>
      <c r="B9107" t="s">
        <v>74495</v>
      </c>
      <c r="C9107" t="s">
        <v>49</v>
      </c>
      <c r="D9107" t="s">
        <v>74496</v>
      </c>
      <c r="E9107" t="s">
        <v>70188</v>
      </c>
      <c r="F9107" t="s">
        <v>74497</v>
      </c>
      <c r="G9107" t="s">
        <v>74498</v>
      </c>
      <c r="H9107" t="s">
        <v>74499</v>
      </c>
      <c r="I9107" t="s">
        <v>12119</v>
      </c>
      <c r="J9107" t="s">
        <v>13985</v>
      </c>
      <c r="K9107" t="s">
        <v>13986</v>
      </c>
      <c r="L9107" t="s">
        <v>148</v>
      </c>
      <c r="M9107" t="s">
        <v>5580</v>
      </c>
      <c r="N9107" t="s">
        <v>5112</v>
      </c>
      <c r="O9107" t="s">
        <v>13987</v>
      </c>
      <c r="P9107" t="s">
        <v>74500</v>
      </c>
      <c r="Q9107" t="s">
        <v>74501</v>
      </c>
      <c r="R9107" t="str">
        <f t="shared" si="284"/>
        <v>寒亭</v>
      </c>
      <c r="S9107" t="str">
        <f t="shared" si="285"/>
        <v>0115</v>
      </c>
    </row>
    <row r="9108" spans="1:19">
      <c r="A9108" t="s">
        <v>74502</v>
      </c>
      <c r="B9108" t="s">
        <v>74503</v>
      </c>
      <c r="C9108" t="s">
        <v>49</v>
      </c>
      <c r="D9108" t="s">
        <v>74504</v>
      </c>
      <c r="E9108" t="s">
        <v>70196</v>
      </c>
      <c r="F9108" t="s">
        <v>74505</v>
      </c>
      <c r="G9108" t="s">
        <v>74506</v>
      </c>
      <c r="H9108" t="s">
        <v>74507</v>
      </c>
      <c r="I9108" t="s">
        <v>4852</v>
      </c>
      <c r="J9108" t="s">
        <v>12064</v>
      </c>
      <c r="K9108" t="s">
        <v>12065</v>
      </c>
      <c r="L9108" t="s">
        <v>1136</v>
      </c>
      <c r="M9108" t="s">
        <v>5210</v>
      </c>
      <c r="N9108" t="s">
        <v>4972</v>
      </c>
      <c r="O9108" t="s">
        <v>12066</v>
      </c>
      <c r="P9108" t="s">
        <v>74508</v>
      </c>
      <c r="Q9108" t="s">
        <v>74509</v>
      </c>
      <c r="R9108" t="str">
        <f t="shared" si="284"/>
        <v>昌乐</v>
      </c>
      <c r="S9108" t="str">
        <f t="shared" si="285"/>
        <v>0115</v>
      </c>
    </row>
    <row r="9109" spans="1:19">
      <c r="A9109" t="s">
        <v>74510</v>
      </c>
      <c r="B9109" t="s">
        <v>74511</v>
      </c>
      <c r="C9109" t="s">
        <v>49</v>
      </c>
      <c r="D9109" t="s">
        <v>74512</v>
      </c>
      <c r="E9109" t="s">
        <v>70196</v>
      </c>
      <c r="F9109" t="s">
        <v>74513</v>
      </c>
      <c r="G9109" t="s">
        <v>74514</v>
      </c>
      <c r="H9109" t="s">
        <v>74515</v>
      </c>
      <c r="I9109" t="s">
        <v>4785</v>
      </c>
      <c r="J9109" t="s">
        <v>5810</v>
      </c>
      <c r="K9109" t="s">
        <v>5811</v>
      </c>
      <c r="L9109" t="s">
        <v>77</v>
      </c>
      <c r="M9109" t="s">
        <v>5812</v>
      </c>
      <c r="N9109" t="s">
        <v>5056</v>
      </c>
      <c r="O9109" t="s">
        <v>5813</v>
      </c>
      <c r="P9109" t="s">
        <v>74516</v>
      </c>
      <c r="Q9109" t="s">
        <v>74517</v>
      </c>
      <c r="R9109" t="str">
        <f t="shared" si="284"/>
        <v>临朐</v>
      </c>
      <c r="S9109" t="str">
        <f t="shared" si="285"/>
        <v>0115</v>
      </c>
    </row>
    <row r="9110" spans="1:19">
      <c r="A9110" t="s">
        <v>74518</v>
      </c>
      <c r="B9110" t="s">
        <v>74519</v>
      </c>
      <c r="C9110" t="s">
        <v>49</v>
      </c>
      <c r="D9110" t="s">
        <v>74520</v>
      </c>
      <c r="E9110" t="s">
        <v>70196</v>
      </c>
      <c r="F9110" t="s">
        <v>74521</v>
      </c>
      <c r="G9110" t="s">
        <v>74522</v>
      </c>
      <c r="H9110" t="s">
        <v>74523</v>
      </c>
      <c r="I9110" t="s">
        <v>5052</v>
      </c>
      <c r="J9110" t="s">
        <v>12876</v>
      </c>
      <c r="K9110" t="s">
        <v>12877</v>
      </c>
      <c r="L9110" t="s">
        <v>86</v>
      </c>
      <c r="M9110" t="s">
        <v>6297</v>
      </c>
      <c r="N9110" t="s">
        <v>4972</v>
      </c>
      <c r="O9110" t="s">
        <v>12878</v>
      </c>
      <c r="P9110" t="s">
        <v>74524</v>
      </c>
      <c r="R9110" t="str">
        <f t="shared" si="284"/>
        <v>坊子</v>
      </c>
      <c r="S9110" t="str">
        <f t="shared" si="285"/>
        <v>0115</v>
      </c>
    </row>
    <row r="9111" spans="1:19">
      <c r="A9111" t="s">
        <v>74525</v>
      </c>
      <c r="B9111" t="s">
        <v>74526</v>
      </c>
      <c r="C9111" t="s">
        <v>49</v>
      </c>
      <c r="D9111" t="s">
        <v>74527</v>
      </c>
      <c r="E9111" t="s">
        <v>70188</v>
      </c>
      <c r="F9111" t="s">
        <v>74528</v>
      </c>
      <c r="G9111" t="s">
        <v>74529</v>
      </c>
      <c r="H9111" t="s">
        <v>74530</v>
      </c>
      <c r="I9111" t="s">
        <v>12119</v>
      </c>
      <c r="J9111" t="s">
        <v>7418</v>
      </c>
      <c r="K9111" t="s">
        <v>7419</v>
      </c>
      <c r="L9111" t="s">
        <v>60</v>
      </c>
      <c r="M9111" t="s">
        <v>5999</v>
      </c>
      <c r="N9111" t="s">
        <v>6985</v>
      </c>
      <c r="O9111" t="s">
        <v>7420</v>
      </c>
      <c r="P9111" t="s">
        <v>74531</v>
      </c>
      <c r="R9111" t="str">
        <f t="shared" si="284"/>
        <v>奎文</v>
      </c>
      <c r="S9111" t="str">
        <f t="shared" si="285"/>
        <v>0115</v>
      </c>
    </row>
    <row r="9112" spans="1:19">
      <c r="A9112" t="s">
        <v>74532</v>
      </c>
      <c r="B9112" t="s">
        <v>74533</v>
      </c>
      <c r="C9112" t="s">
        <v>49</v>
      </c>
      <c r="D9112" t="s">
        <v>74534</v>
      </c>
      <c r="E9112" t="s">
        <v>74535</v>
      </c>
      <c r="F9112" t="s">
        <v>74536</v>
      </c>
      <c r="G9112" t="s">
        <v>74537</v>
      </c>
      <c r="H9112" t="s">
        <v>74538</v>
      </c>
      <c r="I9112" t="s">
        <v>12500</v>
      </c>
      <c r="J9112" t="s">
        <v>60738</v>
      </c>
      <c r="K9112" t="s">
        <v>60739</v>
      </c>
      <c r="L9112" t="s">
        <v>60</v>
      </c>
      <c r="M9112" t="s">
        <v>5888</v>
      </c>
      <c r="N9112" t="s">
        <v>4892</v>
      </c>
      <c r="O9112" t="s">
        <v>60740</v>
      </c>
      <c r="P9112" t="s">
        <v>74539</v>
      </c>
      <c r="R9112" t="str">
        <f t="shared" si="284"/>
        <v>奎文</v>
      </c>
      <c r="S9112" t="str">
        <f t="shared" si="285"/>
        <v>0115</v>
      </c>
    </row>
    <row r="9113" spans="1:19">
      <c r="A9113" t="s">
        <v>74540</v>
      </c>
      <c r="B9113" t="s">
        <v>74541</v>
      </c>
      <c r="C9113" t="s">
        <v>49</v>
      </c>
      <c r="D9113" t="s">
        <v>74542</v>
      </c>
      <c r="E9113" t="s">
        <v>70490</v>
      </c>
      <c r="F9113" t="s">
        <v>74543</v>
      </c>
      <c r="G9113" t="s">
        <v>74544</v>
      </c>
      <c r="H9113" t="s">
        <v>74545</v>
      </c>
      <c r="I9113" t="s">
        <v>4813</v>
      </c>
      <c r="J9113" t="s">
        <v>7514</v>
      </c>
      <c r="K9113" t="s">
        <v>7515</v>
      </c>
      <c r="L9113" t="s">
        <v>95</v>
      </c>
      <c r="M9113" t="s">
        <v>5042</v>
      </c>
      <c r="N9113" t="s">
        <v>5056</v>
      </c>
      <c r="O9113" t="s">
        <v>7516</v>
      </c>
      <c r="P9113" t="s">
        <v>74546</v>
      </c>
      <c r="R9113" t="str">
        <f t="shared" si="284"/>
        <v>安丘</v>
      </c>
      <c r="S9113" t="str">
        <f t="shared" si="285"/>
        <v>0115</v>
      </c>
    </row>
    <row r="9114" spans="1:19">
      <c r="A9114" t="s">
        <v>74547</v>
      </c>
      <c r="B9114" t="s">
        <v>74548</v>
      </c>
      <c r="C9114" t="s">
        <v>49</v>
      </c>
      <c r="D9114" t="s">
        <v>74549</v>
      </c>
      <c r="E9114" t="s">
        <v>70188</v>
      </c>
      <c r="F9114" t="s">
        <v>74550</v>
      </c>
      <c r="G9114" t="s">
        <v>74551</v>
      </c>
      <c r="H9114" t="s">
        <v>74552</v>
      </c>
      <c r="I9114" t="s">
        <v>12119</v>
      </c>
      <c r="J9114" t="s">
        <v>6031</v>
      </c>
      <c r="K9114" t="s">
        <v>6032</v>
      </c>
      <c r="L9114" t="s">
        <v>262</v>
      </c>
      <c r="M9114" t="s">
        <v>6033</v>
      </c>
      <c r="N9114" t="s">
        <v>4892</v>
      </c>
      <c r="O9114" t="s">
        <v>6034</v>
      </c>
      <c r="P9114" t="s">
        <v>74553</v>
      </c>
      <c r="Q9114" t="s">
        <v>74554</v>
      </c>
      <c r="R9114" t="str">
        <f t="shared" si="284"/>
        <v>寒亭</v>
      </c>
      <c r="S9114" t="str">
        <f t="shared" si="285"/>
        <v>0115</v>
      </c>
    </row>
    <row r="9115" spans="1:19">
      <c r="A9115" t="s">
        <v>74555</v>
      </c>
      <c r="B9115" t="s">
        <v>74556</v>
      </c>
      <c r="C9115" t="s">
        <v>49</v>
      </c>
      <c r="D9115" t="s">
        <v>74557</v>
      </c>
      <c r="E9115" t="s">
        <v>70196</v>
      </c>
      <c r="F9115" t="s">
        <v>74558</v>
      </c>
      <c r="G9115" t="s">
        <v>74559</v>
      </c>
      <c r="H9115" t="s">
        <v>74560</v>
      </c>
      <c r="I9115" t="s">
        <v>4828</v>
      </c>
      <c r="J9115" t="s">
        <v>6983</v>
      </c>
      <c r="K9115" t="s">
        <v>6984</v>
      </c>
      <c r="L9115" t="s">
        <v>95</v>
      </c>
      <c r="M9115" t="s">
        <v>5682</v>
      </c>
      <c r="N9115" t="s">
        <v>22930</v>
      </c>
      <c r="O9115" t="s">
        <v>6986</v>
      </c>
      <c r="P9115" t="s">
        <v>74561</v>
      </c>
      <c r="Q9115" t="s">
        <v>74562</v>
      </c>
      <c r="R9115" t="str">
        <f t="shared" si="284"/>
        <v>安丘</v>
      </c>
      <c r="S9115" t="str">
        <f t="shared" si="285"/>
        <v>0115</v>
      </c>
    </row>
    <row r="9116" spans="1:19">
      <c r="A9116" t="s">
        <v>74563</v>
      </c>
      <c r="B9116" t="s">
        <v>74564</v>
      </c>
      <c r="C9116" t="s">
        <v>49</v>
      </c>
      <c r="D9116" t="s">
        <v>74565</v>
      </c>
      <c r="E9116" t="s">
        <v>70196</v>
      </c>
      <c r="F9116" t="s">
        <v>74566</v>
      </c>
      <c r="G9116" t="s">
        <v>74567</v>
      </c>
      <c r="H9116" t="s">
        <v>74568</v>
      </c>
      <c r="I9116" t="s">
        <v>4785</v>
      </c>
      <c r="J9116" t="s">
        <v>6611</v>
      </c>
      <c r="K9116" t="s">
        <v>6612</v>
      </c>
      <c r="L9116" t="s">
        <v>86</v>
      </c>
      <c r="M9116" t="s">
        <v>5099</v>
      </c>
      <c r="N9116" t="s">
        <v>5056</v>
      </c>
      <c r="O9116" t="s">
        <v>6613</v>
      </c>
      <c r="P9116" t="s">
        <v>74569</v>
      </c>
      <c r="Q9116" t="s">
        <v>74570</v>
      </c>
      <c r="R9116" t="str">
        <f t="shared" si="284"/>
        <v>坊子</v>
      </c>
      <c r="S9116" t="str">
        <f t="shared" si="285"/>
        <v>0115</v>
      </c>
    </row>
    <row r="9117" spans="1:19">
      <c r="A9117" t="s">
        <v>74571</v>
      </c>
      <c r="B9117" t="s">
        <v>74572</v>
      </c>
      <c r="C9117" t="s">
        <v>49</v>
      </c>
      <c r="D9117" t="s">
        <v>74573</v>
      </c>
      <c r="E9117" t="s">
        <v>70490</v>
      </c>
      <c r="F9117" t="s">
        <v>74574</v>
      </c>
      <c r="G9117" t="s">
        <v>74575</v>
      </c>
      <c r="H9117" t="s">
        <v>74495</v>
      </c>
      <c r="I9117" t="s">
        <v>4852</v>
      </c>
      <c r="J9117" t="s">
        <v>11079</v>
      </c>
      <c r="K9117" t="s">
        <v>11080</v>
      </c>
      <c r="L9117" t="s">
        <v>50</v>
      </c>
      <c r="M9117" t="s">
        <v>5877</v>
      </c>
      <c r="N9117" t="s">
        <v>5487</v>
      </c>
      <c r="O9117" t="s">
        <v>11081</v>
      </c>
      <c r="P9117" t="s">
        <v>74576</v>
      </c>
      <c r="R9117" t="str">
        <f t="shared" si="284"/>
        <v>青州</v>
      </c>
      <c r="S9117" t="str">
        <f t="shared" si="285"/>
        <v>0115</v>
      </c>
    </row>
    <row r="9118" spans="1:19">
      <c r="A9118" t="s">
        <v>74577</v>
      </c>
      <c r="B9118" t="s">
        <v>74578</v>
      </c>
      <c r="C9118" t="s">
        <v>49</v>
      </c>
      <c r="D9118" t="s">
        <v>74579</v>
      </c>
      <c r="E9118" t="s">
        <v>70490</v>
      </c>
      <c r="F9118" t="s">
        <v>74580</v>
      </c>
      <c r="G9118" t="s">
        <v>74581</v>
      </c>
      <c r="H9118" t="s">
        <v>74582</v>
      </c>
      <c r="I9118" t="s">
        <v>4813</v>
      </c>
      <c r="J9118" t="s">
        <v>21941</v>
      </c>
      <c r="K9118" t="s">
        <v>21942</v>
      </c>
      <c r="L9118" t="s">
        <v>60</v>
      </c>
      <c r="M9118" t="s">
        <v>5511</v>
      </c>
      <c r="N9118" t="s">
        <v>5030</v>
      </c>
      <c r="O9118" t="s">
        <v>21943</v>
      </c>
      <c r="P9118" t="s">
        <v>74583</v>
      </c>
      <c r="R9118" t="str">
        <f t="shared" si="284"/>
        <v>奎文</v>
      </c>
      <c r="S9118" t="str">
        <f t="shared" si="285"/>
        <v>0115</v>
      </c>
    </row>
    <row r="9119" spans="1:19">
      <c r="A9119" t="s">
        <v>74584</v>
      </c>
      <c r="B9119" t="s">
        <v>74585</v>
      </c>
      <c r="C9119" t="s">
        <v>49</v>
      </c>
      <c r="D9119" t="s">
        <v>74586</v>
      </c>
      <c r="E9119" t="s">
        <v>70188</v>
      </c>
      <c r="F9119" t="s">
        <v>74587</v>
      </c>
      <c r="G9119" t="s">
        <v>74588</v>
      </c>
      <c r="H9119" t="s">
        <v>74589</v>
      </c>
      <c r="I9119" t="s">
        <v>12119</v>
      </c>
      <c r="J9119" t="s">
        <v>8847</v>
      </c>
      <c r="K9119" t="s">
        <v>8848</v>
      </c>
      <c r="L9119" t="s">
        <v>60</v>
      </c>
      <c r="M9119" t="s">
        <v>5420</v>
      </c>
      <c r="N9119" t="s">
        <v>4919</v>
      </c>
      <c r="O9119" t="s">
        <v>8849</v>
      </c>
      <c r="P9119" t="s">
        <v>74590</v>
      </c>
      <c r="Q9119" t="s">
        <v>74591</v>
      </c>
      <c r="R9119" t="str">
        <f t="shared" si="284"/>
        <v>奎文</v>
      </c>
      <c r="S9119" t="str">
        <f t="shared" si="285"/>
        <v>0115</v>
      </c>
    </row>
    <row r="9120" spans="1:19">
      <c r="A9120" t="s">
        <v>74592</v>
      </c>
      <c r="B9120" t="s">
        <v>74593</v>
      </c>
      <c r="C9120" t="s">
        <v>49</v>
      </c>
      <c r="D9120" t="s">
        <v>74594</v>
      </c>
      <c r="E9120" t="s">
        <v>70490</v>
      </c>
      <c r="F9120" t="s">
        <v>74595</v>
      </c>
      <c r="G9120" t="s">
        <v>74596</v>
      </c>
      <c r="H9120" t="s">
        <v>74597</v>
      </c>
      <c r="I9120" t="s">
        <v>15346</v>
      </c>
      <c r="J9120" t="s">
        <v>5578</v>
      </c>
      <c r="K9120" t="s">
        <v>5579</v>
      </c>
      <c r="L9120" t="s">
        <v>148</v>
      </c>
      <c r="M9120" t="s">
        <v>5580</v>
      </c>
      <c r="N9120" t="s">
        <v>4817</v>
      </c>
      <c r="O9120" t="s">
        <v>5581</v>
      </c>
      <c r="P9120" t="s">
        <v>74598</v>
      </c>
      <c r="R9120" t="str">
        <f t="shared" si="284"/>
        <v>寒亭</v>
      </c>
      <c r="S9120" t="str">
        <f t="shared" si="285"/>
        <v>0115</v>
      </c>
    </row>
    <row r="9121" spans="1:19">
      <c r="A9121" t="s">
        <v>74599</v>
      </c>
      <c r="B9121" t="s">
        <v>74600</v>
      </c>
      <c r="C9121" t="s">
        <v>49</v>
      </c>
      <c r="D9121" t="s">
        <v>74601</v>
      </c>
      <c r="E9121" t="s">
        <v>74602</v>
      </c>
      <c r="F9121" t="s">
        <v>74603</v>
      </c>
      <c r="G9121" t="s">
        <v>74604</v>
      </c>
      <c r="H9121" t="s">
        <v>74605</v>
      </c>
      <c r="I9121" t="s">
        <v>4828</v>
      </c>
      <c r="J9121" t="s">
        <v>4879</v>
      </c>
      <c r="K9121" t="s">
        <v>4880</v>
      </c>
      <c r="L9121" t="s">
        <v>237</v>
      </c>
      <c r="M9121" t="s">
        <v>4868</v>
      </c>
      <c r="N9121" t="s">
        <v>5907</v>
      </c>
      <c r="O9121" t="s">
        <v>4882</v>
      </c>
      <c r="P9121" t="s">
        <v>74606</v>
      </c>
      <c r="R9121" t="str">
        <f t="shared" si="284"/>
        <v>潍城</v>
      </c>
      <c r="S9121" t="str">
        <f t="shared" si="285"/>
        <v>0115</v>
      </c>
    </row>
    <row r="9122" spans="1:19">
      <c r="A9122" t="s">
        <v>3706</v>
      </c>
      <c r="B9122" t="s">
        <v>74607</v>
      </c>
      <c r="C9122" t="s">
        <v>49</v>
      </c>
      <c r="D9122" t="s">
        <v>74608</v>
      </c>
      <c r="E9122" t="s">
        <v>70188</v>
      </c>
      <c r="F9122" t="s">
        <v>74609</v>
      </c>
      <c r="G9122" t="s">
        <v>3704</v>
      </c>
      <c r="H9122" t="s">
        <v>74610</v>
      </c>
      <c r="I9122" t="s">
        <v>12119</v>
      </c>
      <c r="J9122" t="s">
        <v>10067</v>
      </c>
      <c r="K9122" t="s">
        <v>10068</v>
      </c>
      <c r="L9122" t="s">
        <v>105</v>
      </c>
      <c r="M9122" t="s">
        <v>5197</v>
      </c>
      <c r="O9122" t="s">
        <v>10069</v>
      </c>
      <c r="P9122" t="s">
        <v>74611</v>
      </c>
      <c r="Q9122" t="s">
        <v>69422</v>
      </c>
      <c r="R9122" t="str">
        <f t="shared" si="284"/>
        <v>寿光</v>
      </c>
      <c r="S9122" t="str">
        <f t="shared" si="285"/>
        <v>0115</v>
      </c>
    </row>
    <row r="9123" spans="1:19">
      <c r="A9123" t="s">
        <v>74612</v>
      </c>
      <c r="B9123" t="s">
        <v>74613</v>
      </c>
      <c r="C9123" t="s">
        <v>49</v>
      </c>
      <c r="D9123" t="s">
        <v>74614</v>
      </c>
      <c r="E9123" t="s">
        <v>74615</v>
      </c>
      <c r="F9123" t="s">
        <v>74616</v>
      </c>
      <c r="G9123" t="s">
        <v>74617</v>
      </c>
      <c r="H9123" t="s">
        <v>74618</v>
      </c>
      <c r="I9123" t="s">
        <v>12119</v>
      </c>
      <c r="J9123" t="s">
        <v>5097</v>
      </c>
      <c r="K9123" t="s">
        <v>5098</v>
      </c>
      <c r="L9123" t="s">
        <v>86</v>
      </c>
      <c r="M9123" t="s">
        <v>5099</v>
      </c>
      <c r="O9123" t="s">
        <v>5100</v>
      </c>
      <c r="P9123" t="s">
        <v>74619</v>
      </c>
      <c r="Q9123" t="s">
        <v>74620</v>
      </c>
      <c r="R9123" t="str">
        <f t="shared" si="284"/>
        <v>坊子</v>
      </c>
      <c r="S9123" t="str">
        <f t="shared" si="285"/>
        <v>0115</v>
      </c>
    </row>
    <row r="9124" spans="1:19">
      <c r="A9124" t="s">
        <v>74621</v>
      </c>
      <c r="B9124" t="s">
        <v>74622</v>
      </c>
      <c r="C9124" t="s">
        <v>49</v>
      </c>
      <c r="D9124" t="s">
        <v>74623</v>
      </c>
      <c r="E9124" t="s">
        <v>74615</v>
      </c>
      <c r="F9124" t="s">
        <v>74624</v>
      </c>
      <c r="G9124" t="s">
        <v>74625</v>
      </c>
      <c r="H9124" t="s">
        <v>74626</v>
      </c>
      <c r="I9124" t="s">
        <v>12119</v>
      </c>
      <c r="J9124" t="s">
        <v>9116</v>
      </c>
      <c r="K9124" t="s">
        <v>9117</v>
      </c>
      <c r="L9124" t="s">
        <v>237</v>
      </c>
      <c r="M9124" t="s">
        <v>4788</v>
      </c>
      <c r="N9124" t="s">
        <v>5421</v>
      </c>
      <c r="O9124" t="s">
        <v>9118</v>
      </c>
      <c r="P9124" t="s">
        <v>74627</v>
      </c>
      <c r="Q9124" t="s">
        <v>74628</v>
      </c>
      <c r="R9124" t="str">
        <f t="shared" si="284"/>
        <v>潍城</v>
      </c>
      <c r="S9124" t="str">
        <f t="shared" si="285"/>
        <v>0115</v>
      </c>
    </row>
    <row r="9125" spans="1:19">
      <c r="A9125" t="s">
        <v>74629</v>
      </c>
      <c r="B9125" t="s">
        <v>74630</v>
      </c>
      <c r="C9125" t="s">
        <v>49</v>
      </c>
      <c r="D9125" t="s">
        <v>74631</v>
      </c>
      <c r="E9125" t="s">
        <v>74632</v>
      </c>
      <c r="F9125" t="s">
        <v>74633</v>
      </c>
      <c r="G9125" t="s">
        <v>74634</v>
      </c>
      <c r="H9125" t="s">
        <v>74635</v>
      </c>
      <c r="I9125" t="s">
        <v>4828</v>
      </c>
      <c r="J9125" t="s">
        <v>6225</v>
      </c>
      <c r="K9125" t="s">
        <v>6226</v>
      </c>
      <c r="L9125" t="s">
        <v>123</v>
      </c>
      <c r="M9125" t="s">
        <v>5825</v>
      </c>
      <c r="N9125" t="s">
        <v>4933</v>
      </c>
      <c r="O9125" t="s">
        <v>6227</v>
      </c>
      <c r="R9125" t="str">
        <f t="shared" si="284"/>
        <v>诸城</v>
      </c>
      <c r="S9125" t="str">
        <f t="shared" si="285"/>
        <v>0115</v>
      </c>
    </row>
    <row r="9126" spans="1:19">
      <c r="A9126" t="s">
        <v>74636</v>
      </c>
      <c r="B9126" t="s">
        <v>74637</v>
      </c>
      <c r="C9126" t="s">
        <v>49</v>
      </c>
      <c r="D9126" t="s">
        <v>74638</v>
      </c>
      <c r="E9126" t="s">
        <v>70196</v>
      </c>
      <c r="F9126" t="s">
        <v>74639</v>
      </c>
      <c r="G9126" t="s">
        <v>74640</v>
      </c>
      <c r="H9126" t="s">
        <v>74641</v>
      </c>
      <c r="I9126" t="s">
        <v>5052</v>
      </c>
      <c r="J9126" t="s">
        <v>7125</v>
      </c>
      <c r="K9126" t="s">
        <v>7126</v>
      </c>
      <c r="L9126" t="s">
        <v>105</v>
      </c>
      <c r="M9126" t="s">
        <v>5089</v>
      </c>
      <c r="N9126" t="s">
        <v>4789</v>
      </c>
      <c r="O9126" t="s">
        <v>7127</v>
      </c>
      <c r="P9126" t="s">
        <v>74642</v>
      </c>
      <c r="R9126" t="str">
        <f t="shared" si="284"/>
        <v>寿光</v>
      </c>
      <c r="S9126" t="str">
        <f t="shared" si="285"/>
        <v>0115</v>
      </c>
    </row>
    <row r="9127" spans="1:19">
      <c r="A9127" t="s">
        <v>74643</v>
      </c>
      <c r="B9127" t="s">
        <v>74644</v>
      </c>
      <c r="C9127" t="s">
        <v>49</v>
      </c>
      <c r="D9127" t="s">
        <v>74645</v>
      </c>
      <c r="E9127" t="s">
        <v>74646</v>
      </c>
      <c r="F9127" t="s">
        <v>74647</v>
      </c>
      <c r="G9127" t="s">
        <v>74648</v>
      </c>
      <c r="H9127" t="s">
        <v>74649</v>
      </c>
      <c r="I9127" t="s">
        <v>4852</v>
      </c>
      <c r="J9127" t="s">
        <v>16357</v>
      </c>
      <c r="K9127" t="s">
        <v>16358</v>
      </c>
      <c r="L9127" t="s">
        <v>50</v>
      </c>
      <c r="M9127" t="s">
        <v>6701</v>
      </c>
      <c r="N9127" t="s">
        <v>4933</v>
      </c>
      <c r="O9127" t="s">
        <v>16359</v>
      </c>
      <c r="P9127" t="s">
        <v>74650</v>
      </c>
      <c r="R9127" t="str">
        <f t="shared" si="284"/>
        <v>青州</v>
      </c>
      <c r="S9127" t="str">
        <f t="shared" si="285"/>
        <v>0115</v>
      </c>
    </row>
    <row r="9128" spans="1:19">
      <c r="A9128" t="s">
        <v>74651</v>
      </c>
      <c r="B9128" t="s">
        <v>74652</v>
      </c>
      <c r="C9128" t="s">
        <v>49</v>
      </c>
      <c r="D9128" t="s">
        <v>74653</v>
      </c>
      <c r="E9128" t="s">
        <v>74654</v>
      </c>
      <c r="F9128" t="s">
        <v>74655</v>
      </c>
      <c r="G9128" t="s">
        <v>74656</v>
      </c>
      <c r="H9128" t="s">
        <v>74657</v>
      </c>
      <c r="I9128" t="s">
        <v>12119</v>
      </c>
      <c r="J9128" t="s">
        <v>7352</v>
      </c>
      <c r="K9128" t="s">
        <v>7353</v>
      </c>
      <c r="L9128" t="s">
        <v>60</v>
      </c>
      <c r="M9128" t="s">
        <v>5511</v>
      </c>
      <c r="O9128" t="s">
        <v>7354</v>
      </c>
      <c r="P9128" t="s">
        <v>74658</v>
      </c>
      <c r="Q9128" t="s">
        <v>74659</v>
      </c>
      <c r="R9128" t="str">
        <f t="shared" si="284"/>
        <v>奎文</v>
      </c>
      <c r="S9128" t="str">
        <f t="shared" si="285"/>
        <v>0115</v>
      </c>
    </row>
    <row r="9129" spans="1:19">
      <c r="A9129" t="s">
        <v>74660</v>
      </c>
      <c r="B9129" t="s">
        <v>74661</v>
      </c>
      <c r="C9129" t="s">
        <v>49</v>
      </c>
      <c r="D9129" t="s">
        <v>74662</v>
      </c>
      <c r="E9129" t="s">
        <v>74663</v>
      </c>
      <c r="F9129" t="s">
        <v>74664</v>
      </c>
      <c r="G9129" t="s">
        <v>74665</v>
      </c>
      <c r="H9129" t="s">
        <v>74666</v>
      </c>
      <c r="I9129" t="s">
        <v>4955</v>
      </c>
      <c r="J9129" t="s">
        <v>7125</v>
      </c>
      <c r="K9129" t="s">
        <v>7126</v>
      </c>
      <c r="L9129" t="s">
        <v>105</v>
      </c>
      <c r="M9129" t="s">
        <v>5089</v>
      </c>
      <c r="N9129" t="s">
        <v>5487</v>
      </c>
      <c r="O9129" t="s">
        <v>7127</v>
      </c>
      <c r="P9129" t="s">
        <v>74667</v>
      </c>
      <c r="Q9129" t="s">
        <v>74668</v>
      </c>
      <c r="R9129" t="str">
        <f t="shared" si="284"/>
        <v>寿光</v>
      </c>
      <c r="S9129" t="str">
        <f t="shared" si="285"/>
        <v>0115</v>
      </c>
    </row>
    <row r="9130" spans="1:19">
      <c r="A9130" t="s">
        <v>74669</v>
      </c>
      <c r="B9130" t="s">
        <v>74650</v>
      </c>
      <c r="C9130" t="s">
        <v>49</v>
      </c>
      <c r="D9130" t="s">
        <v>74670</v>
      </c>
      <c r="E9130" t="s">
        <v>74671</v>
      </c>
      <c r="F9130" t="s">
        <v>74672</v>
      </c>
      <c r="G9130" t="s">
        <v>74673</v>
      </c>
      <c r="H9130" t="s">
        <v>74674</v>
      </c>
      <c r="I9130" t="s">
        <v>4785</v>
      </c>
      <c r="J9130" t="s">
        <v>5987</v>
      </c>
      <c r="K9130" t="s">
        <v>5988</v>
      </c>
      <c r="L9130" t="s">
        <v>95</v>
      </c>
      <c r="M9130" t="s">
        <v>5042</v>
      </c>
      <c r="N9130" t="s">
        <v>5112</v>
      </c>
      <c r="O9130" t="s">
        <v>5989</v>
      </c>
      <c r="P9130" t="s">
        <v>74675</v>
      </c>
      <c r="Q9130" t="s">
        <v>74676</v>
      </c>
      <c r="R9130" t="str">
        <f t="shared" si="284"/>
        <v>安丘</v>
      </c>
      <c r="S9130" t="str">
        <f t="shared" si="285"/>
        <v>0115</v>
      </c>
    </row>
    <row r="9131" spans="1:19">
      <c r="A9131" t="s">
        <v>74677</v>
      </c>
      <c r="B9131" t="s">
        <v>74678</v>
      </c>
      <c r="C9131" t="s">
        <v>49</v>
      </c>
      <c r="D9131" t="s">
        <v>74679</v>
      </c>
      <c r="E9131" t="s">
        <v>74680</v>
      </c>
      <c r="F9131" t="s">
        <v>74681</v>
      </c>
      <c r="G9131" t="s">
        <v>74682</v>
      </c>
      <c r="H9131" t="s">
        <v>74683</v>
      </c>
      <c r="I9131" t="s">
        <v>12500</v>
      </c>
      <c r="J9131" t="s">
        <v>5810</v>
      </c>
      <c r="K9131" t="s">
        <v>5811</v>
      </c>
      <c r="L9131" t="s">
        <v>77</v>
      </c>
      <c r="M9131" t="s">
        <v>5812</v>
      </c>
      <c r="N9131" t="s">
        <v>5056</v>
      </c>
      <c r="O9131" t="s">
        <v>5813</v>
      </c>
      <c r="P9131" t="s">
        <v>74684</v>
      </c>
      <c r="R9131" t="str">
        <f t="shared" si="284"/>
        <v>临朐</v>
      </c>
      <c r="S9131" t="str">
        <f t="shared" si="285"/>
        <v>0115</v>
      </c>
    </row>
    <row r="9132" spans="1:19">
      <c r="A9132" t="s">
        <v>3666</v>
      </c>
      <c r="B9132" t="s">
        <v>74685</v>
      </c>
      <c r="C9132" t="s">
        <v>49</v>
      </c>
      <c r="D9132" t="s">
        <v>74686</v>
      </c>
      <c r="E9132" t="s">
        <v>70196</v>
      </c>
      <c r="F9132" t="s">
        <v>74687</v>
      </c>
      <c r="G9132" t="s">
        <v>3664</v>
      </c>
      <c r="H9132" t="s">
        <v>74688</v>
      </c>
      <c r="I9132" t="s">
        <v>5541</v>
      </c>
      <c r="J9132" t="s">
        <v>10316</v>
      </c>
      <c r="K9132" t="s">
        <v>10317</v>
      </c>
      <c r="L9132" t="s">
        <v>262</v>
      </c>
      <c r="M9132" t="s">
        <v>10318</v>
      </c>
      <c r="N9132" t="s">
        <v>4905</v>
      </c>
      <c r="O9132" t="s">
        <v>10319</v>
      </c>
      <c r="P9132" t="s">
        <v>74689</v>
      </c>
      <c r="R9132" t="str">
        <f t="shared" si="284"/>
        <v>寒亭</v>
      </c>
      <c r="S9132" t="str">
        <f t="shared" si="285"/>
        <v>0115</v>
      </c>
    </row>
    <row r="9133" spans="1:19">
      <c r="A9133" t="s">
        <v>74690</v>
      </c>
      <c r="B9133" t="s">
        <v>74691</v>
      </c>
      <c r="C9133" t="s">
        <v>49</v>
      </c>
      <c r="D9133" t="s">
        <v>74692</v>
      </c>
      <c r="E9133" t="s">
        <v>70196</v>
      </c>
      <c r="F9133" t="s">
        <v>74693</v>
      </c>
      <c r="G9133" t="s">
        <v>74694</v>
      </c>
      <c r="H9133" t="s">
        <v>74695</v>
      </c>
      <c r="I9133" t="s">
        <v>5052</v>
      </c>
      <c r="J9133" t="s">
        <v>7544</v>
      </c>
      <c r="K9133" t="s">
        <v>7545</v>
      </c>
      <c r="L9133" t="s">
        <v>375</v>
      </c>
      <c r="M9133" t="s">
        <v>7334</v>
      </c>
      <c r="N9133" t="s">
        <v>4905</v>
      </c>
      <c r="O9133" t="s">
        <v>7546</v>
      </c>
      <c r="P9133" t="s">
        <v>74247</v>
      </c>
      <c r="Q9133" t="s">
        <v>74696</v>
      </c>
      <c r="R9133" t="str">
        <f t="shared" si="284"/>
        <v>昌邑</v>
      </c>
      <c r="S9133" t="str">
        <f t="shared" si="285"/>
        <v>0115</v>
      </c>
    </row>
    <row r="9134" spans="1:19">
      <c r="A9134" t="s">
        <v>74697</v>
      </c>
      <c r="B9134" t="s">
        <v>74626</v>
      </c>
      <c r="C9134" t="s">
        <v>49</v>
      </c>
      <c r="D9134" t="s">
        <v>74698</v>
      </c>
      <c r="E9134" t="s">
        <v>74632</v>
      </c>
      <c r="F9134" t="s">
        <v>74699</v>
      </c>
      <c r="G9134" t="s">
        <v>74700</v>
      </c>
      <c r="H9134" t="s">
        <v>74701</v>
      </c>
      <c r="I9134" t="s">
        <v>4852</v>
      </c>
      <c r="J9134" t="s">
        <v>5293</v>
      </c>
      <c r="K9134" t="s">
        <v>5294</v>
      </c>
      <c r="L9134" t="s">
        <v>77</v>
      </c>
      <c r="M9134" t="s">
        <v>5295</v>
      </c>
      <c r="N9134" t="s">
        <v>5487</v>
      </c>
      <c r="O9134" t="s">
        <v>5297</v>
      </c>
      <c r="P9134" t="s">
        <v>74702</v>
      </c>
      <c r="R9134" t="str">
        <f t="shared" si="284"/>
        <v>临朐</v>
      </c>
      <c r="S9134" t="str">
        <f t="shared" si="285"/>
        <v>0115</v>
      </c>
    </row>
    <row r="9135" spans="1:19">
      <c r="A9135" t="s">
        <v>74703</v>
      </c>
      <c r="B9135" t="s">
        <v>74704</v>
      </c>
      <c r="C9135" t="s">
        <v>49</v>
      </c>
      <c r="D9135" t="s">
        <v>74705</v>
      </c>
      <c r="E9135" t="s">
        <v>70196</v>
      </c>
      <c r="F9135" t="s">
        <v>74706</v>
      </c>
      <c r="G9135" t="s">
        <v>74707</v>
      </c>
      <c r="H9135" t="s">
        <v>74708</v>
      </c>
      <c r="I9135" t="s">
        <v>6877</v>
      </c>
      <c r="J9135" t="s">
        <v>8847</v>
      </c>
      <c r="K9135" t="s">
        <v>8848</v>
      </c>
      <c r="L9135" t="s">
        <v>60</v>
      </c>
      <c r="M9135" t="s">
        <v>5420</v>
      </c>
      <c r="N9135" t="s">
        <v>4972</v>
      </c>
      <c r="O9135" t="s">
        <v>8849</v>
      </c>
      <c r="P9135" t="s">
        <v>74709</v>
      </c>
      <c r="Q9135" t="s">
        <v>74710</v>
      </c>
      <c r="R9135" t="str">
        <f t="shared" si="284"/>
        <v>奎文</v>
      </c>
      <c r="S9135" t="str">
        <f t="shared" si="285"/>
        <v>0115</v>
      </c>
    </row>
    <row r="9136" spans="1:19">
      <c r="A9136" t="s">
        <v>74711</v>
      </c>
      <c r="B9136" t="s">
        <v>74712</v>
      </c>
      <c r="C9136" t="s">
        <v>49</v>
      </c>
      <c r="D9136" t="s">
        <v>74713</v>
      </c>
      <c r="E9136" t="s">
        <v>74714</v>
      </c>
      <c r="F9136" t="s">
        <v>74715</v>
      </c>
      <c r="G9136" t="s">
        <v>74716</v>
      </c>
      <c r="H9136" t="s">
        <v>74717</v>
      </c>
      <c r="I9136" t="s">
        <v>4828</v>
      </c>
      <c r="J9136" t="s">
        <v>5597</v>
      </c>
      <c r="K9136" t="s">
        <v>5598</v>
      </c>
      <c r="L9136" t="s">
        <v>375</v>
      </c>
      <c r="M9136" t="s">
        <v>5599</v>
      </c>
      <c r="N9136" t="s">
        <v>4789</v>
      </c>
      <c r="O9136" t="s">
        <v>5600</v>
      </c>
      <c r="P9136" t="s">
        <v>74718</v>
      </c>
      <c r="R9136" t="str">
        <f t="shared" si="284"/>
        <v>昌邑</v>
      </c>
      <c r="S9136" t="str">
        <f t="shared" si="285"/>
        <v>0115</v>
      </c>
    </row>
    <row r="9137" spans="1:19">
      <c r="A9137" t="s">
        <v>74719</v>
      </c>
      <c r="B9137" t="s">
        <v>74720</v>
      </c>
      <c r="C9137" t="s">
        <v>49</v>
      </c>
      <c r="D9137" t="s">
        <v>74721</v>
      </c>
      <c r="E9137" t="s">
        <v>74615</v>
      </c>
      <c r="F9137" t="s">
        <v>74722</v>
      </c>
      <c r="G9137" t="s">
        <v>74723</v>
      </c>
      <c r="H9137" t="s">
        <v>74724</v>
      </c>
      <c r="I9137" t="s">
        <v>12119</v>
      </c>
      <c r="J9137" t="s">
        <v>5669</v>
      </c>
      <c r="K9137" t="s">
        <v>5670</v>
      </c>
      <c r="L9137" t="s">
        <v>60</v>
      </c>
      <c r="M9137" t="s">
        <v>5511</v>
      </c>
      <c r="O9137" t="s">
        <v>5671</v>
      </c>
      <c r="P9137" t="s">
        <v>74725</v>
      </c>
      <c r="R9137" t="str">
        <f t="shared" si="284"/>
        <v>奎文</v>
      </c>
      <c r="S9137" t="str">
        <f t="shared" si="285"/>
        <v>0115</v>
      </c>
    </row>
    <row r="9138" spans="1:19">
      <c r="A9138" t="s">
        <v>74726</v>
      </c>
      <c r="B9138" t="s">
        <v>74727</v>
      </c>
      <c r="C9138" t="s">
        <v>49</v>
      </c>
      <c r="D9138" t="s">
        <v>74728</v>
      </c>
      <c r="E9138" t="s">
        <v>74729</v>
      </c>
      <c r="F9138" t="s">
        <v>74730</v>
      </c>
      <c r="G9138" t="s">
        <v>74731</v>
      </c>
      <c r="H9138" t="s">
        <v>74732</v>
      </c>
      <c r="I9138" t="s">
        <v>12844</v>
      </c>
      <c r="J9138" t="s">
        <v>15385</v>
      </c>
      <c r="K9138" t="s">
        <v>15386</v>
      </c>
      <c r="L9138" t="s">
        <v>123</v>
      </c>
      <c r="M9138" t="s">
        <v>4932</v>
      </c>
      <c r="N9138" t="s">
        <v>6601</v>
      </c>
      <c r="O9138" t="s">
        <v>15387</v>
      </c>
      <c r="P9138" t="s">
        <v>74733</v>
      </c>
      <c r="R9138" t="str">
        <f t="shared" si="284"/>
        <v>诸城</v>
      </c>
      <c r="S9138" t="str">
        <f t="shared" si="285"/>
        <v>0115</v>
      </c>
    </row>
    <row r="9139" spans="1:19">
      <c r="A9139" t="s">
        <v>74734</v>
      </c>
      <c r="B9139" t="s">
        <v>74735</v>
      </c>
      <c r="C9139" t="s">
        <v>49</v>
      </c>
      <c r="D9139" t="s">
        <v>74736</v>
      </c>
      <c r="E9139" t="s">
        <v>73528</v>
      </c>
      <c r="F9139" t="s">
        <v>74737</v>
      </c>
      <c r="G9139" t="s">
        <v>74738</v>
      </c>
      <c r="H9139" t="s">
        <v>74739</v>
      </c>
      <c r="I9139" t="s">
        <v>4828</v>
      </c>
      <c r="J9139" t="s">
        <v>60738</v>
      </c>
      <c r="K9139" t="s">
        <v>60739</v>
      </c>
      <c r="L9139" t="s">
        <v>60</v>
      </c>
      <c r="M9139" t="s">
        <v>5888</v>
      </c>
      <c r="O9139" t="s">
        <v>60740</v>
      </c>
      <c r="P9139" t="s">
        <v>74386</v>
      </c>
      <c r="R9139" t="str">
        <f t="shared" si="284"/>
        <v>奎文</v>
      </c>
      <c r="S9139" t="str">
        <f t="shared" si="285"/>
        <v>0115</v>
      </c>
    </row>
    <row r="9140" spans="1:19">
      <c r="A9140" t="s">
        <v>3874</v>
      </c>
      <c r="B9140" t="s">
        <v>71280</v>
      </c>
      <c r="C9140" t="s">
        <v>49</v>
      </c>
      <c r="D9140" t="s">
        <v>74740</v>
      </c>
      <c r="E9140" t="s">
        <v>74646</v>
      </c>
      <c r="F9140" t="s">
        <v>74741</v>
      </c>
      <c r="G9140" t="s">
        <v>3872</v>
      </c>
      <c r="H9140" t="s">
        <v>74742</v>
      </c>
      <c r="I9140" t="s">
        <v>6877</v>
      </c>
      <c r="J9140" t="s">
        <v>8680</v>
      </c>
      <c r="K9140" t="s">
        <v>8681</v>
      </c>
      <c r="L9140" t="s">
        <v>60</v>
      </c>
      <c r="M9140" t="s">
        <v>5999</v>
      </c>
      <c r="O9140" t="s">
        <v>8682</v>
      </c>
      <c r="P9140" t="s">
        <v>74743</v>
      </c>
      <c r="Q9140" t="s">
        <v>74744</v>
      </c>
      <c r="R9140" t="str">
        <f t="shared" si="284"/>
        <v>奎文</v>
      </c>
      <c r="S9140" t="str">
        <f t="shared" si="285"/>
        <v>0115</v>
      </c>
    </row>
    <row r="9141" spans="1:19">
      <c r="A9141" t="s">
        <v>74745</v>
      </c>
      <c r="B9141" t="s">
        <v>74746</v>
      </c>
      <c r="C9141" t="s">
        <v>49</v>
      </c>
      <c r="D9141" t="s">
        <v>74747</v>
      </c>
      <c r="E9141" t="s">
        <v>74654</v>
      </c>
      <c r="F9141" t="s">
        <v>74748</v>
      </c>
      <c r="G9141" t="s">
        <v>74749</v>
      </c>
      <c r="H9141" t="s">
        <v>74750</v>
      </c>
      <c r="I9141" t="s">
        <v>12119</v>
      </c>
      <c r="J9141" t="s">
        <v>10226</v>
      </c>
      <c r="K9141" t="s">
        <v>10227</v>
      </c>
      <c r="L9141" t="s">
        <v>148</v>
      </c>
      <c r="M9141" t="s">
        <v>6713</v>
      </c>
      <c r="N9141" t="s">
        <v>5487</v>
      </c>
      <c r="O9141" t="s">
        <v>10229</v>
      </c>
      <c r="P9141" t="s">
        <v>74751</v>
      </c>
      <c r="R9141" t="str">
        <f t="shared" si="284"/>
        <v>寒亭</v>
      </c>
      <c r="S9141" t="str">
        <f t="shared" si="285"/>
        <v>0115</v>
      </c>
    </row>
    <row r="9142" spans="1:19">
      <c r="A9142" t="s">
        <v>74752</v>
      </c>
      <c r="B9142" t="s">
        <v>74753</v>
      </c>
      <c r="C9142" t="s">
        <v>49</v>
      </c>
      <c r="D9142" t="s">
        <v>74754</v>
      </c>
      <c r="E9142" t="s">
        <v>71355</v>
      </c>
      <c r="F9142" t="s">
        <v>74755</v>
      </c>
      <c r="G9142" t="s">
        <v>74756</v>
      </c>
      <c r="H9142" t="s">
        <v>74757</v>
      </c>
      <c r="I9142" t="s">
        <v>12844</v>
      </c>
      <c r="J9142" t="s">
        <v>15948</v>
      </c>
      <c r="K9142" t="s">
        <v>15949</v>
      </c>
      <c r="L9142" t="s">
        <v>148</v>
      </c>
      <c r="M9142" t="s">
        <v>6391</v>
      </c>
      <c r="O9142" t="s">
        <v>15950</v>
      </c>
      <c r="P9142" t="s">
        <v>74758</v>
      </c>
      <c r="Q9142" t="s">
        <v>74759</v>
      </c>
      <c r="R9142" t="str">
        <f t="shared" si="284"/>
        <v>寒亭</v>
      </c>
      <c r="S9142" t="str">
        <f t="shared" si="285"/>
        <v>0115</v>
      </c>
    </row>
    <row r="9143" spans="1:19">
      <c r="A9143" t="s">
        <v>74760</v>
      </c>
      <c r="B9143" t="s">
        <v>74761</v>
      </c>
      <c r="C9143" t="s">
        <v>49</v>
      </c>
      <c r="D9143" t="s">
        <v>74762</v>
      </c>
      <c r="E9143" t="s">
        <v>71355</v>
      </c>
      <c r="F9143" t="s">
        <v>74763</v>
      </c>
      <c r="G9143" t="s">
        <v>74764</v>
      </c>
      <c r="H9143" t="s">
        <v>74765</v>
      </c>
      <c r="I9143" t="s">
        <v>4852</v>
      </c>
      <c r="J9143" t="s">
        <v>5636</v>
      </c>
      <c r="K9143" t="s">
        <v>5637</v>
      </c>
      <c r="L9143" t="s">
        <v>105</v>
      </c>
      <c r="M9143" t="s">
        <v>5638</v>
      </c>
      <c r="O9143" t="s">
        <v>5639</v>
      </c>
      <c r="P9143" t="s">
        <v>74766</v>
      </c>
      <c r="R9143" t="str">
        <f t="shared" si="284"/>
        <v>寿光</v>
      </c>
      <c r="S9143" t="str">
        <f t="shared" si="285"/>
        <v>0115</v>
      </c>
    </row>
    <row r="9144" spans="1:19">
      <c r="A9144" t="s">
        <v>74767</v>
      </c>
      <c r="B9144" t="s">
        <v>74768</v>
      </c>
      <c r="C9144" t="s">
        <v>49</v>
      </c>
      <c r="D9144" t="s">
        <v>74769</v>
      </c>
      <c r="E9144" t="s">
        <v>71355</v>
      </c>
      <c r="F9144" t="s">
        <v>74770</v>
      </c>
      <c r="G9144" t="s">
        <v>74771</v>
      </c>
      <c r="H9144" t="s">
        <v>74772</v>
      </c>
      <c r="I9144" t="s">
        <v>12844</v>
      </c>
      <c r="J9144" t="s">
        <v>9760</v>
      </c>
      <c r="K9144" t="s">
        <v>9761</v>
      </c>
      <c r="L9144" t="s">
        <v>60</v>
      </c>
      <c r="M9144" t="s">
        <v>5999</v>
      </c>
      <c r="O9144" t="s">
        <v>9762</v>
      </c>
      <c r="P9144" t="s">
        <v>74773</v>
      </c>
      <c r="R9144" t="str">
        <f t="shared" si="284"/>
        <v>奎文</v>
      </c>
      <c r="S9144" t="str">
        <f t="shared" si="285"/>
        <v>0115</v>
      </c>
    </row>
    <row r="9145" spans="1:19">
      <c r="A9145" t="s">
        <v>74774</v>
      </c>
      <c r="B9145" t="s">
        <v>74775</v>
      </c>
      <c r="C9145" t="s">
        <v>49</v>
      </c>
      <c r="D9145" t="s">
        <v>74776</v>
      </c>
      <c r="E9145" t="s">
        <v>65206</v>
      </c>
      <c r="F9145" t="s">
        <v>74777</v>
      </c>
      <c r="G9145" t="s">
        <v>74778</v>
      </c>
      <c r="H9145" t="s">
        <v>74779</v>
      </c>
      <c r="I9145" t="s">
        <v>4841</v>
      </c>
      <c r="J9145" t="s">
        <v>6955</v>
      </c>
      <c r="K9145" t="s">
        <v>6956</v>
      </c>
      <c r="L9145" t="s">
        <v>114</v>
      </c>
      <c r="M9145" t="s">
        <v>5486</v>
      </c>
      <c r="N9145" t="s">
        <v>5030</v>
      </c>
      <c r="O9145" t="s">
        <v>6957</v>
      </c>
      <c r="P9145" t="s">
        <v>74780</v>
      </c>
      <c r="Q9145" t="s">
        <v>74781</v>
      </c>
      <c r="R9145" t="str">
        <f t="shared" si="284"/>
        <v>高密</v>
      </c>
      <c r="S9145" t="str">
        <f t="shared" si="285"/>
        <v>0115</v>
      </c>
    </row>
    <row r="9146" spans="1:19">
      <c r="A9146" t="s">
        <v>74782</v>
      </c>
      <c r="B9146" t="s">
        <v>74783</v>
      </c>
      <c r="C9146" t="s">
        <v>49</v>
      </c>
      <c r="D9146" t="s">
        <v>74784</v>
      </c>
      <c r="E9146" t="s">
        <v>65206</v>
      </c>
      <c r="F9146" t="s">
        <v>74785</v>
      </c>
      <c r="G9146" t="s">
        <v>74786</v>
      </c>
      <c r="H9146" t="s">
        <v>74787</v>
      </c>
      <c r="I9146" t="s">
        <v>4828</v>
      </c>
      <c r="J9146" t="s">
        <v>24908</v>
      </c>
      <c r="K9146" t="s">
        <v>24909</v>
      </c>
      <c r="L9146" t="s">
        <v>114</v>
      </c>
      <c r="M9146" t="s">
        <v>7084</v>
      </c>
      <c r="N9146" t="s">
        <v>16070</v>
      </c>
      <c r="O9146" t="s">
        <v>24910</v>
      </c>
      <c r="P9146" t="s">
        <v>74788</v>
      </c>
      <c r="R9146" t="str">
        <f t="shared" si="284"/>
        <v>高密</v>
      </c>
      <c r="S9146" t="str">
        <f t="shared" si="285"/>
        <v>0115</v>
      </c>
    </row>
    <row r="9147" spans="1:19">
      <c r="A9147" t="s">
        <v>74789</v>
      </c>
      <c r="B9147" t="s">
        <v>74790</v>
      </c>
      <c r="C9147" t="s">
        <v>49</v>
      </c>
      <c r="D9147" t="s">
        <v>74791</v>
      </c>
      <c r="E9147" t="s">
        <v>71355</v>
      </c>
      <c r="F9147" t="s">
        <v>74792</v>
      </c>
      <c r="G9147" t="s">
        <v>74793</v>
      </c>
      <c r="H9147" t="s">
        <v>74794</v>
      </c>
      <c r="I9147" t="s">
        <v>4852</v>
      </c>
      <c r="J9147" t="s">
        <v>5755</v>
      </c>
      <c r="K9147" t="s">
        <v>5756</v>
      </c>
      <c r="L9147" t="s">
        <v>95</v>
      </c>
      <c r="M9147" t="s">
        <v>5757</v>
      </c>
      <c r="O9147" t="s">
        <v>5758</v>
      </c>
      <c r="P9147" t="s">
        <v>74795</v>
      </c>
      <c r="R9147" t="str">
        <f t="shared" si="284"/>
        <v>安丘</v>
      </c>
      <c r="S9147" t="str">
        <f t="shared" si="285"/>
        <v>0115</v>
      </c>
    </row>
    <row r="9148" spans="1:19">
      <c r="A9148" t="s">
        <v>74796</v>
      </c>
      <c r="B9148" t="s">
        <v>74797</v>
      </c>
      <c r="C9148" t="s">
        <v>49</v>
      </c>
      <c r="D9148" t="s">
        <v>74798</v>
      </c>
      <c r="E9148" t="s">
        <v>71355</v>
      </c>
      <c r="F9148" t="s">
        <v>74799</v>
      </c>
      <c r="G9148" t="s">
        <v>74800</v>
      </c>
      <c r="H9148" t="s">
        <v>74801</v>
      </c>
      <c r="I9148" t="s">
        <v>4852</v>
      </c>
      <c r="J9148" t="s">
        <v>17487</v>
      </c>
      <c r="K9148" t="s">
        <v>17488</v>
      </c>
      <c r="L9148" t="s">
        <v>50</v>
      </c>
      <c r="M9148" t="s">
        <v>5016</v>
      </c>
      <c r="O9148" t="s">
        <v>17489</v>
      </c>
      <c r="P9148" t="s">
        <v>74802</v>
      </c>
      <c r="Q9148" t="s">
        <v>74803</v>
      </c>
      <c r="R9148" t="str">
        <f t="shared" si="284"/>
        <v>青州</v>
      </c>
      <c r="S9148" t="str">
        <f t="shared" si="285"/>
        <v>0115</v>
      </c>
    </row>
    <row r="9149" spans="1:19">
      <c r="A9149" t="s">
        <v>74804</v>
      </c>
      <c r="B9149" t="s">
        <v>74805</v>
      </c>
      <c r="C9149" t="s">
        <v>49</v>
      </c>
      <c r="D9149" t="s">
        <v>74806</v>
      </c>
      <c r="E9149" t="s">
        <v>71355</v>
      </c>
      <c r="F9149" t="s">
        <v>74807</v>
      </c>
      <c r="G9149" t="s">
        <v>74808</v>
      </c>
      <c r="H9149" t="s">
        <v>74809</v>
      </c>
      <c r="I9149" t="s">
        <v>5184</v>
      </c>
      <c r="J9149" t="s">
        <v>7996</v>
      </c>
      <c r="K9149" t="s">
        <v>7997</v>
      </c>
      <c r="L9149" t="s">
        <v>237</v>
      </c>
      <c r="M9149" t="s">
        <v>4788</v>
      </c>
      <c r="O9149" t="s">
        <v>7998</v>
      </c>
      <c r="P9149" t="s">
        <v>74810</v>
      </c>
      <c r="R9149" t="str">
        <f t="shared" si="284"/>
        <v>潍城</v>
      </c>
      <c r="S9149" t="str">
        <f t="shared" si="285"/>
        <v>0115</v>
      </c>
    </row>
    <row r="9150" spans="1:19">
      <c r="A9150" t="s">
        <v>74811</v>
      </c>
      <c r="B9150" t="s">
        <v>74812</v>
      </c>
      <c r="C9150" t="s">
        <v>49</v>
      </c>
      <c r="D9150" t="s">
        <v>74813</v>
      </c>
      <c r="E9150" t="s">
        <v>71355</v>
      </c>
      <c r="F9150" t="s">
        <v>74814</v>
      </c>
      <c r="G9150" t="s">
        <v>74815</v>
      </c>
      <c r="H9150" t="s">
        <v>74816</v>
      </c>
      <c r="I9150" t="s">
        <v>5407</v>
      </c>
      <c r="J9150" t="s">
        <v>4969</v>
      </c>
      <c r="K9150" t="s">
        <v>4970</v>
      </c>
      <c r="L9150" t="s">
        <v>237</v>
      </c>
      <c r="M9150" t="s">
        <v>4971</v>
      </c>
      <c r="P9150" t="s">
        <v>74817</v>
      </c>
      <c r="Q9150" t="s">
        <v>74818</v>
      </c>
      <c r="R9150" t="str">
        <f t="shared" si="284"/>
        <v>潍城</v>
      </c>
      <c r="S9150" t="str">
        <f t="shared" si="285"/>
        <v>0115</v>
      </c>
    </row>
    <row r="9151" spans="1:19">
      <c r="A9151" t="s">
        <v>74819</v>
      </c>
      <c r="B9151" t="s">
        <v>74820</v>
      </c>
      <c r="C9151" t="s">
        <v>49</v>
      </c>
      <c r="D9151" t="s">
        <v>74821</v>
      </c>
      <c r="E9151" t="s">
        <v>71355</v>
      </c>
      <c r="F9151" t="s">
        <v>74822</v>
      </c>
      <c r="G9151" t="s">
        <v>74823</v>
      </c>
      <c r="H9151" t="s">
        <v>74824</v>
      </c>
      <c r="I9151" t="s">
        <v>5822</v>
      </c>
      <c r="J9151" t="s">
        <v>15469</v>
      </c>
      <c r="K9151" t="s">
        <v>15470</v>
      </c>
      <c r="L9151" t="s">
        <v>50</v>
      </c>
      <c r="M9151" t="s">
        <v>5236</v>
      </c>
      <c r="O9151" t="s">
        <v>15471</v>
      </c>
      <c r="P9151" t="s">
        <v>74825</v>
      </c>
      <c r="Q9151" t="s">
        <v>74826</v>
      </c>
      <c r="R9151" t="str">
        <f t="shared" si="284"/>
        <v>青州</v>
      </c>
      <c r="S9151" t="str">
        <f t="shared" si="285"/>
        <v>0115</v>
      </c>
    </row>
    <row r="9152" spans="1:19">
      <c r="A9152" t="s">
        <v>74827</v>
      </c>
      <c r="B9152" t="s">
        <v>74828</v>
      </c>
      <c r="C9152" t="s">
        <v>49</v>
      </c>
      <c r="D9152" t="s">
        <v>74829</v>
      </c>
      <c r="E9152" t="s">
        <v>71355</v>
      </c>
      <c r="F9152" t="s">
        <v>74830</v>
      </c>
      <c r="G9152" t="s">
        <v>74831</v>
      </c>
      <c r="H9152" t="s">
        <v>74832</v>
      </c>
      <c r="I9152" t="s">
        <v>5822</v>
      </c>
      <c r="J9152" t="s">
        <v>72052</v>
      </c>
      <c r="K9152" t="s">
        <v>72053</v>
      </c>
      <c r="L9152" t="s">
        <v>114</v>
      </c>
      <c r="M9152" t="s">
        <v>5486</v>
      </c>
      <c r="O9152" t="s">
        <v>72054</v>
      </c>
      <c r="Q9152" t="s">
        <v>74833</v>
      </c>
      <c r="R9152" t="str">
        <f t="shared" si="284"/>
        <v>高密</v>
      </c>
      <c r="S9152" t="str">
        <f t="shared" si="285"/>
        <v>0115</v>
      </c>
    </row>
    <row r="9153" spans="1:19">
      <c r="A9153" t="s">
        <v>74834</v>
      </c>
      <c r="B9153" t="s">
        <v>74835</v>
      </c>
      <c r="C9153" t="s">
        <v>49</v>
      </c>
      <c r="D9153" t="s">
        <v>74836</v>
      </c>
      <c r="E9153" t="s">
        <v>71355</v>
      </c>
      <c r="F9153" t="s">
        <v>74837</v>
      </c>
      <c r="G9153" t="s">
        <v>74838</v>
      </c>
      <c r="H9153" t="s">
        <v>74839</v>
      </c>
      <c r="I9153" t="s">
        <v>4852</v>
      </c>
      <c r="J9153" t="s">
        <v>7332</v>
      </c>
      <c r="K9153" t="s">
        <v>7333</v>
      </c>
      <c r="L9153" t="s">
        <v>375</v>
      </c>
      <c r="M9153" t="s">
        <v>7334</v>
      </c>
      <c r="O9153" t="s">
        <v>7335</v>
      </c>
      <c r="P9153" t="s">
        <v>74840</v>
      </c>
      <c r="Q9153" t="s">
        <v>74841</v>
      </c>
      <c r="R9153" t="str">
        <f t="shared" ref="R9153:R9216" si="286">IF(OR(LEFT(L9153,2)="高新"),"奎文",IF(LEFT(L9153,2)="峡山","坊子",IF(LEFT(L9153,2)="滨海","寒亭",LEFT(L9153,2))))</f>
        <v>昌邑</v>
      </c>
      <c r="S9153" t="str">
        <f t="shared" ref="S9153:S9216" si="287">TEXT(B9153,"mmdd")</f>
        <v>0115</v>
      </c>
    </row>
    <row r="9154" spans="1:19">
      <c r="A9154" t="s">
        <v>74842</v>
      </c>
      <c r="B9154" t="s">
        <v>74843</v>
      </c>
      <c r="C9154" t="s">
        <v>49</v>
      </c>
      <c r="D9154" t="s">
        <v>74844</v>
      </c>
      <c r="E9154" t="s">
        <v>71355</v>
      </c>
      <c r="F9154" t="s">
        <v>74845</v>
      </c>
      <c r="G9154" t="s">
        <v>74846</v>
      </c>
      <c r="H9154" t="s">
        <v>74847</v>
      </c>
      <c r="I9154" t="s">
        <v>12119</v>
      </c>
      <c r="J9154" t="s">
        <v>8830</v>
      </c>
      <c r="K9154" t="s">
        <v>8831</v>
      </c>
      <c r="L9154" t="s">
        <v>123</v>
      </c>
      <c r="M9154" t="s">
        <v>5364</v>
      </c>
      <c r="O9154" t="s">
        <v>8832</v>
      </c>
      <c r="P9154" t="s">
        <v>74848</v>
      </c>
      <c r="Q9154" t="s">
        <v>74849</v>
      </c>
      <c r="R9154" t="str">
        <f t="shared" si="286"/>
        <v>诸城</v>
      </c>
      <c r="S9154" t="str">
        <f t="shared" si="287"/>
        <v>0115</v>
      </c>
    </row>
    <row r="9155" spans="1:19">
      <c r="A9155" t="s">
        <v>74850</v>
      </c>
      <c r="B9155" t="s">
        <v>74851</v>
      </c>
      <c r="C9155" t="s">
        <v>49</v>
      </c>
      <c r="D9155" t="s">
        <v>74852</v>
      </c>
      <c r="E9155" t="s">
        <v>71355</v>
      </c>
      <c r="F9155" t="s">
        <v>74853</v>
      </c>
      <c r="G9155" t="s">
        <v>74854</v>
      </c>
      <c r="H9155" t="s">
        <v>74855</v>
      </c>
      <c r="I9155" t="s">
        <v>12119</v>
      </c>
      <c r="J9155" t="s">
        <v>6161</v>
      </c>
      <c r="K9155" t="s">
        <v>6162</v>
      </c>
      <c r="L9155" t="s">
        <v>95</v>
      </c>
      <c r="M9155" t="s">
        <v>5709</v>
      </c>
      <c r="O9155" t="s">
        <v>6163</v>
      </c>
      <c r="P9155" t="s">
        <v>74856</v>
      </c>
      <c r="R9155" t="str">
        <f t="shared" si="286"/>
        <v>安丘</v>
      </c>
      <c r="S9155" t="str">
        <f t="shared" si="287"/>
        <v>0115</v>
      </c>
    </row>
    <row r="9156" spans="1:19">
      <c r="A9156" t="s">
        <v>74857</v>
      </c>
      <c r="B9156" t="s">
        <v>74858</v>
      </c>
      <c r="C9156" t="s">
        <v>49</v>
      </c>
      <c r="D9156" t="s">
        <v>74859</v>
      </c>
      <c r="E9156" t="s">
        <v>71355</v>
      </c>
      <c r="F9156" t="s">
        <v>74860</v>
      </c>
      <c r="G9156" t="s">
        <v>74861</v>
      </c>
      <c r="H9156" t="s">
        <v>74862</v>
      </c>
      <c r="I9156" t="s">
        <v>4828</v>
      </c>
      <c r="J9156" t="s">
        <v>7514</v>
      </c>
      <c r="K9156" t="s">
        <v>7515</v>
      </c>
      <c r="L9156" t="s">
        <v>95</v>
      </c>
      <c r="M9156" t="s">
        <v>5042</v>
      </c>
      <c r="O9156" t="s">
        <v>7516</v>
      </c>
      <c r="P9156" t="s">
        <v>74863</v>
      </c>
      <c r="R9156" t="str">
        <f t="shared" si="286"/>
        <v>安丘</v>
      </c>
      <c r="S9156" t="str">
        <f t="shared" si="287"/>
        <v>0115</v>
      </c>
    </row>
    <row r="9157" spans="1:19">
      <c r="A9157" t="s">
        <v>74864</v>
      </c>
      <c r="B9157" t="s">
        <v>74865</v>
      </c>
      <c r="C9157" t="s">
        <v>49</v>
      </c>
      <c r="D9157" t="s">
        <v>74866</v>
      </c>
      <c r="E9157" t="s">
        <v>71355</v>
      </c>
      <c r="F9157" t="s">
        <v>74867</v>
      </c>
      <c r="G9157" t="s">
        <v>74868</v>
      </c>
      <c r="H9157" t="s">
        <v>74869</v>
      </c>
      <c r="I9157" t="s">
        <v>5221</v>
      </c>
      <c r="J9157" t="s">
        <v>9472</v>
      </c>
      <c r="K9157" t="s">
        <v>9473</v>
      </c>
      <c r="L9157" t="s">
        <v>95</v>
      </c>
      <c r="M9157" t="s">
        <v>5757</v>
      </c>
      <c r="O9157" t="s">
        <v>9474</v>
      </c>
      <c r="P9157" t="s">
        <v>74870</v>
      </c>
      <c r="R9157" t="str">
        <f t="shared" si="286"/>
        <v>安丘</v>
      </c>
      <c r="S9157" t="str">
        <f t="shared" si="287"/>
        <v>0115</v>
      </c>
    </row>
    <row r="9158" spans="1:19">
      <c r="A9158" t="s">
        <v>74871</v>
      </c>
      <c r="B9158" t="s">
        <v>74872</v>
      </c>
      <c r="C9158" t="s">
        <v>49</v>
      </c>
      <c r="D9158" t="s">
        <v>74873</v>
      </c>
      <c r="E9158" t="s">
        <v>71355</v>
      </c>
      <c r="F9158" t="s">
        <v>74874</v>
      </c>
      <c r="G9158" t="s">
        <v>74875</v>
      </c>
      <c r="H9158" t="s">
        <v>74876</v>
      </c>
      <c r="I9158" t="s">
        <v>12119</v>
      </c>
      <c r="J9158" t="s">
        <v>9116</v>
      </c>
      <c r="K9158" t="s">
        <v>9117</v>
      </c>
      <c r="L9158" t="s">
        <v>237</v>
      </c>
      <c r="M9158" t="s">
        <v>4788</v>
      </c>
      <c r="O9158" t="s">
        <v>9118</v>
      </c>
      <c r="P9158" t="s">
        <v>74877</v>
      </c>
      <c r="R9158" t="str">
        <f t="shared" si="286"/>
        <v>潍城</v>
      </c>
      <c r="S9158" t="str">
        <f t="shared" si="287"/>
        <v>0115</v>
      </c>
    </row>
    <row r="9159" spans="1:19">
      <c r="A9159" t="s">
        <v>74878</v>
      </c>
      <c r="B9159" t="s">
        <v>74879</v>
      </c>
      <c r="C9159" t="s">
        <v>49</v>
      </c>
      <c r="D9159" t="s">
        <v>74880</v>
      </c>
      <c r="E9159" t="s">
        <v>71355</v>
      </c>
      <c r="F9159" t="s">
        <v>74881</v>
      </c>
      <c r="G9159" t="s">
        <v>74882</v>
      </c>
      <c r="H9159" t="s">
        <v>74883</v>
      </c>
      <c r="I9159" t="s">
        <v>12500</v>
      </c>
      <c r="J9159" t="s">
        <v>9144</v>
      </c>
      <c r="K9159" t="s">
        <v>9145</v>
      </c>
      <c r="L9159" t="s">
        <v>60</v>
      </c>
      <c r="M9159" t="s">
        <v>5999</v>
      </c>
      <c r="O9159" t="s">
        <v>9146</v>
      </c>
      <c r="P9159" t="s">
        <v>74884</v>
      </c>
      <c r="R9159" t="str">
        <f t="shared" si="286"/>
        <v>奎文</v>
      </c>
      <c r="S9159" t="str">
        <f t="shared" si="287"/>
        <v>0115</v>
      </c>
    </row>
    <row r="9160" spans="1:19">
      <c r="A9160" t="s">
        <v>74885</v>
      </c>
      <c r="B9160" t="s">
        <v>74886</v>
      </c>
      <c r="C9160" t="s">
        <v>49</v>
      </c>
      <c r="D9160" t="s">
        <v>74887</v>
      </c>
      <c r="E9160" t="s">
        <v>71355</v>
      </c>
      <c r="F9160" t="s">
        <v>74888</v>
      </c>
      <c r="G9160" t="s">
        <v>74889</v>
      </c>
      <c r="H9160" t="s">
        <v>74890</v>
      </c>
      <c r="I9160" t="s">
        <v>12119</v>
      </c>
      <c r="J9160" t="s">
        <v>5636</v>
      </c>
      <c r="K9160" t="s">
        <v>5637</v>
      </c>
      <c r="L9160" t="s">
        <v>105</v>
      </c>
      <c r="M9160" t="s">
        <v>5638</v>
      </c>
      <c r="O9160" t="s">
        <v>5639</v>
      </c>
      <c r="P9160" t="s">
        <v>74891</v>
      </c>
      <c r="R9160" t="str">
        <f t="shared" si="286"/>
        <v>寿光</v>
      </c>
      <c r="S9160" t="str">
        <f t="shared" si="287"/>
        <v>0115</v>
      </c>
    </row>
    <row r="9161" spans="1:19">
      <c r="A9161" t="s">
        <v>74892</v>
      </c>
      <c r="B9161" t="s">
        <v>74893</v>
      </c>
      <c r="C9161" t="s">
        <v>49</v>
      </c>
      <c r="D9161" t="s">
        <v>74894</v>
      </c>
      <c r="E9161" t="s">
        <v>71355</v>
      </c>
      <c r="F9161" t="s">
        <v>74895</v>
      </c>
      <c r="G9161" t="s">
        <v>74896</v>
      </c>
      <c r="H9161" t="s">
        <v>74897</v>
      </c>
      <c r="I9161" t="s">
        <v>12757</v>
      </c>
      <c r="J9161" t="s">
        <v>71625</v>
      </c>
      <c r="K9161" t="s">
        <v>12013</v>
      </c>
      <c r="L9161" t="s">
        <v>1136</v>
      </c>
      <c r="M9161" t="s">
        <v>5210</v>
      </c>
      <c r="O9161" t="s">
        <v>71626</v>
      </c>
      <c r="P9161" t="s">
        <v>74898</v>
      </c>
      <c r="R9161" t="str">
        <f t="shared" si="286"/>
        <v>昌乐</v>
      </c>
      <c r="S9161" t="str">
        <f t="shared" si="287"/>
        <v>0115</v>
      </c>
    </row>
    <row r="9162" spans="1:19">
      <c r="A9162" t="s">
        <v>74899</v>
      </c>
      <c r="B9162" t="s">
        <v>74900</v>
      </c>
      <c r="C9162" t="s">
        <v>49</v>
      </c>
      <c r="D9162" t="s">
        <v>74901</v>
      </c>
      <c r="E9162" t="s">
        <v>71355</v>
      </c>
      <c r="F9162" t="s">
        <v>74902</v>
      </c>
      <c r="G9162" t="s">
        <v>74903</v>
      </c>
      <c r="H9162" t="s">
        <v>74904</v>
      </c>
      <c r="I9162" t="s">
        <v>5835</v>
      </c>
      <c r="J9162" t="s">
        <v>6348</v>
      </c>
      <c r="K9162" t="s">
        <v>6349</v>
      </c>
      <c r="L9162" t="s">
        <v>114</v>
      </c>
      <c r="M9162" t="s">
        <v>5486</v>
      </c>
      <c r="O9162" t="s">
        <v>6350</v>
      </c>
      <c r="P9162" t="s">
        <v>74905</v>
      </c>
      <c r="Q9162" t="s">
        <v>74906</v>
      </c>
      <c r="R9162" t="str">
        <f t="shared" si="286"/>
        <v>高密</v>
      </c>
      <c r="S9162" t="str">
        <f t="shared" si="287"/>
        <v>0115</v>
      </c>
    </row>
    <row r="9163" spans="1:19">
      <c r="A9163" t="s">
        <v>74907</v>
      </c>
      <c r="B9163" t="s">
        <v>74908</v>
      </c>
      <c r="C9163" t="s">
        <v>49</v>
      </c>
      <c r="D9163" t="s">
        <v>74909</v>
      </c>
      <c r="E9163" t="s">
        <v>70196</v>
      </c>
      <c r="F9163" t="s">
        <v>74910</v>
      </c>
      <c r="G9163" t="s">
        <v>74911</v>
      </c>
      <c r="H9163" t="s">
        <v>74912</v>
      </c>
      <c r="I9163" t="s">
        <v>4828</v>
      </c>
      <c r="J9163" t="s">
        <v>5636</v>
      </c>
      <c r="K9163" t="s">
        <v>5637</v>
      </c>
      <c r="L9163" t="s">
        <v>105</v>
      </c>
      <c r="M9163" t="s">
        <v>5638</v>
      </c>
      <c r="N9163" t="s">
        <v>5056</v>
      </c>
      <c r="O9163" t="s">
        <v>5639</v>
      </c>
      <c r="P9163" t="s">
        <v>73337</v>
      </c>
      <c r="Q9163" t="s">
        <v>74913</v>
      </c>
      <c r="R9163" t="str">
        <f t="shared" si="286"/>
        <v>寿光</v>
      </c>
      <c r="S9163" t="str">
        <f t="shared" si="287"/>
        <v>0115</v>
      </c>
    </row>
    <row r="9164" spans="1:19">
      <c r="A9164" t="s">
        <v>74914</v>
      </c>
      <c r="B9164" t="s">
        <v>74915</v>
      </c>
      <c r="C9164" t="s">
        <v>49</v>
      </c>
      <c r="D9164" t="s">
        <v>74916</v>
      </c>
      <c r="E9164" t="s">
        <v>70196</v>
      </c>
      <c r="F9164" t="s">
        <v>74917</v>
      </c>
      <c r="G9164" t="s">
        <v>74918</v>
      </c>
      <c r="H9164" t="s">
        <v>74919</v>
      </c>
      <c r="I9164" t="s">
        <v>4828</v>
      </c>
      <c r="J9164" t="s">
        <v>4981</v>
      </c>
      <c r="K9164" t="s">
        <v>4982</v>
      </c>
      <c r="L9164" t="s">
        <v>237</v>
      </c>
      <c r="M9164" t="s">
        <v>4971</v>
      </c>
      <c r="N9164" t="s">
        <v>5030</v>
      </c>
      <c r="O9164" t="s">
        <v>4984</v>
      </c>
      <c r="P9164" t="s">
        <v>74920</v>
      </c>
      <c r="Q9164" t="s">
        <v>74921</v>
      </c>
      <c r="R9164" t="str">
        <f t="shared" si="286"/>
        <v>潍城</v>
      </c>
      <c r="S9164" t="str">
        <f t="shared" si="287"/>
        <v>0115</v>
      </c>
    </row>
    <row r="9165" spans="1:19">
      <c r="A9165" t="s">
        <v>74922</v>
      </c>
      <c r="B9165" t="s">
        <v>74923</v>
      </c>
      <c r="C9165" t="s">
        <v>49</v>
      </c>
      <c r="D9165" t="s">
        <v>74924</v>
      </c>
      <c r="E9165" t="s">
        <v>70188</v>
      </c>
      <c r="F9165" t="s">
        <v>74925</v>
      </c>
      <c r="G9165" t="s">
        <v>74926</v>
      </c>
      <c r="H9165" t="s">
        <v>74927</v>
      </c>
      <c r="I9165" t="s">
        <v>12844</v>
      </c>
      <c r="J9165" t="s">
        <v>7845</v>
      </c>
      <c r="K9165" t="s">
        <v>7846</v>
      </c>
      <c r="L9165" t="s">
        <v>60</v>
      </c>
      <c r="M9165" t="s">
        <v>4774</v>
      </c>
      <c r="N9165" t="s">
        <v>5960</v>
      </c>
      <c r="O9165" t="s">
        <v>7847</v>
      </c>
      <c r="P9165" t="s">
        <v>74928</v>
      </c>
      <c r="R9165" t="str">
        <f t="shared" si="286"/>
        <v>奎文</v>
      </c>
      <c r="S9165" t="str">
        <f t="shared" si="287"/>
        <v>0115</v>
      </c>
    </row>
    <row r="9166" spans="1:19">
      <c r="A9166" t="s">
        <v>74929</v>
      </c>
      <c r="B9166" t="s">
        <v>74930</v>
      </c>
      <c r="C9166" t="s">
        <v>49</v>
      </c>
      <c r="D9166" t="s">
        <v>74931</v>
      </c>
      <c r="E9166" t="s">
        <v>70196</v>
      </c>
      <c r="F9166" t="s">
        <v>74932</v>
      </c>
      <c r="G9166" t="s">
        <v>74933</v>
      </c>
      <c r="H9166" t="s">
        <v>74934</v>
      </c>
      <c r="I9166" t="s">
        <v>5066</v>
      </c>
      <c r="J9166" t="s">
        <v>8545</v>
      </c>
      <c r="K9166" t="s">
        <v>8546</v>
      </c>
      <c r="L9166" t="s">
        <v>60</v>
      </c>
      <c r="M9166" t="s">
        <v>5511</v>
      </c>
      <c r="O9166" t="s">
        <v>8547</v>
      </c>
      <c r="P9166" t="s">
        <v>74935</v>
      </c>
      <c r="R9166" t="str">
        <f t="shared" si="286"/>
        <v>奎文</v>
      </c>
      <c r="S9166" t="str">
        <f t="shared" si="287"/>
        <v>0115</v>
      </c>
    </row>
    <row r="9167" spans="1:19">
      <c r="A9167" t="s">
        <v>74936</v>
      </c>
      <c r="B9167" t="s">
        <v>74937</v>
      </c>
      <c r="C9167" t="s">
        <v>49</v>
      </c>
      <c r="D9167" t="s">
        <v>74938</v>
      </c>
      <c r="E9167" t="s">
        <v>70188</v>
      </c>
      <c r="F9167" t="s">
        <v>74939</v>
      </c>
      <c r="G9167" t="s">
        <v>74940</v>
      </c>
      <c r="H9167" t="s">
        <v>74941</v>
      </c>
      <c r="I9167" t="s">
        <v>12119</v>
      </c>
      <c r="J9167" t="s">
        <v>7082</v>
      </c>
      <c r="K9167" t="s">
        <v>7083</v>
      </c>
      <c r="L9167" t="s">
        <v>114</v>
      </c>
      <c r="M9167" t="s">
        <v>7084</v>
      </c>
      <c r="N9167" t="s">
        <v>5421</v>
      </c>
      <c r="O9167" t="s">
        <v>7085</v>
      </c>
      <c r="P9167" t="s">
        <v>74942</v>
      </c>
      <c r="Q9167" t="s">
        <v>74943</v>
      </c>
      <c r="R9167" t="str">
        <f t="shared" si="286"/>
        <v>高密</v>
      </c>
      <c r="S9167" t="str">
        <f t="shared" si="287"/>
        <v>0115</v>
      </c>
    </row>
    <row r="9168" spans="1:19">
      <c r="A9168" t="s">
        <v>74944</v>
      </c>
      <c r="B9168" t="s">
        <v>74945</v>
      </c>
      <c r="C9168" t="s">
        <v>49</v>
      </c>
      <c r="D9168" t="s">
        <v>74946</v>
      </c>
      <c r="E9168" t="s">
        <v>70196</v>
      </c>
      <c r="F9168" t="s">
        <v>74947</v>
      </c>
      <c r="G9168" t="s">
        <v>74948</v>
      </c>
      <c r="H9168" t="s">
        <v>74150</v>
      </c>
      <c r="I9168" t="s">
        <v>4852</v>
      </c>
      <c r="J9168" t="s">
        <v>5143</v>
      </c>
      <c r="K9168" t="s">
        <v>5144</v>
      </c>
      <c r="L9168" t="s">
        <v>77</v>
      </c>
      <c r="M9168" t="s">
        <v>5145</v>
      </c>
      <c r="N9168" t="s">
        <v>4972</v>
      </c>
      <c r="O9168" t="s">
        <v>5146</v>
      </c>
      <c r="P9168" t="s">
        <v>74949</v>
      </c>
      <c r="Q9168" t="s">
        <v>74950</v>
      </c>
      <c r="R9168" t="str">
        <f t="shared" si="286"/>
        <v>临朐</v>
      </c>
      <c r="S9168" t="str">
        <f t="shared" si="287"/>
        <v>0115</v>
      </c>
    </row>
    <row r="9169" spans="1:19">
      <c r="A9169" t="s">
        <v>74951</v>
      </c>
      <c r="B9169" t="s">
        <v>74952</v>
      </c>
      <c r="C9169" t="s">
        <v>49</v>
      </c>
      <c r="D9169" t="s">
        <v>74953</v>
      </c>
      <c r="E9169" t="s">
        <v>74954</v>
      </c>
      <c r="F9169" t="s">
        <v>74955</v>
      </c>
      <c r="G9169" t="s">
        <v>74956</v>
      </c>
      <c r="H9169" t="s">
        <v>74957</v>
      </c>
      <c r="I9169" t="s">
        <v>4828</v>
      </c>
      <c r="J9169" t="s">
        <v>58222</v>
      </c>
      <c r="K9169" t="s">
        <v>58223</v>
      </c>
      <c r="L9169" t="s">
        <v>105</v>
      </c>
      <c r="M9169" t="s">
        <v>6055</v>
      </c>
      <c r="N9169" t="s">
        <v>4817</v>
      </c>
      <c r="O9169" t="s">
        <v>58224</v>
      </c>
      <c r="P9169" t="s">
        <v>74958</v>
      </c>
      <c r="R9169" t="str">
        <f t="shared" si="286"/>
        <v>寿光</v>
      </c>
      <c r="S9169" t="str">
        <f t="shared" si="287"/>
        <v>0115</v>
      </c>
    </row>
    <row r="9170" spans="1:19">
      <c r="A9170" t="s">
        <v>74959</v>
      </c>
      <c r="B9170" t="s">
        <v>74960</v>
      </c>
      <c r="C9170" t="s">
        <v>49</v>
      </c>
      <c r="D9170" t="s">
        <v>74961</v>
      </c>
      <c r="E9170" t="s">
        <v>70188</v>
      </c>
      <c r="F9170" t="s">
        <v>74962</v>
      </c>
      <c r="G9170" t="s">
        <v>74963</v>
      </c>
      <c r="H9170" t="s">
        <v>72578</v>
      </c>
      <c r="I9170" t="s">
        <v>12119</v>
      </c>
      <c r="J9170" t="s">
        <v>17954</v>
      </c>
      <c r="K9170" t="s">
        <v>17955</v>
      </c>
      <c r="L9170" t="s">
        <v>95</v>
      </c>
      <c r="M9170" t="s">
        <v>5709</v>
      </c>
      <c r="N9170" t="s">
        <v>10228</v>
      </c>
      <c r="O9170" t="s">
        <v>17956</v>
      </c>
      <c r="P9170" t="s">
        <v>74964</v>
      </c>
      <c r="Q9170" t="s">
        <v>74965</v>
      </c>
      <c r="R9170" t="str">
        <f t="shared" si="286"/>
        <v>安丘</v>
      </c>
      <c r="S9170" t="str">
        <f t="shared" si="287"/>
        <v>0115</v>
      </c>
    </row>
    <row r="9171" spans="1:19">
      <c r="A9171" t="s">
        <v>74966</v>
      </c>
      <c r="B9171" t="s">
        <v>74908</v>
      </c>
      <c r="C9171" t="s">
        <v>49</v>
      </c>
      <c r="D9171" t="s">
        <v>74967</v>
      </c>
      <c r="E9171" t="s">
        <v>74968</v>
      </c>
      <c r="F9171" t="s">
        <v>74969</v>
      </c>
      <c r="G9171" t="s">
        <v>74970</v>
      </c>
      <c r="H9171" t="s">
        <v>74971</v>
      </c>
      <c r="I9171" t="s">
        <v>4785</v>
      </c>
      <c r="J9171" t="s">
        <v>6782</v>
      </c>
      <c r="K9171" t="s">
        <v>6783</v>
      </c>
      <c r="L9171" t="s">
        <v>105</v>
      </c>
      <c r="M9171" t="s">
        <v>5224</v>
      </c>
      <c r="N9171" t="s">
        <v>4789</v>
      </c>
      <c r="O9171" t="s">
        <v>6784</v>
      </c>
      <c r="P9171" t="s">
        <v>74972</v>
      </c>
      <c r="R9171" t="str">
        <f t="shared" si="286"/>
        <v>寿光</v>
      </c>
      <c r="S9171" t="str">
        <f t="shared" si="287"/>
        <v>0115</v>
      </c>
    </row>
    <row r="9172" spans="1:19">
      <c r="A9172" t="s">
        <v>74973</v>
      </c>
      <c r="B9172" t="s">
        <v>74974</v>
      </c>
      <c r="C9172" t="s">
        <v>49</v>
      </c>
      <c r="D9172" t="s">
        <v>74975</v>
      </c>
      <c r="E9172" t="s">
        <v>70188</v>
      </c>
      <c r="F9172" t="s">
        <v>74976</v>
      </c>
      <c r="G9172" t="s">
        <v>74977</v>
      </c>
      <c r="H9172" t="s">
        <v>74978</v>
      </c>
      <c r="I9172" t="s">
        <v>12119</v>
      </c>
      <c r="J9172" t="s">
        <v>5462</v>
      </c>
      <c r="K9172" t="s">
        <v>5463</v>
      </c>
      <c r="L9172" t="s">
        <v>95</v>
      </c>
      <c r="M9172" t="s">
        <v>4844</v>
      </c>
      <c r="N9172" t="s">
        <v>5112</v>
      </c>
      <c r="O9172" t="s">
        <v>5464</v>
      </c>
      <c r="P9172" t="s">
        <v>74979</v>
      </c>
      <c r="R9172" t="str">
        <f t="shared" si="286"/>
        <v>安丘</v>
      </c>
      <c r="S9172" t="str">
        <f t="shared" si="287"/>
        <v>0115</v>
      </c>
    </row>
    <row r="9173" spans="1:19">
      <c r="A9173" t="s">
        <v>74980</v>
      </c>
      <c r="B9173" t="s">
        <v>74981</v>
      </c>
      <c r="C9173" t="s">
        <v>49</v>
      </c>
      <c r="D9173" t="s">
        <v>74982</v>
      </c>
      <c r="E9173" t="s">
        <v>70196</v>
      </c>
      <c r="F9173" t="s">
        <v>74983</v>
      </c>
      <c r="G9173" t="s">
        <v>74984</v>
      </c>
      <c r="H9173" t="s">
        <v>66811</v>
      </c>
      <c r="I9173" t="s">
        <v>4852</v>
      </c>
      <c r="J9173" t="s">
        <v>72052</v>
      </c>
      <c r="K9173" t="s">
        <v>72053</v>
      </c>
      <c r="L9173" t="s">
        <v>114</v>
      </c>
      <c r="M9173" t="s">
        <v>5486</v>
      </c>
      <c r="N9173" t="s">
        <v>4972</v>
      </c>
      <c r="O9173" t="s">
        <v>72054</v>
      </c>
      <c r="Q9173" t="s">
        <v>74985</v>
      </c>
      <c r="R9173" t="str">
        <f t="shared" si="286"/>
        <v>高密</v>
      </c>
      <c r="S9173" t="str">
        <f t="shared" si="287"/>
        <v>0115</v>
      </c>
    </row>
    <row r="9174" spans="1:19">
      <c r="A9174" t="s">
        <v>74986</v>
      </c>
      <c r="B9174" t="s">
        <v>74987</v>
      </c>
      <c r="C9174" t="s">
        <v>49</v>
      </c>
      <c r="D9174" t="s">
        <v>74988</v>
      </c>
      <c r="E9174" t="s">
        <v>70196</v>
      </c>
      <c r="F9174" t="s">
        <v>74989</v>
      </c>
      <c r="G9174" t="s">
        <v>74990</v>
      </c>
      <c r="H9174" t="s">
        <v>74991</v>
      </c>
      <c r="I9174" t="s">
        <v>4852</v>
      </c>
      <c r="J9174" t="s">
        <v>6722</v>
      </c>
      <c r="K9174" t="s">
        <v>10837</v>
      </c>
      <c r="L9174" t="s">
        <v>95</v>
      </c>
      <c r="M9174" t="s">
        <v>8071</v>
      </c>
      <c r="N9174" t="s">
        <v>6985</v>
      </c>
      <c r="O9174" t="s">
        <v>10838</v>
      </c>
      <c r="P9174" t="s">
        <v>74992</v>
      </c>
      <c r="R9174" t="str">
        <f t="shared" si="286"/>
        <v>安丘</v>
      </c>
      <c r="S9174" t="str">
        <f t="shared" si="287"/>
        <v>0115</v>
      </c>
    </row>
    <row r="9175" spans="1:19">
      <c r="A9175" t="s">
        <v>74993</v>
      </c>
      <c r="B9175" t="s">
        <v>74994</v>
      </c>
      <c r="C9175" t="s">
        <v>49</v>
      </c>
      <c r="D9175" t="s">
        <v>74995</v>
      </c>
      <c r="E9175" t="s">
        <v>70196</v>
      </c>
      <c r="F9175" t="s">
        <v>74996</v>
      </c>
      <c r="G9175" t="s">
        <v>74997</v>
      </c>
      <c r="H9175" t="s">
        <v>74998</v>
      </c>
      <c r="I9175" t="s">
        <v>4813</v>
      </c>
      <c r="J9175" t="s">
        <v>5174</v>
      </c>
      <c r="K9175" t="s">
        <v>5175</v>
      </c>
      <c r="L9175" t="s">
        <v>105</v>
      </c>
      <c r="M9175" t="s">
        <v>5176</v>
      </c>
      <c r="N9175" t="s">
        <v>5112</v>
      </c>
      <c r="O9175" t="s">
        <v>5177</v>
      </c>
      <c r="P9175" t="s">
        <v>74999</v>
      </c>
      <c r="Q9175" t="s">
        <v>75000</v>
      </c>
      <c r="R9175" t="str">
        <f t="shared" si="286"/>
        <v>寿光</v>
      </c>
      <c r="S9175" t="str">
        <f t="shared" si="287"/>
        <v>0115</v>
      </c>
    </row>
    <row r="9176" spans="1:19">
      <c r="A9176" t="s">
        <v>75001</v>
      </c>
      <c r="B9176" t="s">
        <v>75002</v>
      </c>
      <c r="C9176" t="s">
        <v>49</v>
      </c>
      <c r="D9176" t="s">
        <v>75003</v>
      </c>
      <c r="E9176" t="s">
        <v>70188</v>
      </c>
      <c r="F9176" t="s">
        <v>75004</v>
      </c>
      <c r="G9176" t="s">
        <v>75005</v>
      </c>
      <c r="H9176" t="s">
        <v>75006</v>
      </c>
      <c r="I9176" t="s">
        <v>12119</v>
      </c>
      <c r="J9176" t="s">
        <v>8450</v>
      </c>
      <c r="K9176" t="s">
        <v>8451</v>
      </c>
      <c r="L9176" t="s">
        <v>60</v>
      </c>
      <c r="M9176" t="s">
        <v>5888</v>
      </c>
      <c r="N9176" t="s">
        <v>6519</v>
      </c>
      <c r="O9176" t="s">
        <v>8452</v>
      </c>
      <c r="P9176" t="s">
        <v>75007</v>
      </c>
      <c r="Q9176" t="s">
        <v>75008</v>
      </c>
      <c r="R9176" t="str">
        <f t="shared" si="286"/>
        <v>奎文</v>
      </c>
      <c r="S9176" t="str">
        <f t="shared" si="287"/>
        <v>0115</v>
      </c>
    </row>
    <row r="9177" spans="1:19">
      <c r="A9177" t="s">
        <v>75009</v>
      </c>
      <c r="B9177" t="s">
        <v>75010</v>
      </c>
      <c r="C9177" t="s">
        <v>49</v>
      </c>
      <c r="D9177" t="s">
        <v>75011</v>
      </c>
      <c r="E9177" t="s">
        <v>70196</v>
      </c>
      <c r="F9177" t="s">
        <v>75012</v>
      </c>
      <c r="G9177" t="s">
        <v>75013</v>
      </c>
      <c r="H9177" t="s">
        <v>75014</v>
      </c>
      <c r="I9177" t="s">
        <v>5184</v>
      </c>
      <c r="J9177" t="s">
        <v>7544</v>
      </c>
      <c r="K9177" t="s">
        <v>7545</v>
      </c>
      <c r="L9177" t="s">
        <v>375</v>
      </c>
      <c r="M9177" t="s">
        <v>7334</v>
      </c>
      <c r="N9177" t="s">
        <v>5619</v>
      </c>
      <c r="O9177" t="s">
        <v>7546</v>
      </c>
      <c r="P9177" t="s">
        <v>75015</v>
      </c>
      <c r="R9177" t="str">
        <f t="shared" si="286"/>
        <v>昌邑</v>
      </c>
      <c r="S9177" t="str">
        <f t="shared" si="287"/>
        <v>0115</v>
      </c>
    </row>
    <row r="9178" spans="1:19">
      <c r="A9178" t="s">
        <v>75016</v>
      </c>
      <c r="B9178" t="s">
        <v>75017</v>
      </c>
      <c r="C9178" t="s">
        <v>49</v>
      </c>
      <c r="D9178" t="s">
        <v>75018</v>
      </c>
      <c r="E9178" t="s">
        <v>70196</v>
      </c>
      <c r="F9178" t="s">
        <v>75019</v>
      </c>
      <c r="G9178" t="s">
        <v>75020</v>
      </c>
      <c r="H9178" t="s">
        <v>75021</v>
      </c>
      <c r="I9178" t="s">
        <v>4852</v>
      </c>
      <c r="J9178" t="s">
        <v>11830</v>
      </c>
      <c r="K9178" t="s">
        <v>11831</v>
      </c>
      <c r="L9178" t="s">
        <v>114</v>
      </c>
      <c r="M9178" t="s">
        <v>4918</v>
      </c>
      <c r="N9178" t="s">
        <v>5487</v>
      </c>
      <c r="O9178" t="s">
        <v>11833</v>
      </c>
      <c r="P9178" t="s">
        <v>74952</v>
      </c>
      <c r="Q9178" t="s">
        <v>75022</v>
      </c>
      <c r="R9178" t="str">
        <f t="shared" si="286"/>
        <v>高密</v>
      </c>
      <c r="S9178" t="str">
        <f t="shared" si="287"/>
        <v>0115</v>
      </c>
    </row>
    <row r="9179" spans="1:19">
      <c r="A9179" t="s">
        <v>75023</v>
      </c>
      <c r="B9179" t="s">
        <v>75024</v>
      </c>
      <c r="C9179" t="s">
        <v>49</v>
      </c>
      <c r="D9179" t="s">
        <v>75025</v>
      </c>
      <c r="E9179" t="s">
        <v>70196</v>
      </c>
      <c r="F9179" t="s">
        <v>75026</v>
      </c>
      <c r="G9179" t="s">
        <v>75027</v>
      </c>
      <c r="H9179" t="s">
        <v>75028</v>
      </c>
      <c r="I9179" t="s">
        <v>4852</v>
      </c>
      <c r="J9179" t="s">
        <v>6411</v>
      </c>
      <c r="K9179" t="s">
        <v>6412</v>
      </c>
      <c r="L9179" t="s">
        <v>1136</v>
      </c>
      <c r="M9179" t="s">
        <v>6413</v>
      </c>
      <c r="N9179" t="s">
        <v>5248</v>
      </c>
      <c r="O9179" t="s">
        <v>6414</v>
      </c>
      <c r="P9179" t="s">
        <v>75029</v>
      </c>
      <c r="R9179" t="str">
        <f t="shared" si="286"/>
        <v>昌乐</v>
      </c>
      <c r="S9179" t="str">
        <f t="shared" si="287"/>
        <v>0115</v>
      </c>
    </row>
    <row r="9180" spans="1:19">
      <c r="A9180" t="s">
        <v>75030</v>
      </c>
      <c r="B9180" t="s">
        <v>75031</v>
      </c>
      <c r="C9180" t="s">
        <v>49</v>
      </c>
      <c r="D9180" t="s">
        <v>75032</v>
      </c>
      <c r="E9180" t="s">
        <v>75033</v>
      </c>
      <c r="F9180" t="s">
        <v>75034</v>
      </c>
      <c r="G9180" t="s">
        <v>75035</v>
      </c>
      <c r="H9180" t="s">
        <v>75036</v>
      </c>
      <c r="I9180" t="s">
        <v>5052</v>
      </c>
      <c r="J9180" t="s">
        <v>4814</v>
      </c>
      <c r="K9180" t="s">
        <v>4815</v>
      </c>
      <c r="L9180" t="s">
        <v>50</v>
      </c>
      <c r="M9180" t="s">
        <v>4816</v>
      </c>
      <c r="N9180" t="s">
        <v>5030</v>
      </c>
      <c r="O9180" t="s">
        <v>4818</v>
      </c>
      <c r="P9180" t="s">
        <v>75037</v>
      </c>
      <c r="R9180" t="str">
        <f t="shared" si="286"/>
        <v>青州</v>
      </c>
      <c r="S9180" t="str">
        <f t="shared" si="287"/>
        <v>0115</v>
      </c>
    </row>
    <row r="9181" spans="1:19">
      <c r="A9181" t="s">
        <v>4529</v>
      </c>
      <c r="B9181" s="31" t="s">
        <v>75038</v>
      </c>
      <c r="C9181" t="s">
        <v>49</v>
      </c>
      <c r="D9181" t="s">
        <v>75039</v>
      </c>
      <c r="E9181" t="s">
        <v>75040</v>
      </c>
      <c r="F9181" t="s">
        <v>75041</v>
      </c>
      <c r="G9181" t="s">
        <v>4527</v>
      </c>
      <c r="H9181" t="s">
        <v>75042</v>
      </c>
      <c r="I9181" t="s">
        <v>4785</v>
      </c>
      <c r="J9181" t="s">
        <v>21941</v>
      </c>
      <c r="K9181" t="s">
        <v>21942</v>
      </c>
      <c r="L9181" t="s">
        <v>60</v>
      </c>
      <c r="M9181" t="s">
        <v>5511</v>
      </c>
      <c r="N9181" t="s">
        <v>4845</v>
      </c>
      <c r="O9181" t="s">
        <v>21943</v>
      </c>
      <c r="P9181" t="s">
        <v>75043</v>
      </c>
      <c r="Q9181" t="s">
        <v>75044</v>
      </c>
      <c r="R9181" t="str">
        <f t="shared" si="286"/>
        <v>奎文</v>
      </c>
      <c r="S9181" t="str">
        <f t="shared" si="287"/>
        <v>0118</v>
      </c>
    </row>
    <row r="9182" spans="1:19">
      <c r="A9182" t="s">
        <v>75045</v>
      </c>
      <c r="B9182" s="31" t="s">
        <v>75046</v>
      </c>
      <c r="C9182" t="s">
        <v>49</v>
      </c>
      <c r="D9182" t="s">
        <v>75047</v>
      </c>
      <c r="E9182" t="s">
        <v>75048</v>
      </c>
      <c r="F9182" t="s">
        <v>75049</v>
      </c>
      <c r="G9182" t="s">
        <v>75050</v>
      </c>
      <c r="H9182" t="s">
        <v>75051</v>
      </c>
      <c r="I9182" t="s">
        <v>12119</v>
      </c>
      <c r="J9182" t="s">
        <v>5647</v>
      </c>
      <c r="K9182" t="s">
        <v>5648</v>
      </c>
      <c r="L9182" t="s">
        <v>95</v>
      </c>
      <c r="M9182" t="s">
        <v>5649</v>
      </c>
      <c r="N9182" t="s">
        <v>5112</v>
      </c>
      <c r="O9182" t="s">
        <v>7020</v>
      </c>
      <c r="P9182" t="s">
        <v>75052</v>
      </c>
      <c r="Q9182" t="s">
        <v>75053</v>
      </c>
      <c r="R9182" t="str">
        <f t="shared" si="286"/>
        <v>安丘</v>
      </c>
      <c r="S9182" t="str">
        <f t="shared" si="287"/>
        <v>0118</v>
      </c>
    </row>
    <row r="9183" spans="1:19">
      <c r="A9183" t="s">
        <v>75054</v>
      </c>
      <c r="B9183" s="31" t="s">
        <v>75055</v>
      </c>
      <c r="C9183" t="s">
        <v>49</v>
      </c>
      <c r="D9183" t="s">
        <v>75056</v>
      </c>
      <c r="E9183" t="s">
        <v>75040</v>
      </c>
      <c r="F9183" t="s">
        <v>75057</v>
      </c>
      <c r="G9183" t="s">
        <v>75058</v>
      </c>
      <c r="H9183" t="s">
        <v>75059</v>
      </c>
      <c r="I9183" t="s">
        <v>5282</v>
      </c>
      <c r="J9183" t="s">
        <v>6840</v>
      </c>
      <c r="K9183" t="s">
        <v>6841</v>
      </c>
      <c r="L9183" t="s">
        <v>1136</v>
      </c>
      <c r="M9183" t="s">
        <v>5330</v>
      </c>
      <c r="N9183" t="s">
        <v>4946</v>
      </c>
      <c r="O9183" t="s">
        <v>6842</v>
      </c>
      <c r="P9183" t="s">
        <v>75060</v>
      </c>
      <c r="Q9183" t="s">
        <v>75061</v>
      </c>
      <c r="R9183" t="str">
        <f t="shared" si="286"/>
        <v>昌乐</v>
      </c>
      <c r="S9183" t="str">
        <f t="shared" si="287"/>
        <v>0118</v>
      </c>
    </row>
    <row r="9184" spans="1:19">
      <c r="A9184" t="s">
        <v>75062</v>
      </c>
      <c r="B9184" s="31" t="s">
        <v>75063</v>
      </c>
      <c r="C9184" t="s">
        <v>49</v>
      </c>
      <c r="D9184" t="s">
        <v>75064</v>
      </c>
      <c r="E9184" t="s">
        <v>75065</v>
      </c>
      <c r="F9184" t="s">
        <v>75066</v>
      </c>
      <c r="G9184" t="s">
        <v>75067</v>
      </c>
      <c r="H9184" t="s">
        <v>75068</v>
      </c>
      <c r="I9184" t="s">
        <v>4813</v>
      </c>
      <c r="J9184" t="s">
        <v>10639</v>
      </c>
      <c r="K9184" t="s">
        <v>10640</v>
      </c>
      <c r="L9184" t="s">
        <v>375</v>
      </c>
      <c r="M9184" t="s">
        <v>5318</v>
      </c>
      <c r="N9184" t="s">
        <v>5939</v>
      </c>
      <c r="O9184" t="s">
        <v>10641</v>
      </c>
      <c r="P9184" t="s">
        <v>75069</v>
      </c>
      <c r="Q9184" t="s">
        <v>75070</v>
      </c>
      <c r="R9184" t="str">
        <f t="shared" si="286"/>
        <v>昌邑</v>
      </c>
      <c r="S9184" t="str">
        <f t="shared" si="287"/>
        <v>0118</v>
      </c>
    </row>
    <row r="9185" spans="1:19">
      <c r="A9185" t="s">
        <v>75071</v>
      </c>
      <c r="B9185" s="31" t="s">
        <v>75072</v>
      </c>
      <c r="C9185" t="s">
        <v>49</v>
      </c>
      <c r="D9185" t="s">
        <v>75073</v>
      </c>
      <c r="E9185" t="s">
        <v>75074</v>
      </c>
      <c r="F9185" t="s">
        <v>75075</v>
      </c>
      <c r="G9185" t="s">
        <v>75076</v>
      </c>
      <c r="H9185" t="s">
        <v>75077</v>
      </c>
      <c r="I9185" t="s">
        <v>17769</v>
      </c>
      <c r="J9185" t="s">
        <v>10338</v>
      </c>
      <c r="K9185" t="s">
        <v>10339</v>
      </c>
      <c r="L9185" t="s">
        <v>237</v>
      </c>
      <c r="M9185" t="s">
        <v>5247</v>
      </c>
      <c r="N9185" t="s">
        <v>5960</v>
      </c>
      <c r="O9185" t="s">
        <v>10340</v>
      </c>
      <c r="P9185" t="s">
        <v>75078</v>
      </c>
      <c r="Q9185" t="s">
        <v>75079</v>
      </c>
      <c r="R9185" t="str">
        <f t="shared" si="286"/>
        <v>潍城</v>
      </c>
      <c r="S9185" t="str">
        <f t="shared" si="287"/>
        <v>0118</v>
      </c>
    </row>
    <row r="9186" spans="1:19">
      <c r="A9186" t="s">
        <v>75080</v>
      </c>
      <c r="B9186" s="31" t="s">
        <v>75081</v>
      </c>
      <c r="C9186" t="s">
        <v>49</v>
      </c>
      <c r="D9186" t="s">
        <v>75082</v>
      </c>
      <c r="E9186" t="s">
        <v>75074</v>
      </c>
      <c r="F9186" t="s">
        <v>75083</v>
      </c>
      <c r="G9186" t="s">
        <v>75084</v>
      </c>
      <c r="H9186" t="s">
        <v>75085</v>
      </c>
      <c r="I9186" t="s">
        <v>4852</v>
      </c>
      <c r="J9186" t="s">
        <v>75086</v>
      </c>
      <c r="K9186" t="s">
        <v>75087</v>
      </c>
      <c r="L9186" t="s">
        <v>60</v>
      </c>
      <c r="M9186" t="s">
        <v>4774</v>
      </c>
      <c r="N9186" t="s">
        <v>10348</v>
      </c>
      <c r="O9186" t="s">
        <v>75088</v>
      </c>
      <c r="P9186" t="s">
        <v>75089</v>
      </c>
      <c r="Q9186" t="s">
        <v>75044</v>
      </c>
      <c r="R9186" t="str">
        <f t="shared" si="286"/>
        <v>奎文</v>
      </c>
      <c r="S9186" t="str">
        <f t="shared" si="287"/>
        <v>0118</v>
      </c>
    </row>
    <row r="9187" spans="1:19">
      <c r="A9187" t="s">
        <v>75090</v>
      </c>
      <c r="B9187" s="31" t="s">
        <v>75091</v>
      </c>
      <c r="C9187" t="s">
        <v>49</v>
      </c>
      <c r="D9187" t="s">
        <v>75092</v>
      </c>
      <c r="E9187" t="s">
        <v>75074</v>
      </c>
      <c r="F9187" t="s">
        <v>75093</v>
      </c>
      <c r="G9187" t="s">
        <v>75094</v>
      </c>
      <c r="H9187" t="s">
        <v>75095</v>
      </c>
      <c r="I9187" t="s">
        <v>4852</v>
      </c>
      <c r="J9187" t="s">
        <v>5484</v>
      </c>
      <c r="K9187" t="s">
        <v>5485</v>
      </c>
      <c r="L9187" t="s">
        <v>114</v>
      </c>
      <c r="M9187" t="s">
        <v>5486</v>
      </c>
      <c r="N9187" t="s">
        <v>5487</v>
      </c>
      <c r="O9187" t="s">
        <v>5488</v>
      </c>
      <c r="P9187" t="s">
        <v>75096</v>
      </c>
      <c r="Q9187" t="s">
        <v>75044</v>
      </c>
      <c r="R9187" t="str">
        <f t="shared" si="286"/>
        <v>高密</v>
      </c>
      <c r="S9187" t="str">
        <f t="shared" si="287"/>
        <v>0118</v>
      </c>
    </row>
    <row r="9188" spans="1:19">
      <c r="A9188" t="s">
        <v>75097</v>
      </c>
      <c r="B9188" s="31" t="s">
        <v>75098</v>
      </c>
      <c r="C9188" t="s">
        <v>49</v>
      </c>
      <c r="D9188" t="s">
        <v>75099</v>
      </c>
      <c r="E9188" t="s">
        <v>75048</v>
      </c>
      <c r="F9188" t="s">
        <v>75100</v>
      </c>
      <c r="G9188" t="s">
        <v>75101</v>
      </c>
      <c r="H9188" t="s">
        <v>75102</v>
      </c>
      <c r="I9188" t="s">
        <v>12119</v>
      </c>
      <c r="J9188" t="s">
        <v>8764</v>
      </c>
      <c r="K9188" t="s">
        <v>8765</v>
      </c>
      <c r="L9188" t="s">
        <v>375</v>
      </c>
      <c r="M9188" t="s">
        <v>7334</v>
      </c>
      <c r="N9188" t="s">
        <v>5699</v>
      </c>
      <c r="O9188" t="s">
        <v>8766</v>
      </c>
      <c r="P9188" t="s">
        <v>75103</v>
      </c>
      <c r="Q9188" t="s">
        <v>75044</v>
      </c>
      <c r="R9188" t="str">
        <f t="shared" si="286"/>
        <v>昌邑</v>
      </c>
      <c r="S9188" t="str">
        <f t="shared" si="287"/>
        <v>0118</v>
      </c>
    </row>
    <row r="9189" spans="1:19">
      <c r="A9189" t="s">
        <v>75104</v>
      </c>
      <c r="B9189" s="31" t="s">
        <v>75105</v>
      </c>
      <c r="C9189" t="s">
        <v>49</v>
      </c>
      <c r="D9189" t="s">
        <v>75106</v>
      </c>
      <c r="E9189" t="s">
        <v>75107</v>
      </c>
      <c r="F9189" t="s">
        <v>75108</v>
      </c>
      <c r="G9189" t="s">
        <v>75109</v>
      </c>
      <c r="H9189" t="s">
        <v>75110</v>
      </c>
      <c r="I9189" t="s">
        <v>12844</v>
      </c>
      <c r="J9189" t="s">
        <v>5305</v>
      </c>
      <c r="K9189" t="s">
        <v>5306</v>
      </c>
      <c r="L9189" t="s">
        <v>60</v>
      </c>
      <c r="M9189" t="s">
        <v>4774</v>
      </c>
      <c r="N9189" t="s">
        <v>10228</v>
      </c>
      <c r="O9189" t="s">
        <v>5307</v>
      </c>
      <c r="P9189" t="s">
        <v>75044</v>
      </c>
      <c r="Q9189" t="s">
        <v>75111</v>
      </c>
      <c r="R9189" t="str">
        <f t="shared" si="286"/>
        <v>奎文</v>
      </c>
      <c r="S9189" t="str">
        <f t="shared" si="287"/>
        <v>0118</v>
      </c>
    </row>
    <row r="9190" spans="1:19">
      <c r="A9190" t="s">
        <v>75112</v>
      </c>
      <c r="B9190" s="31" t="s">
        <v>75113</v>
      </c>
      <c r="C9190" t="s">
        <v>49</v>
      </c>
      <c r="D9190" t="s">
        <v>75114</v>
      </c>
      <c r="E9190" t="s">
        <v>75074</v>
      </c>
      <c r="F9190" t="s">
        <v>75115</v>
      </c>
      <c r="G9190" t="s">
        <v>75116</v>
      </c>
      <c r="H9190" t="s">
        <v>75117</v>
      </c>
      <c r="I9190" t="s">
        <v>4852</v>
      </c>
      <c r="J9190" t="s">
        <v>12570</v>
      </c>
      <c r="K9190" t="s">
        <v>12571</v>
      </c>
      <c r="L9190" t="s">
        <v>105</v>
      </c>
      <c r="M9190" t="s">
        <v>5376</v>
      </c>
      <c r="N9190" t="s">
        <v>5030</v>
      </c>
      <c r="O9190" t="s">
        <v>12572</v>
      </c>
      <c r="P9190" t="s">
        <v>75118</v>
      </c>
      <c r="Q9190" t="s">
        <v>75044</v>
      </c>
      <c r="R9190" t="str">
        <f t="shared" si="286"/>
        <v>寿光</v>
      </c>
      <c r="S9190" t="str">
        <f t="shared" si="287"/>
        <v>0118</v>
      </c>
    </row>
    <row r="9191" spans="1:19">
      <c r="A9191" t="s">
        <v>75119</v>
      </c>
      <c r="B9191" s="31" t="s">
        <v>75120</v>
      </c>
      <c r="C9191" t="s">
        <v>49</v>
      </c>
      <c r="D9191" t="s">
        <v>75121</v>
      </c>
      <c r="E9191" t="s">
        <v>75074</v>
      </c>
      <c r="F9191" t="s">
        <v>75122</v>
      </c>
      <c r="G9191" t="s">
        <v>75123</v>
      </c>
      <c r="H9191" t="s">
        <v>75124</v>
      </c>
      <c r="I9191" t="s">
        <v>4852</v>
      </c>
      <c r="J9191" t="s">
        <v>33095</v>
      </c>
      <c r="K9191" t="s">
        <v>33096</v>
      </c>
      <c r="L9191" t="s">
        <v>50</v>
      </c>
      <c r="M9191" t="s">
        <v>6207</v>
      </c>
      <c r="N9191" t="s">
        <v>5801</v>
      </c>
      <c r="O9191" t="s">
        <v>33097</v>
      </c>
      <c r="P9191" t="s">
        <v>75125</v>
      </c>
      <c r="Q9191" t="s">
        <v>75126</v>
      </c>
      <c r="R9191" t="str">
        <f t="shared" si="286"/>
        <v>青州</v>
      </c>
      <c r="S9191" t="str">
        <f t="shared" si="287"/>
        <v>0118</v>
      </c>
    </row>
    <row r="9192" spans="1:19">
      <c r="A9192" t="s">
        <v>75127</v>
      </c>
      <c r="B9192" s="31" t="s">
        <v>75128</v>
      </c>
      <c r="C9192" t="s">
        <v>49</v>
      </c>
      <c r="D9192" t="s">
        <v>75129</v>
      </c>
      <c r="E9192" t="s">
        <v>75048</v>
      </c>
      <c r="F9192" t="s">
        <v>75130</v>
      </c>
      <c r="G9192" t="s">
        <v>75131</v>
      </c>
      <c r="H9192" t="s">
        <v>75102</v>
      </c>
      <c r="I9192" t="s">
        <v>12119</v>
      </c>
      <c r="J9192" t="s">
        <v>6172</v>
      </c>
      <c r="K9192" t="s">
        <v>6173</v>
      </c>
      <c r="L9192" t="s">
        <v>95</v>
      </c>
      <c r="M9192" t="s">
        <v>5042</v>
      </c>
      <c r="N9192" t="s">
        <v>10961</v>
      </c>
      <c r="O9192" t="s">
        <v>6175</v>
      </c>
      <c r="P9192" t="s">
        <v>75132</v>
      </c>
      <c r="Q9192" t="s">
        <v>75044</v>
      </c>
      <c r="R9192" t="str">
        <f t="shared" si="286"/>
        <v>安丘</v>
      </c>
      <c r="S9192" t="str">
        <f t="shared" si="287"/>
        <v>0118</v>
      </c>
    </row>
    <row r="9193" spans="1:19">
      <c r="A9193" t="s">
        <v>75133</v>
      </c>
      <c r="B9193" s="31" t="s">
        <v>75134</v>
      </c>
      <c r="C9193" t="s">
        <v>49</v>
      </c>
      <c r="D9193" t="s">
        <v>75135</v>
      </c>
      <c r="E9193" t="s">
        <v>75074</v>
      </c>
      <c r="F9193" t="s">
        <v>75136</v>
      </c>
      <c r="G9193" t="s">
        <v>75137</v>
      </c>
      <c r="H9193" t="s">
        <v>75138</v>
      </c>
      <c r="I9193" t="s">
        <v>4828</v>
      </c>
      <c r="J9193" t="s">
        <v>8374</v>
      </c>
      <c r="K9193" t="s">
        <v>8375</v>
      </c>
      <c r="L9193" t="s">
        <v>95</v>
      </c>
      <c r="M9193" t="s">
        <v>5757</v>
      </c>
      <c r="N9193" t="s">
        <v>9006</v>
      </c>
      <c r="O9193" t="s">
        <v>8376</v>
      </c>
      <c r="P9193" t="s">
        <v>75139</v>
      </c>
      <c r="Q9193" t="s">
        <v>75044</v>
      </c>
      <c r="R9193" t="str">
        <f t="shared" si="286"/>
        <v>安丘</v>
      </c>
      <c r="S9193" t="str">
        <f t="shared" si="287"/>
        <v>0118</v>
      </c>
    </row>
    <row r="9194" spans="1:19">
      <c r="A9194" t="s">
        <v>75140</v>
      </c>
      <c r="B9194" s="31" t="s">
        <v>75141</v>
      </c>
      <c r="C9194" t="s">
        <v>49</v>
      </c>
      <c r="D9194" t="s">
        <v>75142</v>
      </c>
      <c r="E9194" t="s">
        <v>75107</v>
      </c>
      <c r="F9194" t="s">
        <v>75143</v>
      </c>
      <c r="G9194" t="s">
        <v>75144</v>
      </c>
      <c r="H9194" t="s">
        <v>75145</v>
      </c>
      <c r="I9194" t="s">
        <v>12119</v>
      </c>
      <c r="J9194" t="s">
        <v>10200</v>
      </c>
      <c r="K9194" t="s">
        <v>10201</v>
      </c>
      <c r="L9194" t="s">
        <v>77</v>
      </c>
      <c r="M9194" t="s">
        <v>5295</v>
      </c>
      <c r="N9194" t="s">
        <v>4789</v>
      </c>
      <c r="O9194" t="s">
        <v>10202</v>
      </c>
      <c r="P9194" t="s">
        <v>75146</v>
      </c>
      <c r="Q9194" t="s">
        <v>75147</v>
      </c>
      <c r="R9194" t="str">
        <f t="shared" si="286"/>
        <v>临朐</v>
      </c>
      <c r="S9194" t="str">
        <f t="shared" si="287"/>
        <v>0118</v>
      </c>
    </row>
    <row r="9195" spans="1:19">
      <c r="A9195" t="s">
        <v>4521</v>
      </c>
      <c r="B9195" s="31" t="s">
        <v>4516</v>
      </c>
      <c r="C9195" t="s">
        <v>49</v>
      </c>
      <c r="D9195" t="s">
        <v>75148</v>
      </c>
      <c r="E9195" t="s">
        <v>75149</v>
      </c>
      <c r="F9195" t="s">
        <v>75150</v>
      </c>
      <c r="G9195" t="s">
        <v>4519</v>
      </c>
      <c r="H9195" t="s">
        <v>75151</v>
      </c>
      <c r="I9195" t="s">
        <v>4955</v>
      </c>
      <c r="J9195" t="s">
        <v>5122</v>
      </c>
      <c r="K9195" t="s">
        <v>5123</v>
      </c>
      <c r="L9195" t="s">
        <v>75044</v>
      </c>
      <c r="M9195" t="s">
        <v>75044</v>
      </c>
      <c r="N9195" t="s">
        <v>7881</v>
      </c>
      <c r="O9195" t="s">
        <v>5124</v>
      </c>
      <c r="P9195" t="s">
        <v>75044</v>
      </c>
      <c r="Q9195" t="s">
        <v>75044</v>
      </c>
      <c r="R9195" t="str">
        <f t="shared" si="286"/>
        <v/>
      </c>
      <c r="S9195" t="str">
        <f t="shared" si="287"/>
        <v>0118</v>
      </c>
    </row>
    <row r="9196" spans="1:19">
      <c r="A9196" t="s">
        <v>75152</v>
      </c>
      <c r="B9196" s="31" t="s">
        <v>75153</v>
      </c>
      <c r="C9196" t="s">
        <v>49</v>
      </c>
      <c r="D9196" t="s">
        <v>75154</v>
      </c>
      <c r="E9196" t="s">
        <v>75074</v>
      </c>
      <c r="F9196" t="s">
        <v>75155</v>
      </c>
      <c r="G9196" t="s">
        <v>75156</v>
      </c>
      <c r="H9196" t="s">
        <v>75157</v>
      </c>
      <c r="I9196" t="s">
        <v>4771</v>
      </c>
      <c r="J9196" t="s">
        <v>9299</v>
      </c>
      <c r="K9196" t="s">
        <v>9300</v>
      </c>
      <c r="L9196" t="s">
        <v>148</v>
      </c>
      <c r="M9196" t="s">
        <v>6713</v>
      </c>
      <c r="N9196" t="s">
        <v>4905</v>
      </c>
      <c r="O9196" t="s">
        <v>9301</v>
      </c>
      <c r="P9196" t="s">
        <v>75158</v>
      </c>
      <c r="Q9196" t="s">
        <v>75044</v>
      </c>
      <c r="R9196" t="str">
        <f t="shared" si="286"/>
        <v>寒亭</v>
      </c>
      <c r="S9196" t="str">
        <f t="shared" si="287"/>
        <v>0118</v>
      </c>
    </row>
    <row r="9197" spans="1:19">
      <c r="A9197" t="s">
        <v>75159</v>
      </c>
      <c r="B9197" s="31" t="s">
        <v>75160</v>
      </c>
      <c r="C9197" t="s">
        <v>49</v>
      </c>
      <c r="D9197" t="s">
        <v>75161</v>
      </c>
      <c r="E9197" t="s">
        <v>75074</v>
      </c>
      <c r="F9197" t="s">
        <v>75162</v>
      </c>
      <c r="G9197" t="s">
        <v>75163</v>
      </c>
      <c r="H9197" t="s">
        <v>75164</v>
      </c>
      <c r="I9197" t="s">
        <v>4785</v>
      </c>
      <c r="J9197" t="s">
        <v>8219</v>
      </c>
      <c r="K9197" t="s">
        <v>8220</v>
      </c>
      <c r="L9197" t="s">
        <v>123</v>
      </c>
      <c r="M9197" t="s">
        <v>4994</v>
      </c>
      <c r="N9197" t="s">
        <v>4789</v>
      </c>
      <c r="O9197" t="s">
        <v>8221</v>
      </c>
      <c r="P9197" t="s">
        <v>75165</v>
      </c>
      <c r="Q9197" t="s">
        <v>75166</v>
      </c>
      <c r="R9197" t="str">
        <f t="shared" si="286"/>
        <v>诸城</v>
      </c>
      <c r="S9197" t="str">
        <f t="shared" si="287"/>
        <v>0118</v>
      </c>
    </row>
    <row r="9198" spans="1:19">
      <c r="A9198" t="s">
        <v>75167</v>
      </c>
      <c r="B9198" s="31" t="s">
        <v>75168</v>
      </c>
      <c r="C9198" t="s">
        <v>49</v>
      </c>
      <c r="D9198" t="s">
        <v>75169</v>
      </c>
      <c r="E9198" t="s">
        <v>75107</v>
      </c>
      <c r="F9198" t="s">
        <v>75170</v>
      </c>
      <c r="G9198" t="s">
        <v>75171</v>
      </c>
      <c r="H9198" t="s">
        <v>75172</v>
      </c>
      <c r="I9198" t="s">
        <v>12119</v>
      </c>
      <c r="J9198" t="s">
        <v>7278</v>
      </c>
      <c r="K9198" t="s">
        <v>7279</v>
      </c>
      <c r="L9198" t="s">
        <v>105</v>
      </c>
      <c r="M9198" t="s">
        <v>5089</v>
      </c>
      <c r="N9198" t="s">
        <v>4789</v>
      </c>
      <c r="O9198" t="s">
        <v>7280</v>
      </c>
      <c r="P9198" t="s">
        <v>75173</v>
      </c>
      <c r="Q9198" t="s">
        <v>75174</v>
      </c>
      <c r="R9198" t="str">
        <f t="shared" si="286"/>
        <v>寿光</v>
      </c>
      <c r="S9198" t="str">
        <f t="shared" si="287"/>
        <v>0118</v>
      </c>
    </row>
    <row r="9199" spans="1:19">
      <c r="A9199" t="s">
        <v>75175</v>
      </c>
      <c r="B9199" s="31" t="s">
        <v>75176</v>
      </c>
      <c r="C9199" t="s">
        <v>49</v>
      </c>
      <c r="D9199" t="s">
        <v>75177</v>
      </c>
      <c r="E9199" t="s">
        <v>75178</v>
      </c>
      <c r="F9199" t="s">
        <v>75179</v>
      </c>
      <c r="G9199" t="s">
        <v>75180</v>
      </c>
      <c r="H9199" t="s">
        <v>75181</v>
      </c>
      <c r="I9199" t="s">
        <v>5052</v>
      </c>
      <c r="J9199" t="s">
        <v>5497</v>
      </c>
      <c r="K9199" t="s">
        <v>5498</v>
      </c>
      <c r="L9199" t="s">
        <v>375</v>
      </c>
      <c r="M9199" t="s">
        <v>5499</v>
      </c>
      <c r="N9199" t="s">
        <v>5056</v>
      </c>
      <c r="O9199" t="s">
        <v>5500</v>
      </c>
      <c r="P9199" t="s">
        <v>75182</v>
      </c>
      <c r="Q9199" t="s">
        <v>75183</v>
      </c>
      <c r="R9199" t="str">
        <f t="shared" si="286"/>
        <v>昌邑</v>
      </c>
      <c r="S9199" t="str">
        <f t="shared" si="287"/>
        <v>0118</v>
      </c>
    </row>
    <row r="9200" spans="1:19">
      <c r="A9200" t="s">
        <v>75184</v>
      </c>
      <c r="B9200" s="31" t="s">
        <v>75185</v>
      </c>
      <c r="C9200" t="s">
        <v>49</v>
      </c>
      <c r="D9200" t="s">
        <v>75186</v>
      </c>
      <c r="E9200" t="s">
        <v>75187</v>
      </c>
      <c r="F9200" t="s">
        <v>75188</v>
      </c>
      <c r="G9200" t="s">
        <v>75189</v>
      </c>
      <c r="H9200" t="s">
        <v>75190</v>
      </c>
      <c r="I9200" t="s">
        <v>5835</v>
      </c>
      <c r="J9200" t="s">
        <v>15359</v>
      </c>
      <c r="K9200" t="s">
        <v>15360</v>
      </c>
      <c r="L9200" t="s">
        <v>86</v>
      </c>
      <c r="M9200" t="s">
        <v>6297</v>
      </c>
      <c r="N9200" t="s">
        <v>10954</v>
      </c>
      <c r="O9200" t="s">
        <v>15361</v>
      </c>
      <c r="P9200" t="s">
        <v>75191</v>
      </c>
      <c r="Q9200" t="s">
        <v>75192</v>
      </c>
      <c r="R9200" t="str">
        <f t="shared" si="286"/>
        <v>坊子</v>
      </c>
      <c r="S9200" t="str">
        <f t="shared" si="287"/>
        <v>0118</v>
      </c>
    </row>
    <row r="9201" spans="1:19">
      <c r="A9201" t="s">
        <v>75193</v>
      </c>
      <c r="B9201" s="31" t="s">
        <v>75194</v>
      </c>
      <c r="C9201" t="s">
        <v>49</v>
      </c>
      <c r="D9201" t="s">
        <v>75195</v>
      </c>
      <c r="E9201" t="s">
        <v>75048</v>
      </c>
      <c r="F9201" t="s">
        <v>75196</v>
      </c>
      <c r="G9201" t="s">
        <v>75197</v>
      </c>
      <c r="H9201" t="s">
        <v>75198</v>
      </c>
      <c r="I9201" t="s">
        <v>12844</v>
      </c>
      <c r="J9201" t="s">
        <v>13611</v>
      </c>
      <c r="K9201" t="s">
        <v>13612</v>
      </c>
      <c r="L9201" t="s">
        <v>375</v>
      </c>
      <c r="M9201" t="s">
        <v>7334</v>
      </c>
      <c r="N9201" t="s">
        <v>4972</v>
      </c>
      <c r="O9201" t="s">
        <v>13613</v>
      </c>
      <c r="P9201" t="s">
        <v>75199</v>
      </c>
      <c r="Q9201" t="s">
        <v>75200</v>
      </c>
      <c r="R9201" t="str">
        <f t="shared" si="286"/>
        <v>昌邑</v>
      </c>
      <c r="S9201" t="str">
        <f t="shared" si="287"/>
        <v>0118</v>
      </c>
    </row>
    <row r="9202" spans="1:19">
      <c r="A9202" t="s">
        <v>75201</v>
      </c>
      <c r="B9202" s="31" t="s">
        <v>75202</v>
      </c>
      <c r="C9202" t="s">
        <v>49</v>
      </c>
      <c r="D9202" t="s">
        <v>75203</v>
      </c>
      <c r="E9202" t="s">
        <v>75048</v>
      </c>
      <c r="F9202" t="s">
        <v>75204</v>
      </c>
      <c r="G9202" t="s">
        <v>75205</v>
      </c>
      <c r="H9202" t="s">
        <v>75206</v>
      </c>
      <c r="I9202" t="s">
        <v>12119</v>
      </c>
      <c r="J9202" t="s">
        <v>9760</v>
      </c>
      <c r="K9202" t="s">
        <v>9761</v>
      </c>
      <c r="L9202" t="s">
        <v>60</v>
      </c>
      <c r="M9202" t="s">
        <v>5999</v>
      </c>
      <c r="N9202" t="s">
        <v>4905</v>
      </c>
      <c r="O9202" t="s">
        <v>9762</v>
      </c>
      <c r="P9202" t="s">
        <v>75207</v>
      </c>
      <c r="Q9202" t="s">
        <v>75208</v>
      </c>
      <c r="R9202" t="str">
        <f t="shared" si="286"/>
        <v>奎文</v>
      </c>
      <c r="S9202" t="str">
        <f t="shared" si="287"/>
        <v>0118</v>
      </c>
    </row>
    <row r="9203" spans="1:19">
      <c r="A9203" t="s">
        <v>75209</v>
      </c>
      <c r="B9203" s="31" t="s">
        <v>75210</v>
      </c>
      <c r="C9203" t="s">
        <v>49</v>
      </c>
      <c r="D9203" t="s">
        <v>75211</v>
      </c>
      <c r="E9203" t="s">
        <v>75040</v>
      </c>
      <c r="F9203" t="s">
        <v>75212</v>
      </c>
      <c r="G9203" t="s">
        <v>75213</v>
      </c>
      <c r="H9203" t="s">
        <v>75214</v>
      </c>
      <c r="I9203" t="s">
        <v>4828</v>
      </c>
      <c r="J9203" t="s">
        <v>7529</v>
      </c>
      <c r="K9203" t="s">
        <v>7530</v>
      </c>
      <c r="L9203" t="s">
        <v>50</v>
      </c>
      <c r="M9203" t="s">
        <v>6624</v>
      </c>
      <c r="N9203" t="s">
        <v>5198</v>
      </c>
      <c r="O9203" t="s">
        <v>7531</v>
      </c>
      <c r="P9203" t="s">
        <v>75215</v>
      </c>
      <c r="Q9203" t="s">
        <v>75044</v>
      </c>
      <c r="R9203" t="str">
        <f t="shared" si="286"/>
        <v>青州</v>
      </c>
      <c r="S9203" t="str">
        <f t="shared" si="287"/>
        <v>0118</v>
      </c>
    </row>
    <row r="9204" spans="1:19">
      <c r="A9204" t="s">
        <v>75216</v>
      </c>
      <c r="B9204" s="31" t="s">
        <v>75217</v>
      </c>
      <c r="C9204" t="s">
        <v>49</v>
      </c>
      <c r="D9204" t="s">
        <v>75218</v>
      </c>
      <c r="E9204" t="s">
        <v>75048</v>
      </c>
      <c r="F9204" t="s">
        <v>75219</v>
      </c>
      <c r="G9204" t="s">
        <v>75220</v>
      </c>
      <c r="H9204" t="s">
        <v>75221</v>
      </c>
      <c r="I9204" t="s">
        <v>12119</v>
      </c>
      <c r="J9204" t="s">
        <v>5647</v>
      </c>
      <c r="K9204" t="s">
        <v>5648</v>
      </c>
      <c r="L9204" t="s">
        <v>95</v>
      </c>
      <c r="M9204" t="s">
        <v>5649</v>
      </c>
      <c r="N9204" t="s">
        <v>5112</v>
      </c>
      <c r="O9204" t="s">
        <v>5650</v>
      </c>
      <c r="P9204" t="s">
        <v>75222</v>
      </c>
      <c r="Q9204" t="s">
        <v>75223</v>
      </c>
      <c r="R9204" t="str">
        <f t="shared" si="286"/>
        <v>安丘</v>
      </c>
      <c r="S9204" t="str">
        <f t="shared" si="287"/>
        <v>0118</v>
      </c>
    </row>
    <row r="9205" spans="1:19">
      <c r="A9205" t="s">
        <v>75224</v>
      </c>
      <c r="B9205" s="31" t="s">
        <v>75225</v>
      </c>
      <c r="C9205" t="s">
        <v>49</v>
      </c>
      <c r="D9205" t="s">
        <v>75226</v>
      </c>
      <c r="E9205" t="s">
        <v>75227</v>
      </c>
      <c r="F9205" t="s">
        <v>75228</v>
      </c>
      <c r="G9205" t="s">
        <v>75229</v>
      </c>
      <c r="H9205" t="s">
        <v>75230</v>
      </c>
      <c r="I9205" t="s">
        <v>12119</v>
      </c>
      <c r="J9205" t="s">
        <v>5143</v>
      </c>
      <c r="K9205" t="s">
        <v>5144</v>
      </c>
      <c r="L9205" t="s">
        <v>77</v>
      </c>
      <c r="M9205" t="s">
        <v>5145</v>
      </c>
      <c r="N9205" t="s">
        <v>5112</v>
      </c>
      <c r="O9205" t="s">
        <v>5146</v>
      </c>
      <c r="P9205" t="s">
        <v>75231</v>
      </c>
      <c r="Q9205" t="s">
        <v>75044</v>
      </c>
      <c r="R9205" t="str">
        <f t="shared" si="286"/>
        <v>临朐</v>
      </c>
      <c r="S9205" t="str">
        <f t="shared" si="287"/>
        <v>0118</v>
      </c>
    </row>
    <row r="9206" spans="1:19">
      <c r="A9206" t="s">
        <v>75232</v>
      </c>
      <c r="B9206" s="31" t="s">
        <v>75233</v>
      </c>
      <c r="C9206" t="s">
        <v>49</v>
      </c>
      <c r="D9206" t="s">
        <v>75234</v>
      </c>
      <c r="E9206" t="s">
        <v>75235</v>
      </c>
      <c r="F9206" t="s">
        <v>75236</v>
      </c>
      <c r="G9206" t="s">
        <v>75237</v>
      </c>
      <c r="H9206" t="s">
        <v>75238</v>
      </c>
      <c r="I9206" t="s">
        <v>12119</v>
      </c>
      <c r="J9206" t="s">
        <v>7042</v>
      </c>
      <c r="K9206" t="s">
        <v>7043</v>
      </c>
      <c r="L9206" t="s">
        <v>60</v>
      </c>
      <c r="M9206" t="s">
        <v>4904</v>
      </c>
      <c r="N9206" t="s">
        <v>5487</v>
      </c>
      <c r="O9206" t="s">
        <v>7044</v>
      </c>
      <c r="P9206" t="s">
        <v>75239</v>
      </c>
      <c r="Q9206" t="s">
        <v>75044</v>
      </c>
      <c r="R9206" t="str">
        <f t="shared" si="286"/>
        <v>奎文</v>
      </c>
      <c r="S9206" t="str">
        <f t="shared" si="287"/>
        <v>0118</v>
      </c>
    </row>
    <row r="9207" spans="1:19">
      <c r="A9207" t="s">
        <v>75240</v>
      </c>
      <c r="B9207" s="31" t="s">
        <v>75241</v>
      </c>
      <c r="C9207" t="s">
        <v>49</v>
      </c>
      <c r="D9207" t="s">
        <v>75242</v>
      </c>
      <c r="E9207" t="s">
        <v>75107</v>
      </c>
      <c r="F9207" t="s">
        <v>75243</v>
      </c>
      <c r="G9207" t="s">
        <v>75244</v>
      </c>
      <c r="H9207" t="s">
        <v>75245</v>
      </c>
      <c r="I9207" t="s">
        <v>12119</v>
      </c>
      <c r="J9207" t="s">
        <v>6043</v>
      </c>
      <c r="K9207" t="s">
        <v>6044</v>
      </c>
      <c r="L9207" t="s">
        <v>237</v>
      </c>
      <c r="M9207" t="s">
        <v>4971</v>
      </c>
      <c r="N9207" t="s">
        <v>5211</v>
      </c>
      <c r="O9207" t="s">
        <v>6045</v>
      </c>
      <c r="P9207" t="s">
        <v>75246</v>
      </c>
      <c r="Q9207" t="s">
        <v>75044</v>
      </c>
      <c r="R9207" t="str">
        <f t="shared" si="286"/>
        <v>潍城</v>
      </c>
      <c r="S9207" t="str">
        <f t="shared" si="287"/>
        <v>0118</v>
      </c>
    </row>
    <row r="9208" spans="1:19">
      <c r="A9208" t="s">
        <v>75247</v>
      </c>
      <c r="B9208" s="31" t="s">
        <v>75248</v>
      </c>
      <c r="C9208" t="s">
        <v>49</v>
      </c>
      <c r="D9208" t="s">
        <v>75249</v>
      </c>
      <c r="E9208" t="s">
        <v>75040</v>
      </c>
      <c r="F9208" t="s">
        <v>75250</v>
      </c>
      <c r="G9208" t="s">
        <v>75251</v>
      </c>
      <c r="H9208" t="s">
        <v>75252</v>
      </c>
      <c r="I9208" t="s">
        <v>9385</v>
      </c>
      <c r="J9208" t="s">
        <v>13225</v>
      </c>
      <c r="K9208" t="s">
        <v>13226</v>
      </c>
      <c r="L9208" t="s">
        <v>114</v>
      </c>
      <c r="M9208" t="s">
        <v>9901</v>
      </c>
      <c r="N9208" t="s">
        <v>4845</v>
      </c>
      <c r="O9208" t="s">
        <v>13227</v>
      </c>
      <c r="P9208" t="s">
        <v>75253</v>
      </c>
      <c r="Q9208" t="s">
        <v>75044</v>
      </c>
      <c r="R9208" t="str">
        <f t="shared" si="286"/>
        <v>高密</v>
      </c>
      <c r="S9208" t="str">
        <f t="shared" si="287"/>
        <v>0118</v>
      </c>
    </row>
    <row r="9209" spans="1:19">
      <c r="A9209" t="s">
        <v>75254</v>
      </c>
      <c r="B9209" s="31" t="s">
        <v>75255</v>
      </c>
      <c r="C9209" t="s">
        <v>49</v>
      </c>
      <c r="D9209" t="s">
        <v>75256</v>
      </c>
      <c r="E9209" t="s">
        <v>75257</v>
      </c>
      <c r="F9209" t="s">
        <v>75258</v>
      </c>
      <c r="G9209" t="s">
        <v>75259</v>
      </c>
      <c r="H9209" t="s">
        <v>75260</v>
      </c>
      <c r="I9209" t="s">
        <v>12757</v>
      </c>
      <c r="J9209" t="s">
        <v>6434</v>
      </c>
      <c r="K9209" t="s">
        <v>6435</v>
      </c>
      <c r="L9209" t="s">
        <v>114</v>
      </c>
      <c r="M9209" t="s">
        <v>4831</v>
      </c>
      <c r="N9209" t="s">
        <v>6243</v>
      </c>
      <c r="O9209" t="s">
        <v>6436</v>
      </c>
      <c r="P9209" t="s">
        <v>75044</v>
      </c>
      <c r="Q9209" t="s">
        <v>75261</v>
      </c>
      <c r="R9209" t="str">
        <f t="shared" si="286"/>
        <v>高密</v>
      </c>
      <c r="S9209" t="str">
        <f t="shared" si="287"/>
        <v>0118</v>
      </c>
    </row>
    <row r="9210" spans="1:19">
      <c r="A9210" t="s">
        <v>75262</v>
      </c>
      <c r="B9210" s="31" t="s">
        <v>75263</v>
      </c>
      <c r="C9210" t="s">
        <v>49</v>
      </c>
      <c r="D9210" t="s">
        <v>75264</v>
      </c>
      <c r="E9210" t="s">
        <v>75048</v>
      </c>
      <c r="F9210" t="s">
        <v>75265</v>
      </c>
      <c r="G9210" t="s">
        <v>75266</v>
      </c>
      <c r="H9210" t="s">
        <v>75267</v>
      </c>
      <c r="I9210" t="s">
        <v>12119</v>
      </c>
      <c r="J9210" t="s">
        <v>6782</v>
      </c>
      <c r="K9210" t="s">
        <v>6783</v>
      </c>
      <c r="L9210" t="s">
        <v>105</v>
      </c>
      <c r="M9210" t="s">
        <v>5224</v>
      </c>
      <c r="N9210" t="s">
        <v>5005</v>
      </c>
      <c r="O9210" t="s">
        <v>6784</v>
      </c>
      <c r="P9210" t="s">
        <v>75268</v>
      </c>
      <c r="Q9210" t="s">
        <v>75269</v>
      </c>
      <c r="R9210" t="str">
        <f t="shared" si="286"/>
        <v>寿光</v>
      </c>
      <c r="S9210" t="str">
        <f t="shared" si="287"/>
        <v>0118</v>
      </c>
    </row>
    <row r="9211" spans="1:19">
      <c r="A9211" t="s">
        <v>75270</v>
      </c>
      <c r="B9211" s="31" t="s">
        <v>75271</v>
      </c>
      <c r="C9211" t="s">
        <v>49</v>
      </c>
      <c r="D9211" t="s">
        <v>75272</v>
      </c>
      <c r="E9211" t="s">
        <v>75040</v>
      </c>
      <c r="F9211" t="s">
        <v>75273</v>
      </c>
      <c r="G9211" t="s">
        <v>75274</v>
      </c>
      <c r="H9211" t="s">
        <v>75275</v>
      </c>
      <c r="I9211" t="s">
        <v>5835</v>
      </c>
      <c r="J9211" t="s">
        <v>7502</v>
      </c>
      <c r="K9211" t="s">
        <v>7503</v>
      </c>
      <c r="L9211" t="s">
        <v>237</v>
      </c>
      <c r="M9211" t="s">
        <v>4971</v>
      </c>
      <c r="N9211" t="s">
        <v>5211</v>
      </c>
      <c r="O9211" t="s">
        <v>7505</v>
      </c>
      <c r="P9211" t="s">
        <v>75276</v>
      </c>
      <c r="Q9211" t="s">
        <v>75277</v>
      </c>
      <c r="R9211" t="str">
        <f t="shared" si="286"/>
        <v>潍城</v>
      </c>
      <c r="S9211" t="str">
        <f t="shared" si="287"/>
        <v>0118</v>
      </c>
    </row>
    <row r="9212" spans="1:19">
      <c r="A9212" t="s">
        <v>75278</v>
      </c>
      <c r="B9212" s="31" t="s">
        <v>75279</v>
      </c>
      <c r="C9212" t="s">
        <v>49</v>
      </c>
      <c r="D9212" t="s">
        <v>75280</v>
      </c>
      <c r="E9212" t="s">
        <v>75281</v>
      </c>
      <c r="F9212" t="s">
        <v>75282</v>
      </c>
      <c r="G9212" t="s">
        <v>75283</v>
      </c>
      <c r="H9212" t="s">
        <v>75284</v>
      </c>
      <c r="I9212" t="s">
        <v>12119</v>
      </c>
      <c r="J9212" t="s">
        <v>11811</v>
      </c>
      <c r="K9212" t="s">
        <v>11812</v>
      </c>
      <c r="L9212" t="s">
        <v>50</v>
      </c>
      <c r="M9212" t="s">
        <v>4855</v>
      </c>
      <c r="N9212" t="s">
        <v>9962</v>
      </c>
      <c r="O9212" t="s">
        <v>11813</v>
      </c>
      <c r="P9212" t="s">
        <v>75285</v>
      </c>
      <c r="Q9212" t="s">
        <v>75044</v>
      </c>
      <c r="R9212" t="str">
        <f t="shared" si="286"/>
        <v>青州</v>
      </c>
      <c r="S9212" t="str">
        <f t="shared" si="287"/>
        <v>0118</v>
      </c>
    </row>
    <row r="9213" spans="1:19">
      <c r="A9213" t="s">
        <v>75286</v>
      </c>
      <c r="B9213" s="31" t="s">
        <v>75287</v>
      </c>
      <c r="C9213" t="s">
        <v>49</v>
      </c>
      <c r="D9213" t="s">
        <v>75288</v>
      </c>
      <c r="E9213" t="s">
        <v>75048</v>
      </c>
      <c r="F9213" t="s">
        <v>75289</v>
      </c>
      <c r="G9213" t="s">
        <v>75290</v>
      </c>
      <c r="H9213" t="s">
        <v>75291</v>
      </c>
      <c r="I9213" t="s">
        <v>12119</v>
      </c>
      <c r="J9213" t="s">
        <v>9356</v>
      </c>
      <c r="K9213" t="s">
        <v>9357</v>
      </c>
      <c r="L9213" t="s">
        <v>375</v>
      </c>
      <c r="M9213" t="s">
        <v>5409</v>
      </c>
      <c r="N9213" t="s">
        <v>5056</v>
      </c>
      <c r="O9213" t="s">
        <v>9358</v>
      </c>
      <c r="P9213" t="s">
        <v>75292</v>
      </c>
      <c r="Q9213" t="s">
        <v>75293</v>
      </c>
      <c r="R9213" t="str">
        <f t="shared" si="286"/>
        <v>昌邑</v>
      </c>
      <c r="S9213" t="str">
        <f t="shared" si="287"/>
        <v>0118</v>
      </c>
    </row>
    <row r="9214" spans="1:19">
      <c r="A9214" t="s">
        <v>75294</v>
      </c>
      <c r="B9214" s="31" t="s">
        <v>75295</v>
      </c>
      <c r="C9214" t="s">
        <v>49</v>
      </c>
      <c r="D9214" t="s">
        <v>75296</v>
      </c>
      <c r="E9214" t="s">
        <v>75107</v>
      </c>
      <c r="F9214" t="s">
        <v>75297</v>
      </c>
      <c r="G9214" t="s">
        <v>75298</v>
      </c>
      <c r="H9214" t="s">
        <v>75299</v>
      </c>
      <c r="I9214" t="s">
        <v>12119</v>
      </c>
      <c r="J9214" t="s">
        <v>5810</v>
      </c>
      <c r="K9214" t="s">
        <v>5811</v>
      </c>
      <c r="L9214" t="s">
        <v>77</v>
      </c>
      <c r="M9214" t="s">
        <v>5812</v>
      </c>
      <c r="N9214" t="s">
        <v>5056</v>
      </c>
      <c r="O9214" t="s">
        <v>5813</v>
      </c>
      <c r="P9214" t="s">
        <v>75300</v>
      </c>
      <c r="Q9214" t="s">
        <v>75044</v>
      </c>
      <c r="R9214" t="str">
        <f t="shared" si="286"/>
        <v>临朐</v>
      </c>
      <c r="S9214" t="str">
        <f t="shared" si="287"/>
        <v>0118</v>
      </c>
    </row>
    <row r="9215" spans="1:19">
      <c r="A9215" t="s">
        <v>75301</v>
      </c>
      <c r="B9215" s="31" t="s">
        <v>75302</v>
      </c>
      <c r="C9215" t="s">
        <v>49</v>
      </c>
      <c r="D9215" t="s">
        <v>75303</v>
      </c>
      <c r="E9215" t="s">
        <v>75107</v>
      </c>
      <c r="F9215" t="s">
        <v>75304</v>
      </c>
      <c r="G9215" t="s">
        <v>75305</v>
      </c>
      <c r="H9215" t="s">
        <v>75306</v>
      </c>
      <c r="I9215" t="s">
        <v>12119</v>
      </c>
      <c r="J9215" t="s">
        <v>11556</v>
      </c>
      <c r="K9215" t="s">
        <v>11557</v>
      </c>
      <c r="L9215" t="s">
        <v>105</v>
      </c>
      <c r="M9215" t="s">
        <v>5769</v>
      </c>
      <c r="N9215" t="s">
        <v>4789</v>
      </c>
      <c r="O9215" t="s">
        <v>11558</v>
      </c>
      <c r="P9215" t="s">
        <v>75307</v>
      </c>
      <c r="Q9215" t="s">
        <v>75044</v>
      </c>
      <c r="R9215" t="str">
        <f t="shared" si="286"/>
        <v>寿光</v>
      </c>
      <c r="S9215" t="str">
        <f t="shared" si="287"/>
        <v>0118</v>
      </c>
    </row>
    <row r="9216" spans="1:19">
      <c r="A9216" t="s">
        <v>75308</v>
      </c>
      <c r="B9216" s="31" t="s">
        <v>75309</v>
      </c>
      <c r="C9216" t="s">
        <v>49</v>
      </c>
      <c r="D9216" t="s">
        <v>75310</v>
      </c>
      <c r="E9216" t="s">
        <v>75107</v>
      </c>
      <c r="F9216" t="s">
        <v>75311</v>
      </c>
      <c r="G9216" t="s">
        <v>75312</v>
      </c>
      <c r="H9216" t="s">
        <v>75313</v>
      </c>
      <c r="I9216" t="s">
        <v>12119</v>
      </c>
      <c r="J9216" t="s">
        <v>7514</v>
      </c>
      <c r="K9216" t="s">
        <v>61116</v>
      </c>
      <c r="L9216" t="s">
        <v>95</v>
      </c>
      <c r="M9216" t="s">
        <v>5042</v>
      </c>
      <c r="N9216" t="s">
        <v>75314</v>
      </c>
      <c r="O9216" t="s">
        <v>7516</v>
      </c>
      <c r="P9216" t="s">
        <v>75315</v>
      </c>
      <c r="Q9216" t="s">
        <v>75316</v>
      </c>
      <c r="R9216" t="str">
        <f t="shared" si="286"/>
        <v>安丘</v>
      </c>
      <c r="S9216" t="str">
        <f t="shared" si="287"/>
        <v>0118</v>
      </c>
    </row>
    <row r="9217" spans="1:19">
      <c r="A9217" t="s">
        <v>75317</v>
      </c>
      <c r="B9217" s="31" t="s">
        <v>75318</v>
      </c>
      <c r="C9217" t="s">
        <v>49</v>
      </c>
      <c r="D9217" t="s">
        <v>75319</v>
      </c>
      <c r="E9217" t="s">
        <v>75320</v>
      </c>
      <c r="F9217" t="s">
        <v>75321</v>
      </c>
      <c r="G9217" t="s">
        <v>75322</v>
      </c>
      <c r="H9217" t="s">
        <v>75323</v>
      </c>
      <c r="I9217" t="s">
        <v>4813</v>
      </c>
      <c r="J9217" t="s">
        <v>12967</v>
      </c>
      <c r="K9217" t="s">
        <v>12968</v>
      </c>
      <c r="L9217" t="s">
        <v>114</v>
      </c>
      <c r="M9217" t="s">
        <v>5486</v>
      </c>
      <c r="N9217" t="s">
        <v>4789</v>
      </c>
      <c r="O9217" t="s">
        <v>6957</v>
      </c>
      <c r="P9217" t="s">
        <v>75324</v>
      </c>
      <c r="Q9217" t="s">
        <v>75044</v>
      </c>
      <c r="R9217" t="str">
        <f t="shared" ref="R9217:R9280" si="288">IF(OR(LEFT(L9217,2)="高新"),"奎文",IF(LEFT(L9217,2)="峡山","坊子",IF(LEFT(L9217,2)="滨海","寒亭",LEFT(L9217,2))))</f>
        <v>高密</v>
      </c>
      <c r="S9217" t="str">
        <f t="shared" ref="S9217:S9280" si="289">TEXT(B9217,"mmdd")</f>
        <v>0118</v>
      </c>
    </row>
    <row r="9218" spans="1:19">
      <c r="A9218" t="s">
        <v>75325</v>
      </c>
      <c r="B9218" s="31" t="s">
        <v>75326</v>
      </c>
      <c r="C9218" t="s">
        <v>49</v>
      </c>
      <c r="D9218" t="s">
        <v>75327</v>
      </c>
      <c r="E9218" t="s">
        <v>75074</v>
      </c>
      <c r="F9218" t="s">
        <v>75328</v>
      </c>
      <c r="G9218" t="s">
        <v>75329</v>
      </c>
      <c r="H9218" t="s">
        <v>75330</v>
      </c>
      <c r="I9218" t="s">
        <v>4841</v>
      </c>
      <c r="J9218" t="s">
        <v>11513</v>
      </c>
      <c r="K9218" t="s">
        <v>11514</v>
      </c>
      <c r="L9218" t="s">
        <v>50</v>
      </c>
      <c r="M9218" t="s">
        <v>5236</v>
      </c>
      <c r="N9218" t="s">
        <v>4881</v>
      </c>
      <c r="O9218" t="s">
        <v>11515</v>
      </c>
      <c r="P9218" t="s">
        <v>75331</v>
      </c>
      <c r="Q9218" t="s">
        <v>75332</v>
      </c>
      <c r="R9218" t="str">
        <f t="shared" si="288"/>
        <v>青州</v>
      </c>
      <c r="S9218" t="str">
        <f t="shared" si="289"/>
        <v>0118</v>
      </c>
    </row>
    <row r="9219" spans="1:19">
      <c r="A9219" t="s">
        <v>75333</v>
      </c>
      <c r="B9219" s="31" t="s">
        <v>75334</v>
      </c>
      <c r="C9219" t="s">
        <v>49</v>
      </c>
      <c r="D9219" t="s">
        <v>75335</v>
      </c>
      <c r="E9219" t="s">
        <v>75040</v>
      </c>
      <c r="F9219" t="s">
        <v>75336</v>
      </c>
      <c r="G9219" t="s">
        <v>75337</v>
      </c>
      <c r="H9219" t="s">
        <v>75338</v>
      </c>
      <c r="I9219" t="s">
        <v>4841</v>
      </c>
      <c r="J9219" t="s">
        <v>8722</v>
      </c>
      <c r="K9219" t="s">
        <v>8723</v>
      </c>
      <c r="L9219" t="s">
        <v>60</v>
      </c>
      <c r="M9219" t="s">
        <v>4904</v>
      </c>
      <c r="N9219" t="s">
        <v>6519</v>
      </c>
      <c r="O9219" t="s">
        <v>8724</v>
      </c>
      <c r="P9219" t="s">
        <v>75339</v>
      </c>
      <c r="Q9219" t="s">
        <v>75044</v>
      </c>
      <c r="R9219" t="str">
        <f t="shared" si="288"/>
        <v>奎文</v>
      </c>
      <c r="S9219" t="str">
        <f t="shared" si="289"/>
        <v>0118</v>
      </c>
    </row>
    <row r="9220" spans="1:19">
      <c r="A9220" t="s">
        <v>75340</v>
      </c>
      <c r="B9220" s="31" t="s">
        <v>75341</v>
      </c>
      <c r="C9220" t="s">
        <v>49</v>
      </c>
      <c r="D9220" t="s">
        <v>75342</v>
      </c>
      <c r="E9220" t="s">
        <v>75107</v>
      </c>
      <c r="F9220" t="s">
        <v>75343</v>
      </c>
      <c r="G9220" t="s">
        <v>75344</v>
      </c>
      <c r="H9220" t="s">
        <v>75345</v>
      </c>
      <c r="I9220" t="s">
        <v>12119</v>
      </c>
      <c r="J9220" t="s">
        <v>5174</v>
      </c>
      <c r="K9220" t="s">
        <v>5175</v>
      </c>
      <c r="L9220" t="s">
        <v>105</v>
      </c>
      <c r="M9220" t="s">
        <v>5176</v>
      </c>
      <c r="N9220" t="s">
        <v>5112</v>
      </c>
      <c r="O9220" t="s">
        <v>5177</v>
      </c>
      <c r="P9220" t="s">
        <v>75346</v>
      </c>
      <c r="Q9220" t="s">
        <v>75044</v>
      </c>
      <c r="R9220" t="str">
        <f t="shared" si="288"/>
        <v>寿光</v>
      </c>
      <c r="S9220" t="str">
        <f t="shared" si="289"/>
        <v>0118</v>
      </c>
    </row>
    <row r="9221" spans="1:19">
      <c r="A9221" t="s">
        <v>75347</v>
      </c>
      <c r="B9221" s="31" t="s">
        <v>75348</v>
      </c>
      <c r="C9221" t="s">
        <v>49</v>
      </c>
      <c r="D9221" t="s">
        <v>75349</v>
      </c>
      <c r="E9221" t="s">
        <v>75227</v>
      </c>
      <c r="F9221" t="s">
        <v>75350</v>
      </c>
      <c r="G9221" t="s">
        <v>75351</v>
      </c>
      <c r="H9221" t="s">
        <v>75352</v>
      </c>
      <c r="I9221" t="s">
        <v>12119</v>
      </c>
      <c r="J9221" t="s">
        <v>10771</v>
      </c>
      <c r="K9221" t="s">
        <v>10772</v>
      </c>
      <c r="L9221" t="s">
        <v>60</v>
      </c>
      <c r="M9221" t="s">
        <v>5420</v>
      </c>
      <c r="N9221" t="s">
        <v>5699</v>
      </c>
      <c r="O9221" t="s">
        <v>10773</v>
      </c>
      <c r="P9221" t="s">
        <v>75044</v>
      </c>
      <c r="Q9221" t="s">
        <v>75044</v>
      </c>
      <c r="R9221" t="str">
        <f t="shared" si="288"/>
        <v>奎文</v>
      </c>
      <c r="S9221" t="str">
        <f t="shared" si="289"/>
        <v>0118</v>
      </c>
    </row>
    <row r="9222" spans="1:19">
      <c r="A9222" t="s">
        <v>75353</v>
      </c>
      <c r="B9222" s="31" t="s">
        <v>75354</v>
      </c>
      <c r="C9222" t="s">
        <v>49</v>
      </c>
      <c r="D9222" t="s">
        <v>75355</v>
      </c>
      <c r="E9222" t="s">
        <v>75074</v>
      </c>
      <c r="F9222" t="s">
        <v>75356</v>
      </c>
      <c r="G9222" t="s">
        <v>75357</v>
      </c>
      <c r="H9222" t="s">
        <v>75358</v>
      </c>
      <c r="I9222" t="s">
        <v>5560</v>
      </c>
      <c r="J9222" t="s">
        <v>5997</v>
      </c>
      <c r="K9222" t="s">
        <v>5998</v>
      </c>
      <c r="L9222" t="s">
        <v>60</v>
      </c>
      <c r="M9222" t="s">
        <v>5999</v>
      </c>
      <c r="N9222" t="s">
        <v>4845</v>
      </c>
      <c r="O9222" t="s">
        <v>6000</v>
      </c>
      <c r="P9222" t="s">
        <v>75044</v>
      </c>
      <c r="Q9222" t="s">
        <v>75044</v>
      </c>
      <c r="R9222" t="str">
        <f t="shared" si="288"/>
        <v>奎文</v>
      </c>
      <c r="S9222" t="str">
        <f t="shared" si="289"/>
        <v>0118</v>
      </c>
    </row>
    <row r="9223" spans="1:19">
      <c r="A9223" t="s">
        <v>75359</v>
      </c>
      <c r="B9223" s="31" t="s">
        <v>75360</v>
      </c>
      <c r="C9223" t="s">
        <v>49</v>
      </c>
      <c r="D9223" t="s">
        <v>75361</v>
      </c>
      <c r="E9223" t="s">
        <v>75074</v>
      </c>
      <c r="F9223" t="s">
        <v>75362</v>
      </c>
      <c r="G9223" t="s">
        <v>75363</v>
      </c>
      <c r="H9223" t="s">
        <v>75364</v>
      </c>
      <c r="I9223" t="s">
        <v>5407</v>
      </c>
      <c r="J9223" t="s">
        <v>7444</v>
      </c>
      <c r="K9223" t="s">
        <v>7445</v>
      </c>
      <c r="L9223" t="s">
        <v>148</v>
      </c>
      <c r="M9223" t="s">
        <v>6713</v>
      </c>
      <c r="N9223" t="s">
        <v>5030</v>
      </c>
      <c r="O9223" t="s">
        <v>7446</v>
      </c>
      <c r="P9223" t="s">
        <v>75365</v>
      </c>
      <c r="Q9223" t="s">
        <v>75044</v>
      </c>
      <c r="R9223" t="str">
        <f t="shared" si="288"/>
        <v>寒亭</v>
      </c>
      <c r="S9223" t="str">
        <f t="shared" si="289"/>
        <v>0118</v>
      </c>
    </row>
    <row r="9224" spans="1:19">
      <c r="A9224" t="s">
        <v>4697</v>
      </c>
      <c r="B9224" s="31" t="s">
        <v>75366</v>
      </c>
      <c r="C9224" t="s">
        <v>49</v>
      </c>
      <c r="D9224" t="s">
        <v>75367</v>
      </c>
      <c r="E9224" t="s">
        <v>75281</v>
      </c>
      <c r="F9224" t="s">
        <v>75368</v>
      </c>
      <c r="G9224" t="s">
        <v>4695</v>
      </c>
      <c r="H9224" t="s">
        <v>75369</v>
      </c>
      <c r="I9224" t="s">
        <v>12119</v>
      </c>
      <c r="J9224" t="s">
        <v>8305</v>
      </c>
      <c r="K9224" t="s">
        <v>8306</v>
      </c>
      <c r="L9224" t="s">
        <v>60</v>
      </c>
      <c r="M9224" t="s">
        <v>5511</v>
      </c>
      <c r="N9224" t="s">
        <v>5005</v>
      </c>
      <c r="O9224" t="s">
        <v>8307</v>
      </c>
      <c r="P9224" t="s">
        <v>75044</v>
      </c>
      <c r="Q9224" t="s">
        <v>75370</v>
      </c>
      <c r="R9224" t="str">
        <f t="shared" si="288"/>
        <v>奎文</v>
      </c>
      <c r="S9224" t="str">
        <f t="shared" si="289"/>
        <v>0118</v>
      </c>
    </row>
    <row r="9225" spans="1:19">
      <c r="A9225" t="s">
        <v>75371</v>
      </c>
      <c r="B9225" s="31" t="s">
        <v>4692</v>
      </c>
      <c r="C9225" t="s">
        <v>49</v>
      </c>
      <c r="D9225" t="s">
        <v>75372</v>
      </c>
      <c r="E9225" t="s">
        <v>75281</v>
      </c>
      <c r="F9225" t="s">
        <v>75373</v>
      </c>
      <c r="G9225" t="s">
        <v>75374</v>
      </c>
      <c r="H9225" t="s">
        <v>75375</v>
      </c>
      <c r="I9225" t="s">
        <v>12119</v>
      </c>
      <c r="J9225" t="s">
        <v>46354</v>
      </c>
      <c r="K9225" t="s">
        <v>46355</v>
      </c>
      <c r="L9225" t="s">
        <v>114</v>
      </c>
      <c r="M9225" t="s">
        <v>5486</v>
      </c>
      <c r="N9225" t="s">
        <v>5699</v>
      </c>
      <c r="O9225" t="s">
        <v>46356</v>
      </c>
      <c r="P9225" t="s">
        <v>75376</v>
      </c>
      <c r="Q9225" t="s">
        <v>75044</v>
      </c>
      <c r="R9225" t="str">
        <f t="shared" si="288"/>
        <v>高密</v>
      </c>
      <c r="S9225" t="str">
        <f t="shared" si="289"/>
        <v>0118</v>
      </c>
    </row>
    <row r="9226" spans="1:19">
      <c r="A9226" t="s">
        <v>75377</v>
      </c>
      <c r="B9226" s="31" t="s">
        <v>75378</v>
      </c>
      <c r="C9226" t="s">
        <v>49</v>
      </c>
      <c r="D9226" t="s">
        <v>75379</v>
      </c>
      <c r="E9226" t="s">
        <v>75380</v>
      </c>
      <c r="F9226" t="s">
        <v>75381</v>
      </c>
      <c r="G9226" t="s">
        <v>75382</v>
      </c>
      <c r="H9226" t="s">
        <v>75383</v>
      </c>
      <c r="I9226" t="s">
        <v>4785</v>
      </c>
      <c r="J9226" t="s">
        <v>15359</v>
      </c>
      <c r="K9226" t="s">
        <v>15360</v>
      </c>
      <c r="L9226" t="s">
        <v>86</v>
      </c>
      <c r="M9226" t="s">
        <v>6297</v>
      </c>
      <c r="N9226" t="s">
        <v>5030</v>
      </c>
      <c r="O9226" t="s">
        <v>15361</v>
      </c>
      <c r="P9226" t="s">
        <v>75384</v>
      </c>
      <c r="Q9226" t="s">
        <v>75044</v>
      </c>
      <c r="R9226" t="str">
        <f t="shared" si="288"/>
        <v>坊子</v>
      </c>
      <c r="S9226" t="str">
        <f t="shared" si="289"/>
        <v>0118</v>
      </c>
    </row>
    <row r="9227" spans="1:19">
      <c r="A9227" t="s">
        <v>75385</v>
      </c>
      <c r="B9227" s="31" t="s">
        <v>75386</v>
      </c>
      <c r="C9227" t="s">
        <v>49</v>
      </c>
      <c r="D9227" t="s">
        <v>75387</v>
      </c>
      <c r="E9227" t="s">
        <v>75388</v>
      </c>
      <c r="F9227" t="s">
        <v>75389</v>
      </c>
      <c r="G9227" t="s">
        <v>75390</v>
      </c>
      <c r="H9227" t="s">
        <v>75391</v>
      </c>
      <c r="I9227" t="s">
        <v>4852</v>
      </c>
      <c r="J9227" t="s">
        <v>15385</v>
      </c>
      <c r="K9227" t="s">
        <v>15386</v>
      </c>
      <c r="L9227" t="s">
        <v>123</v>
      </c>
      <c r="M9227" t="s">
        <v>4932</v>
      </c>
      <c r="N9227" t="s">
        <v>6601</v>
      </c>
      <c r="O9227" t="s">
        <v>15387</v>
      </c>
      <c r="P9227" t="s">
        <v>75392</v>
      </c>
      <c r="Q9227" t="s">
        <v>75044</v>
      </c>
      <c r="R9227" t="str">
        <f t="shared" si="288"/>
        <v>诸城</v>
      </c>
      <c r="S9227" t="str">
        <f t="shared" si="289"/>
        <v>0118</v>
      </c>
    </row>
    <row r="9228" spans="1:19">
      <c r="A9228" t="s">
        <v>75393</v>
      </c>
      <c r="B9228" s="31" t="s">
        <v>75394</v>
      </c>
      <c r="C9228" t="s">
        <v>49</v>
      </c>
      <c r="D9228" t="s">
        <v>75395</v>
      </c>
      <c r="E9228" t="s">
        <v>75048</v>
      </c>
      <c r="F9228" t="s">
        <v>75396</v>
      </c>
      <c r="G9228" t="s">
        <v>75397</v>
      </c>
      <c r="H9228" t="s">
        <v>75398</v>
      </c>
      <c r="I9228" t="s">
        <v>12119</v>
      </c>
      <c r="J9228" t="s">
        <v>34460</v>
      </c>
      <c r="K9228" t="s">
        <v>34461</v>
      </c>
      <c r="L9228" t="s">
        <v>114</v>
      </c>
      <c r="M9228" t="s">
        <v>4831</v>
      </c>
      <c r="N9228" t="s">
        <v>5112</v>
      </c>
      <c r="O9228" t="s">
        <v>34462</v>
      </c>
      <c r="P9228" t="s">
        <v>75399</v>
      </c>
      <c r="Q9228" t="s">
        <v>75044</v>
      </c>
      <c r="R9228" t="str">
        <f t="shared" si="288"/>
        <v>高密</v>
      </c>
      <c r="S9228" t="str">
        <f t="shared" si="289"/>
        <v>0118</v>
      </c>
    </row>
    <row r="9229" spans="1:19">
      <c r="A9229" t="s">
        <v>75400</v>
      </c>
      <c r="B9229" s="31" t="s">
        <v>75401</v>
      </c>
      <c r="C9229" t="s">
        <v>49</v>
      </c>
      <c r="D9229" t="s">
        <v>75402</v>
      </c>
      <c r="E9229" t="s">
        <v>75403</v>
      </c>
      <c r="F9229" t="s">
        <v>75404</v>
      </c>
      <c r="G9229" t="s">
        <v>75405</v>
      </c>
      <c r="H9229" t="s">
        <v>75406</v>
      </c>
      <c r="I9229" t="s">
        <v>12119</v>
      </c>
      <c r="J9229" t="s">
        <v>8107</v>
      </c>
      <c r="K9229" t="s">
        <v>8108</v>
      </c>
      <c r="L9229" t="s">
        <v>237</v>
      </c>
      <c r="M9229" t="s">
        <v>5247</v>
      </c>
      <c r="N9229" t="s">
        <v>4789</v>
      </c>
      <c r="O9229" t="s">
        <v>8109</v>
      </c>
      <c r="P9229" t="s">
        <v>75407</v>
      </c>
      <c r="Q9229" t="s">
        <v>75044</v>
      </c>
      <c r="R9229" t="str">
        <f t="shared" si="288"/>
        <v>潍城</v>
      </c>
      <c r="S9229" t="str">
        <f t="shared" si="289"/>
        <v>0118</v>
      </c>
    </row>
    <row r="9230" spans="1:19">
      <c r="A9230" t="s">
        <v>75408</v>
      </c>
      <c r="B9230" s="31" t="s">
        <v>75409</v>
      </c>
      <c r="C9230" t="s">
        <v>49</v>
      </c>
      <c r="D9230" t="s">
        <v>75410</v>
      </c>
      <c r="E9230" t="s">
        <v>75040</v>
      </c>
      <c r="F9230" t="s">
        <v>75411</v>
      </c>
      <c r="G9230" t="s">
        <v>75412</v>
      </c>
      <c r="H9230" t="s">
        <v>75413</v>
      </c>
      <c r="I9230" t="s">
        <v>4813</v>
      </c>
      <c r="J9230" t="s">
        <v>5195</v>
      </c>
      <c r="K9230" t="s">
        <v>5196</v>
      </c>
      <c r="L9230" t="s">
        <v>105</v>
      </c>
      <c r="M9230" t="s">
        <v>5197</v>
      </c>
      <c r="N9230" t="s">
        <v>4817</v>
      </c>
      <c r="O9230" t="s">
        <v>5199</v>
      </c>
      <c r="P9230" t="s">
        <v>75414</v>
      </c>
      <c r="Q9230" t="s">
        <v>75044</v>
      </c>
      <c r="R9230" t="str">
        <f t="shared" si="288"/>
        <v>寿光</v>
      </c>
      <c r="S9230" t="str">
        <f t="shared" si="289"/>
        <v>0118</v>
      </c>
    </row>
    <row r="9231" spans="1:19">
      <c r="A9231" t="s">
        <v>75415</v>
      </c>
      <c r="B9231" s="31" t="s">
        <v>75416</v>
      </c>
      <c r="C9231" t="s">
        <v>49</v>
      </c>
      <c r="D9231" t="s">
        <v>75417</v>
      </c>
      <c r="E9231" t="s">
        <v>75107</v>
      </c>
      <c r="F9231" t="s">
        <v>75418</v>
      </c>
      <c r="G9231" t="s">
        <v>75419</v>
      </c>
      <c r="H9231" t="s">
        <v>75420</v>
      </c>
      <c r="I9231" t="s">
        <v>12119</v>
      </c>
      <c r="J9231" t="s">
        <v>7705</v>
      </c>
      <c r="K9231" t="s">
        <v>7706</v>
      </c>
      <c r="L9231" t="s">
        <v>105</v>
      </c>
      <c r="M9231" t="s">
        <v>5089</v>
      </c>
      <c r="N9231" t="s">
        <v>4892</v>
      </c>
      <c r="O9231" t="s">
        <v>7707</v>
      </c>
      <c r="P9231" t="s">
        <v>75421</v>
      </c>
      <c r="Q9231" t="s">
        <v>75422</v>
      </c>
      <c r="R9231" t="str">
        <f t="shared" si="288"/>
        <v>寿光</v>
      </c>
      <c r="S9231" t="str">
        <f t="shared" si="289"/>
        <v>0118</v>
      </c>
    </row>
    <row r="9232" spans="1:19">
      <c r="A9232" t="s">
        <v>75423</v>
      </c>
      <c r="B9232" s="31" t="s">
        <v>75424</v>
      </c>
      <c r="C9232" t="s">
        <v>49</v>
      </c>
      <c r="D9232" t="s">
        <v>75425</v>
      </c>
      <c r="E9232" t="s">
        <v>75074</v>
      </c>
      <c r="F9232" t="s">
        <v>75426</v>
      </c>
      <c r="G9232" t="s">
        <v>75427</v>
      </c>
      <c r="H9232" t="s">
        <v>75428</v>
      </c>
      <c r="I9232" t="s">
        <v>4852</v>
      </c>
      <c r="J9232" t="s">
        <v>5208</v>
      </c>
      <c r="K9232" t="s">
        <v>5209</v>
      </c>
      <c r="L9232" t="s">
        <v>1136</v>
      </c>
      <c r="M9232" t="s">
        <v>5210</v>
      </c>
      <c r="N9232" t="s">
        <v>4789</v>
      </c>
      <c r="O9232" t="s">
        <v>5212</v>
      </c>
      <c r="P9232" t="s">
        <v>75429</v>
      </c>
      <c r="Q9232" t="s">
        <v>75044</v>
      </c>
      <c r="R9232" t="str">
        <f t="shared" si="288"/>
        <v>昌乐</v>
      </c>
      <c r="S9232" t="str">
        <f t="shared" si="289"/>
        <v>0118</v>
      </c>
    </row>
    <row r="9233" spans="1:19">
      <c r="A9233" t="s">
        <v>75430</v>
      </c>
      <c r="B9233" s="31" t="s">
        <v>75431</v>
      </c>
      <c r="C9233" t="s">
        <v>49</v>
      </c>
      <c r="D9233" t="s">
        <v>75432</v>
      </c>
      <c r="E9233" t="s">
        <v>75433</v>
      </c>
      <c r="F9233" t="s">
        <v>75434</v>
      </c>
      <c r="G9233" t="s">
        <v>75435</v>
      </c>
      <c r="H9233" t="s">
        <v>75436</v>
      </c>
      <c r="I9233" t="s">
        <v>5541</v>
      </c>
      <c r="J9233" t="s">
        <v>17128</v>
      </c>
      <c r="K9233" t="s">
        <v>17129</v>
      </c>
      <c r="L9233" t="s">
        <v>375</v>
      </c>
      <c r="M9233" t="s">
        <v>7334</v>
      </c>
      <c r="N9233" t="s">
        <v>5907</v>
      </c>
      <c r="O9233" t="s">
        <v>17130</v>
      </c>
      <c r="P9233" t="s">
        <v>75437</v>
      </c>
      <c r="Q9233" t="s">
        <v>75438</v>
      </c>
      <c r="R9233" t="str">
        <f t="shared" si="288"/>
        <v>昌邑</v>
      </c>
      <c r="S9233" t="str">
        <f t="shared" si="289"/>
        <v>0118</v>
      </c>
    </row>
    <row r="9234" spans="1:19">
      <c r="A9234" t="s">
        <v>75439</v>
      </c>
      <c r="B9234" s="31" t="s">
        <v>75440</v>
      </c>
      <c r="C9234" t="s">
        <v>49</v>
      </c>
      <c r="D9234" t="s">
        <v>75441</v>
      </c>
      <c r="E9234" t="s">
        <v>75442</v>
      </c>
      <c r="F9234" t="s">
        <v>75443</v>
      </c>
      <c r="G9234" t="s">
        <v>75444</v>
      </c>
      <c r="H9234" t="s">
        <v>75445</v>
      </c>
      <c r="I9234" t="s">
        <v>12119</v>
      </c>
      <c r="J9234" t="s">
        <v>12223</v>
      </c>
      <c r="K9234" t="s">
        <v>12224</v>
      </c>
      <c r="L9234" t="s">
        <v>50</v>
      </c>
      <c r="M9234" t="s">
        <v>4855</v>
      </c>
      <c r="N9234" t="s">
        <v>4789</v>
      </c>
      <c r="O9234" t="s">
        <v>12225</v>
      </c>
      <c r="P9234" t="s">
        <v>75446</v>
      </c>
      <c r="Q9234" t="s">
        <v>75044</v>
      </c>
      <c r="R9234" t="str">
        <f t="shared" si="288"/>
        <v>青州</v>
      </c>
      <c r="S9234" t="str">
        <f t="shared" si="289"/>
        <v>0118</v>
      </c>
    </row>
    <row r="9235" spans="1:19">
      <c r="A9235" t="s">
        <v>75447</v>
      </c>
      <c r="B9235" s="31" t="s">
        <v>75448</v>
      </c>
      <c r="C9235" t="s">
        <v>49</v>
      </c>
      <c r="D9235" t="s">
        <v>75449</v>
      </c>
      <c r="E9235" t="s">
        <v>75450</v>
      </c>
      <c r="F9235" t="s">
        <v>75451</v>
      </c>
      <c r="G9235" t="s">
        <v>75452</v>
      </c>
      <c r="H9235" t="s">
        <v>75453</v>
      </c>
      <c r="I9235" t="s">
        <v>12119</v>
      </c>
      <c r="J9235" t="s">
        <v>7444</v>
      </c>
      <c r="K9235" t="s">
        <v>7445</v>
      </c>
      <c r="L9235" t="s">
        <v>148</v>
      </c>
      <c r="M9235" t="s">
        <v>6713</v>
      </c>
      <c r="N9235" t="s">
        <v>4832</v>
      </c>
      <c r="O9235" t="s">
        <v>7446</v>
      </c>
      <c r="P9235" t="s">
        <v>75454</v>
      </c>
      <c r="Q9235" t="s">
        <v>75455</v>
      </c>
      <c r="R9235" t="str">
        <f t="shared" si="288"/>
        <v>寒亭</v>
      </c>
      <c r="S9235" t="str">
        <f t="shared" si="289"/>
        <v>0118</v>
      </c>
    </row>
    <row r="9236" spans="1:19">
      <c r="A9236" t="s">
        <v>75456</v>
      </c>
      <c r="B9236" s="31" t="s">
        <v>75457</v>
      </c>
      <c r="C9236" t="s">
        <v>49</v>
      </c>
      <c r="D9236" t="s">
        <v>75458</v>
      </c>
      <c r="E9236" t="s">
        <v>75450</v>
      </c>
      <c r="F9236" t="s">
        <v>75459</v>
      </c>
      <c r="G9236" t="s">
        <v>75460</v>
      </c>
      <c r="H9236" t="s">
        <v>75461</v>
      </c>
      <c r="I9236" t="s">
        <v>12119</v>
      </c>
      <c r="J9236" t="s">
        <v>46354</v>
      </c>
      <c r="K9236" t="s">
        <v>46355</v>
      </c>
      <c r="L9236" t="s">
        <v>114</v>
      </c>
      <c r="M9236" t="s">
        <v>5486</v>
      </c>
      <c r="N9236" t="s">
        <v>5699</v>
      </c>
      <c r="O9236" t="s">
        <v>46356</v>
      </c>
      <c r="P9236" t="s">
        <v>75462</v>
      </c>
      <c r="Q9236" t="s">
        <v>75044</v>
      </c>
      <c r="R9236" t="str">
        <f t="shared" si="288"/>
        <v>高密</v>
      </c>
      <c r="S9236" t="str">
        <f t="shared" si="289"/>
        <v>0118</v>
      </c>
    </row>
    <row r="9237" spans="1:19">
      <c r="A9237" t="s">
        <v>75463</v>
      </c>
      <c r="B9237" s="31" t="s">
        <v>75464</v>
      </c>
      <c r="C9237" t="s">
        <v>49</v>
      </c>
      <c r="D9237" t="s">
        <v>75465</v>
      </c>
      <c r="E9237" t="s">
        <v>75040</v>
      </c>
      <c r="F9237" t="s">
        <v>75466</v>
      </c>
      <c r="G9237" t="s">
        <v>75467</v>
      </c>
      <c r="H9237" t="s">
        <v>75468</v>
      </c>
      <c r="I9237" t="s">
        <v>5282</v>
      </c>
      <c r="J9237" t="s">
        <v>5647</v>
      </c>
      <c r="K9237" t="s">
        <v>5648</v>
      </c>
      <c r="L9237" t="s">
        <v>95</v>
      </c>
      <c r="M9237" t="s">
        <v>5649</v>
      </c>
      <c r="N9237" t="s">
        <v>4933</v>
      </c>
      <c r="O9237" t="s">
        <v>5650</v>
      </c>
      <c r="P9237" t="s">
        <v>75469</v>
      </c>
      <c r="Q9237" t="s">
        <v>75470</v>
      </c>
      <c r="R9237" t="str">
        <f t="shared" si="288"/>
        <v>安丘</v>
      </c>
      <c r="S9237" t="str">
        <f t="shared" si="289"/>
        <v>0118</v>
      </c>
    </row>
    <row r="9238" spans="1:19">
      <c r="A9238" t="s">
        <v>75471</v>
      </c>
      <c r="B9238" s="31" t="s">
        <v>75472</v>
      </c>
      <c r="C9238" t="s">
        <v>49</v>
      </c>
      <c r="D9238" t="s">
        <v>75473</v>
      </c>
      <c r="E9238" t="s">
        <v>75474</v>
      </c>
      <c r="F9238" t="s">
        <v>75475</v>
      </c>
      <c r="G9238" t="s">
        <v>75476</v>
      </c>
      <c r="H9238" t="s">
        <v>75477</v>
      </c>
      <c r="I9238" t="s">
        <v>12757</v>
      </c>
      <c r="J9238" t="s">
        <v>6804</v>
      </c>
      <c r="K9238" t="s">
        <v>6805</v>
      </c>
      <c r="L9238" t="s">
        <v>123</v>
      </c>
      <c r="M9238" t="s">
        <v>4994</v>
      </c>
      <c r="N9238" t="s">
        <v>5043</v>
      </c>
      <c r="O9238" t="s">
        <v>6806</v>
      </c>
      <c r="P9238" t="s">
        <v>75478</v>
      </c>
      <c r="Q9238" t="s">
        <v>75479</v>
      </c>
      <c r="R9238" t="str">
        <f t="shared" si="288"/>
        <v>诸城</v>
      </c>
      <c r="S9238" t="str">
        <f t="shared" si="289"/>
        <v>0118</v>
      </c>
    </row>
    <row r="9239" spans="1:19">
      <c r="A9239" t="s">
        <v>75480</v>
      </c>
      <c r="B9239" s="31" t="s">
        <v>75481</v>
      </c>
      <c r="C9239" t="s">
        <v>49</v>
      </c>
      <c r="D9239" t="s">
        <v>75482</v>
      </c>
      <c r="E9239" t="s">
        <v>75483</v>
      </c>
      <c r="F9239" t="s">
        <v>75484</v>
      </c>
      <c r="G9239" t="s">
        <v>75485</v>
      </c>
      <c r="H9239" t="s">
        <v>75486</v>
      </c>
      <c r="I9239" t="s">
        <v>4852</v>
      </c>
      <c r="J9239" t="s">
        <v>5122</v>
      </c>
      <c r="K9239" t="s">
        <v>5123</v>
      </c>
      <c r="L9239" t="s">
        <v>237</v>
      </c>
      <c r="M9239" t="s">
        <v>75044</v>
      </c>
      <c r="N9239" t="s">
        <v>5421</v>
      </c>
      <c r="O9239" t="s">
        <v>5124</v>
      </c>
      <c r="P9239" t="s">
        <v>75044</v>
      </c>
      <c r="Q9239" t="s">
        <v>75044</v>
      </c>
      <c r="R9239" t="str">
        <f t="shared" si="288"/>
        <v>潍城</v>
      </c>
      <c r="S9239" t="str">
        <f t="shared" si="289"/>
        <v>0118</v>
      </c>
    </row>
    <row r="9240" spans="1:19">
      <c r="A9240" t="s">
        <v>75487</v>
      </c>
      <c r="B9240" s="31" t="s">
        <v>75488</v>
      </c>
      <c r="C9240" t="s">
        <v>49</v>
      </c>
      <c r="D9240" t="s">
        <v>75489</v>
      </c>
      <c r="E9240" t="s">
        <v>75040</v>
      </c>
      <c r="F9240" t="s">
        <v>75490</v>
      </c>
      <c r="G9240" t="s">
        <v>75491</v>
      </c>
      <c r="H9240" t="s">
        <v>75492</v>
      </c>
      <c r="I9240" t="s">
        <v>4785</v>
      </c>
      <c r="J9240" t="s">
        <v>10182</v>
      </c>
      <c r="K9240" t="s">
        <v>10183</v>
      </c>
      <c r="L9240" t="s">
        <v>60</v>
      </c>
      <c r="M9240" t="s">
        <v>4774</v>
      </c>
      <c r="N9240" t="s">
        <v>5005</v>
      </c>
      <c r="O9240" t="s">
        <v>10184</v>
      </c>
      <c r="P9240" t="s">
        <v>75493</v>
      </c>
      <c r="Q9240" t="s">
        <v>75494</v>
      </c>
      <c r="R9240" t="str">
        <f t="shared" si="288"/>
        <v>奎文</v>
      </c>
      <c r="S9240" t="str">
        <f t="shared" si="289"/>
        <v>0118</v>
      </c>
    </row>
    <row r="9241" spans="1:19">
      <c r="A9241" t="s">
        <v>75495</v>
      </c>
      <c r="B9241" s="31" t="s">
        <v>75496</v>
      </c>
      <c r="C9241" t="s">
        <v>49</v>
      </c>
      <c r="D9241" t="s">
        <v>75497</v>
      </c>
      <c r="E9241" t="s">
        <v>75040</v>
      </c>
      <c r="F9241" t="s">
        <v>75498</v>
      </c>
      <c r="G9241" t="s">
        <v>75499</v>
      </c>
      <c r="H9241" t="s">
        <v>75500</v>
      </c>
      <c r="I9241" t="s">
        <v>5066</v>
      </c>
      <c r="J9241" t="s">
        <v>12489</v>
      </c>
      <c r="K9241" t="s">
        <v>12490</v>
      </c>
      <c r="L9241" t="s">
        <v>60</v>
      </c>
      <c r="M9241" t="s">
        <v>5999</v>
      </c>
      <c r="N9241" t="s">
        <v>6152</v>
      </c>
      <c r="O9241" t="s">
        <v>12491</v>
      </c>
      <c r="P9241" t="s">
        <v>75501</v>
      </c>
      <c r="Q9241" t="s">
        <v>75044</v>
      </c>
      <c r="R9241" t="str">
        <f t="shared" si="288"/>
        <v>奎文</v>
      </c>
      <c r="S9241" t="str">
        <f t="shared" si="289"/>
        <v>0118</v>
      </c>
    </row>
    <row r="9242" spans="1:19">
      <c r="A9242" t="s">
        <v>75502</v>
      </c>
      <c r="B9242" s="31" t="s">
        <v>75503</v>
      </c>
      <c r="C9242" t="s">
        <v>49</v>
      </c>
      <c r="D9242" t="s">
        <v>75504</v>
      </c>
      <c r="E9242" t="s">
        <v>75074</v>
      </c>
      <c r="F9242" t="s">
        <v>75505</v>
      </c>
      <c r="G9242" t="s">
        <v>75506</v>
      </c>
      <c r="H9242" t="s">
        <v>75507</v>
      </c>
      <c r="I9242" t="s">
        <v>5407</v>
      </c>
      <c r="J9242" t="s">
        <v>15385</v>
      </c>
      <c r="K9242" t="s">
        <v>15386</v>
      </c>
      <c r="L9242" t="s">
        <v>123</v>
      </c>
      <c r="M9242" t="s">
        <v>4932</v>
      </c>
      <c r="N9242" t="s">
        <v>5451</v>
      </c>
      <c r="O9242" t="s">
        <v>15387</v>
      </c>
      <c r="P9242" t="s">
        <v>75508</v>
      </c>
      <c r="Q9242" t="s">
        <v>75509</v>
      </c>
      <c r="R9242" t="str">
        <f t="shared" si="288"/>
        <v>诸城</v>
      </c>
      <c r="S9242" t="str">
        <f t="shared" si="289"/>
        <v>0118</v>
      </c>
    </row>
    <row r="9243" spans="1:19">
      <c r="A9243" t="s">
        <v>75510</v>
      </c>
      <c r="B9243" s="31" t="s">
        <v>75511</v>
      </c>
      <c r="C9243" t="s">
        <v>49</v>
      </c>
      <c r="D9243" t="s">
        <v>75512</v>
      </c>
      <c r="E9243" t="s">
        <v>75513</v>
      </c>
      <c r="F9243" t="s">
        <v>75514</v>
      </c>
      <c r="G9243" t="s">
        <v>75515</v>
      </c>
      <c r="H9243" t="s">
        <v>75516</v>
      </c>
      <c r="I9243" t="s">
        <v>4828</v>
      </c>
      <c r="J9243" t="s">
        <v>7529</v>
      </c>
      <c r="K9243" t="s">
        <v>7530</v>
      </c>
      <c r="L9243" t="s">
        <v>50</v>
      </c>
      <c r="M9243" t="s">
        <v>6624</v>
      </c>
      <c r="N9243" t="s">
        <v>4845</v>
      </c>
      <c r="O9243" t="s">
        <v>7531</v>
      </c>
      <c r="P9243" t="s">
        <v>75517</v>
      </c>
      <c r="Q9243" t="s">
        <v>75044</v>
      </c>
      <c r="R9243" t="str">
        <f t="shared" si="288"/>
        <v>青州</v>
      </c>
      <c r="S9243" t="str">
        <f t="shared" si="289"/>
        <v>0118</v>
      </c>
    </row>
    <row r="9244" spans="1:19">
      <c r="A9244" t="s">
        <v>75518</v>
      </c>
      <c r="B9244" s="31" t="s">
        <v>75519</v>
      </c>
      <c r="C9244" t="s">
        <v>49</v>
      </c>
      <c r="D9244" t="s">
        <v>75520</v>
      </c>
      <c r="E9244" t="s">
        <v>75040</v>
      </c>
      <c r="F9244" t="s">
        <v>75521</v>
      </c>
      <c r="G9244" t="s">
        <v>4583</v>
      </c>
      <c r="H9244" t="s">
        <v>75522</v>
      </c>
      <c r="I9244" t="s">
        <v>7872</v>
      </c>
      <c r="J9244" t="s">
        <v>6053</v>
      </c>
      <c r="K9244" t="s">
        <v>6054</v>
      </c>
      <c r="L9244" t="s">
        <v>105</v>
      </c>
      <c r="M9244" t="s">
        <v>6055</v>
      </c>
      <c r="N9244" t="s">
        <v>8593</v>
      </c>
      <c r="O9244" t="s">
        <v>6056</v>
      </c>
      <c r="P9244" t="s">
        <v>75523</v>
      </c>
      <c r="Q9244" t="s">
        <v>75524</v>
      </c>
      <c r="R9244" t="str">
        <f t="shared" si="288"/>
        <v>寿光</v>
      </c>
      <c r="S9244" t="str">
        <f t="shared" si="289"/>
        <v>0118</v>
      </c>
    </row>
    <row r="9245" spans="1:19">
      <c r="A9245" t="s">
        <v>75525</v>
      </c>
      <c r="B9245" s="31" t="s">
        <v>75526</v>
      </c>
      <c r="C9245" t="s">
        <v>49</v>
      </c>
      <c r="D9245" t="s">
        <v>75527</v>
      </c>
      <c r="E9245" t="s">
        <v>75528</v>
      </c>
      <c r="F9245" t="s">
        <v>75529</v>
      </c>
      <c r="G9245" t="s">
        <v>75530</v>
      </c>
      <c r="H9245" t="s">
        <v>75531</v>
      </c>
      <c r="I9245" t="s">
        <v>4813</v>
      </c>
      <c r="J9245" t="s">
        <v>25579</v>
      </c>
      <c r="K9245" t="s">
        <v>25580</v>
      </c>
      <c r="L9245" t="s">
        <v>105</v>
      </c>
      <c r="M9245" t="s">
        <v>5769</v>
      </c>
      <c r="N9245" t="s">
        <v>5005</v>
      </c>
      <c r="O9245" t="s">
        <v>25581</v>
      </c>
      <c r="P9245" t="s">
        <v>75532</v>
      </c>
      <c r="Q9245" t="s">
        <v>75044</v>
      </c>
      <c r="R9245" t="str">
        <f t="shared" si="288"/>
        <v>寿光</v>
      </c>
      <c r="S9245" t="str">
        <f t="shared" si="289"/>
        <v>0118</v>
      </c>
    </row>
    <row r="9246" spans="1:19">
      <c r="A9246" t="s">
        <v>75533</v>
      </c>
      <c r="B9246" s="31" t="s">
        <v>75534</v>
      </c>
      <c r="C9246" t="s">
        <v>49</v>
      </c>
      <c r="D9246" t="s">
        <v>75535</v>
      </c>
      <c r="E9246" t="s">
        <v>75040</v>
      </c>
      <c r="F9246" t="s">
        <v>75536</v>
      </c>
      <c r="G9246" t="s">
        <v>75537</v>
      </c>
      <c r="H9246" t="s">
        <v>75538</v>
      </c>
      <c r="I9246" t="s">
        <v>4852</v>
      </c>
      <c r="J9246" t="s">
        <v>9760</v>
      </c>
      <c r="K9246" t="s">
        <v>9761</v>
      </c>
      <c r="L9246" t="s">
        <v>60</v>
      </c>
      <c r="M9246" t="s">
        <v>5999</v>
      </c>
      <c r="N9246" t="s">
        <v>4905</v>
      </c>
      <c r="O9246" t="s">
        <v>9762</v>
      </c>
      <c r="P9246" t="s">
        <v>75539</v>
      </c>
      <c r="Q9246" t="s">
        <v>75540</v>
      </c>
      <c r="R9246" t="str">
        <f t="shared" si="288"/>
        <v>奎文</v>
      </c>
      <c r="S9246" t="str">
        <f t="shared" si="289"/>
        <v>0118</v>
      </c>
    </row>
    <row r="9247" spans="1:19">
      <c r="A9247" t="s">
        <v>75541</v>
      </c>
      <c r="B9247" s="31" t="s">
        <v>75542</v>
      </c>
      <c r="C9247" t="s">
        <v>49</v>
      </c>
      <c r="D9247" t="s">
        <v>75543</v>
      </c>
      <c r="E9247" t="s">
        <v>75048</v>
      </c>
      <c r="F9247" t="s">
        <v>75544</v>
      </c>
      <c r="G9247" t="s">
        <v>75545</v>
      </c>
      <c r="H9247" t="s">
        <v>75546</v>
      </c>
      <c r="I9247" t="s">
        <v>12757</v>
      </c>
      <c r="J9247" t="s">
        <v>50723</v>
      </c>
      <c r="K9247" t="s">
        <v>50724</v>
      </c>
      <c r="L9247" t="s">
        <v>105</v>
      </c>
      <c r="M9247" t="s">
        <v>6055</v>
      </c>
      <c r="N9247" t="s">
        <v>4905</v>
      </c>
      <c r="O9247" t="s">
        <v>50725</v>
      </c>
      <c r="P9247" t="s">
        <v>75547</v>
      </c>
      <c r="Q9247" t="s">
        <v>75548</v>
      </c>
      <c r="R9247" t="str">
        <f t="shared" si="288"/>
        <v>寿光</v>
      </c>
      <c r="S9247" t="str">
        <f t="shared" si="289"/>
        <v>0118</v>
      </c>
    </row>
    <row r="9248" spans="1:19">
      <c r="A9248" t="s">
        <v>75549</v>
      </c>
      <c r="B9248" s="31" t="s">
        <v>75550</v>
      </c>
      <c r="C9248" t="s">
        <v>49</v>
      </c>
      <c r="D9248" t="s">
        <v>75551</v>
      </c>
      <c r="E9248" t="s">
        <v>75552</v>
      </c>
      <c r="F9248" t="s">
        <v>75553</v>
      </c>
      <c r="G9248" t="s">
        <v>75554</v>
      </c>
      <c r="H9248" t="s">
        <v>75555</v>
      </c>
      <c r="I9248" t="s">
        <v>4785</v>
      </c>
      <c r="J9248" t="s">
        <v>11733</v>
      </c>
      <c r="K9248" t="s">
        <v>11734</v>
      </c>
      <c r="L9248" t="s">
        <v>1136</v>
      </c>
      <c r="M9248" t="s">
        <v>11735</v>
      </c>
      <c r="N9248" t="s">
        <v>4933</v>
      </c>
      <c r="O9248" t="s">
        <v>11736</v>
      </c>
      <c r="P9248" t="s">
        <v>75556</v>
      </c>
      <c r="Q9248" t="s">
        <v>75557</v>
      </c>
      <c r="R9248" t="str">
        <f t="shared" si="288"/>
        <v>昌乐</v>
      </c>
      <c r="S9248" t="str">
        <f t="shared" si="289"/>
        <v>0118</v>
      </c>
    </row>
    <row r="9249" spans="1:19">
      <c r="A9249" t="s">
        <v>75558</v>
      </c>
      <c r="B9249" s="31" t="s">
        <v>75559</v>
      </c>
      <c r="C9249" t="s">
        <v>49</v>
      </c>
      <c r="D9249" t="s">
        <v>75560</v>
      </c>
      <c r="E9249" t="s">
        <v>75048</v>
      </c>
      <c r="F9249" t="s">
        <v>75561</v>
      </c>
      <c r="G9249" t="s">
        <v>75562</v>
      </c>
      <c r="H9249" t="s">
        <v>75563</v>
      </c>
      <c r="I9249" t="s">
        <v>12119</v>
      </c>
      <c r="J9249" t="s">
        <v>5767</v>
      </c>
      <c r="K9249" t="s">
        <v>6643</v>
      </c>
      <c r="L9249" t="s">
        <v>105</v>
      </c>
      <c r="M9249" t="s">
        <v>5769</v>
      </c>
      <c r="N9249" t="s">
        <v>5112</v>
      </c>
      <c r="O9249" t="s">
        <v>5770</v>
      </c>
      <c r="P9249" t="s">
        <v>75564</v>
      </c>
      <c r="Q9249" t="s">
        <v>75044</v>
      </c>
      <c r="R9249" t="str">
        <f t="shared" si="288"/>
        <v>寿光</v>
      </c>
      <c r="S9249" t="str">
        <f t="shared" si="289"/>
        <v>0118</v>
      </c>
    </row>
    <row r="9250" spans="1:19">
      <c r="A9250" t="s">
        <v>75565</v>
      </c>
      <c r="B9250" s="31" t="s">
        <v>75566</v>
      </c>
      <c r="C9250" t="s">
        <v>49</v>
      </c>
      <c r="D9250" t="s">
        <v>75567</v>
      </c>
      <c r="E9250" t="s">
        <v>75048</v>
      </c>
      <c r="F9250" t="s">
        <v>75568</v>
      </c>
      <c r="G9250" t="s">
        <v>75569</v>
      </c>
      <c r="H9250" t="s">
        <v>75570</v>
      </c>
      <c r="I9250" t="s">
        <v>12119</v>
      </c>
      <c r="J9250" t="s">
        <v>4969</v>
      </c>
      <c r="K9250" t="s">
        <v>4970</v>
      </c>
      <c r="L9250" t="s">
        <v>237</v>
      </c>
      <c r="M9250" t="s">
        <v>4971</v>
      </c>
      <c r="N9250" t="s">
        <v>5421</v>
      </c>
      <c r="O9250" t="s">
        <v>9963</v>
      </c>
      <c r="P9250" t="s">
        <v>75571</v>
      </c>
      <c r="Q9250" t="s">
        <v>75572</v>
      </c>
      <c r="R9250" t="str">
        <f t="shared" si="288"/>
        <v>潍城</v>
      </c>
      <c r="S9250" t="str">
        <f t="shared" si="289"/>
        <v>0118</v>
      </c>
    </row>
    <row r="9251" spans="1:19">
      <c r="A9251" t="s">
        <v>75573</v>
      </c>
      <c r="B9251" s="31" t="s">
        <v>75574</v>
      </c>
      <c r="C9251" t="s">
        <v>49</v>
      </c>
      <c r="D9251" t="s">
        <v>75575</v>
      </c>
      <c r="E9251" t="s">
        <v>75107</v>
      </c>
      <c r="F9251" t="s">
        <v>75576</v>
      </c>
      <c r="G9251" t="s">
        <v>75577</v>
      </c>
      <c r="H9251" t="s">
        <v>75578</v>
      </c>
      <c r="I9251" t="s">
        <v>12844</v>
      </c>
      <c r="J9251" t="s">
        <v>11830</v>
      </c>
      <c r="K9251" t="s">
        <v>11831</v>
      </c>
      <c r="L9251" t="s">
        <v>114</v>
      </c>
      <c r="M9251" t="s">
        <v>4918</v>
      </c>
      <c r="N9251" t="s">
        <v>4832</v>
      </c>
      <c r="O9251" t="s">
        <v>11833</v>
      </c>
      <c r="P9251" t="s">
        <v>75579</v>
      </c>
      <c r="Q9251" t="s">
        <v>75580</v>
      </c>
      <c r="R9251" t="str">
        <f t="shared" si="288"/>
        <v>高密</v>
      </c>
      <c r="S9251" t="str">
        <f t="shared" si="289"/>
        <v>0118</v>
      </c>
    </row>
    <row r="9252" spans="1:19">
      <c r="A9252" t="s">
        <v>75581</v>
      </c>
      <c r="B9252" s="31" t="s">
        <v>75582</v>
      </c>
      <c r="C9252" t="s">
        <v>49</v>
      </c>
      <c r="D9252" t="s">
        <v>75583</v>
      </c>
      <c r="E9252" t="s">
        <v>75584</v>
      </c>
      <c r="F9252" t="s">
        <v>75585</v>
      </c>
      <c r="G9252" t="s">
        <v>75586</v>
      </c>
      <c r="H9252" t="s">
        <v>75587</v>
      </c>
      <c r="I9252" t="s">
        <v>4852</v>
      </c>
      <c r="J9252" t="s">
        <v>15495</v>
      </c>
      <c r="K9252" t="s">
        <v>15496</v>
      </c>
      <c r="L9252" t="s">
        <v>77</v>
      </c>
      <c r="M9252" t="s">
        <v>4803</v>
      </c>
      <c r="N9252" t="s">
        <v>6152</v>
      </c>
      <c r="O9252" t="s">
        <v>15497</v>
      </c>
      <c r="P9252" t="s">
        <v>75588</v>
      </c>
      <c r="Q9252" t="s">
        <v>75044</v>
      </c>
      <c r="R9252" t="str">
        <f t="shared" si="288"/>
        <v>临朐</v>
      </c>
      <c r="S9252" t="str">
        <f t="shared" si="289"/>
        <v>0118</v>
      </c>
    </row>
    <row r="9253" spans="1:19">
      <c r="A9253" t="s">
        <v>75589</v>
      </c>
      <c r="B9253" s="31" t="s">
        <v>75590</v>
      </c>
      <c r="C9253" t="s">
        <v>49</v>
      </c>
      <c r="D9253" t="s">
        <v>75591</v>
      </c>
      <c r="E9253" t="s">
        <v>75040</v>
      </c>
      <c r="F9253" t="s">
        <v>75592</v>
      </c>
      <c r="G9253" t="s">
        <v>75593</v>
      </c>
      <c r="H9253" t="s">
        <v>75594</v>
      </c>
      <c r="I9253" t="s">
        <v>4785</v>
      </c>
      <c r="J9253" t="s">
        <v>7444</v>
      </c>
      <c r="K9253" t="s">
        <v>7445</v>
      </c>
      <c r="L9253" t="s">
        <v>148</v>
      </c>
      <c r="M9253" t="s">
        <v>6713</v>
      </c>
      <c r="N9253" t="s">
        <v>5069</v>
      </c>
      <c r="O9253" t="s">
        <v>7446</v>
      </c>
      <c r="P9253" t="s">
        <v>75348</v>
      </c>
      <c r="Q9253" t="s">
        <v>75595</v>
      </c>
      <c r="R9253" t="str">
        <f t="shared" si="288"/>
        <v>寒亭</v>
      </c>
      <c r="S9253" t="str">
        <f t="shared" si="289"/>
        <v>0118</v>
      </c>
    </row>
    <row r="9254" spans="1:19">
      <c r="A9254" t="s">
        <v>75596</v>
      </c>
      <c r="B9254" s="31" t="s">
        <v>75597</v>
      </c>
      <c r="C9254" t="s">
        <v>49</v>
      </c>
      <c r="D9254" t="s">
        <v>75598</v>
      </c>
      <c r="E9254" t="s">
        <v>75040</v>
      </c>
      <c r="F9254" t="s">
        <v>75599</v>
      </c>
      <c r="G9254" t="s">
        <v>75600</v>
      </c>
      <c r="H9254" t="s">
        <v>75601</v>
      </c>
      <c r="I9254" t="s">
        <v>4785</v>
      </c>
      <c r="J9254" t="s">
        <v>5967</v>
      </c>
      <c r="K9254" t="s">
        <v>5968</v>
      </c>
      <c r="L9254" t="s">
        <v>60</v>
      </c>
      <c r="M9254" t="s">
        <v>4904</v>
      </c>
      <c r="N9254" t="s">
        <v>5112</v>
      </c>
      <c r="O9254" t="s">
        <v>5969</v>
      </c>
      <c r="P9254" t="s">
        <v>75602</v>
      </c>
      <c r="Q9254" t="s">
        <v>75603</v>
      </c>
      <c r="R9254" t="str">
        <f t="shared" si="288"/>
        <v>奎文</v>
      </c>
      <c r="S9254" t="str">
        <f t="shared" si="289"/>
        <v>0118</v>
      </c>
    </row>
    <row r="9255" spans="1:19">
      <c r="A9255" t="s">
        <v>75604</v>
      </c>
      <c r="B9255" s="31" t="s">
        <v>75605</v>
      </c>
      <c r="C9255" t="s">
        <v>49</v>
      </c>
      <c r="D9255" t="s">
        <v>75606</v>
      </c>
      <c r="E9255" t="s">
        <v>75074</v>
      </c>
      <c r="F9255" t="s">
        <v>75607</v>
      </c>
      <c r="G9255" t="s">
        <v>75608</v>
      </c>
      <c r="H9255" t="s">
        <v>75609</v>
      </c>
      <c r="I9255" t="s">
        <v>4785</v>
      </c>
      <c r="J9255" t="s">
        <v>4992</v>
      </c>
      <c r="K9255" t="s">
        <v>4993</v>
      </c>
      <c r="L9255" t="s">
        <v>123</v>
      </c>
      <c r="M9255" t="s">
        <v>4994</v>
      </c>
      <c r="N9255" t="s">
        <v>4933</v>
      </c>
      <c r="O9255" t="s">
        <v>4995</v>
      </c>
      <c r="P9255" t="s">
        <v>75610</v>
      </c>
      <c r="Q9255" t="s">
        <v>75611</v>
      </c>
      <c r="R9255" t="str">
        <f t="shared" si="288"/>
        <v>诸城</v>
      </c>
      <c r="S9255" t="str">
        <f t="shared" si="289"/>
        <v>0118</v>
      </c>
    </row>
    <row r="9256" spans="1:19">
      <c r="A9256" t="s">
        <v>75612</v>
      </c>
      <c r="B9256" s="31" t="s">
        <v>75613</v>
      </c>
      <c r="C9256" t="s">
        <v>49</v>
      </c>
      <c r="D9256" t="s">
        <v>75614</v>
      </c>
      <c r="E9256" t="s">
        <v>75040</v>
      </c>
      <c r="F9256" t="s">
        <v>75615</v>
      </c>
      <c r="G9256" t="s">
        <v>75616</v>
      </c>
      <c r="H9256" t="s">
        <v>75440</v>
      </c>
      <c r="I9256" t="s">
        <v>4813</v>
      </c>
      <c r="J9256" t="s">
        <v>5067</v>
      </c>
      <c r="K9256" t="s">
        <v>5068</v>
      </c>
      <c r="L9256" t="s">
        <v>123</v>
      </c>
      <c r="M9256" t="s">
        <v>4932</v>
      </c>
      <c r="N9256" t="s">
        <v>4789</v>
      </c>
      <c r="O9256" t="s">
        <v>5070</v>
      </c>
      <c r="P9256" t="s">
        <v>75617</v>
      </c>
      <c r="Q9256" t="s">
        <v>75044</v>
      </c>
      <c r="R9256" t="str">
        <f t="shared" si="288"/>
        <v>诸城</v>
      </c>
      <c r="S9256" t="str">
        <f t="shared" si="289"/>
        <v>0118</v>
      </c>
    </row>
    <row r="9257" spans="1:19">
      <c r="A9257" t="s">
        <v>75618</v>
      </c>
      <c r="B9257" s="31" t="s">
        <v>75619</v>
      </c>
      <c r="C9257" t="s">
        <v>49</v>
      </c>
      <c r="D9257" t="s">
        <v>75620</v>
      </c>
      <c r="E9257" t="s">
        <v>75621</v>
      </c>
      <c r="F9257" t="s">
        <v>75622</v>
      </c>
      <c r="G9257" t="s">
        <v>75623</v>
      </c>
      <c r="H9257" t="s">
        <v>75624</v>
      </c>
      <c r="I9257" t="s">
        <v>4852</v>
      </c>
      <c r="J9257" t="s">
        <v>34274</v>
      </c>
      <c r="K9257" t="s">
        <v>34275</v>
      </c>
      <c r="L9257" t="s">
        <v>237</v>
      </c>
      <c r="M9257" t="s">
        <v>4868</v>
      </c>
      <c r="N9257" t="s">
        <v>5017</v>
      </c>
      <c r="O9257" t="s">
        <v>34276</v>
      </c>
      <c r="P9257" t="s">
        <v>75625</v>
      </c>
      <c r="Q9257" t="s">
        <v>75626</v>
      </c>
      <c r="R9257" t="str">
        <f t="shared" si="288"/>
        <v>潍城</v>
      </c>
      <c r="S9257" t="str">
        <f t="shared" si="289"/>
        <v>0118</v>
      </c>
    </row>
    <row r="9258" spans="1:19">
      <c r="A9258" t="s">
        <v>4545</v>
      </c>
      <c r="B9258" s="31" t="s">
        <v>75627</v>
      </c>
      <c r="C9258" t="s">
        <v>49</v>
      </c>
      <c r="D9258" t="s">
        <v>75628</v>
      </c>
      <c r="E9258" t="s">
        <v>75048</v>
      </c>
      <c r="F9258" t="s">
        <v>75629</v>
      </c>
      <c r="G9258" t="s">
        <v>4543</v>
      </c>
      <c r="H9258" t="s">
        <v>75630</v>
      </c>
      <c r="I9258" t="s">
        <v>12119</v>
      </c>
      <c r="J9258" t="s">
        <v>6955</v>
      </c>
      <c r="K9258" t="s">
        <v>6956</v>
      </c>
      <c r="L9258" t="s">
        <v>114</v>
      </c>
      <c r="M9258" t="s">
        <v>5486</v>
      </c>
      <c r="N9258" t="s">
        <v>21047</v>
      </c>
      <c r="O9258" t="s">
        <v>6957</v>
      </c>
      <c r="P9258" t="s">
        <v>75631</v>
      </c>
      <c r="Q9258" t="s">
        <v>75044</v>
      </c>
      <c r="R9258" t="str">
        <f t="shared" si="288"/>
        <v>高密</v>
      </c>
      <c r="S9258" t="str">
        <f t="shared" si="289"/>
        <v>0118</v>
      </c>
    </row>
    <row r="9259" spans="1:19">
      <c r="A9259" t="s">
        <v>75632</v>
      </c>
      <c r="B9259" s="31" t="s">
        <v>75633</v>
      </c>
      <c r="C9259" t="s">
        <v>49</v>
      </c>
      <c r="D9259" t="s">
        <v>75634</v>
      </c>
      <c r="E9259" t="s">
        <v>75621</v>
      </c>
      <c r="F9259" t="s">
        <v>75635</v>
      </c>
      <c r="G9259" t="s">
        <v>75636</v>
      </c>
      <c r="H9259" t="s">
        <v>75637</v>
      </c>
      <c r="I9259" t="s">
        <v>4955</v>
      </c>
      <c r="J9259" t="s">
        <v>15257</v>
      </c>
      <c r="K9259" t="s">
        <v>15258</v>
      </c>
      <c r="L9259" t="s">
        <v>77</v>
      </c>
      <c r="M9259" t="s">
        <v>5295</v>
      </c>
      <c r="N9259" t="s">
        <v>4959</v>
      </c>
      <c r="O9259" t="s">
        <v>15259</v>
      </c>
      <c r="P9259" t="s">
        <v>75638</v>
      </c>
      <c r="Q9259" t="s">
        <v>75639</v>
      </c>
      <c r="R9259" t="str">
        <f t="shared" si="288"/>
        <v>临朐</v>
      </c>
      <c r="S9259" t="str">
        <f t="shared" si="289"/>
        <v>0118</v>
      </c>
    </row>
    <row r="9260" spans="1:19">
      <c r="A9260" t="s">
        <v>75640</v>
      </c>
      <c r="B9260" s="31" t="s">
        <v>75641</v>
      </c>
      <c r="C9260" t="s">
        <v>49</v>
      </c>
      <c r="D9260" t="s">
        <v>75642</v>
      </c>
      <c r="E9260" t="s">
        <v>75040</v>
      </c>
      <c r="F9260" t="s">
        <v>75643</v>
      </c>
      <c r="G9260" t="s">
        <v>75644</v>
      </c>
      <c r="H9260" t="s">
        <v>75645</v>
      </c>
      <c r="I9260" t="s">
        <v>4771</v>
      </c>
      <c r="J9260" t="s">
        <v>10316</v>
      </c>
      <c r="K9260" t="s">
        <v>10317</v>
      </c>
      <c r="L9260" t="s">
        <v>262</v>
      </c>
      <c r="M9260" t="s">
        <v>10318</v>
      </c>
      <c r="N9260" t="s">
        <v>4905</v>
      </c>
      <c r="O9260" t="s">
        <v>10319</v>
      </c>
      <c r="P9260" t="s">
        <v>75646</v>
      </c>
      <c r="Q9260" t="s">
        <v>75647</v>
      </c>
      <c r="R9260" t="str">
        <f t="shared" si="288"/>
        <v>寒亭</v>
      </c>
      <c r="S9260" t="str">
        <f t="shared" si="289"/>
        <v>0118</v>
      </c>
    </row>
    <row r="9261" spans="1:19">
      <c r="A9261" t="s">
        <v>75648</v>
      </c>
      <c r="B9261" s="31" t="s">
        <v>75649</v>
      </c>
      <c r="C9261" t="s">
        <v>49</v>
      </c>
      <c r="D9261" t="s">
        <v>75650</v>
      </c>
      <c r="E9261" t="s">
        <v>75074</v>
      </c>
      <c r="F9261" t="s">
        <v>75651</v>
      </c>
      <c r="G9261" t="s">
        <v>75652</v>
      </c>
      <c r="H9261" t="s">
        <v>75653</v>
      </c>
      <c r="I9261" t="s">
        <v>5407</v>
      </c>
      <c r="J9261" t="s">
        <v>7155</v>
      </c>
      <c r="K9261" t="s">
        <v>7156</v>
      </c>
      <c r="L9261" t="s">
        <v>148</v>
      </c>
      <c r="M9261" t="s">
        <v>6391</v>
      </c>
      <c r="N9261" t="s">
        <v>5907</v>
      </c>
      <c r="O9261" t="s">
        <v>7157</v>
      </c>
      <c r="P9261" t="s">
        <v>75654</v>
      </c>
      <c r="Q9261" t="s">
        <v>75655</v>
      </c>
      <c r="R9261" t="str">
        <f t="shared" si="288"/>
        <v>寒亭</v>
      </c>
      <c r="S9261" t="str">
        <f t="shared" si="289"/>
        <v>0118</v>
      </c>
    </row>
    <row r="9262" spans="1:19">
      <c r="A9262" t="s">
        <v>75656</v>
      </c>
      <c r="B9262" s="31" t="s">
        <v>75657</v>
      </c>
      <c r="C9262" t="s">
        <v>49</v>
      </c>
      <c r="D9262" t="s">
        <v>75658</v>
      </c>
      <c r="E9262" t="s">
        <v>75048</v>
      </c>
      <c r="F9262" t="s">
        <v>75659</v>
      </c>
      <c r="G9262" t="s">
        <v>75660</v>
      </c>
      <c r="H9262" t="s">
        <v>75661</v>
      </c>
      <c r="I9262" t="s">
        <v>12119</v>
      </c>
      <c r="J9262" t="s">
        <v>11618</v>
      </c>
      <c r="K9262" t="s">
        <v>11619</v>
      </c>
      <c r="L9262" t="s">
        <v>237</v>
      </c>
      <c r="M9262" t="s">
        <v>4868</v>
      </c>
      <c r="N9262" t="s">
        <v>5421</v>
      </c>
      <c r="O9262" t="s">
        <v>11620</v>
      </c>
      <c r="P9262" t="s">
        <v>75662</v>
      </c>
      <c r="Q9262" t="s">
        <v>75663</v>
      </c>
      <c r="R9262" t="str">
        <f t="shared" si="288"/>
        <v>潍城</v>
      </c>
      <c r="S9262" t="str">
        <f t="shared" si="289"/>
        <v>0118</v>
      </c>
    </row>
    <row r="9263" spans="1:19">
      <c r="A9263" t="s">
        <v>75664</v>
      </c>
      <c r="B9263" s="31" t="s">
        <v>75665</v>
      </c>
      <c r="C9263" t="s">
        <v>49</v>
      </c>
      <c r="D9263" t="s">
        <v>75666</v>
      </c>
      <c r="E9263" t="s">
        <v>75074</v>
      </c>
      <c r="F9263" t="s">
        <v>75667</v>
      </c>
      <c r="G9263" t="s">
        <v>75668</v>
      </c>
      <c r="H9263" t="s">
        <v>75669</v>
      </c>
      <c r="I9263" t="s">
        <v>4852</v>
      </c>
      <c r="J9263" t="s">
        <v>5040</v>
      </c>
      <c r="K9263" t="s">
        <v>5041</v>
      </c>
      <c r="L9263" t="s">
        <v>95</v>
      </c>
      <c r="M9263" t="s">
        <v>5042</v>
      </c>
      <c r="N9263" t="s">
        <v>4933</v>
      </c>
      <c r="O9263" t="s">
        <v>5044</v>
      </c>
      <c r="P9263" t="s">
        <v>75670</v>
      </c>
      <c r="Q9263" t="s">
        <v>75044</v>
      </c>
      <c r="R9263" t="str">
        <f t="shared" si="288"/>
        <v>安丘</v>
      </c>
      <c r="S9263" t="str">
        <f t="shared" si="289"/>
        <v>0118</v>
      </c>
    </row>
    <row r="9264" spans="1:19">
      <c r="A9264" t="s">
        <v>75671</v>
      </c>
      <c r="B9264" s="31" t="s">
        <v>75672</v>
      </c>
      <c r="C9264" t="s">
        <v>49</v>
      </c>
      <c r="D9264" t="s">
        <v>75673</v>
      </c>
      <c r="E9264" t="s">
        <v>75674</v>
      </c>
      <c r="F9264" t="s">
        <v>75675</v>
      </c>
      <c r="G9264" t="s">
        <v>75676</v>
      </c>
      <c r="H9264" t="s">
        <v>75677</v>
      </c>
      <c r="I9264" t="s">
        <v>4852</v>
      </c>
      <c r="J9264" t="s">
        <v>7639</v>
      </c>
      <c r="K9264" t="s">
        <v>7640</v>
      </c>
      <c r="L9264" t="s">
        <v>114</v>
      </c>
      <c r="M9264" t="s">
        <v>7084</v>
      </c>
      <c r="N9264" t="s">
        <v>4832</v>
      </c>
      <c r="O9264" t="s">
        <v>7641</v>
      </c>
      <c r="P9264" t="s">
        <v>75678</v>
      </c>
      <c r="Q9264" t="s">
        <v>75679</v>
      </c>
      <c r="R9264" t="str">
        <f t="shared" si="288"/>
        <v>高密</v>
      </c>
      <c r="S9264" t="str">
        <f t="shared" si="289"/>
        <v>0118</v>
      </c>
    </row>
    <row r="9265" spans="1:19">
      <c r="A9265" t="s">
        <v>75680</v>
      </c>
      <c r="B9265" s="31" t="s">
        <v>75681</v>
      </c>
      <c r="C9265" t="s">
        <v>49</v>
      </c>
      <c r="D9265" t="s">
        <v>75682</v>
      </c>
      <c r="E9265" t="s">
        <v>75683</v>
      </c>
      <c r="F9265" t="s">
        <v>75684</v>
      </c>
      <c r="G9265" t="s">
        <v>75685</v>
      </c>
      <c r="H9265" t="s">
        <v>75686</v>
      </c>
      <c r="I9265" t="s">
        <v>5560</v>
      </c>
      <c r="J9265" t="s">
        <v>15948</v>
      </c>
      <c r="K9265" t="s">
        <v>15949</v>
      </c>
      <c r="L9265" t="s">
        <v>148</v>
      </c>
      <c r="M9265" t="s">
        <v>6391</v>
      </c>
      <c r="N9265" t="s">
        <v>4972</v>
      </c>
      <c r="O9265" t="s">
        <v>15950</v>
      </c>
      <c r="P9265" t="s">
        <v>75687</v>
      </c>
      <c r="Q9265" t="s">
        <v>75044</v>
      </c>
      <c r="R9265" t="str">
        <f t="shared" si="288"/>
        <v>寒亭</v>
      </c>
      <c r="S9265" t="str">
        <f t="shared" si="289"/>
        <v>0118</v>
      </c>
    </row>
    <row r="9266" spans="1:19">
      <c r="A9266" t="s">
        <v>75688</v>
      </c>
      <c r="B9266" s="31" t="s">
        <v>75689</v>
      </c>
      <c r="C9266" t="s">
        <v>49</v>
      </c>
      <c r="D9266" t="s">
        <v>75690</v>
      </c>
      <c r="E9266" t="s">
        <v>75048</v>
      </c>
      <c r="F9266" t="s">
        <v>75691</v>
      </c>
      <c r="G9266" t="s">
        <v>75692</v>
      </c>
      <c r="H9266" t="s">
        <v>75693</v>
      </c>
      <c r="I9266" t="s">
        <v>12119</v>
      </c>
      <c r="J9266" t="s">
        <v>10316</v>
      </c>
      <c r="K9266" t="s">
        <v>10317</v>
      </c>
      <c r="L9266" t="s">
        <v>262</v>
      </c>
      <c r="M9266" t="s">
        <v>10318</v>
      </c>
      <c r="N9266" t="s">
        <v>4905</v>
      </c>
      <c r="O9266" t="s">
        <v>10319</v>
      </c>
      <c r="P9266" t="s">
        <v>75044</v>
      </c>
      <c r="Q9266" t="s">
        <v>75044</v>
      </c>
      <c r="R9266" t="str">
        <f t="shared" si="288"/>
        <v>寒亭</v>
      </c>
      <c r="S9266" t="str">
        <f t="shared" si="289"/>
        <v>0118</v>
      </c>
    </row>
    <row r="9267" spans="1:19">
      <c r="A9267" t="s">
        <v>75694</v>
      </c>
      <c r="B9267" s="31" t="s">
        <v>75695</v>
      </c>
      <c r="C9267" t="s">
        <v>49</v>
      </c>
      <c r="D9267" t="s">
        <v>75696</v>
      </c>
      <c r="E9267" t="s">
        <v>75040</v>
      </c>
      <c r="F9267" t="s">
        <v>75697</v>
      </c>
      <c r="G9267" t="s">
        <v>75698</v>
      </c>
      <c r="H9267" t="s">
        <v>75699</v>
      </c>
      <c r="I9267" t="s">
        <v>4852</v>
      </c>
      <c r="J9267" t="s">
        <v>10771</v>
      </c>
      <c r="K9267" t="s">
        <v>10772</v>
      </c>
      <c r="L9267" t="s">
        <v>60</v>
      </c>
      <c r="M9267" t="s">
        <v>5420</v>
      </c>
      <c r="N9267" t="s">
        <v>4892</v>
      </c>
      <c r="O9267" t="s">
        <v>10773</v>
      </c>
      <c r="P9267" t="s">
        <v>75700</v>
      </c>
      <c r="Q9267" t="s">
        <v>75044</v>
      </c>
      <c r="R9267" t="str">
        <f t="shared" si="288"/>
        <v>奎文</v>
      </c>
      <c r="S9267" t="str">
        <f t="shared" si="289"/>
        <v>0118</v>
      </c>
    </row>
    <row r="9268" spans="1:19">
      <c r="A9268" t="s">
        <v>75701</v>
      </c>
      <c r="B9268" s="31" t="s">
        <v>75702</v>
      </c>
      <c r="C9268" t="s">
        <v>49</v>
      </c>
      <c r="D9268" t="s">
        <v>75703</v>
      </c>
      <c r="E9268" t="s">
        <v>75048</v>
      </c>
      <c r="F9268" t="s">
        <v>75704</v>
      </c>
      <c r="G9268" t="s">
        <v>75705</v>
      </c>
      <c r="H9268" t="s">
        <v>75706</v>
      </c>
      <c r="I9268" t="s">
        <v>12119</v>
      </c>
      <c r="J9268" t="s">
        <v>9760</v>
      </c>
      <c r="K9268" t="s">
        <v>9761</v>
      </c>
      <c r="L9268" t="s">
        <v>60</v>
      </c>
      <c r="M9268" t="s">
        <v>5999</v>
      </c>
      <c r="N9268" t="s">
        <v>4905</v>
      </c>
      <c r="O9268" t="s">
        <v>9762</v>
      </c>
      <c r="P9268" t="s">
        <v>75707</v>
      </c>
      <c r="Q9268" t="s">
        <v>75044</v>
      </c>
      <c r="R9268" t="str">
        <f t="shared" si="288"/>
        <v>奎文</v>
      </c>
      <c r="S9268" t="str">
        <f t="shared" si="289"/>
        <v>0118</v>
      </c>
    </row>
    <row r="9269" spans="1:19">
      <c r="A9269" t="s">
        <v>75708</v>
      </c>
      <c r="B9269" s="31" t="s">
        <v>75709</v>
      </c>
      <c r="C9269" t="s">
        <v>49</v>
      </c>
      <c r="D9269" t="s">
        <v>75710</v>
      </c>
      <c r="E9269" t="s">
        <v>75711</v>
      </c>
      <c r="F9269" t="s">
        <v>75712</v>
      </c>
      <c r="G9269" t="s">
        <v>75713</v>
      </c>
      <c r="H9269" t="s">
        <v>75714</v>
      </c>
      <c r="I9269" t="s">
        <v>12119</v>
      </c>
      <c r="J9269" t="s">
        <v>7418</v>
      </c>
      <c r="K9269" t="s">
        <v>7419</v>
      </c>
      <c r="L9269" t="s">
        <v>60</v>
      </c>
      <c r="M9269" t="s">
        <v>5999</v>
      </c>
      <c r="N9269" t="s">
        <v>5907</v>
      </c>
      <c r="O9269" t="s">
        <v>7420</v>
      </c>
      <c r="P9269" t="s">
        <v>75715</v>
      </c>
      <c r="Q9269" t="s">
        <v>75044</v>
      </c>
      <c r="R9269" t="str">
        <f t="shared" si="288"/>
        <v>奎文</v>
      </c>
      <c r="S9269" t="str">
        <f t="shared" si="289"/>
        <v>0118</v>
      </c>
    </row>
    <row r="9270" spans="1:19">
      <c r="A9270" t="s">
        <v>75716</v>
      </c>
      <c r="B9270" s="31" t="s">
        <v>75717</v>
      </c>
      <c r="C9270" t="s">
        <v>49</v>
      </c>
      <c r="D9270" t="s">
        <v>75718</v>
      </c>
      <c r="E9270" t="s">
        <v>75048</v>
      </c>
      <c r="F9270" t="s">
        <v>75719</v>
      </c>
      <c r="G9270" t="s">
        <v>75720</v>
      </c>
      <c r="H9270" t="s">
        <v>75721</v>
      </c>
      <c r="I9270" t="s">
        <v>12119</v>
      </c>
      <c r="J9270" t="s">
        <v>6878</v>
      </c>
      <c r="K9270" t="s">
        <v>6879</v>
      </c>
      <c r="L9270" t="s">
        <v>95</v>
      </c>
      <c r="M9270" t="s">
        <v>4844</v>
      </c>
      <c r="N9270" t="s">
        <v>4972</v>
      </c>
      <c r="O9270" t="s">
        <v>6880</v>
      </c>
      <c r="P9270" t="s">
        <v>75722</v>
      </c>
      <c r="Q9270" t="s">
        <v>75044</v>
      </c>
      <c r="R9270" t="str">
        <f t="shared" si="288"/>
        <v>安丘</v>
      </c>
      <c r="S9270" t="str">
        <f t="shared" si="289"/>
        <v>0118</v>
      </c>
    </row>
    <row r="9271" spans="1:19">
      <c r="A9271" t="s">
        <v>75723</v>
      </c>
      <c r="B9271" s="31" t="s">
        <v>75724</v>
      </c>
      <c r="C9271" t="s">
        <v>49</v>
      </c>
      <c r="D9271" t="s">
        <v>75725</v>
      </c>
      <c r="E9271" t="s">
        <v>75048</v>
      </c>
      <c r="F9271" t="s">
        <v>75726</v>
      </c>
      <c r="G9271" t="s">
        <v>75727</v>
      </c>
      <c r="H9271" t="s">
        <v>75728</v>
      </c>
      <c r="I9271" t="s">
        <v>12119</v>
      </c>
      <c r="J9271" t="s">
        <v>9171</v>
      </c>
      <c r="K9271" t="s">
        <v>9172</v>
      </c>
      <c r="L9271" t="s">
        <v>105</v>
      </c>
      <c r="M9271" t="s">
        <v>5769</v>
      </c>
      <c r="N9271" t="s">
        <v>5421</v>
      </c>
      <c r="O9271" t="s">
        <v>9173</v>
      </c>
      <c r="P9271" t="s">
        <v>75729</v>
      </c>
      <c r="Q9271" t="s">
        <v>75730</v>
      </c>
      <c r="R9271" t="str">
        <f t="shared" si="288"/>
        <v>寿光</v>
      </c>
      <c r="S9271" t="str">
        <f t="shared" si="289"/>
        <v>0118</v>
      </c>
    </row>
    <row r="9272" spans="1:19">
      <c r="A9272" t="s">
        <v>75731</v>
      </c>
      <c r="B9272" s="31" t="s">
        <v>75732</v>
      </c>
      <c r="C9272" t="s">
        <v>49</v>
      </c>
      <c r="D9272" t="s">
        <v>75733</v>
      </c>
      <c r="E9272" t="s">
        <v>75074</v>
      </c>
      <c r="F9272" t="s">
        <v>75734</v>
      </c>
      <c r="G9272" t="s">
        <v>75735</v>
      </c>
      <c r="H9272" t="s">
        <v>75736</v>
      </c>
      <c r="I9272" t="s">
        <v>5327</v>
      </c>
      <c r="J9272" t="s">
        <v>14559</v>
      </c>
      <c r="K9272" t="s">
        <v>14560</v>
      </c>
      <c r="L9272" t="s">
        <v>375</v>
      </c>
      <c r="M9272" t="s">
        <v>5409</v>
      </c>
      <c r="N9272" t="s">
        <v>6152</v>
      </c>
      <c r="O9272" t="s">
        <v>14561</v>
      </c>
      <c r="P9272" t="s">
        <v>75737</v>
      </c>
      <c r="Q9272" t="s">
        <v>75738</v>
      </c>
      <c r="R9272" t="str">
        <f t="shared" si="288"/>
        <v>昌邑</v>
      </c>
      <c r="S9272" t="str">
        <f t="shared" si="289"/>
        <v>0118</v>
      </c>
    </row>
    <row r="9273" spans="1:19">
      <c r="A9273" t="s">
        <v>75739</v>
      </c>
      <c r="B9273" s="31" t="s">
        <v>75740</v>
      </c>
      <c r="C9273" t="s">
        <v>49</v>
      </c>
      <c r="D9273" t="s">
        <v>75741</v>
      </c>
      <c r="E9273" t="s">
        <v>75074</v>
      </c>
      <c r="F9273" t="s">
        <v>75742</v>
      </c>
      <c r="G9273" t="s">
        <v>75743</v>
      </c>
      <c r="H9273" t="s">
        <v>75744</v>
      </c>
      <c r="I9273" t="s">
        <v>5407</v>
      </c>
      <c r="J9273" t="s">
        <v>9612</v>
      </c>
      <c r="K9273" t="s">
        <v>12593</v>
      </c>
      <c r="L9273" t="s">
        <v>114</v>
      </c>
      <c r="M9273" t="s">
        <v>4918</v>
      </c>
      <c r="N9273" t="s">
        <v>4933</v>
      </c>
      <c r="O9273" t="s">
        <v>7837</v>
      </c>
      <c r="P9273" t="s">
        <v>75745</v>
      </c>
      <c r="Q9273" t="s">
        <v>75044</v>
      </c>
      <c r="R9273" t="str">
        <f t="shared" si="288"/>
        <v>高密</v>
      </c>
      <c r="S9273" t="str">
        <f t="shared" si="289"/>
        <v>0118</v>
      </c>
    </row>
    <row r="9274" spans="1:19">
      <c r="A9274" t="s">
        <v>75746</v>
      </c>
      <c r="B9274" s="31" t="s">
        <v>75747</v>
      </c>
      <c r="C9274" t="s">
        <v>49</v>
      </c>
      <c r="D9274" t="s">
        <v>75748</v>
      </c>
      <c r="E9274" t="s">
        <v>75074</v>
      </c>
      <c r="F9274" t="s">
        <v>75749</v>
      </c>
      <c r="G9274" t="s">
        <v>75750</v>
      </c>
      <c r="H9274" t="s">
        <v>75751</v>
      </c>
      <c r="I9274" t="s">
        <v>5407</v>
      </c>
      <c r="J9274" t="s">
        <v>6878</v>
      </c>
      <c r="K9274" t="s">
        <v>6879</v>
      </c>
      <c r="L9274" t="s">
        <v>95</v>
      </c>
      <c r="M9274" t="s">
        <v>4844</v>
      </c>
      <c r="N9274" t="s">
        <v>5017</v>
      </c>
      <c r="O9274" t="s">
        <v>6880</v>
      </c>
      <c r="P9274" t="s">
        <v>75752</v>
      </c>
      <c r="Q9274" t="s">
        <v>75753</v>
      </c>
      <c r="R9274" t="str">
        <f t="shared" si="288"/>
        <v>安丘</v>
      </c>
      <c r="S9274" t="str">
        <f t="shared" si="289"/>
        <v>0118</v>
      </c>
    </row>
    <row r="9275" spans="1:19">
      <c r="A9275" t="s">
        <v>75754</v>
      </c>
      <c r="B9275" s="31" t="s">
        <v>75755</v>
      </c>
      <c r="C9275" t="s">
        <v>49</v>
      </c>
      <c r="D9275" t="s">
        <v>75756</v>
      </c>
      <c r="E9275" t="s">
        <v>75074</v>
      </c>
      <c r="F9275" t="s">
        <v>75757</v>
      </c>
      <c r="G9275" t="s">
        <v>75758</v>
      </c>
      <c r="H9275" t="s">
        <v>75759</v>
      </c>
      <c r="I9275" t="s">
        <v>4852</v>
      </c>
      <c r="J9275" t="s">
        <v>7529</v>
      </c>
      <c r="K9275" t="s">
        <v>7530</v>
      </c>
      <c r="L9275" t="s">
        <v>50</v>
      </c>
      <c r="M9275" t="s">
        <v>6624</v>
      </c>
      <c r="N9275" t="s">
        <v>5198</v>
      </c>
      <c r="O9275" t="s">
        <v>7531</v>
      </c>
      <c r="P9275" t="s">
        <v>75760</v>
      </c>
      <c r="Q9275" t="s">
        <v>75044</v>
      </c>
      <c r="R9275" t="str">
        <f t="shared" si="288"/>
        <v>青州</v>
      </c>
      <c r="S9275" t="str">
        <f t="shared" si="289"/>
        <v>0118</v>
      </c>
    </row>
    <row r="9276" spans="1:19">
      <c r="A9276" t="s">
        <v>75761</v>
      </c>
      <c r="B9276" s="31" t="s">
        <v>75762</v>
      </c>
      <c r="C9276" t="s">
        <v>49</v>
      </c>
      <c r="D9276" t="s">
        <v>75763</v>
      </c>
      <c r="E9276" t="s">
        <v>75380</v>
      </c>
      <c r="F9276" t="s">
        <v>75764</v>
      </c>
      <c r="G9276" t="s">
        <v>75765</v>
      </c>
      <c r="H9276" t="s">
        <v>75766</v>
      </c>
      <c r="I9276" t="s">
        <v>4828</v>
      </c>
      <c r="J9276" t="s">
        <v>8535</v>
      </c>
      <c r="K9276" t="s">
        <v>8536</v>
      </c>
      <c r="L9276" t="s">
        <v>148</v>
      </c>
      <c r="M9276" t="s">
        <v>5272</v>
      </c>
      <c r="N9276" t="s">
        <v>5056</v>
      </c>
      <c r="O9276" t="s">
        <v>8537</v>
      </c>
      <c r="P9276" t="s">
        <v>75767</v>
      </c>
      <c r="Q9276" t="s">
        <v>75044</v>
      </c>
      <c r="R9276" t="str">
        <f t="shared" si="288"/>
        <v>寒亭</v>
      </c>
      <c r="S9276" t="str">
        <f t="shared" si="289"/>
        <v>0118</v>
      </c>
    </row>
    <row r="9277" spans="1:19">
      <c r="A9277" t="s">
        <v>75768</v>
      </c>
      <c r="B9277" s="31" t="s">
        <v>75769</v>
      </c>
      <c r="C9277" t="s">
        <v>49</v>
      </c>
      <c r="D9277" t="s">
        <v>75770</v>
      </c>
      <c r="E9277" t="s">
        <v>75040</v>
      </c>
      <c r="F9277" t="s">
        <v>75771</v>
      </c>
      <c r="G9277" t="s">
        <v>75772</v>
      </c>
      <c r="H9277" t="s">
        <v>75773</v>
      </c>
      <c r="I9277" t="s">
        <v>10388</v>
      </c>
      <c r="J9277" t="s">
        <v>7514</v>
      </c>
      <c r="K9277" t="s">
        <v>61116</v>
      </c>
      <c r="L9277" t="s">
        <v>95</v>
      </c>
      <c r="M9277" t="s">
        <v>5042</v>
      </c>
      <c r="N9277" t="s">
        <v>4892</v>
      </c>
      <c r="O9277" t="s">
        <v>7516</v>
      </c>
      <c r="P9277" t="s">
        <v>75774</v>
      </c>
      <c r="Q9277" t="s">
        <v>75775</v>
      </c>
      <c r="R9277" t="str">
        <f t="shared" si="288"/>
        <v>安丘</v>
      </c>
      <c r="S9277" t="str">
        <f t="shared" si="289"/>
        <v>0118</v>
      </c>
    </row>
    <row r="9278" spans="1:19">
      <c r="A9278" t="s">
        <v>75776</v>
      </c>
      <c r="B9278" s="31" t="s">
        <v>75777</v>
      </c>
      <c r="C9278" t="s">
        <v>49</v>
      </c>
      <c r="D9278" t="s">
        <v>75778</v>
      </c>
      <c r="E9278" t="s">
        <v>75107</v>
      </c>
      <c r="F9278" t="s">
        <v>75779</v>
      </c>
      <c r="G9278" t="s">
        <v>75780</v>
      </c>
      <c r="H9278" t="s">
        <v>75781</v>
      </c>
      <c r="I9278" t="s">
        <v>12119</v>
      </c>
      <c r="J9278" t="s">
        <v>9438</v>
      </c>
      <c r="K9278" t="s">
        <v>9439</v>
      </c>
      <c r="L9278" t="s">
        <v>114</v>
      </c>
      <c r="M9278" t="s">
        <v>5486</v>
      </c>
      <c r="N9278" t="s">
        <v>4881</v>
      </c>
      <c r="O9278" t="s">
        <v>9440</v>
      </c>
      <c r="P9278" t="s">
        <v>75782</v>
      </c>
      <c r="Q9278" t="s">
        <v>75783</v>
      </c>
      <c r="R9278" t="str">
        <f t="shared" si="288"/>
        <v>高密</v>
      </c>
      <c r="S9278" t="str">
        <f t="shared" si="289"/>
        <v>0118</v>
      </c>
    </row>
    <row r="9279" spans="1:19">
      <c r="A9279" t="s">
        <v>75784</v>
      </c>
      <c r="B9279" s="31" t="s">
        <v>75785</v>
      </c>
      <c r="C9279" t="s">
        <v>49</v>
      </c>
      <c r="D9279" t="s">
        <v>75786</v>
      </c>
      <c r="E9279" t="s">
        <v>75107</v>
      </c>
      <c r="F9279" t="s">
        <v>75787</v>
      </c>
      <c r="G9279" t="s">
        <v>75788</v>
      </c>
      <c r="H9279" t="s">
        <v>75789</v>
      </c>
      <c r="I9279" t="s">
        <v>12119</v>
      </c>
      <c r="J9279" t="s">
        <v>7042</v>
      </c>
      <c r="K9279" t="s">
        <v>7043</v>
      </c>
      <c r="L9279" t="s">
        <v>60</v>
      </c>
      <c r="M9279" t="s">
        <v>4904</v>
      </c>
      <c r="N9279" t="s">
        <v>5112</v>
      </c>
      <c r="O9279" t="s">
        <v>7044</v>
      </c>
      <c r="P9279" t="s">
        <v>75790</v>
      </c>
      <c r="Q9279" t="s">
        <v>75044</v>
      </c>
      <c r="R9279" t="str">
        <f t="shared" si="288"/>
        <v>奎文</v>
      </c>
      <c r="S9279" t="str">
        <f t="shared" si="289"/>
        <v>0118</v>
      </c>
    </row>
    <row r="9280" spans="1:19">
      <c r="A9280" t="s">
        <v>75791</v>
      </c>
      <c r="B9280" s="31" t="s">
        <v>75792</v>
      </c>
      <c r="C9280" t="s">
        <v>49</v>
      </c>
      <c r="D9280" t="s">
        <v>75793</v>
      </c>
      <c r="E9280" t="s">
        <v>75040</v>
      </c>
      <c r="F9280" t="s">
        <v>75794</v>
      </c>
      <c r="G9280" t="s">
        <v>75795</v>
      </c>
      <c r="H9280" t="s">
        <v>75796</v>
      </c>
      <c r="I9280" t="s">
        <v>38970</v>
      </c>
      <c r="J9280" t="s">
        <v>6555</v>
      </c>
      <c r="K9280" t="s">
        <v>6556</v>
      </c>
      <c r="L9280" t="s">
        <v>77</v>
      </c>
      <c r="M9280" t="s">
        <v>4803</v>
      </c>
      <c r="N9280" t="s">
        <v>4832</v>
      </c>
      <c r="O9280" t="s">
        <v>6557</v>
      </c>
      <c r="P9280" t="s">
        <v>75797</v>
      </c>
      <c r="Q9280" t="s">
        <v>75044</v>
      </c>
      <c r="R9280" t="str">
        <f t="shared" si="288"/>
        <v>临朐</v>
      </c>
      <c r="S9280" t="str">
        <f t="shared" si="289"/>
        <v>0118</v>
      </c>
    </row>
    <row r="9281" spans="1:19">
      <c r="A9281" t="s">
        <v>75798</v>
      </c>
      <c r="B9281" s="31" t="s">
        <v>75799</v>
      </c>
      <c r="C9281" t="s">
        <v>49</v>
      </c>
      <c r="D9281" t="s">
        <v>75800</v>
      </c>
      <c r="E9281" t="s">
        <v>75074</v>
      </c>
      <c r="F9281" t="s">
        <v>75801</v>
      </c>
      <c r="G9281" t="s">
        <v>75802</v>
      </c>
      <c r="H9281" t="s">
        <v>75803</v>
      </c>
      <c r="I9281" t="s">
        <v>4828</v>
      </c>
      <c r="J9281" t="s">
        <v>6150</v>
      </c>
      <c r="K9281" t="s">
        <v>6151</v>
      </c>
      <c r="L9281" t="s">
        <v>95</v>
      </c>
      <c r="M9281" t="s">
        <v>5709</v>
      </c>
      <c r="N9281" t="s">
        <v>6519</v>
      </c>
      <c r="O9281" t="s">
        <v>6153</v>
      </c>
      <c r="P9281" t="s">
        <v>75804</v>
      </c>
      <c r="Q9281" t="s">
        <v>75044</v>
      </c>
      <c r="R9281" t="str">
        <f t="shared" ref="R9281:R9344" si="290">IF(OR(LEFT(L9281,2)="高新"),"奎文",IF(LEFT(L9281,2)="峡山","坊子",IF(LEFT(L9281,2)="滨海","寒亭",LEFT(L9281,2))))</f>
        <v>安丘</v>
      </c>
      <c r="S9281" t="str">
        <f t="shared" ref="S9281:S9344" si="291">TEXT(B9281,"mmdd")</f>
        <v>0118</v>
      </c>
    </row>
    <row r="9282" spans="1:19">
      <c r="A9282" t="s">
        <v>75805</v>
      </c>
      <c r="B9282" s="31" t="s">
        <v>75806</v>
      </c>
      <c r="C9282" t="s">
        <v>49</v>
      </c>
      <c r="D9282" t="s">
        <v>75807</v>
      </c>
      <c r="E9282" t="s">
        <v>75107</v>
      </c>
      <c r="F9282" t="s">
        <v>75808</v>
      </c>
      <c r="G9282" t="s">
        <v>75809</v>
      </c>
      <c r="H9282" t="s">
        <v>75810</v>
      </c>
      <c r="I9282" t="s">
        <v>12119</v>
      </c>
      <c r="J9282" t="s">
        <v>11410</v>
      </c>
      <c r="K9282" t="s">
        <v>11411</v>
      </c>
      <c r="L9282" t="s">
        <v>105</v>
      </c>
      <c r="M9282" t="s">
        <v>5176</v>
      </c>
      <c r="N9282" t="s">
        <v>5421</v>
      </c>
      <c r="O9282" t="s">
        <v>11412</v>
      </c>
      <c r="P9282" t="s">
        <v>75811</v>
      </c>
      <c r="Q9282" t="s">
        <v>75044</v>
      </c>
      <c r="R9282" t="str">
        <f t="shared" si="290"/>
        <v>寿光</v>
      </c>
      <c r="S9282" t="str">
        <f t="shared" si="291"/>
        <v>0118</v>
      </c>
    </row>
    <row r="9283" spans="1:19">
      <c r="A9283" t="s">
        <v>75812</v>
      </c>
      <c r="B9283" s="31" t="s">
        <v>75813</v>
      </c>
      <c r="C9283" t="s">
        <v>49</v>
      </c>
      <c r="D9283" t="s">
        <v>75814</v>
      </c>
      <c r="E9283" t="s">
        <v>75380</v>
      </c>
      <c r="F9283" t="s">
        <v>75815</v>
      </c>
      <c r="G9283" t="s">
        <v>75816</v>
      </c>
      <c r="H9283" t="s">
        <v>75817</v>
      </c>
      <c r="I9283" t="s">
        <v>7308</v>
      </c>
      <c r="J9283" t="s">
        <v>5122</v>
      </c>
      <c r="K9283" t="s">
        <v>5123</v>
      </c>
      <c r="L9283" t="s">
        <v>75044</v>
      </c>
      <c r="M9283" t="s">
        <v>75044</v>
      </c>
      <c r="N9283" t="s">
        <v>4959</v>
      </c>
      <c r="O9283" t="s">
        <v>5124</v>
      </c>
      <c r="P9283" t="s">
        <v>75044</v>
      </c>
      <c r="Q9283" t="s">
        <v>75044</v>
      </c>
      <c r="R9283" t="str">
        <f t="shared" si="290"/>
        <v/>
      </c>
      <c r="S9283" t="str">
        <f t="shared" si="291"/>
        <v>0118</v>
      </c>
    </row>
    <row r="9284" spans="1:19">
      <c r="A9284" t="s">
        <v>75818</v>
      </c>
      <c r="B9284" s="31" t="s">
        <v>75819</v>
      </c>
      <c r="C9284" t="s">
        <v>49</v>
      </c>
      <c r="D9284" t="s">
        <v>75820</v>
      </c>
      <c r="E9284" t="s">
        <v>75074</v>
      </c>
      <c r="F9284" t="s">
        <v>75821</v>
      </c>
      <c r="G9284" t="s">
        <v>75822</v>
      </c>
      <c r="H9284" t="s">
        <v>75823</v>
      </c>
      <c r="I9284" t="s">
        <v>4852</v>
      </c>
      <c r="J9284" t="s">
        <v>9734</v>
      </c>
      <c r="K9284" t="s">
        <v>9735</v>
      </c>
      <c r="L9284" t="s">
        <v>60</v>
      </c>
      <c r="M9284" t="s">
        <v>4904</v>
      </c>
      <c r="N9284" t="s">
        <v>5112</v>
      </c>
      <c r="O9284" t="s">
        <v>9736</v>
      </c>
      <c r="P9284" t="s">
        <v>75824</v>
      </c>
      <c r="Q9284" t="s">
        <v>75044</v>
      </c>
      <c r="R9284" t="str">
        <f t="shared" si="290"/>
        <v>奎文</v>
      </c>
      <c r="S9284" t="str">
        <f t="shared" si="291"/>
        <v>0118</v>
      </c>
    </row>
    <row r="9285" spans="1:19">
      <c r="A9285" t="s">
        <v>75825</v>
      </c>
      <c r="B9285" s="31" t="s">
        <v>75826</v>
      </c>
      <c r="C9285" t="s">
        <v>49</v>
      </c>
      <c r="D9285" t="s">
        <v>75827</v>
      </c>
      <c r="E9285" t="s">
        <v>75074</v>
      </c>
      <c r="F9285" t="s">
        <v>75828</v>
      </c>
      <c r="G9285" t="s">
        <v>75829</v>
      </c>
      <c r="H9285" t="s">
        <v>75830</v>
      </c>
      <c r="I9285" t="s">
        <v>9385</v>
      </c>
      <c r="J9285" t="s">
        <v>5131</v>
      </c>
      <c r="K9285" t="s">
        <v>5132</v>
      </c>
      <c r="L9285" t="s">
        <v>105</v>
      </c>
      <c r="M9285" t="s">
        <v>5133</v>
      </c>
      <c r="N9285" t="s">
        <v>4972</v>
      </c>
      <c r="O9285" t="s">
        <v>5134</v>
      </c>
      <c r="P9285" t="s">
        <v>75831</v>
      </c>
      <c r="Q9285" t="s">
        <v>75832</v>
      </c>
      <c r="R9285" t="str">
        <f t="shared" si="290"/>
        <v>寿光</v>
      </c>
      <c r="S9285" t="str">
        <f t="shared" si="291"/>
        <v>0118</v>
      </c>
    </row>
    <row r="9286" spans="1:19">
      <c r="A9286" t="s">
        <v>75833</v>
      </c>
      <c r="B9286" s="31" t="s">
        <v>75834</v>
      </c>
      <c r="C9286" t="s">
        <v>49</v>
      </c>
      <c r="D9286" t="s">
        <v>75835</v>
      </c>
      <c r="E9286" t="s">
        <v>75074</v>
      </c>
      <c r="F9286" t="s">
        <v>75836</v>
      </c>
      <c r="G9286" t="s">
        <v>75837</v>
      </c>
      <c r="H9286" t="s">
        <v>75838</v>
      </c>
      <c r="I9286" t="s">
        <v>5052</v>
      </c>
      <c r="J9286" t="s">
        <v>6348</v>
      </c>
      <c r="K9286" t="s">
        <v>6349</v>
      </c>
      <c r="L9286" t="s">
        <v>114</v>
      </c>
      <c r="M9286" t="s">
        <v>5486</v>
      </c>
      <c r="N9286" t="s">
        <v>5030</v>
      </c>
      <c r="O9286" t="s">
        <v>6350</v>
      </c>
      <c r="P9286" t="s">
        <v>75839</v>
      </c>
      <c r="Q9286" t="s">
        <v>75840</v>
      </c>
      <c r="R9286" t="str">
        <f t="shared" si="290"/>
        <v>高密</v>
      </c>
      <c r="S9286" t="str">
        <f t="shared" si="291"/>
        <v>0118</v>
      </c>
    </row>
    <row r="9287" spans="1:19">
      <c r="A9287" t="s">
        <v>75841</v>
      </c>
      <c r="B9287" s="31" t="s">
        <v>75842</v>
      </c>
      <c r="C9287" t="s">
        <v>49</v>
      </c>
      <c r="D9287" t="s">
        <v>75843</v>
      </c>
      <c r="E9287" t="s">
        <v>75040</v>
      </c>
      <c r="F9287" t="s">
        <v>75844</v>
      </c>
      <c r="G9287" t="s">
        <v>75845</v>
      </c>
      <c r="H9287" t="s">
        <v>75846</v>
      </c>
      <c r="I9287" t="s">
        <v>4852</v>
      </c>
      <c r="J9287" t="s">
        <v>6955</v>
      </c>
      <c r="K9287" t="s">
        <v>6956</v>
      </c>
      <c r="L9287" t="s">
        <v>114</v>
      </c>
      <c r="M9287" t="s">
        <v>5486</v>
      </c>
      <c r="N9287" t="s">
        <v>4832</v>
      </c>
      <c r="O9287" t="s">
        <v>6957</v>
      </c>
      <c r="P9287" t="s">
        <v>75847</v>
      </c>
      <c r="Q9287" t="s">
        <v>75044</v>
      </c>
      <c r="R9287" t="str">
        <f t="shared" si="290"/>
        <v>高密</v>
      </c>
      <c r="S9287" t="str">
        <f t="shared" si="291"/>
        <v>0118</v>
      </c>
    </row>
    <row r="9288" spans="1:19">
      <c r="A9288" t="s">
        <v>75848</v>
      </c>
      <c r="B9288" s="31" t="s">
        <v>75849</v>
      </c>
      <c r="C9288" t="s">
        <v>49</v>
      </c>
      <c r="D9288" t="s">
        <v>75850</v>
      </c>
      <c r="E9288" t="s">
        <v>75074</v>
      </c>
      <c r="F9288" t="s">
        <v>75851</v>
      </c>
      <c r="G9288" t="s">
        <v>75852</v>
      </c>
      <c r="H9288" t="s">
        <v>75853</v>
      </c>
      <c r="I9288" t="s">
        <v>5327</v>
      </c>
      <c r="J9288" t="s">
        <v>4842</v>
      </c>
      <c r="K9288" t="s">
        <v>4843</v>
      </c>
      <c r="L9288" t="s">
        <v>95</v>
      </c>
      <c r="M9288" t="s">
        <v>4844</v>
      </c>
      <c r="N9288" t="s">
        <v>5017</v>
      </c>
      <c r="O9288" t="s">
        <v>4846</v>
      </c>
      <c r="P9288" t="s">
        <v>75854</v>
      </c>
      <c r="Q9288" t="s">
        <v>75855</v>
      </c>
      <c r="R9288" t="str">
        <f t="shared" si="290"/>
        <v>安丘</v>
      </c>
      <c r="S9288" t="str">
        <f t="shared" si="291"/>
        <v>0118</v>
      </c>
    </row>
    <row r="9289" spans="1:19">
      <c r="A9289" t="s">
        <v>75856</v>
      </c>
      <c r="B9289" s="31" t="s">
        <v>75857</v>
      </c>
      <c r="C9289" t="s">
        <v>49</v>
      </c>
      <c r="D9289" t="s">
        <v>75858</v>
      </c>
      <c r="E9289" t="s">
        <v>75107</v>
      </c>
      <c r="F9289" t="s">
        <v>75859</v>
      </c>
      <c r="G9289" t="s">
        <v>75860</v>
      </c>
      <c r="H9289" t="s">
        <v>75861</v>
      </c>
      <c r="I9289" t="s">
        <v>12119</v>
      </c>
      <c r="J9289" t="s">
        <v>11513</v>
      </c>
      <c r="K9289" t="s">
        <v>11514</v>
      </c>
      <c r="L9289" t="s">
        <v>50</v>
      </c>
      <c r="M9289" t="s">
        <v>5236</v>
      </c>
      <c r="N9289" t="s">
        <v>5907</v>
      </c>
      <c r="O9289" t="s">
        <v>11515</v>
      </c>
      <c r="P9289" t="s">
        <v>75862</v>
      </c>
      <c r="Q9289" t="s">
        <v>75863</v>
      </c>
      <c r="R9289" t="str">
        <f t="shared" si="290"/>
        <v>青州</v>
      </c>
      <c r="S9289" t="str">
        <f t="shared" si="291"/>
        <v>0118</v>
      </c>
    </row>
    <row r="9290" spans="1:19">
      <c r="A9290" t="s">
        <v>75864</v>
      </c>
      <c r="B9290" s="31" t="s">
        <v>75865</v>
      </c>
      <c r="C9290" t="s">
        <v>49</v>
      </c>
      <c r="D9290" t="s">
        <v>75866</v>
      </c>
      <c r="E9290" t="s">
        <v>75107</v>
      </c>
      <c r="F9290" t="s">
        <v>75867</v>
      </c>
      <c r="G9290" t="s">
        <v>75868</v>
      </c>
      <c r="H9290" t="s">
        <v>75869</v>
      </c>
      <c r="I9290" t="s">
        <v>12119</v>
      </c>
      <c r="J9290" t="s">
        <v>5647</v>
      </c>
      <c r="K9290" t="s">
        <v>5648</v>
      </c>
      <c r="L9290" t="s">
        <v>95</v>
      </c>
      <c r="M9290" t="s">
        <v>5649</v>
      </c>
      <c r="N9290" t="s">
        <v>5421</v>
      </c>
      <c r="O9290" t="s">
        <v>5650</v>
      </c>
      <c r="P9290" t="s">
        <v>75044</v>
      </c>
      <c r="Q9290" t="s">
        <v>75044</v>
      </c>
      <c r="R9290" t="str">
        <f t="shared" si="290"/>
        <v>安丘</v>
      </c>
      <c r="S9290" t="str">
        <f t="shared" si="291"/>
        <v>0118</v>
      </c>
    </row>
    <row r="9291" spans="1:19">
      <c r="A9291" t="s">
        <v>75870</v>
      </c>
      <c r="B9291" s="31" t="s">
        <v>75871</v>
      </c>
      <c r="C9291" t="s">
        <v>49</v>
      </c>
      <c r="D9291" t="s">
        <v>75872</v>
      </c>
      <c r="E9291" t="s">
        <v>75107</v>
      </c>
      <c r="F9291" t="s">
        <v>75873</v>
      </c>
      <c r="G9291" t="s">
        <v>75874</v>
      </c>
      <c r="H9291" t="s">
        <v>75875</v>
      </c>
      <c r="I9291" t="s">
        <v>12119</v>
      </c>
      <c r="J9291" t="s">
        <v>5509</v>
      </c>
      <c r="K9291" t="s">
        <v>5510</v>
      </c>
      <c r="L9291" t="s">
        <v>60</v>
      </c>
      <c r="M9291" t="s">
        <v>5511</v>
      </c>
      <c r="N9291" t="s">
        <v>5421</v>
      </c>
      <c r="O9291" t="s">
        <v>5512</v>
      </c>
      <c r="P9291" t="s">
        <v>75876</v>
      </c>
      <c r="Q9291" t="s">
        <v>75044</v>
      </c>
      <c r="R9291" t="str">
        <f t="shared" si="290"/>
        <v>奎文</v>
      </c>
      <c r="S9291" t="str">
        <f t="shared" si="291"/>
        <v>0118</v>
      </c>
    </row>
    <row r="9292" spans="1:19">
      <c r="A9292" t="s">
        <v>75877</v>
      </c>
      <c r="B9292" s="31" t="s">
        <v>75878</v>
      </c>
      <c r="C9292" t="s">
        <v>49</v>
      </c>
      <c r="D9292" t="s">
        <v>75879</v>
      </c>
      <c r="E9292" t="s">
        <v>75074</v>
      </c>
      <c r="F9292" t="s">
        <v>75880</v>
      </c>
      <c r="G9292" t="s">
        <v>75881</v>
      </c>
      <c r="H9292" t="s">
        <v>75882</v>
      </c>
      <c r="I9292" t="s">
        <v>4771</v>
      </c>
      <c r="J9292" t="s">
        <v>7514</v>
      </c>
      <c r="K9292" t="s">
        <v>61116</v>
      </c>
      <c r="L9292" t="s">
        <v>95</v>
      </c>
      <c r="M9292" t="s">
        <v>5042</v>
      </c>
      <c r="N9292" t="s">
        <v>6152</v>
      </c>
      <c r="O9292" t="s">
        <v>7516</v>
      </c>
      <c r="P9292" t="s">
        <v>75883</v>
      </c>
      <c r="Q9292" t="s">
        <v>75044</v>
      </c>
      <c r="R9292" t="str">
        <f t="shared" si="290"/>
        <v>安丘</v>
      </c>
      <c r="S9292" t="str">
        <f t="shared" si="291"/>
        <v>0118</v>
      </c>
    </row>
    <row r="9293" spans="1:19">
      <c r="A9293" t="s">
        <v>75884</v>
      </c>
      <c r="B9293" s="31" t="s">
        <v>75885</v>
      </c>
      <c r="C9293" t="s">
        <v>49</v>
      </c>
      <c r="D9293" t="s">
        <v>75886</v>
      </c>
      <c r="E9293" t="s">
        <v>75074</v>
      </c>
      <c r="F9293" t="s">
        <v>75887</v>
      </c>
      <c r="G9293" t="s">
        <v>75888</v>
      </c>
      <c r="H9293" t="s">
        <v>75889</v>
      </c>
      <c r="I9293" t="s">
        <v>4828</v>
      </c>
      <c r="J9293" t="s">
        <v>19645</v>
      </c>
      <c r="K9293" t="s">
        <v>19646</v>
      </c>
      <c r="L9293" t="s">
        <v>1136</v>
      </c>
      <c r="M9293" t="s">
        <v>5210</v>
      </c>
      <c r="N9293" t="s">
        <v>4892</v>
      </c>
      <c r="O9293" t="s">
        <v>19647</v>
      </c>
      <c r="P9293" t="s">
        <v>75890</v>
      </c>
      <c r="Q9293" t="s">
        <v>75044</v>
      </c>
      <c r="R9293" t="str">
        <f t="shared" si="290"/>
        <v>昌乐</v>
      </c>
      <c r="S9293" t="str">
        <f t="shared" si="291"/>
        <v>0118</v>
      </c>
    </row>
    <row r="9294" spans="1:19">
      <c r="A9294" t="s">
        <v>75891</v>
      </c>
      <c r="B9294" s="31" t="s">
        <v>75892</v>
      </c>
      <c r="C9294" t="s">
        <v>49</v>
      </c>
      <c r="D9294" t="s">
        <v>75893</v>
      </c>
      <c r="E9294" t="s">
        <v>75074</v>
      </c>
      <c r="F9294" t="s">
        <v>75894</v>
      </c>
      <c r="G9294" t="s">
        <v>75895</v>
      </c>
      <c r="H9294" t="s">
        <v>75896</v>
      </c>
      <c r="I9294" t="s">
        <v>4813</v>
      </c>
      <c r="J9294" t="s">
        <v>4902</v>
      </c>
      <c r="K9294" t="s">
        <v>4903</v>
      </c>
      <c r="L9294" t="s">
        <v>60</v>
      </c>
      <c r="M9294" t="s">
        <v>4904</v>
      </c>
      <c r="N9294" t="s">
        <v>4905</v>
      </c>
      <c r="O9294" t="s">
        <v>4906</v>
      </c>
      <c r="P9294" t="s">
        <v>75897</v>
      </c>
      <c r="Q9294" t="s">
        <v>75044</v>
      </c>
      <c r="R9294" t="str">
        <f t="shared" si="290"/>
        <v>奎文</v>
      </c>
      <c r="S9294" t="str">
        <f t="shared" si="291"/>
        <v>0118</v>
      </c>
    </row>
    <row r="9295" spans="1:19">
      <c r="A9295" t="s">
        <v>75898</v>
      </c>
      <c r="B9295" s="31" t="s">
        <v>75899</v>
      </c>
      <c r="C9295" t="s">
        <v>49</v>
      </c>
      <c r="D9295" t="s">
        <v>75900</v>
      </c>
      <c r="E9295" t="s">
        <v>75074</v>
      </c>
      <c r="F9295" t="s">
        <v>75901</v>
      </c>
      <c r="G9295" t="s">
        <v>75902</v>
      </c>
      <c r="H9295" t="s">
        <v>75903</v>
      </c>
      <c r="I9295" t="s">
        <v>4852</v>
      </c>
      <c r="J9295" t="s">
        <v>13019</v>
      </c>
      <c r="K9295" t="s">
        <v>67023</v>
      </c>
      <c r="L9295" t="s">
        <v>86</v>
      </c>
      <c r="M9295" t="s">
        <v>5919</v>
      </c>
      <c r="N9295" t="s">
        <v>4972</v>
      </c>
      <c r="O9295" t="s">
        <v>13021</v>
      </c>
      <c r="P9295" t="s">
        <v>75044</v>
      </c>
      <c r="Q9295" t="s">
        <v>75904</v>
      </c>
      <c r="R9295" t="str">
        <f t="shared" si="290"/>
        <v>坊子</v>
      </c>
      <c r="S9295" t="str">
        <f t="shared" si="291"/>
        <v>0118</v>
      </c>
    </row>
    <row r="9296" spans="1:19">
      <c r="A9296" t="s">
        <v>75905</v>
      </c>
      <c r="B9296" s="31" t="s">
        <v>75906</v>
      </c>
      <c r="C9296" t="s">
        <v>49</v>
      </c>
      <c r="D9296" t="s">
        <v>75907</v>
      </c>
      <c r="E9296" t="s">
        <v>75380</v>
      </c>
      <c r="F9296" t="s">
        <v>75908</v>
      </c>
      <c r="G9296" t="s">
        <v>75909</v>
      </c>
      <c r="H9296" t="s">
        <v>75910</v>
      </c>
      <c r="I9296" t="s">
        <v>8967</v>
      </c>
      <c r="J9296" t="s">
        <v>5222</v>
      </c>
      <c r="K9296" t="s">
        <v>5223</v>
      </c>
      <c r="L9296" t="s">
        <v>105</v>
      </c>
      <c r="M9296" t="s">
        <v>5224</v>
      </c>
      <c r="N9296" t="s">
        <v>4933</v>
      </c>
      <c r="O9296" t="s">
        <v>5225</v>
      </c>
      <c r="P9296" t="s">
        <v>75911</v>
      </c>
      <c r="Q9296" t="s">
        <v>75912</v>
      </c>
      <c r="R9296" t="str">
        <f t="shared" si="290"/>
        <v>寿光</v>
      </c>
      <c r="S9296" t="str">
        <f t="shared" si="291"/>
        <v>0118</v>
      </c>
    </row>
    <row r="9297" spans="1:19">
      <c r="A9297" t="s">
        <v>75913</v>
      </c>
      <c r="B9297" s="31" t="s">
        <v>75914</v>
      </c>
      <c r="C9297" t="s">
        <v>49</v>
      </c>
      <c r="D9297" t="s">
        <v>75915</v>
      </c>
      <c r="E9297" t="s">
        <v>75380</v>
      </c>
      <c r="F9297" t="s">
        <v>75916</v>
      </c>
      <c r="G9297" t="s">
        <v>75917</v>
      </c>
      <c r="H9297" t="s">
        <v>75918</v>
      </c>
      <c r="I9297" t="s">
        <v>4785</v>
      </c>
      <c r="J9297" t="s">
        <v>41876</v>
      </c>
      <c r="K9297" t="s">
        <v>41877</v>
      </c>
      <c r="L9297" t="s">
        <v>77</v>
      </c>
      <c r="M9297" t="s">
        <v>5733</v>
      </c>
      <c r="N9297" t="s">
        <v>15744</v>
      </c>
      <c r="O9297" t="s">
        <v>41878</v>
      </c>
      <c r="P9297" t="s">
        <v>75919</v>
      </c>
      <c r="Q9297" t="s">
        <v>75044</v>
      </c>
      <c r="R9297" t="str">
        <f t="shared" si="290"/>
        <v>临朐</v>
      </c>
      <c r="S9297" t="str">
        <f t="shared" si="291"/>
        <v>0118</v>
      </c>
    </row>
    <row r="9298" spans="1:19">
      <c r="A9298" t="s">
        <v>75920</v>
      </c>
      <c r="B9298" s="31" t="s">
        <v>75921</v>
      </c>
      <c r="C9298" t="s">
        <v>49</v>
      </c>
      <c r="D9298" t="s">
        <v>75922</v>
      </c>
      <c r="E9298" t="s">
        <v>75074</v>
      </c>
      <c r="F9298" t="s">
        <v>75923</v>
      </c>
      <c r="G9298" t="s">
        <v>75924</v>
      </c>
      <c r="H9298" t="s">
        <v>75925</v>
      </c>
      <c r="I9298" t="s">
        <v>4785</v>
      </c>
      <c r="J9298" t="s">
        <v>5875</v>
      </c>
      <c r="K9298" t="s">
        <v>5876</v>
      </c>
      <c r="L9298" t="s">
        <v>50</v>
      </c>
      <c r="M9298" t="s">
        <v>5877</v>
      </c>
      <c r="N9298" t="s">
        <v>5112</v>
      </c>
      <c r="O9298" t="s">
        <v>5878</v>
      </c>
      <c r="P9298" t="s">
        <v>75926</v>
      </c>
      <c r="Q9298" t="s">
        <v>75044</v>
      </c>
      <c r="R9298" t="str">
        <f t="shared" si="290"/>
        <v>青州</v>
      </c>
      <c r="S9298" t="str">
        <f t="shared" si="291"/>
        <v>0118</v>
      </c>
    </row>
    <row r="9299" spans="1:19">
      <c r="A9299" t="s">
        <v>75927</v>
      </c>
      <c r="B9299" s="31" t="s">
        <v>75928</v>
      </c>
      <c r="C9299" t="s">
        <v>49</v>
      </c>
      <c r="D9299" t="s">
        <v>75929</v>
      </c>
      <c r="E9299" t="s">
        <v>75930</v>
      </c>
      <c r="F9299" t="s">
        <v>75931</v>
      </c>
      <c r="G9299" t="s">
        <v>75932</v>
      </c>
      <c r="H9299" t="s">
        <v>75933</v>
      </c>
      <c r="I9299" t="s">
        <v>5066</v>
      </c>
      <c r="J9299" t="s">
        <v>7235</v>
      </c>
      <c r="K9299" t="s">
        <v>7236</v>
      </c>
      <c r="L9299" t="s">
        <v>105</v>
      </c>
      <c r="M9299" t="s">
        <v>5176</v>
      </c>
      <c r="N9299" t="s">
        <v>4946</v>
      </c>
      <c r="O9299" t="s">
        <v>7237</v>
      </c>
      <c r="P9299" t="s">
        <v>75934</v>
      </c>
      <c r="Q9299" t="s">
        <v>75935</v>
      </c>
      <c r="R9299" t="str">
        <f t="shared" si="290"/>
        <v>寿光</v>
      </c>
      <c r="S9299" t="str">
        <f t="shared" si="291"/>
        <v>0118</v>
      </c>
    </row>
    <row r="9300" spans="1:19">
      <c r="A9300" t="s">
        <v>75936</v>
      </c>
      <c r="B9300" s="31" t="s">
        <v>75937</v>
      </c>
      <c r="C9300" t="s">
        <v>49</v>
      </c>
      <c r="D9300" t="s">
        <v>75938</v>
      </c>
      <c r="E9300" t="s">
        <v>75040</v>
      </c>
      <c r="F9300" t="s">
        <v>75939</v>
      </c>
      <c r="G9300" t="s">
        <v>75940</v>
      </c>
      <c r="H9300" t="s">
        <v>75941</v>
      </c>
      <c r="I9300" t="s">
        <v>4813</v>
      </c>
      <c r="J9300" t="s">
        <v>16288</v>
      </c>
      <c r="K9300" t="s">
        <v>16289</v>
      </c>
      <c r="L9300" t="s">
        <v>114</v>
      </c>
      <c r="M9300" t="s">
        <v>4831</v>
      </c>
      <c r="N9300" t="s">
        <v>5907</v>
      </c>
      <c r="O9300" t="s">
        <v>16290</v>
      </c>
      <c r="P9300" t="s">
        <v>75044</v>
      </c>
      <c r="Q9300" t="s">
        <v>75942</v>
      </c>
      <c r="R9300" t="str">
        <f t="shared" si="290"/>
        <v>高密</v>
      </c>
      <c r="S9300" t="str">
        <f t="shared" si="291"/>
        <v>0118</v>
      </c>
    </row>
    <row r="9301" spans="1:19">
      <c r="A9301" t="s">
        <v>75943</v>
      </c>
      <c r="B9301" s="31" t="s">
        <v>75944</v>
      </c>
      <c r="C9301" t="s">
        <v>49</v>
      </c>
      <c r="D9301" t="s">
        <v>75945</v>
      </c>
      <c r="E9301" t="s">
        <v>75040</v>
      </c>
      <c r="F9301" t="s">
        <v>75946</v>
      </c>
      <c r="G9301" t="s">
        <v>75947</v>
      </c>
      <c r="H9301" t="s">
        <v>75948</v>
      </c>
      <c r="I9301" t="s">
        <v>4828</v>
      </c>
      <c r="J9301" t="s">
        <v>8984</v>
      </c>
      <c r="K9301" t="s">
        <v>5887</v>
      </c>
      <c r="L9301" t="s">
        <v>60</v>
      </c>
      <c r="M9301" t="s">
        <v>5888</v>
      </c>
      <c r="N9301" t="s">
        <v>4905</v>
      </c>
      <c r="O9301" t="s">
        <v>8986</v>
      </c>
      <c r="P9301" t="s">
        <v>75949</v>
      </c>
      <c r="Q9301" t="s">
        <v>75950</v>
      </c>
      <c r="R9301" t="str">
        <f t="shared" si="290"/>
        <v>奎文</v>
      </c>
      <c r="S9301" t="str">
        <f t="shared" si="291"/>
        <v>0118</v>
      </c>
    </row>
    <row r="9302" spans="1:19">
      <c r="A9302" t="s">
        <v>75951</v>
      </c>
      <c r="B9302" s="31" t="s">
        <v>75952</v>
      </c>
      <c r="C9302" t="s">
        <v>49</v>
      </c>
      <c r="D9302" t="s">
        <v>75953</v>
      </c>
      <c r="E9302" t="s">
        <v>75040</v>
      </c>
      <c r="F9302" t="s">
        <v>75954</v>
      </c>
      <c r="G9302" t="s">
        <v>75955</v>
      </c>
      <c r="H9302" t="s">
        <v>75956</v>
      </c>
      <c r="I9302" t="s">
        <v>4852</v>
      </c>
      <c r="J9302" t="s">
        <v>5316</v>
      </c>
      <c r="K9302" t="s">
        <v>5317</v>
      </c>
      <c r="L9302" t="s">
        <v>375</v>
      </c>
      <c r="M9302" t="s">
        <v>5318</v>
      </c>
      <c r="N9302" t="s">
        <v>4789</v>
      </c>
      <c r="O9302" t="s">
        <v>5319</v>
      </c>
      <c r="P9302" t="s">
        <v>75957</v>
      </c>
      <c r="Q9302" t="s">
        <v>75044</v>
      </c>
      <c r="R9302" t="str">
        <f t="shared" si="290"/>
        <v>昌邑</v>
      </c>
      <c r="S9302" t="str">
        <f t="shared" si="291"/>
        <v>0118</v>
      </c>
    </row>
    <row r="9303" spans="1:19">
      <c r="A9303" t="s">
        <v>75958</v>
      </c>
      <c r="B9303" s="31" t="s">
        <v>75959</v>
      </c>
      <c r="C9303" t="s">
        <v>49</v>
      </c>
      <c r="D9303" t="s">
        <v>75960</v>
      </c>
      <c r="E9303" t="s">
        <v>75048</v>
      </c>
      <c r="F9303" t="s">
        <v>75961</v>
      </c>
      <c r="G9303" t="s">
        <v>75962</v>
      </c>
      <c r="H9303" t="s">
        <v>75963</v>
      </c>
      <c r="I9303" t="s">
        <v>12119</v>
      </c>
      <c r="J9303" t="s">
        <v>7623</v>
      </c>
      <c r="K9303" t="s">
        <v>7624</v>
      </c>
      <c r="L9303" t="s">
        <v>105</v>
      </c>
      <c r="M9303" t="s">
        <v>4945</v>
      </c>
      <c r="N9303" t="s">
        <v>4789</v>
      </c>
      <c r="O9303" t="s">
        <v>75044</v>
      </c>
      <c r="P9303" t="s">
        <v>75964</v>
      </c>
      <c r="Q9303" t="s">
        <v>75965</v>
      </c>
      <c r="R9303" t="str">
        <f t="shared" si="290"/>
        <v>寿光</v>
      </c>
      <c r="S9303" t="str">
        <f t="shared" si="291"/>
        <v>0118</v>
      </c>
    </row>
    <row r="9304" spans="1:19">
      <c r="A9304" t="s">
        <v>75966</v>
      </c>
      <c r="B9304" s="31" t="s">
        <v>75967</v>
      </c>
      <c r="C9304" t="s">
        <v>49</v>
      </c>
      <c r="D9304" t="s">
        <v>75968</v>
      </c>
      <c r="E9304" t="s">
        <v>75040</v>
      </c>
      <c r="F9304" t="s">
        <v>75969</v>
      </c>
      <c r="G9304" t="s">
        <v>75970</v>
      </c>
      <c r="H9304" t="s">
        <v>75971</v>
      </c>
      <c r="I9304" t="s">
        <v>5560</v>
      </c>
      <c r="J9304" t="s">
        <v>5185</v>
      </c>
      <c r="K9304" t="s">
        <v>5186</v>
      </c>
      <c r="L9304" t="s">
        <v>237</v>
      </c>
      <c r="M9304" t="s">
        <v>4868</v>
      </c>
      <c r="N9304" t="s">
        <v>5273</v>
      </c>
      <c r="O9304" t="s">
        <v>5187</v>
      </c>
      <c r="P9304" t="s">
        <v>75972</v>
      </c>
      <c r="Q9304" t="s">
        <v>75044</v>
      </c>
      <c r="R9304" t="str">
        <f t="shared" si="290"/>
        <v>潍城</v>
      </c>
      <c r="S9304" t="str">
        <f t="shared" si="291"/>
        <v>0118</v>
      </c>
    </row>
    <row r="9305" spans="1:19">
      <c r="A9305" t="s">
        <v>75973</v>
      </c>
      <c r="B9305" s="31" t="s">
        <v>75974</v>
      </c>
      <c r="C9305" t="s">
        <v>49</v>
      </c>
      <c r="D9305" t="s">
        <v>75975</v>
      </c>
      <c r="E9305" t="s">
        <v>75040</v>
      </c>
      <c r="F9305" t="s">
        <v>75976</v>
      </c>
      <c r="G9305" t="s">
        <v>75977</v>
      </c>
      <c r="H9305" t="s">
        <v>75978</v>
      </c>
      <c r="I9305" t="s">
        <v>4813</v>
      </c>
      <c r="J9305" t="s">
        <v>6452</v>
      </c>
      <c r="K9305" t="s">
        <v>6453</v>
      </c>
      <c r="L9305" t="s">
        <v>86</v>
      </c>
      <c r="M9305" t="s">
        <v>5099</v>
      </c>
      <c r="N9305" t="s">
        <v>4817</v>
      </c>
      <c r="O9305" t="s">
        <v>6454</v>
      </c>
      <c r="P9305" t="s">
        <v>75979</v>
      </c>
      <c r="Q9305" t="s">
        <v>75980</v>
      </c>
      <c r="R9305" t="str">
        <f t="shared" si="290"/>
        <v>坊子</v>
      </c>
      <c r="S9305" t="str">
        <f t="shared" si="291"/>
        <v>0118</v>
      </c>
    </row>
    <row r="9306" spans="1:19">
      <c r="A9306" t="s">
        <v>75981</v>
      </c>
      <c r="B9306" s="31" t="s">
        <v>75982</v>
      </c>
      <c r="C9306" t="s">
        <v>49</v>
      </c>
      <c r="D9306" t="s">
        <v>75983</v>
      </c>
      <c r="E9306" t="s">
        <v>75984</v>
      </c>
      <c r="F9306" t="s">
        <v>75985</v>
      </c>
      <c r="G9306" t="s">
        <v>75986</v>
      </c>
      <c r="H9306" t="s">
        <v>75987</v>
      </c>
      <c r="I9306" t="s">
        <v>12119</v>
      </c>
      <c r="J9306" t="s">
        <v>5497</v>
      </c>
      <c r="K9306" t="s">
        <v>5498</v>
      </c>
      <c r="L9306" t="s">
        <v>375</v>
      </c>
      <c r="M9306" t="s">
        <v>5499</v>
      </c>
      <c r="N9306" t="s">
        <v>5056</v>
      </c>
      <c r="O9306" t="s">
        <v>5500</v>
      </c>
      <c r="P9306" t="s">
        <v>75988</v>
      </c>
      <c r="Q9306" t="s">
        <v>75989</v>
      </c>
      <c r="R9306" t="str">
        <f t="shared" si="290"/>
        <v>昌邑</v>
      </c>
      <c r="S9306" t="str">
        <f t="shared" si="291"/>
        <v>0118</v>
      </c>
    </row>
    <row r="9307" spans="1:19">
      <c r="A9307" t="s">
        <v>75990</v>
      </c>
      <c r="B9307" s="31" t="s">
        <v>75991</v>
      </c>
      <c r="C9307" t="s">
        <v>49</v>
      </c>
      <c r="D9307" t="s">
        <v>75992</v>
      </c>
      <c r="E9307" t="s">
        <v>75107</v>
      </c>
      <c r="F9307" t="s">
        <v>75993</v>
      </c>
      <c r="G9307" t="s">
        <v>75994</v>
      </c>
      <c r="H9307" t="s">
        <v>75995</v>
      </c>
      <c r="I9307" t="s">
        <v>12119</v>
      </c>
      <c r="J9307" t="s">
        <v>12783</v>
      </c>
      <c r="K9307" t="s">
        <v>12784</v>
      </c>
      <c r="L9307" t="s">
        <v>105</v>
      </c>
      <c r="M9307" t="s">
        <v>5176</v>
      </c>
      <c r="N9307" t="s">
        <v>4817</v>
      </c>
      <c r="O9307" t="s">
        <v>12785</v>
      </c>
      <c r="P9307" t="s">
        <v>75996</v>
      </c>
      <c r="Q9307" t="s">
        <v>75044</v>
      </c>
      <c r="R9307" t="str">
        <f t="shared" si="290"/>
        <v>寿光</v>
      </c>
      <c r="S9307" t="str">
        <f t="shared" si="291"/>
        <v>0118</v>
      </c>
    </row>
    <row r="9308" spans="1:19">
      <c r="A9308" t="s">
        <v>75997</v>
      </c>
      <c r="B9308" s="31" t="s">
        <v>75998</v>
      </c>
      <c r="C9308" t="s">
        <v>49</v>
      </c>
      <c r="D9308" t="s">
        <v>75999</v>
      </c>
      <c r="E9308" t="s">
        <v>75107</v>
      </c>
      <c r="F9308" t="s">
        <v>76000</v>
      </c>
      <c r="G9308" t="s">
        <v>76001</v>
      </c>
      <c r="H9308" t="s">
        <v>76002</v>
      </c>
      <c r="I9308" t="s">
        <v>12119</v>
      </c>
      <c r="J9308" t="s">
        <v>14847</v>
      </c>
      <c r="K9308" t="s">
        <v>14848</v>
      </c>
      <c r="L9308" t="s">
        <v>148</v>
      </c>
      <c r="M9308" t="s">
        <v>6713</v>
      </c>
      <c r="N9308" t="s">
        <v>4905</v>
      </c>
      <c r="O9308" t="s">
        <v>14849</v>
      </c>
      <c r="P9308" t="s">
        <v>76003</v>
      </c>
      <c r="Q9308" t="s">
        <v>76004</v>
      </c>
      <c r="R9308" t="str">
        <f t="shared" si="290"/>
        <v>寒亭</v>
      </c>
      <c r="S9308" t="str">
        <f t="shared" si="291"/>
        <v>0118</v>
      </c>
    </row>
    <row r="9309" spans="1:19">
      <c r="A9309" t="s">
        <v>76005</v>
      </c>
      <c r="B9309" s="31" t="s">
        <v>76006</v>
      </c>
      <c r="C9309" t="s">
        <v>49</v>
      </c>
      <c r="D9309" t="s">
        <v>76007</v>
      </c>
      <c r="E9309" t="s">
        <v>75040</v>
      </c>
      <c r="F9309" t="s">
        <v>76008</v>
      </c>
      <c r="G9309" t="s">
        <v>76009</v>
      </c>
      <c r="H9309" t="s">
        <v>76010</v>
      </c>
      <c r="I9309" t="s">
        <v>9385</v>
      </c>
      <c r="J9309" t="s">
        <v>6009</v>
      </c>
      <c r="K9309" t="s">
        <v>6010</v>
      </c>
      <c r="L9309" t="s">
        <v>237</v>
      </c>
      <c r="M9309" t="s">
        <v>5247</v>
      </c>
      <c r="N9309" t="s">
        <v>4789</v>
      </c>
      <c r="O9309" t="s">
        <v>6011</v>
      </c>
      <c r="P9309" t="s">
        <v>76011</v>
      </c>
      <c r="Q9309" t="s">
        <v>64008</v>
      </c>
      <c r="R9309" t="str">
        <f t="shared" si="290"/>
        <v>潍城</v>
      </c>
      <c r="S9309" t="str">
        <f t="shared" si="291"/>
        <v>0118</v>
      </c>
    </row>
    <row r="9310" spans="1:19">
      <c r="A9310" t="s">
        <v>76012</v>
      </c>
      <c r="B9310" s="31" t="s">
        <v>76013</v>
      </c>
      <c r="C9310" t="s">
        <v>49</v>
      </c>
      <c r="D9310" t="s">
        <v>76014</v>
      </c>
      <c r="E9310" t="s">
        <v>75107</v>
      </c>
      <c r="F9310" t="s">
        <v>76015</v>
      </c>
      <c r="G9310" t="s">
        <v>76016</v>
      </c>
      <c r="H9310" t="s">
        <v>76017</v>
      </c>
      <c r="I9310" t="s">
        <v>12844</v>
      </c>
      <c r="J9310" t="s">
        <v>8219</v>
      </c>
      <c r="K9310" t="s">
        <v>8220</v>
      </c>
      <c r="L9310" t="s">
        <v>123</v>
      </c>
      <c r="M9310" t="s">
        <v>4994</v>
      </c>
      <c r="N9310" t="s">
        <v>6601</v>
      </c>
      <c r="O9310" t="s">
        <v>8221</v>
      </c>
      <c r="P9310" t="s">
        <v>76018</v>
      </c>
      <c r="Q9310" t="s">
        <v>75044</v>
      </c>
      <c r="R9310" t="str">
        <f t="shared" si="290"/>
        <v>诸城</v>
      </c>
      <c r="S9310" t="str">
        <f t="shared" si="291"/>
        <v>0118</v>
      </c>
    </row>
    <row r="9311" spans="1:19">
      <c r="A9311" t="s">
        <v>76019</v>
      </c>
      <c r="B9311" s="31" t="s">
        <v>76020</v>
      </c>
      <c r="C9311" t="s">
        <v>49</v>
      </c>
      <c r="D9311" t="s">
        <v>76021</v>
      </c>
      <c r="E9311" t="s">
        <v>75074</v>
      </c>
      <c r="F9311" t="s">
        <v>76022</v>
      </c>
      <c r="G9311" t="s">
        <v>76023</v>
      </c>
      <c r="H9311" t="s">
        <v>76024</v>
      </c>
      <c r="I9311" t="s">
        <v>5052</v>
      </c>
      <c r="J9311" t="s">
        <v>12064</v>
      </c>
      <c r="K9311" t="s">
        <v>12065</v>
      </c>
      <c r="L9311" t="s">
        <v>1136</v>
      </c>
      <c r="M9311" t="s">
        <v>5210</v>
      </c>
      <c r="N9311" t="s">
        <v>4905</v>
      </c>
      <c r="O9311" t="s">
        <v>12066</v>
      </c>
      <c r="P9311" t="s">
        <v>76025</v>
      </c>
      <c r="Q9311" t="s">
        <v>76026</v>
      </c>
      <c r="R9311" t="str">
        <f t="shared" si="290"/>
        <v>昌乐</v>
      </c>
      <c r="S9311" t="str">
        <f t="shared" si="291"/>
        <v>0118</v>
      </c>
    </row>
    <row r="9312" spans="1:19">
      <c r="A9312" t="s">
        <v>76027</v>
      </c>
      <c r="B9312" s="31" t="s">
        <v>76028</v>
      </c>
      <c r="C9312" t="s">
        <v>49</v>
      </c>
      <c r="D9312" t="s">
        <v>76029</v>
      </c>
      <c r="E9312" t="s">
        <v>75074</v>
      </c>
      <c r="F9312" t="s">
        <v>76030</v>
      </c>
      <c r="G9312" t="s">
        <v>76031</v>
      </c>
      <c r="H9312" t="s">
        <v>76032</v>
      </c>
      <c r="I9312" t="s">
        <v>6888</v>
      </c>
      <c r="J9312" t="s">
        <v>9438</v>
      </c>
      <c r="K9312" t="s">
        <v>12306</v>
      </c>
      <c r="L9312" t="s">
        <v>237</v>
      </c>
      <c r="M9312" t="s">
        <v>5247</v>
      </c>
      <c r="N9312" t="s">
        <v>5211</v>
      </c>
      <c r="O9312" t="s">
        <v>12307</v>
      </c>
      <c r="P9312" t="s">
        <v>76033</v>
      </c>
      <c r="Q9312" t="s">
        <v>75044</v>
      </c>
      <c r="R9312" t="str">
        <f t="shared" si="290"/>
        <v>潍城</v>
      </c>
      <c r="S9312" t="str">
        <f t="shared" si="291"/>
        <v>0118</v>
      </c>
    </row>
    <row r="9313" spans="1:19">
      <c r="A9313" t="s">
        <v>76034</v>
      </c>
      <c r="B9313" s="31" t="s">
        <v>76035</v>
      </c>
      <c r="C9313" t="s">
        <v>49</v>
      </c>
      <c r="D9313" t="s">
        <v>76036</v>
      </c>
      <c r="E9313" t="s">
        <v>76037</v>
      </c>
      <c r="F9313" t="s">
        <v>76038</v>
      </c>
      <c r="G9313" t="s">
        <v>76039</v>
      </c>
      <c r="H9313" t="s">
        <v>76040</v>
      </c>
      <c r="I9313" t="s">
        <v>12119</v>
      </c>
      <c r="J9313" t="s">
        <v>4829</v>
      </c>
      <c r="K9313" t="s">
        <v>4830</v>
      </c>
      <c r="L9313" t="s">
        <v>114</v>
      </c>
      <c r="M9313" t="s">
        <v>4831</v>
      </c>
      <c r="N9313" t="s">
        <v>4817</v>
      </c>
      <c r="O9313" t="s">
        <v>4833</v>
      </c>
      <c r="P9313" t="s">
        <v>76041</v>
      </c>
      <c r="Q9313" t="s">
        <v>75044</v>
      </c>
      <c r="R9313" t="str">
        <f t="shared" si="290"/>
        <v>高密</v>
      </c>
      <c r="S9313" t="str">
        <f t="shared" si="291"/>
        <v>0118</v>
      </c>
    </row>
    <row r="9314" spans="1:19">
      <c r="A9314" t="s">
        <v>4609</v>
      </c>
      <c r="B9314" s="31" t="s">
        <v>76042</v>
      </c>
      <c r="C9314" t="s">
        <v>49</v>
      </c>
      <c r="D9314" t="s">
        <v>76043</v>
      </c>
      <c r="E9314" t="s">
        <v>75040</v>
      </c>
      <c r="F9314" t="s">
        <v>76044</v>
      </c>
      <c r="G9314" t="s">
        <v>4607</v>
      </c>
      <c r="H9314" t="s">
        <v>76045</v>
      </c>
      <c r="I9314" t="s">
        <v>4955</v>
      </c>
      <c r="J9314" t="s">
        <v>12758</v>
      </c>
      <c r="K9314" t="s">
        <v>12759</v>
      </c>
      <c r="L9314" t="s">
        <v>1136</v>
      </c>
      <c r="M9314" t="s">
        <v>5210</v>
      </c>
      <c r="N9314" t="s">
        <v>4832</v>
      </c>
      <c r="O9314" t="s">
        <v>12760</v>
      </c>
      <c r="P9314" t="s">
        <v>76046</v>
      </c>
      <c r="Q9314" t="s">
        <v>76047</v>
      </c>
      <c r="R9314" t="str">
        <f t="shared" si="290"/>
        <v>昌乐</v>
      </c>
      <c r="S9314" t="str">
        <f t="shared" si="291"/>
        <v>0118</v>
      </c>
    </row>
    <row r="9315" spans="1:19">
      <c r="A9315" t="s">
        <v>76048</v>
      </c>
      <c r="B9315" s="31" t="s">
        <v>76049</v>
      </c>
      <c r="C9315" t="s">
        <v>49</v>
      </c>
      <c r="D9315" t="s">
        <v>76050</v>
      </c>
      <c r="E9315" t="s">
        <v>75107</v>
      </c>
      <c r="F9315" t="s">
        <v>76051</v>
      </c>
      <c r="G9315" t="s">
        <v>76052</v>
      </c>
      <c r="H9315" t="s">
        <v>76053</v>
      </c>
      <c r="I9315" t="s">
        <v>12119</v>
      </c>
      <c r="J9315" t="s">
        <v>6804</v>
      </c>
      <c r="K9315" t="s">
        <v>6805</v>
      </c>
      <c r="L9315" t="s">
        <v>123</v>
      </c>
      <c r="M9315" t="s">
        <v>4994</v>
      </c>
      <c r="N9315" t="s">
        <v>5487</v>
      </c>
      <c r="O9315" t="s">
        <v>6806</v>
      </c>
      <c r="P9315" t="s">
        <v>76054</v>
      </c>
      <c r="Q9315" t="s">
        <v>75044</v>
      </c>
      <c r="R9315" t="str">
        <f t="shared" si="290"/>
        <v>诸城</v>
      </c>
      <c r="S9315" t="str">
        <f t="shared" si="291"/>
        <v>0118</v>
      </c>
    </row>
    <row r="9316" spans="1:19">
      <c r="A9316" t="s">
        <v>4705</v>
      </c>
      <c r="B9316" s="31" t="s">
        <v>76055</v>
      </c>
      <c r="C9316" t="s">
        <v>49</v>
      </c>
      <c r="D9316" t="s">
        <v>76056</v>
      </c>
      <c r="E9316" t="s">
        <v>75107</v>
      </c>
      <c r="F9316" t="s">
        <v>76057</v>
      </c>
      <c r="G9316" t="s">
        <v>4703</v>
      </c>
      <c r="H9316" t="s">
        <v>76058</v>
      </c>
      <c r="I9316" t="s">
        <v>12119</v>
      </c>
      <c r="J9316" t="s">
        <v>20173</v>
      </c>
      <c r="K9316" t="s">
        <v>20174</v>
      </c>
      <c r="L9316" t="s">
        <v>105</v>
      </c>
      <c r="M9316" t="s">
        <v>5133</v>
      </c>
      <c r="N9316" t="s">
        <v>75044</v>
      </c>
      <c r="O9316" t="s">
        <v>20175</v>
      </c>
      <c r="P9316" t="s">
        <v>76059</v>
      </c>
      <c r="Q9316" t="s">
        <v>75044</v>
      </c>
      <c r="R9316" t="str">
        <f t="shared" si="290"/>
        <v>寿光</v>
      </c>
      <c r="S9316" t="str">
        <f t="shared" si="291"/>
        <v>0118</v>
      </c>
    </row>
    <row r="9317" spans="1:19">
      <c r="A9317" t="s">
        <v>76060</v>
      </c>
      <c r="B9317" s="31" t="s">
        <v>76061</v>
      </c>
      <c r="C9317" t="s">
        <v>49</v>
      </c>
      <c r="D9317" t="s">
        <v>76062</v>
      </c>
      <c r="E9317" t="s">
        <v>75074</v>
      </c>
      <c r="F9317" t="s">
        <v>76063</v>
      </c>
      <c r="G9317" t="s">
        <v>76064</v>
      </c>
      <c r="H9317" t="s">
        <v>76065</v>
      </c>
      <c r="I9317" t="s">
        <v>4852</v>
      </c>
      <c r="J9317" t="s">
        <v>5122</v>
      </c>
      <c r="K9317" t="s">
        <v>5123</v>
      </c>
      <c r="L9317" t="s">
        <v>60</v>
      </c>
      <c r="M9317" t="s">
        <v>75044</v>
      </c>
      <c r="N9317" t="s">
        <v>4972</v>
      </c>
      <c r="O9317" t="s">
        <v>5124</v>
      </c>
      <c r="P9317" t="s">
        <v>75044</v>
      </c>
      <c r="Q9317" t="s">
        <v>75044</v>
      </c>
      <c r="R9317" t="str">
        <f t="shared" si="290"/>
        <v>奎文</v>
      </c>
      <c r="S9317" t="str">
        <f t="shared" si="291"/>
        <v>0118</v>
      </c>
    </row>
    <row r="9318" spans="1:19">
      <c r="A9318" t="s">
        <v>76066</v>
      </c>
      <c r="B9318" s="31" t="s">
        <v>76067</v>
      </c>
      <c r="C9318" t="s">
        <v>49</v>
      </c>
      <c r="D9318" t="s">
        <v>76068</v>
      </c>
      <c r="E9318" t="s">
        <v>75048</v>
      </c>
      <c r="F9318" t="s">
        <v>76069</v>
      </c>
      <c r="G9318" t="s">
        <v>76070</v>
      </c>
      <c r="H9318" t="s">
        <v>76071</v>
      </c>
      <c r="I9318" t="s">
        <v>12757</v>
      </c>
      <c r="J9318" t="s">
        <v>25579</v>
      </c>
      <c r="K9318" t="s">
        <v>25580</v>
      </c>
      <c r="L9318" t="s">
        <v>105</v>
      </c>
      <c r="M9318" t="s">
        <v>5769</v>
      </c>
      <c r="N9318" t="s">
        <v>6152</v>
      </c>
      <c r="O9318" t="s">
        <v>25581</v>
      </c>
      <c r="P9318" t="s">
        <v>76072</v>
      </c>
      <c r="Q9318" t="s">
        <v>75044</v>
      </c>
      <c r="R9318" t="str">
        <f t="shared" si="290"/>
        <v>寿光</v>
      </c>
      <c r="S9318" t="str">
        <f t="shared" si="291"/>
        <v>0118</v>
      </c>
    </row>
    <row r="9319" spans="1:19">
      <c r="A9319" t="s">
        <v>76073</v>
      </c>
      <c r="B9319" s="31" t="s">
        <v>76074</v>
      </c>
      <c r="C9319" t="s">
        <v>49</v>
      </c>
      <c r="D9319" t="s">
        <v>76075</v>
      </c>
      <c r="E9319" t="s">
        <v>75040</v>
      </c>
      <c r="F9319" t="s">
        <v>76076</v>
      </c>
      <c r="G9319" t="s">
        <v>76077</v>
      </c>
      <c r="H9319" t="s">
        <v>76078</v>
      </c>
      <c r="I9319" t="s">
        <v>5052</v>
      </c>
      <c r="J9319" t="s">
        <v>21941</v>
      </c>
      <c r="K9319" t="s">
        <v>21942</v>
      </c>
      <c r="L9319" t="s">
        <v>60</v>
      </c>
      <c r="M9319" t="s">
        <v>5511</v>
      </c>
      <c r="N9319" t="s">
        <v>4892</v>
      </c>
      <c r="O9319" t="s">
        <v>21943</v>
      </c>
      <c r="P9319" t="s">
        <v>76079</v>
      </c>
      <c r="Q9319" t="s">
        <v>76080</v>
      </c>
      <c r="R9319" t="str">
        <f t="shared" si="290"/>
        <v>奎文</v>
      </c>
      <c r="S9319" t="str">
        <f t="shared" si="291"/>
        <v>0118</v>
      </c>
    </row>
    <row r="9320" spans="1:19">
      <c r="A9320" t="s">
        <v>76081</v>
      </c>
      <c r="B9320" s="31" t="s">
        <v>76082</v>
      </c>
      <c r="C9320" t="s">
        <v>49</v>
      </c>
      <c r="D9320" t="s">
        <v>76083</v>
      </c>
      <c r="E9320" t="s">
        <v>75048</v>
      </c>
      <c r="F9320" t="s">
        <v>76084</v>
      </c>
      <c r="G9320" t="s">
        <v>76085</v>
      </c>
      <c r="H9320" t="s">
        <v>76086</v>
      </c>
      <c r="I9320" t="s">
        <v>12119</v>
      </c>
      <c r="J9320" t="s">
        <v>7042</v>
      </c>
      <c r="K9320" t="s">
        <v>7043</v>
      </c>
      <c r="L9320" t="s">
        <v>60</v>
      </c>
      <c r="M9320" t="s">
        <v>4904</v>
      </c>
      <c r="N9320" t="s">
        <v>5112</v>
      </c>
      <c r="O9320" t="s">
        <v>7044</v>
      </c>
      <c r="P9320" t="s">
        <v>76087</v>
      </c>
      <c r="Q9320" t="s">
        <v>76088</v>
      </c>
      <c r="R9320" t="str">
        <f t="shared" si="290"/>
        <v>奎文</v>
      </c>
      <c r="S9320" t="str">
        <f t="shared" si="291"/>
        <v>0118</v>
      </c>
    </row>
    <row r="9321" spans="1:19">
      <c r="A9321" t="s">
        <v>76089</v>
      </c>
      <c r="B9321" s="31" t="s">
        <v>76090</v>
      </c>
      <c r="C9321" t="s">
        <v>49</v>
      </c>
      <c r="D9321" t="s">
        <v>76091</v>
      </c>
      <c r="E9321" t="s">
        <v>75074</v>
      </c>
      <c r="F9321" t="s">
        <v>76092</v>
      </c>
      <c r="G9321" t="s">
        <v>76093</v>
      </c>
      <c r="H9321" t="s">
        <v>76094</v>
      </c>
      <c r="I9321" t="s">
        <v>4771</v>
      </c>
      <c r="J9321" t="s">
        <v>5174</v>
      </c>
      <c r="K9321" t="s">
        <v>5175</v>
      </c>
      <c r="L9321" t="s">
        <v>105</v>
      </c>
      <c r="M9321" t="s">
        <v>5176</v>
      </c>
      <c r="N9321" t="s">
        <v>4983</v>
      </c>
      <c r="O9321" t="s">
        <v>5177</v>
      </c>
      <c r="P9321" t="s">
        <v>76095</v>
      </c>
      <c r="Q9321" t="s">
        <v>75044</v>
      </c>
      <c r="R9321" t="str">
        <f t="shared" si="290"/>
        <v>寿光</v>
      </c>
      <c r="S9321" t="str">
        <f t="shared" si="291"/>
        <v>0118</v>
      </c>
    </row>
    <row r="9322" spans="1:19">
      <c r="A9322" t="s">
        <v>76096</v>
      </c>
      <c r="B9322" s="31" t="s">
        <v>76097</v>
      </c>
      <c r="C9322" t="s">
        <v>49</v>
      </c>
      <c r="D9322" t="s">
        <v>76098</v>
      </c>
      <c r="E9322" t="s">
        <v>75074</v>
      </c>
      <c r="F9322" t="s">
        <v>76099</v>
      </c>
      <c r="G9322" t="s">
        <v>76100</v>
      </c>
      <c r="H9322" t="s">
        <v>76101</v>
      </c>
      <c r="I9322" t="s">
        <v>4785</v>
      </c>
      <c r="J9322" t="s">
        <v>5636</v>
      </c>
      <c r="K9322" t="s">
        <v>5637</v>
      </c>
      <c r="L9322" t="s">
        <v>105</v>
      </c>
      <c r="M9322" t="s">
        <v>5638</v>
      </c>
      <c r="N9322" t="s">
        <v>5030</v>
      </c>
      <c r="O9322" t="s">
        <v>5639</v>
      </c>
      <c r="P9322" t="s">
        <v>76102</v>
      </c>
      <c r="Q9322" t="s">
        <v>75044</v>
      </c>
      <c r="R9322" t="str">
        <f t="shared" si="290"/>
        <v>寿光</v>
      </c>
      <c r="S9322" t="str">
        <f t="shared" si="291"/>
        <v>0118</v>
      </c>
    </row>
    <row r="9323" spans="1:19">
      <c r="A9323" t="s">
        <v>76103</v>
      </c>
      <c r="B9323" s="31" t="s">
        <v>76104</v>
      </c>
      <c r="C9323" t="s">
        <v>49</v>
      </c>
      <c r="D9323" t="s">
        <v>76105</v>
      </c>
      <c r="E9323" t="s">
        <v>75074</v>
      </c>
      <c r="F9323" t="s">
        <v>76106</v>
      </c>
      <c r="G9323" t="s">
        <v>76107</v>
      </c>
      <c r="H9323" t="s">
        <v>76108</v>
      </c>
      <c r="I9323" t="s">
        <v>5541</v>
      </c>
      <c r="J9323" t="s">
        <v>12053</v>
      </c>
      <c r="K9323" t="s">
        <v>12054</v>
      </c>
      <c r="L9323" t="s">
        <v>77</v>
      </c>
      <c r="M9323" t="s">
        <v>4803</v>
      </c>
      <c r="N9323" t="s">
        <v>5939</v>
      </c>
      <c r="O9323" t="s">
        <v>12055</v>
      </c>
      <c r="P9323" t="s">
        <v>76109</v>
      </c>
      <c r="Q9323" t="s">
        <v>76110</v>
      </c>
      <c r="R9323" t="str">
        <f t="shared" si="290"/>
        <v>临朐</v>
      </c>
      <c r="S9323" t="str">
        <f t="shared" si="291"/>
        <v>0118</v>
      </c>
    </row>
    <row r="9324" spans="1:19">
      <c r="A9324" t="s">
        <v>76111</v>
      </c>
      <c r="B9324" s="31" t="s">
        <v>76112</v>
      </c>
      <c r="C9324" t="s">
        <v>49</v>
      </c>
      <c r="D9324" t="s">
        <v>76113</v>
      </c>
      <c r="E9324" t="s">
        <v>76114</v>
      </c>
      <c r="F9324" t="s">
        <v>76115</v>
      </c>
      <c r="G9324" t="s">
        <v>76116</v>
      </c>
      <c r="H9324" t="s">
        <v>76117</v>
      </c>
      <c r="I9324" t="s">
        <v>5184</v>
      </c>
      <c r="J9324" t="s">
        <v>5432</v>
      </c>
      <c r="K9324" t="s">
        <v>18114</v>
      </c>
      <c r="L9324" t="s">
        <v>123</v>
      </c>
      <c r="M9324" t="s">
        <v>4932</v>
      </c>
      <c r="N9324" t="s">
        <v>5487</v>
      </c>
      <c r="O9324" t="s">
        <v>5434</v>
      </c>
      <c r="P9324" t="s">
        <v>76118</v>
      </c>
      <c r="Q9324" t="s">
        <v>75044</v>
      </c>
      <c r="R9324" t="str">
        <f t="shared" si="290"/>
        <v>诸城</v>
      </c>
      <c r="S9324" t="str">
        <f t="shared" si="291"/>
        <v>0118</v>
      </c>
    </row>
    <row r="9325" spans="1:19">
      <c r="A9325" t="s">
        <v>76119</v>
      </c>
      <c r="B9325" s="31" t="s">
        <v>76120</v>
      </c>
      <c r="C9325" t="s">
        <v>49</v>
      </c>
      <c r="D9325" t="s">
        <v>76121</v>
      </c>
      <c r="E9325" t="s">
        <v>76122</v>
      </c>
      <c r="F9325" t="s">
        <v>76123</v>
      </c>
      <c r="G9325" t="s">
        <v>76124</v>
      </c>
      <c r="H9325" t="s">
        <v>76125</v>
      </c>
      <c r="I9325" t="s">
        <v>4785</v>
      </c>
      <c r="J9325" t="s">
        <v>12876</v>
      </c>
      <c r="K9325" t="s">
        <v>12877</v>
      </c>
      <c r="L9325" t="s">
        <v>86</v>
      </c>
      <c r="M9325" t="s">
        <v>6297</v>
      </c>
      <c r="N9325" t="s">
        <v>5056</v>
      </c>
      <c r="O9325" t="s">
        <v>12878</v>
      </c>
      <c r="P9325" t="s">
        <v>76126</v>
      </c>
      <c r="Q9325" t="s">
        <v>75044</v>
      </c>
      <c r="R9325" t="str">
        <f t="shared" si="290"/>
        <v>坊子</v>
      </c>
      <c r="S9325" t="str">
        <f t="shared" si="291"/>
        <v>0118</v>
      </c>
    </row>
    <row r="9326" spans="1:19">
      <c r="A9326" t="s">
        <v>76127</v>
      </c>
      <c r="B9326" s="31" t="s">
        <v>76128</v>
      </c>
      <c r="C9326" t="s">
        <v>49</v>
      </c>
      <c r="D9326" t="s">
        <v>76129</v>
      </c>
      <c r="E9326" t="s">
        <v>75040</v>
      </c>
      <c r="F9326" t="s">
        <v>76130</v>
      </c>
      <c r="G9326" t="s">
        <v>76131</v>
      </c>
      <c r="H9326" t="s">
        <v>76132</v>
      </c>
      <c r="I9326" t="s">
        <v>4828</v>
      </c>
      <c r="J9326" t="s">
        <v>11530</v>
      </c>
      <c r="K9326" t="s">
        <v>11531</v>
      </c>
      <c r="L9326" t="s">
        <v>50</v>
      </c>
      <c r="M9326" t="s">
        <v>5260</v>
      </c>
      <c r="N9326" t="s">
        <v>9962</v>
      </c>
      <c r="O9326" t="s">
        <v>11532</v>
      </c>
      <c r="P9326" t="s">
        <v>76133</v>
      </c>
      <c r="Q9326" t="s">
        <v>76134</v>
      </c>
      <c r="R9326" t="str">
        <f t="shared" si="290"/>
        <v>青州</v>
      </c>
      <c r="S9326" t="str">
        <f t="shared" si="291"/>
        <v>0118</v>
      </c>
    </row>
    <row r="9327" spans="1:19">
      <c r="A9327" t="s">
        <v>76135</v>
      </c>
      <c r="B9327" s="31" t="s">
        <v>76136</v>
      </c>
      <c r="C9327" t="s">
        <v>49</v>
      </c>
      <c r="D9327" t="s">
        <v>76137</v>
      </c>
      <c r="E9327" t="s">
        <v>75048</v>
      </c>
      <c r="F9327" t="s">
        <v>76138</v>
      </c>
      <c r="G9327" t="s">
        <v>76139</v>
      </c>
      <c r="H9327" t="s">
        <v>76140</v>
      </c>
      <c r="I9327" t="s">
        <v>12119</v>
      </c>
      <c r="J9327" t="s">
        <v>5658</v>
      </c>
      <c r="K9327" t="s">
        <v>5659</v>
      </c>
      <c r="L9327" t="s">
        <v>114</v>
      </c>
      <c r="M9327" t="s">
        <v>5486</v>
      </c>
      <c r="N9327" t="s">
        <v>4832</v>
      </c>
      <c r="O9327" t="s">
        <v>5660</v>
      </c>
      <c r="P9327" t="s">
        <v>76141</v>
      </c>
      <c r="Q9327" t="s">
        <v>76142</v>
      </c>
      <c r="R9327" t="str">
        <f t="shared" si="290"/>
        <v>高密</v>
      </c>
      <c r="S9327" t="str">
        <f t="shared" si="291"/>
        <v>0118</v>
      </c>
    </row>
    <row r="9328" spans="1:19">
      <c r="A9328" t="s">
        <v>76143</v>
      </c>
      <c r="B9328" s="31" t="s">
        <v>76144</v>
      </c>
      <c r="C9328" t="s">
        <v>49</v>
      </c>
      <c r="D9328" t="s">
        <v>76145</v>
      </c>
      <c r="E9328" t="s">
        <v>75048</v>
      </c>
      <c r="F9328" t="s">
        <v>76146</v>
      </c>
      <c r="G9328" t="s">
        <v>76147</v>
      </c>
      <c r="H9328" t="s">
        <v>76148</v>
      </c>
      <c r="I9328" t="s">
        <v>12757</v>
      </c>
      <c r="J9328" t="s">
        <v>20324</v>
      </c>
      <c r="K9328" t="s">
        <v>20325</v>
      </c>
      <c r="L9328" t="s">
        <v>77</v>
      </c>
      <c r="M9328" t="s">
        <v>8152</v>
      </c>
      <c r="N9328" t="s">
        <v>6601</v>
      </c>
      <c r="O9328" t="s">
        <v>20326</v>
      </c>
      <c r="P9328" t="s">
        <v>4612</v>
      </c>
      <c r="Q9328" t="s">
        <v>75044</v>
      </c>
      <c r="R9328" t="str">
        <f t="shared" si="290"/>
        <v>临朐</v>
      </c>
      <c r="S9328" t="str">
        <f t="shared" si="291"/>
        <v>0118</v>
      </c>
    </row>
    <row r="9329" spans="1:19">
      <c r="A9329" t="s">
        <v>76149</v>
      </c>
      <c r="B9329" s="31" t="s">
        <v>76150</v>
      </c>
      <c r="C9329" t="s">
        <v>49</v>
      </c>
      <c r="D9329" t="s">
        <v>76151</v>
      </c>
      <c r="E9329" t="s">
        <v>75074</v>
      </c>
      <c r="F9329" t="s">
        <v>76152</v>
      </c>
      <c r="G9329" t="s">
        <v>76153</v>
      </c>
      <c r="H9329" t="s">
        <v>76154</v>
      </c>
      <c r="I9329" t="s">
        <v>4828</v>
      </c>
      <c r="J9329" t="s">
        <v>10200</v>
      </c>
      <c r="K9329" t="s">
        <v>10201</v>
      </c>
      <c r="L9329" t="s">
        <v>77</v>
      </c>
      <c r="M9329" t="s">
        <v>5295</v>
      </c>
      <c r="N9329" t="s">
        <v>5030</v>
      </c>
      <c r="O9329" t="s">
        <v>10202</v>
      </c>
      <c r="P9329" t="s">
        <v>75044</v>
      </c>
      <c r="Q9329" t="s">
        <v>76155</v>
      </c>
      <c r="R9329" t="str">
        <f t="shared" si="290"/>
        <v>临朐</v>
      </c>
      <c r="S9329" t="str">
        <f t="shared" si="291"/>
        <v>0118</v>
      </c>
    </row>
    <row r="9330" spans="1:19">
      <c r="A9330" t="s">
        <v>76156</v>
      </c>
      <c r="B9330" s="31" t="s">
        <v>76157</v>
      </c>
      <c r="C9330" t="s">
        <v>49</v>
      </c>
      <c r="D9330" t="s">
        <v>76158</v>
      </c>
      <c r="E9330" t="s">
        <v>75040</v>
      </c>
      <c r="F9330" t="s">
        <v>76159</v>
      </c>
      <c r="G9330" t="s">
        <v>76160</v>
      </c>
      <c r="H9330" t="s">
        <v>76161</v>
      </c>
      <c r="I9330" t="s">
        <v>4841</v>
      </c>
      <c r="J9330" t="s">
        <v>15385</v>
      </c>
      <c r="K9330" t="s">
        <v>15386</v>
      </c>
      <c r="L9330" t="s">
        <v>123</v>
      </c>
      <c r="M9330" t="s">
        <v>4932</v>
      </c>
      <c r="N9330" t="s">
        <v>4972</v>
      </c>
      <c r="O9330" t="s">
        <v>15387</v>
      </c>
      <c r="P9330" t="s">
        <v>76162</v>
      </c>
      <c r="Q9330" t="s">
        <v>76163</v>
      </c>
      <c r="R9330" t="str">
        <f t="shared" si="290"/>
        <v>诸城</v>
      </c>
      <c r="S9330" t="str">
        <f t="shared" si="291"/>
        <v>0118</v>
      </c>
    </row>
    <row r="9331" spans="1:19">
      <c r="A9331" t="s">
        <v>76164</v>
      </c>
      <c r="B9331" s="31" t="s">
        <v>76165</v>
      </c>
      <c r="C9331" t="s">
        <v>49</v>
      </c>
      <c r="D9331" t="s">
        <v>76166</v>
      </c>
      <c r="E9331" t="s">
        <v>76167</v>
      </c>
      <c r="F9331" t="s">
        <v>76168</v>
      </c>
      <c r="G9331" t="s">
        <v>76169</v>
      </c>
      <c r="H9331" t="s">
        <v>76128</v>
      </c>
      <c r="I9331" t="s">
        <v>4828</v>
      </c>
      <c r="J9331" t="s">
        <v>8386</v>
      </c>
      <c r="K9331" t="s">
        <v>8387</v>
      </c>
      <c r="L9331" t="s">
        <v>50</v>
      </c>
      <c r="M9331" t="s">
        <v>5877</v>
      </c>
      <c r="N9331" t="s">
        <v>4892</v>
      </c>
      <c r="O9331" t="s">
        <v>8388</v>
      </c>
      <c r="P9331" t="s">
        <v>76170</v>
      </c>
      <c r="Q9331" t="s">
        <v>75044</v>
      </c>
      <c r="R9331" t="str">
        <f t="shared" si="290"/>
        <v>青州</v>
      </c>
      <c r="S9331" t="str">
        <f t="shared" si="291"/>
        <v>0118</v>
      </c>
    </row>
    <row r="9332" spans="1:19">
      <c r="A9332" t="s">
        <v>76171</v>
      </c>
      <c r="B9332" s="31" t="s">
        <v>76172</v>
      </c>
      <c r="C9332" t="s">
        <v>49</v>
      </c>
      <c r="D9332" t="s">
        <v>76173</v>
      </c>
      <c r="E9332" t="s">
        <v>75380</v>
      </c>
      <c r="F9332" t="s">
        <v>76174</v>
      </c>
      <c r="G9332" t="s">
        <v>76175</v>
      </c>
      <c r="H9332" t="s">
        <v>76176</v>
      </c>
      <c r="I9332" t="s">
        <v>4828</v>
      </c>
      <c r="J9332" t="s">
        <v>5875</v>
      </c>
      <c r="K9332" t="s">
        <v>5876</v>
      </c>
      <c r="L9332" t="s">
        <v>50</v>
      </c>
      <c r="M9332" t="s">
        <v>5877</v>
      </c>
      <c r="N9332" t="s">
        <v>4972</v>
      </c>
      <c r="O9332" t="s">
        <v>5878</v>
      </c>
      <c r="P9332" t="s">
        <v>76177</v>
      </c>
      <c r="Q9332" t="s">
        <v>75044</v>
      </c>
      <c r="R9332" t="str">
        <f t="shared" si="290"/>
        <v>青州</v>
      </c>
      <c r="S9332" t="str">
        <f t="shared" si="291"/>
        <v>0118</v>
      </c>
    </row>
    <row r="9333" spans="1:19">
      <c r="A9333" t="s">
        <v>76178</v>
      </c>
      <c r="B9333" s="31" t="s">
        <v>76179</v>
      </c>
      <c r="C9333" t="s">
        <v>49</v>
      </c>
      <c r="D9333" t="s">
        <v>76180</v>
      </c>
      <c r="E9333" t="s">
        <v>75074</v>
      </c>
      <c r="F9333" t="s">
        <v>76181</v>
      </c>
      <c r="G9333" t="s">
        <v>76182</v>
      </c>
      <c r="H9333" t="s">
        <v>76183</v>
      </c>
      <c r="I9333" t="s">
        <v>4852</v>
      </c>
      <c r="J9333" t="s">
        <v>12539</v>
      </c>
      <c r="K9333" t="s">
        <v>12540</v>
      </c>
      <c r="L9333" t="s">
        <v>123</v>
      </c>
      <c r="M9333" t="s">
        <v>4994</v>
      </c>
      <c r="N9333" t="s">
        <v>7504</v>
      </c>
      <c r="O9333" t="s">
        <v>12541</v>
      </c>
      <c r="P9333" t="s">
        <v>76184</v>
      </c>
      <c r="Q9333" t="s">
        <v>76185</v>
      </c>
      <c r="R9333" t="str">
        <f t="shared" si="290"/>
        <v>诸城</v>
      </c>
      <c r="S9333" t="str">
        <f t="shared" si="291"/>
        <v>0118</v>
      </c>
    </row>
    <row r="9334" spans="1:19">
      <c r="A9334" t="s">
        <v>76186</v>
      </c>
      <c r="B9334" s="31" t="s">
        <v>76187</v>
      </c>
      <c r="C9334" t="s">
        <v>49</v>
      </c>
      <c r="D9334" t="s">
        <v>76188</v>
      </c>
      <c r="E9334" t="s">
        <v>75107</v>
      </c>
      <c r="F9334" t="s">
        <v>76189</v>
      </c>
      <c r="G9334" t="s">
        <v>76190</v>
      </c>
      <c r="H9334" t="s">
        <v>76191</v>
      </c>
      <c r="I9334" t="s">
        <v>12757</v>
      </c>
      <c r="J9334" t="s">
        <v>7544</v>
      </c>
      <c r="K9334" t="s">
        <v>7545</v>
      </c>
      <c r="L9334" t="s">
        <v>375</v>
      </c>
      <c r="M9334" t="s">
        <v>7334</v>
      </c>
      <c r="N9334" t="s">
        <v>6184</v>
      </c>
      <c r="O9334" t="s">
        <v>7546</v>
      </c>
      <c r="P9334" t="s">
        <v>76192</v>
      </c>
      <c r="Q9334" t="s">
        <v>76193</v>
      </c>
      <c r="R9334" t="str">
        <f t="shared" si="290"/>
        <v>昌邑</v>
      </c>
      <c r="S9334" t="str">
        <f t="shared" si="291"/>
        <v>0118</v>
      </c>
    </row>
    <row r="9335" spans="1:19">
      <c r="A9335" t="s">
        <v>76194</v>
      </c>
      <c r="B9335" s="31" t="s">
        <v>76195</v>
      </c>
      <c r="C9335" t="s">
        <v>49</v>
      </c>
      <c r="D9335" t="s">
        <v>76196</v>
      </c>
      <c r="E9335" t="s">
        <v>75074</v>
      </c>
      <c r="F9335" t="s">
        <v>76197</v>
      </c>
      <c r="G9335" t="s">
        <v>76198</v>
      </c>
      <c r="H9335" t="s">
        <v>76199</v>
      </c>
      <c r="I9335" t="s">
        <v>4771</v>
      </c>
      <c r="J9335" t="s">
        <v>6878</v>
      </c>
      <c r="K9335" t="s">
        <v>6879</v>
      </c>
      <c r="L9335" t="s">
        <v>95</v>
      </c>
      <c r="M9335" t="s">
        <v>4844</v>
      </c>
      <c r="N9335" t="s">
        <v>4972</v>
      </c>
      <c r="O9335" t="s">
        <v>6880</v>
      </c>
      <c r="P9335" t="s">
        <v>76200</v>
      </c>
      <c r="Q9335" t="s">
        <v>76201</v>
      </c>
      <c r="R9335" t="str">
        <f t="shared" si="290"/>
        <v>安丘</v>
      </c>
      <c r="S9335" t="str">
        <f t="shared" si="291"/>
        <v>0118</v>
      </c>
    </row>
    <row r="9336" spans="1:19">
      <c r="A9336" t="s">
        <v>76202</v>
      </c>
      <c r="B9336" s="31" t="s">
        <v>76203</v>
      </c>
      <c r="C9336" t="s">
        <v>49</v>
      </c>
      <c r="D9336" t="s">
        <v>76204</v>
      </c>
      <c r="E9336" t="s">
        <v>75048</v>
      </c>
      <c r="F9336" t="s">
        <v>76205</v>
      </c>
      <c r="G9336" t="s">
        <v>76206</v>
      </c>
      <c r="H9336" t="s">
        <v>76207</v>
      </c>
      <c r="I9336" t="s">
        <v>12119</v>
      </c>
      <c r="J9336" t="s">
        <v>12539</v>
      </c>
      <c r="K9336" t="s">
        <v>12540</v>
      </c>
      <c r="L9336" t="s">
        <v>123</v>
      </c>
      <c r="M9336" t="s">
        <v>4994</v>
      </c>
      <c r="N9336" t="s">
        <v>5421</v>
      </c>
      <c r="O9336" t="s">
        <v>12541</v>
      </c>
      <c r="P9336" t="s">
        <v>76208</v>
      </c>
      <c r="Q9336" t="s">
        <v>75044</v>
      </c>
      <c r="R9336" t="str">
        <f t="shared" si="290"/>
        <v>诸城</v>
      </c>
      <c r="S9336" t="str">
        <f t="shared" si="291"/>
        <v>0118</v>
      </c>
    </row>
    <row r="9337" spans="1:19">
      <c r="A9337" t="s">
        <v>76209</v>
      </c>
      <c r="B9337" s="31" t="s">
        <v>76210</v>
      </c>
      <c r="C9337" t="s">
        <v>49</v>
      </c>
      <c r="D9337" t="s">
        <v>76211</v>
      </c>
      <c r="E9337" t="s">
        <v>75048</v>
      </c>
      <c r="F9337" t="s">
        <v>76212</v>
      </c>
      <c r="G9337" t="s">
        <v>76213</v>
      </c>
      <c r="H9337" t="s">
        <v>76214</v>
      </c>
      <c r="I9337" t="s">
        <v>12119</v>
      </c>
      <c r="J9337" t="s">
        <v>6452</v>
      </c>
      <c r="K9337" t="s">
        <v>6453</v>
      </c>
      <c r="L9337" t="s">
        <v>86</v>
      </c>
      <c r="M9337" t="s">
        <v>5099</v>
      </c>
      <c r="N9337" t="s">
        <v>4817</v>
      </c>
      <c r="O9337" t="s">
        <v>6454</v>
      </c>
      <c r="P9337" t="s">
        <v>76215</v>
      </c>
      <c r="Q9337" t="s">
        <v>75044</v>
      </c>
      <c r="R9337" t="str">
        <f t="shared" si="290"/>
        <v>坊子</v>
      </c>
      <c r="S9337" t="str">
        <f t="shared" si="291"/>
        <v>0118</v>
      </c>
    </row>
    <row r="9338" spans="1:19">
      <c r="A9338" t="s">
        <v>76216</v>
      </c>
      <c r="B9338" s="31" t="s">
        <v>76217</v>
      </c>
      <c r="C9338" t="s">
        <v>49</v>
      </c>
      <c r="D9338" t="s">
        <v>76218</v>
      </c>
      <c r="E9338" t="s">
        <v>75380</v>
      </c>
      <c r="F9338" t="s">
        <v>76219</v>
      </c>
      <c r="G9338" t="s">
        <v>76220</v>
      </c>
      <c r="H9338" t="s">
        <v>76221</v>
      </c>
      <c r="I9338" t="s">
        <v>4785</v>
      </c>
      <c r="J9338" t="s">
        <v>13019</v>
      </c>
      <c r="K9338" t="s">
        <v>67023</v>
      </c>
      <c r="L9338" t="s">
        <v>86</v>
      </c>
      <c r="M9338" t="s">
        <v>5919</v>
      </c>
      <c r="N9338" t="s">
        <v>5112</v>
      </c>
      <c r="O9338" t="s">
        <v>13021</v>
      </c>
      <c r="P9338" t="s">
        <v>76222</v>
      </c>
      <c r="Q9338" t="s">
        <v>75044</v>
      </c>
      <c r="R9338" t="str">
        <f t="shared" si="290"/>
        <v>坊子</v>
      </c>
      <c r="S9338" t="str">
        <f t="shared" si="291"/>
        <v>0118</v>
      </c>
    </row>
    <row r="9339" spans="1:19">
      <c r="A9339" t="s">
        <v>76223</v>
      </c>
      <c r="B9339" s="31" t="s">
        <v>76224</v>
      </c>
      <c r="C9339" t="s">
        <v>49</v>
      </c>
      <c r="D9339" t="s">
        <v>76225</v>
      </c>
      <c r="E9339" t="s">
        <v>75107</v>
      </c>
      <c r="F9339" t="s">
        <v>76226</v>
      </c>
      <c r="G9339" t="s">
        <v>76227</v>
      </c>
      <c r="H9339" t="s">
        <v>76228</v>
      </c>
      <c r="I9339" t="s">
        <v>12119</v>
      </c>
      <c r="J9339" t="s">
        <v>5003</v>
      </c>
      <c r="K9339" t="s">
        <v>5004</v>
      </c>
      <c r="L9339" t="s">
        <v>237</v>
      </c>
      <c r="M9339" t="s">
        <v>4788</v>
      </c>
      <c r="N9339" t="s">
        <v>4817</v>
      </c>
      <c r="O9339" t="s">
        <v>5006</v>
      </c>
      <c r="P9339" t="s">
        <v>76229</v>
      </c>
      <c r="Q9339" t="s">
        <v>75044</v>
      </c>
      <c r="R9339" t="str">
        <f t="shared" si="290"/>
        <v>潍城</v>
      </c>
      <c r="S9339" t="str">
        <f t="shared" si="291"/>
        <v>0118</v>
      </c>
    </row>
    <row r="9340" spans="1:19">
      <c r="A9340" t="s">
        <v>76230</v>
      </c>
      <c r="B9340" s="31" t="s">
        <v>76231</v>
      </c>
      <c r="C9340" t="s">
        <v>49</v>
      </c>
      <c r="D9340" t="s">
        <v>76232</v>
      </c>
      <c r="E9340" t="s">
        <v>75074</v>
      </c>
      <c r="F9340" t="s">
        <v>76233</v>
      </c>
      <c r="G9340" t="s">
        <v>76234</v>
      </c>
      <c r="H9340" t="s">
        <v>76235</v>
      </c>
      <c r="I9340" t="s">
        <v>5560</v>
      </c>
      <c r="J9340" t="s">
        <v>6193</v>
      </c>
      <c r="K9340" t="s">
        <v>6194</v>
      </c>
      <c r="L9340" t="s">
        <v>105</v>
      </c>
      <c r="M9340" t="s">
        <v>6195</v>
      </c>
      <c r="N9340" t="s">
        <v>4892</v>
      </c>
      <c r="O9340" t="s">
        <v>6196</v>
      </c>
      <c r="P9340" t="s">
        <v>76236</v>
      </c>
      <c r="Q9340" t="s">
        <v>75044</v>
      </c>
      <c r="R9340" t="str">
        <f t="shared" si="290"/>
        <v>寿光</v>
      </c>
      <c r="S9340" t="str">
        <f t="shared" si="291"/>
        <v>0118</v>
      </c>
    </row>
    <row r="9341" spans="1:19">
      <c r="A9341" t="s">
        <v>76237</v>
      </c>
      <c r="B9341" s="31" t="s">
        <v>76238</v>
      </c>
      <c r="C9341" t="s">
        <v>49</v>
      </c>
      <c r="D9341" t="s">
        <v>76239</v>
      </c>
      <c r="E9341" t="s">
        <v>75040</v>
      </c>
      <c r="F9341" t="s">
        <v>76240</v>
      </c>
      <c r="G9341" t="s">
        <v>76241</v>
      </c>
      <c r="H9341" t="s">
        <v>76242</v>
      </c>
      <c r="I9341" t="s">
        <v>4841</v>
      </c>
      <c r="J9341" t="s">
        <v>6711</v>
      </c>
      <c r="K9341" t="s">
        <v>6712</v>
      </c>
      <c r="L9341" t="s">
        <v>148</v>
      </c>
      <c r="M9341" t="s">
        <v>6713</v>
      </c>
      <c r="N9341" t="s">
        <v>5801</v>
      </c>
      <c r="O9341" t="s">
        <v>6714</v>
      </c>
      <c r="P9341" t="s">
        <v>76243</v>
      </c>
      <c r="Q9341" t="s">
        <v>76244</v>
      </c>
      <c r="R9341" t="str">
        <f t="shared" si="290"/>
        <v>寒亭</v>
      </c>
      <c r="S9341" t="str">
        <f t="shared" si="291"/>
        <v>0118</v>
      </c>
    </row>
    <row r="9342" spans="1:19">
      <c r="A9342" t="s">
        <v>76245</v>
      </c>
      <c r="B9342" s="31" t="s">
        <v>76246</v>
      </c>
      <c r="C9342" t="s">
        <v>49</v>
      </c>
      <c r="D9342" t="s">
        <v>76247</v>
      </c>
      <c r="E9342" t="s">
        <v>75040</v>
      </c>
      <c r="F9342" t="s">
        <v>76248</v>
      </c>
      <c r="G9342" t="s">
        <v>76249</v>
      </c>
      <c r="H9342" t="s">
        <v>76250</v>
      </c>
      <c r="I9342" t="s">
        <v>4828</v>
      </c>
      <c r="J9342" t="s">
        <v>10338</v>
      </c>
      <c r="K9342" t="s">
        <v>10339</v>
      </c>
      <c r="L9342" t="s">
        <v>237</v>
      </c>
      <c r="M9342" t="s">
        <v>5247</v>
      </c>
      <c r="N9342" t="s">
        <v>5487</v>
      </c>
      <c r="O9342" t="s">
        <v>10340</v>
      </c>
      <c r="P9342" t="s">
        <v>76251</v>
      </c>
      <c r="Q9342" t="s">
        <v>75044</v>
      </c>
      <c r="R9342" t="str">
        <f t="shared" si="290"/>
        <v>潍城</v>
      </c>
      <c r="S9342" t="str">
        <f t="shared" si="291"/>
        <v>0118</v>
      </c>
    </row>
    <row r="9343" spans="1:19">
      <c r="A9343" t="s">
        <v>76252</v>
      </c>
      <c r="B9343" s="31" t="s">
        <v>76253</v>
      </c>
      <c r="C9343" t="s">
        <v>49</v>
      </c>
      <c r="D9343" t="s">
        <v>76254</v>
      </c>
      <c r="E9343" t="s">
        <v>75380</v>
      </c>
      <c r="F9343" t="s">
        <v>76255</v>
      </c>
      <c r="G9343" t="s">
        <v>76256</v>
      </c>
      <c r="H9343" t="s">
        <v>76257</v>
      </c>
      <c r="I9343" t="s">
        <v>5282</v>
      </c>
      <c r="J9343" t="s">
        <v>5234</v>
      </c>
      <c r="K9343" t="s">
        <v>5235</v>
      </c>
      <c r="L9343" t="s">
        <v>50</v>
      </c>
      <c r="M9343" t="s">
        <v>5236</v>
      </c>
      <c r="N9343" t="s">
        <v>4845</v>
      </c>
      <c r="O9343" t="s">
        <v>5237</v>
      </c>
      <c r="P9343" t="s">
        <v>76258</v>
      </c>
      <c r="Q9343" t="s">
        <v>75044</v>
      </c>
      <c r="R9343" t="str">
        <f t="shared" si="290"/>
        <v>青州</v>
      </c>
      <c r="S9343" t="str">
        <f t="shared" si="291"/>
        <v>0118</v>
      </c>
    </row>
    <row r="9344" spans="1:19">
      <c r="A9344" t="s">
        <v>76259</v>
      </c>
      <c r="B9344" s="31" t="s">
        <v>76260</v>
      </c>
      <c r="C9344" t="s">
        <v>49</v>
      </c>
      <c r="D9344" t="s">
        <v>76261</v>
      </c>
      <c r="E9344" t="s">
        <v>75107</v>
      </c>
      <c r="F9344" t="s">
        <v>76262</v>
      </c>
      <c r="G9344" t="s">
        <v>76263</v>
      </c>
      <c r="H9344" t="s">
        <v>76264</v>
      </c>
      <c r="I9344" t="s">
        <v>12500</v>
      </c>
      <c r="J9344" t="s">
        <v>6878</v>
      </c>
      <c r="K9344" t="s">
        <v>6879</v>
      </c>
      <c r="L9344" t="s">
        <v>95</v>
      </c>
      <c r="M9344" t="s">
        <v>4844</v>
      </c>
      <c r="N9344" t="s">
        <v>31767</v>
      </c>
      <c r="O9344" t="s">
        <v>6880</v>
      </c>
      <c r="P9344" t="s">
        <v>76265</v>
      </c>
      <c r="Q9344" t="s">
        <v>75044</v>
      </c>
      <c r="R9344" t="str">
        <f t="shared" si="290"/>
        <v>安丘</v>
      </c>
      <c r="S9344" t="str">
        <f t="shared" si="291"/>
        <v>0118</v>
      </c>
    </row>
    <row r="9345" spans="1:19">
      <c r="A9345" t="s">
        <v>76266</v>
      </c>
      <c r="B9345" s="31" t="s">
        <v>76267</v>
      </c>
      <c r="C9345" t="s">
        <v>49</v>
      </c>
      <c r="D9345" t="s">
        <v>76268</v>
      </c>
      <c r="E9345" t="s">
        <v>75048</v>
      </c>
      <c r="F9345" t="s">
        <v>76269</v>
      </c>
      <c r="G9345" t="s">
        <v>76270</v>
      </c>
      <c r="H9345" t="s">
        <v>76271</v>
      </c>
      <c r="I9345" t="s">
        <v>12119</v>
      </c>
      <c r="J9345" t="s">
        <v>4772</v>
      </c>
      <c r="K9345" t="s">
        <v>4773</v>
      </c>
      <c r="L9345" t="s">
        <v>60</v>
      </c>
      <c r="M9345" t="s">
        <v>4774</v>
      </c>
      <c r="N9345" t="s">
        <v>10295</v>
      </c>
      <c r="O9345" t="s">
        <v>4776</v>
      </c>
      <c r="P9345" t="s">
        <v>76272</v>
      </c>
      <c r="Q9345" t="s">
        <v>76273</v>
      </c>
      <c r="R9345" t="str">
        <f t="shared" ref="R9345:R9408" si="292">IF(OR(LEFT(L9345,2)="高新"),"奎文",IF(LEFT(L9345,2)="峡山","坊子",IF(LEFT(L9345,2)="滨海","寒亭",LEFT(L9345,2))))</f>
        <v>奎文</v>
      </c>
      <c r="S9345" t="str">
        <f t="shared" ref="S9345:S9408" si="293">TEXT(B9345,"mmdd")</f>
        <v>0118</v>
      </c>
    </row>
    <row r="9346" spans="1:19">
      <c r="A9346" t="s">
        <v>76274</v>
      </c>
      <c r="B9346" s="31" t="s">
        <v>76275</v>
      </c>
      <c r="C9346" t="s">
        <v>49</v>
      </c>
      <c r="D9346" t="s">
        <v>76276</v>
      </c>
      <c r="E9346" t="s">
        <v>76277</v>
      </c>
      <c r="F9346" t="s">
        <v>76278</v>
      </c>
      <c r="G9346" t="s">
        <v>76279</v>
      </c>
      <c r="H9346" t="s">
        <v>76280</v>
      </c>
      <c r="I9346" t="s">
        <v>17257</v>
      </c>
      <c r="J9346" t="s">
        <v>9760</v>
      </c>
      <c r="K9346" t="s">
        <v>9761</v>
      </c>
      <c r="L9346" t="s">
        <v>60</v>
      </c>
      <c r="M9346" t="s">
        <v>5999</v>
      </c>
      <c r="N9346" t="s">
        <v>4972</v>
      </c>
      <c r="O9346" t="s">
        <v>9762</v>
      </c>
      <c r="P9346" t="s">
        <v>76281</v>
      </c>
      <c r="Q9346" t="s">
        <v>76282</v>
      </c>
      <c r="R9346" t="str">
        <f t="shared" si="292"/>
        <v>奎文</v>
      </c>
      <c r="S9346" t="str">
        <f t="shared" si="293"/>
        <v>0118</v>
      </c>
    </row>
    <row r="9347" spans="1:19">
      <c r="A9347" t="s">
        <v>76283</v>
      </c>
      <c r="B9347" s="31" t="s">
        <v>76284</v>
      </c>
      <c r="C9347" t="s">
        <v>49</v>
      </c>
      <c r="D9347" t="s">
        <v>76285</v>
      </c>
      <c r="E9347" t="s">
        <v>76286</v>
      </c>
      <c r="F9347" t="s">
        <v>76287</v>
      </c>
      <c r="G9347" t="s">
        <v>76288</v>
      </c>
      <c r="H9347" t="s">
        <v>76289</v>
      </c>
      <c r="I9347" t="s">
        <v>4828</v>
      </c>
      <c r="J9347" t="s">
        <v>7309</v>
      </c>
      <c r="K9347" t="s">
        <v>7310</v>
      </c>
      <c r="L9347" t="s">
        <v>375</v>
      </c>
      <c r="M9347" t="s">
        <v>5745</v>
      </c>
      <c r="N9347" t="s">
        <v>8593</v>
      </c>
      <c r="O9347" t="s">
        <v>7311</v>
      </c>
      <c r="P9347" t="s">
        <v>76290</v>
      </c>
      <c r="Q9347" t="s">
        <v>75044</v>
      </c>
      <c r="R9347" t="str">
        <f t="shared" si="292"/>
        <v>昌邑</v>
      </c>
      <c r="S9347" t="str">
        <f t="shared" si="293"/>
        <v>0118</v>
      </c>
    </row>
    <row r="9348" spans="1:19">
      <c r="A9348" t="s">
        <v>76291</v>
      </c>
      <c r="B9348" s="31" t="s">
        <v>76292</v>
      </c>
      <c r="C9348" t="s">
        <v>49</v>
      </c>
      <c r="D9348" t="s">
        <v>76293</v>
      </c>
      <c r="E9348" t="s">
        <v>75040</v>
      </c>
      <c r="F9348" t="s">
        <v>76294</v>
      </c>
      <c r="G9348" t="s">
        <v>76295</v>
      </c>
      <c r="H9348" t="s">
        <v>76296</v>
      </c>
      <c r="I9348" t="s">
        <v>4852</v>
      </c>
      <c r="J9348" t="s">
        <v>15495</v>
      </c>
      <c r="K9348" t="s">
        <v>15496</v>
      </c>
      <c r="L9348" t="s">
        <v>77</v>
      </c>
      <c r="M9348" t="s">
        <v>4803</v>
      </c>
      <c r="N9348" t="s">
        <v>5296</v>
      </c>
      <c r="O9348" t="s">
        <v>15497</v>
      </c>
      <c r="P9348" t="s">
        <v>76297</v>
      </c>
      <c r="Q9348" t="s">
        <v>75044</v>
      </c>
      <c r="R9348" t="str">
        <f t="shared" si="292"/>
        <v>临朐</v>
      </c>
      <c r="S9348" t="str">
        <f t="shared" si="293"/>
        <v>0118</v>
      </c>
    </row>
    <row r="9349" spans="1:19">
      <c r="A9349" t="s">
        <v>76298</v>
      </c>
      <c r="B9349" s="31" t="s">
        <v>76299</v>
      </c>
      <c r="C9349" t="s">
        <v>49</v>
      </c>
      <c r="D9349" t="s">
        <v>76300</v>
      </c>
      <c r="E9349" t="s">
        <v>76301</v>
      </c>
      <c r="F9349" t="s">
        <v>76302</v>
      </c>
      <c r="G9349" t="s">
        <v>76303</v>
      </c>
      <c r="H9349" t="s">
        <v>76304</v>
      </c>
      <c r="I9349" t="s">
        <v>5052</v>
      </c>
      <c r="J9349" t="s">
        <v>9438</v>
      </c>
      <c r="K9349" t="s">
        <v>9439</v>
      </c>
      <c r="L9349" t="s">
        <v>114</v>
      </c>
      <c r="M9349" t="s">
        <v>5486</v>
      </c>
      <c r="N9349" t="s">
        <v>4892</v>
      </c>
      <c r="O9349" t="s">
        <v>9440</v>
      </c>
      <c r="P9349" t="s">
        <v>76305</v>
      </c>
      <c r="Q9349" t="s">
        <v>76306</v>
      </c>
      <c r="R9349" t="str">
        <f t="shared" si="292"/>
        <v>高密</v>
      </c>
      <c r="S9349" t="str">
        <f t="shared" si="293"/>
        <v>0118</v>
      </c>
    </row>
    <row r="9350" spans="1:19">
      <c r="A9350" t="s">
        <v>76307</v>
      </c>
      <c r="B9350" s="31" t="s">
        <v>76308</v>
      </c>
      <c r="C9350" t="s">
        <v>49</v>
      </c>
      <c r="D9350" t="s">
        <v>76309</v>
      </c>
      <c r="E9350" t="s">
        <v>75048</v>
      </c>
      <c r="F9350" t="s">
        <v>76310</v>
      </c>
      <c r="G9350" t="s">
        <v>76311</v>
      </c>
      <c r="H9350" t="s">
        <v>76312</v>
      </c>
      <c r="I9350" t="s">
        <v>12757</v>
      </c>
      <c r="J9350" t="s">
        <v>6065</v>
      </c>
      <c r="K9350" t="s">
        <v>6066</v>
      </c>
      <c r="L9350" t="s">
        <v>123</v>
      </c>
      <c r="M9350" t="s">
        <v>4994</v>
      </c>
      <c r="N9350" t="s">
        <v>5487</v>
      </c>
      <c r="O9350" t="s">
        <v>6067</v>
      </c>
      <c r="P9350" t="s">
        <v>76313</v>
      </c>
      <c r="Q9350" t="s">
        <v>75044</v>
      </c>
      <c r="R9350" t="str">
        <f t="shared" si="292"/>
        <v>诸城</v>
      </c>
      <c r="S9350" t="str">
        <f t="shared" si="293"/>
        <v>0118</v>
      </c>
    </row>
    <row r="9351" spans="1:19">
      <c r="A9351" t="s">
        <v>76314</v>
      </c>
      <c r="B9351" s="31" t="s">
        <v>76315</v>
      </c>
      <c r="C9351" t="s">
        <v>49</v>
      </c>
      <c r="D9351" t="s">
        <v>76316</v>
      </c>
      <c r="E9351" t="s">
        <v>75040</v>
      </c>
      <c r="F9351" t="s">
        <v>76317</v>
      </c>
      <c r="G9351" t="s">
        <v>76318</v>
      </c>
      <c r="H9351" t="s">
        <v>76319</v>
      </c>
      <c r="I9351" t="s">
        <v>4813</v>
      </c>
      <c r="J9351" t="s">
        <v>12501</v>
      </c>
      <c r="K9351" t="s">
        <v>12502</v>
      </c>
      <c r="L9351" t="s">
        <v>50</v>
      </c>
      <c r="M9351" t="s">
        <v>4855</v>
      </c>
      <c r="N9351" t="s">
        <v>4919</v>
      </c>
      <c r="O9351" t="s">
        <v>12503</v>
      </c>
      <c r="P9351" t="s">
        <v>76320</v>
      </c>
      <c r="Q9351" t="s">
        <v>76321</v>
      </c>
      <c r="R9351" t="str">
        <f t="shared" si="292"/>
        <v>青州</v>
      </c>
      <c r="S9351" t="str">
        <f t="shared" si="293"/>
        <v>0118</v>
      </c>
    </row>
    <row r="9352" spans="1:19">
      <c r="A9352" t="s">
        <v>76322</v>
      </c>
      <c r="B9352" s="31" t="s">
        <v>76323</v>
      </c>
      <c r="C9352" t="s">
        <v>49</v>
      </c>
      <c r="D9352" t="s">
        <v>76324</v>
      </c>
      <c r="E9352" t="s">
        <v>75930</v>
      </c>
      <c r="F9352" t="s">
        <v>76325</v>
      </c>
      <c r="G9352" t="s">
        <v>76326</v>
      </c>
      <c r="H9352" t="s">
        <v>76327</v>
      </c>
      <c r="I9352" t="s">
        <v>4828</v>
      </c>
      <c r="J9352" t="s">
        <v>6031</v>
      </c>
      <c r="K9352" t="s">
        <v>6032</v>
      </c>
      <c r="L9352" t="s">
        <v>262</v>
      </c>
      <c r="M9352" t="s">
        <v>6033</v>
      </c>
      <c r="N9352" t="s">
        <v>5030</v>
      </c>
      <c r="O9352" t="s">
        <v>6034</v>
      </c>
      <c r="P9352" t="s">
        <v>76328</v>
      </c>
      <c r="Q9352" t="s">
        <v>75044</v>
      </c>
      <c r="R9352" t="str">
        <f t="shared" si="292"/>
        <v>寒亭</v>
      </c>
      <c r="S9352" t="str">
        <f t="shared" si="293"/>
        <v>0118</v>
      </c>
    </row>
    <row r="9353" spans="1:19">
      <c r="A9353" t="s">
        <v>76329</v>
      </c>
      <c r="B9353" s="31" t="s">
        <v>76330</v>
      </c>
      <c r="C9353" t="s">
        <v>49</v>
      </c>
      <c r="D9353" t="s">
        <v>76331</v>
      </c>
      <c r="E9353" t="s">
        <v>75040</v>
      </c>
      <c r="F9353" t="s">
        <v>76332</v>
      </c>
      <c r="G9353" t="s">
        <v>76333</v>
      </c>
      <c r="H9353" t="s">
        <v>76334</v>
      </c>
      <c r="I9353" t="s">
        <v>4813</v>
      </c>
      <c r="J9353" t="s">
        <v>5462</v>
      </c>
      <c r="K9353" t="s">
        <v>5463</v>
      </c>
      <c r="L9353" t="s">
        <v>95</v>
      </c>
      <c r="M9353" t="s">
        <v>4844</v>
      </c>
      <c r="N9353" t="s">
        <v>4789</v>
      </c>
      <c r="O9353" t="s">
        <v>5464</v>
      </c>
      <c r="P9353" t="s">
        <v>76335</v>
      </c>
      <c r="Q9353" t="s">
        <v>75044</v>
      </c>
      <c r="R9353" t="str">
        <f t="shared" si="292"/>
        <v>安丘</v>
      </c>
      <c r="S9353" t="str">
        <f t="shared" si="293"/>
        <v>0118</v>
      </c>
    </row>
    <row r="9354" spans="1:19">
      <c r="A9354" t="s">
        <v>76336</v>
      </c>
      <c r="B9354" s="31" t="s">
        <v>76337</v>
      </c>
      <c r="C9354" t="s">
        <v>49</v>
      </c>
      <c r="D9354" t="s">
        <v>76338</v>
      </c>
      <c r="E9354" t="s">
        <v>75040</v>
      </c>
      <c r="F9354" t="s">
        <v>76339</v>
      </c>
      <c r="G9354" t="s">
        <v>76340</v>
      </c>
      <c r="H9354" t="s">
        <v>76341</v>
      </c>
      <c r="I9354" t="s">
        <v>5184</v>
      </c>
      <c r="J9354" t="s">
        <v>14048</v>
      </c>
      <c r="K9354" t="s">
        <v>14049</v>
      </c>
      <c r="L9354" t="s">
        <v>60</v>
      </c>
      <c r="M9354" t="s">
        <v>4904</v>
      </c>
      <c r="N9354" t="s">
        <v>6530</v>
      </c>
      <c r="O9354" t="s">
        <v>14050</v>
      </c>
      <c r="P9354" t="s">
        <v>76342</v>
      </c>
      <c r="Q9354" t="s">
        <v>76343</v>
      </c>
      <c r="R9354" t="str">
        <f t="shared" si="292"/>
        <v>奎文</v>
      </c>
      <c r="S9354" t="str">
        <f t="shared" si="293"/>
        <v>0118</v>
      </c>
    </row>
    <row r="9355" spans="1:19">
      <c r="A9355" t="s">
        <v>76344</v>
      </c>
      <c r="B9355" s="31" t="s">
        <v>76345</v>
      </c>
      <c r="C9355" t="s">
        <v>49</v>
      </c>
      <c r="D9355" t="s">
        <v>76346</v>
      </c>
      <c r="E9355" t="s">
        <v>76347</v>
      </c>
      <c r="F9355" t="s">
        <v>76348</v>
      </c>
      <c r="G9355" t="s">
        <v>76349</v>
      </c>
      <c r="H9355" t="s">
        <v>76350</v>
      </c>
      <c r="I9355" t="s">
        <v>4813</v>
      </c>
      <c r="J9355" t="s">
        <v>7835</v>
      </c>
      <c r="K9355" t="s">
        <v>7836</v>
      </c>
      <c r="L9355" t="s">
        <v>114</v>
      </c>
      <c r="M9355" t="s">
        <v>4918</v>
      </c>
      <c r="N9355" t="s">
        <v>5030</v>
      </c>
      <c r="O9355" t="s">
        <v>7837</v>
      </c>
      <c r="P9355" t="s">
        <v>76351</v>
      </c>
      <c r="Q9355" t="s">
        <v>76352</v>
      </c>
      <c r="R9355" t="str">
        <f t="shared" si="292"/>
        <v>高密</v>
      </c>
      <c r="S9355" t="str">
        <f t="shared" si="293"/>
        <v>0118</v>
      </c>
    </row>
    <row r="9356" spans="1:19">
      <c r="A9356" t="s">
        <v>76353</v>
      </c>
      <c r="B9356" s="31" t="s">
        <v>76354</v>
      </c>
      <c r="C9356" t="s">
        <v>49</v>
      </c>
      <c r="D9356" t="s">
        <v>76355</v>
      </c>
      <c r="E9356" t="s">
        <v>75040</v>
      </c>
      <c r="F9356" t="s">
        <v>76356</v>
      </c>
      <c r="G9356" t="s">
        <v>76357</v>
      </c>
      <c r="H9356" t="s">
        <v>76358</v>
      </c>
      <c r="I9356" t="s">
        <v>4828</v>
      </c>
      <c r="J9356" t="s">
        <v>5767</v>
      </c>
      <c r="K9356" t="s">
        <v>6643</v>
      </c>
      <c r="L9356" t="s">
        <v>105</v>
      </c>
      <c r="M9356" t="s">
        <v>5769</v>
      </c>
      <c r="N9356" t="s">
        <v>14116</v>
      </c>
      <c r="O9356" t="s">
        <v>5770</v>
      </c>
      <c r="P9356" t="s">
        <v>76359</v>
      </c>
      <c r="Q9356" t="s">
        <v>76360</v>
      </c>
      <c r="R9356" t="str">
        <f t="shared" si="292"/>
        <v>寿光</v>
      </c>
      <c r="S9356" t="str">
        <f t="shared" si="293"/>
        <v>0118</v>
      </c>
    </row>
    <row r="9357" spans="1:19">
      <c r="A9357" t="s">
        <v>76361</v>
      </c>
      <c r="B9357" s="31" t="s">
        <v>76362</v>
      </c>
      <c r="C9357" t="s">
        <v>49</v>
      </c>
      <c r="D9357" t="s">
        <v>76363</v>
      </c>
      <c r="E9357" t="s">
        <v>75107</v>
      </c>
      <c r="F9357" t="s">
        <v>76364</v>
      </c>
      <c r="G9357" t="s">
        <v>76365</v>
      </c>
      <c r="H9357" t="s">
        <v>76366</v>
      </c>
      <c r="I9357" t="s">
        <v>12119</v>
      </c>
      <c r="J9357" t="s">
        <v>7155</v>
      </c>
      <c r="K9357" t="s">
        <v>7156</v>
      </c>
      <c r="L9357" t="s">
        <v>148</v>
      </c>
      <c r="M9357" t="s">
        <v>6391</v>
      </c>
      <c r="N9357" t="s">
        <v>4881</v>
      </c>
      <c r="O9357" t="s">
        <v>7157</v>
      </c>
      <c r="P9357" t="s">
        <v>76367</v>
      </c>
      <c r="Q9357" t="s">
        <v>76368</v>
      </c>
      <c r="R9357" t="str">
        <f t="shared" si="292"/>
        <v>寒亭</v>
      </c>
      <c r="S9357" t="str">
        <f t="shared" si="293"/>
        <v>0118</v>
      </c>
    </row>
    <row r="9358" spans="1:19">
      <c r="A9358" t="s">
        <v>4657</v>
      </c>
      <c r="B9358" s="31" t="s">
        <v>76369</v>
      </c>
      <c r="C9358" t="s">
        <v>49</v>
      </c>
      <c r="D9358" t="s">
        <v>76370</v>
      </c>
      <c r="E9358" t="s">
        <v>76371</v>
      </c>
      <c r="F9358" t="s">
        <v>76372</v>
      </c>
      <c r="G9358" t="s">
        <v>4655</v>
      </c>
      <c r="H9358" t="s">
        <v>76373</v>
      </c>
      <c r="I9358" t="s">
        <v>6888</v>
      </c>
      <c r="J9358" t="s">
        <v>7689</v>
      </c>
      <c r="K9358" t="s">
        <v>7690</v>
      </c>
      <c r="L9358" t="s">
        <v>60</v>
      </c>
      <c r="M9358" t="s">
        <v>5999</v>
      </c>
      <c r="N9358" t="s">
        <v>10954</v>
      </c>
      <c r="O9358" t="s">
        <v>7691</v>
      </c>
      <c r="P9358" t="s">
        <v>76374</v>
      </c>
      <c r="Q9358" t="s">
        <v>76375</v>
      </c>
      <c r="R9358" t="str">
        <f t="shared" si="292"/>
        <v>奎文</v>
      </c>
      <c r="S9358" t="str">
        <f t="shared" si="293"/>
        <v>0118</v>
      </c>
    </row>
    <row r="9359" spans="1:19">
      <c r="A9359" t="s">
        <v>76376</v>
      </c>
      <c r="B9359" s="31" t="s">
        <v>76377</v>
      </c>
      <c r="C9359" t="s">
        <v>49</v>
      </c>
      <c r="D9359" t="s">
        <v>76378</v>
      </c>
      <c r="E9359" t="s">
        <v>76379</v>
      </c>
      <c r="F9359" t="s">
        <v>76380</v>
      </c>
      <c r="G9359" t="s">
        <v>76381</v>
      </c>
      <c r="H9359" t="s">
        <v>76382</v>
      </c>
      <c r="I9359" t="s">
        <v>4813</v>
      </c>
      <c r="J9359" t="s">
        <v>11618</v>
      </c>
      <c r="K9359" t="s">
        <v>11619</v>
      </c>
      <c r="L9359" t="s">
        <v>237</v>
      </c>
      <c r="M9359" t="s">
        <v>4868</v>
      </c>
      <c r="N9359" t="s">
        <v>5112</v>
      </c>
      <c r="O9359" t="s">
        <v>11620</v>
      </c>
      <c r="P9359" t="s">
        <v>76383</v>
      </c>
      <c r="Q9359" t="s">
        <v>76384</v>
      </c>
      <c r="R9359" t="str">
        <f t="shared" si="292"/>
        <v>潍城</v>
      </c>
      <c r="S9359" t="str">
        <f t="shared" si="293"/>
        <v>0118</v>
      </c>
    </row>
    <row r="9360" spans="1:19">
      <c r="A9360" t="s">
        <v>76385</v>
      </c>
      <c r="B9360" s="31" t="s">
        <v>76386</v>
      </c>
      <c r="C9360" t="s">
        <v>49</v>
      </c>
      <c r="D9360" t="s">
        <v>76387</v>
      </c>
      <c r="E9360" t="s">
        <v>76347</v>
      </c>
      <c r="F9360" t="s">
        <v>76388</v>
      </c>
      <c r="G9360" t="s">
        <v>76389</v>
      </c>
      <c r="H9360" t="s">
        <v>76390</v>
      </c>
      <c r="I9360" t="s">
        <v>14299</v>
      </c>
      <c r="J9360" t="s">
        <v>7655</v>
      </c>
      <c r="K9360" t="s">
        <v>7656</v>
      </c>
      <c r="L9360" t="s">
        <v>123</v>
      </c>
      <c r="M9360" t="s">
        <v>4994</v>
      </c>
      <c r="N9360" t="s">
        <v>4832</v>
      </c>
      <c r="O9360" t="s">
        <v>7657</v>
      </c>
      <c r="P9360" t="s">
        <v>76391</v>
      </c>
      <c r="Q9360" t="s">
        <v>76392</v>
      </c>
      <c r="R9360" t="str">
        <f t="shared" si="292"/>
        <v>诸城</v>
      </c>
      <c r="S9360" t="str">
        <f t="shared" si="293"/>
        <v>0118</v>
      </c>
    </row>
    <row r="9361" spans="1:19">
      <c r="A9361" t="s">
        <v>4665</v>
      </c>
      <c r="B9361" s="31" t="s">
        <v>76393</v>
      </c>
      <c r="C9361" t="s">
        <v>49</v>
      </c>
      <c r="D9361" t="s">
        <v>76394</v>
      </c>
      <c r="E9361" t="s">
        <v>76347</v>
      </c>
      <c r="F9361" t="s">
        <v>76395</v>
      </c>
      <c r="G9361" t="s">
        <v>4663</v>
      </c>
      <c r="H9361" t="s">
        <v>76396</v>
      </c>
      <c r="I9361" t="s">
        <v>4828</v>
      </c>
      <c r="J9361" t="s">
        <v>5997</v>
      </c>
      <c r="K9361" t="s">
        <v>5998</v>
      </c>
      <c r="L9361" t="s">
        <v>60</v>
      </c>
      <c r="M9361" t="s">
        <v>5999</v>
      </c>
      <c r="N9361" t="s">
        <v>4946</v>
      </c>
      <c r="O9361" t="s">
        <v>6000</v>
      </c>
      <c r="P9361" t="s">
        <v>76397</v>
      </c>
      <c r="Q9361" t="s">
        <v>75044</v>
      </c>
      <c r="R9361" t="str">
        <f t="shared" si="292"/>
        <v>奎文</v>
      </c>
      <c r="S9361" t="str">
        <f t="shared" si="293"/>
        <v>0118</v>
      </c>
    </row>
    <row r="9362" spans="1:19">
      <c r="A9362" t="s">
        <v>76398</v>
      </c>
      <c r="B9362" s="31" t="s">
        <v>76399</v>
      </c>
      <c r="C9362" t="s">
        <v>49</v>
      </c>
      <c r="D9362" t="s">
        <v>76400</v>
      </c>
      <c r="E9362" t="s">
        <v>76401</v>
      </c>
      <c r="F9362" t="s">
        <v>76402</v>
      </c>
      <c r="G9362" t="s">
        <v>76403</v>
      </c>
      <c r="H9362" t="s">
        <v>76404</v>
      </c>
      <c r="I9362" t="s">
        <v>4955</v>
      </c>
      <c r="J9362" t="s">
        <v>5316</v>
      </c>
      <c r="K9362" t="s">
        <v>5317</v>
      </c>
      <c r="L9362" t="s">
        <v>375</v>
      </c>
      <c r="M9362" t="s">
        <v>5318</v>
      </c>
      <c r="N9362" t="s">
        <v>4832</v>
      </c>
      <c r="O9362" t="s">
        <v>5319</v>
      </c>
      <c r="P9362" t="s">
        <v>76405</v>
      </c>
      <c r="Q9362" t="s">
        <v>76406</v>
      </c>
      <c r="R9362" t="str">
        <f t="shared" si="292"/>
        <v>昌邑</v>
      </c>
      <c r="S9362" t="str">
        <f t="shared" si="293"/>
        <v>0118</v>
      </c>
    </row>
    <row r="9363" spans="1:19">
      <c r="A9363" t="s">
        <v>76407</v>
      </c>
      <c r="B9363" s="31" t="s">
        <v>76408</v>
      </c>
      <c r="C9363" t="s">
        <v>49</v>
      </c>
      <c r="D9363" t="s">
        <v>76409</v>
      </c>
      <c r="E9363" t="s">
        <v>75074</v>
      </c>
      <c r="F9363" t="s">
        <v>76410</v>
      </c>
      <c r="G9363" t="s">
        <v>76411</v>
      </c>
      <c r="H9363" t="s">
        <v>76412</v>
      </c>
      <c r="I9363" t="s">
        <v>4785</v>
      </c>
      <c r="J9363" t="s">
        <v>11292</v>
      </c>
      <c r="K9363" t="s">
        <v>11293</v>
      </c>
      <c r="L9363" t="s">
        <v>86</v>
      </c>
      <c r="M9363" t="s">
        <v>11294</v>
      </c>
      <c r="N9363" t="s">
        <v>4881</v>
      </c>
      <c r="O9363" t="s">
        <v>11295</v>
      </c>
      <c r="P9363" t="s">
        <v>76413</v>
      </c>
      <c r="Q9363" t="s">
        <v>76414</v>
      </c>
      <c r="R9363" t="str">
        <f t="shared" si="292"/>
        <v>坊子</v>
      </c>
      <c r="S9363" t="str">
        <f t="shared" si="293"/>
        <v>0118</v>
      </c>
    </row>
    <row r="9364" spans="1:19">
      <c r="A9364" t="s">
        <v>4721</v>
      </c>
      <c r="B9364" s="31" t="s">
        <v>76415</v>
      </c>
      <c r="C9364" t="s">
        <v>49</v>
      </c>
      <c r="D9364" t="s">
        <v>76416</v>
      </c>
      <c r="E9364" t="s">
        <v>75074</v>
      </c>
      <c r="F9364" t="s">
        <v>76417</v>
      </c>
      <c r="G9364" t="s">
        <v>4719</v>
      </c>
      <c r="H9364" t="s">
        <v>76418</v>
      </c>
      <c r="I9364" t="s">
        <v>4841</v>
      </c>
      <c r="J9364" t="s">
        <v>9386</v>
      </c>
      <c r="K9364" t="s">
        <v>9387</v>
      </c>
      <c r="L9364" t="s">
        <v>50</v>
      </c>
      <c r="M9364" t="s">
        <v>6207</v>
      </c>
      <c r="N9364" t="s">
        <v>4845</v>
      </c>
      <c r="O9364" t="s">
        <v>9388</v>
      </c>
      <c r="P9364" t="s">
        <v>76419</v>
      </c>
      <c r="Q9364" t="s">
        <v>75044</v>
      </c>
      <c r="R9364" t="str">
        <f t="shared" si="292"/>
        <v>青州</v>
      </c>
      <c r="S9364" t="str">
        <f t="shared" si="293"/>
        <v>0118</v>
      </c>
    </row>
    <row r="9365" spans="1:19">
      <c r="A9365" t="s">
        <v>76420</v>
      </c>
      <c r="B9365" s="31" t="s">
        <v>76421</v>
      </c>
      <c r="C9365" t="s">
        <v>49</v>
      </c>
      <c r="D9365" t="s">
        <v>76422</v>
      </c>
      <c r="E9365" t="s">
        <v>75074</v>
      </c>
      <c r="F9365" t="s">
        <v>76423</v>
      </c>
      <c r="G9365" t="s">
        <v>76424</v>
      </c>
      <c r="H9365" t="s">
        <v>76425</v>
      </c>
      <c r="I9365" t="s">
        <v>6888</v>
      </c>
      <c r="J9365" t="s">
        <v>7611</v>
      </c>
      <c r="K9365" t="s">
        <v>7612</v>
      </c>
      <c r="L9365" t="s">
        <v>123</v>
      </c>
      <c r="M9365" t="s">
        <v>5364</v>
      </c>
      <c r="N9365" t="s">
        <v>5030</v>
      </c>
      <c r="O9365" t="s">
        <v>7613</v>
      </c>
      <c r="P9365" t="s">
        <v>76426</v>
      </c>
      <c r="Q9365" t="s">
        <v>76427</v>
      </c>
      <c r="R9365" t="str">
        <f t="shared" si="292"/>
        <v>诸城</v>
      </c>
      <c r="S9365" t="str">
        <f t="shared" si="293"/>
        <v>0118</v>
      </c>
    </row>
    <row r="9366" spans="1:19">
      <c r="A9366" t="s">
        <v>76428</v>
      </c>
      <c r="B9366" s="31" t="s">
        <v>76429</v>
      </c>
      <c r="C9366" t="s">
        <v>49</v>
      </c>
      <c r="D9366" t="s">
        <v>76430</v>
      </c>
      <c r="E9366" t="s">
        <v>75074</v>
      </c>
      <c r="F9366" t="s">
        <v>76431</v>
      </c>
      <c r="G9366" t="s">
        <v>76432</v>
      </c>
      <c r="H9366" t="s">
        <v>76433</v>
      </c>
      <c r="I9366" t="s">
        <v>4852</v>
      </c>
      <c r="J9366" t="s">
        <v>15246</v>
      </c>
      <c r="K9366" t="s">
        <v>15247</v>
      </c>
      <c r="L9366" t="s">
        <v>1136</v>
      </c>
      <c r="M9366" t="s">
        <v>5210</v>
      </c>
      <c r="N9366" t="s">
        <v>10954</v>
      </c>
      <c r="O9366" t="s">
        <v>15248</v>
      </c>
      <c r="P9366" t="s">
        <v>76434</v>
      </c>
      <c r="Q9366" t="s">
        <v>75044</v>
      </c>
      <c r="R9366" t="str">
        <f t="shared" si="292"/>
        <v>昌乐</v>
      </c>
      <c r="S9366" t="str">
        <f t="shared" si="293"/>
        <v>0118</v>
      </c>
    </row>
    <row r="9367" spans="1:19">
      <c r="A9367" t="s">
        <v>76435</v>
      </c>
      <c r="B9367" s="31" t="s">
        <v>76436</v>
      </c>
      <c r="C9367" t="s">
        <v>49</v>
      </c>
      <c r="D9367" t="s">
        <v>76437</v>
      </c>
      <c r="E9367" t="s">
        <v>75074</v>
      </c>
      <c r="F9367" t="s">
        <v>76438</v>
      </c>
      <c r="G9367" t="s">
        <v>76439</v>
      </c>
      <c r="H9367" t="s">
        <v>76440</v>
      </c>
      <c r="I9367" t="s">
        <v>4852</v>
      </c>
      <c r="J9367" t="s">
        <v>7155</v>
      </c>
      <c r="K9367" t="s">
        <v>7156</v>
      </c>
      <c r="L9367" t="s">
        <v>148</v>
      </c>
      <c r="M9367" t="s">
        <v>6391</v>
      </c>
      <c r="N9367" t="s">
        <v>4881</v>
      </c>
      <c r="O9367" t="s">
        <v>7157</v>
      </c>
      <c r="P9367" t="s">
        <v>76441</v>
      </c>
      <c r="Q9367" t="s">
        <v>75044</v>
      </c>
      <c r="R9367" t="str">
        <f t="shared" si="292"/>
        <v>寒亭</v>
      </c>
      <c r="S9367" t="str">
        <f t="shared" si="293"/>
        <v>0118</v>
      </c>
    </row>
    <row r="9368" spans="1:19">
      <c r="A9368" t="s">
        <v>76442</v>
      </c>
      <c r="B9368" s="31" t="s">
        <v>76443</v>
      </c>
      <c r="C9368" t="s">
        <v>49</v>
      </c>
      <c r="D9368" t="s">
        <v>76444</v>
      </c>
      <c r="E9368" t="s">
        <v>75107</v>
      </c>
      <c r="F9368" t="s">
        <v>76445</v>
      </c>
      <c r="G9368" t="s">
        <v>76446</v>
      </c>
      <c r="H9368" t="s">
        <v>76447</v>
      </c>
      <c r="I9368" t="s">
        <v>12757</v>
      </c>
      <c r="J9368" t="s">
        <v>8545</v>
      </c>
      <c r="K9368" t="s">
        <v>8546</v>
      </c>
      <c r="L9368" t="s">
        <v>60</v>
      </c>
      <c r="M9368" t="s">
        <v>5511</v>
      </c>
      <c r="N9368" t="s">
        <v>4933</v>
      </c>
      <c r="O9368" t="s">
        <v>8547</v>
      </c>
      <c r="P9368" t="s">
        <v>76448</v>
      </c>
      <c r="Q9368" t="s">
        <v>75044</v>
      </c>
      <c r="R9368" t="str">
        <f t="shared" si="292"/>
        <v>奎文</v>
      </c>
      <c r="S9368" t="str">
        <f t="shared" si="293"/>
        <v>0118</v>
      </c>
    </row>
    <row r="9369" spans="1:19">
      <c r="A9369" t="s">
        <v>76449</v>
      </c>
      <c r="B9369" s="31" t="s">
        <v>76450</v>
      </c>
      <c r="C9369" t="s">
        <v>49</v>
      </c>
      <c r="D9369" t="s">
        <v>76451</v>
      </c>
      <c r="E9369" t="s">
        <v>76452</v>
      </c>
      <c r="F9369" t="s">
        <v>76453</v>
      </c>
      <c r="G9369" t="s">
        <v>76454</v>
      </c>
      <c r="H9369" t="s">
        <v>76455</v>
      </c>
      <c r="I9369" t="s">
        <v>4852</v>
      </c>
      <c r="J9369" t="s">
        <v>19411</v>
      </c>
      <c r="K9369" t="s">
        <v>48258</v>
      </c>
      <c r="L9369" t="s">
        <v>148</v>
      </c>
      <c r="M9369" t="s">
        <v>6391</v>
      </c>
      <c r="N9369" t="s">
        <v>9962</v>
      </c>
      <c r="O9369" t="s">
        <v>19413</v>
      </c>
      <c r="P9369" t="s">
        <v>76456</v>
      </c>
      <c r="Q9369" t="s">
        <v>76457</v>
      </c>
      <c r="R9369" t="str">
        <f t="shared" si="292"/>
        <v>寒亭</v>
      </c>
      <c r="S9369" t="str">
        <f t="shared" si="293"/>
        <v>0118</v>
      </c>
    </row>
    <row r="9370" spans="1:19">
      <c r="A9370" t="s">
        <v>76458</v>
      </c>
      <c r="B9370" s="31" t="s">
        <v>76459</v>
      </c>
      <c r="C9370" t="s">
        <v>49</v>
      </c>
      <c r="D9370" t="s">
        <v>76460</v>
      </c>
      <c r="E9370" t="s">
        <v>76452</v>
      </c>
      <c r="F9370" t="s">
        <v>76461</v>
      </c>
      <c r="G9370" t="s">
        <v>76462</v>
      </c>
      <c r="H9370" t="s">
        <v>76463</v>
      </c>
      <c r="I9370" t="s">
        <v>4955</v>
      </c>
      <c r="J9370" t="s">
        <v>5122</v>
      </c>
      <c r="K9370" t="s">
        <v>5123</v>
      </c>
      <c r="L9370" t="s">
        <v>75044</v>
      </c>
      <c r="M9370" t="s">
        <v>75044</v>
      </c>
      <c r="N9370" t="s">
        <v>16032</v>
      </c>
      <c r="O9370" t="s">
        <v>5124</v>
      </c>
      <c r="P9370" t="s">
        <v>75044</v>
      </c>
      <c r="Q9370" t="s">
        <v>75044</v>
      </c>
      <c r="R9370" t="str">
        <f t="shared" si="292"/>
        <v/>
      </c>
      <c r="S9370" t="str">
        <f t="shared" si="293"/>
        <v>0118</v>
      </c>
    </row>
    <row r="9371" spans="1:19">
      <c r="A9371" t="s">
        <v>76464</v>
      </c>
      <c r="B9371" s="31" t="s">
        <v>76465</v>
      </c>
      <c r="C9371" t="s">
        <v>49</v>
      </c>
      <c r="D9371" t="s">
        <v>76466</v>
      </c>
      <c r="E9371" t="s">
        <v>76371</v>
      </c>
      <c r="F9371" t="s">
        <v>76467</v>
      </c>
      <c r="G9371" t="s">
        <v>76468</v>
      </c>
      <c r="H9371" t="s">
        <v>76469</v>
      </c>
      <c r="I9371" t="s">
        <v>4841</v>
      </c>
      <c r="J9371" t="s">
        <v>6722</v>
      </c>
      <c r="K9371" t="s">
        <v>6723</v>
      </c>
      <c r="L9371" t="s">
        <v>95</v>
      </c>
      <c r="M9371" t="s">
        <v>5055</v>
      </c>
      <c r="N9371" t="s">
        <v>75044</v>
      </c>
      <c r="O9371" t="s">
        <v>6724</v>
      </c>
      <c r="P9371" t="s">
        <v>76470</v>
      </c>
      <c r="Q9371" t="s">
        <v>76471</v>
      </c>
      <c r="R9371" t="str">
        <f t="shared" si="292"/>
        <v>安丘</v>
      </c>
      <c r="S9371" t="str">
        <f t="shared" si="293"/>
        <v>0118</v>
      </c>
    </row>
    <row r="9372" spans="1:19">
      <c r="A9372" t="s">
        <v>76472</v>
      </c>
      <c r="B9372" s="31" t="s">
        <v>76473</v>
      </c>
      <c r="C9372" t="s">
        <v>49</v>
      </c>
      <c r="D9372" t="s">
        <v>76474</v>
      </c>
      <c r="E9372" t="s">
        <v>76475</v>
      </c>
      <c r="F9372" t="s">
        <v>76476</v>
      </c>
      <c r="G9372" t="s">
        <v>76477</v>
      </c>
      <c r="H9372" t="s">
        <v>76478</v>
      </c>
      <c r="I9372" t="s">
        <v>4955</v>
      </c>
      <c r="J9372" t="s">
        <v>5647</v>
      </c>
      <c r="K9372" t="s">
        <v>5648</v>
      </c>
      <c r="L9372" t="s">
        <v>95</v>
      </c>
      <c r="M9372" t="s">
        <v>5649</v>
      </c>
      <c r="N9372" t="s">
        <v>4959</v>
      </c>
      <c r="O9372" t="s">
        <v>5650</v>
      </c>
      <c r="P9372" t="s">
        <v>76479</v>
      </c>
      <c r="Q9372" t="s">
        <v>65111</v>
      </c>
      <c r="R9372" t="str">
        <f t="shared" si="292"/>
        <v>安丘</v>
      </c>
      <c r="S9372" t="str">
        <f t="shared" si="293"/>
        <v>0118</v>
      </c>
    </row>
    <row r="9373" spans="1:19">
      <c r="A9373" t="s">
        <v>76480</v>
      </c>
      <c r="B9373" s="31" t="s">
        <v>76481</v>
      </c>
      <c r="C9373" t="s">
        <v>49</v>
      </c>
      <c r="D9373" t="s">
        <v>76482</v>
      </c>
      <c r="E9373" t="s">
        <v>75040</v>
      </c>
      <c r="F9373" t="s">
        <v>76483</v>
      </c>
      <c r="G9373" t="s">
        <v>76484</v>
      </c>
      <c r="H9373" t="s">
        <v>76485</v>
      </c>
      <c r="I9373" t="s">
        <v>4785</v>
      </c>
      <c r="J9373" t="s">
        <v>6916</v>
      </c>
      <c r="K9373" t="s">
        <v>6917</v>
      </c>
      <c r="L9373" t="s">
        <v>148</v>
      </c>
      <c r="M9373" t="s">
        <v>6918</v>
      </c>
      <c r="N9373" t="s">
        <v>5296</v>
      </c>
      <c r="O9373" t="s">
        <v>6919</v>
      </c>
      <c r="P9373" t="s">
        <v>76486</v>
      </c>
      <c r="Q9373" t="s">
        <v>76487</v>
      </c>
      <c r="R9373" t="str">
        <f t="shared" si="292"/>
        <v>寒亭</v>
      </c>
      <c r="S9373" t="str">
        <f t="shared" si="293"/>
        <v>0118</v>
      </c>
    </row>
    <row r="9374" spans="1:19">
      <c r="A9374" t="s">
        <v>76488</v>
      </c>
      <c r="B9374" s="31" t="s">
        <v>76489</v>
      </c>
      <c r="C9374" t="s">
        <v>49</v>
      </c>
      <c r="D9374" t="s">
        <v>76490</v>
      </c>
      <c r="E9374" t="s">
        <v>75040</v>
      </c>
      <c r="F9374" t="s">
        <v>76491</v>
      </c>
      <c r="G9374" t="s">
        <v>76492</v>
      </c>
      <c r="H9374" t="s">
        <v>76493</v>
      </c>
      <c r="I9374" t="s">
        <v>4785</v>
      </c>
      <c r="J9374" t="s">
        <v>8374</v>
      </c>
      <c r="K9374" t="s">
        <v>8375</v>
      </c>
      <c r="L9374" t="s">
        <v>95</v>
      </c>
      <c r="M9374" t="s">
        <v>5757</v>
      </c>
      <c r="N9374" t="s">
        <v>6519</v>
      </c>
      <c r="O9374" t="s">
        <v>8376</v>
      </c>
      <c r="P9374" t="s">
        <v>76494</v>
      </c>
      <c r="Q9374" t="s">
        <v>76495</v>
      </c>
      <c r="R9374" t="str">
        <f t="shared" si="292"/>
        <v>安丘</v>
      </c>
      <c r="S9374" t="str">
        <f t="shared" si="293"/>
        <v>0118</v>
      </c>
    </row>
    <row r="9375" spans="1:19">
      <c r="A9375" t="s">
        <v>76496</v>
      </c>
      <c r="B9375" s="31" t="s">
        <v>76497</v>
      </c>
      <c r="C9375" t="s">
        <v>49</v>
      </c>
      <c r="D9375" t="s">
        <v>76498</v>
      </c>
      <c r="E9375" t="s">
        <v>75040</v>
      </c>
      <c r="F9375" t="s">
        <v>76499</v>
      </c>
      <c r="G9375" t="s">
        <v>76500</v>
      </c>
      <c r="H9375" t="s">
        <v>76501</v>
      </c>
      <c r="I9375" t="s">
        <v>4785</v>
      </c>
      <c r="J9375" t="s">
        <v>14736</v>
      </c>
      <c r="K9375" t="s">
        <v>14737</v>
      </c>
      <c r="L9375" t="s">
        <v>86</v>
      </c>
      <c r="M9375" t="s">
        <v>8557</v>
      </c>
      <c r="N9375" t="s">
        <v>8072</v>
      </c>
      <c r="O9375" t="s">
        <v>14738</v>
      </c>
      <c r="P9375" t="s">
        <v>76502</v>
      </c>
      <c r="Q9375" t="s">
        <v>75044</v>
      </c>
      <c r="R9375" t="str">
        <f t="shared" si="292"/>
        <v>坊子</v>
      </c>
      <c r="S9375" t="str">
        <f t="shared" si="293"/>
        <v>0118</v>
      </c>
    </row>
    <row r="9376" spans="1:19">
      <c r="A9376" t="s">
        <v>76503</v>
      </c>
      <c r="B9376" s="31" t="s">
        <v>76504</v>
      </c>
      <c r="C9376" t="s">
        <v>49</v>
      </c>
      <c r="D9376" t="s">
        <v>76505</v>
      </c>
      <c r="E9376" t="s">
        <v>76506</v>
      </c>
      <c r="F9376" t="s">
        <v>76507</v>
      </c>
      <c r="G9376" t="s">
        <v>76508</v>
      </c>
      <c r="H9376" t="s">
        <v>76509</v>
      </c>
      <c r="I9376" t="s">
        <v>12119</v>
      </c>
      <c r="J9376" t="s">
        <v>5647</v>
      </c>
      <c r="K9376" t="s">
        <v>5648</v>
      </c>
      <c r="L9376" t="s">
        <v>95</v>
      </c>
      <c r="M9376" t="s">
        <v>5649</v>
      </c>
      <c r="N9376" t="s">
        <v>5112</v>
      </c>
      <c r="O9376" t="s">
        <v>7020</v>
      </c>
      <c r="P9376" t="s">
        <v>76510</v>
      </c>
      <c r="Q9376" t="s">
        <v>76511</v>
      </c>
      <c r="R9376" t="str">
        <f t="shared" si="292"/>
        <v>安丘</v>
      </c>
      <c r="S9376" t="str">
        <f t="shared" si="293"/>
        <v>0118</v>
      </c>
    </row>
    <row r="9377" spans="1:19">
      <c r="A9377" t="s">
        <v>76512</v>
      </c>
      <c r="B9377" s="31" t="s">
        <v>76513</v>
      </c>
      <c r="C9377" t="s">
        <v>49</v>
      </c>
      <c r="D9377" t="s">
        <v>76514</v>
      </c>
      <c r="E9377" t="s">
        <v>76515</v>
      </c>
      <c r="F9377" t="s">
        <v>76516</v>
      </c>
      <c r="G9377" t="s">
        <v>76517</v>
      </c>
      <c r="H9377" t="s">
        <v>76518</v>
      </c>
      <c r="I9377" t="s">
        <v>4841</v>
      </c>
      <c r="J9377" t="s">
        <v>6009</v>
      </c>
      <c r="K9377" t="s">
        <v>6010</v>
      </c>
      <c r="L9377" t="s">
        <v>237</v>
      </c>
      <c r="M9377" t="s">
        <v>5247</v>
      </c>
      <c r="N9377" t="s">
        <v>4789</v>
      </c>
      <c r="O9377" t="s">
        <v>6011</v>
      </c>
      <c r="P9377" t="s">
        <v>76519</v>
      </c>
      <c r="Q9377" t="s">
        <v>76520</v>
      </c>
      <c r="R9377" t="str">
        <f t="shared" si="292"/>
        <v>潍城</v>
      </c>
      <c r="S9377" t="str">
        <f t="shared" si="293"/>
        <v>0118</v>
      </c>
    </row>
    <row r="9378" spans="1:19">
      <c r="A9378" t="s">
        <v>76521</v>
      </c>
      <c r="B9378" s="31" t="s">
        <v>76522</v>
      </c>
      <c r="C9378" t="s">
        <v>49</v>
      </c>
      <c r="D9378" t="s">
        <v>76523</v>
      </c>
      <c r="E9378" t="s">
        <v>76371</v>
      </c>
      <c r="F9378" t="s">
        <v>76524</v>
      </c>
      <c r="G9378" t="s">
        <v>76525</v>
      </c>
      <c r="H9378" t="s">
        <v>76526</v>
      </c>
      <c r="I9378" t="s">
        <v>4785</v>
      </c>
      <c r="J9378" t="s">
        <v>72052</v>
      </c>
      <c r="K9378" t="s">
        <v>72053</v>
      </c>
      <c r="L9378" t="s">
        <v>114</v>
      </c>
      <c r="M9378" t="s">
        <v>5486</v>
      </c>
      <c r="N9378" t="s">
        <v>5005</v>
      </c>
      <c r="O9378" t="s">
        <v>72054</v>
      </c>
      <c r="P9378" t="s">
        <v>76527</v>
      </c>
      <c r="Q9378" t="s">
        <v>20805</v>
      </c>
      <c r="R9378" t="str">
        <f t="shared" si="292"/>
        <v>高密</v>
      </c>
      <c r="S9378" t="str">
        <f t="shared" si="293"/>
        <v>0118</v>
      </c>
    </row>
    <row r="9379" spans="1:19">
      <c r="A9379" t="s">
        <v>76528</v>
      </c>
      <c r="B9379" s="31" t="s">
        <v>76526</v>
      </c>
      <c r="C9379" t="s">
        <v>49</v>
      </c>
      <c r="D9379" t="s">
        <v>76529</v>
      </c>
      <c r="E9379" t="s">
        <v>76530</v>
      </c>
      <c r="F9379" t="s">
        <v>76531</v>
      </c>
      <c r="G9379" t="s">
        <v>76532</v>
      </c>
      <c r="H9379" t="s">
        <v>76533</v>
      </c>
      <c r="I9379" t="s">
        <v>4813</v>
      </c>
      <c r="J9379" t="s">
        <v>16844</v>
      </c>
      <c r="K9379" t="s">
        <v>16845</v>
      </c>
      <c r="L9379" t="s">
        <v>77</v>
      </c>
      <c r="M9379" t="s">
        <v>5733</v>
      </c>
      <c r="N9379" t="s">
        <v>5056</v>
      </c>
      <c r="O9379" t="s">
        <v>16846</v>
      </c>
      <c r="P9379" t="s">
        <v>76534</v>
      </c>
      <c r="Q9379" t="s">
        <v>76535</v>
      </c>
      <c r="R9379" t="str">
        <f t="shared" si="292"/>
        <v>临朐</v>
      </c>
      <c r="S9379" t="str">
        <f t="shared" si="293"/>
        <v>0118</v>
      </c>
    </row>
    <row r="9380" spans="1:19">
      <c r="A9380" t="s">
        <v>76536</v>
      </c>
      <c r="B9380" s="31" t="s">
        <v>76537</v>
      </c>
      <c r="C9380" t="s">
        <v>49</v>
      </c>
      <c r="D9380" t="s">
        <v>76538</v>
      </c>
      <c r="E9380" t="s">
        <v>76539</v>
      </c>
      <c r="F9380" t="s">
        <v>76540</v>
      </c>
      <c r="G9380" t="s">
        <v>76541</v>
      </c>
      <c r="H9380" t="s">
        <v>76542</v>
      </c>
      <c r="I9380" t="s">
        <v>12119</v>
      </c>
      <c r="J9380" t="s">
        <v>18995</v>
      </c>
      <c r="K9380" t="s">
        <v>18996</v>
      </c>
      <c r="L9380" t="s">
        <v>114</v>
      </c>
      <c r="M9380" t="s">
        <v>5486</v>
      </c>
      <c r="N9380" t="s">
        <v>7890</v>
      </c>
      <c r="O9380" t="s">
        <v>18997</v>
      </c>
      <c r="P9380" t="s">
        <v>75044</v>
      </c>
      <c r="Q9380" t="s">
        <v>76543</v>
      </c>
      <c r="R9380" t="str">
        <f t="shared" si="292"/>
        <v>高密</v>
      </c>
      <c r="S9380" t="str">
        <f t="shared" si="293"/>
        <v>0118</v>
      </c>
    </row>
    <row r="9381" spans="1:19">
      <c r="A9381" t="s">
        <v>76544</v>
      </c>
      <c r="B9381" s="31" t="s">
        <v>76545</v>
      </c>
      <c r="C9381" t="s">
        <v>49</v>
      </c>
      <c r="D9381" t="s">
        <v>76546</v>
      </c>
      <c r="E9381" t="s">
        <v>76539</v>
      </c>
      <c r="F9381" t="s">
        <v>76547</v>
      </c>
      <c r="G9381" t="s">
        <v>76548</v>
      </c>
      <c r="H9381" t="s">
        <v>76549</v>
      </c>
      <c r="I9381" t="s">
        <v>12119</v>
      </c>
      <c r="J9381" t="s">
        <v>6555</v>
      </c>
      <c r="K9381" t="s">
        <v>6556</v>
      </c>
      <c r="L9381" t="s">
        <v>77</v>
      </c>
      <c r="M9381" t="s">
        <v>4803</v>
      </c>
      <c r="N9381" t="s">
        <v>6519</v>
      </c>
      <c r="O9381" t="s">
        <v>6557</v>
      </c>
      <c r="P9381" t="s">
        <v>76550</v>
      </c>
      <c r="Q9381" t="s">
        <v>75044</v>
      </c>
      <c r="R9381" t="str">
        <f t="shared" si="292"/>
        <v>临朐</v>
      </c>
      <c r="S9381" t="str">
        <f t="shared" si="293"/>
        <v>0118</v>
      </c>
    </row>
    <row r="9382" spans="1:19">
      <c r="A9382" t="s">
        <v>76551</v>
      </c>
      <c r="B9382" s="31" t="s">
        <v>76552</v>
      </c>
      <c r="C9382" t="s">
        <v>49</v>
      </c>
      <c r="D9382" t="s">
        <v>76553</v>
      </c>
      <c r="E9382" t="s">
        <v>76347</v>
      </c>
      <c r="F9382" t="s">
        <v>76554</v>
      </c>
      <c r="G9382" t="s">
        <v>76555</v>
      </c>
      <c r="H9382" t="s">
        <v>76556</v>
      </c>
      <c r="I9382" t="s">
        <v>4785</v>
      </c>
      <c r="J9382" t="s">
        <v>18995</v>
      </c>
      <c r="K9382" t="s">
        <v>18996</v>
      </c>
      <c r="L9382" t="s">
        <v>114</v>
      </c>
      <c r="M9382" t="s">
        <v>5486</v>
      </c>
      <c r="N9382" t="s">
        <v>9962</v>
      </c>
      <c r="O9382" t="s">
        <v>18997</v>
      </c>
      <c r="P9382" t="s">
        <v>76557</v>
      </c>
      <c r="Q9382" t="s">
        <v>76558</v>
      </c>
      <c r="R9382" t="str">
        <f t="shared" si="292"/>
        <v>高密</v>
      </c>
      <c r="S9382" t="str">
        <f t="shared" si="293"/>
        <v>0118</v>
      </c>
    </row>
    <row r="9383" spans="1:19">
      <c r="A9383" t="s">
        <v>76559</v>
      </c>
      <c r="B9383" s="31" t="s">
        <v>76560</v>
      </c>
      <c r="C9383" t="s">
        <v>49</v>
      </c>
      <c r="D9383" t="s">
        <v>76561</v>
      </c>
      <c r="E9383" t="s">
        <v>75040</v>
      </c>
      <c r="F9383" t="s">
        <v>76562</v>
      </c>
      <c r="G9383" t="s">
        <v>76563</v>
      </c>
      <c r="H9383" t="s">
        <v>76564</v>
      </c>
      <c r="I9383" t="s">
        <v>4813</v>
      </c>
      <c r="J9383" t="s">
        <v>49423</v>
      </c>
      <c r="K9383" t="s">
        <v>49424</v>
      </c>
      <c r="L9383" t="s">
        <v>148</v>
      </c>
      <c r="M9383" t="s">
        <v>5272</v>
      </c>
      <c r="N9383" t="s">
        <v>6243</v>
      </c>
      <c r="O9383" t="s">
        <v>49425</v>
      </c>
      <c r="P9383" t="s">
        <v>76565</v>
      </c>
      <c r="Q9383" t="s">
        <v>76566</v>
      </c>
      <c r="R9383" t="str">
        <f t="shared" si="292"/>
        <v>寒亭</v>
      </c>
      <c r="S9383" t="str">
        <f t="shared" si="293"/>
        <v>0118</v>
      </c>
    </row>
    <row r="9384" spans="1:19">
      <c r="A9384" t="s">
        <v>76567</v>
      </c>
      <c r="B9384" s="31" t="s">
        <v>76568</v>
      </c>
      <c r="C9384" t="s">
        <v>49</v>
      </c>
      <c r="D9384" t="s">
        <v>76569</v>
      </c>
      <c r="E9384" t="s">
        <v>76570</v>
      </c>
      <c r="F9384" t="s">
        <v>76571</v>
      </c>
      <c r="G9384" t="s">
        <v>76572</v>
      </c>
      <c r="H9384" t="s">
        <v>76573</v>
      </c>
      <c r="I9384" t="s">
        <v>12119</v>
      </c>
      <c r="J9384" t="s">
        <v>10820</v>
      </c>
      <c r="K9384" t="s">
        <v>10821</v>
      </c>
      <c r="L9384" t="s">
        <v>105</v>
      </c>
      <c r="M9384" t="s">
        <v>7805</v>
      </c>
      <c r="N9384" t="s">
        <v>14116</v>
      </c>
      <c r="O9384" t="s">
        <v>10822</v>
      </c>
      <c r="P9384" t="s">
        <v>76574</v>
      </c>
      <c r="Q9384" t="s">
        <v>75044</v>
      </c>
      <c r="R9384" t="str">
        <f t="shared" si="292"/>
        <v>寿光</v>
      </c>
      <c r="S9384" t="str">
        <f t="shared" si="293"/>
        <v>0118</v>
      </c>
    </row>
    <row r="9385" spans="1:19">
      <c r="A9385" t="s">
        <v>76575</v>
      </c>
      <c r="B9385" s="31" t="s">
        <v>76576</v>
      </c>
      <c r="C9385" t="s">
        <v>49</v>
      </c>
      <c r="D9385" t="s">
        <v>76577</v>
      </c>
      <c r="E9385" t="s">
        <v>76578</v>
      </c>
      <c r="F9385" t="s">
        <v>76579</v>
      </c>
      <c r="G9385" t="s">
        <v>76580</v>
      </c>
      <c r="H9385" t="s">
        <v>76581</v>
      </c>
      <c r="I9385" t="s">
        <v>4828</v>
      </c>
      <c r="J9385" t="s">
        <v>5561</v>
      </c>
      <c r="K9385" t="s">
        <v>5562</v>
      </c>
      <c r="L9385" t="s">
        <v>237</v>
      </c>
      <c r="M9385" t="s">
        <v>4788</v>
      </c>
      <c r="N9385" t="s">
        <v>5421</v>
      </c>
      <c r="O9385" t="s">
        <v>5563</v>
      </c>
      <c r="P9385" t="s">
        <v>76582</v>
      </c>
      <c r="Q9385" t="s">
        <v>75044</v>
      </c>
      <c r="R9385" t="str">
        <f t="shared" si="292"/>
        <v>潍城</v>
      </c>
      <c r="S9385" t="str">
        <f t="shared" si="293"/>
        <v>0118</v>
      </c>
    </row>
    <row r="9386" spans="1:19">
      <c r="A9386" t="s">
        <v>76583</v>
      </c>
      <c r="B9386" s="31" t="s">
        <v>76584</v>
      </c>
      <c r="C9386" t="s">
        <v>49</v>
      </c>
      <c r="D9386" t="s">
        <v>76585</v>
      </c>
      <c r="E9386" t="s">
        <v>76515</v>
      </c>
      <c r="F9386" t="s">
        <v>76586</v>
      </c>
      <c r="G9386" t="s">
        <v>76587</v>
      </c>
      <c r="H9386" t="s">
        <v>76588</v>
      </c>
      <c r="I9386" t="s">
        <v>4813</v>
      </c>
      <c r="J9386" t="s">
        <v>6172</v>
      </c>
      <c r="K9386" t="s">
        <v>6173</v>
      </c>
      <c r="L9386" t="s">
        <v>95</v>
      </c>
      <c r="M9386" t="s">
        <v>5042</v>
      </c>
      <c r="N9386" t="s">
        <v>44540</v>
      </c>
      <c r="O9386" t="s">
        <v>6175</v>
      </c>
      <c r="P9386" t="s">
        <v>76589</v>
      </c>
      <c r="Q9386" t="s">
        <v>76590</v>
      </c>
      <c r="R9386" t="str">
        <f t="shared" si="292"/>
        <v>安丘</v>
      </c>
      <c r="S9386" t="str">
        <f t="shared" si="293"/>
        <v>0118</v>
      </c>
    </row>
    <row r="9387" spans="1:19">
      <c r="A9387" t="s">
        <v>76591</v>
      </c>
      <c r="B9387" s="31" t="s">
        <v>76592</v>
      </c>
      <c r="C9387" t="s">
        <v>49</v>
      </c>
      <c r="D9387" t="s">
        <v>76593</v>
      </c>
      <c r="E9387" t="s">
        <v>75040</v>
      </c>
      <c r="F9387" t="s">
        <v>76594</v>
      </c>
      <c r="G9387" t="s">
        <v>76595</v>
      </c>
      <c r="H9387" t="s">
        <v>76596</v>
      </c>
      <c r="I9387" t="s">
        <v>4813</v>
      </c>
      <c r="J9387" t="s">
        <v>6983</v>
      </c>
      <c r="K9387" t="s">
        <v>6984</v>
      </c>
      <c r="L9387" t="s">
        <v>95</v>
      </c>
      <c r="M9387" t="s">
        <v>5682</v>
      </c>
      <c r="N9387" t="s">
        <v>5056</v>
      </c>
      <c r="O9387" t="s">
        <v>6986</v>
      </c>
      <c r="P9387" t="s">
        <v>76597</v>
      </c>
      <c r="Q9387" t="s">
        <v>76598</v>
      </c>
      <c r="R9387" t="str">
        <f t="shared" si="292"/>
        <v>安丘</v>
      </c>
      <c r="S9387" t="str">
        <f t="shared" si="293"/>
        <v>0118</v>
      </c>
    </row>
    <row r="9388" spans="1:19">
      <c r="A9388" t="s">
        <v>76599</v>
      </c>
      <c r="B9388" s="31" t="s">
        <v>76600</v>
      </c>
      <c r="C9388" t="s">
        <v>49</v>
      </c>
      <c r="D9388" t="s">
        <v>76601</v>
      </c>
      <c r="E9388" t="s">
        <v>75040</v>
      </c>
      <c r="F9388" t="s">
        <v>76602</v>
      </c>
      <c r="G9388" t="s">
        <v>76603</v>
      </c>
      <c r="H9388" t="s">
        <v>76604</v>
      </c>
      <c r="I9388" t="s">
        <v>5835</v>
      </c>
      <c r="J9388" t="s">
        <v>12053</v>
      </c>
      <c r="K9388" t="s">
        <v>12054</v>
      </c>
      <c r="L9388" t="s">
        <v>77</v>
      </c>
      <c r="M9388" t="s">
        <v>4803</v>
      </c>
      <c r="N9388" t="s">
        <v>4946</v>
      </c>
      <c r="O9388" t="s">
        <v>12055</v>
      </c>
      <c r="P9388" t="s">
        <v>76605</v>
      </c>
      <c r="Q9388" t="s">
        <v>76606</v>
      </c>
      <c r="R9388" t="str">
        <f t="shared" si="292"/>
        <v>临朐</v>
      </c>
      <c r="S9388" t="str">
        <f t="shared" si="293"/>
        <v>0118</v>
      </c>
    </row>
    <row r="9389" spans="1:19">
      <c r="A9389" t="s">
        <v>76607</v>
      </c>
      <c r="B9389" s="31" t="s">
        <v>76608</v>
      </c>
      <c r="C9389" t="s">
        <v>49</v>
      </c>
      <c r="D9389" t="s">
        <v>76609</v>
      </c>
      <c r="E9389" t="s">
        <v>75040</v>
      </c>
      <c r="F9389" t="s">
        <v>76610</v>
      </c>
      <c r="G9389" t="s">
        <v>76611</v>
      </c>
      <c r="H9389" t="s">
        <v>76612</v>
      </c>
      <c r="I9389" t="s">
        <v>4785</v>
      </c>
      <c r="J9389" t="s">
        <v>17128</v>
      </c>
      <c r="K9389" t="s">
        <v>17129</v>
      </c>
      <c r="L9389" t="s">
        <v>375</v>
      </c>
      <c r="M9389" t="s">
        <v>7334</v>
      </c>
      <c r="N9389" t="s">
        <v>4789</v>
      </c>
      <c r="O9389" t="s">
        <v>17130</v>
      </c>
      <c r="P9389" t="s">
        <v>76613</v>
      </c>
      <c r="Q9389" t="s">
        <v>76614</v>
      </c>
      <c r="R9389" t="str">
        <f t="shared" si="292"/>
        <v>昌邑</v>
      </c>
      <c r="S9389" t="str">
        <f t="shared" si="293"/>
        <v>0118</v>
      </c>
    </row>
    <row r="9390" spans="1:19">
      <c r="A9390" t="s">
        <v>76615</v>
      </c>
      <c r="B9390" s="31" t="s">
        <v>76616</v>
      </c>
      <c r="C9390" t="s">
        <v>49</v>
      </c>
      <c r="D9390" t="s">
        <v>76617</v>
      </c>
      <c r="E9390" t="s">
        <v>75048</v>
      </c>
      <c r="F9390" t="s">
        <v>76618</v>
      </c>
      <c r="G9390" t="s">
        <v>76619</v>
      </c>
      <c r="H9390" t="s">
        <v>76620</v>
      </c>
      <c r="I9390" t="s">
        <v>12119</v>
      </c>
      <c r="J9390" t="s">
        <v>7689</v>
      </c>
      <c r="K9390" t="s">
        <v>7690</v>
      </c>
      <c r="L9390" t="s">
        <v>60</v>
      </c>
      <c r="M9390" t="s">
        <v>5999</v>
      </c>
      <c r="N9390" t="s">
        <v>5421</v>
      </c>
      <c r="O9390" t="s">
        <v>7691</v>
      </c>
      <c r="P9390" t="s">
        <v>76621</v>
      </c>
      <c r="Q9390" t="s">
        <v>76622</v>
      </c>
      <c r="R9390" t="str">
        <f t="shared" si="292"/>
        <v>奎文</v>
      </c>
      <c r="S9390" t="str">
        <f t="shared" si="293"/>
        <v>0118</v>
      </c>
    </row>
    <row r="9391" spans="1:19">
      <c r="A9391" t="s">
        <v>76623</v>
      </c>
      <c r="B9391" s="31" t="s">
        <v>76624</v>
      </c>
      <c r="C9391" t="s">
        <v>49</v>
      </c>
      <c r="D9391" t="s">
        <v>76625</v>
      </c>
      <c r="E9391" t="s">
        <v>75048</v>
      </c>
      <c r="F9391" t="s">
        <v>76626</v>
      </c>
      <c r="G9391" t="s">
        <v>76627</v>
      </c>
      <c r="H9391" t="s">
        <v>76628</v>
      </c>
      <c r="I9391" t="s">
        <v>12119</v>
      </c>
      <c r="J9391" t="s">
        <v>7042</v>
      </c>
      <c r="K9391" t="s">
        <v>7043</v>
      </c>
      <c r="L9391" t="s">
        <v>60</v>
      </c>
      <c r="M9391" t="s">
        <v>4904</v>
      </c>
      <c r="N9391" t="s">
        <v>5112</v>
      </c>
      <c r="O9391" t="s">
        <v>7044</v>
      </c>
      <c r="P9391" t="s">
        <v>76629</v>
      </c>
      <c r="Q9391" t="s">
        <v>76630</v>
      </c>
      <c r="R9391" t="str">
        <f t="shared" si="292"/>
        <v>奎文</v>
      </c>
      <c r="S9391" t="str">
        <f t="shared" si="293"/>
        <v>0118</v>
      </c>
    </row>
    <row r="9392" spans="1:19">
      <c r="A9392" t="s">
        <v>76631</v>
      </c>
      <c r="B9392" s="31" t="s">
        <v>76632</v>
      </c>
      <c r="C9392" t="s">
        <v>49</v>
      </c>
      <c r="D9392" t="s">
        <v>76633</v>
      </c>
      <c r="E9392" t="s">
        <v>76286</v>
      </c>
      <c r="F9392" t="s">
        <v>76634</v>
      </c>
      <c r="G9392" t="s">
        <v>76635</v>
      </c>
      <c r="H9392" t="s">
        <v>76636</v>
      </c>
      <c r="I9392" t="s">
        <v>12119</v>
      </c>
      <c r="J9392" t="s">
        <v>50063</v>
      </c>
      <c r="K9392" t="s">
        <v>50064</v>
      </c>
      <c r="L9392" t="s">
        <v>60</v>
      </c>
      <c r="M9392" t="s">
        <v>5999</v>
      </c>
      <c r="N9392" t="s">
        <v>5296</v>
      </c>
      <c r="O9392" t="s">
        <v>50065</v>
      </c>
      <c r="P9392" t="s">
        <v>75044</v>
      </c>
      <c r="Q9392" t="s">
        <v>76637</v>
      </c>
      <c r="R9392" t="str">
        <f t="shared" si="292"/>
        <v>奎文</v>
      </c>
      <c r="S9392" t="str">
        <f t="shared" si="293"/>
        <v>0118</v>
      </c>
    </row>
    <row r="9393" spans="1:19">
      <c r="A9393" t="s">
        <v>76638</v>
      </c>
      <c r="B9393" s="31" t="s">
        <v>76639</v>
      </c>
      <c r="C9393" t="s">
        <v>49</v>
      </c>
      <c r="D9393" t="s">
        <v>76640</v>
      </c>
      <c r="E9393" t="s">
        <v>76286</v>
      </c>
      <c r="F9393" t="s">
        <v>76641</v>
      </c>
      <c r="G9393" t="s">
        <v>76642</v>
      </c>
      <c r="H9393" t="s">
        <v>76643</v>
      </c>
      <c r="I9393" t="s">
        <v>12119</v>
      </c>
      <c r="J9393" t="s">
        <v>6357</v>
      </c>
      <c r="K9393" t="s">
        <v>6358</v>
      </c>
      <c r="L9393" t="s">
        <v>60</v>
      </c>
      <c r="M9393" t="s">
        <v>5999</v>
      </c>
      <c r="N9393" t="s">
        <v>4905</v>
      </c>
      <c r="O9393" t="s">
        <v>6359</v>
      </c>
      <c r="P9393" t="s">
        <v>75044</v>
      </c>
      <c r="Q9393" t="s">
        <v>75044</v>
      </c>
      <c r="R9393" t="str">
        <f t="shared" si="292"/>
        <v>奎文</v>
      </c>
      <c r="S9393" t="str">
        <f t="shared" si="293"/>
        <v>0118</v>
      </c>
    </row>
    <row r="9394" spans="1:19">
      <c r="A9394" t="s">
        <v>76644</v>
      </c>
      <c r="B9394" s="31" t="s">
        <v>76645</v>
      </c>
      <c r="C9394" t="s">
        <v>49</v>
      </c>
      <c r="D9394" t="s">
        <v>76646</v>
      </c>
      <c r="E9394" t="s">
        <v>75074</v>
      </c>
      <c r="F9394" t="s">
        <v>76647</v>
      </c>
      <c r="G9394" t="s">
        <v>76648</v>
      </c>
      <c r="H9394" t="s">
        <v>76649</v>
      </c>
      <c r="I9394" t="s">
        <v>5560</v>
      </c>
      <c r="J9394" t="s">
        <v>9438</v>
      </c>
      <c r="K9394" t="s">
        <v>12306</v>
      </c>
      <c r="L9394" t="s">
        <v>237</v>
      </c>
      <c r="M9394" t="s">
        <v>5247</v>
      </c>
      <c r="N9394" t="s">
        <v>4845</v>
      </c>
      <c r="O9394" t="s">
        <v>12307</v>
      </c>
      <c r="P9394" t="s">
        <v>76650</v>
      </c>
      <c r="Q9394" t="s">
        <v>75044</v>
      </c>
      <c r="R9394" t="str">
        <f t="shared" si="292"/>
        <v>潍城</v>
      </c>
      <c r="S9394" t="str">
        <f t="shared" si="293"/>
        <v>0118</v>
      </c>
    </row>
    <row r="9395" spans="1:19">
      <c r="A9395" t="s">
        <v>76651</v>
      </c>
      <c r="B9395" s="31" t="s">
        <v>76652</v>
      </c>
      <c r="C9395" t="s">
        <v>49</v>
      </c>
      <c r="D9395" t="s">
        <v>76653</v>
      </c>
      <c r="E9395" t="s">
        <v>76654</v>
      </c>
      <c r="F9395" t="s">
        <v>76655</v>
      </c>
      <c r="G9395" t="s">
        <v>76656</v>
      </c>
      <c r="H9395" t="s">
        <v>76657</v>
      </c>
      <c r="I9395" t="s">
        <v>12844</v>
      </c>
      <c r="J9395" t="s">
        <v>7418</v>
      </c>
      <c r="K9395" t="s">
        <v>7419</v>
      </c>
      <c r="L9395" t="s">
        <v>60</v>
      </c>
      <c r="M9395" t="s">
        <v>5999</v>
      </c>
      <c r="N9395" t="s">
        <v>6530</v>
      </c>
      <c r="O9395" t="s">
        <v>7420</v>
      </c>
      <c r="P9395" t="s">
        <v>76658</v>
      </c>
      <c r="Q9395" t="s">
        <v>76659</v>
      </c>
      <c r="R9395" t="str">
        <f t="shared" si="292"/>
        <v>奎文</v>
      </c>
      <c r="S9395" t="str">
        <f t="shared" si="293"/>
        <v>0118</v>
      </c>
    </row>
    <row r="9396" spans="1:19">
      <c r="A9396" t="s">
        <v>76660</v>
      </c>
      <c r="B9396" s="31" t="s">
        <v>76661</v>
      </c>
      <c r="C9396" t="s">
        <v>49</v>
      </c>
      <c r="D9396" t="s">
        <v>76662</v>
      </c>
      <c r="E9396" t="s">
        <v>76663</v>
      </c>
      <c r="F9396" t="s">
        <v>76664</v>
      </c>
      <c r="G9396" t="s">
        <v>76665</v>
      </c>
      <c r="H9396" t="s">
        <v>76666</v>
      </c>
      <c r="I9396" t="s">
        <v>12757</v>
      </c>
      <c r="J9396" t="s">
        <v>5374</v>
      </c>
      <c r="K9396" t="s">
        <v>5375</v>
      </c>
      <c r="L9396" t="s">
        <v>105</v>
      </c>
      <c r="M9396" t="s">
        <v>5376</v>
      </c>
      <c r="N9396" t="s">
        <v>7504</v>
      </c>
      <c r="O9396" t="s">
        <v>5377</v>
      </c>
      <c r="P9396" t="s">
        <v>76667</v>
      </c>
      <c r="Q9396" t="s">
        <v>75044</v>
      </c>
      <c r="R9396" t="str">
        <f t="shared" si="292"/>
        <v>寿光</v>
      </c>
      <c r="S9396" t="str">
        <f t="shared" si="293"/>
        <v>0118</v>
      </c>
    </row>
    <row r="9397" spans="1:19">
      <c r="A9397" t="s">
        <v>4745</v>
      </c>
      <c r="B9397" s="31" t="s">
        <v>76668</v>
      </c>
      <c r="C9397" t="s">
        <v>49</v>
      </c>
      <c r="D9397" t="s">
        <v>76669</v>
      </c>
      <c r="E9397" t="s">
        <v>75074</v>
      </c>
      <c r="F9397" t="s">
        <v>76670</v>
      </c>
      <c r="G9397" t="s">
        <v>4743</v>
      </c>
      <c r="H9397" t="s">
        <v>76671</v>
      </c>
      <c r="I9397" t="s">
        <v>4828</v>
      </c>
      <c r="J9397" t="s">
        <v>10316</v>
      </c>
      <c r="K9397" t="s">
        <v>10317</v>
      </c>
      <c r="L9397" t="s">
        <v>262</v>
      </c>
      <c r="M9397" t="s">
        <v>10318</v>
      </c>
      <c r="N9397" t="s">
        <v>4905</v>
      </c>
      <c r="O9397" t="s">
        <v>10319</v>
      </c>
      <c r="P9397" t="s">
        <v>76672</v>
      </c>
      <c r="Q9397" t="s">
        <v>76673</v>
      </c>
      <c r="R9397" t="str">
        <f t="shared" si="292"/>
        <v>寒亭</v>
      </c>
      <c r="S9397" t="str">
        <f t="shared" si="293"/>
        <v>0118</v>
      </c>
    </row>
    <row r="9398" spans="1:19">
      <c r="A9398" t="s">
        <v>76674</v>
      </c>
      <c r="B9398" s="31" t="s">
        <v>76675</v>
      </c>
      <c r="C9398" t="s">
        <v>49</v>
      </c>
      <c r="D9398" t="s">
        <v>76676</v>
      </c>
      <c r="E9398" t="s">
        <v>75107</v>
      </c>
      <c r="F9398" t="s">
        <v>76677</v>
      </c>
      <c r="G9398" t="s">
        <v>76678</v>
      </c>
      <c r="H9398" t="s">
        <v>76679</v>
      </c>
      <c r="I9398" t="s">
        <v>12119</v>
      </c>
      <c r="J9398" t="s">
        <v>5374</v>
      </c>
      <c r="K9398" t="s">
        <v>5375</v>
      </c>
      <c r="L9398" t="s">
        <v>105</v>
      </c>
      <c r="M9398" t="s">
        <v>5376</v>
      </c>
      <c r="N9398" t="s">
        <v>5056</v>
      </c>
      <c r="O9398" t="s">
        <v>5377</v>
      </c>
      <c r="P9398" t="s">
        <v>76680</v>
      </c>
      <c r="Q9398" t="s">
        <v>75044</v>
      </c>
      <c r="R9398" t="str">
        <f t="shared" si="292"/>
        <v>寿光</v>
      </c>
      <c r="S9398" t="str">
        <f t="shared" si="293"/>
        <v>0118</v>
      </c>
    </row>
    <row r="9399" spans="1:19">
      <c r="A9399" t="s">
        <v>76681</v>
      </c>
      <c r="B9399" s="31" t="s">
        <v>76682</v>
      </c>
      <c r="C9399" t="s">
        <v>49</v>
      </c>
      <c r="D9399" t="s">
        <v>76683</v>
      </c>
      <c r="E9399" t="s">
        <v>75074</v>
      </c>
      <c r="F9399" t="s">
        <v>76684</v>
      </c>
      <c r="G9399" t="s">
        <v>76685</v>
      </c>
      <c r="H9399" t="s">
        <v>76686</v>
      </c>
      <c r="I9399" t="s">
        <v>4785</v>
      </c>
      <c r="J9399" t="s">
        <v>76687</v>
      </c>
      <c r="K9399" t="s">
        <v>76688</v>
      </c>
      <c r="L9399" t="s">
        <v>123</v>
      </c>
      <c r="M9399" t="s">
        <v>7767</v>
      </c>
      <c r="N9399" t="s">
        <v>11832</v>
      </c>
      <c r="O9399" t="s">
        <v>76689</v>
      </c>
      <c r="P9399" t="s">
        <v>76690</v>
      </c>
      <c r="Q9399" t="s">
        <v>76691</v>
      </c>
      <c r="R9399" t="str">
        <f t="shared" si="292"/>
        <v>诸城</v>
      </c>
      <c r="S9399" t="str">
        <f t="shared" si="293"/>
        <v>0118</v>
      </c>
    </row>
    <row r="9400" spans="1:19">
      <c r="A9400" t="s">
        <v>76692</v>
      </c>
      <c r="B9400" s="31" t="s">
        <v>76693</v>
      </c>
      <c r="C9400" t="s">
        <v>49</v>
      </c>
      <c r="D9400" t="s">
        <v>76694</v>
      </c>
      <c r="E9400" t="s">
        <v>75107</v>
      </c>
      <c r="F9400" t="s">
        <v>76695</v>
      </c>
      <c r="G9400" t="s">
        <v>76696</v>
      </c>
      <c r="H9400" t="s">
        <v>76697</v>
      </c>
      <c r="I9400" t="s">
        <v>12119</v>
      </c>
      <c r="J9400" t="s">
        <v>8847</v>
      </c>
      <c r="K9400" t="s">
        <v>8848</v>
      </c>
      <c r="L9400" t="s">
        <v>60</v>
      </c>
      <c r="M9400" t="s">
        <v>5420</v>
      </c>
      <c r="N9400" t="s">
        <v>5451</v>
      </c>
      <c r="O9400" t="s">
        <v>8849</v>
      </c>
      <c r="P9400" t="s">
        <v>76698</v>
      </c>
      <c r="Q9400" t="s">
        <v>76699</v>
      </c>
      <c r="R9400" t="str">
        <f t="shared" si="292"/>
        <v>奎文</v>
      </c>
      <c r="S9400" t="str">
        <f t="shared" si="293"/>
        <v>0118</v>
      </c>
    </row>
    <row r="9401" spans="1:19">
      <c r="A9401" t="s">
        <v>76700</v>
      </c>
      <c r="B9401" s="31" t="s">
        <v>76701</v>
      </c>
      <c r="C9401" t="s">
        <v>49</v>
      </c>
      <c r="D9401" t="s">
        <v>76702</v>
      </c>
      <c r="E9401" t="s">
        <v>75107</v>
      </c>
      <c r="F9401" t="s">
        <v>76703</v>
      </c>
      <c r="G9401" t="s">
        <v>76704</v>
      </c>
      <c r="H9401" t="s">
        <v>76705</v>
      </c>
      <c r="I9401" t="s">
        <v>12119</v>
      </c>
      <c r="J9401" t="s">
        <v>14178</v>
      </c>
      <c r="K9401" t="s">
        <v>14179</v>
      </c>
      <c r="L9401" t="s">
        <v>95</v>
      </c>
      <c r="M9401" t="s">
        <v>5709</v>
      </c>
      <c r="N9401" t="s">
        <v>5296</v>
      </c>
      <c r="O9401" t="s">
        <v>14180</v>
      </c>
      <c r="P9401" t="s">
        <v>76706</v>
      </c>
      <c r="Q9401" t="s">
        <v>76707</v>
      </c>
      <c r="R9401" t="str">
        <f t="shared" si="292"/>
        <v>安丘</v>
      </c>
      <c r="S9401" t="str">
        <f t="shared" si="293"/>
        <v>0118</v>
      </c>
    </row>
    <row r="9402" spans="1:19">
      <c r="A9402" t="s">
        <v>76708</v>
      </c>
      <c r="B9402" s="31" t="s">
        <v>76709</v>
      </c>
      <c r="C9402" t="s">
        <v>49</v>
      </c>
      <c r="D9402" t="s">
        <v>76710</v>
      </c>
      <c r="E9402" t="s">
        <v>75074</v>
      </c>
      <c r="F9402" t="s">
        <v>76711</v>
      </c>
      <c r="G9402" t="s">
        <v>76712</v>
      </c>
      <c r="H9402" t="s">
        <v>76713</v>
      </c>
      <c r="I9402" t="s">
        <v>5052</v>
      </c>
      <c r="J9402" t="s">
        <v>72052</v>
      </c>
      <c r="K9402" t="s">
        <v>72053</v>
      </c>
      <c r="L9402" t="s">
        <v>114</v>
      </c>
      <c r="M9402" t="s">
        <v>5486</v>
      </c>
      <c r="N9402" t="s">
        <v>4972</v>
      </c>
      <c r="O9402" t="s">
        <v>72054</v>
      </c>
      <c r="P9402" t="s">
        <v>76714</v>
      </c>
      <c r="Q9402" t="s">
        <v>75044</v>
      </c>
      <c r="R9402" t="str">
        <f t="shared" si="292"/>
        <v>高密</v>
      </c>
      <c r="S9402" t="str">
        <f t="shared" si="293"/>
        <v>0118</v>
      </c>
    </row>
    <row r="9403" spans="1:19">
      <c r="A9403" t="s">
        <v>76715</v>
      </c>
      <c r="B9403" s="31" t="s">
        <v>76716</v>
      </c>
      <c r="C9403" t="s">
        <v>49</v>
      </c>
      <c r="D9403" t="s">
        <v>76717</v>
      </c>
      <c r="E9403" t="s">
        <v>75040</v>
      </c>
      <c r="F9403" t="s">
        <v>76718</v>
      </c>
      <c r="G9403" t="s">
        <v>76719</v>
      </c>
      <c r="H9403" t="s">
        <v>76720</v>
      </c>
      <c r="I9403" t="s">
        <v>4813</v>
      </c>
      <c r="J9403" t="s">
        <v>8374</v>
      </c>
      <c r="K9403" t="s">
        <v>8375</v>
      </c>
      <c r="L9403" t="s">
        <v>95</v>
      </c>
      <c r="M9403" t="s">
        <v>5757</v>
      </c>
      <c r="N9403" t="s">
        <v>4789</v>
      </c>
      <c r="O9403" t="s">
        <v>8376</v>
      </c>
      <c r="P9403" t="s">
        <v>76721</v>
      </c>
      <c r="Q9403" t="s">
        <v>76722</v>
      </c>
      <c r="R9403" t="str">
        <f t="shared" si="292"/>
        <v>安丘</v>
      </c>
      <c r="S9403" t="str">
        <f t="shared" si="293"/>
        <v>0118</v>
      </c>
    </row>
    <row r="9404" spans="1:19">
      <c r="A9404" t="s">
        <v>76723</v>
      </c>
      <c r="B9404" s="31" t="s">
        <v>76724</v>
      </c>
      <c r="C9404" t="s">
        <v>49</v>
      </c>
      <c r="D9404" t="s">
        <v>76725</v>
      </c>
      <c r="E9404" t="s">
        <v>75040</v>
      </c>
      <c r="F9404" t="s">
        <v>76726</v>
      </c>
      <c r="G9404" t="s">
        <v>76727</v>
      </c>
      <c r="H9404" t="s">
        <v>76728</v>
      </c>
      <c r="I9404" t="s">
        <v>4852</v>
      </c>
      <c r="J9404" t="s">
        <v>8069</v>
      </c>
      <c r="K9404" t="s">
        <v>8070</v>
      </c>
      <c r="L9404" t="s">
        <v>95</v>
      </c>
      <c r="M9404" t="s">
        <v>8071</v>
      </c>
      <c r="N9404" t="s">
        <v>4972</v>
      </c>
      <c r="O9404" t="s">
        <v>8073</v>
      </c>
      <c r="P9404" t="s">
        <v>75044</v>
      </c>
      <c r="Q9404" t="s">
        <v>76729</v>
      </c>
      <c r="R9404" t="str">
        <f t="shared" si="292"/>
        <v>安丘</v>
      </c>
      <c r="S9404" t="str">
        <f t="shared" si="293"/>
        <v>0118</v>
      </c>
    </row>
    <row r="9405" spans="1:19">
      <c r="A9405" t="s">
        <v>76730</v>
      </c>
      <c r="B9405" s="31" t="s">
        <v>76731</v>
      </c>
      <c r="C9405" t="s">
        <v>49</v>
      </c>
      <c r="D9405" t="s">
        <v>76732</v>
      </c>
      <c r="E9405" t="s">
        <v>75040</v>
      </c>
      <c r="F9405" t="s">
        <v>76733</v>
      </c>
      <c r="G9405" t="s">
        <v>76734</v>
      </c>
      <c r="H9405" t="s">
        <v>76735</v>
      </c>
      <c r="I9405" t="s">
        <v>4785</v>
      </c>
      <c r="J9405" t="s">
        <v>14736</v>
      </c>
      <c r="K9405" t="s">
        <v>14737</v>
      </c>
      <c r="L9405" t="s">
        <v>86</v>
      </c>
      <c r="M9405" t="s">
        <v>8557</v>
      </c>
      <c r="N9405" t="s">
        <v>4817</v>
      </c>
      <c r="O9405" t="s">
        <v>14738</v>
      </c>
      <c r="P9405" t="s">
        <v>76736</v>
      </c>
      <c r="Q9405" t="s">
        <v>75044</v>
      </c>
      <c r="R9405" t="str">
        <f t="shared" si="292"/>
        <v>坊子</v>
      </c>
      <c r="S9405" t="str">
        <f t="shared" si="293"/>
        <v>0118</v>
      </c>
    </row>
    <row r="9406" spans="1:19">
      <c r="A9406" t="s">
        <v>76737</v>
      </c>
      <c r="B9406" s="31" t="s">
        <v>76738</v>
      </c>
      <c r="C9406" t="s">
        <v>49</v>
      </c>
      <c r="D9406" t="s">
        <v>76739</v>
      </c>
      <c r="E9406" t="s">
        <v>75107</v>
      </c>
      <c r="F9406" t="s">
        <v>76740</v>
      </c>
      <c r="G9406" t="s">
        <v>76741</v>
      </c>
      <c r="H9406" t="s">
        <v>76742</v>
      </c>
      <c r="I9406" t="s">
        <v>12119</v>
      </c>
      <c r="J9406" t="s">
        <v>7278</v>
      </c>
      <c r="K9406" t="s">
        <v>7279</v>
      </c>
      <c r="L9406" t="s">
        <v>105</v>
      </c>
      <c r="M9406" t="s">
        <v>5089</v>
      </c>
      <c r="N9406" t="s">
        <v>5451</v>
      </c>
      <c r="O9406" t="s">
        <v>7280</v>
      </c>
      <c r="P9406" t="s">
        <v>76743</v>
      </c>
      <c r="Q9406" t="s">
        <v>76744</v>
      </c>
      <c r="R9406" t="str">
        <f t="shared" si="292"/>
        <v>寿光</v>
      </c>
      <c r="S9406" t="str">
        <f t="shared" si="293"/>
        <v>0118</v>
      </c>
    </row>
    <row r="9407" spans="1:19">
      <c r="A9407" t="s">
        <v>76745</v>
      </c>
      <c r="B9407" s="31" t="s">
        <v>76746</v>
      </c>
      <c r="C9407" t="s">
        <v>49</v>
      </c>
      <c r="D9407" t="s">
        <v>76747</v>
      </c>
      <c r="E9407" t="s">
        <v>75107</v>
      </c>
      <c r="F9407" t="s">
        <v>76748</v>
      </c>
      <c r="G9407" t="s">
        <v>76749</v>
      </c>
      <c r="H9407" t="s">
        <v>76750</v>
      </c>
      <c r="I9407" t="s">
        <v>12119</v>
      </c>
      <c r="J9407" t="s">
        <v>8764</v>
      </c>
      <c r="K9407" t="s">
        <v>8765</v>
      </c>
      <c r="L9407" t="s">
        <v>375</v>
      </c>
      <c r="M9407" t="s">
        <v>7334</v>
      </c>
      <c r="N9407" t="s">
        <v>4972</v>
      </c>
      <c r="O9407" t="s">
        <v>8766</v>
      </c>
      <c r="P9407" t="s">
        <v>76751</v>
      </c>
      <c r="Q9407" t="s">
        <v>76752</v>
      </c>
      <c r="R9407" t="str">
        <f t="shared" si="292"/>
        <v>昌邑</v>
      </c>
      <c r="S9407" t="str">
        <f t="shared" si="293"/>
        <v>0118</v>
      </c>
    </row>
    <row r="9408" spans="1:19">
      <c r="A9408" t="s">
        <v>76753</v>
      </c>
      <c r="B9408" s="31" t="s">
        <v>76754</v>
      </c>
      <c r="C9408" t="s">
        <v>49</v>
      </c>
      <c r="D9408" t="s">
        <v>76755</v>
      </c>
      <c r="E9408" t="s">
        <v>75048</v>
      </c>
      <c r="F9408" t="s">
        <v>76756</v>
      </c>
      <c r="G9408" t="s">
        <v>76757</v>
      </c>
      <c r="H9408" t="s">
        <v>76758</v>
      </c>
      <c r="I9408" t="s">
        <v>12119</v>
      </c>
      <c r="J9408" t="s">
        <v>6782</v>
      </c>
      <c r="K9408" t="s">
        <v>6783</v>
      </c>
      <c r="L9408" t="s">
        <v>105</v>
      </c>
      <c r="M9408" t="s">
        <v>5224</v>
      </c>
      <c r="N9408" t="s">
        <v>4789</v>
      </c>
      <c r="O9408" t="s">
        <v>6784</v>
      </c>
      <c r="P9408" t="s">
        <v>76759</v>
      </c>
      <c r="Q9408" t="s">
        <v>75044</v>
      </c>
      <c r="R9408" t="str">
        <f t="shared" si="292"/>
        <v>寿光</v>
      </c>
      <c r="S9408" t="str">
        <f t="shared" si="293"/>
        <v>0118</v>
      </c>
    </row>
    <row r="9409" spans="1:19">
      <c r="A9409" t="s">
        <v>76760</v>
      </c>
      <c r="B9409" s="31" t="s">
        <v>76754</v>
      </c>
      <c r="C9409" t="s">
        <v>49</v>
      </c>
      <c r="D9409" t="s">
        <v>76761</v>
      </c>
      <c r="E9409" t="s">
        <v>75040</v>
      </c>
      <c r="F9409" t="s">
        <v>76762</v>
      </c>
      <c r="G9409" t="s">
        <v>76763</v>
      </c>
      <c r="H9409" t="s">
        <v>76764</v>
      </c>
      <c r="I9409" t="s">
        <v>4955</v>
      </c>
      <c r="J9409" t="s">
        <v>5462</v>
      </c>
      <c r="K9409" t="s">
        <v>5463</v>
      </c>
      <c r="L9409" t="s">
        <v>95</v>
      </c>
      <c r="M9409" t="s">
        <v>4844</v>
      </c>
      <c r="N9409" t="s">
        <v>16032</v>
      </c>
      <c r="O9409" t="s">
        <v>5464</v>
      </c>
      <c r="P9409" t="s">
        <v>76765</v>
      </c>
      <c r="Q9409" t="s">
        <v>21817</v>
      </c>
      <c r="R9409" t="str">
        <f t="shared" ref="R9409:R9472" si="294">IF(OR(LEFT(L9409,2)="高新"),"奎文",IF(LEFT(L9409,2)="峡山","坊子",IF(LEFT(L9409,2)="滨海","寒亭",LEFT(L9409,2))))</f>
        <v>安丘</v>
      </c>
      <c r="S9409" t="str">
        <f t="shared" ref="S9409:S9472" si="295">TEXT(B9409,"mmdd")</f>
        <v>0118</v>
      </c>
    </row>
    <row r="9410" spans="1:19">
      <c r="A9410" t="s">
        <v>76766</v>
      </c>
      <c r="B9410" s="31" t="s">
        <v>76767</v>
      </c>
      <c r="C9410" t="s">
        <v>49</v>
      </c>
      <c r="D9410" t="s">
        <v>76768</v>
      </c>
      <c r="E9410" t="s">
        <v>76769</v>
      </c>
      <c r="F9410" t="s">
        <v>76770</v>
      </c>
      <c r="G9410" t="s">
        <v>76771</v>
      </c>
      <c r="H9410" t="s">
        <v>76772</v>
      </c>
      <c r="I9410" t="s">
        <v>12119</v>
      </c>
      <c r="J9410" t="s">
        <v>5875</v>
      </c>
      <c r="K9410" t="s">
        <v>5876</v>
      </c>
      <c r="L9410" t="s">
        <v>50</v>
      </c>
      <c r="M9410" t="s">
        <v>5877</v>
      </c>
      <c r="N9410" t="s">
        <v>4972</v>
      </c>
      <c r="O9410" t="s">
        <v>5878</v>
      </c>
      <c r="P9410" t="s">
        <v>76773</v>
      </c>
      <c r="Q9410" t="s">
        <v>75044</v>
      </c>
      <c r="R9410" t="str">
        <f t="shared" si="294"/>
        <v>青州</v>
      </c>
      <c r="S9410" t="str">
        <f t="shared" si="295"/>
        <v>0118</v>
      </c>
    </row>
    <row r="9411" spans="1:19">
      <c r="A9411" t="s">
        <v>76774</v>
      </c>
      <c r="B9411" s="31" t="s">
        <v>76775</v>
      </c>
      <c r="C9411" t="s">
        <v>49</v>
      </c>
      <c r="D9411" t="s">
        <v>76776</v>
      </c>
      <c r="E9411" t="s">
        <v>75040</v>
      </c>
      <c r="F9411" t="s">
        <v>76777</v>
      </c>
      <c r="G9411" t="s">
        <v>76778</v>
      </c>
      <c r="H9411" t="s">
        <v>76779</v>
      </c>
      <c r="I9411" t="s">
        <v>4852</v>
      </c>
      <c r="J9411" t="s">
        <v>5743</v>
      </c>
      <c r="K9411" t="s">
        <v>5744</v>
      </c>
      <c r="L9411" t="s">
        <v>375</v>
      </c>
      <c r="M9411" t="s">
        <v>5745</v>
      </c>
      <c r="N9411" t="s">
        <v>5069</v>
      </c>
      <c r="O9411" t="s">
        <v>5746</v>
      </c>
      <c r="P9411" t="s">
        <v>76780</v>
      </c>
      <c r="Q9411" t="s">
        <v>76781</v>
      </c>
      <c r="R9411" t="str">
        <f t="shared" si="294"/>
        <v>昌邑</v>
      </c>
      <c r="S9411" t="str">
        <f t="shared" si="295"/>
        <v>0118</v>
      </c>
    </row>
    <row r="9412" spans="1:19">
      <c r="A9412" t="s">
        <v>76782</v>
      </c>
      <c r="B9412" s="31" t="s">
        <v>76783</v>
      </c>
      <c r="C9412" t="s">
        <v>49</v>
      </c>
      <c r="D9412" t="s">
        <v>76784</v>
      </c>
      <c r="E9412" t="s">
        <v>76785</v>
      </c>
      <c r="F9412" t="s">
        <v>76786</v>
      </c>
      <c r="G9412" t="s">
        <v>76787</v>
      </c>
      <c r="H9412" t="s">
        <v>76788</v>
      </c>
      <c r="I9412" t="s">
        <v>4785</v>
      </c>
      <c r="J9412" t="s">
        <v>10999</v>
      </c>
      <c r="K9412" t="s">
        <v>11000</v>
      </c>
      <c r="L9412" t="s">
        <v>237</v>
      </c>
      <c r="M9412" t="s">
        <v>5247</v>
      </c>
      <c r="N9412" t="s">
        <v>5451</v>
      </c>
      <c r="O9412" t="s">
        <v>11001</v>
      </c>
      <c r="P9412" t="s">
        <v>76789</v>
      </c>
      <c r="Q9412" t="s">
        <v>76790</v>
      </c>
      <c r="R9412" t="str">
        <f t="shared" si="294"/>
        <v>潍城</v>
      </c>
      <c r="S9412" t="str">
        <f t="shared" si="295"/>
        <v>0118</v>
      </c>
    </row>
    <row r="9413" spans="1:19">
      <c r="A9413" t="s">
        <v>76791</v>
      </c>
      <c r="B9413" s="31" t="s">
        <v>76792</v>
      </c>
      <c r="C9413" t="s">
        <v>49</v>
      </c>
      <c r="D9413" t="s">
        <v>76793</v>
      </c>
      <c r="E9413" t="s">
        <v>75040</v>
      </c>
      <c r="F9413" t="s">
        <v>76794</v>
      </c>
      <c r="G9413" t="s">
        <v>76795</v>
      </c>
      <c r="H9413" t="s">
        <v>76796</v>
      </c>
      <c r="I9413" t="s">
        <v>4828</v>
      </c>
      <c r="J9413" t="s">
        <v>6955</v>
      </c>
      <c r="K9413" t="s">
        <v>6956</v>
      </c>
      <c r="L9413" t="s">
        <v>114</v>
      </c>
      <c r="M9413" t="s">
        <v>5486</v>
      </c>
      <c r="N9413" t="s">
        <v>21047</v>
      </c>
      <c r="O9413" t="s">
        <v>6957</v>
      </c>
      <c r="P9413" t="s">
        <v>76797</v>
      </c>
      <c r="Q9413" t="s">
        <v>76798</v>
      </c>
      <c r="R9413" t="str">
        <f t="shared" si="294"/>
        <v>高密</v>
      </c>
      <c r="S9413" t="str">
        <f t="shared" si="295"/>
        <v>0118</v>
      </c>
    </row>
    <row r="9414" spans="1:19">
      <c r="A9414" t="s">
        <v>76799</v>
      </c>
      <c r="B9414" s="31" t="s">
        <v>76800</v>
      </c>
      <c r="C9414" t="s">
        <v>49</v>
      </c>
      <c r="D9414" t="s">
        <v>76801</v>
      </c>
      <c r="E9414" t="s">
        <v>75074</v>
      </c>
      <c r="F9414" t="s">
        <v>76802</v>
      </c>
      <c r="G9414" t="s">
        <v>76803</v>
      </c>
      <c r="H9414" t="s">
        <v>76804</v>
      </c>
      <c r="I9414" t="s">
        <v>4828</v>
      </c>
      <c r="J9414" t="s">
        <v>6009</v>
      </c>
      <c r="K9414" t="s">
        <v>6010</v>
      </c>
      <c r="L9414" t="s">
        <v>237</v>
      </c>
      <c r="M9414" t="s">
        <v>5247</v>
      </c>
      <c r="N9414" t="s">
        <v>4789</v>
      </c>
      <c r="O9414" t="s">
        <v>6011</v>
      </c>
      <c r="P9414" t="s">
        <v>76805</v>
      </c>
      <c r="Q9414" t="s">
        <v>75044</v>
      </c>
      <c r="R9414" t="str">
        <f t="shared" si="294"/>
        <v>潍城</v>
      </c>
      <c r="S9414" t="str">
        <f t="shared" si="295"/>
        <v>0118</v>
      </c>
    </row>
    <row r="9415" spans="1:19">
      <c r="A9415" t="s">
        <v>76806</v>
      </c>
      <c r="B9415" s="31" t="s">
        <v>76807</v>
      </c>
      <c r="C9415" t="s">
        <v>49</v>
      </c>
      <c r="D9415" t="s">
        <v>76808</v>
      </c>
      <c r="E9415" t="s">
        <v>75074</v>
      </c>
      <c r="F9415" t="s">
        <v>76809</v>
      </c>
      <c r="G9415" t="s">
        <v>76810</v>
      </c>
      <c r="H9415" t="s">
        <v>76811</v>
      </c>
      <c r="I9415" t="s">
        <v>4828</v>
      </c>
      <c r="J9415" t="s">
        <v>71240</v>
      </c>
      <c r="K9415" t="s">
        <v>71241</v>
      </c>
      <c r="L9415" t="s">
        <v>60</v>
      </c>
      <c r="M9415" t="s">
        <v>4774</v>
      </c>
      <c r="N9415" t="s">
        <v>4972</v>
      </c>
      <c r="O9415" t="s">
        <v>71242</v>
      </c>
      <c r="P9415" t="s">
        <v>76812</v>
      </c>
      <c r="Q9415" t="s">
        <v>75044</v>
      </c>
      <c r="R9415" t="str">
        <f t="shared" si="294"/>
        <v>奎文</v>
      </c>
      <c r="S9415" t="str">
        <f t="shared" si="295"/>
        <v>0118</v>
      </c>
    </row>
    <row r="9416" spans="1:19">
      <c r="A9416" t="s">
        <v>76813</v>
      </c>
      <c r="B9416" s="31" t="s">
        <v>76814</v>
      </c>
      <c r="C9416" t="s">
        <v>49</v>
      </c>
      <c r="D9416" t="s">
        <v>76815</v>
      </c>
      <c r="E9416" t="s">
        <v>75040</v>
      </c>
      <c r="F9416" t="s">
        <v>76816</v>
      </c>
      <c r="G9416" t="s">
        <v>76817</v>
      </c>
      <c r="H9416" t="s">
        <v>76818</v>
      </c>
      <c r="I9416" t="s">
        <v>4852</v>
      </c>
      <c r="J9416" t="s">
        <v>9472</v>
      </c>
      <c r="K9416" t="s">
        <v>9473</v>
      </c>
      <c r="L9416" t="s">
        <v>95</v>
      </c>
      <c r="M9416" t="s">
        <v>5757</v>
      </c>
      <c r="N9416" t="s">
        <v>5069</v>
      </c>
      <c r="O9416" t="s">
        <v>9474</v>
      </c>
      <c r="P9416" t="s">
        <v>76819</v>
      </c>
      <c r="Q9416" t="s">
        <v>76820</v>
      </c>
      <c r="R9416" t="str">
        <f t="shared" si="294"/>
        <v>安丘</v>
      </c>
      <c r="S9416" t="str">
        <f t="shared" si="295"/>
        <v>0118</v>
      </c>
    </row>
    <row r="9417" spans="1:19">
      <c r="A9417" t="s">
        <v>76821</v>
      </c>
      <c r="B9417" s="31" t="s">
        <v>76822</v>
      </c>
      <c r="C9417" t="s">
        <v>49</v>
      </c>
      <c r="D9417" t="s">
        <v>76823</v>
      </c>
      <c r="E9417" t="s">
        <v>75040</v>
      </c>
      <c r="F9417" t="s">
        <v>76824</v>
      </c>
      <c r="G9417" t="s">
        <v>76825</v>
      </c>
      <c r="H9417" t="s">
        <v>76826</v>
      </c>
      <c r="I9417" t="s">
        <v>5052</v>
      </c>
      <c r="J9417" t="s">
        <v>7655</v>
      </c>
      <c r="K9417" t="s">
        <v>7656</v>
      </c>
      <c r="L9417" t="s">
        <v>123</v>
      </c>
      <c r="M9417" t="s">
        <v>4994</v>
      </c>
      <c r="N9417" t="s">
        <v>4845</v>
      </c>
      <c r="O9417" t="s">
        <v>7657</v>
      </c>
      <c r="P9417" t="s">
        <v>76827</v>
      </c>
      <c r="Q9417" t="s">
        <v>75044</v>
      </c>
      <c r="R9417" t="str">
        <f t="shared" si="294"/>
        <v>诸城</v>
      </c>
      <c r="S9417" t="str">
        <f t="shared" si="295"/>
        <v>0118</v>
      </c>
    </row>
    <row r="9418" spans="1:19">
      <c r="A9418" t="s">
        <v>76828</v>
      </c>
      <c r="B9418" s="31" t="s">
        <v>76829</v>
      </c>
      <c r="C9418" t="s">
        <v>49</v>
      </c>
      <c r="D9418" t="s">
        <v>76830</v>
      </c>
      <c r="E9418" t="s">
        <v>75048</v>
      </c>
      <c r="F9418" t="s">
        <v>76831</v>
      </c>
      <c r="G9418" t="s">
        <v>76832</v>
      </c>
      <c r="H9418" t="s">
        <v>76833</v>
      </c>
      <c r="I9418" t="s">
        <v>12119</v>
      </c>
      <c r="J9418" t="s">
        <v>6664</v>
      </c>
      <c r="K9418" t="s">
        <v>6665</v>
      </c>
      <c r="L9418" t="s">
        <v>60</v>
      </c>
      <c r="M9418" t="s">
        <v>5511</v>
      </c>
      <c r="N9418" t="s">
        <v>5801</v>
      </c>
      <c r="O9418" t="s">
        <v>6666</v>
      </c>
      <c r="P9418" t="s">
        <v>76834</v>
      </c>
      <c r="Q9418" t="s">
        <v>76835</v>
      </c>
      <c r="R9418" t="str">
        <f t="shared" si="294"/>
        <v>奎文</v>
      </c>
      <c r="S9418" t="str">
        <f t="shared" si="295"/>
        <v>0118</v>
      </c>
    </row>
    <row r="9419" spans="1:19">
      <c r="A9419" t="s">
        <v>76836</v>
      </c>
      <c r="B9419" s="31" t="s">
        <v>76837</v>
      </c>
      <c r="C9419" t="s">
        <v>49</v>
      </c>
      <c r="D9419" t="s">
        <v>76838</v>
      </c>
      <c r="E9419" t="s">
        <v>75048</v>
      </c>
      <c r="F9419" t="s">
        <v>76839</v>
      </c>
      <c r="G9419" t="s">
        <v>76840</v>
      </c>
      <c r="H9419" t="s">
        <v>76841</v>
      </c>
      <c r="I9419" t="s">
        <v>12844</v>
      </c>
      <c r="J9419" t="s">
        <v>12549</v>
      </c>
      <c r="K9419" t="s">
        <v>12550</v>
      </c>
      <c r="L9419" t="s">
        <v>1136</v>
      </c>
      <c r="M9419" t="s">
        <v>5210</v>
      </c>
      <c r="N9419" t="s">
        <v>4905</v>
      </c>
      <c r="O9419" t="s">
        <v>12551</v>
      </c>
      <c r="P9419" t="s">
        <v>76842</v>
      </c>
      <c r="Q9419" t="s">
        <v>76843</v>
      </c>
      <c r="R9419" t="str">
        <f t="shared" si="294"/>
        <v>昌乐</v>
      </c>
      <c r="S9419" t="str">
        <f t="shared" si="295"/>
        <v>0118</v>
      </c>
    </row>
    <row r="9420" spans="1:19">
      <c r="A9420" t="s">
        <v>76844</v>
      </c>
      <c r="B9420" s="31" t="s">
        <v>76845</v>
      </c>
      <c r="C9420" t="s">
        <v>49</v>
      </c>
      <c r="D9420" t="s">
        <v>76846</v>
      </c>
      <c r="E9420" t="s">
        <v>75040</v>
      </c>
      <c r="F9420" t="s">
        <v>76847</v>
      </c>
      <c r="G9420" t="s">
        <v>76848</v>
      </c>
      <c r="H9420" t="s">
        <v>76849</v>
      </c>
      <c r="I9420" t="s">
        <v>4852</v>
      </c>
      <c r="J9420" t="s">
        <v>9386</v>
      </c>
      <c r="K9420" t="s">
        <v>9387</v>
      </c>
      <c r="L9420" t="s">
        <v>50</v>
      </c>
      <c r="M9420" t="s">
        <v>6207</v>
      </c>
      <c r="N9420" t="s">
        <v>5211</v>
      </c>
      <c r="O9420" t="s">
        <v>9388</v>
      </c>
      <c r="P9420" t="s">
        <v>76850</v>
      </c>
      <c r="Q9420" t="s">
        <v>76851</v>
      </c>
      <c r="R9420" t="str">
        <f t="shared" si="294"/>
        <v>青州</v>
      </c>
      <c r="S9420" t="str">
        <f t="shared" si="295"/>
        <v>0118</v>
      </c>
    </row>
    <row r="9421" spans="1:19">
      <c r="A9421" t="s">
        <v>76852</v>
      </c>
      <c r="B9421" s="31" t="s">
        <v>76853</v>
      </c>
      <c r="C9421" t="s">
        <v>49</v>
      </c>
      <c r="D9421" t="s">
        <v>76854</v>
      </c>
      <c r="E9421" t="s">
        <v>75074</v>
      </c>
      <c r="F9421" t="s">
        <v>76855</v>
      </c>
      <c r="G9421" t="s">
        <v>76856</v>
      </c>
      <c r="H9421" t="s">
        <v>76857</v>
      </c>
      <c r="I9421" t="s">
        <v>4813</v>
      </c>
      <c r="J9421" t="s">
        <v>23736</v>
      </c>
      <c r="K9421" t="s">
        <v>23737</v>
      </c>
      <c r="L9421" t="s">
        <v>114</v>
      </c>
      <c r="M9421" t="s">
        <v>20678</v>
      </c>
      <c r="N9421" t="s">
        <v>4789</v>
      </c>
      <c r="O9421" t="s">
        <v>23738</v>
      </c>
      <c r="P9421" t="s">
        <v>76858</v>
      </c>
      <c r="Q9421" t="s">
        <v>76859</v>
      </c>
      <c r="R9421" t="str">
        <f t="shared" si="294"/>
        <v>高密</v>
      </c>
      <c r="S9421" t="str">
        <f t="shared" si="295"/>
        <v>0118</v>
      </c>
    </row>
    <row r="9422" spans="1:19">
      <c r="A9422" t="s">
        <v>4729</v>
      </c>
      <c r="B9422" s="31" t="s">
        <v>76860</v>
      </c>
      <c r="C9422" t="s">
        <v>49</v>
      </c>
      <c r="D9422" t="s">
        <v>76861</v>
      </c>
      <c r="E9422" t="s">
        <v>75074</v>
      </c>
      <c r="F9422" t="s">
        <v>76862</v>
      </c>
      <c r="G9422" t="s">
        <v>4727</v>
      </c>
      <c r="H9422" t="s">
        <v>76863</v>
      </c>
      <c r="I9422" t="s">
        <v>4841</v>
      </c>
      <c r="J9422" t="s">
        <v>11618</v>
      </c>
      <c r="K9422" t="s">
        <v>11619</v>
      </c>
      <c r="L9422" t="s">
        <v>237</v>
      </c>
      <c r="M9422" t="s">
        <v>4868</v>
      </c>
      <c r="N9422" t="s">
        <v>75044</v>
      </c>
      <c r="O9422" t="s">
        <v>11620</v>
      </c>
      <c r="P9422" t="s">
        <v>76864</v>
      </c>
      <c r="Q9422" t="s">
        <v>75044</v>
      </c>
      <c r="R9422" t="str">
        <f t="shared" si="294"/>
        <v>潍城</v>
      </c>
      <c r="S9422" t="str">
        <f t="shared" si="295"/>
        <v>0118</v>
      </c>
    </row>
    <row r="9423" spans="1:19">
      <c r="A9423" t="s">
        <v>76865</v>
      </c>
      <c r="B9423" s="31" t="s">
        <v>76866</v>
      </c>
      <c r="C9423" t="s">
        <v>49</v>
      </c>
      <c r="D9423" t="s">
        <v>76867</v>
      </c>
      <c r="E9423" t="s">
        <v>75048</v>
      </c>
      <c r="F9423" t="s">
        <v>76868</v>
      </c>
      <c r="G9423" t="s">
        <v>76869</v>
      </c>
      <c r="H9423" t="s">
        <v>76870</v>
      </c>
      <c r="I9423" t="s">
        <v>12119</v>
      </c>
      <c r="J9423" t="s">
        <v>8015</v>
      </c>
      <c r="K9423" t="s">
        <v>8016</v>
      </c>
      <c r="L9423" t="s">
        <v>105</v>
      </c>
      <c r="M9423" t="s">
        <v>5197</v>
      </c>
      <c r="N9423" t="s">
        <v>4789</v>
      </c>
      <c r="O9423" t="s">
        <v>8017</v>
      </c>
      <c r="P9423" t="s">
        <v>76871</v>
      </c>
      <c r="Q9423" t="s">
        <v>76872</v>
      </c>
      <c r="R9423" t="str">
        <f t="shared" si="294"/>
        <v>寿光</v>
      </c>
      <c r="S9423" t="str">
        <f t="shared" si="295"/>
        <v>0118</v>
      </c>
    </row>
    <row r="9424" spans="1:19">
      <c r="A9424" t="s">
        <v>76873</v>
      </c>
      <c r="B9424" s="31" t="s">
        <v>76874</v>
      </c>
      <c r="C9424" t="s">
        <v>49</v>
      </c>
      <c r="D9424" t="s">
        <v>76875</v>
      </c>
      <c r="E9424" t="s">
        <v>76876</v>
      </c>
      <c r="F9424" t="s">
        <v>76877</v>
      </c>
      <c r="G9424" t="s">
        <v>76878</v>
      </c>
      <c r="H9424" t="s">
        <v>76879</v>
      </c>
      <c r="I9424" t="s">
        <v>4852</v>
      </c>
      <c r="J9424" t="s">
        <v>6122</v>
      </c>
      <c r="K9424" t="s">
        <v>6123</v>
      </c>
      <c r="L9424" t="s">
        <v>50</v>
      </c>
      <c r="M9424" t="s">
        <v>5721</v>
      </c>
      <c r="N9424" t="s">
        <v>7558</v>
      </c>
      <c r="O9424" t="s">
        <v>6124</v>
      </c>
      <c r="P9424" t="s">
        <v>76880</v>
      </c>
      <c r="Q9424" t="s">
        <v>76881</v>
      </c>
      <c r="R9424" t="str">
        <f t="shared" si="294"/>
        <v>青州</v>
      </c>
      <c r="S9424" t="str">
        <f t="shared" si="295"/>
        <v>0118</v>
      </c>
    </row>
    <row r="9425" spans="1:19">
      <c r="A9425" t="s">
        <v>76882</v>
      </c>
      <c r="B9425" s="31" t="s">
        <v>76883</v>
      </c>
      <c r="C9425" t="s">
        <v>49</v>
      </c>
      <c r="D9425" t="s">
        <v>76884</v>
      </c>
      <c r="E9425" t="s">
        <v>75040</v>
      </c>
      <c r="F9425" t="s">
        <v>76885</v>
      </c>
      <c r="G9425" t="s">
        <v>76886</v>
      </c>
      <c r="H9425" t="s">
        <v>76887</v>
      </c>
      <c r="I9425" t="s">
        <v>5541</v>
      </c>
      <c r="J9425" t="s">
        <v>33095</v>
      </c>
      <c r="K9425" t="s">
        <v>33096</v>
      </c>
      <c r="L9425" t="s">
        <v>50</v>
      </c>
      <c r="M9425" t="s">
        <v>6207</v>
      </c>
      <c r="N9425" t="s">
        <v>4789</v>
      </c>
      <c r="O9425" t="s">
        <v>33097</v>
      </c>
      <c r="P9425" t="s">
        <v>76888</v>
      </c>
      <c r="Q9425" t="s">
        <v>76889</v>
      </c>
      <c r="R9425" t="str">
        <f t="shared" si="294"/>
        <v>青州</v>
      </c>
      <c r="S9425" t="str">
        <f t="shared" si="295"/>
        <v>0118</v>
      </c>
    </row>
    <row r="9426" spans="1:19">
      <c r="A9426" t="s">
        <v>76890</v>
      </c>
      <c r="B9426" s="31" t="s">
        <v>76891</v>
      </c>
      <c r="C9426" t="s">
        <v>49</v>
      </c>
      <c r="D9426" t="s">
        <v>76892</v>
      </c>
      <c r="E9426" t="s">
        <v>76893</v>
      </c>
      <c r="F9426" t="s">
        <v>76894</v>
      </c>
      <c r="G9426" t="s">
        <v>76895</v>
      </c>
      <c r="H9426" t="s">
        <v>76896</v>
      </c>
      <c r="I9426" t="s">
        <v>5461</v>
      </c>
      <c r="J9426" t="s">
        <v>12715</v>
      </c>
      <c r="K9426" t="s">
        <v>12716</v>
      </c>
      <c r="L9426" t="s">
        <v>123</v>
      </c>
      <c r="M9426" t="s">
        <v>7767</v>
      </c>
      <c r="N9426" t="s">
        <v>4845</v>
      </c>
      <c r="O9426" t="s">
        <v>12717</v>
      </c>
      <c r="P9426" t="s">
        <v>76897</v>
      </c>
      <c r="Q9426" t="s">
        <v>76898</v>
      </c>
      <c r="R9426" t="str">
        <f t="shared" si="294"/>
        <v>诸城</v>
      </c>
      <c r="S9426" t="str">
        <f t="shared" si="295"/>
        <v>0118</v>
      </c>
    </row>
    <row r="9427" spans="1:19">
      <c r="A9427" t="s">
        <v>76899</v>
      </c>
      <c r="B9427" s="31" t="s">
        <v>76900</v>
      </c>
      <c r="C9427" t="s">
        <v>49</v>
      </c>
      <c r="D9427" t="s">
        <v>76901</v>
      </c>
      <c r="E9427" t="s">
        <v>75074</v>
      </c>
      <c r="F9427" t="s">
        <v>76902</v>
      </c>
      <c r="G9427" t="s">
        <v>76903</v>
      </c>
      <c r="H9427" t="s">
        <v>76904</v>
      </c>
      <c r="I9427" t="s">
        <v>5052</v>
      </c>
      <c r="J9427" t="s">
        <v>5473</v>
      </c>
      <c r="K9427" t="s">
        <v>5474</v>
      </c>
      <c r="L9427" t="s">
        <v>86</v>
      </c>
      <c r="M9427" t="s">
        <v>5099</v>
      </c>
      <c r="N9427" t="s">
        <v>4972</v>
      </c>
      <c r="O9427" t="s">
        <v>5475</v>
      </c>
      <c r="P9427" t="s">
        <v>76905</v>
      </c>
      <c r="Q9427" t="s">
        <v>75044</v>
      </c>
      <c r="R9427" t="str">
        <f t="shared" si="294"/>
        <v>坊子</v>
      </c>
      <c r="S9427" t="str">
        <f t="shared" si="295"/>
        <v>0118</v>
      </c>
    </row>
    <row r="9428" spans="1:19">
      <c r="A9428" t="s">
        <v>76906</v>
      </c>
      <c r="B9428" s="31" t="s">
        <v>76907</v>
      </c>
      <c r="C9428" t="s">
        <v>49</v>
      </c>
      <c r="D9428" t="s">
        <v>76908</v>
      </c>
      <c r="E9428" t="s">
        <v>76785</v>
      </c>
      <c r="F9428" t="s">
        <v>76909</v>
      </c>
      <c r="G9428" t="s">
        <v>76910</v>
      </c>
      <c r="H9428" t="s">
        <v>76911</v>
      </c>
      <c r="I9428" t="s">
        <v>5327</v>
      </c>
      <c r="J9428" t="s">
        <v>10237</v>
      </c>
      <c r="K9428" t="s">
        <v>10238</v>
      </c>
      <c r="L9428" t="s">
        <v>1136</v>
      </c>
      <c r="M9428" t="s">
        <v>7095</v>
      </c>
      <c r="N9428" t="s">
        <v>5619</v>
      </c>
      <c r="O9428" t="s">
        <v>10239</v>
      </c>
      <c r="P9428" t="s">
        <v>76912</v>
      </c>
      <c r="Q9428" t="s">
        <v>76913</v>
      </c>
      <c r="R9428" t="str">
        <f t="shared" si="294"/>
        <v>昌乐</v>
      </c>
      <c r="S9428" t="str">
        <f t="shared" si="295"/>
        <v>0118</v>
      </c>
    </row>
    <row r="9429" spans="1:19">
      <c r="A9429" t="s">
        <v>76914</v>
      </c>
      <c r="B9429" s="31" t="s">
        <v>76915</v>
      </c>
      <c r="C9429" t="s">
        <v>49</v>
      </c>
      <c r="D9429" t="s">
        <v>76916</v>
      </c>
      <c r="E9429" t="s">
        <v>75040</v>
      </c>
      <c r="F9429" t="s">
        <v>76917</v>
      </c>
      <c r="G9429" t="s">
        <v>76918</v>
      </c>
      <c r="H9429" t="s">
        <v>76919</v>
      </c>
      <c r="I9429" t="s">
        <v>5052</v>
      </c>
      <c r="J9429" t="s">
        <v>7332</v>
      </c>
      <c r="K9429" t="s">
        <v>7333</v>
      </c>
      <c r="L9429" t="s">
        <v>375</v>
      </c>
      <c r="M9429" t="s">
        <v>7334</v>
      </c>
      <c r="N9429" t="s">
        <v>4972</v>
      </c>
      <c r="O9429" t="s">
        <v>7335</v>
      </c>
      <c r="P9429" t="s">
        <v>76920</v>
      </c>
      <c r="Q9429" t="s">
        <v>76921</v>
      </c>
      <c r="R9429" t="str">
        <f t="shared" si="294"/>
        <v>昌邑</v>
      </c>
      <c r="S9429" t="str">
        <f t="shared" si="295"/>
        <v>0118</v>
      </c>
    </row>
    <row r="9430" spans="1:19">
      <c r="A9430" t="s">
        <v>76922</v>
      </c>
      <c r="B9430" s="31" t="s">
        <v>76923</v>
      </c>
      <c r="C9430" t="s">
        <v>49</v>
      </c>
      <c r="D9430" t="s">
        <v>76924</v>
      </c>
      <c r="E9430" t="s">
        <v>75074</v>
      </c>
      <c r="F9430" t="s">
        <v>76925</v>
      </c>
      <c r="G9430" t="s">
        <v>76926</v>
      </c>
      <c r="H9430" t="s">
        <v>76927</v>
      </c>
      <c r="I9430" t="s">
        <v>4771</v>
      </c>
      <c r="J9430" t="s">
        <v>7941</v>
      </c>
      <c r="K9430" t="s">
        <v>7942</v>
      </c>
      <c r="L9430" t="s">
        <v>60</v>
      </c>
      <c r="M9430" t="s">
        <v>5511</v>
      </c>
      <c r="N9430" t="s">
        <v>5030</v>
      </c>
      <c r="O9430" t="s">
        <v>7943</v>
      </c>
      <c r="P9430" t="s">
        <v>76928</v>
      </c>
      <c r="Q9430" t="s">
        <v>76929</v>
      </c>
      <c r="R9430" t="str">
        <f t="shared" si="294"/>
        <v>奎文</v>
      </c>
      <c r="S9430" t="str">
        <f t="shared" si="295"/>
        <v>0118</v>
      </c>
    </row>
    <row r="9431" spans="1:19">
      <c r="A9431" t="s">
        <v>76930</v>
      </c>
      <c r="B9431" s="31" t="s">
        <v>76931</v>
      </c>
      <c r="C9431" t="s">
        <v>49</v>
      </c>
      <c r="D9431" t="s">
        <v>76932</v>
      </c>
      <c r="E9431" t="s">
        <v>75074</v>
      </c>
      <c r="F9431" t="s">
        <v>76933</v>
      </c>
      <c r="G9431" t="s">
        <v>76934</v>
      </c>
      <c r="H9431" t="s">
        <v>76935</v>
      </c>
      <c r="I9431" t="s">
        <v>4828</v>
      </c>
      <c r="J9431" t="s">
        <v>5374</v>
      </c>
      <c r="K9431" t="s">
        <v>5375</v>
      </c>
      <c r="L9431" t="s">
        <v>105</v>
      </c>
      <c r="M9431" t="s">
        <v>5376</v>
      </c>
      <c r="N9431" t="s">
        <v>5056</v>
      </c>
      <c r="O9431" t="s">
        <v>5377</v>
      </c>
      <c r="P9431" t="s">
        <v>76936</v>
      </c>
      <c r="Q9431" t="s">
        <v>75044</v>
      </c>
      <c r="R9431" t="str">
        <f t="shared" si="294"/>
        <v>寿光</v>
      </c>
      <c r="S9431" t="str">
        <f t="shared" si="295"/>
        <v>0118</v>
      </c>
    </row>
    <row r="9432" spans="1:19">
      <c r="A9432" t="s">
        <v>76937</v>
      </c>
      <c r="B9432" s="31" t="s">
        <v>76938</v>
      </c>
      <c r="C9432" t="s">
        <v>49</v>
      </c>
      <c r="D9432" t="s">
        <v>76939</v>
      </c>
      <c r="E9432" t="s">
        <v>75040</v>
      </c>
      <c r="F9432" t="s">
        <v>76940</v>
      </c>
      <c r="G9432" t="s">
        <v>76941</v>
      </c>
      <c r="H9432" t="s">
        <v>76942</v>
      </c>
      <c r="I9432" t="s">
        <v>5461</v>
      </c>
      <c r="J9432" t="s">
        <v>5418</v>
      </c>
      <c r="K9432" t="s">
        <v>5419</v>
      </c>
      <c r="L9432" t="s">
        <v>60</v>
      </c>
      <c r="M9432" t="s">
        <v>5420</v>
      </c>
      <c r="N9432" t="s">
        <v>5296</v>
      </c>
      <c r="O9432" t="s">
        <v>5422</v>
      </c>
      <c r="P9432" t="s">
        <v>76943</v>
      </c>
      <c r="Q9432" t="s">
        <v>76944</v>
      </c>
      <c r="R9432" t="str">
        <f t="shared" si="294"/>
        <v>奎文</v>
      </c>
      <c r="S9432" t="str">
        <f t="shared" si="295"/>
        <v>0118</v>
      </c>
    </row>
    <row r="9433" spans="1:19">
      <c r="A9433" t="s">
        <v>76945</v>
      </c>
      <c r="B9433" s="31" t="s">
        <v>76946</v>
      </c>
      <c r="C9433" t="s">
        <v>49</v>
      </c>
      <c r="D9433" t="s">
        <v>76947</v>
      </c>
      <c r="E9433" t="s">
        <v>75048</v>
      </c>
      <c r="F9433" t="s">
        <v>76948</v>
      </c>
      <c r="G9433" t="s">
        <v>76949</v>
      </c>
      <c r="H9433" t="s">
        <v>76950</v>
      </c>
      <c r="I9433" t="s">
        <v>12119</v>
      </c>
      <c r="J9433" t="s">
        <v>8081</v>
      </c>
      <c r="K9433" t="s">
        <v>42502</v>
      </c>
      <c r="L9433" t="s">
        <v>105</v>
      </c>
      <c r="M9433" t="s">
        <v>5133</v>
      </c>
      <c r="N9433" t="s">
        <v>75044</v>
      </c>
      <c r="O9433" t="s">
        <v>8083</v>
      </c>
      <c r="P9433" t="s">
        <v>76951</v>
      </c>
      <c r="Q9433" t="s">
        <v>76952</v>
      </c>
      <c r="R9433" t="str">
        <f t="shared" si="294"/>
        <v>寿光</v>
      </c>
      <c r="S9433" t="str">
        <f t="shared" si="295"/>
        <v>0118</v>
      </c>
    </row>
    <row r="9434" spans="1:19">
      <c r="A9434" t="s">
        <v>76953</v>
      </c>
      <c r="B9434" s="31" t="s">
        <v>76954</v>
      </c>
      <c r="C9434" t="s">
        <v>49</v>
      </c>
      <c r="D9434" t="s">
        <v>76955</v>
      </c>
      <c r="E9434" t="s">
        <v>76956</v>
      </c>
      <c r="F9434" t="s">
        <v>76957</v>
      </c>
      <c r="G9434" t="s">
        <v>76958</v>
      </c>
      <c r="H9434" t="s">
        <v>76959</v>
      </c>
      <c r="I9434" t="s">
        <v>12119</v>
      </c>
      <c r="J9434" t="s">
        <v>46354</v>
      </c>
      <c r="K9434" t="s">
        <v>46355</v>
      </c>
      <c r="L9434" t="s">
        <v>114</v>
      </c>
      <c r="M9434" t="s">
        <v>5486</v>
      </c>
      <c r="N9434" t="s">
        <v>5699</v>
      </c>
      <c r="O9434" t="s">
        <v>46356</v>
      </c>
      <c r="P9434" t="s">
        <v>76960</v>
      </c>
      <c r="Q9434" t="s">
        <v>76961</v>
      </c>
      <c r="R9434" t="str">
        <f t="shared" si="294"/>
        <v>高密</v>
      </c>
      <c r="S9434" t="str">
        <f t="shared" si="295"/>
        <v>0118</v>
      </c>
    </row>
    <row r="9435" spans="1:19">
      <c r="A9435" t="s">
        <v>76962</v>
      </c>
      <c r="B9435" s="31" t="s">
        <v>76963</v>
      </c>
      <c r="C9435" t="s">
        <v>49</v>
      </c>
      <c r="D9435" t="s">
        <v>76964</v>
      </c>
      <c r="E9435" t="s">
        <v>76956</v>
      </c>
      <c r="F9435" t="s">
        <v>76965</v>
      </c>
      <c r="G9435" t="s">
        <v>76966</v>
      </c>
      <c r="H9435" t="s">
        <v>76967</v>
      </c>
      <c r="I9435" t="s">
        <v>12119</v>
      </c>
      <c r="J9435" t="s">
        <v>25223</v>
      </c>
      <c r="K9435" t="s">
        <v>25224</v>
      </c>
      <c r="L9435" t="s">
        <v>95</v>
      </c>
      <c r="M9435" t="s">
        <v>4958</v>
      </c>
      <c r="N9435" t="s">
        <v>5005</v>
      </c>
      <c r="O9435" t="s">
        <v>25225</v>
      </c>
      <c r="P9435" t="s">
        <v>76968</v>
      </c>
      <c r="Q9435" t="s">
        <v>75044</v>
      </c>
      <c r="R9435" t="str">
        <f t="shared" si="294"/>
        <v>安丘</v>
      </c>
      <c r="S9435" t="str">
        <f t="shared" si="295"/>
        <v>0118</v>
      </c>
    </row>
    <row r="9436" spans="1:19">
      <c r="A9436" t="s">
        <v>76969</v>
      </c>
      <c r="B9436" s="31" t="s">
        <v>76970</v>
      </c>
      <c r="C9436" t="s">
        <v>49</v>
      </c>
      <c r="D9436" t="s">
        <v>76971</v>
      </c>
      <c r="E9436" t="s">
        <v>75048</v>
      </c>
      <c r="F9436" t="s">
        <v>76972</v>
      </c>
      <c r="G9436" t="s">
        <v>76973</v>
      </c>
      <c r="H9436" t="s">
        <v>76974</v>
      </c>
      <c r="I9436" t="s">
        <v>12119</v>
      </c>
      <c r="J9436" t="s">
        <v>6955</v>
      </c>
      <c r="K9436" t="s">
        <v>6956</v>
      </c>
      <c r="L9436" t="s">
        <v>114</v>
      </c>
      <c r="M9436" t="s">
        <v>5486</v>
      </c>
      <c r="N9436" t="s">
        <v>21047</v>
      </c>
      <c r="O9436" t="s">
        <v>6957</v>
      </c>
      <c r="P9436" t="s">
        <v>76975</v>
      </c>
      <c r="Q9436" t="s">
        <v>76976</v>
      </c>
      <c r="R9436" t="str">
        <f t="shared" si="294"/>
        <v>高密</v>
      </c>
      <c r="S9436" t="str">
        <f t="shared" si="295"/>
        <v>0118</v>
      </c>
    </row>
    <row r="9437" spans="1:19">
      <c r="A9437" t="s">
        <v>76977</v>
      </c>
      <c r="B9437" s="31" t="s">
        <v>76978</v>
      </c>
      <c r="C9437" t="s">
        <v>49</v>
      </c>
      <c r="D9437" t="s">
        <v>76979</v>
      </c>
      <c r="E9437" t="s">
        <v>75040</v>
      </c>
      <c r="F9437" t="s">
        <v>76980</v>
      </c>
      <c r="G9437" t="s">
        <v>76981</v>
      </c>
      <c r="H9437" t="s">
        <v>76982</v>
      </c>
      <c r="I9437" t="s">
        <v>6888</v>
      </c>
      <c r="J9437" t="s">
        <v>7556</v>
      </c>
      <c r="K9437" t="s">
        <v>7557</v>
      </c>
      <c r="L9437" t="s">
        <v>237</v>
      </c>
      <c r="M9437" t="s">
        <v>4971</v>
      </c>
      <c r="N9437" t="s">
        <v>7558</v>
      </c>
      <c r="O9437" t="s">
        <v>7559</v>
      </c>
      <c r="P9437" t="s">
        <v>76983</v>
      </c>
      <c r="Q9437" t="s">
        <v>75044</v>
      </c>
      <c r="R9437" t="str">
        <f t="shared" si="294"/>
        <v>潍城</v>
      </c>
      <c r="S9437" t="str">
        <f t="shared" si="295"/>
        <v>0118</v>
      </c>
    </row>
    <row r="9438" spans="1:19">
      <c r="A9438" t="s">
        <v>76984</v>
      </c>
      <c r="B9438" s="31" t="s">
        <v>76985</v>
      </c>
      <c r="C9438" t="s">
        <v>49</v>
      </c>
      <c r="D9438" t="s">
        <v>76986</v>
      </c>
      <c r="E9438" t="s">
        <v>76987</v>
      </c>
      <c r="F9438" t="s">
        <v>76988</v>
      </c>
      <c r="G9438" t="s">
        <v>76989</v>
      </c>
      <c r="H9438" t="s">
        <v>76990</v>
      </c>
      <c r="I9438" t="s">
        <v>4955</v>
      </c>
      <c r="J9438" t="s">
        <v>5122</v>
      </c>
      <c r="K9438" t="s">
        <v>5123</v>
      </c>
      <c r="L9438" t="s">
        <v>75044</v>
      </c>
      <c r="M9438" t="s">
        <v>75044</v>
      </c>
      <c r="N9438" t="s">
        <v>7881</v>
      </c>
      <c r="O9438" t="s">
        <v>5124</v>
      </c>
      <c r="P9438" t="s">
        <v>75044</v>
      </c>
      <c r="Q9438" t="s">
        <v>75044</v>
      </c>
      <c r="R9438" t="str">
        <f t="shared" si="294"/>
        <v/>
      </c>
      <c r="S9438" t="str">
        <f t="shared" si="295"/>
        <v>0118</v>
      </c>
    </row>
    <row r="9439" spans="1:19">
      <c r="A9439" t="s">
        <v>76991</v>
      </c>
      <c r="B9439" s="31" t="s">
        <v>76992</v>
      </c>
      <c r="C9439" t="s">
        <v>49</v>
      </c>
      <c r="D9439" t="s">
        <v>76993</v>
      </c>
      <c r="E9439" t="s">
        <v>75107</v>
      </c>
      <c r="F9439" t="s">
        <v>76994</v>
      </c>
      <c r="G9439" t="s">
        <v>76995</v>
      </c>
      <c r="H9439" t="s">
        <v>76996</v>
      </c>
      <c r="I9439" t="s">
        <v>12757</v>
      </c>
      <c r="J9439" t="s">
        <v>5636</v>
      </c>
      <c r="K9439" t="s">
        <v>5720</v>
      </c>
      <c r="L9439" t="s">
        <v>50</v>
      </c>
      <c r="M9439" t="s">
        <v>5721</v>
      </c>
      <c r="N9439" t="s">
        <v>4892</v>
      </c>
      <c r="O9439" t="s">
        <v>5722</v>
      </c>
      <c r="P9439" t="s">
        <v>76997</v>
      </c>
      <c r="Q9439" t="s">
        <v>76998</v>
      </c>
      <c r="R9439" t="str">
        <f t="shared" si="294"/>
        <v>青州</v>
      </c>
      <c r="S9439" t="str">
        <f t="shared" si="295"/>
        <v>0118</v>
      </c>
    </row>
    <row r="9440" spans="1:19">
      <c r="A9440" t="s">
        <v>76999</v>
      </c>
      <c r="B9440" s="31" t="s">
        <v>77000</v>
      </c>
      <c r="C9440" t="s">
        <v>49</v>
      </c>
      <c r="D9440" t="s">
        <v>77001</v>
      </c>
      <c r="E9440" t="s">
        <v>77002</v>
      </c>
      <c r="F9440" t="s">
        <v>77003</v>
      </c>
      <c r="G9440" t="s">
        <v>77004</v>
      </c>
      <c r="H9440" t="s">
        <v>77005</v>
      </c>
      <c r="I9440" t="s">
        <v>8162</v>
      </c>
      <c r="J9440" t="s">
        <v>5122</v>
      </c>
      <c r="K9440" t="s">
        <v>5123</v>
      </c>
      <c r="L9440" t="s">
        <v>75044</v>
      </c>
      <c r="M9440" t="s">
        <v>75044</v>
      </c>
      <c r="N9440" t="s">
        <v>4959</v>
      </c>
      <c r="O9440" t="s">
        <v>5124</v>
      </c>
      <c r="P9440" t="s">
        <v>75044</v>
      </c>
      <c r="Q9440" t="s">
        <v>75044</v>
      </c>
      <c r="R9440" t="str">
        <f t="shared" si="294"/>
        <v/>
      </c>
      <c r="S9440" t="str">
        <f t="shared" si="295"/>
        <v>0118</v>
      </c>
    </row>
    <row r="9441" spans="1:19">
      <c r="A9441" t="s">
        <v>77006</v>
      </c>
      <c r="B9441" s="31" t="s">
        <v>77007</v>
      </c>
      <c r="C9441" t="s">
        <v>49</v>
      </c>
      <c r="D9441" t="s">
        <v>77008</v>
      </c>
      <c r="E9441" t="s">
        <v>75048</v>
      </c>
      <c r="F9441" t="s">
        <v>77009</v>
      </c>
      <c r="G9441" t="s">
        <v>77010</v>
      </c>
      <c r="H9441" t="s">
        <v>77011</v>
      </c>
      <c r="I9441" t="s">
        <v>12119</v>
      </c>
      <c r="J9441" t="s">
        <v>10316</v>
      </c>
      <c r="K9441" t="s">
        <v>10317</v>
      </c>
      <c r="L9441" t="s">
        <v>262</v>
      </c>
      <c r="M9441" t="s">
        <v>10318</v>
      </c>
      <c r="N9441" t="s">
        <v>5421</v>
      </c>
      <c r="O9441" t="s">
        <v>10319</v>
      </c>
      <c r="P9441" t="s">
        <v>75044</v>
      </c>
      <c r="Q9441" t="s">
        <v>77012</v>
      </c>
      <c r="R9441" t="str">
        <f t="shared" si="294"/>
        <v>寒亭</v>
      </c>
      <c r="S9441" t="str">
        <f t="shared" si="295"/>
        <v>0118</v>
      </c>
    </row>
    <row r="9442" spans="1:19">
      <c r="A9442" t="s">
        <v>77013</v>
      </c>
      <c r="B9442" s="31" t="s">
        <v>77014</v>
      </c>
      <c r="C9442" t="s">
        <v>49</v>
      </c>
      <c r="D9442" t="s">
        <v>77015</v>
      </c>
      <c r="E9442" t="s">
        <v>75040</v>
      </c>
      <c r="F9442" t="s">
        <v>77016</v>
      </c>
      <c r="G9442" t="s">
        <v>77017</v>
      </c>
      <c r="H9442" t="s">
        <v>77018</v>
      </c>
      <c r="I9442" t="s">
        <v>5541</v>
      </c>
      <c r="J9442" t="s">
        <v>7996</v>
      </c>
      <c r="K9442" t="s">
        <v>7997</v>
      </c>
      <c r="L9442" t="s">
        <v>237</v>
      </c>
      <c r="M9442" t="s">
        <v>4788</v>
      </c>
      <c r="N9442" t="s">
        <v>4892</v>
      </c>
      <c r="O9442" t="s">
        <v>7998</v>
      </c>
      <c r="P9442" t="s">
        <v>77019</v>
      </c>
      <c r="Q9442" t="s">
        <v>77020</v>
      </c>
      <c r="R9442" t="str">
        <f t="shared" si="294"/>
        <v>潍城</v>
      </c>
      <c r="S9442" t="str">
        <f t="shared" si="295"/>
        <v>0118</v>
      </c>
    </row>
    <row r="9443" spans="1:19">
      <c r="A9443" t="s">
        <v>77021</v>
      </c>
      <c r="B9443" s="31" t="s">
        <v>77022</v>
      </c>
      <c r="C9443" t="s">
        <v>49</v>
      </c>
      <c r="D9443" t="s">
        <v>77023</v>
      </c>
      <c r="E9443" t="s">
        <v>75074</v>
      </c>
      <c r="F9443" t="s">
        <v>77024</v>
      </c>
      <c r="G9443" t="s">
        <v>77025</v>
      </c>
      <c r="H9443" t="s">
        <v>77026</v>
      </c>
      <c r="I9443" t="s">
        <v>4785</v>
      </c>
      <c r="J9443" t="s">
        <v>10035</v>
      </c>
      <c r="K9443" t="s">
        <v>10036</v>
      </c>
      <c r="L9443" t="s">
        <v>1136</v>
      </c>
      <c r="M9443" t="s">
        <v>8945</v>
      </c>
      <c r="N9443" t="s">
        <v>6308</v>
      </c>
      <c r="O9443" t="s">
        <v>10037</v>
      </c>
      <c r="P9443" t="s">
        <v>77027</v>
      </c>
      <c r="Q9443" t="s">
        <v>75044</v>
      </c>
      <c r="R9443" t="str">
        <f t="shared" si="294"/>
        <v>昌乐</v>
      </c>
      <c r="S9443" t="str">
        <f t="shared" si="295"/>
        <v>0118</v>
      </c>
    </row>
    <row r="9444" spans="1:19">
      <c r="A9444" t="s">
        <v>77028</v>
      </c>
      <c r="B9444" s="31" t="s">
        <v>77029</v>
      </c>
      <c r="C9444" t="s">
        <v>49</v>
      </c>
      <c r="D9444" t="s">
        <v>77030</v>
      </c>
      <c r="E9444" t="s">
        <v>75040</v>
      </c>
      <c r="F9444" t="s">
        <v>77031</v>
      </c>
      <c r="G9444" t="s">
        <v>77032</v>
      </c>
      <c r="H9444" t="s">
        <v>77033</v>
      </c>
      <c r="I9444" t="s">
        <v>4828</v>
      </c>
      <c r="J9444" t="s">
        <v>8305</v>
      </c>
      <c r="K9444" t="s">
        <v>8306</v>
      </c>
      <c r="L9444" t="s">
        <v>60</v>
      </c>
      <c r="M9444" t="s">
        <v>5511</v>
      </c>
      <c r="N9444" t="s">
        <v>5056</v>
      </c>
      <c r="O9444" t="s">
        <v>8307</v>
      </c>
      <c r="P9444" t="s">
        <v>77034</v>
      </c>
      <c r="Q9444" t="s">
        <v>77035</v>
      </c>
      <c r="R9444" t="str">
        <f t="shared" si="294"/>
        <v>奎文</v>
      </c>
      <c r="S9444" t="str">
        <f t="shared" si="295"/>
        <v>0118</v>
      </c>
    </row>
    <row r="9445" spans="1:19">
      <c r="A9445" t="s">
        <v>77036</v>
      </c>
      <c r="B9445" s="31" t="s">
        <v>77037</v>
      </c>
      <c r="C9445" t="s">
        <v>49</v>
      </c>
      <c r="D9445" t="s">
        <v>77038</v>
      </c>
      <c r="E9445" t="s">
        <v>77039</v>
      </c>
      <c r="F9445" t="s">
        <v>77040</v>
      </c>
      <c r="G9445" t="s">
        <v>77041</v>
      </c>
      <c r="H9445" t="s">
        <v>77042</v>
      </c>
      <c r="I9445" t="s">
        <v>4852</v>
      </c>
      <c r="J9445" t="s">
        <v>5743</v>
      </c>
      <c r="K9445" t="s">
        <v>5744</v>
      </c>
      <c r="L9445" t="s">
        <v>375</v>
      </c>
      <c r="M9445" t="s">
        <v>5745</v>
      </c>
      <c r="N9445" t="s">
        <v>4933</v>
      </c>
      <c r="O9445" t="s">
        <v>5746</v>
      </c>
      <c r="P9445" t="s">
        <v>77043</v>
      </c>
      <c r="Q9445" t="s">
        <v>75044</v>
      </c>
      <c r="R9445" t="str">
        <f t="shared" si="294"/>
        <v>昌邑</v>
      </c>
      <c r="S9445" t="str">
        <f t="shared" si="295"/>
        <v>0118</v>
      </c>
    </row>
    <row r="9446" spans="1:19">
      <c r="A9446" t="s">
        <v>77044</v>
      </c>
      <c r="B9446" s="31" t="s">
        <v>77045</v>
      </c>
      <c r="C9446" t="s">
        <v>49</v>
      </c>
      <c r="D9446" t="s">
        <v>77046</v>
      </c>
      <c r="E9446" t="s">
        <v>77047</v>
      </c>
      <c r="F9446" t="s">
        <v>77048</v>
      </c>
      <c r="G9446" t="s">
        <v>77049</v>
      </c>
      <c r="H9446" t="s">
        <v>77050</v>
      </c>
      <c r="I9446" t="s">
        <v>4852</v>
      </c>
      <c r="J9446" t="s">
        <v>12715</v>
      </c>
      <c r="K9446" t="s">
        <v>12716</v>
      </c>
      <c r="L9446" t="s">
        <v>123</v>
      </c>
      <c r="M9446" t="s">
        <v>7767</v>
      </c>
      <c r="N9446" t="s">
        <v>5017</v>
      </c>
      <c r="O9446" t="s">
        <v>12717</v>
      </c>
      <c r="P9446" t="s">
        <v>77051</v>
      </c>
      <c r="Q9446" t="s">
        <v>75044</v>
      </c>
      <c r="R9446" t="str">
        <f t="shared" si="294"/>
        <v>诸城</v>
      </c>
      <c r="S9446" t="str">
        <f t="shared" si="295"/>
        <v>0118</v>
      </c>
    </row>
    <row r="9447" spans="1:19">
      <c r="A9447" t="s">
        <v>77052</v>
      </c>
      <c r="B9447" s="31" t="s">
        <v>77053</v>
      </c>
      <c r="C9447" t="s">
        <v>49</v>
      </c>
      <c r="D9447" t="s">
        <v>77054</v>
      </c>
      <c r="E9447" t="s">
        <v>77055</v>
      </c>
      <c r="F9447" t="s">
        <v>77056</v>
      </c>
      <c r="G9447" t="s">
        <v>77057</v>
      </c>
      <c r="H9447" t="s">
        <v>77058</v>
      </c>
      <c r="I9447" t="s">
        <v>12757</v>
      </c>
      <c r="J9447" t="s">
        <v>6904</v>
      </c>
      <c r="K9447" t="s">
        <v>6905</v>
      </c>
      <c r="L9447" t="s">
        <v>86</v>
      </c>
      <c r="M9447" t="s">
        <v>5919</v>
      </c>
      <c r="N9447" t="s">
        <v>50081</v>
      </c>
      <c r="O9447" t="s">
        <v>6906</v>
      </c>
      <c r="P9447" t="s">
        <v>77059</v>
      </c>
      <c r="Q9447" t="s">
        <v>77060</v>
      </c>
      <c r="R9447" t="str">
        <f t="shared" si="294"/>
        <v>坊子</v>
      </c>
      <c r="S9447" t="str">
        <f t="shared" si="295"/>
        <v>0118</v>
      </c>
    </row>
    <row r="9448" spans="1:19">
      <c r="A9448" t="s">
        <v>77061</v>
      </c>
      <c r="B9448" s="31" t="s">
        <v>77062</v>
      </c>
      <c r="C9448" t="s">
        <v>49</v>
      </c>
      <c r="D9448" t="s">
        <v>77063</v>
      </c>
      <c r="E9448" t="s">
        <v>75040</v>
      </c>
      <c r="F9448" t="s">
        <v>77064</v>
      </c>
      <c r="G9448" t="s">
        <v>77065</v>
      </c>
      <c r="H9448" t="s">
        <v>77066</v>
      </c>
      <c r="I9448" t="s">
        <v>4828</v>
      </c>
      <c r="J9448" t="s">
        <v>5509</v>
      </c>
      <c r="K9448" t="s">
        <v>5510</v>
      </c>
      <c r="L9448" t="s">
        <v>60</v>
      </c>
      <c r="M9448" t="s">
        <v>5511</v>
      </c>
      <c r="N9448" t="s">
        <v>5030</v>
      </c>
      <c r="O9448" t="s">
        <v>5512</v>
      </c>
      <c r="P9448" t="s">
        <v>77067</v>
      </c>
      <c r="Q9448" t="s">
        <v>75044</v>
      </c>
      <c r="R9448" t="str">
        <f t="shared" si="294"/>
        <v>奎文</v>
      </c>
      <c r="S9448" t="str">
        <f t="shared" si="295"/>
        <v>0118</v>
      </c>
    </row>
    <row r="9449" spans="1:19">
      <c r="A9449" t="s">
        <v>77068</v>
      </c>
      <c r="B9449" s="31" t="s">
        <v>77069</v>
      </c>
      <c r="C9449" t="s">
        <v>49</v>
      </c>
      <c r="D9449" t="s">
        <v>77070</v>
      </c>
      <c r="E9449" t="s">
        <v>75040</v>
      </c>
      <c r="F9449" t="s">
        <v>77071</v>
      </c>
      <c r="G9449" t="s">
        <v>77072</v>
      </c>
      <c r="H9449" t="s">
        <v>77073</v>
      </c>
      <c r="I9449" t="s">
        <v>6888</v>
      </c>
      <c r="J9449" t="s">
        <v>5875</v>
      </c>
      <c r="K9449" t="s">
        <v>5876</v>
      </c>
      <c r="L9449" t="s">
        <v>50</v>
      </c>
      <c r="M9449" t="s">
        <v>5877</v>
      </c>
      <c r="N9449" t="s">
        <v>5069</v>
      </c>
      <c r="O9449" t="s">
        <v>5878</v>
      </c>
      <c r="P9449" t="s">
        <v>77074</v>
      </c>
      <c r="Q9449" t="s">
        <v>75044</v>
      </c>
      <c r="R9449" t="str">
        <f t="shared" si="294"/>
        <v>青州</v>
      </c>
      <c r="S9449" t="str">
        <f t="shared" si="295"/>
        <v>0118</v>
      </c>
    </row>
    <row r="9450" spans="1:19">
      <c r="A9450" t="s">
        <v>77075</v>
      </c>
      <c r="B9450" s="31" t="s">
        <v>77076</v>
      </c>
      <c r="C9450" t="s">
        <v>49</v>
      </c>
      <c r="D9450" t="s">
        <v>77077</v>
      </c>
      <c r="E9450" t="s">
        <v>75040</v>
      </c>
      <c r="F9450" t="s">
        <v>77078</v>
      </c>
      <c r="G9450" t="s">
        <v>77079</v>
      </c>
      <c r="H9450" t="s">
        <v>77080</v>
      </c>
      <c r="I9450" t="s">
        <v>6877</v>
      </c>
      <c r="J9450" t="s">
        <v>8139</v>
      </c>
      <c r="K9450" t="s">
        <v>8140</v>
      </c>
      <c r="L9450" t="s">
        <v>105</v>
      </c>
      <c r="M9450" t="s">
        <v>6055</v>
      </c>
      <c r="N9450" t="s">
        <v>5487</v>
      </c>
      <c r="O9450" t="s">
        <v>8141</v>
      </c>
      <c r="P9450" t="s">
        <v>77081</v>
      </c>
      <c r="Q9450" t="s">
        <v>77082</v>
      </c>
      <c r="R9450" t="str">
        <f t="shared" si="294"/>
        <v>寿光</v>
      </c>
      <c r="S9450" t="str">
        <f t="shared" si="295"/>
        <v>0118</v>
      </c>
    </row>
    <row r="9451" spans="1:19">
      <c r="A9451" t="s">
        <v>77083</v>
      </c>
      <c r="B9451" s="31" t="s">
        <v>77084</v>
      </c>
      <c r="C9451" t="s">
        <v>49</v>
      </c>
      <c r="D9451" t="s">
        <v>77085</v>
      </c>
      <c r="E9451" t="s">
        <v>75040</v>
      </c>
      <c r="F9451" t="s">
        <v>77086</v>
      </c>
      <c r="G9451" t="s">
        <v>77087</v>
      </c>
      <c r="H9451" t="s">
        <v>77088</v>
      </c>
      <c r="I9451" t="s">
        <v>5052</v>
      </c>
      <c r="J9451" t="s">
        <v>7689</v>
      </c>
      <c r="K9451" t="s">
        <v>7690</v>
      </c>
      <c r="L9451" t="s">
        <v>60</v>
      </c>
      <c r="M9451" t="s">
        <v>5999</v>
      </c>
      <c r="N9451" t="s">
        <v>10954</v>
      </c>
      <c r="O9451" t="s">
        <v>7691</v>
      </c>
      <c r="P9451" t="s">
        <v>77089</v>
      </c>
      <c r="Q9451" t="s">
        <v>75044</v>
      </c>
      <c r="R9451" t="str">
        <f t="shared" si="294"/>
        <v>奎文</v>
      </c>
      <c r="S9451" t="str">
        <f t="shared" si="295"/>
        <v>0118</v>
      </c>
    </row>
    <row r="9452" spans="1:19">
      <c r="A9452" t="s">
        <v>77090</v>
      </c>
      <c r="B9452" s="31" t="s">
        <v>77091</v>
      </c>
      <c r="C9452" t="s">
        <v>49</v>
      </c>
      <c r="D9452" t="s">
        <v>77092</v>
      </c>
      <c r="E9452" t="s">
        <v>75040</v>
      </c>
      <c r="F9452" t="s">
        <v>77093</v>
      </c>
      <c r="G9452" t="s">
        <v>77094</v>
      </c>
      <c r="H9452" t="s">
        <v>77095</v>
      </c>
      <c r="I9452" t="s">
        <v>4813</v>
      </c>
      <c r="J9452" t="s">
        <v>5316</v>
      </c>
      <c r="K9452" t="s">
        <v>5317</v>
      </c>
      <c r="L9452" t="s">
        <v>375</v>
      </c>
      <c r="M9452" t="s">
        <v>5318</v>
      </c>
      <c r="N9452" t="s">
        <v>4881</v>
      </c>
      <c r="O9452" t="s">
        <v>5319</v>
      </c>
      <c r="P9452" t="s">
        <v>77096</v>
      </c>
      <c r="Q9452" t="s">
        <v>77097</v>
      </c>
      <c r="R9452" t="str">
        <f t="shared" si="294"/>
        <v>昌邑</v>
      </c>
      <c r="S9452" t="str">
        <f t="shared" si="295"/>
        <v>0118</v>
      </c>
    </row>
    <row r="9453" spans="1:19">
      <c r="A9453" t="s">
        <v>77098</v>
      </c>
      <c r="B9453" s="31" t="s">
        <v>77099</v>
      </c>
      <c r="C9453" t="s">
        <v>49</v>
      </c>
      <c r="D9453" t="s">
        <v>77100</v>
      </c>
      <c r="E9453" t="s">
        <v>75048</v>
      </c>
      <c r="F9453" t="s">
        <v>77101</v>
      </c>
      <c r="G9453" t="s">
        <v>77102</v>
      </c>
      <c r="H9453" t="s">
        <v>77103</v>
      </c>
      <c r="I9453" t="s">
        <v>12844</v>
      </c>
      <c r="J9453" t="s">
        <v>7544</v>
      </c>
      <c r="K9453" t="s">
        <v>7545</v>
      </c>
      <c r="L9453" t="s">
        <v>375</v>
      </c>
      <c r="M9453" t="s">
        <v>7334</v>
      </c>
      <c r="N9453" t="s">
        <v>9006</v>
      </c>
      <c r="O9453" t="s">
        <v>7546</v>
      </c>
      <c r="P9453" t="s">
        <v>77104</v>
      </c>
      <c r="Q9453" t="s">
        <v>77105</v>
      </c>
      <c r="R9453" t="str">
        <f t="shared" si="294"/>
        <v>昌邑</v>
      </c>
      <c r="S9453" t="str">
        <f t="shared" si="295"/>
        <v>0118</v>
      </c>
    </row>
    <row r="9454" spans="1:19">
      <c r="A9454" t="s">
        <v>77106</v>
      </c>
      <c r="B9454" s="31" t="s">
        <v>77107</v>
      </c>
      <c r="C9454" t="s">
        <v>49</v>
      </c>
      <c r="D9454" t="s">
        <v>77108</v>
      </c>
      <c r="E9454" t="s">
        <v>75040</v>
      </c>
      <c r="F9454" t="s">
        <v>77109</v>
      </c>
      <c r="G9454" t="s">
        <v>77110</v>
      </c>
      <c r="H9454" t="s">
        <v>77111</v>
      </c>
      <c r="I9454" t="s">
        <v>4852</v>
      </c>
      <c r="J9454" t="s">
        <v>15495</v>
      </c>
      <c r="K9454" t="s">
        <v>15496</v>
      </c>
      <c r="L9454" t="s">
        <v>77</v>
      </c>
      <c r="M9454" t="s">
        <v>4803</v>
      </c>
      <c r="N9454" t="s">
        <v>7504</v>
      </c>
      <c r="O9454" t="s">
        <v>15497</v>
      </c>
      <c r="P9454" t="s">
        <v>77112</v>
      </c>
      <c r="Q9454" t="s">
        <v>77113</v>
      </c>
      <c r="R9454" t="str">
        <f t="shared" si="294"/>
        <v>临朐</v>
      </c>
      <c r="S9454" t="str">
        <f t="shared" si="295"/>
        <v>0118</v>
      </c>
    </row>
    <row r="9455" spans="1:19">
      <c r="A9455" t="s">
        <v>77114</v>
      </c>
      <c r="B9455" s="31" t="s">
        <v>77115</v>
      </c>
      <c r="C9455" t="s">
        <v>49</v>
      </c>
      <c r="D9455" t="s">
        <v>77116</v>
      </c>
      <c r="E9455" t="s">
        <v>77117</v>
      </c>
      <c r="F9455" t="s">
        <v>77118</v>
      </c>
      <c r="G9455" t="s">
        <v>77119</v>
      </c>
      <c r="H9455" t="s">
        <v>77120</v>
      </c>
      <c r="I9455" t="s">
        <v>5541</v>
      </c>
      <c r="J9455" t="s">
        <v>7042</v>
      </c>
      <c r="K9455" t="s">
        <v>7043</v>
      </c>
      <c r="L9455" t="s">
        <v>60</v>
      </c>
      <c r="M9455" t="s">
        <v>4904</v>
      </c>
      <c r="N9455" t="s">
        <v>5112</v>
      </c>
      <c r="O9455" t="s">
        <v>7044</v>
      </c>
      <c r="P9455" t="s">
        <v>77121</v>
      </c>
      <c r="Q9455" t="s">
        <v>77122</v>
      </c>
      <c r="R9455" t="str">
        <f t="shared" si="294"/>
        <v>奎文</v>
      </c>
      <c r="S9455" t="str">
        <f t="shared" si="295"/>
        <v>0118</v>
      </c>
    </row>
    <row r="9456" spans="1:19">
      <c r="A9456" t="s">
        <v>77123</v>
      </c>
      <c r="B9456" s="31" t="s">
        <v>77124</v>
      </c>
      <c r="C9456" t="s">
        <v>49</v>
      </c>
      <c r="D9456" t="s">
        <v>77125</v>
      </c>
      <c r="E9456" t="s">
        <v>77126</v>
      </c>
      <c r="F9456" t="s">
        <v>77127</v>
      </c>
      <c r="G9456" t="s">
        <v>77128</v>
      </c>
      <c r="H9456" t="s">
        <v>77129</v>
      </c>
      <c r="I9456" t="s">
        <v>5052</v>
      </c>
      <c r="J9456" t="s">
        <v>7754</v>
      </c>
      <c r="K9456" t="s">
        <v>7755</v>
      </c>
      <c r="L9456" t="s">
        <v>123</v>
      </c>
      <c r="M9456" t="s">
        <v>6022</v>
      </c>
      <c r="N9456" t="s">
        <v>6985</v>
      </c>
      <c r="O9456" t="s">
        <v>7756</v>
      </c>
      <c r="P9456" t="s">
        <v>77130</v>
      </c>
      <c r="Q9456" t="s">
        <v>77131</v>
      </c>
      <c r="R9456" t="str">
        <f t="shared" si="294"/>
        <v>诸城</v>
      </c>
      <c r="S9456" t="str">
        <f t="shared" si="295"/>
        <v>0118</v>
      </c>
    </row>
    <row r="9457" spans="1:19">
      <c r="A9457" t="s">
        <v>77132</v>
      </c>
      <c r="B9457" s="31" t="s">
        <v>77133</v>
      </c>
      <c r="C9457" t="s">
        <v>49</v>
      </c>
      <c r="D9457" t="s">
        <v>77134</v>
      </c>
      <c r="E9457" t="s">
        <v>75040</v>
      </c>
      <c r="F9457" t="s">
        <v>77135</v>
      </c>
      <c r="G9457" t="s">
        <v>77136</v>
      </c>
      <c r="H9457" t="s">
        <v>77137</v>
      </c>
      <c r="I9457" t="s">
        <v>4955</v>
      </c>
      <c r="J9457" t="s">
        <v>17246</v>
      </c>
      <c r="K9457" t="s">
        <v>17247</v>
      </c>
      <c r="L9457" t="s">
        <v>114</v>
      </c>
      <c r="M9457" t="s">
        <v>9901</v>
      </c>
      <c r="N9457" t="s">
        <v>4933</v>
      </c>
      <c r="O9457" t="s">
        <v>17248</v>
      </c>
      <c r="P9457" t="s">
        <v>77138</v>
      </c>
      <c r="Q9457" t="s">
        <v>77139</v>
      </c>
      <c r="R9457" t="str">
        <f t="shared" si="294"/>
        <v>高密</v>
      </c>
      <c r="S9457" t="str">
        <f t="shared" si="295"/>
        <v>0118</v>
      </c>
    </row>
    <row r="9458" spans="1:19">
      <c r="A9458" t="s">
        <v>77140</v>
      </c>
      <c r="B9458" s="31" t="s">
        <v>77141</v>
      </c>
      <c r="C9458" t="s">
        <v>49</v>
      </c>
      <c r="D9458" t="s">
        <v>77142</v>
      </c>
      <c r="E9458" t="s">
        <v>75040</v>
      </c>
      <c r="F9458" t="s">
        <v>77143</v>
      </c>
      <c r="G9458" t="s">
        <v>77144</v>
      </c>
      <c r="H9458" t="s">
        <v>77145</v>
      </c>
      <c r="I9458" t="s">
        <v>4785</v>
      </c>
      <c r="J9458" t="s">
        <v>7332</v>
      </c>
      <c r="K9458" t="s">
        <v>7333</v>
      </c>
      <c r="L9458" t="s">
        <v>375</v>
      </c>
      <c r="M9458" t="s">
        <v>7334</v>
      </c>
      <c r="N9458" t="s">
        <v>5907</v>
      </c>
      <c r="O9458" t="s">
        <v>7335</v>
      </c>
      <c r="P9458" t="s">
        <v>77104</v>
      </c>
      <c r="Q9458" t="s">
        <v>77146</v>
      </c>
      <c r="R9458" t="str">
        <f t="shared" si="294"/>
        <v>昌邑</v>
      </c>
      <c r="S9458" t="str">
        <f t="shared" si="295"/>
        <v>0118</v>
      </c>
    </row>
    <row r="9459" spans="1:19">
      <c r="A9459" t="s">
        <v>77147</v>
      </c>
      <c r="B9459" s="31" t="s">
        <v>77148</v>
      </c>
      <c r="C9459" t="s">
        <v>49</v>
      </c>
      <c r="D9459" t="s">
        <v>77149</v>
      </c>
      <c r="E9459" t="s">
        <v>77150</v>
      </c>
      <c r="F9459" t="s">
        <v>77151</v>
      </c>
      <c r="G9459" t="s">
        <v>77152</v>
      </c>
      <c r="H9459" t="s">
        <v>77153</v>
      </c>
      <c r="I9459" t="s">
        <v>4785</v>
      </c>
      <c r="J9459" t="s">
        <v>6053</v>
      </c>
      <c r="K9459" t="s">
        <v>6054</v>
      </c>
      <c r="L9459" t="s">
        <v>105</v>
      </c>
      <c r="M9459" t="s">
        <v>6055</v>
      </c>
      <c r="N9459" t="s">
        <v>4919</v>
      </c>
      <c r="O9459" t="s">
        <v>6056</v>
      </c>
      <c r="P9459" t="s">
        <v>77154</v>
      </c>
      <c r="Q9459" t="s">
        <v>77155</v>
      </c>
      <c r="R9459" t="str">
        <f t="shared" si="294"/>
        <v>寿光</v>
      </c>
      <c r="S9459" t="str">
        <f t="shared" si="295"/>
        <v>0118</v>
      </c>
    </row>
    <row r="9460" spans="1:19">
      <c r="A9460" t="s">
        <v>77156</v>
      </c>
      <c r="B9460" s="31" t="s">
        <v>77157</v>
      </c>
      <c r="C9460" t="s">
        <v>49</v>
      </c>
      <c r="D9460" t="s">
        <v>77158</v>
      </c>
      <c r="E9460" t="s">
        <v>75074</v>
      </c>
      <c r="F9460" t="s">
        <v>77159</v>
      </c>
      <c r="G9460" t="s">
        <v>77160</v>
      </c>
      <c r="H9460" t="s">
        <v>77161</v>
      </c>
      <c r="I9460" t="s">
        <v>5407</v>
      </c>
      <c r="J9460" t="s">
        <v>5174</v>
      </c>
      <c r="K9460" t="s">
        <v>5175</v>
      </c>
      <c r="L9460" t="s">
        <v>105</v>
      </c>
      <c r="M9460" t="s">
        <v>5176</v>
      </c>
      <c r="N9460" t="s">
        <v>5030</v>
      </c>
      <c r="O9460" t="s">
        <v>5177</v>
      </c>
      <c r="P9460" t="s">
        <v>77162</v>
      </c>
      <c r="Q9460" t="s">
        <v>75044</v>
      </c>
      <c r="R9460" t="str">
        <f t="shared" si="294"/>
        <v>寿光</v>
      </c>
      <c r="S9460" t="str">
        <f t="shared" si="295"/>
        <v>0118</v>
      </c>
    </row>
    <row r="9461" spans="1:19">
      <c r="A9461" t="s">
        <v>77163</v>
      </c>
      <c r="B9461" s="31" t="s">
        <v>77164</v>
      </c>
      <c r="C9461" t="s">
        <v>49</v>
      </c>
      <c r="D9461" t="s">
        <v>77165</v>
      </c>
      <c r="E9461" t="s">
        <v>75040</v>
      </c>
      <c r="F9461" t="s">
        <v>77166</v>
      </c>
      <c r="G9461" t="s">
        <v>77167</v>
      </c>
      <c r="H9461" t="s">
        <v>77168</v>
      </c>
      <c r="I9461" t="s">
        <v>4852</v>
      </c>
      <c r="J9461" t="s">
        <v>8492</v>
      </c>
      <c r="K9461" t="s">
        <v>8493</v>
      </c>
      <c r="L9461" t="s">
        <v>95</v>
      </c>
      <c r="M9461" t="s">
        <v>5709</v>
      </c>
      <c r="N9461" t="s">
        <v>4972</v>
      </c>
      <c r="O9461" t="s">
        <v>8494</v>
      </c>
      <c r="P9461" t="s">
        <v>77169</v>
      </c>
      <c r="Q9461" t="s">
        <v>77170</v>
      </c>
      <c r="R9461" t="str">
        <f t="shared" si="294"/>
        <v>安丘</v>
      </c>
      <c r="S9461" t="str">
        <f t="shared" si="295"/>
        <v>0118</v>
      </c>
    </row>
    <row r="9462" spans="1:19">
      <c r="A9462" t="s">
        <v>77171</v>
      </c>
      <c r="B9462" s="31" t="s">
        <v>77164</v>
      </c>
      <c r="C9462" t="s">
        <v>49</v>
      </c>
      <c r="D9462" t="s">
        <v>77172</v>
      </c>
      <c r="E9462" t="s">
        <v>75048</v>
      </c>
      <c r="F9462" t="s">
        <v>77173</v>
      </c>
      <c r="G9462" t="s">
        <v>77174</v>
      </c>
      <c r="H9462" t="s">
        <v>77175</v>
      </c>
      <c r="I9462" t="s">
        <v>12119</v>
      </c>
      <c r="J9462" t="s">
        <v>7529</v>
      </c>
      <c r="K9462" t="s">
        <v>7530</v>
      </c>
      <c r="L9462" t="s">
        <v>50</v>
      </c>
      <c r="M9462" t="s">
        <v>6624</v>
      </c>
      <c r="N9462" t="s">
        <v>4919</v>
      </c>
      <c r="O9462" t="s">
        <v>7531</v>
      </c>
      <c r="P9462" t="s">
        <v>77176</v>
      </c>
      <c r="Q9462" t="s">
        <v>77177</v>
      </c>
      <c r="R9462" t="str">
        <f t="shared" si="294"/>
        <v>青州</v>
      </c>
      <c r="S9462" t="str">
        <f t="shared" si="295"/>
        <v>0118</v>
      </c>
    </row>
    <row r="9463" spans="1:19">
      <c r="A9463" t="s">
        <v>77178</v>
      </c>
      <c r="B9463" s="31" t="s">
        <v>77179</v>
      </c>
      <c r="C9463" t="s">
        <v>49</v>
      </c>
      <c r="D9463" t="s">
        <v>77180</v>
      </c>
      <c r="E9463" t="s">
        <v>77181</v>
      </c>
      <c r="F9463" t="s">
        <v>77182</v>
      </c>
      <c r="G9463" t="s">
        <v>77183</v>
      </c>
      <c r="H9463" t="s">
        <v>77184</v>
      </c>
      <c r="I9463" t="s">
        <v>4785</v>
      </c>
      <c r="J9463" t="s">
        <v>12967</v>
      </c>
      <c r="K9463" t="s">
        <v>12968</v>
      </c>
      <c r="L9463" t="s">
        <v>114</v>
      </c>
      <c r="M9463" t="s">
        <v>5486</v>
      </c>
      <c r="N9463" t="s">
        <v>4789</v>
      </c>
      <c r="O9463" t="s">
        <v>12969</v>
      </c>
      <c r="P9463" t="s">
        <v>77185</v>
      </c>
      <c r="Q9463" t="s">
        <v>77186</v>
      </c>
      <c r="R9463" t="str">
        <f t="shared" si="294"/>
        <v>高密</v>
      </c>
      <c r="S9463" t="str">
        <f t="shared" si="295"/>
        <v>0118</v>
      </c>
    </row>
    <row r="9464" spans="1:19">
      <c r="A9464" t="s">
        <v>77187</v>
      </c>
      <c r="B9464" s="31" t="s">
        <v>77188</v>
      </c>
      <c r="C9464" t="s">
        <v>49</v>
      </c>
      <c r="D9464" t="s">
        <v>77189</v>
      </c>
      <c r="E9464" t="s">
        <v>77117</v>
      </c>
      <c r="F9464" t="s">
        <v>77190</v>
      </c>
      <c r="G9464" t="s">
        <v>77191</v>
      </c>
      <c r="H9464" t="s">
        <v>77192</v>
      </c>
      <c r="I9464" t="s">
        <v>5407</v>
      </c>
      <c r="J9464" t="s">
        <v>7952</v>
      </c>
      <c r="K9464" t="s">
        <v>7953</v>
      </c>
      <c r="L9464" t="s">
        <v>114</v>
      </c>
      <c r="M9464" t="s">
        <v>7458</v>
      </c>
      <c r="N9464" t="s">
        <v>4933</v>
      </c>
      <c r="O9464" t="s">
        <v>7954</v>
      </c>
      <c r="P9464" t="s">
        <v>77193</v>
      </c>
      <c r="Q9464" t="s">
        <v>77194</v>
      </c>
      <c r="R9464" t="str">
        <f t="shared" si="294"/>
        <v>高密</v>
      </c>
      <c r="S9464" t="str">
        <f t="shared" si="295"/>
        <v>0118</v>
      </c>
    </row>
    <row r="9465" spans="1:19">
      <c r="A9465" t="s">
        <v>77195</v>
      </c>
      <c r="B9465" s="31" t="s">
        <v>77196</v>
      </c>
      <c r="C9465" t="s">
        <v>49</v>
      </c>
      <c r="D9465" t="s">
        <v>77197</v>
      </c>
      <c r="E9465" t="s">
        <v>75040</v>
      </c>
      <c r="F9465" t="s">
        <v>77198</v>
      </c>
      <c r="G9465" t="s">
        <v>77199</v>
      </c>
      <c r="H9465" t="s">
        <v>77200</v>
      </c>
      <c r="I9465" t="s">
        <v>7400</v>
      </c>
      <c r="J9465" t="s">
        <v>6357</v>
      </c>
      <c r="K9465" t="s">
        <v>6358</v>
      </c>
      <c r="L9465" t="s">
        <v>60</v>
      </c>
      <c r="M9465" t="s">
        <v>5999</v>
      </c>
      <c r="N9465" t="s">
        <v>6243</v>
      </c>
      <c r="O9465" t="s">
        <v>6359</v>
      </c>
      <c r="P9465" t="s">
        <v>77201</v>
      </c>
      <c r="Q9465" t="s">
        <v>77202</v>
      </c>
      <c r="R9465" t="str">
        <f t="shared" si="294"/>
        <v>奎文</v>
      </c>
      <c r="S9465" t="str">
        <f t="shared" si="295"/>
        <v>0118</v>
      </c>
    </row>
    <row r="9466" spans="1:19">
      <c r="A9466" t="s">
        <v>4537</v>
      </c>
      <c r="B9466" s="31" t="s">
        <v>77203</v>
      </c>
      <c r="C9466" t="s">
        <v>49</v>
      </c>
      <c r="D9466" t="s">
        <v>77204</v>
      </c>
      <c r="E9466" t="s">
        <v>75040</v>
      </c>
      <c r="F9466" t="s">
        <v>77205</v>
      </c>
      <c r="G9466" t="s">
        <v>4535</v>
      </c>
      <c r="H9466" t="s">
        <v>77206</v>
      </c>
      <c r="I9466" t="s">
        <v>4841</v>
      </c>
      <c r="J9466" t="s">
        <v>5743</v>
      </c>
      <c r="K9466" t="s">
        <v>5744</v>
      </c>
      <c r="L9466" t="s">
        <v>375</v>
      </c>
      <c r="M9466" t="s">
        <v>5745</v>
      </c>
      <c r="N9466" t="s">
        <v>4972</v>
      </c>
      <c r="O9466" t="s">
        <v>5746</v>
      </c>
      <c r="P9466" t="s">
        <v>77207</v>
      </c>
      <c r="Q9466" t="s">
        <v>77208</v>
      </c>
      <c r="R9466" t="str">
        <f t="shared" si="294"/>
        <v>昌邑</v>
      </c>
      <c r="S9466" t="str">
        <f t="shared" si="295"/>
        <v>0118</v>
      </c>
    </row>
    <row r="9467" spans="1:19">
      <c r="A9467" t="s">
        <v>77209</v>
      </c>
      <c r="B9467" s="31" t="s">
        <v>77138</v>
      </c>
      <c r="C9467" t="s">
        <v>49</v>
      </c>
      <c r="D9467" t="s">
        <v>77210</v>
      </c>
      <c r="E9467" t="s">
        <v>75040</v>
      </c>
      <c r="F9467" t="s">
        <v>77211</v>
      </c>
      <c r="G9467" t="s">
        <v>77212</v>
      </c>
      <c r="H9467" t="s">
        <v>77213</v>
      </c>
      <c r="I9467" t="s">
        <v>5541</v>
      </c>
      <c r="J9467" t="s">
        <v>46354</v>
      </c>
      <c r="K9467" t="s">
        <v>46355</v>
      </c>
      <c r="L9467" t="s">
        <v>114</v>
      </c>
      <c r="M9467" t="s">
        <v>5486</v>
      </c>
      <c r="N9467" t="s">
        <v>7881</v>
      </c>
      <c r="O9467" t="s">
        <v>46356</v>
      </c>
      <c r="P9467" t="s">
        <v>77214</v>
      </c>
      <c r="Q9467" t="s">
        <v>77215</v>
      </c>
      <c r="R9467" t="str">
        <f t="shared" si="294"/>
        <v>高密</v>
      </c>
      <c r="S9467" t="str">
        <f t="shared" si="295"/>
        <v>0118</v>
      </c>
    </row>
    <row r="9468" spans="1:19">
      <c r="A9468" t="s">
        <v>77216</v>
      </c>
      <c r="B9468" s="31" t="s">
        <v>77217</v>
      </c>
      <c r="C9468" t="s">
        <v>49</v>
      </c>
      <c r="D9468" t="s">
        <v>77218</v>
      </c>
      <c r="E9468" t="s">
        <v>75107</v>
      </c>
      <c r="F9468" t="s">
        <v>77219</v>
      </c>
      <c r="G9468" t="s">
        <v>77220</v>
      </c>
      <c r="H9468" t="s">
        <v>77221</v>
      </c>
      <c r="I9468" t="s">
        <v>12500</v>
      </c>
      <c r="J9468" t="s">
        <v>13423</v>
      </c>
      <c r="K9468" t="s">
        <v>13424</v>
      </c>
      <c r="L9468" t="s">
        <v>375</v>
      </c>
      <c r="M9468" t="s">
        <v>5318</v>
      </c>
      <c r="N9468" t="s">
        <v>4789</v>
      </c>
      <c r="O9468" t="s">
        <v>13425</v>
      </c>
      <c r="P9468" t="s">
        <v>77222</v>
      </c>
      <c r="Q9468" t="s">
        <v>77223</v>
      </c>
      <c r="R9468" t="str">
        <f t="shared" si="294"/>
        <v>昌邑</v>
      </c>
      <c r="S9468" t="str">
        <f t="shared" si="295"/>
        <v>0118</v>
      </c>
    </row>
    <row r="9469" spans="1:19">
      <c r="A9469" t="s">
        <v>77224</v>
      </c>
      <c r="B9469" s="31" t="s">
        <v>77225</v>
      </c>
      <c r="C9469" t="s">
        <v>49</v>
      </c>
      <c r="D9469" t="s">
        <v>77226</v>
      </c>
      <c r="E9469" t="s">
        <v>75040</v>
      </c>
      <c r="F9469" t="s">
        <v>77227</v>
      </c>
      <c r="G9469" t="s">
        <v>77228</v>
      </c>
      <c r="H9469" t="s">
        <v>77229</v>
      </c>
      <c r="I9469" t="s">
        <v>4785</v>
      </c>
      <c r="J9469" t="s">
        <v>7332</v>
      </c>
      <c r="K9469" t="s">
        <v>7333</v>
      </c>
      <c r="L9469" t="s">
        <v>375</v>
      </c>
      <c r="M9469" t="s">
        <v>7334</v>
      </c>
      <c r="N9469" t="s">
        <v>4881</v>
      </c>
      <c r="O9469" t="s">
        <v>7335</v>
      </c>
      <c r="P9469" t="s">
        <v>77230</v>
      </c>
      <c r="Q9469" t="s">
        <v>77231</v>
      </c>
      <c r="R9469" t="str">
        <f t="shared" si="294"/>
        <v>昌邑</v>
      </c>
      <c r="S9469" t="str">
        <f t="shared" si="295"/>
        <v>0118</v>
      </c>
    </row>
    <row r="9470" spans="1:19">
      <c r="A9470" t="s">
        <v>77232</v>
      </c>
      <c r="B9470" s="31" t="s">
        <v>77233</v>
      </c>
      <c r="C9470" t="s">
        <v>49</v>
      </c>
      <c r="D9470" t="s">
        <v>77234</v>
      </c>
      <c r="E9470" t="s">
        <v>77235</v>
      </c>
      <c r="F9470" t="s">
        <v>77236</v>
      </c>
      <c r="G9470" t="s">
        <v>77237</v>
      </c>
      <c r="H9470" t="s">
        <v>77238</v>
      </c>
      <c r="I9470" t="s">
        <v>4771</v>
      </c>
      <c r="J9470" t="s">
        <v>6423</v>
      </c>
      <c r="K9470" t="s">
        <v>6424</v>
      </c>
      <c r="L9470" t="s">
        <v>60</v>
      </c>
      <c r="M9470" t="s">
        <v>5511</v>
      </c>
      <c r="N9470" t="s">
        <v>4845</v>
      </c>
      <c r="O9470" t="s">
        <v>6425</v>
      </c>
      <c r="P9470" t="s">
        <v>77239</v>
      </c>
      <c r="Q9470" t="s">
        <v>75044</v>
      </c>
      <c r="R9470" t="str">
        <f t="shared" si="294"/>
        <v>奎文</v>
      </c>
      <c r="S9470" t="str">
        <f t="shared" si="295"/>
        <v>0118</v>
      </c>
    </row>
    <row r="9471" spans="1:19">
      <c r="A9471" t="s">
        <v>77240</v>
      </c>
      <c r="B9471" s="31" t="s">
        <v>77241</v>
      </c>
      <c r="C9471" t="s">
        <v>49</v>
      </c>
      <c r="D9471" t="s">
        <v>77242</v>
      </c>
      <c r="E9471" t="s">
        <v>76956</v>
      </c>
      <c r="F9471" t="s">
        <v>77243</v>
      </c>
      <c r="G9471" t="s">
        <v>77244</v>
      </c>
      <c r="H9471" t="s">
        <v>77245</v>
      </c>
      <c r="I9471" t="s">
        <v>12119</v>
      </c>
      <c r="J9471" t="s">
        <v>6642</v>
      </c>
      <c r="K9471" t="s">
        <v>5768</v>
      </c>
      <c r="L9471" t="s">
        <v>105</v>
      </c>
      <c r="M9471" t="s">
        <v>5769</v>
      </c>
      <c r="N9471" t="s">
        <v>4856</v>
      </c>
      <c r="O9471" t="s">
        <v>5843</v>
      </c>
      <c r="P9471" t="s">
        <v>77246</v>
      </c>
      <c r="Q9471" t="s">
        <v>77247</v>
      </c>
      <c r="R9471" t="str">
        <f t="shared" si="294"/>
        <v>寿光</v>
      </c>
      <c r="S9471" t="str">
        <f t="shared" si="295"/>
        <v>0118</v>
      </c>
    </row>
    <row r="9472" spans="1:19">
      <c r="A9472" t="s">
        <v>77248</v>
      </c>
      <c r="B9472" s="31" t="s">
        <v>77249</v>
      </c>
      <c r="C9472" t="s">
        <v>49</v>
      </c>
      <c r="D9472" t="s">
        <v>77250</v>
      </c>
      <c r="E9472" t="s">
        <v>77251</v>
      </c>
      <c r="F9472" t="s">
        <v>77252</v>
      </c>
      <c r="G9472" t="s">
        <v>77253</v>
      </c>
      <c r="H9472" t="s">
        <v>77254</v>
      </c>
      <c r="I9472" t="s">
        <v>8162</v>
      </c>
      <c r="J9472" t="s">
        <v>5122</v>
      </c>
      <c r="K9472" t="s">
        <v>5123</v>
      </c>
      <c r="L9472" t="s">
        <v>75044</v>
      </c>
      <c r="M9472" t="s">
        <v>75044</v>
      </c>
      <c r="N9472" t="s">
        <v>4959</v>
      </c>
      <c r="O9472" t="s">
        <v>5124</v>
      </c>
      <c r="P9472" t="s">
        <v>75044</v>
      </c>
      <c r="Q9472" t="s">
        <v>75044</v>
      </c>
      <c r="R9472" t="str">
        <f t="shared" si="294"/>
        <v/>
      </c>
      <c r="S9472" t="str">
        <f t="shared" si="295"/>
        <v>0118</v>
      </c>
    </row>
    <row r="9473" spans="1:19">
      <c r="A9473" t="s">
        <v>77255</v>
      </c>
      <c r="B9473" s="31" t="s">
        <v>77256</v>
      </c>
      <c r="C9473" t="s">
        <v>49</v>
      </c>
      <c r="D9473" t="s">
        <v>77257</v>
      </c>
      <c r="E9473" t="s">
        <v>75048</v>
      </c>
      <c r="F9473" t="s">
        <v>77258</v>
      </c>
      <c r="G9473" t="s">
        <v>77259</v>
      </c>
      <c r="H9473" t="s">
        <v>77260</v>
      </c>
      <c r="I9473" t="s">
        <v>12119</v>
      </c>
      <c r="J9473" t="s">
        <v>5067</v>
      </c>
      <c r="K9473" t="s">
        <v>5068</v>
      </c>
      <c r="L9473" t="s">
        <v>123</v>
      </c>
      <c r="M9473" t="s">
        <v>4932</v>
      </c>
      <c r="N9473" t="s">
        <v>4869</v>
      </c>
      <c r="O9473" t="s">
        <v>5070</v>
      </c>
      <c r="P9473" t="s">
        <v>77261</v>
      </c>
      <c r="Q9473" t="s">
        <v>77262</v>
      </c>
      <c r="R9473" t="str">
        <f t="shared" ref="R9473:R9536" si="296">IF(OR(LEFT(L9473,2)="高新"),"奎文",IF(LEFT(L9473,2)="峡山","坊子",IF(LEFT(L9473,2)="滨海","寒亭",LEFT(L9473,2))))</f>
        <v>诸城</v>
      </c>
      <c r="S9473" t="str">
        <f t="shared" ref="S9473:S9536" si="297">TEXT(B9473,"mmdd")</f>
        <v>0118</v>
      </c>
    </row>
    <row r="9474" spans="1:19">
      <c r="A9474" t="s">
        <v>77263</v>
      </c>
      <c r="B9474" s="31" t="s">
        <v>77264</v>
      </c>
      <c r="C9474" t="s">
        <v>49</v>
      </c>
      <c r="D9474" t="s">
        <v>77265</v>
      </c>
      <c r="E9474" t="s">
        <v>75107</v>
      </c>
      <c r="F9474" t="s">
        <v>77266</v>
      </c>
      <c r="G9474" t="s">
        <v>77267</v>
      </c>
      <c r="H9474" t="s">
        <v>77268</v>
      </c>
      <c r="I9474" t="s">
        <v>12119</v>
      </c>
      <c r="J9474" t="s">
        <v>5997</v>
      </c>
      <c r="K9474" t="s">
        <v>5998</v>
      </c>
      <c r="L9474" t="s">
        <v>60</v>
      </c>
      <c r="M9474" t="s">
        <v>5999</v>
      </c>
      <c r="N9474" t="s">
        <v>5112</v>
      </c>
      <c r="O9474" t="s">
        <v>6000</v>
      </c>
      <c r="P9474" t="s">
        <v>77269</v>
      </c>
      <c r="Q9474" t="s">
        <v>75044</v>
      </c>
      <c r="R9474" t="str">
        <f t="shared" si="296"/>
        <v>奎文</v>
      </c>
      <c r="S9474" t="str">
        <f t="shared" si="297"/>
        <v>0118</v>
      </c>
    </row>
    <row r="9475" spans="1:19">
      <c r="A9475" t="s">
        <v>77270</v>
      </c>
      <c r="B9475" s="31" t="s">
        <v>77271</v>
      </c>
      <c r="C9475" t="s">
        <v>49</v>
      </c>
      <c r="D9475" t="s">
        <v>77272</v>
      </c>
      <c r="E9475" t="s">
        <v>77273</v>
      </c>
      <c r="F9475" t="s">
        <v>77274</v>
      </c>
      <c r="G9475" t="s">
        <v>77275</v>
      </c>
      <c r="H9475" t="s">
        <v>77276</v>
      </c>
      <c r="I9475" t="s">
        <v>4852</v>
      </c>
      <c r="J9475" t="s">
        <v>7835</v>
      </c>
      <c r="K9475" t="s">
        <v>7836</v>
      </c>
      <c r="L9475" t="s">
        <v>114</v>
      </c>
      <c r="M9475" t="s">
        <v>4918</v>
      </c>
      <c r="N9475" t="s">
        <v>5030</v>
      </c>
      <c r="O9475" t="s">
        <v>7837</v>
      </c>
      <c r="P9475" t="s">
        <v>77277</v>
      </c>
      <c r="Q9475" t="s">
        <v>75044</v>
      </c>
      <c r="R9475" t="str">
        <f t="shared" si="296"/>
        <v>高密</v>
      </c>
      <c r="S9475" t="str">
        <f t="shared" si="297"/>
        <v>0118</v>
      </c>
    </row>
    <row r="9476" spans="1:19">
      <c r="A9476" t="s">
        <v>77278</v>
      </c>
      <c r="B9476" s="31" t="s">
        <v>77279</v>
      </c>
      <c r="C9476" t="s">
        <v>49</v>
      </c>
      <c r="D9476" t="s">
        <v>77280</v>
      </c>
      <c r="E9476" t="s">
        <v>75074</v>
      </c>
      <c r="F9476" t="s">
        <v>77281</v>
      </c>
      <c r="G9476" t="s">
        <v>77282</v>
      </c>
      <c r="H9476" t="s">
        <v>77283</v>
      </c>
      <c r="I9476" t="s">
        <v>4841</v>
      </c>
      <c r="J9476" t="s">
        <v>15948</v>
      </c>
      <c r="K9476" t="s">
        <v>15949</v>
      </c>
      <c r="L9476" t="s">
        <v>148</v>
      </c>
      <c r="M9476" t="s">
        <v>6391</v>
      </c>
      <c r="N9476" t="s">
        <v>4972</v>
      </c>
      <c r="O9476" t="s">
        <v>15950</v>
      </c>
      <c r="P9476" t="s">
        <v>77284</v>
      </c>
      <c r="Q9476" t="s">
        <v>77285</v>
      </c>
      <c r="R9476" t="str">
        <f t="shared" si="296"/>
        <v>寒亭</v>
      </c>
      <c r="S9476" t="str">
        <f t="shared" si="297"/>
        <v>0118</v>
      </c>
    </row>
    <row r="9477" spans="1:19">
      <c r="A9477" t="s">
        <v>4553</v>
      </c>
      <c r="B9477" s="31" t="s">
        <v>77286</v>
      </c>
      <c r="C9477" t="s">
        <v>49</v>
      </c>
      <c r="D9477" t="s">
        <v>77287</v>
      </c>
      <c r="E9477" t="s">
        <v>75048</v>
      </c>
      <c r="F9477" t="s">
        <v>77288</v>
      </c>
      <c r="G9477" t="s">
        <v>4551</v>
      </c>
      <c r="H9477" t="s">
        <v>77289</v>
      </c>
      <c r="I9477" t="s">
        <v>12119</v>
      </c>
      <c r="J9477" t="s">
        <v>7125</v>
      </c>
      <c r="K9477" t="s">
        <v>7126</v>
      </c>
      <c r="L9477" t="s">
        <v>105</v>
      </c>
      <c r="M9477" t="s">
        <v>5089</v>
      </c>
      <c r="N9477" t="s">
        <v>75044</v>
      </c>
      <c r="O9477" t="s">
        <v>7127</v>
      </c>
      <c r="P9477" t="s">
        <v>77290</v>
      </c>
      <c r="Q9477" t="s">
        <v>75044</v>
      </c>
      <c r="R9477" t="str">
        <f t="shared" si="296"/>
        <v>寿光</v>
      </c>
      <c r="S9477" t="str">
        <f t="shared" si="297"/>
        <v>0118</v>
      </c>
    </row>
    <row r="9478" spans="1:19">
      <c r="A9478" t="s">
        <v>77291</v>
      </c>
      <c r="B9478" s="31" t="s">
        <v>77292</v>
      </c>
      <c r="C9478" t="s">
        <v>49</v>
      </c>
      <c r="D9478" t="s">
        <v>77293</v>
      </c>
      <c r="E9478" t="s">
        <v>75074</v>
      </c>
      <c r="F9478" t="s">
        <v>77294</v>
      </c>
      <c r="G9478" t="s">
        <v>77295</v>
      </c>
      <c r="H9478" t="s">
        <v>77296</v>
      </c>
      <c r="I9478" t="s">
        <v>4841</v>
      </c>
      <c r="J9478" t="s">
        <v>8545</v>
      </c>
      <c r="K9478" t="s">
        <v>8546</v>
      </c>
      <c r="L9478" t="s">
        <v>60</v>
      </c>
      <c r="M9478" t="s">
        <v>5511</v>
      </c>
      <c r="N9478" t="s">
        <v>4972</v>
      </c>
      <c r="O9478" t="s">
        <v>8547</v>
      </c>
      <c r="P9478" t="s">
        <v>77297</v>
      </c>
      <c r="Q9478" t="s">
        <v>77298</v>
      </c>
      <c r="R9478" t="str">
        <f t="shared" si="296"/>
        <v>奎文</v>
      </c>
      <c r="S9478" t="str">
        <f t="shared" si="297"/>
        <v>0118</v>
      </c>
    </row>
    <row r="9479" spans="1:19">
      <c r="A9479" t="s">
        <v>77299</v>
      </c>
      <c r="B9479" s="31" t="s">
        <v>77300</v>
      </c>
      <c r="C9479" t="s">
        <v>49</v>
      </c>
      <c r="D9479" t="s">
        <v>77301</v>
      </c>
      <c r="E9479" t="s">
        <v>75048</v>
      </c>
      <c r="F9479" t="s">
        <v>77302</v>
      </c>
      <c r="G9479" t="s">
        <v>77303</v>
      </c>
      <c r="H9479" t="s">
        <v>77304</v>
      </c>
      <c r="I9479" t="s">
        <v>12119</v>
      </c>
      <c r="J9479" t="s">
        <v>6161</v>
      </c>
      <c r="K9479" t="s">
        <v>6162</v>
      </c>
      <c r="L9479" t="s">
        <v>95</v>
      </c>
      <c r="M9479" t="s">
        <v>5709</v>
      </c>
      <c r="N9479" t="s">
        <v>12214</v>
      </c>
      <c r="O9479" t="s">
        <v>6163</v>
      </c>
      <c r="P9479" t="s">
        <v>77305</v>
      </c>
      <c r="Q9479" t="s">
        <v>77306</v>
      </c>
      <c r="R9479" t="str">
        <f t="shared" si="296"/>
        <v>安丘</v>
      </c>
      <c r="S9479" t="str">
        <f t="shared" si="297"/>
        <v>0118</v>
      </c>
    </row>
    <row r="9480" spans="1:19">
      <c r="A9480" t="s">
        <v>77307</v>
      </c>
      <c r="B9480" s="31" t="s">
        <v>77308</v>
      </c>
      <c r="C9480" t="s">
        <v>49</v>
      </c>
      <c r="D9480" t="s">
        <v>77309</v>
      </c>
      <c r="E9480" t="s">
        <v>75930</v>
      </c>
      <c r="F9480" t="s">
        <v>77310</v>
      </c>
      <c r="G9480" t="s">
        <v>77311</v>
      </c>
      <c r="H9480" t="s">
        <v>77312</v>
      </c>
      <c r="I9480" t="s">
        <v>4929</v>
      </c>
      <c r="J9480" t="s">
        <v>6172</v>
      </c>
      <c r="K9480" t="s">
        <v>6173</v>
      </c>
      <c r="L9480" t="s">
        <v>95</v>
      </c>
      <c r="M9480" t="s">
        <v>5042</v>
      </c>
      <c r="N9480" t="s">
        <v>10250</v>
      </c>
      <c r="O9480" t="s">
        <v>6175</v>
      </c>
      <c r="P9480" t="s">
        <v>77313</v>
      </c>
      <c r="Q9480" t="s">
        <v>75044</v>
      </c>
      <c r="R9480" t="str">
        <f t="shared" si="296"/>
        <v>安丘</v>
      </c>
      <c r="S9480" t="str">
        <f t="shared" si="297"/>
        <v>0118</v>
      </c>
    </row>
    <row r="9481" spans="1:19">
      <c r="A9481" t="s">
        <v>77314</v>
      </c>
      <c r="B9481" s="31" t="s">
        <v>77315</v>
      </c>
      <c r="C9481" t="s">
        <v>49</v>
      </c>
      <c r="D9481" t="s">
        <v>77316</v>
      </c>
      <c r="E9481" t="s">
        <v>75040</v>
      </c>
      <c r="F9481" t="s">
        <v>77317</v>
      </c>
      <c r="G9481" t="s">
        <v>77318</v>
      </c>
      <c r="H9481" t="s">
        <v>77319</v>
      </c>
      <c r="I9481" t="s">
        <v>4813</v>
      </c>
      <c r="J9481" t="s">
        <v>34274</v>
      </c>
      <c r="K9481" t="s">
        <v>34275</v>
      </c>
      <c r="L9481" t="s">
        <v>237</v>
      </c>
      <c r="M9481" t="s">
        <v>4868</v>
      </c>
      <c r="N9481" t="s">
        <v>5056</v>
      </c>
      <c r="O9481" t="s">
        <v>34276</v>
      </c>
      <c r="P9481" t="s">
        <v>77320</v>
      </c>
      <c r="Q9481" t="s">
        <v>77321</v>
      </c>
      <c r="R9481" t="str">
        <f t="shared" si="296"/>
        <v>潍城</v>
      </c>
      <c r="S9481" t="str">
        <f t="shared" si="297"/>
        <v>0118</v>
      </c>
    </row>
    <row r="9482" spans="1:19">
      <c r="A9482" t="s">
        <v>77322</v>
      </c>
      <c r="B9482" s="31" t="s">
        <v>77323</v>
      </c>
      <c r="C9482" t="s">
        <v>49</v>
      </c>
      <c r="D9482" t="s">
        <v>77324</v>
      </c>
      <c r="E9482" t="s">
        <v>75048</v>
      </c>
      <c r="F9482" t="s">
        <v>77325</v>
      </c>
      <c r="G9482" t="s">
        <v>77326</v>
      </c>
      <c r="H9482" t="s">
        <v>77327</v>
      </c>
      <c r="I9482" t="s">
        <v>12119</v>
      </c>
      <c r="J9482" t="s">
        <v>4842</v>
      </c>
      <c r="K9482" t="s">
        <v>4843</v>
      </c>
      <c r="L9482" t="s">
        <v>95</v>
      </c>
      <c r="M9482" t="s">
        <v>4844</v>
      </c>
      <c r="N9482" t="s">
        <v>6794</v>
      </c>
      <c r="O9482" t="s">
        <v>4846</v>
      </c>
      <c r="P9482" t="s">
        <v>77328</v>
      </c>
      <c r="Q9482" t="s">
        <v>77329</v>
      </c>
      <c r="R9482" t="str">
        <f t="shared" si="296"/>
        <v>安丘</v>
      </c>
      <c r="S9482" t="str">
        <f t="shared" si="297"/>
        <v>0118</v>
      </c>
    </row>
    <row r="9483" spans="1:19">
      <c r="A9483" t="s">
        <v>77330</v>
      </c>
      <c r="B9483" s="31" t="s">
        <v>77331</v>
      </c>
      <c r="C9483" t="s">
        <v>49</v>
      </c>
      <c r="D9483" t="s">
        <v>77332</v>
      </c>
      <c r="E9483" t="s">
        <v>75040</v>
      </c>
      <c r="F9483" t="s">
        <v>77333</v>
      </c>
      <c r="G9483" t="s">
        <v>77334</v>
      </c>
      <c r="H9483" t="s">
        <v>77335</v>
      </c>
      <c r="I9483" t="s">
        <v>5560</v>
      </c>
      <c r="J9483" t="s">
        <v>6423</v>
      </c>
      <c r="K9483" t="s">
        <v>6424</v>
      </c>
      <c r="L9483" t="s">
        <v>60</v>
      </c>
      <c r="M9483" t="s">
        <v>5511</v>
      </c>
      <c r="N9483" t="s">
        <v>5056</v>
      </c>
      <c r="O9483" t="s">
        <v>6425</v>
      </c>
      <c r="P9483" t="s">
        <v>77336</v>
      </c>
      <c r="Q9483" t="s">
        <v>75044</v>
      </c>
      <c r="R9483" t="str">
        <f t="shared" si="296"/>
        <v>奎文</v>
      </c>
      <c r="S9483" t="str">
        <f t="shared" si="297"/>
        <v>0118</v>
      </c>
    </row>
    <row r="9484" spans="1:19">
      <c r="A9484" t="s">
        <v>77337</v>
      </c>
      <c r="B9484" s="31" t="s">
        <v>77338</v>
      </c>
      <c r="C9484" t="s">
        <v>49</v>
      </c>
      <c r="D9484" t="s">
        <v>77339</v>
      </c>
      <c r="E9484" t="s">
        <v>75040</v>
      </c>
      <c r="F9484" t="s">
        <v>77340</v>
      </c>
      <c r="G9484" t="s">
        <v>77341</v>
      </c>
      <c r="H9484" t="s">
        <v>77342</v>
      </c>
      <c r="I9484" t="s">
        <v>5066</v>
      </c>
      <c r="J9484" t="s">
        <v>10999</v>
      </c>
      <c r="K9484" t="s">
        <v>11000</v>
      </c>
      <c r="L9484" t="s">
        <v>237</v>
      </c>
      <c r="M9484" t="s">
        <v>5247</v>
      </c>
      <c r="N9484" t="s">
        <v>5030</v>
      </c>
      <c r="O9484" t="s">
        <v>11001</v>
      </c>
      <c r="P9484" t="s">
        <v>77343</v>
      </c>
      <c r="Q9484" t="s">
        <v>75044</v>
      </c>
      <c r="R9484" t="str">
        <f t="shared" si="296"/>
        <v>潍城</v>
      </c>
      <c r="S9484" t="str">
        <f t="shared" si="297"/>
        <v>0118</v>
      </c>
    </row>
    <row r="9485" spans="1:19">
      <c r="A9485" t="s">
        <v>77344</v>
      </c>
      <c r="B9485" s="31" t="s">
        <v>77345</v>
      </c>
      <c r="C9485" t="s">
        <v>49</v>
      </c>
      <c r="D9485" t="s">
        <v>77346</v>
      </c>
      <c r="E9485" t="s">
        <v>75074</v>
      </c>
      <c r="F9485" t="s">
        <v>77347</v>
      </c>
      <c r="G9485" t="s">
        <v>77348</v>
      </c>
      <c r="H9485" t="s">
        <v>77349</v>
      </c>
      <c r="I9485" t="s">
        <v>4955</v>
      </c>
      <c r="J9485" t="s">
        <v>8015</v>
      </c>
      <c r="K9485" t="s">
        <v>8016</v>
      </c>
      <c r="L9485" t="s">
        <v>105</v>
      </c>
      <c r="M9485" t="s">
        <v>5197</v>
      </c>
      <c r="N9485" t="s">
        <v>4959</v>
      </c>
      <c r="O9485" t="s">
        <v>8017</v>
      </c>
      <c r="P9485" t="s">
        <v>77350</v>
      </c>
      <c r="Q9485" t="s">
        <v>77351</v>
      </c>
      <c r="R9485" t="str">
        <f t="shared" si="296"/>
        <v>寿光</v>
      </c>
      <c r="S9485" t="str">
        <f t="shared" si="297"/>
        <v>0118</v>
      </c>
    </row>
    <row r="9486" spans="1:19">
      <c r="A9486" t="s">
        <v>77352</v>
      </c>
      <c r="B9486" s="31" t="s">
        <v>77345</v>
      </c>
      <c r="C9486" t="s">
        <v>49</v>
      </c>
      <c r="D9486" t="s">
        <v>77353</v>
      </c>
      <c r="E9486" t="s">
        <v>75074</v>
      </c>
      <c r="F9486" t="s">
        <v>77354</v>
      </c>
      <c r="G9486" t="s">
        <v>77355</v>
      </c>
      <c r="H9486" t="s">
        <v>77356</v>
      </c>
      <c r="I9486" t="s">
        <v>4785</v>
      </c>
      <c r="J9486" t="s">
        <v>15047</v>
      </c>
      <c r="K9486" t="s">
        <v>15048</v>
      </c>
      <c r="L9486" t="s">
        <v>50</v>
      </c>
      <c r="M9486" t="s">
        <v>6624</v>
      </c>
      <c r="N9486" t="s">
        <v>5056</v>
      </c>
      <c r="O9486" t="s">
        <v>15049</v>
      </c>
      <c r="P9486" t="s">
        <v>77357</v>
      </c>
      <c r="Q9486" t="s">
        <v>77358</v>
      </c>
      <c r="R9486" t="str">
        <f t="shared" si="296"/>
        <v>青州</v>
      </c>
      <c r="S9486" t="str">
        <f t="shared" si="297"/>
        <v>0118</v>
      </c>
    </row>
    <row r="9487" spans="1:19">
      <c r="A9487" t="s">
        <v>77359</v>
      </c>
      <c r="B9487" s="31" t="s">
        <v>77360</v>
      </c>
      <c r="C9487" t="s">
        <v>49</v>
      </c>
      <c r="D9487" t="s">
        <v>77361</v>
      </c>
      <c r="E9487" t="s">
        <v>75074</v>
      </c>
      <c r="F9487" t="s">
        <v>77362</v>
      </c>
      <c r="G9487" t="s">
        <v>77363</v>
      </c>
      <c r="H9487" t="s">
        <v>77364</v>
      </c>
      <c r="I9487" t="s">
        <v>5560</v>
      </c>
      <c r="J9487" t="s">
        <v>7514</v>
      </c>
      <c r="K9487" t="s">
        <v>61116</v>
      </c>
      <c r="L9487" t="s">
        <v>95</v>
      </c>
      <c r="M9487" t="s">
        <v>5042</v>
      </c>
      <c r="N9487" t="s">
        <v>4972</v>
      </c>
      <c r="O9487" t="s">
        <v>7516</v>
      </c>
      <c r="P9487" t="s">
        <v>77365</v>
      </c>
      <c r="Q9487" t="s">
        <v>77366</v>
      </c>
      <c r="R9487" t="str">
        <f t="shared" si="296"/>
        <v>安丘</v>
      </c>
      <c r="S9487" t="str">
        <f t="shared" si="297"/>
        <v>0118</v>
      </c>
    </row>
    <row r="9488" spans="1:19">
      <c r="A9488" t="s">
        <v>4561</v>
      </c>
      <c r="B9488" s="31" t="s">
        <v>77367</v>
      </c>
      <c r="C9488" t="s">
        <v>49</v>
      </c>
      <c r="D9488" t="s">
        <v>77368</v>
      </c>
      <c r="E9488" t="s">
        <v>75048</v>
      </c>
      <c r="F9488" t="s">
        <v>77369</v>
      </c>
      <c r="G9488" t="s">
        <v>4559</v>
      </c>
      <c r="H9488" t="s">
        <v>77370</v>
      </c>
      <c r="I9488" t="s">
        <v>12119</v>
      </c>
      <c r="J9488" t="s">
        <v>5497</v>
      </c>
      <c r="K9488" t="s">
        <v>5498</v>
      </c>
      <c r="L9488" t="s">
        <v>375</v>
      </c>
      <c r="M9488" t="s">
        <v>5499</v>
      </c>
      <c r="N9488" t="s">
        <v>5056</v>
      </c>
      <c r="O9488" t="s">
        <v>5500</v>
      </c>
      <c r="P9488" t="s">
        <v>77371</v>
      </c>
      <c r="Q9488" t="s">
        <v>75044</v>
      </c>
      <c r="R9488" t="str">
        <f t="shared" si="296"/>
        <v>昌邑</v>
      </c>
      <c r="S9488" t="str">
        <f t="shared" si="297"/>
        <v>0118</v>
      </c>
    </row>
    <row r="9489" spans="1:19">
      <c r="A9489" t="s">
        <v>77372</v>
      </c>
      <c r="B9489" s="31" t="s">
        <v>77373</v>
      </c>
      <c r="C9489" t="s">
        <v>49</v>
      </c>
      <c r="D9489" t="s">
        <v>77374</v>
      </c>
      <c r="E9489" t="s">
        <v>75040</v>
      </c>
      <c r="F9489" t="s">
        <v>77375</v>
      </c>
      <c r="G9489" t="s">
        <v>77376</v>
      </c>
      <c r="H9489" t="s">
        <v>77377</v>
      </c>
      <c r="I9489" t="s">
        <v>5184</v>
      </c>
      <c r="J9489" t="s">
        <v>37436</v>
      </c>
      <c r="K9489" t="s">
        <v>37437</v>
      </c>
      <c r="L9489" t="s">
        <v>123</v>
      </c>
      <c r="M9489" t="s">
        <v>14694</v>
      </c>
      <c r="N9489" t="s">
        <v>6152</v>
      </c>
      <c r="O9489" t="s">
        <v>37438</v>
      </c>
      <c r="P9489" t="s">
        <v>77378</v>
      </c>
      <c r="Q9489" t="s">
        <v>75044</v>
      </c>
      <c r="R9489" t="str">
        <f t="shared" si="296"/>
        <v>诸城</v>
      </c>
      <c r="S9489" t="str">
        <f t="shared" si="297"/>
        <v>0118</v>
      </c>
    </row>
    <row r="9490" spans="1:19">
      <c r="A9490" t="s">
        <v>77379</v>
      </c>
      <c r="B9490" s="31" t="s">
        <v>77380</v>
      </c>
      <c r="C9490" t="s">
        <v>49</v>
      </c>
      <c r="D9490" t="s">
        <v>77381</v>
      </c>
      <c r="E9490" t="s">
        <v>75074</v>
      </c>
      <c r="F9490" t="s">
        <v>77382</v>
      </c>
      <c r="G9490" t="s">
        <v>77383</v>
      </c>
      <c r="H9490" t="s">
        <v>77384</v>
      </c>
      <c r="I9490" t="s">
        <v>6877</v>
      </c>
      <c r="J9490" t="s">
        <v>11849</v>
      </c>
      <c r="K9490" t="s">
        <v>11850</v>
      </c>
      <c r="L9490" t="s">
        <v>95</v>
      </c>
      <c r="M9490" t="s">
        <v>5709</v>
      </c>
      <c r="N9490" t="s">
        <v>6530</v>
      </c>
      <c r="O9490" t="s">
        <v>11851</v>
      </c>
      <c r="P9490" t="s">
        <v>77385</v>
      </c>
      <c r="Q9490" t="s">
        <v>43205</v>
      </c>
      <c r="R9490" t="str">
        <f t="shared" si="296"/>
        <v>安丘</v>
      </c>
      <c r="S9490" t="str">
        <f t="shared" si="297"/>
        <v>0118</v>
      </c>
    </row>
    <row r="9491" spans="1:19">
      <c r="A9491" t="s">
        <v>77386</v>
      </c>
      <c r="B9491" s="31" t="s">
        <v>77387</v>
      </c>
      <c r="C9491" t="s">
        <v>49</v>
      </c>
      <c r="D9491" t="s">
        <v>77388</v>
      </c>
      <c r="E9491" t="s">
        <v>75048</v>
      </c>
      <c r="F9491" t="s">
        <v>77389</v>
      </c>
      <c r="G9491" t="s">
        <v>77390</v>
      </c>
      <c r="H9491" t="s">
        <v>77391</v>
      </c>
      <c r="I9491" t="s">
        <v>12119</v>
      </c>
      <c r="J9491" t="s">
        <v>5484</v>
      </c>
      <c r="K9491" t="s">
        <v>5485</v>
      </c>
      <c r="L9491" t="s">
        <v>114</v>
      </c>
      <c r="M9491" t="s">
        <v>5486</v>
      </c>
      <c r="N9491" t="s">
        <v>5112</v>
      </c>
      <c r="O9491" t="s">
        <v>5488</v>
      </c>
      <c r="P9491" t="s">
        <v>77392</v>
      </c>
      <c r="Q9491" t="s">
        <v>77393</v>
      </c>
      <c r="R9491" t="str">
        <f t="shared" si="296"/>
        <v>高密</v>
      </c>
      <c r="S9491" t="str">
        <f t="shared" si="297"/>
        <v>0118</v>
      </c>
    </row>
    <row r="9492" spans="1:19">
      <c r="A9492" t="s">
        <v>77394</v>
      </c>
      <c r="B9492" s="31" t="s">
        <v>77395</v>
      </c>
      <c r="C9492" t="s">
        <v>49</v>
      </c>
      <c r="D9492" t="s">
        <v>77396</v>
      </c>
      <c r="E9492" t="s">
        <v>75711</v>
      </c>
      <c r="F9492" t="s">
        <v>77397</v>
      </c>
      <c r="G9492" t="s">
        <v>77398</v>
      </c>
      <c r="H9492" t="s">
        <v>77399</v>
      </c>
      <c r="I9492" t="s">
        <v>12119</v>
      </c>
      <c r="J9492" t="s">
        <v>9734</v>
      </c>
      <c r="K9492" t="s">
        <v>9735</v>
      </c>
      <c r="L9492" t="s">
        <v>60</v>
      </c>
      <c r="M9492" t="s">
        <v>4904</v>
      </c>
      <c r="N9492" t="s">
        <v>5112</v>
      </c>
      <c r="O9492" t="s">
        <v>9736</v>
      </c>
      <c r="P9492" t="s">
        <v>77400</v>
      </c>
      <c r="Q9492" t="s">
        <v>75044</v>
      </c>
      <c r="R9492" t="str">
        <f t="shared" si="296"/>
        <v>奎文</v>
      </c>
      <c r="S9492" t="str">
        <f t="shared" si="297"/>
        <v>0118</v>
      </c>
    </row>
    <row r="9493" spans="1:19">
      <c r="A9493" t="s">
        <v>77401</v>
      </c>
      <c r="B9493" s="31" t="s">
        <v>77402</v>
      </c>
      <c r="C9493" t="s">
        <v>49</v>
      </c>
      <c r="D9493" t="s">
        <v>77403</v>
      </c>
      <c r="E9493" t="s">
        <v>77404</v>
      </c>
      <c r="F9493" t="s">
        <v>77405</v>
      </c>
      <c r="G9493" t="s">
        <v>77406</v>
      </c>
      <c r="H9493" t="s">
        <v>77407</v>
      </c>
      <c r="I9493" t="s">
        <v>5541</v>
      </c>
      <c r="J9493" t="s">
        <v>6642</v>
      </c>
      <c r="K9493" t="s">
        <v>5768</v>
      </c>
      <c r="L9493" t="s">
        <v>105</v>
      </c>
      <c r="M9493" t="s">
        <v>5769</v>
      </c>
      <c r="N9493" t="s">
        <v>4892</v>
      </c>
      <c r="O9493" t="s">
        <v>5843</v>
      </c>
      <c r="P9493" t="s">
        <v>77408</v>
      </c>
      <c r="Q9493" t="s">
        <v>75044</v>
      </c>
      <c r="R9493" t="str">
        <f t="shared" si="296"/>
        <v>寿光</v>
      </c>
      <c r="S9493" t="str">
        <f t="shared" si="297"/>
        <v>0118</v>
      </c>
    </row>
    <row r="9494" spans="1:19">
      <c r="A9494" t="s">
        <v>77409</v>
      </c>
      <c r="B9494" s="31" t="s">
        <v>77410</v>
      </c>
      <c r="C9494" t="s">
        <v>49</v>
      </c>
      <c r="D9494" t="s">
        <v>77411</v>
      </c>
      <c r="E9494" t="s">
        <v>77412</v>
      </c>
      <c r="F9494" t="s">
        <v>77413</v>
      </c>
      <c r="G9494" t="s">
        <v>77414</v>
      </c>
      <c r="H9494" t="s">
        <v>77415</v>
      </c>
      <c r="I9494" t="s">
        <v>12119</v>
      </c>
      <c r="J9494" t="s">
        <v>25445</v>
      </c>
      <c r="K9494" t="s">
        <v>25446</v>
      </c>
      <c r="L9494" t="s">
        <v>375</v>
      </c>
      <c r="M9494" t="s">
        <v>5599</v>
      </c>
      <c r="N9494" t="s">
        <v>5801</v>
      </c>
      <c r="O9494" t="s">
        <v>25447</v>
      </c>
      <c r="P9494" t="s">
        <v>77416</v>
      </c>
      <c r="Q9494" t="s">
        <v>77417</v>
      </c>
      <c r="R9494" t="str">
        <f t="shared" si="296"/>
        <v>昌邑</v>
      </c>
      <c r="S9494" t="str">
        <f t="shared" si="297"/>
        <v>0118</v>
      </c>
    </row>
    <row r="9495" spans="1:19">
      <c r="A9495" t="s">
        <v>77418</v>
      </c>
      <c r="B9495" s="31" t="s">
        <v>77419</v>
      </c>
      <c r="C9495" t="s">
        <v>49</v>
      </c>
      <c r="D9495" t="s">
        <v>77420</v>
      </c>
      <c r="E9495" t="s">
        <v>75048</v>
      </c>
      <c r="F9495" t="s">
        <v>77421</v>
      </c>
      <c r="G9495" t="s">
        <v>77422</v>
      </c>
      <c r="H9495" t="s">
        <v>77423</v>
      </c>
      <c r="I9495" t="s">
        <v>12119</v>
      </c>
      <c r="J9495" t="s">
        <v>19856</v>
      </c>
      <c r="K9495" t="s">
        <v>19857</v>
      </c>
      <c r="L9495" t="s">
        <v>50</v>
      </c>
      <c r="M9495" t="s">
        <v>6624</v>
      </c>
      <c r="N9495" t="s">
        <v>5939</v>
      </c>
      <c r="O9495" t="s">
        <v>19858</v>
      </c>
      <c r="P9495" t="s">
        <v>77424</v>
      </c>
      <c r="Q9495" t="s">
        <v>77425</v>
      </c>
      <c r="R9495" t="str">
        <f t="shared" si="296"/>
        <v>青州</v>
      </c>
      <c r="S9495" t="str">
        <f t="shared" si="297"/>
        <v>0118</v>
      </c>
    </row>
    <row r="9496" spans="1:19">
      <c r="A9496" t="s">
        <v>77426</v>
      </c>
      <c r="B9496" s="31" t="s">
        <v>77427</v>
      </c>
      <c r="C9496" t="s">
        <v>49</v>
      </c>
      <c r="D9496" t="s">
        <v>77428</v>
      </c>
      <c r="E9496" t="s">
        <v>75074</v>
      </c>
      <c r="F9496" t="s">
        <v>77429</v>
      </c>
      <c r="G9496" t="s">
        <v>77430</v>
      </c>
      <c r="H9496" t="s">
        <v>77431</v>
      </c>
      <c r="I9496" t="s">
        <v>4852</v>
      </c>
      <c r="J9496" t="s">
        <v>6434</v>
      </c>
      <c r="K9496" t="s">
        <v>6435</v>
      </c>
      <c r="L9496" t="s">
        <v>114</v>
      </c>
      <c r="M9496" t="s">
        <v>4831</v>
      </c>
      <c r="N9496" t="s">
        <v>6243</v>
      </c>
      <c r="O9496" t="s">
        <v>6436</v>
      </c>
      <c r="P9496" t="s">
        <v>77432</v>
      </c>
      <c r="Q9496" t="s">
        <v>75044</v>
      </c>
      <c r="R9496" t="str">
        <f t="shared" si="296"/>
        <v>高密</v>
      </c>
      <c r="S9496" t="str">
        <f t="shared" si="297"/>
        <v>0118</v>
      </c>
    </row>
    <row r="9497" spans="1:19">
      <c r="A9497" t="s">
        <v>77433</v>
      </c>
      <c r="B9497" s="31" t="s">
        <v>77434</v>
      </c>
      <c r="C9497" t="s">
        <v>49</v>
      </c>
      <c r="D9497" t="s">
        <v>77435</v>
      </c>
      <c r="E9497" t="s">
        <v>77404</v>
      </c>
      <c r="F9497" t="s">
        <v>77436</v>
      </c>
      <c r="G9497" t="s">
        <v>77437</v>
      </c>
      <c r="H9497" t="s">
        <v>77438</v>
      </c>
      <c r="I9497" t="s">
        <v>5822</v>
      </c>
      <c r="J9497" t="s">
        <v>5462</v>
      </c>
      <c r="K9497" t="s">
        <v>5463</v>
      </c>
      <c r="L9497" t="s">
        <v>95</v>
      </c>
      <c r="M9497" t="s">
        <v>4844</v>
      </c>
      <c r="N9497" t="s">
        <v>4972</v>
      </c>
      <c r="O9497" t="s">
        <v>5464</v>
      </c>
      <c r="P9497" t="s">
        <v>77439</v>
      </c>
      <c r="Q9497" t="s">
        <v>75044</v>
      </c>
      <c r="R9497" t="str">
        <f t="shared" si="296"/>
        <v>安丘</v>
      </c>
      <c r="S9497" t="str">
        <f t="shared" si="297"/>
        <v>0118</v>
      </c>
    </row>
    <row r="9498" spans="1:19">
      <c r="A9498" t="s">
        <v>4569</v>
      </c>
      <c r="B9498" s="31" t="s">
        <v>77440</v>
      </c>
      <c r="C9498" t="s">
        <v>49</v>
      </c>
      <c r="D9498" t="s">
        <v>77441</v>
      </c>
      <c r="E9498" t="s">
        <v>75040</v>
      </c>
      <c r="F9498" t="s">
        <v>77442</v>
      </c>
      <c r="G9498" t="s">
        <v>4567</v>
      </c>
      <c r="H9498" t="s">
        <v>77443</v>
      </c>
      <c r="I9498" t="s">
        <v>4852</v>
      </c>
      <c r="J9498" t="s">
        <v>6401</v>
      </c>
      <c r="K9498" t="s">
        <v>6402</v>
      </c>
      <c r="L9498" t="s">
        <v>105</v>
      </c>
      <c r="M9498" t="s">
        <v>5224</v>
      </c>
      <c r="N9498" t="s">
        <v>6308</v>
      </c>
      <c r="O9498" t="s">
        <v>6403</v>
      </c>
      <c r="P9498" t="s">
        <v>77444</v>
      </c>
      <c r="Q9498" t="s">
        <v>75044</v>
      </c>
      <c r="R9498" t="str">
        <f t="shared" si="296"/>
        <v>寿光</v>
      </c>
      <c r="S9498" t="str">
        <f t="shared" si="297"/>
        <v>0118</v>
      </c>
    </row>
    <row r="9499" spans="1:19">
      <c r="A9499" t="s">
        <v>77445</v>
      </c>
      <c r="B9499" s="31" t="s">
        <v>77446</v>
      </c>
      <c r="C9499" t="s">
        <v>49</v>
      </c>
      <c r="D9499" t="s">
        <v>77447</v>
      </c>
      <c r="E9499" t="s">
        <v>75048</v>
      </c>
      <c r="F9499" t="s">
        <v>77448</v>
      </c>
      <c r="G9499" t="s">
        <v>77449</v>
      </c>
      <c r="H9499" t="s">
        <v>77450</v>
      </c>
      <c r="I9499" t="s">
        <v>12119</v>
      </c>
      <c r="J9499" t="s">
        <v>6782</v>
      </c>
      <c r="K9499" t="s">
        <v>6783</v>
      </c>
      <c r="L9499" t="s">
        <v>105</v>
      </c>
      <c r="M9499" t="s">
        <v>5224</v>
      </c>
      <c r="N9499" t="s">
        <v>4919</v>
      </c>
      <c r="O9499" t="s">
        <v>6784</v>
      </c>
      <c r="P9499" t="s">
        <v>77451</v>
      </c>
      <c r="Q9499" t="s">
        <v>75044</v>
      </c>
      <c r="R9499" t="str">
        <f t="shared" si="296"/>
        <v>寿光</v>
      </c>
      <c r="S9499" t="str">
        <f t="shared" si="297"/>
        <v>0118</v>
      </c>
    </row>
    <row r="9500" spans="1:19">
      <c r="A9500" t="s">
        <v>77452</v>
      </c>
      <c r="B9500" s="31" t="s">
        <v>77453</v>
      </c>
      <c r="C9500" t="s">
        <v>49</v>
      </c>
      <c r="D9500" t="s">
        <v>77454</v>
      </c>
      <c r="E9500" t="s">
        <v>75048</v>
      </c>
      <c r="F9500" t="s">
        <v>77455</v>
      </c>
      <c r="G9500" t="s">
        <v>77456</v>
      </c>
      <c r="H9500" t="s">
        <v>77457</v>
      </c>
      <c r="I9500" t="s">
        <v>12119</v>
      </c>
      <c r="J9500" t="s">
        <v>5767</v>
      </c>
      <c r="K9500" t="s">
        <v>6643</v>
      </c>
      <c r="L9500" t="s">
        <v>105</v>
      </c>
      <c r="M9500" t="s">
        <v>5769</v>
      </c>
      <c r="N9500" t="s">
        <v>5112</v>
      </c>
      <c r="O9500" t="s">
        <v>5770</v>
      </c>
      <c r="P9500" t="s">
        <v>77458</v>
      </c>
      <c r="Q9500" t="s">
        <v>77459</v>
      </c>
      <c r="R9500" t="str">
        <f t="shared" si="296"/>
        <v>寿光</v>
      </c>
      <c r="S9500" t="str">
        <f t="shared" si="297"/>
        <v>0118</v>
      </c>
    </row>
    <row r="9501" spans="1:19">
      <c r="A9501" t="s">
        <v>77460</v>
      </c>
      <c r="B9501" s="31" t="s">
        <v>77461</v>
      </c>
      <c r="C9501" t="s">
        <v>49</v>
      </c>
      <c r="D9501" t="s">
        <v>77462</v>
      </c>
      <c r="E9501" t="s">
        <v>77463</v>
      </c>
      <c r="F9501" t="s">
        <v>77464</v>
      </c>
      <c r="G9501" t="s">
        <v>77465</v>
      </c>
      <c r="H9501" t="s">
        <v>77466</v>
      </c>
      <c r="I9501" t="s">
        <v>4785</v>
      </c>
      <c r="J9501" t="s">
        <v>12570</v>
      </c>
      <c r="K9501" t="s">
        <v>12571</v>
      </c>
      <c r="L9501" t="s">
        <v>105</v>
      </c>
      <c r="M9501" t="s">
        <v>5376</v>
      </c>
      <c r="N9501" t="s">
        <v>4789</v>
      </c>
      <c r="O9501" t="s">
        <v>12572</v>
      </c>
      <c r="P9501" t="s">
        <v>77467</v>
      </c>
      <c r="Q9501" t="s">
        <v>75044</v>
      </c>
      <c r="R9501" t="str">
        <f t="shared" si="296"/>
        <v>寿光</v>
      </c>
      <c r="S9501" t="str">
        <f t="shared" si="297"/>
        <v>0118</v>
      </c>
    </row>
    <row r="9502" spans="1:19">
      <c r="A9502" t="s">
        <v>77468</v>
      </c>
      <c r="B9502" s="31" t="s">
        <v>77469</v>
      </c>
      <c r="C9502" t="s">
        <v>49</v>
      </c>
      <c r="D9502" t="s">
        <v>77470</v>
      </c>
      <c r="E9502" t="s">
        <v>75711</v>
      </c>
      <c r="F9502" t="s">
        <v>77471</v>
      </c>
      <c r="G9502" t="s">
        <v>77472</v>
      </c>
      <c r="H9502" t="s">
        <v>77473</v>
      </c>
      <c r="I9502" t="s">
        <v>12119</v>
      </c>
      <c r="J9502" t="s">
        <v>10771</v>
      </c>
      <c r="K9502" t="s">
        <v>10772</v>
      </c>
      <c r="L9502" t="s">
        <v>60</v>
      </c>
      <c r="M9502" t="s">
        <v>5420</v>
      </c>
      <c r="N9502" t="s">
        <v>8593</v>
      </c>
      <c r="O9502" t="s">
        <v>10773</v>
      </c>
      <c r="P9502" t="s">
        <v>75044</v>
      </c>
      <c r="Q9502" t="s">
        <v>75044</v>
      </c>
      <c r="R9502" t="str">
        <f t="shared" si="296"/>
        <v>奎文</v>
      </c>
      <c r="S9502" t="str">
        <f t="shared" si="297"/>
        <v>0118</v>
      </c>
    </row>
    <row r="9503" spans="1:19">
      <c r="A9503" t="s">
        <v>77474</v>
      </c>
      <c r="B9503" s="31" t="s">
        <v>77475</v>
      </c>
      <c r="C9503" t="s">
        <v>49</v>
      </c>
      <c r="D9503" t="s">
        <v>77476</v>
      </c>
      <c r="E9503" t="s">
        <v>75048</v>
      </c>
      <c r="F9503" t="s">
        <v>77477</v>
      </c>
      <c r="G9503" t="s">
        <v>77478</v>
      </c>
      <c r="H9503" t="s">
        <v>77479</v>
      </c>
      <c r="I9503" t="s">
        <v>12500</v>
      </c>
      <c r="J9503" t="s">
        <v>28054</v>
      </c>
      <c r="K9503" t="s">
        <v>28055</v>
      </c>
      <c r="L9503" t="s">
        <v>77</v>
      </c>
      <c r="M9503" t="s">
        <v>5812</v>
      </c>
      <c r="N9503" t="s">
        <v>6985</v>
      </c>
      <c r="O9503" t="s">
        <v>28056</v>
      </c>
      <c r="P9503" t="s">
        <v>77480</v>
      </c>
      <c r="Q9503" t="s">
        <v>77481</v>
      </c>
      <c r="R9503" t="str">
        <f t="shared" si="296"/>
        <v>临朐</v>
      </c>
      <c r="S9503" t="str">
        <f t="shared" si="297"/>
        <v>0118</v>
      </c>
    </row>
    <row r="9504" spans="1:19">
      <c r="A9504" t="s">
        <v>77482</v>
      </c>
      <c r="B9504" s="31" t="s">
        <v>77483</v>
      </c>
      <c r="C9504" t="s">
        <v>49</v>
      </c>
      <c r="D9504" t="s">
        <v>77484</v>
      </c>
      <c r="E9504" t="s">
        <v>77463</v>
      </c>
      <c r="F9504" t="s">
        <v>77485</v>
      </c>
      <c r="G9504" t="s">
        <v>77486</v>
      </c>
      <c r="H9504" t="s">
        <v>77487</v>
      </c>
      <c r="I9504" t="s">
        <v>5221</v>
      </c>
      <c r="J9504" t="s">
        <v>5755</v>
      </c>
      <c r="K9504" t="s">
        <v>5756</v>
      </c>
      <c r="L9504" t="s">
        <v>95</v>
      </c>
      <c r="M9504" t="s">
        <v>5757</v>
      </c>
      <c r="N9504" t="s">
        <v>12670</v>
      </c>
      <c r="O9504" t="s">
        <v>5758</v>
      </c>
      <c r="P9504" t="s">
        <v>77488</v>
      </c>
      <c r="Q9504" t="s">
        <v>75044</v>
      </c>
      <c r="R9504" t="str">
        <f t="shared" si="296"/>
        <v>安丘</v>
      </c>
      <c r="S9504" t="str">
        <f t="shared" si="297"/>
        <v>0118</v>
      </c>
    </row>
    <row r="9505" spans="1:19">
      <c r="A9505" t="s">
        <v>77489</v>
      </c>
      <c r="B9505" s="31" t="s">
        <v>77490</v>
      </c>
      <c r="C9505" t="s">
        <v>49</v>
      </c>
      <c r="D9505" t="s">
        <v>77491</v>
      </c>
      <c r="E9505" t="s">
        <v>77492</v>
      </c>
      <c r="F9505" t="s">
        <v>77493</v>
      </c>
      <c r="G9505" t="s">
        <v>77494</v>
      </c>
      <c r="H9505" t="s">
        <v>77495</v>
      </c>
      <c r="I9505" t="s">
        <v>5066</v>
      </c>
      <c r="J9505" t="s">
        <v>5578</v>
      </c>
      <c r="K9505" t="s">
        <v>5579</v>
      </c>
      <c r="L9505" t="s">
        <v>148</v>
      </c>
      <c r="M9505" t="s">
        <v>5580</v>
      </c>
      <c r="N9505" t="s">
        <v>4933</v>
      </c>
      <c r="O9505" t="s">
        <v>5581</v>
      </c>
      <c r="P9505" t="s">
        <v>77496</v>
      </c>
      <c r="Q9505" t="s">
        <v>75044</v>
      </c>
      <c r="R9505" t="str">
        <f t="shared" si="296"/>
        <v>寒亭</v>
      </c>
      <c r="S9505" t="str">
        <f t="shared" si="297"/>
        <v>0118</v>
      </c>
    </row>
    <row r="9506" spans="1:19">
      <c r="A9506" t="s">
        <v>77497</v>
      </c>
      <c r="B9506" s="31" t="s">
        <v>77498</v>
      </c>
      <c r="C9506" t="s">
        <v>49</v>
      </c>
      <c r="D9506" t="s">
        <v>77499</v>
      </c>
      <c r="E9506" t="s">
        <v>75040</v>
      </c>
      <c r="F9506" t="s">
        <v>77500</v>
      </c>
      <c r="G9506" t="s">
        <v>77501</v>
      </c>
      <c r="H9506" t="s">
        <v>77502</v>
      </c>
      <c r="I9506" t="s">
        <v>4955</v>
      </c>
      <c r="J9506" t="s">
        <v>6009</v>
      </c>
      <c r="K9506" t="s">
        <v>6010</v>
      </c>
      <c r="L9506" t="s">
        <v>237</v>
      </c>
      <c r="M9506" t="s">
        <v>5247</v>
      </c>
      <c r="N9506" t="s">
        <v>4959</v>
      </c>
      <c r="O9506" t="s">
        <v>6011</v>
      </c>
      <c r="P9506" t="s">
        <v>77503</v>
      </c>
      <c r="Q9506" t="s">
        <v>77504</v>
      </c>
      <c r="R9506" t="str">
        <f t="shared" si="296"/>
        <v>潍城</v>
      </c>
      <c r="S9506" t="str">
        <f t="shared" si="297"/>
        <v>0118</v>
      </c>
    </row>
    <row r="9507" spans="1:19">
      <c r="A9507" t="s">
        <v>77505</v>
      </c>
      <c r="B9507" s="31" t="s">
        <v>77506</v>
      </c>
      <c r="C9507" t="s">
        <v>49</v>
      </c>
      <c r="D9507" t="s">
        <v>77507</v>
      </c>
      <c r="E9507" t="s">
        <v>75048</v>
      </c>
      <c r="F9507" t="s">
        <v>77508</v>
      </c>
      <c r="G9507" t="s">
        <v>77509</v>
      </c>
      <c r="H9507" t="s">
        <v>77510</v>
      </c>
      <c r="I9507" t="s">
        <v>12844</v>
      </c>
      <c r="J9507" t="s">
        <v>8294</v>
      </c>
      <c r="K9507" t="s">
        <v>8295</v>
      </c>
      <c r="L9507" t="s">
        <v>50</v>
      </c>
      <c r="M9507" t="s">
        <v>5877</v>
      </c>
      <c r="N9507" t="s">
        <v>4983</v>
      </c>
      <c r="O9507" t="s">
        <v>8296</v>
      </c>
      <c r="P9507" t="s">
        <v>77511</v>
      </c>
      <c r="Q9507" t="s">
        <v>75044</v>
      </c>
      <c r="R9507" t="str">
        <f t="shared" si="296"/>
        <v>青州</v>
      </c>
      <c r="S9507" t="str">
        <f t="shared" si="297"/>
        <v>0118</v>
      </c>
    </row>
    <row r="9508" spans="1:19">
      <c r="A9508" t="s">
        <v>77512</v>
      </c>
      <c r="B9508" s="31" t="s">
        <v>77513</v>
      </c>
      <c r="C9508" t="s">
        <v>49</v>
      </c>
      <c r="D9508" t="s">
        <v>77514</v>
      </c>
      <c r="E9508" t="s">
        <v>75040</v>
      </c>
      <c r="F9508" t="s">
        <v>77515</v>
      </c>
      <c r="G9508" t="s">
        <v>77516</v>
      </c>
      <c r="H9508" t="s">
        <v>77517</v>
      </c>
      <c r="I9508" t="s">
        <v>4828</v>
      </c>
      <c r="J9508" t="s">
        <v>5597</v>
      </c>
      <c r="K9508" t="s">
        <v>5598</v>
      </c>
      <c r="L9508" t="s">
        <v>375</v>
      </c>
      <c r="M9508" t="s">
        <v>5599</v>
      </c>
      <c r="N9508" t="s">
        <v>4789</v>
      </c>
      <c r="O9508" t="s">
        <v>5600</v>
      </c>
      <c r="P9508" t="s">
        <v>77518</v>
      </c>
      <c r="Q9508" t="s">
        <v>75044</v>
      </c>
      <c r="R9508" t="str">
        <f t="shared" si="296"/>
        <v>昌邑</v>
      </c>
      <c r="S9508" t="str">
        <f t="shared" si="297"/>
        <v>0118</v>
      </c>
    </row>
    <row r="9509" spans="1:19">
      <c r="A9509" t="s">
        <v>77519</v>
      </c>
      <c r="B9509" s="31" t="s">
        <v>77520</v>
      </c>
      <c r="C9509" t="s">
        <v>49</v>
      </c>
      <c r="D9509" t="s">
        <v>77521</v>
      </c>
      <c r="E9509" t="s">
        <v>75040</v>
      </c>
      <c r="F9509" t="s">
        <v>77522</v>
      </c>
      <c r="G9509" t="s">
        <v>77523</v>
      </c>
      <c r="H9509" t="s">
        <v>77524</v>
      </c>
      <c r="I9509" t="s">
        <v>5541</v>
      </c>
      <c r="J9509" t="s">
        <v>8139</v>
      </c>
      <c r="K9509" t="s">
        <v>8140</v>
      </c>
      <c r="L9509" t="s">
        <v>105</v>
      </c>
      <c r="M9509" t="s">
        <v>6055</v>
      </c>
      <c r="N9509" t="s">
        <v>5421</v>
      </c>
      <c r="O9509" t="s">
        <v>8141</v>
      </c>
      <c r="P9509" t="s">
        <v>77525</v>
      </c>
      <c r="Q9509" t="s">
        <v>52807</v>
      </c>
      <c r="R9509" t="str">
        <f t="shared" si="296"/>
        <v>寿光</v>
      </c>
      <c r="S9509" t="str">
        <f t="shared" si="297"/>
        <v>0118</v>
      </c>
    </row>
    <row r="9510" spans="1:19">
      <c r="A9510" t="s">
        <v>77526</v>
      </c>
      <c r="B9510" s="31" t="s">
        <v>77527</v>
      </c>
      <c r="C9510" t="s">
        <v>49</v>
      </c>
      <c r="D9510" t="s">
        <v>77528</v>
      </c>
      <c r="E9510" t="s">
        <v>77529</v>
      </c>
      <c r="F9510" t="s">
        <v>77530</v>
      </c>
      <c r="G9510" t="s">
        <v>77531</v>
      </c>
      <c r="H9510" t="s">
        <v>77532</v>
      </c>
      <c r="I9510" t="s">
        <v>5052</v>
      </c>
      <c r="J9510" t="s">
        <v>4772</v>
      </c>
      <c r="K9510" t="s">
        <v>4773</v>
      </c>
      <c r="L9510" t="s">
        <v>60</v>
      </c>
      <c r="M9510" t="s">
        <v>4774</v>
      </c>
      <c r="N9510" t="s">
        <v>9962</v>
      </c>
      <c r="O9510" t="s">
        <v>4776</v>
      </c>
      <c r="P9510" t="s">
        <v>77533</v>
      </c>
      <c r="Q9510" t="s">
        <v>77534</v>
      </c>
      <c r="R9510" t="str">
        <f t="shared" si="296"/>
        <v>奎文</v>
      </c>
      <c r="S9510" t="str">
        <f t="shared" si="297"/>
        <v>0118</v>
      </c>
    </row>
    <row r="9511" spans="1:19">
      <c r="A9511" t="s">
        <v>77535</v>
      </c>
      <c r="B9511" s="31" t="s">
        <v>77536</v>
      </c>
      <c r="C9511" t="s">
        <v>49</v>
      </c>
      <c r="D9511" t="s">
        <v>77537</v>
      </c>
      <c r="E9511" t="s">
        <v>77529</v>
      </c>
      <c r="F9511" t="s">
        <v>77538</v>
      </c>
      <c r="G9511" t="s">
        <v>77539</v>
      </c>
      <c r="H9511" t="s">
        <v>77540</v>
      </c>
      <c r="I9511" t="s">
        <v>4852</v>
      </c>
      <c r="J9511" t="s">
        <v>8015</v>
      </c>
      <c r="K9511" t="s">
        <v>8016</v>
      </c>
      <c r="L9511" t="s">
        <v>105</v>
      </c>
      <c r="M9511" t="s">
        <v>5197</v>
      </c>
      <c r="N9511" t="s">
        <v>4789</v>
      </c>
      <c r="O9511" t="s">
        <v>8017</v>
      </c>
      <c r="P9511" t="s">
        <v>77541</v>
      </c>
      <c r="Q9511" t="s">
        <v>77542</v>
      </c>
      <c r="R9511" t="str">
        <f t="shared" si="296"/>
        <v>寿光</v>
      </c>
      <c r="S9511" t="str">
        <f t="shared" si="297"/>
        <v>0118</v>
      </c>
    </row>
    <row r="9512" spans="1:19">
      <c r="A9512" t="s">
        <v>77543</v>
      </c>
      <c r="B9512" s="31" t="s">
        <v>77544</v>
      </c>
      <c r="C9512" t="s">
        <v>49</v>
      </c>
      <c r="D9512" t="s">
        <v>77545</v>
      </c>
      <c r="E9512" t="s">
        <v>75107</v>
      </c>
      <c r="F9512" t="s">
        <v>77546</v>
      </c>
      <c r="G9512" t="s">
        <v>77547</v>
      </c>
      <c r="H9512" t="s">
        <v>77548</v>
      </c>
      <c r="I9512" t="s">
        <v>12119</v>
      </c>
      <c r="J9512" t="s">
        <v>19619</v>
      </c>
      <c r="K9512" t="s">
        <v>19620</v>
      </c>
      <c r="L9512" t="s">
        <v>77</v>
      </c>
      <c r="M9512" t="s">
        <v>5733</v>
      </c>
      <c r="N9512" t="s">
        <v>4983</v>
      </c>
      <c r="O9512" t="s">
        <v>19621</v>
      </c>
      <c r="P9512" t="s">
        <v>77549</v>
      </c>
      <c r="Q9512" t="s">
        <v>77550</v>
      </c>
      <c r="R9512" t="str">
        <f t="shared" si="296"/>
        <v>临朐</v>
      </c>
      <c r="S9512" t="str">
        <f t="shared" si="297"/>
        <v>0118</v>
      </c>
    </row>
    <row r="9513" spans="1:19">
      <c r="A9513" t="s">
        <v>77551</v>
      </c>
      <c r="B9513" s="31" t="s">
        <v>77552</v>
      </c>
      <c r="C9513" t="s">
        <v>49</v>
      </c>
      <c r="D9513" t="s">
        <v>77553</v>
      </c>
      <c r="E9513" t="s">
        <v>75040</v>
      </c>
      <c r="F9513" t="s">
        <v>77554</v>
      </c>
      <c r="G9513" t="s">
        <v>77555</v>
      </c>
      <c r="H9513" t="s">
        <v>77556</v>
      </c>
      <c r="I9513" t="s">
        <v>4785</v>
      </c>
      <c r="J9513" t="s">
        <v>4814</v>
      </c>
      <c r="K9513" t="s">
        <v>4815</v>
      </c>
      <c r="L9513" t="s">
        <v>50</v>
      </c>
      <c r="M9513" t="s">
        <v>4816</v>
      </c>
      <c r="N9513" t="s">
        <v>5487</v>
      </c>
      <c r="O9513" t="s">
        <v>4818</v>
      </c>
      <c r="P9513" t="s">
        <v>77557</v>
      </c>
      <c r="Q9513" t="s">
        <v>77558</v>
      </c>
      <c r="R9513" t="str">
        <f t="shared" si="296"/>
        <v>青州</v>
      </c>
      <c r="S9513" t="str">
        <f t="shared" si="297"/>
        <v>0118</v>
      </c>
    </row>
    <row r="9514" spans="1:19">
      <c r="A9514" t="s">
        <v>77559</v>
      </c>
      <c r="B9514" s="31" t="s">
        <v>77560</v>
      </c>
      <c r="C9514" t="s">
        <v>49</v>
      </c>
      <c r="D9514" t="s">
        <v>77561</v>
      </c>
      <c r="E9514" t="s">
        <v>75040</v>
      </c>
      <c r="F9514" t="s">
        <v>77562</v>
      </c>
      <c r="G9514" t="s">
        <v>77563</v>
      </c>
      <c r="H9514" t="s">
        <v>77564</v>
      </c>
      <c r="I9514" t="s">
        <v>4955</v>
      </c>
      <c r="J9514" t="s">
        <v>4829</v>
      </c>
      <c r="K9514" t="s">
        <v>4830</v>
      </c>
      <c r="L9514" t="s">
        <v>114</v>
      </c>
      <c r="M9514" t="s">
        <v>4831</v>
      </c>
      <c r="N9514" t="s">
        <v>4959</v>
      </c>
      <c r="O9514" t="s">
        <v>4833</v>
      </c>
      <c r="P9514" t="s">
        <v>77565</v>
      </c>
      <c r="Q9514" t="s">
        <v>77566</v>
      </c>
      <c r="R9514" t="str">
        <f t="shared" si="296"/>
        <v>高密</v>
      </c>
      <c r="S9514" t="str">
        <f t="shared" si="297"/>
        <v>0118</v>
      </c>
    </row>
    <row r="9515" spans="1:19">
      <c r="A9515" t="s">
        <v>77567</v>
      </c>
      <c r="B9515" s="31" t="s">
        <v>77568</v>
      </c>
      <c r="C9515" t="s">
        <v>49</v>
      </c>
      <c r="D9515" t="s">
        <v>77569</v>
      </c>
      <c r="E9515" t="s">
        <v>75040</v>
      </c>
      <c r="F9515" t="s">
        <v>77570</v>
      </c>
      <c r="G9515" t="s">
        <v>77571</v>
      </c>
      <c r="H9515" t="s">
        <v>77572</v>
      </c>
      <c r="I9515" t="s">
        <v>5835</v>
      </c>
      <c r="J9515" t="s">
        <v>7478</v>
      </c>
      <c r="K9515" t="s">
        <v>7479</v>
      </c>
      <c r="L9515" t="s">
        <v>123</v>
      </c>
      <c r="M9515" t="s">
        <v>7480</v>
      </c>
      <c r="N9515" t="s">
        <v>4933</v>
      </c>
      <c r="O9515" t="s">
        <v>7481</v>
      </c>
      <c r="P9515" t="s">
        <v>77573</v>
      </c>
      <c r="Q9515" t="s">
        <v>75044</v>
      </c>
      <c r="R9515" t="str">
        <f t="shared" si="296"/>
        <v>诸城</v>
      </c>
      <c r="S9515" t="str">
        <f t="shared" si="297"/>
        <v>0118</v>
      </c>
    </row>
    <row r="9516" spans="1:19">
      <c r="A9516" t="s">
        <v>77574</v>
      </c>
      <c r="B9516" s="31" t="s">
        <v>77575</v>
      </c>
      <c r="C9516" t="s">
        <v>49</v>
      </c>
      <c r="D9516" t="s">
        <v>77576</v>
      </c>
      <c r="E9516" t="s">
        <v>75074</v>
      </c>
      <c r="F9516" t="s">
        <v>77577</v>
      </c>
      <c r="G9516" t="s">
        <v>77578</v>
      </c>
      <c r="H9516" t="s">
        <v>77579</v>
      </c>
      <c r="I9516" t="s">
        <v>4785</v>
      </c>
      <c r="J9516" t="s">
        <v>10639</v>
      </c>
      <c r="K9516" t="s">
        <v>10640</v>
      </c>
      <c r="L9516" t="s">
        <v>375</v>
      </c>
      <c r="M9516" t="s">
        <v>5318</v>
      </c>
      <c r="N9516" t="s">
        <v>4789</v>
      </c>
      <c r="O9516" t="s">
        <v>10641</v>
      </c>
      <c r="P9516" t="s">
        <v>77580</v>
      </c>
      <c r="Q9516" t="s">
        <v>75044</v>
      </c>
      <c r="R9516" t="str">
        <f t="shared" si="296"/>
        <v>昌邑</v>
      </c>
      <c r="S9516" t="str">
        <f t="shared" si="297"/>
        <v>0118</v>
      </c>
    </row>
    <row r="9517" spans="1:19">
      <c r="A9517" t="s">
        <v>77581</v>
      </c>
      <c r="B9517" s="31" t="s">
        <v>77582</v>
      </c>
      <c r="C9517" t="s">
        <v>49</v>
      </c>
      <c r="D9517" t="s">
        <v>77583</v>
      </c>
      <c r="E9517" t="s">
        <v>77584</v>
      </c>
      <c r="F9517" t="s">
        <v>77585</v>
      </c>
      <c r="G9517" t="s">
        <v>77586</v>
      </c>
      <c r="H9517" t="s">
        <v>77587</v>
      </c>
      <c r="I9517" t="s">
        <v>4828</v>
      </c>
      <c r="J9517" t="s">
        <v>71240</v>
      </c>
      <c r="K9517" t="s">
        <v>71241</v>
      </c>
      <c r="L9517" t="s">
        <v>60</v>
      </c>
      <c r="M9517" t="s">
        <v>4774</v>
      </c>
      <c r="N9517" t="s">
        <v>4972</v>
      </c>
      <c r="O9517" t="s">
        <v>71242</v>
      </c>
      <c r="P9517" t="s">
        <v>75044</v>
      </c>
      <c r="Q9517" t="s">
        <v>75044</v>
      </c>
      <c r="R9517" t="str">
        <f t="shared" si="296"/>
        <v>奎文</v>
      </c>
      <c r="S9517" t="str">
        <f t="shared" si="297"/>
        <v>0118</v>
      </c>
    </row>
    <row r="9518" spans="1:19">
      <c r="A9518" t="s">
        <v>77588</v>
      </c>
      <c r="B9518" s="31" t="s">
        <v>77589</v>
      </c>
      <c r="C9518" t="s">
        <v>49</v>
      </c>
      <c r="D9518" t="s">
        <v>77590</v>
      </c>
      <c r="E9518" t="s">
        <v>75040</v>
      </c>
      <c r="F9518" t="s">
        <v>77591</v>
      </c>
      <c r="G9518" t="s">
        <v>77592</v>
      </c>
      <c r="H9518" t="s">
        <v>77593</v>
      </c>
      <c r="I9518" t="s">
        <v>4852</v>
      </c>
      <c r="J9518" t="s">
        <v>49423</v>
      </c>
      <c r="K9518" t="s">
        <v>49424</v>
      </c>
      <c r="L9518" t="s">
        <v>148</v>
      </c>
      <c r="M9518" t="s">
        <v>5272</v>
      </c>
      <c r="N9518" t="s">
        <v>4881</v>
      </c>
      <c r="O9518" t="s">
        <v>49425</v>
      </c>
      <c r="P9518" t="s">
        <v>77594</v>
      </c>
      <c r="Q9518" t="s">
        <v>75044</v>
      </c>
      <c r="R9518" t="str">
        <f t="shared" si="296"/>
        <v>寒亭</v>
      </c>
      <c r="S9518" t="str">
        <f t="shared" si="297"/>
        <v>0118</v>
      </c>
    </row>
    <row r="9519" spans="1:19">
      <c r="A9519" t="s">
        <v>77595</v>
      </c>
      <c r="B9519" s="31" t="s">
        <v>77305</v>
      </c>
      <c r="C9519" t="s">
        <v>49</v>
      </c>
      <c r="D9519" t="s">
        <v>77596</v>
      </c>
      <c r="E9519" t="s">
        <v>77597</v>
      </c>
      <c r="F9519" t="s">
        <v>76476</v>
      </c>
      <c r="G9519" t="s">
        <v>76477</v>
      </c>
      <c r="H9519" t="s">
        <v>77598</v>
      </c>
      <c r="I9519" t="s">
        <v>4955</v>
      </c>
      <c r="J9519" t="s">
        <v>7018</v>
      </c>
      <c r="K9519" t="s">
        <v>7019</v>
      </c>
      <c r="L9519" t="s">
        <v>95</v>
      </c>
      <c r="M9519" t="s">
        <v>5649</v>
      </c>
      <c r="N9519" t="s">
        <v>4817</v>
      </c>
      <c r="O9519" t="s">
        <v>7020</v>
      </c>
      <c r="P9519" t="s">
        <v>77599</v>
      </c>
      <c r="Q9519" t="s">
        <v>65111</v>
      </c>
      <c r="R9519" t="str">
        <f t="shared" si="296"/>
        <v>安丘</v>
      </c>
      <c r="S9519" t="str">
        <f t="shared" si="297"/>
        <v>0118</v>
      </c>
    </row>
    <row r="9520" spans="1:19">
      <c r="A9520" t="s">
        <v>77600</v>
      </c>
      <c r="B9520" s="31" t="s">
        <v>77601</v>
      </c>
      <c r="C9520" t="s">
        <v>49</v>
      </c>
      <c r="D9520" t="s">
        <v>77602</v>
      </c>
      <c r="E9520" t="s">
        <v>77529</v>
      </c>
      <c r="F9520" t="s">
        <v>77603</v>
      </c>
      <c r="G9520" t="s">
        <v>77604</v>
      </c>
      <c r="H9520" t="s">
        <v>77605</v>
      </c>
      <c r="I9520" t="s">
        <v>5221</v>
      </c>
      <c r="J9520" t="s">
        <v>5462</v>
      </c>
      <c r="K9520" t="s">
        <v>5463</v>
      </c>
      <c r="L9520" t="s">
        <v>95</v>
      </c>
      <c r="M9520" t="s">
        <v>4844</v>
      </c>
      <c r="N9520" t="s">
        <v>4789</v>
      </c>
      <c r="O9520" t="s">
        <v>5464</v>
      </c>
      <c r="P9520" t="s">
        <v>77606</v>
      </c>
      <c r="Q9520" t="s">
        <v>77607</v>
      </c>
      <c r="R9520" t="str">
        <f t="shared" si="296"/>
        <v>安丘</v>
      </c>
      <c r="S9520" t="str">
        <f t="shared" si="297"/>
        <v>0118</v>
      </c>
    </row>
    <row r="9521" spans="1:19">
      <c r="A9521" t="s">
        <v>77608</v>
      </c>
      <c r="B9521" s="31" t="s">
        <v>77609</v>
      </c>
      <c r="C9521" t="s">
        <v>49</v>
      </c>
      <c r="D9521" t="s">
        <v>77610</v>
      </c>
      <c r="E9521" t="s">
        <v>77611</v>
      </c>
      <c r="F9521" t="s">
        <v>77612</v>
      </c>
      <c r="G9521" t="s">
        <v>77613</v>
      </c>
      <c r="H9521" t="s">
        <v>77614</v>
      </c>
      <c r="I9521" t="s">
        <v>4852</v>
      </c>
      <c r="J9521" t="s">
        <v>6664</v>
      </c>
      <c r="K9521" t="s">
        <v>6665</v>
      </c>
      <c r="L9521" t="s">
        <v>60</v>
      </c>
      <c r="M9521" t="s">
        <v>5511</v>
      </c>
      <c r="N9521" t="s">
        <v>4832</v>
      </c>
      <c r="O9521" t="s">
        <v>6666</v>
      </c>
      <c r="P9521" t="s">
        <v>77615</v>
      </c>
      <c r="Q9521" t="s">
        <v>75044</v>
      </c>
      <c r="R9521" t="str">
        <f t="shared" si="296"/>
        <v>奎文</v>
      </c>
      <c r="S9521" t="str">
        <f t="shared" si="297"/>
        <v>0118</v>
      </c>
    </row>
    <row r="9522" spans="1:19">
      <c r="A9522" t="s">
        <v>77616</v>
      </c>
      <c r="B9522" s="31" t="s">
        <v>77617</v>
      </c>
      <c r="C9522" t="s">
        <v>49</v>
      </c>
      <c r="D9522" t="s">
        <v>77618</v>
      </c>
      <c r="E9522" t="s">
        <v>75074</v>
      </c>
      <c r="F9522" t="s">
        <v>77619</v>
      </c>
      <c r="G9522" t="s">
        <v>77620</v>
      </c>
      <c r="H9522" t="s">
        <v>77621</v>
      </c>
      <c r="I9522" t="s">
        <v>5184</v>
      </c>
      <c r="J9522" t="s">
        <v>6711</v>
      </c>
      <c r="K9522" t="s">
        <v>6712</v>
      </c>
      <c r="L9522" t="s">
        <v>148</v>
      </c>
      <c r="M9522" t="s">
        <v>6713</v>
      </c>
      <c r="N9522" t="s">
        <v>5801</v>
      </c>
      <c r="O9522" t="s">
        <v>6714</v>
      </c>
      <c r="P9522" t="s">
        <v>77622</v>
      </c>
      <c r="Q9522" t="s">
        <v>77623</v>
      </c>
      <c r="R9522" t="str">
        <f t="shared" si="296"/>
        <v>寒亭</v>
      </c>
      <c r="S9522" t="str">
        <f t="shared" si="297"/>
        <v>0118</v>
      </c>
    </row>
    <row r="9523" spans="1:19">
      <c r="A9523" t="s">
        <v>77624</v>
      </c>
      <c r="B9523" s="31" t="s">
        <v>77568</v>
      </c>
      <c r="C9523" t="s">
        <v>49</v>
      </c>
      <c r="D9523" t="s">
        <v>77625</v>
      </c>
      <c r="E9523" t="s">
        <v>75040</v>
      </c>
      <c r="F9523" t="s">
        <v>77626</v>
      </c>
      <c r="G9523" t="s">
        <v>77627</v>
      </c>
      <c r="H9523" t="s">
        <v>77628</v>
      </c>
      <c r="I9523" t="s">
        <v>5052</v>
      </c>
      <c r="J9523" t="s">
        <v>7514</v>
      </c>
      <c r="K9523" t="s">
        <v>61116</v>
      </c>
      <c r="L9523" t="s">
        <v>95</v>
      </c>
      <c r="M9523" t="s">
        <v>5042</v>
      </c>
      <c r="N9523" t="s">
        <v>7504</v>
      </c>
      <c r="O9523" t="s">
        <v>7516</v>
      </c>
      <c r="P9523" t="s">
        <v>77629</v>
      </c>
      <c r="Q9523" t="s">
        <v>75044</v>
      </c>
      <c r="R9523" t="str">
        <f t="shared" si="296"/>
        <v>安丘</v>
      </c>
      <c r="S9523" t="str">
        <f t="shared" si="297"/>
        <v>0118</v>
      </c>
    </row>
    <row r="9524" spans="1:19">
      <c r="A9524" t="s">
        <v>77630</v>
      </c>
      <c r="B9524" s="31" t="s">
        <v>77579</v>
      </c>
      <c r="C9524" t="s">
        <v>49</v>
      </c>
      <c r="D9524" t="s">
        <v>77631</v>
      </c>
      <c r="E9524" t="s">
        <v>75074</v>
      </c>
      <c r="F9524" t="s">
        <v>77632</v>
      </c>
      <c r="G9524" t="s">
        <v>77633</v>
      </c>
      <c r="H9524" t="s">
        <v>77634</v>
      </c>
      <c r="I9524" t="s">
        <v>4828</v>
      </c>
      <c r="J9524" t="s">
        <v>5143</v>
      </c>
      <c r="K9524" t="s">
        <v>5144</v>
      </c>
      <c r="L9524" t="s">
        <v>77</v>
      </c>
      <c r="M9524" t="s">
        <v>5145</v>
      </c>
      <c r="N9524" t="s">
        <v>4933</v>
      </c>
      <c r="O9524" t="s">
        <v>5146</v>
      </c>
      <c r="P9524" t="s">
        <v>77635</v>
      </c>
      <c r="Q9524" t="s">
        <v>75044</v>
      </c>
      <c r="R9524" t="str">
        <f t="shared" si="296"/>
        <v>临朐</v>
      </c>
      <c r="S9524" t="str">
        <f t="shared" si="297"/>
        <v>0118</v>
      </c>
    </row>
    <row r="9525" spans="1:19">
      <c r="A9525" t="s">
        <v>77636</v>
      </c>
      <c r="B9525" s="31" t="s">
        <v>77637</v>
      </c>
      <c r="C9525" t="s">
        <v>49</v>
      </c>
      <c r="D9525" t="s">
        <v>77638</v>
      </c>
      <c r="E9525" t="s">
        <v>75074</v>
      </c>
      <c r="F9525" t="s">
        <v>77639</v>
      </c>
      <c r="G9525" t="s">
        <v>77640</v>
      </c>
      <c r="H9525" t="s">
        <v>77641</v>
      </c>
      <c r="I9525" t="s">
        <v>4852</v>
      </c>
      <c r="J9525" t="s">
        <v>6878</v>
      </c>
      <c r="K9525" t="s">
        <v>6879</v>
      </c>
      <c r="L9525" t="s">
        <v>95</v>
      </c>
      <c r="M9525" t="s">
        <v>4844</v>
      </c>
      <c r="N9525" t="s">
        <v>4933</v>
      </c>
      <c r="O9525" t="s">
        <v>6880</v>
      </c>
      <c r="P9525" t="s">
        <v>77642</v>
      </c>
      <c r="Q9525" t="s">
        <v>77643</v>
      </c>
      <c r="R9525" t="str">
        <f t="shared" si="296"/>
        <v>安丘</v>
      </c>
      <c r="S9525" t="str">
        <f t="shared" si="297"/>
        <v>0118</v>
      </c>
    </row>
    <row r="9526" spans="1:19">
      <c r="A9526" t="s">
        <v>77644</v>
      </c>
      <c r="B9526" s="31" t="s">
        <v>77645</v>
      </c>
      <c r="C9526" t="s">
        <v>49</v>
      </c>
      <c r="D9526" t="s">
        <v>77646</v>
      </c>
      <c r="E9526" t="s">
        <v>75107</v>
      </c>
      <c r="F9526" t="s">
        <v>77647</v>
      </c>
      <c r="G9526" t="s">
        <v>77648</v>
      </c>
      <c r="H9526" t="s">
        <v>77649</v>
      </c>
      <c r="I9526" t="s">
        <v>12119</v>
      </c>
      <c r="J9526" t="s">
        <v>5222</v>
      </c>
      <c r="K9526" t="s">
        <v>5223</v>
      </c>
      <c r="L9526" t="s">
        <v>105</v>
      </c>
      <c r="M9526" t="s">
        <v>5224</v>
      </c>
      <c r="N9526" t="s">
        <v>75044</v>
      </c>
      <c r="O9526" t="s">
        <v>5225</v>
      </c>
      <c r="P9526" t="s">
        <v>77650</v>
      </c>
      <c r="Q9526" t="s">
        <v>77651</v>
      </c>
      <c r="R9526" t="str">
        <f t="shared" si="296"/>
        <v>寿光</v>
      </c>
      <c r="S9526" t="str">
        <f t="shared" si="297"/>
        <v>0118</v>
      </c>
    </row>
    <row r="9527" spans="1:19">
      <c r="A9527" t="s">
        <v>77652</v>
      </c>
      <c r="B9527" s="31" t="s">
        <v>77653</v>
      </c>
      <c r="C9527" t="s">
        <v>49</v>
      </c>
      <c r="D9527" t="s">
        <v>77654</v>
      </c>
      <c r="E9527" t="s">
        <v>77655</v>
      </c>
      <c r="F9527" t="s">
        <v>77656</v>
      </c>
      <c r="G9527" t="s">
        <v>77657</v>
      </c>
      <c r="H9527" t="s">
        <v>77658</v>
      </c>
      <c r="I9527" t="s">
        <v>12119</v>
      </c>
      <c r="J9527" t="s">
        <v>16288</v>
      </c>
      <c r="K9527" t="s">
        <v>16289</v>
      </c>
      <c r="L9527" t="s">
        <v>114</v>
      </c>
      <c r="M9527" t="s">
        <v>4831</v>
      </c>
      <c r="N9527" t="s">
        <v>5907</v>
      </c>
      <c r="O9527" t="s">
        <v>16290</v>
      </c>
      <c r="P9527" t="s">
        <v>77659</v>
      </c>
      <c r="Q9527" t="s">
        <v>75044</v>
      </c>
      <c r="R9527" t="str">
        <f t="shared" si="296"/>
        <v>高密</v>
      </c>
      <c r="S9527" t="str">
        <f t="shared" si="297"/>
        <v>0118</v>
      </c>
    </row>
    <row r="9528" spans="1:19">
      <c r="A9528" t="s">
        <v>77660</v>
      </c>
      <c r="B9528" s="31" t="s">
        <v>77661</v>
      </c>
      <c r="C9528" t="s">
        <v>49</v>
      </c>
      <c r="D9528" t="s">
        <v>77662</v>
      </c>
      <c r="E9528" t="s">
        <v>75107</v>
      </c>
      <c r="F9528" t="s">
        <v>77663</v>
      </c>
      <c r="G9528" t="s">
        <v>77664</v>
      </c>
      <c r="H9528" t="s">
        <v>77665</v>
      </c>
      <c r="I9528" t="s">
        <v>12500</v>
      </c>
      <c r="J9528" t="s">
        <v>12489</v>
      </c>
      <c r="K9528" t="s">
        <v>12490</v>
      </c>
      <c r="L9528" t="s">
        <v>60</v>
      </c>
      <c r="M9528" t="s">
        <v>5999</v>
      </c>
      <c r="N9528" t="s">
        <v>16070</v>
      </c>
      <c r="O9528" t="s">
        <v>12491</v>
      </c>
      <c r="P9528" t="s">
        <v>77666</v>
      </c>
      <c r="Q9528" t="s">
        <v>77667</v>
      </c>
      <c r="R9528" t="str">
        <f t="shared" si="296"/>
        <v>奎文</v>
      </c>
      <c r="S9528" t="str">
        <f t="shared" si="297"/>
        <v>0118</v>
      </c>
    </row>
    <row r="9529" spans="1:19">
      <c r="A9529" t="s">
        <v>77668</v>
      </c>
      <c r="B9529" s="31" t="s">
        <v>77669</v>
      </c>
      <c r="C9529" t="s">
        <v>49</v>
      </c>
      <c r="D9529" t="s">
        <v>77670</v>
      </c>
      <c r="E9529" t="s">
        <v>75074</v>
      </c>
      <c r="F9529" t="s">
        <v>77671</v>
      </c>
      <c r="G9529" t="s">
        <v>77672</v>
      </c>
      <c r="H9529" t="s">
        <v>77673</v>
      </c>
      <c r="I9529" t="s">
        <v>5822</v>
      </c>
      <c r="J9529" t="s">
        <v>5222</v>
      </c>
      <c r="K9529" t="s">
        <v>5223</v>
      </c>
      <c r="L9529" t="s">
        <v>105</v>
      </c>
      <c r="M9529" t="s">
        <v>5224</v>
      </c>
      <c r="N9529" t="s">
        <v>4789</v>
      </c>
      <c r="O9529" t="s">
        <v>5225</v>
      </c>
      <c r="P9529" t="s">
        <v>77674</v>
      </c>
      <c r="Q9529" t="s">
        <v>75044</v>
      </c>
      <c r="R9529" t="str">
        <f t="shared" si="296"/>
        <v>寿光</v>
      </c>
      <c r="S9529" t="str">
        <f t="shared" si="297"/>
        <v>0118</v>
      </c>
    </row>
    <row r="9530" spans="1:19">
      <c r="A9530" t="s">
        <v>77675</v>
      </c>
      <c r="B9530" s="31" t="s">
        <v>77676</v>
      </c>
      <c r="C9530" t="s">
        <v>49</v>
      </c>
      <c r="D9530" t="s">
        <v>77677</v>
      </c>
      <c r="E9530" t="s">
        <v>77655</v>
      </c>
      <c r="F9530" t="s">
        <v>77678</v>
      </c>
      <c r="G9530" t="s">
        <v>77679</v>
      </c>
      <c r="H9530" t="s">
        <v>77680</v>
      </c>
      <c r="I9530" t="s">
        <v>12119</v>
      </c>
      <c r="J9530" t="s">
        <v>46354</v>
      </c>
      <c r="K9530" t="s">
        <v>46355</v>
      </c>
      <c r="L9530" t="s">
        <v>114</v>
      </c>
      <c r="M9530" t="s">
        <v>5486</v>
      </c>
      <c r="N9530" t="s">
        <v>5699</v>
      </c>
      <c r="O9530" t="s">
        <v>46356</v>
      </c>
      <c r="P9530" t="s">
        <v>77681</v>
      </c>
      <c r="Q9530" t="s">
        <v>75044</v>
      </c>
      <c r="R9530" t="str">
        <f t="shared" si="296"/>
        <v>高密</v>
      </c>
      <c r="S9530" t="str">
        <f t="shared" si="297"/>
        <v>0118</v>
      </c>
    </row>
    <row r="9531" spans="1:19">
      <c r="A9531" t="s">
        <v>77682</v>
      </c>
      <c r="B9531" s="31" t="s">
        <v>77683</v>
      </c>
      <c r="C9531" t="s">
        <v>49</v>
      </c>
      <c r="D9531" t="s">
        <v>77684</v>
      </c>
      <c r="E9531" t="s">
        <v>75380</v>
      </c>
      <c r="F9531" t="s">
        <v>77685</v>
      </c>
      <c r="G9531" t="s">
        <v>77686</v>
      </c>
      <c r="H9531" t="s">
        <v>77687</v>
      </c>
      <c r="I9531" t="s">
        <v>4852</v>
      </c>
      <c r="J9531" t="s">
        <v>8260</v>
      </c>
      <c r="K9531" t="s">
        <v>8261</v>
      </c>
      <c r="L9531" t="s">
        <v>95</v>
      </c>
      <c r="M9531" t="s">
        <v>5682</v>
      </c>
      <c r="N9531" t="s">
        <v>4845</v>
      </c>
      <c r="O9531" t="s">
        <v>8262</v>
      </c>
      <c r="P9531" t="s">
        <v>77688</v>
      </c>
      <c r="Q9531" t="s">
        <v>75044</v>
      </c>
      <c r="R9531" t="str">
        <f t="shared" si="296"/>
        <v>安丘</v>
      </c>
      <c r="S9531" t="str">
        <f t="shared" si="297"/>
        <v>0118</v>
      </c>
    </row>
    <row r="9532" spans="1:19">
      <c r="A9532" t="s">
        <v>77689</v>
      </c>
      <c r="B9532" s="31" t="s">
        <v>77690</v>
      </c>
      <c r="C9532" t="s">
        <v>49</v>
      </c>
      <c r="D9532" t="s">
        <v>77691</v>
      </c>
      <c r="E9532" t="s">
        <v>75040</v>
      </c>
      <c r="F9532" t="s">
        <v>77692</v>
      </c>
      <c r="G9532" t="s">
        <v>77693</v>
      </c>
      <c r="H9532" t="s">
        <v>77694</v>
      </c>
      <c r="I9532" t="s">
        <v>4852</v>
      </c>
      <c r="J9532" t="s">
        <v>5143</v>
      </c>
      <c r="K9532" t="s">
        <v>5144</v>
      </c>
      <c r="L9532" t="s">
        <v>77</v>
      </c>
      <c r="M9532" t="s">
        <v>5145</v>
      </c>
      <c r="N9532" t="s">
        <v>4933</v>
      </c>
      <c r="O9532" t="s">
        <v>5146</v>
      </c>
      <c r="P9532" t="s">
        <v>77695</v>
      </c>
      <c r="Q9532" t="s">
        <v>75044</v>
      </c>
      <c r="R9532" t="str">
        <f t="shared" si="296"/>
        <v>临朐</v>
      </c>
      <c r="S9532" t="str">
        <f t="shared" si="297"/>
        <v>0118</v>
      </c>
    </row>
    <row r="9533" spans="1:19">
      <c r="A9533" t="s">
        <v>77696</v>
      </c>
      <c r="B9533" s="31" t="s">
        <v>77697</v>
      </c>
      <c r="C9533" t="s">
        <v>49</v>
      </c>
      <c r="D9533" t="s">
        <v>77698</v>
      </c>
      <c r="E9533" t="s">
        <v>75380</v>
      </c>
      <c r="F9533" t="s">
        <v>77699</v>
      </c>
      <c r="G9533" t="s">
        <v>77700</v>
      </c>
      <c r="H9533" t="s">
        <v>77701</v>
      </c>
      <c r="I9533" t="s">
        <v>5052</v>
      </c>
      <c r="J9533" t="s">
        <v>4829</v>
      </c>
      <c r="K9533" t="s">
        <v>4830</v>
      </c>
      <c r="L9533" t="s">
        <v>114</v>
      </c>
      <c r="M9533" t="s">
        <v>4831</v>
      </c>
      <c r="N9533" t="s">
        <v>10954</v>
      </c>
      <c r="O9533" t="s">
        <v>4833</v>
      </c>
      <c r="P9533" t="s">
        <v>77702</v>
      </c>
      <c r="Q9533" t="s">
        <v>75044</v>
      </c>
      <c r="R9533" t="str">
        <f t="shared" si="296"/>
        <v>高密</v>
      </c>
      <c r="S9533" t="str">
        <f t="shared" si="297"/>
        <v>0118</v>
      </c>
    </row>
    <row r="9534" spans="1:19">
      <c r="A9534" t="s">
        <v>77703</v>
      </c>
      <c r="B9534" s="31" t="s">
        <v>77704</v>
      </c>
      <c r="C9534" t="s">
        <v>49</v>
      </c>
      <c r="D9534" t="s">
        <v>77705</v>
      </c>
      <c r="E9534" t="s">
        <v>75074</v>
      </c>
      <c r="F9534" t="s">
        <v>77706</v>
      </c>
      <c r="G9534" t="s">
        <v>77707</v>
      </c>
      <c r="H9534" t="s">
        <v>77708</v>
      </c>
      <c r="I9534" t="s">
        <v>10005</v>
      </c>
      <c r="J9534" t="s">
        <v>5067</v>
      </c>
      <c r="K9534" t="s">
        <v>5068</v>
      </c>
      <c r="L9534" t="s">
        <v>123</v>
      </c>
      <c r="M9534" t="s">
        <v>4932</v>
      </c>
      <c r="N9534" t="s">
        <v>7912</v>
      </c>
      <c r="O9534" t="s">
        <v>5070</v>
      </c>
      <c r="P9534" t="s">
        <v>77709</v>
      </c>
      <c r="Q9534" t="s">
        <v>75044</v>
      </c>
      <c r="R9534" t="str">
        <f t="shared" si="296"/>
        <v>诸城</v>
      </c>
      <c r="S9534" t="str">
        <f t="shared" si="297"/>
        <v>0118</v>
      </c>
    </row>
    <row r="9535" spans="1:19">
      <c r="A9535" t="s">
        <v>77710</v>
      </c>
      <c r="B9535" s="31" t="s">
        <v>77711</v>
      </c>
      <c r="C9535" t="s">
        <v>49</v>
      </c>
      <c r="D9535" t="s">
        <v>77712</v>
      </c>
      <c r="E9535" t="s">
        <v>75074</v>
      </c>
      <c r="F9535" t="s">
        <v>77713</v>
      </c>
      <c r="G9535" t="s">
        <v>77714</v>
      </c>
      <c r="H9535" t="s">
        <v>77715</v>
      </c>
      <c r="I9535" t="s">
        <v>4852</v>
      </c>
      <c r="J9535" t="s">
        <v>4902</v>
      </c>
      <c r="K9535" t="s">
        <v>4903</v>
      </c>
      <c r="L9535" t="s">
        <v>60</v>
      </c>
      <c r="M9535" t="s">
        <v>4904</v>
      </c>
      <c r="N9535" t="s">
        <v>4905</v>
      </c>
      <c r="O9535" t="s">
        <v>4906</v>
      </c>
      <c r="P9535" t="s">
        <v>77716</v>
      </c>
      <c r="Q9535" t="s">
        <v>77717</v>
      </c>
      <c r="R9535" t="str">
        <f t="shared" si="296"/>
        <v>奎文</v>
      </c>
      <c r="S9535" t="str">
        <f t="shared" si="297"/>
        <v>0118</v>
      </c>
    </row>
    <row r="9536" spans="1:19">
      <c r="A9536" t="s">
        <v>77718</v>
      </c>
      <c r="B9536" s="31" t="s">
        <v>77719</v>
      </c>
      <c r="C9536" t="s">
        <v>49</v>
      </c>
      <c r="D9536" t="s">
        <v>77720</v>
      </c>
      <c r="E9536" t="s">
        <v>75107</v>
      </c>
      <c r="F9536" t="s">
        <v>77721</v>
      </c>
      <c r="G9536" t="s">
        <v>77722</v>
      </c>
      <c r="H9536" t="s">
        <v>77723</v>
      </c>
      <c r="I9536" t="s">
        <v>12119</v>
      </c>
      <c r="J9536" t="s">
        <v>18758</v>
      </c>
      <c r="K9536" t="s">
        <v>18759</v>
      </c>
      <c r="L9536" t="s">
        <v>105</v>
      </c>
      <c r="M9536" t="s">
        <v>6055</v>
      </c>
      <c r="N9536" t="s">
        <v>4789</v>
      </c>
      <c r="O9536" t="s">
        <v>18760</v>
      </c>
      <c r="P9536" t="s">
        <v>77724</v>
      </c>
      <c r="Q9536" t="s">
        <v>77725</v>
      </c>
      <c r="R9536" t="str">
        <f t="shared" si="296"/>
        <v>寿光</v>
      </c>
      <c r="S9536" t="str">
        <f t="shared" si="297"/>
        <v>0118</v>
      </c>
    </row>
    <row r="9537" spans="1:19">
      <c r="A9537" t="s">
        <v>77726</v>
      </c>
      <c r="B9537" s="31" t="s">
        <v>77727</v>
      </c>
      <c r="C9537" t="s">
        <v>49</v>
      </c>
      <c r="D9537" t="s">
        <v>77728</v>
      </c>
      <c r="E9537" t="s">
        <v>75074</v>
      </c>
      <c r="F9537" t="s">
        <v>77729</v>
      </c>
      <c r="G9537" t="s">
        <v>77730</v>
      </c>
      <c r="H9537" t="s">
        <v>77731</v>
      </c>
      <c r="I9537" t="s">
        <v>4828</v>
      </c>
      <c r="J9537" t="s">
        <v>4981</v>
      </c>
      <c r="K9537" t="s">
        <v>4982</v>
      </c>
      <c r="L9537" t="s">
        <v>237</v>
      </c>
      <c r="M9537" t="s">
        <v>4971</v>
      </c>
      <c r="N9537" t="s">
        <v>4983</v>
      </c>
      <c r="O9537" t="s">
        <v>4984</v>
      </c>
      <c r="P9537" t="s">
        <v>77732</v>
      </c>
      <c r="Q9537" t="s">
        <v>75044</v>
      </c>
      <c r="R9537" t="str">
        <f t="shared" ref="R9537:R9600" si="298">IF(OR(LEFT(L9537,2)="高新"),"奎文",IF(LEFT(L9537,2)="峡山","坊子",IF(LEFT(L9537,2)="滨海","寒亭",LEFT(L9537,2))))</f>
        <v>潍城</v>
      </c>
      <c r="S9537" t="str">
        <f t="shared" ref="S9537:S9600" si="299">TEXT(B9537,"mmdd")</f>
        <v>0118</v>
      </c>
    </row>
    <row r="9538" spans="1:19">
      <c r="A9538" t="s">
        <v>77733</v>
      </c>
      <c r="B9538" s="31" t="s">
        <v>77734</v>
      </c>
      <c r="C9538" t="s">
        <v>49</v>
      </c>
      <c r="D9538" t="s">
        <v>77735</v>
      </c>
      <c r="E9538" t="s">
        <v>75040</v>
      </c>
      <c r="F9538" t="s">
        <v>77736</v>
      </c>
      <c r="G9538" t="s">
        <v>77737</v>
      </c>
      <c r="H9538" t="s">
        <v>77738</v>
      </c>
      <c r="I9538" t="s">
        <v>4955</v>
      </c>
      <c r="J9538" t="s">
        <v>6555</v>
      </c>
      <c r="K9538" t="s">
        <v>6556</v>
      </c>
      <c r="L9538" t="s">
        <v>77</v>
      </c>
      <c r="M9538" t="s">
        <v>4803</v>
      </c>
      <c r="N9538" t="s">
        <v>4832</v>
      </c>
      <c r="O9538" t="s">
        <v>6557</v>
      </c>
      <c r="P9538" t="s">
        <v>77739</v>
      </c>
      <c r="Q9538" t="s">
        <v>77740</v>
      </c>
      <c r="R9538" t="str">
        <f t="shared" si="298"/>
        <v>临朐</v>
      </c>
      <c r="S9538" t="str">
        <f t="shared" si="299"/>
        <v>0118</v>
      </c>
    </row>
    <row r="9539" spans="1:19">
      <c r="A9539" t="s">
        <v>77741</v>
      </c>
      <c r="B9539" s="31" t="s">
        <v>77742</v>
      </c>
      <c r="C9539" t="s">
        <v>49</v>
      </c>
      <c r="D9539" t="s">
        <v>77743</v>
      </c>
      <c r="E9539" t="s">
        <v>75048</v>
      </c>
      <c r="F9539" t="s">
        <v>77744</v>
      </c>
      <c r="G9539" t="s">
        <v>77745</v>
      </c>
      <c r="H9539" t="s">
        <v>77746</v>
      </c>
      <c r="I9539" t="s">
        <v>12119</v>
      </c>
      <c r="J9539" t="s">
        <v>5789</v>
      </c>
      <c r="K9539" t="s">
        <v>5790</v>
      </c>
      <c r="L9539" t="s">
        <v>1136</v>
      </c>
      <c r="M9539" t="s">
        <v>5791</v>
      </c>
      <c r="N9539" t="s">
        <v>4933</v>
      </c>
      <c r="O9539" t="s">
        <v>5792</v>
      </c>
      <c r="P9539" t="s">
        <v>77747</v>
      </c>
      <c r="Q9539" t="s">
        <v>77748</v>
      </c>
      <c r="R9539" t="str">
        <f t="shared" si="298"/>
        <v>昌乐</v>
      </c>
      <c r="S9539" t="str">
        <f t="shared" si="299"/>
        <v>0118</v>
      </c>
    </row>
    <row r="9540" spans="1:19">
      <c r="A9540" t="s">
        <v>77749</v>
      </c>
      <c r="B9540" s="31" t="s">
        <v>77750</v>
      </c>
      <c r="C9540" t="s">
        <v>49</v>
      </c>
      <c r="D9540" t="s">
        <v>77751</v>
      </c>
      <c r="E9540" t="s">
        <v>75048</v>
      </c>
      <c r="F9540" t="s">
        <v>77752</v>
      </c>
      <c r="G9540" t="s">
        <v>77753</v>
      </c>
      <c r="H9540" t="s">
        <v>77754</v>
      </c>
      <c r="I9540" t="s">
        <v>12500</v>
      </c>
      <c r="J9540" t="s">
        <v>8252</v>
      </c>
      <c r="K9540" t="s">
        <v>8253</v>
      </c>
      <c r="L9540" t="s">
        <v>105</v>
      </c>
      <c r="M9540" t="s">
        <v>5176</v>
      </c>
      <c r="N9540" t="s">
        <v>4881</v>
      </c>
      <c r="O9540" t="s">
        <v>8254</v>
      </c>
      <c r="P9540" t="s">
        <v>77755</v>
      </c>
      <c r="Q9540" t="s">
        <v>77756</v>
      </c>
      <c r="R9540" t="str">
        <f t="shared" si="298"/>
        <v>寿光</v>
      </c>
      <c r="S9540" t="str">
        <f t="shared" si="299"/>
        <v>0118</v>
      </c>
    </row>
    <row r="9541" spans="1:19">
      <c r="A9541" t="s">
        <v>77757</v>
      </c>
      <c r="B9541" s="31" t="s">
        <v>77758</v>
      </c>
      <c r="C9541" t="s">
        <v>49</v>
      </c>
      <c r="D9541" t="s">
        <v>77759</v>
      </c>
      <c r="E9541" t="s">
        <v>77760</v>
      </c>
      <c r="F9541" t="s">
        <v>77761</v>
      </c>
      <c r="G9541" t="s">
        <v>77762</v>
      </c>
      <c r="H9541" t="s">
        <v>77763</v>
      </c>
      <c r="I9541" t="s">
        <v>4785</v>
      </c>
      <c r="J9541" t="s">
        <v>24192</v>
      </c>
      <c r="K9541" t="s">
        <v>24193</v>
      </c>
      <c r="L9541" t="s">
        <v>86</v>
      </c>
      <c r="M9541" t="s">
        <v>7679</v>
      </c>
      <c r="N9541" t="s">
        <v>5907</v>
      </c>
      <c r="O9541" t="s">
        <v>24194</v>
      </c>
      <c r="P9541" t="s">
        <v>77764</v>
      </c>
      <c r="Q9541" t="s">
        <v>77765</v>
      </c>
      <c r="R9541" t="str">
        <f t="shared" si="298"/>
        <v>坊子</v>
      </c>
      <c r="S9541" t="str">
        <f t="shared" si="299"/>
        <v>0118</v>
      </c>
    </row>
    <row r="9542" spans="1:19">
      <c r="A9542" t="s">
        <v>77766</v>
      </c>
      <c r="B9542" s="31" t="s">
        <v>77767</v>
      </c>
      <c r="C9542" t="s">
        <v>49</v>
      </c>
      <c r="D9542" t="s">
        <v>77768</v>
      </c>
      <c r="E9542" t="s">
        <v>76893</v>
      </c>
      <c r="F9542" t="s">
        <v>77769</v>
      </c>
      <c r="G9542" t="s">
        <v>77770</v>
      </c>
      <c r="H9542" t="s">
        <v>77771</v>
      </c>
      <c r="I9542" t="s">
        <v>12119</v>
      </c>
      <c r="J9542" t="s">
        <v>6878</v>
      </c>
      <c r="K9542" t="s">
        <v>6879</v>
      </c>
      <c r="L9542" t="s">
        <v>95</v>
      </c>
      <c r="M9542" t="s">
        <v>4844</v>
      </c>
      <c r="N9542" t="s">
        <v>4972</v>
      </c>
      <c r="O9542" t="s">
        <v>6880</v>
      </c>
      <c r="P9542" t="s">
        <v>77772</v>
      </c>
      <c r="Q9542" t="s">
        <v>75044</v>
      </c>
      <c r="R9542" t="str">
        <f t="shared" si="298"/>
        <v>安丘</v>
      </c>
      <c r="S9542" t="str">
        <f t="shared" si="299"/>
        <v>0118</v>
      </c>
    </row>
    <row r="9543" spans="1:19">
      <c r="A9543" t="s">
        <v>77773</v>
      </c>
      <c r="B9543" s="31" t="s">
        <v>77774</v>
      </c>
      <c r="C9543" t="s">
        <v>49</v>
      </c>
      <c r="D9543" t="s">
        <v>77775</v>
      </c>
      <c r="E9543" t="s">
        <v>75040</v>
      </c>
      <c r="F9543" t="s">
        <v>77776</v>
      </c>
      <c r="G9543" t="s">
        <v>77777</v>
      </c>
      <c r="H9543" t="s">
        <v>77778</v>
      </c>
      <c r="I9543" t="s">
        <v>4828</v>
      </c>
      <c r="J9543" t="s">
        <v>8555</v>
      </c>
      <c r="K9543" t="s">
        <v>8556</v>
      </c>
      <c r="L9543" t="s">
        <v>86</v>
      </c>
      <c r="M9543" t="s">
        <v>8557</v>
      </c>
      <c r="N9543" t="s">
        <v>4845</v>
      </c>
      <c r="O9543" t="s">
        <v>8558</v>
      </c>
      <c r="P9543" t="s">
        <v>77779</v>
      </c>
      <c r="Q9543" t="s">
        <v>75044</v>
      </c>
      <c r="R9543" t="str">
        <f t="shared" si="298"/>
        <v>坊子</v>
      </c>
      <c r="S9543" t="str">
        <f t="shared" si="299"/>
        <v>0118</v>
      </c>
    </row>
    <row r="9544" spans="1:19">
      <c r="A9544" t="s">
        <v>77780</v>
      </c>
      <c r="B9544" s="31" t="s">
        <v>77781</v>
      </c>
      <c r="C9544" t="s">
        <v>49</v>
      </c>
      <c r="D9544" t="s">
        <v>77782</v>
      </c>
      <c r="E9544" t="s">
        <v>77760</v>
      </c>
      <c r="F9544" t="s">
        <v>77783</v>
      </c>
      <c r="G9544" t="s">
        <v>77784</v>
      </c>
      <c r="H9544" t="s">
        <v>77785</v>
      </c>
      <c r="I9544" t="s">
        <v>4852</v>
      </c>
      <c r="J9544" t="s">
        <v>6750</v>
      </c>
      <c r="K9544" t="s">
        <v>6751</v>
      </c>
      <c r="L9544" t="s">
        <v>237</v>
      </c>
      <c r="M9544" t="s">
        <v>4788</v>
      </c>
      <c r="N9544" t="s">
        <v>5907</v>
      </c>
      <c r="O9544" t="s">
        <v>6752</v>
      </c>
      <c r="P9544" t="s">
        <v>77786</v>
      </c>
      <c r="Q9544" t="s">
        <v>75044</v>
      </c>
      <c r="R9544" t="str">
        <f t="shared" si="298"/>
        <v>潍城</v>
      </c>
      <c r="S9544" t="str">
        <f t="shared" si="299"/>
        <v>0118</v>
      </c>
    </row>
    <row r="9545" spans="1:19">
      <c r="A9545" t="s">
        <v>77787</v>
      </c>
      <c r="B9545" s="31" t="s">
        <v>77788</v>
      </c>
      <c r="C9545" t="s">
        <v>49</v>
      </c>
      <c r="D9545" t="s">
        <v>77789</v>
      </c>
      <c r="E9545" t="s">
        <v>75040</v>
      </c>
      <c r="F9545" t="s">
        <v>77790</v>
      </c>
      <c r="G9545" t="s">
        <v>77791</v>
      </c>
      <c r="H9545" t="s">
        <v>77792</v>
      </c>
      <c r="I9545" t="s">
        <v>4841</v>
      </c>
      <c r="J9545" t="s">
        <v>16844</v>
      </c>
      <c r="K9545" t="s">
        <v>16845</v>
      </c>
      <c r="L9545" t="s">
        <v>77</v>
      </c>
      <c r="M9545" t="s">
        <v>5733</v>
      </c>
      <c r="N9545" t="s">
        <v>4972</v>
      </c>
      <c r="O9545" t="s">
        <v>16846</v>
      </c>
      <c r="P9545" t="s">
        <v>77778</v>
      </c>
      <c r="Q9545" t="s">
        <v>77793</v>
      </c>
      <c r="R9545" t="str">
        <f t="shared" si="298"/>
        <v>临朐</v>
      </c>
      <c r="S9545" t="str">
        <f t="shared" si="299"/>
        <v>0118</v>
      </c>
    </row>
    <row r="9546" spans="1:19">
      <c r="A9546" t="s">
        <v>77794</v>
      </c>
      <c r="B9546" s="31" t="s">
        <v>77792</v>
      </c>
      <c r="C9546" t="s">
        <v>49</v>
      </c>
      <c r="D9546" t="s">
        <v>77795</v>
      </c>
      <c r="E9546" t="s">
        <v>77796</v>
      </c>
      <c r="F9546" t="s">
        <v>77797</v>
      </c>
      <c r="G9546" t="s">
        <v>77798</v>
      </c>
      <c r="H9546" t="s">
        <v>77799</v>
      </c>
      <c r="I9546" t="s">
        <v>12119</v>
      </c>
      <c r="J9546" t="s">
        <v>7042</v>
      </c>
      <c r="K9546" t="s">
        <v>7043</v>
      </c>
      <c r="L9546" t="s">
        <v>60</v>
      </c>
      <c r="M9546" t="s">
        <v>4904</v>
      </c>
      <c r="N9546" t="s">
        <v>5112</v>
      </c>
      <c r="O9546" t="s">
        <v>7044</v>
      </c>
      <c r="P9546" t="s">
        <v>75044</v>
      </c>
      <c r="Q9546" t="s">
        <v>75044</v>
      </c>
      <c r="R9546" t="str">
        <f t="shared" si="298"/>
        <v>奎文</v>
      </c>
      <c r="S9546" t="str">
        <f t="shared" si="299"/>
        <v>0118</v>
      </c>
    </row>
    <row r="9547" spans="1:19">
      <c r="A9547" t="s">
        <v>77800</v>
      </c>
      <c r="B9547" s="31" t="s">
        <v>77801</v>
      </c>
      <c r="C9547" t="s">
        <v>49</v>
      </c>
      <c r="D9547" t="s">
        <v>77802</v>
      </c>
      <c r="E9547" t="s">
        <v>75048</v>
      </c>
      <c r="F9547" t="s">
        <v>77803</v>
      </c>
      <c r="G9547" t="s">
        <v>77804</v>
      </c>
      <c r="H9547" t="s">
        <v>77805</v>
      </c>
      <c r="I9547" t="s">
        <v>12119</v>
      </c>
      <c r="J9547" t="s">
        <v>15595</v>
      </c>
      <c r="K9547" t="s">
        <v>15596</v>
      </c>
      <c r="L9547" t="s">
        <v>50</v>
      </c>
      <c r="M9547" t="s">
        <v>5721</v>
      </c>
      <c r="N9547" t="s">
        <v>5069</v>
      </c>
      <c r="O9547" t="s">
        <v>15597</v>
      </c>
      <c r="P9547" t="s">
        <v>77806</v>
      </c>
      <c r="Q9547" t="s">
        <v>75044</v>
      </c>
      <c r="R9547" t="str">
        <f t="shared" si="298"/>
        <v>青州</v>
      </c>
      <c r="S9547" t="str">
        <f t="shared" si="299"/>
        <v>0118</v>
      </c>
    </row>
    <row r="9548" spans="1:19">
      <c r="A9548" t="s">
        <v>77807</v>
      </c>
      <c r="B9548" s="31" t="s">
        <v>77808</v>
      </c>
      <c r="C9548" t="s">
        <v>49</v>
      </c>
      <c r="D9548" t="s">
        <v>77809</v>
      </c>
      <c r="E9548" t="s">
        <v>75048</v>
      </c>
      <c r="F9548" t="s">
        <v>77810</v>
      </c>
      <c r="G9548" t="s">
        <v>77811</v>
      </c>
      <c r="H9548" t="s">
        <v>77812</v>
      </c>
      <c r="I9548" t="s">
        <v>12119</v>
      </c>
      <c r="J9548" t="s">
        <v>10771</v>
      </c>
      <c r="K9548" t="s">
        <v>10772</v>
      </c>
      <c r="L9548" t="s">
        <v>60</v>
      </c>
      <c r="M9548" t="s">
        <v>5420</v>
      </c>
      <c r="N9548" t="s">
        <v>5699</v>
      </c>
      <c r="O9548" t="s">
        <v>10773</v>
      </c>
      <c r="P9548" t="s">
        <v>77813</v>
      </c>
      <c r="Q9548" t="s">
        <v>75044</v>
      </c>
      <c r="R9548" t="str">
        <f t="shared" si="298"/>
        <v>奎文</v>
      </c>
      <c r="S9548" t="str">
        <f t="shared" si="299"/>
        <v>0118</v>
      </c>
    </row>
    <row r="9549" spans="1:19">
      <c r="A9549" t="s">
        <v>77814</v>
      </c>
      <c r="B9549" s="31" t="s">
        <v>77815</v>
      </c>
      <c r="C9549" t="s">
        <v>49</v>
      </c>
      <c r="D9549" t="s">
        <v>77816</v>
      </c>
      <c r="E9549" t="s">
        <v>75048</v>
      </c>
      <c r="F9549" t="s">
        <v>77817</v>
      </c>
      <c r="G9549" t="s">
        <v>77818</v>
      </c>
      <c r="H9549" t="s">
        <v>77819</v>
      </c>
      <c r="I9549" t="s">
        <v>12119</v>
      </c>
      <c r="J9549" t="s">
        <v>5497</v>
      </c>
      <c r="K9549" t="s">
        <v>5498</v>
      </c>
      <c r="L9549" t="s">
        <v>375</v>
      </c>
      <c r="M9549" t="s">
        <v>5499</v>
      </c>
      <c r="N9549" t="s">
        <v>5056</v>
      </c>
      <c r="O9549" t="s">
        <v>5500</v>
      </c>
      <c r="P9549" t="s">
        <v>77820</v>
      </c>
      <c r="Q9549" t="s">
        <v>77821</v>
      </c>
      <c r="R9549" t="str">
        <f t="shared" si="298"/>
        <v>昌邑</v>
      </c>
      <c r="S9549" t="str">
        <f t="shared" si="299"/>
        <v>0118</v>
      </c>
    </row>
    <row r="9550" spans="1:19">
      <c r="A9550" t="s">
        <v>77822</v>
      </c>
      <c r="B9550" s="31" t="s">
        <v>77823</v>
      </c>
      <c r="C9550" t="s">
        <v>49</v>
      </c>
      <c r="D9550" t="s">
        <v>77824</v>
      </c>
      <c r="E9550" t="s">
        <v>75048</v>
      </c>
      <c r="F9550" t="s">
        <v>77825</v>
      </c>
      <c r="G9550" t="s">
        <v>77826</v>
      </c>
      <c r="H9550" t="s">
        <v>77827</v>
      </c>
      <c r="I9550" t="s">
        <v>12844</v>
      </c>
      <c r="J9550" t="s">
        <v>8038</v>
      </c>
      <c r="K9550" t="s">
        <v>8039</v>
      </c>
      <c r="L9550" t="s">
        <v>123</v>
      </c>
      <c r="M9550" t="s">
        <v>5364</v>
      </c>
      <c r="N9550" t="s">
        <v>5487</v>
      </c>
      <c r="O9550" t="s">
        <v>8040</v>
      </c>
      <c r="P9550" t="s">
        <v>77828</v>
      </c>
      <c r="Q9550" t="s">
        <v>77829</v>
      </c>
      <c r="R9550" t="str">
        <f t="shared" si="298"/>
        <v>诸城</v>
      </c>
      <c r="S9550" t="str">
        <f t="shared" si="299"/>
        <v>0118</v>
      </c>
    </row>
    <row r="9551" spans="1:19">
      <c r="A9551" t="s">
        <v>77830</v>
      </c>
      <c r="B9551" s="31" t="s">
        <v>77831</v>
      </c>
      <c r="C9551" t="s">
        <v>49</v>
      </c>
      <c r="D9551" t="s">
        <v>77832</v>
      </c>
      <c r="E9551" t="s">
        <v>75380</v>
      </c>
      <c r="F9551" t="s">
        <v>77833</v>
      </c>
      <c r="G9551" t="s">
        <v>77834</v>
      </c>
      <c r="H9551" t="s">
        <v>77835</v>
      </c>
      <c r="I9551" t="s">
        <v>4955</v>
      </c>
      <c r="J9551" t="s">
        <v>7655</v>
      </c>
      <c r="K9551" t="s">
        <v>7656</v>
      </c>
      <c r="L9551" t="s">
        <v>123</v>
      </c>
      <c r="M9551" t="s">
        <v>4994</v>
      </c>
      <c r="N9551" t="s">
        <v>16032</v>
      </c>
      <c r="O9551" t="s">
        <v>7657</v>
      </c>
      <c r="P9551" t="s">
        <v>77836</v>
      </c>
      <c r="Q9551" t="s">
        <v>76392</v>
      </c>
      <c r="R9551" t="str">
        <f t="shared" si="298"/>
        <v>诸城</v>
      </c>
      <c r="S9551" t="str">
        <f t="shared" si="299"/>
        <v>0118</v>
      </c>
    </row>
    <row r="9552" spans="1:19">
      <c r="A9552" t="s">
        <v>77837</v>
      </c>
      <c r="B9552" s="31" t="s">
        <v>77838</v>
      </c>
      <c r="C9552" t="s">
        <v>49</v>
      </c>
      <c r="D9552" t="s">
        <v>77839</v>
      </c>
      <c r="E9552" t="s">
        <v>75040</v>
      </c>
      <c r="F9552" t="s">
        <v>77840</v>
      </c>
      <c r="G9552" t="s">
        <v>77841</v>
      </c>
      <c r="H9552" t="s">
        <v>77842</v>
      </c>
      <c r="I9552" t="s">
        <v>5066</v>
      </c>
      <c r="J9552" t="s">
        <v>6750</v>
      </c>
      <c r="K9552" t="s">
        <v>6751</v>
      </c>
      <c r="L9552" t="s">
        <v>237</v>
      </c>
      <c r="M9552" t="s">
        <v>4788</v>
      </c>
      <c r="N9552" t="s">
        <v>5619</v>
      </c>
      <c r="O9552" t="s">
        <v>6752</v>
      </c>
      <c r="P9552" t="s">
        <v>75044</v>
      </c>
      <c r="Q9552" t="s">
        <v>77843</v>
      </c>
      <c r="R9552" t="str">
        <f t="shared" si="298"/>
        <v>潍城</v>
      </c>
      <c r="S9552" t="str">
        <f t="shared" si="299"/>
        <v>0118</v>
      </c>
    </row>
    <row r="9553" spans="1:19">
      <c r="A9553" t="s">
        <v>77844</v>
      </c>
      <c r="B9553" s="31" t="s">
        <v>77845</v>
      </c>
      <c r="C9553" t="s">
        <v>49</v>
      </c>
      <c r="D9553" t="s">
        <v>77846</v>
      </c>
      <c r="E9553" t="s">
        <v>75380</v>
      </c>
      <c r="F9553" t="s">
        <v>77847</v>
      </c>
      <c r="G9553" t="s">
        <v>77848</v>
      </c>
      <c r="H9553" t="s">
        <v>77849</v>
      </c>
      <c r="I9553" t="s">
        <v>4813</v>
      </c>
      <c r="J9553" t="s">
        <v>9289</v>
      </c>
      <c r="K9553" t="s">
        <v>9290</v>
      </c>
      <c r="L9553" t="s">
        <v>114</v>
      </c>
      <c r="M9553" t="s">
        <v>4831</v>
      </c>
      <c r="N9553" t="s">
        <v>4817</v>
      </c>
      <c r="O9553" t="s">
        <v>9291</v>
      </c>
      <c r="P9553" t="s">
        <v>77850</v>
      </c>
      <c r="Q9553" t="s">
        <v>77851</v>
      </c>
      <c r="R9553" t="str">
        <f t="shared" si="298"/>
        <v>高密</v>
      </c>
      <c r="S9553" t="str">
        <f t="shared" si="299"/>
        <v>0118</v>
      </c>
    </row>
    <row r="9554" spans="1:19">
      <c r="A9554" t="s">
        <v>77852</v>
      </c>
      <c r="B9554" s="31" t="s">
        <v>77853</v>
      </c>
      <c r="C9554" t="s">
        <v>49</v>
      </c>
      <c r="D9554" t="s">
        <v>77854</v>
      </c>
      <c r="E9554" t="s">
        <v>75048</v>
      </c>
      <c r="F9554" t="s">
        <v>77855</v>
      </c>
      <c r="G9554" t="s">
        <v>77856</v>
      </c>
      <c r="H9554" t="s">
        <v>77857</v>
      </c>
      <c r="I9554" t="s">
        <v>12119</v>
      </c>
      <c r="J9554" t="s">
        <v>6904</v>
      </c>
      <c r="K9554" t="s">
        <v>6905</v>
      </c>
      <c r="L9554" t="s">
        <v>86</v>
      </c>
      <c r="M9554" t="s">
        <v>5919</v>
      </c>
      <c r="N9554" t="s">
        <v>15744</v>
      </c>
      <c r="O9554" t="s">
        <v>6906</v>
      </c>
      <c r="P9554" t="s">
        <v>77858</v>
      </c>
      <c r="Q9554" t="s">
        <v>77859</v>
      </c>
      <c r="R9554" t="str">
        <f t="shared" si="298"/>
        <v>坊子</v>
      </c>
      <c r="S9554" t="str">
        <f t="shared" si="299"/>
        <v>0118</v>
      </c>
    </row>
    <row r="9555" spans="1:19">
      <c r="A9555" t="s">
        <v>77860</v>
      </c>
      <c r="B9555" s="31" t="s">
        <v>77861</v>
      </c>
      <c r="C9555" t="s">
        <v>49</v>
      </c>
      <c r="D9555" t="s">
        <v>77862</v>
      </c>
      <c r="E9555" t="s">
        <v>75711</v>
      </c>
      <c r="F9555" t="s">
        <v>77863</v>
      </c>
      <c r="G9555" t="s">
        <v>77864</v>
      </c>
      <c r="H9555" t="s">
        <v>77865</v>
      </c>
      <c r="I9555" t="s">
        <v>12500</v>
      </c>
      <c r="J9555" t="s">
        <v>17487</v>
      </c>
      <c r="K9555" t="s">
        <v>17488</v>
      </c>
      <c r="L9555" t="s">
        <v>50</v>
      </c>
      <c r="M9555" t="s">
        <v>5016</v>
      </c>
      <c r="N9555" t="s">
        <v>16864</v>
      </c>
      <c r="O9555" t="s">
        <v>17489</v>
      </c>
      <c r="P9555" t="s">
        <v>77866</v>
      </c>
      <c r="Q9555" t="s">
        <v>75044</v>
      </c>
      <c r="R9555" t="str">
        <f t="shared" si="298"/>
        <v>青州</v>
      </c>
      <c r="S9555" t="str">
        <f t="shared" si="299"/>
        <v>0118</v>
      </c>
    </row>
    <row r="9556" spans="1:19">
      <c r="A9556" t="s">
        <v>4601</v>
      </c>
      <c r="B9556" s="31" t="s">
        <v>77867</v>
      </c>
      <c r="C9556" t="s">
        <v>49</v>
      </c>
      <c r="D9556" t="s">
        <v>77868</v>
      </c>
      <c r="E9556" t="s">
        <v>75040</v>
      </c>
      <c r="F9556" t="s">
        <v>77869</v>
      </c>
      <c r="G9556" t="s">
        <v>4599</v>
      </c>
      <c r="H9556" t="s">
        <v>77870</v>
      </c>
      <c r="I9556" t="s">
        <v>4828</v>
      </c>
      <c r="J9556" t="s">
        <v>49423</v>
      </c>
      <c r="K9556" t="s">
        <v>49424</v>
      </c>
      <c r="L9556" t="s">
        <v>148</v>
      </c>
      <c r="M9556" t="s">
        <v>5272</v>
      </c>
      <c r="N9556" t="s">
        <v>4845</v>
      </c>
      <c r="O9556" t="s">
        <v>49425</v>
      </c>
      <c r="P9556" t="s">
        <v>77871</v>
      </c>
      <c r="Q9556" t="s">
        <v>77872</v>
      </c>
      <c r="R9556" t="str">
        <f t="shared" si="298"/>
        <v>寒亭</v>
      </c>
      <c r="S9556" t="str">
        <f t="shared" si="299"/>
        <v>0118</v>
      </c>
    </row>
    <row r="9557" spans="1:19">
      <c r="A9557" t="s">
        <v>77873</v>
      </c>
      <c r="B9557" s="31" t="s">
        <v>77874</v>
      </c>
      <c r="C9557" t="s">
        <v>49</v>
      </c>
      <c r="D9557" t="s">
        <v>77875</v>
      </c>
      <c r="E9557" t="s">
        <v>75048</v>
      </c>
      <c r="F9557" t="s">
        <v>77876</v>
      </c>
      <c r="G9557" t="s">
        <v>77877</v>
      </c>
      <c r="H9557" t="s">
        <v>77878</v>
      </c>
      <c r="I9557" t="s">
        <v>12844</v>
      </c>
      <c r="J9557" t="s">
        <v>9734</v>
      </c>
      <c r="K9557" t="s">
        <v>9735</v>
      </c>
      <c r="L9557" t="s">
        <v>60</v>
      </c>
      <c r="M9557" t="s">
        <v>4904</v>
      </c>
      <c r="N9557" t="s">
        <v>5112</v>
      </c>
      <c r="O9557" t="s">
        <v>9736</v>
      </c>
      <c r="P9557" t="s">
        <v>75044</v>
      </c>
      <c r="Q9557" t="s">
        <v>77879</v>
      </c>
      <c r="R9557" t="str">
        <f t="shared" si="298"/>
        <v>奎文</v>
      </c>
      <c r="S9557" t="str">
        <f t="shared" si="299"/>
        <v>0118</v>
      </c>
    </row>
    <row r="9558" spans="1:19">
      <c r="A9558" t="s">
        <v>77880</v>
      </c>
      <c r="B9558" s="31" t="s">
        <v>77881</v>
      </c>
      <c r="C9558" t="s">
        <v>49</v>
      </c>
      <c r="D9558" t="s">
        <v>77882</v>
      </c>
      <c r="E9558" t="s">
        <v>75380</v>
      </c>
      <c r="F9558" t="s">
        <v>77883</v>
      </c>
      <c r="G9558" t="s">
        <v>77884</v>
      </c>
      <c r="H9558" t="s">
        <v>77885</v>
      </c>
      <c r="I9558" t="s">
        <v>4852</v>
      </c>
      <c r="J9558" t="s">
        <v>5185</v>
      </c>
      <c r="K9558" t="s">
        <v>5186</v>
      </c>
      <c r="L9558" t="s">
        <v>237</v>
      </c>
      <c r="M9558" t="s">
        <v>4868</v>
      </c>
      <c r="N9558" t="s">
        <v>5273</v>
      </c>
      <c r="O9558" t="s">
        <v>5187</v>
      </c>
      <c r="P9558" t="s">
        <v>77886</v>
      </c>
      <c r="Q9558" t="s">
        <v>75044</v>
      </c>
      <c r="R9558" t="str">
        <f t="shared" si="298"/>
        <v>潍城</v>
      </c>
      <c r="S9558" t="str">
        <f t="shared" si="299"/>
        <v>0118</v>
      </c>
    </row>
    <row r="9559" spans="1:19">
      <c r="A9559" t="s">
        <v>77887</v>
      </c>
      <c r="B9559" s="31" t="s">
        <v>77888</v>
      </c>
      <c r="C9559" t="s">
        <v>49</v>
      </c>
      <c r="D9559" t="s">
        <v>77889</v>
      </c>
      <c r="E9559" t="s">
        <v>75048</v>
      </c>
      <c r="F9559" t="s">
        <v>77890</v>
      </c>
      <c r="G9559" t="s">
        <v>77891</v>
      </c>
      <c r="H9559" t="s">
        <v>77892</v>
      </c>
      <c r="I9559" t="s">
        <v>12119</v>
      </c>
      <c r="J9559" t="s">
        <v>17320</v>
      </c>
      <c r="K9559" t="s">
        <v>17321</v>
      </c>
      <c r="L9559" t="s">
        <v>50</v>
      </c>
      <c r="M9559" t="s">
        <v>4855</v>
      </c>
      <c r="N9559" t="s">
        <v>4789</v>
      </c>
      <c r="O9559" t="s">
        <v>17322</v>
      </c>
      <c r="P9559" t="s">
        <v>77893</v>
      </c>
      <c r="Q9559" t="s">
        <v>77894</v>
      </c>
      <c r="R9559" t="str">
        <f t="shared" si="298"/>
        <v>青州</v>
      </c>
      <c r="S9559" t="str">
        <f t="shared" si="299"/>
        <v>0118</v>
      </c>
    </row>
    <row r="9560" spans="1:19">
      <c r="A9560" t="s">
        <v>77895</v>
      </c>
      <c r="B9560" s="31" t="s">
        <v>77896</v>
      </c>
      <c r="C9560" t="s">
        <v>49</v>
      </c>
      <c r="D9560" t="s">
        <v>77897</v>
      </c>
      <c r="E9560" t="s">
        <v>75380</v>
      </c>
      <c r="F9560" t="s">
        <v>77898</v>
      </c>
      <c r="G9560" t="s">
        <v>77899</v>
      </c>
      <c r="H9560" t="s">
        <v>77900</v>
      </c>
      <c r="I9560" t="s">
        <v>4828</v>
      </c>
      <c r="J9560" t="s">
        <v>12471</v>
      </c>
      <c r="K9560" t="s">
        <v>12472</v>
      </c>
      <c r="L9560" t="s">
        <v>50</v>
      </c>
      <c r="M9560" t="s">
        <v>6207</v>
      </c>
      <c r="N9560" t="s">
        <v>4869</v>
      </c>
      <c r="O9560" t="s">
        <v>12473</v>
      </c>
      <c r="P9560" t="s">
        <v>77901</v>
      </c>
      <c r="Q9560" t="s">
        <v>75044</v>
      </c>
      <c r="R9560" t="str">
        <f t="shared" si="298"/>
        <v>青州</v>
      </c>
      <c r="S9560" t="str">
        <f t="shared" si="299"/>
        <v>0118</v>
      </c>
    </row>
    <row r="9561" spans="1:19">
      <c r="A9561" t="s">
        <v>77902</v>
      </c>
      <c r="B9561" s="31" t="s">
        <v>77903</v>
      </c>
      <c r="C9561" t="s">
        <v>49</v>
      </c>
      <c r="D9561" t="s">
        <v>77904</v>
      </c>
      <c r="E9561" t="s">
        <v>75711</v>
      </c>
      <c r="F9561" t="s">
        <v>77905</v>
      </c>
      <c r="G9561" t="s">
        <v>77906</v>
      </c>
      <c r="H9561" t="s">
        <v>77907</v>
      </c>
      <c r="I9561" t="s">
        <v>12119</v>
      </c>
      <c r="J9561" t="s">
        <v>5462</v>
      </c>
      <c r="K9561" t="s">
        <v>5463</v>
      </c>
      <c r="L9561" t="s">
        <v>95</v>
      </c>
      <c r="M9561" t="s">
        <v>4844</v>
      </c>
      <c r="N9561" t="s">
        <v>5960</v>
      </c>
      <c r="O9561" t="s">
        <v>5464</v>
      </c>
      <c r="P9561" t="s">
        <v>77908</v>
      </c>
      <c r="Q9561" t="s">
        <v>77909</v>
      </c>
      <c r="R9561" t="str">
        <f t="shared" si="298"/>
        <v>安丘</v>
      </c>
      <c r="S9561" t="str">
        <f t="shared" si="299"/>
        <v>0118</v>
      </c>
    </row>
    <row r="9562" spans="1:19">
      <c r="A9562" t="s">
        <v>77910</v>
      </c>
      <c r="B9562" s="31" t="s">
        <v>77911</v>
      </c>
      <c r="C9562" t="s">
        <v>49</v>
      </c>
      <c r="D9562" t="s">
        <v>77912</v>
      </c>
      <c r="E9562" t="s">
        <v>77913</v>
      </c>
      <c r="F9562" t="s">
        <v>77914</v>
      </c>
      <c r="G9562" t="s">
        <v>77915</v>
      </c>
      <c r="H9562" t="s">
        <v>77916</v>
      </c>
      <c r="I9562" t="s">
        <v>5327</v>
      </c>
      <c r="J9562" t="s">
        <v>8354</v>
      </c>
      <c r="K9562" t="s">
        <v>8355</v>
      </c>
      <c r="L9562" t="s">
        <v>95</v>
      </c>
      <c r="M9562" t="s">
        <v>5649</v>
      </c>
      <c r="N9562" t="s">
        <v>5198</v>
      </c>
      <c r="O9562" t="s">
        <v>8356</v>
      </c>
      <c r="P9562" t="s">
        <v>77917</v>
      </c>
      <c r="Q9562" t="s">
        <v>75044</v>
      </c>
      <c r="R9562" t="str">
        <f t="shared" si="298"/>
        <v>安丘</v>
      </c>
      <c r="S9562" t="str">
        <f t="shared" si="299"/>
        <v>0118</v>
      </c>
    </row>
    <row r="9563" spans="1:19">
      <c r="A9563" t="s">
        <v>77918</v>
      </c>
      <c r="B9563" s="31" t="s">
        <v>77919</v>
      </c>
      <c r="C9563" t="s">
        <v>49</v>
      </c>
      <c r="D9563" t="s">
        <v>77920</v>
      </c>
      <c r="E9563" t="s">
        <v>75040</v>
      </c>
      <c r="F9563" t="s">
        <v>77921</v>
      </c>
      <c r="G9563" t="s">
        <v>77922</v>
      </c>
      <c r="H9563" t="s">
        <v>77923</v>
      </c>
      <c r="I9563" t="s">
        <v>4955</v>
      </c>
      <c r="J9563" t="s">
        <v>6150</v>
      </c>
      <c r="K9563" t="s">
        <v>6151</v>
      </c>
      <c r="L9563" t="s">
        <v>95</v>
      </c>
      <c r="M9563" t="s">
        <v>5709</v>
      </c>
      <c r="N9563" t="s">
        <v>4919</v>
      </c>
      <c r="O9563" t="s">
        <v>6153</v>
      </c>
      <c r="P9563" t="s">
        <v>77924</v>
      </c>
      <c r="Q9563" t="s">
        <v>77925</v>
      </c>
      <c r="R9563" t="str">
        <f t="shared" si="298"/>
        <v>安丘</v>
      </c>
      <c r="S9563" t="str">
        <f t="shared" si="299"/>
        <v>0118</v>
      </c>
    </row>
    <row r="9564" spans="1:19">
      <c r="A9564" t="s">
        <v>77926</v>
      </c>
      <c r="B9564" s="31" t="s">
        <v>77927</v>
      </c>
      <c r="C9564" t="s">
        <v>49</v>
      </c>
      <c r="D9564" t="s">
        <v>77928</v>
      </c>
      <c r="E9564" t="s">
        <v>75711</v>
      </c>
      <c r="F9564" t="s">
        <v>77929</v>
      </c>
      <c r="G9564" t="s">
        <v>77930</v>
      </c>
      <c r="H9564" t="s">
        <v>77931</v>
      </c>
      <c r="I9564" t="s">
        <v>12119</v>
      </c>
      <c r="J9564" t="s">
        <v>15037</v>
      </c>
      <c r="K9564" t="s">
        <v>15038</v>
      </c>
      <c r="L9564" t="s">
        <v>237</v>
      </c>
      <c r="M9564" t="s">
        <v>4971</v>
      </c>
      <c r="N9564" t="s">
        <v>9006</v>
      </c>
      <c r="O9564" t="s">
        <v>15039</v>
      </c>
      <c r="P9564" t="s">
        <v>77932</v>
      </c>
      <c r="Q9564" t="s">
        <v>75044</v>
      </c>
      <c r="R9564" t="str">
        <f t="shared" si="298"/>
        <v>潍城</v>
      </c>
      <c r="S9564" t="str">
        <f t="shared" si="299"/>
        <v>0118</v>
      </c>
    </row>
    <row r="9565" spans="1:19">
      <c r="A9565" t="s">
        <v>77933</v>
      </c>
      <c r="B9565" s="31" t="s">
        <v>77934</v>
      </c>
      <c r="C9565" t="s">
        <v>49</v>
      </c>
      <c r="D9565" t="s">
        <v>77935</v>
      </c>
      <c r="E9565" t="s">
        <v>75040</v>
      </c>
      <c r="F9565" t="s">
        <v>77936</v>
      </c>
      <c r="G9565" t="s">
        <v>77937</v>
      </c>
      <c r="H9565" t="s">
        <v>77938</v>
      </c>
      <c r="I9565" t="s">
        <v>4785</v>
      </c>
      <c r="J9565" t="s">
        <v>6276</v>
      </c>
      <c r="K9565" t="s">
        <v>6277</v>
      </c>
      <c r="L9565" t="s">
        <v>50</v>
      </c>
      <c r="M9565" t="s">
        <v>5236</v>
      </c>
      <c r="N9565" t="s">
        <v>5112</v>
      </c>
      <c r="O9565" t="s">
        <v>6278</v>
      </c>
      <c r="P9565" t="s">
        <v>77939</v>
      </c>
      <c r="Q9565" t="s">
        <v>77940</v>
      </c>
      <c r="R9565" t="str">
        <f t="shared" si="298"/>
        <v>青州</v>
      </c>
      <c r="S9565" t="str">
        <f t="shared" si="299"/>
        <v>0118</v>
      </c>
    </row>
    <row r="9566" spans="1:19">
      <c r="A9566" t="s">
        <v>77941</v>
      </c>
      <c r="B9566" s="31" t="s">
        <v>77942</v>
      </c>
      <c r="C9566" t="s">
        <v>49</v>
      </c>
      <c r="D9566" t="s">
        <v>77943</v>
      </c>
      <c r="E9566" t="s">
        <v>75040</v>
      </c>
      <c r="F9566" t="s">
        <v>77944</v>
      </c>
      <c r="G9566" t="s">
        <v>77945</v>
      </c>
      <c r="H9566" t="s">
        <v>77946</v>
      </c>
      <c r="I9566" t="s">
        <v>4852</v>
      </c>
      <c r="J9566" t="s">
        <v>5109</v>
      </c>
      <c r="K9566" t="s">
        <v>5110</v>
      </c>
      <c r="L9566" t="s">
        <v>50</v>
      </c>
      <c r="M9566" t="s">
        <v>5111</v>
      </c>
      <c r="N9566" t="s">
        <v>4972</v>
      </c>
      <c r="O9566" t="s">
        <v>5113</v>
      </c>
      <c r="P9566" t="s">
        <v>77947</v>
      </c>
      <c r="Q9566" t="s">
        <v>77948</v>
      </c>
      <c r="R9566" t="str">
        <f t="shared" si="298"/>
        <v>青州</v>
      </c>
      <c r="S9566" t="str">
        <f t="shared" si="299"/>
        <v>0118</v>
      </c>
    </row>
    <row r="9567" spans="1:19">
      <c r="A9567" t="s">
        <v>77949</v>
      </c>
      <c r="B9567" s="31" t="s">
        <v>77950</v>
      </c>
      <c r="C9567" t="s">
        <v>49</v>
      </c>
      <c r="D9567" t="s">
        <v>77951</v>
      </c>
      <c r="E9567" t="s">
        <v>75040</v>
      </c>
      <c r="F9567" t="s">
        <v>77952</v>
      </c>
      <c r="G9567" t="s">
        <v>77953</v>
      </c>
      <c r="H9567" t="s">
        <v>77954</v>
      </c>
      <c r="I9567" t="s">
        <v>4852</v>
      </c>
      <c r="J9567" t="s">
        <v>71240</v>
      </c>
      <c r="K9567" t="s">
        <v>71241</v>
      </c>
      <c r="L9567" t="s">
        <v>60</v>
      </c>
      <c r="M9567" t="s">
        <v>4774</v>
      </c>
      <c r="N9567" t="s">
        <v>4905</v>
      </c>
      <c r="O9567" t="s">
        <v>71242</v>
      </c>
      <c r="P9567" t="s">
        <v>77955</v>
      </c>
      <c r="Q9567" t="s">
        <v>75044</v>
      </c>
      <c r="R9567" t="str">
        <f t="shared" si="298"/>
        <v>奎文</v>
      </c>
      <c r="S9567" t="str">
        <f t="shared" si="299"/>
        <v>0118</v>
      </c>
    </row>
    <row r="9568" spans="1:19">
      <c r="A9568" t="s">
        <v>77956</v>
      </c>
      <c r="B9568" s="31" t="s">
        <v>77957</v>
      </c>
      <c r="C9568" t="s">
        <v>49</v>
      </c>
      <c r="D9568" t="s">
        <v>77958</v>
      </c>
      <c r="E9568" t="s">
        <v>75048</v>
      </c>
      <c r="F9568" t="s">
        <v>77959</v>
      </c>
      <c r="G9568" t="s">
        <v>77960</v>
      </c>
      <c r="H9568" t="s">
        <v>77961</v>
      </c>
      <c r="I9568" t="s">
        <v>12119</v>
      </c>
      <c r="J9568" t="s">
        <v>28054</v>
      </c>
      <c r="K9568" t="s">
        <v>28055</v>
      </c>
      <c r="L9568" t="s">
        <v>77</v>
      </c>
      <c r="M9568" t="s">
        <v>5812</v>
      </c>
      <c r="N9568" t="s">
        <v>5699</v>
      </c>
      <c r="O9568" t="s">
        <v>28056</v>
      </c>
      <c r="P9568" t="s">
        <v>77962</v>
      </c>
      <c r="Q9568" t="s">
        <v>77963</v>
      </c>
      <c r="R9568" t="str">
        <f t="shared" si="298"/>
        <v>临朐</v>
      </c>
      <c r="S9568" t="str">
        <f t="shared" si="299"/>
        <v>0118</v>
      </c>
    </row>
    <row r="9569" spans="1:19">
      <c r="A9569" t="s">
        <v>77964</v>
      </c>
      <c r="B9569" s="31" t="s">
        <v>77965</v>
      </c>
      <c r="C9569" t="s">
        <v>49</v>
      </c>
      <c r="D9569" t="s">
        <v>77966</v>
      </c>
      <c r="E9569" t="s">
        <v>75040</v>
      </c>
      <c r="F9569" t="s">
        <v>77967</v>
      </c>
      <c r="G9569" t="s">
        <v>77968</v>
      </c>
      <c r="H9569" t="s">
        <v>77969</v>
      </c>
      <c r="I9569" t="s">
        <v>4813</v>
      </c>
      <c r="J9569" t="s">
        <v>17128</v>
      </c>
      <c r="K9569" t="s">
        <v>17129</v>
      </c>
      <c r="L9569" t="s">
        <v>375</v>
      </c>
      <c r="M9569" t="s">
        <v>7334</v>
      </c>
      <c r="N9569" t="s">
        <v>75044</v>
      </c>
      <c r="O9569" t="s">
        <v>17130</v>
      </c>
      <c r="P9569" t="s">
        <v>77970</v>
      </c>
      <c r="Q9569" t="s">
        <v>75044</v>
      </c>
      <c r="R9569" t="str">
        <f t="shared" si="298"/>
        <v>昌邑</v>
      </c>
      <c r="S9569" t="str">
        <f t="shared" si="299"/>
        <v>0118</v>
      </c>
    </row>
    <row r="9570" spans="1:19">
      <c r="A9570" t="s">
        <v>77971</v>
      </c>
      <c r="B9570" s="31" t="s">
        <v>77972</v>
      </c>
      <c r="C9570" t="s">
        <v>49</v>
      </c>
      <c r="D9570" t="s">
        <v>77973</v>
      </c>
      <c r="E9570" t="s">
        <v>75040</v>
      </c>
      <c r="F9570" t="s">
        <v>77974</v>
      </c>
      <c r="G9570" t="s">
        <v>77975</v>
      </c>
      <c r="H9570" t="s">
        <v>77976</v>
      </c>
      <c r="I9570" t="s">
        <v>4852</v>
      </c>
      <c r="J9570" t="s">
        <v>13019</v>
      </c>
      <c r="K9570" t="s">
        <v>67023</v>
      </c>
      <c r="L9570" t="s">
        <v>86</v>
      </c>
      <c r="M9570" t="s">
        <v>5919</v>
      </c>
      <c r="N9570" t="s">
        <v>4881</v>
      </c>
      <c r="O9570" t="s">
        <v>13021</v>
      </c>
      <c r="P9570" t="s">
        <v>77977</v>
      </c>
      <c r="Q9570" t="s">
        <v>77978</v>
      </c>
      <c r="R9570" t="str">
        <f t="shared" si="298"/>
        <v>坊子</v>
      </c>
      <c r="S9570" t="str">
        <f t="shared" si="299"/>
        <v>0118</v>
      </c>
    </row>
    <row r="9571" spans="1:19">
      <c r="A9571" t="s">
        <v>77979</v>
      </c>
      <c r="B9571" s="31" t="s">
        <v>77980</v>
      </c>
      <c r="C9571" t="s">
        <v>49</v>
      </c>
      <c r="D9571" t="s">
        <v>77981</v>
      </c>
      <c r="E9571" t="s">
        <v>75048</v>
      </c>
      <c r="F9571" t="s">
        <v>77982</v>
      </c>
      <c r="G9571" t="s">
        <v>77983</v>
      </c>
      <c r="H9571" t="s">
        <v>77984</v>
      </c>
      <c r="I9571" t="s">
        <v>12500</v>
      </c>
      <c r="J9571" t="s">
        <v>10316</v>
      </c>
      <c r="K9571" t="s">
        <v>10317</v>
      </c>
      <c r="L9571" t="s">
        <v>262</v>
      </c>
      <c r="M9571" t="s">
        <v>10318</v>
      </c>
      <c r="N9571" t="s">
        <v>4905</v>
      </c>
      <c r="O9571" t="s">
        <v>10319</v>
      </c>
      <c r="P9571" t="s">
        <v>77985</v>
      </c>
      <c r="Q9571" t="s">
        <v>77986</v>
      </c>
      <c r="R9571" t="str">
        <f t="shared" si="298"/>
        <v>寒亭</v>
      </c>
      <c r="S9571" t="str">
        <f t="shared" si="299"/>
        <v>0118</v>
      </c>
    </row>
    <row r="9572" spans="1:19">
      <c r="A9572" t="s">
        <v>77987</v>
      </c>
      <c r="B9572" s="31" t="s">
        <v>77988</v>
      </c>
      <c r="C9572" t="s">
        <v>49</v>
      </c>
      <c r="D9572" t="s">
        <v>77989</v>
      </c>
      <c r="E9572" t="s">
        <v>77990</v>
      </c>
      <c r="F9572" t="s">
        <v>77991</v>
      </c>
      <c r="G9572" t="s">
        <v>77992</v>
      </c>
      <c r="H9572" t="s">
        <v>77993</v>
      </c>
      <c r="I9572" t="s">
        <v>4785</v>
      </c>
      <c r="J9572" t="s">
        <v>17246</v>
      </c>
      <c r="K9572" t="s">
        <v>17247</v>
      </c>
      <c r="L9572" t="s">
        <v>114</v>
      </c>
      <c r="M9572" t="s">
        <v>9901</v>
      </c>
      <c r="N9572" t="s">
        <v>12148</v>
      </c>
      <c r="O9572" t="s">
        <v>17248</v>
      </c>
      <c r="P9572" t="s">
        <v>77994</v>
      </c>
      <c r="Q9572" t="s">
        <v>75044</v>
      </c>
      <c r="R9572" t="str">
        <f t="shared" si="298"/>
        <v>高密</v>
      </c>
      <c r="S9572" t="str">
        <f t="shared" si="299"/>
        <v>0118</v>
      </c>
    </row>
    <row r="9573" spans="1:19">
      <c r="A9573" t="s">
        <v>77995</v>
      </c>
      <c r="B9573" s="31" t="s">
        <v>77996</v>
      </c>
      <c r="C9573" t="s">
        <v>49</v>
      </c>
      <c r="D9573" t="s">
        <v>77997</v>
      </c>
      <c r="E9573" t="s">
        <v>75040</v>
      </c>
      <c r="F9573" t="s">
        <v>77998</v>
      </c>
      <c r="G9573" t="s">
        <v>77999</v>
      </c>
      <c r="H9573" t="s">
        <v>78000</v>
      </c>
      <c r="I9573" t="s">
        <v>4852</v>
      </c>
      <c r="J9573" t="s">
        <v>10316</v>
      </c>
      <c r="K9573" t="s">
        <v>10317</v>
      </c>
      <c r="L9573" t="s">
        <v>262</v>
      </c>
      <c r="M9573" t="s">
        <v>10318</v>
      </c>
      <c r="N9573" t="s">
        <v>4905</v>
      </c>
      <c r="O9573" t="s">
        <v>10319</v>
      </c>
      <c r="P9573" t="s">
        <v>78001</v>
      </c>
      <c r="Q9573" t="s">
        <v>77012</v>
      </c>
      <c r="R9573" t="str">
        <f t="shared" si="298"/>
        <v>寒亭</v>
      </c>
      <c r="S9573" t="str">
        <f t="shared" si="299"/>
        <v>0118</v>
      </c>
    </row>
    <row r="9574" spans="1:19">
      <c r="A9574" t="s">
        <v>78002</v>
      </c>
      <c r="B9574" s="31" t="s">
        <v>78003</v>
      </c>
      <c r="C9574" t="s">
        <v>49</v>
      </c>
      <c r="D9574" t="s">
        <v>78004</v>
      </c>
      <c r="E9574" t="s">
        <v>75040</v>
      </c>
      <c r="F9574" t="s">
        <v>78005</v>
      </c>
      <c r="G9574" t="s">
        <v>78006</v>
      </c>
      <c r="H9574" t="s">
        <v>78007</v>
      </c>
      <c r="I9574" t="s">
        <v>4813</v>
      </c>
      <c r="J9574" t="s">
        <v>6782</v>
      </c>
      <c r="K9574" t="s">
        <v>6783</v>
      </c>
      <c r="L9574" t="s">
        <v>105</v>
      </c>
      <c r="M9574" t="s">
        <v>5224</v>
      </c>
      <c r="N9574" t="s">
        <v>4789</v>
      </c>
      <c r="O9574" t="s">
        <v>6784</v>
      </c>
      <c r="P9574" t="s">
        <v>78008</v>
      </c>
      <c r="Q9574" t="s">
        <v>75044</v>
      </c>
      <c r="R9574" t="str">
        <f t="shared" si="298"/>
        <v>寿光</v>
      </c>
      <c r="S9574" t="str">
        <f t="shared" si="299"/>
        <v>0118</v>
      </c>
    </row>
    <row r="9575" spans="1:19">
      <c r="A9575" t="s">
        <v>78009</v>
      </c>
      <c r="B9575" s="31" t="s">
        <v>78010</v>
      </c>
      <c r="C9575" t="s">
        <v>49</v>
      </c>
      <c r="D9575" t="s">
        <v>78011</v>
      </c>
      <c r="E9575" t="s">
        <v>75040</v>
      </c>
      <c r="F9575" t="s">
        <v>78012</v>
      </c>
      <c r="G9575" t="s">
        <v>78013</v>
      </c>
      <c r="H9575" t="s">
        <v>78014</v>
      </c>
      <c r="I9575" t="s">
        <v>4852</v>
      </c>
      <c r="J9575" t="s">
        <v>5967</v>
      </c>
      <c r="K9575" t="s">
        <v>5968</v>
      </c>
      <c r="L9575" t="s">
        <v>60</v>
      </c>
      <c r="M9575" t="s">
        <v>4904</v>
      </c>
      <c r="N9575" t="s">
        <v>5043</v>
      </c>
      <c r="O9575" t="s">
        <v>5969</v>
      </c>
      <c r="P9575" t="s">
        <v>78015</v>
      </c>
      <c r="Q9575" t="s">
        <v>78016</v>
      </c>
      <c r="R9575" t="str">
        <f t="shared" si="298"/>
        <v>奎文</v>
      </c>
      <c r="S9575" t="str">
        <f t="shared" si="299"/>
        <v>0118</v>
      </c>
    </row>
    <row r="9576" spans="1:19">
      <c r="A9576" t="s">
        <v>78017</v>
      </c>
      <c r="B9576" s="31" t="s">
        <v>78018</v>
      </c>
      <c r="C9576" t="s">
        <v>49</v>
      </c>
      <c r="D9576" t="s">
        <v>78019</v>
      </c>
      <c r="E9576" t="s">
        <v>75048</v>
      </c>
      <c r="F9576" t="s">
        <v>78020</v>
      </c>
      <c r="G9576" t="s">
        <v>78021</v>
      </c>
      <c r="H9576" t="s">
        <v>78022</v>
      </c>
      <c r="I9576" t="s">
        <v>12119</v>
      </c>
      <c r="J9576" t="s">
        <v>20676</v>
      </c>
      <c r="K9576" t="s">
        <v>20677</v>
      </c>
      <c r="L9576" t="s">
        <v>114</v>
      </c>
      <c r="M9576" t="s">
        <v>20678</v>
      </c>
      <c r="N9576" t="s">
        <v>16864</v>
      </c>
      <c r="O9576" t="s">
        <v>20679</v>
      </c>
      <c r="P9576" t="s">
        <v>78023</v>
      </c>
      <c r="Q9576" t="s">
        <v>78024</v>
      </c>
      <c r="R9576" t="str">
        <f t="shared" si="298"/>
        <v>高密</v>
      </c>
      <c r="S9576" t="str">
        <f t="shared" si="299"/>
        <v>0118</v>
      </c>
    </row>
    <row r="9577" spans="1:19">
      <c r="A9577" t="s">
        <v>78025</v>
      </c>
      <c r="B9577" s="31" t="s">
        <v>78026</v>
      </c>
      <c r="C9577" t="s">
        <v>49</v>
      </c>
      <c r="D9577" t="s">
        <v>78027</v>
      </c>
      <c r="E9577" t="s">
        <v>75048</v>
      </c>
      <c r="F9577" t="s">
        <v>78028</v>
      </c>
      <c r="G9577" t="s">
        <v>78029</v>
      </c>
      <c r="H9577" t="s">
        <v>78030</v>
      </c>
      <c r="I9577" t="s">
        <v>12119</v>
      </c>
      <c r="J9577" t="s">
        <v>9356</v>
      </c>
      <c r="K9577" t="s">
        <v>9357</v>
      </c>
      <c r="L9577" t="s">
        <v>375</v>
      </c>
      <c r="M9577" t="s">
        <v>5409</v>
      </c>
      <c r="N9577" t="s">
        <v>5056</v>
      </c>
      <c r="O9577" t="s">
        <v>9358</v>
      </c>
      <c r="P9577" t="s">
        <v>78031</v>
      </c>
      <c r="Q9577" t="s">
        <v>78032</v>
      </c>
      <c r="R9577" t="str">
        <f t="shared" si="298"/>
        <v>昌邑</v>
      </c>
      <c r="S9577" t="str">
        <f t="shared" si="299"/>
        <v>0118</v>
      </c>
    </row>
    <row r="9578" spans="1:19">
      <c r="A9578" t="s">
        <v>78033</v>
      </c>
      <c r="B9578" s="31" t="s">
        <v>78034</v>
      </c>
      <c r="C9578" t="s">
        <v>49</v>
      </c>
      <c r="D9578" t="s">
        <v>78035</v>
      </c>
      <c r="E9578" t="s">
        <v>75040</v>
      </c>
      <c r="F9578" t="s">
        <v>76332</v>
      </c>
      <c r="G9578" t="s">
        <v>76333</v>
      </c>
      <c r="H9578" t="s">
        <v>78036</v>
      </c>
      <c r="I9578" t="s">
        <v>4813</v>
      </c>
      <c r="J9578" t="s">
        <v>5462</v>
      </c>
      <c r="K9578" t="s">
        <v>5463</v>
      </c>
      <c r="L9578" t="s">
        <v>95</v>
      </c>
      <c r="M9578" t="s">
        <v>4844</v>
      </c>
      <c r="N9578" t="s">
        <v>7881</v>
      </c>
      <c r="O9578" t="s">
        <v>5464</v>
      </c>
      <c r="P9578" t="s">
        <v>78037</v>
      </c>
      <c r="Q9578" t="s">
        <v>75044</v>
      </c>
      <c r="R9578" t="str">
        <f t="shared" si="298"/>
        <v>安丘</v>
      </c>
      <c r="S9578" t="str">
        <f t="shared" si="299"/>
        <v>0118</v>
      </c>
    </row>
    <row r="9579" spans="1:19">
      <c r="A9579" t="s">
        <v>78038</v>
      </c>
      <c r="B9579" s="31" t="s">
        <v>78039</v>
      </c>
      <c r="C9579" t="s">
        <v>49</v>
      </c>
      <c r="D9579" t="s">
        <v>78040</v>
      </c>
      <c r="E9579" t="s">
        <v>75048</v>
      </c>
      <c r="F9579" t="s">
        <v>78041</v>
      </c>
      <c r="G9579" t="s">
        <v>78042</v>
      </c>
      <c r="H9579" t="s">
        <v>78043</v>
      </c>
      <c r="I9579" t="s">
        <v>12119</v>
      </c>
      <c r="J9579" t="s">
        <v>6664</v>
      </c>
      <c r="K9579" t="s">
        <v>6665</v>
      </c>
      <c r="L9579" t="s">
        <v>60</v>
      </c>
      <c r="M9579" t="s">
        <v>5511</v>
      </c>
      <c r="N9579" t="s">
        <v>5801</v>
      </c>
      <c r="O9579" t="s">
        <v>6666</v>
      </c>
      <c r="P9579" t="s">
        <v>78044</v>
      </c>
      <c r="Q9579" t="s">
        <v>75044</v>
      </c>
      <c r="R9579" t="str">
        <f t="shared" si="298"/>
        <v>奎文</v>
      </c>
      <c r="S9579" t="str">
        <f t="shared" si="299"/>
        <v>0118</v>
      </c>
    </row>
    <row r="9580" spans="1:19">
      <c r="A9580" t="s">
        <v>78045</v>
      </c>
      <c r="B9580" s="31" t="s">
        <v>78046</v>
      </c>
      <c r="C9580" t="s">
        <v>49</v>
      </c>
      <c r="D9580" t="s">
        <v>78047</v>
      </c>
      <c r="E9580" t="s">
        <v>75040</v>
      </c>
      <c r="F9580" t="s">
        <v>78048</v>
      </c>
      <c r="G9580" t="s">
        <v>78049</v>
      </c>
      <c r="H9580" t="s">
        <v>78050</v>
      </c>
      <c r="I9580" t="s">
        <v>4852</v>
      </c>
      <c r="J9580" t="s">
        <v>7677</v>
      </c>
      <c r="K9580" t="s">
        <v>7678</v>
      </c>
      <c r="L9580" t="s">
        <v>86</v>
      </c>
      <c r="M9580" t="s">
        <v>7679</v>
      </c>
      <c r="N9580" t="s">
        <v>4933</v>
      </c>
      <c r="O9580" t="s">
        <v>7680</v>
      </c>
      <c r="P9580" t="s">
        <v>78051</v>
      </c>
      <c r="Q9580" t="s">
        <v>78052</v>
      </c>
      <c r="R9580" t="str">
        <f t="shared" si="298"/>
        <v>坊子</v>
      </c>
      <c r="S9580" t="str">
        <f t="shared" si="299"/>
        <v>0118</v>
      </c>
    </row>
    <row r="9581" spans="1:19">
      <c r="A9581" t="s">
        <v>78053</v>
      </c>
      <c r="B9581" s="31" t="s">
        <v>78054</v>
      </c>
      <c r="C9581" t="s">
        <v>49</v>
      </c>
      <c r="D9581" t="s">
        <v>78055</v>
      </c>
      <c r="E9581" t="s">
        <v>75040</v>
      </c>
      <c r="F9581" t="s">
        <v>78056</v>
      </c>
      <c r="G9581" t="s">
        <v>78057</v>
      </c>
      <c r="H9581" t="s">
        <v>78058</v>
      </c>
      <c r="I9581" t="s">
        <v>4828</v>
      </c>
      <c r="J9581" t="s">
        <v>5222</v>
      </c>
      <c r="K9581" t="s">
        <v>5223</v>
      </c>
      <c r="L9581" t="s">
        <v>105</v>
      </c>
      <c r="M9581" t="s">
        <v>5224</v>
      </c>
      <c r="N9581" t="s">
        <v>4789</v>
      </c>
      <c r="O9581" t="s">
        <v>5225</v>
      </c>
      <c r="P9581" t="s">
        <v>78059</v>
      </c>
      <c r="Q9581" t="s">
        <v>75044</v>
      </c>
      <c r="R9581" t="str">
        <f t="shared" si="298"/>
        <v>寿光</v>
      </c>
      <c r="S9581" t="str">
        <f t="shared" si="299"/>
        <v>0118</v>
      </c>
    </row>
    <row r="9582" spans="1:19">
      <c r="A9582" t="s">
        <v>78060</v>
      </c>
      <c r="B9582" s="31" t="s">
        <v>78061</v>
      </c>
      <c r="C9582" t="s">
        <v>49</v>
      </c>
      <c r="D9582" t="s">
        <v>78062</v>
      </c>
      <c r="E9582" t="s">
        <v>78063</v>
      </c>
      <c r="F9582" t="s">
        <v>78064</v>
      </c>
      <c r="G9582" t="s">
        <v>78065</v>
      </c>
      <c r="H9582" t="s">
        <v>78066</v>
      </c>
      <c r="I9582" t="s">
        <v>4852</v>
      </c>
      <c r="J9582" t="s">
        <v>17246</v>
      </c>
      <c r="K9582" t="s">
        <v>17247</v>
      </c>
      <c r="L9582" t="s">
        <v>114</v>
      </c>
      <c r="M9582" t="s">
        <v>9901</v>
      </c>
      <c r="N9582" t="s">
        <v>4933</v>
      </c>
      <c r="O9582" t="s">
        <v>17248</v>
      </c>
      <c r="P9582" t="s">
        <v>78067</v>
      </c>
      <c r="Q9582" t="s">
        <v>75044</v>
      </c>
      <c r="R9582" t="str">
        <f t="shared" si="298"/>
        <v>高密</v>
      </c>
      <c r="S9582" t="str">
        <f t="shared" si="299"/>
        <v>0118</v>
      </c>
    </row>
    <row r="9583" spans="1:19">
      <c r="A9583" t="s">
        <v>78068</v>
      </c>
      <c r="B9583" s="31" t="s">
        <v>78069</v>
      </c>
      <c r="C9583" t="s">
        <v>49</v>
      </c>
      <c r="D9583" t="s">
        <v>78070</v>
      </c>
      <c r="E9583" t="s">
        <v>75040</v>
      </c>
      <c r="F9583" t="s">
        <v>78071</v>
      </c>
      <c r="G9583" t="s">
        <v>78072</v>
      </c>
      <c r="H9583" t="s">
        <v>78073</v>
      </c>
      <c r="I9583" t="s">
        <v>4852</v>
      </c>
      <c r="J9583" t="s">
        <v>5097</v>
      </c>
      <c r="K9583" t="s">
        <v>5098</v>
      </c>
      <c r="L9583" t="s">
        <v>86</v>
      </c>
      <c r="M9583" t="s">
        <v>5099</v>
      </c>
      <c r="N9583" t="s">
        <v>5801</v>
      </c>
      <c r="O9583" t="s">
        <v>5100</v>
      </c>
      <c r="P9583" t="s">
        <v>78074</v>
      </c>
      <c r="Q9583" t="s">
        <v>78075</v>
      </c>
      <c r="R9583" t="str">
        <f t="shared" si="298"/>
        <v>坊子</v>
      </c>
      <c r="S9583" t="str">
        <f t="shared" si="299"/>
        <v>0118</v>
      </c>
    </row>
    <row r="9584" spans="1:19">
      <c r="A9584" t="s">
        <v>78076</v>
      </c>
      <c r="B9584" s="31" t="s">
        <v>78077</v>
      </c>
      <c r="C9584" t="s">
        <v>49</v>
      </c>
      <c r="D9584" t="s">
        <v>78078</v>
      </c>
      <c r="E9584" t="s">
        <v>78079</v>
      </c>
      <c r="F9584" t="s">
        <v>78080</v>
      </c>
      <c r="G9584" t="s">
        <v>78081</v>
      </c>
      <c r="H9584" t="s">
        <v>78082</v>
      </c>
      <c r="I9584" t="s">
        <v>5327</v>
      </c>
      <c r="J9584" t="s">
        <v>10067</v>
      </c>
      <c r="K9584" t="s">
        <v>10068</v>
      </c>
      <c r="L9584" t="s">
        <v>105</v>
      </c>
      <c r="M9584" t="s">
        <v>5197</v>
      </c>
      <c r="N9584" t="s">
        <v>6985</v>
      </c>
      <c r="O9584" t="s">
        <v>10069</v>
      </c>
      <c r="P9584" t="s">
        <v>78083</v>
      </c>
      <c r="Q9584" t="s">
        <v>78084</v>
      </c>
      <c r="R9584" t="str">
        <f t="shared" si="298"/>
        <v>寿光</v>
      </c>
      <c r="S9584" t="str">
        <f t="shared" si="299"/>
        <v>0118</v>
      </c>
    </row>
    <row r="9585" spans="1:19">
      <c r="A9585" t="s">
        <v>78085</v>
      </c>
      <c r="B9585" s="31" t="s">
        <v>78086</v>
      </c>
      <c r="C9585" t="s">
        <v>49</v>
      </c>
      <c r="D9585" t="s">
        <v>78087</v>
      </c>
      <c r="E9585" t="s">
        <v>75048</v>
      </c>
      <c r="F9585" t="s">
        <v>78088</v>
      </c>
      <c r="G9585" t="s">
        <v>78089</v>
      </c>
      <c r="H9585" t="s">
        <v>78090</v>
      </c>
      <c r="I9585" t="s">
        <v>12119</v>
      </c>
      <c r="J9585" t="s">
        <v>25579</v>
      </c>
      <c r="K9585" t="s">
        <v>25580</v>
      </c>
      <c r="L9585" t="s">
        <v>105</v>
      </c>
      <c r="M9585" t="s">
        <v>5769</v>
      </c>
      <c r="N9585" t="s">
        <v>5005</v>
      </c>
      <c r="O9585" t="s">
        <v>25581</v>
      </c>
      <c r="P9585" t="s">
        <v>78091</v>
      </c>
      <c r="Q9585" t="s">
        <v>75044</v>
      </c>
      <c r="R9585" t="str">
        <f t="shared" si="298"/>
        <v>寿光</v>
      </c>
      <c r="S9585" t="str">
        <f t="shared" si="299"/>
        <v>0118</v>
      </c>
    </row>
    <row r="9586" spans="1:19">
      <c r="A9586" t="s">
        <v>78092</v>
      </c>
      <c r="B9586" s="31" t="s">
        <v>78093</v>
      </c>
      <c r="C9586" t="s">
        <v>49</v>
      </c>
      <c r="D9586" t="s">
        <v>78094</v>
      </c>
      <c r="E9586" t="s">
        <v>75040</v>
      </c>
      <c r="F9586" t="s">
        <v>78095</v>
      </c>
      <c r="G9586" t="s">
        <v>78096</v>
      </c>
      <c r="H9586" t="s">
        <v>78097</v>
      </c>
      <c r="I9586" t="s">
        <v>5327</v>
      </c>
      <c r="J9586" t="s">
        <v>7996</v>
      </c>
      <c r="K9586" t="s">
        <v>7997</v>
      </c>
      <c r="L9586" t="s">
        <v>237</v>
      </c>
      <c r="M9586" t="s">
        <v>4788</v>
      </c>
      <c r="N9586" t="s">
        <v>4892</v>
      </c>
      <c r="O9586" t="s">
        <v>7998</v>
      </c>
      <c r="P9586" t="s">
        <v>78098</v>
      </c>
      <c r="Q9586" t="s">
        <v>75044</v>
      </c>
      <c r="R9586" t="str">
        <f t="shared" si="298"/>
        <v>潍城</v>
      </c>
      <c r="S9586" t="str">
        <f t="shared" si="299"/>
        <v>0118</v>
      </c>
    </row>
    <row r="9587" spans="1:19">
      <c r="A9587" t="s">
        <v>78099</v>
      </c>
      <c r="B9587" s="31" t="s">
        <v>78100</v>
      </c>
      <c r="C9587" t="s">
        <v>49</v>
      </c>
      <c r="D9587" t="s">
        <v>78101</v>
      </c>
      <c r="E9587" t="s">
        <v>75048</v>
      </c>
      <c r="F9587" t="s">
        <v>78102</v>
      </c>
      <c r="G9587" t="s">
        <v>78103</v>
      </c>
      <c r="H9587" t="s">
        <v>78104</v>
      </c>
      <c r="I9587" t="s">
        <v>12757</v>
      </c>
      <c r="J9587" t="s">
        <v>7529</v>
      </c>
      <c r="K9587" t="s">
        <v>7530</v>
      </c>
      <c r="L9587" t="s">
        <v>50</v>
      </c>
      <c r="M9587" t="s">
        <v>6624</v>
      </c>
      <c r="N9587" t="s">
        <v>4845</v>
      </c>
      <c r="O9587" t="s">
        <v>7531</v>
      </c>
      <c r="P9587" t="s">
        <v>77225</v>
      </c>
      <c r="Q9587" t="s">
        <v>75044</v>
      </c>
      <c r="R9587" t="str">
        <f t="shared" si="298"/>
        <v>青州</v>
      </c>
      <c r="S9587" t="str">
        <f t="shared" si="299"/>
        <v>0118</v>
      </c>
    </row>
    <row r="9588" spans="1:19">
      <c r="A9588" t="s">
        <v>78105</v>
      </c>
      <c r="B9588" s="31" t="s">
        <v>78106</v>
      </c>
      <c r="C9588" t="s">
        <v>49</v>
      </c>
      <c r="D9588" t="s">
        <v>78107</v>
      </c>
      <c r="E9588" t="s">
        <v>75040</v>
      </c>
      <c r="F9588" t="s">
        <v>78108</v>
      </c>
      <c r="G9588" t="s">
        <v>78109</v>
      </c>
      <c r="H9588" t="s">
        <v>78110</v>
      </c>
      <c r="I9588" t="s">
        <v>4771</v>
      </c>
      <c r="J9588" t="s">
        <v>7845</v>
      </c>
      <c r="K9588" t="s">
        <v>7846</v>
      </c>
      <c r="L9588" t="s">
        <v>60</v>
      </c>
      <c r="M9588" t="s">
        <v>4774</v>
      </c>
      <c r="N9588" t="s">
        <v>5030</v>
      </c>
      <c r="O9588" t="s">
        <v>7847</v>
      </c>
      <c r="P9588" t="s">
        <v>78111</v>
      </c>
      <c r="Q9588" t="s">
        <v>78112</v>
      </c>
      <c r="R9588" t="str">
        <f t="shared" si="298"/>
        <v>奎文</v>
      </c>
      <c r="S9588" t="str">
        <f t="shared" si="299"/>
        <v>0118</v>
      </c>
    </row>
    <row r="9589" spans="1:19">
      <c r="A9589" t="s">
        <v>78113</v>
      </c>
      <c r="B9589" s="31" t="s">
        <v>78114</v>
      </c>
      <c r="C9589" t="s">
        <v>49</v>
      </c>
      <c r="D9589" t="s">
        <v>78115</v>
      </c>
      <c r="E9589" t="s">
        <v>75048</v>
      </c>
      <c r="F9589" t="s">
        <v>78116</v>
      </c>
      <c r="G9589" t="s">
        <v>78117</v>
      </c>
      <c r="H9589" t="s">
        <v>78118</v>
      </c>
      <c r="I9589" t="s">
        <v>12119</v>
      </c>
      <c r="J9589" t="s">
        <v>5647</v>
      </c>
      <c r="K9589" t="s">
        <v>5648</v>
      </c>
      <c r="L9589" t="s">
        <v>95</v>
      </c>
      <c r="M9589" t="s">
        <v>5649</v>
      </c>
      <c r="N9589" t="s">
        <v>5487</v>
      </c>
      <c r="O9589" t="s">
        <v>5650</v>
      </c>
      <c r="P9589" t="s">
        <v>75044</v>
      </c>
      <c r="Q9589" t="s">
        <v>78119</v>
      </c>
      <c r="R9589" t="str">
        <f t="shared" si="298"/>
        <v>安丘</v>
      </c>
      <c r="S9589" t="str">
        <f t="shared" si="299"/>
        <v>0118</v>
      </c>
    </row>
    <row r="9590" spans="1:19">
      <c r="A9590" t="s">
        <v>78120</v>
      </c>
      <c r="B9590" s="31" t="s">
        <v>78121</v>
      </c>
      <c r="C9590" t="s">
        <v>49</v>
      </c>
      <c r="D9590" t="s">
        <v>78122</v>
      </c>
      <c r="E9590" t="s">
        <v>75074</v>
      </c>
      <c r="F9590" t="s">
        <v>78123</v>
      </c>
      <c r="G9590" t="s">
        <v>78124</v>
      </c>
      <c r="H9590" t="s">
        <v>78125</v>
      </c>
      <c r="I9590" t="s">
        <v>5327</v>
      </c>
      <c r="J9590" t="s">
        <v>11556</v>
      </c>
      <c r="K9590" t="s">
        <v>11557</v>
      </c>
      <c r="L9590" t="s">
        <v>105</v>
      </c>
      <c r="M9590" t="s">
        <v>5769</v>
      </c>
      <c r="N9590" t="s">
        <v>5030</v>
      </c>
      <c r="O9590" t="s">
        <v>11558</v>
      </c>
      <c r="P9590" t="s">
        <v>78126</v>
      </c>
      <c r="Q9590" t="s">
        <v>75044</v>
      </c>
      <c r="R9590" t="str">
        <f t="shared" si="298"/>
        <v>寿光</v>
      </c>
      <c r="S9590" t="str">
        <f t="shared" si="299"/>
        <v>0118</v>
      </c>
    </row>
    <row r="9591" spans="1:19">
      <c r="A9591" t="s">
        <v>78127</v>
      </c>
      <c r="B9591" s="31" t="s">
        <v>78128</v>
      </c>
      <c r="C9591" t="s">
        <v>49</v>
      </c>
      <c r="D9591" t="s">
        <v>78129</v>
      </c>
      <c r="E9591" t="s">
        <v>78130</v>
      </c>
      <c r="F9591" t="s">
        <v>78131</v>
      </c>
      <c r="G9591" t="s">
        <v>78132</v>
      </c>
      <c r="H9591" t="s">
        <v>78133</v>
      </c>
      <c r="I9591" t="s">
        <v>4955</v>
      </c>
      <c r="J9591" t="s">
        <v>6053</v>
      </c>
      <c r="K9591" t="s">
        <v>6054</v>
      </c>
      <c r="L9591" t="s">
        <v>105</v>
      </c>
      <c r="M9591" t="s">
        <v>6055</v>
      </c>
      <c r="N9591" t="s">
        <v>8593</v>
      </c>
      <c r="O9591" t="s">
        <v>6056</v>
      </c>
      <c r="P9591" t="s">
        <v>78134</v>
      </c>
      <c r="Q9591" t="s">
        <v>78135</v>
      </c>
      <c r="R9591" t="str">
        <f t="shared" si="298"/>
        <v>寿光</v>
      </c>
      <c r="S9591" t="str">
        <f t="shared" si="299"/>
        <v>0118</v>
      </c>
    </row>
    <row r="9592" spans="1:19">
      <c r="A9592" t="s">
        <v>78136</v>
      </c>
      <c r="B9592" s="31" t="s">
        <v>78137</v>
      </c>
      <c r="C9592" t="s">
        <v>49</v>
      </c>
      <c r="D9592" t="s">
        <v>78138</v>
      </c>
      <c r="E9592" t="s">
        <v>75048</v>
      </c>
      <c r="F9592" t="s">
        <v>78139</v>
      </c>
      <c r="G9592" t="s">
        <v>78140</v>
      </c>
      <c r="H9592" t="s">
        <v>78141</v>
      </c>
      <c r="I9592" t="s">
        <v>12119</v>
      </c>
      <c r="J9592" t="s">
        <v>6389</v>
      </c>
      <c r="K9592" t="s">
        <v>6390</v>
      </c>
      <c r="L9592" t="s">
        <v>148</v>
      </c>
      <c r="M9592" t="s">
        <v>6391</v>
      </c>
      <c r="N9592" t="s">
        <v>5421</v>
      </c>
      <c r="O9592" t="s">
        <v>6392</v>
      </c>
      <c r="P9592" t="s">
        <v>75044</v>
      </c>
      <c r="Q9592" t="s">
        <v>78142</v>
      </c>
      <c r="R9592" t="str">
        <f t="shared" si="298"/>
        <v>寒亭</v>
      </c>
      <c r="S9592" t="str">
        <f t="shared" si="299"/>
        <v>0118</v>
      </c>
    </row>
    <row r="9593" spans="1:19">
      <c r="A9593" t="s">
        <v>78143</v>
      </c>
      <c r="B9593" s="31" t="s">
        <v>78144</v>
      </c>
      <c r="C9593" t="s">
        <v>49</v>
      </c>
      <c r="D9593" t="s">
        <v>78145</v>
      </c>
      <c r="E9593" t="s">
        <v>75048</v>
      </c>
      <c r="F9593" t="s">
        <v>78146</v>
      </c>
      <c r="G9593" t="s">
        <v>78147</v>
      </c>
      <c r="H9593" t="s">
        <v>78148</v>
      </c>
      <c r="I9593" t="s">
        <v>12119</v>
      </c>
      <c r="J9593" t="s">
        <v>7235</v>
      </c>
      <c r="K9593" t="s">
        <v>7236</v>
      </c>
      <c r="L9593" t="s">
        <v>105</v>
      </c>
      <c r="M9593" t="s">
        <v>5176</v>
      </c>
      <c r="N9593" t="s">
        <v>5273</v>
      </c>
      <c r="O9593" t="s">
        <v>7237</v>
      </c>
      <c r="P9593" t="s">
        <v>78149</v>
      </c>
      <c r="Q9593" t="s">
        <v>78150</v>
      </c>
      <c r="R9593" t="str">
        <f t="shared" si="298"/>
        <v>寿光</v>
      </c>
      <c r="S9593" t="str">
        <f t="shared" si="299"/>
        <v>0118</v>
      </c>
    </row>
    <row r="9594" spans="1:19">
      <c r="A9594" t="s">
        <v>78151</v>
      </c>
      <c r="B9594" s="31" t="s">
        <v>78152</v>
      </c>
      <c r="C9594" t="s">
        <v>49</v>
      </c>
      <c r="D9594" t="s">
        <v>78153</v>
      </c>
      <c r="E9594" t="s">
        <v>78154</v>
      </c>
      <c r="F9594" t="s">
        <v>78155</v>
      </c>
      <c r="G9594" t="s">
        <v>78156</v>
      </c>
      <c r="H9594" t="s">
        <v>78157</v>
      </c>
      <c r="I9594" t="s">
        <v>4785</v>
      </c>
      <c r="J9594" t="s">
        <v>7332</v>
      </c>
      <c r="K9594" t="s">
        <v>7333</v>
      </c>
      <c r="L9594" t="s">
        <v>375</v>
      </c>
      <c r="M9594" t="s">
        <v>7334</v>
      </c>
      <c r="N9594" t="s">
        <v>5960</v>
      </c>
      <c r="O9594" t="s">
        <v>7335</v>
      </c>
      <c r="P9594" t="s">
        <v>78158</v>
      </c>
      <c r="Q9594" t="s">
        <v>78159</v>
      </c>
      <c r="R9594" t="str">
        <f t="shared" si="298"/>
        <v>昌邑</v>
      </c>
      <c r="S9594" t="str">
        <f t="shared" si="299"/>
        <v>0118</v>
      </c>
    </row>
    <row r="9595" spans="1:19">
      <c r="A9595" t="s">
        <v>78160</v>
      </c>
      <c r="B9595" s="31" t="s">
        <v>78161</v>
      </c>
      <c r="C9595" t="s">
        <v>49</v>
      </c>
      <c r="D9595" t="s">
        <v>78162</v>
      </c>
      <c r="E9595" t="s">
        <v>78163</v>
      </c>
      <c r="F9595" t="s">
        <v>78164</v>
      </c>
      <c r="G9595" t="s">
        <v>78165</v>
      </c>
      <c r="H9595" t="s">
        <v>78166</v>
      </c>
      <c r="I9595" t="s">
        <v>12119</v>
      </c>
      <c r="J9595" t="s">
        <v>46354</v>
      </c>
      <c r="K9595" t="s">
        <v>46355</v>
      </c>
      <c r="L9595" t="s">
        <v>114</v>
      </c>
      <c r="M9595" t="s">
        <v>5486</v>
      </c>
      <c r="N9595" t="s">
        <v>5699</v>
      </c>
      <c r="O9595" t="s">
        <v>46356</v>
      </c>
      <c r="P9595" t="s">
        <v>78167</v>
      </c>
      <c r="Q9595" t="s">
        <v>78168</v>
      </c>
      <c r="R9595" t="str">
        <f t="shared" si="298"/>
        <v>高密</v>
      </c>
      <c r="S9595" t="str">
        <f t="shared" si="299"/>
        <v>0118</v>
      </c>
    </row>
    <row r="9596" spans="1:19">
      <c r="A9596" t="s">
        <v>78169</v>
      </c>
      <c r="B9596" s="31" t="s">
        <v>78170</v>
      </c>
      <c r="C9596" t="s">
        <v>49</v>
      </c>
      <c r="D9596" t="s">
        <v>78171</v>
      </c>
      <c r="E9596" t="s">
        <v>76379</v>
      </c>
      <c r="F9596" t="s">
        <v>78172</v>
      </c>
      <c r="G9596" t="s">
        <v>78173</v>
      </c>
      <c r="H9596" t="s">
        <v>78174</v>
      </c>
      <c r="I9596" t="s">
        <v>12119</v>
      </c>
      <c r="J9596" t="s">
        <v>46354</v>
      </c>
      <c r="K9596" t="s">
        <v>46355</v>
      </c>
      <c r="L9596" t="s">
        <v>114</v>
      </c>
      <c r="M9596" t="s">
        <v>5486</v>
      </c>
      <c r="N9596" t="s">
        <v>5699</v>
      </c>
      <c r="O9596" t="s">
        <v>46356</v>
      </c>
      <c r="P9596" t="s">
        <v>78175</v>
      </c>
      <c r="Q9596" t="s">
        <v>75044</v>
      </c>
      <c r="R9596" t="str">
        <f t="shared" si="298"/>
        <v>高密</v>
      </c>
      <c r="S9596" t="str">
        <f t="shared" si="299"/>
        <v>0118</v>
      </c>
    </row>
    <row r="9597" spans="1:19">
      <c r="A9597" t="s">
        <v>78176</v>
      </c>
      <c r="B9597" s="31" t="s">
        <v>78177</v>
      </c>
      <c r="C9597" t="s">
        <v>49</v>
      </c>
      <c r="D9597" t="s">
        <v>78178</v>
      </c>
      <c r="E9597" t="s">
        <v>78179</v>
      </c>
      <c r="F9597" t="s">
        <v>78180</v>
      </c>
      <c r="G9597" t="s">
        <v>78181</v>
      </c>
      <c r="H9597" t="s">
        <v>78182</v>
      </c>
      <c r="I9597" t="s">
        <v>4828</v>
      </c>
      <c r="J9597" t="s">
        <v>7000</v>
      </c>
      <c r="K9597" t="s">
        <v>7001</v>
      </c>
      <c r="L9597" t="s">
        <v>123</v>
      </c>
      <c r="M9597" t="s">
        <v>6022</v>
      </c>
      <c r="N9597" t="s">
        <v>6184</v>
      </c>
      <c r="O9597" t="s">
        <v>7002</v>
      </c>
      <c r="P9597" t="s">
        <v>78183</v>
      </c>
      <c r="Q9597" t="s">
        <v>75044</v>
      </c>
      <c r="R9597" t="str">
        <f t="shared" si="298"/>
        <v>诸城</v>
      </c>
      <c r="S9597" t="str">
        <f t="shared" si="299"/>
        <v>0118</v>
      </c>
    </row>
    <row r="9598" spans="1:19">
      <c r="A9598" t="s">
        <v>78184</v>
      </c>
      <c r="B9598" s="31" t="s">
        <v>78185</v>
      </c>
      <c r="C9598" t="s">
        <v>49</v>
      </c>
      <c r="D9598" t="s">
        <v>78186</v>
      </c>
      <c r="E9598" t="s">
        <v>75107</v>
      </c>
      <c r="F9598" t="s">
        <v>78187</v>
      </c>
      <c r="G9598" t="s">
        <v>78188</v>
      </c>
      <c r="H9598" t="s">
        <v>78189</v>
      </c>
      <c r="I9598" t="s">
        <v>12119</v>
      </c>
      <c r="J9598" t="s">
        <v>10338</v>
      </c>
      <c r="K9598" t="s">
        <v>10339</v>
      </c>
      <c r="L9598" t="s">
        <v>237</v>
      </c>
      <c r="M9598" t="s">
        <v>5247</v>
      </c>
      <c r="N9598" t="s">
        <v>5056</v>
      </c>
      <c r="O9598" t="s">
        <v>10340</v>
      </c>
      <c r="P9598" t="s">
        <v>78190</v>
      </c>
      <c r="Q9598" t="s">
        <v>78191</v>
      </c>
      <c r="R9598" t="str">
        <f t="shared" si="298"/>
        <v>潍城</v>
      </c>
      <c r="S9598" t="str">
        <f t="shared" si="299"/>
        <v>0118</v>
      </c>
    </row>
    <row r="9599" spans="1:19">
      <c r="A9599" t="s">
        <v>78192</v>
      </c>
      <c r="B9599" s="31" t="s">
        <v>78193</v>
      </c>
      <c r="C9599" t="s">
        <v>49</v>
      </c>
      <c r="D9599" t="s">
        <v>78194</v>
      </c>
      <c r="E9599" t="s">
        <v>75040</v>
      </c>
      <c r="F9599" t="s">
        <v>78195</v>
      </c>
      <c r="G9599" t="s">
        <v>78196</v>
      </c>
      <c r="H9599" t="s">
        <v>78197</v>
      </c>
      <c r="I9599" t="s">
        <v>4852</v>
      </c>
      <c r="J9599" t="s">
        <v>11618</v>
      </c>
      <c r="K9599" t="s">
        <v>11619</v>
      </c>
      <c r="L9599" t="s">
        <v>237</v>
      </c>
      <c r="M9599" t="s">
        <v>4868</v>
      </c>
      <c r="N9599" t="s">
        <v>5112</v>
      </c>
      <c r="O9599" t="s">
        <v>11620</v>
      </c>
      <c r="P9599" t="s">
        <v>78198</v>
      </c>
      <c r="Q9599" t="s">
        <v>75044</v>
      </c>
      <c r="R9599" t="str">
        <f t="shared" si="298"/>
        <v>潍城</v>
      </c>
      <c r="S9599" t="str">
        <f t="shared" si="299"/>
        <v>0118</v>
      </c>
    </row>
    <row r="9600" spans="1:19">
      <c r="A9600" t="s">
        <v>78199</v>
      </c>
      <c r="B9600" s="31" t="s">
        <v>78200</v>
      </c>
      <c r="C9600" t="s">
        <v>49</v>
      </c>
      <c r="D9600" t="s">
        <v>78201</v>
      </c>
      <c r="E9600" t="s">
        <v>75380</v>
      </c>
      <c r="F9600" t="s">
        <v>78202</v>
      </c>
      <c r="G9600" t="s">
        <v>78203</v>
      </c>
      <c r="H9600" t="s">
        <v>78204</v>
      </c>
      <c r="I9600" t="s">
        <v>4841</v>
      </c>
      <c r="J9600" t="s">
        <v>4956</v>
      </c>
      <c r="K9600" t="s">
        <v>4957</v>
      </c>
      <c r="L9600" t="s">
        <v>95</v>
      </c>
      <c r="M9600" t="s">
        <v>4958</v>
      </c>
      <c r="N9600" t="s">
        <v>5056</v>
      </c>
      <c r="O9600" t="s">
        <v>4960</v>
      </c>
      <c r="P9600" t="s">
        <v>78205</v>
      </c>
      <c r="Q9600" t="s">
        <v>75044</v>
      </c>
      <c r="R9600" t="str">
        <f t="shared" si="298"/>
        <v>安丘</v>
      </c>
      <c r="S9600" t="str">
        <f t="shared" si="299"/>
        <v>0118</v>
      </c>
    </row>
    <row r="9601" spans="1:19">
      <c r="A9601" t="s">
        <v>78206</v>
      </c>
      <c r="B9601" s="31" t="s">
        <v>78207</v>
      </c>
      <c r="C9601" t="s">
        <v>49</v>
      </c>
      <c r="D9601" t="s">
        <v>78208</v>
      </c>
      <c r="E9601" t="s">
        <v>75040</v>
      </c>
      <c r="F9601" t="s">
        <v>78209</v>
      </c>
      <c r="G9601" t="s">
        <v>78210</v>
      </c>
      <c r="H9601" t="s">
        <v>78211</v>
      </c>
      <c r="I9601" t="s">
        <v>4785</v>
      </c>
      <c r="J9601" t="s">
        <v>12223</v>
      </c>
      <c r="K9601" t="s">
        <v>12224</v>
      </c>
      <c r="L9601" t="s">
        <v>50</v>
      </c>
      <c r="M9601" t="s">
        <v>4855</v>
      </c>
      <c r="N9601" t="s">
        <v>4919</v>
      </c>
      <c r="O9601" t="s">
        <v>12225</v>
      </c>
      <c r="P9601" t="s">
        <v>78212</v>
      </c>
      <c r="Q9601" t="s">
        <v>78213</v>
      </c>
      <c r="R9601" t="str">
        <f t="shared" ref="R9601:R9664" si="300">IF(OR(LEFT(L9601,2)="高新"),"奎文",IF(LEFT(L9601,2)="峡山","坊子",IF(LEFT(L9601,2)="滨海","寒亭",LEFT(L9601,2))))</f>
        <v>青州</v>
      </c>
      <c r="S9601" t="str">
        <f t="shared" ref="S9601:S9664" si="301">TEXT(B9601,"mmdd")</f>
        <v>0118</v>
      </c>
    </row>
    <row r="9602" spans="1:19">
      <c r="A9602" t="s">
        <v>78214</v>
      </c>
      <c r="B9602" s="31" t="s">
        <v>78215</v>
      </c>
      <c r="C9602" t="s">
        <v>49</v>
      </c>
      <c r="D9602" t="s">
        <v>78216</v>
      </c>
      <c r="E9602" t="s">
        <v>75040</v>
      </c>
      <c r="F9602" t="s">
        <v>78217</v>
      </c>
      <c r="G9602" t="s">
        <v>78218</v>
      </c>
      <c r="H9602" t="s">
        <v>78219</v>
      </c>
      <c r="I9602" t="s">
        <v>4785</v>
      </c>
      <c r="J9602" t="s">
        <v>24192</v>
      </c>
      <c r="K9602" t="s">
        <v>24193</v>
      </c>
      <c r="L9602" t="s">
        <v>86</v>
      </c>
      <c r="M9602" t="s">
        <v>7679</v>
      </c>
      <c r="N9602" t="s">
        <v>4881</v>
      </c>
      <c r="O9602" t="s">
        <v>24194</v>
      </c>
      <c r="P9602" t="s">
        <v>78220</v>
      </c>
      <c r="Q9602" t="s">
        <v>78221</v>
      </c>
      <c r="R9602" t="str">
        <f t="shared" si="300"/>
        <v>坊子</v>
      </c>
      <c r="S9602" t="str">
        <f t="shared" si="301"/>
        <v>0118</v>
      </c>
    </row>
    <row r="9603" spans="1:19">
      <c r="A9603" t="s">
        <v>78222</v>
      </c>
      <c r="B9603" s="31" t="s">
        <v>78223</v>
      </c>
      <c r="C9603" t="s">
        <v>49</v>
      </c>
      <c r="D9603" t="s">
        <v>78224</v>
      </c>
      <c r="E9603" t="s">
        <v>75107</v>
      </c>
      <c r="F9603" t="s">
        <v>78225</v>
      </c>
      <c r="G9603" t="s">
        <v>78226</v>
      </c>
      <c r="H9603" t="s">
        <v>78227</v>
      </c>
      <c r="I9603" t="s">
        <v>12119</v>
      </c>
      <c r="J9603" t="s">
        <v>5917</v>
      </c>
      <c r="K9603" t="s">
        <v>5918</v>
      </c>
      <c r="L9603" t="s">
        <v>86</v>
      </c>
      <c r="M9603" t="s">
        <v>5919</v>
      </c>
      <c r="N9603" t="s">
        <v>4933</v>
      </c>
      <c r="O9603" t="s">
        <v>5920</v>
      </c>
      <c r="P9603" t="s">
        <v>78228</v>
      </c>
      <c r="Q9603" t="s">
        <v>75044</v>
      </c>
      <c r="R9603" t="str">
        <f t="shared" si="300"/>
        <v>坊子</v>
      </c>
      <c r="S9603" t="str">
        <f t="shared" si="301"/>
        <v>0118</v>
      </c>
    </row>
    <row r="9604" spans="1:19">
      <c r="A9604" t="s">
        <v>78229</v>
      </c>
      <c r="B9604" s="31" t="s">
        <v>78230</v>
      </c>
      <c r="C9604" t="s">
        <v>49</v>
      </c>
      <c r="D9604" t="s">
        <v>78231</v>
      </c>
      <c r="E9604" t="s">
        <v>78232</v>
      </c>
      <c r="F9604" t="s">
        <v>78233</v>
      </c>
      <c r="G9604" t="s">
        <v>78234</v>
      </c>
      <c r="H9604" t="s">
        <v>78235</v>
      </c>
      <c r="I9604" t="s">
        <v>4852</v>
      </c>
      <c r="J9604" t="s">
        <v>10182</v>
      </c>
      <c r="K9604" t="s">
        <v>10183</v>
      </c>
      <c r="L9604" t="s">
        <v>60</v>
      </c>
      <c r="M9604" t="s">
        <v>4774</v>
      </c>
      <c r="N9604" t="s">
        <v>6152</v>
      </c>
      <c r="O9604" t="s">
        <v>10184</v>
      </c>
      <c r="P9604" t="s">
        <v>75044</v>
      </c>
      <c r="Q9604" t="s">
        <v>78236</v>
      </c>
      <c r="R9604" t="str">
        <f t="shared" si="300"/>
        <v>奎文</v>
      </c>
      <c r="S9604" t="str">
        <f t="shared" si="301"/>
        <v>0118</v>
      </c>
    </row>
    <row r="9605" spans="1:19">
      <c r="A9605" t="s">
        <v>78237</v>
      </c>
      <c r="B9605" s="31" t="s">
        <v>78238</v>
      </c>
      <c r="C9605" t="s">
        <v>49</v>
      </c>
      <c r="D9605" t="s">
        <v>78239</v>
      </c>
      <c r="E9605" t="s">
        <v>78240</v>
      </c>
      <c r="F9605" t="s">
        <v>78241</v>
      </c>
      <c r="G9605" t="s">
        <v>78242</v>
      </c>
      <c r="H9605" t="s">
        <v>78243</v>
      </c>
      <c r="I9605" t="s">
        <v>12119</v>
      </c>
      <c r="J9605" t="s">
        <v>7835</v>
      </c>
      <c r="K9605" t="s">
        <v>7836</v>
      </c>
      <c r="L9605" t="s">
        <v>114</v>
      </c>
      <c r="M9605" t="s">
        <v>4918</v>
      </c>
      <c r="N9605" t="s">
        <v>5112</v>
      </c>
      <c r="O9605" t="s">
        <v>7837</v>
      </c>
      <c r="P9605" t="s">
        <v>78244</v>
      </c>
      <c r="Q9605" t="s">
        <v>75044</v>
      </c>
      <c r="R9605" t="str">
        <f t="shared" si="300"/>
        <v>高密</v>
      </c>
      <c r="S9605" t="str">
        <f t="shared" si="301"/>
        <v>0118</v>
      </c>
    </row>
    <row r="9606" spans="1:19">
      <c r="A9606" t="s">
        <v>78245</v>
      </c>
      <c r="B9606" s="31" t="s">
        <v>78246</v>
      </c>
      <c r="C9606" t="s">
        <v>49</v>
      </c>
      <c r="D9606" t="s">
        <v>78247</v>
      </c>
      <c r="E9606" t="s">
        <v>78240</v>
      </c>
      <c r="F9606" t="s">
        <v>78248</v>
      </c>
      <c r="G9606" t="s">
        <v>78249</v>
      </c>
      <c r="H9606" t="s">
        <v>78250</v>
      </c>
      <c r="I9606" t="s">
        <v>12119</v>
      </c>
      <c r="J9606" t="s">
        <v>19856</v>
      </c>
      <c r="K9606" t="s">
        <v>19857</v>
      </c>
      <c r="L9606" t="s">
        <v>50</v>
      </c>
      <c r="M9606" t="s">
        <v>6624</v>
      </c>
      <c r="N9606" t="s">
        <v>75044</v>
      </c>
      <c r="O9606" t="s">
        <v>19858</v>
      </c>
      <c r="P9606" t="s">
        <v>78251</v>
      </c>
      <c r="Q9606" t="s">
        <v>78252</v>
      </c>
      <c r="R9606" t="str">
        <f t="shared" si="300"/>
        <v>青州</v>
      </c>
      <c r="S9606" t="str">
        <f t="shared" si="301"/>
        <v>0118</v>
      </c>
    </row>
    <row r="9607" spans="1:19">
      <c r="A9607" t="s">
        <v>78253</v>
      </c>
      <c r="B9607" s="31" t="s">
        <v>78254</v>
      </c>
      <c r="C9607" t="s">
        <v>49</v>
      </c>
      <c r="D9607" t="s">
        <v>78255</v>
      </c>
      <c r="E9607" t="s">
        <v>75074</v>
      </c>
      <c r="F9607" t="s">
        <v>78256</v>
      </c>
      <c r="G9607" t="s">
        <v>78257</v>
      </c>
      <c r="H9607" t="s">
        <v>78258</v>
      </c>
      <c r="I9607" t="s">
        <v>6888</v>
      </c>
      <c r="J9607" t="s">
        <v>6172</v>
      </c>
      <c r="K9607" t="s">
        <v>6173</v>
      </c>
      <c r="L9607" t="s">
        <v>95</v>
      </c>
      <c r="M9607" t="s">
        <v>5042</v>
      </c>
      <c r="N9607" t="s">
        <v>4775</v>
      </c>
      <c r="O9607" t="s">
        <v>6175</v>
      </c>
      <c r="P9607" t="s">
        <v>78259</v>
      </c>
      <c r="Q9607" t="s">
        <v>78260</v>
      </c>
      <c r="R9607" t="str">
        <f t="shared" si="300"/>
        <v>安丘</v>
      </c>
      <c r="S9607" t="str">
        <f t="shared" si="301"/>
        <v>0118</v>
      </c>
    </row>
    <row r="9608" spans="1:19">
      <c r="A9608" t="s">
        <v>4689</v>
      </c>
      <c r="B9608" s="31" t="s">
        <v>78261</v>
      </c>
      <c r="C9608" t="s">
        <v>49</v>
      </c>
      <c r="D9608" t="s">
        <v>78262</v>
      </c>
      <c r="E9608" t="s">
        <v>78263</v>
      </c>
      <c r="F9608" t="s">
        <v>78264</v>
      </c>
      <c r="G9608" t="s">
        <v>4687</v>
      </c>
      <c r="H9608" t="s">
        <v>78265</v>
      </c>
      <c r="I9608" t="s">
        <v>4828</v>
      </c>
      <c r="J9608" t="s">
        <v>13467</v>
      </c>
      <c r="K9608" t="s">
        <v>13468</v>
      </c>
      <c r="L9608" t="s">
        <v>237</v>
      </c>
      <c r="M9608" t="s">
        <v>4788</v>
      </c>
      <c r="N9608" t="s">
        <v>5069</v>
      </c>
      <c r="O9608" t="s">
        <v>13469</v>
      </c>
      <c r="P9608" t="s">
        <v>78266</v>
      </c>
      <c r="Q9608" t="s">
        <v>75044</v>
      </c>
      <c r="R9608" t="str">
        <f t="shared" si="300"/>
        <v>潍城</v>
      </c>
      <c r="S9608" t="str">
        <f t="shared" si="301"/>
        <v>0118</v>
      </c>
    </row>
    <row r="9609" spans="1:19">
      <c r="A9609" t="s">
        <v>78267</v>
      </c>
      <c r="B9609" s="31" t="s">
        <v>78268</v>
      </c>
      <c r="C9609" t="s">
        <v>49</v>
      </c>
      <c r="D9609" t="s">
        <v>78269</v>
      </c>
      <c r="E9609" t="s">
        <v>75040</v>
      </c>
      <c r="F9609" t="s">
        <v>78270</v>
      </c>
      <c r="G9609" t="s">
        <v>78271</v>
      </c>
      <c r="H9609" t="s">
        <v>78272</v>
      </c>
      <c r="I9609" t="s">
        <v>4852</v>
      </c>
      <c r="J9609" t="s">
        <v>8252</v>
      </c>
      <c r="K9609" t="s">
        <v>8253</v>
      </c>
      <c r="L9609" t="s">
        <v>105</v>
      </c>
      <c r="M9609" t="s">
        <v>5176</v>
      </c>
      <c r="N9609" t="s">
        <v>4972</v>
      </c>
      <c r="O9609" t="s">
        <v>8254</v>
      </c>
      <c r="P9609" t="s">
        <v>78273</v>
      </c>
      <c r="Q9609" t="s">
        <v>78274</v>
      </c>
      <c r="R9609" t="str">
        <f t="shared" si="300"/>
        <v>寿光</v>
      </c>
      <c r="S9609" t="str">
        <f t="shared" si="301"/>
        <v>0118</v>
      </c>
    </row>
    <row r="9610" spans="1:19">
      <c r="A9610" t="s">
        <v>4633</v>
      </c>
      <c r="B9610" s="31" t="s">
        <v>78275</v>
      </c>
      <c r="C9610" t="s">
        <v>49</v>
      </c>
      <c r="D9610" t="s">
        <v>78276</v>
      </c>
      <c r="E9610" t="s">
        <v>75040</v>
      </c>
      <c r="F9610" t="s">
        <v>78277</v>
      </c>
      <c r="G9610" t="s">
        <v>4631</v>
      </c>
      <c r="H9610" t="s">
        <v>78278</v>
      </c>
      <c r="I9610" t="s">
        <v>8285</v>
      </c>
      <c r="J9610" t="s">
        <v>12195</v>
      </c>
      <c r="K9610" t="s">
        <v>12196</v>
      </c>
      <c r="L9610" t="s">
        <v>77</v>
      </c>
      <c r="M9610" t="s">
        <v>5733</v>
      </c>
      <c r="N9610" t="s">
        <v>9006</v>
      </c>
      <c r="O9610" t="s">
        <v>12197</v>
      </c>
      <c r="P9610" t="s">
        <v>78279</v>
      </c>
      <c r="Q9610" t="s">
        <v>75044</v>
      </c>
      <c r="R9610" t="str">
        <f t="shared" si="300"/>
        <v>临朐</v>
      </c>
      <c r="S9610" t="str">
        <f t="shared" si="301"/>
        <v>0118</v>
      </c>
    </row>
    <row r="9611" spans="1:19">
      <c r="A9611" t="s">
        <v>78280</v>
      </c>
      <c r="B9611" s="31" t="s">
        <v>78281</v>
      </c>
      <c r="C9611" t="s">
        <v>49</v>
      </c>
      <c r="D9611" t="s">
        <v>78282</v>
      </c>
      <c r="E9611" t="s">
        <v>78283</v>
      </c>
      <c r="F9611" t="s">
        <v>78284</v>
      </c>
      <c r="G9611" t="s">
        <v>78285</v>
      </c>
      <c r="H9611" t="s">
        <v>78286</v>
      </c>
      <c r="I9611" t="s">
        <v>5560</v>
      </c>
      <c r="J9611" t="s">
        <v>6470</v>
      </c>
      <c r="K9611" t="s">
        <v>6471</v>
      </c>
      <c r="L9611" t="s">
        <v>77</v>
      </c>
      <c r="M9611" t="s">
        <v>5145</v>
      </c>
      <c r="N9611" t="s">
        <v>4972</v>
      </c>
      <c r="O9611" t="s">
        <v>6472</v>
      </c>
      <c r="P9611" t="s">
        <v>78287</v>
      </c>
      <c r="Q9611" t="s">
        <v>78288</v>
      </c>
      <c r="R9611" t="str">
        <f t="shared" si="300"/>
        <v>临朐</v>
      </c>
      <c r="S9611" t="str">
        <f t="shared" si="301"/>
        <v>0118</v>
      </c>
    </row>
    <row r="9612" spans="1:19">
      <c r="A9612" t="s">
        <v>78289</v>
      </c>
      <c r="B9612" s="31" t="s">
        <v>78290</v>
      </c>
      <c r="C9612" t="s">
        <v>49</v>
      </c>
      <c r="D9612" t="s">
        <v>78291</v>
      </c>
      <c r="E9612" t="s">
        <v>78283</v>
      </c>
      <c r="F9612" t="s">
        <v>78292</v>
      </c>
      <c r="G9612" t="s">
        <v>78293</v>
      </c>
      <c r="H9612" t="s">
        <v>78294</v>
      </c>
      <c r="I9612" t="s">
        <v>4828</v>
      </c>
      <c r="J9612" t="s">
        <v>14692</v>
      </c>
      <c r="K9612" t="s">
        <v>14693</v>
      </c>
      <c r="L9612" t="s">
        <v>123</v>
      </c>
      <c r="M9612" t="s">
        <v>14694</v>
      </c>
      <c r="N9612" t="s">
        <v>5112</v>
      </c>
      <c r="O9612" t="s">
        <v>14695</v>
      </c>
      <c r="P9612" t="s">
        <v>78295</v>
      </c>
      <c r="Q9612" t="s">
        <v>75044</v>
      </c>
      <c r="R9612" t="str">
        <f t="shared" si="300"/>
        <v>诸城</v>
      </c>
      <c r="S9612" t="str">
        <f t="shared" si="301"/>
        <v>0118</v>
      </c>
    </row>
    <row r="9613" spans="1:19">
      <c r="A9613" t="s">
        <v>78296</v>
      </c>
      <c r="B9613" s="31" t="s">
        <v>78297</v>
      </c>
      <c r="C9613" t="s">
        <v>49</v>
      </c>
      <c r="D9613" t="s">
        <v>78298</v>
      </c>
      <c r="E9613" t="s">
        <v>75074</v>
      </c>
      <c r="F9613" t="s">
        <v>78299</v>
      </c>
      <c r="G9613" t="s">
        <v>78300</v>
      </c>
      <c r="H9613" t="s">
        <v>78301</v>
      </c>
      <c r="I9613" t="s">
        <v>5066</v>
      </c>
      <c r="J9613" t="s">
        <v>13917</v>
      </c>
      <c r="K9613" t="s">
        <v>13918</v>
      </c>
      <c r="L9613" t="s">
        <v>262</v>
      </c>
      <c r="M9613" t="s">
        <v>6033</v>
      </c>
      <c r="N9613" t="s">
        <v>4817</v>
      </c>
      <c r="O9613" t="s">
        <v>13919</v>
      </c>
      <c r="P9613" t="s">
        <v>78302</v>
      </c>
      <c r="Q9613" t="s">
        <v>78303</v>
      </c>
      <c r="R9613" t="str">
        <f t="shared" si="300"/>
        <v>寒亭</v>
      </c>
      <c r="S9613" t="str">
        <f t="shared" si="301"/>
        <v>0118</v>
      </c>
    </row>
    <row r="9614" spans="1:19">
      <c r="A9614" t="s">
        <v>78304</v>
      </c>
      <c r="B9614" s="31" t="s">
        <v>78305</v>
      </c>
      <c r="C9614" t="s">
        <v>49</v>
      </c>
      <c r="D9614" t="s">
        <v>78306</v>
      </c>
      <c r="E9614" t="s">
        <v>75074</v>
      </c>
      <c r="F9614" t="s">
        <v>78307</v>
      </c>
      <c r="G9614" t="s">
        <v>78308</v>
      </c>
      <c r="H9614" t="s">
        <v>78309</v>
      </c>
      <c r="I9614" t="s">
        <v>5282</v>
      </c>
      <c r="J9614" t="s">
        <v>6097</v>
      </c>
      <c r="K9614" t="s">
        <v>6098</v>
      </c>
      <c r="L9614" t="s">
        <v>148</v>
      </c>
      <c r="M9614" t="s">
        <v>5580</v>
      </c>
      <c r="N9614" t="s">
        <v>4972</v>
      </c>
      <c r="O9614" t="s">
        <v>6099</v>
      </c>
      <c r="P9614" t="s">
        <v>78310</v>
      </c>
      <c r="Q9614" t="s">
        <v>78311</v>
      </c>
      <c r="R9614" t="str">
        <f t="shared" si="300"/>
        <v>寒亭</v>
      </c>
      <c r="S9614" t="str">
        <f t="shared" si="301"/>
        <v>0118</v>
      </c>
    </row>
    <row r="9615" spans="1:19">
      <c r="A9615" t="s">
        <v>78312</v>
      </c>
      <c r="B9615" s="31" t="s">
        <v>78313</v>
      </c>
      <c r="C9615" t="s">
        <v>49</v>
      </c>
      <c r="D9615" t="s">
        <v>78314</v>
      </c>
      <c r="E9615" t="s">
        <v>75048</v>
      </c>
      <c r="F9615" t="s">
        <v>78315</v>
      </c>
      <c r="G9615" t="s">
        <v>78316</v>
      </c>
      <c r="H9615" t="s">
        <v>78317</v>
      </c>
      <c r="I9615" t="s">
        <v>12757</v>
      </c>
      <c r="J9615" t="s">
        <v>7278</v>
      </c>
      <c r="K9615" t="s">
        <v>7279</v>
      </c>
      <c r="L9615" t="s">
        <v>105</v>
      </c>
      <c r="M9615" t="s">
        <v>5089</v>
      </c>
      <c r="N9615" t="s">
        <v>6601</v>
      </c>
      <c r="O9615" t="s">
        <v>7280</v>
      </c>
      <c r="P9615" t="s">
        <v>78318</v>
      </c>
      <c r="Q9615" t="s">
        <v>78319</v>
      </c>
      <c r="R9615" t="str">
        <f t="shared" si="300"/>
        <v>寿光</v>
      </c>
      <c r="S9615" t="str">
        <f t="shared" si="301"/>
        <v>0118</v>
      </c>
    </row>
    <row r="9616" spans="1:19">
      <c r="A9616" t="s">
        <v>78320</v>
      </c>
      <c r="B9616" s="31" t="s">
        <v>78321</v>
      </c>
      <c r="C9616" t="s">
        <v>49</v>
      </c>
      <c r="D9616" t="s">
        <v>78322</v>
      </c>
      <c r="E9616" t="s">
        <v>75074</v>
      </c>
      <c r="F9616" t="s">
        <v>78323</v>
      </c>
      <c r="G9616" t="s">
        <v>78324</v>
      </c>
      <c r="H9616" t="s">
        <v>78325</v>
      </c>
      <c r="I9616" t="s">
        <v>5822</v>
      </c>
      <c r="J9616" t="s">
        <v>5647</v>
      </c>
      <c r="K9616" t="s">
        <v>5648</v>
      </c>
      <c r="L9616" t="s">
        <v>95</v>
      </c>
      <c r="M9616" t="s">
        <v>5649</v>
      </c>
      <c r="N9616" t="s">
        <v>5487</v>
      </c>
      <c r="O9616" t="s">
        <v>5650</v>
      </c>
      <c r="P9616" t="s">
        <v>78326</v>
      </c>
      <c r="Q9616" t="s">
        <v>75044</v>
      </c>
      <c r="R9616" t="str">
        <f t="shared" si="300"/>
        <v>安丘</v>
      </c>
      <c r="S9616" t="str">
        <f t="shared" si="301"/>
        <v>0118</v>
      </c>
    </row>
    <row r="9617" spans="1:19">
      <c r="A9617" t="s">
        <v>78327</v>
      </c>
      <c r="B9617" s="31" t="s">
        <v>78328</v>
      </c>
      <c r="C9617" t="s">
        <v>49</v>
      </c>
      <c r="D9617" t="s">
        <v>78329</v>
      </c>
      <c r="E9617" t="s">
        <v>75074</v>
      </c>
      <c r="F9617" t="s">
        <v>78330</v>
      </c>
      <c r="G9617" t="s">
        <v>78331</v>
      </c>
      <c r="H9617" t="s">
        <v>78332</v>
      </c>
      <c r="I9617" t="s">
        <v>4841</v>
      </c>
      <c r="J9617" t="s">
        <v>9899</v>
      </c>
      <c r="K9617" t="s">
        <v>9900</v>
      </c>
      <c r="L9617" t="s">
        <v>114</v>
      </c>
      <c r="M9617" t="s">
        <v>9901</v>
      </c>
      <c r="N9617" t="s">
        <v>4892</v>
      </c>
      <c r="O9617" t="s">
        <v>9902</v>
      </c>
      <c r="P9617" t="s">
        <v>78333</v>
      </c>
      <c r="Q9617" t="s">
        <v>78334</v>
      </c>
      <c r="R9617" t="str">
        <f t="shared" si="300"/>
        <v>高密</v>
      </c>
      <c r="S9617" t="str">
        <f t="shared" si="301"/>
        <v>0118</v>
      </c>
    </row>
    <row r="9618" spans="1:19">
      <c r="A9618" t="s">
        <v>78335</v>
      </c>
      <c r="B9618" s="31" t="s">
        <v>78336</v>
      </c>
      <c r="C9618" t="s">
        <v>49</v>
      </c>
      <c r="D9618" t="s">
        <v>78337</v>
      </c>
      <c r="E9618" t="s">
        <v>78338</v>
      </c>
      <c r="F9618" t="s">
        <v>78339</v>
      </c>
      <c r="G9618" t="s">
        <v>78340</v>
      </c>
      <c r="H9618" t="s">
        <v>78341</v>
      </c>
      <c r="I9618" t="s">
        <v>4841</v>
      </c>
      <c r="J9618" t="s">
        <v>9661</v>
      </c>
      <c r="K9618" t="s">
        <v>9662</v>
      </c>
      <c r="L9618" t="s">
        <v>105</v>
      </c>
      <c r="M9618" t="s">
        <v>5029</v>
      </c>
      <c r="N9618" t="s">
        <v>75044</v>
      </c>
      <c r="O9618" t="s">
        <v>9663</v>
      </c>
      <c r="P9618" t="s">
        <v>78342</v>
      </c>
      <c r="Q9618" t="s">
        <v>78343</v>
      </c>
      <c r="R9618" t="str">
        <f t="shared" si="300"/>
        <v>寿光</v>
      </c>
      <c r="S9618" t="str">
        <f t="shared" si="301"/>
        <v>0118</v>
      </c>
    </row>
    <row r="9619" spans="1:19">
      <c r="A9619" t="s">
        <v>4641</v>
      </c>
      <c r="B9619" s="31" t="s">
        <v>78344</v>
      </c>
      <c r="C9619" t="s">
        <v>49</v>
      </c>
      <c r="D9619" t="s">
        <v>78345</v>
      </c>
      <c r="E9619" t="s">
        <v>75040</v>
      </c>
      <c r="F9619" t="s">
        <v>78346</v>
      </c>
      <c r="G9619" t="s">
        <v>4639</v>
      </c>
      <c r="H9619" t="s">
        <v>78347</v>
      </c>
      <c r="I9619" t="s">
        <v>4852</v>
      </c>
      <c r="J9619" t="s">
        <v>8081</v>
      </c>
      <c r="K9619" t="s">
        <v>42502</v>
      </c>
      <c r="L9619" t="s">
        <v>105</v>
      </c>
      <c r="M9619" t="s">
        <v>5133</v>
      </c>
      <c r="N9619" t="s">
        <v>4892</v>
      </c>
      <c r="O9619" t="s">
        <v>8083</v>
      </c>
      <c r="P9619" t="s">
        <v>78348</v>
      </c>
      <c r="Q9619" t="s">
        <v>75044</v>
      </c>
      <c r="R9619" t="str">
        <f t="shared" si="300"/>
        <v>寿光</v>
      </c>
      <c r="S9619" t="str">
        <f t="shared" si="301"/>
        <v>0118</v>
      </c>
    </row>
    <row r="9620" spans="1:19">
      <c r="A9620" t="s">
        <v>78349</v>
      </c>
      <c r="B9620" s="31" t="s">
        <v>78350</v>
      </c>
      <c r="C9620" t="s">
        <v>49</v>
      </c>
      <c r="D9620" t="s">
        <v>78351</v>
      </c>
      <c r="E9620" t="s">
        <v>75040</v>
      </c>
      <c r="F9620" t="s">
        <v>78352</v>
      </c>
      <c r="G9620" t="s">
        <v>78353</v>
      </c>
      <c r="H9620" t="s">
        <v>78354</v>
      </c>
      <c r="I9620" t="s">
        <v>5066</v>
      </c>
      <c r="J9620" t="s">
        <v>11811</v>
      </c>
      <c r="K9620" t="s">
        <v>11812</v>
      </c>
      <c r="L9620" t="s">
        <v>50</v>
      </c>
      <c r="M9620" t="s">
        <v>4855</v>
      </c>
      <c r="N9620" t="s">
        <v>5487</v>
      </c>
      <c r="O9620" t="s">
        <v>11813</v>
      </c>
      <c r="P9620" t="s">
        <v>78355</v>
      </c>
      <c r="Q9620" t="s">
        <v>78356</v>
      </c>
      <c r="R9620" t="str">
        <f t="shared" si="300"/>
        <v>青州</v>
      </c>
      <c r="S9620" t="str">
        <f t="shared" si="301"/>
        <v>0118</v>
      </c>
    </row>
    <row r="9621" spans="1:19">
      <c r="A9621" t="s">
        <v>78357</v>
      </c>
      <c r="B9621" s="31" t="s">
        <v>78358</v>
      </c>
      <c r="C9621" t="s">
        <v>49</v>
      </c>
      <c r="D9621" t="s">
        <v>78359</v>
      </c>
      <c r="E9621" t="s">
        <v>75048</v>
      </c>
      <c r="F9621" t="s">
        <v>78360</v>
      </c>
      <c r="G9621" t="s">
        <v>78361</v>
      </c>
      <c r="H9621" t="s">
        <v>78362</v>
      </c>
      <c r="I9621" t="s">
        <v>12119</v>
      </c>
      <c r="J9621" t="s">
        <v>6750</v>
      </c>
      <c r="K9621" t="s">
        <v>6751</v>
      </c>
      <c r="L9621" t="s">
        <v>237</v>
      </c>
      <c r="M9621" t="s">
        <v>4788</v>
      </c>
      <c r="N9621" t="s">
        <v>5421</v>
      </c>
      <c r="O9621" t="s">
        <v>6752</v>
      </c>
      <c r="P9621" t="s">
        <v>78363</v>
      </c>
      <c r="Q9621" t="s">
        <v>75044</v>
      </c>
      <c r="R9621" t="str">
        <f t="shared" si="300"/>
        <v>潍城</v>
      </c>
      <c r="S9621" t="str">
        <f t="shared" si="301"/>
        <v>0118</v>
      </c>
    </row>
    <row r="9622" spans="1:19">
      <c r="A9622" t="s">
        <v>78364</v>
      </c>
      <c r="B9622" s="31" t="s">
        <v>78365</v>
      </c>
      <c r="C9622" t="s">
        <v>49</v>
      </c>
      <c r="D9622" t="s">
        <v>78366</v>
      </c>
      <c r="E9622" t="s">
        <v>75107</v>
      </c>
      <c r="F9622" t="s">
        <v>78367</v>
      </c>
      <c r="G9622" t="s">
        <v>78368</v>
      </c>
      <c r="H9622" t="s">
        <v>78369</v>
      </c>
      <c r="I9622" t="s">
        <v>12119</v>
      </c>
      <c r="J9622" t="s">
        <v>5014</v>
      </c>
      <c r="K9622" t="s">
        <v>5015</v>
      </c>
      <c r="L9622" t="s">
        <v>50</v>
      </c>
      <c r="M9622" t="s">
        <v>5016</v>
      </c>
      <c r="N9622" t="s">
        <v>6601</v>
      </c>
      <c r="O9622" t="s">
        <v>5018</v>
      </c>
      <c r="P9622" t="s">
        <v>78370</v>
      </c>
      <c r="Q9622" t="s">
        <v>75044</v>
      </c>
      <c r="R9622" t="str">
        <f t="shared" si="300"/>
        <v>青州</v>
      </c>
      <c r="S9622" t="str">
        <f t="shared" si="301"/>
        <v>0118</v>
      </c>
    </row>
    <row r="9623" spans="1:19">
      <c r="A9623" t="s">
        <v>78371</v>
      </c>
      <c r="B9623" s="31" t="s">
        <v>78372</v>
      </c>
      <c r="C9623" t="s">
        <v>49</v>
      </c>
      <c r="D9623" t="s">
        <v>78373</v>
      </c>
      <c r="E9623" t="s">
        <v>75040</v>
      </c>
      <c r="F9623" t="s">
        <v>78374</v>
      </c>
      <c r="G9623" t="s">
        <v>78375</v>
      </c>
      <c r="H9623" t="s">
        <v>78376</v>
      </c>
      <c r="I9623" t="s">
        <v>4852</v>
      </c>
      <c r="J9623" t="s">
        <v>4814</v>
      </c>
      <c r="K9623" t="s">
        <v>4815</v>
      </c>
      <c r="L9623" t="s">
        <v>50</v>
      </c>
      <c r="M9623" t="s">
        <v>4816</v>
      </c>
      <c r="N9623" t="s">
        <v>5030</v>
      </c>
      <c r="O9623" t="s">
        <v>4818</v>
      </c>
      <c r="P9623" t="s">
        <v>78377</v>
      </c>
      <c r="Q9623" t="s">
        <v>78378</v>
      </c>
      <c r="R9623" t="str">
        <f t="shared" si="300"/>
        <v>青州</v>
      </c>
      <c r="S9623" t="str">
        <f t="shared" si="301"/>
        <v>0118</v>
      </c>
    </row>
    <row r="9624" spans="1:19">
      <c r="A9624" t="s">
        <v>4649</v>
      </c>
      <c r="B9624" s="31" t="s">
        <v>78379</v>
      </c>
      <c r="C9624" t="s">
        <v>49</v>
      </c>
      <c r="D9624" t="s">
        <v>78380</v>
      </c>
      <c r="E9624" t="s">
        <v>75040</v>
      </c>
      <c r="F9624" t="s">
        <v>78381</v>
      </c>
      <c r="G9624" t="s">
        <v>4647</v>
      </c>
      <c r="H9624" t="s">
        <v>78382</v>
      </c>
      <c r="I9624" t="s">
        <v>4852</v>
      </c>
      <c r="J9624" t="s">
        <v>8984</v>
      </c>
      <c r="K9624" t="s">
        <v>5887</v>
      </c>
      <c r="L9624" t="s">
        <v>60</v>
      </c>
      <c r="M9624" t="s">
        <v>5888</v>
      </c>
      <c r="N9624" t="s">
        <v>4905</v>
      </c>
      <c r="O9624" t="s">
        <v>8986</v>
      </c>
      <c r="P9624" t="s">
        <v>78383</v>
      </c>
      <c r="Q9624" t="s">
        <v>78384</v>
      </c>
      <c r="R9624" t="str">
        <f t="shared" si="300"/>
        <v>奎文</v>
      </c>
      <c r="S9624" t="str">
        <f t="shared" si="301"/>
        <v>0118</v>
      </c>
    </row>
    <row r="9625" spans="1:19">
      <c r="A9625" t="s">
        <v>78385</v>
      </c>
      <c r="B9625" s="31" t="s">
        <v>78386</v>
      </c>
      <c r="C9625" t="s">
        <v>49</v>
      </c>
      <c r="D9625" t="s">
        <v>78387</v>
      </c>
      <c r="E9625" t="s">
        <v>75040</v>
      </c>
      <c r="F9625" t="s">
        <v>78388</v>
      </c>
      <c r="G9625" t="s">
        <v>78389</v>
      </c>
      <c r="H9625" t="s">
        <v>78390</v>
      </c>
      <c r="I9625" t="s">
        <v>4852</v>
      </c>
      <c r="J9625" t="s">
        <v>61115</v>
      </c>
      <c r="K9625" t="s">
        <v>7515</v>
      </c>
      <c r="L9625" t="s">
        <v>95</v>
      </c>
      <c r="M9625" t="s">
        <v>5042</v>
      </c>
      <c r="N9625" t="s">
        <v>4933</v>
      </c>
      <c r="O9625" t="s">
        <v>61117</v>
      </c>
      <c r="P9625" t="s">
        <v>78391</v>
      </c>
      <c r="Q9625" t="s">
        <v>75044</v>
      </c>
      <c r="R9625" t="str">
        <f t="shared" si="300"/>
        <v>安丘</v>
      </c>
      <c r="S9625" t="str">
        <f t="shared" si="301"/>
        <v>0118</v>
      </c>
    </row>
    <row r="9626" spans="1:19">
      <c r="A9626" t="s">
        <v>78392</v>
      </c>
      <c r="B9626" s="31" t="s">
        <v>78393</v>
      </c>
      <c r="C9626" t="s">
        <v>49</v>
      </c>
      <c r="D9626" t="s">
        <v>78394</v>
      </c>
      <c r="E9626" t="s">
        <v>75074</v>
      </c>
      <c r="F9626" t="s">
        <v>78395</v>
      </c>
      <c r="G9626" t="s">
        <v>78396</v>
      </c>
      <c r="H9626" t="s">
        <v>78397</v>
      </c>
      <c r="I9626" t="s">
        <v>4828</v>
      </c>
      <c r="J9626" t="s">
        <v>11733</v>
      </c>
      <c r="K9626" t="s">
        <v>21171</v>
      </c>
      <c r="L9626" t="s">
        <v>50</v>
      </c>
      <c r="M9626" t="s">
        <v>5111</v>
      </c>
      <c r="N9626" t="s">
        <v>4892</v>
      </c>
      <c r="O9626" t="s">
        <v>21172</v>
      </c>
      <c r="P9626" t="s">
        <v>78398</v>
      </c>
      <c r="Q9626" t="s">
        <v>75044</v>
      </c>
      <c r="R9626" t="str">
        <f t="shared" si="300"/>
        <v>青州</v>
      </c>
      <c r="S9626" t="str">
        <f t="shared" si="301"/>
        <v>0118</v>
      </c>
    </row>
    <row r="9627" spans="1:19">
      <c r="A9627" t="s">
        <v>78399</v>
      </c>
      <c r="B9627" s="31" t="s">
        <v>78400</v>
      </c>
      <c r="C9627" t="s">
        <v>49</v>
      </c>
      <c r="D9627" t="s">
        <v>78401</v>
      </c>
      <c r="E9627" t="s">
        <v>75074</v>
      </c>
      <c r="F9627" t="s">
        <v>78402</v>
      </c>
      <c r="G9627" t="s">
        <v>78403</v>
      </c>
      <c r="H9627" t="s">
        <v>78404</v>
      </c>
      <c r="I9627" t="s">
        <v>4852</v>
      </c>
      <c r="J9627" t="s">
        <v>8305</v>
      </c>
      <c r="K9627" t="s">
        <v>8306</v>
      </c>
      <c r="L9627" t="s">
        <v>60</v>
      </c>
      <c r="M9627" t="s">
        <v>5511</v>
      </c>
      <c r="N9627" t="s">
        <v>5296</v>
      </c>
      <c r="O9627" t="s">
        <v>8307</v>
      </c>
      <c r="P9627" t="s">
        <v>78405</v>
      </c>
      <c r="Q9627" t="s">
        <v>75044</v>
      </c>
      <c r="R9627" t="str">
        <f t="shared" si="300"/>
        <v>奎文</v>
      </c>
      <c r="S9627" t="str">
        <f t="shared" si="301"/>
        <v>0118</v>
      </c>
    </row>
    <row r="9628" spans="1:19">
      <c r="A9628" t="s">
        <v>78406</v>
      </c>
      <c r="B9628" s="31" t="s">
        <v>78407</v>
      </c>
      <c r="C9628" t="s">
        <v>49</v>
      </c>
      <c r="D9628" t="s">
        <v>78408</v>
      </c>
      <c r="E9628" t="s">
        <v>75040</v>
      </c>
      <c r="F9628" t="s">
        <v>78409</v>
      </c>
      <c r="G9628" t="s">
        <v>78410</v>
      </c>
      <c r="H9628" t="s">
        <v>78411</v>
      </c>
      <c r="I9628" t="s">
        <v>4841</v>
      </c>
      <c r="J9628" t="s">
        <v>5636</v>
      </c>
      <c r="K9628" t="s">
        <v>5637</v>
      </c>
      <c r="L9628" t="s">
        <v>105</v>
      </c>
      <c r="M9628" t="s">
        <v>5638</v>
      </c>
      <c r="N9628" t="s">
        <v>75044</v>
      </c>
      <c r="O9628" t="s">
        <v>5639</v>
      </c>
      <c r="P9628" t="s">
        <v>78412</v>
      </c>
      <c r="Q9628" t="s">
        <v>75044</v>
      </c>
      <c r="R9628" t="str">
        <f t="shared" si="300"/>
        <v>寿光</v>
      </c>
      <c r="S9628" t="str">
        <f t="shared" si="301"/>
        <v>0118</v>
      </c>
    </row>
    <row r="9629" spans="1:19">
      <c r="A9629" t="s">
        <v>78413</v>
      </c>
      <c r="B9629" s="31" t="s">
        <v>78414</v>
      </c>
      <c r="C9629" t="s">
        <v>49</v>
      </c>
      <c r="D9629" t="s">
        <v>78415</v>
      </c>
      <c r="E9629" t="s">
        <v>75048</v>
      </c>
      <c r="F9629" t="s">
        <v>78416</v>
      </c>
      <c r="G9629" t="s">
        <v>78417</v>
      </c>
      <c r="H9629" t="s">
        <v>78418</v>
      </c>
      <c r="I9629" t="s">
        <v>12119</v>
      </c>
      <c r="J9629" t="s">
        <v>12539</v>
      </c>
      <c r="K9629" t="s">
        <v>12540</v>
      </c>
      <c r="L9629" t="s">
        <v>123</v>
      </c>
      <c r="M9629" t="s">
        <v>4994</v>
      </c>
      <c r="N9629" t="s">
        <v>5112</v>
      </c>
      <c r="O9629" t="s">
        <v>12541</v>
      </c>
      <c r="P9629" t="s">
        <v>75044</v>
      </c>
      <c r="Q9629" t="s">
        <v>78419</v>
      </c>
      <c r="R9629" t="str">
        <f t="shared" si="300"/>
        <v>诸城</v>
      </c>
      <c r="S9629" t="str">
        <f t="shared" si="301"/>
        <v>0118</v>
      </c>
    </row>
    <row r="9630" spans="1:19">
      <c r="A9630" t="s">
        <v>78420</v>
      </c>
      <c r="B9630" s="31" t="s">
        <v>78421</v>
      </c>
      <c r="C9630" t="s">
        <v>49</v>
      </c>
      <c r="D9630" t="s">
        <v>78422</v>
      </c>
      <c r="E9630" t="s">
        <v>75107</v>
      </c>
      <c r="F9630" t="s">
        <v>78423</v>
      </c>
      <c r="G9630" t="s">
        <v>78424</v>
      </c>
      <c r="H9630" t="s">
        <v>78425</v>
      </c>
      <c r="I9630" t="s">
        <v>12119</v>
      </c>
      <c r="J9630" t="s">
        <v>5258</v>
      </c>
      <c r="K9630" t="s">
        <v>5259</v>
      </c>
      <c r="L9630" t="s">
        <v>50</v>
      </c>
      <c r="M9630" t="s">
        <v>5260</v>
      </c>
      <c r="N9630" t="s">
        <v>5056</v>
      </c>
      <c r="O9630" t="s">
        <v>5261</v>
      </c>
      <c r="P9630" t="s">
        <v>75326</v>
      </c>
      <c r="Q9630" t="s">
        <v>78426</v>
      </c>
      <c r="R9630" t="str">
        <f t="shared" si="300"/>
        <v>青州</v>
      </c>
      <c r="S9630" t="str">
        <f t="shared" si="301"/>
        <v>0118</v>
      </c>
    </row>
    <row r="9631" spans="1:19">
      <c r="A9631" t="s">
        <v>78427</v>
      </c>
      <c r="B9631" s="31" t="s">
        <v>78428</v>
      </c>
      <c r="C9631" t="s">
        <v>49</v>
      </c>
      <c r="D9631" t="s">
        <v>78429</v>
      </c>
      <c r="E9631" t="s">
        <v>75040</v>
      </c>
      <c r="F9631" t="s">
        <v>78430</v>
      </c>
      <c r="G9631" t="s">
        <v>78431</v>
      </c>
      <c r="H9631" t="s">
        <v>78432</v>
      </c>
      <c r="I9631" t="s">
        <v>5184</v>
      </c>
      <c r="J9631" t="s">
        <v>4981</v>
      </c>
      <c r="K9631" t="s">
        <v>4982</v>
      </c>
      <c r="L9631" t="s">
        <v>237</v>
      </c>
      <c r="M9631" t="s">
        <v>4971</v>
      </c>
      <c r="N9631" t="s">
        <v>5451</v>
      </c>
      <c r="O9631" t="s">
        <v>4984</v>
      </c>
      <c r="P9631" t="s">
        <v>78433</v>
      </c>
      <c r="Q9631" t="s">
        <v>78434</v>
      </c>
      <c r="R9631" t="str">
        <f t="shared" si="300"/>
        <v>潍城</v>
      </c>
      <c r="S9631" t="str">
        <f t="shared" si="301"/>
        <v>0118</v>
      </c>
    </row>
    <row r="9632" spans="1:19">
      <c r="A9632" t="s">
        <v>78435</v>
      </c>
      <c r="B9632" s="31" t="s">
        <v>78436</v>
      </c>
      <c r="C9632" t="s">
        <v>49</v>
      </c>
      <c r="D9632" t="s">
        <v>78437</v>
      </c>
      <c r="E9632" t="s">
        <v>78438</v>
      </c>
      <c r="F9632" t="s">
        <v>78439</v>
      </c>
      <c r="G9632" t="s">
        <v>78440</v>
      </c>
      <c r="H9632" t="s">
        <v>78441</v>
      </c>
      <c r="I9632" t="s">
        <v>5835</v>
      </c>
      <c r="J9632" t="s">
        <v>17731</v>
      </c>
      <c r="K9632" t="s">
        <v>17732</v>
      </c>
      <c r="L9632" t="s">
        <v>105</v>
      </c>
      <c r="M9632" t="s">
        <v>5133</v>
      </c>
      <c r="N9632" t="s">
        <v>4933</v>
      </c>
      <c r="O9632" t="s">
        <v>75044</v>
      </c>
      <c r="P9632" t="s">
        <v>78442</v>
      </c>
      <c r="Q9632" t="s">
        <v>75044</v>
      </c>
      <c r="R9632" t="str">
        <f t="shared" si="300"/>
        <v>寿光</v>
      </c>
      <c r="S9632" t="str">
        <f t="shared" si="301"/>
        <v>0118</v>
      </c>
    </row>
    <row r="9633" spans="1:19">
      <c r="A9633" t="s">
        <v>78443</v>
      </c>
      <c r="B9633" s="31" t="s">
        <v>78444</v>
      </c>
      <c r="C9633" t="s">
        <v>49</v>
      </c>
      <c r="D9633" t="s">
        <v>78445</v>
      </c>
      <c r="E9633" t="s">
        <v>78446</v>
      </c>
      <c r="F9633" t="s">
        <v>78447</v>
      </c>
      <c r="G9633" t="s">
        <v>78448</v>
      </c>
      <c r="H9633" t="s">
        <v>78449</v>
      </c>
      <c r="I9633" t="s">
        <v>4841</v>
      </c>
      <c r="J9633" t="s">
        <v>11367</v>
      </c>
      <c r="K9633" t="s">
        <v>11368</v>
      </c>
      <c r="L9633" t="s">
        <v>77</v>
      </c>
      <c r="M9633" t="s">
        <v>11369</v>
      </c>
      <c r="N9633" t="s">
        <v>4845</v>
      </c>
      <c r="O9633" t="s">
        <v>11370</v>
      </c>
      <c r="P9633" t="s">
        <v>78450</v>
      </c>
      <c r="Q9633" t="s">
        <v>75044</v>
      </c>
      <c r="R9633" t="str">
        <f t="shared" si="300"/>
        <v>临朐</v>
      </c>
      <c r="S9633" t="str">
        <f t="shared" si="301"/>
        <v>0118</v>
      </c>
    </row>
    <row r="9634" spans="1:19">
      <c r="A9634" t="s">
        <v>78451</v>
      </c>
      <c r="B9634" s="31" t="s">
        <v>78452</v>
      </c>
      <c r="C9634" t="s">
        <v>49</v>
      </c>
      <c r="D9634" t="s">
        <v>78453</v>
      </c>
      <c r="E9634" t="s">
        <v>75040</v>
      </c>
      <c r="F9634" t="s">
        <v>78454</v>
      </c>
      <c r="G9634" t="s">
        <v>78455</v>
      </c>
      <c r="H9634" t="s">
        <v>78456</v>
      </c>
      <c r="I9634" t="s">
        <v>4852</v>
      </c>
      <c r="J9634" t="s">
        <v>12758</v>
      </c>
      <c r="K9634" t="s">
        <v>12759</v>
      </c>
      <c r="L9634" t="s">
        <v>1136</v>
      </c>
      <c r="M9634" t="s">
        <v>5210</v>
      </c>
      <c r="N9634" t="s">
        <v>5017</v>
      </c>
      <c r="O9634" t="s">
        <v>12760</v>
      </c>
      <c r="P9634" t="s">
        <v>78457</v>
      </c>
      <c r="Q9634" t="s">
        <v>75044</v>
      </c>
      <c r="R9634" t="str">
        <f t="shared" si="300"/>
        <v>昌乐</v>
      </c>
      <c r="S9634" t="str">
        <f t="shared" si="301"/>
        <v>0118</v>
      </c>
    </row>
    <row r="9635" spans="1:19">
      <c r="A9635" t="s">
        <v>78458</v>
      </c>
      <c r="B9635" s="31" t="s">
        <v>78459</v>
      </c>
      <c r="C9635" t="s">
        <v>49</v>
      </c>
      <c r="D9635" t="s">
        <v>78460</v>
      </c>
      <c r="E9635" t="s">
        <v>75048</v>
      </c>
      <c r="F9635" t="s">
        <v>78461</v>
      </c>
      <c r="G9635" t="s">
        <v>78462</v>
      </c>
      <c r="H9635" t="s">
        <v>78463</v>
      </c>
      <c r="I9635" t="s">
        <v>12119</v>
      </c>
      <c r="J9635" t="s">
        <v>11156</v>
      </c>
      <c r="K9635" t="s">
        <v>11157</v>
      </c>
      <c r="L9635" t="s">
        <v>86</v>
      </c>
      <c r="M9635" t="s">
        <v>6297</v>
      </c>
      <c r="N9635" t="s">
        <v>5421</v>
      </c>
      <c r="O9635" t="s">
        <v>11158</v>
      </c>
      <c r="P9635" t="s">
        <v>78464</v>
      </c>
      <c r="Q9635" t="s">
        <v>78465</v>
      </c>
      <c r="R9635" t="str">
        <f t="shared" si="300"/>
        <v>坊子</v>
      </c>
      <c r="S9635" t="str">
        <f t="shared" si="301"/>
        <v>0118</v>
      </c>
    </row>
    <row r="9636" spans="1:19">
      <c r="A9636" t="s">
        <v>78466</v>
      </c>
      <c r="B9636" s="31" t="s">
        <v>78467</v>
      </c>
      <c r="C9636" t="s">
        <v>49</v>
      </c>
      <c r="D9636" t="s">
        <v>78468</v>
      </c>
      <c r="E9636" t="s">
        <v>75380</v>
      </c>
      <c r="F9636" t="s">
        <v>78469</v>
      </c>
      <c r="G9636" t="s">
        <v>78470</v>
      </c>
      <c r="H9636" t="s">
        <v>78471</v>
      </c>
      <c r="I9636" t="s">
        <v>4955</v>
      </c>
      <c r="J9636" t="s">
        <v>5316</v>
      </c>
      <c r="K9636" t="s">
        <v>5317</v>
      </c>
      <c r="L9636" t="s">
        <v>375</v>
      </c>
      <c r="M9636" t="s">
        <v>5318</v>
      </c>
      <c r="N9636" t="s">
        <v>4832</v>
      </c>
      <c r="O9636" t="s">
        <v>5319</v>
      </c>
      <c r="P9636" t="s">
        <v>78472</v>
      </c>
      <c r="Q9636" t="s">
        <v>78473</v>
      </c>
      <c r="R9636" t="str">
        <f t="shared" si="300"/>
        <v>昌邑</v>
      </c>
      <c r="S9636" t="str">
        <f t="shared" si="301"/>
        <v>0118</v>
      </c>
    </row>
    <row r="9637" spans="1:19">
      <c r="A9637" t="s">
        <v>78474</v>
      </c>
      <c r="B9637" s="31" t="s">
        <v>78475</v>
      </c>
      <c r="C9637" t="s">
        <v>49</v>
      </c>
      <c r="D9637" t="s">
        <v>78476</v>
      </c>
      <c r="E9637" t="s">
        <v>75074</v>
      </c>
      <c r="F9637" t="s">
        <v>78477</v>
      </c>
      <c r="G9637" t="s">
        <v>78478</v>
      </c>
      <c r="H9637" t="s">
        <v>78479</v>
      </c>
      <c r="I9637" t="s">
        <v>4785</v>
      </c>
      <c r="J9637" t="s">
        <v>10125</v>
      </c>
      <c r="K9637" t="s">
        <v>10126</v>
      </c>
      <c r="L9637" t="s">
        <v>77</v>
      </c>
      <c r="M9637" t="s">
        <v>4803</v>
      </c>
      <c r="N9637" t="s">
        <v>6243</v>
      </c>
      <c r="O9637" t="s">
        <v>10127</v>
      </c>
      <c r="P9637" t="s">
        <v>78480</v>
      </c>
      <c r="Q9637" t="s">
        <v>75044</v>
      </c>
      <c r="R9637" t="str">
        <f t="shared" si="300"/>
        <v>临朐</v>
      </c>
      <c r="S9637" t="str">
        <f t="shared" si="301"/>
        <v>0118</v>
      </c>
    </row>
    <row r="9638" spans="1:19">
      <c r="A9638" t="s">
        <v>78481</v>
      </c>
      <c r="B9638" s="31" t="s">
        <v>78482</v>
      </c>
      <c r="C9638" t="s">
        <v>49</v>
      </c>
      <c r="D9638" t="s">
        <v>78483</v>
      </c>
      <c r="E9638" t="s">
        <v>78446</v>
      </c>
      <c r="F9638" t="s">
        <v>78484</v>
      </c>
      <c r="G9638" t="s">
        <v>78485</v>
      </c>
      <c r="H9638" t="s">
        <v>78486</v>
      </c>
      <c r="I9638" t="s">
        <v>5407</v>
      </c>
      <c r="J9638" t="s">
        <v>5967</v>
      </c>
      <c r="K9638" t="s">
        <v>5968</v>
      </c>
      <c r="L9638" t="s">
        <v>60</v>
      </c>
      <c r="M9638" t="s">
        <v>4904</v>
      </c>
      <c r="N9638" t="s">
        <v>4881</v>
      </c>
      <c r="O9638" t="s">
        <v>5969</v>
      </c>
      <c r="P9638" t="s">
        <v>78487</v>
      </c>
      <c r="Q9638" t="s">
        <v>75044</v>
      </c>
      <c r="R9638" t="str">
        <f t="shared" si="300"/>
        <v>奎文</v>
      </c>
      <c r="S9638" t="str">
        <f t="shared" si="301"/>
        <v>0118</v>
      </c>
    </row>
    <row r="9639" spans="1:19">
      <c r="A9639" t="s">
        <v>78488</v>
      </c>
      <c r="B9639" s="31" t="s">
        <v>78489</v>
      </c>
      <c r="C9639" t="s">
        <v>49</v>
      </c>
      <c r="D9639" t="s">
        <v>78490</v>
      </c>
      <c r="E9639" t="s">
        <v>75107</v>
      </c>
      <c r="F9639" t="s">
        <v>78491</v>
      </c>
      <c r="G9639" t="s">
        <v>78492</v>
      </c>
      <c r="H9639" t="s">
        <v>78493</v>
      </c>
      <c r="I9639" t="s">
        <v>12119</v>
      </c>
      <c r="J9639" t="s">
        <v>7611</v>
      </c>
      <c r="K9639" t="s">
        <v>7612</v>
      </c>
      <c r="L9639" t="s">
        <v>123</v>
      </c>
      <c r="M9639" t="s">
        <v>5364</v>
      </c>
      <c r="N9639" t="s">
        <v>5017</v>
      </c>
      <c r="O9639" t="s">
        <v>7613</v>
      </c>
      <c r="P9639" t="s">
        <v>78494</v>
      </c>
      <c r="Q9639" t="s">
        <v>75044</v>
      </c>
      <c r="R9639" t="str">
        <f t="shared" si="300"/>
        <v>诸城</v>
      </c>
      <c r="S9639" t="str">
        <f t="shared" si="301"/>
        <v>0118</v>
      </c>
    </row>
    <row r="9640" spans="1:19">
      <c r="A9640" t="s">
        <v>78495</v>
      </c>
      <c r="B9640" s="31" t="s">
        <v>78496</v>
      </c>
      <c r="C9640" t="s">
        <v>49</v>
      </c>
      <c r="D9640" t="s">
        <v>78497</v>
      </c>
      <c r="E9640" t="s">
        <v>78438</v>
      </c>
      <c r="F9640" t="s">
        <v>78498</v>
      </c>
      <c r="G9640" t="s">
        <v>78499</v>
      </c>
      <c r="H9640" t="s">
        <v>78500</v>
      </c>
      <c r="I9640" t="s">
        <v>4785</v>
      </c>
      <c r="J9640" t="s">
        <v>39398</v>
      </c>
      <c r="K9640" t="s">
        <v>39399</v>
      </c>
      <c r="L9640" t="s">
        <v>1136</v>
      </c>
      <c r="M9640" t="s">
        <v>11735</v>
      </c>
      <c r="N9640" t="s">
        <v>4789</v>
      </c>
      <c r="O9640" t="s">
        <v>39400</v>
      </c>
      <c r="P9640" t="s">
        <v>78501</v>
      </c>
      <c r="Q9640" t="s">
        <v>75044</v>
      </c>
      <c r="R9640" t="str">
        <f t="shared" si="300"/>
        <v>昌乐</v>
      </c>
      <c r="S9640" t="str">
        <f t="shared" si="301"/>
        <v>0118</v>
      </c>
    </row>
    <row r="9641" spans="1:19">
      <c r="A9641" t="s">
        <v>78502</v>
      </c>
      <c r="B9641" s="31" t="s">
        <v>78503</v>
      </c>
      <c r="C9641" t="s">
        <v>49</v>
      </c>
      <c r="D9641" t="s">
        <v>78504</v>
      </c>
      <c r="E9641" t="s">
        <v>78505</v>
      </c>
      <c r="F9641" t="s">
        <v>78506</v>
      </c>
      <c r="G9641" t="s">
        <v>78507</v>
      </c>
      <c r="H9641" t="s">
        <v>78508</v>
      </c>
      <c r="I9641" t="s">
        <v>4813</v>
      </c>
      <c r="J9641" t="s">
        <v>19856</v>
      </c>
      <c r="K9641" t="s">
        <v>19857</v>
      </c>
      <c r="L9641" t="s">
        <v>50</v>
      </c>
      <c r="M9641" t="s">
        <v>6624</v>
      </c>
      <c r="N9641" t="s">
        <v>5112</v>
      </c>
      <c r="O9641" t="s">
        <v>19858</v>
      </c>
      <c r="P9641" t="s">
        <v>78509</v>
      </c>
      <c r="Q9641" t="s">
        <v>78510</v>
      </c>
      <c r="R9641" t="str">
        <f t="shared" si="300"/>
        <v>青州</v>
      </c>
      <c r="S9641" t="str">
        <f t="shared" si="301"/>
        <v>0118</v>
      </c>
    </row>
    <row r="9642" spans="1:19">
      <c r="A9642" t="s">
        <v>78511</v>
      </c>
      <c r="B9642" s="31" t="s">
        <v>78512</v>
      </c>
      <c r="C9642" t="s">
        <v>49</v>
      </c>
      <c r="D9642" t="s">
        <v>78513</v>
      </c>
      <c r="E9642" t="s">
        <v>78505</v>
      </c>
      <c r="F9642" t="s">
        <v>78514</v>
      </c>
      <c r="G9642" t="s">
        <v>78515</v>
      </c>
      <c r="H9642" t="s">
        <v>78516</v>
      </c>
      <c r="I9642" t="s">
        <v>4813</v>
      </c>
      <c r="J9642" t="s">
        <v>6804</v>
      </c>
      <c r="K9642" t="s">
        <v>6805</v>
      </c>
      <c r="L9642" t="s">
        <v>123</v>
      </c>
      <c r="M9642" t="s">
        <v>4994</v>
      </c>
      <c r="N9642" t="s">
        <v>5487</v>
      </c>
      <c r="O9642" t="s">
        <v>6806</v>
      </c>
      <c r="P9642" t="s">
        <v>78517</v>
      </c>
      <c r="Q9642" t="s">
        <v>78518</v>
      </c>
      <c r="R9642" t="str">
        <f t="shared" si="300"/>
        <v>诸城</v>
      </c>
      <c r="S9642" t="str">
        <f t="shared" si="301"/>
        <v>0118</v>
      </c>
    </row>
    <row r="9643" spans="1:19">
      <c r="A9643" t="s">
        <v>78519</v>
      </c>
      <c r="B9643" s="31" t="s">
        <v>78520</v>
      </c>
      <c r="C9643" t="s">
        <v>49</v>
      </c>
      <c r="D9643" t="s">
        <v>78521</v>
      </c>
      <c r="E9643" t="s">
        <v>75074</v>
      </c>
      <c r="F9643" t="s">
        <v>78522</v>
      </c>
      <c r="G9643" t="s">
        <v>78523</v>
      </c>
      <c r="H9643" t="s">
        <v>78524</v>
      </c>
      <c r="I9643" t="s">
        <v>4785</v>
      </c>
      <c r="J9643" t="s">
        <v>4786</v>
      </c>
      <c r="K9643" t="s">
        <v>4787</v>
      </c>
      <c r="L9643" t="s">
        <v>237</v>
      </c>
      <c r="M9643" t="s">
        <v>4788</v>
      </c>
      <c r="N9643" t="s">
        <v>5801</v>
      </c>
      <c r="O9643" t="s">
        <v>4790</v>
      </c>
      <c r="P9643" t="s">
        <v>78525</v>
      </c>
      <c r="Q9643" t="s">
        <v>78526</v>
      </c>
      <c r="R9643" t="str">
        <f t="shared" si="300"/>
        <v>潍城</v>
      </c>
      <c r="S9643" t="str">
        <f t="shared" si="301"/>
        <v>0118</v>
      </c>
    </row>
    <row r="9644" spans="1:19">
      <c r="A9644" t="s">
        <v>78527</v>
      </c>
      <c r="B9644" s="31" t="s">
        <v>78528</v>
      </c>
      <c r="C9644" t="s">
        <v>49</v>
      </c>
      <c r="D9644" t="s">
        <v>78529</v>
      </c>
      <c r="E9644" t="s">
        <v>78530</v>
      </c>
      <c r="F9644" t="s">
        <v>78531</v>
      </c>
      <c r="G9644" t="s">
        <v>78532</v>
      </c>
      <c r="H9644" t="s">
        <v>78533</v>
      </c>
      <c r="I9644" t="s">
        <v>4828</v>
      </c>
      <c r="J9644" t="s">
        <v>13873</v>
      </c>
      <c r="K9644" t="s">
        <v>13874</v>
      </c>
      <c r="L9644" t="s">
        <v>105</v>
      </c>
      <c r="M9644" t="s">
        <v>5133</v>
      </c>
      <c r="N9644" t="s">
        <v>9962</v>
      </c>
      <c r="O9644" t="s">
        <v>13875</v>
      </c>
      <c r="P9644" t="s">
        <v>78534</v>
      </c>
      <c r="Q9644" t="s">
        <v>78535</v>
      </c>
      <c r="R9644" t="str">
        <f t="shared" si="300"/>
        <v>寿光</v>
      </c>
      <c r="S9644" t="str">
        <f t="shared" si="301"/>
        <v>0118</v>
      </c>
    </row>
    <row r="9645" spans="1:19">
      <c r="A9645" t="s">
        <v>78536</v>
      </c>
      <c r="B9645" s="31" t="s">
        <v>78537</v>
      </c>
      <c r="C9645" t="s">
        <v>49</v>
      </c>
      <c r="D9645" t="s">
        <v>78538</v>
      </c>
      <c r="E9645" t="s">
        <v>75048</v>
      </c>
      <c r="F9645" t="s">
        <v>78539</v>
      </c>
      <c r="G9645" t="s">
        <v>78540</v>
      </c>
      <c r="H9645" t="s">
        <v>78541</v>
      </c>
      <c r="I9645" t="s">
        <v>12119</v>
      </c>
      <c r="J9645" t="s">
        <v>6053</v>
      </c>
      <c r="K9645" t="s">
        <v>6054</v>
      </c>
      <c r="L9645" t="s">
        <v>105</v>
      </c>
      <c r="M9645" t="s">
        <v>6055</v>
      </c>
      <c r="N9645" t="s">
        <v>75044</v>
      </c>
      <c r="O9645" t="s">
        <v>6056</v>
      </c>
      <c r="P9645" t="s">
        <v>78542</v>
      </c>
      <c r="Q9645" t="s">
        <v>67105</v>
      </c>
      <c r="R9645" t="str">
        <f t="shared" si="300"/>
        <v>寿光</v>
      </c>
      <c r="S9645" t="str">
        <f t="shared" si="301"/>
        <v>0118</v>
      </c>
    </row>
    <row r="9646" spans="1:19">
      <c r="A9646" t="s">
        <v>78543</v>
      </c>
      <c r="B9646" s="31" t="s">
        <v>78544</v>
      </c>
      <c r="C9646" t="s">
        <v>49</v>
      </c>
      <c r="D9646" t="s">
        <v>78545</v>
      </c>
      <c r="E9646" t="s">
        <v>78438</v>
      </c>
      <c r="F9646" t="s">
        <v>78546</v>
      </c>
      <c r="G9646" t="s">
        <v>78547</v>
      </c>
      <c r="H9646" t="s">
        <v>78548</v>
      </c>
      <c r="I9646" t="s">
        <v>4813</v>
      </c>
      <c r="J9646" t="s">
        <v>5597</v>
      </c>
      <c r="K9646" t="s">
        <v>5598</v>
      </c>
      <c r="L9646" t="s">
        <v>375</v>
      </c>
      <c r="M9646" t="s">
        <v>5599</v>
      </c>
      <c r="N9646" t="s">
        <v>4789</v>
      </c>
      <c r="O9646" t="s">
        <v>5600</v>
      </c>
      <c r="P9646" t="s">
        <v>78549</v>
      </c>
      <c r="Q9646" t="s">
        <v>75044</v>
      </c>
      <c r="R9646" t="str">
        <f t="shared" si="300"/>
        <v>昌邑</v>
      </c>
      <c r="S9646" t="str">
        <f t="shared" si="301"/>
        <v>0118</v>
      </c>
    </row>
    <row r="9647" spans="1:19">
      <c r="A9647" t="s">
        <v>78550</v>
      </c>
      <c r="B9647" s="31" t="s">
        <v>78551</v>
      </c>
      <c r="C9647" t="s">
        <v>49</v>
      </c>
      <c r="D9647" t="s">
        <v>78552</v>
      </c>
      <c r="E9647" t="s">
        <v>75048</v>
      </c>
      <c r="F9647" t="s">
        <v>78553</v>
      </c>
      <c r="G9647" t="s">
        <v>78554</v>
      </c>
      <c r="H9647" t="s">
        <v>78555</v>
      </c>
      <c r="I9647" t="s">
        <v>12844</v>
      </c>
      <c r="J9647" t="s">
        <v>8364</v>
      </c>
      <c r="K9647" t="s">
        <v>8365</v>
      </c>
      <c r="L9647" t="s">
        <v>50</v>
      </c>
      <c r="M9647" t="s">
        <v>6701</v>
      </c>
      <c r="N9647" t="s">
        <v>6530</v>
      </c>
      <c r="O9647" t="s">
        <v>8366</v>
      </c>
      <c r="P9647" t="s">
        <v>78556</v>
      </c>
      <c r="Q9647" t="s">
        <v>75044</v>
      </c>
      <c r="R9647" t="str">
        <f t="shared" si="300"/>
        <v>青州</v>
      </c>
      <c r="S9647" t="str">
        <f t="shared" si="301"/>
        <v>0118</v>
      </c>
    </row>
    <row r="9648" spans="1:19">
      <c r="A9648" t="s">
        <v>78557</v>
      </c>
      <c r="B9648" s="31" t="s">
        <v>78558</v>
      </c>
      <c r="C9648" t="s">
        <v>49</v>
      </c>
      <c r="D9648" t="s">
        <v>78559</v>
      </c>
      <c r="E9648" t="s">
        <v>78438</v>
      </c>
      <c r="F9648" t="s">
        <v>78560</v>
      </c>
      <c r="G9648" t="s">
        <v>78561</v>
      </c>
      <c r="H9648" t="s">
        <v>78562</v>
      </c>
      <c r="I9648" t="s">
        <v>4852</v>
      </c>
      <c r="J9648" t="s">
        <v>24531</v>
      </c>
      <c r="K9648" t="s">
        <v>24532</v>
      </c>
      <c r="L9648" t="s">
        <v>77</v>
      </c>
      <c r="M9648" t="s">
        <v>11369</v>
      </c>
      <c r="N9648" t="s">
        <v>9006</v>
      </c>
      <c r="O9648" t="s">
        <v>24533</v>
      </c>
      <c r="P9648" t="s">
        <v>78563</v>
      </c>
      <c r="Q9648" t="s">
        <v>78564</v>
      </c>
      <c r="R9648" t="str">
        <f t="shared" si="300"/>
        <v>临朐</v>
      </c>
      <c r="S9648" t="str">
        <f t="shared" si="301"/>
        <v>0118</v>
      </c>
    </row>
    <row r="9649" spans="1:19">
      <c r="A9649" t="s">
        <v>78565</v>
      </c>
      <c r="B9649" s="31" t="s">
        <v>78566</v>
      </c>
      <c r="C9649" t="s">
        <v>49</v>
      </c>
      <c r="D9649" t="s">
        <v>78567</v>
      </c>
      <c r="E9649" t="s">
        <v>78505</v>
      </c>
      <c r="F9649" t="s">
        <v>78568</v>
      </c>
      <c r="G9649" t="s">
        <v>78569</v>
      </c>
      <c r="H9649" t="s">
        <v>78570</v>
      </c>
      <c r="I9649" t="s">
        <v>4813</v>
      </c>
      <c r="J9649" t="s">
        <v>5875</v>
      </c>
      <c r="K9649" t="s">
        <v>5876</v>
      </c>
      <c r="L9649" t="s">
        <v>50</v>
      </c>
      <c r="M9649" t="s">
        <v>5877</v>
      </c>
      <c r="N9649" t="s">
        <v>5939</v>
      </c>
      <c r="O9649" t="s">
        <v>5878</v>
      </c>
      <c r="P9649" t="s">
        <v>78571</v>
      </c>
      <c r="Q9649" t="s">
        <v>78572</v>
      </c>
      <c r="R9649" t="str">
        <f t="shared" si="300"/>
        <v>青州</v>
      </c>
      <c r="S9649" t="str">
        <f t="shared" si="301"/>
        <v>0118</v>
      </c>
    </row>
    <row r="9650" spans="1:19">
      <c r="A9650" t="s">
        <v>78573</v>
      </c>
      <c r="B9650" s="31" t="s">
        <v>78574</v>
      </c>
      <c r="C9650" t="s">
        <v>49</v>
      </c>
      <c r="D9650" t="s">
        <v>78575</v>
      </c>
      <c r="E9650" t="s">
        <v>78576</v>
      </c>
      <c r="F9650" t="s">
        <v>78577</v>
      </c>
      <c r="G9650" t="s">
        <v>78578</v>
      </c>
      <c r="H9650" t="s">
        <v>78579</v>
      </c>
      <c r="I9650" t="s">
        <v>4852</v>
      </c>
      <c r="J9650" t="s">
        <v>15359</v>
      </c>
      <c r="K9650" t="s">
        <v>15360</v>
      </c>
      <c r="L9650" t="s">
        <v>86</v>
      </c>
      <c r="M9650" t="s">
        <v>6297</v>
      </c>
      <c r="N9650" t="s">
        <v>5030</v>
      </c>
      <c r="O9650" t="s">
        <v>15361</v>
      </c>
      <c r="P9650" t="s">
        <v>78580</v>
      </c>
      <c r="Q9650" t="s">
        <v>78581</v>
      </c>
      <c r="R9650" t="str">
        <f t="shared" si="300"/>
        <v>坊子</v>
      </c>
      <c r="S9650" t="str">
        <f t="shared" si="301"/>
        <v>0118</v>
      </c>
    </row>
    <row r="9651" spans="1:19">
      <c r="A9651" t="s">
        <v>78582</v>
      </c>
      <c r="B9651" s="31" t="s">
        <v>78583</v>
      </c>
      <c r="C9651" t="s">
        <v>49</v>
      </c>
      <c r="D9651" t="s">
        <v>78584</v>
      </c>
      <c r="E9651" t="s">
        <v>75040</v>
      </c>
      <c r="F9651" t="s">
        <v>78585</v>
      </c>
      <c r="G9651" t="s">
        <v>78586</v>
      </c>
      <c r="H9651" t="s">
        <v>78587</v>
      </c>
      <c r="I9651" t="s">
        <v>5052</v>
      </c>
      <c r="J9651" t="s">
        <v>6053</v>
      </c>
      <c r="K9651" t="s">
        <v>6054</v>
      </c>
      <c r="L9651" t="s">
        <v>105</v>
      </c>
      <c r="M9651" t="s">
        <v>6055</v>
      </c>
      <c r="N9651" t="s">
        <v>8593</v>
      </c>
      <c r="O9651" t="s">
        <v>6056</v>
      </c>
      <c r="P9651" t="s">
        <v>78588</v>
      </c>
      <c r="Q9651" t="s">
        <v>78589</v>
      </c>
      <c r="R9651" t="str">
        <f t="shared" si="300"/>
        <v>寿光</v>
      </c>
      <c r="S9651" t="str">
        <f t="shared" si="301"/>
        <v>0118</v>
      </c>
    </row>
    <row r="9652" spans="1:19">
      <c r="A9652" t="s">
        <v>78590</v>
      </c>
      <c r="B9652" s="31" t="s">
        <v>78591</v>
      </c>
      <c r="C9652" t="s">
        <v>49</v>
      </c>
      <c r="D9652" t="s">
        <v>78592</v>
      </c>
      <c r="E9652" t="s">
        <v>75380</v>
      </c>
      <c r="F9652" t="s">
        <v>78593</v>
      </c>
      <c r="G9652" t="s">
        <v>78594</v>
      </c>
      <c r="H9652" t="s">
        <v>78595</v>
      </c>
      <c r="I9652" t="s">
        <v>4828</v>
      </c>
      <c r="J9652" t="s">
        <v>5222</v>
      </c>
      <c r="K9652" t="s">
        <v>5223</v>
      </c>
      <c r="L9652" t="s">
        <v>105</v>
      </c>
      <c r="M9652" t="s">
        <v>5224</v>
      </c>
      <c r="N9652" t="s">
        <v>4789</v>
      </c>
      <c r="O9652" t="s">
        <v>5225</v>
      </c>
      <c r="P9652" t="s">
        <v>78596</v>
      </c>
      <c r="Q9652" t="s">
        <v>75044</v>
      </c>
      <c r="R9652" t="str">
        <f t="shared" si="300"/>
        <v>寿光</v>
      </c>
      <c r="S9652" t="str">
        <f t="shared" si="301"/>
        <v>0118</v>
      </c>
    </row>
    <row r="9653" spans="1:19">
      <c r="A9653" t="s">
        <v>78597</v>
      </c>
      <c r="B9653" s="31" t="s">
        <v>78598</v>
      </c>
      <c r="C9653" t="s">
        <v>49</v>
      </c>
      <c r="D9653" t="s">
        <v>78599</v>
      </c>
      <c r="E9653" t="s">
        <v>75040</v>
      </c>
      <c r="F9653" t="s">
        <v>78600</v>
      </c>
      <c r="G9653" t="s">
        <v>78601</v>
      </c>
      <c r="H9653" t="s">
        <v>78602</v>
      </c>
      <c r="I9653" t="s">
        <v>5541</v>
      </c>
      <c r="J9653" t="s">
        <v>4981</v>
      </c>
      <c r="K9653" t="s">
        <v>4982</v>
      </c>
      <c r="L9653" t="s">
        <v>237</v>
      </c>
      <c r="M9653" t="s">
        <v>4971</v>
      </c>
      <c r="N9653" t="s">
        <v>4983</v>
      </c>
      <c r="O9653" t="s">
        <v>4984</v>
      </c>
      <c r="P9653" t="s">
        <v>78603</v>
      </c>
      <c r="Q9653" t="s">
        <v>75044</v>
      </c>
      <c r="R9653" t="str">
        <f t="shared" si="300"/>
        <v>潍城</v>
      </c>
      <c r="S9653" t="str">
        <f t="shared" si="301"/>
        <v>0118</v>
      </c>
    </row>
    <row r="9654" spans="1:19">
      <c r="A9654" t="s">
        <v>78604</v>
      </c>
      <c r="B9654" s="31" t="s">
        <v>78605</v>
      </c>
      <c r="C9654" t="s">
        <v>49</v>
      </c>
      <c r="D9654" t="s">
        <v>78606</v>
      </c>
      <c r="E9654" t="s">
        <v>78607</v>
      </c>
      <c r="F9654" t="s">
        <v>78608</v>
      </c>
      <c r="G9654" t="s">
        <v>78609</v>
      </c>
      <c r="H9654" t="s">
        <v>78610</v>
      </c>
      <c r="I9654" t="s">
        <v>4828</v>
      </c>
      <c r="J9654" t="s">
        <v>15595</v>
      </c>
      <c r="K9654" t="s">
        <v>15596</v>
      </c>
      <c r="L9654" t="s">
        <v>50</v>
      </c>
      <c r="M9654" t="s">
        <v>5721</v>
      </c>
      <c r="N9654" t="s">
        <v>5069</v>
      </c>
      <c r="O9654" t="s">
        <v>15597</v>
      </c>
      <c r="P9654" t="s">
        <v>78611</v>
      </c>
      <c r="Q9654" t="s">
        <v>75044</v>
      </c>
      <c r="R9654" t="str">
        <f t="shared" si="300"/>
        <v>青州</v>
      </c>
      <c r="S9654" t="str">
        <f t="shared" si="301"/>
        <v>0118</v>
      </c>
    </row>
    <row r="9655" spans="1:19">
      <c r="A9655" t="s">
        <v>78612</v>
      </c>
      <c r="B9655" s="31" t="s">
        <v>78613</v>
      </c>
      <c r="C9655" t="s">
        <v>49</v>
      </c>
      <c r="D9655" t="s">
        <v>78614</v>
      </c>
      <c r="E9655" t="s">
        <v>75040</v>
      </c>
      <c r="F9655" t="s">
        <v>78615</v>
      </c>
      <c r="G9655" t="s">
        <v>78616</v>
      </c>
      <c r="H9655" t="s">
        <v>78617</v>
      </c>
      <c r="I9655" t="s">
        <v>5282</v>
      </c>
      <c r="J9655" t="s">
        <v>5462</v>
      </c>
      <c r="K9655" t="s">
        <v>5463</v>
      </c>
      <c r="L9655" t="s">
        <v>95</v>
      </c>
      <c r="M9655" t="s">
        <v>4844</v>
      </c>
      <c r="N9655" t="s">
        <v>4845</v>
      </c>
      <c r="O9655" t="s">
        <v>5464</v>
      </c>
      <c r="P9655" t="s">
        <v>78618</v>
      </c>
      <c r="Q9655" t="s">
        <v>78619</v>
      </c>
      <c r="R9655" t="str">
        <f t="shared" si="300"/>
        <v>安丘</v>
      </c>
      <c r="S9655" t="str">
        <f t="shared" si="301"/>
        <v>0118</v>
      </c>
    </row>
    <row r="9656" spans="1:19">
      <c r="A9656" t="s">
        <v>78620</v>
      </c>
      <c r="B9656" s="31" t="s">
        <v>78621</v>
      </c>
      <c r="C9656" t="s">
        <v>49</v>
      </c>
      <c r="D9656" t="s">
        <v>78622</v>
      </c>
      <c r="E9656" t="s">
        <v>75040</v>
      </c>
      <c r="F9656" t="s">
        <v>78623</v>
      </c>
      <c r="G9656" t="s">
        <v>78624</v>
      </c>
      <c r="H9656" t="s">
        <v>78625</v>
      </c>
      <c r="I9656" t="s">
        <v>4841</v>
      </c>
      <c r="J9656" t="s">
        <v>19411</v>
      </c>
      <c r="K9656" t="s">
        <v>48258</v>
      </c>
      <c r="L9656" t="s">
        <v>148</v>
      </c>
      <c r="M9656" t="s">
        <v>6391</v>
      </c>
      <c r="N9656" t="s">
        <v>4972</v>
      </c>
      <c r="O9656" t="s">
        <v>19413</v>
      </c>
      <c r="P9656" t="s">
        <v>78626</v>
      </c>
      <c r="Q9656" t="s">
        <v>78627</v>
      </c>
      <c r="R9656" t="str">
        <f t="shared" si="300"/>
        <v>寒亭</v>
      </c>
      <c r="S9656" t="str">
        <f t="shared" si="301"/>
        <v>0118</v>
      </c>
    </row>
    <row r="9657" spans="1:19">
      <c r="A9657" t="s">
        <v>78628</v>
      </c>
      <c r="B9657" s="31" t="s">
        <v>78629</v>
      </c>
      <c r="C9657" t="s">
        <v>49</v>
      </c>
      <c r="D9657" t="s">
        <v>78630</v>
      </c>
      <c r="E9657" t="s">
        <v>78631</v>
      </c>
      <c r="F9657" t="s">
        <v>78632</v>
      </c>
      <c r="G9657" t="s">
        <v>78633</v>
      </c>
      <c r="H9657" t="s">
        <v>78634</v>
      </c>
      <c r="I9657" t="s">
        <v>5541</v>
      </c>
      <c r="J9657" t="s">
        <v>4801</v>
      </c>
      <c r="K9657" t="s">
        <v>4802</v>
      </c>
      <c r="L9657" t="s">
        <v>77</v>
      </c>
      <c r="M9657" t="s">
        <v>4803</v>
      </c>
      <c r="N9657" t="s">
        <v>5030</v>
      </c>
      <c r="O9657" t="s">
        <v>4804</v>
      </c>
      <c r="P9657" t="s">
        <v>78635</v>
      </c>
      <c r="Q9657" t="s">
        <v>78636</v>
      </c>
      <c r="R9657" t="str">
        <f t="shared" si="300"/>
        <v>临朐</v>
      </c>
      <c r="S9657" t="str">
        <f t="shared" si="301"/>
        <v>0118</v>
      </c>
    </row>
    <row r="9658" spans="1:19">
      <c r="A9658" t="s">
        <v>78637</v>
      </c>
      <c r="B9658" s="31" t="s">
        <v>78638</v>
      </c>
      <c r="C9658" t="s">
        <v>49</v>
      </c>
      <c r="D9658" t="s">
        <v>78639</v>
      </c>
      <c r="E9658" t="s">
        <v>78640</v>
      </c>
      <c r="F9658" t="s">
        <v>78641</v>
      </c>
      <c r="G9658" t="s">
        <v>78642</v>
      </c>
      <c r="H9658" t="s">
        <v>78643</v>
      </c>
      <c r="I9658" t="s">
        <v>12119</v>
      </c>
      <c r="J9658" t="s">
        <v>34460</v>
      </c>
      <c r="K9658" t="s">
        <v>34461</v>
      </c>
      <c r="L9658" t="s">
        <v>114</v>
      </c>
      <c r="M9658" t="s">
        <v>4831</v>
      </c>
      <c r="N9658" t="s">
        <v>4933</v>
      </c>
      <c r="O9658" t="s">
        <v>34462</v>
      </c>
      <c r="P9658" t="s">
        <v>78644</v>
      </c>
      <c r="Q9658" t="s">
        <v>75044</v>
      </c>
      <c r="R9658" t="str">
        <f t="shared" si="300"/>
        <v>高密</v>
      </c>
      <c r="S9658" t="str">
        <f t="shared" si="301"/>
        <v>0118</v>
      </c>
    </row>
    <row r="9659" spans="1:19">
      <c r="A9659" t="s">
        <v>78645</v>
      </c>
      <c r="B9659" s="31" t="s">
        <v>78646</v>
      </c>
      <c r="C9659" t="s">
        <v>49</v>
      </c>
      <c r="D9659" t="s">
        <v>78647</v>
      </c>
      <c r="E9659" t="s">
        <v>75048</v>
      </c>
      <c r="F9659" t="s">
        <v>78648</v>
      </c>
      <c r="G9659" t="s">
        <v>78649</v>
      </c>
      <c r="H9659" t="s">
        <v>78650</v>
      </c>
      <c r="I9659" t="s">
        <v>12844</v>
      </c>
      <c r="J9659" t="s">
        <v>5408</v>
      </c>
      <c r="K9659" t="s">
        <v>4280</v>
      </c>
      <c r="L9659" t="s">
        <v>375</v>
      </c>
      <c r="M9659" t="s">
        <v>5409</v>
      </c>
      <c r="N9659" t="s">
        <v>5030</v>
      </c>
      <c r="O9659" t="s">
        <v>5410</v>
      </c>
      <c r="P9659" t="s">
        <v>78651</v>
      </c>
      <c r="Q9659" t="s">
        <v>78652</v>
      </c>
      <c r="R9659" t="str">
        <f t="shared" si="300"/>
        <v>昌邑</v>
      </c>
      <c r="S9659" t="str">
        <f t="shared" si="301"/>
        <v>0118</v>
      </c>
    </row>
    <row r="9660" spans="1:19">
      <c r="A9660" t="s">
        <v>78653</v>
      </c>
      <c r="B9660" s="31" t="s">
        <v>78654</v>
      </c>
      <c r="C9660" t="s">
        <v>49</v>
      </c>
      <c r="D9660" t="s">
        <v>78655</v>
      </c>
      <c r="E9660" t="s">
        <v>75048</v>
      </c>
      <c r="F9660" t="s">
        <v>78656</v>
      </c>
      <c r="G9660" t="s">
        <v>78657</v>
      </c>
      <c r="H9660" t="s">
        <v>78658</v>
      </c>
      <c r="I9660" t="s">
        <v>12757</v>
      </c>
      <c r="J9660" t="s">
        <v>15595</v>
      </c>
      <c r="K9660" t="s">
        <v>15596</v>
      </c>
      <c r="L9660" t="s">
        <v>50</v>
      </c>
      <c r="M9660" t="s">
        <v>5721</v>
      </c>
      <c r="N9660" t="s">
        <v>5069</v>
      </c>
      <c r="O9660" t="s">
        <v>15597</v>
      </c>
      <c r="P9660" t="s">
        <v>78659</v>
      </c>
      <c r="Q9660" t="s">
        <v>75044</v>
      </c>
      <c r="R9660" t="str">
        <f t="shared" si="300"/>
        <v>青州</v>
      </c>
      <c r="S9660" t="str">
        <f t="shared" si="301"/>
        <v>0118</v>
      </c>
    </row>
    <row r="9661" spans="1:19">
      <c r="A9661" t="s">
        <v>78660</v>
      </c>
      <c r="B9661" s="31" t="s">
        <v>78661</v>
      </c>
      <c r="C9661" t="s">
        <v>49</v>
      </c>
      <c r="D9661" t="s">
        <v>78662</v>
      </c>
      <c r="E9661" t="s">
        <v>75040</v>
      </c>
      <c r="F9661" t="s">
        <v>78663</v>
      </c>
      <c r="G9661" t="s">
        <v>78664</v>
      </c>
      <c r="H9661" t="s">
        <v>78665</v>
      </c>
      <c r="I9661" t="s">
        <v>4785</v>
      </c>
      <c r="J9661" t="s">
        <v>37436</v>
      </c>
      <c r="K9661" t="s">
        <v>37437</v>
      </c>
      <c r="L9661" t="s">
        <v>123</v>
      </c>
      <c r="M9661" t="s">
        <v>14694</v>
      </c>
      <c r="N9661" t="s">
        <v>4832</v>
      </c>
      <c r="O9661" t="s">
        <v>37438</v>
      </c>
      <c r="P9661" t="s">
        <v>78666</v>
      </c>
      <c r="Q9661" t="s">
        <v>78667</v>
      </c>
      <c r="R9661" t="str">
        <f t="shared" si="300"/>
        <v>诸城</v>
      </c>
      <c r="S9661" t="str">
        <f t="shared" si="301"/>
        <v>0118</v>
      </c>
    </row>
    <row r="9662" spans="1:19">
      <c r="A9662" t="s">
        <v>78668</v>
      </c>
      <c r="B9662" s="31" t="s">
        <v>78669</v>
      </c>
      <c r="C9662" t="s">
        <v>49</v>
      </c>
      <c r="D9662" t="s">
        <v>78670</v>
      </c>
      <c r="E9662" t="s">
        <v>75048</v>
      </c>
      <c r="F9662" t="s">
        <v>78671</v>
      </c>
      <c r="G9662" t="s">
        <v>78672</v>
      </c>
      <c r="H9662" t="s">
        <v>78673</v>
      </c>
      <c r="I9662" t="s">
        <v>12119</v>
      </c>
      <c r="J9662" t="s">
        <v>5067</v>
      </c>
      <c r="K9662" t="s">
        <v>5068</v>
      </c>
      <c r="L9662" t="s">
        <v>123</v>
      </c>
      <c r="M9662" t="s">
        <v>4932</v>
      </c>
      <c r="N9662" t="s">
        <v>4869</v>
      </c>
      <c r="O9662" t="s">
        <v>5070</v>
      </c>
      <c r="P9662" t="s">
        <v>78674</v>
      </c>
      <c r="Q9662" t="s">
        <v>78675</v>
      </c>
      <c r="R9662" t="str">
        <f t="shared" si="300"/>
        <v>诸城</v>
      </c>
      <c r="S9662" t="str">
        <f t="shared" si="301"/>
        <v>0118</v>
      </c>
    </row>
    <row r="9663" spans="1:19">
      <c r="A9663" t="s">
        <v>78676</v>
      </c>
      <c r="B9663" s="31" t="s">
        <v>78677</v>
      </c>
      <c r="C9663" t="s">
        <v>49</v>
      </c>
      <c r="D9663" t="s">
        <v>78678</v>
      </c>
      <c r="E9663" t="s">
        <v>75040</v>
      </c>
      <c r="F9663" t="s">
        <v>78679</v>
      </c>
      <c r="G9663" t="s">
        <v>78680</v>
      </c>
      <c r="H9663" t="s">
        <v>78681</v>
      </c>
      <c r="I9663" t="s">
        <v>4841</v>
      </c>
      <c r="J9663" t="s">
        <v>6878</v>
      </c>
      <c r="K9663" t="s">
        <v>6879</v>
      </c>
      <c r="L9663" t="s">
        <v>95</v>
      </c>
      <c r="M9663" t="s">
        <v>4844</v>
      </c>
      <c r="N9663" t="s">
        <v>7504</v>
      </c>
      <c r="O9663" t="s">
        <v>6880</v>
      </c>
      <c r="P9663" t="s">
        <v>78682</v>
      </c>
      <c r="Q9663" t="s">
        <v>78683</v>
      </c>
      <c r="R9663" t="str">
        <f t="shared" si="300"/>
        <v>安丘</v>
      </c>
      <c r="S9663" t="str">
        <f t="shared" si="301"/>
        <v>0118</v>
      </c>
    </row>
    <row r="9664" spans="1:19">
      <c r="A9664" t="s">
        <v>78684</v>
      </c>
      <c r="B9664" s="31" t="s">
        <v>78685</v>
      </c>
      <c r="C9664" t="s">
        <v>49</v>
      </c>
      <c r="D9664" t="s">
        <v>78686</v>
      </c>
      <c r="E9664" t="s">
        <v>78687</v>
      </c>
      <c r="F9664" t="s">
        <v>78688</v>
      </c>
      <c r="G9664" t="s">
        <v>78689</v>
      </c>
      <c r="H9664" t="s">
        <v>78690</v>
      </c>
      <c r="I9664" t="s">
        <v>12119</v>
      </c>
      <c r="J9664" t="s">
        <v>7042</v>
      </c>
      <c r="K9664" t="s">
        <v>7043</v>
      </c>
      <c r="L9664" t="s">
        <v>60</v>
      </c>
      <c r="M9664" t="s">
        <v>4904</v>
      </c>
      <c r="N9664" t="s">
        <v>5112</v>
      </c>
      <c r="O9664" t="s">
        <v>7044</v>
      </c>
      <c r="P9664" t="s">
        <v>78691</v>
      </c>
      <c r="Q9664" t="s">
        <v>75044</v>
      </c>
      <c r="R9664" t="str">
        <f t="shared" si="300"/>
        <v>奎文</v>
      </c>
      <c r="S9664" t="str">
        <f t="shared" si="301"/>
        <v>0118</v>
      </c>
    </row>
    <row r="9665" spans="1:19">
      <c r="A9665" t="s">
        <v>78692</v>
      </c>
      <c r="B9665" s="31" t="s">
        <v>78693</v>
      </c>
      <c r="C9665" t="s">
        <v>49</v>
      </c>
      <c r="D9665" t="s">
        <v>78694</v>
      </c>
      <c r="E9665" t="s">
        <v>78695</v>
      </c>
      <c r="F9665" t="s">
        <v>78696</v>
      </c>
      <c r="G9665" t="s">
        <v>78697</v>
      </c>
      <c r="H9665" t="s">
        <v>78698</v>
      </c>
      <c r="I9665" t="s">
        <v>4852</v>
      </c>
      <c r="J9665" t="s">
        <v>11410</v>
      </c>
      <c r="K9665" t="s">
        <v>11411</v>
      </c>
      <c r="L9665" t="s">
        <v>105</v>
      </c>
      <c r="M9665" t="s">
        <v>5176</v>
      </c>
      <c r="N9665" t="s">
        <v>4972</v>
      </c>
      <c r="O9665" t="s">
        <v>11412</v>
      </c>
      <c r="P9665" t="s">
        <v>78699</v>
      </c>
      <c r="Q9665" t="s">
        <v>75044</v>
      </c>
      <c r="R9665" t="str">
        <f t="shared" ref="R9665:R9728" si="302">IF(OR(LEFT(L9665,2)="高新"),"奎文",IF(LEFT(L9665,2)="峡山","坊子",IF(LEFT(L9665,2)="滨海","寒亭",LEFT(L9665,2))))</f>
        <v>寿光</v>
      </c>
      <c r="S9665" t="str">
        <f t="shared" ref="S9665:S9728" si="303">TEXT(B9665,"mmdd")</f>
        <v>0118</v>
      </c>
    </row>
    <row r="9666" spans="1:19">
      <c r="A9666" t="s">
        <v>78700</v>
      </c>
      <c r="B9666" s="31" t="s">
        <v>78701</v>
      </c>
      <c r="C9666" t="s">
        <v>49</v>
      </c>
      <c r="D9666" t="s">
        <v>78702</v>
      </c>
      <c r="E9666" t="s">
        <v>75048</v>
      </c>
      <c r="F9666" t="s">
        <v>78703</v>
      </c>
      <c r="G9666" t="s">
        <v>78704</v>
      </c>
      <c r="H9666" t="s">
        <v>78705</v>
      </c>
      <c r="I9666" t="s">
        <v>12119</v>
      </c>
      <c r="J9666" t="s">
        <v>5067</v>
      </c>
      <c r="K9666" t="s">
        <v>5068</v>
      </c>
      <c r="L9666" t="s">
        <v>123</v>
      </c>
      <c r="M9666" t="s">
        <v>4932</v>
      </c>
      <c r="N9666" t="s">
        <v>4869</v>
      </c>
      <c r="O9666" t="s">
        <v>5070</v>
      </c>
      <c r="P9666" t="s">
        <v>78706</v>
      </c>
      <c r="Q9666" t="s">
        <v>78707</v>
      </c>
      <c r="R9666" t="str">
        <f t="shared" si="302"/>
        <v>诸城</v>
      </c>
      <c r="S9666" t="str">
        <f t="shared" si="303"/>
        <v>0118</v>
      </c>
    </row>
    <row r="9667" spans="1:19">
      <c r="A9667" t="s">
        <v>78708</v>
      </c>
      <c r="B9667" s="31" t="s">
        <v>78709</v>
      </c>
      <c r="C9667" t="s">
        <v>49</v>
      </c>
      <c r="D9667" t="s">
        <v>78710</v>
      </c>
      <c r="E9667" t="s">
        <v>75048</v>
      </c>
      <c r="F9667" t="s">
        <v>78711</v>
      </c>
      <c r="G9667" t="s">
        <v>78712</v>
      </c>
      <c r="H9667" t="s">
        <v>78713</v>
      </c>
      <c r="I9667" t="s">
        <v>12119</v>
      </c>
      <c r="J9667" t="s">
        <v>9154</v>
      </c>
      <c r="K9667" t="s">
        <v>9155</v>
      </c>
      <c r="L9667" t="s">
        <v>60</v>
      </c>
      <c r="M9667" t="s">
        <v>4774</v>
      </c>
      <c r="N9667" t="s">
        <v>5421</v>
      </c>
      <c r="O9667" t="s">
        <v>9156</v>
      </c>
      <c r="P9667" t="s">
        <v>78714</v>
      </c>
      <c r="Q9667" t="s">
        <v>78715</v>
      </c>
      <c r="R9667" t="str">
        <f t="shared" si="302"/>
        <v>奎文</v>
      </c>
      <c r="S9667" t="str">
        <f t="shared" si="303"/>
        <v>0118</v>
      </c>
    </row>
    <row r="9668" spans="1:19">
      <c r="A9668" t="s">
        <v>78716</v>
      </c>
      <c r="B9668" s="31" t="s">
        <v>76773</v>
      </c>
      <c r="C9668" t="s">
        <v>49</v>
      </c>
      <c r="D9668" t="s">
        <v>78717</v>
      </c>
      <c r="E9668" t="s">
        <v>75048</v>
      </c>
      <c r="F9668" t="s">
        <v>78718</v>
      </c>
      <c r="G9668" t="s">
        <v>78719</v>
      </c>
      <c r="H9668" t="s">
        <v>78720</v>
      </c>
      <c r="I9668" t="s">
        <v>12844</v>
      </c>
      <c r="J9668" t="s">
        <v>7278</v>
      </c>
      <c r="K9668" t="s">
        <v>7279</v>
      </c>
      <c r="L9668" t="s">
        <v>105</v>
      </c>
      <c r="M9668" t="s">
        <v>5089</v>
      </c>
      <c r="N9668" t="s">
        <v>5939</v>
      </c>
      <c r="O9668" t="s">
        <v>7280</v>
      </c>
      <c r="P9668" t="s">
        <v>78721</v>
      </c>
      <c r="Q9668" t="s">
        <v>78722</v>
      </c>
      <c r="R9668" t="str">
        <f t="shared" si="302"/>
        <v>寿光</v>
      </c>
      <c r="S9668" t="str">
        <f t="shared" si="303"/>
        <v>0118</v>
      </c>
    </row>
    <row r="9669" spans="1:19">
      <c r="A9669" t="s">
        <v>78723</v>
      </c>
      <c r="B9669" s="31" t="s">
        <v>78724</v>
      </c>
      <c r="C9669" t="s">
        <v>49</v>
      </c>
      <c r="D9669" t="s">
        <v>78725</v>
      </c>
      <c r="E9669" t="s">
        <v>75048</v>
      </c>
      <c r="F9669" t="s">
        <v>78726</v>
      </c>
      <c r="G9669" t="s">
        <v>78727</v>
      </c>
      <c r="H9669" t="s">
        <v>78728</v>
      </c>
      <c r="I9669" t="s">
        <v>12119</v>
      </c>
      <c r="J9669" t="s">
        <v>9171</v>
      </c>
      <c r="K9669" t="s">
        <v>9172</v>
      </c>
      <c r="L9669" t="s">
        <v>105</v>
      </c>
      <c r="M9669" t="s">
        <v>5769</v>
      </c>
      <c r="N9669" t="s">
        <v>75044</v>
      </c>
      <c r="O9669" t="s">
        <v>9173</v>
      </c>
      <c r="P9669" t="s">
        <v>75044</v>
      </c>
      <c r="Q9669" t="s">
        <v>78729</v>
      </c>
      <c r="R9669" t="str">
        <f t="shared" si="302"/>
        <v>寿光</v>
      </c>
      <c r="S9669" t="str">
        <f t="shared" si="303"/>
        <v>0118</v>
      </c>
    </row>
    <row r="9670" spans="1:19">
      <c r="A9670" t="s">
        <v>78730</v>
      </c>
      <c r="B9670" s="31" t="s">
        <v>78731</v>
      </c>
      <c r="C9670" t="s">
        <v>49</v>
      </c>
      <c r="D9670" t="s">
        <v>78732</v>
      </c>
      <c r="E9670" t="s">
        <v>75040</v>
      </c>
      <c r="F9670" t="s">
        <v>78733</v>
      </c>
      <c r="G9670" t="s">
        <v>78734</v>
      </c>
      <c r="H9670" t="s">
        <v>78735</v>
      </c>
      <c r="I9670" t="s">
        <v>5541</v>
      </c>
      <c r="J9670" t="s">
        <v>8081</v>
      </c>
      <c r="K9670" t="s">
        <v>42502</v>
      </c>
      <c r="L9670" t="s">
        <v>105</v>
      </c>
      <c r="M9670" t="s">
        <v>5133</v>
      </c>
      <c r="N9670" t="s">
        <v>4789</v>
      </c>
      <c r="O9670" t="s">
        <v>8083</v>
      </c>
      <c r="P9670" t="s">
        <v>78736</v>
      </c>
      <c r="Q9670" t="s">
        <v>78737</v>
      </c>
      <c r="R9670" t="str">
        <f t="shared" si="302"/>
        <v>寿光</v>
      </c>
      <c r="S9670" t="str">
        <f t="shared" si="303"/>
        <v>0118</v>
      </c>
    </row>
    <row r="9671" spans="1:19">
      <c r="A9671" t="s">
        <v>78738</v>
      </c>
      <c r="B9671" s="31" t="s">
        <v>78739</v>
      </c>
      <c r="C9671" t="s">
        <v>49</v>
      </c>
      <c r="D9671" t="s">
        <v>78740</v>
      </c>
      <c r="E9671" t="s">
        <v>75048</v>
      </c>
      <c r="F9671" t="s">
        <v>78741</v>
      </c>
      <c r="G9671" t="s">
        <v>78742</v>
      </c>
      <c r="H9671" t="s">
        <v>78743</v>
      </c>
      <c r="I9671" t="s">
        <v>12844</v>
      </c>
      <c r="J9671" t="s">
        <v>5636</v>
      </c>
      <c r="K9671" t="s">
        <v>5637</v>
      </c>
      <c r="L9671" t="s">
        <v>105</v>
      </c>
      <c r="M9671" t="s">
        <v>5638</v>
      </c>
      <c r="N9671" t="s">
        <v>9006</v>
      </c>
      <c r="O9671" t="s">
        <v>5639</v>
      </c>
      <c r="P9671" t="s">
        <v>78744</v>
      </c>
      <c r="Q9671" t="s">
        <v>78745</v>
      </c>
      <c r="R9671" t="str">
        <f t="shared" si="302"/>
        <v>寿光</v>
      </c>
      <c r="S9671" t="str">
        <f t="shared" si="303"/>
        <v>0118</v>
      </c>
    </row>
    <row r="9672" spans="1:19">
      <c r="A9672" t="s">
        <v>78746</v>
      </c>
      <c r="B9672" s="31" t="s">
        <v>78747</v>
      </c>
      <c r="C9672" t="s">
        <v>49</v>
      </c>
      <c r="D9672" t="s">
        <v>78748</v>
      </c>
      <c r="E9672" t="s">
        <v>75040</v>
      </c>
      <c r="F9672" t="s">
        <v>78749</v>
      </c>
      <c r="G9672" t="s">
        <v>78750</v>
      </c>
      <c r="H9672" t="s">
        <v>78751</v>
      </c>
      <c r="I9672" t="s">
        <v>4852</v>
      </c>
      <c r="J9672" t="s">
        <v>6631</v>
      </c>
      <c r="K9672" t="s">
        <v>54040</v>
      </c>
      <c r="L9672" t="s">
        <v>105</v>
      </c>
      <c r="M9672" t="s">
        <v>6055</v>
      </c>
      <c r="N9672" t="s">
        <v>31767</v>
      </c>
      <c r="O9672" t="s">
        <v>6633</v>
      </c>
      <c r="P9672" t="s">
        <v>78752</v>
      </c>
      <c r="Q9672" t="s">
        <v>78753</v>
      </c>
      <c r="R9672" t="str">
        <f t="shared" si="302"/>
        <v>寿光</v>
      </c>
      <c r="S9672" t="str">
        <f t="shared" si="303"/>
        <v>0118</v>
      </c>
    </row>
    <row r="9673" spans="1:19">
      <c r="A9673" t="s">
        <v>78754</v>
      </c>
      <c r="B9673" s="31" t="s">
        <v>78755</v>
      </c>
      <c r="C9673" t="s">
        <v>49</v>
      </c>
      <c r="D9673" t="s">
        <v>78756</v>
      </c>
      <c r="E9673" t="s">
        <v>78757</v>
      </c>
      <c r="F9673" t="s">
        <v>78758</v>
      </c>
      <c r="G9673" t="s">
        <v>78759</v>
      </c>
      <c r="H9673" t="s">
        <v>78760</v>
      </c>
      <c r="I9673" t="s">
        <v>4813</v>
      </c>
      <c r="J9673" t="s">
        <v>4943</v>
      </c>
      <c r="K9673" t="s">
        <v>4944</v>
      </c>
      <c r="L9673" t="s">
        <v>105</v>
      </c>
      <c r="M9673" t="s">
        <v>4945</v>
      </c>
      <c r="N9673" t="s">
        <v>4919</v>
      </c>
      <c r="O9673" t="s">
        <v>4947</v>
      </c>
      <c r="P9673" t="s">
        <v>78761</v>
      </c>
      <c r="Q9673" t="s">
        <v>65506</v>
      </c>
      <c r="R9673" t="str">
        <f t="shared" si="302"/>
        <v>寿光</v>
      </c>
      <c r="S9673" t="str">
        <f t="shared" si="303"/>
        <v>0118</v>
      </c>
    </row>
    <row r="9674" spans="1:19">
      <c r="A9674" t="s">
        <v>78762</v>
      </c>
      <c r="B9674" s="31" t="s">
        <v>78763</v>
      </c>
      <c r="C9674" t="s">
        <v>49</v>
      </c>
      <c r="D9674" t="s">
        <v>78764</v>
      </c>
      <c r="E9674" t="s">
        <v>78765</v>
      </c>
      <c r="F9674" t="s">
        <v>78766</v>
      </c>
      <c r="G9674" t="s">
        <v>78767</v>
      </c>
      <c r="H9674" t="s">
        <v>78768</v>
      </c>
      <c r="I9674" t="s">
        <v>4828</v>
      </c>
      <c r="J9674" t="s">
        <v>26129</v>
      </c>
      <c r="K9674" t="s">
        <v>26130</v>
      </c>
      <c r="L9674" t="s">
        <v>1136</v>
      </c>
      <c r="M9674" t="s">
        <v>6413</v>
      </c>
      <c r="N9674" t="s">
        <v>4845</v>
      </c>
      <c r="O9674" t="s">
        <v>26131</v>
      </c>
      <c r="P9674" t="s">
        <v>78769</v>
      </c>
      <c r="Q9674" t="s">
        <v>75044</v>
      </c>
      <c r="R9674" t="str">
        <f t="shared" si="302"/>
        <v>昌乐</v>
      </c>
      <c r="S9674" t="str">
        <f t="shared" si="303"/>
        <v>0118</v>
      </c>
    </row>
    <row r="9675" spans="1:19">
      <c r="A9675" t="s">
        <v>78770</v>
      </c>
      <c r="B9675" s="31" t="s">
        <v>78771</v>
      </c>
      <c r="C9675" t="s">
        <v>49</v>
      </c>
      <c r="D9675" t="s">
        <v>78772</v>
      </c>
      <c r="E9675" t="s">
        <v>75380</v>
      </c>
      <c r="F9675" t="s">
        <v>78773</v>
      </c>
      <c r="G9675" t="s">
        <v>78774</v>
      </c>
      <c r="H9675" t="s">
        <v>78775</v>
      </c>
      <c r="I9675" t="s">
        <v>4813</v>
      </c>
      <c r="J9675" t="s">
        <v>15047</v>
      </c>
      <c r="K9675" t="s">
        <v>15048</v>
      </c>
      <c r="L9675" t="s">
        <v>50</v>
      </c>
      <c r="M9675" t="s">
        <v>6624</v>
      </c>
      <c r="N9675" t="s">
        <v>4789</v>
      </c>
      <c r="O9675" t="s">
        <v>15049</v>
      </c>
      <c r="P9675" t="s">
        <v>78776</v>
      </c>
      <c r="Q9675" t="s">
        <v>78777</v>
      </c>
      <c r="R9675" t="str">
        <f t="shared" si="302"/>
        <v>青州</v>
      </c>
      <c r="S9675" t="str">
        <f t="shared" si="303"/>
        <v>0118</v>
      </c>
    </row>
    <row r="9676" spans="1:19">
      <c r="A9676" t="s">
        <v>78778</v>
      </c>
      <c r="B9676" s="31" t="s">
        <v>78779</v>
      </c>
      <c r="C9676" t="s">
        <v>49</v>
      </c>
      <c r="D9676" t="s">
        <v>78780</v>
      </c>
      <c r="E9676" t="s">
        <v>75040</v>
      </c>
      <c r="F9676" t="s">
        <v>78781</v>
      </c>
      <c r="G9676" t="s">
        <v>78782</v>
      </c>
      <c r="H9676" t="s">
        <v>78783</v>
      </c>
      <c r="I9676" t="s">
        <v>4852</v>
      </c>
      <c r="J9676" t="s">
        <v>5003</v>
      </c>
      <c r="K9676" t="s">
        <v>5004</v>
      </c>
      <c r="L9676" t="s">
        <v>237</v>
      </c>
      <c r="M9676" t="s">
        <v>4788</v>
      </c>
      <c r="N9676" t="s">
        <v>5069</v>
      </c>
      <c r="O9676" t="s">
        <v>5006</v>
      </c>
      <c r="P9676" t="s">
        <v>78784</v>
      </c>
      <c r="Q9676" t="s">
        <v>78785</v>
      </c>
      <c r="R9676" t="str">
        <f t="shared" si="302"/>
        <v>潍城</v>
      </c>
      <c r="S9676" t="str">
        <f t="shared" si="303"/>
        <v>0118</v>
      </c>
    </row>
    <row r="9677" spans="1:19">
      <c r="A9677" t="s">
        <v>78786</v>
      </c>
      <c r="B9677" s="31" t="s">
        <v>78787</v>
      </c>
      <c r="C9677" t="s">
        <v>49</v>
      </c>
      <c r="D9677" t="s">
        <v>78788</v>
      </c>
      <c r="E9677" t="s">
        <v>75040</v>
      </c>
      <c r="F9677" t="s">
        <v>78789</v>
      </c>
      <c r="G9677" t="s">
        <v>78790</v>
      </c>
      <c r="H9677" t="s">
        <v>78791</v>
      </c>
      <c r="I9677" t="s">
        <v>5282</v>
      </c>
      <c r="J9677" t="s">
        <v>6782</v>
      </c>
      <c r="K9677" t="s">
        <v>6783</v>
      </c>
      <c r="L9677" t="s">
        <v>105</v>
      </c>
      <c r="M9677" t="s">
        <v>5224</v>
      </c>
      <c r="N9677" t="s">
        <v>4919</v>
      </c>
      <c r="O9677" t="s">
        <v>6784</v>
      </c>
      <c r="P9677" t="s">
        <v>78792</v>
      </c>
      <c r="Q9677" t="s">
        <v>78793</v>
      </c>
      <c r="R9677" t="str">
        <f t="shared" si="302"/>
        <v>寿光</v>
      </c>
      <c r="S9677" t="str">
        <f t="shared" si="303"/>
        <v>0118</v>
      </c>
    </row>
    <row r="9678" spans="1:19">
      <c r="A9678" t="s">
        <v>78794</v>
      </c>
      <c r="B9678" s="31" t="s">
        <v>78795</v>
      </c>
      <c r="C9678" t="s">
        <v>49</v>
      </c>
      <c r="D9678" t="s">
        <v>78796</v>
      </c>
      <c r="E9678" t="s">
        <v>75048</v>
      </c>
      <c r="F9678" t="s">
        <v>78797</v>
      </c>
      <c r="G9678" t="s">
        <v>78798</v>
      </c>
      <c r="H9678" t="s">
        <v>78799</v>
      </c>
      <c r="I9678" t="s">
        <v>12119</v>
      </c>
      <c r="J9678" t="s">
        <v>7611</v>
      </c>
      <c r="K9678" t="s">
        <v>7612</v>
      </c>
      <c r="L9678" t="s">
        <v>123</v>
      </c>
      <c r="M9678" t="s">
        <v>5364</v>
      </c>
      <c r="N9678" t="s">
        <v>6243</v>
      </c>
      <c r="O9678" t="s">
        <v>7613</v>
      </c>
      <c r="P9678" t="s">
        <v>78800</v>
      </c>
      <c r="Q9678" t="s">
        <v>78801</v>
      </c>
      <c r="R9678" t="str">
        <f t="shared" si="302"/>
        <v>诸城</v>
      </c>
      <c r="S9678" t="str">
        <f t="shared" si="303"/>
        <v>0118</v>
      </c>
    </row>
    <row r="9679" spans="1:19">
      <c r="A9679" t="s">
        <v>78802</v>
      </c>
      <c r="B9679" s="31" t="s">
        <v>78803</v>
      </c>
      <c r="C9679" t="s">
        <v>49</v>
      </c>
      <c r="D9679" t="s">
        <v>78804</v>
      </c>
      <c r="E9679" t="s">
        <v>75040</v>
      </c>
      <c r="F9679" t="s">
        <v>78805</v>
      </c>
      <c r="G9679" t="s">
        <v>78806</v>
      </c>
      <c r="H9679" t="s">
        <v>78807</v>
      </c>
      <c r="I9679" t="s">
        <v>4852</v>
      </c>
      <c r="J9679" t="s">
        <v>15246</v>
      </c>
      <c r="K9679" t="s">
        <v>15247</v>
      </c>
      <c r="L9679" t="s">
        <v>1136</v>
      </c>
      <c r="M9679" t="s">
        <v>5210</v>
      </c>
      <c r="N9679" t="s">
        <v>4946</v>
      </c>
      <c r="O9679" t="s">
        <v>15248</v>
      </c>
      <c r="P9679" t="s">
        <v>78808</v>
      </c>
      <c r="Q9679" t="s">
        <v>78809</v>
      </c>
      <c r="R9679" t="str">
        <f t="shared" si="302"/>
        <v>昌乐</v>
      </c>
      <c r="S9679" t="str">
        <f t="shared" si="303"/>
        <v>0118</v>
      </c>
    </row>
    <row r="9680" spans="1:19">
      <c r="A9680" t="s">
        <v>78810</v>
      </c>
      <c r="B9680" s="31" t="s">
        <v>78811</v>
      </c>
      <c r="C9680" t="s">
        <v>49</v>
      </c>
      <c r="D9680" t="s">
        <v>78812</v>
      </c>
      <c r="E9680" t="s">
        <v>75711</v>
      </c>
      <c r="F9680" t="s">
        <v>78813</v>
      </c>
      <c r="G9680" t="s">
        <v>78814</v>
      </c>
      <c r="H9680" t="s">
        <v>78815</v>
      </c>
      <c r="I9680" t="s">
        <v>12119</v>
      </c>
      <c r="J9680" t="s">
        <v>5647</v>
      </c>
      <c r="K9680" t="s">
        <v>5648</v>
      </c>
      <c r="L9680" t="s">
        <v>95</v>
      </c>
      <c r="M9680" t="s">
        <v>5649</v>
      </c>
      <c r="N9680" t="s">
        <v>5112</v>
      </c>
      <c r="O9680" t="s">
        <v>5650</v>
      </c>
      <c r="P9680" t="s">
        <v>75044</v>
      </c>
      <c r="Q9680" t="s">
        <v>78816</v>
      </c>
      <c r="R9680" t="str">
        <f t="shared" si="302"/>
        <v>安丘</v>
      </c>
      <c r="S9680" t="str">
        <f t="shared" si="303"/>
        <v>0118</v>
      </c>
    </row>
    <row r="9681" spans="1:19">
      <c r="A9681" t="s">
        <v>78817</v>
      </c>
      <c r="B9681" s="31" t="s">
        <v>78818</v>
      </c>
      <c r="C9681" t="s">
        <v>49</v>
      </c>
      <c r="D9681" t="s">
        <v>78819</v>
      </c>
      <c r="E9681" t="s">
        <v>75040</v>
      </c>
      <c r="F9681" t="s">
        <v>78820</v>
      </c>
      <c r="G9681" t="s">
        <v>78821</v>
      </c>
      <c r="H9681" t="s">
        <v>78822</v>
      </c>
      <c r="I9681" t="s">
        <v>5560</v>
      </c>
      <c r="J9681" t="s">
        <v>5755</v>
      </c>
      <c r="K9681" t="s">
        <v>5756</v>
      </c>
      <c r="L9681" t="s">
        <v>95</v>
      </c>
      <c r="M9681" t="s">
        <v>5757</v>
      </c>
      <c r="N9681" t="s">
        <v>4972</v>
      </c>
      <c r="O9681" t="s">
        <v>5758</v>
      </c>
      <c r="P9681" t="s">
        <v>78823</v>
      </c>
      <c r="Q9681" t="s">
        <v>75044</v>
      </c>
      <c r="R9681" t="str">
        <f t="shared" si="302"/>
        <v>安丘</v>
      </c>
      <c r="S9681" t="str">
        <f t="shared" si="303"/>
        <v>0118</v>
      </c>
    </row>
    <row r="9682" spans="1:19">
      <c r="A9682" t="s">
        <v>78824</v>
      </c>
      <c r="B9682" s="31" t="s">
        <v>75138</v>
      </c>
      <c r="C9682" t="s">
        <v>49</v>
      </c>
      <c r="D9682" t="s">
        <v>78825</v>
      </c>
      <c r="E9682" t="s">
        <v>75074</v>
      </c>
      <c r="F9682" t="s">
        <v>78826</v>
      </c>
      <c r="G9682" t="s">
        <v>78827</v>
      </c>
      <c r="H9682" t="s">
        <v>78828</v>
      </c>
      <c r="I9682" t="s">
        <v>4852</v>
      </c>
      <c r="J9682" t="s">
        <v>10182</v>
      </c>
      <c r="K9682" t="s">
        <v>10183</v>
      </c>
      <c r="L9682" t="s">
        <v>60</v>
      </c>
      <c r="M9682" t="s">
        <v>4774</v>
      </c>
      <c r="N9682" t="s">
        <v>5030</v>
      </c>
      <c r="O9682" t="s">
        <v>10184</v>
      </c>
      <c r="P9682" t="s">
        <v>78829</v>
      </c>
      <c r="Q9682" t="s">
        <v>75044</v>
      </c>
      <c r="R9682" t="str">
        <f t="shared" si="302"/>
        <v>奎文</v>
      </c>
      <c r="S9682" t="str">
        <f t="shared" si="303"/>
        <v>0118</v>
      </c>
    </row>
    <row r="9683" spans="1:19">
      <c r="A9683" t="s">
        <v>78830</v>
      </c>
      <c r="B9683" s="31" t="s">
        <v>78831</v>
      </c>
      <c r="C9683" t="s">
        <v>49</v>
      </c>
      <c r="D9683" t="s">
        <v>78832</v>
      </c>
      <c r="E9683" t="s">
        <v>75048</v>
      </c>
      <c r="F9683" t="s">
        <v>78833</v>
      </c>
      <c r="G9683" t="s">
        <v>78834</v>
      </c>
      <c r="H9683" t="s">
        <v>78835</v>
      </c>
      <c r="I9683" t="s">
        <v>12119</v>
      </c>
      <c r="J9683" t="s">
        <v>5937</v>
      </c>
      <c r="K9683" t="s">
        <v>5938</v>
      </c>
      <c r="L9683" t="s">
        <v>86</v>
      </c>
      <c r="M9683" t="s">
        <v>5099</v>
      </c>
      <c r="N9683" t="s">
        <v>5112</v>
      </c>
      <c r="O9683" t="s">
        <v>5940</v>
      </c>
      <c r="P9683" t="s">
        <v>78836</v>
      </c>
      <c r="Q9683" t="s">
        <v>78837</v>
      </c>
      <c r="R9683" t="str">
        <f t="shared" si="302"/>
        <v>坊子</v>
      </c>
      <c r="S9683" t="str">
        <f t="shared" si="303"/>
        <v>0118</v>
      </c>
    </row>
    <row r="9684" spans="1:19">
      <c r="A9684" t="s">
        <v>78838</v>
      </c>
      <c r="B9684" s="31" t="s">
        <v>78839</v>
      </c>
      <c r="C9684" t="s">
        <v>49</v>
      </c>
      <c r="D9684" t="s">
        <v>78840</v>
      </c>
      <c r="E9684" t="s">
        <v>75711</v>
      </c>
      <c r="F9684" t="s">
        <v>78841</v>
      </c>
      <c r="G9684" t="s">
        <v>78842</v>
      </c>
      <c r="H9684" t="s">
        <v>78843</v>
      </c>
      <c r="I9684" t="s">
        <v>12119</v>
      </c>
      <c r="J9684" t="s">
        <v>5497</v>
      </c>
      <c r="K9684" t="s">
        <v>5498</v>
      </c>
      <c r="L9684" t="s">
        <v>375</v>
      </c>
      <c r="M9684" t="s">
        <v>5499</v>
      </c>
      <c r="N9684" t="s">
        <v>5056</v>
      </c>
      <c r="O9684" t="s">
        <v>5500</v>
      </c>
      <c r="P9684" t="s">
        <v>78844</v>
      </c>
      <c r="Q9684" t="s">
        <v>78845</v>
      </c>
      <c r="R9684" t="str">
        <f t="shared" si="302"/>
        <v>昌邑</v>
      </c>
      <c r="S9684" t="str">
        <f t="shared" si="303"/>
        <v>0118</v>
      </c>
    </row>
    <row r="9685" spans="1:19">
      <c r="A9685" t="s">
        <v>78846</v>
      </c>
      <c r="B9685" s="31" t="s">
        <v>78847</v>
      </c>
      <c r="C9685" t="s">
        <v>49</v>
      </c>
      <c r="D9685" t="s">
        <v>78848</v>
      </c>
      <c r="E9685" t="s">
        <v>75048</v>
      </c>
      <c r="F9685" t="s">
        <v>78849</v>
      </c>
      <c r="G9685" t="s">
        <v>78850</v>
      </c>
      <c r="H9685" t="s">
        <v>78851</v>
      </c>
      <c r="I9685" t="s">
        <v>12119</v>
      </c>
      <c r="J9685" t="s">
        <v>7952</v>
      </c>
      <c r="K9685" t="s">
        <v>7953</v>
      </c>
      <c r="L9685" t="s">
        <v>114</v>
      </c>
      <c r="M9685" t="s">
        <v>7458</v>
      </c>
      <c r="N9685" t="s">
        <v>5056</v>
      </c>
      <c r="O9685" t="s">
        <v>7954</v>
      </c>
      <c r="P9685" t="s">
        <v>78852</v>
      </c>
      <c r="Q9685" t="s">
        <v>78853</v>
      </c>
      <c r="R9685" t="str">
        <f t="shared" si="302"/>
        <v>高密</v>
      </c>
      <c r="S9685" t="str">
        <f t="shared" si="303"/>
        <v>0118</v>
      </c>
    </row>
    <row r="9686" spans="1:19">
      <c r="A9686" t="s">
        <v>78854</v>
      </c>
      <c r="B9686" s="31" t="s">
        <v>78855</v>
      </c>
      <c r="C9686" t="s">
        <v>49</v>
      </c>
      <c r="D9686" t="s">
        <v>78856</v>
      </c>
      <c r="E9686" t="s">
        <v>78857</v>
      </c>
      <c r="F9686" t="s">
        <v>78858</v>
      </c>
      <c r="G9686" t="s">
        <v>78859</v>
      </c>
      <c r="H9686" t="s">
        <v>78860</v>
      </c>
      <c r="I9686" t="s">
        <v>4852</v>
      </c>
      <c r="J9686" t="s">
        <v>7639</v>
      </c>
      <c r="K9686" t="s">
        <v>7640</v>
      </c>
      <c r="L9686" t="s">
        <v>114</v>
      </c>
      <c r="M9686" t="s">
        <v>7084</v>
      </c>
      <c r="N9686" t="s">
        <v>4905</v>
      </c>
      <c r="O9686" t="s">
        <v>7641</v>
      </c>
      <c r="P9686" t="s">
        <v>78861</v>
      </c>
      <c r="Q9686" t="s">
        <v>75044</v>
      </c>
      <c r="R9686" t="str">
        <f t="shared" si="302"/>
        <v>高密</v>
      </c>
      <c r="S9686" t="str">
        <f t="shared" si="303"/>
        <v>0118</v>
      </c>
    </row>
    <row r="9687" spans="1:19">
      <c r="A9687" t="s">
        <v>78862</v>
      </c>
      <c r="B9687" s="31" t="s">
        <v>78863</v>
      </c>
      <c r="C9687" t="s">
        <v>49</v>
      </c>
      <c r="D9687" t="s">
        <v>78864</v>
      </c>
      <c r="E9687" t="s">
        <v>78857</v>
      </c>
      <c r="F9687" t="s">
        <v>78865</v>
      </c>
      <c r="G9687" t="s">
        <v>78866</v>
      </c>
      <c r="H9687" t="s">
        <v>78867</v>
      </c>
      <c r="I9687" t="s">
        <v>5407</v>
      </c>
      <c r="J9687" t="s">
        <v>8830</v>
      </c>
      <c r="K9687" t="s">
        <v>8831</v>
      </c>
      <c r="L9687" t="s">
        <v>123</v>
      </c>
      <c r="M9687" t="s">
        <v>5364</v>
      </c>
      <c r="N9687" t="s">
        <v>5801</v>
      </c>
      <c r="O9687" t="s">
        <v>8832</v>
      </c>
      <c r="P9687" t="s">
        <v>78868</v>
      </c>
      <c r="Q9687" t="s">
        <v>75044</v>
      </c>
      <c r="R9687" t="str">
        <f t="shared" si="302"/>
        <v>诸城</v>
      </c>
      <c r="S9687" t="str">
        <f t="shared" si="303"/>
        <v>0118</v>
      </c>
    </row>
    <row r="9688" spans="1:19">
      <c r="A9688" t="s">
        <v>78869</v>
      </c>
      <c r="B9688" s="31" t="s">
        <v>78870</v>
      </c>
      <c r="C9688" t="s">
        <v>49</v>
      </c>
      <c r="D9688" t="s">
        <v>78871</v>
      </c>
      <c r="E9688" t="s">
        <v>75040</v>
      </c>
      <c r="F9688" t="s">
        <v>78872</v>
      </c>
      <c r="G9688" t="s">
        <v>78873</v>
      </c>
      <c r="H9688" t="s">
        <v>78874</v>
      </c>
      <c r="I9688" t="s">
        <v>4852</v>
      </c>
      <c r="J9688" t="s">
        <v>11410</v>
      </c>
      <c r="K9688" t="s">
        <v>11411</v>
      </c>
      <c r="L9688" t="s">
        <v>105</v>
      </c>
      <c r="M9688" t="s">
        <v>5176</v>
      </c>
      <c r="N9688" t="s">
        <v>4933</v>
      </c>
      <c r="O9688" t="s">
        <v>11412</v>
      </c>
      <c r="P9688" t="s">
        <v>78875</v>
      </c>
      <c r="Q9688" t="s">
        <v>78876</v>
      </c>
      <c r="R9688" t="str">
        <f t="shared" si="302"/>
        <v>寿光</v>
      </c>
      <c r="S9688" t="str">
        <f t="shared" si="303"/>
        <v>0118</v>
      </c>
    </row>
    <row r="9689" spans="1:19">
      <c r="A9689" t="s">
        <v>78877</v>
      </c>
      <c r="B9689" s="31" t="s">
        <v>78878</v>
      </c>
      <c r="C9689" t="s">
        <v>49</v>
      </c>
      <c r="D9689" t="s">
        <v>78879</v>
      </c>
      <c r="E9689" t="s">
        <v>78880</v>
      </c>
      <c r="F9689" t="s">
        <v>78881</v>
      </c>
      <c r="G9689" t="s">
        <v>78882</v>
      </c>
      <c r="H9689" t="s">
        <v>78883</v>
      </c>
      <c r="I9689" t="s">
        <v>12844</v>
      </c>
      <c r="J9689" t="s">
        <v>5067</v>
      </c>
      <c r="K9689" t="s">
        <v>5068</v>
      </c>
      <c r="L9689" t="s">
        <v>123</v>
      </c>
      <c r="M9689" t="s">
        <v>4932</v>
      </c>
      <c r="N9689" t="s">
        <v>6601</v>
      </c>
      <c r="O9689" t="s">
        <v>5070</v>
      </c>
      <c r="P9689" t="s">
        <v>78884</v>
      </c>
      <c r="Q9689" t="s">
        <v>75044</v>
      </c>
      <c r="R9689" t="str">
        <f t="shared" si="302"/>
        <v>诸城</v>
      </c>
      <c r="S9689" t="str">
        <f t="shared" si="303"/>
        <v>0118</v>
      </c>
    </row>
    <row r="9690" spans="1:19">
      <c r="A9690" t="s">
        <v>78885</v>
      </c>
      <c r="B9690" s="31" t="s">
        <v>78886</v>
      </c>
      <c r="C9690" t="s">
        <v>49</v>
      </c>
      <c r="D9690" t="s">
        <v>78887</v>
      </c>
      <c r="E9690" t="s">
        <v>75048</v>
      </c>
      <c r="F9690" t="s">
        <v>78888</v>
      </c>
      <c r="G9690" t="s">
        <v>78889</v>
      </c>
      <c r="H9690" t="s">
        <v>78890</v>
      </c>
      <c r="I9690" t="s">
        <v>12119</v>
      </c>
      <c r="J9690" t="s">
        <v>6423</v>
      </c>
      <c r="K9690" t="s">
        <v>6424</v>
      </c>
      <c r="L9690" t="s">
        <v>60</v>
      </c>
      <c r="M9690" t="s">
        <v>5511</v>
      </c>
      <c r="N9690" t="s">
        <v>5056</v>
      </c>
      <c r="O9690" t="s">
        <v>6425</v>
      </c>
      <c r="P9690" t="s">
        <v>78891</v>
      </c>
      <c r="Q9690" t="s">
        <v>78892</v>
      </c>
      <c r="R9690" t="str">
        <f t="shared" si="302"/>
        <v>奎文</v>
      </c>
      <c r="S9690" t="str">
        <f t="shared" si="303"/>
        <v>0118</v>
      </c>
    </row>
    <row r="9691" spans="1:19">
      <c r="A9691" t="s">
        <v>78893</v>
      </c>
      <c r="B9691" s="31" t="s">
        <v>78894</v>
      </c>
      <c r="C9691" t="s">
        <v>49</v>
      </c>
      <c r="D9691" t="s">
        <v>78895</v>
      </c>
      <c r="E9691" t="s">
        <v>75040</v>
      </c>
      <c r="F9691" t="s">
        <v>78896</v>
      </c>
      <c r="G9691" t="s">
        <v>78897</v>
      </c>
      <c r="H9691" t="s">
        <v>78898</v>
      </c>
      <c r="I9691" t="s">
        <v>4785</v>
      </c>
      <c r="J9691" t="s">
        <v>7502</v>
      </c>
      <c r="K9691" t="s">
        <v>7503</v>
      </c>
      <c r="L9691" t="s">
        <v>237</v>
      </c>
      <c r="M9691" t="s">
        <v>4971</v>
      </c>
      <c r="N9691" t="s">
        <v>4856</v>
      </c>
      <c r="O9691" t="s">
        <v>7505</v>
      </c>
      <c r="P9691" t="s">
        <v>78899</v>
      </c>
      <c r="Q9691" t="s">
        <v>75044</v>
      </c>
      <c r="R9691" t="str">
        <f t="shared" si="302"/>
        <v>潍城</v>
      </c>
      <c r="S9691" t="str">
        <f t="shared" si="303"/>
        <v>0118</v>
      </c>
    </row>
    <row r="9692" spans="1:19">
      <c r="A9692" t="s">
        <v>78900</v>
      </c>
      <c r="B9692" s="31" t="s">
        <v>78901</v>
      </c>
      <c r="C9692" t="s">
        <v>49</v>
      </c>
      <c r="D9692" t="s">
        <v>78902</v>
      </c>
      <c r="E9692" t="s">
        <v>75040</v>
      </c>
      <c r="F9692" t="s">
        <v>78903</v>
      </c>
      <c r="G9692" t="s">
        <v>78904</v>
      </c>
      <c r="H9692" t="s">
        <v>78905</v>
      </c>
      <c r="I9692" t="s">
        <v>4813</v>
      </c>
      <c r="J9692" t="s">
        <v>5789</v>
      </c>
      <c r="K9692" t="s">
        <v>5790</v>
      </c>
      <c r="L9692" t="s">
        <v>1136</v>
      </c>
      <c r="M9692" t="s">
        <v>5791</v>
      </c>
      <c r="N9692" t="s">
        <v>4789</v>
      </c>
      <c r="O9692" t="s">
        <v>5792</v>
      </c>
      <c r="P9692" t="s">
        <v>78906</v>
      </c>
      <c r="Q9692" t="s">
        <v>78907</v>
      </c>
      <c r="R9692" t="str">
        <f t="shared" si="302"/>
        <v>昌乐</v>
      </c>
      <c r="S9692" t="str">
        <f t="shared" si="303"/>
        <v>0118</v>
      </c>
    </row>
    <row r="9693" spans="1:19">
      <c r="A9693" t="s">
        <v>78908</v>
      </c>
      <c r="B9693" s="31" t="s">
        <v>78909</v>
      </c>
      <c r="C9693" t="s">
        <v>49</v>
      </c>
      <c r="D9693" t="s">
        <v>78910</v>
      </c>
      <c r="E9693" t="s">
        <v>75048</v>
      </c>
      <c r="F9693" t="s">
        <v>78911</v>
      </c>
      <c r="G9693" t="s">
        <v>78912</v>
      </c>
      <c r="H9693" t="s">
        <v>78913</v>
      </c>
      <c r="I9693" t="s">
        <v>12119</v>
      </c>
      <c r="J9693" t="s">
        <v>72052</v>
      </c>
      <c r="K9693" t="s">
        <v>72053</v>
      </c>
      <c r="L9693" t="s">
        <v>114</v>
      </c>
      <c r="M9693" t="s">
        <v>5486</v>
      </c>
      <c r="N9693" t="s">
        <v>5421</v>
      </c>
      <c r="O9693" t="s">
        <v>72054</v>
      </c>
      <c r="P9693" t="s">
        <v>78914</v>
      </c>
      <c r="Q9693" t="s">
        <v>78915</v>
      </c>
      <c r="R9693" t="str">
        <f t="shared" si="302"/>
        <v>高密</v>
      </c>
      <c r="S9693" t="str">
        <f t="shared" si="303"/>
        <v>0118</v>
      </c>
    </row>
    <row r="9694" spans="1:19">
      <c r="A9694" t="s">
        <v>78916</v>
      </c>
      <c r="B9694" s="31" t="s">
        <v>78917</v>
      </c>
      <c r="C9694" t="s">
        <v>49</v>
      </c>
      <c r="D9694" t="s">
        <v>78918</v>
      </c>
      <c r="E9694" t="s">
        <v>75040</v>
      </c>
      <c r="F9694" t="s">
        <v>78919</v>
      </c>
      <c r="G9694" t="s">
        <v>78920</v>
      </c>
      <c r="H9694" t="s">
        <v>78921</v>
      </c>
      <c r="I9694" t="s">
        <v>4813</v>
      </c>
      <c r="J9694" t="s">
        <v>6193</v>
      </c>
      <c r="K9694" t="s">
        <v>6194</v>
      </c>
      <c r="L9694" t="s">
        <v>105</v>
      </c>
      <c r="M9694" t="s">
        <v>6195</v>
      </c>
      <c r="N9694" t="s">
        <v>4892</v>
      </c>
      <c r="O9694" t="s">
        <v>6196</v>
      </c>
      <c r="P9694" t="s">
        <v>78922</v>
      </c>
      <c r="Q9694" t="s">
        <v>75044</v>
      </c>
      <c r="R9694" t="str">
        <f t="shared" si="302"/>
        <v>寿光</v>
      </c>
      <c r="S9694" t="str">
        <f t="shared" si="303"/>
        <v>0118</v>
      </c>
    </row>
    <row r="9695" spans="1:19">
      <c r="A9695" t="s">
        <v>78923</v>
      </c>
      <c r="B9695" s="31" t="s">
        <v>78924</v>
      </c>
      <c r="C9695" t="s">
        <v>49</v>
      </c>
      <c r="D9695" t="s">
        <v>78925</v>
      </c>
      <c r="E9695" t="s">
        <v>78926</v>
      </c>
      <c r="F9695" t="s">
        <v>78927</v>
      </c>
      <c r="G9695" t="s">
        <v>78928</v>
      </c>
      <c r="H9695" t="s">
        <v>78929</v>
      </c>
      <c r="I9695" t="s">
        <v>4955</v>
      </c>
      <c r="J9695" t="s">
        <v>5122</v>
      </c>
      <c r="K9695" t="s">
        <v>5123</v>
      </c>
      <c r="L9695" t="s">
        <v>75044</v>
      </c>
      <c r="M9695" t="s">
        <v>75044</v>
      </c>
      <c r="N9695" t="s">
        <v>4959</v>
      </c>
      <c r="O9695" t="s">
        <v>5124</v>
      </c>
      <c r="P9695" t="s">
        <v>75044</v>
      </c>
      <c r="Q9695" t="s">
        <v>75044</v>
      </c>
      <c r="R9695" t="str">
        <f t="shared" si="302"/>
        <v/>
      </c>
      <c r="S9695" t="str">
        <f t="shared" si="303"/>
        <v>0118</v>
      </c>
    </row>
    <row r="9696" spans="1:19">
      <c r="A9696" t="s">
        <v>78930</v>
      </c>
      <c r="B9696" s="31" t="s">
        <v>78931</v>
      </c>
      <c r="C9696" t="s">
        <v>49</v>
      </c>
      <c r="D9696" t="s">
        <v>78932</v>
      </c>
      <c r="E9696" t="s">
        <v>75048</v>
      </c>
      <c r="F9696" t="s">
        <v>78933</v>
      </c>
      <c r="G9696" t="s">
        <v>78934</v>
      </c>
      <c r="H9696" t="s">
        <v>78935</v>
      </c>
      <c r="I9696" t="s">
        <v>12757</v>
      </c>
      <c r="J9696" t="s">
        <v>14048</v>
      </c>
      <c r="K9696" t="s">
        <v>14049</v>
      </c>
      <c r="L9696" t="s">
        <v>60</v>
      </c>
      <c r="M9696" t="s">
        <v>4904</v>
      </c>
      <c r="N9696" t="s">
        <v>5296</v>
      </c>
      <c r="O9696" t="s">
        <v>14050</v>
      </c>
      <c r="P9696" t="s">
        <v>78936</v>
      </c>
      <c r="Q9696" t="s">
        <v>75044</v>
      </c>
      <c r="R9696" t="str">
        <f t="shared" si="302"/>
        <v>奎文</v>
      </c>
      <c r="S9696" t="str">
        <f t="shared" si="303"/>
        <v>0118</v>
      </c>
    </row>
    <row r="9697" spans="1:19">
      <c r="A9697" t="s">
        <v>78937</v>
      </c>
      <c r="B9697" s="31" t="s">
        <v>78938</v>
      </c>
      <c r="C9697" t="s">
        <v>49</v>
      </c>
      <c r="D9697" t="s">
        <v>78939</v>
      </c>
      <c r="E9697" t="s">
        <v>75040</v>
      </c>
      <c r="F9697" t="s">
        <v>78940</v>
      </c>
      <c r="G9697" t="s">
        <v>78941</v>
      </c>
      <c r="H9697" t="s">
        <v>78942</v>
      </c>
      <c r="I9697" t="s">
        <v>4852</v>
      </c>
      <c r="J9697" t="s">
        <v>12419</v>
      </c>
      <c r="K9697" t="s">
        <v>12420</v>
      </c>
      <c r="L9697" t="s">
        <v>77</v>
      </c>
      <c r="M9697" t="s">
        <v>5733</v>
      </c>
      <c r="N9697" t="s">
        <v>6985</v>
      </c>
      <c r="O9697" t="s">
        <v>12421</v>
      </c>
      <c r="P9697" t="s">
        <v>78943</v>
      </c>
      <c r="Q9697" t="s">
        <v>78944</v>
      </c>
      <c r="R9697" t="str">
        <f t="shared" si="302"/>
        <v>临朐</v>
      </c>
      <c r="S9697" t="str">
        <f t="shared" si="303"/>
        <v>0118</v>
      </c>
    </row>
    <row r="9698" spans="1:19">
      <c r="A9698" t="s">
        <v>78945</v>
      </c>
      <c r="B9698" s="31" t="s">
        <v>78946</v>
      </c>
      <c r="C9698" t="s">
        <v>49</v>
      </c>
      <c r="D9698" t="s">
        <v>78947</v>
      </c>
      <c r="E9698" t="s">
        <v>75040</v>
      </c>
      <c r="F9698" t="s">
        <v>78948</v>
      </c>
      <c r="G9698" t="s">
        <v>78949</v>
      </c>
      <c r="H9698" t="s">
        <v>78950</v>
      </c>
      <c r="I9698" t="s">
        <v>4813</v>
      </c>
      <c r="J9698" t="s">
        <v>10316</v>
      </c>
      <c r="K9698" t="s">
        <v>10317</v>
      </c>
      <c r="L9698" t="s">
        <v>262</v>
      </c>
      <c r="M9698" t="s">
        <v>10318</v>
      </c>
      <c r="N9698" t="s">
        <v>4905</v>
      </c>
      <c r="O9698" t="s">
        <v>10319</v>
      </c>
      <c r="P9698" t="s">
        <v>77137</v>
      </c>
      <c r="Q9698" t="s">
        <v>78951</v>
      </c>
      <c r="R9698" t="str">
        <f t="shared" si="302"/>
        <v>寒亭</v>
      </c>
      <c r="S9698" t="str">
        <f t="shared" si="303"/>
        <v>0118</v>
      </c>
    </row>
    <row r="9699" spans="1:19">
      <c r="A9699" t="s">
        <v>78952</v>
      </c>
      <c r="B9699" s="31" t="s">
        <v>78953</v>
      </c>
      <c r="C9699" t="s">
        <v>49</v>
      </c>
      <c r="D9699" t="s">
        <v>78954</v>
      </c>
      <c r="E9699" t="s">
        <v>75040</v>
      </c>
      <c r="F9699" t="s">
        <v>78955</v>
      </c>
      <c r="G9699" t="s">
        <v>78956</v>
      </c>
      <c r="H9699" t="s">
        <v>78957</v>
      </c>
      <c r="I9699" t="s">
        <v>4852</v>
      </c>
      <c r="J9699" t="s">
        <v>7929</v>
      </c>
      <c r="K9699" t="s">
        <v>7930</v>
      </c>
      <c r="L9699" t="s">
        <v>114</v>
      </c>
      <c r="M9699" t="s">
        <v>7931</v>
      </c>
      <c r="N9699" t="s">
        <v>5069</v>
      </c>
      <c r="O9699" t="s">
        <v>7932</v>
      </c>
      <c r="P9699" t="s">
        <v>78958</v>
      </c>
      <c r="Q9699" t="s">
        <v>75044</v>
      </c>
      <c r="R9699" t="str">
        <f t="shared" si="302"/>
        <v>高密</v>
      </c>
      <c r="S9699" t="str">
        <f t="shared" si="303"/>
        <v>0118</v>
      </c>
    </row>
    <row r="9700" spans="1:19">
      <c r="A9700" t="s">
        <v>78959</v>
      </c>
      <c r="B9700" s="31" t="s">
        <v>78960</v>
      </c>
      <c r="C9700" t="s">
        <v>49</v>
      </c>
      <c r="D9700" t="s">
        <v>78961</v>
      </c>
      <c r="E9700" t="s">
        <v>75040</v>
      </c>
      <c r="F9700" t="s">
        <v>78962</v>
      </c>
      <c r="G9700" t="s">
        <v>78963</v>
      </c>
      <c r="H9700" t="s">
        <v>78964</v>
      </c>
      <c r="I9700" t="s">
        <v>5221</v>
      </c>
      <c r="J9700" t="s">
        <v>5462</v>
      </c>
      <c r="K9700" t="s">
        <v>5463</v>
      </c>
      <c r="L9700" t="s">
        <v>95</v>
      </c>
      <c r="M9700" t="s">
        <v>4844</v>
      </c>
      <c r="N9700" t="s">
        <v>5248</v>
      </c>
      <c r="O9700" t="s">
        <v>5464</v>
      </c>
      <c r="P9700" t="s">
        <v>78965</v>
      </c>
      <c r="Q9700" t="s">
        <v>78966</v>
      </c>
      <c r="R9700" t="str">
        <f t="shared" si="302"/>
        <v>安丘</v>
      </c>
      <c r="S9700" t="str">
        <f t="shared" si="303"/>
        <v>0118</v>
      </c>
    </row>
    <row r="9701" spans="1:19">
      <c r="A9701" t="s">
        <v>78967</v>
      </c>
      <c r="B9701" s="31" t="s">
        <v>78968</v>
      </c>
      <c r="C9701" t="s">
        <v>49</v>
      </c>
      <c r="D9701" t="s">
        <v>78969</v>
      </c>
      <c r="E9701" t="s">
        <v>75040</v>
      </c>
      <c r="F9701" t="s">
        <v>78970</v>
      </c>
      <c r="G9701" t="s">
        <v>78971</v>
      </c>
      <c r="H9701" t="s">
        <v>78972</v>
      </c>
      <c r="I9701" t="s">
        <v>4828</v>
      </c>
      <c r="J9701" t="s">
        <v>9181</v>
      </c>
      <c r="K9701" t="s">
        <v>9182</v>
      </c>
      <c r="L9701" t="s">
        <v>60</v>
      </c>
      <c r="M9701" t="s">
        <v>4774</v>
      </c>
      <c r="N9701" t="s">
        <v>4845</v>
      </c>
      <c r="O9701" t="s">
        <v>9183</v>
      </c>
      <c r="P9701" t="s">
        <v>78973</v>
      </c>
      <c r="Q9701" t="s">
        <v>75044</v>
      </c>
      <c r="R9701" t="str">
        <f t="shared" si="302"/>
        <v>奎文</v>
      </c>
      <c r="S9701" t="str">
        <f t="shared" si="303"/>
        <v>0118</v>
      </c>
    </row>
    <row r="9702" spans="1:19">
      <c r="A9702" t="s">
        <v>78974</v>
      </c>
      <c r="B9702" s="31" t="s">
        <v>78975</v>
      </c>
      <c r="C9702" t="s">
        <v>49</v>
      </c>
      <c r="D9702" t="s">
        <v>78976</v>
      </c>
      <c r="E9702" t="s">
        <v>75048</v>
      </c>
      <c r="F9702" t="s">
        <v>78977</v>
      </c>
      <c r="G9702" t="s">
        <v>78978</v>
      </c>
      <c r="H9702" t="s">
        <v>78921</v>
      </c>
      <c r="I9702" t="s">
        <v>12119</v>
      </c>
      <c r="J9702" t="s">
        <v>6528</v>
      </c>
      <c r="K9702" t="s">
        <v>6529</v>
      </c>
      <c r="L9702" t="s">
        <v>60</v>
      </c>
      <c r="M9702" t="s">
        <v>4774</v>
      </c>
      <c r="N9702" t="s">
        <v>4881</v>
      </c>
      <c r="O9702" t="s">
        <v>6531</v>
      </c>
      <c r="P9702" t="s">
        <v>78979</v>
      </c>
      <c r="Q9702" t="s">
        <v>78980</v>
      </c>
      <c r="R9702" t="str">
        <f t="shared" si="302"/>
        <v>奎文</v>
      </c>
      <c r="S9702" t="str">
        <f t="shared" si="303"/>
        <v>0118</v>
      </c>
    </row>
    <row r="9703" spans="1:19">
      <c r="A9703" t="s">
        <v>78981</v>
      </c>
      <c r="B9703" s="31" t="s">
        <v>78982</v>
      </c>
      <c r="C9703" t="s">
        <v>49</v>
      </c>
      <c r="D9703" t="s">
        <v>78983</v>
      </c>
      <c r="E9703" t="s">
        <v>75040</v>
      </c>
      <c r="F9703" t="s">
        <v>78984</v>
      </c>
      <c r="G9703" t="s">
        <v>78985</v>
      </c>
      <c r="H9703" t="s">
        <v>78986</v>
      </c>
      <c r="I9703" t="s">
        <v>4771</v>
      </c>
      <c r="J9703" t="s">
        <v>7278</v>
      </c>
      <c r="K9703" t="s">
        <v>7279</v>
      </c>
      <c r="L9703" t="s">
        <v>105</v>
      </c>
      <c r="M9703" t="s">
        <v>5089</v>
      </c>
      <c r="N9703" t="s">
        <v>4946</v>
      </c>
      <c r="O9703" t="s">
        <v>7280</v>
      </c>
      <c r="P9703" t="s">
        <v>78987</v>
      </c>
      <c r="Q9703" t="s">
        <v>78988</v>
      </c>
      <c r="R9703" t="str">
        <f t="shared" si="302"/>
        <v>寿光</v>
      </c>
      <c r="S9703" t="str">
        <f t="shared" si="303"/>
        <v>0118</v>
      </c>
    </row>
    <row r="9704" spans="1:19">
      <c r="A9704" t="s">
        <v>78989</v>
      </c>
      <c r="B9704" s="31" t="s">
        <v>78990</v>
      </c>
      <c r="C9704" t="s">
        <v>49</v>
      </c>
      <c r="D9704" t="s">
        <v>78991</v>
      </c>
      <c r="E9704" t="s">
        <v>78992</v>
      </c>
      <c r="F9704" t="s">
        <v>78993</v>
      </c>
      <c r="G9704" t="s">
        <v>78994</v>
      </c>
      <c r="H9704" t="s">
        <v>78995</v>
      </c>
      <c r="I9704" t="s">
        <v>4785</v>
      </c>
      <c r="J9704" t="s">
        <v>9795</v>
      </c>
      <c r="K9704" t="s">
        <v>9796</v>
      </c>
      <c r="L9704" t="s">
        <v>77</v>
      </c>
      <c r="M9704" t="s">
        <v>5295</v>
      </c>
      <c r="N9704" t="s">
        <v>75044</v>
      </c>
      <c r="O9704" t="s">
        <v>9797</v>
      </c>
      <c r="P9704" t="s">
        <v>78996</v>
      </c>
      <c r="Q9704" t="s">
        <v>75044</v>
      </c>
      <c r="R9704" t="str">
        <f t="shared" si="302"/>
        <v>临朐</v>
      </c>
      <c r="S9704" t="str">
        <f t="shared" si="303"/>
        <v>0118</v>
      </c>
    </row>
    <row r="9705" spans="1:19">
      <c r="A9705" t="s">
        <v>78997</v>
      </c>
      <c r="B9705" s="31" t="s">
        <v>78998</v>
      </c>
      <c r="C9705" t="s">
        <v>49</v>
      </c>
      <c r="D9705" t="s">
        <v>78999</v>
      </c>
      <c r="E9705" t="s">
        <v>79000</v>
      </c>
      <c r="F9705" t="s">
        <v>79001</v>
      </c>
      <c r="G9705" t="s">
        <v>79002</v>
      </c>
      <c r="H9705" t="s">
        <v>79003</v>
      </c>
      <c r="I9705" t="s">
        <v>12119</v>
      </c>
      <c r="J9705" t="s">
        <v>5636</v>
      </c>
      <c r="K9705" t="s">
        <v>5637</v>
      </c>
      <c r="L9705" t="s">
        <v>105</v>
      </c>
      <c r="M9705" t="s">
        <v>5638</v>
      </c>
      <c r="N9705" t="s">
        <v>5030</v>
      </c>
      <c r="O9705" t="s">
        <v>5639</v>
      </c>
      <c r="P9705" t="s">
        <v>79004</v>
      </c>
      <c r="Q9705" t="s">
        <v>75044</v>
      </c>
      <c r="R9705" t="str">
        <f t="shared" si="302"/>
        <v>寿光</v>
      </c>
      <c r="S9705" t="str">
        <f t="shared" si="303"/>
        <v>0118</v>
      </c>
    </row>
    <row r="9706" spans="1:19">
      <c r="A9706" t="s">
        <v>79005</v>
      </c>
      <c r="B9706" s="31" t="s">
        <v>79006</v>
      </c>
      <c r="C9706" t="s">
        <v>49</v>
      </c>
      <c r="D9706" t="s">
        <v>79007</v>
      </c>
      <c r="E9706" t="s">
        <v>75048</v>
      </c>
      <c r="F9706" t="s">
        <v>79008</v>
      </c>
      <c r="G9706" t="s">
        <v>79009</v>
      </c>
      <c r="H9706" t="s">
        <v>79010</v>
      </c>
      <c r="I9706" t="s">
        <v>12119</v>
      </c>
      <c r="J9706" t="s">
        <v>7556</v>
      </c>
      <c r="K9706" t="s">
        <v>7557</v>
      </c>
      <c r="L9706" t="s">
        <v>237</v>
      </c>
      <c r="M9706" t="s">
        <v>4971</v>
      </c>
      <c r="N9706" t="s">
        <v>7558</v>
      </c>
      <c r="O9706" t="s">
        <v>7559</v>
      </c>
      <c r="P9706" t="s">
        <v>79011</v>
      </c>
      <c r="Q9706" t="s">
        <v>79012</v>
      </c>
      <c r="R9706" t="str">
        <f t="shared" si="302"/>
        <v>潍城</v>
      </c>
      <c r="S9706" t="str">
        <f t="shared" si="303"/>
        <v>0118</v>
      </c>
    </row>
    <row r="9707" spans="1:19">
      <c r="A9707" t="s">
        <v>79013</v>
      </c>
      <c r="B9707" s="31" t="s">
        <v>79014</v>
      </c>
      <c r="C9707" t="s">
        <v>49</v>
      </c>
      <c r="D9707" t="s">
        <v>79015</v>
      </c>
      <c r="E9707" t="s">
        <v>75040</v>
      </c>
      <c r="F9707" t="s">
        <v>79016</v>
      </c>
      <c r="G9707" t="s">
        <v>79017</v>
      </c>
      <c r="H9707" t="s">
        <v>79018</v>
      </c>
      <c r="I9707" t="s">
        <v>4852</v>
      </c>
      <c r="J9707" t="s">
        <v>7456</v>
      </c>
      <c r="K9707" t="s">
        <v>7457</v>
      </c>
      <c r="L9707" t="s">
        <v>114</v>
      </c>
      <c r="M9707" t="s">
        <v>7458</v>
      </c>
      <c r="N9707" t="s">
        <v>5801</v>
      </c>
      <c r="O9707" t="s">
        <v>7459</v>
      </c>
      <c r="P9707" t="s">
        <v>79019</v>
      </c>
      <c r="Q9707" t="s">
        <v>79020</v>
      </c>
      <c r="R9707" t="str">
        <f t="shared" si="302"/>
        <v>高密</v>
      </c>
      <c r="S9707" t="str">
        <f t="shared" si="303"/>
        <v>0118</v>
      </c>
    </row>
    <row r="9708" spans="1:19">
      <c r="A9708" t="s">
        <v>79021</v>
      </c>
      <c r="B9708" s="31" t="s">
        <v>79018</v>
      </c>
      <c r="C9708" t="s">
        <v>49</v>
      </c>
      <c r="D9708" t="s">
        <v>79022</v>
      </c>
      <c r="E9708" t="s">
        <v>79023</v>
      </c>
      <c r="F9708" t="s">
        <v>79024</v>
      </c>
      <c r="G9708" t="s">
        <v>79025</v>
      </c>
      <c r="H9708" t="s">
        <v>79026</v>
      </c>
      <c r="I9708" t="s">
        <v>7308</v>
      </c>
      <c r="J9708" t="s">
        <v>5122</v>
      </c>
      <c r="K9708" t="s">
        <v>5123</v>
      </c>
      <c r="L9708" t="s">
        <v>75044</v>
      </c>
      <c r="M9708" t="s">
        <v>75044</v>
      </c>
      <c r="N9708" t="s">
        <v>16032</v>
      </c>
      <c r="O9708" t="s">
        <v>5124</v>
      </c>
      <c r="P9708" t="s">
        <v>75044</v>
      </c>
      <c r="Q9708" t="s">
        <v>75044</v>
      </c>
      <c r="R9708" t="str">
        <f t="shared" si="302"/>
        <v/>
      </c>
      <c r="S9708" t="str">
        <f t="shared" si="303"/>
        <v>0118</v>
      </c>
    </row>
    <row r="9709" spans="1:19">
      <c r="A9709" t="s">
        <v>79027</v>
      </c>
      <c r="B9709" s="31" t="s">
        <v>79028</v>
      </c>
      <c r="C9709" t="s">
        <v>49</v>
      </c>
      <c r="D9709" t="s">
        <v>79029</v>
      </c>
      <c r="E9709" t="s">
        <v>75040</v>
      </c>
      <c r="F9709" t="s">
        <v>79030</v>
      </c>
      <c r="G9709" t="s">
        <v>79031</v>
      </c>
      <c r="H9709" t="s">
        <v>79032</v>
      </c>
      <c r="I9709" t="s">
        <v>4828</v>
      </c>
      <c r="J9709" t="s">
        <v>37649</v>
      </c>
      <c r="K9709" t="s">
        <v>37650</v>
      </c>
      <c r="L9709" t="s">
        <v>123</v>
      </c>
      <c r="M9709" t="s">
        <v>5353</v>
      </c>
      <c r="N9709" t="s">
        <v>14116</v>
      </c>
      <c r="O9709" t="s">
        <v>37651</v>
      </c>
      <c r="P9709" t="s">
        <v>79033</v>
      </c>
      <c r="Q9709" t="s">
        <v>79034</v>
      </c>
      <c r="R9709" t="str">
        <f t="shared" si="302"/>
        <v>诸城</v>
      </c>
      <c r="S9709" t="str">
        <f t="shared" si="303"/>
        <v>0118</v>
      </c>
    </row>
    <row r="9710" spans="1:19">
      <c r="A9710" t="s">
        <v>79035</v>
      </c>
      <c r="B9710" s="31" t="s">
        <v>79036</v>
      </c>
      <c r="C9710" t="s">
        <v>49</v>
      </c>
      <c r="D9710" t="s">
        <v>79037</v>
      </c>
      <c r="E9710" t="s">
        <v>79038</v>
      </c>
      <c r="F9710" t="s">
        <v>79039</v>
      </c>
      <c r="G9710" t="s">
        <v>79040</v>
      </c>
      <c r="H9710" t="s">
        <v>79041</v>
      </c>
      <c r="I9710" t="s">
        <v>4785</v>
      </c>
      <c r="J9710" t="s">
        <v>9770</v>
      </c>
      <c r="K9710" t="s">
        <v>9771</v>
      </c>
      <c r="L9710" t="s">
        <v>237</v>
      </c>
      <c r="M9710" t="s">
        <v>4971</v>
      </c>
      <c r="N9710" t="s">
        <v>4892</v>
      </c>
      <c r="O9710" t="s">
        <v>9772</v>
      </c>
      <c r="P9710" t="s">
        <v>79042</v>
      </c>
      <c r="Q9710" t="s">
        <v>79043</v>
      </c>
      <c r="R9710" t="str">
        <f t="shared" si="302"/>
        <v>潍城</v>
      </c>
      <c r="S9710" t="str">
        <f t="shared" si="303"/>
        <v>0118</v>
      </c>
    </row>
    <row r="9711" spans="1:19">
      <c r="A9711" t="s">
        <v>79044</v>
      </c>
      <c r="B9711" s="31" t="s">
        <v>79045</v>
      </c>
      <c r="C9711" t="s">
        <v>49</v>
      </c>
      <c r="D9711" t="s">
        <v>79046</v>
      </c>
      <c r="E9711" t="s">
        <v>75048</v>
      </c>
      <c r="F9711" t="s">
        <v>79047</v>
      </c>
      <c r="G9711" t="s">
        <v>79048</v>
      </c>
      <c r="H9711" t="s">
        <v>79049</v>
      </c>
      <c r="I9711" t="s">
        <v>12844</v>
      </c>
      <c r="J9711" t="s">
        <v>6423</v>
      </c>
      <c r="K9711" t="s">
        <v>6424</v>
      </c>
      <c r="L9711" t="s">
        <v>60</v>
      </c>
      <c r="M9711" t="s">
        <v>5511</v>
      </c>
      <c r="N9711" t="s">
        <v>6243</v>
      </c>
      <c r="O9711" t="s">
        <v>6425</v>
      </c>
      <c r="P9711" t="s">
        <v>79050</v>
      </c>
      <c r="Q9711" t="s">
        <v>78892</v>
      </c>
      <c r="R9711" t="str">
        <f t="shared" si="302"/>
        <v>奎文</v>
      </c>
      <c r="S9711" t="str">
        <f t="shared" si="303"/>
        <v>0118</v>
      </c>
    </row>
    <row r="9712" spans="1:19">
      <c r="A9712" t="s">
        <v>79051</v>
      </c>
      <c r="B9712" s="31" t="s">
        <v>79052</v>
      </c>
      <c r="C9712" t="s">
        <v>49</v>
      </c>
      <c r="D9712" t="s">
        <v>79053</v>
      </c>
      <c r="E9712" t="s">
        <v>75040</v>
      </c>
      <c r="F9712" t="s">
        <v>79054</v>
      </c>
      <c r="G9712" t="s">
        <v>79055</v>
      </c>
      <c r="H9712" t="s">
        <v>79056</v>
      </c>
      <c r="I9712" t="s">
        <v>4828</v>
      </c>
      <c r="J9712" t="s">
        <v>8374</v>
      </c>
      <c r="K9712" t="s">
        <v>8375</v>
      </c>
      <c r="L9712" t="s">
        <v>95</v>
      </c>
      <c r="M9712" t="s">
        <v>5757</v>
      </c>
      <c r="N9712" t="s">
        <v>4789</v>
      </c>
      <c r="O9712" t="s">
        <v>8376</v>
      </c>
      <c r="P9712" t="s">
        <v>79057</v>
      </c>
      <c r="Q9712" t="s">
        <v>79058</v>
      </c>
      <c r="R9712" t="str">
        <f t="shared" si="302"/>
        <v>安丘</v>
      </c>
      <c r="S9712" t="str">
        <f t="shared" si="303"/>
        <v>0118</v>
      </c>
    </row>
    <row r="9713" spans="1:19">
      <c r="A9713" t="s">
        <v>79059</v>
      </c>
      <c r="B9713" s="31" t="s">
        <v>79060</v>
      </c>
      <c r="C9713" t="s">
        <v>49</v>
      </c>
      <c r="D9713" t="s">
        <v>79061</v>
      </c>
      <c r="E9713" t="s">
        <v>75040</v>
      </c>
      <c r="F9713" t="s">
        <v>79062</v>
      </c>
      <c r="G9713" t="s">
        <v>79063</v>
      </c>
      <c r="H9713" t="s">
        <v>79064</v>
      </c>
      <c r="I9713" t="s">
        <v>5541</v>
      </c>
      <c r="J9713" t="s">
        <v>7996</v>
      </c>
      <c r="K9713" t="s">
        <v>7997</v>
      </c>
      <c r="L9713" t="s">
        <v>237</v>
      </c>
      <c r="M9713" t="s">
        <v>4788</v>
      </c>
      <c r="N9713" t="s">
        <v>7768</v>
      </c>
      <c r="O9713" t="s">
        <v>7998</v>
      </c>
      <c r="P9713" t="s">
        <v>79065</v>
      </c>
      <c r="Q9713" t="s">
        <v>79066</v>
      </c>
      <c r="R9713" t="str">
        <f t="shared" si="302"/>
        <v>潍城</v>
      </c>
      <c r="S9713" t="str">
        <f t="shared" si="303"/>
        <v>0118</v>
      </c>
    </row>
    <row r="9714" spans="1:19">
      <c r="A9714" t="s">
        <v>79067</v>
      </c>
      <c r="B9714" s="31" t="s">
        <v>79068</v>
      </c>
      <c r="C9714" t="s">
        <v>49</v>
      </c>
      <c r="D9714" t="s">
        <v>79069</v>
      </c>
      <c r="E9714" t="s">
        <v>75040</v>
      </c>
      <c r="F9714" t="s">
        <v>79070</v>
      </c>
      <c r="G9714" t="s">
        <v>79071</v>
      </c>
      <c r="H9714" t="s">
        <v>79072</v>
      </c>
      <c r="I9714" t="s">
        <v>4852</v>
      </c>
      <c r="J9714" t="s">
        <v>5222</v>
      </c>
      <c r="K9714" t="s">
        <v>5223</v>
      </c>
      <c r="L9714" t="s">
        <v>105</v>
      </c>
      <c r="M9714" t="s">
        <v>5224</v>
      </c>
      <c r="N9714" t="s">
        <v>4789</v>
      </c>
      <c r="O9714" t="s">
        <v>5225</v>
      </c>
      <c r="P9714" t="s">
        <v>79073</v>
      </c>
      <c r="Q9714" t="s">
        <v>75044</v>
      </c>
      <c r="R9714" t="str">
        <f t="shared" si="302"/>
        <v>寿光</v>
      </c>
      <c r="S9714" t="str">
        <f t="shared" si="303"/>
        <v>0118</v>
      </c>
    </row>
    <row r="9715" spans="1:19">
      <c r="A9715" t="s">
        <v>79074</v>
      </c>
      <c r="B9715" s="31" t="s">
        <v>79075</v>
      </c>
      <c r="C9715" t="s">
        <v>49</v>
      </c>
      <c r="D9715" t="s">
        <v>79076</v>
      </c>
      <c r="E9715" t="s">
        <v>79077</v>
      </c>
      <c r="F9715" t="s">
        <v>79078</v>
      </c>
      <c r="G9715" t="s">
        <v>79079</v>
      </c>
      <c r="H9715" t="s">
        <v>79080</v>
      </c>
      <c r="I9715" t="s">
        <v>12119</v>
      </c>
      <c r="J9715" t="s">
        <v>6496</v>
      </c>
      <c r="K9715" t="s">
        <v>6497</v>
      </c>
      <c r="L9715" t="s">
        <v>123</v>
      </c>
      <c r="M9715" t="s">
        <v>4932</v>
      </c>
      <c r="N9715" t="s">
        <v>5487</v>
      </c>
      <c r="O9715" t="s">
        <v>6498</v>
      </c>
      <c r="P9715" t="s">
        <v>79081</v>
      </c>
      <c r="Q9715" t="s">
        <v>75044</v>
      </c>
      <c r="R9715" t="str">
        <f t="shared" si="302"/>
        <v>诸城</v>
      </c>
      <c r="S9715" t="str">
        <f t="shared" si="303"/>
        <v>0118</v>
      </c>
    </row>
    <row r="9716" spans="1:19">
      <c r="A9716" t="s">
        <v>79082</v>
      </c>
      <c r="B9716" s="31" t="s">
        <v>79083</v>
      </c>
      <c r="C9716" t="s">
        <v>49</v>
      </c>
      <c r="D9716" t="s">
        <v>79084</v>
      </c>
      <c r="E9716" t="s">
        <v>75040</v>
      </c>
      <c r="F9716" t="s">
        <v>79085</v>
      </c>
      <c r="G9716" t="s">
        <v>79086</v>
      </c>
      <c r="H9716" t="s">
        <v>79087</v>
      </c>
      <c r="I9716" t="s">
        <v>4785</v>
      </c>
      <c r="J9716" t="s">
        <v>5987</v>
      </c>
      <c r="K9716" t="s">
        <v>5988</v>
      </c>
      <c r="L9716" t="s">
        <v>95</v>
      </c>
      <c r="M9716" t="s">
        <v>5042</v>
      </c>
      <c r="N9716" t="s">
        <v>7504</v>
      </c>
      <c r="O9716" t="s">
        <v>5989</v>
      </c>
      <c r="P9716" t="s">
        <v>79088</v>
      </c>
      <c r="Q9716" t="s">
        <v>75044</v>
      </c>
      <c r="R9716" t="str">
        <f t="shared" si="302"/>
        <v>安丘</v>
      </c>
      <c r="S9716" t="str">
        <f t="shared" si="303"/>
        <v>0118</v>
      </c>
    </row>
    <row r="9717" spans="1:19">
      <c r="A9717" t="s">
        <v>79089</v>
      </c>
      <c r="B9717" s="31" t="s">
        <v>79090</v>
      </c>
      <c r="C9717" t="s">
        <v>49</v>
      </c>
      <c r="D9717" t="s">
        <v>79091</v>
      </c>
      <c r="E9717" t="s">
        <v>75048</v>
      </c>
      <c r="F9717" t="s">
        <v>79092</v>
      </c>
      <c r="G9717" t="s">
        <v>79093</v>
      </c>
      <c r="H9717" t="s">
        <v>79094</v>
      </c>
      <c r="I9717" t="s">
        <v>12119</v>
      </c>
      <c r="J9717" t="s">
        <v>5053</v>
      </c>
      <c r="K9717" t="s">
        <v>5054</v>
      </c>
      <c r="L9717" t="s">
        <v>95</v>
      </c>
      <c r="M9717" t="s">
        <v>5055</v>
      </c>
      <c r="N9717" t="s">
        <v>5056</v>
      </c>
      <c r="O9717" t="s">
        <v>5057</v>
      </c>
      <c r="P9717" t="s">
        <v>79095</v>
      </c>
      <c r="Q9717" t="s">
        <v>79096</v>
      </c>
      <c r="R9717" t="str">
        <f t="shared" si="302"/>
        <v>安丘</v>
      </c>
      <c r="S9717" t="str">
        <f t="shared" si="303"/>
        <v>0118</v>
      </c>
    </row>
    <row r="9718" spans="1:19">
      <c r="A9718" t="s">
        <v>79097</v>
      </c>
      <c r="B9718" s="31" t="s">
        <v>79098</v>
      </c>
      <c r="C9718" t="s">
        <v>49</v>
      </c>
      <c r="D9718" t="s">
        <v>79099</v>
      </c>
      <c r="E9718" t="s">
        <v>75040</v>
      </c>
      <c r="F9718" t="s">
        <v>79100</v>
      </c>
      <c r="G9718" t="s">
        <v>79101</v>
      </c>
      <c r="H9718" t="s">
        <v>79102</v>
      </c>
      <c r="I9718" t="s">
        <v>5407</v>
      </c>
      <c r="J9718" t="s">
        <v>9661</v>
      </c>
      <c r="K9718" t="s">
        <v>9662</v>
      </c>
      <c r="L9718" t="s">
        <v>105</v>
      </c>
      <c r="M9718" t="s">
        <v>5029</v>
      </c>
      <c r="N9718" t="s">
        <v>5211</v>
      </c>
      <c r="O9718" t="s">
        <v>9663</v>
      </c>
      <c r="P9718" t="s">
        <v>79103</v>
      </c>
      <c r="Q9718" t="s">
        <v>79104</v>
      </c>
      <c r="R9718" t="str">
        <f t="shared" si="302"/>
        <v>寿光</v>
      </c>
      <c r="S9718" t="str">
        <f t="shared" si="303"/>
        <v>0118</v>
      </c>
    </row>
    <row r="9719" spans="1:19">
      <c r="A9719" t="s">
        <v>79105</v>
      </c>
      <c r="B9719" s="31" t="s">
        <v>79106</v>
      </c>
      <c r="C9719" t="s">
        <v>49</v>
      </c>
      <c r="D9719" t="s">
        <v>79107</v>
      </c>
      <c r="E9719" t="s">
        <v>79108</v>
      </c>
      <c r="F9719" t="s">
        <v>79109</v>
      </c>
      <c r="G9719" t="s">
        <v>79110</v>
      </c>
      <c r="H9719" t="s">
        <v>79111</v>
      </c>
      <c r="I9719" t="s">
        <v>12119</v>
      </c>
      <c r="J9719" t="s">
        <v>8260</v>
      </c>
      <c r="K9719" t="s">
        <v>8261</v>
      </c>
      <c r="L9719" t="s">
        <v>95</v>
      </c>
      <c r="M9719" t="s">
        <v>5682</v>
      </c>
      <c r="N9719" t="s">
        <v>4845</v>
      </c>
      <c r="O9719" t="s">
        <v>8262</v>
      </c>
      <c r="P9719" t="s">
        <v>79112</v>
      </c>
      <c r="Q9719" t="s">
        <v>75044</v>
      </c>
      <c r="R9719" t="str">
        <f t="shared" si="302"/>
        <v>安丘</v>
      </c>
      <c r="S9719" t="str">
        <f t="shared" si="303"/>
        <v>0118</v>
      </c>
    </row>
    <row r="9720" spans="1:19">
      <c r="A9720" t="s">
        <v>79113</v>
      </c>
      <c r="B9720" s="31" t="s">
        <v>79114</v>
      </c>
      <c r="C9720" t="s">
        <v>49</v>
      </c>
      <c r="D9720" t="s">
        <v>79115</v>
      </c>
      <c r="E9720" t="s">
        <v>75040</v>
      </c>
      <c r="F9720" t="s">
        <v>79116</v>
      </c>
      <c r="G9720" t="s">
        <v>79117</v>
      </c>
      <c r="H9720" t="s">
        <v>79118</v>
      </c>
      <c r="I9720" t="s">
        <v>5560</v>
      </c>
      <c r="J9720" t="s">
        <v>12489</v>
      </c>
      <c r="K9720" t="s">
        <v>12490</v>
      </c>
      <c r="L9720" t="s">
        <v>60</v>
      </c>
      <c r="M9720" t="s">
        <v>5999</v>
      </c>
      <c r="N9720" t="s">
        <v>4856</v>
      </c>
      <c r="O9720" t="s">
        <v>12491</v>
      </c>
      <c r="P9720" t="s">
        <v>79119</v>
      </c>
      <c r="Q9720" t="s">
        <v>79120</v>
      </c>
      <c r="R9720" t="str">
        <f t="shared" si="302"/>
        <v>奎文</v>
      </c>
      <c r="S9720" t="str">
        <f t="shared" si="303"/>
        <v>0118</v>
      </c>
    </row>
    <row r="9721" spans="1:19">
      <c r="A9721" t="s">
        <v>79121</v>
      </c>
      <c r="B9721" s="31" t="s">
        <v>79122</v>
      </c>
      <c r="C9721" t="s">
        <v>49</v>
      </c>
      <c r="D9721" t="s">
        <v>79123</v>
      </c>
      <c r="E9721" t="s">
        <v>75040</v>
      </c>
      <c r="F9721" t="s">
        <v>79124</v>
      </c>
      <c r="G9721" t="s">
        <v>79125</v>
      </c>
      <c r="H9721" t="s">
        <v>79126</v>
      </c>
      <c r="I9721" t="s">
        <v>5560</v>
      </c>
      <c r="J9721" t="s">
        <v>50063</v>
      </c>
      <c r="K9721" t="s">
        <v>50064</v>
      </c>
      <c r="L9721" t="s">
        <v>60</v>
      </c>
      <c r="M9721" t="s">
        <v>5999</v>
      </c>
      <c r="N9721" t="s">
        <v>4972</v>
      </c>
      <c r="O9721" t="s">
        <v>50065</v>
      </c>
      <c r="P9721" t="s">
        <v>79127</v>
      </c>
      <c r="Q9721" t="s">
        <v>79128</v>
      </c>
      <c r="R9721" t="str">
        <f t="shared" si="302"/>
        <v>奎文</v>
      </c>
      <c r="S9721" t="str">
        <f t="shared" si="303"/>
        <v>0118</v>
      </c>
    </row>
    <row r="9722" spans="1:19">
      <c r="A9722" t="s">
        <v>79129</v>
      </c>
      <c r="B9722" s="31" t="s">
        <v>79130</v>
      </c>
      <c r="C9722" t="s">
        <v>49</v>
      </c>
      <c r="D9722" t="s">
        <v>79131</v>
      </c>
      <c r="E9722" t="s">
        <v>78640</v>
      </c>
      <c r="F9722" t="s">
        <v>79132</v>
      </c>
      <c r="G9722" t="s">
        <v>79133</v>
      </c>
      <c r="H9722" t="s">
        <v>79134</v>
      </c>
      <c r="I9722" t="s">
        <v>12119</v>
      </c>
      <c r="J9722" t="s">
        <v>5067</v>
      </c>
      <c r="K9722" t="s">
        <v>5068</v>
      </c>
      <c r="L9722" t="s">
        <v>123</v>
      </c>
      <c r="M9722" t="s">
        <v>4932</v>
      </c>
      <c r="N9722" t="s">
        <v>4869</v>
      </c>
      <c r="O9722" t="s">
        <v>5070</v>
      </c>
      <c r="P9722" t="s">
        <v>79135</v>
      </c>
      <c r="Q9722" t="s">
        <v>75044</v>
      </c>
      <c r="R9722" t="str">
        <f t="shared" si="302"/>
        <v>诸城</v>
      </c>
      <c r="S9722" t="str">
        <f t="shared" si="303"/>
        <v>0118</v>
      </c>
    </row>
    <row r="9723" spans="1:19">
      <c r="A9723" t="s">
        <v>79136</v>
      </c>
      <c r="B9723" s="31" t="s">
        <v>79137</v>
      </c>
      <c r="C9723" t="s">
        <v>49</v>
      </c>
      <c r="D9723" t="s">
        <v>79138</v>
      </c>
      <c r="E9723" t="s">
        <v>75380</v>
      </c>
      <c r="F9723" t="s">
        <v>79139</v>
      </c>
      <c r="G9723" t="s">
        <v>79140</v>
      </c>
      <c r="H9723" t="s">
        <v>79141</v>
      </c>
      <c r="I9723" t="s">
        <v>4852</v>
      </c>
      <c r="J9723" t="s">
        <v>25579</v>
      </c>
      <c r="K9723" t="s">
        <v>25580</v>
      </c>
      <c r="L9723" t="s">
        <v>105</v>
      </c>
      <c r="M9723" t="s">
        <v>5769</v>
      </c>
      <c r="N9723" t="s">
        <v>6152</v>
      </c>
      <c r="O9723" t="s">
        <v>25581</v>
      </c>
      <c r="P9723" t="s">
        <v>77896</v>
      </c>
      <c r="Q9723" t="s">
        <v>75044</v>
      </c>
      <c r="R9723" t="str">
        <f t="shared" si="302"/>
        <v>寿光</v>
      </c>
      <c r="S9723" t="str">
        <f t="shared" si="303"/>
        <v>0118</v>
      </c>
    </row>
    <row r="9724" spans="1:19">
      <c r="A9724" t="s">
        <v>79142</v>
      </c>
      <c r="B9724" s="31" t="s">
        <v>79143</v>
      </c>
      <c r="C9724" t="s">
        <v>49</v>
      </c>
      <c r="D9724" t="s">
        <v>79144</v>
      </c>
      <c r="E9724" t="s">
        <v>75040</v>
      </c>
      <c r="F9724" t="s">
        <v>79145</v>
      </c>
      <c r="G9724" t="s">
        <v>79146</v>
      </c>
      <c r="H9724" t="s">
        <v>79147</v>
      </c>
      <c r="I9724" t="s">
        <v>4852</v>
      </c>
      <c r="J9724" t="s">
        <v>6276</v>
      </c>
      <c r="K9724" t="s">
        <v>6277</v>
      </c>
      <c r="L9724" t="s">
        <v>50</v>
      </c>
      <c r="M9724" t="s">
        <v>5236</v>
      </c>
      <c r="N9724" t="s">
        <v>5017</v>
      </c>
      <c r="O9724" t="s">
        <v>6278</v>
      </c>
      <c r="P9724" t="s">
        <v>79148</v>
      </c>
      <c r="Q9724" t="s">
        <v>79149</v>
      </c>
      <c r="R9724" t="str">
        <f t="shared" si="302"/>
        <v>青州</v>
      </c>
      <c r="S9724" t="str">
        <f t="shared" si="303"/>
        <v>0118</v>
      </c>
    </row>
    <row r="9725" spans="1:19">
      <c r="A9725" t="s">
        <v>79150</v>
      </c>
      <c r="B9725" s="31" t="s">
        <v>79151</v>
      </c>
      <c r="C9725" t="s">
        <v>49</v>
      </c>
      <c r="D9725" t="s">
        <v>79152</v>
      </c>
      <c r="E9725" t="s">
        <v>75040</v>
      </c>
      <c r="F9725" t="s">
        <v>79153</v>
      </c>
      <c r="G9725" t="s">
        <v>79154</v>
      </c>
      <c r="H9725" t="s">
        <v>79155</v>
      </c>
      <c r="I9725" t="s">
        <v>4852</v>
      </c>
      <c r="J9725" t="s">
        <v>6053</v>
      </c>
      <c r="K9725" t="s">
        <v>6054</v>
      </c>
      <c r="L9725" t="s">
        <v>105</v>
      </c>
      <c r="M9725" t="s">
        <v>6055</v>
      </c>
      <c r="N9725" t="s">
        <v>5296</v>
      </c>
      <c r="O9725" t="s">
        <v>6056</v>
      </c>
      <c r="P9725" t="s">
        <v>78728</v>
      </c>
      <c r="Q9725" t="s">
        <v>75044</v>
      </c>
      <c r="R9725" t="str">
        <f t="shared" si="302"/>
        <v>寿光</v>
      </c>
      <c r="S9725" t="str">
        <f t="shared" si="303"/>
        <v>0118</v>
      </c>
    </row>
    <row r="9726" spans="1:19">
      <c r="A9726" t="s">
        <v>79156</v>
      </c>
      <c r="B9726" s="31" t="s">
        <v>79157</v>
      </c>
      <c r="C9726" t="s">
        <v>49</v>
      </c>
      <c r="D9726" t="s">
        <v>79158</v>
      </c>
      <c r="E9726" t="s">
        <v>75040</v>
      </c>
      <c r="F9726" t="s">
        <v>79159</v>
      </c>
      <c r="G9726" t="s">
        <v>79160</v>
      </c>
      <c r="H9726" t="s">
        <v>79161</v>
      </c>
      <c r="I9726" t="s">
        <v>4841</v>
      </c>
      <c r="J9726" t="s">
        <v>7278</v>
      </c>
      <c r="K9726" t="s">
        <v>7279</v>
      </c>
      <c r="L9726" t="s">
        <v>105</v>
      </c>
      <c r="M9726" t="s">
        <v>5089</v>
      </c>
      <c r="N9726" t="s">
        <v>5487</v>
      </c>
      <c r="O9726" t="s">
        <v>7280</v>
      </c>
      <c r="P9726" t="s">
        <v>79162</v>
      </c>
      <c r="Q9726" t="s">
        <v>79163</v>
      </c>
      <c r="R9726" t="str">
        <f t="shared" si="302"/>
        <v>寿光</v>
      </c>
      <c r="S9726" t="str">
        <f t="shared" si="303"/>
        <v>0118</v>
      </c>
    </row>
    <row r="9727" spans="1:19">
      <c r="A9727" t="s">
        <v>79164</v>
      </c>
      <c r="B9727" s="31" t="s">
        <v>79165</v>
      </c>
      <c r="C9727" t="s">
        <v>49</v>
      </c>
      <c r="D9727" t="s">
        <v>79166</v>
      </c>
      <c r="E9727" t="s">
        <v>79023</v>
      </c>
      <c r="F9727" t="s">
        <v>79167</v>
      </c>
      <c r="G9727" t="s">
        <v>79168</v>
      </c>
      <c r="H9727" t="s">
        <v>79169</v>
      </c>
      <c r="I9727" t="s">
        <v>4785</v>
      </c>
      <c r="J9727" t="s">
        <v>8364</v>
      </c>
      <c r="K9727" t="s">
        <v>8365</v>
      </c>
      <c r="L9727" t="s">
        <v>50</v>
      </c>
      <c r="M9727" t="s">
        <v>6701</v>
      </c>
      <c r="N9727" t="s">
        <v>4789</v>
      </c>
      <c r="O9727" t="s">
        <v>8366</v>
      </c>
      <c r="P9727" t="s">
        <v>79170</v>
      </c>
      <c r="Q9727" t="s">
        <v>75044</v>
      </c>
      <c r="R9727" t="str">
        <f t="shared" si="302"/>
        <v>青州</v>
      </c>
      <c r="S9727" t="str">
        <f t="shared" si="303"/>
        <v>0118</v>
      </c>
    </row>
    <row r="9728" spans="1:19">
      <c r="A9728" t="s">
        <v>79171</v>
      </c>
      <c r="B9728" s="31" t="s">
        <v>79172</v>
      </c>
      <c r="C9728" t="s">
        <v>49</v>
      </c>
      <c r="D9728" t="s">
        <v>79173</v>
      </c>
      <c r="E9728" t="s">
        <v>75048</v>
      </c>
      <c r="F9728" t="s">
        <v>79174</v>
      </c>
      <c r="G9728" t="s">
        <v>79175</v>
      </c>
      <c r="H9728" t="s">
        <v>79176</v>
      </c>
      <c r="I9728" t="s">
        <v>12500</v>
      </c>
      <c r="J9728" t="s">
        <v>11733</v>
      </c>
      <c r="K9728" t="s">
        <v>21171</v>
      </c>
      <c r="L9728" t="s">
        <v>50</v>
      </c>
      <c r="M9728" t="s">
        <v>5111</v>
      </c>
      <c r="N9728" t="s">
        <v>4892</v>
      </c>
      <c r="O9728" t="s">
        <v>21172</v>
      </c>
      <c r="P9728" t="s">
        <v>79177</v>
      </c>
      <c r="Q9728" t="s">
        <v>79178</v>
      </c>
      <c r="R9728" t="str">
        <f t="shared" si="302"/>
        <v>青州</v>
      </c>
      <c r="S9728" t="str">
        <f t="shared" si="303"/>
        <v>0118</v>
      </c>
    </row>
    <row r="9729" spans="1:19">
      <c r="A9729" t="s">
        <v>79179</v>
      </c>
      <c r="B9729" s="31" t="s">
        <v>79180</v>
      </c>
      <c r="C9729" t="s">
        <v>49</v>
      </c>
      <c r="D9729" t="s">
        <v>79181</v>
      </c>
      <c r="E9729" t="s">
        <v>75048</v>
      </c>
      <c r="F9729" t="s">
        <v>79182</v>
      </c>
      <c r="G9729" t="s">
        <v>79183</v>
      </c>
      <c r="H9729" t="s">
        <v>79184</v>
      </c>
      <c r="I9729" t="s">
        <v>12119</v>
      </c>
      <c r="J9729" t="s">
        <v>6378</v>
      </c>
      <c r="K9729" t="s">
        <v>6379</v>
      </c>
      <c r="L9729" t="s">
        <v>77</v>
      </c>
      <c r="M9729" t="s">
        <v>5733</v>
      </c>
      <c r="N9729" t="s">
        <v>5030</v>
      </c>
      <c r="O9729" t="s">
        <v>6380</v>
      </c>
      <c r="P9729" t="s">
        <v>79185</v>
      </c>
      <c r="Q9729" t="s">
        <v>79186</v>
      </c>
      <c r="R9729" t="str">
        <f t="shared" ref="R9729:R9792" si="304">IF(OR(LEFT(L9729,2)="高新"),"奎文",IF(LEFT(L9729,2)="峡山","坊子",IF(LEFT(L9729,2)="滨海","寒亭",LEFT(L9729,2))))</f>
        <v>临朐</v>
      </c>
      <c r="S9729" t="str">
        <f t="shared" ref="S9729:S9792" si="305">TEXT(B9729,"mmdd")</f>
        <v>0118</v>
      </c>
    </row>
    <row r="9730" spans="1:19">
      <c r="A9730" t="s">
        <v>79187</v>
      </c>
      <c r="B9730" s="31" t="s">
        <v>79188</v>
      </c>
      <c r="C9730" t="s">
        <v>49</v>
      </c>
      <c r="D9730" t="s">
        <v>79189</v>
      </c>
      <c r="E9730" t="s">
        <v>79038</v>
      </c>
      <c r="F9730" t="s">
        <v>79190</v>
      </c>
      <c r="G9730" t="s">
        <v>79191</v>
      </c>
      <c r="H9730" t="s">
        <v>79192</v>
      </c>
      <c r="I9730" t="s">
        <v>4828</v>
      </c>
      <c r="J9730" t="s">
        <v>33095</v>
      </c>
      <c r="K9730" t="s">
        <v>33096</v>
      </c>
      <c r="L9730" t="s">
        <v>50</v>
      </c>
      <c r="M9730" t="s">
        <v>6207</v>
      </c>
      <c r="N9730" t="s">
        <v>4919</v>
      </c>
      <c r="O9730" t="s">
        <v>33097</v>
      </c>
      <c r="P9730" t="s">
        <v>79193</v>
      </c>
      <c r="Q9730" t="s">
        <v>75044</v>
      </c>
      <c r="R9730" t="str">
        <f t="shared" si="304"/>
        <v>青州</v>
      </c>
      <c r="S9730" t="str">
        <f t="shared" si="305"/>
        <v>0118</v>
      </c>
    </row>
    <row r="9731" spans="1:19">
      <c r="A9731" t="s">
        <v>79194</v>
      </c>
      <c r="B9731" s="31" t="s">
        <v>79195</v>
      </c>
      <c r="C9731" t="s">
        <v>49</v>
      </c>
      <c r="D9731" t="s">
        <v>79196</v>
      </c>
      <c r="E9731" t="s">
        <v>79197</v>
      </c>
      <c r="F9731" t="s">
        <v>79198</v>
      </c>
      <c r="G9731" t="s">
        <v>79199</v>
      </c>
      <c r="H9731" t="s">
        <v>79200</v>
      </c>
      <c r="I9731" t="s">
        <v>5184</v>
      </c>
      <c r="J9731" t="s">
        <v>9472</v>
      </c>
      <c r="K9731" t="s">
        <v>9473</v>
      </c>
      <c r="L9731" t="s">
        <v>95</v>
      </c>
      <c r="M9731" t="s">
        <v>5757</v>
      </c>
      <c r="N9731" t="s">
        <v>8072</v>
      </c>
      <c r="O9731" t="s">
        <v>9474</v>
      </c>
      <c r="P9731" t="s">
        <v>79201</v>
      </c>
      <c r="Q9731" t="s">
        <v>79202</v>
      </c>
      <c r="R9731" t="str">
        <f t="shared" si="304"/>
        <v>安丘</v>
      </c>
      <c r="S9731" t="str">
        <f t="shared" si="305"/>
        <v>0118</v>
      </c>
    </row>
    <row r="9732" spans="1:19">
      <c r="A9732" t="s">
        <v>79203</v>
      </c>
      <c r="B9732" s="31" t="s">
        <v>79204</v>
      </c>
      <c r="C9732" t="s">
        <v>49</v>
      </c>
      <c r="D9732" t="s">
        <v>79205</v>
      </c>
      <c r="E9732" t="s">
        <v>79206</v>
      </c>
      <c r="F9732" t="s">
        <v>79207</v>
      </c>
      <c r="G9732" t="s">
        <v>79208</v>
      </c>
      <c r="H9732" t="s">
        <v>79209</v>
      </c>
      <c r="I9732" t="s">
        <v>5541</v>
      </c>
      <c r="J9732" t="s">
        <v>5208</v>
      </c>
      <c r="K9732" t="s">
        <v>5209</v>
      </c>
      <c r="L9732" t="s">
        <v>1136</v>
      </c>
      <c r="M9732" t="s">
        <v>5210</v>
      </c>
      <c r="N9732" t="s">
        <v>4789</v>
      </c>
      <c r="O9732" t="s">
        <v>5212</v>
      </c>
      <c r="P9732" t="s">
        <v>79210</v>
      </c>
      <c r="Q9732" t="s">
        <v>75044</v>
      </c>
      <c r="R9732" t="str">
        <f t="shared" si="304"/>
        <v>昌乐</v>
      </c>
      <c r="S9732" t="str">
        <f t="shared" si="305"/>
        <v>0118</v>
      </c>
    </row>
    <row r="9733" spans="1:19">
      <c r="A9733" t="s">
        <v>79211</v>
      </c>
      <c r="B9733" s="31" t="s">
        <v>79212</v>
      </c>
      <c r="C9733" t="s">
        <v>49</v>
      </c>
      <c r="D9733" t="s">
        <v>79213</v>
      </c>
      <c r="E9733" t="s">
        <v>75040</v>
      </c>
      <c r="F9733" t="s">
        <v>79214</v>
      </c>
      <c r="G9733" t="s">
        <v>79215</v>
      </c>
      <c r="H9733" t="s">
        <v>79216</v>
      </c>
      <c r="I9733" t="s">
        <v>4852</v>
      </c>
      <c r="J9733" t="s">
        <v>6150</v>
      </c>
      <c r="K9733" t="s">
        <v>6151</v>
      </c>
      <c r="L9733" t="s">
        <v>95</v>
      </c>
      <c r="M9733" t="s">
        <v>5709</v>
      </c>
      <c r="N9733" t="s">
        <v>4933</v>
      </c>
      <c r="O9733" t="s">
        <v>6153</v>
      </c>
      <c r="P9733" t="s">
        <v>79217</v>
      </c>
      <c r="Q9733" t="s">
        <v>79218</v>
      </c>
      <c r="R9733" t="str">
        <f t="shared" si="304"/>
        <v>安丘</v>
      </c>
      <c r="S9733" t="str">
        <f t="shared" si="305"/>
        <v>0118</v>
      </c>
    </row>
    <row r="9734" spans="1:19">
      <c r="A9734" t="s">
        <v>79219</v>
      </c>
      <c r="B9734" s="31" t="s">
        <v>79220</v>
      </c>
      <c r="C9734" t="s">
        <v>49</v>
      </c>
      <c r="D9734" t="s">
        <v>79221</v>
      </c>
      <c r="E9734" t="s">
        <v>75074</v>
      </c>
      <c r="F9734" t="s">
        <v>79222</v>
      </c>
      <c r="G9734" t="s">
        <v>79223</v>
      </c>
      <c r="H9734" t="s">
        <v>79224</v>
      </c>
      <c r="I9734" t="s">
        <v>5221</v>
      </c>
      <c r="J9734" t="s">
        <v>15246</v>
      </c>
      <c r="K9734" t="s">
        <v>15247</v>
      </c>
      <c r="L9734" t="s">
        <v>1136</v>
      </c>
      <c r="M9734" t="s">
        <v>5210</v>
      </c>
      <c r="N9734" t="s">
        <v>4946</v>
      </c>
      <c r="O9734" t="s">
        <v>15248</v>
      </c>
      <c r="P9734" t="s">
        <v>79225</v>
      </c>
      <c r="Q9734" t="s">
        <v>79226</v>
      </c>
      <c r="R9734" t="str">
        <f t="shared" si="304"/>
        <v>昌乐</v>
      </c>
      <c r="S9734" t="str">
        <f t="shared" si="305"/>
        <v>0118</v>
      </c>
    </row>
    <row r="9735" spans="1:19">
      <c r="A9735" t="s">
        <v>79227</v>
      </c>
      <c r="B9735" s="31" t="s">
        <v>79228</v>
      </c>
      <c r="C9735" t="s">
        <v>49</v>
      </c>
      <c r="D9735" t="s">
        <v>79229</v>
      </c>
      <c r="E9735" t="s">
        <v>75040</v>
      </c>
      <c r="F9735" t="s">
        <v>79230</v>
      </c>
      <c r="G9735" t="s">
        <v>79231</v>
      </c>
      <c r="H9735" t="s">
        <v>79232</v>
      </c>
      <c r="I9735" t="s">
        <v>5560</v>
      </c>
      <c r="J9735" t="s">
        <v>6423</v>
      </c>
      <c r="K9735" t="s">
        <v>6424</v>
      </c>
      <c r="L9735" t="s">
        <v>60</v>
      </c>
      <c r="M9735" t="s">
        <v>5511</v>
      </c>
      <c r="N9735" t="s">
        <v>5056</v>
      </c>
      <c r="O9735" t="s">
        <v>6425</v>
      </c>
      <c r="P9735" t="s">
        <v>79233</v>
      </c>
      <c r="Q9735" t="s">
        <v>79234</v>
      </c>
      <c r="R9735" t="str">
        <f t="shared" si="304"/>
        <v>奎文</v>
      </c>
      <c r="S9735" t="str">
        <f t="shared" si="305"/>
        <v>0118</v>
      </c>
    </row>
    <row r="9736" spans="1:19">
      <c r="A9736" t="s">
        <v>79235</v>
      </c>
      <c r="B9736" s="31" t="s">
        <v>79236</v>
      </c>
      <c r="C9736" t="s">
        <v>49</v>
      </c>
      <c r="D9736" t="s">
        <v>79237</v>
      </c>
      <c r="E9736" t="s">
        <v>75074</v>
      </c>
      <c r="F9736" t="s">
        <v>79238</v>
      </c>
      <c r="G9736" t="s">
        <v>79239</v>
      </c>
      <c r="H9736" t="s">
        <v>79240</v>
      </c>
      <c r="I9736" t="s">
        <v>5282</v>
      </c>
      <c r="J9736" t="s">
        <v>18758</v>
      </c>
      <c r="K9736" t="s">
        <v>18759</v>
      </c>
      <c r="L9736" t="s">
        <v>105</v>
      </c>
      <c r="M9736" t="s">
        <v>6055</v>
      </c>
      <c r="N9736" t="s">
        <v>4789</v>
      </c>
      <c r="O9736" t="s">
        <v>18760</v>
      </c>
      <c r="P9736" t="s">
        <v>79241</v>
      </c>
      <c r="Q9736" t="s">
        <v>79242</v>
      </c>
      <c r="R9736" t="str">
        <f t="shared" si="304"/>
        <v>寿光</v>
      </c>
      <c r="S9736" t="str">
        <f t="shared" si="305"/>
        <v>0118</v>
      </c>
    </row>
    <row r="9737" spans="1:19">
      <c r="A9737" t="s">
        <v>79243</v>
      </c>
      <c r="B9737" s="31" t="s">
        <v>79244</v>
      </c>
      <c r="C9737" t="s">
        <v>49</v>
      </c>
      <c r="D9737" t="s">
        <v>79245</v>
      </c>
      <c r="E9737" t="s">
        <v>75107</v>
      </c>
      <c r="F9737" t="s">
        <v>79246</v>
      </c>
      <c r="G9737" t="s">
        <v>79247</v>
      </c>
      <c r="H9737" t="s">
        <v>79248</v>
      </c>
      <c r="I9737" t="s">
        <v>12119</v>
      </c>
      <c r="J9737" t="s">
        <v>25579</v>
      </c>
      <c r="K9737" t="s">
        <v>25580</v>
      </c>
      <c r="L9737" t="s">
        <v>105</v>
      </c>
      <c r="M9737" t="s">
        <v>5769</v>
      </c>
      <c r="N9737" t="s">
        <v>5005</v>
      </c>
      <c r="O9737" t="s">
        <v>25581</v>
      </c>
      <c r="P9737" t="s">
        <v>79249</v>
      </c>
      <c r="Q9737" t="s">
        <v>79250</v>
      </c>
      <c r="R9737" t="str">
        <f t="shared" si="304"/>
        <v>寿光</v>
      </c>
      <c r="S9737" t="str">
        <f t="shared" si="305"/>
        <v>0118</v>
      </c>
    </row>
    <row r="9738" spans="1:19">
      <c r="A9738" t="s">
        <v>79251</v>
      </c>
      <c r="B9738" s="31" t="s">
        <v>79252</v>
      </c>
      <c r="C9738" t="s">
        <v>49</v>
      </c>
      <c r="D9738" t="s">
        <v>79253</v>
      </c>
      <c r="E9738" t="s">
        <v>79254</v>
      </c>
      <c r="F9738" t="s">
        <v>79255</v>
      </c>
      <c r="G9738" t="s">
        <v>79256</v>
      </c>
      <c r="H9738" t="s">
        <v>79257</v>
      </c>
      <c r="I9738" t="s">
        <v>5541</v>
      </c>
      <c r="J9738" t="s">
        <v>9438</v>
      </c>
      <c r="K9738" t="s">
        <v>9439</v>
      </c>
      <c r="L9738" t="s">
        <v>114</v>
      </c>
      <c r="M9738" t="s">
        <v>5486</v>
      </c>
      <c r="N9738" t="s">
        <v>4817</v>
      </c>
      <c r="O9738" t="s">
        <v>9440</v>
      </c>
      <c r="P9738" t="s">
        <v>79258</v>
      </c>
      <c r="Q9738" t="s">
        <v>75044</v>
      </c>
      <c r="R9738" t="str">
        <f t="shared" si="304"/>
        <v>高密</v>
      </c>
      <c r="S9738" t="str">
        <f t="shared" si="305"/>
        <v>0118</v>
      </c>
    </row>
    <row r="9739" spans="1:19">
      <c r="A9739" t="s">
        <v>79259</v>
      </c>
      <c r="B9739" s="31" t="s">
        <v>79260</v>
      </c>
      <c r="C9739" t="s">
        <v>49</v>
      </c>
      <c r="D9739" t="s">
        <v>79261</v>
      </c>
      <c r="E9739" t="s">
        <v>75074</v>
      </c>
      <c r="F9739" t="s">
        <v>79262</v>
      </c>
      <c r="G9739" t="s">
        <v>79263</v>
      </c>
      <c r="H9739" t="s">
        <v>79264</v>
      </c>
      <c r="I9739" t="s">
        <v>4852</v>
      </c>
      <c r="J9739" t="s">
        <v>6020</v>
      </c>
      <c r="K9739" t="s">
        <v>6021</v>
      </c>
      <c r="L9739" t="s">
        <v>123</v>
      </c>
      <c r="M9739" t="s">
        <v>6022</v>
      </c>
      <c r="N9739" t="s">
        <v>5801</v>
      </c>
      <c r="O9739" t="s">
        <v>6023</v>
      </c>
      <c r="P9739" t="s">
        <v>79265</v>
      </c>
      <c r="Q9739" t="s">
        <v>75044</v>
      </c>
      <c r="R9739" t="str">
        <f t="shared" si="304"/>
        <v>诸城</v>
      </c>
      <c r="S9739" t="str">
        <f t="shared" si="305"/>
        <v>0118</v>
      </c>
    </row>
    <row r="9740" spans="1:19">
      <c r="A9740" t="s">
        <v>79266</v>
      </c>
      <c r="B9740" s="31" t="s">
        <v>79267</v>
      </c>
      <c r="C9740" t="s">
        <v>49</v>
      </c>
      <c r="D9740" t="s">
        <v>79268</v>
      </c>
      <c r="E9740" t="s">
        <v>75040</v>
      </c>
      <c r="F9740" t="s">
        <v>79269</v>
      </c>
      <c r="G9740" t="s">
        <v>79270</v>
      </c>
      <c r="H9740" t="s">
        <v>79271</v>
      </c>
      <c r="I9740" t="s">
        <v>4852</v>
      </c>
      <c r="J9740" t="s">
        <v>5316</v>
      </c>
      <c r="K9740" t="s">
        <v>5317</v>
      </c>
      <c r="L9740" t="s">
        <v>375</v>
      </c>
      <c r="M9740" t="s">
        <v>5318</v>
      </c>
      <c r="N9740" t="s">
        <v>6243</v>
      </c>
      <c r="O9740" t="s">
        <v>5319</v>
      </c>
      <c r="P9740" t="s">
        <v>79272</v>
      </c>
      <c r="Q9740" t="s">
        <v>79273</v>
      </c>
      <c r="R9740" t="str">
        <f t="shared" si="304"/>
        <v>昌邑</v>
      </c>
      <c r="S9740" t="str">
        <f t="shared" si="305"/>
        <v>0118</v>
      </c>
    </row>
    <row r="9741" spans="1:19">
      <c r="A9741" t="s">
        <v>79274</v>
      </c>
      <c r="B9741" s="31" t="s">
        <v>79275</v>
      </c>
      <c r="C9741" t="s">
        <v>49</v>
      </c>
      <c r="D9741" t="s">
        <v>79276</v>
      </c>
      <c r="E9741" t="s">
        <v>79277</v>
      </c>
      <c r="F9741" t="s">
        <v>79278</v>
      </c>
      <c r="G9741" t="s">
        <v>79279</v>
      </c>
      <c r="H9741" t="s">
        <v>79280</v>
      </c>
      <c r="I9741" t="s">
        <v>4852</v>
      </c>
      <c r="J9741" t="s">
        <v>7929</v>
      </c>
      <c r="K9741" t="s">
        <v>7930</v>
      </c>
      <c r="L9741" t="s">
        <v>114</v>
      </c>
      <c r="M9741" t="s">
        <v>7931</v>
      </c>
      <c r="N9741" t="s">
        <v>6985</v>
      </c>
      <c r="O9741" t="s">
        <v>7932</v>
      </c>
      <c r="P9741" t="s">
        <v>79281</v>
      </c>
      <c r="Q9741" t="s">
        <v>75044</v>
      </c>
      <c r="R9741" t="str">
        <f t="shared" si="304"/>
        <v>高密</v>
      </c>
      <c r="S9741" t="str">
        <f t="shared" si="305"/>
        <v>0118</v>
      </c>
    </row>
    <row r="9742" spans="1:19">
      <c r="A9742" t="s">
        <v>79282</v>
      </c>
      <c r="B9742" s="31" t="s">
        <v>79283</v>
      </c>
      <c r="C9742" t="s">
        <v>49</v>
      </c>
      <c r="D9742" t="s">
        <v>79284</v>
      </c>
      <c r="E9742" t="s">
        <v>79285</v>
      </c>
      <c r="F9742" t="s">
        <v>79286</v>
      </c>
      <c r="G9742" t="s">
        <v>79287</v>
      </c>
      <c r="H9742" t="s">
        <v>79288</v>
      </c>
      <c r="I9742" t="s">
        <v>4852</v>
      </c>
      <c r="J9742" t="s">
        <v>15948</v>
      </c>
      <c r="K9742" t="s">
        <v>15949</v>
      </c>
      <c r="L9742" t="s">
        <v>148</v>
      </c>
      <c r="M9742" t="s">
        <v>6391</v>
      </c>
      <c r="N9742" t="s">
        <v>6152</v>
      </c>
      <c r="O9742" t="s">
        <v>15950</v>
      </c>
      <c r="P9742" t="s">
        <v>79289</v>
      </c>
      <c r="Q9742" t="s">
        <v>79290</v>
      </c>
      <c r="R9742" t="str">
        <f t="shared" si="304"/>
        <v>寒亭</v>
      </c>
      <c r="S9742" t="str">
        <f t="shared" si="305"/>
        <v>0118</v>
      </c>
    </row>
    <row r="9743" spans="1:19">
      <c r="A9743" t="s">
        <v>79291</v>
      </c>
      <c r="B9743" s="31" t="s">
        <v>79292</v>
      </c>
      <c r="C9743" t="s">
        <v>49</v>
      </c>
      <c r="D9743" t="s">
        <v>79293</v>
      </c>
      <c r="E9743" t="s">
        <v>79294</v>
      </c>
      <c r="F9743" t="s">
        <v>79295</v>
      </c>
      <c r="G9743" t="s">
        <v>79296</v>
      </c>
      <c r="H9743" t="s">
        <v>79297</v>
      </c>
      <c r="I9743" t="s">
        <v>12119</v>
      </c>
      <c r="J9743" t="s">
        <v>5509</v>
      </c>
      <c r="K9743" t="s">
        <v>5510</v>
      </c>
      <c r="L9743" t="s">
        <v>60</v>
      </c>
      <c r="M9743" t="s">
        <v>5511</v>
      </c>
      <c r="N9743" t="s">
        <v>6243</v>
      </c>
      <c r="O9743" t="s">
        <v>5512</v>
      </c>
      <c r="P9743" t="s">
        <v>79298</v>
      </c>
      <c r="Q9743" t="s">
        <v>75044</v>
      </c>
      <c r="R9743" t="str">
        <f t="shared" si="304"/>
        <v>奎文</v>
      </c>
      <c r="S9743" t="str">
        <f t="shared" si="305"/>
        <v>0118</v>
      </c>
    </row>
    <row r="9744" spans="1:19">
      <c r="A9744" t="s">
        <v>79299</v>
      </c>
      <c r="B9744" s="31" t="s">
        <v>79300</v>
      </c>
      <c r="C9744" t="s">
        <v>49</v>
      </c>
      <c r="D9744" t="s">
        <v>79301</v>
      </c>
      <c r="E9744" t="s">
        <v>79302</v>
      </c>
      <c r="F9744" t="s">
        <v>79303</v>
      </c>
      <c r="G9744" t="s">
        <v>79304</v>
      </c>
      <c r="H9744" t="s">
        <v>79305</v>
      </c>
      <c r="I9744" t="s">
        <v>12119</v>
      </c>
      <c r="J9744" t="s">
        <v>12539</v>
      </c>
      <c r="K9744" t="s">
        <v>12540</v>
      </c>
      <c r="L9744" t="s">
        <v>123</v>
      </c>
      <c r="M9744" t="s">
        <v>4994</v>
      </c>
      <c r="N9744" t="s">
        <v>5112</v>
      </c>
      <c r="O9744" t="s">
        <v>12541</v>
      </c>
      <c r="P9744" t="s">
        <v>79306</v>
      </c>
      <c r="Q9744" t="s">
        <v>79307</v>
      </c>
      <c r="R9744" t="str">
        <f t="shared" si="304"/>
        <v>诸城</v>
      </c>
      <c r="S9744" t="str">
        <f t="shared" si="305"/>
        <v>0118</v>
      </c>
    </row>
    <row r="9745" spans="1:19">
      <c r="A9745" t="s">
        <v>4673</v>
      </c>
      <c r="B9745" s="31" t="s">
        <v>79308</v>
      </c>
      <c r="C9745" t="s">
        <v>49</v>
      </c>
      <c r="D9745" t="s">
        <v>79309</v>
      </c>
      <c r="E9745" t="s">
        <v>79302</v>
      </c>
      <c r="F9745" t="s">
        <v>79310</v>
      </c>
      <c r="G9745" t="s">
        <v>4671</v>
      </c>
      <c r="H9745" t="s">
        <v>79311</v>
      </c>
      <c r="I9745" t="s">
        <v>12119</v>
      </c>
      <c r="J9745" t="s">
        <v>8305</v>
      </c>
      <c r="K9745" t="s">
        <v>8306</v>
      </c>
      <c r="L9745" t="s">
        <v>60</v>
      </c>
      <c r="M9745" t="s">
        <v>5511</v>
      </c>
      <c r="N9745" t="s">
        <v>75044</v>
      </c>
      <c r="O9745" t="s">
        <v>8307</v>
      </c>
      <c r="P9745" t="s">
        <v>79312</v>
      </c>
      <c r="Q9745" t="s">
        <v>75044</v>
      </c>
      <c r="R9745" t="str">
        <f t="shared" si="304"/>
        <v>奎文</v>
      </c>
      <c r="S9745" t="str">
        <f t="shared" si="305"/>
        <v>0118</v>
      </c>
    </row>
    <row r="9746" spans="1:19">
      <c r="A9746" t="s">
        <v>4681</v>
      </c>
      <c r="B9746" s="31" t="s">
        <v>79275</v>
      </c>
      <c r="C9746" t="s">
        <v>49</v>
      </c>
      <c r="D9746" t="s">
        <v>79313</v>
      </c>
      <c r="E9746" t="s">
        <v>79277</v>
      </c>
      <c r="F9746" t="s">
        <v>79314</v>
      </c>
      <c r="G9746" t="s">
        <v>4679</v>
      </c>
      <c r="H9746" t="s">
        <v>79315</v>
      </c>
      <c r="I9746" t="s">
        <v>4785</v>
      </c>
      <c r="J9746" t="s">
        <v>25985</v>
      </c>
      <c r="K9746" t="s">
        <v>25986</v>
      </c>
      <c r="L9746" t="s">
        <v>77</v>
      </c>
      <c r="M9746" t="s">
        <v>16744</v>
      </c>
      <c r="N9746" t="s">
        <v>4789</v>
      </c>
      <c r="O9746" t="s">
        <v>25987</v>
      </c>
      <c r="P9746" t="s">
        <v>79316</v>
      </c>
      <c r="Q9746" t="s">
        <v>79317</v>
      </c>
      <c r="R9746" t="str">
        <f t="shared" si="304"/>
        <v>临朐</v>
      </c>
      <c r="S9746" t="str">
        <f t="shared" si="305"/>
        <v>0118</v>
      </c>
    </row>
    <row r="9747" spans="1:19">
      <c r="A9747" t="s">
        <v>79318</v>
      </c>
      <c r="B9747" s="31" t="s">
        <v>79319</v>
      </c>
      <c r="C9747" t="s">
        <v>49</v>
      </c>
      <c r="D9747" t="s">
        <v>79320</v>
      </c>
      <c r="E9747" t="s">
        <v>79285</v>
      </c>
      <c r="F9747" t="s">
        <v>79321</v>
      </c>
      <c r="G9747" t="s">
        <v>79322</v>
      </c>
      <c r="H9747" t="s">
        <v>79323</v>
      </c>
      <c r="I9747" t="s">
        <v>4828</v>
      </c>
      <c r="J9747" t="s">
        <v>19856</v>
      </c>
      <c r="K9747" t="s">
        <v>19857</v>
      </c>
      <c r="L9747" t="s">
        <v>50</v>
      </c>
      <c r="M9747" t="s">
        <v>6624</v>
      </c>
      <c r="N9747" t="s">
        <v>24122</v>
      </c>
      <c r="O9747" t="s">
        <v>19858</v>
      </c>
      <c r="P9747" t="s">
        <v>79324</v>
      </c>
      <c r="Q9747" t="s">
        <v>75044</v>
      </c>
      <c r="R9747" t="str">
        <f t="shared" si="304"/>
        <v>青州</v>
      </c>
      <c r="S9747" t="str">
        <f t="shared" si="305"/>
        <v>0118</v>
      </c>
    </row>
    <row r="9748" spans="1:19">
      <c r="A9748" t="s">
        <v>79325</v>
      </c>
      <c r="B9748" s="31" t="s">
        <v>79326</v>
      </c>
      <c r="C9748" t="s">
        <v>49</v>
      </c>
      <c r="D9748" t="s">
        <v>79327</v>
      </c>
      <c r="E9748" t="s">
        <v>79294</v>
      </c>
      <c r="F9748" t="s">
        <v>79328</v>
      </c>
      <c r="G9748" t="s">
        <v>79329</v>
      </c>
      <c r="H9748" t="s">
        <v>79330</v>
      </c>
      <c r="I9748" t="s">
        <v>12119</v>
      </c>
      <c r="J9748" t="s">
        <v>25579</v>
      </c>
      <c r="K9748" t="s">
        <v>25580</v>
      </c>
      <c r="L9748" t="s">
        <v>105</v>
      </c>
      <c r="M9748" t="s">
        <v>5769</v>
      </c>
      <c r="N9748" t="s">
        <v>5005</v>
      </c>
      <c r="O9748" t="s">
        <v>25581</v>
      </c>
      <c r="P9748" t="s">
        <v>79331</v>
      </c>
      <c r="Q9748" t="s">
        <v>79332</v>
      </c>
      <c r="R9748" t="str">
        <f t="shared" si="304"/>
        <v>寿光</v>
      </c>
      <c r="S9748" t="str">
        <f t="shared" si="305"/>
        <v>0118</v>
      </c>
    </row>
    <row r="9749" spans="1:19">
      <c r="A9749" t="s">
        <v>79333</v>
      </c>
      <c r="B9749" s="31" t="s">
        <v>79334</v>
      </c>
      <c r="C9749" t="s">
        <v>49</v>
      </c>
      <c r="D9749" t="s">
        <v>79335</v>
      </c>
      <c r="E9749" t="s">
        <v>75048</v>
      </c>
      <c r="F9749" t="s">
        <v>79336</v>
      </c>
      <c r="G9749" t="s">
        <v>79337</v>
      </c>
      <c r="H9749" t="s">
        <v>79338</v>
      </c>
      <c r="I9749" t="s">
        <v>12119</v>
      </c>
      <c r="J9749" t="s">
        <v>11849</v>
      </c>
      <c r="K9749" t="s">
        <v>11850</v>
      </c>
      <c r="L9749" t="s">
        <v>95</v>
      </c>
      <c r="M9749" t="s">
        <v>5709</v>
      </c>
      <c r="N9749" t="s">
        <v>75044</v>
      </c>
      <c r="O9749" t="s">
        <v>11851</v>
      </c>
      <c r="P9749" t="s">
        <v>75044</v>
      </c>
      <c r="Q9749" t="s">
        <v>75044</v>
      </c>
      <c r="R9749" t="str">
        <f t="shared" si="304"/>
        <v>安丘</v>
      </c>
      <c r="S9749" t="str">
        <f t="shared" si="305"/>
        <v>0118</v>
      </c>
    </row>
    <row r="9750" spans="1:19">
      <c r="A9750" t="s">
        <v>79339</v>
      </c>
      <c r="B9750" s="31" t="s">
        <v>79340</v>
      </c>
      <c r="C9750" t="s">
        <v>49</v>
      </c>
      <c r="D9750" t="s">
        <v>79341</v>
      </c>
      <c r="E9750" t="s">
        <v>79342</v>
      </c>
      <c r="F9750" t="s">
        <v>79343</v>
      </c>
      <c r="G9750" t="s">
        <v>79344</v>
      </c>
      <c r="H9750" t="s">
        <v>79345</v>
      </c>
      <c r="I9750" t="s">
        <v>4771</v>
      </c>
      <c r="J9750" t="s">
        <v>11218</v>
      </c>
      <c r="K9750" t="s">
        <v>11219</v>
      </c>
      <c r="L9750" t="s">
        <v>237</v>
      </c>
      <c r="M9750" t="s">
        <v>5247</v>
      </c>
      <c r="N9750" t="s">
        <v>4892</v>
      </c>
      <c r="O9750" t="s">
        <v>11220</v>
      </c>
      <c r="P9750" t="s">
        <v>79346</v>
      </c>
      <c r="Q9750" t="s">
        <v>79347</v>
      </c>
      <c r="R9750" t="str">
        <f t="shared" si="304"/>
        <v>潍城</v>
      </c>
      <c r="S9750" t="str">
        <f t="shared" si="305"/>
        <v>0118</v>
      </c>
    </row>
    <row r="9751" spans="1:19">
      <c r="A9751" t="s">
        <v>79348</v>
      </c>
      <c r="B9751" s="31" t="s">
        <v>79349</v>
      </c>
      <c r="C9751" t="s">
        <v>49</v>
      </c>
      <c r="D9751" t="s">
        <v>79350</v>
      </c>
      <c r="E9751" t="s">
        <v>79351</v>
      </c>
      <c r="F9751" t="s">
        <v>79352</v>
      </c>
      <c r="G9751" t="s">
        <v>79353</v>
      </c>
      <c r="H9751" t="s">
        <v>79354</v>
      </c>
      <c r="I9751" t="s">
        <v>5835</v>
      </c>
      <c r="J9751" t="s">
        <v>5810</v>
      </c>
      <c r="K9751" t="s">
        <v>5811</v>
      </c>
      <c r="L9751" t="s">
        <v>77</v>
      </c>
      <c r="M9751" t="s">
        <v>5812</v>
      </c>
      <c r="N9751" t="s">
        <v>17415</v>
      </c>
      <c r="O9751" t="s">
        <v>5813</v>
      </c>
      <c r="P9751" t="s">
        <v>79355</v>
      </c>
      <c r="Q9751" t="s">
        <v>79356</v>
      </c>
      <c r="R9751" t="str">
        <f t="shared" si="304"/>
        <v>临朐</v>
      </c>
      <c r="S9751" t="str">
        <f t="shared" si="305"/>
        <v>0118</v>
      </c>
    </row>
    <row r="9752" spans="1:19">
      <c r="A9752" t="s">
        <v>79357</v>
      </c>
      <c r="B9752" s="31" t="s">
        <v>79358</v>
      </c>
      <c r="C9752" t="s">
        <v>49</v>
      </c>
      <c r="D9752" t="s">
        <v>79359</v>
      </c>
      <c r="E9752" t="s">
        <v>75074</v>
      </c>
      <c r="F9752" t="s">
        <v>79360</v>
      </c>
      <c r="G9752" t="s">
        <v>79361</v>
      </c>
      <c r="H9752" t="s">
        <v>79362</v>
      </c>
      <c r="I9752" t="s">
        <v>4852</v>
      </c>
      <c r="J9752" t="s">
        <v>33095</v>
      </c>
      <c r="K9752" t="s">
        <v>33096</v>
      </c>
      <c r="L9752" t="s">
        <v>50</v>
      </c>
      <c r="M9752" t="s">
        <v>6207</v>
      </c>
      <c r="N9752" t="s">
        <v>5801</v>
      </c>
      <c r="O9752" t="s">
        <v>33097</v>
      </c>
      <c r="P9752" t="s">
        <v>79363</v>
      </c>
      <c r="Q9752" t="s">
        <v>79364</v>
      </c>
      <c r="R9752" t="str">
        <f t="shared" si="304"/>
        <v>青州</v>
      </c>
      <c r="S9752" t="str">
        <f t="shared" si="305"/>
        <v>0118</v>
      </c>
    </row>
    <row r="9753" spans="1:19">
      <c r="A9753" t="s">
        <v>79365</v>
      </c>
      <c r="B9753" s="31" t="s">
        <v>79366</v>
      </c>
      <c r="C9753" t="s">
        <v>49</v>
      </c>
      <c r="D9753" t="s">
        <v>79367</v>
      </c>
      <c r="E9753" t="s">
        <v>75074</v>
      </c>
      <c r="F9753" t="s">
        <v>79368</v>
      </c>
      <c r="G9753" t="s">
        <v>79369</v>
      </c>
      <c r="H9753" t="s">
        <v>79370</v>
      </c>
      <c r="I9753" t="s">
        <v>5052</v>
      </c>
      <c r="J9753" t="s">
        <v>5636</v>
      </c>
      <c r="K9753" t="s">
        <v>5720</v>
      </c>
      <c r="L9753" t="s">
        <v>50</v>
      </c>
      <c r="M9753" t="s">
        <v>5721</v>
      </c>
      <c r="N9753" t="s">
        <v>5487</v>
      </c>
      <c r="O9753" t="s">
        <v>5722</v>
      </c>
      <c r="P9753" t="s">
        <v>79371</v>
      </c>
      <c r="Q9753" t="s">
        <v>75044</v>
      </c>
      <c r="R9753" t="str">
        <f t="shared" si="304"/>
        <v>青州</v>
      </c>
      <c r="S9753" t="str">
        <f t="shared" si="305"/>
        <v>0118</v>
      </c>
    </row>
    <row r="9754" spans="1:19">
      <c r="A9754" t="s">
        <v>79372</v>
      </c>
      <c r="B9754" s="31" t="s">
        <v>79373</v>
      </c>
      <c r="C9754" t="s">
        <v>49</v>
      </c>
      <c r="D9754" t="s">
        <v>79374</v>
      </c>
      <c r="E9754" t="s">
        <v>77655</v>
      </c>
      <c r="F9754" t="s">
        <v>79375</v>
      </c>
      <c r="G9754" t="s">
        <v>79376</v>
      </c>
      <c r="H9754" t="s">
        <v>79377</v>
      </c>
      <c r="I9754" t="s">
        <v>4852</v>
      </c>
      <c r="J9754" t="s">
        <v>9734</v>
      </c>
      <c r="K9754" t="s">
        <v>9735</v>
      </c>
      <c r="L9754" t="s">
        <v>60</v>
      </c>
      <c r="M9754" t="s">
        <v>4904</v>
      </c>
      <c r="N9754" t="s">
        <v>5112</v>
      </c>
      <c r="O9754" t="s">
        <v>9736</v>
      </c>
      <c r="P9754" t="s">
        <v>79378</v>
      </c>
      <c r="Q9754" t="s">
        <v>75044</v>
      </c>
      <c r="R9754" t="str">
        <f t="shared" si="304"/>
        <v>奎文</v>
      </c>
      <c r="S9754" t="str">
        <f t="shared" si="305"/>
        <v>0118</v>
      </c>
    </row>
    <row r="9755" spans="1:19">
      <c r="A9755" t="s">
        <v>79379</v>
      </c>
      <c r="B9755" s="31" t="s">
        <v>79380</v>
      </c>
      <c r="C9755" t="s">
        <v>49</v>
      </c>
      <c r="D9755" t="s">
        <v>79381</v>
      </c>
      <c r="E9755" t="s">
        <v>79302</v>
      </c>
      <c r="F9755" t="s">
        <v>79382</v>
      </c>
      <c r="G9755" t="s">
        <v>79383</v>
      </c>
      <c r="H9755" t="s">
        <v>79384</v>
      </c>
      <c r="I9755" t="s">
        <v>12119</v>
      </c>
      <c r="J9755" t="s">
        <v>14104</v>
      </c>
      <c r="K9755" t="s">
        <v>14105</v>
      </c>
      <c r="L9755" t="s">
        <v>114</v>
      </c>
      <c r="M9755" t="s">
        <v>4918</v>
      </c>
      <c r="N9755" t="s">
        <v>5005</v>
      </c>
      <c r="O9755" t="s">
        <v>14106</v>
      </c>
      <c r="P9755" t="s">
        <v>79385</v>
      </c>
      <c r="Q9755" t="s">
        <v>75044</v>
      </c>
      <c r="R9755" t="str">
        <f t="shared" si="304"/>
        <v>高密</v>
      </c>
      <c r="S9755" t="str">
        <f t="shared" si="305"/>
        <v>0118</v>
      </c>
    </row>
    <row r="9756" spans="1:19">
      <c r="A9756" t="s">
        <v>79386</v>
      </c>
      <c r="B9756" s="31" t="s">
        <v>79387</v>
      </c>
      <c r="C9756" t="s">
        <v>49</v>
      </c>
      <c r="D9756" t="s">
        <v>79388</v>
      </c>
      <c r="E9756" t="s">
        <v>79302</v>
      </c>
      <c r="F9756" t="s">
        <v>79389</v>
      </c>
      <c r="G9756" t="s">
        <v>79390</v>
      </c>
      <c r="H9756" t="s">
        <v>79391</v>
      </c>
      <c r="I9756" t="s">
        <v>12119</v>
      </c>
      <c r="J9756" t="s">
        <v>11218</v>
      </c>
      <c r="K9756" t="s">
        <v>11219</v>
      </c>
      <c r="L9756" t="s">
        <v>237</v>
      </c>
      <c r="M9756" t="s">
        <v>5247</v>
      </c>
      <c r="N9756" t="s">
        <v>4892</v>
      </c>
      <c r="O9756" t="s">
        <v>11220</v>
      </c>
      <c r="P9756" t="s">
        <v>79392</v>
      </c>
      <c r="Q9756" t="s">
        <v>79393</v>
      </c>
      <c r="R9756" t="str">
        <f t="shared" si="304"/>
        <v>潍城</v>
      </c>
      <c r="S9756" t="str">
        <f t="shared" si="305"/>
        <v>0118</v>
      </c>
    </row>
    <row r="9757" spans="1:19">
      <c r="A9757" t="s">
        <v>79394</v>
      </c>
      <c r="B9757" s="31" t="s">
        <v>79395</v>
      </c>
      <c r="C9757" t="s">
        <v>49</v>
      </c>
      <c r="D9757" t="s">
        <v>79396</v>
      </c>
      <c r="E9757" t="s">
        <v>79397</v>
      </c>
      <c r="F9757" t="s">
        <v>79398</v>
      </c>
      <c r="G9757" t="s">
        <v>79399</v>
      </c>
      <c r="H9757" t="s">
        <v>79400</v>
      </c>
      <c r="I9757" t="s">
        <v>5835</v>
      </c>
      <c r="J9757" t="s">
        <v>26129</v>
      </c>
      <c r="K9757" t="s">
        <v>26130</v>
      </c>
      <c r="L9757" t="s">
        <v>1136</v>
      </c>
      <c r="M9757" t="s">
        <v>6413</v>
      </c>
      <c r="N9757" t="s">
        <v>5296</v>
      </c>
      <c r="O9757" t="s">
        <v>26131</v>
      </c>
      <c r="P9757" t="s">
        <v>79401</v>
      </c>
      <c r="Q9757" t="s">
        <v>75044</v>
      </c>
      <c r="R9757" t="str">
        <f t="shared" si="304"/>
        <v>昌乐</v>
      </c>
      <c r="S9757" t="str">
        <f t="shared" si="305"/>
        <v>0118</v>
      </c>
    </row>
    <row r="9758" spans="1:19">
      <c r="A9758" t="s">
        <v>79402</v>
      </c>
      <c r="B9758" s="31" t="s">
        <v>79403</v>
      </c>
      <c r="C9758" t="s">
        <v>49</v>
      </c>
      <c r="D9758" t="s">
        <v>79404</v>
      </c>
      <c r="E9758" t="s">
        <v>75074</v>
      </c>
      <c r="F9758" t="s">
        <v>79405</v>
      </c>
      <c r="G9758" t="s">
        <v>79406</v>
      </c>
      <c r="H9758" t="s">
        <v>79407</v>
      </c>
      <c r="I9758" t="s">
        <v>4852</v>
      </c>
      <c r="J9758" t="s">
        <v>6792</v>
      </c>
      <c r="K9758" t="s">
        <v>6793</v>
      </c>
      <c r="L9758" t="s">
        <v>77</v>
      </c>
      <c r="M9758" t="s">
        <v>5295</v>
      </c>
      <c r="N9758" t="s">
        <v>5421</v>
      </c>
      <c r="O9758" t="s">
        <v>6795</v>
      </c>
      <c r="P9758" t="s">
        <v>79408</v>
      </c>
      <c r="Q9758" t="s">
        <v>75044</v>
      </c>
      <c r="R9758" t="str">
        <f t="shared" si="304"/>
        <v>临朐</v>
      </c>
      <c r="S9758" t="str">
        <f t="shared" si="305"/>
        <v>0118</v>
      </c>
    </row>
    <row r="9759" spans="1:19">
      <c r="A9759" t="s">
        <v>79409</v>
      </c>
      <c r="B9759" s="31" t="s">
        <v>79410</v>
      </c>
      <c r="C9759" t="s">
        <v>49</v>
      </c>
      <c r="D9759" t="s">
        <v>79411</v>
      </c>
      <c r="E9759" t="s">
        <v>79412</v>
      </c>
      <c r="F9759" t="s">
        <v>79413</v>
      </c>
      <c r="G9759" t="s">
        <v>79414</v>
      </c>
      <c r="H9759" t="s">
        <v>79415</v>
      </c>
      <c r="I9759" t="s">
        <v>12757</v>
      </c>
      <c r="J9759" t="s">
        <v>7018</v>
      </c>
      <c r="K9759" t="s">
        <v>7019</v>
      </c>
      <c r="L9759" t="s">
        <v>95</v>
      </c>
      <c r="M9759" t="s">
        <v>5649</v>
      </c>
      <c r="N9759" t="s">
        <v>4817</v>
      </c>
      <c r="O9759" t="s">
        <v>7020</v>
      </c>
      <c r="P9759" t="s">
        <v>79416</v>
      </c>
      <c r="Q9759" t="s">
        <v>75044</v>
      </c>
      <c r="R9759" t="str">
        <f t="shared" si="304"/>
        <v>安丘</v>
      </c>
      <c r="S9759" t="str">
        <f t="shared" si="305"/>
        <v>0118</v>
      </c>
    </row>
    <row r="9760" spans="1:19">
      <c r="A9760" t="s">
        <v>79417</v>
      </c>
      <c r="B9760" s="31" t="s">
        <v>79418</v>
      </c>
      <c r="C9760" t="s">
        <v>49</v>
      </c>
      <c r="D9760" t="s">
        <v>79419</v>
      </c>
      <c r="E9760" t="s">
        <v>76956</v>
      </c>
      <c r="F9760" t="s">
        <v>79420</v>
      </c>
      <c r="G9760" t="s">
        <v>79421</v>
      </c>
      <c r="H9760" t="s">
        <v>79422</v>
      </c>
      <c r="I9760" t="s">
        <v>5282</v>
      </c>
      <c r="J9760" t="s">
        <v>6172</v>
      </c>
      <c r="K9760" t="s">
        <v>6173</v>
      </c>
      <c r="L9760" t="s">
        <v>95</v>
      </c>
      <c r="M9760" t="s">
        <v>5042</v>
      </c>
      <c r="N9760" t="s">
        <v>14468</v>
      </c>
      <c r="O9760" t="s">
        <v>6175</v>
      </c>
      <c r="P9760" t="s">
        <v>79423</v>
      </c>
      <c r="Q9760" t="s">
        <v>75044</v>
      </c>
      <c r="R9760" t="str">
        <f t="shared" si="304"/>
        <v>安丘</v>
      </c>
      <c r="S9760" t="str">
        <f t="shared" si="305"/>
        <v>0118</v>
      </c>
    </row>
    <row r="9761" spans="1:19">
      <c r="A9761" t="s">
        <v>79424</v>
      </c>
      <c r="B9761" s="31" t="s">
        <v>79425</v>
      </c>
      <c r="C9761" t="s">
        <v>49</v>
      </c>
      <c r="D9761" t="s">
        <v>79426</v>
      </c>
      <c r="E9761" t="s">
        <v>75107</v>
      </c>
      <c r="F9761" t="s">
        <v>79427</v>
      </c>
      <c r="G9761" t="s">
        <v>79428</v>
      </c>
      <c r="H9761" t="s">
        <v>79429</v>
      </c>
      <c r="I9761" t="s">
        <v>12757</v>
      </c>
      <c r="J9761" t="s">
        <v>7556</v>
      </c>
      <c r="K9761" t="s">
        <v>7557</v>
      </c>
      <c r="L9761" t="s">
        <v>237</v>
      </c>
      <c r="M9761" t="s">
        <v>4971</v>
      </c>
      <c r="N9761" t="s">
        <v>7558</v>
      </c>
      <c r="O9761" t="s">
        <v>7559</v>
      </c>
      <c r="P9761" t="s">
        <v>79430</v>
      </c>
      <c r="Q9761" t="s">
        <v>79431</v>
      </c>
      <c r="R9761" t="str">
        <f t="shared" si="304"/>
        <v>潍城</v>
      </c>
      <c r="S9761" t="str">
        <f t="shared" si="305"/>
        <v>0118</v>
      </c>
    </row>
    <row r="9762" spans="1:19">
      <c r="A9762" t="s">
        <v>79432</v>
      </c>
      <c r="B9762" s="31" t="s">
        <v>79433</v>
      </c>
      <c r="C9762" t="s">
        <v>49</v>
      </c>
      <c r="D9762" t="s">
        <v>79434</v>
      </c>
      <c r="E9762" t="s">
        <v>79435</v>
      </c>
      <c r="F9762" t="s">
        <v>79436</v>
      </c>
      <c r="G9762" t="s">
        <v>79437</v>
      </c>
      <c r="H9762" t="s">
        <v>79438</v>
      </c>
      <c r="I9762" t="s">
        <v>4785</v>
      </c>
      <c r="J9762" t="s">
        <v>5647</v>
      </c>
      <c r="K9762" t="s">
        <v>5648</v>
      </c>
      <c r="L9762" t="s">
        <v>95</v>
      </c>
      <c r="M9762" t="s">
        <v>5649</v>
      </c>
      <c r="N9762" t="s">
        <v>5421</v>
      </c>
      <c r="O9762" t="s">
        <v>5650</v>
      </c>
      <c r="P9762" t="s">
        <v>79439</v>
      </c>
      <c r="Q9762" t="s">
        <v>79440</v>
      </c>
      <c r="R9762" t="str">
        <f t="shared" si="304"/>
        <v>安丘</v>
      </c>
      <c r="S9762" t="str">
        <f t="shared" si="305"/>
        <v>0118</v>
      </c>
    </row>
    <row r="9763" spans="1:19">
      <c r="A9763" t="s">
        <v>79441</v>
      </c>
      <c r="B9763" s="31" t="s">
        <v>79442</v>
      </c>
      <c r="C9763" t="s">
        <v>49</v>
      </c>
      <c r="D9763" t="s">
        <v>79443</v>
      </c>
      <c r="E9763" t="s">
        <v>79302</v>
      </c>
      <c r="F9763" t="s">
        <v>79444</v>
      </c>
      <c r="G9763" t="s">
        <v>79445</v>
      </c>
      <c r="H9763" t="s">
        <v>79311</v>
      </c>
      <c r="I9763" t="s">
        <v>12119</v>
      </c>
      <c r="J9763" t="s">
        <v>6555</v>
      </c>
      <c r="K9763" t="s">
        <v>6556</v>
      </c>
      <c r="L9763" t="s">
        <v>77</v>
      </c>
      <c r="M9763" t="s">
        <v>4803</v>
      </c>
      <c r="N9763" t="s">
        <v>4832</v>
      </c>
      <c r="O9763" t="s">
        <v>6557</v>
      </c>
      <c r="P9763" t="s">
        <v>79446</v>
      </c>
      <c r="Q9763" t="s">
        <v>79447</v>
      </c>
      <c r="R9763" t="str">
        <f t="shared" si="304"/>
        <v>临朐</v>
      </c>
      <c r="S9763" t="str">
        <f t="shared" si="305"/>
        <v>0118</v>
      </c>
    </row>
    <row r="9764" spans="1:19">
      <c r="A9764" t="s">
        <v>79448</v>
      </c>
      <c r="B9764" s="31" t="s">
        <v>79449</v>
      </c>
      <c r="C9764" t="s">
        <v>49</v>
      </c>
      <c r="D9764" t="s">
        <v>79450</v>
      </c>
      <c r="E9764" t="s">
        <v>79397</v>
      </c>
      <c r="F9764" t="s">
        <v>79451</v>
      </c>
      <c r="G9764" t="s">
        <v>79452</v>
      </c>
      <c r="H9764" t="s">
        <v>79453</v>
      </c>
      <c r="I9764" t="s">
        <v>4828</v>
      </c>
      <c r="J9764" t="s">
        <v>7018</v>
      </c>
      <c r="K9764" t="s">
        <v>7019</v>
      </c>
      <c r="L9764" t="s">
        <v>95</v>
      </c>
      <c r="M9764" t="s">
        <v>5649</v>
      </c>
      <c r="N9764" t="s">
        <v>4817</v>
      </c>
      <c r="O9764" t="s">
        <v>7020</v>
      </c>
      <c r="P9764" t="s">
        <v>79454</v>
      </c>
      <c r="Q9764" t="s">
        <v>75044</v>
      </c>
      <c r="R9764" t="str">
        <f t="shared" si="304"/>
        <v>安丘</v>
      </c>
      <c r="S9764" t="str">
        <f t="shared" si="305"/>
        <v>0118</v>
      </c>
    </row>
    <row r="9765" spans="1:19">
      <c r="A9765" t="s">
        <v>79455</v>
      </c>
      <c r="B9765" s="31" t="s">
        <v>79456</v>
      </c>
      <c r="C9765" t="s">
        <v>49</v>
      </c>
      <c r="D9765" t="s">
        <v>79457</v>
      </c>
      <c r="E9765" t="s">
        <v>75074</v>
      </c>
      <c r="F9765" t="s">
        <v>79458</v>
      </c>
      <c r="G9765" t="s">
        <v>79459</v>
      </c>
      <c r="H9765" t="s">
        <v>79460</v>
      </c>
      <c r="I9765" t="s">
        <v>4841</v>
      </c>
      <c r="J9765" t="s">
        <v>5484</v>
      </c>
      <c r="K9765" t="s">
        <v>5485</v>
      </c>
      <c r="L9765" t="s">
        <v>114</v>
      </c>
      <c r="M9765" t="s">
        <v>5486</v>
      </c>
      <c r="N9765" t="s">
        <v>5487</v>
      </c>
      <c r="O9765" t="s">
        <v>5488</v>
      </c>
      <c r="P9765" t="s">
        <v>79461</v>
      </c>
      <c r="Q9765" t="s">
        <v>75044</v>
      </c>
      <c r="R9765" t="str">
        <f t="shared" si="304"/>
        <v>高密</v>
      </c>
      <c r="S9765" t="str">
        <f t="shared" si="305"/>
        <v>0118</v>
      </c>
    </row>
    <row r="9766" spans="1:19">
      <c r="A9766" t="s">
        <v>79462</v>
      </c>
      <c r="B9766" s="31" t="s">
        <v>79463</v>
      </c>
      <c r="C9766" t="s">
        <v>49</v>
      </c>
      <c r="D9766" t="s">
        <v>79464</v>
      </c>
      <c r="E9766" t="s">
        <v>75074</v>
      </c>
      <c r="F9766" t="s">
        <v>79465</v>
      </c>
      <c r="G9766" t="s">
        <v>79466</v>
      </c>
      <c r="H9766" t="s">
        <v>79467</v>
      </c>
      <c r="I9766" t="s">
        <v>4828</v>
      </c>
      <c r="J9766" t="s">
        <v>7514</v>
      </c>
      <c r="K9766" t="s">
        <v>61116</v>
      </c>
      <c r="L9766" t="s">
        <v>95</v>
      </c>
      <c r="M9766" t="s">
        <v>5042</v>
      </c>
      <c r="N9766" t="s">
        <v>31094</v>
      </c>
      <c r="O9766" t="s">
        <v>7516</v>
      </c>
      <c r="P9766" t="s">
        <v>79468</v>
      </c>
      <c r="Q9766" t="s">
        <v>75044</v>
      </c>
      <c r="R9766" t="str">
        <f t="shared" si="304"/>
        <v>安丘</v>
      </c>
      <c r="S9766" t="str">
        <f t="shared" si="305"/>
        <v>0118</v>
      </c>
    </row>
    <row r="9767" spans="1:19">
      <c r="A9767" t="s">
        <v>79469</v>
      </c>
      <c r="B9767" s="31" t="s">
        <v>79470</v>
      </c>
      <c r="C9767" t="s">
        <v>49</v>
      </c>
      <c r="D9767" t="s">
        <v>79471</v>
      </c>
      <c r="E9767" t="s">
        <v>75074</v>
      </c>
      <c r="F9767" t="s">
        <v>79472</v>
      </c>
      <c r="G9767" t="s">
        <v>79473</v>
      </c>
      <c r="H9767" t="s">
        <v>79474</v>
      </c>
      <c r="I9767" t="s">
        <v>4785</v>
      </c>
      <c r="J9767" t="s">
        <v>12559</v>
      </c>
      <c r="K9767" t="s">
        <v>12560</v>
      </c>
      <c r="L9767" t="s">
        <v>50</v>
      </c>
      <c r="M9767" t="s">
        <v>5721</v>
      </c>
      <c r="N9767" t="s">
        <v>4817</v>
      </c>
      <c r="O9767" t="s">
        <v>12561</v>
      </c>
      <c r="P9767" t="s">
        <v>79475</v>
      </c>
      <c r="Q9767" t="s">
        <v>75044</v>
      </c>
      <c r="R9767" t="str">
        <f t="shared" si="304"/>
        <v>青州</v>
      </c>
      <c r="S9767" t="str">
        <f t="shared" si="305"/>
        <v>0118</v>
      </c>
    </row>
    <row r="9768" spans="1:19">
      <c r="A9768" t="s">
        <v>79476</v>
      </c>
      <c r="B9768" s="31" t="s">
        <v>79477</v>
      </c>
      <c r="C9768" t="s">
        <v>49</v>
      </c>
      <c r="D9768" t="s">
        <v>79478</v>
      </c>
      <c r="E9768" t="s">
        <v>79479</v>
      </c>
      <c r="F9768" t="s">
        <v>79480</v>
      </c>
      <c r="G9768" t="s">
        <v>79481</v>
      </c>
      <c r="H9768" t="s">
        <v>79482</v>
      </c>
      <c r="I9768" t="s">
        <v>12119</v>
      </c>
      <c r="J9768" t="s">
        <v>6983</v>
      </c>
      <c r="K9768" t="s">
        <v>6984</v>
      </c>
      <c r="L9768" t="s">
        <v>95</v>
      </c>
      <c r="M9768" t="s">
        <v>5682</v>
      </c>
      <c r="N9768" t="s">
        <v>5699</v>
      </c>
      <c r="O9768" t="s">
        <v>6986</v>
      </c>
      <c r="P9768" t="s">
        <v>79157</v>
      </c>
      <c r="Q9768" t="s">
        <v>75044</v>
      </c>
      <c r="R9768" t="str">
        <f t="shared" si="304"/>
        <v>安丘</v>
      </c>
      <c r="S9768" t="str">
        <f t="shared" si="305"/>
        <v>0118</v>
      </c>
    </row>
    <row r="9769" spans="1:19">
      <c r="A9769" t="s">
        <v>79483</v>
      </c>
      <c r="B9769" s="31" t="s">
        <v>79484</v>
      </c>
      <c r="C9769" t="s">
        <v>49</v>
      </c>
      <c r="D9769" t="s">
        <v>79485</v>
      </c>
      <c r="E9769" t="s">
        <v>76956</v>
      </c>
      <c r="F9769" t="s">
        <v>79486</v>
      </c>
      <c r="G9769" t="s">
        <v>79487</v>
      </c>
      <c r="H9769" t="s">
        <v>79488</v>
      </c>
      <c r="I9769" t="s">
        <v>5541</v>
      </c>
      <c r="J9769" t="s">
        <v>6053</v>
      </c>
      <c r="K9769" t="s">
        <v>6054</v>
      </c>
      <c r="L9769" t="s">
        <v>105</v>
      </c>
      <c r="M9769" t="s">
        <v>6055</v>
      </c>
      <c r="N9769" t="s">
        <v>8593</v>
      </c>
      <c r="O9769" t="s">
        <v>6056</v>
      </c>
      <c r="P9769" t="s">
        <v>79489</v>
      </c>
      <c r="Q9769" t="s">
        <v>79490</v>
      </c>
      <c r="R9769" t="str">
        <f t="shared" si="304"/>
        <v>寿光</v>
      </c>
      <c r="S9769" t="str">
        <f t="shared" si="305"/>
        <v>0118</v>
      </c>
    </row>
    <row r="9770" spans="1:19">
      <c r="A9770" t="s">
        <v>79491</v>
      </c>
      <c r="B9770" s="31" t="s">
        <v>79492</v>
      </c>
      <c r="C9770" t="s">
        <v>49</v>
      </c>
      <c r="D9770" t="s">
        <v>79493</v>
      </c>
      <c r="E9770" t="s">
        <v>75107</v>
      </c>
      <c r="F9770" t="s">
        <v>79494</v>
      </c>
      <c r="G9770" t="s">
        <v>79495</v>
      </c>
      <c r="H9770" t="s">
        <v>79496</v>
      </c>
      <c r="I9770" t="s">
        <v>12119</v>
      </c>
      <c r="J9770" t="s">
        <v>11079</v>
      </c>
      <c r="K9770" t="s">
        <v>11080</v>
      </c>
      <c r="L9770" t="s">
        <v>50</v>
      </c>
      <c r="M9770" t="s">
        <v>5877</v>
      </c>
      <c r="N9770" t="s">
        <v>4789</v>
      </c>
      <c r="O9770" t="s">
        <v>11081</v>
      </c>
      <c r="P9770" t="s">
        <v>79497</v>
      </c>
      <c r="Q9770" t="s">
        <v>75044</v>
      </c>
      <c r="R9770" t="str">
        <f t="shared" si="304"/>
        <v>青州</v>
      </c>
      <c r="S9770" t="str">
        <f t="shared" si="305"/>
        <v>0118</v>
      </c>
    </row>
    <row r="9771" spans="1:19">
      <c r="A9771" t="s">
        <v>79498</v>
      </c>
      <c r="B9771" s="31" t="s">
        <v>79499</v>
      </c>
      <c r="C9771" t="s">
        <v>49</v>
      </c>
      <c r="D9771" t="s">
        <v>79500</v>
      </c>
      <c r="E9771" t="s">
        <v>75048</v>
      </c>
      <c r="F9771" t="s">
        <v>79501</v>
      </c>
      <c r="G9771" t="s">
        <v>79502</v>
      </c>
      <c r="H9771" t="s">
        <v>79503</v>
      </c>
      <c r="I9771" t="s">
        <v>12119</v>
      </c>
      <c r="J9771" t="s">
        <v>14530</v>
      </c>
      <c r="K9771" t="s">
        <v>14531</v>
      </c>
      <c r="L9771" t="s">
        <v>148</v>
      </c>
      <c r="M9771" t="s">
        <v>6918</v>
      </c>
      <c r="N9771" t="s">
        <v>5699</v>
      </c>
      <c r="O9771" t="s">
        <v>14532</v>
      </c>
      <c r="P9771" t="s">
        <v>79504</v>
      </c>
      <c r="Q9771" t="s">
        <v>75044</v>
      </c>
      <c r="R9771" t="str">
        <f t="shared" si="304"/>
        <v>寒亭</v>
      </c>
      <c r="S9771" t="str">
        <f t="shared" si="305"/>
        <v>0118</v>
      </c>
    </row>
    <row r="9772" spans="1:19">
      <c r="A9772" t="s">
        <v>79505</v>
      </c>
      <c r="B9772" s="31" t="s">
        <v>79506</v>
      </c>
      <c r="C9772" t="s">
        <v>49</v>
      </c>
      <c r="D9772" t="s">
        <v>79507</v>
      </c>
      <c r="E9772" t="s">
        <v>75048</v>
      </c>
      <c r="F9772" t="s">
        <v>79508</v>
      </c>
      <c r="G9772" t="s">
        <v>79509</v>
      </c>
      <c r="H9772" t="s">
        <v>79510</v>
      </c>
      <c r="I9772" t="s">
        <v>12119</v>
      </c>
      <c r="J9772" t="s">
        <v>6053</v>
      </c>
      <c r="K9772" t="s">
        <v>6054</v>
      </c>
      <c r="L9772" t="s">
        <v>105</v>
      </c>
      <c r="M9772" t="s">
        <v>6055</v>
      </c>
      <c r="N9772" t="s">
        <v>75044</v>
      </c>
      <c r="O9772" t="s">
        <v>6056</v>
      </c>
      <c r="P9772" t="s">
        <v>79511</v>
      </c>
      <c r="Q9772" t="s">
        <v>75044</v>
      </c>
      <c r="R9772" t="str">
        <f t="shared" si="304"/>
        <v>寿光</v>
      </c>
      <c r="S9772" t="str">
        <f t="shared" si="305"/>
        <v>0118</v>
      </c>
    </row>
    <row r="9773" spans="1:19">
      <c r="A9773" t="s">
        <v>79512</v>
      </c>
      <c r="B9773" s="31" t="s">
        <v>79513</v>
      </c>
      <c r="C9773" t="s">
        <v>49</v>
      </c>
      <c r="D9773" t="s">
        <v>79514</v>
      </c>
      <c r="E9773" t="s">
        <v>79412</v>
      </c>
      <c r="F9773" t="s">
        <v>79515</v>
      </c>
      <c r="G9773" t="s">
        <v>79516</v>
      </c>
      <c r="H9773" t="s">
        <v>79517</v>
      </c>
      <c r="I9773" t="s">
        <v>12500</v>
      </c>
      <c r="J9773" t="s">
        <v>5707</v>
      </c>
      <c r="K9773" t="s">
        <v>5708</v>
      </c>
      <c r="L9773" t="s">
        <v>95</v>
      </c>
      <c r="M9773" t="s">
        <v>5709</v>
      </c>
      <c r="N9773" t="s">
        <v>4983</v>
      </c>
      <c r="O9773" t="s">
        <v>5710</v>
      </c>
      <c r="P9773" t="s">
        <v>79518</v>
      </c>
      <c r="Q9773" t="s">
        <v>79519</v>
      </c>
      <c r="R9773" t="str">
        <f t="shared" si="304"/>
        <v>安丘</v>
      </c>
      <c r="S9773" t="str">
        <f t="shared" si="305"/>
        <v>0118</v>
      </c>
    </row>
    <row r="9774" spans="1:19">
      <c r="A9774" t="s">
        <v>79520</v>
      </c>
      <c r="B9774" s="31" t="s">
        <v>79521</v>
      </c>
      <c r="C9774" t="s">
        <v>49</v>
      </c>
      <c r="D9774" t="s">
        <v>79522</v>
      </c>
      <c r="E9774" t="s">
        <v>76956</v>
      </c>
      <c r="F9774" t="s">
        <v>79523</v>
      </c>
      <c r="G9774" t="s">
        <v>79524</v>
      </c>
      <c r="H9774" t="s">
        <v>79525</v>
      </c>
      <c r="I9774" t="s">
        <v>4955</v>
      </c>
      <c r="J9774" t="s">
        <v>5122</v>
      </c>
      <c r="K9774" t="s">
        <v>5123</v>
      </c>
      <c r="L9774" t="s">
        <v>60</v>
      </c>
      <c r="M9774" t="s">
        <v>75044</v>
      </c>
      <c r="N9774" t="s">
        <v>7881</v>
      </c>
      <c r="O9774" t="s">
        <v>5124</v>
      </c>
      <c r="P9774" t="s">
        <v>75044</v>
      </c>
      <c r="Q9774" t="s">
        <v>75044</v>
      </c>
      <c r="R9774" t="str">
        <f t="shared" si="304"/>
        <v>奎文</v>
      </c>
      <c r="S9774" t="str">
        <f t="shared" si="305"/>
        <v>0118</v>
      </c>
    </row>
    <row r="9775" spans="1:19">
      <c r="A9775" t="s">
        <v>79526</v>
      </c>
      <c r="B9775" s="31" t="s">
        <v>79527</v>
      </c>
      <c r="C9775" t="s">
        <v>49</v>
      </c>
      <c r="D9775" t="s">
        <v>79528</v>
      </c>
      <c r="E9775" t="s">
        <v>75074</v>
      </c>
      <c r="F9775" t="s">
        <v>79529</v>
      </c>
      <c r="G9775" t="s">
        <v>79530</v>
      </c>
      <c r="H9775" t="s">
        <v>79531</v>
      </c>
      <c r="I9775" t="s">
        <v>5835</v>
      </c>
      <c r="J9775" t="s">
        <v>5067</v>
      </c>
      <c r="K9775" t="s">
        <v>5068</v>
      </c>
      <c r="L9775" t="s">
        <v>123</v>
      </c>
      <c r="M9775" t="s">
        <v>4932</v>
      </c>
      <c r="N9775" t="s">
        <v>4933</v>
      </c>
      <c r="O9775" t="s">
        <v>5070</v>
      </c>
      <c r="P9775" t="s">
        <v>79532</v>
      </c>
      <c r="Q9775" t="s">
        <v>75044</v>
      </c>
      <c r="R9775" t="str">
        <f t="shared" si="304"/>
        <v>诸城</v>
      </c>
      <c r="S9775" t="str">
        <f t="shared" si="305"/>
        <v>0118</v>
      </c>
    </row>
    <row r="9776" spans="1:19">
      <c r="A9776" t="s">
        <v>79533</v>
      </c>
      <c r="B9776" s="31" t="s">
        <v>79534</v>
      </c>
      <c r="C9776" t="s">
        <v>49</v>
      </c>
      <c r="D9776" t="s">
        <v>79535</v>
      </c>
      <c r="E9776" t="s">
        <v>79536</v>
      </c>
      <c r="F9776" t="s">
        <v>79537</v>
      </c>
      <c r="G9776" t="s">
        <v>79538</v>
      </c>
      <c r="H9776" t="s">
        <v>79539</v>
      </c>
      <c r="I9776" t="s">
        <v>4852</v>
      </c>
      <c r="J9776" t="s">
        <v>11849</v>
      </c>
      <c r="K9776" t="s">
        <v>11850</v>
      </c>
      <c r="L9776" t="s">
        <v>95</v>
      </c>
      <c r="M9776" t="s">
        <v>5709</v>
      </c>
      <c r="N9776" t="s">
        <v>12148</v>
      </c>
      <c r="O9776" t="s">
        <v>11851</v>
      </c>
      <c r="P9776" t="s">
        <v>79540</v>
      </c>
      <c r="Q9776" t="s">
        <v>79541</v>
      </c>
      <c r="R9776" t="str">
        <f t="shared" si="304"/>
        <v>安丘</v>
      </c>
      <c r="S9776" t="str">
        <f t="shared" si="305"/>
        <v>0118</v>
      </c>
    </row>
    <row r="9777" spans="1:19">
      <c r="A9777" t="s">
        <v>79542</v>
      </c>
      <c r="B9777" s="31" t="s">
        <v>79543</v>
      </c>
      <c r="C9777" t="s">
        <v>49</v>
      </c>
      <c r="D9777" t="s">
        <v>79544</v>
      </c>
      <c r="E9777" t="s">
        <v>75040</v>
      </c>
      <c r="F9777" t="s">
        <v>79545</v>
      </c>
      <c r="G9777" t="s">
        <v>79546</v>
      </c>
      <c r="H9777" t="s">
        <v>79547</v>
      </c>
      <c r="I9777" t="s">
        <v>4955</v>
      </c>
      <c r="J9777" t="s">
        <v>8847</v>
      </c>
      <c r="K9777" t="s">
        <v>8848</v>
      </c>
      <c r="L9777" t="s">
        <v>60</v>
      </c>
      <c r="M9777" t="s">
        <v>5420</v>
      </c>
      <c r="N9777" t="s">
        <v>4832</v>
      </c>
      <c r="O9777" t="s">
        <v>8849</v>
      </c>
      <c r="P9777" t="s">
        <v>79548</v>
      </c>
      <c r="Q9777" t="s">
        <v>61013</v>
      </c>
      <c r="R9777" t="str">
        <f t="shared" si="304"/>
        <v>奎文</v>
      </c>
      <c r="S9777" t="str">
        <f t="shared" si="305"/>
        <v>0118</v>
      </c>
    </row>
    <row r="9778" spans="1:19">
      <c r="A9778" t="s">
        <v>79549</v>
      </c>
      <c r="B9778" s="31" t="s">
        <v>79550</v>
      </c>
      <c r="C9778" t="s">
        <v>49</v>
      </c>
      <c r="D9778" t="s">
        <v>79551</v>
      </c>
      <c r="E9778" t="s">
        <v>79552</v>
      </c>
      <c r="F9778" t="s">
        <v>79553</v>
      </c>
      <c r="G9778" t="s">
        <v>79554</v>
      </c>
      <c r="H9778" t="s">
        <v>79555</v>
      </c>
      <c r="I9778" t="s">
        <v>4852</v>
      </c>
      <c r="J9778" t="s">
        <v>12012</v>
      </c>
      <c r="K9778" t="s">
        <v>5341</v>
      </c>
      <c r="L9778" t="s">
        <v>1136</v>
      </c>
      <c r="M9778" t="s">
        <v>5330</v>
      </c>
      <c r="N9778" t="s">
        <v>6184</v>
      </c>
      <c r="O9778" t="s">
        <v>12014</v>
      </c>
      <c r="P9778" t="s">
        <v>79346</v>
      </c>
      <c r="Q9778" t="s">
        <v>79556</v>
      </c>
      <c r="R9778" t="str">
        <f t="shared" si="304"/>
        <v>昌乐</v>
      </c>
      <c r="S9778" t="str">
        <f t="shared" si="305"/>
        <v>0118</v>
      </c>
    </row>
    <row r="9779" spans="1:19">
      <c r="A9779" t="s">
        <v>4585</v>
      </c>
      <c r="B9779" s="31" t="s">
        <v>79557</v>
      </c>
      <c r="C9779" t="s">
        <v>49</v>
      </c>
      <c r="D9779" t="s">
        <v>79558</v>
      </c>
      <c r="E9779" t="s">
        <v>75040</v>
      </c>
      <c r="F9779" t="s">
        <v>75521</v>
      </c>
      <c r="G9779" t="s">
        <v>4583</v>
      </c>
      <c r="H9779" t="s">
        <v>79559</v>
      </c>
      <c r="I9779" t="s">
        <v>5541</v>
      </c>
      <c r="J9779" t="s">
        <v>6053</v>
      </c>
      <c r="K9779" t="s">
        <v>6054</v>
      </c>
      <c r="L9779" t="s">
        <v>105</v>
      </c>
      <c r="M9779" t="s">
        <v>6055</v>
      </c>
      <c r="N9779" t="s">
        <v>8593</v>
      </c>
      <c r="O9779" t="s">
        <v>6056</v>
      </c>
      <c r="P9779" t="s">
        <v>79560</v>
      </c>
      <c r="Q9779" t="s">
        <v>75524</v>
      </c>
      <c r="R9779" t="str">
        <f t="shared" si="304"/>
        <v>寿光</v>
      </c>
      <c r="S9779" t="str">
        <f t="shared" si="305"/>
        <v>0118</v>
      </c>
    </row>
    <row r="9780" spans="1:19">
      <c r="A9780" t="s">
        <v>79561</v>
      </c>
      <c r="B9780" s="31" t="s">
        <v>79562</v>
      </c>
      <c r="C9780" t="s">
        <v>49</v>
      </c>
      <c r="D9780" t="s">
        <v>79563</v>
      </c>
      <c r="E9780" t="s">
        <v>75048</v>
      </c>
      <c r="F9780" t="s">
        <v>79564</v>
      </c>
      <c r="G9780" t="s">
        <v>79565</v>
      </c>
      <c r="H9780" t="s">
        <v>79566</v>
      </c>
      <c r="I9780" t="s">
        <v>12757</v>
      </c>
      <c r="J9780" t="s">
        <v>7286</v>
      </c>
      <c r="K9780" t="s">
        <v>7287</v>
      </c>
      <c r="L9780" t="s">
        <v>148</v>
      </c>
      <c r="M9780" t="s">
        <v>5580</v>
      </c>
      <c r="N9780" t="s">
        <v>5619</v>
      </c>
      <c r="O9780" t="s">
        <v>7288</v>
      </c>
      <c r="P9780" t="s">
        <v>79567</v>
      </c>
      <c r="Q9780" t="s">
        <v>75044</v>
      </c>
      <c r="R9780" t="str">
        <f t="shared" si="304"/>
        <v>寒亭</v>
      </c>
      <c r="S9780" t="str">
        <f t="shared" si="305"/>
        <v>0118</v>
      </c>
    </row>
    <row r="9781" spans="1:19">
      <c r="A9781" t="s">
        <v>79568</v>
      </c>
      <c r="B9781" s="31" t="s">
        <v>79569</v>
      </c>
      <c r="C9781" t="s">
        <v>49</v>
      </c>
      <c r="D9781" t="s">
        <v>79570</v>
      </c>
      <c r="E9781" t="s">
        <v>79571</v>
      </c>
      <c r="F9781" t="s">
        <v>79572</v>
      </c>
      <c r="G9781" t="s">
        <v>79573</v>
      </c>
      <c r="H9781" t="s">
        <v>79574</v>
      </c>
      <c r="I9781" t="s">
        <v>5282</v>
      </c>
      <c r="J9781" t="s">
        <v>6470</v>
      </c>
      <c r="K9781" t="s">
        <v>6471</v>
      </c>
      <c r="L9781" t="s">
        <v>77</v>
      </c>
      <c r="M9781" t="s">
        <v>5145</v>
      </c>
      <c r="N9781" t="s">
        <v>75044</v>
      </c>
      <c r="O9781" t="s">
        <v>6472</v>
      </c>
      <c r="P9781" t="s">
        <v>79575</v>
      </c>
      <c r="Q9781" t="s">
        <v>79576</v>
      </c>
      <c r="R9781" t="str">
        <f t="shared" si="304"/>
        <v>临朐</v>
      </c>
      <c r="S9781" t="str">
        <f t="shared" si="305"/>
        <v>0118</v>
      </c>
    </row>
    <row r="9782" spans="1:19">
      <c r="A9782" t="s">
        <v>79577</v>
      </c>
      <c r="B9782" s="31" t="s">
        <v>79578</v>
      </c>
      <c r="C9782" t="s">
        <v>49</v>
      </c>
      <c r="D9782" t="s">
        <v>79579</v>
      </c>
      <c r="E9782" t="s">
        <v>79580</v>
      </c>
      <c r="F9782" t="s">
        <v>79581</v>
      </c>
      <c r="G9782" t="s">
        <v>79582</v>
      </c>
      <c r="H9782" t="s">
        <v>79583</v>
      </c>
      <c r="I9782" t="s">
        <v>4955</v>
      </c>
      <c r="J9782" t="s">
        <v>19619</v>
      </c>
      <c r="K9782" t="s">
        <v>19620</v>
      </c>
      <c r="L9782" t="s">
        <v>77</v>
      </c>
      <c r="M9782" t="s">
        <v>5733</v>
      </c>
      <c r="N9782" t="s">
        <v>5421</v>
      </c>
      <c r="O9782" t="s">
        <v>19621</v>
      </c>
      <c r="P9782" t="s">
        <v>79584</v>
      </c>
      <c r="Q9782" t="s">
        <v>79585</v>
      </c>
      <c r="R9782" t="str">
        <f t="shared" si="304"/>
        <v>临朐</v>
      </c>
      <c r="S9782" t="str">
        <f t="shared" si="305"/>
        <v>0118</v>
      </c>
    </row>
    <row r="9783" spans="1:19">
      <c r="A9783" t="s">
        <v>79586</v>
      </c>
      <c r="B9783" s="31" t="s">
        <v>79587</v>
      </c>
      <c r="C9783" t="s">
        <v>49</v>
      </c>
      <c r="D9783" t="s">
        <v>79588</v>
      </c>
      <c r="E9783" t="s">
        <v>79589</v>
      </c>
      <c r="F9783" t="s">
        <v>79590</v>
      </c>
      <c r="G9783" t="s">
        <v>79591</v>
      </c>
      <c r="H9783" t="s">
        <v>79592</v>
      </c>
      <c r="I9783" t="s">
        <v>4852</v>
      </c>
      <c r="J9783" t="s">
        <v>10275</v>
      </c>
      <c r="K9783" t="s">
        <v>10276</v>
      </c>
      <c r="L9783" t="s">
        <v>123</v>
      </c>
      <c r="M9783" t="s">
        <v>4932</v>
      </c>
      <c r="N9783" t="s">
        <v>4892</v>
      </c>
      <c r="O9783" t="s">
        <v>10277</v>
      </c>
      <c r="P9783" t="s">
        <v>79593</v>
      </c>
      <c r="Q9783" t="s">
        <v>79594</v>
      </c>
      <c r="R9783" t="str">
        <f t="shared" si="304"/>
        <v>诸城</v>
      </c>
      <c r="S9783" t="str">
        <f t="shared" si="305"/>
        <v>0118</v>
      </c>
    </row>
    <row r="9784" spans="1:19">
      <c r="A9784" t="s">
        <v>79595</v>
      </c>
      <c r="B9784" s="31" t="s">
        <v>79596</v>
      </c>
      <c r="C9784" t="s">
        <v>49</v>
      </c>
      <c r="D9784" t="s">
        <v>79597</v>
      </c>
      <c r="E9784" t="s">
        <v>79598</v>
      </c>
      <c r="F9784" t="s">
        <v>79599</v>
      </c>
      <c r="G9784" t="s">
        <v>79600</v>
      </c>
      <c r="H9784" t="s">
        <v>79601</v>
      </c>
      <c r="I9784" t="s">
        <v>4828</v>
      </c>
      <c r="J9784" t="s">
        <v>12527</v>
      </c>
      <c r="K9784" t="s">
        <v>12528</v>
      </c>
      <c r="L9784" t="s">
        <v>50</v>
      </c>
      <c r="M9784" t="s">
        <v>6207</v>
      </c>
      <c r="N9784" t="s">
        <v>5487</v>
      </c>
      <c r="O9784" t="s">
        <v>12529</v>
      </c>
      <c r="P9784" t="s">
        <v>79602</v>
      </c>
      <c r="Q9784" t="s">
        <v>75044</v>
      </c>
      <c r="R9784" t="str">
        <f t="shared" si="304"/>
        <v>青州</v>
      </c>
      <c r="S9784" t="str">
        <f t="shared" si="305"/>
        <v>0118</v>
      </c>
    </row>
    <row r="9785" spans="1:19">
      <c r="A9785" t="s">
        <v>79603</v>
      </c>
      <c r="B9785" s="31" t="s">
        <v>79604</v>
      </c>
      <c r="C9785" t="s">
        <v>49</v>
      </c>
      <c r="D9785" t="s">
        <v>79605</v>
      </c>
      <c r="E9785" t="s">
        <v>79606</v>
      </c>
      <c r="F9785" t="s">
        <v>79607</v>
      </c>
      <c r="G9785" t="s">
        <v>79608</v>
      </c>
      <c r="H9785" t="s">
        <v>79609</v>
      </c>
      <c r="I9785" t="s">
        <v>5387</v>
      </c>
      <c r="J9785" t="s">
        <v>5122</v>
      </c>
      <c r="K9785" t="s">
        <v>5123</v>
      </c>
      <c r="L9785" t="s">
        <v>75044</v>
      </c>
      <c r="M9785" t="s">
        <v>75044</v>
      </c>
      <c r="N9785" t="s">
        <v>5960</v>
      </c>
      <c r="O9785" t="s">
        <v>5124</v>
      </c>
      <c r="P9785" t="s">
        <v>75044</v>
      </c>
      <c r="Q9785" t="s">
        <v>75044</v>
      </c>
      <c r="R9785" t="str">
        <f t="shared" si="304"/>
        <v/>
      </c>
      <c r="S9785" t="str">
        <f t="shared" si="305"/>
        <v>0118</v>
      </c>
    </row>
    <row r="9786" spans="1:19">
      <c r="A9786" t="s">
        <v>79610</v>
      </c>
      <c r="B9786" s="31" t="s">
        <v>79611</v>
      </c>
      <c r="C9786" t="s">
        <v>49</v>
      </c>
      <c r="D9786" t="s">
        <v>79612</v>
      </c>
      <c r="E9786" t="s">
        <v>79613</v>
      </c>
      <c r="F9786" t="s">
        <v>79614</v>
      </c>
      <c r="G9786" t="s">
        <v>79615</v>
      </c>
      <c r="H9786" t="s">
        <v>79616</v>
      </c>
      <c r="I9786" t="s">
        <v>12757</v>
      </c>
      <c r="J9786" t="s">
        <v>4842</v>
      </c>
      <c r="K9786" t="s">
        <v>4843</v>
      </c>
      <c r="L9786" t="s">
        <v>95</v>
      </c>
      <c r="M9786" t="s">
        <v>4844</v>
      </c>
      <c r="N9786" t="s">
        <v>6601</v>
      </c>
      <c r="O9786" t="s">
        <v>4846</v>
      </c>
      <c r="P9786" t="s">
        <v>79617</v>
      </c>
      <c r="Q9786" t="s">
        <v>75044</v>
      </c>
      <c r="R9786" t="str">
        <f t="shared" si="304"/>
        <v>安丘</v>
      </c>
      <c r="S9786" t="str">
        <f t="shared" si="305"/>
        <v>0118</v>
      </c>
    </row>
    <row r="9787" spans="1:19">
      <c r="A9787" t="s">
        <v>79618</v>
      </c>
      <c r="B9787" s="31" t="s">
        <v>79619</v>
      </c>
      <c r="C9787" t="s">
        <v>49</v>
      </c>
      <c r="D9787" t="s">
        <v>79620</v>
      </c>
      <c r="E9787" t="s">
        <v>75074</v>
      </c>
      <c r="F9787" t="s">
        <v>79621</v>
      </c>
      <c r="G9787" t="s">
        <v>79622</v>
      </c>
      <c r="H9787" t="s">
        <v>79623</v>
      </c>
      <c r="I9787" t="s">
        <v>4852</v>
      </c>
      <c r="J9787" t="s">
        <v>71240</v>
      </c>
      <c r="K9787" t="s">
        <v>71241</v>
      </c>
      <c r="L9787" t="s">
        <v>60</v>
      </c>
      <c r="M9787" t="s">
        <v>4774</v>
      </c>
      <c r="N9787" t="s">
        <v>4972</v>
      </c>
      <c r="O9787" t="s">
        <v>71242</v>
      </c>
      <c r="P9787" t="s">
        <v>79624</v>
      </c>
      <c r="Q9787" t="s">
        <v>75044</v>
      </c>
      <c r="R9787" t="str">
        <f t="shared" si="304"/>
        <v>奎文</v>
      </c>
      <c r="S9787" t="str">
        <f t="shared" si="305"/>
        <v>0118</v>
      </c>
    </row>
    <row r="9788" spans="1:19">
      <c r="A9788" t="s">
        <v>79625</v>
      </c>
      <c r="B9788" s="31" t="s">
        <v>79626</v>
      </c>
      <c r="C9788" t="s">
        <v>49</v>
      </c>
      <c r="D9788" t="s">
        <v>79627</v>
      </c>
      <c r="E9788" t="s">
        <v>75040</v>
      </c>
      <c r="F9788" t="s">
        <v>79628</v>
      </c>
      <c r="G9788" t="s">
        <v>79629</v>
      </c>
      <c r="H9788" t="s">
        <v>77598</v>
      </c>
      <c r="I9788" t="s">
        <v>5066</v>
      </c>
      <c r="J9788" t="s">
        <v>7114</v>
      </c>
      <c r="K9788" t="s">
        <v>7115</v>
      </c>
      <c r="L9788" t="s">
        <v>105</v>
      </c>
      <c r="M9788" t="s">
        <v>5176</v>
      </c>
      <c r="N9788" t="s">
        <v>8072</v>
      </c>
      <c r="O9788" t="s">
        <v>7116</v>
      </c>
      <c r="P9788" t="s">
        <v>79630</v>
      </c>
      <c r="Q9788" t="s">
        <v>75044</v>
      </c>
      <c r="R9788" t="str">
        <f t="shared" si="304"/>
        <v>寿光</v>
      </c>
      <c r="S9788" t="str">
        <f t="shared" si="305"/>
        <v>0118</v>
      </c>
    </row>
    <row r="9789" spans="1:19">
      <c r="A9789" t="s">
        <v>79631</v>
      </c>
      <c r="B9789" s="31" t="s">
        <v>79632</v>
      </c>
      <c r="C9789" t="s">
        <v>49</v>
      </c>
      <c r="D9789" t="s">
        <v>79633</v>
      </c>
      <c r="E9789" t="s">
        <v>79634</v>
      </c>
      <c r="F9789" t="s">
        <v>79635</v>
      </c>
      <c r="G9789" t="s">
        <v>79636</v>
      </c>
      <c r="H9789" t="s">
        <v>79637</v>
      </c>
      <c r="I9789" t="s">
        <v>12757</v>
      </c>
      <c r="J9789" t="s">
        <v>8450</v>
      </c>
      <c r="K9789" t="s">
        <v>8451</v>
      </c>
      <c r="L9789" t="s">
        <v>60</v>
      </c>
      <c r="M9789" t="s">
        <v>5888</v>
      </c>
      <c r="N9789" t="s">
        <v>6243</v>
      </c>
      <c r="O9789" t="s">
        <v>8452</v>
      </c>
      <c r="P9789" t="s">
        <v>79638</v>
      </c>
      <c r="Q9789" t="s">
        <v>79639</v>
      </c>
      <c r="R9789" t="str">
        <f t="shared" si="304"/>
        <v>奎文</v>
      </c>
      <c r="S9789" t="str">
        <f t="shared" si="305"/>
        <v>0118</v>
      </c>
    </row>
    <row r="9790" spans="1:19">
      <c r="A9790" t="s">
        <v>79640</v>
      </c>
      <c r="B9790" s="31" t="s">
        <v>79641</v>
      </c>
      <c r="C9790" t="s">
        <v>49</v>
      </c>
      <c r="D9790" t="s">
        <v>79642</v>
      </c>
      <c r="E9790" t="s">
        <v>79643</v>
      </c>
      <c r="F9790" t="s">
        <v>79644</v>
      </c>
      <c r="G9790" t="s">
        <v>79645</v>
      </c>
      <c r="H9790" t="s">
        <v>79646</v>
      </c>
      <c r="I9790" t="s">
        <v>12757</v>
      </c>
      <c r="J9790" t="s">
        <v>8722</v>
      </c>
      <c r="K9790" t="s">
        <v>8723</v>
      </c>
      <c r="L9790" t="s">
        <v>60</v>
      </c>
      <c r="M9790" t="s">
        <v>4904</v>
      </c>
      <c r="N9790" t="s">
        <v>4905</v>
      </c>
      <c r="O9790" t="s">
        <v>8724</v>
      </c>
      <c r="P9790" t="s">
        <v>79647</v>
      </c>
      <c r="Q9790" t="s">
        <v>75044</v>
      </c>
      <c r="R9790" t="str">
        <f t="shared" si="304"/>
        <v>奎文</v>
      </c>
      <c r="S9790" t="str">
        <f t="shared" si="305"/>
        <v>0118</v>
      </c>
    </row>
    <row r="9791" spans="1:19">
      <c r="A9791" t="s">
        <v>79648</v>
      </c>
      <c r="B9791" s="31" t="s">
        <v>79649</v>
      </c>
      <c r="C9791" t="s">
        <v>49</v>
      </c>
      <c r="D9791" t="s">
        <v>79650</v>
      </c>
      <c r="E9791" t="s">
        <v>75074</v>
      </c>
      <c r="F9791" t="s">
        <v>79651</v>
      </c>
      <c r="G9791" t="s">
        <v>79652</v>
      </c>
      <c r="H9791" t="s">
        <v>79653</v>
      </c>
      <c r="I9791" t="s">
        <v>4852</v>
      </c>
      <c r="J9791" t="s">
        <v>8294</v>
      </c>
      <c r="K9791" t="s">
        <v>8295</v>
      </c>
      <c r="L9791" t="s">
        <v>50</v>
      </c>
      <c r="M9791" t="s">
        <v>5877</v>
      </c>
      <c r="N9791" t="s">
        <v>5421</v>
      </c>
      <c r="O9791" t="s">
        <v>8296</v>
      </c>
      <c r="P9791" t="s">
        <v>79654</v>
      </c>
      <c r="Q9791" t="s">
        <v>79655</v>
      </c>
      <c r="R9791" t="str">
        <f t="shared" si="304"/>
        <v>青州</v>
      </c>
      <c r="S9791" t="str">
        <f t="shared" si="305"/>
        <v>0118</v>
      </c>
    </row>
    <row r="9792" spans="1:19">
      <c r="A9792" t="s">
        <v>79656</v>
      </c>
      <c r="B9792" s="31" t="s">
        <v>79657</v>
      </c>
      <c r="C9792" t="s">
        <v>49</v>
      </c>
      <c r="D9792" t="s">
        <v>79658</v>
      </c>
      <c r="E9792" t="s">
        <v>75074</v>
      </c>
      <c r="F9792" t="s">
        <v>79659</v>
      </c>
      <c r="G9792" t="s">
        <v>79660</v>
      </c>
      <c r="H9792" t="s">
        <v>79661</v>
      </c>
      <c r="I9792" t="s">
        <v>5327</v>
      </c>
      <c r="J9792" t="s">
        <v>8413</v>
      </c>
      <c r="K9792" t="s">
        <v>8414</v>
      </c>
      <c r="L9792" t="s">
        <v>123</v>
      </c>
      <c r="M9792" t="s">
        <v>4994</v>
      </c>
      <c r="N9792" t="s">
        <v>75044</v>
      </c>
      <c r="O9792" t="s">
        <v>8415</v>
      </c>
      <c r="P9792" t="s">
        <v>79662</v>
      </c>
      <c r="Q9792" t="s">
        <v>79663</v>
      </c>
      <c r="R9792" t="str">
        <f t="shared" si="304"/>
        <v>诸城</v>
      </c>
      <c r="S9792" t="str">
        <f t="shared" si="305"/>
        <v>0118</v>
      </c>
    </row>
    <row r="9793" spans="1:19">
      <c r="A9793" t="s">
        <v>79664</v>
      </c>
      <c r="B9793" s="31" t="s">
        <v>79665</v>
      </c>
      <c r="C9793" t="s">
        <v>49</v>
      </c>
      <c r="D9793" t="s">
        <v>79666</v>
      </c>
      <c r="E9793" t="s">
        <v>75048</v>
      </c>
      <c r="F9793" t="s">
        <v>79667</v>
      </c>
      <c r="G9793" t="s">
        <v>79668</v>
      </c>
      <c r="H9793" t="s">
        <v>79669</v>
      </c>
      <c r="I9793" t="s">
        <v>12119</v>
      </c>
      <c r="J9793" t="s">
        <v>10338</v>
      </c>
      <c r="K9793" t="s">
        <v>10339</v>
      </c>
      <c r="L9793" t="s">
        <v>237</v>
      </c>
      <c r="M9793" t="s">
        <v>5247</v>
      </c>
      <c r="N9793" t="s">
        <v>5960</v>
      </c>
      <c r="O9793" t="s">
        <v>10340</v>
      </c>
      <c r="P9793" t="s">
        <v>79670</v>
      </c>
      <c r="Q9793" t="s">
        <v>79671</v>
      </c>
      <c r="R9793" t="str">
        <f t="shared" ref="R9793:R9856" si="306">IF(OR(LEFT(L9793,2)="高新"),"奎文",IF(LEFT(L9793,2)="峡山","坊子",IF(LEFT(L9793,2)="滨海","寒亭",LEFT(L9793,2))))</f>
        <v>潍城</v>
      </c>
      <c r="S9793" t="str">
        <f t="shared" ref="S9793:S9856" si="307">TEXT(B9793,"mmdd")</f>
        <v>0118</v>
      </c>
    </row>
    <row r="9794" spans="1:19">
      <c r="A9794" t="s">
        <v>79672</v>
      </c>
      <c r="B9794" s="31" t="s">
        <v>79673</v>
      </c>
      <c r="C9794" t="s">
        <v>49</v>
      </c>
      <c r="D9794" t="s">
        <v>79674</v>
      </c>
      <c r="E9794" t="s">
        <v>79197</v>
      </c>
      <c r="F9794" t="s">
        <v>79675</v>
      </c>
      <c r="G9794" t="s">
        <v>79676</v>
      </c>
      <c r="H9794" t="s">
        <v>79677</v>
      </c>
      <c r="I9794" t="s">
        <v>4828</v>
      </c>
      <c r="J9794" t="s">
        <v>9734</v>
      </c>
      <c r="K9794" t="s">
        <v>9735</v>
      </c>
      <c r="L9794" t="s">
        <v>60</v>
      </c>
      <c r="M9794" t="s">
        <v>4904</v>
      </c>
      <c r="N9794" t="s">
        <v>5112</v>
      </c>
      <c r="O9794" t="s">
        <v>9736</v>
      </c>
      <c r="P9794" t="s">
        <v>79678</v>
      </c>
      <c r="Q9794" t="s">
        <v>75044</v>
      </c>
      <c r="R9794" t="str">
        <f t="shared" si="306"/>
        <v>奎文</v>
      </c>
      <c r="S9794" t="str">
        <f t="shared" si="307"/>
        <v>0118</v>
      </c>
    </row>
    <row r="9795" spans="1:19">
      <c r="A9795" t="s">
        <v>79679</v>
      </c>
      <c r="B9795" s="31" t="s">
        <v>79680</v>
      </c>
      <c r="C9795" t="s">
        <v>49</v>
      </c>
      <c r="D9795" t="s">
        <v>79681</v>
      </c>
      <c r="E9795" t="s">
        <v>75040</v>
      </c>
      <c r="F9795" t="s">
        <v>79682</v>
      </c>
      <c r="G9795" t="s">
        <v>79683</v>
      </c>
      <c r="H9795" t="s">
        <v>79684</v>
      </c>
      <c r="I9795" t="s">
        <v>4785</v>
      </c>
      <c r="J9795" t="s">
        <v>8545</v>
      </c>
      <c r="K9795" t="s">
        <v>8546</v>
      </c>
      <c r="L9795" t="s">
        <v>60</v>
      </c>
      <c r="M9795" t="s">
        <v>5511</v>
      </c>
      <c r="N9795" t="s">
        <v>4892</v>
      </c>
      <c r="O9795" t="s">
        <v>8547</v>
      </c>
      <c r="P9795" t="s">
        <v>79204</v>
      </c>
      <c r="Q9795" t="s">
        <v>79685</v>
      </c>
      <c r="R9795" t="str">
        <f t="shared" si="306"/>
        <v>奎文</v>
      </c>
      <c r="S9795" t="str">
        <f t="shared" si="307"/>
        <v>0118</v>
      </c>
    </row>
    <row r="9796" spans="1:19">
      <c r="A9796" t="s">
        <v>79686</v>
      </c>
      <c r="B9796" s="31" t="s">
        <v>79687</v>
      </c>
      <c r="C9796" t="s">
        <v>49</v>
      </c>
      <c r="D9796" t="s">
        <v>79688</v>
      </c>
      <c r="E9796" t="s">
        <v>79689</v>
      </c>
      <c r="F9796" t="s">
        <v>79690</v>
      </c>
      <c r="G9796" t="s">
        <v>79691</v>
      </c>
      <c r="H9796" t="s">
        <v>79692</v>
      </c>
      <c r="I9796" t="s">
        <v>4771</v>
      </c>
      <c r="J9796" t="s">
        <v>6423</v>
      </c>
      <c r="K9796" t="s">
        <v>6424</v>
      </c>
      <c r="L9796" t="s">
        <v>60</v>
      </c>
      <c r="M9796" t="s">
        <v>5511</v>
      </c>
      <c r="N9796" t="s">
        <v>5056</v>
      </c>
      <c r="O9796" t="s">
        <v>6425</v>
      </c>
      <c r="P9796" t="s">
        <v>79693</v>
      </c>
      <c r="Q9796" t="s">
        <v>75044</v>
      </c>
      <c r="R9796" t="str">
        <f t="shared" si="306"/>
        <v>奎文</v>
      </c>
      <c r="S9796" t="str">
        <f t="shared" si="307"/>
        <v>0118</v>
      </c>
    </row>
    <row r="9797" spans="1:19">
      <c r="A9797" t="s">
        <v>79694</v>
      </c>
      <c r="B9797" s="31" t="s">
        <v>79695</v>
      </c>
      <c r="C9797" t="s">
        <v>49</v>
      </c>
      <c r="D9797" t="s">
        <v>79696</v>
      </c>
      <c r="E9797" t="s">
        <v>75107</v>
      </c>
      <c r="F9797" t="s">
        <v>79697</v>
      </c>
      <c r="G9797" t="s">
        <v>79698</v>
      </c>
      <c r="H9797" t="s">
        <v>79699</v>
      </c>
      <c r="I9797" t="s">
        <v>12119</v>
      </c>
      <c r="J9797" t="s">
        <v>19411</v>
      </c>
      <c r="K9797" t="s">
        <v>48258</v>
      </c>
      <c r="L9797" t="s">
        <v>148</v>
      </c>
      <c r="M9797" t="s">
        <v>6391</v>
      </c>
      <c r="N9797" t="s">
        <v>9962</v>
      </c>
      <c r="O9797" t="s">
        <v>19413</v>
      </c>
      <c r="P9797" t="s">
        <v>75044</v>
      </c>
      <c r="Q9797" t="s">
        <v>75044</v>
      </c>
      <c r="R9797" t="str">
        <f t="shared" si="306"/>
        <v>寒亭</v>
      </c>
      <c r="S9797" t="str">
        <f t="shared" si="307"/>
        <v>0118</v>
      </c>
    </row>
    <row r="9798" spans="1:19">
      <c r="A9798" t="s">
        <v>79700</v>
      </c>
      <c r="B9798" s="31" t="s">
        <v>79701</v>
      </c>
      <c r="C9798" t="s">
        <v>49</v>
      </c>
      <c r="D9798" t="s">
        <v>79702</v>
      </c>
      <c r="E9798" t="s">
        <v>75074</v>
      </c>
      <c r="F9798" t="s">
        <v>79703</v>
      </c>
      <c r="G9798" t="s">
        <v>79704</v>
      </c>
      <c r="H9798" t="s">
        <v>79705</v>
      </c>
      <c r="I9798" t="s">
        <v>5541</v>
      </c>
      <c r="J9798" t="s">
        <v>6878</v>
      </c>
      <c r="K9798" t="s">
        <v>6879</v>
      </c>
      <c r="L9798" t="s">
        <v>95</v>
      </c>
      <c r="M9798" t="s">
        <v>4844</v>
      </c>
      <c r="N9798" t="s">
        <v>4972</v>
      </c>
      <c r="O9798" t="s">
        <v>6880</v>
      </c>
      <c r="P9798" t="s">
        <v>79706</v>
      </c>
      <c r="Q9798" t="s">
        <v>75044</v>
      </c>
      <c r="R9798" t="str">
        <f t="shared" si="306"/>
        <v>安丘</v>
      </c>
      <c r="S9798" t="str">
        <f t="shared" si="307"/>
        <v>0118</v>
      </c>
    </row>
    <row r="9799" spans="1:19">
      <c r="A9799" t="s">
        <v>79707</v>
      </c>
      <c r="B9799" s="31" t="s">
        <v>79708</v>
      </c>
      <c r="C9799" t="s">
        <v>49</v>
      </c>
      <c r="D9799" t="s">
        <v>79709</v>
      </c>
      <c r="E9799" t="s">
        <v>75040</v>
      </c>
      <c r="F9799" t="s">
        <v>79710</v>
      </c>
      <c r="G9799" t="s">
        <v>79711</v>
      </c>
      <c r="H9799" t="s">
        <v>79712</v>
      </c>
      <c r="I9799" t="s">
        <v>4852</v>
      </c>
      <c r="J9799" t="s">
        <v>4842</v>
      </c>
      <c r="K9799" t="s">
        <v>4843</v>
      </c>
      <c r="L9799" t="s">
        <v>95</v>
      </c>
      <c r="M9799" t="s">
        <v>4844</v>
      </c>
      <c r="N9799" t="s">
        <v>4845</v>
      </c>
      <c r="O9799" t="s">
        <v>4846</v>
      </c>
      <c r="P9799" t="s">
        <v>79713</v>
      </c>
      <c r="Q9799" t="s">
        <v>79714</v>
      </c>
      <c r="R9799" t="str">
        <f t="shared" si="306"/>
        <v>安丘</v>
      </c>
      <c r="S9799" t="str">
        <f t="shared" si="307"/>
        <v>0118</v>
      </c>
    </row>
    <row r="9800" spans="1:19">
      <c r="A9800" t="s">
        <v>79715</v>
      </c>
      <c r="B9800" s="31" t="s">
        <v>79716</v>
      </c>
      <c r="C9800" t="s">
        <v>49</v>
      </c>
      <c r="D9800" t="s">
        <v>79717</v>
      </c>
      <c r="E9800" t="s">
        <v>75040</v>
      </c>
      <c r="F9800" t="s">
        <v>79718</v>
      </c>
      <c r="G9800" t="s">
        <v>79719</v>
      </c>
      <c r="H9800" t="s">
        <v>79720</v>
      </c>
      <c r="I9800" t="s">
        <v>4785</v>
      </c>
      <c r="J9800" t="s">
        <v>9536</v>
      </c>
      <c r="K9800" t="s">
        <v>9537</v>
      </c>
      <c r="L9800" t="s">
        <v>95</v>
      </c>
      <c r="M9800" t="s">
        <v>5055</v>
      </c>
      <c r="N9800" t="s">
        <v>4789</v>
      </c>
      <c r="O9800" t="s">
        <v>9538</v>
      </c>
      <c r="P9800" t="s">
        <v>79721</v>
      </c>
      <c r="Q9800" t="s">
        <v>75044</v>
      </c>
      <c r="R9800" t="str">
        <f t="shared" si="306"/>
        <v>安丘</v>
      </c>
      <c r="S9800" t="str">
        <f t="shared" si="307"/>
        <v>0118</v>
      </c>
    </row>
    <row r="9801" spans="1:19">
      <c r="A9801" t="s">
        <v>79722</v>
      </c>
      <c r="B9801" s="31" t="s">
        <v>79723</v>
      </c>
      <c r="C9801" t="s">
        <v>49</v>
      </c>
      <c r="D9801" t="s">
        <v>79724</v>
      </c>
      <c r="E9801" t="s">
        <v>75040</v>
      </c>
      <c r="F9801" t="s">
        <v>79725</v>
      </c>
      <c r="G9801" t="s">
        <v>79726</v>
      </c>
      <c r="H9801" t="s">
        <v>79727</v>
      </c>
      <c r="I9801" t="s">
        <v>4785</v>
      </c>
      <c r="J9801" t="s">
        <v>15047</v>
      </c>
      <c r="K9801" t="s">
        <v>15048</v>
      </c>
      <c r="L9801" t="s">
        <v>50</v>
      </c>
      <c r="M9801" t="s">
        <v>6624</v>
      </c>
      <c r="N9801" t="s">
        <v>5056</v>
      </c>
      <c r="O9801" t="s">
        <v>15049</v>
      </c>
      <c r="P9801" t="s">
        <v>79728</v>
      </c>
      <c r="Q9801" t="s">
        <v>79729</v>
      </c>
      <c r="R9801" t="str">
        <f t="shared" si="306"/>
        <v>青州</v>
      </c>
      <c r="S9801" t="str">
        <f t="shared" si="307"/>
        <v>0118</v>
      </c>
    </row>
    <row r="9802" spans="1:19">
      <c r="A9802" t="s">
        <v>79730</v>
      </c>
      <c r="B9802" s="31" t="s">
        <v>79731</v>
      </c>
      <c r="C9802" t="s">
        <v>49</v>
      </c>
      <c r="D9802" t="s">
        <v>79732</v>
      </c>
      <c r="E9802" t="s">
        <v>75040</v>
      </c>
      <c r="F9802" t="s">
        <v>79733</v>
      </c>
      <c r="G9802" t="s">
        <v>79734</v>
      </c>
      <c r="H9802" t="s">
        <v>79735</v>
      </c>
      <c r="I9802" t="s">
        <v>5221</v>
      </c>
      <c r="J9802" t="s">
        <v>6804</v>
      </c>
      <c r="K9802" t="s">
        <v>6805</v>
      </c>
      <c r="L9802" t="s">
        <v>123</v>
      </c>
      <c r="M9802" t="s">
        <v>4994</v>
      </c>
      <c r="N9802" t="s">
        <v>5030</v>
      </c>
      <c r="O9802" t="s">
        <v>6806</v>
      </c>
      <c r="P9802" t="s">
        <v>79736</v>
      </c>
      <c r="Q9802" t="s">
        <v>79737</v>
      </c>
      <c r="R9802" t="str">
        <f t="shared" si="306"/>
        <v>诸城</v>
      </c>
      <c r="S9802" t="str">
        <f t="shared" si="307"/>
        <v>0118</v>
      </c>
    </row>
    <row r="9803" spans="1:19">
      <c r="A9803" t="s">
        <v>79738</v>
      </c>
      <c r="B9803" s="31" t="s">
        <v>79739</v>
      </c>
      <c r="C9803" t="s">
        <v>49</v>
      </c>
      <c r="D9803" t="s">
        <v>79740</v>
      </c>
      <c r="E9803" t="s">
        <v>75040</v>
      </c>
      <c r="F9803" t="s">
        <v>79741</v>
      </c>
      <c r="G9803" t="s">
        <v>79742</v>
      </c>
      <c r="H9803" t="s">
        <v>79743</v>
      </c>
      <c r="I9803" t="s">
        <v>4828</v>
      </c>
      <c r="J9803" t="s">
        <v>6193</v>
      </c>
      <c r="K9803" t="s">
        <v>6194</v>
      </c>
      <c r="L9803" t="s">
        <v>105</v>
      </c>
      <c r="M9803" t="s">
        <v>6195</v>
      </c>
      <c r="N9803" t="s">
        <v>4856</v>
      </c>
      <c r="O9803" t="s">
        <v>6196</v>
      </c>
      <c r="P9803" t="s">
        <v>79744</v>
      </c>
      <c r="Q9803" t="s">
        <v>75044</v>
      </c>
      <c r="R9803" t="str">
        <f t="shared" si="306"/>
        <v>寿光</v>
      </c>
      <c r="S9803" t="str">
        <f t="shared" si="307"/>
        <v>0118</v>
      </c>
    </row>
    <row r="9804" spans="1:19">
      <c r="A9804" t="s">
        <v>79745</v>
      </c>
      <c r="B9804" s="31" t="s">
        <v>79746</v>
      </c>
      <c r="C9804" t="s">
        <v>49</v>
      </c>
      <c r="D9804" t="s">
        <v>79747</v>
      </c>
      <c r="E9804" t="s">
        <v>75074</v>
      </c>
      <c r="F9804" t="s">
        <v>79748</v>
      </c>
      <c r="G9804" t="s">
        <v>79749</v>
      </c>
      <c r="H9804" t="s">
        <v>79750</v>
      </c>
      <c r="I9804" t="s">
        <v>5052</v>
      </c>
      <c r="J9804" t="s">
        <v>79751</v>
      </c>
      <c r="K9804" t="s">
        <v>79752</v>
      </c>
      <c r="L9804" t="s">
        <v>262</v>
      </c>
      <c r="M9804" t="s">
        <v>6033</v>
      </c>
      <c r="N9804" t="s">
        <v>5487</v>
      </c>
      <c r="O9804" t="s">
        <v>16214</v>
      </c>
      <c r="P9804" t="s">
        <v>79753</v>
      </c>
      <c r="Q9804" t="s">
        <v>75044</v>
      </c>
      <c r="R9804" t="str">
        <f t="shared" si="306"/>
        <v>寒亭</v>
      </c>
      <c r="S9804" t="str">
        <f t="shared" si="307"/>
        <v>0118</v>
      </c>
    </row>
    <row r="9805" spans="1:19">
      <c r="A9805" t="s">
        <v>79754</v>
      </c>
      <c r="B9805" s="31" t="s">
        <v>79755</v>
      </c>
      <c r="C9805" t="s">
        <v>49</v>
      </c>
      <c r="D9805" t="s">
        <v>79756</v>
      </c>
      <c r="E9805" t="s">
        <v>75380</v>
      </c>
      <c r="F9805" t="s">
        <v>79757</v>
      </c>
      <c r="G9805" t="s">
        <v>79758</v>
      </c>
      <c r="H9805" t="s">
        <v>79759</v>
      </c>
      <c r="I9805" t="s">
        <v>4785</v>
      </c>
      <c r="J9805" t="s">
        <v>7000</v>
      </c>
      <c r="K9805" t="s">
        <v>7001</v>
      </c>
      <c r="L9805" t="s">
        <v>123</v>
      </c>
      <c r="M9805" t="s">
        <v>6022</v>
      </c>
      <c r="N9805" t="s">
        <v>5112</v>
      </c>
      <c r="O9805" t="s">
        <v>7002</v>
      </c>
      <c r="P9805" t="s">
        <v>79760</v>
      </c>
      <c r="Q9805" t="s">
        <v>75044</v>
      </c>
      <c r="R9805" t="str">
        <f t="shared" si="306"/>
        <v>诸城</v>
      </c>
      <c r="S9805" t="str">
        <f t="shared" si="307"/>
        <v>0118</v>
      </c>
    </row>
    <row r="9806" spans="1:19">
      <c r="A9806" t="s">
        <v>79761</v>
      </c>
      <c r="B9806" s="31" t="s">
        <v>79762</v>
      </c>
      <c r="C9806" t="s">
        <v>49</v>
      </c>
      <c r="D9806" t="s">
        <v>79763</v>
      </c>
      <c r="E9806" t="s">
        <v>75040</v>
      </c>
      <c r="F9806" t="s">
        <v>79764</v>
      </c>
      <c r="G9806" t="s">
        <v>79765</v>
      </c>
      <c r="H9806" t="s">
        <v>79766</v>
      </c>
      <c r="I9806" t="s">
        <v>5461</v>
      </c>
      <c r="J9806" t="s">
        <v>7042</v>
      </c>
      <c r="K9806" t="s">
        <v>7043</v>
      </c>
      <c r="L9806" t="s">
        <v>60</v>
      </c>
      <c r="M9806" t="s">
        <v>4904</v>
      </c>
      <c r="N9806" t="s">
        <v>4892</v>
      </c>
      <c r="O9806" t="s">
        <v>7044</v>
      </c>
      <c r="P9806" t="s">
        <v>79767</v>
      </c>
      <c r="Q9806" t="s">
        <v>79768</v>
      </c>
      <c r="R9806" t="str">
        <f t="shared" si="306"/>
        <v>奎文</v>
      </c>
      <c r="S9806" t="str">
        <f t="shared" si="307"/>
        <v>0118</v>
      </c>
    </row>
    <row r="9807" spans="1:19">
      <c r="A9807" t="s">
        <v>79769</v>
      </c>
      <c r="B9807" s="31" t="s">
        <v>79770</v>
      </c>
      <c r="C9807" t="s">
        <v>49</v>
      </c>
      <c r="D9807" t="s">
        <v>79771</v>
      </c>
      <c r="E9807" t="s">
        <v>75074</v>
      </c>
      <c r="F9807" t="s">
        <v>79772</v>
      </c>
      <c r="G9807" t="s">
        <v>79773</v>
      </c>
      <c r="H9807" t="s">
        <v>79774</v>
      </c>
      <c r="I9807" t="s">
        <v>5052</v>
      </c>
      <c r="J9807" t="s">
        <v>11079</v>
      </c>
      <c r="K9807" t="s">
        <v>11080</v>
      </c>
      <c r="L9807" t="s">
        <v>50</v>
      </c>
      <c r="M9807" t="s">
        <v>5877</v>
      </c>
      <c r="N9807" t="s">
        <v>5487</v>
      </c>
      <c r="O9807" t="s">
        <v>11081</v>
      </c>
      <c r="P9807" t="s">
        <v>79775</v>
      </c>
      <c r="Q9807" t="s">
        <v>79776</v>
      </c>
      <c r="R9807" t="str">
        <f t="shared" si="306"/>
        <v>青州</v>
      </c>
      <c r="S9807" t="str">
        <f t="shared" si="307"/>
        <v>0118</v>
      </c>
    </row>
    <row r="9808" spans="1:19">
      <c r="A9808" t="s">
        <v>79777</v>
      </c>
      <c r="B9808" s="31" t="s">
        <v>79778</v>
      </c>
      <c r="C9808" t="s">
        <v>49</v>
      </c>
      <c r="D9808" t="s">
        <v>79779</v>
      </c>
      <c r="E9808" t="s">
        <v>79780</v>
      </c>
      <c r="F9808" t="s">
        <v>79781</v>
      </c>
      <c r="G9808" t="s">
        <v>79782</v>
      </c>
      <c r="H9808" t="s">
        <v>79783</v>
      </c>
      <c r="I9808" t="s">
        <v>12119</v>
      </c>
      <c r="J9808" t="s">
        <v>7677</v>
      </c>
      <c r="K9808" t="s">
        <v>7678</v>
      </c>
      <c r="L9808" t="s">
        <v>86</v>
      </c>
      <c r="M9808" t="s">
        <v>7679</v>
      </c>
      <c r="N9808" t="s">
        <v>4832</v>
      </c>
      <c r="O9808" t="s">
        <v>7680</v>
      </c>
      <c r="P9808" t="s">
        <v>79784</v>
      </c>
      <c r="Q9808" t="s">
        <v>75044</v>
      </c>
      <c r="R9808" t="str">
        <f t="shared" si="306"/>
        <v>坊子</v>
      </c>
      <c r="S9808" t="str">
        <f t="shared" si="307"/>
        <v>0118</v>
      </c>
    </row>
    <row r="9809" spans="1:19">
      <c r="A9809" t="s">
        <v>79785</v>
      </c>
      <c r="B9809" s="31" t="s">
        <v>79786</v>
      </c>
      <c r="C9809" t="s">
        <v>49</v>
      </c>
      <c r="D9809" t="s">
        <v>79787</v>
      </c>
      <c r="E9809" t="s">
        <v>75048</v>
      </c>
      <c r="F9809" t="s">
        <v>79788</v>
      </c>
      <c r="G9809" t="s">
        <v>79789</v>
      </c>
      <c r="H9809" t="s">
        <v>79790</v>
      </c>
      <c r="I9809" t="s">
        <v>12119</v>
      </c>
      <c r="J9809" t="s">
        <v>6829</v>
      </c>
      <c r="K9809" t="s">
        <v>6830</v>
      </c>
      <c r="L9809" t="s">
        <v>95</v>
      </c>
      <c r="M9809" t="s">
        <v>5649</v>
      </c>
      <c r="N9809" t="s">
        <v>8593</v>
      </c>
      <c r="O9809" t="s">
        <v>6831</v>
      </c>
      <c r="P9809" t="s">
        <v>79791</v>
      </c>
      <c r="Q9809" t="s">
        <v>75044</v>
      </c>
      <c r="R9809" t="str">
        <f t="shared" si="306"/>
        <v>安丘</v>
      </c>
      <c r="S9809" t="str">
        <f t="shared" si="307"/>
        <v>0118</v>
      </c>
    </row>
    <row r="9810" spans="1:19">
      <c r="A9810" t="s">
        <v>4713</v>
      </c>
      <c r="B9810" s="31" t="s">
        <v>79792</v>
      </c>
      <c r="C9810" t="s">
        <v>49</v>
      </c>
      <c r="D9810" t="s">
        <v>79793</v>
      </c>
      <c r="E9810" t="s">
        <v>75074</v>
      </c>
      <c r="F9810" t="s">
        <v>79794</v>
      </c>
      <c r="G9810" t="s">
        <v>4711</v>
      </c>
      <c r="H9810" t="s">
        <v>79795</v>
      </c>
      <c r="I9810" t="s">
        <v>4841</v>
      </c>
      <c r="J9810" t="s">
        <v>5374</v>
      </c>
      <c r="K9810" t="s">
        <v>5375</v>
      </c>
      <c r="L9810" t="s">
        <v>105</v>
      </c>
      <c r="M9810" t="s">
        <v>5376</v>
      </c>
      <c r="N9810" t="s">
        <v>4933</v>
      </c>
      <c r="O9810" t="s">
        <v>5377</v>
      </c>
      <c r="P9810" t="s">
        <v>79796</v>
      </c>
      <c r="Q9810" t="s">
        <v>75044</v>
      </c>
      <c r="R9810" t="str">
        <f t="shared" si="306"/>
        <v>寿光</v>
      </c>
      <c r="S9810" t="str">
        <f t="shared" si="307"/>
        <v>0118</v>
      </c>
    </row>
    <row r="9811" spans="1:19">
      <c r="A9811" t="s">
        <v>79797</v>
      </c>
      <c r="B9811" s="31" t="s">
        <v>79798</v>
      </c>
      <c r="C9811" t="s">
        <v>49</v>
      </c>
      <c r="D9811" t="s">
        <v>79799</v>
      </c>
      <c r="E9811" t="s">
        <v>75107</v>
      </c>
      <c r="F9811" t="s">
        <v>79800</v>
      </c>
      <c r="G9811" t="s">
        <v>79801</v>
      </c>
      <c r="H9811" t="s">
        <v>79802</v>
      </c>
      <c r="I9811" t="s">
        <v>12757</v>
      </c>
      <c r="J9811" t="s">
        <v>8847</v>
      </c>
      <c r="K9811" t="s">
        <v>8848</v>
      </c>
      <c r="L9811" t="s">
        <v>60</v>
      </c>
      <c r="M9811" t="s">
        <v>5420</v>
      </c>
      <c r="N9811" t="s">
        <v>4845</v>
      </c>
      <c r="O9811" t="s">
        <v>8849</v>
      </c>
      <c r="P9811" t="s">
        <v>79803</v>
      </c>
      <c r="Q9811" t="s">
        <v>79804</v>
      </c>
      <c r="R9811" t="str">
        <f t="shared" si="306"/>
        <v>奎文</v>
      </c>
      <c r="S9811" t="str">
        <f t="shared" si="307"/>
        <v>0118</v>
      </c>
    </row>
    <row r="9812" spans="1:19">
      <c r="A9812" t="s">
        <v>79805</v>
      </c>
      <c r="B9812" s="31" t="s">
        <v>79806</v>
      </c>
      <c r="C9812" t="s">
        <v>49</v>
      </c>
      <c r="D9812" t="s">
        <v>79807</v>
      </c>
      <c r="E9812" t="s">
        <v>75107</v>
      </c>
      <c r="F9812" t="s">
        <v>79808</v>
      </c>
      <c r="G9812" t="s">
        <v>79809</v>
      </c>
      <c r="H9812" t="s">
        <v>79810</v>
      </c>
      <c r="I9812" t="s">
        <v>12119</v>
      </c>
      <c r="J9812" t="s">
        <v>11218</v>
      </c>
      <c r="K9812" t="s">
        <v>11219</v>
      </c>
      <c r="L9812" t="s">
        <v>237</v>
      </c>
      <c r="M9812" t="s">
        <v>5247</v>
      </c>
      <c r="N9812" t="s">
        <v>4933</v>
      </c>
      <c r="O9812" t="s">
        <v>11220</v>
      </c>
      <c r="P9812" t="s">
        <v>79811</v>
      </c>
      <c r="Q9812" t="s">
        <v>75044</v>
      </c>
      <c r="R9812" t="str">
        <f t="shared" si="306"/>
        <v>潍城</v>
      </c>
      <c r="S9812" t="str">
        <f t="shared" si="307"/>
        <v>0118</v>
      </c>
    </row>
    <row r="9813" spans="1:19">
      <c r="A9813" t="s">
        <v>4737</v>
      </c>
      <c r="B9813" s="31" t="s">
        <v>79812</v>
      </c>
      <c r="C9813" t="s">
        <v>49</v>
      </c>
      <c r="D9813" t="s">
        <v>79813</v>
      </c>
      <c r="E9813" t="s">
        <v>75074</v>
      </c>
      <c r="F9813" t="s">
        <v>79814</v>
      </c>
      <c r="G9813" t="s">
        <v>4735</v>
      </c>
      <c r="H9813" t="s">
        <v>79815</v>
      </c>
      <c r="I9813" t="s">
        <v>5052</v>
      </c>
      <c r="J9813" t="s">
        <v>7114</v>
      </c>
      <c r="K9813" t="s">
        <v>7115</v>
      </c>
      <c r="L9813" t="s">
        <v>105</v>
      </c>
      <c r="M9813" t="s">
        <v>5176</v>
      </c>
      <c r="N9813" t="s">
        <v>4856</v>
      </c>
      <c r="O9813" t="s">
        <v>7116</v>
      </c>
      <c r="P9813" t="s">
        <v>79816</v>
      </c>
      <c r="Q9813" t="s">
        <v>79817</v>
      </c>
      <c r="R9813" t="str">
        <f t="shared" si="306"/>
        <v>寿光</v>
      </c>
      <c r="S9813" t="str">
        <f t="shared" si="307"/>
        <v>0118</v>
      </c>
    </row>
    <row r="9814" spans="1:19">
      <c r="A9814" t="s">
        <v>79818</v>
      </c>
      <c r="B9814" s="31" t="s">
        <v>79819</v>
      </c>
      <c r="C9814" t="s">
        <v>49</v>
      </c>
      <c r="D9814" t="s">
        <v>79820</v>
      </c>
      <c r="E9814" t="s">
        <v>75040</v>
      </c>
      <c r="F9814" t="s">
        <v>79821</v>
      </c>
      <c r="G9814" t="s">
        <v>79822</v>
      </c>
      <c r="H9814" t="s">
        <v>79823</v>
      </c>
      <c r="I9814" t="s">
        <v>4785</v>
      </c>
      <c r="J9814" t="s">
        <v>5636</v>
      </c>
      <c r="K9814" t="s">
        <v>5906</v>
      </c>
      <c r="L9814" t="s">
        <v>77</v>
      </c>
      <c r="M9814" t="s">
        <v>5145</v>
      </c>
      <c r="N9814" t="s">
        <v>6601</v>
      </c>
      <c r="O9814" t="s">
        <v>5908</v>
      </c>
      <c r="P9814" t="s">
        <v>79824</v>
      </c>
      <c r="Q9814" t="s">
        <v>75044</v>
      </c>
      <c r="R9814" t="str">
        <f t="shared" si="306"/>
        <v>临朐</v>
      </c>
      <c r="S9814" t="str">
        <f t="shared" si="307"/>
        <v>0118</v>
      </c>
    </row>
    <row r="9815" spans="1:19">
      <c r="A9815" t="s">
        <v>79825</v>
      </c>
      <c r="B9815" s="31" t="s">
        <v>79826</v>
      </c>
      <c r="C9815" t="s">
        <v>49</v>
      </c>
      <c r="D9815" t="s">
        <v>79827</v>
      </c>
      <c r="E9815" t="s">
        <v>75711</v>
      </c>
      <c r="F9815" t="s">
        <v>79828</v>
      </c>
      <c r="G9815" t="s">
        <v>79829</v>
      </c>
      <c r="H9815" t="s">
        <v>79830</v>
      </c>
      <c r="I9815" t="s">
        <v>12119</v>
      </c>
      <c r="J9815" t="s">
        <v>6053</v>
      </c>
      <c r="K9815" t="s">
        <v>6054</v>
      </c>
      <c r="L9815" t="s">
        <v>105</v>
      </c>
      <c r="M9815" t="s">
        <v>6055</v>
      </c>
      <c r="N9815" t="s">
        <v>75044</v>
      </c>
      <c r="O9815" t="s">
        <v>6056</v>
      </c>
      <c r="P9815" t="s">
        <v>79831</v>
      </c>
      <c r="Q9815" t="s">
        <v>71929</v>
      </c>
      <c r="R9815" t="str">
        <f t="shared" si="306"/>
        <v>寿光</v>
      </c>
      <c r="S9815" t="str">
        <f t="shared" si="307"/>
        <v>0118</v>
      </c>
    </row>
    <row r="9816" spans="1:19">
      <c r="A9816" t="s">
        <v>79832</v>
      </c>
      <c r="B9816" s="31" t="s">
        <v>79833</v>
      </c>
      <c r="C9816" t="s">
        <v>49</v>
      </c>
      <c r="D9816" t="s">
        <v>79834</v>
      </c>
      <c r="E9816" t="s">
        <v>75048</v>
      </c>
      <c r="F9816" t="s">
        <v>79835</v>
      </c>
      <c r="G9816" t="s">
        <v>79836</v>
      </c>
      <c r="H9816" t="s">
        <v>79837</v>
      </c>
      <c r="I9816" t="s">
        <v>12119</v>
      </c>
      <c r="J9816" t="s">
        <v>18995</v>
      </c>
      <c r="K9816" t="s">
        <v>18996</v>
      </c>
      <c r="L9816" t="s">
        <v>114</v>
      </c>
      <c r="M9816" t="s">
        <v>5486</v>
      </c>
      <c r="N9816" t="s">
        <v>7890</v>
      </c>
      <c r="O9816" t="s">
        <v>18997</v>
      </c>
      <c r="P9816" t="s">
        <v>79838</v>
      </c>
      <c r="Q9816" t="s">
        <v>75044</v>
      </c>
      <c r="R9816" t="str">
        <f t="shared" si="306"/>
        <v>高密</v>
      </c>
      <c r="S9816" t="str">
        <f t="shared" si="307"/>
        <v>0118</v>
      </c>
    </row>
    <row r="9817" spans="1:19">
      <c r="A9817" t="s">
        <v>79839</v>
      </c>
      <c r="B9817" s="31" t="s">
        <v>79840</v>
      </c>
      <c r="C9817" t="s">
        <v>49</v>
      </c>
      <c r="D9817" t="s">
        <v>79841</v>
      </c>
      <c r="E9817" t="s">
        <v>75040</v>
      </c>
      <c r="F9817" t="s">
        <v>79842</v>
      </c>
      <c r="G9817" t="s">
        <v>79843</v>
      </c>
      <c r="H9817" t="s">
        <v>79844</v>
      </c>
      <c r="I9817" t="s">
        <v>4852</v>
      </c>
      <c r="J9817" t="s">
        <v>8680</v>
      </c>
      <c r="K9817" t="s">
        <v>8681</v>
      </c>
      <c r="L9817" t="s">
        <v>60</v>
      </c>
      <c r="M9817" t="s">
        <v>5999</v>
      </c>
      <c r="N9817" t="s">
        <v>5030</v>
      </c>
      <c r="O9817" t="s">
        <v>8682</v>
      </c>
      <c r="P9817" t="s">
        <v>79845</v>
      </c>
      <c r="Q9817" t="s">
        <v>79846</v>
      </c>
      <c r="R9817" t="str">
        <f t="shared" si="306"/>
        <v>奎文</v>
      </c>
      <c r="S9817" t="str">
        <f t="shared" si="307"/>
        <v>0118</v>
      </c>
    </row>
    <row r="9818" spans="1:19">
      <c r="A9818" t="s">
        <v>79847</v>
      </c>
      <c r="B9818" s="31" t="s">
        <v>79848</v>
      </c>
      <c r="C9818" t="s">
        <v>49</v>
      </c>
      <c r="D9818" t="s">
        <v>79849</v>
      </c>
      <c r="E9818" t="s">
        <v>75048</v>
      </c>
      <c r="F9818" t="s">
        <v>79850</v>
      </c>
      <c r="G9818" t="s">
        <v>79851</v>
      </c>
      <c r="H9818" t="s">
        <v>79852</v>
      </c>
      <c r="I9818" t="s">
        <v>12119</v>
      </c>
      <c r="J9818" t="s">
        <v>4814</v>
      </c>
      <c r="K9818" t="s">
        <v>4815</v>
      </c>
      <c r="L9818" t="s">
        <v>50</v>
      </c>
      <c r="M9818" t="s">
        <v>4816</v>
      </c>
      <c r="N9818" t="s">
        <v>5421</v>
      </c>
      <c r="O9818" t="s">
        <v>4818</v>
      </c>
      <c r="P9818" t="s">
        <v>79853</v>
      </c>
      <c r="Q9818" t="s">
        <v>79854</v>
      </c>
      <c r="R9818" t="str">
        <f t="shared" si="306"/>
        <v>青州</v>
      </c>
      <c r="S9818" t="str">
        <f t="shared" si="307"/>
        <v>0118</v>
      </c>
    </row>
    <row r="9819" spans="1:19">
      <c r="A9819" t="s">
        <v>79855</v>
      </c>
      <c r="B9819" s="31" t="s">
        <v>79856</v>
      </c>
      <c r="C9819" t="s">
        <v>49</v>
      </c>
      <c r="D9819" t="s">
        <v>79857</v>
      </c>
      <c r="E9819" t="s">
        <v>75074</v>
      </c>
      <c r="F9819" t="s">
        <v>79858</v>
      </c>
      <c r="G9819" t="s">
        <v>79859</v>
      </c>
      <c r="H9819" t="s">
        <v>79860</v>
      </c>
      <c r="I9819" t="s">
        <v>4813</v>
      </c>
      <c r="J9819" t="s">
        <v>15469</v>
      </c>
      <c r="K9819" t="s">
        <v>15470</v>
      </c>
      <c r="L9819" t="s">
        <v>50</v>
      </c>
      <c r="M9819" t="s">
        <v>5236</v>
      </c>
      <c r="N9819" t="s">
        <v>7890</v>
      </c>
      <c r="O9819" t="s">
        <v>15471</v>
      </c>
      <c r="P9819" t="s">
        <v>79861</v>
      </c>
      <c r="Q9819" t="s">
        <v>79862</v>
      </c>
      <c r="R9819" t="str">
        <f t="shared" si="306"/>
        <v>青州</v>
      </c>
      <c r="S9819" t="str">
        <f t="shared" si="307"/>
        <v>0118</v>
      </c>
    </row>
    <row r="9820" spans="1:19">
      <c r="A9820" t="s">
        <v>79863</v>
      </c>
      <c r="B9820" s="31" t="s">
        <v>79864</v>
      </c>
      <c r="C9820" t="s">
        <v>49</v>
      </c>
      <c r="D9820" t="s">
        <v>79865</v>
      </c>
      <c r="E9820" t="s">
        <v>75040</v>
      </c>
      <c r="F9820" t="s">
        <v>79866</v>
      </c>
      <c r="G9820" t="s">
        <v>79867</v>
      </c>
      <c r="H9820" t="s">
        <v>79868</v>
      </c>
      <c r="I9820" t="s">
        <v>5407</v>
      </c>
      <c r="J9820" t="s">
        <v>5087</v>
      </c>
      <c r="K9820" t="s">
        <v>5088</v>
      </c>
      <c r="L9820" t="s">
        <v>105</v>
      </c>
      <c r="M9820" t="s">
        <v>5089</v>
      </c>
      <c r="N9820" t="s">
        <v>4933</v>
      </c>
      <c r="O9820" t="s">
        <v>5090</v>
      </c>
      <c r="P9820" t="s">
        <v>79869</v>
      </c>
      <c r="Q9820" t="s">
        <v>75044</v>
      </c>
      <c r="R9820" t="str">
        <f t="shared" si="306"/>
        <v>寿光</v>
      </c>
      <c r="S9820" t="str">
        <f t="shared" si="307"/>
        <v>0118</v>
      </c>
    </row>
    <row r="9821" spans="1:19">
      <c r="A9821" t="s">
        <v>79870</v>
      </c>
      <c r="B9821" s="31" t="s">
        <v>79871</v>
      </c>
      <c r="C9821" t="s">
        <v>49</v>
      </c>
      <c r="D9821" t="s">
        <v>79872</v>
      </c>
      <c r="E9821" t="s">
        <v>79873</v>
      </c>
      <c r="F9821" t="s">
        <v>79874</v>
      </c>
      <c r="G9821" t="s">
        <v>79875</v>
      </c>
      <c r="H9821" t="s">
        <v>79876</v>
      </c>
      <c r="I9821" t="s">
        <v>6877</v>
      </c>
      <c r="J9821" t="s">
        <v>5122</v>
      </c>
      <c r="K9821" t="s">
        <v>5123</v>
      </c>
      <c r="L9821" t="s">
        <v>75044</v>
      </c>
      <c r="M9821" t="s">
        <v>75044</v>
      </c>
      <c r="N9821" t="s">
        <v>5451</v>
      </c>
      <c r="O9821" t="s">
        <v>5124</v>
      </c>
      <c r="P9821" t="s">
        <v>75044</v>
      </c>
      <c r="Q9821" t="s">
        <v>75044</v>
      </c>
      <c r="R9821" t="str">
        <f t="shared" si="306"/>
        <v/>
      </c>
      <c r="S9821" t="str">
        <f t="shared" si="307"/>
        <v>0118</v>
      </c>
    </row>
    <row r="9822" spans="1:19">
      <c r="A9822" t="s">
        <v>4617</v>
      </c>
      <c r="B9822" s="31" t="s">
        <v>79877</v>
      </c>
      <c r="C9822" t="s">
        <v>49</v>
      </c>
      <c r="D9822" t="s">
        <v>79878</v>
      </c>
      <c r="E9822" t="s">
        <v>75040</v>
      </c>
      <c r="F9822" t="s">
        <v>79879</v>
      </c>
      <c r="G9822" t="s">
        <v>4615</v>
      </c>
      <c r="H9822" t="s">
        <v>79880</v>
      </c>
      <c r="I9822" t="s">
        <v>12511</v>
      </c>
      <c r="J9822" t="s">
        <v>60738</v>
      </c>
      <c r="K9822" t="s">
        <v>60739</v>
      </c>
      <c r="L9822" t="s">
        <v>60</v>
      </c>
      <c r="M9822" t="s">
        <v>5888</v>
      </c>
      <c r="N9822" t="s">
        <v>4892</v>
      </c>
      <c r="O9822" t="s">
        <v>60740</v>
      </c>
      <c r="P9822" t="s">
        <v>79881</v>
      </c>
      <c r="Q9822" t="s">
        <v>79882</v>
      </c>
      <c r="R9822" t="str">
        <f t="shared" si="306"/>
        <v>奎文</v>
      </c>
      <c r="S9822" t="str">
        <f t="shared" si="307"/>
        <v>0118</v>
      </c>
    </row>
    <row r="9823" spans="1:19">
      <c r="A9823" t="s">
        <v>79883</v>
      </c>
      <c r="B9823" s="31" t="s">
        <v>79884</v>
      </c>
      <c r="C9823" t="s">
        <v>49</v>
      </c>
      <c r="D9823" t="s">
        <v>79885</v>
      </c>
      <c r="E9823" t="s">
        <v>75040</v>
      </c>
      <c r="F9823" t="s">
        <v>79886</v>
      </c>
      <c r="G9823" t="s">
        <v>79887</v>
      </c>
      <c r="H9823" t="s">
        <v>79888</v>
      </c>
      <c r="I9823" t="s">
        <v>4852</v>
      </c>
      <c r="J9823" t="s">
        <v>17128</v>
      </c>
      <c r="K9823" t="s">
        <v>17129</v>
      </c>
      <c r="L9823" t="s">
        <v>375</v>
      </c>
      <c r="M9823" t="s">
        <v>7334</v>
      </c>
      <c r="N9823" t="s">
        <v>6243</v>
      </c>
      <c r="O9823" t="s">
        <v>17130</v>
      </c>
      <c r="P9823" t="s">
        <v>79889</v>
      </c>
      <c r="Q9823" t="s">
        <v>79890</v>
      </c>
      <c r="R9823" t="str">
        <f t="shared" si="306"/>
        <v>昌邑</v>
      </c>
      <c r="S9823" t="str">
        <f t="shared" si="307"/>
        <v>0118</v>
      </c>
    </row>
    <row r="9824" spans="1:19">
      <c r="A9824" t="s">
        <v>79891</v>
      </c>
      <c r="B9824" s="31" t="s">
        <v>79892</v>
      </c>
      <c r="C9824" t="s">
        <v>49</v>
      </c>
      <c r="D9824" t="s">
        <v>79893</v>
      </c>
      <c r="E9824" t="s">
        <v>75711</v>
      </c>
      <c r="F9824" t="s">
        <v>79894</v>
      </c>
      <c r="G9824" t="s">
        <v>79895</v>
      </c>
      <c r="H9824" t="s">
        <v>79896</v>
      </c>
      <c r="I9824" t="s">
        <v>12119</v>
      </c>
      <c r="J9824" t="s">
        <v>6401</v>
      </c>
      <c r="K9824" t="s">
        <v>6402</v>
      </c>
      <c r="L9824" t="s">
        <v>105</v>
      </c>
      <c r="M9824" t="s">
        <v>5224</v>
      </c>
      <c r="N9824" t="s">
        <v>6308</v>
      </c>
      <c r="O9824" t="s">
        <v>6403</v>
      </c>
      <c r="P9824" t="s">
        <v>79897</v>
      </c>
      <c r="Q9824" t="s">
        <v>79898</v>
      </c>
      <c r="R9824" t="str">
        <f t="shared" si="306"/>
        <v>寿光</v>
      </c>
      <c r="S9824" t="str">
        <f t="shared" si="307"/>
        <v>0118</v>
      </c>
    </row>
    <row r="9825" spans="1:19">
      <c r="A9825" t="s">
        <v>79899</v>
      </c>
      <c r="B9825" s="31" t="s">
        <v>79900</v>
      </c>
      <c r="C9825" t="s">
        <v>49</v>
      </c>
      <c r="D9825" t="s">
        <v>79901</v>
      </c>
      <c r="E9825" t="s">
        <v>75074</v>
      </c>
      <c r="F9825" t="s">
        <v>79902</v>
      </c>
      <c r="G9825" t="s">
        <v>79903</v>
      </c>
      <c r="H9825" t="s">
        <v>79904</v>
      </c>
      <c r="I9825" t="s">
        <v>4785</v>
      </c>
      <c r="J9825" t="s">
        <v>5789</v>
      </c>
      <c r="K9825" t="s">
        <v>5790</v>
      </c>
      <c r="L9825" t="s">
        <v>1136</v>
      </c>
      <c r="M9825" t="s">
        <v>5791</v>
      </c>
      <c r="N9825" t="s">
        <v>4789</v>
      </c>
      <c r="O9825" t="s">
        <v>5792</v>
      </c>
      <c r="P9825" t="s">
        <v>79905</v>
      </c>
      <c r="Q9825" t="s">
        <v>75044</v>
      </c>
      <c r="R9825" t="str">
        <f t="shared" si="306"/>
        <v>昌乐</v>
      </c>
      <c r="S9825" t="str">
        <f t="shared" si="307"/>
        <v>0118</v>
      </c>
    </row>
    <row r="9826" spans="1:19">
      <c r="A9826" t="s">
        <v>79906</v>
      </c>
      <c r="B9826" s="31" t="s">
        <v>79907</v>
      </c>
      <c r="C9826" t="s">
        <v>49</v>
      </c>
      <c r="D9826" t="s">
        <v>79908</v>
      </c>
      <c r="E9826" t="s">
        <v>75074</v>
      </c>
      <c r="F9826" t="s">
        <v>79909</v>
      </c>
      <c r="G9826" t="s">
        <v>79910</v>
      </c>
      <c r="H9826" t="s">
        <v>79911</v>
      </c>
      <c r="I9826" t="s">
        <v>10388</v>
      </c>
      <c r="J9826" t="s">
        <v>7952</v>
      </c>
      <c r="K9826" t="s">
        <v>7953</v>
      </c>
      <c r="L9826" t="s">
        <v>114</v>
      </c>
      <c r="M9826" t="s">
        <v>7458</v>
      </c>
      <c r="N9826" t="s">
        <v>4789</v>
      </c>
      <c r="O9826" t="s">
        <v>7954</v>
      </c>
      <c r="P9826" t="s">
        <v>79474</v>
      </c>
      <c r="Q9826" t="s">
        <v>79912</v>
      </c>
      <c r="R9826" t="str">
        <f t="shared" si="306"/>
        <v>高密</v>
      </c>
      <c r="S9826" t="str">
        <f t="shared" si="307"/>
        <v>0118</v>
      </c>
    </row>
    <row r="9827" spans="1:19">
      <c r="A9827" t="s">
        <v>79913</v>
      </c>
      <c r="B9827" s="31" t="s">
        <v>79907</v>
      </c>
      <c r="C9827" t="s">
        <v>49</v>
      </c>
      <c r="D9827" t="s">
        <v>79914</v>
      </c>
      <c r="E9827" t="s">
        <v>75107</v>
      </c>
      <c r="F9827" t="s">
        <v>79915</v>
      </c>
      <c r="G9827" t="s">
        <v>79916</v>
      </c>
      <c r="H9827" t="s">
        <v>79917</v>
      </c>
      <c r="I9827" t="s">
        <v>12119</v>
      </c>
      <c r="J9827" t="s">
        <v>8450</v>
      </c>
      <c r="K9827" t="s">
        <v>8451</v>
      </c>
      <c r="L9827" t="s">
        <v>60</v>
      </c>
      <c r="M9827" t="s">
        <v>5888</v>
      </c>
      <c r="N9827" t="s">
        <v>6519</v>
      </c>
      <c r="O9827" t="s">
        <v>8452</v>
      </c>
      <c r="P9827" t="s">
        <v>79918</v>
      </c>
      <c r="Q9827" t="s">
        <v>75044</v>
      </c>
      <c r="R9827" t="str">
        <f t="shared" si="306"/>
        <v>奎文</v>
      </c>
      <c r="S9827" t="str">
        <f t="shared" si="307"/>
        <v>0118</v>
      </c>
    </row>
    <row r="9828" spans="1:19">
      <c r="A9828" t="s">
        <v>79919</v>
      </c>
      <c r="B9828" s="31" t="s">
        <v>79920</v>
      </c>
      <c r="C9828" t="s">
        <v>49</v>
      </c>
      <c r="D9828" t="s">
        <v>79921</v>
      </c>
      <c r="E9828" t="s">
        <v>75048</v>
      </c>
      <c r="F9828" t="s">
        <v>79922</v>
      </c>
      <c r="G9828" t="s">
        <v>79923</v>
      </c>
      <c r="H9828" t="s">
        <v>79924</v>
      </c>
      <c r="I9828" t="s">
        <v>12119</v>
      </c>
      <c r="J9828" t="s">
        <v>79925</v>
      </c>
      <c r="K9828" t="s">
        <v>79926</v>
      </c>
      <c r="L9828" t="s">
        <v>86</v>
      </c>
      <c r="M9828" t="s">
        <v>11294</v>
      </c>
      <c r="N9828" t="s">
        <v>5421</v>
      </c>
      <c r="O9828" t="s">
        <v>79927</v>
      </c>
      <c r="P9828" t="s">
        <v>79928</v>
      </c>
      <c r="Q9828" t="s">
        <v>79929</v>
      </c>
      <c r="R9828" t="str">
        <f t="shared" si="306"/>
        <v>坊子</v>
      </c>
      <c r="S9828" t="str">
        <f t="shared" si="307"/>
        <v>0118</v>
      </c>
    </row>
    <row r="9829" spans="1:19">
      <c r="A9829" t="s">
        <v>79930</v>
      </c>
      <c r="B9829" s="31" t="s">
        <v>79931</v>
      </c>
      <c r="C9829" t="s">
        <v>49</v>
      </c>
      <c r="D9829" t="s">
        <v>79932</v>
      </c>
      <c r="E9829" t="s">
        <v>75048</v>
      </c>
      <c r="F9829" t="s">
        <v>79933</v>
      </c>
      <c r="G9829" t="s">
        <v>79934</v>
      </c>
      <c r="H9829" t="s">
        <v>79935</v>
      </c>
      <c r="I9829" t="s">
        <v>12500</v>
      </c>
      <c r="J9829" t="s">
        <v>4902</v>
      </c>
      <c r="K9829" t="s">
        <v>4903</v>
      </c>
      <c r="L9829" t="s">
        <v>60</v>
      </c>
      <c r="M9829" t="s">
        <v>4904</v>
      </c>
      <c r="N9829" t="s">
        <v>4905</v>
      </c>
      <c r="O9829" t="s">
        <v>4906</v>
      </c>
      <c r="P9829" t="s">
        <v>79936</v>
      </c>
      <c r="Q9829" t="s">
        <v>75044</v>
      </c>
      <c r="R9829" t="str">
        <f t="shared" si="306"/>
        <v>奎文</v>
      </c>
      <c r="S9829" t="str">
        <f t="shared" si="307"/>
        <v>0118</v>
      </c>
    </row>
    <row r="9830" spans="1:19">
      <c r="A9830" t="s">
        <v>79937</v>
      </c>
      <c r="B9830" s="31" t="s">
        <v>79938</v>
      </c>
      <c r="C9830" t="s">
        <v>49</v>
      </c>
      <c r="D9830" t="s">
        <v>79939</v>
      </c>
      <c r="E9830" t="s">
        <v>75048</v>
      </c>
      <c r="F9830" t="s">
        <v>79940</v>
      </c>
      <c r="G9830" t="s">
        <v>79941</v>
      </c>
      <c r="H9830" t="s">
        <v>79942</v>
      </c>
      <c r="I9830" t="s">
        <v>12757</v>
      </c>
      <c r="J9830" t="s">
        <v>20235</v>
      </c>
      <c r="K9830" t="s">
        <v>20236</v>
      </c>
      <c r="L9830" t="s">
        <v>1136</v>
      </c>
      <c r="M9830" t="s">
        <v>6413</v>
      </c>
      <c r="N9830" t="s">
        <v>4905</v>
      </c>
      <c r="O9830" t="s">
        <v>20237</v>
      </c>
      <c r="P9830" t="s">
        <v>79943</v>
      </c>
      <c r="Q9830" t="s">
        <v>75044</v>
      </c>
      <c r="R9830" t="str">
        <f t="shared" si="306"/>
        <v>昌乐</v>
      </c>
      <c r="S9830" t="str">
        <f t="shared" si="307"/>
        <v>0118</v>
      </c>
    </row>
    <row r="9831" spans="1:19">
      <c r="A9831" t="s">
        <v>79944</v>
      </c>
      <c r="B9831" s="31" t="s">
        <v>79945</v>
      </c>
      <c r="C9831" t="s">
        <v>49</v>
      </c>
      <c r="D9831" t="s">
        <v>79946</v>
      </c>
      <c r="E9831" t="s">
        <v>75107</v>
      </c>
      <c r="F9831" t="s">
        <v>79947</v>
      </c>
      <c r="G9831" t="s">
        <v>79948</v>
      </c>
      <c r="H9831" t="s">
        <v>79949</v>
      </c>
      <c r="I9831" t="s">
        <v>12844</v>
      </c>
      <c r="J9831" t="s">
        <v>5778</v>
      </c>
      <c r="K9831" t="s">
        <v>5779</v>
      </c>
      <c r="L9831" t="s">
        <v>105</v>
      </c>
      <c r="M9831" t="s">
        <v>5197</v>
      </c>
      <c r="N9831" t="s">
        <v>4817</v>
      </c>
      <c r="O9831" t="s">
        <v>5780</v>
      </c>
      <c r="P9831" t="s">
        <v>79950</v>
      </c>
      <c r="Q9831" t="s">
        <v>75044</v>
      </c>
      <c r="R9831" t="str">
        <f t="shared" si="306"/>
        <v>寿光</v>
      </c>
      <c r="S9831" t="str">
        <f t="shared" si="307"/>
        <v>0118</v>
      </c>
    </row>
    <row r="9832" spans="1:19">
      <c r="A9832" t="s">
        <v>79951</v>
      </c>
      <c r="B9832" s="31" t="s">
        <v>79952</v>
      </c>
      <c r="C9832" t="s">
        <v>49</v>
      </c>
      <c r="D9832" t="s">
        <v>79953</v>
      </c>
      <c r="E9832" t="s">
        <v>75040</v>
      </c>
      <c r="F9832" t="s">
        <v>79954</v>
      </c>
      <c r="G9832" t="s">
        <v>79955</v>
      </c>
      <c r="H9832" t="s">
        <v>79956</v>
      </c>
      <c r="I9832" t="s">
        <v>4852</v>
      </c>
      <c r="J9832" t="s">
        <v>4772</v>
      </c>
      <c r="K9832" t="s">
        <v>4773</v>
      </c>
      <c r="L9832" t="s">
        <v>60</v>
      </c>
      <c r="M9832" t="s">
        <v>4774</v>
      </c>
      <c r="N9832" t="s">
        <v>9962</v>
      </c>
      <c r="O9832" t="s">
        <v>4776</v>
      </c>
      <c r="P9832" t="s">
        <v>79957</v>
      </c>
      <c r="Q9832" t="s">
        <v>75044</v>
      </c>
      <c r="R9832" t="str">
        <f t="shared" si="306"/>
        <v>奎文</v>
      </c>
      <c r="S9832" t="str">
        <f t="shared" si="307"/>
        <v>0118</v>
      </c>
    </row>
    <row r="9833" spans="1:19">
      <c r="A9833" t="s">
        <v>79958</v>
      </c>
      <c r="B9833" s="31" t="s">
        <v>79959</v>
      </c>
      <c r="C9833" t="s">
        <v>49</v>
      </c>
      <c r="D9833" t="s">
        <v>79960</v>
      </c>
      <c r="E9833" t="s">
        <v>75040</v>
      </c>
      <c r="F9833" t="s">
        <v>79961</v>
      </c>
      <c r="G9833" t="s">
        <v>79962</v>
      </c>
      <c r="H9833" t="s">
        <v>79963</v>
      </c>
      <c r="I9833" t="s">
        <v>4852</v>
      </c>
      <c r="J9833" t="s">
        <v>9181</v>
      </c>
      <c r="K9833" t="s">
        <v>9182</v>
      </c>
      <c r="L9833" t="s">
        <v>60</v>
      </c>
      <c r="M9833" t="s">
        <v>4774</v>
      </c>
      <c r="N9833" t="s">
        <v>4892</v>
      </c>
      <c r="O9833" t="s">
        <v>9183</v>
      </c>
      <c r="P9833" t="s">
        <v>79964</v>
      </c>
      <c r="Q9833" t="s">
        <v>79965</v>
      </c>
      <c r="R9833" t="str">
        <f t="shared" si="306"/>
        <v>奎文</v>
      </c>
      <c r="S9833" t="str">
        <f t="shared" si="307"/>
        <v>0118</v>
      </c>
    </row>
    <row r="9834" spans="1:19">
      <c r="A9834" t="s">
        <v>79966</v>
      </c>
      <c r="B9834" s="31" t="s">
        <v>79967</v>
      </c>
      <c r="C9834" t="s">
        <v>49</v>
      </c>
      <c r="D9834" t="s">
        <v>79968</v>
      </c>
      <c r="E9834" t="s">
        <v>75074</v>
      </c>
      <c r="F9834" t="s">
        <v>79969</v>
      </c>
      <c r="G9834" t="s">
        <v>79970</v>
      </c>
      <c r="H9834" t="s">
        <v>79971</v>
      </c>
      <c r="I9834" t="s">
        <v>4828</v>
      </c>
      <c r="J9834" t="s">
        <v>6122</v>
      </c>
      <c r="K9834" t="s">
        <v>6123</v>
      </c>
      <c r="L9834" t="s">
        <v>50</v>
      </c>
      <c r="M9834" t="s">
        <v>5721</v>
      </c>
      <c r="N9834" t="s">
        <v>5451</v>
      </c>
      <c r="O9834" t="s">
        <v>6124</v>
      </c>
      <c r="P9834" t="s">
        <v>79972</v>
      </c>
      <c r="Q9834" t="s">
        <v>79973</v>
      </c>
      <c r="R9834" t="str">
        <f t="shared" si="306"/>
        <v>青州</v>
      </c>
      <c r="S9834" t="str">
        <f t="shared" si="307"/>
        <v>0118</v>
      </c>
    </row>
    <row r="9835" spans="1:19">
      <c r="A9835" t="s">
        <v>79974</v>
      </c>
      <c r="B9835" s="31" t="s">
        <v>79975</v>
      </c>
      <c r="C9835" t="s">
        <v>49</v>
      </c>
      <c r="D9835" t="s">
        <v>79976</v>
      </c>
      <c r="E9835" t="s">
        <v>79977</v>
      </c>
      <c r="F9835" t="s">
        <v>78155</v>
      </c>
      <c r="G9835" t="s">
        <v>78156</v>
      </c>
      <c r="H9835" t="s">
        <v>79978</v>
      </c>
      <c r="I9835" t="s">
        <v>4785</v>
      </c>
      <c r="J9835" t="s">
        <v>7332</v>
      </c>
      <c r="K9835" t="s">
        <v>7333</v>
      </c>
      <c r="L9835" t="s">
        <v>375</v>
      </c>
      <c r="M9835" t="s">
        <v>7334</v>
      </c>
      <c r="N9835" t="s">
        <v>5960</v>
      </c>
      <c r="O9835" t="s">
        <v>7335</v>
      </c>
      <c r="P9835" t="s">
        <v>79979</v>
      </c>
      <c r="Q9835" t="s">
        <v>78159</v>
      </c>
      <c r="R9835" t="str">
        <f t="shared" si="306"/>
        <v>昌邑</v>
      </c>
      <c r="S9835" t="str">
        <f t="shared" si="307"/>
        <v>0118</v>
      </c>
    </row>
    <row r="9836" spans="1:19">
      <c r="A9836" t="s">
        <v>79980</v>
      </c>
      <c r="B9836" s="31" t="s">
        <v>79981</v>
      </c>
      <c r="C9836" t="s">
        <v>49</v>
      </c>
      <c r="D9836" t="s">
        <v>79982</v>
      </c>
      <c r="E9836" t="s">
        <v>75040</v>
      </c>
      <c r="F9836" t="s">
        <v>79983</v>
      </c>
      <c r="G9836" t="s">
        <v>79984</v>
      </c>
      <c r="H9836" t="s">
        <v>79920</v>
      </c>
      <c r="I9836" t="s">
        <v>4955</v>
      </c>
      <c r="J9836" t="s">
        <v>15595</v>
      </c>
      <c r="K9836" t="s">
        <v>15596</v>
      </c>
      <c r="L9836" t="s">
        <v>50</v>
      </c>
      <c r="M9836" t="s">
        <v>5721</v>
      </c>
      <c r="N9836" t="s">
        <v>16032</v>
      </c>
      <c r="O9836" t="s">
        <v>15597</v>
      </c>
      <c r="P9836" t="s">
        <v>79985</v>
      </c>
      <c r="Q9836" t="s">
        <v>79986</v>
      </c>
      <c r="R9836" t="str">
        <f t="shared" si="306"/>
        <v>青州</v>
      </c>
      <c r="S9836" t="str">
        <f t="shared" si="307"/>
        <v>0118</v>
      </c>
    </row>
    <row r="9837" spans="1:19">
      <c r="A9837" t="s">
        <v>79987</v>
      </c>
      <c r="B9837" s="31" t="s">
        <v>79988</v>
      </c>
      <c r="C9837" t="s">
        <v>49</v>
      </c>
      <c r="D9837" t="s">
        <v>79989</v>
      </c>
      <c r="E9837" t="s">
        <v>75040</v>
      </c>
      <c r="F9837" t="s">
        <v>79990</v>
      </c>
      <c r="G9837" t="s">
        <v>79991</v>
      </c>
      <c r="H9837" t="s">
        <v>79992</v>
      </c>
      <c r="I9837" t="s">
        <v>5221</v>
      </c>
      <c r="J9837" t="s">
        <v>6711</v>
      </c>
      <c r="K9837" t="s">
        <v>6712</v>
      </c>
      <c r="L9837" t="s">
        <v>148</v>
      </c>
      <c r="M9837" t="s">
        <v>6713</v>
      </c>
      <c r="N9837" t="s">
        <v>5801</v>
      </c>
      <c r="O9837" t="s">
        <v>6714</v>
      </c>
      <c r="P9837" t="s">
        <v>79993</v>
      </c>
      <c r="Q9837" t="s">
        <v>75044</v>
      </c>
      <c r="R9837" t="str">
        <f t="shared" si="306"/>
        <v>寒亭</v>
      </c>
      <c r="S9837" t="str">
        <f t="shared" si="307"/>
        <v>0118</v>
      </c>
    </row>
    <row r="9838" spans="1:19">
      <c r="A9838" t="s">
        <v>79994</v>
      </c>
      <c r="B9838" s="31" t="s">
        <v>79995</v>
      </c>
      <c r="C9838" t="s">
        <v>49</v>
      </c>
      <c r="D9838" t="s">
        <v>79996</v>
      </c>
      <c r="E9838" t="s">
        <v>75048</v>
      </c>
      <c r="F9838" t="s">
        <v>79997</v>
      </c>
      <c r="G9838" t="s">
        <v>79998</v>
      </c>
      <c r="H9838" t="s">
        <v>79999</v>
      </c>
      <c r="I9838" t="s">
        <v>12844</v>
      </c>
      <c r="J9838" t="s">
        <v>4772</v>
      </c>
      <c r="K9838" t="s">
        <v>4773</v>
      </c>
      <c r="L9838" t="s">
        <v>60</v>
      </c>
      <c r="M9838" t="s">
        <v>4774</v>
      </c>
      <c r="N9838" t="s">
        <v>4845</v>
      </c>
      <c r="O9838" t="s">
        <v>4776</v>
      </c>
      <c r="P9838" t="s">
        <v>80000</v>
      </c>
      <c r="Q9838" t="s">
        <v>76273</v>
      </c>
      <c r="R9838" t="str">
        <f t="shared" si="306"/>
        <v>奎文</v>
      </c>
      <c r="S9838" t="str">
        <f t="shared" si="307"/>
        <v>0118</v>
      </c>
    </row>
    <row r="9839" spans="1:19">
      <c r="A9839" t="s">
        <v>80001</v>
      </c>
      <c r="B9839" s="31" t="s">
        <v>80002</v>
      </c>
      <c r="C9839" t="s">
        <v>49</v>
      </c>
      <c r="D9839" t="s">
        <v>80003</v>
      </c>
      <c r="E9839" t="s">
        <v>75040</v>
      </c>
      <c r="F9839" t="s">
        <v>80004</v>
      </c>
      <c r="G9839" t="s">
        <v>80005</v>
      </c>
      <c r="H9839" t="s">
        <v>80006</v>
      </c>
      <c r="I9839" t="s">
        <v>5184</v>
      </c>
      <c r="J9839" t="s">
        <v>4814</v>
      </c>
      <c r="K9839" t="s">
        <v>4815</v>
      </c>
      <c r="L9839" t="s">
        <v>50</v>
      </c>
      <c r="M9839" t="s">
        <v>4816</v>
      </c>
      <c r="N9839" t="s">
        <v>5487</v>
      </c>
      <c r="O9839" t="s">
        <v>4818</v>
      </c>
      <c r="P9839" t="s">
        <v>80007</v>
      </c>
      <c r="Q9839" t="s">
        <v>75044</v>
      </c>
      <c r="R9839" t="str">
        <f t="shared" si="306"/>
        <v>青州</v>
      </c>
      <c r="S9839" t="str">
        <f t="shared" si="307"/>
        <v>0118</v>
      </c>
    </row>
    <row r="9840" spans="1:19">
      <c r="A9840" t="s">
        <v>80008</v>
      </c>
      <c r="B9840" s="31" t="s">
        <v>80009</v>
      </c>
      <c r="C9840" t="s">
        <v>49</v>
      </c>
      <c r="D9840" t="s">
        <v>80010</v>
      </c>
      <c r="E9840" t="s">
        <v>75074</v>
      </c>
      <c r="F9840" t="s">
        <v>80011</v>
      </c>
      <c r="G9840" t="s">
        <v>80012</v>
      </c>
      <c r="H9840" t="s">
        <v>80013</v>
      </c>
      <c r="I9840" t="s">
        <v>4852</v>
      </c>
      <c r="J9840" t="s">
        <v>7321</v>
      </c>
      <c r="K9840" t="s">
        <v>7322</v>
      </c>
      <c r="L9840" t="s">
        <v>95</v>
      </c>
      <c r="M9840" t="s">
        <v>5709</v>
      </c>
      <c r="N9840" t="s">
        <v>4972</v>
      </c>
      <c r="O9840" t="s">
        <v>7323</v>
      </c>
      <c r="P9840" t="s">
        <v>80014</v>
      </c>
      <c r="Q9840" t="s">
        <v>80015</v>
      </c>
      <c r="R9840" t="str">
        <f t="shared" si="306"/>
        <v>安丘</v>
      </c>
      <c r="S9840" t="str">
        <f t="shared" si="307"/>
        <v>0118</v>
      </c>
    </row>
    <row r="9841" spans="1:19">
      <c r="A9841" t="s">
        <v>4577</v>
      </c>
      <c r="B9841" s="31" t="s">
        <v>80016</v>
      </c>
      <c r="C9841" t="s">
        <v>49</v>
      </c>
      <c r="D9841" t="s">
        <v>80017</v>
      </c>
      <c r="E9841" t="s">
        <v>75040</v>
      </c>
      <c r="F9841" t="s">
        <v>80018</v>
      </c>
      <c r="G9841" t="s">
        <v>4575</v>
      </c>
      <c r="H9841" t="s">
        <v>80019</v>
      </c>
      <c r="I9841" t="s">
        <v>5327</v>
      </c>
      <c r="J9841" t="s">
        <v>6916</v>
      </c>
      <c r="K9841" t="s">
        <v>6917</v>
      </c>
      <c r="L9841" t="s">
        <v>148</v>
      </c>
      <c r="M9841" t="s">
        <v>6918</v>
      </c>
      <c r="N9841" t="s">
        <v>10954</v>
      </c>
      <c r="O9841" t="s">
        <v>6919</v>
      </c>
      <c r="P9841" t="s">
        <v>77415</v>
      </c>
      <c r="Q9841" t="s">
        <v>80020</v>
      </c>
      <c r="R9841" t="str">
        <f t="shared" si="306"/>
        <v>寒亭</v>
      </c>
      <c r="S9841" t="str">
        <f t="shared" si="307"/>
        <v>0118</v>
      </c>
    </row>
    <row r="9842" spans="1:19">
      <c r="A9842" t="s">
        <v>80021</v>
      </c>
      <c r="B9842" s="31" t="s">
        <v>80022</v>
      </c>
      <c r="C9842" t="s">
        <v>49</v>
      </c>
      <c r="D9842" t="s">
        <v>80023</v>
      </c>
      <c r="E9842" t="s">
        <v>75380</v>
      </c>
      <c r="F9842" t="s">
        <v>80024</v>
      </c>
      <c r="G9842" t="s">
        <v>80025</v>
      </c>
      <c r="H9842" t="s">
        <v>80026</v>
      </c>
      <c r="I9842" t="s">
        <v>4852</v>
      </c>
      <c r="J9842" t="s">
        <v>6622</v>
      </c>
      <c r="K9842" t="s">
        <v>6623</v>
      </c>
      <c r="L9842" t="s">
        <v>50</v>
      </c>
      <c r="M9842" t="s">
        <v>6624</v>
      </c>
      <c r="N9842" t="s">
        <v>4919</v>
      </c>
      <c r="O9842" t="s">
        <v>6625</v>
      </c>
      <c r="P9842" t="s">
        <v>80027</v>
      </c>
      <c r="Q9842" t="s">
        <v>80028</v>
      </c>
      <c r="R9842" t="str">
        <f t="shared" si="306"/>
        <v>青州</v>
      </c>
      <c r="S9842" t="str">
        <f t="shared" si="307"/>
        <v>0118</v>
      </c>
    </row>
    <row r="9843" spans="1:19">
      <c r="A9843" t="s">
        <v>4625</v>
      </c>
      <c r="B9843" s="31" t="s">
        <v>80029</v>
      </c>
      <c r="C9843" t="s">
        <v>49</v>
      </c>
      <c r="D9843" t="s">
        <v>80030</v>
      </c>
      <c r="E9843" t="s">
        <v>75380</v>
      </c>
      <c r="F9843" t="s">
        <v>80031</v>
      </c>
      <c r="G9843" t="s">
        <v>4623</v>
      </c>
      <c r="H9843" t="s">
        <v>80032</v>
      </c>
      <c r="I9843" t="s">
        <v>4771</v>
      </c>
      <c r="J9843" t="s">
        <v>6664</v>
      </c>
      <c r="K9843" t="s">
        <v>6665</v>
      </c>
      <c r="L9843" t="s">
        <v>60</v>
      </c>
      <c r="M9843" t="s">
        <v>5511</v>
      </c>
      <c r="N9843" t="s">
        <v>5211</v>
      </c>
      <c r="O9843" t="s">
        <v>6666</v>
      </c>
      <c r="P9843" t="s">
        <v>80033</v>
      </c>
      <c r="Q9843" t="s">
        <v>75044</v>
      </c>
      <c r="R9843" t="str">
        <f t="shared" si="306"/>
        <v>奎文</v>
      </c>
      <c r="S9843" t="str">
        <f t="shared" si="307"/>
        <v>0118</v>
      </c>
    </row>
    <row r="9844" spans="1:19">
      <c r="A9844" t="s">
        <v>80034</v>
      </c>
      <c r="B9844" s="31" t="s">
        <v>80035</v>
      </c>
      <c r="C9844" t="s">
        <v>49</v>
      </c>
      <c r="D9844" t="s">
        <v>80036</v>
      </c>
      <c r="E9844" t="s">
        <v>75040</v>
      </c>
      <c r="F9844" t="s">
        <v>80037</v>
      </c>
      <c r="G9844" t="s">
        <v>80038</v>
      </c>
      <c r="H9844" t="s">
        <v>80039</v>
      </c>
      <c r="I9844" t="s">
        <v>4852</v>
      </c>
      <c r="J9844" t="s">
        <v>11556</v>
      </c>
      <c r="K9844" t="s">
        <v>11557</v>
      </c>
      <c r="L9844" t="s">
        <v>105</v>
      </c>
      <c r="M9844" t="s">
        <v>5769</v>
      </c>
      <c r="N9844" t="s">
        <v>4845</v>
      </c>
      <c r="O9844" t="s">
        <v>11558</v>
      </c>
      <c r="P9844" t="s">
        <v>80040</v>
      </c>
      <c r="Q9844" t="s">
        <v>75044</v>
      </c>
      <c r="R9844" t="str">
        <f t="shared" si="306"/>
        <v>寿光</v>
      </c>
      <c r="S9844" t="str">
        <f t="shared" si="307"/>
        <v>0118</v>
      </c>
    </row>
    <row r="9845" spans="1:19">
      <c r="A9845" t="s">
        <v>80041</v>
      </c>
      <c r="B9845" s="31" t="s">
        <v>80042</v>
      </c>
      <c r="C9845" t="s">
        <v>49</v>
      </c>
      <c r="D9845" t="s">
        <v>80043</v>
      </c>
      <c r="E9845" t="s">
        <v>75074</v>
      </c>
      <c r="F9845" t="s">
        <v>80044</v>
      </c>
      <c r="G9845" t="s">
        <v>80045</v>
      </c>
      <c r="H9845" t="s">
        <v>80046</v>
      </c>
      <c r="I9845" t="s">
        <v>4852</v>
      </c>
      <c r="J9845" t="s">
        <v>7082</v>
      </c>
      <c r="K9845" t="s">
        <v>7083</v>
      </c>
      <c r="L9845" t="s">
        <v>114</v>
      </c>
      <c r="M9845" t="s">
        <v>7084</v>
      </c>
      <c r="N9845" t="s">
        <v>6601</v>
      </c>
      <c r="O9845" t="s">
        <v>7085</v>
      </c>
      <c r="P9845" t="s">
        <v>80047</v>
      </c>
      <c r="Q9845" t="s">
        <v>80048</v>
      </c>
      <c r="R9845" t="str">
        <f t="shared" si="306"/>
        <v>高密</v>
      </c>
      <c r="S9845" t="str">
        <f t="shared" si="307"/>
        <v>0118</v>
      </c>
    </row>
    <row r="9846" spans="1:19">
      <c r="A9846" t="s">
        <v>80049</v>
      </c>
      <c r="B9846" s="31" t="s">
        <v>80050</v>
      </c>
      <c r="C9846" t="s">
        <v>49</v>
      </c>
      <c r="D9846" t="s">
        <v>80051</v>
      </c>
      <c r="E9846" t="s">
        <v>75040</v>
      </c>
      <c r="F9846" t="s">
        <v>80052</v>
      </c>
      <c r="G9846" t="s">
        <v>80053</v>
      </c>
      <c r="H9846" t="s">
        <v>80054</v>
      </c>
      <c r="I9846" t="s">
        <v>5560</v>
      </c>
      <c r="J9846" t="s">
        <v>8107</v>
      </c>
      <c r="K9846" t="s">
        <v>8108</v>
      </c>
      <c r="L9846" t="s">
        <v>237</v>
      </c>
      <c r="M9846" t="s">
        <v>5247</v>
      </c>
      <c r="N9846" t="s">
        <v>4789</v>
      </c>
      <c r="O9846" t="s">
        <v>8109</v>
      </c>
      <c r="P9846" t="s">
        <v>80055</v>
      </c>
      <c r="Q9846" t="s">
        <v>80056</v>
      </c>
      <c r="R9846" t="str">
        <f t="shared" si="306"/>
        <v>潍城</v>
      </c>
      <c r="S9846" t="str">
        <f t="shared" si="307"/>
        <v>0118</v>
      </c>
    </row>
    <row r="9847" spans="1:19">
      <c r="A9847" t="s">
        <v>80057</v>
      </c>
      <c r="B9847" s="31" t="s">
        <v>80058</v>
      </c>
      <c r="C9847" t="s">
        <v>49</v>
      </c>
      <c r="D9847" t="s">
        <v>80059</v>
      </c>
      <c r="E9847" t="s">
        <v>75048</v>
      </c>
      <c r="F9847" t="s">
        <v>80060</v>
      </c>
      <c r="G9847" t="s">
        <v>80061</v>
      </c>
      <c r="H9847" t="s">
        <v>80062</v>
      </c>
      <c r="I9847" t="s">
        <v>12119</v>
      </c>
      <c r="J9847" t="s">
        <v>8107</v>
      </c>
      <c r="K9847" t="s">
        <v>8108</v>
      </c>
      <c r="L9847" t="s">
        <v>237</v>
      </c>
      <c r="M9847" t="s">
        <v>5247</v>
      </c>
      <c r="N9847" t="s">
        <v>4789</v>
      </c>
      <c r="O9847" t="s">
        <v>8109</v>
      </c>
      <c r="P9847" t="s">
        <v>80063</v>
      </c>
      <c r="Q9847" t="s">
        <v>75044</v>
      </c>
      <c r="R9847" t="str">
        <f t="shared" si="306"/>
        <v>潍城</v>
      </c>
      <c r="S9847" t="str">
        <f t="shared" si="307"/>
        <v>0118</v>
      </c>
    </row>
    <row r="9848" spans="1:19">
      <c r="A9848" t="s">
        <v>80064</v>
      </c>
      <c r="B9848" s="31" t="s">
        <v>80065</v>
      </c>
      <c r="C9848" t="s">
        <v>49</v>
      </c>
      <c r="D9848" t="s">
        <v>80066</v>
      </c>
      <c r="E9848" t="s">
        <v>75074</v>
      </c>
      <c r="F9848" t="s">
        <v>80067</v>
      </c>
      <c r="G9848" t="s">
        <v>80068</v>
      </c>
      <c r="H9848" t="s">
        <v>80069</v>
      </c>
      <c r="I9848" t="s">
        <v>5822</v>
      </c>
      <c r="J9848" t="s">
        <v>6097</v>
      </c>
      <c r="K9848" t="s">
        <v>6098</v>
      </c>
      <c r="L9848" t="s">
        <v>148</v>
      </c>
      <c r="M9848" t="s">
        <v>5580</v>
      </c>
      <c r="N9848" t="s">
        <v>4972</v>
      </c>
      <c r="O9848" t="s">
        <v>6099</v>
      </c>
      <c r="P9848" t="s">
        <v>80070</v>
      </c>
      <c r="Q9848" t="s">
        <v>80071</v>
      </c>
      <c r="R9848" t="str">
        <f t="shared" si="306"/>
        <v>寒亭</v>
      </c>
      <c r="S9848" t="str">
        <f t="shared" si="307"/>
        <v>0118</v>
      </c>
    </row>
    <row r="9849" spans="1:19">
      <c r="A9849" t="s">
        <v>80072</v>
      </c>
      <c r="B9849" s="31" t="s">
        <v>80073</v>
      </c>
      <c r="C9849" t="s">
        <v>49</v>
      </c>
      <c r="D9849" t="s">
        <v>80074</v>
      </c>
      <c r="E9849" t="s">
        <v>75074</v>
      </c>
      <c r="F9849" t="s">
        <v>80075</v>
      </c>
      <c r="G9849" t="s">
        <v>80076</v>
      </c>
      <c r="H9849" t="s">
        <v>80077</v>
      </c>
      <c r="I9849" t="s">
        <v>5541</v>
      </c>
      <c r="J9849" t="s">
        <v>24531</v>
      </c>
      <c r="K9849" t="s">
        <v>24532</v>
      </c>
      <c r="L9849" t="s">
        <v>77</v>
      </c>
      <c r="M9849" t="s">
        <v>11369</v>
      </c>
      <c r="N9849" t="s">
        <v>16864</v>
      </c>
      <c r="O9849" t="s">
        <v>24533</v>
      </c>
      <c r="P9849" t="s">
        <v>80078</v>
      </c>
      <c r="Q9849" t="s">
        <v>75044</v>
      </c>
      <c r="R9849" t="str">
        <f t="shared" si="306"/>
        <v>临朐</v>
      </c>
      <c r="S9849" t="str">
        <f t="shared" si="307"/>
        <v>0118</v>
      </c>
    </row>
    <row r="9850" spans="1:19">
      <c r="A9850" t="s">
        <v>80079</v>
      </c>
      <c r="B9850" s="31" t="s">
        <v>80080</v>
      </c>
      <c r="C9850" t="s">
        <v>49</v>
      </c>
      <c r="D9850" t="s">
        <v>80081</v>
      </c>
      <c r="E9850" t="s">
        <v>75074</v>
      </c>
      <c r="F9850" t="s">
        <v>80082</v>
      </c>
      <c r="G9850" t="s">
        <v>80083</v>
      </c>
      <c r="H9850" t="s">
        <v>80084</v>
      </c>
      <c r="I9850" t="s">
        <v>6877</v>
      </c>
      <c r="J9850" t="s">
        <v>12967</v>
      </c>
      <c r="K9850" t="s">
        <v>12968</v>
      </c>
      <c r="L9850" t="s">
        <v>114</v>
      </c>
      <c r="M9850" t="s">
        <v>5486</v>
      </c>
      <c r="N9850" t="s">
        <v>5030</v>
      </c>
      <c r="O9850" t="s">
        <v>12969</v>
      </c>
      <c r="P9850" t="s">
        <v>80085</v>
      </c>
      <c r="Q9850" t="s">
        <v>80086</v>
      </c>
      <c r="R9850" t="str">
        <f t="shared" si="306"/>
        <v>高密</v>
      </c>
      <c r="S9850" t="str">
        <f t="shared" si="307"/>
        <v>0118</v>
      </c>
    </row>
    <row r="9851" spans="1:19">
      <c r="A9851" t="s">
        <v>80087</v>
      </c>
      <c r="B9851" s="31" t="s">
        <v>80088</v>
      </c>
      <c r="C9851" t="s">
        <v>49</v>
      </c>
      <c r="D9851" t="s">
        <v>80089</v>
      </c>
      <c r="E9851" t="s">
        <v>75074</v>
      </c>
      <c r="F9851" t="s">
        <v>80090</v>
      </c>
      <c r="G9851" t="s">
        <v>80091</v>
      </c>
      <c r="H9851" t="s">
        <v>80092</v>
      </c>
      <c r="I9851" t="s">
        <v>5822</v>
      </c>
      <c r="J9851" t="s">
        <v>6378</v>
      </c>
      <c r="K9851" t="s">
        <v>6379</v>
      </c>
      <c r="L9851" t="s">
        <v>77</v>
      </c>
      <c r="M9851" t="s">
        <v>5733</v>
      </c>
      <c r="N9851" t="s">
        <v>5069</v>
      </c>
      <c r="O9851" t="s">
        <v>6380</v>
      </c>
      <c r="P9851" t="s">
        <v>80093</v>
      </c>
      <c r="Q9851" t="s">
        <v>75044</v>
      </c>
      <c r="R9851" t="str">
        <f t="shared" si="306"/>
        <v>临朐</v>
      </c>
      <c r="S9851" t="str">
        <f t="shared" si="307"/>
        <v>0118</v>
      </c>
    </row>
    <row r="9852" spans="1:19">
      <c r="A9852" t="s">
        <v>80094</v>
      </c>
      <c r="B9852" s="31" t="s">
        <v>80095</v>
      </c>
      <c r="C9852" t="s">
        <v>49</v>
      </c>
      <c r="D9852" t="s">
        <v>80096</v>
      </c>
      <c r="E9852" t="s">
        <v>75107</v>
      </c>
      <c r="F9852" t="s">
        <v>80097</v>
      </c>
      <c r="G9852" t="s">
        <v>80098</v>
      </c>
      <c r="H9852" t="s">
        <v>80099</v>
      </c>
      <c r="I9852" t="s">
        <v>12119</v>
      </c>
      <c r="J9852" t="s">
        <v>6782</v>
      </c>
      <c r="K9852" t="s">
        <v>6783</v>
      </c>
      <c r="L9852" t="s">
        <v>105</v>
      </c>
      <c r="M9852" t="s">
        <v>5224</v>
      </c>
      <c r="N9852" t="s">
        <v>4919</v>
      </c>
      <c r="O9852" t="s">
        <v>6784</v>
      </c>
      <c r="P9852" t="s">
        <v>80100</v>
      </c>
      <c r="Q9852" t="s">
        <v>75044</v>
      </c>
      <c r="R9852" t="str">
        <f t="shared" si="306"/>
        <v>寿光</v>
      </c>
      <c r="S9852" t="str">
        <f t="shared" si="307"/>
        <v>0118</v>
      </c>
    </row>
    <row r="9853" spans="1:19">
      <c r="A9853" t="s">
        <v>80101</v>
      </c>
      <c r="B9853" s="31" t="s">
        <v>80102</v>
      </c>
      <c r="C9853" t="s">
        <v>49</v>
      </c>
      <c r="D9853" t="s">
        <v>80103</v>
      </c>
      <c r="E9853" t="s">
        <v>75107</v>
      </c>
      <c r="F9853" t="s">
        <v>80104</v>
      </c>
      <c r="G9853" t="s">
        <v>80105</v>
      </c>
      <c r="H9853" t="s">
        <v>80106</v>
      </c>
      <c r="I9853" t="s">
        <v>12119</v>
      </c>
      <c r="J9853" t="s">
        <v>12967</v>
      </c>
      <c r="K9853" t="s">
        <v>12968</v>
      </c>
      <c r="L9853" t="s">
        <v>114</v>
      </c>
      <c r="M9853" t="s">
        <v>5486</v>
      </c>
      <c r="N9853" t="s">
        <v>4919</v>
      </c>
      <c r="O9853" t="s">
        <v>12969</v>
      </c>
      <c r="P9853" t="s">
        <v>80107</v>
      </c>
      <c r="Q9853" t="s">
        <v>75044</v>
      </c>
      <c r="R9853" t="str">
        <f t="shared" si="306"/>
        <v>高密</v>
      </c>
      <c r="S9853" t="str">
        <f t="shared" si="307"/>
        <v>0118</v>
      </c>
    </row>
    <row r="9854" spans="1:19">
      <c r="A9854" t="s">
        <v>80108</v>
      </c>
      <c r="B9854" s="31" t="s">
        <v>80109</v>
      </c>
      <c r="C9854" t="s">
        <v>49</v>
      </c>
      <c r="D9854" t="s">
        <v>80110</v>
      </c>
      <c r="E9854" t="s">
        <v>75074</v>
      </c>
      <c r="F9854" t="s">
        <v>80111</v>
      </c>
      <c r="G9854" t="s">
        <v>80112</v>
      </c>
      <c r="H9854" t="s">
        <v>80113</v>
      </c>
      <c r="I9854" t="s">
        <v>5052</v>
      </c>
      <c r="J9854" t="s">
        <v>12715</v>
      </c>
      <c r="K9854" t="s">
        <v>12716</v>
      </c>
      <c r="L9854" t="s">
        <v>123</v>
      </c>
      <c r="M9854" t="s">
        <v>7767</v>
      </c>
      <c r="N9854" t="s">
        <v>4881</v>
      </c>
      <c r="O9854" t="s">
        <v>12717</v>
      </c>
      <c r="P9854" t="s">
        <v>80114</v>
      </c>
      <c r="Q9854" t="s">
        <v>80115</v>
      </c>
      <c r="R9854" t="str">
        <f t="shared" si="306"/>
        <v>诸城</v>
      </c>
      <c r="S9854" t="str">
        <f t="shared" si="307"/>
        <v>0118</v>
      </c>
    </row>
    <row r="9855" spans="1:19">
      <c r="A9855" t="s">
        <v>80116</v>
      </c>
      <c r="B9855" s="31" t="s">
        <v>80117</v>
      </c>
      <c r="C9855" t="s">
        <v>49</v>
      </c>
      <c r="D9855" t="s">
        <v>80118</v>
      </c>
      <c r="E9855" t="s">
        <v>75107</v>
      </c>
      <c r="F9855" t="s">
        <v>80119</v>
      </c>
      <c r="G9855" t="s">
        <v>80120</v>
      </c>
      <c r="H9855" t="s">
        <v>80121</v>
      </c>
      <c r="I9855" t="s">
        <v>12119</v>
      </c>
      <c r="J9855" t="s">
        <v>6528</v>
      </c>
      <c r="K9855" t="s">
        <v>6529</v>
      </c>
      <c r="L9855" t="s">
        <v>60</v>
      </c>
      <c r="M9855" t="s">
        <v>4774</v>
      </c>
      <c r="N9855" t="s">
        <v>8072</v>
      </c>
      <c r="O9855" t="s">
        <v>6531</v>
      </c>
      <c r="P9855" t="s">
        <v>80122</v>
      </c>
      <c r="Q9855" t="s">
        <v>80123</v>
      </c>
      <c r="R9855" t="str">
        <f t="shared" si="306"/>
        <v>奎文</v>
      </c>
      <c r="S9855" t="str">
        <f t="shared" si="307"/>
        <v>0118</v>
      </c>
    </row>
    <row r="9856" spans="1:19">
      <c r="A9856" t="s">
        <v>80124</v>
      </c>
      <c r="B9856" s="31" t="s">
        <v>80125</v>
      </c>
      <c r="C9856" t="s">
        <v>49</v>
      </c>
      <c r="D9856" t="s">
        <v>80126</v>
      </c>
      <c r="E9856" t="s">
        <v>75107</v>
      </c>
      <c r="F9856" t="s">
        <v>80127</v>
      </c>
      <c r="G9856" t="s">
        <v>80128</v>
      </c>
      <c r="H9856" t="s">
        <v>80129</v>
      </c>
      <c r="I9856" t="s">
        <v>12119</v>
      </c>
      <c r="J9856" t="s">
        <v>6904</v>
      </c>
      <c r="K9856" t="s">
        <v>6905</v>
      </c>
      <c r="L9856" t="s">
        <v>86</v>
      </c>
      <c r="M9856" t="s">
        <v>5919</v>
      </c>
      <c r="N9856" t="s">
        <v>4892</v>
      </c>
      <c r="O9856" t="s">
        <v>6906</v>
      </c>
      <c r="P9856" t="s">
        <v>80130</v>
      </c>
      <c r="Q9856" t="s">
        <v>80131</v>
      </c>
      <c r="R9856" t="str">
        <f t="shared" si="306"/>
        <v>坊子</v>
      </c>
      <c r="S9856" t="str">
        <f t="shared" si="307"/>
        <v>0118</v>
      </c>
    </row>
    <row r="9857" spans="1:19">
      <c r="A9857" t="s">
        <v>80132</v>
      </c>
      <c r="B9857" s="31" t="s">
        <v>80133</v>
      </c>
      <c r="C9857" t="s">
        <v>49</v>
      </c>
      <c r="D9857" t="s">
        <v>80134</v>
      </c>
      <c r="E9857" t="s">
        <v>75107</v>
      </c>
      <c r="F9857" t="s">
        <v>80135</v>
      </c>
      <c r="G9857" t="s">
        <v>80136</v>
      </c>
      <c r="H9857" t="s">
        <v>80137</v>
      </c>
      <c r="I9857" t="s">
        <v>12119</v>
      </c>
      <c r="J9857" t="s">
        <v>5027</v>
      </c>
      <c r="K9857" t="s">
        <v>5028</v>
      </c>
      <c r="L9857" t="s">
        <v>105</v>
      </c>
      <c r="M9857" t="s">
        <v>5029</v>
      </c>
      <c r="N9857" t="s">
        <v>5112</v>
      </c>
      <c r="O9857" t="s">
        <v>5031</v>
      </c>
      <c r="P9857" t="s">
        <v>80138</v>
      </c>
      <c r="Q9857" t="s">
        <v>80139</v>
      </c>
      <c r="R9857" t="str">
        <f t="shared" ref="R9857:R9920" si="308">IF(OR(LEFT(L9857,2)="高新"),"奎文",IF(LEFT(L9857,2)="峡山","坊子",IF(LEFT(L9857,2)="滨海","寒亭",LEFT(L9857,2))))</f>
        <v>寿光</v>
      </c>
      <c r="S9857" t="str">
        <f t="shared" ref="S9857:S9920" si="309">TEXT(B9857,"mmdd")</f>
        <v>0118</v>
      </c>
    </row>
    <row r="9858" spans="1:19">
      <c r="A9858" t="s">
        <v>80140</v>
      </c>
      <c r="B9858" s="31" t="s">
        <v>80141</v>
      </c>
      <c r="C9858" t="s">
        <v>49</v>
      </c>
      <c r="D9858" t="s">
        <v>80142</v>
      </c>
      <c r="E9858" t="s">
        <v>75074</v>
      </c>
      <c r="F9858" t="s">
        <v>80143</v>
      </c>
      <c r="G9858" t="s">
        <v>80144</v>
      </c>
      <c r="H9858" t="s">
        <v>80145</v>
      </c>
      <c r="I9858" t="s">
        <v>4852</v>
      </c>
      <c r="J9858" t="s">
        <v>6423</v>
      </c>
      <c r="K9858" t="s">
        <v>6424</v>
      </c>
      <c r="L9858" t="s">
        <v>60</v>
      </c>
      <c r="M9858" t="s">
        <v>5511</v>
      </c>
      <c r="N9858" t="s">
        <v>5056</v>
      </c>
      <c r="O9858" t="s">
        <v>6425</v>
      </c>
      <c r="P9858" t="s">
        <v>80146</v>
      </c>
      <c r="Q9858" t="s">
        <v>75044</v>
      </c>
      <c r="R9858" t="str">
        <f t="shared" si="308"/>
        <v>奎文</v>
      </c>
      <c r="S9858" t="str">
        <f t="shared" si="309"/>
        <v>0118</v>
      </c>
    </row>
    <row r="9859" spans="1:19">
      <c r="A9859" t="s">
        <v>80147</v>
      </c>
      <c r="B9859" s="31" t="s">
        <v>80148</v>
      </c>
      <c r="C9859" t="s">
        <v>49</v>
      </c>
      <c r="D9859" t="s">
        <v>80149</v>
      </c>
      <c r="E9859" t="s">
        <v>75074</v>
      </c>
      <c r="F9859" t="s">
        <v>80150</v>
      </c>
      <c r="G9859" t="s">
        <v>80151</v>
      </c>
      <c r="H9859" t="s">
        <v>80152</v>
      </c>
      <c r="I9859" t="s">
        <v>4841</v>
      </c>
      <c r="J9859" t="s">
        <v>9246</v>
      </c>
      <c r="K9859" t="s">
        <v>9247</v>
      </c>
      <c r="L9859" t="s">
        <v>375</v>
      </c>
      <c r="M9859" t="s">
        <v>7334</v>
      </c>
      <c r="N9859" t="s">
        <v>4972</v>
      </c>
      <c r="O9859" t="s">
        <v>9248</v>
      </c>
      <c r="P9859" t="s">
        <v>80153</v>
      </c>
      <c r="Q9859" t="s">
        <v>80154</v>
      </c>
      <c r="R9859" t="str">
        <f t="shared" si="308"/>
        <v>昌邑</v>
      </c>
      <c r="S9859" t="str">
        <f t="shared" si="309"/>
        <v>0118</v>
      </c>
    </row>
    <row r="9860" spans="1:19">
      <c r="A9860" t="s">
        <v>80155</v>
      </c>
      <c r="B9860" s="31" t="s">
        <v>80156</v>
      </c>
      <c r="C9860" t="s">
        <v>49</v>
      </c>
      <c r="D9860" t="s">
        <v>80157</v>
      </c>
      <c r="E9860" t="s">
        <v>75074</v>
      </c>
      <c r="F9860" t="s">
        <v>80158</v>
      </c>
      <c r="G9860" t="s">
        <v>80159</v>
      </c>
      <c r="H9860" t="s">
        <v>80160</v>
      </c>
      <c r="I9860" t="s">
        <v>5052</v>
      </c>
      <c r="J9860" t="s">
        <v>10006</v>
      </c>
      <c r="K9860" t="s">
        <v>10007</v>
      </c>
      <c r="L9860" t="s">
        <v>60</v>
      </c>
      <c r="M9860" t="s">
        <v>5888</v>
      </c>
      <c r="N9860" t="s">
        <v>5907</v>
      </c>
      <c r="O9860" t="s">
        <v>10008</v>
      </c>
      <c r="P9860" t="s">
        <v>80161</v>
      </c>
      <c r="Q9860" t="s">
        <v>75044</v>
      </c>
      <c r="R9860" t="str">
        <f t="shared" si="308"/>
        <v>奎文</v>
      </c>
      <c r="S9860" t="str">
        <f t="shared" si="309"/>
        <v>0118</v>
      </c>
    </row>
    <row r="9861" spans="1:19">
      <c r="A9861" t="s">
        <v>80162</v>
      </c>
      <c r="B9861" s="31" t="s">
        <v>80163</v>
      </c>
      <c r="C9861" t="s">
        <v>49</v>
      </c>
      <c r="D9861" t="s">
        <v>80164</v>
      </c>
      <c r="E9861" t="s">
        <v>75074</v>
      </c>
      <c r="F9861" t="s">
        <v>80165</v>
      </c>
      <c r="G9861" t="s">
        <v>80166</v>
      </c>
      <c r="H9861" t="s">
        <v>80167</v>
      </c>
      <c r="I9861" t="s">
        <v>5282</v>
      </c>
      <c r="J9861" t="s">
        <v>9289</v>
      </c>
      <c r="K9861" t="s">
        <v>9290</v>
      </c>
      <c r="L9861" t="s">
        <v>114</v>
      </c>
      <c r="M9861" t="s">
        <v>4831</v>
      </c>
      <c r="N9861" t="s">
        <v>5487</v>
      </c>
      <c r="O9861" t="s">
        <v>9291</v>
      </c>
      <c r="P9861" t="s">
        <v>80168</v>
      </c>
      <c r="Q9861" t="s">
        <v>80169</v>
      </c>
      <c r="R9861" t="str">
        <f t="shared" si="308"/>
        <v>高密</v>
      </c>
      <c r="S9861" t="str">
        <f t="shared" si="309"/>
        <v>0118</v>
      </c>
    </row>
    <row r="9862" spans="1:19">
      <c r="A9862" t="s">
        <v>80170</v>
      </c>
      <c r="B9862" s="31" t="s">
        <v>80171</v>
      </c>
      <c r="C9862" t="s">
        <v>49</v>
      </c>
      <c r="D9862" t="s">
        <v>80172</v>
      </c>
      <c r="E9862" t="s">
        <v>75074</v>
      </c>
      <c r="F9862" t="s">
        <v>80173</v>
      </c>
      <c r="G9862" t="s">
        <v>80174</v>
      </c>
      <c r="H9862" t="s">
        <v>80175</v>
      </c>
      <c r="I9862" t="s">
        <v>5407</v>
      </c>
      <c r="J9862" t="s">
        <v>5067</v>
      </c>
      <c r="K9862" t="s">
        <v>5068</v>
      </c>
      <c r="L9862" t="s">
        <v>123</v>
      </c>
      <c r="M9862" t="s">
        <v>4932</v>
      </c>
      <c r="N9862" t="s">
        <v>4933</v>
      </c>
      <c r="O9862" t="s">
        <v>5070</v>
      </c>
      <c r="P9862" t="s">
        <v>80176</v>
      </c>
      <c r="Q9862" t="s">
        <v>80177</v>
      </c>
      <c r="R9862" t="str">
        <f t="shared" si="308"/>
        <v>诸城</v>
      </c>
      <c r="S9862" t="str">
        <f t="shared" si="309"/>
        <v>0118</v>
      </c>
    </row>
    <row r="9863" spans="1:19">
      <c r="A9863" t="s">
        <v>80178</v>
      </c>
      <c r="B9863" s="31" t="s">
        <v>80179</v>
      </c>
      <c r="C9863" t="s">
        <v>49</v>
      </c>
      <c r="D9863" t="s">
        <v>80180</v>
      </c>
      <c r="E9863" t="s">
        <v>75074</v>
      </c>
      <c r="F9863" t="s">
        <v>80181</v>
      </c>
      <c r="G9863" t="s">
        <v>80182</v>
      </c>
      <c r="H9863" t="s">
        <v>80183</v>
      </c>
      <c r="I9863" t="s">
        <v>4852</v>
      </c>
      <c r="J9863" t="s">
        <v>12570</v>
      </c>
      <c r="K9863" t="s">
        <v>12571</v>
      </c>
      <c r="L9863" t="s">
        <v>105</v>
      </c>
      <c r="M9863" t="s">
        <v>5376</v>
      </c>
      <c r="N9863" t="s">
        <v>5030</v>
      </c>
      <c r="O9863" t="s">
        <v>12572</v>
      </c>
      <c r="P9863" t="s">
        <v>80184</v>
      </c>
      <c r="Q9863" t="s">
        <v>75044</v>
      </c>
      <c r="R9863" t="str">
        <f t="shared" si="308"/>
        <v>寿光</v>
      </c>
      <c r="S9863" t="str">
        <f t="shared" si="309"/>
        <v>0118</v>
      </c>
    </row>
    <row r="9864" spans="1:19">
      <c r="A9864" t="s">
        <v>80185</v>
      </c>
      <c r="B9864" s="31" t="s">
        <v>80186</v>
      </c>
      <c r="C9864" t="s">
        <v>49</v>
      </c>
      <c r="D9864" t="s">
        <v>80187</v>
      </c>
      <c r="E9864" t="s">
        <v>75048</v>
      </c>
      <c r="F9864" t="s">
        <v>80188</v>
      </c>
      <c r="G9864" t="s">
        <v>80189</v>
      </c>
      <c r="H9864" t="s">
        <v>80190</v>
      </c>
      <c r="I9864" t="s">
        <v>12119</v>
      </c>
      <c r="J9864" t="s">
        <v>8764</v>
      </c>
      <c r="K9864" t="s">
        <v>8765</v>
      </c>
      <c r="L9864" t="s">
        <v>375</v>
      </c>
      <c r="M9864" t="s">
        <v>7334</v>
      </c>
      <c r="N9864" t="s">
        <v>5699</v>
      </c>
      <c r="O9864" t="s">
        <v>8766</v>
      </c>
      <c r="P9864" t="s">
        <v>80191</v>
      </c>
      <c r="Q9864" t="s">
        <v>80192</v>
      </c>
      <c r="R9864" t="str">
        <f t="shared" si="308"/>
        <v>昌邑</v>
      </c>
      <c r="S9864" t="str">
        <f t="shared" si="309"/>
        <v>0118</v>
      </c>
    </row>
    <row r="9865" spans="1:19">
      <c r="A9865" t="s">
        <v>80193</v>
      </c>
      <c r="B9865" s="31" t="s">
        <v>80194</v>
      </c>
      <c r="C9865" t="s">
        <v>49</v>
      </c>
      <c r="D9865" t="s">
        <v>80195</v>
      </c>
      <c r="E9865" t="s">
        <v>75040</v>
      </c>
      <c r="F9865" t="s">
        <v>80196</v>
      </c>
      <c r="G9865" t="s">
        <v>80197</v>
      </c>
      <c r="H9865" t="s">
        <v>80198</v>
      </c>
      <c r="I9865" t="s">
        <v>5052</v>
      </c>
      <c r="J9865" t="s">
        <v>5497</v>
      </c>
      <c r="K9865" t="s">
        <v>5498</v>
      </c>
      <c r="L9865" t="s">
        <v>375</v>
      </c>
      <c r="M9865" t="s">
        <v>5499</v>
      </c>
      <c r="N9865" t="s">
        <v>5056</v>
      </c>
      <c r="O9865" t="s">
        <v>5500</v>
      </c>
      <c r="P9865" t="s">
        <v>80199</v>
      </c>
      <c r="Q9865" t="s">
        <v>75044</v>
      </c>
      <c r="R9865" t="str">
        <f t="shared" si="308"/>
        <v>昌邑</v>
      </c>
      <c r="S9865" t="str">
        <f t="shared" si="309"/>
        <v>0118</v>
      </c>
    </row>
    <row r="9866" spans="1:19">
      <c r="A9866" t="s">
        <v>80200</v>
      </c>
      <c r="B9866" s="31" t="s">
        <v>80201</v>
      </c>
      <c r="C9866" t="s">
        <v>49</v>
      </c>
      <c r="D9866" t="s">
        <v>80202</v>
      </c>
      <c r="E9866" t="s">
        <v>75040</v>
      </c>
      <c r="F9866" t="s">
        <v>80203</v>
      </c>
      <c r="G9866" t="s">
        <v>80204</v>
      </c>
      <c r="H9866" t="s">
        <v>80205</v>
      </c>
      <c r="I9866" t="s">
        <v>4841</v>
      </c>
      <c r="J9866" t="s">
        <v>5597</v>
      </c>
      <c r="K9866" t="s">
        <v>5598</v>
      </c>
      <c r="L9866" t="s">
        <v>375</v>
      </c>
      <c r="M9866" t="s">
        <v>5599</v>
      </c>
      <c r="N9866" t="s">
        <v>4789</v>
      </c>
      <c r="O9866" t="s">
        <v>5600</v>
      </c>
      <c r="P9866" t="s">
        <v>80206</v>
      </c>
      <c r="Q9866" t="s">
        <v>80207</v>
      </c>
      <c r="R9866" t="str">
        <f t="shared" si="308"/>
        <v>昌邑</v>
      </c>
      <c r="S9866" t="str">
        <f t="shared" si="309"/>
        <v>0118</v>
      </c>
    </row>
    <row r="9867" spans="1:19">
      <c r="A9867" t="s">
        <v>80208</v>
      </c>
      <c r="B9867" s="31" t="s">
        <v>80209</v>
      </c>
      <c r="C9867" t="s">
        <v>49</v>
      </c>
      <c r="D9867" t="s">
        <v>80210</v>
      </c>
      <c r="E9867" t="s">
        <v>75040</v>
      </c>
      <c r="F9867" t="s">
        <v>80211</v>
      </c>
      <c r="G9867" t="s">
        <v>80212</v>
      </c>
      <c r="H9867" t="s">
        <v>79151</v>
      </c>
      <c r="I9867" t="s">
        <v>4813</v>
      </c>
      <c r="J9867" t="s">
        <v>10182</v>
      </c>
      <c r="K9867" t="s">
        <v>10183</v>
      </c>
      <c r="L9867" t="s">
        <v>60</v>
      </c>
      <c r="M9867" t="s">
        <v>4774</v>
      </c>
      <c r="N9867" t="s">
        <v>5005</v>
      </c>
      <c r="O9867" t="s">
        <v>10184</v>
      </c>
      <c r="P9867" t="s">
        <v>80213</v>
      </c>
      <c r="Q9867" t="s">
        <v>75044</v>
      </c>
      <c r="R9867" t="str">
        <f t="shared" si="308"/>
        <v>奎文</v>
      </c>
      <c r="S9867" t="str">
        <f t="shared" si="309"/>
        <v>0118</v>
      </c>
    </row>
    <row r="9868" spans="1:19">
      <c r="A9868" t="s">
        <v>80214</v>
      </c>
      <c r="B9868" s="31" t="s">
        <v>80215</v>
      </c>
      <c r="C9868" t="s">
        <v>49</v>
      </c>
      <c r="D9868" t="s">
        <v>80216</v>
      </c>
      <c r="E9868" t="s">
        <v>75040</v>
      </c>
      <c r="F9868" t="s">
        <v>80217</v>
      </c>
      <c r="G9868" t="s">
        <v>80218</v>
      </c>
      <c r="H9868" t="s">
        <v>80219</v>
      </c>
      <c r="I9868" t="s">
        <v>4813</v>
      </c>
      <c r="J9868" t="s">
        <v>12053</v>
      </c>
      <c r="K9868" t="s">
        <v>12054</v>
      </c>
      <c r="L9868" t="s">
        <v>77</v>
      </c>
      <c r="M9868" t="s">
        <v>4803</v>
      </c>
      <c r="N9868" t="s">
        <v>5907</v>
      </c>
      <c r="O9868" t="s">
        <v>12055</v>
      </c>
      <c r="P9868" t="s">
        <v>80220</v>
      </c>
      <c r="Q9868" t="s">
        <v>80221</v>
      </c>
      <c r="R9868" t="str">
        <f t="shared" si="308"/>
        <v>临朐</v>
      </c>
      <c r="S9868" t="str">
        <f t="shared" si="309"/>
        <v>0118</v>
      </c>
    </row>
    <row r="9869" spans="1:19">
      <c r="A9869" t="s">
        <v>80222</v>
      </c>
      <c r="B9869" s="31" t="s">
        <v>80223</v>
      </c>
      <c r="C9869" t="s">
        <v>49</v>
      </c>
      <c r="D9869" t="s">
        <v>80224</v>
      </c>
      <c r="E9869" t="s">
        <v>80225</v>
      </c>
      <c r="F9869" t="s">
        <v>80226</v>
      </c>
      <c r="G9869" t="s">
        <v>80227</v>
      </c>
      <c r="H9869" t="s">
        <v>80228</v>
      </c>
      <c r="I9869" t="s">
        <v>4929</v>
      </c>
      <c r="J9869" t="s">
        <v>14530</v>
      </c>
      <c r="K9869" t="s">
        <v>14531</v>
      </c>
      <c r="L9869" t="s">
        <v>148</v>
      </c>
      <c r="M9869" t="s">
        <v>6918</v>
      </c>
      <c r="N9869" t="s">
        <v>4892</v>
      </c>
      <c r="O9869" t="s">
        <v>14532</v>
      </c>
      <c r="P9869" t="s">
        <v>80229</v>
      </c>
      <c r="Q9869" t="s">
        <v>75044</v>
      </c>
      <c r="R9869" t="str">
        <f t="shared" si="308"/>
        <v>寒亭</v>
      </c>
      <c r="S9869" t="str">
        <f t="shared" si="309"/>
        <v>0118</v>
      </c>
    </row>
    <row r="9870" spans="1:19">
      <c r="A9870" t="s">
        <v>80230</v>
      </c>
      <c r="B9870" s="31" t="s">
        <v>80231</v>
      </c>
      <c r="C9870" t="s">
        <v>49</v>
      </c>
      <c r="D9870" t="s">
        <v>80232</v>
      </c>
      <c r="E9870" t="s">
        <v>75040</v>
      </c>
      <c r="F9870" t="s">
        <v>80233</v>
      </c>
      <c r="G9870" t="s">
        <v>80234</v>
      </c>
      <c r="H9870" t="s">
        <v>80235</v>
      </c>
      <c r="I9870" t="s">
        <v>5052</v>
      </c>
      <c r="J9870" t="s">
        <v>61115</v>
      </c>
      <c r="K9870" t="s">
        <v>7515</v>
      </c>
      <c r="L9870" t="s">
        <v>95</v>
      </c>
      <c r="M9870" t="s">
        <v>5042</v>
      </c>
      <c r="N9870" t="s">
        <v>5487</v>
      </c>
      <c r="O9870" t="s">
        <v>61117</v>
      </c>
      <c r="P9870" t="s">
        <v>75044</v>
      </c>
      <c r="Q9870" t="s">
        <v>75044</v>
      </c>
      <c r="R9870" t="str">
        <f t="shared" si="308"/>
        <v>安丘</v>
      </c>
      <c r="S9870" t="str">
        <f t="shared" si="309"/>
        <v>0118</v>
      </c>
    </row>
    <row r="9871" spans="1:19">
      <c r="A9871" t="s">
        <v>80236</v>
      </c>
      <c r="B9871" s="31" t="s">
        <v>80237</v>
      </c>
      <c r="C9871" t="s">
        <v>49</v>
      </c>
      <c r="D9871" t="s">
        <v>80238</v>
      </c>
      <c r="E9871" t="s">
        <v>75040</v>
      </c>
      <c r="F9871" t="s">
        <v>80239</v>
      </c>
      <c r="G9871" t="s">
        <v>80240</v>
      </c>
      <c r="H9871" t="s">
        <v>80241</v>
      </c>
      <c r="I9871" t="s">
        <v>4852</v>
      </c>
      <c r="J9871" t="s">
        <v>9386</v>
      </c>
      <c r="K9871" t="s">
        <v>9387</v>
      </c>
      <c r="L9871" t="s">
        <v>50</v>
      </c>
      <c r="M9871" t="s">
        <v>6207</v>
      </c>
      <c r="N9871" t="s">
        <v>4892</v>
      </c>
      <c r="O9871" t="s">
        <v>9388</v>
      </c>
      <c r="P9871" t="s">
        <v>80242</v>
      </c>
      <c r="Q9871" t="s">
        <v>75044</v>
      </c>
      <c r="R9871" t="str">
        <f t="shared" si="308"/>
        <v>青州</v>
      </c>
      <c r="S9871" t="str">
        <f t="shared" si="309"/>
        <v>0118</v>
      </c>
    </row>
    <row r="9872" spans="1:19">
      <c r="A9872" t="s">
        <v>80243</v>
      </c>
      <c r="B9872" s="31" t="s">
        <v>80244</v>
      </c>
      <c r="C9872" t="s">
        <v>49</v>
      </c>
      <c r="D9872" t="s">
        <v>80245</v>
      </c>
      <c r="E9872" t="s">
        <v>80246</v>
      </c>
      <c r="F9872" t="s">
        <v>80247</v>
      </c>
      <c r="G9872" t="s">
        <v>80248</v>
      </c>
      <c r="H9872" t="s">
        <v>80249</v>
      </c>
      <c r="I9872" t="s">
        <v>4852</v>
      </c>
      <c r="J9872" t="s">
        <v>71240</v>
      </c>
      <c r="K9872" t="s">
        <v>71241</v>
      </c>
      <c r="L9872" t="s">
        <v>60</v>
      </c>
      <c r="M9872" t="s">
        <v>4774</v>
      </c>
      <c r="N9872" t="s">
        <v>4972</v>
      </c>
      <c r="O9872" t="s">
        <v>71242</v>
      </c>
      <c r="P9872" t="s">
        <v>80250</v>
      </c>
      <c r="Q9872" t="s">
        <v>80251</v>
      </c>
      <c r="R9872" t="str">
        <f t="shared" si="308"/>
        <v>奎文</v>
      </c>
      <c r="S9872" t="str">
        <f t="shared" si="309"/>
        <v>0118</v>
      </c>
    </row>
    <row r="9873" spans="1:19">
      <c r="A9873" t="s">
        <v>80252</v>
      </c>
      <c r="B9873" s="31" t="s">
        <v>80253</v>
      </c>
      <c r="C9873" t="s">
        <v>49</v>
      </c>
      <c r="D9873" t="s">
        <v>80254</v>
      </c>
      <c r="E9873" t="s">
        <v>75048</v>
      </c>
      <c r="F9873" t="s">
        <v>80255</v>
      </c>
      <c r="G9873" t="s">
        <v>80256</v>
      </c>
      <c r="H9873" t="s">
        <v>80257</v>
      </c>
      <c r="I9873" t="s">
        <v>12119</v>
      </c>
      <c r="J9873" t="s">
        <v>10771</v>
      </c>
      <c r="K9873" t="s">
        <v>10772</v>
      </c>
      <c r="L9873" t="s">
        <v>60</v>
      </c>
      <c r="M9873" t="s">
        <v>5420</v>
      </c>
      <c r="N9873" t="s">
        <v>8593</v>
      </c>
      <c r="O9873" t="s">
        <v>10773</v>
      </c>
      <c r="P9873" t="s">
        <v>75044</v>
      </c>
      <c r="Q9873" t="s">
        <v>80258</v>
      </c>
      <c r="R9873" t="str">
        <f t="shared" si="308"/>
        <v>奎文</v>
      </c>
      <c r="S9873" t="str">
        <f t="shared" si="309"/>
        <v>0118</v>
      </c>
    </row>
    <row r="9874" spans="1:19">
      <c r="A9874" t="s">
        <v>4593</v>
      </c>
      <c r="B9874" s="31" t="s">
        <v>80259</v>
      </c>
      <c r="C9874" t="s">
        <v>49</v>
      </c>
      <c r="D9874" t="s">
        <v>80260</v>
      </c>
      <c r="E9874" t="s">
        <v>75711</v>
      </c>
      <c r="F9874" t="s">
        <v>80261</v>
      </c>
      <c r="G9874" t="s">
        <v>4591</v>
      </c>
      <c r="H9874" t="s">
        <v>80262</v>
      </c>
      <c r="I9874" t="s">
        <v>5560</v>
      </c>
      <c r="J9874" t="s">
        <v>7321</v>
      </c>
      <c r="K9874" t="s">
        <v>7322</v>
      </c>
      <c r="L9874" t="s">
        <v>95</v>
      </c>
      <c r="M9874" t="s">
        <v>5709</v>
      </c>
      <c r="N9874" t="s">
        <v>5619</v>
      </c>
      <c r="O9874" t="s">
        <v>7323</v>
      </c>
      <c r="P9874" t="s">
        <v>79157</v>
      </c>
      <c r="Q9874" t="s">
        <v>75044</v>
      </c>
      <c r="R9874" t="str">
        <f t="shared" si="308"/>
        <v>安丘</v>
      </c>
      <c r="S9874" t="str">
        <f t="shared" si="309"/>
        <v>0118</v>
      </c>
    </row>
    <row r="9875" spans="1:19">
      <c r="A9875" t="s">
        <v>80263</v>
      </c>
      <c r="B9875" s="31" t="s">
        <v>80264</v>
      </c>
      <c r="C9875" t="s">
        <v>49</v>
      </c>
      <c r="D9875" t="s">
        <v>80265</v>
      </c>
      <c r="E9875" t="s">
        <v>80266</v>
      </c>
      <c r="F9875" t="s">
        <v>80267</v>
      </c>
      <c r="G9875" t="s">
        <v>80268</v>
      </c>
      <c r="H9875" t="s">
        <v>80269</v>
      </c>
      <c r="I9875" t="s">
        <v>4852</v>
      </c>
      <c r="J9875" t="s">
        <v>15948</v>
      </c>
      <c r="K9875" t="s">
        <v>15949</v>
      </c>
      <c r="L9875" t="s">
        <v>148</v>
      </c>
      <c r="M9875" t="s">
        <v>6391</v>
      </c>
      <c r="N9875" t="s">
        <v>6152</v>
      </c>
      <c r="O9875" t="s">
        <v>15950</v>
      </c>
      <c r="P9875" t="s">
        <v>80270</v>
      </c>
      <c r="Q9875" t="s">
        <v>80271</v>
      </c>
      <c r="R9875" t="str">
        <f t="shared" si="308"/>
        <v>寒亭</v>
      </c>
      <c r="S9875" t="str">
        <f t="shared" si="309"/>
        <v>0118</v>
      </c>
    </row>
    <row r="9876" spans="1:19">
      <c r="A9876" t="s">
        <v>80272</v>
      </c>
      <c r="B9876" s="31" t="s">
        <v>80273</v>
      </c>
      <c r="C9876" t="s">
        <v>49</v>
      </c>
      <c r="D9876" t="s">
        <v>80274</v>
      </c>
      <c r="E9876" t="s">
        <v>80246</v>
      </c>
      <c r="F9876" t="s">
        <v>80275</v>
      </c>
      <c r="G9876" t="s">
        <v>80276</v>
      </c>
      <c r="H9876" t="s">
        <v>80277</v>
      </c>
      <c r="I9876" t="s">
        <v>4955</v>
      </c>
      <c r="J9876" t="s">
        <v>9082</v>
      </c>
      <c r="K9876" t="s">
        <v>9083</v>
      </c>
      <c r="L9876" t="s">
        <v>77</v>
      </c>
      <c r="M9876" t="s">
        <v>5733</v>
      </c>
      <c r="N9876" t="s">
        <v>31929</v>
      </c>
      <c r="O9876" t="s">
        <v>9084</v>
      </c>
      <c r="P9876" t="s">
        <v>80278</v>
      </c>
      <c r="Q9876" t="s">
        <v>80279</v>
      </c>
      <c r="R9876" t="str">
        <f t="shared" si="308"/>
        <v>临朐</v>
      </c>
      <c r="S9876" t="str">
        <f t="shared" si="309"/>
        <v>0118</v>
      </c>
    </row>
    <row r="9877" spans="1:19">
      <c r="A9877" t="s">
        <v>80280</v>
      </c>
      <c r="B9877" s="31" t="s">
        <v>80281</v>
      </c>
      <c r="C9877" t="s">
        <v>49</v>
      </c>
      <c r="D9877" t="s">
        <v>80282</v>
      </c>
      <c r="E9877" t="s">
        <v>75048</v>
      </c>
      <c r="F9877" t="s">
        <v>80283</v>
      </c>
      <c r="G9877" t="s">
        <v>80284</v>
      </c>
      <c r="H9877" t="s">
        <v>80285</v>
      </c>
      <c r="I9877" t="s">
        <v>12119</v>
      </c>
      <c r="J9877" t="s">
        <v>5462</v>
      </c>
      <c r="K9877" t="s">
        <v>5463</v>
      </c>
      <c r="L9877" t="s">
        <v>95</v>
      </c>
      <c r="M9877" t="s">
        <v>4844</v>
      </c>
      <c r="N9877" t="s">
        <v>4789</v>
      </c>
      <c r="O9877" t="s">
        <v>5464</v>
      </c>
      <c r="P9877" t="s">
        <v>80286</v>
      </c>
      <c r="Q9877" t="s">
        <v>80287</v>
      </c>
      <c r="R9877" t="str">
        <f t="shared" si="308"/>
        <v>安丘</v>
      </c>
      <c r="S9877" t="str">
        <f t="shared" si="309"/>
        <v>0118</v>
      </c>
    </row>
    <row r="9878" spans="1:19">
      <c r="A9878" t="s">
        <v>80288</v>
      </c>
      <c r="B9878" s="31" t="s">
        <v>80289</v>
      </c>
      <c r="C9878" t="s">
        <v>49</v>
      </c>
      <c r="D9878" t="s">
        <v>80290</v>
      </c>
      <c r="E9878" t="s">
        <v>75048</v>
      </c>
      <c r="F9878" t="s">
        <v>80291</v>
      </c>
      <c r="G9878" t="s">
        <v>80292</v>
      </c>
      <c r="H9878" t="s">
        <v>80293</v>
      </c>
      <c r="I9878" t="s">
        <v>12119</v>
      </c>
      <c r="J9878" t="s">
        <v>6792</v>
      </c>
      <c r="K9878" t="s">
        <v>6793</v>
      </c>
      <c r="L9878" t="s">
        <v>77</v>
      </c>
      <c r="M9878" t="s">
        <v>5295</v>
      </c>
      <c r="N9878" t="s">
        <v>4789</v>
      </c>
      <c r="O9878" t="s">
        <v>6795</v>
      </c>
      <c r="P9878" t="s">
        <v>80294</v>
      </c>
      <c r="Q9878" t="s">
        <v>75044</v>
      </c>
      <c r="R9878" t="str">
        <f t="shared" si="308"/>
        <v>临朐</v>
      </c>
      <c r="S9878" t="str">
        <f t="shared" si="309"/>
        <v>0118</v>
      </c>
    </row>
    <row r="9879" spans="1:19">
      <c r="A9879" t="s">
        <v>80295</v>
      </c>
      <c r="B9879" s="31" t="s">
        <v>80296</v>
      </c>
      <c r="C9879" t="s">
        <v>49</v>
      </c>
      <c r="D9879" t="s">
        <v>80297</v>
      </c>
      <c r="E9879" t="s">
        <v>75048</v>
      </c>
      <c r="F9879" t="s">
        <v>80298</v>
      </c>
      <c r="G9879" t="s">
        <v>80299</v>
      </c>
      <c r="H9879" t="s">
        <v>80300</v>
      </c>
      <c r="I9879" t="s">
        <v>12119</v>
      </c>
      <c r="J9879" t="s">
        <v>4992</v>
      </c>
      <c r="K9879" t="s">
        <v>4993</v>
      </c>
      <c r="L9879" t="s">
        <v>123</v>
      </c>
      <c r="M9879" t="s">
        <v>4994</v>
      </c>
      <c r="N9879" t="s">
        <v>5017</v>
      </c>
      <c r="O9879" t="s">
        <v>4995</v>
      </c>
      <c r="P9879" t="s">
        <v>80301</v>
      </c>
      <c r="Q9879" t="s">
        <v>80302</v>
      </c>
      <c r="R9879" t="str">
        <f t="shared" si="308"/>
        <v>诸城</v>
      </c>
      <c r="S9879" t="str">
        <f t="shared" si="309"/>
        <v>0118</v>
      </c>
    </row>
    <row r="9880" spans="1:19">
      <c r="A9880" t="s">
        <v>80303</v>
      </c>
      <c r="B9880" s="31" t="s">
        <v>80304</v>
      </c>
      <c r="C9880" t="s">
        <v>49</v>
      </c>
      <c r="D9880" t="s">
        <v>80305</v>
      </c>
      <c r="E9880" t="s">
        <v>75040</v>
      </c>
      <c r="F9880" t="s">
        <v>80306</v>
      </c>
      <c r="G9880" t="s">
        <v>80307</v>
      </c>
      <c r="H9880" t="s">
        <v>80308</v>
      </c>
      <c r="I9880" t="s">
        <v>5407</v>
      </c>
      <c r="J9880" t="s">
        <v>5351</v>
      </c>
      <c r="K9880" t="s">
        <v>5352</v>
      </c>
      <c r="L9880" t="s">
        <v>123</v>
      </c>
      <c r="M9880" t="s">
        <v>5353</v>
      </c>
      <c r="N9880" t="s">
        <v>5017</v>
      </c>
      <c r="O9880" t="s">
        <v>5354</v>
      </c>
      <c r="P9880" t="s">
        <v>80309</v>
      </c>
      <c r="Q9880" t="s">
        <v>80310</v>
      </c>
      <c r="R9880" t="str">
        <f t="shared" si="308"/>
        <v>诸城</v>
      </c>
      <c r="S9880" t="str">
        <f t="shared" si="309"/>
        <v>0118</v>
      </c>
    </row>
    <row r="9881" spans="1:19">
      <c r="A9881" t="s">
        <v>80311</v>
      </c>
      <c r="B9881" s="31" t="s">
        <v>80312</v>
      </c>
      <c r="C9881" t="s">
        <v>49</v>
      </c>
      <c r="D9881" t="s">
        <v>80313</v>
      </c>
      <c r="E9881" t="s">
        <v>75040</v>
      </c>
      <c r="F9881" t="s">
        <v>80314</v>
      </c>
      <c r="G9881" t="s">
        <v>80315</v>
      </c>
      <c r="H9881" t="s">
        <v>80316</v>
      </c>
      <c r="I9881" t="s">
        <v>4841</v>
      </c>
      <c r="J9881" t="s">
        <v>6771</v>
      </c>
      <c r="K9881" t="s">
        <v>6772</v>
      </c>
      <c r="L9881" t="s">
        <v>1136</v>
      </c>
      <c r="M9881" t="s">
        <v>5210</v>
      </c>
      <c r="N9881" t="s">
        <v>5487</v>
      </c>
      <c r="O9881" t="s">
        <v>6773</v>
      </c>
      <c r="P9881" t="s">
        <v>80317</v>
      </c>
      <c r="Q9881" t="s">
        <v>80318</v>
      </c>
      <c r="R9881" t="str">
        <f t="shared" si="308"/>
        <v>昌乐</v>
      </c>
      <c r="S9881" t="str">
        <f t="shared" si="309"/>
        <v>0118</v>
      </c>
    </row>
    <row r="9882" spans="1:19">
      <c r="A9882" t="s">
        <v>80319</v>
      </c>
      <c r="B9882" s="31" t="s">
        <v>80320</v>
      </c>
      <c r="C9882" t="s">
        <v>49</v>
      </c>
      <c r="D9882" t="s">
        <v>80321</v>
      </c>
      <c r="E9882" t="s">
        <v>80322</v>
      </c>
      <c r="F9882" t="s">
        <v>80323</v>
      </c>
      <c r="G9882" t="s">
        <v>80324</v>
      </c>
      <c r="H9882" t="s">
        <v>80325</v>
      </c>
      <c r="I9882" t="s">
        <v>12119</v>
      </c>
      <c r="J9882" t="s">
        <v>33095</v>
      </c>
      <c r="K9882" t="s">
        <v>33096</v>
      </c>
      <c r="L9882" t="s">
        <v>50</v>
      </c>
      <c r="M9882" t="s">
        <v>6207</v>
      </c>
      <c r="N9882" t="s">
        <v>5801</v>
      </c>
      <c r="O9882" t="s">
        <v>33097</v>
      </c>
      <c r="P9882" t="s">
        <v>80326</v>
      </c>
      <c r="Q9882" t="s">
        <v>80327</v>
      </c>
      <c r="R9882" t="str">
        <f t="shared" si="308"/>
        <v>青州</v>
      </c>
      <c r="S9882" t="str">
        <f t="shared" si="309"/>
        <v>0118</v>
      </c>
    </row>
    <row r="9883" spans="1:19">
      <c r="A9883" t="s">
        <v>80328</v>
      </c>
      <c r="B9883" s="31" t="s">
        <v>80329</v>
      </c>
      <c r="C9883" t="s">
        <v>49</v>
      </c>
      <c r="D9883" t="s">
        <v>80330</v>
      </c>
      <c r="E9883" t="s">
        <v>75074</v>
      </c>
      <c r="F9883" t="s">
        <v>80331</v>
      </c>
      <c r="G9883" t="s">
        <v>80332</v>
      </c>
      <c r="H9883" t="s">
        <v>80333</v>
      </c>
      <c r="I9883" t="s">
        <v>4828</v>
      </c>
      <c r="J9883" t="s">
        <v>5208</v>
      </c>
      <c r="K9883" t="s">
        <v>5209</v>
      </c>
      <c r="L9883" t="s">
        <v>1136</v>
      </c>
      <c r="M9883" t="s">
        <v>5210</v>
      </c>
      <c r="N9883" t="s">
        <v>6530</v>
      </c>
      <c r="O9883" t="s">
        <v>5212</v>
      </c>
      <c r="P9883" t="s">
        <v>80334</v>
      </c>
      <c r="Q9883" t="s">
        <v>75044</v>
      </c>
      <c r="R9883" t="str">
        <f t="shared" si="308"/>
        <v>昌乐</v>
      </c>
      <c r="S9883" t="str">
        <f t="shared" si="309"/>
        <v>0118</v>
      </c>
    </row>
    <row r="9884" spans="1:19">
      <c r="A9884" t="s">
        <v>80335</v>
      </c>
      <c r="B9884" s="31" t="s">
        <v>80336</v>
      </c>
      <c r="C9884" t="s">
        <v>49</v>
      </c>
      <c r="D9884" t="s">
        <v>80337</v>
      </c>
      <c r="E9884" t="s">
        <v>75040</v>
      </c>
      <c r="F9884" t="s">
        <v>80338</v>
      </c>
      <c r="G9884" t="s">
        <v>80339</v>
      </c>
      <c r="H9884" t="s">
        <v>80340</v>
      </c>
      <c r="I9884" t="s">
        <v>12448</v>
      </c>
      <c r="J9884" t="s">
        <v>5258</v>
      </c>
      <c r="K9884" t="s">
        <v>5259</v>
      </c>
      <c r="L9884" t="s">
        <v>50</v>
      </c>
      <c r="M9884" t="s">
        <v>5260</v>
      </c>
      <c r="N9884" t="s">
        <v>5069</v>
      </c>
      <c r="O9884" t="s">
        <v>5261</v>
      </c>
      <c r="P9884" t="s">
        <v>75044</v>
      </c>
      <c r="Q9884" t="s">
        <v>80341</v>
      </c>
      <c r="R9884" t="str">
        <f t="shared" si="308"/>
        <v>青州</v>
      </c>
      <c r="S9884" t="str">
        <f t="shared" si="309"/>
        <v>0118</v>
      </c>
    </row>
    <row r="9885" spans="1:19">
      <c r="A9885" t="s">
        <v>80342</v>
      </c>
      <c r="B9885" s="31" t="s">
        <v>78471</v>
      </c>
      <c r="C9885" t="s">
        <v>49</v>
      </c>
      <c r="D9885" t="s">
        <v>80343</v>
      </c>
      <c r="E9885" t="s">
        <v>75711</v>
      </c>
      <c r="F9885" t="s">
        <v>80344</v>
      </c>
      <c r="G9885" t="s">
        <v>80345</v>
      </c>
      <c r="H9885" t="s">
        <v>80346</v>
      </c>
      <c r="I9885" t="s">
        <v>12119</v>
      </c>
      <c r="J9885" t="s">
        <v>6983</v>
      </c>
      <c r="K9885" t="s">
        <v>6984</v>
      </c>
      <c r="L9885" t="s">
        <v>95</v>
      </c>
      <c r="M9885" t="s">
        <v>5682</v>
      </c>
      <c r="N9885" t="s">
        <v>5421</v>
      </c>
      <c r="O9885" t="s">
        <v>6986</v>
      </c>
      <c r="P9885" t="s">
        <v>80347</v>
      </c>
      <c r="Q9885" t="s">
        <v>75044</v>
      </c>
      <c r="R9885" t="str">
        <f t="shared" si="308"/>
        <v>安丘</v>
      </c>
      <c r="S9885" t="str">
        <f t="shared" si="309"/>
        <v>0118</v>
      </c>
    </row>
    <row r="9886" spans="1:19">
      <c r="A9886" t="s">
        <v>80348</v>
      </c>
      <c r="B9886" s="31" t="s">
        <v>80349</v>
      </c>
      <c r="C9886" t="s">
        <v>49</v>
      </c>
      <c r="D9886" t="s">
        <v>80350</v>
      </c>
      <c r="E9886" t="s">
        <v>75048</v>
      </c>
      <c r="F9886" t="s">
        <v>80351</v>
      </c>
      <c r="G9886" t="s">
        <v>80352</v>
      </c>
      <c r="H9886" t="s">
        <v>80353</v>
      </c>
      <c r="I9886" t="s">
        <v>12119</v>
      </c>
      <c r="J9886" t="s">
        <v>6750</v>
      </c>
      <c r="K9886" t="s">
        <v>6751</v>
      </c>
      <c r="L9886" t="s">
        <v>237</v>
      </c>
      <c r="M9886" t="s">
        <v>4788</v>
      </c>
      <c r="N9886" t="s">
        <v>4972</v>
      </c>
      <c r="O9886" t="s">
        <v>6752</v>
      </c>
      <c r="P9886" t="s">
        <v>80354</v>
      </c>
      <c r="Q9886" t="s">
        <v>80355</v>
      </c>
      <c r="R9886" t="str">
        <f t="shared" si="308"/>
        <v>潍城</v>
      </c>
      <c r="S9886" t="str">
        <f t="shared" si="309"/>
        <v>0118</v>
      </c>
    </row>
    <row r="9887" spans="1:19">
      <c r="A9887" t="s">
        <v>80356</v>
      </c>
      <c r="B9887" s="31" t="s">
        <v>80357</v>
      </c>
      <c r="C9887" t="s">
        <v>49</v>
      </c>
      <c r="D9887" t="s">
        <v>80358</v>
      </c>
      <c r="E9887" t="s">
        <v>75048</v>
      </c>
      <c r="F9887" t="s">
        <v>80359</v>
      </c>
      <c r="G9887" t="s">
        <v>80360</v>
      </c>
      <c r="H9887" t="s">
        <v>80361</v>
      </c>
      <c r="I9887" t="s">
        <v>12119</v>
      </c>
      <c r="J9887" t="s">
        <v>5067</v>
      </c>
      <c r="K9887" t="s">
        <v>5068</v>
      </c>
      <c r="L9887" t="s">
        <v>123</v>
      </c>
      <c r="M9887" t="s">
        <v>4932</v>
      </c>
      <c r="N9887" t="s">
        <v>5421</v>
      </c>
      <c r="O9887" t="s">
        <v>5070</v>
      </c>
      <c r="P9887" t="s">
        <v>80362</v>
      </c>
      <c r="Q9887" t="s">
        <v>80363</v>
      </c>
      <c r="R9887" t="str">
        <f t="shared" si="308"/>
        <v>诸城</v>
      </c>
      <c r="S9887" t="str">
        <f t="shared" si="309"/>
        <v>0118</v>
      </c>
    </row>
    <row r="9888" spans="1:19">
      <c r="A9888" t="s">
        <v>80364</v>
      </c>
      <c r="B9888" s="31" t="s">
        <v>80365</v>
      </c>
      <c r="C9888" t="s">
        <v>49</v>
      </c>
      <c r="D9888" t="s">
        <v>80366</v>
      </c>
      <c r="E9888" t="s">
        <v>75040</v>
      </c>
      <c r="F9888" t="s">
        <v>80367</v>
      </c>
      <c r="G9888" t="s">
        <v>80368</v>
      </c>
      <c r="H9888" t="s">
        <v>80369</v>
      </c>
      <c r="I9888" t="s">
        <v>5066</v>
      </c>
      <c r="J9888" t="s">
        <v>9438</v>
      </c>
      <c r="K9888" t="s">
        <v>12306</v>
      </c>
      <c r="L9888" t="s">
        <v>237</v>
      </c>
      <c r="M9888" t="s">
        <v>5247</v>
      </c>
      <c r="N9888" t="s">
        <v>5801</v>
      </c>
      <c r="O9888" t="s">
        <v>12307</v>
      </c>
      <c r="P9888" t="s">
        <v>80370</v>
      </c>
      <c r="Q9888" t="s">
        <v>80371</v>
      </c>
      <c r="R9888" t="str">
        <f t="shared" si="308"/>
        <v>潍城</v>
      </c>
      <c r="S9888" t="str">
        <f t="shared" si="309"/>
        <v>0118</v>
      </c>
    </row>
    <row r="9889" spans="1:19">
      <c r="A9889" t="s">
        <v>80372</v>
      </c>
      <c r="B9889" s="31" t="s">
        <v>80373</v>
      </c>
      <c r="C9889" t="s">
        <v>49</v>
      </c>
      <c r="D9889" t="s">
        <v>80374</v>
      </c>
      <c r="E9889" t="s">
        <v>75048</v>
      </c>
      <c r="F9889" t="s">
        <v>80375</v>
      </c>
      <c r="G9889" t="s">
        <v>80376</v>
      </c>
      <c r="H9889" t="s">
        <v>80377</v>
      </c>
      <c r="I9889" t="s">
        <v>12119</v>
      </c>
      <c r="J9889" t="s">
        <v>50723</v>
      </c>
      <c r="K9889" t="s">
        <v>50724</v>
      </c>
      <c r="L9889" t="s">
        <v>105</v>
      </c>
      <c r="M9889" t="s">
        <v>6055</v>
      </c>
      <c r="N9889" t="s">
        <v>4905</v>
      </c>
      <c r="O9889" t="s">
        <v>50725</v>
      </c>
      <c r="P9889" t="s">
        <v>80378</v>
      </c>
      <c r="Q9889" t="s">
        <v>75548</v>
      </c>
      <c r="R9889" t="str">
        <f t="shared" si="308"/>
        <v>寿光</v>
      </c>
      <c r="S9889" t="str">
        <f t="shared" si="309"/>
        <v>0118</v>
      </c>
    </row>
    <row r="9890" spans="1:19">
      <c r="A9890" t="s">
        <v>80379</v>
      </c>
      <c r="B9890" s="31" t="s">
        <v>80380</v>
      </c>
      <c r="C9890" t="s">
        <v>49</v>
      </c>
      <c r="D9890" t="s">
        <v>80381</v>
      </c>
      <c r="E9890" t="s">
        <v>75074</v>
      </c>
      <c r="F9890" t="s">
        <v>80382</v>
      </c>
      <c r="G9890" t="s">
        <v>80383</v>
      </c>
      <c r="H9890" t="s">
        <v>80384</v>
      </c>
      <c r="I9890" t="s">
        <v>4813</v>
      </c>
      <c r="J9890" t="s">
        <v>6193</v>
      </c>
      <c r="K9890" t="s">
        <v>6194</v>
      </c>
      <c r="L9890" t="s">
        <v>105</v>
      </c>
      <c r="M9890" t="s">
        <v>6195</v>
      </c>
      <c r="N9890" t="s">
        <v>4789</v>
      </c>
      <c r="O9890" t="s">
        <v>6196</v>
      </c>
      <c r="P9890" t="s">
        <v>80385</v>
      </c>
      <c r="Q9890" t="s">
        <v>80386</v>
      </c>
      <c r="R9890" t="str">
        <f t="shared" si="308"/>
        <v>寿光</v>
      </c>
      <c r="S9890" t="str">
        <f t="shared" si="309"/>
        <v>0118</v>
      </c>
    </row>
    <row r="9891" spans="1:19">
      <c r="A9891" t="s">
        <v>80387</v>
      </c>
      <c r="B9891" s="31" t="s">
        <v>80388</v>
      </c>
      <c r="C9891" t="s">
        <v>49</v>
      </c>
      <c r="D9891" t="s">
        <v>80389</v>
      </c>
      <c r="E9891" t="s">
        <v>80390</v>
      </c>
      <c r="F9891" t="s">
        <v>80391</v>
      </c>
      <c r="G9891" t="s">
        <v>80392</v>
      </c>
      <c r="H9891" t="s">
        <v>80393</v>
      </c>
      <c r="I9891" t="s">
        <v>5327</v>
      </c>
      <c r="J9891" t="s">
        <v>8915</v>
      </c>
      <c r="K9891" t="s">
        <v>8916</v>
      </c>
      <c r="L9891" t="s">
        <v>86</v>
      </c>
      <c r="M9891" t="s">
        <v>7679</v>
      </c>
      <c r="N9891" t="s">
        <v>5030</v>
      </c>
      <c r="O9891" t="s">
        <v>8917</v>
      </c>
      <c r="P9891" t="s">
        <v>80394</v>
      </c>
      <c r="Q9891" t="s">
        <v>75044</v>
      </c>
      <c r="R9891" t="str">
        <f t="shared" si="308"/>
        <v>坊子</v>
      </c>
      <c r="S9891" t="str">
        <f t="shared" si="309"/>
        <v>0118</v>
      </c>
    </row>
    <row r="9892" spans="1:19">
      <c r="A9892" t="s">
        <v>80395</v>
      </c>
      <c r="B9892" s="31" t="s">
        <v>80396</v>
      </c>
      <c r="C9892" t="s">
        <v>49</v>
      </c>
      <c r="D9892" t="s">
        <v>80397</v>
      </c>
      <c r="E9892" t="s">
        <v>75048</v>
      </c>
      <c r="F9892" t="s">
        <v>80398</v>
      </c>
      <c r="G9892" t="s">
        <v>80399</v>
      </c>
      <c r="H9892" t="s">
        <v>79482</v>
      </c>
      <c r="I9892" t="s">
        <v>12500</v>
      </c>
      <c r="J9892" t="s">
        <v>8219</v>
      </c>
      <c r="K9892" t="s">
        <v>8220</v>
      </c>
      <c r="L9892" t="s">
        <v>123</v>
      </c>
      <c r="M9892" t="s">
        <v>4994</v>
      </c>
      <c r="N9892" t="s">
        <v>5939</v>
      </c>
      <c r="O9892" t="s">
        <v>8221</v>
      </c>
      <c r="P9892" t="s">
        <v>80400</v>
      </c>
      <c r="Q9892" t="s">
        <v>80401</v>
      </c>
      <c r="R9892" t="str">
        <f t="shared" si="308"/>
        <v>诸城</v>
      </c>
      <c r="S9892" t="str">
        <f t="shared" si="309"/>
        <v>0118</v>
      </c>
    </row>
    <row r="9893" spans="1:19">
      <c r="A9893" t="s">
        <v>80402</v>
      </c>
      <c r="B9893" s="31" t="s">
        <v>80403</v>
      </c>
      <c r="C9893" t="s">
        <v>49</v>
      </c>
      <c r="D9893" t="s">
        <v>80404</v>
      </c>
      <c r="E9893" t="s">
        <v>75040</v>
      </c>
      <c r="F9893" t="s">
        <v>80405</v>
      </c>
      <c r="G9893" t="s">
        <v>80406</v>
      </c>
      <c r="H9893" t="s">
        <v>80407</v>
      </c>
      <c r="I9893" t="s">
        <v>4841</v>
      </c>
      <c r="J9893" t="s">
        <v>7910</v>
      </c>
      <c r="K9893" t="s">
        <v>7911</v>
      </c>
      <c r="L9893" t="s">
        <v>375</v>
      </c>
      <c r="M9893" t="s">
        <v>5409</v>
      </c>
      <c r="N9893" t="s">
        <v>5907</v>
      </c>
      <c r="O9893" t="s">
        <v>7913</v>
      </c>
      <c r="P9893" t="s">
        <v>80408</v>
      </c>
      <c r="Q9893" t="s">
        <v>80409</v>
      </c>
      <c r="R9893" t="str">
        <f t="shared" si="308"/>
        <v>昌邑</v>
      </c>
      <c r="S9893" t="str">
        <f t="shared" si="309"/>
        <v>0118</v>
      </c>
    </row>
    <row r="9894" spans="1:19">
      <c r="A9894" t="s">
        <v>80410</v>
      </c>
      <c r="B9894" s="31" t="s">
        <v>80411</v>
      </c>
      <c r="C9894" t="s">
        <v>49</v>
      </c>
      <c r="D9894" t="s">
        <v>80412</v>
      </c>
      <c r="E9894" t="s">
        <v>75040</v>
      </c>
      <c r="F9894" t="s">
        <v>80413</v>
      </c>
      <c r="G9894" t="s">
        <v>80414</v>
      </c>
      <c r="H9894" t="s">
        <v>80415</v>
      </c>
      <c r="I9894" t="s">
        <v>4852</v>
      </c>
      <c r="J9894" t="s">
        <v>10453</v>
      </c>
      <c r="K9894" t="s">
        <v>10454</v>
      </c>
      <c r="L9894" t="s">
        <v>123</v>
      </c>
      <c r="M9894" t="s">
        <v>4994</v>
      </c>
      <c r="N9894" t="s">
        <v>5487</v>
      </c>
      <c r="O9894" t="s">
        <v>10455</v>
      </c>
      <c r="P9894" t="s">
        <v>80416</v>
      </c>
      <c r="Q9894" t="s">
        <v>80417</v>
      </c>
      <c r="R9894" t="str">
        <f t="shared" si="308"/>
        <v>诸城</v>
      </c>
      <c r="S9894" t="str">
        <f t="shared" si="309"/>
        <v>0118</v>
      </c>
    </row>
    <row r="9895" spans="1:19">
      <c r="A9895" t="s">
        <v>4513</v>
      </c>
      <c r="B9895" s="31" t="s">
        <v>80418</v>
      </c>
      <c r="C9895" t="s">
        <v>49</v>
      </c>
      <c r="D9895" t="s">
        <v>80419</v>
      </c>
      <c r="E9895" t="s">
        <v>75048</v>
      </c>
      <c r="F9895" t="s">
        <v>80420</v>
      </c>
      <c r="G9895" t="s">
        <v>4511</v>
      </c>
      <c r="H9895" t="s">
        <v>80421</v>
      </c>
      <c r="I9895" t="s">
        <v>12119</v>
      </c>
      <c r="J9895" t="s">
        <v>5245</v>
      </c>
      <c r="K9895" t="s">
        <v>5246</v>
      </c>
      <c r="L9895" t="s">
        <v>237</v>
      </c>
      <c r="M9895" t="s">
        <v>5247</v>
      </c>
      <c r="N9895" t="s">
        <v>75044</v>
      </c>
      <c r="O9895" t="s">
        <v>5249</v>
      </c>
      <c r="P9895" t="s">
        <v>80422</v>
      </c>
      <c r="Q9895" t="s">
        <v>80423</v>
      </c>
      <c r="R9895" t="str">
        <f t="shared" si="308"/>
        <v>潍城</v>
      </c>
      <c r="S9895" t="str">
        <f t="shared" si="309"/>
        <v>0118</v>
      </c>
    </row>
    <row r="9896" spans="1:19">
      <c r="A9896" t="s">
        <v>80424</v>
      </c>
      <c r="B9896" s="31" t="s">
        <v>80425</v>
      </c>
      <c r="C9896" t="s">
        <v>49</v>
      </c>
      <c r="D9896" t="s">
        <v>80426</v>
      </c>
      <c r="E9896" t="s">
        <v>75048</v>
      </c>
      <c r="F9896" t="s">
        <v>80427</v>
      </c>
      <c r="G9896" t="s">
        <v>80428</v>
      </c>
      <c r="H9896" t="s">
        <v>80429</v>
      </c>
      <c r="I9896" t="s">
        <v>12119</v>
      </c>
      <c r="J9896" t="s">
        <v>6955</v>
      </c>
      <c r="K9896" t="s">
        <v>6956</v>
      </c>
      <c r="L9896" t="s">
        <v>114</v>
      </c>
      <c r="M9896" t="s">
        <v>5486</v>
      </c>
      <c r="N9896" t="s">
        <v>21047</v>
      </c>
      <c r="O9896" t="s">
        <v>6957</v>
      </c>
      <c r="P9896" t="s">
        <v>80430</v>
      </c>
      <c r="Q9896" t="s">
        <v>75044</v>
      </c>
      <c r="R9896" t="str">
        <f t="shared" si="308"/>
        <v>高密</v>
      </c>
      <c r="S9896" t="str">
        <f t="shared" si="309"/>
        <v>0118</v>
      </c>
    </row>
    <row r="9897" spans="1:19">
      <c r="A9897" t="s">
        <v>80431</v>
      </c>
      <c r="B9897" s="31" t="s">
        <v>80432</v>
      </c>
      <c r="C9897" t="s">
        <v>49</v>
      </c>
      <c r="D9897" t="s">
        <v>80433</v>
      </c>
      <c r="E9897" t="s">
        <v>75074</v>
      </c>
      <c r="F9897" t="s">
        <v>80434</v>
      </c>
      <c r="G9897" t="s">
        <v>80435</v>
      </c>
      <c r="H9897" t="s">
        <v>80436</v>
      </c>
      <c r="I9897" t="s">
        <v>12538</v>
      </c>
      <c r="J9897" t="s">
        <v>7278</v>
      </c>
      <c r="K9897" t="s">
        <v>7279</v>
      </c>
      <c r="L9897" t="s">
        <v>105</v>
      </c>
      <c r="M9897" t="s">
        <v>5089</v>
      </c>
      <c r="N9897" t="s">
        <v>5619</v>
      </c>
      <c r="O9897" t="s">
        <v>7280</v>
      </c>
      <c r="P9897" t="s">
        <v>80333</v>
      </c>
      <c r="Q9897" t="s">
        <v>75044</v>
      </c>
      <c r="R9897" t="str">
        <f t="shared" si="308"/>
        <v>寿光</v>
      </c>
      <c r="S9897" t="str">
        <f t="shared" si="309"/>
        <v>0118</v>
      </c>
    </row>
    <row r="9898" spans="1:19">
      <c r="A9898" t="s">
        <v>80437</v>
      </c>
      <c r="B9898" s="31" t="s">
        <v>80438</v>
      </c>
      <c r="C9898" t="s">
        <v>49</v>
      </c>
      <c r="D9898" t="s">
        <v>80439</v>
      </c>
      <c r="E9898" t="s">
        <v>80390</v>
      </c>
      <c r="F9898" t="s">
        <v>80440</v>
      </c>
      <c r="G9898" t="s">
        <v>80441</v>
      </c>
      <c r="H9898" t="s">
        <v>80442</v>
      </c>
      <c r="I9898" t="s">
        <v>4852</v>
      </c>
      <c r="J9898" t="s">
        <v>7689</v>
      </c>
      <c r="K9898" t="s">
        <v>7690</v>
      </c>
      <c r="L9898" t="s">
        <v>60</v>
      </c>
      <c r="M9898" t="s">
        <v>5999</v>
      </c>
      <c r="N9898" t="s">
        <v>5211</v>
      </c>
      <c r="O9898" t="s">
        <v>7691</v>
      </c>
      <c r="P9898" t="s">
        <v>80443</v>
      </c>
      <c r="Q9898" t="s">
        <v>80444</v>
      </c>
      <c r="R9898" t="str">
        <f t="shared" si="308"/>
        <v>奎文</v>
      </c>
      <c r="S9898" t="str">
        <f t="shared" si="309"/>
        <v>0118</v>
      </c>
    </row>
    <row r="9899" spans="1:19">
      <c r="A9899" t="s">
        <v>80445</v>
      </c>
      <c r="B9899" s="31" t="s">
        <v>80438</v>
      </c>
      <c r="C9899" t="s">
        <v>49</v>
      </c>
      <c r="D9899" t="s">
        <v>80446</v>
      </c>
      <c r="E9899" t="s">
        <v>80390</v>
      </c>
      <c r="F9899" t="s">
        <v>80447</v>
      </c>
      <c r="G9899" t="s">
        <v>80448</v>
      </c>
      <c r="H9899" t="s">
        <v>80449</v>
      </c>
      <c r="I9899" t="s">
        <v>4785</v>
      </c>
      <c r="J9899" t="s">
        <v>5497</v>
      </c>
      <c r="K9899" t="s">
        <v>5498</v>
      </c>
      <c r="L9899" t="s">
        <v>375</v>
      </c>
      <c r="M9899" t="s">
        <v>5499</v>
      </c>
      <c r="N9899" t="s">
        <v>5112</v>
      </c>
      <c r="O9899" t="s">
        <v>5500</v>
      </c>
      <c r="P9899" t="s">
        <v>80450</v>
      </c>
      <c r="Q9899" t="s">
        <v>80451</v>
      </c>
      <c r="R9899" t="str">
        <f t="shared" si="308"/>
        <v>昌邑</v>
      </c>
      <c r="S9899" t="str">
        <f t="shared" si="309"/>
        <v>0118</v>
      </c>
    </row>
    <row r="9900" spans="1:19">
      <c r="A9900" t="s">
        <v>80452</v>
      </c>
      <c r="B9900" s="31" t="s">
        <v>80453</v>
      </c>
      <c r="C9900" t="s">
        <v>49</v>
      </c>
      <c r="D9900" t="s">
        <v>80454</v>
      </c>
      <c r="E9900" t="s">
        <v>75040</v>
      </c>
      <c r="F9900" t="s">
        <v>80455</v>
      </c>
      <c r="G9900" t="s">
        <v>80456</v>
      </c>
      <c r="H9900" t="s">
        <v>80457</v>
      </c>
      <c r="I9900" t="s">
        <v>4955</v>
      </c>
      <c r="J9900" t="s">
        <v>23736</v>
      </c>
      <c r="K9900" t="s">
        <v>23737</v>
      </c>
      <c r="L9900" t="s">
        <v>114</v>
      </c>
      <c r="M9900" t="s">
        <v>20678</v>
      </c>
      <c r="N9900" t="s">
        <v>13119</v>
      </c>
      <c r="O9900" t="s">
        <v>23738</v>
      </c>
      <c r="P9900" t="s">
        <v>80458</v>
      </c>
      <c r="Q9900" t="s">
        <v>80459</v>
      </c>
      <c r="R9900" t="str">
        <f t="shared" si="308"/>
        <v>高密</v>
      </c>
      <c r="S9900" t="str">
        <f t="shared" si="309"/>
        <v>0118</v>
      </c>
    </row>
    <row r="9901" spans="1:19">
      <c r="A9901" t="s">
        <v>80460</v>
      </c>
      <c r="B9901" s="31" t="s">
        <v>80461</v>
      </c>
      <c r="C9901" t="s">
        <v>49</v>
      </c>
      <c r="D9901" t="s">
        <v>80462</v>
      </c>
      <c r="E9901" t="s">
        <v>75380</v>
      </c>
      <c r="F9901" t="s">
        <v>80463</v>
      </c>
      <c r="G9901" t="s">
        <v>80464</v>
      </c>
      <c r="H9901" t="s">
        <v>80465</v>
      </c>
      <c r="I9901" t="s">
        <v>4828</v>
      </c>
      <c r="J9901" t="s">
        <v>11733</v>
      </c>
      <c r="K9901" t="s">
        <v>21171</v>
      </c>
      <c r="L9901" t="s">
        <v>50</v>
      </c>
      <c r="M9901" t="s">
        <v>5111</v>
      </c>
      <c r="N9901" t="s">
        <v>4892</v>
      </c>
      <c r="O9901" t="s">
        <v>21172</v>
      </c>
      <c r="P9901" t="s">
        <v>80466</v>
      </c>
      <c r="Q9901" t="s">
        <v>75044</v>
      </c>
      <c r="R9901" t="str">
        <f t="shared" si="308"/>
        <v>青州</v>
      </c>
      <c r="S9901" t="str">
        <f t="shared" si="309"/>
        <v>0118</v>
      </c>
    </row>
    <row r="9902" spans="1:19">
      <c r="A9902" t="s">
        <v>80467</v>
      </c>
      <c r="B9902" s="31" t="s">
        <v>80468</v>
      </c>
      <c r="C9902" t="s">
        <v>49</v>
      </c>
      <c r="D9902" t="s">
        <v>80469</v>
      </c>
      <c r="E9902" t="s">
        <v>75040</v>
      </c>
      <c r="F9902" t="s">
        <v>80470</v>
      </c>
      <c r="G9902" t="s">
        <v>80471</v>
      </c>
      <c r="H9902" t="s">
        <v>80472</v>
      </c>
      <c r="I9902" t="s">
        <v>5560</v>
      </c>
      <c r="J9902" t="s">
        <v>5731</v>
      </c>
      <c r="K9902" t="s">
        <v>5732</v>
      </c>
      <c r="L9902" t="s">
        <v>77</v>
      </c>
      <c r="M9902" t="s">
        <v>5733</v>
      </c>
      <c r="N9902" t="s">
        <v>5487</v>
      </c>
      <c r="O9902" t="s">
        <v>5734</v>
      </c>
      <c r="P9902" t="s">
        <v>80473</v>
      </c>
      <c r="Q9902" t="s">
        <v>75044</v>
      </c>
      <c r="R9902" t="str">
        <f t="shared" si="308"/>
        <v>临朐</v>
      </c>
      <c r="S9902" t="str">
        <f t="shared" si="309"/>
        <v>0118</v>
      </c>
    </row>
    <row r="9903" spans="1:19">
      <c r="A9903" t="s">
        <v>80474</v>
      </c>
      <c r="B9903" s="31" t="s">
        <v>80475</v>
      </c>
      <c r="C9903" t="s">
        <v>49</v>
      </c>
      <c r="D9903" t="s">
        <v>80476</v>
      </c>
      <c r="E9903" t="s">
        <v>75040</v>
      </c>
      <c r="F9903" t="s">
        <v>80477</v>
      </c>
      <c r="G9903" t="s">
        <v>80478</v>
      </c>
      <c r="H9903" t="s">
        <v>80479</v>
      </c>
      <c r="I9903" t="s">
        <v>4852</v>
      </c>
      <c r="J9903" t="s">
        <v>28757</v>
      </c>
      <c r="K9903" t="s">
        <v>28758</v>
      </c>
      <c r="L9903" t="s">
        <v>123</v>
      </c>
      <c r="M9903" t="s">
        <v>18345</v>
      </c>
      <c r="N9903" t="s">
        <v>4881</v>
      </c>
      <c r="O9903" t="s">
        <v>28759</v>
      </c>
      <c r="P9903" t="s">
        <v>80480</v>
      </c>
      <c r="Q9903" t="s">
        <v>80481</v>
      </c>
      <c r="R9903" t="str">
        <f t="shared" si="308"/>
        <v>诸城</v>
      </c>
      <c r="S9903" t="str">
        <f t="shared" si="309"/>
        <v>0118</v>
      </c>
    </row>
    <row r="9904" spans="1:19">
      <c r="A9904" t="s">
        <v>80482</v>
      </c>
      <c r="B9904" s="31" t="s">
        <v>80483</v>
      </c>
      <c r="C9904" t="s">
        <v>49</v>
      </c>
      <c r="D9904" t="s">
        <v>80484</v>
      </c>
      <c r="E9904" t="s">
        <v>75040</v>
      </c>
      <c r="F9904" t="s">
        <v>80485</v>
      </c>
      <c r="G9904" t="s">
        <v>80486</v>
      </c>
      <c r="H9904" t="s">
        <v>80487</v>
      </c>
      <c r="I9904" t="s">
        <v>80488</v>
      </c>
      <c r="J9904" t="s">
        <v>13873</v>
      </c>
      <c r="K9904" t="s">
        <v>13874</v>
      </c>
      <c r="L9904" t="s">
        <v>105</v>
      </c>
      <c r="M9904" t="s">
        <v>5133</v>
      </c>
      <c r="N9904" t="s">
        <v>5619</v>
      </c>
      <c r="O9904" t="s">
        <v>13875</v>
      </c>
      <c r="P9904" t="s">
        <v>80489</v>
      </c>
      <c r="Q9904" t="s">
        <v>75044</v>
      </c>
      <c r="R9904" t="str">
        <f t="shared" si="308"/>
        <v>寿光</v>
      </c>
      <c r="S9904" t="str">
        <f t="shared" si="309"/>
        <v>0118</v>
      </c>
    </row>
    <row r="9905" spans="1:19">
      <c r="A9905" t="s">
        <v>80490</v>
      </c>
      <c r="B9905" s="31" t="s">
        <v>80491</v>
      </c>
      <c r="C9905" t="s">
        <v>49</v>
      </c>
      <c r="D9905" t="s">
        <v>80492</v>
      </c>
      <c r="E9905" t="s">
        <v>75107</v>
      </c>
      <c r="F9905" t="s">
        <v>80493</v>
      </c>
      <c r="G9905" t="s">
        <v>80494</v>
      </c>
      <c r="H9905" t="s">
        <v>77666</v>
      </c>
      <c r="I9905" t="s">
        <v>12119</v>
      </c>
      <c r="J9905" t="s">
        <v>6106</v>
      </c>
      <c r="K9905" t="s">
        <v>6107</v>
      </c>
      <c r="L9905" t="s">
        <v>123</v>
      </c>
      <c r="M9905" t="s">
        <v>4932</v>
      </c>
      <c r="N9905" t="s">
        <v>5801</v>
      </c>
      <c r="O9905" t="s">
        <v>6108</v>
      </c>
      <c r="P9905" t="s">
        <v>80495</v>
      </c>
      <c r="Q9905" t="s">
        <v>75044</v>
      </c>
      <c r="R9905" t="str">
        <f t="shared" si="308"/>
        <v>诸城</v>
      </c>
      <c r="S9905" t="str">
        <f t="shared" si="309"/>
        <v>0118</v>
      </c>
    </row>
    <row r="9906" spans="1:19">
      <c r="A9906" t="s">
        <v>80496</v>
      </c>
      <c r="B9906" s="31" t="s">
        <v>80497</v>
      </c>
      <c r="C9906" t="s">
        <v>49</v>
      </c>
      <c r="D9906" t="s">
        <v>80498</v>
      </c>
      <c r="E9906" t="s">
        <v>75107</v>
      </c>
      <c r="F9906" t="s">
        <v>80499</v>
      </c>
      <c r="G9906" t="s">
        <v>80500</v>
      </c>
      <c r="H9906" t="s">
        <v>80501</v>
      </c>
      <c r="I9906" t="s">
        <v>12119</v>
      </c>
      <c r="J9906" t="s">
        <v>5245</v>
      </c>
      <c r="K9906" t="s">
        <v>5246</v>
      </c>
      <c r="L9906" t="s">
        <v>237</v>
      </c>
      <c r="M9906" t="s">
        <v>5247</v>
      </c>
      <c r="N9906" t="s">
        <v>7768</v>
      </c>
      <c r="O9906" t="s">
        <v>5249</v>
      </c>
      <c r="P9906" t="s">
        <v>80502</v>
      </c>
      <c r="Q9906" t="s">
        <v>80503</v>
      </c>
      <c r="R9906" t="str">
        <f t="shared" si="308"/>
        <v>潍城</v>
      </c>
      <c r="S9906" t="str">
        <f t="shared" si="309"/>
        <v>0118</v>
      </c>
    </row>
    <row r="9907" spans="1:19">
      <c r="A9907" t="s">
        <v>80504</v>
      </c>
      <c r="B9907" s="31" t="s">
        <v>80505</v>
      </c>
      <c r="C9907" t="s">
        <v>49</v>
      </c>
      <c r="D9907" t="s">
        <v>80506</v>
      </c>
      <c r="E9907" t="s">
        <v>80507</v>
      </c>
      <c r="F9907" t="s">
        <v>80508</v>
      </c>
      <c r="G9907" t="s">
        <v>80509</v>
      </c>
      <c r="H9907" t="s">
        <v>80510</v>
      </c>
      <c r="I9907" t="s">
        <v>6877</v>
      </c>
      <c r="J9907" t="s">
        <v>19619</v>
      </c>
      <c r="K9907" t="s">
        <v>19620</v>
      </c>
      <c r="L9907" t="s">
        <v>77</v>
      </c>
      <c r="M9907" t="s">
        <v>5733</v>
      </c>
      <c r="N9907" t="s">
        <v>4972</v>
      </c>
      <c r="O9907" t="s">
        <v>19621</v>
      </c>
      <c r="P9907" t="s">
        <v>80511</v>
      </c>
      <c r="Q9907" t="s">
        <v>80512</v>
      </c>
      <c r="R9907" t="str">
        <f t="shared" si="308"/>
        <v>临朐</v>
      </c>
      <c r="S9907" t="str">
        <f t="shared" si="309"/>
        <v>0118</v>
      </c>
    </row>
    <row r="9908" spans="1:19">
      <c r="A9908" t="s">
        <v>80513</v>
      </c>
      <c r="B9908" s="31" t="s">
        <v>80514</v>
      </c>
      <c r="C9908" t="s">
        <v>49</v>
      </c>
      <c r="D9908" t="s">
        <v>80515</v>
      </c>
      <c r="E9908" t="s">
        <v>75380</v>
      </c>
      <c r="F9908" t="s">
        <v>80516</v>
      </c>
      <c r="G9908" t="s">
        <v>80517</v>
      </c>
      <c r="H9908" t="s">
        <v>80518</v>
      </c>
      <c r="I9908" t="s">
        <v>4852</v>
      </c>
      <c r="J9908" t="s">
        <v>13917</v>
      </c>
      <c r="K9908" t="s">
        <v>13918</v>
      </c>
      <c r="L9908" t="s">
        <v>262</v>
      </c>
      <c r="M9908" t="s">
        <v>6033</v>
      </c>
      <c r="N9908" t="s">
        <v>4817</v>
      </c>
      <c r="O9908" t="s">
        <v>13919</v>
      </c>
      <c r="P9908" t="s">
        <v>80519</v>
      </c>
      <c r="Q9908" t="s">
        <v>75044</v>
      </c>
      <c r="R9908" t="str">
        <f t="shared" si="308"/>
        <v>寒亭</v>
      </c>
      <c r="S9908" t="str">
        <f t="shared" si="309"/>
        <v>0118</v>
      </c>
    </row>
    <row r="9909" spans="1:19">
      <c r="A9909" t="s">
        <v>80520</v>
      </c>
      <c r="B9909" s="31" t="s">
        <v>80521</v>
      </c>
      <c r="C9909" t="s">
        <v>49</v>
      </c>
      <c r="D9909" t="s">
        <v>80522</v>
      </c>
      <c r="E9909" t="s">
        <v>75380</v>
      </c>
      <c r="F9909" t="s">
        <v>80523</v>
      </c>
      <c r="G9909" t="s">
        <v>80524</v>
      </c>
      <c r="H9909" t="s">
        <v>80525</v>
      </c>
      <c r="I9909" t="s">
        <v>4828</v>
      </c>
      <c r="J9909" t="s">
        <v>10338</v>
      </c>
      <c r="K9909" t="s">
        <v>10339</v>
      </c>
      <c r="L9909" t="s">
        <v>237</v>
      </c>
      <c r="M9909" t="s">
        <v>5247</v>
      </c>
      <c r="N9909" t="s">
        <v>5801</v>
      </c>
      <c r="O9909" t="s">
        <v>10340</v>
      </c>
      <c r="P9909" t="s">
        <v>80526</v>
      </c>
      <c r="Q9909" t="s">
        <v>75044</v>
      </c>
      <c r="R9909" t="str">
        <f t="shared" si="308"/>
        <v>潍城</v>
      </c>
      <c r="S9909" t="str">
        <f t="shared" si="309"/>
        <v>0118</v>
      </c>
    </row>
    <row r="9910" spans="1:19">
      <c r="A9910" t="s">
        <v>80527</v>
      </c>
      <c r="B9910" s="31" t="s">
        <v>80528</v>
      </c>
      <c r="C9910" t="s">
        <v>49</v>
      </c>
      <c r="D9910" t="s">
        <v>80529</v>
      </c>
      <c r="E9910" t="s">
        <v>75040</v>
      </c>
      <c r="F9910" t="s">
        <v>80530</v>
      </c>
      <c r="G9910" t="s">
        <v>80531</v>
      </c>
      <c r="H9910" t="s">
        <v>80532</v>
      </c>
      <c r="I9910" t="s">
        <v>4852</v>
      </c>
      <c r="J9910" t="s">
        <v>7754</v>
      </c>
      <c r="K9910" t="s">
        <v>7755</v>
      </c>
      <c r="L9910" t="s">
        <v>123</v>
      </c>
      <c r="M9910" t="s">
        <v>6022</v>
      </c>
      <c r="N9910" t="s">
        <v>4933</v>
      </c>
      <c r="O9910" t="s">
        <v>7756</v>
      </c>
      <c r="P9910" t="s">
        <v>80206</v>
      </c>
      <c r="Q9910" t="s">
        <v>80533</v>
      </c>
      <c r="R9910" t="str">
        <f t="shared" si="308"/>
        <v>诸城</v>
      </c>
      <c r="S9910" t="str">
        <f t="shared" si="309"/>
        <v>0118</v>
      </c>
    </row>
    <row r="9911" spans="1:19">
      <c r="A9911" t="s">
        <v>80534</v>
      </c>
      <c r="B9911" s="31" t="s">
        <v>80535</v>
      </c>
      <c r="C9911" t="s">
        <v>49</v>
      </c>
      <c r="D9911" t="s">
        <v>80536</v>
      </c>
      <c r="E9911" t="s">
        <v>80537</v>
      </c>
      <c r="F9911" t="s">
        <v>80538</v>
      </c>
      <c r="G9911" t="s">
        <v>80539</v>
      </c>
      <c r="H9911" t="s">
        <v>80540</v>
      </c>
      <c r="I9911" t="s">
        <v>7872</v>
      </c>
      <c r="J9911" t="s">
        <v>5122</v>
      </c>
      <c r="K9911" t="s">
        <v>5123</v>
      </c>
      <c r="L9911" t="s">
        <v>50</v>
      </c>
      <c r="M9911" t="s">
        <v>75044</v>
      </c>
      <c r="N9911" t="s">
        <v>8593</v>
      </c>
      <c r="O9911" t="s">
        <v>5124</v>
      </c>
      <c r="P9911" t="s">
        <v>75044</v>
      </c>
      <c r="Q9911" t="s">
        <v>75044</v>
      </c>
      <c r="R9911" t="str">
        <f t="shared" si="308"/>
        <v>青州</v>
      </c>
      <c r="S9911" t="str">
        <f t="shared" si="309"/>
        <v>0118</v>
      </c>
    </row>
    <row r="9912" spans="1:19">
      <c r="A9912" t="s">
        <v>80541</v>
      </c>
      <c r="B9912" s="31" t="s">
        <v>80542</v>
      </c>
      <c r="C9912" t="s">
        <v>49</v>
      </c>
      <c r="D9912" t="s">
        <v>80543</v>
      </c>
      <c r="E9912" t="s">
        <v>75040</v>
      </c>
      <c r="F9912" t="s">
        <v>80544</v>
      </c>
      <c r="G9912" t="s">
        <v>80545</v>
      </c>
      <c r="H9912" t="s">
        <v>80546</v>
      </c>
      <c r="I9912" t="s">
        <v>4929</v>
      </c>
      <c r="J9912" t="s">
        <v>61115</v>
      </c>
      <c r="K9912" t="s">
        <v>7515</v>
      </c>
      <c r="L9912" t="s">
        <v>95</v>
      </c>
      <c r="M9912" t="s">
        <v>5042</v>
      </c>
      <c r="N9912" t="s">
        <v>4905</v>
      </c>
      <c r="O9912" t="s">
        <v>61117</v>
      </c>
      <c r="P9912" t="s">
        <v>80547</v>
      </c>
      <c r="Q9912" t="s">
        <v>80548</v>
      </c>
      <c r="R9912" t="str">
        <f t="shared" si="308"/>
        <v>安丘</v>
      </c>
      <c r="S9912" t="str">
        <f t="shared" si="309"/>
        <v>0118</v>
      </c>
    </row>
    <row r="9913" spans="1:19">
      <c r="A9913" t="s">
        <v>80549</v>
      </c>
      <c r="B9913" s="31" t="s">
        <v>80550</v>
      </c>
      <c r="C9913" t="s">
        <v>49</v>
      </c>
      <c r="D9913" t="s">
        <v>80551</v>
      </c>
      <c r="E9913" t="s">
        <v>75048</v>
      </c>
      <c r="F9913" t="s">
        <v>80552</v>
      </c>
      <c r="G9913" t="s">
        <v>80553</v>
      </c>
      <c r="H9913" t="s">
        <v>80554</v>
      </c>
      <c r="I9913" t="s">
        <v>12119</v>
      </c>
      <c r="J9913" t="s">
        <v>6935</v>
      </c>
      <c r="K9913" t="s">
        <v>6936</v>
      </c>
      <c r="L9913" t="s">
        <v>50</v>
      </c>
      <c r="M9913" t="s">
        <v>4816</v>
      </c>
      <c r="N9913" t="s">
        <v>4789</v>
      </c>
      <c r="O9913" t="s">
        <v>6937</v>
      </c>
      <c r="P9913" t="s">
        <v>75044</v>
      </c>
      <c r="Q9913" t="s">
        <v>75044</v>
      </c>
      <c r="R9913" t="str">
        <f t="shared" si="308"/>
        <v>青州</v>
      </c>
      <c r="S9913" t="str">
        <f t="shared" si="309"/>
        <v>0118</v>
      </c>
    </row>
    <row r="9914" spans="1:19">
      <c r="A9914" t="s">
        <v>80555</v>
      </c>
      <c r="B9914" s="31" t="s">
        <v>80556</v>
      </c>
      <c r="C9914" t="s">
        <v>49</v>
      </c>
      <c r="D9914" t="s">
        <v>80557</v>
      </c>
      <c r="E9914" t="s">
        <v>75048</v>
      </c>
      <c r="F9914" t="s">
        <v>80558</v>
      </c>
      <c r="G9914" t="s">
        <v>80559</v>
      </c>
      <c r="H9914" t="s">
        <v>80560</v>
      </c>
      <c r="I9914" t="s">
        <v>12757</v>
      </c>
      <c r="J9914" t="s">
        <v>5497</v>
      </c>
      <c r="K9914" t="s">
        <v>5498</v>
      </c>
      <c r="L9914" t="s">
        <v>375</v>
      </c>
      <c r="M9914" t="s">
        <v>5499</v>
      </c>
      <c r="N9914" t="s">
        <v>5056</v>
      </c>
      <c r="O9914" t="s">
        <v>5500</v>
      </c>
      <c r="P9914" t="s">
        <v>80561</v>
      </c>
      <c r="Q9914" t="s">
        <v>75044</v>
      </c>
      <c r="R9914" t="str">
        <f t="shared" si="308"/>
        <v>昌邑</v>
      </c>
      <c r="S9914" t="str">
        <f t="shared" si="309"/>
        <v>0118</v>
      </c>
    </row>
    <row r="9915" spans="1:19">
      <c r="A9915" t="s">
        <v>80562</v>
      </c>
      <c r="B9915" s="31" t="s">
        <v>80334</v>
      </c>
      <c r="C9915" t="s">
        <v>49</v>
      </c>
      <c r="D9915" t="s">
        <v>80563</v>
      </c>
      <c r="E9915" t="s">
        <v>75074</v>
      </c>
      <c r="F9915" t="s">
        <v>80564</v>
      </c>
      <c r="G9915" t="s">
        <v>80565</v>
      </c>
      <c r="H9915" t="s">
        <v>80566</v>
      </c>
      <c r="I9915" t="s">
        <v>4785</v>
      </c>
      <c r="J9915" t="s">
        <v>5449</v>
      </c>
      <c r="K9915" t="s">
        <v>5450</v>
      </c>
      <c r="L9915" t="s">
        <v>237</v>
      </c>
      <c r="M9915" t="s">
        <v>5247</v>
      </c>
      <c r="N9915" t="s">
        <v>5112</v>
      </c>
      <c r="O9915" t="s">
        <v>5452</v>
      </c>
      <c r="P9915" t="s">
        <v>80567</v>
      </c>
      <c r="Q9915" t="s">
        <v>75044</v>
      </c>
      <c r="R9915" t="str">
        <f t="shared" si="308"/>
        <v>潍城</v>
      </c>
      <c r="S9915" t="str">
        <f t="shared" si="309"/>
        <v>0118</v>
      </c>
    </row>
    <row r="9916" spans="1:19">
      <c r="A9916" t="s">
        <v>80568</v>
      </c>
      <c r="B9916" s="31" t="s">
        <v>80569</v>
      </c>
      <c r="C9916" t="s">
        <v>49</v>
      </c>
      <c r="D9916" t="s">
        <v>80570</v>
      </c>
      <c r="E9916" t="s">
        <v>75040</v>
      </c>
      <c r="F9916" t="s">
        <v>80571</v>
      </c>
      <c r="G9916" t="s">
        <v>80572</v>
      </c>
      <c r="H9916" t="s">
        <v>80573</v>
      </c>
      <c r="I9916" t="s">
        <v>4852</v>
      </c>
      <c r="J9916" t="s">
        <v>4916</v>
      </c>
      <c r="K9916" t="s">
        <v>4917</v>
      </c>
      <c r="L9916" t="s">
        <v>114</v>
      </c>
      <c r="M9916" t="s">
        <v>4918</v>
      </c>
      <c r="N9916" t="s">
        <v>5005</v>
      </c>
      <c r="O9916" t="s">
        <v>4920</v>
      </c>
      <c r="P9916" t="s">
        <v>80574</v>
      </c>
      <c r="Q9916" t="s">
        <v>75044</v>
      </c>
      <c r="R9916" t="str">
        <f t="shared" si="308"/>
        <v>高密</v>
      </c>
      <c r="S9916" t="str">
        <f t="shared" si="309"/>
        <v>0118</v>
      </c>
    </row>
    <row r="9917" spans="1:19">
      <c r="A9917" t="s">
        <v>80575</v>
      </c>
      <c r="B9917" s="31" t="s">
        <v>80576</v>
      </c>
      <c r="C9917" t="s">
        <v>49</v>
      </c>
      <c r="D9917" t="s">
        <v>80577</v>
      </c>
      <c r="E9917" t="s">
        <v>75040</v>
      </c>
      <c r="F9917" t="s">
        <v>80578</v>
      </c>
      <c r="G9917" t="s">
        <v>80579</v>
      </c>
      <c r="H9917" t="s">
        <v>80580</v>
      </c>
      <c r="I9917" t="s">
        <v>4771</v>
      </c>
      <c r="J9917" t="s">
        <v>5234</v>
      </c>
      <c r="K9917" t="s">
        <v>5235</v>
      </c>
      <c r="L9917" t="s">
        <v>50</v>
      </c>
      <c r="M9917" t="s">
        <v>5236</v>
      </c>
      <c r="N9917" t="s">
        <v>5030</v>
      </c>
      <c r="O9917" t="s">
        <v>5237</v>
      </c>
      <c r="P9917" t="s">
        <v>80581</v>
      </c>
      <c r="Q9917" t="s">
        <v>80582</v>
      </c>
      <c r="R9917" t="str">
        <f t="shared" si="308"/>
        <v>青州</v>
      </c>
      <c r="S9917" t="str">
        <f t="shared" si="309"/>
        <v>0118</v>
      </c>
    </row>
    <row r="9918" spans="1:19">
      <c r="A9918" t="s">
        <v>80583</v>
      </c>
      <c r="B9918" s="31" t="s">
        <v>80584</v>
      </c>
      <c r="C9918" t="s">
        <v>49</v>
      </c>
      <c r="D9918" t="s">
        <v>80585</v>
      </c>
      <c r="E9918" t="s">
        <v>75040</v>
      </c>
      <c r="F9918" t="s">
        <v>80586</v>
      </c>
      <c r="G9918" t="s">
        <v>80587</v>
      </c>
      <c r="H9918" t="s">
        <v>80588</v>
      </c>
      <c r="I9918" t="s">
        <v>5541</v>
      </c>
      <c r="J9918" t="s">
        <v>6053</v>
      </c>
      <c r="K9918" t="s">
        <v>6054</v>
      </c>
      <c r="L9918" t="s">
        <v>105</v>
      </c>
      <c r="M9918" t="s">
        <v>6055</v>
      </c>
      <c r="N9918" t="s">
        <v>8593</v>
      </c>
      <c r="O9918" t="s">
        <v>6056</v>
      </c>
      <c r="P9918" t="s">
        <v>80589</v>
      </c>
      <c r="Q9918" t="s">
        <v>80590</v>
      </c>
      <c r="R9918" t="str">
        <f t="shared" si="308"/>
        <v>寿光</v>
      </c>
      <c r="S9918" t="str">
        <f t="shared" si="309"/>
        <v>0118</v>
      </c>
    </row>
    <row r="9919" spans="1:19">
      <c r="A9919" t="s">
        <v>80591</v>
      </c>
      <c r="B9919" s="31" t="s">
        <v>80592</v>
      </c>
      <c r="C9919" t="s">
        <v>49</v>
      </c>
      <c r="D9919" t="s">
        <v>80593</v>
      </c>
      <c r="E9919" t="s">
        <v>75048</v>
      </c>
      <c r="F9919" t="s">
        <v>80594</v>
      </c>
      <c r="G9919" t="s">
        <v>80595</v>
      </c>
      <c r="H9919" t="s">
        <v>80596</v>
      </c>
      <c r="I9919" t="s">
        <v>12119</v>
      </c>
      <c r="J9919" t="s">
        <v>8107</v>
      </c>
      <c r="K9919" t="s">
        <v>8108</v>
      </c>
      <c r="L9919" t="s">
        <v>237</v>
      </c>
      <c r="M9919" t="s">
        <v>5247</v>
      </c>
      <c r="N9919" t="s">
        <v>4789</v>
      </c>
      <c r="O9919" t="s">
        <v>8109</v>
      </c>
      <c r="P9919" t="s">
        <v>80597</v>
      </c>
      <c r="Q9919" t="s">
        <v>80598</v>
      </c>
      <c r="R9919" t="str">
        <f t="shared" si="308"/>
        <v>潍城</v>
      </c>
      <c r="S9919" t="str">
        <f t="shared" si="309"/>
        <v>0118</v>
      </c>
    </row>
    <row r="9920" spans="1:19">
      <c r="A9920" t="s">
        <v>80599</v>
      </c>
      <c r="B9920" s="31" t="s">
        <v>80600</v>
      </c>
      <c r="C9920" t="s">
        <v>49</v>
      </c>
      <c r="D9920" t="s">
        <v>80601</v>
      </c>
      <c r="E9920" t="s">
        <v>80322</v>
      </c>
      <c r="F9920" t="s">
        <v>80602</v>
      </c>
      <c r="G9920" t="s">
        <v>80603</v>
      </c>
      <c r="H9920" t="s">
        <v>80604</v>
      </c>
      <c r="I9920" t="s">
        <v>12119</v>
      </c>
      <c r="J9920" t="s">
        <v>5222</v>
      </c>
      <c r="K9920" t="s">
        <v>5223</v>
      </c>
      <c r="L9920" t="s">
        <v>105</v>
      </c>
      <c r="M9920" t="s">
        <v>5224</v>
      </c>
      <c r="N9920" t="s">
        <v>4789</v>
      </c>
      <c r="O9920" t="s">
        <v>5225</v>
      </c>
      <c r="P9920" t="s">
        <v>80605</v>
      </c>
      <c r="Q9920" t="s">
        <v>75044</v>
      </c>
      <c r="R9920" t="str">
        <f t="shared" si="308"/>
        <v>寿光</v>
      </c>
      <c r="S9920" t="str">
        <f t="shared" si="309"/>
        <v>0118</v>
      </c>
    </row>
    <row r="9921" spans="1:19">
      <c r="A9921" t="s">
        <v>80606</v>
      </c>
      <c r="B9921" s="31" t="s">
        <v>80607</v>
      </c>
      <c r="C9921" t="s">
        <v>49</v>
      </c>
      <c r="D9921" t="s">
        <v>80608</v>
      </c>
      <c r="E9921" t="s">
        <v>75281</v>
      </c>
      <c r="F9921" t="s">
        <v>80609</v>
      </c>
      <c r="G9921" t="s">
        <v>80610</v>
      </c>
      <c r="H9921" t="s">
        <v>80611</v>
      </c>
      <c r="I9921" t="s">
        <v>4955</v>
      </c>
      <c r="J9921" t="s">
        <v>5122</v>
      </c>
      <c r="K9921" t="s">
        <v>5123</v>
      </c>
      <c r="L9921" t="s">
        <v>75044</v>
      </c>
      <c r="M9921" t="s">
        <v>75044</v>
      </c>
      <c r="N9921" t="s">
        <v>7881</v>
      </c>
      <c r="O9921" t="s">
        <v>5124</v>
      </c>
      <c r="P9921" t="s">
        <v>75044</v>
      </c>
      <c r="Q9921" t="s">
        <v>75044</v>
      </c>
      <c r="R9921" t="str">
        <f t="shared" ref="R9921:R9984" si="310">IF(OR(LEFT(L9921,2)="高新"),"奎文",IF(LEFT(L9921,2)="峡山","坊子",IF(LEFT(L9921,2)="滨海","寒亭",LEFT(L9921,2))))</f>
        <v/>
      </c>
      <c r="S9921" t="str">
        <f t="shared" ref="S9921:S9984" si="311">TEXT(B9921,"mmdd")</f>
        <v>0118</v>
      </c>
    </row>
    <row r="9922" spans="1:19">
      <c r="A9922" t="s">
        <v>80612</v>
      </c>
      <c r="B9922" s="31" t="s">
        <v>80613</v>
      </c>
      <c r="C9922" t="s">
        <v>49</v>
      </c>
      <c r="D9922" t="s">
        <v>80614</v>
      </c>
      <c r="E9922" t="s">
        <v>80615</v>
      </c>
      <c r="F9922" t="s">
        <v>80616</v>
      </c>
      <c r="G9922" t="s">
        <v>80617</v>
      </c>
      <c r="H9922" t="s">
        <v>80618</v>
      </c>
      <c r="I9922" t="s">
        <v>51292</v>
      </c>
      <c r="J9922" t="s">
        <v>12570</v>
      </c>
      <c r="K9922" t="s">
        <v>12571</v>
      </c>
      <c r="L9922" t="s">
        <v>105</v>
      </c>
      <c r="M9922" t="s">
        <v>5376</v>
      </c>
      <c r="N9922" t="s">
        <v>5421</v>
      </c>
      <c r="O9922" t="s">
        <v>12572</v>
      </c>
      <c r="P9922" t="s">
        <v>80619</v>
      </c>
      <c r="Q9922" t="s">
        <v>75044</v>
      </c>
      <c r="R9922" t="str">
        <f t="shared" si="310"/>
        <v>寿光</v>
      </c>
      <c r="S9922" t="str">
        <f t="shared" si="311"/>
        <v>0118</v>
      </c>
    </row>
    <row r="9923" spans="1:19">
      <c r="A9923" t="s">
        <v>80620</v>
      </c>
      <c r="B9923" s="31" t="s">
        <v>80621</v>
      </c>
      <c r="C9923" t="s">
        <v>49</v>
      </c>
      <c r="D9923" t="s">
        <v>80622</v>
      </c>
      <c r="E9923" t="s">
        <v>75040</v>
      </c>
      <c r="F9923" t="s">
        <v>80623</v>
      </c>
      <c r="G9923" t="s">
        <v>80624</v>
      </c>
      <c r="H9923" t="s">
        <v>80625</v>
      </c>
      <c r="I9923" t="s">
        <v>4813</v>
      </c>
      <c r="J9923" t="s">
        <v>14048</v>
      </c>
      <c r="K9923" t="s">
        <v>14049</v>
      </c>
      <c r="L9923" t="s">
        <v>60</v>
      </c>
      <c r="M9923" t="s">
        <v>4904</v>
      </c>
      <c r="N9923" t="s">
        <v>6243</v>
      </c>
      <c r="O9923" t="s">
        <v>14050</v>
      </c>
      <c r="P9923" t="s">
        <v>80626</v>
      </c>
      <c r="Q9923" t="s">
        <v>80627</v>
      </c>
      <c r="R9923" t="str">
        <f t="shared" si="310"/>
        <v>奎文</v>
      </c>
      <c r="S9923" t="str">
        <f t="shared" si="311"/>
        <v>0118</v>
      </c>
    </row>
    <row r="9924" spans="1:19">
      <c r="A9924" t="s">
        <v>80628</v>
      </c>
      <c r="B9924" s="31" t="s">
        <v>80629</v>
      </c>
      <c r="C9924" t="s">
        <v>49</v>
      </c>
      <c r="D9924" t="s">
        <v>80630</v>
      </c>
      <c r="E9924" t="s">
        <v>80631</v>
      </c>
      <c r="F9924" t="s">
        <v>80632</v>
      </c>
      <c r="G9924" t="s">
        <v>80633</v>
      </c>
      <c r="H9924" t="s">
        <v>80634</v>
      </c>
      <c r="I9924" t="s">
        <v>12119</v>
      </c>
      <c r="J9924" t="s">
        <v>12820</v>
      </c>
      <c r="K9924" t="s">
        <v>12821</v>
      </c>
      <c r="L9924" t="s">
        <v>50</v>
      </c>
      <c r="M9924" t="s">
        <v>5877</v>
      </c>
      <c r="N9924" t="s">
        <v>5112</v>
      </c>
      <c r="O9924" t="s">
        <v>12822</v>
      </c>
      <c r="P9924" t="s">
        <v>80635</v>
      </c>
      <c r="Q9924" t="s">
        <v>80636</v>
      </c>
      <c r="R9924" t="str">
        <f t="shared" si="310"/>
        <v>青州</v>
      </c>
      <c r="S9924" t="str">
        <f t="shared" si="311"/>
        <v>0118</v>
      </c>
    </row>
    <row r="9925" spans="1:19">
      <c r="A9925" t="s">
        <v>80637</v>
      </c>
      <c r="B9925" s="31" t="s">
        <v>80638</v>
      </c>
      <c r="C9925" t="s">
        <v>49</v>
      </c>
      <c r="D9925" t="s">
        <v>80639</v>
      </c>
      <c r="E9925" t="s">
        <v>75074</v>
      </c>
      <c r="F9925" t="s">
        <v>80640</v>
      </c>
      <c r="G9925" t="s">
        <v>80641</v>
      </c>
      <c r="H9925" t="s">
        <v>80642</v>
      </c>
      <c r="I9925" t="s">
        <v>4841</v>
      </c>
      <c r="J9925" t="s">
        <v>12471</v>
      </c>
      <c r="K9925" t="s">
        <v>12472</v>
      </c>
      <c r="L9925" t="s">
        <v>50</v>
      </c>
      <c r="M9925" t="s">
        <v>6207</v>
      </c>
      <c r="N9925" t="s">
        <v>4972</v>
      </c>
      <c r="O9925" t="s">
        <v>12473</v>
      </c>
      <c r="P9925" t="s">
        <v>80643</v>
      </c>
      <c r="Q9925" t="s">
        <v>75044</v>
      </c>
      <c r="R9925" t="str">
        <f t="shared" si="310"/>
        <v>青州</v>
      </c>
      <c r="S9925" t="str">
        <f t="shared" si="311"/>
        <v>0118</v>
      </c>
    </row>
    <row r="9926" spans="1:19">
      <c r="A9926" t="s">
        <v>80644</v>
      </c>
      <c r="B9926" s="31" t="s">
        <v>80645</v>
      </c>
      <c r="C9926" t="s">
        <v>49</v>
      </c>
      <c r="D9926" t="s">
        <v>80646</v>
      </c>
      <c r="E9926" t="s">
        <v>80225</v>
      </c>
      <c r="F9926" t="s">
        <v>80647</v>
      </c>
      <c r="G9926" t="s">
        <v>80648</v>
      </c>
      <c r="H9926" t="s">
        <v>80649</v>
      </c>
      <c r="I9926" t="s">
        <v>4852</v>
      </c>
      <c r="J9926" t="s">
        <v>5669</v>
      </c>
      <c r="K9926" t="s">
        <v>5670</v>
      </c>
      <c r="L9926" t="s">
        <v>60</v>
      </c>
      <c r="M9926" t="s">
        <v>5511</v>
      </c>
      <c r="N9926" t="s">
        <v>5960</v>
      </c>
      <c r="O9926" t="s">
        <v>5671</v>
      </c>
      <c r="P9926" t="s">
        <v>80605</v>
      </c>
      <c r="Q9926" t="s">
        <v>75044</v>
      </c>
      <c r="R9926" t="str">
        <f t="shared" si="310"/>
        <v>奎文</v>
      </c>
      <c r="S9926" t="str">
        <f t="shared" si="311"/>
        <v>0118</v>
      </c>
    </row>
    <row r="9927" spans="1:19">
      <c r="A9927" t="s">
        <v>80650</v>
      </c>
      <c r="B9927" s="31" t="s">
        <v>80651</v>
      </c>
      <c r="C9927" t="s">
        <v>49</v>
      </c>
      <c r="D9927" t="s">
        <v>80652</v>
      </c>
      <c r="E9927" t="s">
        <v>80653</v>
      </c>
      <c r="F9927" t="s">
        <v>80654</v>
      </c>
      <c r="G9927" t="s">
        <v>80655</v>
      </c>
      <c r="H9927" t="s">
        <v>80656</v>
      </c>
      <c r="I9927" t="s">
        <v>4852</v>
      </c>
      <c r="J9927" t="s">
        <v>7114</v>
      </c>
      <c r="K9927" t="s">
        <v>7115</v>
      </c>
      <c r="L9927" t="s">
        <v>105</v>
      </c>
      <c r="M9927" t="s">
        <v>5176</v>
      </c>
      <c r="N9927" t="s">
        <v>4972</v>
      </c>
      <c r="O9927" t="s">
        <v>7116</v>
      </c>
      <c r="P9927" t="s">
        <v>80657</v>
      </c>
      <c r="Q9927" t="s">
        <v>80658</v>
      </c>
      <c r="R9927" t="str">
        <f t="shared" si="310"/>
        <v>寿光</v>
      </c>
      <c r="S9927" t="str">
        <f t="shared" si="311"/>
        <v>0118</v>
      </c>
    </row>
    <row r="9928" spans="1:19">
      <c r="A9928" t="s">
        <v>80659</v>
      </c>
      <c r="B9928" s="31" t="s">
        <v>80660</v>
      </c>
      <c r="C9928" t="s">
        <v>49</v>
      </c>
      <c r="D9928" t="s">
        <v>80661</v>
      </c>
      <c r="E9928" t="s">
        <v>80662</v>
      </c>
      <c r="F9928" t="s">
        <v>80663</v>
      </c>
      <c r="G9928" t="s">
        <v>80664</v>
      </c>
      <c r="H9928" t="s">
        <v>80665</v>
      </c>
      <c r="I9928" t="s">
        <v>12119</v>
      </c>
      <c r="J9928" t="s">
        <v>4943</v>
      </c>
      <c r="K9928" t="s">
        <v>4944</v>
      </c>
      <c r="L9928" t="s">
        <v>105</v>
      </c>
      <c r="M9928" t="s">
        <v>4945</v>
      </c>
      <c r="N9928" t="s">
        <v>24122</v>
      </c>
      <c r="O9928" t="s">
        <v>4947</v>
      </c>
      <c r="P9928" t="s">
        <v>80666</v>
      </c>
      <c r="Q9928" t="s">
        <v>80667</v>
      </c>
      <c r="R9928" t="str">
        <f t="shared" si="310"/>
        <v>寿光</v>
      </c>
      <c r="S9928" t="str">
        <f t="shared" si="311"/>
        <v>0118</v>
      </c>
    </row>
    <row r="9929" spans="1:19">
      <c r="A9929" t="s">
        <v>80668</v>
      </c>
      <c r="B9929" s="31" t="s">
        <v>80669</v>
      </c>
      <c r="C9929" t="s">
        <v>49</v>
      </c>
      <c r="D9929" t="s">
        <v>80670</v>
      </c>
      <c r="E9929" t="s">
        <v>80662</v>
      </c>
      <c r="F9929" t="s">
        <v>80671</v>
      </c>
      <c r="G9929" t="s">
        <v>80672</v>
      </c>
      <c r="H9929" t="s">
        <v>80673</v>
      </c>
      <c r="I9929" t="s">
        <v>12119</v>
      </c>
      <c r="J9929" t="s">
        <v>12758</v>
      </c>
      <c r="K9929" t="s">
        <v>12759</v>
      </c>
      <c r="L9929" t="s">
        <v>1136</v>
      </c>
      <c r="M9929" t="s">
        <v>5210</v>
      </c>
      <c r="N9929" t="s">
        <v>5030</v>
      </c>
      <c r="O9929" t="s">
        <v>12760</v>
      </c>
      <c r="P9929" t="s">
        <v>80674</v>
      </c>
      <c r="Q9929" t="s">
        <v>80675</v>
      </c>
      <c r="R9929" t="str">
        <f t="shared" si="310"/>
        <v>昌乐</v>
      </c>
      <c r="S9929" t="str">
        <f t="shared" si="311"/>
        <v>0118</v>
      </c>
    </row>
    <row r="9930" spans="1:19">
      <c r="A9930" t="s">
        <v>80676</v>
      </c>
      <c r="B9930" s="31" t="s">
        <v>76405</v>
      </c>
      <c r="C9930" t="s">
        <v>49</v>
      </c>
      <c r="D9930" t="s">
        <v>80677</v>
      </c>
      <c r="E9930" t="s">
        <v>75040</v>
      </c>
      <c r="F9930" t="s">
        <v>80678</v>
      </c>
      <c r="G9930" t="s">
        <v>80679</v>
      </c>
      <c r="H9930" t="s">
        <v>80680</v>
      </c>
      <c r="I9930" t="s">
        <v>4852</v>
      </c>
      <c r="J9930" t="s">
        <v>9472</v>
      </c>
      <c r="K9930" t="s">
        <v>9473</v>
      </c>
      <c r="L9930" t="s">
        <v>95</v>
      </c>
      <c r="M9930" t="s">
        <v>5757</v>
      </c>
      <c r="N9930" t="s">
        <v>11832</v>
      </c>
      <c r="O9930" t="s">
        <v>9474</v>
      </c>
      <c r="P9930" t="s">
        <v>80681</v>
      </c>
      <c r="Q9930" t="s">
        <v>75044</v>
      </c>
      <c r="R9930" t="str">
        <f t="shared" si="310"/>
        <v>安丘</v>
      </c>
      <c r="S9930" t="str">
        <f t="shared" si="311"/>
        <v>0118</v>
      </c>
    </row>
    <row r="9931" spans="1:19">
      <c r="A9931" t="s">
        <v>80682</v>
      </c>
      <c r="B9931" s="31" t="s">
        <v>80683</v>
      </c>
      <c r="C9931" t="s">
        <v>49</v>
      </c>
      <c r="D9931" t="s">
        <v>80684</v>
      </c>
      <c r="E9931" t="s">
        <v>75040</v>
      </c>
      <c r="F9931" t="s">
        <v>80685</v>
      </c>
      <c r="G9931" t="s">
        <v>80686</v>
      </c>
      <c r="H9931" t="s">
        <v>80687</v>
      </c>
      <c r="I9931" t="s">
        <v>4785</v>
      </c>
      <c r="J9931" t="s">
        <v>5316</v>
      </c>
      <c r="K9931" t="s">
        <v>5317</v>
      </c>
      <c r="L9931" t="s">
        <v>375</v>
      </c>
      <c r="M9931" t="s">
        <v>7334</v>
      </c>
      <c r="N9931" t="s">
        <v>75044</v>
      </c>
      <c r="O9931" t="s">
        <v>13613</v>
      </c>
      <c r="P9931" t="s">
        <v>80688</v>
      </c>
      <c r="Q9931" t="s">
        <v>80689</v>
      </c>
      <c r="R9931" t="str">
        <f t="shared" si="310"/>
        <v>昌邑</v>
      </c>
      <c r="S9931" t="str">
        <f t="shared" si="311"/>
        <v>0118</v>
      </c>
    </row>
    <row r="9932" spans="1:19">
      <c r="A9932" t="s">
        <v>80690</v>
      </c>
      <c r="B9932" s="31" t="s">
        <v>80691</v>
      </c>
      <c r="C9932" t="s">
        <v>49</v>
      </c>
      <c r="D9932" t="s">
        <v>80692</v>
      </c>
      <c r="E9932" t="s">
        <v>75048</v>
      </c>
      <c r="F9932" t="s">
        <v>80693</v>
      </c>
      <c r="G9932" t="s">
        <v>80694</v>
      </c>
      <c r="H9932" t="s">
        <v>80408</v>
      </c>
      <c r="I9932" t="s">
        <v>12119</v>
      </c>
      <c r="J9932" t="s">
        <v>5497</v>
      </c>
      <c r="K9932" t="s">
        <v>5498</v>
      </c>
      <c r="L9932" t="s">
        <v>375</v>
      </c>
      <c r="M9932" t="s">
        <v>5499</v>
      </c>
      <c r="N9932" t="s">
        <v>5056</v>
      </c>
      <c r="O9932" t="s">
        <v>5500</v>
      </c>
      <c r="P9932" t="s">
        <v>80695</v>
      </c>
      <c r="Q9932" t="s">
        <v>80696</v>
      </c>
      <c r="R9932" t="str">
        <f t="shared" si="310"/>
        <v>昌邑</v>
      </c>
      <c r="S9932" t="str">
        <f t="shared" si="311"/>
        <v>0118</v>
      </c>
    </row>
    <row r="9933" spans="1:19">
      <c r="A9933" t="s">
        <v>80697</v>
      </c>
      <c r="B9933" s="31" t="s">
        <v>80698</v>
      </c>
      <c r="C9933" t="s">
        <v>49</v>
      </c>
      <c r="D9933" t="s">
        <v>80699</v>
      </c>
      <c r="E9933" t="s">
        <v>80700</v>
      </c>
      <c r="F9933" t="s">
        <v>80701</v>
      </c>
      <c r="G9933" t="s">
        <v>80702</v>
      </c>
      <c r="H9933" t="s">
        <v>80703</v>
      </c>
      <c r="I9933" t="s">
        <v>4771</v>
      </c>
      <c r="J9933" t="s">
        <v>9438</v>
      </c>
      <c r="K9933" t="s">
        <v>9439</v>
      </c>
      <c r="L9933" t="s">
        <v>114</v>
      </c>
      <c r="M9933" t="s">
        <v>5486</v>
      </c>
      <c r="N9933" t="s">
        <v>4892</v>
      </c>
      <c r="O9933" t="s">
        <v>9440</v>
      </c>
      <c r="P9933" t="s">
        <v>80704</v>
      </c>
      <c r="Q9933" t="s">
        <v>75044</v>
      </c>
      <c r="R9933" t="str">
        <f t="shared" si="310"/>
        <v>高密</v>
      </c>
      <c r="S9933" t="str">
        <f t="shared" si="311"/>
        <v>0118</v>
      </c>
    </row>
    <row r="9934" spans="1:19">
      <c r="A9934" t="s">
        <v>80705</v>
      </c>
      <c r="B9934" s="31" t="s">
        <v>80706</v>
      </c>
      <c r="C9934" t="s">
        <v>49</v>
      </c>
      <c r="D9934" t="s">
        <v>80707</v>
      </c>
      <c r="E9934" t="s">
        <v>76654</v>
      </c>
      <c r="F9934" t="s">
        <v>77252</v>
      </c>
      <c r="G9934" t="s">
        <v>77253</v>
      </c>
      <c r="H9934" t="s">
        <v>80708</v>
      </c>
      <c r="I9934" t="s">
        <v>8162</v>
      </c>
      <c r="J9934" t="s">
        <v>5122</v>
      </c>
      <c r="K9934" t="s">
        <v>5123</v>
      </c>
      <c r="L9934" t="s">
        <v>75044</v>
      </c>
      <c r="M9934" t="s">
        <v>75044</v>
      </c>
      <c r="N9934" t="s">
        <v>4959</v>
      </c>
      <c r="O9934" t="s">
        <v>5124</v>
      </c>
      <c r="P9934" t="s">
        <v>75044</v>
      </c>
      <c r="Q9934" t="s">
        <v>75044</v>
      </c>
      <c r="R9934" t="str">
        <f t="shared" si="310"/>
        <v/>
      </c>
      <c r="S9934" t="str">
        <f t="shared" si="311"/>
        <v>0118</v>
      </c>
    </row>
    <row r="9935" spans="1:19">
      <c r="A9935" t="s">
        <v>80709</v>
      </c>
      <c r="B9935" s="31" t="s">
        <v>80710</v>
      </c>
      <c r="C9935" t="s">
        <v>49</v>
      </c>
      <c r="D9935" t="s">
        <v>80711</v>
      </c>
      <c r="E9935" t="s">
        <v>80712</v>
      </c>
      <c r="F9935" t="s">
        <v>80713</v>
      </c>
      <c r="G9935" t="s">
        <v>80714</v>
      </c>
      <c r="H9935" t="s">
        <v>80715</v>
      </c>
      <c r="I9935" t="s">
        <v>4785</v>
      </c>
      <c r="J9935" t="s">
        <v>7754</v>
      </c>
      <c r="K9935" t="s">
        <v>7755</v>
      </c>
      <c r="L9935" t="s">
        <v>123</v>
      </c>
      <c r="M9935" t="s">
        <v>6022</v>
      </c>
      <c r="N9935" t="s">
        <v>4933</v>
      </c>
      <c r="O9935" t="s">
        <v>7756</v>
      </c>
      <c r="P9935" t="s">
        <v>80716</v>
      </c>
      <c r="Q9935" t="s">
        <v>75044</v>
      </c>
      <c r="R9935" t="str">
        <f t="shared" si="310"/>
        <v>诸城</v>
      </c>
      <c r="S9935" t="str">
        <f t="shared" si="311"/>
        <v>0118</v>
      </c>
    </row>
    <row r="9936" spans="1:19">
      <c r="A9936" t="s">
        <v>80717</v>
      </c>
      <c r="B9936" s="31" t="s">
        <v>80718</v>
      </c>
      <c r="C9936" t="s">
        <v>49</v>
      </c>
      <c r="D9936" t="s">
        <v>80719</v>
      </c>
      <c r="E9936" t="s">
        <v>75048</v>
      </c>
      <c r="F9936" t="s">
        <v>80720</v>
      </c>
      <c r="G9936" t="s">
        <v>80721</v>
      </c>
      <c r="H9936" t="s">
        <v>80320</v>
      </c>
      <c r="I9936" t="s">
        <v>12757</v>
      </c>
      <c r="J9936" t="s">
        <v>7544</v>
      </c>
      <c r="K9936" t="s">
        <v>7545</v>
      </c>
      <c r="L9936" t="s">
        <v>375</v>
      </c>
      <c r="M9936" t="s">
        <v>7334</v>
      </c>
      <c r="N9936" t="s">
        <v>4905</v>
      </c>
      <c r="O9936" t="s">
        <v>7546</v>
      </c>
      <c r="P9936" t="s">
        <v>80722</v>
      </c>
      <c r="Q9936" t="s">
        <v>75044</v>
      </c>
      <c r="R9936" t="str">
        <f t="shared" si="310"/>
        <v>昌邑</v>
      </c>
      <c r="S9936" t="str">
        <f t="shared" si="311"/>
        <v>0118</v>
      </c>
    </row>
    <row r="9937" spans="1:19">
      <c r="A9937" t="s">
        <v>80723</v>
      </c>
      <c r="B9937" s="31" t="s">
        <v>80724</v>
      </c>
      <c r="C9937" t="s">
        <v>49</v>
      </c>
      <c r="D9937" t="s">
        <v>80725</v>
      </c>
      <c r="E9937" t="s">
        <v>80726</v>
      </c>
      <c r="F9937" t="s">
        <v>80727</v>
      </c>
      <c r="G9937" t="s">
        <v>80728</v>
      </c>
      <c r="H9937" t="s">
        <v>80729</v>
      </c>
      <c r="I9937" t="s">
        <v>4852</v>
      </c>
      <c r="J9937" t="s">
        <v>5823</v>
      </c>
      <c r="K9937" t="s">
        <v>5824</v>
      </c>
      <c r="L9937" t="s">
        <v>123</v>
      </c>
      <c r="M9937" t="s">
        <v>5825</v>
      </c>
      <c r="N9937" t="s">
        <v>4933</v>
      </c>
      <c r="O9937" t="s">
        <v>5826</v>
      </c>
      <c r="P9937" t="s">
        <v>80730</v>
      </c>
      <c r="Q9937" t="s">
        <v>75044</v>
      </c>
      <c r="R9937" t="str">
        <f t="shared" si="310"/>
        <v>诸城</v>
      </c>
      <c r="S9937" t="str">
        <f t="shared" si="311"/>
        <v>0118</v>
      </c>
    </row>
    <row r="9938" spans="1:19">
      <c r="A9938" t="s">
        <v>80731</v>
      </c>
      <c r="B9938" s="31" t="s">
        <v>80732</v>
      </c>
      <c r="C9938" t="s">
        <v>49</v>
      </c>
      <c r="D9938" t="s">
        <v>80733</v>
      </c>
      <c r="E9938" t="s">
        <v>75074</v>
      </c>
      <c r="F9938" t="s">
        <v>80734</v>
      </c>
      <c r="G9938" t="s">
        <v>80735</v>
      </c>
      <c r="H9938" t="s">
        <v>80736</v>
      </c>
      <c r="I9938" t="s">
        <v>5822</v>
      </c>
      <c r="J9938" t="s">
        <v>5305</v>
      </c>
      <c r="K9938" t="s">
        <v>5306</v>
      </c>
      <c r="L9938" t="s">
        <v>60</v>
      </c>
      <c r="M9938" t="s">
        <v>4774</v>
      </c>
      <c r="N9938" t="s">
        <v>4881</v>
      </c>
      <c r="O9938" t="s">
        <v>5307</v>
      </c>
      <c r="P9938" t="s">
        <v>80737</v>
      </c>
      <c r="Q9938" t="s">
        <v>80738</v>
      </c>
      <c r="R9938" t="str">
        <f t="shared" si="310"/>
        <v>奎文</v>
      </c>
      <c r="S9938" t="str">
        <f t="shared" si="311"/>
        <v>0118</v>
      </c>
    </row>
    <row r="9939" spans="1:19">
      <c r="A9939" t="s">
        <v>80739</v>
      </c>
      <c r="B9939" s="31" t="s">
        <v>80740</v>
      </c>
      <c r="C9939" t="s">
        <v>49</v>
      </c>
      <c r="D9939" t="s">
        <v>80741</v>
      </c>
      <c r="E9939" t="s">
        <v>80742</v>
      </c>
      <c r="F9939" t="s">
        <v>80743</v>
      </c>
      <c r="G9939" t="s">
        <v>80744</v>
      </c>
      <c r="H9939" t="s">
        <v>80665</v>
      </c>
      <c r="I9939" t="s">
        <v>12119</v>
      </c>
      <c r="J9939" t="s">
        <v>6983</v>
      </c>
      <c r="K9939" t="s">
        <v>6984</v>
      </c>
      <c r="L9939" t="s">
        <v>95</v>
      </c>
      <c r="M9939" t="s">
        <v>5682</v>
      </c>
      <c r="N9939" t="s">
        <v>9006</v>
      </c>
      <c r="O9939" t="s">
        <v>6986</v>
      </c>
      <c r="P9939" t="s">
        <v>80745</v>
      </c>
      <c r="Q9939" t="s">
        <v>80746</v>
      </c>
      <c r="R9939" t="str">
        <f t="shared" si="310"/>
        <v>安丘</v>
      </c>
      <c r="S9939" t="str">
        <f t="shared" si="311"/>
        <v>0118</v>
      </c>
    </row>
    <row r="9940" spans="1:19">
      <c r="A9940" t="s">
        <v>80747</v>
      </c>
      <c r="B9940" s="31" t="s">
        <v>80748</v>
      </c>
      <c r="C9940" t="s">
        <v>49</v>
      </c>
      <c r="D9940" t="s">
        <v>80749</v>
      </c>
      <c r="E9940" t="s">
        <v>75040</v>
      </c>
      <c r="F9940" t="s">
        <v>80750</v>
      </c>
      <c r="G9940" t="s">
        <v>80751</v>
      </c>
      <c r="H9940" t="s">
        <v>80752</v>
      </c>
      <c r="I9940" t="s">
        <v>4852</v>
      </c>
      <c r="J9940" t="s">
        <v>7286</v>
      </c>
      <c r="K9940" t="s">
        <v>7287</v>
      </c>
      <c r="L9940" t="s">
        <v>148</v>
      </c>
      <c r="M9940" t="s">
        <v>5580</v>
      </c>
      <c r="N9940" t="s">
        <v>5248</v>
      </c>
      <c r="O9940" t="s">
        <v>7288</v>
      </c>
      <c r="P9940" t="s">
        <v>80753</v>
      </c>
      <c r="Q9940" t="s">
        <v>80754</v>
      </c>
      <c r="R9940" t="str">
        <f t="shared" si="310"/>
        <v>寒亭</v>
      </c>
      <c r="S9940" t="str">
        <f t="shared" si="311"/>
        <v>0118</v>
      </c>
    </row>
    <row r="9941" spans="1:19">
      <c r="A9941" t="s">
        <v>80755</v>
      </c>
      <c r="B9941" s="31" t="s">
        <v>80756</v>
      </c>
      <c r="C9941" t="s">
        <v>49</v>
      </c>
      <c r="D9941" t="s">
        <v>80757</v>
      </c>
      <c r="E9941" t="s">
        <v>75711</v>
      </c>
      <c r="F9941" t="s">
        <v>80758</v>
      </c>
      <c r="G9941" t="s">
        <v>80759</v>
      </c>
      <c r="H9941" t="s">
        <v>80760</v>
      </c>
      <c r="I9941" t="s">
        <v>12119</v>
      </c>
      <c r="J9941" t="s">
        <v>7952</v>
      </c>
      <c r="K9941" t="s">
        <v>7953</v>
      </c>
      <c r="L9941" t="s">
        <v>114</v>
      </c>
      <c r="M9941" t="s">
        <v>7458</v>
      </c>
      <c r="N9941" t="s">
        <v>5699</v>
      </c>
      <c r="O9941" t="s">
        <v>7954</v>
      </c>
      <c r="P9941" t="s">
        <v>75044</v>
      </c>
      <c r="Q9941" t="s">
        <v>75044</v>
      </c>
      <c r="R9941" t="str">
        <f t="shared" si="310"/>
        <v>高密</v>
      </c>
      <c r="S9941" t="str">
        <f t="shared" si="311"/>
        <v>0118</v>
      </c>
    </row>
    <row r="9942" spans="1:19">
      <c r="A9942" t="s">
        <v>80761</v>
      </c>
      <c r="B9942" s="31" t="s">
        <v>80762</v>
      </c>
      <c r="C9942" t="s">
        <v>49</v>
      </c>
      <c r="D9942" t="s">
        <v>80763</v>
      </c>
      <c r="E9942" t="s">
        <v>75074</v>
      </c>
      <c r="F9942" t="s">
        <v>80764</v>
      </c>
      <c r="G9942" t="s">
        <v>80765</v>
      </c>
      <c r="H9942" t="s">
        <v>80766</v>
      </c>
      <c r="I9942" t="s">
        <v>5173</v>
      </c>
      <c r="J9942" t="s">
        <v>5967</v>
      </c>
      <c r="K9942" t="s">
        <v>5968</v>
      </c>
      <c r="L9942" t="s">
        <v>60</v>
      </c>
      <c r="M9942" t="s">
        <v>4904</v>
      </c>
      <c r="N9942" t="s">
        <v>5907</v>
      </c>
      <c r="O9942" t="s">
        <v>5969</v>
      </c>
      <c r="P9942" t="s">
        <v>80767</v>
      </c>
      <c r="Q9942" t="s">
        <v>75044</v>
      </c>
      <c r="R9942" t="str">
        <f t="shared" si="310"/>
        <v>奎文</v>
      </c>
      <c r="S9942" t="str">
        <f t="shared" si="311"/>
        <v>0118</v>
      </c>
    </row>
    <row r="9943" spans="1:19">
      <c r="A9943" t="s">
        <v>80768</v>
      </c>
      <c r="B9943" s="31" t="s">
        <v>80769</v>
      </c>
      <c r="C9943" t="s">
        <v>49</v>
      </c>
      <c r="D9943" t="s">
        <v>80770</v>
      </c>
      <c r="E9943" t="s">
        <v>80742</v>
      </c>
      <c r="F9943" t="s">
        <v>80771</v>
      </c>
      <c r="G9943" t="s">
        <v>80772</v>
      </c>
      <c r="H9943" t="s">
        <v>80773</v>
      </c>
      <c r="I9943" t="s">
        <v>12119</v>
      </c>
      <c r="J9943" t="s">
        <v>8450</v>
      </c>
      <c r="K9943" t="s">
        <v>8451</v>
      </c>
      <c r="L9943" t="s">
        <v>60</v>
      </c>
      <c r="M9943" t="s">
        <v>5888</v>
      </c>
      <c r="N9943" t="s">
        <v>4892</v>
      </c>
      <c r="O9943" t="s">
        <v>8452</v>
      </c>
      <c r="P9943" t="s">
        <v>80774</v>
      </c>
      <c r="Q9943" t="s">
        <v>80775</v>
      </c>
      <c r="R9943" t="str">
        <f t="shared" si="310"/>
        <v>奎文</v>
      </c>
      <c r="S9943" t="str">
        <f t="shared" si="311"/>
        <v>0118</v>
      </c>
    </row>
    <row r="9944" spans="1:19">
      <c r="A9944" t="s">
        <v>80776</v>
      </c>
      <c r="B9944" s="31" t="s">
        <v>80777</v>
      </c>
      <c r="C9944" t="s">
        <v>49</v>
      </c>
      <c r="D9944" t="s">
        <v>80778</v>
      </c>
      <c r="E9944" t="s">
        <v>75040</v>
      </c>
      <c r="F9944" t="s">
        <v>80779</v>
      </c>
      <c r="G9944" t="s">
        <v>80780</v>
      </c>
      <c r="H9944" t="s">
        <v>80781</v>
      </c>
      <c r="I9944" t="s">
        <v>23863</v>
      </c>
      <c r="J9944" t="s">
        <v>5647</v>
      </c>
      <c r="K9944" t="s">
        <v>5648</v>
      </c>
      <c r="L9944" t="s">
        <v>95</v>
      </c>
      <c r="M9944" t="s">
        <v>5649</v>
      </c>
      <c r="N9944" t="s">
        <v>4959</v>
      </c>
      <c r="O9944" t="s">
        <v>5650</v>
      </c>
      <c r="P9944" t="s">
        <v>80782</v>
      </c>
      <c r="Q9944" t="s">
        <v>80783</v>
      </c>
      <c r="R9944" t="str">
        <f t="shared" si="310"/>
        <v>安丘</v>
      </c>
      <c r="S9944" t="str">
        <f t="shared" si="311"/>
        <v>0118</v>
      </c>
    </row>
    <row r="9945" spans="1:19">
      <c r="A9945" t="s">
        <v>80784</v>
      </c>
      <c r="B9945" s="31" t="s">
        <v>80777</v>
      </c>
      <c r="C9945" t="s">
        <v>49</v>
      </c>
      <c r="D9945" t="s">
        <v>80785</v>
      </c>
      <c r="E9945" t="s">
        <v>75048</v>
      </c>
      <c r="F9945" t="s">
        <v>80786</v>
      </c>
      <c r="G9945" t="s">
        <v>80787</v>
      </c>
      <c r="H9945" t="s">
        <v>80788</v>
      </c>
      <c r="I9945" t="s">
        <v>12119</v>
      </c>
      <c r="J9945" t="s">
        <v>8764</v>
      </c>
      <c r="K9945" t="s">
        <v>8765</v>
      </c>
      <c r="L9945" t="s">
        <v>375</v>
      </c>
      <c r="M9945" t="s">
        <v>7334</v>
      </c>
      <c r="N9945" t="s">
        <v>4972</v>
      </c>
      <c r="O9945" t="s">
        <v>8766</v>
      </c>
      <c r="P9945" t="s">
        <v>80789</v>
      </c>
      <c r="Q9945" t="s">
        <v>80790</v>
      </c>
      <c r="R9945" t="str">
        <f t="shared" si="310"/>
        <v>昌邑</v>
      </c>
      <c r="S9945" t="str">
        <f t="shared" si="311"/>
        <v>0118</v>
      </c>
    </row>
    <row r="9946" spans="1:19">
      <c r="A9946" t="s">
        <v>80791</v>
      </c>
      <c r="B9946" s="31" t="s">
        <v>80792</v>
      </c>
      <c r="C9946" t="s">
        <v>49</v>
      </c>
      <c r="D9946" t="s">
        <v>80793</v>
      </c>
      <c r="E9946" t="s">
        <v>80794</v>
      </c>
      <c r="F9946" t="s">
        <v>80795</v>
      </c>
      <c r="G9946" t="s">
        <v>80796</v>
      </c>
      <c r="H9946" t="s">
        <v>80797</v>
      </c>
      <c r="I9946" t="s">
        <v>4841</v>
      </c>
      <c r="J9946" t="s">
        <v>21941</v>
      </c>
      <c r="K9946" t="s">
        <v>21942</v>
      </c>
      <c r="L9946" t="s">
        <v>60</v>
      </c>
      <c r="M9946" t="s">
        <v>5511</v>
      </c>
      <c r="N9946" t="s">
        <v>4845</v>
      </c>
      <c r="O9946" t="s">
        <v>21943</v>
      </c>
      <c r="P9946" t="s">
        <v>80798</v>
      </c>
      <c r="Q9946" t="s">
        <v>75044</v>
      </c>
      <c r="R9946" t="str">
        <f t="shared" si="310"/>
        <v>奎文</v>
      </c>
      <c r="S9946" t="str">
        <f t="shared" si="311"/>
        <v>0117</v>
      </c>
    </row>
    <row r="9947" spans="1:19">
      <c r="A9947" t="s">
        <v>80799</v>
      </c>
      <c r="B9947" s="31" t="s">
        <v>80800</v>
      </c>
      <c r="C9947" t="s">
        <v>49</v>
      </c>
      <c r="D9947" t="s">
        <v>80801</v>
      </c>
      <c r="E9947" t="s">
        <v>80802</v>
      </c>
      <c r="F9947" t="s">
        <v>80803</v>
      </c>
      <c r="G9947" t="s">
        <v>80804</v>
      </c>
      <c r="H9947" t="s">
        <v>80805</v>
      </c>
      <c r="I9947" t="s">
        <v>12119</v>
      </c>
      <c r="J9947" t="s">
        <v>7332</v>
      </c>
      <c r="K9947" t="s">
        <v>7333</v>
      </c>
      <c r="L9947" t="s">
        <v>375</v>
      </c>
      <c r="M9947" t="s">
        <v>7334</v>
      </c>
      <c r="N9947" t="s">
        <v>4832</v>
      </c>
      <c r="O9947" t="s">
        <v>7335</v>
      </c>
      <c r="P9947" t="s">
        <v>80806</v>
      </c>
      <c r="Q9947" t="s">
        <v>80807</v>
      </c>
      <c r="R9947" t="str">
        <f t="shared" si="310"/>
        <v>昌邑</v>
      </c>
      <c r="S9947" t="str">
        <f t="shared" si="311"/>
        <v>0117</v>
      </c>
    </row>
    <row r="9948" spans="1:19">
      <c r="A9948" t="s">
        <v>80808</v>
      </c>
      <c r="B9948" s="31" t="s">
        <v>80809</v>
      </c>
      <c r="C9948" t="s">
        <v>49</v>
      </c>
      <c r="D9948" t="s">
        <v>80810</v>
      </c>
      <c r="E9948" t="s">
        <v>80794</v>
      </c>
      <c r="F9948" t="s">
        <v>80811</v>
      </c>
      <c r="G9948" t="s">
        <v>80812</v>
      </c>
      <c r="H9948" t="s">
        <v>80813</v>
      </c>
      <c r="I9948" t="s">
        <v>4785</v>
      </c>
      <c r="J9948" t="s">
        <v>20972</v>
      </c>
      <c r="K9948" t="s">
        <v>20973</v>
      </c>
      <c r="L9948" t="s">
        <v>123</v>
      </c>
      <c r="M9948" t="s">
        <v>5364</v>
      </c>
      <c r="N9948" t="s">
        <v>4881</v>
      </c>
      <c r="O9948" t="s">
        <v>20974</v>
      </c>
      <c r="P9948" t="s">
        <v>80814</v>
      </c>
      <c r="Q9948" t="s">
        <v>80815</v>
      </c>
      <c r="R9948" t="str">
        <f t="shared" si="310"/>
        <v>诸城</v>
      </c>
      <c r="S9948" t="str">
        <f t="shared" si="311"/>
        <v>0117</v>
      </c>
    </row>
    <row r="9949" spans="1:19">
      <c r="A9949" t="s">
        <v>80816</v>
      </c>
      <c r="B9949" s="31" t="s">
        <v>80817</v>
      </c>
      <c r="C9949" t="s">
        <v>49</v>
      </c>
      <c r="D9949" t="s">
        <v>80818</v>
      </c>
      <c r="E9949" t="s">
        <v>80819</v>
      </c>
      <c r="F9949" t="s">
        <v>80820</v>
      </c>
      <c r="G9949" t="s">
        <v>80821</v>
      </c>
      <c r="H9949" t="s">
        <v>80822</v>
      </c>
      <c r="I9949" t="s">
        <v>12844</v>
      </c>
      <c r="J9949" t="s">
        <v>5109</v>
      </c>
      <c r="K9949" t="s">
        <v>5110</v>
      </c>
      <c r="L9949" t="s">
        <v>50</v>
      </c>
      <c r="M9949" t="s">
        <v>5111</v>
      </c>
      <c r="N9949" t="s">
        <v>5017</v>
      </c>
      <c r="O9949" t="s">
        <v>5113</v>
      </c>
      <c r="P9949" t="s">
        <v>80823</v>
      </c>
      <c r="Q9949" t="s">
        <v>75044</v>
      </c>
      <c r="R9949" t="str">
        <f t="shared" si="310"/>
        <v>青州</v>
      </c>
      <c r="S9949" t="str">
        <f t="shared" si="311"/>
        <v>0117</v>
      </c>
    </row>
    <row r="9950" spans="1:19">
      <c r="A9950" t="s">
        <v>80824</v>
      </c>
      <c r="B9950" s="31" t="s">
        <v>80825</v>
      </c>
      <c r="C9950" t="s">
        <v>49</v>
      </c>
      <c r="D9950" t="s">
        <v>80826</v>
      </c>
      <c r="E9950" t="s">
        <v>80819</v>
      </c>
      <c r="F9950" t="s">
        <v>80827</v>
      </c>
      <c r="G9950" t="s">
        <v>80828</v>
      </c>
      <c r="H9950" t="s">
        <v>80829</v>
      </c>
      <c r="I9950" t="s">
        <v>12119</v>
      </c>
      <c r="J9950" t="s">
        <v>8847</v>
      </c>
      <c r="K9950" t="s">
        <v>8848</v>
      </c>
      <c r="L9950" t="s">
        <v>60</v>
      </c>
      <c r="M9950" t="s">
        <v>5420</v>
      </c>
      <c r="N9950" t="s">
        <v>4972</v>
      </c>
      <c r="O9950" t="s">
        <v>8849</v>
      </c>
      <c r="P9950" t="s">
        <v>80830</v>
      </c>
      <c r="Q9950" t="s">
        <v>80831</v>
      </c>
      <c r="R9950" t="str">
        <f t="shared" si="310"/>
        <v>奎文</v>
      </c>
      <c r="S9950" t="str">
        <f t="shared" si="311"/>
        <v>0117</v>
      </c>
    </row>
    <row r="9951" spans="1:19">
      <c r="A9951" t="s">
        <v>80832</v>
      </c>
      <c r="B9951" s="31" t="s">
        <v>80833</v>
      </c>
      <c r="C9951" t="s">
        <v>49</v>
      </c>
      <c r="D9951" t="s">
        <v>80834</v>
      </c>
      <c r="E9951" t="s">
        <v>80819</v>
      </c>
      <c r="F9951" t="s">
        <v>80835</v>
      </c>
      <c r="G9951" t="s">
        <v>80836</v>
      </c>
      <c r="H9951" t="s">
        <v>80837</v>
      </c>
      <c r="I9951" t="s">
        <v>12119</v>
      </c>
      <c r="J9951" t="s">
        <v>15037</v>
      </c>
      <c r="K9951" t="s">
        <v>15038</v>
      </c>
      <c r="L9951" t="s">
        <v>237</v>
      </c>
      <c r="M9951" t="s">
        <v>4971</v>
      </c>
      <c r="N9951" t="s">
        <v>5939</v>
      </c>
      <c r="O9951" t="s">
        <v>15039</v>
      </c>
      <c r="P9951" t="s">
        <v>80838</v>
      </c>
      <c r="Q9951" t="s">
        <v>80839</v>
      </c>
      <c r="R9951" t="str">
        <f t="shared" si="310"/>
        <v>潍城</v>
      </c>
      <c r="S9951" t="str">
        <f t="shared" si="311"/>
        <v>0117</v>
      </c>
    </row>
    <row r="9952" spans="1:19">
      <c r="A9952" t="s">
        <v>80840</v>
      </c>
      <c r="B9952" s="31" t="s">
        <v>80841</v>
      </c>
      <c r="C9952" t="s">
        <v>49</v>
      </c>
      <c r="D9952" t="s">
        <v>80842</v>
      </c>
      <c r="E9952" t="s">
        <v>80794</v>
      </c>
      <c r="F9952" t="s">
        <v>80843</v>
      </c>
      <c r="G9952" t="s">
        <v>80844</v>
      </c>
      <c r="H9952" t="s">
        <v>80845</v>
      </c>
      <c r="I9952" t="s">
        <v>5541</v>
      </c>
      <c r="J9952" t="s">
        <v>6053</v>
      </c>
      <c r="K9952" t="s">
        <v>6054</v>
      </c>
      <c r="L9952" t="s">
        <v>105</v>
      </c>
      <c r="M9952" t="s">
        <v>6055</v>
      </c>
      <c r="N9952" t="s">
        <v>8593</v>
      </c>
      <c r="O9952" t="s">
        <v>6056</v>
      </c>
      <c r="P9952" t="s">
        <v>80846</v>
      </c>
      <c r="Q9952" t="s">
        <v>80847</v>
      </c>
      <c r="R9952" t="str">
        <f t="shared" si="310"/>
        <v>寿光</v>
      </c>
      <c r="S9952" t="str">
        <f t="shared" si="311"/>
        <v>0117</v>
      </c>
    </row>
    <row r="9953" spans="1:19">
      <c r="A9953" t="s">
        <v>80848</v>
      </c>
      <c r="B9953" s="31" t="s">
        <v>80849</v>
      </c>
      <c r="C9953" t="s">
        <v>49</v>
      </c>
      <c r="D9953" t="s">
        <v>80850</v>
      </c>
      <c r="E9953" t="s">
        <v>80794</v>
      </c>
      <c r="F9953" t="s">
        <v>80851</v>
      </c>
      <c r="G9953" t="s">
        <v>80852</v>
      </c>
      <c r="H9953" t="s">
        <v>80853</v>
      </c>
      <c r="I9953" t="s">
        <v>5052</v>
      </c>
      <c r="J9953" t="s">
        <v>6053</v>
      </c>
      <c r="K9953" t="s">
        <v>6054</v>
      </c>
      <c r="L9953" t="s">
        <v>105</v>
      </c>
      <c r="M9953" t="s">
        <v>6055</v>
      </c>
      <c r="N9953" t="s">
        <v>8593</v>
      </c>
      <c r="O9953" t="s">
        <v>6056</v>
      </c>
      <c r="P9953" t="s">
        <v>80854</v>
      </c>
      <c r="Q9953" t="s">
        <v>75044</v>
      </c>
      <c r="R9953" t="str">
        <f t="shared" si="310"/>
        <v>寿光</v>
      </c>
      <c r="S9953" t="str">
        <f t="shared" si="311"/>
        <v>0117</v>
      </c>
    </row>
    <row r="9954" spans="1:19">
      <c r="A9954" t="s">
        <v>80855</v>
      </c>
      <c r="B9954" s="31" t="s">
        <v>80856</v>
      </c>
      <c r="C9954" t="s">
        <v>49</v>
      </c>
      <c r="D9954" t="s">
        <v>80857</v>
      </c>
      <c r="E9954" t="s">
        <v>80858</v>
      </c>
      <c r="F9954" t="s">
        <v>80859</v>
      </c>
      <c r="G9954" t="s">
        <v>80860</v>
      </c>
      <c r="H9954" t="s">
        <v>80861</v>
      </c>
      <c r="I9954" t="s">
        <v>4852</v>
      </c>
      <c r="J9954" t="s">
        <v>10771</v>
      </c>
      <c r="K9954" t="s">
        <v>10772</v>
      </c>
      <c r="L9954" t="s">
        <v>60</v>
      </c>
      <c r="M9954" t="s">
        <v>5420</v>
      </c>
      <c r="N9954" t="s">
        <v>4933</v>
      </c>
      <c r="O9954" t="s">
        <v>10773</v>
      </c>
      <c r="P9954" t="s">
        <v>80862</v>
      </c>
      <c r="Q9954" t="s">
        <v>75044</v>
      </c>
      <c r="R9954" t="str">
        <f t="shared" si="310"/>
        <v>奎文</v>
      </c>
      <c r="S9954" t="str">
        <f t="shared" si="311"/>
        <v>0117</v>
      </c>
    </row>
    <row r="9955" spans="1:19">
      <c r="A9955" t="s">
        <v>80863</v>
      </c>
      <c r="B9955" s="31" t="s">
        <v>80864</v>
      </c>
      <c r="C9955" t="s">
        <v>49</v>
      </c>
      <c r="D9955" t="s">
        <v>80865</v>
      </c>
      <c r="E9955" t="s">
        <v>80866</v>
      </c>
      <c r="F9955" t="s">
        <v>80867</v>
      </c>
      <c r="G9955" t="s">
        <v>80868</v>
      </c>
      <c r="H9955" t="s">
        <v>80869</v>
      </c>
      <c r="I9955" t="s">
        <v>12119</v>
      </c>
      <c r="J9955" t="s">
        <v>6295</v>
      </c>
      <c r="K9955" t="s">
        <v>6296</v>
      </c>
      <c r="L9955" t="s">
        <v>86</v>
      </c>
      <c r="M9955" t="s">
        <v>6297</v>
      </c>
      <c r="N9955" t="s">
        <v>5112</v>
      </c>
      <c r="O9955" t="s">
        <v>6298</v>
      </c>
      <c r="P9955" t="s">
        <v>80870</v>
      </c>
      <c r="Q9955" t="s">
        <v>75044</v>
      </c>
      <c r="R9955" t="str">
        <f t="shared" si="310"/>
        <v>坊子</v>
      </c>
      <c r="S9955" t="str">
        <f t="shared" si="311"/>
        <v>0117</v>
      </c>
    </row>
    <row r="9956" spans="1:19">
      <c r="A9956" t="s">
        <v>80871</v>
      </c>
      <c r="B9956" s="31" t="s">
        <v>80872</v>
      </c>
      <c r="C9956" t="s">
        <v>49</v>
      </c>
      <c r="D9956" t="s">
        <v>80873</v>
      </c>
      <c r="E9956" t="s">
        <v>80794</v>
      </c>
      <c r="F9956" t="s">
        <v>80874</v>
      </c>
      <c r="G9956" t="s">
        <v>80875</v>
      </c>
      <c r="H9956" t="s">
        <v>80876</v>
      </c>
      <c r="I9956" t="s">
        <v>5407</v>
      </c>
      <c r="J9956" t="s">
        <v>6031</v>
      </c>
      <c r="K9956" t="s">
        <v>6032</v>
      </c>
      <c r="L9956" t="s">
        <v>262</v>
      </c>
      <c r="M9956" t="s">
        <v>6033</v>
      </c>
      <c r="N9956" t="s">
        <v>4946</v>
      </c>
      <c r="O9956" t="s">
        <v>6034</v>
      </c>
      <c r="P9956" t="s">
        <v>80877</v>
      </c>
      <c r="Q9956" t="s">
        <v>80878</v>
      </c>
      <c r="R9956" t="str">
        <f t="shared" si="310"/>
        <v>寒亭</v>
      </c>
      <c r="S9956" t="str">
        <f t="shared" si="311"/>
        <v>0117</v>
      </c>
    </row>
    <row r="9957" spans="1:19">
      <c r="A9957" t="s">
        <v>80879</v>
      </c>
      <c r="B9957" s="31" t="s">
        <v>80880</v>
      </c>
      <c r="C9957" t="s">
        <v>49</v>
      </c>
      <c r="D9957" t="s">
        <v>80881</v>
      </c>
      <c r="E9957" t="s">
        <v>80882</v>
      </c>
      <c r="F9957" t="s">
        <v>80883</v>
      </c>
      <c r="G9957" t="s">
        <v>80884</v>
      </c>
      <c r="H9957" t="s">
        <v>80885</v>
      </c>
      <c r="I9957" t="s">
        <v>4852</v>
      </c>
      <c r="J9957" t="s">
        <v>5316</v>
      </c>
      <c r="K9957" t="s">
        <v>5317</v>
      </c>
      <c r="L9957" t="s">
        <v>375</v>
      </c>
      <c r="M9957" t="s">
        <v>5318</v>
      </c>
      <c r="N9957" t="s">
        <v>4972</v>
      </c>
      <c r="O9957" t="s">
        <v>5319</v>
      </c>
      <c r="P9957" t="s">
        <v>80886</v>
      </c>
      <c r="Q9957" t="s">
        <v>75044</v>
      </c>
      <c r="R9957" t="str">
        <f t="shared" si="310"/>
        <v>昌邑</v>
      </c>
      <c r="S9957" t="str">
        <f t="shared" si="311"/>
        <v>0117</v>
      </c>
    </row>
    <row r="9958" spans="1:19">
      <c r="A9958" t="s">
        <v>80887</v>
      </c>
      <c r="B9958" s="31" t="s">
        <v>80888</v>
      </c>
      <c r="C9958" t="s">
        <v>49</v>
      </c>
      <c r="D9958" t="s">
        <v>80889</v>
      </c>
      <c r="E9958" t="s">
        <v>80802</v>
      </c>
      <c r="F9958" t="s">
        <v>80890</v>
      </c>
      <c r="G9958" t="s">
        <v>80891</v>
      </c>
      <c r="H9958" t="s">
        <v>80892</v>
      </c>
      <c r="I9958" t="s">
        <v>12119</v>
      </c>
      <c r="J9958" t="s">
        <v>6689</v>
      </c>
      <c r="K9958" t="s">
        <v>6690</v>
      </c>
      <c r="L9958" t="s">
        <v>237</v>
      </c>
      <c r="M9958" t="s">
        <v>4788</v>
      </c>
      <c r="N9958" t="s">
        <v>5273</v>
      </c>
      <c r="O9958" t="s">
        <v>6691</v>
      </c>
      <c r="P9958" t="s">
        <v>80893</v>
      </c>
      <c r="Q9958" t="s">
        <v>75044</v>
      </c>
      <c r="R9958" t="str">
        <f t="shared" si="310"/>
        <v>潍城</v>
      </c>
      <c r="S9958" t="str">
        <f t="shared" si="311"/>
        <v>0117</v>
      </c>
    </row>
    <row r="9959" spans="1:19">
      <c r="A9959" t="s">
        <v>80894</v>
      </c>
      <c r="B9959" s="31" t="s">
        <v>80895</v>
      </c>
      <c r="C9959" t="s">
        <v>49</v>
      </c>
      <c r="D9959" t="s">
        <v>80896</v>
      </c>
      <c r="E9959" t="s">
        <v>80794</v>
      </c>
      <c r="F9959" t="s">
        <v>80897</v>
      </c>
      <c r="G9959" t="s">
        <v>80898</v>
      </c>
      <c r="H9959" t="s">
        <v>80899</v>
      </c>
      <c r="I9959" t="s">
        <v>4852</v>
      </c>
      <c r="J9959" t="s">
        <v>11556</v>
      </c>
      <c r="K9959" t="s">
        <v>11557</v>
      </c>
      <c r="L9959" t="s">
        <v>105</v>
      </c>
      <c r="M9959" t="s">
        <v>5769</v>
      </c>
      <c r="N9959" t="s">
        <v>4789</v>
      </c>
      <c r="O9959" t="s">
        <v>11558</v>
      </c>
      <c r="P9959" t="s">
        <v>80900</v>
      </c>
      <c r="Q9959" t="s">
        <v>80901</v>
      </c>
      <c r="R9959" t="str">
        <f t="shared" si="310"/>
        <v>寿光</v>
      </c>
      <c r="S9959" t="str">
        <f t="shared" si="311"/>
        <v>0117</v>
      </c>
    </row>
    <row r="9960" spans="1:19">
      <c r="A9960" t="s">
        <v>80902</v>
      </c>
      <c r="B9960" s="31" t="s">
        <v>80903</v>
      </c>
      <c r="C9960" t="s">
        <v>49</v>
      </c>
      <c r="D9960" t="s">
        <v>80904</v>
      </c>
      <c r="E9960" t="s">
        <v>80794</v>
      </c>
      <c r="F9960" t="s">
        <v>80905</v>
      </c>
      <c r="G9960" t="s">
        <v>80906</v>
      </c>
      <c r="H9960" t="s">
        <v>80907</v>
      </c>
      <c r="I9960" t="s">
        <v>4955</v>
      </c>
      <c r="J9960" t="s">
        <v>6172</v>
      </c>
      <c r="K9960" t="s">
        <v>6173</v>
      </c>
      <c r="L9960" t="s">
        <v>95</v>
      </c>
      <c r="M9960" t="s">
        <v>5042</v>
      </c>
      <c r="N9960" t="s">
        <v>5198</v>
      </c>
      <c r="O9960" t="s">
        <v>6175</v>
      </c>
      <c r="P9960" t="s">
        <v>80908</v>
      </c>
      <c r="Q9960" t="s">
        <v>80909</v>
      </c>
      <c r="R9960" t="str">
        <f t="shared" si="310"/>
        <v>安丘</v>
      </c>
      <c r="S9960" t="str">
        <f t="shared" si="311"/>
        <v>0117</v>
      </c>
    </row>
    <row r="9961" spans="1:19">
      <c r="A9961" t="s">
        <v>80910</v>
      </c>
      <c r="B9961" s="31" t="s">
        <v>80911</v>
      </c>
      <c r="C9961" t="s">
        <v>49</v>
      </c>
      <c r="D9961" t="s">
        <v>80912</v>
      </c>
      <c r="E9961" t="s">
        <v>80794</v>
      </c>
      <c r="F9961" t="s">
        <v>80913</v>
      </c>
      <c r="G9961" t="s">
        <v>80914</v>
      </c>
      <c r="H9961" t="s">
        <v>80915</v>
      </c>
      <c r="I9961" t="s">
        <v>6877</v>
      </c>
      <c r="J9961" t="s">
        <v>5647</v>
      </c>
      <c r="K9961" t="s">
        <v>5648</v>
      </c>
      <c r="L9961" t="s">
        <v>95</v>
      </c>
      <c r="M9961" t="s">
        <v>5649</v>
      </c>
      <c r="N9961" t="s">
        <v>5421</v>
      </c>
      <c r="O9961" t="s">
        <v>5650</v>
      </c>
      <c r="P9961" t="s">
        <v>80916</v>
      </c>
      <c r="Q9961" t="s">
        <v>80917</v>
      </c>
      <c r="R9961" t="str">
        <f t="shared" si="310"/>
        <v>安丘</v>
      </c>
      <c r="S9961" t="str">
        <f t="shared" si="311"/>
        <v>0117</v>
      </c>
    </row>
    <row r="9962" spans="1:19">
      <c r="A9962" t="s">
        <v>80918</v>
      </c>
      <c r="B9962" s="31" t="s">
        <v>80919</v>
      </c>
      <c r="C9962" t="s">
        <v>49</v>
      </c>
      <c r="D9962" t="s">
        <v>80920</v>
      </c>
      <c r="E9962" t="s">
        <v>80794</v>
      </c>
      <c r="F9962" t="s">
        <v>80921</v>
      </c>
      <c r="G9962" t="s">
        <v>80922</v>
      </c>
      <c r="H9962" t="s">
        <v>80923</v>
      </c>
      <c r="I9962" t="s">
        <v>5184</v>
      </c>
      <c r="J9962" t="s">
        <v>5195</v>
      </c>
      <c r="K9962" t="s">
        <v>5196</v>
      </c>
      <c r="L9962" t="s">
        <v>105</v>
      </c>
      <c r="M9962" t="s">
        <v>5197</v>
      </c>
      <c r="N9962" t="s">
        <v>4892</v>
      </c>
      <c r="O9962" t="s">
        <v>5199</v>
      </c>
      <c r="P9962" t="s">
        <v>80924</v>
      </c>
      <c r="Q9962" t="s">
        <v>75044</v>
      </c>
      <c r="R9962" t="str">
        <f t="shared" si="310"/>
        <v>寿光</v>
      </c>
      <c r="S9962" t="str">
        <f t="shared" si="311"/>
        <v>0117</v>
      </c>
    </row>
    <row r="9963" spans="1:19">
      <c r="A9963" t="s">
        <v>80925</v>
      </c>
      <c r="B9963" s="31" t="s">
        <v>80926</v>
      </c>
      <c r="C9963" t="s">
        <v>49</v>
      </c>
      <c r="D9963" t="s">
        <v>80927</v>
      </c>
      <c r="E9963" t="s">
        <v>80928</v>
      </c>
      <c r="F9963" t="s">
        <v>80929</v>
      </c>
      <c r="G9963" t="s">
        <v>80930</v>
      </c>
      <c r="H9963" t="s">
        <v>80931</v>
      </c>
      <c r="I9963" t="s">
        <v>12500</v>
      </c>
      <c r="J9963" t="s">
        <v>5328</v>
      </c>
      <c r="K9963" t="s">
        <v>5329</v>
      </c>
      <c r="L9963" t="s">
        <v>1136</v>
      </c>
      <c r="M9963" t="s">
        <v>5330</v>
      </c>
      <c r="N9963" t="s">
        <v>4789</v>
      </c>
      <c r="O9963" t="s">
        <v>5331</v>
      </c>
      <c r="P9963" t="s">
        <v>80932</v>
      </c>
      <c r="Q9963" t="s">
        <v>75044</v>
      </c>
      <c r="R9963" t="str">
        <f t="shared" si="310"/>
        <v>昌乐</v>
      </c>
      <c r="S9963" t="str">
        <f t="shared" si="311"/>
        <v>0117</v>
      </c>
    </row>
    <row r="9964" spans="1:19">
      <c r="A9964" t="s">
        <v>80933</v>
      </c>
      <c r="B9964" s="31" t="s">
        <v>80934</v>
      </c>
      <c r="C9964" t="s">
        <v>49</v>
      </c>
      <c r="D9964" t="s">
        <v>80935</v>
      </c>
      <c r="E9964" t="s">
        <v>80819</v>
      </c>
      <c r="F9964" t="s">
        <v>80936</v>
      </c>
      <c r="G9964" t="s">
        <v>80937</v>
      </c>
      <c r="H9964" t="s">
        <v>80938</v>
      </c>
      <c r="I9964" t="s">
        <v>12119</v>
      </c>
      <c r="J9964" t="s">
        <v>6496</v>
      </c>
      <c r="K9964" t="s">
        <v>6497</v>
      </c>
      <c r="L9964" t="s">
        <v>123</v>
      </c>
      <c r="M9964" t="s">
        <v>4932</v>
      </c>
      <c r="N9964" t="s">
        <v>5487</v>
      </c>
      <c r="O9964" t="s">
        <v>6498</v>
      </c>
      <c r="P9964" t="s">
        <v>75044</v>
      </c>
      <c r="Q9964" t="s">
        <v>80939</v>
      </c>
      <c r="R9964" t="str">
        <f t="shared" si="310"/>
        <v>诸城</v>
      </c>
      <c r="S9964" t="str">
        <f t="shared" si="311"/>
        <v>0117</v>
      </c>
    </row>
    <row r="9965" spans="1:19">
      <c r="A9965" t="s">
        <v>80940</v>
      </c>
      <c r="B9965" s="31" t="s">
        <v>80941</v>
      </c>
      <c r="C9965" t="s">
        <v>49</v>
      </c>
      <c r="D9965" t="s">
        <v>80942</v>
      </c>
      <c r="E9965" t="s">
        <v>80866</v>
      </c>
      <c r="F9965" t="s">
        <v>80943</v>
      </c>
      <c r="G9965" t="s">
        <v>80944</v>
      </c>
      <c r="H9965" t="s">
        <v>80945</v>
      </c>
      <c r="I9965" t="s">
        <v>12119</v>
      </c>
      <c r="J9965" t="s">
        <v>4853</v>
      </c>
      <c r="K9965" t="s">
        <v>4854</v>
      </c>
      <c r="L9965" t="s">
        <v>50</v>
      </c>
      <c r="M9965" t="s">
        <v>4855</v>
      </c>
      <c r="N9965" t="s">
        <v>8593</v>
      </c>
      <c r="O9965" t="s">
        <v>4857</v>
      </c>
      <c r="P9965" t="s">
        <v>80946</v>
      </c>
      <c r="Q9965" t="s">
        <v>75044</v>
      </c>
      <c r="R9965" t="str">
        <f t="shared" si="310"/>
        <v>青州</v>
      </c>
      <c r="S9965" t="str">
        <f t="shared" si="311"/>
        <v>0117</v>
      </c>
    </row>
    <row r="9966" spans="1:19">
      <c r="A9966" t="s">
        <v>80947</v>
      </c>
      <c r="B9966" s="31" t="s">
        <v>80948</v>
      </c>
      <c r="C9966" t="s">
        <v>49</v>
      </c>
      <c r="D9966" t="s">
        <v>80949</v>
      </c>
      <c r="E9966" t="s">
        <v>80866</v>
      </c>
      <c r="F9966" t="s">
        <v>80950</v>
      </c>
      <c r="G9966" t="s">
        <v>80951</v>
      </c>
      <c r="H9966" t="s">
        <v>80952</v>
      </c>
      <c r="I9966" t="s">
        <v>12119</v>
      </c>
      <c r="J9966" t="s">
        <v>11849</v>
      </c>
      <c r="K9966" t="s">
        <v>11850</v>
      </c>
      <c r="L9966" t="s">
        <v>95</v>
      </c>
      <c r="M9966" t="s">
        <v>5709</v>
      </c>
      <c r="N9966" t="s">
        <v>5017</v>
      </c>
      <c r="O9966" t="s">
        <v>11851</v>
      </c>
      <c r="P9966" t="s">
        <v>75044</v>
      </c>
      <c r="Q9966" t="s">
        <v>75044</v>
      </c>
      <c r="R9966" t="str">
        <f t="shared" si="310"/>
        <v>安丘</v>
      </c>
      <c r="S9966" t="str">
        <f t="shared" si="311"/>
        <v>0117</v>
      </c>
    </row>
    <row r="9967" spans="1:19">
      <c r="A9967" t="s">
        <v>80953</v>
      </c>
      <c r="B9967" s="31" t="s">
        <v>80954</v>
      </c>
      <c r="C9967" t="s">
        <v>49</v>
      </c>
      <c r="D9967" t="s">
        <v>80955</v>
      </c>
      <c r="E9967" t="s">
        <v>80819</v>
      </c>
      <c r="F9967" t="s">
        <v>80956</v>
      </c>
      <c r="G9967" t="s">
        <v>80957</v>
      </c>
      <c r="H9967" t="s">
        <v>80958</v>
      </c>
      <c r="I9967" t="s">
        <v>12119</v>
      </c>
      <c r="J9967" t="s">
        <v>7332</v>
      </c>
      <c r="K9967" t="s">
        <v>7333</v>
      </c>
      <c r="L9967" t="s">
        <v>375</v>
      </c>
      <c r="M9967" t="s">
        <v>7334</v>
      </c>
      <c r="N9967" t="s">
        <v>5421</v>
      </c>
      <c r="O9967" t="s">
        <v>7335</v>
      </c>
      <c r="P9967" t="s">
        <v>80959</v>
      </c>
      <c r="Q9967" t="s">
        <v>80960</v>
      </c>
      <c r="R9967" t="str">
        <f t="shared" si="310"/>
        <v>昌邑</v>
      </c>
      <c r="S9967" t="str">
        <f t="shared" si="311"/>
        <v>0117</v>
      </c>
    </row>
    <row r="9968" spans="1:19">
      <c r="A9968" t="s">
        <v>80961</v>
      </c>
      <c r="B9968" s="31" t="s">
        <v>80962</v>
      </c>
      <c r="C9968" t="s">
        <v>49</v>
      </c>
      <c r="D9968" t="s">
        <v>80963</v>
      </c>
      <c r="E9968" t="s">
        <v>80819</v>
      </c>
      <c r="F9968" t="s">
        <v>80964</v>
      </c>
      <c r="G9968" t="s">
        <v>80965</v>
      </c>
      <c r="H9968" t="s">
        <v>80966</v>
      </c>
      <c r="I9968" t="s">
        <v>12119</v>
      </c>
      <c r="J9968" t="s">
        <v>13225</v>
      </c>
      <c r="K9968" t="s">
        <v>13226</v>
      </c>
      <c r="L9968" t="s">
        <v>114</v>
      </c>
      <c r="M9968" t="s">
        <v>9901</v>
      </c>
      <c r="N9968" t="s">
        <v>8593</v>
      </c>
      <c r="O9968" t="s">
        <v>13227</v>
      </c>
      <c r="P9968" t="s">
        <v>80967</v>
      </c>
      <c r="Q9968" t="s">
        <v>75044</v>
      </c>
      <c r="R9968" t="str">
        <f t="shared" si="310"/>
        <v>高密</v>
      </c>
      <c r="S9968" t="str">
        <f t="shared" si="311"/>
        <v>0117</v>
      </c>
    </row>
    <row r="9969" spans="1:19">
      <c r="A9969" t="s">
        <v>80968</v>
      </c>
      <c r="B9969" s="31" t="s">
        <v>80969</v>
      </c>
      <c r="C9969" t="s">
        <v>49</v>
      </c>
      <c r="D9969" t="s">
        <v>80970</v>
      </c>
      <c r="E9969" t="s">
        <v>80794</v>
      </c>
      <c r="F9969" t="s">
        <v>80971</v>
      </c>
      <c r="G9969" t="s">
        <v>80972</v>
      </c>
      <c r="H9969" t="s">
        <v>80973</v>
      </c>
      <c r="I9969" t="s">
        <v>5184</v>
      </c>
      <c r="J9969" t="s">
        <v>5408</v>
      </c>
      <c r="K9969" t="s">
        <v>4280</v>
      </c>
      <c r="L9969" t="s">
        <v>375</v>
      </c>
      <c r="M9969" t="s">
        <v>5409</v>
      </c>
      <c r="N9969" t="s">
        <v>4972</v>
      </c>
      <c r="O9969" t="s">
        <v>5410</v>
      </c>
      <c r="P9969" t="s">
        <v>80974</v>
      </c>
      <c r="Q9969" t="s">
        <v>75044</v>
      </c>
      <c r="R9969" t="str">
        <f t="shared" si="310"/>
        <v>昌邑</v>
      </c>
      <c r="S9969" t="str">
        <f t="shared" si="311"/>
        <v>0117</v>
      </c>
    </row>
    <row r="9970" spans="1:19">
      <c r="A9970" t="s">
        <v>80975</v>
      </c>
      <c r="B9970" s="31" t="s">
        <v>80976</v>
      </c>
      <c r="C9970" t="s">
        <v>49</v>
      </c>
      <c r="D9970" t="s">
        <v>80977</v>
      </c>
      <c r="E9970" t="s">
        <v>80819</v>
      </c>
      <c r="F9970" t="s">
        <v>80978</v>
      </c>
      <c r="G9970" t="s">
        <v>80979</v>
      </c>
      <c r="H9970" t="s">
        <v>80980</v>
      </c>
      <c r="I9970" t="s">
        <v>12119</v>
      </c>
      <c r="J9970" t="s">
        <v>4853</v>
      </c>
      <c r="K9970" t="s">
        <v>4854</v>
      </c>
      <c r="L9970" t="s">
        <v>50</v>
      </c>
      <c r="M9970" t="s">
        <v>4855</v>
      </c>
      <c r="N9970" t="s">
        <v>4892</v>
      </c>
      <c r="O9970" t="s">
        <v>4857</v>
      </c>
      <c r="P9970" t="s">
        <v>75044</v>
      </c>
      <c r="Q9970" t="s">
        <v>80981</v>
      </c>
      <c r="R9970" t="str">
        <f t="shared" si="310"/>
        <v>青州</v>
      </c>
      <c r="S9970" t="str">
        <f t="shared" si="311"/>
        <v>0117</v>
      </c>
    </row>
    <row r="9971" spans="1:19">
      <c r="A9971" t="s">
        <v>80982</v>
      </c>
      <c r="B9971" s="31" t="s">
        <v>80983</v>
      </c>
      <c r="C9971" t="s">
        <v>49</v>
      </c>
      <c r="D9971" t="s">
        <v>80984</v>
      </c>
      <c r="E9971" t="s">
        <v>80794</v>
      </c>
      <c r="F9971" t="s">
        <v>80985</v>
      </c>
      <c r="G9971" t="s">
        <v>80986</v>
      </c>
      <c r="H9971" t="s">
        <v>80987</v>
      </c>
      <c r="I9971" t="s">
        <v>4828</v>
      </c>
      <c r="J9971" t="s">
        <v>7114</v>
      </c>
      <c r="K9971" t="s">
        <v>7115</v>
      </c>
      <c r="L9971" t="s">
        <v>105</v>
      </c>
      <c r="M9971" t="s">
        <v>5176</v>
      </c>
      <c r="N9971" t="s">
        <v>4972</v>
      </c>
      <c r="O9971" t="s">
        <v>7116</v>
      </c>
      <c r="P9971" t="s">
        <v>80988</v>
      </c>
      <c r="Q9971" t="s">
        <v>75044</v>
      </c>
      <c r="R9971" t="str">
        <f t="shared" si="310"/>
        <v>寿光</v>
      </c>
      <c r="S9971" t="str">
        <f t="shared" si="311"/>
        <v>0117</v>
      </c>
    </row>
    <row r="9972" spans="1:19">
      <c r="A9972" t="s">
        <v>80989</v>
      </c>
      <c r="B9972" s="31" t="s">
        <v>80990</v>
      </c>
      <c r="C9972" t="s">
        <v>49</v>
      </c>
      <c r="D9972" t="s">
        <v>80991</v>
      </c>
      <c r="E9972" t="s">
        <v>80819</v>
      </c>
      <c r="F9972" t="s">
        <v>80992</v>
      </c>
      <c r="G9972" t="s">
        <v>80993</v>
      </c>
      <c r="H9972" t="s">
        <v>80994</v>
      </c>
      <c r="I9972" t="s">
        <v>12119</v>
      </c>
      <c r="J9972" t="s">
        <v>8081</v>
      </c>
      <c r="K9972" t="s">
        <v>42502</v>
      </c>
      <c r="L9972" t="s">
        <v>105</v>
      </c>
      <c r="M9972" t="s">
        <v>5133</v>
      </c>
      <c r="N9972" t="s">
        <v>5056</v>
      </c>
      <c r="O9972" t="s">
        <v>8083</v>
      </c>
      <c r="P9972" t="s">
        <v>80995</v>
      </c>
      <c r="Q9972" t="s">
        <v>80996</v>
      </c>
      <c r="R9972" t="str">
        <f t="shared" si="310"/>
        <v>寿光</v>
      </c>
      <c r="S9972" t="str">
        <f t="shared" si="311"/>
        <v>0117</v>
      </c>
    </row>
    <row r="9973" spans="1:19">
      <c r="A9973" t="s">
        <v>80997</v>
      </c>
      <c r="B9973" s="31" t="s">
        <v>80998</v>
      </c>
      <c r="C9973" t="s">
        <v>49</v>
      </c>
      <c r="D9973" t="s">
        <v>80999</v>
      </c>
      <c r="E9973" t="s">
        <v>81000</v>
      </c>
      <c r="F9973" t="s">
        <v>81001</v>
      </c>
      <c r="G9973" t="s">
        <v>81002</v>
      </c>
      <c r="H9973" t="s">
        <v>81003</v>
      </c>
      <c r="I9973" t="s">
        <v>4828</v>
      </c>
      <c r="J9973" t="s">
        <v>61115</v>
      </c>
      <c r="K9973" t="s">
        <v>61116</v>
      </c>
      <c r="L9973" t="s">
        <v>95</v>
      </c>
      <c r="M9973" t="s">
        <v>5042</v>
      </c>
      <c r="N9973" t="s">
        <v>11832</v>
      </c>
      <c r="O9973" t="s">
        <v>61117</v>
      </c>
      <c r="P9973" t="s">
        <v>81004</v>
      </c>
      <c r="Q9973" t="s">
        <v>75044</v>
      </c>
      <c r="R9973" t="str">
        <f t="shared" si="310"/>
        <v>安丘</v>
      </c>
      <c r="S9973" t="str">
        <f t="shared" si="311"/>
        <v>0117</v>
      </c>
    </row>
    <row r="9974" spans="1:19">
      <c r="A9974" t="s">
        <v>81005</v>
      </c>
      <c r="B9974" s="31" t="s">
        <v>81006</v>
      </c>
      <c r="C9974" t="s">
        <v>49</v>
      </c>
      <c r="D9974" t="s">
        <v>81007</v>
      </c>
      <c r="E9974" t="s">
        <v>81008</v>
      </c>
      <c r="F9974" t="s">
        <v>81009</v>
      </c>
      <c r="G9974" t="s">
        <v>81010</v>
      </c>
      <c r="H9974" t="s">
        <v>81011</v>
      </c>
      <c r="I9974" t="s">
        <v>4852</v>
      </c>
      <c r="J9974" t="s">
        <v>8268</v>
      </c>
      <c r="K9974" t="s">
        <v>8269</v>
      </c>
      <c r="L9974" t="s">
        <v>123</v>
      </c>
      <c r="M9974" t="s">
        <v>7767</v>
      </c>
      <c r="N9974" t="s">
        <v>5939</v>
      </c>
      <c r="O9974" t="s">
        <v>8270</v>
      </c>
      <c r="P9974" t="s">
        <v>81012</v>
      </c>
      <c r="Q9974" t="s">
        <v>75044</v>
      </c>
      <c r="R9974" t="str">
        <f t="shared" si="310"/>
        <v>诸城</v>
      </c>
      <c r="S9974" t="str">
        <f t="shared" si="311"/>
        <v>0117</v>
      </c>
    </row>
    <row r="9975" spans="1:19">
      <c r="A9975" t="s">
        <v>81013</v>
      </c>
      <c r="B9975" s="31" t="s">
        <v>81014</v>
      </c>
      <c r="C9975" t="s">
        <v>49</v>
      </c>
      <c r="D9975" t="s">
        <v>81015</v>
      </c>
      <c r="E9975" t="s">
        <v>80819</v>
      </c>
      <c r="F9975" t="s">
        <v>81016</v>
      </c>
      <c r="G9975" t="s">
        <v>81017</v>
      </c>
      <c r="H9975" t="s">
        <v>81018</v>
      </c>
      <c r="I9975" t="s">
        <v>12119</v>
      </c>
      <c r="J9975" t="s">
        <v>5743</v>
      </c>
      <c r="K9975" t="s">
        <v>5744</v>
      </c>
      <c r="L9975" t="s">
        <v>375</v>
      </c>
      <c r="M9975" t="s">
        <v>5745</v>
      </c>
      <c r="N9975" t="s">
        <v>4789</v>
      </c>
      <c r="O9975" t="s">
        <v>5746</v>
      </c>
      <c r="P9975" t="s">
        <v>81019</v>
      </c>
      <c r="Q9975" t="s">
        <v>81020</v>
      </c>
      <c r="R9975" t="str">
        <f t="shared" si="310"/>
        <v>昌邑</v>
      </c>
      <c r="S9975" t="str">
        <f t="shared" si="311"/>
        <v>0117</v>
      </c>
    </row>
    <row r="9976" spans="1:19">
      <c r="A9976" t="s">
        <v>81021</v>
      </c>
      <c r="B9976" s="31" t="s">
        <v>81022</v>
      </c>
      <c r="C9976" t="s">
        <v>49</v>
      </c>
      <c r="D9976" t="s">
        <v>81023</v>
      </c>
      <c r="E9976" t="s">
        <v>81024</v>
      </c>
      <c r="F9976" t="s">
        <v>81025</v>
      </c>
      <c r="G9976" t="s">
        <v>81026</v>
      </c>
      <c r="H9976" t="s">
        <v>81027</v>
      </c>
      <c r="I9976" t="s">
        <v>4852</v>
      </c>
      <c r="J9976" t="s">
        <v>11556</v>
      </c>
      <c r="K9976" t="s">
        <v>11557</v>
      </c>
      <c r="L9976" t="s">
        <v>105</v>
      </c>
      <c r="M9976" t="s">
        <v>5769</v>
      </c>
      <c r="N9976" t="s">
        <v>5030</v>
      </c>
      <c r="O9976" t="s">
        <v>11558</v>
      </c>
      <c r="P9976" t="s">
        <v>81028</v>
      </c>
      <c r="Q9976" t="s">
        <v>75044</v>
      </c>
      <c r="R9976" t="str">
        <f t="shared" si="310"/>
        <v>寿光</v>
      </c>
      <c r="S9976" t="str">
        <f t="shared" si="311"/>
        <v>0117</v>
      </c>
    </row>
    <row r="9977" spans="1:19">
      <c r="A9977" t="s">
        <v>81029</v>
      </c>
      <c r="B9977" s="31" t="s">
        <v>81030</v>
      </c>
      <c r="C9977" t="s">
        <v>49</v>
      </c>
      <c r="D9977" t="s">
        <v>81031</v>
      </c>
      <c r="E9977" t="s">
        <v>81032</v>
      </c>
      <c r="F9977" t="s">
        <v>81033</v>
      </c>
      <c r="G9977" t="s">
        <v>81034</v>
      </c>
      <c r="H9977" t="s">
        <v>81035</v>
      </c>
      <c r="I9977" t="s">
        <v>4828</v>
      </c>
      <c r="J9977" t="s">
        <v>6434</v>
      </c>
      <c r="K9977" t="s">
        <v>6435</v>
      </c>
      <c r="L9977" t="s">
        <v>114</v>
      </c>
      <c r="M9977" t="s">
        <v>4831</v>
      </c>
      <c r="N9977" t="s">
        <v>6243</v>
      </c>
      <c r="O9977" t="s">
        <v>6436</v>
      </c>
      <c r="P9977" t="s">
        <v>81036</v>
      </c>
      <c r="Q9977" t="s">
        <v>75044</v>
      </c>
      <c r="R9977" t="str">
        <f t="shared" si="310"/>
        <v>高密</v>
      </c>
      <c r="S9977" t="str">
        <f t="shared" si="311"/>
        <v>0117</v>
      </c>
    </row>
    <row r="9978" spans="1:19">
      <c r="A9978" t="s">
        <v>81037</v>
      </c>
      <c r="B9978" s="31" t="s">
        <v>81038</v>
      </c>
      <c r="C9978" t="s">
        <v>49</v>
      </c>
      <c r="D9978" t="s">
        <v>81039</v>
      </c>
      <c r="E9978" t="s">
        <v>80794</v>
      </c>
      <c r="F9978" t="s">
        <v>81040</v>
      </c>
      <c r="G9978" t="s">
        <v>81041</v>
      </c>
      <c r="H9978" t="s">
        <v>81042</v>
      </c>
      <c r="I9978" t="s">
        <v>4955</v>
      </c>
      <c r="J9978" t="s">
        <v>16742</v>
      </c>
      <c r="K9978" t="s">
        <v>16743</v>
      </c>
      <c r="L9978" t="s">
        <v>77</v>
      </c>
      <c r="M9978" t="s">
        <v>16744</v>
      </c>
      <c r="N9978" t="s">
        <v>4959</v>
      </c>
      <c r="O9978" t="s">
        <v>16745</v>
      </c>
      <c r="P9978" t="s">
        <v>81043</v>
      </c>
      <c r="Q9978" t="s">
        <v>81044</v>
      </c>
      <c r="R9978" t="str">
        <f t="shared" si="310"/>
        <v>临朐</v>
      </c>
      <c r="S9978" t="str">
        <f t="shared" si="311"/>
        <v>0117</v>
      </c>
    </row>
    <row r="9979" spans="1:19">
      <c r="A9979" t="s">
        <v>81045</v>
      </c>
      <c r="B9979" s="31" t="s">
        <v>81046</v>
      </c>
      <c r="C9979" t="s">
        <v>49</v>
      </c>
      <c r="D9979" t="s">
        <v>81047</v>
      </c>
      <c r="E9979" t="s">
        <v>80794</v>
      </c>
      <c r="F9979" t="s">
        <v>81048</v>
      </c>
      <c r="G9979" t="s">
        <v>81049</v>
      </c>
      <c r="H9979" t="s">
        <v>81050</v>
      </c>
      <c r="I9979" t="s">
        <v>4852</v>
      </c>
      <c r="J9979" t="s">
        <v>6150</v>
      </c>
      <c r="K9979" t="s">
        <v>6151</v>
      </c>
      <c r="L9979" t="s">
        <v>95</v>
      </c>
      <c r="M9979" t="s">
        <v>5709</v>
      </c>
      <c r="N9979" t="s">
        <v>4972</v>
      </c>
      <c r="O9979" t="s">
        <v>6153</v>
      </c>
      <c r="P9979" t="s">
        <v>81051</v>
      </c>
      <c r="Q9979" t="s">
        <v>81052</v>
      </c>
      <c r="R9979" t="str">
        <f t="shared" si="310"/>
        <v>安丘</v>
      </c>
      <c r="S9979" t="str">
        <f t="shared" si="311"/>
        <v>0117</v>
      </c>
    </row>
    <row r="9980" spans="1:19">
      <c r="A9980" t="s">
        <v>81053</v>
      </c>
      <c r="B9980" s="31" t="s">
        <v>81054</v>
      </c>
      <c r="C9980" t="s">
        <v>49</v>
      </c>
      <c r="D9980" t="s">
        <v>81055</v>
      </c>
      <c r="E9980" t="s">
        <v>80794</v>
      </c>
      <c r="F9980" t="s">
        <v>81056</v>
      </c>
      <c r="G9980" t="s">
        <v>81057</v>
      </c>
      <c r="H9980" t="s">
        <v>81058</v>
      </c>
      <c r="I9980" t="s">
        <v>4955</v>
      </c>
      <c r="J9980" t="s">
        <v>7418</v>
      </c>
      <c r="K9980" t="s">
        <v>7419</v>
      </c>
      <c r="L9980" t="s">
        <v>60</v>
      </c>
      <c r="M9980" t="s">
        <v>5999</v>
      </c>
      <c r="N9980" t="s">
        <v>5421</v>
      </c>
      <c r="O9980" t="s">
        <v>7420</v>
      </c>
      <c r="P9980" t="s">
        <v>81059</v>
      </c>
      <c r="Q9980" t="s">
        <v>81060</v>
      </c>
      <c r="R9980" t="str">
        <f t="shared" si="310"/>
        <v>奎文</v>
      </c>
      <c r="S9980" t="str">
        <f t="shared" si="311"/>
        <v>0117</v>
      </c>
    </row>
    <row r="9981" spans="1:19">
      <c r="A9981" t="s">
        <v>81061</v>
      </c>
      <c r="B9981" s="31" t="s">
        <v>81062</v>
      </c>
      <c r="C9981" t="s">
        <v>49</v>
      </c>
      <c r="D9981" t="s">
        <v>81063</v>
      </c>
      <c r="E9981" t="s">
        <v>80794</v>
      </c>
      <c r="F9981" t="s">
        <v>81064</v>
      </c>
      <c r="G9981" t="s">
        <v>81065</v>
      </c>
      <c r="H9981" t="s">
        <v>81066</v>
      </c>
      <c r="I9981" t="s">
        <v>5560</v>
      </c>
      <c r="J9981" t="s">
        <v>21941</v>
      </c>
      <c r="K9981" t="s">
        <v>21942</v>
      </c>
      <c r="L9981" t="s">
        <v>60</v>
      </c>
      <c r="M9981" t="s">
        <v>5511</v>
      </c>
      <c r="N9981" t="s">
        <v>4845</v>
      </c>
      <c r="O9981" t="s">
        <v>21943</v>
      </c>
      <c r="P9981" t="s">
        <v>81067</v>
      </c>
      <c r="Q9981" t="s">
        <v>75044</v>
      </c>
      <c r="R9981" t="str">
        <f t="shared" si="310"/>
        <v>奎文</v>
      </c>
      <c r="S9981" t="str">
        <f t="shared" si="311"/>
        <v>0117</v>
      </c>
    </row>
    <row r="9982" spans="1:19">
      <c r="A9982" t="s">
        <v>81068</v>
      </c>
      <c r="B9982" s="31" t="s">
        <v>81069</v>
      </c>
      <c r="C9982" t="s">
        <v>49</v>
      </c>
      <c r="D9982" t="s">
        <v>81070</v>
      </c>
      <c r="E9982" t="s">
        <v>80794</v>
      </c>
      <c r="F9982" t="s">
        <v>81071</v>
      </c>
      <c r="G9982" t="s">
        <v>81072</v>
      </c>
      <c r="H9982" t="s">
        <v>81073</v>
      </c>
      <c r="I9982" t="s">
        <v>5282</v>
      </c>
      <c r="J9982" t="s">
        <v>8545</v>
      </c>
      <c r="K9982" t="s">
        <v>8546</v>
      </c>
      <c r="L9982" t="s">
        <v>60</v>
      </c>
      <c r="M9982" t="s">
        <v>5511</v>
      </c>
      <c r="N9982" t="s">
        <v>4972</v>
      </c>
      <c r="O9982" t="s">
        <v>8547</v>
      </c>
      <c r="P9982" t="s">
        <v>81074</v>
      </c>
      <c r="Q9982" t="s">
        <v>81075</v>
      </c>
      <c r="R9982" t="str">
        <f t="shared" si="310"/>
        <v>奎文</v>
      </c>
      <c r="S9982" t="str">
        <f t="shared" si="311"/>
        <v>0117</v>
      </c>
    </row>
    <row r="9983" spans="1:19">
      <c r="A9983" t="s">
        <v>81076</v>
      </c>
      <c r="B9983" s="31" t="s">
        <v>81077</v>
      </c>
      <c r="C9983" t="s">
        <v>49</v>
      </c>
      <c r="D9983" t="s">
        <v>81078</v>
      </c>
      <c r="E9983" t="s">
        <v>80819</v>
      </c>
      <c r="F9983" t="s">
        <v>81079</v>
      </c>
      <c r="G9983" t="s">
        <v>81080</v>
      </c>
      <c r="H9983" t="s">
        <v>81081</v>
      </c>
      <c r="I9983" t="s">
        <v>12757</v>
      </c>
      <c r="J9983" t="s">
        <v>20173</v>
      </c>
      <c r="K9983" t="s">
        <v>20174</v>
      </c>
      <c r="L9983" t="s">
        <v>105</v>
      </c>
      <c r="M9983" t="s">
        <v>5133</v>
      </c>
      <c r="N9983" t="s">
        <v>5451</v>
      </c>
      <c r="O9983" t="s">
        <v>20175</v>
      </c>
      <c r="P9983" t="s">
        <v>81082</v>
      </c>
      <c r="Q9983" t="s">
        <v>81083</v>
      </c>
      <c r="R9983" t="str">
        <f t="shared" si="310"/>
        <v>寿光</v>
      </c>
      <c r="S9983" t="str">
        <f t="shared" si="311"/>
        <v>0117</v>
      </c>
    </row>
    <row r="9984" spans="1:19">
      <c r="A9984" t="s">
        <v>81084</v>
      </c>
      <c r="B9984" s="31" t="s">
        <v>81085</v>
      </c>
      <c r="C9984" t="s">
        <v>49</v>
      </c>
      <c r="D9984" t="s">
        <v>81086</v>
      </c>
      <c r="E9984" t="s">
        <v>80794</v>
      </c>
      <c r="F9984" t="s">
        <v>81087</v>
      </c>
      <c r="G9984" t="s">
        <v>81088</v>
      </c>
      <c r="H9984" t="s">
        <v>81089</v>
      </c>
      <c r="I9984" t="s">
        <v>4841</v>
      </c>
      <c r="J9984" t="s">
        <v>6611</v>
      </c>
      <c r="K9984" t="s">
        <v>6612</v>
      </c>
      <c r="L9984" t="s">
        <v>86</v>
      </c>
      <c r="M9984" t="s">
        <v>5099</v>
      </c>
      <c r="N9984" t="s">
        <v>4972</v>
      </c>
      <c r="O9984" t="s">
        <v>6613</v>
      </c>
      <c r="P9984" t="s">
        <v>81090</v>
      </c>
      <c r="Q9984" t="s">
        <v>81091</v>
      </c>
      <c r="R9984" t="str">
        <f t="shared" si="310"/>
        <v>坊子</v>
      </c>
      <c r="S9984" t="str">
        <f t="shared" si="311"/>
        <v>0117</v>
      </c>
    </row>
    <row r="9985" spans="1:19">
      <c r="A9985" t="s">
        <v>81092</v>
      </c>
      <c r="B9985" s="31" t="s">
        <v>81093</v>
      </c>
      <c r="C9985" t="s">
        <v>49</v>
      </c>
      <c r="D9985" t="s">
        <v>81094</v>
      </c>
      <c r="E9985" t="s">
        <v>80794</v>
      </c>
      <c r="F9985" t="s">
        <v>81095</v>
      </c>
      <c r="G9985" t="s">
        <v>81096</v>
      </c>
      <c r="H9985" t="s">
        <v>81097</v>
      </c>
      <c r="I9985" t="s">
        <v>4813</v>
      </c>
      <c r="J9985" t="s">
        <v>5109</v>
      </c>
      <c r="K9985" t="s">
        <v>5110</v>
      </c>
      <c r="L9985" t="s">
        <v>50</v>
      </c>
      <c r="M9985" t="s">
        <v>5111</v>
      </c>
      <c r="N9985" t="s">
        <v>5699</v>
      </c>
      <c r="O9985" t="s">
        <v>5113</v>
      </c>
      <c r="P9985" t="s">
        <v>81098</v>
      </c>
      <c r="Q9985" t="s">
        <v>81099</v>
      </c>
      <c r="R9985" t="str">
        <f t="shared" ref="R9985:R10048" si="312">IF(OR(LEFT(L9985,2)="高新"),"奎文",IF(LEFT(L9985,2)="峡山","坊子",IF(LEFT(L9985,2)="滨海","寒亭",LEFT(L9985,2))))</f>
        <v>青州</v>
      </c>
      <c r="S9985" t="str">
        <f t="shared" ref="S9985:S10048" si="313">TEXT(B9985,"mmdd")</f>
        <v>0117</v>
      </c>
    </row>
    <row r="9986" spans="1:19">
      <c r="A9986" t="s">
        <v>81100</v>
      </c>
      <c r="B9986" s="31" t="s">
        <v>81101</v>
      </c>
      <c r="C9986" t="s">
        <v>49</v>
      </c>
      <c r="D9986" t="s">
        <v>81102</v>
      </c>
      <c r="E9986" t="s">
        <v>80794</v>
      </c>
      <c r="F9986" t="s">
        <v>81103</v>
      </c>
      <c r="G9986" t="s">
        <v>81104</v>
      </c>
      <c r="H9986" t="s">
        <v>81105</v>
      </c>
      <c r="I9986" t="s">
        <v>4852</v>
      </c>
      <c r="J9986" t="s">
        <v>7717</v>
      </c>
      <c r="K9986" t="s">
        <v>7718</v>
      </c>
      <c r="L9986" t="s">
        <v>123</v>
      </c>
      <c r="M9986" t="s">
        <v>5825</v>
      </c>
      <c r="N9986" t="s">
        <v>4845</v>
      </c>
      <c r="O9986" t="s">
        <v>7719</v>
      </c>
      <c r="P9986" t="s">
        <v>81106</v>
      </c>
      <c r="Q9986" t="s">
        <v>81107</v>
      </c>
      <c r="R9986" t="str">
        <f t="shared" si="312"/>
        <v>诸城</v>
      </c>
      <c r="S9986" t="str">
        <f t="shared" si="313"/>
        <v>0117</v>
      </c>
    </row>
    <row r="9987" spans="1:19">
      <c r="A9987" t="s">
        <v>81108</v>
      </c>
      <c r="B9987" s="31" t="s">
        <v>81109</v>
      </c>
      <c r="C9987" t="s">
        <v>49</v>
      </c>
      <c r="D9987" t="s">
        <v>81110</v>
      </c>
      <c r="E9987" t="s">
        <v>80794</v>
      </c>
      <c r="F9987" t="s">
        <v>81111</v>
      </c>
      <c r="G9987" t="s">
        <v>81112</v>
      </c>
      <c r="H9987" t="s">
        <v>81113</v>
      </c>
      <c r="I9987" t="s">
        <v>10388</v>
      </c>
      <c r="J9987" t="s">
        <v>7278</v>
      </c>
      <c r="K9987" t="s">
        <v>7279</v>
      </c>
      <c r="L9987" t="s">
        <v>105</v>
      </c>
      <c r="M9987" t="s">
        <v>5089</v>
      </c>
      <c r="N9987" t="s">
        <v>81114</v>
      </c>
      <c r="O9987" t="s">
        <v>7280</v>
      </c>
      <c r="P9987" t="s">
        <v>81115</v>
      </c>
      <c r="Q9987" t="s">
        <v>81116</v>
      </c>
      <c r="R9987" t="str">
        <f t="shared" si="312"/>
        <v>寿光</v>
      </c>
      <c r="S9987" t="str">
        <f t="shared" si="313"/>
        <v>0117</v>
      </c>
    </row>
    <row r="9988" spans="1:19">
      <c r="A9988" t="s">
        <v>81117</v>
      </c>
      <c r="B9988" s="31" t="s">
        <v>81118</v>
      </c>
      <c r="C9988" t="s">
        <v>49</v>
      </c>
      <c r="D9988" t="s">
        <v>81119</v>
      </c>
      <c r="E9988" t="s">
        <v>80794</v>
      </c>
      <c r="F9988" t="s">
        <v>81120</v>
      </c>
      <c r="G9988" t="s">
        <v>81121</v>
      </c>
      <c r="H9988" t="s">
        <v>81122</v>
      </c>
      <c r="I9988" t="s">
        <v>4841</v>
      </c>
      <c r="J9988" t="s">
        <v>17246</v>
      </c>
      <c r="K9988" t="s">
        <v>17247</v>
      </c>
      <c r="L9988" t="s">
        <v>114</v>
      </c>
      <c r="M9988" t="s">
        <v>9901</v>
      </c>
      <c r="N9988" t="s">
        <v>4933</v>
      </c>
      <c r="O9988" t="s">
        <v>17248</v>
      </c>
      <c r="P9988" t="s">
        <v>81123</v>
      </c>
      <c r="Q9988" t="s">
        <v>75044</v>
      </c>
      <c r="R9988" t="str">
        <f t="shared" si="312"/>
        <v>高密</v>
      </c>
      <c r="S9988" t="str">
        <f t="shared" si="313"/>
        <v>0117</v>
      </c>
    </row>
    <row r="9989" spans="1:19">
      <c r="A9989" t="s">
        <v>81124</v>
      </c>
      <c r="B9989" s="31" t="s">
        <v>81125</v>
      </c>
      <c r="C9989" t="s">
        <v>49</v>
      </c>
      <c r="D9989" t="s">
        <v>81126</v>
      </c>
      <c r="E9989" t="s">
        <v>80794</v>
      </c>
      <c r="F9989" t="s">
        <v>81127</v>
      </c>
      <c r="G9989" t="s">
        <v>81128</v>
      </c>
      <c r="H9989" t="s">
        <v>81129</v>
      </c>
      <c r="I9989" t="s">
        <v>4955</v>
      </c>
      <c r="J9989" t="s">
        <v>12012</v>
      </c>
      <c r="K9989" t="s">
        <v>5341</v>
      </c>
      <c r="L9989" t="s">
        <v>1136</v>
      </c>
      <c r="M9989" t="s">
        <v>5330</v>
      </c>
      <c r="N9989" t="s">
        <v>5960</v>
      </c>
      <c r="O9989" t="s">
        <v>12014</v>
      </c>
      <c r="P9989" t="s">
        <v>81130</v>
      </c>
      <c r="Q9989" t="s">
        <v>81131</v>
      </c>
      <c r="R9989" t="str">
        <f t="shared" si="312"/>
        <v>昌乐</v>
      </c>
      <c r="S9989" t="str">
        <f t="shared" si="313"/>
        <v>0117</v>
      </c>
    </row>
    <row r="9990" spans="1:19">
      <c r="A9990" t="s">
        <v>81132</v>
      </c>
      <c r="B9990" s="31" t="s">
        <v>81133</v>
      </c>
      <c r="C9990" t="s">
        <v>49</v>
      </c>
      <c r="D9990" t="s">
        <v>81134</v>
      </c>
      <c r="E9990" t="s">
        <v>80794</v>
      </c>
      <c r="F9990" t="s">
        <v>81135</v>
      </c>
      <c r="G9990" t="s">
        <v>81136</v>
      </c>
      <c r="H9990" t="s">
        <v>81137</v>
      </c>
      <c r="I9990" t="s">
        <v>4852</v>
      </c>
      <c r="J9990" t="s">
        <v>7888</v>
      </c>
      <c r="K9990" t="s">
        <v>7889</v>
      </c>
      <c r="L9990" t="s">
        <v>50</v>
      </c>
      <c r="M9990" t="s">
        <v>5016</v>
      </c>
      <c r="N9990" t="s">
        <v>4881</v>
      </c>
      <c r="O9990" t="s">
        <v>7891</v>
      </c>
      <c r="P9990" t="s">
        <v>81138</v>
      </c>
      <c r="Q9990" t="s">
        <v>81139</v>
      </c>
      <c r="R9990" t="str">
        <f t="shared" si="312"/>
        <v>青州</v>
      </c>
      <c r="S9990" t="str">
        <f t="shared" si="313"/>
        <v>0117</v>
      </c>
    </row>
    <row r="9991" spans="1:19">
      <c r="A9991" t="s">
        <v>81140</v>
      </c>
      <c r="B9991" s="31" t="s">
        <v>81141</v>
      </c>
      <c r="C9991" t="s">
        <v>49</v>
      </c>
      <c r="D9991" t="s">
        <v>81142</v>
      </c>
      <c r="E9991" t="s">
        <v>80794</v>
      </c>
      <c r="F9991" t="s">
        <v>81143</v>
      </c>
      <c r="G9991" t="s">
        <v>81144</v>
      </c>
      <c r="H9991" t="s">
        <v>81145</v>
      </c>
      <c r="I9991" t="s">
        <v>5835</v>
      </c>
      <c r="J9991" t="s">
        <v>8943</v>
      </c>
      <c r="K9991" t="s">
        <v>8944</v>
      </c>
      <c r="L9991" t="s">
        <v>1136</v>
      </c>
      <c r="M9991" t="s">
        <v>8945</v>
      </c>
      <c r="N9991" t="s">
        <v>4881</v>
      </c>
      <c r="O9991" t="s">
        <v>8946</v>
      </c>
      <c r="P9991" t="s">
        <v>81146</v>
      </c>
      <c r="Q9991" t="s">
        <v>81147</v>
      </c>
      <c r="R9991" t="str">
        <f t="shared" si="312"/>
        <v>昌乐</v>
      </c>
      <c r="S9991" t="str">
        <f t="shared" si="313"/>
        <v>0117</v>
      </c>
    </row>
    <row r="9992" spans="1:19">
      <c r="A9992" t="s">
        <v>81148</v>
      </c>
      <c r="B9992" s="31" t="s">
        <v>81149</v>
      </c>
      <c r="C9992" t="s">
        <v>49</v>
      </c>
      <c r="D9992" t="s">
        <v>81150</v>
      </c>
      <c r="E9992" t="s">
        <v>80794</v>
      </c>
      <c r="F9992" t="s">
        <v>81151</v>
      </c>
      <c r="G9992" t="s">
        <v>81152</v>
      </c>
      <c r="H9992" t="s">
        <v>81153</v>
      </c>
      <c r="I9992" t="s">
        <v>4785</v>
      </c>
      <c r="J9992" t="s">
        <v>6423</v>
      </c>
      <c r="K9992" t="s">
        <v>6424</v>
      </c>
      <c r="L9992" t="s">
        <v>60</v>
      </c>
      <c r="M9992" t="s">
        <v>5511</v>
      </c>
      <c r="N9992" t="s">
        <v>5056</v>
      </c>
      <c r="O9992" t="s">
        <v>6425</v>
      </c>
      <c r="P9992" t="s">
        <v>81154</v>
      </c>
      <c r="Q9992" t="s">
        <v>75044</v>
      </c>
      <c r="R9992" t="str">
        <f t="shared" si="312"/>
        <v>奎文</v>
      </c>
      <c r="S9992" t="str">
        <f t="shared" si="313"/>
        <v>0117</v>
      </c>
    </row>
    <row r="9993" spans="1:19">
      <c r="A9993" t="s">
        <v>81155</v>
      </c>
      <c r="B9993" s="31" t="s">
        <v>81156</v>
      </c>
      <c r="C9993" t="s">
        <v>49</v>
      </c>
      <c r="D9993" t="s">
        <v>81157</v>
      </c>
      <c r="E9993" t="s">
        <v>81158</v>
      </c>
      <c r="F9993" t="s">
        <v>81159</v>
      </c>
      <c r="G9993" t="s">
        <v>81160</v>
      </c>
      <c r="H9993" t="s">
        <v>81161</v>
      </c>
      <c r="I9993" t="s">
        <v>4828</v>
      </c>
      <c r="J9993" t="s">
        <v>71240</v>
      </c>
      <c r="K9993" t="s">
        <v>71241</v>
      </c>
      <c r="L9993" t="s">
        <v>60</v>
      </c>
      <c r="M9993" t="s">
        <v>4774</v>
      </c>
      <c r="N9993" t="s">
        <v>5056</v>
      </c>
      <c r="O9993" t="s">
        <v>71242</v>
      </c>
      <c r="P9993" t="s">
        <v>81162</v>
      </c>
      <c r="Q9993" t="s">
        <v>75044</v>
      </c>
      <c r="R9993" t="str">
        <f t="shared" si="312"/>
        <v>奎文</v>
      </c>
      <c r="S9993" t="str">
        <f t="shared" si="313"/>
        <v>0117</v>
      </c>
    </row>
    <row r="9994" spans="1:19">
      <c r="A9994" t="s">
        <v>81163</v>
      </c>
      <c r="B9994" s="31" t="s">
        <v>81164</v>
      </c>
      <c r="C9994" t="s">
        <v>49</v>
      </c>
      <c r="D9994" t="s">
        <v>81165</v>
      </c>
      <c r="E9994" t="s">
        <v>81166</v>
      </c>
      <c r="F9994" t="s">
        <v>81167</v>
      </c>
      <c r="G9994" t="s">
        <v>81168</v>
      </c>
      <c r="H9994" t="s">
        <v>81169</v>
      </c>
      <c r="I9994" t="s">
        <v>4785</v>
      </c>
      <c r="J9994" t="s">
        <v>5462</v>
      </c>
      <c r="K9994" t="s">
        <v>5463</v>
      </c>
      <c r="L9994" t="s">
        <v>95</v>
      </c>
      <c r="M9994" t="s">
        <v>4844</v>
      </c>
      <c r="N9994" t="s">
        <v>4789</v>
      </c>
      <c r="O9994" t="s">
        <v>5464</v>
      </c>
      <c r="P9994" t="s">
        <v>81146</v>
      </c>
      <c r="Q9994" t="s">
        <v>81170</v>
      </c>
      <c r="R9994" t="str">
        <f t="shared" si="312"/>
        <v>安丘</v>
      </c>
      <c r="S9994" t="str">
        <f t="shared" si="313"/>
        <v>0117</v>
      </c>
    </row>
    <row r="9995" spans="1:19">
      <c r="A9995" t="s">
        <v>81171</v>
      </c>
      <c r="B9995" s="31" t="s">
        <v>81172</v>
      </c>
      <c r="C9995" t="s">
        <v>49</v>
      </c>
      <c r="D9995" t="s">
        <v>81173</v>
      </c>
      <c r="E9995" t="s">
        <v>75469</v>
      </c>
      <c r="F9995" t="s">
        <v>81174</v>
      </c>
      <c r="G9995" t="s">
        <v>81175</v>
      </c>
      <c r="H9995" t="s">
        <v>81176</v>
      </c>
      <c r="I9995" t="s">
        <v>5052</v>
      </c>
      <c r="J9995" t="s">
        <v>6053</v>
      </c>
      <c r="K9995" t="s">
        <v>6054</v>
      </c>
      <c r="L9995" t="s">
        <v>105</v>
      </c>
      <c r="M9995" t="s">
        <v>6055</v>
      </c>
      <c r="N9995" t="s">
        <v>8593</v>
      </c>
      <c r="O9995" t="s">
        <v>6056</v>
      </c>
      <c r="P9995" t="s">
        <v>81177</v>
      </c>
      <c r="Q9995" t="s">
        <v>72705</v>
      </c>
      <c r="R9995" t="str">
        <f t="shared" si="312"/>
        <v>寿光</v>
      </c>
      <c r="S9995" t="str">
        <f t="shared" si="313"/>
        <v>0117</v>
      </c>
    </row>
    <row r="9996" spans="1:19">
      <c r="A9996" t="s">
        <v>81178</v>
      </c>
      <c r="B9996" s="31" t="s">
        <v>81179</v>
      </c>
      <c r="C9996" t="s">
        <v>49</v>
      </c>
      <c r="D9996" t="s">
        <v>81180</v>
      </c>
      <c r="E9996" t="s">
        <v>81181</v>
      </c>
      <c r="F9996" t="s">
        <v>81182</v>
      </c>
      <c r="G9996" t="s">
        <v>81183</v>
      </c>
      <c r="H9996" t="s">
        <v>81184</v>
      </c>
      <c r="I9996" t="s">
        <v>4852</v>
      </c>
      <c r="J9996" t="s">
        <v>12419</v>
      </c>
      <c r="K9996" t="s">
        <v>12420</v>
      </c>
      <c r="L9996" t="s">
        <v>77</v>
      </c>
      <c r="M9996" t="s">
        <v>5733</v>
      </c>
      <c r="N9996" t="s">
        <v>5030</v>
      </c>
      <c r="O9996" t="s">
        <v>12421</v>
      </c>
      <c r="P9996" t="s">
        <v>81185</v>
      </c>
      <c r="Q9996" t="s">
        <v>75044</v>
      </c>
      <c r="R9996" t="str">
        <f t="shared" si="312"/>
        <v>临朐</v>
      </c>
      <c r="S9996" t="str">
        <f t="shared" si="313"/>
        <v>0117</v>
      </c>
    </row>
    <row r="9997" spans="1:19">
      <c r="A9997" t="s">
        <v>81186</v>
      </c>
      <c r="B9997" s="31" t="s">
        <v>81187</v>
      </c>
      <c r="C9997" t="s">
        <v>49</v>
      </c>
      <c r="D9997" t="s">
        <v>81188</v>
      </c>
      <c r="E9997" t="s">
        <v>80819</v>
      </c>
      <c r="F9997" t="s">
        <v>81189</v>
      </c>
      <c r="G9997" t="s">
        <v>81190</v>
      </c>
      <c r="H9997" t="s">
        <v>81191</v>
      </c>
      <c r="I9997" t="s">
        <v>12119</v>
      </c>
      <c r="J9997" t="s">
        <v>11811</v>
      </c>
      <c r="K9997" t="s">
        <v>11812</v>
      </c>
      <c r="L9997" t="s">
        <v>50</v>
      </c>
      <c r="M9997" t="s">
        <v>4855</v>
      </c>
      <c r="N9997" t="s">
        <v>5487</v>
      </c>
      <c r="O9997" t="s">
        <v>11813</v>
      </c>
      <c r="P9997" t="s">
        <v>81192</v>
      </c>
      <c r="Q9997" t="s">
        <v>75044</v>
      </c>
      <c r="R9997" t="str">
        <f t="shared" si="312"/>
        <v>青州</v>
      </c>
      <c r="S9997" t="str">
        <f t="shared" si="313"/>
        <v>0117</v>
      </c>
    </row>
    <row r="9998" spans="1:19">
      <c r="A9998" t="s">
        <v>81193</v>
      </c>
      <c r="B9998" s="31" t="s">
        <v>81194</v>
      </c>
      <c r="C9998" t="s">
        <v>49</v>
      </c>
      <c r="D9998" t="s">
        <v>81195</v>
      </c>
      <c r="E9998" t="s">
        <v>81196</v>
      </c>
      <c r="F9998" t="s">
        <v>81197</v>
      </c>
      <c r="G9998" t="s">
        <v>81198</v>
      </c>
      <c r="H9998" t="s">
        <v>81199</v>
      </c>
      <c r="I9998" t="s">
        <v>4771</v>
      </c>
      <c r="J9998" t="s">
        <v>12437</v>
      </c>
      <c r="K9998" t="s">
        <v>12438</v>
      </c>
      <c r="L9998" t="s">
        <v>105</v>
      </c>
      <c r="M9998" t="s">
        <v>5029</v>
      </c>
      <c r="N9998" t="s">
        <v>4892</v>
      </c>
      <c r="O9998" t="s">
        <v>12439</v>
      </c>
      <c r="P9998" t="s">
        <v>81200</v>
      </c>
      <c r="Q9998" t="s">
        <v>75044</v>
      </c>
      <c r="R9998" t="str">
        <f t="shared" si="312"/>
        <v>寿光</v>
      </c>
      <c r="S9998" t="str">
        <f t="shared" si="313"/>
        <v>0117</v>
      </c>
    </row>
    <row r="9999" spans="1:19">
      <c r="A9999" t="s">
        <v>81201</v>
      </c>
      <c r="B9999" s="31" t="s">
        <v>81202</v>
      </c>
      <c r="C9999" t="s">
        <v>49</v>
      </c>
      <c r="D9999" t="s">
        <v>81203</v>
      </c>
      <c r="E9999" t="s">
        <v>81204</v>
      </c>
      <c r="F9999" t="s">
        <v>81205</v>
      </c>
      <c r="G9999" t="s">
        <v>81206</v>
      </c>
      <c r="H9999" t="s">
        <v>81207</v>
      </c>
      <c r="I9999" t="s">
        <v>12119</v>
      </c>
      <c r="J9999" t="s">
        <v>5067</v>
      </c>
      <c r="K9999" t="s">
        <v>5068</v>
      </c>
      <c r="L9999" t="s">
        <v>123</v>
      </c>
      <c r="M9999" t="s">
        <v>4932</v>
      </c>
      <c r="N9999" t="s">
        <v>8593</v>
      </c>
      <c r="O9999" t="s">
        <v>5070</v>
      </c>
      <c r="P9999" t="s">
        <v>81208</v>
      </c>
      <c r="Q9999" t="s">
        <v>75044</v>
      </c>
      <c r="R9999" t="str">
        <f t="shared" si="312"/>
        <v>诸城</v>
      </c>
      <c r="S9999" t="str">
        <f t="shared" si="313"/>
        <v>0117</v>
      </c>
    </row>
    <row r="10000" spans="1:19">
      <c r="A10000" t="s">
        <v>81209</v>
      </c>
      <c r="B10000" s="31" t="s">
        <v>81210</v>
      </c>
      <c r="C10000" t="s">
        <v>49</v>
      </c>
      <c r="D10000" t="s">
        <v>81211</v>
      </c>
      <c r="E10000" t="s">
        <v>80794</v>
      </c>
      <c r="F10000" t="s">
        <v>81212</v>
      </c>
      <c r="G10000" t="s">
        <v>81213</v>
      </c>
      <c r="H10000" t="s">
        <v>80924</v>
      </c>
      <c r="I10000" t="s">
        <v>4852</v>
      </c>
      <c r="J10000" t="s">
        <v>11180</v>
      </c>
      <c r="K10000" t="s">
        <v>11181</v>
      </c>
      <c r="L10000" t="s">
        <v>86</v>
      </c>
      <c r="M10000" t="s">
        <v>5099</v>
      </c>
      <c r="N10000" t="s">
        <v>4789</v>
      </c>
      <c r="O10000" t="s">
        <v>11182</v>
      </c>
      <c r="P10000" t="s">
        <v>81214</v>
      </c>
      <c r="Q10000" t="s">
        <v>81215</v>
      </c>
      <c r="R10000" t="str">
        <f t="shared" si="312"/>
        <v>坊子</v>
      </c>
      <c r="S10000" t="str">
        <f t="shared" si="313"/>
        <v>0117</v>
      </c>
    </row>
    <row r="10001" spans="1:19">
      <c r="A10001" t="s">
        <v>81216</v>
      </c>
      <c r="B10001" s="31" t="s">
        <v>81217</v>
      </c>
      <c r="C10001" t="s">
        <v>49</v>
      </c>
      <c r="D10001" t="s">
        <v>81218</v>
      </c>
      <c r="E10001" t="s">
        <v>80794</v>
      </c>
      <c r="F10001" t="s">
        <v>81219</v>
      </c>
      <c r="G10001" t="s">
        <v>81220</v>
      </c>
      <c r="H10001" t="s">
        <v>81221</v>
      </c>
      <c r="I10001" t="s">
        <v>5052</v>
      </c>
      <c r="J10001" t="s">
        <v>9807</v>
      </c>
      <c r="K10001" t="s">
        <v>10782</v>
      </c>
      <c r="L10001" t="s">
        <v>105</v>
      </c>
      <c r="M10001" t="s">
        <v>6055</v>
      </c>
      <c r="N10001" t="s">
        <v>4919</v>
      </c>
      <c r="O10001" t="s">
        <v>10783</v>
      </c>
      <c r="P10001" t="s">
        <v>81222</v>
      </c>
      <c r="Q10001" t="s">
        <v>75044</v>
      </c>
      <c r="R10001" t="str">
        <f t="shared" si="312"/>
        <v>寿光</v>
      </c>
      <c r="S10001" t="str">
        <f t="shared" si="313"/>
        <v>0117</v>
      </c>
    </row>
    <row r="10002" spans="1:19">
      <c r="A10002" t="s">
        <v>81223</v>
      </c>
      <c r="B10002" s="31" t="s">
        <v>81224</v>
      </c>
      <c r="C10002" t="s">
        <v>49</v>
      </c>
      <c r="D10002" t="s">
        <v>81225</v>
      </c>
      <c r="E10002" t="s">
        <v>75930</v>
      </c>
      <c r="F10002" t="s">
        <v>81226</v>
      </c>
      <c r="G10002" t="s">
        <v>81227</v>
      </c>
      <c r="H10002" t="s">
        <v>81228</v>
      </c>
      <c r="I10002" t="s">
        <v>5184</v>
      </c>
      <c r="J10002" t="s">
        <v>61115</v>
      </c>
      <c r="K10002" t="s">
        <v>61116</v>
      </c>
      <c r="L10002" t="s">
        <v>95</v>
      </c>
      <c r="M10002" t="s">
        <v>5042</v>
      </c>
      <c r="N10002" t="s">
        <v>62119</v>
      </c>
      <c r="O10002" t="s">
        <v>61117</v>
      </c>
      <c r="P10002" t="s">
        <v>81229</v>
      </c>
      <c r="Q10002" t="s">
        <v>75044</v>
      </c>
      <c r="R10002" t="str">
        <f t="shared" si="312"/>
        <v>安丘</v>
      </c>
      <c r="S10002" t="str">
        <f t="shared" si="313"/>
        <v>0117</v>
      </c>
    </row>
    <row r="10003" spans="1:19">
      <c r="A10003" t="s">
        <v>81230</v>
      </c>
      <c r="B10003" s="31" t="s">
        <v>81231</v>
      </c>
      <c r="C10003" t="s">
        <v>49</v>
      </c>
      <c r="D10003" t="s">
        <v>81232</v>
      </c>
      <c r="E10003" t="s">
        <v>80794</v>
      </c>
      <c r="F10003" t="s">
        <v>77612</v>
      </c>
      <c r="G10003" t="s">
        <v>77613</v>
      </c>
      <c r="H10003" t="s">
        <v>81233</v>
      </c>
      <c r="I10003" t="s">
        <v>4852</v>
      </c>
      <c r="J10003" t="s">
        <v>6423</v>
      </c>
      <c r="K10003" t="s">
        <v>6424</v>
      </c>
      <c r="L10003" t="s">
        <v>60</v>
      </c>
      <c r="M10003" t="s">
        <v>5511</v>
      </c>
      <c r="N10003" t="s">
        <v>5056</v>
      </c>
      <c r="O10003" t="s">
        <v>6425</v>
      </c>
      <c r="P10003" t="s">
        <v>75044</v>
      </c>
      <c r="Q10003" t="s">
        <v>75044</v>
      </c>
      <c r="R10003" t="str">
        <f t="shared" si="312"/>
        <v>奎文</v>
      </c>
      <c r="S10003" t="str">
        <f t="shared" si="313"/>
        <v>0117</v>
      </c>
    </row>
    <row r="10004" spans="1:19">
      <c r="A10004" t="s">
        <v>81234</v>
      </c>
      <c r="B10004" s="31" t="s">
        <v>81235</v>
      </c>
      <c r="C10004" t="s">
        <v>49</v>
      </c>
      <c r="D10004" t="s">
        <v>81236</v>
      </c>
      <c r="E10004" t="s">
        <v>77304</v>
      </c>
      <c r="F10004" t="s">
        <v>81237</v>
      </c>
      <c r="G10004" t="s">
        <v>81238</v>
      </c>
      <c r="H10004" t="s">
        <v>81239</v>
      </c>
      <c r="I10004" t="s">
        <v>5184</v>
      </c>
      <c r="J10004" t="s">
        <v>5027</v>
      </c>
      <c r="K10004" t="s">
        <v>5028</v>
      </c>
      <c r="L10004" t="s">
        <v>105</v>
      </c>
      <c r="M10004" t="s">
        <v>5029</v>
      </c>
      <c r="N10004" t="s">
        <v>4972</v>
      </c>
      <c r="O10004" t="s">
        <v>5031</v>
      </c>
      <c r="P10004" t="s">
        <v>81240</v>
      </c>
      <c r="Q10004" t="s">
        <v>75044</v>
      </c>
      <c r="R10004" t="str">
        <f t="shared" si="312"/>
        <v>寿光</v>
      </c>
      <c r="S10004" t="str">
        <f t="shared" si="313"/>
        <v>0117</v>
      </c>
    </row>
    <row r="10005" spans="1:19">
      <c r="A10005" t="s">
        <v>81241</v>
      </c>
      <c r="B10005" s="31" t="s">
        <v>81242</v>
      </c>
      <c r="C10005" t="s">
        <v>49</v>
      </c>
      <c r="D10005" t="s">
        <v>81243</v>
      </c>
      <c r="E10005" t="s">
        <v>80794</v>
      </c>
      <c r="F10005" t="s">
        <v>81244</v>
      </c>
      <c r="G10005" t="s">
        <v>81245</v>
      </c>
      <c r="H10005" t="s">
        <v>81246</v>
      </c>
      <c r="I10005" t="s">
        <v>4785</v>
      </c>
      <c r="J10005" t="s">
        <v>12559</v>
      </c>
      <c r="K10005" t="s">
        <v>12560</v>
      </c>
      <c r="L10005" t="s">
        <v>50</v>
      </c>
      <c r="M10005" t="s">
        <v>5721</v>
      </c>
      <c r="N10005" t="s">
        <v>6184</v>
      </c>
      <c r="O10005" t="s">
        <v>12561</v>
      </c>
      <c r="P10005" t="s">
        <v>81247</v>
      </c>
      <c r="Q10005" t="s">
        <v>75044</v>
      </c>
      <c r="R10005" t="str">
        <f t="shared" si="312"/>
        <v>青州</v>
      </c>
      <c r="S10005" t="str">
        <f t="shared" si="313"/>
        <v>0117</v>
      </c>
    </row>
    <row r="10006" spans="1:19">
      <c r="A10006" t="s">
        <v>81248</v>
      </c>
      <c r="B10006" s="31" t="s">
        <v>81249</v>
      </c>
      <c r="C10006" t="s">
        <v>49</v>
      </c>
      <c r="D10006" t="s">
        <v>81250</v>
      </c>
      <c r="E10006" t="s">
        <v>75930</v>
      </c>
      <c r="F10006" t="s">
        <v>81251</v>
      </c>
      <c r="G10006" t="s">
        <v>81252</v>
      </c>
      <c r="H10006" t="s">
        <v>81253</v>
      </c>
      <c r="I10006" t="s">
        <v>4852</v>
      </c>
      <c r="J10006" t="s">
        <v>5937</v>
      </c>
      <c r="K10006" t="s">
        <v>5938</v>
      </c>
      <c r="L10006" t="s">
        <v>86</v>
      </c>
      <c r="M10006" t="s">
        <v>5099</v>
      </c>
      <c r="N10006" t="s">
        <v>5030</v>
      </c>
      <c r="O10006" t="s">
        <v>5940</v>
      </c>
      <c r="P10006" t="s">
        <v>81254</v>
      </c>
      <c r="Q10006" t="s">
        <v>81255</v>
      </c>
      <c r="R10006" t="str">
        <f t="shared" si="312"/>
        <v>坊子</v>
      </c>
      <c r="S10006" t="str">
        <f t="shared" si="313"/>
        <v>0117</v>
      </c>
    </row>
    <row r="10007" spans="1:19">
      <c r="A10007" t="s">
        <v>81256</v>
      </c>
      <c r="B10007" s="31" t="s">
        <v>81257</v>
      </c>
      <c r="C10007" t="s">
        <v>49</v>
      </c>
      <c r="D10007" t="s">
        <v>81258</v>
      </c>
      <c r="E10007" t="s">
        <v>75930</v>
      </c>
      <c r="F10007" t="s">
        <v>81259</v>
      </c>
      <c r="G10007" t="s">
        <v>81260</v>
      </c>
      <c r="H10007" t="s">
        <v>81261</v>
      </c>
      <c r="I10007" t="s">
        <v>4785</v>
      </c>
      <c r="J10007" t="s">
        <v>61115</v>
      </c>
      <c r="K10007" t="s">
        <v>61116</v>
      </c>
      <c r="L10007" t="s">
        <v>95</v>
      </c>
      <c r="M10007" t="s">
        <v>5042</v>
      </c>
      <c r="N10007" t="s">
        <v>6243</v>
      </c>
      <c r="O10007" t="s">
        <v>61117</v>
      </c>
      <c r="P10007" t="s">
        <v>81262</v>
      </c>
      <c r="Q10007" t="s">
        <v>75044</v>
      </c>
      <c r="R10007" t="str">
        <f t="shared" si="312"/>
        <v>安丘</v>
      </c>
      <c r="S10007" t="str">
        <f t="shared" si="313"/>
        <v>0117</v>
      </c>
    </row>
    <row r="10008" spans="1:19">
      <c r="A10008" t="s">
        <v>81263</v>
      </c>
      <c r="B10008" s="31" t="s">
        <v>81264</v>
      </c>
      <c r="C10008" t="s">
        <v>49</v>
      </c>
      <c r="D10008" t="s">
        <v>81265</v>
      </c>
      <c r="E10008" t="s">
        <v>81266</v>
      </c>
      <c r="F10008" t="s">
        <v>81267</v>
      </c>
      <c r="G10008" t="s">
        <v>81268</v>
      </c>
      <c r="H10008" t="s">
        <v>81269</v>
      </c>
      <c r="I10008" t="s">
        <v>12119</v>
      </c>
      <c r="J10008" t="s">
        <v>10316</v>
      </c>
      <c r="K10008" t="s">
        <v>10317</v>
      </c>
      <c r="L10008" t="s">
        <v>262</v>
      </c>
      <c r="M10008" t="s">
        <v>10318</v>
      </c>
      <c r="N10008" t="s">
        <v>5487</v>
      </c>
      <c r="O10008" t="s">
        <v>10319</v>
      </c>
      <c r="P10008" t="s">
        <v>81270</v>
      </c>
      <c r="Q10008" t="s">
        <v>81271</v>
      </c>
      <c r="R10008" t="str">
        <f t="shared" si="312"/>
        <v>寒亭</v>
      </c>
      <c r="S10008" t="str">
        <f t="shared" si="313"/>
        <v>0117</v>
      </c>
    </row>
    <row r="10009" spans="1:19">
      <c r="A10009" t="s">
        <v>81272</v>
      </c>
      <c r="B10009" s="31" t="s">
        <v>81273</v>
      </c>
      <c r="C10009" t="s">
        <v>49</v>
      </c>
      <c r="D10009" t="s">
        <v>81274</v>
      </c>
      <c r="E10009" t="s">
        <v>81275</v>
      </c>
      <c r="F10009" t="s">
        <v>81276</v>
      </c>
      <c r="G10009" t="s">
        <v>81277</v>
      </c>
      <c r="H10009" t="s">
        <v>81278</v>
      </c>
      <c r="I10009" t="s">
        <v>5327</v>
      </c>
      <c r="J10009" t="s">
        <v>12985</v>
      </c>
      <c r="K10009" t="s">
        <v>12986</v>
      </c>
      <c r="L10009" t="s">
        <v>105</v>
      </c>
      <c r="M10009" t="s">
        <v>5769</v>
      </c>
      <c r="N10009" t="s">
        <v>5907</v>
      </c>
      <c r="O10009" t="s">
        <v>12987</v>
      </c>
      <c r="P10009" t="s">
        <v>81279</v>
      </c>
      <c r="Q10009" t="s">
        <v>75044</v>
      </c>
      <c r="R10009" t="str">
        <f t="shared" si="312"/>
        <v>寿光</v>
      </c>
      <c r="S10009" t="str">
        <f t="shared" si="313"/>
        <v>0117</v>
      </c>
    </row>
    <row r="10010" spans="1:19">
      <c r="A10010" t="s">
        <v>81280</v>
      </c>
      <c r="B10010" s="31" t="s">
        <v>81281</v>
      </c>
      <c r="C10010" t="s">
        <v>49</v>
      </c>
      <c r="D10010" t="s">
        <v>81282</v>
      </c>
      <c r="E10010" t="s">
        <v>81283</v>
      </c>
      <c r="F10010" t="s">
        <v>81284</v>
      </c>
      <c r="G10010" t="s">
        <v>81285</v>
      </c>
      <c r="H10010" t="s">
        <v>81286</v>
      </c>
      <c r="I10010" t="s">
        <v>4813</v>
      </c>
      <c r="J10010" t="s">
        <v>75086</v>
      </c>
      <c r="K10010" t="s">
        <v>75087</v>
      </c>
      <c r="L10010" t="s">
        <v>60</v>
      </c>
      <c r="M10010" t="s">
        <v>4774</v>
      </c>
      <c r="N10010" t="s">
        <v>5056</v>
      </c>
      <c r="O10010" t="s">
        <v>75088</v>
      </c>
      <c r="P10010" t="s">
        <v>81287</v>
      </c>
      <c r="Q10010" t="s">
        <v>81288</v>
      </c>
      <c r="R10010" t="str">
        <f t="shared" si="312"/>
        <v>奎文</v>
      </c>
      <c r="S10010" t="str">
        <f t="shared" si="313"/>
        <v>0117</v>
      </c>
    </row>
    <row r="10011" spans="1:19">
      <c r="A10011" t="s">
        <v>81289</v>
      </c>
      <c r="B10011" s="31" t="s">
        <v>81290</v>
      </c>
      <c r="C10011" t="s">
        <v>49</v>
      </c>
      <c r="D10011" t="s">
        <v>81291</v>
      </c>
      <c r="E10011" t="s">
        <v>75930</v>
      </c>
      <c r="F10011" t="s">
        <v>81292</v>
      </c>
      <c r="G10011" t="s">
        <v>81293</v>
      </c>
      <c r="H10011" t="s">
        <v>81294</v>
      </c>
      <c r="I10011" t="s">
        <v>5835</v>
      </c>
      <c r="J10011" t="s">
        <v>5245</v>
      </c>
      <c r="K10011" t="s">
        <v>5246</v>
      </c>
      <c r="L10011" t="s">
        <v>237</v>
      </c>
      <c r="M10011" t="s">
        <v>5247</v>
      </c>
      <c r="N10011" t="s">
        <v>4933</v>
      </c>
      <c r="O10011" t="s">
        <v>5249</v>
      </c>
      <c r="P10011" t="s">
        <v>81295</v>
      </c>
      <c r="Q10011" t="s">
        <v>75044</v>
      </c>
      <c r="R10011" t="str">
        <f t="shared" si="312"/>
        <v>潍城</v>
      </c>
      <c r="S10011" t="str">
        <f t="shared" si="313"/>
        <v>0117</v>
      </c>
    </row>
    <row r="10012" spans="1:19">
      <c r="A10012" t="s">
        <v>81296</v>
      </c>
      <c r="B10012" s="31" t="s">
        <v>81297</v>
      </c>
      <c r="C10012" t="s">
        <v>49</v>
      </c>
      <c r="D10012" t="s">
        <v>81298</v>
      </c>
      <c r="E10012" t="s">
        <v>80794</v>
      </c>
      <c r="F10012" t="s">
        <v>81299</v>
      </c>
      <c r="G10012" t="s">
        <v>81300</v>
      </c>
      <c r="H10012" t="s">
        <v>81301</v>
      </c>
      <c r="I10012" t="s">
        <v>5221</v>
      </c>
      <c r="J10012" t="s">
        <v>8984</v>
      </c>
      <c r="K10012" t="s">
        <v>5887</v>
      </c>
      <c r="L10012" t="s">
        <v>60</v>
      </c>
      <c r="M10012" t="s">
        <v>5888</v>
      </c>
      <c r="N10012" t="s">
        <v>4905</v>
      </c>
      <c r="O10012" t="s">
        <v>8986</v>
      </c>
      <c r="P10012" t="s">
        <v>81302</v>
      </c>
      <c r="Q10012" t="s">
        <v>75044</v>
      </c>
      <c r="R10012" t="str">
        <f t="shared" si="312"/>
        <v>奎文</v>
      </c>
      <c r="S10012" t="str">
        <f t="shared" si="313"/>
        <v>0117</v>
      </c>
    </row>
    <row r="10013" spans="1:19">
      <c r="A10013" t="s">
        <v>81303</v>
      </c>
      <c r="B10013" s="31" t="s">
        <v>81304</v>
      </c>
      <c r="C10013" t="s">
        <v>49</v>
      </c>
      <c r="D10013" t="s">
        <v>81305</v>
      </c>
      <c r="E10013" t="s">
        <v>81266</v>
      </c>
      <c r="F10013" t="s">
        <v>81306</v>
      </c>
      <c r="G10013" t="s">
        <v>81307</v>
      </c>
      <c r="H10013" t="s">
        <v>81308</v>
      </c>
      <c r="I10013" t="s">
        <v>12119</v>
      </c>
      <c r="J10013" t="s">
        <v>5305</v>
      </c>
      <c r="K10013" t="s">
        <v>5306</v>
      </c>
      <c r="L10013" t="s">
        <v>60</v>
      </c>
      <c r="M10013" t="s">
        <v>4774</v>
      </c>
      <c r="N10013" t="s">
        <v>5056</v>
      </c>
      <c r="O10013" t="s">
        <v>5307</v>
      </c>
      <c r="P10013" t="s">
        <v>81309</v>
      </c>
      <c r="Q10013" t="s">
        <v>81310</v>
      </c>
      <c r="R10013" t="str">
        <f t="shared" si="312"/>
        <v>奎文</v>
      </c>
      <c r="S10013" t="str">
        <f t="shared" si="313"/>
        <v>0117</v>
      </c>
    </row>
    <row r="10014" spans="1:19">
      <c r="A10014" t="s">
        <v>81311</v>
      </c>
      <c r="B10014" s="31" t="s">
        <v>81312</v>
      </c>
      <c r="C10014" t="s">
        <v>49</v>
      </c>
      <c r="D10014" t="s">
        <v>81313</v>
      </c>
      <c r="E10014" t="s">
        <v>80794</v>
      </c>
      <c r="F10014" t="s">
        <v>81314</v>
      </c>
      <c r="G10014" t="s">
        <v>81315</v>
      </c>
      <c r="H10014" t="s">
        <v>81316</v>
      </c>
      <c r="I10014" t="s">
        <v>5407</v>
      </c>
      <c r="J10014" t="s">
        <v>25985</v>
      </c>
      <c r="K10014" t="s">
        <v>25986</v>
      </c>
      <c r="L10014" t="s">
        <v>77</v>
      </c>
      <c r="M10014" t="s">
        <v>16744</v>
      </c>
      <c r="N10014" t="s">
        <v>4789</v>
      </c>
      <c r="O10014" t="s">
        <v>25987</v>
      </c>
      <c r="P10014" t="s">
        <v>81317</v>
      </c>
      <c r="Q10014" t="s">
        <v>75044</v>
      </c>
      <c r="R10014" t="str">
        <f t="shared" si="312"/>
        <v>临朐</v>
      </c>
      <c r="S10014" t="str">
        <f t="shared" si="313"/>
        <v>0117</v>
      </c>
    </row>
    <row r="10015" spans="1:19">
      <c r="A10015" t="s">
        <v>81318</v>
      </c>
      <c r="B10015" s="31" t="s">
        <v>81319</v>
      </c>
      <c r="C10015" t="s">
        <v>49</v>
      </c>
      <c r="D10015" t="s">
        <v>81320</v>
      </c>
      <c r="E10015" t="s">
        <v>81321</v>
      </c>
      <c r="F10015" t="s">
        <v>81322</v>
      </c>
      <c r="G10015" t="s">
        <v>81323</v>
      </c>
      <c r="H10015" t="s">
        <v>81324</v>
      </c>
      <c r="I10015" t="s">
        <v>4828</v>
      </c>
      <c r="J10015" t="s">
        <v>13225</v>
      </c>
      <c r="K10015" t="s">
        <v>13226</v>
      </c>
      <c r="L10015" t="s">
        <v>114</v>
      </c>
      <c r="M10015" t="s">
        <v>9901</v>
      </c>
      <c r="N10015" t="s">
        <v>5699</v>
      </c>
      <c r="O10015" t="s">
        <v>13227</v>
      </c>
      <c r="P10015" t="s">
        <v>81325</v>
      </c>
      <c r="Q10015" t="s">
        <v>75044</v>
      </c>
      <c r="R10015" t="str">
        <f t="shared" si="312"/>
        <v>高密</v>
      </c>
      <c r="S10015" t="str">
        <f t="shared" si="313"/>
        <v>0117</v>
      </c>
    </row>
    <row r="10016" spans="1:19">
      <c r="A10016" t="s">
        <v>81326</v>
      </c>
      <c r="B10016" s="31" t="s">
        <v>81327</v>
      </c>
      <c r="C10016" t="s">
        <v>49</v>
      </c>
      <c r="D10016" t="s">
        <v>81328</v>
      </c>
      <c r="E10016" t="s">
        <v>75930</v>
      </c>
      <c r="F10016" t="s">
        <v>81329</v>
      </c>
      <c r="G10016" t="s">
        <v>81330</v>
      </c>
      <c r="H10016" t="s">
        <v>81331</v>
      </c>
      <c r="I10016" t="s">
        <v>4852</v>
      </c>
      <c r="J10016" t="s">
        <v>9299</v>
      </c>
      <c r="K10016" t="s">
        <v>9300</v>
      </c>
      <c r="L10016" t="s">
        <v>148</v>
      </c>
      <c r="M10016" t="s">
        <v>6713</v>
      </c>
      <c r="N10016" t="s">
        <v>4905</v>
      </c>
      <c r="O10016" t="s">
        <v>9301</v>
      </c>
      <c r="P10016" t="s">
        <v>81332</v>
      </c>
      <c r="Q10016" t="s">
        <v>75044</v>
      </c>
      <c r="R10016" t="str">
        <f t="shared" si="312"/>
        <v>寒亭</v>
      </c>
      <c r="S10016" t="str">
        <f t="shared" si="313"/>
        <v>0117</v>
      </c>
    </row>
    <row r="10017" spans="1:19">
      <c r="A10017" t="s">
        <v>4321</v>
      </c>
      <c r="B10017" s="31" t="s">
        <v>81333</v>
      </c>
      <c r="C10017" t="s">
        <v>49</v>
      </c>
      <c r="D10017" t="s">
        <v>81334</v>
      </c>
      <c r="E10017" t="s">
        <v>81321</v>
      </c>
      <c r="F10017" t="s">
        <v>81335</v>
      </c>
      <c r="G10017" t="s">
        <v>4319</v>
      </c>
      <c r="H10017" t="s">
        <v>81336</v>
      </c>
      <c r="I10017" t="s">
        <v>4828</v>
      </c>
      <c r="J10017" t="s">
        <v>8260</v>
      </c>
      <c r="K10017" t="s">
        <v>8261</v>
      </c>
      <c r="L10017" t="s">
        <v>95</v>
      </c>
      <c r="M10017" t="s">
        <v>5682</v>
      </c>
      <c r="N10017" t="s">
        <v>5296</v>
      </c>
      <c r="O10017" t="s">
        <v>8262</v>
      </c>
      <c r="P10017" t="s">
        <v>81337</v>
      </c>
      <c r="Q10017" t="s">
        <v>81338</v>
      </c>
      <c r="R10017" t="str">
        <f t="shared" si="312"/>
        <v>安丘</v>
      </c>
      <c r="S10017" t="str">
        <f t="shared" si="313"/>
        <v>0117</v>
      </c>
    </row>
    <row r="10018" spans="1:19">
      <c r="A10018" t="s">
        <v>81339</v>
      </c>
      <c r="B10018" s="31" t="s">
        <v>81340</v>
      </c>
      <c r="C10018" t="s">
        <v>49</v>
      </c>
      <c r="D10018" t="s">
        <v>81341</v>
      </c>
      <c r="E10018" t="s">
        <v>80794</v>
      </c>
      <c r="F10018" t="s">
        <v>81342</v>
      </c>
      <c r="G10018" t="s">
        <v>81343</v>
      </c>
      <c r="H10018" t="s">
        <v>81344</v>
      </c>
      <c r="I10018" t="s">
        <v>4852</v>
      </c>
      <c r="J10018" t="s">
        <v>10338</v>
      </c>
      <c r="K10018" t="s">
        <v>10339</v>
      </c>
      <c r="L10018" t="s">
        <v>237</v>
      </c>
      <c r="M10018" t="s">
        <v>5247</v>
      </c>
      <c r="N10018" t="s">
        <v>6519</v>
      </c>
      <c r="O10018" t="s">
        <v>10340</v>
      </c>
      <c r="P10018" t="s">
        <v>75044</v>
      </c>
      <c r="Q10018" t="s">
        <v>81345</v>
      </c>
      <c r="R10018" t="str">
        <f t="shared" si="312"/>
        <v>潍城</v>
      </c>
      <c r="S10018" t="str">
        <f t="shared" si="313"/>
        <v>0117</v>
      </c>
    </row>
    <row r="10019" spans="1:19">
      <c r="A10019" t="s">
        <v>81346</v>
      </c>
      <c r="B10019" s="31" t="s">
        <v>81347</v>
      </c>
      <c r="C10019" t="s">
        <v>49</v>
      </c>
      <c r="D10019" t="s">
        <v>81348</v>
      </c>
      <c r="E10019" t="s">
        <v>80794</v>
      </c>
      <c r="F10019" t="s">
        <v>81349</v>
      </c>
      <c r="G10019" t="s">
        <v>81350</v>
      </c>
      <c r="H10019" t="s">
        <v>81351</v>
      </c>
      <c r="I10019" t="s">
        <v>5221</v>
      </c>
      <c r="J10019" t="s">
        <v>6973</v>
      </c>
      <c r="K10019" t="s">
        <v>6974</v>
      </c>
      <c r="L10019" t="s">
        <v>60</v>
      </c>
      <c r="M10019" t="s">
        <v>5511</v>
      </c>
      <c r="N10019" t="s">
        <v>5296</v>
      </c>
      <c r="O10019" t="s">
        <v>6975</v>
      </c>
      <c r="P10019" t="s">
        <v>81352</v>
      </c>
      <c r="Q10019" t="s">
        <v>75044</v>
      </c>
      <c r="R10019" t="str">
        <f t="shared" si="312"/>
        <v>奎文</v>
      </c>
      <c r="S10019" t="str">
        <f t="shared" si="313"/>
        <v>0117</v>
      </c>
    </row>
    <row r="10020" spans="1:19">
      <c r="A10020" t="s">
        <v>81353</v>
      </c>
      <c r="B10020" s="31" t="s">
        <v>81354</v>
      </c>
      <c r="C10020" t="s">
        <v>49</v>
      </c>
      <c r="D10020" t="s">
        <v>81355</v>
      </c>
      <c r="E10020" t="s">
        <v>75930</v>
      </c>
      <c r="F10020" t="s">
        <v>81356</v>
      </c>
      <c r="G10020" t="s">
        <v>81357</v>
      </c>
      <c r="H10020" t="s">
        <v>81358</v>
      </c>
      <c r="I10020" t="s">
        <v>4785</v>
      </c>
      <c r="J10020" t="s">
        <v>6193</v>
      </c>
      <c r="K10020" t="s">
        <v>6194</v>
      </c>
      <c r="L10020" t="s">
        <v>105</v>
      </c>
      <c r="M10020" t="s">
        <v>6195</v>
      </c>
      <c r="N10020" t="s">
        <v>4856</v>
      </c>
      <c r="O10020" t="s">
        <v>6196</v>
      </c>
      <c r="P10020" t="s">
        <v>81359</v>
      </c>
      <c r="Q10020" t="s">
        <v>75044</v>
      </c>
      <c r="R10020" t="str">
        <f t="shared" si="312"/>
        <v>寿光</v>
      </c>
      <c r="S10020" t="str">
        <f t="shared" si="313"/>
        <v>0117</v>
      </c>
    </row>
    <row r="10021" spans="1:19">
      <c r="A10021" t="s">
        <v>81360</v>
      </c>
      <c r="B10021" s="31" t="s">
        <v>81361</v>
      </c>
      <c r="C10021" t="s">
        <v>49</v>
      </c>
      <c r="D10021" t="s">
        <v>81362</v>
      </c>
      <c r="E10021" t="s">
        <v>81266</v>
      </c>
      <c r="F10021" t="s">
        <v>81363</v>
      </c>
      <c r="G10021" t="s">
        <v>81364</v>
      </c>
      <c r="H10021" t="s">
        <v>81365</v>
      </c>
      <c r="I10021" t="s">
        <v>12119</v>
      </c>
      <c r="J10021" t="s">
        <v>10338</v>
      </c>
      <c r="K10021" t="s">
        <v>10339</v>
      </c>
      <c r="L10021" t="s">
        <v>237</v>
      </c>
      <c r="M10021" t="s">
        <v>5247</v>
      </c>
      <c r="N10021" t="s">
        <v>6308</v>
      </c>
      <c r="O10021" t="s">
        <v>10340</v>
      </c>
      <c r="P10021" t="s">
        <v>75044</v>
      </c>
      <c r="Q10021" t="s">
        <v>81366</v>
      </c>
      <c r="R10021" t="str">
        <f t="shared" si="312"/>
        <v>潍城</v>
      </c>
      <c r="S10021" t="str">
        <f t="shared" si="313"/>
        <v>0117</v>
      </c>
    </row>
    <row r="10022" spans="1:19">
      <c r="A10022" t="s">
        <v>81367</v>
      </c>
      <c r="B10022" s="31" t="s">
        <v>81368</v>
      </c>
      <c r="C10022" t="s">
        <v>49</v>
      </c>
      <c r="D10022" t="s">
        <v>81369</v>
      </c>
      <c r="E10022" t="s">
        <v>81266</v>
      </c>
      <c r="F10022" t="s">
        <v>81370</v>
      </c>
      <c r="G10022" t="s">
        <v>81371</v>
      </c>
      <c r="H10022" t="s">
        <v>81372</v>
      </c>
      <c r="I10022" t="s">
        <v>12119</v>
      </c>
      <c r="J10022" t="s">
        <v>5647</v>
      </c>
      <c r="K10022" t="s">
        <v>5648</v>
      </c>
      <c r="L10022" t="s">
        <v>95</v>
      </c>
      <c r="M10022" t="s">
        <v>5649</v>
      </c>
      <c r="N10022" t="s">
        <v>6174</v>
      </c>
      <c r="O10022" t="s">
        <v>5650</v>
      </c>
      <c r="P10022" t="s">
        <v>81373</v>
      </c>
      <c r="Q10022" t="s">
        <v>81374</v>
      </c>
      <c r="R10022" t="str">
        <f t="shared" si="312"/>
        <v>安丘</v>
      </c>
      <c r="S10022" t="str">
        <f t="shared" si="313"/>
        <v>0117</v>
      </c>
    </row>
    <row r="10023" spans="1:19">
      <c r="A10023" t="s">
        <v>4241</v>
      </c>
      <c r="B10023" s="31" t="s">
        <v>81375</v>
      </c>
      <c r="C10023" t="s">
        <v>49</v>
      </c>
      <c r="D10023" t="s">
        <v>81376</v>
      </c>
      <c r="E10023" t="s">
        <v>81377</v>
      </c>
      <c r="F10023" t="s">
        <v>81378</v>
      </c>
      <c r="G10023" t="s">
        <v>4239</v>
      </c>
      <c r="H10023" t="s">
        <v>81379</v>
      </c>
      <c r="I10023" t="s">
        <v>5541</v>
      </c>
      <c r="J10023" t="s">
        <v>4829</v>
      </c>
      <c r="K10023" t="s">
        <v>4830</v>
      </c>
      <c r="L10023" t="s">
        <v>114</v>
      </c>
      <c r="M10023" t="s">
        <v>4831</v>
      </c>
      <c r="N10023" t="s">
        <v>5907</v>
      </c>
      <c r="O10023" t="s">
        <v>4833</v>
      </c>
      <c r="P10023" t="s">
        <v>81380</v>
      </c>
      <c r="Q10023" t="s">
        <v>75044</v>
      </c>
      <c r="R10023" t="str">
        <f t="shared" si="312"/>
        <v>高密</v>
      </c>
      <c r="S10023" t="str">
        <f t="shared" si="313"/>
        <v>0117</v>
      </c>
    </row>
    <row r="10024" spans="1:19">
      <c r="A10024" t="s">
        <v>81381</v>
      </c>
      <c r="B10024" s="31" t="s">
        <v>81382</v>
      </c>
      <c r="C10024" t="s">
        <v>49</v>
      </c>
      <c r="D10024" t="s">
        <v>81383</v>
      </c>
      <c r="E10024" t="s">
        <v>75930</v>
      </c>
      <c r="F10024" t="s">
        <v>81384</v>
      </c>
      <c r="G10024" t="s">
        <v>81385</v>
      </c>
      <c r="H10024" t="s">
        <v>81386</v>
      </c>
      <c r="I10024" t="s">
        <v>4828</v>
      </c>
      <c r="J10024" t="s">
        <v>13917</v>
      </c>
      <c r="K10024" t="s">
        <v>13918</v>
      </c>
      <c r="L10024" t="s">
        <v>262</v>
      </c>
      <c r="M10024" t="s">
        <v>6033</v>
      </c>
      <c r="N10024" t="s">
        <v>8072</v>
      </c>
      <c r="O10024" t="s">
        <v>13919</v>
      </c>
      <c r="P10024" t="s">
        <v>81387</v>
      </c>
      <c r="Q10024" t="s">
        <v>81388</v>
      </c>
      <c r="R10024" t="str">
        <f t="shared" si="312"/>
        <v>寒亭</v>
      </c>
      <c r="S10024" t="str">
        <f t="shared" si="313"/>
        <v>0117</v>
      </c>
    </row>
    <row r="10025" spans="1:19">
      <c r="A10025" t="s">
        <v>81389</v>
      </c>
      <c r="B10025" s="31" t="s">
        <v>81390</v>
      </c>
      <c r="C10025" t="s">
        <v>49</v>
      </c>
      <c r="D10025" t="s">
        <v>81391</v>
      </c>
      <c r="E10025" t="s">
        <v>81266</v>
      </c>
      <c r="F10025" t="s">
        <v>81392</v>
      </c>
      <c r="G10025" t="s">
        <v>81393</v>
      </c>
      <c r="H10025" t="s">
        <v>81394</v>
      </c>
      <c r="I10025" t="s">
        <v>12119</v>
      </c>
      <c r="J10025" t="s">
        <v>6750</v>
      </c>
      <c r="K10025" t="s">
        <v>6751</v>
      </c>
      <c r="L10025" t="s">
        <v>237</v>
      </c>
      <c r="M10025" t="s">
        <v>4788</v>
      </c>
      <c r="N10025" t="s">
        <v>75044</v>
      </c>
      <c r="O10025" t="s">
        <v>6752</v>
      </c>
      <c r="P10025" t="s">
        <v>81395</v>
      </c>
      <c r="Q10025" t="s">
        <v>81396</v>
      </c>
      <c r="R10025" t="str">
        <f t="shared" si="312"/>
        <v>潍城</v>
      </c>
      <c r="S10025" t="str">
        <f t="shared" si="313"/>
        <v>0117</v>
      </c>
    </row>
    <row r="10026" spans="1:19">
      <c r="A10026" t="s">
        <v>81397</v>
      </c>
      <c r="B10026" s="31" t="s">
        <v>81398</v>
      </c>
      <c r="C10026" t="s">
        <v>49</v>
      </c>
      <c r="D10026" t="s">
        <v>81399</v>
      </c>
      <c r="E10026" t="s">
        <v>81321</v>
      </c>
      <c r="F10026" t="s">
        <v>81400</v>
      </c>
      <c r="G10026" t="s">
        <v>81401</v>
      </c>
      <c r="H10026" t="s">
        <v>81402</v>
      </c>
      <c r="I10026" t="s">
        <v>4785</v>
      </c>
      <c r="J10026" t="s">
        <v>6053</v>
      </c>
      <c r="K10026" t="s">
        <v>6054</v>
      </c>
      <c r="L10026" t="s">
        <v>105</v>
      </c>
      <c r="M10026" t="s">
        <v>6055</v>
      </c>
      <c r="N10026" t="s">
        <v>8593</v>
      </c>
      <c r="O10026" t="s">
        <v>6056</v>
      </c>
      <c r="P10026" t="s">
        <v>81403</v>
      </c>
      <c r="Q10026" t="s">
        <v>81404</v>
      </c>
      <c r="R10026" t="str">
        <f t="shared" si="312"/>
        <v>寿光</v>
      </c>
      <c r="S10026" t="str">
        <f t="shared" si="313"/>
        <v>0117</v>
      </c>
    </row>
    <row r="10027" spans="1:19">
      <c r="A10027" t="s">
        <v>81405</v>
      </c>
      <c r="B10027" s="31" t="s">
        <v>81406</v>
      </c>
      <c r="C10027" t="s">
        <v>49</v>
      </c>
      <c r="D10027" t="s">
        <v>81407</v>
      </c>
      <c r="E10027" t="s">
        <v>81321</v>
      </c>
      <c r="F10027" t="s">
        <v>81408</v>
      </c>
      <c r="G10027" t="s">
        <v>81409</v>
      </c>
      <c r="H10027" t="s">
        <v>81410</v>
      </c>
      <c r="I10027" t="s">
        <v>4828</v>
      </c>
      <c r="J10027" t="s">
        <v>5743</v>
      </c>
      <c r="K10027" t="s">
        <v>5744</v>
      </c>
      <c r="L10027" t="s">
        <v>375</v>
      </c>
      <c r="M10027" t="s">
        <v>5745</v>
      </c>
      <c r="N10027" t="s">
        <v>5030</v>
      </c>
      <c r="O10027" t="s">
        <v>5746</v>
      </c>
      <c r="P10027" t="s">
        <v>81411</v>
      </c>
      <c r="Q10027" t="s">
        <v>81412</v>
      </c>
      <c r="R10027" t="str">
        <f t="shared" si="312"/>
        <v>昌邑</v>
      </c>
      <c r="S10027" t="str">
        <f t="shared" si="313"/>
        <v>0117</v>
      </c>
    </row>
    <row r="10028" spans="1:19">
      <c r="A10028" t="s">
        <v>81413</v>
      </c>
      <c r="B10028" s="31" t="s">
        <v>81402</v>
      </c>
      <c r="C10028" t="s">
        <v>49</v>
      </c>
      <c r="D10028" t="s">
        <v>81414</v>
      </c>
      <c r="E10028" t="s">
        <v>80794</v>
      </c>
      <c r="F10028" t="s">
        <v>81415</v>
      </c>
      <c r="G10028" t="s">
        <v>81416</v>
      </c>
      <c r="H10028" t="s">
        <v>81417</v>
      </c>
      <c r="I10028" t="s">
        <v>4771</v>
      </c>
      <c r="J10028" t="s">
        <v>6327</v>
      </c>
      <c r="K10028" t="s">
        <v>6328</v>
      </c>
      <c r="L10028" t="s">
        <v>1136</v>
      </c>
      <c r="M10028" t="s">
        <v>5210</v>
      </c>
      <c r="N10028" t="s">
        <v>6152</v>
      </c>
      <c r="O10028" t="s">
        <v>6329</v>
      </c>
      <c r="P10028" t="s">
        <v>81418</v>
      </c>
      <c r="Q10028" t="s">
        <v>75044</v>
      </c>
      <c r="R10028" t="str">
        <f t="shared" si="312"/>
        <v>昌乐</v>
      </c>
      <c r="S10028" t="str">
        <f t="shared" si="313"/>
        <v>0117</v>
      </c>
    </row>
    <row r="10029" spans="1:19">
      <c r="A10029" t="s">
        <v>81419</v>
      </c>
      <c r="B10029" s="31" t="s">
        <v>81420</v>
      </c>
      <c r="C10029" t="s">
        <v>49</v>
      </c>
      <c r="D10029" t="s">
        <v>81421</v>
      </c>
      <c r="E10029" t="s">
        <v>80819</v>
      </c>
      <c r="F10029" t="s">
        <v>81422</v>
      </c>
      <c r="G10029" t="s">
        <v>81423</v>
      </c>
      <c r="H10029" t="s">
        <v>81424</v>
      </c>
      <c r="I10029" t="s">
        <v>12119</v>
      </c>
      <c r="J10029" t="s">
        <v>11811</v>
      </c>
      <c r="K10029" t="s">
        <v>11812</v>
      </c>
      <c r="L10029" t="s">
        <v>50</v>
      </c>
      <c r="M10029" t="s">
        <v>4855</v>
      </c>
      <c r="N10029" t="s">
        <v>75044</v>
      </c>
      <c r="O10029" t="s">
        <v>11813</v>
      </c>
      <c r="P10029" t="s">
        <v>81425</v>
      </c>
      <c r="Q10029" t="s">
        <v>81426</v>
      </c>
      <c r="R10029" t="str">
        <f t="shared" si="312"/>
        <v>青州</v>
      </c>
      <c r="S10029" t="str">
        <f t="shared" si="313"/>
        <v>0117</v>
      </c>
    </row>
    <row r="10030" spans="1:19">
      <c r="A10030" t="s">
        <v>81427</v>
      </c>
      <c r="B10030" s="31" t="s">
        <v>81428</v>
      </c>
      <c r="C10030" t="s">
        <v>49</v>
      </c>
      <c r="D10030" t="s">
        <v>81429</v>
      </c>
      <c r="E10030" t="s">
        <v>75930</v>
      </c>
      <c r="F10030" t="s">
        <v>81430</v>
      </c>
      <c r="G10030" t="s">
        <v>81431</v>
      </c>
      <c r="H10030" t="s">
        <v>81432</v>
      </c>
      <c r="I10030" t="s">
        <v>4785</v>
      </c>
      <c r="J10030" t="s">
        <v>9082</v>
      </c>
      <c r="K10030" t="s">
        <v>9083</v>
      </c>
      <c r="L10030" t="s">
        <v>77</v>
      </c>
      <c r="M10030" t="s">
        <v>5733</v>
      </c>
      <c r="N10030" t="s">
        <v>5056</v>
      </c>
      <c r="O10030" t="s">
        <v>9084</v>
      </c>
      <c r="P10030" t="s">
        <v>81433</v>
      </c>
      <c r="Q10030" t="s">
        <v>75044</v>
      </c>
      <c r="R10030" t="str">
        <f t="shared" si="312"/>
        <v>临朐</v>
      </c>
      <c r="S10030" t="str">
        <f t="shared" si="313"/>
        <v>0117</v>
      </c>
    </row>
    <row r="10031" spans="1:19">
      <c r="A10031" t="s">
        <v>81434</v>
      </c>
      <c r="B10031" s="31" t="s">
        <v>81435</v>
      </c>
      <c r="C10031" t="s">
        <v>49</v>
      </c>
      <c r="D10031" t="s">
        <v>81436</v>
      </c>
      <c r="E10031" t="s">
        <v>81266</v>
      </c>
      <c r="F10031" t="s">
        <v>81437</v>
      </c>
      <c r="G10031" t="s">
        <v>81438</v>
      </c>
      <c r="H10031" t="s">
        <v>81439</v>
      </c>
      <c r="I10031" t="s">
        <v>12844</v>
      </c>
      <c r="J10031" t="s">
        <v>8943</v>
      </c>
      <c r="K10031" t="s">
        <v>8944</v>
      </c>
      <c r="L10031" t="s">
        <v>1136</v>
      </c>
      <c r="M10031" t="s">
        <v>8945</v>
      </c>
      <c r="N10031" t="s">
        <v>21047</v>
      </c>
      <c r="O10031" t="s">
        <v>8946</v>
      </c>
      <c r="P10031" t="s">
        <v>81440</v>
      </c>
      <c r="Q10031" t="s">
        <v>81441</v>
      </c>
      <c r="R10031" t="str">
        <f t="shared" si="312"/>
        <v>昌乐</v>
      </c>
      <c r="S10031" t="str">
        <f t="shared" si="313"/>
        <v>0117</v>
      </c>
    </row>
    <row r="10032" spans="1:19">
      <c r="A10032" t="s">
        <v>81442</v>
      </c>
      <c r="B10032" s="31" t="s">
        <v>81443</v>
      </c>
      <c r="C10032" t="s">
        <v>49</v>
      </c>
      <c r="D10032" t="s">
        <v>81444</v>
      </c>
      <c r="E10032" t="s">
        <v>75930</v>
      </c>
      <c r="F10032" t="s">
        <v>81445</v>
      </c>
      <c r="G10032" t="s">
        <v>81446</v>
      </c>
      <c r="H10032" t="s">
        <v>81447</v>
      </c>
      <c r="I10032" t="s">
        <v>4852</v>
      </c>
      <c r="J10032" t="s">
        <v>9082</v>
      </c>
      <c r="K10032" t="s">
        <v>9083</v>
      </c>
      <c r="L10032" t="s">
        <v>77</v>
      </c>
      <c r="M10032" t="s">
        <v>5733</v>
      </c>
      <c r="N10032" t="s">
        <v>6243</v>
      </c>
      <c r="O10032" t="s">
        <v>9084</v>
      </c>
      <c r="P10032" t="s">
        <v>81448</v>
      </c>
      <c r="Q10032" t="s">
        <v>75044</v>
      </c>
      <c r="R10032" t="str">
        <f t="shared" si="312"/>
        <v>临朐</v>
      </c>
      <c r="S10032" t="str">
        <f t="shared" si="313"/>
        <v>0117</v>
      </c>
    </row>
    <row r="10033" spans="1:19">
      <c r="A10033" t="s">
        <v>81449</v>
      </c>
      <c r="B10033" s="31" t="s">
        <v>81450</v>
      </c>
      <c r="C10033" t="s">
        <v>49</v>
      </c>
      <c r="D10033" t="s">
        <v>81451</v>
      </c>
      <c r="E10033" t="s">
        <v>81283</v>
      </c>
      <c r="F10033" t="s">
        <v>81452</v>
      </c>
      <c r="G10033" t="s">
        <v>81453</v>
      </c>
      <c r="H10033" t="s">
        <v>81454</v>
      </c>
      <c r="I10033" t="s">
        <v>4852</v>
      </c>
      <c r="J10033" t="s">
        <v>13611</v>
      </c>
      <c r="K10033" t="s">
        <v>13612</v>
      </c>
      <c r="L10033" t="s">
        <v>375</v>
      </c>
      <c r="M10033" t="s">
        <v>7334</v>
      </c>
      <c r="N10033" t="s">
        <v>5211</v>
      </c>
      <c r="O10033" t="s">
        <v>13613</v>
      </c>
      <c r="P10033" t="s">
        <v>81455</v>
      </c>
      <c r="Q10033" t="s">
        <v>75044</v>
      </c>
      <c r="R10033" t="str">
        <f t="shared" si="312"/>
        <v>昌邑</v>
      </c>
      <c r="S10033" t="str">
        <f t="shared" si="313"/>
        <v>0117</v>
      </c>
    </row>
    <row r="10034" spans="1:19">
      <c r="A10034" t="s">
        <v>81456</v>
      </c>
      <c r="B10034" s="31" t="s">
        <v>81286</v>
      </c>
      <c r="C10034" t="s">
        <v>49</v>
      </c>
      <c r="D10034" t="s">
        <v>81457</v>
      </c>
      <c r="E10034" t="s">
        <v>81458</v>
      </c>
      <c r="F10034" t="s">
        <v>81459</v>
      </c>
      <c r="G10034" t="s">
        <v>81460</v>
      </c>
      <c r="H10034" t="s">
        <v>81461</v>
      </c>
      <c r="I10034" t="s">
        <v>12119</v>
      </c>
      <c r="J10034" t="s">
        <v>7963</v>
      </c>
      <c r="K10034" t="s">
        <v>7964</v>
      </c>
      <c r="L10034" t="s">
        <v>60</v>
      </c>
      <c r="M10034" t="s">
        <v>5511</v>
      </c>
      <c r="N10034" t="s">
        <v>5939</v>
      </c>
      <c r="O10034" t="s">
        <v>7965</v>
      </c>
      <c r="P10034" t="s">
        <v>81462</v>
      </c>
      <c r="Q10034" t="s">
        <v>81463</v>
      </c>
      <c r="R10034" t="str">
        <f t="shared" si="312"/>
        <v>奎文</v>
      </c>
      <c r="S10034" t="str">
        <f t="shared" si="313"/>
        <v>0117</v>
      </c>
    </row>
    <row r="10035" spans="1:19">
      <c r="A10035" t="s">
        <v>81464</v>
      </c>
      <c r="B10035" s="31" t="s">
        <v>81465</v>
      </c>
      <c r="C10035" t="s">
        <v>49</v>
      </c>
      <c r="D10035" t="s">
        <v>81466</v>
      </c>
      <c r="E10035" t="s">
        <v>81266</v>
      </c>
      <c r="F10035" t="s">
        <v>81467</v>
      </c>
      <c r="G10035" t="s">
        <v>81468</v>
      </c>
      <c r="H10035" t="s">
        <v>81469</v>
      </c>
      <c r="I10035" t="s">
        <v>81470</v>
      </c>
      <c r="J10035" t="s">
        <v>12876</v>
      </c>
      <c r="K10035" t="s">
        <v>12877</v>
      </c>
      <c r="L10035" t="s">
        <v>86</v>
      </c>
      <c r="M10035" t="s">
        <v>6297</v>
      </c>
      <c r="N10035" t="s">
        <v>6268</v>
      </c>
      <c r="O10035" t="s">
        <v>12878</v>
      </c>
      <c r="P10035" t="s">
        <v>81471</v>
      </c>
      <c r="Q10035" t="s">
        <v>45872</v>
      </c>
      <c r="R10035" t="str">
        <f t="shared" si="312"/>
        <v>坊子</v>
      </c>
      <c r="S10035" t="str">
        <f t="shared" si="313"/>
        <v>0117</v>
      </c>
    </row>
    <row r="10036" spans="1:19">
      <c r="A10036" t="s">
        <v>81472</v>
      </c>
      <c r="B10036" s="31" t="s">
        <v>81473</v>
      </c>
      <c r="C10036" t="s">
        <v>49</v>
      </c>
      <c r="D10036" t="s">
        <v>81474</v>
      </c>
      <c r="E10036" t="s">
        <v>81266</v>
      </c>
      <c r="F10036" t="s">
        <v>81475</v>
      </c>
      <c r="G10036" t="s">
        <v>81476</v>
      </c>
      <c r="H10036" t="s">
        <v>81477</v>
      </c>
      <c r="I10036" t="s">
        <v>12119</v>
      </c>
      <c r="J10036" t="s">
        <v>8107</v>
      </c>
      <c r="K10036" t="s">
        <v>8108</v>
      </c>
      <c r="L10036" t="s">
        <v>237</v>
      </c>
      <c r="M10036" t="s">
        <v>5247</v>
      </c>
      <c r="N10036" t="s">
        <v>4789</v>
      </c>
      <c r="O10036" t="s">
        <v>8109</v>
      </c>
      <c r="P10036" t="s">
        <v>81478</v>
      </c>
      <c r="Q10036" t="s">
        <v>81479</v>
      </c>
      <c r="R10036" t="str">
        <f t="shared" si="312"/>
        <v>潍城</v>
      </c>
      <c r="S10036" t="str">
        <f t="shared" si="313"/>
        <v>0117</v>
      </c>
    </row>
    <row r="10037" spans="1:19">
      <c r="A10037" t="s">
        <v>81480</v>
      </c>
      <c r="B10037" s="31" t="s">
        <v>81481</v>
      </c>
      <c r="C10037" t="s">
        <v>49</v>
      </c>
      <c r="D10037" t="s">
        <v>81482</v>
      </c>
      <c r="E10037" t="s">
        <v>75930</v>
      </c>
      <c r="F10037" t="s">
        <v>81483</v>
      </c>
      <c r="G10037" t="s">
        <v>81484</v>
      </c>
      <c r="H10037" t="s">
        <v>81485</v>
      </c>
      <c r="I10037" t="s">
        <v>4852</v>
      </c>
      <c r="J10037" t="s">
        <v>9770</v>
      </c>
      <c r="K10037" t="s">
        <v>9771</v>
      </c>
      <c r="L10037" t="s">
        <v>237</v>
      </c>
      <c r="M10037" t="s">
        <v>4971</v>
      </c>
      <c r="N10037" t="s">
        <v>4892</v>
      </c>
      <c r="O10037" t="s">
        <v>9772</v>
      </c>
      <c r="P10037" t="s">
        <v>81486</v>
      </c>
      <c r="Q10037" t="s">
        <v>75044</v>
      </c>
      <c r="R10037" t="str">
        <f t="shared" si="312"/>
        <v>潍城</v>
      </c>
      <c r="S10037" t="str">
        <f t="shared" si="313"/>
        <v>0117</v>
      </c>
    </row>
    <row r="10038" spans="1:19">
      <c r="A10038" t="s">
        <v>81487</v>
      </c>
      <c r="B10038" s="31" t="s">
        <v>81488</v>
      </c>
      <c r="C10038" t="s">
        <v>49</v>
      </c>
      <c r="D10038" t="s">
        <v>81489</v>
      </c>
      <c r="E10038" t="s">
        <v>75930</v>
      </c>
      <c r="F10038" t="s">
        <v>81490</v>
      </c>
      <c r="G10038" t="s">
        <v>81491</v>
      </c>
      <c r="H10038" t="s">
        <v>81492</v>
      </c>
      <c r="I10038" t="s">
        <v>4813</v>
      </c>
      <c r="J10038" t="s">
        <v>23736</v>
      </c>
      <c r="K10038" t="s">
        <v>23737</v>
      </c>
      <c r="L10038" t="s">
        <v>114</v>
      </c>
      <c r="M10038" t="s">
        <v>20678</v>
      </c>
      <c r="N10038" t="s">
        <v>4789</v>
      </c>
      <c r="O10038" t="s">
        <v>23738</v>
      </c>
      <c r="P10038" t="s">
        <v>81493</v>
      </c>
      <c r="Q10038" t="s">
        <v>75044</v>
      </c>
      <c r="R10038" t="str">
        <f t="shared" si="312"/>
        <v>高密</v>
      </c>
      <c r="S10038" t="str">
        <f t="shared" si="313"/>
        <v>0117</v>
      </c>
    </row>
    <row r="10039" spans="1:19">
      <c r="A10039" t="s">
        <v>81494</v>
      </c>
      <c r="B10039" s="31" t="s">
        <v>81495</v>
      </c>
      <c r="C10039" t="s">
        <v>49</v>
      </c>
      <c r="D10039" t="s">
        <v>81496</v>
      </c>
      <c r="E10039" t="s">
        <v>75930</v>
      </c>
      <c r="F10039" t="s">
        <v>81497</v>
      </c>
      <c r="G10039" t="s">
        <v>81498</v>
      </c>
      <c r="H10039" t="s">
        <v>81499</v>
      </c>
      <c r="I10039" t="s">
        <v>5835</v>
      </c>
      <c r="J10039" t="s">
        <v>5185</v>
      </c>
      <c r="K10039" t="s">
        <v>5186</v>
      </c>
      <c r="L10039" t="s">
        <v>237</v>
      </c>
      <c r="M10039" t="s">
        <v>4868</v>
      </c>
      <c r="N10039" t="s">
        <v>5273</v>
      </c>
      <c r="O10039" t="s">
        <v>5187</v>
      </c>
      <c r="P10039" t="s">
        <v>81500</v>
      </c>
      <c r="Q10039" t="s">
        <v>81501</v>
      </c>
      <c r="R10039" t="str">
        <f t="shared" si="312"/>
        <v>潍城</v>
      </c>
      <c r="S10039" t="str">
        <f t="shared" si="313"/>
        <v>0117</v>
      </c>
    </row>
    <row r="10040" spans="1:19">
      <c r="A10040" t="s">
        <v>81502</v>
      </c>
      <c r="B10040" s="31" t="s">
        <v>81503</v>
      </c>
      <c r="C10040" t="s">
        <v>49</v>
      </c>
      <c r="D10040" t="s">
        <v>81504</v>
      </c>
      <c r="E10040" t="s">
        <v>75930</v>
      </c>
      <c r="F10040" t="s">
        <v>81505</v>
      </c>
      <c r="G10040" t="s">
        <v>81506</v>
      </c>
      <c r="H10040" t="s">
        <v>81507</v>
      </c>
      <c r="I10040" t="s">
        <v>4852</v>
      </c>
      <c r="J10040" t="s">
        <v>19411</v>
      </c>
      <c r="K10040" t="s">
        <v>48258</v>
      </c>
      <c r="L10040" t="s">
        <v>148</v>
      </c>
      <c r="M10040" t="s">
        <v>6391</v>
      </c>
      <c r="N10040" t="s">
        <v>5619</v>
      </c>
      <c r="O10040" t="s">
        <v>19413</v>
      </c>
      <c r="P10040" t="s">
        <v>81508</v>
      </c>
      <c r="Q10040" t="s">
        <v>81509</v>
      </c>
      <c r="R10040" t="str">
        <f t="shared" si="312"/>
        <v>寒亭</v>
      </c>
      <c r="S10040" t="str">
        <f t="shared" si="313"/>
        <v>0117</v>
      </c>
    </row>
    <row r="10041" spans="1:19">
      <c r="A10041" t="s">
        <v>81510</v>
      </c>
      <c r="B10041" s="31" t="s">
        <v>81511</v>
      </c>
      <c r="C10041" t="s">
        <v>49</v>
      </c>
      <c r="D10041" t="s">
        <v>81512</v>
      </c>
      <c r="E10041" t="s">
        <v>81266</v>
      </c>
      <c r="F10041" t="s">
        <v>81513</v>
      </c>
      <c r="G10041" t="s">
        <v>81514</v>
      </c>
      <c r="H10041" t="s">
        <v>81515</v>
      </c>
      <c r="I10041" t="s">
        <v>4828</v>
      </c>
      <c r="J10041" t="s">
        <v>34600</v>
      </c>
      <c r="K10041" t="s">
        <v>34601</v>
      </c>
      <c r="L10041" t="s">
        <v>77</v>
      </c>
      <c r="M10041" t="s">
        <v>5145</v>
      </c>
      <c r="N10041" t="s">
        <v>7504</v>
      </c>
      <c r="O10041" t="s">
        <v>34602</v>
      </c>
      <c r="P10041" t="s">
        <v>81516</v>
      </c>
      <c r="Q10041" t="s">
        <v>81517</v>
      </c>
      <c r="R10041" t="str">
        <f t="shared" si="312"/>
        <v>临朐</v>
      </c>
      <c r="S10041" t="str">
        <f t="shared" si="313"/>
        <v>0117</v>
      </c>
    </row>
    <row r="10042" spans="1:19">
      <c r="A10042" t="s">
        <v>81518</v>
      </c>
      <c r="B10042" s="31" t="s">
        <v>81519</v>
      </c>
      <c r="C10042" t="s">
        <v>49</v>
      </c>
      <c r="D10042" t="s">
        <v>81520</v>
      </c>
      <c r="E10042" t="s">
        <v>80794</v>
      </c>
      <c r="F10042" t="s">
        <v>81521</v>
      </c>
      <c r="G10042" t="s">
        <v>81522</v>
      </c>
      <c r="H10042" t="s">
        <v>81523</v>
      </c>
      <c r="I10042" t="s">
        <v>4828</v>
      </c>
      <c r="J10042" t="s">
        <v>19932</v>
      </c>
      <c r="K10042" t="s">
        <v>19933</v>
      </c>
      <c r="L10042" t="s">
        <v>1136</v>
      </c>
      <c r="M10042" t="s">
        <v>11735</v>
      </c>
      <c r="N10042" t="s">
        <v>4972</v>
      </c>
      <c r="O10042" t="s">
        <v>19934</v>
      </c>
      <c r="P10042" t="s">
        <v>81524</v>
      </c>
      <c r="Q10042" t="s">
        <v>81525</v>
      </c>
      <c r="R10042" t="str">
        <f t="shared" si="312"/>
        <v>昌乐</v>
      </c>
      <c r="S10042" t="str">
        <f t="shared" si="313"/>
        <v>0117</v>
      </c>
    </row>
    <row r="10043" spans="1:19">
      <c r="A10043" t="s">
        <v>81526</v>
      </c>
      <c r="B10043" s="31" t="s">
        <v>81527</v>
      </c>
      <c r="C10043" t="s">
        <v>49</v>
      </c>
      <c r="D10043" t="s">
        <v>81528</v>
      </c>
      <c r="E10043" t="s">
        <v>80794</v>
      </c>
      <c r="F10043" t="s">
        <v>81529</v>
      </c>
      <c r="G10043" t="s">
        <v>81530</v>
      </c>
      <c r="H10043" t="s">
        <v>81531</v>
      </c>
      <c r="I10043" t="s">
        <v>5066</v>
      </c>
      <c r="J10043" t="s">
        <v>5374</v>
      </c>
      <c r="K10043" t="s">
        <v>5375</v>
      </c>
      <c r="L10043" t="s">
        <v>105</v>
      </c>
      <c r="M10043" t="s">
        <v>5376</v>
      </c>
      <c r="N10043" t="s">
        <v>5017</v>
      </c>
      <c r="O10043" t="s">
        <v>5377</v>
      </c>
      <c r="P10043" t="s">
        <v>81532</v>
      </c>
      <c r="Q10043" t="s">
        <v>75044</v>
      </c>
      <c r="R10043" t="str">
        <f t="shared" si="312"/>
        <v>寿光</v>
      </c>
      <c r="S10043" t="str">
        <f t="shared" si="313"/>
        <v>0117</v>
      </c>
    </row>
    <row r="10044" spans="1:19">
      <c r="A10044" t="s">
        <v>81533</v>
      </c>
      <c r="B10044" s="31" t="s">
        <v>81534</v>
      </c>
      <c r="C10044" t="s">
        <v>49</v>
      </c>
      <c r="D10044" t="s">
        <v>81535</v>
      </c>
      <c r="E10044" t="s">
        <v>75930</v>
      </c>
      <c r="F10044" t="s">
        <v>81536</v>
      </c>
      <c r="G10044" t="s">
        <v>81537</v>
      </c>
      <c r="H10044" t="s">
        <v>81538</v>
      </c>
      <c r="I10044" t="s">
        <v>5066</v>
      </c>
      <c r="J10044" t="s">
        <v>5937</v>
      </c>
      <c r="K10044" t="s">
        <v>5938</v>
      </c>
      <c r="L10044" t="s">
        <v>86</v>
      </c>
      <c r="M10044" t="s">
        <v>5099</v>
      </c>
      <c r="N10044" t="s">
        <v>5030</v>
      </c>
      <c r="O10044" t="s">
        <v>5940</v>
      </c>
      <c r="P10044" t="s">
        <v>81539</v>
      </c>
      <c r="Q10044" t="s">
        <v>81540</v>
      </c>
      <c r="R10044" t="str">
        <f t="shared" si="312"/>
        <v>坊子</v>
      </c>
      <c r="S10044" t="str">
        <f t="shared" si="313"/>
        <v>0117</v>
      </c>
    </row>
    <row r="10045" spans="1:19">
      <c r="A10045" t="s">
        <v>81541</v>
      </c>
      <c r="B10045" s="31" t="s">
        <v>81542</v>
      </c>
      <c r="C10045" t="s">
        <v>49</v>
      </c>
      <c r="D10045" t="s">
        <v>81543</v>
      </c>
      <c r="E10045" t="s">
        <v>81266</v>
      </c>
      <c r="F10045" t="s">
        <v>81544</v>
      </c>
      <c r="G10045" t="s">
        <v>81545</v>
      </c>
      <c r="H10045" t="s">
        <v>81546</v>
      </c>
      <c r="I10045" t="s">
        <v>12500</v>
      </c>
      <c r="J10045" t="s">
        <v>4981</v>
      </c>
      <c r="K10045" t="s">
        <v>4982</v>
      </c>
      <c r="L10045" t="s">
        <v>237</v>
      </c>
      <c r="M10045" t="s">
        <v>4971</v>
      </c>
      <c r="N10045" t="s">
        <v>4983</v>
      </c>
      <c r="O10045" t="s">
        <v>4984</v>
      </c>
      <c r="P10045" t="s">
        <v>81547</v>
      </c>
      <c r="Q10045" t="s">
        <v>81548</v>
      </c>
      <c r="R10045" t="str">
        <f t="shared" si="312"/>
        <v>潍城</v>
      </c>
      <c r="S10045" t="str">
        <f t="shared" si="313"/>
        <v>0117</v>
      </c>
    </row>
    <row r="10046" spans="1:19">
      <c r="A10046" t="s">
        <v>81549</v>
      </c>
      <c r="B10046" s="31" t="s">
        <v>81550</v>
      </c>
      <c r="C10046" t="s">
        <v>49</v>
      </c>
      <c r="D10046" t="s">
        <v>81551</v>
      </c>
      <c r="E10046" t="s">
        <v>80794</v>
      </c>
      <c r="F10046" t="s">
        <v>81552</v>
      </c>
      <c r="G10046" t="s">
        <v>81553</v>
      </c>
      <c r="H10046" t="s">
        <v>81554</v>
      </c>
      <c r="I10046" t="s">
        <v>4852</v>
      </c>
      <c r="J10046" t="s">
        <v>8015</v>
      </c>
      <c r="K10046" t="s">
        <v>8016</v>
      </c>
      <c r="L10046" t="s">
        <v>105</v>
      </c>
      <c r="M10046" t="s">
        <v>5197</v>
      </c>
      <c r="N10046" t="s">
        <v>5451</v>
      </c>
      <c r="O10046" t="s">
        <v>8017</v>
      </c>
      <c r="P10046" t="s">
        <v>81555</v>
      </c>
      <c r="Q10046" t="s">
        <v>81556</v>
      </c>
      <c r="R10046" t="str">
        <f t="shared" si="312"/>
        <v>寿光</v>
      </c>
      <c r="S10046" t="str">
        <f t="shared" si="313"/>
        <v>0117</v>
      </c>
    </row>
    <row r="10047" spans="1:19">
      <c r="A10047" t="s">
        <v>81557</v>
      </c>
      <c r="B10047" s="31" t="s">
        <v>81558</v>
      </c>
      <c r="C10047" t="s">
        <v>49</v>
      </c>
      <c r="D10047" t="s">
        <v>81559</v>
      </c>
      <c r="E10047" t="s">
        <v>81560</v>
      </c>
      <c r="F10047" t="s">
        <v>81561</v>
      </c>
      <c r="G10047" t="s">
        <v>81562</v>
      </c>
      <c r="H10047" t="s">
        <v>81563</v>
      </c>
      <c r="I10047" t="s">
        <v>12119</v>
      </c>
      <c r="J10047" t="s">
        <v>9181</v>
      </c>
      <c r="K10047" t="s">
        <v>9182</v>
      </c>
      <c r="L10047" t="s">
        <v>60</v>
      </c>
      <c r="M10047" t="s">
        <v>4774</v>
      </c>
      <c r="N10047" t="s">
        <v>5960</v>
      </c>
      <c r="O10047" t="s">
        <v>9183</v>
      </c>
      <c r="P10047" t="s">
        <v>81564</v>
      </c>
      <c r="Q10047" t="s">
        <v>75044</v>
      </c>
      <c r="R10047" t="str">
        <f t="shared" si="312"/>
        <v>奎文</v>
      </c>
      <c r="S10047" t="str">
        <f t="shared" si="313"/>
        <v>0117</v>
      </c>
    </row>
    <row r="10048" spans="1:19">
      <c r="A10048" t="s">
        <v>81565</v>
      </c>
      <c r="B10048" s="31" t="s">
        <v>81566</v>
      </c>
      <c r="C10048" t="s">
        <v>49</v>
      </c>
      <c r="D10048" t="s">
        <v>81567</v>
      </c>
      <c r="E10048" t="s">
        <v>80819</v>
      </c>
      <c r="F10048" t="s">
        <v>81568</v>
      </c>
      <c r="G10048" t="s">
        <v>81569</v>
      </c>
      <c r="H10048" t="s">
        <v>81570</v>
      </c>
      <c r="I10048" t="s">
        <v>12119</v>
      </c>
      <c r="J10048" t="s">
        <v>7309</v>
      </c>
      <c r="K10048" t="s">
        <v>7310</v>
      </c>
      <c r="L10048" t="s">
        <v>375</v>
      </c>
      <c r="M10048" t="s">
        <v>5745</v>
      </c>
      <c r="N10048" t="s">
        <v>5421</v>
      </c>
      <c r="O10048" t="s">
        <v>7311</v>
      </c>
      <c r="P10048" t="s">
        <v>75044</v>
      </c>
      <c r="Q10048" t="s">
        <v>81571</v>
      </c>
      <c r="R10048" t="str">
        <f t="shared" si="312"/>
        <v>昌邑</v>
      </c>
      <c r="S10048" t="str">
        <f t="shared" si="313"/>
        <v>0117</v>
      </c>
    </row>
    <row r="10049" spans="1:19">
      <c r="A10049" t="s">
        <v>81572</v>
      </c>
      <c r="B10049" s="31" t="s">
        <v>81573</v>
      </c>
      <c r="C10049" t="s">
        <v>49</v>
      </c>
      <c r="D10049" t="s">
        <v>81574</v>
      </c>
      <c r="E10049" t="s">
        <v>81575</v>
      </c>
      <c r="F10049" t="s">
        <v>81576</v>
      </c>
      <c r="G10049" t="s">
        <v>81577</v>
      </c>
      <c r="H10049" t="s">
        <v>81578</v>
      </c>
      <c r="I10049" t="s">
        <v>81579</v>
      </c>
      <c r="J10049" t="s">
        <v>6193</v>
      </c>
      <c r="K10049" t="s">
        <v>6194</v>
      </c>
      <c r="L10049" t="s">
        <v>105</v>
      </c>
      <c r="M10049" t="s">
        <v>6195</v>
      </c>
      <c r="N10049" t="s">
        <v>5421</v>
      </c>
      <c r="O10049" t="s">
        <v>6196</v>
      </c>
      <c r="P10049" t="s">
        <v>81580</v>
      </c>
      <c r="Q10049" t="s">
        <v>75044</v>
      </c>
      <c r="R10049" t="str">
        <f t="shared" ref="R10049:R10112" si="314">IF(OR(LEFT(L10049,2)="高新"),"奎文",IF(LEFT(L10049,2)="峡山","坊子",IF(LEFT(L10049,2)="滨海","寒亭",LEFT(L10049,2))))</f>
        <v>寿光</v>
      </c>
      <c r="S10049" t="str">
        <f t="shared" ref="S10049:S10112" si="315">TEXT(B10049,"mmdd")</f>
        <v>0117</v>
      </c>
    </row>
    <row r="10050" spans="1:19">
      <c r="A10050" t="s">
        <v>81581</v>
      </c>
      <c r="B10050" s="31" t="s">
        <v>81582</v>
      </c>
      <c r="C10050" t="s">
        <v>49</v>
      </c>
      <c r="D10050" t="s">
        <v>81583</v>
      </c>
      <c r="E10050" t="s">
        <v>80794</v>
      </c>
      <c r="F10050" t="s">
        <v>81584</v>
      </c>
      <c r="G10050" t="s">
        <v>81585</v>
      </c>
      <c r="H10050" t="s">
        <v>81586</v>
      </c>
      <c r="I10050" t="s">
        <v>5822</v>
      </c>
      <c r="J10050" t="s">
        <v>7600</v>
      </c>
      <c r="K10050" t="s">
        <v>7601</v>
      </c>
      <c r="L10050" t="s">
        <v>123</v>
      </c>
      <c r="M10050" t="s">
        <v>4994</v>
      </c>
      <c r="N10050" t="s">
        <v>50081</v>
      </c>
      <c r="O10050" t="s">
        <v>7602</v>
      </c>
      <c r="P10050" t="s">
        <v>81587</v>
      </c>
      <c r="Q10050" t="s">
        <v>75044</v>
      </c>
      <c r="R10050" t="str">
        <f t="shared" si="314"/>
        <v>诸城</v>
      </c>
      <c r="S10050" t="str">
        <f t="shared" si="315"/>
        <v>0117</v>
      </c>
    </row>
    <row r="10051" spans="1:19">
      <c r="A10051" t="s">
        <v>81588</v>
      </c>
      <c r="B10051" s="31" t="s">
        <v>81589</v>
      </c>
      <c r="C10051" t="s">
        <v>49</v>
      </c>
      <c r="D10051" t="s">
        <v>81590</v>
      </c>
      <c r="E10051" t="s">
        <v>80819</v>
      </c>
      <c r="F10051" t="s">
        <v>81591</v>
      </c>
      <c r="G10051" t="s">
        <v>81592</v>
      </c>
      <c r="H10051" t="s">
        <v>81593</v>
      </c>
      <c r="I10051" t="s">
        <v>12119</v>
      </c>
      <c r="J10051" t="s">
        <v>6031</v>
      </c>
      <c r="K10051" t="s">
        <v>6032</v>
      </c>
      <c r="L10051" t="s">
        <v>262</v>
      </c>
      <c r="M10051" t="s">
        <v>6033</v>
      </c>
      <c r="N10051" t="s">
        <v>4892</v>
      </c>
      <c r="O10051" t="s">
        <v>6034</v>
      </c>
      <c r="P10051" t="s">
        <v>75044</v>
      </c>
      <c r="Q10051" t="s">
        <v>75044</v>
      </c>
      <c r="R10051" t="str">
        <f t="shared" si="314"/>
        <v>寒亭</v>
      </c>
      <c r="S10051" t="str">
        <f t="shared" si="315"/>
        <v>0117</v>
      </c>
    </row>
    <row r="10052" spans="1:19">
      <c r="A10052" t="s">
        <v>81594</v>
      </c>
      <c r="B10052" s="31" t="s">
        <v>81595</v>
      </c>
      <c r="C10052" t="s">
        <v>49</v>
      </c>
      <c r="D10052" t="s">
        <v>81596</v>
      </c>
      <c r="E10052" t="s">
        <v>75930</v>
      </c>
      <c r="F10052" t="s">
        <v>81597</v>
      </c>
      <c r="G10052" t="s">
        <v>81598</v>
      </c>
      <c r="H10052" t="s">
        <v>81599</v>
      </c>
      <c r="I10052" t="s">
        <v>6877</v>
      </c>
      <c r="J10052" t="s">
        <v>7502</v>
      </c>
      <c r="K10052" t="s">
        <v>7503</v>
      </c>
      <c r="L10052" t="s">
        <v>237</v>
      </c>
      <c r="M10052" t="s">
        <v>4971</v>
      </c>
      <c r="N10052" t="s">
        <v>4983</v>
      </c>
      <c r="O10052" t="s">
        <v>7505</v>
      </c>
      <c r="P10052" t="s">
        <v>81600</v>
      </c>
      <c r="Q10052" t="s">
        <v>81601</v>
      </c>
      <c r="R10052" t="str">
        <f t="shared" si="314"/>
        <v>潍城</v>
      </c>
      <c r="S10052" t="str">
        <f t="shared" si="315"/>
        <v>0117</v>
      </c>
    </row>
    <row r="10053" spans="1:19">
      <c r="A10053" t="s">
        <v>81602</v>
      </c>
      <c r="B10053" s="31" t="s">
        <v>81603</v>
      </c>
      <c r="C10053" t="s">
        <v>49</v>
      </c>
      <c r="D10053" t="s">
        <v>81604</v>
      </c>
      <c r="E10053" t="s">
        <v>81266</v>
      </c>
      <c r="F10053" t="s">
        <v>81605</v>
      </c>
      <c r="G10053" t="s">
        <v>81606</v>
      </c>
      <c r="H10053" t="s">
        <v>81607</v>
      </c>
      <c r="I10053" t="s">
        <v>12119</v>
      </c>
      <c r="J10053" t="s">
        <v>9144</v>
      </c>
      <c r="K10053" t="s">
        <v>9145</v>
      </c>
      <c r="L10053" t="s">
        <v>60</v>
      </c>
      <c r="M10053" t="s">
        <v>5999</v>
      </c>
      <c r="N10053" t="s">
        <v>4892</v>
      </c>
      <c r="O10053" t="s">
        <v>9146</v>
      </c>
      <c r="P10053" t="s">
        <v>81608</v>
      </c>
      <c r="Q10053" t="s">
        <v>81609</v>
      </c>
      <c r="R10053" t="str">
        <f t="shared" si="314"/>
        <v>奎文</v>
      </c>
      <c r="S10053" t="str">
        <f t="shared" si="315"/>
        <v>0117</v>
      </c>
    </row>
    <row r="10054" spans="1:19">
      <c r="A10054" t="s">
        <v>81610</v>
      </c>
      <c r="B10054" s="31" t="s">
        <v>81611</v>
      </c>
      <c r="C10054" t="s">
        <v>49</v>
      </c>
      <c r="D10054" t="s">
        <v>81612</v>
      </c>
      <c r="E10054" t="s">
        <v>80794</v>
      </c>
      <c r="F10054" t="s">
        <v>81613</v>
      </c>
      <c r="G10054" t="s">
        <v>81614</v>
      </c>
      <c r="H10054" t="s">
        <v>81615</v>
      </c>
      <c r="I10054" t="s">
        <v>4852</v>
      </c>
      <c r="J10054" t="s">
        <v>6009</v>
      </c>
      <c r="K10054" t="s">
        <v>6010</v>
      </c>
      <c r="L10054" t="s">
        <v>237</v>
      </c>
      <c r="M10054" t="s">
        <v>5247</v>
      </c>
      <c r="N10054" t="s">
        <v>4933</v>
      </c>
      <c r="O10054" t="s">
        <v>6011</v>
      </c>
      <c r="P10054" t="s">
        <v>81616</v>
      </c>
      <c r="Q10054" t="s">
        <v>81617</v>
      </c>
      <c r="R10054" t="str">
        <f t="shared" si="314"/>
        <v>潍城</v>
      </c>
      <c r="S10054" t="str">
        <f t="shared" si="315"/>
        <v>0117</v>
      </c>
    </row>
    <row r="10055" spans="1:19">
      <c r="A10055" t="s">
        <v>81618</v>
      </c>
      <c r="B10055" s="31" t="s">
        <v>81619</v>
      </c>
      <c r="C10055" t="s">
        <v>49</v>
      </c>
      <c r="D10055" t="s">
        <v>81620</v>
      </c>
      <c r="E10055" t="s">
        <v>81266</v>
      </c>
      <c r="F10055" t="s">
        <v>81621</v>
      </c>
      <c r="G10055" t="s">
        <v>81622</v>
      </c>
      <c r="H10055" t="s">
        <v>81623</v>
      </c>
      <c r="I10055" t="s">
        <v>4785</v>
      </c>
      <c r="J10055" t="s">
        <v>50317</v>
      </c>
      <c r="K10055" t="s">
        <v>50318</v>
      </c>
      <c r="L10055" t="s">
        <v>123</v>
      </c>
      <c r="M10055" t="s">
        <v>18345</v>
      </c>
      <c r="N10055" t="s">
        <v>24122</v>
      </c>
      <c r="O10055" t="s">
        <v>50319</v>
      </c>
      <c r="P10055" t="s">
        <v>81624</v>
      </c>
      <c r="Q10055" t="s">
        <v>75044</v>
      </c>
      <c r="R10055" t="str">
        <f t="shared" si="314"/>
        <v>诸城</v>
      </c>
      <c r="S10055" t="str">
        <f t="shared" si="315"/>
        <v>0117</v>
      </c>
    </row>
    <row r="10056" spans="1:19">
      <c r="A10056" t="s">
        <v>81625</v>
      </c>
      <c r="B10056" s="31" t="s">
        <v>81626</v>
      </c>
      <c r="C10056" t="s">
        <v>49</v>
      </c>
      <c r="D10056" t="s">
        <v>81627</v>
      </c>
      <c r="E10056" t="s">
        <v>75930</v>
      </c>
      <c r="F10056" t="s">
        <v>81628</v>
      </c>
      <c r="G10056" t="s">
        <v>81629</v>
      </c>
      <c r="H10056" t="s">
        <v>81630</v>
      </c>
      <c r="I10056" t="s">
        <v>4785</v>
      </c>
      <c r="J10056" t="s">
        <v>6528</v>
      </c>
      <c r="K10056" t="s">
        <v>6529</v>
      </c>
      <c r="L10056" t="s">
        <v>60</v>
      </c>
      <c r="M10056" t="s">
        <v>4774</v>
      </c>
      <c r="N10056" t="s">
        <v>5907</v>
      </c>
      <c r="O10056" t="s">
        <v>6531</v>
      </c>
      <c r="P10056" t="s">
        <v>81631</v>
      </c>
      <c r="Q10056" t="s">
        <v>81632</v>
      </c>
      <c r="R10056" t="str">
        <f t="shared" si="314"/>
        <v>奎文</v>
      </c>
      <c r="S10056" t="str">
        <f t="shared" si="315"/>
        <v>0117</v>
      </c>
    </row>
    <row r="10057" spans="1:19">
      <c r="A10057" t="s">
        <v>81633</v>
      </c>
      <c r="B10057" s="31" t="s">
        <v>81634</v>
      </c>
      <c r="C10057" t="s">
        <v>49</v>
      </c>
      <c r="D10057" t="s">
        <v>81635</v>
      </c>
      <c r="E10057" t="s">
        <v>81560</v>
      </c>
      <c r="F10057" t="s">
        <v>81636</v>
      </c>
      <c r="G10057" t="s">
        <v>81637</v>
      </c>
      <c r="H10057" t="s">
        <v>81638</v>
      </c>
      <c r="I10057" t="s">
        <v>12119</v>
      </c>
      <c r="J10057" t="s">
        <v>8354</v>
      </c>
      <c r="K10057" t="s">
        <v>8355</v>
      </c>
      <c r="L10057" t="s">
        <v>95</v>
      </c>
      <c r="M10057" t="s">
        <v>5649</v>
      </c>
      <c r="N10057" t="s">
        <v>4789</v>
      </c>
      <c r="O10057" t="s">
        <v>8356</v>
      </c>
      <c r="P10057" t="s">
        <v>81639</v>
      </c>
      <c r="Q10057" t="s">
        <v>75044</v>
      </c>
      <c r="R10057" t="str">
        <f t="shared" si="314"/>
        <v>安丘</v>
      </c>
      <c r="S10057" t="str">
        <f t="shared" si="315"/>
        <v>0117</v>
      </c>
    </row>
    <row r="10058" spans="1:19">
      <c r="A10058" t="s">
        <v>81640</v>
      </c>
      <c r="B10058" s="31" t="s">
        <v>81641</v>
      </c>
      <c r="C10058" t="s">
        <v>49</v>
      </c>
      <c r="D10058" t="s">
        <v>81642</v>
      </c>
      <c r="E10058" t="s">
        <v>81643</v>
      </c>
      <c r="F10058" t="s">
        <v>81644</v>
      </c>
      <c r="G10058" t="s">
        <v>81645</v>
      </c>
      <c r="H10058" t="s">
        <v>81646</v>
      </c>
      <c r="I10058" t="s">
        <v>4955</v>
      </c>
      <c r="J10058" t="s">
        <v>9133</v>
      </c>
      <c r="K10058" t="s">
        <v>9134</v>
      </c>
      <c r="L10058" t="s">
        <v>148</v>
      </c>
      <c r="M10058" t="s">
        <v>5272</v>
      </c>
      <c r="N10058" t="s">
        <v>4832</v>
      </c>
      <c r="O10058" t="s">
        <v>9135</v>
      </c>
      <c r="P10058" t="s">
        <v>81647</v>
      </c>
      <c r="Q10058" t="s">
        <v>81648</v>
      </c>
      <c r="R10058" t="str">
        <f t="shared" si="314"/>
        <v>寒亭</v>
      </c>
      <c r="S10058" t="str">
        <f t="shared" si="315"/>
        <v>0117</v>
      </c>
    </row>
    <row r="10059" spans="1:19">
      <c r="A10059" t="s">
        <v>81649</v>
      </c>
      <c r="B10059" s="31" t="s">
        <v>81650</v>
      </c>
      <c r="C10059" t="s">
        <v>49</v>
      </c>
      <c r="D10059" t="s">
        <v>81651</v>
      </c>
      <c r="E10059" t="s">
        <v>81266</v>
      </c>
      <c r="F10059" t="s">
        <v>81652</v>
      </c>
      <c r="G10059" t="s">
        <v>81653</v>
      </c>
      <c r="H10059" t="s">
        <v>81654</v>
      </c>
      <c r="I10059" t="s">
        <v>12844</v>
      </c>
      <c r="J10059" t="s">
        <v>15595</v>
      </c>
      <c r="K10059" t="s">
        <v>15596</v>
      </c>
      <c r="L10059" t="s">
        <v>50</v>
      </c>
      <c r="M10059" t="s">
        <v>5721</v>
      </c>
      <c r="N10059" t="s">
        <v>5069</v>
      </c>
      <c r="O10059" t="s">
        <v>15597</v>
      </c>
      <c r="P10059" t="s">
        <v>81655</v>
      </c>
      <c r="Q10059" t="s">
        <v>75044</v>
      </c>
      <c r="R10059" t="str">
        <f t="shared" si="314"/>
        <v>青州</v>
      </c>
      <c r="S10059" t="str">
        <f t="shared" si="315"/>
        <v>0117</v>
      </c>
    </row>
    <row r="10060" spans="1:19">
      <c r="A10060" t="s">
        <v>4497</v>
      </c>
      <c r="B10060" s="31" t="s">
        <v>81656</v>
      </c>
      <c r="C10060" t="s">
        <v>49</v>
      </c>
      <c r="D10060" t="s">
        <v>81657</v>
      </c>
      <c r="E10060" t="s">
        <v>75930</v>
      </c>
      <c r="F10060" t="s">
        <v>81658</v>
      </c>
      <c r="G10060" t="s">
        <v>4495</v>
      </c>
      <c r="H10060" t="s">
        <v>81659</v>
      </c>
      <c r="I10060" t="s">
        <v>5052</v>
      </c>
      <c r="J10060" t="s">
        <v>6452</v>
      </c>
      <c r="K10060" t="s">
        <v>6453</v>
      </c>
      <c r="L10060" t="s">
        <v>86</v>
      </c>
      <c r="M10060" t="s">
        <v>5099</v>
      </c>
      <c r="N10060" t="s">
        <v>4817</v>
      </c>
      <c r="O10060" t="s">
        <v>6454</v>
      </c>
      <c r="P10060" t="s">
        <v>81660</v>
      </c>
      <c r="Q10060" t="s">
        <v>81661</v>
      </c>
      <c r="R10060" t="str">
        <f t="shared" si="314"/>
        <v>坊子</v>
      </c>
      <c r="S10060" t="str">
        <f t="shared" si="315"/>
        <v>0117</v>
      </c>
    </row>
    <row r="10061" spans="1:19">
      <c r="A10061" t="s">
        <v>81662</v>
      </c>
      <c r="B10061" s="31" t="s">
        <v>81663</v>
      </c>
      <c r="C10061" t="s">
        <v>49</v>
      </c>
      <c r="D10061" t="s">
        <v>81664</v>
      </c>
      <c r="E10061" t="s">
        <v>80794</v>
      </c>
      <c r="F10061" t="s">
        <v>81665</v>
      </c>
      <c r="G10061" t="s">
        <v>81666</v>
      </c>
      <c r="H10061" t="s">
        <v>81667</v>
      </c>
      <c r="I10061" t="s">
        <v>4785</v>
      </c>
      <c r="J10061" t="s">
        <v>13225</v>
      </c>
      <c r="K10061" t="s">
        <v>13226</v>
      </c>
      <c r="L10061" t="s">
        <v>114</v>
      </c>
      <c r="M10061" t="s">
        <v>9901</v>
      </c>
      <c r="N10061" t="s">
        <v>75044</v>
      </c>
      <c r="O10061" t="s">
        <v>13227</v>
      </c>
      <c r="P10061" t="s">
        <v>81668</v>
      </c>
      <c r="Q10061" t="s">
        <v>81669</v>
      </c>
      <c r="R10061" t="str">
        <f t="shared" si="314"/>
        <v>高密</v>
      </c>
      <c r="S10061" t="str">
        <f t="shared" si="315"/>
        <v>0117</v>
      </c>
    </row>
    <row r="10062" spans="1:19">
      <c r="A10062" t="s">
        <v>4505</v>
      </c>
      <c r="B10062" s="31" t="s">
        <v>81670</v>
      </c>
      <c r="C10062" t="s">
        <v>49</v>
      </c>
      <c r="D10062" t="s">
        <v>81671</v>
      </c>
      <c r="E10062" t="s">
        <v>81266</v>
      </c>
      <c r="F10062" t="s">
        <v>81672</v>
      </c>
      <c r="G10062" t="s">
        <v>4503</v>
      </c>
      <c r="H10062" t="s">
        <v>81673</v>
      </c>
      <c r="I10062" t="s">
        <v>12119</v>
      </c>
      <c r="J10062" t="s">
        <v>8305</v>
      </c>
      <c r="K10062" t="s">
        <v>8306</v>
      </c>
      <c r="L10062" t="s">
        <v>60</v>
      </c>
      <c r="M10062" t="s">
        <v>5511</v>
      </c>
      <c r="N10062" t="s">
        <v>5960</v>
      </c>
      <c r="O10062" t="s">
        <v>8307</v>
      </c>
      <c r="P10062" t="s">
        <v>81674</v>
      </c>
      <c r="Q10062" t="s">
        <v>75044</v>
      </c>
      <c r="R10062" t="str">
        <f t="shared" si="314"/>
        <v>奎文</v>
      </c>
      <c r="S10062" t="str">
        <f t="shared" si="315"/>
        <v>0117</v>
      </c>
    </row>
    <row r="10063" spans="1:19">
      <c r="A10063" t="s">
        <v>81675</v>
      </c>
      <c r="B10063" s="31" t="s">
        <v>81676</v>
      </c>
      <c r="C10063" t="s">
        <v>49</v>
      </c>
      <c r="D10063" t="s">
        <v>81677</v>
      </c>
      <c r="E10063" t="s">
        <v>80819</v>
      </c>
      <c r="F10063" t="s">
        <v>81678</v>
      </c>
      <c r="G10063" t="s">
        <v>81679</v>
      </c>
      <c r="H10063" t="s">
        <v>81680</v>
      </c>
      <c r="I10063" t="s">
        <v>12119</v>
      </c>
      <c r="J10063" t="s">
        <v>5185</v>
      </c>
      <c r="K10063" t="s">
        <v>5186</v>
      </c>
      <c r="L10063" t="s">
        <v>237</v>
      </c>
      <c r="M10063" t="s">
        <v>4868</v>
      </c>
      <c r="N10063" t="s">
        <v>5273</v>
      </c>
      <c r="O10063" t="s">
        <v>5187</v>
      </c>
      <c r="P10063" t="s">
        <v>81681</v>
      </c>
      <c r="Q10063" t="s">
        <v>75044</v>
      </c>
      <c r="R10063" t="str">
        <f t="shared" si="314"/>
        <v>潍城</v>
      </c>
      <c r="S10063" t="str">
        <f t="shared" si="315"/>
        <v>0117</v>
      </c>
    </row>
    <row r="10064" spans="1:19">
      <c r="A10064" t="s">
        <v>81682</v>
      </c>
      <c r="B10064" s="31" t="s">
        <v>81683</v>
      </c>
      <c r="C10064" t="s">
        <v>49</v>
      </c>
      <c r="D10064" t="s">
        <v>81684</v>
      </c>
      <c r="E10064" t="s">
        <v>81266</v>
      </c>
      <c r="F10064" t="s">
        <v>81685</v>
      </c>
      <c r="G10064" t="s">
        <v>81686</v>
      </c>
      <c r="H10064" t="s">
        <v>81687</v>
      </c>
      <c r="I10064" t="s">
        <v>12844</v>
      </c>
      <c r="J10064" t="s">
        <v>13611</v>
      </c>
      <c r="K10064" t="s">
        <v>13612</v>
      </c>
      <c r="L10064" t="s">
        <v>375</v>
      </c>
      <c r="M10064" t="s">
        <v>7334</v>
      </c>
      <c r="N10064" t="s">
        <v>4972</v>
      </c>
      <c r="O10064" t="s">
        <v>13613</v>
      </c>
      <c r="P10064" t="s">
        <v>81688</v>
      </c>
      <c r="Q10064" t="s">
        <v>75044</v>
      </c>
      <c r="R10064" t="str">
        <f t="shared" si="314"/>
        <v>昌邑</v>
      </c>
      <c r="S10064" t="str">
        <f t="shared" si="315"/>
        <v>0117</v>
      </c>
    </row>
    <row r="10065" spans="1:19">
      <c r="A10065" t="s">
        <v>81689</v>
      </c>
      <c r="B10065" s="31" t="s">
        <v>81690</v>
      </c>
      <c r="C10065" t="s">
        <v>49</v>
      </c>
      <c r="D10065" t="s">
        <v>81691</v>
      </c>
      <c r="E10065" t="s">
        <v>81266</v>
      </c>
      <c r="F10065" t="s">
        <v>81692</v>
      </c>
      <c r="G10065" t="s">
        <v>81693</v>
      </c>
      <c r="H10065" t="s">
        <v>81694</v>
      </c>
      <c r="I10065" t="s">
        <v>12119</v>
      </c>
      <c r="J10065" t="s">
        <v>4814</v>
      </c>
      <c r="K10065" t="s">
        <v>4815</v>
      </c>
      <c r="L10065" t="s">
        <v>50</v>
      </c>
      <c r="M10065" t="s">
        <v>4816</v>
      </c>
      <c r="N10065" t="s">
        <v>62680</v>
      </c>
      <c r="O10065" t="s">
        <v>4818</v>
      </c>
      <c r="P10065" t="s">
        <v>81695</v>
      </c>
      <c r="Q10065" t="s">
        <v>81696</v>
      </c>
      <c r="R10065" t="str">
        <f t="shared" si="314"/>
        <v>青州</v>
      </c>
      <c r="S10065" t="str">
        <f t="shared" si="315"/>
        <v>0117</v>
      </c>
    </row>
    <row r="10066" spans="1:19">
      <c r="A10066" t="s">
        <v>81697</v>
      </c>
      <c r="B10066" s="31" t="s">
        <v>81698</v>
      </c>
      <c r="C10066" t="s">
        <v>49</v>
      </c>
      <c r="D10066" t="s">
        <v>81699</v>
      </c>
      <c r="E10066" t="s">
        <v>81700</v>
      </c>
      <c r="F10066" t="s">
        <v>81701</v>
      </c>
      <c r="G10066" t="s">
        <v>81702</v>
      </c>
      <c r="H10066" t="s">
        <v>81703</v>
      </c>
      <c r="I10066" t="s">
        <v>4852</v>
      </c>
      <c r="J10066" t="s">
        <v>8163</v>
      </c>
      <c r="K10066" t="s">
        <v>8164</v>
      </c>
      <c r="L10066" t="s">
        <v>77</v>
      </c>
      <c r="M10066" t="s">
        <v>4803</v>
      </c>
      <c r="N10066" t="s">
        <v>6519</v>
      </c>
      <c r="O10066" t="s">
        <v>8165</v>
      </c>
      <c r="P10066" t="s">
        <v>81704</v>
      </c>
      <c r="Q10066" t="s">
        <v>75044</v>
      </c>
      <c r="R10066" t="str">
        <f t="shared" si="314"/>
        <v>临朐</v>
      </c>
      <c r="S10066" t="str">
        <f t="shared" si="315"/>
        <v>0117</v>
      </c>
    </row>
    <row r="10067" spans="1:19">
      <c r="A10067" t="s">
        <v>81705</v>
      </c>
      <c r="B10067" s="31" t="s">
        <v>81706</v>
      </c>
      <c r="C10067" t="s">
        <v>49</v>
      </c>
      <c r="D10067" t="s">
        <v>81707</v>
      </c>
      <c r="E10067" t="s">
        <v>81708</v>
      </c>
      <c r="F10067" t="s">
        <v>81709</v>
      </c>
      <c r="G10067" t="s">
        <v>81710</v>
      </c>
      <c r="H10067" t="s">
        <v>81711</v>
      </c>
      <c r="I10067" t="s">
        <v>4955</v>
      </c>
      <c r="J10067" t="s">
        <v>10172</v>
      </c>
      <c r="K10067" t="s">
        <v>10173</v>
      </c>
      <c r="L10067" t="s">
        <v>95</v>
      </c>
      <c r="M10067" t="s">
        <v>4844</v>
      </c>
      <c r="N10067" t="s">
        <v>4959</v>
      </c>
      <c r="O10067" t="s">
        <v>10174</v>
      </c>
      <c r="P10067" t="s">
        <v>81712</v>
      </c>
      <c r="Q10067" t="s">
        <v>81713</v>
      </c>
      <c r="R10067" t="str">
        <f t="shared" si="314"/>
        <v>安丘</v>
      </c>
      <c r="S10067" t="str">
        <f t="shared" si="315"/>
        <v>0117</v>
      </c>
    </row>
    <row r="10068" spans="1:19">
      <c r="A10068" t="s">
        <v>81714</v>
      </c>
      <c r="B10068" s="31" t="s">
        <v>81715</v>
      </c>
      <c r="C10068" t="s">
        <v>49</v>
      </c>
      <c r="D10068" t="s">
        <v>81716</v>
      </c>
      <c r="E10068" t="s">
        <v>81266</v>
      </c>
      <c r="F10068" t="s">
        <v>81717</v>
      </c>
      <c r="G10068" t="s">
        <v>81718</v>
      </c>
      <c r="H10068" t="s">
        <v>81719</v>
      </c>
      <c r="I10068" t="s">
        <v>12119</v>
      </c>
      <c r="J10068" t="s">
        <v>10006</v>
      </c>
      <c r="K10068" t="s">
        <v>10007</v>
      </c>
      <c r="L10068" t="s">
        <v>60</v>
      </c>
      <c r="M10068" t="s">
        <v>5888</v>
      </c>
      <c r="N10068" t="s">
        <v>4845</v>
      </c>
      <c r="O10068" t="s">
        <v>10008</v>
      </c>
      <c r="P10068" t="s">
        <v>81720</v>
      </c>
      <c r="Q10068" t="s">
        <v>75044</v>
      </c>
      <c r="R10068" t="str">
        <f t="shared" si="314"/>
        <v>奎文</v>
      </c>
      <c r="S10068" t="str">
        <f t="shared" si="315"/>
        <v>0117</v>
      </c>
    </row>
    <row r="10069" spans="1:19">
      <c r="A10069" t="s">
        <v>81721</v>
      </c>
      <c r="B10069" s="31" t="s">
        <v>81722</v>
      </c>
      <c r="C10069" t="s">
        <v>49</v>
      </c>
      <c r="D10069" t="s">
        <v>81723</v>
      </c>
      <c r="E10069" t="s">
        <v>81724</v>
      </c>
      <c r="F10069" t="s">
        <v>81725</v>
      </c>
      <c r="G10069" t="s">
        <v>81726</v>
      </c>
      <c r="H10069" t="s">
        <v>81727</v>
      </c>
      <c r="I10069" t="s">
        <v>4785</v>
      </c>
      <c r="J10069" t="s">
        <v>7514</v>
      </c>
      <c r="K10069" t="s">
        <v>7515</v>
      </c>
      <c r="L10069" t="s">
        <v>95</v>
      </c>
      <c r="M10069" t="s">
        <v>5042</v>
      </c>
      <c r="N10069" t="s">
        <v>5017</v>
      </c>
      <c r="O10069" t="s">
        <v>7516</v>
      </c>
      <c r="P10069" t="s">
        <v>75044</v>
      </c>
      <c r="Q10069" t="s">
        <v>75044</v>
      </c>
      <c r="R10069" t="str">
        <f t="shared" si="314"/>
        <v>安丘</v>
      </c>
      <c r="S10069" t="str">
        <f t="shared" si="315"/>
        <v>0117</v>
      </c>
    </row>
    <row r="10070" spans="1:19">
      <c r="A10070" t="s">
        <v>81728</v>
      </c>
      <c r="B10070" s="31" t="s">
        <v>81729</v>
      </c>
      <c r="C10070" t="s">
        <v>49</v>
      </c>
      <c r="D10070" t="s">
        <v>81730</v>
      </c>
      <c r="E10070" t="s">
        <v>75930</v>
      </c>
      <c r="F10070" t="s">
        <v>81731</v>
      </c>
      <c r="G10070" t="s">
        <v>81732</v>
      </c>
      <c r="H10070" t="s">
        <v>81733</v>
      </c>
      <c r="I10070" t="s">
        <v>5052</v>
      </c>
      <c r="J10070" t="s">
        <v>5542</v>
      </c>
      <c r="K10070" t="s">
        <v>5543</v>
      </c>
      <c r="L10070" t="s">
        <v>105</v>
      </c>
      <c r="M10070" t="s">
        <v>5029</v>
      </c>
      <c r="N10070" t="s">
        <v>4892</v>
      </c>
      <c r="O10070" t="s">
        <v>5544</v>
      </c>
      <c r="P10070" t="s">
        <v>81734</v>
      </c>
      <c r="Q10070" t="s">
        <v>75044</v>
      </c>
      <c r="R10070" t="str">
        <f t="shared" si="314"/>
        <v>寿光</v>
      </c>
      <c r="S10070" t="str">
        <f t="shared" si="315"/>
        <v>0117</v>
      </c>
    </row>
    <row r="10071" spans="1:19">
      <c r="A10071" t="s">
        <v>81735</v>
      </c>
      <c r="B10071" s="31" t="s">
        <v>81736</v>
      </c>
      <c r="C10071" t="s">
        <v>49</v>
      </c>
      <c r="D10071" t="s">
        <v>81737</v>
      </c>
      <c r="E10071" t="s">
        <v>81738</v>
      </c>
      <c r="F10071" t="s">
        <v>81739</v>
      </c>
      <c r="G10071" t="s">
        <v>81740</v>
      </c>
      <c r="H10071" t="s">
        <v>81741</v>
      </c>
      <c r="I10071" t="s">
        <v>4955</v>
      </c>
      <c r="J10071" t="s">
        <v>5122</v>
      </c>
      <c r="K10071" t="s">
        <v>5123</v>
      </c>
      <c r="L10071" t="s">
        <v>75044</v>
      </c>
      <c r="M10071" t="s">
        <v>75044</v>
      </c>
      <c r="N10071" t="s">
        <v>4832</v>
      </c>
      <c r="O10071" t="s">
        <v>5124</v>
      </c>
      <c r="P10071" t="s">
        <v>75044</v>
      </c>
      <c r="Q10071" t="s">
        <v>75044</v>
      </c>
      <c r="R10071" t="str">
        <f t="shared" si="314"/>
        <v/>
      </c>
      <c r="S10071" t="str">
        <f t="shared" si="315"/>
        <v>0117</v>
      </c>
    </row>
    <row r="10072" spans="1:19">
      <c r="A10072" t="s">
        <v>81742</v>
      </c>
      <c r="B10072" s="31" t="s">
        <v>81743</v>
      </c>
      <c r="C10072" t="s">
        <v>49</v>
      </c>
      <c r="D10072" t="s">
        <v>81744</v>
      </c>
      <c r="E10072" t="s">
        <v>80794</v>
      </c>
      <c r="F10072" t="s">
        <v>81745</v>
      </c>
      <c r="G10072" t="s">
        <v>81746</v>
      </c>
      <c r="H10072" t="s">
        <v>81747</v>
      </c>
      <c r="I10072" t="s">
        <v>4955</v>
      </c>
      <c r="J10072" t="s">
        <v>5245</v>
      </c>
      <c r="K10072" t="s">
        <v>5246</v>
      </c>
      <c r="L10072" t="s">
        <v>237</v>
      </c>
      <c r="M10072" t="s">
        <v>5247</v>
      </c>
      <c r="N10072" t="s">
        <v>5960</v>
      </c>
      <c r="O10072" t="s">
        <v>5249</v>
      </c>
      <c r="P10072" t="s">
        <v>81748</v>
      </c>
      <c r="Q10072" t="s">
        <v>81749</v>
      </c>
      <c r="R10072" t="str">
        <f t="shared" si="314"/>
        <v>潍城</v>
      </c>
      <c r="S10072" t="str">
        <f t="shared" si="315"/>
        <v>0117</v>
      </c>
    </row>
    <row r="10073" spans="1:19">
      <c r="A10073" t="s">
        <v>81750</v>
      </c>
      <c r="B10073" s="31" t="s">
        <v>81751</v>
      </c>
      <c r="C10073" t="s">
        <v>49</v>
      </c>
      <c r="D10073" t="s">
        <v>81752</v>
      </c>
      <c r="E10073" t="s">
        <v>75930</v>
      </c>
      <c r="F10073" t="s">
        <v>81753</v>
      </c>
      <c r="G10073" t="s">
        <v>81754</v>
      </c>
      <c r="H10073" t="s">
        <v>81755</v>
      </c>
      <c r="I10073" t="s">
        <v>4841</v>
      </c>
      <c r="J10073" t="s">
        <v>7754</v>
      </c>
      <c r="K10073" t="s">
        <v>7755</v>
      </c>
      <c r="L10073" t="s">
        <v>123</v>
      </c>
      <c r="M10073" t="s">
        <v>6022</v>
      </c>
      <c r="N10073" t="s">
        <v>6985</v>
      </c>
      <c r="O10073" t="s">
        <v>7756</v>
      </c>
      <c r="P10073" t="s">
        <v>81756</v>
      </c>
      <c r="Q10073" t="s">
        <v>81757</v>
      </c>
      <c r="R10073" t="str">
        <f t="shared" si="314"/>
        <v>诸城</v>
      </c>
      <c r="S10073" t="str">
        <f t="shared" si="315"/>
        <v>0117</v>
      </c>
    </row>
    <row r="10074" spans="1:19">
      <c r="A10074" t="s">
        <v>81758</v>
      </c>
      <c r="B10074" s="31" t="s">
        <v>81759</v>
      </c>
      <c r="C10074" t="s">
        <v>49</v>
      </c>
      <c r="D10074" t="s">
        <v>81760</v>
      </c>
      <c r="E10074" t="s">
        <v>81738</v>
      </c>
      <c r="F10074" t="s">
        <v>81761</v>
      </c>
      <c r="G10074" t="s">
        <v>81762</v>
      </c>
      <c r="H10074" t="s">
        <v>81763</v>
      </c>
      <c r="I10074" t="s">
        <v>4852</v>
      </c>
      <c r="J10074" t="s">
        <v>71240</v>
      </c>
      <c r="K10074" t="s">
        <v>71241</v>
      </c>
      <c r="L10074" t="s">
        <v>60</v>
      </c>
      <c r="M10074" t="s">
        <v>4774</v>
      </c>
      <c r="N10074" t="s">
        <v>4972</v>
      </c>
      <c r="O10074" t="s">
        <v>71242</v>
      </c>
      <c r="P10074" t="s">
        <v>81764</v>
      </c>
      <c r="Q10074" t="s">
        <v>75044</v>
      </c>
      <c r="R10074" t="str">
        <f t="shared" si="314"/>
        <v>奎文</v>
      </c>
      <c r="S10074" t="str">
        <f t="shared" si="315"/>
        <v>0117</v>
      </c>
    </row>
    <row r="10075" spans="1:19">
      <c r="A10075" t="s">
        <v>81765</v>
      </c>
      <c r="B10075" s="31" t="s">
        <v>81766</v>
      </c>
      <c r="C10075" t="s">
        <v>49</v>
      </c>
      <c r="D10075" t="s">
        <v>81767</v>
      </c>
      <c r="E10075" t="s">
        <v>80819</v>
      </c>
      <c r="F10075" t="s">
        <v>81768</v>
      </c>
      <c r="G10075" t="s">
        <v>81769</v>
      </c>
      <c r="H10075" t="s">
        <v>81770</v>
      </c>
      <c r="I10075" t="s">
        <v>12119</v>
      </c>
      <c r="J10075" t="s">
        <v>5509</v>
      </c>
      <c r="K10075" t="s">
        <v>5510</v>
      </c>
      <c r="L10075" t="s">
        <v>60</v>
      </c>
      <c r="M10075" t="s">
        <v>5511</v>
      </c>
      <c r="N10075" t="s">
        <v>4933</v>
      </c>
      <c r="O10075" t="s">
        <v>5512</v>
      </c>
      <c r="P10075" t="s">
        <v>75044</v>
      </c>
      <c r="Q10075" t="s">
        <v>75044</v>
      </c>
      <c r="R10075" t="str">
        <f t="shared" si="314"/>
        <v>奎文</v>
      </c>
      <c r="S10075" t="str">
        <f t="shared" si="315"/>
        <v>0117</v>
      </c>
    </row>
    <row r="10076" spans="1:19">
      <c r="A10076" t="s">
        <v>81771</v>
      </c>
      <c r="B10076" s="31" t="s">
        <v>81772</v>
      </c>
      <c r="C10076" t="s">
        <v>49</v>
      </c>
      <c r="D10076" t="s">
        <v>81773</v>
      </c>
      <c r="E10076" t="s">
        <v>81321</v>
      </c>
      <c r="F10076" t="s">
        <v>81774</v>
      </c>
      <c r="G10076" t="s">
        <v>81775</v>
      </c>
      <c r="H10076" t="s">
        <v>81776</v>
      </c>
      <c r="I10076" t="s">
        <v>39549</v>
      </c>
      <c r="J10076" t="s">
        <v>5122</v>
      </c>
      <c r="K10076" t="s">
        <v>5123</v>
      </c>
      <c r="L10076" t="s">
        <v>75044</v>
      </c>
      <c r="M10076" t="s">
        <v>75044</v>
      </c>
      <c r="N10076" t="s">
        <v>5421</v>
      </c>
      <c r="O10076" t="s">
        <v>5124</v>
      </c>
      <c r="P10076" t="s">
        <v>75044</v>
      </c>
      <c r="Q10076" t="s">
        <v>75044</v>
      </c>
      <c r="R10076" t="str">
        <f t="shared" si="314"/>
        <v/>
      </c>
      <c r="S10076" t="str">
        <f t="shared" si="315"/>
        <v>0117</v>
      </c>
    </row>
    <row r="10077" spans="1:19">
      <c r="A10077" t="s">
        <v>81777</v>
      </c>
      <c r="B10077" s="31" t="s">
        <v>81778</v>
      </c>
      <c r="C10077" t="s">
        <v>49</v>
      </c>
      <c r="D10077" t="s">
        <v>81779</v>
      </c>
      <c r="E10077" t="s">
        <v>81266</v>
      </c>
      <c r="F10077" t="s">
        <v>81780</v>
      </c>
      <c r="G10077" t="s">
        <v>81781</v>
      </c>
      <c r="H10077" t="s">
        <v>81782</v>
      </c>
      <c r="I10077" t="s">
        <v>12119</v>
      </c>
      <c r="J10077" t="s">
        <v>5027</v>
      </c>
      <c r="K10077" t="s">
        <v>5028</v>
      </c>
      <c r="L10077" t="s">
        <v>105</v>
      </c>
      <c r="M10077" t="s">
        <v>5029</v>
      </c>
      <c r="N10077" t="s">
        <v>5421</v>
      </c>
      <c r="O10077" t="s">
        <v>5031</v>
      </c>
      <c r="P10077" t="s">
        <v>81783</v>
      </c>
      <c r="Q10077" t="s">
        <v>75044</v>
      </c>
      <c r="R10077" t="str">
        <f t="shared" si="314"/>
        <v>寿光</v>
      </c>
      <c r="S10077" t="str">
        <f t="shared" si="315"/>
        <v>0117</v>
      </c>
    </row>
    <row r="10078" spans="1:19">
      <c r="A10078" t="s">
        <v>81784</v>
      </c>
      <c r="B10078" s="31" t="s">
        <v>81785</v>
      </c>
      <c r="C10078" t="s">
        <v>49</v>
      </c>
      <c r="D10078" t="s">
        <v>81786</v>
      </c>
      <c r="E10078" t="s">
        <v>80794</v>
      </c>
      <c r="F10078" t="s">
        <v>81787</v>
      </c>
      <c r="G10078" t="s">
        <v>81788</v>
      </c>
      <c r="H10078" t="s">
        <v>81789</v>
      </c>
      <c r="I10078" t="s">
        <v>8721</v>
      </c>
      <c r="J10078" t="s">
        <v>10999</v>
      </c>
      <c r="K10078" t="s">
        <v>11000</v>
      </c>
      <c r="L10078" t="s">
        <v>237</v>
      </c>
      <c r="M10078" t="s">
        <v>5247</v>
      </c>
      <c r="N10078" t="s">
        <v>5017</v>
      </c>
      <c r="O10078" t="s">
        <v>11001</v>
      </c>
      <c r="P10078" t="s">
        <v>81790</v>
      </c>
      <c r="Q10078" t="s">
        <v>75044</v>
      </c>
      <c r="R10078" t="str">
        <f t="shared" si="314"/>
        <v>潍城</v>
      </c>
      <c r="S10078" t="str">
        <f t="shared" si="315"/>
        <v>0117</v>
      </c>
    </row>
    <row r="10079" spans="1:19">
      <c r="A10079" t="s">
        <v>81791</v>
      </c>
      <c r="B10079" s="31" t="s">
        <v>81792</v>
      </c>
      <c r="C10079" t="s">
        <v>49</v>
      </c>
      <c r="D10079" t="s">
        <v>81793</v>
      </c>
      <c r="E10079" t="s">
        <v>75930</v>
      </c>
      <c r="F10079" t="s">
        <v>81794</v>
      </c>
      <c r="G10079" t="s">
        <v>81795</v>
      </c>
      <c r="H10079" t="s">
        <v>81796</v>
      </c>
      <c r="I10079" t="s">
        <v>4841</v>
      </c>
      <c r="J10079" t="s">
        <v>11207</v>
      </c>
      <c r="K10079" t="s">
        <v>11208</v>
      </c>
      <c r="L10079" t="s">
        <v>123</v>
      </c>
      <c r="M10079" t="s">
        <v>7767</v>
      </c>
      <c r="N10079" t="s">
        <v>4881</v>
      </c>
      <c r="O10079" t="s">
        <v>11209</v>
      </c>
      <c r="P10079" t="s">
        <v>81797</v>
      </c>
      <c r="Q10079" t="s">
        <v>75044</v>
      </c>
      <c r="R10079" t="str">
        <f t="shared" si="314"/>
        <v>诸城</v>
      </c>
      <c r="S10079" t="str">
        <f t="shared" si="315"/>
        <v>0117</v>
      </c>
    </row>
    <row r="10080" spans="1:19">
      <c r="A10080" t="s">
        <v>81798</v>
      </c>
      <c r="B10080" s="31" t="s">
        <v>81799</v>
      </c>
      <c r="C10080" t="s">
        <v>49</v>
      </c>
      <c r="D10080" t="s">
        <v>81800</v>
      </c>
      <c r="E10080" t="s">
        <v>80819</v>
      </c>
      <c r="F10080" t="s">
        <v>81801</v>
      </c>
      <c r="G10080" t="s">
        <v>81802</v>
      </c>
      <c r="H10080" t="s">
        <v>81803</v>
      </c>
      <c r="I10080" t="s">
        <v>12119</v>
      </c>
      <c r="J10080" t="s">
        <v>6517</v>
      </c>
      <c r="K10080" t="s">
        <v>6518</v>
      </c>
      <c r="L10080" t="s">
        <v>50</v>
      </c>
      <c r="M10080" t="s">
        <v>6207</v>
      </c>
      <c r="N10080" t="s">
        <v>5112</v>
      </c>
      <c r="O10080" t="s">
        <v>6520</v>
      </c>
      <c r="P10080" t="s">
        <v>81804</v>
      </c>
      <c r="Q10080" t="s">
        <v>81805</v>
      </c>
      <c r="R10080" t="str">
        <f t="shared" si="314"/>
        <v>青州</v>
      </c>
      <c r="S10080" t="str">
        <f t="shared" si="315"/>
        <v>0117</v>
      </c>
    </row>
    <row r="10081" spans="1:19">
      <c r="A10081" t="s">
        <v>81806</v>
      </c>
      <c r="B10081" s="31" t="s">
        <v>81807</v>
      </c>
      <c r="C10081" t="s">
        <v>49</v>
      </c>
      <c r="D10081" t="s">
        <v>81808</v>
      </c>
      <c r="E10081" t="s">
        <v>81266</v>
      </c>
      <c r="F10081" t="s">
        <v>81809</v>
      </c>
      <c r="G10081" t="s">
        <v>81810</v>
      </c>
      <c r="H10081" t="s">
        <v>81811</v>
      </c>
      <c r="I10081" t="s">
        <v>12119</v>
      </c>
      <c r="J10081" t="s">
        <v>6043</v>
      </c>
      <c r="K10081" t="s">
        <v>6044</v>
      </c>
      <c r="L10081" t="s">
        <v>237</v>
      </c>
      <c r="M10081" t="s">
        <v>4971</v>
      </c>
      <c r="N10081" t="s">
        <v>5017</v>
      </c>
      <c r="O10081" t="s">
        <v>6045</v>
      </c>
      <c r="P10081" t="s">
        <v>81812</v>
      </c>
      <c r="Q10081" t="s">
        <v>81813</v>
      </c>
      <c r="R10081" t="str">
        <f t="shared" si="314"/>
        <v>潍城</v>
      </c>
      <c r="S10081" t="str">
        <f t="shared" si="315"/>
        <v>0117</v>
      </c>
    </row>
    <row r="10082" spans="1:19">
      <c r="A10082" t="s">
        <v>81814</v>
      </c>
      <c r="B10082" s="31" t="s">
        <v>81815</v>
      </c>
      <c r="C10082" t="s">
        <v>49</v>
      </c>
      <c r="D10082" t="s">
        <v>81816</v>
      </c>
      <c r="E10082" t="s">
        <v>81266</v>
      </c>
      <c r="F10082" t="s">
        <v>81817</v>
      </c>
      <c r="G10082" t="s">
        <v>81818</v>
      </c>
      <c r="H10082" t="s">
        <v>81819</v>
      </c>
      <c r="I10082" t="s">
        <v>12119</v>
      </c>
      <c r="J10082" t="s">
        <v>5067</v>
      </c>
      <c r="K10082" t="s">
        <v>5068</v>
      </c>
      <c r="L10082" t="s">
        <v>123</v>
      </c>
      <c r="M10082" t="s">
        <v>4932</v>
      </c>
      <c r="N10082" t="s">
        <v>4869</v>
      </c>
      <c r="O10082" t="s">
        <v>5070</v>
      </c>
      <c r="P10082" t="s">
        <v>81820</v>
      </c>
      <c r="Q10082" t="s">
        <v>75044</v>
      </c>
      <c r="R10082" t="str">
        <f t="shared" si="314"/>
        <v>诸城</v>
      </c>
      <c r="S10082" t="str">
        <f t="shared" si="315"/>
        <v>0117</v>
      </c>
    </row>
    <row r="10083" spans="1:19">
      <c r="A10083" t="s">
        <v>81821</v>
      </c>
      <c r="B10083" s="31" t="s">
        <v>81822</v>
      </c>
      <c r="C10083" t="s">
        <v>49</v>
      </c>
      <c r="D10083" t="s">
        <v>81823</v>
      </c>
      <c r="E10083" t="s">
        <v>75930</v>
      </c>
      <c r="F10083" t="s">
        <v>81824</v>
      </c>
      <c r="G10083" t="s">
        <v>81825</v>
      </c>
      <c r="H10083" t="s">
        <v>81826</v>
      </c>
      <c r="I10083" t="s">
        <v>4771</v>
      </c>
      <c r="J10083" t="s">
        <v>5647</v>
      </c>
      <c r="K10083" t="s">
        <v>5648</v>
      </c>
      <c r="L10083" t="s">
        <v>95</v>
      </c>
      <c r="M10083" t="s">
        <v>5649</v>
      </c>
      <c r="N10083" t="s">
        <v>4933</v>
      </c>
      <c r="O10083" t="s">
        <v>5650</v>
      </c>
      <c r="P10083" t="s">
        <v>81827</v>
      </c>
      <c r="Q10083" t="s">
        <v>75044</v>
      </c>
      <c r="R10083" t="str">
        <f t="shared" si="314"/>
        <v>安丘</v>
      </c>
      <c r="S10083" t="str">
        <f t="shared" si="315"/>
        <v>0117</v>
      </c>
    </row>
    <row r="10084" spans="1:19">
      <c r="A10084" t="s">
        <v>81828</v>
      </c>
      <c r="B10084" s="31" t="s">
        <v>81829</v>
      </c>
      <c r="C10084" t="s">
        <v>49</v>
      </c>
      <c r="D10084" t="s">
        <v>81830</v>
      </c>
      <c r="E10084" t="s">
        <v>80819</v>
      </c>
      <c r="F10084" t="s">
        <v>81831</v>
      </c>
      <c r="G10084" t="s">
        <v>81832</v>
      </c>
      <c r="H10084" t="s">
        <v>81833</v>
      </c>
      <c r="I10084" t="s">
        <v>12119</v>
      </c>
      <c r="J10084" t="s">
        <v>6782</v>
      </c>
      <c r="K10084" t="s">
        <v>6783</v>
      </c>
      <c r="L10084" t="s">
        <v>105</v>
      </c>
      <c r="M10084" t="s">
        <v>5224</v>
      </c>
      <c r="N10084" t="s">
        <v>4919</v>
      </c>
      <c r="O10084" t="s">
        <v>6784</v>
      </c>
      <c r="P10084" t="s">
        <v>81834</v>
      </c>
      <c r="Q10084" t="s">
        <v>81835</v>
      </c>
      <c r="R10084" t="str">
        <f t="shared" si="314"/>
        <v>寿光</v>
      </c>
      <c r="S10084" t="str">
        <f t="shared" si="315"/>
        <v>0117</v>
      </c>
    </row>
    <row r="10085" spans="1:19">
      <c r="A10085" t="s">
        <v>81836</v>
      </c>
      <c r="B10085" s="31" t="s">
        <v>81837</v>
      </c>
      <c r="C10085" t="s">
        <v>49</v>
      </c>
      <c r="D10085" t="s">
        <v>81838</v>
      </c>
      <c r="E10085" t="s">
        <v>80819</v>
      </c>
      <c r="F10085" t="s">
        <v>81839</v>
      </c>
      <c r="G10085" t="s">
        <v>81840</v>
      </c>
      <c r="H10085" t="s">
        <v>81841</v>
      </c>
      <c r="I10085" t="s">
        <v>12119</v>
      </c>
      <c r="J10085" t="s">
        <v>7529</v>
      </c>
      <c r="K10085" t="s">
        <v>7530</v>
      </c>
      <c r="L10085" t="s">
        <v>50</v>
      </c>
      <c r="M10085" t="s">
        <v>6624</v>
      </c>
      <c r="N10085" t="s">
        <v>6519</v>
      </c>
      <c r="O10085" t="s">
        <v>7531</v>
      </c>
      <c r="P10085" t="s">
        <v>81842</v>
      </c>
      <c r="Q10085" t="s">
        <v>75044</v>
      </c>
      <c r="R10085" t="str">
        <f t="shared" si="314"/>
        <v>青州</v>
      </c>
      <c r="S10085" t="str">
        <f t="shared" si="315"/>
        <v>0117</v>
      </c>
    </row>
    <row r="10086" spans="1:19">
      <c r="A10086" t="s">
        <v>81843</v>
      </c>
      <c r="B10086" s="31" t="s">
        <v>81844</v>
      </c>
      <c r="C10086" t="s">
        <v>49</v>
      </c>
      <c r="D10086" t="s">
        <v>81845</v>
      </c>
      <c r="E10086" t="s">
        <v>81321</v>
      </c>
      <c r="F10086" t="s">
        <v>81846</v>
      </c>
      <c r="G10086" t="s">
        <v>81847</v>
      </c>
      <c r="H10086" t="s">
        <v>81848</v>
      </c>
      <c r="I10086" t="s">
        <v>4813</v>
      </c>
      <c r="J10086" t="s">
        <v>6782</v>
      </c>
      <c r="K10086" t="s">
        <v>6783</v>
      </c>
      <c r="L10086" t="s">
        <v>105</v>
      </c>
      <c r="M10086" t="s">
        <v>5224</v>
      </c>
      <c r="N10086" t="s">
        <v>4919</v>
      </c>
      <c r="O10086" t="s">
        <v>6784</v>
      </c>
      <c r="P10086" t="s">
        <v>81849</v>
      </c>
      <c r="Q10086" t="s">
        <v>75044</v>
      </c>
      <c r="R10086" t="str">
        <f t="shared" si="314"/>
        <v>寿光</v>
      </c>
      <c r="S10086" t="str">
        <f t="shared" si="315"/>
        <v>0117</v>
      </c>
    </row>
    <row r="10087" spans="1:19">
      <c r="A10087" t="s">
        <v>81850</v>
      </c>
      <c r="B10087" s="31" t="s">
        <v>81851</v>
      </c>
      <c r="C10087" t="s">
        <v>49</v>
      </c>
      <c r="D10087" t="s">
        <v>81852</v>
      </c>
      <c r="E10087" t="s">
        <v>81321</v>
      </c>
      <c r="F10087" t="s">
        <v>81853</v>
      </c>
      <c r="G10087" t="s">
        <v>81854</v>
      </c>
      <c r="H10087" t="s">
        <v>81855</v>
      </c>
      <c r="I10087" t="s">
        <v>4841</v>
      </c>
      <c r="J10087" t="s">
        <v>6973</v>
      </c>
      <c r="K10087" t="s">
        <v>6974</v>
      </c>
      <c r="L10087" t="s">
        <v>60</v>
      </c>
      <c r="M10087" t="s">
        <v>5511</v>
      </c>
      <c r="N10087" t="s">
        <v>5487</v>
      </c>
      <c r="O10087" t="s">
        <v>6975</v>
      </c>
      <c r="P10087" t="s">
        <v>81856</v>
      </c>
      <c r="Q10087" t="s">
        <v>75044</v>
      </c>
      <c r="R10087" t="str">
        <f t="shared" si="314"/>
        <v>奎文</v>
      </c>
      <c r="S10087" t="str">
        <f t="shared" si="315"/>
        <v>0117</v>
      </c>
    </row>
    <row r="10088" spans="1:19">
      <c r="A10088" t="s">
        <v>81857</v>
      </c>
      <c r="B10088" s="31" t="s">
        <v>81858</v>
      </c>
      <c r="C10088" t="s">
        <v>49</v>
      </c>
      <c r="D10088" t="s">
        <v>81859</v>
      </c>
      <c r="E10088" t="s">
        <v>80819</v>
      </c>
      <c r="F10088" t="s">
        <v>81860</v>
      </c>
      <c r="G10088" t="s">
        <v>81861</v>
      </c>
      <c r="H10088" t="s">
        <v>81862</v>
      </c>
      <c r="I10088" t="s">
        <v>12119</v>
      </c>
      <c r="J10088" t="s">
        <v>6642</v>
      </c>
      <c r="K10088" t="s">
        <v>5768</v>
      </c>
      <c r="L10088" t="s">
        <v>105</v>
      </c>
      <c r="M10088" t="s">
        <v>5769</v>
      </c>
      <c r="N10088" t="s">
        <v>5198</v>
      </c>
      <c r="O10088" t="s">
        <v>5843</v>
      </c>
      <c r="P10088" t="s">
        <v>81863</v>
      </c>
      <c r="Q10088" t="s">
        <v>81864</v>
      </c>
      <c r="R10088" t="str">
        <f t="shared" si="314"/>
        <v>寿光</v>
      </c>
      <c r="S10088" t="str">
        <f t="shared" si="315"/>
        <v>0117</v>
      </c>
    </row>
    <row r="10089" spans="1:19">
      <c r="A10089" t="s">
        <v>81865</v>
      </c>
      <c r="B10089" s="31" t="s">
        <v>81866</v>
      </c>
      <c r="C10089" t="s">
        <v>49</v>
      </c>
      <c r="D10089" t="s">
        <v>81867</v>
      </c>
      <c r="E10089" t="s">
        <v>80794</v>
      </c>
      <c r="F10089" t="s">
        <v>81868</v>
      </c>
      <c r="G10089" t="s">
        <v>81869</v>
      </c>
      <c r="H10089" t="s">
        <v>81870</v>
      </c>
      <c r="I10089" t="s">
        <v>4852</v>
      </c>
      <c r="J10089" t="s">
        <v>9171</v>
      </c>
      <c r="K10089" t="s">
        <v>9172</v>
      </c>
      <c r="L10089" t="s">
        <v>105</v>
      </c>
      <c r="M10089" t="s">
        <v>5769</v>
      </c>
      <c r="N10089" t="s">
        <v>9006</v>
      </c>
      <c r="O10089" t="s">
        <v>9173</v>
      </c>
      <c r="P10089" t="s">
        <v>81871</v>
      </c>
      <c r="Q10089" t="s">
        <v>75044</v>
      </c>
      <c r="R10089" t="str">
        <f t="shared" si="314"/>
        <v>寿光</v>
      </c>
      <c r="S10089" t="str">
        <f t="shared" si="315"/>
        <v>0117</v>
      </c>
    </row>
    <row r="10090" spans="1:19">
      <c r="A10090" t="s">
        <v>81872</v>
      </c>
      <c r="B10090" s="31" t="s">
        <v>81873</v>
      </c>
      <c r="C10090" t="s">
        <v>49</v>
      </c>
      <c r="D10090" t="s">
        <v>81874</v>
      </c>
      <c r="E10090" t="s">
        <v>75930</v>
      </c>
      <c r="F10090" t="s">
        <v>81875</v>
      </c>
      <c r="G10090" t="s">
        <v>81876</v>
      </c>
      <c r="H10090" t="s">
        <v>81877</v>
      </c>
      <c r="I10090" t="s">
        <v>4785</v>
      </c>
      <c r="J10090" t="s">
        <v>9171</v>
      </c>
      <c r="K10090" t="s">
        <v>9172</v>
      </c>
      <c r="L10090" t="s">
        <v>105</v>
      </c>
      <c r="M10090" t="s">
        <v>5769</v>
      </c>
      <c r="N10090" t="s">
        <v>5112</v>
      </c>
      <c r="O10090" t="s">
        <v>9173</v>
      </c>
      <c r="P10090" t="s">
        <v>81878</v>
      </c>
      <c r="Q10090" t="s">
        <v>75044</v>
      </c>
      <c r="R10090" t="str">
        <f t="shared" si="314"/>
        <v>寿光</v>
      </c>
      <c r="S10090" t="str">
        <f t="shared" si="315"/>
        <v>0117</v>
      </c>
    </row>
    <row r="10091" spans="1:19">
      <c r="A10091" t="s">
        <v>81879</v>
      </c>
      <c r="B10091" s="31" t="s">
        <v>81880</v>
      </c>
      <c r="C10091" t="s">
        <v>49</v>
      </c>
      <c r="D10091" t="s">
        <v>81881</v>
      </c>
      <c r="E10091" t="s">
        <v>81266</v>
      </c>
      <c r="F10091" t="s">
        <v>81882</v>
      </c>
      <c r="G10091" t="s">
        <v>81883</v>
      </c>
      <c r="H10091" t="s">
        <v>81884</v>
      </c>
      <c r="I10091" t="s">
        <v>12844</v>
      </c>
      <c r="J10091" t="s">
        <v>6225</v>
      </c>
      <c r="K10091" t="s">
        <v>6226</v>
      </c>
      <c r="L10091" t="s">
        <v>123</v>
      </c>
      <c r="M10091" t="s">
        <v>5825</v>
      </c>
      <c r="N10091" t="s">
        <v>5198</v>
      </c>
      <c r="O10091" t="s">
        <v>6227</v>
      </c>
      <c r="P10091" t="s">
        <v>81885</v>
      </c>
      <c r="Q10091" t="s">
        <v>81886</v>
      </c>
      <c r="R10091" t="str">
        <f t="shared" si="314"/>
        <v>诸城</v>
      </c>
      <c r="S10091" t="str">
        <f t="shared" si="315"/>
        <v>0117</v>
      </c>
    </row>
    <row r="10092" spans="1:19">
      <c r="A10092" t="s">
        <v>81887</v>
      </c>
      <c r="B10092" s="31" t="s">
        <v>81888</v>
      </c>
      <c r="C10092" t="s">
        <v>49</v>
      </c>
      <c r="D10092" t="s">
        <v>81889</v>
      </c>
      <c r="E10092" t="s">
        <v>75930</v>
      </c>
      <c r="F10092" t="s">
        <v>81890</v>
      </c>
      <c r="G10092" t="s">
        <v>81891</v>
      </c>
      <c r="H10092" t="s">
        <v>81892</v>
      </c>
      <c r="I10092" t="s">
        <v>4813</v>
      </c>
      <c r="J10092" t="s">
        <v>6983</v>
      </c>
      <c r="K10092" t="s">
        <v>6984</v>
      </c>
      <c r="L10092" t="s">
        <v>95</v>
      </c>
      <c r="M10092" t="s">
        <v>5682</v>
      </c>
      <c r="N10092" t="s">
        <v>5056</v>
      </c>
      <c r="O10092" t="s">
        <v>6986</v>
      </c>
      <c r="P10092" t="s">
        <v>81893</v>
      </c>
      <c r="Q10092" t="s">
        <v>81894</v>
      </c>
      <c r="R10092" t="str">
        <f t="shared" si="314"/>
        <v>安丘</v>
      </c>
      <c r="S10092" t="str">
        <f t="shared" si="315"/>
        <v>0117</v>
      </c>
    </row>
    <row r="10093" spans="1:19">
      <c r="A10093" t="s">
        <v>81895</v>
      </c>
      <c r="B10093" s="31" t="s">
        <v>81896</v>
      </c>
      <c r="C10093" t="s">
        <v>49</v>
      </c>
      <c r="D10093" t="s">
        <v>81897</v>
      </c>
      <c r="E10093" t="s">
        <v>75930</v>
      </c>
      <c r="F10093" t="s">
        <v>81898</v>
      </c>
      <c r="G10093" t="s">
        <v>81899</v>
      </c>
      <c r="H10093" t="s">
        <v>81900</v>
      </c>
      <c r="I10093" t="s">
        <v>4852</v>
      </c>
      <c r="J10093" t="s">
        <v>10999</v>
      </c>
      <c r="K10093" t="s">
        <v>11000</v>
      </c>
      <c r="L10093" t="s">
        <v>237</v>
      </c>
      <c r="M10093" t="s">
        <v>5247</v>
      </c>
      <c r="N10093" t="s">
        <v>4919</v>
      </c>
      <c r="O10093" t="s">
        <v>11001</v>
      </c>
      <c r="P10093" t="s">
        <v>81901</v>
      </c>
      <c r="Q10093" t="s">
        <v>75044</v>
      </c>
      <c r="R10093" t="str">
        <f t="shared" si="314"/>
        <v>潍城</v>
      </c>
      <c r="S10093" t="str">
        <f t="shared" si="315"/>
        <v>0117</v>
      </c>
    </row>
    <row r="10094" spans="1:19">
      <c r="A10094" t="s">
        <v>81902</v>
      </c>
      <c r="B10094" s="31" t="s">
        <v>81903</v>
      </c>
      <c r="C10094" t="s">
        <v>49</v>
      </c>
      <c r="D10094" t="s">
        <v>81904</v>
      </c>
      <c r="E10094" t="s">
        <v>81905</v>
      </c>
      <c r="F10094" t="s">
        <v>81906</v>
      </c>
      <c r="G10094" t="s">
        <v>81907</v>
      </c>
      <c r="H10094" t="s">
        <v>81908</v>
      </c>
      <c r="I10094" t="s">
        <v>4841</v>
      </c>
      <c r="J10094" t="s">
        <v>9154</v>
      </c>
      <c r="K10094" t="s">
        <v>9155</v>
      </c>
      <c r="L10094" t="s">
        <v>60</v>
      </c>
      <c r="M10094" t="s">
        <v>4774</v>
      </c>
      <c r="N10094" t="s">
        <v>5487</v>
      </c>
      <c r="O10094" t="s">
        <v>9156</v>
      </c>
      <c r="P10094" t="s">
        <v>81909</v>
      </c>
      <c r="Q10094" t="s">
        <v>81910</v>
      </c>
      <c r="R10094" t="str">
        <f t="shared" si="314"/>
        <v>奎文</v>
      </c>
      <c r="S10094" t="str">
        <f t="shared" si="315"/>
        <v>0117</v>
      </c>
    </row>
    <row r="10095" spans="1:19">
      <c r="A10095" t="s">
        <v>81911</v>
      </c>
      <c r="B10095" s="31" t="s">
        <v>81912</v>
      </c>
      <c r="C10095" t="s">
        <v>49</v>
      </c>
      <c r="D10095" t="s">
        <v>81913</v>
      </c>
      <c r="E10095" t="s">
        <v>75930</v>
      </c>
      <c r="F10095" t="s">
        <v>81914</v>
      </c>
      <c r="G10095" t="s">
        <v>81915</v>
      </c>
      <c r="H10095" t="s">
        <v>81916</v>
      </c>
      <c r="I10095" t="s">
        <v>4785</v>
      </c>
      <c r="J10095" t="s">
        <v>7743</v>
      </c>
      <c r="K10095" t="s">
        <v>7744</v>
      </c>
      <c r="L10095" t="s">
        <v>1136</v>
      </c>
      <c r="M10095" t="s">
        <v>5210</v>
      </c>
      <c r="N10095" t="s">
        <v>16864</v>
      </c>
      <c r="O10095" t="s">
        <v>7745</v>
      </c>
      <c r="P10095" t="s">
        <v>81917</v>
      </c>
      <c r="Q10095" t="s">
        <v>81918</v>
      </c>
      <c r="R10095" t="str">
        <f t="shared" si="314"/>
        <v>昌乐</v>
      </c>
      <c r="S10095" t="str">
        <f t="shared" si="315"/>
        <v>0117</v>
      </c>
    </row>
    <row r="10096" spans="1:19">
      <c r="A10096" t="s">
        <v>81919</v>
      </c>
      <c r="B10096" s="31" t="s">
        <v>81920</v>
      </c>
      <c r="C10096" t="s">
        <v>49</v>
      </c>
      <c r="D10096" t="s">
        <v>81921</v>
      </c>
      <c r="E10096" t="s">
        <v>80794</v>
      </c>
      <c r="F10096" t="s">
        <v>81922</v>
      </c>
      <c r="G10096" t="s">
        <v>81923</v>
      </c>
      <c r="H10096" t="s">
        <v>81924</v>
      </c>
      <c r="I10096" t="s">
        <v>4828</v>
      </c>
      <c r="J10096" t="s">
        <v>9082</v>
      </c>
      <c r="K10096" t="s">
        <v>9083</v>
      </c>
      <c r="L10096" t="s">
        <v>77</v>
      </c>
      <c r="M10096" t="s">
        <v>5733</v>
      </c>
      <c r="N10096" t="s">
        <v>5907</v>
      </c>
      <c r="O10096" t="s">
        <v>9084</v>
      </c>
      <c r="P10096" t="s">
        <v>81925</v>
      </c>
      <c r="Q10096" t="s">
        <v>81926</v>
      </c>
      <c r="R10096" t="str">
        <f t="shared" si="314"/>
        <v>临朐</v>
      </c>
      <c r="S10096" t="str">
        <f t="shared" si="315"/>
        <v>0117</v>
      </c>
    </row>
    <row r="10097" spans="1:19">
      <c r="A10097" t="s">
        <v>81927</v>
      </c>
      <c r="B10097" s="31" t="s">
        <v>81928</v>
      </c>
      <c r="C10097" t="s">
        <v>49</v>
      </c>
      <c r="D10097" t="s">
        <v>81929</v>
      </c>
      <c r="E10097" t="s">
        <v>81930</v>
      </c>
      <c r="F10097" t="s">
        <v>81931</v>
      </c>
      <c r="G10097" t="s">
        <v>81932</v>
      </c>
      <c r="H10097" t="s">
        <v>81933</v>
      </c>
      <c r="I10097" t="s">
        <v>12119</v>
      </c>
      <c r="J10097" t="s">
        <v>5852</v>
      </c>
      <c r="K10097" t="s">
        <v>5853</v>
      </c>
      <c r="L10097" t="s">
        <v>123</v>
      </c>
      <c r="M10097" t="s">
        <v>5854</v>
      </c>
      <c r="N10097" t="s">
        <v>4892</v>
      </c>
      <c r="O10097" t="s">
        <v>5855</v>
      </c>
      <c r="P10097" t="s">
        <v>81934</v>
      </c>
      <c r="Q10097" t="s">
        <v>75044</v>
      </c>
      <c r="R10097" t="str">
        <f t="shared" si="314"/>
        <v>诸城</v>
      </c>
      <c r="S10097" t="str">
        <f t="shared" si="315"/>
        <v>0117</v>
      </c>
    </row>
    <row r="10098" spans="1:19">
      <c r="A10098" t="s">
        <v>81935</v>
      </c>
      <c r="B10098" s="31" t="s">
        <v>81936</v>
      </c>
      <c r="C10098" t="s">
        <v>49</v>
      </c>
      <c r="D10098" t="s">
        <v>81937</v>
      </c>
      <c r="E10098" t="s">
        <v>81938</v>
      </c>
      <c r="F10098" t="s">
        <v>81939</v>
      </c>
      <c r="G10098" t="s">
        <v>81940</v>
      </c>
      <c r="H10098" t="s">
        <v>81941</v>
      </c>
      <c r="I10098" t="s">
        <v>12119</v>
      </c>
      <c r="J10098" t="s">
        <v>7963</v>
      </c>
      <c r="K10098" t="s">
        <v>7964</v>
      </c>
      <c r="L10098" t="s">
        <v>60</v>
      </c>
      <c r="M10098" t="s">
        <v>5511</v>
      </c>
      <c r="N10098" t="s">
        <v>5939</v>
      </c>
      <c r="O10098" t="s">
        <v>7965</v>
      </c>
      <c r="P10098" t="s">
        <v>75044</v>
      </c>
      <c r="Q10098" t="s">
        <v>81942</v>
      </c>
      <c r="R10098" t="str">
        <f t="shared" si="314"/>
        <v>奎文</v>
      </c>
      <c r="S10098" t="str">
        <f t="shared" si="315"/>
        <v>0117</v>
      </c>
    </row>
    <row r="10099" spans="1:19">
      <c r="A10099" t="s">
        <v>81943</v>
      </c>
      <c r="B10099" s="31" t="s">
        <v>81944</v>
      </c>
      <c r="C10099" t="s">
        <v>49</v>
      </c>
      <c r="D10099" t="s">
        <v>81945</v>
      </c>
      <c r="E10099" t="s">
        <v>81938</v>
      </c>
      <c r="F10099" t="s">
        <v>81946</v>
      </c>
      <c r="G10099" t="s">
        <v>81947</v>
      </c>
      <c r="H10099" t="s">
        <v>81948</v>
      </c>
      <c r="I10099" t="s">
        <v>12119</v>
      </c>
      <c r="J10099" t="s">
        <v>7963</v>
      </c>
      <c r="K10099" t="s">
        <v>7964</v>
      </c>
      <c r="L10099" t="s">
        <v>60</v>
      </c>
      <c r="M10099" t="s">
        <v>5511</v>
      </c>
      <c r="N10099" t="s">
        <v>75044</v>
      </c>
      <c r="O10099" t="s">
        <v>7965</v>
      </c>
      <c r="P10099" t="s">
        <v>81949</v>
      </c>
      <c r="Q10099" t="s">
        <v>81950</v>
      </c>
      <c r="R10099" t="str">
        <f t="shared" si="314"/>
        <v>奎文</v>
      </c>
      <c r="S10099" t="str">
        <f t="shared" si="315"/>
        <v>0117</v>
      </c>
    </row>
    <row r="10100" spans="1:19">
      <c r="A10100" t="s">
        <v>81951</v>
      </c>
      <c r="B10100" s="31" t="s">
        <v>81191</v>
      </c>
      <c r="C10100" t="s">
        <v>49</v>
      </c>
      <c r="D10100" t="s">
        <v>81952</v>
      </c>
      <c r="E10100" t="s">
        <v>81953</v>
      </c>
      <c r="F10100" t="s">
        <v>81954</v>
      </c>
      <c r="G10100" t="s">
        <v>81955</v>
      </c>
      <c r="H10100" t="s">
        <v>81956</v>
      </c>
      <c r="I10100" t="s">
        <v>12119</v>
      </c>
      <c r="J10100" t="s">
        <v>5997</v>
      </c>
      <c r="K10100" t="s">
        <v>5998</v>
      </c>
      <c r="L10100" t="s">
        <v>60</v>
      </c>
      <c r="M10100" t="s">
        <v>5999</v>
      </c>
      <c r="N10100" t="s">
        <v>5112</v>
      </c>
      <c r="O10100" t="s">
        <v>6000</v>
      </c>
      <c r="P10100" t="s">
        <v>81957</v>
      </c>
      <c r="Q10100" t="s">
        <v>75044</v>
      </c>
      <c r="R10100" t="str">
        <f t="shared" si="314"/>
        <v>奎文</v>
      </c>
      <c r="S10100" t="str">
        <f t="shared" si="315"/>
        <v>0117</v>
      </c>
    </row>
    <row r="10101" spans="1:19">
      <c r="A10101" t="s">
        <v>81958</v>
      </c>
      <c r="B10101" s="31" t="s">
        <v>81959</v>
      </c>
      <c r="C10101" t="s">
        <v>49</v>
      </c>
      <c r="D10101" t="s">
        <v>81960</v>
      </c>
      <c r="E10101" t="s">
        <v>80794</v>
      </c>
      <c r="F10101" t="s">
        <v>81961</v>
      </c>
      <c r="G10101" t="s">
        <v>81962</v>
      </c>
      <c r="H10101" t="s">
        <v>81963</v>
      </c>
      <c r="I10101" t="s">
        <v>4785</v>
      </c>
      <c r="J10101" t="s">
        <v>6161</v>
      </c>
      <c r="K10101" t="s">
        <v>6162</v>
      </c>
      <c r="L10101" t="s">
        <v>95</v>
      </c>
      <c r="M10101" t="s">
        <v>5709</v>
      </c>
      <c r="N10101" t="s">
        <v>4789</v>
      </c>
      <c r="O10101" t="s">
        <v>6163</v>
      </c>
      <c r="P10101" t="s">
        <v>81964</v>
      </c>
      <c r="Q10101" t="s">
        <v>81965</v>
      </c>
      <c r="R10101" t="str">
        <f t="shared" si="314"/>
        <v>安丘</v>
      </c>
      <c r="S10101" t="str">
        <f t="shared" si="315"/>
        <v>0117</v>
      </c>
    </row>
    <row r="10102" spans="1:19">
      <c r="A10102" t="s">
        <v>81966</v>
      </c>
      <c r="B10102" s="31" t="s">
        <v>81967</v>
      </c>
      <c r="C10102" t="s">
        <v>49</v>
      </c>
      <c r="D10102" t="s">
        <v>81968</v>
      </c>
      <c r="E10102" t="s">
        <v>81969</v>
      </c>
      <c r="F10102" t="s">
        <v>81970</v>
      </c>
      <c r="G10102" t="s">
        <v>81971</v>
      </c>
      <c r="H10102" t="s">
        <v>81972</v>
      </c>
      <c r="I10102" t="s">
        <v>12757</v>
      </c>
      <c r="J10102" t="s">
        <v>5067</v>
      </c>
      <c r="K10102" t="s">
        <v>5068</v>
      </c>
      <c r="L10102" t="s">
        <v>123</v>
      </c>
      <c r="M10102" t="s">
        <v>4932</v>
      </c>
      <c r="N10102" t="s">
        <v>4905</v>
      </c>
      <c r="O10102" t="s">
        <v>5070</v>
      </c>
      <c r="P10102" t="s">
        <v>81973</v>
      </c>
      <c r="Q10102" t="s">
        <v>81974</v>
      </c>
      <c r="R10102" t="str">
        <f t="shared" si="314"/>
        <v>诸城</v>
      </c>
      <c r="S10102" t="str">
        <f t="shared" si="315"/>
        <v>0117</v>
      </c>
    </row>
    <row r="10103" spans="1:19">
      <c r="A10103" t="s">
        <v>81975</v>
      </c>
      <c r="B10103" s="31" t="s">
        <v>81976</v>
      </c>
      <c r="C10103" t="s">
        <v>49</v>
      </c>
      <c r="D10103" t="s">
        <v>81977</v>
      </c>
      <c r="E10103" t="s">
        <v>81978</v>
      </c>
      <c r="F10103" t="s">
        <v>81979</v>
      </c>
      <c r="G10103" t="s">
        <v>81980</v>
      </c>
      <c r="H10103" t="s">
        <v>81981</v>
      </c>
      <c r="I10103" t="s">
        <v>4955</v>
      </c>
      <c r="J10103" t="s">
        <v>81982</v>
      </c>
      <c r="K10103" t="s">
        <v>81983</v>
      </c>
      <c r="L10103" t="s">
        <v>114</v>
      </c>
      <c r="M10103" t="s">
        <v>4918</v>
      </c>
      <c r="N10103" t="s">
        <v>4959</v>
      </c>
      <c r="O10103" t="s">
        <v>81984</v>
      </c>
      <c r="P10103" t="s">
        <v>81985</v>
      </c>
      <c r="Q10103" t="s">
        <v>81986</v>
      </c>
      <c r="R10103" t="str">
        <f t="shared" si="314"/>
        <v>高密</v>
      </c>
      <c r="S10103" t="str">
        <f t="shared" si="315"/>
        <v>0117</v>
      </c>
    </row>
    <row r="10104" spans="1:19">
      <c r="A10104" t="s">
        <v>4377</v>
      </c>
      <c r="B10104" s="31" t="s">
        <v>81987</v>
      </c>
      <c r="C10104" t="s">
        <v>49</v>
      </c>
      <c r="D10104" t="s">
        <v>81988</v>
      </c>
      <c r="E10104" t="s">
        <v>81989</v>
      </c>
      <c r="F10104" t="s">
        <v>81990</v>
      </c>
      <c r="G10104" t="s">
        <v>4375</v>
      </c>
      <c r="H10104" t="s">
        <v>81991</v>
      </c>
      <c r="I10104" t="s">
        <v>7417</v>
      </c>
      <c r="J10104" t="s">
        <v>71240</v>
      </c>
      <c r="K10104" t="s">
        <v>71241</v>
      </c>
      <c r="L10104" t="s">
        <v>60</v>
      </c>
      <c r="M10104" t="s">
        <v>4774</v>
      </c>
      <c r="N10104" t="s">
        <v>4972</v>
      </c>
      <c r="O10104" t="s">
        <v>71242</v>
      </c>
      <c r="P10104" t="s">
        <v>81992</v>
      </c>
      <c r="Q10104" t="s">
        <v>75044</v>
      </c>
      <c r="R10104" t="str">
        <f t="shared" si="314"/>
        <v>奎文</v>
      </c>
      <c r="S10104" t="str">
        <f t="shared" si="315"/>
        <v>0117</v>
      </c>
    </row>
    <row r="10105" spans="1:19">
      <c r="A10105" t="s">
        <v>81993</v>
      </c>
      <c r="B10105" s="31" t="s">
        <v>81994</v>
      </c>
      <c r="C10105" t="s">
        <v>49</v>
      </c>
      <c r="D10105" t="s">
        <v>81995</v>
      </c>
      <c r="E10105" t="s">
        <v>80819</v>
      </c>
      <c r="F10105" t="s">
        <v>81996</v>
      </c>
      <c r="G10105" t="s">
        <v>81997</v>
      </c>
      <c r="H10105" t="s">
        <v>81998</v>
      </c>
      <c r="I10105" t="s">
        <v>12119</v>
      </c>
      <c r="J10105" t="s">
        <v>11618</v>
      </c>
      <c r="K10105" t="s">
        <v>11619</v>
      </c>
      <c r="L10105" t="s">
        <v>237</v>
      </c>
      <c r="M10105" t="s">
        <v>4868</v>
      </c>
      <c r="N10105" t="s">
        <v>5112</v>
      </c>
      <c r="O10105" t="s">
        <v>11620</v>
      </c>
      <c r="P10105" t="s">
        <v>81999</v>
      </c>
      <c r="Q10105" t="s">
        <v>75044</v>
      </c>
      <c r="R10105" t="str">
        <f t="shared" si="314"/>
        <v>潍城</v>
      </c>
      <c r="S10105" t="str">
        <f t="shared" si="315"/>
        <v>0117</v>
      </c>
    </row>
    <row r="10106" spans="1:19">
      <c r="A10106" t="s">
        <v>82000</v>
      </c>
      <c r="B10106" s="31" t="s">
        <v>82001</v>
      </c>
      <c r="C10106" t="s">
        <v>49</v>
      </c>
      <c r="D10106" t="s">
        <v>82002</v>
      </c>
      <c r="E10106" t="s">
        <v>80819</v>
      </c>
      <c r="F10106" t="s">
        <v>82003</v>
      </c>
      <c r="G10106" t="s">
        <v>82004</v>
      </c>
      <c r="H10106" t="s">
        <v>82005</v>
      </c>
      <c r="I10106" t="s">
        <v>12844</v>
      </c>
      <c r="J10106" t="s">
        <v>5669</v>
      </c>
      <c r="K10106" t="s">
        <v>5670</v>
      </c>
      <c r="L10106" t="s">
        <v>60</v>
      </c>
      <c r="M10106" t="s">
        <v>5511</v>
      </c>
      <c r="N10106" t="s">
        <v>5043</v>
      </c>
      <c r="O10106" t="s">
        <v>8547</v>
      </c>
      <c r="P10106" t="s">
        <v>82006</v>
      </c>
      <c r="Q10106" t="s">
        <v>82007</v>
      </c>
      <c r="R10106" t="str">
        <f t="shared" si="314"/>
        <v>奎文</v>
      </c>
      <c r="S10106" t="str">
        <f t="shared" si="315"/>
        <v>0117</v>
      </c>
    </row>
    <row r="10107" spans="1:19">
      <c r="A10107" t="s">
        <v>82008</v>
      </c>
      <c r="B10107" s="31" t="s">
        <v>82009</v>
      </c>
      <c r="C10107" t="s">
        <v>49</v>
      </c>
      <c r="D10107" t="s">
        <v>82010</v>
      </c>
      <c r="E10107" t="s">
        <v>82011</v>
      </c>
      <c r="F10107" t="s">
        <v>82012</v>
      </c>
      <c r="G10107" t="s">
        <v>82013</v>
      </c>
      <c r="H10107" t="s">
        <v>82014</v>
      </c>
      <c r="I10107" t="s">
        <v>4813</v>
      </c>
      <c r="J10107" t="s">
        <v>5509</v>
      </c>
      <c r="K10107" t="s">
        <v>5510</v>
      </c>
      <c r="L10107" t="s">
        <v>60</v>
      </c>
      <c r="M10107" t="s">
        <v>5511</v>
      </c>
      <c r="N10107" t="s">
        <v>75314</v>
      </c>
      <c r="O10107" t="s">
        <v>5512</v>
      </c>
      <c r="P10107" t="s">
        <v>82015</v>
      </c>
      <c r="Q10107" t="s">
        <v>82016</v>
      </c>
      <c r="R10107" t="str">
        <f t="shared" si="314"/>
        <v>奎文</v>
      </c>
      <c r="S10107" t="str">
        <f t="shared" si="315"/>
        <v>0117</v>
      </c>
    </row>
    <row r="10108" spans="1:19">
      <c r="A10108" t="s">
        <v>82017</v>
      </c>
      <c r="B10108" s="31" t="s">
        <v>82018</v>
      </c>
      <c r="C10108" t="s">
        <v>49</v>
      </c>
      <c r="D10108" t="s">
        <v>82019</v>
      </c>
      <c r="E10108" t="s">
        <v>80819</v>
      </c>
      <c r="F10108" t="s">
        <v>82020</v>
      </c>
      <c r="G10108" t="s">
        <v>82021</v>
      </c>
      <c r="H10108" t="s">
        <v>82022</v>
      </c>
      <c r="I10108" t="s">
        <v>12757</v>
      </c>
      <c r="J10108" t="s">
        <v>7278</v>
      </c>
      <c r="K10108" t="s">
        <v>7279</v>
      </c>
      <c r="L10108" t="s">
        <v>105</v>
      </c>
      <c r="M10108" t="s">
        <v>5089</v>
      </c>
      <c r="N10108" t="s">
        <v>5487</v>
      </c>
      <c r="O10108" t="s">
        <v>7280</v>
      </c>
      <c r="P10108" t="s">
        <v>82023</v>
      </c>
      <c r="Q10108" t="s">
        <v>75044</v>
      </c>
      <c r="R10108" t="str">
        <f t="shared" si="314"/>
        <v>寿光</v>
      </c>
      <c r="S10108" t="str">
        <f t="shared" si="315"/>
        <v>0117</v>
      </c>
    </row>
    <row r="10109" spans="1:19">
      <c r="A10109" t="s">
        <v>82024</v>
      </c>
      <c r="B10109" s="31" t="s">
        <v>81924</v>
      </c>
      <c r="C10109" t="s">
        <v>49</v>
      </c>
      <c r="D10109" t="s">
        <v>82025</v>
      </c>
      <c r="E10109" t="s">
        <v>82026</v>
      </c>
      <c r="F10109" t="s">
        <v>82027</v>
      </c>
      <c r="G10109" t="s">
        <v>82028</v>
      </c>
      <c r="H10109" t="s">
        <v>82029</v>
      </c>
      <c r="I10109" t="s">
        <v>6877</v>
      </c>
      <c r="J10109" t="s">
        <v>5636</v>
      </c>
      <c r="K10109" t="s">
        <v>5906</v>
      </c>
      <c r="L10109" t="s">
        <v>77</v>
      </c>
      <c r="M10109" t="s">
        <v>5145</v>
      </c>
      <c r="N10109" t="s">
        <v>4972</v>
      </c>
      <c r="O10109" t="s">
        <v>5908</v>
      </c>
      <c r="P10109" t="s">
        <v>82030</v>
      </c>
      <c r="Q10109" t="s">
        <v>75044</v>
      </c>
      <c r="R10109" t="str">
        <f t="shared" si="314"/>
        <v>临朐</v>
      </c>
      <c r="S10109" t="str">
        <f t="shared" si="315"/>
        <v>0117</v>
      </c>
    </row>
    <row r="10110" spans="1:19">
      <c r="A10110" t="s">
        <v>4273</v>
      </c>
      <c r="B10110" s="31" t="s">
        <v>82031</v>
      </c>
      <c r="C10110" t="s">
        <v>49</v>
      </c>
      <c r="D10110" t="s">
        <v>82032</v>
      </c>
      <c r="E10110" t="s">
        <v>80794</v>
      </c>
      <c r="F10110" t="s">
        <v>82033</v>
      </c>
      <c r="G10110" t="s">
        <v>4271</v>
      </c>
      <c r="H10110" t="s">
        <v>82034</v>
      </c>
      <c r="I10110" t="s">
        <v>4841</v>
      </c>
      <c r="J10110" t="s">
        <v>72052</v>
      </c>
      <c r="K10110" t="s">
        <v>72053</v>
      </c>
      <c r="L10110" t="s">
        <v>114</v>
      </c>
      <c r="M10110" t="s">
        <v>5486</v>
      </c>
      <c r="N10110" t="s">
        <v>4972</v>
      </c>
      <c r="O10110" t="s">
        <v>72054</v>
      </c>
      <c r="P10110" t="s">
        <v>82035</v>
      </c>
      <c r="Q10110" t="s">
        <v>82036</v>
      </c>
      <c r="R10110" t="str">
        <f t="shared" si="314"/>
        <v>高密</v>
      </c>
      <c r="S10110" t="str">
        <f t="shared" si="315"/>
        <v>0117</v>
      </c>
    </row>
    <row r="10111" spans="1:19">
      <c r="A10111" t="s">
        <v>82037</v>
      </c>
      <c r="B10111" s="31" t="s">
        <v>82038</v>
      </c>
      <c r="C10111" t="s">
        <v>49</v>
      </c>
      <c r="D10111" t="s">
        <v>82039</v>
      </c>
      <c r="E10111" t="s">
        <v>81266</v>
      </c>
      <c r="F10111" t="s">
        <v>82040</v>
      </c>
      <c r="G10111" t="s">
        <v>82041</v>
      </c>
      <c r="H10111" t="s">
        <v>81916</v>
      </c>
      <c r="I10111" t="s">
        <v>12119</v>
      </c>
      <c r="J10111" t="s">
        <v>7514</v>
      </c>
      <c r="K10111" t="s">
        <v>61116</v>
      </c>
      <c r="L10111" t="s">
        <v>95</v>
      </c>
      <c r="M10111" t="s">
        <v>5042</v>
      </c>
      <c r="N10111" t="s">
        <v>14468</v>
      </c>
      <c r="O10111" t="s">
        <v>7516</v>
      </c>
      <c r="P10111" t="s">
        <v>82042</v>
      </c>
      <c r="Q10111" t="s">
        <v>75044</v>
      </c>
      <c r="R10111" t="str">
        <f t="shared" si="314"/>
        <v>安丘</v>
      </c>
      <c r="S10111" t="str">
        <f t="shared" si="315"/>
        <v>0117</v>
      </c>
    </row>
    <row r="10112" spans="1:19">
      <c r="A10112" t="s">
        <v>82043</v>
      </c>
      <c r="B10112" s="31" t="s">
        <v>82044</v>
      </c>
      <c r="C10112" t="s">
        <v>49</v>
      </c>
      <c r="D10112" t="s">
        <v>82045</v>
      </c>
      <c r="E10112" t="s">
        <v>81930</v>
      </c>
      <c r="F10112" t="s">
        <v>82046</v>
      </c>
      <c r="G10112" t="s">
        <v>82047</v>
      </c>
      <c r="H10112" t="s">
        <v>82048</v>
      </c>
      <c r="I10112" t="s">
        <v>12119</v>
      </c>
      <c r="J10112" t="s">
        <v>4842</v>
      </c>
      <c r="K10112" t="s">
        <v>4843</v>
      </c>
      <c r="L10112" t="s">
        <v>95</v>
      </c>
      <c r="M10112" t="s">
        <v>4844</v>
      </c>
      <c r="N10112" t="s">
        <v>6794</v>
      </c>
      <c r="O10112" t="s">
        <v>4846</v>
      </c>
      <c r="P10112" t="s">
        <v>75044</v>
      </c>
      <c r="Q10112" t="s">
        <v>75044</v>
      </c>
      <c r="R10112" t="str">
        <f t="shared" si="314"/>
        <v>安丘</v>
      </c>
      <c r="S10112" t="str">
        <f t="shared" si="315"/>
        <v>0117</v>
      </c>
    </row>
    <row r="10113" spans="1:19">
      <c r="A10113" t="s">
        <v>82049</v>
      </c>
      <c r="B10113" s="31" t="s">
        <v>82050</v>
      </c>
      <c r="C10113" t="s">
        <v>49</v>
      </c>
      <c r="D10113" t="s">
        <v>82051</v>
      </c>
      <c r="E10113" t="s">
        <v>82052</v>
      </c>
      <c r="F10113" t="s">
        <v>82053</v>
      </c>
      <c r="G10113" t="s">
        <v>82054</v>
      </c>
      <c r="H10113" t="s">
        <v>82055</v>
      </c>
      <c r="I10113" t="s">
        <v>5541</v>
      </c>
      <c r="J10113" t="s">
        <v>10338</v>
      </c>
      <c r="K10113" t="s">
        <v>10339</v>
      </c>
      <c r="L10113" t="s">
        <v>237</v>
      </c>
      <c r="M10113" t="s">
        <v>5247</v>
      </c>
      <c r="N10113" t="s">
        <v>6519</v>
      </c>
      <c r="O10113" t="s">
        <v>10340</v>
      </c>
      <c r="P10113" t="s">
        <v>82056</v>
      </c>
      <c r="Q10113" t="s">
        <v>82057</v>
      </c>
      <c r="R10113" t="str">
        <f t="shared" ref="R10113:R10176" si="316">IF(OR(LEFT(L10113,2)="高新"),"奎文",IF(LEFT(L10113,2)="峡山","坊子",IF(LEFT(L10113,2)="滨海","寒亭",LEFT(L10113,2))))</f>
        <v>潍城</v>
      </c>
      <c r="S10113" t="str">
        <f t="shared" ref="S10113:S10176" si="317">TEXT(B10113,"mmdd")</f>
        <v>0117</v>
      </c>
    </row>
    <row r="10114" spans="1:19">
      <c r="A10114" t="s">
        <v>82058</v>
      </c>
      <c r="B10114" s="31" t="s">
        <v>82059</v>
      </c>
      <c r="C10114" t="s">
        <v>49</v>
      </c>
      <c r="D10114" t="s">
        <v>82060</v>
      </c>
      <c r="E10114" t="s">
        <v>82061</v>
      </c>
      <c r="F10114" t="s">
        <v>82062</v>
      </c>
      <c r="G10114" t="s">
        <v>82063</v>
      </c>
      <c r="H10114" t="s">
        <v>82064</v>
      </c>
      <c r="I10114" t="s">
        <v>4828</v>
      </c>
      <c r="J10114" t="s">
        <v>5967</v>
      </c>
      <c r="K10114" t="s">
        <v>5968</v>
      </c>
      <c r="L10114" t="s">
        <v>60</v>
      </c>
      <c r="M10114" t="s">
        <v>4904</v>
      </c>
      <c r="N10114" t="s">
        <v>4972</v>
      </c>
      <c r="O10114" t="s">
        <v>5969</v>
      </c>
      <c r="P10114" t="s">
        <v>82065</v>
      </c>
      <c r="Q10114" t="s">
        <v>75044</v>
      </c>
      <c r="R10114" t="str">
        <f t="shared" si="316"/>
        <v>奎文</v>
      </c>
      <c r="S10114" t="str">
        <f t="shared" si="317"/>
        <v>0117</v>
      </c>
    </row>
    <row r="10115" spans="1:19">
      <c r="A10115" t="s">
        <v>82066</v>
      </c>
      <c r="B10115" s="31" t="s">
        <v>82067</v>
      </c>
      <c r="C10115" t="s">
        <v>49</v>
      </c>
      <c r="D10115" t="s">
        <v>82068</v>
      </c>
      <c r="E10115" t="s">
        <v>82069</v>
      </c>
      <c r="F10115" t="s">
        <v>82070</v>
      </c>
      <c r="G10115" t="s">
        <v>82071</v>
      </c>
      <c r="H10115" t="s">
        <v>82072</v>
      </c>
      <c r="I10115" t="s">
        <v>12119</v>
      </c>
      <c r="J10115" t="s">
        <v>5053</v>
      </c>
      <c r="K10115" t="s">
        <v>5054</v>
      </c>
      <c r="L10115" t="s">
        <v>95</v>
      </c>
      <c r="M10115" t="s">
        <v>5055</v>
      </c>
      <c r="N10115" t="s">
        <v>21047</v>
      </c>
      <c r="O10115" t="s">
        <v>5057</v>
      </c>
      <c r="P10115" t="s">
        <v>75044</v>
      </c>
      <c r="Q10115" t="s">
        <v>75044</v>
      </c>
      <c r="R10115" t="str">
        <f t="shared" si="316"/>
        <v>安丘</v>
      </c>
      <c r="S10115" t="str">
        <f t="shared" si="317"/>
        <v>0117</v>
      </c>
    </row>
    <row r="10116" spans="1:19">
      <c r="A10116" t="s">
        <v>82073</v>
      </c>
      <c r="B10116" s="31" t="s">
        <v>82074</v>
      </c>
      <c r="C10116" t="s">
        <v>49</v>
      </c>
      <c r="D10116" t="s">
        <v>82075</v>
      </c>
      <c r="E10116" t="s">
        <v>75930</v>
      </c>
      <c r="F10116" t="s">
        <v>82076</v>
      </c>
      <c r="G10116" t="s">
        <v>82077</v>
      </c>
      <c r="H10116" t="s">
        <v>82078</v>
      </c>
      <c r="I10116" t="s">
        <v>4852</v>
      </c>
      <c r="J10116" t="s">
        <v>8015</v>
      </c>
      <c r="K10116" t="s">
        <v>8016</v>
      </c>
      <c r="L10116" t="s">
        <v>105</v>
      </c>
      <c r="M10116" t="s">
        <v>5197</v>
      </c>
      <c r="N10116" t="s">
        <v>6530</v>
      </c>
      <c r="O10116" t="s">
        <v>8017</v>
      </c>
      <c r="P10116" t="s">
        <v>82079</v>
      </c>
      <c r="Q10116" t="s">
        <v>82080</v>
      </c>
      <c r="R10116" t="str">
        <f t="shared" si="316"/>
        <v>寿光</v>
      </c>
      <c r="S10116" t="str">
        <f t="shared" si="317"/>
        <v>0117</v>
      </c>
    </row>
    <row r="10117" spans="1:19">
      <c r="A10117" t="s">
        <v>82081</v>
      </c>
      <c r="B10117" s="31" t="s">
        <v>82082</v>
      </c>
      <c r="C10117" t="s">
        <v>49</v>
      </c>
      <c r="D10117" t="s">
        <v>82083</v>
      </c>
      <c r="E10117" t="s">
        <v>75930</v>
      </c>
      <c r="F10117" t="s">
        <v>82084</v>
      </c>
      <c r="G10117" t="s">
        <v>82085</v>
      </c>
      <c r="H10117" t="s">
        <v>82086</v>
      </c>
      <c r="I10117" t="s">
        <v>4852</v>
      </c>
      <c r="J10117" t="s">
        <v>10316</v>
      </c>
      <c r="K10117" t="s">
        <v>10317</v>
      </c>
      <c r="L10117" t="s">
        <v>262</v>
      </c>
      <c r="M10117" t="s">
        <v>10318</v>
      </c>
      <c r="N10117" t="s">
        <v>4881</v>
      </c>
      <c r="O10117" t="s">
        <v>10319</v>
      </c>
      <c r="P10117" t="s">
        <v>82087</v>
      </c>
      <c r="Q10117" t="s">
        <v>82088</v>
      </c>
      <c r="R10117" t="str">
        <f t="shared" si="316"/>
        <v>寒亭</v>
      </c>
      <c r="S10117" t="str">
        <f t="shared" si="317"/>
        <v>0117</v>
      </c>
    </row>
    <row r="10118" spans="1:19">
      <c r="A10118" t="s">
        <v>82089</v>
      </c>
      <c r="B10118" s="31" t="s">
        <v>82090</v>
      </c>
      <c r="C10118" t="s">
        <v>49</v>
      </c>
      <c r="D10118" t="s">
        <v>82091</v>
      </c>
      <c r="E10118" t="s">
        <v>80794</v>
      </c>
      <c r="F10118" t="s">
        <v>82092</v>
      </c>
      <c r="G10118" t="s">
        <v>82093</v>
      </c>
      <c r="H10118" t="s">
        <v>82094</v>
      </c>
      <c r="I10118" t="s">
        <v>4852</v>
      </c>
      <c r="J10118" t="s">
        <v>5374</v>
      </c>
      <c r="K10118" t="s">
        <v>5375</v>
      </c>
      <c r="L10118" t="s">
        <v>105</v>
      </c>
      <c r="M10118" t="s">
        <v>5376</v>
      </c>
      <c r="N10118" t="s">
        <v>5056</v>
      </c>
      <c r="O10118" t="s">
        <v>5377</v>
      </c>
      <c r="P10118" t="s">
        <v>82095</v>
      </c>
      <c r="Q10118" t="s">
        <v>75044</v>
      </c>
      <c r="R10118" t="str">
        <f t="shared" si="316"/>
        <v>寿光</v>
      </c>
      <c r="S10118" t="str">
        <f t="shared" si="317"/>
        <v>0117</v>
      </c>
    </row>
    <row r="10119" spans="1:19">
      <c r="A10119" t="s">
        <v>82096</v>
      </c>
      <c r="B10119" s="31" t="s">
        <v>82097</v>
      </c>
      <c r="C10119" t="s">
        <v>49</v>
      </c>
      <c r="D10119" t="s">
        <v>82098</v>
      </c>
      <c r="E10119" t="s">
        <v>82099</v>
      </c>
      <c r="F10119" t="s">
        <v>82100</v>
      </c>
      <c r="G10119" t="s">
        <v>82101</v>
      </c>
      <c r="H10119" t="s">
        <v>82102</v>
      </c>
      <c r="I10119" t="s">
        <v>4852</v>
      </c>
      <c r="J10119" t="s">
        <v>6106</v>
      </c>
      <c r="K10119" t="s">
        <v>6107</v>
      </c>
      <c r="L10119" t="s">
        <v>123</v>
      </c>
      <c r="M10119" t="s">
        <v>4932</v>
      </c>
      <c r="N10119" t="s">
        <v>21047</v>
      </c>
      <c r="O10119" t="s">
        <v>6108</v>
      </c>
      <c r="P10119" t="s">
        <v>82103</v>
      </c>
      <c r="Q10119" t="s">
        <v>75044</v>
      </c>
      <c r="R10119" t="str">
        <f t="shared" si="316"/>
        <v>诸城</v>
      </c>
      <c r="S10119" t="str">
        <f t="shared" si="317"/>
        <v>0117</v>
      </c>
    </row>
    <row r="10120" spans="1:19">
      <c r="A10120" t="s">
        <v>82104</v>
      </c>
      <c r="B10120" s="31" t="s">
        <v>81908</v>
      </c>
      <c r="C10120" t="s">
        <v>49</v>
      </c>
      <c r="D10120" t="s">
        <v>82105</v>
      </c>
      <c r="E10120" t="s">
        <v>82069</v>
      </c>
      <c r="F10120" t="s">
        <v>82106</v>
      </c>
      <c r="G10120" t="s">
        <v>82107</v>
      </c>
      <c r="H10120" t="s">
        <v>82108</v>
      </c>
      <c r="I10120" t="s">
        <v>12844</v>
      </c>
      <c r="J10120" t="s">
        <v>5305</v>
      </c>
      <c r="K10120" t="s">
        <v>5306</v>
      </c>
      <c r="L10120" t="s">
        <v>60</v>
      </c>
      <c r="M10120" t="s">
        <v>4774</v>
      </c>
      <c r="N10120" t="s">
        <v>10228</v>
      </c>
      <c r="O10120" t="s">
        <v>5307</v>
      </c>
      <c r="P10120" t="s">
        <v>82109</v>
      </c>
      <c r="Q10120" t="s">
        <v>82110</v>
      </c>
      <c r="R10120" t="str">
        <f t="shared" si="316"/>
        <v>奎文</v>
      </c>
      <c r="S10120" t="str">
        <f t="shared" si="317"/>
        <v>0117</v>
      </c>
    </row>
    <row r="10121" spans="1:19">
      <c r="A10121" t="s">
        <v>82111</v>
      </c>
      <c r="B10121" s="31" t="s">
        <v>82112</v>
      </c>
      <c r="C10121" t="s">
        <v>49</v>
      </c>
      <c r="D10121" t="s">
        <v>82113</v>
      </c>
      <c r="E10121" t="s">
        <v>75930</v>
      </c>
      <c r="F10121" t="s">
        <v>82114</v>
      </c>
      <c r="G10121" t="s">
        <v>82115</v>
      </c>
      <c r="H10121" t="s">
        <v>81547</v>
      </c>
      <c r="I10121" t="s">
        <v>4828</v>
      </c>
      <c r="J10121" t="s">
        <v>5669</v>
      </c>
      <c r="K10121" t="s">
        <v>5670</v>
      </c>
      <c r="L10121" t="s">
        <v>60</v>
      </c>
      <c r="M10121" t="s">
        <v>5511</v>
      </c>
      <c r="N10121" t="s">
        <v>5939</v>
      </c>
      <c r="O10121" t="s">
        <v>5671</v>
      </c>
      <c r="P10121" t="s">
        <v>82116</v>
      </c>
      <c r="Q10121" t="s">
        <v>75044</v>
      </c>
      <c r="R10121" t="str">
        <f t="shared" si="316"/>
        <v>奎文</v>
      </c>
      <c r="S10121" t="str">
        <f t="shared" si="317"/>
        <v>0117</v>
      </c>
    </row>
    <row r="10122" spans="1:19">
      <c r="A10122" t="s">
        <v>82117</v>
      </c>
      <c r="B10122" s="31" t="s">
        <v>82118</v>
      </c>
      <c r="C10122" t="s">
        <v>49</v>
      </c>
      <c r="D10122" t="s">
        <v>82119</v>
      </c>
      <c r="E10122" t="s">
        <v>82120</v>
      </c>
      <c r="F10122" t="s">
        <v>82121</v>
      </c>
      <c r="G10122" t="s">
        <v>82122</v>
      </c>
      <c r="H10122" t="s">
        <v>82123</v>
      </c>
      <c r="I10122" t="s">
        <v>5221</v>
      </c>
      <c r="J10122" t="s">
        <v>5767</v>
      </c>
      <c r="K10122" t="s">
        <v>6643</v>
      </c>
      <c r="L10122" t="s">
        <v>105</v>
      </c>
      <c r="M10122" t="s">
        <v>5769</v>
      </c>
      <c r="N10122" t="s">
        <v>5030</v>
      </c>
      <c r="O10122" t="s">
        <v>5770</v>
      </c>
      <c r="P10122" t="s">
        <v>82124</v>
      </c>
      <c r="Q10122" t="s">
        <v>75044</v>
      </c>
      <c r="R10122" t="str">
        <f t="shared" si="316"/>
        <v>寿光</v>
      </c>
      <c r="S10122" t="str">
        <f t="shared" si="317"/>
        <v>0117</v>
      </c>
    </row>
    <row r="10123" spans="1:19">
      <c r="A10123" t="s">
        <v>82125</v>
      </c>
      <c r="B10123" s="31" t="s">
        <v>82126</v>
      </c>
      <c r="C10123" t="s">
        <v>49</v>
      </c>
      <c r="D10123" t="s">
        <v>82127</v>
      </c>
      <c r="E10123" t="s">
        <v>80794</v>
      </c>
      <c r="F10123" t="s">
        <v>82128</v>
      </c>
      <c r="G10123" t="s">
        <v>82129</v>
      </c>
      <c r="H10123" t="s">
        <v>82130</v>
      </c>
      <c r="I10123" t="s">
        <v>5184</v>
      </c>
      <c r="J10123" t="s">
        <v>24192</v>
      </c>
      <c r="K10123" t="s">
        <v>24193</v>
      </c>
      <c r="L10123" t="s">
        <v>86</v>
      </c>
      <c r="M10123" t="s">
        <v>7679</v>
      </c>
      <c r="N10123" t="s">
        <v>5487</v>
      </c>
      <c r="O10123" t="s">
        <v>24194</v>
      </c>
      <c r="P10123" t="s">
        <v>82131</v>
      </c>
      <c r="Q10123" t="s">
        <v>75044</v>
      </c>
      <c r="R10123" t="str">
        <f t="shared" si="316"/>
        <v>坊子</v>
      </c>
      <c r="S10123" t="str">
        <f t="shared" si="317"/>
        <v>0117</v>
      </c>
    </row>
    <row r="10124" spans="1:19">
      <c r="A10124" t="s">
        <v>82132</v>
      </c>
      <c r="B10124" s="31" t="s">
        <v>81169</v>
      </c>
      <c r="C10124" t="s">
        <v>49</v>
      </c>
      <c r="D10124" t="s">
        <v>82133</v>
      </c>
      <c r="E10124" t="s">
        <v>82134</v>
      </c>
      <c r="F10124" t="s">
        <v>82135</v>
      </c>
      <c r="G10124" t="s">
        <v>82136</v>
      </c>
      <c r="H10124" t="s">
        <v>82137</v>
      </c>
      <c r="I10124" t="s">
        <v>4828</v>
      </c>
      <c r="J10124" t="s">
        <v>6276</v>
      </c>
      <c r="K10124" t="s">
        <v>6277</v>
      </c>
      <c r="L10124" t="s">
        <v>50</v>
      </c>
      <c r="M10124" t="s">
        <v>5236</v>
      </c>
      <c r="N10124" t="s">
        <v>13312</v>
      </c>
      <c r="O10124" t="s">
        <v>6278</v>
      </c>
      <c r="P10124" t="s">
        <v>82138</v>
      </c>
      <c r="Q10124" t="s">
        <v>75044</v>
      </c>
      <c r="R10124" t="str">
        <f t="shared" si="316"/>
        <v>青州</v>
      </c>
      <c r="S10124" t="str">
        <f t="shared" si="317"/>
        <v>0117</v>
      </c>
    </row>
    <row r="10125" spans="1:19">
      <c r="A10125" t="s">
        <v>82139</v>
      </c>
      <c r="B10125" s="31" t="s">
        <v>82140</v>
      </c>
      <c r="C10125" t="s">
        <v>49</v>
      </c>
      <c r="D10125" t="s">
        <v>82141</v>
      </c>
      <c r="E10125" t="s">
        <v>81978</v>
      </c>
      <c r="F10125" t="s">
        <v>82142</v>
      </c>
      <c r="G10125" t="s">
        <v>82143</v>
      </c>
      <c r="H10125" t="s">
        <v>82144</v>
      </c>
      <c r="I10125" t="s">
        <v>43731</v>
      </c>
      <c r="J10125" t="s">
        <v>4801</v>
      </c>
      <c r="K10125" t="s">
        <v>4802</v>
      </c>
      <c r="L10125" t="s">
        <v>77</v>
      </c>
      <c r="M10125" t="s">
        <v>4803</v>
      </c>
      <c r="N10125" t="s">
        <v>5421</v>
      </c>
      <c r="O10125" t="s">
        <v>4804</v>
      </c>
      <c r="P10125" t="s">
        <v>82145</v>
      </c>
      <c r="Q10125" t="s">
        <v>82146</v>
      </c>
      <c r="R10125" t="str">
        <f t="shared" si="316"/>
        <v>临朐</v>
      </c>
      <c r="S10125" t="str">
        <f t="shared" si="317"/>
        <v>0117</v>
      </c>
    </row>
    <row r="10126" spans="1:19">
      <c r="A10126" t="s">
        <v>4281</v>
      </c>
      <c r="B10126" s="31" t="s">
        <v>82147</v>
      </c>
      <c r="C10126" t="s">
        <v>49</v>
      </c>
      <c r="D10126" t="s">
        <v>82148</v>
      </c>
      <c r="E10126" t="s">
        <v>81930</v>
      </c>
      <c r="F10126" t="s">
        <v>82149</v>
      </c>
      <c r="G10126" t="s">
        <v>4279</v>
      </c>
      <c r="H10126" t="s">
        <v>82150</v>
      </c>
      <c r="I10126" t="s">
        <v>12119</v>
      </c>
      <c r="J10126" t="s">
        <v>8764</v>
      </c>
      <c r="K10126" t="s">
        <v>8765</v>
      </c>
      <c r="L10126" t="s">
        <v>375</v>
      </c>
      <c r="M10126" t="s">
        <v>7334</v>
      </c>
      <c r="N10126" t="s">
        <v>4972</v>
      </c>
      <c r="O10126" t="s">
        <v>8766</v>
      </c>
      <c r="P10126" t="s">
        <v>82151</v>
      </c>
      <c r="Q10126" t="s">
        <v>82152</v>
      </c>
      <c r="R10126" t="str">
        <f t="shared" si="316"/>
        <v>昌邑</v>
      </c>
      <c r="S10126" t="str">
        <f t="shared" si="317"/>
        <v>0117</v>
      </c>
    </row>
    <row r="10127" spans="1:19">
      <c r="A10127" t="s">
        <v>82153</v>
      </c>
      <c r="B10127" s="31" t="s">
        <v>82154</v>
      </c>
      <c r="C10127" t="s">
        <v>49</v>
      </c>
      <c r="D10127" t="s">
        <v>82155</v>
      </c>
      <c r="E10127" t="s">
        <v>82156</v>
      </c>
      <c r="F10127" t="s">
        <v>82157</v>
      </c>
      <c r="G10127" t="s">
        <v>82158</v>
      </c>
      <c r="H10127" t="s">
        <v>82159</v>
      </c>
      <c r="I10127" t="s">
        <v>4813</v>
      </c>
      <c r="J10127" t="s">
        <v>7963</v>
      </c>
      <c r="K10127" t="s">
        <v>7964</v>
      </c>
      <c r="L10127" t="s">
        <v>60</v>
      </c>
      <c r="M10127" t="s">
        <v>5511</v>
      </c>
      <c r="N10127" t="s">
        <v>4817</v>
      </c>
      <c r="O10127" t="s">
        <v>7965</v>
      </c>
      <c r="P10127" t="s">
        <v>75044</v>
      </c>
      <c r="Q10127" t="s">
        <v>82160</v>
      </c>
      <c r="R10127" t="str">
        <f t="shared" si="316"/>
        <v>奎文</v>
      </c>
      <c r="S10127" t="str">
        <f t="shared" si="317"/>
        <v>0117</v>
      </c>
    </row>
    <row r="10128" spans="1:19">
      <c r="A10128" t="s">
        <v>82161</v>
      </c>
      <c r="B10128" s="31" t="s">
        <v>82162</v>
      </c>
      <c r="C10128" t="s">
        <v>49</v>
      </c>
      <c r="D10128" t="s">
        <v>82163</v>
      </c>
      <c r="E10128" t="s">
        <v>82164</v>
      </c>
      <c r="F10128" t="s">
        <v>82165</v>
      </c>
      <c r="G10128" t="s">
        <v>82166</v>
      </c>
      <c r="H10128" t="s">
        <v>82167</v>
      </c>
      <c r="I10128" t="s">
        <v>4841</v>
      </c>
      <c r="J10128" t="s">
        <v>37436</v>
      </c>
      <c r="K10128" t="s">
        <v>37437</v>
      </c>
      <c r="L10128" t="s">
        <v>123</v>
      </c>
      <c r="M10128" t="s">
        <v>14694</v>
      </c>
      <c r="N10128" t="s">
        <v>4972</v>
      </c>
      <c r="O10128" t="s">
        <v>37438</v>
      </c>
      <c r="P10128" t="s">
        <v>82168</v>
      </c>
      <c r="Q10128" t="s">
        <v>82169</v>
      </c>
      <c r="R10128" t="str">
        <f t="shared" si="316"/>
        <v>诸城</v>
      </c>
      <c r="S10128" t="str">
        <f t="shared" si="317"/>
        <v>0117</v>
      </c>
    </row>
    <row r="10129" spans="1:19">
      <c r="A10129" t="s">
        <v>82170</v>
      </c>
      <c r="B10129" s="31" t="s">
        <v>82171</v>
      </c>
      <c r="C10129" t="s">
        <v>49</v>
      </c>
      <c r="D10129" t="s">
        <v>82172</v>
      </c>
      <c r="E10129" t="s">
        <v>82173</v>
      </c>
      <c r="F10129" t="s">
        <v>82174</v>
      </c>
      <c r="G10129" t="s">
        <v>82175</v>
      </c>
      <c r="H10129" t="s">
        <v>82176</v>
      </c>
      <c r="I10129" t="s">
        <v>4852</v>
      </c>
      <c r="J10129" t="s">
        <v>6193</v>
      </c>
      <c r="K10129" t="s">
        <v>6194</v>
      </c>
      <c r="L10129" t="s">
        <v>105</v>
      </c>
      <c r="M10129" t="s">
        <v>6195</v>
      </c>
      <c r="N10129" t="s">
        <v>4892</v>
      </c>
      <c r="O10129" t="s">
        <v>6196</v>
      </c>
      <c r="P10129" t="s">
        <v>82177</v>
      </c>
      <c r="Q10129" t="s">
        <v>75044</v>
      </c>
      <c r="R10129" t="str">
        <f t="shared" si="316"/>
        <v>寿光</v>
      </c>
      <c r="S10129" t="str">
        <f t="shared" si="317"/>
        <v>0117</v>
      </c>
    </row>
    <row r="10130" spans="1:19">
      <c r="A10130" t="s">
        <v>82178</v>
      </c>
      <c r="B10130" s="31" t="s">
        <v>82179</v>
      </c>
      <c r="C10130" t="s">
        <v>49</v>
      </c>
      <c r="D10130" t="s">
        <v>82180</v>
      </c>
      <c r="E10130" t="s">
        <v>82181</v>
      </c>
      <c r="F10130" t="s">
        <v>82182</v>
      </c>
      <c r="G10130" t="s">
        <v>82183</v>
      </c>
      <c r="H10130" t="s">
        <v>82184</v>
      </c>
      <c r="I10130" t="s">
        <v>12119</v>
      </c>
      <c r="J10130" t="s">
        <v>4814</v>
      </c>
      <c r="K10130" t="s">
        <v>4815</v>
      </c>
      <c r="L10130" t="s">
        <v>50</v>
      </c>
      <c r="M10130" t="s">
        <v>4816</v>
      </c>
      <c r="N10130" t="s">
        <v>4817</v>
      </c>
      <c r="O10130" t="s">
        <v>4818</v>
      </c>
      <c r="P10130" t="s">
        <v>82185</v>
      </c>
      <c r="Q10130" t="s">
        <v>82186</v>
      </c>
      <c r="R10130" t="str">
        <f t="shared" si="316"/>
        <v>青州</v>
      </c>
      <c r="S10130" t="str">
        <f t="shared" si="317"/>
        <v>0117</v>
      </c>
    </row>
    <row r="10131" spans="1:19">
      <c r="A10131" t="s">
        <v>82187</v>
      </c>
      <c r="B10131" s="31" t="s">
        <v>82188</v>
      </c>
      <c r="C10131" t="s">
        <v>49</v>
      </c>
      <c r="D10131" t="s">
        <v>82189</v>
      </c>
      <c r="E10131" t="s">
        <v>82190</v>
      </c>
      <c r="F10131" t="s">
        <v>82191</v>
      </c>
      <c r="G10131" t="s">
        <v>82192</v>
      </c>
      <c r="H10131" t="s">
        <v>82193</v>
      </c>
      <c r="I10131" t="s">
        <v>12119</v>
      </c>
      <c r="J10131" t="s">
        <v>7235</v>
      </c>
      <c r="K10131" t="s">
        <v>7236</v>
      </c>
      <c r="L10131" t="s">
        <v>105</v>
      </c>
      <c r="M10131" t="s">
        <v>5176</v>
      </c>
      <c r="N10131" t="s">
        <v>5421</v>
      </c>
      <c r="O10131" t="s">
        <v>7237</v>
      </c>
      <c r="P10131" t="s">
        <v>82194</v>
      </c>
      <c r="Q10131" t="s">
        <v>75044</v>
      </c>
      <c r="R10131" t="str">
        <f t="shared" si="316"/>
        <v>寿光</v>
      </c>
      <c r="S10131" t="str">
        <f t="shared" si="317"/>
        <v>0117</v>
      </c>
    </row>
    <row r="10132" spans="1:19">
      <c r="A10132" t="s">
        <v>82195</v>
      </c>
      <c r="B10132" s="31" t="s">
        <v>82196</v>
      </c>
      <c r="C10132" t="s">
        <v>49</v>
      </c>
      <c r="D10132" t="s">
        <v>82197</v>
      </c>
      <c r="E10132" t="s">
        <v>81321</v>
      </c>
      <c r="F10132" t="s">
        <v>82198</v>
      </c>
      <c r="G10132" t="s">
        <v>82199</v>
      </c>
      <c r="H10132" t="s">
        <v>82200</v>
      </c>
      <c r="I10132" t="s">
        <v>6877</v>
      </c>
      <c r="J10132" t="s">
        <v>11156</v>
      </c>
      <c r="K10132" t="s">
        <v>11157</v>
      </c>
      <c r="L10132" t="s">
        <v>86</v>
      </c>
      <c r="M10132" t="s">
        <v>6297</v>
      </c>
      <c r="N10132" t="s">
        <v>4972</v>
      </c>
      <c r="O10132" t="s">
        <v>11158</v>
      </c>
      <c r="P10132" t="s">
        <v>82201</v>
      </c>
      <c r="Q10132" t="s">
        <v>82202</v>
      </c>
      <c r="R10132" t="str">
        <f t="shared" si="316"/>
        <v>坊子</v>
      </c>
      <c r="S10132" t="str">
        <f t="shared" si="317"/>
        <v>0117</v>
      </c>
    </row>
    <row r="10133" spans="1:19">
      <c r="A10133" t="s">
        <v>82203</v>
      </c>
      <c r="B10133" s="31" t="s">
        <v>82204</v>
      </c>
      <c r="C10133" t="s">
        <v>49</v>
      </c>
      <c r="D10133" t="s">
        <v>82205</v>
      </c>
      <c r="E10133" t="s">
        <v>82206</v>
      </c>
      <c r="F10133" t="s">
        <v>82207</v>
      </c>
      <c r="G10133" t="s">
        <v>82208</v>
      </c>
      <c r="H10133" t="s">
        <v>82209</v>
      </c>
      <c r="I10133" t="s">
        <v>4852</v>
      </c>
      <c r="J10133" t="s">
        <v>7929</v>
      </c>
      <c r="K10133" t="s">
        <v>7930</v>
      </c>
      <c r="L10133" t="s">
        <v>114</v>
      </c>
      <c r="M10133" t="s">
        <v>7931</v>
      </c>
      <c r="N10133" t="s">
        <v>4789</v>
      </c>
      <c r="O10133" t="s">
        <v>7932</v>
      </c>
      <c r="P10133" t="s">
        <v>82210</v>
      </c>
      <c r="Q10133" t="s">
        <v>75044</v>
      </c>
      <c r="R10133" t="str">
        <f t="shared" si="316"/>
        <v>高密</v>
      </c>
      <c r="S10133" t="str">
        <f t="shared" si="317"/>
        <v>0117</v>
      </c>
    </row>
    <row r="10134" spans="1:19">
      <c r="A10134" t="s">
        <v>82211</v>
      </c>
      <c r="B10134" s="31" t="s">
        <v>82212</v>
      </c>
      <c r="C10134" t="s">
        <v>49</v>
      </c>
      <c r="D10134" t="s">
        <v>82213</v>
      </c>
      <c r="E10134" t="s">
        <v>82214</v>
      </c>
      <c r="F10134" t="s">
        <v>82215</v>
      </c>
      <c r="G10134" t="s">
        <v>82216</v>
      </c>
      <c r="H10134" t="s">
        <v>82217</v>
      </c>
      <c r="I10134" t="s">
        <v>12757</v>
      </c>
      <c r="J10134" t="s">
        <v>11410</v>
      </c>
      <c r="K10134" t="s">
        <v>11411</v>
      </c>
      <c r="L10134" t="s">
        <v>105</v>
      </c>
      <c r="M10134" t="s">
        <v>5176</v>
      </c>
      <c r="N10134" t="s">
        <v>4972</v>
      </c>
      <c r="O10134" t="s">
        <v>11412</v>
      </c>
      <c r="P10134" t="s">
        <v>82218</v>
      </c>
      <c r="Q10134" t="s">
        <v>75044</v>
      </c>
      <c r="R10134" t="str">
        <f t="shared" si="316"/>
        <v>寿光</v>
      </c>
      <c r="S10134" t="str">
        <f t="shared" si="317"/>
        <v>0117</v>
      </c>
    </row>
    <row r="10135" spans="1:19">
      <c r="A10135" t="s">
        <v>82219</v>
      </c>
      <c r="B10135" s="31" t="s">
        <v>82220</v>
      </c>
      <c r="C10135" t="s">
        <v>49</v>
      </c>
      <c r="D10135" t="s">
        <v>82221</v>
      </c>
      <c r="E10135" t="s">
        <v>80819</v>
      </c>
      <c r="F10135" t="s">
        <v>82222</v>
      </c>
      <c r="G10135" t="s">
        <v>82223</v>
      </c>
      <c r="H10135" t="s">
        <v>82224</v>
      </c>
      <c r="I10135" t="s">
        <v>12119</v>
      </c>
      <c r="J10135" t="s">
        <v>6150</v>
      </c>
      <c r="K10135" t="s">
        <v>6151</v>
      </c>
      <c r="L10135" t="s">
        <v>95</v>
      </c>
      <c r="M10135" t="s">
        <v>5709</v>
      </c>
      <c r="N10135" t="s">
        <v>5801</v>
      </c>
      <c r="O10135" t="s">
        <v>6153</v>
      </c>
      <c r="P10135" t="s">
        <v>82225</v>
      </c>
      <c r="Q10135" t="s">
        <v>82226</v>
      </c>
      <c r="R10135" t="str">
        <f t="shared" si="316"/>
        <v>安丘</v>
      </c>
      <c r="S10135" t="str">
        <f t="shared" si="317"/>
        <v>0117</v>
      </c>
    </row>
    <row r="10136" spans="1:19">
      <c r="A10136" t="s">
        <v>82227</v>
      </c>
      <c r="B10136" s="31" t="s">
        <v>82228</v>
      </c>
      <c r="C10136" t="s">
        <v>49</v>
      </c>
      <c r="D10136" t="s">
        <v>82229</v>
      </c>
      <c r="E10136" t="s">
        <v>75930</v>
      </c>
      <c r="F10136" t="s">
        <v>82230</v>
      </c>
      <c r="G10136" t="s">
        <v>82231</v>
      </c>
      <c r="H10136" t="s">
        <v>82232</v>
      </c>
      <c r="I10136" t="s">
        <v>4785</v>
      </c>
      <c r="J10136" t="s">
        <v>50723</v>
      </c>
      <c r="K10136" t="s">
        <v>50724</v>
      </c>
      <c r="L10136" t="s">
        <v>105</v>
      </c>
      <c r="M10136" t="s">
        <v>6055</v>
      </c>
      <c r="N10136" t="s">
        <v>5112</v>
      </c>
      <c r="O10136" t="s">
        <v>50725</v>
      </c>
      <c r="P10136" t="s">
        <v>82233</v>
      </c>
      <c r="Q10136" t="s">
        <v>75044</v>
      </c>
      <c r="R10136" t="str">
        <f t="shared" si="316"/>
        <v>寿光</v>
      </c>
      <c r="S10136" t="str">
        <f t="shared" si="317"/>
        <v>0117</v>
      </c>
    </row>
    <row r="10137" spans="1:19">
      <c r="A10137" t="s">
        <v>82234</v>
      </c>
      <c r="B10137" s="31" t="s">
        <v>82235</v>
      </c>
      <c r="C10137" t="s">
        <v>49</v>
      </c>
      <c r="D10137" t="s">
        <v>82236</v>
      </c>
      <c r="E10137" t="s">
        <v>75930</v>
      </c>
      <c r="F10137" t="s">
        <v>82237</v>
      </c>
      <c r="G10137" t="s">
        <v>82238</v>
      </c>
      <c r="H10137" t="s">
        <v>82239</v>
      </c>
      <c r="I10137" t="s">
        <v>4828</v>
      </c>
      <c r="J10137" t="s">
        <v>72052</v>
      </c>
      <c r="K10137" t="s">
        <v>72053</v>
      </c>
      <c r="L10137" t="s">
        <v>114</v>
      </c>
      <c r="M10137" t="s">
        <v>5486</v>
      </c>
      <c r="N10137" t="s">
        <v>5030</v>
      </c>
      <c r="O10137" t="s">
        <v>72054</v>
      </c>
      <c r="P10137" t="s">
        <v>82240</v>
      </c>
      <c r="Q10137" t="s">
        <v>75044</v>
      </c>
      <c r="R10137" t="str">
        <f t="shared" si="316"/>
        <v>高密</v>
      </c>
      <c r="S10137" t="str">
        <f t="shared" si="317"/>
        <v>0117</v>
      </c>
    </row>
    <row r="10138" spans="1:19">
      <c r="A10138" t="s">
        <v>82241</v>
      </c>
      <c r="B10138" s="31" t="s">
        <v>82242</v>
      </c>
      <c r="C10138" t="s">
        <v>49</v>
      </c>
      <c r="D10138" t="s">
        <v>82243</v>
      </c>
      <c r="E10138" t="s">
        <v>81266</v>
      </c>
      <c r="F10138" t="s">
        <v>82244</v>
      </c>
      <c r="G10138" t="s">
        <v>82245</v>
      </c>
      <c r="H10138" t="s">
        <v>82246</v>
      </c>
      <c r="I10138" t="s">
        <v>12119</v>
      </c>
      <c r="J10138" t="s">
        <v>6031</v>
      </c>
      <c r="K10138" t="s">
        <v>6032</v>
      </c>
      <c r="L10138" t="s">
        <v>262</v>
      </c>
      <c r="M10138" t="s">
        <v>6033</v>
      </c>
      <c r="N10138" t="s">
        <v>4789</v>
      </c>
      <c r="O10138" t="s">
        <v>6034</v>
      </c>
      <c r="P10138" t="s">
        <v>82247</v>
      </c>
      <c r="Q10138" t="s">
        <v>82248</v>
      </c>
      <c r="R10138" t="str">
        <f t="shared" si="316"/>
        <v>寒亭</v>
      </c>
      <c r="S10138" t="str">
        <f t="shared" si="317"/>
        <v>0117</v>
      </c>
    </row>
    <row r="10139" spans="1:19">
      <c r="A10139" t="s">
        <v>82249</v>
      </c>
      <c r="B10139" s="31" t="s">
        <v>82250</v>
      </c>
      <c r="C10139" t="s">
        <v>49</v>
      </c>
      <c r="D10139" t="s">
        <v>82251</v>
      </c>
      <c r="E10139" t="s">
        <v>82252</v>
      </c>
      <c r="F10139" t="s">
        <v>82253</v>
      </c>
      <c r="G10139" t="s">
        <v>82254</v>
      </c>
      <c r="H10139" t="s">
        <v>82255</v>
      </c>
      <c r="I10139" t="s">
        <v>12119</v>
      </c>
      <c r="J10139" t="s">
        <v>8163</v>
      </c>
      <c r="K10139" t="s">
        <v>8164</v>
      </c>
      <c r="L10139" t="s">
        <v>77</v>
      </c>
      <c r="M10139" t="s">
        <v>4803</v>
      </c>
      <c r="N10139" t="s">
        <v>6794</v>
      </c>
      <c r="O10139" t="s">
        <v>8165</v>
      </c>
      <c r="P10139" t="s">
        <v>82256</v>
      </c>
      <c r="Q10139" t="s">
        <v>82257</v>
      </c>
      <c r="R10139" t="str">
        <f t="shared" si="316"/>
        <v>临朐</v>
      </c>
      <c r="S10139" t="str">
        <f t="shared" si="317"/>
        <v>0117</v>
      </c>
    </row>
    <row r="10140" spans="1:19">
      <c r="A10140" t="s">
        <v>82258</v>
      </c>
      <c r="B10140" s="31" t="s">
        <v>82259</v>
      </c>
      <c r="C10140" t="s">
        <v>49</v>
      </c>
      <c r="D10140" t="s">
        <v>82260</v>
      </c>
      <c r="E10140" t="s">
        <v>80794</v>
      </c>
      <c r="F10140" t="s">
        <v>76726</v>
      </c>
      <c r="G10140" t="s">
        <v>76727</v>
      </c>
      <c r="H10140" t="s">
        <v>82261</v>
      </c>
      <c r="I10140" t="s">
        <v>4852</v>
      </c>
      <c r="J10140" t="s">
        <v>6722</v>
      </c>
      <c r="K10140" t="s">
        <v>10837</v>
      </c>
      <c r="L10140" t="s">
        <v>95</v>
      </c>
      <c r="M10140" t="s">
        <v>8071</v>
      </c>
      <c r="N10140" t="s">
        <v>4972</v>
      </c>
      <c r="O10140" t="s">
        <v>10838</v>
      </c>
      <c r="P10140" t="s">
        <v>82262</v>
      </c>
      <c r="Q10140" t="s">
        <v>76729</v>
      </c>
      <c r="R10140" t="str">
        <f t="shared" si="316"/>
        <v>安丘</v>
      </c>
      <c r="S10140" t="str">
        <f t="shared" si="317"/>
        <v>0117</v>
      </c>
    </row>
    <row r="10141" spans="1:19">
      <c r="A10141" t="s">
        <v>82263</v>
      </c>
      <c r="B10141" s="31" t="s">
        <v>82264</v>
      </c>
      <c r="C10141" t="s">
        <v>49</v>
      </c>
      <c r="D10141" t="s">
        <v>82265</v>
      </c>
      <c r="E10141" t="s">
        <v>80794</v>
      </c>
      <c r="F10141" t="s">
        <v>82266</v>
      </c>
      <c r="G10141" t="s">
        <v>82267</v>
      </c>
      <c r="H10141" t="s">
        <v>82268</v>
      </c>
      <c r="I10141" t="s">
        <v>5282</v>
      </c>
      <c r="J10141" t="s">
        <v>12783</v>
      </c>
      <c r="K10141" t="s">
        <v>12784</v>
      </c>
      <c r="L10141" t="s">
        <v>105</v>
      </c>
      <c r="M10141" t="s">
        <v>5176</v>
      </c>
      <c r="N10141" t="s">
        <v>21870</v>
      </c>
      <c r="O10141" t="s">
        <v>12785</v>
      </c>
      <c r="P10141" t="s">
        <v>75044</v>
      </c>
      <c r="Q10141" t="s">
        <v>82269</v>
      </c>
      <c r="R10141" t="str">
        <f t="shared" si="316"/>
        <v>寿光</v>
      </c>
      <c r="S10141" t="str">
        <f t="shared" si="317"/>
        <v>0117</v>
      </c>
    </row>
    <row r="10142" spans="1:19">
      <c r="A10142" t="s">
        <v>82270</v>
      </c>
      <c r="B10142" s="31" t="s">
        <v>82271</v>
      </c>
      <c r="C10142" t="s">
        <v>49</v>
      </c>
      <c r="D10142" t="s">
        <v>82272</v>
      </c>
      <c r="E10142" t="s">
        <v>82273</v>
      </c>
      <c r="F10142" t="s">
        <v>82274</v>
      </c>
      <c r="G10142" t="s">
        <v>82275</v>
      </c>
      <c r="H10142" t="s">
        <v>82276</v>
      </c>
      <c r="I10142" t="s">
        <v>12119</v>
      </c>
      <c r="J10142" t="s">
        <v>8015</v>
      </c>
      <c r="K10142" t="s">
        <v>8016</v>
      </c>
      <c r="L10142" t="s">
        <v>105</v>
      </c>
      <c r="M10142" t="s">
        <v>5197</v>
      </c>
      <c r="N10142" t="s">
        <v>4789</v>
      </c>
      <c r="O10142" t="s">
        <v>8017</v>
      </c>
      <c r="P10142" t="s">
        <v>82277</v>
      </c>
      <c r="Q10142" t="s">
        <v>82278</v>
      </c>
      <c r="R10142" t="str">
        <f t="shared" si="316"/>
        <v>寿光</v>
      </c>
      <c r="S10142" t="str">
        <f t="shared" si="317"/>
        <v>0117</v>
      </c>
    </row>
    <row r="10143" spans="1:19">
      <c r="A10143" t="s">
        <v>82279</v>
      </c>
      <c r="B10143" s="31" t="s">
        <v>82280</v>
      </c>
      <c r="C10143" t="s">
        <v>49</v>
      </c>
      <c r="D10143" t="s">
        <v>82281</v>
      </c>
      <c r="E10143" t="s">
        <v>82282</v>
      </c>
      <c r="F10143" t="s">
        <v>80905</v>
      </c>
      <c r="G10143" t="s">
        <v>80906</v>
      </c>
      <c r="H10143" t="s">
        <v>82283</v>
      </c>
      <c r="I10143" t="s">
        <v>4955</v>
      </c>
      <c r="J10143" t="s">
        <v>6172</v>
      </c>
      <c r="K10143" t="s">
        <v>6173</v>
      </c>
      <c r="L10143" t="s">
        <v>95</v>
      </c>
      <c r="M10143" t="s">
        <v>5042</v>
      </c>
      <c r="N10143" t="s">
        <v>16032</v>
      </c>
      <c r="O10143" t="s">
        <v>6175</v>
      </c>
      <c r="P10143" t="s">
        <v>82284</v>
      </c>
      <c r="Q10143" t="s">
        <v>80909</v>
      </c>
      <c r="R10143" t="str">
        <f t="shared" si="316"/>
        <v>安丘</v>
      </c>
      <c r="S10143" t="str">
        <f t="shared" si="317"/>
        <v>0117</v>
      </c>
    </row>
    <row r="10144" spans="1:19">
      <c r="A10144" t="s">
        <v>82285</v>
      </c>
      <c r="B10144" s="31" t="s">
        <v>82286</v>
      </c>
      <c r="C10144" t="s">
        <v>49</v>
      </c>
      <c r="D10144" t="s">
        <v>82287</v>
      </c>
      <c r="E10144" t="s">
        <v>81321</v>
      </c>
      <c r="F10144" t="s">
        <v>82288</v>
      </c>
      <c r="G10144" t="s">
        <v>82289</v>
      </c>
      <c r="H10144" t="s">
        <v>82290</v>
      </c>
      <c r="I10144" t="s">
        <v>4828</v>
      </c>
      <c r="J10144" t="s">
        <v>4866</v>
      </c>
      <c r="K10144" t="s">
        <v>4867</v>
      </c>
      <c r="L10144" t="s">
        <v>237</v>
      </c>
      <c r="M10144" t="s">
        <v>4868</v>
      </c>
      <c r="N10144" t="s">
        <v>6308</v>
      </c>
      <c r="O10144" t="s">
        <v>4870</v>
      </c>
      <c r="P10144" t="s">
        <v>82291</v>
      </c>
      <c r="Q10144" t="s">
        <v>75044</v>
      </c>
      <c r="R10144" t="str">
        <f t="shared" si="316"/>
        <v>潍城</v>
      </c>
      <c r="S10144" t="str">
        <f t="shared" si="317"/>
        <v>0117</v>
      </c>
    </row>
    <row r="10145" spans="1:19">
      <c r="A10145" t="s">
        <v>82292</v>
      </c>
      <c r="B10145" s="31" t="s">
        <v>82293</v>
      </c>
      <c r="C10145" t="s">
        <v>49</v>
      </c>
      <c r="D10145" t="s">
        <v>82294</v>
      </c>
      <c r="E10145" t="s">
        <v>82295</v>
      </c>
      <c r="F10145" t="s">
        <v>82296</v>
      </c>
      <c r="G10145" t="s">
        <v>82297</v>
      </c>
      <c r="H10145" t="s">
        <v>82298</v>
      </c>
      <c r="I10145" t="s">
        <v>4852</v>
      </c>
      <c r="J10145" t="s">
        <v>72052</v>
      </c>
      <c r="K10145" t="s">
        <v>72053</v>
      </c>
      <c r="L10145" t="s">
        <v>114</v>
      </c>
      <c r="M10145" t="s">
        <v>5486</v>
      </c>
      <c r="N10145" t="s">
        <v>4972</v>
      </c>
      <c r="O10145" t="s">
        <v>72054</v>
      </c>
      <c r="P10145" t="s">
        <v>82299</v>
      </c>
      <c r="Q10145" t="s">
        <v>75044</v>
      </c>
      <c r="R10145" t="str">
        <f t="shared" si="316"/>
        <v>高密</v>
      </c>
      <c r="S10145" t="str">
        <f t="shared" si="317"/>
        <v>0117</v>
      </c>
    </row>
    <row r="10146" spans="1:19">
      <c r="A10146" t="s">
        <v>82300</v>
      </c>
      <c r="B10146" s="31" t="s">
        <v>82301</v>
      </c>
      <c r="C10146" t="s">
        <v>49</v>
      </c>
      <c r="D10146" t="s">
        <v>82302</v>
      </c>
      <c r="E10146" t="s">
        <v>80819</v>
      </c>
      <c r="F10146" t="s">
        <v>82303</v>
      </c>
      <c r="G10146" t="s">
        <v>82304</v>
      </c>
      <c r="H10146" t="s">
        <v>82305</v>
      </c>
      <c r="I10146" t="s">
        <v>12119</v>
      </c>
      <c r="J10146" t="s">
        <v>11849</v>
      </c>
      <c r="K10146" t="s">
        <v>11850</v>
      </c>
      <c r="L10146" t="s">
        <v>95</v>
      </c>
      <c r="M10146" t="s">
        <v>5709</v>
      </c>
      <c r="N10146" t="s">
        <v>4905</v>
      </c>
      <c r="O10146" t="s">
        <v>11851</v>
      </c>
      <c r="P10146" t="s">
        <v>82306</v>
      </c>
      <c r="Q10146" t="s">
        <v>82307</v>
      </c>
      <c r="R10146" t="str">
        <f t="shared" si="316"/>
        <v>安丘</v>
      </c>
      <c r="S10146" t="str">
        <f t="shared" si="317"/>
        <v>0117</v>
      </c>
    </row>
    <row r="10147" spans="1:19">
      <c r="A10147" t="s">
        <v>82308</v>
      </c>
      <c r="B10147" s="31" t="s">
        <v>82309</v>
      </c>
      <c r="C10147" t="s">
        <v>49</v>
      </c>
      <c r="D10147" t="s">
        <v>82310</v>
      </c>
      <c r="E10147" t="s">
        <v>80794</v>
      </c>
      <c r="F10147" t="s">
        <v>82311</v>
      </c>
      <c r="G10147" t="s">
        <v>82312</v>
      </c>
      <c r="H10147" t="s">
        <v>82313</v>
      </c>
      <c r="I10147" t="s">
        <v>4813</v>
      </c>
      <c r="J10147" t="s">
        <v>7910</v>
      </c>
      <c r="K10147" t="s">
        <v>7911</v>
      </c>
      <c r="L10147" t="s">
        <v>375</v>
      </c>
      <c r="M10147" t="s">
        <v>5409</v>
      </c>
      <c r="N10147" t="s">
        <v>4881</v>
      </c>
      <c r="O10147" t="s">
        <v>7913</v>
      </c>
      <c r="P10147" t="s">
        <v>82314</v>
      </c>
      <c r="Q10147" t="s">
        <v>82315</v>
      </c>
      <c r="R10147" t="str">
        <f t="shared" si="316"/>
        <v>昌邑</v>
      </c>
      <c r="S10147" t="str">
        <f t="shared" si="317"/>
        <v>0117</v>
      </c>
    </row>
    <row r="10148" spans="1:19">
      <c r="A10148" t="s">
        <v>82316</v>
      </c>
      <c r="B10148" s="31" t="s">
        <v>82317</v>
      </c>
      <c r="C10148" t="s">
        <v>49</v>
      </c>
      <c r="D10148" t="s">
        <v>82318</v>
      </c>
      <c r="E10148" t="s">
        <v>80794</v>
      </c>
      <c r="F10148" t="s">
        <v>82319</v>
      </c>
      <c r="G10148" t="s">
        <v>82320</v>
      </c>
      <c r="H10148" t="s">
        <v>82321</v>
      </c>
      <c r="I10148" t="s">
        <v>4841</v>
      </c>
      <c r="J10148" t="s">
        <v>12489</v>
      </c>
      <c r="K10148" t="s">
        <v>12490</v>
      </c>
      <c r="L10148" t="s">
        <v>60</v>
      </c>
      <c r="M10148" t="s">
        <v>5999</v>
      </c>
      <c r="N10148" t="s">
        <v>4972</v>
      </c>
      <c r="O10148" t="s">
        <v>12491</v>
      </c>
      <c r="P10148" t="s">
        <v>82322</v>
      </c>
      <c r="Q10148" t="s">
        <v>82323</v>
      </c>
      <c r="R10148" t="str">
        <f t="shared" si="316"/>
        <v>奎文</v>
      </c>
      <c r="S10148" t="str">
        <f t="shared" si="317"/>
        <v>0117</v>
      </c>
    </row>
    <row r="10149" spans="1:19">
      <c r="A10149" t="s">
        <v>82324</v>
      </c>
      <c r="B10149" s="31" t="s">
        <v>82325</v>
      </c>
      <c r="C10149" t="s">
        <v>49</v>
      </c>
      <c r="D10149" t="s">
        <v>82326</v>
      </c>
      <c r="E10149" t="s">
        <v>80819</v>
      </c>
      <c r="F10149" t="s">
        <v>82327</v>
      </c>
      <c r="G10149" t="s">
        <v>82328</v>
      </c>
      <c r="H10149" t="s">
        <v>82329</v>
      </c>
      <c r="I10149" t="s">
        <v>12119</v>
      </c>
      <c r="J10149" t="s">
        <v>6517</v>
      </c>
      <c r="K10149" t="s">
        <v>6518</v>
      </c>
      <c r="L10149" t="s">
        <v>50</v>
      </c>
      <c r="M10149" t="s">
        <v>6207</v>
      </c>
      <c r="N10149" t="s">
        <v>5112</v>
      </c>
      <c r="O10149" t="s">
        <v>6520</v>
      </c>
      <c r="P10149" t="s">
        <v>82330</v>
      </c>
      <c r="Q10149" t="s">
        <v>75044</v>
      </c>
      <c r="R10149" t="str">
        <f t="shared" si="316"/>
        <v>青州</v>
      </c>
      <c r="S10149" t="str">
        <f t="shared" si="317"/>
        <v>0117</v>
      </c>
    </row>
    <row r="10150" spans="1:19">
      <c r="A10150" t="s">
        <v>82331</v>
      </c>
      <c r="B10150" s="31" t="s">
        <v>82332</v>
      </c>
      <c r="C10150" t="s">
        <v>49</v>
      </c>
      <c r="D10150" t="s">
        <v>82333</v>
      </c>
      <c r="E10150" t="s">
        <v>80794</v>
      </c>
      <c r="F10150" t="s">
        <v>82334</v>
      </c>
      <c r="G10150" t="s">
        <v>82335</v>
      </c>
      <c r="H10150" t="s">
        <v>82336</v>
      </c>
      <c r="I10150" t="s">
        <v>4785</v>
      </c>
      <c r="J10150" t="s">
        <v>6106</v>
      </c>
      <c r="K10150" t="s">
        <v>6107</v>
      </c>
      <c r="L10150" t="s">
        <v>123</v>
      </c>
      <c r="M10150" t="s">
        <v>4932</v>
      </c>
      <c r="N10150" t="s">
        <v>21047</v>
      </c>
      <c r="O10150" t="s">
        <v>6108</v>
      </c>
      <c r="P10150" t="s">
        <v>82337</v>
      </c>
      <c r="Q10150" t="s">
        <v>75044</v>
      </c>
      <c r="R10150" t="str">
        <f t="shared" si="316"/>
        <v>诸城</v>
      </c>
      <c r="S10150" t="str">
        <f t="shared" si="317"/>
        <v>0117</v>
      </c>
    </row>
    <row r="10151" spans="1:19">
      <c r="A10151" t="s">
        <v>82338</v>
      </c>
      <c r="B10151" s="31" t="s">
        <v>82339</v>
      </c>
      <c r="C10151" t="s">
        <v>49</v>
      </c>
      <c r="D10151" t="s">
        <v>82340</v>
      </c>
      <c r="E10151" t="s">
        <v>80794</v>
      </c>
      <c r="F10151" t="s">
        <v>82341</v>
      </c>
      <c r="G10151" t="s">
        <v>82342</v>
      </c>
      <c r="H10151" t="s">
        <v>82343</v>
      </c>
      <c r="I10151" t="s">
        <v>4828</v>
      </c>
      <c r="J10151" t="s">
        <v>6878</v>
      </c>
      <c r="K10151" t="s">
        <v>6879</v>
      </c>
      <c r="L10151" t="s">
        <v>95</v>
      </c>
      <c r="M10151" t="s">
        <v>4844</v>
      </c>
      <c r="N10151" t="s">
        <v>6243</v>
      </c>
      <c r="O10151" t="s">
        <v>6880</v>
      </c>
      <c r="P10151" t="s">
        <v>82344</v>
      </c>
      <c r="Q10151" t="s">
        <v>82345</v>
      </c>
      <c r="R10151" t="str">
        <f t="shared" si="316"/>
        <v>安丘</v>
      </c>
      <c r="S10151" t="str">
        <f t="shared" si="317"/>
        <v>0117</v>
      </c>
    </row>
    <row r="10152" spans="1:19">
      <c r="A10152" t="s">
        <v>82346</v>
      </c>
      <c r="B10152" s="31" t="s">
        <v>82347</v>
      </c>
      <c r="C10152" t="s">
        <v>49</v>
      </c>
      <c r="D10152" t="s">
        <v>82348</v>
      </c>
      <c r="E10152" t="s">
        <v>80794</v>
      </c>
      <c r="F10152" t="s">
        <v>82349</v>
      </c>
      <c r="G10152" t="s">
        <v>82350</v>
      </c>
      <c r="H10152" t="s">
        <v>82351</v>
      </c>
      <c r="I10152" t="s">
        <v>5282</v>
      </c>
      <c r="J10152" t="s">
        <v>7666</v>
      </c>
      <c r="K10152" t="s">
        <v>7667</v>
      </c>
      <c r="L10152" t="s">
        <v>148</v>
      </c>
      <c r="M10152" t="s">
        <v>6713</v>
      </c>
      <c r="N10152" t="s">
        <v>5907</v>
      </c>
      <c r="O10152" t="s">
        <v>7668</v>
      </c>
      <c r="P10152" t="s">
        <v>81324</v>
      </c>
      <c r="Q10152" t="s">
        <v>82352</v>
      </c>
      <c r="R10152" t="str">
        <f t="shared" si="316"/>
        <v>寒亭</v>
      </c>
      <c r="S10152" t="str">
        <f t="shared" si="317"/>
        <v>0117</v>
      </c>
    </row>
    <row r="10153" spans="1:19">
      <c r="A10153" t="s">
        <v>82353</v>
      </c>
      <c r="B10153" s="31" t="s">
        <v>82354</v>
      </c>
      <c r="C10153" t="s">
        <v>49</v>
      </c>
      <c r="D10153" t="s">
        <v>82355</v>
      </c>
      <c r="E10153" t="s">
        <v>80819</v>
      </c>
      <c r="F10153" t="s">
        <v>82356</v>
      </c>
      <c r="G10153" t="s">
        <v>82357</v>
      </c>
      <c r="H10153" t="s">
        <v>82358</v>
      </c>
      <c r="I10153" t="s">
        <v>12119</v>
      </c>
      <c r="J10153" t="s">
        <v>12715</v>
      </c>
      <c r="K10153" t="s">
        <v>12716</v>
      </c>
      <c r="L10153" t="s">
        <v>123</v>
      </c>
      <c r="M10153" t="s">
        <v>7767</v>
      </c>
      <c r="N10153" t="s">
        <v>4856</v>
      </c>
      <c r="O10153" t="s">
        <v>12717</v>
      </c>
      <c r="P10153" t="s">
        <v>82359</v>
      </c>
      <c r="Q10153" t="s">
        <v>75044</v>
      </c>
      <c r="R10153" t="str">
        <f t="shared" si="316"/>
        <v>诸城</v>
      </c>
      <c r="S10153" t="str">
        <f t="shared" si="317"/>
        <v>0117</v>
      </c>
    </row>
    <row r="10154" spans="1:19">
      <c r="A10154" t="s">
        <v>82360</v>
      </c>
      <c r="B10154" s="31" t="s">
        <v>82361</v>
      </c>
      <c r="C10154" t="s">
        <v>49</v>
      </c>
      <c r="D10154" t="s">
        <v>82362</v>
      </c>
      <c r="E10154" t="s">
        <v>75930</v>
      </c>
      <c r="F10154" t="s">
        <v>82363</v>
      </c>
      <c r="G10154" t="s">
        <v>82364</v>
      </c>
      <c r="H10154" t="s">
        <v>82365</v>
      </c>
      <c r="I10154" t="s">
        <v>5461</v>
      </c>
      <c r="J10154" t="s">
        <v>14913</v>
      </c>
      <c r="K10154" t="s">
        <v>14914</v>
      </c>
      <c r="L10154" t="s">
        <v>114</v>
      </c>
      <c r="M10154" t="s">
        <v>4918</v>
      </c>
      <c r="N10154" t="s">
        <v>6152</v>
      </c>
      <c r="O10154" t="s">
        <v>12594</v>
      </c>
      <c r="P10154" t="s">
        <v>82366</v>
      </c>
      <c r="Q10154" t="s">
        <v>75044</v>
      </c>
      <c r="R10154" t="str">
        <f t="shared" si="316"/>
        <v>高密</v>
      </c>
      <c r="S10154" t="str">
        <f t="shared" si="317"/>
        <v>0117</v>
      </c>
    </row>
    <row r="10155" spans="1:19">
      <c r="A10155" t="s">
        <v>82367</v>
      </c>
      <c r="B10155" s="31" t="s">
        <v>82368</v>
      </c>
      <c r="C10155" t="s">
        <v>49</v>
      </c>
      <c r="D10155" t="s">
        <v>82369</v>
      </c>
      <c r="E10155" t="s">
        <v>80819</v>
      </c>
      <c r="F10155" t="s">
        <v>82370</v>
      </c>
      <c r="G10155" t="s">
        <v>82371</v>
      </c>
      <c r="H10155" t="s">
        <v>82372</v>
      </c>
      <c r="I10155" t="s">
        <v>12119</v>
      </c>
      <c r="J10155" t="s">
        <v>6782</v>
      </c>
      <c r="K10155" t="s">
        <v>6783</v>
      </c>
      <c r="L10155" t="s">
        <v>105</v>
      </c>
      <c r="M10155" t="s">
        <v>5224</v>
      </c>
      <c r="N10155" t="s">
        <v>4919</v>
      </c>
      <c r="O10155" t="s">
        <v>6784</v>
      </c>
      <c r="P10155" t="s">
        <v>82373</v>
      </c>
      <c r="Q10155" t="s">
        <v>75044</v>
      </c>
      <c r="R10155" t="str">
        <f t="shared" si="316"/>
        <v>寿光</v>
      </c>
      <c r="S10155" t="str">
        <f t="shared" si="317"/>
        <v>0117</v>
      </c>
    </row>
    <row r="10156" spans="1:19">
      <c r="A10156" t="s">
        <v>82374</v>
      </c>
      <c r="B10156" s="31" t="s">
        <v>82375</v>
      </c>
      <c r="C10156" t="s">
        <v>49</v>
      </c>
      <c r="D10156" t="s">
        <v>82376</v>
      </c>
      <c r="E10156" t="s">
        <v>75930</v>
      </c>
      <c r="F10156" t="s">
        <v>82377</v>
      </c>
      <c r="G10156" t="s">
        <v>82378</v>
      </c>
      <c r="H10156" t="s">
        <v>82379</v>
      </c>
      <c r="I10156" t="s">
        <v>4785</v>
      </c>
      <c r="J10156" t="s">
        <v>5316</v>
      </c>
      <c r="K10156" t="s">
        <v>5317</v>
      </c>
      <c r="L10156" t="s">
        <v>375</v>
      </c>
      <c r="M10156" t="s">
        <v>5318</v>
      </c>
      <c r="N10156" t="s">
        <v>4972</v>
      </c>
      <c r="O10156" t="s">
        <v>5319</v>
      </c>
      <c r="P10156" t="s">
        <v>82380</v>
      </c>
      <c r="Q10156" t="s">
        <v>75044</v>
      </c>
      <c r="R10156" t="str">
        <f t="shared" si="316"/>
        <v>昌邑</v>
      </c>
      <c r="S10156" t="str">
        <f t="shared" si="317"/>
        <v>0117</v>
      </c>
    </row>
    <row r="10157" spans="1:19">
      <c r="A10157" t="s">
        <v>82381</v>
      </c>
      <c r="B10157" s="31" t="s">
        <v>82382</v>
      </c>
      <c r="C10157" t="s">
        <v>49</v>
      </c>
      <c r="D10157" t="s">
        <v>82383</v>
      </c>
      <c r="E10157" t="s">
        <v>80794</v>
      </c>
      <c r="F10157" t="s">
        <v>82384</v>
      </c>
      <c r="G10157" t="s">
        <v>82385</v>
      </c>
      <c r="H10157" t="s">
        <v>82386</v>
      </c>
      <c r="I10157" t="s">
        <v>4852</v>
      </c>
      <c r="J10157" t="s">
        <v>20324</v>
      </c>
      <c r="K10157" t="s">
        <v>20325</v>
      </c>
      <c r="L10157" t="s">
        <v>77</v>
      </c>
      <c r="M10157" t="s">
        <v>8152</v>
      </c>
      <c r="N10157" t="s">
        <v>5030</v>
      </c>
      <c r="O10157" t="s">
        <v>20326</v>
      </c>
      <c r="P10157" t="s">
        <v>82387</v>
      </c>
      <c r="Q10157" t="s">
        <v>75044</v>
      </c>
      <c r="R10157" t="str">
        <f t="shared" si="316"/>
        <v>临朐</v>
      </c>
      <c r="S10157" t="str">
        <f t="shared" si="317"/>
        <v>0117</v>
      </c>
    </row>
    <row r="10158" spans="1:19">
      <c r="A10158" t="s">
        <v>82388</v>
      </c>
      <c r="B10158" s="31" t="s">
        <v>82389</v>
      </c>
      <c r="C10158" t="s">
        <v>49</v>
      </c>
      <c r="D10158" t="s">
        <v>82390</v>
      </c>
      <c r="E10158" t="s">
        <v>80794</v>
      </c>
      <c r="F10158" t="s">
        <v>82391</v>
      </c>
      <c r="G10158" t="s">
        <v>82392</v>
      </c>
      <c r="H10158" t="s">
        <v>82393</v>
      </c>
      <c r="I10158" t="s">
        <v>4785</v>
      </c>
      <c r="J10158" t="s">
        <v>25445</v>
      </c>
      <c r="K10158" t="s">
        <v>25446</v>
      </c>
      <c r="L10158" t="s">
        <v>375</v>
      </c>
      <c r="M10158" t="s">
        <v>5599</v>
      </c>
      <c r="N10158" t="s">
        <v>5056</v>
      </c>
      <c r="O10158" t="s">
        <v>25447</v>
      </c>
      <c r="P10158" t="s">
        <v>82394</v>
      </c>
      <c r="Q10158" t="s">
        <v>75044</v>
      </c>
      <c r="R10158" t="str">
        <f t="shared" si="316"/>
        <v>昌邑</v>
      </c>
      <c r="S10158" t="str">
        <f t="shared" si="317"/>
        <v>0117</v>
      </c>
    </row>
    <row r="10159" spans="1:19">
      <c r="A10159" t="s">
        <v>82395</v>
      </c>
      <c r="B10159" s="31" t="s">
        <v>82396</v>
      </c>
      <c r="C10159" t="s">
        <v>49</v>
      </c>
      <c r="D10159" t="s">
        <v>82397</v>
      </c>
      <c r="E10159" t="s">
        <v>75930</v>
      </c>
      <c r="F10159" t="s">
        <v>82398</v>
      </c>
      <c r="G10159" t="s">
        <v>82399</v>
      </c>
      <c r="H10159" t="s">
        <v>82400</v>
      </c>
      <c r="I10159" t="s">
        <v>4813</v>
      </c>
      <c r="J10159" t="s">
        <v>5195</v>
      </c>
      <c r="K10159" t="s">
        <v>5196</v>
      </c>
      <c r="L10159" t="s">
        <v>105</v>
      </c>
      <c r="M10159" t="s">
        <v>5197</v>
      </c>
      <c r="N10159" t="s">
        <v>6243</v>
      </c>
      <c r="O10159" t="s">
        <v>5199</v>
      </c>
      <c r="P10159" t="s">
        <v>82401</v>
      </c>
      <c r="Q10159" t="s">
        <v>75044</v>
      </c>
      <c r="R10159" t="str">
        <f t="shared" si="316"/>
        <v>寿光</v>
      </c>
      <c r="S10159" t="str">
        <f t="shared" si="317"/>
        <v>0117</v>
      </c>
    </row>
    <row r="10160" spans="1:19">
      <c r="A10160" t="s">
        <v>82402</v>
      </c>
      <c r="B10160" s="31" t="s">
        <v>82403</v>
      </c>
      <c r="C10160" t="s">
        <v>49</v>
      </c>
      <c r="D10160" t="s">
        <v>82404</v>
      </c>
      <c r="E10160" t="s">
        <v>82405</v>
      </c>
      <c r="F10160" t="s">
        <v>82406</v>
      </c>
      <c r="G10160" t="s">
        <v>82407</v>
      </c>
      <c r="H10160" t="s">
        <v>82408</v>
      </c>
      <c r="I10160" t="s">
        <v>4852</v>
      </c>
      <c r="J10160" t="s">
        <v>7835</v>
      </c>
      <c r="K10160" t="s">
        <v>7836</v>
      </c>
      <c r="L10160" t="s">
        <v>114</v>
      </c>
      <c r="M10160" t="s">
        <v>4918</v>
      </c>
      <c r="N10160" t="s">
        <v>5030</v>
      </c>
      <c r="O10160" t="s">
        <v>7837</v>
      </c>
      <c r="P10160" t="s">
        <v>82409</v>
      </c>
      <c r="Q10160" t="s">
        <v>75044</v>
      </c>
      <c r="R10160" t="str">
        <f t="shared" si="316"/>
        <v>高密</v>
      </c>
      <c r="S10160" t="str">
        <f t="shared" si="317"/>
        <v>0117</v>
      </c>
    </row>
    <row r="10161" spans="1:19">
      <c r="A10161" t="s">
        <v>82410</v>
      </c>
      <c r="B10161" s="31" t="s">
        <v>82411</v>
      </c>
      <c r="C10161" t="s">
        <v>49</v>
      </c>
      <c r="D10161" t="s">
        <v>82412</v>
      </c>
      <c r="E10161" t="s">
        <v>82413</v>
      </c>
      <c r="F10161" t="s">
        <v>82414</v>
      </c>
      <c r="G10161" t="s">
        <v>82415</v>
      </c>
      <c r="H10161" t="s">
        <v>82416</v>
      </c>
      <c r="I10161" t="s">
        <v>4828</v>
      </c>
      <c r="J10161" t="s">
        <v>5040</v>
      </c>
      <c r="K10161" t="s">
        <v>5041</v>
      </c>
      <c r="L10161" t="s">
        <v>95</v>
      </c>
      <c r="M10161" t="s">
        <v>5042</v>
      </c>
      <c r="N10161" t="s">
        <v>4832</v>
      </c>
      <c r="O10161" t="s">
        <v>5044</v>
      </c>
      <c r="P10161" t="s">
        <v>82417</v>
      </c>
      <c r="Q10161" t="s">
        <v>82418</v>
      </c>
      <c r="R10161" t="str">
        <f t="shared" si="316"/>
        <v>安丘</v>
      </c>
      <c r="S10161" t="str">
        <f t="shared" si="317"/>
        <v>0117</v>
      </c>
    </row>
    <row r="10162" spans="1:19">
      <c r="A10162" t="s">
        <v>82419</v>
      </c>
      <c r="B10162" s="31" t="s">
        <v>82420</v>
      </c>
      <c r="C10162" t="s">
        <v>49</v>
      </c>
      <c r="D10162" t="s">
        <v>82421</v>
      </c>
      <c r="E10162" t="s">
        <v>82422</v>
      </c>
      <c r="F10162" t="s">
        <v>82423</v>
      </c>
      <c r="G10162" t="s">
        <v>82424</v>
      </c>
      <c r="H10162" t="s">
        <v>82425</v>
      </c>
      <c r="I10162" t="s">
        <v>12844</v>
      </c>
      <c r="J10162" t="s">
        <v>5122</v>
      </c>
      <c r="K10162" t="s">
        <v>5123</v>
      </c>
      <c r="L10162" t="s">
        <v>75044</v>
      </c>
      <c r="M10162" t="s">
        <v>75044</v>
      </c>
      <c r="N10162" t="s">
        <v>5421</v>
      </c>
      <c r="O10162" t="s">
        <v>5124</v>
      </c>
      <c r="P10162" t="s">
        <v>75044</v>
      </c>
      <c r="Q10162" t="s">
        <v>75044</v>
      </c>
      <c r="R10162" t="str">
        <f t="shared" si="316"/>
        <v/>
      </c>
      <c r="S10162" t="str">
        <f t="shared" si="317"/>
        <v>0117</v>
      </c>
    </row>
    <row r="10163" spans="1:19">
      <c r="A10163" t="s">
        <v>82426</v>
      </c>
      <c r="B10163" s="31" t="s">
        <v>82427</v>
      </c>
      <c r="C10163" t="s">
        <v>49</v>
      </c>
      <c r="D10163" t="s">
        <v>82428</v>
      </c>
      <c r="E10163" t="s">
        <v>81266</v>
      </c>
      <c r="F10163" t="s">
        <v>82429</v>
      </c>
      <c r="G10163" t="s">
        <v>82430</v>
      </c>
      <c r="H10163" t="s">
        <v>82431</v>
      </c>
      <c r="I10163" t="s">
        <v>12757</v>
      </c>
      <c r="J10163" t="s">
        <v>8305</v>
      </c>
      <c r="K10163" t="s">
        <v>8306</v>
      </c>
      <c r="L10163" t="s">
        <v>60</v>
      </c>
      <c r="M10163" t="s">
        <v>5511</v>
      </c>
      <c r="N10163" t="s">
        <v>5056</v>
      </c>
      <c r="O10163" t="s">
        <v>8307</v>
      </c>
      <c r="P10163" t="s">
        <v>82432</v>
      </c>
      <c r="Q10163" t="s">
        <v>82433</v>
      </c>
      <c r="R10163" t="str">
        <f t="shared" si="316"/>
        <v>奎文</v>
      </c>
      <c r="S10163" t="str">
        <f t="shared" si="317"/>
        <v>0117</v>
      </c>
    </row>
    <row r="10164" spans="1:19">
      <c r="A10164" t="s">
        <v>82434</v>
      </c>
      <c r="B10164" s="31" t="s">
        <v>82435</v>
      </c>
      <c r="C10164" t="s">
        <v>49</v>
      </c>
      <c r="D10164" t="s">
        <v>82436</v>
      </c>
      <c r="E10164" t="s">
        <v>75930</v>
      </c>
      <c r="F10164" t="s">
        <v>82437</v>
      </c>
      <c r="G10164" t="s">
        <v>82438</v>
      </c>
      <c r="H10164" t="s">
        <v>82439</v>
      </c>
      <c r="I10164" t="s">
        <v>5282</v>
      </c>
      <c r="J10164" t="s">
        <v>9899</v>
      </c>
      <c r="K10164" t="s">
        <v>9900</v>
      </c>
      <c r="L10164" t="s">
        <v>114</v>
      </c>
      <c r="M10164" t="s">
        <v>9901</v>
      </c>
      <c r="N10164" t="s">
        <v>5451</v>
      </c>
      <c r="O10164" t="s">
        <v>9902</v>
      </c>
      <c r="P10164" t="s">
        <v>82440</v>
      </c>
      <c r="Q10164" t="s">
        <v>82441</v>
      </c>
      <c r="R10164" t="str">
        <f t="shared" si="316"/>
        <v>高密</v>
      </c>
      <c r="S10164" t="str">
        <f t="shared" si="317"/>
        <v>0117</v>
      </c>
    </row>
    <row r="10165" spans="1:19">
      <c r="A10165" t="s">
        <v>82442</v>
      </c>
      <c r="B10165" s="31" t="s">
        <v>82443</v>
      </c>
      <c r="C10165" t="s">
        <v>49</v>
      </c>
      <c r="D10165" t="s">
        <v>82444</v>
      </c>
      <c r="E10165" t="s">
        <v>81321</v>
      </c>
      <c r="F10165" t="s">
        <v>82445</v>
      </c>
      <c r="G10165" t="s">
        <v>82446</v>
      </c>
      <c r="H10165" t="s">
        <v>82447</v>
      </c>
      <c r="I10165" t="s">
        <v>4828</v>
      </c>
      <c r="J10165" t="s">
        <v>10639</v>
      </c>
      <c r="K10165" t="s">
        <v>10640</v>
      </c>
      <c r="L10165" t="s">
        <v>375</v>
      </c>
      <c r="M10165" t="s">
        <v>5318</v>
      </c>
      <c r="N10165" t="s">
        <v>5939</v>
      </c>
      <c r="O10165" t="s">
        <v>10641</v>
      </c>
      <c r="P10165" t="s">
        <v>82448</v>
      </c>
      <c r="Q10165" t="s">
        <v>82449</v>
      </c>
      <c r="R10165" t="str">
        <f t="shared" si="316"/>
        <v>昌邑</v>
      </c>
      <c r="S10165" t="str">
        <f t="shared" si="317"/>
        <v>0117</v>
      </c>
    </row>
    <row r="10166" spans="1:19">
      <c r="A10166" t="s">
        <v>82450</v>
      </c>
      <c r="B10166" s="31" t="s">
        <v>82451</v>
      </c>
      <c r="C10166" t="s">
        <v>49</v>
      </c>
      <c r="D10166" t="s">
        <v>82452</v>
      </c>
      <c r="E10166" t="s">
        <v>80794</v>
      </c>
      <c r="F10166" t="s">
        <v>82453</v>
      </c>
      <c r="G10166" t="s">
        <v>82454</v>
      </c>
      <c r="H10166" t="s">
        <v>82455</v>
      </c>
      <c r="I10166" t="s">
        <v>5066</v>
      </c>
      <c r="J10166" t="s">
        <v>10999</v>
      </c>
      <c r="K10166" t="s">
        <v>11000</v>
      </c>
      <c r="L10166" t="s">
        <v>237</v>
      </c>
      <c r="M10166" t="s">
        <v>5247</v>
      </c>
      <c r="N10166" t="s">
        <v>4845</v>
      </c>
      <c r="O10166" t="s">
        <v>11001</v>
      </c>
      <c r="P10166" t="s">
        <v>82456</v>
      </c>
      <c r="Q10166" t="s">
        <v>75044</v>
      </c>
      <c r="R10166" t="str">
        <f t="shared" si="316"/>
        <v>潍城</v>
      </c>
      <c r="S10166" t="str">
        <f t="shared" si="317"/>
        <v>0117</v>
      </c>
    </row>
    <row r="10167" spans="1:19">
      <c r="A10167" t="s">
        <v>82457</v>
      </c>
      <c r="B10167" s="31" t="s">
        <v>82458</v>
      </c>
      <c r="C10167" t="s">
        <v>49</v>
      </c>
      <c r="D10167" t="s">
        <v>82459</v>
      </c>
      <c r="E10167" t="s">
        <v>75930</v>
      </c>
      <c r="F10167" t="s">
        <v>82460</v>
      </c>
      <c r="G10167" t="s">
        <v>82461</v>
      </c>
      <c r="H10167" t="s">
        <v>82462</v>
      </c>
      <c r="I10167" t="s">
        <v>5282</v>
      </c>
      <c r="J10167" t="s">
        <v>6434</v>
      </c>
      <c r="K10167" t="s">
        <v>6435</v>
      </c>
      <c r="L10167" t="s">
        <v>114</v>
      </c>
      <c r="M10167" t="s">
        <v>4831</v>
      </c>
      <c r="N10167" t="s">
        <v>5907</v>
      </c>
      <c r="O10167" t="s">
        <v>6436</v>
      </c>
      <c r="P10167" t="s">
        <v>82463</v>
      </c>
      <c r="Q10167" t="s">
        <v>75044</v>
      </c>
      <c r="R10167" t="str">
        <f t="shared" si="316"/>
        <v>高密</v>
      </c>
      <c r="S10167" t="str">
        <f t="shared" si="317"/>
        <v>0117</v>
      </c>
    </row>
    <row r="10168" spans="1:19">
      <c r="A10168" t="s">
        <v>82464</v>
      </c>
      <c r="B10168" s="31" t="s">
        <v>82465</v>
      </c>
      <c r="C10168" t="s">
        <v>49</v>
      </c>
      <c r="D10168" t="s">
        <v>82466</v>
      </c>
      <c r="E10168" t="s">
        <v>75930</v>
      </c>
      <c r="F10168" t="s">
        <v>82467</v>
      </c>
      <c r="G10168" t="s">
        <v>82468</v>
      </c>
      <c r="H10168" t="s">
        <v>82469</v>
      </c>
      <c r="I10168" t="s">
        <v>4852</v>
      </c>
      <c r="J10168" t="s">
        <v>5967</v>
      </c>
      <c r="K10168" t="s">
        <v>5968</v>
      </c>
      <c r="L10168" t="s">
        <v>60</v>
      </c>
      <c r="M10168" t="s">
        <v>4904</v>
      </c>
      <c r="N10168" t="s">
        <v>5907</v>
      </c>
      <c r="O10168" t="s">
        <v>5969</v>
      </c>
      <c r="P10168" t="s">
        <v>82470</v>
      </c>
      <c r="Q10168" t="s">
        <v>75044</v>
      </c>
      <c r="R10168" t="str">
        <f t="shared" si="316"/>
        <v>奎文</v>
      </c>
      <c r="S10168" t="str">
        <f t="shared" si="317"/>
        <v>0117</v>
      </c>
    </row>
    <row r="10169" spans="1:19">
      <c r="A10169" t="s">
        <v>82471</v>
      </c>
      <c r="B10169" s="31" t="s">
        <v>82472</v>
      </c>
      <c r="C10169" t="s">
        <v>49</v>
      </c>
      <c r="D10169" t="s">
        <v>82473</v>
      </c>
      <c r="E10169" t="s">
        <v>82474</v>
      </c>
      <c r="F10169" t="s">
        <v>82475</v>
      </c>
      <c r="G10169" t="s">
        <v>82476</v>
      </c>
      <c r="H10169" t="s">
        <v>82477</v>
      </c>
      <c r="I10169" t="s">
        <v>4852</v>
      </c>
      <c r="J10169" t="s">
        <v>28757</v>
      </c>
      <c r="K10169" t="s">
        <v>28758</v>
      </c>
      <c r="L10169" t="s">
        <v>123</v>
      </c>
      <c r="M10169" t="s">
        <v>18345</v>
      </c>
      <c r="N10169" t="s">
        <v>4933</v>
      </c>
      <c r="O10169" t="s">
        <v>28759</v>
      </c>
      <c r="P10169" t="s">
        <v>82478</v>
      </c>
      <c r="Q10169" t="s">
        <v>75044</v>
      </c>
      <c r="R10169" t="str">
        <f t="shared" si="316"/>
        <v>诸城</v>
      </c>
      <c r="S10169" t="str">
        <f t="shared" si="317"/>
        <v>0117</v>
      </c>
    </row>
    <row r="10170" spans="1:19">
      <c r="A10170" t="s">
        <v>82479</v>
      </c>
      <c r="B10170" s="31" t="s">
        <v>82480</v>
      </c>
      <c r="C10170" t="s">
        <v>49</v>
      </c>
      <c r="D10170" t="s">
        <v>82481</v>
      </c>
      <c r="E10170" t="s">
        <v>82190</v>
      </c>
      <c r="F10170" t="s">
        <v>82482</v>
      </c>
      <c r="G10170" t="s">
        <v>82483</v>
      </c>
      <c r="H10170" t="s">
        <v>82484</v>
      </c>
      <c r="I10170" t="s">
        <v>12119</v>
      </c>
      <c r="J10170" t="s">
        <v>9770</v>
      </c>
      <c r="K10170" t="s">
        <v>9771</v>
      </c>
      <c r="L10170" t="s">
        <v>237</v>
      </c>
      <c r="M10170" t="s">
        <v>4971</v>
      </c>
      <c r="N10170" t="s">
        <v>4892</v>
      </c>
      <c r="O10170" t="s">
        <v>9772</v>
      </c>
      <c r="P10170" t="s">
        <v>82485</v>
      </c>
      <c r="Q10170" t="s">
        <v>75044</v>
      </c>
      <c r="R10170" t="str">
        <f t="shared" si="316"/>
        <v>潍城</v>
      </c>
      <c r="S10170" t="str">
        <f t="shared" si="317"/>
        <v>0117</v>
      </c>
    </row>
    <row r="10171" spans="1:19">
      <c r="A10171" t="s">
        <v>82486</v>
      </c>
      <c r="B10171" s="31" t="s">
        <v>82487</v>
      </c>
      <c r="C10171" t="s">
        <v>49</v>
      </c>
      <c r="D10171" t="s">
        <v>82488</v>
      </c>
      <c r="E10171" t="s">
        <v>82190</v>
      </c>
      <c r="F10171" t="s">
        <v>82489</v>
      </c>
      <c r="G10171" t="s">
        <v>82490</v>
      </c>
      <c r="H10171" t="s">
        <v>82491</v>
      </c>
      <c r="I10171" t="s">
        <v>12844</v>
      </c>
      <c r="J10171" t="s">
        <v>5778</v>
      </c>
      <c r="K10171" t="s">
        <v>5779</v>
      </c>
      <c r="L10171" t="s">
        <v>105</v>
      </c>
      <c r="M10171" t="s">
        <v>5197</v>
      </c>
      <c r="N10171" t="s">
        <v>4905</v>
      </c>
      <c r="O10171" t="s">
        <v>5780</v>
      </c>
      <c r="P10171" t="s">
        <v>82492</v>
      </c>
      <c r="Q10171" t="s">
        <v>82493</v>
      </c>
      <c r="R10171" t="str">
        <f t="shared" si="316"/>
        <v>寿光</v>
      </c>
      <c r="S10171" t="str">
        <f t="shared" si="317"/>
        <v>0117</v>
      </c>
    </row>
    <row r="10172" spans="1:19">
      <c r="A10172" t="s">
        <v>82494</v>
      </c>
      <c r="B10172" s="31" t="s">
        <v>82495</v>
      </c>
      <c r="C10172" t="s">
        <v>49</v>
      </c>
      <c r="D10172" t="s">
        <v>82496</v>
      </c>
      <c r="E10172" t="s">
        <v>75930</v>
      </c>
      <c r="F10172" t="s">
        <v>82497</v>
      </c>
      <c r="G10172" t="s">
        <v>82498</v>
      </c>
      <c r="H10172" t="s">
        <v>82499</v>
      </c>
      <c r="I10172" t="s">
        <v>4852</v>
      </c>
      <c r="J10172" t="s">
        <v>10316</v>
      </c>
      <c r="K10172" t="s">
        <v>10317</v>
      </c>
      <c r="L10172" t="s">
        <v>262</v>
      </c>
      <c r="M10172" t="s">
        <v>10318</v>
      </c>
      <c r="N10172" t="s">
        <v>4905</v>
      </c>
      <c r="O10172" t="s">
        <v>10319</v>
      </c>
      <c r="P10172" t="s">
        <v>82500</v>
      </c>
      <c r="Q10172" t="s">
        <v>82501</v>
      </c>
      <c r="R10172" t="str">
        <f t="shared" si="316"/>
        <v>寒亭</v>
      </c>
      <c r="S10172" t="str">
        <f t="shared" si="317"/>
        <v>0117</v>
      </c>
    </row>
    <row r="10173" spans="1:19">
      <c r="A10173" t="s">
        <v>82502</v>
      </c>
      <c r="B10173" s="31" t="s">
        <v>82503</v>
      </c>
      <c r="C10173" t="s">
        <v>49</v>
      </c>
      <c r="D10173" t="s">
        <v>82504</v>
      </c>
      <c r="E10173" t="s">
        <v>82295</v>
      </c>
      <c r="F10173" t="s">
        <v>82505</v>
      </c>
      <c r="G10173" t="s">
        <v>82506</v>
      </c>
      <c r="H10173" t="s">
        <v>82507</v>
      </c>
      <c r="I10173" t="s">
        <v>4828</v>
      </c>
      <c r="J10173" t="s">
        <v>28054</v>
      </c>
      <c r="K10173" t="s">
        <v>28055</v>
      </c>
      <c r="L10173" t="s">
        <v>77</v>
      </c>
      <c r="M10173" t="s">
        <v>5812</v>
      </c>
      <c r="N10173" t="s">
        <v>8593</v>
      </c>
      <c r="O10173" t="s">
        <v>28056</v>
      </c>
      <c r="P10173" t="s">
        <v>82508</v>
      </c>
      <c r="Q10173" t="s">
        <v>75044</v>
      </c>
      <c r="R10173" t="str">
        <f t="shared" si="316"/>
        <v>临朐</v>
      </c>
      <c r="S10173" t="str">
        <f t="shared" si="317"/>
        <v>0117</v>
      </c>
    </row>
    <row r="10174" spans="1:19">
      <c r="A10174" t="s">
        <v>82509</v>
      </c>
      <c r="B10174" s="31" t="s">
        <v>82510</v>
      </c>
      <c r="C10174" t="s">
        <v>49</v>
      </c>
      <c r="D10174" t="s">
        <v>82511</v>
      </c>
      <c r="E10174" t="s">
        <v>82405</v>
      </c>
      <c r="F10174" t="s">
        <v>82512</v>
      </c>
      <c r="G10174" t="s">
        <v>82513</v>
      </c>
      <c r="H10174" t="s">
        <v>82514</v>
      </c>
      <c r="I10174" t="s">
        <v>4852</v>
      </c>
      <c r="J10174" t="s">
        <v>6150</v>
      </c>
      <c r="K10174" t="s">
        <v>6151</v>
      </c>
      <c r="L10174" t="s">
        <v>95</v>
      </c>
      <c r="M10174" t="s">
        <v>5709</v>
      </c>
      <c r="N10174" t="s">
        <v>4972</v>
      </c>
      <c r="O10174" t="s">
        <v>6153</v>
      </c>
      <c r="P10174" t="s">
        <v>82515</v>
      </c>
      <c r="Q10174" t="s">
        <v>82516</v>
      </c>
      <c r="R10174" t="str">
        <f t="shared" si="316"/>
        <v>安丘</v>
      </c>
      <c r="S10174" t="str">
        <f t="shared" si="317"/>
        <v>0117</v>
      </c>
    </row>
    <row r="10175" spans="1:19">
      <c r="A10175" t="s">
        <v>82517</v>
      </c>
      <c r="B10175" s="31" t="s">
        <v>82518</v>
      </c>
      <c r="C10175" t="s">
        <v>49</v>
      </c>
      <c r="D10175" t="s">
        <v>82519</v>
      </c>
      <c r="E10175" t="s">
        <v>81266</v>
      </c>
      <c r="F10175" t="s">
        <v>82520</v>
      </c>
      <c r="G10175" t="s">
        <v>82521</v>
      </c>
      <c r="H10175" t="s">
        <v>82522</v>
      </c>
      <c r="I10175" t="s">
        <v>12119</v>
      </c>
      <c r="J10175" t="s">
        <v>25985</v>
      </c>
      <c r="K10175" t="s">
        <v>25986</v>
      </c>
      <c r="L10175" t="s">
        <v>77</v>
      </c>
      <c r="M10175" t="s">
        <v>16744</v>
      </c>
      <c r="N10175" t="s">
        <v>4789</v>
      </c>
      <c r="O10175" t="s">
        <v>25987</v>
      </c>
      <c r="P10175" t="s">
        <v>82523</v>
      </c>
      <c r="Q10175" t="s">
        <v>82524</v>
      </c>
      <c r="R10175" t="str">
        <f t="shared" si="316"/>
        <v>临朐</v>
      </c>
      <c r="S10175" t="str">
        <f t="shared" si="317"/>
        <v>0117</v>
      </c>
    </row>
    <row r="10176" spans="1:19">
      <c r="A10176" t="s">
        <v>82525</v>
      </c>
      <c r="B10176" s="31" t="s">
        <v>82526</v>
      </c>
      <c r="C10176" t="s">
        <v>49</v>
      </c>
      <c r="D10176" t="s">
        <v>82527</v>
      </c>
      <c r="E10176" t="s">
        <v>82413</v>
      </c>
      <c r="F10176" t="s">
        <v>82528</v>
      </c>
      <c r="G10176" t="s">
        <v>82529</v>
      </c>
      <c r="H10176" t="s">
        <v>82530</v>
      </c>
      <c r="I10176" t="s">
        <v>5221</v>
      </c>
      <c r="J10176" t="s">
        <v>7136</v>
      </c>
      <c r="K10176" t="s">
        <v>7137</v>
      </c>
      <c r="L10176" t="s">
        <v>77</v>
      </c>
      <c r="M10176" t="s">
        <v>4803</v>
      </c>
      <c r="N10176" t="s">
        <v>5017</v>
      </c>
      <c r="O10176" t="s">
        <v>7138</v>
      </c>
      <c r="P10176" t="s">
        <v>82531</v>
      </c>
      <c r="Q10176" t="s">
        <v>82532</v>
      </c>
      <c r="R10176" t="str">
        <f t="shared" si="316"/>
        <v>临朐</v>
      </c>
      <c r="S10176" t="str">
        <f t="shared" si="317"/>
        <v>0117</v>
      </c>
    </row>
    <row r="10177" spans="1:19">
      <c r="A10177" t="s">
        <v>82533</v>
      </c>
      <c r="B10177" s="31" t="s">
        <v>82201</v>
      </c>
      <c r="C10177" t="s">
        <v>49</v>
      </c>
      <c r="D10177" t="s">
        <v>82534</v>
      </c>
      <c r="E10177" t="s">
        <v>80794</v>
      </c>
      <c r="F10177" t="s">
        <v>82535</v>
      </c>
      <c r="G10177" t="s">
        <v>82536</v>
      </c>
      <c r="H10177" t="s">
        <v>82537</v>
      </c>
      <c r="I10177" t="s">
        <v>4785</v>
      </c>
      <c r="J10177" t="s">
        <v>10275</v>
      </c>
      <c r="K10177" t="s">
        <v>10276</v>
      </c>
      <c r="L10177" t="s">
        <v>123</v>
      </c>
      <c r="M10177" t="s">
        <v>4932</v>
      </c>
      <c r="N10177" t="s">
        <v>4881</v>
      </c>
      <c r="O10177" t="s">
        <v>10277</v>
      </c>
      <c r="P10177" t="s">
        <v>82538</v>
      </c>
      <c r="Q10177" t="s">
        <v>75044</v>
      </c>
      <c r="R10177" t="str">
        <f t="shared" ref="R10177:R10240" si="318">IF(OR(LEFT(L10177,2)="高新"),"奎文",IF(LEFT(L10177,2)="峡山","坊子",IF(LEFT(L10177,2)="滨海","寒亭",LEFT(L10177,2))))</f>
        <v>诸城</v>
      </c>
      <c r="S10177" t="str">
        <f t="shared" ref="S10177:S10240" si="319">TEXT(B10177,"mmdd")</f>
        <v>0117</v>
      </c>
    </row>
    <row r="10178" spans="1:19">
      <c r="A10178" t="s">
        <v>82539</v>
      </c>
      <c r="B10178" s="31" t="s">
        <v>82540</v>
      </c>
      <c r="C10178" t="s">
        <v>49</v>
      </c>
      <c r="D10178" t="s">
        <v>82541</v>
      </c>
      <c r="E10178" t="s">
        <v>80794</v>
      </c>
      <c r="F10178" t="s">
        <v>82542</v>
      </c>
      <c r="G10178" t="s">
        <v>82543</v>
      </c>
      <c r="H10178" t="s">
        <v>82544</v>
      </c>
      <c r="I10178" t="s">
        <v>5560</v>
      </c>
      <c r="J10178" t="s">
        <v>14847</v>
      </c>
      <c r="K10178" t="s">
        <v>14848</v>
      </c>
      <c r="L10178" t="s">
        <v>148</v>
      </c>
      <c r="M10178" t="s">
        <v>6713</v>
      </c>
      <c r="N10178" t="s">
        <v>4905</v>
      </c>
      <c r="O10178" t="s">
        <v>14849</v>
      </c>
      <c r="P10178" t="s">
        <v>82545</v>
      </c>
      <c r="Q10178" t="s">
        <v>82546</v>
      </c>
      <c r="R10178" t="str">
        <f t="shared" si="318"/>
        <v>寒亭</v>
      </c>
      <c r="S10178" t="str">
        <f t="shared" si="319"/>
        <v>0117</v>
      </c>
    </row>
    <row r="10179" spans="1:19">
      <c r="A10179" t="s">
        <v>82547</v>
      </c>
      <c r="B10179" s="31" t="s">
        <v>82548</v>
      </c>
      <c r="C10179" t="s">
        <v>49</v>
      </c>
      <c r="D10179" t="s">
        <v>82549</v>
      </c>
      <c r="E10179" t="s">
        <v>81266</v>
      </c>
      <c r="F10179" t="s">
        <v>82550</v>
      </c>
      <c r="G10179" t="s">
        <v>82551</v>
      </c>
      <c r="H10179" t="s">
        <v>82552</v>
      </c>
      <c r="I10179" t="s">
        <v>12119</v>
      </c>
      <c r="J10179" t="s">
        <v>5067</v>
      </c>
      <c r="K10179" t="s">
        <v>5068</v>
      </c>
      <c r="L10179" t="s">
        <v>123</v>
      </c>
      <c r="M10179" t="s">
        <v>4932</v>
      </c>
      <c r="N10179" t="s">
        <v>4869</v>
      </c>
      <c r="O10179" t="s">
        <v>5070</v>
      </c>
      <c r="P10179" t="s">
        <v>82553</v>
      </c>
      <c r="Q10179" t="s">
        <v>82554</v>
      </c>
      <c r="R10179" t="str">
        <f t="shared" si="318"/>
        <v>诸城</v>
      </c>
      <c r="S10179" t="str">
        <f t="shared" si="319"/>
        <v>0117</v>
      </c>
    </row>
    <row r="10180" spans="1:19">
      <c r="A10180" t="s">
        <v>4457</v>
      </c>
      <c r="B10180" s="31" t="s">
        <v>82555</v>
      </c>
      <c r="C10180" t="s">
        <v>49</v>
      </c>
      <c r="D10180" t="s">
        <v>82556</v>
      </c>
      <c r="E10180" t="s">
        <v>75930</v>
      </c>
      <c r="F10180" t="s">
        <v>82557</v>
      </c>
      <c r="G10180" t="s">
        <v>4455</v>
      </c>
      <c r="H10180" t="s">
        <v>82558</v>
      </c>
      <c r="I10180" t="s">
        <v>4852</v>
      </c>
      <c r="J10180" t="s">
        <v>6020</v>
      </c>
      <c r="K10180" t="s">
        <v>6021</v>
      </c>
      <c r="L10180" t="s">
        <v>123</v>
      </c>
      <c r="M10180" t="s">
        <v>6022</v>
      </c>
      <c r="N10180" t="s">
        <v>5801</v>
      </c>
      <c r="O10180" t="s">
        <v>6023</v>
      </c>
      <c r="P10180" t="s">
        <v>82559</v>
      </c>
      <c r="Q10180" t="s">
        <v>75044</v>
      </c>
      <c r="R10180" t="str">
        <f t="shared" si="318"/>
        <v>诸城</v>
      </c>
      <c r="S10180" t="str">
        <f t="shared" si="319"/>
        <v>0117</v>
      </c>
    </row>
    <row r="10181" spans="1:19">
      <c r="A10181" t="s">
        <v>82560</v>
      </c>
      <c r="B10181" s="31" t="s">
        <v>82561</v>
      </c>
      <c r="C10181" t="s">
        <v>49</v>
      </c>
      <c r="D10181" t="s">
        <v>82562</v>
      </c>
      <c r="E10181" t="s">
        <v>82563</v>
      </c>
      <c r="F10181" t="s">
        <v>82564</v>
      </c>
      <c r="G10181" t="s">
        <v>82565</v>
      </c>
      <c r="H10181" t="s">
        <v>82167</v>
      </c>
      <c r="I10181" t="s">
        <v>4852</v>
      </c>
      <c r="J10181" t="s">
        <v>8305</v>
      </c>
      <c r="K10181" t="s">
        <v>8306</v>
      </c>
      <c r="L10181" t="s">
        <v>60</v>
      </c>
      <c r="M10181" t="s">
        <v>5511</v>
      </c>
      <c r="N10181" t="s">
        <v>5960</v>
      </c>
      <c r="O10181" t="s">
        <v>8307</v>
      </c>
      <c r="P10181" t="s">
        <v>82566</v>
      </c>
      <c r="Q10181" t="s">
        <v>82567</v>
      </c>
      <c r="R10181" t="str">
        <f t="shared" si="318"/>
        <v>奎文</v>
      </c>
      <c r="S10181" t="str">
        <f t="shared" si="319"/>
        <v>0117</v>
      </c>
    </row>
    <row r="10182" spans="1:19">
      <c r="A10182" t="s">
        <v>82568</v>
      </c>
      <c r="B10182" s="31" t="s">
        <v>82569</v>
      </c>
      <c r="C10182" t="s">
        <v>49</v>
      </c>
      <c r="D10182" t="s">
        <v>82570</v>
      </c>
      <c r="E10182" t="s">
        <v>82571</v>
      </c>
      <c r="F10182" t="s">
        <v>82572</v>
      </c>
      <c r="G10182" t="s">
        <v>82573</v>
      </c>
      <c r="H10182" t="s">
        <v>82574</v>
      </c>
      <c r="I10182" t="s">
        <v>4771</v>
      </c>
      <c r="J10182" t="s">
        <v>6904</v>
      </c>
      <c r="K10182" t="s">
        <v>6905</v>
      </c>
      <c r="L10182" t="s">
        <v>86</v>
      </c>
      <c r="M10182" t="s">
        <v>5919</v>
      </c>
      <c r="N10182" t="s">
        <v>8593</v>
      </c>
      <c r="O10182" t="s">
        <v>6906</v>
      </c>
      <c r="P10182" t="s">
        <v>82575</v>
      </c>
      <c r="Q10182" t="s">
        <v>82576</v>
      </c>
      <c r="R10182" t="str">
        <f t="shared" si="318"/>
        <v>坊子</v>
      </c>
      <c r="S10182" t="str">
        <f t="shared" si="319"/>
        <v>0117</v>
      </c>
    </row>
    <row r="10183" spans="1:19">
      <c r="A10183" t="s">
        <v>82577</v>
      </c>
      <c r="B10183" s="31" t="s">
        <v>82578</v>
      </c>
      <c r="C10183" t="s">
        <v>49</v>
      </c>
      <c r="D10183" t="s">
        <v>82579</v>
      </c>
      <c r="E10183" t="s">
        <v>82405</v>
      </c>
      <c r="F10183" t="s">
        <v>82580</v>
      </c>
      <c r="G10183" t="s">
        <v>82581</v>
      </c>
      <c r="H10183" t="s">
        <v>82582</v>
      </c>
      <c r="I10183" t="s">
        <v>5221</v>
      </c>
      <c r="J10183" t="s">
        <v>6689</v>
      </c>
      <c r="K10183" t="s">
        <v>6690</v>
      </c>
      <c r="L10183" t="s">
        <v>237</v>
      </c>
      <c r="M10183" t="s">
        <v>4788</v>
      </c>
      <c r="N10183" t="s">
        <v>5273</v>
      </c>
      <c r="O10183" t="s">
        <v>6691</v>
      </c>
      <c r="P10183" t="s">
        <v>82583</v>
      </c>
      <c r="Q10183" t="s">
        <v>75044</v>
      </c>
      <c r="R10183" t="str">
        <f t="shared" si="318"/>
        <v>潍城</v>
      </c>
      <c r="S10183" t="str">
        <f t="shared" si="319"/>
        <v>0117</v>
      </c>
    </row>
    <row r="10184" spans="1:19">
      <c r="A10184" t="s">
        <v>82584</v>
      </c>
      <c r="B10184" s="31" t="s">
        <v>82585</v>
      </c>
      <c r="C10184" t="s">
        <v>49</v>
      </c>
      <c r="D10184" t="s">
        <v>82586</v>
      </c>
      <c r="E10184" t="s">
        <v>82587</v>
      </c>
      <c r="F10184" t="s">
        <v>82588</v>
      </c>
      <c r="G10184" t="s">
        <v>82589</v>
      </c>
      <c r="H10184" t="s">
        <v>82590</v>
      </c>
      <c r="I10184" t="s">
        <v>4785</v>
      </c>
      <c r="J10184" t="s">
        <v>9817</v>
      </c>
      <c r="K10184" t="s">
        <v>9818</v>
      </c>
      <c r="L10184" t="s">
        <v>114</v>
      </c>
      <c r="M10184" t="s">
        <v>7458</v>
      </c>
      <c r="N10184" t="s">
        <v>5487</v>
      </c>
      <c r="O10184" t="s">
        <v>9819</v>
      </c>
      <c r="P10184" t="s">
        <v>82591</v>
      </c>
      <c r="Q10184" t="s">
        <v>75044</v>
      </c>
      <c r="R10184" t="str">
        <f t="shared" si="318"/>
        <v>高密</v>
      </c>
      <c r="S10184" t="str">
        <f t="shared" si="319"/>
        <v>0117</v>
      </c>
    </row>
    <row r="10185" spans="1:19">
      <c r="A10185" t="s">
        <v>82592</v>
      </c>
      <c r="B10185" s="31" t="s">
        <v>82593</v>
      </c>
      <c r="C10185" t="s">
        <v>49</v>
      </c>
      <c r="D10185" t="s">
        <v>82594</v>
      </c>
      <c r="E10185" t="s">
        <v>80819</v>
      </c>
      <c r="F10185" t="s">
        <v>82595</v>
      </c>
      <c r="G10185" t="s">
        <v>82596</v>
      </c>
      <c r="H10185" t="s">
        <v>82597</v>
      </c>
      <c r="I10185" t="s">
        <v>12119</v>
      </c>
      <c r="J10185" t="s">
        <v>6150</v>
      </c>
      <c r="K10185" t="s">
        <v>6151</v>
      </c>
      <c r="L10185" t="s">
        <v>95</v>
      </c>
      <c r="M10185" t="s">
        <v>5709</v>
      </c>
      <c r="N10185" t="s">
        <v>5801</v>
      </c>
      <c r="O10185" t="s">
        <v>6153</v>
      </c>
      <c r="P10185" t="s">
        <v>82598</v>
      </c>
      <c r="Q10185" t="s">
        <v>82599</v>
      </c>
      <c r="R10185" t="str">
        <f t="shared" si="318"/>
        <v>安丘</v>
      </c>
      <c r="S10185" t="str">
        <f t="shared" si="319"/>
        <v>0117</v>
      </c>
    </row>
    <row r="10186" spans="1:19">
      <c r="A10186" t="s">
        <v>82600</v>
      </c>
      <c r="B10186" s="31" t="s">
        <v>82601</v>
      </c>
      <c r="C10186" t="s">
        <v>49</v>
      </c>
      <c r="D10186" t="s">
        <v>82602</v>
      </c>
      <c r="E10186" t="s">
        <v>80794</v>
      </c>
      <c r="F10186" t="s">
        <v>82603</v>
      </c>
      <c r="G10186" t="s">
        <v>82604</v>
      </c>
      <c r="H10186" t="s">
        <v>82605</v>
      </c>
      <c r="I10186" t="s">
        <v>4785</v>
      </c>
      <c r="J10186" t="s">
        <v>6106</v>
      </c>
      <c r="K10186" t="s">
        <v>6107</v>
      </c>
      <c r="L10186" t="s">
        <v>123</v>
      </c>
      <c r="M10186" t="s">
        <v>4932</v>
      </c>
      <c r="N10186" t="s">
        <v>21047</v>
      </c>
      <c r="O10186" t="s">
        <v>6108</v>
      </c>
      <c r="P10186" t="s">
        <v>82606</v>
      </c>
      <c r="Q10186" t="s">
        <v>82607</v>
      </c>
      <c r="R10186" t="str">
        <f t="shared" si="318"/>
        <v>诸城</v>
      </c>
      <c r="S10186" t="str">
        <f t="shared" si="319"/>
        <v>0117</v>
      </c>
    </row>
    <row r="10187" spans="1:19">
      <c r="A10187" t="s">
        <v>4449</v>
      </c>
      <c r="B10187" s="31" t="s">
        <v>82608</v>
      </c>
      <c r="C10187" t="s">
        <v>49</v>
      </c>
      <c r="D10187" t="s">
        <v>82609</v>
      </c>
      <c r="E10187" t="s">
        <v>75930</v>
      </c>
      <c r="F10187" t="s">
        <v>82610</v>
      </c>
      <c r="G10187" t="s">
        <v>4447</v>
      </c>
      <c r="H10187" t="s">
        <v>82611</v>
      </c>
      <c r="I10187" t="s">
        <v>12538</v>
      </c>
      <c r="J10187" t="s">
        <v>5374</v>
      </c>
      <c r="K10187" t="s">
        <v>5375</v>
      </c>
      <c r="L10187" t="s">
        <v>105</v>
      </c>
      <c r="M10187" t="s">
        <v>5376</v>
      </c>
      <c r="N10187" t="s">
        <v>7504</v>
      </c>
      <c r="O10187" t="s">
        <v>5377</v>
      </c>
      <c r="P10187" t="s">
        <v>82612</v>
      </c>
      <c r="Q10187" t="s">
        <v>75044</v>
      </c>
      <c r="R10187" t="str">
        <f t="shared" si="318"/>
        <v>寿光</v>
      </c>
      <c r="S10187" t="str">
        <f t="shared" si="319"/>
        <v>0117</v>
      </c>
    </row>
    <row r="10188" spans="1:19">
      <c r="A10188" t="s">
        <v>82613</v>
      </c>
      <c r="B10188" s="31" t="s">
        <v>82614</v>
      </c>
      <c r="C10188" t="s">
        <v>49</v>
      </c>
      <c r="D10188" t="s">
        <v>82615</v>
      </c>
      <c r="E10188" t="s">
        <v>82616</v>
      </c>
      <c r="F10188" t="s">
        <v>82617</v>
      </c>
      <c r="G10188" t="s">
        <v>82618</v>
      </c>
      <c r="H10188" t="s">
        <v>82619</v>
      </c>
      <c r="I10188" t="s">
        <v>12119</v>
      </c>
      <c r="J10188" t="s">
        <v>10006</v>
      </c>
      <c r="K10188" t="s">
        <v>10007</v>
      </c>
      <c r="L10188" t="s">
        <v>60</v>
      </c>
      <c r="M10188" t="s">
        <v>5888</v>
      </c>
      <c r="N10188" t="s">
        <v>5960</v>
      </c>
      <c r="O10188" t="s">
        <v>10008</v>
      </c>
      <c r="P10188" t="s">
        <v>82620</v>
      </c>
      <c r="Q10188" t="s">
        <v>82621</v>
      </c>
      <c r="R10188" t="str">
        <f t="shared" si="318"/>
        <v>奎文</v>
      </c>
      <c r="S10188" t="str">
        <f t="shared" si="319"/>
        <v>0117</v>
      </c>
    </row>
    <row r="10189" spans="1:19">
      <c r="A10189" t="s">
        <v>82622</v>
      </c>
      <c r="B10189" s="31" t="s">
        <v>82623</v>
      </c>
      <c r="C10189" t="s">
        <v>49</v>
      </c>
      <c r="D10189" t="s">
        <v>82624</v>
      </c>
      <c r="E10189" t="s">
        <v>75930</v>
      </c>
      <c r="F10189" t="s">
        <v>82625</v>
      </c>
      <c r="G10189" t="s">
        <v>82626</v>
      </c>
      <c r="H10189" t="s">
        <v>82627</v>
      </c>
      <c r="I10189" t="s">
        <v>17769</v>
      </c>
      <c r="J10189" t="s">
        <v>35768</v>
      </c>
      <c r="K10189" t="s">
        <v>35769</v>
      </c>
      <c r="L10189" t="s">
        <v>60</v>
      </c>
      <c r="M10189" t="s">
        <v>5888</v>
      </c>
      <c r="N10189" t="s">
        <v>4972</v>
      </c>
      <c r="O10189" t="s">
        <v>35770</v>
      </c>
      <c r="P10189" t="s">
        <v>82628</v>
      </c>
      <c r="Q10189" t="s">
        <v>74009</v>
      </c>
      <c r="R10189" t="str">
        <f t="shared" si="318"/>
        <v>奎文</v>
      </c>
      <c r="S10189" t="str">
        <f t="shared" si="319"/>
        <v>0117</v>
      </c>
    </row>
    <row r="10190" spans="1:19">
      <c r="A10190" t="s">
        <v>82629</v>
      </c>
      <c r="B10190" s="31" t="s">
        <v>82630</v>
      </c>
      <c r="C10190" t="s">
        <v>49</v>
      </c>
      <c r="D10190" t="s">
        <v>82631</v>
      </c>
      <c r="E10190" t="s">
        <v>81266</v>
      </c>
      <c r="F10190" t="s">
        <v>82632</v>
      </c>
      <c r="G10190" t="s">
        <v>82633</v>
      </c>
      <c r="H10190" t="s">
        <v>82634</v>
      </c>
      <c r="I10190" t="s">
        <v>12844</v>
      </c>
      <c r="J10190" t="s">
        <v>10035</v>
      </c>
      <c r="K10190" t="s">
        <v>10036</v>
      </c>
      <c r="L10190" t="s">
        <v>1136</v>
      </c>
      <c r="M10190" t="s">
        <v>8945</v>
      </c>
      <c r="N10190" t="s">
        <v>5273</v>
      </c>
      <c r="O10190" t="s">
        <v>10037</v>
      </c>
      <c r="P10190" t="s">
        <v>82635</v>
      </c>
      <c r="Q10190" t="s">
        <v>82636</v>
      </c>
      <c r="R10190" t="str">
        <f t="shared" si="318"/>
        <v>昌乐</v>
      </c>
      <c r="S10190" t="str">
        <f t="shared" si="319"/>
        <v>0117</v>
      </c>
    </row>
    <row r="10191" spans="1:19">
      <c r="A10191" t="s">
        <v>82637</v>
      </c>
      <c r="B10191" s="31" t="s">
        <v>82638</v>
      </c>
      <c r="C10191" t="s">
        <v>49</v>
      </c>
      <c r="D10191" t="s">
        <v>82639</v>
      </c>
      <c r="E10191" t="s">
        <v>80794</v>
      </c>
      <c r="F10191" t="s">
        <v>82640</v>
      </c>
      <c r="G10191" t="s">
        <v>82641</v>
      </c>
      <c r="H10191" t="s">
        <v>82642</v>
      </c>
      <c r="I10191" t="s">
        <v>4852</v>
      </c>
      <c r="J10191" t="s">
        <v>7352</v>
      </c>
      <c r="K10191" t="s">
        <v>7353</v>
      </c>
      <c r="L10191" t="s">
        <v>60</v>
      </c>
      <c r="M10191" t="s">
        <v>5511</v>
      </c>
      <c r="N10191" t="s">
        <v>6530</v>
      </c>
      <c r="O10191" t="s">
        <v>7354</v>
      </c>
      <c r="P10191" t="s">
        <v>82643</v>
      </c>
      <c r="Q10191" t="s">
        <v>75044</v>
      </c>
      <c r="R10191" t="str">
        <f t="shared" si="318"/>
        <v>奎文</v>
      </c>
      <c r="S10191" t="str">
        <f t="shared" si="319"/>
        <v>0117</v>
      </c>
    </row>
    <row r="10192" spans="1:19">
      <c r="A10192" t="s">
        <v>82644</v>
      </c>
      <c r="B10192" s="31" t="s">
        <v>82645</v>
      </c>
      <c r="C10192" t="s">
        <v>49</v>
      </c>
      <c r="D10192" t="s">
        <v>82646</v>
      </c>
      <c r="E10192" t="s">
        <v>80819</v>
      </c>
      <c r="F10192" t="s">
        <v>82647</v>
      </c>
      <c r="G10192" t="s">
        <v>82648</v>
      </c>
      <c r="H10192" t="s">
        <v>82649</v>
      </c>
      <c r="I10192" t="s">
        <v>12844</v>
      </c>
      <c r="J10192" t="s">
        <v>10248</v>
      </c>
      <c r="K10192" t="s">
        <v>10249</v>
      </c>
      <c r="L10192" t="s">
        <v>375</v>
      </c>
      <c r="M10192" t="s">
        <v>7334</v>
      </c>
      <c r="N10192" t="s">
        <v>10250</v>
      </c>
      <c r="O10192" t="s">
        <v>10251</v>
      </c>
      <c r="P10192" t="s">
        <v>82650</v>
      </c>
      <c r="Q10192" t="s">
        <v>75044</v>
      </c>
      <c r="R10192" t="str">
        <f t="shared" si="318"/>
        <v>昌邑</v>
      </c>
      <c r="S10192" t="str">
        <f t="shared" si="319"/>
        <v>0117</v>
      </c>
    </row>
    <row r="10193" spans="1:19">
      <c r="A10193" t="s">
        <v>82651</v>
      </c>
      <c r="B10193" s="31" t="s">
        <v>82652</v>
      </c>
      <c r="C10193" t="s">
        <v>49</v>
      </c>
      <c r="D10193" t="s">
        <v>82653</v>
      </c>
      <c r="E10193" t="s">
        <v>80794</v>
      </c>
      <c r="F10193" t="s">
        <v>82654</v>
      </c>
      <c r="G10193" t="s">
        <v>82655</v>
      </c>
      <c r="H10193" t="s">
        <v>82656</v>
      </c>
      <c r="I10193" t="s">
        <v>4828</v>
      </c>
      <c r="J10193" t="s">
        <v>7296</v>
      </c>
      <c r="K10193" t="s">
        <v>7297</v>
      </c>
      <c r="L10193" t="s">
        <v>123</v>
      </c>
      <c r="M10193" t="s">
        <v>5854</v>
      </c>
      <c r="N10193" t="s">
        <v>5211</v>
      </c>
      <c r="O10193" t="s">
        <v>7298</v>
      </c>
      <c r="P10193" t="s">
        <v>82657</v>
      </c>
      <c r="Q10193" t="s">
        <v>82658</v>
      </c>
      <c r="R10193" t="str">
        <f t="shared" si="318"/>
        <v>诸城</v>
      </c>
      <c r="S10193" t="str">
        <f t="shared" si="319"/>
        <v>0117</v>
      </c>
    </row>
    <row r="10194" spans="1:19">
      <c r="A10194" t="s">
        <v>82659</v>
      </c>
      <c r="B10194" s="31" t="s">
        <v>82660</v>
      </c>
      <c r="C10194" t="s">
        <v>49</v>
      </c>
      <c r="D10194" t="s">
        <v>82661</v>
      </c>
      <c r="E10194" t="s">
        <v>80794</v>
      </c>
      <c r="F10194" t="s">
        <v>82662</v>
      </c>
      <c r="G10194" t="s">
        <v>82663</v>
      </c>
      <c r="H10194" t="s">
        <v>82664</v>
      </c>
      <c r="I10194" t="s">
        <v>4785</v>
      </c>
      <c r="J10194" t="s">
        <v>12064</v>
      </c>
      <c r="K10194" t="s">
        <v>12065</v>
      </c>
      <c r="L10194" t="s">
        <v>1136</v>
      </c>
      <c r="M10194" t="s">
        <v>5210</v>
      </c>
      <c r="N10194" t="s">
        <v>7558</v>
      </c>
      <c r="O10194" t="s">
        <v>12066</v>
      </c>
      <c r="P10194" t="s">
        <v>82665</v>
      </c>
      <c r="Q10194" t="s">
        <v>82666</v>
      </c>
      <c r="R10194" t="str">
        <f t="shared" si="318"/>
        <v>昌乐</v>
      </c>
      <c r="S10194" t="str">
        <f t="shared" si="319"/>
        <v>0117</v>
      </c>
    </row>
    <row r="10195" spans="1:19">
      <c r="A10195" t="s">
        <v>4417</v>
      </c>
      <c r="B10195" s="31" t="s">
        <v>82667</v>
      </c>
      <c r="C10195" t="s">
        <v>49</v>
      </c>
      <c r="D10195" t="s">
        <v>82668</v>
      </c>
      <c r="E10195" t="s">
        <v>75930</v>
      </c>
      <c r="F10195" t="s">
        <v>82669</v>
      </c>
      <c r="G10195" t="s">
        <v>4415</v>
      </c>
      <c r="H10195" t="s">
        <v>82670</v>
      </c>
      <c r="I10195" t="s">
        <v>4813</v>
      </c>
      <c r="J10195" t="s">
        <v>13019</v>
      </c>
      <c r="K10195" t="s">
        <v>67023</v>
      </c>
      <c r="L10195" t="s">
        <v>86</v>
      </c>
      <c r="M10195" t="s">
        <v>5919</v>
      </c>
      <c r="N10195" t="s">
        <v>5699</v>
      </c>
      <c r="O10195" t="s">
        <v>13021</v>
      </c>
      <c r="P10195" t="s">
        <v>82671</v>
      </c>
      <c r="Q10195" t="s">
        <v>75044</v>
      </c>
      <c r="R10195" t="str">
        <f t="shared" si="318"/>
        <v>坊子</v>
      </c>
      <c r="S10195" t="str">
        <f t="shared" si="319"/>
        <v>0117</v>
      </c>
    </row>
    <row r="10196" spans="1:19">
      <c r="A10196" t="s">
        <v>82672</v>
      </c>
      <c r="B10196" s="31" t="s">
        <v>82673</v>
      </c>
      <c r="C10196" t="s">
        <v>49</v>
      </c>
      <c r="D10196" t="s">
        <v>82674</v>
      </c>
      <c r="E10196" t="s">
        <v>81266</v>
      </c>
      <c r="F10196" t="s">
        <v>82675</v>
      </c>
      <c r="G10196" t="s">
        <v>82676</v>
      </c>
      <c r="H10196" t="s">
        <v>82677</v>
      </c>
      <c r="I10196" t="s">
        <v>12119</v>
      </c>
      <c r="J10196" t="s">
        <v>6782</v>
      </c>
      <c r="K10196" t="s">
        <v>6783</v>
      </c>
      <c r="L10196" t="s">
        <v>105</v>
      </c>
      <c r="M10196" t="s">
        <v>5224</v>
      </c>
      <c r="N10196" t="s">
        <v>4919</v>
      </c>
      <c r="O10196" t="s">
        <v>6784</v>
      </c>
      <c r="P10196" t="s">
        <v>82678</v>
      </c>
      <c r="Q10196" t="s">
        <v>82679</v>
      </c>
      <c r="R10196" t="str">
        <f t="shared" si="318"/>
        <v>寿光</v>
      </c>
      <c r="S10196" t="str">
        <f t="shared" si="319"/>
        <v>0117</v>
      </c>
    </row>
    <row r="10197" spans="1:19">
      <c r="A10197" t="s">
        <v>82680</v>
      </c>
      <c r="B10197" s="31" t="s">
        <v>82681</v>
      </c>
      <c r="C10197" t="s">
        <v>49</v>
      </c>
      <c r="D10197" t="s">
        <v>82682</v>
      </c>
      <c r="E10197" t="s">
        <v>81266</v>
      </c>
      <c r="F10197" t="s">
        <v>82683</v>
      </c>
      <c r="G10197" t="s">
        <v>82684</v>
      </c>
      <c r="H10197" t="s">
        <v>82685</v>
      </c>
      <c r="I10197" t="s">
        <v>12119</v>
      </c>
      <c r="J10197" t="s">
        <v>7514</v>
      </c>
      <c r="K10197" t="s">
        <v>61116</v>
      </c>
      <c r="L10197" t="s">
        <v>95</v>
      </c>
      <c r="M10197" t="s">
        <v>5042</v>
      </c>
      <c r="N10197" t="s">
        <v>5005</v>
      </c>
      <c r="O10197" t="s">
        <v>7516</v>
      </c>
      <c r="P10197" t="s">
        <v>82686</v>
      </c>
      <c r="Q10197" t="s">
        <v>75775</v>
      </c>
      <c r="R10197" t="str">
        <f t="shared" si="318"/>
        <v>安丘</v>
      </c>
      <c r="S10197" t="str">
        <f t="shared" si="319"/>
        <v>0117</v>
      </c>
    </row>
    <row r="10198" spans="1:19">
      <c r="A10198" t="s">
        <v>82687</v>
      </c>
      <c r="B10198" s="31" t="s">
        <v>82688</v>
      </c>
      <c r="C10198" t="s">
        <v>49</v>
      </c>
      <c r="D10198" t="s">
        <v>82689</v>
      </c>
      <c r="E10198" t="s">
        <v>82690</v>
      </c>
      <c r="F10198" t="s">
        <v>82691</v>
      </c>
      <c r="G10198" t="s">
        <v>82692</v>
      </c>
      <c r="H10198" t="s">
        <v>82693</v>
      </c>
      <c r="I10198" t="s">
        <v>4828</v>
      </c>
      <c r="J10198" t="s">
        <v>23372</v>
      </c>
      <c r="K10198" t="s">
        <v>23373</v>
      </c>
      <c r="L10198" t="s">
        <v>77</v>
      </c>
      <c r="M10198" t="s">
        <v>16744</v>
      </c>
      <c r="N10198" t="s">
        <v>5273</v>
      </c>
      <c r="O10198" t="s">
        <v>23374</v>
      </c>
      <c r="P10198" t="s">
        <v>82694</v>
      </c>
      <c r="Q10198" t="s">
        <v>75044</v>
      </c>
      <c r="R10198" t="str">
        <f t="shared" si="318"/>
        <v>临朐</v>
      </c>
      <c r="S10198" t="str">
        <f t="shared" si="319"/>
        <v>0117</v>
      </c>
    </row>
    <row r="10199" spans="1:19">
      <c r="A10199" t="s">
        <v>82695</v>
      </c>
      <c r="B10199" s="31" t="s">
        <v>82696</v>
      </c>
      <c r="C10199" t="s">
        <v>49</v>
      </c>
      <c r="D10199" t="s">
        <v>82697</v>
      </c>
      <c r="E10199" t="s">
        <v>80794</v>
      </c>
      <c r="F10199" t="s">
        <v>82698</v>
      </c>
      <c r="G10199" t="s">
        <v>82699</v>
      </c>
      <c r="H10199" t="s">
        <v>82700</v>
      </c>
      <c r="I10199" t="s">
        <v>5541</v>
      </c>
      <c r="J10199" t="s">
        <v>6150</v>
      </c>
      <c r="K10199" t="s">
        <v>6151</v>
      </c>
      <c r="L10199" t="s">
        <v>95</v>
      </c>
      <c r="M10199" t="s">
        <v>5709</v>
      </c>
      <c r="N10199" t="s">
        <v>7890</v>
      </c>
      <c r="O10199" t="s">
        <v>6153</v>
      </c>
      <c r="P10199" t="s">
        <v>82701</v>
      </c>
      <c r="Q10199" t="s">
        <v>82702</v>
      </c>
      <c r="R10199" t="str">
        <f t="shared" si="318"/>
        <v>安丘</v>
      </c>
      <c r="S10199" t="str">
        <f t="shared" si="319"/>
        <v>0117</v>
      </c>
    </row>
    <row r="10200" spans="1:19">
      <c r="A10200" t="s">
        <v>82703</v>
      </c>
      <c r="B10200" s="31" t="s">
        <v>82704</v>
      </c>
      <c r="C10200" t="s">
        <v>49</v>
      </c>
      <c r="D10200" t="s">
        <v>82705</v>
      </c>
      <c r="E10200" t="s">
        <v>81266</v>
      </c>
      <c r="F10200" t="s">
        <v>82706</v>
      </c>
      <c r="G10200" t="s">
        <v>82707</v>
      </c>
      <c r="H10200" t="s">
        <v>82708</v>
      </c>
      <c r="I10200" t="s">
        <v>12119</v>
      </c>
      <c r="J10200" t="s">
        <v>8450</v>
      </c>
      <c r="K10200" t="s">
        <v>8451</v>
      </c>
      <c r="L10200" t="s">
        <v>60</v>
      </c>
      <c r="M10200" t="s">
        <v>5888</v>
      </c>
      <c r="N10200" t="s">
        <v>4832</v>
      </c>
      <c r="O10200" t="s">
        <v>8452</v>
      </c>
      <c r="P10200" t="s">
        <v>82709</v>
      </c>
      <c r="Q10200" t="s">
        <v>75044</v>
      </c>
      <c r="R10200" t="str">
        <f t="shared" si="318"/>
        <v>奎文</v>
      </c>
      <c r="S10200" t="str">
        <f t="shared" si="319"/>
        <v>0117</v>
      </c>
    </row>
    <row r="10201" spans="1:19">
      <c r="A10201" t="s">
        <v>82710</v>
      </c>
      <c r="B10201" s="31" t="s">
        <v>82711</v>
      </c>
      <c r="C10201" t="s">
        <v>49</v>
      </c>
      <c r="D10201" t="s">
        <v>82712</v>
      </c>
      <c r="E10201" t="s">
        <v>82422</v>
      </c>
      <c r="F10201" t="s">
        <v>82713</v>
      </c>
      <c r="G10201" t="s">
        <v>82714</v>
      </c>
      <c r="H10201" t="s">
        <v>82715</v>
      </c>
      <c r="I10201" t="s">
        <v>12119</v>
      </c>
      <c r="J10201" t="s">
        <v>25445</v>
      </c>
      <c r="K10201" t="s">
        <v>25446</v>
      </c>
      <c r="L10201" t="s">
        <v>375</v>
      </c>
      <c r="M10201" t="s">
        <v>5599</v>
      </c>
      <c r="N10201" t="s">
        <v>6243</v>
      </c>
      <c r="O10201" t="s">
        <v>25447</v>
      </c>
      <c r="P10201" t="s">
        <v>82716</v>
      </c>
      <c r="Q10201" t="s">
        <v>75044</v>
      </c>
      <c r="R10201" t="str">
        <f t="shared" si="318"/>
        <v>昌邑</v>
      </c>
      <c r="S10201" t="str">
        <f t="shared" si="319"/>
        <v>0117</v>
      </c>
    </row>
    <row r="10202" spans="1:19">
      <c r="A10202" t="s">
        <v>4313</v>
      </c>
      <c r="B10202" s="31" t="s">
        <v>82717</v>
      </c>
      <c r="C10202" t="s">
        <v>49</v>
      </c>
      <c r="D10202" t="s">
        <v>82718</v>
      </c>
      <c r="E10202" t="s">
        <v>80794</v>
      </c>
      <c r="F10202" t="s">
        <v>82719</v>
      </c>
      <c r="G10202" t="s">
        <v>4311</v>
      </c>
      <c r="H10202" t="s">
        <v>82720</v>
      </c>
      <c r="I10202" t="s">
        <v>5184</v>
      </c>
      <c r="J10202" t="s">
        <v>5067</v>
      </c>
      <c r="K10202" t="s">
        <v>5068</v>
      </c>
      <c r="L10202" t="s">
        <v>123</v>
      </c>
      <c r="M10202" t="s">
        <v>4932</v>
      </c>
      <c r="N10202" t="s">
        <v>4933</v>
      </c>
      <c r="O10202" t="s">
        <v>5070</v>
      </c>
      <c r="P10202" t="s">
        <v>82721</v>
      </c>
      <c r="Q10202" t="s">
        <v>82722</v>
      </c>
      <c r="R10202" t="str">
        <f t="shared" si="318"/>
        <v>诸城</v>
      </c>
      <c r="S10202" t="str">
        <f t="shared" si="319"/>
        <v>0117</v>
      </c>
    </row>
    <row r="10203" spans="1:19">
      <c r="A10203" t="s">
        <v>82723</v>
      </c>
      <c r="B10203" s="31" t="s">
        <v>82724</v>
      </c>
      <c r="C10203" t="s">
        <v>49</v>
      </c>
      <c r="D10203" t="s">
        <v>82725</v>
      </c>
      <c r="E10203" t="s">
        <v>80794</v>
      </c>
      <c r="F10203" t="s">
        <v>82726</v>
      </c>
      <c r="G10203" t="s">
        <v>82727</v>
      </c>
      <c r="H10203" t="s">
        <v>82728</v>
      </c>
      <c r="I10203" t="s">
        <v>4841</v>
      </c>
      <c r="J10203" t="s">
        <v>5462</v>
      </c>
      <c r="K10203" t="s">
        <v>5463</v>
      </c>
      <c r="L10203" t="s">
        <v>95</v>
      </c>
      <c r="M10203" t="s">
        <v>4844</v>
      </c>
      <c r="N10203" t="s">
        <v>12148</v>
      </c>
      <c r="O10203" t="s">
        <v>5464</v>
      </c>
      <c r="P10203" t="s">
        <v>82729</v>
      </c>
      <c r="Q10203" t="s">
        <v>82730</v>
      </c>
      <c r="R10203" t="str">
        <f t="shared" si="318"/>
        <v>安丘</v>
      </c>
      <c r="S10203" t="str">
        <f t="shared" si="319"/>
        <v>0117</v>
      </c>
    </row>
    <row r="10204" spans="1:19">
      <c r="A10204" t="s">
        <v>82731</v>
      </c>
      <c r="B10204" s="31" t="s">
        <v>82732</v>
      </c>
      <c r="C10204" t="s">
        <v>49</v>
      </c>
      <c r="D10204" t="s">
        <v>82733</v>
      </c>
      <c r="E10204" t="s">
        <v>75930</v>
      </c>
      <c r="F10204" t="s">
        <v>82734</v>
      </c>
      <c r="G10204" t="s">
        <v>82735</v>
      </c>
      <c r="H10204" t="s">
        <v>82736</v>
      </c>
      <c r="I10204" t="s">
        <v>4852</v>
      </c>
      <c r="J10204" t="s">
        <v>14736</v>
      </c>
      <c r="K10204" t="s">
        <v>14737</v>
      </c>
      <c r="L10204" t="s">
        <v>86</v>
      </c>
      <c r="M10204" t="s">
        <v>8557</v>
      </c>
      <c r="N10204" t="s">
        <v>4869</v>
      </c>
      <c r="O10204" t="s">
        <v>14738</v>
      </c>
      <c r="P10204" t="s">
        <v>82737</v>
      </c>
      <c r="Q10204" t="s">
        <v>75044</v>
      </c>
      <c r="R10204" t="str">
        <f t="shared" si="318"/>
        <v>坊子</v>
      </c>
      <c r="S10204" t="str">
        <f t="shared" si="319"/>
        <v>0117</v>
      </c>
    </row>
    <row r="10205" spans="1:19">
      <c r="A10205" t="s">
        <v>82738</v>
      </c>
      <c r="B10205" s="31" t="s">
        <v>82739</v>
      </c>
      <c r="C10205" t="s">
        <v>49</v>
      </c>
      <c r="D10205" t="s">
        <v>82740</v>
      </c>
      <c r="E10205" t="s">
        <v>82741</v>
      </c>
      <c r="F10205" t="s">
        <v>82742</v>
      </c>
      <c r="G10205" t="s">
        <v>82743</v>
      </c>
      <c r="H10205" t="s">
        <v>82744</v>
      </c>
      <c r="I10205" t="s">
        <v>4813</v>
      </c>
      <c r="J10205" t="s">
        <v>18343</v>
      </c>
      <c r="K10205" t="s">
        <v>18344</v>
      </c>
      <c r="L10205" t="s">
        <v>123</v>
      </c>
      <c r="M10205" t="s">
        <v>18345</v>
      </c>
      <c r="N10205" t="s">
        <v>4789</v>
      </c>
      <c r="O10205" t="s">
        <v>18346</v>
      </c>
      <c r="P10205" t="s">
        <v>82745</v>
      </c>
      <c r="Q10205" t="s">
        <v>75044</v>
      </c>
      <c r="R10205" t="str">
        <f t="shared" si="318"/>
        <v>诸城</v>
      </c>
      <c r="S10205" t="str">
        <f t="shared" si="319"/>
        <v>0117</v>
      </c>
    </row>
    <row r="10206" spans="1:19">
      <c r="A10206" t="s">
        <v>82746</v>
      </c>
      <c r="B10206" s="31" t="s">
        <v>82747</v>
      </c>
      <c r="C10206" t="s">
        <v>49</v>
      </c>
      <c r="D10206" t="s">
        <v>82748</v>
      </c>
      <c r="E10206" t="s">
        <v>80819</v>
      </c>
      <c r="F10206" t="s">
        <v>82749</v>
      </c>
      <c r="G10206" t="s">
        <v>82750</v>
      </c>
      <c r="H10206" t="s">
        <v>82751</v>
      </c>
      <c r="I10206" t="s">
        <v>12119</v>
      </c>
      <c r="J10206" t="s">
        <v>8107</v>
      </c>
      <c r="K10206" t="s">
        <v>8108</v>
      </c>
      <c r="L10206" t="s">
        <v>237</v>
      </c>
      <c r="M10206" t="s">
        <v>5247</v>
      </c>
      <c r="N10206" t="s">
        <v>4789</v>
      </c>
      <c r="O10206" t="s">
        <v>8109</v>
      </c>
      <c r="P10206" t="s">
        <v>82752</v>
      </c>
      <c r="Q10206" t="s">
        <v>75044</v>
      </c>
      <c r="R10206" t="str">
        <f t="shared" si="318"/>
        <v>潍城</v>
      </c>
      <c r="S10206" t="str">
        <f t="shared" si="319"/>
        <v>0117</v>
      </c>
    </row>
    <row r="10207" spans="1:19">
      <c r="A10207" t="s">
        <v>82753</v>
      </c>
      <c r="B10207" s="31" t="s">
        <v>82754</v>
      </c>
      <c r="C10207" t="s">
        <v>49</v>
      </c>
      <c r="D10207" t="s">
        <v>82755</v>
      </c>
      <c r="E10207" t="s">
        <v>75930</v>
      </c>
      <c r="F10207" t="s">
        <v>82756</v>
      </c>
      <c r="G10207" t="s">
        <v>82757</v>
      </c>
      <c r="H10207" t="s">
        <v>82758</v>
      </c>
      <c r="I10207" t="s">
        <v>4828</v>
      </c>
      <c r="J10207" t="s">
        <v>6389</v>
      </c>
      <c r="K10207" t="s">
        <v>6390</v>
      </c>
      <c r="L10207" t="s">
        <v>148</v>
      </c>
      <c r="M10207" t="s">
        <v>6391</v>
      </c>
      <c r="N10207" t="s">
        <v>5030</v>
      </c>
      <c r="O10207" t="s">
        <v>6392</v>
      </c>
      <c r="P10207" t="s">
        <v>82759</v>
      </c>
      <c r="Q10207" t="s">
        <v>75044</v>
      </c>
      <c r="R10207" t="str">
        <f t="shared" si="318"/>
        <v>寒亭</v>
      </c>
      <c r="S10207" t="str">
        <f t="shared" si="319"/>
        <v>0117</v>
      </c>
    </row>
    <row r="10208" spans="1:19">
      <c r="A10208" t="s">
        <v>82760</v>
      </c>
      <c r="B10208" s="31" t="s">
        <v>82761</v>
      </c>
      <c r="C10208" t="s">
        <v>49</v>
      </c>
      <c r="D10208" t="s">
        <v>82762</v>
      </c>
      <c r="E10208" t="s">
        <v>80794</v>
      </c>
      <c r="F10208" t="s">
        <v>82763</v>
      </c>
      <c r="G10208" t="s">
        <v>82764</v>
      </c>
      <c r="H10208" t="s">
        <v>82765</v>
      </c>
      <c r="I10208" t="s">
        <v>4852</v>
      </c>
      <c r="J10208" t="s">
        <v>75086</v>
      </c>
      <c r="K10208" t="s">
        <v>75087</v>
      </c>
      <c r="L10208" t="s">
        <v>60</v>
      </c>
      <c r="M10208" t="s">
        <v>4774</v>
      </c>
      <c r="N10208" t="s">
        <v>5056</v>
      </c>
      <c r="O10208" t="s">
        <v>75088</v>
      </c>
      <c r="P10208" t="s">
        <v>82766</v>
      </c>
      <c r="Q10208" t="s">
        <v>75044</v>
      </c>
      <c r="R10208" t="str">
        <f t="shared" si="318"/>
        <v>奎文</v>
      </c>
      <c r="S10208" t="str">
        <f t="shared" si="319"/>
        <v>0117</v>
      </c>
    </row>
    <row r="10209" spans="1:19">
      <c r="A10209" t="s">
        <v>82767</v>
      </c>
      <c r="B10209" s="31" t="s">
        <v>82768</v>
      </c>
      <c r="C10209" t="s">
        <v>49</v>
      </c>
      <c r="D10209" t="s">
        <v>82769</v>
      </c>
      <c r="E10209" t="s">
        <v>80819</v>
      </c>
      <c r="F10209" t="s">
        <v>82770</v>
      </c>
      <c r="G10209" t="s">
        <v>82771</v>
      </c>
      <c r="H10209" t="s">
        <v>82772</v>
      </c>
      <c r="I10209" t="s">
        <v>12119</v>
      </c>
      <c r="J10209" t="s">
        <v>7286</v>
      </c>
      <c r="K10209" t="s">
        <v>7287</v>
      </c>
      <c r="L10209" t="s">
        <v>148</v>
      </c>
      <c r="M10209" t="s">
        <v>5580</v>
      </c>
      <c r="N10209" t="s">
        <v>5960</v>
      </c>
      <c r="O10209" t="s">
        <v>7288</v>
      </c>
      <c r="P10209" t="s">
        <v>82773</v>
      </c>
      <c r="Q10209" t="s">
        <v>82774</v>
      </c>
      <c r="R10209" t="str">
        <f t="shared" si="318"/>
        <v>寒亭</v>
      </c>
      <c r="S10209" t="str">
        <f t="shared" si="319"/>
        <v>0117</v>
      </c>
    </row>
    <row r="10210" spans="1:19">
      <c r="A10210" t="s">
        <v>4233</v>
      </c>
      <c r="B10210" s="31" t="s">
        <v>82775</v>
      </c>
      <c r="C10210" t="s">
        <v>49</v>
      </c>
      <c r="D10210" t="s">
        <v>82776</v>
      </c>
      <c r="E10210" t="s">
        <v>80794</v>
      </c>
      <c r="F10210" t="s">
        <v>82777</v>
      </c>
      <c r="G10210" t="s">
        <v>4231</v>
      </c>
      <c r="H10210" t="s">
        <v>82778</v>
      </c>
      <c r="I10210" t="s">
        <v>5282</v>
      </c>
      <c r="J10210" t="s">
        <v>7309</v>
      </c>
      <c r="K10210" t="s">
        <v>7310</v>
      </c>
      <c r="L10210" t="s">
        <v>375</v>
      </c>
      <c r="M10210" t="s">
        <v>5745</v>
      </c>
      <c r="N10210" t="s">
        <v>12670</v>
      </c>
      <c r="O10210" t="s">
        <v>7311</v>
      </c>
      <c r="P10210" t="s">
        <v>82779</v>
      </c>
      <c r="Q10210" t="s">
        <v>82780</v>
      </c>
      <c r="R10210" t="str">
        <f t="shared" si="318"/>
        <v>昌邑</v>
      </c>
      <c r="S10210" t="str">
        <f t="shared" si="319"/>
        <v>0117</v>
      </c>
    </row>
    <row r="10211" spans="1:19">
      <c r="A10211" t="s">
        <v>82781</v>
      </c>
      <c r="B10211" s="31" t="s">
        <v>82782</v>
      </c>
      <c r="C10211" t="s">
        <v>49</v>
      </c>
      <c r="D10211" t="s">
        <v>82783</v>
      </c>
      <c r="E10211" t="s">
        <v>80794</v>
      </c>
      <c r="F10211" t="s">
        <v>82784</v>
      </c>
      <c r="G10211" t="s">
        <v>82785</v>
      </c>
      <c r="H10211" t="s">
        <v>82786</v>
      </c>
      <c r="I10211" t="s">
        <v>5560</v>
      </c>
      <c r="J10211" t="s">
        <v>10820</v>
      </c>
      <c r="K10211" t="s">
        <v>10821</v>
      </c>
      <c r="L10211" t="s">
        <v>105</v>
      </c>
      <c r="M10211" t="s">
        <v>7805</v>
      </c>
      <c r="N10211" t="s">
        <v>4972</v>
      </c>
      <c r="O10211" t="s">
        <v>10822</v>
      </c>
      <c r="P10211" t="s">
        <v>82787</v>
      </c>
      <c r="Q10211" t="s">
        <v>82788</v>
      </c>
      <c r="R10211" t="str">
        <f t="shared" si="318"/>
        <v>寿光</v>
      </c>
      <c r="S10211" t="str">
        <f t="shared" si="319"/>
        <v>0117</v>
      </c>
    </row>
    <row r="10212" spans="1:19">
      <c r="A10212" t="s">
        <v>82789</v>
      </c>
      <c r="B10212" s="31" t="s">
        <v>82790</v>
      </c>
      <c r="C10212" t="s">
        <v>49</v>
      </c>
      <c r="D10212" t="s">
        <v>82791</v>
      </c>
      <c r="E10212" t="s">
        <v>80794</v>
      </c>
      <c r="F10212" t="s">
        <v>82792</v>
      </c>
      <c r="G10212" t="s">
        <v>82793</v>
      </c>
      <c r="H10212" t="s">
        <v>82794</v>
      </c>
      <c r="I10212" t="s">
        <v>4852</v>
      </c>
      <c r="J10212" t="s">
        <v>14104</v>
      </c>
      <c r="K10212" t="s">
        <v>14105</v>
      </c>
      <c r="L10212" t="s">
        <v>114</v>
      </c>
      <c r="M10212" t="s">
        <v>4918</v>
      </c>
      <c r="N10212" t="s">
        <v>4933</v>
      </c>
      <c r="O10212" t="s">
        <v>14106</v>
      </c>
      <c r="P10212" t="s">
        <v>82795</v>
      </c>
      <c r="Q10212" t="s">
        <v>82796</v>
      </c>
      <c r="R10212" t="str">
        <f t="shared" si="318"/>
        <v>高密</v>
      </c>
      <c r="S10212" t="str">
        <f t="shared" si="319"/>
        <v>0117</v>
      </c>
    </row>
    <row r="10213" spans="1:19">
      <c r="A10213" t="s">
        <v>82797</v>
      </c>
      <c r="B10213" s="31" t="s">
        <v>82798</v>
      </c>
      <c r="C10213" t="s">
        <v>49</v>
      </c>
      <c r="D10213" t="s">
        <v>82799</v>
      </c>
      <c r="E10213" t="s">
        <v>81266</v>
      </c>
      <c r="F10213" t="s">
        <v>82800</v>
      </c>
      <c r="G10213" t="s">
        <v>82801</v>
      </c>
      <c r="H10213" t="s">
        <v>82802</v>
      </c>
      <c r="I10213" t="s">
        <v>12119</v>
      </c>
      <c r="J10213" t="s">
        <v>8294</v>
      </c>
      <c r="K10213" t="s">
        <v>8295</v>
      </c>
      <c r="L10213" t="s">
        <v>50</v>
      </c>
      <c r="M10213" t="s">
        <v>5877</v>
      </c>
      <c r="N10213" t="s">
        <v>4983</v>
      </c>
      <c r="O10213" t="s">
        <v>8296</v>
      </c>
      <c r="P10213" t="s">
        <v>82803</v>
      </c>
      <c r="Q10213" t="s">
        <v>75044</v>
      </c>
      <c r="R10213" t="str">
        <f t="shared" si="318"/>
        <v>青州</v>
      </c>
      <c r="S10213" t="str">
        <f t="shared" si="319"/>
        <v>0117</v>
      </c>
    </row>
    <row r="10214" spans="1:19">
      <c r="A10214" t="s">
        <v>82804</v>
      </c>
      <c r="B10214" s="31" t="s">
        <v>82805</v>
      </c>
      <c r="C10214" t="s">
        <v>49</v>
      </c>
      <c r="D10214" t="s">
        <v>82806</v>
      </c>
      <c r="E10214" t="s">
        <v>80794</v>
      </c>
      <c r="F10214" t="s">
        <v>82807</v>
      </c>
      <c r="G10214" t="s">
        <v>82808</v>
      </c>
      <c r="H10214" t="s">
        <v>82809</v>
      </c>
      <c r="I10214" t="s">
        <v>4785</v>
      </c>
      <c r="J10214" t="s">
        <v>25579</v>
      </c>
      <c r="K10214" t="s">
        <v>25580</v>
      </c>
      <c r="L10214" t="s">
        <v>105</v>
      </c>
      <c r="M10214" t="s">
        <v>5769</v>
      </c>
      <c r="N10214" t="s">
        <v>5112</v>
      </c>
      <c r="O10214" t="s">
        <v>25581</v>
      </c>
      <c r="P10214" t="s">
        <v>82810</v>
      </c>
      <c r="Q10214" t="s">
        <v>75044</v>
      </c>
      <c r="R10214" t="str">
        <f t="shared" si="318"/>
        <v>寿光</v>
      </c>
      <c r="S10214" t="str">
        <f t="shared" si="319"/>
        <v>0117</v>
      </c>
    </row>
    <row r="10215" spans="1:19">
      <c r="A10215" t="s">
        <v>82811</v>
      </c>
      <c r="B10215" s="31" t="s">
        <v>82812</v>
      </c>
      <c r="C10215" t="s">
        <v>49</v>
      </c>
      <c r="D10215" t="s">
        <v>82813</v>
      </c>
      <c r="E10215" t="s">
        <v>80819</v>
      </c>
      <c r="F10215" t="s">
        <v>82814</v>
      </c>
      <c r="G10215" t="s">
        <v>82815</v>
      </c>
      <c r="H10215" t="s">
        <v>82816</v>
      </c>
      <c r="I10215" t="s">
        <v>12119</v>
      </c>
      <c r="J10215" t="s">
        <v>6955</v>
      </c>
      <c r="K10215" t="s">
        <v>6956</v>
      </c>
      <c r="L10215" t="s">
        <v>114</v>
      </c>
      <c r="M10215" t="s">
        <v>5486</v>
      </c>
      <c r="N10215" t="s">
        <v>5487</v>
      </c>
      <c r="O10215" t="s">
        <v>6957</v>
      </c>
      <c r="P10215" t="s">
        <v>82817</v>
      </c>
      <c r="Q10215" t="s">
        <v>82818</v>
      </c>
      <c r="R10215" t="str">
        <f t="shared" si="318"/>
        <v>高密</v>
      </c>
      <c r="S10215" t="str">
        <f t="shared" si="319"/>
        <v>0117</v>
      </c>
    </row>
    <row r="10216" spans="1:19">
      <c r="A10216" t="s">
        <v>82819</v>
      </c>
      <c r="B10216" s="31" t="s">
        <v>82820</v>
      </c>
      <c r="C10216" t="s">
        <v>49</v>
      </c>
      <c r="D10216" t="s">
        <v>82821</v>
      </c>
      <c r="E10216" t="s">
        <v>80794</v>
      </c>
      <c r="F10216" t="s">
        <v>82822</v>
      </c>
      <c r="G10216" t="s">
        <v>82823</v>
      </c>
      <c r="H10216" t="s">
        <v>82824</v>
      </c>
      <c r="I10216" t="s">
        <v>5822</v>
      </c>
      <c r="J10216" t="s">
        <v>71625</v>
      </c>
      <c r="K10216" t="s">
        <v>12013</v>
      </c>
      <c r="L10216" t="s">
        <v>1136</v>
      </c>
      <c r="M10216" t="s">
        <v>5210</v>
      </c>
      <c r="N10216" t="s">
        <v>4972</v>
      </c>
      <c r="O10216" t="s">
        <v>71626</v>
      </c>
      <c r="P10216" t="s">
        <v>82825</v>
      </c>
      <c r="Q10216" t="s">
        <v>82826</v>
      </c>
      <c r="R10216" t="str">
        <f t="shared" si="318"/>
        <v>昌乐</v>
      </c>
      <c r="S10216" t="str">
        <f t="shared" si="319"/>
        <v>0117</v>
      </c>
    </row>
    <row r="10217" spans="1:19">
      <c r="A10217" t="s">
        <v>82827</v>
      </c>
      <c r="B10217" s="31" t="s">
        <v>82828</v>
      </c>
      <c r="C10217" t="s">
        <v>49</v>
      </c>
      <c r="D10217" t="s">
        <v>82829</v>
      </c>
      <c r="E10217" t="s">
        <v>75930</v>
      </c>
      <c r="F10217" t="s">
        <v>82830</v>
      </c>
      <c r="G10217" t="s">
        <v>82831</v>
      </c>
      <c r="H10217" t="s">
        <v>82832</v>
      </c>
      <c r="I10217" t="s">
        <v>4785</v>
      </c>
      <c r="J10217" t="s">
        <v>7053</v>
      </c>
      <c r="K10217" t="s">
        <v>7054</v>
      </c>
      <c r="L10217" t="s">
        <v>60</v>
      </c>
      <c r="M10217" t="s">
        <v>5888</v>
      </c>
      <c r="N10217" t="s">
        <v>26831</v>
      </c>
      <c r="O10217" t="s">
        <v>7055</v>
      </c>
      <c r="P10217" t="s">
        <v>82833</v>
      </c>
      <c r="Q10217" t="s">
        <v>82834</v>
      </c>
      <c r="R10217" t="str">
        <f t="shared" si="318"/>
        <v>奎文</v>
      </c>
      <c r="S10217" t="str">
        <f t="shared" si="319"/>
        <v>0117</v>
      </c>
    </row>
    <row r="10218" spans="1:19">
      <c r="A10218" t="s">
        <v>82835</v>
      </c>
      <c r="B10218" s="31" t="s">
        <v>82836</v>
      </c>
      <c r="C10218" t="s">
        <v>49</v>
      </c>
      <c r="D10218" t="s">
        <v>82837</v>
      </c>
      <c r="E10218" t="s">
        <v>75930</v>
      </c>
      <c r="F10218" t="s">
        <v>82838</v>
      </c>
      <c r="G10218" t="s">
        <v>82839</v>
      </c>
      <c r="H10218" t="s">
        <v>82840</v>
      </c>
      <c r="I10218" t="s">
        <v>4852</v>
      </c>
      <c r="J10218" t="s">
        <v>16844</v>
      </c>
      <c r="K10218" t="s">
        <v>16845</v>
      </c>
      <c r="L10218" t="s">
        <v>77</v>
      </c>
      <c r="M10218" t="s">
        <v>5733</v>
      </c>
      <c r="N10218" t="s">
        <v>5030</v>
      </c>
      <c r="O10218" t="s">
        <v>16846</v>
      </c>
      <c r="P10218" t="s">
        <v>82841</v>
      </c>
      <c r="Q10218" t="s">
        <v>75044</v>
      </c>
      <c r="R10218" t="str">
        <f t="shared" si="318"/>
        <v>临朐</v>
      </c>
      <c r="S10218" t="str">
        <f t="shared" si="319"/>
        <v>0117</v>
      </c>
    </row>
    <row r="10219" spans="1:19">
      <c r="A10219" t="s">
        <v>82842</v>
      </c>
      <c r="B10219" s="31" t="s">
        <v>82843</v>
      </c>
      <c r="C10219" t="s">
        <v>49</v>
      </c>
      <c r="D10219" t="s">
        <v>82844</v>
      </c>
      <c r="E10219" t="s">
        <v>80819</v>
      </c>
      <c r="F10219" t="s">
        <v>82845</v>
      </c>
      <c r="G10219" t="s">
        <v>82846</v>
      </c>
      <c r="H10219" t="s">
        <v>82847</v>
      </c>
      <c r="I10219" t="s">
        <v>12119</v>
      </c>
      <c r="J10219" t="s">
        <v>5509</v>
      </c>
      <c r="K10219" t="s">
        <v>5510</v>
      </c>
      <c r="L10219" t="s">
        <v>60</v>
      </c>
      <c r="M10219" t="s">
        <v>5511</v>
      </c>
      <c r="N10219" t="s">
        <v>4892</v>
      </c>
      <c r="O10219" t="s">
        <v>5512</v>
      </c>
      <c r="P10219" t="s">
        <v>82848</v>
      </c>
      <c r="Q10219" t="s">
        <v>75044</v>
      </c>
      <c r="R10219" t="str">
        <f t="shared" si="318"/>
        <v>奎文</v>
      </c>
      <c r="S10219" t="str">
        <f t="shared" si="319"/>
        <v>0117</v>
      </c>
    </row>
    <row r="10220" spans="1:19">
      <c r="A10220" t="s">
        <v>82849</v>
      </c>
      <c r="B10220" s="31" t="s">
        <v>82850</v>
      </c>
      <c r="C10220" t="s">
        <v>49</v>
      </c>
      <c r="D10220" t="s">
        <v>82851</v>
      </c>
      <c r="E10220" t="s">
        <v>81321</v>
      </c>
      <c r="F10220" t="s">
        <v>82852</v>
      </c>
      <c r="G10220" t="s">
        <v>82853</v>
      </c>
      <c r="H10220" t="s">
        <v>82854</v>
      </c>
      <c r="I10220" t="s">
        <v>5282</v>
      </c>
      <c r="J10220" t="s">
        <v>20972</v>
      </c>
      <c r="K10220" t="s">
        <v>20973</v>
      </c>
      <c r="L10220" t="s">
        <v>123</v>
      </c>
      <c r="M10220" t="s">
        <v>5364</v>
      </c>
      <c r="N10220" t="s">
        <v>4881</v>
      </c>
      <c r="O10220" t="s">
        <v>20974</v>
      </c>
      <c r="P10220" t="s">
        <v>82855</v>
      </c>
      <c r="Q10220" t="s">
        <v>75044</v>
      </c>
      <c r="R10220" t="str">
        <f t="shared" si="318"/>
        <v>诸城</v>
      </c>
      <c r="S10220" t="str">
        <f t="shared" si="319"/>
        <v>0117</v>
      </c>
    </row>
    <row r="10221" spans="1:19">
      <c r="A10221" t="s">
        <v>82856</v>
      </c>
      <c r="B10221" s="31" t="s">
        <v>82857</v>
      </c>
      <c r="C10221" t="s">
        <v>49</v>
      </c>
      <c r="D10221" t="s">
        <v>82858</v>
      </c>
      <c r="E10221" t="s">
        <v>75930</v>
      </c>
      <c r="F10221" t="s">
        <v>82859</v>
      </c>
      <c r="G10221" t="s">
        <v>82860</v>
      </c>
      <c r="H10221" t="s">
        <v>82861</v>
      </c>
      <c r="I10221" t="s">
        <v>5066</v>
      </c>
      <c r="J10221" t="s">
        <v>10275</v>
      </c>
      <c r="K10221" t="s">
        <v>10276</v>
      </c>
      <c r="L10221" t="s">
        <v>123</v>
      </c>
      <c r="M10221" t="s">
        <v>4932</v>
      </c>
      <c r="N10221" t="s">
        <v>16070</v>
      </c>
      <c r="O10221" t="s">
        <v>10277</v>
      </c>
      <c r="P10221" t="s">
        <v>82862</v>
      </c>
      <c r="Q10221" t="s">
        <v>82863</v>
      </c>
      <c r="R10221" t="str">
        <f t="shared" si="318"/>
        <v>诸城</v>
      </c>
      <c r="S10221" t="str">
        <f t="shared" si="319"/>
        <v>0117</v>
      </c>
    </row>
    <row r="10222" spans="1:19">
      <c r="A10222" t="s">
        <v>82864</v>
      </c>
      <c r="B10222" s="31" t="s">
        <v>82865</v>
      </c>
      <c r="C10222" t="s">
        <v>49</v>
      </c>
      <c r="D10222" t="s">
        <v>82866</v>
      </c>
      <c r="E10222" t="s">
        <v>75930</v>
      </c>
      <c r="F10222" t="s">
        <v>82867</v>
      </c>
      <c r="G10222" t="s">
        <v>82868</v>
      </c>
      <c r="H10222" t="s">
        <v>82869</v>
      </c>
      <c r="I10222" t="s">
        <v>4852</v>
      </c>
      <c r="J10222" t="s">
        <v>6225</v>
      </c>
      <c r="K10222" t="s">
        <v>6226</v>
      </c>
      <c r="L10222" t="s">
        <v>123</v>
      </c>
      <c r="M10222" t="s">
        <v>5825</v>
      </c>
      <c r="N10222" t="s">
        <v>4789</v>
      </c>
      <c r="O10222" t="s">
        <v>6227</v>
      </c>
      <c r="P10222" t="s">
        <v>82870</v>
      </c>
      <c r="Q10222" t="s">
        <v>75044</v>
      </c>
      <c r="R10222" t="str">
        <f t="shared" si="318"/>
        <v>诸城</v>
      </c>
      <c r="S10222" t="str">
        <f t="shared" si="319"/>
        <v>0117</v>
      </c>
    </row>
    <row r="10223" spans="1:19">
      <c r="A10223" t="s">
        <v>82871</v>
      </c>
      <c r="B10223" s="31" t="s">
        <v>82872</v>
      </c>
      <c r="C10223" t="s">
        <v>49</v>
      </c>
      <c r="D10223" t="s">
        <v>82873</v>
      </c>
      <c r="E10223" t="s">
        <v>82874</v>
      </c>
      <c r="F10223" t="s">
        <v>82875</v>
      </c>
      <c r="G10223" t="s">
        <v>82876</v>
      </c>
      <c r="H10223" t="s">
        <v>82877</v>
      </c>
      <c r="I10223" t="s">
        <v>4828</v>
      </c>
      <c r="J10223" t="s">
        <v>7208</v>
      </c>
      <c r="K10223" t="s">
        <v>7209</v>
      </c>
      <c r="L10223" t="s">
        <v>123</v>
      </c>
      <c r="M10223" t="s">
        <v>7210</v>
      </c>
      <c r="N10223" t="s">
        <v>4845</v>
      </c>
      <c r="O10223" t="s">
        <v>7211</v>
      </c>
      <c r="P10223" t="s">
        <v>82878</v>
      </c>
      <c r="Q10223" t="s">
        <v>75044</v>
      </c>
      <c r="R10223" t="str">
        <f t="shared" si="318"/>
        <v>诸城</v>
      </c>
      <c r="S10223" t="str">
        <f t="shared" si="319"/>
        <v>0117</v>
      </c>
    </row>
    <row r="10224" spans="1:19">
      <c r="A10224" t="s">
        <v>82879</v>
      </c>
      <c r="B10224" s="31" t="s">
        <v>82880</v>
      </c>
      <c r="C10224" t="s">
        <v>49</v>
      </c>
      <c r="D10224" t="s">
        <v>82881</v>
      </c>
      <c r="E10224" t="s">
        <v>80794</v>
      </c>
      <c r="F10224" t="s">
        <v>82882</v>
      </c>
      <c r="G10224" t="s">
        <v>82883</v>
      </c>
      <c r="H10224" t="s">
        <v>82884</v>
      </c>
      <c r="I10224" t="s">
        <v>4785</v>
      </c>
      <c r="J10224" t="s">
        <v>7623</v>
      </c>
      <c r="K10224" t="s">
        <v>7624</v>
      </c>
      <c r="L10224" t="s">
        <v>105</v>
      </c>
      <c r="M10224" t="s">
        <v>4945</v>
      </c>
      <c r="N10224" t="s">
        <v>11832</v>
      </c>
      <c r="O10224" t="s">
        <v>75044</v>
      </c>
      <c r="P10224" t="s">
        <v>82885</v>
      </c>
      <c r="Q10224" t="s">
        <v>82886</v>
      </c>
      <c r="R10224" t="str">
        <f t="shared" si="318"/>
        <v>寿光</v>
      </c>
      <c r="S10224" t="str">
        <f t="shared" si="319"/>
        <v>0117</v>
      </c>
    </row>
    <row r="10225" spans="1:19">
      <c r="A10225" t="s">
        <v>82887</v>
      </c>
      <c r="B10225" s="31" t="s">
        <v>82888</v>
      </c>
      <c r="C10225" t="s">
        <v>49</v>
      </c>
      <c r="D10225" t="s">
        <v>82889</v>
      </c>
      <c r="E10225" t="s">
        <v>81266</v>
      </c>
      <c r="F10225" t="s">
        <v>82890</v>
      </c>
      <c r="G10225" t="s">
        <v>82891</v>
      </c>
      <c r="H10225" t="s">
        <v>82892</v>
      </c>
      <c r="I10225" t="s">
        <v>12119</v>
      </c>
      <c r="J10225" t="s">
        <v>5647</v>
      </c>
      <c r="K10225" t="s">
        <v>5648</v>
      </c>
      <c r="L10225" t="s">
        <v>95</v>
      </c>
      <c r="M10225" t="s">
        <v>5649</v>
      </c>
      <c r="N10225" t="s">
        <v>6174</v>
      </c>
      <c r="O10225" t="s">
        <v>5650</v>
      </c>
      <c r="P10225" t="s">
        <v>82893</v>
      </c>
      <c r="Q10225" t="s">
        <v>75044</v>
      </c>
      <c r="R10225" t="str">
        <f t="shared" si="318"/>
        <v>安丘</v>
      </c>
      <c r="S10225" t="str">
        <f t="shared" si="319"/>
        <v>0117</v>
      </c>
    </row>
    <row r="10226" spans="1:19">
      <c r="A10226" t="s">
        <v>82894</v>
      </c>
      <c r="B10226" s="31" t="s">
        <v>82895</v>
      </c>
      <c r="C10226" t="s">
        <v>49</v>
      </c>
      <c r="D10226" t="s">
        <v>82896</v>
      </c>
      <c r="E10226" t="s">
        <v>75930</v>
      </c>
      <c r="F10226" t="s">
        <v>82897</v>
      </c>
      <c r="G10226" t="s">
        <v>82898</v>
      </c>
      <c r="H10226" t="s">
        <v>82899</v>
      </c>
      <c r="I10226" t="s">
        <v>4841</v>
      </c>
      <c r="J10226" t="s">
        <v>6631</v>
      </c>
      <c r="K10226" t="s">
        <v>54040</v>
      </c>
      <c r="L10226" t="s">
        <v>105</v>
      </c>
      <c r="M10226" t="s">
        <v>6055</v>
      </c>
      <c r="N10226" t="s">
        <v>4972</v>
      </c>
      <c r="O10226" t="s">
        <v>6633</v>
      </c>
      <c r="P10226" t="s">
        <v>82900</v>
      </c>
      <c r="Q10226" t="s">
        <v>75044</v>
      </c>
      <c r="R10226" t="str">
        <f t="shared" si="318"/>
        <v>寿光</v>
      </c>
      <c r="S10226" t="str">
        <f t="shared" si="319"/>
        <v>0117</v>
      </c>
    </row>
    <row r="10227" spans="1:19">
      <c r="A10227" t="s">
        <v>82901</v>
      </c>
      <c r="B10227" s="31" t="s">
        <v>82902</v>
      </c>
      <c r="C10227" t="s">
        <v>49</v>
      </c>
      <c r="D10227" t="s">
        <v>82903</v>
      </c>
      <c r="E10227" t="s">
        <v>80819</v>
      </c>
      <c r="F10227" t="s">
        <v>82904</v>
      </c>
      <c r="G10227" t="s">
        <v>82905</v>
      </c>
      <c r="H10227" t="s">
        <v>82906</v>
      </c>
      <c r="I10227" t="s">
        <v>12844</v>
      </c>
      <c r="J10227" t="s">
        <v>60738</v>
      </c>
      <c r="K10227" t="s">
        <v>60739</v>
      </c>
      <c r="L10227" t="s">
        <v>60</v>
      </c>
      <c r="M10227" t="s">
        <v>5888</v>
      </c>
      <c r="N10227" t="s">
        <v>5801</v>
      </c>
      <c r="O10227" t="s">
        <v>60740</v>
      </c>
      <c r="P10227" t="s">
        <v>82907</v>
      </c>
      <c r="Q10227" t="s">
        <v>82908</v>
      </c>
      <c r="R10227" t="str">
        <f t="shared" si="318"/>
        <v>奎文</v>
      </c>
      <c r="S10227" t="str">
        <f t="shared" si="319"/>
        <v>0117</v>
      </c>
    </row>
    <row r="10228" spans="1:19">
      <c r="A10228" t="s">
        <v>82909</v>
      </c>
      <c r="B10228" s="31" t="s">
        <v>82910</v>
      </c>
      <c r="C10228" t="s">
        <v>49</v>
      </c>
      <c r="D10228" t="s">
        <v>82911</v>
      </c>
      <c r="E10228" t="s">
        <v>81266</v>
      </c>
      <c r="F10228" t="s">
        <v>82912</v>
      </c>
      <c r="G10228" t="s">
        <v>82913</v>
      </c>
      <c r="H10228" t="s">
        <v>82914</v>
      </c>
      <c r="I10228" t="s">
        <v>12119</v>
      </c>
      <c r="J10228" t="s">
        <v>4981</v>
      </c>
      <c r="K10228" t="s">
        <v>4982</v>
      </c>
      <c r="L10228" t="s">
        <v>237</v>
      </c>
      <c r="M10228" t="s">
        <v>4971</v>
      </c>
      <c r="N10228" t="s">
        <v>4983</v>
      </c>
      <c r="O10228" t="s">
        <v>4984</v>
      </c>
      <c r="P10228" t="s">
        <v>82915</v>
      </c>
      <c r="Q10228" t="s">
        <v>75044</v>
      </c>
      <c r="R10228" t="str">
        <f t="shared" si="318"/>
        <v>潍城</v>
      </c>
      <c r="S10228" t="str">
        <f t="shared" si="319"/>
        <v>0117</v>
      </c>
    </row>
    <row r="10229" spans="1:19">
      <c r="A10229" t="s">
        <v>82916</v>
      </c>
      <c r="B10229" s="31" t="s">
        <v>82917</v>
      </c>
      <c r="C10229" t="s">
        <v>49</v>
      </c>
      <c r="D10229" t="s">
        <v>82918</v>
      </c>
      <c r="E10229" t="s">
        <v>75930</v>
      </c>
      <c r="F10229" t="s">
        <v>82919</v>
      </c>
      <c r="G10229" t="s">
        <v>82920</v>
      </c>
      <c r="H10229" t="s">
        <v>82921</v>
      </c>
      <c r="I10229" t="s">
        <v>4813</v>
      </c>
      <c r="J10229" t="s">
        <v>6782</v>
      </c>
      <c r="K10229" t="s">
        <v>6783</v>
      </c>
      <c r="L10229" t="s">
        <v>105</v>
      </c>
      <c r="M10229" t="s">
        <v>5224</v>
      </c>
      <c r="N10229" t="s">
        <v>75044</v>
      </c>
      <c r="O10229" t="s">
        <v>6784</v>
      </c>
      <c r="P10229" t="s">
        <v>82922</v>
      </c>
      <c r="Q10229" t="s">
        <v>82923</v>
      </c>
      <c r="R10229" t="str">
        <f t="shared" si="318"/>
        <v>寿光</v>
      </c>
      <c r="S10229" t="str">
        <f t="shared" si="319"/>
        <v>0117</v>
      </c>
    </row>
    <row r="10230" spans="1:19">
      <c r="A10230" t="s">
        <v>82924</v>
      </c>
      <c r="B10230" s="31" t="s">
        <v>82925</v>
      </c>
      <c r="C10230" t="s">
        <v>49</v>
      </c>
      <c r="D10230" t="s">
        <v>82926</v>
      </c>
      <c r="E10230" t="s">
        <v>81266</v>
      </c>
      <c r="F10230" t="s">
        <v>82927</v>
      </c>
      <c r="G10230" t="s">
        <v>82928</v>
      </c>
      <c r="H10230" t="s">
        <v>82929</v>
      </c>
      <c r="I10230" t="s">
        <v>12757</v>
      </c>
      <c r="J10230" t="s">
        <v>7352</v>
      </c>
      <c r="K10230" t="s">
        <v>7353</v>
      </c>
      <c r="L10230" t="s">
        <v>60</v>
      </c>
      <c r="M10230" t="s">
        <v>5511</v>
      </c>
      <c r="N10230" t="s">
        <v>5043</v>
      </c>
      <c r="O10230" t="s">
        <v>7354</v>
      </c>
      <c r="P10230" t="s">
        <v>82930</v>
      </c>
      <c r="Q10230" t="s">
        <v>82931</v>
      </c>
      <c r="R10230" t="str">
        <f t="shared" si="318"/>
        <v>奎文</v>
      </c>
      <c r="S10230" t="str">
        <f t="shared" si="319"/>
        <v>0117</v>
      </c>
    </row>
    <row r="10231" spans="1:19">
      <c r="A10231" t="s">
        <v>82932</v>
      </c>
      <c r="B10231" s="31" t="s">
        <v>82933</v>
      </c>
      <c r="C10231" t="s">
        <v>49</v>
      </c>
      <c r="D10231" t="s">
        <v>82934</v>
      </c>
      <c r="E10231" t="s">
        <v>81321</v>
      </c>
      <c r="F10231" t="s">
        <v>82935</v>
      </c>
      <c r="G10231" t="s">
        <v>82936</v>
      </c>
      <c r="H10231" t="s">
        <v>82937</v>
      </c>
      <c r="I10231" t="s">
        <v>4852</v>
      </c>
      <c r="J10231" t="s">
        <v>12064</v>
      </c>
      <c r="K10231" t="s">
        <v>12065</v>
      </c>
      <c r="L10231" t="s">
        <v>1136</v>
      </c>
      <c r="M10231" t="s">
        <v>5210</v>
      </c>
      <c r="N10231" t="s">
        <v>4933</v>
      </c>
      <c r="O10231" t="s">
        <v>12066</v>
      </c>
      <c r="P10231" t="s">
        <v>82938</v>
      </c>
      <c r="Q10231" t="s">
        <v>75044</v>
      </c>
      <c r="R10231" t="str">
        <f t="shared" si="318"/>
        <v>昌乐</v>
      </c>
      <c r="S10231" t="str">
        <f t="shared" si="319"/>
        <v>0117</v>
      </c>
    </row>
    <row r="10232" spans="1:19">
      <c r="A10232" t="s">
        <v>82939</v>
      </c>
      <c r="B10232" s="31" t="s">
        <v>82940</v>
      </c>
      <c r="C10232" t="s">
        <v>49</v>
      </c>
      <c r="D10232" t="s">
        <v>82941</v>
      </c>
      <c r="E10232" t="s">
        <v>80794</v>
      </c>
      <c r="F10232" t="s">
        <v>82942</v>
      </c>
      <c r="G10232" t="s">
        <v>82943</v>
      </c>
      <c r="H10232" t="s">
        <v>82944</v>
      </c>
      <c r="I10232" t="s">
        <v>4828</v>
      </c>
      <c r="J10232" t="s">
        <v>7689</v>
      </c>
      <c r="K10232" t="s">
        <v>7690</v>
      </c>
      <c r="L10232" t="s">
        <v>60</v>
      </c>
      <c r="M10232" t="s">
        <v>5999</v>
      </c>
      <c r="N10232" t="s">
        <v>4972</v>
      </c>
      <c r="O10232" t="s">
        <v>7691</v>
      </c>
      <c r="P10232" t="s">
        <v>82945</v>
      </c>
      <c r="Q10232" t="s">
        <v>82946</v>
      </c>
      <c r="R10232" t="str">
        <f t="shared" si="318"/>
        <v>奎文</v>
      </c>
      <c r="S10232" t="str">
        <f t="shared" si="319"/>
        <v>0117</v>
      </c>
    </row>
    <row r="10233" spans="1:19">
      <c r="A10233" t="s">
        <v>82947</v>
      </c>
      <c r="B10233" s="31" t="s">
        <v>82948</v>
      </c>
      <c r="C10233" t="s">
        <v>49</v>
      </c>
      <c r="D10233" t="s">
        <v>82949</v>
      </c>
      <c r="E10233" t="s">
        <v>75930</v>
      </c>
      <c r="F10233" t="s">
        <v>82950</v>
      </c>
      <c r="G10233" t="s">
        <v>82951</v>
      </c>
      <c r="H10233" t="s">
        <v>82952</v>
      </c>
      <c r="I10233" t="s">
        <v>5835</v>
      </c>
      <c r="J10233" t="s">
        <v>14692</v>
      </c>
      <c r="K10233" t="s">
        <v>14693</v>
      </c>
      <c r="L10233" t="s">
        <v>123</v>
      </c>
      <c r="M10233" t="s">
        <v>14694</v>
      </c>
      <c r="N10233" t="s">
        <v>70546</v>
      </c>
      <c r="O10233" t="s">
        <v>14695</v>
      </c>
      <c r="P10233" t="s">
        <v>82953</v>
      </c>
      <c r="Q10233" t="s">
        <v>82954</v>
      </c>
      <c r="R10233" t="str">
        <f t="shared" si="318"/>
        <v>诸城</v>
      </c>
      <c r="S10233" t="str">
        <f t="shared" si="319"/>
        <v>0117</v>
      </c>
    </row>
    <row r="10234" spans="1:19">
      <c r="A10234" t="s">
        <v>82955</v>
      </c>
      <c r="B10234" s="31" t="s">
        <v>82956</v>
      </c>
      <c r="C10234" t="s">
        <v>49</v>
      </c>
      <c r="D10234" t="s">
        <v>82957</v>
      </c>
      <c r="E10234" t="s">
        <v>80794</v>
      </c>
      <c r="F10234" t="s">
        <v>82958</v>
      </c>
      <c r="G10234" t="s">
        <v>82959</v>
      </c>
      <c r="H10234" t="s">
        <v>82960</v>
      </c>
      <c r="I10234" t="s">
        <v>4813</v>
      </c>
      <c r="J10234" t="s">
        <v>12876</v>
      </c>
      <c r="K10234" t="s">
        <v>12877</v>
      </c>
      <c r="L10234" t="s">
        <v>86</v>
      </c>
      <c r="M10234" t="s">
        <v>6297</v>
      </c>
      <c r="N10234" t="s">
        <v>6268</v>
      </c>
      <c r="O10234" t="s">
        <v>12878</v>
      </c>
      <c r="P10234" t="s">
        <v>82961</v>
      </c>
      <c r="Q10234" t="s">
        <v>75044</v>
      </c>
      <c r="R10234" t="str">
        <f t="shared" si="318"/>
        <v>坊子</v>
      </c>
      <c r="S10234" t="str">
        <f t="shared" si="319"/>
        <v>0117</v>
      </c>
    </row>
    <row r="10235" spans="1:19">
      <c r="A10235" t="s">
        <v>82962</v>
      </c>
      <c r="B10235" s="31" t="s">
        <v>82963</v>
      </c>
      <c r="C10235" t="s">
        <v>49</v>
      </c>
      <c r="D10235" t="s">
        <v>82964</v>
      </c>
      <c r="E10235" t="s">
        <v>75930</v>
      </c>
      <c r="F10235" t="s">
        <v>82965</v>
      </c>
      <c r="G10235" t="s">
        <v>82966</v>
      </c>
      <c r="H10235" t="s">
        <v>82967</v>
      </c>
      <c r="I10235" t="s">
        <v>10005</v>
      </c>
      <c r="J10235" t="s">
        <v>6337</v>
      </c>
      <c r="K10235" t="s">
        <v>6338</v>
      </c>
      <c r="L10235" t="s">
        <v>105</v>
      </c>
      <c r="M10235" t="s">
        <v>4945</v>
      </c>
      <c r="N10235" t="s">
        <v>6152</v>
      </c>
      <c r="O10235" t="s">
        <v>6339</v>
      </c>
      <c r="P10235" t="s">
        <v>82968</v>
      </c>
      <c r="Q10235" t="s">
        <v>82969</v>
      </c>
      <c r="R10235" t="str">
        <f t="shared" si="318"/>
        <v>寿光</v>
      </c>
      <c r="S10235" t="str">
        <f t="shared" si="319"/>
        <v>0117</v>
      </c>
    </row>
    <row r="10236" spans="1:19">
      <c r="A10236" t="s">
        <v>82970</v>
      </c>
      <c r="B10236" s="31" t="s">
        <v>82971</v>
      </c>
      <c r="C10236" t="s">
        <v>49</v>
      </c>
      <c r="D10236" t="s">
        <v>82972</v>
      </c>
      <c r="E10236" t="s">
        <v>80819</v>
      </c>
      <c r="F10236" t="s">
        <v>82973</v>
      </c>
      <c r="G10236" t="s">
        <v>82974</v>
      </c>
      <c r="H10236" t="s">
        <v>82975</v>
      </c>
      <c r="I10236" t="s">
        <v>12119</v>
      </c>
      <c r="J10236" t="s">
        <v>6904</v>
      </c>
      <c r="K10236" t="s">
        <v>6905</v>
      </c>
      <c r="L10236" t="s">
        <v>86</v>
      </c>
      <c r="M10236" t="s">
        <v>5919</v>
      </c>
      <c r="N10236" t="s">
        <v>8072</v>
      </c>
      <c r="O10236" t="s">
        <v>6906</v>
      </c>
      <c r="P10236" t="s">
        <v>82976</v>
      </c>
      <c r="Q10236" t="s">
        <v>82977</v>
      </c>
      <c r="R10236" t="str">
        <f t="shared" si="318"/>
        <v>坊子</v>
      </c>
      <c r="S10236" t="str">
        <f t="shared" si="319"/>
        <v>0117</v>
      </c>
    </row>
    <row r="10237" spans="1:19">
      <c r="A10237" t="s">
        <v>82978</v>
      </c>
      <c r="B10237" s="31" t="s">
        <v>82979</v>
      </c>
      <c r="C10237" t="s">
        <v>49</v>
      </c>
      <c r="D10237" t="s">
        <v>82980</v>
      </c>
      <c r="E10237" t="s">
        <v>80794</v>
      </c>
      <c r="F10237" t="s">
        <v>82981</v>
      </c>
      <c r="G10237" t="s">
        <v>82982</v>
      </c>
      <c r="H10237" t="s">
        <v>82983</v>
      </c>
      <c r="I10237" t="s">
        <v>4852</v>
      </c>
      <c r="J10237" t="s">
        <v>5823</v>
      </c>
      <c r="K10237" t="s">
        <v>5824</v>
      </c>
      <c r="L10237" t="s">
        <v>123</v>
      </c>
      <c r="M10237" t="s">
        <v>5825</v>
      </c>
      <c r="N10237" t="s">
        <v>5487</v>
      </c>
      <c r="O10237" t="s">
        <v>5826</v>
      </c>
      <c r="P10237" t="s">
        <v>82984</v>
      </c>
      <c r="Q10237" t="s">
        <v>82985</v>
      </c>
      <c r="R10237" t="str">
        <f t="shared" si="318"/>
        <v>诸城</v>
      </c>
      <c r="S10237" t="str">
        <f t="shared" si="319"/>
        <v>0117</v>
      </c>
    </row>
    <row r="10238" spans="1:19">
      <c r="A10238" t="s">
        <v>82986</v>
      </c>
      <c r="B10238" s="31" t="s">
        <v>82987</v>
      </c>
      <c r="C10238" t="s">
        <v>49</v>
      </c>
      <c r="D10238" t="s">
        <v>82988</v>
      </c>
      <c r="E10238" t="s">
        <v>75930</v>
      </c>
      <c r="F10238" t="s">
        <v>82989</v>
      </c>
      <c r="G10238" t="s">
        <v>82990</v>
      </c>
      <c r="H10238" t="s">
        <v>82991</v>
      </c>
      <c r="I10238" t="s">
        <v>4813</v>
      </c>
      <c r="J10238" t="s">
        <v>19759</v>
      </c>
      <c r="K10238" t="s">
        <v>19760</v>
      </c>
      <c r="L10238" t="s">
        <v>123</v>
      </c>
      <c r="M10238" t="s">
        <v>5854</v>
      </c>
      <c r="N10238" t="s">
        <v>5056</v>
      </c>
      <c r="O10238" t="s">
        <v>19761</v>
      </c>
      <c r="P10238" t="s">
        <v>82992</v>
      </c>
      <c r="Q10238" t="s">
        <v>75044</v>
      </c>
      <c r="R10238" t="str">
        <f t="shared" si="318"/>
        <v>诸城</v>
      </c>
      <c r="S10238" t="str">
        <f t="shared" si="319"/>
        <v>0117</v>
      </c>
    </row>
    <row r="10239" spans="1:19">
      <c r="A10239" t="s">
        <v>82993</v>
      </c>
      <c r="B10239" s="31" t="s">
        <v>82994</v>
      </c>
      <c r="C10239" t="s">
        <v>49</v>
      </c>
      <c r="D10239" t="s">
        <v>82995</v>
      </c>
      <c r="E10239" t="s">
        <v>80794</v>
      </c>
      <c r="F10239" t="s">
        <v>82996</v>
      </c>
      <c r="G10239" t="s">
        <v>82997</v>
      </c>
      <c r="H10239" t="s">
        <v>82998</v>
      </c>
      <c r="I10239" t="s">
        <v>4852</v>
      </c>
      <c r="J10239" t="s">
        <v>10999</v>
      </c>
      <c r="K10239" t="s">
        <v>11000</v>
      </c>
      <c r="L10239" t="s">
        <v>237</v>
      </c>
      <c r="M10239" t="s">
        <v>5247</v>
      </c>
      <c r="N10239" t="s">
        <v>4789</v>
      </c>
      <c r="O10239" t="s">
        <v>11001</v>
      </c>
      <c r="P10239" t="s">
        <v>82999</v>
      </c>
      <c r="Q10239" t="s">
        <v>83000</v>
      </c>
      <c r="R10239" t="str">
        <f t="shared" si="318"/>
        <v>潍城</v>
      </c>
      <c r="S10239" t="str">
        <f t="shared" si="319"/>
        <v>0117</v>
      </c>
    </row>
    <row r="10240" spans="1:19">
      <c r="A10240" t="s">
        <v>83001</v>
      </c>
      <c r="B10240" s="31" t="s">
        <v>83002</v>
      </c>
      <c r="C10240" t="s">
        <v>49</v>
      </c>
      <c r="D10240" t="s">
        <v>83003</v>
      </c>
      <c r="E10240" t="s">
        <v>75930</v>
      </c>
      <c r="F10240" t="s">
        <v>83004</v>
      </c>
      <c r="G10240" t="s">
        <v>83005</v>
      </c>
      <c r="H10240" t="s">
        <v>83006</v>
      </c>
      <c r="I10240" t="s">
        <v>5066</v>
      </c>
      <c r="J10240" t="s">
        <v>7042</v>
      </c>
      <c r="K10240" t="s">
        <v>7043</v>
      </c>
      <c r="L10240" t="s">
        <v>60</v>
      </c>
      <c r="M10240" t="s">
        <v>4904</v>
      </c>
      <c r="N10240" t="s">
        <v>5801</v>
      </c>
      <c r="O10240" t="s">
        <v>7044</v>
      </c>
      <c r="P10240" t="s">
        <v>83007</v>
      </c>
      <c r="Q10240" t="s">
        <v>83008</v>
      </c>
      <c r="R10240" t="str">
        <f t="shared" si="318"/>
        <v>奎文</v>
      </c>
      <c r="S10240" t="str">
        <f t="shared" si="319"/>
        <v>0117</v>
      </c>
    </row>
    <row r="10241" spans="1:19">
      <c r="A10241" t="s">
        <v>83009</v>
      </c>
      <c r="B10241" s="31" t="s">
        <v>83010</v>
      </c>
      <c r="C10241" t="s">
        <v>49</v>
      </c>
      <c r="D10241" t="s">
        <v>83011</v>
      </c>
      <c r="E10241" t="s">
        <v>80819</v>
      </c>
      <c r="F10241" t="s">
        <v>83012</v>
      </c>
      <c r="G10241" t="s">
        <v>83013</v>
      </c>
      <c r="H10241" t="s">
        <v>83014</v>
      </c>
      <c r="I10241" t="s">
        <v>12119</v>
      </c>
      <c r="J10241" t="s">
        <v>17320</v>
      </c>
      <c r="K10241" t="s">
        <v>17321</v>
      </c>
      <c r="L10241" t="s">
        <v>50</v>
      </c>
      <c r="M10241" t="s">
        <v>4855</v>
      </c>
      <c r="N10241" t="s">
        <v>5056</v>
      </c>
      <c r="O10241" t="s">
        <v>17322</v>
      </c>
      <c r="P10241" t="s">
        <v>83015</v>
      </c>
      <c r="Q10241" t="s">
        <v>75044</v>
      </c>
      <c r="R10241" t="str">
        <f t="shared" ref="R10241:R10304" si="320">IF(OR(LEFT(L10241,2)="高新"),"奎文",IF(LEFT(L10241,2)="峡山","坊子",IF(LEFT(L10241,2)="滨海","寒亭",LEFT(L10241,2))))</f>
        <v>青州</v>
      </c>
      <c r="S10241" t="str">
        <f t="shared" ref="S10241:S10304" si="321">TEXT(B10241,"mmdd")</f>
        <v>0117</v>
      </c>
    </row>
    <row r="10242" spans="1:19">
      <c r="A10242" t="s">
        <v>83016</v>
      </c>
      <c r="B10242" s="31" t="s">
        <v>83017</v>
      </c>
      <c r="C10242" t="s">
        <v>49</v>
      </c>
      <c r="D10242" t="s">
        <v>83018</v>
      </c>
      <c r="E10242" t="s">
        <v>80794</v>
      </c>
      <c r="F10242" t="s">
        <v>83019</v>
      </c>
      <c r="G10242" t="s">
        <v>83020</v>
      </c>
      <c r="H10242" t="s">
        <v>83021</v>
      </c>
      <c r="I10242" t="s">
        <v>4852</v>
      </c>
      <c r="J10242" t="s">
        <v>6642</v>
      </c>
      <c r="K10242" t="s">
        <v>5768</v>
      </c>
      <c r="L10242" t="s">
        <v>105</v>
      </c>
      <c r="M10242" t="s">
        <v>5769</v>
      </c>
      <c r="N10242" t="s">
        <v>5421</v>
      </c>
      <c r="O10242" t="s">
        <v>5843</v>
      </c>
      <c r="P10242" t="s">
        <v>83022</v>
      </c>
      <c r="Q10242" t="s">
        <v>83023</v>
      </c>
      <c r="R10242" t="str">
        <f t="shared" si="320"/>
        <v>寿光</v>
      </c>
      <c r="S10242" t="str">
        <f t="shared" si="321"/>
        <v>0117</v>
      </c>
    </row>
    <row r="10243" spans="1:19">
      <c r="A10243" t="s">
        <v>83024</v>
      </c>
      <c r="B10243" s="31" t="s">
        <v>83025</v>
      </c>
      <c r="C10243" t="s">
        <v>49</v>
      </c>
      <c r="D10243" t="s">
        <v>83026</v>
      </c>
      <c r="E10243" t="s">
        <v>83027</v>
      </c>
      <c r="F10243" t="s">
        <v>83028</v>
      </c>
      <c r="G10243" t="s">
        <v>83029</v>
      </c>
      <c r="H10243" t="s">
        <v>83030</v>
      </c>
      <c r="I10243" t="s">
        <v>4852</v>
      </c>
      <c r="J10243" t="s">
        <v>8107</v>
      </c>
      <c r="K10243" t="s">
        <v>8108</v>
      </c>
      <c r="L10243" t="s">
        <v>237</v>
      </c>
      <c r="M10243" t="s">
        <v>5247</v>
      </c>
      <c r="N10243" t="s">
        <v>4789</v>
      </c>
      <c r="O10243" t="s">
        <v>8109</v>
      </c>
      <c r="P10243" t="s">
        <v>83031</v>
      </c>
      <c r="Q10243" t="s">
        <v>75044</v>
      </c>
      <c r="R10243" t="str">
        <f t="shared" si="320"/>
        <v>潍城</v>
      </c>
      <c r="S10243" t="str">
        <f t="shared" si="321"/>
        <v>0117</v>
      </c>
    </row>
    <row r="10244" spans="1:19">
      <c r="A10244" t="s">
        <v>4249</v>
      </c>
      <c r="B10244" s="31" t="s">
        <v>83032</v>
      </c>
      <c r="C10244" t="s">
        <v>49</v>
      </c>
      <c r="D10244" t="s">
        <v>83033</v>
      </c>
      <c r="E10244" t="s">
        <v>80794</v>
      </c>
      <c r="F10244" t="s">
        <v>83034</v>
      </c>
      <c r="G10244" t="s">
        <v>4247</v>
      </c>
      <c r="H10244" t="s">
        <v>83035</v>
      </c>
      <c r="I10244" t="s">
        <v>4852</v>
      </c>
      <c r="J10244" t="s">
        <v>5509</v>
      </c>
      <c r="K10244" t="s">
        <v>5510</v>
      </c>
      <c r="L10244" t="s">
        <v>60</v>
      </c>
      <c r="M10244" t="s">
        <v>5511</v>
      </c>
      <c r="N10244" t="s">
        <v>5030</v>
      </c>
      <c r="O10244" t="s">
        <v>5512</v>
      </c>
      <c r="P10244" t="s">
        <v>83036</v>
      </c>
      <c r="Q10244" t="s">
        <v>75044</v>
      </c>
      <c r="R10244" t="str">
        <f t="shared" si="320"/>
        <v>奎文</v>
      </c>
      <c r="S10244" t="str">
        <f t="shared" si="321"/>
        <v>0117</v>
      </c>
    </row>
    <row r="10245" spans="1:19">
      <c r="A10245" t="s">
        <v>83037</v>
      </c>
      <c r="B10245" s="31" t="s">
        <v>83038</v>
      </c>
      <c r="C10245" t="s">
        <v>49</v>
      </c>
      <c r="D10245" t="s">
        <v>83039</v>
      </c>
      <c r="E10245" t="s">
        <v>80794</v>
      </c>
      <c r="F10245" t="s">
        <v>83040</v>
      </c>
      <c r="G10245" t="s">
        <v>83041</v>
      </c>
      <c r="H10245" t="s">
        <v>83042</v>
      </c>
      <c r="I10245" t="s">
        <v>4955</v>
      </c>
      <c r="J10245" t="s">
        <v>12570</v>
      </c>
      <c r="K10245" t="s">
        <v>12571</v>
      </c>
      <c r="L10245" t="s">
        <v>105</v>
      </c>
      <c r="M10245" t="s">
        <v>5376</v>
      </c>
      <c r="N10245" t="s">
        <v>4959</v>
      </c>
      <c r="O10245" t="s">
        <v>12572</v>
      </c>
      <c r="P10245" t="s">
        <v>83043</v>
      </c>
      <c r="Q10245" t="s">
        <v>83044</v>
      </c>
      <c r="R10245" t="str">
        <f t="shared" si="320"/>
        <v>寿光</v>
      </c>
      <c r="S10245" t="str">
        <f t="shared" si="321"/>
        <v>0117</v>
      </c>
    </row>
    <row r="10246" spans="1:19">
      <c r="A10246" t="s">
        <v>83045</v>
      </c>
      <c r="B10246" s="31" t="s">
        <v>83046</v>
      </c>
      <c r="C10246" t="s">
        <v>49</v>
      </c>
      <c r="D10246" t="s">
        <v>83047</v>
      </c>
      <c r="E10246" t="s">
        <v>80794</v>
      </c>
      <c r="F10246" t="s">
        <v>83048</v>
      </c>
      <c r="G10246" t="s">
        <v>83049</v>
      </c>
      <c r="H10246" t="s">
        <v>83050</v>
      </c>
      <c r="I10246" t="s">
        <v>4955</v>
      </c>
      <c r="J10246" t="s">
        <v>11410</v>
      </c>
      <c r="K10246" t="s">
        <v>11411</v>
      </c>
      <c r="L10246" t="s">
        <v>105</v>
      </c>
      <c r="M10246" t="s">
        <v>5176</v>
      </c>
      <c r="N10246" t="s">
        <v>4832</v>
      </c>
      <c r="O10246" t="s">
        <v>11412</v>
      </c>
      <c r="P10246" t="s">
        <v>83051</v>
      </c>
      <c r="Q10246" t="s">
        <v>83052</v>
      </c>
      <c r="R10246" t="str">
        <f t="shared" si="320"/>
        <v>寿光</v>
      </c>
      <c r="S10246" t="str">
        <f t="shared" si="321"/>
        <v>0117</v>
      </c>
    </row>
    <row r="10247" spans="1:19">
      <c r="A10247" t="s">
        <v>83053</v>
      </c>
      <c r="B10247" s="31" t="s">
        <v>83054</v>
      </c>
      <c r="C10247" t="s">
        <v>49</v>
      </c>
      <c r="D10247" t="s">
        <v>83055</v>
      </c>
      <c r="E10247" t="s">
        <v>80819</v>
      </c>
      <c r="F10247" t="s">
        <v>83056</v>
      </c>
      <c r="G10247" t="s">
        <v>83057</v>
      </c>
      <c r="H10247" t="s">
        <v>83058</v>
      </c>
      <c r="I10247" t="s">
        <v>12757</v>
      </c>
      <c r="J10247" t="s">
        <v>10248</v>
      </c>
      <c r="K10247" t="s">
        <v>10249</v>
      </c>
      <c r="L10247" t="s">
        <v>375</v>
      </c>
      <c r="M10247" t="s">
        <v>7334</v>
      </c>
      <c r="N10247" t="s">
        <v>6601</v>
      </c>
      <c r="O10247" t="s">
        <v>10251</v>
      </c>
      <c r="P10247" t="s">
        <v>83059</v>
      </c>
      <c r="Q10247" t="s">
        <v>75044</v>
      </c>
      <c r="R10247" t="str">
        <f t="shared" si="320"/>
        <v>昌邑</v>
      </c>
      <c r="S10247" t="str">
        <f t="shared" si="321"/>
        <v>0117</v>
      </c>
    </row>
    <row r="10248" spans="1:19">
      <c r="A10248" t="s">
        <v>83060</v>
      </c>
      <c r="B10248" s="31" t="s">
        <v>83061</v>
      </c>
      <c r="C10248" t="s">
        <v>49</v>
      </c>
      <c r="D10248" t="s">
        <v>83062</v>
      </c>
      <c r="E10248" t="s">
        <v>80794</v>
      </c>
      <c r="F10248" t="s">
        <v>83063</v>
      </c>
      <c r="G10248" t="s">
        <v>83064</v>
      </c>
      <c r="H10248" t="s">
        <v>83065</v>
      </c>
      <c r="I10248" t="s">
        <v>4852</v>
      </c>
      <c r="J10248" t="s">
        <v>21941</v>
      </c>
      <c r="K10248" t="s">
        <v>21942</v>
      </c>
      <c r="L10248" t="s">
        <v>60</v>
      </c>
      <c r="M10248" t="s">
        <v>5511</v>
      </c>
      <c r="N10248" t="s">
        <v>4881</v>
      </c>
      <c r="O10248" t="s">
        <v>21943</v>
      </c>
      <c r="P10248" t="s">
        <v>83066</v>
      </c>
      <c r="Q10248" t="s">
        <v>75044</v>
      </c>
      <c r="R10248" t="str">
        <f t="shared" si="320"/>
        <v>奎文</v>
      </c>
      <c r="S10248" t="str">
        <f t="shared" si="321"/>
        <v>0117</v>
      </c>
    </row>
    <row r="10249" spans="1:19">
      <c r="A10249" t="s">
        <v>83067</v>
      </c>
      <c r="B10249" s="31" t="s">
        <v>83068</v>
      </c>
      <c r="C10249" t="s">
        <v>49</v>
      </c>
      <c r="D10249" t="s">
        <v>83069</v>
      </c>
      <c r="E10249" t="s">
        <v>83070</v>
      </c>
      <c r="F10249" t="s">
        <v>83071</v>
      </c>
      <c r="G10249" t="s">
        <v>83072</v>
      </c>
      <c r="H10249" t="s">
        <v>83073</v>
      </c>
      <c r="I10249" t="s">
        <v>12119</v>
      </c>
      <c r="J10249" t="s">
        <v>9289</v>
      </c>
      <c r="K10249" t="s">
        <v>9290</v>
      </c>
      <c r="L10249" t="s">
        <v>114</v>
      </c>
      <c r="M10249" t="s">
        <v>4831</v>
      </c>
      <c r="N10249" t="s">
        <v>5421</v>
      </c>
      <c r="O10249" t="s">
        <v>9291</v>
      </c>
      <c r="P10249" t="s">
        <v>83074</v>
      </c>
      <c r="Q10249" t="s">
        <v>83075</v>
      </c>
      <c r="R10249" t="str">
        <f t="shared" si="320"/>
        <v>高密</v>
      </c>
      <c r="S10249" t="str">
        <f t="shared" si="321"/>
        <v>0117</v>
      </c>
    </row>
    <row r="10250" spans="1:19">
      <c r="A10250" t="s">
        <v>83076</v>
      </c>
      <c r="B10250" s="31" t="s">
        <v>83077</v>
      </c>
      <c r="C10250" t="s">
        <v>49</v>
      </c>
      <c r="D10250" t="s">
        <v>83078</v>
      </c>
      <c r="E10250" t="s">
        <v>83079</v>
      </c>
      <c r="F10250" t="s">
        <v>83080</v>
      </c>
      <c r="G10250" t="s">
        <v>83081</v>
      </c>
      <c r="H10250" t="s">
        <v>83082</v>
      </c>
      <c r="I10250" t="s">
        <v>5387</v>
      </c>
      <c r="J10250" t="s">
        <v>5122</v>
      </c>
      <c r="K10250" t="s">
        <v>5123</v>
      </c>
      <c r="L10250" t="s">
        <v>75044</v>
      </c>
      <c r="M10250" t="s">
        <v>75044</v>
      </c>
      <c r="N10250" t="s">
        <v>4959</v>
      </c>
      <c r="O10250" t="s">
        <v>5124</v>
      </c>
      <c r="P10250" t="s">
        <v>75044</v>
      </c>
      <c r="Q10250" t="s">
        <v>75044</v>
      </c>
      <c r="R10250" t="str">
        <f t="shared" si="320"/>
        <v/>
      </c>
      <c r="S10250" t="str">
        <f t="shared" si="321"/>
        <v>0117</v>
      </c>
    </row>
    <row r="10251" spans="1:19">
      <c r="A10251" t="s">
        <v>83083</v>
      </c>
      <c r="B10251" s="31" t="s">
        <v>83084</v>
      </c>
      <c r="C10251" t="s">
        <v>49</v>
      </c>
      <c r="D10251" t="s">
        <v>83085</v>
      </c>
      <c r="E10251" t="s">
        <v>80794</v>
      </c>
      <c r="F10251" t="s">
        <v>83086</v>
      </c>
      <c r="G10251" t="s">
        <v>83087</v>
      </c>
      <c r="H10251" t="s">
        <v>83088</v>
      </c>
      <c r="I10251" t="s">
        <v>4955</v>
      </c>
      <c r="J10251" t="s">
        <v>6205</v>
      </c>
      <c r="K10251" t="s">
        <v>6206</v>
      </c>
      <c r="L10251" t="s">
        <v>50</v>
      </c>
      <c r="M10251" t="s">
        <v>6207</v>
      </c>
      <c r="N10251" t="s">
        <v>13837</v>
      </c>
      <c r="O10251" t="s">
        <v>6208</v>
      </c>
      <c r="P10251" t="s">
        <v>83089</v>
      </c>
      <c r="Q10251" t="s">
        <v>83090</v>
      </c>
      <c r="R10251" t="str">
        <f t="shared" si="320"/>
        <v>青州</v>
      </c>
      <c r="S10251" t="str">
        <f t="shared" si="321"/>
        <v>0117</v>
      </c>
    </row>
    <row r="10252" spans="1:19">
      <c r="A10252" t="s">
        <v>83091</v>
      </c>
      <c r="B10252" s="31" t="s">
        <v>83092</v>
      </c>
      <c r="C10252" t="s">
        <v>49</v>
      </c>
      <c r="D10252" t="s">
        <v>83093</v>
      </c>
      <c r="E10252" t="s">
        <v>80794</v>
      </c>
      <c r="F10252" t="s">
        <v>83094</v>
      </c>
      <c r="G10252" t="s">
        <v>83095</v>
      </c>
      <c r="H10252" t="s">
        <v>83096</v>
      </c>
      <c r="I10252" t="s">
        <v>4852</v>
      </c>
      <c r="J10252" t="s">
        <v>6528</v>
      </c>
      <c r="K10252" t="s">
        <v>6529</v>
      </c>
      <c r="L10252" t="s">
        <v>60</v>
      </c>
      <c r="M10252" t="s">
        <v>4774</v>
      </c>
      <c r="N10252" t="s">
        <v>5907</v>
      </c>
      <c r="O10252" t="s">
        <v>6531</v>
      </c>
      <c r="P10252" t="s">
        <v>83097</v>
      </c>
      <c r="Q10252" t="s">
        <v>83098</v>
      </c>
      <c r="R10252" t="str">
        <f t="shared" si="320"/>
        <v>奎文</v>
      </c>
      <c r="S10252" t="str">
        <f t="shared" si="321"/>
        <v>0117</v>
      </c>
    </row>
    <row r="10253" spans="1:19">
      <c r="A10253" t="s">
        <v>83099</v>
      </c>
      <c r="B10253" s="31" t="s">
        <v>83100</v>
      </c>
      <c r="C10253" t="s">
        <v>49</v>
      </c>
      <c r="D10253" t="s">
        <v>83101</v>
      </c>
      <c r="E10253" t="s">
        <v>80819</v>
      </c>
      <c r="F10253" t="s">
        <v>83102</v>
      </c>
      <c r="G10253" t="s">
        <v>83103</v>
      </c>
      <c r="H10253" t="s">
        <v>83104</v>
      </c>
      <c r="I10253" t="s">
        <v>12119</v>
      </c>
      <c r="J10253" t="s">
        <v>7502</v>
      </c>
      <c r="K10253" t="s">
        <v>7503</v>
      </c>
      <c r="L10253" t="s">
        <v>237</v>
      </c>
      <c r="M10253" t="s">
        <v>4971</v>
      </c>
      <c r="N10253" t="s">
        <v>4972</v>
      </c>
      <c r="O10253" t="s">
        <v>7505</v>
      </c>
      <c r="P10253" t="s">
        <v>83105</v>
      </c>
      <c r="Q10253" t="s">
        <v>83106</v>
      </c>
      <c r="R10253" t="str">
        <f t="shared" si="320"/>
        <v>潍城</v>
      </c>
      <c r="S10253" t="str">
        <f t="shared" si="321"/>
        <v>0117</v>
      </c>
    </row>
    <row r="10254" spans="1:19">
      <c r="A10254" t="s">
        <v>83107</v>
      </c>
      <c r="B10254" s="31" t="s">
        <v>83108</v>
      </c>
      <c r="C10254" t="s">
        <v>49</v>
      </c>
      <c r="D10254" t="s">
        <v>83109</v>
      </c>
      <c r="E10254" t="s">
        <v>80794</v>
      </c>
      <c r="F10254" t="s">
        <v>83110</v>
      </c>
      <c r="G10254" t="s">
        <v>83111</v>
      </c>
      <c r="H10254" t="s">
        <v>83112</v>
      </c>
      <c r="I10254" t="s">
        <v>4852</v>
      </c>
      <c r="J10254" t="s">
        <v>7743</v>
      </c>
      <c r="K10254" t="s">
        <v>7744</v>
      </c>
      <c r="L10254" t="s">
        <v>1136</v>
      </c>
      <c r="M10254" t="s">
        <v>5210</v>
      </c>
      <c r="N10254" t="s">
        <v>4845</v>
      </c>
      <c r="O10254" t="s">
        <v>7745</v>
      </c>
      <c r="P10254" t="s">
        <v>4252</v>
      </c>
      <c r="Q10254" t="s">
        <v>83113</v>
      </c>
      <c r="R10254" t="str">
        <f t="shared" si="320"/>
        <v>昌乐</v>
      </c>
      <c r="S10254" t="str">
        <f t="shared" si="321"/>
        <v>0117</v>
      </c>
    </row>
    <row r="10255" spans="1:19">
      <c r="A10255" t="s">
        <v>4265</v>
      </c>
      <c r="B10255" s="31" t="s">
        <v>83114</v>
      </c>
      <c r="C10255" t="s">
        <v>49</v>
      </c>
      <c r="D10255" t="s">
        <v>83115</v>
      </c>
      <c r="E10255" t="s">
        <v>80794</v>
      </c>
      <c r="F10255" t="s">
        <v>83116</v>
      </c>
      <c r="G10255" t="s">
        <v>4263</v>
      </c>
      <c r="H10255" t="s">
        <v>83117</v>
      </c>
      <c r="I10255" t="s">
        <v>4828</v>
      </c>
      <c r="J10255" t="s">
        <v>6689</v>
      </c>
      <c r="K10255" t="s">
        <v>6690</v>
      </c>
      <c r="L10255" t="s">
        <v>237</v>
      </c>
      <c r="M10255" t="s">
        <v>4788</v>
      </c>
      <c r="N10255" t="s">
        <v>9006</v>
      </c>
      <c r="O10255" t="s">
        <v>6691</v>
      </c>
      <c r="P10255" t="s">
        <v>83118</v>
      </c>
      <c r="Q10255" t="s">
        <v>75044</v>
      </c>
      <c r="R10255" t="str">
        <f t="shared" si="320"/>
        <v>潍城</v>
      </c>
      <c r="S10255" t="str">
        <f t="shared" si="321"/>
        <v>0117</v>
      </c>
    </row>
    <row r="10256" spans="1:19">
      <c r="A10256" t="s">
        <v>83119</v>
      </c>
      <c r="B10256" s="31" t="s">
        <v>83120</v>
      </c>
      <c r="C10256" t="s">
        <v>49</v>
      </c>
      <c r="D10256" t="s">
        <v>83121</v>
      </c>
      <c r="E10256" t="s">
        <v>80794</v>
      </c>
      <c r="F10256" t="s">
        <v>83122</v>
      </c>
      <c r="G10256" t="s">
        <v>83123</v>
      </c>
      <c r="H10256" t="s">
        <v>83124</v>
      </c>
      <c r="I10256" t="s">
        <v>4955</v>
      </c>
      <c r="J10256" t="s">
        <v>4916</v>
      </c>
      <c r="K10256" t="s">
        <v>4917</v>
      </c>
      <c r="L10256" t="s">
        <v>114</v>
      </c>
      <c r="M10256" t="s">
        <v>4918</v>
      </c>
      <c r="N10256" t="s">
        <v>4959</v>
      </c>
      <c r="O10256" t="s">
        <v>4920</v>
      </c>
      <c r="P10256" t="s">
        <v>83125</v>
      </c>
      <c r="Q10256" t="s">
        <v>83126</v>
      </c>
      <c r="R10256" t="str">
        <f t="shared" si="320"/>
        <v>高密</v>
      </c>
      <c r="S10256" t="str">
        <f t="shared" si="321"/>
        <v>0117</v>
      </c>
    </row>
    <row r="10257" spans="1:19">
      <c r="A10257" t="s">
        <v>83127</v>
      </c>
      <c r="B10257" s="31" t="s">
        <v>83128</v>
      </c>
      <c r="C10257" t="s">
        <v>49</v>
      </c>
      <c r="D10257" t="s">
        <v>83129</v>
      </c>
      <c r="E10257" t="s">
        <v>80794</v>
      </c>
      <c r="F10257" t="s">
        <v>83130</v>
      </c>
      <c r="G10257" t="s">
        <v>83131</v>
      </c>
      <c r="H10257" t="s">
        <v>83132</v>
      </c>
      <c r="I10257" t="s">
        <v>5282</v>
      </c>
      <c r="J10257" t="s">
        <v>50063</v>
      </c>
      <c r="K10257" t="s">
        <v>50064</v>
      </c>
      <c r="L10257" t="s">
        <v>60</v>
      </c>
      <c r="M10257" t="s">
        <v>5999</v>
      </c>
      <c r="N10257" t="s">
        <v>4905</v>
      </c>
      <c r="O10257" t="s">
        <v>50065</v>
      </c>
      <c r="P10257" t="s">
        <v>83133</v>
      </c>
      <c r="Q10257" t="s">
        <v>83134</v>
      </c>
      <c r="R10257" t="str">
        <f t="shared" si="320"/>
        <v>奎文</v>
      </c>
      <c r="S10257" t="str">
        <f t="shared" si="321"/>
        <v>0117</v>
      </c>
    </row>
    <row r="10258" spans="1:19">
      <c r="A10258" t="s">
        <v>4257</v>
      </c>
      <c r="B10258" s="31" t="s">
        <v>83135</v>
      </c>
      <c r="C10258" t="s">
        <v>49</v>
      </c>
      <c r="D10258" t="s">
        <v>83136</v>
      </c>
      <c r="E10258" t="s">
        <v>80819</v>
      </c>
      <c r="F10258" t="s">
        <v>83137</v>
      </c>
      <c r="G10258" t="s">
        <v>4255</v>
      </c>
      <c r="H10258" t="s">
        <v>83138</v>
      </c>
      <c r="I10258" t="s">
        <v>12119</v>
      </c>
      <c r="J10258" t="s">
        <v>6642</v>
      </c>
      <c r="K10258" t="s">
        <v>5768</v>
      </c>
      <c r="L10258" t="s">
        <v>105</v>
      </c>
      <c r="M10258" t="s">
        <v>5769</v>
      </c>
      <c r="N10258" t="s">
        <v>75044</v>
      </c>
      <c r="O10258" t="s">
        <v>5843</v>
      </c>
      <c r="P10258" t="s">
        <v>83139</v>
      </c>
      <c r="Q10258" t="s">
        <v>83140</v>
      </c>
      <c r="R10258" t="str">
        <f t="shared" si="320"/>
        <v>寿光</v>
      </c>
      <c r="S10258" t="str">
        <f t="shared" si="321"/>
        <v>0117</v>
      </c>
    </row>
    <row r="10259" spans="1:19">
      <c r="A10259" t="s">
        <v>83141</v>
      </c>
      <c r="B10259" s="31" t="s">
        <v>83142</v>
      </c>
      <c r="C10259" t="s">
        <v>49</v>
      </c>
      <c r="D10259" t="s">
        <v>83143</v>
      </c>
      <c r="E10259" t="s">
        <v>80794</v>
      </c>
      <c r="F10259" t="s">
        <v>83144</v>
      </c>
      <c r="G10259" t="s">
        <v>83145</v>
      </c>
      <c r="H10259" t="s">
        <v>83146</v>
      </c>
      <c r="I10259" t="s">
        <v>4852</v>
      </c>
      <c r="J10259" t="s">
        <v>17954</v>
      </c>
      <c r="K10259" t="s">
        <v>17955</v>
      </c>
      <c r="L10259" t="s">
        <v>95</v>
      </c>
      <c r="M10259" t="s">
        <v>5709</v>
      </c>
      <c r="N10259" t="s">
        <v>10961</v>
      </c>
      <c r="O10259" t="s">
        <v>17956</v>
      </c>
      <c r="P10259" t="s">
        <v>83147</v>
      </c>
      <c r="Q10259" t="s">
        <v>75044</v>
      </c>
      <c r="R10259" t="str">
        <f t="shared" si="320"/>
        <v>安丘</v>
      </c>
      <c r="S10259" t="str">
        <f t="shared" si="321"/>
        <v>0117</v>
      </c>
    </row>
    <row r="10260" spans="1:19">
      <c r="A10260" t="s">
        <v>83148</v>
      </c>
      <c r="B10260" s="31" t="s">
        <v>83149</v>
      </c>
      <c r="C10260" t="s">
        <v>49</v>
      </c>
      <c r="D10260" t="s">
        <v>83150</v>
      </c>
      <c r="E10260" t="s">
        <v>80794</v>
      </c>
      <c r="F10260" t="s">
        <v>83151</v>
      </c>
      <c r="G10260" t="s">
        <v>83152</v>
      </c>
      <c r="H10260" t="s">
        <v>83153</v>
      </c>
      <c r="I10260" t="s">
        <v>4852</v>
      </c>
      <c r="J10260" t="s">
        <v>7125</v>
      </c>
      <c r="K10260" t="s">
        <v>7126</v>
      </c>
      <c r="L10260" t="s">
        <v>105</v>
      </c>
      <c r="M10260" t="s">
        <v>5089</v>
      </c>
      <c r="N10260" t="s">
        <v>6530</v>
      </c>
      <c r="O10260" t="s">
        <v>7127</v>
      </c>
      <c r="P10260" t="s">
        <v>83154</v>
      </c>
      <c r="Q10260" t="s">
        <v>75044</v>
      </c>
      <c r="R10260" t="str">
        <f t="shared" si="320"/>
        <v>寿光</v>
      </c>
      <c r="S10260" t="str">
        <f t="shared" si="321"/>
        <v>0117</v>
      </c>
    </row>
    <row r="10261" spans="1:19">
      <c r="A10261" t="s">
        <v>83155</v>
      </c>
      <c r="B10261" s="31" t="s">
        <v>83156</v>
      </c>
      <c r="C10261" t="s">
        <v>49</v>
      </c>
      <c r="D10261" t="s">
        <v>83157</v>
      </c>
      <c r="E10261" t="s">
        <v>80794</v>
      </c>
      <c r="F10261" t="s">
        <v>83158</v>
      </c>
      <c r="G10261" t="s">
        <v>83159</v>
      </c>
      <c r="H10261" t="s">
        <v>83160</v>
      </c>
      <c r="I10261" t="s">
        <v>4785</v>
      </c>
      <c r="J10261" t="s">
        <v>5143</v>
      </c>
      <c r="K10261" t="s">
        <v>5144</v>
      </c>
      <c r="L10261" t="s">
        <v>77</v>
      </c>
      <c r="M10261" t="s">
        <v>5145</v>
      </c>
      <c r="N10261" t="s">
        <v>4972</v>
      </c>
      <c r="O10261" t="s">
        <v>5146</v>
      </c>
      <c r="P10261" t="s">
        <v>83161</v>
      </c>
      <c r="Q10261" t="s">
        <v>83162</v>
      </c>
      <c r="R10261" t="str">
        <f t="shared" si="320"/>
        <v>临朐</v>
      </c>
      <c r="S10261" t="str">
        <f t="shared" si="321"/>
        <v>0117</v>
      </c>
    </row>
    <row r="10262" spans="1:19">
      <c r="A10262" t="s">
        <v>83163</v>
      </c>
      <c r="B10262" s="31" t="s">
        <v>83164</v>
      </c>
      <c r="C10262" t="s">
        <v>49</v>
      </c>
      <c r="D10262" t="s">
        <v>83165</v>
      </c>
      <c r="E10262" t="s">
        <v>80819</v>
      </c>
      <c r="F10262" t="s">
        <v>83166</v>
      </c>
      <c r="G10262" t="s">
        <v>83167</v>
      </c>
      <c r="H10262" t="s">
        <v>83168</v>
      </c>
      <c r="I10262" t="s">
        <v>12119</v>
      </c>
      <c r="J10262" t="s">
        <v>33095</v>
      </c>
      <c r="K10262" t="s">
        <v>33096</v>
      </c>
      <c r="L10262" t="s">
        <v>50</v>
      </c>
      <c r="M10262" t="s">
        <v>6207</v>
      </c>
      <c r="N10262" t="s">
        <v>4933</v>
      </c>
      <c r="O10262" t="s">
        <v>33097</v>
      </c>
      <c r="P10262" t="s">
        <v>83169</v>
      </c>
      <c r="Q10262" t="s">
        <v>83170</v>
      </c>
      <c r="R10262" t="str">
        <f t="shared" si="320"/>
        <v>青州</v>
      </c>
      <c r="S10262" t="str">
        <f t="shared" si="321"/>
        <v>0117</v>
      </c>
    </row>
    <row r="10263" spans="1:19">
      <c r="A10263" t="s">
        <v>83171</v>
      </c>
      <c r="B10263" s="31" t="s">
        <v>83172</v>
      </c>
      <c r="C10263" t="s">
        <v>49</v>
      </c>
      <c r="D10263" t="s">
        <v>83173</v>
      </c>
      <c r="E10263" t="s">
        <v>80794</v>
      </c>
      <c r="F10263" t="s">
        <v>83174</v>
      </c>
      <c r="G10263" t="s">
        <v>83175</v>
      </c>
      <c r="H10263" t="s">
        <v>83176</v>
      </c>
      <c r="I10263" t="s">
        <v>4852</v>
      </c>
      <c r="J10263" t="s">
        <v>5863</v>
      </c>
      <c r="K10263" t="s">
        <v>5864</v>
      </c>
      <c r="L10263" t="s">
        <v>237</v>
      </c>
      <c r="M10263" t="s">
        <v>4788</v>
      </c>
      <c r="N10263" t="s">
        <v>4972</v>
      </c>
      <c r="O10263" t="s">
        <v>5865</v>
      </c>
      <c r="P10263" t="s">
        <v>83177</v>
      </c>
      <c r="Q10263" t="s">
        <v>83178</v>
      </c>
      <c r="R10263" t="str">
        <f t="shared" si="320"/>
        <v>潍城</v>
      </c>
      <c r="S10263" t="str">
        <f t="shared" si="321"/>
        <v>0117</v>
      </c>
    </row>
    <row r="10264" spans="1:19">
      <c r="A10264" t="s">
        <v>83179</v>
      </c>
      <c r="B10264" s="31" t="s">
        <v>83180</v>
      </c>
      <c r="C10264" t="s">
        <v>49</v>
      </c>
      <c r="D10264" t="s">
        <v>83181</v>
      </c>
      <c r="E10264" t="s">
        <v>83182</v>
      </c>
      <c r="F10264" t="s">
        <v>83183</v>
      </c>
      <c r="G10264" t="s">
        <v>83184</v>
      </c>
      <c r="H10264" t="s">
        <v>83185</v>
      </c>
      <c r="I10264" t="s">
        <v>12119</v>
      </c>
      <c r="J10264" t="s">
        <v>5408</v>
      </c>
      <c r="K10264" t="s">
        <v>4280</v>
      </c>
      <c r="L10264" t="s">
        <v>375</v>
      </c>
      <c r="M10264" t="s">
        <v>5409</v>
      </c>
      <c r="N10264" t="s">
        <v>4881</v>
      </c>
      <c r="O10264" t="s">
        <v>5410</v>
      </c>
      <c r="P10264" t="s">
        <v>83186</v>
      </c>
      <c r="Q10264" t="s">
        <v>75044</v>
      </c>
      <c r="R10264" t="str">
        <f t="shared" si="320"/>
        <v>昌邑</v>
      </c>
      <c r="S10264" t="str">
        <f t="shared" si="321"/>
        <v>0117</v>
      </c>
    </row>
    <row r="10265" spans="1:19">
      <c r="A10265" t="s">
        <v>83187</v>
      </c>
      <c r="B10265" s="31" t="s">
        <v>83188</v>
      </c>
      <c r="C10265" t="s">
        <v>49</v>
      </c>
      <c r="D10265" t="s">
        <v>83189</v>
      </c>
      <c r="E10265" t="s">
        <v>80794</v>
      </c>
      <c r="F10265" t="s">
        <v>83190</v>
      </c>
      <c r="G10265" t="s">
        <v>83191</v>
      </c>
      <c r="H10265" t="s">
        <v>83192</v>
      </c>
      <c r="I10265" t="s">
        <v>4955</v>
      </c>
      <c r="J10265" t="s">
        <v>5647</v>
      </c>
      <c r="K10265" t="s">
        <v>5648</v>
      </c>
      <c r="L10265" t="s">
        <v>95</v>
      </c>
      <c r="M10265" t="s">
        <v>5649</v>
      </c>
      <c r="N10265" t="s">
        <v>4959</v>
      </c>
      <c r="O10265" t="s">
        <v>5650</v>
      </c>
      <c r="P10265" t="s">
        <v>83193</v>
      </c>
      <c r="Q10265" t="s">
        <v>83194</v>
      </c>
      <c r="R10265" t="str">
        <f t="shared" si="320"/>
        <v>安丘</v>
      </c>
      <c r="S10265" t="str">
        <f t="shared" si="321"/>
        <v>0117</v>
      </c>
    </row>
    <row r="10266" spans="1:19">
      <c r="A10266" t="s">
        <v>83195</v>
      </c>
      <c r="B10266" s="31" t="s">
        <v>83196</v>
      </c>
      <c r="C10266" t="s">
        <v>49</v>
      </c>
      <c r="D10266" t="s">
        <v>83197</v>
      </c>
      <c r="E10266" t="s">
        <v>83198</v>
      </c>
      <c r="F10266" t="s">
        <v>83199</v>
      </c>
      <c r="G10266" t="s">
        <v>83200</v>
      </c>
      <c r="H10266" t="s">
        <v>83201</v>
      </c>
      <c r="I10266" t="s">
        <v>12119</v>
      </c>
      <c r="J10266" t="s">
        <v>12539</v>
      </c>
      <c r="K10266" t="s">
        <v>12540</v>
      </c>
      <c r="L10266" t="s">
        <v>123</v>
      </c>
      <c r="M10266" t="s">
        <v>4994</v>
      </c>
      <c r="N10266" t="s">
        <v>5112</v>
      </c>
      <c r="O10266" t="s">
        <v>12541</v>
      </c>
      <c r="P10266" t="s">
        <v>83202</v>
      </c>
      <c r="Q10266" t="s">
        <v>75044</v>
      </c>
      <c r="R10266" t="str">
        <f t="shared" si="320"/>
        <v>诸城</v>
      </c>
      <c r="S10266" t="str">
        <f t="shared" si="321"/>
        <v>0117</v>
      </c>
    </row>
    <row r="10267" spans="1:19">
      <c r="A10267" t="s">
        <v>83203</v>
      </c>
      <c r="B10267" s="31" t="s">
        <v>83204</v>
      </c>
      <c r="C10267" t="s">
        <v>49</v>
      </c>
      <c r="D10267" t="s">
        <v>83205</v>
      </c>
      <c r="E10267" t="s">
        <v>80819</v>
      </c>
      <c r="F10267" t="s">
        <v>83206</v>
      </c>
      <c r="G10267" t="s">
        <v>83207</v>
      </c>
      <c r="H10267" t="s">
        <v>83208</v>
      </c>
      <c r="I10267" t="s">
        <v>12119</v>
      </c>
      <c r="J10267" t="s">
        <v>4890</v>
      </c>
      <c r="K10267" t="s">
        <v>4891</v>
      </c>
      <c r="L10267" t="s">
        <v>50</v>
      </c>
      <c r="M10267" t="s">
        <v>4855</v>
      </c>
      <c r="N10267" t="s">
        <v>4892</v>
      </c>
      <c r="O10267" t="s">
        <v>4893</v>
      </c>
      <c r="P10267" t="s">
        <v>83209</v>
      </c>
      <c r="Q10267" t="s">
        <v>83210</v>
      </c>
      <c r="R10267" t="str">
        <f t="shared" si="320"/>
        <v>青州</v>
      </c>
      <c r="S10267" t="str">
        <f t="shared" si="321"/>
        <v>0117</v>
      </c>
    </row>
    <row r="10268" spans="1:19">
      <c r="A10268" t="s">
        <v>83211</v>
      </c>
      <c r="B10268" s="31" t="s">
        <v>83212</v>
      </c>
      <c r="C10268" t="s">
        <v>49</v>
      </c>
      <c r="D10268" t="s">
        <v>83213</v>
      </c>
      <c r="E10268" t="s">
        <v>76059</v>
      </c>
      <c r="F10268" t="s">
        <v>83214</v>
      </c>
      <c r="G10268" t="s">
        <v>83215</v>
      </c>
      <c r="H10268" t="s">
        <v>83216</v>
      </c>
      <c r="I10268" t="s">
        <v>4955</v>
      </c>
      <c r="J10268" t="s">
        <v>8354</v>
      </c>
      <c r="K10268" t="s">
        <v>8355</v>
      </c>
      <c r="L10268" t="s">
        <v>95</v>
      </c>
      <c r="M10268" t="s">
        <v>5649</v>
      </c>
      <c r="N10268" t="s">
        <v>4789</v>
      </c>
      <c r="O10268" t="s">
        <v>8356</v>
      </c>
      <c r="P10268" t="s">
        <v>75044</v>
      </c>
      <c r="Q10268" t="s">
        <v>83217</v>
      </c>
      <c r="R10268" t="str">
        <f t="shared" si="320"/>
        <v>安丘</v>
      </c>
      <c r="S10268" t="str">
        <f t="shared" si="321"/>
        <v>0117</v>
      </c>
    </row>
    <row r="10269" spans="1:19">
      <c r="A10269" t="s">
        <v>83218</v>
      </c>
      <c r="B10269" s="31" t="s">
        <v>83219</v>
      </c>
      <c r="C10269" t="s">
        <v>49</v>
      </c>
      <c r="D10269" t="s">
        <v>83220</v>
      </c>
      <c r="E10269" t="s">
        <v>80794</v>
      </c>
      <c r="F10269" t="s">
        <v>83221</v>
      </c>
      <c r="G10269" t="s">
        <v>83222</v>
      </c>
      <c r="H10269" t="s">
        <v>83223</v>
      </c>
      <c r="I10269" t="s">
        <v>4852</v>
      </c>
      <c r="J10269" t="s">
        <v>6434</v>
      </c>
      <c r="K10269" t="s">
        <v>6435</v>
      </c>
      <c r="L10269" t="s">
        <v>114</v>
      </c>
      <c r="M10269" t="s">
        <v>4831</v>
      </c>
      <c r="N10269" t="s">
        <v>6243</v>
      </c>
      <c r="O10269" t="s">
        <v>6436</v>
      </c>
      <c r="P10269" t="s">
        <v>83224</v>
      </c>
      <c r="Q10269" t="s">
        <v>83225</v>
      </c>
      <c r="R10269" t="str">
        <f t="shared" si="320"/>
        <v>高密</v>
      </c>
      <c r="S10269" t="str">
        <f t="shared" si="321"/>
        <v>0117</v>
      </c>
    </row>
    <row r="10270" spans="1:19">
      <c r="A10270" t="s">
        <v>83226</v>
      </c>
      <c r="B10270" s="31" t="s">
        <v>83227</v>
      </c>
      <c r="C10270" t="s">
        <v>49</v>
      </c>
      <c r="D10270" t="s">
        <v>83228</v>
      </c>
      <c r="E10270" t="s">
        <v>83229</v>
      </c>
      <c r="F10270" t="s">
        <v>83230</v>
      </c>
      <c r="G10270" t="s">
        <v>83231</v>
      </c>
      <c r="H10270" t="s">
        <v>83232</v>
      </c>
      <c r="I10270" t="s">
        <v>4828</v>
      </c>
      <c r="J10270" t="s">
        <v>20324</v>
      </c>
      <c r="K10270" t="s">
        <v>20325</v>
      </c>
      <c r="L10270" t="s">
        <v>77</v>
      </c>
      <c r="M10270" t="s">
        <v>8152</v>
      </c>
      <c r="N10270" t="s">
        <v>5030</v>
      </c>
      <c r="O10270" t="s">
        <v>20326</v>
      </c>
      <c r="P10270" t="s">
        <v>83233</v>
      </c>
      <c r="Q10270" t="s">
        <v>83234</v>
      </c>
      <c r="R10270" t="str">
        <f t="shared" si="320"/>
        <v>临朐</v>
      </c>
      <c r="S10270" t="str">
        <f t="shared" si="321"/>
        <v>0117</v>
      </c>
    </row>
    <row r="10271" spans="1:19">
      <c r="A10271" t="s">
        <v>83235</v>
      </c>
      <c r="B10271" s="31" t="s">
        <v>83236</v>
      </c>
      <c r="C10271" t="s">
        <v>49</v>
      </c>
      <c r="D10271" t="s">
        <v>83237</v>
      </c>
      <c r="E10271" t="s">
        <v>83238</v>
      </c>
      <c r="F10271" t="s">
        <v>83239</v>
      </c>
      <c r="G10271" t="s">
        <v>83240</v>
      </c>
      <c r="H10271" t="s">
        <v>83241</v>
      </c>
      <c r="I10271" t="s">
        <v>4852</v>
      </c>
      <c r="J10271" t="s">
        <v>8545</v>
      </c>
      <c r="K10271" t="s">
        <v>8546</v>
      </c>
      <c r="L10271" t="s">
        <v>60</v>
      </c>
      <c r="M10271" t="s">
        <v>5511</v>
      </c>
      <c r="N10271" t="s">
        <v>7558</v>
      </c>
      <c r="O10271" t="s">
        <v>8547</v>
      </c>
      <c r="P10271" t="s">
        <v>83242</v>
      </c>
      <c r="Q10271" t="s">
        <v>83243</v>
      </c>
      <c r="R10271" t="str">
        <f t="shared" si="320"/>
        <v>奎文</v>
      </c>
      <c r="S10271" t="str">
        <f t="shared" si="321"/>
        <v>0117</v>
      </c>
    </row>
    <row r="10272" spans="1:19">
      <c r="A10272" t="s">
        <v>83244</v>
      </c>
      <c r="B10272" s="31" t="s">
        <v>83245</v>
      </c>
      <c r="C10272" t="s">
        <v>49</v>
      </c>
      <c r="D10272" t="s">
        <v>83246</v>
      </c>
      <c r="E10272" t="s">
        <v>83247</v>
      </c>
      <c r="F10272" t="s">
        <v>83248</v>
      </c>
      <c r="G10272" t="s">
        <v>83249</v>
      </c>
      <c r="H10272" t="s">
        <v>83250</v>
      </c>
      <c r="I10272" t="s">
        <v>12119</v>
      </c>
      <c r="J10272" t="s">
        <v>6150</v>
      </c>
      <c r="K10272" t="s">
        <v>6151</v>
      </c>
      <c r="L10272" t="s">
        <v>95</v>
      </c>
      <c r="M10272" t="s">
        <v>5709</v>
      </c>
      <c r="N10272" t="s">
        <v>4881</v>
      </c>
      <c r="O10272" t="s">
        <v>6153</v>
      </c>
      <c r="P10272" t="s">
        <v>83251</v>
      </c>
      <c r="Q10272" t="s">
        <v>83252</v>
      </c>
      <c r="R10272" t="str">
        <f t="shared" si="320"/>
        <v>安丘</v>
      </c>
      <c r="S10272" t="str">
        <f t="shared" si="321"/>
        <v>0117</v>
      </c>
    </row>
    <row r="10273" spans="1:19">
      <c r="A10273" t="s">
        <v>83253</v>
      </c>
      <c r="B10273" s="31" t="s">
        <v>83254</v>
      </c>
      <c r="C10273" t="s">
        <v>49</v>
      </c>
      <c r="D10273" t="s">
        <v>83255</v>
      </c>
      <c r="E10273" t="s">
        <v>83256</v>
      </c>
      <c r="F10273" t="s">
        <v>83257</v>
      </c>
      <c r="G10273" t="s">
        <v>83258</v>
      </c>
      <c r="H10273" t="s">
        <v>83259</v>
      </c>
      <c r="I10273" t="s">
        <v>4785</v>
      </c>
      <c r="J10273" t="s">
        <v>79925</v>
      </c>
      <c r="K10273" t="s">
        <v>79926</v>
      </c>
      <c r="L10273" t="s">
        <v>86</v>
      </c>
      <c r="M10273" t="s">
        <v>11294</v>
      </c>
      <c r="N10273" t="s">
        <v>4789</v>
      </c>
      <c r="O10273" t="s">
        <v>79927</v>
      </c>
      <c r="P10273" t="s">
        <v>83260</v>
      </c>
      <c r="Q10273" t="s">
        <v>83261</v>
      </c>
      <c r="R10273" t="str">
        <f t="shared" si="320"/>
        <v>坊子</v>
      </c>
      <c r="S10273" t="str">
        <f t="shared" si="321"/>
        <v>0117</v>
      </c>
    </row>
    <row r="10274" spans="1:19">
      <c r="A10274" t="s">
        <v>83262</v>
      </c>
      <c r="B10274" s="31" t="s">
        <v>83263</v>
      </c>
      <c r="C10274" t="s">
        <v>49</v>
      </c>
      <c r="D10274" t="s">
        <v>83264</v>
      </c>
      <c r="E10274" t="s">
        <v>80794</v>
      </c>
      <c r="F10274" t="s">
        <v>83265</v>
      </c>
      <c r="G10274" t="s">
        <v>83266</v>
      </c>
      <c r="H10274" t="s">
        <v>83267</v>
      </c>
      <c r="I10274" t="s">
        <v>4852</v>
      </c>
      <c r="J10274" t="s">
        <v>12810</v>
      </c>
      <c r="K10274" t="s">
        <v>12811</v>
      </c>
      <c r="L10274" t="s">
        <v>50</v>
      </c>
      <c r="M10274" t="s">
        <v>6624</v>
      </c>
      <c r="N10274" t="s">
        <v>5296</v>
      </c>
      <c r="O10274" t="s">
        <v>12812</v>
      </c>
      <c r="P10274" t="s">
        <v>83268</v>
      </c>
      <c r="Q10274" t="s">
        <v>83269</v>
      </c>
      <c r="R10274" t="str">
        <f t="shared" si="320"/>
        <v>青州</v>
      </c>
      <c r="S10274" t="str">
        <f t="shared" si="321"/>
        <v>0117</v>
      </c>
    </row>
    <row r="10275" spans="1:19">
      <c r="A10275" t="s">
        <v>83270</v>
      </c>
      <c r="B10275" s="31" t="s">
        <v>83271</v>
      </c>
      <c r="C10275" t="s">
        <v>49</v>
      </c>
      <c r="D10275" t="s">
        <v>83272</v>
      </c>
      <c r="E10275" t="s">
        <v>82061</v>
      </c>
      <c r="F10275" t="s">
        <v>83273</v>
      </c>
      <c r="G10275" t="s">
        <v>83274</v>
      </c>
      <c r="H10275" t="s">
        <v>83275</v>
      </c>
      <c r="I10275" t="s">
        <v>12119</v>
      </c>
      <c r="J10275" t="s">
        <v>60738</v>
      </c>
      <c r="K10275" t="s">
        <v>60739</v>
      </c>
      <c r="L10275" t="s">
        <v>60</v>
      </c>
      <c r="M10275" t="s">
        <v>5888</v>
      </c>
      <c r="N10275" t="s">
        <v>5801</v>
      </c>
      <c r="O10275" t="s">
        <v>60740</v>
      </c>
      <c r="P10275" t="s">
        <v>83276</v>
      </c>
      <c r="Q10275" t="s">
        <v>83277</v>
      </c>
      <c r="R10275" t="str">
        <f t="shared" si="320"/>
        <v>奎文</v>
      </c>
      <c r="S10275" t="str">
        <f t="shared" si="321"/>
        <v>0117</v>
      </c>
    </row>
    <row r="10276" spans="1:19">
      <c r="A10276" t="s">
        <v>83278</v>
      </c>
      <c r="B10276" s="31" t="s">
        <v>83279</v>
      </c>
      <c r="C10276" t="s">
        <v>49</v>
      </c>
      <c r="D10276" t="s">
        <v>83280</v>
      </c>
      <c r="E10276" t="s">
        <v>82061</v>
      </c>
      <c r="F10276" t="s">
        <v>83281</v>
      </c>
      <c r="G10276" t="s">
        <v>83282</v>
      </c>
      <c r="H10276" t="s">
        <v>83283</v>
      </c>
      <c r="I10276" t="s">
        <v>12119</v>
      </c>
      <c r="J10276" t="s">
        <v>5647</v>
      </c>
      <c r="K10276" t="s">
        <v>5648</v>
      </c>
      <c r="L10276" t="s">
        <v>95</v>
      </c>
      <c r="M10276" t="s">
        <v>5649</v>
      </c>
      <c r="N10276" t="s">
        <v>6174</v>
      </c>
      <c r="O10276" t="s">
        <v>5650</v>
      </c>
      <c r="P10276" t="s">
        <v>83284</v>
      </c>
      <c r="Q10276" t="s">
        <v>75044</v>
      </c>
      <c r="R10276" t="str">
        <f t="shared" si="320"/>
        <v>安丘</v>
      </c>
      <c r="S10276" t="str">
        <f t="shared" si="321"/>
        <v>0117</v>
      </c>
    </row>
    <row r="10277" spans="1:19">
      <c r="A10277" t="s">
        <v>83285</v>
      </c>
      <c r="B10277" s="31" t="s">
        <v>83286</v>
      </c>
      <c r="C10277" t="s">
        <v>49</v>
      </c>
      <c r="D10277" t="s">
        <v>83287</v>
      </c>
      <c r="E10277" t="s">
        <v>80819</v>
      </c>
      <c r="F10277" t="s">
        <v>83288</v>
      </c>
      <c r="G10277" t="s">
        <v>83289</v>
      </c>
      <c r="H10277" t="s">
        <v>83290</v>
      </c>
      <c r="I10277" t="s">
        <v>12119</v>
      </c>
      <c r="J10277" t="s">
        <v>7114</v>
      </c>
      <c r="K10277" t="s">
        <v>7115</v>
      </c>
      <c r="L10277" t="s">
        <v>105</v>
      </c>
      <c r="M10277" t="s">
        <v>5176</v>
      </c>
      <c r="N10277" t="s">
        <v>4817</v>
      </c>
      <c r="O10277" t="s">
        <v>7116</v>
      </c>
      <c r="P10277" t="s">
        <v>83291</v>
      </c>
      <c r="Q10277" t="s">
        <v>75044</v>
      </c>
      <c r="R10277" t="str">
        <f t="shared" si="320"/>
        <v>寿光</v>
      </c>
      <c r="S10277" t="str">
        <f t="shared" si="321"/>
        <v>0117</v>
      </c>
    </row>
    <row r="10278" spans="1:19">
      <c r="A10278" t="s">
        <v>83292</v>
      </c>
      <c r="B10278" s="31" t="s">
        <v>83293</v>
      </c>
      <c r="C10278" t="s">
        <v>49</v>
      </c>
      <c r="D10278" t="s">
        <v>83294</v>
      </c>
      <c r="E10278" t="s">
        <v>80819</v>
      </c>
      <c r="F10278" t="s">
        <v>83295</v>
      </c>
      <c r="G10278" t="s">
        <v>83296</v>
      </c>
      <c r="H10278" t="s">
        <v>83297</v>
      </c>
      <c r="I10278" t="s">
        <v>12119</v>
      </c>
      <c r="J10278" t="s">
        <v>25445</v>
      </c>
      <c r="K10278" t="s">
        <v>25446</v>
      </c>
      <c r="L10278" t="s">
        <v>375</v>
      </c>
      <c r="M10278" t="s">
        <v>5599</v>
      </c>
      <c r="N10278" t="s">
        <v>75044</v>
      </c>
      <c r="O10278" t="s">
        <v>25447</v>
      </c>
      <c r="P10278" t="s">
        <v>83298</v>
      </c>
      <c r="Q10278" t="s">
        <v>83299</v>
      </c>
      <c r="R10278" t="str">
        <f t="shared" si="320"/>
        <v>昌邑</v>
      </c>
      <c r="S10278" t="str">
        <f t="shared" si="321"/>
        <v>0117</v>
      </c>
    </row>
    <row r="10279" spans="1:19">
      <c r="A10279" t="s">
        <v>83300</v>
      </c>
      <c r="B10279" s="31" t="s">
        <v>83301</v>
      </c>
      <c r="C10279" t="s">
        <v>49</v>
      </c>
      <c r="D10279" t="s">
        <v>83302</v>
      </c>
      <c r="E10279" t="s">
        <v>80794</v>
      </c>
      <c r="F10279" t="s">
        <v>83303</v>
      </c>
      <c r="G10279" t="s">
        <v>83304</v>
      </c>
      <c r="H10279" t="s">
        <v>83305</v>
      </c>
      <c r="I10279" t="s">
        <v>4828</v>
      </c>
      <c r="J10279" t="s">
        <v>8915</v>
      </c>
      <c r="K10279" t="s">
        <v>8916</v>
      </c>
      <c r="L10279" t="s">
        <v>86</v>
      </c>
      <c r="M10279" t="s">
        <v>7679</v>
      </c>
      <c r="N10279" t="s">
        <v>4881</v>
      </c>
      <c r="O10279" t="s">
        <v>8917</v>
      </c>
      <c r="P10279" t="s">
        <v>83306</v>
      </c>
      <c r="Q10279" t="s">
        <v>83307</v>
      </c>
      <c r="R10279" t="str">
        <f t="shared" si="320"/>
        <v>坊子</v>
      </c>
      <c r="S10279" t="str">
        <f t="shared" si="321"/>
        <v>0117</v>
      </c>
    </row>
    <row r="10280" spans="1:19">
      <c r="A10280" t="s">
        <v>83308</v>
      </c>
      <c r="B10280" s="31" t="s">
        <v>83309</v>
      </c>
      <c r="C10280" t="s">
        <v>49</v>
      </c>
      <c r="D10280" t="s">
        <v>83310</v>
      </c>
      <c r="E10280" t="s">
        <v>82282</v>
      </c>
      <c r="F10280" t="s">
        <v>83311</v>
      </c>
      <c r="G10280" t="s">
        <v>83312</v>
      </c>
      <c r="H10280" t="s">
        <v>83313</v>
      </c>
      <c r="I10280" t="s">
        <v>12119</v>
      </c>
      <c r="J10280" t="s">
        <v>7514</v>
      </c>
      <c r="K10280" t="s">
        <v>61116</v>
      </c>
      <c r="L10280" t="s">
        <v>95</v>
      </c>
      <c r="M10280" t="s">
        <v>5042</v>
      </c>
      <c r="N10280" t="s">
        <v>14468</v>
      </c>
      <c r="O10280" t="s">
        <v>7516</v>
      </c>
      <c r="P10280" t="s">
        <v>83314</v>
      </c>
      <c r="Q10280" t="s">
        <v>83315</v>
      </c>
      <c r="R10280" t="str">
        <f t="shared" si="320"/>
        <v>安丘</v>
      </c>
      <c r="S10280" t="str">
        <f t="shared" si="321"/>
        <v>0117</v>
      </c>
    </row>
    <row r="10281" spans="1:19">
      <c r="A10281" t="s">
        <v>83316</v>
      </c>
      <c r="B10281" s="31" t="s">
        <v>83317</v>
      </c>
      <c r="C10281" t="s">
        <v>49</v>
      </c>
      <c r="D10281" t="s">
        <v>83318</v>
      </c>
      <c r="E10281" t="s">
        <v>83319</v>
      </c>
      <c r="F10281" t="s">
        <v>83320</v>
      </c>
      <c r="G10281" t="s">
        <v>83321</v>
      </c>
      <c r="H10281" t="s">
        <v>83322</v>
      </c>
      <c r="I10281" t="s">
        <v>4841</v>
      </c>
      <c r="J10281" t="s">
        <v>4853</v>
      </c>
      <c r="K10281" t="s">
        <v>4854</v>
      </c>
      <c r="L10281" t="s">
        <v>50</v>
      </c>
      <c r="M10281" t="s">
        <v>4855</v>
      </c>
      <c r="N10281" t="s">
        <v>4972</v>
      </c>
      <c r="O10281" t="s">
        <v>4857</v>
      </c>
      <c r="P10281" t="s">
        <v>83323</v>
      </c>
      <c r="Q10281" t="s">
        <v>83324</v>
      </c>
      <c r="R10281" t="str">
        <f t="shared" si="320"/>
        <v>青州</v>
      </c>
      <c r="S10281" t="str">
        <f t="shared" si="321"/>
        <v>0117</v>
      </c>
    </row>
    <row r="10282" spans="1:19">
      <c r="A10282" t="s">
        <v>83325</v>
      </c>
      <c r="B10282" s="31" t="s">
        <v>83326</v>
      </c>
      <c r="C10282" t="s">
        <v>49</v>
      </c>
      <c r="D10282" t="s">
        <v>83327</v>
      </c>
      <c r="E10282" t="s">
        <v>80819</v>
      </c>
      <c r="F10282" t="s">
        <v>83328</v>
      </c>
      <c r="G10282" t="s">
        <v>83329</v>
      </c>
      <c r="H10282" t="s">
        <v>83330</v>
      </c>
      <c r="I10282" t="s">
        <v>12119</v>
      </c>
      <c r="J10282" t="s">
        <v>8450</v>
      </c>
      <c r="K10282" t="s">
        <v>8451</v>
      </c>
      <c r="L10282" t="s">
        <v>60</v>
      </c>
      <c r="M10282" t="s">
        <v>5888</v>
      </c>
      <c r="N10282" t="s">
        <v>4789</v>
      </c>
      <c r="O10282" t="s">
        <v>8452</v>
      </c>
      <c r="P10282" t="s">
        <v>83331</v>
      </c>
      <c r="Q10282" t="s">
        <v>83332</v>
      </c>
      <c r="R10282" t="str">
        <f t="shared" si="320"/>
        <v>奎文</v>
      </c>
      <c r="S10282" t="str">
        <f t="shared" si="321"/>
        <v>0117</v>
      </c>
    </row>
    <row r="10283" spans="1:19">
      <c r="A10283" t="s">
        <v>83333</v>
      </c>
      <c r="B10283" s="31" t="s">
        <v>83334</v>
      </c>
      <c r="C10283" t="s">
        <v>49</v>
      </c>
      <c r="D10283" t="s">
        <v>83335</v>
      </c>
      <c r="E10283" t="s">
        <v>80794</v>
      </c>
      <c r="F10283" t="s">
        <v>83336</v>
      </c>
      <c r="G10283" t="s">
        <v>83337</v>
      </c>
      <c r="H10283" t="s">
        <v>83338</v>
      </c>
      <c r="I10283" t="s">
        <v>4785</v>
      </c>
      <c r="J10283" t="s">
        <v>8545</v>
      </c>
      <c r="K10283" t="s">
        <v>8546</v>
      </c>
      <c r="L10283" t="s">
        <v>60</v>
      </c>
      <c r="M10283" t="s">
        <v>5511</v>
      </c>
      <c r="N10283" t="s">
        <v>4972</v>
      </c>
      <c r="O10283" t="s">
        <v>8547</v>
      </c>
      <c r="P10283" t="s">
        <v>83339</v>
      </c>
      <c r="Q10283" t="s">
        <v>75044</v>
      </c>
      <c r="R10283" t="str">
        <f t="shared" si="320"/>
        <v>奎文</v>
      </c>
      <c r="S10283" t="str">
        <f t="shared" si="321"/>
        <v>0117</v>
      </c>
    </row>
    <row r="10284" spans="1:19">
      <c r="A10284" t="s">
        <v>83340</v>
      </c>
      <c r="B10284" s="31" t="s">
        <v>83341</v>
      </c>
      <c r="C10284" t="s">
        <v>49</v>
      </c>
      <c r="D10284" t="s">
        <v>83342</v>
      </c>
      <c r="E10284" t="s">
        <v>83343</v>
      </c>
      <c r="F10284" t="s">
        <v>83344</v>
      </c>
      <c r="G10284" t="s">
        <v>83345</v>
      </c>
      <c r="H10284" t="s">
        <v>83346</v>
      </c>
      <c r="I10284" t="s">
        <v>12119</v>
      </c>
      <c r="J10284" t="s">
        <v>7743</v>
      </c>
      <c r="K10284" t="s">
        <v>7744</v>
      </c>
      <c r="L10284" t="s">
        <v>1136</v>
      </c>
      <c r="M10284" t="s">
        <v>5210</v>
      </c>
      <c r="N10284" t="s">
        <v>5421</v>
      </c>
      <c r="O10284" t="s">
        <v>7745</v>
      </c>
      <c r="P10284" t="s">
        <v>83347</v>
      </c>
      <c r="Q10284" t="s">
        <v>75044</v>
      </c>
      <c r="R10284" t="str">
        <f t="shared" si="320"/>
        <v>昌乐</v>
      </c>
      <c r="S10284" t="str">
        <f t="shared" si="321"/>
        <v>0117</v>
      </c>
    </row>
    <row r="10285" spans="1:19">
      <c r="A10285" t="s">
        <v>83348</v>
      </c>
      <c r="B10285" s="31" t="s">
        <v>83349</v>
      </c>
      <c r="C10285" t="s">
        <v>49</v>
      </c>
      <c r="D10285" t="s">
        <v>83350</v>
      </c>
      <c r="E10285" t="s">
        <v>83319</v>
      </c>
      <c r="F10285" t="s">
        <v>83351</v>
      </c>
      <c r="G10285" t="s">
        <v>83352</v>
      </c>
      <c r="H10285" t="s">
        <v>83353</v>
      </c>
      <c r="I10285" t="s">
        <v>4813</v>
      </c>
      <c r="J10285" t="s">
        <v>8150</v>
      </c>
      <c r="K10285" t="s">
        <v>8151</v>
      </c>
      <c r="L10285" t="s">
        <v>77</v>
      </c>
      <c r="M10285" t="s">
        <v>8152</v>
      </c>
      <c r="N10285" t="s">
        <v>5801</v>
      </c>
      <c r="O10285" t="s">
        <v>8153</v>
      </c>
      <c r="P10285" t="s">
        <v>83354</v>
      </c>
      <c r="Q10285" t="s">
        <v>75044</v>
      </c>
      <c r="R10285" t="str">
        <f t="shared" si="320"/>
        <v>临朐</v>
      </c>
      <c r="S10285" t="str">
        <f t="shared" si="321"/>
        <v>0117</v>
      </c>
    </row>
    <row r="10286" spans="1:19">
      <c r="A10286" t="s">
        <v>4289</v>
      </c>
      <c r="B10286" s="31" t="s">
        <v>83355</v>
      </c>
      <c r="C10286" t="s">
        <v>49</v>
      </c>
      <c r="D10286" t="s">
        <v>83356</v>
      </c>
      <c r="E10286" t="s">
        <v>82026</v>
      </c>
      <c r="F10286" t="s">
        <v>83357</v>
      </c>
      <c r="G10286" t="s">
        <v>4287</v>
      </c>
      <c r="H10286" t="s">
        <v>83358</v>
      </c>
      <c r="I10286" t="s">
        <v>12119</v>
      </c>
      <c r="J10286" t="s">
        <v>7888</v>
      </c>
      <c r="K10286" t="s">
        <v>7889</v>
      </c>
      <c r="L10286" t="s">
        <v>50</v>
      </c>
      <c r="M10286" t="s">
        <v>5016</v>
      </c>
      <c r="N10286" t="s">
        <v>75044</v>
      </c>
      <c r="O10286" t="s">
        <v>7891</v>
      </c>
      <c r="P10286" t="s">
        <v>83359</v>
      </c>
      <c r="Q10286" t="s">
        <v>75044</v>
      </c>
      <c r="R10286" t="str">
        <f t="shared" si="320"/>
        <v>青州</v>
      </c>
      <c r="S10286" t="str">
        <f t="shared" si="321"/>
        <v>0117</v>
      </c>
    </row>
    <row r="10287" spans="1:19">
      <c r="A10287" t="s">
        <v>83360</v>
      </c>
      <c r="B10287" s="31" t="s">
        <v>83361</v>
      </c>
      <c r="C10287" t="s">
        <v>49</v>
      </c>
      <c r="D10287" t="s">
        <v>83362</v>
      </c>
      <c r="E10287" t="s">
        <v>80794</v>
      </c>
      <c r="F10287" t="s">
        <v>83363</v>
      </c>
      <c r="G10287" t="s">
        <v>83364</v>
      </c>
      <c r="H10287" t="s">
        <v>83365</v>
      </c>
      <c r="I10287" t="s">
        <v>4852</v>
      </c>
      <c r="J10287" t="s">
        <v>12900</v>
      </c>
      <c r="K10287" t="s">
        <v>12901</v>
      </c>
      <c r="L10287" t="s">
        <v>148</v>
      </c>
      <c r="M10287" t="s">
        <v>5580</v>
      </c>
      <c r="N10287" t="s">
        <v>5960</v>
      </c>
      <c r="O10287" t="s">
        <v>12902</v>
      </c>
      <c r="P10287" t="s">
        <v>83366</v>
      </c>
      <c r="Q10287" t="s">
        <v>83367</v>
      </c>
      <c r="R10287" t="str">
        <f t="shared" si="320"/>
        <v>寒亭</v>
      </c>
      <c r="S10287" t="str">
        <f t="shared" si="321"/>
        <v>0117</v>
      </c>
    </row>
    <row r="10288" spans="1:19">
      <c r="A10288" t="s">
        <v>83368</v>
      </c>
      <c r="B10288" s="31" t="s">
        <v>83369</v>
      </c>
      <c r="C10288" t="s">
        <v>49</v>
      </c>
      <c r="D10288" t="s">
        <v>83370</v>
      </c>
      <c r="E10288" t="s">
        <v>82026</v>
      </c>
      <c r="F10288" t="s">
        <v>83371</v>
      </c>
      <c r="G10288" t="s">
        <v>83372</v>
      </c>
      <c r="H10288" t="s">
        <v>83373</v>
      </c>
      <c r="I10288" t="s">
        <v>12119</v>
      </c>
      <c r="J10288" t="s">
        <v>9181</v>
      </c>
      <c r="K10288" t="s">
        <v>9182</v>
      </c>
      <c r="L10288" t="s">
        <v>60</v>
      </c>
      <c r="M10288" t="s">
        <v>4774</v>
      </c>
      <c r="N10288" t="s">
        <v>5939</v>
      </c>
      <c r="O10288" t="s">
        <v>9183</v>
      </c>
      <c r="P10288" t="s">
        <v>83374</v>
      </c>
      <c r="Q10288" t="s">
        <v>75044</v>
      </c>
      <c r="R10288" t="str">
        <f t="shared" si="320"/>
        <v>奎文</v>
      </c>
      <c r="S10288" t="str">
        <f t="shared" si="321"/>
        <v>0117</v>
      </c>
    </row>
    <row r="10289" spans="1:19">
      <c r="A10289" t="s">
        <v>83375</v>
      </c>
      <c r="B10289" s="31" t="s">
        <v>83376</v>
      </c>
      <c r="C10289" t="s">
        <v>49</v>
      </c>
      <c r="D10289" t="s">
        <v>83377</v>
      </c>
      <c r="E10289" t="s">
        <v>83378</v>
      </c>
      <c r="F10289" t="s">
        <v>83379</v>
      </c>
      <c r="G10289" t="s">
        <v>83380</v>
      </c>
      <c r="H10289" t="s">
        <v>83381</v>
      </c>
      <c r="I10289" t="s">
        <v>4828</v>
      </c>
      <c r="J10289" t="s">
        <v>9228</v>
      </c>
      <c r="K10289" t="s">
        <v>9229</v>
      </c>
      <c r="L10289" t="s">
        <v>123</v>
      </c>
      <c r="M10289" t="s">
        <v>7480</v>
      </c>
      <c r="N10289" t="s">
        <v>5056</v>
      </c>
      <c r="O10289" t="s">
        <v>9230</v>
      </c>
      <c r="P10289" t="s">
        <v>75044</v>
      </c>
      <c r="Q10289" t="s">
        <v>75044</v>
      </c>
      <c r="R10289" t="str">
        <f t="shared" si="320"/>
        <v>诸城</v>
      </c>
      <c r="S10289" t="str">
        <f t="shared" si="321"/>
        <v>0117</v>
      </c>
    </row>
    <row r="10290" spans="1:19">
      <c r="A10290" t="s">
        <v>83382</v>
      </c>
      <c r="B10290" s="31" t="s">
        <v>83383</v>
      </c>
      <c r="C10290" t="s">
        <v>49</v>
      </c>
      <c r="D10290" t="s">
        <v>83384</v>
      </c>
      <c r="E10290" t="s">
        <v>80794</v>
      </c>
      <c r="F10290" t="s">
        <v>83385</v>
      </c>
      <c r="G10290" t="s">
        <v>83386</v>
      </c>
      <c r="H10290" t="s">
        <v>83387</v>
      </c>
      <c r="I10290" t="s">
        <v>4852</v>
      </c>
      <c r="J10290" t="s">
        <v>5067</v>
      </c>
      <c r="K10290" t="s">
        <v>5068</v>
      </c>
      <c r="L10290" t="s">
        <v>123</v>
      </c>
      <c r="M10290" t="s">
        <v>4932</v>
      </c>
      <c r="N10290" t="s">
        <v>4933</v>
      </c>
      <c r="O10290" t="s">
        <v>5070</v>
      </c>
      <c r="P10290" t="s">
        <v>83388</v>
      </c>
      <c r="Q10290" t="s">
        <v>83389</v>
      </c>
      <c r="R10290" t="str">
        <f t="shared" si="320"/>
        <v>诸城</v>
      </c>
      <c r="S10290" t="str">
        <f t="shared" si="321"/>
        <v>0117</v>
      </c>
    </row>
    <row r="10291" spans="1:19">
      <c r="A10291" t="s">
        <v>83390</v>
      </c>
      <c r="B10291" s="31" t="s">
        <v>83391</v>
      </c>
      <c r="C10291" t="s">
        <v>49</v>
      </c>
      <c r="D10291" t="s">
        <v>83392</v>
      </c>
      <c r="E10291" t="s">
        <v>80794</v>
      </c>
      <c r="F10291" t="s">
        <v>83393</v>
      </c>
      <c r="G10291" t="s">
        <v>83394</v>
      </c>
      <c r="H10291" t="s">
        <v>83395</v>
      </c>
      <c r="I10291" t="s">
        <v>4852</v>
      </c>
      <c r="J10291" t="s">
        <v>5222</v>
      </c>
      <c r="K10291" t="s">
        <v>5223</v>
      </c>
      <c r="L10291" t="s">
        <v>105</v>
      </c>
      <c r="M10291" t="s">
        <v>5224</v>
      </c>
      <c r="N10291" t="s">
        <v>4933</v>
      </c>
      <c r="O10291" t="s">
        <v>5225</v>
      </c>
      <c r="P10291" t="s">
        <v>83396</v>
      </c>
      <c r="Q10291" t="s">
        <v>75044</v>
      </c>
      <c r="R10291" t="str">
        <f t="shared" si="320"/>
        <v>寿光</v>
      </c>
      <c r="S10291" t="str">
        <f t="shared" si="321"/>
        <v>0117</v>
      </c>
    </row>
    <row r="10292" spans="1:19">
      <c r="A10292" t="s">
        <v>83397</v>
      </c>
      <c r="B10292" s="31" t="s">
        <v>83398</v>
      </c>
      <c r="C10292" t="s">
        <v>49</v>
      </c>
      <c r="D10292" t="s">
        <v>83399</v>
      </c>
      <c r="E10292" t="s">
        <v>83400</v>
      </c>
      <c r="F10292" t="s">
        <v>83401</v>
      </c>
      <c r="G10292" t="s">
        <v>83402</v>
      </c>
      <c r="H10292" t="s">
        <v>83403</v>
      </c>
      <c r="I10292" t="s">
        <v>5835</v>
      </c>
      <c r="J10292" t="s">
        <v>12570</v>
      </c>
      <c r="K10292" t="s">
        <v>12571</v>
      </c>
      <c r="L10292" t="s">
        <v>105</v>
      </c>
      <c r="M10292" t="s">
        <v>5376</v>
      </c>
      <c r="N10292" t="s">
        <v>5030</v>
      </c>
      <c r="O10292" t="s">
        <v>12572</v>
      </c>
      <c r="P10292" t="s">
        <v>83404</v>
      </c>
      <c r="Q10292" t="s">
        <v>75044</v>
      </c>
      <c r="R10292" t="str">
        <f t="shared" si="320"/>
        <v>寿光</v>
      </c>
      <c r="S10292" t="str">
        <f t="shared" si="321"/>
        <v>0117</v>
      </c>
    </row>
    <row r="10293" spans="1:19">
      <c r="A10293" t="s">
        <v>83405</v>
      </c>
      <c r="B10293" s="31" t="s">
        <v>83406</v>
      </c>
      <c r="C10293" t="s">
        <v>49</v>
      </c>
      <c r="D10293" t="s">
        <v>83407</v>
      </c>
      <c r="E10293" t="s">
        <v>83343</v>
      </c>
      <c r="F10293" t="s">
        <v>83408</v>
      </c>
      <c r="G10293" t="s">
        <v>83409</v>
      </c>
      <c r="H10293" t="s">
        <v>83410</v>
      </c>
      <c r="I10293" t="s">
        <v>12119</v>
      </c>
      <c r="J10293" t="s">
        <v>5283</v>
      </c>
      <c r="K10293" t="s">
        <v>5284</v>
      </c>
      <c r="L10293" t="s">
        <v>50</v>
      </c>
      <c r="M10293" t="s">
        <v>4816</v>
      </c>
      <c r="N10293" t="s">
        <v>7890</v>
      </c>
      <c r="O10293" t="s">
        <v>5285</v>
      </c>
      <c r="P10293" t="s">
        <v>83411</v>
      </c>
      <c r="Q10293" t="s">
        <v>83412</v>
      </c>
      <c r="R10293" t="str">
        <f t="shared" si="320"/>
        <v>青州</v>
      </c>
      <c r="S10293" t="str">
        <f t="shared" si="321"/>
        <v>0117</v>
      </c>
    </row>
    <row r="10294" spans="1:19">
      <c r="A10294" t="s">
        <v>83413</v>
      </c>
      <c r="B10294" s="31" t="s">
        <v>83414</v>
      </c>
      <c r="C10294" t="s">
        <v>49</v>
      </c>
      <c r="D10294" t="s">
        <v>83415</v>
      </c>
      <c r="E10294" t="s">
        <v>80819</v>
      </c>
      <c r="F10294" t="s">
        <v>83416</v>
      </c>
      <c r="G10294" t="s">
        <v>83417</v>
      </c>
      <c r="H10294" t="s">
        <v>83418</v>
      </c>
      <c r="I10294" t="s">
        <v>12119</v>
      </c>
      <c r="J10294" t="s">
        <v>6031</v>
      </c>
      <c r="K10294" t="s">
        <v>6032</v>
      </c>
      <c r="L10294" t="s">
        <v>262</v>
      </c>
      <c r="M10294" t="s">
        <v>6033</v>
      </c>
      <c r="N10294" t="s">
        <v>4892</v>
      </c>
      <c r="O10294" t="s">
        <v>6034</v>
      </c>
      <c r="P10294" t="s">
        <v>83419</v>
      </c>
      <c r="Q10294" t="s">
        <v>83420</v>
      </c>
      <c r="R10294" t="str">
        <f t="shared" si="320"/>
        <v>寒亭</v>
      </c>
      <c r="S10294" t="str">
        <f t="shared" si="321"/>
        <v>0117</v>
      </c>
    </row>
    <row r="10295" spans="1:19">
      <c r="A10295" t="s">
        <v>83421</v>
      </c>
      <c r="B10295" s="31" t="s">
        <v>83422</v>
      </c>
      <c r="C10295" t="s">
        <v>49</v>
      </c>
      <c r="D10295" t="s">
        <v>83423</v>
      </c>
      <c r="E10295" t="s">
        <v>80819</v>
      </c>
      <c r="F10295" t="s">
        <v>83424</v>
      </c>
      <c r="G10295" t="s">
        <v>83425</v>
      </c>
      <c r="H10295" t="s">
        <v>83426</v>
      </c>
      <c r="I10295" t="s">
        <v>12757</v>
      </c>
      <c r="J10295" t="s">
        <v>8545</v>
      </c>
      <c r="K10295" t="s">
        <v>8546</v>
      </c>
      <c r="L10295" t="s">
        <v>60</v>
      </c>
      <c r="M10295" t="s">
        <v>5511</v>
      </c>
      <c r="N10295" t="s">
        <v>4972</v>
      </c>
      <c r="O10295" t="s">
        <v>8547</v>
      </c>
      <c r="P10295" t="s">
        <v>83427</v>
      </c>
      <c r="Q10295" t="s">
        <v>83428</v>
      </c>
      <c r="R10295" t="str">
        <f t="shared" si="320"/>
        <v>奎文</v>
      </c>
      <c r="S10295" t="str">
        <f t="shared" si="321"/>
        <v>0117</v>
      </c>
    </row>
    <row r="10296" spans="1:19">
      <c r="A10296" t="s">
        <v>83429</v>
      </c>
      <c r="B10296" s="31" t="s">
        <v>83430</v>
      </c>
      <c r="C10296" t="s">
        <v>49</v>
      </c>
      <c r="D10296" t="s">
        <v>83431</v>
      </c>
      <c r="E10296" t="s">
        <v>83432</v>
      </c>
      <c r="F10296" t="s">
        <v>83433</v>
      </c>
      <c r="G10296" t="s">
        <v>83434</v>
      </c>
      <c r="H10296" t="s">
        <v>83435</v>
      </c>
      <c r="I10296" t="s">
        <v>5560</v>
      </c>
      <c r="J10296" t="s">
        <v>9386</v>
      </c>
      <c r="K10296" t="s">
        <v>9387</v>
      </c>
      <c r="L10296" t="s">
        <v>50</v>
      </c>
      <c r="M10296" t="s">
        <v>6207</v>
      </c>
      <c r="N10296" t="s">
        <v>4892</v>
      </c>
      <c r="O10296" t="s">
        <v>9388</v>
      </c>
      <c r="P10296" t="s">
        <v>83436</v>
      </c>
      <c r="Q10296" t="s">
        <v>83437</v>
      </c>
      <c r="R10296" t="str">
        <f t="shared" si="320"/>
        <v>青州</v>
      </c>
      <c r="S10296" t="str">
        <f t="shared" si="321"/>
        <v>0117</v>
      </c>
    </row>
    <row r="10297" spans="1:19">
      <c r="A10297" t="s">
        <v>83438</v>
      </c>
      <c r="B10297" s="31" t="s">
        <v>83439</v>
      </c>
      <c r="C10297" t="s">
        <v>49</v>
      </c>
      <c r="D10297" t="s">
        <v>83440</v>
      </c>
      <c r="E10297" t="s">
        <v>83432</v>
      </c>
      <c r="F10297" t="s">
        <v>83441</v>
      </c>
      <c r="G10297" t="s">
        <v>83442</v>
      </c>
      <c r="H10297" t="s">
        <v>83443</v>
      </c>
      <c r="I10297" t="s">
        <v>4852</v>
      </c>
      <c r="J10297" t="s">
        <v>6973</v>
      </c>
      <c r="K10297" t="s">
        <v>6974</v>
      </c>
      <c r="L10297" t="s">
        <v>60</v>
      </c>
      <c r="M10297" t="s">
        <v>5511</v>
      </c>
      <c r="N10297" t="s">
        <v>4845</v>
      </c>
      <c r="O10297" t="s">
        <v>6975</v>
      </c>
      <c r="P10297" t="s">
        <v>83444</v>
      </c>
      <c r="Q10297" t="s">
        <v>83445</v>
      </c>
      <c r="R10297" t="str">
        <f t="shared" si="320"/>
        <v>奎文</v>
      </c>
      <c r="S10297" t="str">
        <f t="shared" si="321"/>
        <v>0117</v>
      </c>
    </row>
    <row r="10298" spans="1:19">
      <c r="A10298" t="s">
        <v>4369</v>
      </c>
      <c r="B10298" s="31" t="s">
        <v>83446</v>
      </c>
      <c r="C10298" t="s">
        <v>49</v>
      </c>
      <c r="D10298" t="s">
        <v>83447</v>
      </c>
      <c r="E10298" t="s">
        <v>80794</v>
      </c>
      <c r="F10298" t="s">
        <v>83448</v>
      </c>
      <c r="G10298" t="s">
        <v>4367</v>
      </c>
      <c r="H10298" t="s">
        <v>83449</v>
      </c>
      <c r="I10298" t="s">
        <v>4955</v>
      </c>
      <c r="J10298" t="s">
        <v>10275</v>
      </c>
      <c r="K10298" t="s">
        <v>10276</v>
      </c>
      <c r="L10298" t="s">
        <v>123</v>
      </c>
      <c r="M10298" t="s">
        <v>4932</v>
      </c>
      <c r="N10298" t="s">
        <v>4959</v>
      </c>
      <c r="O10298" t="s">
        <v>10277</v>
      </c>
      <c r="P10298" t="s">
        <v>83450</v>
      </c>
      <c r="Q10298" t="s">
        <v>70313</v>
      </c>
      <c r="R10298" t="str">
        <f t="shared" si="320"/>
        <v>诸城</v>
      </c>
      <c r="S10298" t="str">
        <f t="shared" si="321"/>
        <v>0117</v>
      </c>
    </row>
    <row r="10299" spans="1:19">
      <c r="A10299" t="s">
        <v>83451</v>
      </c>
      <c r="B10299" s="31" t="s">
        <v>83452</v>
      </c>
      <c r="C10299" t="s">
        <v>49</v>
      </c>
      <c r="D10299" t="s">
        <v>83453</v>
      </c>
      <c r="E10299" t="s">
        <v>83454</v>
      </c>
      <c r="F10299" t="s">
        <v>83455</v>
      </c>
      <c r="G10299" t="s">
        <v>83456</v>
      </c>
      <c r="H10299" t="s">
        <v>83457</v>
      </c>
      <c r="I10299" t="s">
        <v>4852</v>
      </c>
      <c r="J10299" t="s">
        <v>7910</v>
      </c>
      <c r="K10299" t="s">
        <v>7911</v>
      </c>
      <c r="L10299" t="s">
        <v>375</v>
      </c>
      <c r="M10299" t="s">
        <v>5409</v>
      </c>
      <c r="N10299" t="s">
        <v>5801</v>
      </c>
      <c r="O10299" t="s">
        <v>7913</v>
      </c>
      <c r="P10299" t="s">
        <v>83458</v>
      </c>
      <c r="Q10299" t="s">
        <v>75044</v>
      </c>
      <c r="R10299" t="str">
        <f t="shared" si="320"/>
        <v>昌邑</v>
      </c>
      <c r="S10299" t="str">
        <f t="shared" si="321"/>
        <v>0117</v>
      </c>
    </row>
    <row r="10300" spans="1:19">
      <c r="A10300" t="s">
        <v>83459</v>
      </c>
      <c r="B10300" s="31" t="s">
        <v>83460</v>
      </c>
      <c r="C10300" t="s">
        <v>49</v>
      </c>
      <c r="D10300" t="s">
        <v>83461</v>
      </c>
      <c r="E10300" t="s">
        <v>80819</v>
      </c>
      <c r="F10300" t="s">
        <v>83462</v>
      </c>
      <c r="G10300" t="s">
        <v>83463</v>
      </c>
      <c r="H10300" t="s">
        <v>83464</v>
      </c>
      <c r="I10300" t="s">
        <v>12119</v>
      </c>
      <c r="J10300" t="s">
        <v>35768</v>
      </c>
      <c r="K10300" t="s">
        <v>35769</v>
      </c>
      <c r="L10300" t="s">
        <v>60</v>
      </c>
      <c r="M10300" t="s">
        <v>5888</v>
      </c>
      <c r="N10300" t="s">
        <v>4832</v>
      </c>
      <c r="O10300" t="s">
        <v>35770</v>
      </c>
      <c r="P10300" t="s">
        <v>83465</v>
      </c>
      <c r="Q10300" t="s">
        <v>83466</v>
      </c>
      <c r="R10300" t="str">
        <f t="shared" si="320"/>
        <v>奎文</v>
      </c>
      <c r="S10300" t="str">
        <f t="shared" si="321"/>
        <v>0117</v>
      </c>
    </row>
    <row r="10301" spans="1:19">
      <c r="A10301" t="s">
        <v>83467</v>
      </c>
      <c r="B10301" s="31" t="s">
        <v>83468</v>
      </c>
      <c r="C10301" t="s">
        <v>49</v>
      </c>
      <c r="D10301" t="s">
        <v>83469</v>
      </c>
      <c r="E10301" t="s">
        <v>83470</v>
      </c>
      <c r="F10301" t="s">
        <v>83471</v>
      </c>
      <c r="G10301" t="s">
        <v>83472</v>
      </c>
      <c r="H10301" t="s">
        <v>83473</v>
      </c>
      <c r="I10301" t="s">
        <v>4771</v>
      </c>
      <c r="J10301" t="s">
        <v>8305</v>
      </c>
      <c r="K10301" t="s">
        <v>8306</v>
      </c>
      <c r="L10301" t="s">
        <v>60</v>
      </c>
      <c r="M10301" t="s">
        <v>5511</v>
      </c>
      <c r="N10301" t="s">
        <v>4933</v>
      </c>
      <c r="O10301" t="s">
        <v>8307</v>
      </c>
      <c r="P10301" t="s">
        <v>83474</v>
      </c>
      <c r="Q10301" t="s">
        <v>83475</v>
      </c>
      <c r="R10301" t="str">
        <f t="shared" si="320"/>
        <v>奎文</v>
      </c>
      <c r="S10301" t="str">
        <f t="shared" si="321"/>
        <v>0117</v>
      </c>
    </row>
    <row r="10302" spans="1:19">
      <c r="A10302" t="s">
        <v>83476</v>
      </c>
      <c r="B10302" s="31" t="s">
        <v>83477</v>
      </c>
      <c r="C10302" t="s">
        <v>49</v>
      </c>
      <c r="D10302" t="s">
        <v>83478</v>
      </c>
      <c r="E10302" t="s">
        <v>83479</v>
      </c>
      <c r="F10302" t="s">
        <v>83480</v>
      </c>
      <c r="G10302" t="s">
        <v>83481</v>
      </c>
      <c r="H10302" t="s">
        <v>83482</v>
      </c>
      <c r="I10302" t="s">
        <v>12119</v>
      </c>
      <c r="J10302" t="s">
        <v>25445</v>
      </c>
      <c r="K10302" t="s">
        <v>25446</v>
      </c>
      <c r="L10302" t="s">
        <v>375</v>
      </c>
      <c r="M10302" t="s">
        <v>5599</v>
      </c>
      <c r="N10302" t="s">
        <v>5112</v>
      </c>
      <c r="O10302" t="s">
        <v>25447</v>
      </c>
      <c r="P10302" t="s">
        <v>83483</v>
      </c>
      <c r="Q10302" t="s">
        <v>83484</v>
      </c>
      <c r="R10302" t="str">
        <f t="shared" si="320"/>
        <v>昌邑</v>
      </c>
      <c r="S10302" t="str">
        <f t="shared" si="321"/>
        <v>0117</v>
      </c>
    </row>
    <row r="10303" spans="1:19">
      <c r="A10303" t="s">
        <v>83485</v>
      </c>
      <c r="B10303" s="31" t="s">
        <v>83355</v>
      </c>
      <c r="C10303" t="s">
        <v>49</v>
      </c>
      <c r="D10303" t="s">
        <v>83486</v>
      </c>
      <c r="E10303" t="s">
        <v>80794</v>
      </c>
      <c r="F10303" t="s">
        <v>83487</v>
      </c>
      <c r="G10303" t="s">
        <v>83488</v>
      </c>
      <c r="H10303" t="s">
        <v>83489</v>
      </c>
      <c r="I10303" t="s">
        <v>4852</v>
      </c>
      <c r="J10303" t="s">
        <v>12437</v>
      </c>
      <c r="K10303" t="s">
        <v>12438</v>
      </c>
      <c r="L10303" t="s">
        <v>105</v>
      </c>
      <c r="M10303" t="s">
        <v>5029</v>
      </c>
      <c r="N10303" t="s">
        <v>5487</v>
      </c>
      <c r="O10303" t="s">
        <v>12439</v>
      </c>
      <c r="P10303" t="s">
        <v>83490</v>
      </c>
      <c r="Q10303" t="s">
        <v>83491</v>
      </c>
      <c r="R10303" t="str">
        <f t="shared" si="320"/>
        <v>寿光</v>
      </c>
      <c r="S10303" t="str">
        <f t="shared" si="321"/>
        <v>0117</v>
      </c>
    </row>
    <row r="10304" spans="1:19">
      <c r="A10304" t="s">
        <v>83492</v>
      </c>
      <c r="B10304" s="31" t="s">
        <v>83493</v>
      </c>
      <c r="C10304" t="s">
        <v>49</v>
      </c>
      <c r="D10304" t="s">
        <v>83494</v>
      </c>
      <c r="E10304" t="s">
        <v>80794</v>
      </c>
      <c r="F10304" t="s">
        <v>83495</v>
      </c>
      <c r="G10304" t="s">
        <v>83496</v>
      </c>
      <c r="H10304" t="s">
        <v>83497</v>
      </c>
      <c r="I10304" t="s">
        <v>4852</v>
      </c>
      <c r="J10304" t="s">
        <v>6840</v>
      </c>
      <c r="K10304" t="s">
        <v>6841</v>
      </c>
      <c r="L10304" t="s">
        <v>1136</v>
      </c>
      <c r="M10304" t="s">
        <v>5330</v>
      </c>
      <c r="N10304" t="s">
        <v>4789</v>
      </c>
      <c r="O10304" t="s">
        <v>6842</v>
      </c>
      <c r="P10304" t="s">
        <v>83498</v>
      </c>
      <c r="Q10304" t="s">
        <v>83499</v>
      </c>
      <c r="R10304" t="str">
        <f t="shared" si="320"/>
        <v>昌乐</v>
      </c>
      <c r="S10304" t="str">
        <f t="shared" si="321"/>
        <v>0117</v>
      </c>
    </row>
    <row r="10305" spans="1:19">
      <c r="A10305" t="s">
        <v>83500</v>
      </c>
      <c r="B10305" s="31" t="s">
        <v>83501</v>
      </c>
      <c r="C10305" t="s">
        <v>49</v>
      </c>
      <c r="D10305" t="s">
        <v>83502</v>
      </c>
      <c r="E10305" t="s">
        <v>80819</v>
      </c>
      <c r="F10305" t="s">
        <v>83503</v>
      </c>
      <c r="G10305" t="s">
        <v>83504</v>
      </c>
      <c r="H10305" t="s">
        <v>83505</v>
      </c>
      <c r="I10305" t="s">
        <v>12757</v>
      </c>
      <c r="J10305" t="s">
        <v>4969</v>
      </c>
      <c r="K10305" t="s">
        <v>4970</v>
      </c>
      <c r="L10305" t="s">
        <v>237</v>
      </c>
      <c r="M10305" t="s">
        <v>4971</v>
      </c>
      <c r="N10305" t="s">
        <v>4933</v>
      </c>
      <c r="O10305" t="s">
        <v>75044</v>
      </c>
      <c r="P10305" t="s">
        <v>83506</v>
      </c>
      <c r="Q10305" t="s">
        <v>83507</v>
      </c>
      <c r="R10305" t="str">
        <f t="shared" ref="R10305:R10368" si="322">IF(OR(LEFT(L10305,2)="高新"),"奎文",IF(LEFT(L10305,2)="峡山","坊子",IF(LEFT(L10305,2)="滨海","寒亭",LEFT(L10305,2))))</f>
        <v>潍城</v>
      </c>
      <c r="S10305" t="str">
        <f t="shared" ref="S10305:S10368" si="323">TEXT(B10305,"mmdd")</f>
        <v>0117</v>
      </c>
    </row>
    <row r="10306" spans="1:19">
      <c r="A10306" t="s">
        <v>83508</v>
      </c>
      <c r="B10306" s="31" t="s">
        <v>83509</v>
      </c>
      <c r="C10306" t="s">
        <v>49</v>
      </c>
      <c r="D10306" t="s">
        <v>83510</v>
      </c>
      <c r="E10306" t="s">
        <v>76192</v>
      </c>
      <c r="F10306" t="s">
        <v>83511</v>
      </c>
      <c r="G10306" t="s">
        <v>83512</v>
      </c>
      <c r="H10306" t="s">
        <v>83513</v>
      </c>
      <c r="I10306" t="s">
        <v>4929</v>
      </c>
      <c r="J10306" t="s">
        <v>7835</v>
      </c>
      <c r="K10306" t="s">
        <v>7836</v>
      </c>
      <c r="L10306" t="s">
        <v>114</v>
      </c>
      <c r="M10306" t="s">
        <v>4918</v>
      </c>
      <c r="N10306" t="s">
        <v>5030</v>
      </c>
      <c r="O10306" t="s">
        <v>7837</v>
      </c>
      <c r="P10306" t="s">
        <v>83514</v>
      </c>
      <c r="Q10306" t="s">
        <v>75044</v>
      </c>
      <c r="R10306" t="str">
        <f t="shared" si="322"/>
        <v>高密</v>
      </c>
      <c r="S10306" t="str">
        <f t="shared" si="323"/>
        <v>0117</v>
      </c>
    </row>
    <row r="10307" spans="1:19">
      <c r="A10307" t="s">
        <v>83515</v>
      </c>
      <c r="B10307" s="31" t="s">
        <v>83516</v>
      </c>
      <c r="C10307" t="s">
        <v>49</v>
      </c>
      <c r="D10307" t="s">
        <v>83517</v>
      </c>
      <c r="E10307" t="s">
        <v>80794</v>
      </c>
      <c r="F10307" t="s">
        <v>83518</v>
      </c>
      <c r="G10307" t="s">
        <v>83519</v>
      </c>
      <c r="H10307" t="s">
        <v>83381</v>
      </c>
      <c r="I10307" t="s">
        <v>4852</v>
      </c>
      <c r="J10307" t="s">
        <v>11513</v>
      </c>
      <c r="K10307" t="s">
        <v>11514</v>
      </c>
      <c r="L10307" t="s">
        <v>50</v>
      </c>
      <c r="M10307" t="s">
        <v>5721</v>
      </c>
      <c r="N10307" t="s">
        <v>5907</v>
      </c>
      <c r="O10307" t="s">
        <v>11515</v>
      </c>
      <c r="P10307" t="s">
        <v>83520</v>
      </c>
      <c r="Q10307" t="s">
        <v>75044</v>
      </c>
      <c r="R10307" t="str">
        <f t="shared" si="322"/>
        <v>青州</v>
      </c>
      <c r="S10307" t="str">
        <f t="shared" si="323"/>
        <v>0117</v>
      </c>
    </row>
    <row r="10308" spans="1:19">
      <c r="A10308" t="s">
        <v>83521</v>
      </c>
      <c r="B10308" s="31" t="s">
        <v>83522</v>
      </c>
      <c r="C10308" t="s">
        <v>49</v>
      </c>
      <c r="D10308" t="s">
        <v>83523</v>
      </c>
      <c r="E10308" t="s">
        <v>83524</v>
      </c>
      <c r="F10308" t="s">
        <v>83525</v>
      </c>
      <c r="G10308" t="s">
        <v>83526</v>
      </c>
      <c r="H10308" t="s">
        <v>83527</v>
      </c>
      <c r="I10308" t="s">
        <v>12119</v>
      </c>
      <c r="J10308" t="s">
        <v>11830</v>
      </c>
      <c r="K10308" t="s">
        <v>11831</v>
      </c>
      <c r="L10308" t="s">
        <v>114</v>
      </c>
      <c r="M10308" t="s">
        <v>4918</v>
      </c>
      <c r="N10308" t="s">
        <v>11832</v>
      </c>
      <c r="O10308" t="s">
        <v>11833</v>
      </c>
      <c r="P10308" t="s">
        <v>83528</v>
      </c>
      <c r="Q10308" t="s">
        <v>75044</v>
      </c>
      <c r="R10308" t="str">
        <f t="shared" si="322"/>
        <v>高密</v>
      </c>
      <c r="S10308" t="str">
        <f t="shared" si="323"/>
        <v>0117</v>
      </c>
    </row>
    <row r="10309" spans="1:19">
      <c r="A10309" t="s">
        <v>83529</v>
      </c>
      <c r="B10309" s="31" t="s">
        <v>83530</v>
      </c>
      <c r="C10309" t="s">
        <v>49</v>
      </c>
      <c r="D10309" t="s">
        <v>83531</v>
      </c>
      <c r="E10309" t="s">
        <v>83532</v>
      </c>
      <c r="F10309" t="s">
        <v>83533</v>
      </c>
      <c r="G10309" t="s">
        <v>83534</v>
      </c>
      <c r="H10309" t="s">
        <v>83535</v>
      </c>
      <c r="I10309" t="s">
        <v>4852</v>
      </c>
      <c r="J10309" t="s">
        <v>19411</v>
      </c>
      <c r="K10309" t="s">
        <v>48258</v>
      </c>
      <c r="L10309" t="s">
        <v>148</v>
      </c>
      <c r="M10309" t="s">
        <v>6391</v>
      </c>
      <c r="N10309" t="s">
        <v>9962</v>
      </c>
      <c r="O10309" t="s">
        <v>19413</v>
      </c>
      <c r="P10309" t="s">
        <v>83536</v>
      </c>
      <c r="Q10309" t="s">
        <v>75044</v>
      </c>
      <c r="R10309" t="str">
        <f t="shared" si="322"/>
        <v>寒亭</v>
      </c>
      <c r="S10309" t="str">
        <f t="shared" si="323"/>
        <v>0117</v>
      </c>
    </row>
    <row r="10310" spans="1:19">
      <c r="A10310" t="s">
        <v>83537</v>
      </c>
      <c r="B10310" s="31" t="s">
        <v>83538</v>
      </c>
      <c r="C10310" t="s">
        <v>49</v>
      </c>
      <c r="D10310" t="s">
        <v>83539</v>
      </c>
      <c r="E10310" t="s">
        <v>80794</v>
      </c>
      <c r="F10310" t="s">
        <v>83540</v>
      </c>
      <c r="G10310" t="s">
        <v>83541</v>
      </c>
      <c r="H10310" t="s">
        <v>83542</v>
      </c>
      <c r="I10310" t="s">
        <v>4828</v>
      </c>
      <c r="J10310" t="s">
        <v>26946</v>
      </c>
      <c r="K10310" t="s">
        <v>26947</v>
      </c>
      <c r="L10310" t="s">
        <v>114</v>
      </c>
      <c r="M10310" t="s">
        <v>9614</v>
      </c>
      <c r="N10310" t="s">
        <v>4845</v>
      </c>
      <c r="O10310" t="s">
        <v>26948</v>
      </c>
      <c r="P10310" t="s">
        <v>83543</v>
      </c>
      <c r="Q10310" t="s">
        <v>83544</v>
      </c>
      <c r="R10310" t="str">
        <f t="shared" si="322"/>
        <v>高密</v>
      </c>
      <c r="S10310" t="str">
        <f t="shared" si="323"/>
        <v>0117</v>
      </c>
    </row>
    <row r="10311" spans="1:19">
      <c r="A10311" t="s">
        <v>83545</v>
      </c>
      <c r="B10311" s="31" t="s">
        <v>83546</v>
      </c>
      <c r="C10311" t="s">
        <v>49</v>
      </c>
      <c r="D10311" t="s">
        <v>83547</v>
      </c>
      <c r="E10311" t="s">
        <v>80794</v>
      </c>
      <c r="F10311" t="s">
        <v>83548</v>
      </c>
      <c r="G10311" t="s">
        <v>83549</v>
      </c>
      <c r="H10311" t="s">
        <v>83550</v>
      </c>
      <c r="I10311" t="s">
        <v>4955</v>
      </c>
      <c r="J10311" t="s">
        <v>6193</v>
      </c>
      <c r="K10311" t="s">
        <v>6194</v>
      </c>
      <c r="L10311" t="s">
        <v>105</v>
      </c>
      <c r="M10311" t="s">
        <v>6195</v>
      </c>
      <c r="N10311" t="s">
        <v>4892</v>
      </c>
      <c r="O10311" t="s">
        <v>6196</v>
      </c>
      <c r="P10311" t="s">
        <v>83551</v>
      </c>
      <c r="Q10311" t="s">
        <v>83552</v>
      </c>
      <c r="R10311" t="str">
        <f t="shared" si="322"/>
        <v>寿光</v>
      </c>
      <c r="S10311" t="str">
        <f t="shared" si="323"/>
        <v>0117</v>
      </c>
    </row>
    <row r="10312" spans="1:19">
      <c r="A10312" t="s">
        <v>83553</v>
      </c>
      <c r="B10312" s="31" t="s">
        <v>83554</v>
      </c>
      <c r="C10312" t="s">
        <v>49</v>
      </c>
      <c r="D10312" t="s">
        <v>83555</v>
      </c>
      <c r="E10312" t="s">
        <v>83556</v>
      </c>
      <c r="F10312" t="s">
        <v>83557</v>
      </c>
      <c r="G10312" t="s">
        <v>83558</v>
      </c>
      <c r="H10312" t="s">
        <v>83559</v>
      </c>
      <c r="I10312" t="s">
        <v>4828</v>
      </c>
      <c r="J10312" t="s">
        <v>10870</v>
      </c>
      <c r="K10312" t="s">
        <v>10871</v>
      </c>
      <c r="L10312" t="s">
        <v>60</v>
      </c>
      <c r="M10312" t="s">
        <v>5999</v>
      </c>
      <c r="N10312" t="s">
        <v>4892</v>
      </c>
      <c r="O10312" t="s">
        <v>10872</v>
      </c>
      <c r="P10312" t="s">
        <v>83560</v>
      </c>
      <c r="Q10312" t="s">
        <v>75044</v>
      </c>
      <c r="R10312" t="str">
        <f t="shared" si="322"/>
        <v>奎文</v>
      </c>
      <c r="S10312" t="str">
        <f t="shared" si="323"/>
        <v>0117</v>
      </c>
    </row>
    <row r="10313" spans="1:19">
      <c r="A10313" t="s">
        <v>83561</v>
      </c>
      <c r="B10313" s="31" t="s">
        <v>83562</v>
      </c>
      <c r="C10313" t="s">
        <v>49</v>
      </c>
      <c r="D10313" t="s">
        <v>83563</v>
      </c>
      <c r="E10313" t="s">
        <v>83564</v>
      </c>
      <c r="F10313" t="s">
        <v>83565</v>
      </c>
      <c r="G10313" t="s">
        <v>83566</v>
      </c>
      <c r="H10313" t="s">
        <v>83567</v>
      </c>
      <c r="I10313" t="s">
        <v>4955</v>
      </c>
      <c r="J10313" t="s">
        <v>21941</v>
      </c>
      <c r="K10313" t="s">
        <v>21942</v>
      </c>
      <c r="L10313" t="s">
        <v>60</v>
      </c>
      <c r="M10313" t="s">
        <v>5511</v>
      </c>
      <c r="N10313" t="s">
        <v>4959</v>
      </c>
      <c r="O10313" t="s">
        <v>21943</v>
      </c>
      <c r="P10313" t="s">
        <v>83568</v>
      </c>
      <c r="Q10313" t="s">
        <v>83569</v>
      </c>
      <c r="R10313" t="str">
        <f t="shared" si="322"/>
        <v>奎文</v>
      </c>
      <c r="S10313" t="str">
        <f t="shared" si="323"/>
        <v>0117</v>
      </c>
    </row>
    <row r="10314" spans="1:19">
      <c r="A10314" t="s">
        <v>83570</v>
      </c>
      <c r="B10314" s="31" t="s">
        <v>83260</v>
      </c>
      <c r="C10314" t="s">
        <v>49</v>
      </c>
      <c r="D10314" t="s">
        <v>83571</v>
      </c>
      <c r="E10314" t="s">
        <v>80794</v>
      </c>
      <c r="F10314" t="s">
        <v>83572</v>
      </c>
      <c r="G10314" t="s">
        <v>83573</v>
      </c>
      <c r="H10314" t="s">
        <v>83574</v>
      </c>
      <c r="I10314" t="s">
        <v>4813</v>
      </c>
      <c r="J10314" t="s">
        <v>6935</v>
      </c>
      <c r="K10314" t="s">
        <v>6936</v>
      </c>
      <c r="L10314" t="s">
        <v>50</v>
      </c>
      <c r="M10314" t="s">
        <v>4816</v>
      </c>
      <c r="N10314" t="s">
        <v>5487</v>
      </c>
      <c r="O10314" t="s">
        <v>6937</v>
      </c>
      <c r="P10314" t="s">
        <v>83575</v>
      </c>
      <c r="Q10314" t="s">
        <v>83576</v>
      </c>
      <c r="R10314" t="str">
        <f t="shared" si="322"/>
        <v>青州</v>
      </c>
      <c r="S10314" t="str">
        <f t="shared" si="323"/>
        <v>0117</v>
      </c>
    </row>
    <row r="10315" spans="1:19">
      <c r="A10315" t="s">
        <v>83577</v>
      </c>
      <c r="B10315" s="31" t="s">
        <v>83578</v>
      </c>
      <c r="C10315" t="s">
        <v>49</v>
      </c>
      <c r="D10315" t="s">
        <v>83579</v>
      </c>
      <c r="E10315" t="s">
        <v>80794</v>
      </c>
      <c r="F10315" t="s">
        <v>83580</v>
      </c>
      <c r="G10315" t="s">
        <v>83581</v>
      </c>
      <c r="H10315" t="s">
        <v>83582</v>
      </c>
      <c r="I10315" t="s">
        <v>4813</v>
      </c>
      <c r="J10315" t="s">
        <v>5245</v>
      </c>
      <c r="K10315" t="s">
        <v>5246</v>
      </c>
      <c r="L10315" t="s">
        <v>237</v>
      </c>
      <c r="M10315" t="s">
        <v>5247</v>
      </c>
      <c r="N10315" t="s">
        <v>4789</v>
      </c>
      <c r="O10315" t="s">
        <v>5249</v>
      </c>
      <c r="P10315" t="s">
        <v>83583</v>
      </c>
      <c r="Q10315" t="s">
        <v>83584</v>
      </c>
      <c r="R10315" t="str">
        <f t="shared" si="322"/>
        <v>潍城</v>
      </c>
      <c r="S10315" t="str">
        <f t="shared" si="323"/>
        <v>0117</v>
      </c>
    </row>
    <row r="10316" spans="1:19">
      <c r="A10316" t="s">
        <v>83585</v>
      </c>
      <c r="B10316" s="31" t="s">
        <v>83586</v>
      </c>
      <c r="C10316" t="s">
        <v>49</v>
      </c>
      <c r="D10316" t="s">
        <v>83587</v>
      </c>
      <c r="E10316" t="s">
        <v>80794</v>
      </c>
      <c r="F10316" t="s">
        <v>83588</v>
      </c>
      <c r="G10316" t="s">
        <v>83589</v>
      </c>
      <c r="H10316" t="s">
        <v>83590</v>
      </c>
      <c r="I10316" t="s">
        <v>5327</v>
      </c>
      <c r="J10316" t="s">
        <v>35810</v>
      </c>
      <c r="K10316" t="s">
        <v>35811</v>
      </c>
      <c r="L10316" t="s">
        <v>1136</v>
      </c>
      <c r="M10316" t="s">
        <v>5791</v>
      </c>
      <c r="N10316" t="s">
        <v>5619</v>
      </c>
      <c r="O10316" t="s">
        <v>35812</v>
      </c>
      <c r="P10316" t="s">
        <v>83591</v>
      </c>
      <c r="Q10316" t="s">
        <v>83592</v>
      </c>
      <c r="R10316" t="str">
        <f t="shared" si="322"/>
        <v>昌乐</v>
      </c>
      <c r="S10316" t="str">
        <f t="shared" si="323"/>
        <v>0117</v>
      </c>
    </row>
    <row r="10317" spans="1:19">
      <c r="A10317" t="s">
        <v>83593</v>
      </c>
      <c r="B10317" s="31" t="s">
        <v>83594</v>
      </c>
      <c r="C10317" t="s">
        <v>49</v>
      </c>
      <c r="D10317" t="s">
        <v>83595</v>
      </c>
      <c r="E10317" t="s">
        <v>79316</v>
      </c>
      <c r="F10317" t="s">
        <v>83596</v>
      </c>
      <c r="G10317" t="s">
        <v>83597</v>
      </c>
      <c r="H10317" t="s">
        <v>83598</v>
      </c>
      <c r="I10317" t="s">
        <v>5221</v>
      </c>
      <c r="J10317" t="s">
        <v>18758</v>
      </c>
      <c r="K10317" t="s">
        <v>18759</v>
      </c>
      <c r="L10317" t="s">
        <v>105</v>
      </c>
      <c r="M10317" t="s">
        <v>6055</v>
      </c>
      <c r="N10317" t="s">
        <v>5017</v>
      </c>
      <c r="O10317" t="s">
        <v>18760</v>
      </c>
      <c r="P10317" t="s">
        <v>83599</v>
      </c>
      <c r="Q10317" t="s">
        <v>83600</v>
      </c>
      <c r="R10317" t="str">
        <f t="shared" si="322"/>
        <v>寿光</v>
      </c>
      <c r="S10317" t="str">
        <f t="shared" si="323"/>
        <v>0117</v>
      </c>
    </row>
    <row r="10318" spans="1:19">
      <c r="A10318" t="s">
        <v>83601</v>
      </c>
      <c r="B10318" s="31" t="s">
        <v>83602</v>
      </c>
      <c r="C10318" t="s">
        <v>49</v>
      </c>
      <c r="D10318" t="s">
        <v>83603</v>
      </c>
      <c r="E10318" t="s">
        <v>83247</v>
      </c>
      <c r="F10318" t="s">
        <v>83604</v>
      </c>
      <c r="G10318" t="s">
        <v>83605</v>
      </c>
      <c r="H10318" t="s">
        <v>83606</v>
      </c>
      <c r="I10318" t="s">
        <v>12119</v>
      </c>
      <c r="J10318" t="s">
        <v>8107</v>
      </c>
      <c r="K10318" t="s">
        <v>8108</v>
      </c>
      <c r="L10318" t="s">
        <v>237</v>
      </c>
      <c r="M10318" t="s">
        <v>5247</v>
      </c>
      <c r="N10318" t="s">
        <v>4789</v>
      </c>
      <c r="O10318" t="s">
        <v>8109</v>
      </c>
      <c r="P10318" t="s">
        <v>83607</v>
      </c>
      <c r="Q10318" t="s">
        <v>75044</v>
      </c>
      <c r="R10318" t="str">
        <f t="shared" si="322"/>
        <v>潍城</v>
      </c>
      <c r="S10318" t="str">
        <f t="shared" si="323"/>
        <v>0117</v>
      </c>
    </row>
    <row r="10319" spans="1:19">
      <c r="A10319" t="s">
        <v>83608</v>
      </c>
      <c r="B10319" s="31" t="s">
        <v>83609</v>
      </c>
      <c r="C10319" t="s">
        <v>49</v>
      </c>
      <c r="D10319" t="s">
        <v>83610</v>
      </c>
      <c r="E10319" t="s">
        <v>80794</v>
      </c>
      <c r="F10319" t="s">
        <v>83611</v>
      </c>
      <c r="G10319" t="s">
        <v>83612</v>
      </c>
      <c r="H10319" t="s">
        <v>83613</v>
      </c>
      <c r="I10319" t="s">
        <v>4828</v>
      </c>
      <c r="J10319" t="s">
        <v>6740</v>
      </c>
      <c r="K10319" t="s">
        <v>6741</v>
      </c>
      <c r="L10319" t="s">
        <v>60</v>
      </c>
      <c r="M10319" t="s">
        <v>5888</v>
      </c>
      <c r="N10319" t="s">
        <v>4972</v>
      </c>
      <c r="O10319" t="s">
        <v>6742</v>
      </c>
      <c r="P10319" t="s">
        <v>83614</v>
      </c>
      <c r="Q10319" t="s">
        <v>83615</v>
      </c>
      <c r="R10319" t="str">
        <f t="shared" si="322"/>
        <v>奎文</v>
      </c>
      <c r="S10319" t="str">
        <f t="shared" si="323"/>
        <v>0117</v>
      </c>
    </row>
    <row r="10320" spans="1:19">
      <c r="A10320" t="s">
        <v>83616</v>
      </c>
      <c r="B10320" s="31" t="s">
        <v>83617</v>
      </c>
      <c r="C10320" t="s">
        <v>49</v>
      </c>
      <c r="D10320" t="s">
        <v>83618</v>
      </c>
      <c r="E10320" t="s">
        <v>80794</v>
      </c>
      <c r="F10320" t="s">
        <v>83619</v>
      </c>
      <c r="G10320" t="s">
        <v>83620</v>
      </c>
      <c r="H10320" t="s">
        <v>83621</v>
      </c>
      <c r="I10320" t="s">
        <v>4813</v>
      </c>
      <c r="J10320" t="s">
        <v>4930</v>
      </c>
      <c r="K10320" t="s">
        <v>4931</v>
      </c>
      <c r="L10320" t="s">
        <v>123</v>
      </c>
      <c r="M10320" t="s">
        <v>4932</v>
      </c>
      <c r="N10320" t="s">
        <v>5907</v>
      </c>
      <c r="O10320" t="s">
        <v>4934</v>
      </c>
      <c r="P10320" t="s">
        <v>83622</v>
      </c>
      <c r="Q10320" t="s">
        <v>75044</v>
      </c>
      <c r="R10320" t="str">
        <f t="shared" si="322"/>
        <v>诸城</v>
      </c>
      <c r="S10320" t="str">
        <f t="shared" si="323"/>
        <v>0117</v>
      </c>
    </row>
    <row r="10321" spans="1:19">
      <c r="A10321" t="s">
        <v>83623</v>
      </c>
      <c r="B10321" s="31" t="s">
        <v>83624</v>
      </c>
      <c r="C10321" t="s">
        <v>49</v>
      </c>
      <c r="D10321" t="s">
        <v>83625</v>
      </c>
      <c r="E10321" t="s">
        <v>80794</v>
      </c>
      <c r="F10321" t="s">
        <v>83626</v>
      </c>
      <c r="G10321" t="s">
        <v>83627</v>
      </c>
      <c r="H10321" t="s">
        <v>83628</v>
      </c>
      <c r="I10321" t="s">
        <v>5052</v>
      </c>
      <c r="J10321" t="s">
        <v>8545</v>
      </c>
      <c r="K10321" t="s">
        <v>8546</v>
      </c>
      <c r="L10321" t="s">
        <v>60</v>
      </c>
      <c r="M10321" t="s">
        <v>5511</v>
      </c>
      <c r="N10321" t="s">
        <v>4972</v>
      </c>
      <c r="O10321" t="s">
        <v>8547</v>
      </c>
      <c r="P10321" t="s">
        <v>83629</v>
      </c>
      <c r="Q10321" t="s">
        <v>75044</v>
      </c>
      <c r="R10321" t="str">
        <f t="shared" si="322"/>
        <v>奎文</v>
      </c>
      <c r="S10321" t="str">
        <f t="shared" si="323"/>
        <v>0117</v>
      </c>
    </row>
    <row r="10322" spans="1:19">
      <c r="A10322" t="s">
        <v>83630</v>
      </c>
      <c r="B10322" s="31" t="s">
        <v>83631</v>
      </c>
      <c r="C10322" t="s">
        <v>49</v>
      </c>
      <c r="D10322" t="s">
        <v>83632</v>
      </c>
      <c r="E10322" t="s">
        <v>83400</v>
      </c>
      <c r="F10322" t="s">
        <v>83633</v>
      </c>
      <c r="G10322" t="s">
        <v>83634</v>
      </c>
      <c r="H10322" t="s">
        <v>83635</v>
      </c>
      <c r="I10322" t="s">
        <v>4841</v>
      </c>
      <c r="J10322" t="s">
        <v>9289</v>
      </c>
      <c r="K10322" t="s">
        <v>9290</v>
      </c>
      <c r="L10322" t="s">
        <v>114</v>
      </c>
      <c r="M10322" t="s">
        <v>4831</v>
      </c>
      <c r="N10322" t="s">
        <v>17699</v>
      </c>
      <c r="O10322" t="s">
        <v>9291</v>
      </c>
      <c r="P10322" t="s">
        <v>83636</v>
      </c>
      <c r="Q10322" t="s">
        <v>83637</v>
      </c>
      <c r="R10322" t="str">
        <f t="shared" si="322"/>
        <v>高密</v>
      </c>
      <c r="S10322" t="str">
        <f t="shared" si="323"/>
        <v>0117</v>
      </c>
    </row>
    <row r="10323" spans="1:19">
      <c r="A10323" t="s">
        <v>83638</v>
      </c>
      <c r="B10323" s="31" t="s">
        <v>83639</v>
      </c>
      <c r="C10323" t="s">
        <v>49</v>
      </c>
      <c r="D10323" t="s">
        <v>83640</v>
      </c>
      <c r="E10323" t="s">
        <v>80794</v>
      </c>
      <c r="F10323" t="s">
        <v>83641</v>
      </c>
      <c r="G10323" t="s">
        <v>83642</v>
      </c>
      <c r="H10323" t="s">
        <v>83643</v>
      </c>
      <c r="I10323" t="s">
        <v>4771</v>
      </c>
      <c r="J10323" t="s">
        <v>23736</v>
      </c>
      <c r="K10323" t="s">
        <v>23737</v>
      </c>
      <c r="L10323" t="s">
        <v>114</v>
      </c>
      <c r="M10323" t="s">
        <v>20678</v>
      </c>
      <c r="N10323" t="s">
        <v>5619</v>
      </c>
      <c r="O10323" t="s">
        <v>23738</v>
      </c>
      <c r="P10323" t="s">
        <v>83644</v>
      </c>
      <c r="Q10323" t="s">
        <v>83645</v>
      </c>
      <c r="R10323" t="str">
        <f t="shared" si="322"/>
        <v>高密</v>
      </c>
      <c r="S10323" t="str">
        <f t="shared" si="323"/>
        <v>0117</v>
      </c>
    </row>
    <row r="10324" spans="1:19">
      <c r="A10324" t="s">
        <v>4361</v>
      </c>
      <c r="B10324" s="31" t="s">
        <v>83646</v>
      </c>
      <c r="C10324" t="s">
        <v>49</v>
      </c>
      <c r="D10324" t="s">
        <v>83647</v>
      </c>
      <c r="E10324" t="s">
        <v>80794</v>
      </c>
      <c r="F10324" t="s">
        <v>83648</v>
      </c>
      <c r="G10324" t="s">
        <v>4359</v>
      </c>
      <c r="H10324" t="s">
        <v>83649</v>
      </c>
      <c r="I10324" t="s">
        <v>4852</v>
      </c>
      <c r="J10324" t="s">
        <v>5647</v>
      </c>
      <c r="K10324" t="s">
        <v>5648</v>
      </c>
      <c r="L10324" t="s">
        <v>95</v>
      </c>
      <c r="M10324" t="s">
        <v>5649</v>
      </c>
      <c r="N10324" t="s">
        <v>6601</v>
      </c>
      <c r="O10324" t="s">
        <v>5650</v>
      </c>
      <c r="P10324" t="s">
        <v>83650</v>
      </c>
      <c r="Q10324" t="s">
        <v>75044</v>
      </c>
      <c r="R10324" t="str">
        <f t="shared" si="322"/>
        <v>安丘</v>
      </c>
      <c r="S10324" t="str">
        <f t="shared" si="323"/>
        <v>0117</v>
      </c>
    </row>
    <row r="10325" spans="1:19">
      <c r="A10325" t="s">
        <v>83651</v>
      </c>
      <c r="B10325" s="31" t="s">
        <v>83652</v>
      </c>
      <c r="C10325" t="s">
        <v>49</v>
      </c>
      <c r="D10325" t="s">
        <v>83653</v>
      </c>
      <c r="E10325" t="s">
        <v>80819</v>
      </c>
      <c r="F10325" t="s">
        <v>83654</v>
      </c>
      <c r="G10325" t="s">
        <v>83655</v>
      </c>
      <c r="H10325" t="s">
        <v>83656</v>
      </c>
      <c r="I10325" t="s">
        <v>12119</v>
      </c>
      <c r="J10325" t="s">
        <v>8107</v>
      </c>
      <c r="K10325" t="s">
        <v>8108</v>
      </c>
      <c r="L10325" t="s">
        <v>237</v>
      </c>
      <c r="M10325" t="s">
        <v>5247</v>
      </c>
      <c r="N10325" t="s">
        <v>4789</v>
      </c>
      <c r="O10325" t="s">
        <v>8109</v>
      </c>
      <c r="P10325" t="s">
        <v>83657</v>
      </c>
      <c r="Q10325" t="s">
        <v>75044</v>
      </c>
      <c r="R10325" t="str">
        <f t="shared" si="322"/>
        <v>潍城</v>
      </c>
      <c r="S10325" t="str">
        <f t="shared" si="323"/>
        <v>0117</v>
      </c>
    </row>
    <row r="10326" spans="1:19">
      <c r="A10326" t="s">
        <v>4393</v>
      </c>
      <c r="B10326" s="31" t="s">
        <v>83658</v>
      </c>
      <c r="C10326" t="s">
        <v>49</v>
      </c>
      <c r="D10326" t="s">
        <v>83659</v>
      </c>
      <c r="E10326" t="s">
        <v>83470</v>
      </c>
      <c r="F10326" t="s">
        <v>83660</v>
      </c>
      <c r="G10326" t="s">
        <v>4391</v>
      </c>
      <c r="H10326" t="s">
        <v>83443</v>
      </c>
      <c r="I10326" t="s">
        <v>4852</v>
      </c>
      <c r="J10326" t="s">
        <v>8107</v>
      </c>
      <c r="K10326" t="s">
        <v>8108</v>
      </c>
      <c r="L10326" t="s">
        <v>237</v>
      </c>
      <c r="M10326" t="s">
        <v>5247</v>
      </c>
      <c r="N10326" t="s">
        <v>4789</v>
      </c>
      <c r="O10326" t="s">
        <v>8109</v>
      </c>
      <c r="P10326" t="s">
        <v>83661</v>
      </c>
      <c r="Q10326" t="s">
        <v>75044</v>
      </c>
      <c r="R10326" t="str">
        <f t="shared" si="322"/>
        <v>潍城</v>
      </c>
      <c r="S10326" t="str">
        <f t="shared" si="323"/>
        <v>0117</v>
      </c>
    </row>
    <row r="10327" spans="1:19">
      <c r="A10327" t="s">
        <v>83662</v>
      </c>
      <c r="B10327" s="31" t="s">
        <v>83663</v>
      </c>
      <c r="C10327" t="s">
        <v>49</v>
      </c>
      <c r="D10327" t="s">
        <v>83664</v>
      </c>
      <c r="E10327" t="s">
        <v>82061</v>
      </c>
      <c r="F10327" t="s">
        <v>83665</v>
      </c>
      <c r="G10327" t="s">
        <v>83666</v>
      </c>
      <c r="H10327" t="s">
        <v>83667</v>
      </c>
      <c r="I10327" t="s">
        <v>12119</v>
      </c>
      <c r="J10327" t="s">
        <v>9356</v>
      </c>
      <c r="K10327" t="s">
        <v>9357</v>
      </c>
      <c r="L10327" t="s">
        <v>375</v>
      </c>
      <c r="M10327" t="s">
        <v>5409</v>
      </c>
      <c r="N10327" t="s">
        <v>5421</v>
      </c>
      <c r="O10327" t="s">
        <v>9358</v>
      </c>
      <c r="P10327" t="s">
        <v>83668</v>
      </c>
      <c r="Q10327" t="s">
        <v>83669</v>
      </c>
      <c r="R10327" t="str">
        <f t="shared" si="322"/>
        <v>昌邑</v>
      </c>
      <c r="S10327" t="str">
        <f t="shared" si="323"/>
        <v>0117</v>
      </c>
    </row>
    <row r="10328" spans="1:19">
      <c r="A10328" t="s">
        <v>83670</v>
      </c>
      <c r="B10328" s="31" t="s">
        <v>83671</v>
      </c>
      <c r="C10328" t="s">
        <v>49</v>
      </c>
      <c r="D10328" t="s">
        <v>83672</v>
      </c>
      <c r="E10328" t="s">
        <v>83479</v>
      </c>
      <c r="F10328" t="s">
        <v>83673</v>
      </c>
      <c r="G10328" t="s">
        <v>83674</v>
      </c>
      <c r="H10328" t="s">
        <v>83675</v>
      </c>
      <c r="I10328" t="s">
        <v>12119</v>
      </c>
      <c r="J10328" t="s">
        <v>6517</v>
      </c>
      <c r="K10328" t="s">
        <v>6518</v>
      </c>
      <c r="L10328" t="s">
        <v>50</v>
      </c>
      <c r="M10328" t="s">
        <v>6207</v>
      </c>
      <c r="N10328" t="s">
        <v>5112</v>
      </c>
      <c r="O10328" t="s">
        <v>6520</v>
      </c>
      <c r="P10328" t="s">
        <v>83676</v>
      </c>
      <c r="Q10328" t="s">
        <v>75044</v>
      </c>
      <c r="R10328" t="str">
        <f t="shared" si="322"/>
        <v>青州</v>
      </c>
      <c r="S10328" t="str">
        <f t="shared" si="323"/>
        <v>0117</v>
      </c>
    </row>
    <row r="10329" spans="1:19">
      <c r="A10329" t="s">
        <v>83677</v>
      </c>
      <c r="B10329" s="31" t="s">
        <v>83678</v>
      </c>
      <c r="C10329" t="s">
        <v>49</v>
      </c>
      <c r="D10329" t="s">
        <v>83679</v>
      </c>
      <c r="E10329" t="s">
        <v>83343</v>
      </c>
      <c r="F10329" t="s">
        <v>83680</v>
      </c>
      <c r="G10329" t="s">
        <v>83681</v>
      </c>
      <c r="H10329" t="s">
        <v>83682</v>
      </c>
      <c r="I10329" t="s">
        <v>12119</v>
      </c>
      <c r="J10329" t="s">
        <v>12223</v>
      </c>
      <c r="K10329" t="s">
        <v>12224</v>
      </c>
      <c r="L10329" t="s">
        <v>50</v>
      </c>
      <c r="M10329" t="s">
        <v>4855</v>
      </c>
      <c r="N10329" t="s">
        <v>26831</v>
      </c>
      <c r="O10329" t="s">
        <v>12225</v>
      </c>
      <c r="P10329" t="s">
        <v>83683</v>
      </c>
      <c r="Q10329" t="s">
        <v>83684</v>
      </c>
      <c r="R10329" t="str">
        <f t="shared" si="322"/>
        <v>青州</v>
      </c>
      <c r="S10329" t="str">
        <f t="shared" si="323"/>
        <v>0117</v>
      </c>
    </row>
    <row r="10330" spans="1:19">
      <c r="A10330" t="s">
        <v>83685</v>
      </c>
      <c r="B10330" s="31" t="s">
        <v>83686</v>
      </c>
      <c r="C10330" t="s">
        <v>49</v>
      </c>
      <c r="D10330" t="s">
        <v>83687</v>
      </c>
      <c r="E10330" t="s">
        <v>80794</v>
      </c>
      <c r="F10330" t="s">
        <v>82414</v>
      </c>
      <c r="G10330" t="s">
        <v>82415</v>
      </c>
      <c r="H10330" t="s">
        <v>83688</v>
      </c>
      <c r="I10330" t="s">
        <v>4828</v>
      </c>
      <c r="J10330" t="s">
        <v>5040</v>
      </c>
      <c r="K10330" t="s">
        <v>5041</v>
      </c>
      <c r="L10330" t="s">
        <v>95</v>
      </c>
      <c r="M10330" t="s">
        <v>5042</v>
      </c>
      <c r="N10330" t="s">
        <v>4832</v>
      </c>
      <c r="O10330" t="s">
        <v>5044</v>
      </c>
      <c r="P10330" t="s">
        <v>83689</v>
      </c>
      <c r="Q10330" t="s">
        <v>82418</v>
      </c>
      <c r="R10330" t="str">
        <f t="shared" si="322"/>
        <v>安丘</v>
      </c>
      <c r="S10330" t="str">
        <f t="shared" si="323"/>
        <v>0117</v>
      </c>
    </row>
    <row r="10331" spans="1:19">
      <c r="A10331" t="s">
        <v>83690</v>
      </c>
      <c r="B10331" s="31" t="s">
        <v>83691</v>
      </c>
      <c r="C10331" t="s">
        <v>49</v>
      </c>
      <c r="D10331" t="s">
        <v>83692</v>
      </c>
      <c r="E10331" t="s">
        <v>83693</v>
      </c>
      <c r="F10331" t="s">
        <v>83694</v>
      </c>
      <c r="G10331" t="s">
        <v>83695</v>
      </c>
      <c r="H10331" t="s">
        <v>83696</v>
      </c>
      <c r="I10331" t="s">
        <v>12119</v>
      </c>
      <c r="J10331" t="s">
        <v>6517</v>
      </c>
      <c r="K10331" t="s">
        <v>6518</v>
      </c>
      <c r="L10331" t="s">
        <v>50</v>
      </c>
      <c r="M10331" t="s">
        <v>6207</v>
      </c>
      <c r="N10331" t="s">
        <v>5112</v>
      </c>
      <c r="O10331" t="s">
        <v>6520</v>
      </c>
      <c r="P10331" t="s">
        <v>83697</v>
      </c>
      <c r="Q10331" t="s">
        <v>75044</v>
      </c>
      <c r="R10331" t="str">
        <f t="shared" si="322"/>
        <v>青州</v>
      </c>
      <c r="S10331" t="str">
        <f t="shared" si="323"/>
        <v>0117</v>
      </c>
    </row>
    <row r="10332" spans="1:19">
      <c r="A10332" t="s">
        <v>4385</v>
      </c>
      <c r="B10332" s="31" t="s">
        <v>83698</v>
      </c>
      <c r="C10332" t="s">
        <v>49</v>
      </c>
      <c r="D10332" t="s">
        <v>83699</v>
      </c>
      <c r="E10332" t="s">
        <v>83238</v>
      </c>
      <c r="F10332" t="s">
        <v>83700</v>
      </c>
      <c r="G10332" t="s">
        <v>4383</v>
      </c>
      <c r="H10332" t="s">
        <v>83701</v>
      </c>
      <c r="I10332" t="s">
        <v>4852</v>
      </c>
      <c r="J10332" t="s">
        <v>5987</v>
      </c>
      <c r="K10332" t="s">
        <v>5988</v>
      </c>
      <c r="L10332" t="s">
        <v>95</v>
      </c>
      <c r="M10332" t="s">
        <v>5042</v>
      </c>
      <c r="N10332" t="s">
        <v>4946</v>
      </c>
      <c r="O10332" t="s">
        <v>5989</v>
      </c>
      <c r="P10332" t="s">
        <v>83702</v>
      </c>
      <c r="Q10332" t="s">
        <v>83703</v>
      </c>
      <c r="R10332" t="str">
        <f t="shared" si="322"/>
        <v>安丘</v>
      </c>
      <c r="S10332" t="str">
        <f t="shared" si="323"/>
        <v>0117</v>
      </c>
    </row>
    <row r="10333" spans="1:19">
      <c r="A10333" t="s">
        <v>83704</v>
      </c>
      <c r="B10333" s="31" t="s">
        <v>83527</v>
      </c>
      <c r="C10333" t="s">
        <v>49</v>
      </c>
      <c r="D10333" t="s">
        <v>83705</v>
      </c>
      <c r="E10333" t="s">
        <v>83229</v>
      </c>
      <c r="F10333" t="s">
        <v>83706</v>
      </c>
      <c r="G10333" t="s">
        <v>83707</v>
      </c>
      <c r="H10333" t="s">
        <v>83708</v>
      </c>
      <c r="I10333" t="s">
        <v>4955</v>
      </c>
      <c r="J10333" t="s">
        <v>5122</v>
      </c>
      <c r="K10333" t="s">
        <v>5123</v>
      </c>
      <c r="L10333" t="s">
        <v>75044</v>
      </c>
      <c r="M10333" t="s">
        <v>75044</v>
      </c>
      <c r="N10333" t="s">
        <v>5421</v>
      </c>
      <c r="O10333" t="s">
        <v>5124</v>
      </c>
      <c r="P10333" t="s">
        <v>75044</v>
      </c>
      <c r="Q10333" t="s">
        <v>75044</v>
      </c>
      <c r="R10333" t="str">
        <f t="shared" si="322"/>
        <v/>
      </c>
      <c r="S10333" t="str">
        <f t="shared" si="323"/>
        <v>0117</v>
      </c>
    </row>
    <row r="10334" spans="1:19">
      <c r="A10334" t="s">
        <v>83709</v>
      </c>
      <c r="B10334" s="31" t="s">
        <v>83710</v>
      </c>
      <c r="C10334" t="s">
        <v>49</v>
      </c>
      <c r="D10334" t="s">
        <v>83711</v>
      </c>
      <c r="E10334" t="s">
        <v>80794</v>
      </c>
      <c r="F10334" t="s">
        <v>83712</v>
      </c>
      <c r="G10334" t="s">
        <v>83713</v>
      </c>
      <c r="H10334" t="s">
        <v>83714</v>
      </c>
      <c r="I10334" t="s">
        <v>4852</v>
      </c>
      <c r="J10334" t="s">
        <v>13443</v>
      </c>
      <c r="K10334" t="s">
        <v>13444</v>
      </c>
      <c r="L10334" t="s">
        <v>123</v>
      </c>
      <c r="M10334" t="s">
        <v>7210</v>
      </c>
      <c r="N10334" t="s">
        <v>4933</v>
      </c>
      <c r="O10334" t="s">
        <v>13445</v>
      </c>
      <c r="P10334" t="s">
        <v>83715</v>
      </c>
      <c r="Q10334" t="s">
        <v>83716</v>
      </c>
      <c r="R10334" t="str">
        <f t="shared" si="322"/>
        <v>诸城</v>
      </c>
      <c r="S10334" t="str">
        <f t="shared" si="323"/>
        <v>0117</v>
      </c>
    </row>
    <row r="10335" spans="1:19">
      <c r="A10335" t="s">
        <v>4353</v>
      </c>
      <c r="B10335" s="31" t="s">
        <v>83717</v>
      </c>
      <c r="C10335" t="s">
        <v>49</v>
      </c>
      <c r="D10335" t="s">
        <v>83718</v>
      </c>
      <c r="E10335" t="s">
        <v>80794</v>
      </c>
      <c r="F10335" t="s">
        <v>83719</v>
      </c>
      <c r="G10335" t="s">
        <v>4351</v>
      </c>
      <c r="H10335" t="s">
        <v>83720</v>
      </c>
      <c r="I10335" t="s">
        <v>4828</v>
      </c>
      <c r="J10335" t="s">
        <v>79925</v>
      </c>
      <c r="K10335" t="s">
        <v>79926</v>
      </c>
      <c r="L10335" t="s">
        <v>86</v>
      </c>
      <c r="M10335" t="s">
        <v>11294</v>
      </c>
      <c r="N10335" t="s">
        <v>5211</v>
      </c>
      <c r="O10335" t="s">
        <v>79927</v>
      </c>
      <c r="P10335" t="s">
        <v>83721</v>
      </c>
      <c r="Q10335" t="s">
        <v>75044</v>
      </c>
      <c r="R10335" t="str">
        <f t="shared" si="322"/>
        <v>坊子</v>
      </c>
      <c r="S10335" t="str">
        <f t="shared" si="323"/>
        <v>0117</v>
      </c>
    </row>
    <row r="10336" spans="1:19">
      <c r="A10336" t="s">
        <v>83722</v>
      </c>
      <c r="B10336" s="31" t="s">
        <v>83723</v>
      </c>
      <c r="C10336" t="s">
        <v>49</v>
      </c>
      <c r="D10336" t="s">
        <v>83724</v>
      </c>
      <c r="E10336" t="s">
        <v>83725</v>
      </c>
      <c r="F10336" t="s">
        <v>83726</v>
      </c>
      <c r="G10336" t="s">
        <v>83727</v>
      </c>
      <c r="H10336" t="s">
        <v>83728</v>
      </c>
      <c r="I10336" t="s">
        <v>5282</v>
      </c>
      <c r="J10336" t="s">
        <v>7754</v>
      </c>
      <c r="K10336" t="s">
        <v>7755</v>
      </c>
      <c r="L10336" t="s">
        <v>123</v>
      </c>
      <c r="M10336" t="s">
        <v>6022</v>
      </c>
      <c r="N10336" t="s">
        <v>4933</v>
      </c>
      <c r="O10336" t="s">
        <v>7756</v>
      </c>
      <c r="P10336" t="s">
        <v>83729</v>
      </c>
      <c r="Q10336" t="s">
        <v>83730</v>
      </c>
      <c r="R10336" t="str">
        <f t="shared" si="322"/>
        <v>诸城</v>
      </c>
      <c r="S10336" t="str">
        <f t="shared" si="323"/>
        <v>0117</v>
      </c>
    </row>
    <row r="10337" spans="1:19">
      <c r="A10337" t="s">
        <v>83731</v>
      </c>
      <c r="B10337" s="31" t="s">
        <v>83732</v>
      </c>
      <c r="C10337" t="s">
        <v>49</v>
      </c>
      <c r="D10337" t="s">
        <v>83733</v>
      </c>
      <c r="E10337" t="s">
        <v>83734</v>
      </c>
      <c r="F10337" t="s">
        <v>83735</v>
      </c>
      <c r="G10337" t="s">
        <v>83736</v>
      </c>
      <c r="H10337" t="s">
        <v>83737</v>
      </c>
      <c r="I10337" t="s">
        <v>4852</v>
      </c>
      <c r="J10337" t="s">
        <v>61115</v>
      </c>
      <c r="K10337" t="s">
        <v>61116</v>
      </c>
      <c r="L10337" t="s">
        <v>95</v>
      </c>
      <c r="M10337" t="s">
        <v>5042</v>
      </c>
      <c r="N10337" t="s">
        <v>11832</v>
      </c>
      <c r="O10337" t="s">
        <v>61117</v>
      </c>
      <c r="P10337" t="s">
        <v>83738</v>
      </c>
      <c r="Q10337" t="s">
        <v>83739</v>
      </c>
      <c r="R10337" t="str">
        <f t="shared" si="322"/>
        <v>安丘</v>
      </c>
      <c r="S10337" t="str">
        <f t="shared" si="323"/>
        <v>0117</v>
      </c>
    </row>
    <row r="10338" spans="1:19">
      <c r="A10338" t="s">
        <v>83740</v>
      </c>
      <c r="B10338" s="31" t="s">
        <v>83741</v>
      </c>
      <c r="C10338" t="s">
        <v>49</v>
      </c>
      <c r="D10338" t="s">
        <v>83742</v>
      </c>
      <c r="E10338" t="s">
        <v>83743</v>
      </c>
      <c r="F10338" t="s">
        <v>83744</v>
      </c>
      <c r="G10338" t="s">
        <v>83745</v>
      </c>
      <c r="H10338" t="s">
        <v>83746</v>
      </c>
      <c r="I10338" t="s">
        <v>4852</v>
      </c>
      <c r="J10338" t="s">
        <v>7208</v>
      </c>
      <c r="K10338" t="s">
        <v>7209</v>
      </c>
      <c r="L10338" t="s">
        <v>123</v>
      </c>
      <c r="M10338" t="s">
        <v>7210</v>
      </c>
      <c r="N10338" t="s">
        <v>5487</v>
      </c>
      <c r="O10338" t="s">
        <v>7211</v>
      </c>
      <c r="P10338" t="s">
        <v>83747</v>
      </c>
      <c r="Q10338" t="s">
        <v>75044</v>
      </c>
      <c r="R10338" t="str">
        <f t="shared" si="322"/>
        <v>诸城</v>
      </c>
      <c r="S10338" t="str">
        <f t="shared" si="323"/>
        <v>0117</v>
      </c>
    </row>
    <row r="10339" spans="1:19">
      <c r="A10339" t="s">
        <v>83748</v>
      </c>
      <c r="B10339" s="31" t="s">
        <v>83749</v>
      </c>
      <c r="C10339" t="s">
        <v>49</v>
      </c>
      <c r="D10339" t="s">
        <v>83750</v>
      </c>
      <c r="E10339" t="s">
        <v>83751</v>
      </c>
      <c r="F10339" t="s">
        <v>83752</v>
      </c>
      <c r="G10339" t="s">
        <v>83753</v>
      </c>
      <c r="H10339" t="s">
        <v>83754</v>
      </c>
      <c r="I10339" t="s">
        <v>4828</v>
      </c>
      <c r="J10339" t="s">
        <v>4842</v>
      </c>
      <c r="K10339" t="s">
        <v>4843</v>
      </c>
      <c r="L10339" t="s">
        <v>95</v>
      </c>
      <c r="M10339" t="s">
        <v>4844</v>
      </c>
      <c r="N10339" t="s">
        <v>4845</v>
      </c>
      <c r="O10339" t="s">
        <v>4846</v>
      </c>
      <c r="P10339" t="s">
        <v>83755</v>
      </c>
      <c r="Q10339" t="s">
        <v>75044</v>
      </c>
      <c r="R10339" t="str">
        <f t="shared" si="322"/>
        <v>安丘</v>
      </c>
      <c r="S10339" t="str">
        <f t="shared" si="323"/>
        <v>0117</v>
      </c>
    </row>
    <row r="10340" spans="1:19">
      <c r="A10340" t="s">
        <v>83756</v>
      </c>
      <c r="B10340" s="31" t="s">
        <v>83757</v>
      </c>
      <c r="C10340" t="s">
        <v>49</v>
      </c>
      <c r="D10340" t="s">
        <v>83758</v>
      </c>
      <c r="E10340" t="s">
        <v>83759</v>
      </c>
      <c r="F10340" t="s">
        <v>83760</v>
      </c>
      <c r="G10340" t="s">
        <v>83761</v>
      </c>
      <c r="H10340" t="s">
        <v>83762</v>
      </c>
      <c r="I10340" t="s">
        <v>4852</v>
      </c>
      <c r="J10340" t="s">
        <v>6031</v>
      </c>
      <c r="K10340" t="s">
        <v>6032</v>
      </c>
      <c r="L10340" t="s">
        <v>262</v>
      </c>
      <c r="M10340" t="s">
        <v>6033</v>
      </c>
      <c r="N10340" t="s">
        <v>5030</v>
      </c>
      <c r="O10340" t="s">
        <v>6034</v>
      </c>
      <c r="P10340" t="s">
        <v>83763</v>
      </c>
      <c r="Q10340" t="s">
        <v>75044</v>
      </c>
      <c r="R10340" t="str">
        <f t="shared" si="322"/>
        <v>寒亭</v>
      </c>
      <c r="S10340" t="str">
        <f t="shared" si="323"/>
        <v>0117</v>
      </c>
    </row>
    <row r="10341" spans="1:19">
      <c r="A10341" t="s">
        <v>83764</v>
      </c>
      <c r="B10341" s="31" t="s">
        <v>83765</v>
      </c>
      <c r="C10341" t="s">
        <v>49</v>
      </c>
      <c r="D10341" t="s">
        <v>83766</v>
      </c>
      <c r="E10341" t="s">
        <v>82061</v>
      </c>
      <c r="F10341" t="s">
        <v>83767</v>
      </c>
      <c r="G10341" t="s">
        <v>83768</v>
      </c>
      <c r="H10341" t="s">
        <v>83769</v>
      </c>
      <c r="I10341" t="s">
        <v>12119</v>
      </c>
      <c r="J10341" t="s">
        <v>25445</v>
      </c>
      <c r="K10341" t="s">
        <v>25446</v>
      </c>
      <c r="L10341" t="s">
        <v>375</v>
      </c>
      <c r="M10341" t="s">
        <v>5599</v>
      </c>
      <c r="N10341" t="s">
        <v>5112</v>
      </c>
      <c r="O10341" t="s">
        <v>25447</v>
      </c>
      <c r="P10341" t="s">
        <v>83770</v>
      </c>
      <c r="Q10341" t="s">
        <v>75044</v>
      </c>
      <c r="R10341" t="str">
        <f t="shared" si="322"/>
        <v>昌邑</v>
      </c>
      <c r="S10341" t="str">
        <f t="shared" si="323"/>
        <v>0117</v>
      </c>
    </row>
    <row r="10342" spans="1:19">
      <c r="A10342" t="s">
        <v>83771</v>
      </c>
      <c r="B10342" s="31" t="s">
        <v>83772</v>
      </c>
      <c r="C10342" t="s">
        <v>49</v>
      </c>
      <c r="D10342" t="s">
        <v>83773</v>
      </c>
      <c r="E10342" t="s">
        <v>83774</v>
      </c>
      <c r="F10342" t="s">
        <v>83775</v>
      </c>
      <c r="G10342" t="s">
        <v>83776</v>
      </c>
      <c r="H10342" t="s">
        <v>83777</v>
      </c>
      <c r="I10342" t="s">
        <v>4785</v>
      </c>
      <c r="J10342" t="s">
        <v>9661</v>
      </c>
      <c r="K10342" t="s">
        <v>9662</v>
      </c>
      <c r="L10342" t="s">
        <v>105</v>
      </c>
      <c r="M10342" t="s">
        <v>5029</v>
      </c>
      <c r="N10342" t="s">
        <v>31929</v>
      </c>
      <c r="O10342" t="s">
        <v>9663</v>
      </c>
      <c r="P10342" t="s">
        <v>83778</v>
      </c>
      <c r="Q10342" t="s">
        <v>75044</v>
      </c>
      <c r="R10342" t="str">
        <f t="shared" si="322"/>
        <v>寿光</v>
      </c>
      <c r="S10342" t="str">
        <f t="shared" si="323"/>
        <v>0117</v>
      </c>
    </row>
    <row r="10343" spans="1:19">
      <c r="A10343" t="s">
        <v>83779</v>
      </c>
      <c r="B10343" s="31" t="s">
        <v>83780</v>
      </c>
      <c r="C10343" t="s">
        <v>49</v>
      </c>
      <c r="D10343" t="s">
        <v>83781</v>
      </c>
      <c r="E10343" t="s">
        <v>80794</v>
      </c>
      <c r="F10343" t="s">
        <v>83782</v>
      </c>
      <c r="G10343" t="s">
        <v>83783</v>
      </c>
      <c r="H10343" t="s">
        <v>83784</v>
      </c>
      <c r="I10343" t="s">
        <v>4852</v>
      </c>
      <c r="J10343" t="s">
        <v>8545</v>
      </c>
      <c r="K10343" t="s">
        <v>8546</v>
      </c>
      <c r="L10343" t="s">
        <v>60</v>
      </c>
      <c r="M10343" t="s">
        <v>5511</v>
      </c>
      <c r="N10343" t="s">
        <v>4972</v>
      </c>
      <c r="O10343" t="s">
        <v>8547</v>
      </c>
      <c r="P10343" t="s">
        <v>75044</v>
      </c>
      <c r="Q10343" t="s">
        <v>83785</v>
      </c>
      <c r="R10343" t="str">
        <f t="shared" si="322"/>
        <v>奎文</v>
      </c>
      <c r="S10343" t="str">
        <f t="shared" si="323"/>
        <v>0117</v>
      </c>
    </row>
    <row r="10344" spans="1:19">
      <c r="A10344" t="s">
        <v>83786</v>
      </c>
      <c r="B10344" s="31" t="s">
        <v>82530</v>
      </c>
      <c r="C10344" t="s">
        <v>49</v>
      </c>
      <c r="D10344" t="s">
        <v>83787</v>
      </c>
      <c r="E10344" t="s">
        <v>83788</v>
      </c>
      <c r="F10344" t="s">
        <v>83789</v>
      </c>
      <c r="G10344" t="s">
        <v>83790</v>
      </c>
      <c r="H10344" t="s">
        <v>83791</v>
      </c>
      <c r="I10344" t="s">
        <v>4828</v>
      </c>
      <c r="J10344" t="s">
        <v>6193</v>
      </c>
      <c r="K10344" t="s">
        <v>6194</v>
      </c>
      <c r="L10344" t="s">
        <v>105</v>
      </c>
      <c r="M10344" t="s">
        <v>6195</v>
      </c>
      <c r="N10344" t="s">
        <v>4789</v>
      </c>
      <c r="O10344" t="s">
        <v>6196</v>
      </c>
      <c r="P10344" t="s">
        <v>83792</v>
      </c>
      <c r="Q10344" t="s">
        <v>75044</v>
      </c>
      <c r="R10344" t="str">
        <f t="shared" si="322"/>
        <v>寿光</v>
      </c>
      <c r="S10344" t="str">
        <f t="shared" si="323"/>
        <v>0117</v>
      </c>
    </row>
    <row r="10345" spans="1:19">
      <c r="A10345" t="s">
        <v>83793</v>
      </c>
      <c r="B10345" s="31" t="s">
        <v>83794</v>
      </c>
      <c r="C10345" t="s">
        <v>49</v>
      </c>
      <c r="D10345" t="s">
        <v>83795</v>
      </c>
      <c r="E10345" t="s">
        <v>80794</v>
      </c>
      <c r="F10345" t="s">
        <v>83796</v>
      </c>
      <c r="G10345" t="s">
        <v>83797</v>
      </c>
      <c r="H10345" t="s">
        <v>83798</v>
      </c>
      <c r="I10345" t="s">
        <v>4828</v>
      </c>
      <c r="J10345" t="s">
        <v>29876</v>
      </c>
      <c r="K10345" t="s">
        <v>29877</v>
      </c>
      <c r="L10345" t="s">
        <v>50</v>
      </c>
      <c r="M10345" t="s">
        <v>5721</v>
      </c>
      <c r="N10345" t="s">
        <v>4845</v>
      </c>
      <c r="O10345" t="s">
        <v>29878</v>
      </c>
      <c r="P10345" t="s">
        <v>83799</v>
      </c>
      <c r="Q10345" t="s">
        <v>75044</v>
      </c>
      <c r="R10345" t="str">
        <f t="shared" si="322"/>
        <v>青州</v>
      </c>
      <c r="S10345" t="str">
        <f t="shared" si="323"/>
        <v>0117</v>
      </c>
    </row>
    <row r="10346" spans="1:19">
      <c r="A10346" t="s">
        <v>83800</v>
      </c>
      <c r="B10346" s="31" t="s">
        <v>83801</v>
      </c>
      <c r="C10346" t="s">
        <v>49</v>
      </c>
      <c r="D10346" t="s">
        <v>83802</v>
      </c>
      <c r="E10346" t="s">
        <v>80794</v>
      </c>
      <c r="F10346" t="s">
        <v>83803</v>
      </c>
      <c r="G10346" t="s">
        <v>83804</v>
      </c>
      <c r="H10346" t="s">
        <v>83805</v>
      </c>
      <c r="I10346" t="s">
        <v>4852</v>
      </c>
      <c r="J10346" t="s">
        <v>7845</v>
      </c>
      <c r="K10346" t="s">
        <v>7846</v>
      </c>
      <c r="L10346" t="s">
        <v>60</v>
      </c>
      <c r="M10346" t="s">
        <v>4774</v>
      </c>
      <c r="N10346" t="s">
        <v>5198</v>
      </c>
      <c r="O10346" t="s">
        <v>7847</v>
      </c>
      <c r="P10346" t="s">
        <v>83806</v>
      </c>
      <c r="Q10346" t="s">
        <v>75044</v>
      </c>
      <c r="R10346" t="str">
        <f t="shared" si="322"/>
        <v>奎文</v>
      </c>
      <c r="S10346" t="str">
        <f t="shared" si="323"/>
        <v>0117</v>
      </c>
    </row>
    <row r="10347" spans="1:19">
      <c r="A10347" t="s">
        <v>83807</v>
      </c>
      <c r="B10347" s="31" t="s">
        <v>83808</v>
      </c>
      <c r="C10347" t="s">
        <v>49</v>
      </c>
      <c r="D10347" t="s">
        <v>83809</v>
      </c>
      <c r="E10347" t="s">
        <v>80794</v>
      </c>
      <c r="F10347" t="s">
        <v>83810</v>
      </c>
      <c r="G10347" t="s">
        <v>83811</v>
      </c>
      <c r="H10347" t="s">
        <v>83812</v>
      </c>
      <c r="I10347" t="s">
        <v>4841</v>
      </c>
      <c r="J10347" t="s">
        <v>5561</v>
      </c>
      <c r="K10347" t="s">
        <v>5562</v>
      </c>
      <c r="L10347" t="s">
        <v>237</v>
      </c>
      <c r="M10347" t="s">
        <v>4788</v>
      </c>
      <c r="N10347" t="s">
        <v>4972</v>
      </c>
      <c r="O10347" t="s">
        <v>5563</v>
      </c>
      <c r="P10347" t="s">
        <v>83813</v>
      </c>
      <c r="Q10347" t="s">
        <v>83814</v>
      </c>
      <c r="R10347" t="str">
        <f t="shared" si="322"/>
        <v>潍城</v>
      </c>
      <c r="S10347" t="str">
        <f t="shared" si="323"/>
        <v>0117</v>
      </c>
    </row>
    <row r="10348" spans="1:19">
      <c r="A10348" t="s">
        <v>83815</v>
      </c>
      <c r="B10348" s="31" t="s">
        <v>83816</v>
      </c>
      <c r="C10348" t="s">
        <v>49</v>
      </c>
      <c r="D10348" t="s">
        <v>83817</v>
      </c>
      <c r="E10348" t="s">
        <v>80794</v>
      </c>
      <c r="F10348" t="s">
        <v>83818</v>
      </c>
      <c r="G10348" t="s">
        <v>83819</v>
      </c>
      <c r="H10348" t="s">
        <v>83820</v>
      </c>
      <c r="I10348" t="s">
        <v>4852</v>
      </c>
      <c r="J10348" t="s">
        <v>6276</v>
      </c>
      <c r="K10348" t="s">
        <v>6277</v>
      </c>
      <c r="L10348" t="s">
        <v>50</v>
      </c>
      <c r="M10348" t="s">
        <v>5236</v>
      </c>
      <c r="N10348" t="s">
        <v>4845</v>
      </c>
      <c r="O10348" t="s">
        <v>6278</v>
      </c>
      <c r="P10348" t="s">
        <v>75044</v>
      </c>
      <c r="Q10348" t="s">
        <v>75044</v>
      </c>
      <c r="R10348" t="str">
        <f t="shared" si="322"/>
        <v>青州</v>
      </c>
      <c r="S10348" t="str">
        <f t="shared" si="323"/>
        <v>0117</v>
      </c>
    </row>
    <row r="10349" spans="1:19">
      <c r="A10349" t="s">
        <v>83821</v>
      </c>
      <c r="B10349" s="31" t="s">
        <v>83822</v>
      </c>
      <c r="C10349" t="s">
        <v>49</v>
      </c>
      <c r="D10349" t="s">
        <v>83823</v>
      </c>
      <c r="E10349" t="s">
        <v>80794</v>
      </c>
      <c r="F10349" t="s">
        <v>83824</v>
      </c>
      <c r="G10349" t="s">
        <v>83825</v>
      </c>
      <c r="H10349" t="s">
        <v>83826</v>
      </c>
      <c r="I10349" t="s">
        <v>7417</v>
      </c>
      <c r="J10349" t="s">
        <v>6973</v>
      </c>
      <c r="K10349" t="s">
        <v>6974</v>
      </c>
      <c r="L10349" t="s">
        <v>60</v>
      </c>
      <c r="M10349" t="s">
        <v>5511</v>
      </c>
      <c r="N10349" t="s">
        <v>5017</v>
      </c>
      <c r="O10349" t="s">
        <v>6975</v>
      </c>
      <c r="P10349" t="s">
        <v>83160</v>
      </c>
      <c r="Q10349" t="s">
        <v>83827</v>
      </c>
      <c r="R10349" t="str">
        <f t="shared" si="322"/>
        <v>奎文</v>
      </c>
      <c r="S10349" t="str">
        <f t="shared" si="323"/>
        <v>0117</v>
      </c>
    </row>
    <row r="10350" spans="1:19">
      <c r="A10350" t="s">
        <v>83828</v>
      </c>
      <c r="B10350" s="31" t="s">
        <v>83829</v>
      </c>
      <c r="C10350" t="s">
        <v>49</v>
      </c>
      <c r="D10350" t="s">
        <v>83830</v>
      </c>
      <c r="E10350" t="s">
        <v>80794</v>
      </c>
      <c r="F10350" t="s">
        <v>83831</v>
      </c>
      <c r="G10350" t="s">
        <v>83832</v>
      </c>
      <c r="H10350" t="s">
        <v>83833</v>
      </c>
      <c r="I10350" t="s">
        <v>5052</v>
      </c>
      <c r="J10350" t="s">
        <v>4842</v>
      </c>
      <c r="K10350" t="s">
        <v>4843</v>
      </c>
      <c r="L10350" t="s">
        <v>95</v>
      </c>
      <c r="M10350" t="s">
        <v>4844</v>
      </c>
      <c r="N10350" t="s">
        <v>5296</v>
      </c>
      <c r="O10350" t="s">
        <v>4846</v>
      </c>
      <c r="P10350" t="s">
        <v>83834</v>
      </c>
      <c r="Q10350" t="s">
        <v>83835</v>
      </c>
      <c r="R10350" t="str">
        <f t="shared" si="322"/>
        <v>安丘</v>
      </c>
      <c r="S10350" t="str">
        <f t="shared" si="323"/>
        <v>0117</v>
      </c>
    </row>
    <row r="10351" spans="1:19">
      <c r="A10351" t="s">
        <v>83836</v>
      </c>
      <c r="B10351" s="31" t="s">
        <v>83837</v>
      </c>
      <c r="C10351" t="s">
        <v>49</v>
      </c>
      <c r="D10351" t="s">
        <v>83838</v>
      </c>
      <c r="E10351" t="s">
        <v>83839</v>
      </c>
      <c r="F10351" t="s">
        <v>83840</v>
      </c>
      <c r="G10351" t="s">
        <v>83841</v>
      </c>
      <c r="H10351" t="s">
        <v>83842</v>
      </c>
      <c r="I10351" t="s">
        <v>4852</v>
      </c>
      <c r="J10351" t="s">
        <v>9386</v>
      </c>
      <c r="K10351" t="s">
        <v>9387</v>
      </c>
      <c r="L10351" t="s">
        <v>50</v>
      </c>
      <c r="M10351" t="s">
        <v>6207</v>
      </c>
      <c r="N10351" t="s">
        <v>4892</v>
      </c>
      <c r="O10351" t="s">
        <v>9388</v>
      </c>
      <c r="P10351" t="s">
        <v>83843</v>
      </c>
      <c r="Q10351" t="s">
        <v>75044</v>
      </c>
      <c r="R10351" t="str">
        <f t="shared" si="322"/>
        <v>青州</v>
      </c>
      <c r="S10351" t="str">
        <f t="shared" si="323"/>
        <v>0117</v>
      </c>
    </row>
    <row r="10352" spans="1:19">
      <c r="A10352" t="s">
        <v>83844</v>
      </c>
      <c r="B10352" s="31" t="s">
        <v>83845</v>
      </c>
      <c r="C10352" t="s">
        <v>49</v>
      </c>
      <c r="D10352" t="s">
        <v>83846</v>
      </c>
      <c r="E10352" t="s">
        <v>83847</v>
      </c>
      <c r="F10352" t="s">
        <v>83848</v>
      </c>
      <c r="G10352" t="s">
        <v>83849</v>
      </c>
      <c r="H10352" t="s">
        <v>83850</v>
      </c>
      <c r="I10352" t="s">
        <v>12119</v>
      </c>
      <c r="J10352" t="s">
        <v>6955</v>
      </c>
      <c r="K10352" t="s">
        <v>6956</v>
      </c>
      <c r="L10352" t="s">
        <v>114</v>
      </c>
      <c r="M10352" t="s">
        <v>5486</v>
      </c>
      <c r="N10352" t="s">
        <v>5112</v>
      </c>
      <c r="O10352" t="s">
        <v>6957</v>
      </c>
      <c r="P10352" t="s">
        <v>83851</v>
      </c>
      <c r="Q10352" t="s">
        <v>83852</v>
      </c>
      <c r="R10352" t="str">
        <f t="shared" si="322"/>
        <v>高密</v>
      </c>
      <c r="S10352" t="str">
        <f t="shared" si="323"/>
        <v>0117</v>
      </c>
    </row>
    <row r="10353" spans="1:19">
      <c r="A10353" t="s">
        <v>83853</v>
      </c>
      <c r="B10353" s="31" t="s">
        <v>83854</v>
      </c>
      <c r="C10353" t="s">
        <v>49</v>
      </c>
      <c r="D10353" t="s">
        <v>83855</v>
      </c>
      <c r="E10353" t="s">
        <v>82061</v>
      </c>
      <c r="F10353" t="s">
        <v>83856</v>
      </c>
      <c r="G10353" t="s">
        <v>83857</v>
      </c>
      <c r="H10353" t="s">
        <v>83858</v>
      </c>
      <c r="I10353" t="s">
        <v>12119</v>
      </c>
      <c r="J10353" t="s">
        <v>8764</v>
      </c>
      <c r="K10353" t="s">
        <v>8765</v>
      </c>
      <c r="L10353" t="s">
        <v>375</v>
      </c>
      <c r="M10353" t="s">
        <v>7334</v>
      </c>
      <c r="N10353" t="s">
        <v>8593</v>
      </c>
      <c r="O10353" t="s">
        <v>8766</v>
      </c>
      <c r="P10353" t="s">
        <v>83859</v>
      </c>
      <c r="Q10353" t="s">
        <v>83860</v>
      </c>
      <c r="R10353" t="str">
        <f t="shared" si="322"/>
        <v>昌邑</v>
      </c>
      <c r="S10353" t="str">
        <f t="shared" si="323"/>
        <v>0117</v>
      </c>
    </row>
    <row r="10354" spans="1:19">
      <c r="A10354" t="s">
        <v>83861</v>
      </c>
      <c r="B10354" s="31" t="s">
        <v>83862</v>
      </c>
      <c r="C10354" t="s">
        <v>49</v>
      </c>
      <c r="D10354" t="s">
        <v>83863</v>
      </c>
      <c r="E10354" t="s">
        <v>83864</v>
      </c>
      <c r="F10354" t="s">
        <v>83865</v>
      </c>
      <c r="G10354" t="s">
        <v>83866</v>
      </c>
      <c r="H10354" t="s">
        <v>83867</v>
      </c>
      <c r="I10354" t="s">
        <v>4828</v>
      </c>
      <c r="J10354" t="s">
        <v>8364</v>
      </c>
      <c r="K10354" t="s">
        <v>8365</v>
      </c>
      <c r="L10354" t="s">
        <v>50</v>
      </c>
      <c r="M10354" t="s">
        <v>6701</v>
      </c>
      <c r="N10354" t="s">
        <v>6519</v>
      </c>
      <c r="O10354" t="s">
        <v>75044</v>
      </c>
      <c r="P10354" t="s">
        <v>83868</v>
      </c>
      <c r="Q10354" t="s">
        <v>75044</v>
      </c>
      <c r="R10354" t="str">
        <f t="shared" si="322"/>
        <v>青州</v>
      </c>
      <c r="S10354" t="str">
        <f t="shared" si="323"/>
        <v>0117</v>
      </c>
    </row>
    <row r="10355" spans="1:19">
      <c r="A10355" t="s">
        <v>83869</v>
      </c>
      <c r="B10355" s="31" t="s">
        <v>83870</v>
      </c>
      <c r="C10355" t="s">
        <v>49</v>
      </c>
      <c r="D10355" t="s">
        <v>83871</v>
      </c>
      <c r="E10355" t="s">
        <v>83238</v>
      </c>
      <c r="F10355" t="s">
        <v>83872</v>
      </c>
      <c r="G10355" t="s">
        <v>83873</v>
      </c>
      <c r="H10355" t="s">
        <v>83874</v>
      </c>
      <c r="I10355" t="s">
        <v>4828</v>
      </c>
      <c r="J10355" t="s">
        <v>12967</v>
      </c>
      <c r="K10355" t="s">
        <v>12968</v>
      </c>
      <c r="L10355" t="s">
        <v>114</v>
      </c>
      <c r="M10355" t="s">
        <v>5486</v>
      </c>
      <c r="N10355" t="s">
        <v>4919</v>
      </c>
      <c r="O10355" t="s">
        <v>12969</v>
      </c>
      <c r="P10355" t="s">
        <v>83875</v>
      </c>
      <c r="Q10355" t="s">
        <v>75044</v>
      </c>
      <c r="R10355" t="str">
        <f t="shared" si="322"/>
        <v>高密</v>
      </c>
      <c r="S10355" t="str">
        <f t="shared" si="323"/>
        <v>0117</v>
      </c>
    </row>
    <row r="10356" spans="1:19">
      <c r="A10356" t="s">
        <v>83876</v>
      </c>
      <c r="B10356" s="31" t="s">
        <v>83877</v>
      </c>
      <c r="C10356" t="s">
        <v>49</v>
      </c>
      <c r="D10356" t="s">
        <v>83878</v>
      </c>
      <c r="E10356" t="s">
        <v>80819</v>
      </c>
      <c r="F10356" t="s">
        <v>83879</v>
      </c>
      <c r="G10356" t="s">
        <v>83880</v>
      </c>
      <c r="H10356" t="s">
        <v>83881</v>
      </c>
      <c r="I10356" t="s">
        <v>12500</v>
      </c>
      <c r="J10356" t="s">
        <v>4786</v>
      </c>
      <c r="K10356" t="s">
        <v>4787</v>
      </c>
      <c r="L10356" t="s">
        <v>237</v>
      </c>
      <c r="M10356" t="s">
        <v>4788</v>
      </c>
      <c r="N10356" t="s">
        <v>5801</v>
      </c>
      <c r="O10356" t="s">
        <v>4790</v>
      </c>
      <c r="P10356" t="s">
        <v>83882</v>
      </c>
      <c r="Q10356" t="s">
        <v>83883</v>
      </c>
      <c r="R10356" t="str">
        <f t="shared" si="322"/>
        <v>潍城</v>
      </c>
      <c r="S10356" t="str">
        <f t="shared" si="323"/>
        <v>0117</v>
      </c>
    </row>
    <row r="10357" spans="1:19">
      <c r="A10357" t="s">
        <v>83884</v>
      </c>
      <c r="B10357" s="31" t="s">
        <v>83885</v>
      </c>
      <c r="C10357" t="s">
        <v>49</v>
      </c>
      <c r="D10357" t="s">
        <v>83886</v>
      </c>
      <c r="E10357" t="s">
        <v>83887</v>
      </c>
      <c r="F10357" t="s">
        <v>83888</v>
      </c>
      <c r="G10357" t="s">
        <v>83889</v>
      </c>
      <c r="H10357" t="s">
        <v>83890</v>
      </c>
      <c r="I10357" t="s">
        <v>12119</v>
      </c>
      <c r="J10357" t="s">
        <v>9181</v>
      </c>
      <c r="K10357" t="s">
        <v>9182</v>
      </c>
      <c r="L10357" t="s">
        <v>60</v>
      </c>
      <c r="M10357" t="s">
        <v>4774</v>
      </c>
      <c r="N10357" t="s">
        <v>5960</v>
      </c>
      <c r="O10357" t="s">
        <v>9183</v>
      </c>
      <c r="P10357" t="s">
        <v>83891</v>
      </c>
      <c r="Q10357" t="s">
        <v>75044</v>
      </c>
      <c r="R10357" t="str">
        <f t="shared" si="322"/>
        <v>奎文</v>
      </c>
      <c r="S10357" t="str">
        <f t="shared" si="323"/>
        <v>0117</v>
      </c>
    </row>
    <row r="10358" spans="1:19">
      <c r="A10358" t="s">
        <v>83892</v>
      </c>
      <c r="B10358" s="31" t="s">
        <v>83893</v>
      </c>
      <c r="C10358" t="s">
        <v>49</v>
      </c>
      <c r="D10358" t="s">
        <v>83894</v>
      </c>
      <c r="E10358" t="s">
        <v>80794</v>
      </c>
      <c r="F10358" t="s">
        <v>83895</v>
      </c>
      <c r="G10358" t="s">
        <v>83896</v>
      </c>
      <c r="H10358" t="s">
        <v>83897</v>
      </c>
      <c r="I10358" t="s">
        <v>4828</v>
      </c>
      <c r="J10358" t="s">
        <v>6020</v>
      </c>
      <c r="K10358" t="s">
        <v>6021</v>
      </c>
      <c r="L10358" t="s">
        <v>123</v>
      </c>
      <c r="M10358" t="s">
        <v>6022</v>
      </c>
      <c r="N10358" t="s">
        <v>5801</v>
      </c>
      <c r="O10358" t="s">
        <v>6023</v>
      </c>
      <c r="P10358" t="s">
        <v>83898</v>
      </c>
      <c r="Q10358" t="s">
        <v>83899</v>
      </c>
      <c r="R10358" t="str">
        <f t="shared" si="322"/>
        <v>诸城</v>
      </c>
      <c r="S10358" t="str">
        <f t="shared" si="323"/>
        <v>0117</v>
      </c>
    </row>
    <row r="10359" spans="1:19">
      <c r="A10359" t="s">
        <v>83900</v>
      </c>
      <c r="B10359" s="31" t="s">
        <v>83901</v>
      </c>
      <c r="C10359" t="s">
        <v>49</v>
      </c>
      <c r="D10359" t="s">
        <v>83902</v>
      </c>
      <c r="E10359" t="s">
        <v>83903</v>
      </c>
      <c r="F10359" t="s">
        <v>83904</v>
      </c>
      <c r="G10359" t="s">
        <v>83905</v>
      </c>
      <c r="H10359" t="s">
        <v>83906</v>
      </c>
      <c r="I10359" t="s">
        <v>6877</v>
      </c>
      <c r="J10359" t="s">
        <v>4786</v>
      </c>
      <c r="K10359" t="s">
        <v>4787</v>
      </c>
      <c r="L10359" t="s">
        <v>237</v>
      </c>
      <c r="M10359" t="s">
        <v>4788</v>
      </c>
      <c r="N10359" t="s">
        <v>5421</v>
      </c>
      <c r="O10359" t="s">
        <v>4790</v>
      </c>
      <c r="P10359" t="s">
        <v>83907</v>
      </c>
      <c r="Q10359" t="s">
        <v>83908</v>
      </c>
      <c r="R10359" t="str">
        <f t="shared" si="322"/>
        <v>潍城</v>
      </c>
      <c r="S10359" t="str">
        <f t="shared" si="323"/>
        <v>0117</v>
      </c>
    </row>
    <row r="10360" spans="1:19">
      <c r="A10360" t="s">
        <v>83909</v>
      </c>
      <c r="B10360" s="31" t="s">
        <v>83910</v>
      </c>
      <c r="C10360" t="s">
        <v>49</v>
      </c>
      <c r="D10360" t="s">
        <v>83911</v>
      </c>
      <c r="E10360" t="s">
        <v>83524</v>
      </c>
      <c r="F10360" t="s">
        <v>83912</v>
      </c>
      <c r="G10360" t="s">
        <v>83913</v>
      </c>
      <c r="H10360" t="s">
        <v>83914</v>
      </c>
      <c r="I10360" t="s">
        <v>12119</v>
      </c>
      <c r="J10360" t="s">
        <v>11207</v>
      </c>
      <c r="K10360" t="s">
        <v>11208</v>
      </c>
      <c r="L10360" t="s">
        <v>123</v>
      </c>
      <c r="M10360" t="s">
        <v>7767</v>
      </c>
      <c r="N10360" t="s">
        <v>9006</v>
      </c>
      <c r="O10360" t="s">
        <v>11209</v>
      </c>
      <c r="P10360" t="s">
        <v>83915</v>
      </c>
      <c r="Q10360" t="s">
        <v>75044</v>
      </c>
      <c r="R10360" t="str">
        <f t="shared" si="322"/>
        <v>诸城</v>
      </c>
      <c r="S10360" t="str">
        <f t="shared" si="323"/>
        <v>0117</v>
      </c>
    </row>
    <row r="10361" spans="1:19">
      <c r="A10361" t="s">
        <v>83916</v>
      </c>
      <c r="B10361" s="31" t="s">
        <v>83917</v>
      </c>
      <c r="C10361" t="s">
        <v>49</v>
      </c>
      <c r="D10361" t="s">
        <v>83918</v>
      </c>
      <c r="E10361" t="s">
        <v>80794</v>
      </c>
      <c r="F10361" t="s">
        <v>83919</v>
      </c>
      <c r="G10361" t="s">
        <v>83920</v>
      </c>
      <c r="H10361" t="s">
        <v>83921</v>
      </c>
      <c r="I10361" t="s">
        <v>4852</v>
      </c>
      <c r="J10361" t="s">
        <v>5531</v>
      </c>
      <c r="K10361" t="s">
        <v>5532</v>
      </c>
      <c r="L10361" t="s">
        <v>105</v>
      </c>
      <c r="M10361" t="s">
        <v>5176</v>
      </c>
      <c r="N10361" t="s">
        <v>4972</v>
      </c>
      <c r="O10361" t="s">
        <v>5533</v>
      </c>
      <c r="P10361" t="s">
        <v>83922</v>
      </c>
      <c r="Q10361" t="s">
        <v>83923</v>
      </c>
      <c r="R10361" t="str">
        <f t="shared" si="322"/>
        <v>寿光</v>
      </c>
      <c r="S10361" t="str">
        <f t="shared" si="323"/>
        <v>0117</v>
      </c>
    </row>
    <row r="10362" spans="1:19">
      <c r="A10362" t="s">
        <v>83924</v>
      </c>
      <c r="B10362" s="31" t="s">
        <v>83925</v>
      </c>
      <c r="C10362" t="s">
        <v>49</v>
      </c>
      <c r="D10362" t="s">
        <v>83926</v>
      </c>
      <c r="E10362" t="s">
        <v>80794</v>
      </c>
      <c r="F10362" t="s">
        <v>83927</v>
      </c>
      <c r="G10362" t="s">
        <v>83928</v>
      </c>
      <c r="H10362" t="s">
        <v>83929</v>
      </c>
      <c r="I10362" t="s">
        <v>4852</v>
      </c>
      <c r="J10362" t="s">
        <v>5067</v>
      </c>
      <c r="K10362" t="s">
        <v>5068</v>
      </c>
      <c r="L10362" t="s">
        <v>123</v>
      </c>
      <c r="M10362" t="s">
        <v>4932</v>
      </c>
      <c r="N10362" t="s">
        <v>4892</v>
      </c>
      <c r="O10362" t="s">
        <v>5070</v>
      </c>
      <c r="P10362" t="s">
        <v>83930</v>
      </c>
      <c r="Q10362" t="s">
        <v>75044</v>
      </c>
      <c r="R10362" t="str">
        <f t="shared" si="322"/>
        <v>诸城</v>
      </c>
      <c r="S10362" t="str">
        <f t="shared" si="323"/>
        <v>0117</v>
      </c>
    </row>
    <row r="10363" spans="1:19">
      <c r="A10363" t="s">
        <v>83931</v>
      </c>
      <c r="B10363" s="31" t="s">
        <v>83932</v>
      </c>
      <c r="C10363" t="s">
        <v>49</v>
      </c>
      <c r="D10363" t="s">
        <v>83933</v>
      </c>
      <c r="E10363" t="s">
        <v>83847</v>
      </c>
      <c r="F10363" t="s">
        <v>83934</v>
      </c>
      <c r="G10363" t="s">
        <v>83935</v>
      </c>
      <c r="H10363" t="s">
        <v>83936</v>
      </c>
      <c r="I10363" t="s">
        <v>12119</v>
      </c>
      <c r="J10363" t="s">
        <v>5053</v>
      </c>
      <c r="K10363" t="s">
        <v>5054</v>
      </c>
      <c r="L10363" t="s">
        <v>95</v>
      </c>
      <c r="M10363" t="s">
        <v>5055</v>
      </c>
      <c r="N10363" t="s">
        <v>5056</v>
      </c>
      <c r="O10363" t="s">
        <v>5057</v>
      </c>
      <c r="P10363" t="s">
        <v>83937</v>
      </c>
      <c r="Q10363" t="s">
        <v>83938</v>
      </c>
      <c r="R10363" t="str">
        <f t="shared" si="322"/>
        <v>安丘</v>
      </c>
      <c r="S10363" t="str">
        <f t="shared" si="323"/>
        <v>0117</v>
      </c>
    </row>
    <row r="10364" spans="1:19">
      <c r="A10364" t="s">
        <v>4225</v>
      </c>
      <c r="B10364" s="31" t="s">
        <v>83939</v>
      </c>
      <c r="C10364" t="s">
        <v>49</v>
      </c>
      <c r="D10364" t="s">
        <v>83940</v>
      </c>
      <c r="E10364" t="s">
        <v>81938</v>
      </c>
      <c r="F10364" t="s">
        <v>83941</v>
      </c>
      <c r="G10364" t="s">
        <v>4223</v>
      </c>
      <c r="H10364" t="s">
        <v>83942</v>
      </c>
      <c r="I10364" t="s">
        <v>12119</v>
      </c>
      <c r="J10364" t="s">
        <v>6150</v>
      </c>
      <c r="K10364" t="s">
        <v>6151</v>
      </c>
      <c r="L10364" t="s">
        <v>95</v>
      </c>
      <c r="M10364" t="s">
        <v>5709</v>
      </c>
      <c r="N10364" t="s">
        <v>7890</v>
      </c>
      <c r="O10364" t="s">
        <v>6153</v>
      </c>
      <c r="P10364" t="s">
        <v>83943</v>
      </c>
      <c r="Q10364" t="s">
        <v>83944</v>
      </c>
      <c r="R10364" t="str">
        <f t="shared" si="322"/>
        <v>安丘</v>
      </c>
      <c r="S10364" t="str">
        <f t="shared" si="323"/>
        <v>0117</v>
      </c>
    </row>
    <row r="10365" spans="1:19">
      <c r="A10365" t="s">
        <v>83945</v>
      </c>
      <c r="B10365" s="31" t="s">
        <v>83946</v>
      </c>
      <c r="C10365" t="s">
        <v>49</v>
      </c>
      <c r="D10365" t="s">
        <v>83947</v>
      </c>
      <c r="E10365" t="s">
        <v>82156</v>
      </c>
      <c r="F10365" t="s">
        <v>83948</v>
      </c>
      <c r="G10365" t="s">
        <v>83949</v>
      </c>
      <c r="H10365" t="s">
        <v>83950</v>
      </c>
      <c r="I10365" t="s">
        <v>5052</v>
      </c>
      <c r="J10365" t="s">
        <v>10182</v>
      </c>
      <c r="K10365" t="s">
        <v>10183</v>
      </c>
      <c r="L10365" t="s">
        <v>60</v>
      </c>
      <c r="M10365" t="s">
        <v>4774</v>
      </c>
      <c r="N10365" t="s">
        <v>5005</v>
      </c>
      <c r="O10365" t="s">
        <v>10184</v>
      </c>
      <c r="P10365" t="s">
        <v>83951</v>
      </c>
      <c r="Q10365" t="s">
        <v>75044</v>
      </c>
      <c r="R10365" t="str">
        <f t="shared" si="322"/>
        <v>奎文</v>
      </c>
      <c r="S10365" t="str">
        <f t="shared" si="323"/>
        <v>0117</v>
      </c>
    </row>
    <row r="10366" spans="1:19">
      <c r="A10366" t="s">
        <v>83952</v>
      </c>
      <c r="B10366" s="31" t="s">
        <v>83953</v>
      </c>
      <c r="C10366" t="s">
        <v>49</v>
      </c>
      <c r="D10366" t="s">
        <v>83954</v>
      </c>
      <c r="E10366" t="s">
        <v>80819</v>
      </c>
      <c r="F10366" t="s">
        <v>83955</v>
      </c>
      <c r="G10366" t="s">
        <v>83956</v>
      </c>
      <c r="H10366" t="s">
        <v>83957</v>
      </c>
      <c r="I10366" t="s">
        <v>12119</v>
      </c>
      <c r="J10366" t="s">
        <v>6517</v>
      </c>
      <c r="K10366" t="s">
        <v>6518</v>
      </c>
      <c r="L10366" t="s">
        <v>50</v>
      </c>
      <c r="M10366" t="s">
        <v>6207</v>
      </c>
      <c r="N10366" t="s">
        <v>5112</v>
      </c>
      <c r="O10366" t="s">
        <v>6520</v>
      </c>
      <c r="P10366" t="s">
        <v>75044</v>
      </c>
      <c r="Q10366" t="s">
        <v>83958</v>
      </c>
      <c r="R10366" t="str">
        <f t="shared" si="322"/>
        <v>青州</v>
      </c>
      <c r="S10366" t="str">
        <f t="shared" si="323"/>
        <v>0117</v>
      </c>
    </row>
    <row r="10367" spans="1:19">
      <c r="A10367" t="s">
        <v>83959</v>
      </c>
      <c r="B10367" s="31" t="s">
        <v>83960</v>
      </c>
      <c r="C10367" t="s">
        <v>49</v>
      </c>
      <c r="D10367" t="s">
        <v>83961</v>
      </c>
      <c r="E10367" t="s">
        <v>80794</v>
      </c>
      <c r="F10367" t="s">
        <v>83962</v>
      </c>
      <c r="G10367" t="s">
        <v>83963</v>
      </c>
      <c r="H10367" t="s">
        <v>83964</v>
      </c>
      <c r="I10367" t="s">
        <v>4785</v>
      </c>
      <c r="J10367" t="s">
        <v>14048</v>
      </c>
      <c r="K10367" t="s">
        <v>14049</v>
      </c>
      <c r="L10367" t="s">
        <v>60</v>
      </c>
      <c r="M10367" t="s">
        <v>4904</v>
      </c>
      <c r="N10367" t="s">
        <v>6530</v>
      </c>
      <c r="O10367" t="s">
        <v>14050</v>
      </c>
      <c r="P10367" t="s">
        <v>83965</v>
      </c>
      <c r="Q10367" t="s">
        <v>75044</v>
      </c>
      <c r="R10367" t="str">
        <f t="shared" si="322"/>
        <v>奎文</v>
      </c>
      <c r="S10367" t="str">
        <f t="shared" si="323"/>
        <v>0117</v>
      </c>
    </row>
    <row r="10368" spans="1:19">
      <c r="A10368" t="s">
        <v>83966</v>
      </c>
      <c r="B10368" s="31" t="s">
        <v>83967</v>
      </c>
      <c r="C10368" t="s">
        <v>49</v>
      </c>
      <c r="D10368" t="s">
        <v>83968</v>
      </c>
      <c r="E10368" t="s">
        <v>83969</v>
      </c>
      <c r="F10368" t="s">
        <v>83970</v>
      </c>
      <c r="G10368" t="s">
        <v>83971</v>
      </c>
      <c r="H10368" t="s">
        <v>83972</v>
      </c>
      <c r="I10368" t="s">
        <v>4785</v>
      </c>
      <c r="J10368" t="s">
        <v>7803</v>
      </c>
      <c r="K10368" t="s">
        <v>7804</v>
      </c>
      <c r="L10368" t="s">
        <v>105</v>
      </c>
      <c r="M10368" t="s">
        <v>7805</v>
      </c>
      <c r="N10368" t="s">
        <v>4972</v>
      </c>
      <c r="O10368" t="s">
        <v>7806</v>
      </c>
      <c r="P10368" t="s">
        <v>83973</v>
      </c>
      <c r="Q10368" t="s">
        <v>75044</v>
      </c>
      <c r="R10368" t="str">
        <f t="shared" si="322"/>
        <v>寿光</v>
      </c>
      <c r="S10368" t="str">
        <f t="shared" si="323"/>
        <v>0117</v>
      </c>
    </row>
    <row r="10369" spans="1:19">
      <c r="A10369" t="s">
        <v>83974</v>
      </c>
      <c r="B10369" s="31" t="s">
        <v>83975</v>
      </c>
      <c r="C10369" t="s">
        <v>49</v>
      </c>
      <c r="D10369" t="s">
        <v>83976</v>
      </c>
      <c r="E10369" t="s">
        <v>80794</v>
      </c>
      <c r="F10369" t="s">
        <v>83977</v>
      </c>
      <c r="G10369" t="s">
        <v>83978</v>
      </c>
      <c r="H10369" t="s">
        <v>83979</v>
      </c>
      <c r="I10369" t="s">
        <v>4955</v>
      </c>
      <c r="J10369" t="s">
        <v>6771</v>
      </c>
      <c r="K10369" t="s">
        <v>6772</v>
      </c>
      <c r="L10369" t="s">
        <v>1136</v>
      </c>
      <c r="M10369" t="s">
        <v>5210</v>
      </c>
      <c r="N10369" t="s">
        <v>15744</v>
      </c>
      <c r="O10369" t="s">
        <v>6773</v>
      </c>
      <c r="P10369" t="s">
        <v>83980</v>
      </c>
      <c r="Q10369" t="s">
        <v>83981</v>
      </c>
      <c r="R10369" t="str">
        <f t="shared" ref="R10369:R10432" si="324">IF(OR(LEFT(L10369,2)="高新"),"奎文",IF(LEFT(L10369,2)="峡山","坊子",IF(LEFT(L10369,2)="滨海","寒亭",LEFT(L10369,2))))</f>
        <v>昌乐</v>
      </c>
      <c r="S10369" t="str">
        <f t="shared" ref="S10369:S10432" si="325">TEXT(B10369,"mmdd")</f>
        <v>0117</v>
      </c>
    </row>
    <row r="10370" spans="1:19">
      <c r="A10370" t="s">
        <v>83982</v>
      </c>
      <c r="B10370" s="31" t="s">
        <v>83983</v>
      </c>
      <c r="C10370" t="s">
        <v>49</v>
      </c>
      <c r="D10370" t="s">
        <v>83984</v>
      </c>
      <c r="E10370" t="s">
        <v>83985</v>
      </c>
      <c r="F10370" t="s">
        <v>83986</v>
      </c>
      <c r="G10370" t="s">
        <v>83987</v>
      </c>
      <c r="H10370" t="s">
        <v>83988</v>
      </c>
      <c r="I10370" t="s">
        <v>5327</v>
      </c>
      <c r="J10370" t="s">
        <v>12195</v>
      </c>
      <c r="K10370" t="s">
        <v>12196</v>
      </c>
      <c r="L10370" t="s">
        <v>77</v>
      </c>
      <c r="M10370" t="s">
        <v>5733</v>
      </c>
      <c r="N10370" t="s">
        <v>5030</v>
      </c>
      <c r="O10370" t="s">
        <v>12197</v>
      </c>
      <c r="P10370" t="s">
        <v>83989</v>
      </c>
      <c r="Q10370" t="s">
        <v>75044</v>
      </c>
      <c r="R10370" t="str">
        <f t="shared" si="324"/>
        <v>临朐</v>
      </c>
      <c r="S10370" t="str">
        <f t="shared" si="325"/>
        <v>0117</v>
      </c>
    </row>
    <row r="10371" spans="1:19">
      <c r="A10371" t="s">
        <v>83990</v>
      </c>
      <c r="B10371" s="31" t="s">
        <v>83991</v>
      </c>
      <c r="C10371" t="s">
        <v>49</v>
      </c>
      <c r="D10371" t="s">
        <v>83992</v>
      </c>
      <c r="E10371" t="s">
        <v>83993</v>
      </c>
      <c r="F10371" t="s">
        <v>83994</v>
      </c>
      <c r="G10371" t="s">
        <v>83995</v>
      </c>
      <c r="H10371" t="s">
        <v>83996</v>
      </c>
      <c r="I10371" t="s">
        <v>4852</v>
      </c>
      <c r="J10371" t="s">
        <v>8081</v>
      </c>
      <c r="K10371" t="s">
        <v>42502</v>
      </c>
      <c r="L10371" t="s">
        <v>105</v>
      </c>
      <c r="M10371" t="s">
        <v>5133</v>
      </c>
      <c r="N10371" t="s">
        <v>4892</v>
      </c>
      <c r="O10371" t="s">
        <v>8083</v>
      </c>
      <c r="P10371" t="s">
        <v>83997</v>
      </c>
      <c r="Q10371" t="s">
        <v>83998</v>
      </c>
      <c r="R10371" t="str">
        <f t="shared" si="324"/>
        <v>寿光</v>
      </c>
      <c r="S10371" t="str">
        <f t="shared" si="325"/>
        <v>0117</v>
      </c>
    </row>
    <row r="10372" spans="1:19">
      <c r="A10372" t="s">
        <v>83999</v>
      </c>
      <c r="B10372" s="31" t="s">
        <v>84000</v>
      </c>
      <c r="C10372" t="s">
        <v>49</v>
      </c>
      <c r="D10372" t="s">
        <v>84001</v>
      </c>
      <c r="E10372" t="s">
        <v>82422</v>
      </c>
      <c r="F10372" t="s">
        <v>84002</v>
      </c>
      <c r="G10372" t="s">
        <v>84003</v>
      </c>
      <c r="H10372" t="s">
        <v>84004</v>
      </c>
      <c r="I10372" t="s">
        <v>12119</v>
      </c>
      <c r="J10372" t="s">
        <v>6053</v>
      </c>
      <c r="K10372" t="s">
        <v>6054</v>
      </c>
      <c r="L10372" t="s">
        <v>105</v>
      </c>
      <c r="M10372" t="s">
        <v>6055</v>
      </c>
      <c r="N10372" t="s">
        <v>4905</v>
      </c>
      <c r="O10372" t="s">
        <v>6056</v>
      </c>
      <c r="P10372" t="s">
        <v>84005</v>
      </c>
      <c r="Q10372" t="s">
        <v>75044</v>
      </c>
      <c r="R10372" t="str">
        <f t="shared" si="324"/>
        <v>寿光</v>
      </c>
      <c r="S10372" t="str">
        <f t="shared" si="325"/>
        <v>0117</v>
      </c>
    </row>
    <row r="10373" spans="1:19">
      <c r="A10373" t="s">
        <v>84006</v>
      </c>
      <c r="B10373" s="31" t="s">
        <v>84007</v>
      </c>
      <c r="C10373" t="s">
        <v>49</v>
      </c>
      <c r="D10373" t="s">
        <v>84008</v>
      </c>
      <c r="E10373" t="s">
        <v>83969</v>
      </c>
      <c r="F10373" t="s">
        <v>84009</v>
      </c>
      <c r="G10373" t="s">
        <v>84010</v>
      </c>
      <c r="H10373" t="s">
        <v>84011</v>
      </c>
      <c r="I10373" t="s">
        <v>4785</v>
      </c>
      <c r="J10373" t="s">
        <v>6904</v>
      </c>
      <c r="K10373" t="s">
        <v>6905</v>
      </c>
      <c r="L10373" t="s">
        <v>86</v>
      </c>
      <c r="M10373" t="s">
        <v>5919</v>
      </c>
      <c r="N10373" t="s">
        <v>8593</v>
      </c>
      <c r="O10373" t="s">
        <v>6906</v>
      </c>
      <c r="P10373" t="s">
        <v>84012</v>
      </c>
      <c r="Q10373" t="s">
        <v>84013</v>
      </c>
      <c r="R10373" t="str">
        <f t="shared" si="324"/>
        <v>坊子</v>
      </c>
      <c r="S10373" t="str">
        <f t="shared" si="325"/>
        <v>0117</v>
      </c>
    </row>
    <row r="10374" spans="1:19">
      <c r="A10374" t="s">
        <v>84014</v>
      </c>
      <c r="B10374" s="31" t="s">
        <v>84015</v>
      </c>
      <c r="C10374" t="s">
        <v>49</v>
      </c>
      <c r="D10374" t="s">
        <v>84016</v>
      </c>
      <c r="E10374" t="s">
        <v>84017</v>
      </c>
      <c r="F10374" t="s">
        <v>84018</v>
      </c>
      <c r="G10374" t="s">
        <v>84019</v>
      </c>
      <c r="H10374" t="s">
        <v>84020</v>
      </c>
      <c r="I10374" t="s">
        <v>4785</v>
      </c>
      <c r="J10374" t="s">
        <v>4943</v>
      </c>
      <c r="K10374" t="s">
        <v>4944</v>
      </c>
      <c r="L10374" t="s">
        <v>105</v>
      </c>
      <c r="M10374" t="s">
        <v>4945</v>
      </c>
      <c r="N10374" t="s">
        <v>6794</v>
      </c>
      <c r="O10374" t="s">
        <v>4947</v>
      </c>
      <c r="P10374" t="s">
        <v>84021</v>
      </c>
      <c r="Q10374" t="s">
        <v>84022</v>
      </c>
      <c r="R10374" t="str">
        <f t="shared" si="324"/>
        <v>寿光</v>
      </c>
      <c r="S10374" t="str">
        <f t="shared" si="325"/>
        <v>0117</v>
      </c>
    </row>
    <row r="10375" spans="1:19">
      <c r="A10375" t="s">
        <v>84023</v>
      </c>
      <c r="B10375" s="31" t="s">
        <v>84024</v>
      </c>
      <c r="C10375" t="s">
        <v>49</v>
      </c>
      <c r="D10375" t="s">
        <v>84025</v>
      </c>
      <c r="E10375" t="s">
        <v>80794</v>
      </c>
      <c r="F10375" t="s">
        <v>84026</v>
      </c>
      <c r="G10375" t="s">
        <v>84027</v>
      </c>
      <c r="H10375" t="s">
        <v>84028</v>
      </c>
      <c r="I10375" t="s">
        <v>4852</v>
      </c>
      <c r="J10375" t="s">
        <v>11410</v>
      </c>
      <c r="K10375" t="s">
        <v>11411</v>
      </c>
      <c r="L10375" t="s">
        <v>105</v>
      </c>
      <c r="M10375" t="s">
        <v>5176</v>
      </c>
      <c r="N10375" t="s">
        <v>4972</v>
      </c>
      <c r="O10375" t="s">
        <v>11412</v>
      </c>
      <c r="P10375" t="s">
        <v>84029</v>
      </c>
      <c r="Q10375" t="s">
        <v>84030</v>
      </c>
      <c r="R10375" t="str">
        <f t="shared" si="324"/>
        <v>寿光</v>
      </c>
      <c r="S10375" t="str">
        <f t="shared" si="325"/>
        <v>0117</v>
      </c>
    </row>
    <row r="10376" spans="1:19">
      <c r="A10376" t="s">
        <v>84031</v>
      </c>
      <c r="B10376" s="31" t="s">
        <v>84032</v>
      </c>
      <c r="C10376" t="s">
        <v>49</v>
      </c>
      <c r="D10376" t="s">
        <v>84033</v>
      </c>
      <c r="E10376" t="s">
        <v>84034</v>
      </c>
      <c r="F10376" t="s">
        <v>84035</v>
      </c>
      <c r="G10376" t="s">
        <v>84036</v>
      </c>
      <c r="H10376" t="s">
        <v>84037</v>
      </c>
      <c r="I10376" t="s">
        <v>4828</v>
      </c>
      <c r="J10376" t="s">
        <v>20915</v>
      </c>
      <c r="K10376" t="s">
        <v>20916</v>
      </c>
      <c r="L10376" t="s">
        <v>237</v>
      </c>
      <c r="M10376" t="s">
        <v>4868</v>
      </c>
      <c r="N10376" t="s">
        <v>5487</v>
      </c>
      <c r="O10376" t="s">
        <v>20917</v>
      </c>
      <c r="P10376" t="s">
        <v>84038</v>
      </c>
      <c r="Q10376" t="s">
        <v>75044</v>
      </c>
      <c r="R10376" t="str">
        <f t="shared" si="324"/>
        <v>潍城</v>
      </c>
      <c r="S10376" t="str">
        <f t="shared" si="325"/>
        <v>0117</v>
      </c>
    </row>
    <row r="10377" spans="1:19">
      <c r="A10377" t="s">
        <v>84039</v>
      </c>
      <c r="B10377" s="31" t="s">
        <v>84040</v>
      </c>
      <c r="C10377" t="s">
        <v>49</v>
      </c>
      <c r="D10377" t="s">
        <v>84041</v>
      </c>
      <c r="E10377" t="s">
        <v>80819</v>
      </c>
      <c r="F10377" t="s">
        <v>84042</v>
      </c>
      <c r="G10377" t="s">
        <v>84043</v>
      </c>
      <c r="H10377" t="s">
        <v>84044</v>
      </c>
      <c r="I10377" t="s">
        <v>12119</v>
      </c>
      <c r="J10377" t="s">
        <v>6517</v>
      </c>
      <c r="K10377" t="s">
        <v>6518</v>
      </c>
      <c r="L10377" t="s">
        <v>50</v>
      </c>
      <c r="M10377" t="s">
        <v>6207</v>
      </c>
      <c r="N10377" t="s">
        <v>5112</v>
      </c>
      <c r="O10377" t="s">
        <v>6520</v>
      </c>
      <c r="P10377" t="s">
        <v>84045</v>
      </c>
      <c r="Q10377" t="s">
        <v>84046</v>
      </c>
      <c r="R10377" t="str">
        <f t="shared" si="324"/>
        <v>青州</v>
      </c>
      <c r="S10377" t="str">
        <f t="shared" si="325"/>
        <v>0117</v>
      </c>
    </row>
    <row r="10378" spans="1:19">
      <c r="A10378" t="s">
        <v>84047</v>
      </c>
      <c r="B10378" s="31" t="s">
        <v>84048</v>
      </c>
      <c r="C10378" t="s">
        <v>49</v>
      </c>
      <c r="D10378" t="s">
        <v>84049</v>
      </c>
      <c r="E10378" t="s">
        <v>84034</v>
      </c>
      <c r="F10378" t="s">
        <v>84050</v>
      </c>
      <c r="G10378" t="s">
        <v>84051</v>
      </c>
      <c r="H10378" t="s">
        <v>84052</v>
      </c>
      <c r="I10378" t="s">
        <v>5407</v>
      </c>
      <c r="J10378" t="s">
        <v>9144</v>
      </c>
      <c r="K10378" t="s">
        <v>9145</v>
      </c>
      <c r="L10378" t="s">
        <v>60</v>
      </c>
      <c r="M10378" t="s">
        <v>5999</v>
      </c>
      <c r="N10378" t="s">
        <v>4933</v>
      </c>
      <c r="O10378" t="s">
        <v>9146</v>
      </c>
      <c r="P10378" t="s">
        <v>75044</v>
      </c>
      <c r="Q10378" t="s">
        <v>84053</v>
      </c>
      <c r="R10378" t="str">
        <f t="shared" si="324"/>
        <v>奎文</v>
      </c>
      <c r="S10378" t="str">
        <f t="shared" si="325"/>
        <v>0117</v>
      </c>
    </row>
    <row r="10379" spans="1:19">
      <c r="A10379" t="s">
        <v>84054</v>
      </c>
      <c r="B10379" s="31" t="s">
        <v>84055</v>
      </c>
      <c r="C10379" t="s">
        <v>49</v>
      </c>
      <c r="D10379" t="s">
        <v>84056</v>
      </c>
      <c r="E10379" t="s">
        <v>75930</v>
      </c>
      <c r="F10379" t="s">
        <v>84057</v>
      </c>
      <c r="G10379" t="s">
        <v>84058</v>
      </c>
      <c r="H10379" t="s">
        <v>84059</v>
      </c>
      <c r="I10379" t="s">
        <v>4785</v>
      </c>
      <c r="J10379" t="s">
        <v>5636</v>
      </c>
      <c r="K10379" t="s">
        <v>5906</v>
      </c>
      <c r="L10379" t="s">
        <v>77</v>
      </c>
      <c r="M10379" t="s">
        <v>5145</v>
      </c>
      <c r="N10379" t="s">
        <v>5907</v>
      </c>
      <c r="O10379" t="s">
        <v>5908</v>
      </c>
      <c r="P10379" t="s">
        <v>84060</v>
      </c>
      <c r="Q10379" t="s">
        <v>84061</v>
      </c>
      <c r="R10379" t="str">
        <f t="shared" si="324"/>
        <v>临朐</v>
      </c>
      <c r="S10379" t="str">
        <f t="shared" si="325"/>
        <v>0117</v>
      </c>
    </row>
    <row r="10380" spans="1:19">
      <c r="A10380" t="s">
        <v>84062</v>
      </c>
      <c r="B10380" s="31" t="s">
        <v>84063</v>
      </c>
      <c r="C10380" t="s">
        <v>49</v>
      </c>
      <c r="D10380" t="s">
        <v>84064</v>
      </c>
      <c r="E10380" t="s">
        <v>80794</v>
      </c>
      <c r="F10380" t="s">
        <v>84065</v>
      </c>
      <c r="G10380" t="s">
        <v>84066</v>
      </c>
      <c r="H10380" t="s">
        <v>84067</v>
      </c>
      <c r="I10380" t="s">
        <v>4813</v>
      </c>
      <c r="J10380" t="s">
        <v>5097</v>
      </c>
      <c r="K10380" t="s">
        <v>5098</v>
      </c>
      <c r="L10380" t="s">
        <v>86</v>
      </c>
      <c r="M10380" t="s">
        <v>5099</v>
      </c>
      <c r="N10380" t="s">
        <v>5801</v>
      </c>
      <c r="O10380" t="s">
        <v>5100</v>
      </c>
      <c r="P10380" t="s">
        <v>84068</v>
      </c>
      <c r="Q10380" t="s">
        <v>84069</v>
      </c>
      <c r="R10380" t="str">
        <f t="shared" si="324"/>
        <v>坊子</v>
      </c>
      <c r="S10380" t="str">
        <f t="shared" si="325"/>
        <v>0117</v>
      </c>
    </row>
    <row r="10381" spans="1:19">
      <c r="A10381" t="s">
        <v>84070</v>
      </c>
      <c r="B10381" s="31" t="s">
        <v>84071</v>
      </c>
      <c r="C10381" t="s">
        <v>49</v>
      </c>
      <c r="D10381" t="s">
        <v>84072</v>
      </c>
      <c r="E10381" t="s">
        <v>83985</v>
      </c>
      <c r="F10381" t="s">
        <v>84073</v>
      </c>
      <c r="G10381" t="s">
        <v>84074</v>
      </c>
      <c r="H10381" t="s">
        <v>84075</v>
      </c>
      <c r="I10381" t="s">
        <v>4813</v>
      </c>
      <c r="J10381" t="s">
        <v>7888</v>
      </c>
      <c r="K10381" t="s">
        <v>7889</v>
      </c>
      <c r="L10381" t="s">
        <v>50</v>
      </c>
      <c r="M10381" t="s">
        <v>5016</v>
      </c>
      <c r="N10381" t="s">
        <v>5005</v>
      </c>
      <c r="O10381" t="s">
        <v>7891</v>
      </c>
      <c r="P10381" t="s">
        <v>84076</v>
      </c>
      <c r="Q10381" t="s">
        <v>84077</v>
      </c>
      <c r="R10381" t="str">
        <f t="shared" si="324"/>
        <v>青州</v>
      </c>
      <c r="S10381" t="str">
        <f t="shared" si="325"/>
        <v>0117</v>
      </c>
    </row>
    <row r="10382" spans="1:19">
      <c r="A10382" t="s">
        <v>84078</v>
      </c>
      <c r="B10382" s="31" t="s">
        <v>84079</v>
      </c>
      <c r="C10382" t="s">
        <v>49</v>
      </c>
      <c r="D10382" t="s">
        <v>84080</v>
      </c>
      <c r="E10382" t="s">
        <v>80794</v>
      </c>
      <c r="F10382" t="s">
        <v>84081</v>
      </c>
      <c r="G10382" t="s">
        <v>84082</v>
      </c>
      <c r="H10382" t="s">
        <v>84083</v>
      </c>
      <c r="I10382" t="s">
        <v>4852</v>
      </c>
      <c r="J10382" t="s">
        <v>5767</v>
      </c>
      <c r="K10382" t="s">
        <v>6643</v>
      </c>
      <c r="L10382" t="s">
        <v>105</v>
      </c>
      <c r="M10382" t="s">
        <v>5769</v>
      </c>
      <c r="N10382" t="s">
        <v>5421</v>
      </c>
      <c r="O10382" t="s">
        <v>5770</v>
      </c>
      <c r="P10382" t="s">
        <v>84084</v>
      </c>
      <c r="Q10382" t="s">
        <v>75044</v>
      </c>
      <c r="R10382" t="str">
        <f t="shared" si="324"/>
        <v>寿光</v>
      </c>
      <c r="S10382" t="str">
        <f t="shared" si="325"/>
        <v>0117</v>
      </c>
    </row>
    <row r="10383" spans="1:19">
      <c r="A10383" t="s">
        <v>84085</v>
      </c>
      <c r="B10383" s="31" t="s">
        <v>84086</v>
      </c>
      <c r="C10383" t="s">
        <v>49</v>
      </c>
      <c r="D10383" t="s">
        <v>84087</v>
      </c>
      <c r="E10383" t="s">
        <v>75930</v>
      </c>
      <c r="F10383" t="s">
        <v>84088</v>
      </c>
      <c r="G10383" t="s">
        <v>84089</v>
      </c>
      <c r="H10383" t="s">
        <v>84090</v>
      </c>
      <c r="I10383" t="s">
        <v>4785</v>
      </c>
      <c r="J10383" t="s">
        <v>5040</v>
      </c>
      <c r="K10383" t="s">
        <v>5041</v>
      </c>
      <c r="L10383" t="s">
        <v>95</v>
      </c>
      <c r="M10383" t="s">
        <v>5042</v>
      </c>
      <c r="N10383" t="s">
        <v>5112</v>
      </c>
      <c r="O10383" t="s">
        <v>5044</v>
      </c>
      <c r="P10383" t="s">
        <v>84091</v>
      </c>
      <c r="Q10383" t="s">
        <v>84092</v>
      </c>
      <c r="R10383" t="str">
        <f t="shared" si="324"/>
        <v>安丘</v>
      </c>
      <c r="S10383" t="str">
        <f t="shared" si="325"/>
        <v>0117</v>
      </c>
    </row>
    <row r="10384" spans="1:19">
      <c r="A10384" t="s">
        <v>84093</v>
      </c>
      <c r="B10384" s="31" t="s">
        <v>84094</v>
      </c>
      <c r="C10384" t="s">
        <v>49</v>
      </c>
      <c r="D10384" t="s">
        <v>84095</v>
      </c>
      <c r="E10384" t="s">
        <v>80819</v>
      </c>
      <c r="F10384" t="s">
        <v>84096</v>
      </c>
      <c r="G10384" t="s">
        <v>84097</v>
      </c>
      <c r="H10384" t="s">
        <v>84098</v>
      </c>
      <c r="I10384" t="s">
        <v>12119</v>
      </c>
      <c r="J10384" t="s">
        <v>6829</v>
      </c>
      <c r="K10384" t="s">
        <v>6830</v>
      </c>
      <c r="L10384" t="s">
        <v>95</v>
      </c>
      <c r="M10384" t="s">
        <v>5649</v>
      </c>
      <c r="N10384" t="s">
        <v>4817</v>
      </c>
      <c r="O10384" t="s">
        <v>6831</v>
      </c>
      <c r="P10384" t="s">
        <v>84099</v>
      </c>
      <c r="Q10384" t="s">
        <v>84100</v>
      </c>
      <c r="R10384" t="str">
        <f t="shared" si="324"/>
        <v>安丘</v>
      </c>
      <c r="S10384" t="str">
        <f t="shared" si="325"/>
        <v>0117</v>
      </c>
    </row>
    <row r="10385" spans="1:19">
      <c r="A10385" t="s">
        <v>84101</v>
      </c>
      <c r="B10385" s="31" t="s">
        <v>84102</v>
      </c>
      <c r="C10385" t="s">
        <v>49</v>
      </c>
      <c r="D10385" t="s">
        <v>84103</v>
      </c>
      <c r="E10385" t="s">
        <v>80794</v>
      </c>
      <c r="F10385" t="s">
        <v>84104</v>
      </c>
      <c r="G10385" t="s">
        <v>84105</v>
      </c>
      <c r="H10385" t="s">
        <v>84106</v>
      </c>
      <c r="I10385" t="s">
        <v>4785</v>
      </c>
      <c r="J10385" t="s">
        <v>6106</v>
      </c>
      <c r="K10385" t="s">
        <v>6107</v>
      </c>
      <c r="L10385" t="s">
        <v>123</v>
      </c>
      <c r="M10385" t="s">
        <v>4932</v>
      </c>
      <c r="N10385" t="s">
        <v>21047</v>
      </c>
      <c r="O10385" t="s">
        <v>6108</v>
      </c>
      <c r="P10385" t="s">
        <v>84107</v>
      </c>
      <c r="Q10385" t="s">
        <v>75044</v>
      </c>
      <c r="R10385" t="str">
        <f t="shared" si="324"/>
        <v>诸城</v>
      </c>
      <c r="S10385" t="str">
        <f t="shared" si="325"/>
        <v>0117</v>
      </c>
    </row>
    <row r="10386" spans="1:19">
      <c r="A10386" t="s">
        <v>4465</v>
      </c>
      <c r="B10386" s="31" t="s">
        <v>84108</v>
      </c>
      <c r="C10386" t="s">
        <v>49</v>
      </c>
      <c r="D10386" t="s">
        <v>84109</v>
      </c>
      <c r="E10386" t="s">
        <v>75930</v>
      </c>
      <c r="F10386" t="s">
        <v>84110</v>
      </c>
      <c r="G10386" t="s">
        <v>4463</v>
      </c>
      <c r="H10386" t="s">
        <v>84111</v>
      </c>
      <c r="I10386" t="s">
        <v>5560</v>
      </c>
      <c r="J10386" t="s">
        <v>15595</v>
      </c>
      <c r="K10386" t="s">
        <v>15596</v>
      </c>
      <c r="L10386" t="s">
        <v>50</v>
      </c>
      <c r="M10386" t="s">
        <v>5721</v>
      </c>
      <c r="N10386" t="s">
        <v>5069</v>
      </c>
      <c r="O10386" t="s">
        <v>15597</v>
      </c>
      <c r="P10386" t="s">
        <v>84112</v>
      </c>
      <c r="Q10386" t="s">
        <v>67065</v>
      </c>
      <c r="R10386" t="str">
        <f t="shared" si="324"/>
        <v>青州</v>
      </c>
      <c r="S10386" t="str">
        <f t="shared" si="325"/>
        <v>0117</v>
      </c>
    </row>
    <row r="10387" spans="1:19">
      <c r="A10387" t="s">
        <v>84113</v>
      </c>
      <c r="B10387" s="31" t="s">
        <v>84114</v>
      </c>
      <c r="C10387" t="s">
        <v>49</v>
      </c>
      <c r="D10387" t="s">
        <v>84115</v>
      </c>
      <c r="E10387" t="s">
        <v>81266</v>
      </c>
      <c r="F10387" t="s">
        <v>84116</v>
      </c>
      <c r="G10387" t="s">
        <v>84117</v>
      </c>
      <c r="H10387" t="s">
        <v>84118</v>
      </c>
      <c r="I10387" t="s">
        <v>12119</v>
      </c>
      <c r="J10387" t="s">
        <v>6434</v>
      </c>
      <c r="K10387" t="s">
        <v>6435</v>
      </c>
      <c r="L10387" t="s">
        <v>114</v>
      </c>
      <c r="M10387" t="s">
        <v>4831</v>
      </c>
      <c r="N10387" t="s">
        <v>14636</v>
      </c>
      <c r="O10387" t="s">
        <v>6436</v>
      </c>
      <c r="P10387" t="s">
        <v>84119</v>
      </c>
      <c r="Q10387" t="s">
        <v>84120</v>
      </c>
      <c r="R10387" t="str">
        <f t="shared" si="324"/>
        <v>高密</v>
      </c>
      <c r="S10387" t="str">
        <f t="shared" si="325"/>
        <v>0117</v>
      </c>
    </row>
    <row r="10388" spans="1:19">
      <c r="A10388" t="s">
        <v>84121</v>
      </c>
      <c r="B10388" s="31" t="s">
        <v>84122</v>
      </c>
      <c r="C10388" t="s">
        <v>49</v>
      </c>
      <c r="D10388" t="s">
        <v>84123</v>
      </c>
      <c r="E10388" t="s">
        <v>75930</v>
      </c>
      <c r="F10388" t="s">
        <v>84124</v>
      </c>
      <c r="G10388" t="s">
        <v>84125</v>
      </c>
      <c r="H10388" t="s">
        <v>84126</v>
      </c>
      <c r="I10388" t="s">
        <v>4852</v>
      </c>
      <c r="J10388" t="s">
        <v>10760</v>
      </c>
      <c r="K10388" t="s">
        <v>10761</v>
      </c>
      <c r="L10388" t="s">
        <v>105</v>
      </c>
      <c r="M10388" t="s">
        <v>5029</v>
      </c>
      <c r="N10388" t="s">
        <v>6985</v>
      </c>
      <c r="O10388" t="s">
        <v>10762</v>
      </c>
      <c r="P10388" t="s">
        <v>84127</v>
      </c>
      <c r="Q10388" t="s">
        <v>84128</v>
      </c>
      <c r="R10388" t="str">
        <f t="shared" si="324"/>
        <v>寿光</v>
      </c>
      <c r="S10388" t="str">
        <f t="shared" si="325"/>
        <v>0117</v>
      </c>
    </row>
    <row r="10389" spans="1:19">
      <c r="A10389" t="s">
        <v>84129</v>
      </c>
      <c r="B10389" s="31" t="s">
        <v>84130</v>
      </c>
      <c r="C10389" t="s">
        <v>49</v>
      </c>
      <c r="D10389" t="s">
        <v>84131</v>
      </c>
      <c r="E10389" t="s">
        <v>75930</v>
      </c>
      <c r="F10389" t="s">
        <v>84132</v>
      </c>
      <c r="G10389" t="s">
        <v>84133</v>
      </c>
      <c r="H10389" t="s">
        <v>84134</v>
      </c>
      <c r="I10389" t="s">
        <v>12275</v>
      </c>
      <c r="J10389" t="s">
        <v>5122</v>
      </c>
      <c r="K10389" t="s">
        <v>5123</v>
      </c>
      <c r="L10389" t="s">
        <v>75044</v>
      </c>
      <c r="M10389" t="s">
        <v>75044</v>
      </c>
      <c r="N10389" t="s">
        <v>5960</v>
      </c>
      <c r="O10389" t="s">
        <v>5124</v>
      </c>
      <c r="P10389" t="s">
        <v>75044</v>
      </c>
      <c r="Q10389" t="s">
        <v>75044</v>
      </c>
      <c r="R10389" t="str">
        <f t="shared" si="324"/>
        <v/>
      </c>
      <c r="S10389" t="str">
        <f t="shared" si="325"/>
        <v>0117</v>
      </c>
    </row>
    <row r="10390" spans="1:19">
      <c r="A10390" t="s">
        <v>4425</v>
      </c>
      <c r="B10390" s="31" t="s">
        <v>84135</v>
      </c>
      <c r="C10390" t="s">
        <v>49</v>
      </c>
      <c r="D10390" t="s">
        <v>84136</v>
      </c>
      <c r="E10390" t="s">
        <v>81266</v>
      </c>
      <c r="F10390" t="s">
        <v>84137</v>
      </c>
      <c r="G10390" t="s">
        <v>4423</v>
      </c>
      <c r="H10390" t="s">
        <v>84138</v>
      </c>
      <c r="I10390" t="s">
        <v>12500</v>
      </c>
      <c r="J10390" t="s">
        <v>10999</v>
      </c>
      <c r="K10390" t="s">
        <v>11000</v>
      </c>
      <c r="L10390" t="s">
        <v>237</v>
      </c>
      <c r="M10390" t="s">
        <v>5247</v>
      </c>
      <c r="N10390" t="s">
        <v>75044</v>
      </c>
      <c r="O10390" t="s">
        <v>11001</v>
      </c>
      <c r="P10390" t="s">
        <v>84139</v>
      </c>
      <c r="Q10390" t="s">
        <v>75044</v>
      </c>
      <c r="R10390" t="str">
        <f t="shared" si="324"/>
        <v>潍城</v>
      </c>
      <c r="S10390" t="str">
        <f t="shared" si="325"/>
        <v>0117</v>
      </c>
    </row>
    <row r="10391" spans="1:19">
      <c r="A10391" t="s">
        <v>84140</v>
      </c>
      <c r="B10391" s="31" t="s">
        <v>84141</v>
      </c>
      <c r="C10391" t="s">
        <v>49</v>
      </c>
      <c r="D10391" t="s">
        <v>84142</v>
      </c>
      <c r="E10391" t="s">
        <v>75930</v>
      </c>
      <c r="F10391" t="s">
        <v>84143</v>
      </c>
      <c r="G10391" t="s">
        <v>84144</v>
      </c>
      <c r="H10391" t="s">
        <v>84145</v>
      </c>
      <c r="I10391" t="s">
        <v>9385</v>
      </c>
      <c r="J10391" t="s">
        <v>40227</v>
      </c>
      <c r="K10391" t="s">
        <v>40228</v>
      </c>
      <c r="L10391" t="s">
        <v>50</v>
      </c>
      <c r="M10391" t="s">
        <v>5260</v>
      </c>
      <c r="N10391" t="s">
        <v>9006</v>
      </c>
      <c r="O10391" t="s">
        <v>40229</v>
      </c>
      <c r="P10391" t="s">
        <v>84146</v>
      </c>
      <c r="Q10391" t="s">
        <v>84147</v>
      </c>
      <c r="R10391" t="str">
        <f t="shared" si="324"/>
        <v>青州</v>
      </c>
      <c r="S10391" t="str">
        <f t="shared" si="325"/>
        <v>0117</v>
      </c>
    </row>
    <row r="10392" spans="1:19">
      <c r="A10392" t="s">
        <v>84148</v>
      </c>
      <c r="B10392" s="31" t="s">
        <v>84149</v>
      </c>
      <c r="C10392" t="s">
        <v>49</v>
      </c>
      <c r="D10392" t="s">
        <v>84150</v>
      </c>
      <c r="E10392" t="s">
        <v>75930</v>
      </c>
      <c r="F10392" t="s">
        <v>84151</v>
      </c>
      <c r="G10392" t="s">
        <v>84152</v>
      </c>
      <c r="H10392" t="s">
        <v>84153</v>
      </c>
      <c r="I10392" t="s">
        <v>5327</v>
      </c>
      <c r="J10392" t="s">
        <v>9228</v>
      </c>
      <c r="K10392" t="s">
        <v>9229</v>
      </c>
      <c r="L10392" t="s">
        <v>123</v>
      </c>
      <c r="M10392" t="s">
        <v>7480</v>
      </c>
      <c r="N10392" t="s">
        <v>5296</v>
      </c>
      <c r="O10392" t="s">
        <v>7481</v>
      </c>
      <c r="P10392" t="s">
        <v>84154</v>
      </c>
      <c r="Q10392" t="s">
        <v>75044</v>
      </c>
      <c r="R10392" t="str">
        <f t="shared" si="324"/>
        <v>诸城</v>
      </c>
      <c r="S10392" t="str">
        <f t="shared" si="325"/>
        <v>0117</v>
      </c>
    </row>
    <row r="10393" spans="1:19">
      <c r="A10393" t="s">
        <v>84155</v>
      </c>
      <c r="B10393" s="31" t="s">
        <v>84156</v>
      </c>
      <c r="C10393" t="s">
        <v>49</v>
      </c>
      <c r="D10393" t="s">
        <v>84157</v>
      </c>
      <c r="E10393" t="s">
        <v>75930</v>
      </c>
      <c r="F10393" t="s">
        <v>84158</v>
      </c>
      <c r="G10393" t="s">
        <v>84159</v>
      </c>
      <c r="H10393" t="s">
        <v>84160</v>
      </c>
      <c r="I10393" t="s">
        <v>4813</v>
      </c>
      <c r="J10393" t="s">
        <v>6750</v>
      </c>
      <c r="K10393" t="s">
        <v>6751</v>
      </c>
      <c r="L10393" t="s">
        <v>237</v>
      </c>
      <c r="M10393" t="s">
        <v>4788</v>
      </c>
      <c r="N10393" t="s">
        <v>75044</v>
      </c>
      <c r="O10393" t="s">
        <v>6752</v>
      </c>
      <c r="P10393" t="s">
        <v>84161</v>
      </c>
      <c r="Q10393" t="s">
        <v>75044</v>
      </c>
      <c r="R10393" t="str">
        <f t="shared" si="324"/>
        <v>潍城</v>
      </c>
      <c r="S10393" t="str">
        <f t="shared" si="325"/>
        <v>0117</v>
      </c>
    </row>
    <row r="10394" spans="1:19">
      <c r="A10394" t="s">
        <v>84162</v>
      </c>
      <c r="B10394" s="31" t="s">
        <v>84163</v>
      </c>
      <c r="C10394" t="s">
        <v>49</v>
      </c>
      <c r="D10394" t="s">
        <v>84164</v>
      </c>
      <c r="E10394" t="s">
        <v>83256</v>
      </c>
      <c r="F10394" t="s">
        <v>84165</v>
      </c>
      <c r="G10394" t="s">
        <v>84166</v>
      </c>
      <c r="H10394" t="s">
        <v>84167</v>
      </c>
      <c r="I10394" t="s">
        <v>12119</v>
      </c>
      <c r="J10394" t="s">
        <v>8984</v>
      </c>
      <c r="K10394" t="s">
        <v>5887</v>
      </c>
      <c r="L10394" t="s">
        <v>60</v>
      </c>
      <c r="M10394" t="s">
        <v>5888</v>
      </c>
      <c r="N10394" t="s">
        <v>4905</v>
      </c>
      <c r="O10394" t="s">
        <v>8986</v>
      </c>
      <c r="P10394" t="s">
        <v>75044</v>
      </c>
      <c r="Q10394" t="s">
        <v>75044</v>
      </c>
      <c r="R10394" t="str">
        <f t="shared" si="324"/>
        <v>奎文</v>
      </c>
      <c r="S10394" t="str">
        <f t="shared" si="325"/>
        <v>0117</v>
      </c>
    </row>
    <row r="10395" spans="1:19">
      <c r="A10395" t="s">
        <v>84168</v>
      </c>
      <c r="B10395" s="31" t="s">
        <v>84169</v>
      </c>
      <c r="C10395" t="s">
        <v>49</v>
      </c>
      <c r="D10395" t="s">
        <v>84170</v>
      </c>
      <c r="E10395" t="s">
        <v>81266</v>
      </c>
      <c r="F10395" t="s">
        <v>84171</v>
      </c>
      <c r="G10395" t="s">
        <v>84172</v>
      </c>
      <c r="H10395" t="s">
        <v>84173</v>
      </c>
      <c r="I10395" t="s">
        <v>12757</v>
      </c>
      <c r="J10395" t="s">
        <v>13611</v>
      </c>
      <c r="K10395" t="s">
        <v>13612</v>
      </c>
      <c r="L10395" t="s">
        <v>375</v>
      </c>
      <c r="M10395" t="s">
        <v>7334</v>
      </c>
      <c r="N10395" t="s">
        <v>31767</v>
      </c>
      <c r="O10395" t="s">
        <v>13613</v>
      </c>
      <c r="P10395" t="s">
        <v>84174</v>
      </c>
      <c r="Q10395" t="s">
        <v>84175</v>
      </c>
      <c r="R10395" t="str">
        <f t="shared" si="324"/>
        <v>昌邑</v>
      </c>
      <c r="S10395" t="str">
        <f t="shared" si="325"/>
        <v>0117</v>
      </c>
    </row>
    <row r="10396" spans="1:19">
      <c r="A10396" t="s">
        <v>84176</v>
      </c>
      <c r="B10396" s="31" t="s">
        <v>84177</v>
      </c>
      <c r="C10396" t="s">
        <v>49</v>
      </c>
      <c r="D10396" t="s">
        <v>84178</v>
      </c>
      <c r="E10396" t="s">
        <v>80794</v>
      </c>
      <c r="F10396" t="s">
        <v>84179</v>
      </c>
      <c r="G10396" t="s">
        <v>84180</v>
      </c>
      <c r="H10396" t="s">
        <v>84181</v>
      </c>
      <c r="I10396" t="s">
        <v>6877</v>
      </c>
      <c r="J10396" t="s">
        <v>8847</v>
      </c>
      <c r="K10396" t="s">
        <v>8848</v>
      </c>
      <c r="L10396" t="s">
        <v>60</v>
      </c>
      <c r="M10396" t="s">
        <v>5420</v>
      </c>
      <c r="N10396" t="s">
        <v>4972</v>
      </c>
      <c r="O10396" t="s">
        <v>8849</v>
      </c>
      <c r="P10396" t="s">
        <v>84182</v>
      </c>
      <c r="Q10396" t="s">
        <v>84183</v>
      </c>
      <c r="R10396" t="str">
        <f t="shared" si="324"/>
        <v>奎文</v>
      </c>
      <c r="S10396" t="str">
        <f t="shared" si="325"/>
        <v>0117</v>
      </c>
    </row>
    <row r="10397" spans="1:19">
      <c r="A10397" t="s">
        <v>84184</v>
      </c>
      <c r="B10397" s="31" t="s">
        <v>84185</v>
      </c>
      <c r="C10397" t="s">
        <v>49</v>
      </c>
      <c r="D10397" t="s">
        <v>84186</v>
      </c>
      <c r="E10397" t="s">
        <v>80794</v>
      </c>
      <c r="F10397" t="s">
        <v>84187</v>
      </c>
      <c r="G10397" t="s">
        <v>84188</v>
      </c>
      <c r="H10397" t="s">
        <v>84189</v>
      </c>
      <c r="I10397" t="s">
        <v>4785</v>
      </c>
      <c r="J10397" t="s">
        <v>12012</v>
      </c>
      <c r="K10397" t="s">
        <v>5341</v>
      </c>
      <c r="L10397" t="s">
        <v>1136</v>
      </c>
      <c r="M10397" t="s">
        <v>5330</v>
      </c>
      <c r="N10397" t="s">
        <v>6985</v>
      </c>
      <c r="O10397" t="s">
        <v>12014</v>
      </c>
      <c r="P10397" t="s">
        <v>84190</v>
      </c>
      <c r="Q10397" t="s">
        <v>84191</v>
      </c>
      <c r="R10397" t="str">
        <f t="shared" si="324"/>
        <v>昌乐</v>
      </c>
      <c r="S10397" t="str">
        <f t="shared" si="325"/>
        <v>0117</v>
      </c>
    </row>
    <row r="10398" spans="1:19">
      <c r="A10398" t="s">
        <v>4305</v>
      </c>
      <c r="B10398" s="31" t="s">
        <v>84192</v>
      </c>
      <c r="C10398" t="s">
        <v>49</v>
      </c>
      <c r="D10398" t="s">
        <v>84193</v>
      </c>
      <c r="E10398" t="s">
        <v>84194</v>
      </c>
      <c r="F10398" t="s">
        <v>84195</v>
      </c>
      <c r="G10398" t="s">
        <v>4303</v>
      </c>
      <c r="H10398" t="s">
        <v>84196</v>
      </c>
      <c r="I10398" t="s">
        <v>4828</v>
      </c>
      <c r="J10398" t="s">
        <v>19856</v>
      </c>
      <c r="K10398" t="s">
        <v>19857</v>
      </c>
      <c r="L10398" t="s">
        <v>50</v>
      </c>
      <c r="M10398" t="s">
        <v>6624</v>
      </c>
      <c r="N10398" t="s">
        <v>8072</v>
      </c>
      <c r="O10398" t="s">
        <v>19858</v>
      </c>
      <c r="P10398" t="s">
        <v>84197</v>
      </c>
      <c r="Q10398" t="s">
        <v>75044</v>
      </c>
      <c r="R10398" t="str">
        <f t="shared" si="324"/>
        <v>青州</v>
      </c>
      <c r="S10398" t="str">
        <f t="shared" si="325"/>
        <v>0117</v>
      </c>
    </row>
    <row r="10399" spans="1:19">
      <c r="A10399" t="s">
        <v>84198</v>
      </c>
      <c r="B10399" s="31" t="s">
        <v>84199</v>
      </c>
      <c r="C10399" t="s">
        <v>49</v>
      </c>
      <c r="D10399" t="s">
        <v>84200</v>
      </c>
      <c r="E10399" t="s">
        <v>80794</v>
      </c>
      <c r="F10399" t="s">
        <v>84201</v>
      </c>
      <c r="G10399" t="s">
        <v>84202</v>
      </c>
      <c r="H10399" t="s">
        <v>83505</v>
      </c>
      <c r="I10399" t="s">
        <v>5282</v>
      </c>
      <c r="J10399" t="s">
        <v>14104</v>
      </c>
      <c r="K10399" t="s">
        <v>14105</v>
      </c>
      <c r="L10399" t="s">
        <v>114</v>
      </c>
      <c r="M10399" t="s">
        <v>4918</v>
      </c>
      <c r="N10399" t="s">
        <v>5451</v>
      </c>
      <c r="O10399" t="s">
        <v>14106</v>
      </c>
      <c r="P10399" t="s">
        <v>84203</v>
      </c>
      <c r="Q10399" t="s">
        <v>84204</v>
      </c>
      <c r="R10399" t="str">
        <f t="shared" si="324"/>
        <v>高密</v>
      </c>
      <c r="S10399" t="str">
        <f t="shared" si="325"/>
        <v>0117</v>
      </c>
    </row>
    <row r="10400" spans="1:19">
      <c r="A10400" t="s">
        <v>84205</v>
      </c>
      <c r="B10400" s="31" t="s">
        <v>84206</v>
      </c>
      <c r="C10400" t="s">
        <v>49</v>
      </c>
      <c r="D10400" t="s">
        <v>84207</v>
      </c>
      <c r="E10400" t="s">
        <v>84208</v>
      </c>
      <c r="F10400" t="s">
        <v>84209</v>
      </c>
      <c r="G10400" t="s">
        <v>84210</v>
      </c>
      <c r="H10400" t="s">
        <v>84211</v>
      </c>
      <c r="I10400" t="s">
        <v>5835</v>
      </c>
      <c r="J10400" t="s">
        <v>34460</v>
      </c>
      <c r="K10400" t="s">
        <v>34461</v>
      </c>
      <c r="L10400" t="s">
        <v>114</v>
      </c>
      <c r="M10400" t="s">
        <v>4831</v>
      </c>
      <c r="N10400" t="s">
        <v>5296</v>
      </c>
      <c r="O10400" t="s">
        <v>34462</v>
      </c>
      <c r="P10400" t="s">
        <v>84212</v>
      </c>
      <c r="Q10400" t="s">
        <v>75044</v>
      </c>
      <c r="R10400" t="str">
        <f t="shared" si="324"/>
        <v>高密</v>
      </c>
      <c r="S10400" t="str">
        <f t="shared" si="325"/>
        <v>0117</v>
      </c>
    </row>
    <row r="10401" spans="1:19">
      <c r="A10401" t="s">
        <v>84213</v>
      </c>
      <c r="B10401" s="31" t="s">
        <v>84214</v>
      </c>
      <c r="C10401" t="s">
        <v>49</v>
      </c>
      <c r="D10401" t="s">
        <v>84215</v>
      </c>
      <c r="E10401" t="s">
        <v>84216</v>
      </c>
      <c r="F10401" t="s">
        <v>84217</v>
      </c>
      <c r="G10401" t="s">
        <v>84218</v>
      </c>
      <c r="H10401" t="s">
        <v>84219</v>
      </c>
      <c r="I10401" t="s">
        <v>12119</v>
      </c>
      <c r="J10401" t="s">
        <v>6689</v>
      </c>
      <c r="K10401" t="s">
        <v>6690</v>
      </c>
      <c r="L10401" t="s">
        <v>237</v>
      </c>
      <c r="M10401" t="s">
        <v>4788</v>
      </c>
      <c r="N10401" t="s">
        <v>5273</v>
      </c>
      <c r="O10401" t="s">
        <v>6691</v>
      </c>
      <c r="P10401" t="s">
        <v>84220</v>
      </c>
      <c r="Q10401" t="s">
        <v>75044</v>
      </c>
      <c r="R10401" t="str">
        <f t="shared" si="324"/>
        <v>潍城</v>
      </c>
      <c r="S10401" t="str">
        <f t="shared" si="325"/>
        <v>0117</v>
      </c>
    </row>
    <row r="10402" spans="1:19">
      <c r="A10402" t="s">
        <v>84221</v>
      </c>
      <c r="B10402" s="31" t="s">
        <v>84222</v>
      </c>
      <c r="C10402" t="s">
        <v>49</v>
      </c>
      <c r="D10402" t="s">
        <v>84223</v>
      </c>
      <c r="E10402" t="s">
        <v>80794</v>
      </c>
      <c r="F10402" t="s">
        <v>84224</v>
      </c>
      <c r="G10402" t="s">
        <v>84225</v>
      </c>
      <c r="H10402" t="s">
        <v>84226</v>
      </c>
      <c r="I10402" t="s">
        <v>4828</v>
      </c>
      <c r="J10402" t="s">
        <v>8139</v>
      </c>
      <c r="K10402" t="s">
        <v>8140</v>
      </c>
      <c r="L10402" t="s">
        <v>105</v>
      </c>
      <c r="M10402" t="s">
        <v>6055</v>
      </c>
      <c r="N10402" t="s">
        <v>6152</v>
      </c>
      <c r="O10402" t="s">
        <v>8141</v>
      </c>
      <c r="P10402" t="s">
        <v>84227</v>
      </c>
      <c r="Q10402" t="s">
        <v>75044</v>
      </c>
      <c r="R10402" t="str">
        <f t="shared" si="324"/>
        <v>寿光</v>
      </c>
      <c r="S10402" t="str">
        <f t="shared" si="325"/>
        <v>0117</v>
      </c>
    </row>
    <row r="10403" spans="1:19">
      <c r="A10403" t="s">
        <v>84228</v>
      </c>
      <c r="B10403" s="31" t="s">
        <v>84229</v>
      </c>
      <c r="C10403" t="s">
        <v>49</v>
      </c>
      <c r="D10403" t="s">
        <v>84230</v>
      </c>
      <c r="E10403" t="s">
        <v>80819</v>
      </c>
      <c r="F10403" t="s">
        <v>81437</v>
      </c>
      <c r="G10403" t="s">
        <v>81438</v>
      </c>
      <c r="H10403" t="s">
        <v>84231</v>
      </c>
      <c r="I10403" t="s">
        <v>12844</v>
      </c>
      <c r="J10403" t="s">
        <v>10035</v>
      </c>
      <c r="K10403" t="s">
        <v>10036</v>
      </c>
      <c r="L10403" t="s">
        <v>1136</v>
      </c>
      <c r="M10403" t="s">
        <v>8945</v>
      </c>
      <c r="N10403" t="s">
        <v>21047</v>
      </c>
      <c r="O10403" t="s">
        <v>10037</v>
      </c>
      <c r="P10403" t="s">
        <v>84232</v>
      </c>
      <c r="Q10403" t="s">
        <v>81441</v>
      </c>
      <c r="R10403" t="str">
        <f t="shared" si="324"/>
        <v>昌乐</v>
      </c>
      <c r="S10403" t="str">
        <f t="shared" si="325"/>
        <v>0117</v>
      </c>
    </row>
    <row r="10404" spans="1:19">
      <c r="A10404" t="s">
        <v>84233</v>
      </c>
      <c r="B10404" s="31" t="s">
        <v>84234</v>
      </c>
      <c r="C10404" t="s">
        <v>49</v>
      </c>
      <c r="D10404" t="s">
        <v>84235</v>
      </c>
      <c r="E10404" t="s">
        <v>75930</v>
      </c>
      <c r="F10404" t="s">
        <v>84236</v>
      </c>
      <c r="G10404" t="s">
        <v>84237</v>
      </c>
      <c r="H10404" t="s">
        <v>84238</v>
      </c>
      <c r="I10404" t="s">
        <v>4852</v>
      </c>
      <c r="J10404" t="s">
        <v>4943</v>
      </c>
      <c r="K10404" t="s">
        <v>4944</v>
      </c>
      <c r="L10404" t="s">
        <v>105</v>
      </c>
      <c r="M10404" t="s">
        <v>4945</v>
      </c>
      <c r="N10404" t="s">
        <v>5619</v>
      </c>
      <c r="O10404" t="s">
        <v>4947</v>
      </c>
      <c r="P10404" t="s">
        <v>84239</v>
      </c>
      <c r="Q10404" t="s">
        <v>75044</v>
      </c>
      <c r="R10404" t="str">
        <f t="shared" si="324"/>
        <v>寿光</v>
      </c>
      <c r="S10404" t="str">
        <f t="shared" si="325"/>
        <v>0117</v>
      </c>
    </row>
    <row r="10405" spans="1:19">
      <c r="A10405" t="s">
        <v>84240</v>
      </c>
      <c r="B10405" s="31" t="s">
        <v>84241</v>
      </c>
      <c r="C10405" t="s">
        <v>49</v>
      </c>
      <c r="D10405" t="s">
        <v>84242</v>
      </c>
      <c r="E10405" t="s">
        <v>80794</v>
      </c>
      <c r="F10405" t="s">
        <v>84243</v>
      </c>
      <c r="G10405" t="s">
        <v>84244</v>
      </c>
      <c r="H10405" t="s">
        <v>84245</v>
      </c>
      <c r="I10405" t="s">
        <v>5184</v>
      </c>
      <c r="J10405" t="s">
        <v>12967</v>
      </c>
      <c r="K10405" t="s">
        <v>12968</v>
      </c>
      <c r="L10405" t="s">
        <v>114</v>
      </c>
      <c r="M10405" t="s">
        <v>5486</v>
      </c>
      <c r="N10405" t="s">
        <v>4789</v>
      </c>
      <c r="O10405" t="s">
        <v>12969</v>
      </c>
      <c r="P10405" t="s">
        <v>84246</v>
      </c>
      <c r="Q10405" t="s">
        <v>84247</v>
      </c>
      <c r="R10405" t="str">
        <f t="shared" si="324"/>
        <v>高密</v>
      </c>
      <c r="S10405" t="str">
        <f t="shared" si="325"/>
        <v>0117</v>
      </c>
    </row>
    <row r="10406" spans="1:19">
      <c r="A10406" t="s">
        <v>84248</v>
      </c>
      <c r="B10406" s="31" t="s">
        <v>84249</v>
      </c>
      <c r="C10406" t="s">
        <v>49</v>
      </c>
      <c r="D10406" t="s">
        <v>84250</v>
      </c>
      <c r="E10406" t="s">
        <v>80819</v>
      </c>
      <c r="F10406" t="s">
        <v>84251</v>
      </c>
      <c r="G10406" t="s">
        <v>84252</v>
      </c>
      <c r="H10406" t="s">
        <v>84253</v>
      </c>
      <c r="I10406" t="s">
        <v>12119</v>
      </c>
      <c r="J10406" t="s">
        <v>7639</v>
      </c>
      <c r="K10406" t="s">
        <v>7640</v>
      </c>
      <c r="L10406" t="s">
        <v>114</v>
      </c>
      <c r="M10406" t="s">
        <v>7084</v>
      </c>
      <c r="N10406" t="s">
        <v>25905</v>
      </c>
      <c r="O10406" t="s">
        <v>7641</v>
      </c>
      <c r="P10406" t="s">
        <v>84254</v>
      </c>
      <c r="Q10406" t="s">
        <v>84255</v>
      </c>
      <c r="R10406" t="str">
        <f t="shared" si="324"/>
        <v>高密</v>
      </c>
      <c r="S10406" t="str">
        <f t="shared" si="325"/>
        <v>0117</v>
      </c>
    </row>
    <row r="10407" spans="1:19">
      <c r="A10407" t="s">
        <v>84256</v>
      </c>
      <c r="B10407" s="31" t="s">
        <v>84229</v>
      </c>
      <c r="C10407" t="s">
        <v>49</v>
      </c>
      <c r="D10407" t="s">
        <v>84257</v>
      </c>
      <c r="E10407" t="s">
        <v>80819</v>
      </c>
      <c r="F10407" t="s">
        <v>84258</v>
      </c>
      <c r="G10407" t="s">
        <v>84259</v>
      </c>
      <c r="H10407" t="s">
        <v>84260</v>
      </c>
      <c r="I10407" t="s">
        <v>12119</v>
      </c>
      <c r="J10407" t="s">
        <v>6150</v>
      </c>
      <c r="K10407" t="s">
        <v>6151</v>
      </c>
      <c r="L10407" t="s">
        <v>95</v>
      </c>
      <c r="M10407" t="s">
        <v>5709</v>
      </c>
      <c r="N10407" t="s">
        <v>6519</v>
      </c>
      <c r="O10407" t="s">
        <v>6153</v>
      </c>
      <c r="P10407" t="s">
        <v>84261</v>
      </c>
      <c r="Q10407" t="s">
        <v>84262</v>
      </c>
      <c r="R10407" t="str">
        <f t="shared" si="324"/>
        <v>安丘</v>
      </c>
      <c r="S10407" t="str">
        <f t="shared" si="325"/>
        <v>0117</v>
      </c>
    </row>
    <row r="10408" spans="1:19">
      <c r="A10408" t="s">
        <v>84263</v>
      </c>
      <c r="B10408" s="31" t="s">
        <v>84264</v>
      </c>
      <c r="C10408" t="s">
        <v>49</v>
      </c>
      <c r="D10408" t="s">
        <v>84265</v>
      </c>
      <c r="E10408" t="s">
        <v>75930</v>
      </c>
      <c r="F10408" t="s">
        <v>84266</v>
      </c>
      <c r="G10408" t="s">
        <v>84267</v>
      </c>
      <c r="H10408" t="s">
        <v>84268</v>
      </c>
      <c r="I10408" t="s">
        <v>5184</v>
      </c>
      <c r="J10408" t="s">
        <v>5484</v>
      </c>
      <c r="K10408" t="s">
        <v>5485</v>
      </c>
      <c r="L10408" t="s">
        <v>114</v>
      </c>
      <c r="M10408" t="s">
        <v>5486</v>
      </c>
      <c r="N10408" t="s">
        <v>4845</v>
      </c>
      <c r="O10408" t="s">
        <v>5488</v>
      </c>
      <c r="P10408" t="s">
        <v>84269</v>
      </c>
      <c r="Q10408" t="s">
        <v>84270</v>
      </c>
      <c r="R10408" t="str">
        <f t="shared" si="324"/>
        <v>高密</v>
      </c>
      <c r="S10408" t="str">
        <f t="shared" si="325"/>
        <v>0117</v>
      </c>
    </row>
    <row r="10409" spans="1:19">
      <c r="A10409" t="s">
        <v>84271</v>
      </c>
      <c r="B10409" s="31" t="s">
        <v>84272</v>
      </c>
      <c r="C10409" t="s">
        <v>49</v>
      </c>
      <c r="D10409" t="s">
        <v>84273</v>
      </c>
      <c r="E10409" t="s">
        <v>81266</v>
      </c>
      <c r="F10409" t="s">
        <v>84274</v>
      </c>
      <c r="G10409" t="s">
        <v>84275</v>
      </c>
      <c r="H10409" t="s">
        <v>84276</v>
      </c>
      <c r="I10409" t="s">
        <v>12119</v>
      </c>
      <c r="J10409" t="s">
        <v>7639</v>
      </c>
      <c r="K10409" t="s">
        <v>7640</v>
      </c>
      <c r="L10409" t="s">
        <v>114</v>
      </c>
      <c r="M10409" t="s">
        <v>7084</v>
      </c>
      <c r="N10409" t="s">
        <v>4905</v>
      </c>
      <c r="O10409" t="s">
        <v>7641</v>
      </c>
      <c r="P10409" t="s">
        <v>75044</v>
      </c>
      <c r="Q10409" t="s">
        <v>84277</v>
      </c>
      <c r="R10409" t="str">
        <f t="shared" si="324"/>
        <v>高密</v>
      </c>
      <c r="S10409" t="str">
        <f t="shared" si="325"/>
        <v>0117</v>
      </c>
    </row>
    <row r="10410" spans="1:19">
      <c r="A10410" t="s">
        <v>84278</v>
      </c>
      <c r="B10410" s="31" t="s">
        <v>84279</v>
      </c>
      <c r="C10410" t="s">
        <v>49</v>
      </c>
      <c r="D10410" t="s">
        <v>84280</v>
      </c>
      <c r="E10410" t="s">
        <v>80794</v>
      </c>
      <c r="F10410" t="s">
        <v>84281</v>
      </c>
      <c r="G10410" t="s">
        <v>84282</v>
      </c>
      <c r="H10410" t="s">
        <v>84283</v>
      </c>
      <c r="I10410" t="s">
        <v>38970</v>
      </c>
      <c r="J10410" t="s">
        <v>8680</v>
      </c>
      <c r="K10410" t="s">
        <v>8681</v>
      </c>
      <c r="L10410" t="s">
        <v>60</v>
      </c>
      <c r="M10410" t="s">
        <v>5999</v>
      </c>
      <c r="N10410" t="s">
        <v>5043</v>
      </c>
      <c r="O10410" t="s">
        <v>8682</v>
      </c>
      <c r="P10410" t="s">
        <v>84284</v>
      </c>
      <c r="Q10410" t="s">
        <v>75044</v>
      </c>
      <c r="R10410" t="str">
        <f t="shared" si="324"/>
        <v>奎文</v>
      </c>
      <c r="S10410" t="str">
        <f t="shared" si="325"/>
        <v>0117</v>
      </c>
    </row>
    <row r="10411" spans="1:19">
      <c r="A10411" t="s">
        <v>84285</v>
      </c>
      <c r="B10411" s="31" t="s">
        <v>84286</v>
      </c>
      <c r="C10411" t="s">
        <v>49</v>
      </c>
      <c r="D10411" t="s">
        <v>84287</v>
      </c>
      <c r="E10411" t="s">
        <v>80794</v>
      </c>
      <c r="F10411" t="s">
        <v>84288</v>
      </c>
      <c r="G10411" t="s">
        <v>84289</v>
      </c>
      <c r="H10411" t="s">
        <v>84290</v>
      </c>
      <c r="I10411" t="s">
        <v>5560</v>
      </c>
      <c r="J10411" t="s">
        <v>7332</v>
      </c>
      <c r="K10411" t="s">
        <v>7333</v>
      </c>
      <c r="L10411" t="s">
        <v>375</v>
      </c>
      <c r="M10411" t="s">
        <v>7334</v>
      </c>
      <c r="N10411" t="s">
        <v>5421</v>
      </c>
      <c r="O10411" t="s">
        <v>7335</v>
      </c>
      <c r="P10411" t="s">
        <v>84291</v>
      </c>
      <c r="Q10411" t="s">
        <v>75044</v>
      </c>
      <c r="R10411" t="str">
        <f t="shared" si="324"/>
        <v>昌邑</v>
      </c>
      <c r="S10411" t="str">
        <f t="shared" si="325"/>
        <v>0117</v>
      </c>
    </row>
    <row r="10412" spans="1:19">
      <c r="A10412" t="s">
        <v>84292</v>
      </c>
      <c r="B10412" s="31" t="s">
        <v>84293</v>
      </c>
      <c r="C10412" t="s">
        <v>49</v>
      </c>
      <c r="D10412" t="s">
        <v>84294</v>
      </c>
      <c r="E10412" t="s">
        <v>75930</v>
      </c>
      <c r="F10412" t="s">
        <v>84295</v>
      </c>
      <c r="G10412" t="s">
        <v>84296</v>
      </c>
      <c r="H10412" t="s">
        <v>84297</v>
      </c>
      <c r="I10412" t="s">
        <v>8721</v>
      </c>
      <c r="J10412" t="s">
        <v>10820</v>
      </c>
      <c r="K10412" t="s">
        <v>10821</v>
      </c>
      <c r="L10412" t="s">
        <v>105</v>
      </c>
      <c r="M10412" t="s">
        <v>7805</v>
      </c>
      <c r="N10412" t="s">
        <v>4789</v>
      </c>
      <c r="O10412" t="s">
        <v>10822</v>
      </c>
      <c r="P10412" t="s">
        <v>84298</v>
      </c>
      <c r="Q10412" t="s">
        <v>84299</v>
      </c>
      <c r="R10412" t="str">
        <f t="shared" si="324"/>
        <v>寿光</v>
      </c>
      <c r="S10412" t="str">
        <f t="shared" si="325"/>
        <v>0117</v>
      </c>
    </row>
    <row r="10413" spans="1:19">
      <c r="A10413" t="s">
        <v>84300</v>
      </c>
      <c r="B10413" s="31" t="s">
        <v>84301</v>
      </c>
      <c r="C10413" t="s">
        <v>49</v>
      </c>
      <c r="D10413" t="s">
        <v>84302</v>
      </c>
      <c r="E10413" t="s">
        <v>75930</v>
      </c>
      <c r="F10413" t="s">
        <v>84303</v>
      </c>
      <c r="G10413" t="s">
        <v>84304</v>
      </c>
      <c r="H10413" t="s">
        <v>84305</v>
      </c>
      <c r="I10413" t="s">
        <v>5221</v>
      </c>
      <c r="J10413" t="s">
        <v>18995</v>
      </c>
      <c r="K10413" t="s">
        <v>18996</v>
      </c>
      <c r="L10413" t="s">
        <v>114</v>
      </c>
      <c r="M10413" t="s">
        <v>5486</v>
      </c>
      <c r="N10413" t="s">
        <v>5619</v>
      </c>
      <c r="O10413" t="s">
        <v>18997</v>
      </c>
      <c r="P10413" t="s">
        <v>84306</v>
      </c>
      <c r="Q10413" t="s">
        <v>84307</v>
      </c>
      <c r="R10413" t="str">
        <f t="shared" si="324"/>
        <v>高密</v>
      </c>
      <c r="S10413" t="str">
        <f t="shared" si="325"/>
        <v>0117</v>
      </c>
    </row>
    <row r="10414" spans="1:19">
      <c r="A10414" t="s">
        <v>84308</v>
      </c>
      <c r="B10414" s="31" t="s">
        <v>84309</v>
      </c>
      <c r="C10414" t="s">
        <v>49</v>
      </c>
      <c r="D10414" t="s">
        <v>84310</v>
      </c>
      <c r="E10414" t="s">
        <v>81266</v>
      </c>
      <c r="F10414" t="s">
        <v>84311</v>
      </c>
      <c r="G10414" t="s">
        <v>84312</v>
      </c>
      <c r="H10414" t="s">
        <v>84313</v>
      </c>
      <c r="I10414" t="s">
        <v>12119</v>
      </c>
      <c r="J10414" t="s">
        <v>7514</v>
      </c>
      <c r="K10414" t="s">
        <v>61116</v>
      </c>
      <c r="L10414" t="s">
        <v>95</v>
      </c>
      <c r="M10414" t="s">
        <v>5042</v>
      </c>
      <c r="N10414" t="s">
        <v>5112</v>
      </c>
      <c r="O10414" t="s">
        <v>7516</v>
      </c>
      <c r="P10414" t="s">
        <v>84314</v>
      </c>
      <c r="Q10414" t="s">
        <v>84315</v>
      </c>
      <c r="R10414" t="str">
        <f t="shared" si="324"/>
        <v>安丘</v>
      </c>
      <c r="S10414" t="str">
        <f t="shared" si="325"/>
        <v>0117</v>
      </c>
    </row>
    <row r="10415" spans="1:19">
      <c r="A10415" t="s">
        <v>84316</v>
      </c>
      <c r="B10415" s="31" t="s">
        <v>84317</v>
      </c>
      <c r="C10415" t="s">
        <v>49</v>
      </c>
      <c r="D10415" t="s">
        <v>84318</v>
      </c>
      <c r="E10415" t="s">
        <v>80794</v>
      </c>
      <c r="F10415" t="s">
        <v>84319</v>
      </c>
      <c r="G10415" t="s">
        <v>84320</v>
      </c>
      <c r="H10415" t="s">
        <v>84321</v>
      </c>
      <c r="I10415" t="s">
        <v>4852</v>
      </c>
      <c r="J10415" t="s">
        <v>7754</v>
      </c>
      <c r="K10415" t="s">
        <v>7755</v>
      </c>
      <c r="L10415" t="s">
        <v>123</v>
      </c>
      <c r="M10415" t="s">
        <v>6022</v>
      </c>
      <c r="N10415" t="s">
        <v>6985</v>
      </c>
      <c r="O10415" t="s">
        <v>7756</v>
      </c>
      <c r="P10415" t="s">
        <v>84322</v>
      </c>
      <c r="Q10415" t="s">
        <v>84323</v>
      </c>
      <c r="R10415" t="str">
        <f t="shared" si="324"/>
        <v>诸城</v>
      </c>
      <c r="S10415" t="str">
        <f t="shared" si="325"/>
        <v>0117</v>
      </c>
    </row>
    <row r="10416" spans="1:19">
      <c r="A10416" t="s">
        <v>84324</v>
      </c>
      <c r="B10416" s="31" t="s">
        <v>84325</v>
      </c>
      <c r="C10416" t="s">
        <v>49</v>
      </c>
      <c r="D10416" t="s">
        <v>84326</v>
      </c>
      <c r="E10416" t="s">
        <v>84327</v>
      </c>
      <c r="F10416" t="s">
        <v>84328</v>
      </c>
      <c r="G10416" t="s">
        <v>84329</v>
      </c>
      <c r="H10416" t="s">
        <v>84330</v>
      </c>
      <c r="I10416" t="s">
        <v>4813</v>
      </c>
      <c r="J10416" t="s">
        <v>8386</v>
      </c>
      <c r="K10416" t="s">
        <v>8387</v>
      </c>
      <c r="L10416" t="s">
        <v>50</v>
      </c>
      <c r="M10416" t="s">
        <v>5877</v>
      </c>
      <c r="N10416" t="s">
        <v>4892</v>
      </c>
      <c r="O10416" t="s">
        <v>8388</v>
      </c>
      <c r="P10416" t="s">
        <v>84331</v>
      </c>
      <c r="Q10416" t="s">
        <v>84332</v>
      </c>
      <c r="R10416" t="str">
        <f t="shared" si="324"/>
        <v>青州</v>
      </c>
      <c r="S10416" t="str">
        <f t="shared" si="325"/>
        <v>0117</v>
      </c>
    </row>
    <row r="10417" spans="1:19">
      <c r="A10417" t="s">
        <v>84333</v>
      </c>
      <c r="B10417" s="31" t="s">
        <v>84334</v>
      </c>
      <c r="C10417" t="s">
        <v>49</v>
      </c>
      <c r="D10417" t="s">
        <v>84335</v>
      </c>
      <c r="E10417" t="s">
        <v>80794</v>
      </c>
      <c r="F10417" t="s">
        <v>84336</v>
      </c>
      <c r="G10417" t="s">
        <v>84337</v>
      </c>
      <c r="H10417" t="s">
        <v>84338</v>
      </c>
      <c r="I10417" t="s">
        <v>4852</v>
      </c>
      <c r="J10417" t="s">
        <v>12539</v>
      </c>
      <c r="K10417" t="s">
        <v>12540</v>
      </c>
      <c r="L10417" t="s">
        <v>123</v>
      </c>
      <c r="M10417" t="s">
        <v>4994</v>
      </c>
      <c r="N10417" t="s">
        <v>5939</v>
      </c>
      <c r="O10417" t="s">
        <v>12541</v>
      </c>
      <c r="P10417" t="s">
        <v>84339</v>
      </c>
      <c r="Q10417" t="s">
        <v>75044</v>
      </c>
      <c r="R10417" t="str">
        <f t="shared" si="324"/>
        <v>诸城</v>
      </c>
      <c r="S10417" t="str">
        <f t="shared" si="325"/>
        <v>0117</v>
      </c>
    </row>
    <row r="10418" spans="1:19">
      <c r="A10418" t="s">
        <v>84340</v>
      </c>
      <c r="B10418" s="31" t="s">
        <v>84341</v>
      </c>
      <c r="C10418" t="s">
        <v>49</v>
      </c>
      <c r="D10418" t="s">
        <v>84342</v>
      </c>
      <c r="E10418" t="s">
        <v>75930</v>
      </c>
      <c r="F10418" t="s">
        <v>84343</v>
      </c>
      <c r="G10418" t="s">
        <v>84344</v>
      </c>
      <c r="H10418" t="s">
        <v>84345</v>
      </c>
      <c r="I10418" t="s">
        <v>4852</v>
      </c>
      <c r="J10418" t="s">
        <v>5743</v>
      </c>
      <c r="K10418" t="s">
        <v>5744</v>
      </c>
      <c r="L10418" t="s">
        <v>375</v>
      </c>
      <c r="M10418" t="s">
        <v>5745</v>
      </c>
      <c r="N10418" t="s">
        <v>5487</v>
      </c>
      <c r="O10418" t="s">
        <v>5746</v>
      </c>
      <c r="P10418" t="s">
        <v>84346</v>
      </c>
      <c r="Q10418" t="s">
        <v>84347</v>
      </c>
      <c r="R10418" t="str">
        <f t="shared" si="324"/>
        <v>昌邑</v>
      </c>
      <c r="S10418" t="str">
        <f t="shared" si="325"/>
        <v>0117</v>
      </c>
    </row>
    <row r="10419" spans="1:19">
      <c r="A10419" t="s">
        <v>84348</v>
      </c>
      <c r="B10419" s="31" t="s">
        <v>84349</v>
      </c>
      <c r="C10419" t="s">
        <v>49</v>
      </c>
      <c r="D10419" t="s">
        <v>84350</v>
      </c>
      <c r="E10419" t="s">
        <v>75930</v>
      </c>
      <c r="F10419" t="s">
        <v>84351</v>
      </c>
      <c r="G10419" t="s">
        <v>84352</v>
      </c>
      <c r="H10419" t="s">
        <v>84353</v>
      </c>
      <c r="I10419" t="s">
        <v>4785</v>
      </c>
      <c r="J10419" t="s">
        <v>8984</v>
      </c>
      <c r="K10419" t="s">
        <v>5887</v>
      </c>
      <c r="L10419" t="s">
        <v>60</v>
      </c>
      <c r="M10419" t="s">
        <v>5888</v>
      </c>
      <c r="N10419" t="s">
        <v>4905</v>
      </c>
      <c r="O10419" t="s">
        <v>8986</v>
      </c>
      <c r="P10419" t="s">
        <v>75044</v>
      </c>
      <c r="Q10419" t="s">
        <v>84354</v>
      </c>
      <c r="R10419" t="str">
        <f t="shared" si="324"/>
        <v>奎文</v>
      </c>
      <c r="S10419" t="str">
        <f t="shared" si="325"/>
        <v>0117</v>
      </c>
    </row>
    <row r="10420" spans="1:19">
      <c r="A10420" t="s">
        <v>84355</v>
      </c>
      <c r="B10420" s="31" t="s">
        <v>84356</v>
      </c>
      <c r="C10420" t="s">
        <v>49</v>
      </c>
      <c r="D10420" t="s">
        <v>84357</v>
      </c>
      <c r="E10420" t="s">
        <v>75930</v>
      </c>
      <c r="F10420" t="s">
        <v>84358</v>
      </c>
      <c r="G10420" t="s">
        <v>84359</v>
      </c>
      <c r="H10420" t="s">
        <v>84360</v>
      </c>
      <c r="I10420" t="s">
        <v>4785</v>
      </c>
      <c r="J10420" t="s">
        <v>6983</v>
      </c>
      <c r="K10420" t="s">
        <v>6984</v>
      </c>
      <c r="L10420" t="s">
        <v>95</v>
      </c>
      <c r="M10420" t="s">
        <v>5682</v>
      </c>
      <c r="N10420" t="s">
        <v>5056</v>
      </c>
      <c r="O10420" t="s">
        <v>6986</v>
      </c>
      <c r="P10420" t="s">
        <v>84361</v>
      </c>
      <c r="Q10420" t="s">
        <v>75044</v>
      </c>
      <c r="R10420" t="str">
        <f t="shared" si="324"/>
        <v>安丘</v>
      </c>
      <c r="S10420" t="str">
        <f t="shared" si="325"/>
        <v>0117</v>
      </c>
    </row>
    <row r="10421" spans="1:19">
      <c r="A10421" t="s">
        <v>84362</v>
      </c>
      <c r="B10421" s="31" t="s">
        <v>84363</v>
      </c>
      <c r="C10421" t="s">
        <v>49</v>
      </c>
      <c r="D10421" t="s">
        <v>84364</v>
      </c>
      <c r="E10421" t="s">
        <v>81266</v>
      </c>
      <c r="F10421" t="s">
        <v>84365</v>
      </c>
      <c r="G10421" t="s">
        <v>84366</v>
      </c>
      <c r="H10421" t="s">
        <v>84367</v>
      </c>
      <c r="I10421" t="s">
        <v>12757</v>
      </c>
      <c r="J10421" t="s">
        <v>5636</v>
      </c>
      <c r="K10421" t="s">
        <v>5906</v>
      </c>
      <c r="L10421" t="s">
        <v>77</v>
      </c>
      <c r="M10421" t="s">
        <v>5145</v>
      </c>
      <c r="N10421" t="s">
        <v>4972</v>
      </c>
      <c r="O10421" t="s">
        <v>5908</v>
      </c>
      <c r="P10421" t="s">
        <v>84368</v>
      </c>
      <c r="Q10421" t="s">
        <v>84369</v>
      </c>
      <c r="R10421" t="str">
        <f t="shared" si="324"/>
        <v>临朐</v>
      </c>
      <c r="S10421" t="str">
        <f t="shared" si="325"/>
        <v>0117</v>
      </c>
    </row>
    <row r="10422" spans="1:19">
      <c r="A10422" t="s">
        <v>84370</v>
      </c>
      <c r="B10422" s="31" t="s">
        <v>84371</v>
      </c>
      <c r="C10422" t="s">
        <v>49</v>
      </c>
      <c r="D10422" t="s">
        <v>84372</v>
      </c>
      <c r="E10422" t="s">
        <v>75930</v>
      </c>
      <c r="F10422" t="s">
        <v>84373</v>
      </c>
      <c r="G10422" t="s">
        <v>84374</v>
      </c>
      <c r="H10422" t="s">
        <v>84375</v>
      </c>
      <c r="I10422" t="s">
        <v>4785</v>
      </c>
      <c r="J10422" t="s">
        <v>10999</v>
      </c>
      <c r="K10422" t="s">
        <v>11000</v>
      </c>
      <c r="L10422" t="s">
        <v>237</v>
      </c>
      <c r="M10422" t="s">
        <v>5247</v>
      </c>
      <c r="N10422" t="s">
        <v>5487</v>
      </c>
      <c r="O10422" t="s">
        <v>11001</v>
      </c>
      <c r="P10422" t="s">
        <v>84376</v>
      </c>
      <c r="Q10422" t="s">
        <v>75044</v>
      </c>
      <c r="R10422" t="str">
        <f t="shared" si="324"/>
        <v>潍城</v>
      </c>
      <c r="S10422" t="str">
        <f t="shared" si="325"/>
        <v>0117</v>
      </c>
    </row>
    <row r="10423" spans="1:19">
      <c r="A10423" t="s">
        <v>84377</v>
      </c>
      <c r="B10423" s="31" t="s">
        <v>84378</v>
      </c>
      <c r="C10423" t="s">
        <v>49</v>
      </c>
      <c r="D10423" t="s">
        <v>84379</v>
      </c>
      <c r="E10423" t="s">
        <v>75930</v>
      </c>
      <c r="F10423" t="s">
        <v>84380</v>
      </c>
      <c r="G10423" t="s">
        <v>84381</v>
      </c>
      <c r="H10423" t="s">
        <v>84382</v>
      </c>
      <c r="I10423" t="s">
        <v>4828</v>
      </c>
      <c r="J10423" t="s">
        <v>6782</v>
      </c>
      <c r="K10423" t="s">
        <v>6783</v>
      </c>
      <c r="L10423" t="s">
        <v>105</v>
      </c>
      <c r="M10423" t="s">
        <v>5224</v>
      </c>
      <c r="N10423" t="s">
        <v>4789</v>
      </c>
      <c r="O10423" t="s">
        <v>6784</v>
      </c>
      <c r="P10423" t="s">
        <v>84383</v>
      </c>
      <c r="Q10423" t="s">
        <v>75044</v>
      </c>
      <c r="R10423" t="str">
        <f t="shared" si="324"/>
        <v>寿光</v>
      </c>
      <c r="S10423" t="str">
        <f t="shared" si="325"/>
        <v>0117</v>
      </c>
    </row>
    <row r="10424" spans="1:19">
      <c r="A10424" t="s">
        <v>84384</v>
      </c>
      <c r="B10424" s="31" t="s">
        <v>84385</v>
      </c>
      <c r="C10424" t="s">
        <v>49</v>
      </c>
      <c r="D10424" t="s">
        <v>84386</v>
      </c>
      <c r="E10424" t="s">
        <v>84387</v>
      </c>
      <c r="F10424" t="s">
        <v>84388</v>
      </c>
      <c r="G10424" t="s">
        <v>84389</v>
      </c>
      <c r="H10424" t="s">
        <v>84390</v>
      </c>
      <c r="I10424" t="s">
        <v>4828</v>
      </c>
      <c r="J10424" t="s">
        <v>10006</v>
      </c>
      <c r="K10424" t="s">
        <v>10007</v>
      </c>
      <c r="L10424" t="s">
        <v>60</v>
      </c>
      <c r="M10424" t="s">
        <v>5888</v>
      </c>
      <c r="N10424" t="s">
        <v>4933</v>
      </c>
      <c r="O10424" t="s">
        <v>10008</v>
      </c>
      <c r="P10424" t="s">
        <v>84391</v>
      </c>
      <c r="Q10424" t="s">
        <v>75044</v>
      </c>
      <c r="R10424" t="str">
        <f t="shared" si="324"/>
        <v>奎文</v>
      </c>
      <c r="S10424" t="str">
        <f t="shared" si="325"/>
        <v>0117</v>
      </c>
    </row>
    <row r="10425" spans="1:19">
      <c r="A10425" t="s">
        <v>84392</v>
      </c>
      <c r="B10425" s="31" t="s">
        <v>84393</v>
      </c>
      <c r="C10425" t="s">
        <v>49</v>
      </c>
      <c r="D10425" t="s">
        <v>84394</v>
      </c>
      <c r="E10425" t="s">
        <v>81266</v>
      </c>
      <c r="F10425" t="s">
        <v>84395</v>
      </c>
      <c r="G10425" t="s">
        <v>84396</v>
      </c>
      <c r="H10425" t="s">
        <v>84397</v>
      </c>
      <c r="I10425" t="s">
        <v>12119</v>
      </c>
      <c r="J10425" t="s">
        <v>7963</v>
      </c>
      <c r="K10425" t="s">
        <v>7964</v>
      </c>
      <c r="L10425" t="s">
        <v>60</v>
      </c>
      <c r="M10425" t="s">
        <v>5511</v>
      </c>
      <c r="N10425" t="s">
        <v>4817</v>
      </c>
      <c r="O10425" t="s">
        <v>7965</v>
      </c>
      <c r="P10425" t="s">
        <v>84398</v>
      </c>
      <c r="Q10425" t="s">
        <v>84399</v>
      </c>
      <c r="R10425" t="str">
        <f t="shared" si="324"/>
        <v>奎文</v>
      </c>
      <c r="S10425" t="str">
        <f t="shared" si="325"/>
        <v>0117</v>
      </c>
    </row>
    <row r="10426" spans="1:19">
      <c r="A10426" t="s">
        <v>84400</v>
      </c>
      <c r="B10426" s="31" t="s">
        <v>84401</v>
      </c>
      <c r="C10426" t="s">
        <v>49</v>
      </c>
      <c r="D10426" t="s">
        <v>84402</v>
      </c>
      <c r="E10426" t="s">
        <v>84403</v>
      </c>
      <c r="F10426" t="s">
        <v>84404</v>
      </c>
      <c r="G10426" t="s">
        <v>84405</v>
      </c>
      <c r="H10426" t="s">
        <v>84406</v>
      </c>
      <c r="I10426" t="s">
        <v>4785</v>
      </c>
      <c r="J10426" t="s">
        <v>7952</v>
      </c>
      <c r="K10426" t="s">
        <v>7953</v>
      </c>
      <c r="L10426" t="s">
        <v>114</v>
      </c>
      <c r="M10426" t="s">
        <v>7458</v>
      </c>
      <c r="N10426" t="s">
        <v>5273</v>
      </c>
      <c r="O10426" t="s">
        <v>7954</v>
      </c>
      <c r="P10426" t="s">
        <v>84407</v>
      </c>
      <c r="Q10426" t="s">
        <v>75044</v>
      </c>
      <c r="R10426" t="str">
        <f t="shared" si="324"/>
        <v>高密</v>
      </c>
      <c r="S10426" t="str">
        <f t="shared" si="325"/>
        <v>0117</v>
      </c>
    </row>
    <row r="10427" spans="1:19">
      <c r="A10427" t="s">
        <v>84408</v>
      </c>
      <c r="B10427" s="31" t="s">
        <v>84409</v>
      </c>
      <c r="C10427" t="s">
        <v>49</v>
      </c>
      <c r="D10427" t="s">
        <v>84410</v>
      </c>
      <c r="E10427" t="s">
        <v>80819</v>
      </c>
      <c r="F10427" t="s">
        <v>84411</v>
      </c>
      <c r="G10427" t="s">
        <v>84412</v>
      </c>
      <c r="H10427" t="s">
        <v>84413</v>
      </c>
      <c r="I10427" t="s">
        <v>12119</v>
      </c>
      <c r="J10427" t="s">
        <v>12820</v>
      </c>
      <c r="K10427" t="s">
        <v>12821</v>
      </c>
      <c r="L10427" t="s">
        <v>50</v>
      </c>
      <c r="M10427" t="s">
        <v>5877</v>
      </c>
      <c r="N10427" t="s">
        <v>5112</v>
      </c>
      <c r="O10427" t="s">
        <v>12822</v>
      </c>
      <c r="P10427" t="s">
        <v>75044</v>
      </c>
      <c r="Q10427" t="s">
        <v>84414</v>
      </c>
      <c r="R10427" t="str">
        <f t="shared" si="324"/>
        <v>青州</v>
      </c>
      <c r="S10427" t="str">
        <f t="shared" si="325"/>
        <v>0117</v>
      </c>
    </row>
    <row r="10428" spans="1:19">
      <c r="A10428" t="s">
        <v>84415</v>
      </c>
      <c r="B10428" s="31" t="s">
        <v>84416</v>
      </c>
      <c r="C10428" t="s">
        <v>49</v>
      </c>
      <c r="D10428" t="s">
        <v>84417</v>
      </c>
      <c r="E10428" t="s">
        <v>81266</v>
      </c>
      <c r="F10428" t="s">
        <v>84418</v>
      </c>
      <c r="G10428" t="s">
        <v>84419</v>
      </c>
      <c r="H10428" t="s">
        <v>84420</v>
      </c>
      <c r="I10428" t="s">
        <v>12119</v>
      </c>
      <c r="J10428" t="s">
        <v>12820</v>
      </c>
      <c r="K10428" t="s">
        <v>12821</v>
      </c>
      <c r="L10428" t="s">
        <v>50</v>
      </c>
      <c r="M10428" t="s">
        <v>5877</v>
      </c>
      <c r="N10428" t="s">
        <v>5421</v>
      </c>
      <c r="O10428" t="s">
        <v>12822</v>
      </c>
      <c r="P10428" t="s">
        <v>84421</v>
      </c>
      <c r="Q10428" t="s">
        <v>75044</v>
      </c>
      <c r="R10428" t="str">
        <f t="shared" si="324"/>
        <v>青州</v>
      </c>
      <c r="S10428" t="str">
        <f t="shared" si="325"/>
        <v>0117</v>
      </c>
    </row>
    <row r="10429" spans="1:19">
      <c r="A10429" t="s">
        <v>84422</v>
      </c>
      <c r="B10429" s="31" t="s">
        <v>84423</v>
      </c>
      <c r="C10429" t="s">
        <v>49</v>
      </c>
      <c r="D10429" t="s">
        <v>84424</v>
      </c>
      <c r="E10429" t="s">
        <v>75930</v>
      </c>
      <c r="F10429" t="s">
        <v>84425</v>
      </c>
      <c r="G10429" t="s">
        <v>84426</v>
      </c>
      <c r="H10429" t="s">
        <v>84427</v>
      </c>
      <c r="I10429" t="s">
        <v>5282</v>
      </c>
      <c r="J10429" t="s">
        <v>9472</v>
      </c>
      <c r="K10429" t="s">
        <v>9473</v>
      </c>
      <c r="L10429" t="s">
        <v>95</v>
      </c>
      <c r="M10429" t="s">
        <v>5757</v>
      </c>
      <c r="N10429" t="s">
        <v>11832</v>
      </c>
      <c r="O10429" t="s">
        <v>9474</v>
      </c>
      <c r="P10429" t="s">
        <v>84428</v>
      </c>
      <c r="Q10429" t="s">
        <v>84429</v>
      </c>
      <c r="R10429" t="str">
        <f t="shared" si="324"/>
        <v>安丘</v>
      </c>
      <c r="S10429" t="str">
        <f t="shared" si="325"/>
        <v>0117</v>
      </c>
    </row>
    <row r="10430" spans="1:19">
      <c r="A10430" t="s">
        <v>84430</v>
      </c>
      <c r="B10430" s="31" t="s">
        <v>84431</v>
      </c>
      <c r="C10430" t="s">
        <v>49</v>
      </c>
      <c r="D10430" t="s">
        <v>84432</v>
      </c>
      <c r="E10430" t="s">
        <v>75930</v>
      </c>
      <c r="F10430" t="s">
        <v>84433</v>
      </c>
      <c r="G10430" t="s">
        <v>84434</v>
      </c>
      <c r="H10430" t="s">
        <v>84435</v>
      </c>
      <c r="I10430" t="s">
        <v>4771</v>
      </c>
      <c r="J10430" t="s">
        <v>13302</v>
      </c>
      <c r="K10430" t="s">
        <v>13303</v>
      </c>
      <c r="L10430" t="s">
        <v>77</v>
      </c>
      <c r="M10430" t="s">
        <v>5812</v>
      </c>
      <c r="N10430" t="s">
        <v>5017</v>
      </c>
      <c r="O10430" t="s">
        <v>13304</v>
      </c>
      <c r="P10430" t="s">
        <v>84436</v>
      </c>
      <c r="Q10430" t="s">
        <v>75044</v>
      </c>
      <c r="R10430" t="str">
        <f t="shared" si="324"/>
        <v>临朐</v>
      </c>
      <c r="S10430" t="str">
        <f t="shared" si="325"/>
        <v>0117</v>
      </c>
    </row>
    <row r="10431" spans="1:19">
      <c r="A10431" t="s">
        <v>84437</v>
      </c>
      <c r="B10431" s="31" t="s">
        <v>84438</v>
      </c>
      <c r="C10431" t="s">
        <v>49</v>
      </c>
      <c r="D10431" t="s">
        <v>84439</v>
      </c>
      <c r="E10431" t="s">
        <v>84440</v>
      </c>
      <c r="F10431" t="s">
        <v>84441</v>
      </c>
      <c r="G10431" t="s">
        <v>84442</v>
      </c>
      <c r="H10431" t="s">
        <v>84443</v>
      </c>
      <c r="I10431" t="s">
        <v>12119</v>
      </c>
      <c r="J10431" t="s">
        <v>6517</v>
      </c>
      <c r="K10431" t="s">
        <v>6518</v>
      </c>
      <c r="L10431" t="s">
        <v>50</v>
      </c>
      <c r="M10431" t="s">
        <v>6207</v>
      </c>
      <c r="N10431" t="s">
        <v>5112</v>
      </c>
      <c r="O10431" t="s">
        <v>6520</v>
      </c>
      <c r="P10431" t="s">
        <v>84444</v>
      </c>
      <c r="Q10431" t="s">
        <v>75044</v>
      </c>
      <c r="R10431" t="str">
        <f t="shared" si="324"/>
        <v>青州</v>
      </c>
      <c r="S10431" t="str">
        <f t="shared" si="325"/>
        <v>0117</v>
      </c>
    </row>
    <row r="10432" spans="1:19">
      <c r="A10432" t="s">
        <v>84445</v>
      </c>
      <c r="B10432" s="31" t="s">
        <v>84446</v>
      </c>
      <c r="C10432" t="s">
        <v>49</v>
      </c>
      <c r="D10432" t="s">
        <v>84447</v>
      </c>
      <c r="E10432" t="s">
        <v>80819</v>
      </c>
      <c r="F10432" t="s">
        <v>84448</v>
      </c>
      <c r="G10432" t="s">
        <v>84449</v>
      </c>
      <c r="H10432" t="s">
        <v>84450</v>
      </c>
      <c r="I10432" t="s">
        <v>12757</v>
      </c>
      <c r="J10432" t="s">
        <v>15974</v>
      </c>
      <c r="K10432" t="s">
        <v>15975</v>
      </c>
      <c r="L10432" t="s">
        <v>50</v>
      </c>
      <c r="M10432" t="s">
        <v>4855</v>
      </c>
      <c r="N10432" t="s">
        <v>4789</v>
      </c>
      <c r="O10432" t="s">
        <v>15976</v>
      </c>
      <c r="P10432" t="s">
        <v>84451</v>
      </c>
      <c r="Q10432" t="s">
        <v>75044</v>
      </c>
      <c r="R10432" t="str">
        <f t="shared" si="324"/>
        <v>青州</v>
      </c>
      <c r="S10432" t="str">
        <f t="shared" si="325"/>
        <v>0117</v>
      </c>
    </row>
    <row r="10433" spans="1:19">
      <c r="A10433" t="s">
        <v>84452</v>
      </c>
      <c r="B10433" s="31" t="s">
        <v>84453</v>
      </c>
      <c r="C10433" t="s">
        <v>49</v>
      </c>
      <c r="D10433" t="s">
        <v>84454</v>
      </c>
      <c r="E10433" t="s">
        <v>75930</v>
      </c>
      <c r="F10433" t="s">
        <v>84455</v>
      </c>
      <c r="G10433" t="s">
        <v>84456</v>
      </c>
      <c r="H10433" t="s">
        <v>84457</v>
      </c>
      <c r="I10433" t="s">
        <v>4785</v>
      </c>
      <c r="J10433" t="s">
        <v>71240</v>
      </c>
      <c r="K10433" t="s">
        <v>71241</v>
      </c>
      <c r="L10433" t="s">
        <v>60</v>
      </c>
      <c r="M10433" t="s">
        <v>4774</v>
      </c>
      <c r="N10433" t="s">
        <v>24122</v>
      </c>
      <c r="O10433" t="s">
        <v>71242</v>
      </c>
      <c r="P10433" t="s">
        <v>84458</v>
      </c>
      <c r="Q10433" t="s">
        <v>84459</v>
      </c>
      <c r="R10433" t="str">
        <f t="shared" ref="R10433:R10496" si="326">IF(OR(LEFT(L10433,2)="高新"),"奎文",IF(LEFT(L10433,2)="峡山","坊子",IF(LEFT(L10433,2)="滨海","寒亭",LEFT(L10433,2))))</f>
        <v>奎文</v>
      </c>
      <c r="S10433" t="str">
        <f t="shared" ref="S10433:S10496" si="327">TEXT(B10433,"mmdd")</f>
        <v>0117</v>
      </c>
    </row>
    <row r="10434" spans="1:19">
      <c r="A10434" t="s">
        <v>84460</v>
      </c>
      <c r="B10434" s="31" t="s">
        <v>84461</v>
      </c>
      <c r="C10434" t="s">
        <v>49</v>
      </c>
      <c r="D10434" t="s">
        <v>84462</v>
      </c>
      <c r="E10434" t="s">
        <v>75930</v>
      </c>
      <c r="F10434" t="s">
        <v>84463</v>
      </c>
      <c r="G10434" t="s">
        <v>84464</v>
      </c>
      <c r="H10434" t="s">
        <v>84465</v>
      </c>
      <c r="I10434" t="s">
        <v>4852</v>
      </c>
      <c r="J10434" t="s">
        <v>6053</v>
      </c>
      <c r="K10434" t="s">
        <v>6054</v>
      </c>
      <c r="L10434" t="s">
        <v>105</v>
      </c>
      <c r="M10434" t="s">
        <v>6055</v>
      </c>
      <c r="N10434" t="s">
        <v>4946</v>
      </c>
      <c r="O10434" t="s">
        <v>6056</v>
      </c>
      <c r="P10434" t="s">
        <v>84466</v>
      </c>
      <c r="Q10434" t="s">
        <v>75044</v>
      </c>
      <c r="R10434" t="str">
        <f t="shared" si="326"/>
        <v>寿光</v>
      </c>
      <c r="S10434" t="str">
        <f t="shared" si="327"/>
        <v>0117</v>
      </c>
    </row>
    <row r="10435" spans="1:19">
      <c r="A10435" t="s">
        <v>84467</v>
      </c>
      <c r="B10435" s="31" t="s">
        <v>84468</v>
      </c>
      <c r="C10435" t="s">
        <v>49</v>
      </c>
      <c r="D10435" t="s">
        <v>84469</v>
      </c>
      <c r="E10435" t="s">
        <v>80794</v>
      </c>
      <c r="F10435" t="s">
        <v>84470</v>
      </c>
      <c r="G10435" t="s">
        <v>84471</v>
      </c>
      <c r="H10435" t="s">
        <v>84472</v>
      </c>
      <c r="I10435" t="s">
        <v>4852</v>
      </c>
      <c r="J10435" t="s">
        <v>7655</v>
      </c>
      <c r="K10435" t="s">
        <v>7656</v>
      </c>
      <c r="L10435" t="s">
        <v>123</v>
      </c>
      <c r="M10435" t="s">
        <v>4994</v>
      </c>
      <c r="N10435" t="s">
        <v>4892</v>
      </c>
      <c r="O10435" t="s">
        <v>7657</v>
      </c>
      <c r="P10435" t="s">
        <v>75044</v>
      </c>
      <c r="Q10435" t="s">
        <v>75044</v>
      </c>
      <c r="R10435" t="str">
        <f t="shared" si="326"/>
        <v>诸城</v>
      </c>
      <c r="S10435" t="str">
        <f t="shared" si="327"/>
        <v>0117</v>
      </c>
    </row>
    <row r="10436" spans="1:19">
      <c r="A10436" t="s">
        <v>84473</v>
      </c>
      <c r="B10436" s="31" t="s">
        <v>84474</v>
      </c>
      <c r="C10436" t="s">
        <v>49</v>
      </c>
      <c r="D10436" t="s">
        <v>84475</v>
      </c>
      <c r="E10436" t="s">
        <v>80794</v>
      </c>
      <c r="F10436" t="s">
        <v>84476</v>
      </c>
      <c r="G10436" t="s">
        <v>84477</v>
      </c>
      <c r="H10436" t="s">
        <v>84478</v>
      </c>
      <c r="I10436" t="s">
        <v>4785</v>
      </c>
      <c r="J10436" t="s">
        <v>9082</v>
      </c>
      <c r="K10436" t="s">
        <v>9083</v>
      </c>
      <c r="L10436" t="s">
        <v>77</v>
      </c>
      <c r="M10436" t="s">
        <v>5733</v>
      </c>
      <c r="N10436" t="s">
        <v>6243</v>
      </c>
      <c r="O10436" t="s">
        <v>9084</v>
      </c>
      <c r="P10436" t="s">
        <v>84479</v>
      </c>
      <c r="Q10436" t="s">
        <v>84480</v>
      </c>
      <c r="R10436" t="str">
        <f t="shared" si="326"/>
        <v>临朐</v>
      </c>
      <c r="S10436" t="str">
        <f t="shared" si="327"/>
        <v>0117</v>
      </c>
    </row>
    <row r="10437" spans="1:19">
      <c r="A10437" t="s">
        <v>84481</v>
      </c>
      <c r="B10437" s="31" t="s">
        <v>84482</v>
      </c>
      <c r="C10437" t="s">
        <v>49</v>
      </c>
      <c r="D10437" t="s">
        <v>84483</v>
      </c>
      <c r="E10437" t="s">
        <v>80794</v>
      </c>
      <c r="F10437" t="s">
        <v>84484</v>
      </c>
      <c r="G10437" t="s">
        <v>84485</v>
      </c>
      <c r="H10437" t="s">
        <v>84486</v>
      </c>
      <c r="I10437" t="s">
        <v>5822</v>
      </c>
      <c r="J10437" t="s">
        <v>12820</v>
      </c>
      <c r="K10437" t="s">
        <v>12821</v>
      </c>
      <c r="L10437" t="s">
        <v>50</v>
      </c>
      <c r="M10437" t="s">
        <v>5877</v>
      </c>
      <c r="N10437" t="s">
        <v>5112</v>
      </c>
      <c r="O10437" t="s">
        <v>12822</v>
      </c>
      <c r="P10437" t="s">
        <v>84487</v>
      </c>
      <c r="Q10437" t="s">
        <v>84488</v>
      </c>
      <c r="R10437" t="str">
        <f t="shared" si="326"/>
        <v>青州</v>
      </c>
      <c r="S10437" t="str">
        <f t="shared" si="327"/>
        <v>0117</v>
      </c>
    </row>
    <row r="10438" spans="1:19">
      <c r="A10438" t="s">
        <v>84489</v>
      </c>
      <c r="B10438" s="31" t="s">
        <v>84490</v>
      </c>
      <c r="C10438" t="s">
        <v>49</v>
      </c>
      <c r="D10438" t="s">
        <v>84491</v>
      </c>
      <c r="E10438" t="s">
        <v>84492</v>
      </c>
      <c r="F10438" t="s">
        <v>84493</v>
      </c>
      <c r="G10438" t="s">
        <v>84494</v>
      </c>
      <c r="H10438" t="s">
        <v>84495</v>
      </c>
      <c r="I10438" t="s">
        <v>12119</v>
      </c>
      <c r="J10438" t="s">
        <v>5053</v>
      </c>
      <c r="K10438" t="s">
        <v>5054</v>
      </c>
      <c r="L10438" t="s">
        <v>95</v>
      </c>
      <c r="M10438" t="s">
        <v>5055</v>
      </c>
      <c r="N10438" t="s">
        <v>14468</v>
      </c>
      <c r="O10438" t="s">
        <v>5057</v>
      </c>
      <c r="P10438" t="s">
        <v>84496</v>
      </c>
      <c r="Q10438" t="s">
        <v>75044</v>
      </c>
      <c r="R10438" t="str">
        <f t="shared" si="326"/>
        <v>安丘</v>
      </c>
      <c r="S10438" t="str">
        <f t="shared" si="327"/>
        <v>0117</v>
      </c>
    </row>
    <row r="10439" spans="1:19">
      <c r="A10439" t="s">
        <v>84497</v>
      </c>
      <c r="B10439" s="31" t="s">
        <v>84498</v>
      </c>
      <c r="C10439" t="s">
        <v>49</v>
      </c>
      <c r="D10439" t="s">
        <v>84499</v>
      </c>
      <c r="E10439" t="s">
        <v>81266</v>
      </c>
      <c r="F10439" t="s">
        <v>84500</v>
      </c>
      <c r="G10439" t="s">
        <v>84501</v>
      </c>
      <c r="H10439" t="s">
        <v>84502</v>
      </c>
      <c r="I10439" t="s">
        <v>12119</v>
      </c>
      <c r="J10439" t="s">
        <v>5497</v>
      </c>
      <c r="K10439" t="s">
        <v>5498</v>
      </c>
      <c r="L10439" t="s">
        <v>375</v>
      </c>
      <c r="M10439" t="s">
        <v>5499</v>
      </c>
      <c r="N10439" t="s">
        <v>5056</v>
      </c>
      <c r="O10439" t="s">
        <v>5500</v>
      </c>
      <c r="P10439" t="s">
        <v>84503</v>
      </c>
      <c r="Q10439" t="s">
        <v>75044</v>
      </c>
      <c r="R10439" t="str">
        <f t="shared" si="326"/>
        <v>昌邑</v>
      </c>
      <c r="S10439" t="str">
        <f t="shared" si="327"/>
        <v>0117</v>
      </c>
    </row>
    <row r="10440" spans="1:19">
      <c r="A10440" t="s">
        <v>84504</v>
      </c>
      <c r="B10440" s="31" t="s">
        <v>84505</v>
      </c>
      <c r="C10440" t="s">
        <v>49</v>
      </c>
      <c r="D10440" t="s">
        <v>84506</v>
      </c>
      <c r="E10440" t="s">
        <v>75930</v>
      </c>
      <c r="F10440" t="s">
        <v>84507</v>
      </c>
      <c r="G10440" t="s">
        <v>84508</v>
      </c>
      <c r="H10440" t="s">
        <v>84509</v>
      </c>
      <c r="I10440" t="s">
        <v>4785</v>
      </c>
      <c r="J10440" t="s">
        <v>8107</v>
      </c>
      <c r="K10440" t="s">
        <v>8108</v>
      </c>
      <c r="L10440" t="s">
        <v>237</v>
      </c>
      <c r="M10440" t="s">
        <v>5247</v>
      </c>
      <c r="N10440" t="s">
        <v>4789</v>
      </c>
      <c r="O10440" t="s">
        <v>8109</v>
      </c>
      <c r="P10440" t="s">
        <v>84510</v>
      </c>
      <c r="Q10440" t="s">
        <v>84511</v>
      </c>
      <c r="R10440" t="str">
        <f t="shared" si="326"/>
        <v>潍城</v>
      </c>
      <c r="S10440" t="str">
        <f t="shared" si="327"/>
        <v>0117</v>
      </c>
    </row>
    <row r="10441" spans="1:19">
      <c r="A10441" t="s">
        <v>84512</v>
      </c>
      <c r="B10441" s="31" t="s">
        <v>84513</v>
      </c>
      <c r="C10441" t="s">
        <v>49</v>
      </c>
      <c r="D10441" t="s">
        <v>84514</v>
      </c>
      <c r="E10441" t="s">
        <v>81266</v>
      </c>
      <c r="F10441" t="s">
        <v>84515</v>
      </c>
      <c r="G10441" t="s">
        <v>84516</v>
      </c>
      <c r="H10441" t="s">
        <v>84517</v>
      </c>
      <c r="I10441" t="s">
        <v>12757</v>
      </c>
      <c r="J10441" t="s">
        <v>13019</v>
      </c>
      <c r="K10441" t="s">
        <v>67023</v>
      </c>
      <c r="L10441" t="s">
        <v>86</v>
      </c>
      <c r="M10441" t="s">
        <v>5919</v>
      </c>
      <c r="N10441" t="s">
        <v>4972</v>
      </c>
      <c r="O10441" t="s">
        <v>13021</v>
      </c>
      <c r="P10441" t="s">
        <v>84518</v>
      </c>
      <c r="Q10441" t="s">
        <v>5922</v>
      </c>
      <c r="R10441" t="str">
        <f t="shared" si="326"/>
        <v>坊子</v>
      </c>
      <c r="S10441" t="str">
        <f t="shared" si="327"/>
        <v>0117</v>
      </c>
    </row>
    <row r="10442" spans="1:19">
      <c r="A10442" t="s">
        <v>84519</v>
      </c>
      <c r="B10442" s="31" t="s">
        <v>84520</v>
      </c>
      <c r="C10442" t="s">
        <v>49</v>
      </c>
      <c r="D10442" t="s">
        <v>84521</v>
      </c>
      <c r="E10442" t="s">
        <v>80819</v>
      </c>
      <c r="F10442" t="s">
        <v>84522</v>
      </c>
      <c r="G10442" t="s">
        <v>84523</v>
      </c>
      <c r="H10442" t="s">
        <v>84524</v>
      </c>
      <c r="I10442" t="s">
        <v>12119</v>
      </c>
      <c r="J10442" t="s">
        <v>7835</v>
      </c>
      <c r="K10442" t="s">
        <v>7836</v>
      </c>
      <c r="L10442" t="s">
        <v>114</v>
      </c>
      <c r="M10442" t="s">
        <v>4918</v>
      </c>
      <c r="N10442" t="s">
        <v>4789</v>
      </c>
      <c r="O10442" t="s">
        <v>7837</v>
      </c>
      <c r="P10442" t="s">
        <v>75044</v>
      </c>
      <c r="Q10442" t="s">
        <v>75044</v>
      </c>
      <c r="R10442" t="str">
        <f t="shared" si="326"/>
        <v>高密</v>
      </c>
      <c r="S10442" t="str">
        <f t="shared" si="327"/>
        <v>0117</v>
      </c>
    </row>
    <row r="10443" spans="1:19">
      <c r="A10443" t="s">
        <v>84525</v>
      </c>
      <c r="B10443" s="31" t="s">
        <v>84526</v>
      </c>
      <c r="C10443" t="s">
        <v>49</v>
      </c>
      <c r="D10443" t="s">
        <v>84527</v>
      </c>
      <c r="E10443" t="s">
        <v>80794</v>
      </c>
      <c r="F10443" t="s">
        <v>84528</v>
      </c>
      <c r="G10443" t="s">
        <v>84529</v>
      </c>
      <c r="H10443" t="s">
        <v>84530</v>
      </c>
      <c r="I10443" t="s">
        <v>4813</v>
      </c>
      <c r="J10443" t="s">
        <v>8386</v>
      </c>
      <c r="K10443" t="s">
        <v>8387</v>
      </c>
      <c r="L10443" t="s">
        <v>50</v>
      </c>
      <c r="M10443" t="s">
        <v>5877</v>
      </c>
      <c r="N10443" t="s">
        <v>4892</v>
      </c>
      <c r="O10443" t="s">
        <v>8388</v>
      </c>
      <c r="P10443" t="s">
        <v>84531</v>
      </c>
      <c r="Q10443" t="s">
        <v>75044</v>
      </c>
      <c r="R10443" t="str">
        <f t="shared" si="326"/>
        <v>青州</v>
      </c>
      <c r="S10443" t="str">
        <f t="shared" si="327"/>
        <v>0117</v>
      </c>
    </row>
    <row r="10444" spans="1:19">
      <c r="A10444" t="s">
        <v>84532</v>
      </c>
      <c r="B10444" s="31" t="s">
        <v>84533</v>
      </c>
      <c r="C10444" t="s">
        <v>49</v>
      </c>
      <c r="D10444" t="s">
        <v>84534</v>
      </c>
      <c r="E10444" t="s">
        <v>75930</v>
      </c>
      <c r="F10444" t="s">
        <v>84535</v>
      </c>
      <c r="G10444" t="s">
        <v>84536</v>
      </c>
      <c r="H10444" t="s">
        <v>84537</v>
      </c>
      <c r="I10444" t="s">
        <v>4785</v>
      </c>
      <c r="J10444" t="s">
        <v>5097</v>
      </c>
      <c r="K10444" t="s">
        <v>5098</v>
      </c>
      <c r="L10444" t="s">
        <v>86</v>
      </c>
      <c r="M10444" t="s">
        <v>5099</v>
      </c>
      <c r="N10444" t="s">
        <v>5801</v>
      </c>
      <c r="O10444" t="s">
        <v>5100</v>
      </c>
      <c r="P10444" t="s">
        <v>84538</v>
      </c>
      <c r="Q10444" t="s">
        <v>84539</v>
      </c>
      <c r="R10444" t="str">
        <f t="shared" si="326"/>
        <v>坊子</v>
      </c>
      <c r="S10444" t="str">
        <f t="shared" si="327"/>
        <v>0117</v>
      </c>
    </row>
    <row r="10445" spans="1:19">
      <c r="A10445" t="s">
        <v>84540</v>
      </c>
      <c r="B10445" s="31" t="s">
        <v>84541</v>
      </c>
      <c r="C10445" t="s">
        <v>49</v>
      </c>
      <c r="D10445" t="s">
        <v>84542</v>
      </c>
      <c r="E10445" t="s">
        <v>80794</v>
      </c>
      <c r="F10445" t="s">
        <v>84543</v>
      </c>
      <c r="G10445" t="s">
        <v>84544</v>
      </c>
      <c r="H10445" t="s">
        <v>84545</v>
      </c>
      <c r="I10445" t="s">
        <v>4828</v>
      </c>
      <c r="J10445" t="s">
        <v>5531</v>
      </c>
      <c r="K10445" t="s">
        <v>5532</v>
      </c>
      <c r="L10445" t="s">
        <v>105</v>
      </c>
      <c r="M10445" t="s">
        <v>5176</v>
      </c>
      <c r="N10445" t="s">
        <v>4892</v>
      </c>
      <c r="O10445" t="s">
        <v>5533</v>
      </c>
      <c r="P10445" t="s">
        <v>84546</v>
      </c>
      <c r="Q10445" t="s">
        <v>84547</v>
      </c>
      <c r="R10445" t="str">
        <f t="shared" si="326"/>
        <v>寿光</v>
      </c>
      <c r="S10445" t="str">
        <f t="shared" si="327"/>
        <v>0117</v>
      </c>
    </row>
    <row r="10446" spans="1:19">
      <c r="A10446" t="s">
        <v>84548</v>
      </c>
      <c r="B10446" s="31" t="s">
        <v>84549</v>
      </c>
      <c r="C10446" t="s">
        <v>49</v>
      </c>
      <c r="D10446" t="s">
        <v>84550</v>
      </c>
      <c r="E10446" t="s">
        <v>81266</v>
      </c>
      <c r="F10446" t="s">
        <v>84551</v>
      </c>
      <c r="G10446" t="s">
        <v>84552</v>
      </c>
      <c r="H10446" t="s">
        <v>84553</v>
      </c>
      <c r="I10446" t="s">
        <v>12119</v>
      </c>
      <c r="J10446" t="s">
        <v>17487</v>
      </c>
      <c r="K10446" t="s">
        <v>17488</v>
      </c>
      <c r="L10446" t="s">
        <v>50</v>
      </c>
      <c r="M10446" t="s">
        <v>5016</v>
      </c>
      <c r="N10446" t="s">
        <v>16864</v>
      </c>
      <c r="O10446" t="s">
        <v>17489</v>
      </c>
      <c r="P10446" t="s">
        <v>84554</v>
      </c>
      <c r="Q10446" t="s">
        <v>75044</v>
      </c>
      <c r="R10446" t="str">
        <f t="shared" si="326"/>
        <v>青州</v>
      </c>
      <c r="S10446" t="str">
        <f t="shared" si="327"/>
        <v>0117</v>
      </c>
    </row>
    <row r="10447" spans="1:19">
      <c r="A10447" t="s">
        <v>84555</v>
      </c>
      <c r="B10447" s="31" t="s">
        <v>84556</v>
      </c>
      <c r="C10447" t="s">
        <v>49</v>
      </c>
      <c r="D10447" t="s">
        <v>84557</v>
      </c>
      <c r="E10447" t="s">
        <v>80794</v>
      </c>
      <c r="F10447" t="s">
        <v>84558</v>
      </c>
      <c r="G10447" t="s">
        <v>84559</v>
      </c>
      <c r="H10447" t="s">
        <v>84560</v>
      </c>
      <c r="I10447" t="s">
        <v>4955</v>
      </c>
      <c r="J10447" t="s">
        <v>50063</v>
      </c>
      <c r="K10447" t="s">
        <v>50064</v>
      </c>
      <c r="L10447" t="s">
        <v>60</v>
      </c>
      <c r="M10447" t="s">
        <v>5999</v>
      </c>
      <c r="N10447" t="s">
        <v>14468</v>
      </c>
      <c r="O10447" t="s">
        <v>9762</v>
      </c>
      <c r="P10447" t="s">
        <v>84561</v>
      </c>
      <c r="Q10447" t="s">
        <v>84562</v>
      </c>
      <c r="R10447" t="str">
        <f t="shared" si="326"/>
        <v>奎文</v>
      </c>
      <c r="S10447" t="str">
        <f t="shared" si="327"/>
        <v>0117</v>
      </c>
    </row>
    <row r="10448" spans="1:19">
      <c r="A10448" t="s">
        <v>84563</v>
      </c>
      <c r="B10448" s="31" t="s">
        <v>84564</v>
      </c>
      <c r="C10448" t="s">
        <v>49</v>
      </c>
      <c r="D10448" t="s">
        <v>84565</v>
      </c>
      <c r="E10448" t="s">
        <v>80794</v>
      </c>
      <c r="F10448" t="s">
        <v>84566</v>
      </c>
      <c r="G10448" t="s">
        <v>84567</v>
      </c>
      <c r="H10448" t="s">
        <v>84568</v>
      </c>
      <c r="I10448" t="s">
        <v>4852</v>
      </c>
      <c r="J10448" t="s">
        <v>14048</v>
      </c>
      <c r="K10448" t="s">
        <v>14049</v>
      </c>
      <c r="L10448" t="s">
        <v>60</v>
      </c>
      <c r="M10448" t="s">
        <v>4904</v>
      </c>
      <c r="N10448" t="s">
        <v>4933</v>
      </c>
      <c r="O10448" t="s">
        <v>14050</v>
      </c>
      <c r="P10448" t="s">
        <v>84569</v>
      </c>
      <c r="Q10448" t="s">
        <v>75044</v>
      </c>
      <c r="R10448" t="str">
        <f t="shared" si="326"/>
        <v>奎文</v>
      </c>
      <c r="S10448" t="str">
        <f t="shared" si="327"/>
        <v>0117</v>
      </c>
    </row>
    <row r="10449" spans="1:19">
      <c r="A10449" t="s">
        <v>84570</v>
      </c>
      <c r="B10449" s="31" t="s">
        <v>84571</v>
      </c>
      <c r="C10449" t="s">
        <v>49</v>
      </c>
      <c r="D10449" t="s">
        <v>84572</v>
      </c>
      <c r="E10449" t="s">
        <v>75930</v>
      </c>
      <c r="F10449" t="s">
        <v>84573</v>
      </c>
      <c r="G10449" t="s">
        <v>84574</v>
      </c>
      <c r="H10449" t="s">
        <v>84575</v>
      </c>
      <c r="I10449" t="s">
        <v>4785</v>
      </c>
      <c r="J10449" t="s">
        <v>14104</v>
      </c>
      <c r="K10449" t="s">
        <v>14105</v>
      </c>
      <c r="L10449" t="s">
        <v>114</v>
      </c>
      <c r="M10449" t="s">
        <v>4918</v>
      </c>
      <c r="N10449" t="s">
        <v>5005</v>
      </c>
      <c r="O10449" t="s">
        <v>14106</v>
      </c>
      <c r="P10449" t="s">
        <v>84576</v>
      </c>
      <c r="Q10449" t="s">
        <v>84577</v>
      </c>
      <c r="R10449" t="str">
        <f t="shared" si="326"/>
        <v>高密</v>
      </c>
      <c r="S10449" t="str">
        <f t="shared" si="327"/>
        <v>0117</v>
      </c>
    </row>
    <row r="10450" spans="1:19">
      <c r="A10450" t="s">
        <v>84578</v>
      </c>
      <c r="B10450" s="31" t="s">
        <v>84579</v>
      </c>
      <c r="C10450" t="s">
        <v>49</v>
      </c>
      <c r="D10450" t="s">
        <v>84580</v>
      </c>
      <c r="E10450" t="s">
        <v>75930</v>
      </c>
      <c r="F10450" t="s">
        <v>84581</v>
      </c>
      <c r="G10450" t="s">
        <v>84582</v>
      </c>
      <c r="H10450" t="s">
        <v>84583</v>
      </c>
      <c r="I10450" t="s">
        <v>4852</v>
      </c>
      <c r="J10450" t="s">
        <v>8830</v>
      </c>
      <c r="K10450" t="s">
        <v>8831</v>
      </c>
      <c r="L10450" t="s">
        <v>123</v>
      </c>
      <c r="M10450" t="s">
        <v>5364</v>
      </c>
      <c r="N10450" t="s">
        <v>4892</v>
      </c>
      <c r="O10450" t="s">
        <v>8832</v>
      </c>
      <c r="P10450" t="s">
        <v>84584</v>
      </c>
      <c r="Q10450" t="s">
        <v>75044</v>
      </c>
      <c r="R10450" t="str">
        <f t="shared" si="326"/>
        <v>诸城</v>
      </c>
      <c r="S10450" t="str">
        <f t="shared" si="327"/>
        <v>0117</v>
      </c>
    </row>
    <row r="10451" spans="1:19">
      <c r="A10451" t="s">
        <v>84585</v>
      </c>
      <c r="B10451" s="31" t="s">
        <v>84586</v>
      </c>
      <c r="C10451" t="s">
        <v>49</v>
      </c>
      <c r="D10451" t="s">
        <v>84587</v>
      </c>
      <c r="E10451" t="s">
        <v>75930</v>
      </c>
      <c r="F10451" t="s">
        <v>84588</v>
      </c>
      <c r="G10451" t="s">
        <v>84589</v>
      </c>
      <c r="H10451" t="s">
        <v>84590</v>
      </c>
      <c r="I10451" t="s">
        <v>4828</v>
      </c>
      <c r="J10451" t="s">
        <v>8680</v>
      </c>
      <c r="K10451" t="s">
        <v>8681</v>
      </c>
      <c r="L10451" t="s">
        <v>60</v>
      </c>
      <c r="M10451" t="s">
        <v>5999</v>
      </c>
      <c r="N10451" t="s">
        <v>5939</v>
      </c>
      <c r="O10451" t="s">
        <v>8682</v>
      </c>
      <c r="P10451" t="s">
        <v>84591</v>
      </c>
      <c r="Q10451" t="s">
        <v>84592</v>
      </c>
      <c r="R10451" t="str">
        <f t="shared" si="326"/>
        <v>奎文</v>
      </c>
      <c r="S10451" t="str">
        <f t="shared" si="327"/>
        <v>0117</v>
      </c>
    </row>
    <row r="10452" spans="1:19">
      <c r="A10452" t="s">
        <v>84593</v>
      </c>
      <c r="B10452" s="31" t="s">
        <v>84594</v>
      </c>
      <c r="C10452" t="s">
        <v>49</v>
      </c>
      <c r="D10452" t="s">
        <v>84595</v>
      </c>
      <c r="E10452" t="s">
        <v>84596</v>
      </c>
      <c r="F10452" t="s">
        <v>84597</v>
      </c>
      <c r="G10452" t="s">
        <v>84598</v>
      </c>
      <c r="H10452" t="s">
        <v>84599</v>
      </c>
      <c r="I10452" t="s">
        <v>4813</v>
      </c>
      <c r="J10452" t="s">
        <v>7529</v>
      </c>
      <c r="K10452" t="s">
        <v>7530</v>
      </c>
      <c r="L10452" t="s">
        <v>50</v>
      </c>
      <c r="M10452" t="s">
        <v>6624</v>
      </c>
      <c r="N10452" t="s">
        <v>5198</v>
      </c>
      <c r="O10452" t="s">
        <v>7531</v>
      </c>
      <c r="P10452" t="s">
        <v>84600</v>
      </c>
      <c r="Q10452" t="s">
        <v>75044</v>
      </c>
      <c r="R10452" t="str">
        <f t="shared" si="326"/>
        <v>青州</v>
      </c>
      <c r="S10452" t="str">
        <f t="shared" si="327"/>
        <v>0117</v>
      </c>
    </row>
    <row r="10453" spans="1:19">
      <c r="A10453" t="s">
        <v>84601</v>
      </c>
      <c r="B10453" s="31" t="s">
        <v>84602</v>
      </c>
      <c r="C10453" t="s">
        <v>49</v>
      </c>
      <c r="D10453" t="s">
        <v>84603</v>
      </c>
      <c r="E10453" t="s">
        <v>81266</v>
      </c>
      <c r="F10453" t="s">
        <v>84604</v>
      </c>
      <c r="G10453" t="s">
        <v>84605</v>
      </c>
      <c r="H10453" t="s">
        <v>84606</v>
      </c>
      <c r="I10453" t="s">
        <v>12119</v>
      </c>
      <c r="J10453" t="s">
        <v>6829</v>
      </c>
      <c r="K10453" t="s">
        <v>6830</v>
      </c>
      <c r="L10453" t="s">
        <v>95</v>
      </c>
      <c r="M10453" t="s">
        <v>5649</v>
      </c>
      <c r="N10453" t="s">
        <v>4892</v>
      </c>
      <c r="O10453" t="s">
        <v>6831</v>
      </c>
      <c r="P10453" t="s">
        <v>84607</v>
      </c>
      <c r="Q10453" t="s">
        <v>75044</v>
      </c>
      <c r="R10453" t="str">
        <f t="shared" si="326"/>
        <v>安丘</v>
      </c>
      <c r="S10453" t="str">
        <f t="shared" si="327"/>
        <v>0117</v>
      </c>
    </row>
    <row r="10454" spans="1:19">
      <c r="A10454" t="s">
        <v>84608</v>
      </c>
      <c r="B10454" s="31" t="s">
        <v>84609</v>
      </c>
      <c r="C10454" t="s">
        <v>49</v>
      </c>
      <c r="D10454" t="s">
        <v>84610</v>
      </c>
      <c r="E10454" t="s">
        <v>80819</v>
      </c>
      <c r="F10454" t="s">
        <v>84611</v>
      </c>
      <c r="G10454" t="s">
        <v>84612</v>
      </c>
      <c r="H10454" t="s">
        <v>84613</v>
      </c>
      <c r="I10454" t="s">
        <v>12500</v>
      </c>
      <c r="J10454" t="s">
        <v>14736</v>
      </c>
      <c r="K10454" t="s">
        <v>14737</v>
      </c>
      <c r="L10454" t="s">
        <v>86</v>
      </c>
      <c r="M10454" t="s">
        <v>8557</v>
      </c>
      <c r="N10454" t="s">
        <v>5056</v>
      </c>
      <c r="O10454" t="s">
        <v>14738</v>
      </c>
      <c r="P10454" t="s">
        <v>84614</v>
      </c>
      <c r="Q10454" t="s">
        <v>75044</v>
      </c>
      <c r="R10454" t="str">
        <f t="shared" si="326"/>
        <v>坊子</v>
      </c>
      <c r="S10454" t="str">
        <f t="shared" si="327"/>
        <v>0117</v>
      </c>
    </row>
    <row r="10455" spans="1:19">
      <c r="A10455" t="s">
        <v>84615</v>
      </c>
      <c r="B10455" s="31" t="s">
        <v>84616</v>
      </c>
      <c r="C10455" t="s">
        <v>49</v>
      </c>
      <c r="D10455" t="s">
        <v>84617</v>
      </c>
      <c r="E10455" t="s">
        <v>75930</v>
      </c>
      <c r="F10455" t="s">
        <v>84618</v>
      </c>
      <c r="G10455" t="s">
        <v>84619</v>
      </c>
      <c r="H10455" t="s">
        <v>84620</v>
      </c>
      <c r="I10455" t="s">
        <v>5184</v>
      </c>
      <c r="J10455" t="s">
        <v>12064</v>
      </c>
      <c r="K10455" t="s">
        <v>12065</v>
      </c>
      <c r="L10455" t="s">
        <v>1136</v>
      </c>
      <c r="M10455" t="s">
        <v>5210</v>
      </c>
      <c r="N10455" t="s">
        <v>5112</v>
      </c>
      <c r="O10455" t="s">
        <v>12066</v>
      </c>
      <c r="P10455" t="s">
        <v>84621</v>
      </c>
      <c r="Q10455" t="s">
        <v>75044</v>
      </c>
      <c r="R10455" t="str">
        <f t="shared" si="326"/>
        <v>昌乐</v>
      </c>
      <c r="S10455" t="str">
        <f t="shared" si="327"/>
        <v>0117</v>
      </c>
    </row>
    <row r="10456" spans="1:19">
      <c r="A10456" t="s">
        <v>84622</v>
      </c>
      <c r="B10456" s="31" t="s">
        <v>84623</v>
      </c>
      <c r="C10456" t="s">
        <v>49</v>
      </c>
      <c r="D10456" t="s">
        <v>84624</v>
      </c>
      <c r="E10456" t="s">
        <v>81266</v>
      </c>
      <c r="F10456" t="s">
        <v>84625</v>
      </c>
      <c r="G10456" t="s">
        <v>84626</v>
      </c>
      <c r="H10456" t="s">
        <v>84627</v>
      </c>
      <c r="I10456" t="s">
        <v>12119</v>
      </c>
      <c r="J10456" t="s">
        <v>6031</v>
      </c>
      <c r="K10456" t="s">
        <v>6032</v>
      </c>
      <c r="L10456" t="s">
        <v>262</v>
      </c>
      <c r="M10456" t="s">
        <v>6033</v>
      </c>
      <c r="N10456" t="s">
        <v>4789</v>
      </c>
      <c r="O10456" t="s">
        <v>6034</v>
      </c>
      <c r="P10456" t="s">
        <v>84628</v>
      </c>
      <c r="Q10456" t="s">
        <v>84629</v>
      </c>
      <c r="R10456" t="str">
        <f t="shared" si="326"/>
        <v>寒亭</v>
      </c>
      <c r="S10456" t="str">
        <f t="shared" si="327"/>
        <v>0117</v>
      </c>
    </row>
    <row r="10457" spans="1:19">
      <c r="A10457" t="s">
        <v>84630</v>
      </c>
      <c r="B10457" s="31" t="s">
        <v>84631</v>
      </c>
      <c r="C10457" t="s">
        <v>49</v>
      </c>
      <c r="D10457" t="s">
        <v>84632</v>
      </c>
      <c r="E10457" t="s">
        <v>75930</v>
      </c>
      <c r="F10457" t="s">
        <v>84633</v>
      </c>
      <c r="G10457" t="s">
        <v>84634</v>
      </c>
      <c r="H10457" t="s">
        <v>84635</v>
      </c>
      <c r="I10457" t="s">
        <v>5066</v>
      </c>
      <c r="J10457" t="s">
        <v>18995</v>
      </c>
      <c r="K10457" t="s">
        <v>18996</v>
      </c>
      <c r="L10457" t="s">
        <v>114</v>
      </c>
      <c r="M10457" t="s">
        <v>5486</v>
      </c>
      <c r="N10457" t="s">
        <v>5619</v>
      </c>
      <c r="O10457" t="s">
        <v>18997</v>
      </c>
      <c r="P10457" t="s">
        <v>84636</v>
      </c>
      <c r="Q10457" t="s">
        <v>75044</v>
      </c>
      <c r="R10457" t="str">
        <f t="shared" si="326"/>
        <v>高密</v>
      </c>
      <c r="S10457" t="str">
        <f t="shared" si="327"/>
        <v>0117</v>
      </c>
    </row>
    <row r="10458" spans="1:19">
      <c r="A10458" t="s">
        <v>84637</v>
      </c>
      <c r="B10458" s="31" t="s">
        <v>84638</v>
      </c>
      <c r="C10458" t="s">
        <v>49</v>
      </c>
      <c r="D10458" t="s">
        <v>84639</v>
      </c>
      <c r="E10458" t="s">
        <v>81266</v>
      </c>
      <c r="F10458" t="s">
        <v>84640</v>
      </c>
      <c r="G10458" t="s">
        <v>84641</v>
      </c>
      <c r="H10458" t="s">
        <v>84642</v>
      </c>
      <c r="I10458" t="s">
        <v>12119</v>
      </c>
      <c r="J10458" t="s">
        <v>5810</v>
      </c>
      <c r="K10458" t="s">
        <v>5811</v>
      </c>
      <c r="L10458" t="s">
        <v>77</v>
      </c>
      <c r="M10458" t="s">
        <v>5812</v>
      </c>
      <c r="N10458" t="s">
        <v>5056</v>
      </c>
      <c r="O10458" t="s">
        <v>5813</v>
      </c>
      <c r="P10458" t="s">
        <v>84314</v>
      </c>
      <c r="Q10458" t="s">
        <v>75044</v>
      </c>
      <c r="R10458" t="str">
        <f t="shared" si="326"/>
        <v>临朐</v>
      </c>
      <c r="S10458" t="str">
        <f t="shared" si="327"/>
        <v>0117</v>
      </c>
    </row>
    <row r="10459" spans="1:19">
      <c r="A10459" t="s">
        <v>84643</v>
      </c>
      <c r="B10459" s="31" t="s">
        <v>84644</v>
      </c>
      <c r="C10459" t="s">
        <v>49</v>
      </c>
      <c r="D10459" t="s">
        <v>84645</v>
      </c>
      <c r="E10459" t="s">
        <v>83238</v>
      </c>
      <c r="F10459" t="s">
        <v>84646</v>
      </c>
      <c r="G10459" t="s">
        <v>84647</v>
      </c>
      <c r="H10459" t="s">
        <v>84648</v>
      </c>
      <c r="I10459" t="s">
        <v>12757</v>
      </c>
      <c r="J10459" t="s">
        <v>5328</v>
      </c>
      <c r="K10459" t="s">
        <v>5329</v>
      </c>
      <c r="L10459" t="s">
        <v>1136</v>
      </c>
      <c r="M10459" t="s">
        <v>5330</v>
      </c>
      <c r="N10459" t="s">
        <v>4789</v>
      </c>
      <c r="O10459" t="s">
        <v>5331</v>
      </c>
      <c r="P10459" t="s">
        <v>84649</v>
      </c>
      <c r="Q10459" t="s">
        <v>75044</v>
      </c>
      <c r="R10459" t="str">
        <f t="shared" si="326"/>
        <v>昌乐</v>
      </c>
      <c r="S10459" t="str">
        <f t="shared" si="327"/>
        <v>0117</v>
      </c>
    </row>
    <row r="10460" spans="1:19">
      <c r="A10460" t="s">
        <v>84650</v>
      </c>
      <c r="B10460" s="31" t="s">
        <v>84651</v>
      </c>
      <c r="C10460" t="s">
        <v>49</v>
      </c>
      <c r="D10460" t="s">
        <v>84652</v>
      </c>
      <c r="E10460" t="s">
        <v>83788</v>
      </c>
      <c r="F10460" t="s">
        <v>84653</v>
      </c>
      <c r="G10460" t="s">
        <v>84654</v>
      </c>
      <c r="H10460" t="s">
        <v>84655</v>
      </c>
      <c r="I10460" t="s">
        <v>12500</v>
      </c>
      <c r="J10460" t="s">
        <v>5418</v>
      </c>
      <c r="K10460" t="s">
        <v>5419</v>
      </c>
      <c r="L10460" t="s">
        <v>60</v>
      </c>
      <c r="M10460" t="s">
        <v>5420</v>
      </c>
      <c r="N10460" t="s">
        <v>5487</v>
      </c>
      <c r="O10460" t="s">
        <v>5422</v>
      </c>
      <c r="P10460" t="s">
        <v>84656</v>
      </c>
      <c r="Q10460" t="s">
        <v>75044</v>
      </c>
      <c r="R10460" t="str">
        <f t="shared" si="326"/>
        <v>奎文</v>
      </c>
      <c r="S10460" t="str">
        <f t="shared" si="327"/>
        <v>0117</v>
      </c>
    </row>
    <row r="10461" spans="1:19">
      <c r="A10461" t="s">
        <v>84657</v>
      </c>
      <c r="B10461" s="31" t="s">
        <v>84658</v>
      </c>
      <c r="C10461" t="s">
        <v>49</v>
      </c>
      <c r="D10461" t="s">
        <v>84659</v>
      </c>
      <c r="E10461" t="s">
        <v>84660</v>
      </c>
      <c r="F10461" t="s">
        <v>84661</v>
      </c>
      <c r="G10461" t="s">
        <v>84662</v>
      </c>
      <c r="H10461" t="s">
        <v>84663</v>
      </c>
      <c r="I10461" t="s">
        <v>7417</v>
      </c>
      <c r="J10461" t="s">
        <v>25445</v>
      </c>
      <c r="K10461" t="s">
        <v>25446</v>
      </c>
      <c r="L10461" t="s">
        <v>375</v>
      </c>
      <c r="M10461" t="s">
        <v>5599</v>
      </c>
      <c r="N10461" t="s">
        <v>5030</v>
      </c>
      <c r="O10461" t="s">
        <v>25447</v>
      </c>
      <c r="P10461" t="s">
        <v>84664</v>
      </c>
      <c r="Q10461" t="s">
        <v>84665</v>
      </c>
      <c r="R10461" t="str">
        <f t="shared" si="326"/>
        <v>昌邑</v>
      </c>
      <c r="S10461" t="str">
        <f t="shared" si="327"/>
        <v>0117</v>
      </c>
    </row>
    <row r="10462" spans="1:19">
      <c r="A10462" t="s">
        <v>84666</v>
      </c>
      <c r="B10462" s="31" t="s">
        <v>84667</v>
      </c>
      <c r="C10462" t="s">
        <v>49</v>
      </c>
      <c r="D10462" t="s">
        <v>84668</v>
      </c>
      <c r="E10462" t="s">
        <v>83725</v>
      </c>
      <c r="F10462" t="s">
        <v>84669</v>
      </c>
      <c r="G10462" t="s">
        <v>84670</v>
      </c>
      <c r="H10462" t="s">
        <v>84671</v>
      </c>
      <c r="I10462" t="s">
        <v>12119</v>
      </c>
      <c r="J10462" t="s">
        <v>6517</v>
      </c>
      <c r="K10462" t="s">
        <v>6518</v>
      </c>
      <c r="L10462" t="s">
        <v>50</v>
      </c>
      <c r="M10462" t="s">
        <v>6207</v>
      </c>
      <c r="N10462" t="s">
        <v>5112</v>
      </c>
      <c r="O10462" t="s">
        <v>6520</v>
      </c>
      <c r="P10462" t="s">
        <v>75044</v>
      </c>
      <c r="Q10462" t="s">
        <v>84672</v>
      </c>
      <c r="R10462" t="str">
        <f t="shared" si="326"/>
        <v>青州</v>
      </c>
      <c r="S10462" t="str">
        <f t="shared" si="327"/>
        <v>0117</v>
      </c>
    </row>
    <row r="10463" spans="1:19">
      <c r="A10463" t="s">
        <v>84673</v>
      </c>
      <c r="B10463" s="31" t="s">
        <v>84674</v>
      </c>
      <c r="C10463" t="s">
        <v>49</v>
      </c>
      <c r="D10463" t="s">
        <v>84675</v>
      </c>
      <c r="E10463" t="s">
        <v>84676</v>
      </c>
      <c r="F10463" t="s">
        <v>84677</v>
      </c>
      <c r="G10463" t="s">
        <v>84678</v>
      </c>
      <c r="H10463" t="s">
        <v>84679</v>
      </c>
      <c r="I10463" t="s">
        <v>84680</v>
      </c>
      <c r="J10463" t="s">
        <v>5122</v>
      </c>
      <c r="K10463" t="s">
        <v>5123</v>
      </c>
      <c r="L10463" t="s">
        <v>123</v>
      </c>
      <c r="M10463" t="s">
        <v>75044</v>
      </c>
      <c r="N10463" t="s">
        <v>13119</v>
      </c>
      <c r="O10463" t="s">
        <v>5124</v>
      </c>
      <c r="P10463" t="s">
        <v>75044</v>
      </c>
      <c r="Q10463" t="s">
        <v>75044</v>
      </c>
      <c r="R10463" t="str">
        <f t="shared" si="326"/>
        <v>诸城</v>
      </c>
      <c r="S10463" t="str">
        <f t="shared" si="327"/>
        <v>0117</v>
      </c>
    </row>
    <row r="10464" spans="1:19">
      <c r="A10464" t="s">
        <v>84681</v>
      </c>
      <c r="B10464" s="31" t="s">
        <v>84682</v>
      </c>
      <c r="C10464" t="s">
        <v>49</v>
      </c>
      <c r="D10464" t="s">
        <v>84683</v>
      </c>
      <c r="E10464" t="s">
        <v>83725</v>
      </c>
      <c r="F10464" t="s">
        <v>84684</v>
      </c>
      <c r="G10464" t="s">
        <v>84685</v>
      </c>
      <c r="H10464" t="s">
        <v>84686</v>
      </c>
      <c r="I10464" t="s">
        <v>12119</v>
      </c>
      <c r="J10464" t="s">
        <v>5067</v>
      </c>
      <c r="K10464" t="s">
        <v>5068</v>
      </c>
      <c r="L10464" t="s">
        <v>123</v>
      </c>
      <c r="M10464" t="s">
        <v>4932</v>
      </c>
      <c r="N10464" t="s">
        <v>4869</v>
      </c>
      <c r="O10464" t="s">
        <v>5070</v>
      </c>
      <c r="P10464" t="s">
        <v>84687</v>
      </c>
      <c r="Q10464" t="s">
        <v>84688</v>
      </c>
      <c r="R10464" t="str">
        <f t="shared" si="326"/>
        <v>诸城</v>
      </c>
      <c r="S10464" t="str">
        <f t="shared" si="327"/>
        <v>0117</v>
      </c>
    </row>
    <row r="10465" spans="1:19">
      <c r="A10465" t="s">
        <v>84689</v>
      </c>
      <c r="B10465" s="31" t="s">
        <v>84690</v>
      </c>
      <c r="C10465" t="s">
        <v>49</v>
      </c>
      <c r="D10465" t="s">
        <v>84691</v>
      </c>
      <c r="E10465" t="s">
        <v>80819</v>
      </c>
      <c r="F10465" t="s">
        <v>84692</v>
      </c>
      <c r="G10465" t="s">
        <v>84693</v>
      </c>
      <c r="H10465" t="s">
        <v>84694</v>
      </c>
      <c r="I10465" t="s">
        <v>12119</v>
      </c>
      <c r="J10465" t="s">
        <v>13906</v>
      </c>
      <c r="K10465" t="s">
        <v>13907</v>
      </c>
      <c r="L10465" t="s">
        <v>50</v>
      </c>
      <c r="M10465" t="s">
        <v>5260</v>
      </c>
      <c r="N10465" t="s">
        <v>5487</v>
      </c>
      <c r="O10465" t="s">
        <v>13908</v>
      </c>
      <c r="P10465" t="s">
        <v>84695</v>
      </c>
      <c r="Q10465" t="s">
        <v>84696</v>
      </c>
      <c r="R10465" t="str">
        <f t="shared" si="326"/>
        <v>青州</v>
      </c>
      <c r="S10465" t="str">
        <f t="shared" si="327"/>
        <v>0117</v>
      </c>
    </row>
    <row r="10466" spans="1:19">
      <c r="A10466" t="s">
        <v>84697</v>
      </c>
      <c r="B10466" s="31" t="s">
        <v>84698</v>
      </c>
      <c r="C10466" t="s">
        <v>49</v>
      </c>
      <c r="D10466" t="s">
        <v>84699</v>
      </c>
      <c r="E10466" t="s">
        <v>84700</v>
      </c>
      <c r="F10466" t="s">
        <v>84701</v>
      </c>
      <c r="G10466" t="s">
        <v>84702</v>
      </c>
      <c r="H10466" t="s">
        <v>84703</v>
      </c>
      <c r="I10466" t="s">
        <v>12119</v>
      </c>
      <c r="J10466" t="s">
        <v>5778</v>
      </c>
      <c r="K10466" t="s">
        <v>5779</v>
      </c>
      <c r="L10466" t="s">
        <v>105</v>
      </c>
      <c r="M10466" t="s">
        <v>5197</v>
      </c>
      <c r="N10466" t="s">
        <v>4789</v>
      </c>
      <c r="O10466" t="s">
        <v>5780</v>
      </c>
      <c r="P10466" t="s">
        <v>84704</v>
      </c>
      <c r="Q10466" t="s">
        <v>75044</v>
      </c>
      <c r="R10466" t="str">
        <f t="shared" si="326"/>
        <v>寿光</v>
      </c>
      <c r="S10466" t="str">
        <f t="shared" si="327"/>
        <v>0117</v>
      </c>
    </row>
    <row r="10467" spans="1:19">
      <c r="A10467" t="s">
        <v>84705</v>
      </c>
      <c r="B10467" s="31" t="s">
        <v>84706</v>
      </c>
      <c r="C10467" t="s">
        <v>49</v>
      </c>
      <c r="D10467" t="s">
        <v>84707</v>
      </c>
      <c r="E10467" t="s">
        <v>80794</v>
      </c>
      <c r="F10467" t="s">
        <v>84708</v>
      </c>
      <c r="G10467" t="s">
        <v>84709</v>
      </c>
      <c r="H10467" t="s">
        <v>84710</v>
      </c>
      <c r="I10467" t="s">
        <v>4852</v>
      </c>
      <c r="J10467" t="s">
        <v>12985</v>
      </c>
      <c r="K10467" t="s">
        <v>12986</v>
      </c>
      <c r="L10467" t="s">
        <v>105</v>
      </c>
      <c r="M10467" t="s">
        <v>5769</v>
      </c>
      <c r="N10467" t="s">
        <v>5907</v>
      </c>
      <c r="O10467" t="s">
        <v>12987</v>
      </c>
      <c r="P10467" t="s">
        <v>84711</v>
      </c>
      <c r="Q10467" t="s">
        <v>75044</v>
      </c>
      <c r="R10467" t="str">
        <f t="shared" si="326"/>
        <v>寿光</v>
      </c>
      <c r="S10467" t="str">
        <f t="shared" si="327"/>
        <v>0117</v>
      </c>
    </row>
    <row r="10468" spans="1:19">
      <c r="A10468" t="s">
        <v>84712</v>
      </c>
      <c r="B10468" s="31" t="s">
        <v>84713</v>
      </c>
      <c r="C10468" t="s">
        <v>49</v>
      </c>
      <c r="D10468" t="s">
        <v>84714</v>
      </c>
      <c r="E10468" t="s">
        <v>84715</v>
      </c>
      <c r="F10468" t="s">
        <v>84716</v>
      </c>
      <c r="G10468" t="s">
        <v>84717</v>
      </c>
      <c r="H10468" t="s">
        <v>84718</v>
      </c>
      <c r="I10468" t="s">
        <v>4785</v>
      </c>
      <c r="J10468" t="s">
        <v>6904</v>
      </c>
      <c r="K10468" t="s">
        <v>6905</v>
      </c>
      <c r="L10468" t="s">
        <v>86</v>
      </c>
      <c r="M10468" t="s">
        <v>5919</v>
      </c>
      <c r="N10468" t="s">
        <v>8593</v>
      </c>
      <c r="O10468" t="s">
        <v>6906</v>
      </c>
      <c r="P10468" t="s">
        <v>84686</v>
      </c>
      <c r="Q10468" t="s">
        <v>75044</v>
      </c>
      <c r="R10468" t="str">
        <f t="shared" si="326"/>
        <v>坊子</v>
      </c>
      <c r="S10468" t="str">
        <f t="shared" si="327"/>
        <v>0117</v>
      </c>
    </row>
    <row r="10469" spans="1:19">
      <c r="A10469" t="s">
        <v>84719</v>
      </c>
      <c r="B10469" s="31" t="s">
        <v>84720</v>
      </c>
      <c r="C10469" t="s">
        <v>49</v>
      </c>
      <c r="D10469" t="s">
        <v>84721</v>
      </c>
      <c r="E10469" t="s">
        <v>83229</v>
      </c>
      <c r="F10469" t="s">
        <v>84722</v>
      </c>
      <c r="G10469" t="s">
        <v>84723</v>
      </c>
      <c r="H10469" t="s">
        <v>84724</v>
      </c>
      <c r="I10469" t="s">
        <v>12119</v>
      </c>
      <c r="J10469" t="s">
        <v>5743</v>
      </c>
      <c r="K10469" t="s">
        <v>5744</v>
      </c>
      <c r="L10469" t="s">
        <v>375</v>
      </c>
      <c r="M10469" t="s">
        <v>5745</v>
      </c>
      <c r="N10469" t="s">
        <v>5056</v>
      </c>
      <c r="O10469" t="s">
        <v>5746</v>
      </c>
      <c r="P10469" t="s">
        <v>84725</v>
      </c>
      <c r="Q10469" t="s">
        <v>75044</v>
      </c>
      <c r="R10469" t="str">
        <f t="shared" si="326"/>
        <v>昌邑</v>
      </c>
      <c r="S10469" t="str">
        <f t="shared" si="327"/>
        <v>0117</v>
      </c>
    </row>
    <row r="10470" spans="1:19">
      <c r="A10470" t="s">
        <v>84726</v>
      </c>
      <c r="B10470" s="31" t="s">
        <v>84727</v>
      </c>
      <c r="C10470" t="s">
        <v>49</v>
      </c>
      <c r="D10470" t="s">
        <v>84728</v>
      </c>
      <c r="E10470" t="s">
        <v>84729</v>
      </c>
      <c r="F10470" t="s">
        <v>84730</v>
      </c>
      <c r="G10470" t="s">
        <v>84731</v>
      </c>
      <c r="H10470" t="s">
        <v>84732</v>
      </c>
      <c r="I10470" t="s">
        <v>6877</v>
      </c>
      <c r="J10470" t="s">
        <v>14736</v>
      </c>
      <c r="K10470" t="s">
        <v>14737</v>
      </c>
      <c r="L10470" t="s">
        <v>86</v>
      </c>
      <c r="M10470" t="s">
        <v>8557</v>
      </c>
      <c r="N10470" t="s">
        <v>4972</v>
      </c>
      <c r="O10470" t="s">
        <v>14738</v>
      </c>
      <c r="P10470" t="s">
        <v>84733</v>
      </c>
      <c r="Q10470" t="s">
        <v>75044</v>
      </c>
      <c r="R10470" t="str">
        <f t="shared" si="326"/>
        <v>坊子</v>
      </c>
      <c r="S10470" t="str">
        <f t="shared" si="327"/>
        <v>0117</v>
      </c>
    </row>
    <row r="10471" spans="1:19">
      <c r="A10471" t="s">
        <v>84734</v>
      </c>
      <c r="B10471" s="31" t="s">
        <v>84735</v>
      </c>
      <c r="C10471" t="s">
        <v>49</v>
      </c>
      <c r="D10471" t="s">
        <v>84736</v>
      </c>
      <c r="E10471" t="s">
        <v>80794</v>
      </c>
      <c r="F10471" t="s">
        <v>84737</v>
      </c>
      <c r="G10471" t="s">
        <v>84738</v>
      </c>
      <c r="H10471" t="s">
        <v>84739</v>
      </c>
      <c r="I10471" t="s">
        <v>4813</v>
      </c>
      <c r="J10471" t="s">
        <v>61115</v>
      </c>
      <c r="K10471" t="s">
        <v>61116</v>
      </c>
      <c r="L10471" t="s">
        <v>95</v>
      </c>
      <c r="M10471" t="s">
        <v>5042</v>
      </c>
      <c r="N10471" t="s">
        <v>84740</v>
      </c>
      <c r="O10471" t="s">
        <v>61117</v>
      </c>
      <c r="P10471" t="s">
        <v>75044</v>
      </c>
      <c r="Q10471" t="s">
        <v>84741</v>
      </c>
      <c r="R10471" t="str">
        <f t="shared" si="326"/>
        <v>安丘</v>
      </c>
      <c r="S10471" t="str">
        <f t="shared" si="327"/>
        <v>0117</v>
      </c>
    </row>
    <row r="10472" spans="1:19">
      <c r="A10472" t="s">
        <v>84742</v>
      </c>
      <c r="B10472" s="31" t="s">
        <v>83667</v>
      </c>
      <c r="C10472" t="s">
        <v>49</v>
      </c>
      <c r="D10472" t="s">
        <v>84743</v>
      </c>
      <c r="E10472" t="s">
        <v>83229</v>
      </c>
      <c r="F10472" t="s">
        <v>84744</v>
      </c>
      <c r="G10472" t="s">
        <v>84745</v>
      </c>
      <c r="H10472" t="s">
        <v>84746</v>
      </c>
      <c r="I10472" t="s">
        <v>12119</v>
      </c>
      <c r="J10472" t="s">
        <v>8764</v>
      </c>
      <c r="K10472" t="s">
        <v>8765</v>
      </c>
      <c r="L10472" t="s">
        <v>375</v>
      </c>
      <c r="M10472" t="s">
        <v>7334</v>
      </c>
      <c r="N10472" t="s">
        <v>5699</v>
      </c>
      <c r="O10472" t="s">
        <v>8766</v>
      </c>
      <c r="P10472" t="s">
        <v>84747</v>
      </c>
      <c r="Q10472" t="s">
        <v>84748</v>
      </c>
      <c r="R10472" t="str">
        <f t="shared" si="326"/>
        <v>昌邑</v>
      </c>
      <c r="S10472" t="str">
        <f t="shared" si="327"/>
        <v>0117</v>
      </c>
    </row>
    <row r="10473" spans="1:19">
      <c r="A10473" t="s">
        <v>84749</v>
      </c>
      <c r="B10473" s="31" t="s">
        <v>84750</v>
      </c>
      <c r="C10473" t="s">
        <v>49</v>
      </c>
      <c r="D10473" t="s">
        <v>84751</v>
      </c>
      <c r="E10473" t="s">
        <v>80794</v>
      </c>
      <c r="F10473" t="s">
        <v>84752</v>
      </c>
      <c r="G10473" t="s">
        <v>84753</v>
      </c>
      <c r="H10473" t="s">
        <v>84754</v>
      </c>
      <c r="I10473" t="s">
        <v>4828</v>
      </c>
      <c r="J10473" t="s">
        <v>14692</v>
      </c>
      <c r="K10473" t="s">
        <v>14693</v>
      </c>
      <c r="L10473" t="s">
        <v>123</v>
      </c>
      <c r="M10473" t="s">
        <v>14694</v>
      </c>
      <c r="N10473" t="s">
        <v>5487</v>
      </c>
      <c r="O10473" t="s">
        <v>14695</v>
      </c>
      <c r="P10473" t="s">
        <v>84755</v>
      </c>
      <c r="Q10473" t="s">
        <v>84756</v>
      </c>
      <c r="R10473" t="str">
        <f t="shared" si="326"/>
        <v>诸城</v>
      </c>
      <c r="S10473" t="str">
        <f t="shared" si="327"/>
        <v>0117</v>
      </c>
    </row>
    <row r="10474" spans="1:19">
      <c r="A10474" t="s">
        <v>84757</v>
      </c>
      <c r="B10474" s="31" t="s">
        <v>84758</v>
      </c>
      <c r="C10474" t="s">
        <v>49</v>
      </c>
      <c r="D10474" t="s">
        <v>84759</v>
      </c>
      <c r="E10474" t="s">
        <v>83229</v>
      </c>
      <c r="F10474" t="s">
        <v>84760</v>
      </c>
      <c r="G10474" t="s">
        <v>84761</v>
      </c>
      <c r="H10474" t="s">
        <v>84762</v>
      </c>
      <c r="I10474" t="s">
        <v>12119</v>
      </c>
      <c r="J10474" t="s">
        <v>4829</v>
      </c>
      <c r="K10474" t="s">
        <v>4830</v>
      </c>
      <c r="L10474" t="s">
        <v>114</v>
      </c>
      <c r="M10474" t="s">
        <v>4831</v>
      </c>
      <c r="N10474" t="s">
        <v>5487</v>
      </c>
      <c r="O10474" t="s">
        <v>4833</v>
      </c>
      <c r="P10474" t="s">
        <v>84763</v>
      </c>
      <c r="Q10474" t="s">
        <v>75044</v>
      </c>
      <c r="R10474" t="str">
        <f t="shared" si="326"/>
        <v>高密</v>
      </c>
      <c r="S10474" t="str">
        <f t="shared" si="327"/>
        <v>0117</v>
      </c>
    </row>
    <row r="10475" spans="1:19">
      <c r="A10475" t="s">
        <v>84764</v>
      </c>
      <c r="B10475" s="31" t="s">
        <v>84765</v>
      </c>
      <c r="C10475" t="s">
        <v>49</v>
      </c>
      <c r="D10475" t="s">
        <v>84766</v>
      </c>
      <c r="E10475" t="s">
        <v>84676</v>
      </c>
      <c r="F10475" t="s">
        <v>80233</v>
      </c>
      <c r="G10475" t="s">
        <v>80234</v>
      </c>
      <c r="H10475" t="s">
        <v>84767</v>
      </c>
      <c r="I10475" t="s">
        <v>5052</v>
      </c>
      <c r="J10475" t="s">
        <v>61115</v>
      </c>
      <c r="K10475" t="s">
        <v>61116</v>
      </c>
      <c r="L10475" t="s">
        <v>95</v>
      </c>
      <c r="M10475" t="s">
        <v>5042</v>
      </c>
      <c r="N10475" t="s">
        <v>10250</v>
      </c>
      <c r="O10475" t="s">
        <v>61117</v>
      </c>
      <c r="P10475" t="s">
        <v>75044</v>
      </c>
      <c r="Q10475" t="s">
        <v>75044</v>
      </c>
      <c r="R10475" t="str">
        <f t="shared" si="326"/>
        <v>安丘</v>
      </c>
      <c r="S10475" t="str">
        <f t="shared" si="327"/>
        <v>0117</v>
      </c>
    </row>
    <row r="10476" spans="1:19">
      <c r="A10476" t="s">
        <v>84768</v>
      </c>
      <c r="B10476" s="31" t="s">
        <v>84769</v>
      </c>
      <c r="C10476" t="s">
        <v>49</v>
      </c>
      <c r="D10476" t="s">
        <v>84770</v>
      </c>
      <c r="E10476" t="s">
        <v>84771</v>
      </c>
      <c r="F10476" t="s">
        <v>84772</v>
      </c>
      <c r="G10476" t="s">
        <v>84773</v>
      </c>
      <c r="H10476" t="s">
        <v>84774</v>
      </c>
      <c r="I10476" t="s">
        <v>12500</v>
      </c>
      <c r="J10476" t="s">
        <v>19830</v>
      </c>
      <c r="K10476" t="s">
        <v>19831</v>
      </c>
      <c r="L10476" t="s">
        <v>1136</v>
      </c>
      <c r="M10476" t="s">
        <v>6413</v>
      </c>
      <c r="N10476" t="s">
        <v>5907</v>
      </c>
      <c r="O10476" t="s">
        <v>19832</v>
      </c>
      <c r="P10476" t="s">
        <v>84775</v>
      </c>
      <c r="Q10476" t="s">
        <v>84776</v>
      </c>
      <c r="R10476" t="str">
        <f t="shared" si="326"/>
        <v>昌乐</v>
      </c>
      <c r="S10476" t="str">
        <f t="shared" si="327"/>
        <v>0117</v>
      </c>
    </row>
    <row r="10477" spans="1:19">
      <c r="A10477" t="s">
        <v>84777</v>
      </c>
      <c r="B10477" s="31" t="s">
        <v>84778</v>
      </c>
      <c r="C10477" t="s">
        <v>49</v>
      </c>
      <c r="D10477" t="s">
        <v>84779</v>
      </c>
      <c r="E10477" t="s">
        <v>83238</v>
      </c>
      <c r="F10477" t="s">
        <v>84780</v>
      </c>
      <c r="G10477" t="s">
        <v>84781</v>
      </c>
      <c r="H10477" t="s">
        <v>84782</v>
      </c>
      <c r="I10477" t="s">
        <v>12844</v>
      </c>
      <c r="J10477" t="s">
        <v>15974</v>
      </c>
      <c r="K10477" t="s">
        <v>15975</v>
      </c>
      <c r="L10477" t="s">
        <v>50</v>
      </c>
      <c r="M10477" t="s">
        <v>4855</v>
      </c>
      <c r="N10477" t="s">
        <v>4789</v>
      </c>
      <c r="O10477" t="s">
        <v>15976</v>
      </c>
      <c r="P10477" t="s">
        <v>84783</v>
      </c>
      <c r="Q10477" t="s">
        <v>75044</v>
      </c>
      <c r="R10477" t="str">
        <f t="shared" si="326"/>
        <v>青州</v>
      </c>
      <c r="S10477" t="str">
        <f t="shared" si="327"/>
        <v>0117</v>
      </c>
    </row>
    <row r="10478" spans="1:19">
      <c r="A10478" t="s">
        <v>84784</v>
      </c>
      <c r="B10478" s="31" t="s">
        <v>84785</v>
      </c>
      <c r="C10478" t="s">
        <v>49</v>
      </c>
      <c r="D10478" t="s">
        <v>84786</v>
      </c>
      <c r="E10478" t="s">
        <v>84787</v>
      </c>
      <c r="F10478" t="s">
        <v>84788</v>
      </c>
      <c r="G10478" t="s">
        <v>84789</v>
      </c>
      <c r="H10478" t="s">
        <v>84790</v>
      </c>
      <c r="I10478" t="s">
        <v>4813</v>
      </c>
      <c r="J10478" t="s">
        <v>34460</v>
      </c>
      <c r="K10478" t="s">
        <v>34461</v>
      </c>
      <c r="L10478" t="s">
        <v>114</v>
      </c>
      <c r="M10478" t="s">
        <v>4831</v>
      </c>
      <c r="N10478" t="s">
        <v>6174</v>
      </c>
      <c r="O10478" t="s">
        <v>34462</v>
      </c>
      <c r="P10478" t="s">
        <v>84791</v>
      </c>
      <c r="Q10478" t="s">
        <v>84792</v>
      </c>
      <c r="R10478" t="str">
        <f t="shared" si="326"/>
        <v>高密</v>
      </c>
      <c r="S10478" t="str">
        <f t="shared" si="327"/>
        <v>0117</v>
      </c>
    </row>
    <row r="10479" spans="1:19">
      <c r="A10479" t="s">
        <v>84793</v>
      </c>
      <c r="B10479" s="31" t="s">
        <v>84794</v>
      </c>
      <c r="C10479" t="s">
        <v>49</v>
      </c>
      <c r="D10479" t="s">
        <v>84795</v>
      </c>
      <c r="E10479" t="s">
        <v>75930</v>
      </c>
      <c r="F10479" t="s">
        <v>84796</v>
      </c>
      <c r="G10479" t="s">
        <v>84797</v>
      </c>
      <c r="H10479" t="s">
        <v>84798</v>
      </c>
      <c r="I10479" t="s">
        <v>5822</v>
      </c>
      <c r="J10479" t="s">
        <v>4814</v>
      </c>
      <c r="K10479" t="s">
        <v>4815</v>
      </c>
      <c r="L10479" t="s">
        <v>50</v>
      </c>
      <c r="M10479" t="s">
        <v>4816</v>
      </c>
      <c r="N10479" t="s">
        <v>5487</v>
      </c>
      <c r="O10479" t="s">
        <v>4818</v>
      </c>
      <c r="P10479" t="s">
        <v>75044</v>
      </c>
      <c r="Q10479" t="s">
        <v>75044</v>
      </c>
      <c r="R10479" t="str">
        <f t="shared" si="326"/>
        <v>青州</v>
      </c>
      <c r="S10479" t="str">
        <f t="shared" si="327"/>
        <v>0117</v>
      </c>
    </row>
    <row r="10480" spans="1:19">
      <c r="A10480" t="s">
        <v>84799</v>
      </c>
      <c r="B10480" s="31" t="s">
        <v>84800</v>
      </c>
      <c r="C10480" t="s">
        <v>49</v>
      </c>
      <c r="D10480" t="s">
        <v>84801</v>
      </c>
      <c r="E10480" t="s">
        <v>84802</v>
      </c>
      <c r="F10480" t="s">
        <v>84803</v>
      </c>
      <c r="G10480" t="s">
        <v>84804</v>
      </c>
      <c r="H10480" t="s">
        <v>84805</v>
      </c>
      <c r="I10480" t="s">
        <v>4828</v>
      </c>
      <c r="J10480" t="s">
        <v>5647</v>
      </c>
      <c r="K10480" t="s">
        <v>5648</v>
      </c>
      <c r="L10480" t="s">
        <v>95</v>
      </c>
      <c r="M10480" t="s">
        <v>5649</v>
      </c>
      <c r="N10480" t="s">
        <v>4933</v>
      </c>
      <c r="O10480" t="s">
        <v>5650</v>
      </c>
      <c r="P10480" t="s">
        <v>84806</v>
      </c>
      <c r="Q10480" t="s">
        <v>84807</v>
      </c>
      <c r="R10480" t="str">
        <f t="shared" si="326"/>
        <v>安丘</v>
      </c>
      <c r="S10480" t="str">
        <f t="shared" si="327"/>
        <v>0117</v>
      </c>
    </row>
    <row r="10481" spans="1:19">
      <c r="A10481" t="s">
        <v>84808</v>
      </c>
      <c r="B10481" s="31" t="s">
        <v>84809</v>
      </c>
      <c r="C10481" t="s">
        <v>49</v>
      </c>
      <c r="D10481" t="s">
        <v>84810</v>
      </c>
      <c r="E10481" t="s">
        <v>84811</v>
      </c>
      <c r="F10481" t="s">
        <v>84812</v>
      </c>
      <c r="G10481" t="s">
        <v>84813</v>
      </c>
      <c r="H10481" t="s">
        <v>84814</v>
      </c>
      <c r="I10481" t="s">
        <v>4813</v>
      </c>
      <c r="J10481" t="s">
        <v>4956</v>
      </c>
      <c r="K10481" t="s">
        <v>4957</v>
      </c>
      <c r="L10481" t="s">
        <v>95</v>
      </c>
      <c r="M10481" t="s">
        <v>4958</v>
      </c>
      <c r="N10481" t="s">
        <v>5056</v>
      </c>
      <c r="O10481" t="s">
        <v>4960</v>
      </c>
      <c r="P10481" t="s">
        <v>84815</v>
      </c>
      <c r="Q10481" t="s">
        <v>84816</v>
      </c>
      <c r="R10481" t="str">
        <f t="shared" si="326"/>
        <v>安丘</v>
      </c>
      <c r="S10481" t="str">
        <f t="shared" si="327"/>
        <v>0117</v>
      </c>
    </row>
    <row r="10482" spans="1:19">
      <c r="A10482" t="s">
        <v>84817</v>
      </c>
      <c r="B10482" s="31" t="s">
        <v>84818</v>
      </c>
      <c r="C10482" t="s">
        <v>49</v>
      </c>
      <c r="D10482" t="s">
        <v>84819</v>
      </c>
      <c r="E10482" t="s">
        <v>84700</v>
      </c>
      <c r="F10482" t="s">
        <v>84820</v>
      </c>
      <c r="G10482" t="s">
        <v>84821</v>
      </c>
      <c r="H10482" t="s">
        <v>84822</v>
      </c>
      <c r="I10482" t="s">
        <v>12119</v>
      </c>
      <c r="J10482" t="s">
        <v>9770</v>
      </c>
      <c r="K10482" t="s">
        <v>9771</v>
      </c>
      <c r="L10482" t="s">
        <v>237</v>
      </c>
      <c r="M10482" t="s">
        <v>4971</v>
      </c>
      <c r="N10482" t="s">
        <v>4832</v>
      </c>
      <c r="O10482" t="s">
        <v>9772</v>
      </c>
      <c r="P10482" t="s">
        <v>84823</v>
      </c>
      <c r="Q10482" t="s">
        <v>75044</v>
      </c>
      <c r="R10482" t="str">
        <f t="shared" si="326"/>
        <v>潍城</v>
      </c>
      <c r="S10482" t="str">
        <f t="shared" si="327"/>
        <v>0117</v>
      </c>
    </row>
    <row r="10483" spans="1:19">
      <c r="A10483" t="s">
        <v>84824</v>
      </c>
      <c r="B10483" s="31" t="s">
        <v>84825</v>
      </c>
      <c r="C10483" t="s">
        <v>49</v>
      </c>
      <c r="D10483" t="s">
        <v>84826</v>
      </c>
      <c r="E10483" t="s">
        <v>83788</v>
      </c>
      <c r="F10483" t="s">
        <v>84827</v>
      </c>
      <c r="G10483" t="s">
        <v>84828</v>
      </c>
      <c r="H10483" t="s">
        <v>84829</v>
      </c>
      <c r="I10483" t="s">
        <v>12119</v>
      </c>
      <c r="J10483" t="s">
        <v>46354</v>
      </c>
      <c r="K10483" t="s">
        <v>46355</v>
      </c>
      <c r="L10483" t="s">
        <v>114</v>
      </c>
      <c r="M10483" t="s">
        <v>5486</v>
      </c>
      <c r="N10483" t="s">
        <v>4905</v>
      </c>
      <c r="O10483" t="s">
        <v>46356</v>
      </c>
      <c r="P10483" t="s">
        <v>75044</v>
      </c>
      <c r="Q10483" t="s">
        <v>75044</v>
      </c>
      <c r="R10483" t="str">
        <f t="shared" si="326"/>
        <v>高密</v>
      </c>
      <c r="S10483" t="str">
        <f t="shared" si="327"/>
        <v>0117</v>
      </c>
    </row>
    <row r="10484" spans="1:19">
      <c r="A10484" t="s">
        <v>84830</v>
      </c>
      <c r="B10484" s="31" t="s">
        <v>84831</v>
      </c>
      <c r="C10484" t="s">
        <v>49</v>
      </c>
      <c r="D10484" t="s">
        <v>84832</v>
      </c>
      <c r="E10484" t="s">
        <v>83229</v>
      </c>
      <c r="F10484" t="s">
        <v>84833</v>
      </c>
      <c r="G10484" t="s">
        <v>84834</v>
      </c>
      <c r="H10484" t="s">
        <v>84835</v>
      </c>
      <c r="I10484" t="s">
        <v>12119</v>
      </c>
      <c r="J10484" t="s">
        <v>5087</v>
      </c>
      <c r="K10484" t="s">
        <v>5088</v>
      </c>
      <c r="L10484" t="s">
        <v>105</v>
      </c>
      <c r="M10484" t="s">
        <v>5089</v>
      </c>
      <c r="N10484" t="s">
        <v>5296</v>
      </c>
      <c r="O10484" t="s">
        <v>5090</v>
      </c>
      <c r="P10484" t="s">
        <v>84836</v>
      </c>
      <c r="Q10484" t="s">
        <v>75044</v>
      </c>
      <c r="R10484" t="str">
        <f t="shared" si="326"/>
        <v>寿光</v>
      </c>
      <c r="S10484" t="str">
        <f t="shared" si="327"/>
        <v>0117</v>
      </c>
    </row>
    <row r="10485" spans="1:19">
      <c r="A10485" t="s">
        <v>84837</v>
      </c>
      <c r="B10485" s="31" t="s">
        <v>84838</v>
      </c>
      <c r="C10485" t="s">
        <v>49</v>
      </c>
      <c r="D10485" t="s">
        <v>84839</v>
      </c>
      <c r="E10485" t="s">
        <v>80819</v>
      </c>
      <c r="F10485" t="s">
        <v>84840</v>
      </c>
      <c r="G10485" t="s">
        <v>84841</v>
      </c>
      <c r="H10485" t="s">
        <v>84842</v>
      </c>
      <c r="I10485" t="s">
        <v>12119</v>
      </c>
      <c r="J10485" t="s">
        <v>13019</v>
      </c>
      <c r="K10485" t="s">
        <v>67023</v>
      </c>
      <c r="L10485" t="s">
        <v>86</v>
      </c>
      <c r="M10485" t="s">
        <v>5919</v>
      </c>
      <c r="N10485" t="s">
        <v>6519</v>
      </c>
      <c r="O10485" t="s">
        <v>13021</v>
      </c>
      <c r="P10485" t="s">
        <v>84843</v>
      </c>
      <c r="Q10485" t="s">
        <v>84844</v>
      </c>
      <c r="R10485" t="str">
        <f t="shared" si="326"/>
        <v>坊子</v>
      </c>
      <c r="S10485" t="str">
        <f t="shared" si="327"/>
        <v>0117</v>
      </c>
    </row>
    <row r="10486" spans="1:19">
      <c r="A10486" t="s">
        <v>84845</v>
      </c>
      <c r="B10486" s="31" t="s">
        <v>84846</v>
      </c>
      <c r="C10486" t="s">
        <v>49</v>
      </c>
      <c r="D10486" t="s">
        <v>84847</v>
      </c>
      <c r="E10486" t="s">
        <v>81266</v>
      </c>
      <c r="F10486" t="s">
        <v>84848</v>
      </c>
      <c r="G10486" t="s">
        <v>84849</v>
      </c>
      <c r="H10486" t="s">
        <v>84850</v>
      </c>
      <c r="I10486" t="s">
        <v>12119</v>
      </c>
      <c r="J10486" t="s">
        <v>5040</v>
      </c>
      <c r="K10486" t="s">
        <v>5041</v>
      </c>
      <c r="L10486" t="s">
        <v>95</v>
      </c>
      <c r="M10486" t="s">
        <v>5042</v>
      </c>
      <c r="N10486" t="s">
        <v>5112</v>
      </c>
      <c r="O10486" t="s">
        <v>5044</v>
      </c>
      <c r="P10486" t="s">
        <v>84851</v>
      </c>
      <c r="Q10486" t="s">
        <v>75044</v>
      </c>
      <c r="R10486" t="str">
        <f t="shared" si="326"/>
        <v>安丘</v>
      </c>
      <c r="S10486" t="str">
        <f t="shared" si="327"/>
        <v>0117</v>
      </c>
    </row>
    <row r="10487" spans="1:19">
      <c r="A10487" t="s">
        <v>84852</v>
      </c>
      <c r="B10487" s="31" t="s">
        <v>84853</v>
      </c>
      <c r="C10487" t="s">
        <v>49</v>
      </c>
      <c r="D10487" t="s">
        <v>84854</v>
      </c>
      <c r="E10487" t="s">
        <v>80819</v>
      </c>
      <c r="F10487" t="s">
        <v>84855</v>
      </c>
      <c r="G10487" t="s">
        <v>84856</v>
      </c>
      <c r="H10487" t="s">
        <v>84857</v>
      </c>
      <c r="I10487" t="s">
        <v>12119</v>
      </c>
      <c r="J10487" t="s">
        <v>10999</v>
      </c>
      <c r="K10487" t="s">
        <v>11000</v>
      </c>
      <c r="L10487" t="s">
        <v>237</v>
      </c>
      <c r="M10487" t="s">
        <v>5247</v>
      </c>
      <c r="N10487" t="s">
        <v>75044</v>
      </c>
      <c r="O10487" t="s">
        <v>11001</v>
      </c>
      <c r="P10487" t="s">
        <v>75044</v>
      </c>
      <c r="Q10487" t="s">
        <v>57247</v>
      </c>
      <c r="R10487" t="str">
        <f t="shared" si="326"/>
        <v>潍城</v>
      </c>
      <c r="S10487" t="str">
        <f t="shared" si="327"/>
        <v>0117</v>
      </c>
    </row>
    <row r="10488" spans="1:19">
      <c r="A10488" t="s">
        <v>84858</v>
      </c>
      <c r="B10488" s="31" t="s">
        <v>84859</v>
      </c>
      <c r="C10488" t="s">
        <v>49</v>
      </c>
      <c r="D10488" t="s">
        <v>84860</v>
      </c>
      <c r="E10488" t="s">
        <v>80794</v>
      </c>
      <c r="F10488" t="s">
        <v>84861</v>
      </c>
      <c r="G10488" t="s">
        <v>84862</v>
      </c>
      <c r="H10488" t="s">
        <v>84863</v>
      </c>
      <c r="I10488" t="s">
        <v>4929</v>
      </c>
      <c r="J10488" t="s">
        <v>7235</v>
      </c>
      <c r="K10488" t="s">
        <v>7236</v>
      </c>
      <c r="L10488" t="s">
        <v>105</v>
      </c>
      <c r="M10488" t="s">
        <v>5176</v>
      </c>
      <c r="N10488" t="s">
        <v>5273</v>
      </c>
      <c r="O10488" t="s">
        <v>7237</v>
      </c>
      <c r="P10488" t="s">
        <v>84864</v>
      </c>
      <c r="Q10488" t="s">
        <v>75044</v>
      </c>
      <c r="R10488" t="str">
        <f t="shared" si="326"/>
        <v>寿光</v>
      </c>
      <c r="S10488" t="str">
        <f t="shared" si="327"/>
        <v>0117</v>
      </c>
    </row>
    <row r="10489" spans="1:19">
      <c r="A10489" t="s">
        <v>84865</v>
      </c>
      <c r="B10489" s="31" t="s">
        <v>84866</v>
      </c>
      <c r="C10489" t="s">
        <v>49</v>
      </c>
      <c r="D10489" t="s">
        <v>84867</v>
      </c>
      <c r="E10489" t="s">
        <v>80819</v>
      </c>
      <c r="F10489" t="s">
        <v>84868</v>
      </c>
      <c r="G10489" t="s">
        <v>84869</v>
      </c>
      <c r="H10489" t="s">
        <v>84870</v>
      </c>
      <c r="I10489" t="s">
        <v>12119</v>
      </c>
      <c r="J10489" t="s">
        <v>4829</v>
      </c>
      <c r="K10489" t="s">
        <v>4830</v>
      </c>
      <c r="L10489" t="s">
        <v>114</v>
      </c>
      <c r="M10489" t="s">
        <v>4831</v>
      </c>
      <c r="N10489" t="s">
        <v>4933</v>
      </c>
      <c r="O10489" t="s">
        <v>4833</v>
      </c>
      <c r="P10489" t="s">
        <v>84871</v>
      </c>
      <c r="Q10489" t="s">
        <v>75044</v>
      </c>
      <c r="R10489" t="str">
        <f t="shared" si="326"/>
        <v>高密</v>
      </c>
      <c r="S10489" t="str">
        <f t="shared" si="327"/>
        <v>0117</v>
      </c>
    </row>
    <row r="10490" spans="1:19">
      <c r="A10490" t="s">
        <v>84872</v>
      </c>
      <c r="B10490" s="31" t="s">
        <v>84873</v>
      </c>
      <c r="C10490" t="s">
        <v>49</v>
      </c>
      <c r="D10490" t="s">
        <v>84874</v>
      </c>
      <c r="E10490" t="s">
        <v>80794</v>
      </c>
      <c r="F10490" t="s">
        <v>84875</v>
      </c>
      <c r="G10490" t="s">
        <v>84876</v>
      </c>
      <c r="H10490" t="s">
        <v>84877</v>
      </c>
      <c r="I10490" t="s">
        <v>4852</v>
      </c>
      <c r="J10490" t="s">
        <v>12012</v>
      </c>
      <c r="K10490" t="s">
        <v>5341</v>
      </c>
      <c r="L10490" t="s">
        <v>1136</v>
      </c>
      <c r="M10490" t="s">
        <v>5330</v>
      </c>
      <c r="N10490" t="s">
        <v>4817</v>
      </c>
      <c r="O10490" t="s">
        <v>12014</v>
      </c>
      <c r="P10490" t="s">
        <v>84878</v>
      </c>
      <c r="Q10490" t="s">
        <v>75044</v>
      </c>
      <c r="R10490" t="str">
        <f t="shared" si="326"/>
        <v>昌乐</v>
      </c>
      <c r="S10490" t="str">
        <f t="shared" si="327"/>
        <v>0117</v>
      </c>
    </row>
    <row r="10491" spans="1:19">
      <c r="A10491" t="s">
        <v>84879</v>
      </c>
      <c r="B10491" s="31" t="s">
        <v>84880</v>
      </c>
      <c r="C10491" t="s">
        <v>49</v>
      </c>
      <c r="D10491" t="s">
        <v>84881</v>
      </c>
      <c r="E10491" t="s">
        <v>80819</v>
      </c>
      <c r="F10491" t="s">
        <v>84882</v>
      </c>
      <c r="G10491" t="s">
        <v>84883</v>
      </c>
      <c r="H10491" t="s">
        <v>84884</v>
      </c>
      <c r="I10491" t="s">
        <v>12119</v>
      </c>
      <c r="J10491" t="s">
        <v>14692</v>
      </c>
      <c r="K10491" t="s">
        <v>14693</v>
      </c>
      <c r="L10491" t="s">
        <v>123</v>
      </c>
      <c r="M10491" t="s">
        <v>14694</v>
      </c>
      <c r="N10491" t="s">
        <v>4892</v>
      </c>
      <c r="O10491" t="s">
        <v>14695</v>
      </c>
      <c r="P10491" t="s">
        <v>84885</v>
      </c>
      <c r="Q10491" t="s">
        <v>75044</v>
      </c>
      <c r="R10491" t="str">
        <f t="shared" si="326"/>
        <v>诸城</v>
      </c>
      <c r="S10491" t="str">
        <f t="shared" si="327"/>
        <v>0117</v>
      </c>
    </row>
    <row r="10492" spans="1:19">
      <c r="A10492" t="s">
        <v>84886</v>
      </c>
      <c r="B10492" s="31" t="s">
        <v>84887</v>
      </c>
      <c r="C10492" t="s">
        <v>49</v>
      </c>
      <c r="D10492" t="s">
        <v>84888</v>
      </c>
      <c r="E10492" t="s">
        <v>80794</v>
      </c>
      <c r="F10492" t="s">
        <v>84889</v>
      </c>
      <c r="G10492" t="s">
        <v>84890</v>
      </c>
      <c r="H10492" t="s">
        <v>84891</v>
      </c>
      <c r="I10492" t="s">
        <v>4785</v>
      </c>
      <c r="J10492" t="s">
        <v>8955</v>
      </c>
      <c r="K10492" t="s">
        <v>8956</v>
      </c>
      <c r="L10492" t="s">
        <v>375</v>
      </c>
      <c r="M10492" t="s">
        <v>8957</v>
      </c>
      <c r="N10492" t="s">
        <v>5487</v>
      </c>
      <c r="O10492" t="s">
        <v>8958</v>
      </c>
      <c r="P10492" t="s">
        <v>84892</v>
      </c>
      <c r="Q10492" t="s">
        <v>75044</v>
      </c>
      <c r="R10492" t="str">
        <f t="shared" si="326"/>
        <v>昌邑</v>
      </c>
      <c r="S10492" t="str">
        <f t="shared" si="327"/>
        <v>0117</v>
      </c>
    </row>
    <row r="10493" spans="1:19">
      <c r="A10493" t="s">
        <v>84893</v>
      </c>
      <c r="B10493" s="31" t="s">
        <v>84894</v>
      </c>
      <c r="C10493" t="s">
        <v>49</v>
      </c>
      <c r="D10493" t="s">
        <v>84895</v>
      </c>
      <c r="E10493" t="s">
        <v>80819</v>
      </c>
      <c r="F10493" t="s">
        <v>84515</v>
      </c>
      <c r="G10493" t="s">
        <v>84516</v>
      </c>
      <c r="H10493" t="s">
        <v>84896</v>
      </c>
      <c r="I10493" t="s">
        <v>12757</v>
      </c>
      <c r="J10493" t="s">
        <v>13019</v>
      </c>
      <c r="K10493" t="s">
        <v>67023</v>
      </c>
      <c r="L10493" t="s">
        <v>86</v>
      </c>
      <c r="M10493" t="s">
        <v>5919</v>
      </c>
      <c r="N10493" t="s">
        <v>4972</v>
      </c>
      <c r="O10493" t="s">
        <v>13021</v>
      </c>
      <c r="P10493" t="s">
        <v>84897</v>
      </c>
      <c r="Q10493" t="s">
        <v>5922</v>
      </c>
      <c r="R10493" t="str">
        <f t="shared" si="326"/>
        <v>坊子</v>
      </c>
      <c r="S10493" t="str">
        <f t="shared" si="327"/>
        <v>0117</v>
      </c>
    </row>
    <row r="10494" spans="1:19">
      <c r="A10494" t="s">
        <v>84898</v>
      </c>
      <c r="B10494" s="31" t="s">
        <v>84899</v>
      </c>
      <c r="C10494" t="s">
        <v>49</v>
      </c>
      <c r="D10494" t="s">
        <v>84900</v>
      </c>
      <c r="E10494" t="s">
        <v>80794</v>
      </c>
      <c r="F10494" t="s">
        <v>84901</v>
      </c>
      <c r="G10494" t="s">
        <v>84902</v>
      </c>
      <c r="H10494" t="s">
        <v>84903</v>
      </c>
      <c r="I10494" t="s">
        <v>4813</v>
      </c>
      <c r="J10494" t="s">
        <v>6528</v>
      </c>
      <c r="K10494" t="s">
        <v>6529</v>
      </c>
      <c r="L10494" t="s">
        <v>60</v>
      </c>
      <c r="M10494" t="s">
        <v>4774</v>
      </c>
      <c r="N10494" t="s">
        <v>8593</v>
      </c>
      <c r="O10494" t="s">
        <v>6531</v>
      </c>
      <c r="P10494" t="s">
        <v>84904</v>
      </c>
      <c r="Q10494" t="s">
        <v>84905</v>
      </c>
      <c r="R10494" t="str">
        <f t="shared" si="326"/>
        <v>奎文</v>
      </c>
      <c r="S10494" t="str">
        <f t="shared" si="327"/>
        <v>0117</v>
      </c>
    </row>
    <row r="10495" spans="1:19">
      <c r="A10495" t="s">
        <v>84906</v>
      </c>
      <c r="B10495" s="31" t="s">
        <v>84907</v>
      </c>
      <c r="C10495" t="s">
        <v>49</v>
      </c>
      <c r="D10495" t="s">
        <v>84908</v>
      </c>
      <c r="E10495" t="s">
        <v>81321</v>
      </c>
      <c r="F10495" t="s">
        <v>84909</v>
      </c>
      <c r="G10495" t="s">
        <v>84910</v>
      </c>
      <c r="H10495" t="s">
        <v>84911</v>
      </c>
      <c r="I10495" t="s">
        <v>4828</v>
      </c>
      <c r="J10495" t="s">
        <v>6423</v>
      </c>
      <c r="K10495" t="s">
        <v>6424</v>
      </c>
      <c r="L10495" t="s">
        <v>60</v>
      </c>
      <c r="M10495" t="s">
        <v>5511</v>
      </c>
      <c r="N10495" t="s">
        <v>5056</v>
      </c>
      <c r="O10495" t="s">
        <v>6425</v>
      </c>
      <c r="P10495" t="s">
        <v>84912</v>
      </c>
      <c r="Q10495" t="s">
        <v>84913</v>
      </c>
      <c r="R10495" t="str">
        <f t="shared" si="326"/>
        <v>奎文</v>
      </c>
      <c r="S10495" t="str">
        <f t="shared" si="327"/>
        <v>0117</v>
      </c>
    </row>
    <row r="10496" spans="1:19">
      <c r="A10496" t="s">
        <v>84914</v>
      </c>
      <c r="B10496" s="31" t="s">
        <v>84915</v>
      </c>
      <c r="C10496" t="s">
        <v>49</v>
      </c>
      <c r="D10496" t="s">
        <v>84916</v>
      </c>
      <c r="E10496" t="s">
        <v>84917</v>
      </c>
      <c r="F10496" t="s">
        <v>84918</v>
      </c>
      <c r="G10496" t="s">
        <v>84919</v>
      </c>
      <c r="H10496" t="s">
        <v>84920</v>
      </c>
      <c r="I10496" t="s">
        <v>12119</v>
      </c>
      <c r="J10496" t="s">
        <v>6804</v>
      </c>
      <c r="K10496" t="s">
        <v>6805</v>
      </c>
      <c r="L10496" t="s">
        <v>123</v>
      </c>
      <c r="M10496" t="s">
        <v>4994</v>
      </c>
      <c r="N10496" t="s">
        <v>5487</v>
      </c>
      <c r="O10496" t="s">
        <v>6806</v>
      </c>
      <c r="P10496" t="s">
        <v>84921</v>
      </c>
      <c r="Q10496" t="s">
        <v>75044</v>
      </c>
      <c r="R10496" t="str">
        <f t="shared" si="326"/>
        <v>诸城</v>
      </c>
      <c r="S10496" t="str">
        <f t="shared" si="327"/>
        <v>0117</v>
      </c>
    </row>
    <row r="10497" spans="1:19">
      <c r="A10497" t="s">
        <v>84922</v>
      </c>
      <c r="B10497" s="31" t="s">
        <v>84923</v>
      </c>
      <c r="C10497" t="s">
        <v>49</v>
      </c>
      <c r="D10497" t="s">
        <v>84924</v>
      </c>
      <c r="E10497" t="s">
        <v>80794</v>
      </c>
      <c r="F10497" t="s">
        <v>84925</v>
      </c>
      <c r="G10497" t="s">
        <v>84926</v>
      </c>
      <c r="H10497" t="s">
        <v>84927</v>
      </c>
      <c r="I10497" t="s">
        <v>4841</v>
      </c>
      <c r="J10497" t="s">
        <v>6983</v>
      </c>
      <c r="K10497" t="s">
        <v>6984</v>
      </c>
      <c r="L10497" t="s">
        <v>95</v>
      </c>
      <c r="M10497" t="s">
        <v>5682</v>
      </c>
      <c r="N10497" t="s">
        <v>4845</v>
      </c>
      <c r="O10497" t="s">
        <v>6986</v>
      </c>
      <c r="P10497" t="s">
        <v>84928</v>
      </c>
      <c r="Q10497" t="s">
        <v>75044</v>
      </c>
      <c r="R10497" t="str">
        <f t="shared" ref="R10497:R10560" si="328">IF(OR(LEFT(L10497,2)="高新"),"奎文",IF(LEFT(L10497,2)="峡山","坊子",IF(LEFT(L10497,2)="滨海","寒亭",LEFT(L10497,2))))</f>
        <v>安丘</v>
      </c>
      <c r="S10497" t="str">
        <f t="shared" ref="S10497:S10560" si="329">TEXT(B10497,"mmdd")</f>
        <v>0117</v>
      </c>
    </row>
    <row r="10498" spans="1:19">
      <c r="A10498" t="s">
        <v>84929</v>
      </c>
      <c r="B10498" s="31" t="s">
        <v>84930</v>
      </c>
      <c r="C10498" t="s">
        <v>49</v>
      </c>
      <c r="D10498" t="s">
        <v>84931</v>
      </c>
      <c r="E10498" t="s">
        <v>80819</v>
      </c>
      <c r="F10498" t="s">
        <v>84932</v>
      </c>
      <c r="G10498" t="s">
        <v>84933</v>
      </c>
      <c r="H10498" t="s">
        <v>84934</v>
      </c>
      <c r="I10498" t="s">
        <v>12119</v>
      </c>
      <c r="J10498" t="s">
        <v>6496</v>
      </c>
      <c r="K10498" t="s">
        <v>6497</v>
      </c>
      <c r="L10498" t="s">
        <v>123</v>
      </c>
      <c r="M10498" t="s">
        <v>4932</v>
      </c>
      <c r="N10498" t="s">
        <v>5487</v>
      </c>
      <c r="O10498" t="s">
        <v>6498</v>
      </c>
      <c r="P10498" t="s">
        <v>84935</v>
      </c>
      <c r="Q10498" t="s">
        <v>84936</v>
      </c>
      <c r="R10498" t="str">
        <f t="shared" si="328"/>
        <v>诸城</v>
      </c>
      <c r="S10498" t="str">
        <f t="shared" si="329"/>
        <v>0117</v>
      </c>
    </row>
    <row r="10499" spans="1:19">
      <c r="A10499" t="s">
        <v>84937</v>
      </c>
      <c r="B10499" s="31" t="s">
        <v>84938</v>
      </c>
      <c r="C10499" t="s">
        <v>49</v>
      </c>
      <c r="D10499" t="s">
        <v>84939</v>
      </c>
      <c r="E10499" t="s">
        <v>81321</v>
      </c>
      <c r="F10499" t="s">
        <v>84940</v>
      </c>
      <c r="G10499" t="s">
        <v>84941</v>
      </c>
      <c r="H10499" t="s">
        <v>84942</v>
      </c>
      <c r="I10499" t="s">
        <v>4828</v>
      </c>
      <c r="J10499" t="s">
        <v>21916</v>
      </c>
      <c r="K10499" t="s">
        <v>21917</v>
      </c>
      <c r="L10499" t="s">
        <v>77</v>
      </c>
      <c r="M10499" t="s">
        <v>4803</v>
      </c>
      <c r="N10499" t="s">
        <v>4919</v>
      </c>
      <c r="O10499" t="s">
        <v>21918</v>
      </c>
      <c r="P10499" t="s">
        <v>84943</v>
      </c>
      <c r="Q10499" t="s">
        <v>75044</v>
      </c>
      <c r="R10499" t="str">
        <f t="shared" si="328"/>
        <v>临朐</v>
      </c>
      <c r="S10499" t="str">
        <f t="shared" si="329"/>
        <v>0117</v>
      </c>
    </row>
    <row r="10500" spans="1:19">
      <c r="A10500" t="s">
        <v>84944</v>
      </c>
      <c r="B10500" s="31" t="s">
        <v>84945</v>
      </c>
      <c r="C10500" t="s">
        <v>49</v>
      </c>
      <c r="D10500" t="s">
        <v>84946</v>
      </c>
      <c r="E10500" t="s">
        <v>81266</v>
      </c>
      <c r="F10500" t="s">
        <v>84947</v>
      </c>
      <c r="G10500" t="s">
        <v>84948</v>
      </c>
      <c r="H10500" t="s">
        <v>84949</v>
      </c>
      <c r="I10500" t="s">
        <v>12757</v>
      </c>
      <c r="J10500" t="s">
        <v>7600</v>
      </c>
      <c r="K10500" t="s">
        <v>7601</v>
      </c>
      <c r="L10500" t="s">
        <v>123</v>
      </c>
      <c r="M10500" t="s">
        <v>4994</v>
      </c>
      <c r="N10500" t="s">
        <v>4972</v>
      </c>
      <c r="O10500" t="s">
        <v>7602</v>
      </c>
      <c r="P10500" t="s">
        <v>84950</v>
      </c>
      <c r="Q10500" t="s">
        <v>84951</v>
      </c>
      <c r="R10500" t="str">
        <f t="shared" si="328"/>
        <v>诸城</v>
      </c>
      <c r="S10500" t="str">
        <f t="shared" si="329"/>
        <v>0117</v>
      </c>
    </row>
    <row r="10501" spans="1:19">
      <c r="A10501" t="s">
        <v>84952</v>
      </c>
      <c r="B10501" s="31" t="s">
        <v>84953</v>
      </c>
      <c r="C10501" t="s">
        <v>49</v>
      </c>
      <c r="D10501" t="s">
        <v>84954</v>
      </c>
      <c r="E10501" t="s">
        <v>81266</v>
      </c>
      <c r="F10501" t="s">
        <v>84955</v>
      </c>
      <c r="G10501" t="s">
        <v>84956</v>
      </c>
      <c r="H10501" t="s">
        <v>84957</v>
      </c>
      <c r="I10501" t="s">
        <v>12119</v>
      </c>
      <c r="J10501" t="s">
        <v>12195</v>
      </c>
      <c r="K10501" t="s">
        <v>12196</v>
      </c>
      <c r="L10501" t="s">
        <v>77</v>
      </c>
      <c r="M10501" t="s">
        <v>5733</v>
      </c>
      <c r="N10501" t="s">
        <v>4892</v>
      </c>
      <c r="O10501" t="s">
        <v>12197</v>
      </c>
      <c r="P10501" t="s">
        <v>84958</v>
      </c>
      <c r="Q10501" t="s">
        <v>75044</v>
      </c>
      <c r="R10501" t="str">
        <f t="shared" si="328"/>
        <v>临朐</v>
      </c>
      <c r="S10501" t="str">
        <f t="shared" si="329"/>
        <v>0117</v>
      </c>
    </row>
    <row r="10502" spans="1:19">
      <c r="A10502" t="s">
        <v>84959</v>
      </c>
      <c r="B10502" s="31" t="s">
        <v>84960</v>
      </c>
      <c r="C10502" t="s">
        <v>49</v>
      </c>
      <c r="D10502" t="s">
        <v>84961</v>
      </c>
      <c r="E10502" t="s">
        <v>79316</v>
      </c>
      <c r="F10502" t="s">
        <v>84962</v>
      </c>
      <c r="G10502" t="s">
        <v>84963</v>
      </c>
      <c r="H10502" t="s">
        <v>84964</v>
      </c>
      <c r="I10502" t="s">
        <v>12119</v>
      </c>
      <c r="J10502" t="s">
        <v>7963</v>
      </c>
      <c r="K10502" t="s">
        <v>7964</v>
      </c>
      <c r="L10502" t="s">
        <v>60</v>
      </c>
      <c r="M10502" t="s">
        <v>5511</v>
      </c>
      <c r="N10502" t="s">
        <v>5939</v>
      </c>
      <c r="O10502" t="s">
        <v>7965</v>
      </c>
      <c r="P10502" t="s">
        <v>84965</v>
      </c>
      <c r="Q10502" t="s">
        <v>75044</v>
      </c>
      <c r="R10502" t="str">
        <f t="shared" si="328"/>
        <v>奎文</v>
      </c>
      <c r="S10502" t="str">
        <f t="shared" si="329"/>
        <v>0117</v>
      </c>
    </row>
    <row r="10503" spans="1:19">
      <c r="A10503" t="s">
        <v>84966</v>
      </c>
      <c r="B10503" s="31" t="s">
        <v>84967</v>
      </c>
      <c r="C10503" t="s">
        <v>49</v>
      </c>
      <c r="D10503" t="s">
        <v>84968</v>
      </c>
      <c r="E10503" t="s">
        <v>80794</v>
      </c>
      <c r="F10503" t="s">
        <v>84969</v>
      </c>
      <c r="G10503" t="s">
        <v>84970</v>
      </c>
      <c r="H10503" t="s">
        <v>84971</v>
      </c>
      <c r="I10503" t="s">
        <v>5541</v>
      </c>
      <c r="J10503" t="s">
        <v>6053</v>
      </c>
      <c r="K10503" t="s">
        <v>6054</v>
      </c>
      <c r="L10503" t="s">
        <v>105</v>
      </c>
      <c r="M10503" t="s">
        <v>6055</v>
      </c>
      <c r="N10503" t="s">
        <v>8593</v>
      </c>
      <c r="O10503" t="s">
        <v>6056</v>
      </c>
      <c r="P10503" t="s">
        <v>84972</v>
      </c>
      <c r="Q10503" t="s">
        <v>84973</v>
      </c>
      <c r="R10503" t="str">
        <f t="shared" si="328"/>
        <v>寿光</v>
      </c>
      <c r="S10503" t="str">
        <f t="shared" si="329"/>
        <v>0117</v>
      </c>
    </row>
    <row r="10504" spans="1:19">
      <c r="A10504" t="s">
        <v>84974</v>
      </c>
      <c r="B10504" s="31" t="s">
        <v>84975</v>
      </c>
      <c r="C10504" t="s">
        <v>49</v>
      </c>
      <c r="D10504" t="s">
        <v>84976</v>
      </c>
      <c r="E10504" t="s">
        <v>80794</v>
      </c>
      <c r="F10504" t="s">
        <v>84977</v>
      </c>
      <c r="G10504" t="s">
        <v>84978</v>
      </c>
      <c r="H10504" t="s">
        <v>84979</v>
      </c>
      <c r="I10504" t="s">
        <v>4828</v>
      </c>
      <c r="J10504" t="s">
        <v>10248</v>
      </c>
      <c r="K10504" t="s">
        <v>10249</v>
      </c>
      <c r="L10504" t="s">
        <v>375</v>
      </c>
      <c r="M10504" t="s">
        <v>7334</v>
      </c>
      <c r="N10504" t="s">
        <v>10250</v>
      </c>
      <c r="O10504" t="s">
        <v>10251</v>
      </c>
      <c r="P10504" t="s">
        <v>84980</v>
      </c>
      <c r="Q10504" t="s">
        <v>84981</v>
      </c>
      <c r="R10504" t="str">
        <f t="shared" si="328"/>
        <v>昌邑</v>
      </c>
      <c r="S10504" t="str">
        <f t="shared" si="329"/>
        <v>0117</v>
      </c>
    </row>
    <row r="10505" spans="1:19">
      <c r="A10505" t="s">
        <v>84982</v>
      </c>
      <c r="B10505" s="31" t="s">
        <v>84983</v>
      </c>
      <c r="C10505" t="s">
        <v>49</v>
      </c>
      <c r="D10505" t="s">
        <v>84984</v>
      </c>
      <c r="E10505" t="s">
        <v>80794</v>
      </c>
      <c r="F10505" t="s">
        <v>84985</v>
      </c>
      <c r="G10505" t="s">
        <v>84986</v>
      </c>
      <c r="H10505" t="s">
        <v>84987</v>
      </c>
      <c r="I10505" t="s">
        <v>5541</v>
      </c>
      <c r="J10505" t="s">
        <v>6517</v>
      </c>
      <c r="K10505" t="s">
        <v>6518</v>
      </c>
      <c r="L10505" t="s">
        <v>50</v>
      </c>
      <c r="M10505" t="s">
        <v>6207</v>
      </c>
      <c r="N10505" t="s">
        <v>5112</v>
      </c>
      <c r="O10505" t="s">
        <v>6520</v>
      </c>
      <c r="P10505" t="s">
        <v>84988</v>
      </c>
      <c r="Q10505" t="s">
        <v>75044</v>
      </c>
      <c r="R10505" t="str">
        <f t="shared" si="328"/>
        <v>青州</v>
      </c>
      <c r="S10505" t="str">
        <f t="shared" si="329"/>
        <v>0117</v>
      </c>
    </row>
    <row r="10506" spans="1:19">
      <c r="A10506" t="s">
        <v>84989</v>
      </c>
      <c r="B10506" s="31" t="s">
        <v>84990</v>
      </c>
      <c r="C10506" t="s">
        <v>49</v>
      </c>
      <c r="D10506" t="s">
        <v>84991</v>
      </c>
      <c r="E10506" t="s">
        <v>84992</v>
      </c>
      <c r="F10506" t="s">
        <v>84993</v>
      </c>
      <c r="G10506" t="s">
        <v>84994</v>
      </c>
      <c r="H10506" t="s">
        <v>84987</v>
      </c>
      <c r="I10506" t="s">
        <v>4828</v>
      </c>
      <c r="J10506" t="s">
        <v>15595</v>
      </c>
      <c r="K10506" t="s">
        <v>15596</v>
      </c>
      <c r="L10506" t="s">
        <v>50</v>
      </c>
      <c r="M10506" t="s">
        <v>5721</v>
      </c>
      <c r="N10506" t="s">
        <v>6184</v>
      </c>
      <c r="O10506" t="s">
        <v>15597</v>
      </c>
      <c r="P10506" t="s">
        <v>84995</v>
      </c>
      <c r="Q10506" t="s">
        <v>75044</v>
      </c>
      <c r="R10506" t="str">
        <f t="shared" si="328"/>
        <v>青州</v>
      </c>
      <c r="S10506" t="str">
        <f t="shared" si="329"/>
        <v>0117</v>
      </c>
    </row>
    <row r="10507" spans="1:19">
      <c r="A10507" t="s">
        <v>84996</v>
      </c>
      <c r="B10507" s="31" t="s">
        <v>84997</v>
      </c>
      <c r="C10507" t="s">
        <v>49</v>
      </c>
      <c r="D10507" t="s">
        <v>84998</v>
      </c>
      <c r="E10507" t="s">
        <v>75930</v>
      </c>
      <c r="F10507" t="s">
        <v>84999</v>
      </c>
      <c r="G10507" t="s">
        <v>85000</v>
      </c>
      <c r="H10507" t="s">
        <v>85001</v>
      </c>
      <c r="I10507" t="s">
        <v>4841</v>
      </c>
      <c r="J10507" t="s">
        <v>6740</v>
      </c>
      <c r="K10507" t="s">
        <v>6741</v>
      </c>
      <c r="L10507" t="s">
        <v>60</v>
      </c>
      <c r="M10507" t="s">
        <v>5888</v>
      </c>
      <c r="N10507" t="s">
        <v>4972</v>
      </c>
      <c r="O10507" t="s">
        <v>6742</v>
      </c>
      <c r="P10507" t="s">
        <v>85002</v>
      </c>
      <c r="Q10507" t="s">
        <v>75044</v>
      </c>
      <c r="R10507" t="str">
        <f t="shared" si="328"/>
        <v>奎文</v>
      </c>
      <c r="S10507" t="str">
        <f t="shared" si="329"/>
        <v>0117</v>
      </c>
    </row>
    <row r="10508" spans="1:19">
      <c r="A10508" t="s">
        <v>85003</v>
      </c>
      <c r="B10508" s="31" t="s">
        <v>85004</v>
      </c>
      <c r="C10508" t="s">
        <v>49</v>
      </c>
      <c r="D10508" t="s">
        <v>85005</v>
      </c>
      <c r="E10508" t="s">
        <v>80794</v>
      </c>
      <c r="F10508" t="s">
        <v>85006</v>
      </c>
      <c r="G10508" t="s">
        <v>85007</v>
      </c>
      <c r="H10508" t="s">
        <v>85008</v>
      </c>
      <c r="I10508" t="s">
        <v>4852</v>
      </c>
      <c r="J10508" t="s">
        <v>5743</v>
      </c>
      <c r="K10508" t="s">
        <v>5744</v>
      </c>
      <c r="L10508" t="s">
        <v>375</v>
      </c>
      <c r="M10508" t="s">
        <v>5745</v>
      </c>
      <c r="N10508" t="s">
        <v>5030</v>
      </c>
      <c r="O10508" t="s">
        <v>5746</v>
      </c>
      <c r="P10508" t="s">
        <v>85009</v>
      </c>
      <c r="Q10508" t="s">
        <v>75044</v>
      </c>
      <c r="R10508" t="str">
        <f t="shared" si="328"/>
        <v>昌邑</v>
      </c>
      <c r="S10508" t="str">
        <f t="shared" si="329"/>
        <v>0117</v>
      </c>
    </row>
    <row r="10509" spans="1:19">
      <c r="A10509" t="s">
        <v>85010</v>
      </c>
      <c r="B10509" s="31" t="s">
        <v>85011</v>
      </c>
      <c r="C10509" t="s">
        <v>49</v>
      </c>
      <c r="D10509" t="s">
        <v>85012</v>
      </c>
      <c r="E10509" t="s">
        <v>80819</v>
      </c>
      <c r="F10509" t="s">
        <v>85013</v>
      </c>
      <c r="G10509" t="s">
        <v>85014</v>
      </c>
      <c r="H10509" t="s">
        <v>85015</v>
      </c>
      <c r="I10509" t="s">
        <v>12757</v>
      </c>
      <c r="J10509" t="s">
        <v>10639</v>
      </c>
      <c r="K10509" t="s">
        <v>10640</v>
      </c>
      <c r="L10509" t="s">
        <v>375</v>
      </c>
      <c r="M10509" t="s">
        <v>5318</v>
      </c>
      <c r="N10509" t="s">
        <v>5421</v>
      </c>
      <c r="O10509" t="s">
        <v>10641</v>
      </c>
      <c r="P10509" t="s">
        <v>85016</v>
      </c>
      <c r="Q10509" t="s">
        <v>85017</v>
      </c>
      <c r="R10509" t="str">
        <f t="shared" si="328"/>
        <v>昌邑</v>
      </c>
      <c r="S10509" t="str">
        <f t="shared" si="329"/>
        <v>0117</v>
      </c>
    </row>
    <row r="10510" spans="1:19">
      <c r="A10510" t="s">
        <v>85018</v>
      </c>
      <c r="B10510" s="31" t="s">
        <v>85019</v>
      </c>
      <c r="C10510" t="s">
        <v>49</v>
      </c>
      <c r="D10510" t="s">
        <v>85020</v>
      </c>
      <c r="E10510" t="s">
        <v>80819</v>
      </c>
      <c r="F10510" t="s">
        <v>85021</v>
      </c>
      <c r="G10510" t="s">
        <v>85022</v>
      </c>
      <c r="H10510" t="s">
        <v>85023</v>
      </c>
      <c r="I10510" t="s">
        <v>12119</v>
      </c>
      <c r="J10510" t="s">
        <v>9438</v>
      </c>
      <c r="K10510" t="s">
        <v>12306</v>
      </c>
      <c r="L10510" t="s">
        <v>237</v>
      </c>
      <c r="M10510" t="s">
        <v>5247</v>
      </c>
      <c r="N10510" t="s">
        <v>5273</v>
      </c>
      <c r="O10510" t="s">
        <v>12307</v>
      </c>
      <c r="P10510" t="s">
        <v>85024</v>
      </c>
      <c r="Q10510" t="s">
        <v>85025</v>
      </c>
      <c r="R10510" t="str">
        <f t="shared" si="328"/>
        <v>潍城</v>
      </c>
      <c r="S10510" t="str">
        <f t="shared" si="329"/>
        <v>0117</v>
      </c>
    </row>
    <row r="10511" spans="1:19">
      <c r="A10511" t="s">
        <v>4401</v>
      </c>
      <c r="B10511" s="31" t="s">
        <v>85026</v>
      </c>
      <c r="C10511" t="s">
        <v>49</v>
      </c>
      <c r="D10511" t="s">
        <v>85027</v>
      </c>
      <c r="E10511" t="s">
        <v>83864</v>
      </c>
      <c r="F10511" t="s">
        <v>85028</v>
      </c>
      <c r="G10511" t="s">
        <v>4399</v>
      </c>
      <c r="H10511" t="s">
        <v>85029</v>
      </c>
      <c r="I10511" t="s">
        <v>12119</v>
      </c>
      <c r="J10511" t="s">
        <v>6517</v>
      </c>
      <c r="K10511" t="s">
        <v>6518</v>
      </c>
      <c r="L10511" t="s">
        <v>50</v>
      </c>
      <c r="M10511" t="s">
        <v>6207</v>
      </c>
      <c r="N10511" t="s">
        <v>75044</v>
      </c>
      <c r="O10511" t="s">
        <v>6520</v>
      </c>
      <c r="P10511" t="s">
        <v>85030</v>
      </c>
      <c r="Q10511" t="s">
        <v>75044</v>
      </c>
      <c r="R10511" t="str">
        <f t="shared" si="328"/>
        <v>青州</v>
      </c>
      <c r="S10511" t="str">
        <f t="shared" si="329"/>
        <v>0117</v>
      </c>
    </row>
    <row r="10512" spans="1:19">
      <c r="A10512" t="s">
        <v>85031</v>
      </c>
      <c r="B10512" s="31" t="s">
        <v>85032</v>
      </c>
      <c r="C10512" t="s">
        <v>49</v>
      </c>
      <c r="D10512" t="s">
        <v>85033</v>
      </c>
      <c r="E10512" t="s">
        <v>80794</v>
      </c>
      <c r="F10512" t="s">
        <v>85034</v>
      </c>
      <c r="G10512" t="s">
        <v>85035</v>
      </c>
      <c r="H10512" t="s">
        <v>85036</v>
      </c>
      <c r="I10512" t="s">
        <v>4785</v>
      </c>
      <c r="J10512" t="s">
        <v>4829</v>
      </c>
      <c r="K10512" t="s">
        <v>4830</v>
      </c>
      <c r="L10512" t="s">
        <v>114</v>
      </c>
      <c r="M10512" t="s">
        <v>4831</v>
      </c>
      <c r="N10512" t="s">
        <v>4881</v>
      </c>
      <c r="O10512" t="s">
        <v>4833</v>
      </c>
      <c r="P10512" t="s">
        <v>85037</v>
      </c>
      <c r="Q10512" t="s">
        <v>85038</v>
      </c>
      <c r="R10512" t="str">
        <f t="shared" si="328"/>
        <v>高密</v>
      </c>
      <c r="S10512" t="str">
        <f t="shared" si="329"/>
        <v>0117</v>
      </c>
    </row>
    <row r="10513" spans="1:19">
      <c r="A10513" t="s">
        <v>4329</v>
      </c>
      <c r="B10513" s="31" t="s">
        <v>84979</v>
      </c>
      <c r="C10513" t="s">
        <v>49</v>
      </c>
      <c r="D10513" t="s">
        <v>85039</v>
      </c>
      <c r="E10513" t="s">
        <v>80794</v>
      </c>
      <c r="F10513" t="s">
        <v>85040</v>
      </c>
      <c r="G10513" t="s">
        <v>4327</v>
      </c>
      <c r="H10513" t="s">
        <v>85041</v>
      </c>
      <c r="I10513" t="s">
        <v>4852</v>
      </c>
      <c r="J10513" t="s">
        <v>6150</v>
      </c>
      <c r="K10513" t="s">
        <v>6151</v>
      </c>
      <c r="L10513" t="s">
        <v>95</v>
      </c>
      <c r="M10513" t="s">
        <v>5709</v>
      </c>
      <c r="N10513" t="s">
        <v>6152</v>
      </c>
      <c r="O10513" t="s">
        <v>6153</v>
      </c>
      <c r="P10513" t="s">
        <v>85042</v>
      </c>
      <c r="Q10513" t="s">
        <v>85043</v>
      </c>
      <c r="R10513" t="str">
        <f t="shared" si="328"/>
        <v>安丘</v>
      </c>
      <c r="S10513" t="str">
        <f t="shared" si="329"/>
        <v>0117</v>
      </c>
    </row>
    <row r="10514" spans="1:19">
      <c r="A10514" t="s">
        <v>85044</v>
      </c>
      <c r="B10514" s="31" t="s">
        <v>85045</v>
      </c>
      <c r="C10514" t="s">
        <v>49</v>
      </c>
      <c r="D10514" t="s">
        <v>85046</v>
      </c>
      <c r="E10514" t="s">
        <v>80794</v>
      </c>
      <c r="F10514" t="s">
        <v>85047</v>
      </c>
      <c r="G10514" t="s">
        <v>85048</v>
      </c>
      <c r="H10514" t="s">
        <v>85049</v>
      </c>
      <c r="I10514" t="s">
        <v>4852</v>
      </c>
      <c r="J10514" t="s">
        <v>5636</v>
      </c>
      <c r="K10514" t="s">
        <v>5637</v>
      </c>
      <c r="L10514" t="s">
        <v>105</v>
      </c>
      <c r="M10514" t="s">
        <v>5638</v>
      </c>
      <c r="N10514" t="s">
        <v>5421</v>
      </c>
      <c r="O10514" t="s">
        <v>5639</v>
      </c>
      <c r="P10514" t="s">
        <v>85050</v>
      </c>
      <c r="Q10514" t="s">
        <v>85051</v>
      </c>
      <c r="R10514" t="str">
        <f t="shared" si="328"/>
        <v>寿光</v>
      </c>
      <c r="S10514" t="str">
        <f t="shared" si="329"/>
        <v>0117</v>
      </c>
    </row>
    <row r="10515" spans="1:19">
      <c r="A10515" t="s">
        <v>85052</v>
      </c>
      <c r="B10515" s="31" t="s">
        <v>82544</v>
      </c>
      <c r="C10515" t="s">
        <v>49</v>
      </c>
      <c r="D10515" t="s">
        <v>85053</v>
      </c>
      <c r="E10515" t="s">
        <v>80794</v>
      </c>
      <c r="F10515" t="s">
        <v>85054</v>
      </c>
      <c r="G10515" t="s">
        <v>85055</v>
      </c>
      <c r="H10515" t="s">
        <v>85056</v>
      </c>
      <c r="I10515" t="s">
        <v>4841</v>
      </c>
      <c r="J10515" t="s">
        <v>15495</v>
      </c>
      <c r="K10515" t="s">
        <v>15496</v>
      </c>
      <c r="L10515" t="s">
        <v>77</v>
      </c>
      <c r="M10515" t="s">
        <v>4803</v>
      </c>
      <c r="N10515" t="s">
        <v>9006</v>
      </c>
      <c r="O10515" t="s">
        <v>15497</v>
      </c>
      <c r="P10515" t="s">
        <v>85057</v>
      </c>
      <c r="Q10515" t="s">
        <v>75044</v>
      </c>
      <c r="R10515" t="str">
        <f t="shared" si="328"/>
        <v>临朐</v>
      </c>
      <c r="S10515" t="str">
        <f t="shared" si="329"/>
        <v>0117</v>
      </c>
    </row>
    <row r="10516" spans="1:19">
      <c r="A10516" t="s">
        <v>4345</v>
      </c>
      <c r="B10516" s="31" t="s">
        <v>85058</v>
      </c>
      <c r="C10516" t="s">
        <v>49</v>
      </c>
      <c r="D10516" t="s">
        <v>85059</v>
      </c>
      <c r="E10516" t="s">
        <v>80794</v>
      </c>
      <c r="F10516" t="s">
        <v>85060</v>
      </c>
      <c r="G10516" t="s">
        <v>4343</v>
      </c>
      <c r="H10516" t="s">
        <v>85061</v>
      </c>
      <c r="I10516" t="s">
        <v>4852</v>
      </c>
      <c r="J10516" t="s">
        <v>6150</v>
      </c>
      <c r="K10516" t="s">
        <v>6151</v>
      </c>
      <c r="L10516" t="s">
        <v>95</v>
      </c>
      <c r="M10516" t="s">
        <v>5709</v>
      </c>
      <c r="N10516" t="s">
        <v>4972</v>
      </c>
      <c r="O10516" t="s">
        <v>6153</v>
      </c>
      <c r="P10516" t="s">
        <v>85062</v>
      </c>
      <c r="Q10516" t="s">
        <v>85063</v>
      </c>
      <c r="R10516" t="str">
        <f t="shared" si="328"/>
        <v>安丘</v>
      </c>
      <c r="S10516" t="str">
        <f t="shared" si="329"/>
        <v>0117</v>
      </c>
    </row>
    <row r="10517" spans="1:19">
      <c r="A10517" t="s">
        <v>85064</v>
      </c>
      <c r="B10517" s="31" t="s">
        <v>85065</v>
      </c>
      <c r="C10517" t="s">
        <v>49</v>
      </c>
      <c r="D10517" t="s">
        <v>85066</v>
      </c>
      <c r="E10517" t="s">
        <v>80794</v>
      </c>
      <c r="F10517" t="s">
        <v>85067</v>
      </c>
      <c r="G10517" t="s">
        <v>85068</v>
      </c>
      <c r="H10517" t="s">
        <v>85069</v>
      </c>
      <c r="I10517" t="s">
        <v>5407</v>
      </c>
      <c r="J10517" t="s">
        <v>15595</v>
      </c>
      <c r="K10517" t="s">
        <v>15596</v>
      </c>
      <c r="L10517" t="s">
        <v>50</v>
      </c>
      <c r="M10517" t="s">
        <v>5721</v>
      </c>
      <c r="N10517" t="s">
        <v>5069</v>
      </c>
      <c r="O10517" t="s">
        <v>15597</v>
      </c>
      <c r="P10517" t="s">
        <v>85070</v>
      </c>
      <c r="Q10517" t="s">
        <v>85071</v>
      </c>
      <c r="R10517" t="str">
        <f t="shared" si="328"/>
        <v>青州</v>
      </c>
      <c r="S10517" t="str">
        <f t="shared" si="329"/>
        <v>0117</v>
      </c>
    </row>
    <row r="10518" spans="1:19">
      <c r="A10518" t="s">
        <v>85072</v>
      </c>
      <c r="B10518" s="31" t="s">
        <v>85073</v>
      </c>
      <c r="C10518" t="s">
        <v>49</v>
      </c>
      <c r="D10518" t="s">
        <v>85074</v>
      </c>
      <c r="E10518" t="s">
        <v>80794</v>
      </c>
      <c r="F10518" t="s">
        <v>85075</v>
      </c>
      <c r="G10518" t="s">
        <v>85076</v>
      </c>
      <c r="H10518" t="s">
        <v>85077</v>
      </c>
      <c r="I10518" t="s">
        <v>4955</v>
      </c>
      <c r="J10518" t="s">
        <v>6528</v>
      </c>
      <c r="K10518" t="s">
        <v>6529</v>
      </c>
      <c r="L10518" t="s">
        <v>60</v>
      </c>
      <c r="M10518" t="s">
        <v>4774</v>
      </c>
      <c r="N10518" t="s">
        <v>5960</v>
      </c>
      <c r="O10518" t="s">
        <v>6531</v>
      </c>
      <c r="P10518" t="s">
        <v>85078</v>
      </c>
      <c r="Q10518" t="s">
        <v>85079</v>
      </c>
      <c r="R10518" t="str">
        <f t="shared" si="328"/>
        <v>奎文</v>
      </c>
      <c r="S10518" t="str">
        <f t="shared" si="329"/>
        <v>0117</v>
      </c>
    </row>
    <row r="10519" spans="1:19">
      <c r="A10519" t="s">
        <v>85080</v>
      </c>
      <c r="B10519" s="31" t="s">
        <v>85081</v>
      </c>
      <c r="C10519" t="s">
        <v>49</v>
      </c>
      <c r="D10519" t="s">
        <v>85082</v>
      </c>
      <c r="E10519" t="s">
        <v>80794</v>
      </c>
      <c r="F10519" t="s">
        <v>85083</v>
      </c>
      <c r="G10519" t="s">
        <v>85084</v>
      </c>
      <c r="H10519" t="s">
        <v>85015</v>
      </c>
      <c r="I10519" t="s">
        <v>5461</v>
      </c>
      <c r="J10519" t="s">
        <v>12715</v>
      </c>
      <c r="K10519" t="s">
        <v>12716</v>
      </c>
      <c r="L10519" t="s">
        <v>123</v>
      </c>
      <c r="M10519" t="s">
        <v>7767</v>
      </c>
      <c r="N10519" t="s">
        <v>4845</v>
      </c>
      <c r="O10519" t="s">
        <v>12717</v>
      </c>
      <c r="P10519" t="s">
        <v>85085</v>
      </c>
      <c r="Q10519" t="s">
        <v>85086</v>
      </c>
      <c r="R10519" t="str">
        <f t="shared" si="328"/>
        <v>诸城</v>
      </c>
      <c r="S10519" t="str">
        <f t="shared" si="329"/>
        <v>0117</v>
      </c>
    </row>
    <row r="10520" spans="1:19">
      <c r="A10520" t="s">
        <v>85087</v>
      </c>
      <c r="B10520" s="31" t="s">
        <v>85088</v>
      </c>
      <c r="C10520" t="s">
        <v>49</v>
      </c>
      <c r="D10520" t="s">
        <v>85089</v>
      </c>
      <c r="E10520" t="s">
        <v>85090</v>
      </c>
      <c r="F10520" t="s">
        <v>85091</v>
      </c>
      <c r="G10520" t="s">
        <v>85092</v>
      </c>
      <c r="H10520" t="s">
        <v>85093</v>
      </c>
      <c r="I10520" t="s">
        <v>4852</v>
      </c>
      <c r="J10520" t="s">
        <v>50317</v>
      </c>
      <c r="K10520" t="s">
        <v>50318</v>
      </c>
      <c r="L10520" t="s">
        <v>123</v>
      </c>
      <c r="M10520" t="s">
        <v>18345</v>
      </c>
      <c r="N10520" t="s">
        <v>24122</v>
      </c>
      <c r="O10520" t="s">
        <v>50319</v>
      </c>
      <c r="P10520" t="s">
        <v>85094</v>
      </c>
      <c r="Q10520" t="s">
        <v>85095</v>
      </c>
      <c r="R10520" t="str">
        <f t="shared" si="328"/>
        <v>诸城</v>
      </c>
      <c r="S10520" t="str">
        <f t="shared" si="329"/>
        <v>0117</v>
      </c>
    </row>
    <row r="10521" spans="1:19">
      <c r="A10521" t="s">
        <v>85096</v>
      </c>
      <c r="B10521" s="31" t="s">
        <v>85097</v>
      </c>
      <c r="C10521" t="s">
        <v>49</v>
      </c>
      <c r="D10521" t="s">
        <v>85098</v>
      </c>
      <c r="E10521" t="s">
        <v>85099</v>
      </c>
      <c r="F10521" t="s">
        <v>85100</v>
      </c>
      <c r="G10521" t="s">
        <v>85101</v>
      </c>
      <c r="H10521" t="s">
        <v>85102</v>
      </c>
      <c r="I10521" t="s">
        <v>12757</v>
      </c>
      <c r="J10521" t="s">
        <v>8741</v>
      </c>
      <c r="K10521" t="s">
        <v>8742</v>
      </c>
      <c r="L10521" t="s">
        <v>1136</v>
      </c>
      <c r="M10521" t="s">
        <v>6413</v>
      </c>
      <c r="N10521" t="s">
        <v>5487</v>
      </c>
      <c r="O10521" t="s">
        <v>8743</v>
      </c>
      <c r="P10521" t="s">
        <v>85103</v>
      </c>
      <c r="Q10521" t="s">
        <v>85104</v>
      </c>
      <c r="R10521" t="str">
        <f t="shared" si="328"/>
        <v>昌乐</v>
      </c>
      <c r="S10521" t="str">
        <f t="shared" si="329"/>
        <v>0117</v>
      </c>
    </row>
    <row r="10522" spans="1:19">
      <c r="A10522" t="s">
        <v>85105</v>
      </c>
      <c r="B10522" s="31" t="s">
        <v>85106</v>
      </c>
      <c r="C10522" t="s">
        <v>49</v>
      </c>
      <c r="D10522" t="s">
        <v>85107</v>
      </c>
      <c r="E10522" t="s">
        <v>80794</v>
      </c>
      <c r="F10522" t="s">
        <v>85108</v>
      </c>
      <c r="G10522" t="s">
        <v>85109</v>
      </c>
      <c r="H10522" t="s">
        <v>85110</v>
      </c>
      <c r="I10522" t="s">
        <v>4852</v>
      </c>
      <c r="J10522" t="s">
        <v>9386</v>
      </c>
      <c r="K10522" t="s">
        <v>9387</v>
      </c>
      <c r="L10522" t="s">
        <v>50</v>
      </c>
      <c r="M10522" t="s">
        <v>6207</v>
      </c>
      <c r="N10522" t="s">
        <v>4892</v>
      </c>
      <c r="O10522" t="s">
        <v>9388</v>
      </c>
      <c r="P10522" t="s">
        <v>85111</v>
      </c>
      <c r="Q10522" t="s">
        <v>75044</v>
      </c>
      <c r="R10522" t="str">
        <f t="shared" si="328"/>
        <v>青州</v>
      </c>
      <c r="S10522" t="str">
        <f t="shared" si="329"/>
        <v>0117</v>
      </c>
    </row>
    <row r="10523" spans="1:19">
      <c r="A10523" t="s">
        <v>85112</v>
      </c>
      <c r="B10523" s="31" t="s">
        <v>85113</v>
      </c>
      <c r="C10523" t="s">
        <v>49</v>
      </c>
      <c r="D10523" t="s">
        <v>85114</v>
      </c>
      <c r="E10523" t="s">
        <v>85115</v>
      </c>
      <c r="F10523" t="s">
        <v>85116</v>
      </c>
      <c r="G10523" t="s">
        <v>85117</v>
      </c>
      <c r="H10523" t="s">
        <v>85118</v>
      </c>
      <c r="I10523" t="s">
        <v>5822</v>
      </c>
      <c r="J10523" t="s">
        <v>8260</v>
      </c>
      <c r="K10523" t="s">
        <v>8261</v>
      </c>
      <c r="L10523" t="s">
        <v>95</v>
      </c>
      <c r="M10523" t="s">
        <v>5682</v>
      </c>
      <c r="N10523" t="s">
        <v>5030</v>
      </c>
      <c r="O10523" t="s">
        <v>8262</v>
      </c>
      <c r="P10523" t="s">
        <v>85119</v>
      </c>
      <c r="Q10523" t="s">
        <v>85120</v>
      </c>
      <c r="R10523" t="str">
        <f t="shared" si="328"/>
        <v>安丘</v>
      </c>
      <c r="S10523" t="str">
        <f t="shared" si="329"/>
        <v>0117</v>
      </c>
    </row>
    <row r="10524" spans="1:19">
      <c r="A10524" t="s">
        <v>85121</v>
      </c>
      <c r="B10524" s="31" t="s">
        <v>85122</v>
      </c>
      <c r="C10524" t="s">
        <v>49</v>
      </c>
      <c r="D10524" t="s">
        <v>85123</v>
      </c>
      <c r="E10524" t="s">
        <v>85124</v>
      </c>
      <c r="F10524" t="s">
        <v>85125</v>
      </c>
      <c r="G10524" t="s">
        <v>85126</v>
      </c>
      <c r="H10524" t="s">
        <v>85127</v>
      </c>
      <c r="I10524" t="s">
        <v>4785</v>
      </c>
      <c r="J10524" t="s">
        <v>12223</v>
      </c>
      <c r="K10524" t="s">
        <v>12224</v>
      </c>
      <c r="L10524" t="s">
        <v>50</v>
      </c>
      <c r="M10524" t="s">
        <v>4855</v>
      </c>
      <c r="N10524" t="s">
        <v>4789</v>
      </c>
      <c r="O10524" t="s">
        <v>12225</v>
      </c>
      <c r="P10524" t="s">
        <v>85128</v>
      </c>
      <c r="Q10524" t="s">
        <v>85129</v>
      </c>
      <c r="R10524" t="str">
        <f t="shared" si="328"/>
        <v>青州</v>
      </c>
      <c r="S10524" t="str">
        <f t="shared" si="329"/>
        <v>0117</v>
      </c>
    </row>
    <row r="10525" spans="1:19">
      <c r="A10525" t="s">
        <v>85130</v>
      </c>
      <c r="B10525" s="31" t="s">
        <v>85131</v>
      </c>
      <c r="C10525" t="s">
        <v>49</v>
      </c>
      <c r="D10525" t="s">
        <v>85132</v>
      </c>
      <c r="E10525" t="s">
        <v>80819</v>
      </c>
      <c r="F10525" t="s">
        <v>85133</v>
      </c>
      <c r="G10525" t="s">
        <v>85134</v>
      </c>
      <c r="H10525" t="s">
        <v>85135</v>
      </c>
      <c r="I10525" t="s">
        <v>12119</v>
      </c>
      <c r="J10525" t="s">
        <v>9536</v>
      </c>
      <c r="K10525" t="s">
        <v>9537</v>
      </c>
      <c r="L10525" t="s">
        <v>95</v>
      </c>
      <c r="M10525" t="s">
        <v>5055</v>
      </c>
      <c r="N10525" t="s">
        <v>5056</v>
      </c>
      <c r="O10525" t="s">
        <v>9538</v>
      </c>
      <c r="P10525" t="s">
        <v>85136</v>
      </c>
      <c r="Q10525" t="s">
        <v>85137</v>
      </c>
      <c r="R10525" t="str">
        <f t="shared" si="328"/>
        <v>安丘</v>
      </c>
      <c r="S10525" t="str">
        <f t="shared" si="329"/>
        <v>0117</v>
      </c>
    </row>
    <row r="10526" spans="1:19">
      <c r="A10526" t="s">
        <v>85138</v>
      </c>
      <c r="B10526" s="31" t="s">
        <v>83842</v>
      </c>
      <c r="C10526" t="s">
        <v>49</v>
      </c>
      <c r="D10526" t="s">
        <v>85139</v>
      </c>
      <c r="E10526" t="s">
        <v>80819</v>
      </c>
      <c r="F10526" t="s">
        <v>85140</v>
      </c>
      <c r="G10526" t="s">
        <v>85141</v>
      </c>
      <c r="H10526" t="s">
        <v>85142</v>
      </c>
      <c r="I10526" t="s">
        <v>12757</v>
      </c>
      <c r="J10526" t="s">
        <v>4786</v>
      </c>
      <c r="K10526" t="s">
        <v>4787</v>
      </c>
      <c r="L10526" t="s">
        <v>237</v>
      </c>
      <c r="M10526" t="s">
        <v>4788</v>
      </c>
      <c r="N10526" t="s">
        <v>5801</v>
      </c>
      <c r="O10526" t="s">
        <v>4790</v>
      </c>
      <c r="P10526" t="s">
        <v>85143</v>
      </c>
      <c r="Q10526" t="s">
        <v>85144</v>
      </c>
      <c r="R10526" t="str">
        <f t="shared" si="328"/>
        <v>潍城</v>
      </c>
      <c r="S10526" t="str">
        <f t="shared" si="329"/>
        <v>0117</v>
      </c>
    </row>
    <row r="10527" spans="1:19">
      <c r="A10527" t="s">
        <v>85145</v>
      </c>
      <c r="B10527" s="31" t="s">
        <v>85146</v>
      </c>
      <c r="C10527" t="s">
        <v>49</v>
      </c>
      <c r="D10527" t="s">
        <v>85147</v>
      </c>
      <c r="E10527" t="s">
        <v>80794</v>
      </c>
      <c r="F10527" t="s">
        <v>85148</v>
      </c>
      <c r="G10527" t="s">
        <v>85149</v>
      </c>
      <c r="H10527" t="s">
        <v>85150</v>
      </c>
      <c r="I10527" t="s">
        <v>4785</v>
      </c>
      <c r="J10527" t="s">
        <v>5097</v>
      </c>
      <c r="K10527" t="s">
        <v>5098</v>
      </c>
      <c r="L10527" t="s">
        <v>86</v>
      </c>
      <c r="M10527" t="s">
        <v>5099</v>
      </c>
      <c r="N10527" t="s">
        <v>5801</v>
      </c>
      <c r="O10527" t="s">
        <v>5100</v>
      </c>
      <c r="P10527" t="s">
        <v>85151</v>
      </c>
      <c r="Q10527" t="s">
        <v>85152</v>
      </c>
      <c r="R10527" t="str">
        <f t="shared" si="328"/>
        <v>坊子</v>
      </c>
      <c r="S10527" t="str">
        <f t="shared" si="329"/>
        <v>0117</v>
      </c>
    </row>
    <row r="10528" spans="1:19">
      <c r="A10528" t="s">
        <v>85153</v>
      </c>
      <c r="B10528" s="31" t="s">
        <v>85154</v>
      </c>
      <c r="C10528" t="s">
        <v>49</v>
      </c>
      <c r="D10528" t="s">
        <v>85155</v>
      </c>
      <c r="E10528" t="s">
        <v>81321</v>
      </c>
      <c r="F10528" t="s">
        <v>85156</v>
      </c>
      <c r="G10528" t="s">
        <v>85157</v>
      </c>
      <c r="H10528" t="s">
        <v>85158</v>
      </c>
      <c r="I10528" t="s">
        <v>5052</v>
      </c>
      <c r="J10528" t="s">
        <v>13019</v>
      </c>
      <c r="K10528" t="s">
        <v>67023</v>
      </c>
      <c r="L10528" t="s">
        <v>86</v>
      </c>
      <c r="M10528" t="s">
        <v>5919</v>
      </c>
      <c r="N10528" t="s">
        <v>5699</v>
      </c>
      <c r="O10528" t="s">
        <v>13021</v>
      </c>
      <c r="P10528" t="s">
        <v>85159</v>
      </c>
      <c r="Q10528" t="s">
        <v>85160</v>
      </c>
      <c r="R10528" t="str">
        <f t="shared" si="328"/>
        <v>坊子</v>
      </c>
      <c r="S10528" t="str">
        <f t="shared" si="329"/>
        <v>0117</v>
      </c>
    </row>
    <row r="10529" spans="1:19">
      <c r="A10529" t="s">
        <v>85161</v>
      </c>
      <c r="B10529" s="31" t="s">
        <v>85162</v>
      </c>
      <c r="C10529" t="s">
        <v>49</v>
      </c>
      <c r="D10529" t="s">
        <v>85163</v>
      </c>
      <c r="E10529" t="s">
        <v>80794</v>
      </c>
      <c r="F10529" t="s">
        <v>85164</v>
      </c>
      <c r="G10529" t="s">
        <v>85165</v>
      </c>
      <c r="H10529" t="s">
        <v>85166</v>
      </c>
      <c r="I10529" t="s">
        <v>4828</v>
      </c>
      <c r="J10529" t="s">
        <v>8386</v>
      </c>
      <c r="K10529" t="s">
        <v>8387</v>
      </c>
      <c r="L10529" t="s">
        <v>50</v>
      </c>
      <c r="M10529" t="s">
        <v>5877</v>
      </c>
      <c r="N10529" t="s">
        <v>4789</v>
      </c>
      <c r="O10529" t="s">
        <v>8388</v>
      </c>
      <c r="P10529" t="s">
        <v>85167</v>
      </c>
      <c r="Q10529" t="s">
        <v>85168</v>
      </c>
      <c r="R10529" t="str">
        <f t="shared" si="328"/>
        <v>青州</v>
      </c>
      <c r="S10529" t="str">
        <f t="shared" si="329"/>
        <v>0117</v>
      </c>
    </row>
    <row r="10530" spans="1:19">
      <c r="A10530" t="s">
        <v>85169</v>
      </c>
      <c r="B10530" s="31" t="s">
        <v>85170</v>
      </c>
      <c r="C10530" t="s">
        <v>49</v>
      </c>
      <c r="D10530" t="s">
        <v>85171</v>
      </c>
      <c r="E10530" t="s">
        <v>80819</v>
      </c>
      <c r="F10530" t="s">
        <v>85172</v>
      </c>
      <c r="G10530" t="s">
        <v>85173</v>
      </c>
      <c r="H10530" t="s">
        <v>85174</v>
      </c>
      <c r="I10530" t="s">
        <v>12119</v>
      </c>
      <c r="J10530" t="s">
        <v>8305</v>
      </c>
      <c r="K10530" t="s">
        <v>8306</v>
      </c>
      <c r="L10530" t="s">
        <v>60</v>
      </c>
      <c r="M10530" t="s">
        <v>5511</v>
      </c>
      <c r="N10530" t="s">
        <v>5056</v>
      </c>
      <c r="O10530" t="s">
        <v>6975</v>
      </c>
      <c r="P10530" t="s">
        <v>85175</v>
      </c>
      <c r="Q10530" t="s">
        <v>75044</v>
      </c>
      <c r="R10530" t="str">
        <f t="shared" si="328"/>
        <v>奎文</v>
      </c>
      <c r="S10530" t="str">
        <f t="shared" si="329"/>
        <v>0117</v>
      </c>
    </row>
    <row r="10531" spans="1:19">
      <c r="A10531" t="s">
        <v>4337</v>
      </c>
      <c r="B10531" s="31" t="s">
        <v>85176</v>
      </c>
      <c r="C10531" t="s">
        <v>49</v>
      </c>
      <c r="D10531" t="s">
        <v>85177</v>
      </c>
      <c r="E10531" t="s">
        <v>80794</v>
      </c>
      <c r="F10531" t="s">
        <v>85178</v>
      </c>
      <c r="G10531" t="s">
        <v>4335</v>
      </c>
      <c r="H10531" t="s">
        <v>85179</v>
      </c>
      <c r="I10531" t="s">
        <v>4828</v>
      </c>
      <c r="J10531" t="s">
        <v>10338</v>
      </c>
      <c r="K10531" t="s">
        <v>10339</v>
      </c>
      <c r="L10531" t="s">
        <v>237</v>
      </c>
      <c r="M10531" t="s">
        <v>5247</v>
      </c>
      <c r="N10531" t="s">
        <v>5801</v>
      </c>
      <c r="O10531" t="s">
        <v>10340</v>
      </c>
      <c r="P10531" t="s">
        <v>85180</v>
      </c>
      <c r="Q10531" t="s">
        <v>85181</v>
      </c>
      <c r="R10531" t="str">
        <f t="shared" si="328"/>
        <v>潍城</v>
      </c>
      <c r="S10531" t="str">
        <f t="shared" si="329"/>
        <v>0117</v>
      </c>
    </row>
    <row r="10532" spans="1:19">
      <c r="A10532" t="s">
        <v>85182</v>
      </c>
      <c r="B10532" s="31" t="s">
        <v>85183</v>
      </c>
      <c r="C10532" t="s">
        <v>49</v>
      </c>
      <c r="D10532" t="s">
        <v>85184</v>
      </c>
      <c r="E10532" t="s">
        <v>80794</v>
      </c>
      <c r="F10532" t="s">
        <v>85185</v>
      </c>
      <c r="G10532" t="s">
        <v>85186</v>
      </c>
      <c r="H10532" t="s">
        <v>85187</v>
      </c>
      <c r="I10532" t="s">
        <v>5560</v>
      </c>
      <c r="J10532" t="s">
        <v>9770</v>
      </c>
      <c r="K10532" t="s">
        <v>9771</v>
      </c>
      <c r="L10532" t="s">
        <v>237</v>
      </c>
      <c r="M10532" t="s">
        <v>4971</v>
      </c>
      <c r="N10532" t="s">
        <v>4892</v>
      </c>
      <c r="O10532" t="s">
        <v>9772</v>
      </c>
      <c r="P10532" t="s">
        <v>85188</v>
      </c>
      <c r="Q10532" t="s">
        <v>85189</v>
      </c>
      <c r="R10532" t="str">
        <f t="shared" si="328"/>
        <v>潍城</v>
      </c>
      <c r="S10532" t="str">
        <f t="shared" si="329"/>
        <v>0117</v>
      </c>
    </row>
    <row r="10533" spans="1:19">
      <c r="A10533" t="s">
        <v>85190</v>
      </c>
      <c r="B10533" s="31" t="s">
        <v>85191</v>
      </c>
      <c r="C10533" t="s">
        <v>49</v>
      </c>
      <c r="D10533" t="s">
        <v>85192</v>
      </c>
      <c r="E10533" t="s">
        <v>80794</v>
      </c>
      <c r="F10533" t="s">
        <v>85193</v>
      </c>
      <c r="G10533" t="s">
        <v>85194</v>
      </c>
      <c r="H10533" t="s">
        <v>85195</v>
      </c>
      <c r="I10533" t="s">
        <v>4785</v>
      </c>
      <c r="J10533" t="s">
        <v>7888</v>
      </c>
      <c r="K10533" t="s">
        <v>7889</v>
      </c>
      <c r="L10533" t="s">
        <v>50</v>
      </c>
      <c r="M10533" t="s">
        <v>5016</v>
      </c>
      <c r="N10533" t="s">
        <v>4972</v>
      </c>
      <c r="O10533" t="s">
        <v>7891</v>
      </c>
      <c r="P10533" t="s">
        <v>85196</v>
      </c>
      <c r="Q10533" t="s">
        <v>85197</v>
      </c>
      <c r="R10533" t="str">
        <f t="shared" si="328"/>
        <v>青州</v>
      </c>
      <c r="S10533" t="str">
        <f t="shared" si="329"/>
        <v>0117</v>
      </c>
    </row>
    <row r="10534" spans="1:19">
      <c r="A10534" t="s">
        <v>85198</v>
      </c>
      <c r="B10534" s="31" t="s">
        <v>85199</v>
      </c>
      <c r="C10534" t="s">
        <v>49</v>
      </c>
      <c r="D10534" t="s">
        <v>85200</v>
      </c>
      <c r="E10534" t="s">
        <v>80819</v>
      </c>
      <c r="F10534" t="s">
        <v>85201</v>
      </c>
      <c r="G10534" t="s">
        <v>85202</v>
      </c>
      <c r="H10534" t="s">
        <v>85203</v>
      </c>
      <c r="I10534" t="s">
        <v>12119</v>
      </c>
      <c r="J10534" t="s">
        <v>6517</v>
      </c>
      <c r="K10534" t="s">
        <v>6518</v>
      </c>
      <c r="L10534" t="s">
        <v>50</v>
      </c>
      <c r="M10534" t="s">
        <v>6207</v>
      </c>
      <c r="N10534" t="s">
        <v>5112</v>
      </c>
      <c r="O10534" t="s">
        <v>6520</v>
      </c>
      <c r="P10534" t="s">
        <v>85204</v>
      </c>
      <c r="Q10534" t="s">
        <v>85205</v>
      </c>
      <c r="R10534" t="str">
        <f t="shared" si="328"/>
        <v>青州</v>
      </c>
      <c r="S10534" t="str">
        <f t="shared" si="329"/>
        <v>0117</v>
      </c>
    </row>
    <row r="10535" spans="1:19">
      <c r="A10535" t="s">
        <v>85206</v>
      </c>
      <c r="B10535" s="31" t="s">
        <v>85207</v>
      </c>
      <c r="C10535" t="s">
        <v>49</v>
      </c>
      <c r="D10535" t="s">
        <v>85208</v>
      </c>
      <c r="E10535" t="s">
        <v>83864</v>
      </c>
      <c r="F10535" t="s">
        <v>85209</v>
      </c>
      <c r="G10535" t="s">
        <v>85210</v>
      </c>
      <c r="H10535" t="s">
        <v>85211</v>
      </c>
      <c r="I10535" t="s">
        <v>12119</v>
      </c>
      <c r="J10535" t="s">
        <v>6517</v>
      </c>
      <c r="K10535" t="s">
        <v>6518</v>
      </c>
      <c r="L10535" t="s">
        <v>50</v>
      </c>
      <c r="M10535" t="s">
        <v>6207</v>
      </c>
      <c r="N10535" t="s">
        <v>5112</v>
      </c>
      <c r="O10535" t="s">
        <v>6520</v>
      </c>
      <c r="P10535" t="s">
        <v>85212</v>
      </c>
      <c r="Q10535" t="s">
        <v>85213</v>
      </c>
      <c r="R10535" t="str">
        <f t="shared" si="328"/>
        <v>青州</v>
      </c>
      <c r="S10535" t="str">
        <f t="shared" si="329"/>
        <v>0117</v>
      </c>
    </row>
    <row r="10536" spans="1:19">
      <c r="A10536" t="s">
        <v>85214</v>
      </c>
      <c r="B10536" s="31" t="s">
        <v>85215</v>
      </c>
      <c r="C10536" t="s">
        <v>49</v>
      </c>
      <c r="D10536" t="s">
        <v>85216</v>
      </c>
      <c r="E10536" t="s">
        <v>80819</v>
      </c>
      <c r="F10536" t="s">
        <v>85217</v>
      </c>
      <c r="G10536" t="s">
        <v>85218</v>
      </c>
      <c r="H10536" t="s">
        <v>85219</v>
      </c>
      <c r="I10536" t="s">
        <v>12119</v>
      </c>
      <c r="J10536" t="s">
        <v>6955</v>
      </c>
      <c r="K10536" t="s">
        <v>6956</v>
      </c>
      <c r="L10536" t="s">
        <v>114</v>
      </c>
      <c r="M10536" t="s">
        <v>5486</v>
      </c>
      <c r="N10536" t="s">
        <v>4789</v>
      </c>
      <c r="O10536" t="s">
        <v>6957</v>
      </c>
      <c r="P10536" t="s">
        <v>85220</v>
      </c>
      <c r="Q10536" t="s">
        <v>75044</v>
      </c>
      <c r="R10536" t="str">
        <f t="shared" si="328"/>
        <v>高密</v>
      </c>
      <c r="S10536" t="str">
        <f t="shared" si="329"/>
        <v>0117</v>
      </c>
    </row>
    <row r="10537" spans="1:19">
      <c r="A10537" t="s">
        <v>85221</v>
      </c>
      <c r="B10537" s="31" t="s">
        <v>85222</v>
      </c>
      <c r="C10537" t="s">
        <v>49</v>
      </c>
      <c r="D10537" t="s">
        <v>85223</v>
      </c>
      <c r="E10537" t="s">
        <v>85224</v>
      </c>
      <c r="F10537" t="s">
        <v>85225</v>
      </c>
      <c r="G10537" t="s">
        <v>85226</v>
      </c>
      <c r="H10537" t="s">
        <v>85227</v>
      </c>
      <c r="I10537" t="s">
        <v>4813</v>
      </c>
      <c r="J10537" t="s">
        <v>5122</v>
      </c>
      <c r="K10537" t="s">
        <v>5123</v>
      </c>
      <c r="L10537" t="s">
        <v>86</v>
      </c>
      <c r="M10537" t="s">
        <v>75044</v>
      </c>
      <c r="N10537" t="s">
        <v>4881</v>
      </c>
      <c r="O10537" t="s">
        <v>5124</v>
      </c>
      <c r="P10537" t="s">
        <v>75044</v>
      </c>
      <c r="Q10537" t="s">
        <v>75044</v>
      </c>
      <c r="R10537" t="str">
        <f t="shared" si="328"/>
        <v>坊子</v>
      </c>
      <c r="S10537" t="str">
        <f t="shared" si="329"/>
        <v>0117</v>
      </c>
    </row>
    <row r="10538" spans="1:19">
      <c r="A10538" t="s">
        <v>85228</v>
      </c>
      <c r="B10538" s="31" t="s">
        <v>85229</v>
      </c>
      <c r="C10538" t="s">
        <v>49</v>
      </c>
      <c r="D10538" t="s">
        <v>85230</v>
      </c>
      <c r="E10538" t="s">
        <v>75930</v>
      </c>
      <c r="F10538" t="s">
        <v>85231</v>
      </c>
      <c r="G10538" t="s">
        <v>85232</v>
      </c>
      <c r="H10538" t="s">
        <v>85233</v>
      </c>
      <c r="I10538" t="s">
        <v>5541</v>
      </c>
      <c r="J10538" t="s">
        <v>6750</v>
      </c>
      <c r="K10538" t="s">
        <v>6751</v>
      </c>
      <c r="L10538" t="s">
        <v>237</v>
      </c>
      <c r="M10538" t="s">
        <v>4788</v>
      </c>
      <c r="N10538" t="s">
        <v>5619</v>
      </c>
      <c r="O10538" t="s">
        <v>6752</v>
      </c>
      <c r="P10538" t="s">
        <v>85234</v>
      </c>
      <c r="Q10538" t="s">
        <v>75044</v>
      </c>
      <c r="R10538" t="str">
        <f t="shared" si="328"/>
        <v>潍城</v>
      </c>
      <c r="S10538" t="str">
        <f t="shared" si="329"/>
        <v>0117</v>
      </c>
    </row>
    <row r="10539" spans="1:19">
      <c r="A10539" t="s">
        <v>85235</v>
      </c>
      <c r="B10539" s="31" t="s">
        <v>85236</v>
      </c>
      <c r="C10539" t="s">
        <v>49</v>
      </c>
      <c r="D10539" t="s">
        <v>85237</v>
      </c>
      <c r="E10539" t="s">
        <v>81266</v>
      </c>
      <c r="F10539" t="s">
        <v>85238</v>
      </c>
      <c r="G10539" t="s">
        <v>85239</v>
      </c>
      <c r="H10539" t="s">
        <v>85240</v>
      </c>
      <c r="I10539" t="s">
        <v>12119</v>
      </c>
      <c r="J10539" t="s">
        <v>12437</v>
      </c>
      <c r="K10539" t="s">
        <v>12438</v>
      </c>
      <c r="L10539" t="s">
        <v>105</v>
      </c>
      <c r="M10539" t="s">
        <v>5029</v>
      </c>
      <c r="N10539" t="s">
        <v>4789</v>
      </c>
      <c r="O10539" t="s">
        <v>12439</v>
      </c>
      <c r="P10539" t="s">
        <v>85241</v>
      </c>
      <c r="Q10539" t="s">
        <v>85242</v>
      </c>
      <c r="R10539" t="str">
        <f t="shared" si="328"/>
        <v>寿光</v>
      </c>
      <c r="S10539" t="str">
        <f t="shared" si="329"/>
        <v>0117</v>
      </c>
    </row>
    <row r="10540" spans="1:19">
      <c r="A10540" t="s">
        <v>85243</v>
      </c>
      <c r="B10540" s="31" t="s">
        <v>85244</v>
      </c>
      <c r="C10540" t="s">
        <v>49</v>
      </c>
      <c r="D10540" t="s">
        <v>85245</v>
      </c>
      <c r="E10540" t="s">
        <v>80794</v>
      </c>
      <c r="F10540" t="s">
        <v>85246</v>
      </c>
      <c r="G10540" t="s">
        <v>85247</v>
      </c>
      <c r="H10540" t="s">
        <v>85248</v>
      </c>
      <c r="I10540" t="s">
        <v>5282</v>
      </c>
      <c r="J10540" t="s">
        <v>23736</v>
      </c>
      <c r="K10540" t="s">
        <v>23737</v>
      </c>
      <c r="L10540" t="s">
        <v>114</v>
      </c>
      <c r="M10540" t="s">
        <v>20678</v>
      </c>
      <c r="N10540" t="s">
        <v>4845</v>
      </c>
      <c r="O10540" t="s">
        <v>23738</v>
      </c>
      <c r="P10540" t="s">
        <v>85249</v>
      </c>
      <c r="Q10540" t="s">
        <v>85250</v>
      </c>
      <c r="R10540" t="str">
        <f t="shared" si="328"/>
        <v>高密</v>
      </c>
      <c r="S10540" t="str">
        <f t="shared" si="329"/>
        <v>0117</v>
      </c>
    </row>
    <row r="10541" spans="1:19">
      <c r="A10541" t="s">
        <v>85251</v>
      </c>
      <c r="B10541" s="31" t="s">
        <v>85252</v>
      </c>
      <c r="C10541" t="s">
        <v>49</v>
      </c>
      <c r="D10541" t="s">
        <v>85253</v>
      </c>
      <c r="E10541" t="s">
        <v>80819</v>
      </c>
      <c r="F10541" t="s">
        <v>85254</v>
      </c>
      <c r="G10541" t="s">
        <v>85255</v>
      </c>
      <c r="H10541" t="s">
        <v>85256</v>
      </c>
      <c r="I10541" t="s">
        <v>12757</v>
      </c>
      <c r="J10541" t="s">
        <v>4943</v>
      </c>
      <c r="K10541" t="s">
        <v>4944</v>
      </c>
      <c r="L10541" t="s">
        <v>105</v>
      </c>
      <c r="M10541" t="s">
        <v>4945</v>
      </c>
      <c r="N10541" t="s">
        <v>4817</v>
      </c>
      <c r="O10541" t="s">
        <v>4947</v>
      </c>
      <c r="P10541" t="s">
        <v>85257</v>
      </c>
      <c r="Q10541" t="s">
        <v>85258</v>
      </c>
      <c r="R10541" t="str">
        <f t="shared" si="328"/>
        <v>寿光</v>
      </c>
      <c r="S10541" t="str">
        <f t="shared" si="329"/>
        <v>0117</v>
      </c>
    </row>
    <row r="10542" spans="1:19">
      <c r="A10542" t="s">
        <v>85259</v>
      </c>
      <c r="B10542" s="31" t="s">
        <v>85260</v>
      </c>
      <c r="C10542" t="s">
        <v>49</v>
      </c>
      <c r="D10542" t="s">
        <v>85261</v>
      </c>
      <c r="E10542" t="s">
        <v>81321</v>
      </c>
      <c r="F10542" t="s">
        <v>85262</v>
      </c>
      <c r="G10542" t="s">
        <v>85263</v>
      </c>
      <c r="H10542" t="s">
        <v>85264</v>
      </c>
      <c r="I10542" t="s">
        <v>4841</v>
      </c>
      <c r="J10542" t="s">
        <v>11079</v>
      </c>
      <c r="K10542" t="s">
        <v>11080</v>
      </c>
      <c r="L10542" t="s">
        <v>50</v>
      </c>
      <c r="M10542" t="s">
        <v>5877</v>
      </c>
      <c r="N10542" t="s">
        <v>5699</v>
      </c>
      <c r="O10542" t="s">
        <v>11081</v>
      </c>
      <c r="P10542" t="s">
        <v>75044</v>
      </c>
      <c r="Q10542" t="s">
        <v>75044</v>
      </c>
      <c r="R10542" t="str">
        <f t="shared" si="328"/>
        <v>青州</v>
      </c>
      <c r="S10542" t="str">
        <f t="shared" si="329"/>
        <v>0117</v>
      </c>
    </row>
    <row r="10543" spans="1:19">
      <c r="A10543" t="s">
        <v>85265</v>
      </c>
      <c r="B10543" s="31" t="s">
        <v>85266</v>
      </c>
      <c r="C10543" t="s">
        <v>49</v>
      </c>
      <c r="D10543" t="s">
        <v>85267</v>
      </c>
      <c r="E10543" t="s">
        <v>80819</v>
      </c>
      <c r="F10543" t="s">
        <v>85268</v>
      </c>
      <c r="G10543" t="s">
        <v>85269</v>
      </c>
      <c r="H10543" t="s">
        <v>85270</v>
      </c>
      <c r="I10543" t="s">
        <v>12119</v>
      </c>
      <c r="J10543" t="s">
        <v>8386</v>
      </c>
      <c r="K10543" t="s">
        <v>8387</v>
      </c>
      <c r="L10543" t="s">
        <v>50</v>
      </c>
      <c r="M10543" t="s">
        <v>5877</v>
      </c>
      <c r="N10543" t="s">
        <v>5112</v>
      </c>
      <c r="O10543" t="s">
        <v>8388</v>
      </c>
      <c r="P10543" t="s">
        <v>85271</v>
      </c>
      <c r="Q10543" t="s">
        <v>75044</v>
      </c>
      <c r="R10543" t="str">
        <f t="shared" si="328"/>
        <v>青州</v>
      </c>
      <c r="S10543" t="str">
        <f t="shared" si="329"/>
        <v>0117</v>
      </c>
    </row>
    <row r="10544" spans="1:19">
      <c r="A10544" t="s">
        <v>85272</v>
      </c>
      <c r="B10544" s="31" t="s">
        <v>85273</v>
      </c>
      <c r="C10544" t="s">
        <v>49</v>
      </c>
      <c r="D10544" t="s">
        <v>85274</v>
      </c>
      <c r="E10544" t="s">
        <v>75930</v>
      </c>
      <c r="F10544" t="s">
        <v>85275</v>
      </c>
      <c r="G10544" t="s">
        <v>85276</v>
      </c>
      <c r="H10544" t="s">
        <v>85277</v>
      </c>
      <c r="I10544" t="s">
        <v>4771</v>
      </c>
      <c r="J10544" t="s">
        <v>9289</v>
      </c>
      <c r="K10544" t="s">
        <v>9290</v>
      </c>
      <c r="L10544" t="s">
        <v>114</v>
      </c>
      <c r="M10544" t="s">
        <v>4831</v>
      </c>
      <c r="N10544" t="s">
        <v>5619</v>
      </c>
      <c r="O10544" t="s">
        <v>9291</v>
      </c>
      <c r="P10544" t="s">
        <v>85278</v>
      </c>
      <c r="Q10544" t="s">
        <v>75044</v>
      </c>
      <c r="R10544" t="str">
        <f t="shared" si="328"/>
        <v>高密</v>
      </c>
      <c r="S10544" t="str">
        <f t="shared" si="329"/>
        <v>0117</v>
      </c>
    </row>
    <row r="10545" spans="1:19">
      <c r="A10545" t="s">
        <v>85279</v>
      </c>
      <c r="B10545" s="31" t="s">
        <v>85280</v>
      </c>
      <c r="C10545" t="s">
        <v>49</v>
      </c>
      <c r="D10545" t="s">
        <v>85281</v>
      </c>
      <c r="E10545" t="s">
        <v>81266</v>
      </c>
      <c r="F10545" t="s">
        <v>85282</v>
      </c>
      <c r="G10545" t="s">
        <v>85283</v>
      </c>
      <c r="H10545" t="s">
        <v>85284</v>
      </c>
      <c r="I10545" t="s">
        <v>12119</v>
      </c>
      <c r="J10545" t="s">
        <v>5778</v>
      </c>
      <c r="K10545" t="s">
        <v>5779</v>
      </c>
      <c r="L10545" t="s">
        <v>105</v>
      </c>
      <c r="M10545" t="s">
        <v>5197</v>
      </c>
      <c r="N10545" t="s">
        <v>6794</v>
      </c>
      <c r="O10545" t="s">
        <v>5780</v>
      </c>
      <c r="P10545" t="s">
        <v>85285</v>
      </c>
      <c r="Q10545" t="s">
        <v>85286</v>
      </c>
      <c r="R10545" t="str">
        <f t="shared" si="328"/>
        <v>寿光</v>
      </c>
      <c r="S10545" t="str">
        <f t="shared" si="329"/>
        <v>0117</v>
      </c>
    </row>
    <row r="10546" spans="1:19">
      <c r="A10546" t="s">
        <v>85287</v>
      </c>
      <c r="B10546" s="31" t="s">
        <v>85288</v>
      </c>
      <c r="C10546" t="s">
        <v>49</v>
      </c>
      <c r="D10546" t="s">
        <v>85289</v>
      </c>
      <c r="E10546" t="s">
        <v>85290</v>
      </c>
      <c r="F10546" t="s">
        <v>85291</v>
      </c>
      <c r="G10546" t="s">
        <v>85292</v>
      </c>
      <c r="H10546" t="s">
        <v>85293</v>
      </c>
      <c r="I10546" t="s">
        <v>9437</v>
      </c>
      <c r="J10546" t="s">
        <v>6053</v>
      </c>
      <c r="K10546" t="s">
        <v>6054</v>
      </c>
      <c r="L10546" t="s">
        <v>105</v>
      </c>
      <c r="M10546" t="s">
        <v>6055</v>
      </c>
      <c r="N10546" t="s">
        <v>8593</v>
      </c>
      <c r="O10546" t="s">
        <v>6056</v>
      </c>
      <c r="P10546" t="s">
        <v>85294</v>
      </c>
      <c r="Q10546" t="s">
        <v>85295</v>
      </c>
      <c r="R10546" t="str">
        <f t="shared" si="328"/>
        <v>寿光</v>
      </c>
      <c r="S10546" t="str">
        <f t="shared" si="329"/>
        <v>0117</v>
      </c>
    </row>
    <row r="10547" spans="1:19">
      <c r="A10547" t="s">
        <v>85296</v>
      </c>
      <c r="B10547" s="31" t="s">
        <v>83842</v>
      </c>
      <c r="C10547" t="s">
        <v>49</v>
      </c>
      <c r="D10547" t="s">
        <v>85297</v>
      </c>
      <c r="E10547" t="s">
        <v>80819</v>
      </c>
      <c r="F10547" t="s">
        <v>85298</v>
      </c>
      <c r="G10547" t="s">
        <v>85299</v>
      </c>
      <c r="H10547" t="s">
        <v>85300</v>
      </c>
      <c r="I10547" t="s">
        <v>12757</v>
      </c>
      <c r="J10547" t="s">
        <v>12967</v>
      </c>
      <c r="K10547" t="s">
        <v>12968</v>
      </c>
      <c r="L10547" t="s">
        <v>114</v>
      </c>
      <c r="M10547" t="s">
        <v>5486</v>
      </c>
      <c r="N10547" t="s">
        <v>4789</v>
      </c>
      <c r="O10547" t="s">
        <v>12969</v>
      </c>
      <c r="P10547" t="s">
        <v>85301</v>
      </c>
      <c r="Q10547" t="s">
        <v>75044</v>
      </c>
      <c r="R10547" t="str">
        <f t="shared" si="328"/>
        <v>高密</v>
      </c>
      <c r="S10547" t="str">
        <f t="shared" si="329"/>
        <v>0117</v>
      </c>
    </row>
    <row r="10548" spans="1:19">
      <c r="A10548" t="s">
        <v>85302</v>
      </c>
      <c r="B10548" s="31" t="s">
        <v>85303</v>
      </c>
      <c r="C10548" t="s">
        <v>49</v>
      </c>
      <c r="D10548" t="s">
        <v>85304</v>
      </c>
      <c r="E10548" t="s">
        <v>80794</v>
      </c>
      <c r="F10548" t="s">
        <v>85305</v>
      </c>
      <c r="G10548" t="s">
        <v>85306</v>
      </c>
      <c r="H10548" t="s">
        <v>85307</v>
      </c>
      <c r="I10548" t="s">
        <v>5560</v>
      </c>
      <c r="J10548" t="s">
        <v>6517</v>
      </c>
      <c r="K10548" t="s">
        <v>6518</v>
      </c>
      <c r="L10548" t="s">
        <v>50</v>
      </c>
      <c r="M10548" t="s">
        <v>6207</v>
      </c>
      <c r="N10548" t="s">
        <v>5487</v>
      </c>
      <c r="O10548" t="s">
        <v>6520</v>
      </c>
      <c r="P10548" t="s">
        <v>81593</v>
      </c>
      <c r="Q10548" t="s">
        <v>75044</v>
      </c>
      <c r="R10548" t="str">
        <f t="shared" si="328"/>
        <v>青州</v>
      </c>
      <c r="S10548" t="str">
        <f t="shared" si="329"/>
        <v>0117</v>
      </c>
    </row>
    <row r="10549" spans="1:19">
      <c r="A10549" t="s">
        <v>85308</v>
      </c>
      <c r="B10549" s="31" t="s">
        <v>85309</v>
      </c>
      <c r="C10549" t="s">
        <v>49</v>
      </c>
      <c r="D10549" t="s">
        <v>85310</v>
      </c>
      <c r="E10549" t="s">
        <v>81321</v>
      </c>
      <c r="F10549" t="s">
        <v>85311</v>
      </c>
      <c r="G10549" t="s">
        <v>85312</v>
      </c>
      <c r="H10549" t="s">
        <v>85313</v>
      </c>
      <c r="I10549" t="s">
        <v>6877</v>
      </c>
      <c r="J10549" t="s">
        <v>5408</v>
      </c>
      <c r="K10549" t="s">
        <v>4280</v>
      </c>
      <c r="L10549" t="s">
        <v>375</v>
      </c>
      <c r="M10549" t="s">
        <v>5409</v>
      </c>
      <c r="N10549" t="s">
        <v>5421</v>
      </c>
      <c r="O10549" t="s">
        <v>5410</v>
      </c>
      <c r="P10549" t="s">
        <v>85314</v>
      </c>
      <c r="Q10549" t="s">
        <v>75044</v>
      </c>
      <c r="R10549" t="str">
        <f t="shared" si="328"/>
        <v>昌邑</v>
      </c>
      <c r="S10549" t="str">
        <f t="shared" si="329"/>
        <v>0117</v>
      </c>
    </row>
    <row r="10550" spans="1:19">
      <c r="A10550" t="s">
        <v>85315</v>
      </c>
      <c r="B10550" s="31" t="s">
        <v>85316</v>
      </c>
      <c r="C10550" t="s">
        <v>49</v>
      </c>
      <c r="D10550" t="s">
        <v>85317</v>
      </c>
      <c r="E10550" t="s">
        <v>80819</v>
      </c>
      <c r="F10550" t="s">
        <v>85318</v>
      </c>
      <c r="G10550" t="s">
        <v>85319</v>
      </c>
      <c r="H10550" t="s">
        <v>85320</v>
      </c>
      <c r="I10550" t="s">
        <v>12119</v>
      </c>
      <c r="J10550" t="s">
        <v>6517</v>
      </c>
      <c r="K10550" t="s">
        <v>6518</v>
      </c>
      <c r="L10550" t="s">
        <v>50</v>
      </c>
      <c r="M10550" t="s">
        <v>6207</v>
      </c>
      <c r="N10550" t="s">
        <v>4892</v>
      </c>
      <c r="O10550" t="s">
        <v>6520</v>
      </c>
      <c r="P10550" t="s">
        <v>85321</v>
      </c>
      <c r="Q10550" t="s">
        <v>85322</v>
      </c>
      <c r="R10550" t="str">
        <f t="shared" si="328"/>
        <v>青州</v>
      </c>
      <c r="S10550" t="str">
        <f t="shared" si="329"/>
        <v>0117</v>
      </c>
    </row>
    <row r="10551" spans="1:19">
      <c r="A10551" t="s">
        <v>85323</v>
      </c>
      <c r="B10551" s="31" t="s">
        <v>85324</v>
      </c>
      <c r="C10551" t="s">
        <v>49</v>
      </c>
      <c r="D10551" t="s">
        <v>85325</v>
      </c>
      <c r="E10551" t="s">
        <v>81266</v>
      </c>
      <c r="F10551" t="s">
        <v>85326</v>
      </c>
      <c r="G10551" t="s">
        <v>85327</v>
      </c>
      <c r="H10551" t="s">
        <v>85328</v>
      </c>
      <c r="I10551" t="s">
        <v>12119</v>
      </c>
      <c r="J10551" t="s">
        <v>25579</v>
      </c>
      <c r="K10551" t="s">
        <v>25580</v>
      </c>
      <c r="L10551" t="s">
        <v>105</v>
      </c>
      <c r="M10551" t="s">
        <v>5769</v>
      </c>
      <c r="N10551" t="s">
        <v>20639</v>
      </c>
      <c r="O10551" t="s">
        <v>25581</v>
      </c>
      <c r="P10551" t="s">
        <v>85329</v>
      </c>
      <c r="Q10551" t="s">
        <v>75044</v>
      </c>
      <c r="R10551" t="str">
        <f t="shared" si="328"/>
        <v>寿光</v>
      </c>
      <c r="S10551" t="str">
        <f t="shared" si="329"/>
        <v>0117</v>
      </c>
    </row>
    <row r="10552" spans="1:19">
      <c r="A10552" t="s">
        <v>85330</v>
      </c>
      <c r="B10552" s="31" t="s">
        <v>85331</v>
      </c>
      <c r="C10552" t="s">
        <v>49</v>
      </c>
      <c r="D10552" t="s">
        <v>85332</v>
      </c>
      <c r="E10552" t="s">
        <v>80819</v>
      </c>
      <c r="F10552" t="s">
        <v>85333</v>
      </c>
      <c r="G10552" t="s">
        <v>85334</v>
      </c>
      <c r="H10552" t="s">
        <v>85335</v>
      </c>
      <c r="I10552" t="s">
        <v>12119</v>
      </c>
      <c r="J10552" t="s">
        <v>25579</v>
      </c>
      <c r="K10552" t="s">
        <v>25580</v>
      </c>
      <c r="L10552" t="s">
        <v>105</v>
      </c>
      <c r="M10552" t="s">
        <v>5769</v>
      </c>
      <c r="N10552" t="s">
        <v>5487</v>
      </c>
      <c r="O10552" t="s">
        <v>25581</v>
      </c>
      <c r="P10552" t="s">
        <v>85336</v>
      </c>
      <c r="Q10552" t="s">
        <v>85337</v>
      </c>
      <c r="R10552" t="str">
        <f t="shared" si="328"/>
        <v>寿光</v>
      </c>
      <c r="S10552" t="str">
        <f t="shared" si="329"/>
        <v>0117</v>
      </c>
    </row>
    <row r="10553" spans="1:19">
      <c r="A10553" t="s">
        <v>85338</v>
      </c>
      <c r="B10553" s="31" t="s">
        <v>85339</v>
      </c>
      <c r="C10553" t="s">
        <v>49</v>
      </c>
      <c r="D10553" t="s">
        <v>85340</v>
      </c>
      <c r="E10553" t="s">
        <v>75930</v>
      </c>
      <c r="F10553" t="s">
        <v>85341</v>
      </c>
      <c r="G10553" t="s">
        <v>85342</v>
      </c>
      <c r="H10553" t="s">
        <v>85343</v>
      </c>
      <c r="I10553" t="s">
        <v>4929</v>
      </c>
      <c r="J10553" t="s">
        <v>6434</v>
      </c>
      <c r="K10553" t="s">
        <v>6435</v>
      </c>
      <c r="L10553" t="s">
        <v>114</v>
      </c>
      <c r="M10553" t="s">
        <v>4831</v>
      </c>
      <c r="N10553" t="s">
        <v>6243</v>
      </c>
      <c r="O10553" t="s">
        <v>6436</v>
      </c>
      <c r="P10553" t="s">
        <v>85344</v>
      </c>
      <c r="Q10553" t="s">
        <v>85345</v>
      </c>
      <c r="R10553" t="str">
        <f t="shared" si="328"/>
        <v>高密</v>
      </c>
      <c r="S10553" t="str">
        <f t="shared" si="329"/>
        <v>0117</v>
      </c>
    </row>
    <row r="10554" spans="1:19">
      <c r="A10554" t="s">
        <v>85346</v>
      </c>
      <c r="B10554" s="31" t="s">
        <v>85347</v>
      </c>
      <c r="C10554" t="s">
        <v>49</v>
      </c>
      <c r="D10554" t="s">
        <v>85348</v>
      </c>
      <c r="E10554" t="s">
        <v>75930</v>
      </c>
      <c r="F10554" t="s">
        <v>85349</v>
      </c>
      <c r="G10554" t="s">
        <v>85350</v>
      </c>
      <c r="H10554" t="s">
        <v>85351</v>
      </c>
      <c r="I10554" t="s">
        <v>4828</v>
      </c>
      <c r="J10554" t="s">
        <v>6664</v>
      </c>
      <c r="K10554" t="s">
        <v>6665</v>
      </c>
      <c r="L10554" t="s">
        <v>60</v>
      </c>
      <c r="M10554" t="s">
        <v>5511</v>
      </c>
      <c r="N10554" t="s">
        <v>4881</v>
      </c>
      <c r="O10554" t="s">
        <v>6666</v>
      </c>
      <c r="P10554" t="s">
        <v>85352</v>
      </c>
      <c r="Q10554" t="s">
        <v>85353</v>
      </c>
      <c r="R10554" t="str">
        <f t="shared" si="328"/>
        <v>奎文</v>
      </c>
      <c r="S10554" t="str">
        <f t="shared" si="329"/>
        <v>0117</v>
      </c>
    </row>
    <row r="10555" spans="1:19">
      <c r="A10555" t="s">
        <v>4473</v>
      </c>
      <c r="B10555" s="31" t="s">
        <v>85354</v>
      </c>
      <c r="C10555" t="s">
        <v>49</v>
      </c>
      <c r="D10555" t="s">
        <v>85355</v>
      </c>
      <c r="E10555" t="s">
        <v>75930</v>
      </c>
      <c r="F10555" t="s">
        <v>85356</v>
      </c>
      <c r="G10555" t="s">
        <v>4471</v>
      </c>
      <c r="H10555" t="s">
        <v>85357</v>
      </c>
      <c r="I10555" t="s">
        <v>7400</v>
      </c>
      <c r="J10555" t="s">
        <v>9661</v>
      </c>
      <c r="K10555" t="s">
        <v>9662</v>
      </c>
      <c r="L10555" t="s">
        <v>105</v>
      </c>
      <c r="M10555" t="s">
        <v>5029</v>
      </c>
      <c r="N10555" t="s">
        <v>4972</v>
      </c>
      <c r="O10555" t="s">
        <v>9663</v>
      </c>
      <c r="P10555" t="s">
        <v>85358</v>
      </c>
      <c r="Q10555" t="s">
        <v>75044</v>
      </c>
      <c r="R10555" t="str">
        <f t="shared" si="328"/>
        <v>寿光</v>
      </c>
      <c r="S10555" t="str">
        <f t="shared" si="329"/>
        <v>0117</v>
      </c>
    </row>
    <row r="10556" spans="1:19">
      <c r="A10556" t="s">
        <v>85359</v>
      </c>
      <c r="B10556" s="31" t="s">
        <v>85360</v>
      </c>
      <c r="C10556" t="s">
        <v>49</v>
      </c>
      <c r="D10556" t="s">
        <v>85361</v>
      </c>
      <c r="E10556" t="s">
        <v>75930</v>
      </c>
      <c r="F10556" t="s">
        <v>85362</v>
      </c>
      <c r="G10556" t="s">
        <v>85363</v>
      </c>
      <c r="H10556" t="s">
        <v>85364</v>
      </c>
      <c r="I10556" t="s">
        <v>5407</v>
      </c>
      <c r="J10556" t="s">
        <v>9299</v>
      </c>
      <c r="K10556" t="s">
        <v>9300</v>
      </c>
      <c r="L10556" t="s">
        <v>148</v>
      </c>
      <c r="M10556" t="s">
        <v>6713</v>
      </c>
      <c r="N10556" t="s">
        <v>4905</v>
      </c>
      <c r="O10556" t="s">
        <v>9301</v>
      </c>
      <c r="P10556" t="s">
        <v>85365</v>
      </c>
      <c r="Q10556" t="s">
        <v>75044</v>
      </c>
      <c r="R10556" t="str">
        <f t="shared" si="328"/>
        <v>寒亭</v>
      </c>
      <c r="S10556" t="str">
        <f t="shared" si="329"/>
        <v>0117</v>
      </c>
    </row>
    <row r="10557" spans="1:19">
      <c r="A10557" t="s">
        <v>85366</v>
      </c>
      <c r="B10557" s="31" t="s">
        <v>85367</v>
      </c>
      <c r="C10557" t="s">
        <v>49</v>
      </c>
      <c r="D10557" t="s">
        <v>85368</v>
      </c>
      <c r="E10557" t="s">
        <v>80794</v>
      </c>
      <c r="F10557" t="s">
        <v>85369</v>
      </c>
      <c r="G10557" t="s">
        <v>85370</v>
      </c>
      <c r="H10557" t="s">
        <v>85371</v>
      </c>
      <c r="I10557" t="s">
        <v>5541</v>
      </c>
      <c r="J10557" t="s">
        <v>5097</v>
      </c>
      <c r="K10557" t="s">
        <v>5098</v>
      </c>
      <c r="L10557" t="s">
        <v>86</v>
      </c>
      <c r="M10557" t="s">
        <v>5099</v>
      </c>
      <c r="N10557" t="s">
        <v>5801</v>
      </c>
      <c r="O10557" t="s">
        <v>5100</v>
      </c>
      <c r="P10557" t="s">
        <v>85372</v>
      </c>
      <c r="Q10557" t="s">
        <v>85373</v>
      </c>
      <c r="R10557" t="str">
        <f t="shared" si="328"/>
        <v>坊子</v>
      </c>
      <c r="S10557" t="str">
        <f t="shared" si="329"/>
        <v>0117</v>
      </c>
    </row>
    <row r="10558" spans="1:19">
      <c r="A10558" t="s">
        <v>85374</v>
      </c>
      <c r="B10558" s="31" t="s">
        <v>85375</v>
      </c>
      <c r="C10558" t="s">
        <v>49</v>
      </c>
      <c r="D10558" t="s">
        <v>85376</v>
      </c>
      <c r="E10558" t="s">
        <v>80819</v>
      </c>
      <c r="F10558" t="s">
        <v>85377</v>
      </c>
      <c r="G10558" t="s">
        <v>85378</v>
      </c>
      <c r="H10558" t="s">
        <v>85379</v>
      </c>
      <c r="I10558" t="s">
        <v>12119</v>
      </c>
      <c r="J10558" t="s">
        <v>14104</v>
      </c>
      <c r="K10558" t="s">
        <v>14105</v>
      </c>
      <c r="L10558" t="s">
        <v>114</v>
      </c>
      <c r="M10558" t="s">
        <v>4918</v>
      </c>
      <c r="N10558" t="s">
        <v>4789</v>
      </c>
      <c r="O10558" t="s">
        <v>14106</v>
      </c>
      <c r="P10558" t="s">
        <v>85380</v>
      </c>
      <c r="Q10558" t="s">
        <v>75044</v>
      </c>
      <c r="R10558" t="str">
        <f t="shared" si="328"/>
        <v>高密</v>
      </c>
      <c r="S10558" t="str">
        <f t="shared" si="329"/>
        <v>0117</v>
      </c>
    </row>
    <row r="10559" spans="1:19">
      <c r="A10559" t="s">
        <v>85381</v>
      </c>
      <c r="B10559" s="31" t="s">
        <v>85382</v>
      </c>
      <c r="C10559" t="s">
        <v>49</v>
      </c>
      <c r="D10559" t="s">
        <v>85383</v>
      </c>
      <c r="E10559" t="s">
        <v>75930</v>
      </c>
      <c r="F10559" t="s">
        <v>85384</v>
      </c>
      <c r="G10559" t="s">
        <v>85385</v>
      </c>
      <c r="H10559" t="s">
        <v>85386</v>
      </c>
      <c r="I10559" t="s">
        <v>5282</v>
      </c>
      <c r="J10559" t="s">
        <v>10820</v>
      </c>
      <c r="K10559" t="s">
        <v>10821</v>
      </c>
      <c r="L10559" t="s">
        <v>105</v>
      </c>
      <c r="M10559" t="s">
        <v>7805</v>
      </c>
      <c r="N10559" t="s">
        <v>4789</v>
      </c>
      <c r="O10559" t="s">
        <v>10822</v>
      </c>
      <c r="P10559" t="s">
        <v>85387</v>
      </c>
      <c r="Q10559" t="s">
        <v>85388</v>
      </c>
      <c r="R10559" t="str">
        <f t="shared" si="328"/>
        <v>寿光</v>
      </c>
      <c r="S10559" t="str">
        <f t="shared" si="329"/>
        <v>0117</v>
      </c>
    </row>
    <row r="10560" spans="1:19">
      <c r="A10560" t="s">
        <v>85389</v>
      </c>
      <c r="B10560" s="31" t="s">
        <v>85390</v>
      </c>
      <c r="C10560" t="s">
        <v>49</v>
      </c>
      <c r="D10560" t="s">
        <v>85391</v>
      </c>
      <c r="E10560" t="s">
        <v>75930</v>
      </c>
      <c r="F10560" t="s">
        <v>85392</v>
      </c>
      <c r="G10560" t="s">
        <v>85393</v>
      </c>
      <c r="H10560" t="s">
        <v>85394</v>
      </c>
      <c r="I10560" t="s">
        <v>5835</v>
      </c>
      <c r="J10560" t="s">
        <v>6252</v>
      </c>
      <c r="K10560" t="s">
        <v>6253</v>
      </c>
      <c r="L10560" t="s">
        <v>105</v>
      </c>
      <c r="M10560" t="s">
        <v>5133</v>
      </c>
      <c r="N10560" t="s">
        <v>4983</v>
      </c>
      <c r="O10560" t="s">
        <v>6254</v>
      </c>
      <c r="P10560" t="s">
        <v>85395</v>
      </c>
      <c r="Q10560" t="s">
        <v>75044</v>
      </c>
      <c r="R10560" t="str">
        <f t="shared" si="328"/>
        <v>寿光</v>
      </c>
      <c r="S10560" t="str">
        <f t="shared" si="329"/>
        <v>0117</v>
      </c>
    </row>
    <row r="10561" spans="1:19">
      <c r="A10561" t="s">
        <v>85396</v>
      </c>
      <c r="B10561" s="31" t="s">
        <v>85397</v>
      </c>
      <c r="C10561" t="s">
        <v>49</v>
      </c>
      <c r="D10561" t="s">
        <v>85398</v>
      </c>
      <c r="E10561" t="s">
        <v>80794</v>
      </c>
      <c r="F10561" t="s">
        <v>85399</v>
      </c>
      <c r="G10561" t="s">
        <v>85400</v>
      </c>
      <c r="H10561" t="s">
        <v>85401</v>
      </c>
      <c r="I10561" t="s">
        <v>5184</v>
      </c>
      <c r="J10561" t="s">
        <v>6935</v>
      </c>
      <c r="K10561" t="s">
        <v>6936</v>
      </c>
      <c r="L10561" t="s">
        <v>50</v>
      </c>
      <c r="M10561" t="s">
        <v>4816</v>
      </c>
      <c r="N10561" t="s">
        <v>4845</v>
      </c>
      <c r="O10561" t="s">
        <v>6937</v>
      </c>
      <c r="P10561" t="s">
        <v>85402</v>
      </c>
      <c r="Q10561" t="s">
        <v>85403</v>
      </c>
      <c r="R10561" t="str">
        <f t="shared" ref="R10561:R10624" si="330">IF(OR(LEFT(L10561,2)="高新"),"奎文",IF(LEFT(L10561,2)="峡山","坊子",IF(LEFT(L10561,2)="滨海","寒亭",LEFT(L10561,2))))</f>
        <v>青州</v>
      </c>
      <c r="S10561" t="str">
        <f t="shared" ref="S10561:S10624" si="331">TEXT(B10561,"mmdd")</f>
        <v>0117</v>
      </c>
    </row>
    <row r="10562" spans="1:19">
      <c r="A10562" t="s">
        <v>85404</v>
      </c>
      <c r="B10562" s="31" t="s">
        <v>85405</v>
      </c>
      <c r="C10562" t="s">
        <v>49</v>
      </c>
      <c r="D10562" t="s">
        <v>85406</v>
      </c>
      <c r="E10562" t="s">
        <v>81266</v>
      </c>
      <c r="F10562" t="s">
        <v>85407</v>
      </c>
      <c r="G10562" t="s">
        <v>85408</v>
      </c>
      <c r="H10562" t="s">
        <v>85409</v>
      </c>
      <c r="I10562" t="s">
        <v>12844</v>
      </c>
      <c r="J10562" t="s">
        <v>4786</v>
      </c>
      <c r="K10562" t="s">
        <v>4787</v>
      </c>
      <c r="L10562" t="s">
        <v>237</v>
      </c>
      <c r="M10562" t="s">
        <v>4788</v>
      </c>
      <c r="N10562" t="s">
        <v>5211</v>
      </c>
      <c r="O10562" t="s">
        <v>4790</v>
      </c>
      <c r="P10562" t="s">
        <v>85410</v>
      </c>
      <c r="Q10562" t="s">
        <v>75044</v>
      </c>
      <c r="R10562" t="str">
        <f t="shared" si="330"/>
        <v>潍城</v>
      </c>
      <c r="S10562" t="str">
        <f t="shared" si="331"/>
        <v>0117</v>
      </c>
    </row>
    <row r="10563" spans="1:19">
      <c r="A10563" t="s">
        <v>85411</v>
      </c>
      <c r="B10563" s="31" t="s">
        <v>85412</v>
      </c>
      <c r="C10563" t="s">
        <v>49</v>
      </c>
      <c r="D10563" t="s">
        <v>85413</v>
      </c>
      <c r="E10563" t="s">
        <v>75930</v>
      </c>
      <c r="F10563" t="s">
        <v>85414</v>
      </c>
      <c r="G10563" t="s">
        <v>85415</v>
      </c>
      <c r="H10563" t="s">
        <v>85416</v>
      </c>
      <c r="I10563" t="s">
        <v>5560</v>
      </c>
      <c r="J10563" t="s">
        <v>7418</v>
      </c>
      <c r="K10563" t="s">
        <v>7419</v>
      </c>
      <c r="L10563" t="s">
        <v>60</v>
      </c>
      <c r="M10563" t="s">
        <v>5999</v>
      </c>
      <c r="N10563" t="s">
        <v>4881</v>
      </c>
      <c r="O10563" t="s">
        <v>7420</v>
      </c>
      <c r="P10563" t="s">
        <v>85417</v>
      </c>
      <c r="Q10563" t="s">
        <v>75044</v>
      </c>
      <c r="R10563" t="str">
        <f t="shared" si="330"/>
        <v>奎文</v>
      </c>
      <c r="S10563" t="str">
        <f t="shared" si="331"/>
        <v>0117</v>
      </c>
    </row>
    <row r="10564" spans="1:19">
      <c r="A10564" t="s">
        <v>85418</v>
      </c>
      <c r="B10564" s="31" t="s">
        <v>85419</v>
      </c>
      <c r="C10564" t="s">
        <v>49</v>
      </c>
      <c r="D10564" t="s">
        <v>85420</v>
      </c>
      <c r="E10564" t="s">
        <v>80794</v>
      </c>
      <c r="F10564" t="s">
        <v>85421</v>
      </c>
      <c r="G10564" t="s">
        <v>85422</v>
      </c>
      <c r="H10564" t="s">
        <v>85423</v>
      </c>
      <c r="I10564" t="s">
        <v>4852</v>
      </c>
      <c r="J10564" t="s">
        <v>7963</v>
      </c>
      <c r="K10564" t="s">
        <v>7964</v>
      </c>
      <c r="L10564" t="s">
        <v>60</v>
      </c>
      <c r="M10564" t="s">
        <v>5511</v>
      </c>
      <c r="N10564" t="s">
        <v>5939</v>
      </c>
      <c r="O10564" t="s">
        <v>7965</v>
      </c>
      <c r="P10564" t="s">
        <v>85424</v>
      </c>
      <c r="Q10564" t="s">
        <v>85425</v>
      </c>
      <c r="R10564" t="str">
        <f t="shared" si="330"/>
        <v>奎文</v>
      </c>
      <c r="S10564" t="str">
        <f t="shared" si="331"/>
        <v>0117</v>
      </c>
    </row>
    <row r="10565" spans="1:19">
      <c r="A10565" t="s">
        <v>85426</v>
      </c>
      <c r="B10565" s="31" t="s">
        <v>85427</v>
      </c>
      <c r="C10565" t="s">
        <v>49</v>
      </c>
      <c r="D10565" t="s">
        <v>85428</v>
      </c>
      <c r="E10565" t="s">
        <v>80794</v>
      </c>
      <c r="F10565" t="s">
        <v>85429</v>
      </c>
      <c r="G10565" t="s">
        <v>85430</v>
      </c>
      <c r="H10565" t="s">
        <v>85431</v>
      </c>
      <c r="I10565" t="s">
        <v>4852</v>
      </c>
      <c r="J10565" t="s">
        <v>8820</v>
      </c>
      <c r="K10565" t="s">
        <v>8821</v>
      </c>
      <c r="L10565" t="s">
        <v>114</v>
      </c>
      <c r="M10565" t="s">
        <v>7931</v>
      </c>
      <c r="N10565" t="s">
        <v>5451</v>
      </c>
      <c r="O10565" t="s">
        <v>8822</v>
      </c>
      <c r="P10565" t="s">
        <v>85432</v>
      </c>
      <c r="Q10565" t="s">
        <v>75044</v>
      </c>
      <c r="R10565" t="str">
        <f t="shared" si="330"/>
        <v>高密</v>
      </c>
      <c r="S10565" t="str">
        <f t="shared" si="331"/>
        <v>0117</v>
      </c>
    </row>
    <row r="10566" spans="1:19">
      <c r="A10566" t="s">
        <v>85433</v>
      </c>
      <c r="B10566" s="31" t="s">
        <v>85434</v>
      </c>
      <c r="C10566" t="s">
        <v>49</v>
      </c>
      <c r="D10566" t="s">
        <v>85435</v>
      </c>
      <c r="E10566" t="s">
        <v>82156</v>
      </c>
      <c r="F10566" t="s">
        <v>85436</v>
      </c>
      <c r="G10566" t="s">
        <v>85437</v>
      </c>
      <c r="H10566" t="s">
        <v>85438</v>
      </c>
      <c r="I10566" t="s">
        <v>5052</v>
      </c>
      <c r="J10566" t="s">
        <v>7418</v>
      </c>
      <c r="K10566" t="s">
        <v>7419</v>
      </c>
      <c r="L10566" t="s">
        <v>60</v>
      </c>
      <c r="M10566" t="s">
        <v>5999</v>
      </c>
      <c r="N10566" t="s">
        <v>4856</v>
      </c>
      <c r="O10566" t="s">
        <v>7420</v>
      </c>
      <c r="P10566" t="s">
        <v>85439</v>
      </c>
      <c r="Q10566" t="s">
        <v>85440</v>
      </c>
      <c r="R10566" t="str">
        <f t="shared" si="330"/>
        <v>奎文</v>
      </c>
      <c r="S10566" t="str">
        <f t="shared" si="331"/>
        <v>0117</v>
      </c>
    </row>
    <row r="10567" spans="1:19">
      <c r="A10567" t="s">
        <v>85441</v>
      </c>
      <c r="B10567" s="31" t="s">
        <v>85442</v>
      </c>
      <c r="C10567" t="s">
        <v>49</v>
      </c>
      <c r="D10567" t="s">
        <v>85443</v>
      </c>
      <c r="E10567" t="s">
        <v>80794</v>
      </c>
      <c r="F10567" t="s">
        <v>85444</v>
      </c>
      <c r="G10567" t="s">
        <v>85445</v>
      </c>
      <c r="H10567" t="s">
        <v>85446</v>
      </c>
      <c r="I10567" t="s">
        <v>4852</v>
      </c>
      <c r="J10567" t="s">
        <v>9386</v>
      </c>
      <c r="K10567" t="s">
        <v>9387</v>
      </c>
      <c r="L10567" t="s">
        <v>50</v>
      </c>
      <c r="M10567" t="s">
        <v>6207</v>
      </c>
      <c r="N10567" t="s">
        <v>4892</v>
      </c>
      <c r="O10567" t="s">
        <v>9388</v>
      </c>
      <c r="P10567" t="s">
        <v>85447</v>
      </c>
      <c r="Q10567" t="s">
        <v>75044</v>
      </c>
      <c r="R10567" t="str">
        <f t="shared" si="330"/>
        <v>青州</v>
      </c>
      <c r="S10567" t="str">
        <f t="shared" si="331"/>
        <v>0117</v>
      </c>
    </row>
    <row r="10568" spans="1:19">
      <c r="A10568" t="s">
        <v>85448</v>
      </c>
      <c r="B10568" s="31" t="s">
        <v>85449</v>
      </c>
      <c r="C10568" t="s">
        <v>49</v>
      </c>
      <c r="D10568" t="s">
        <v>85450</v>
      </c>
      <c r="E10568" t="s">
        <v>80819</v>
      </c>
      <c r="F10568" t="s">
        <v>85451</v>
      </c>
      <c r="G10568" t="s">
        <v>85452</v>
      </c>
      <c r="H10568" t="s">
        <v>85453</v>
      </c>
      <c r="I10568" t="s">
        <v>12119</v>
      </c>
      <c r="J10568" t="s">
        <v>13906</v>
      </c>
      <c r="K10568" t="s">
        <v>13907</v>
      </c>
      <c r="L10568" t="s">
        <v>50</v>
      </c>
      <c r="M10568" t="s">
        <v>5260</v>
      </c>
      <c r="N10568" t="s">
        <v>5056</v>
      </c>
      <c r="O10568" t="s">
        <v>13908</v>
      </c>
      <c r="P10568" t="s">
        <v>75044</v>
      </c>
      <c r="Q10568" t="s">
        <v>75044</v>
      </c>
      <c r="R10568" t="str">
        <f t="shared" si="330"/>
        <v>青州</v>
      </c>
      <c r="S10568" t="str">
        <f t="shared" si="331"/>
        <v>0117</v>
      </c>
    </row>
    <row r="10569" spans="1:19">
      <c r="A10569" t="s">
        <v>85454</v>
      </c>
      <c r="B10569" s="31" t="s">
        <v>85455</v>
      </c>
      <c r="C10569" t="s">
        <v>49</v>
      </c>
      <c r="D10569" t="s">
        <v>85456</v>
      </c>
      <c r="E10569" t="s">
        <v>80819</v>
      </c>
      <c r="F10569" t="s">
        <v>85457</v>
      </c>
      <c r="G10569" t="s">
        <v>85458</v>
      </c>
      <c r="H10569" t="s">
        <v>85446</v>
      </c>
      <c r="I10569" t="s">
        <v>12119</v>
      </c>
      <c r="J10569" t="s">
        <v>7278</v>
      </c>
      <c r="K10569" t="s">
        <v>7279</v>
      </c>
      <c r="L10569" t="s">
        <v>105</v>
      </c>
      <c r="M10569" t="s">
        <v>5089</v>
      </c>
      <c r="N10569" t="s">
        <v>4789</v>
      </c>
      <c r="O10569" t="s">
        <v>7280</v>
      </c>
      <c r="P10569" t="s">
        <v>82761</v>
      </c>
      <c r="Q10569" t="s">
        <v>85459</v>
      </c>
      <c r="R10569" t="str">
        <f t="shared" si="330"/>
        <v>寿光</v>
      </c>
      <c r="S10569" t="str">
        <f t="shared" si="331"/>
        <v>0117</v>
      </c>
    </row>
    <row r="10570" spans="1:19">
      <c r="A10570" t="s">
        <v>85460</v>
      </c>
      <c r="B10570" s="31" t="s">
        <v>85461</v>
      </c>
      <c r="C10570" t="s">
        <v>49</v>
      </c>
      <c r="D10570" t="s">
        <v>85462</v>
      </c>
      <c r="E10570" t="s">
        <v>81321</v>
      </c>
      <c r="F10570" t="s">
        <v>85463</v>
      </c>
      <c r="G10570" t="s">
        <v>85464</v>
      </c>
      <c r="H10570" t="s">
        <v>85465</v>
      </c>
      <c r="I10570" t="s">
        <v>4785</v>
      </c>
      <c r="J10570" t="s">
        <v>9356</v>
      </c>
      <c r="K10570" t="s">
        <v>9357</v>
      </c>
      <c r="L10570" t="s">
        <v>375</v>
      </c>
      <c r="M10570" t="s">
        <v>5409</v>
      </c>
      <c r="N10570" t="s">
        <v>5487</v>
      </c>
      <c r="O10570" t="s">
        <v>9358</v>
      </c>
      <c r="P10570" t="s">
        <v>85466</v>
      </c>
      <c r="Q10570" t="s">
        <v>75044</v>
      </c>
      <c r="R10570" t="str">
        <f t="shared" si="330"/>
        <v>昌邑</v>
      </c>
      <c r="S10570" t="str">
        <f t="shared" si="331"/>
        <v>0117</v>
      </c>
    </row>
    <row r="10571" spans="1:19">
      <c r="A10571" t="s">
        <v>85467</v>
      </c>
      <c r="B10571" s="31" t="s">
        <v>85468</v>
      </c>
      <c r="C10571" t="s">
        <v>49</v>
      </c>
      <c r="D10571" t="s">
        <v>85469</v>
      </c>
      <c r="E10571" t="s">
        <v>75930</v>
      </c>
      <c r="F10571" t="s">
        <v>85470</v>
      </c>
      <c r="G10571" t="s">
        <v>85471</v>
      </c>
      <c r="H10571" t="s">
        <v>85472</v>
      </c>
      <c r="I10571" t="s">
        <v>4785</v>
      </c>
      <c r="J10571" t="s">
        <v>5987</v>
      </c>
      <c r="K10571" t="s">
        <v>5988</v>
      </c>
      <c r="L10571" t="s">
        <v>95</v>
      </c>
      <c r="M10571" t="s">
        <v>5042</v>
      </c>
      <c r="N10571" t="s">
        <v>7504</v>
      </c>
      <c r="O10571" t="s">
        <v>5989</v>
      </c>
      <c r="P10571" t="s">
        <v>85473</v>
      </c>
      <c r="Q10571" t="s">
        <v>75044</v>
      </c>
      <c r="R10571" t="str">
        <f t="shared" si="330"/>
        <v>安丘</v>
      </c>
      <c r="S10571" t="str">
        <f t="shared" si="331"/>
        <v>0117</v>
      </c>
    </row>
    <row r="10572" spans="1:19">
      <c r="A10572" t="s">
        <v>85474</v>
      </c>
      <c r="B10572" s="31" t="s">
        <v>85475</v>
      </c>
      <c r="C10572" t="s">
        <v>49</v>
      </c>
      <c r="D10572" t="s">
        <v>85476</v>
      </c>
      <c r="E10572" t="s">
        <v>81266</v>
      </c>
      <c r="F10572" t="s">
        <v>85477</v>
      </c>
      <c r="G10572" t="s">
        <v>85478</v>
      </c>
      <c r="H10572" t="s">
        <v>85479</v>
      </c>
      <c r="I10572" t="s">
        <v>12119</v>
      </c>
      <c r="J10572" t="s">
        <v>6053</v>
      </c>
      <c r="K10572" t="s">
        <v>6054</v>
      </c>
      <c r="L10572" t="s">
        <v>105</v>
      </c>
      <c r="M10572" t="s">
        <v>6055</v>
      </c>
      <c r="N10572" t="s">
        <v>75044</v>
      </c>
      <c r="O10572" t="s">
        <v>6056</v>
      </c>
      <c r="P10572" t="s">
        <v>85480</v>
      </c>
      <c r="Q10572" t="s">
        <v>66502</v>
      </c>
      <c r="R10572" t="str">
        <f t="shared" si="330"/>
        <v>寿光</v>
      </c>
      <c r="S10572" t="str">
        <f t="shared" si="331"/>
        <v>0117</v>
      </c>
    </row>
    <row r="10573" spans="1:19">
      <c r="A10573" t="s">
        <v>85481</v>
      </c>
      <c r="B10573" s="31" t="s">
        <v>85482</v>
      </c>
      <c r="C10573" t="s">
        <v>49</v>
      </c>
      <c r="D10573" t="s">
        <v>85483</v>
      </c>
      <c r="E10573" t="s">
        <v>81266</v>
      </c>
      <c r="F10573" t="s">
        <v>85484</v>
      </c>
      <c r="G10573" t="s">
        <v>85485</v>
      </c>
      <c r="H10573" t="s">
        <v>85486</v>
      </c>
      <c r="I10573" t="s">
        <v>12119</v>
      </c>
      <c r="J10573" t="s">
        <v>5731</v>
      </c>
      <c r="K10573" t="s">
        <v>5732</v>
      </c>
      <c r="L10573" t="s">
        <v>77</v>
      </c>
      <c r="M10573" t="s">
        <v>5733</v>
      </c>
      <c r="N10573" t="s">
        <v>10295</v>
      </c>
      <c r="O10573" t="s">
        <v>5734</v>
      </c>
      <c r="P10573" t="s">
        <v>85487</v>
      </c>
      <c r="Q10573" t="s">
        <v>85488</v>
      </c>
      <c r="R10573" t="str">
        <f t="shared" si="330"/>
        <v>临朐</v>
      </c>
      <c r="S10573" t="str">
        <f t="shared" si="331"/>
        <v>0117</v>
      </c>
    </row>
    <row r="10574" spans="1:19">
      <c r="A10574" t="s">
        <v>85489</v>
      </c>
      <c r="B10574" s="31" t="s">
        <v>85490</v>
      </c>
      <c r="C10574" t="s">
        <v>49</v>
      </c>
      <c r="D10574" t="s">
        <v>85491</v>
      </c>
      <c r="E10574" t="s">
        <v>82156</v>
      </c>
      <c r="F10574" t="s">
        <v>85492</v>
      </c>
      <c r="G10574" t="s">
        <v>85493</v>
      </c>
      <c r="H10574" t="s">
        <v>85494</v>
      </c>
      <c r="I10574" t="s">
        <v>5052</v>
      </c>
      <c r="J10574" t="s">
        <v>6711</v>
      </c>
      <c r="K10574" t="s">
        <v>6712</v>
      </c>
      <c r="L10574" t="s">
        <v>148</v>
      </c>
      <c r="M10574" t="s">
        <v>6713</v>
      </c>
      <c r="N10574" t="s">
        <v>5801</v>
      </c>
      <c r="O10574" t="s">
        <v>6714</v>
      </c>
      <c r="P10574" t="s">
        <v>85495</v>
      </c>
      <c r="Q10574" t="s">
        <v>75044</v>
      </c>
      <c r="R10574" t="str">
        <f t="shared" si="330"/>
        <v>寒亭</v>
      </c>
      <c r="S10574" t="str">
        <f t="shared" si="331"/>
        <v>0117</v>
      </c>
    </row>
    <row r="10575" spans="1:19">
      <c r="A10575" t="s">
        <v>85496</v>
      </c>
      <c r="B10575" s="31" t="s">
        <v>85497</v>
      </c>
      <c r="C10575" t="s">
        <v>49</v>
      </c>
      <c r="D10575" t="s">
        <v>85498</v>
      </c>
      <c r="E10575" t="s">
        <v>85499</v>
      </c>
      <c r="F10575" t="s">
        <v>85500</v>
      </c>
      <c r="G10575" t="s">
        <v>85501</v>
      </c>
      <c r="H10575" t="s">
        <v>85502</v>
      </c>
      <c r="I10575" t="s">
        <v>4852</v>
      </c>
      <c r="J10575" t="s">
        <v>12419</v>
      </c>
      <c r="K10575" t="s">
        <v>12420</v>
      </c>
      <c r="L10575" t="s">
        <v>77</v>
      </c>
      <c r="M10575" t="s">
        <v>5733</v>
      </c>
      <c r="N10575" t="s">
        <v>6308</v>
      </c>
      <c r="O10575" t="s">
        <v>12421</v>
      </c>
      <c r="P10575" t="s">
        <v>85503</v>
      </c>
      <c r="Q10575" t="s">
        <v>75044</v>
      </c>
      <c r="R10575" t="str">
        <f t="shared" si="330"/>
        <v>临朐</v>
      </c>
      <c r="S10575" t="str">
        <f t="shared" si="331"/>
        <v>0117</v>
      </c>
    </row>
    <row r="10576" spans="1:19">
      <c r="A10576" t="s">
        <v>85504</v>
      </c>
      <c r="B10576" s="31" t="s">
        <v>85505</v>
      </c>
      <c r="C10576" t="s">
        <v>49</v>
      </c>
      <c r="D10576" t="s">
        <v>85506</v>
      </c>
      <c r="E10576" t="s">
        <v>85507</v>
      </c>
      <c r="F10576" t="s">
        <v>85508</v>
      </c>
      <c r="G10576" t="s">
        <v>85509</v>
      </c>
      <c r="H10576" t="s">
        <v>85510</v>
      </c>
      <c r="I10576" t="s">
        <v>5052</v>
      </c>
      <c r="J10576" t="s">
        <v>8163</v>
      </c>
      <c r="K10576" t="s">
        <v>8164</v>
      </c>
      <c r="L10576" t="s">
        <v>77</v>
      </c>
      <c r="M10576" t="s">
        <v>4803</v>
      </c>
      <c r="N10576" t="s">
        <v>5056</v>
      </c>
      <c r="O10576" t="s">
        <v>8165</v>
      </c>
      <c r="P10576" t="s">
        <v>85511</v>
      </c>
      <c r="Q10576" t="s">
        <v>85512</v>
      </c>
      <c r="R10576" t="str">
        <f t="shared" si="330"/>
        <v>临朐</v>
      </c>
      <c r="S10576" t="str">
        <f t="shared" si="331"/>
        <v>0117</v>
      </c>
    </row>
    <row r="10577" spans="1:19">
      <c r="A10577" t="s">
        <v>85513</v>
      </c>
      <c r="B10577" s="31" t="s">
        <v>85514</v>
      </c>
      <c r="C10577" t="s">
        <v>49</v>
      </c>
      <c r="D10577" t="s">
        <v>85515</v>
      </c>
      <c r="E10577" t="s">
        <v>75930</v>
      </c>
      <c r="F10577" t="s">
        <v>85516</v>
      </c>
      <c r="G10577" t="s">
        <v>85517</v>
      </c>
      <c r="H10577" t="s">
        <v>85518</v>
      </c>
      <c r="I10577" t="s">
        <v>4813</v>
      </c>
      <c r="J10577" t="s">
        <v>10316</v>
      </c>
      <c r="K10577" t="s">
        <v>10317</v>
      </c>
      <c r="L10577" t="s">
        <v>262</v>
      </c>
      <c r="M10577" t="s">
        <v>10318</v>
      </c>
      <c r="N10577" t="s">
        <v>8593</v>
      </c>
      <c r="O10577" t="s">
        <v>10319</v>
      </c>
      <c r="P10577" t="s">
        <v>85519</v>
      </c>
      <c r="Q10577" t="s">
        <v>85520</v>
      </c>
      <c r="R10577" t="str">
        <f t="shared" si="330"/>
        <v>寒亭</v>
      </c>
      <c r="S10577" t="str">
        <f t="shared" si="331"/>
        <v>0117</v>
      </c>
    </row>
    <row r="10578" spans="1:19">
      <c r="A10578" t="s">
        <v>85521</v>
      </c>
      <c r="B10578" s="31" t="s">
        <v>85522</v>
      </c>
      <c r="C10578" t="s">
        <v>49</v>
      </c>
      <c r="D10578" t="s">
        <v>85523</v>
      </c>
      <c r="E10578" t="s">
        <v>85524</v>
      </c>
      <c r="F10578" t="s">
        <v>85525</v>
      </c>
      <c r="G10578" t="s">
        <v>85526</v>
      </c>
      <c r="H10578" t="s">
        <v>85527</v>
      </c>
      <c r="I10578" t="s">
        <v>12119</v>
      </c>
      <c r="J10578" t="s">
        <v>12471</v>
      </c>
      <c r="K10578" t="s">
        <v>12472</v>
      </c>
      <c r="L10578" t="s">
        <v>50</v>
      </c>
      <c r="M10578" t="s">
        <v>6207</v>
      </c>
      <c r="N10578" t="s">
        <v>4789</v>
      </c>
      <c r="O10578" t="s">
        <v>12473</v>
      </c>
      <c r="P10578" t="s">
        <v>85528</v>
      </c>
      <c r="Q10578" t="s">
        <v>85529</v>
      </c>
      <c r="R10578" t="str">
        <f t="shared" si="330"/>
        <v>青州</v>
      </c>
      <c r="S10578" t="str">
        <f t="shared" si="331"/>
        <v>0117</v>
      </c>
    </row>
    <row r="10579" spans="1:19">
      <c r="A10579" t="s">
        <v>85530</v>
      </c>
      <c r="B10579" s="31" t="s">
        <v>85531</v>
      </c>
      <c r="C10579" t="s">
        <v>49</v>
      </c>
      <c r="D10579" t="s">
        <v>85532</v>
      </c>
      <c r="E10579" t="s">
        <v>85524</v>
      </c>
      <c r="F10579" t="s">
        <v>85533</v>
      </c>
      <c r="G10579" t="s">
        <v>85534</v>
      </c>
      <c r="H10579" t="s">
        <v>85535</v>
      </c>
      <c r="I10579" t="s">
        <v>12119</v>
      </c>
      <c r="J10579" t="s">
        <v>8260</v>
      </c>
      <c r="K10579" t="s">
        <v>8261</v>
      </c>
      <c r="L10579" t="s">
        <v>95</v>
      </c>
      <c r="M10579" t="s">
        <v>5682</v>
      </c>
      <c r="N10579" t="s">
        <v>4789</v>
      </c>
      <c r="O10579" t="s">
        <v>8262</v>
      </c>
      <c r="P10579" t="s">
        <v>85536</v>
      </c>
      <c r="Q10579" t="s">
        <v>85537</v>
      </c>
      <c r="R10579" t="str">
        <f t="shared" si="330"/>
        <v>安丘</v>
      </c>
      <c r="S10579" t="str">
        <f t="shared" si="331"/>
        <v>0117</v>
      </c>
    </row>
    <row r="10580" spans="1:19">
      <c r="A10580" t="s">
        <v>85538</v>
      </c>
      <c r="B10580" s="31" t="s">
        <v>85539</v>
      </c>
      <c r="C10580" t="s">
        <v>49</v>
      </c>
      <c r="D10580" t="s">
        <v>85540</v>
      </c>
      <c r="E10580" t="s">
        <v>75930</v>
      </c>
      <c r="F10580" t="s">
        <v>85541</v>
      </c>
      <c r="G10580" t="s">
        <v>85542</v>
      </c>
      <c r="H10580" t="s">
        <v>85543</v>
      </c>
      <c r="I10580" t="s">
        <v>4852</v>
      </c>
      <c r="J10580" t="s">
        <v>12715</v>
      </c>
      <c r="K10580" t="s">
        <v>12716</v>
      </c>
      <c r="L10580" t="s">
        <v>123</v>
      </c>
      <c r="M10580" t="s">
        <v>7767</v>
      </c>
      <c r="N10580" t="s">
        <v>5030</v>
      </c>
      <c r="O10580" t="s">
        <v>12717</v>
      </c>
      <c r="P10580" t="s">
        <v>85544</v>
      </c>
      <c r="Q10580" t="s">
        <v>75044</v>
      </c>
      <c r="R10580" t="str">
        <f t="shared" si="330"/>
        <v>诸城</v>
      </c>
      <c r="S10580" t="str">
        <f t="shared" si="331"/>
        <v>0117</v>
      </c>
    </row>
    <row r="10581" spans="1:19">
      <c r="A10581" t="s">
        <v>85545</v>
      </c>
      <c r="B10581" s="31" t="s">
        <v>85546</v>
      </c>
      <c r="C10581" t="s">
        <v>49</v>
      </c>
      <c r="D10581" t="s">
        <v>85547</v>
      </c>
      <c r="E10581" t="s">
        <v>85548</v>
      </c>
      <c r="F10581" t="s">
        <v>85549</v>
      </c>
      <c r="G10581" t="s">
        <v>85550</v>
      </c>
      <c r="H10581" t="s">
        <v>85551</v>
      </c>
      <c r="I10581" t="s">
        <v>5407</v>
      </c>
      <c r="J10581" t="s">
        <v>7332</v>
      </c>
      <c r="K10581" t="s">
        <v>7333</v>
      </c>
      <c r="L10581" t="s">
        <v>375</v>
      </c>
      <c r="M10581" t="s">
        <v>7334</v>
      </c>
      <c r="N10581" t="s">
        <v>10228</v>
      </c>
      <c r="O10581" t="s">
        <v>7335</v>
      </c>
      <c r="P10581" t="s">
        <v>85552</v>
      </c>
      <c r="Q10581" t="s">
        <v>85553</v>
      </c>
      <c r="R10581" t="str">
        <f t="shared" si="330"/>
        <v>昌邑</v>
      </c>
      <c r="S10581" t="str">
        <f t="shared" si="331"/>
        <v>0117</v>
      </c>
    </row>
    <row r="10582" spans="1:19">
      <c r="A10582" t="s">
        <v>85554</v>
      </c>
      <c r="B10582" s="31" t="s">
        <v>85555</v>
      </c>
      <c r="C10582" t="s">
        <v>49</v>
      </c>
      <c r="D10582" t="s">
        <v>85556</v>
      </c>
      <c r="E10582" t="s">
        <v>81266</v>
      </c>
      <c r="F10582" t="s">
        <v>85557</v>
      </c>
      <c r="G10582" t="s">
        <v>85558</v>
      </c>
      <c r="H10582" t="s">
        <v>85559</v>
      </c>
      <c r="I10582" t="s">
        <v>12500</v>
      </c>
      <c r="J10582" t="s">
        <v>7136</v>
      </c>
      <c r="K10582" t="s">
        <v>7137</v>
      </c>
      <c r="L10582" t="s">
        <v>77</v>
      </c>
      <c r="M10582" t="s">
        <v>4803</v>
      </c>
      <c r="N10582" t="s">
        <v>6152</v>
      </c>
      <c r="O10582" t="s">
        <v>7138</v>
      </c>
      <c r="P10582" t="s">
        <v>85560</v>
      </c>
      <c r="Q10582" t="s">
        <v>85561</v>
      </c>
      <c r="R10582" t="str">
        <f t="shared" si="330"/>
        <v>临朐</v>
      </c>
      <c r="S10582" t="str">
        <f t="shared" si="331"/>
        <v>0117</v>
      </c>
    </row>
    <row r="10583" spans="1:19">
      <c r="A10583" t="s">
        <v>85562</v>
      </c>
      <c r="B10583" s="31" t="s">
        <v>85563</v>
      </c>
      <c r="C10583" t="s">
        <v>49</v>
      </c>
      <c r="D10583" t="s">
        <v>85564</v>
      </c>
      <c r="E10583" t="s">
        <v>85499</v>
      </c>
      <c r="F10583" t="s">
        <v>85565</v>
      </c>
      <c r="G10583" t="s">
        <v>85566</v>
      </c>
      <c r="H10583" t="s">
        <v>85567</v>
      </c>
      <c r="I10583" t="s">
        <v>4828</v>
      </c>
      <c r="J10583" t="s">
        <v>12570</v>
      </c>
      <c r="K10583" t="s">
        <v>12571</v>
      </c>
      <c r="L10583" t="s">
        <v>105</v>
      </c>
      <c r="M10583" t="s">
        <v>5376</v>
      </c>
      <c r="N10583" t="s">
        <v>4789</v>
      </c>
      <c r="O10583" t="s">
        <v>12572</v>
      </c>
      <c r="P10583" t="s">
        <v>85568</v>
      </c>
      <c r="Q10583" t="s">
        <v>75044</v>
      </c>
      <c r="R10583" t="str">
        <f t="shared" si="330"/>
        <v>寿光</v>
      </c>
      <c r="S10583" t="str">
        <f t="shared" si="331"/>
        <v>0117</v>
      </c>
    </row>
    <row r="10584" spans="1:19">
      <c r="A10584" t="s">
        <v>85569</v>
      </c>
      <c r="B10584" s="31" t="s">
        <v>85570</v>
      </c>
      <c r="C10584" t="s">
        <v>49</v>
      </c>
      <c r="D10584" t="s">
        <v>85571</v>
      </c>
      <c r="E10584" t="s">
        <v>85572</v>
      </c>
      <c r="F10584" t="s">
        <v>85573</v>
      </c>
      <c r="G10584" t="s">
        <v>85574</v>
      </c>
      <c r="H10584" t="s">
        <v>85546</v>
      </c>
      <c r="I10584" t="s">
        <v>4785</v>
      </c>
      <c r="J10584" t="s">
        <v>20972</v>
      </c>
      <c r="K10584" t="s">
        <v>20973</v>
      </c>
      <c r="L10584" t="s">
        <v>123</v>
      </c>
      <c r="M10584" t="s">
        <v>5364</v>
      </c>
      <c r="N10584" t="s">
        <v>4905</v>
      </c>
      <c r="O10584" t="s">
        <v>20974</v>
      </c>
      <c r="P10584" t="s">
        <v>85575</v>
      </c>
      <c r="Q10584" t="s">
        <v>75044</v>
      </c>
      <c r="R10584" t="str">
        <f t="shared" si="330"/>
        <v>诸城</v>
      </c>
      <c r="S10584" t="str">
        <f t="shared" si="331"/>
        <v>0117</v>
      </c>
    </row>
    <row r="10585" spans="1:19">
      <c r="A10585" t="s">
        <v>85576</v>
      </c>
      <c r="B10585" s="31" t="s">
        <v>85577</v>
      </c>
      <c r="C10585" t="s">
        <v>49</v>
      </c>
      <c r="D10585" t="s">
        <v>85578</v>
      </c>
      <c r="E10585" t="s">
        <v>75930</v>
      </c>
      <c r="F10585" t="s">
        <v>85579</v>
      </c>
      <c r="G10585" t="s">
        <v>85580</v>
      </c>
      <c r="H10585" t="s">
        <v>85581</v>
      </c>
      <c r="I10585" t="s">
        <v>12275</v>
      </c>
      <c r="J10585" t="s">
        <v>5122</v>
      </c>
      <c r="K10585" t="s">
        <v>5123</v>
      </c>
      <c r="L10585" t="s">
        <v>75044</v>
      </c>
      <c r="M10585" t="s">
        <v>75044</v>
      </c>
      <c r="N10585" t="s">
        <v>5069</v>
      </c>
      <c r="O10585" t="s">
        <v>5124</v>
      </c>
      <c r="P10585" t="s">
        <v>75044</v>
      </c>
      <c r="Q10585" t="s">
        <v>75044</v>
      </c>
      <c r="R10585" t="str">
        <f t="shared" si="330"/>
        <v/>
      </c>
      <c r="S10585" t="str">
        <f t="shared" si="331"/>
        <v>0117</v>
      </c>
    </row>
    <row r="10586" spans="1:19">
      <c r="A10586" t="s">
        <v>85582</v>
      </c>
      <c r="B10586" s="31" t="s">
        <v>85583</v>
      </c>
      <c r="C10586" t="s">
        <v>49</v>
      </c>
      <c r="D10586" t="s">
        <v>85584</v>
      </c>
      <c r="E10586" t="s">
        <v>85524</v>
      </c>
      <c r="F10586" t="s">
        <v>85585</v>
      </c>
      <c r="G10586" t="s">
        <v>85586</v>
      </c>
      <c r="H10586" t="s">
        <v>85587</v>
      </c>
      <c r="I10586" t="s">
        <v>12119</v>
      </c>
      <c r="J10586" t="s">
        <v>5597</v>
      </c>
      <c r="K10586" t="s">
        <v>5598</v>
      </c>
      <c r="L10586" t="s">
        <v>375</v>
      </c>
      <c r="M10586" t="s">
        <v>5599</v>
      </c>
      <c r="N10586" t="s">
        <v>4789</v>
      </c>
      <c r="O10586" t="s">
        <v>5600</v>
      </c>
      <c r="P10586" t="s">
        <v>85588</v>
      </c>
      <c r="Q10586" t="s">
        <v>75044</v>
      </c>
      <c r="R10586" t="str">
        <f t="shared" si="330"/>
        <v>昌邑</v>
      </c>
      <c r="S10586" t="str">
        <f t="shared" si="331"/>
        <v>0117</v>
      </c>
    </row>
    <row r="10587" spans="1:19">
      <c r="A10587" t="s">
        <v>4409</v>
      </c>
      <c r="B10587" s="31" t="s">
        <v>85589</v>
      </c>
      <c r="C10587" t="s">
        <v>49</v>
      </c>
      <c r="D10587" t="s">
        <v>85590</v>
      </c>
      <c r="E10587" t="s">
        <v>75930</v>
      </c>
      <c r="F10587" t="s">
        <v>85591</v>
      </c>
      <c r="G10587" t="s">
        <v>4407</v>
      </c>
      <c r="H10587" t="s">
        <v>85592</v>
      </c>
      <c r="I10587" t="s">
        <v>4828</v>
      </c>
      <c r="J10587" t="s">
        <v>6840</v>
      </c>
      <c r="K10587" t="s">
        <v>6841</v>
      </c>
      <c r="L10587" t="s">
        <v>1136</v>
      </c>
      <c r="M10587" t="s">
        <v>5330</v>
      </c>
      <c r="N10587" t="s">
        <v>14116</v>
      </c>
      <c r="O10587" t="s">
        <v>6842</v>
      </c>
      <c r="P10587" t="s">
        <v>85593</v>
      </c>
      <c r="Q10587" t="s">
        <v>85594</v>
      </c>
      <c r="R10587" t="str">
        <f t="shared" si="330"/>
        <v>昌乐</v>
      </c>
      <c r="S10587" t="str">
        <f t="shared" si="331"/>
        <v>0117</v>
      </c>
    </row>
    <row r="10588" spans="1:19">
      <c r="A10588" t="s">
        <v>85595</v>
      </c>
      <c r="B10588" s="31" t="s">
        <v>85596</v>
      </c>
      <c r="C10588" t="s">
        <v>49</v>
      </c>
      <c r="D10588" t="s">
        <v>85597</v>
      </c>
      <c r="E10588" t="s">
        <v>85524</v>
      </c>
      <c r="F10588" t="s">
        <v>85598</v>
      </c>
      <c r="G10588" t="s">
        <v>85599</v>
      </c>
      <c r="H10588" t="s">
        <v>85600</v>
      </c>
      <c r="I10588" t="s">
        <v>12119</v>
      </c>
      <c r="J10588" t="s">
        <v>9116</v>
      </c>
      <c r="K10588" t="s">
        <v>9117</v>
      </c>
      <c r="L10588" t="s">
        <v>237</v>
      </c>
      <c r="M10588" t="s">
        <v>4788</v>
      </c>
      <c r="N10588" t="s">
        <v>5487</v>
      </c>
      <c r="O10588" t="s">
        <v>9118</v>
      </c>
      <c r="P10588" t="s">
        <v>85601</v>
      </c>
      <c r="Q10588" t="s">
        <v>75044</v>
      </c>
      <c r="R10588" t="str">
        <f t="shared" si="330"/>
        <v>潍城</v>
      </c>
      <c r="S10588" t="str">
        <f t="shared" si="331"/>
        <v>0117</v>
      </c>
    </row>
    <row r="10589" spans="1:19">
      <c r="A10589" t="s">
        <v>85602</v>
      </c>
      <c r="B10589" s="31" t="s">
        <v>85603</v>
      </c>
      <c r="C10589" t="s">
        <v>49</v>
      </c>
      <c r="D10589" t="s">
        <v>85604</v>
      </c>
      <c r="E10589" t="s">
        <v>85524</v>
      </c>
      <c r="F10589" t="s">
        <v>85605</v>
      </c>
      <c r="G10589" t="s">
        <v>85606</v>
      </c>
      <c r="H10589" t="s">
        <v>85607</v>
      </c>
      <c r="I10589" t="s">
        <v>12119</v>
      </c>
      <c r="J10589" t="s">
        <v>7888</v>
      </c>
      <c r="K10589" t="s">
        <v>7889</v>
      </c>
      <c r="L10589" t="s">
        <v>50</v>
      </c>
      <c r="M10589" t="s">
        <v>5016</v>
      </c>
      <c r="N10589" t="s">
        <v>5005</v>
      </c>
      <c r="O10589" t="s">
        <v>7891</v>
      </c>
      <c r="P10589" t="s">
        <v>85608</v>
      </c>
      <c r="Q10589" t="s">
        <v>75044</v>
      </c>
      <c r="R10589" t="str">
        <f t="shared" si="330"/>
        <v>青州</v>
      </c>
      <c r="S10589" t="str">
        <f t="shared" si="331"/>
        <v>0117</v>
      </c>
    </row>
    <row r="10590" spans="1:19">
      <c r="A10590" t="s">
        <v>85609</v>
      </c>
      <c r="B10590" s="31" t="s">
        <v>85610</v>
      </c>
      <c r="C10590" t="s">
        <v>49</v>
      </c>
      <c r="D10590" t="s">
        <v>85611</v>
      </c>
      <c r="E10590" t="s">
        <v>75930</v>
      </c>
      <c r="F10590" t="s">
        <v>85612</v>
      </c>
      <c r="G10590" t="s">
        <v>85613</v>
      </c>
      <c r="H10590" t="s">
        <v>85614</v>
      </c>
      <c r="I10590" t="s">
        <v>5835</v>
      </c>
      <c r="J10590" t="s">
        <v>5027</v>
      </c>
      <c r="K10590" t="s">
        <v>5028</v>
      </c>
      <c r="L10590" t="s">
        <v>105</v>
      </c>
      <c r="M10590" t="s">
        <v>5029</v>
      </c>
      <c r="N10590" t="s">
        <v>5030</v>
      </c>
      <c r="O10590" t="s">
        <v>5031</v>
      </c>
      <c r="P10590" t="s">
        <v>85615</v>
      </c>
      <c r="Q10590" t="s">
        <v>85616</v>
      </c>
      <c r="R10590" t="str">
        <f t="shared" si="330"/>
        <v>寿光</v>
      </c>
      <c r="S10590" t="str">
        <f t="shared" si="331"/>
        <v>0117</v>
      </c>
    </row>
    <row r="10591" spans="1:19">
      <c r="A10591" t="s">
        <v>85617</v>
      </c>
      <c r="B10591" s="31" t="s">
        <v>85618</v>
      </c>
      <c r="C10591" t="s">
        <v>49</v>
      </c>
      <c r="D10591" t="s">
        <v>85619</v>
      </c>
      <c r="E10591" t="s">
        <v>75930</v>
      </c>
      <c r="F10591" t="s">
        <v>85620</v>
      </c>
      <c r="G10591" t="s">
        <v>85621</v>
      </c>
      <c r="H10591" t="s">
        <v>85577</v>
      </c>
      <c r="I10591" t="s">
        <v>4813</v>
      </c>
      <c r="J10591" t="s">
        <v>6357</v>
      </c>
      <c r="K10591" t="s">
        <v>6358</v>
      </c>
      <c r="L10591" t="s">
        <v>60</v>
      </c>
      <c r="M10591" t="s">
        <v>5999</v>
      </c>
      <c r="N10591" t="s">
        <v>5801</v>
      </c>
      <c r="O10591" t="s">
        <v>6359</v>
      </c>
      <c r="P10591" t="s">
        <v>85622</v>
      </c>
      <c r="Q10591" t="s">
        <v>85623</v>
      </c>
      <c r="R10591" t="str">
        <f t="shared" si="330"/>
        <v>奎文</v>
      </c>
      <c r="S10591" t="str">
        <f t="shared" si="331"/>
        <v>0117</v>
      </c>
    </row>
    <row r="10592" spans="1:19">
      <c r="A10592" t="s">
        <v>85624</v>
      </c>
      <c r="B10592" s="31" t="s">
        <v>85625</v>
      </c>
      <c r="C10592" t="s">
        <v>49</v>
      </c>
      <c r="D10592" t="s">
        <v>85626</v>
      </c>
      <c r="E10592" t="s">
        <v>85524</v>
      </c>
      <c r="F10592" t="s">
        <v>85627</v>
      </c>
      <c r="G10592" t="s">
        <v>85628</v>
      </c>
      <c r="H10592" t="s">
        <v>85629</v>
      </c>
      <c r="I10592" t="s">
        <v>12119</v>
      </c>
      <c r="J10592" t="s">
        <v>4943</v>
      </c>
      <c r="K10592" t="s">
        <v>4944</v>
      </c>
      <c r="L10592" t="s">
        <v>105</v>
      </c>
      <c r="M10592" t="s">
        <v>4945</v>
      </c>
      <c r="N10592" t="s">
        <v>5699</v>
      </c>
      <c r="O10592" t="s">
        <v>4947</v>
      </c>
      <c r="P10592" t="s">
        <v>85535</v>
      </c>
      <c r="Q10592" t="s">
        <v>85630</v>
      </c>
      <c r="R10592" t="str">
        <f t="shared" si="330"/>
        <v>寿光</v>
      </c>
      <c r="S10592" t="str">
        <f t="shared" si="331"/>
        <v>0117</v>
      </c>
    </row>
    <row r="10593" spans="1:19">
      <c r="A10593" t="s">
        <v>85631</v>
      </c>
      <c r="B10593" s="31" t="s">
        <v>85632</v>
      </c>
      <c r="C10593" t="s">
        <v>49</v>
      </c>
      <c r="D10593" t="s">
        <v>85633</v>
      </c>
      <c r="E10593" t="s">
        <v>85634</v>
      </c>
      <c r="F10593" t="s">
        <v>85635</v>
      </c>
      <c r="G10593" t="s">
        <v>85636</v>
      </c>
      <c r="H10593" t="s">
        <v>85637</v>
      </c>
      <c r="I10593" t="s">
        <v>4828</v>
      </c>
      <c r="J10593" t="s">
        <v>7963</v>
      </c>
      <c r="K10593" t="s">
        <v>7964</v>
      </c>
      <c r="L10593" t="s">
        <v>60</v>
      </c>
      <c r="M10593" t="s">
        <v>5511</v>
      </c>
      <c r="N10593" t="s">
        <v>6530</v>
      </c>
      <c r="O10593" t="s">
        <v>7965</v>
      </c>
      <c r="P10593" t="s">
        <v>85638</v>
      </c>
      <c r="Q10593" t="s">
        <v>75044</v>
      </c>
      <c r="R10593" t="str">
        <f t="shared" si="330"/>
        <v>奎文</v>
      </c>
      <c r="S10593" t="str">
        <f t="shared" si="331"/>
        <v>0117</v>
      </c>
    </row>
    <row r="10594" spans="1:19">
      <c r="A10594" t="s">
        <v>85639</v>
      </c>
      <c r="B10594" s="31" t="s">
        <v>85640</v>
      </c>
      <c r="C10594" t="s">
        <v>49</v>
      </c>
      <c r="D10594" t="s">
        <v>85641</v>
      </c>
      <c r="E10594" t="s">
        <v>75930</v>
      </c>
      <c r="F10594" t="s">
        <v>85642</v>
      </c>
      <c r="G10594" t="s">
        <v>85643</v>
      </c>
      <c r="H10594" t="s">
        <v>85644</v>
      </c>
      <c r="I10594" t="s">
        <v>4852</v>
      </c>
      <c r="J10594" t="s">
        <v>5707</v>
      </c>
      <c r="K10594" t="s">
        <v>5708</v>
      </c>
      <c r="L10594" t="s">
        <v>95</v>
      </c>
      <c r="M10594" t="s">
        <v>5709</v>
      </c>
      <c r="N10594" t="s">
        <v>4983</v>
      </c>
      <c r="O10594" t="s">
        <v>5710</v>
      </c>
      <c r="P10594" t="s">
        <v>85645</v>
      </c>
      <c r="Q10594" t="s">
        <v>75044</v>
      </c>
      <c r="R10594" t="str">
        <f t="shared" si="330"/>
        <v>安丘</v>
      </c>
      <c r="S10594" t="str">
        <f t="shared" si="331"/>
        <v>0117</v>
      </c>
    </row>
    <row r="10595" spans="1:19">
      <c r="A10595" t="s">
        <v>85646</v>
      </c>
      <c r="B10595" s="31" t="s">
        <v>85647</v>
      </c>
      <c r="C10595" t="s">
        <v>49</v>
      </c>
      <c r="D10595" t="s">
        <v>85648</v>
      </c>
      <c r="E10595" t="s">
        <v>75930</v>
      </c>
      <c r="F10595" t="s">
        <v>85649</v>
      </c>
      <c r="G10595" t="s">
        <v>85650</v>
      </c>
      <c r="H10595" t="s">
        <v>85651</v>
      </c>
      <c r="I10595" t="s">
        <v>4828</v>
      </c>
      <c r="J10595" t="s">
        <v>6053</v>
      </c>
      <c r="K10595" t="s">
        <v>6054</v>
      </c>
      <c r="L10595" t="s">
        <v>105</v>
      </c>
      <c r="M10595" t="s">
        <v>6055</v>
      </c>
      <c r="N10595" t="s">
        <v>4845</v>
      </c>
      <c r="O10595" t="s">
        <v>6056</v>
      </c>
      <c r="P10595" t="s">
        <v>85652</v>
      </c>
      <c r="Q10595" t="s">
        <v>75044</v>
      </c>
      <c r="R10595" t="str">
        <f t="shared" si="330"/>
        <v>寿光</v>
      </c>
      <c r="S10595" t="str">
        <f t="shared" si="331"/>
        <v>0117</v>
      </c>
    </row>
    <row r="10596" spans="1:19">
      <c r="A10596" t="s">
        <v>85653</v>
      </c>
      <c r="B10596" s="31" t="s">
        <v>85654</v>
      </c>
      <c r="C10596" t="s">
        <v>49</v>
      </c>
      <c r="D10596" t="s">
        <v>85655</v>
      </c>
      <c r="E10596" t="s">
        <v>85656</v>
      </c>
      <c r="F10596" t="s">
        <v>85657</v>
      </c>
      <c r="G10596" t="s">
        <v>85658</v>
      </c>
      <c r="H10596" t="s">
        <v>82623</v>
      </c>
      <c r="I10596" t="s">
        <v>12119</v>
      </c>
      <c r="J10596" t="s">
        <v>17954</v>
      </c>
      <c r="K10596" t="s">
        <v>17955</v>
      </c>
      <c r="L10596" t="s">
        <v>95</v>
      </c>
      <c r="M10596" t="s">
        <v>5709</v>
      </c>
      <c r="N10596" t="s">
        <v>5907</v>
      </c>
      <c r="O10596" t="s">
        <v>17956</v>
      </c>
      <c r="P10596" t="s">
        <v>85659</v>
      </c>
      <c r="Q10596" t="s">
        <v>85660</v>
      </c>
      <c r="R10596" t="str">
        <f t="shared" si="330"/>
        <v>安丘</v>
      </c>
      <c r="S10596" t="str">
        <f t="shared" si="331"/>
        <v>0117</v>
      </c>
    </row>
    <row r="10597" spans="1:19">
      <c r="A10597" t="s">
        <v>85661</v>
      </c>
      <c r="B10597" s="31" t="s">
        <v>85662</v>
      </c>
      <c r="C10597" t="s">
        <v>49</v>
      </c>
      <c r="D10597" t="s">
        <v>85663</v>
      </c>
      <c r="E10597" t="s">
        <v>75930</v>
      </c>
      <c r="F10597" t="s">
        <v>85664</v>
      </c>
      <c r="G10597" t="s">
        <v>85665</v>
      </c>
      <c r="H10597" t="s">
        <v>85666</v>
      </c>
      <c r="I10597" t="s">
        <v>4852</v>
      </c>
      <c r="J10597" t="s">
        <v>15495</v>
      </c>
      <c r="K10597" t="s">
        <v>15496</v>
      </c>
      <c r="L10597" t="s">
        <v>77</v>
      </c>
      <c r="M10597" t="s">
        <v>4803</v>
      </c>
      <c r="N10597" t="s">
        <v>5487</v>
      </c>
      <c r="O10597" t="s">
        <v>15497</v>
      </c>
      <c r="P10597" t="s">
        <v>85667</v>
      </c>
      <c r="Q10597" t="s">
        <v>75044</v>
      </c>
      <c r="R10597" t="str">
        <f t="shared" si="330"/>
        <v>临朐</v>
      </c>
      <c r="S10597" t="str">
        <f t="shared" si="331"/>
        <v>0117</v>
      </c>
    </row>
    <row r="10598" spans="1:19">
      <c r="A10598" t="s">
        <v>85668</v>
      </c>
      <c r="B10598" s="31" t="s">
        <v>85531</v>
      </c>
      <c r="C10598" t="s">
        <v>49</v>
      </c>
      <c r="D10598" t="s">
        <v>85669</v>
      </c>
      <c r="E10598" t="s">
        <v>85670</v>
      </c>
      <c r="F10598" t="s">
        <v>85671</v>
      </c>
      <c r="G10598" t="s">
        <v>85672</v>
      </c>
      <c r="H10598" t="s">
        <v>85673</v>
      </c>
      <c r="I10598" t="s">
        <v>4813</v>
      </c>
      <c r="J10598" t="s">
        <v>9770</v>
      </c>
      <c r="K10598" t="s">
        <v>9771</v>
      </c>
      <c r="L10598" t="s">
        <v>237</v>
      </c>
      <c r="M10598" t="s">
        <v>4971</v>
      </c>
      <c r="N10598" t="s">
        <v>4892</v>
      </c>
      <c r="O10598" t="s">
        <v>9772</v>
      </c>
      <c r="P10598" t="s">
        <v>85674</v>
      </c>
      <c r="Q10598" t="s">
        <v>75044</v>
      </c>
      <c r="R10598" t="str">
        <f t="shared" si="330"/>
        <v>潍城</v>
      </c>
      <c r="S10598" t="str">
        <f t="shared" si="331"/>
        <v>0117</v>
      </c>
    </row>
    <row r="10599" spans="1:19">
      <c r="A10599" t="s">
        <v>85675</v>
      </c>
      <c r="B10599" s="31" t="s">
        <v>85676</v>
      </c>
      <c r="C10599" t="s">
        <v>49</v>
      </c>
      <c r="D10599" t="s">
        <v>85677</v>
      </c>
      <c r="E10599" t="s">
        <v>81266</v>
      </c>
      <c r="F10599" t="s">
        <v>85678</v>
      </c>
      <c r="G10599" t="s">
        <v>85679</v>
      </c>
      <c r="H10599" t="s">
        <v>85680</v>
      </c>
      <c r="I10599" t="s">
        <v>12119</v>
      </c>
      <c r="J10599" t="s">
        <v>6132</v>
      </c>
      <c r="K10599" t="s">
        <v>6133</v>
      </c>
      <c r="L10599" t="s">
        <v>123</v>
      </c>
      <c r="M10599" t="s">
        <v>4932</v>
      </c>
      <c r="N10599" t="s">
        <v>4881</v>
      </c>
      <c r="O10599" t="s">
        <v>6134</v>
      </c>
      <c r="P10599" t="s">
        <v>85681</v>
      </c>
      <c r="Q10599" t="s">
        <v>75044</v>
      </c>
      <c r="R10599" t="str">
        <f t="shared" si="330"/>
        <v>诸城</v>
      </c>
      <c r="S10599" t="str">
        <f t="shared" si="331"/>
        <v>0117</v>
      </c>
    </row>
    <row r="10600" spans="1:19">
      <c r="A10600" t="s">
        <v>85682</v>
      </c>
      <c r="B10600" s="31" t="s">
        <v>85683</v>
      </c>
      <c r="C10600" t="s">
        <v>49</v>
      </c>
      <c r="D10600" t="s">
        <v>85684</v>
      </c>
      <c r="E10600" t="s">
        <v>75930</v>
      </c>
      <c r="F10600" t="s">
        <v>85685</v>
      </c>
      <c r="G10600" t="s">
        <v>85686</v>
      </c>
      <c r="H10600" t="s">
        <v>85687</v>
      </c>
      <c r="I10600" t="s">
        <v>4841</v>
      </c>
      <c r="J10600" t="s">
        <v>7418</v>
      </c>
      <c r="K10600" t="s">
        <v>7419</v>
      </c>
      <c r="L10600" t="s">
        <v>60</v>
      </c>
      <c r="M10600" t="s">
        <v>5999</v>
      </c>
      <c r="N10600" t="s">
        <v>5296</v>
      </c>
      <c r="O10600" t="s">
        <v>7420</v>
      </c>
      <c r="P10600" t="s">
        <v>85688</v>
      </c>
      <c r="Q10600" t="s">
        <v>85689</v>
      </c>
      <c r="R10600" t="str">
        <f t="shared" si="330"/>
        <v>奎文</v>
      </c>
      <c r="S10600" t="str">
        <f t="shared" si="331"/>
        <v>0117</v>
      </c>
    </row>
    <row r="10601" spans="1:19">
      <c r="A10601" t="s">
        <v>85690</v>
      </c>
      <c r="B10601" s="31" t="s">
        <v>85691</v>
      </c>
      <c r="C10601" t="s">
        <v>49</v>
      </c>
      <c r="D10601" t="s">
        <v>85692</v>
      </c>
      <c r="E10601" t="s">
        <v>75930</v>
      </c>
      <c r="F10601" t="s">
        <v>85693</v>
      </c>
      <c r="G10601" t="s">
        <v>85694</v>
      </c>
      <c r="H10601" t="s">
        <v>84090</v>
      </c>
      <c r="I10601" t="s">
        <v>4852</v>
      </c>
      <c r="J10601" t="s">
        <v>22254</v>
      </c>
      <c r="K10601" t="s">
        <v>22255</v>
      </c>
      <c r="L10601" t="s">
        <v>123</v>
      </c>
      <c r="M10601" t="s">
        <v>5825</v>
      </c>
      <c r="N10601" t="s">
        <v>5939</v>
      </c>
      <c r="O10601" t="s">
        <v>22256</v>
      </c>
      <c r="P10601" t="s">
        <v>85695</v>
      </c>
      <c r="Q10601" t="s">
        <v>75044</v>
      </c>
      <c r="R10601" t="str">
        <f t="shared" si="330"/>
        <v>诸城</v>
      </c>
      <c r="S10601" t="str">
        <f t="shared" si="331"/>
        <v>0117</v>
      </c>
    </row>
    <row r="10602" spans="1:19">
      <c r="A10602" t="s">
        <v>85696</v>
      </c>
      <c r="B10602" s="31" t="s">
        <v>85697</v>
      </c>
      <c r="C10602" t="s">
        <v>49</v>
      </c>
      <c r="D10602" t="s">
        <v>85698</v>
      </c>
      <c r="E10602" t="s">
        <v>75930</v>
      </c>
      <c r="F10602" t="s">
        <v>85699</v>
      </c>
      <c r="G10602" t="s">
        <v>85700</v>
      </c>
      <c r="H10602" t="s">
        <v>85701</v>
      </c>
      <c r="I10602" t="s">
        <v>4785</v>
      </c>
      <c r="J10602" t="s">
        <v>7689</v>
      </c>
      <c r="K10602" t="s">
        <v>7690</v>
      </c>
      <c r="L10602" t="s">
        <v>60</v>
      </c>
      <c r="M10602" t="s">
        <v>5999</v>
      </c>
      <c r="N10602" t="s">
        <v>4892</v>
      </c>
      <c r="O10602" t="s">
        <v>7691</v>
      </c>
      <c r="P10602" t="s">
        <v>85702</v>
      </c>
      <c r="Q10602" t="s">
        <v>75044</v>
      </c>
      <c r="R10602" t="str">
        <f t="shared" si="330"/>
        <v>奎文</v>
      </c>
      <c r="S10602" t="str">
        <f t="shared" si="331"/>
        <v>0117</v>
      </c>
    </row>
    <row r="10603" spans="1:19">
      <c r="A10603" t="s">
        <v>85703</v>
      </c>
      <c r="B10603" s="31" t="s">
        <v>85479</v>
      </c>
      <c r="C10603" t="s">
        <v>49</v>
      </c>
      <c r="D10603" t="s">
        <v>85704</v>
      </c>
      <c r="E10603" t="s">
        <v>75930</v>
      </c>
      <c r="F10603" t="s">
        <v>85705</v>
      </c>
      <c r="G10603" t="s">
        <v>85706</v>
      </c>
      <c r="H10603" t="s">
        <v>85707</v>
      </c>
      <c r="I10603" t="s">
        <v>4852</v>
      </c>
      <c r="J10603" t="s">
        <v>9386</v>
      </c>
      <c r="K10603" t="s">
        <v>9387</v>
      </c>
      <c r="L10603" t="s">
        <v>50</v>
      </c>
      <c r="M10603" t="s">
        <v>6207</v>
      </c>
      <c r="N10603" t="s">
        <v>4892</v>
      </c>
      <c r="O10603" t="s">
        <v>6520</v>
      </c>
      <c r="P10603" t="s">
        <v>85708</v>
      </c>
      <c r="Q10603" t="s">
        <v>75044</v>
      </c>
      <c r="R10603" t="str">
        <f t="shared" si="330"/>
        <v>青州</v>
      </c>
      <c r="S10603" t="str">
        <f t="shared" si="331"/>
        <v>0117</v>
      </c>
    </row>
    <row r="10604" spans="1:19">
      <c r="A10604" t="s">
        <v>85709</v>
      </c>
      <c r="B10604" s="31" t="s">
        <v>85710</v>
      </c>
      <c r="C10604" t="s">
        <v>49</v>
      </c>
      <c r="D10604" t="s">
        <v>85711</v>
      </c>
      <c r="E10604" t="s">
        <v>75930</v>
      </c>
      <c r="F10604" t="s">
        <v>85712</v>
      </c>
      <c r="G10604" t="s">
        <v>85713</v>
      </c>
      <c r="H10604" t="s">
        <v>85714</v>
      </c>
      <c r="I10604" t="s">
        <v>4828</v>
      </c>
      <c r="J10604" t="s">
        <v>11079</v>
      </c>
      <c r="K10604" t="s">
        <v>11080</v>
      </c>
      <c r="L10604" t="s">
        <v>50</v>
      </c>
      <c r="M10604" t="s">
        <v>5877</v>
      </c>
      <c r="N10604" t="s">
        <v>9006</v>
      </c>
      <c r="O10604" t="s">
        <v>11081</v>
      </c>
      <c r="P10604" t="s">
        <v>85715</v>
      </c>
      <c r="Q10604" t="s">
        <v>75044</v>
      </c>
      <c r="R10604" t="str">
        <f t="shared" si="330"/>
        <v>青州</v>
      </c>
      <c r="S10604" t="str">
        <f t="shared" si="331"/>
        <v>0117</v>
      </c>
    </row>
    <row r="10605" spans="1:19">
      <c r="A10605" t="s">
        <v>85716</v>
      </c>
      <c r="B10605" s="31" t="s">
        <v>85717</v>
      </c>
      <c r="C10605" t="s">
        <v>49</v>
      </c>
      <c r="D10605" t="s">
        <v>85718</v>
      </c>
      <c r="E10605" t="s">
        <v>80794</v>
      </c>
      <c r="F10605" t="s">
        <v>85719</v>
      </c>
      <c r="G10605" t="s">
        <v>85720</v>
      </c>
      <c r="H10605" t="s">
        <v>85721</v>
      </c>
      <c r="I10605" t="s">
        <v>5541</v>
      </c>
      <c r="J10605" t="s">
        <v>7845</v>
      </c>
      <c r="K10605" t="s">
        <v>7846</v>
      </c>
      <c r="L10605" t="s">
        <v>60</v>
      </c>
      <c r="M10605" t="s">
        <v>4774</v>
      </c>
      <c r="N10605" t="s">
        <v>4789</v>
      </c>
      <c r="O10605" t="s">
        <v>7847</v>
      </c>
      <c r="P10605" t="s">
        <v>85722</v>
      </c>
      <c r="Q10605" t="s">
        <v>85723</v>
      </c>
      <c r="R10605" t="str">
        <f t="shared" si="330"/>
        <v>奎文</v>
      </c>
      <c r="S10605" t="str">
        <f t="shared" si="331"/>
        <v>0117</v>
      </c>
    </row>
    <row r="10606" spans="1:19">
      <c r="A10606" t="s">
        <v>85724</v>
      </c>
      <c r="B10606" s="31" t="s">
        <v>85725</v>
      </c>
      <c r="C10606" t="s">
        <v>49</v>
      </c>
      <c r="D10606" t="s">
        <v>85726</v>
      </c>
      <c r="E10606" t="s">
        <v>80794</v>
      </c>
      <c r="F10606" t="s">
        <v>85727</v>
      </c>
      <c r="G10606" t="s">
        <v>85728</v>
      </c>
      <c r="H10606" t="s">
        <v>85729</v>
      </c>
      <c r="I10606" t="s">
        <v>5052</v>
      </c>
      <c r="J10606" t="s">
        <v>20173</v>
      </c>
      <c r="K10606" t="s">
        <v>20174</v>
      </c>
      <c r="L10606" t="s">
        <v>105</v>
      </c>
      <c r="M10606" t="s">
        <v>5133</v>
      </c>
      <c r="N10606" t="s">
        <v>4789</v>
      </c>
      <c r="O10606" t="s">
        <v>20175</v>
      </c>
      <c r="P10606" t="s">
        <v>85730</v>
      </c>
      <c r="Q10606" t="s">
        <v>85731</v>
      </c>
      <c r="R10606" t="str">
        <f t="shared" si="330"/>
        <v>寿光</v>
      </c>
      <c r="S10606" t="str">
        <f t="shared" si="331"/>
        <v>0117</v>
      </c>
    </row>
    <row r="10607" spans="1:19">
      <c r="A10607" t="s">
        <v>85732</v>
      </c>
      <c r="B10607" s="31" t="s">
        <v>85733</v>
      </c>
      <c r="C10607" t="s">
        <v>49</v>
      </c>
      <c r="D10607" t="s">
        <v>85734</v>
      </c>
      <c r="E10607" t="s">
        <v>75930</v>
      </c>
      <c r="F10607" t="s">
        <v>85735</v>
      </c>
      <c r="G10607" t="s">
        <v>85736</v>
      </c>
      <c r="H10607" t="s">
        <v>85737</v>
      </c>
      <c r="I10607" t="s">
        <v>5327</v>
      </c>
      <c r="J10607" t="s">
        <v>11706</v>
      </c>
      <c r="K10607" t="s">
        <v>11707</v>
      </c>
      <c r="L10607" t="s">
        <v>105</v>
      </c>
      <c r="M10607" t="s">
        <v>5224</v>
      </c>
      <c r="N10607" t="s">
        <v>6184</v>
      </c>
      <c r="O10607" t="s">
        <v>11708</v>
      </c>
      <c r="P10607" t="s">
        <v>85738</v>
      </c>
      <c r="Q10607" t="s">
        <v>85739</v>
      </c>
      <c r="R10607" t="str">
        <f t="shared" si="330"/>
        <v>寿光</v>
      </c>
      <c r="S10607" t="str">
        <f t="shared" si="331"/>
        <v>0117</v>
      </c>
    </row>
    <row r="10608" spans="1:19">
      <c r="A10608" t="s">
        <v>85740</v>
      </c>
      <c r="B10608" s="31" t="s">
        <v>85741</v>
      </c>
      <c r="C10608" t="s">
        <v>49</v>
      </c>
      <c r="D10608" t="s">
        <v>85742</v>
      </c>
      <c r="E10608" t="s">
        <v>75930</v>
      </c>
      <c r="F10608" t="s">
        <v>85743</v>
      </c>
      <c r="G10608" t="s">
        <v>85744</v>
      </c>
      <c r="H10608" t="s">
        <v>85745</v>
      </c>
      <c r="I10608" t="s">
        <v>4813</v>
      </c>
      <c r="J10608" t="s">
        <v>12570</v>
      </c>
      <c r="K10608" t="s">
        <v>12571</v>
      </c>
      <c r="L10608" t="s">
        <v>105</v>
      </c>
      <c r="M10608" t="s">
        <v>5376</v>
      </c>
      <c r="N10608" t="s">
        <v>5030</v>
      </c>
      <c r="O10608" t="s">
        <v>12572</v>
      </c>
      <c r="P10608" t="s">
        <v>85746</v>
      </c>
      <c r="Q10608" t="s">
        <v>75044</v>
      </c>
      <c r="R10608" t="str">
        <f t="shared" si="330"/>
        <v>寿光</v>
      </c>
      <c r="S10608" t="str">
        <f t="shared" si="331"/>
        <v>0117</v>
      </c>
    </row>
    <row r="10609" spans="1:19">
      <c r="A10609" t="s">
        <v>85747</v>
      </c>
      <c r="B10609" s="31" t="s">
        <v>85748</v>
      </c>
      <c r="C10609" t="s">
        <v>49</v>
      </c>
      <c r="D10609" t="s">
        <v>85749</v>
      </c>
      <c r="E10609" t="s">
        <v>75930</v>
      </c>
      <c r="F10609" t="s">
        <v>85750</v>
      </c>
      <c r="G10609" t="s">
        <v>85751</v>
      </c>
      <c r="H10609" t="s">
        <v>85752</v>
      </c>
      <c r="I10609" t="s">
        <v>4785</v>
      </c>
      <c r="J10609" t="s">
        <v>46354</v>
      </c>
      <c r="K10609" t="s">
        <v>46355</v>
      </c>
      <c r="L10609" t="s">
        <v>114</v>
      </c>
      <c r="M10609" t="s">
        <v>5486</v>
      </c>
      <c r="N10609" t="s">
        <v>4905</v>
      </c>
      <c r="O10609" t="s">
        <v>46356</v>
      </c>
      <c r="P10609" t="s">
        <v>85753</v>
      </c>
      <c r="Q10609" t="s">
        <v>85754</v>
      </c>
      <c r="R10609" t="str">
        <f t="shared" si="330"/>
        <v>高密</v>
      </c>
      <c r="S10609" t="str">
        <f t="shared" si="331"/>
        <v>0117</v>
      </c>
    </row>
    <row r="10610" spans="1:19">
      <c r="A10610" t="s">
        <v>85755</v>
      </c>
      <c r="B10610" s="31" t="s">
        <v>85756</v>
      </c>
      <c r="C10610" t="s">
        <v>49</v>
      </c>
      <c r="D10610" t="s">
        <v>85757</v>
      </c>
      <c r="E10610" t="s">
        <v>75930</v>
      </c>
      <c r="F10610" t="s">
        <v>85758</v>
      </c>
      <c r="G10610" t="s">
        <v>85759</v>
      </c>
      <c r="H10610" t="s">
        <v>85760</v>
      </c>
      <c r="I10610" t="s">
        <v>4841</v>
      </c>
      <c r="J10610" t="s">
        <v>12120</v>
      </c>
      <c r="K10610" t="s">
        <v>12121</v>
      </c>
      <c r="L10610" t="s">
        <v>1136</v>
      </c>
      <c r="M10610" t="s">
        <v>8945</v>
      </c>
      <c r="N10610" t="s">
        <v>4881</v>
      </c>
      <c r="O10610" t="s">
        <v>12122</v>
      </c>
      <c r="P10610" t="s">
        <v>85761</v>
      </c>
      <c r="Q10610" t="s">
        <v>85762</v>
      </c>
      <c r="R10610" t="str">
        <f t="shared" si="330"/>
        <v>昌乐</v>
      </c>
      <c r="S10610" t="str">
        <f t="shared" si="331"/>
        <v>0117</v>
      </c>
    </row>
    <row r="10611" spans="1:19">
      <c r="A10611" t="s">
        <v>85763</v>
      </c>
      <c r="B10611" s="31" t="s">
        <v>85764</v>
      </c>
      <c r="C10611" t="s">
        <v>49</v>
      </c>
      <c r="D10611" t="s">
        <v>85765</v>
      </c>
      <c r="E10611" t="s">
        <v>82156</v>
      </c>
      <c r="F10611" t="s">
        <v>85766</v>
      </c>
      <c r="G10611" t="s">
        <v>85767</v>
      </c>
      <c r="H10611" t="s">
        <v>85768</v>
      </c>
      <c r="I10611" t="s">
        <v>5066</v>
      </c>
      <c r="J10611" t="s">
        <v>5636</v>
      </c>
      <c r="K10611" t="s">
        <v>5637</v>
      </c>
      <c r="L10611" t="s">
        <v>105</v>
      </c>
      <c r="M10611" t="s">
        <v>5638</v>
      </c>
      <c r="N10611" t="s">
        <v>5030</v>
      </c>
      <c r="O10611" t="s">
        <v>5639</v>
      </c>
      <c r="P10611" t="s">
        <v>85769</v>
      </c>
      <c r="Q10611" t="s">
        <v>85770</v>
      </c>
      <c r="R10611" t="str">
        <f t="shared" si="330"/>
        <v>寿光</v>
      </c>
      <c r="S10611" t="str">
        <f t="shared" si="331"/>
        <v>0117</v>
      </c>
    </row>
    <row r="10612" spans="1:19">
      <c r="A10612" t="s">
        <v>4481</v>
      </c>
      <c r="B10612" s="31" t="s">
        <v>85417</v>
      </c>
      <c r="C10612" t="s">
        <v>49</v>
      </c>
      <c r="D10612" t="s">
        <v>85771</v>
      </c>
      <c r="E10612" t="s">
        <v>75930</v>
      </c>
      <c r="F10612" t="s">
        <v>85772</v>
      </c>
      <c r="G10612" t="s">
        <v>4479</v>
      </c>
      <c r="H10612" t="s">
        <v>85773</v>
      </c>
      <c r="I10612" t="s">
        <v>5052</v>
      </c>
      <c r="J10612" t="s">
        <v>5109</v>
      </c>
      <c r="K10612" t="s">
        <v>5110</v>
      </c>
      <c r="L10612" t="s">
        <v>50</v>
      </c>
      <c r="M10612" t="s">
        <v>5111</v>
      </c>
      <c r="N10612" t="s">
        <v>6152</v>
      </c>
      <c r="O10612" t="s">
        <v>5113</v>
      </c>
      <c r="P10612" t="s">
        <v>85774</v>
      </c>
      <c r="Q10612" t="s">
        <v>32848</v>
      </c>
      <c r="R10612" t="str">
        <f t="shared" si="330"/>
        <v>青州</v>
      </c>
      <c r="S10612" t="str">
        <f t="shared" si="331"/>
        <v>0117</v>
      </c>
    </row>
    <row r="10613" spans="1:19">
      <c r="A10613" t="s">
        <v>85775</v>
      </c>
      <c r="B10613" s="31" t="s">
        <v>85776</v>
      </c>
      <c r="C10613" t="s">
        <v>49</v>
      </c>
      <c r="D10613" t="s">
        <v>85777</v>
      </c>
      <c r="E10613" t="s">
        <v>81266</v>
      </c>
      <c r="F10613" t="s">
        <v>85778</v>
      </c>
      <c r="G10613" t="s">
        <v>85779</v>
      </c>
      <c r="H10613" t="s">
        <v>85780</v>
      </c>
      <c r="I10613" t="s">
        <v>12119</v>
      </c>
      <c r="J10613" t="s">
        <v>6878</v>
      </c>
      <c r="K10613" t="s">
        <v>6879</v>
      </c>
      <c r="L10613" t="s">
        <v>95</v>
      </c>
      <c r="M10613" t="s">
        <v>4844</v>
      </c>
      <c r="N10613" t="s">
        <v>4972</v>
      </c>
      <c r="O10613" t="s">
        <v>6880</v>
      </c>
      <c r="P10613" t="s">
        <v>85781</v>
      </c>
      <c r="Q10613" t="s">
        <v>75044</v>
      </c>
      <c r="R10613" t="str">
        <f t="shared" si="330"/>
        <v>安丘</v>
      </c>
      <c r="S10613" t="str">
        <f t="shared" si="331"/>
        <v>0117</v>
      </c>
    </row>
    <row r="10614" spans="1:19">
      <c r="A10614" t="s">
        <v>85782</v>
      </c>
      <c r="B10614" s="31" t="s">
        <v>85783</v>
      </c>
      <c r="C10614" t="s">
        <v>49</v>
      </c>
      <c r="D10614" t="s">
        <v>85784</v>
      </c>
      <c r="E10614" t="s">
        <v>75930</v>
      </c>
      <c r="F10614" t="s">
        <v>85785</v>
      </c>
      <c r="G10614" t="s">
        <v>85786</v>
      </c>
      <c r="H10614" t="s">
        <v>85787</v>
      </c>
      <c r="I10614" t="s">
        <v>4852</v>
      </c>
      <c r="J10614" t="s">
        <v>8847</v>
      </c>
      <c r="K10614" t="s">
        <v>8848</v>
      </c>
      <c r="L10614" t="s">
        <v>60</v>
      </c>
      <c r="M10614" t="s">
        <v>5420</v>
      </c>
      <c r="N10614" t="s">
        <v>6152</v>
      </c>
      <c r="O10614" t="s">
        <v>8849</v>
      </c>
      <c r="P10614" t="s">
        <v>85788</v>
      </c>
      <c r="Q10614" t="s">
        <v>85789</v>
      </c>
      <c r="R10614" t="str">
        <f t="shared" si="330"/>
        <v>奎文</v>
      </c>
      <c r="S10614" t="str">
        <f t="shared" si="331"/>
        <v>0117</v>
      </c>
    </row>
    <row r="10615" spans="1:19">
      <c r="A10615" t="s">
        <v>85790</v>
      </c>
      <c r="B10615" s="31" t="s">
        <v>85791</v>
      </c>
      <c r="C10615" t="s">
        <v>49</v>
      </c>
      <c r="D10615" t="s">
        <v>85792</v>
      </c>
      <c r="E10615" t="s">
        <v>75930</v>
      </c>
      <c r="F10615" t="s">
        <v>85793</v>
      </c>
      <c r="G10615" t="s">
        <v>85794</v>
      </c>
      <c r="H10615" t="s">
        <v>85795</v>
      </c>
      <c r="I10615" t="s">
        <v>5407</v>
      </c>
      <c r="J10615" t="s">
        <v>16357</v>
      </c>
      <c r="K10615" t="s">
        <v>16358</v>
      </c>
      <c r="L10615" t="s">
        <v>50</v>
      </c>
      <c r="M10615" t="s">
        <v>6701</v>
      </c>
      <c r="N10615" t="s">
        <v>4933</v>
      </c>
      <c r="O10615" t="s">
        <v>16359</v>
      </c>
      <c r="P10615" t="s">
        <v>85796</v>
      </c>
      <c r="Q10615" t="s">
        <v>85797</v>
      </c>
      <c r="R10615" t="str">
        <f t="shared" si="330"/>
        <v>青州</v>
      </c>
      <c r="S10615" t="str">
        <f t="shared" si="331"/>
        <v>0117</v>
      </c>
    </row>
    <row r="10616" spans="1:19">
      <c r="A10616" t="s">
        <v>85798</v>
      </c>
      <c r="B10616" s="31" t="s">
        <v>85799</v>
      </c>
      <c r="C10616" t="s">
        <v>49</v>
      </c>
      <c r="D10616" t="s">
        <v>85800</v>
      </c>
      <c r="E10616" t="s">
        <v>81266</v>
      </c>
      <c r="F10616" t="s">
        <v>85801</v>
      </c>
      <c r="G10616" t="s">
        <v>85802</v>
      </c>
      <c r="H10616" t="s">
        <v>85803</v>
      </c>
      <c r="I10616" t="s">
        <v>12119</v>
      </c>
      <c r="J10616" t="s">
        <v>14104</v>
      </c>
      <c r="K10616" t="s">
        <v>14105</v>
      </c>
      <c r="L10616" t="s">
        <v>114</v>
      </c>
      <c r="M10616" t="s">
        <v>4918</v>
      </c>
      <c r="N10616" t="s">
        <v>5005</v>
      </c>
      <c r="O10616" t="s">
        <v>14106</v>
      </c>
      <c r="P10616" t="s">
        <v>85804</v>
      </c>
      <c r="Q10616" t="s">
        <v>75044</v>
      </c>
      <c r="R10616" t="str">
        <f t="shared" si="330"/>
        <v>高密</v>
      </c>
      <c r="S10616" t="str">
        <f t="shared" si="331"/>
        <v>0117</v>
      </c>
    </row>
    <row r="10617" spans="1:19">
      <c r="A10617" t="s">
        <v>85805</v>
      </c>
      <c r="B10617" s="31" t="s">
        <v>85806</v>
      </c>
      <c r="C10617" t="s">
        <v>49</v>
      </c>
      <c r="D10617" t="s">
        <v>85807</v>
      </c>
      <c r="E10617" t="s">
        <v>75930</v>
      </c>
      <c r="F10617" t="s">
        <v>85808</v>
      </c>
      <c r="G10617" t="s">
        <v>85809</v>
      </c>
      <c r="H10617" t="s">
        <v>85810</v>
      </c>
      <c r="I10617" t="s">
        <v>4828</v>
      </c>
      <c r="J10617" t="s">
        <v>8107</v>
      </c>
      <c r="K10617" t="s">
        <v>8108</v>
      </c>
      <c r="L10617" t="s">
        <v>237</v>
      </c>
      <c r="M10617" t="s">
        <v>5247</v>
      </c>
      <c r="N10617" t="s">
        <v>4789</v>
      </c>
      <c r="O10617" t="s">
        <v>8109</v>
      </c>
      <c r="P10617" t="s">
        <v>85811</v>
      </c>
      <c r="Q10617" t="s">
        <v>75044</v>
      </c>
      <c r="R10617" t="str">
        <f t="shared" si="330"/>
        <v>潍城</v>
      </c>
      <c r="S10617" t="str">
        <f t="shared" si="331"/>
        <v>0117</v>
      </c>
    </row>
    <row r="10618" spans="1:19">
      <c r="A10618" t="s">
        <v>85812</v>
      </c>
      <c r="B10618" s="31" t="s">
        <v>85813</v>
      </c>
      <c r="C10618" t="s">
        <v>49</v>
      </c>
      <c r="D10618" t="s">
        <v>85814</v>
      </c>
      <c r="E10618" t="s">
        <v>75930</v>
      </c>
      <c r="F10618" t="s">
        <v>85815</v>
      </c>
      <c r="G10618" t="s">
        <v>85816</v>
      </c>
      <c r="H10618" t="s">
        <v>85817</v>
      </c>
      <c r="I10618" t="s">
        <v>4785</v>
      </c>
      <c r="J10618" t="s">
        <v>5497</v>
      </c>
      <c r="K10618" t="s">
        <v>5498</v>
      </c>
      <c r="L10618" t="s">
        <v>375</v>
      </c>
      <c r="M10618" t="s">
        <v>5499</v>
      </c>
      <c r="N10618" t="s">
        <v>5056</v>
      </c>
      <c r="O10618" t="s">
        <v>5500</v>
      </c>
      <c r="P10618" t="s">
        <v>85818</v>
      </c>
      <c r="Q10618" t="s">
        <v>75044</v>
      </c>
      <c r="R10618" t="str">
        <f t="shared" si="330"/>
        <v>昌邑</v>
      </c>
      <c r="S10618" t="str">
        <f t="shared" si="331"/>
        <v>0117</v>
      </c>
    </row>
    <row r="10619" spans="1:19">
      <c r="A10619" t="s">
        <v>85819</v>
      </c>
      <c r="B10619" s="31" t="s">
        <v>85820</v>
      </c>
      <c r="C10619" t="s">
        <v>49</v>
      </c>
      <c r="D10619" t="s">
        <v>85821</v>
      </c>
      <c r="E10619" t="s">
        <v>75930</v>
      </c>
      <c r="F10619" t="s">
        <v>85822</v>
      </c>
      <c r="G10619" t="s">
        <v>85823</v>
      </c>
      <c r="H10619" t="s">
        <v>85824</v>
      </c>
      <c r="I10619" t="s">
        <v>4841</v>
      </c>
      <c r="J10619" t="s">
        <v>11849</v>
      </c>
      <c r="K10619" t="s">
        <v>11850</v>
      </c>
      <c r="L10619" t="s">
        <v>95</v>
      </c>
      <c r="M10619" t="s">
        <v>5709</v>
      </c>
      <c r="N10619" t="s">
        <v>4972</v>
      </c>
      <c r="O10619" t="s">
        <v>11851</v>
      </c>
      <c r="P10619" t="s">
        <v>85825</v>
      </c>
      <c r="Q10619" t="s">
        <v>85826</v>
      </c>
      <c r="R10619" t="str">
        <f t="shared" si="330"/>
        <v>安丘</v>
      </c>
      <c r="S10619" t="str">
        <f t="shared" si="331"/>
        <v>0117</v>
      </c>
    </row>
    <row r="10620" spans="1:19">
      <c r="A10620" t="s">
        <v>85827</v>
      </c>
      <c r="B10620" s="31" t="s">
        <v>85828</v>
      </c>
      <c r="C10620" t="s">
        <v>49</v>
      </c>
      <c r="D10620" t="s">
        <v>85829</v>
      </c>
      <c r="E10620" t="s">
        <v>75930</v>
      </c>
      <c r="F10620" t="s">
        <v>85830</v>
      </c>
      <c r="G10620" t="s">
        <v>85831</v>
      </c>
      <c r="H10620" t="s">
        <v>85832</v>
      </c>
      <c r="I10620" t="s">
        <v>4852</v>
      </c>
      <c r="J10620" t="s">
        <v>8354</v>
      </c>
      <c r="K10620" t="s">
        <v>8355</v>
      </c>
      <c r="L10620" t="s">
        <v>95</v>
      </c>
      <c r="M10620" t="s">
        <v>5649</v>
      </c>
      <c r="N10620" t="s">
        <v>4933</v>
      </c>
      <c r="O10620" t="s">
        <v>8356</v>
      </c>
      <c r="P10620" t="s">
        <v>85833</v>
      </c>
      <c r="Q10620" t="s">
        <v>75044</v>
      </c>
      <c r="R10620" t="str">
        <f t="shared" si="330"/>
        <v>安丘</v>
      </c>
      <c r="S10620" t="str">
        <f t="shared" si="331"/>
        <v>0117</v>
      </c>
    </row>
    <row r="10621" spans="1:19">
      <c r="A10621" t="s">
        <v>85834</v>
      </c>
      <c r="B10621" s="31" t="s">
        <v>85835</v>
      </c>
      <c r="C10621" t="s">
        <v>49</v>
      </c>
      <c r="D10621" t="s">
        <v>85836</v>
      </c>
      <c r="E10621" t="s">
        <v>75930</v>
      </c>
      <c r="F10621" t="s">
        <v>85837</v>
      </c>
      <c r="G10621" t="s">
        <v>85838</v>
      </c>
      <c r="H10621" t="s">
        <v>85839</v>
      </c>
      <c r="I10621" t="s">
        <v>4841</v>
      </c>
      <c r="J10621" t="s">
        <v>6172</v>
      </c>
      <c r="K10621" t="s">
        <v>6173</v>
      </c>
      <c r="L10621" t="s">
        <v>95</v>
      </c>
      <c r="M10621" t="s">
        <v>5042</v>
      </c>
      <c r="N10621" t="s">
        <v>8072</v>
      </c>
      <c r="O10621" t="s">
        <v>6175</v>
      </c>
      <c r="P10621" t="s">
        <v>85840</v>
      </c>
      <c r="Q10621" t="s">
        <v>85841</v>
      </c>
      <c r="R10621" t="str">
        <f t="shared" si="330"/>
        <v>安丘</v>
      </c>
      <c r="S10621" t="str">
        <f t="shared" si="331"/>
        <v>0117</v>
      </c>
    </row>
    <row r="10622" spans="1:19">
      <c r="A10622" t="s">
        <v>85842</v>
      </c>
      <c r="B10622" s="31" t="s">
        <v>85843</v>
      </c>
      <c r="C10622" t="s">
        <v>49</v>
      </c>
      <c r="D10622" t="s">
        <v>85844</v>
      </c>
      <c r="E10622" t="s">
        <v>75930</v>
      </c>
      <c r="F10622" t="s">
        <v>85845</v>
      </c>
      <c r="G10622" t="s">
        <v>85846</v>
      </c>
      <c r="H10622" t="s">
        <v>85847</v>
      </c>
      <c r="I10622" t="s">
        <v>5822</v>
      </c>
      <c r="J10622" t="s">
        <v>9807</v>
      </c>
      <c r="K10622" t="s">
        <v>10782</v>
      </c>
      <c r="L10622" t="s">
        <v>105</v>
      </c>
      <c r="M10622" t="s">
        <v>6055</v>
      </c>
      <c r="N10622" t="s">
        <v>4919</v>
      </c>
      <c r="O10622" t="s">
        <v>10783</v>
      </c>
      <c r="P10622" t="s">
        <v>85848</v>
      </c>
      <c r="Q10622" t="s">
        <v>85849</v>
      </c>
      <c r="R10622" t="str">
        <f t="shared" si="330"/>
        <v>寿光</v>
      </c>
      <c r="S10622" t="str">
        <f t="shared" si="331"/>
        <v>0117</v>
      </c>
    </row>
    <row r="10623" spans="1:19">
      <c r="A10623" t="s">
        <v>85850</v>
      </c>
      <c r="B10623" s="31" t="s">
        <v>85851</v>
      </c>
      <c r="C10623" t="s">
        <v>49</v>
      </c>
      <c r="D10623" t="s">
        <v>85852</v>
      </c>
      <c r="E10623" t="s">
        <v>75930</v>
      </c>
      <c r="F10623" t="s">
        <v>85853</v>
      </c>
      <c r="G10623" t="s">
        <v>85854</v>
      </c>
      <c r="H10623" t="s">
        <v>85855</v>
      </c>
      <c r="I10623" t="s">
        <v>5835</v>
      </c>
      <c r="J10623" t="s">
        <v>6480</v>
      </c>
      <c r="K10623" t="s">
        <v>6481</v>
      </c>
      <c r="L10623" t="s">
        <v>237</v>
      </c>
      <c r="M10623" t="s">
        <v>5247</v>
      </c>
      <c r="N10623" t="s">
        <v>4933</v>
      </c>
      <c r="O10623" t="s">
        <v>6482</v>
      </c>
      <c r="P10623" t="s">
        <v>85856</v>
      </c>
      <c r="Q10623" t="s">
        <v>85857</v>
      </c>
      <c r="R10623" t="str">
        <f t="shared" si="330"/>
        <v>潍城</v>
      </c>
      <c r="S10623" t="str">
        <f t="shared" si="331"/>
        <v>0117</v>
      </c>
    </row>
    <row r="10624" spans="1:19">
      <c r="A10624" t="s">
        <v>85858</v>
      </c>
      <c r="B10624" s="31" t="s">
        <v>85859</v>
      </c>
      <c r="C10624" t="s">
        <v>49</v>
      </c>
      <c r="D10624" t="s">
        <v>85860</v>
      </c>
      <c r="E10624" t="s">
        <v>81266</v>
      </c>
      <c r="F10624" t="s">
        <v>85861</v>
      </c>
      <c r="G10624" t="s">
        <v>85862</v>
      </c>
      <c r="H10624" t="s">
        <v>85863</v>
      </c>
      <c r="I10624" t="s">
        <v>12119</v>
      </c>
      <c r="J10624" t="s">
        <v>14104</v>
      </c>
      <c r="K10624" t="s">
        <v>14105</v>
      </c>
      <c r="L10624" t="s">
        <v>114</v>
      </c>
      <c r="M10624" t="s">
        <v>4918</v>
      </c>
      <c r="N10624" t="s">
        <v>6601</v>
      </c>
      <c r="O10624" t="s">
        <v>14106</v>
      </c>
      <c r="P10624" t="s">
        <v>85864</v>
      </c>
      <c r="Q10624" t="s">
        <v>85865</v>
      </c>
      <c r="R10624" t="str">
        <f t="shared" si="330"/>
        <v>高密</v>
      </c>
      <c r="S10624" t="str">
        <f t="shared" si="331"/>
        <v>0117</v>
      </c>
    </row>
    <row r="10625" spans="1:19">
      <c r="A10625" t="s">
        <v>85866</v>
      </c>
      <c r="B10625" s="31" t="s">
        <v>85867</v>
      </c>
      <c r="C10625" t="s">
        <v>49</v>
      </c>
      <c r="D10625" t="s">
        <v>85868</v>
      </c>
      <c r="E10625" t="s">
        <v>81266</v>
      </c>
      <c r="F10625" t="s">
        <v>85869</v>
      </c>
      <c r="G10625" t="s">
        <v>85870</v>
      </c>
      <c r="H10625" t="s">
        <v>85871</v>
      </c>
      <c r="I10625" t="s">
        <v>12119</v>
      </c>
      <c r="J10625" t="s">
        <v>5647</v>
      </c>
      <c r="K10625" t="s">
        <v>5648</v>
      </c>
      <c r="L10625" t="s">
        <v>95</v>
      </c>
      <c r="M10625" t="s">
        <v>5649</v>
      </c>
      <c r="N10625" t="s">
        <v>6174</v>
      </c>
      <c r="O10625" t="s">
        <v>5650</v>
      </c>
      <c r="P10625" t="s">
        <v>85872</v>
      </c>
      <c r="Q10625" t="s">
        <v>75044</v>
      </c>
      <c r="R10625" t="str">
        <f t="shared" ref="R10625:R10688" si="332">IF(OR(LEFT(L10625,2)="高新"),"奎文",IF(LEFT(L10625,2)="峡山","坊子",IF(LEFT(L10625,2)="滨海","寒亭",LEFT(L10625,2))))</f>
        <v>安丘</v>
      </c>
      <c r="S10625" t="str">
        <f t="shared" ref="S10625:S10688" si="333">TEXT(B10625,"mmdd")</f>
        <v>0117</v>
      </c>
    </row>
    <row r="10626" spans="1:19">
      <c r="A10626" t="s">
        <v>85873</v>
      </c>
      <c r="B10626" s="31" t="s">
        <v>85874</v>
      </c>
      <c r="C10626" t="s">
        <v>49</v>
      </c>
      <c r="D10626" t="s">
        <v>85875</v>
      </c>
      <c r="E10626" t="s">
        <v>85876</v>
      </c>
      <c r="F10626" t="s">
        <v>85877</v>
      </c>
      <c r="G10626" t="s">
        <v>85878</v>
      </c>
      <c r="H10626" t="s">
        <v>85879</v>
      </c>
      <c r="I10626" t="s">
        <v>4828</v>
      </c>
      <c r="J10626" t="s">
        <v>12715</v>
      </c>
      <c r="K10626" t="s">
        <v>12716</v>
      </c>
      <c r="L10626" t="s">
        <v>123</v>
      </c>
      <c r="M10626" t="s">
        <v>7767</v>
      </c>
      <c r="N10626" t="s">
        <v>4845</v>
      </c>
      <c r="O10626" t="s">
        <v>12717</v>
      </c>
      <c r="P10626" t="s">
        <v>85880</v>
      </c>
      <c r="Q10626" t="s">
        <v>75044</v>
      </c>
      <c r="R10626" t="str">
        <f t="shared" si="332"/>
        <v>诸城</v>
      </c>
      <c r="S10626" t="str">
        <f t="shared" si="333"/>
        <v>0117</v>
      </c>
    </row>
    <row r="10627" spans="1:19">
      <c r="A10627" t="s">
        <v>85881</v>
      </c>
      <c r="B10627" s="31" t="s">
        <v>85882</v>
      </c>
      <c r="C10627" t="s">
        <v>49</v>
      </c>
      <c r="D10627" t="s">
        <v>85883</v>
      </c>
      <c r="E10627" t="s">
        <v>75930</v>
      </c>
      <c r="F10627" t="s">
        <v>85884</v>
      </c>
      <c r="G10627" t="s">
        <v>85885</v>
      </c>
      <c r="H10627" t="s">
        <v>85886</v>
      </c>
      <c r="I10627" t="s">
        <v>4813</v>
      </c>
      <c r="J10627" t="s">
        <v>79925</v>
      </c>
      <c r="K10627" t="s">
        <v>79926</v>
      </c>
      <c r="L10627" t="s">
        <v>86</v>
      </c>
      <c r="M10627" t="s">
        <v>11294</v>
      </c>
      <c r="N10627" t="s">
        <v>5056</v>
      </c>
      <c r="O10627" t="s">
        <v>79927</v>
      </c>
      <c r="P10627" t="s">
        <v>85887</v>
      </c>
      <c r="Q10627" t="s">
        <v>85888</v>
      </c>
      <c r="R10627" t="str">
        <f t="shared" si="332"/>
        <v>坊子</v>
      </c>
      <c r="S10627" t="str">
        <f t="shared" si="333"/>
        <v>0117</v>
      </c>
    </row>
    <row r="10628" spans="1:19">
      <c r="A10628" t="s">
        <v>85889</v>
      </c>
      <c r="B10628" s="31" t="s">
        <v>85890</v>
      </c>
      <c r="C10628" t="s">
        <v>49</v>
      </c>
      <c r="D10628" t="s">
        <v>85891</v>
      </c>
      <c r="E10628" t="s">
        <v>80794</v>
      </c>
      <c r="F10628" t="s">
        <v>85892</v>
      </c>
      <c r="G10628" t="s">
        <v>85893</v>
      </c>
      <c r="H10628" t="s">
        <v>85894</v>
      </c>
      <c r="I10628" t="s">
        <v>45593</v>
      </c>
      <c r="J10628" t="s">
        <v>7514</v>
      </c>
      <c r="K10628" t="s">
        <v>7515</v>
      </c>
      <c r="L10628" t="s">
        <v>95</v>
      </c>
      <c r="M10628" t="s">
        <v>5042</v>
      </c>
      <c r="N10628" t="s">
        <v>5211</v>
      </c>
      <c r="O10628" t="s">
        <v>7516</v>
      </c>
      <c r="P10628" t="s">
        <v>85895</v>
      </c>
      <c r="Q10628" t="s">
        <v>75044</v>
      </c>
      <c r="R10628" t="str">
        <f t="shared" si="332"/>
        <v>安丘</v>
      </c>
      <c r="S10628" t="str">
        <f t="shared" si="333"/>
        <v>0117</v>
      </c>
    </row>
    <row r="10629" spans="1:19">
      <c r="A10629" t="s">
        <v>85896</v>
      </c>
      <c r="B10629" s="31" t="s">
        <v>85897</v>
      </c>
      <c r="C10629" t="s">
        <v>49</v>
      </c>
      <c r="D10629" t="s">
        <v>85898</v>
      </c>
      <c r="E10629" t="s">
        <v>80819</v>
      </c>
      <c r="F10629" t="s">
        <v>85899</v>
      </c>
      <c r="G10629" t="s">
        <v>85900</v>
      </c>
      <c r="H10629" t="s">
        <v>85901</v>
      </c>
      <c r="I10629" t="s">
        <v>12119</v>
      </c>
      <c r="J10629" t="s">
        <v>12820</v>
      </c>
      <c r="K10629" t="s">
        <v>12821</v>
      </c>
      <c r="L10629" t="s">
        <v>50</v>
      </c>
      <c r="M10629" t="s">
        <v>5877</v>
      </c>
      <c r="N10629" t="s">
        <v>5112</v>
      </c>
      <c r="O10629" t="s">
        <v>12822</v>
      </c>
      <c r="P10629" t="s">
        <v>85902</v>
      </c>
      <c r="Q10629" t="s">
        <v>85903</v>
      </c>
      <c r="R10629" t="str">
        <f t="shared" si="332"/>
        <v>青州</v>
      </c>
      <c r="S10629" t="str">
        <f t="shared" si="333"/>
        <v>0117</v>
      </c>
    </row>
    <row r="10630" spans="1:19">
      <c r="A10630" t="s">
        <v>85904</v>
      </c>
      <c r="B10630" s="31" t="s">
        <v>85905</v>
      </c>
      <c r="C10630" t="s">
        <v>49</v>
      </c>
      <c r="D10630" t="s">
        <v>85906</v>
      </c>
      <c r="E10630" t="s">
        <v>80794</v>
      </c>
      <c r="F10630" t="s">
        <v>85907</v>
      </c>
      <c r="G10630" t="s">
        <v>85908</v>
      </c>
      <c r="H10630" t="s">
        <v>85909</v>
      </c>
      <c r="I10630" t="s">
        <v>4785</v>
      </c>
      <c r="J10630" t="s">
        <v>7352</v>
      </c>
      <c r="K10630" t="s">
        <v>7353</v>
      </c>
      <c r="L10630" t="s">
        <v>60</v>
      </c>
      <c r="M10630" t="s">
        <v>5511</v>
      </c>
      <c r="N10630" t="s">
        <v>14468</v>
      </c>
      <c r="O10630" t="s">
        <v>7354</v>
      </c>
      <c r="P10630" t="s">
        <v>85910</v>
      </c>
      <c r="Q10630" t="s">
        <v>85911</v>
      </c>
      <c r="R10630" t="str">
        <f t="shared" si="332"/>
        <v>奎文</v>
      </c>
      <c r="S10630" t="str">
        <f t="shared" si="333"/>
        <v>0117</v>
      </c>
    </row>
    <row r="10631" spans="1:19">
      <c r="A10631" t="s">
        <v>85912</v>
      </c>
      <c r="B10631" s="31" t="s">
        <v>85913</v>
      </c>
      <c r="C10631" t="s">
        <v>49</v>
      </c>
      <c r="D10631" t="s">
        <v>85914</v>
      </c>
      <c r="E10631" t="s">
        <v>75930</v>
      </c>
      <c r="F10631" t="s">
        <v>85915</v>
      </c>
      <c r="G10631" t="s">
        <v>85916</v>
      </c>
      <c r="H10631" t="s">
        <v>85917</v>
      </c>
      <c r="I10631" t="s">
        <v>4813</v>
      </c>
      <c r="J10631" t="s">
        <v>10639</v>
      </c>
      <c r="K10631" t="s">
        <v>10640</v>
      </c>
      <c r="L10631" t="s">
        <v>375</v>
      </c>
      <c r="M10631" t="s">
        <v>5318</v>
      </c>
      <c r="N10631" t="s">
        <v>4789</v>
      </c>
      <c r="O10631" t="s">
        <v>10641</v>
      </c>
      <c r="P10631" t="s">
        <v>85918</v>
      </c>
      <c r="Q10631" t="s">
        <v>75044</v>
      </c>
      <c r="R10631" t="str">
        <f t="shared" si="332"/>
        <v>昌邑</v>
      </c>
      <c r="S10631" t="str">
        <f t="shared" si="333"/>
        <v>0117</v>
      </c>
    </row>
    <row r="10632" spans="1:19">
      <c r="A10632" t="s">
        <v>85919</v>
      </c>
      <c r="B10632" s="31" t="s">
        <v>83614</v>
      </c>
      <c r="C10632" t="s">
        <v>49</v>
      </c>
      <c r="D10632" t="s">
        <v>85920</v>
      </c>
      <c r="E10632" t="s">
        <v>80819</v>
      </c>
      <c r="F10632" t="s">
        <v>85921</v>
      </c>
      <c r="G10632" t="s">
        <v>85922</v>
      </c>
      <c r="H10632" t="s">
        <v>85923</v>
      </c>
      <c r="I10632" t="s">
        <v>12119</v>
      </c>
      <c r="J10632" t="s">
        <v>17128</v>
      </c>
      <c r="K10632" t="s">
        <v>17129</v>
      </c>
      <c r="L10632" t="s">
        <v>375</v>
      </c>
      <c r="M10632" t="s">
        <v>7334</v>
      </c>
      <c r="N10632" t="s">
        <v>6243</v>
      </c>
      <c r="O10632" t="s">
        <v>17130</v>
      </c>
      <c r="P10632" t="s">
        <v>85924</v>
      </c>
      <c r="Q10632" t="s">
        <v>75044</v>
      </c>
      <c r="R10632" t="str">
        <f t="shared" si="332"/>
        <v>昌邑</v>
      </c>
      <c r="S10632" t="str">
        <f t="shared" si="333"/>
        <v>0117</v>
      </c>
    </row>
    <row r="10633" spans="1:19">
      <c r="A10633" t="s">
        <v>85925</v>
      </c>
      <c r="B10633" s="31" t="s">
        <v>85926</v>
      </c>
      <c r="C10633" t="s">
        <v>49</v>
      </c>
      <c r="D10633" t="s">
        <v>85927</v>
      </c>
      <c r="E10633" t="s">
        <v>80794</v>
      </c>
      <c r="F10633" t="s">
        <v>85928</v>
      </c>
      <c r="G10633" t="s">
        <v>85929</v>
      </c>
      <c r="H10633" t="s">
        <v>85930</v>
      </c>
      <c r="I10633" t="s">
        <v>4852</v>
      </c>
      <c r="J10633" t="s">
        <v>6983</v>
      </c>
      <c r="K10633" t="s">
        <v>6984</v>
      </c>
      <c r="L10633" t="s">
        <v>95</v>
      </c>
      <c r="M10633" t="s">
        <v>5682</v>
      </c>
      <c r="N10633" t="s">
        <v>4845</v>
      </c>
      <c r="O10633" t="s">
        <v>6986</v>
      </c>
      <c r="P10633" t="s">
        <v>85931</v>
      </c>
      <c r="Q10633" t="s">
        <v>75044</v>
      </c>
      <c r="R10633" t="str">
        <f t="shared" si="332"/>
        <v>安丘</v>
      </c>
      <c r="S10633" t="str">
        <f t="shared" si="333"/>
        <v>0117</v>
      </c>
    </row>
    <row r="10634" spans="1:19">
      <c r="A10634" t="s">
        <v>85932</v>
      </c>
      <c r="B10634" s="31" t="s">
        <v>85933</v>
      </c>
      <c r="C10634" t="s">
        <v>49</v>
      </c>
      <c r="D10634" t="s">
        <v>85934</v>
      </c>
      <c r="E10634" t="s">
        <v>80794</v>
      </c>
      <c r="F10634" t="s">
        <v>85935</v>
      </c>
      <c r="G10634" t="s">
        <v>85936</v>
      </c>
      <c r="H10634" t="s">
        <v>85937</v>
      </c>
      <c r="I10634" t="s">
        <v>4929</v>
      </c>
      <c r="J10634" t="s">
        <v>6580</v>
      </c>
      <c r="K10634" t="s">
        <v>6581</v>
      </c>
      <c r="L10634" t="s">
        <v>77</v>
      </c>
      <c r="M10634" t="s">
        <v>4803</v>
      </c>
      <c r="N10634" t="s">
        <v>4789</v>
      </c>
      <c r="O10634" t="s">
        <v>6582</v>
      </c>
      <c r="P10634" t="s">
        <v>85938</v>
      </c>
      <c r="Q10634" t="s">
        <v>75044</v>
      </c>
      <c r="R10634" t="str">
        <f t="shared" si="332"/>
        <v>临朐</v>
      </c>
      <c r="S10634" t="str">
        <f t="shared" si="333"/>
        <v>0117</v>
      </c>
    </row>
    <row r="10635" spans="1:19">
      <c r="A10635" t="s">
        <v>85939</v>
      </c>
      <c r="B10635" s="31" t="s">
        <v>85940</v>
      </c>
      <c r="C10635" t="s">
        <v>49</v>
      </c>
      <c r="D10635" t="s">
        <v>85941</v>
      </c>
      <c r="E10635" t="s">
        <v>80819</v>
      </c>
      <c r="F10635" t="s">
        <v>85942</v>
      </c>
      <c r="G10635" t="s">
        <v>85943</v>
      </c>
      <c r="H10635" t="s">
        <v>85944</v>
      </c>
      <c r="I10635" t="s">
        <v>12119</v>
      </c>
      <c r="J10635" t="s">
        <v>6020</v>
      </c>
      <c r="K10635" t="s">
        <v>6021</v>
      </c>
      <c r="L10635" t="s">
        <v>123</v>
      </c>
      <c r="M10635" t="s">
        <v>6022</v>
      </c>
      <c r="N10635" t="s">
        <v>5801</v>
      </c>
      <c r="O10635" t="s">
        <v>6023</v>
      </c>
      <c r="P10635" t="s">
        <v>85945</v>
      </c>
      <c r="Q10635" t="s">
        <v>75044</v>
      </c>
      <c r="R10635" t="str">
        <f t="shared" si="332"/>
        <v>诸城</v>
      </c>
      <c r="S10635" t="str">
        <f t="shared" si="333"/>
        <v>0117</v>
      </c>
    </row>
    <row r="10636" spans="1:19">
      <c r="A10636" t="s">
        <v>85946</v>
      </c>
      <c r="B10636" s="31" t="s">
        <v>85947</v>
      </c>
      <c r="C10636" t="s">
        <v>49</v>
      </c>
      <c r="D10636" t="s">
        <v>85948</v>
      </c>
      <c r="E10636" t="s">
        <v>80794</v>
      </c>
      <c r="F10636" t="s">
        <v>85949</v>
      </c>
      <c r="G10636" t="s">
        <v>85950</v>
      </c>
      <c r="H10636" t="s">
        <v>85951</v>
      </c>
      <c r="I10636" t="s">
        <v>4813</v>
      </c>
      <c r="J10636" t="s">
        <v>12419</v>
      </c>
      <c r="K10636" t="s">
        <v>12420</v>
      </c>
      <c r="L10636" t="s">
        <v>77</v>
      </c>
      <c r="M10636" t="s">
        <v>5733</v>
      </c>
      <c r="N10636" t="s">
        <v>5056</v>
      </c>
      <c r="O10636" t="s">
        <v>12421</v>
      </c>
      <c r="P10636" t="s">
        <v>85952</v>
      </c>
      <c r="Q10636" t="s">
        <v>75044</v>
      </c>
      <c r="R10636" t="str">
        <f t="shared" si="332"/>
        <v>临朐</v>
      </c>
      <c r="S10636" t="str">
        <f t="shared" si="333"/>
        <v>0117</v>
      </c>
    </row>
    <row r="10637" spans="1:19">
      <c r="A10637" t="s">
        <v>85953</v>
      </c>
      <c r="B10637" s="31" t="s">
        <v>85954</v>
      </c>
      <c r="C10637" t="s">
        <v>49</v>
      </c>
      <c r="D10637" t="s">
        <v>85955</v>
      </c>
      <c r="E10637" t="s">
        <v>80794</v>
      </c>
      <c r="F10637" t="s">
        <v>85956</v>
      </c>
      <c r="G10637" t="s">
        <v>85957</v>
      </c>
      <c r="H10637" t="s">
        <v>85958</v>
      </c>
      <c r="I10637" t="s">
        <v>5221</v>
      </c>
      <c r="J10637" t="s">
        <v>5509</v>
      </c>
      <c r="K10637" t="s">
        <v>5510</v>
      </c>
      <c r="L10637" t="s">
        <v>60</v>
      </c>
      <c r="M10637" t="s">
        <v>5511</v>
      </c>
      <c r="N10637" t="s">
        <v>5030</v>
      </c>
      <c r="O10637" t="s">
        <v>5512</v>
      </c>
      <c r="P10637" t="s">
        <v>85959</v>
      </c>
      <c r="Q10637" t="s">
        <v>85960</v>
      </c>
      <c r="R10637" t="str">
        <f t="shared" si="332"/>
        <v>奎文</v>
      </c>
      <c r="S10637" t="str">
        <f t="shared" si="333"/>
        <v>0117</v>
      </c>
    </row>
    <row r="10638" spans="1:19">
      <c r="A10638" t="s">
        <v>85961</v>
      </c>
      <c r="B10638" s="31" t="s">
        <v>85962</v>
      </c>
      <c r="C10638" t="s">
        <v>49</v>
      </c>
      <c r="D10638" t="s">
        <v>85963</v>
      </c>
      <c r="E10638" t="s">
        <v>75930</v>
      </c>
      <c r="F10638" t="s">
        <v>85964</v>
      </c>
      <c r="G10638" t="s">
        <v>85965</v>
      </c>
      <c r="H10638" t="s">
        <v>85966</v>
      </c>
      <c r="I10638" t="s">
        <v>4785</v>
      </c>
      <c r="J10638" t="s">
        <v>9536</v>
      </c>
      <c r="K10638" t="s">
        <v>9537</v>
      </c>
      <c r="L10638" t="s">
        <v>95</v>
      </c>
      <c r="M10638" t="s">
        <v>5055</v>
      </c>
      <c r="N10638" t="s">
        <v>10954</v>
      </c>
      <c r="O10638" t="s">
        <v>9538</v>
      </c>
      <c r="P10638" t="s">
        <v>85967</v>
      </c>
      <c r="Q10638" t="s">
        <v>85968</v>
      </c>
      <c r="R10638" t="str">
        <f t="shared" si="332"/>
        <v>安丘</v>
      </c>
      <c r="S10638" t="str">
        <f t="shared" si="333"/>
        <v>0117</v>
      </c>
    </row>
    <row r="10639" spans="1:19">
      <c r="A10639" t="s">
        <v>85969</v>
      </c>
      <c r="B10639" s="31" t="s">
        <v>85970</v>
      </c>
      <c r="C10639" t="s">
        <v>49</v>
      </c>
      <c r="D10639" t="s">
        <v>85971</v>
      </c>
      <c r="E10639" t="s">
        <v>85972</v>
      </c>
      <c r="F10639" t="s">
        <v>85973</v>
      </c>
      <c r="G10639" t="s">
        <v>85974</v>
      </c>
      <c r="H10639" t="s">
        <v>85975</v>
      </c>
      <c r="I10639" t="s">
        <v>12119</v>
      </c>
      <c r="J10639" t="s">
        <v>7155</v>
      </c>
      <c r="K10639" t="s">
        <v>7156</v>
      </c>
      <c r="L10639" t="s">
        <v>148</v>
      </c>
      <c r="M10639" t="s">
        <v>6391</v>
      </c>
      <c r="N10639" t="s">
        <v>7768</v>
      </c>
      <c r="O10639" t="s">
        <v>7157</v>
      </c>
      <c r="P10639" t="s">
        <v>85976</v>
      </c>
      <c r="Q10639" t="s">
        <v>75044</v>
      </c>
      <c r="R10639" t="str">
        <f t="shared" si="332"/>
        <v>寒亭</v>
      </c>
      <c r="S10639" t="str">
        <f t="shared" si="333"/>
        <v>0117</v>
      </c>
    </row>
    <row r="10640" spans="1:19">
      <c r="A10640" t="s">
        <v>85977</v>
      </c>
      <c r="B10640" s="31" t="s">
        <v>85978</v>
      </c>
      <c r="C10640" t="s">
        <v>49</v>
      </c>
      <c r="D10640" t="s">
        <v>85979</v>
      </c>
      <c r="E10640" t="s">
        <v>80794</v>
      </c>
      <c r="F10640" t="s">
        <v>85980</v>
      </c>
      <c r="G10640" t="s">
        <v>85981</v>
      </c>
      <c r="H10640" t="s">
        <v>85982</v>
      </c>
      <c r="I10640" t="s">
        <v>4955</v>
      </c>
      <c r="J10640" t="s">
        <v>7321</v>
      </c>
      <c r="K10640" t="s">
        <v>7322</v>
      </c>
      <c r="L10640" t="s">
        <v>95</v>
      </c>
      <c r="M10640" t="s">
        <v>5709</v>
      </c>
      <c r="N10640" t="s">
        <v>5005</v>
      </c>
      <c r="O10640" t="s">
        <v>7323</v>
      </c>
      <c r="P10640" t="s">
        <v>85983</v>
      </c>
      <c r="Q10640" t="s">
        <v>85984</v>
      </c>
      <c r="R10640" t="str">
        <f t="shared" si="332"/>
        <v>安丘</v>
      </c>
      <c r="S10640" t="str">
        <f t="shared" si="333"/>
        <v>0117</v>
      </c>
    </row>
    <row r="10641" spans="1:19">
      <c r="A10641" t="s">
        <v>85985</v>
      </c>
      <c r="B10641" s="31" t="s">
        <v>85986</v>
      </c>
      <c r="C10641" t="s">
        <v>49</v>
      </c>
      <c r="D10641" t="s">
        <v>85987</v>
      </c>
      <c r="E10641" t="s">
        <v>80794</v>
      </c>
      <c r="F10641" t="s">
        <v>85988</v>
      </c>
      <c r="G10641" t="s">
        <v>85989</v>
      </c>
      <c r="H10641" t="s">
        <v>85990</v>
      </c>
      <c r="I10641" t="s">
        <v>4852</v>
      </c>
      <c r="J10641" t="s">
        <v>21916</v>
      </c>
      <c r="K10641" t="s">
        <v>21917</v>
      </c>
      <c r="L10641" t="s">
        <v>77</v>
      </c>
      <c r="M10641" t="s">
        <v>4803</v>
      </c>
      <c r="N10641" t="s">
        <v>4789</v>
      </c>
      <c r="O10641" t="s">
        <v>21918</v>
      </c>
      <c r="P10641" t="s">
        <v>85991</v>
      </c>
      <c r="Q10641" t="s">
        <v>85992</v>
      </c>
      <c r="R10641" t="str">
        <f t="shared" si="332"/>
        <v>临朐</v>
      </c>
      <c r="S10641" t="str">
        <f t="shared" si="333"/>
        <v>0117</v>
      </c>
    </row>
    <row r="10642" spans="1:19">
      <c r="A10642" t="s">
        <v>85993</v>
      </c>
      <c r="B10642" s="31" t="s">
        <v>85994</v>
      </c>
      <c r="C10642" t="s">
        <v>49</v>
      </c>
      <c r="D10642" t="s">
        <v>85995</v>
      </c>
      <c r="E10642" t="s">
        <v>81266</v>
      </c>
      <c r="F10642" t="s">
        <v>85996</v>
      </c>
      <c r="G10642" t="s">
        <v>85997</v>
      </c>
      <c r="H10642" t="s">
        <v>85998</v>
      </c>
      <c r="I10642" t="s">
        <v>12119</v>
      </c>
      <c r="J10642" t="s">
        <v>71240</v>
      </c>
      <c r="K10642" t="s">
        <v>71241</v>
      </c>
      <c r="L10642" t="s">
        <v>60</v>
      </c>
      <c r="M10642" t="s">
        <v>4774</v>
      </c>
      <c r="N10642" t="s">
        <v>4905</v>
      </c>
      <c r="O10642" t="s">
        <v>71242</v>
      </c>
      <c r="P10642" t="s">
        <v>85999</v>
      </c>
      <c r="Q10642" t="s">
        <v>75044</v>
      </c>
      <c r="R10642" t="str">
        <f t="shared" si="332"/>
        <v>奎文</v>
      </c>
      <c r="S10642" t="str">
        <f t="shared" si="333"/>
        <v>0117</v>
      </c>
    </row>
    <row r="10643" spans="1:19">
      <c r="A10643" t="s">
        <v>86000</v>
      </c>
      <c r="B10643" s="31" t="s">
        <v>86001</v>
      </c>
      <c r="C10643" t="s">
        <v>49</v>
      </c>
      <c r="D10643" t="s">
        <v>86002</v>
      </c>
      <c r="E10643" t="s">
        <v>75930</v>
      </c>
      <c r="F10643" t="s">
        <v>86003</v>
      </c>
      <c r="G10643" t="s">
        <v>86004</v>
      </c>
      <c r="H10643" t="s">
        <v>86005</v>
      </c>
      <c r="I10643" t="s">
        <v>4785</v>
      </c>
      <c r="J10643" t="s">
        <v>11556</v>
      </c>
      <c r="K10643" t="s">
        <v>11557</v>
      </c>
      <c r="L10643" t="s">
        <v>105</v>
      </c>
      <c r="M10643" t="s">
        <v>5769</v>
      </c>
      <c r="N10643" t="s">
        <v>4789</v>
      </c>
      <c r="O10643" t="s">
        <v>11558</v>
      </c>
      <c r="P10643" t="s">
        <v>86006</v>
      </c>
      <c r="Q10643" t="s">
        <v>86007</v>
      </c>
      <c r="R10643" t="str">
        <f t="shared" si="332"/>
        <v>寿光</v>
      </c>
      <c r="S10643" t="str">
        <f t="shared" si="333"/>
        <v>0117</v>
      </c>
    </row>
    <row r="10644" spans="1:19">
      <c r="A10644" t="s">
        <v>86008</v>
      </c>
      <c r="B10644" s="31" t="s">
        <v>86009</v>
      </c>
      <c r="C10644" t="s">
        <v>49</v>
      </c>
      <c r="D10644" t="s">
        <v>86010</v>
      </c>
      <c r="E10644" t="s">
        <v>86011</v>
      </c>
      <c r="F10644" t="s">
        <v>86012</v>
      </c>
      <c r="G10644" t="s">
        <v>86013</v>
      </c>
      <c r="H10644" t="s">
        <v>86014</v>
      </c>
      <c r="I10644" t="s">
        <v>4852</v>
      </c>
      <c r="J10644" t="s">
        <v>11530</v>
      </c>
      <c r="K10644" t="s">
        <v>11531</v>
      </c>
      <c r="L10644" t="s">
        <v>50</v>
      </c>
      <c r="M10644" t="s">
        <v>5260</v>
      </c>
      <c r="N10644" t="s">
        <v>9962</v>
      </c>
      <c r="O10644" t="s">
        <v>13908</v>
      </c>
      <c r="P10644" t="s">
        <v>86015</v>
      </c>
      <c r="Q10644" t="s">
        <v>75044</v>
      </c>
      <c r="R10644" t="str">
        <f t="shared" si="332"/>
        <v>青州</v>
      </c>
      <c r="S10644" t="str">
        <f t="shared" si="333"/>
        <v>0117</v>
      </c>
    </row>
    <row r="10645" spans="1:19">
      <c r="A10645" t="s">
        <v>86016</v>
      </c>
      <c r="B10645" s="31" t="s">
        <v>86017</v>
      </c>
      <c r="C10645" t="s">
        <v>49</v>
      </c>
      <c r="D10645" t="s">
        <v>86018</v>
      </c>
      <c r="E10645" t="s">
        <v>80794</v>
      </c>
      <c r="F10645" t="s">
        <v>86019</v>
      </c>
      <c r="G10645" t="s">
        <v>86020</v>
      </c>
      <c r="H10645" t="s">
        <v>81133</v>
      </c>
      <c r="I10645" t="s">
        <v>4852</v>
      </c>
      <c r="J10645" t="s">
        <v>11513</v>
      </c>
      <c r="K10645" t="s">
        <v>11514</v>
      </c>
      <c r="L10645" t="s">
        <v>50</v>
      </c>
      <c r="M10645" t="s">
        <v>5236</v>
      </c>
      <c r="N10645" t="s">
        <v>5211</v>
      </c>
      <c r="O10645" t="s">
        <v>11515</v>
      </c>
      <c r="P10645" t="s">
        <v>86021</v>
      </c>
      <c r="Q10645" t="s">
        <v>86022</v>
      </c>
      <c r="R10645" t="str">
        <f t="shared" si="332"/>
        <v>青州</v>
      </c>
      <c r="S10645" t="str">
        <f t="shared" si="333"/>
        <v>0117</v>
      </c>
    </row>
    <row r="10646" spans="1:19">
      <c r="A10646" t="s">
        <v>86023</v>
      </c>
      <c r="B10646" s="31" t="s">
        <v>86024</v>
      </c>
      <c r="C10646" t="s">
        <v>49</v>
      </c>
      <c r="D10646" t="s">
        <v>86025</v>
      </c>
      <c r="E10646" t="s">
        <v>80819</v>
      </c>
      <c r="F10646" t="s">
        <v>86026</v>
      </c>
      <c r="G10646" t="s">
        <v>86027</v>
      </c>
      <c r="H10646" t="s">
        <v>85954</v>
      </c>
      <c r="I10646" t="s">
        <v>12119</v>
      </c>
      <c r="J10646" t="s">
        <v>5542</v>
      </c>
      <c r="K10646" t="s">
        <v>5543</v>
      </c>
      <c r="L10646" t="s">
        <v>105</v>
      </c>
      <c r="M10646" t="s">
        <v>5029</v>
      </c>
      <c r="N10646" t="s">
        <v>5112</v>
      </c>
      <c r="O10646" t="s">
        <v>5544</v>
      </c>
      <c r="P10646" t="s">
        <v>86028</v>
      </c>
      <c r="Q10646" t="s">
        <v>86029</v>
      </c>
      <c r="R10646" t="str">
        <f t="shared" si="332"/>
        <v>寿光</v>
      </c>
      <c r="S10646" t="str">
        <f t="shared" si="333"/>
        <v>0117</v>
      </c>
    </row>
    <row r="10647" spans="1:19">
      <c r="A10647" t="s">
        <v>86030</v>
      </c>
      <c r="B10647" s="31" t="s">
        <v>86031</v>
      </c>
      <c r="C10647" t="s">
        <v>49</v>
      </c>
      <c r="D10647" t="s">
        <v>86032</v>
      </c>
      <c r="E10647" t="s">
        <v>75930</v>
      </c>
      <c r="F10647" t="s">
        <v>86033</v>
      </c>
      <c r="G10647" t="s">
        <v>86034</v>
      </c>
      <c r="H10647" t="s">
        <v>86035</v>
      </c>
      <c r="I10647" t="s">
        <v>4828</v>
      </c>
      <c r="J10647" t="s">
        <v>7053</v>
      </c>
      <c r="K10647" t="s">
        <v>7054</v>
      </c>
      <c r="L10647" t="s">
        <v>60</v>
      </c>
      <c r="M10647" t="s">
        <v>5888</v>
      </c>
      <c r="N10647" t="s">
        <v>5198</v>
      </c>
      <c r="O10647" t="s">
        <v>7055</v>
      </c>
      <c r="P10647" t="s">
        <v>86036</v>
      </c>
      <c r="Q10647" t="s">
        <v>75044</v>
      </c>
      <c r="R10647" t="str">
        <f t="shared" si="332"/>
        <v>奎文</v>
      </c>
      <c r="S10647" t="str">
        <f t="shared" si="333"/>
        <v>0117</v>
      </c>
    </row>
    <row r="10648" spans="1:19">
      <c r="A10648" t="s">
        <v>86037</v>
      </c>
      <c r="B10648" s="31" t="s">
        <v>86038</v>
      </c>
      <c r="C10648" t="s">
        <v>49</v>
      </c>
      <c r="D10648" t="s">
        <v>86039</v>
      </c>
      <c r="E10648" t="s">
        <v>80819</v>
      </c>
      <c r="F10648" t="s">
        <v>86040</v>
      </c>
      <c r="G10648" t="s">
        <v>86041</v>
      </c>
      <c r="H10648" t="s">
        <v>86042</v>
      </c>
      <c r="I10648" t="s">
        <v>12119</v>
      </c>
      <c r="J10648" t="s">
        <v>5778</v>
      </c>
      <c r="K10648" t="s">
        <v>5779</v>
      </c>
      <c r="L10648" t="s">
        <v>105</v>
      </c>
      <c r="M10648" t="s">
        <v>5197</v>
      </c>
      <c r="N10648" t="s">
        <v>6519</v>
      </c>
      <c r="O10648" t="s">
        <v>5780</v>
      </c>
      <c r="P10648" t="s">
        <v>86043</v>
      </c>
      <c r="Q10648" t="s">
        <v>86044</v>
      </c>
      <c r="R10648" t="str">
        <f t="shared" si="332"/>
        <v>寿光</v>
      </c>
      <c r="S10648" t="str">
        <f t="shared" si="333"/>
        <v>0117</v>
      </c>
    </row>
    <row r="10649" spans="1:19">
      <c r="A10649" t="s">
        <v>86045</v>
      </c>
      <c r="B10649" s="31" t="s">
        <v>86046</v>
      </c>
      <c r="C10649" t="s">
        <v>49</v>
      </c>
      <c r="D10649" t="s">
        <v>86047</v>
      </c>
      <c r="E10649" t="s">
        <v>80794</v>
      </c>
      <c r="F10649" t="s">
        <v>86048</v>
      </c>
      <c r="G10649" t="s">
        <v>86049</v>
      </c>
      <c r="H10649" t="s">
        <v>86050</v>
      </c>
      <c r="I10649" t="s">
        <v>5560</v>
      </c>
      <c r="J10649" t="s">
        <v>19912</v>
      </c>
      <c r="K10649" t="s">
        <v>19913</v>
      </c>
      <c r="L10649" t="s">
        <v>77</v>
      </c>
      <c r="M10649" t="s">
        <v>5733</v>
      </c>
      <c r="N10649" t="s">
        <v>4972</v>
      </c>
      <c r="O10649" t="s">
        <v>19914</v>
      </c>
      <c r="P10649" t="s">
        <v>86051</v>
      </c>
      <c r="Q10649" t="s">
        <v>86052</v>
      </c>
      <c r="R10649" t="str">
        <f t="shared" si="332"/>
        <v>临朐</v>
      </c>
      <c r="S10649" t="str">
        <f t="shared" si="333"/>
        <v>0117</v>
      </c>
    </row>
    <row r="10650" spans="1:19">
      <c r="A10650" t="s">
        <v>86053</v>
      </c>
      <c r="B10650" s="31" t="s">
        <v>86054</v>
      </c>
      <c r="C10650" t="s">
        <v>49</v>
      </c>
      <c r="D10650" t="s">
        <v>86055</v>
      </c>
      <c r="E10650" t="s">
        <v>80819</v>
      </c>
      <c r="F10650" t="s">
        <v>86056</v>
      </c>
      <c r="G10650" t="s">
        <v>86057</v>
      </c>
      <c r="H10650" t="s">
        <v>86058</v>
      </c>
      <c r="I10650" t="s">
        <v>12119</v>
      </c>
      <c r="J10650" t="s">
        <v>5509</v>
      </c>
      <c r="K10650" t="s">
        <v>5510</v>
      </c>
      <c r="L10650" t="s">
        <v>60</v>
      </c>
      <c r="M10650" t="s">
        <v>5511</v>
      </c>
      <c r="N10650" t="s">
        <v>5421</v>
      </c>
      <c r="O10650" t="s">
        <v>5512</v>
      </c>
      <c r="P10650" t="s">
        <v>86059</v>
      </c>
      <c r="Q10650" t="s">
        <v>75044</v>
      </c>
      <c r="R10650" t="str">
        <f t="shared" si="332"/>
        <v>奎文</v>
      </c>
      <c r="S10650" t="str">
        <f t="shared" si="333"/>
        <v>0117</v>
      </c>
    </row>
    <row r="10651" spans="1:19">
      <c r="A10651" t="s">
        <v>86060</v>
      </c>
      <c r="B10651" s="31" t="s">
        <v>86061</v>
      </c>
      <c r="C10651" t="s">
        <v>49</v>
      </c>
      <c r="D10651" t="s">
        <v>86062</v>
      </c>
      <c r="E10651" t="s">
        <v>80794</v>
      </c>
      <c r="F10651" t="s">
        <v>86063</v>
      </c>
      <c r="G10651" t="s">
        <v>86064</v>
      </c>
      <c r="H10651" t="s">
        <v>86065</v>
      </c>
      <c r="I10651" t="s">
        <v>4955</v>
      </c>
      <c r="J10651" t="s">
        <v>10182</v>
      </c>
      <c r="K10651" t="s">
        <v>10183</v>
      </c>
      <c r="L10651" t="s">
        <v>60</v>
      </c>
      <c r="M10651" t="s">
        <v>4774</v>
      </c>
      <c r="N10651" t="s">
        <v>5960</v>
      </c>
      <c r="O10651" t="s">
        <v>10184</v>
      </c>
      <c r="P10651" t="s">
        <v>86066</v>
      </c>
      <c r="Q10651" t="s">
        <v>86067</v>
      </c>
      <c r="R10651" t="str">
        <f t="shared" si="332"/>
        <v>奎文</v>
      </c>
      <c r="S10651" t="str">
        <f t="shared" si="333"/>
        <v>0117</v>
      </c>
    </row>
    <row r="10652" spans="1:19">
      <c r="A10652" t="s">
        <v>86068</v>
      </c>
      <c r="B10652" s="31" t="s">
        <v>86069</v>
      </c>
      <c r="C10652" t="s">
        <v>49</v>
      </c>
      <c r="D10652" t="s">
        <v>86070</v>
      </c>
      <c r="E10652" t="s">
        <v>86071</v>
      </c>
      <c r="F10652" t="s">
        <v>86072</v>
      </c>
      <c r="G10652" t="s">
        <v>86073</v>
      </c>
      <c r="H10652" t="s">
        <v>86074</v>
      </c>
      <c r="I10652" t="s">
        <v>4828</v>
      </c>
      <c r="J10652" t="s">
        <v>7888</v>
      </c>
      <c r="K10652" t="s">
        <v>7889</v>
      </c>
      <c r="L10652" t="s">
        <v>50</v>
      </c>
      <c r="M10652" t="s">
        <v>5016</v>
      </c>
      <c r="N10652" t="s">
        <v>4881</v>
      </c>
      <c r="O10652" t="s">
        <v>7891</v>
      </c>
      <c r="P10652" t="s">
        <v>86075</v>
      </c>
      <c r="Q10652" t="s">
        <v>75044</v>
      </c>
      <c r="R10652" t="str">
        <f t="shared" si="332"/>
        <v>青州</v>
      </c>
      <c r="S10652" t="str">
        <f t="shared" si="333"/>
        <v>0117</v>
      </c>
    </row>
    <row r="10653" spans="1:19">
      <c r="A10653" t="s">
        <v>86076</v>
      </c>
      <c r="B10653" s="31" t="s">
        <v>86077</v>
      </c>
      <c r="C10653" t="s">
        <v>49</v>
      </c>
      <c r="D10653" t="s">
        <v>86078</v>
      </c>
      <c r="E10653" t="s">
        <v>75930</v>
      </c>
      <c r="F10653" t="s">
        <v>86079</v>
      </c>
      <c r="G10653" t="s">
        <v>86080</v>
      </c>
      <c r="H10653" t="s">
        <v>86081</v>
      </c>
      <c r="I10653" t="s">
        <v>4828</v>
      </c>
      <c r="J10653" t="s">
        <v>5561</v>
      </c>
      <c r="K10653" t="s">
        <v>5562</v>
      </c>
      <c r="L10653" t="s">
        <v>237</v>
      </c>
      <c r="M10653" t="s">
        <v>4788</v>
      </c>
      <c r="N10653" t="s">
        <v>5421</v>
      </c>
      <c r="O10653" t="s">
        <v>5563</v>
      </c>
      <c r="P10653" t="s">
        <v>86082</v>
      </c>
      <c r="Q10653" t="s">
        <v>75044</v>
      </c>
      <c r="R10653" t="str">
        <f t="shared" si="332"/>
        <v>潍城</v>
      </c>
      <c r="S10653" t="str">
        <f t="shared" si="333"/>
        <v>0117</v>
      </c>
    </row>
    <row r="10654" spans="1:19">
      <c r="A10654" t="s">
        <v>4441</v>
      </c>
      <c r="B10654" s="31" t="s">
        <v>86083</v>
      </c>
      <c r="C10654" t="s">
        <v>49</v>
      </c>
      <c r="D10654" t="s">
        <v>86084</v>
      </c>
      <c r="E10654" t="s">
        <v>75930</v>
      </c>
      <c r="F10654" t="s">
        <v>86085</v>
      </c>
      <c r="G10654" t="s">
        <v>4439</v>
      </c>
      <c r="H10654" t="s">
        <v>86086</v>
      </c>
      <c r="I10654" t="s">
        <v>4813</v>
      </c>
      <c r="J10654" t="s">
        <v>7910</v>
      </c>
      <c r="K10654" t="s">
        <v>7911</v>
      </c>
      <c r="L10654" t="s">
        <v>375</v>
      </c>
      <c r="M10654" t="s">
        <v>5409</v>
      </c>
      <c r="N10654" t="s">
        <v>14468</v>
      </c>
      <c r="O10654" t="s">
        <v>7913</v>
      </c>
      <c r="P10654" t="s">
        <v>86087</v>
      </c>
      <c r="Q10654" t="s">
        <v>75044</v>
      </c>
      <c r="R10654" t="str">
        <f t="shared" si="332"/>
        <v>昌邑</v>
      </c>
      <c r="S10654" t="str">
        <f t="shared" si="333"/>
        <v>0117</v>
      </c>
    </row>
    <row r="10655" spans="1:19">
      <c r="A10655" t="s">
        <v>86088</v>
      </c>
      <c r="B10655" s="31" t="s">
        <v>86089</v>
      </c>
      <c r="C10655" t="s">
        <v>49</v>
      </c>
      <c r="D10655" t="s">
        <v>86090</v>
      </c>
      <c r="E10655" t="s">
        <v>86091</v>
      </c>
      <c r="F10655" t="s">
        <v>86092</v>
      </c>
      <c r="G10655" t="s">
        <v>86093</v>
      </c>
      <c r="H10655" t="s">
        <v>86094</v>
      </c>
      <c r="I10655" t="s">
        <v>4852</v>
      </c>
      <c r="J10655" t="s">
        <v>7514</v>
      </c>
      <c r="K10655" t="s">
        <v>7515</v>
      </c>
      <c r="L10655" t="s">
        <v>95</v>
      </c>
      <c r="M10655" t="s">
        <v>5042</v>
      </c>
      <c r="N10655" t="s">
        <v>5017</v>
      </c>
      <c r="O10655" t="s">
        <v>7516</v>
      </c>
      <c r="P10655" t="s">
        <v>86095</v>
      </c>
      <c r="Q10655" t="s">
        <v>75044</v>
      </c>
      <c r="R10655" t="str">
        <f t="shared" si="332"/>
        <v>安丘</v>
      </c>
      <c r="S10655" t="str">
        <f t="shared" si="333"/>
        <v>0117</v>
      </c>
    </row>
    <row r="10656" spans="1:19">
      <c r="A10656" t="s">
        <v>86096</v>
      </c>
      <c r="B10656" s="31" t="s">
        <v>86097</v>
      </c>
      <c r="C10656" t="s">
        <v>49</v>
      </c>
      <c r="D10656" t="s">
        <v>86098</v>
      </c>
      <c r="E10656" t="s">
        <v>80819</v>
      </c>
      <c r="F10656" t="s">
        <v>86099</v>
      </c>
      <c r="G10656" t="s">
        <v>86100</v>
      </c>
      <c r="H10656" t="s">
        <v>86101</v>
      </c>
      <c r="I10656" t="s">
        <v>12119</v>
      </c>
      <c r="J10656" t="s">
        <v>7743</v>
      </c>
      <c r="K10656" t="s">
        <v>7744</v>
      </c>
      <c r="L10656" t="s">
        <v>1136</v>
      </c>
      <c r="M10656" t="s">
        <v>5210</v>
      </c>
      <c r="N10656" t="s">
        <v>5421</v>
      </c>
      <c r="O10656" t="s">
        <v>7745</v>
      </c>
      <c r="P10656" t="s">
        <v>86102</v>
      </c>
      <c r="Q10656" t="s">
        <v>75044</v>
      </c>
      <c r="R10656" t="str">
        <f t="shared" si="332"/>
        <v>昌乐</v>
      </c>
      <c r="S10656" t="str">
        <f t="shared" si="333"/>
        <v>0117</v>
      </c>
    </row>
    <row r="10657" spans="1:19">
      <c r="A10657" t="s">
        <v>4297</v>
      </c>
      <c r="B10657" s="31" t="s">
        <v>86103</v>
      </c>
      <c r="C10657" t="s">
        <v>49</v>
      </c>
      <c r="D10657" t="s">
        <v>86104</v>
      </c>
      <c r="E10657" t="s">
        <v>80819</v>
      </c>
      <c r="F10657" t="s">
        <v>86105</v>
      </c>
      <c r="G10657" t="s">
        <v>4295</v>
      </c>
      <c r="H10657" t="s">
        <v>86106</v>
      </c>
      <c r="I10657" t="s">
        <v>12119</v>
      </c>
      <c r="J10657" t="s">
        <v>6480</v>
      </c>
      <c r="K10657" t="s">
        <v>6481</v>
      </c>
      <c r="L10657" t="s">
        <v>237</v>
      </c>
      <c r="M10657" t="s">
        <v>5247</v>
      </c>
      <c r="N10657" t="s">
        <v>75044</v>
      </c>
      <c r="O10657" t="s">
        <v>6482</v>
      </c>
      <c r="P10657" t="s">
        <v>86107</v>
      </c>
      <c r="Q10657" t="s">
        <v>86108</v>
      </c>
      <c r="R10657" t="str">
        <f t="shared" si="332"/>
        <v>潍城</v>
      </c>
      <c r="S10657" t="str">
        <f t="shared" si="333"/>
        <v>0117</v>
      </c>
    </row>
    <row r="10658" spans="1:19">
      <c r="A10658" t="s">
        <v>86109</v>
      </c>
      <c r="B10658" s="31" t="s">
        <v>86110</v>
      </c>
      <c r="C10658" t="s">
        <v>49</v>
      </c>
      <c r="D10658" t="s">
        <v>86111</v>
      </c>
      <c r="E10658" t="s">
        <v>80794</v>
      </c>
      <c r="F10658" t="s">
        <v>86112</v>
      </c>
      <c r="G10658" t="s">
        <v>86113</v>
      </c>
      <c r="H10658" t="s">
        <v>86114</v>
      </c>
      <c r="I10658" t="s">
        <v>4852</v>
      </c>
      <c r="J10658" t="s">
        <v>6150</v>
      </c>
      <c r="K10658" t="s">
        <v>6151</v>
      </c>
      <c r="L10658" t="s">
        <v>95</v>
      </c>
      <c r="M10658" t="s">
        <v>5709</v>
      </c>
      <c r="N10658" t="s">
        <v>7890</v>
      </c>
      <c r="O10658" t="s">
        <v>6153</v>
      </c>
      <c r="P10658" t="s">
        <v>86115</v>
      </c>
      <c r="Q10658" t="s">
        <v>83944</v>
      </c>
      <c r="R10658" t="str">
        <f t="shared" si="332"/>
        <v>安丘</v>
      </c>
      <c r="S10658" t="str">
        <f t="shared" si="333"/>
        <v>0117</v>
      </c>
    </row>
    <row r="10659" spans="1:19">
      <c r="A10659" t="s">
        <v>86116</v>
      </c>
      <c r="B10659" s="31" t="s">
        <v>86117</v>
      </c>
      <c r="C10659" t="s">
        <v>49</v>
      </c>
      <c r="D10659" t="s">
        <v>86118</v>
      </c>
      <c r="E10659" t="s">
        <v>75930</v>
      </c>
      <c r="F10659" t="s">
        <v>86119</v>
      </c>
      <c r="G10659" t="s">
        <v>86120</v>
      </c>
      <c r="H10659" t="s">
        <v>86121</v>
      </c>
      <c r="I10659" t="s">
        <v>4813</v>
      </c>
      <c r="J10659" t="s">
        <v>13917</v>
      </c>
      <c r="K10659" t="s">
        <v>13918</v>
      </c>
      <c r="L10659" t="s">
        <v>262</v>
      </c>
      <c r="M10659" t="s">
        <v>6033</v>
      </c>
      <c r="N10659" t="s">
        <v>6184</v>
      </c>
      <c r="O10659" t="s">
        <v>13919</v>
      </c>
      <c r="P10659" t="s">
        <v>86122</v>
      </c>
      <c r="Q10659" t="s">
        <v>75044</v>
      </c>
      <c r="R10659" t="str">
        <f t="shared" si="332"/>
        <v>寒亭</v>
      </c>
      <c r="S10659" t="str">
        <f t="shared" si="333"/>
        <v>0117</v>
      </c>
    </row>
    <row r="10660" spans="1:19">
      <c r="A10660" t="s">
        <v>86123</v>
      </c>
      <c r="B10660" s="31" t="s">
        <v>86124</v>
      </c>
      <c r="C10660" t="s">
        <v>49</v>
      </c>
      <c r="D10660" t="s">
        <v>86125</v>
      </c>
      <c r="E10660" t="s">
        <v>80819</v>
      </c>
      <c r="F10660" t="s">
        <v>86126</v>
      </c>
      <c r="G10660" t="s">
        <v>86127</v>
      </c>
      <c r="H10660" t="s">
        <v>86128</v>
      </c>
      <c r="I10660" t="s">
        <v>12119</v>
      </c>
      <c r="J10660" t="s">
        <v>5097</v>
      </c>
      <c r="K10660" t="s">
        <v>5098</v>
      </c>
      <c r="L10660" t="s">
        <v>86</v>
      </c>
      <c r="M10660" t="s">
        <v>5099</v>
      </c>
      <c r="N10660" t="s">
        <v>5801</v>
      </c>
      <c r="O10660" t="s">
        <v>5100</v>
      </c>
      <c r="P10660" t="s">
        <v>86129</v>
      </c>
      <c r="Q10660" t="s">
        <v>86130</v>
      </c>
      <c r="R10660" t="str">
        <f t="shared" si="332"/>
        <v>坊子</v>
      </c>
      <c r="S10660" t="str">
        <f t="shared" si="333"/>
        <v>0117</v>
      </c>
    </row>
    <row r="10661" spans="1:19">
      <c r="A10661" t="s">
        <v>86131</v>
      </c>
      <c r="B10661" s="31" t="s">
        <v>86132</v>
      </c>
      <c r="C10661" t="s">
        <v>49</v>
      </c>
      <c r="D10661" t="s">
        <v>86133</v>
      </c>
      <c r="E10661" t="s">
        <v>86134</v>
      </c>
      <c r="F10661" t="s">
        <v>86135</v>
      </c>
      <c r="G10661" t="s">
        <v>86136</v>
      </c>
      <c r="H10661" t="s">
        <v>86137</v>
      </c>
      <c r="I10661" t="s">
        <v>4955</v>
      </c>
      <c r="J10661" t="s">
        <v>5109</v>
      </c>
      <c r="K10661" t="s">
        <v>5110</v>
      </c>
      <c r="L10661" t="s">
        <v>50</v>
      </c>
      <c r="M10661" t="s">
        <v>5111</v>
      </c>
      <c r="N10661" t="s">
        <v>31929</v>
      </c>
      <c r="O10661" t="s">
        <v>5113</v>
      </c>
      <c r="P10661" t="s">
        <v>86138</v>
      </c>
      <c r="Q10661" t="s">
        <v>86139</v>
      </c>
      <c r="R10661" t="str">
        <f t="shared" si="332"/>
        <v>青州</v>
      </c>
      <c r="S10661" t="str">
        <f t="shared" si="333"/>
        <v>0117</v>
      </c>
    </row>
    <row r="10662" spans="1:19">
      <c r="A10662" t="s">
        <v>86140</v>
      </c>
      <c r="B10662" s="31" t="s">
        <v>86141</v>
      </c>
      <c r="C10662" t="s">
        <v>49</v>
      </c>
      <c r="D10662" t="s">
        <v>86142</v>
      </c>
      <c r="E10662" t="s">
        <v>86143</v>
      </c>
      <c r="F10662" t="s">
        <v>86144</v>
      </c>
      <c r="G10662" t="s">
        <v>86145</v>
      </c>
      <c r="H10662" t="s">
        <v>86146</v>
      </c>
      <c r="I10662" t="s">
        <v>17145</v>
      </c>
      <c r="J10662" t="s">
        <v>9817</v>
      </c>
      <c r="K10662" t="s">
        <v>9818</v>
      </c>
      <c r="L10662" t="s">
        <v>114</v>
      </c>
      <c r="M10662" t="s">
        <v>7458</v>
      </c>
      <c r="N10662" t="s">
        <v>4892</v>
      </c>
      <c r="O10662" t="s">
        <v>9819</v>
      </c>
      <c r="P10662" t="s">
        <v>86147</v>
      </c>
      <c r="Q10662" t="s">
        <v>75044</v>
      </c>
      <c r="R10662" t="str">
        <f t="shared" si="332"/>
        <v>高密</v>
      </c>
      <c r="S10662" t="str">
        <f t="shared" si="333"/>
        <v>0117</v>
      </c>
    </row>
    <row r="10663" spans="1:19">
      <c r="A10663" t="s">
        <v>86148</v>
      </c>
      <c r="B10663" s="31" t="s">
        <v>86149</v>
      </c>
      <c r="C10663" t="s">
        <v>49</v>
      </c>
      <c r="D10663" t="s">
        <v>86150</v>
      </c>
      <c r="E10663" t="s">
        <v>80794</v>
      </c>
      <c r="F10663" t="s">
        <v>86151</v>
      </c>
      <c r="G10663" t="s">
        <v>86152</v>
      </c>
      <c r="H10663" t="s">
        <v>86153</v>
      </c>
      <c r="I10663" t="s">
        <v>4852</v>
      </c>
      <c r="J10663" t="s">
        <v>8820</v>
      </c>
      <c r="K10663" t="s">
        <v>8821</v>
      </c>
      <c r="L10663" t="s">
        <v>114</v>
      </c>
      <c r="M10663" t="s">
        <v>7931</v>
      </c>
      <c r="N10663" t="s">
        <v>4892</v>
      </c>
      <c r="O10663" t="s">
        <v>8822</v>
      </c>
      <c r="P10663" t="s">
        <v>86154</v>
      </c>
      <c r="Q10663" t="s">
        <v>75044</v>
      </c>
      <c r="R10663" t="str">
        <f t="shared" si="332"/>
        <v>高密</v>
      </c>
      <c r="S10663" t="str">
        <f t="shared" si="333"/>
        <v>0117</v>
      </c>
    </row>
    <row r="10664" spans="1:19">
      <c r="A10664" t="s">
        <v>86155</v>
      </c>
      <c r="B10664" s="31" t="s">
        <v>86156</v>
      </c>
      <c r="C10664" t="s">
        <v>49</v>
      </c>
      <c r="D10664" t="s">
        <v>86157</v>
      </c>
      <c r="E10664" t="s">
        <v>75930</v>
      </c>
      <c r="F10664" t="s">
        <v>86158</v>
      </c>
      <c r="G10664" t="s">
        <v>86159</v>
      </c>
      <c r="H10664" t="s">
        <v>86160</v>
      </c>
      <c r="I10664" t="s">
        <v>5407</v>
      </c>
      <c r="J10664" t="s">
        <v>5778</v>
      </c>
      <c r="K10664" t="s">
        <v>5779</v>
      </c>
      <c r="L10664" t="s">
        <v>105</v>
      </c>
      <c r="M10664" t="s">
        <v>5197</v>
      </c>
      <c r="N10664" t="s">
        <v>4933</v>
      </c>
      <c r="O10664" t="s">
        <v>5780</v>
      </c>
      <c r="P10664" t="s">
        <v>86161</v>
      </c>
      <c r="Q10664" t="s">
        <v>75044</v>
      </c>
      <c r="R10664" t="str">
        <f t="shared" si="332"/>
        <v>寿光</v>
      </c>
      <c r="S10664" t="str">
        <f t="shared" si="333"/>
        <v>0117</v>
      </c>
    </row>
    <row r="10665" spans="1:19">
      <c r="A10665" t="s">
        <v>86162</v>
      </c>
      <c r="B10665" s="31" t="s">
        <v>86163</v>
      </c>
      <c r="C10665" t="s">
        <v>49</v>
      </c>
      <c r="D10665" t="s">
        <v>86164</v>
      </c>
      <c r="E10665" t="s">
        <v>86165</v>
      </c>
      <c r="F10665" t="s">
        <v>86166</v>
      </c>
      <c r="G10665" t="s">
        <v>86167</v>
      </c>
      <c r="H10665" t="s">
        <v>86168</v>
      </c>
      <c r="I10665" t="s">
        <v>4828</v>
      </c>
      <c r="J10665" t="s">
        <v>8820</v>
      </c>
      <c r="K10665" t="s">
        <v>8821</v>
      </c>
      <c r="L10665" t="s">
        <v>114</v>
      </c>
      <c r="M10665" t="s">
        <v>7931</v>
      </c>
      <c r="N10665" t="s">
        <v>4892</v>
      </c>
      <c r="O10665" t="s">
        <v>8822</v>
      </c>
      <c r="P10665" t="s">
        <v>86169</v>
      </c>
      <c r="Q10665" t="s">
        <v>75044</v>
      </c>
      <c r="R10665" t="str">
        <f t="shared" si="332"/>
        <v>高密</v>
      </c>
      <c r="S10665" t="str">
        <f t="shared" si="333"/>
        <v>0117</v>
      </c>
    </row>
    <row r="10666" spans="1:19">
      <c r="A10666" t="s">
        <v>4433</v>
      </c>
      <c r="B10666" s="31" t="s">
        <v>86170</v>
      </c>
      <c r="C10666" t="s">
        <v>49</v>
      </c>
      <c r="D10666" t="s">
        <v>86171</v>
      </c>
      <c r="E10666" t="s">
        <v>75930</v>
      </c>
      <c r="F10666" t="s">
        <v>86172</v>
      </c>
      <c r="G10666" t="s">
        <v>4431</v>
      </c>
      <c r="H10666" t="s">
        <v>86173</v>
      </c>
      <c r="I10666" t="s">
        <v>4841</v>
      </c>
      <c r="J10666" t="s">
        <v>14178</v>
      </c>
      <c r="K10666" t="s">
        <v>14179</v>
      </c>
      <c r="L10666" t="s">
        <v>95</v>
      </c>
      <c r="M10666" t="s">
        <v>5709</v>
      </c>
      <c r="N10666" t="s">
        <v>75044</v>
      </c>
      <c r="O10666" t="s">
        <v>14180</v>
      </c>
      <c r="P10666" t="s">
        <v>86174</v>
      </c>
      <c r="Q10666" t="s">
        <v>75044</v>
      </c>
      <c r="R10666" t="str">
        <f t="shared" si="332"/>
        <v>安丘</v>
      </c>
      <c r="S10666" t="str">
        <f t="shared" si="333"/>
        <v>0117</v>
      </c>
    </row>
    <row r="10667" spans="1:19">
      <c r="A10667" t="s">
        <v>86175</v>
      </c>
      <c r="B10667" s="31" t="s">
        <v>86176</v>
      </c>
      <c r="C10667" t="s">
        <v>49</v>
      </c>
      <c r="D10667" t="s">
        <v>86177</v>
      </c>
      <c r="E10667" t="s">
        <v>80819</v>
      </c>
      <c r="F10667" t="s">
        <v>86178</v>
      </c>
      <c r="G10667" t="s">
        <v>86179</v>
      </c>
      <c r="H10667" t="s">
        <v>86180</v>
      </c>
      <c r="I10667" t="s">
        <v>12119</v>
      </c>
      <c r="J10667" t="s">
        <v>9795</v>
      </c>
      <c r="K10667" t="s">
        <v>9796</v>
      </c>
      <c r="L10667" t="s">
        <v>77</v>
      </c>
      <c r="M10667" t="s">
        <v>5295</v>
      </c>
      <c r="N10667" t="s">
        <v>4832</v>
      </c>
      <c r="O10667" t="s">
        <v>9797</v>
      </c>
      <c r="P10667" t="s">
        <v>86181</v>
      </c>
      <c r="Q10667" t="s">
        <v>86182</v>
      </c>
      <c r="R10667" t="str">
        <f t="shared" si="332"/>
        <v>临朐</v>
      </c>
      <c r="S10667" t="str">
        <f t="shared" si="333"/>
        <v>0117</v>
      </c>
    </row>
    <row r="10668" spans="1:19">
      <c r="A10668" t="s">
        <v>86183</v>
      </c>
      <c r="B10668" s="31" t="s">
        <v>86184</v>
      </c>
      <c r="C10668" t="s">
        <v>49</v>
      </c>
      <c r="D10668" t="s">
        <v>86185</v>
      </c>
      <c r="E10668" t="s">
        <v>86186</v>
      </c>
      <c r="F10668" t="s">
        <v>86187</v>
      </c>
      <c r="G10668" t="s">
        <v>86188</v>
      </c>
      <c r="H10668" t="s">
        <v>86189</v>
      </c>
      <c r="I10668" t="s">
        <v>4852</v>
      </c>
      <c r="J10668" t="s">
        <v>5305</v>
      </c>
      <c r="K10668" t="s">
        <v>5306</v>
      </c>
      <c r="L10668" t="s">
        <v>60</v>
      </c>
      <c r="M10668" t="s">
        <v>4774</v>
      </c>
      <c r="N10668" t="s">
        <v>5030</v>
      </c>
      <c r="O10668" t="s">
        <v>5307</v>
      </c>
      <c r="P10668" t="s">
        <v>86190</v>
      </c>
      <c r="Q10668" t="s">
        <v>75044</v>
      </c>
      <c r="R10668" t="str">
        <f t="shared" si="332"/>
        <v>奎文</v>
      </c>
      <c r="S10668" t="str">
        <f t="shared" si="333"/>
        <v>0117</v>
      </c>
    </row>
    <row r="10669" spans="1:19">
      <c r="A10669" t="s">
        <v>86191</v>
      </c>
      <c r="B10669" s="31" t="s">
        <v>86192</v>
      </c>
      <c r="C10669" t="s">
        <v>49</v>
      </c>
      <c r="D10669" t="s">
        <v>86193</v>
      </c>
      <c r="E10669" t="s">
        <v>81266</v>
      </c>
      <c r="F10669" t="s">
        <v>86194</v>
      </c>
      <c r="G10669" t="s">
        <v>86195</v>
      </c>
      <c r="H10669" t="s">
        <v>86196</v>
      </c>
      <c r="I10669" t="s">
        <v>12119</v>
      </c>
      <c r="J10669" t="s">
        <v>5283</v>
      </c>
      <c r="K10669" t="s">
        <v>5284</v>
      </c>
      <c r="L10669" t="s">
        <v>50</v>
      </c>
      <c r="M10669" t="s">
        <v>4816</v>
      </c>
      <c r="N10669" t="s">
        <v>5069</v>
      </c>
      <c r="O10669" t="s">
        <v>5285</v>
      </c>
      <c r="P10669" t="s">
        <v>86197</v>
      </c>
      <c r="Q10669" t="s">
        <v>86198</v>
      </c>
      <c r="R10669" t="str">
        <f t="shared" si="332"/>
        <v>青州</v>
      </c>
      <c r="S10669" t="str">
        <f t="shared" si="333"/>
        <v>0117</v>
      </c>
    </row>
    <row r="10670" spans="1:19">
      <c r="A10670" t="s">
        <v>86199</v>
      </c>
      <c r="B10670" s="31" t="s">
        <v>86200</v>
      </c>
      <c r="C10670" t="s">
        <v>49</v>
      </c>
      <c r="D10670" t="s">
        <v>86201</v>
      </c>
      <c r="E10670" t="s">
        <v>86202</v>
      </c>
      <c r="F10670" t="s">
        <v>86203</v>
      </c>
      <c r="G10670" t="s">
        <v>86204</v>
      </c>
      <c r="H10670" t="s">
        <v>86205</v>
      </c>
      <c r="I10670" t="s">
        <v>5184</v>
      </c>
      <c r="J10670" t="s">
        <v>5418</v>
      </c>
      <c r="K10670" t="s">
        <v>5419</v>
      </c>
      <c r="L10670" t="s">
        <v>60</v>
      </c>
      <c r="M10670" t="s">
        <v>5420</v>
      </c>
      <c r="N10670" t="s">
        <v>4845</v>
      </c>
      <c r="O10670" t="s">
        <v>5422</v>
      </c>
      <c r="P10670" t="s">
        <v>86206</v>
      </c>
      <c r="Q10670" t="s">
        <v>86207</v>
      </c>
      <c r="R10670" t="str">
        <f t="shared" si="332"/>
        <v>奎文</v>
      </c>
      <c r="S10670" t="str">
        <f t="shared" si="333"/>
        <v>0117</v>
      </c>
    </row>
    <row r="10671" spans="1:19">
      <c r="A10671" t="s">
        <v>86208</v>
      </c>
      <c r="B10671" s="31" t="s">
        <v>86209</v>
      </c>
      <c r="C10671" t="s">
        <v>49</v>
      </c>
      <c r="D10671" t="s">
        <v>86210</v>
      </c>
      <c r="E10671" t="s">
        <v>80819</v>
      </c>
      <c r="F10671" t="s">
        <v>86211</v>
      </c>
      <c r="G10671" t="s">
        <v>86212</v>
      </c>
      <c r="H10671" t="s">
        <v>86213</v>
      </c>
      <c r="I10671" t="s">
        <v>12119</v>
      </c>
      <c r="J10671" t="s">
        <v>9181</v>
      </c>
      <c r="K10671" t="s">
        <v>9182</v>
      </c>
      <c r="L10671" t="s">
        <v>60</v>
      </c>
      <c r="M10671" t="s">
        <v>4774</v>
      </c>
      <c r="N10671" t="s">
        <v>4869</v>
      </c>
      <c r="O10671" t="s">
        <v>9183</v>
      </c>
      <c r="P10671" t="s">
        <v>86214</v>
      </c>
      <c r="Q10671" t="s">
        <v>75044</v>
      </c>
      <c r="R10671" t="str">
        <f t="shared" si="332"/>
        <v>奎文</v>
      </c>
      <c r="S10671" t="str">
        <f t="shared" si="333"/>
        <v>0117</v>
      </c>
    </row>
    <row r="10672" spans="1:19">
      <c r="A10672" t="s">
        <v>86215</v>
      </c>
      <c r="B10672" s="31" t="s">
        <v>86216</v>
      </c>
      <c r="C10672" t="s">
        <v>49</v>
      </c>
      <c r="D10672" t="s">
        <v>86217</v>
      </c>
      <c r="E10672" t="s">
        <v>81266</v>
      </c>
      <c r="F10672" t="s">
        <v>86218</v>
      </c>
      <c r="G10672" t="s">
        <v>86219</v>
      </c>
      <c r="H10672" t="s">
        <v>86220</v>
      </c>
      <c r="I10672" t="s">
        <v>12119</v>
      </c>
      <c r="J10672" t="s">
        <v>5669</v>
      </c>
      <c r="K10672" t="s">
        <v>5670</v>
      </c>
      <c r="L10672" t="s">
        <v>60</v>
      </c>
      <c r="M10672" t="s">
        <v>5511</v>
      </c>
      <c r="N10672" t="s">
        <v>4832</v>
      </c>
      <c r="O10672" t="s">
        <v>5671</v>
      </c>
      <c r="P10672" t="s">
        <v>86221</v>
      </c>
      <c r="Q10672" t="s">
        <v>86222</v>
      </c>
      <c r="R10672" t="str">
        <f t="shared" si="332"/>
        <v>奎文</v>
      </c>
      <c r="S10672" t="str">
        <f t="shared" si="333"/>
        <v>0117</v>
      </c>
    </row>
    <row r="10673" spans="1:19">
      <c r="A10673" t="s">
        <v>86223</v>
      </c>
      <c r="B10673" s="31" t="s">
        <v>86224</v>
      </c>
      <c r="C10673" t="s">
        <v>49</v>
      </c>
      <c r="D10673" t="s">
        <v>86225</v>
      </c>
      <c r="E10673" t="s">
        <v>80819</v>
      </c>
      <c r="F10673" t="s">
        <v>86226</v>
      </c>
      <c r="G10673" t="s">
        <v>86227</v>
      </c>
      <c r="H10673" t="s">
        <v>86228</v>
      </c>
      <c r="I10673" t="s">
        <v>12119</v>
      </c>
      <c r="J10673" t="s">
        <v>10338</v>
      </c>
      <c r="K10673" t="s">
        <v>10339</v>
      </c>
      <c r="L10673" t="s">
        <v>237</v>
      </c>
      <c r="M10673" t="s">
        <v>5247</v>
      </c>
      <c r="N10673" t="s">
        <v>75044</v>
      </c>
      <c r="O10673" t="s">
        <v>10340</v>
      </c>
      <c r="P10673" t="s">
        <v>75044</v>
      </c>
      <c r="Q10673" t="s">
        <v>34115</v>
      </c>
      <c r="R10673" t="str">
        <f t="shared" si="332"/>
        <v>潍城</v>
      </c>
      <c r="S10673" t="str">
        <f t="shared" si="333"/>
        <v>0117</v>
      </c>
    </row>
    <row r="10674" spans="1:19">
      <c r="A10674" t="s">
        <v>86229</v>
      </c>
      <c r="B10674" s="31" t="s">
        <v>86230</v>
      </c>
      <c r="C10674" t="s">
        <v>49</v>
      </c>
      <c r="D10674" t="s">
        <v>86231</v>
      </c>
      <c r="E10674" t="s">
        <v>75930</v>
      </c>
      <c r="F10674" t="s">
        <v>86232</v>
      </c>
      <c r="G10674" t="s">
        <v>86233</v>
      </c>
      <c r="H10674" t="s">
        <v>86234</v>
      </c>
      <c r="I10674" t="s">
        <v>4852</v>
      </c>
      <c r="J10674" t="s">
        <v>10035</v>
      </c>
      <c r="K10674" t="s">
        <v>10036</v>
      </c>
      <c r="L10674" t="s">
        <v>1136</v>
      </c>
      <c r="M10674" t="s">
        <v>8945</v>
      </c>
      <c r="N10674" t="s">
        <v>5619</v>
      </c>
      <c r="O10674" t="s">
        <v>10037</v>
      </c>
      <c r="P10674" t="s">
        <v>86235</v>
      </c>
      <c r="Q10674" t="s">
        <v>75044</v>
      </c>
      <c r="R10674" t="str">
        <f t="shared" si="332"/>
        <v>昌乐</v>
      </c>
      <c r="S10674" t="str">
        <f t="shared" si="333"/>
        <v>0117</v>
      </c>
    </row>
    <row r="10675" spans="1:19">
      <c r="A10675" t="s">
        <v>86236</v>
      </c>
      <c r="B10675" s="31" t="s">
        <v>86237</v>
      </c>
      <c r="C10675" t="s">
        <v>49</v>
      </c>
      <c r="D10675" t="s">
        <v>86238</v>
      </c>
      <c r="E10675" t="s">
        <v>75930</v>
      </c>
      <c r="F10675" t="s">
        <v>86239</v>
      </c>
      <c r="G10675" t="s">
        <v>86240</v>
      </c>
      <c r="H10675" t="s">
        <v>86241</v>
      </c>
      <c r="I10675" t="s">
        <v>5541</v>
      </c>
      <c r="J10675" t="s">
        <v>7941</v>
      </c>
      <c r="K10675" t="s">
        <v>7942</v>
      </c>
      <c r="L10675" t="s">
        <v>60</v>
      </c>
      <c r="M10675" t="s">
        <v>5511</v>
      </c>
      <c r="N10675" t="s">
        <v>5487</v>
      </c>
      <c r="O10675" t="s">
        <v>7943</v>
      </c>
      <c r="P10675" t="s">
        <v>86242</v>
      </c>
      <c r="Q10675" t="s">
        <v>86243</v>
      </c>
      <c r="R10675" t="str">
        <f t="shared" si="332"/>
        <v>奎文</v>
      </c>
      <c r="S10675" t="str">
        <f t="shared" si="333"/>
        <v>0117</v>
      </c>
    </row>
    <row r="10676" spans="1:19">
      <c r="A10676" t="s">
        <v>86244</v>
      </c>
      <c r="B10676" s="31" t="s">
        <v>86245</v>
      </c>
      <c r="C10676" t="s">
        <v>49</v>
      </c>
      <c r="D10676" t="s">
        <v>86246</v>
      </c>
      <c r="E10676" t="s">
        <v>75930</v>
      </c>
      <c r="F10676" t="s">
        <v>86247</v>
      </c>
      <c r="G10676" t="s">
        <v>86248</v>
      </c>
      <c r="H10676" t="s">
        <v>86249</v>
      </c>
      <c r="I10676" t="s">
        <v>45593</v>
      </c>
      <c r="J10676" t="s">
        <v>6611</v>
      </c>
      <c r="K10676" t="s">
        <v>6612</v>
      </c>
      <c r="L10676" t="s">
        <v>86</v>
      </c>
      <c r="M10676" t="s">
        <v>5099</v>
      </c>
      <c r="N10676" t="s">
        <v>4881</v>
      </c>
      <c r="O10676" t="s">
        <v>6613</v>
      </c>
      <c r="P10676" t="s">
        <v>86250</v>
      </c>
      <c r="Q10676" t="s">
        <v>86251</v>
      </c>
      <c r="R10676" t="str">
        <f t="shared" si="332"/>
        <v>坊子</v>
      </c>
      <c r="S10676" t="str">
        <f t="shared" si="333"/>
        <v>0117</v>
      </c>
    </row>
    <row r="10677" spans="1:19">
      <c r="A10677" t="s">
        <v>86252</v>
      </c>
      <c r="B10677" s="31" t="s">
        <v>86253</v>
      </c>
      <c r="C10677" t="s">
        <v>49</v>
      </c>
      <c r="D10677" t="s">
        <v>86254</v>
      </c>
      <c r="E10677" t="s">
        <v>75930</v>
      </c>
      <c r="F10677" t="s">
        <v>86255</v>
      </c>
      <c r="G10677" t="s">
        <v>86256</v>
      </c>
      <c r="H10677" t="s">
        <v>86257</v>
      </c>
      <c r="I10677" t="s">
        <v>4828</v>
      </c>
      <c r="J10677" t="s">
        <v>50063</v>
      </c>
      <c r="K10677" t="s">
        <v>50064</v>
      </c>
      <c r="L10677" t="s">
        <v>60</v>
      </c>
      <c r="M10677" t="s">
        <v>5999</v>
      </c>
      <c r="N10677" t="s">
        <v>4972</v>
      </c>
      <c r="O10677" t="s">
        <v>50065</v>
      </c>
      <c r="P10677" t="s">
        <v>86258</v>
      </c>
      <c r="Q10677" t="s">
        <v>75044</v>
      </c>
      <c r="R10677" t="str">
        <f t="shared" si="332"/>
        <v>奎文</v>
      </c>
      <c r="S10677" t="str">
        <f t="shared" si="333"/>
        <v>0117</v>
      </c>
    </row>
    <row r="10678" spans="1:19">
      <c r="A10678" t="s">
        <v>86259</v>
      </c>
      <c r="B10678" s="31" t="s">
        <v>86260</v>
      </c>
      <c r="C10678" t="s">
        <v>49</v>
      </c>
      <c r="D10678" t="s">
        <v>86261</v>
      </c>
      <c r="E10678" t="s">
        <v>81266</v>
      </c>
      <c r="F10678" t="s">
        <v>86262</v>
      </c>
      <c r="G10678" t="s">
        <v>86263</v>
      </c>
      <c r="H10678" t="s">
        <v>86264</v>
      </c>
      <c r="I10678" t="s">
        <v>12119</v>
      </c>
      <c r="J10678" t="s">
        <v>5067</v>
      </c>
      <c r="K10678" t="s">
        <v>5068</v>
      </c>
      <c r="L10678" t="s">
        <v>123</v>
      </c>
      <c r="M10678" t="s">
        <v>4932</v>
      </c>
      <c r="N10678" t="s">
        <v>4869</v>
      </c>
      <c r="O10678" t="s">
        <v>5070</v>
      </c>
      <c r="P10678" t="s">
        <v>86265</v>
      </c>
      <c r="Q10678" t="s">
        <v>86266</v>
      </c>
      <c r="R10678" t="str">
        <f t="shared" si="332"/>
        <v>诸城</v>
      </c>
      <c r="S10678" t="str">
        <f t="shared" si="333"/>
        <v>0117</v>
      </c>
    </row>
    <row r="10679" spans="1:19">
      <c r="A10679" t="s">
        <v>86267</v>
      </c>
      <c r="B10679" s="31" t="s">
        <v>86268</v>
      </c>
      <c r="C10679" t="s">
        <v>49</v>
      </c>
      <c r="D10679" t="s">
        <v>86269</v>
      </c>
      <c r="E10679" t="s">
        <v>75930</v>
      </c>
      <c r="F10679" t="s">
        <v>86270</v>
      </c>
      <c r="G10679" t="s">
        <v>86271</v>
      </c>
      <c r="H10679" t="s">
        <v>86272</v>
      </c>
      <c r="I10679" t="s">
        <v>5052</v>
      </c>
      <c r="J10679" t="s">
        <v>35768</v>
      </c>
      <c r="K10679" t="s">
        <v>35769</v>
      </c>
      <c r="L10679" t="s">
        <v>60</v>
      </c>
      <c r="M10679" t="s">
        <v>5888</v>
      </c>
      <c r="N10679" t="s">
        <v>4972</v>
      </c>
      <c r="O10679" t="s">
        <v>35770</v>
      </c>
      <c r="P10679" t="s">
        <v>86273</v>
      </c>
      <c r="Q10679" t="s">
        <v>86274</v>
      </c>
      <c r="R10679" t="str">
        <f t="shared" si="332"/>
        <v>奎文</v>
      </c>
      <c r="S10679" t="str">
        <f t="shared" si="333"/>
        <v>0117</v>
      </c>
    </row>
    <row r="10680" spans="1:19">
      <c r="A10680" t="s">
        <v>86275</v>
      </c>
      <c r="B10680" s="31" t="s">
        <v>86276</v>
      </c>
      <c r="C10680" t="s">
        <v>49</v>
      </c>
      <c r="D10680" t="s">
        <v>86277</v>
      </c>
      <c r="E10680" t="s">
        <v>75930</v>
      </c>
      <c r="F10680" t="s">
        <v>77699</v>
      </c>
      <c r="G10680" t="s">
        <v>77700</v>
      </c>
      <c r="H10680" t="s">
        <v>86278</v>
      </c>
      <c r="I10680" t="s">
        <v>5052</v>
      </c>
      <c r="J10680" t="s">
        <v>4829</v>
      </c>
      <c r="K10680" t="s">
        <v>4830</v>
      </c>
      <c r="L10680" t="s">
        <v>114</v>
      </c>
      <c r="M10680" t="s">
        <v>4831</v>
      </c>
      <c r="N10680" t="s">
        <v>10954</v>
      </c>
      <c r="O10680" t="s">
        <v>4833</v>
      </c>
      <c r="P10680" t="s">
        <v>86279</v>
      </c>
      <c r="Q10680" t="s">
        <v>75044</v>
      </c>
      <c r="R10680" t="str">
        <f t="shared" si="332"/>
        <v>高密</v>
      </c>
      <c r="S10680" t="str">
        <f t="shared" si="333"/>
        <v>0117</v>
      </c>
    </row>
    <row r="10681" spans="1:19">
      <c r="A10681" t="s">
        <v>4489</v>
      </c>
      <c r="B10681" s="31" t="s">
        <v>86280</v>
      </c>
      <c r="C10681" t="s">
        <v>49</v>
      </c>
      <c r="D10681" t="s">
        <v>86281</v>
      </c>
      <c r="E10681" t="s">
        <v>75930</v>
      </c>
      <c r="F10681" t="s">
        <v>86282</v>
      </c>
      <c r="G10681" t="s">
        <v>4487</v>
      </c>
      <c r="H10681" t="s">
        <v>86283</v>
      </c>
      <c r="I10681" t="s">
        <v>4852</v>
      </c>
      <c r="J10681" t="s">
        <v>8545</v>
      </c>
      <c r="K10681" t="s">
        <v>8546</v>
      </c>
      <c r="L10681" t="s">
        <v>60</v>
      </c>
      <c r="M10681" t="s">
        <v>5511</v>
      </c>
      <c r="N10681" t="s">
        <v>5030</v>
      </c>
      <c r="O10681" t="s">
        <v>8547</v>
      </c>
      <c r="P10681" t="s">
        <v>86284</v>
      </c>
      <c r="Q10681" t="s">
        <v>75044</v>
      </c>
      <c r="R10681" t="str">
        <f t="shared" si="332"/>
        <v>奎文</v>
      </c>
      <c r="S10681" t="str">
        <f t="shared" si="333"/>
        <v>0117</v>
      </c>
    </row>
    <row r="10682" spans="1:19">
      <c r="A10682" t="s">
        <v>86285</v>
      </c>
      <c r="B10682" s="31" t="s">
        <v>86286</v>
      </c>
      <c r="C10682" t="s">
        <v>49</v>
      </c>
      <c r="D10682" t="s">
        <v>86287</v>
      </c>
      <c r="E10682" t="s">
        <v>82156</v>
      </c>
      <c r="F10682" t="s">
        <v>86288</v>
      </c>
      <c r="G10682" t="s">
        <v>86289</v>
      </c>
      <c r="H10682" t="s">
        <v>86290</v>
      </c>
      <c r="I10682" t="s">
        <v>5560</v>
      </c>
      <c r="J10682" t="s">
        <v>12053</v>
      </c>
      <c r="K10682" t="s">
        <v>12054</v>
      </c>
      <c r="L10682" t="s">
        <v>77</v>
      </c>
      <c r="M10682" t="s">
        <v>4803</v>
      </c>
      <c r="N10682" t="s">
        <v>9006</v>
      </c>
      <c r="O10682" t="s">
        <v>12055</v>
      </c>
      <c r="P10682" t="s">
        <v>86291</v>
      </c>
      <c r="Q10682" t="s">
        <v>86292</v>
      </c>
      <c r="R10682" t="str">
        <f t="shared" si="332"/>
        <v>临朐</v>
      </c>
      <c r="S10682" t="str">
        <f t="shared" si="333"/>
        <v>0116</v>
      </c>
    </row>
    <row r="10683" spans="1:19">
      <c r="A10683" t="s">
        <v>86293</v>
      </c>
      <c r="B10683" s="31" t="s">
        <v>86294</v>
      </c>
      <c r="C10683" t="s">
        <v>49</v>
      </c>
      <c r="D10683" t="s">
        <v>86295</v>
      </c>
      <c r="E10683" t="s">
        <v>86296</v>
      </c>
      <c r="F10683" t="s">
        <v>86297</v>
      </c>
      <c r="G10683" t="s">
        <v>86298</v>
      </c>
      <c r="H10683" t="s">
        <v>86299</v>
      </c>
      <c r="I10683" t="s">
        <v>4813</v>
      </c>
      <c r="J10683" t="s">
        <v>9386</v>
      </c>
      <c r="K10683" t="s">
        <v>9387</v>
      </c>
      <c r="L10683" t="s">
        <v>50</v>
      </c>
      <c r="M10683" t="s">
        <v>6207</v>
      </c>
      <c r="N10683" t="s">
        <v>5112</v>
      </c>
      <c r="O10683" t="s">
        <v>9388</v>
      </c>
      <c r="P10683" t="s">
        <v>86300</v>
      </c>
      <c r="Q10683" t="s">
        <v>75044</v>
      </c>
      <c r="R10683" t="str">
        <f t="shared" si="332"/>
        <v>青州</v>
      </c>
      <c r="S10683" t="str">
        <f t="shared" si="333"/>
        <v>0116</v>
      </c>
    </row>
    <row r="10684" spans="1:19">
      <c r="A10684" t="s">
        <v>86301</v>
      </c>
      <c r="B10684" s="31" t="s">
        <v>86302</v>
      </c>
      <c r="C10684" t="s">
        <v>49</v>
      </c>
      <c r="D10684" t="s">
        <v>86303</v>
      </c>
      <c r="E10684" t="s">
        <v>86304</v>
      </c>
      <c r="F10684" t="s">
        <v>86305</v>
      </c>
      <c r="G10684" t="s">
        <v>86306</v>
      </c>
      <c r="H10684" t="s">
        <v>86307</v>
      </c>
      <c r="I10684" t="s">
        <v>4785</v>
      </c>
      <c r="J10684" t="s">
        <v>25579</v>
      </c>
      <c r="K10684" t="s">
        <v>25580</v>
      </c>
      <c r="L10684" t="s">
        <v>105</v>
      </c>
      <c r="M10684" t="s">
        <v>5769</v>
      </c>
      <c r="N10684" t="s">
        <v>5112</v>
      </c>
      <c r="O10684" t="s">
        <v>25581</v>
      </c>
      <c r="P10684" t="s">
        <v>86308</v>
      </c>
      <c r="Q10684" t="s">
        <v>75044</v>
      </c>
      <c r="R10684" t="str">
        <f t="shared" si="332"/>
        <v>寿光</v>
      </c>
      <c r="S10684" t="str">
        <f t="shared" si="333"/>
        <v>0116</v>
      </c>
    </row>
    <row r="10685" spans="1:19">
      <c r="A10685" t="s">
        <v>86309</v>
      </c>
      <c r="B10685" s="31" t="s">
        <v>86310</v>
      </c>
      <c r="C10685" t="s">
        <v>49</v>
      </c>
      <c r="D10685" t="s">
        <v>86311</v>
      </c>
      <c r="E10685" t="s">
        <v>86304</v>
      </c>
      <c r="F10685" t="s">
        <v>86312</v>
      </c>
      <c r="G10685" t="s">
        <v>86313</v>
      </c>
      <c r="H10685" t="s">
        <v>86314</v>
      </c>
      <c r="I10685" t="s">
        <v>4785</v>
      </c>
      <c r="J10685" t="s">
        <v>4956</v>
      </c>
      <c r="K10685" t="s">
        <v>4957</v>
      </c>
      <c r="L10685" t="s">
        <v>95</v>
      </c>
      <c r="M10685" t="s">
        <v>4958</v>
      </c>
      <c r="N10685" t="s">
        <v>5056</v>
      </c>
      <c r="O10685" t="s">
        <v>4960</v>
      </c>
      <c r="P10685" t="s">
        <v>86315</v>
      </c>
      <c r="Q10685" t="s">
        <v>86316</v>
      </c>
      <c r="R10685" t="str">
        <f t="shared" si="332"/>
        <v>安丘</v>
      </c>
      <c r="S10685" t="str">
        <f t="shared" si="333"/>
        <v>0116</v>
      </c>
    </row>
    <row r="10686" spans="1:19">
      <c r="A10686" t="s">
        <v>86317</v>
      </c>
      <c r="B10686" s="31" t="s">
        <v>86318</v>
      </c>
      <c r="C10686" t="s">
        <v>49</v>
      </c>
      <c r="D10686" t="s">
        <v>86319</v>
      </c>
      <c r="E10686" t="s">
        <v>86320</v>
      </c>
      <c r="F10686" t="s">
        <v>86321</v>
      </c>
      <c r="G10686" t="s">
        <v>86322</v>
      </c>
      <c r="H10686" t="s">
        <v>86323</v>
      </c>
      <c r="I10686" t="s">
        <v>12119</v>
      </c>
      <c r="J10686" t="s">
        <v>6053</v>
      </c>
      <c r="K10686" t="s">
        <v>6054</v>
      </c>
      <c r="L10686" t="s">
        <v>105</v>
      </c>
      <c r="M10686" t="s">
        <v>6055</v>
      </c>
      <c r="N10686" t="s">
        <v>8593</v>
      </c>
      <c r="O10686" t="s">
        <v>6056</v>
      </c>
      <c r="P10686" t="s">
        <v>86324</v>
      </c>
      <c r="Q10686" t="s">
        <v>86325</v>
      </c>
      <c r="R10686" t="str">
        <f t="shared" si="332"/>
        <v>寿光</v>
      </c>
      <c r="S10686" t="str">
        <f t="shared" si="333"/>
        <v>0116</v>
      </c>
    </row>
    <row r="10687" spans="1:19">
      <c r="A10687" t="s">
        <v>86326</v>
      </c>
      <c r="B10687" s="31" t="s">
        <v>86327</v>
      </c>
      <c r="C10687" t="s">
        <v>49</v>
      </c>
      <c r="D10687" t="s">
        <v>86328</v>
      </c>
      <c r="E10687" t="s">
        <v>86296</v>
      </c>
      <c r="F10687" t="s">
        <v>86329</v>
      </c>
      <c r="G10687" t="s">
        <v>86330</v>
      </c>
      <c r="H10687" t="s">
        <v>86331</v>
      </c>
      <c r="I10687" t="s">
        <v>4955</v>
      </c>
      <c r="J10687" t="s">
        <v>5245</v>
      </c>
      <c r="K10687" t="s">
        <v>5246</v>
      </c>
      <c r="L10687" t="s">
        <v>237</v>
      </c>
      <c r="M10687" t="s">
        <v>5247</v>
      </c>
      <c r="N10687" t="s">
        <v>5960</v>
      </c>
      <c r="O10687" t="s">
        <v>5249</v>
      </c>
      <c r="P10687" t="s">
        <v>86332</v>
      </c>
      <c r="Q10687" t="s">
        <v>86333</v>
      </c>
      <c r="R10687" t="str">
        <f t="shared" si="332"/>
        <v>潍城</v>
      </c>
      <c r="S10687" t="str">
        <f t="shared" si="333"/>
        <v>0116</v>
      </c>
    </row>
    <row r="10688" spans="1:19">
      <c r="A10688" t="s">
        <v>86334</v>
      </c>
      <c r="B10688" s="31" t="s">
        <v>86335</v>
      </c>
      <c r="C10688" t="s">
        <v>49</v>
      </c>
      <c r="D10688" t="s">
        <v>86336</v>
      </c>
      <c r="E10688" t="s">
        <v>86304</v>
      </c>
      <c r="F10688" t="s">
        <v>86337</v>
      </c>
      <c r="G10688" t="s">
        <v>86338</v>
      </c>
      <c r="H10688" t="s">
        <v>86339</v>
      </c>
      <c r="I10688" t="s">
        <v>4813</v>
      </c>
      <c r="J10688" t="s">
        <v>4842</v>
      </c>
      <c r="K10688" t="s">
        <v>4843</v>
      </c>
      <c r="L10688" t="s">
        <v>95</v>
      </c>
      <c r="M10688" t="s">
        <v>4844</v>
      </c>
      <c r="N10688" t="s">
        <v>5699</v>
      </c>
      <c r="O10688" t="s">
        <v>4846</v>
      </c>
      <c r="P10688" t="s">
        <v>86340</v>
      </c>
      <c r="Q10688" t="s">
        <v>75044</v>
      </c>
      <c r="R10688" t="str">
        <f t="shared" si="332"/>
        <v>安丘</v>
      </c>
      <c r="S10688" t="str">
        <f t="shared" si="333"/>
        <v>0116</v>
      </c>
    </row>
    <row r="10689" spans="1:19">
      <c r="A10689" t="s">
        <v>86341</v>
      </c>
      <c r="B10689" s="31" t="s">
        <v>86342</v>
      </c>
      <c r="C10689" t="s">
        <v>49</v>
      </c>
      <c r="D10689" t="s">
        <v>86343</v>
      </c>
      <c r="E10689" t="s">
        <v>85804</v>
      </c>
      <c r="F10689" t="s">
        <v>86344</v>
      </c>
      <c r="G10689" t="s">
        <v>86345</v>
      </c>
      <c r="H10689" t="s">
        <v>86346</v>
      </c>
      <c r="I10689" t="s">
        <v>4852</v>
      </c>
      <c r="J10689" t="s">
        <v>7910</v>
      </c>
      <c r="K10689" t="s">
        <v>7911</v>
      </c>
      <c r="L10689" t="s">
        <v>375</v>
      </c>
      <c r="M10689" t="s">
        <v>5409</v>
      </c>
      <c r="N10689" t="s">
        <v>14468</v>
      </c>
      <c r="O10689" t="s">
        <v>7913</v>
      </c>
      <c r="P10689" t="s">
        <v>86347</v>
      </c>
      <c r="Q10689" t="s">
        <v>82315</v>
      </c>
      <c r="R10689" t="str">
        <f t="shared" ref="R10689:R10752" si="334">IF(OR(LEFT(L10689,2)="高新"),"奎文",IF(LEFT(L10689,2)="峡山","坊子",IF(LEFT(L10689,2)="滨海","寒亭",LEFT(L10689,2))))</f>
        <v>昌邑</v>
      </c>
      <c r="S10689" t="str">
        <f t="shared" ref="S10689:S10752" si="335">TEXT(B10689,"mmdd")</f>
        <v>0116</v>
      </c>
    </row>
    <row r="10690" spans="1:19">
      <c r="A10690" t="s">
        <v>86348</v>
      </c>
      <c r="B10690" s="31" t="s">
        <v>86349</v>
      </c>
      <c r="C10690" t="s">
        <v>49</v>
      </c>
      <c r="D10690" t="s">
        <v>86350</v>
      </c>
      <c r="E10690" t="s">
        <v>86351</v>
      </c>
      <c r="F10690" t="s">
        <v>86352</v>
      </c>
      <c r="G10690" t="s">
        <v>86353</v>
      </c>
      <c r="H10690" t="s">
        <v>86354</v>
      </c>
      <c r="I10690" t="s">
        <v>8162</v>
      </c>
      <c r="J10690" t="s">
        <v>13467</v>
      </c>
      <c r="K10690" t="s">
        <v>13468</v>
      </c>
      <c r="L10690" t="s">
        <v>237</v>
      </c>
      <c r="M10690" t="s">
        <v>4788</v>
      </c>
      <c r="N10690" t="s">
        <v>6243</v>
      </c>
      <c r="O10690" t="s">
        <v>13469</v>
      </c>
      <c r="P10690" t="s">
        <v>86355</v>
      </c>
      <c r="Q10690" t="s">
        <v>86356</v>
      </c>
      <c r="R10690" t="str">
        <f t="shared" si="334"/>
        <v>潍城</v>
      </c>
      <c r="S10690" t="str">
        <f t="shared" si="335"/>
        <v>0116</v>
      </c>
    </row>
    <row r="10691" spans="1:19">
      <c r="A10691" t="s">
        <v>86357</v>
      </c>
      <c r="B10691" s="31" t="s">
        <v>86358</v>
      </c>
      <c r="C10691" t="s">
        <v>49</v>
      </c>
      <c r="D10691" t="s">
        <v>86359</v>
      </c>
      <c r="E10691" t="s">
        <v>86360</v>
      </c>
      <c r="F10691" t="s">
        <v>86361</v>
      </c>
      <c r="G10691" t="s">
        <v>86362</v>
      </c>
      <c r="H10691" t="s">
        <v>86363</v>
      </c>
      <c r="I10691" t="s">
        <v>12119</v>
      </c>
      <c r="J10691" t="s">
        <v>5316</v>
      </c>
      <c r="K10691" t="s">
        <v>5317</v>
      </c>
      <c r="L10691" t="s">
        <v>375</v>
      </c>
      <c r="M10691" t="s">
        <v>5318</v>
      </c>
      <c r="N10691" t="s">
        <v>5421</v>
      </c>
      <c r="O10691" t="s">
        <v>5319</v>
      </c>
      <c r="P10691" t="s">
        <v>86364</v>
      </c>
      <c r="Q10691" t="s">
        <v>75044</v>
      </c>
      <c r="R10691" t="str">
        <f t="shared" si="334"/>
        <v>昌邑</v>
      </c>
      <c r="S10691" t="str">
        <f t="shared" si="335"/>
        <v>0116</v>
      </c>
    </row>
    <row r="10692" spans="1:19">
      <c r="A10692" t="s">
        <v>86365</v>
      </c>
      <c r="B10692" s="31" t="s">
        <v>86366</v>
      </c>
      <c r="C10692" t="s">
        <v>49</v>
      </c>
      <c r="D10692" t="s">
        <v>86367</v>
      </c>
      <c r="E10692" t="s">
        <v>86296</v>
      </c>
      <c r="F10692" t="s">
        <v>86368</v>
      </c>
      <c r="G10692" t="s">
        <v>86369</v>
      </c>
      <c r="H10692" t="s">
        <v>86370</v>
      </c>
      <c r="I10692" t="s">
        <v>4785</v>
      </c>
      <c r="J10692" t="s">
        <v>22254</v>
      </c>
      <c r="K10692" t="s">
        <v>22255</v>
      </c>
      <c r="L10692" t="s">
        <v>123</v>
      </c>
      <c r="M10692" t="s">
        <v>5825</v>
      </c>
      <c r="N10692" t="s">
        <v>6519</v>
      </c>
      <c r="O10692" t="s">
        <v>22256</v>
      </c>
      <c r="P10692" t="s">
        <v>86371</v>
      </c>
      <c r="Q10692" t="s">
        <v>75044</v>
      </c>
      <c r="R10692" t="str">
        <f t="shared" si="334"/>
        <v>诸城</v>
      </c>
      <c r="S10692" t="str">
        <f t="shared" si="335"/>
        <v>0116</v>
      </c>
    </row>
    <row r="10693" spans="1:19">
      <c r="A10693" t="s">
        <v>86372</v>
      </c>
      <c r="B10693" s="31" t="s">
        <v>86373</v>
      </c>
      <c r="C10693" t="s">
        <v>49</v>
      </c>
      <c r="D10693" t="s">
        <v>86374</v>
      </c>
      <c r="E10693" t="s">
        <v>86320</v>
      </c>
      <c r="F10693" t="s">
        <v>86375</v>
      </c>
      <c r="G10693" t="s">
        <v>86376</v>
      </c>
      <c r="H10693" t="s">
        <v>86323</v>
      </c>
      <c r="I10693" t="s">
        <v>12119</v>
      </c>
      <c r="J10693" t="s">
        <v>12489</v>
      </c>
      <c r="K10693" t="s">
        <v>12490</v>
      </c>
      <c r="L10693" t="s">
        <v>60</v>
      </c>
      <c r="M10693" t="s">
        <v>5999</v>
      </c>
      <c r="N10693" t="s">
        <v>5619</v>
      </c>
      <c r="O10693" t="s">
        <v>12491</v>
      </c>
      <c r="P10693" t="s">
        <v>86377</v>
      </c>
      <c r="Q10693" t="s">
        <v>86378</v>
      </c>
      <c r="R10693" t="str">
        <f t="shared" si="334"/>
        <v>奎文</v>
      </c>
      <c r="S10693" t="str">
        <f t="shared" si="335"/>
        <v>0116</v>
      </c>
    </row>
    <row r="10694" spans="1:19">
      <c r="A10694" t="s">
        <v>86379</v>
      </c>
      <c r="B10694" s="31" t="s">
        <v>86380</v>
      </c>
      <c r="C10694" t="s">
        <v>49</v>
      </c>
      <c r="D10694" t="s">
        <v>86381</v>
      </c>
      <c r="E10694" t="s">
        <v>86382</v>
      </c>
      <c r="F10694" t="s">
        <v>86383</v>
      </c>
      <c r="G10694" t="s">
        <v>86384</v>
      </c>
      <c r="H10694" t="s">
        <v>86385</v>
      </c>
      <c r="I10694" t="s">
        <v>4771</v>
      </c>
      <c r="J10694" t="s">
        <v>10338</v>
      </c>
      <c r="K10694" t="s">
        <v>10339</v>
      </c>
      <c r="L10694" t="s">
        <v>237</v>
      </c>
      <c r="M10694" t="s">
        <v>5247</v>
      </c>
      <c r="N10694" t="s">
        <v>5056</v>
      </c>
      <c r="O10694" t="s">
        <v>10340</v>
      </c>
      <c r="P10694" t="s">
        <v>86386</v>
      </c>
      <c r="Q10694" t="s">
        <v>75044</v>
      </c>
      <c r="R10694" t="str">
        <f t="shared" si="334"/>
        <v>潍城</v>
      </c>
      <c r="S10694" t="str">
        <f t="shared" si="335"/>
        <v>0116</v>
      </c>
    </row>
    <row r="10695" spans="1:19">
      <c r="A10695" t="s">
        <v>86387</v>
      </c>
      <c r="B10695" s="31" t="s">
        <v>86388</v>
      </c>
      <c r="C10695" t="s">
        <v>49</v>
      </c>
      <c r="D10695" t="s">
        <v>86389</v>
      </c>
      <c r="E10695" t="s">
        <v>86304</v>
      </c>
      <c r="F10695" t="s">
        <v>86390</v>
      </c>
      <c r="G10695" t="s">
        <v>86391</v>
      </c>
      <c r="H10695" t="s">
        <v>86392</v>
      </c>
      <c r="I10695" t="s">
        <v>4785</v>
      </c>
      <c r="J10695" t="s">
        <v>7456</v>
      </c>
      <c r="K10695" t="s">
        <v>7457</v>
      </c>
      <c r="L10695" t="s">
        <v>114</v>
      </c>
      <c r="M10695" t="s">
        <v>7458</v>
      </c>
      <c r="N10695" t="s">
        <v>5056</v>
      </c>
      <c r="O10695" t="s">
        <v>7459</v>
      </c>
      <c r="P10695" t="s">
        <v>86393</v>
      </c>
      <c r="Q10695" t="s">
        <v>86394</v>
      </c>
      <c r="R10695" t="str">
        <f t="shared" si="334"/>
        <v>高密</v>
      </c>
      <c r="S10695" t="str">
        <f t="shared" si="335"/>
        <v>0116</v>
      </c>
    </row>
    <row r="10696" spans="1:19">
      <c r="A10696" t="s">
        <v>4105</v>
      </c>
      <c r="B10696" s="31" t="s">
        <v>86395</v>
      </c>
      <c r="C10696" t="s">
        <v>49</v>
      </c>
      <c r="D10696" t="s">
        <v>86396</v>
      </c>
      <c r="E10696" t="s">
        <v>86397</v>
      </c>
      <c r="F10696" t="s">
        <v>86398</v>
      </c>
      <c r="G10696" t="s">
        <v>4104</v>
      </c>
      <c r="H10696" t="s">
        <v>86399</v>
      </c>
      <c r="I10696" t="s">
        <v>4771</v>
      </c>
      <c r="J10696" t="s">
        <v>13906</v>
      </c>
      <c r="K10696" t="s">
        <v>13907</v>
      </c>
      <c r="L10696" t="s">
        <v>50</v>
      </c>
      <c r="M10696" t="s">
        <v>5260</v>
      </c>
      <c r="N10696" t="s">
        <v>6243</v>
      </c>
      <c r="O10696" t="s">
        <v>13908</v>
      </c>
      <c r="P10696" t="s">
        <v>86400</v>
      </c>
      <c r="Q10696" t="s">
        <v>75044</v>
      </c>
      <c r="R10696" t="str">
        <f t="shared" si="334"/>
        <v>青州</v>
      </c>
      <c r="S10696" t="str">
        <f t="shared" si="335"/>
        <v>0116</v>
      </c>
    </row>
    <row r="10697" spans="1:19">
      <c r="A10697" t="s">
        <v>86401</v>
      </c>
      <c r="B10697" s="31" t="s">
        <v>86402</v>
      </c>
      <c r="C10697" t="s">
        <v>49</v>
      </c>
      <c r="D10697" t="s">
        <v>86403</v>
      </c>
      <c r="E10697" t="s">
        <v>86296</v>
      </c>
      <c r="F10697" t="s">
        <v>86404</v>
      </c>
      <c r="G10697" t="s">
        <v>86405</v>
      </c>
      <c r="H10697" t="s">
        <v>86406</v>
      </c>
      <c r="I10697" t="s">
        <v>4852</v>
      </c>
      <c r="J10697" t="s">
        <v>8055</v>
      </c>
      <c r="K10697" t="s">
        <v>8056</v>
      </c>
      <c r="L10697" t="s">
        <v>148</v>
      </c>
      <c r="M10697" t="s">
        <v>5272</v>
      </c>
      <c r="N10697" t="s">
        <v>5056</v>
      </c>
      <c r="O10697" t="s">
        <v>8057</v>
      </c>
      <c r="P10697" t="s">
        <v>86407</v>
      </c>
      <c r="Q10697" t="s">
        <v>86408</v>
      </c>
      <c r="R10697" t="str">
        <f t="shared" si="334"/>
        <v>寒亭</v>
      </c>
      <c r="S10697" t="str">
        <f t="shared" si="335"/>
        <v>0116</v>
      </c>
    </row>
    <row r="10698" spans="1:19">
      <c r="A10698" t="s">
        <v>4098</v>
      </c>
      <c r="B10698" s="31" t="s">
        <v>86409</v>
      </c>
      <c r="C10698" t="s">
        <v>49</v>
      </c>
      <c r="D10698" t="s">
        <v>86410</v>
      </c>
      <c r="E10698" t="s">
        <v>83513</v>
      </c>
      <c r="F10698" t="s">
        <v>86411</v>
      </c>
      <c r="G10698" t="s">
        <v>4096</v>
      </c>
      <c r="H10698" t="s">
        <v>86412</v>
      </c>
      <c r="I10698" t="s">
        <v>4852</v>
      </c>
      <c r="J10698" t="s">
        <v>7278</v>
      </c>
      <c r="K10698" t="s">
        <v>7279</v>
      </c>
      <c r="L10698" t="s">
        <v>105</v>
      </c>
      <c r="M10698" t="s">
        <v>5089</v>
      </c>
      <c r="N10698" t="s">
        <v>4856</v>
      </c>
      <c r="O10698" t="s">
        <v>7280</v>
      </c>
      <c r="P10698" t="s">
        <v>86413</v>
      </c>
      <c r="Q10698" t="s">
        <v>75044</v>
      </c>
      <c r="R10698" t="str">
        <f t="shared" si="334"/>
        <v>寿光</v>
      </c>
      <c r="S10698" t="str">
        <f t="shared" si="335"/>
        <v>0116</v>
      </c>
    </row>
    <row r="10699" spans="1:19">
      <c r="A10699" t="s">
        <v>86414</v>
      </c>
      <c r="B10699" s="31" t="s">
        <v>86415</v>
      </c>
      <c r="C10699" t="s">
        <v>49</v>
      </c>
      <c r="D10699" t="s">
        <v>86416</v>
      </c>
      <c r="E10699" t="s">
        <v>86417</v>
      </c>
      <c r="F10699" t="s">
        <v>86418</v>
      </c>
      <c r="G10699" t="s">
        <v>86419</v>
      </c>
      <c r="H10699" t="s">
        <v>86420</v>
      </c>
      <c r="I10699" t="s">
        <v>12119</v>
      </c>
      <c r="J10699" t="s">
        <v>10999</v>
      </c>
      <c r="K10699" t="s">
        <v>11000</v>
      </c>
      <c r="L10699" t="s">
        <v>237</v>
      </c>
      <c r="M10699" t="s">
        <v>5247</v>
      </c>
      <c r="N10699" t="s">
        <v>5960</v>
      </c>
      <c r="O10699" t="s">
        <v>11001</v>
      </c>
      <c r="P10699" t="s">
        <v>86421</v>
      </c>
      <c r="Q10699" t="s">
        <v>75044</v>
      </c>
      <c r="R10699" t="str">
        <f t="shared" si="334"/>
        <v>潍城</v>
      </c>
      <c r="S10699" t="str">
        <f t="shared" si="335"/>
        <v>0116</v>
      </c>
    </row>
    <row r="10700" spans="1:19">
      <c r="A10700" t="s">
        <v>86422</v>
      </c>
      <c r="B10700" s="31" t="s">
        <v>86423</v>
      </c>
      <c r="C10700" t="s">
        <v>49</v>
      </c>
      <c r="D10700" t="s">
        <v>86424</v>
      </c>
      <c r="E10700" t="s">
        <v>80976</v>
      </c>
      <c r="F10700" t="s">
        <v>86425</v>
      </c>
      <c r="G10700" t="s">
        <v>86426</v>
      </c>
      <c r="H10700" t="s">
        <v>86427</v>
      </c>
      <c r="I10700" t="s">
        <v>4828</v>
      </c>
      <c r="J10700" t="s">
        <v>8081</v>
      </c>
      <c r="K10700" t="s">
        <v>42502</v>
      </c>
      <c r="L10700" t="s">
        <v>105</v>
      </c>
      <c r="M10700" t="s">
        <v>5133</v>
      </c>
      <c r="N10700" t="s">
        <v>4892</v>
      </c>
      <c r="O10700" t="s">
        <v>8083</v>
      </c>
      <c r="P10700" t="s">
        <v>86428</v>
      </c>
      <c r="Q10700" t="s">
        <v>75044</v>
      </c>
      <c r="R10700" t="str">
        <f t="shared" si="334"/>
        <v>寿光</v>
      </c>
      <c r="S10700" t="str">
        <f t="shared" si="335"/>
        <v>0116</v>
      </c>
    </row>
    <row r="10701" spans="1:19">
      <c r="A10701" t="s">
        <v>86429</v>
      </c>
      <c r="B10701" s="31" t="s">
        <v>86430</v>
      </c>
      <c r="C10701" t="s">
        <v>49</v>
      </c>
      <c r="D10701" t="s">
        <v>86431</v>
      </c>
      <c r="E10701" t="s">
        <v>80976</v>
      </c>
      <c r="F10701" t="s">
        <v>86432</v>
      </c>
      <c r="G10701" t="s">
        <v>86433</v>
      </c>
      <c r="H10701" t="s">
        <v>86434</v>
      </c>
      <c r="I10701" t="s">
        <v>4852</v>
      </c>
      <c r="J10701" t="s">
        <v>8354</v>
      </c>
      <c r="K10701" t="s">
        <v>8355</v>
      </c>
      <c r="L10701" t="s">
        <v>95</v>
      </c>
      <c r="M10701" t="s">
        <v>5649</v>
      </c>
      <c r="N10701" t="s">
        <v>6184</v>
      </c>
      <c r="O10701" t="s">
        <v>8356</v>
      </c>
      <c r="P10701" t="s">
        <v>86435</v>
      </c>
      <c r="Q10701" t="s">
        <v>75044</v>
      </c>
      <c r="R10701" t="str">
        <f t="shared" si="334"/>
        <v>安丘</v>
      </c>
      <c r="S10701" t="str">
        <f t="shared" si="335"/>
        <v>0116</v>
      </c>
    </row>
    <row r="10702" spans="1:19">
      <c r="A10702" t="s">
        <v>86436</v>
      </c>
      <c r="B10702" s="31" t="s">
        <v>86437</v>
      </c>
      <c r="C10702" t="s">
        <v>49</v>
      </c>
      <c r="D10702" t="s">
        <v>86438</v>
      </c>
      <c r="E10702" t="s">
        <v>86296</v>
      </c>
      <c r="F10702" t="s">
        <v>86439</v>
      </c>
      <c r="G10702" t="s">
        <v>86440</v>
      </c>
      <c r="H10702" t="s">
        <v>86441</v>
      </c>
      <c r="I10702" t="s">
        <v>4852</v>
      </c>
      <c r="J10702" t="s">
        <v>5852</v>
      </c>
      <c r="K10702" t="s">
        <v>5853</v>
      </c>
      <c r="L10702" t="s">
        <v>123</v>
      </c>
      <c r="M10702" t="s">
        <v>5854</v>
      </c>
      <c r="N10702" t="s">
        <v>4892</v>
      </c>
      <c r="O10702" t="s">
        <v>5855</v>
      </c>
      <c r="P10702" t="s">
        <v>86442</v>
      </c>
      <c r="Q10702" t="s">
        <v>86443</v>
      </c>
      <c r="R10702" t="str">
        <f t="shared" si="334"/>
        <v>诸城</v>
      </c>
      <c r="S10702" t="str">
        <f t="shared" si="335"/>
        <v>0116</v>
      </c>
    </row>
    <row r="10703" spans="1:19">
      <c r="A10703" t="s">
        <v>86444</v>
      </c>
      <c r="B10703" s="31" t="s">
        <v>86445</v>
      </c>
      <c r="C10703" t="s">
        <v>49</v>
      </c>
      <c r="D10703" t="s">
        <v>86446</v>
      </c>
      <c r="E10703" t="s">
        <v>86447</v>
      </c>
      <c r="F10703" t="s">
        <v>70491</v>
      </c>
      <c r="G10703" t="s">
        <v>70492</v>
      </c>
      <c r="H10703" t="s">
        <v>86448</v>
      </c>
      <c r="I10703" t="s">
        <v>4955</v>
      </c>
      <c r="J10703" t="s">
        <v>19912</v>
      </c>
      <c r="K10703" t="s">
        <v>19913</v>
      </c>
      <c r="L10703" t="s">
        <v>77</v>
      </c>
      <c r="M10703" t="s">
        <v>5733</v>
      </c>
      <c r="N10703" t="s">
        <v>4832</v>
      </c>
      <c r="O10703" t="s">
        <v>19914</v>
      </c>
      <c r="P10703" t="s">
        <v>86449</v>
      </c>
      <c r="Q10703" t="s">
        <v>86450</v>
      </c>
      <c r="R10703" t="str">
        <f t="shared" si="334"/>
        <v>临朐</v>
      </c>
      <c r="S10703" t="str">
        <f t="shared" si="335"/>
        <v>0116</v>
      </c>
    </row>
    <row r="10704" spans="1:19">
      <c r="A10704" t="s">
        <v>86451</v>
      </c>
      <c r="B10704" s="31" t="s">
        <v>86452</v>
      </c>
      <c r="C10704" t="s">
        <v>49</v>
      </c>
      <c r="D10704" t="s">
        <v>86453</v>
      </c>
      <c r="E10704" t="s">
        <v>86447</v>
      </c>
      <c r="F10704" t="s">
        <v>86454</v>
      </c>
      <c r="G10704" t="s">
        <v>86455</v>
      </c>
      <c r="H10704" t="s">
        <v>86456</v>
      </c>
      <c r="I10704" t="s">
        <v>4813</v>
      </c>
      <c r="J10704" t="s">
        <v>9807</v>
      </c>
      <c r="K10704" t="s">
        <v>10782</v>
      </c>
      <c r="L10704" t="s">
        <v>105</v>
      </c>
      <c r="M10704" t="s">
        <v>6055</v>
      </c>
      <c r="N10704" t="s">
        <v>4789</v>
      </c>
      <c r="O10704" t="s">
        <v>10783</v>
      </c>
      <c r="P10704" t="s">
        <v>86457</v>
      </c>
      <c r="Q10704" t="s">
        <v>75044</v>
      </c>
      <c r="R10704" t="str">
        <f t="shared" si="334"/>
        <v>寿光</v>
      </c>
      <c r="S10704" t="str">
        <f t="shared" si="335"/>
        <v>0116</v>
      </c>
    </row>
    <row r="10705" spans="1:19">
      <c r="A10705" t="s">
        <v>86458</v>
      </c>
      <c r="B10705" s="31" t="s">
        <v>86459</v>
      </c>
      <c r="C10705" t="s">
        <v>49</v>
      </c>
      <c r="D10705" t="s">
        <v>86460</v>
      </c>
      <c r="E10705" t="s">
        <v>85804</v>
      </c>
      <c r="F10705" t="s">
        <v>86461</v>
      </c>
      <c r="G10705" t="s">
        <v>86462</v>
      </c>
      <c r="H10705" t="s">
        <v>86463</v>
      </c>
      <c r="I10705" t="s">
        <v>7872</v>
      </c>
      <c r="J10705" t="s">
        <v>14857</v>
      </c>
      <c r="K10705" t="s">
        <v>14858</v>
      </c>
      <c r="L10705" t="s">
        <v>95</v>
      </c>
      <c r="M10705" t="s">
        <v>5682</v>
      </c>
      <c r="N10705" t="s">
        <v>5939</v>
      </c>
      <c r="O10705" t="s">
        <v>14859</v>
      </c>
      <c r="P10705" t="s">
        <v>86464</v>
      </c>
      <c r="Q10705" t="s">
        <v>75044</v>
      </c>
      <c r="R10705" t="str">
        <f t="shared" si="334"/>
        <v>安丘</v>
      </c>
      <c r="S10705" t="str">
        <f t="shared" si="335"/>
        <v>0116</v>
      </c>
    </row>
    <row r="10706" spans="1:19">
      <c r="A10706" t="s">
        <v>86465</v>
      </c>
      <c r="B10706" s="31" t="s">
        <v>86466</v>
      </c>
      <c r="C10706" t="s">
        <v>49</v>
      </c>
      <c r="D10706" t="s">
        <v>86467</v>
      </c>
      <c r="E10706" t="s">
        <v>86468</v>
      </c>
      <c r="F10706" t="s">
        <v>86469</v>
      </c>
      <c r="G10706" t="s">
        <v>86470</v>
      </c>
      <c r="H10706" t="s">
        <v>86471</v>
      </c>
      <c r="I10706" t="s">
        <v>12500</v>
      </c>
      <c r="J10706" t="s">
        <v>5131</v>
      </c>
      <c r="K10706" t="s">
        <v>5132</v>
      </c>
      <c r="L10706" t="s">
        <v>105</v>
      </c>
      <c r="M10706" t="s">
        <v>5133</v>
      </c>
      <c r="N10706" t="s">
        <v>4817</v>
      </c>
      <c r="O10706" t="s">
        <v>5134</v>
      </c>
      <c r="P10706" t="s">
        <v>86472</v>
      </c>
      <c r="Q10706" t="s">
        <v>75044</v>
      </c>
      <c r="R10706" t="str">
        <f t="shared" si="334"/>
        <v>寿光</v>
      </c>
      <c r="S10706" t="str">
        <f t="shared" si="335"/>
        <v>0116</v>
      </c>
    </row>
    <row r="10707" spans="1:19">
      <c r="A10707" t="s">
        <v>86473</v>
      </c>
      <c r="B10707" s="31" t="s">
        <v>86474</v>
      </c>
      <c r="C10707" t="s">
        <v>49</v>
      </c>
      <c r="D10707" t="s">
        <v>86475</v>
      </c>
      <c r="E10707" t="s">
        <v>86476</v>
      </c>
      <c r="F10707" t="s">
        <v>86477</v>
      </c>
      <c r="G10707" t="s">
        <v>86478</v>
      </c>
      <c r="H10707" t="s">
        <v>86479</v>
      </c>
      <c r="I10707" t="s">
        <v>5387</v>
      </c>
      <c r="J10707" t="s">
        <v>5122</v>
      </c>
      <c r="K10707" t="s">
        <v>5123</v>
      </c>
      <c r="L10707" t="s">
        <v>75044</v>
      </c>
      <c r="M10707" t="s">
        <v>75044</v>
      </c>
      <c r="N10707" t="s">
        <v>16032</v>
      </c>
      <c r="O10707" t="s">
        <v>5124</v>
      </c>
      <c r="P10707" t="s">
        <v>75044</v>
      </c>
      <c r="Q10707" t="s">
        <v>75044</v>
      </c>
      <c r="R10707" t="str">
        <f t="shared" si="334"/>
        <v/>
      </c>
      <c r="S10707" t="str">
        <f t="shared" si="335"/>
        <v>0116</v>
      </c>
    </row>
    <row r="10708" spans="1:19">
      <c r="A10708" t="s">
        <v>86480</v>
      </c>
      <c r="B10708" s="31" t="s">
        <v>86481</v>
      </c>
      <c r="C10708" t="s">
        <v>49</v>
      </c>
      <c r="D10708" t="s">
        <v>86482</v>
      </c>
      <c r="E10708" t="s">
        <v>86483</v>
      </c>
      <c r="F10708" t="s">
        <v>86484</v>
      </c>
      <c r="G10708" t="s">
        <v>86485</v>
      </c>
      <c r="H10708" t="s">
        <v>86486</v>
      </c>
      <c r="I10708" t="s">
        <v>12119</v>
      </c>
      <c r="J10708" t="s">
        <v>10067</v>
      </c>
      <c r="K10708" t="s">
        <v>10068</v>
      </c>
      <c r="L10708" t="s">
        <v>105</v>
      </c>
      <c r="M10708" t="s">
        <v>5197</v>
      </c>
      <c r="N10708" t="s">
        <v>4832</v>
      </c>
      <c r="O10708" t="s">
        <v>10069</v>
      </c>
      <c r="P10708" t="s">
        <v>86487</v>
      </c>
      <c r="Q10708" t="s">
        <v>86488</v>
      </c>
      <c r="R10708" t="str">
        <f t="shared" si="334"/>
        <v>寿光</v>
      </c>
      <c r="S10708" t="str">
        <f t="shared" si="335"/>
        <v>0116</v>
      </c>
    </row>
    <row r="10709" spans="1:19">
      <c r="A10709" t="s">
        <v>86489</v>
      </c>
      <c r="B10709" s="31" t="s">
        <v>86490</v>
      </c>
      <c r="C10709" t="s">
        <v>49</v>
      </c>
      <c r="D10709" t="s">
        <v>86491</v>
      </c>
      <c r="E10709" t="s">
        <v>86296</v>
      </c>
      <c r="F10709" t="s">
        <v>86492</v>
      </c>
      <c r="G10709" t="s">
        <v>86493</v>
      </c>
      <c r="H10709" t="s">
        <v>86494</v>
      </c>
      <c r="I10709" t="s">
        <v>4813</v>
      </c>
      <c r="J10709" t="s">
        <v>7478</v>
      </c>
      <c r="K10709" t="s">
        <v>7479</v>
      </c>
      <c r="L10709" t="s">
        <v>123</v>
      </c>
      <c r="M10709" t="s">
        <v>7480</v>
      </c>
      <c r="N10709" t="s">
        <v>6794</v>
      </c>
      <c r="O10709" t="s">
        <v>7481</v>
      </c>
      <c r="P10709" t="s">
        <v>86495</v>
      </c>
      <c r="Q10709" t="s">
        <v>75044</v>
      </c>
      <c r="R10709" t="str">
        <f t="shared" si="334"/>
        <v>诸城</v>
      </c>
      <c r="S10709" t="str">
        <f t="shared" si="335"/>
        <v>0116</v>
      </c>
    </row>
    <row r="10710" spans="1:19">
      <c r="A10710" t="s">
        <v>86496</v>
      </c>
      <c r="B10710" s="31" t="s">
        <v>86497</v>
      </c>
      <c r="C10710" t="s">
        <v>49</v>
      </c>
      <c r="D10710" t="s">
        <v>86498</v>
      </c>
      <c r="E10710" t="s">
        <v>86499</v>
      </c>
      <c r="F10710" t="s">
        <v>86500</v>
      </c>
      <c r="G10710" t="s">
        <v>86501</v>
      </c>
      <c r="H10710" t="s">
        <v>86502</v>
      </c>
      <c r="I10710" t="s">
        <v>4813</v>
      </c>
      <c r="J10710" t="s">
        <v>5067</v>
      </c>
      <c r="K10710" t="s">
        <v>5068</v>
      </c>
      <c r="L10710" t="s">
        <v>123</v>
      </c>
      <c r="M10710" t="s">
        <v>4932</v>
      </c>
      <c r="N10710" t="s">
        <v>8593</v>
      </c>
      <c r="O10710" t="s">
        <v>5070</v>
      </c>
      <c r="P10710" t="s">
        <v>86503</v>
      </c>
      <c r="Q10710" t="s">
        <v>75044</v>
      </c>
      <c r="R10710" t="str">
        <f t="shared" si="334"/>
        <v>诸城</v>
      </c>
      <c r="S10710" t="str">
        <f t="shared" si="335"/>
        <v>0116</v>
      </c>
    </row>
    <row r="10711" spans="1:19">
      <c r="A10711" t="s">
        <v>86504</v>
      </c>
      <c r="B10711" s="31" t="s">
        <v>86505</v>
      </c>
      <c r="C10711" t="s">
        <v>49</v>
      </c>
      <c r="D10711" t="s">
        <v>86506</v>
      </c>
      <c r="E10711" t="s">
        <v>86507</v>
      </c>
      <c r="F10711" t="s">
        <v>86508</v>
      </c>
      <c r="G10711" t="s">
        <v>86509</v>
      </c>
      <c r="H10711" t="s">
        <v>86510</v>
      </c>
      <c r="I10711" t="s">
        <v>12757</v>
      </c>
      <c r="J10711" t="s">
        <v>6480</v>
      </c>
      <c r="K10711" t="s">
        <v>6481</v>
      </c>
      <c r="L10711" t="s">
        <v>237</v>
      </c>
      <c r="M10711" t="s">
        <v>5247</v>
      </c>
      <c r="N10711" t="s">
        <v>4789</v>
      </c>
      <c r="O10711" t="s">
        <v>6482</v>
      </c>
      <c r="P10711" t="s">
        <v>86511</v>
      </c>
      <c r="Q10711" t="s">
        <v>86512</v>
      </c>
      <c r="R10711" t="str">
        <f t="shared" si="334"/>
        <v>潍城</v>
      </c>
      <c r="S10711" t="str">
        <f t="shared" si="335"/>
        <v>0116</v>
      </c>
    </row>
    <row r="10712" spans="1:19">
      <c r="A10712" t="s">
        <v>86513</v>
      </c>
      <c r="B10712" s="31" t="s">
        <v>86514</v>
      </c>
      <c r="C10712" t="s">
        <v>49</v>
      </c>
      <c r="D10712" t="s">
        <v>86515</v>
      </c>
      <c r="E10712" t="s">
        <v>86483</v>
      </c>
      <c r="F10712" t="s">
        <v>86516</v>
      </c>
      <c r="G10712" t="s">
        <v>86517</v>
      </c>
      <c r="H10712" t="s">
        <v>86518</v>
      </c>
      <c r="I10712" t="s">
        <v>12119</v>
      </c>
      <c r="J10712" t="s">
        <v>9116</v>
      </c>
      <c r="K10712" t="s">
        <v>9117</v>
      </c>
      <c r="L10712" t="s">
        <v>237</v>
      </c>
      <c r="M10712" t="s">
        <v>4788</v>
      </c>
      <c r="N10712" t="s">
        <v>5112</v>
      </c>
      <c r="O10712" t="s">
        <v>9118</v>
      </c>
      <c r="P10712" t="s">
        <v>86519</v>
      </c>
      <c r="Q10712" t="s">
        <v>75044</v>
      </c>
      <c r="R10712" t="str">
        <f t="shared" si="334"/>
        <v>潍城</v>
      </c>
      <c r="S10712" t="str">
        <f t="shared" si="335"/>
        <v>0116</v>
      </c>
    </row>
    <row r="10713" spans="1:19">
      <c r="A10713" t="s">
        <v>86520</v>
      </c>
      <c r="B10713" s="31" t="s">
        <v>86521</v>
      </c>
      <c r="C10713" t="s">
        <v>49</v>
      </c>
      <c r="D10713" t="s">
        <v>86522</v>
      </c>
      <c r="E10713" t="s">
        <v>86523</v>
      </c>
      <c r="F10713" t="s">
        <v>86524</v>
      </c>
      <c r="G10713" t="s">
        <v>86525</v>
      </c>
      <c r="H10713" t="s">
        <v>86526</v>
      </c>
      <c r="I10713" t="s">
        <v>12119</v>
      </c>
      <c r="J10713" t="s">
        <v>10999</v>
      </c>
      <c r="K10713" t="s">
        <v>11000</v>
      </c>
      <c r="L10713" t="s">
        <v>237</v>
      </c>
      <c r="M10713" t="s">
        <v>5247</v>
      </c>
      <c r="N10713" t="s">
        <v>4789</v>
      </c>
      <c r="O10713" t="s">
        <v>11001</v>
      </c>
      <c r="P10713" t="s">
        <v>86527</v>
      </c>
      <c r="Q10713" t="s">
        <v>86528</v>
      </c>
      <c r="R10713" t="str">
        <f t="shared" si="334"/>
        <v>潍城</v>
      </c>
      <c r="S10713" t="str">
        <f t="shared" si="335"/>
        <v>0116</v>
      </c>
    </row>
    <row r="10714" spans="1:19">
      <c r="A10714" t="s">
        <v>86529</v>
      </c>
      <c r="B10714" s="31" t="s">
        <v>86530</v>
      </c>
      <c r="C10714" t="s">
        <v>49</v>
      </c>
      <c r="D10714" t="s">
        <v>86531</v>
      </c>
      <c r="E10714" t="s">
        <v>86483</v>
      </c>
      <c r="F10714" t="s">
        <v>86532</v>
      </c>
      <c r="G10714" t="s">
        <v>86533</v>
      </c>
      <c r="H10714" t="s">
        <v>86534</v>
      </c>
      <c r="I10714" t="s">
        <v>12119</v>
      </c>
      <c r="J10714" t="s">
        <v>5863</v>
      </c>
      <c r="K10714" t="s">
        <v>5864</v>
      </c>
      <c r="L10714" t="s">
        <v>237</v>
      </c>
      <c r="M10714" t="s">
        <v>4788</v>
      </c>
      <c r="N10714" t="s">
        <v>5939</v>
      </c>
      <c r="O10714" t="s">
        <v>5865</v>
      </c>
      <c r="P10714" t="s">
        <v>86535</v>
      </c>
      <c r="Q10714" t="s">
        <v>86536</v>
      </c>
      <c r="R10714" t="str">
        <f t="shared" si="334"/>
        <v>潍城</v>
      </c>
      <c r="S10714" t="str">
        <f t="shared" si="335"/>
        <v>0116</v>
      </c>
    </row>
    <row r="10715" spans="1:19">
      <c r="A10715" t="s">
        <v>86537</v>
      </c>
      <c r="B10715" s="31" t="s">
        <v>86538</v>
      </c>
      <c r="C10715" t="s">
        <v>49</v>
      </c>
      <c r="D10715" t="s">
        <v>86539</v>
      </c>
      <c r="E10715" t="s">
        <v>86296</v>
      </c>
      <c r="F10715" t="s">
        <v>86540</v>
      </c>
      <c r="G10715" t="s">
        <v>86541</v>
      </c>
      <c r="H10715" t="s">
        <v>86542</v>
      </c>
      <c r="I10715" t="s">
        <v>4852</v>
      </c>
      <c r="J10715" t="s">
        <v>20770</v>
      </c>
      <c r="K10715" t="s">
        <v>20771</v>
      </c>
      <c r="L10715" t="s">
        <v>1136</v>
      </c>
      <c r="M10715" t="s">
        <v>6413</v>
      </c>
      <c r="N10715" t="s">
        <v>4933</v>
      </c>
      <c r="O10715" t="s">
        <v>20772</v>
      </c>
      <c r="P10715" t="s">
        <v>86543</v>
      </c>
      <c r="Q10715" t="s">
        <v>75044</v>
      </c>
      <c r="R10715" t="str">
        <f t="shared" si="334"/>
        <v>昌乐</v>
      </c>
      <c r="S10715" t="str">
        <f t="shared" si="335"/>
        <v>0116</v>
      </c>
    </row>
    <row r="10716" spans="1:19">
      <c r="A10716" t="s">
        <v>86544</v>
      </c>
      <c r="B10716" s="31" t="s">
        <v>86430</v>
      </c>
      <c r="C10716" t="s">
        <v>49</v>
      </c>
      <c r="D10716" t="s">
        <v>86545</v>
      </c>
      <c r="E10716" t="s">
        <v>80976</v>
      </c>
      <c r="F10716" t="s">
        <v>86546</v>
      </c>
      <c r="G10716" t="s">
        <v>86547</v>
      </c>
      <c r="H10716" t="s">
        <v>86548</v>
      </c>
      <c r="I10716" t="s">
        <v>23863</v>
      </c>
      <c r="J10716" t="s">
        <v>15595</v>
      </c>
      <c r="K10716" t="s">
        <v>15596</v>
      </c>
      <c r="L10716" t="s">
        <v>50</v>
      </c>
      <c r="M10716" t="s">
        <v>5721</v>
      </c>
      <c r="N10716" t="s">
        <v>5069</v>
      </c>
      <c r="O10716" t="s">
        <v>15597</v>
      </c>
      <c r="P10716" t="s">
        <v>86549</v>
      </c>
      <c r="Q10716" t="s">
        <v>75044</v>
      </c>
      <c r="R10716" t="str">
        <f t="shared" si="334"/>
        <v>青州</v>
      </c>
      <c r="S10716" t="str">
        <f t="shared" si="335"/>
        <v>0116</v>
      </c>
    </row>
    <row r="10717" spans="1:19">
      <c r="A10717" t="s">
        <v>86550</v>
      </c>
      <c r="B10717" s="31" t="s">
        <v>86551</v>
      </c>
      <c r="C10717" t="s">
        <v>49</v>
      </c>
      <c r="D10717" t="s">
        <v>86552</v>
      </c>
      <c r="E10717" t="s">
        <v>84800</v>
      </c>
      <c r="F10717" t="s">
        <v>86553</v>
      </c>
      <c r="G10717" t="s">
        <v>86554</v>
      </c>
      <c r="H10717" t="s">
        <v>86526</v>
      </c>
      <c r="I10717" t="s">
        <v>4955</v>
      </c>
      <c r="J10717" t="s">
        <v>4879</v>
      </c>
      <c r="K10717" t="s">
        <v>4880</v>
      </c>
      <c r="L10717" t="s">
        <v>237</v>
      </c>
      <c r="M10717" t="s">
        <v>4868</v>
      </c>
      <c r="N10717" t="s">
        <v>5907</v>
      </c>
      <c r="O10717" t="s">
        <v>4882</v>
      </c>
      <c r="P10717" t="s">
        <v>86555</v>
      </c>
      <c r="Q10717" t="s">
        <v>86556</v>
      </c>
      <c r="R10717" t="str">
        <f t="shared" si="334"/>
        <v>潍城</v>
      </c>
      <c r="S10717" t="str">
        <f t="shared" si="335"/>
        <v>0116</v>
      </c>
    </row>
    <row r="10718" spans="1:19">
      <c r="A10718" t="s">
        <v>86557</v>
      </c>
      <c r="B10718" s="31" t="s">
        <v>86558</v>
      </c>
      <c r="C10718" t="s">
        <v>49</v>
      </c>
      <c r="D10718" t="s">
        <v>86559</v>
      </c>
      <c r="E10718" t="s">
        <v>86560</v>
      </c>
      <c r="F10718" t="s">
        <v>86561</v>
      </c>
      <c r="G10718" t="s">
        <v>86562</v>
      </c>
      <c r="H10718" t="s">
        <v>86563</v>
      </c>
      <c r="I10718" t="s">
        <v>4828</v>
      </c>
      <c r="J10718" t="s">
        <v>5245</v>
      </c>
      <c r="K10718" t="s">
        <v>5246</v>
      </c>
      <c r="L10718" t="s">
        <v>237</v>
      </c>
      <c r="M10718" t="s">
        <v>5247</v>
      </c>
      <c r="N10718" t="s">
        <v>4972</v>
      </c>
      <c r="O10718" t="s">
        <v>5249</v>
      </c>
      <c r="P10718" t="s">
        <v>86564</v>
      </c>
      <c r="Q10718" t="s">
        <v>75044</v>
      </c>
      <c r="R10718" t="str">
        <f t="shared" si="334"/>
        <v>潍城</v>
      </c>
      <c r="S10718" t="str">
        <f t="shared" si="335"/>
        <v>0116</v>
      </c>
    </row>
    <row r="10719" spans="1:19">
      <c r="A10719" t="s">
        <v>86565</v>
      </c>
      <c r="B10719" s="31" t="s">
        <v>86566</v>
      </c>
      <c r="C10719" t="s">
        <v>49</v>
      </c>
      <c r="D10719" t="s">
        <v>86567</v>
      </c>
      <c r="E10719" t="s">
        <v>86296</v>
      </c>
      <c r="F10719" t="s">
        <v>86568</v>
      </c>
      <c r="G10719" t="s">
        <v>86569</v>
      </c>
      <c r="H10719" t="s">
        <v>86570</v>
      </c>
      <c r="I10719" t="s">
        <v>5221</v>
      </c>
      <c r="J10719" t="s">
        <v>60738</v>
      </c>
      <c r="K10719" t="s">
        <v>60739</v>
      </c>
      <c r="L10719" t="s">
        <v>60</v>
      </c>
      <c r="M10719" t="s">
        <v>5888</v>
      </c>
      <c r="N10719" t="s">
        <v>5801</v>
      </c>
      <c r="O10719" t="s">
        <v>60740</v>
      </c>
      <c r="P10719" t="s">
        <v>86571</v>
      </c>
      <c r="Q10719" t="s">
        <v>75044</v>
      </c>
      <c r="R10719" t="str">
        <f t="shared" si="334"/>
        <v>奎文</v>
      </c>
      <c r="S10719" t="str">
        <f t="shared" si="335"/>
        <v>0116</v>
      </c>
    </row>
    <row r="10720" spans="1:19">
      <c r="A10720" t="s">
        <v>86572</v>
      </c>
      <c r="B10720" s="31" t="s">
        <v>86573</v>
      </c>
      <c r="C10720" t="s">
        <v>49</v>
      </c>
      <c r="D10720" t="s">
        <v>86574</v>
      </c>
      <c r="E10720" t="s">
        <v>82156</v>
      </c>
      <c r="F10720" t="s">
        <v>86575</v>
      </c>
      <c r="G10720" t="s">
        <v>86576</v>
      </c>
      <c r="H10720" t="s">
        <v>86577</v>
      </c>
      <c r="I10720" t="s">
        <v>4852</v>
      </c>
      <c r="J10720" t="s">
        <v>9899</v>
      </c>
      <c r="K10720" t="s">
        <v>9900</v>
      </c>
      <c r="L10720" t="s">
        <v>114</v>
      </c>
      <c r="M10720" t="s">
        <v>9901</v>
      </c>
      <c r="N10720" t="s">
        <v>5487</v>
      </c>
      <c r="O10720" t="s">
        <v>9902</v>
      </c>
      <c r="P10720" t="s">
        <v>86578</v>
      </c>
      <c r="Q10720" t="s">
        <v>75044</v>
      </c>
      <c r="R10720" t="str">
        <f t="shared" si="334"/>
        <v>高密</v>
      </c>
      <c r="S10720" t="str">
        <f t="shared" si="335"/>
        <v>0116</v>
      </c>
    </row>
    <row r="10721" spans="1:19">
      <c r="A10721" t="s">
        <v>86579</v>
      </c>
      <c r="B10721" s="31" t="s">
        <v>86580</v>
      </c>
      <c r="C10721" t="s">
        <v>49</v>
      </c>
      <c r="D10721" t="s">
        <v>86581</v>
      </c>
      <c r="E10721" t="s">
        <v>82156</v>
      </c>
      <c r="F10721" t="s">
        <v>86582</v>
      </c>
      <c r="G10721" t="s">
        <v>86583</v>
      </c>
      <c r="H10721" t="s">
        <v>86584</v>
      </c>
      <c r="I10721" t="s">
        <v>4828</v>
      </c>
      <c r="J10721" t="s">
        <v>7000</v>
      </c>
      <c r="K10721" t="s">
        <v>7001</v>
      </c>
      <c r="L10721" t="s">
        <v>123</v>
      </c>
      <c r="M10721" t="s">
        <v>6022</v>
      </c>
      <c r="N10721" t="s">
        <v>6184</v>
      </c>
      <c r="O10721" t="s">
        <v>7002</v>
      </c>
      <c r="P10721" t="s">
        <v>86585</v>
      </c>
      <c r="Q10721" t="s">
        <v>75044</v>
      </c>
      <c r="R10721" t="str">
        <f t="shared" si="334"/>
        <v>诸城</v>
      </c>
      <c r="S10721" t="str">
        <f t="shared" si="335"/>
        <v>0116</v>
      </c>
    </row>
    <row r="10722" spans="1:19">
      <c r="A10722" t="s">
        <v>86586</v>
      </c>
      <c r="B10722" s="31" t="s">
        <v>86587</v>
      </c>
      <c r="C10722" t="s">
        <v>49</v>
      </c>
      <c r="D10722" t="s">
        <v>86588</v>
      </c>
      <c r="E10722" t="s">
        <v>86589</v>
      </c>
      <c r="F10722" t="s">
        <v>86590</v>
      </c>
      <c r="G10722" t="s">
        <v>86591</v>
      </c>
      <c r="H10722" t="s">
        <v>86592</v>
      </c>
      <c r="I10722" t="s">
        <v>4852</v>
      </c>
      <c r="J10722" t="s">
        <v>9438</v>
      </c>
      <c r="K10722" t="s">
        <v>12306</v>
      </c>
      <c r="L10722" t="s">
        <v>237</v>
      </c>
      <c r="M10722" t="s">
        <v>5247</v>
      </c>
      <c r="N10722" t="s">
        <v>4933</v>
      </c>
      <c r="O10722" t="s">
        <v>12307</v>
      </c>
      <c r="P10722" t="s">
        <v>86593</v>
      </c>
      <c r="Q10722" t="s">
        <v>86594</v>
      </c>
      <c r="R10722" t="str">
        <f t="shared" si="334"/>
        <v>潍城</v>
      </c>
      <c r="S10722" t="str">
        <f t="shared" si="335"/>
        <v>0116</v>
      </c>
    </row>
    <row r="10723" spans="1:19">
      <c r="A10723" t="s">
        <v>86595</v>
      </c>
      <c r="B10723" s="31" t="s">
        <v>86596</v>
      </c>
      <c r="C10723" t="s">
        <v>49</v>
      </c>
      <c r="D10723" t="s">
        <v>86597</v>
      </c>
      <c r="E10723" t="s">
        <v>86598</v>
      </c>
      <c r="F10723" t="s">
        <v>86599</v>
      </c>
      <c r="G10723" t="s">
        <v>86600</v>
      </c>
      <c r="H10723" t="s">
        <v>86601</v>
      </c>
      <c r="I10723" t="s">
        <v>4852</v>
      </c>
      <c r="J10723" t="s">
        <v>7321</v>
      </c>
      <c r="K10723" t="s">
        <v>7322</v>
      </c>
      <c r="L10723" t="s">
        <v>95</v>
      </c>
      <c r="M10723" t="s">
        <v>5709</v>
      </c>
      <c r="N10723" t="s">
        <v>4869</v>
      </c>
      <c r="O10723" t="s">
        <v>7323</v>
      </c>
      <c r="P10723" t="s">
        <v>86602</v>
      </c>
      <c r="Q10723" t="s">
        <v>86603</v>
      </c>
      <c r="R10723" t="str">
        <f t="shared" si="334"/>
        <v>安丘</v>
      </c>
      <c r="S10723" t="str">
        <f t="shared" si="335"/>
        <v>0116</v>
      </c>
    </row>
    <row r="10724" spans="1:19">
      <c r="A10724" t="s">
        <v>86604</v>
      </c>
      <c r="B10724" s="31" t="s">
        <v>86605</v>
      </c>
      <c r="C10724" t="s">
        <v>49</v>
      </c>
      <c r="D10724" t="s">
        <v>86606</v>
      </c>
      <c r="E10724" t="s">
        <v>86598</v>
      </c>
      <c r="F10724" t="s">
        <v>86607</v>
      </c>
      <c r="G10724" t="s">
        <v>86608</v>
      </c>
      <c r="H10724" t="s">
        <v>86609</v>
      </c>
      <c r="I10724" t="s">
        <v>23863</v>
      </c>
      <c r="J10724" t="s">
        <v>13968</v>
      </c>
      <c r="K10724" t="s">
        <v>13969</v>
      </c>
      <c r="L10724" t="s">
        <v>375</v>
      </c>
      <c r="M10724" t="s">
        <v>8957</v>
      </c>
      <c r="N10724" t="s">
        <v>10228</v>
      </c>
      <c r="O10724" t="s">
        <v>13970</v>
      </c>
      <c r="P10724" t="s">
        <v>86610</v>
      </c>
      <c r="Q10724" t="s">
        <v>86611</v>
      </c>
      <c r="R10724" t="str">
        <f t="shared" si="334"/>
        <v>昌邑</v>
      </c>
      <c r="S10724" t="str">
        <f t="shared" si="335"/>
        <v>0116</v>
      </c>
    </row>
    <row r="10725" spans="1:19">
      <c r="A10725" t="s">
        <v>86612</v>
      </c>
      <c r="B10725" s="31" t="s">
        <v>86613</v>
      </c>
      <c r="C10725" t="s">
        <v>49</v>
      </c>
      <c r="D10725" t="s">
        <v>86614</v>
      </c>
      <c r="E10725" t="s">
        <v>86296</v>
      </c>
      <c r="F10725" t="s">
        <v>76726</v>
      </c>
      <c r="G10725" t="s">
        <v>76727</v>
      </c>
      <c r="H10725" t="s">
        <v>86615</v>
      </c>
      <c r="I10725" t="s">
        <v>4852</v>
      </c>
      <c r="J10725" t="s">
        <v>6722</v>
      </c>
      <c r="K10725" t="s">
        <v>10837</v>
      </c>
      <c r="L10725" t="s">
        <v>95</v>
      </c>
      <c r="M10725" t="s">
        <v>8071</v>
      </c>
      <c r="N10725" t="s">
        <v>4972</v>
      </c>
      <c r="O10725" t="s">
        <v>10838</v>
      </c>
      <c r="P10725" t="s">
        <v>86616</v>
      </c>
      <c r="Q10725" t="s">
        <v>76729</v>
      </c>
      <c r="R10725" t="str">
        <f t="shared" si="334"/>
        <v>安丘</v>
      </c>
      <c r="S10725" t="str">
        <f t="shared" si="335"/>
        <v>0116</v>
      </c>
    </row>
    <row r="10726" spans="1:19">
      <c r="A10726" t="s">
        <v>86617</v>
      </c>
      <c r="B10726" s="31" t="s">
        <v>86618</v>
      </c>
      <c r="C10726" t="s">
        <v>49</v>
      </c>
      <c r="D10726" t="s">
        <v>86619</v>
      </c>
      <c r="E10726" t="s">
        <v>86620</v>
      </c>
      <c r="F10726" t="s">
        <v>72478</v>
      </c>
      <c r="G10726" t="s">
        <v>72479</v>
      </c>
      <c r="H10726" t="s">
        <v>86621</v>
      </c>
      <c r="I10726" t="s">
        <v>12844</v>
      </c>
      <c r="J10726" t="s">
        <v>8847</v>
      </c>
      <c r="K10726" t="s">
        <v>8848</v>
      </c>
      <c r="L10726" t="s">
        <v>60</v>
      </c>
      <c r="M10726" t="s">
        <v>5420</v>
      </c>
      <c r="N10726" t="s">
        <v>4905</v>
      </c>
      <c r="O10726" t="s">
        <v>8849</v>
      </c>
      <c r="P10726" t="s">
        <v>86622</v>
      </c>
      <c r="Q10726" t="s">
        <v>36253</v>
      </c>
      <c r="R10726" t="str">
        <f t="shared" si="334"/>
        <v>奎文</v>
      </c>
      <c r="S10726" t="str">
        <f t="shared" si="335"/>
        <v>0116</v>
      </c>
    </row>
    <row r="10727" spans="1:19">
      <c r="A10727" t="s">
        <v>86623</v>
      </c>
      <c r="B10727" s="31" t="s">
        <v>86624</v>
      </c>
      <c r="C10727" t="s">
        <v>49</v>
      </c>
      <c r="D10727" t="s">
        <v>86625</v>
      </c>
      <c r="E10727" t="s">
        <v>86296</v>
      </c>
      <c r="F10727" t="s">
        <v>74384</v>
      </c>
      <c r="G10727" t="s">
        <v>74385</v>
      </c>
      <c r="H10727" t="s">
        <v>86626</v>
      </c>
      <c r="I10727" t="s">
        <v>4955</v>
      </c>
      <c r="J10727" t="s">
        <v>6053</v>
      </c>
      <c r="K10727" t="s">
        <v>6054</v>
      </c>
      <c r="L10727" t="s">
        <v>105</v>
      </c>
      <c r="M10727" t="s">
        <v>6055</v>
      </c>
      <c r="N10727" t="s">
        <v>8593</v>
      </c>
      <c r="O10727" t="s">
        <v>6056</v>
      </c>
      <c r="P10727" t="s">
        <v>86627</v>
      </c>
      <c r="Q10727" t="s">
        <v>74388</v>
      </c>
      <c r="R10727" t="str">
        <f t="shared" si="334"/>
        <v>寿光</v>
      </c>
      <c r="S10727" t="str">
        <f t="shared" si="335"/>
        <v>0116</v>
      </c>
    </row>
    <row r="10728" spans="1:19">
      <c r="A10728" t="s">
        <v>86628</v>
      </c>
      <c r="B10728" s="31" t="s">
        <v>86629</v>
      </c>
      <c r="C10728" t="s">
        <v>49</v>
      </c>
      <c r="D10728" t="s">
        <v>86630</v>
      </c>
      <c r="E10728" t="s">
        <v>86631</v>
      </c>
      <c r="F10728" t="s">
        <v>86632</v>
      </c>
      <c r="G10728" t="s">
        <v>86633</v>
      </c>
      <c r="H10728" t="s">
        <v>86634</v>
      </c>
      <c r="I10728" t="s">
        <v>5541</v>
      </c>
      <c r="J10728" t="s">
        <v>6053</v>
      </c>
      <c r="K10728" t="s">
        <v>6054</v>
      </c>
      <c r="L10728" t="s">
        <v>105</v>
      </c>
      <c r="M10728" t="s">
        <v>6055</v>
      </c>
      <c r="N10728" t="s">
        <v>8593</v>
      </c>
      <c r="O10728" t="s">
        <v>6056</v>
      </c>
      <c r="P10728" t="s">
        <v>75044</v>
      </c>
      <c r="Q10728" t="s">
        <v>85295</v>
      </c>
      <c r="R10728" t="str">
        <f t="shared" si="334"/>
        <v>寿光</v>
      </c>
      <c r="S10728" t="str">
        <f t="shared" si="335"/>
        <v>0116</v>
      </c>
    </row>
    <row r="10729" spans="1:19">
      <c r="A10729" t="s">
        <v>86635</v>
      </c>
      <c r="B10729" s="31" t="s">
        <v>86636</v>
      </c>
      <c r="C10729" t="s">
        <v>49</v>
      </c>
      <c r="D10729" t="s">
        <v>86637</v>
      </c>
      <c r="E10729" t="s">
        <v>86638</v>
      </c>
      <c r="F10729" t="s">
        <v>86639</v>
      </c>
      <c r="G10729" t="s">
        <v>86640</v>
      </c>
      <c r="H10729" t="s">
        <v>86641</v>
      </c>
      <c r="I10729" t="s">
        <v>4828</v>
      </c>
      <c r="J10729" t="s">
        <v>5014</v>
      </c>
      <c r="K10729" t="s">
        <v>5015</v>
      </c>
      <c r="L10729" t="s">
        <v>50</v>
      </c>
      <c r="M10729" t="s">
        <v>5016</v>
      </c>
      <c r="N10729" t="s">
        <v>5030</v>
      </c>
      <c r="O10729" t="s">
        <v>5018</v>
      </c>
      <c r="P10729" t="s">
        <v>86642</v>
      </c>
      <c r="Q10729" t="s">
        <v>75044</v>
      </c>
      <c r="R10729" t="str">
        <f t="shared" si="334"/>
        <v>青州</v>
      </c>
      <c r="S10729" t="str">
        <f t="shared" si="335"/>
        <v>0116</v>
      </c>
    </row>
    <row r="10730" spans="1:19">
      <c r="A10730" t="s">
        <v>86643</v>
      </c>
      <c r="B10730" s="31" t="s">
        <v>86644</v>
      </c>
      <c r="C10730" t="s">
        <v>49</v>
      </c>
      <c r="D10730" t="s">
        <v>86645</v>
      </c>
      <c r="E10730" t="s">
        <v>86296</v>
      </c>
      <c r="F10730" t="s">
        <v>86646</v>
      </c>
      <c r="G10730" t="s">
        <v>86647</v>
      </c>
      <c r="H10730" t="s">
        <v>86648</v>
      </c>
      <c r="I10730" t="s">
        <v>5874</v>
      </c>
      <c r="J10730" t="s">
        <v>5542</v>
      </c>
      <c r="K10730" t="s">
        <v>5543</v>
      </c>
      <c r="L10730" t="s">
        <v>105</v>
      </c>
      <c r="M10730" t="s">
        <v>5029</v>
      </c>
      <c r="N10730" t="s">
        <v>4789</v>
      </c>
      <c r="O10730" t="s">
        <v>5544</v>
      </c>
      <c r="P10730" t="s">
        <v>86649</v>
      </c>
      <c r="Q10730" t="s">
        <v>86650</v>
      </c>
      <c r="R10730" t="str">
        <f t="shared" si="334"/>
        <v>寿光</v>
      </c>
      <c r="S10730" t="str">
        <f t="shared" si="335"/>
        <v>0116</v>
      </c>
    </row>
    <row r="10731" spans="1:19">
      <c r="A10731" t="s">
        <v>86651</v>
      </c>
      <c r="B10731" s="31" t="s">
        <v>86652</v>
      </c>
      <c r="C10731" t="s">
        <v>49</v>
      </c>
      <c r="D10731" t="s">
        <v>86653</v>
      </c>
      <c r="E10731" t="s">
        <v>86483</v>
      </c>
      <c r="F10731" t="s">
        <v>86654</v>
      </c>
      <c r="G10731" t="s">
        <v>86655</v>
      </c>
      <c r="H10731" t="s">
        <v>86656</v>
      </c>
      <c r="I10731" t="s">
        <v>12119</v>
      </c>
      <c r="J10731" t="s">
        <v>5669</v>
      </c>
      <c r="K10731" t="s">
        <v>5670</v>
      </c>
      <c r="L10731" t="s">
        <v>60</v>
      </c>
      <c r="M10731" t="s">
        <v>5511</v>
      </c>
      <c r="N10731" t="s">
        <v>10295</v>
      </c>
      <c r="O10731" t="s">
        <v>5671</v>
      </c>
      <c r="P10731" t="s">
        <v>86657</v>
      </c>
      <c r="Q10731" t="s">
        <v>86658</v>
      </c>
      <c r="R10731" t="str">
        <f t="shared" si="334"/>
        <v>奎文</v>
      </c>
      <c r="S10731" t="str">
        <f t="shared" si="335"/>
        <v>0116</v>
      </c>
    </row>
    <row r="10732" spans="1:19">
      <c r="A10732" t="s">
        <v>86659</v>
      </c>
      <c r="B10732" s="31" t="s">
        <v>86660</v>
      </c>
      <c r="C10732" t="s">
        <v>49</v>
      </c>
      <c r="D10732" t="s">
        <v>86661</v>
      </c>
      <c r="E10732" t="s">
        <v>86662</v>
      </c>
      <c r="F10732" t="s">
        <v>86663</v>
      </c>
      <c r="G10732" t="s">
        <v>86664</v>
      </c>
      <c r="H10732" t="s">
        <v>86665</v>
      </c>
      <c r="I10732" t="s">
        <v>4852</v>
      </c>
      <c r="J10732" t="s">
        <v>5473</v>
      </c>
      <c r="K10732" t="s">
        <v>5474</v>
      </c>
      <c r="L10732" t="s">
        <v>86</v>
      </c>
      <c r="M10732" t="s">
        <v>5099</v>
      </c>
      <c r="N10732" t="s">
        <v>4972</v>
      </c>
      <c r="O10732" t="s">
        <v>5475</v>
      </c>
      <c r="P10732" t="s">
        <v>86666</v>
      </c>
      <c r="Q10732" t="s">
        <v>75044</v>
      </c>
      <c r="R10732" t="str">
        <f t="shared" si="334"/>
        <v>坊子</v>
      </c>
      <c r="S10732" t="str">
        <f t="shared" si="335"/>
        <v>0116</v>
      </c>
    </row>
    <row r="10733" spans="1:19">
      <c r="A10733" t="s">
        <v>86667</v>
      </c>
      <c r="B10733" s="31" t="s">
        <v>86668</v>
      </c>
      <c r="C10733" t="s">
        <v>49</v>
      </c>
      <c r="D10733" t="s">
        <v>86669</v>
      </c>
      <c r="E10733" t="s">
        <v>86483</v>
      </c>
      <c r="F10733" t="s">
        <v>86670</v>
      </c>
      <c r="G10733" t="s">
        <v>86671</v>
      </c>
      <c r="H10733" t="s">
        <v>86672</v>
      </c>
      <c r="I10733" t="s">
        <v>12500</v>
      </c>
      <c r="J10733" t="s">
        <v>8545</v>
      </c>
      <c r="K10733" t="s">
        <v>8546</v>
      </c>
      <c r="L10733" t="s">
        <v>60</v>
      </c>
      <c r="M10733" t="s">
        <v>5511</v>
      </c>
      <c r="N10733" t="s">
        <v>4972</v>
      </c>
      <c r="O10733" t="s">
        <v>8547</v>
      </c>
      <c r="P10733" t="s">
        <v>86673</v>
      </c>
      <c r="Q10733" t="s">
        <v>75044</v>
      </c>
      <c r="R10733" t="str">
        <f t="shared" si="334"/>
        <v>奎文</v>
      </c>
      <c r="S10733" t="str">
        <f t="shared" si="335"/>
        <v>0116</v>
      </c>
    </row>
    <row r="10734" spans="1:19">
      <c r="A10734" t="s">
        <v>86674</v>
      </c>
      <c r="B10734" s="31" t="s">
        <v>86675</v>
      </c>
      <c r="C10734" t="s">
        <v>49</v>
      </c>
      <c r="D10734" t="s">
        <v>86676</v>
      </c>
      <c r="E10734" t="s">
        <v>82156</v>
      </c>
      <c r="F10734" t="s">
        <v>86677</v>
      </c>
      <c r="G10734" t="s">
        <v>86678</v>
      </c>
      <c r="H10734" t="s">
        <v>86679</v>
      </c>
      <c r="I10734" t="s">
        <v>4852</v>
      </c>
      <c r="J10734" t="s">
        <v>4853</v>
      </c>
      <c r="K10734" t="s">
        <v>4854</v>
      </c>
      <c r="L10734" t="s">
        <v>50</v>
      </c>
      <c r="M10734" t="s">
        <v>4855</v>
      </c>
      <c r="N10734" t="s">
        <v>4972</v>
      </c>
      <c r="O10734" t="s">
        <v>4857</v>
      </c>
      <c r="P10734" t="s">
        <v>86680</v>
      </c>
      <c r="Q10734" t="s">
        <v>86681</v>
      </c>
      <c r="R10734" t="str">
        <f t="shared" si="334"/>
        <v>青州</v>
      </c>
      <c r="S10734" t="str">
        <f t="shared" si="335"/>
        <v>0116</v>
      </c>
    </row>
    <row r="10735" spans="1:19">
      <c r="A10735" t="s">
        <v>86682</v>
      </c>
      <c r="B10735" s="31" t="s">
        <v>86683</v>
      </c>
      <c r="C10735" t="s">
        <v>49</v>
      </c>
      <c r="D10735" t="s">
        <v>86684</v>
      </c>
      <c r="E10735" t="s">
        <v>86685</v>
      </c>
      <c r="F10735" t="s">
        <v>86686</v>
      </c>
      <c r="G10735" t="s">
        <v>86687</v>
      </c>
      <c r="H10735" t="s">
        <v>86688</v>
      </c>
      <c r="I10735" t="s">
        <v>4813</v>
      </c>
      <c r="J10735" t="s">
        <v>6782</v>
      </c>
      <c r="K10735" t="s">
        <v>6783</v>
      </c>
      <c r="L10735" t="s">
        <v>105</v>
      </c>
      <c r="M10735" t="s">
        <v>5224</v>
      </c>
      <c r="N10735" t="s">
        <v>4919</v>
      </c>
      <c r="O10735" t="s">
        <v>6784</v>
      </c>
      <c r="P10735" t="s">
        <v>86689</v>
      </c>
      <c r="Q10735" t="s">
        <v>75044</v>
      </c>
      <c r="R10735" t="str">
        <f t="shared" si="334"/>
        <v>寿光</v>
      </c>
      <c r="S10735" t="str">
        <f t="shared" si="335"/>
        <v>0116</v>
      </c>
    </row>
    <row r="10736" spans="1:19">
      <c r="A10736" t="s">
        <v>86690</v>
      </c>
      <c r="B10736" s="31" t="s">
        <v>86691</v>
      </c>
      <c r="C10736" t="s">
        <v>49</v>
      </c>
      <c r="D10736" t="s">
        <v>86692</v>
      </c>
      <c r="E10736" t="s">
        <v>86296</v>
      </c>
      <c r="F10736" t="s">
        <v>86693</v>
      </c>
      <c r="G10736" t="s">
        <v>86694</v>
      </c>
      <c r="H10736" t="s">
        <v>86695</v>
      </c>
      <c r="I10736" t="s">
        <v>4955</v>
      </c>
      <c r="J10736" t="s">
        <v>6771</v>
      </c>
      <c r="K10736" t="s">
        <v>6772</v>
      </c>
      <c r="L10736" t="s">
        <v>1136</v>
      </c>
      <c r="M10736" t="s">
        <v>5210</v>
      </c>
      <c r="N10736" t="s">
        <v>6152</v>
      </c>
      <c r="O10736" t="s">
        <v>6773</v>
      </c>
      <c r="P10736" t="s">
        <v>86696</v>
      </c>
      <c r="Q10736" t="s">
        <v>86697</v>
      </c>
      <c r="R10736" t="str">
        <f t="shared" si="334"/>
        <v>昌乐</v>
      </c>
      <c r="S10736" t="str">
        <f t="shared" si="335"/>
        <v>0116</v>
      </c>
    </row>
    <row r="10737" spans="1:19">
      <c r="A10737" t="s">
        <v>86698</v>
      </c>
      <c r="B10737" s="31" t="s">
        <v>86699</v>
      </c>
      <c r="C10737" t="s">
        <v>49</v>
      </c>
      <c r="D10737" t="s">
        <v>86700</v>
      </c>
      <c r="E10737" t="s">
        <v>86483</v>
      </c>
      <c r="F10737" t="s">
        <v>86701</v>
      </c>
      <c r="G10737" t="s">
        <v>86702</v>
      </c>
      <c r="H10737" t="s">
        <v>86703</v>
      </c>
      <c r="I10737" t="s">
        <v>12119</v>
      </c>
      <c r="J10737" t="s">
        <v>19912</v>
      </c>
      <c r="K10737" t="s">
        <v>19913</v>
      </c>
      <c r="L10737" t="s">
        <v>77</v>
      </c>
      <c r="M10737" t="s">
        <v>5733</v>
      </c>
      <c r="N10737" t="s">
        <v>5801</v>
      </c>
      <c r="O10737" t="s">
        <v>19914</v>
      </c>
      <c r="P10737" t="s">
        <v>75044</v>
      </c>
      <c r="Q10737" t="s">
        <v>75044</v>
      </c>
      <c r="R10737" t="str">
        <f t="shared" si="334"/>
        <v>临朐</v>
      </c>
      <c r="S10737" t="str">
        <f t="shared" si="335"/>
        <v>0116</v>
      </c>
    </row>
    <row r="10738" spans="1:19">
      <c r="A10738" t="s">
        <v>86704</v>
      </c>
      <c r="B10738" s="31" t="s">
        <v>86705</v>
      </c>
      <c r="C10738" t="s">
        <v>49</v>
      </c>
      <c r="D10738" t="s">
        <v>86706</v>
      </c>
      <c r="E10738" t="s">
        <v>81938</v>
      </c>
      <c r="F10738" t="s">
        <v>86707</v>
      </c>
      <c r="G10738" t="s">
        <v>86708</v>
      </c>
      <c r="H10738" t="s">
        <v>86709</v>
      </c>
      <c r="I10738" t="s">
        <v>12757</v>
      </c>
      <c r="J10738" t="s">
        <v>5374</v>
      </c>
      <c r="K10738" t="s">
        <v>5375</v>
      </c>
      <c r="L10738" t="s">
        <v>105</v>
      </c>
      <c r="M10738" t="s">
        <v>5376</v>
      </c>
      <c r="N10738" t="s">
        <v>5421</v>
      </c>
      <c r="O10738" t="s">
        <v>5377</v>
      </c>
      <c r="P10738" t="s">
        <v>86710</v>
      </c>
      <c r="Q10738" t="s">
        <v>75044</v>
      </c>
      <c r="R10738" t="str">
        <f t="shared" si="334"/>
        <v>寿光</v>
      </c>
      <c r="S10738" t="str">
        <f t="shared" si="335"/>
        <v>0116</v>
      </c>
    </row>
    <row r="10739" spans="1:19">
      <c r="A10739" t="s">
        <v>86711</v>
      </c>
      <c r="B10739" s="31" t="s">
        <v>86712</v>
      </c>
      <c r="C10739" t="s">
        <v>49</v>
      </c>
      <c r="D10739" t="s">
        <v>86713</v>
      </c>
      <c r="E10739" t="s">
        <v>86714</v>
      </c>
      <c r="F10739" t="s">
        <v>86715</v>
      </c>
      <c r="G10739" t="s">
        <v>86716</v>
      </c>
      <c r="H10739" t="s">
        <v>86717</v>
      </c>
      <c r="I10739" t="s">
        <v>12119</v>
      </c>
      <c r="J10739" t="s">
        <v>6452</v>
      </c>
      <c r="K10739" t="s">
        <v>6453</v>
      </c>
      <c r="L10739" t="s">
        <v>86</v>
      </c>
      <c r="M10739" t="s">
        <v>5099</v>
      </c>
      <c r="N10739" t="s">
        <v>4817</v>
      </c>
      <c r="O10739" t="s">
        <v>6454</v>
      </c>
      <c r="P10739" t="s">
        <v>86718</v>
      </c>
      <c r="Q10739" t="s">
        <v>75044</v>
      </c>
      <c r="R10739" t="str">
        <f t="shared" si="334"/>
        <v>坊子</v>
      </c>
      <c r="S10739" t="str">
        <f t="shared" si="335"/>
        <v>0116</v>
      </c>
    </row>
    <row r="10740" spans="1:19">
      <c r="A10740" t="s">
        <v>86719</v>
      </c>
      <c r="B10740" s="31" t="s">
        <v>86720</v>
      </c>
      <c r="C10740" t="s">
        <v>49</v>
      </c>
      <c r="D10740" t="s">
        <v>86721</v>
      </c>
      <c r="E10740" t="s">
        <v>82156</v>
      </c>
      <c r="F10740" t="s">
        <v>86722</v>
      </c>
      <c r="G10740" t="s">
        <v>86723</v>
      </c>
      <c r="H10740" t="s">
        <v>86724</v>
      </c>
      <c r="I10740" t="s">
        <v>4852</v>
      </c>
      <c r="J10740" t="s">
        <v>7514</v>
      </c>
      <c r="K10740" t="s">
        <v>7515</v>
      </c>
      <c r="L10740" t="s">
        <v>95</v>
      </c>
      <c r="M10740" t="s">
        <v>5042</v>
      </c>
      <c r="N10740" t="s">
        <v>6530</v>
      </c>
      <c r="O10740" t="s">
        <v>7516</v>
      </c>
      <c r="P10740" t="s">
        <v>86725</v>
      </c>
      <c r="Q10740" t="s">
        <v>86726</v>
      </c>
      <c r="R10740" t="str">
        <f t="shared" si="334"/>
        <v>安丘</v>
      </c>
      <c r="S10740" t="str">
        <f t="shared" si="335"/>
        <v>0116</v>
      </c>
    </row>
    <row r="10741" spans="1:19">
      <c r="A10741" t="s">
        <v>86727</v>
      </c>
      <c r="B10741" s="31" t="s">
        <v>86728</v>
      </c>
      <c r="C10741" t="s">
        <v>49</v>
      </c>
      <c r="D10741" t="s">
        <v>86729</v>
      </c>
      <c r="E10741" t="s">
        <v>82156</v>
      </c>
      <c r="F10741" t="s">
        <v>86730</v>
      </c>
      <c r="G10741" t="s">
        <v>86731</v>
      </c>
      <c r="H10741" t="s">
        <v>86732</v>
      </c>
      <c r="I10741" t="s">
        <v>4785</v>
      </c>
      <c r="J10741" t="s">
        <v>5561</v>
      </c>
      <c r="K10741" t="s">
        <v>5562</v>
      </c>
      <c r="L10741" t="s">
        <v>237</v>
      </c>
      <c r="M10741" t="s">
        <v>4788</v>
      </c>
      <c r="N10741" t="s">
        <v>5421</v>
      </c>
      <c r="O10741" t="s">
        <v>5563</v>
      </c>
      <c r="P10741" t="s">
        <v>86733</v>
      </c>
      <c r="Q10741" t="s">
        <v>75044</v>
      </c>
      <c r="R10741" t="str">
        <f t="shared" si="334"/>
        <v>潍城</v>
      </c>
      <c r="S10741" t="str">
        <f t="shared" si="335"/>
        <v>0116</v>
      </c>
    </row>
    <row r="10742" spans="1:19">
      <c r="A10742" t="s">
        <v>86734</v>
      </c>
      <c r="B10742" s="31" t="s">
        <v>86735</v>
      </c>
      <c r="C10742" t="s">
        <v>49</v>
      </c>
      <c r="D10742" t="s">
        <v>86736</v>
      </c>
      <c r="E10742" t="s">
        <v>82156</v>
      </c>
      <c r="F10742" t="s">
        <v>86737</v>
      </c>
      <c r="G10742" t="s">
        <v>86738</v>
      </c>
      <c r="H10742" t="s">
        <v>86739</v>
      </c>
      <c r="I10742" t="s">
        <v>4852</v>
      </c>
      <c r="J10742" t="s">
        <v>26129</v>
      </c>
      <c r="K10742" t="s">
        <v>26130</v>
      </c>
      <c r="L10742" t="s">
        <v>1136</v>
      </c>
      <c r="M10742" t="s">
        <v>6413</v>
      </c>
      <c r="N10742" t="s">
        <v>4933</v>
      </c>
      <c r="O10742" t="s">
        <v>26131</v>
      </c>
      <c r="P10742" t="s">
        <v>86740</v>
      </c>
      <c r="Q10742" t="s">
        <v>75044</v>
      </c>
      <c r="R10742" t="str">
        <f t="shared" si="334"/>
        <v>昌乐</v>
      </c>
      <c r="S10742" t="str">
        <f t="shared" si="335"/>
        <v>0116</v>
      </c>
    </row>
    <row r="10743" spans="1:19">
      <c r="A10743" t="s">
        <v>86741</v>
      </c>
      <c r="B10743" s="31" t="s">
        <v>86742</v>
      </c>
      <c r="C10743" t="s">
        <v>49</v>
      </c>
      <c r="D10743" t="s">
        <v>86743</v>
      </c>
      <c r="E10743" t="s">
        <v>82156</v>
      </c>
      <c r="F10743" t="s">
        <v>86744</v>
      </c>
      <c r="G10743" t="s">
        <v>86745</v>
      </c>
      <c r="H10743" t="s">
        <v>86746</v>
      </c>
      <c r="I10743" t="s">
        <v>5835</v>
      </c>
      <c r="J10743" t="s">
        <v>7125</v>
      </c>
      <c r="K10743" t="s">
        <v>7126</v>
      </c>
      <c r="L10743" t="s">
        <v>105</v>
      </c>
      <c r="M10743" t="s">
        <v>5089</v>
      </c>
      <c r="N10743" t="s">
        <v>7244</v>
      </c>
      <c r="O10743" t="s">
        <v>7127</v>
      </c>
      <c r="P10743" t="s">
        <v>86747</v>
      </c>
      <c r="Q10743" t="s">
        <v>86748</v>
      </c>
      <c r="R10743" t="str">
        <f t="shared" si="334"/>
        <v>寿光</v>
      </c>
      <c r="S10743" t="str">
        <f t="shared" si="335"/>
        <v>0116</v>
      </c>
    </row>
    <row r="10744" spans="1:19">
      <c r="A10744" t="s">
        <v>86749</v>
      </c>
      <c r="B10744" s="31" t="s">
        <v>86750</v>
      </c>
      <c r="C10744" t="s">
        <v>49</v>
      </c>
      <c r="D10744" t="s">
        <v>86751</v>
      </c>
      <c r="E10744" t="s">
        <v>86296</v>
      </c>
      <c r="F10744" t="s">
        <v>86752</v>
      </c>
      <c r="G10744" t="s">
        <v>86753</v>
      </c>
      <c r="H10744" t="s">
        <v>86754</v>
      </c>
      <c r="I10744" t="s">
        <v>4852</v>
      </c>
      <c r="J10744" t="s">
        <v>7053</v>
      </c>
      <c r="K10744" t="s">
        <v>7054</v>
      </c>
      <c r="L10744" t="s">
        <v>60</v>
      </c>
      <c r="M10744" t="s">
        <v>5888</v>
      </c>
      <c r="N10744" t="s">
        <v>4972</v>
      </c>
      <c r="O10744" t="s">
        <v>7055</v>
      </c>
      <c r="P10744" t="s">
        <v>75044</v>
      </c>
      <c r="Q10744" t="s">
        <v>86755</v>
      </c>
      <c r="R10744" t="str">
        <f t="shared" si="334"/>
        <v>奎文</v>
      </c>
      <c r="S10744" t="str">
        <f t="shared" si="335"/>
        <v>0116</v>
      </c>
    </row>
    <row r="10745" spans="1:19">
      <c r="A10745" t="s">
        <v>86756</v>
      </c>
      <c r="B10745" s="31" t="s">
        <v>86757</v>
      </c>
      <c r="C10745" t="s">
        <v>49</v>
      </c>
      <c r="D10745" t="s">
        <v>86758</v>
      </c>
      <c r="E10745" t="s">
        <v>86759</v>
      </c>
      <c r="F10745" t="s">
        <v>86760</v>
      </c>
      <c r="G10745" t="s">
        <v>86761</v>
      </c>
      <c r="H10745" t="s">
        <v>86762</v>
      </c>
      <c r="I10745" t="s">
        <v>5052</v>
      </c>
      <c r="J10745" t="s">
        <v>20173</v>
      </c>
      <c r="K10745" t="s">
        <v>20174</v>
      </c>
      <c r="L10745" t="s">
        <v>105</v>
      </c>
      <c r="M10745" t="s">
        <v>5133</v>
      </c>
      <c r="N10745" t="s">
        <v>4789</v>
      </c>
      <c r="O10745" t="s">
        <v>20175</v>
      </c>
      <c r="P10745" t="s">
        <v>86763</v>
      </c>
      <c r="Q10745" t="s">
        <v>75044</v>
      </c>
      <c r="R10745" t="str">
        <f t="shared" si="334"/>
        <v>寿光</v>
      </c>
      <c r="S10745" t="str">
        <f t="shared" si="335"/>
        <v>0116</v>
      </c>
    </row>
    <row r="10746" spans="1:19">
      <c r="A10746" t="s">
        <v>86764</v>
      </c>
      <c r="B10746" s="31" t="s">
        <v>86765</v>
      </c>
      <c r="C10746" t="s">
        <v>49</v>
      </c>
      <c r="D10746" t="s">
        <v>86766</v>
      </c>
      <c r="E10746" t="s">
        <v>86296</v>
      </c>
      <c r="F10746" t="s">
        <v>86767</v>
      </c>
      <c r="G10746" t="s">
        <v>86768</v>
      </c>
      <c r="H10746" t="s">
        <v>86769</v>
      </c>
      <c r="I10746" t="s">
        <v>5282</v>
      </c>
      <c r="J10746" t="s">
        <v>10771</v>
      </c>
      <c r="K10746" t="s">
        <v>10772</v>
      </c>
      <c r="L10746" t="s">
        <v>60</v>
      </c>
      <c r="M10746" t="s">
        <v>5420</v>
      </c>
      <c r="N10746" t="s">
        <v>4905</v>
      </c>
      <c r="O10746" t="s">
        <v>10773</v>
      </c>
      <c r="P10746" t="s">
        <v>86770</v>
      </c>
      <c r="Q10746" t="s">
        <v>75044</v>
      </c>
      <c r="R10746" t="str">
        <f t="shared" si="334"/>
        <v>奎文</v>
      </c>
      <c r="S10746" t="str">
        <f t="shared" si="335"/>
        <v>0116</v>
      </c>
    </row>
    <row r="10747" spans="1:19">
      <c r="A10747" t="s">
        <v>86771</v>
      </c>
      <c r="B10747" s="31" t="s">
        <v>86772</v>
      </c>
      <c r="C10747" t="s">
        <v>49</v>
      </c>
      <c r="D10747" t="s">
        <v>86773</v>
      </c>
      <c r="E10747" t="s">
        <v>86296</v>
      </c>
      <c r="F10747" t="s">
        <v>86774</v>
      </c>
      <c r="G10747" t="s">
        <v>86775</v>
      </c>
      <c r="H10747" t="s">
        <v>86776</v>
      </c>
      <c r="I10747" t="s">
        <v>4852</v>
      </c>
      <c r="J10747" t="s">
        <v>11800</v>
      </c>
      <c r="K10747" t="s">
        <v>11801</v>
      </c>
      <c r="L10747" t="s">
        <v>105</v>
      </c>
      <c r="M10747" t="s">
        <v>6055</v>
      </c>
      <c r="N10747" t="s">
        <v>5069</v>
      </c>
      <c r="O10747" t="s">
        <v>11802</v>
      </c>
      <c r="P10747" t="s">
        <v>86777</v>
      </c>
      <c r="Q10747" t="s">
        <v>75044</v>
      </c>
      <c r="R10747" t="str">
        <f t="shared" si="334"/>
        <v>寿光</v>
      </c>
      <c r="S10747" t="str">
        <f t="shared" si="335"/>
        <v>0116</v>
      </c>
    </row>
    <row r="10748" spans="1:19">
      <c r="A10748" t="s">
        <v>86778</v>
      </c>
      <c r="B10748" s="31" t="s">
        <v>86779</v>
      </c>
      <c r="C10748" t="s">
        <v>49</v>
      </c>
      <c r="D10748" t="s">
        <v>86780</v>
      </c>
      <c r="E10748" t="s">
        <v>86781</v>
      </c>
      <c r="F10748" t="s">
        <v>86782</v>
      </c>
      <c r="G10748" t="s">
        <v>86783</v>
      </c>
      <c r="H10748" t="s">
        <v>86784</v>
      </c>
      <c r="I10748" t="s">
        <v>4852</v>
      </c>
      <c r="J10748" t="s">
        <v>5234</v>
      </c>
      <c r="K10748" t="s">
        <v>5235</v>
      </c>
      <c r="L10748" t="s">
        <v>50</v>
      </c>
      <c r="M10748" t="s">
        <v>5236</v>
      </c>
      <c r="N10748" t="s">
        <v>5421</v>
      </c>
      <c r="O10748" t="s">
        <v>5237</v>
      </c>
      <c r="P10748" t="s">
        <v>86785</v>
      </c>
      <c r="Q10748" t="s">
        <v>86786</v>
      </c>
      <c r="R10748" t="str">
        <f t="shared" si="334"/>
        <v>青州</v>
      </c>
      <c r="S10748" t="str">
        <f t="shared" si="335"/>
        <v>0116</v>
      </c>
    </row>
    <row r="10749" spans="1:19">
      <c r="A10749" t="s">
        <v>86787</v>
      </c>
      <c r="B10749" s="31" t="s">
        <v>86788</v>
      </c>
      <c r="C10749" t="s">
        <v>49</v>
      </c>
      <c r="D10749" t="s">
        <v>86789</v>
      </c>
      <c r="E10749" t="s">
        <v>86790</v>
      </c>
      <c r="F10749" t="s">
        <v>86791</v>
      </c>
      <c r="G10749" t="s">
        <v>86792</v>
      </c>
      <c r="H10749" t="s">
        <v>86793</v>
      </c>
      <c r="I10749" t="s">
        <v>12119</v>
      </c>
      <c r="J10749" t="s">
        <v>19830</v>
      </c>
      <c r="K10749" t="s">
        <v>19831</v>
      </c>
      <c r="L10749" t="s">
        <v>1136</v>
      </c>
      <c r="M10749" t="s">
        <v>6413</v>
      </c>
      <c r="N10749" t="s">
        <v>4905</v>
      </c>
      <c r="O10749" t="s">
        <v>19832</v>
      </c>
      <c r="P10749" t="s">
        <v>86794</v>
      </c>
      <c r="Q10749" t="s">
        <v>75044</v>
      </c>
      <c r="R10749" t="str">
        <f t="shared" si="334"/>
        <v>昌乐</v>
      </c>
      <c r="S10749" t="str">
        <f t="shared" si="335"/>
        <v>0116</v>
      </c>
    </row>
    <row r="10750" spans="1:19">
      <c r="A10750" t="s">
        <v>86795</v>
      </c>
      <c r="B10750" s="31" t="s">
        <v>86796</v>
      </c>
      <c r="C10750" t="s">
        <v>49</v>
      </c>
      <c r="D10750" t="s">
        <v>86797</v>
      </c>
      <c r="E10750" t="s">
        <v>86798</v>
      </c>
      <c r="F10750" t="s">
        <v>86799</v>
      </c>
      <c r="G10750" t="s">
        <v>86800</v>
      </c>
      <c r="H10750" t="s">
        <v>86801</v>
      </c>
      <c r="I10750" t="s">
        <v>4828</v>
      </c>
      <c r="J10750" t="s">
        <v>8305</v>
      </c>
      <c r="K10750" t="s">
        <v>8306</v>
      </c>
      <c r="L10750" t="s">
        <v>60</v>
      </c>
      <c r="M10750" t="s">
        <v>5511</v>
      </c>
      <c r="N10750" t="s">
        <v>4845</v>
      </c>
      <c r="O10750" t="s">
        <v>8307</v>
      </c>
      <c r="P10750" t="s">
        <v>86802</v>
      </c>
      <c r="Q10750" t="s">
        <v>75044</v>
      </c>
      <c r="R10750" t="str">
        <f t="shared" si="334"/>
        <v>奎文</v>
      </c>
      <c r="S10750" t="str">
        <f t="shared" si="335"/>
        <v>0116</v>
      </c>
    </row>
    <row r="10751" spans="1:19">
      <c r="A10751" t="s">
        <v>4034</v>
      </c>
      <c r="B10751" s="31" t="s">
        <v>86796</v>
      </c>
      <c r="C10751" t="s">
        <v>49</v>
      </c>
      <c r="D10751" t="s">
        <v>86803</v>
      </c>
      <c r="E10751" t="s">
        <v>86296</v>
      </c>
      <c r="F10751" t="s">
        <v>86804</v>
      </c>
      <c r="G10751" t="s">
        <v>4032</v>
      </c>
      <c r="H10751" t="s">
        <v>86805</v>
      </c>
      <c r="I10751" t="s">
        <v>6877</v>
      </c>
      <c r="J10751" t="s">
        <v>5778</v>
      </c>
      <c r="K10751" t="s">
        <v>5779</v>
      </c>
      <c r="L10751" t="s">
        <v>105</v>
      </c>
      <c r="M10751" t="s">
        <v>5197</v>
      </c>
      <c r="N10751" t="s">
        <v>5421</v>
      </c>
      <c r="O10751" t="s">
        <v>5780</v>
      </c>
      <c r="P10751" t="s">
        <v>86806</v>
      </c>
      <c r="Q10751" t="s">
        <v>86807</v>
      </c>
      <c r="R10751" t="str">
        <f t="shared" si="334"/>
        <v>寿光</v>
      </c>
      <c r="S10751" t="str">
        <f t="shared" si="335"/>
        <v>0116</v>
      </c>
    </row>
    <row r="10752" spans="1:19">
      <c r="A10752" t="s">
        <v>86808</v>
      </c>
      <c r="B10752" s="31" t="s">
        <v>86809</v>
      </c>
      <c r="C10752" t="s">
        <v>49</v>
      </c>
      <c r="D10752" t="s">
        <v>86810</v>
      </c>
      <c r="E10752" t="s">
        <v>86483</v>
      </c>
      <c r="F10752" t="s">
        <v>86811</v>
      </c>
      <c r="G10752" t="s">
        <v>86812</v>
      </c>
      <c r="H10752" t="s">
        <v>74072</v>
      </c>
      <c r="I10752" t="s">
        <v>12119</v>
      </c>
      <c r="J10752" t="s">
        <v>9116</v>
      </c>
      <c r="K10752" t="s">
        <v>9117</v>
      </c>
      <c r="L10752" t="s">
        <v>237</v>
      </c>
      <c r="M10752" t="s">
        <v>4788</v>
      </c>
      <c r="N10752" t="s">
        <v>5112</v>
      </c>
      <c r="O10752" t="s">
        <v>9118</v>
      </c>
      <c r="P10752" t="s">
        <v>86813</v>
      </c>
      <c r="Q10752" t="s">
        <v>75044</v>
      </c>
      <c r="R10752" t="str">
        <f t="shared" si="334"/>
        <v>潍城</v>
      </c>
      <c r="S10752" t="str">
        <f t="shared" si="335"/>
        <v>0116</v>
      </c>
    </row>
    <row r="10753" spans="1:19">
      <c r="A10753" t="s">
        <v>86814</v>
      </c>
      <c r="B10753" s="31" t="s">
        <v>86815</v>
      </c>
      <c r="C10753" t="s">
        <v>49</v>
      </c>
      <c r="D10753" t="s">
        <v>86816</v>
      </c>
      <c r="E10753" t="s">
        <v>86817</v>
      </c>
      <c r="F10753" t="s">
        <v>86818</v>
      </c>
      <c r="G10753" t="s">
        <v>86819</v>
      </c>
      <c r="H10753" t="s">
        <v>86820</v>
      </c>
      <c r="I10753" t="s">
        <v>12119</v>
      </c>
      <c r="J10753" t="s">
        <v>6053</v>
      </c>
      <c r="K10753" t="s">
        <v>6054</v>
      </c>
      <c r="L10753" t="s">
        <v>105</v>
      </c>
      <c r="M10753" t="s">
        <v>6055</v>
      </c>
      <c r="N10753" t="s">
        <v>75044</v>
      </c>
      <c r="O10753" t="s">
        <v>6056</v>
      </c>
      <c r="P10753" t="s">
        <v>86821</v>
      </c>
      <c r="Q10753" t="s">
        <v>71929</v>
      </c>
      <c r="R10753" t="str">
        <f t="shared" ref="R10753:R10816" si="336">IF(OR(LEFT(L10753,2)="高新"),"奎文",IF(LEFT(L10753,2)="峡山","坊子",IF(LEFT(L10753,2)="滨海","寒亭",LEFT(L10753,2))))</f>
        <v>寿光</v>
      </c>
      <c r="S10753" t="str">
        <f t="shared" ref="S10753:S10816" si="337">TEXT(B10753,"mmdd")</f>
        <v>0116</v>
      </c>
    </row>
    <row r="10754" spans="1:19">
      <c r="A10754" t="s">
        <v>86822</v>
      </c>
      <c r="B10754" s="31" t="s">
        <v>86823</v>
      </c>
      <c r="C10754" t="s">
        <v>49</v>
      </c>
      <c r="D10754" t="s">
        <v>86824</v>
      </c>
      <c r="E10754" t="s">
        <v>86296</v>
      </c>
      <c r="F10754" t="s">
        <v>86825</v>
      </c>
      <c r="G10754" t="s">
        <v>86826</v>
      </c>
      <c r="H10754" t="s">
        <v>86827</v>
      </c>
      <c r="I10754" t="s">
        <v>4852</v>
      </c>
      <c r="J10754" t="s">
        <v>7544</v>
      </c>
      <c r="K10754" t="s">
        <v>7545</v>
      </c>
      <c r="L10754" t="s">
        <v>375</v>
      </c>
      <c r="M10754" t="s">
        <v>7334</v>
      </c>
      <c r="N10754" t="s">
        <v>4845</v>
      </c>
      <c r="O10754" t="s">
        <v>7546</v>
      </c>
      <c r="P10754" t="s">
        <v>86828</v>
      </c>
      <c r="Q10754" t="s">
        <v>75044</v>
      </c>
      <c r="R10754" t="str">
        <f t="shared" si="336"/>
        <v>昌邑</v>
      </c>
      <c r="S10754" t="str">
        <f t="shared" si="337"/>
        <v>0116</v>
      </c>
    </row>
    <row r="10755" spans="1:19">
      <c r="A10755" t="s">
        <v>86829</v>
      </c>
      <c r="B10755" s="31" t="s">
        <v>86830</v>
      </c>
      <c r="C10755" t="s">
        <v>49</v>
      </c>
      <c r="D10755" t="s">
        <v>86831</v>
      </c>
      <c r="E10755" t="s">
        <v>86296</v>
      </c>
      <c r="F10755" t="s">
        <v>86832</v>
      </c>
      <c r="G10755" t="s">
        <v>86833</v>
      </c>
      <c r="H10755" t="s">
        <v>86834</v>
      </c>
      <c r="I10755" t="s">
        <v>8721</v>
      </c>
      <c r="J10755" t="s">
        <v>10820</v>
      </c>
      <c r="K10755" t="s">
        <v>10821</v>
      </c>
      <c r="L10755" t="s">
        <v>105</v>
      </c>
      <c r="M10755" t="s">
        <v>7805</v>
      </c>
      <c r="N10755" t="s">
        <v>5619</v>
      </c>
      <c r="O10755" t="s">
        <v>10822</v>
      </c>
      <c r="P10755" t="s">
        <v>86835</v>
      </c>
      <c r="Q10755" t="s">
        <v>86836</v>
      </c>
      <c r="R10755" t="str">
        <f t="shared" si="336"/>
        <v>寿光</v>
      </c>
      <c r="S10755" t="str">
        <f t="shared" si="337"/>
        <v>0116</v>
      </c>
    </row>
    <row r="10756" spans="1:19">
      <c r="A10756" t="s">
        <v>86837</v>
      </c>
      <c r="B10756" s="31" t="s">
        <v>86838</v>
      </c>
      <c r="C10756" t="s">
        <v>49</v>
      </c>
      <c r="D10756" t="s">
        <v>86839</v>
      </c>
      <c r="E10756" t="s">
        <v>82156</v>
      </c>
      <c r="F10756" t="s">
        <v>86840</v>
      </c>
      <c r="G10756" t="s">
        <v>86841</v>
      </c>
      <c r="H10756" t="s">
        <v>86842</v>
      </c>
      <c r="I10756" t="s">
        <v>4771</v>
      </c>
      <c r="J10756" t="s">
        <v>13917</v>
      </c>
      <c r="K10756" t="s">
        <v>13918</v>
      </c>
      <c r="L10756" t="s">
        <v>262</v>
      </c>
      <c r="M10756" t="s">
        <v>6033</v>
      </c>
      <c r="N10756" t="s">
        <v>8072</v>
      </c>
      <c r="O10756" t="s">
        <v>13919</v>
      </c>
      <c r="P10756" t="s">
        <v>86843</v>
      </c>
      <c r="Q10756" t="s">
        <v>75044</v>
      </c>
      <c r="R10756" t="str">
        <f t="shared" si="336"/>
        <v>寒亭</v>
      </c>
      <c r="S10756" t="str">
        <f t="shared" si="337"/>
        <v>0116</v>
      </c>
    </row>
    <row r="10757" spans="1:19">
      <c r="A10757" t="s">
        <v>86844</v>
      </c>
      <c r="B10757" s="31" t="s">
        <v>86845</v>
      </c>
      <c r="C10757" t="s">
        <v>49</v>
      </c>
      <c r="D10757" t="s">
        <v>86846</v>
      </c>
      <c r="E10757" t="s">
        <v>86296</v>
      </c>
      <c r="F10757" t="s">
        <v>86847</v>
      </c>
      <c r="G10757" t="s">
        <v>86848</v>
      </c>
      <c r="H10757" t="s">
        <v>86849</v>
      </c>
      <c r="I10757" t="s">
        <v>5327</v>
      </c>
      <c r="J10757" t="s">
        <v>45860</v>
      </c>
      <c r="K10757" t="s">
        <v>45861</v>
      </c>
      <c r="L10757" t="s">
        <v>375</v>
      </c>
      <c r="M10757" t="s">
        <v>5499</v>
      </c>
      <c r="N10757" t="s">
        <v>4946</v>
      </c>
      <c r="O10757" t="s">
        <v>45862</v>
      </c>
      <c r="P10757" t="s">
        <v>86850</v>
      </c>
      <c r="Q10757" t="s">
        <v>75044</v>
      </c>
      <c r="R10757" t="str">
        <f t="shared" si="336"/>
        <v>昌邑</v>
      </c>
      <c r="S10757" t="str">
        <f t="shared" si="337"/>
        <v>0116</v>
      </c>
    </row>
    <row r="10758" spans="1:19">
      <c r="A10758" t="s">
        <v>86851</v>
      </c>
      <c r="B10758" s="31" t="s">
        <v>86852</v>
      </c>
      <c r="C10758" t="s">
        <v>49</v>
      </c>
      <c r="D10758" t="s">
        <v>86853</v>
      </c>
      <c r="E10758" t="s">
        <v>86296</v>
      </c>
      <c r="F10758" t="s">
        <v>86854</v>
      </c>
      <c r="G10758" t="s">
        <v>86855</v>
      </c>
      <c r="H10758" t="s">
        <v>86856</v>
      </c>
      <c r="I10758" t="s">
        <v>5282</v>
      </c>
      <c r="J10758" t="s">
        <v>14530</v>
      </c>
      <c r="K10758" t="s">
        <v>14531</v>
      </c>
      <c r="L10758" t="s">
        <v>148</v>
      </c>
      <c r="M10758" t="s">
        <v>6918</v>
      </c>
      <c r="N10758" t="s">
        <v>5801</v>
      </c>
      <c r="O10758" t="s">
        <v>14532</v>
      </c>
      <c r="P10758" t="s">
        <v>86857</v>
      </c>
      <c r="Q10758" t="s">
        <v>75044</v>
      </c>
      <c r="R10758" t="str">
        <f t="shared" si="336"/>
        <v>寒亭</v>
      </c>
      <c r="S10758" t="str">
        <f t="shared" si="337"/>
        <v>0116</v>
      </c>
    </row>
    <row r="10759" spans="1:19">
      <c r="A10759" t="s">
        <v>86858</v>
      </c>
      <c r="B10759" s="31" t="s">
        <v>86859</v>
      </c>
      <c r="C10759" t="s">
        <v>49</v>
      </c>
      <c r="D10759" t="s">
        <v>86860</v>
      </c>
      <c r="E10759" t="s">
        <v>86483</v>
      </c>
      <c r="F10759" t="s">
        <v>86861</v>
      </c>
      <c r="G10759" t="s">
        <v>86862</v>
      </c>
      <c r="H10759" t="s">
        <v>86863</v>
      </c>
      <c r="I10759" t="s">
        <v>12757</v>
      </c>
      <c r="J10759" t="s">
        <v>20770</v>
      </c>
      <c r="K10759" t="s">
        <v>20771</v>
      </c>
      <c r="L10759" t="s">
        <v>1136</v>
      </c>
      <c r="M10759" t="s">
        <v>6413</v>
      </c>
      <c r="N10759" t="s">
        <v>4933</v>
      </c>
      <c r="O10759" t="s">
        <v>20772</v>
      </c>
      <c r="P10759" t="s">
        <v>86864</v>
      </c>
      <c r="Q10759" t="s">
        <v>86865</v>
      </c>
      <c r="R10759" t="str">
        <f t="shared" si="336"/>
        <v>昌乐</v>
      </c>
      <c r="S10759" t="str">
        <f t="shared" si="337"/>
        <v>0116</v>
      </c>
    </row>
    <row r="10760" spans="1:19">
      <c r="A10760" t="s">
        <v>86866</v>
      </c>
      <c r="B10760" s="31" t="s">
        <v>86867</v>
      </c>
      <c r="C10760" t="s">
        <v>49</v>
      </c>
      <c r="D10760" t="s">
        <v>86868</v>
      </c>
      <c r="E10760" t="s">
        <v>86296</v>
      </c>
      <c r="F10760" t="s">
        <v>86869</v>
      </c>
      <c r="G10760" t="s">
        <v>86870</v>
      </c>
      <c r="H10760" t="s">
        <v>86871</v>
      </c>
      <c r="I10760" t="s">
        <v>4852</v>
      </c>
      <c r="J10760" t="s">
        <v>14736</v>
      </c>
      <c r="K10760" t="s">
        <v>14737</v>
      </c>
      <c r="L10760" t="s">
        <v>86</v>
      </c>
      <c r="M10760" t="s">
        <v>8557</v>
      </c>
      <c r="N10760" t="s">
        <v>5211</v>
      </c>
      <c r="O10760" t="s">
        <v>14738</v>
      </c>
      <c r="P10760" t="s">
        <v>86872</v>
      </c>
      <c r="Q10760" t="s">
        <v>75044</v>
      </c>
      <c r="R10760" t="str">
        <f t="shared" si="336"/>
        <v>坊子</v>
      </c>
      <c r="S10760" t="str">
        <f t="shared" si="337"/>
        <v>0116</v>
      </c>
    </row>
    <row r="10761" spans="1:19">
      <c r="A10761" t="s">
        <v>86873</v>
      </c>
      <c r="B10761" s="31" t="s">
        <v>86874</v>
      </c>
      <c r="C10761" t="s">
        <v>49</v>
      </c>
      <c r="D10761" t="s">
        <v>86875</v>
      </c>
      <c r="E10761" t="s">
        <v>86759</v>
      </c>
      <c r="F10761" t="s">
        <v>86876</v>
      </c>
      <c r="G10761" t="s">
        <v>86877</v>
      </c>
      <c r="H10761" t="s">
        <v>86878</v>
      </c>
      <c r="I10761" t="s">
        <v>5184</v>
      </c>
      <c r="J10761" t="s">
        <v>6580</v>
      </c>
      <c r="K10761" t="s">
        <v>6581</v>
      </c>
      <c r="L10761" t="s">
        <v>77</v>
      </c>
      <c r="M10761" t="s">
        <v>4803</v>
      </c>
      <c r="N10761" t="s">
        <v>4845</v>
      </c>
      <c r="O10761" t="s">
        <v>6582</v>
      </c>
      <c r="P10761" t="s">
        <v>86879</v>
      </c>
      <c r="Q10761" t="s">
        <v>75044</v>
      </c>
      <c r="R10761" t="str">
        <f t="shared" si="336"/>
        <v>临朐</v>
      </c>
      <c r="S10761" t="str">
        <f t="shared" si="337"/>
        <v>0116</v>
      </c>
    </row>
    <row r="10762" spans="1:19">
      <c r="A10762" t="s">
        <v>86880</v>
      </c>
      <c r="B10762" s="31" t="s">
        <v>86881</v>
      </c>
      <c r="C10762" t="s">
        <v>49</v>
      </c>
      <c r="D10762" t="s">
        <v>86882</v>
      </c>
      <c r="E10762" t="s">
        <v>81938</v>
      </c>
      <c r="F10762" t="s">
        <v>86883</v>
      </c>
      <c r="G10762" t="s">
        <v>86884</v>
      </c>
      <c r="H10762" t="s">
        <v>86885</v>
      </c>
      <c r="I10762" t="s">
        <v>12119</v>
      </c>
      <c r="J10762" t="s">
        <v>8386</v>
      </c>
      <c r="K10762" t="s">
        <v>8387</v>
      </c>
      <c r="L10762" t="s">
        <v>50</v>
      </c>
      <c r="M10762" t="s">
        <v>5877</v>
      </c>
      <c r="N10762" t="s">
        <v>75044</v>
      </c>
      <c r="O10762" t="s">
        <v>8388</v>
      </c>
      <c r="P10762" t="s">
        <v>86886</v>
      </c>
      <c r="Q10762" t="s">
        <v>75044</v>
      </c>
      <c r="R10762" t="str">
        <f t="shared" si="336"/>
        <v>青州</v>
      </c>
      <c r="S10762" t="str">
        <f t="shared" si="337"/>
        <v>0116</v>
      </c>
    </row>
    <row r="10763" spans="1:19">
      <c r="A10763" t="s">
        <v>86887</v>
      </c>
      <c r="B10763" s="31" t="s">
        <v>86888</v>
      </c>
      <c r="C10763" t="s">
        <v>49</v>
      </c>
      <c r="D10763" t="s">
        <v>86889</v>
      </c>
      <c r="E10763" t="s">
        <v>86499</v>
      </c>
      <c r="F10763" t="s">
        <v>86890</v>
      </c>
      <c r="G10763" t="s">
        <v>86891</v>
      </c>
      <c r="H10763" t="s">
        <v>86892</v>
      </c>
      <c r="I10763" t="s">
        <v>4785</v>
      </c>
      <c r="J10763" t="s">
        <v>11556</v>
      </c>
      <c r="K10763" t="s">
        <v>11557</v>
      </c>
      <c r="L10763" t="s">
        <v>105</v>
      </c>
      <c r="M10763" t="s">
        <v>5769</v>
      </c>
      <c r="N10763" t="s">
        <v>5487</v>
      </c>
      <c r="O10763" t="s">
        <v>11558</v>
      </c>
      <c r="P10763" t="s">
        <v>86893</v>
      </c>
      <c r="Q10763" t="s">
        <v>75044</v>
      </c>
      <c r="R10763" t="str">
        <f t="shared" si="336"/>
        <v>寿光</v>
      </c>
      <c r="S10763" t="str">
        <f t="shared" si="337"/>
        <v>0116</v>
      </c>
    </row>
    <row r="10764" spans="1:19">
      <c r="A10764" t="s">
        <v>86894</v>
      </c>
      <c r="B10764" s="31" t="s">
        <v>86895</v>
      </c>
      <c r="C10764" t="s">
        <v>49</v>
      </c>
      <c r="D10764" t="s">
        <v>86896</v>
      </c>
      <c r="E10764" t="s">
        <v>86296</v>
      </c>
      <c r="F10764" t="s">
        <v>86897</v>
      </c>
      <c r="G10764" t="s">
        <v>86898</v>
      </c>
      <c r="H10764" t="s">
        <v>86899</v>
      </c>
      <c r="I10764" t="s">
        <v>4852</v>
      </c>
      <c r="J10764" t="s">
        <v>6043</v>
      </c>
      <c r="K10764" t="s">
        <v>6044</v>
      </c>
      <c r="L10764" t="s">
        <v>237</v>
      </c>
      <c r="M10764" t="s">
        <v>4971</v>
      </c>
      <c r="N10764" t="s">
        <v>5017</v>
      </c>
      <c r="O10764" t="s">
        <v>6045</v>
      </c>
      <c r="P10764" t="s">
        <v>86900</v>
      </c>
      <c r="Q10764" t="s">
        <v>86901</v>
      </c>
      <c r="R10764" t="str">
        <f t="shared" si="336"/>
        <v>潍城</v>
      </c>
      <c r="S10764" t="str">
        <f t="shared" si="337"/>
        <v>0116</v>
      </c>
    </row>
    <row r="10765" spans="1:19">
      <c r="A10765" t="s">
        <v>86902</v>
      </c>
      <c r="B10765" s="31" t="s">
        <v>86903</v>
      </c>
      <c r="C10765" t="s">
        <v>49</v>
      </c>
      <c r="D10765" t="s">
        <v>86904</v>
      </c>
      <c r="E10765" t="s">
        <v>86905</v>
      </c>
      <c r="F10765" t="s">
        <v>86906</v>
      </c>
      <c r="G10765" t="s">
        <v>86907</v>
      </c>
      <c r="H10765" t="s">
        <v>86849</v>
      </c>
      <c r="I10765" t="s">
        <v>4841</v>
      </c>
      <c r="J10765" t="s">
        <v>7689</v>
      </c>
      <c r="K10765" t="s">
        <v>7690</v>
      </c>
      <c r="L10765" t="s">
        <v>60</v>
      </c>
      <c r="M10765" t="s">
        <v>5999</v>
      </c>
      <c r="N10765" t="s">
        <v>4845</v>
      </c>
      <c r="O10765" t="s">
        <v>7691</v>
      </c>
      <c r="P10765" t="s">
        <v>86864</v>
      </c>
      <c r="Q10765" t="s">
        <v>75044</v>
      </c>
      <c r="R10765" t="str">
        <f t="shared" si="336"/>
        <v>奎文</v>
      </c>
      <c r="S10765" t="str">
        <f t="shared" si="337"/>
        <v>0116</v>
      </c>
    </row>
    <row r="10766" spans="1:19">
      <c r="A10766" t="s">
        <v>86908</v>
      </c>
      <c r="B10766" s="31" t="s">
        <v>86909</v>
      </c>
      <c r="C10766" t="s">
        <v>49</v>
      </c>
      <c r="D10766" t="s">
        <v>86910</v>
      </c>
      <c r="E10766" t="s">
        <v>86296</v>
      </c>
      <c r="F10766" t="s">
        <v>86911</v>
      </c>
      <c r="G10766" t="s">
        <v>86912</v>
      </c>
      <c r="H10766" t="s">
        <v>86913</v>
      </c>
      <c r="I10766" t="s">
        <v>5835</v>
      </c>
      <c r="J10766" t="s">
        <v>8260</v>
      </c>
      <c r="K10766" t="s">
        <v>8261</v>
      </c>
      <c r="L10766" t="s">
        <v>95</v>
      </c>
      <c r="M10766" t="s">
        <v>5682</v>
      </c>
      <c r="N10766" t="s">
        <v>5030</v>
      </c>
      <c r="O10766" t="s">
        <v>8262</v>
      </c>
      <c r="P10766" t="s">
        <v>86914</v>
      </c>
      <c r="Q10766" t="s">
        <v>75044</v>
      </c>
      <c r="R10766" t="str">
        <f t="shared" si="336"/>
        <v>安丘</v>
      </c>
      <c r="S10766" t="str">
        <f t="shared" si="337"/>
        <v>0116</v>
      </c>
    </row>
    <row r="10767" spans="1:19">
      <c r="A10767" t="s">
        <v>86915</v>
      </c>
      <c r="B10767" s="31" t="s">
        <v>86916</v>
      </c>
      <c r="C10767" t="s">
        <v>49</v>
      </c>
      <c r="D10767" t="s">
        <v>86917</v>
      </c>
      <c r="E10767" t="s">
        <v>86918</v>
      </c>
      <c r="F10767" t="s">
        <v>86919</v>
      </c>
      <c r="G10767" t="s">
        <v>86920</v>
      </c>
      <c r="H10767" t="s">
        <v>86921</v>
      </c>
      <c r="I10767" t="s">
        <v>12757</v>
      </c>
      <c r="J10767" t="s">
        <v>19830</v>
      </c>
      <c r="K10767" t="s">
        <v>19831</v>
      </c>
      <c r="L10767" t="s">
        <v>1136</v>
      </c>
      <c r="M10767" t="s">
        <v>6413</v>
      </c>
      <c r="N10767" t="s">
        <v>4905</v>
      </c>
      <c r="O10767" t="s">
        <v>19832</v>
      </c>
      <c r="P10767" t="s">
        <v>75044</v>
      </c>
      <c r="Q10767" t="s">
        <v>75044</v>
      </c>
      <c r="R10767" t="str">
        <f t="shared" si="336"/>
        <v>昌乐</v>
      </c>
      <c r="S10767" t="str">
        <f t="shared" si="337"/>
        <v>0116</v>
      </c>
    </row>
    <row r="10768" spans="1:19">
      <c r="A10768" t="s">
        <v>86922</v>
      </c>
      <c r="B10768" s="31" t="s">
        <v>86923</v>
      </c>
      <c r="C10768" t="s">
        <v>49</v>
      </c>
      <c r="D10768" t="s">
        <v>86924</v>
      </c>
      <c r="E10768" t="s">
        <v>86598</v>
      </c>
      <c r="F10768" t="s">
        <v>86925</v>
      </c>
      <c r="G10768" t="s">
        <v>86926</v>
      </c>
      <c r="H10768" t="s">
        <v>86927</v>
      </c>
      <c r="I10768" t="s">
        <v>4852</v>
      </c>
      <c r="J10768" t="s">
        <v>8413</v>
      </c>
      <c r="K10768" t="s">
        <v>8414</v>
      </c>
      <c r="L10768" t="s">
        <v>123</v>
      </c>
      <c r="M10768" t="s">
        <v>4994</v>
      </c>
      <c r="N10768" t="s">
        <v>5017</v>
      </c>
      <c r="O10768" t="s">
        <v>8415</v>
      </c>
      <c r="P10768" t="s">
        <v>86928</v>
      </c>
      <c r="Q10768" t="s">
        <v>75044</v>
      </c>
      <c r="R10768" t="str">
        <f t="shared" si="336"/>
        <v>诸城</v>
      </c>
      <c r="S10768" t="str">
        <f t="shared" si="337"/>
        <v>0116</v>
      </c>
    </row>
    <row r="10769" spans="1:19">
      <c r="A10769" t="s">
        <v>86929</v>
      </c>
      <c r="B10769" s="31" t="s">
        <v>86930</v>
      </c>
      <c r="C10769" t="s">
        <v>49</v>
      </c>
      <c r="D10769" t="s">
        <v>86931</v>
      </c>
      <c r="E10769" t="s">
        <v>86598</v>
      </c>
      <c r="F10769" t="s">
        <v>86932</v>
      </c>
      <c r="G10769" t="s">
        <v>86933</v>
      </c>
      <c r="H10769" t="s">
        <v>86934</v>
      </c>
      <c r="I10769" t="s">
        <v>4813</v>
      </c>
      <c r="J10769" t="s">
        <v>5222</v>
      </c>
      <c r="K10769" t="s">
        <v>5223</v>
      </c>
      <c r="L10769" t="s">
        <v>105</v>
      </c>
      <c r="M10769" t="s">
        <v>5224</v>
      </c>
      <c r="N10769" t="s">
        <v>4789</v>
      </c>
      <c r="O10769" t="s">
        <v>5225</v>
      </c>
      <c r="P10769" t="s">
        <v>86935</v>
      </c>
      <c r="Q10769" t="s">
        <v>86936</v>
      </c>
      <c r="R10769" t="str">
        <f t="shared" si="336"/>
        <v>寿光</v>
      </c>
      <c r="S10769" t="str">
        <f t="shared" si="337"/>
        <v>0116</v>
      </c>
    </row>
    <row r="10770" spans="1:19">
      <c r="A10770" t="s">
        <v>86937</v>
      </c>
      <c r="B10770" s="31" t="s">
        <v>86938</v>
      </c>
      <c r="C10770" t="s">
        <v>49</v>
      </c>
      <c r="D10770" t="s">
        <v>86939</v>
      </c>
      <c r="E10770" t="s">
        <v>86296</v>
      </c>
      <c r="F10770" t="s">
        <v>86940</v>
      </c>
      <c r="G10770" t="s">
        <v>86941</v>
      </c>
      <c r="H10770" t="s">
        <v>86942</v>
      </c>
      <c r="I10770" t="s">
        <v>80488</v>
      </c>
      <c r="J10770" t="s">
        <v>14736</v>
      </c>
      <c r="K10770" t="s">
        <v>14737</v>
      </c>
      <c r="L10770" t="s">
        <v>86</v>
      </c>
      <c r="M10770" t="s">
        <v>8557</v>
      </c>
      <c r="N10770" t="s">
        <v>7244</v>
      </c>
      <c r="O10770" t="s">
        <v>14738</v>
      </c>
      <c r="P10770" t="s">
        <v>86943</v>
      </c>
      <c r="Q10770" t="s">
        <v>75044</v>
      </c>
      <c r="R10770" t="str">
        <f t="shared" si="336"/>
        <v>坊子</v>
      </c>
      <c r="S10770" t="str">
        <f t="shared" si="337"/>
        <v>0116</v>
      </c>
    </row>
    <row r="10771" spans="1:19">
      <c r="A10771" t="s">
        <v>86944</v>
      </c>
      <c r="B10771" s="31" t="s">
        <v>86945</v>
      </c>
      <c r="C10771" t="s">
        <v>49</v>
      </c>
      <c r="D10771" t="s">
        <v>86946</v>
      </c>
      <c r="E10771" t="s">
        <v>86714</v>
      </c>
      <c r="F10771" t="s">
        <v>86947</v>
      </c>
      <c r="G10771" t="s">
        <v>86948</v>
      </c>
      <c r="H10771" t="s">
        <v>86949</v>
      </c>
      <c r="I10771" t="s">
        <v>12119</v>
      </c>
      <c r="J10771" t="s">
        <v>6452</v>
      </c>
      <c r="K10771" t="s">
        <v>6453</v>
      </c>
      <c r="L10771" t="s">
        <v>86</v>
      </c>
      <c r="M10771" t="s">
        <v>5099</v>
      </c>
      <c r="N10771" t="s">
        <v>4817</v>
      </c>
      <c r="O10771" t="s">
        <v>6454</v>
      </c>
      <c r="P10771" t="s">
        <v>86950</v>
      </c>
      <c r="Q10771" t="s">
        <v>75044</v>
      </c>
      <c r="R10771" t="str">
        <f t="shared" si="336"/>
        <v>坊子</v>
      </c>
      <c r="S10771" t="str">
        <f t="shared" si="337"/>
        <v>0116</v>
      </c>
    </row>
    <row r="10772" spans="1:19">
      <c r="A10772" t="s">
        <v>86951</v>
      </c>
      <c r="B10772" s="31" t="s">
        <v>86952</v>
      </c>
      <c r="C10772" t="s">
        <v>49</v>
      </c>
      <c r="D10772" t="s">
        <v>86953</v>
      </c>
      <c r="E10772" t="s">
        <v>86759</v>
      </c>
      <c r="F10772" t="s">
        <v>86954</v>
      </c>
      <c r="G10772" t="s">
        <v>86955</v>
      </c>
      <c r="H10772" t="s">
        <v>86956</v>
      </c>
      <c r="I10772" t="s">
        <v>4955</v>
      </c>
      <c r="J10772" t="s">
        <v>10172</v>
      </c>
      <c r="K10772" t="s">
        <v>10173</v>
      </c>
      <c r="L10772" t="s">
        <v>95</v>
      </c>
      <c r="M10772" t="s">
        <v>4844</v>
      </c>
      <c r="N10772" t="s">
        <v>16032</v>
      </c>
      <c r="O10772" t="s">
        <v>10174</v>
      </c>
      <c r="P10772" t="s">
        <v>86957</v>
      </c>
      <c r="Q10772" t="s">
        <v>81713</v>
      </c>
      <c r="R10772" t="str">
        <f t="shared" si="336"/>
        <v>安丘</v>
      </c>
      <c r="S10772" t="str">
        <f t="shared" si="337"/>
        <v>0116</v>
      </c>
    </row>
    <row r="10773" spans="1:19">
      <c r="A10773" t="s">
        <v>86958</v>
      </c>
      <c r="B10773" s="31" t="s">
        <v>86959</v>
      </c>
      <c r="C10773" t="s">
        <v>49</v>
      </c>
      <c r="D10773" t="s">
        <v>86960</v>
      </c>
      <c r="E10773" t="s">
        <v>86961</v>
      </c>
      <c r="F10773" t="s">
        <v>86962</v>
      </c>
      <c r="G10773" t="s">
        <v>86963</v>
      </c>
      <c r="H10773" t="s">
        <v>86964</v>
      </c>
      <c r="I10773" t="s">
        <v>12119</v>
      </c>
      <c r="J10773" t="s">
        <v>4879</v>
      </c>
      <c r="K10773" t="s">
        <v>4880</v>
      </c>
      <c r="L10773" t="s">
        <v>237</v>
      </c>
      <c r="M10773" t="s">
        <v>4868</v>
      </c>
      <c r="N10773" t="s">
        <v>4881</v>
      </c>
      <c r="O10773" t="s">
        <v>4882</v>
      </c>
      <c r="P10773" t="s">
        <v>86965</v>
      </c>
      <c r="Q10773" t="s">
        <v>75044</v>
      </c>
      <c r="R10773" t="str">
        <f t="shared" si="336"/>
        <v>潍城</v>
      </c>
      <c r="S10773" t="str">
        <f t="shared" si="337"/>
        <v>0116</v>
      </c>
    </row>
    <row r="10774" spans="1:19">
      <c r="A10774" t="s">
        <v>86966</v>
      </c>
      <c r="B10774" s="31" t="s">
        <v>86967</v>
      </c>
      <c r="C10774" t="s">
        <v>49</v>
      </c>
      <c r="D10774" t="s">
        <v>86968</v>
      </c>
      <c r="E10774" t="s">
        <v>86483</v>
      </c>
      <c r="F10774" t="s">
        <v>86969</v>
      </c>
      <c r="G10774" t="s">
        <v>86970</v>
      </c>
      <c r="H10774" t="s">
        <v>86971</v>
      </c>
      <c r="I10774" t="s">
        <v>12500</v>
      </c>
      <c r="J10774" t="s">
        <v>5636</v>
      </c>
      <c r="K10774" t="s">
        <v>5906</v>
      </c>
      <c r="L10774" t="s">
        <v>77</v>
      </c>
      <c r="M10774" t="s">
        <v>5145</v>
      </c>
      <c r="N10774" t="s">
        <v>5907</v>
      </c>
      <c r="O10774" t="s">
        <v>5908</v>
      </c>
      <c r="P10774" t="s">
        <v>86972</v>
      </c>
      <c r="Q10774" t="s">
        <v>75044</v>
      </c>
      <c r="R10774" t="str">
        <f t="shared" si="336"/>
        <v>临朐</v>
      </c>
      <c r="S10774" t="str">
        <f t="shared" si="337"/>
        <v>0116</v>
      </c>
    </row>
    <row r="10775" spans="1:19">
      <c r="A10775" t="s">
        <v>86973</v>
      </c>
      <c r="B10775" s="31" t="s">
        <v>86974</v>
      </c>
      <c r="C10775" t="s">
        <v>49</v>
      </c>
      <c r="D10775" t="s">
        <v>86975</v>
      </c>
      <c r="E10775" t="s">
        <v>86483</v>
      </c>
      <c r="F10775" t="s">
        <v>86976</v>
      </c>
      <c r="G10775" t="s">
        <v>86977</v>
      </c>
      <c r="H10775" t="s">
        <v>86978</v>
      </c>
      <c r="I10775" t="s">
        <v>12119</v>
      </c>
      <c r="J10775" t="s">
        <v>6378</v>
      </c>
      <c r="K10775" t="s">
        <v>6379</v>
      </c>
      <c r="L10775" t="s">
        <v>77</v>
      </c>
      <c r="M10775" t="s">
        <v>5733</v>
      </c>
      <c r="N10775" t="s">
        <v>5112</v>
      </c>
      <c r="O10775" t="s">
        <v>6380</v>
      </c>
      <c r="P10775" t="s">
        <v>86979</v>
      </c>
      <c r="Q10775" t="s">
        <v>75044</v>
      </c>
      <c r="R10775" t="str">
        <f t="shared" si="336"/>
        <v>临朐</v>
      </c>
      <c r="S10775" t="str">
        <f t="shared" si="337"/>
        <v>0116</v>
      </c>
    </row>
    <row r="10776" spans="1:19">
      <c r="A10776" t="s">
        <v>86980</v>
      </c>
      <c r="B10776" s="31" t="s">
        <v>86981</v>
      </c>
      <c r="C10776" t="s">
        <v>49</v>
      </c>
      <c r="D10776" t="s">
        <v>86982</v>
      </c>
      <c r="E10776" t="s">
        <v>86983</v>
      </c>
      <c r="F10776" t="s">
        <v>86984</v>
      </c>
      <c r="G10776" t="s">
        <v>86985</v>
      </c>
      <c r="H10776" t="s">
        <v>86986</v>
      </c>
      <c r="I10776" t="s">
        <v>8162</v>
      </c>
      <c r="J10776" t="s">
        <v>5122</v>
      </c>
      <c r="K10776" t="s">
        <v>5123</v>
      </c>
      <c r="L10776" t="s">
        <v>75044</v>
      </c>
      <c r="M10776" t="s">
        <v>75044</v>
      </c>
      <c r="N10776" t="s">
        <v>4832</v>
      </c>
      <c r="O10776" t="s">
        <v>5124</v>
      </c>
      <c r="P10776" t="s">
        <v>75044</v>
      </c>
      <c r="Q10776" t="s">
        <v>75044</v>
      </c>
      <c r="R10776" t="str">
        <f t="shared" si="336"/>
        <v/>
      </c>
      <c r="S10776" t="str">
        <f t="shared" si="337"/>
        <v>0116</v>
      </c>
    </row>
    <row r="10777" spans="1:19">
      <c r="A10777" t="s">
        <v>86987</v>
      </c>
      <c r="B10777" s="31" t="s">
        <v>86988</v>
      </c>
      <c r="C10777" t="s">
        <v>49</v>
      </c>
      <c r="D10777" t="s">
        <v>86989</v>
      </c>
      <c r="E10777" t="s">
        <v>86296</v>
      </c>
      <c r="F10777" t="s">
        <v>86990</v>
      </c>
      <c r="G10777" t="s">
        <v>86991</v>
      </c>
      <c r="H10777" t="s">
        <v>86992</v>
      </c>
      <c r="I10777" t="s">
        <v>4852</v>
      </c>
      <c r="J10777" t="s">
        <v>7278</v>
      </c>
      <c r="K10777" t="s">
        <v>7279</v>
      </c>
      <c r="L10777" t="s">
        <v>105</v>
      </c>
      <c r="M10777" t="s">
        <v>5089</v>
      </c>
      <c r="N10777" t="s">
        <v>4881</v>
      </c>
      <c r="O10777" t="s">
        <v>7280</v>
      </c>
      <c r="P10777" t="s">
        <v>86993</v>
      </c>
      <c r="Q10777" t="s">
        <v>86994</v>
      </c>
      <c r="R10777" t="str">
        <f t="shared" si="336"/>
        <v>寿光</v>
      </c>
      <c r="S10777" t="str">
        <f t="shared" si="337"/>
        <v>0116</v>
      </c>
    </row>
    <row r="10778" spans="1:19">
      <c r="A10778" t="s">
        <v>86995</v>
      </c>
      <c r="B10778" s="31" t="s">
        <v>86996</v>
      </c>
      <c r="C10778" t="s">
        <v>49</v>
      </c>
      <c r="D10778" t="s">
        <v>86997</v>
      </c>
      <c r="E10778" t="s">
        <v>86296</v>
      </c>
      <c r="F10778" t="s">
        <v>86998</v>
      </c>
      <c r="G10778" t="s">
        <v>86999</v>
      </c>
      <c r="H10778" t="s">
        <v>87000</v>
      </c>
      <c r="I10778" t="s">
        <v>4852</v>
      </c>
      <c r="J10778" t="s">
        <v>8450</v>
      </c>
      <c r="K10778" t="s">
        <v>8451</v>
      </c>
      <c r="L10778" t="s">
        <v>60</v>
      </c>
      <c r="M10778" t="s">
        <v>5888</v>
      </c>
      <c r="N10778" t="s">
        <v>9962</v>
      </c>
      <c r="O10778" t="s">
        <v>8452</v>
      </c>
      <c r="P10778" t="s">
        <v>87001</v>
      </c>
      <c r="Q10778" t="s">
        <v>87002</v>
      </c>
      <c r="R10778" t="str">
        <f t="shared" si="336"/>
        <v>奎文</v>
      </c>
      <c r="S10778" t="str">
        <f t="shared" si="337"/>
        <v>0116</v>
      </c>
    </row>
    <row r="10779" spans="1:19">
      <c r="A10779" t="s">
        <v>87003</v>
      </c>
      <c r="B10779" s="31" t="s">
        <v>87004</v>
      </c>
      <c r="C10779" t="s">
        <v>49</v>
      </c>
      <c r="D10779" t="s">
        <v>87005</v>
      </c>
      <c r="E10779" t="s">
        <v>86296</v>
      </c>
      <c r="F10779" t="s">
        <v>87006</v>
      </c>
      <c r="G10779" t="s">
        <v>87007</v>
      </c>
      <c r="H10779" t="s">
        <v>87008</v>
      </c>
      <c r="I10779" t="s">
        <v>4785</v>
      </c>
      <c r="J10779" t="s">
        <v>8555</v>
      </c>
      <c r="K10779" t="s">
        <v>8556</v>
      </c>
      <c r="L10779" t="s">
        <v>86</v>
      </c>
      <c r="M10779" t="s">
        <v>8557</v>
      </c>
      <c r="N10779" t="s">
        <v>6243</v>
      </c>
      <c r="O10779" t="s">
        <v>8558</v>
      </c>
      <c r="P10779" t="s">
        <v>87009</v>
      </c>
      <c r="Q10779" t="s">
        <v>75044</v>
      </c>
      <c r="R10779" t="str">
        <f t="shared" si="336"/>
        <v>坊子</v>
      </c>
      <c r="S10779" t="str">
        <f t="shared" si="337"/>
        <v>0116</v>
      </c>
    </row>
    <row r="10780" spans="1:19">
      <c r="A10780" t="s">
        <v>87010</v>
      </c>
      <c r="B10780" s="31" t="s">
        <v>87011</v>
      </c>
      <c r="C10780" t="s">
        <v>49</v>
      </c>
      <c r="D10780" t="s">
        <v>87012</v>
      </c>
      <c r="E10780" t="s">
        <v>86296</v>
      </c>
      <c r="F10780" t="s">
        <v>87013</v>
      </c>
      <c r="G10780" t="s">
        <v>87014</v>
      </c>
      <c r="H10780" t="s">
        <v>87015</v>
      </c>
      <c r="I10780" t="s">
        <v>4841</v>
      </c>
      <c r="J10780" t="s">
        <v>7456</v>
      </c>
      <c r="K10780" t="s">
        <v>7457</v>
      </c>
      <c r="L10780" t="s">
        <v>114</v>
      </c>
      <c r="M10780" t="s">
        <v>7458</v>
      </c>
      <c r="N10780" t="s">
        <v>6243</v>
      </c>
      <c r="O10780" t="s">
        <v>7459</v>
      </c>
      <c r="P10780" t="s">
        <v>87016</v>
      </c>
      <c r="Q10780" t="s">
        <v>75044</v>
      </c>
      <c r="R10780" t="str">
        <f t="shared" si="336"/>
        <v>高密</v>
      </c>
      <c r="S10780" t="str">
        <f t="shared" si="337"/>
        <v>0116</v>
      </c>
    </row>
    <row r="10781" spans="1:19">
      <c r="A10781" t="s">
        <v>87017</v>
      </c>
      <c r="B10781" s="31" t="s">
        <v>87018</v>
      </c>
      <c r="C10781" t="s">
        <v>49</v>
      </c>
      <c r="D10781" t="s">
        <v>87019</v>
      </c>
      <c r="E10781" t="s">
        <v>87020</v>
      </c>
      <c r="F10781" t="s">
        <v>87021</v>
      </c>
      <c r="G10781" t="s">
        <v>87022</v>
      </c>
      <c r="H10781" t="s">
        <v>87023</v>
      </c>
      <c r="I10781" t="s">
        <v>4785</v>
      </c>
      <c r="J10781" t="s">
        <v>14530</v>
      </c>
      <c r="K10781" t="s">
        <v>14531</v>
      </c>
      <c r="L10781" t="s">
        <v>148</v>
      </c>
      <c r="M10781" t="s">
        <v>6918</v>
      </c>
      <c r="N10781" t="s">
        <v>5699</v>
      </c>
      <c r="O10781" t="s">
        <v>14532</v>
      </c>
      <c r="P10781" t="s">
        <v>87024</v>
      </c>
      <c r="Q10781" t="s">
        <v>75044</v>
      </c>
      <c r="R10781" t="str">
        <f t="shared" si="336"/>
        <v>寒亭</v>
      </c>
      <c r="S10781" t="str">
        <f t="shared" si="337"/>
        <v>0116</v>
      </c>
    </row>
    <row r="10782" spans="1:19">
      <c r="A10782" t="s">
        <v>87025</v>
      </c>
      <c r="B10782" s="31" t="s">
        <v>87026</v>
      </c>
      <c r="C10782" t="s">
        <v>49</v>
      </c>
      <c r="D10782" t="s">
        <v>87027</v>
      </c>
      <c r="E10782" t="s">
        <v>86759</v>
      </c>
      <c r="F10782" t="s">
        <v>87028</v>
      </c>
      <c r="G10782" t="s">
        <v>87029</v>
      </c>
      <c r="H10782" t="s">
        <v>87030</v>
      </c>
      <c r="I10782" t="s">
        <v>5874</v>
      </c>
      <c r="J10782" t="s">
        <v>10035</v>
      </c>
      <c r="K10782" t="s">
        <v>10036</v>
      </c>
      <c r="L10782" t="s">
        <v>1136</v>
      </c>
      <c r="M10782" t="s">
        <v>8945</v>
      </c>
      <c r="N10782" t="s">
        <v>4789</v>
      </c>
      <c r="O10782" t="s">
        <v>10037</v>
      </c>
      <c r="P10782" t="s">
        <v>87031</v>
      </c>
      <c r="Q10782" t="s">
        <v>75044</v>
      </c>
      <c r="R10782" t="str">
        <f t="shared" si="336"/>
        <v>昌乐</v>
      </c>
      <c r="S10782" t="str">
        <f t="shared" si="337"/>
        <v>0116</v>
      </c>
    </row>
    <row r="10783" spans="1:19">
      <c r="A10783" t="s">
        <v>87032</v>
      </c>
      <c r="B10783" s="31" t="s">
        <v>87033</v>
      </c>
      <c r="C10783" t="s">
        <v>49</v>
      </c>
      <c r="D10783" t="s">
        <v>87034</v>
      </c>
      <c r="E10783" t="s">
        <v>86483</v>
      </c>
      <c r="F10783" t="s">
        <v>87035</v>
      </c>
      <c r="G10783" t="s">
        <v>87036</v>
      </c>
      <c r="H10783" t="s">
        <v>87037</v>
      </c>
      <c r="I10783" t="s">
        <v>12119</v>
      </c>
      <c r="J10783" t="s">
        <v>9386</v>
      </c>
      <c r="K10783" t="s">
        <v>9387</v>
      </c>
      <c r="L10783" t="s">
        <v>50</v>
      </c>
      <c r="M10783" t="s">
        <v>6207</v>
      </c>
      <c r="N10783" t="s">
        <v>5112</v>
      </c>
      <c r="O10783" t="s">
        <v>9388</v>
      </c>
      <c r="P10783" t="s">
        <v>87038</v>
      </c>
      <c r="Q10783" t="s">
        <v>75044</v>
      </c>
      <c r="R10783" t="str">
        <f t="shared" si="336"/>
        <v>青州</v>
      </c>
      <c r="S10783" t="str">
        <f t="shared" si="337"/>
        <v>0116</v>
      </c>
    </row>
    <row r="10784" spans="1:19">
      <c r="A10784" t="s">
        <v>4026</v>
      </c>
      <c r="B10784" s="31" t="s">
        <v>87039</v>
      </c>
      <c r="C10784" t="s">
        <v>49</v>
      </c>
      <c r="D10784" t="s">
        <v>87040</v>
      </c>
      <c r="E10784" t="s">
        <v>86483</v>
      </c>
      <c r="F10784" t="s">
        <v>87041</v>
      </c>
      <c r="G10784" t="s">
        <v>4024</v>
      </c>
      <c r="H10784" t="s">
        <v>87042</v>
      </c>
      <c r="I10784" t="s">
        <v>12119</v>
      </c>
      <c r="J10784" t="s">
        <v>5374</v>
      </c>
      <c r="K10784" t="s">
        <v>5375</v>
      </c>
      <c r="L10784" t="s">
        <v>105</v>
      </c>
      <c r="M10784" t="s">
        <v>5376</v>
      </c>
      <c r="N10784" t="s">
        <v>75044</v>
      </c>
      <c r="O10784" t="s">
        <v>5377</v>
      </c>
      <c r="P10784" t="s">
        <v>75044</v>
      </c>
      <c r="Q10784" t="s">
        <v>87043</v>
      </c>
      <c r="R10784" t="str">
        <f t="shared" si="336"/>
        <v>寿光</v>
      </c>
      <c r="S10784" t="str">
        <f t="shared" si="337"/>
        <v>0116</v>
      </c>
    </row>
    <row r="10785" spans="1:19">
      <c r="A10785" t="s">
        <v>87044</v>
      </c>
      <c r="B10785" s="31" t="s">
        <v>87045</v>
      </c>
      <c r="C10785" t="s">
        <v>49</v>
      </c>
      <c r="D10785" t="s">
        <v>87046</v>
      </c>
      <c r="E10785" t="s">
        <v>80976</v>
      </c>
      <c r="F10785" t="s">
        <v>87047</v>
      </c>
      <c r="G10785" t="s">
        <v>87048</v>
      </c>
      <c r="H10785" t="s">
        <v>87049</v>
      </c>
      <c r="I10785" t="s">
        <v>12119</v>
      </c>
      <c r="J10785" t="s">
        <v>10182</v>
      </c>
      <c r="K10785" t="s">
        <v>10183</v>
      </c>
      <c r="L10785" t="s">
        <v>60</v>
      </c>
      <c r="M10785" t="s">
        <v>4774</v>
      </c>
      <c r="N10785" t="s">
        <v>5960</v>
      </c>
      <c r="O10785" t="s">
        <v>10184</v>
      </c>
      <c r="P10785" t="s">
        <v>87050</v>
      </c>
      <c r="Q10785" t="s">
        <v>75044</v>
      </c>
      <c r="R10785" t="str">
        <f t="shared" si="336"/>
        <v>奎文</v>
      </c>
      <c r="S10785" t="str">
        <f t="shared" si="337"/>
        <v>0116</v>
      </c>
    </row>
    <row r="10786" spans="1:19">
      <c r="A10786" t="s">
        <v>87051</v>
      </c>
      <c r="B10786" s="31" t="s">
        <v>87052</v>
      </c>
      <c r="C10786" t="s">
        <v>49</v>
      </c>
      <c r="D10786" t="s">
        <v>87053</v>
      </c>
      <c r="E10786" t="s">
        <v>86296</v>
      </c>
      <c r="F10786" t="s">
        <v>87054</v>
      </c>
      <c r="G10786" t="s">
        <v>87055</v>
      </c>
      <c r="H10786" t="s">
        <v>87056</v>
      </c>
      <c r="I10786" t="s">
        <v>4852</v>
      </c>
      <c r="J10786" t="s">
        <v>7478</v>
      </c>
      <c r="K10786" t="s">
        <v>7479</v>
      </c>
      <c r="L10786" t="s">
        <v>123</v>
      </c>
      <c r="M10786" t="s">
        <v>7480</v>
      </c>
      <c r="N10786" t="s">
        <v>5273</v>
      </c>
      <c r="O10786" t="s">
        <v>7481</v>
      </c>
      <c r="P10786" t="s">
        <v>87057</v>
      </c>
      <c r="Q10786" t="s">
        <v>87058</v>
      </c>
      <c r="R10786" t="str">
        <f t="shared" si="336"/>
        <v>诸城</v>
      </c>
      <c r="S10786" t="str">
        <f t="shared" si="337"/>
        <v>0116</v>
      </c>
    </row>
    <row r="10787" spans="1:19">
      <c r="A10787" t="s">
        <v>87059</v>
      </c>
      <c r="B10787" s="31" t="s">
        <v>87060</v>
      </c>
      <c r="C10787" t="s">
        <v>49</v>
      </c>
      <c r="D10787" t="s">
        <v>87061</v>
      </c>
      <c r="E10787" t="s">
        <v>87062</v>
      </c>
      <c r="F10787" t="s">
        <v>87063</v>
      </c>
      <c r="G10787" t="s">
        <v>87064</v>
      </c>
      <c r="H10787" t="s">
        <v>87065</v>
      </c>
      <c r="I10787" t="s">
        <v>12119</v>
      </c>
      <c r="J10787" t="s">
        <v>15037</v>
      </c>
      <c r="K10787" t="s">
        <v>15038</v>
      </c>
      <c r="L10787" t="s">
        <v>237</v>
      </c>
      <c r="M10787" t="s">
        <v>4971</v>
      </c>
      <c r="N10787" t="s">
        <v>20639</v>
      </c>
      <c r="O10787" t="s">
        <v>15039</v>
      </c>
      <c r="P10787" t="s">
        <v>87066</v>
      </c>
      <c r="Q10787" t="s">
        <v>87067</v>
      </c>
      <c r="R10787" t="str">
        <f t="shared" si="336"/>
        <v>潍城</v>
      </c>
      <c r="S10787" t="str">
        <f t="shared" si="337"/>
        <v>0116</v>
      </c>
    </row>
    <row r="10788" spans="1:19">
      <c r="A10788" t="s">
        <v>4018</v>
      </c>
      <c r="B10788" s="31" t="s">
        <v>87068</v>
      </c>
      <c r="C10788" t="s">
        <v>49</v>
      </c>
      <c r="D10788" t="s">
        <v>87069</v>
      </c>
      <c r="E10788" t="s">
        <v>86296</v>
      </c>
      <c r="F10788" t="s">
        <v>87070</v>
      </c>
      <c r="G10788" t="s">
        <v>4016</v>
      </c>
      <c r="H10788" t="s">
        <v>87071</v>
      </c>
      <c r="I10788" t="s">
        <v>5052</v>
      </c>
      <c r="J10788" t="s">
        <v>7296</v>
      </c>
      <c r="K10788" t="s">
        <v>7297</v>
      </c>
      <c r="L10788" t="s">
        <v>123</v>
      </c>
      <c r="M10788" t="s">
        <v>5854</v>
      </c>
      <c r="N10788" t="s">
        <v>5487</v>
      </c>
      <c r="O10788" t="s">
        <v>7298</v>
      </c>
      <c r="P10788" t="s">
        <v>87072</v>
      </c>
      <c r="Q10788" t="s">
        <v>7300</v>
      </c>
      <c r="R10788" t="str">
        <f t="shared" si="336"/>
        <v>诸城</v>
      </c>
      <c r="S10788" t="str">
        <f t="shared" si="337"/>
        <v>0116</v>
      </c>
    </row>
    <row r="10789" spans="1:19">
      <c r="A10789" t="s">
        <v>87073</v>
      </c>
      <c r="B10789" s="31" t="s">
        <v>87074</v>
      </c>
      <c r="C10789" t="s">
        <v>49</v>
      </c>
      <c r="D10789" t="s">
        <v>87075</v>
      </c>
      <c r="E10789" t="s">
        <v>86483</v>
      </c>
      <c r="F10789" t="s">
        <v>87076</v>
      </c>
      <c r="G10789" t="s">
        <v>87077</v>
      </c>
      <c r="H10789" t="s">
        <v>87078</v>
      </c>
      <c r="I10789" t="s">
        <v>12757</v>
      </c>
      <c r="J10789" t="s">
        <v>5669</v>
      </c>
      <c r="K10789" t="s">
        <v>5670</v>
      </c>
      <c r="L10789" t="s">
        <v>60</v>
      </c>
      <c r="M10789" t="s">
        <v>5511</v>
      </c>
      <c r="N10789" t="s">
        <v>4905</v>
      </c>
      <c r="O10789" t="s">
        <v>5671</v>
      </c>
      <c r="P10789" t="s">
        <v>87079</v>
      </c>
      <c r="Q10789" t="s">
        <v>86658</v>
      </c>
      <c r="R10789" t="str">
        <f t="shared" si="336"/>
        <v>奎文</v>
      </c>
      <c r="S10789" t="str">
        <f t="shared" si="337"/>
        <v>0116</v>
      </c>
    </row>
    <row r="10790" spans="1:19">
      <c r="A10790" t="s">
        <v>87080</v>
      </c>
      <c r="B10790" s="31" t="s">
        <v>87081</v>
      </c>
      <c r="C10790" t="s">
        <v>49</v>
      </c>
      <c r="D10790" t="s">
        <v>87082</v>
      </c>
      <c r="E10790" t="s">
        <v>86296</v>
      </c>
      <c r="F10790" t="s">
        <v>87083</v>
      </c>
      <c r="G10790" t="s">
        <v>87084</v>
      </c>
      <c r="H10790" t="s">
        <v>87085</v>
      </c>
      <c r="I10790" t="s">
        <v>5052</v>
      </c>
      <c r="J10790" t="s">
        <v>6722</v>
      </c>
      <c r="K10790" t="s">
        <v>10837</v>
      </c>
      <c r="L10790" t="s">
        <v>95</v>
      </c>
      <c r="M10790" t="s">
        <v>8071</v>
      </c>
      <c r="N10790" t="s">
        <v>5112</v>
      </c>
      <c r="O10790" t="s">
        <v>10838</v>
      </c>
      <c r="P10790" t="s">
        <v>87086</v>
      </c>
      <c r="Q10790" t="s">
        <v>87087</v>
      </c>
      <c r="R10790" t="str">
        <f t="shared" si="336"/>
        <v>安丘</v>
      </c>
      <c r="S10790" t="str">
        <f t="shared" si="337"/>
        <v>0116</v>
      </c>
    </row>
    <row r="10791" spans="1:19">
      <c r="A10791" t="s">
        <v>87088</v>
      </c>
      <c r="B10791" s="31" t="s">
        <v>87089</v>
      </c>
      <c r="C10791" t="s">
        <v>49</v>
      </c>
      <c r="D10791" t="s">
        <v>87090</v>
      </c>
      <c r="E10791" t="s">
        <v>86296</v>
      </c>
      <c r="F10791" t="s">
        <v>87091</v>
      </c>
      <c r="G10791" t="s">
        <v>87092</v>
      </c>
      <c r="H10791" t="s">
        <v>87093</v>
      </c>
      <c r="I10791" t="s">
        <v>4813</v>
      </c>
      <c r="J10791" t="s">
        <v>6792</v>
      </c>
      <c r="K10791" t="s">
        <v>6793</v>
      </c>
      <c r="L10791" t="s">
        <v>77</v>
      </c>
      <c r="M10791" t="s">
        <v>5295</v>
      </c>
      <c r="N10791" t="s">
        <v>11832</v>
      </c>
      <c r="O10791" t="s">
        <v>6795</v>
      </c>
      <c r="P10791" t="s">
        <v>87094</v>
      </c>
      <c r="Q10791" t="s">
        <v>87095</v>
      </c>
      <c r="R10791" t="str">
        <f t="shared" si="336"/>
        <v>临朐</v>
      </c>
      <c r="S10791" t="str">
        <f t="shared" si="337"/>
        <v>0116</v>
      </c>
    </row>
    <row r="10792" spans="1:19">
      <c r="A10792" t="s">
        <v>87096</v>
      </c>
      <c r="B10792" s="31" t="s">
        <v>87097</v>
      </c>
      <c r="C10792" t="s">
        <v>49</v>
      </c>
      <c r="D10792" t="s">
        <v>87098</v>
      </c>
      <c r="E10792" t="s">
        <v>86483</v>
      </c>
      <c r="F10792" t="s">
        <v>87099</v>
      </c>
      <c r="G10792" t="s">
        <v>87100</v>
      </c>
      <c r="H10792" t="s">
        <v>87101</v>
      </c>
      <c r="I10792" t="s">
        <v>12119</v>
      </c>
      <c r="J10792" t="s">
        <v>5245</v>
      </c>
      <c r="K10792" t="s">
        <v>5246</v>
      </c>
      <c r="L10792" t="s">
        <v>237</v>
      </c>
      <c r="M10792" t="s">
        <v>5247</v>
      </c>
      <c r="N10792" t="s">
        <v>5421</v>
      </c>
      <c r="O10792" t="s">
        <v>5249</v>
      </c>
      <c r="P10792" t="s">
        <v>87102</v>
      </c>
      <c r="Q10792" t="s">
        <v>87103</v>
      </c>
      <c r="R10792" t="str">
        <f t="shared" si="336"/>
        <v>潍城</v>
      </c>
      <c r="S10792" t="str">
        <f t="shared" si="337"/>
        <v>0116</v>
      </c>
    </row>
    <row r="10793" spans="1:19">
      <c r="A10793" t="s">
        <v>87104</v>
      </c>
      <c r="B10793" s="31" t="s">
        <v>87105</v>
      </c>
      <c r="C10793" t="s">
        <v>49</v>
      </c>
      <c r="D10793" t="s">
        <v>87106</v>
      </c>
      <c r="E10793" t="s">
        <v>87107</v>
      </c>
      <c r="F10793" t="s">
        <v>87108</v>
      </c>
      <c r="G10793" t="s">
        <v>87109</v>
      </c>
      <c r="H10793" t="s">
        <v>87110</v>
      </c>
      <c r="I10793" t="s">
        <v>12119</v>
      </c>
      <c r="J10793" t="s">
        <v>7910</v>
      </c>
      <c r="K10793" t="s">
        <v>7911</v>
      </c>
      <c r="L10793" t="s">
        <v>375</v>
      </c>
      <c r="M10793" t="s">
        <v>5409</v>
      </c>
      <c r="N10793" t="s">
        <v>4972</v>
      </c>
      <c r="O10793" t="s">
        <v>7913</v>
      </c>
      <c r="P10793" t="s">
        <v>87111</v>
      </c>
      <c r="Q10793" t="s">
        <v>75044</v>
      </c>
      <c r="R10793" t="str">
        <f t="shared" si="336"/>
        <v>昌邑</v>
      </c>
      <c r="S10793" t="str">
        <f t="shared" si="337"/>
        <v>0116</v>
      </c>
    </row>
    <row r="10794" spans="1:19">
      <c r="A10794" t="s">
        <v>87112</v>
      </c>
      <c r="B10794" s="31" t="s">
        <v>87113</v>
      </c>
      <c r="C10794" t="s">
        <v>49</v>
      </c>
      <c r="D10794" t="s">
        <v>87114</v>
      </c>
      <c r="E10794" t="s">
        <v>86483</v>
      </c>
      <c r="F10794" t="s">
        <v>87115</v>
      </c>
      <c r="G10794" t="s">
        <v>87116</v>
      </c>
      <c r="H10794" t="s">
        <v>87117</v>
      </c>
      <c r="I10794" t="s">
        <v>12119</v>
      </c>
      <c r="J10794" t="s">
        <v>8081</v>
      </c>
      <c r="K10794" t="s">
        <v>42502</v>
      </c>
      <c r="L10794" t="s">
        <v>105</v>
      </c>
      <c r="M10794" t="s">
        <v>5133</v>
      </c>
      <c r="N10794" t="s">
        <v>75044</v>
      </c>
      <c r="O10794" t="s">
        <v>8083</v>
      </c>
      <c r="P10794" t="s">
        <v>87118</v>
      </c>
      <c r="Q10794" t="s">
        <v>87119</v>
      </c>
      <c r="R10794" t="str">
        <f t="shared" si="336"/>
        <v>寿光</v>
      </c>
      <c r="S10794" t="str">
        <f t="shared" si="337"/>
        <v>0116</v>
      </c>
    </row>
    <row r="10795" spans="1:19">
      <c r="A10795" t="s">
        <v>87120</v>
      </c>
      <c r="B10795" s="31" t="s">
        <v>87121</v>
      </c>
      <c r="C10795" t="s">
        <v>49</v>
      </c>
      <c r="D10795" t="s">
        <v>87122</v>
      </c>
      <c r="E10795" t="s">
        <v>87123</v>
      </c>
      <c r="F10795" t="s">
        <v>87124</v>
      </c>
      <c r="G10795" t="s">
        <v>87125</v>
      </c>
      <c r="H10795" t="s">
        <v>87126</v>
      </c>
      <c r="I10795" t="s">
        <v>4813</v>
      </c>
      <c r="J10795" t="s">
        <v>4956</v>
      </c>
      <c r="K10795" t="s">
        <v>4957</v>
      </c>
      <c r="L10795" t="s">
        <v>95</v>
      </c>
      <c r="M10795" t="s">
        <v>4958</v>
      </c>
      <c r="N10795" t="s">
        <v>5056</v>
      </c>
      <c r="O10795" t="s">
        <v>4960</v>
      </c>
      <c r="P10795" t="s">
        <v>87127</v>
      </c>
      <c r="Q10795" t="s">
        <v>87128</v>
      </c>
      <c r="R10795" t="str">
        <f t="shared" si="336"/>
        <v>安丘</v>
      </c>
      <c r="S10795" t="str">
        <f t="shared" si="337"/>
        <v>0116</v>
      </c>
    </row>
    <row r="10796" spans="1:19">
      <c r="A10796" t="s">
        <v>87129</v>
      </c>
      <c r="B10796" s="31" t="s">
        <v>87130</v>
      </c>
      <c r="C10796" t="s">
        <v>49</v>
      </c>
      <c r="D10796" t="s">
        <v>87131</v>
      </c>
      <c r="E10796" t="s">
        <v>87132</v>
      </c>
      <c r="F10796" t="s">
        <v>87133</v>
      </c>
      <c r="G10796" t="s">
        <v>87134</v>
      </c>
      <c r="H10796" t="s">
        <v>87135</v>
      </c>
      <c r="I10796" t="s">
        <v>4955</v>
      </c>
      <c r="J10796" t="s">
        <v>9760</v>
      </c>
      <c r="K10796" t="s">
        <v>9761</v>
      </c>
      <c r="L10796" t="s">
        <v>60</v>
      </c>
      <c r="M10796" t="s">
        <v>5999</v>
      </c>
      <c r="N10796" t="s">
        <v>4905</v>
      </c>
      <c r="O10796" t="s">
        <v>9762</v>
      </c>
      <c r="P10796" t="s">
        <v>87136</v>
      </c>
      <c r="Q10796" t="s">
        <v>87137</v>
      </c>
      <c r="R10796" t="str">
        <f t="shared" si="336"/>
        <v>奎文</v>
      </c>
      <c r="S10796" t="str">
        <f t="shared" si="337"/>
        <v>0116</v>
      </c>
    </row>
    <row r="10797" spans="1:19">
      <c r="A10797" t="s">
        <v>87138</v>
      </c>
      <c r="B10797" s="31" t="s">
        <v>87139</v>
      </c>
      <c r="C10797" t="s">
        <v>49</v>
      </c>
      <c r="D10797" t="s">
        <v>87140</v>
      </c>
      <c r="E10797" t="s">
        <v>82709</v>
      </c>
      <c r="F10797" t="s">
        <v>87141</v>
      </c>
      <c r="G10797" t="s">
        <v>87142</v>
      </c>
      <c r="H10797" t="s">
        <v>87143</v>
      </c>
      <c r="I10797" t="s">
        <v>5184</v>
      </c>
      <c r="J10797" t="s">
        <v>9795</v>
      </c>
      <c r="K10797" t="s">
        <v>9796</v>
      </c>
      <c r="L10797" t="s">
        <v>77</v>
      </c>
      <c r="M10797" t="s">
        <v>5295</v>
      </c>
      <c r="N10797" t="s">
        <v>4933</v>
      </c>
      <c r="O10797" t="s">
        <v>9797</v>
      </c>
      <c r="P10797" t="s">
        <v>87144</v>
      </c>
      <c r="Q10797" t="s">
        <v>75044</v>
      </c>
      <c r="R10797" t="str">
        <f t="shared" si="336"/>
        <v>临朐</v>
      </c>
      <c r="S10797" t="str">
        <f t="shared" si="337"/>
        <v>0116</v>
      </c>
    </row>
    <row r="10798" spans="1:19">
      <c r="A10798" t="s">
        <v>87145</v>
      </c>
      <c r="B10798" s="31" t="s">
        <v>87146</v>
      </c>
      <c r="C10798" t="s">
        <v>49</v>
      </c>
      <c r="D10798" t="s">
        <v>87147</v>
      </c>
      <c r="E10798" t="s">
        <v>86961</v>
      </c>
      <c r="F10798" t="s">
        <v>87148</v>
      </c>
      <c r="G10798" t="s">
        <v>87149</v>
      </c>
      <c r="H10798" t="s">
        <v>87150</v>
      </c>
      <c r="I10798" t="s">
        <v>12119</v>
      </c>
      <c r="J10798" t="s">
        <v>10006</v>
      </c>
      <c r="K10798" t="s">
        <v>10007</v>
      </c>
      <c r="L10798" t="s">
        <v>60</v>
      </c>
      <c r="M10798" t="s">
        <v>5888</v>
      </c>
      <c r="N10798" t="s">
        <v>4845</v>
      </c>
      <c r="O10798" t="s">
        <v>10008</v>
      </c>
      <c r="P10798" t="s">
        <v>87151</v>
      </c>
      <c r="Q10798" t="s">
        <v>87152</v>
      </c>
      <c r="R10798" t="str">
        <f t="shared" si="336"/>
        <v>奎文</v>
      </c>
      <c r="S10798" t="str">
        <f t="shared" si="337"/>
        <v>0116</v>
      </c>
    </row>
    <row r="10799" spans="1:19">
      <c r="A10799" t="s">
        <v>87153</v>
      </c>
      <c r="B10799" s="31" t="s">
        <v>87154</v>
      </c>
      <c r="C10799" t="s">
        <v>49</v>
      </c>
      <c r="D10799" t="s">
        <v>87155</v>
      </c>
      <c r="E10799" t="s">
        <v>86296</v>
      </c>
      <c r="F10799" t="s">
        <v>87156</v>
      </c>
      <c r="G10799" t="s">
        <v>87157</v>
      </c>
      <c r="H10799" t="s">
        <v>87158</v>
      </c>
      <c r="I10799" t="s">
        <v>4785</v>
      </c>
      <c r="J10799" t="s">
        <v>6878</v>
      </c>
      <c r="K10799" t="s">
        <v>6879</v>
      </c>
      <c r="L10799" t="s">
        <v>95</v>
      </c>
      <c r="M10799" t="s">
        <v>4844</v>
      </c>
      <c r="N10799" t="s">
        <v>8593</v>
      </c>
      <c r="O10799" t="s">
        <v>6880</v>
      </c>
      <c r="P10799" t="s">
        <v>87159</v>
      </c>
      <c r="Q10799" t="s">
        <v>87160</v>
      </c>
      <c r="R10799" t="str">
        <f t="shared" si="336"/>
        <v>安丘</v>
      </c>
      <c r="S10799" t="str">
        <f t="shared" si="337"/>
        <v>0116</v>
      </c>
    </row>
    <row r="10800" spans="1:19">
      <c r="A10800" t="s">
        <v>87161</v>
      </c>
      <c r="B10800" s="31" t="s">
        <v>87162</v>
      </c>
      <c r="C10800" t="s">
        <v>49</v>
      </c>
      <c r="D10800" t="s">
        <v>87163</v>
      </c>
      <c r="E10800" t="s">
        <v>86759</v>
      </c>
      <c r="F10800" t="s">
        <v>87164</v>
      </c>
      <c r="G10800" t="s">
        <v>87165</v>
      </c>
      <c r="H10800" t="s">
        <v>87166</v>
      </c>
      <c r="I10800" t="s">
        <v>4852</v>
      </c>
      <c r="J10800" t="s">
        <v>6225</v>
      </c>
      <c r="K10800" t="s">
        <v>6226</v>
      </c>
      <c r="L10800" t="s">
        <v>123</v>
      </c>
      <c r="M10800" t="s">
        <v>5825</v>
      </c>
      <c r="N10800" t="s">
        <v>4845</v>
      </c>
      <c r="O10800" t="s">
        <v>6227</v>
      </c>
      <c r="P10800" t="s">
        <v>87167</v>
      </c>
      <c r="Q10800" t="s">
        <v>75044</v>
      </c>
      <c r="R10800" t="str">
        <f t="shared" si="336"/>
        <v>诸城</v>
      </c>
      <c r="S10800" t="str">
        <f t="shared" si="337"/>
        <v>0116</v>
      </c>
    </row>
    <row r="10801" spans="1:19">
      <c r="A10801" t="s">
        <v>87168</v>
      </c>
      <c r="B10801" s="31" t="s">
        <v>87169</v>
      </c>
      <c r="C10801" t="s">
        <v>49</v>
      </c>
      <c r="D10801" t="s">
        <v>87170</v>
      </c>
      <c r="E10801" t="s">
        <v>86296</v>
      </c>
      <c r="F10801" t="s">
        <v>87171</v>
      </c>
      <c r="G10801" t="s">
        <v>87172</v>
      </c>
      <c r="H10801" t="s">
        <v>87173</v>
      </c>
      <c r="I10801" t="s">
        <v>4852</v>
      </c>
      <c r="J10801" t="s">
        <v>7910</v>
      </c>
      <c r="K10801" t="s">
        <v>7911</v>
      </c>
      <c r="L10801" t="s">
        <v>375</v>
      </c>
      <c r="M10801" t="s">
        <v>5409</v>
      </c>
      <c r="N10801" t="s">
        <v>6152</v>
      </c>
      <c r="O10801" t="s">
        <v>7913</v>
      </c>
      <c r="P10801" t="s">
        <v>87174</v>
      </c>
      <c r="Q10801" t="s">
        <v>75044</v>
      </c>
      <c r="R10801" t="str">
        <f t="shared" si="336"/>
        <v>昌邑</v>
      </c>
      <c r="S10801" t="str">
        <f t="shared" si="337"/>
        <v>0116</v>
      </c>
    </row>
    <row r="10802" spans="1:19">
      <c r="A10802" t="s">
        <v>87175</v>
      </c>
      <c r="B10802" s="31" t="s">
        <v>87176</v>
      </c>
      <c r="C10802" t="s">
        <v>49</v>
      </c>
      <c r="D10802" t="s">
        <v>87177</v>
      </c>
      <c r="E10802" t="s">
        <v>86296</v>
      </c>
      <c r="F10802" t="s">
        <v>87178</v>
      </c>
      <c r="G10802" t="s">
        <v>87179</v>
      </c>
      <c r="H10802" t="s">
        <v>87180</v>
      </c>
      <c r="I10802" t="s">
        <v>4813</v>
      </c>
      <c r="J10802" t="s">
        <v>50723</v>
      </c>
      <c r="K10802" t="s">
        <v>50724</v>
      </c>
      <c r="L10802" t="s">
        <v>105</v>
      </c>
      <c r="M10802" t="s">
        <v>6055</v>
      </c>
      <c r="N10802" t="s">
        <v>5801</v>
      </c>
      <c r="O10802" t="s">
        <v>50725</v>
      </c>
      <c r="P10802" t="s">
        <v>87181</v>
      </c>
      <c r="Q10802" t="s">
        <v>87182</v>
      </c>
      <c r="R10802" t="str">
        <f t="shared" si="336"/>
        <v>寿光</v>
      </c>
      <c r="S10802" t="str">
        <f t="shared" si="337"/>
        <v>0116</v>
      </c>
    </row>
    <row r="10803" spans="1:19">
      <c r="A10803" t="s">
        <v>4121</v>
      </c>
      <c r="B10803" s="31" t="s">
        <v>87183</v>
      </c>
      <c r="C10803" t="s">
        <v>49</v>
      </c>
      <c r="D10803" t="s">
        <v>87184</v>
      </c>
      <c r="E10803" t="s">
        <v>86961</v>
      </c>
      <c r="F10803" t="s">
        <v>87185</v>
      </c>
      <c r="G10803" t="s">
        <v>4119</v>
      </c>
      <c r="H10803" t="s">
        <v>87186</v>
      </c>
      <c r="I10803" t="s">
        <v>12119</v>
      </c>
      <c r="J10803" t="s">
        <v>6031</v>
      </c>
      <c r="K10803" t="s">
        <v>6032</v>
      </c>
      <c r="L10803" t="s">
        <v>262</v>
      </c>
      <c r="M10803" t="s">
        <v>6033</v>
      </c>
      <c r="N10803" t="s">
        <v>4892</v>
      </c>
      <c r="O10803" t="s">
        <v>6034</v>
      </c>
      <c r="P10803" t="s">
        <v>87187</v>
      </c>
      <c r="Q10803" t="s">
        <v>87188</v>
      </c>
      <c r="R10803" t="str">
        <f t="shared" si="336"/>
        <v>寒亭</v>
      </c>
      <c r="S10803" t="str">
        <f t="shared" si="337"/>
        <v>0116</v>
      </c>
    </row>
    <row r="10804" spans="1:19">
      <c r="A10804" t="s">
        <v>87189</v>
      </c>
      <c r="B10804" s="31" t="s">
        <v>87190</v>
      </c>
      <c r="C10804" t="s">
        <v>49</v>
      </c>
      <c r="D10804" t="s">
        <v>87191</v>
      </c>
      <c r="E10804" t="s">
        <v>86483</v>
      </c>
      <c r="F10804" t="s">
        <v>87192</v>
      </c>
      <c r="G10804" t="s">
        <v>87193</v>
      </c>
      <c r="H10804" t="s">
        <v>87194</v>
      </c>
      <c r="I10804" t="s">
        <v>12119</v>
      </c>
      <c r="J10804" t="s">
        <v>15037</v>
      </c>
      <c r="K10804" t="s">
        <v>15038</v>
      </c>
      <c r="L10804" t="s">
        <v>237</v>
      </c>
      <c r="M10804" t="s">
        <v>4971</v>
      </c>
      <c r="N10804" t="s">
        <v>5939</v>
      </c>
      <c r="O10804" t="s">
        <v>15039</v>
      </c>
      <c r="P10804" t="s">
        <v>87195</v>
      </c>
      <c r="Q10804" t="s">
        <v>87196</v>
      </c>
      <c r="R10804" t="str">
        <f t="shared" si="336"/>
        <v>潍城</v>
      </c>
      <c r="S10804" t="str">
        <f t="shared" si="337"/>
        <v>0116</v>
      </c>
    </row>
    <row r="10805" spans="1:19">
      <c r="A10805" t="s">
        <v>87197</v>
      </c>
      <c r="B10805" s="31" t="s">
        <v>87198</v>
      </c>
      <c r="C10805" t="s">
        <v>49</v>
      </c>
      <c r="D10805" t="s">
        <v>87199</v>
      </c>
      <c r="E10805" t="s">
        <v>87200</v>
      </c>
      <c r="F10805" t="s">
        <v>87201</v>
      </c>
      <c r="G10805" t="s">
        <v>87202</v>
      </c>
      <c r="H10805" t="s">
        <v>87203</v>
      </c>
      <c r="I10805" t="s">
        <v>4852</v>
      </c>
      <c r="J10805" t="s">
        <v>12967</v>
      </c>
      <c r="K10805" t="s">
        <v>12968</v>
      </c>
      <c r="L10805" t="s">
        <v>114</v>
      </c>
      <c r="M10805" t="s">
        <v>5486</v>
      </c>
      <c r="N10805" t="s">
        <v>5030</v>
      </c>
      <c r="O10805" t="s">
        <v>12969</v>
      </c>
      <c r="P10805" t="s">
        <v>87204</v>
      </c>
      <c r="Q10805" t="s">
        <v>87205</v>
      </c>
      <c r="R10805" t="str">
        <f t="shared" si="336"/>
        <v>高密</v>
      </c>
      <c r="S10805" t="str">
        <f t="shared" si="337"/>
        <v>0116</v>
      </c>
    </row>
    <row r="10806" spans="1:19">
      <c r="A10806" t="s">
        <v>87206</v>
      </c>
      <c r="B10806" s="31" t="s">
        <v>87207</v>
      </c>
      <c r="C10806" t="s">
        <v>49</v>
      </c>
      <c r="D10806" t="s">
        <v>87208</v>
      </c>
      <c r="E10806" t="s">
        <v>86483</v>
      </c>
      <c r="F10806" t="s">
        <v>87209</v>
      </c>
      <c r="G10806" t="s">
        <v>87210</v>
      </c>
      <c r="H10806" t="s">
        <v>87211</v>
      </c>
      <c r="I10806" t="s">
        <v>12119</v>
      </c>
      <c r="J10806" t="s">
        <v>6955</v>
      </c>
      <c r="K10806" t="s">
        <v>6956</v>
      </c>
      <c r="L10806" t="s">
        <v>114</v>
      </c>
      <c r="M10806" t="s">
        <v>5486</v>
      </c>
      <c r="N10806" t="s">
        <v>75044</v>
      </c>
      <c r="O10806" t="s">
        <v>6957</v>
      </c>
      <c r="P10806" t="s">
        <v>87212</v>
      </c>
      <c r="Q10806" t="s">
        <v>87213</v>
      </c>
      <c r="R10806" t="str">
        <f t="shared" si="336"/>
        <v>高密</v>
      </c>
      <c r="S10806" t="str">
        <f t="shared" si="337"/>
        <v>0116</v>
      </c>
    </row>
    <row r="10807" spans="1:19">
      <c r="A10807" t="s">
        <v>87214</v>
      </c>
      <c r="B10807" s="31" t="s">
        <v>87215</v>
      </c>
      <c r="C10807" t="s">
        <v>49</v>
      </c>
      <c r="D10807" t="s">
        <v>87216</v>
      </c>
      <c r="E10807" t="s">
        <v>87217</v>
      </c>
      <c r="F10807" t="s">
        <v>87218</v>
      </c>
      <c r="G10807" t="s">
        <v>87219</v>
      </c>
      <c r="H10807" t="s">
        <v>87220</v>
      </c>
      <c r="I10807" t="s">
        <v>4955</v>
      </c>
      <c r="J10807" t="s">
        <v>5917</v>
      </c>
      <c r="K10807" t="s">
        <v>5918</v>
      </c>
      <c r="L10807" t="s">
        <v>86</v>
      </c>
      <c r="M10807" t="s">
        <v>5919</v>
      </c>
      <c r="N10807" t="s">
        <v>4789</v>
      </c>
      <c r="O10807" t="s">
        <v>5920</v>
      </c>
      <c r="P10807" t="s">
        <v>87221</v>
      </c>
      <c r="Q10807" t="s">
        <v>69208</v>
      </c>
      <c r="R10807" t="str">
        <f t="shared" si="336"/>
        <v>坊子</v>
      </c>
      <c r="S10807" t="str">
        <f t="shared" si="337"/>
        <v>0116</v>
      </c>
    </row>
    <row r="10808" spans="1:19">
      <c r="A10808" t="s">
        <v>87222</v>
      </c>
      <c r="B10808" s="31" t="s">
        <v>87223</v>
      </c>
      <c r="C10808" t="s">
        <v>49</v>
      </c>
      <c r="D10808" t="s">
        <v>87224</v>
      </c>
      <c r="E10808" t="s">
        <v>87123</v>
      </c>
      <c r="F10808" t="s">
        <v>87225</v>
      </c>
      <c r="G10808" t="s">
        <v>87226</v>
      </c>
      <c r="H10808" t="s">
        <v>87227</v>
      </c>
      <c r="I10808" t="s">
        <v>4785</v>
      </c>
      <c r="J10808" t="s">
        <v>25579</v>
      </c>
      <c r="K10808" t="s">
        <v>25580</v>
      </c>
      <c r="L10808" t="s">
        <v>105</v>
      </c>
      <c r="M10808" t="s">
        <v>5769</v>
      </c>
      <c r="N10808" t="s">
        <v>5699</v>
      </c>
      <c r="O10808" t="s">
        <v>25581</v>
      </c>
      <c r="P10808" t="s">
        <v>87228</v>
      </c>
      <c r="Q10808" t="s">
        <v>87229</v>
      </c>
      <c r="R10808" t="str">
        <f t="shared" si="336"/>
        <v>寿光</v>
      </c>
      <c r="S10808" t="str">
        <f t="shared" si="337"/>
        <v>0116</v>
      </c>
    </row>
    <row r="10809" spans="1:19">
      <c r="A10809" t="s">
        <v>87230</v>
      </c>
      <c r="B10809" s="31" t="s">
        <v>87231</v>
      </c>
      <c r="C10809" t="s">
        <v>49</v>
      </c>
      <c r="D10809" t="s">
        <v>87232</v>
      </c>
      <c r="E10809" t="s">
        <v>87233</v>
      </c>
      <c r="F10809" t="s">
        <v>87234</v>
      </c>
      <c r="G10809" t="s">
        <v>87235</v>
      </c>
      <c r="H10809" t="s">
        <v>87236</v>
      </c>
      <c r="I10809" t="s">
        <v>4771</v>
      </c>
      <c r="J10809" t="s">
        <v>5185</v>
      </c>
      <c r="K10809" t="s">
        <v>5186</v>
      </c>
      <c r="L10809" t="s">
        <v>237</v>
      </c>
      <c r="M10809" t="s">
        <v>4868</v>
      </c>
      <c r="N10809" t="s">
        <v>5273</v>
      </c>
      <c r="O10809" t="s">
        <v>5187</v>
      </c>
      <c r="P10809" t="s">
        <v>87237</v>
      </c>
      <c r="Q10809" t="s">
        <v>75044</v>
      </c>
      <c r="R10809" t="str">
        <f t="shared" si="336"/>
        <v>潍城</v>
      </c>
      <c r="S10809" t="str">
        <f t="shared" si="337"/>
        <v>0116</v>
      </c>
    </row>
    <row r="10810" spans="1:19">
      <c r="A10810" t="s">
        <v>87238</v>
      </c>
      <c r="B10810" s="31" t="s">
        <v>87239</v>
      </c>
      <c r="C10810" t="s">
        <v>49</v>
      </c>
      <c r="D10810" t="s">
        <v>87240</v>
      </c>
      <c r="E10810" t="s">
        <v>87241</v>
      </c>
      <c r="F10810" t="s">
        <v>87242</v>
      </c>
      <c r="G10810" t="s">
        <v>87243</v>
      </c>
      <c r="H10810" t="s">
        <v>87244</v>
      </c>
      <c r="I10810" t="s">
        <v>12757</v>
      </c>
      <c r="J10810" t="s">
        <v>72052</v>
      </c>
      <c r="K10810" t="s">
        <v>72053</v>
      </c>
      <c r="L10810" t="s">
        <v>114</v>
      </c>
      <c r="M10810" t="s">
        <v>5486</v>
      </c>
      <c r="N10810" t="s">
        <v>7504</v>
      </c>
      <c r="O10810" t="s">
        <v>72054</v>
      </c>
      <c r="P10810" t="s">
        <v>87245</v>
      </c>
      <c r="Q10810" t="s">
        <v>75044</v>
      </c>
      <c r="R10810" t="str">
        <f t="shared" si="336"/>
        <v>高密</v>
      </c>
      <c r="S10810" t="str">
        <f t="shared" si="337"/>
        <v>0116</v>
      </c>
    </row>
    <row r="10811" spans="1:19">
      <c r="A10811" t="s">
        <v>87246</v>
      </c>
      <c r="B10811" s="31" t="s">
        <v>87247</v>
      </c>
      <c r="C10811" t="s">
        <v>49</v>
      </c>
      <c r="D10811" t="s">
        <v>87248</v>
      </c>
      <c r="E10811" t="s">
        <v>87249</v>
      </c>
      <c r="F10811" t="s">
        <v>87250</v>
      </c>
      <c r="G10811" t="s">
        <v>87251</v>
      </c>
      <c r="H10811" t="s">
        <v>87252</v>
      </c>
      <c r="I10811" t="s">
        <v>4828</v>
      </c>
      <c r="J10811" t="s">
        <v>60738</v>
      </c>
      <c r="K10811" t="s">
        <v>60739</v>
      </c>
      <c r="L10811" t="s">
        <v>60</v>
      </c>
      <c r="M10811" t="s">
        <v>5888</v>
      </c>
      <c r="N10811" t="s">
        <v>4892</v>
      </c>
      <c r="O10811" t="s">
        <v>60740</v>
      </c>
      <c r="P10811" t="s">
        <v>87253</v>
      </c>
      <c r="Q10811" t="s">
        <v>75044</v>
      </c>
      <c r="R10811" t="str">
        <f t="shared" si="336"/>
        <v>奎文</v>
      </c>
      <c r="S10811" t="str">
        <f t="shared" si="337"/>
        <v>0116</v>
      </c>
    </row>
    <row r="10812" spans="1:19">
      <c r="A10812" t="s">
        <v>87254</v>
      </c>
      <c r="B10812" s="31" t="s">
        <v>87255</v>
      </c>
      <c r="C10812" t="s">
        <v>49</v>
      </c>
      <c r="D10812" t="s">
        <v>87256</v>
      </c>
      <c r="E10812" t="s">
        <v>87257</v>
      </c>
      <c r="F10812" t="s">
        <v>87258</v>
      </c>
      <c r="G10812" t="s">
        <v>87259</v>
      </c>
      <c r="H10812" t="s">
        <v>87260</v>
      </c>
      <c r="I10812" t="s">
        <v>4785</v>
      </c>
      <c r="J10812" t="s">
        <v>19013</v>
      </c>
      <c r="K10812" t="s">
        <v>19014</v>
      </c>
      <c r="L10812" t="s">
        <v>60</v>
      </c>
      <c r="M10812" t="s">
        <v>5888</v>
      </c>
      <c r="N10812" t="s">
        <v>5451</v>
      </c>
      <c r="O10812" t="s">
        <v>6742</v>
      </c>
      <c r="P10812" t="s">
        <v>87261</v>
      </c>
      <c r="Q10812" t="s">
        <v>75044</v>
      </c>
      <c r="R10812" t="str">
        <f t="shared" si="336"/>
        <v>奎文</v>
      </c>
      <c r="S10812" t="str">
        <f t="shared" si="337"/>
        <v>0116</v>
      </c>
    </row>
    <row r="10813" spans="1:19">
      <c r="A10813" t="s">
        <v>87262</v>
      </c>
      <c r="B10813" s="31" t="s">
        <v>87263</v>
      </c>
      <c r="C10813" t="s">
        <v>49</v>
      </c>
      <c r="D10813" t="s">
        <v>87264</v>
      </c>
      <c r="E10813" t="s">
        <v>87265</v>
      </c>
      <c r="F10813" t="s">
        <v>87266</v>
      </c>
      <c r="G10813" t="s">
        <v>87267</v>
      </c>
      <c r="H10813" t="s">
        <v>87268</v>
      </c>
      <c r="I10813" t="s">
        <v>4828</v>
      </c>
      <c r="J10813" t="s">
        <v>5067</v>
      </c>
      <c r="K10813" t="s">
        <v>5068</v>
      </c>
      <c r="L10813" t="s">
        <v>123</v>
      </c>
      <c r="M10813" t="s">
        <v>4932</v>
      </c>
      <c r="N10813" t="s">
        <v>8593</v>
      </c>
      <c r="O10813" t="s">
        <v>5070</v>
      </c>
      <c r="P10813" t="s">
        <v>87269</v>
      </c>
      <c r="Q10813" t="s">
        <v>75044</v>
      </c>
      <c r="R10813" t="str">
        <f t="shared" si="336"/>
        <v>诸城</v>
      </c>
      <c r="S10813" t="str">
        <f t="shared" si="337"/>
        <v>0116</v>
      </c>
    </row>
    <row r="10814" spans="1:19">
      <c r="A10814" t="s">
        <v>87270</v>
      </c>
      <c r="B10814" s="31" t="s">
        <v>87271</v>
      </c>
      <c r="C10814" t="s">
        <v>49</v>
      </c>
      <c r="D10814" t="s">
        <v>87272</v>
      </c>
      <c r="E10814" t="s">
        <v>86483</v>
      </c>
      <c r="F10814" t="s">
        <v>87273</v>
      </c>
      <c r="G10814" t="s">
        <v>87274</v>
      </c>
      <c r="H10814" t="s">
        <v>87275</v>
      </c>
      <c r="I10814" t="s">
        <v>12844</v>
      </c>
      <c r="J10814" t="s">
        <v>15974</v>
      </c>
      <c r="K10814" t="s">
        <v>15975</v>
      </c>
      <c r="L10814" t="s">
        <v>50</v>
      </c>
      <c r="M10814" t="s">
        <v>4855</v>
      </c>
      <c r="N10814" t="s">
        <v>4789</v>
      </c>
      <c r="O10814" t="s">
        <v>15976</v>
      </c>
      <c r="P10814" t="s">
        <v>87276</v>
      </c>
      <c r="Q10814" t="s">
        <v>75044</v>
      </c>
      <c r="R10814" t="str">
        <f t="shared" si="336"/>
        <v>青州</v>
      </c>
      <c r="S10814" t="str">
        <f t="shared" si="337"/>
        <v>0116</v>
      </c>
    </row>
    <row r="10815" spans="1:19">
      <c r="A10815" t="s">
        <v>87277</v>
      </c>
      <c r="B10815" s="31" t="s">
        <v>87278</v>
      </c>
      <c r="C10815" t="s">
        <v>49</v>
      </c>
      <c r="D10815" t="s">
        <v>87279</v>
      </c>
      <c r="E10815" t="s">
        <v>87280</v>
      </c>
      <c r="F10815" t="s">
        <v>87281</v>
      </c>
      <c r="G10815" t="s">
        <v>87282</v>
      </c>
      <c r="H10815" t="s">
        <v>87283</v>
      </c>
      <c r="I10815" t="s">
        <v>29653</v>
      </c>
      <c r="J10815" t="s">
        <v>5122</v>
      </c>
      <c r="K10815" t="s">
        <v>5123</v>
      </c>
      <c r="L10815" t="s">
        <v>75044</v>
      </c>
      <c r="M10815" t="s">
        <v>75044</v>
      </c>
      <c r="N10815" t="s">
        <v>4972</v>
      </c>
      <c r="O10815" t="s">
        <v>5124</v>
      </c>
      <c r="P10815" t="s">
        <v>75044</v>
      </c>
      <c r="Q10815" t="s">
        <v>75044</v>
      </c>
      <c r="R10815" t="str">
        <f t="shared" si="336"/>
        <v/>
      </c>
      <c r="S10815" t="str">
        <f t="shared" si="337"/>
        <v>0116</v>
      </c>
    </row>
    <row r="10816" spans="1:19">
      <c r="A10816" t="s">
        <v>87284</v>
      </c>
      <c r="B10816" s="31" t="s">
        <v>87285</v>
      </c>
      <c r="C10816" t="s">
        <v>49</v>
      </c>
      <c r="D10816" t="s">
        <v>87286</v>
      </c>
      <c r="E10816" t="s">
        <v>86296</v>
      </c>
      <c r="F10816" t="s">
        <v>87287</v>
      </c>
      <c r="G10816" t="s">
        <v>87288</v>
      </c>
      <c r="H10816" t="s">
        <v>87289</v>
      </c>
      <c r="I10816" t="s">
        <v>4852</v>
      </c>
      <c r="J10816" t="s">
        <v>35768</v>
      </c>
      <c r="K10816" t="s">
        <v>35769</v>
      </c>
      <c r="L10816" t="s">
        <v>60</v>
      </c>
      <c r="M10816" t="s">
        <v>5888</v>
      </c>
      <c r="N10816" t="s">
        <v>4972</v>
      </c>
      <c r="O10816" t="s">
        <v>35770</v>
      </c>
      <c r="P10816" t="s">
        <v>87290</v>
      </c>
      <c r="Q10816" t="s">
        <v>87291</v>
      </c>
      <c r="R10816" t="str">
        <f t="shared" si="336"/>
        <v>奎文</v>
      </c>
      <c r="S10816" t="str">
        <f t="shared" si="337"/>
        <v>0116</v>
      </c>
    </row>
    <row r="10817" spans="1:19">
      <c r="A10817" t="s">
        <v>87292</v>
      </c>
      <c r="B10817" s="31" t="s">
        <v>87293</v>
      </c>
      <c r="C10817" t="s">
        <v>49</v>
      </c>
      <c r="D10817" t="s">
        <v>87294</v>
      </c>
      <c r="E10817" t="s">
        <v>87295</v>
      </c>
      <c r="F10817" t="s">
        <v>87296</v>
      </c>
      <c r="G10817" t="s">
        <v>87297</v>
      </c>
      <c r="H10817" t="s">
        <v>87298</v>
      </c>
      <c r="I10817" t="s">
        <v>5184</v>
      </c>
      <c r="J10817" t="s">
        <v>5987</v>
      </c>
      <c r="K10817" t="s">
        <v>5988</v>
      </c>
      <c r="L10817" t="s">
        <v>95</v>
      </c>
      <c r="M10817" t="s">
        <v>5042</v>
      </c>
      <c r="N10817" t="s">
        <v>5030</v>
      </c>
      <c r="O10817" t="s">
        <v>5989</v>
      </c>
      <c r="P10817" t="s">
        <v>87299</v>
      </c>
      <c r="Q10817" t="s">
        <v>75044</v>
      </c>
      <c r="R10817" t="str">
        <f t="shared" ref="R10817:R10880" si="338">IF(OR(LEFT(L10817,2)="高新"),"奎文",IF(LEFT(L10817,2)="峡山","坊子",IF(LEFT(L10817,2)="滨海","寒亭",LEFT(L10817,2))))</f>
        <v>安丘</v>
      </c>
      <c r="S10817" t="str">
        <f t="shared" ref="S10817:S10880" si="339">TEXT(B10817,"mmdd")</f>
        <v>0116</v>
      </c>
    </row>
    <row r="10818" spans="1:19">
      <c r="A10818" t="s">
        <v>87300</v>
      </c>
      <c r="B10818" s="31" t="s">
        <v>87301</v>
      </c>
      <c r="C10818" t="s">
        <v>49</v>
      </c>
      <c r="D10818" t="s">
        <v>87302</v>
      </c>
      <c r="E10818" t="s">
        <v>86961</v>
      </c>
      <c r="F10818" t="s">
        <v>87303</v>
      </c>
      <c r="G10818" t="s">
        <v>87304</v>
      </c>
      <c r="H10818" t="s">
        <v>87305</v>
      </c>
      <c r="I10818" t="s">
        <v>12119</v>
      </c>
      <c r="J10818" t="s">
        <v>6193</v>
      </c>
      <c r="K10818" t="s">
        <v>6194</v>
      </c>
      <c r="L10818" t="s">
        <v>105</v>
      </c>
      <c r="M10818" t="s">
        <v>6195</v>
      </c>
      <c r="N10818" t="s">
        <v>4892</v>
      </c>
      <c r="O10818" t="s">
        <v>6196</v>
      </c>
      <c r="P10818" t="s">
        <v>87306</v>
      </c>
      <c r="Q10818" t="s">
        <v>87307</v>
      </c>
      <c r="R10818" t="str">
        <f t="shared" si="338"/>
        <v>寿光</v>
      </c>
      <c r="S10818" t="str">
        <f t="shared" si="339"/>
        <v>0116</v>
      </c>
    </row>
    <row r="10819" spans="1:19">
      <c r="A10819" t="s">
        <v>87308</v>
      </c>
      <c r="B10819" s="31" t="s">
        <v>87309</v>
      </c>
      <c r="C10819" t="s">
        <v>49</v>
      </c>
      <c r="D10819" t="s">
        <v>87310</v>
      </c>
      <c r="E10819" t="s">
        <v>86589</v>
      </c>
      <c r="F10819" t="s">
        <v>87311</v>
      </c>
      <c r="G10819" t="s">
        <v>87312</v>
      </c>
      <c r="H10819" t="s">
        <v>87313</v>
      </c>
      <c r="I10819" t="s">
        <v>12119</v>
      </c>
      <c r="J10819" t="s">
        <v>20972</v>
      </c>
      <c r="K10819" t="s">
        <v>20973</v>
      </c>
      <c r="L10819" t="s">
        <v>123</v>
      </c>
      <c r="M10819" t="s">
        <v>5364</v>
      </c>
      <c r="N10819" t="s">
        <v>4881</v>
      </c>
      <c r="O10819" t="s">
        <v>20974</v>
      </c>
      <c r="P10819" t="s">
        <v>87314</v>
      </c>
      <c r="Q10819" t="s">
        <v>75044</v>
      </c>
      <c r="R10819" t="str">
        <f t="shared" si="338"/>
        <v>诸城</v>
      </c>
      <c r="S10819" t="str">
        <f t="shared" si="339"/>
        <v>0116</v>
      </c>
    </row>
    <row r="10820" spans="1:19">
      <c r="A10820" t="s">
        <v>87315</v>
      </c>
      <c r="B10820" s="31" t="s">
        <v>87316</v>
      </c>
      <c r="C10820" t="s">
        <v>49</v>
      </c>
      <c r="D10820" t="s">
        <v>87317</v>
      </c>
      <c r="E10820" t="s">
        <v>87318</v>
      </c>
      <c r="F10820" t="s">
        <v>87319</v>
      </c>
      <c r="G10820" t="s">
        <v>87320</v>
      </c>
      <c r="H10820" t="s">
        <v>87321</v>
      </c>
      <c r="I10820" t="s">
        <v>4852</v>
      </c>
      <c r="J10820" t="s">
        <v>26946</v>
      </c>
      <c r="K10820" t="s">
        <v>26947</v>
      </c>
      <c r="L10820" t="s">
        <v>114</v>
      </c>
      <c r="M10820" t="s">
        <v>9614</v>
      </c>
      <c r="N10820" t="s">
        <v>5030</v>
      </c>
      <c r="O10820" t="s">
        <v>26948</v>
      </c>
      <c r="P10820" t="s">
        <v>87322</v>
      </c>
      <c r="Q10820" t="s">
        <v>75044</v>
      </c>
      <c r="R10820" t="str">
        <f t="shared" si="338"/>
        <v>高密</v>
      </c>
      <c r="S10820" t="str">
        <f t="shared" si="339"/>
        <v>0116</v>
      </c>
    </row>
    <row r="10821" spans="1:19">
      <c r="A10821" t="s">
        <v>87323</v>
      </c>
      <c r="B10821" s="31" t="s">
        <v>87324</v>
      </c>
      <c r="C10821" t="s">
        <v>49</v>
      </c>
      <c r="D10821" t="s">
        <v>87325</v>
      </c>
      <c r="E10821" t="s">
        <v>87200</v>
      </c>
      <c r="F10821" t="s">
        <v>87326</v>
      </c>
      <c r="G10821" t="s">
        <v>87327</v>
      </c>
      <c r="H10821" t="s">
        <v>87328</v>
      </c>
      <c r="I10821" t="s">
        <v>4852</v>
      </c>
      <c r="J10821" t="s">
        <v>4866</v>
      </c>
      <c r="K10821" t="s">
        <v>4867</v>
      </c>
      <c r="L10821" t="s">
        <v>237</v>
      </c>
      <c r="M10821" t="s">
        <v>4868</v>
      </c>
      <c r="N10821" t="s">
        <v>5017</v>
      </c>
      <c r="O10821" t="s">
        <v>4870</v>
      </c>
      <c r="P10821" t="s">
        <v>87329</v>
      </c>
      <c r="Q10821" t="s">
        <v>75044</v>
      </c>
      <c r="R10821" t="str">
        <f t="shared" si="338"/>
        <v>潍城</v>
      </c>
      <c r="S10821" t="str">
        <f t="shared" si="339"/>
        <v>0116</v>
      </c>
    </row>
    <row r="10822" spans="1:19">
      <c r="A10822" t="s">
        <v>87330</v>
      </c>
      <c r="B10822" s="31" t="s">
        <v>87331</v>
      </c>
      <c r="C10822" t="s">
        <v>49</v>
      </c>
      <c r="D10822" t="s">
        <v>87332</v>
      </c>
      <c r="E10822" t="s">
        <v>86483</v>
      </c>
      <c r="F10822" t="s">
        <v>87333</v>
      </c>
      <c r="G10822" t="s">
        <v>87334</v>
      </c>
      <c r="H10822" t="s">
        <v>87335</v>
      </c>
      <c r="I10822" t="s">
        <v>12119</v>
      </c>
      <c r="J10822" t="s">
        <v>34274</v>
      </c>
      <c r="K10822" t="s">
        <v>34275</v>
      </c>
      <c r="L10822" t="s">
        <v>237</v>
      </c>
      <c r="M10822" t="s">
        <v>4868</v>
      </c>
      <c r="N10822" t="s">
        <v>6152</v>
      </c>
      <c r="O10822" t="s">
        <v>34276</v>
      </c>
      <c r="P10822" t="s">
        <v>87336</v>
      </c>
      <c r="Q10822" t="s">
        <v>75044</v>
      </c>
      <c r="R10822" t="str">
        <f t="shared" si="338"/>
        <v>潍城</v>
      </c>
      <c r="S10822" t="str">
        <f t="shared" si="339"/>
        <v>0116</v>
      </c>
    </row>
    <row r="10823" spans="1:19">
      <c r="A10823" t="s">
        <v>87337</v>
      </c>
      <c r="B10823" s="31" t="s">
        <v>87338</v>
      </c>
      <c r="C10823" t="s">
        <v>49</v>
      </c>
      <c r="D10823" t="s">
        <v>87339</v>
      </c>
      <c r="E10823" t="s">
        <v>86296</v>
      </c>
      <c r="F10823" t="s">
        <v>87340</v>
      </c>
      <c r="G10823" t="s">
        <v>87341</v>
      </c>
      <c r="H10823" t="s">
        <v>87342</v>
      </c>
      <c r="I10823" t="s">
        <v>4852</v>
      </c>
      <c r="J10823" t="s">
        <v>7502</v>
      </c>
      <c r="K10823" t="s">
        <v>7503</v>
      </c>
      <c r="L10823" t="s">
        <v>237</v>
      </c>
      <c r="M10823" t="s">
        <v>4971</v>
      </c>
      <c r="N10823" t="s">
        <v>4983</v>
      </c>
      <c r="O10823" t="s">
        <v>7505</v>
      </c>
      <c r="P10823" t="s">
        <v>87343</v>
      </c>
      <c r="Q10823" t="s">
        <v>75044</v>
      </c>
      <c r="R10823" t="str">
        <f t="shared" si="338"/>
        <v>潍城</v>
      </c>
      <c r="S10823" t="str">
        <f t="shared" si="339"/>
        <v>0116</v>
      </c>
    </row>
    <row r="10824" spans="1:19">
      <c r="A10824" t="s">
        <v>87344</v>
      </c>
      <c r="B10824" s="31" t="s">
        <v>87345</v>
      </c>
      <c r="C10824" t="s">
        <v>49</v>
      </c>
      <c r="D10824" t="s">
        <v>87346</v>
      </c>
      <c r="E10824" t="s">
        <v>86296</v>
      </c>
      <c r="F10824" t="s">
        <v>87347</v>
      </c>
      <c r="G10824" t="s">
        <v>87348</v>
      </c>
      <c r="H10824" t="s">
        <v>87349</v>
      </c>
      <c r="I10824" t="s">
        <v>4813</v>
      </c>
      <c r="J10824" t="s">
        <v>7125</v>
      </c>
      <c r="K10824" t="s">
        <v>7126</v>
      </c>
      <c r="L10824" t="s">
        <v>105</v>
      </c>
      <c r="M10824" t="s">
        <v>5089</v>
      </c>
      <c r="N10824" t="s">
        <v>5030</v>
      </c>
      <c r="O10824" t="s">
        <v>7127</v>
      </c>
      <c r="P10824" t="s">
        <v>87350</v>
      </c>
      <c r="Q10824" t="s">
        <v>75044</v>
      </c>
      <c r="R10824" t="str">
        <f t="shared" si="338"/>
        <v>寿光</v>
      </c>
      <c r="S10824" t="str">
        <f t="shared" si="339"/>
        <v>0116</v>
      </c>
    </row>
    <row r="10825" spans="1:19">
      <c r="A10825" t="s">
        <v>87351</v>
      </c>
      <c r="B10825" s="31" t="s">
        <v>87352</v>
      </c>
      <c r="C10825" t="s">
        <v>49</v>
      </c>
      <c r="D10825" t="s">
        <v>87353</v>
      </c>
      <c r="E10825" t="s">
        <v>86483</v>
      </c>
      <c r="F10825" t="s">
        <v>87354</v>
      </c>
      <c r="G10825" t="s">
        <v>87355</v>
      </c>
      <c r="H10825" t="s">
        <v>87356</v>
      </c>
      <c r="I10825" t="s">
        <v>12500</v>
      </c>
      <c r="J10825" t="s">
        <v>6401</v>
      </c>
      <c r="K10825" t="s">
        <v>6402</v>
      </c>
      <c r="L10825" t="s">
        <v>105</v>
      </c>
      <c r="M10825" t="s">
        <v>5224</v>
      </c>
      <c r="N10825" t="s">
        <v>6308</v>
      </c>
      <c r="O10825" t="s">
        <v>6403</v>
      </c>
      <c r="P10825" t="s">
        <v>87357</v>
      </c>
      <c r="Q10825" t="s">
        <v>75044</v>
      </c>
      <c r="R10825" t="str">
        <f t="shared" si="338"/>
        <v>寿光</v>
      </c>
      <c r="S10825" t="str">
        <f t="shared" si="339"/>
        <v>0116</v>
      </c>
    </row>
    <row r="10826" spans="1:19">
      <c r="A10826" t="s">
        <v>87358</v>
      </c>
      <c r="B10826" s="31" t="s">
        <v>87359</v>
      </c>
      <c r="C10826" t="s">
        <v>49</v>
      </c>
      <c r="D10826" t="s">
        <v>87360</v>
      </c>
      <c r="E10826" t="s">
        <v>86296</v>
      </c>
      <c r="F10826" t="s">
        <v>87361</v>
      </c>
      <c r="G10826" t="s">
        <v>87362</v>
      </c>
      <c r="H10826" t="s">
        <v>87363</v>
      </c>
      <c r="I10826" t="s">
        <v>5184</v>
      </c>
      <c r="J10826" t="s">
        <v>34600</v>
      </c>
      <c r="K10826" t="s">
        <v>34601</v>
      </c>
      <c r="L10826" t="s">
        <v>77</v>
      </c>
      <c r="M10826" t="s">
        <v>5145</v>
      </c>
      <c r="N10826" t="s">
        <v>7558</v>
      </c>
      <c r="O10826" t="s">
        <v>34602</v>
      </c>
      <c r="P10826" t="s">
        <v>87364</v>
      </c>
      <c r="Q10826" t="s">
        <v>87365</v>
      </c>
      <c r="R10826" t="str">
        <f t="shared" si="338"/>
        <v>临朐</v>
      </c>
      <c r="S10826" t="str">
        <f t="shared" si="339"/>
        <v>0116</v>
      </c>
    </row>
    <row r="10827" spans="1:19">
      <c r="A10827" t="s">
        <v>87366</v>
      </c>
      <c r="B10827" s="31" t="s">
        <v>87367</v>
      </c>
      <c r="C10827" t="s">
        <v>49</v>
      </c>
      <c r="D10827" t="s">
        <v>87368</v>
      </c>
      <c r="E10827" t="s">
        <v>86714</v>
      </c>
      <c r="F10827" t="s">
        <v>87369</v>
      </c>
      <c r="G10827" t="s">
        <v>87370</v>
      </c>
      <c r="H10827" t="s">
        <v>87371</v>
      </c>
      <c r="I10827" t="s">
        <v>12119</v>
      </c>
      <c r="J10827" t="s">
        <v>9536</v>
      </c>
      <c r="K10827" t="s">
        <v>9537</v>
      </c>
      <c r="L10827" t="s">
        <v>95</v>
      </c>
      <c r="M10827" t="s">
        <v>5055</v>
      </c>
      <c r="N10827" t="s">
        <v>5112</v>
      </c>
      <c r="O10827" t="s">
        <v>9538</v>
      </c>
      <c r="P10827" t="s">
        <v>87372</v>
      </c>
      <c r="Q10827" t="s">
        <v>87373</v>
      </c>
      <c r="R10827" t="str">
        <f t="shared" si="338"/>
        <v>安丘</v>
      </c>
      <c r="S10827" t="str">
        <f t="shared" si="339"/>
        <v>0116</v>
      </c>
    </row>
    <row r="10828" spans="1:19">
      <c r="A10828" t="s">
        <v>87374</v>
      </c>
      <c r="B10828" s="31" t="s">
        <v>87375</v>
      </c>
      <c r="C10828" t="s">
        <v>49</v>
      </c>
      <c r="D10828" t="s">
        <v>87376</v>
      </c>
      <c r="E10828" t="s">
        <v>86759</v>
      </c>
      <c r="F10828" t="s">
        <v>87377</v>
      </c>
      <c r="G10828" t="s">
        <v>87378</v>
      </c>
      <c r="H10828" t="s">
        <v>87379</v>
      </c>
      <c r="I10828" t="s">
        <v>5052</v>
      </c>
      <c r="J10828" t="s">
        <v>5578</v>
      </c>
      <c r="K10828" t="s">
        <v>5579</v>
      </c>
      <c r="L10828" t="s">
        <v>148</v>
      </c>
      <c r="M10828" t="s">
        <v>5580</v>
      </c>
      <c r="N10828" t="s">
        <v>4817</v>
      </c>
      <c r="O10828" t="s">
        <v>5581</v>
      </c>
      <c r="P10828" t="s">
        <v>87380</v>
      </c>
      <c r="Q10828" t="s">
        <v>75044</v>
      </c>
      <c r="R10828" t="str">
        <f t="shared" si="338"/>
        <v>寒亭</v>
      </c>
      <c r="S10828" t="str">
        <f t="shared" si="339"/>
        <v>0116</v>
      </c>
    </row>
    <row r="10829" spans="1:19">
      <c r="A10829" t="s">
        <v>4058</v>
      </c>
      <c r="B10829" s="31" t="s">
        <v>4053</v>
      </c>
      <c r="C10829" t="s">
        <v>49</v>
      </c>
      <c r="D10829" t="s">
        <v>87381</v>
      </c>
      <c r="E10829" t="s">
        <v>86296</v>
      </c>
      <c r="F10829" t="s">
        <v>87382</v>
      </c>
      <c r="G10829" t="s">
        <v>4056</v>
      </c>
      <c r="H10829" t="s">
        <v>87383</v>
      </c>
      <c r="I10829" t="s">
        <v>4852</v>
      </c>
      <c r="J10829" t="s">
        <v>19619</v>
      </c>
      <c r="K10829" t="s">
        <v>19620</v>
      </c>
      <c r="L10829" t="s">
        <v>77</v>
      </c>
      <c r="M10829" t="s">
        <v>5733</v>
      </c>
      <c r="N10829" t="s">
        <v>4972</v>
      </c>
      <c r="O10829" t="s">
        <v>19621</v>
      </c>
      <c r="P10829" t="s">
        <v>87384</v>
      </c>
      <c r="Q10829" t="s">
        <v>63821</v>
      </c>
      <c r="R10829" t="str">
        <f t="shared" si="338"/>
        <v>临朐</v>
      </c>
      <c r="S10829" t="str">
        <f t="shared" si="339"/>
        <v>0116</v>
      </c>
    </row>
    <row r="10830" spans="1:19">
      <c r="A10830" t="s">
        <v>87385</v>
      </c>
      <c r="B10830" s="31" t="s">
        <v>87386</v>
      </c>
      <c r="C10830" t="s">
        <v>49</v>
      </c>
      <c r="D10830" t="s">
        <v>87387</v>
      </c>
      <c r="E10830" t="s">
        <v>86296</v>
      </c>
      <c r="F10830" t="s">
        <v>87388</v>
      </c>
      <c r="G10830" t="s">
        <v>87389</v>
      </c>
      <c r="H10830" t="s">
        <v>87390</v>
      </c>
      <c r="I10830" t="s">
        <v>4813</v>
      </c>
      <c r="J10830" t="s">
        <v>7000</v>
      </c>
      <c r="K10830" t="s">
        <v>7001</v>
      </c>
      <c r="L10830" t="s">
        <v>123</v>
      </c>
      <c r="M10830" t="s">
        <v>6022</v>
      </c>
      <c r="N10830" t="s">
        <v>5112</v>
      </c>
      <c r="O10830" t="s">
        <v>7002</v>
      </c>
      <c r="P10830" t="s">
        <v>87391</v>
      </c>
      <c r="Q10830" t="s">
        <v>75044</v>
      </c>
      <c r="R10830" t="str">
        <f t="shared" si="338"/>
        <v>诸城</v>
      </c>
      <c r="S10830" t="str">
        <f t="shared" si="339"/>
        <v>0116</v>
      </c>
    </row>
    <row r="10831" spans="1:19">
      <c r="A10831" t="s">
        <v>87392</v>
      </c>
      <c r="B10831" s="31" t="s">
        <v>87393</v>
      </c>
      <c r="C10831" t="s">
        <v>49</v>
      </c>
      <c r="D10831" t="s">
        <v>87394</v>
      </c>
      <c r="E10831" t="s">
        <v>86759</v>
      </c>
      <c r="F10831" t="s">
        <v>87395</v>
      </c>
      <c r="G10831" t="s">
        <v>87396</v>
      </c>
      <c r="H10831" t="s">
        <v>87397</v>
      </c>
      <c r="I10831" t="s">
        <v>15346</v>
      </c>
      <c r="J10831" t="s">
        <v>5578</v>
      </c>
      <c r="K10831" t="s">
        <v>5579</v>
      </c>
      <c r="L10831" t="s">
        <v>148</v>
      </c>
      <c r="M10831" t="s">
        <v>5580</v>
      </c>
      <c r="N10831" t="s">
        <v>4817</v>
      </c>
      <c r="O10831" t="s">
        <v>5581</v>
      </c>
      <c r="P10831" t="s">
        <v>87398</v>
      </c>
      <c r="Q10831" t="s">
        <v>75044</v>
      </c>
      <c r="R10831" t="str">
        <f t="shared" si="338"/>
        <v>寒亭</v>
      </c>
      <c r="S10831" t="str">
        <f t="shared" si="339"/>
        <v>0116</v>
      </c>
    </row>
    <row r="10832" spans="1:19">
      <c r="A10832" t="s">
        <v>87399</v>
      </c>
      <c r="B10832" s="31" t="s">
        <v>87400</v>
      </c>
      <c r="C10832" t="s">
        <v>49</v>
      </c>
      <c r="D10832" t="s">
        <v>87401</v>
      </c>
      <c r="E10832" t="s">
        <v>86483</v>
      </c>
      <c r="F10832" t="s">
        <v>87402</v>
      </c>
      <c r="G10832" t="s">
        <v>87403</v>
      </c>
      <c r="H10832" t="s">
        <v>87404</v>
      </c>
      <c r="I10832" t="s">
        <v>12119</v>
      </c>
      <c r="J10832" t="s">
        <v>5067</v>
      </c>
      <c r="K10832" t="s">
        <v>5068</v>
      </c>
      <c r="L10832" t="s">
        <v>123</v>
      </c>
      <c r="M10832" t="s">
        <v>4932</v>
      </c>
      <c r="N10832" t="s">
        <v>5112</v>
      </c>
      <c r="O10832" t="s">
        <v>5070</v>
      </c>
      <c r="P10832" t="s">
        <v>87405</v>
      </c>
      <c r="Q10832" t="s">
        <v>87406</v>
      </c>
      <c r="R10832" t="str">
        <f t="shared" si="338"/>
        <v>诸城</v>
      </c>
      <c r="S10832" t="str">
        <f t="shared" si="339"/>
        <v>0116</v>
      </c>
    </row>
    <row r="10833" spans="1:19">
      <c r="A10833" t="s">
        <v>87407</v>
      </c>
      <c r="B10833" s="31" t="s">
        <v>87408</v>
      </c>
      <c r="C10833" t="s">
        <v>49</v>
      </c>
      <c r="D10833" t="s">
        <v>87409</v>
      </c>
      <c r="E10833" t="s">
        <v>86360</v>
      </c>
      <c r="F10833" t="s">
        <v>87410</v>
      </c>
      <c r="G10833" t="s">
        <v>87411</v>
      </c>
      <c r="H10833" t="s">
        <v>87412</v>
      </c>
      <c r="I10833" t="s">
        <v>4785</v>
      </c>
      <c r="J10833" t="s">
        <v>7286</v>
      </c>
      <c r="K10833" t="s">
        <v>7287</v>
      </c>
      <c r="L10833" t="s">
        <v>148</v>
      </c>
      <c r="M10833" t="s">
        <v>5580</v>
      </c>
      <c r="N10833" t="s">
        <v>4817</v>
      </c>
      <c r="O10833" t="s">
        <v>7288</v>
      </c>
      <c r="P10833" t="s">
        <v>87413</v>
      </c>
      <c r="Q10833" t="s">
        <v>75044</v>
      </c>
      <c r="R10833" t="str">
        <f t="shared" si="338"/>
        <v>寒亭</v>
      </c>
      <c r="S10833" t="str">
        <f t="shared" si="339"/>
        <v>0116</v>
      </c>
    </row>
    <row r="10834" spans="1:19">
      <c r="A10834" t="s">
        <v>87414</v>
      </c>
      <c r="B10834" s="31" t="s">
        <v>87415</v>
      </c>
      <c r="C10834" t="s">
        <v>49</v>
      </c>
      <c r="D10834" t="s">
        <v>87416</v>
      </c>
      <c r="E10834" t="s">
        <v>86296</v>
      </c>
      <c r="F10834" t="s">
        <v>87417</v>
      </c>
      <c r="G10834" t="s">
        <v>87418</v>
      </c>
      <c r="H10834" t="s">
        <v>87419</v>
      </c>
      <c r="I10834" t="s">
        <v>4852</v>
      </c>
      <c r="J10834" t="s">
        <v>7544</v>
      </c>
      <c r="K10834" t="s">
        <v>7545</v>
      </c>
      <c r="L10834" t="s">
        <v>375</v>
      </c>
      <c r="M10834" t="s">
        <v>7334</v>
      </c>
      <c r="N10834" t="s">
        <v>4789</v>
      </c>
      <c r="O10834" t="s">
        <v>7546</v>
      </c>
      <c r="P10834" t="s">
        <v>87420</v>
      </c>
      <c r="Q10834" t="s">
        <v>75044</v>
      </c>
      <c r="R10834" t="str">
        <f t="shared" si="338"/>
        <v>昌邑</v>
      </c>
      <c r="S10834" t="str">
        <f t="shared" si="339"/>
        <v>0116</v>
      </c>
    </row>
    <row r="10835" spans="1:19">
      <c r="A10835" t="s">
        <v>87421</v>
      </c>
      <c r="B10835" s="31" t="s">
        <v>87422</v>
      </c>
      <c r="C10835" t="s">
        <v>49</v>
      </c>
      <c r="D10835" t="s">
        <v>87423</v>
      </c>
      <c r="E10835" t="s">
        <v>87424</v>
      </c>
      <c r="F10835" t="s">
        <v>87425</v>
      </c>
      <c r="G10835" t="s">
        <v>87426</v>
      </c>
      <c r="H10835" t="s">
        <v>87427</v>
      </c>
      <c r="I10835" t="s">
        <v>4813</v>
      </c>
      <c r="J10835" t="s">
        <v>4916</v>
      </c>
      <c r="K10835" t="s">
        <v>4917</v>
      </c>
      <c r="L10835" t="s">
        <v>114</v>
      </c>
      <c r="M10835" t="s">
        <v>4918</v>
      </c>
      <c r="N10835" t="s">
        <v>4845</v>
      </c>
      <c r="O10835" t="s">
        <v>4920</v>
      </c>
      <c r="P10835" t="s">
        <v>87428</v>
      </c>
      <c r="Q10835" t="s">
        <v>75044</v>
      </c>
      <c r="R10835" t="str">
        <f t="shared" si="338"/>
        <v>高密</v>
      </c>
      <c r="S10835" t="str">
        <f t="shared" si="339"/>
        <v>0116</v>
      </c>
    </row>
    <row r="10836" spans="1:19">
      <c r="A10836" t="s">
        <v>87429</v>
      </c>
      <c r="B10836" s="31" t="s">
        <v>87430</v>
      </c>
      <c r="C10836" t="s">
        <v>49</v>
      </c>
      <c r="D10836" t="s">
        <v>87431</v>
      </c>
      <c r="E10836" t="s">
        <v>86296</v>
      </c>
      <c r="F10836" t="s">
        <v>87432</v>
      </c>
      <c r="G10836" t="s">
        <v>87433</v>
      </c>
      <c r="H10836" t="s">
        <v>87434</v>
      </c>
      <c r="I10836" t="s">
        <v>4852</v>
      </c>
      <c r="J10836" t="s">
        <v>5222</v>
      </c>
      <c r="K10836" t="s">
        <v>5223</v>
      </c>
      <c r="L10836" t="s">
        <v>105</v>
      </c>
      <c r="M10836" t="s">
        <v>5224</v>
      </c>
      <c r="N10836" t="s">
        <v>4933</v>
      </c>
      <c r="O10836" t="s">
        <v>5225</v>
      </c>
      <c r="P10836" t="s">
        <v>87435</v>
      </c>
      <c r="Q10836" t="s">
        <v>75044</v>
      </c>
      <c r="R10836" t="str">
        <f t="shared" si="338"/>
        <v>寿光</v>
      </c>
      <c r="S10836" t="str">
        <f t="shared" si="339"/>
        <v>0116</v>
      </c>
    </row>
    <row r="10837" spans="1:19">
      <c r="A10837" t="s">
        <v>87436</v>
      </c>
      <c r="B10837" s="31" t="s">
        <v>87437</v>
      </c>
      <c r="C10837" t="s">
        <v>49</v>
      </c>
      <c r="D10837" t="s">
        <v>87438</v>
      </c>
      <c r="E10837" t="s">
        <v>86483</v>
      </c>
      <c r="F10837" t="s">
        <v>87439</v>
      </c>
      <c r="G10837" t="s">
        <v>87440</v>
      </c>
      <c r="H10837" t="s">
        <v>87441</v>
      </c>
      <c r="I10837" t="s">
        <v>12119</v>
      </c>
      <c r="J10837" t="s">
        <v>6804</v>
      </c>
      <c r="K10837" t="s">
        <v>6805</v>
      </c>
      <c r="L10837" t="s">
        <v>123</v>
      </c>
      <c r="M10837" t="s">
        <v>4994</v>
      </c>
      <c r="N10837" t="s">
        <v>5421</v>
      </c>
      <c r="O10837" t="s">
        <v>6806</v>
      </c>
      <c r="P10837" t="s">
        <v>87442</v>
      </c>
      <c r="Q10837" t="s">
        <v>75044</v>
      </c>
      <c r="R10837" t="str">
        <f t="shared" si="338"/>
        <v>诸城</v>
      </c>
      <c r="S10837" t="str">
        <f t="shared" si="339"/>
        <v>0116</v>
      </c>
    </row>
    <row r="10838" spans="1:19">
      <c r="A10838" t="s">
        <v>87443</v>
      </c>
      <c r="B10838" s="31" t="s">
        <v>87444</v>
      </c>
      <c r="C10838" t="s">
        <v>49</v>
      </c>
      <c r="D10838" t="s">
        <v>87445</v>
      </c>
      <c r="E10838" t="s">
        <v>86759</v>
      </c>
      <c r="F10838" t="s">
        <v>87446</v>
      </c>
      <c r="G10838" t="s">
        <v>87447</v>
      </c>
      <c r="H10838" t="s">
        <v>87448</v>
      </c>
      <c r="I10838" t="s">
        <v>4828</v>
      </c>
      <c r="J10838" t="s">
        <v>7899</v>
      </c>
      <c r="K10838" t="s">
        <v>7900</v>
      </c>
      <c r="L10838" t="s">
        <v>77</v>
      </c>
      <c r="M10838" t="s">
        <v>5812</v>
      </c>
      <c r="N10838" t="s">
        <v>5056</v>
      </c>
      <c r="O10838" t="s">
        <v>7901</v>
      </c>
      <c r="P10838" t="s">
        <v>87449</v>
      </c>
      <c r="Q10838" t="s">
        <v>75044</v>
      </c>
      <c r="R10838" t="str">
        <f t="shared" si="338"/>
        <v>临朐</v>
      </c>
      <c r="S10838" t="str">
        <f t="shared" si="339"/>
        <v>0116</v>
      </c>
    </row>
    <row r="10839" spans="1:19">
      <c r="A10839" t="s">
        <v>87450</v>
      </c>
      <c r="B10839" s="31" t="s">
        <v>87451</v>
      </c>
      <c r="C10839" t="s">
        <v>49</v>
      </c>
      <c r="D10839" t="s">
        <v>87452</v>
      </c>
      <c r="E10839" t="s">
        <v>86483</v>
      </c>
      <c r="F10839" t="s">
        <v>87453</v>
      </c>
      <c r="G10839" t="s">
        <v>87454</v>
      </c>
      <c r="H10839" t="s">
        <v>87455</v>
      </c>
      <c r="I10839" t="s">
        <v>12119</v>
      </c>
      <c r="J10839" t="s">
        <v>14178</v>
      </c>
      <c r="K10839" t="s">
        <v>14179</v>
      </c>
      <c r="L10839" t="s">
        <v>95</v>
      </c>
      <c r="M10839" t="s">
        <v>5709</v>
      </c>
      <c r="N10839" t="s">
        <v>4832</v>
      </c>
      <c r="O10839" t="s">
        <v>14180</v>
      </c>
      <c r="P10839" t="s">
        <v>87456</v>
      </c>
      <c r="Q10839" t="s">
        <v>87457</v>
      </c>
      <c r="R10839" t="str">
        <f t="shared" si="338"/>
        <v>安丘</v>
      </c>
      <c r="S10839" t="str">
        <f t="shared" si="339"/>
        <v>0116</v>
      </c>
    </row>
    <row r="10840" spans="1:19">
      <c r="A10840" t="s">
        <v>87458</v>
      </c>
      <c r="B10840" s="31" t="s">
        <v>87459</v>
      </c>
      <c r="C10840" t="s">
        <v>49</v>
      </c>
      <c r="D10840" t="s">
        <v>87460</v>
      </c>
      <c r="E10840" t="s">
        <v>86483</v>
      </c>
      <c r="F10840" t="s">
        <v>87461</v>
      </c>
      <c r="G10840" t="s">
        <v>87462</v>
      </c>
      <c r="H10840" t="s">
        <v>87463</v>
      </c>
      <c r="I10840" t="s">
        <v>12119</v>
      </c>
      <c r="J10840" t="s">
        <v>15246</v>
      </c>
      <c r="K10840" t="s">
        <v>15247</v>
      </c>
      <c r="L10840" t="s">
        <v>1136</v>
      </c>
      <c r="M10840" t="s">
        <v>5210</v>
      </c>
      <c r="N10840" t="s">
        <v>5421</v>
      </c>
      <c r="O10840" t="s">
        <v>15248</v>
      </c>
      <c r="P10840" t="s">
        <v>87464</v>
      </c>
      <c r="Q10840" t="s">
        <v>87465</v>
      </c>
      <c r="R10840" t="str">
        <f t="shared" si="338"/>
        <v>昌乐</v>
      </c>
      <c r="S10840" t="str">
        <f t="shared" si="339"/>
        <v>0116</v>
      </c>
    </row>
    <row r="10841" spans="1:19">
      <c r="A10841" t="s">
        <v>87466</v>
      </c>
      <c r="B10841" s="31" t="s">
        <v>87467</v>
      </c>
      <c r="C10841" t="s">
        <v>49</v>
      </c>
      <c r="D10841" t="s">
        <v>87468</v>
      </c>
      <c r="E10841" t="s">
        <v>86483</v>
      </c>
      <c r="F10841" t="s">
        <v>87469</v>
      </c>
      <c r="G10841" t="s">
        <v>87470</v>
      </c>
      <c r="H10841" t="s">
        <v>87471</v>
      </c>
      <c r="I10841" t="s">
        <v>12757</v>
      </c>
      <c r="J10841" t="s">
        <v>6711</v>
      </c>
      <c r="K10841" t="s">
        <v>6712</v>
      </c>
      <c r="L10841" t="s">
        <v>148</v>
      </c>
      <c r="M10841" t="s">
        <v>6713</v>
      </c>
      <c r="N10841" t="s">
        <v>5801</v>
      </c>
      <c r="O10841" t="s">
        <v>6714</v>
      </c>
      <c r="P10841" t="s">
        <v>87472</v>
      </c>
      <c r="Q10841" t="s">
        <v>75044</v>
      </c>
      <c r="R10841" t="str">
        <f t="shared" si="338"/>
        <v>寒亭</v>
      </c>
      <c r="S10841" t="str">
        <f t="shared" si="339"/>
        <v>0116</v>
      </c>
    </row>
    <row r="10842" spans="1:19">
      <c r="A10842" t="s">
        <v>87473</v>
      </c>
      <c r="B10842" s="31" t="s">
        <v>87474</v>
      </c>
      <c r="C10842" t="s">
        <v>49</v>
      </c>
      <c r="D10842" t="s">
        <v>87475</v>
      </c>
      <c r="E10842" t="s">
        <v>86296</v>
      </c>
      <c r="F10842" t="s">
        <v>87476</v>
      </c>
      <c r="G10842" t="s">
        <v>87477</v>
      </c>
      <c r="H10842" t="s">
        <v>87478</v>
      </c>
      <c r="I10842" t="s">
        <v>4785</v>
      </c>
      <c r="J10842" t="s">
        <v>6411</v>
      </c>
      <c r="K10842" t="s">
        <v>6412</v>
      </c>
      <c r="L10842" t="s">
        <v>1136</v>
      </c>
      <c r="M10842" t="s">
        <v>6413</v>
      </c>
      <c r="N10842" t="s">
        <v>5487</v>
      </c>
      <c r="O10842" t="s">
        <v>6414</v>
      </c>
      <c r="P10842" t="s">
        <v>87479</v>
      </c>
      <c r="Q10842" t="s">
        <v>87480</v>
      </c>
      <c r="R10842" t="str">
        <f t="shared" si="338"/>
        <v>昌乐</v>
      </c>
      <c r="S10842" t="str">
        <f t="shared" si="339"/>
        <v>0116</v>
      </c>
    </row>
    <row r="10843" spans="1:19">
      <c r="A10843" t="s">
        <v>87481</v>
      </c>
      <c r="B10843" s="31" t="s">
        <v>87482</v>
      </c>
      <c r="C10843" t="s">
        <v>49</v>
      </c>
      <c r="D10843" t="s">
        <v>87483</v>
      </c>
      <c r="E10843" t="s">
        <v>86483</v>
      </c>
      <c r="F10843" t="s">
        <v>87484</v>
      </c>
      <c r="G10843" t="s">
        <v>87485</v>
      </c>
      <c r="H10843" t="s">
        <v>87486</v>
      </c>
      <c r="I10843" t="s">
        <v>12119</v>
      </c>
      <c r="J10843" t="s">
        <v>6378</v>
      </c>
      <c r="K10843" t="s">
        <v>6379</v>
      </c>
      <c r="L10843" t="s">
        <v>77</v>
      </c>
      <c r="M10843" t="s">
        <v>5733</v>
      </c>
      <c r="N10843" t="s">
        <v>5112</v>
      </c>
      <c r="O10843" t="s">
        <v>6380</v>
      </c>
      <c r="P10843" t="s">
        <v>87487</v>
      </c>
      <c r="Q10843" t="s">
        <v>75044</v>
      </c>
      <c r="R10843" t="str">
        <f t="shared" si="338"/>
        <v>临朐</v>
      </c>
      <c r="S10843" t="str">
        <f t="shared" si="339"/>
        <v>0116</v>
      </c>
    </row>
    <row r="10844" spans="1:19">
      <c r="A10844" t="s">
        <v>4074</v>
      </c>
      <c r="B10844" s="31" t="s">
        <v>87488</v>
      </c>
      <c r="C10844" t="s">
        <v>49</v>
      </c>
      <c r="D10844" t="s">
        <v>87489</v>
      </c>
      <c r="E10844" t="s">
        <v>86483</v>
      </c>
      <c r="F10844" t="s">
        <v>87490</v>
      </c>
      <c r="G10844" t="s">
        <v>4072</v>
      </c>
      <c r="H10844" t="s">
        <v>87491</v>
      </c>
      <c r="I10844" t="s">
        <v>12119</v>
      </c>
      <c r="J10844" t="s">
        <v>6378</v>
      </c>
      <c r="K10844" t="s">
        <v>6379</v>
      </c>
      <c r="L10844" t="s">
        <v>77</v>
      </c>
      <c r="M10844" t="s">
        <v>5733</v>
      </c>
      <c r="N10844" t="s">
        <v>75044</v>
      </c>
      <c r="O10844" t="s">
        <v>6380</v>
      </c>
      <c r="P10844" t="s">
        <v>87492</v>
      </c>
      <c r="Q10844" t="s">
        <v>75044</v>
      </c>
      <c r="R10844" t="str">
        <f t="shared" si="338"/>
        <v>临朐</v>
      </c>
      <c r="S10844" t="str">
        <f t="shared" si="339"/>
        <v>0116</v>
      </c>
    </row>
    <row r="10845" spans="1:19">
      <c r="A10845" t="s">
        <v>87493</v>
      </c>
      <c r="B10845" s="31" t="s">
        <v>87494</v>
      </c>
      <c r="C10845" t="s">
        <v>49</v>
      </c>
      <c r="D10845" t="s">
        <v>87495</v>
      </c>
      <c r="E10845" t="s">
        <v>86296</v>
      </c>
      <c r="F10845" t="s">
        <v>87496</v>
      </c>
      <c r="G10845" t="s">
        <v>87497</v>
      </c>
      <c r="H10845" t="s">
        <v>87498</v>
      </c>
      <c r="I10845" t="s">
        <v>4785</v>
      </c>
      <c r="J10845" t="s">
        <v>5316</v>
      </c>
      <c r="K10845" t="s">
        <v>5317</v>
      </c>
      <c r="L10845" t="s">
        <v>375</v>
      </c>
      <c r="M10845" t="s">
        <v>5318</v>
      </c>
      <c r="N10845" t="s">
        <v>4789</v>
      </c>
      <c r="O10845" t="s">
        <v>5319</v>
      </c>
      <c r="P10845" t="s">
        <v>87499</v>
      </c>
      <c r="Q10845" t="s">
        <v>75044</v>
      </c>
      <c r="R10845" t="str">
        <f t="shared" si="338"/>
        <v>昌邑</v>
      </c>
      <c r="S10845" t="str">
        <f t="shared" si="339"/>
        <v>0116</v>
      </c>
    </row>
    <row r="10846" spans="1:19">
      <c r="A10846" t="s">
        <v>87500</v>
      </c>
      <c r="B10846" s="31" t="s">
        <v>87501</v>
      </c>
      <c r="C10846" t="s">
        <v>49</v>
      </c>
      <c r="D10846" t="s">
        <v>87502</v>
      </c>
      <c r="E10846" t="s">
        <v>86296</v>
      </c>
      <c r="F10846" t="s">
        <v>87503</v>
      </c>
      <c r="G10846" t="s">
        <v>87504</v>
      </c>
      <c r="H10846" t="s">
        <v>87505</v>
      </c>
      <c r="I10846" t="s">
        <v>4929</v>
      </c>
      <c r="J10846" t="s">
        <v>5778</v>
      </c>
      <c r="K10846" t="s">
        <v>5779</v>
      </c>
      <c r="L10846" t="s">
        <v>105</v>
      </c>
      <c r="M10846" t="s">
        <v>5197</v>
      </c>
      <c r="N10846" t="s">
        <v>4892</v>
      </c>
      <c r="O10846" t="s">
        <v>5780</v>
      </c>
      <c r="P10846" t="s">
        <v>87506</v>
      </c>
      <c r="Q10846" t="s">
        <v>75044</v>
      </c>
      <c r="R10846" t="str">
        <f t="shared" si="338"/>
        <v>寿光</v>
      </c>
      <c r="S10846" t="str">
        <f t="shared" si="339"/>
        <v>0116</v>
      </c>
    </row>
    <row r="10847" spans="1:19">
      <c r="A10847" t="s">
        <v>87507</v>
      </c>
      <c r="B10847" s="31" t="s">
        <v>87508</v>
      </c>
      <c r="C10847" t="s">
        <v>49</v>
      </c>
      <c r="D10847" t="s">
        <v>87509</v>
      </c>
      <c r="E10847" t="s">
        <v>86296</v>
      </c>
      <c r="F10847" t="s">
        <v>87510</v>
      </c>
      <c r="G10847" t="s">
        <v>87511</v>
      </c>
      <c r="H10847" t="s">
        <v>87512</v>
      </c>
      <c r="I10847" t="s">
        <v>4852</v>
      </c>
      <c r="J10847" t="s">
        <v>6020</v>
      </c>
      <c r="K10847" t="s">
        <v>6021</v>
      </c>
      <c r="L10847" t="s">
        <v>123</v>
      </c>
      <c r="M10847" t="s">
        <v>6022</v>
      </c>
      <c r="N10847" t="s">
        <v>5801</v>
      </c>
      <c r="O10847" t="s">
        <v>6023</v>
      </c>
      <c r="P10847" t="s">
        <v>87513</v>
      </c>
      <c r="Q10847" t="s">
        <v>75044</v>
      </c>
      <c r="R10847" t="str">
        <f t="shared" si="338"/>
        <v>诸城</v>
      </c>
      <c r="S10847" t="str">
        <f t="shared" si="339"/>
        <v>0116</v>
      </c>
    </row>
    <row r="10848" spans="1:19">
      <c r="A10848" t="s">
        <v>87514</v>
      </c>
      <c r="B10848" s="31" t="s">
        <v>87515</v>
      </c>
      <c r="C10848" t="s">
        <v>49</v>
      </c>
      <c r="D10848" t="s">
        <v>87516</v>
      </c>
      <c r="E10848" t="s">
        <v>86759</v>
      </c>
      <c r="F10848" t="s">
        <v>87517</v>
      </c>
      <c r="G10848" t="s">
        <v>87518</v>
      </c>
      <c r="H10848" t="s">
        <v>87519</v>
      </c>
      <c r="I10848" t="s">
        <v>4852</v>
      </c>
      <c r="J10848" t="s">
        <v>7743</v>
      </c>
      <c r="K10848" t="s">
        <v>7744</v>
      </c>
      <c r="L10848" t="s">
        <v>1136</v>
      </c>
      <c r="M10848" t="s">
        <v>5210</v>
      </c>
      <c r="N10848" t="s">
        <v>5421</v>
      </c>
      <c r="O10848" t="s">
        <v>7745</v>
      </c>
      <c r="P10848" t="s">
        <v>75044</v>
      </c>
      <c r="Q10848" t="s">
        <v>75044</v>
      </c>
      <c r="R10848" t="str">
        <f t="shared" si="338"/>
        <v>昌乐</v>
      </c>
      <c r="S10848" t="str">
        <f t="shared" si="339"/>
        <v>0116</v>
      </c>
    </row>
    <row r="10849" spans="1:19">
      <c r="A10849" t="s">
        <v>87520</v>
      </c>
      <c r="B10849" s="31" t="s">
        <v>87521</v>
      </c>
      <c r="C10849" t="s">
        <v>49</v>
      </c>
      <c r="D10849" t="s">
        <v>87522</v>
      </c>
      <c r="E10849" t="s">
        <v>86296</v>
      </c>
      <c r="F10849" t="s">
        <v>87523</v>
      </c>
      <c r="G10849" t="s">
        <v>87524</v>
      </c>
      <c r="H10849" t="s">
        <v>87525</v>
      </c>
      <c r="I10849" t="s">
        <v>4852</v>
      </c>
      <c r="J10849" t="s">
        <v>45860</v>
      </c>
      <c r="K10849" t="s">
        <v>45861</v>
      </c>
      <c r="L10849" t="s">
        <v>375</v>
      </c>
      <c r="M10849" t="s">
        <v>5499</v>
      </c>
      <c r="N10849" t="s">
        <v>4845</v>
      </c>
      <c r="O10849" t="s">
        <v>45862</v>
      </c>
      <c r="P10849" t="s">
        <v>87526</v>
      </c>
      <c r="Q10849" t="s">
        <v>75044</v>
      </c>
      <c r="R10849" t="str">
        <f t="shared" si="338"/>
        <v>昌邑</v>
      </c>
      <c r="S10849" t="str">
        <f t="shared" si="339"/>
        <v>0116</v>
      </c>
    </row>
    <row r="10850" spans="1:19">
      <c r="A10850" t="s">
        <v>87527</v>
      </c>
      <c r="B10850" s="31" t="s">
        <v>87528</v>
      </c>
      <c r="C10850" t="s">
        <v>49</v>
      </c>
      <c r="D10850" t="s">
        <v>87529</v>
      </c>
      <c r="E10850" t="s">
        <v>86483</v>
      </c>
      <c r="F10850" t="s">
        <v>87530</v>
      </c>
      <c r="G10850" t="s">
        <v>87531</v>
      </c>
      <c r="H10850" t="s">
        <v>87532</v>
      </c>
      <c r="I10850" t="s">
        <v>12119</v>
      </c>
      <c r="J10850" t="s">
        <v>8582</v>
      </c>
      <c r="K10850" t="s">
        <v>8583</v>
      </c>
      <c r="L10850" t="s">
        <v>77</v>
      </c>
      <c r="M10850" t="s">
        <v>4803</v>
      </c>
      <c r="N10850" t="s">
        <v>4789</v>
      </c>
      <c r="O10850" t="s">
        <v>8584</v>
      </c>
      <c r="P10850" t="s">
        <v>87533</v>
      </c>
      <c r="Q10850" t="s">
        <v>87534</v>
      </c>
      <c r="R10850" t="str">
        <f t="shared" si="338"/>
        <v>临朐</v>
      </c>
      <c r="S10850" t="str">
        <f t="shared" si="339"/>
        <v>0116</v>
      </c>
    </row>
    <row r="10851" spans="1:19">
      <c r="A10851" t="s">
        <v>87535</v>
      </c>
      <c r="B10851" s="31" t="s">
        <v>87536</v>
      </c>
      <c r="C10851" t="s">
        <v>49</v>
      </c>
      <c r="D10851" t="s">
        <v>87537</v>
      </c>
      <c r="E10851" t="s">
        <v>87538</v>
      </c>
      <c r="F10851" t="s">
        <v>87539</v>
      </c>
      <c r="G10851" t="s">
        <v>87540</v>
      </c>
      <c r="H10851" t="s">
        <v>87541</v>
      </c>
      <c r="I10851" t="s">
        <v>4852</v>
      </c>
      <c r="J10851" t="s">
        <v>7418</v>
      </c>
      <c r="K10851" t="s">
        <v>7419</v>
      </c>
      <c r="L10851" t="s">
        <v>60</v>
      </c>
      <c r="M10851" t="s">
        <v>5999</v>
      </c>
      <c r="N10851" t="s">
        <v>4933</v>
      </c>
      <c r="O10851" t="s">
        <v>7420</v>
      </c>
      <c r="P10851" t="s">
        <v>87542</v>
      </c>
      <c r="Q10851" t="s">
        <v>87543</v>
      </c>
      <c r="R10851" t="str">
        <f t="shared" si="338"/>
        <v>奎文</v>
      </c>
      <c r="S10851" t="str">
        <f t="shared" si="339"/>
        <v>0116</v>
      </c>
    </row>
    <row r="10852" spans="1:19">
      <c r="A10852" t="s">
        <v>87544</v>
      </c>
      <c r="B10852" s="31" t="s">
        <v>87545</v>
      </c>
      <c r="C10852" t="s">
        <v>49</v>
      </c>
      <c r="D10852" t="s">
        <v>87546</v>
      </c>
      <c r="E10852" t="s">
        <v>86296</v>
      </c>
      <c r="F10852" t="s">
        <v>87547</v>
      </c>
      <c r="G10852" t="s">
        <v>87548</v>
      </c>
      <c r="H10852" t="s">
        <v>87549</v>
      </c>
      <c r="I10852" t="s">
        <v>4929</v>
      </c>
      <c r="J10852" t="s">
        <v>14178</v>
      </c>
      <c r="K10852" t="s">
        <v>14179</v>
      </c>
      <c r="L10852" t="s">
        <v>95</v>
      </c>
      <c r="M10852" t="s">
        <v>5709</v>
      </c>
      <c r="N10852" t="s">
        <v>5030</v>
      </c>
      <c r="O10852" t="s">
        <v>14180</v>
      </c>
      <c r="P10852" t="s">
        <v>87550</v>
      </c>
      <c r="Q10852" t="s">
        <v>87551</v>
      </c>
      <c r="R10852" t="str">
        <f t="shared" si="338"/>
        <v>安丘</v>
      </c>
      <c r="S10852" t="str">
        <f t="shared" si="339"/>
        <v>0116</v>
      </c>
    </row>
    <row r="10853" spans="1:19">
      <c r="A10853" t="s">
        <v>87552</v>
      </c>
      <c r="B10853" s="31" t="s">
        <v>87553</v>
      </c>
      <c r="C10853" t="s">
        <v>49</v>
      </c>
      <c r="D10853" t="s">
        <v>87554</v>
      </c>
      <c r="E10853" t="s">
        <v>86296</v>
      </c>
      <c r="F10853" t="s">
        <v>87555</v>
      </c>
      <c r="G10853" t="s">
        <v>87556</v>
      </c>
      <c r="H10853" t="s">
        <v>87557</v>
      </c>
      <c r="I10853" t="s">
        <v>4852</v>
      </c>
      <c r="J10853" t="s">
        <v>5755</v>
      </c>
      <c r="K10853" t="s">
        <v>5756</v>
      </c>
      <c r="L10853" t="s">
        <v>95</v>
      </c>
      <c r="M10853" t="s">
        <v>5757</v>
      </c>
      <c r="N10853" t="s">
        <v>4983</v>
      </c>
      <c r="O10853" t="s">
        <v>5758</v>
      </c>
      <c r="P10853" t="s">
        <v>87558</v>
      </c>
      <c r="Q10853" t="s">
        <v>75044</v>
      </c>
      <c r="R10853" t="str">
        <f t="shared" si="338"/>
        <v>安丘</v>
      </c>
      <c r="S10853" t="str">
        <f t="shared" si="339"/>
        <v>0116</v>
      </c>
    </row>
    <row r="10854" spans="1:19">
      <c r="A10854" t="s">
        <v>87559</v>
      </c>
      <c r="B10854" s="31" t="s">
        <v>87560</v>
      </c>
      <c r="C10854" t="s">
        <v>49</v>
      </c>
      <c r="D10854" t="s">
        <v>87561</v>
      </c>
      <c r="E10854" t="s">
        <v>86296</v>
      </c>
      <c r="F10854" t="s">
        <v>87562</v>
      </c>
      <c r="G10854" t="s">
        <v>87563</v>
      </c>
      <c r="H10854" t="s">
        <v>87564</v>
      </c>
      <c r="I10854" t="s">
        <v>4852</v>
      </c>
      <c r="J10854" t="s">
        <v>4890</v>
      </c>
      <c r="K10854" t="s">
        <v>4891</v>
      </c>
      <c r="L10854" t="s">
        <v>50</v>
      </c>
      <c r="M10854" t="s">
        <v>4855</v>
      </c>
      <c r="N10854" t="s">
        <v>4972</v>
      </c>
      <c r="O10854" t="s">
        <v>4893</v>
      </c>
      <c r="P10854" t="s">
        <v>87565</v>
      </c>
      <c r="Q10854" t="s">
        <v>75044</v>
      </c>
      <c r="R10854" t="str">
        <f t="shared" si="338"/>
        <v>青州</v>
      </c>
      <c r="S10854" t="str">
        <f t="shared" si="339"/>
        <v>0116</v>
      </c>
    </row>
    <row r="10855" spans="1:19">
      <c r="A10855" t="s">
        <v>87566</v>
      </c>
      <c r="B10855" s="31" t="s">
        <v>87567</v>
      </c>
      <c r="C10855" t="s">
        <v>49</v>
      </c>
      <c r="D10855" t="s">
        <v>87568</v>
      </c>
      <c r="E10855" t="s">
        <v>86483</v>
      </c>
      <c r="F10855" t="s">
        <v>87569</v>
      </c>
      <c r="G10855" t="s">
        <v>87570</v>
      </c>
      <c r="H10855" t="s">
        <v>87571</v>
      </c>
      <c r="I10855" t="s">
        <v>12119</v>
      </c>
      <c r="J10855" t="s">
        <v>28054</v>
      </c>
      <c r="K10855" t="s">
        <v>28055</v>
      </c>
      <c r="L10855" t="s">
        <v>77</v>
      </c>
      <c r="M10855" t="s">
        <v>5812</v>
      </c>
      <c r="N10855" t="s">
        <v>4881</v>
      </c>
      <c r="O10855" t="s">
        <v>28056</v>
      </c>
      <c r="P10855" t="s">
        <v>87572</v>
      </c>
      <c r="Q10855" t="s">
        <v>87573</v>
      </c>
      <c r="R10855" t="str">
        <f t="shared" si="338"/>
        <v>临朐</v>
      </c>
      <c r="S10855" t="str">
        <f t="shared" si="339"/>
        <v>0116</v>
      </c>
    </row>
    <row r="10856" spans="1:19">
      <c r="A10856" t="s">
        <v>87574</v>
      </c>
      <c r="B10856" s="31" t="s">
        <v>87575</v>
      </c>
      <c r="C10856" t="s">
        <v>49</v>
      </c>
      <c r="D10856" t="s">
        <v>87576</v>
      </c>
      <c r="E10856" t="s">
        <v>86483</v>
      </c>
      <c r="F10856" t="s">
        <v>87577</v>
      </c>
      <c r="G10856" t="s">
        <v>87578</v>
      </c>
      <c r="H10856" t="s">
        <v>87579</v>
      </c>
      <c r="I10856" t="s">
        <v>12757</v>
      </c>
      <c r="J10856" t="s">
        <v>8219</v>
      </c>
      <c r="K10856" t="s">
        <v>8220</v>
      </c>
      <c r="L10856" t="s">
        <v>123</v>
      </c>
      <c r="M10856" t="s">
        <v>4994</v>
      </c>
      <c r="N10856" t="s">
        <v>6601</v>
      </c>
      <c r="O10856" t="s">
        <v>8221</v>
      </c>
      <c r="P10856" t="s">
        <v>75044</v>
      </c>
      <c r="Q10856" t="s">
        <v>87580</v>
      </c>
      <c r="R10856" t="str">
        <f t="shared" si="338"/>
        <v>诸城</v>
      </c>
      <c r="S10856" t="str">
        <f t="shared" si="339"/>
        <v>0116</v>
      </c>
    </row>
    <row r="10857" spans="1:19">
      <c r="A10857" t="s">
        <v>87581</v>
      </c>
      <c r="B10857" s="31" t="s">
        <v>87582</v>
      </c>
      <c r="C10857" t="s">
        <v>49</v>
      </c>
      <c r="D10857" t="s">
        <v>87583</v>
      </c>
      <c r="E10857" t="s">
        <v>86296</v>
      </c>
      <c r="F10857" t="s">
        <v>87584</v>
      </c>
      <c r="G10857" t="s">
        <v>87585</v>
      </c>
      <c r="H10857" t="s">
        <v>87586</v>
      </c>
      <c r="I10857" t="s">
        <v>4852</v>
      </c>
      <c r="J10857" t="s">
        <v>12570</v>
      </c>
      <c r="K10857" t="s">
        <v>12571</v>
      </c>
      <c r="L10857" t="s">
        <v>105</v>
      </c>
      <c r="M10857" t="s">
        <v>5376</v>
      </c>
      <c r="N10857" t="s">
        <v>5030</v>
      </c>
      <c r="O10857" t="s">
        <v>12572</v>
      </c>
      <c r="P10857" t="s">
        <v>87587</v>
      </c>
      <c r="Q10857" t="s">
        <v>87588</v>
      </c>
      <c r="R10857" t="str">
        <f t="shared" si="338"/>
        <v>寿光</v>
      </c>
      <c r="S10857" t="str">
        <f t="shared" si="339"/>
        <v>0116</v>
      </c>
    </row>
    <row r="10858" spans="1:19">
      <c r="A10858" t="s">
        <v>87589</v>
      </c>
      <c r="B10858" s="31" t="s">
        <v>87590</v>
      </c>
      <c r="C10858" t="s">
        <v>49</v>
      </c>
      <c r="D10858" t="s">
        <v>87591</v>
      </c>
      <c r="E10858" t="s">
        <v>86296</v>
      </c>
      <c r="F10858" t="s">
        <v>87592</v>
      </c>
      <c r="G10858" t="s">
        <v>87593</v>
      </c>
      <c r="H10858" t="s">
        <v>87594</v>
      </c>
      <c r="I10858" t="s">
        <v>4852</v>
      </c>
      <c r="J10858" t="s">
        <v>6722</v>
      </c>
      <c r="K10858" t="s">
        <v>6723</v>
      </c>
      <c r="L10858" t="s">
        <v>95</v>
      </c>
      <c r="M10858" t="s">
        <v>5055</v>
      </c>
      <c r="N10858" t="s">
        <v>6530</v>
      </c>
      <c r="O10858" t="s">
        <v>6724</v>
      </c>
      <c r="P10858" t="s">
        <v>87595</v>
      </c>
      <c r="Q10858" t="s">
        <v>75044</v>
      </c>
      <c r="R10858" t="str">
        <f t="shared" si="338"/>
        <v>安丘</v>
      </c>
      <c r="S10858" t="str">
        <f t="shared" si="339"/>
        <v>0116</v>
      </c>
    </row>
    <row r="10859" spans="1:19">
      <c r="A10859" t="s">
        <v>87596</v>
      </c>
      <c r="B10859" s="31" t="s">
        <v>87597</v>
      </c>
      <c r="C10859" t="s">
        <v>49</v>
      </c>
      <c r="D10859" t="s">
        <v>87598</v>
      </c>
      <c r="E10859" t="s">
        <v>87599</v>
      </c>
      <c r="F10859" t="s">
        <v>87600</v>
      </c>
      <c r="G10859" t="s">
        <v>87601</v>
      </c>
      <c r="H10859" t="s">
        <v>87602</v>
      </c>
      <c r="I10859" t="s">
        <v>12119</v>
      </c>
      <c r="J10859" t="s">
        <v>7611</v>
      </c>
      <c r="K10859" t="s">
        <v>7612</v>
      </c>
      <c r="L10859" t="s">
        <v>123</v>
      </c>
      <c r="M10859" t="s">
        <v>5364</v>
      </c>
      <c r="N10859" t="s">
        <v>5907</v>
      </c>
      <c r="O10859" t="s">
        <v>7613</v>
      </c>
      <c r="P10859" t="s">
        <v>87603</v>
      </c>
      <c r="Q10859" t="s">
        <v>75044</v>
      </c>
      <c r="R10859" t="str">
        <f t="shared" si="338"/>
        <v>诸城</v>
      </c>
      <c r="S10859" t="str">
        <f t="shared" si="339"/>
        <v>0116</v>
      </c>
    </row>
    <row r="10860" spans="1:19">
      <c r="A10860" t="s">
        <v>87604</v>
      </c>
      <c r="B10860" s="31" t="s">
        <v>87605</v>
      </c>
      <c r="C10860" t="s">
        <v>49</v>
      </c>
      <c r="D10860" t="s">
        <v>87606</v>
      </c>
      <c r="E10860" t="s">
        <v>86296</v>
      </c>
      <c r="F10860" t="s">
        <v>87607</v>
      </c>
      <c r="G10860" t="s">
        <v>87608</v>
      </c>
      <c r="H10860" t="s">
        <v>87609</v>
      </c>
      <c r="I10860" t="s">
        <v>55181</v>
      </c>
      <c r="J10860" t="s">
        <v>10248</v>
      </c>
      <c r="K10860" t="s">
        <v>10249</v>
      </c>
      <c r="L10860" t="s">
        <v>375</v>
      </c>
      <c r="M10860" t="s">
        <v>7334</v>
      </c>
      <c r="N10860" t="s">
        <v>10250</v>
      </c>
      <c r="O10860" t="s">
        <v>10251</v>
      </c>
      <c r="P10860" t="s">
        <v>87610</v>
      </c>
      <c r="Q10860" t="s">
        <v>87611</v>
      </c>
      <c r="R10860" t="str">
        <f t="shared" si="338"/>
        <v>昌邑</v>
      </c>
      <c r="S10860" t="str">
        <f t="shared" si="339"/>
        <v>0116</v>
      </c>
    </row>
    <row r="10861" spans="1:19">
      <c r="A10861" t="s">
        <v>87612</v>
      </c>
      <c r="B10861" s="31" t="s">
        <v>87613</v>
      </c>
      <c r="C10861" t="s">
        <v>49</v>
      </c>
      <c r="D10861" t="s">
        <v>87614</v>
      </c>
      <c r="E10861" t="s">
        <v>86483</v>
      </c>
      <c r="F10861" t="s">
        <v>87615</v>
      </c>
      <c r="G10861" t="s">
        <v>87616</v>
      </c>
      <c r="H10861" t="s">
        <v>87617</v>
      </c>
      <c r="I10861" t="s">
        <v>12757</v>
      </c>
      <c r="J10861" t="s">
        <v>6276</v>
      </c>
      <c r="K10861" t="s">
        <v>6277</v>
      </c>
      <c r="L10861" t="s">
        <v>50</v>
      </c>
      <c r="M10861" t="s">
        <v>5236</v>
      </c>
      <c r="N10861" t="s">
        <v>5801</v>
      </c>
      <c r="O10861" t="s">
        <v>6278</v>
      </c>
      <c r="P10861" t="s">
        <v>87618</v>
      </c>
      <c r="Q10861" t="s">
        <v>87619</v>
      </c>
      <c r="R10861" t="str">
        <f t="shared" si="338"/>
        <v>青州</v>
      </c>
      <c r="S10861" t="str">
        <f t="shared" si="339"/>
        <v>0116</v>
      </c>
    </row>
    <row r="10862" spans="1:19">
      <c r="A10862" t="s">
        <v>87620</v>
      </c>
      <c r="B10862" s="31" t="s">
        <v>87621</v>
      </c>
      <c r="C10862" t="s">
        <v>49</v>
      </c>
      <c r="D10862" t="s">
        <v>87622</v>
      </c>
      <c r="E10862" t="s">
        <v>87623</v>
      </c>
      <c r="F10862" t="s">
        <v>87624</v>
      </c>
      <c r="G10862" t="s">
        <v>87625</v>
      </c>
      <c r="H10862" t="s">
        <v>87626</v>
      </c>
      <c r="I10862" t="s">
        <v>12500</v>
      </c>
      <c r="J10862" t="s">
        <v>9795</v>
      </c>
      <c r="K10862" t="s">
        <v>9796</v>
      </c>
      <c r="L10862" t="s">
        <v>77</v>
      </c>
      <c r="M10862" t="s">
        <v>5295</v>
      </c>
      <c r="N10862" t="s">
        <v>4789</v>
      </c>
      <c r="O10862" t="s">
        <v>9797</v>
      </c>
      <c r="P10862" t="s">
        <v>87627</v>
      </c>
      <c r="Q10862" t="s">
        <v>75044</v>
      </c>
      <c r="R10862" t="str">
        <f t="shared" si="338"/>
        <v>临朐</v>
      </c>
      <c r="S10862" t="str">
        <f t="shared" si="339"/>
        <v>0116</v>
      </c>
    </row>
    <row r="10863" spans="1:19">
      <c r="A10863" t="s">
        <v>87628</v>
      </c>
      <c r="B10863" s="31" t="s">
        <v>87629</v>
      </c>
      <c r="C10863" t="s">
        <v>49</v>
      </c>
      <c r="D10863" t="s">
        <v>87630</v>
      </c>
      <c r="E10863" t="s">
        <v>87623</v>
      </c>
      <c r="F10863" t="s">
        <v>87631</v>
      </c>
      <c r="G10863" t="s">
        <v>87632</v>
      </c>
      <c r="H10863" t="s">
        <v>86527</v>
      </c>
      <c r="I10863" t="s">
        <v>12757</v>
      </c>
      <c r="J10863" t="s">
        <v>6097</v>
      </c>
      <c r="K10863" t="s">
        <v>6098</v>
      </c>
      <c r="L10863" t="s">
        <v>148</v>
      </c>
      <c r="M10863" t="s">
        <v>5580</v>
      </c>
      <c r="N10863" t="s">
        <v>5211</v>
      </c>
      <c r="O10863" t="s">
        <v>6099</v>
      </c>
      <c r="P10863" t="s">
        <v>87633</v>
      </c>
      <c r="Q10863" t="s">
        <v>87634</v>
      </c>
      <c r="R10863" t="str">
        <f t="shared" si="338"/>
        <v>寒亭</v>
      </c>
      <c r="S10863" t="str">
        <f t="shared" si="339"/>
        <v>0116</v>
      </c>
    </row>
    <row r="10864" spans="1:19">
      <c r="A10864" t="s">
        <v>87635</v>
      </c>
      <c r="B10864" s="31" t="s">
        <v>87636</v>
      </c>
      <c r="C10864" t="s">
        <v>49</v>
      </c>
      <c r="D10864" t="s">
        <v>87637</v>
      </c>
      <c r="E10864" t="s">
        <v>87638</v>
      </c>
      <c r="F10864" t="s">
        <v>87639</v>
      </c>
      <c r="G10864" t="s">
        <v>87640</v>
      </c>
      <c r="H10864" t="s">
        <v>87641</v>
      </c>
      <c r="I10864" t="s">
        <v>4852</v>
      </c>
      <c r="J10864" t="s">
        <v>5497</v>
      </c>
      <c r="K10864" t="s">
        <v>5498</v>
      </c>
      <c r="L10864" t="s">
        <v>375</v>
      </c>
      <c r="M10864" t="s">
        <v>5499</v>
      </c>
      <c r="N10864" t="s">
        <v>4933</v>
      </c>
      <c r="O10864" t="s">
        <v>5500</v>
      </c>
      <c r="P10864" t="s">
        <v>87642</v>
      </c>
      <c r="Q10864" t="s">
        <v>75044</v>
      </c>
      <c r="R10864" t="str">
        <f t="shared" si="338"/>
        <v>昌邑</v>
      </c>
      <c r="S10864" t="str">
        <f t="shared" si="339"/>
        <v>0116</v>
      </c>
    </row>
    <row r="10865" spans="1:19">
      <c r="A10865" t="s">
        <v>87643</v>
      </c>
      <c r="B10865" s="31" t="s">
        <v>87644</v>
      </c>
      <c r="C10865" t="s">
        <v>49</v>
      </c>
      <c r="D10865" t="s">
        <v>87645</v>
      </c>
      <c r="E10865" t="s">
        <v>87646</v>
      </c>
      <c r="F10865" t="s">
        <v>87647</v>
      </c>
      <c r="G10865" t="s">
        <v>87648</v>
      </c>
      <c r="H10865" t="s">
        <v>87649</v>
      </c>
      <c r="I10865" t="s">
        <v>4785</v>
      </c>
      <c r="J10865" t="s">
        <v>5245</v>
      </c>
      <c r="K10865" t="s">
        <v>5246</v>
      </c>
      <c r="L10865" t="s">
        <v>237</v>
      </c>
      <c r="M10865" t="s">
        <v>5247</v>
      </c>
      <c r="N10865" t="s">
        <v>5960</v>
      </c>
      <c r="O10865" t="s">
        <v>5249</v>
      </c>
      <c r="P10865" t="s">
        <v>87650</v>
      </c>
      <c r="Q10865" t="s">
        <v>87651</v>
      </c>
      <c r="R10865" t="str">
        <f t="shared" si="338"/>
        <v>潍城</v>
      </c>
      <c r="S10865" t="str">
        <f t="shared" si="339"/>
        <v>0116</v>
      </c>
    </row>
    <row r="10866" spans="1:19">
      <c r="A10866" t="s">
        <v>87652</v>
      </c>
      <c r="B10866" s="31" t="s">
        <v>87653</v>
      </c>
      <c r="C10866" t="s">
        <v>49</v>
      </c>
      <c r="D10866" t="s">
        <v>87654</v>
      </c>
      <c r="E10866" t="s">
        <v>87655</v>
      </c>
      <c r="F10866" t="s">
        <v>87656</v>
      </c>
      <c r="G10866" t="s">
        <v>87657</v>
      </c>
      <c r="H10866" t="s">
        <v>87658</v>
      </c>
      <c r="I10866" t="s">
        <v>5066</v>
      </c>
      <c r="J10866" t="s">
        <v>10085</v>
      </c>
      <c r="K10866" t="s">
        <v>10086</v>
      </c>
      <c r="L10866" t="s">
        <v>123</v>
      </c>
      <c r="M10866" t="s">
        <v>5364</v>
      </c>
      <c r="N10866" t="s">
        <v>6152</v>
      </c>
      <c r="O10866" t="s">
        <v>10087</v>
      </c>
      <c r="P10866" t="s">
        <v>87659</v>
      </c>
      <c r="Q10866" t="s">
        <v>75044</v>
      </c>
      <c r="R10866" t="str">
        <f t="shared" si="338"/>
        <v>诸城</v>
      </c>
      <c r="S10866" t="str">
        <f t="shared" si="339"/>
        <v>0116</v>
      </c>
    </row>
    <row r="10867" spans="1:19">
      <c r="A10867" t="s">
        <v>87660</v>
      </c>
      <c r="B10867" s="31" t="s">
        <v>87661</v>
      </c>
      <c r="C10867" t="s">
        <v>49</v>
      </c>
      <c r="D10867" t="s">
        <v>87662</v>
      </c>
      <c r="E10867" t="s">
        <v>87663</v>
      </c>
      <c r="F10867" t="s">
        <v>87664</v>
      </c>
      <c r="G10867" t="s">
        <v>87665</v>
      </c>
      <c r="H10867" t="s">
        <v>87642</v>
      </c>
      <c r="I10867" t="s">
        <v>12119</v>
      </c>
      <c r="J10867" t="s">
        <v>15469</v>
      </c>
      <c r="K10867" t="s">
        <v>15470</v>
      </c>
      <c r="L10867" t="s">
        <v>50</v>
      </c>
      <c r="M10867" t="s">
        <v>5236</v>
      </c>
      <c r="N10867" t="s">
        <v>10228</v>
      </c>
      <c r="O10867" t="s">
        <v>15471</v>
      </c>
      <c r="P10867" t="s">
        <v>87666</v>
      </c>
      <c r="Q10867" t="s">
        <v>87667</v>
      </c>
      <c r="R10867" t="str">
        <f t="shared" si="338"/>
        <v>青州</v>
      </c>
      <c r="S10867" t="str">
        <f t="shared" si="339"/>
        <v>0116</v>
      </c>
    </row>
    <row r="10868" spans="1:19">
      <c r="A10868" t="s">
        <v>87668</v>
      </c>
      <c r="B10868" s="31" t="s">
        <v>87669</v>
      </c>
      <c r="C10868" t="s">
        <v>49</v>
      </c>
      <c r="D10868" t="s">
        <v>87670</v>
      </c>
      <c r="E10868" t="s">
        <v>87663</v>
      </c>
      <c r="F10868" t="s">
        <v>87671</v>
      </c>
      <c r="G10868" t="s">
        <v>87672</v>
      </c>
      <c r="H10868" t="s">
        <v>73767</v>
      </c>
      <c r="I10868" t="s">
        <v>12119</v>
      </c>
      <c r="J10868" t="s">
        <v>8260</v>
      </c>
      <c r="K10868" t="s">
        <v>8261</v>
      </c>
      <c r="L10868" t="s">
        <v>95</v>
      </c>
      <c r="M10868" t="s">
        <v>5682</v>
      </c>
      <c r="N10868" t="s">
        <v>5112</v>
      </c>
      <c r="O10868" t="s">
        <v>8262</v>
      </c>
      <c r="P10868" t="s">
        <v>87673</v>
      </c>
      <c r="Q10868" t="s">
        <v>75044</v>
      </c>
      <c r="R10868" t="str">
        <f t="shared" si="338"/>
        <v>安丘</v>
      </c>
      <c r="S10868" t="str">
        <f t="shared" si="339"/>
        <v>0116</v>
      </c>
    </row>
    <row r="10869" spans="1:19">
      <c r="A10869" t="s">
        <v>87674</v>
      </c>
      <c r="B10869" s="31" t="s">
        <v>87675</v>
      </c>
      <c r="C10869" t="s">
        <v>49</v>
      </c>
      <c r="D10869" t="s">
        <v>87676</v>
      </c>
      <c r="E10869" t="s">
        <v>87599</v>
      </c>
      <c r="F10869" t="s">
        <v>87677</v>
      </c>
      <c r="G10869" t="s">
        <v>87678</v>
      </c>
      <c r="H10869" t="s">
        <v>87679</v>
      </c>
      <c r="I10869" t="s">
        <v>12119</v>
      </c>
      <c r="J10869" t="s">
        <v>5497</v>
      </c>
      <c r="K10869" t="s">
        <v>5498</v>
      </c>
      <c r="L10869" t="s">
        <v>375</v>
      </c>
      <c r="M10869" t="s">
        <v>5499</v>
      </c>
      <c r="N10869" t="s">
        <v>4919</v>
      </c>
      <c r="O10869" t="s">
        <v>5500</v>
      </c>
      <c r="P10869" t="s">
        <v>87680</v>
      </c>
      <c r="Q10869" t="s">
        <v>75044</v>
      </c>
      <c r="R10869" t="str">
        <f t="shared" si="338"/>
        <v>昌邑</v>
      </c>
      <c r="S10869" t="str">
        <f t="shared" si="339"/>
        <v>0116</v>
      </c>
    </row>
    <row r="10870" spans="1:19">
      <c r="A10870" t="s">
        <v>87681</v>
      </c>
      <c r="B10870" s="31" t="s">
        <v>87682</v>
      </c>
      <c r="C10870" t="s">
        <v>49</v>
      </c>
      <c r="D10870" t="s">
        <v>87683</v>
      </c>
      <c r="E10870" t="s">
        <v>86296</v>
      </c>
      <c r="F10870" t="s">
        <v>87684</v>
      </c>
      <c r="G10870" t="s">
        <v>87685</v>
      </c>
      <c r="H10870" t="s">
        <v>87686</v>
      </c>
      <c r="I10870" t="s">
        <v>4813</v>
      </c>
      <c r="J10870" t="s">
        <v>5449</v>
      </c>
      <c r="K10870" t="s">
        <v>5450</v>
      </c>
      <c r="L10870" t="s">
        <v>237</v>
      </c>
      <c r="M10870" t="s">
        <v>5247</v>
      </c>
      <c r="N10870" t="s">
        <v>6243</v>
      </c>
      <c r="O10870" t="s">
        <v>5452</v>
      </c>
      <c r="P10870" t="s">
        <v>87687</v>
      </c>
      <c r="Q10870" t="s">
        <v>75044</v>
      </c>
      <c r="R10870" t="str">
        <f t="shared" si="338"/>
        <v>潍城</v>
      </c>
      <c r="S10870" t="str">
        <f t="shared" si="339"/>
        <v>0116</v>
      </c>
    </row>
    <row r="10871" spans="1:19">
      <c r="A10871" t="s">
        <v>87688</v>
      </c>
      <c r="B10871" s="31" t="s">
        <v>87689</v>
      </c>
      <c r="C10871" t="s">
        <v>49</v>
      </c>
      <c r="D10871" t="s">
        <v>87690</v>
      </c>
      <c r="E10871" t="s">
        <v>86296</v>
      </c>
      <c r="F10871" t="s">
        <v>87691</v>
      </c>
      <c r="G10871" t="s">
        <v>87692</v>
      </c>
      <c r="H10871" t="s">
        <v>87693</v>
      </c>
      <c r="I10871" t="s">
        <v>4852</v>
      </c>
      <c r="J10871" t="s">
        <v>12549</v>
      </c>
      <c r="K10871" t="s">
        <v>12550</v>
      </c>
      <c r="L10871" t="s">
        <v>1136</v>
      </c>
      <c r="M10871" t="s">
        <v>5210</v>
      </c>
      <c r="N10871" t="s">
        <v>5487</v>
      </c>
      <c r="O10871" t="s">
        <v>12551</v>
      </c>
      <c r="P10871" t="s">
        <v>87694</v>
      </c>
      <c r="Q10871" t="s">
        <v>87695</v>
      </c>
      <c r="R10871" t="str">
        <f t="shared" si="338"/>
        <v>昌乐</v>
      </c>
      <c r="S10871" t="str">
        <f t="shared" si="339"/>
        <v>0116</v>
      </c>
    </row>
    <row r="10872" spans="1:19">
      <c r="A10872" t="s">
        <v>87696</v>
      </c>
      <c r="B10872" s="31" t="s">
        <v>87697</v>
      </c>
      <c r="C10872" t="s">
        <v>49</v>
      </c>
      <c r="D10872" t="s">
        <v>87698</v>
      </c>
      <c r="E10872" t="s">
        <v>87663</v>
      </c>
      <c r="F10872" t="s">
        <v>87699</v>
      </c>
      <c r="G10872" t="s">
        <v>87700</v>
      </c>
      <c r="H10872" t="s">
        <v>87701</v>
      </c>
      <c r="I10872" t="s">
        <v>12119</v>
      </c>
      <c r="J10872" t="s">
        <v>6480</v>
      </c>
      <c r="K10872" t="s">
        <v>6481</v>
      </c>
      <c r="L10872" t="s">
        <v>237</v>
      </c>
      <c r="M10872" t="s">
        <v>5247</v>
      </c>
      <c r="N10872" t="s">
        <v>4789</v>
      </c>
      <c r="O10872" t="s">
        <v>6482</v>
      </c>
      <c r="P10872" t="s">
        <v>75044</v>
      </c>
      <c r="Q10872" t="s">
        <v>86512</v>
      </c>
      <c r="R10872" t="str">
        <f t="shared" si="338"/>
        <v>潍城</v>
      </c>
      <c r="S10872" t="str">
        <f t="shared" si="339"/>
        <v>0116</v>
      </c>
    </row>
    <row r="10873" spans="1:19">
      <c r="A10873" t="s">
        <v>87702</v>
      </c>
      <c r="B10873" s="31" t="s">
        <v>87448</v>
      </c>
      <c r="C10873" t="s">
        <v>49</v>
      </c>
      <c r="D10873" t="s">
        <v>87703</v>
      </c>
      <c r="E10873" t="s">
        <v>86714</v>
      </c>
      <c r="F10873" t="s">
        <v>87704</v>
      </c>
      <c r="G10873" t="s">
        <v>87705</v>
      </c>
      <c r="H10873" t="s">
        <v>87706</v>
      </c>
      <c r="I10873" t="s">
        <v>12500</v>
      </c>
      <c r="J10873" t="s">
        <v>8364</v>
      </c>
      <c r="K10873" t="s">
        <v>8365</v>
      </c>
      <c r="L10873" t="s">
        <v>50</v>
      </c>
      <c r="M10873" t="s">
        <v>6701</v>
      </c>
      <c r="N10873" t="s">
        <v>5487</v>
      </c>
      <c r="O10873" t="s">
        <v>8366</v>
      </c>
      <c r="P10873" t="s">
        <v>75044</v>
      </c>
      <c r="Q10873" t="s">
        <v>75044</v>
      </c>
      <c r="R10873" t="str">
        <f t="shared" si="338"/>
        <v>青州</v>
      </c>
      <c r="S10873" t="str">
        <f t="shared" si="339"/>
        <v>0116</v>
      </c>
    </row>
    <row r="10874" spans="1:19">
      <c r="A10874" t="s">
        <v>87707</v>
      </c>
      <c r="B10874" s="31" t="s">
        <v>87708</v>
      </c>
      <c r="C10874" t="s">
        <v>49</v>
      </c>
      <c r="D10874" t="s">
        <v>87709</v>
      </c>
      <c r="E10874" t="s">
        <v>86759</v>
      </c>
      <c r="F10874" t="s">
        <v>87710</v>
      </c>
      <c r="G10874" t="s">
        <v>87711</v>
      </c>
      <c r="H10874" t="s">
        <v>87712</v>
      </c>
      <c r="I10874" t="s">
        <v>4813</v>
      </c>
      <c r="J10874" t="s">
        <v>15047</v>
      </c>
      <c r="K10874" t="s">
        <v>15048</v>
      </c>
      <c r="L10874" t="s">
        <v>50</v>
      </c>
      <c r="M10874" t="s">
        <v>6624</v>
      </c>
      <c r="N10874" t="s">
        <v>5198</v>
      </c>
      <c r="O10874" t="s">
        <v>15049</v>
      </c>
      <c r="P10874" t="s">
        <v>87713</v>
      </c>
      <c r="Q10874" t="s">
        <v>75044</v>
      </c>
      <c r="R10874" t="str">
        <f t="shared" si="338"/>
        <v>青州</v>
      </c>
      <c r="S10874" t="str">
        <f t="shared" si="339"/>
        <v>0116</v>
      </c>
    </row>
    <row r="10875" spans="1:19">
      <c r="A10875" t="s">
        <v>87714</v>
      </c>
      <c r="B10875" s="31" t="s">
        <v>87715</v>
      </c>
      <c r="C10875" t="s">
        <v>49</v>
      </c>
      <c r="D10875" t="s">
        <v>87716</v>
      </c>
      <c r="E10875" t="s">
        <v>87717</v>
      </c>
      <c r="F10875" t="s">
        <v>87718</v>
      </c>
      <c r="G10875" t="s">
        <v>87719</v>
      </c>
      <c r="H10875" t="s">
        <v>87720</v>
      </c>
      <c r="I10875" t="s">
        <v>4785</v>
      </c>
      <c r="J10875" t="s">
        <v>6611</v>
      </c>
      <c r="K10875" t="s">
        <v>6612</v>
      </c>
      <c r="L10875" t="s">
        <v>86</v>
      </c>
      <c r="M10875" t="s">
        <v>5099</v>
      </c>
      <c r="N10875" t="s">
        <v>4881</v>
      </c>
      <c r="O10875" t="s">
        <v>6613</v>
      </c>
      <c r="P10875" t="s">
        <v>87721</v>
      </c>
      <c r="Q10875" t="s">
        <v>87722</v>
      </c>
      <c r="R10875" t="str">
        <f t="shared" si="338"/>
        <v>坊子</v>
      </c>
      <c r="S10875" t="str">
        <f t="shared" si="339"/>
        <v>0116</v>
      </c>
    </row>
    <row r="10876" spans="1:19">
      <c r="A10876" t="s">
        <v>87723</v>
      </c>
      <c r="B10876" s="31" t="s">
        <v>87724</v>
      </c>
      <c r="C10876" t="s">
        <v>49</v>
      </c>
      <c r="D10876" t="s">
        <v>87725</v>
      </c>
      <c r="E10876" t="s">
        <v>87726</v>
      </c>
      <c r="F10876" t="s">
        <v>87727</v>
      </c>
      <c r="G10876" t="s">
        <v>87728</v>
      </c>
      <c r="H10876" t="s">
        <v>87729</v>
      </c>
      <c r="I10876" t="s">
        <v>4771</v>
      </c>
      <c r="J10876" t="s">
        <v>6225</v>
      </c>
      <c r="K10876" t="s">
        <v>6226</v>
      </c>
      <c r="L10876" t="s">
        <v>123</v>
      </c>
      <c r="M10876" t="s">
        <v>5825</v>
      </c>
      <c r="N10876" t="s">
        <v>4933</v>
      </c>
      <c r="O10876" t="s">
        <v>6227</v>
      </c>
      <c r="P10876" t="s">
        <v>87730</v>
      </c>
      <c r="Q10876" t="s">
        <v>75044</v>
      </c>
      <c r="R10876" t="str">
        <f t="shared" si="338"/>
        <v>诸城</v>
      </c>
      <c r="S10876" t="str">
        <f t="shared" si="339"/>
        <v>0116</v>
      </c>
    </row>
    <row r="10877" spans="1:19">
      <c r="A10877" t="s">
        <v>87731</v>
      </c>
      <c r="B10877" s="31" t="s">
        <v>87732</v>
      </c>
      <c r="C10877" t="s">
        <v>49</v>
      </c>
      <c r="D10877" t="s">
        <v>87733</v>
      </c>
      <c r="E10877" t="s">
        <v>87734</v>
      </c>
      <c r="F10877" t="s">
        <v>87735</v>
      </c>
      <c r="G10877" t="s">
        <v>87736</v>
      </c>
      <c r="H10877" t="s">
        <v>87737</v>
      </c>
      <c r="I10877" t="s">
        <v>5052</v>
      </c>
      <c r="J10877" t="s">
        <v>11800</v>
      </c>
      <c r="K10877" t="s">
        <v>11801</v>
      </c>
      <c r="L10877" t="s">
        <v>105</v>
      </c>
      <c r="M10877" t="s">
        <v>6055</v>
      </c>
      <c r="N10877" t="s">
        <v>5069</v>
      </c>
      <c r="O10877" t="s">
        <v>11802</v>
      </c>
      <c r="P10877" t="s">
        <v>87738</v>
      </c>
      <c r="Q10877" t="s">
        <v>75044</v>
      </c>
      <c r="R10877" t="str">
        <f t="shared" si="338"/>
        <v>寿光</v>
      </c>
      <c r="S10877" t="str">
        <f t="shared" si="339"/>
        <v>0116</v>
      </c>
    </row>
    <row r="10878" spans="1:19">
      <c r="A10878" t="s">
        <v>87739</v>
      </c>
      <c r="B10878" s="31" t="s">
        <v>87740</v>
      </c>
      <c r="C10878" t="s">
        <v>49</v>
      </c>
      <c r="D10878" t="s">
        <v>87741</v>
      </c>
      <c r="E10878" t="s">
        <v>87742</v>
      </c>
      <c r="F10878" t="s">
        <v>87743</v>
      </c>
      <c r="G10878" t="s">
        <v>87744</v>
      </c>
      <c r="H10878" t="s">
        <v>87745</v>
      </c>
      <c r="I10878" t="s">
        <v>8285</v>
      </c>
      <c r="J10878" t="s">
        <v>5122</v>
      </c>
      <c r="K10878" t="s">
        <v>5123</v>
      </c>
      <c r="L10878" t="s">
        <v>75044</v>
      </c>
      <c r="M10878" t="s">
        <v>75044</v>
      </c>
      <c r="N10878" t="s">
        <v>4832</v>
      </c>
      <c r="O10878" t="s">
        <v>5124</v>
      </c>
      <c r="P10878" t="s">
        <v>75044</v>
      </c>
      <c r="Q10878" t="s">
        <v>75044</v>
      </c>
      <c r="R10878" t="str">
        <f t="shared" si="338"/>
        <v/>
      </c>
      <c r="S10878" t="str">
        <f t="shared" si="339"/>
        <v>0116</v>
      </c>
    </row>
    <row r="10879" spans="1:19">
      <c r="A10879" t="s">
        <v>4090</v>
      </c>
      <c r="B10879" s="31" t="s">
        <v>87746</v>
      </c>
      <c r="C10879" t="s">
        <v>49</v>
      </c>
      <c r="D10879" t="s">
        <v>87747</v>
      </c>
      <c r="E10879" t="s">
        <v>87742</v>
      </c>
      <c r="F10879" t="s">
        <v>87748</v>
      </c>
      <c r="G10879" t="s">
        <v>4088</v>
      </c>
      <c r="H10879" t="s">
        <v>87749</v>
      </c>
      <c r="I10879" t="s">
        <v>4852</v>
      </c>
      <c r="J10879" t="s">
        <v>50063</v>
      </c>
      <c r="K10879" t="s">
        <v>50064</v>
      </c>
      <c r="L10879" t="s">
        <v>60</v>
      </c>
      <c r="M10879" t="s">
        <v>5999</v>
      </c>
      <c r="N10879" t="s">
        <v>4972</v>
      </c>
      <c r="O10879" t="s">
        <v>50065</v>
      </c>
      <c r="P10879" t="s">
        <v>87750</v>
      </c>
      <c r="Q10879" t="s">
        <v>49703</v>
      </c>
      <c r="R10879" t="str">
        <f t="shared" si="338"/>
        <v>奎文</v>
      </c>
      <c r="S10879" t="str">
        <f t="shared" si="339"/>
        <v>0116</v>
      </c>
    </row>
    <row r="10880" spans="1:19">
      <c r="A10880" t="s">
        <v>87751</v>
      </c>
      <c r="B10880" s="31" t="s">
        <v>87752</v>
      </c>
      <c r="C10880" t="s">
        <v>49</v>
      </c>
      <c r="D10880" t="s">
        <v>87753</v>
      </c>
      <c r="E10880" t="s">
        <v>87754</v>
      </c>
      <c r="F10880" t="s">
        <v>87755</v>
      </c>
      <c r="G10880" t="s">
        <v>87756</v>
      </c>
      <c r="H10880" t="s">
        <v>87757</v>
      </c>
      <c r="I10880" t="s">
        <v>5066</v>
      </c>
      <c r="J10880" t="s">
        <v>6423</v>
      </c>
      <c r="K10880" t="s">
        <v>6424</v>
      </c>
      <c r="L10880" t="s">
        <v>60</v>
      </c>
      <c r="M10880" t="s">
        <v>5511</v>
      </c>
      <c r="N10880" t="s">
        <v>4933</v>
      </c>
      <c r="O10880" t="s">
        <v>6425</v>
      </c>
      <c r="P10880" t="s">
        <v>87758</v>
      </c>
      <c r="Q10880" t="s">
        <v>87759</v>
      </c>
      <c r="R10880" t="str">
        <f t="shared" si="338"/>
        <v>奎文</v>
      </c>
      <c r="S10880" t="str">
        <f t="shared" si="339"/>
        <v>0116</v>
      </c>
    </row>
    <row r="10881" spans="1:19">
      <c r="A10881" t="s">
        <v>87760</v>
      </c>
      <c r="B10881" s="31" t="s">
        <v>87761</v>
      </c>
      <c r="C10881" t="s">
        <v>49</v>
      </c>
      <c r="D10881" t="s">
        <v>87762</v>
      </c>
      <c r="E10881" t="s">
        <v>87742</v>
      </c>
      <c r="F10881" t="s">
        <v>87763</v>
      </c>
      <c r="G10881" t="s">
        <v>87764</v>
      </c>
      <c r="H10881" t="s">
        <v>87765</v>
      </c>
      <c r="I10881" t="s">
        <v>4852</v>
      </c>
      <c r="J10881" t="s">
        <v>4801</v>
      </c>
      <c r="K10881" t="s">
        <v>4802</v>
      </c>
      <c r="L10881" t="s">
        <v>77</v>
      </c>
      <c r="M10881" t="s">
        <v>4803</v>
      </c>
      <c r="N10881" t="s">
        <v>5030</v>
      </c>
      <c r="O10881" t="s">
        <v>4804</v>
      </c>
      <c r="P10881" t="s">
        <v>87766</v>
      </c>
      <c r="Q10881" t="s">
        <v>75044</v>
      </c>
      <c r="R10881" t="str">
        <f t="shared" ref="R10881:R10944" si="340">IF(OR(LEFT(L10881,2)="高新"),"奎文",IF(LEFT(L10881,2)="峡山","坊子",IF(LEFT(L10881,2)="滨海","寒亭",LEFT(L10881,2))))</f>
        <v>临朐</v>
      </c>
      <c r="S10881" t="str">
        <f t="shared" ref="S10881:S10944" si="341">TEXT(B10881,"mmdd")</f>
        <v>0116</v>
      </c>
    </row>
    <row r="10882" spans="1:19">
      <c r="A10882" t="s">
        <v>87767</v>
      </c>
      <c r="B10882" s="31" t="s">
        <v>87768</v>
      </c>
      <c r="C10882" t="s">
        <v>49</v>
      </c>
      <c r="D10882" t="s">
        <v>87769</v>
      </c>
      <c r="E10882" t="s">
        <v>87638</v>
      </c>
      <c r="F10882" t="s">
        <v>87770</v>
      </c>
      <c r="G10882" t="s">
        <v>87771</v>
      </c>
      <c r="H10882" t="s">
        <v>87772</v>
      </c>
      <c r="I10882" t="s">
        <v>4771</v>
      </c>
      <c r="J10882" t="s">
        <v>9472</v>
      </c>
      <c r="K10882" t="s">
        <v>9473</v>
      </c>
      <c r="L10882" t="s">
        <v>95</v>
      </c>
      <c r="M10882" t="s">
        <v>5757</v>
      </c>
      <c r="N10882" t="s">
        <v>5069</v>
      </c>
      <c r="O10882" t="s">
        <v>9474</v>
      </c>
      <c r="P10882" t="s">
        <v>87773</v>
      </c>
      <c r="Q10882" t="s">
        <v>87774</v>
      </c>
      <c r="R10882" t="str">
        <f t="shared" si="340"/>
        <v>安丘</v>
      </c>
      <c r="S10882" t="str">
        <f t="shared" si="341"/>
        <v>0116</v>
      </c>
    </row>
    <row r="10883" spans="1:19">
      <c r="A10883" t="s">
        <v>87775</v>
      </c>
      <c r="B10883" s="31" t="s">
        <v>87776</v>
      </c>
      <c r="C10883" t="s">
        <v>49</v>
      </c>
      <c r="D10883" t="s">
        <v>87777</v>
      </c>
      <c r="E10883" t="s">
        <v>87778</v>
      </c>
      <c r="F10883" t="s">
        <v>87779</v>
      </c>
      <c r="G10883" t="s">
        <v>87780</v>
      </c>
      <c r="H10883" t="s">
        <v>87781</v>
      </c>
      <c r="I10883" t="s">
        <v>8162</v>
      </c>
      <c r="J10883" t="s">
        <v>5122</v>
      </c>
      <c r="K10883" t="s">
        <v>5123</v>
      </c>
      <c r="L10883" t="s">
        <v>75044</v>
      </c>
      <c r="M10883" t="s">
        <v>75044</v>
      </c>
      <c r="N10883" t="s">
        <v>4959</v>
      </c>
      <c r="O10883" t="s">
        <v>5124</v>
      </c>
      <c r="P10883" t="s">
        <v>75044</v>
      </c>
      <c r="Q10883" t="s">
        <v>75044</v>
      </c>
      <c r="R10883" t="str">
        <f t="shared" si="340"/>
        <v/>
      </c>
      <c r="S10883" t="str">
        <f t="shared" si="341"/>
        <v>0116</v>
      </c>
    </row>
    <row r="10884" spans="1:19">
      <c r="A10884" t="s">
        <v>87782</v>
      </c>
      <c r="B10884" s="31" t="s">
        <v>87783</v>
      </c>
      <c r="C10884" t="s">
        <v>49</v>
      </c>
      <c r="D10884" t="s">
        <v>87784</v>
      </c>
      <c r="E10884" t="s">
        <v>86631</v>
      </c>
      <c r="F10884" t="s">
        <v>87785</v>
      </c>
      <c r="G10884" t="s">
        <v>87786</v>
      </c>
      <c r="H10884" t="s">
        <v>87787</v>
      </c>
      <c r="I10884" t="s">
        <v>12757</v>
      </c>
      <c r="J10884" t="s">
        <v>4814</v>
      </c>
      <c r="K10884" t="s">
        <v>4815</v>
      </c>
      <c r="L10884" t="s">
        <v>50</v>
      </c>
      <c r="M10884" t="s">
        <v>4816</v>
      </c>
      <c r="N10884" t="s">
        <v>7244</v>
      </c>
      <c r="O10884" t="s">
        <v>4818</v>
      </c>
      <c r="P10884" t="s">
        <v>87788</v>
      </c>
      <c r="Q10884" t="s">
        <v>75044</v>
      </c>
      <c r="R10884" t="str">
        <f t="shared" si="340"/>
        <v>青州</v>
      </c>
      <c r="S10884" t="str">
        <f t="shared" si="341"/>
        <v>0116</v>
      </c>
    </row>
    <row r="10885" spans="1:19">
      <c r="A10885" t="s">
        <v>87789</v>
      </c>
      <c r="B10885" s="31" t="s">
        <v>87790</v>
      </c>
      <c r="C10885" t="s">
        <v>49</v>
      </c>
      <c r="D10885" t="s">
        <v>87791</v>
      </c>
      <c r="E10885" t="s">
        <v>87638</v>
      </c>
      <c r="F10885" t="s">
        <v>87792</v>
      </c>
      <c r="G10885" t="s">
        <v>87793</v>
      </c>
      <c r="H10885" t="s">
        <v>87794</v>
      </c>
      <c r="I10885" t="s">
        <v>4785</v>
      </c>
      <c r="J10885" t="s">
        <v>7278</v>
      </c>
      <c r="K10885" t="s">
        <v>7279</v>
      </c>
      <c r="L10885" t="s">
        <v>105</v>
      </c>
      <c r="M10885" t="s">
        <v>5089</v>
      </c>
      <c r="N10885" t="s">
        <v>4845</v>
      </c>
      <c r="O10885" t="s">
        <v>7280</v>
      </c>
      <c r="P10885" t="s">
        <v>87795</v>
      </c>
      <c r="Q10885" t="s">
        <v>75044</v>
      </c>
      <c r="R10885" t="str">
        <f t="shared" si="340"/>
        <v>寿光</v>
      </c>
      <c r="S10885" t="str">
        <f t="shared" si="341"/>
        <v>0116</v>
      </c>
    </row>
    <row r="10886" spans="1:19">
      <c r="A10886" t="s">
        <v>87796</v>
      </c>
      <c r="B10886" s="31" t="s">
        <v>87797</v>
      </c>
      <c r="C10886" t="s">
        <v>49</v>
      </c>
      <c r="D10886" t="s">
        <v>87798</v>
      </c>
      <c r="E10886" t="s">
        <v>87799</v>
      </c>
      <c r="F10886" t="s">
        <v>87800</v>
      </c>
      <c r="G10886" t="s">
        <v>87801</v>
      </c>
      <c r="H10886" t="s">
        <v>87802</v>
      </c>
      <c r="I10886" t="s">
        <v>5327</v>
      </c>
      <c r="J10886" t="s">
        <v>6983</v>
      </c>
      <c r="K10886" t="s">
        <v>6984</v>
      </c>
      <c r="L10886" t="s">
        <v>95</v>
      </c>
      <c r="M10886" t="s">
        <v>5682</v>
      </c>
      <c r="N10886" t="s">
        <v>4933</v>
      </c>
      <c r="O10886" t="s">
        <v>6986</v>
      </c>
      <c r="P10886" t="s">
        <v>87803</v>
      </c>
      <c r="Q10886" t="s">
        <v>75044</v>
      </c>
      <c r="R10886" t="str">
        <f t="shared" si="340"/>
        <v>安丘</v>
      </c>
      <c r="S10886" t="str">
        <f t="shared" si="341"/>
        <v>0116</v>
      </c>
    </row>
    <row r="10887" spans="1:19">
      <c r="A10887" t="s">
        <v>87804</v>
      </c>
      <c r="B10887" s="31" t="s">
        <v>87805</v>
      </c>
      <c r="C10887" t="s">
        <v>49</v>
      </c>
      <c r="D10887" t="s">
        <v>87806</v>
      </c>
      <c r="E10887" t="s">
        <v>82271</v>
      </c>
      <c r="F10887" t="s">
        <v>87807</v>
      </c>
      <c r="G10887" t="s">
        <v>87808</v>
      </c>
      <c r="H10887" t="s">
        <v>87809</v>
      </c>
      <c r="I10887" t="s">
        <v>4828</v>
      </c>
      <c r="J10887" t="s">
        <v>8450</v>
      </c>
      <c r="K10887" t="s">
        <v>8451</v>
      </c>
      <c r="L10887" t="s">
        <v>60</v>
      </c>
      <c r="M10887" t="s">
        <v>5888</v>
      </c>
      <c r="N10887" t="s">
        <v>4892</v>
      </c>
      <c r="O10887" t="s">
        <v>8452</v>
      </c>
      <c r="P10887" t="s">
        <v>87810</v>
      </c>
      <c r="Q10887" t="s">
        <v>87811</v>
      </c>
      <c r="R10887" t="str">
        <f t="shared" si="340"/>
        <v>奎文</v>
      </c>
      <c r="S10887" t="str">
        <f t="shared" si="341"/>
        <v>0116</v>
      </c>
    </row>
    <row r="10888" spans="1:19">
      <c r="A10888" t="s">
        <v>87812</v>
      </c>
      <c r="B10888" s="31" t="s">
        <v>87772</v>
      </c>
      <c r="C10888" t="s">
        <v>49</v>
      </c>
      <c r="D10888" t="s">
        <v>87813</v>
      </c>
      <c r="E10888" t="s">
        <v>87663</v>
      </c>
      <c r="F10888" t="s">
        <v>87814</v>
      </c>
      <c r="G10888" t="s">
        <v>87815</v>
      </c>
      <c r="H10888" t="s">
        <v>87816</v>
      </c>
      <c r="I10888" t="s">
        <v>12119</v>
      </c>
      <c r="J10888" t="s">
        <v>6664</v>
      </c>
      <c r="K10888" t="s">
        <v>6665</v>
      </c>
      <c r="L10888" t="s">
        <v>60</v>
      </c>
      <c r="M10888" t="s">
        <v>5511</v>
      </c>
      <c r="N10888" t="s">
        <v>5801</v>
      </c>
      <c r="O10888" t="s">
        <v>6666</v>
      </c>
      <c r="P10888" t="s">
        <v>87817</v>
      </c>
      <c r="Q10888" t="s">
        <v>87818</v>
      </c>
      <c r="R10888" t="str">
        <f t="shared" si="340"/>
        <v>奎文</v>
      </c>
      <c r="S10888" t="str">
        <f t="shared" si="341"/>
        <v>0116</v>
      </c>
    </row>
    <row r="10889" spans="1:19">
      <c r="A10889" t="s">
        <v>4129</v>
      </c>
      <c r="B10889" s="31" t="s">
        <v>87819</v>
      </c>
      <c r="C10889" t="s">
        <v>49</v>
      </c>
      <c r="D10889" t="s">
        <v>87820</v>
      </c>
      <c r="E10889" t="s">
        <v>87778</v>
      </c>
      <c r="F10889" t="s">
        <v>87821</v>
      </c>
      <c r="G10889" t="s">
        <v>4127</v>
      </c>
      <c r="H10889" t="s">
        <v>87822</v>
      </c>
      <c r="I10889" t="s">
        <v>4785</v>
      </c>
      <c r="J10889" t="s">
        <v>6782</v>
      </c>
      <c r="K10889" t="s">
        <v>6783</v>
      </c>
      <c r="L10889" t="s">
        <v>105</v>
      </c>
      <c r="M10889" t="s">
        <v>5224</v>
      </c>
      <c r="N10889" t="s">
        <v>5421</v>
      </c>
      <c r="O10889" t="s">
        <v>6784</v>
      </c>
      <c r="P10889" t="s">
        <v>87823</v>
      </c>
      <c r="Q10889" t="s">
        <v>75044</v>
      </c>
      <c r="R10889" t="str">
        <f t="shared" si="340"/>
        <v>寿光</v>
      </c>
      <c r="S10889" t="str">
        <f t="shared" si="341"/>
        <v>0116</v>
      </c>
    </row>
    <row r="10890" spans="1:19">
      <c r="A10890" t="s">
        <v>87824</v>
      </c>
      <c r="B10890" s="31" t="s">
        <v>87825</v>
      </c>
      <c r="C10890" t="s">
        <v>49</v>
      </c>
      <c r="D10890" t="s">
        <v>87826</v>
      </c>
      <c r="E10890" t="s">
        <v>82156</v>
      </c>
      <c r="F10890" t="s">
        <v>87827</v>
      </c>
      <c r="G10890" t="s">
        <v>87828</v>
      </c>
      <c r="H10890" t="s">
        <v>87829</v>
      </c>
      <c r="I10890" t="s">
        <v>5221</v>
      </c>
      <c r="J10890" t="s">
        <v>5755</v>
      </c>
      <c r="K10890" t="s">
        <v>5756</v>
      </c>
      <c r="L10890" t="s">
        <v>95</v>
      </c>
      <c r="M10890" t="s">
        <v>5757</v>
      </c>
      <c r="N10890" t="s">
        <v>4905</v>
      </c>
      <c r="O10890" t="s">
        <v>5758</v>
      </c>
      <c r="P10890" t="s">
        <v>87830</v>
      </c>
      <c r="Q10890" t="s">
        <v>75044</v>
      </c>
      <c r="R10890" t="str">
        <f t="shared" si="340"/>
        <v>安丘</v>
      </c>
      <c r="S10890" t="str">
        <f t="shared" si="341"/>
        <v>0116</v>
      </c>
    </row>
    <row r="10891" spans="1:19">
      <c r="A10891" t="s">
        <v>87831</v>
      </c>
      <c r="B10891" s="31" t="s">
        <v>87832</v>
      </c>
      <c r="C10891" t="s">
        <v>49</v>
      </c>
      <c r="D10891" t="s">
        <v>87833</v>
      </c>
      <c r="E10891" t="s">
        <v>86296</v>
      </c>
      <c r="F10891" t="s">
        <v>87834</v>
      </c>
      <c r="G10891" t="s">
        <v>87835</v>
      </c>
      <c r="H10891" t="s">
        <v>87836</v>
      </c>
      <c r="I10891" t="s">
        <v>4852</v>
      </c>
      <c r="J10891" t="s">
        <v>6722</v>
      </c>
      <c r="K10891" t="s">
        <v>6723</v>
      </c>
      <c r="L10891" t="s">
        <v>95</v>
      </c>
      <c r="M10891" t="s">
        <v>5055</v>
      </c>
      <c r="N10891" t="s">
        <v>5030</v>
      </c>
      <c r="O10891" t="s">
        <v>6724</v>
      </c>
      <c r="P10891" t="s">
        <v>87837</v>
      </c>
      <c r="Q10891" t="s">
        <v>75044</v>
      </c>
      <c r="R10891" t="str">
        <f t="shared" si="340"/>
        <v>安丘</v>
      </c>
      <c r="S10891" t="str">
        <f t="shared" si="341"/>
        <v>0116</v>
      </c>
    </row>
    <row r="10892" spans="1:19">
      <c r="A10892" t="s">
        <v>87838</v>
      </c>
      <c r="B10892" s="31" t="s">
        <v>87839</v>
      </c>
      <c r="C10892" t="s">
        <v>49</v>
      </c>
      <c r="D10892" t="s">
        <v>87840</v>
      </c>
      <c r="E10892" t="s">
        <v>86296</v>
      </c>
      <c r="F10892" t="s">
        <v>87841</v>
      </c>
      <c r="G10892" t="s">
        <v>87842</v>
      </c>
      <c r="H10892" t="s">
        <v>87843</v>
      </c>
      <c r="I10892" t="s">
        <v>4813</v>
      </c>
      <c r="J10892" t="s">
        <v>6599</v>
      </c>
      <c r="K10892" t="s">
        <v>6600</v>
      </c>
      <c r="L10892" t="s">
        <v>77</v>
      </c>
      <c r="M10892" t="s">
        <v>5812</v>
      </c>
      <c r="N10892" t="s">
        <v>5056</v>
      </c>
      <c r="O10892" t="s">
        <v>6602</v>
      </c>
      <c r="P10892" t="s">
        <v>75044</v>
      </c>
      <c r="Q10892" t="s">
        <v>87844</v>
      </c>
      <c r="R10892" t="str">
        <f t="shared" si="340"/>
        <v>临朐</v>
      </c>
      <c r="S10892" t="str">
        <f t="shared" si="341"/>
        <v>0116</v>
      </c>
    </row>
    <row r="10893" spans="1:19">
      <c r="A10893" t="s">
        <v>87845</v>
      </c>
      <c r="B10893" s="31" t="s">
        <v>87846</v>
      </c>
      <c r="C10893" t="s">
        <v>49</v>
      </c>
      <c r="D10893" t="s">
        <v>87847</v>
      </c>
      <c r="E10893" t="s">
        <v>86483</v>
      </c>
      <c r="F10893" t="s">
        <v>87848</v>
      </c>
      <c r="G10893" t="s">
        <v>87849</v>
      </c>
      <c r="H10893" t="s">
        <v>87850</v>
      </c>
      <c r="I10893" t="s">
        <v>12757</v>
      </c>
      <c r="J10893" t="s">
        <v>7910</v>
      </c>
      <c r="K10893" t="s">
        <v>7911</v>
      </c>
      <c r="L10893" t="s">
        <v>375</v>
      </c>
      <c r="M10893" t="s">
        <v>5409</v>
      </c>
      <c r="N10893" t="s">
        <v>4905</v>
      </c>
      <c r="O10893" t="s">
        <v>7913</v>
      </c>
      <c r="P10893" t="s">
        <v>87851</v>
      </c>
      <c r="Q10893" t="s">
        <v>75044</v>
      </c>
      <c r="R10893" t="str">
        <f t="shared" si="340"/>
        <v>昌邑</v>
      </c>
      <c r="S10893" t="str">
        <f t="shared" si="341"/>
        <v>0116</v>
      </c>
    </row>
    <row r="10894" spans="1:19">
      <c r="A10894" t="s">
        <v>87852</v>
      </c>
      <c r="B10894" s="31" t="s">
        <v>87853</v>
      </c>
      <c r="C10894" t="s">
        <v>49</v>
      </c>
      <c r="D10894" t="s">
        <v>87854</v>
      </c>
      <c r="E10894" t="s">
        <v>87855</v>
      </c>
      <c r="F10894" t="s">
        <v>87856</v>
      </c>
      <c r="G10894" t="s">
        <v>87857</v>
      </c>
      <c r="H10894" t="s">
        <v>87858</v>
      </c>
      <c r="I10894" t="s">
        <v>4828</v>
      </c>
      <c r="J10894" t="s">
        <v>6664</v>
      </c>
      <c r="K10894" t="s">
        <v>6665</v>
      </c>
      <c r="L10894" t="s">
        <v>60</v>
      </c>
      <c r="M10894" t="s">
        <v>5511</v>
      </c>
      <c r="N10894" t="s">
        <v>4832</v>
      </c>
      <c r="O10894" t="s">
        <v>6666</v>
      </c>
      <c r="P10894" t="s">
        <v>87859</v>
      </c>
      <c r="Q10894" t="s">
        <v>75044</v>
      </c>
      <c r="R10894" t="str">
        <f t="shared" si="340"/>
        <v>奎文</v>
      </c>
      <c r="S10894" t="str">
        <f t="shared" si="341"/>
        <v>0116</v>
      </c>
    </row>
    <row r="10895" spans="1:19">
      <c r="A10895" t="s">
        <v>87860</v>
      </c>
      <c r="B10895" s="31" t="s">
        <v>87861</v>
      </c>
      <c r="C10895" t="s">
        <v>49</v>
      </c>
      <c r="D10895" t="s">
        <v>87862</v>
      </c>
      <c r="E10895" t="s">
        <v>86296</v>
      </c>
      <c r="F10895" t="s">
        <v>87863</v>
      </c>
      <c r="G10895" t="s">
        <v>87864</v>
      </c>
      <c r="H10895" t="s">
        <v>87865</v>
      </c>
      <c r="I10895" t="s">
        <v>4785</v>
      </c>
      <c r="J10895" t="s">
        <v>7000</v>
      </c>
      <c r="K10895" t="s">
        <v>7001</v>
      </c>
      <c r="L10895" t="s">
        <v>123</v>
      </c>
      <c r="M10895" t="s">
        <v>6022</v>
      </c>
      <c r="N10895" t="s">
        <v>5112</v>
      </c>
      <c r="O10895" t="s">
        <v>7002</v>
      </c>
      <c r="P10895" t="s">
        <v>87866</v>
      </c>
      <c r="Q10895" t="s">
        <v>75044</v>
      </c>
      <c r="R10895" t="str">
        <f t="shared" si="340"/>
        <v>诸城</v>
      </c>
      <c r="S10895" t="str">
        <f t="shared" si="341"/>
        <v>0116</v>
      </c>
    </row>
    <row r="10896" spans="1:19">
      <c r="A10896" t="s">
        <v>87867</v>
      </c>
      <c r="B10896" s="31" t="s">
        <v>87868</v>
      </c>
      <c r="C10896" t="s">
        <v>49</v>
      </c>
      <c r="D10896" t="s">
        <v>87869</v>
      </c>
      <c r="E10896" t="s">
        <v>82156</v>
      </c>
      <c r="F10896" t="s">
        <v>87870</v>
      </c>
      <c r="G10896" t="s">
        <v>87871</v>
      </c>
      <c r="H10896" t="s">
        <v>87872</v>
      </c>
      <c r="I10896" t="s">
        <v>5407</v>
      </c>
      <c r="J10896" t="s">
        <v>7125</v>
      </c>
      <c r="K10896" t="s">
        <v>7126</v>
      </c>
      <c r="L10896" t="s">
        <v>105</v>
      </c>
      <c r="M10896" t="s">
        <v>5089</v>
      </c>
      <c r="N10896" t="s">
        <v>4933</v>
      </c>
      <c r="O10896" t="s">
        <v>7127</v>
      </c>
      <c r="P10896" t="s">
        <v>87873</v>
      </c>
      <c r="Q10896" t="s">
        <v>87874</v>
      </c>
      <c r="R10896" t="str">
        <f t="shared" si="340"/>
        <v>寿光</v>
      </c>
      <c r="S10896" t="str">
        <f t="shared" si="341"/>
        <v>0116</v>
      </c>
    </row>
    <row r="10897" spans="1:19">
      <c r="A10897" t="s">
        <v>87875</v>
      </c>
      <c r="B10897" s="31" t="s">
        <v>87876</v>
      </c>
      <c r="C10897" t="s">
        <v>49</v>
      </c>
      <c r="D10897" t="s">
        <v>87877</v>
      </c>
      <c r="E10897" t="s">
        <v>86296</v>
      </c>
      <c r="F10897" t="s">
        <v>87878</v>
      </c>
      <c r="G10897" t="s">
        <v>87879</v>
      </c>
      <c r="H10897" t="s">
        <v>87880</v>
      </c>
      <c r="I10897" t="s">
        <v>5835</v>
      </c>
      <c r="J10897" t="s">
        <v>35768</v>
      </c>
      <c r="K10897" t="s">
        <v>35769</v>
      </c>
      <c r="L10897" t="s">
        <v>60</v>
      </c>
      <c r="M10897" t="s">
        <v>5888</v>
      </c>
      <c r="N10897" t="s">
        <v>4892</v>
      </c>
      <c r="O10897" t="s">
        <v>35770</v>
      </c>
      <c r="P10897" t="s">
        <v>87881</v>
      </c>
      <c r="Q10897" t="s">
        <v>87882</v>
      </c>
      <c r="R10897" t="str">
        <f t="shared" si="340"/>
        <v>奎文</v>
      </c>
      <c r="S10897" t="str">
        <f t="shared" si="341"/>
        <v>0116</v>
      </c>
    </row>
    <row r="10898" spans="1:19">
      <c r="A10898" t="s">
        <v>87883</v>
      </c>
      <c r="B10898" s="31" t="s">
        <v>87884</v>
      </c>
      <c r="C10898" t="s">
        <v>49</v>
      </c>
      <c r="D10898" t="s">
        <v>87885</v>
      </c>
      <c r="E10898" t="s">
        <v>82156</v>
      </c>
      <c r="F10898" t="s">
        <v>87886</v>
      </c>
      <c r="G10898" t="s">
        <v>87887</v>
      </c>
      <c r="H10898" t="s">
        <v>87888</v>
      </c>
      <c r="I10898" t="s">
        <v>5066</v>
      </c>
      <c r="J10898" t="s">
        <v>7321</v>
      </c>
      <c r="K10898" t="s">
        <v>7322</v>
      </c>
      <c r="L10898" t="s">
        <v>95</v>
      </c>
      <c r="M10898" t="s">
        <v>5709</v>
      </c>
      <c r="N10898" t="s">
        <v>4972</v>
      </c>
      <c r="O10898" t="s">
        <v>7323</v>
      </c>
      <c r="P10898" t="s">
        <v>87889</v>
      </c>
      <c r="Q10898" t="s">
        <v>87890</v>
      </c>
      <c r="R10898" t="str">
        <f t="shared" si="340"/>
        <v>安丘</v>
      </c>
      <c r="S10898" t="str">
        <f t="shared" si="341"/>
        <v>0116</v>
      </c>
    </row>
    <row r="10899" spans="1:19">
      <c r="A10899" t="s">
        <v>87891</v>
      </c>
      <c r="B10899" s="31" t="s">
        <v>87892</v>
      </c>
      <c r="C10899" t="s">
        <v>49</v>
      </c>
      <c r="D10899" t="s">
        <v>87893</v>
      </c>
      <c r="E10899" t="s">
        <v>87894</v>
      </c>
      <c r="F10899" t="s">
        <v>87895</v>
      </c>
      <c r="G10899" t="s">
        <v>87896</v>
      </c>
      <c r="H10899" t="s">
        <v>87897</v>
      </c>
      <c r="I10899" t="s">
        <v>4828</v>
      </c>
      <c r="J10899" t="s">
        <v>8364</v>
      </c>
      <c r="K10899" t="s">
        <v>8365</v>
      </c>
      <c r="L10899" t="s">
        <v>50</v>
      </c>
      <c r="M10899" t="s">
        <v>6701</v>
      </c>
      <c r="N10899" t="s">
        <v>5619</v>
      </c>
      <c r="O10899" t="s">
        <v>8366</v>
      </c>
      <c r="P10899" t="s">
        <v>87898</v>
      </c>
      <c r="Q10899" t="s">
        <v>75044</v>
      </c>
      <c r="R10899" t="str">
        <f t="shared" si="340"/>
        <v>青州</v>
      </c>
      <c r="S10899" t="str">
        <f t="shared" si="341"/>
        <v>0116</v>
      </c>
    </row>
    <row r="10900" spans="1:19">
      <c r="A10900" t="s">
        <v>87899</v>
      </c>
      <c r="B10900" s="31" t="s">
        <v>87900</v>
      </c>
      <c r="C10900" t="s">
        <v>49</v>
      </c>
      <c r="D10900" t="s">
        <v>87901</v>
      </c>
      <c r="E10900" t="s">
        <v>86483</v>
      </c>
      <c r="F10900" t="s">
        <v>87902</v>
      </c>
      <c r="G10900" t="s">
        <v>87903</v>
      </c>
      <c r="H10900" t="s">
        <v>87904</v>
      </c>
      <c r="I10900" t="s">
        <v>12844</v>
      </c>
      <c r="J10900" t="s">
        <v>7910</v>
      </c>
      <c r="K10900" t="s">
        <v>7911</v>
      </c>
      <c r="L10900" t="s">
        <v>375</v>
      </c>
      <c r="M10900" t="s">
        <v>5409</v>
      </c>
      <c r="N10900" t="s">
        <v>9006</v>
      </c>
      <c r="O10900" t="s">
        <v>7913</v>
      </c>
      <c r="P10900" t="s">
        <v>87905</v>
      </c>
      <c r="Q10900" t="s">
        <v>87906</v>
      </c>
      <c r="R10900" t="str">
        <f t="shared" si="340"/>
        <v>昌邑</v>
      </c>
      <c r="S10900" t="str">
        <f t="shared" si="341"/>
        <v>0116</v>
      </c>
    </row>
    <row r="10901" spans="1:19">
      <c r="A10901" t="s">
        <v>87907</v>
      </c>
      <c r="B10901" s="31" t="s">
        <v>87908</v>
      </c>
      <c r="C10901" t="s">
        <v>49</v>
      </c>
      <c r="D10901" t="s">
        <v>87909</v>
      </c>
      <c r="E10901" t="s">
        <v>86296</v>
      </c>
      <c r="F10901" t="s">
        <v>87910</v>
      </c>
      <c r="G10901" t="s">
        <v>87911</v>
      </c>
      <c r="H10901" t="s">
        <v>87912</v>
      </c>
      <c r="I10901" t="s">
        <v>4929</v>
      </c>
      <c r="J10901" t="s">
        <v>5003</v>
      </c>
      <c r="K10901" t="s">
        <v>5004</v>
      </c>
      <c r="L10901" t="s">
        <v>237</v>
      </c>
      <c r="M10901" t="s">
        <v>4788</v>
      </c>
      <c r="N10901" t="s">
        <v>6152</v>
      </c>
      <c r="O10901" t="s">
        <v>5006</v>
      </c>
      <c r="P10901" t="s">
        <v>87913</v>
      </c>
      <c r="Q10901" t="s">
        <v>75044</v>
      </c>
      <c r="R10901" t="str">
        <f t="shared" si="340"/>
        <v>潍城</v>
      </c>
      <c r="S10901" t="str">
        <f t="shared" si="341"/>
        <v>0116</v>
      </c>
    </row>
    <row r="10902" spans="1:19">
      <c r="A10902" t="s">
        <v>87914</v>
      </c>
      <c r="B10902" s="31" t="s">
        <v>87915</v>
      </c>
      <c r="C10902" t="s">
        <v>49</v>
      </c>
      <c r="D10902" t="s">
        <v>87916</v>
      </c>
      <c r="E10902" t="s">
        <v>86483</v>
      </c>
      <c r="F10902" t="s">
        <v>87917</v>
      </c>
      <c r="G10902" t="s">
        <v>87918</v>
      </c>
      <c r="H10902" t="s">
        <v>87919</v>
      </c>
      <c r="I10902" t="s">
        <v>12119</v>
      </c>
      <c r="J10902" t="s">
        <v>7278</v>
      </c>
      <c r="K10902" t="s">
        <v>7279</v>
      </c>
      <c r="L10902" t="s">
        <v>105</v>
      </c>
      <c r="M10902" t="s">
        <v>5089</v>
      </c>
      <c r="N10902" t="s">
        <v>4789</v>
      </c>
      <c r="O10902" t="s">
        <v>7280</v>
      </c>
      <c r="P10902" t="s">
        <v>87846</v>
      </c>
      <c r="Q10902" t="s">
        <v>87920</v>
      </c>
      <c r="R10902" t="str">
        <f t="shared" si="340"/>
        <v>寿光</v>
      </c>
      <c r="S10902" t="str">
        <f t="shared" si="341"/>
        <v>0116</v>
      </c>
    </row>
    <row r="10903" spans="1:19">
      <c r="A10903" t="s">
        <v>87921</v>
      </c>
      <c r="B10903" s="31" t="s">
        <v>87922</v>
      </c>
      <c r="C10903" t="s">
        <v>49</v>
      </c>
      <c r="D10903" t="s">
        <v>87923</v>
      </c>
      <c r="E10903" t="s">
        <v>86296</v>
      </c>
      <c r="F10903" t="s">
        <v>87924</v>
      </c>
      <c r="G10903" t="s">
        <v>87925</v>
      </c>
      <c r="H10903" t="s">
        <v>87926</v>
      </c>
      <c r="I10903" t="s">
        <v>4852</v>
      </c>
      <c r="J10903" t="s">
        <v>5283</v>
      </c>
      <c r="K10903" t="s">
        <v>5284</v>
      </c>
      <c r="L10903" t="s">
        <v>50</v>
      </c>
      <c r="M10903" t="s">
        <v>4816</v>
      </c>
      <c r="N10903" t="s">
        <v>5296</v>
      </c>
      <c r="O10903" t="s">
        <v>5285</v>
      </c>
      <c r="P10903" t="s">
        <v>87927</v>
      </c>
      <c r="Q10903" t="s">
        <v>87928</v>
      </c>
      <c r="R10903" t="str">
        <f t="shared" si="340"/>
        <v>青州</v>
      </c>
      <c r="S10903" t="str">
        <f t="shared" si="341"/>
        <v>0116</v>
      </c>
    </row>
    <row r="10904" spans="1:19">
      <c r="A10904" t="s">
        <v>87929</v>
      </c>
      <c r="B10904" s="31" t="s">
        <v>87930</v>
      </c>
      <c r="C10904" t="s">
        <v>49</v>
      </c>
      <c r="D10904" t="s">
        <v>87931</v>
      </c>
      <c r="E10904" t="s">
        <v>86483</v>
      </c>
      <c r="F10904" t="s">
        <v>87932</v>
      </c>
      <c r="G10904" t="s">
        <v>87933</v>
      </c>
      <c r="H10904" t="s">
        <v>87934</v>
      </c>
      <c r="I10904" t="s">
        <v>12119</v>
      </c>
      <c r="J10904" t="s">
        <v>11207</v>
      </c>
      <c r="K10904" t="s">
        <v>11208</v>
      </c>
      <c r="L10904" t="s">
        <v>123</v>
      </c>
      <c r="M10904" t="s">
        <v>7767</v>
      </c>
      <c r="N10904" t="s">
        <v>10228</v>
      </c>
      <c r="O10904" t="s">
        <v>11209</v>
      </c>
      <c r="P10904" t="s">
        <v>87935</v>
      </c>
      <c r="Q10904" t="s">
        <v>87936</v>
      </c>
      <c r="R10904" t="str">
        <f t="shared" si="340"/>
        <v>诸城</v>
      </c>
      <c r="S10904" t="str">
        <f t="shared" si="341"/>
        <v>0116</v>
      </c>
    </row>
    <row r="10905" spans="1:19">
      <c r="A10905" t="s">
        <v>87937</v>
      </c>
      <c r="B10905" s="31" t="s">
        <v>87938</v>
      </c>
      <c r="C10905" t="s">
        <v>49</v>
      </c>
      <c r="D10905" t="s">
        <v>87939</v>
      </c>
      <c r="E10905" t="s">
        <v>86483</v>
      </c>
      <c r="F10905" t="s">
        <v>87940</v>
      </c>
      <c r="G10905" t="s">
        <v>87941</v>
      </c>
      <c r="H10905" t="s">
        <v>87832</v>
      </c>
      <c r="I10905" t="s">
        <v>12119</v>
      </c>
      <c r="J10905" t="s">
        <v>9116</v>
      </c>
      <c r="K10905" t="s">
        <v>9117</v>
      </c>
      <c r="L10905" t="s">
        <v>237</v>
      </c>
      <c r="M10905" t="s">
        <v>4788</v>
      </c>
      <c r="N10905" t="s">
        <v>5112</v>
      </c>
      <c r="O10905" t="s">
        <v>9118</v>
      </c>
      <c r="P10905" t="s">
        <v>87942</v>
      </c>
      <c r="Q10905" t="s">
        <v>75044</v>
      </c>
      <c r="R10905" t="str">
        <f t="shared" si="340"/>
        <v>潍城</v>
      </c>
      <c r="S10905" t="str">
        <f t="shared" si="341"/>
        <v>0116</v>
      </c>
    </row>
    <row r="10906" spans="1:19">
      <c r="A10906" t="s">
        <v>87943</v>
      </c>
      <c r="B10906" s="31" t="s">
        <v>87944</v>
      </c>
      <c r="C10906" t="s">
        <v>49</v>
      </c>
      <c r="D10906" t="s">
        <v>87945</v>
      </c>
      <c r="E10906" t="s">
        <v>87946</v>
      </c>
      <c r="F10906" t="s">
        <v>87947</v>
      </c>
      <c r="G10906" t="s">
        <v>87948</v>
      </c>
      <c r="H10906" t="s">
        <v>87949</v>
      </c>
      <c r="I10906" t="s">
        <v>8162</v>
      </c>
      <c r="J10906" t="s">
        <v>5122</v>
      </c>
      <c r="K10906" t="s">
        <v>5123</v>
      </c>
      <c r="L10906" t="s">
        <v>105</v>
      </c>
      <c r="M10906" t="s">
        <v>75044</v>
      </c>
      <c r="N10906" t="s">
        <v>4832</v>
      </c>
      <c r="O10906" t="s">
        <v>5124</v>
      </c>
      <c r="P10906" t="s">
        <v>75044</v>
      </c>
      <c r="Q10906" t="s">
        <v>75044</v>
      </c>
      <c r="R10906" t="str">
        <f t="shared" si="340"/>
        <v>寿光</v>
      </c>
      <c r="S10906" t="str">
        <f t="shared" si="341"/>
        <v>0116</v>
      </c>
    </row>
    <row r="10907" spans="1:19">
      <c r="A10907" t="s">
        <v>87950</v>
      </c>
      <c r="B10907" s="31" t="s">
        <v>87951</v>
      </c>
      <c r="C10907" t="s">
        <v>49</v>
      </c>
      <c r="D10907" t="s">
        <v>87952</v>
      </c>
      <c r="E10907" t="s">
        <v>81938</v>
      </c>
      <c r="F10907" t="s">
        <v>87953</v>
      </c>
      <c r="G10907" t="s">
        <v>87954</v>
      </c>
      <c r="H10907" t="s">
        <v>87955</v>
      </c>
      <c r="I10907" t="s">
        <v>12119</v>
      </c>
      <c r="J10907" t="s">
        <v>6480</v>
      </c>
      <c r="K10907" t="s">
        <v>6481</v>
      </c>
      <c r="L10907" t="s">
        <v>237</v>
      </c>
      <c r="M10907" t="s">
        <v>5247</v>
      </c>
      <c r="N10907" t="s">
        <v>15744</v>
      </c>
      <c r="O10907" t="s">
        <v>6482</v>
      </c>
      <c r="P10907" t="s">
        <v>87956</v>
      </c>
      <c r="Q10907" t="s">
        <v>87957</v>
      </c>
      <c r="R10907" t="str">
        <f t="shared" si="340"/>
        <v>潍城</v>
      </c>
      <c r="S10907" t="str">
        <f t="shared" si="341"/>
        <v>0116</v>
      </c>
    </row>
    <row r="10908" spans="1:19">
      <c r="A10908" t="s">
        <v>87958</v>
      </c>
      <c r="B10908" s="31" t="s">
        <v>87959</v>
      </c>
      <c r="C10908" t="s">
        <v>49</v>
      </c>
      <c r="D10908" t="s">
        <v>87960</v>
      </c>
      <c r="E10908" t="s">
        <v>86296</v>
      </c>
      <c r="F10908" t="s">
        <v>87961</v>
      </c>
      <c r="G10908" t="s">
        <v>87962</v>
      </c>
      <c r="H10908" t="s">
        <v>87963</v>
      </c>
      <c r="I10908" t="s">
        <v>7064</v>
      </c>
      <c r="J10908" t="s">
        <v>6664</v>
      </c>
      <c r="K10908" t="s">
        <v>6665</v>
      </c>
      <c r="L10908" t="s">
        <v>60</v>
      </c>
      <c r="M10908" t="s">
        <v>5511</v>
      </c>
      <c r="N10908" t="s">
        <v>5421</v>
      </c>
      <c r="O10908" t="s">
        <v>6666</v>
      </c>
      <c r="P10908" t="s">
        <v>87964</v>
      </c>
      <c r="Q10908" t="s">
        <v>75044</v>
      </c>
      <c r="R10908" t="str">
        <f t="shared" si="340"/>
        <v>奎文</v>
      </c>
      <c r="S10908" t="str">
        <f t="shared" si="341"/>
        <v>0116</v>
      </c>
    </row>
    <row r="10909" spans="1:19">
      <c r="A10909" t="s">
        <v>87965</v>
      </c>
      <c r="B10909" s="31" t="s">
        <v>87966</v>
      </c>
      <c r="C10909" t="s">
        <v>49</v>
      </c>
      <c r="D10909" t="s">
        <v>87967</v>
      </c>
      <c r="E10909" t="s">
        <v>86296</v>
      </c>
      <c r="F10909" t="s">
        <v>87968</v>
      </c>
      <c r="G10909" t="s">
        <v>87969</v>
      </c>
      <c r="H10909" t="s">
        <v>87970</v>
      </c>
      <c r="I10909" t="s">
        <v>4852</v>
      </c>
      <c r="J10909" t="s">
        <v>8450</v>
      </c>
      <c r="K10909" t="s">
        <v>8451</v>
      </c>
      <c r="L10909" t="s">
        <v>60</v>
      </c>
      <c r="M10909" t="s">
        <v>5888</v>
      </c>
      <c r="N10909" t="s">
        <v>6519</v>
      </c>
      <c r="O10909" t="s">
        <v>8452</v>
      </c>
      <c r="P10909" t="s">
        <v>87971</v>
      </c>
      <c r="Q10909" t="s">
        <v>75044</v>
      </c>
      <c r="R10909" t="str">
        <f t="shared" si="340"/>
        <v>奎文</v>
      </c>
      <c r="S10909" t="str">
        <f t="shared" si="341"/>
        <v>0116</v>
      </c>
    </row>
    <row r="10910" spans="1:19">
      <c r="A10910" t="s">
        <v>87972</v>
      </c>
      <c r="B10910" s="31" t="s">
        <v>87973</v>
      </c>
      <c r="C10910" t="s">
        <v>49</v>
      </c>
      <c r="D10910" t="s">
        <v>87974</v>
      </c>
      <c r="E10910" t="s">
        <v>81938</v>
      </c>
      <c r="F10910" t="s">
        <v>87975</v>
      </c>
      <c r="G10910" t="s">
        <v>87976</v>
      </c>
      <c r="H10910" t="s">
        <v>87977</v>
      </c>
      <c r="I10910" t="s">
        <v>12757</v>
      </c>
      <c r="J10910" t="s">
        <v>6106</v>
      </c>
      <c r="K10910" t="s">
        <v>6107</v>
      </c>
      <c r="L10910" t="s">
        <v>123</v>
      </c>
      <c r="M10910" t="s">
        <v>4932</v>
      </c>
      <c r="N10910" t="s">
        <v>5421</v>
      </c>
      <c r="O10910" t="s">
        <v>6108</v>
      </c>
      <c r="P10910" t="s">
        <v>87978</v>
      </c>
      <c r="Q10910" t="s">
        <v>87979</v>
      </c>
      <c r="R10910" t="str">
        <f t="shared" si="340"/>
        <v>诸城</v>
      </c>
      <c r="S10910" t="str">
        <f t="shared" si="341"/>
        <v>0116</v>
      </c>
    </row>
    <row r="10911" spans="1:19">
      <c r="A10911" t="s">
        <v>87980</v>
      </c>
      <c r="B10911" s="31" t="s">
        <v>87981</v>
      </c>
      <c r="C10911" t="s">
        <v>49</v>
      </c>
      <c r="D10911" t="s">
        <v>87982</v>
      </c>
      <c r="E10911" t="s">
        <v>86296</v>
      </c>
      <c r="F10911" t="s">
        <v>87983</v>
      </c>
      <c r="G10911" t="s">
        <v>87984</v>
      </c>
      <c r="H10911" t="s">
        <v>87985</v>
      </c>
      <c r="I10911" t="s">
        <v>4828</v>
      </c>
      <c r="J10911" t="s">
        <v>7286</v>
      </c>
      <c r="K10911" t="s">
        <v>7287</v>
      </c>
      <c r="L10911" t="s">
        <v>148</v>
      </c>
      <c r="M10911" t="s">
        <v>5580</v>
      </c>
      <c r="N10911" t="s">
        <v>6184</v>
      </c>
      <c r="O10911" t="s">
        <v>7288</v>
      </c>
      <c r="P10911" t="s">
        <v>87986</v>
      </c>
      <c r="Q10911" t="s">
        <v>87987</v>
      </c>
      <c r="R10911" t="str">
        <f t="shared" si="340"/>
        <v>寒亭</v>
      </c>
      <c r="S10911" t="str">
        <f t="shared" si="341"/>
        <v>0116</v>
      </c>
    </row>
    <row r="10912" spans="1:19">
      <c r="A10912" t="s">
        <v>87988</v>
      </c>
      <c r="B10912" s="31" t="s">
        <v>87989</v>
      </c>
      <c r="C10912" t="s">
        <v>49</v>
      </c>
      <c r="D10912" t="s">
        <v>87990</v>
      </c>
      <c r="E10912" t="s">
        <v>87991</v>
      </c>
      <c r="F10912" t="s">
        <v>87992</v>
      </c>
      <c r="G10912" t="s">
        <v>87993</v>
      </c>
      <c r="H10912" t="s">
        <v>87994</v>
      </c>
      <c r="I10912" t="s">
        <v>12119</v>
      </c>
      <c r="J10912" t="s">
        <v>87995</v>
      </c>
      <c r="K10912" t="s">
        <v>87996</v>
      </c>
      <c r="L10912" t="s">
        <v>123</v>
      </c>
      <c r="M10912" t="s">
        <v>4994</v>
      </c>
      <c r="N10912" t="s">
        <v>4789</v>
      </c>
      <c r="O10912" t="s">
        <v>87997</v>
      </c>
      <c r="P10912" t="s">
        <v>87998</v>
      </c>
      <c r="Q10912" t="s">
        <v>75044</v>
      </c>
      <c r="R10912" t="str">
        <f t="shared" si="340"/>
        <v>诸城</v>
      </c>
      <c r="S10912" t="str">
        <f t="shared" si="341"/>
        <v>0116</v>
      </c>
    </row>
    <row r="10913" spans="1:19">
      <c r="A10913" t="s">
        <v>87999</v>
      </c>
      <c r="B10913" s="31" t="s">
        <v>88000</v>
      </c>
      <c r="C10913" t="s">
        <v>49</v>
      </c>
      <c r="D10913" t="s">
        <v>88001</v>
      </c>
      <c r="E10913" t="s">
        <v>86483</v>
      </c>
      <c r="F10913" t="s">
        <v>69941</v>
      </c>
      <c r="G10913" t="s">
        <v>69942</v>
      </c>
      <c r="H10913" t="s">
        <v>88002</v>
      </c>
      <c r="I10913" t="s">
        <v>12757</v>
      </c>
      <c r="J10913" t="s">
        <v>7235</v>
      </c>
      <c r="K10913" t="s">
        <v>7236</v>
      </c>
      <c r="L10913" t="s">
        <v>105</v>
      </c>
      <c r="M10913" t="s">
        <v>5176</v>
      </c>
      <c r="N10913" t="s">
        <v>5273</v>
      </c>
      <c r="O10913" t="s">
        <v>7237</v>
      </c>
      <c r="P10913" t="s">
        <v>88003</v>
      </c>
      <c r="Q10913" t="s">
        <v>69945</v>
      </c>
      <c r="R10913" t="str">
        <f t="shared" si="340"/>
        <v>寿光</v>
      </c>
      <c r="S10913" t="str">
        <f t="shared" si="341"/>
        <v>0116</v>
      </c>
    </row>
    <row r="10914" spans="1:19">
      <c r="A10914" t="s">
        <v>88004</v>
      </c>
      <c r="B10914" s="31" t="s">
        <v>88005</v>
      </c>
      <c r="C10914" t="s">
        <v>49</v>
      </c>
      <c r="D10914" t="s">
        <v>88006</v>
      </c>
      <c r="E10914" t="s">
        <v>86296</v>
      </c>
      <c r="F10914" t="s">
        <v>88007</v>
      </c>
      <c r="G10914" t="s">
        <v>88008</v>
      </c>
      <c r="H10914" t="s">
        <v>88009</v>
      </c>
      <c r="I10914" t="s">
        <v>4852</v>
      </c>
      <c r="J10914" t="s">
        <v>7655</v>
      </c>
      <c r="K10914" t="s">
        <v>7656</v>
      </c>
      <c r="L10914" t="s">
        <v>123</v>
      </c>
      <c r="M10914" t="s">
        <v>4994</v>
      </c>
      <c r="N10914" t="s">
        <v>6152</v>
      </c>
      <c r="O10914" t="s">
        <v>7657</v>
      </c>
      <c r="P10914" t="s">
        <v>88010</v>
      </c>
      <c r="Q10914" t="s">
        <v>88011</v>
      </c>
      <c r="R10914" t="str">
        <f t="shared" si="340"/>
        <v>诸城</v>
      </c>
      <c r="S10914" t="str">
        <f t="shared" si="341"/>
        <v>0116</v>
      </c>
    </row>
    <row r="10915" spans="1:19">
      <c r="A10915" t="s">
        <v>88012</v>
      </c>
      <c r="B10915" s="31" t="s">
        <v>88013</v>
      </c>
      <c r="C10915" t="s">
        <v>49</v>
      </c>
      <c r="D10915" t="s">
        <v>88014</v>
      </c>
      <c r="E10915" t="s">
        <v>88015</v>
      </c>
      <c r="F10915" t="s">
        <v>88016</v>
      </c>
      <c r="G10915" t="s">
        <v>88017</v>
      </c>
      <c r="H10915" t="s">
        <v>88018</v>
      </c>
      <c r="I10915" t="s">
        <v>4785</v>
      </c>
      <c r="J10915" t="s">
        <v>6496</v>
      </c>
      <c r="K10915" t="s">
        <v>6497</v>
      </c>
      <c r="L10915" t="s">
        <v>123</v>
      </c>
      <c r="M10915" t="s">
        <v>4932</v>
      </c>
      <c r="N10915" t="s">
        <v>4845</v>
      </c>
      <c r="O10915" t="s">
        <v>6498</v>
      </c>
      <c r="P10915" t="s">
        <v>88019</v>
      </c>
      <c r="Q10915" t="s">
        <v>75044</v>
      </c>
      <c r="R10915" t="str">
        <f t="shared" si="340"/>
        <v>诸城</v>
      </c>
      <c r="S10915" t="str">
        <f t="shared" si="341"/>
        <v>0116</v>
      </c>
    </row>
    <row r="10916" spans="1:19">
      <c r="A10916" t="s">
        <v>88020</v>
      </c>
      <c r="B10916" s="31" t="s">
        <v>88021</v>
      </c>
      <c r="C10916" t="s">
        <v>49</v>
      </c>
      <c r="D10916" t="s">
        <v>88022</v>
      </c>
      <c r="E10916" t="s">
        <v>86296</v>
      </c>
      <c r="F10916" t="s">
        <v>88023</v>
      </c>
      <c r="G10916" t="s">
        <v>88024</v>
      </c>
      <c r="H10916" t="s">
        <v>88025</v>
      </c>
      <c r="I10916" t="s">
        <v>4852</v>
      </c>
      <c r="J10916" t="s">
        <v>5531</v>
      </c>
      <c r="K10916" t="s">
        <v>5532</v>
      </c>
      <c r="L10916" t="s">
        <v>105</v>
      </c>
      <c r="M10916" t="s">
        <v>5176</v>
      </c>
      <c r="N10916" t="s">
        <v>5487</v>
      </c>
      <c r="O10916" t="s">
        <v>5533</v>
      </c>
      <c r="P10916" t="s">
        <v>88026</v>
      </c>
      <c r="Q10916" t="s">
        <v>75044</v>
      </c>
      <c r="R10916" t="str">
        <f t="shared" si="340"/>
        <v>寿光</v>
      </c>
      <c r="S10916" t="str">
        <f t="shared" si="341"/>
        <v>0116</v>
      </c>
    </row>
    <row r="10917" spans="1:19">
      <c r="A10917" t="s">
        <v>88027</v>
      </c>
      <c r="B10917" s="31" t="s">
        <v>88028</v>
      </c>
      <c r="C10917" t="s">
        <v>49</v>
      </c>
      <c r="D10917" t="s">
        <v>88029</v>
      </c>
      <c r="E10917" t="s">
        <v>88030</v>
      </c>
      <c r="F10917" t="s">
        <v>88031</v>
      </c>
      <c r="G10917" t="s">
        <v>88032</v>
      </c>
      <c r="H10917" t="s">
        <v>88033</v>
      </c>
      <c r="I10917" t="s">
        <v>12275</v>
      </c>
      <c r="J10917" t="s">
        <v>5122</v>
      </c>
      <c r="K10917" t="s">
        <v>5123</v>
      </c>
      <c r="L10917" t="s">
        <v>75044</v>
      </c>
      <c r="M10917" t="s">
        <v>75044</v>
      </c>
      <c r="N10917" t="s">
        <v>5069</v>
      </c>
      <c r="O10917" t="s">
        <v>5124</v>
      </c>
      <c r="P10917" t="s">
        <v>75044</v>
      </c>
      <c r="Q10917" t="s">
        <v>75044</v>
      </c>
      <c r="R10917" t="str">
        <f t="shared" si="340"/>
        <v/>
      </c>
      <c r="S10917" t="str">
        <f t="shared" si="341"/>
        <v>0116</v>
      </c>
    </row>
    <row r="10918" spans="1:19">
      <c r="A10918" t="s">
        <v>88034</v>
      </c>
      <c r="B10918" s="31" t="s">
        <v>88035</v>
      </c>
      <c r="C10918" t="s">
        <v>49</v>
      </c>
      <c r="D10918" t="s">
        <v>88036</v>
      </c>
      <c r="E10918" t="s">
        <v>87991</v>
      </c>
      <c r="F10918" t="s">
        <v>88037</v>
      </c>
      <c r="G10918" t="s">
        <v>88038</v>
      </c>
      <c r="H10918" t="s">
        <v>88039</v>
      </c>
      <c r="I10918" t="s">
        <v>12119</v>
      </c>
      <c r="J10918" t="s">
        <v>25445</v>
      </c>
      <c r="K10918" t="s">
        <v>25446</v>
      </c>
      <c r="L10918" t="s">
        <v>375</v>
      </c>
      <c r="M10918" t="s">
        <v>5599</v>
      </c>
      <c r="N10918" t="s">
        <v>5421</v>
      </c>
      <c r="O10918" t="s">
        <v>25447</v>
      </c>
      <c r="P10918" t="s">
        <v>88040</v>
      </c>
      <c r="Q10918" t="s">
        <v>75044</v>
      </c>
      <c r="R10918" t="str">
        <f t="shared" si="340"/>
        <v>昌邑</v>
      </c>
      <c r="S10918" t="str">
        <f t="shared" si="341"/>
        <v>0116</v>
      </c>
    </row>
    <row r="10919" spans="1:19">
      <c r="A10919" t="s">
        <v>88041</v>
      </c>
      <c r="B10919" s="31" t="s">
        <v>88042</v>
      </c>
      <c r="C10919" t="s">
        <v>49</v>
      </c>
      <c r="D10919" t="s">
        <v>88043</v>
      </c>
      <c r="E10919" t="s">
        <v>86296</v>
      </c>
      <c r="F10919" t="s">
        <v>88044</v>
      </c>
      <c r="G10919" t="s">
        <v>88045</v>
      </c>
      <c r="H10919" t="s">
        <v>88046</v>
      </c>
      <c r="I10919" t="s">
        <v>4852</v>
      </c>
      <c r="J10919" t="s">
        <v>8163</v>
      </c>
      <c r="K10919" t="s">
        <v>8164</v>
      </c>
      <c r="L10919" t="s">
        <v>77</v>
      </c>
      <c r="M10919" t="s">
        <v>4803</v>
      </c>
      <c r="N10919" t="s">
        <v>4933</v>
      </c>
      <c r="O10919" t="s">
        <v>8165</v>
      </c>
      <c r="P10919" t="s">
        <v>88047</v>
      </c>
      <c r="Q10919" t="s">
        <v>75044</v>
      </c>
      <c r="R10919" t="str">
        <f t="shared" si="340"/>
        <v>临朐</v>
      </c>
      <c r="S10919" t="str">
        <f t="shared" si="341"/>
        <v>0116</v>
      </c>
    </row>
    <row r="10920" spans="1:19">
      <c r="A10920" t="s">
        <v>88048</v>
      </c>
      <c r="B10920" s="31" t="s">
        <v>88049</v>
      </c>
      <c r="C10920" t="s">
        <v>49</v>
      </c>
      <c r="D10920" t="s">
        <v>88050</v>
      </c>
      <c r="E10920" t="s">
        <v>86483</v>
      </c>
      <c r="F10920" t="s">
        <v>88051</v>
      </c>
      <c r="G10920" t="s">
        <v>88052</v>
      </c>
      <c r="H10920" t="s">
        <v>88053</v>
      </c>
      <c r="I10920" t="s">
        <v>12119</v>
      </c>
      <c r="J10920" t="s">
        <v>60738</v>
      </c>
      <c r="K10920" t="s">
        <v>60739</v>
      </c>
      <c r="L10920" t="s">
        <v>60</v>
      </c>
      <c r="M10920" t="s">
        <v>5888</v>
      </c>
      <c r="N10920" t="s">
        <v>5801</v>
      </c>
      <c r="O10920" t="s">
        <v>60740</v>
      </c>
      <c r="P10920" t="s">
        <v>88054</v>
      </c>
      <c r="Q10920" t="s">
        <v>75044</v>
      </c>
      <c r="R10920" t="str">
        <f t="shared" si="340"/>
        <v>奎文</v>
      </c>
      <c r="S10920" t="str">
        <f t="shared" si="341"/>
        <v>0116</v>
      </c>
    </row>
    <row r="10921" spans="1:19">
      <c r="A10921" t="s">
        <v>88055</v>
      </c>
      <c r="B10921" s="31" t="s">
        <v>88056</v>
      </c>
      <c r="C10921" t="s">
        <v>49</v>
      </c>
      <c r="D10921" t="s">
        <v>88057</v>
      </c>
      <c r="E10921" t="s">
        <v>86296</v>
      </c>
      <c r="F10921" t="s">
        <v>88058</v>
      </c>
      <c r="G10921" t="s">
        <v>88059</v>
      </c>
      <c r="H10921" t="s">
        <v>88060</v>
      </c>
      <c r="I10921" t="s">
        <v>4852</v>
      </c>
      <c r="J10921" t="s">
        <v>13968</v>
      </c>
      <c r="K10921" t="s">
        <v>13969</v>
      </c>
      <c r="L10921" t="s">
        <v>375</v>
      </c>
      <c r="M10921" t="s">
        <v>8957</v>
      </c>
      <c r="N10921" t="s">
        <v>6152</v>
      </c>
      <c r="O10921" t="s">
        <v>13970</v>
      </c>
      <c r="P10921" t="s">
        <v>88061</v>
      </c>
      <c r="Q10921" t="s">
        <v>88062</v>
      </c>
      <c r="R10921" t="str">
        <f t="shared" si="340"/>
        <v>昌邑</v>
      </c>
      <c r="S10921" t="str">
        <f t="shared" si="341"/>
        <v>0116</v>
      </c>
    </row>
    <row r="10922" spans="1:19">
      <c r="A10922" t="s">
        <v>88063</v>
      </c>
      <c r="B10922" s="31" t="s">
        <v>88064</v>
      </c>
      <c r="C10922" t="s">
        <v>49</v>
      </c>
      <c r="D10922" t="s">
        <v>88065</v>
      </c>
      <c r="E10922" t="s">
        <v>88066</v>
      </c>
      <c r="F10922" t="s">
        <v>88067</v>
      </c>
      <c r="G10922" t="s">
        <v>88068</v>
      </c>
      <c r="H10922" t="s">
        <v>88069</v>
      </c>
      <c r="I10922" t="s">
        <v>5221</v>
      </c>
      <c r="J10922" t="s">
        <v>6252</v>
      </c>
      <c r="K10922" t="s">
        <v>6253</v>
      </c>
      <c r="L10922" t="s">
        <v>105</v>
      </c>
      <c r="M10922" t="s">
        <v>5133</v>
      </c>
      <c r="N10922" t="s">
        <v>5069</v>
      </c>
      <c r="O10922" t="s">
        <v>6254</v>
      </c>
      <c r="P10922" t="s">
        <v>88070</v>
      </c>
      <c r="Q10922" t="s">
        <v>88071</v>
      </c>
      <c r="R10922" t="str">
        <f t="shared" si="340"/>
        <v>寿光</v>
      </c>
      <c r="S10922" t="str">
        <f t="shared" si="341"/>
        <v>0116</v>
      </c>
    </row>
    <row r="10923" spans="1:19">
      <c r="A10923" t="s">
        <v>88072</v>
      </c>
      <c r="B10923" s="31" t="s">
        <v>88073</v>
      </c>
      <c r="C10923" t="s">
        <v>49</v>
      </c>
      <c r="D10923" t="s">
        <v>88074</v>
      </c>
      <c r="E10923" t="s">
        <v>88075</v>
      </c>
      <c r="F10923" t="s">
        <v>88076</v>
      </c>
      <c r="G10923" t="s">
        <v>88077</v>
      </c>
      <c r="H10923" t="s">
        <v>88078</v>
      </c>
      <c r="I10923" t="s">
        <v>4785</v>
      </c>
      <c r="J10923" t="s">
        <v>5067</v>
      </c>
      <c r="K10923" t="s">
        <v>5068</v>
      </c>
      <c r="L10923" t="s">
        <v>123</v>
      </c>
      <c r="M10923" t="s">
        <v>4932</v>
      </c>
      <c r="N10923" t="s">
        <v>8593</v>
      </c>
      <c r="O10923" t="s">
        <v>5070</v>
      </c>
      <c r="P10923" t="s">
        <v>88079</v>
      </c>
      <c r="Q10923" t="s">
        <v>75044</v>
      </c>
      <c r="R10923" t="str">
        <f t="shared" si="340"/>
        <v>诸城</v>
      </c>
      <c r="S10923" t="str">
        <f t="shared" si="341"/>
        <v>0116</v>
      </c>
    </row>
    <row r="10924" spans="1:19">
      <c r="A10924" t="s">
        <v>88080</v>
      </c>
      <c r="B10924" s="31" t="s">
        <v>88081</v>
      </c>
      <c r="C10924" t="s">
        <v>49</v>
      </c>
      <c r="D10924" t="s">
        <v>88082</v>
      </c>
      <c r="E10924" t="s">
        <v>86483</v>
      </c>
      <c r="F10924" t="s">
        <v>88083</v>
      </c>
      <c r="G10924" t="s">
        <v>88084</v>
      </c>
      <c r="H10924" t="s">
        <v>88085</v>
      </c>
      <c r="I10924" t="s">
        <v>12119</v>
      </c>
      <c r="J10924" t="s">
        <v>7352</v>
      </c>
      <c r="K10924" t="s">
        <v>7353</v>
      </c>
      <c r="L10924" t="s">
        <v>60</v>
      </c>
      <c r="M10924" t="s">
        <v>5511</v>
      </c>
      <c r="N10924" t="s">
        <v>5421</v>
      </c>
      <c r="O10924" t="s">
        <v>7354</v>
      </c>
      <c r="P10924" t="s">
        <v>88086</v>
      </c>
      <c r="Q10924" t="s">
        <v>88087</v>
      </c>
      <c r="R10924" t="str">
        <f t="shared" si="340"/>
        <v>奎文</v>
      </c>
      <c r="S10924" t="str">
        <f t="shared" si="341"/>
        <v>0116</v>
      </c>
    </row>
    <row r="10925" spans="1:19">
      <c r="A10925" t="s">
        <v>88088</v>
      </c>
      <c r="B10925" s="31" t="s">
        <v>88089</v>
      </c>
      <c r="C10925" t="s">
        <v>49</v>
      </c>
      <c r="D10925" t="s">
        <v>88090</v>
      </c>
      <c r="E10925" t="s">
        <v>88091</v>
      </c>
      <c r="F10925" t="s">
        <v>88092</v>
      </c>
      <c r="G10925" t="s">
        <v>88093</v>
      </c>
      <c r="H10925" t="s">
        <v>88094</v>
      </c>
      <c r="I10925" t="s">
        <v>15346</v>
      </c>
      <c r="J10925" t="s">
        <v>10172</v>
      </c>
      <c r="K10925" t="s">
        <v>10173</v>
      </c>
      <c r="L10925" t="s">
        <v>95</v>
      </c>
      <c r="M10925" t="s">
        <v>4844</v>
      </c>
      <c r="N10925" t="s">
        <v>4905</v>
      </c>
      <c r="O10925" t="s">
        <v>10174</v>
      </c>
      <c r="P10925" t="s">
        <v>88095</v>
      </c>
      <c r="Q10925" t="s">
        <v>81713</v>
      </c>
      <c r="R10925" t="str">
        <f t="shared" si="340"/>
        <v>安丘</v>
      </c>
      <c r="S10925" t="str">
        <f t="shared" si="341"/>
        <v>0116</v>
      </c>
    </row>
    <row r="10926" spans="1:19">
      <c r="A10926" t="s">
        <v>88096</v>
      </c>
      <c r="B10926" s="31" t="s">
        <v>88097</v>
      </c>
      <c r="C10926" t="s">
        <v>49</v>
      </c>
      <c r="D10926" t="s">
        <v>88098</v>
      </c>
      <c r="E10926" t="s">
        <v>86483</v>
      </c>
      <c r="F10926" t="s">
        <v>88099</v>
      </c>
      <c r="G10926" t="s">
        <v>88100</v>
      </c>
      <c r="H10926" t="s">
        <v>88101</v>
      </c>
      <c r="I10926" t="s">
        <v>12119</v>
      </c>
      <c r="J10926" t="s">
        <v>5707</v>
      </c>
      <c r="K10926" t="s">
        <v>5708</v>
      </c>
      <c r="L10926" t="s">
        <v>95</v>
      </c>
      <c r="M10926" t="s">
        <v>5709</v>
      </c>
      <c r="N10926" t="s">
        <v>4983</v>
      </c>
      <c r="O10926" t="s">
        <v>5710</v>
      </c>
      <c r="P10926" t="s">
        <v>88102</v>
      </c>
      <c r="Q10926" t="s">
        <v>88103</v>
      </c>
      <c r="R10926" t="str">
        <f t="shared" si="340"/>
        <v>安丘</v>
      </c>
      <c r="S10926" t="str">
        <f t="shared" si="341"/>
        <v>0116</v>
      </c>
    </row>
    <row r="10927" spans="1:19">
      <c r="A10927" t="s">
        <v>88104</v>
      </c>
      <c r="B10927" s="31" t="s">
        <v>88105</v>
      </c>
      <c r="C10927" t="s">
        <v>49</v>
      </c>
      <c r="D10927" t="s">
        <v>88106</v>
      </c>
      <c r="E10927" t="s">
        <v>86296</v>
      </c>
      <c r="F10927" t="s">
        <v>88107</v>
      </c>
      <c r="G10927" t="s">
        <v>88108</v>
      </c>
      <c r="H10927" t="s">
        <v>88109</v>
      </c>
      <c r="I10927" t="s">
        <v>4785</v>
      </c>
      <c r="J10927" t="s">
        <v>8450</v>
      </c>
      <c r="K10927" t="s">
        <v>8451</v>
      </c>
      <c r="L10927" t="s">
        <v>60</v>
      </c>
      <c r="M10927" t="s">
        <v>5888</v>
      </c>
      <c r="N10927" t="s">
        <v>4892</v>
      </c>
      <c r="O10927" t="s">
        <v>8452</v>
      </c>
      <c r="P10927" t="s">
        <v>88110</v>
      </c>
      <c r="Q10927" t="s">
        <v>88111</v>
      </c>
      <c r="R10927" t="str">
        <f t="shared" si="340"/>
        <v>奎文</v>
      </c>
      <c r="S10927" t="str">
        <f t="shared" si="341"/>
        <v>0116</v>
      </c>
    </row>
    <row r="10928" spans="1:19">
      <c r="A10928" t="s">
        <v>88112</v>
      </c>
      <c r="B10928" s="31" t="s">
        <v>88113</v>
      </c>
      <c r="C10928" t="s">
        <v>49</v>
      </c>
      <c r="D10928" t="s">
        <v>88114</v>
      </c>
      <c r="E10928" t="s">
        <v>88075</v>
      </c>
      <c r="F10928" t="s">
        <v>88115</v>
      </c>
      <c r="G10928" t="s">
        <v>88116</v>
      </c>
      <c r="H10928" t="s">
        <v>88117</v>
      </c>
      <c r="I10928" t="s">
        <v>4785</v>
      </c>
      <c r="J10928" t="s">
        <v>4853</v>
      </c>
      <c r="K10928" t="s">
        <v>4854</v>
      </c>
      <c r="L10928" t="s">
        <v>50</v>
      </c>
      <c r="M10928" t="s">
        <v>4855</v>
      </c>
      <c r="N10928" t="s">
        <v>5421</v>
      </c>
      <c r="O10928" t="s">
        <v>4857</v>
      </c>
      <c r="P10928" t="s">
        <v>86548</v>
      </c>
      <c r="Q10928" t="s">
        <v>88118</v>
      </c>
      <c r="R10928" t="str">
        <f t="shared" si="340"/>
        <v>青州</v>
      </c>
      <c r="S10928" t="str">
        <f t="shared" si="341"/>
        <v>0116</v>
      </c>
    </row>
    <row r="10929" spans="1:19">
      <c r="A10929" t="s">
        <v>88119</v>
      </c>
      <c r="B10929" s="31" t="s">
        <v>88120</v>
      </c>
      <c r="C10929" t="s">
        <v>49</v>
      </c>
      <c r="D10929" t="s">
        <v>88121</v>
      </c>
      <c r="E10929" t="s">
        <v>86296</v>
      </c>
      <c r="F10929" t="s">
        <v>88122</v>
      </c>
      <c r="G10929" t="s">
        <v>88123</v>
      </c>
      <c r="H10929" t="s">
        <v>88124</v>
      </c>
      <c r="I10929" t="s">
        <v>5560</v>
      </c>
      <c r="J10929" t="s">
        <v>6528</v>
      </c>
      <c r="K10929" t="s">
        <v>6529</v>
      </c>
      <c r="L10929" t="s">
        <v>60</v>
      </c>
      <c r="M10929" t="s">
        <v>4774</v>
      </c>
      <c r="N10929" t="s">
        <v>6530</v>
      </c>
      <c r="O10929" t="s">
        <v>6531</v>
      </c>
      <c r="P10929" t="s">
        <v>88125</v>
      </c>
      <c r="Q10929" t="s">
        <v>75044</v>
      </c>
      <c r="R10929" t="str">
        <f t="shared" si="340"/>
        <v>奎文</v>
      </c>
      <c r="S10929" t="str">
        <f t="shared" si="341"/>
        <v>0116</v>
      </c>
    </row>
    <row r="10930" spans="1:19">
      <c r="A10930" t="s">
        <v>88126</v>
      </c>
      <c r="B10930" s="31" t="s">
        <v>88127</v>
      </c>
      <c r="C10930" t="s">
        <v>49</v>
      </c>
      <c r="D10930" t="s">
        <v>88128</v>
      </c>
      <c r="E10930" t="s">
        <v>88129</v>
      </c>
      <c r="F10930" t="s">
        <v>88130</v>
      </c>
      <c r="G10930" t="s">
        <v>88131</v>
      </c>
      <c r="H10930" t="s">
        <v>88132</v>
      </c>
      <c r="I10930" t="s">
        <v>12757</v>
      </c>
      <c r="J10930" t="s">
        <v>6043</v>
      </c>
      <c r="K10930" t="s">
        <v>6044</v>
      </c>
      <c r="L10930" t="s">
        <v>237</v>
      </c>
      <c r="M10930" t="s">
        <v>4971</v>
      </c>
      <c r="N10930" t="s">
        <v>5211</v>
      </c>
      <c r="O10930" t="s">
        <v>6045</v>
      </c>
      <c r="P10930" t="s">
        <v>88133</v>
      </c>
      <c r="Q10930" t="s">
        <v>88134</v>
      </c>
      <c r="R10930" t="str">
        <f t="shared" si="340"/>
        <v>潍城</v>
      </c>
      <c r="S10930" t="str">
        <f t="shared" si="341"/>
        <v>0116</v>
      </c>
    </row>
    <row r="10931" spans="1:19">
      <c r="A10931" t="s">
        <v>88135</v>
      </c>
      <c r="B10931" s="31" t="s">
        <v>88136</v>
      </c>
      <c r="C10931" t="s">
        <v>49</v>
      </c>
      <c r="D10931" t="s">
        <v>88137</v>
      </c>
      <c r="E10931" t="s">
        <v>88138</v>
      </c>
      <c r="F10931" t="s">
        <v>88139</v>
      </c>
      <c r="G10931" t="s">
        <v>88140</v>
      </c>
      <c r="H10931" t="s">
        <v>88141</v>
      </c>
      <c r="I10931" t="s">
        <v>4828</v>
      </c>
      <c r="J10931" t="s">
        <v>25985</v>
      </c>
      <c r="K10931" t="s">
        <v>25986</v>
      </c>
      <c r="L10931" t="s">
        <v>77</v>
      </c>
      <c r="M10931" t="s">
        <v>16744</v>
      </c>
      <c r="N10931" t="s">
        <v>4789</v>
      </c>
      <c r="O10931" t="s">
        <v>25987</v>
      </c>
      <c r="P10931" t="s">
        <v>88142</v>
      </c>
      <c r="Q10931" t="s">
        <v>75044</v>
      </c>
      <c r="R10931" t="str">
        <f t="shared" si="340"/>
        <v>临朐</v>
      </c>
      <c r="S10931" t="str">
        <f t="shared" si="341"/>
        <v>0116</v>
      </c>
    </row>
    <row r="10932" spans="1:19">
      <c r="A10932" t="s">
        <v>88143</v>
      </c>
      <c r="B10932" s="31" t="s">
        <v>88144</v>
      </c>
      <c r="C10932" t="s">
        <v>49</v>
      </c>
      <c r="D10932" t="s">
        <v>88145</v>
      </c>
      <c r="E10932" t="s">
        <v>88146</v>
      </c>
      <c r="F10932" t="s">
        <v>88147</v>
      </c>
      <c r="G10932" t="s">
        <v>88148</v>
      </c>
      <c r="H10932" t="s">
        <v>88149</v>
      </c>
      <c r="I10932" t="s">
        <v>7417</v>
      </c>
      <c r="J10932" t="s">
        <v>11410</v>
      </c>
      <c r="K10932" t="s">
        <v>11411</v>
      </c>
      <c r="L10932" t="s">
        <v>105</v>
      </c>
      <c r="M10932" t="s">
        <v>5176</v>
      </c>
      <c r="N10932" t="s">
        <v>4933</v>
      </c>
      <c r="O10932" t="s">
        <v>11412</v>
      </c>
      <c r="P10932" t="s">
        <v>88150</v>
      </c>
      <c r="Q10932" t="s">
        <v>88151</v>
      </c>
      <c r="R10932" t="str">
        <f t="shared" si="340"/>
        <v>寿光</v>
      </c>
      <c r="S10932" t="str">
        <f t="shared" si="341"/>
        <v>0116</v>
      </c>
    </row>
    <row r="10933" spans="1:19">
      <c r="A10933" t="s">
        <v>88152</v>
      </c>
      <c r="B10933" s="31" t="s">
        <v>88153</v>
      </c>
      <c r="C10933" t="s">
        <v>49</v>
      </c>
      <c r="D10933" t="s">
        <v>88154</v>
      </c>
      <c r="E10933" t="s">
        <v>88155</v>
      </c>
      <c r="F10933" t="s">
        <v>88156</v>
      </c>
      <c r="G10933" t="s">
        <v>88157</v>
      </c>
      <c r="H10933" t="s">
        <v>88158</v>
      </c>
      <c r="I10933" t="s">
        <v>4929</v>
      </c>
      <c r="J10933" t="s">
        <v>37649</v>
      </c>
      <c r="K10933" t="s">
        <v>37650</v>
      </c>
      <c r="L10933" t="s">
        <v>123</v>
      </c>
      <c r="M10933" t="s">
        <v>5353</v>
      </c>
      <c r="N10933" t="s">
        <v>7558</v>
      </c>
      <c r="O10933" t="s">
        <v>37651</v>
      </c>
      <c r="P10933" t="s">
        <v>88159</v>
      </c>
      <c r="Q10933" t="s">
        <v>88160</v>
      </c>
      <c r="R10933" t="str">
        <f t="shared" si="340"/>
        <v>诸城</v>
      </c>
      <c r="S10933" t="str">
        <f t="shared" si="341"/>
        <v>0116</v>
      </c>
    </row>
    <row r="10934" spans="1:19">
      <c r="A10934" t="s">
        <v>88161</v>
      </c>
      <c r="B10934" s="31" t="s">
        <v>88162</v>
      </c>
      <c r="C10934" t="s">
        <v>49</v>
      </c>
      <c r="D10934" t="s">
        <v>88163</v>
      </c>
      <c r="E10934" t="s">
        <v>88164</v>
      </c>
      <c r="F10934" t="s">
        <v>88165</v>
      </c>
      <c r="G10934" t="s">
        <v>88166</v>
      </c>
      <c r="H10934" t="s">
        <v>88167</v>
      </c>
      <c r="I10934" t="s">
        <v>12119</v>
      </c>
      <c r="J10934" t="s">
        <v>4842</v>
      </c>
      <c r="K10934" t="s">
        <v>4843</v>
      </c>
      <c r="L10934" t="s">
        <v>95</v>
      </c>
      <c r="M10934" t="s">
        <v>4844</v>
      </c>
      <c r="N10934" t="s">
        <v>6794</v>
      </c>
      <c r="O10934" t="s">
        <v>4846</v>
      </c>
      <c r="P10934" t="s">
        <v>88168</v>
      </c>
      <c r="Q10934" t="s">
        <v>75044</v>
      </c>
      <c r="R10934" t="str">
        <f t="shared" si="340"/>
        <v>安丘</v>
      </c>
      <c r="S10934" t="str">
        <f t="shared" si="341"/>
        <v>0116</v>
      </c>
    </row>
    <row r="10935" spans="1:19">
      <c r="A10935" t="s">
        <v>88169</v>
      </c>
      <c r="B10935" s="31" t="s">
        <v>88170</v>
      </c>
      <c r="C10935" t="s">
        <v>49</v>
      </c>
      <c r="D10935" t="s">
        <v>88171</v>
      </c>
      <c r="E10935" t="s">
        <v>86296</v>
      </c>
      <c r="F10935" t="s">
        <v>88172</v>
      </c>
      <c r="G10935" t="s">
        <v>88173</v>
      </c>
      <c r="H10935" t="s">
        <v>88174</v>
      </c>
      <c r="I10935" t="s">
        <v>5221</v>
      </c>
      <c r="J10935" t="s">
        <v>6434</v>
      </c>
      <c r="K10935" t="s">
        <v>6435</v>
      </c>
      <c r="L10935" t="s">
        <v>114</v>
      </c>
      <c r="M10935" t="s">
        <v>4831</v>
      </c>
      <c r="N10935" t="s">
        <v>6243</v>
      </c>
      <c r="O10935" t="s">
        <v>6436</v>
      </c>
      <c r="P10935" t="s">
        <v>75044</v>
      </c>
      <c r="Q10935" t="s">
        <v>75044</v>
      </c>
      <c r="R10935" t="str">
        <f t="shared" si="340"/>
        <v>高密</v>
      </c>
      <c r="S10935" t="str">
        <f t="shared" si="341"/>
        <v>0116</v>
      </c>
    </row>
    <row r="10936" spans="1:19">
      <c r="A10936" t="s">
        <v>88175</v>
      </c>
      <c r="B10936" s="31" t="s">
        <v>88176</v>
      </c>
      <c r="C10936" t="s">
        <v>49</v>
      </c>
      <c r="D10936" t="s">
        <v>88177</v>
      </c>
      <c r="E10936" t="s">
        <v>86296</v>
      </c>
      <c r="F10936" t="s">
        <v>88178</v>
      </c>
      <c r="G10936" t="s">
        <v>88179</v>
      </c>
      <c r="H10936" t="s">
        <v>88180</v>
      </c>
      <c r="I10936" t="s">
        <v>4771</v>
      </c>
      <c r="J10936" t="s">
        <v>5067</v>
      </c>
      <c r="K10936" t="s">
        <v>5068</v>
      </c>
      <c r="L10936" t="s">
        <v>123</v>
      </c>
      <c r="M10936" t="s">
        <v>4932</v>
      </c>
      <c r="N10936" t="s">
        <v>5619</v>
      </c>
      <c r="O10936" t="s">
        <v>5070</v>
      </c>
      <c r="P10936" t="s">
        <v>88181</v>
      </c>
      <c r="Q10936" t="s">
        <v>88182</v>
      </c>
      <c r="R10936" t="str">
        <f t="shared" si="340"/>
        <v>诸城</v>
      </c>
      <c r="S10936" t="str">
        <f t="shared" si="341"/>
        <v>0116</v>
      </c>
    </row>
    <row r="10937" spans="1:19">
      <c r="A10937" t="s">
        <v>88183</v>
      </c>
      <c r="B10937" s="31" t="s">
        <v>88184</v>
      </c>
      <c r="C10937" t="s">
        <v>49</v>
      </c>
      <c r="D10937" t="s">
        <v>88185</v>
      </c>
      <c r="E10937" t="s">
        <v>86714</v>
      </c>
      <c r="F10937" t="s">
        <v>88186</v>
      </c>
      <c r="G10937" t="s">
        <v>88187</v>
      </c>
      <c r="H10937" t="s">
        <v>88188</v>
      </c>
      <c r="I10937" t="s">
        <v>12119</v>
      </c>
      <c r="J10937" t="s">
        <v>25579</v>
      </c>
      <c r="K10937" t="s">
        <v>25580</v>
      </c>
      <c r="L10937" t="s">
        <v>105</v>
      </c>
      <c r="M10937" t="s">
        <v>5769</v>
      </c>
      <c r="N10937" t="s">
        <v>5907</v>
      </c>
      <c r="O10937" t="s">
        <v>25581</v>
      </c>
      <c r="P10937" t="s">
        <v>88189</v>
      </c>
      <c r="Q10937" t="s">
        <v>75044</v>
      </c>
      <c r="R10937" t="str">
        <f t="shared" si="340"/>
        <v>寿光</v>
      </c>
      <c r="S10937" t="str">
        <f t="shared" si="341"/>
        <v>0116</v>
      </c>
    </row>
    <row r="10938" spans="1:19">
      <c r="A10938" t="s">
        <v>88190</v>
      </c>
      <c r="B10938" s="31" t="s">
        <v>88191</v>
      </c>
      <c r="C10938" t="s">
        <v>49</v>
      </c>
      <c r="D10938" t="s">
        <v>88192</v>
      </c>
      <c r="E10938" t="s">
        <v>88155</v>
      </c>
      <c r="F10938" t="s">
        <v>88193</v>
      </c>
      <c r="G10938" t="s">
        <v>88194</v>
      </c>
      <c r="H10938" t="s">
        <v>88195</v>
      </c>
      <c r="I10938" t="s">
        <v>4785</v>
      </c>
      <c r="J10938" t="s">
        <v>6973</v>
      </c>
      <c r="K10938" t="s">
        <v>6974</v>
      </c>
      <c r="L10938" t="s">
        <v>60</v>
      </c>
      <c r="M10938" t="s">
        <v>5511</v>
      </c>
      <c r="N10938" t="s">
        <v>4881</v>
      </c>
      <c r="O10938" t="s">
        <v>6975</v>
      </c>
      <c r="P10938" t="s">
        <v>88196</v>
      </c>
      <c r="Q10938" t="s">
        <v>75044</v>
      </c>
      <c r="R10938" t="str">
        <f t="shared" si="340"/>
        <v>奎文</v>
      </c>
      <c r="S10938" t="str">
        <f t="shared" si="341"/>
        <v>0116</v>
      </c>
    </row>
    <row r="10939" spans="1:19">
      <c r="A10939" t="s">
        <v>88197</v>
      </c>
      <c r="B10939" s="31" t="s">
        <v>88198</v>
      </c>
      <c r="C10939" t="s">
        <v>49</v>
      </c>
      <c r="D10939" t="s">
        <v>88199</v>
      </c>
      <c r="E10939" t="s">
        <v>88200</v>
      </c>
      <c r="F10939" t="s">
        <v>88201</v>
      </c>
      <c r="G10939" t="s">
        <v>88202</v>
      </c>
      <c r="H10939" t="s">
        <v>87781</v>
      </c>
      <c r="I10939" t="s">
        <v>4828</v>
      </c>
      <c r="J10939" t="s">
        <v>13968</v>
      </c>
      <c r="K10939" t="s">
        <v>13969</v>
      </c>
      <c r="L10939" t="s">
        <v>375</v>
      </c>
      <c r="M10939" t="s">
        <v>8957</v>
      </c>
      <c r="N10939" t="s">
        <v>6152</v>
      </c>
      <c r="O10939" t="s">
        <v>13970</v>
      </c>
      <c r="P10939" t="s">
        <v>88203</v>
      </c>
      <c r="Q10939" t="s">
        <v>75044</v>
      </c>
      <c r="R10939" t="str">
        <f t="shared" si="340"/>
        <v>昌邑</v>
      </c>
      <c r="S10939" t="str">
        <f t="shared" si="341"/>
        <v>0116</v>
      </c>
    </row>
    <row r="10940" spans="1:19">
      <c r="A10940" t="s">
        <v>88204</v>
      </c>
      <c r="B10940" s="31" t="s">
        <v>88205</v>
      </c>
      <c r="C10940" t="s">
        <v>49</v>
      </c>
      <c r="D10940" t="s">
        <v>88206</v>
      </c>
      <c r="E10940" t="s">
        <v>86296</v>
      </c>
      <c r="F10940" t="s">
        <v>88207</v>
      </c>
      <c r="G10940" t="s">
        <v>88208</v>
      </c>
      <c r="H10940" t="s">
        <v>88209</v>
      </c>
      <c r="I10940" t="s">
        <v>4852</v>
      </c>
      <c r="J10940" t="s">
        <v>19759</v>
      </c>
      <c r="K10940" t="s">
        <v>19760</v>
      </c>
      <c r="L10940" t="s">
        <v>123</v>
      </c>
      <c r="M10940" t="s">
        <v>5854</v>
      </c>
      <c r="N10940" t="s">
        <v>4972</v>
      </c>
      <c r="O10940" t="s">
        <v>19761</v>
      </c>
      <c r="P10940" t="s">
        <v>88162</v>
      </c>
      <c r="Q10940" t="s">
        <v>88210</v>
      </c>
      <c r="R10940" t="str">
        <f t="shared" si="340"/>
        <v>诸城</v>
      </c>
      <c r="S10940" t="str">
        <f t="shared" si="341"/>
        <v>0116</v>
      </c>
    </row>
    <row r="10941" spans="1:19">
      <c r="A10941" t="s">
        <v>88211</v>
      </c>
      <c r="B10941" s="31" t="s">
        <v>88212</v>
      </c>
      <c r="C10941" t="s">
        <v>49</v>
      </c>
      <c r="D10941" t="s">
        <v>88213</v>
      </c>
      <c r="E10941" t="s">
        <v>86296</v>
      </c>
      <c r="F10941" t="s">
        <v>88214</v>
      </c>
      <c r="G10941" t="s">
        <v>88215</v>
      </c>
      <c r="H10941" t="s">
        <v>88216</v>
      </c>
      <c r="I10941" t="s">
        <v>6877</v>
      </c>
      <c r="J10941" t="s">
        <v>12053</v>
      </c>
      <c r="K10941" t="s">
        <v>12054</v>
      </c>
      <c r="L10941" t="s">
        <v>77</v>
      </c>
      <c r="M10941" t="s">
        <v>4803</v>
      </c>
      <c r="N10941" t="s">
        <v>4972</v>
      </c>
      <c r="O10941" t="s">
        <v>12055</v>
      </c>
      <c r="P10941" t="s">
        <v>88217</v>
      </c>
      <c r="Q10941" t="s">
        <v>88218</v>
      </c>
      <c r="R10941" t="str">
        <f t="shared" si="340"/>
        <v>临朐</v>
      </c>
      <c r="S10941" t="str">
        <f t="shared" si="341"/>
        <v>0116</v>
      </c>
    </row>
    <row r="10942" spans="1:19">
      <c r="A10942" t="s">
        <v>88219</v>
      </c>
      <c r="B10942" s="31" t="s">
        <v>88220</v>
      </c>
      <c r="C10942" t="s">
        <v>49</v>
      </c>
      <c r="D10942" t="s">
        <v>88221</v>
      </c>
      <c r="E10942" t="s">
        <v>88146</v>
      </c>
      <c r="F10942" t="s">
        <v>88222</v>
      </c>
      <c r="G10942" t="s">
        <v>88223</v>
      </c>
      <c r="H10942" t="s">
        <v>88224</v>
      </c>
      <c r="I10942" t="s">
        <v>4852</v>
      </c>
      <c r="J10942" t="s">
        <v>7910</v>
      </c>
      <c r="K10942" t="s">
        <v>7911</v>
      </c>
      <c r="L10942" t="s">
        <v>375</v>
      </c>
      <c r="M10942" t="s">
        <v>5409</v>
      </c>
      <c r="N10942" t="s">
        <v>4905</v>
      </c>
      <c r="O10942" t="s">
        <v>7913</v>
      </c>
      <c r="P10942" t="s">
        <v>86308</v>
      </c>
      <c r="Q10942" t="s">
        <v>88225</v>
      </c>
      <c r="R10942" t="str">
        <f t="shared" si="340"/>
        <v>昌邑</v>
      </c>
      <c r="S10942" t="str">
        <f t="shared" si="341"/>
        <v>0116</v>
      </c>
    </row>
    <row r="10943" spans="1:19">
      <c r="A10943" t="s">
        <v>88226</v>
      </c>
      <c r="B10943" s="31" t="s">
        <v>88227</v>
      </c>
      <c r="C10943" t="s">
        <v>49</v>
      </c>
      <c r="D10943" t="s">
        <v>88228</v>
      </c>
      <c r="E10943" t="s">
        <v>86296</v>
      </c>
      <c r="F10943" t="s">
        <v>88229</v>
      </c>
      <c r="G10943" t="s">
        <v>88230</v>
      </c>
      <c r="H10943" t="s">
        <v>88231</v>
      </c>
      <c r="I10943" t="s">
        <v>4852</v>
      </c>
      <c r="J10943" t="s">
        <v>88232</v>
      </c>
      <c r="K10943" t="s">
        <v>88233</v>
      </c>
      <c r="L10943" t="s">
        <v>148</v>
      </c>
      <c r="M10943" t="s">
        <v>6713</v>
      </c>
      <c r="N10943" t="s">
        <v>5211</v>
      </c>
      <c r="O10943" t="s">
        <v>88234</v>
      </c>
      <c r="P10943" t="s">
        <v>88235</v>
      </c>
      <c r="Q10943" t="s">
        <v>75044</v>
      </c>
      <c r="R10943" t="str">
        <f t="shared" si="340"/>
        <v>寒亭</v>
      </c>
      <c r="S10943" t="str">
        <f t="shared" si="341"/>
        <v>0116</v>
      </c>
    </row>
    <row r="10944" spans="1:19">
      <c r="A10944" t="s">
        <v>88236</v>
      </c>
      <c r="B10944" s="31" t="s">
        <v>88237</v>
      </c>
      <c r="C10944" t="s">
        <v>49</v>
      </c>
      <c r="D10944" t="s">
        <v>88238</v>
      </c>
      <c r="E10944" t="s">
        <v>88239</v>
      </c>
      <c r="F10944" t="s">
        <v>88240</v>
      </c>
      <c r="G10944" t="s">
        <v>88241</v>
      </c>
      <c r="H10944" t="s">
        <v>88242</v>
      </c>
      <c r="I10944" t="s">
        <v>12119</v>
      </c>
      <c r="J10944" t="s">
        <v>14048</v>
      </c>
      <c r="K10944" t="s">
        <v>14049</v>
      </c>
      <c r="L10944" t="s">
        <v>60</v>
      </c>
      <c r="M10944" t="s">
        <v>4904</v>
      </c>
      <c r="N10944" t="s">
        <v>5112</v>
      </c>
      <c r="O10944" t="s">
        <v>14050</v>
      </c>
      <c r="P10944" t="s">
        <v>88243</v>
      </c>
      <c r="Q10944" t="s">
        <v>88244</v>
      </c>
      <c r="R10944" t="str">
        <f t="shared" si="340"/>
        <v>奎文</v>
      </c>
      <c r="S10944" t="str">
        <f t="shared" si="341"/>
        <v>0116</v>
      </c>
    </row>
    <row r="10945" spans="1:19">
      <c r="A10945" t="s">
        <v>88245</v>
      </c>
      <c r="B10945" s="31" t="s">
        <v>88246</v>
      </c>
      <c r="C10945" t="s">
        <v>49</v>
      </c>
      <c r="D10945" t="s">
        <v>88247</v>
      </c>
      <c r="E10945" t="s">
        <v>86296</v>
      </c>
      <c r="F10945" t="s">
        <v>88248</v>
      </c>
      <c r="G10945" t="s">
        <v>88249</v>
      </c>
      <c r="H10945" t="s">
        <v>88250</v>
      </c>
      <c r="I10945" t="s">
        <v>4841</v>
      </c>
      <c r="J10945" t="s">
        <v>9807</v>
      </c>
      <c r="K10945" t="s">
        <v>10782</v>
      </c>
      <c r="L10945" t="s">
        <v>105</v>
      </c>
      <c r="M10945" t="s">
        <v>6055</v>
      </c>
      <c r="N10945" t="s">
        <v>5211</v>
      </c>
      <c r="O10945" t="s">
        <v>10783</v>
      </c>
      <c r="P10945" t="s">
        <v>88251</v>
      </c>
      <c r="Q10945" t="s">
        <v>88252</v>
      </c>
      <c r="R10945" t="str">
        <f t="shared" ref="R10945:R11008" si="342">IF(OR(LEFT(L10945,2)="高新"),"奎文",IF(LEFT(L10945,2)="峡山","坊子",IF(LEFT(L10945,2)="滨海","寒亭",LEFT(L10945,2))))</f>
        <v>寿光</v>
      </c>
      <c r="S10945" t="str">
        <f t="shared" ref="S10945:S11008" si="343">TEXT(B10945,"mmdd")</f>
        <v>0116</v>
      </c>
    </row>
    <row r="10946" spans="1:19">
      <c r="A10946" t="s">
        <v>88253</v>
      </c>
      <c r="B10946" s="31" t="s">
        <v>88254</v>
      </c>
      <c r="C10946" t="s">
        <v>49</v>
      </c>
      <c r="D10946" t="s">
        <v>88255</v>
      </c>
      <c r="E10946" t="s">
        <v>82156</v>
      </c>
      <c r="F10946" t="s">
        <v>88256</v>
      </c>
      <c r="G10946" t="s">
        <v>88257</v>
      </c>
      <c r="H10946" t="s">
        <v>88258</v>
      </c>
      <c r="I10946" t="s">
        <v>4828</v>
      </c>
      <c r="J10946" t="s">
        <v>5053</v>
      </c>
      <c r="K10946" t="s">
        <v>5054</v>
      </c>
      <c r="L10946" t="s">
        <v>95</v>
      </c>
      <c r="M10946" t="s">
        <v>5055</v>
      </c>
      <c r="N10946" t="s">
        <v>14468</v>
      </c>
      <c r="O10946" t="s">
        <v>5057</v>
      </c>
      <c r="P10946" t="s">
        <v>88259</v>
      </c>
      <c r="Q10946" t="s">
        <v>75044</v>
      </c>
      <c r="R10946" t="str">
        <f t="shared" si="342"/>
        <v>安丘</v>
      </c>
      <c r="S10946" t="str">
        <f t="shared" si="343"/>
        <v>0116</v>
      </c>
    </row>
    <row r="10947" spans="1:19">
      <c r="A10947" t="s">
        <v>88260</v>
      </c>
      <c r="B10947" s="31" t="s">
        <v>88261</v>
      </c>
      <c r="C10947" t="s">
        <v>49</v>
      </c>
      <c r="D10947" t="s">
        <v>88262</v>
      </c>
      <c r="E10947" t="s">
        <v>82156</v>
      </c>
      <c r="F10947" t="s">
        <v>88263</v>
      </c>
      <c r="G10947" t="s">
        <v>88264</v>
      </c>
      <c r="H10947" t="s">
        <v>88265</v>
      </c>
      <c r="I10947" t="s">
        <v>4852</v>
      </c>
      <c r="J10947" t="s">
        <v>7166</v>
      </c>
      <c r="K10947" t="s">
        <v>7167</v>
      </c>
      <c r="L10947" t="s">
        <v>123</v>
      </c>
      <c r="M10947" t="s">
        <v>5364</v>
      </c>
      <c r="N10947" t="s">
        <v>5487</v>
      </c>
      <c r="O10947" t="s">
        <v>7168</v>
      </c>
      <c r="P10947" t="s">
        <v>88266</v>
      </c>
      <c r="Q10947" t="s">
        <v>88267</v>
      </c>
      <c r="R10947" t="str">
        <f t="shared" si="342"/>
        <v>诸城</v>
      </c>
      <c r="S10947" t="str">
        <f t="shared" si="343"/>
        <v>0116</v>
      </c>
    </row>
    <row r="10948" spans="1:19">
      <c r="A10948" t="s">
        <v>88268</v>
      </c>
      <c r="B10948" s="31" t="s">
        <v>88269</v>
      </c>
      <c r="C10948" t="s">
        <v>49</v>
      </c>
      <c r="D10948" t="s">
        <v>88270</v>
      </c>
      <c r="E10948" t="s">
        <v>82156</v>
      </c>
      <c r="F10948" t="s">
        <v>88271</v>
      </c>
      <c r="G10948" t="s">
        <v>88272</v>
      </c>
      <c r="H10948" t="s">
        <v>88273</v>
      </c>
      <c r="I10948" t="s">
        <v>4785</v>
      </c>
      <c r="J10948" t="s">
        <v>5647</v>
      </c>
      <c r="K10948" t="s">
        <v>5648</v>
      </c>
      <c r="L10948" t="s">
        <v>95</v>
      </c>
      <c r="M10948" t="s">
        <v>5649</v>
      </c>
      <c r="N10948" t="s">
        <v>5487</v>
      </c>
      <c r="O10948" t="s">
        <v>5650</v>
      </c>
      <c r="P10948" t="s">
        <v>88274</v>
      </c>
      <c r="Q10948" t="s">
        <v>88275</v>
      </c>
      <c r="R10948" t="str">
        <f t="shared" si="342"/>
        <v>安丘</v>
      </c>
      <c r="S10948" t="str">
        <f t="shared" si="343"/>
        <v>0116</v>
      </c>
    </row>
    <row r="10949" spans="1:19">
      <c r="A10949" t="s">
        <v>88276</v>
      </c>
      <c r="B10949" s="31" t="s">
        <v>88277</v>
      </c>
      <c r="C10949" t="s">
        <v>49</v>
      </c>
      <c r="D10949" t="s">
        <v>88278</v>
      </c>
      <c r="E10949" t="s">
        <v>82156</v>
      </c>
      <c r="F10949" t="s">
        <v>88279</v>
      </c>
      <c r="G10949" t="s">
        <v>88280</v>
      </c>
      <c r="H10949" t="s">
        <v>88281</v>
      </c>
      <c r="I10949" t="s">
        <v>4828</v>
      </c>
      <c r="J10949" t="s">
        <v>7332</v>
      </c>
      <c r="K10949" t="s">
        <v>7333</v>
      </c>
      <c r="L10949" t="s">
        <v>375</v>
      </c>
      <c r="M10949" t="s">
        <v>7334</v>
      </c>
      <c r="N10949" t="s">
        <v>4856</v>
      </c>
      <c r="O10949" t="s">
        <v>7335</v>
      </c>
      <c r="P10949" t="s">
        <v>88282</v>
      </c>
      <c r="Q10949" t="s">
        <v>88283</v>
      </c>
      <c r="R10949" t="str">
        <f t="shared" si="342"/>
        <v>昌邑</v>
      </c>
      <c r="S10949" t="str">
        <f t="shared" si="343"/>
        <v>0116</v>
      </c>
    </row>
    <row r="10950" spans="1:19">
      <c r="A10950" t="s">
        <v>88284</v>
      </c>
      <c r="B10950" s="31" t="s">
        <v>88285</v>
      </c>
      <c r="C10950" t="s">
        <v>49</v>
      </c>
      <c r="D10950" t="s">
        <v>88286</v>
      </c>
      <c r="E10950" t="s">
        <v>81938</v>
      </c>
      <c r="F10950" t="s">
        <v>88287</v>
      </c>
      <c r="G10950" t="s">
        <v>88288</v>
      </c>
      <c r="H10950" t="s">
        <v>88289</v>
      </c>
      <c r="I10950" t="s">
        <v>12119</v>
      </c>
      <c r="J10950" t="s">
        <v>4879</v>
      </c>
      <c r="K10950" t="s">
        <v>4880</v>
      </c>
      <c r="L10950" t="s">
        <v>237</v>
      </c>
      <c r="M10950" t="s">
        <v>4868</v>
      </c>
      <c r="N10950" t="s">
        <v>75044</v>
      </c>
      <c r="O10950" t="s">
        <v>4882</v>
      </c>
      <c r="P10950" t="s">
        <v>88290</v>
      </c>
      <c r="Q10950" t="s">
        <v>88291</v>
      </c>
      <c r="R10950" t="str">
        <f t="shared" si="342"/>
        <v>潍城</v>
      </c>
      <c r="S10950" t="str">
        <f t="shared" si="343"/>
        <v>0116</v>
      </c>
    </row>
    <row r="10951" spans="1:19">
      <c r="A10951" t="s">
        <v>88292</v>
      </c>
      <c r="B10951" s="31" t="s">
        <v>88293</v>
      </c>
      <c r="C10951" t="s">
        <v>49</v>
      </c>
      <c r="D10951" t="s">
        <v>88294</v>
      </c>
      <c r="E10951" t="s">
        <v>81938</v>
      </c>
      <c r="F10951" t="s">
        <v>88295</v>
      </c>
      <c r="G10951" t="s">
        <v>88296</v>
      </c>
      <c r="H10951" t="s">
        <v>88297</v>
      </c>
      <c r="I10951" t="s">
        <v>12844</v>
      </c>
      <c r="J10951" t="s">
        <v>12967</v>
      </c>
      <c r="K10951" t="s">
        <v>12968</v>
      </c>
      <c r="L10951" t="s">
        <v>114</v>
      </c>
      <c r="M10951" t="s">
        <v>5486</v>
      </c>
      <c r="N10951" t="s">
        <v>4919</v>
      </c>
      <c r="O10951" t="s">
        <v>12969</v>
      </c>
      <c r="P10951" t="s">
        <v>88298</v>
      </c>
      <c r="Q10951" t="s">
        <v>75044</v>
      </c>
      <c r="R10951" t="str">
        <f t="shared" si="342"/>
        <v>高密</v>
      </c>
      <c r="S10951" t="str">
        <f t="shared" si="343"/>
        <v>0116</v>
      </c>
    </row>
    <row r="10952" spans="1:19">
      <c r="A10952" t="s">
        <v>88299</v>
      </c>
      <c r="B10952" s="31" t="s">
        <v>88300</v>
      </c>
      <c r="C10952" t="s">
        <v>49</v>
      </c>
      <c r="D10952" t="s">
        <v>88301</v>
      </c>
      <c r="E10952" t="s">
        <v>82156</v>
      </c>
      <c r="F10952" t="s">
        <v>88302</v>
      </c>
      <c r="G10952" t="s">
        <v>88303</v>
      </c>
      <c r="H10952" t="s">
        <v>88304</v>
      </c>
      <c r="I10952" t="s">
        <v>4852</v>
      </c>
      <c r="J10952" t="s">
        <v>15283</v>
      </c>
      <c r="K10952" t="s">
        <v>15284</v>
      </c>
      <c r="L10952" t="s">
        <v>105</v>
      </c>
      <c r="M10952" t="s">
        <v>5197</v>
      </c>
      <c r="N10952" t="s">
        <v>4933</v>
      </c>
      <c r="O10952" t="s">
        <v>15285</v>
      </c>
      <c r="P10952" t="s">
        <v>88305</v>
      </c>
      <c r="Q10952" t="s">
        <v>75044</v>
      </c>
      <c r="R10952" t="str">
        <f t="shared" si="342"/>
        <v>寿光</v>
      </c>
      <c r="S10952" t="str">
        <f t="shared" si="343"/>
        <v>0116</v>
      </c>
    </row>
    <row r="10953" spans="1:19">
      <c r="A10953" t="s">
        <v>88306</v>
      </c>
      <c r="B10953" s="31" t="s">
        <v>88307</v>
      </c>
      <c r="C10953" t="s">
        <v>49</v>
      </c>
      <c r="D10953" t="s">
        <v>88308</v>
      </c>
      <c r="E10953" t="s">
        <v>82156</v>
      </c>
      <c r="F10953" t="s">
        <v>88309</v>
      </c>
      <c r="G10953" t="s">
        <v>88310</v>
      </c>
      <c r="H10953" t="s">
        <v>88311</v>
      </c>
      <c r="I10953" t="s">
        <v>4852</v>
      </c>
      <c r="J10953" t="s">
        <v>6205</v>
      </c>
      <c r="K10953" t="s">
        <v>6206</v>
      </c>
      <c r="L10953" t="s">
        <v>50</v>
      </c>
      <c r="M10953" t="s">
        <v>6207</v>
      </c>
      <c r="N10953" t="s">
        <v>5296</v>
      </c>
      <c r="O10953" t="s">
        <v>12473</v>
      </c>
      <c r="P10953" t="s">
        <v>88312</v>
      </c>
      <c r="Q10953" t="s">
        <v>75044</v>
      </c>
      <c r="R10953" t="str">
        <f t="shared" si="342"/>
        <v>青州</v>
      </c>
      <c r="S10953" t="str">
        <f t="shared" si="343"/>
        <v>0116</v>
      </c>
    </row>
    <row r="10954" spans="1:19">
      <c r="A10954" t="s">
        <v>88313</v>
      </c>
      <c r="B10954" s="31" t="s">
        <v>88314</v>
      </c>
      <c r="C10954" t="s">
        <v>49</v>
      </c>
      <c r="D10954" t="s">
        <v>88315</v>
      </c>
      <c r="E10954" t="s">
        <v>82156</v>
      </c>
      <c r="F10954" t="s">
        <v>88316</v>
      </c>
      <c r="G10954" t="s">
        <v>88317</v>
      </c>
      <c r="H10954" t="s">
        <v>88318</v>
      </c>
      <c r="I10954" t="s">
        <v>4785</v>
      </c>
      <c r="J10954" t="s">
        <v>6132</v>
      </c>
      <c r="K10954" t="s">
        <v>6133</v>
      </c>
      <c r="L10954" t="s">
        <v>123</v>
      </c>
      <c r="M10954" t="s">
        <v>4932</v>
      </c>
      <c r="N10954" t="s">
        <v>5451</v>
      </c>
      <c r="O10954" t="s">
        <v>6134</v>
      </c>
      <c r="P10954" t="s">
        <v>88319</v>
      </c>
      <c r="Q10954" t="s">
        <v>75044</v>
      </c>
      <c r="R10954" t="str">
        <f t="shared" si="342"/>
        <v>诸城</v>
      </c>
      <c r="S10954" t="str">
        <f t="shared" si="343"/>
        <v>0116</v>
      </c>
    </row>
    <row r="10955" spans="1:19">
      <c r="A10955" t="s">
        <v>88320</v>
      </c>
      <c r="B10955" s="31" t="s">
        <v>88321</v>
      </c>
      <c r="C10955" t="s">
        <v>49</v>
      </c>
      <c r="D10955" t="s">
        <v>88322</v>
      </c>
      <c r="E10955" t="s">
        <v>71340</v>
      </c>
      <c r="F10955" t="s">
        <v>88323</v>
      </c>
      <c r="G10955" t="s">
        <v>88324</v>
      </c>
      <c r="H10955" t="s">
        <v>88325</v>
      </c>
      <c r="I10955" t="s">
        <v>4813</v>
      </c>
      <c r="J10955" t="s">
        <v>20770</v>
      </c>
      <c r="K10955" t="s">
        <v>20771</v>
      </c>
      <c r="L10955" t="s">
        <v>1136</v>
      </c>
      <c r="M10955" t="s">
        <v>6413</v>
      </c>
      <c r="N10955" t="s">
        <v>4933</v>
      </c>
      <c r="O10955" t="s">
        <v>20772</v>
      </c>
      <c r="P10955" t="s">
        <v>88326</v>
      </c>
      <c r="Q10955" t="s">
        <v>75044</v>
      </c>
      <c r="R10955" t="str">
        <f t="shared" si="342"/>
        <v>昌乐</v>
      </c>
      <c r="S10955" t="str">
        <f t="shared" si="343"/>
        <v>0116</v>
      </c>
    </row>
    <row r="10956" spans="1:19">
      <c r="A10956" t="s">
        <v>4002</v>
      </c>
      <c r="B10956" s="31" t="s">
        <v>3997</v>
      </c>
      <c r="C10956" t="s">
        <v>49</v>
      </c>
      <c r="D10956" t="s">
        <v>88327</v>
      </c>
      <c r="E10956" t="s">
        <v>86296</v>
      </c>
      <c r="F10956" t="s">
        <v>88328</v>
      </c>
      <c r="G10956" t="s">
        <v>4000</v>
      </c>
      <c r="H10956" t="s">
        <v>88329</v>
      </c>
      <c r="I10956" t="s">
        <v>5052</v>
      </c>
      <c r="J10956" t="s">
        <v>5669</v>
      </c>
      <c r="K10956" t="s">
        <v>5670</v>
      </c>
      <c r="L10956" t="s">
        <v>60</v>
      </c>
      <c r="M10956" t="s">
        <v>5511</v>
      </c>
      <c r="N10956" t="s">
        <v>5005</v>
      </c>
      <c r="O10956" t="s">
        <v>5671</v>
      </c>
      <c r="P10956" t="s">
        <v>88330</v>
      </c>
      <c r="Q10956" t="s">
        <v>75044</v>
      </c>
      <c r="R10956" t="str">
        <f t="shared" si="342"/>
        <v>奎文</v>
      </c>
      <c r="S10956" t="str">
        <f t="shared" si="343"/>
        <v>0116</v>
      </c>
    </row>
    <row r="10957" spans="1:19">
      <c r="A10957" t="s">
        <v>88331</v>
      </c>
      <c r="B10957" s="31" t="s">
        <v>88332</v>
      </c>
      <c r="C10957" t="s">
        <v>49</v>
      </c>
      <c r="D10957" t="s">
        <v>88333</v>
      </c>
      <c r="E10957" t="s">
        <v>86296</v>
      </c>
      <c r="F10957" t="s">
        <v>88334</v>
      </c>
      <c r="G10957" t="s">
        <v>88335</v>
      </c>
      <c r="H10957" t="s">
        <v>88336</v>
      </c>
      <c r="I10957" t="s">
        <v>4852</v>
      </c>
      <c r="J10957" t="s">
        <v>9734</v>
      </c>
      <c r="K10957" t="s">
        <v>9735</v>
      </c>
      <c r="L10957" t="s">
        <v>60</v>
      </c>
      <c r="M10957" t="s">
        <v>4904</v>
      </c>
      <c r="N10957" t="s">
        <v>5112</v>
      </c>
      <c r="O10957" t="s">
        <v>9736</v>
      </c>
      <c r="P10957" t="s">
        <v>88337</v>
      </c>
      <c r="Q10957" t="s">
        <v>88338</v>
      </c>
      <c r="R10957" t="str">
        <f t="shared" si="342"/>
        <v>奎文</v>
      </c>
      <c r="S10957" t="str">
        <f t="shared" si="343"/>
        <v>0116</v>
      </c>
    </row>
    <row r="10958" spans="1:19">
      <c r="A10958" t="s">
        <v>88339</v>
      </c>
      <c r="B10958" s="31" t="s">
        <v>88340</v>
      </c>
      <c r="C10958" t="s">
        <v>49</v>
      </c>
      <c r="D10958" t="s">
        <v>88341</v>
      </c>
      <c r="E10958" t="s">
        <v>86483</v>
      </c>
      <c r="F10958" t="s">
        <v>88342</v>
      </c>
      <c r="G10958" t="s">
        <v>88343</v>
      </c>
      <c r="H10958" t="s">
        <v>88344</v>
      </c>
      <c r="I10958" t="s">
        <v>12119</v>
      </c>
      <c r="J10958" t="s">
        <v>5636</v>
      </c>
      <c r="K10958" t="s">
        <v>5720</v>
      </c>
      <c r="L10958" t="s">
        <v>50</v>
      </c>
      <c r="M10958" t="s">
        <v>5721</v>
      </c>
      <c r="N10958" t="s">
        <v>5487</v>
      </c>
      <c r="O10958" t="s">
        <v>5722</v>
      </c>
      <c r="P10958" t="s">
        <v>75044</v>
      </c>
      <c r="Q10958" t="s">
        <v>75044</v>
      </c>
      <c r="R10958" t="str">
        <f t="shared" si="342"/>
        <v>青州</v>
      </c>
      <c r="S10958" t="str">
        <f t="shared" si="343"/>
        <v>0116</v>
      </c>
    </row>
    <row r="10959" spans="1:19">
      <c r="A10959" t="s">
        <v>88345</v>
      </c>
      <c r="B10959" s="31" t="s">
        <v>88346</v>
      </c>
      <c r="C10959" t="s">
        <v>49</v>
      </c>
      <c r="D10959" t="s">
        <v>88347</v>
      </c>
      <c r="E10959" t="s">
        <v>86296</v>
      </c>
      <c r="F10959" t="s">
        <v>88348</v>
      </c>
      <c r="G10959" t="s">
        <v>88349</v>
      </c>
      <c r="H10959" t="s">
        <v>88350</v>
      </c>
      <c r="I10959" t="s">
        <v>4852</v>
      </c>
      <c r="J10959" t="s">
        <v>6771</v>
      </c>
      <c r="K10959" t="s">
        <v>6772</v>
      </c>
      <c r="L10959" t="s">
        <v>1136</v>
      </c>
      <c r="M10959" t="s">
        <v>5210</v>
      </c>
      <c r="N10959" t="s">
        <v>5030</v>
      </c>
      <c r="O10959" t="s">
        <v>6773</v>
      </c>
      <c r="P10959" t="s">
        <v>88351</v>
      </c>
      <c r="Q10959" t="s">
        <v>75044</v>
      </c>
      <c r="R10959" t="str">
        <f t="shared" si="342"/>
        <v>昌乐</v>
      </c>
      <c r="S10959" t="str">
        <f t="shared" si="343"/>
        <v>0116</v>
      </c>
    </row>
    <row r="10960" spans="1:19">
      <c r="A10960" t="s">
        <v>88352</v>
      </c>
      <c r="B10960" s="31" t="s">
        <v>88353</v>
      </c>
      <c r="C10960" t="s">
        <v>49</v>
      </c>
      <c r="D10960" t="s">
        <v>88354</v>
      </c>
      <c r="E10960" t="s">
        <v>88355</v>
      </c>
      <c r="F10960" t="s">
        <v>88356</v>
      </c>
      <c r="G10960" t="s">
        <v>88357</v>
      </c>
      <c r="H10960" t="s">
        <v>88358</v>
      </c>
      <c r="I10960" t="s">
        <v>4828</v>
      </c>
      <c r="J10960" t="s">
        <v>10639</v>
      </c>
      <c r="K10960" t="s">
        <v>10640</v>
      </c>
      <c r="L10960" t="s">
        <v>375</v>
      </c>
      <c r="M10960" t="s">
        <v>5318</v>
      </c>
      <c r="N10960" t="s">
        <v>5939</v>
      </c>
      <c r="O10960" t="s">
        <v>10641</v>
      </c>
      <c r="P10960" t="s">
        <v>88359</v>
      </c>
      <c r="Q10960" t="s">
        <v>75044</v>
      </c>
      <c r="R10960" t="str">
        <f t="shared" si="342"/>
        <v>昌邑</v>
      </c>
      <c r="S10960" t="str">
        <f t="shared" si="343"/>
        <v>0116</v>
      </c>
    </row>
    <row r="10961" spans="1:19">
      <c r="A10961" t="s">
        <v>88360</v>
      </c>
      <c r="B10961" s="31" t="s">
        <v>88361</v>
      </c>
      <c r="C10961" t="s">
        <v>49</v>
      </c>
      <c r="D10961" t="s">
        <v>88362</v>
      </c>
      <c r="E10961" t="s">
        <v>86483</v>
      </c>
      <c r="F10961" t="s">
        <v>88363</v>
      </c>
      <c r="G10961" t="s">
        <v>88364</v>
      </c>
      <c r="H10961" t="s">
        <v>88365</v>
      </c>
      <c r="I10961" t="s">
        <v>12119</v>
      </c>
      <c r="J10961" t="s">
        <v>5636</v>
      </c>
      <c r="K10961" t="s">
        <v>5637</v>
      </c>
      <c r="L10961" t="s">
        <v>105</v>
      </c>
      <c r="M10961" t="s">
        <v>5638</v>
      </c>
      <c r="N10961" t="s">
        <v>5056</v>
      </c>
      <c r="O10961" t="s">
        <v>5639</v>
      </c>
      <c r="P10961" t="s">
        <v>88366</v>
      </c>
      <c r="Q10961" t="s">
        <v>88367</v>
      </c>
      <c r="R10961" t="str">
        <f t="shared" si="342"/>
        <v>寿光</v>
      </c>
      <c r="S10961" t="str">
        <f t="shared" si="343"/>
        <v>0116</v>
      </c>
    </row>
    <row r="10962" spans="1:19">
      <c r="A10962" t="s">
        <v>88368</v>
      </c>
      <c r="B10962" s="31" t="s">
        <v>88369</v>
      </c>
      <c r="C10962" t="s">
        <v>49</v>
      </c>
      <c r="D10962" t="s">
        <v>88370</v>
      </c>
      <c r="E10962" t="s">
        <v>86483</v>
      </c>
      <c r="F10962" t="s">
        <v>88371</v>
      </c>
      <c r="G10962" t="s">
        <v>88372</v>
      </c>
      <c r="H10962" t="s">
        <v>88373</v>
      </c>
      <c r="I10962" t="s">
        <v>12119</v>
      </c>
      <c r="J10962" t="s">
        <v>9536</v>
      </c>
      <c r="K10962" t="s">
        <v>9537</v>
      </c>
      <c r="L10962" t="s">
        <v>95</v>
      </c>
      <c r="M10962" t="s">
        <v>5055</v>
      </c>
      <c r="N10962" t="s">
        <v>5112</v>
      </c>
      <c r="O10962" t="s">
        <v>9538</v>
      </c>
      <c r="P10962" t="s">
        <v>88374</v>
      </c>
      <c r="Q10962" t="s">
        <v>75044</v>
      </c>
      <c r="R10962" t="str">
        <f t="shared" si="342"/>
        <v>安丘</v>
      </c>
      <c r="S10962" t="str">
        <f t="shared" si="343"/>
        <v>0116</v>
      </c>
    </row>
    <row r="10963" spans="1:19">
      <c r="A10963" t="s">
        <v>88375</v>
      </c>
      <c r="B10963" s="31" t="s">
        <v>88376</v>
      </c>
      <c r="C10963" t="s">
        <v>49</v>
      </c>
      <c r="D10963" t="s">
        <v>88377</v>
      </c>
      <c r="E10963" t="s">
        <v>81938</v>
      </c>
      <c r="F10963" t="s">
        <v>88378</v>
      </c>
      <c r="G10963" t="s">
        <v>88379</v>
      </c>
      <c r="H10963" t="s">
        <v>88380</v>
      </c>
      <c r="I10963" t="s">
        <v>12844</v>
      </c>
      <c r="J10963" t="s">
        <v>6434</v>
      </c>
      <c r="K10963" t="s">
        <v>6435</v>
      </c>
      <c r="L10963" t="s">
        <v>114</v>
      </c>
      <c r="M10963" t="s">
        <v>4831</v>
      </c>
      <c r="N10963" t="s">
        <v>4845</v>
      </c>
      <c r="O10963" t="s">
        <v>6436</v>
      </c>
      <c r="P10963" t="s">
        <v>88381</v>
      </c>
      <c r="Q10963" t="s">
        <v>88382</v>
      </c>
      <c r="R10963" t="str">
        <f t="shared" si="342"/>
        <v>高密</v>
      </c>
      <c r="S10963" t="str">
        <f t="shared" si="343"/>
        <v>0116</v>
      </c>
    </row>
    <row r="10964" spans="1:19">
      <c r="A10964" t="s">
        <v>88383</v>
      </c>
      <c r="B10964" s="31" t="s">
        <v>88384</v>
      </c>
      <c r="C10964" t="s">
        <v>49</v>
      </c>
      <c r="D10964" t="s">
        <v>88385</v>
      </c>
      <c r="E10964" t="s">
        <v>86296</v>
      </c>
      <c r="F10964" t="s">
        <v>88386</v>
      </c>
      <c r="G10964" t="s">
        <v>88387</v>
      </c>
      <c r="H10964" t="s">
        <v>88388</v>
      </c>
      <c r="I10964" t="s">
        <v>12322</v>
      </c>
      <c r="J10964" t="s">
        <v>10465</v>
      </c>
      <c r="K10964" t="s">
        <v>10466</v>
      </c>
      <c r="L10964" t="s">
        <v>123</v>
      </c>
      <c r="M10964" t="s">
        <v>4932</v>
      </c>
      <c r="N10964" t="s">
        <v>4946</v>
      </c>
      <c r="O10964" t="s">
        <v>10467</v>
      </c>
      <c r="P10964" t="s">
        <v>88389</v>
      </c>
      <c r="Q10964" t="s">
        <v>66035</v>
      </c>
      <c r="R10964" t="str">
        <f t="shared" si="342"/>
        <v>诸城</v>
      </c>
      <c r="S10964" t="str">
        <f t="shared" si="343"/>
        <v>0116</v>
      </c>
    </row>
    <row r="10965" spans="1:19">
      <c r="A10965" t="s">
        <v>88390</v>
      </c>
      <c r="B10965" s="31" t="s">
        <v>88391</v>
      </c>
      <c r="C10965" t="s">
        <v>49</v>
      </c>
      <c r="D10965" t="s">
        <v>88392</v>
      </c>
      <c r="E10965" t="s">
        <v>82156</v>
      </c>
      <c r="F10965" t="s">
        <v>88393</v>
      </c>
      <c r="G10965" t="s">
        <v>88394</v>
      </c>
      <c r="H10965" t="s">
        <v>88395</v>
      </c>
      <c r="I10965" t="s">
        <v>4852</v>
      </c>
      <c r="J10965" t="s">
        <v>5636</v>
      </c>
      <c r="K10965" t="s">
        <v>5637</v>
      </c>
      <c r="L10965" t="s">
        <v>105</v>
      </c>
      <c r="M10965" t="s">
        <v>5638</v>
      </c>
      <c r="N10965" t="s">
        <v>5030</v>
      </c>
      <c r="O10965" t="s">
        <v>5639</v>
      </c>
      <c r="P10965" t="s">
        <v>88396</v>
      </c>
      <c r="Q10965" t="s">
        <v>88397</v>
      </c>
      <c r="R10965" t="str">
        <f t="shared" si="342"/>
        <v>寿光</v>
      </c>
      <c r="S10965" t="str">
        <f t="shared" si="343"/>
        <v>0116</v>
      </c>
    </row>
    <row r="10966" spans="1:19">
      <c r="A10966" t="s">
        <v>88398</v>
      </c>
      <c r="B10966" s="31" t="s">
        <v>88399</v>
      </c>
      <c r="C10966" t="s">
        <v>49</v>
      </c>
      <c r="D10966" t="s">
        <v>88400</v>
      </c>
      <c r="E10966" t="s">
        <v>86483</v>
      </c>
      <c r="F10966" t="s">
        <v>88401</v>
      </c>
      <c r="G10966" t="s">
        <v>88402</v>
      </c>
      <c r="H10966" t="s">
        <v>88403</v>
      </c>
      <c r="I10966" t="s">
        <v>12119</v>
      </c>
      <c r="J10966" t="s">
        <v>10248</v>
      </c>
      <c r="K10966" t="s">
        <v>10249</v>
      </c>
      <c r="L10966" t="s">
        <v>375</v>
      </c>
      <c r="M10966" t="s">
        <v>7334</v>
      </c>
      <c r="N10966" t="s">
        <v>5421</v>
      </c>
      <c r="O10966" t="s">
        <v>10251</v>
      </c>
      <c r="P10966" t="s">
        <v>88404</v>
      </c>
      <c r="Q10966" t="s">
        <v>88405</v>
      </c>
      <c r="R10966" t="str">
        <f t="shared" si="342"/>
        <v>昌邑</v>
      </c>
      <c r="S10966" t="str">
        <f t="shared" si="343"/>
        <v>0116</v>
      </c>
    </row>
    <row r="10967" spans="1:19">
      <c r="A10967" t="s">
        <v>88406</v>
      </c>
      <c r="B10967" s="31" t="s">
        <v>88407</v>
      </c>
      <c r="C10967" t="s">
        <v>49</v>
      </c>
      <c r="D10967" t="s">
        <v>88408</v>
      </c>
      <c r="E10967" t="s">
        <v>88409</v>
      </c>
      <c r="F10967" t="s">
        <v>88410</v>
      </c>
      <c r="G10967" t="s">
        <v>88411</v>
      </c>
      <c r="H10967" t="s">
        <v>88412</v>
      </c>
      <c r="I10967" t="s">
        <v>4828</v>
      </c>
      <c r="J10967" t="s">
        <v>5810</v>
      </c>
      <c r="K10967" t="s">
        <v>5811</v>
      </c>
      <c r="L10967" t="s">
        <v>77</v>
      </c>
      <c r="M10967" t="s">
        <v>5812</v>
      </c>
      <c r="N10967" t="s">
        <v>5619</v>
      </c>
      <c r="O10967" t="s">
        <v>5813</v>
      </c>
      <c r="P10967" t="s">
        <v>88413</v>
      </c>
      <c r="Q10967" t="s">
        <v>75044</v>
      </c>
      <c r="R10967" t="str">
        <f t="shared" si="342"/>
        <v>临朐</v>
      </c>
      <c r="S10967" t="str">
        <f t="shared" si="343"/>
        <v>0116</v>
      </c>
    </row>
    <row r="10968" spans="1:19">
      <c r="A10968" t="s">
        <v>88414</v>
      </c>
      <c r="B10968" s="31" t="s">
        <v>88415</v>
      </c>
      <c r="C10968" t="s">
        <v>49</v>
      </c>
      <c r="D10968" t="s">
        <v>88416</v>
      </c>
      <c r="E10968" t="s">
        <v>82156</v>
      </c>
      <c r="F10968" t="s">
        <v>88417</v>
      </c>
      <c r="G10968" t="s">
        <v>88418</v>
      </c>
      <c r="H10968" t="s">
        <v>88419</v>
      </c>
      <c r="I10968" t="s">
        <v>4852</v>
      </c>
      <c r="J10968" t="s">
        <v>25445</v>
      </c>
      <c r="K10968" t="s">
        <v>25446</v>
      </c>
      <c r="L10968" t="s">
        <v>375</v>
      </c>
      <c r="M10968" t="s">
        <v>5599</v>
      </c>
      <c r="N10968" t="s">
        <v>5211</v>
      </c>
      <c r="O10968" t="s">
        <v>25447</v>
      </c>
      <c r="P10968" t="s">
        <v>88420</v>
      </c>
      <c r="Q10968" t="s">
        <v>75044</v>
      </c>
      <c r="R10968" t="str">
        <f t="shared" si="342"/>
        <v>昌邑</v>
      </c>
      <c r="S10968" t="str">
        <f t="shared" si="343"/>
        <v>0116</v>
      </c>
    </row>
    <row r="10969" spans="1:19">
      <c r="A10969" t="s">
        <v>88421</v>
      </c>
      <c r="B10969" s="31" t="s">
        <v>88422</v>
      </c>
      <c r="C10969" t="s">
        <v>49</v>
      </c>
      <c r="D10969" t="s">
        <v>88423</v>
      </c>
      <c r="E10969" t="s">
        <v>88424</v>
      </c>
      <c r="F10969" t="s">
        <v>88425</v>
      </c>
      <c r="G10969" t="s">
        <v>88426</v>
      </c>
      <c r="H10969" t="s">
        <v>88427</v>
      </c>
      <c r="I10969" t="s">
        <v>5387</v>
      </c>
      <c r="J10969" t="s">
        <v>5122</v>
      </c>
      <c r="K10969" t="s">
        <v>5123</v>
      </c>
      <c r="L10969" t="s">
        <v>75044</v>
      </c>
      <c r="M10969" t="s">
        <v>75044</v>
      </c>
      <c r="N10969" t="s">
        <v>4959</v>
      </c>
      <c r="O10969" t="s">
        <v>5124</v>
      </c>
      <c r="P10969" t="s">
        <v>75044</v>
      </c>
      <c r="Q10969" t="s">
        <v>75044</v>
      </c>
      <c r="R10969" t="str">
        <f t="shared" si="342"/>
        <v/>
      </c>
      <c r="S10969" t="str">
        <f t="shared" si="343"/>
        <v>0116</v>
      </c>
    </row>
    <row r="10970" spans="1:19">
      <c r="A10970" t="s">
        <v>88428</v>
      </c>
      <c r="B10970" s="31" t="s">
        <v>88429</v>
      </c>
      <c r="C10970" t="s">
        <v>49</v>
      </c>
      <c r="D10970" t="s">
        <v>88430</v>
      </c>
      <c r="E10970" t="s">
        <v>86296</v>
      </c>
      <c r="F10970" t="s">
        <v>88431</v>
      </c>
      <c r="G10970" t="s">
        <v>88432</v>
      </c>
      <c r="H10970" t="s">
        <v>88433</v>
      </c>
      <c r="I10970" t="s">
        <v>23863</v>
      </c>
      <c r="J10970" t="s">
        <v>8847</v>
      </c>
      <c r="K10970" t="s">
        <v>8848</v>
      </c>
      <c r="L10970" t="s">
        <v>60</v>
      </c>
      <c r="M10970" t="s">
        <v>5420</v>
      </c>
      <c r="N10970" t="s">
        <v>4972</v>
      </c>
      <c r="O10970" t="s">
        <v>8849</v>
      </c>
      <c r="P10970" t="s">
        <v>88434</v>
      </c>
      <c r="Q10970" t="s">
        <v>88435</v>
      </c>
      <c r="R10970" t="str">
        <f t="shared" si="342"/>
        <v>奎文</v>
      </c>
      <c r="S10970" t="str">
        <f t="shared" si="343"/>
        <v>0116</v>
      </c>
    </row>
    <row r="10971" spans="1:19">
      <c r="A10971" t="s">
        <v>88436</v>
      </c>
      <c r="B10971" s="31" t="s">
        <v>88437</v>
      </c>
      <c r="C10971" t="s">
        <v>49</v>
      </c>
      <c r="D10971" t="s">
        <v>88438</v>
      </c>
      <c r="E10971" t="s">
        <v>88439</v>
      </c>
      <c r="F10971" t="s">
        <v>88440</v>
      </c>
      <c r="G10971" t="s">
        <v>88441</v>
      </c>
      <c r="H10971" t="s">
        <v>88442</v>
      </c>
      <c r="I10971" t="s">
        <v>4852</v>
      </c>
      <c r="J10971" t="s">
        <v>9612</v>
      </c>
      <c r="K10971" t="s">
        <v>9613</v>
      </c>
      <c r="L10971" t="s">
        <v>114</v>
      </c>
      <c r="M10971" t="s">
        <v>9614</v>
      </c>
      <c r="N10971" t="s">
        <v>5619</v>
      </c>
      <c r="O10971" t="s">
        <v>9615</v>
      </c>
      <c r="P10971" t="s">
        <v>88443</v>
      </c>
      <c r="Q10971" t="s">
        <v>75044</v>
      </c>
      <c r="R10971" t="str">
        <f t="shared" si="342"/>
        <v>高密</v>
      </c>
      <c r="S10971" t="str">
        <f t="shared" si="343"/>
        <v>0116</v>
      </c>
    </row>
    <row r="10972" spans="1:19">
      <c r="A10972" t="s">
        <v>88444</v>
      </c>
      <c r="B10972" s="31" t="s">
        <v>88445</v>
      </c>
      <c r="C10972" t="s">
        <v>49</v>
      </c>
      <c r="D10972" t="s">
        <v>88446</v>
      </c>
      <c r="E10972" t="s">
        <v>86483</v>
      </c>
      <c r="F10972" t="s">
        <v>88447</v>
      </c>
      <c r="G10972" t="s">
        <v>88448</v>
      </c>
      <c r="H10972" t="s">
        <v>88449</v>
      </c>
      <c r="I10972" t="s">
        <v>12844</v>
      </c>
      <c r="J10972" t="s">
        <v>10465</v>
      </c>
      <c r="K10972" t="s">
        <v>10466</v>
      </c>
      <c r="L10972" t="s">
        <v>123</v>
      </c>
      <c r="M10972" t="s">
        <v>4932</v>
      </c>
      <c r="N10972" t="s">
        <v>6601</v>
      </c>
      <c r="O10972" t="s">
        <v>10467</v>
      </c>
      <c r="P10972" t="s">
        <v>88450</v>
      </c>
      <c r="Q10972" t="s">
        <v>75044</v>
      </c>
      <c r="R10972" t="str">
        <f t="shared" si="342"/>
        <v>诸城</v>
      </c>
      <c r="S10972" t="str">
        <f t="shared" si="343"/>
        <v>0116</v>
      </c>
    </row>
    <row r="10973" spans="1:19">
      <c r="A10973" t="s">
        <v>88451</v>
      </c>
      <c r="B10973" s="31" t="s">
        <v>88452</v>
      </c>
      <c r="C10973" t="s">
        <v>49</v>
      </c>
      <c r="D10973" t="s">
        <v>88453</v>
      </c>
      <c r="E10973" t="s">
        <v>82156</v>
      </c>
      <c r="F10973" t="s">
        <v>88454</v>
      </c>
      <c r="G10973" t="s">
        <v>88455</v>
      </c>
      <c r="H10973" t="s">
        <v>88456</v>
      </c>
      <c r="I10973" t="s">
        <v>4828</v>
      </c>
      <c r="J10973" t="s">
        <v>12501</v>
      </c>
      <c r="K10973" t="s">
        <v>12502</v>
      </c>
      <c r="L10973" t="s">
        <v>50</v>
      </c>
      <c r="M10973" t="s">
        <v>4855</v>
      </c>
      <c r="N10973" t="s">
        <v>6985</v>
      </c>
      <c r="O10973" t="s">
        <v>12503</v>
      </c>
      <c r="P10973" t="s">
        <v>87888</v>
      </c>
      <c r="Q10973" t="s">
        <v>75044</v>
      </c>
      <c r="R10973" t="str">
        <f t="shared" si="342"/>
        <v>青州</v>
      </c>
      <c r="S10973" t="str">
        <f t="shared" si="343"/>
        <v>0116</v>
      </c>
    </row>
    <row r="10974" spans="1:19">
      <c r="A10974" t="s">
        <v>88457</v>
      </c>
      <c r="B10974" s="31" t="s">
        <v>88458</v>
      </c>
      <c r="C10974" t="s">
        <v>49</v>
      </c>
      <c r="D10974" t="s">
        <v>88459</v>
      </c>
      <c r="E10974" t="s">
        <v>86296</v>
      </c>
      <c r="F10974" t="s">
        <v>88460</v>
      </c>
      <c r="G10974" t="s">
        <v>88461</v>
      </c>
      <c r="H10974" t="s">
        <v>88462</v>
      </c>
      <c r="I10974" t="s">
        <v>4785</v>
      </c>
      <c r="J10974" t="s">
        <v>10316</v>
      </c>
      <c r="K10974" t="s">
        <v>10317</v>
      </c>
      <c r="L10974" t="s">
        <v>262</v>
      </c>
      <c r="M10974" t="s">
        <v>10318</v>
      </c>
      <c r="N10974" t="s">
        <v>4905</v>
      </c>
      <c r="O10974" t="s">
        <v>10319</v>
      </c>
      <c r="P10974" t="s">
        <v>88463</v>
      </c>
      <c r="Q10974" t="s">
        <v>88464</v>
      </c>
      <c r="R10974" t="str">
        <f t="shared" si="342"/>
        <v>寒亭</v>
      </c>
      <c r="S10974" t="str">
        <f t="shared" si="343"/>
        <v>0116</v>
      </c>
    </row>
    <row r="10975" spans="1:19">
      <c r="A10975" t="s">
        <v>88465</v>
      </c>
      <c r="B10975" s="31" t="s">
        <v>88466</v>
      </c>
      <c r="C10975" t="s">
        <v>49</v>
      </c>
      <c r="D10975" t="s">
        <v>88467</v>
      </c>
      <c r="E10975" t="s">
        <v>86296</v>
      </c>
      <c r="F10975" t="s">
        <v>88468</v>
      </c>
      <c r="G10975" t="s">
        <v>88469</v>
      </c>
      <c r="H10975" t="s">
        <v>88470</v>
      </c>
      <c r="I10975" t="s">
        <v>4828</v>
      </c>
      <c r="J10975" t="s">
        <v>5053</v>
      </c>
      <c r="K10975" t="s">
        <v>5054</v>
      </c>
      <c r="L10975" t="s">
        <v>95</v>
      </c>
      <c r="M10975" t="s">
        <v>5055</v>
      </c>
      <c r="N10975" t="s">
        <v>4933</v>
      </c>
      <c r="O10975" t="s">
        <v>5057</v>
      </c>
      <c r="P10975" t="s">
        <v>88471</v>
      </c>
      <c r="Q10975" t="s">
        <v>75044</v>
      </c>
      <c r="R10975" t="str">
        <f t="shared" si="342"/>
        <v>安丘</v>
      </c>
      <c r="S10975" t="str">
        <f t="shared" si="343"/>
        <v>0116</v>
      </c>
    </row>
    <row r="10976" spans="1:19">
      <c r="A10976" t="s">
        <v>88472</v>
      </c>
      <c r="B10976" s="31" t="s">
        <v>88473</v>
      </c>
      <c r="C10976" t="s">
        <v>49</v>
      </c>
      <c r="D10976" t="s">
        <v>88474</v>
      </c>
      <c r="E10976" t="s">
        <v>86483</v>
      </c>
      <c r="F10976" t="s">
        <v>88475</v>
      </c>
      <c r="G10976" t="s">
        <v>88476</v>
      </c>
      <c r="H10976" t="s">
        <v>88477</v>
      </c>
      <c r="I10976" t="s">
        <v>12119</v>
      </c>
      <c r="J10976" t="s">
        <v>5270</v>
      </c>
      <c r="K10976" t="s">
        <v>5271</v>
      </c>
      <c r="L10976" t="s">
        <v>148</v>
      </c>
      <c r="M10976" t="s">
        <v>5272</v>
      </c>
      <c r="N10976" t="s">
        <v>13312</v>
      </c>
      <c r="O10976" t="s">
        <v>5274</v>
      </c>
      <c r="P10976" t="s">
        <v>88478</v>
      </c>
      <c r="Q10976" t="s">
        <v>88479</v>
      </c>
      <c r="R10976" t="str">
        <f t="shared" si="342"/>
        <v>寒亭</v>
      </c>
      <c r="S10976" t="str">
        <f t="shared" si="343"/>
        <v>0116</v>
      </c>
    </row>
    <row r="10977" spans="1:19">
      <c r="A10977" t="s">
        <v>88480</v>
      </c>
      <c r="B10977" s="31" t="s">
        <v>88481</v>
      </c>
      <c r="C10977" t="s">
        <v>49</v>
      </c>
      <c r="D10977" t="s">
        <v>88482</v>
      </c>
      <c r="E10977" t="s">
        <v>86296</v>
      </c>
      <c r="F10977" t="s">
        <v>88483</v>
      </c>
      <c r="G10977" t="s">
        <v>88484</v>
      </c>
      <c r="H10977" t="s">
        <v>88485</v>
      </c>
      <c r="I10977" t="s">
        <v>4852</v>
      </c>
      <c r="J10977" t="s">
        <v>5185</v>
      </c>
      <c r="K10977" t="s">
        <v>5186</v>
      </c>
      <c r="L10977" t="s">
        <v>237</v>
      </c>
      <c r="M10977" t="s">
        <v>4868</v>
      </c>
      <c r="N10977" t="s">
        <v>5056</v>
      </c>
      <c r="O10977" t="s">
        <v>5187</v>
      </c>
      <c r="P10977" t="s">
        <v>88486</v>
      </c>
      <c r="Q10977" t="s">
        <v>88487</v>
      </c>
      <c r="R10977" t="str">
        <f t="shared" si="342"/>
        <v>潍城</v>
      </c>
      <c r="S10977" t="str">
        <f t="shared" si="343"/>
        <v>0116</v>
      </c>
    </row>
    <row r="10978" spans="1:19">
      <c r="A10978" t="s">
        <v>88488</v>
      </c>
      <c r="B10978" s="31" t="s">
        <v>88489</v>
      </c>
      <c r="C10978" t="s">
        <v>49</v>
      </c>
      <c r="D10978" t="s">
        <v>88490</v>
      </c>
      <c r="E10978" t="s">
        <v>86296</v>
      </c>
      <c r="F10978" t="s">
        <v>88491</v>
      </c>
      <c r="G10978" t="s">
        <v>88492</v>
      </c>
      <c r="H10978" t="s">
        <v>88493</v>
      </c>
      <c r="I10978" t="s">
        <v>4852</v>
      </c>
      <c r="J10978" t="s">
        <v>10067</v>
      </c>
      <c r="K10978" t="s">
        <v>10068</v>
      </c>
      <c r="L10978" t="s">
        <v>105</v>
      </c>
      <c r="M10978" t="s">
        <v>5197</v>
      </c>
      <c r="N10978" t="s">
        <v>5801</v>
      </c>
      <c r="O10978" t="s">
        <v>10069</v>
      </c>
      <c r="P10978" t="s">
        <v>88494</v>
      </c>
      <c r="Q10978" t="s">
        <v>75044</v>
      </c>
      <c r="R10978" t="str">
        <f t="shared" si="342"/>
        <v>寿光</v>
      </c>
      <c r="S10978" t="str">
        <f t="shared" si="343"/>
        <v>0116</v>
      </c>
    </row>
    <row r="10979" spans="1:19">
      <c r="A10979" t="s">
        <v>88495</v>
      </c>
      <c r="B10979" s="31" t="s">
        <v>88496</v>
      </c>
      <c r="C10979" t="s">
        <v>49</v>
      </c>
      <c r="D10979" t="s">
        <v>88497</v>
      </c>
      <c r="E10979" t="s">
        <v>84107</v>
      </c>
      <c r="F10979" t="s">
        <v>88498</v>
      </c>
      <c r="G10979" t="s">
        <v>88499</v>
      </c>
      <c r="H10979" t="s">
        <v>88500</v>
      </c>
      <c r="I10979" t="s">
        <v>4828</v>
      </c>
      <c r="J10979" t="s">
        <v>34460</v>
      </c>
      <c r="K10979" t="s">
        <v>34461</v>
      </c>
      <c r="L10979" t="s">
        <v>114</v>
      </c>
      <c r="M10979" t="s">
        <v>4831</v>
      </c>
      <c r="N10979" t="s">
        <v>5487</v>
      </c>
      <c r="O10979" t="s">
        <v>34462</v>
      </c>
      <c r="P10979" t="s">
        <v>88501</v>
      </c>
      <c r="Q10979" t="s">
        <v>75044</v>
      </c>
      <c r="R10979" t="str">
        <f t="shared" si="342"/>
        <v>高密</v>
      </c>
      <c r="S10979" t="str">
        <f t="shared" si="343"/>
        <v>0116</v>
      </c>
    </row>
    <row r="10980" spans="1:19">
      <c r="A10980" t="s">
        <v>4042</v>
      </c>
      <c r="B10980" s="31" t="s">
        <v>88502</v>
      </c>
      <c r="C10980" t="s">
        <v>49</v>
      </c>
      <c r="D10980" t="s">
        <v>88503</v>
      </c>
      <c r="E10980" t="s">
        <v>88504</v>
      </c>
      <c r="F10980" t="s">
        <v>88505</v>
      </c>
      <c r="G10980" t="s">
        <v>4040</v>
      </c>
      <c r="H10980" t="s">
        <v>88506</v>
      </c>
      <c r="I10980" t="s">
        <v>12119</v>
      </c>
      <c r="J10980" t="s">
        <v>12501</v>
      </c>
      <c r="K10980" t="s">
        <v>12502</v>
      </c>
      <c r="L10980" t="s">
        <v>50</v>
      </c>
      <c r="M10980" t="s">
        <v>4855</v>
      </c>
      <c r="N10980" t="s">
        <v>75044</v>
      </c>
      <c r="O10980" t="s">
        <v>12503</v>
      </c>
      <c r="P10980" t="s">
        <v>88507</v>
      </c>
      <c r="Q10980" t="s">
        <v>88508</v>
      </c>
      <c r="R10980" t="str">
        <f t="shared" si="342"/>
        <v>青州</v>
      </c>
      <c r="S10980" t="str">
        <f t="shared" si="343"/>
        <v>0116</v>
      </c>
    </row>
    <row r="10981" spans="1:19">
      <c r="A10981" t="s">
        <v>88509</v>
      </c>
      <c r="B10981" s="31" t="s">
        <v>88510</v>
      </c>
      <c r="C10981" t="s">
        <v>49</v>
      </c>
      <c r="D10981" t="s">
        <v>88511</v>
      </c>
      <c r="E10981" t="s">
        <v>86483</v>
      </c>
      <c r="F10981" t="s">
        <v>88512</v>
      </c>
      <c r="G10981" t="s">
        <v>88513</v>
      </c>
      <c r="H10981" t="s">
        <v>88514</v>
      </c>
      <c r="I10981" t="s">
        <v>12119</v>
      </c>
      <c r="J10981" t="s">
        <v>20173</v>
      </c>
      <c r="K10981" t="s">
        <v>20174</v>
      </c>
      <c r="L10981" t="s">
        <v>105</v>
      </c>
      <c r="M10981" t="s">
        <v>5133</v>
      </c>
      <c r="N10981" t="s">
        <v>5056</v>
      </c>
      <c r="O10981" t="s">
        <v>20175</v>
      </c>
      <c r="P10981" t="s">
        <v>88515</v>
      </c>
      <c r="Q10981" t="s">
        <v>75044</v>
      </c>
      <c r="R10981" t="str">
        <f t="shared" si="342"/>
        <v>寿光</v>
      </c>
      <c r="S10981" t="str">
        <f t="shared" si="343"/>
        <v>0116</v>
      </c>
    </row>
    <row r="10982" spans="1:19">
      <c r="A10982" t="s">
        <v>88516</v>
      </c>
      <c r="B10982" s="31" t="s">
        <v>88517</v>
      </c>
      <c r="C10982" t="s">
        <v>49</v>
      </c>
      <c r="D10982" t="s">
        <v>88518</v>
      </c>
      <c r="E10982" t="s">
        <v>86296</v>
      </c>
      <c r="F10982" t="s">
        <v>88519</v>
      </c>
      <c r="G10982" t="s">
        <v>88520</v>
      </c>
      <c r="H10982" t="s">
        <v>88521</v>
      </c>
      <c r="I10982" t="s">
        <v>4785</v>
      </c>
      <c r="J10982" t="s">
        <v>8268</v>
      </c>
      <c r="K10982" t="s">
        <v>8269</v>
      </c>
      <c r="L10982" t="s">
        <v>123</v>
      </c>
      <c r="M10982" t="s">
        <v>7767</v>
      </c>
      <c r="N10982" t="s">
        <v>5939</v>
      </c>
      <c r="O10982" t="s">
        <v>8270</v>
      </c>
      <c r="P10982" t="s">
        <v>88522</v>
      </c>
      <c r="Q10982" t="s">
        <v>75044</v>
      </c>
      <c r="R10982" t="str">
        <f t="shared" si="342"/>
        <v>诸城</v>
      </c>
      <c r="S10982" t="str">
        <f t="shared" si="343"/>
        <v>0116</v>
      </c>
    </row>
    <row r="10983" spans="1:19">
      <c r="A10983" t="s">
        <v>88523</v>
      </c>
      <c r="B10983" s="31" t="s">
        <v>88524</v>
      </c>
      <c r="C10983" t="s">
        <v>49</v>
      </c>
      <c r="D10983" t="s">
        <v>88525</v>
      </c>
      <c r="E10983" t="s">
        <v>88526</v>
      </c>
      <c r="F10983" t="s">
        <v>88527</v>
      </c>
      <c r="G10983" t="s">
        <v>88528</v>
      </c>
      <c r="H10983" t="s">
        <v>88445</v>
      </c>
      <c r="I10983" t="s">
        <v>4955</v>
      </c>
      <c r="J10983" t="s">
        <v>14913</v>
      </c>
      <c r="K10983" t="s">
        <v>14914</v>
      </c>
      <c r="L10983" t="s">
        <v>114</v>
      </c>
      <c r="M10983" t="s">
        <v>4918</v>
      </c>
      <c r="N10983" t="s">
        <v>4959</v>
      </c>
      <c r="O10983" t="s">
        <v>14915</v>
      </c>
      <c r="P10983" t="s">
        <v>88529</v>
      </c>
      <c r="Q10983" t="s">
        <v>88530</v>
      </c>
      <c r="R10983" t="str">
        <f t="shared" si="342"/>
        <v>高密</v>
      </c>
      <c r="S10983" t="str">
        <f t="shared" si="343"/>
        <v>0116</v>
      </c>
    </row>
    <row r="10984" spans="1:19">
      <c r="A10984" t="s">
        <v>88531</v>
      </c>
      <c r="B10984" s="31" t="s">
        <v>88532</v>
      </c>
      <c r="C10984" t="s">
        <v>49</v>
      </c>
      <c r="D10984" t="s">
        <v>88533</v>
      </c>
      <c r="E10984" t="s">
        <v>82156</v>
      </c>
      <c r="F10984" t="s">
        <v>88534</v>
      </c>
      <c r="G10984" t="s">
        <v>88535</v>
      </c>
      <c r="H10984" t="s">
        <v>88536</v>
      </c>
      <c r="I10984" t="s">
        <v>4841</v>
      </c>
      <c r="J10984" t="s">
        <v>8305</v>
      </c>
      <c r="K10984" t="s">
        <v>8306</v>
      </c>
      <c r="L10984" t="s">
        <v>60</v>
      </c>
      <c r="M10984" t="s">
        <v>5511</v>
      </c>
      <c r="N10984" t="s">
        <v>4972</v>
      </c>
      <c r="O10984" t="s">
        <v>8307</v>
      </c>
      <c r="P10984" t="s">
        <v>88537</v>
      </c>
      <c r="Q10984" t="s">
        <v>88538</v>
      </c>
      <c r="R10984" t="str">
        <f t="shared" si="342"/>
        <v>奎文</v>
      </c>
      <c r="S10984" t="str">
        <f t="shared" si="343"/>
        <v>0116</v>
      </c>
    </row>
    <row r="10985" spans="1:19">
      <c r="A10985" t="s">
        <v>88539</v>
      </c>
      <c r="B10985" s="31" t="s">
        <v>88540</v>
      </c>
      <c r="C10985" t="s">
        <v>49</v>
      </c>
      <c r="D10985" t="s">
        <v>88541</v>
      </c>
      <c r="E10985" t="s">
        <v>88239</v>
      </c>
      <c r="F10985" t="s">
        <v>88542</v>
      </c>
      <c r="G10985" t="s">
        <v>88543</v>
      </c>
      <c r="H10985" t="s">
        <v>88544</v>
      </c>
      <c r="I10985" t="s">
        <v>6877</v>
      </c>
      <c r="J10985" t="s">
        <v>21645</v>
      </c>
      <c r="K10985" t="s">
        <v>21646</v>
      </c>
      <c r="L10985" t="s">
        <v>237</v>
      </c>
      <c r="M10985" t="s">
        <v>4788</v>
      </c>
      <c r="N10985" t="s">
        <v>4817</v>
      </c>
      <c r="O10985" t="s">
        <v>21647</v>
      </c>
      <c r="P10985" t="s">
        <v>88545</v>
      </c>
      <c r="Q10985" t="s">
        <v>75044</v>
      </c>
      <c r="R10985" t="str">
        <f t="shared" si="342"/>
        <v>潍城</v>
      </c>
      <c r="S10985" t="str">
        <f t="shared" si="343"/>
        <v>0116</v>
      </c>
    </row>
    <row r="10986" spans="1:19">
      <c r="A10986" t="s">
        <v>88546</v>
      </c>
      <c r="B10986" s="31" t="s">
        <v>88547</v>
      </c>
      <c r="C10986" t="s">
        <v>49</v>
      </c>
      <c r="D10986" t="s">
        <v>88548</v>
      </c>
      <c r="E10986" t="s">
        <v>88549</v>
      </c>
      <c r="F10986" t="s">
        <v>88550</v>
      </c>
      <c r="G10986" t="s">
        <v>88551</v>
      </c>
      <c r="H10986" t="s">
        <v>88552</v>
      </c>
      <c r="I10986" t="s">
        <v>12119</v>
      </c>
      <c r="J10986" t="s">
        <v>7418</v>
      </c>
      <c r="K10986" t="s">
        <v>7419</v>
      </c>
      <c r="L10986" t="s">
        <v>60</v>
      </c>
      <c r="M10986" t="s">
        <v>5999</v>
      </c>
      <c r="N10986" t="s">
        <v>6985</v>
      </c>
      <c r="O10986" t="s">
        <v>7420</v>
      </c>
      <c r="P10986" t="s">
        <v>88553</v>
      </c>
      <c r="Q10986" t="s">
        <v>75044</v>
      </c>
      <c r="R10986" t="str">
        <f t="shared" si="342"/>
        <v>奎文</v>
      </c>
      <c r="S10986" t="str">
        <f t="shared" si="343"/>
        <v>0116</v>
      </c>
    </row>
    <row r="10987" spans="1:19">
      <c r="A10987" t="s">
        <v>88554</v>
      </c>
      <c r="B10987" s="31" t="s">
        <v>88555</v>
      </c>
      <c r="C10987" t="s">
        <v>49</v>
      </c>
      <c r="D10987" t="s">
        <v>88556</v>
      </c>
      <c r="E10987" t="s">
        <v>86296</v>
      </c>
      <c r="F10987" t="s">
        <v>88557</v>
      </c>
      <c r="G10987" t="s">
        <v>88558</v>
      </c>
      <c r="H10987" t="s">
        <v>88559</v>
      </c>
      <c r="I10987" t="s">
        <v>4852</v>
      </c>
      <c r="J10987" t="s">
        <v>17487</v>
      </c>
      <c r="K10987" t="s">
        <v>17488</v>
      </c>
      <c r="L10987" t="s">
        <v>50</v>
      </c>
      <c r="M10987" t="s">
        <v>5016</v>
      </c>
      <c r="N10987" t="s">
        <v>16864</v>
      </c>
      <c r="O10987" t="s">
        <v>17489</v>
      </c>
      <c r="P10987" t="s">
        <v>88560</v>
      </c>
      <c r="Q10987" t="s">
        <v>88561</v>
      </c>
      <c r="R10987" t="str">
        <f t="shared" si="342"/>
        <v>青州</v>
      </c>
      <c r="S10987" t="str">
        <f t="shared" si="343"/>
        <v>0116</v>
      </c>
    </row>
    <row r="10988" spans="1:19">
      <c r="A10988" t="s">
        <v>88562</v>
      </c>
      <c r="B10988" s="31" t="s">
        <v>88563</v>
      </c>
      <c r="C10988" t="s">
        <v>49</v>
      </c>
      <c r="D10988" t="s">
        <v>88564</v>
      </c>
      <c r="E10988" t="s">
        <v>82156</v>
      </c>
      <c r="F10988" t="s">
        <v>88565</v>
      </c>
      <c r="G10988" t="s">
        <v>88566</v>
      </c>
      <c r="H10988" t="s">
        <v>88567</v>
      </c>
      <c r="I10988" t="s">
        <v>4771</v>
      </c>
      <c r="J10988" t="s">
        <v>8943</v>
      </c>
      <c r="K10988" t="s">
        <v>8944</v>
      </c>
      <c r="L10988" t="s">
        <v>1136</v>
      </c>
      <c r="M10988" t="s">
        <v>8945</v>
      </c>
      <c r="N10988" t="s">
        <v>4905</v>
      </c>
      <c r="O10988" t="s">
        <v>8946</v>
      </c>
      <c r="P10988" t="s">
        <v>88568</v>
      </c>
      <c r="Q10988" t="s">
        <v>75044</v>
      </c>
      <c r="R10988" t="str">
        <f t="shared" si="342"/>
        <v>昌乐</v>
      </c>
      <c r="S10988" t="str">
        <f t="shared" si="343"/>
        <v>0116</v>
      </c>
    </row>
    <row r="10989" spans="1:19">
      <c r="A10989" t="s">
        <v>88569</v>
      </c>
      <c r="B10989" s="31" t="s">
        <v>88570</v>
      </c>
      <c r="C10989" t="s">
        <v>49</v>
      </c>
      <c r="D10989" t="s">
        <v>88571</v>
      </c>
      <c r="E10989" t="s">
        <v>82156</v>
      </c>
      <c r="F10989" t="s">
        <v>80843</v>
      </c>
      <c r="G10989" t="s">
        <v>80844</v>
      </c>
      <c r="H10989" t="s">
        <v>88572</v>
      </c>
      <c r="I10989" t="s">
        <v>5541</v>
      </c>
      <c r="J10989" t="s">
        <v>6053</v>
      </c>
      <c r="K10989" t="s">
        <v>6054</v>
      </c>
      <c r="L10989" t="s">
        <v>105</v>
      </c>
      <c r="M10989" t="s">
        <v>6055</v>
      </c>
      <c r="N10989" t="s">
        <v>8593</v>
      </c>
      <c r="O10989" t="s">
        <v>6056</v>
      </c>
      <c r="P10989" t="s">
        <v>88573</v>
      </c>
      <c r="Q10989" t="s">
        <v>80847</v>
      </c>
      <c r="R10989" t="str">
        <f t="shared" si="342"/>
        <v>寿光</v>
      </c>
      <c r="S10989" t="str">
        <f t="shared" si="343"/>
        <v>0116</v>
      </c>
    </row>
    <row r="10990" spans="1:19">
      <c r="A10990" t="s">
        <v>88574</v>
      </c>
      <c r="B10990" s="31" t="s">
        <v>88575</v>
      </c>
      <c r="C10990" t="s">
        <v>49</v>
      </c>
      <c r="D10990" t="s">
        <v>88576</v>
      </c>
      <c r="E10990" t="s">
        <v>82156</v>
      </c>
      <c r="F10990" t="s">
        <v>88577</v>
      </c>
      <c r="G10990" t="s">
        <v>88578</v>
      </c>
      <c r="H10990" t="s">
        <v>88579</v>
      </c>
      <c r="I10990" t="s">
        <v>4828</v>
      </c>
      <c r="J10990" t="s">
        <v>6337</v>
      </c>
      <c r="K10990" t="s">
        <v>6338</v>
      </c>
      <c r="L10990" t="s">
        <v>105</v>
      </c>
      <c r="M10990" t="s">
        <v>4945</v>
      </c>
      <c r="N10990" t="s">
        <v>4856</v>
      </c>
      <c r="O10990" t="s">
        <v>6339</v>
      </c>
      <c r="P10990" t="s">
        <v>88580</v>
      </c>
      <c r="Q10990" t="s">
        <v>75044</v>
      </c>
      <c r="R10990" t="str">
        <f t="shared" si="342"/>
        <v>寿光</v>
      </c>
      <c r="S10990" t="str">
        <f t="shared" si="343"/>
        <v>0116</v>
      </c>
    </row>
    <row r="10991" spans="1:19">
      <c r="A10991" t="s">
        <v>88581</v>
      </c>
      <c r="B10991" s="31" t="s">
        <v>88582</v>
      </c>
      <c r="C10991" t="s">
        <v>49</v>
      </c>
      <c r="D10991" t="s">
        <v>88583</v>
      </c>
      <c r="E10991" t="s">
        <v>81938</v>
      </c>
      <c r="F10991" t="s">
        <v>88584</v>
      </c>
      <c r="G10991" t="s">
        <v>88585</v>
      </c>
      <c r="H10991" t="s">
        <v>88586</v>
      </c>
      <c r="I10991" t="s">
        <v>12119</v>
      </c>
      <c r="J10991" t="s">
        <v>7502</v>
      </c>
      <c r="K10991" t="s">
        <v>7503</v>
      </c>
      <c r="L10991" t="s">
        <v>237</v>
      </c>
      <c r="M10991" t="s">
        <v>4971</v>
      </c>
      <c r="N10991" t="s">
        <v>4972</v>
      </c>
      <c r="O10991" t="s">
        <v>7505</v>
      </c>
      <c r="P10991" t="s">
        <v>88587</v>
      </c>
      <c r="Q10991" t="s">
        <v>75044</v>
      </c>
      <c r="R10991" t="str">
        <f t="shared" si="342"/>
        <v>潍城</v>
      </c>
      <c r="S10991" t="str">
        <f t="shared" si="343"/>
        <v>0116</v>
      </c>
    </row>
    <row r="10992" spans="1:19">
      <c r="A10992" t="s">
        <v>88588</v>
      </c>
      <c r="B10992" s="31" t="s">
        <v>88589</v>
      </c>
      <c r="C10992" t="s">
        <v>49</v>
      </c>
      <c r="D10992" t="s">
        <v>88590</v>
      </c>
      <c r="E10992" t="s">
        <v>82156</v>
      </c>
      <c r="F10992" t="s">
        <v>88591</v>
      </c>
      <c r="G10992" t="s">
        <v>88592</v>
      </c>
      <c r="H10992" t="s">
        <v>88593</v>
      </c>
      <c r="I10992" t="s">
        <v>4828</v>
      </c>
      <c r="J10992" t="s">
        <v>20972</v>
      </c>
      <c r="K10992" t="s">
        <v>20973</v>
      </c>
      <c r="L10992" t="s">
        <v>123</v>
      </c>
      <c r="M10992" t="s">
        <v>5364</v>
      </c>
      <c r="N10992" t="s">
        <v>4881</v>
      </c>
      <c r="O10992" t="s">
        <v>20974</v>
      </c>
      <c r="P10992" t="s">
        <v>88594</v>
      </c>
      <c r="Q10992" t="s">
        <v>75044</v>
      </c>
      <c r="R10992" t="str">
        <f t="shared" si="342"/>
        <v>诸城</v>
      </c>
      <c r="S10992" t="str">
        <f t="shared" si="343"/>
        <v>0116</v>
      </c>
    </row>
    <row r="10993" spans="1:19">
      <c r="A10993" t="s">
        <v>88595</v>
      </c>
      <c r="B10993" s="31" t="s">
        <v>88596</v>
      </c>
      <c r="C10993" t="s">
        <v>49</v>
      </c>
      <c r="D10993" t="s">
        <v>88597</v>
      </c>
      <c r="E10993" t="s">
        <v>82156</v>
      </c>
      <c r="F10993" t="s">
        <v>88598</v>
      </c>
      <c r="G10993" t="s">
        <v>88599</v>
      </c>
      <c r="H10993" t="s">
        <v>88600</v>
      </c>
      <c r="I10993" t="s">
        <v>4852</v>
      </c>
      <c r="J10993" t="s">
        <v>18758</v>
      </c>
      <c r="K10993" t="s">
        <v>18759</v>
      </c>
      <c r="L10993" t="s">
        <v>105</v>
      </c>
      <c r="M10993" t="s">
        <v>6055</v>
      </c>
      <c r="N10993" t="s">
        <v>5030</v>
      </c>
      <c r="O10993" t="s">
        <v>18760</v>
      </c>
      <c r="P10993" t="s">
        <v>88601</v>
      </c>
      <c r="Q10993" t="s">
        <v>75044</v>
      </c>
      <c r="R10993" t="str">
        <f t="shared" si="342"/>
        <v>寿光</v>
      </c>
      <c r="S10993" t="str">
        <f t="shared" si="343"/>
        <v>0116</v>
      </c>
    </row>
    <row r="10994" spans="1:19">
      <c r="A10994" t="s">
        <v>4169</v>
      </c>
      <c r="B10994" s="31" t="s">
        <v>88602</v>
      </c>
      <c r="C10994" t="s">
        <v>49</v>
      </c>
      <c r="D10994" t="s">
        <v>88603</v>
      </c>
      <c r="E10994" t="s">
        <v>82156</v>
      </c>
      <c r="F10994" t="s">
        <v>88604</v>
      </c>
      <c r="G10994" t="s">
        <v>4167</v>
      </c>
      <c r="H10994" t="s">
        <v>88605</v>
      </c>
      <c r="I10994" t="s">
        <v>5066</v>
      </c>
      <c r="J10994" t="s">
        <v>7321</v>
      </c>
      <c r="K10994" t="s">
        <v>7322</v>
      </c>
      <c r="L10994" t="s">
        <v>95</v>
      </c>
      <c r="M10994" t="s">
        <v>5709</v>
      </c>
      <c r="N10994" t="s">
        <v>7244</v>
      </c>
      <c r="O10994" t="s">
        <v>7323</v>
      </c>
      <c r="P10994" t="s">
        <v>88606</v>
      </c>
      <c r="Q10994" t="s">
        <v>88607</v>
      </c>
      <c r="R10994" t="str">
        <f t="shared" si="342"/>
        <v>安丘</v>
      </c>
      <c r="S10994" t="str">
        <f t="shared" si="343"/>
        <v>0116</v>
      </c>
    </row>
    <row r="10995" spans="1:19">
      <c r="A10995" t="s">
        <v>88608</v>
      </c>
      <c r="B10995" s="31" t="s">
        <v>88609</v>
      </c>
      <c r="C10995" t="s">
        <v>49</v>
      </c>
      <c r="D10995" t="s">
        <v>88610</v>
      </c>
      <c r="E10995" t="s">
        <v>81938</v>
      </c>
      <c r="F10995" t="s">
        <v>88611</v>
      </c>
      <c r="G10995" t="s">
        <v>88612</v>
      </c>
      <c r="H10995" t="s">
        <v>88613</v>
      </c>
      <c r="I10995" t="s">
        <v>12844</v>
      </c>
      <c r="J10995" t="s">
        <v>7053</v>
      </c>
      <c r="K10995" t="s">
        <v>7054</v>
      </c>
      <c r="L10995" t="s">
        <v>60</v>
      </c>
      <c r="M10995" t="s">
        <v>5888</v>
      </c>
      <c r="N10995" t="s">
        <v>4972</v>
      </c>
      <c r="O10995" t="s">
        <v>7055</v>
      </c>
      <c r="P10995" t="s">
        <v>88614</v>
      </c>
      <c r="Q10995" t="s">
        <v>88615</v>
      </c>
      <c r="R10995" t="str">
        <f t="shared" si="342"/>
        <v>奎文</v>
      </c>
      <c r="S10995" t="str">
        <f t="shared" si="343"/>
        <v>0116</v>
      </c>
    </row>
    <row r="10996" spans="1:19">
      <c r="A10996" t="s">
        <v>88616</v>
      </c>
      <c r="B10996" s="31" t="s">
        <v>88617</v>
      </c>
      <c r="C10996" t="s">
        <v>49</v>
      </c>
      <c r="D10996" t="s">
        <v>88618</v>
      </c>
      <c r="E10996" t="s">
        <v>82156</v>
      </c>
      <c r="F10996" t="s">
        <v>88619</v>
      </c>
      <c r="G10996" t="s">
        <v>88620</v>
      </c>
      <c r="H10996" t="s">
        <v>88621</v>
      </c>
      <c r="I10996" t="s">
        <v>4852</v>
      </c>
      <c r="J10996" t="s">
        <v>5949</v>
      </c>
      <c r="K10996" t="s">
        <v>5950</v>
      </c>
      <c r="L10996" t="s">
        <v>114</v>
      </c>
      <c r="M10996" t="s">
        <v>4831</v>
      </c>
      <c r="N10996" t="s">
        <v>4845</v>
      </c>
      <c r="O10996" t="s">
        <v>5951</v>
      </c>
      <c r="P10996" t="s">
        <v>88622</v>
      </c>
      <c r="Q10996" t="s">
        <v>75044</v>
      </c>
      <c r="R10996" t="str">
        <f t="shared" si="342"/>
        <v>高密</v>
      </c>
      <c r="S10996" t="str">
        <f t="shared" si="343"/>
        <v>0116</v>
      </c>
    </row>
    <row r="10997" spans="1:19">
      <c r="A10997" t="s">
        <v>88623</v>
      </c>
      <c r="B10997" s="31" t="s">
        <v>88624</v>
      </c>
      <c r="C10997" t="s">
        <v>49</v>
      </c>
      <c r="D10997" t="s">
        <v>88625</v>
      </c>
      <c r="E10997" t="s">
        <v>82156</v>
      </c>
      <c r="F10997" t="s">
        <v>88626</v>
      </c>
      <c r="G10997" t="s">
        <v>88627</v>
      </c>
      <c r="H10997" t="s">
        <v>88628</v>
      </c>
      <c r="I10997" t="s">
        <v>4852</v>
      </c>
      <c r="J10997" t="s">
        <v>6782</v>
      </c>
      <c r="K10997" t="s">
        <v>6783</v>
      </c>
      <c r="L10997" t="s">
        <v>105</v>
      </c>
      <c r="M10997" t="s">
        <v>5224</v>
      </c>
      <c r="N10997" t="s">
        <v>5619</v>
      </c>
      <c r="O10997" t="s">
        <v>6784</v>
      </c>
      <c r="P10997" t="s">
        <v>88629</v>
      </c>
      <c r="Q10997" t="s">
        <v>88630</v>
      </c>
      <c r="R10997" t="str">
        <f t="shared" si="342"/>
        <v>寿光</v>
      </c>
      <c r="S10997" t="str">
        <f t="shared" si="343"/>
        <v>0116</v>
      </c>
    </row>
    <row r="10998" spans="1:19">
      <c r="A10998" t="s">
        <v>88631</v>
      </c>
      <c r="B10998" s="31" t="s">
        <v>88632</v>
      </c>
      <c r="C10998" t="s">
        <v>49</v>
      </c>
      <c r="D10998" t="s">
        <v>88633</v>
      </c>
      <c r="E10998" t="s">
        <v>82156</v>
      </c>
      <c r="F10998" t="s">
        <v>88634</v>
      </c>
      <c r="G10998" t="s">
        <v>88635</v>
      </c>
      <c r="H10998" t="s">
        <v>88636</v>
      </c>
      <c r="I10998" t="s">
        <v>4852</v>
      </c>
      <c r="J10998" t="s">
        <v>17954</v>
      </c>
      <c r="K10998" t="s">
        <v>17955</v>
      </c>
      <c r="L10998" t="s">
        <v>95</v>
      </c>
      <c r="M10998" t="s">
        <v>5709</v>
      </c>
      <c r="N10998" t="s">
        <v>5030</v>
      </c>
      <c r="O10998" t="s">
        <v>17956</v>
      </c>
      <c r="P10998" t="s">
        <v>88637</v>
      </c>
      <c r="Q10998" t="s">
        <v>75044</v>
      </c>
      <c r="R10998" t="str">
        <f t="shared" si="342"/>
        <v>安丘</v>
      </c>
      <c r="S10998" t="str">
        <f t="shared" si="343"/>
        <v>0116</v>
      </c>
    </row>
    <row r="10999" spans="1:19">
      <c r="A10999" t="s">
        <v>88638</v>
      </c>
      <c r="B10999" s="31" t="s">
        <v>88639</v>
      </c>
      <c r="C10999" t="s">
        <v>49</v>
      </c>
      <c r="D10999" t="s">
        <v>88640</v>
      </c>
      <c r="E10999" t="s">
        <v>82156</v>
      </c>
      <c r="F10999" t="s">
        <v>88641</v>
      </c>
      <c r="G10999" t="s">
        <v>88642</v>
      </c>
      <c r="H10999" t="s">
        <v>88643</v>
      </c>
      <c r="I10999" t="s">
        <v>4852</v>
      </c>
      <c r="J10999" t="s">
        <v>4981</v>
      </c>
      <c r="K10999" t="s">
        <v>4982</v>
      </c>
      <c r="L10999" t="s">
        <v>237</v>
      </c>
      <c r="M10999" t="s">
        <v>4971</v>
      </c>
      <c r="N10999" t="s">
        <v>4983</v>
      </c>
      <c r="O10999" t="s">
        <v>4984</v>
      </c>
      <c r="P10999" t="s">
        <v>88644</v>
      </c>
      <c r="Q10999" t="s">
        <v>75044</v>
      </c>
      <c r="R10999" t="str">
        <f t="shared" si="342"/>
        <v>潍城</v>
      </c>
      <c r="S10999" t="str">
        <f t="shared" si="343"/>
        <v>0116</v>
      </c>
    </row>
    <row r="11000" spans="1:19">
      <c r="A11000" t="s">
        <v>88645</v>
      </c>
      <c r="B11000" s="31" t="s">
        <v>88646</v>
      </c>
      <c r="C11000" t="s">
        <v>49</v>
      </c>
      <c r="D11000" t="s">
        <v>88647</v>
      </c>
      <c r="E11000" t="s">
        <v>82156</v>
      </c>
      <c r="F11000" t="s">
        <v>88648</v>
      </c>
      <c r="G11000" t="s">
        <v>88649</v>
      </c>
      <c r="H11000" t="s">
        <v>88650</v>
      </c>
      <c r="I11000" t="s">
        <v>4955</v>
      </c>
      <c r="J11000" t="s">
        <v>9472</v>
      </c>
      <c r="K11000" t="s">
        <v>9473</v>
      </c>
      <c r="L11000" t="s">
        <v>95</v>
      </c>
      <c r="M11000" t="s">
        <v>5757</v>
      </c>
      <c r="N11000" t="s">
        <v>4959</v>
      </c>
      <c r="O11000" t="s">
        <v>9474</v>
      </c>
      <c r="P11000" t="s">
        <v>88651</v>
      </c>
      <c r="Q11000" t="s">
        <v>88652</v>
      </c>
      <c r="R11000" t="str">
        <f t="shared" si="342"/>
        <v>安丘</v>
      </c>
      <c r="S11000" t="str">
        <f t="shared" si="343"/>
        <v>0116</v>
      </c>
    </row>
    <row r="11001" spans="1:19">
      <c r="A11001" t="s">
        <v>88653</v>
      </c>
      <c r="B11001" s="31" t="s">
        <v>88654</v>
      </c>
      <c r="C11001" t="s">
        <v>49</v>
      </c>
      <c r="D11001" t="s">
        <v>88655</v>
      </c>
      <c r="E11001" t="s">
        <v>82156</v>
      </c>
      <c r="F11001" t="s">
        <v>81001</v>
      </c>
      <c r="G11001" t="s">
        <v>81002</v>
      </c>
      <c r="H11001" t="s">
        <v>88656</v>
      </c>
      <c r="I11001" t="s">
        <v>4828</v>
      </c>
      <c r="J11001" t="s">
        <v>61115</v>
      </c>
      <c r="K11001" t="s">
        <v>61116</v>
      </c>
      <c r="L11001" t="s">
        <v>95</v>
      </c>
      <c r="M11001" t="s">
        <v>5042</v>
      </c>
      <c r="N11001" t="s">
        <v>11832</v>
      </c>
      <c r="O11001" t="s">
        <v>61117</v>
      </c>
      <c r="P11001" t="s">
        <v>88657</v>
      </c>
      <c r="Q11001" t="s">
        <v>75044</v>
      </c>
      <c r="R11001" t="str">
        <f t="shared" si="342"/>
        <v>安丘</v>
      </c>
      <c r="S11001" t="str">
        <f t="shared" si="343"/>
        <v>0116</v>
      </c>
    </row>
    <row r="11002" spans="1:19">
      <c r="A11002" t="s">
        <v>88658</v>
      </c>
      <c r="B11002" s="31" t="s">
        <v>88659</v>
      </c>
      <c r="C11002" t="s">
        <v>49</v>
      </c>
      <c r="D11002" t="s">
        <v>88660</v>
      </c>
      <c r="E11002" t="s">
        <v>82156</v>
      </c>
      <c r="F11002" t="s">
        <v>88661</v>
      </c>
      <c r="G11002" t="s">
        <v>88662</v>
      </c>
      <c r="H11002" t="s">
        <v>88663</v>
      </c>
      <c r="I11002" t="s">
        <v>4852</v>
      </c>
      <c r="J11002" t="s">
        <v>6295</v>
      </c>
      <c r="K11002" t="s">
        <v>6296</v>
      </c>
      <c r="L11002" t="s">
        <v>86</v>
      </c>
      <c r="M11002" t="s">
        <v>6297</v>
      </c>
      <c r="N11002" t="s">
        <v>4972</v>
      </c>
      <c r="O11002" t="s">
        <v>6298</v>
      </c>
      <c r="P11002" t="s">
        <v>88664</v>
      </c>
      <c r="Q11002" t="s">
        <v>88665</v>
      </c>
      <c r="R11002" t="str">
        <f t="shared" si="342"/>
        <v>坊子</v>
      </c>
      <c r="S11002" t="str">
        <f t="shared" si="343"/>
        <v>0116</v>
      </c>
    </row>
    <row r="11003" spans="1:19">
      <c r="A11003" t="s">
        <v>88666</v>
      </c>
      <c r="B11003" s="31" t="s">
        <v>88667</v>
      </c>
      <c r="C11003" t="s">
        <v>49</v>
      </c>
      <c r="D11003" t="s">
        <v>88668</v>
      </c>
      <c r="E11003" t="s">
        <v>82156</v>
      </c>
      <c r="F11003" t="s">
        <v>88669</v>
      </c>
      <c r="G11003" t="s">
        <v>88670</v>
      </c>
      <c r="H11003" t="s">
        <v>88671</v>
      </c>
      <c r="I11003" t="s">
        <v>4828</v>
      </c>
      <c r="J11003" t="s">
        <v>9661</v>
      </c>
      <c r="K11003" t="s">
        <v>9662</v>
      </c>
      <c r="L11003" t="s">
        <v>105</v>
      </c>
      <c r="M11003" t="s">
        <v>5029</v>
      </c>
      <c r="N11003" t="s">
        <v>4845</v>
      </c>
      <c r="O11003" t="s">
        <v>9663</v>
      </c>
      <c r="P11003" t="s">
        <v>88672</v>
      </c>
      <c r="Q11003" t="s">
        <v>75044</v>
      </c>
      <c r="R11003" t="str">
        <f t="shared" si="342"/>
        <v>寿光</v>
      </c>
      <c r="S11003" t="str">
        <f t="shared" si="343"/>
        <v>0116</v>
      </c>
    </row>
    <row r="11004" spans="1:19">
      <c r="A11004" t="s">
        <v>4201</v>
      </c>
      <c r="B11004" s="31" t="s">
        <v>88673</v>
      </c>
      <c r="C11004" t="s">
        <v>49</v>
      </c>
      <c r="D11004" t="s">
        <v>88674</v>
      </c>
      <c r="E11004" t="s">
        <v>82156</v>
      </c>
      <c r="F11004" t="s">
        <v>88675</v>
      </c>
      <c r="G11004" t="s">
        <v>4199</v>
      </c>
      <c r="H11004" t="s">
        <v>88676</v>
      </c>
      <c r="I11004" t="s">
        <v>71491</v>
      </c>
      <c r="J11004" t="s">
        <v>25579</v>
      </c>
      <c r="K11004" t="s">
        <v>25580</v>
      </c>
      <c r="L11004" t="s">
        <v>105</v>
      </c>
      <c r="M11004" t="s">
        <v>5769</v>
      </c>
      <c r="N11004" t="s">
        <v>5421</v>
      </c>
      <c r="O11004" t="s">
        <v>25581</v>
      </c>
      <c r="P11004" t="s">
        <v>88677</v>
      </c>
      <c r="Q11004" t="s">
        <v>71493</v>
      </c>
      <c r="R11004" t="str">
        <f t="shared" si="342"/>
        <v>寿光</v>
      </c>
      <c r="S11004" t="str">
        <f t="shared" si="343"/>
        <v>0116</v>
      </c>
    </row>
    <row r="11005" spans="1:19">
      <c r="A11005" t="s">
        <v>88678</v>
      </c>
      <c r="B11005" s="31" t="s">
        <v>88679</v>
      </c>
      <c r="C11005" t="s">
        <v>49</v>
      </c>
      <c r="D11005" t="s">
        <v>88680</v>
      </c>
      <c r="E11005" t="s">
        <v>82156</v>
      </c>
      <c r="F11005" t="s">
        <v>88681</v>
      </c>
      <c r="G11005" t="s">
        <v>88682</v>
      </c>
      <c r="H11005" t="s">
        <v>88683</v>
      </c>
      <c r="I11005" t="s">
        <v>5822</v>
      </c>
      <c r="J11005" t="s">
        <v>8139</v>
      </c>
      <c r="K11005" t="s">
        <v>8140</v>
      </c>
      <c r="L11005" t="s">
        <v>105</v>
      </c>
      <c r="M11005" t="s">
        <v>6055</v>
      </c>
      <c r="N11005" t="s">
        <v>4856</v>
      </c>
      <c r="O11005" t="s">
        <v>8141</v>
      </c>
      <c r="P11005" t="s">
        <v>88684</v>
      </c>
      <c r="Q11005" t="s">
        <v>75044</v>
      </c>
      <c r="R11005" t="str">
        <f t="shared" si="342"/>
        <v>寿光</v>
      </c>
      <c r="S11005" t="str">
        <f t="shared" si="343"/>
        <v>0116</v>
      </c>
    </row>
    <row r="11006" spans="1:19">
      <c r="A11006" t="s">
        <v>88685</v>
      </c>
      <c r="B11006" s="31" t="s">
        <v>88686</v>
      </c>
      <c r="C11006" t="s">
        <v>49</v>
      </c>
      <c r="D11006" t="s">
        <v>88687</v>
      </c>
      <c r="E11006" t="s">
        <v>82156</v>
      </c>
      <c r="F11006" t="s">
        <v>88688</v>
      </c>
      <c r="G11006" t="s">
        <v>88689</v>
      </c>
      <c r="H11006" t="s">
        <v>88690</v>
      </c>
      <c r="I11006" t="s">
        <v>5282</v>
      </c>
      <c r="J11006" t="s">
        <v>10006</v>
      </c>
      <c r="K11006" t="s">
        <v>10007</v>
      </c>
      <c r="L11006" t="s">
        <v>60</v>
      </c>
      <c r="M11006" t="s">
        <v>5888</v>
      </c>
      <c r="N11006" t="s">
        <v>4972</v>
      </c>
      <c r="O11006" t="s">
        <v>10008</v>
      </c>
      <c r="P11006" t="s">
        <v>88691</v>
      </c>
      <c r="Q11006" t="s">
        <v>88692</v>
      </c>
      <c r="R11006" t="str">
        <f t="shared" si="342"/>
        <v>奎文</v>
      </c>
      <c r="S11006" t="str">
        <f t="shared" si="343"/>
        <v>0116</v>
      </c>
    </row>
    <row r="11007" spans="1:19">
      <c r="A11007" t="s">
        <v>88693</v>
      </c>
      <c r="B11007" s="31" t="s">
        <v>88694</v>
      </c>
      <c r="C11007" t="s">
        <v>49</v>
      </c>
      <c r="D11007" t="s">
        <v>88695</v>
      </c>
      <c r="E11007" t="s">
        <v>88696</v>
      </c>
      <c r="F11007" t="s">
        <v>88697</v>
      </c>
      <c r="G11007" t="s">
        <v>88698</v>
      </c>
      <c r="H11007" t="s">
        <v>88699</v>
      </c>
      <c r="I11007" t="s">
        <v>5835</v>
      </c>
      <c r="J11007" t="s">
        <v>10006</v>
      </c>
      <c r="K11007" t="s">
        <v>10007</v>
      </c>
      <c r="L11007" t="s">
        <v>60</v>
      </c>
      <c r="M11007" t="s">
        <v>5888</v>
      </c>
      <c r="N11007" t="s">
        <v>6985</v>
      </c>
      <c r="O11007" t="s">
        <v>10008</v>
      </c>
      <c r="P11007" t="s">
        <v>88700</v>
      </c>
      <c r="Q11007" t="s">
        <v>28962</v>
      </c>
      <c r="R11007" t="str">
        <f t="shared" si="342"/>
        <v>奎文</v>
      </c>
      <c r="S11007" t="str">
        <f t="shared" si="343"/>
        <v>0116</v>
      </c>
    </row>
    <row r="11008" spans="1:19">
      <c r="A11008" t="s">
        <v>88701</v>
      </c>
      <c r="B11008" s="31" t="s">
        <v>88702</v>
      </c>
      <c r="C11008" t="s">
        <v>49</v>
      </c>
      <c r="D11008" t="s">
        <v>88703</v>
      </c>
      <c r="E11008" t="s">
        <v>81938</v>
      </c>
      <c r="F11008" t="s">
        <v>88704</v>
      </c>
      <c r="G11008" t="s">
        <v>88705</v>
      </c>
      <c r="H11008" t="s">
        <v>88706</v>
      </c>
      <c r="I11008" t="s">
        <v>12119</v>
      </c>
      <c r="J11008" t="s">
        <v>5408</v>
      </c>
      <c r="K11008" t="s">
        <v>4280</v>
      </c>
      <c r="L11008" t="s">
        <v>375</v>
      </c>
      <c r="M11008" t="s">
        <v>5409</v>
      </c>
      <c r="N11008" t="s">
        <v>4881</v>
      </c>
      <c r="O11008" t="s">
        <v>5410</v>
      </c>
      <c r="P11008" t="s">
        <v>88707</v>
      </c>
      <c r="Q11008" t="s">
        <v>88708</v>
      </c>
      <c r="R11008" t="str">
        <f t="shared" si="342"/>
        <v>昌邑</v>
      </c>
      <c r="S11008" t="str">
        <f t="shared" si="343"/>
        <v>0116</v>
      </c>
    </row>
    <row r="11009" spans="1:19">
      <c r="A11009" t="s">
        <v>88709</v>
      </c>
      <c r="B11009" s="31" t="s">
        <v>88710</v>
      </c>
      <c r="C11009" t="s">
        <v>49</v>
      </c>
      <c r="D11009" t="s">
        <v>88711</v>
      </c>
      <c r="E11009" t="s">
        <v>82156</v>
      </c>
      <c r="F11009" t="s">
        <v>88712</v>
      </c>
      <c r="G11009" t="s">
        <v>88713</v>
      </c>
      <c r="H11009" t="s">
        <v>88714</v>
      </c>
      <c r="I11009" t="s">
        <v>5221</v>
      </c>
      <c r="J11009" t="s">
        <v>21941</v>
      </c>
      <c r="K11009" t="s">
        <v>21942</v>
      </c>
      <c r="L11009" t="s">
        <v>60</v>
      </c>
      <c r="M11009" t="s">
        <v>5511</v>
      </c>
      <c r="N11009" t="s">
        <v>5211</v>
      </c>
      <c r="O11009" t="s">
        <v>21943</v>
      </c>
      <c r="P11009" t="s">
        <v>88715</v>
      </c>
      <c r="Q11009" t="s">
        <v>88716</v>
      </c>
      <c r="R11009" t="str">
        <f t="shared" ref="R11009:R11072" si="344">IF(OR(LEFT(L11009,2)="高新"),"奎文",IF(LEFT(L11009,2)="峡山","坊子",IF(LEFT(L11009,2)="滨海","寒亭",LEFT(L11009,2))))</f>
        <v>奎文</v>
      </c>
      <c r="S11009" t="str">
        <f t="shared" ref="S11009:S11072" si="345">TEXT(B11009,"mmdd")</f>
        <v>0116</v>
      </c>
    </row>
    <row r="11010" spans="1:19">
      <c r="A11010" t="s">
        <v>88717</v>
      </c>
      <c r="B11010" s="31" t="s">
        <v>88718</v>
      </c>
      <c r="C11010" t="s">
        <v>49</v>
      </c>
      <c r="D11010" t="s">
        <v>88719</v>
      </c>
      <c r="E11010" t="s">
        <v>82156</v>
      </c>
      <c r="F11010" t="s">
        <v>88720</v>
      </c>
      <c r="G11010" t="s">
        <v>88721</v>
      </c>
      <c r="H11010" t="s">
        <v>88722</v>
      </c>
      <c r="I11010" t="s">
        <v>4852</v>
      </c>
      <c r="J11010" t="s">
        <v>9612</v>
      </c>
      <c r="K11010" t="s">
        <v>9613</v>
      </c>
      <c r="L11010" t="s">
        <v>114</v>
      </c>
      <c r="M11010" t="s">
        <v>9614</v>
      </c>
      <c r="N11010" t="s">
        <v>5421</v>
      </c>
      <c r="O11010" t="s">
        <v>9615</v>
      </c>
      <c r="P11010" t="s">
        <v>88723</v>
      </c>
      <c r="Q11010" t="s">
        <v>88724</v>
      </c>
      <c r="R11010" t="str">
        <f t="shared" si="344"/>
        <v>高密</v>
      </c>
      <c r="S11010" t="str">
        <f t="shared" si="345"/>
        <v>0116</v>
      </c>
    </row>
    <row r="11011" spans="1:19">
      <c r="A11011" t="s">
        <v>88725</v>
      </c>
      <c r="B11011" s="31" t="s">
        <v>88726</v>
      </c>
      <c r="C11011" t="s">
        <v>49</v>
      </c>
      <c r="D11011" t="s">
        <v>88727</v>
      </c>
      <c r="E11011" t="s">
        <v>82156</v>
      </c>
      <c r="F11011" t="s">
        <v>88728</v>
      </c>
      <c r="G11011" t="s">
        <v>88729</v>
      </c>
      <c r="H11011" t="s">
        <v>88730</v>
      </c>
      <c r="I11011" t="s">
        <v>5835</v>
      </c>
      <c r="J11011" t="s">
        <v>13302</v>
      </c>
      <c r="K11011" t="s">
        <v>13303</v>
      </c>
      <c r="L11011" t="s">
        <v>77</v>
      </c>
      <c r="M11011" t="s">
        <v>5812</v>
      </c>
      <c r="N11011" t="s">
        <v>4933</v>
      </c>
      <c r="O11011" t="s">
        <v>13304</v>
      </c>
      <c r="P11011" t="s">
        <v>88731</v>
      </c>
      <c r="Q11011" t="s">
        <v>88732</v>
      </c>
      <c r="R11011" t="str">
        <f t="shared" si="344"/>
        <v>临朐</v>
      </c>
      <c r="S11011" t="str">
        <f t="shared" si="345"/>
        <v>0116</v>
      </c>
    </row>
    <row r="11012" spans="1:19">
      <c r="A11012" t="s">
        <v>88733</v>
      </c>
      <c r="B11012" s="31" t="s">
        <v>88734</v>
      </c>
      <c r="C11012" t="s">
        <v>49</v>
      </c>
      <c r="D11012" t="s">
        <v>88735</v>
      </c>
      <c r="E11012" t="s">
        <v>82156</v>
      </c>
      <c r="F11012" t="s">
        <v>88736</v>
      </c>
      <c r="G11012" t="s">
        <v>88737</v>
      </c>
      <c r="H11012" t="s">
        <v>88738</v>
      </c>
      <c r="I11012" t="s">
        <v>4828</v>
      </c>
      <c r="J11012" t="s">
        <v>13968</v>
      </c>
      <c r="K11012" t="s">
        <v>13969</v>
      </c>
      <c r="L11012" t="s">
        <v>375</v>
      </c>
      <c r="M11012" t="s">
        <v>8957</v>
      </c>
      <c r="N11012" t="s">
        <v>6152</v>
      </c>
      <c r="O11012" t="s">
        <v>13970</v>
      </c>
      <c r="P11012" t="s">
        <v>88739</v>
      </c>
      <c r="Q11012" t="s">
        <v>75044</v>
      </c>
      <c r="R11012" t="str">
        <f t="shared" si="344"/>
        <v>昌邑</v>
      </c>
      <c r="S11012" t="str">
        <f t="shared" si="345"/>
        <v>0116</v>
      </c>
    </row>
    <row r="11013" spans="1:19">
      <c r="A11013" t="s">
        <v>88740</v>
      </c>
      <c r="B11013" s="31" t="s">
        <v>88741</v>
      </c>
      <c r="C11013" t="s">
        <v>49</v>
      </c>
      <c r="D11013" t="s">
        <v>88742</v>
      </c>
      <c r="E11013" t="s">
        <v>82156</v>
      </c>
      <c r="F11013" t="s">
        <v>88743</v>
      </c>
      <c r="G11013" t="s">
        <v>88744</v>
      </c>
      <c r="H11013" t="s">
        <v>88745</v>
      </c>
      <c r="I11013" t="s">
        <v>4785</v>
      </c>
      <c r="J11013" t="s">
        <v>5374</v>
      </c>
      <c r="K11013" t="s">
        <v>5375</v>
      </c>
      <c r="L11013" t="s">
        <v>105</v>
      </c>
      <c r="M11013" t="s">
        <v>5376</v>
      </c>
      <c r="N11013" t="s">
        <v>5005</v>
      </c>
      <c r="O11013" t="s">
        <v>5377</v>
      </c>
      <c r="P11013" t="s">
        <v>88746</v>
      </c>
      <c r="Q11013" t="s">
        <v>75044</v>
      </c>
      <c r="R11013" t="str">
        <f t="shared" si="344"/>
        <v>寿光</v>
      </c>
      <c r="S11013" t="str">
        <f t="shared" si="345"/>
        <v>0116</v>
      </c>
    </row>
    <row r="11014" spans="1:19">
      <c r="A11014" t="s">
        <v>4209</v>
      </c>
      <c r="B11014" s="31" t="s">
        <v>88747</v>
      </c>
      <c r="C11014" t="s">
        <v>49</v>
      </c>
      <c r="D11014" t="s">
        <v>88748</v>
      </c>
      <c r="E11014" t="s">
        <v>82156</v>
      </c>
      <c r="F11014" t="s">
        <v>88749</v>
      </c>
      <c r="G11014" t="s">
        <v>4207</v>
      </c>
      <c r="H11014" t="s">
        <v>88750</v>
      </c>
      <c r="I11014" t="s">
        <v>5052</v>
      </c>
      <c r="J11014" t="s">
        <v>5647</v>
      </c>
      <c r="K11014" t="s">
        <v>5648</v>
      </c>
      <c r="L11014" t="s">
        <v>95</v>
      </c>
      <c r="M11014" t="s">
        <v>5649</v>
      </c>
      <c r="N11014" t="s">
        <v>5487</v>
      </c>
      <c r="O11014" t="s">
        <v>5650</v>
      </c>
      <c r="P11014" t="s">
        <v>88751</v>
      </c>
      <c r="Q11014" t="s">
        <v>88752</v>
      </c>
      <c r="R11014" t="str">
        <f t="shared" si="344"/>
        <v>安丘</v>
      </c>
      <c r="S11014" t="str">
        <f t="shared" si="345"/>
        <v>0116</v>
      </c>
    </row>
    <row r="11015" spans="1:19">
      <c r="A11015" t="s">
        <v>88753</v>
      </c>
      <c r="B11015" s="31" t="s">
        <v>88754</v>
      </c>
      <c r="C11015" t="s">
        <v>49</v>
      </c>
      <c r="D11015" t="s">
        <v>88755</v>
      </c>
      <c r="E11015" t="s">
        <v>82156</v>
      </c>
      <c r="F11015" t="s">
        <v>88756</v>
      </c>
      <c r="G11015" t="s">
        <v>88757</v>
      </c>
      <c r="H11015" t="s">
        <v>88758</v>
      </c>
      <c r="I11015" t="s">
        <v>4929</v>
      </c>
      <c r="J11015" t="s">
        <v>15037</v>
      </c>
      <c r="K11015" t="s">
        <v>15038</v>
      </c>
      <c r="L11015" t="s">
        <v>237</v>
      </c>
      <c r="M11015" t="s">
        <v>4971</v>
      </c>
      <c r="N11015" t="s">
        <v>20639</v>
      </c>
      <c r="O11015" t="s">
        <v>15039</v>
      </c>
      <c r="P11015" t="s">
        <v>88759</v>
      </c>
      <c r="Q11015" t="s">
        <v>75044</v>
      </c>
      <c r="R11015" t="str">
        <f t="shared" si="344"/>
        <v>潍城</v>
      </c>
      <c r="S11015" t="str">
        <f t="shared" si="345"/>
        <v>0116</v>
      </c>
    </row>
    <row r="11016" spans="1:19">
      <c r="A11016" t="s">
        <v>88760</v>
      </c>
      <c r="B11016" s="31" t="s">
        <v>88761</v>
      </c>
      <c r="C11016" t="s">
        <v>49</v>
      </c>
      <c r="D11016" t="s">
        <v>88762</v>
      </c>
      <c r="E11016" t="s">
        <v>82156</v>
      </c>
      <c r="F11016" t="s">
        <v>88763</v>
      </c>
      <c r="G11016" t="s">
        <v>88764</v>
      </c>
      <c r="H11016" t="s">
        <v>88765</v>
      </c>
      <c r="I11016" t="s">
        <v>4852</v>
      </c>
      <c r="J11016" t="s">
        <v>5647</v>
      </c>
      <c r="K11016" t="s">
        <v>5648</v>
      </c>
      <c r="L11016" t="s">
        <v>95</v>
      </c>
      <c r="M11016" t="s">
        <v>5649</v>
      </c>
      <c r="N11016" t="s">
        <v>5487</v>
      </c>
      <c r="O11016" t="s">
        <v>5650</v>
      </c>
      <c r="P11016" t="s">
        <v>88766</v>
      </c>
      <c r="Q11016" t="s">
        <v>88767</v>
      </c>
      <c r="R11016" t="str">
        <f t="shared" si="344"/>
        <v>安丘</v>
      </c>
      <c r="S11016" t="str">
        <f t="shared" si="345"/>
        <v>0116</v>
      </c>
    </row>
    <row r="11017" spans="1:19">
      <c r="A11017" t="s">
        <v>4177</v>
      </c>
      <c r="B11017" s="31" t="s">
        <v>88768</v>
      </c>
      <c r="C11017" t="s">
        <v>49</v>
      </c>
      <c r="D11017" t="s">
        <v>88769</v>
      </c>
      <c r="E11017" t="s">
        <v>82156</v>
      </c>
      <c r="F11017" t="s">
        <v>88770</v>
      </c>
      <c r="G11017" t="s">
        <v>4175</v>
      </c>
      <c r="H11017" t="s">
        <v>88771</v>
      </c>
      <c r="I11017" t="s">
        <v>5407</v>
      </c>
      <c r="J11017" t="s">
        <v>7278</v>
      </c>
      <c r="K11017" t="s">
        <v>7279</v>
      </c>
      <c r="L11017" t="s">
        <v>105</v>
      </c>
      <c r="M11017" t="s">
        <v>5089</v>
      </c>
      <c r="N11017" t="s">
        <v>4892</v>
      </c>
      <c r="O11017" t="s">
        <v>7280</v>
      </c>
      <c r="P11017" t="s">
        <v>88772</v>
      </c>
      <c r="Q11017" t="s">
        <v>88773</v>
      </c>
      <c r="R11017" t="str">
        <f t="shared" si="344"/>
        <v>寿光</v>
      </c>
      <c r="S11017" t="str">
        <f t="shared" si="345"/>
        <v>0116</v>
      </c>
    </row>
    <row r="11018" spans="1:19">
      <c r="A11018" t="s">
        <v>88774</v>
      </c>
      <c r="B11018" s="31" t="s">
        <v>88775</v>
      </c>
      <c r="C11018" t="s">
        <v>49</v>
      </c>
      <c r="D11018" t="s">
        <v>88776</v>
      </c>
      <c r="E11018" t="s">
        <v>86296</v>
      </c>
      <c r="F11018" t="s">
        <v>88777</v>
      </c>
      <c r="G11018" t="s">
        <v>88778</v>
      </c>
      <c r="H11018" t="s">
        <v>88779</v>
      </c>
      <c r="I11018" t="s">
        <v>7417</v>
      </c>
      <c r="J11018" t="s">
        <v>10760</v>
      </c>
      <c r="K11018" t="s">
        <v>10761</v>
      </c>
      <c r="L11018" t="s">
        <v>105</v>
      </c>
      <c r="M11018" t="s">
        <v>5029</v>
      </c>
      <c r="N11018" t="s">
        <v>6985</v>
      </c>
      <c r="O11018" t="s">
        <v>10762</v>
      </c>
      <c r="P11018" t="s">
        <v>88780</v>
      </c>
      <c r="Q11018" t="s">
        <v>88781</v>
      </c>
      <c r="R11018" t="str">
        <f t="shared" si="344"/>
        <v>寿光</v>
      </c>
      <c r="S11018" t="str">
        <f t="shared" si="345"/>
        <v>0116</v>
      </c>
    </row>
    <row r="11019" spans="1:19">
      <c r="A11019" t="s">
        <v>88782</v>
      </c>
      <c r="B11019" s="31" t="s">
        <v>88783</v>
      </c>
      <c r="C11019" t="s">
        <v>49</v>
      </c>
      <c r="D11019" t="s">
        <v>88784</v>
      </c>
      <c r="E11019" t="s">
        <v>81938</v>
      </c>
      <c r="F11019" t="s">
        <v>88785</v>
      </c>
      <c r="G11019" t="s">
        <v>88786</v>
      </c>
      <c r="H11019" t="s">
        <v>88787</v>
      </c>
      <c r="I11019" t="s">
        <v>12119</v>
      </c>
      <c r="J11019" t="s">
        <v>13611</v>
      </c>
      <c r="K11019" t="s">
        <v>13612</v>
      </c>
      <c r="L11019" t="s">
        <v>375</v>
      </c>
      <c r="M11019" t="s">
        <v>7334</v>
      </c>
      <c r="N11019" t="s">
        <v>4881</v>
      </c>
      <c r="O11019" t="s">
        <v>13613</v>
      </c>
      <c r="P11019" t="s">
        <v>88788</v>
      </c>
      <c r="Q11019" t="s">
        <v>88789</v>
      </c>
      <c r="R11019" t="str">
        <f t="shared" si="344"/>
        <v>昌邑</v>
      </c>
      <c r="S11019" t="str">
        <f t="shared" si="345"/>
        <v>0116</v>
      </c>
    </row>
    <row r="11020" spans="1:19">
      <c r="A11020" t="s">
        <v>88790</v>
      </c>
      <c r="B11020" s="31" t="s">
        <v>88791</v>
      </c>
      <c r="C11020" t="s">
        <v>49</v>
      </c>
      <c r="D11020" t="s">
        <v>88792</v>
      </c>
      <c r="E11020" t="s">
        <v>82156</v>
      </c>
      <c r="F11020" t="s">
        <v>88793</v>
      </c>
      <c r="G11020" t="s">
        <v>88794</v>
      </c>
      <c r="H11020" t="s">
        <v>88795</v>
      </c>
      <c r="I11020" t="s">
        <v>4785</v>
      </c>
      <c r="J11020" t="s">
        <v>41876</v>
      </c>
      <c r="K11020" t="s">
        <v>41877</v>
      </c>
      <c r="L11020" t="s">
        <v>77</v>
      </c>
      <c r="M11020" t="s">
        <v>5733</v>
      </c>
      <c r="N11020" t="s">
        <v>6243</v>
      </c>
      <c r="O11020" t="s">
        <v>41878</v>
      </c>
      <c r="P11020" t="s">
        <v>88796</v>
      </c>
      <c r="Q11020" t="s">
        <v>88797</v>
      </c>
      <c r="R11020" t="str">
        <f t="shared" si="344"/>
        <v>临朐</v>
      </c>
      <c r="S11020" t="str">
        <f t="shared" si="345"/>
        <v>0116</v>
      </c>
    </row>
    <row r="11021" spans="1:19">
      <c r="A11021" t="s">
        <v>88798</v>
      </c>
      <c r="B11021" s="31" t="s">
        <v>88799</v>
      </c>
      <c r="C11021" t="s">
        <v>49</v>
      </c>
      <c r="D11021" t="s">
        <v>88800</v>
      </c>
      <c r="E11021" t="s">
        <v>82156</v>
      </c>
      <c r="F11021" t="s">
        <v>88801</v>
      </c>
      <c r="G11021" t="s">
        <v>88802</v>
      </c>
      <c r="H11021" t="s">
        <v>88803</v>
      </c>
      <c r="I11021" t="s">
        <v>5066</v>
      </c>
      <c r="J11021" t="s">
        <v>15359</v>
      </c>
      <c r="K11021" t="s">
        <v>15360</v>
      </c>
      <c r="L11021" t="s">
        <v>86</v>
      </c>
      <c r="M11021" t="s">
        <v>6297</v>
      </c>
      <c r="N11021" t="s">
        <v>5030</v>
      </c>
      <c r="O11021" t="s">
        <v>15361</v>
      </c>
      <c r="P11021" t="s">
        <v>88804</v>
      </c>
      <c r="Q11021" t="s">
        <v>75044</v>
      </c>
      <c r="R11021" t="str">
        <f t="shared" si="344"/>
        <v>坊子</v>
      </c>
      <c r="S11021" t="str">
        <f t="shared" si="345"/>
        <v>0116</v>
      </c>
    </row>
    <row r="11022" spans="1:19">
      <c r="A11022" t="s">
        <v>88805</v>
      </c>
      <c r="B11022" s="31" t="s">
        <v>88806</v>
      </c>
      <c r="C11022" t="s">
        <v>49</v>
      </c>
      <c r="D11022" t="s">
        <v>88807</v>
      </c>
      <c r="E11022" t="s">
        <v>82156</v>
      </c>
      <c r="F11022" t="s">
        <v>88808</v>
      </c>
      <c r="G11022" t="s">
        <v>88809</v>
      </c>
      <c r="H11022" t="s">
        <v>88810</v>
      </c>
      <c r="I11022" t="s">
        <v>4852</v>
      </c>
      <c r="J11022" t="s">
        <v>6193</v>
      </c>
      <c r="K11022" t="s">
        <v>6194</v>
      </c>
      <c r="L11022" t="s">
        <v>105</v>
      </c>
      <c r="M11022" t="s">
        <v>6195</v>
      </c>
      <c r="N11022" t="s">
        <v>4845</v>
      </c>
      <c r="O11022" t="s">
        <v>6196</v>
      </c>
      <c r="P11022" t="s">
        <v>88811</v>
      </c>
      <c r="Q11022" t="s">
        <v>88812</v>
      </c>
      <c r="R11022" t="str">
        <f t="shared" si="344"/>
        <v>寿光</v>
      </c>
      <c r="S11022" t="str">
        <f t="shared" si="345"/>
        <v>0116</v>
      </c>
    </row>
    <row r="11023" spans="1:19">
      <c r="A11023" t="s">
        <v>88813</v>
      </c>
      <c r="B11023" s="31" t="s">
        <v>88814</v>
      </c>
      <c r="C11023" t="s">
        <v>49</v>
      </c>
      <c r="D11023" t="s">
        <v>88815</v>
      </c>
      <c r="E11023" t="s">
        <v>82156</v>
      </c>
      <c r="F11023" t="s">
        <v>88816</v>
      </c>
      <c r="G11023" t="s">
        <v>88817</v>
      </c>
      <c r="H11023" t="s">
        <v>88818</v>
      </c>
      <c r="I11023" t="s">
        <v>4841</v>
      </c>
      <c r="J11023" t="s">
        <v>9116</v>
      </c>
      <c r="K11023" t="s">
        <v>9117</v>
      </c>
      <c r="L11023" t="s">
        <v>237</v>
      </c>
      <c r="M11023" t="s">
        <v>4788</v>
      </c>
      <c r="N11023" t="s">
        <v>4845</v>
      </c>
      <c r="O11023" t="s">
        <v>9118</v>
      </c>
      <c r="P11023" t="s">
        <v>88819</v>
      </c>
      <c r="Q11023" t="s">
        <v>75044</v>
      </c>
      <c r="R11023" t="str">
        <f t="shared" si="344"/>
        <v>潍城</v>
      </c>
      <c r="S11023" t="str">
        <f t="shared" si="345"/>
        <v>0116</v>
      </c>
    </row>
    <row r="11024" spans="1:19">
      <c r="A11024" t="s">
        <v>88820</v>
      </c>
      <c r="B11024" s="31" t="s">
        <v>88821</v>
      </c>
      <c r="C11024" t="s">
        <v>49</v>
      </c>
      <c r="D11024" t="s">
        <v>88822</v>
      </c>
      <c r="E11024" t="s">
        <v>82156</v>
      </c>
      <c r="F11024" t="s">
        <v>88823</v>
      </c>
      <c r="G11024" t="s">
        <v>88824</v>
      </c>
      <c r="H11024" t="s">
        <v>88825</v>
      </c>
      <c r="I11024" t="s">
        <v>4785</v>
      </c>
      <c r="J11024" t="s">
        <v>5053</v>
      </c>
      <c r="K11024" t="s">
        <v>5054</v>
      </c>
      <c r="L11024" t="s">
        <v>95</v>
      </c>
      <c r="M11024" t="s">
        <v>5055</v>
      </c>
      <c r="N11024" t="s">
        <v>7768</v>
      </c>
      <c r="O11024" t="s">
        <v>5057</v>
      </c>
      <c r="P11024" t="s">
        <v>88826</v>
      </c>
      <c r="Q11024" t="s">
        <v>75044</v>
      </c>
      <c r="R11024" t="str">
        <f t="shared" si="344"/>
        <v>安丘</v>
      </c>
      <c r="S11024" t="str">
        <f t="shared" si="345"/>
        <v>0116</v>
      </c>
    </row>
    <row r="11025" spans="1:19">
      <c r="A11025" t="s">
        <v>88827</v>
      </c>
      <c r="B11025" s="31" t="s">
        <v>88828</v>
      </c>
      <c r="C11025" t="s">
        <v>49</v>
      </c>
      <c r="D11025" t="s">
        <v>88829</v>
      </c>
      <c r="E11025" t="s">
        <v>82156</v>
      </c>
      <c r="F11025" t="s">
        <v>88830</v>
      </c>
      <c r="G11025" t="s">
        <v>88831</v>
      </c>
      <c r="H11025" t="s">
        <v>88832</v>
      </c>
      <c r="I11025" t="s">
        <v>4828</v>
      </c>
      <c r="J11025" t="s">
        <v>5484</v>
      </c>
      <c r="K11025" t="s">
        <v>5485</v>
      </c>
      <c r="L11025" t="s">
        <v>114</v>
      </c>
      <c r="M11025" t="s">
        <v>5486</v>
      </c>
      <c r="N11025" t="s">
        <v>4845</v>
      </c>
      <c r="O11025" t="s">
        <v>5488</v>
      </c>
      <c r="P11025" t="s">
        <v>88833</v>
      </c>
      <c r="Q11025" t="s">
        <v>88834</v>
      </c>
      <c r="R11025" t="str">
        <f t="shared" si="344"/>
        <v>高密</v>
      </c>
      <c r="S11025" t="str">
        <f t="shared" si="345"/>
        <v>0116</v>
      </c>
    </row>
    <row r="11026" spans="1:19">
      <c r="A11026" t="s">
        <v>88835</v>
      </c>
      <c r="B11026" s="31" t="s">
        <v>88836</v>
      </c>
      <c r="C11026" t="s">
        <v>49</v>
      </c>
      <c r="D11026" t="s">
        <v>88837</v>
      </c>
      <c r="E11026" t="s">
        <v>82156</v>
      </c>
      <c r="F11026" t="s">
        <v>88838</v>
      </c>
      <c r="G11026" t="s">
        <v>88839</v>
      </c>
      <c r="H11026" t="s">
        <v>88840</v>
      </c>
      <c r="I11026" t="s">
        <v>5560</v>
      </c>
      <c r="J11026" t="s">
        <v>6434</v>
      </c>
      <c r="K11026" t="s">
        <v>6435</v>
      </c>
      <c r="L11026" t="s">
        <v>114</v>
      </c>
      <c r="M11026" t="s">
        <v>4831</v>
      </c>
      <c r="N11026" t="s">
        <v>5296</v>
      </c>
      <c r="O11026" t="s">
        <v>6436</v>
      </c>
      <c r="P11026" t="s">
        <v>88841</v>
      </c>
      <c r="Q11026" t="s">
        <v>75044</v>
      </c>
      <c r="R11026" t="str">
        <f t="shared" si="344"/>
        <v>高密</v>
      </c>
      <c r="S11026" t="str">
        <f t="shared" si="345"/>
        <v>0116</v>
      </c>
    </row>
    <row r="11027" spans="1:19">
      <c r="A11027" t="s">
        <v>88842</v>
      </c>
      <c r="B11027" s="31" t="s">
        <v>88843</v>
      </c>
      <c r="C11027" t="s">
        <v>49</v>
      </c>
      <c r="D11027" t="s">
        <v>88844</v>
      </c>
      <c r="E11027" t="s">
        <v>82156</v>
      </c>
      <c r="F11027" t="s">
        <v>88845</v>
      </c>
      <c r="G11027" t="s">
        <v>88846</v>
      </c>
      <c r="H11027" t="s">
        <v>88847</v>
      </c>
      <c r="I11027" t="s">
        <v>4929</v>
      </c>
      <c r="J11027" t="s">
        <v>6031</v>
      </c>
      <c r="K11027" t="s">
        <v>6032</v>
      </c>
      <c r="L11027" t="s">
        <v>262</v>
      </c>
      <c r="M11027" t="s">
        <v>6033</v>
      </c>
      <c r="N11027" t="s">
        <v>4946</v>
      </c>
      <c r="O11027" t="s">
        <v>6034</v>
      </c>
      <c r="P11027" t="s">
        <v>88848</v>
      </c>
      <c r="Q11027" t="s">
        <v>75044</v>
      </c>
      <c r="R11027" t="str">
        <f t="shared" si="344"/>
        <v>寒亭</v>
      </c>
      <c r="S11027" t="str">
        <f t="shared" si="345"/>
        <v>0116</v>
      </c>
    </row>
    <row r="11028" spans="1:19">
      <c r="A11028" t="s">
        <v>88849</v>
      </c>
      <c r="B11028" s="31" t="s">
        <v>88850</v>
      </c>
      <c r="C11028" t="s">
        <v>49</v>
      </c>
      <c r="D11028" t="s">
        <v>88851</v>
      </c>
      <c r="E11028" t="s">
        <v>82156</v>
      </c>
      <c r="F11028" t="s">
        <v>88852</v>
      </c>
      <c r="G11028" t="s">
        <v>88853</v>
      </c>
      <c r="H11028" t="s">
        <v>88854</v>
      </c>
      <c r="I11028" t="s">
        <v>4828</v>
      </c>
      <c r="J11028" t="s">
        <v>20324</v>
      </c>
      <c r="K11028" t="s">
        <v>20325</v>
      </c>
      <c r="L11028" t="s">
        <v>77</v>
      </c>
      <c r="M11028" t="s">
        <v>8152</v>
      </c>
      <c r="N11028" t="s">
        <v>5699</v>
      </c>
      <c r="O11028" t="s">
        <v>20326</v>
      </c>
      <c r="P11028" t="s">
        <v>75044</v>
      </c>
      <c r="Q11028" t="s">
        <v>75044</v>
      </c>
      <c r="R11028" t="str">
        <f t="shared" si="344"/>
        <v>临朐</v>
      </c>
      <c r="S11028" t="str">
        <f t="shared" si="345"/>
        <v>0116</v>
      </c>
    </row>
    <row r="11029" spans="1:19">
      <c r="A11029" t="s">
        <v>88855</v>
      </c>
      <c r="B11029" s="31" t="s">
        <v>88856</v>
      </c>
      <c r="C11029" t="s">
        <v>49</v>
      </c>
      <c r="D11029" t="s">
        <v>88857</v>
      </c>
      <c r="E11029" t="s">
        <v>82156</v>
      </c>
      <c r="F11029" t="s">
        <v>88858</v>
      </c>
      <c r="G11029" t="s">
        <v>88859</v>
      </c>
      <c r="H11029" t="s">
        <v>88860</v>
      </c>
      <c r="I11029" t="s">
        <v>5560</v>
      </c>
      <c r="J11029" t="s">
        <v>6983</v>
      </c>
      <c r="K11029" t="s">
        <v>6984</v>
      </c>
      <c r="L11029" t="s">
        <v>95</v>
      </c>
      <c r="M11029" t="s">
        <v>5682</v>
      </c>
      <c r="N11029" t="s">
        <v>6530</v>
      </c>
      <c r="O11029" t="s">
        <v>6986</v>
      </c>
      <c r="P11029" t="s">
        <v>88804</v>
      </c>
      <c r="Q11029" t="s">
        <v>88861</v>
      </c>
      <c r="R11029" t="str">
        <f t="shared" si="344"/>
        <v>安丘</v>
      </c>
      <c r="S11029" t="str">
        <f t="shared" si="345"/>
        <v>0116</v>
      </c>
    </row>
    <row r="11030" spans="1:19">
      <c r="A11030" t="s">
        <v>88862</v>
      </c>
      <c r="B11030" s="31" t="s">
        <v>88863</v>
      </c>
      <c r="C11030" t="s">
        <v>49</v>
      </c>
      <c r="D11030" t="s">
        <v>88864</v>
      </c>
      <c r="E11030" t="s">
        <v>82156</v>
      </c>
      <c r="F11030" t="s">
        <v>88865</v>
      </c>
      <c r="G11030" t="s">
        <v>88866</v>
      </c>
      <c r="H11030" t="s">
        <v>88867</v>
      </c>
      <c r="I11030" t="s">
        <v>5052</v>
      </c>
      <c r="J11030" t="s">
        <v>11180</v>
      </c>
      <c r="K11030" t="s">
        <v>11181</v>
      </c>
      <c r="L11030" t="s">
        <v>86</v>
      </c>
      <c r="M11030" t="s">
        <v>5099</v>
      </c>
      <c r="N11030" t="s">
        <v>5939</v>
      </c>
      <c r="O11030" t="s">
        <v>11182</v>
      </c>
      <c r="P11030" t="s">
        <v>88868</v>
      </c>
      <c r="Q11030" t="s">
        <v>88869</v>
      </c>
      <c r="R11030" t="str">
        <f t="shared" si="344"/>
        <v>坊子</v>
      </c>
      <c r="S11030" t="str">
        <f t="shared" si="345"/>
        <v>0116</v>
      </c>
    </row>
    <row r="11031" spans="1:19">
      <c r="A11031" t="s">
        <v>4193</v>
      </c>
      <c r="B11031" s="31" t="s">
        <v>88870</v>
      </c>
      <c r="C11031" t="s">
        <v>49</v>
      </c>
      <c r="D11031" t="s">
        <v>88871</v>
      </c>
      <c r="E11031" t="s">
        <v>82156</v>
      </c>
      <c r="F11031" t="s">
        <v>88872</v>
      </c>
      <c r="G11031" t="s">
        <v>4191</v>
      </c>
      <c r="H11031" t="s">
        <v>88873</v>
      </c>
      <c r="I11031" t="s">
        <v>4852</v>
      </c>
      <c r="J11031" t="s">
        <v>7166</v>
      </c>
      <c r="K11031" t="s">
        <v>7167</v>
      </c>
      <c r="L11031" t="s">
        <v>123</v>
      </c>
      <c r="M11031" t="s">
        <v>5364</v>
      </c>
      <c r="N11031" t="s">
        <v>4845</v>
      </c>
      <c r="O11031" t="s">
        <v>7168</v>
      </c>
      <c r="P11031" t="s">
        <v>88874</v>
      </c>
      <c r="Q11031" t="s">
        <v>75044</v>
      </c>
      <c r="R11031" t="str">
        <f t="shared" si="344"/>
        <v>诸城</v>
      </c>
      <c r="S11031" t="str">
        <f t="shared" si="345"/>
        <v>0116</v>
      </c>
    </row>
    <row r="11032" spans="1:19">
      <c r="A11032" t="s">
        <v>88875</v>
      </c>
      <c r="B11032" s="31" t="s">
        <v>88876</v>
      </c>
      <c r="C11032" t="s">
        <v>49</v>
      </c>
      <c r="D11032" t="s">
        <v>88877</v>
      </c>
      <c r="E11032" t="s">
        <v>82156</v>
      </c>
      <c r="F11032" t="s">
        <v>88878</v>
      </c>
      <c r="G11032" t="s">
        <v>88879</v>
      </c>
      <c r="H11032" t="s">
        <v>74632</v>
      </c>
      <c r="I11032" t="s">
        <v>4852</v>
      </c>
      <c r="J11032" t="s">
        <v>5040</v>
      </c>
      <c r="K11032" t="s">
        <v>5041</v>
      </c>
      <c r="L11032" t="s">
        <v>95</v>
      </c>
      <c r="M11032" t="s">
        <v>5042</v>
      </c>
      <c r="N11032" t="s">
        <v>4892</v>
      </c>
      <c r="O11032" t="s">
        <v>5044</v>
      </c>
      <c r="P11032" t="s">
        <v>88880</v>
      </c>
      <c r="Q11032" t="s">
        <v>75044</v>
      </c>
      <c r="R11032" t="str">
        <f t="shared" si="344"/>
        <v>安丘</v>
      </c>
      <c r="S11032" t="str">
        <f t="shared" si="345"/>
        <v>0116</v>
      </c>
    </row>
    <row r="11033" spans="1:19">
      <c r="A11033" t="s">
        <v>88881</v>
      </c>
      <c r="B11033" s="31" t="s">
        <v>88882</v>
      </c>
      <c r="C11033" t="s">
        <v>49</v>
      </c>
      <c r="D11033" t="s">
        <v>88883</v>
      </c>
      <c r="E11033" t="s">
        <v>82156</v>
      </c>
      <c r="F11033" t="s">
        <v>88884</v>
      </c>
      <c r="G11033" t="s">
        <v>88885</v>
      </c>
      <c r="H11033" t="s">
        <v>88886</v>
      </c>
      <c r="I11033" t="s">
        <v>4828</v>
      </c>
      <c r="J11033" t="s">
        <v>7666</v>
      </c>
      <c r="K11033" t="s">
        <v>7667</v>
      </c>
      <c r="L11033" t="s">
        <v>148</v>
      </c>
      <c r="M11033" t="s">
        <v>6713</v>
      </c>
      <c r="N11033" t="s">
        <v>4881</v>
      </c>
      <c r="O11033" t="s">
        <v>7668</v>
      </c>
      <c r="P11033" t="s">
        <v>88887</v>
      </c>
      <c r="Q11033" t="s">
        <v>75044</v>
      </c>
      <c r="R11033" t="str">
        <f t="shared" si="344"/>
        <v>寒亭</v>
      </c>
      <c r="S11033" t="str">
        <f t="shared" si="345"/>
        <v>0116</v>
      </c>
    </row>
    <row r="11034" spans="1:19">
      <c r="A11034" t="s">
        <v>88888</v>
      </c>
      <c r="B11034" s="31" t="s">
        <v>88889</v>
      </c>
      <c r="C11034" t="s">
        <v>49</v>
      </c>
      <c r="D11034" t="s">
        <v>88890</v>
      </c>
      <c r="E11034" t="s">
        <v>82156</v>
      </c>
      <c r="F11034" t="s">
        <v>88891</v>
      </c>
      <c r="G11034" t="s">
        <v>88892</v>
      </c>
      <c r="H11034" t="s">
        <v>88893</v>
      </c>
      <c r="I11034" t="s">
        <v>5052</v>
      </c>
      <c r="J11034" t="s">
        <v>5185</v>
      </c>
      <c r="K11034" t="s">
        <v>5186</v>
      </c>
      <c r="L11034" t="s">
        <v>237</v>
      </c>
      <c r="M11034" t="s">
        <v>4868</v>
      </c>
      <c r="N11034" t="s">
        <v>5273</v>
      </c>
      <c r="O11034" t="s">
        <v>5187</v>
      </c>
      <c r="P11034" t="s">
        <v>88894</v>
      </c>
      <c r="Q11034" t="s">
        <v>75044</v>
      </c>
      <c r="R11034" t="str">
        <f t="shared" si="344"/>
        <v>潍城</v>
      </c>
      <c r="S11034" t="str">
        <f t="shared" si="345"/>
        <v>0116</v>
      </c>
    </row>
    <row r="11035" spans="1:19">
      <c r="A11035" t="s">
        <v>88895</v>
      </c>
      <c r="B11035" s="31" t="s">
        <v>88896</v>
      </c>
      <c r="C11035" t="s">
        <v>49</v>
      </c>
      <c r="D11035" t="s">
        <v>88897</v>
      </c>
      <c r="E11035" t="s">
        <v>82156</v>
      </c>
      <c r="F11035" t="s">
        <v>88898</v>
      </c>
      <c r="G11035" t="s">
        <v>88899</v>
      </c>
      <c r="H11035" t="s">
        <v>88900</v>
      </c>
      <c r="I11035" t="s">
        <v>4852</v>
      </c>
      <c r="J11035" t="s">
        <v>12437</v>
      </c>
      <c r="K11035" t="s">
        <v>12438</v>
      </c>
      <c r="L11035" t="s">
        <v>105</v>
      </c>
      <c r="M11035" t="s">
        <v>5029</v>
      </c>
      <c r="N11035" t="s">
        <v>6243</v>
      </c>
      <c r="O11035" t="s">
        <v>12439</v>
      </c>
      <c r="P11035" t="s">
        <v>88901</v>
      </c>
      <c r="Q11035" t="s">
        <v>88902</v>
      </c>
      <c r="R11035" t="str">
        <f t="shared" si="344"/>
        <v>寿光</v>
      </c>
      <c r="S11035" t="str">
        <f t="shared" si="345"/>
        <v>0116</v>
      </c>
    </row>
    <row r="11036" spans="1:19">
      <c r="A11036" t="s">
        <v>88903</v>
      </c>
      <c r="B11036" s="31" t="s">
        <v>88904</v>
      </c>
      <c r="C11036" t="s">
        <v>49</v>
      </c>
      <c r="D11036" t="s">
        <v>88905</v>
      </c>
      <c r="E11036" t="s">
        <v>82156</v>
      </c>
      <c r="F11036" t="s">
        <v>88906</v>
      </c>
      <c r="G11036" t="s">
        <v>88907</v>
      </c>
      <c r="H11036" t="s">
        <v>88908</v>
      </c>
      <c r="I11036" t="s">
        <v>4841</v>
      </c>
      <c r="J11036" t="s">
        <v>7529</v>
      </c>
      <c r="K11036" t="s">
        <v>7530</v>
      </c>
      <c r="L11036" t="s">
        <v>50</v>
      </c>
      <c r="M11036" t="s">
        <v>6624</v>
      </c>
      <c r="N11036" t="s">
        <v>5198</v>
      </c>
      <c r="O11036" t="s">
        <v>7531</v>
      </c>
      <c r="P11036" t="s">
        <v>88909</v>
      </c>
      <c r="Q11036" t="s">
        <v>75044</v>
      </c>
      <c r="R11036" t="str">
        <f t="shared" si="344"/>
        <v>青州</v>
      </c>
      <c r="S11036" t="str">
        <f t="shared" si="345"/>
        <v>0116</v>
      </c>
    </row>
    <row r="11037" spans="1:19">
      <c r="A11037" t="s">
        <v>4161</v>
      </c>
      <c r="B11037" s="31" t="s">
        <v>88910</v>
      </c>
      <c r="C11037" t="s">
        <v>49</v>
      </c>
      <c r="D11037" t="s">
        <v>88911</v>
      </c>
      <c r="E11037" t="s">
        <v>81938</v>
      </c>
      <c r="F11037" t="s">
        <v>88912</v>
      </c>
      <c r="G11037" t="s">
        <v>4159</v>
      </c>
      <c r="H11037" t="s">
        <v>88913</v>
      </c>
      <c r="I11037" t="s">
        <v>12500</v>
      </c>
      <c r="J11037" t="s">
        <v>4916</v>
      </c>
      <c r="K11037" t="s">
        <v>4917</v>
      </c>
      <c r="L11037" t="s">
        <v>114</v>
      </c>
      <c r="M11037" t="s">
        <v>4918</v>
      </c>
      <c r="N11037" t="s">
        <v>75044</v>
      </c>
      <c r="O11037" t="s">
        <v>4920</v>
      </c>
      <c r="P11037" t="s">
        <v>88914</v>
      </c>
      <c r="Q11037" t="s">
        <v>88915</v>
      </c>
      <c r="R11037" t="str">
        <f t="shared" si="344"/>
        <v>高密</v>
      </c>
      <c r="S11037" t="str">
        <f t="shared" si="345"/>
        <v>0116</v>
      </c>
    </row>
    <row r="11038" spans="1:19">
      <c r="A11038" t="s">
        <v>88916</v>
      </c>
      <c r="B11038" s="31" t="s">
        <v>88917</v>
      </c>
      <c r="C11038" t="s">
        <v>49</v>
      </c>
      <c r="D11038" t="s">
        <v>88918</v>
      </c>
      <c r="E11038" t="s">
        <v>88919</v>
      </c>
      <c r="F11038" t="s">
        <v>88920</v>
      </c>
      <c r="G11038" t="s">
        <v>88921</v>
      </c>
      <c r="H11038" t="s">
        <v>88922</v>
      </c>
      <c r="I11038" t="s">
        <v>12119</v>
      </c>
      <c r="J11038" t="s">
        <v>15595</v>
      </c>
      <c r="K11038" t="s">
        <v>15596</v>
      </c>
      <c r="L11038" t="s">
        <v>50</v>
      </c>
      <c r="M11038" t="s">
        <v>5721</v>
      </c>
      <c r="N11038" t="s">
        <v>5069</v>
      </c>
      <c r="O11038" t="s">
        <v>15597</v>
      </c>
      <c r="P11038" t="s">
        <v>88923</v>
      </c>
      <c r="Q11038" t="s">
        <v>75044</v>
      </c>
      <c r="R11038" t="str">
        <f t="shared" si="344"/>
        <v>青州</v>
      </c>
      <c r="S11038" t="str">
        <f t="shared" si="345"/>
        <v>0116</v>
      </c>
    </row>
    <row r="11039" spans="1:19">
      <c r="A11039" t="s">
        <v>88924</v>
      </c>
      <c r="B11039" s="31" t="s">
        <v>88925</v>
      </c>
      <c r="C11039" t="s">
        <v>49</v>
      </c>
      <c r="D11039" t="s">
        <v>88926</v>
      </c>
      <c r="E11039" t="s">
        <v>82156</v>
      </c>
      <c r="F11039" t="s">
        <v>88927</v>
      </c>
      <c r="G11039" t="s">
        <v>88928</v>
      </c>
      <c r="H11039" t="s">
        <v>88929</v>
      </c>
      <c r="I11039" t="s">
        <v>4813</v>
      </c>
      <c r="J11039" t="s">
        <v>11530</v>
      </c>
      <c r="K11039" t="s">
        <v>11531</v>
      </c>
      <c r="L11039" t="s">
        <v>50</v>
      </c>
      <c r="M11039" t="s">
        <v>5260</v>
      </c>
      <c r="N11039" t="s">
        <v>9962</v>
      </c>
      <c r="O11039" t="s">
        <v>11532</v>
      </c>
      <c r="P11039" t="s">
        <v>88930</v>
      </c>
      <c r="Q11039" t="s">
        <v>88931</v>
      </c>
      <c r="R11039" t="str">
        <f t="shared" si="344"/>
        <v>青州</v>
      </c>
      <c r="S11039" t="str">
        <f t="shared" si="345"/>
        <v>0116</v>
      </c>
    </row>
    <row r="11040" spans="1:19">
      <c r="A11040" t="s">
        <v>88932</v>
      </c>
      <c r="B11040" s="31" t="s">
        <v>88933</v>
      </c>
      <c r="C11040" t="s">
        <v>49</v>
      </c>
      <c r="D11040" t="s">
        <v>88934</v>
      </c>
      <c r="E11040" t="s">
        <v>86296</v>
      </c>
      <c r="F11040" t="s">
        <v>88935</v>
      </c>
      <c r="G11040" t="s">
        <v>88936</v>
      </c>
      <c r="H11040" t="s">
        <v>88937</v>
      </c>
      <c r="I11040" t="s">
        <v>4852</v>
      </c>
      <c r="J11040" t="s">
        <v>71625</v>
      </c>
      <c r="K11040" t="s">
        <v>12013</v>
      </c>
      <c r="L11040" t="s">
        <v>1136</v>
      </c>
      <c r="M11040" t="s">
        <v>5210</v>
      </c>
      <c r="N11040" t="s">
        <v>9962</v>
      </c>
      <c r="O11040" t="s">
        <v>71626</v>
      </c>
      <c r="P11040" t="s">
        <v>88938</v>
      </c>
      <c r="Q11040" t="s">
        <v>88939</v>
      </c>
      <c r="R11040" t="str">
        <f t="shared" si="344"/>
        <v>昌乐</v>
      </c>
      <c r="S11040" t="str">
        <f t="shared" si="345"/>
        <v>0116</v>
      </c>
    </row>
    <row r="11041" spans="1:19">
      <c r="A11041" t="s">
        <v>88940</v>
      </c>
      <c r="B11041" s="31" t="s">
        <v>88941</v>
      </c>
      <c r="C11041" t="s">
        <v>49</v>
      </c>
      <c r="D11041" t="s">
        <v>88942</v>
      </c>
      <c r="E11041" t="s">
        <v>82156</v>
      </c>
      <c r="F11041" t="s">
        <v>88943</v>
      </c>
      <c r="G11041" t="s">
        <v>88944</v>
      </c>
      <c r="H11041" t="s">
        <v>88945</v>
      </c>
      <c r="I11041" t="s">
        <v>4852</v>
      </c>
      <c r="J11041" t="s">
        <v>11556</v>
      </c>
      <c r="K11041" t="s">
        <v>11557</v>
      </c>
      <c r="L11041" t="s">
        <v>105</v>
      </c>
      <c r="M11041" t="s">
        <v>5769</v>
      </c>
      <c r="N11041" t="s">
        <v>4789</v>
      </c>
      <c r="O11041" t="s">
        <v>11558</v>
      </c>
      <c r="P11041" t="s">
        <v>88946</v>
      </c>
      <c r="Q11041" t="s">
        <v>88947</v>
      </c>
      <c r="R11041" t="str">
        <f t="shared" si="344"/>
        <v>寿光</v>
      </c>
      <c r="S11041" t="str">
        <f t="shared" si="345"/>
        <v>0116</v>
      </c>
    </row>
    <row r="11042" spans="1:19">
      <c r="A11042" t="s">
        <v>88948</v>
      </c>
      <c r="B11042" s="31" t="s">
        <v>88949</v>
      </c>
      <c r="C11042" t="s">
        <v>49</v>
      </c>
      <c r="D11042" t="s">
        <v>88950</v>
      </c>
      <c r="E11042" t="s">
        <v>82156</v>
      </c>
      <c r="F11042" t="s">
        <v>88951</v>
      </c>
      <c r="G11042" t="s">
        <v>88952</v>
      </c>
      <c r="H11042" t="s">
        <v>88953</v>
      </c>
      <c r="I11042" t="s">
        <v>6877</v>
      </c>
      <c r="J11042" t="s">
        <v>15974</v>
      </c>
      <c r="K11042" t="s">
        <v>15975</v>
      </c>
      <c r="L11042" t="s">
        <v>50</v>
      </c>
      <c r="M11042" t="s">
        <v>4855</v>
      </c>
      <c r="N11042" t="s">
        <v>4789</v>
      </c>
      <c r="O11042" t="s">
        <v>15976</v>
      </c>
      <c r="P11042" t="s">
        <v>88954</v>
      </c>
      <c r="Q11042" t="s">
        <v>75044</v>
      </c>
      <c r="R11042" t="str">
        <f t="shared" si="344"/>
        <v>青州</v>
      </c>
      <c r="S11042" t="str">
        <f t="shared" si="345"/>
        <v>0116</v>
      </c>
    </row>
    <row r="11043" spans="1:19">
      <c r="A11043" t="s">
        <v>88955</v>
      </c>
      <c r="B11043" s="31" t="s">
        <v>88956</v>
      </c>
      <c r="C11043" t="s">
        <v>49</v>
      </c>
      <c r="D11043" t="s">
        <v>88957</v>
      </c>
      <c r="E11043" t="s">
        <v>82156</v>
      </c>
      <c r="F11043" t="s">
        <v>88958</v>
      </c>
      <c r="G11043" t="s">
        <v>88959</v>
      </c>
      <c r="H11043" t="s">
        <v>88960</v>
      </c>
      <c r="I11043" t="s">
        <v>5541</v>
      </c>
      <c r="J11043" t="s">
        <v>6973</v>
      </c>
      <c r="K11043" t="s">
        <v>6974</v>
      </c>
      <c r="L11043" t="s">
        <v>60</v>
      </c>
      <c r="M11043" t="s">
        <v>5511</v>
      </c>
      <c r="N11043" t="s">
        <v>5907</v>
      </c>
      <c r="O11043" t="s">
        <v>6975</v>
      </c>
      <c r="P11043" t="s">
        <v>88961</v>
      </c>
      <c r="Q11043" t="s">
        <v>75044</v>
      </c>
      <c r="R11043" t="str">
        <f t="shared" si="344"/>
        <v>奎文</v>
      </c>
      <c r="S11043" t="str">
        <f t="shared" si="345"/>
        <v>0116</v>
      </c>
    </row>
    <row r="11044" spans="1:19">
      <c r="A11044" t="s">
        <v>88962</v>
      </c>
      <c r="B11044" s="31" t="s">
        <v>88963</v>
      </c>
      <c r="C11044" t="s">
        <v>49</v>
      </c>
      <c r="D11044" t="s">
        <v>88964</v>
      </c>
      <c r="E11044" t="s">
        <v>82156</v>
      </c>
      <c r="F11044" t="s">
        <v>88965</v>
      </c>
      <c r="G11044" t="s">
        <v>88966</v>
      </c>
      <c r="H11044" t="s">
        <v>88967</v>
      </c>
      <c r="I11044" t="s">
        <v>4785</v>
      </c>
      <c r="J11044" t="s">
        <v>7136</v>
      </c>
      <c r="K11044" t="s">
        <v>7137</v>
      </c>
      <c r="L11044" t="s">
        <v>77</v>
      </c>
      <c r="M11044" t="s">
        <v>4803</v>
      </c>
      <c r="N11044" t="s">
        <v>5451</v>
      </c>
      <c r="O11044" t="s">
        <v>7138</v>
      </c>
      <c r="P11044" t="s">
        <v>88968</v>
      </c>
      <c r="Q11044" t="s">
        <v>88969</v>
      </c>
      <c r="R11044" t="str">
        <f t="shared" si="344"/>
        <v>临朐</v>
      </c>
      <c r="S11044" t="str">
        <f t="shared" si="345"/>
        <v>0116</v>
      </c>
    </row>
    <row r="11045" spans="1:19">
      <c r="A11045" t="s">
        <v>88970</v>
      </c>
      <c r="B11045" s="31" t="s">
        <v>88971</v>
      </c>
      <c r="C11045" t="s">
        <v>49</v>
      </c>
      <c r="D11045" t="s">
        <v>88972</v>
      </c>
      <c r="E11045" t="s">
        <v>82156</v>
      </c>
      <c r="F11045" t="s">
        <v>88973</v>
      </c>
      <c r="G11045" t="s">
        <v>88974</v>
      </c>
      <c r="H11045" t="s">
        <v>88975</v>
      </c>
      <c r="I11045" t="s">
        <v>4852</v>
      </c>
      <c r="J11045" t="s">
        <v>11513</v>
      </c>
      <c r="K11045" t="s">
        <v>11514</v>
      </c>
      <c r="L11045" t="s">
        <v>50</v>
      </c>
      <c r="M11045" t="s">
        <v>5721</v>
      </c>
      <c r="N11045" t="s">
        <v>4881</v>
      </c>
      <c r="O11045" t="s">
        <v>11515</v>
      </c>
      <c r="P11045" t="s">
        <v>88976</v>
      </c>
      <c r="Q11045" t="s">
        <v>88977</v>
      </c>
      <c r="R11045" t="str">
        <f t="shared" si="344"/>
        <v>青州</v>
      </c>
      <c r="S11045" t="str">
        <f t="shared" si="345"/>
        <v>0116</v>
      </c>
    </row>
    <row r="11046" spans="1:19">
      <c r="A11046" t="s">
        <v>88978</v>
      </c>
      <c r="B11046" s="31" t="s">
        <v>88979</v>
      </c>
      <c r="C11046" t="s">
        <v>49</v>
      </c>
      <c r="D11046" t="s">
        <v>88980</v>
      </c>
      <c r="E11046" t="s">
        <v>88981</v>
      </c>
      <c r="F11046" t="s">
        <v>88982</v>
      </c>
      <c r="G11046" t="s">
        <v>88983</v>
      </c>
      <c r="H11046" t="s">
        <v>88984</v>
      </c>
      <c r="I11046" t="s">
        <v>4955</v>
      </c>
      <c r="J11046" t="s">
        <v>5122</v>
      </c>
      <c r="K11046" t="s">
        <v>5123</v>
      </c>
      <c r="L11046" t="s">
        <v>123</v>
      </c>
      <c r="M11046" t="s">
        <v>75044</v>
      </c>
      <c r="N11046" t="s">
        <v>4832</v>
      </c>
      <c r="O11046" t="s">
        <v>5124</v>
      </c>
      <c r="P11046" t="s">
        <v>75044</v>
      </c>
      <c r="Q11046" t="s">
        <v>75044</v>
      </c>
      <c r="R11046" t="str">
        <f t="shared" si="344"/>
        <v>诸城</v>
      </c>
      <c r="S11046" t="str">
        <f t="shared" si="345"/>
        <v>0116</v>
      </c>
    </row>
    <row r="11047" spans="1:19">
      <c r="A11047" t="s">
        <v>88985</v>
      </c>
      <c r="B11047" s="31" t="s">
        <v>88986</v>
      </c>
      <c r="C11047" t="s">
        <v>49</v>
      </c>
      <c r="D11047" t="s">
        <v>88987</v>
      </c>
      <c r="E11047" t="s">
        <v>82271</v>
      </c>
      <c r="F11047" t="s">
        <v>88988</v>
      </c>
      <c r="G11047" t="s">
        <v>88989</v>
      </c>
      <c r="H11047" t="s">
        <v>88990</v>
      </c>
      <c r="I11047" t="s">
        <v>12119</v>
      </c>
      <c r="J11047" t="s">
        <v>7666</v>
      </c>
      <c r="K11047" t="s">
        <v>7667</v>
      </c>
      <c r="L11047" t="s">
        <v>148</v>
      </c>
      <c r="M11047" t="s">
        <v>6713</v>
      </c>
      <c r="N11047" t="s">
        <v>4905</v>
      </c>
      <c r="O11047" t="s">
        <v>7668</v>
      </c>
      <c r="P11047" t="s">
        <v>88991</v>
      </c>
      <c r="Q11047" t="s">
        <v>88992</v>
      </c>
      <c r="R11047" t="str">
        <f t="shared" si="344"/>
        <v>寒亭</v>
      </c>
      <c r="S11047" t="str">
        <f t="shared" si="345"/>
        <v>0116</v>
      </c>
    </row>
    <row r="11048" spans="1:19">
      <c r="A11048" t="s">
        <v>88993</v>
      </c>
      <c r="B11048" s="31" t="s">
        <v>88994</v>
      </c>
      <c r="C11048" t="s">
        <v>49</v>
      </c>
      <c r="D11048" t="s">
        <v>88995</v>
      </c>
      <c r="E11048" t="s">
        <v>86714</v>
      </c>
      <c r="F11048" t="s">
        <v>88996</v>
      </c>
      <c r="G11048" t="s">
        <v>88997</v>
      </c>
      <c r="H11048" t="s">
        <v>88998</v>
      </c>
      <c r="I11048" t="s">
        <v>12119</v>
      </c>
      <c r="J11048" t="s">
        <v>12156</v>
      </c>
      <c r="K11048" t="s">
        <v>12157</v>
      </c>
      <c r="L11048" t="s">
        <v>1136</v>
      </c>
      <c r="M11048" t="s">
        <v>5791</v>
      </c>
      <c r="N11048" t="s">
        <v>5030</v>
      </c>
      <c r="O11048" t="s">
        <v>12158</v>
      </c>
      <c r="P11048" t="s">
        <v>88999</v>
      </c>
      <c r="Q11048" t="s">
        <v>75044</v>
      </c>
      <c r="R11048" t="str">
        <f t="shared" si="344"/>
        <v>昌乐</v>
      </c>
      <c r="S11048" t="str">
        <f t="shared" si="345"/>
        <v>0116</v>
      </c>
    </row>
    <row r="11049" spans="1:19">
      <c r="A11049" t="s">
        <v>89000</v>
      </c>
      <c r="B11049" s="31" t="s">
        <v>89001</v>
      </c>
      <c r="C11049" t="s">
        <v>49</v>
      </c>
      <c r="D11049" t="s">
        <v>89002</v>
      </c>
      <c r="E11049" t="s">
        <v>82271</v>
      </c>
      <c r="F11049" t="s">
        <v>89003</v>
      </c>
      <c r="G11049" t="s">
        <v>89004</v>
      </c>
      <c r="H11049" t="s">
        <v>89005</v>
      </c>
      <c r="I11049" t="s">
        <v>12119</v>
      </c>
      <c r="J11049" t="s">
        <v>6973</v>
      </c>
      <c r="K11049" t="s">
        <v>6974</v>
      </c>
      <c r="L11049" t="s">
        <v>60</v>
      </c>
      <c r="M11049" t="s">
        <v>5511</v>
      </c>
      <c r="N11049" t="s">
        <v>5487</v>
      </c>
      <c r="O11049" t="s">
        <v>6975</v>
      </c>
      <c r="P11049" t="s">
        <v>89006</v>
      </c>
      <c r="Q11049" t="s">
        <v>75044</v>
      </c>
      <c r="R11049" t="str">
        <f t="shared" si="344"/>
        <v>奎文</v>
      </c>
      <c r="S11049" t="str">
        <f t="shared" si="345"/>
        <v>0116</v>
      </c>
    </row>
    <row r="11050" spans="1:19">
      <c r="A11050" t="s">
        <v>89007</v>
      </c>
      <c r="B11050" s="31" t="s">
        <v>89008</v>
      </c>
      <c r="C11050" t="s">
        <v>49</v>
      </c>
      <c r="D11050" t="s">
        <v>89009</v>
      </c>
      <c r="E11050" t="s">
        <v>86296</v>
      </c>
      <c r="F11050" t="s">
        <v>89010</v>
      </c>
      <c r="G11050" t="s">
        <v>89011</v>
      </c>
      <c r="H11050" t="s">
        <v>89012</v>
      </c>
      <c r="I11050" t="s">
        <v>4852</v>
      </c>
      <c r="J11050" t="s">
        <v>7018</v>
      </c>
      <c r="K11050" t="s">
        <v>7019</v>
      </c>
      <c r="L11050" t="s">
        <v>95</v>
      </c>
      <c r="M11050" t="s">
        <v>5649</v>
      </c>
      <c r="N11050" t="s">
        <v>6184</v>
      </c>
      <c r="O11050" t="s">
        <v>7020</v>
      </c>
      <c r="P11050" t="s">
        <v>89013</v>
      </c>
      <c r="Q11050" t="s">
        <v>89014</v>
      </c>
      <c r="R11050" t="str">
        <f t="shared" si="344"/>
        <v>安丘</v>
      </c>
      <c r="S11050" t="str">
        <f t="shared" si="345"/>
        <v>0116</v>
      </c>
    </row>
    <row r="11051" spans="1:19">
      <c r="A11051" t="s">
        <v>89015</v>
      </c>
      <c r="B11051" s="31" t="s">
        <v>87227</v>
      </c>
      <c r="C11051" t="s">
        <v>49</v>
      </c>
      <c r="D11051" t="s">
        <v>89016</v>
      </c>
      <c r="E11051" t="s">
        <v>89017</v>
      </c>
      <c r="F11051" t="s">
        <v>89018</v>
      </c>
      <c r="G11051" t="s">
        <v>89019</v>
      </c>
      <c r="H11051" t="s">
        <v>89020</v>
      </c>
      <c r="I11051" t="s">
        <v>5541</v>
      </c>
      <c r="J11051" t="s">
        <v>6053</v>
      </c>
      <c r="K11051" t="s">
        <v>6054</v>
      </c>
      <c r="L11051" t="s">
        <v>105</v>
      </c>
      <c r="M11051" t="s">
        <v>6055</v>
      </c>
      <c r="N11051" t="s">
        <v>8593</v>
      </c>
      <c r="O11051" t="s">
        <v>6056</v>
      </c>
      <c r="P11051" t="s">
        <v>89021</v>
      </c>
      <c r="Q11051" t="s">
        <v>89022</v>
      </c>
      <c r="R11051" t="str">
        <f t="shared" si="344"/>
        <v>寿光</v>
      </c>
      <c r="S11051" t="str">
        <f t="shared" si="345"/>
        <v>0116</v>
      </c>
    </row>
    <row r="11052" spans="1:19">
      <c r="A11052" t="s">
        <v>89023</v>
      </c>
      <c r="B11052" s="31" t="s">
        <v>89024</v>
      </c>
      <c r="C11052" t="s">
        <v>49</v>
      </c>
      <c r="D11052" t="s">
        <v>89025</v>
      </c>
      <c r="E11052" t="s">
        <v>86296</v>
      </c>
      <c r="F11052" t="s">
        <v>89026</v>
      </c>
      <c r="G11052" t="s">
        <v>89027</v>
      </c>
      <c r="H11052" t="s">
        <v>89028</v>
      </c>
      <c r="I11052" t="s">
        <v>4828</v>
      </c>
      <c r="J11052" t="s">
        <v>7286</v>
      </c>
      <c r="K11052" t="s">
        <v>7287</v>
      </c>
      <c r="L11052" t="s">
        <v>148</v>
      </c>
      <c r="M11052" t="s">
        <v>5580</v>
      </c>
      <c r="N11052" t="s">
        <v>6184</v>
      </c>
      <c r="O11052" t="s">
        <v>7288</v>
      </c>
      <c r="P11052" t="s">
        <v>89029</v>
      </c>
      <c r="Q11052" t="s">
        <v>89030</v>
      </c>
      <c r="R11052" t="str">
        <f t="shared" si="344"/>
        <v>寒亭</v>
      </c>
      <c r="S11052" t="str">
        <f t="shared" si="345"/>
        <v>0116</v>
      </c>
    </row>
    <row r="11053" spans="1:19">
      <c r="A11053" t="s">
        <v>89031</v>
      </c>
      <c r="B11053" s="31" t="s">
        <v>89032</v>
      </c>
      <c r="C11053" t="s">
        <v>49</v>
      </c>
      <c r="D11053" t="s">
        <v>89033</v>
      </c>
      <c r="E11053" t="s">
        <v>86296</v>
      </c>
      <c r="F11053" t="s">
        <v>89034</v>
      </c>
      <c r="G11053" t="s">
        <v>89035</v>
      </c>
      <c r="H11053" t="s">
        <v>89036</v>
      </c>
      <c r="I11053" t="s">
        <v>4785</v>
      </c>
      <c r="J11053" t="s">
        <v>5374</v>
      </c>
      <c r="K11053" t="s">
        <v>5375</v>
      </c>
      <c r="L11053" t="s">
        <v>105</v>
      </c>
      <c r="M11053" t="s">
        <v>5376</v>
      </c>
      <c r="N11053" t="s">
        <v>5056</v>
      </c>
      <c r="O11053" t="s">
        <v>5377</v>
      </c>
      <c r="P11053" t="s">
        <v>75044</v>
      </c>
      <c r="Q11053" t="s">
        <v>75044</v>
      </c>
      <c r="R11053" t="str">
        <f t="shared" si="344"/>
        <v>寿光</v>
      </c>
      <c r="S11053" t="str">
        <f t="shared" si="345"/>
        <v>0116</v>
      </c>
    </row>
    <row r="11054" spans="1:19">
      <c r="A11054" t="s">
        <v>4066</v>
      </c>
      <c r="B11054" s="31" t="s">
        <v>89037</v>
      </c>
      <c r="C11054" t="s">
        <v>49</v>
      </c>
      <c r="D11054" t="s">
        <v>89038</v>
      </c>
      <c r="E11054" t="s">
        <v>86714</v>
      </c>
      <c r="F11054" t="s">
        <v>89039</v>
      </c>
      <c r="G11054" t="s">
        <v>4064</v>
      </c>
      <c r="H11054" t="s">
        <v>89040</v>
      </c>
      <c r="I11054" t="s">
        <v>12119</v>
      </c>
      <c r="J11054" t="s">
        <v>19013</v>
      </c>
      <c r="K11054" t="s">
        <v>19014</v>
      </c>
      <c r="L11054" t="s">
        <v>60</v>
      </c>
      <c r="M11054" t="s">
        <v>5888</v>
      </c>
      <c r="N11054" t="s">
        <v>6601</v>
      </c>
      <c r="O11054" t="s">
        <v>19015</v>
      </c>
      <c r="P11054" t="s">
        <v>89041</v>
      </c>
      <c r="Q11054" t="s">
        <v>75044</v>
      </c>
      <c r="R11054" t="str">
        <f t="shared" si="344"/>
        <v>奎文</v>
      </c>
      <c r="S11054" t="str">
        <f t="shared" si="345"/>
        <v>0116</v>
      </c>
    </row>
    <row r="11055" spans="1:19">
      <c r="A11055" t="s">
        <v>89042</v>
      </c>
      <c r="B11055" s="31" t="s">
        <v>89043</v>
      </c>
      <c r="C11055" t="s">
        <v>49</v>
      </c>
      <c r="D11055" t="s">
        <v>89044</v>
      </c>
      <c r="E11055" t="s">
        <v>86483</v>
      </c>
      <c r="F11055" t="s">
        <v>89045</v>
      </c>
      <c r="G11055" t="s">
        <v>89046</v>
      </c>
      <c r="H11055" t="s">
        <v>89047</v>
      </c>
      <c r="I11055" t="s">
        <v>12119</v>
      </c>
      <c r="J11055" t="s">
        <v>7835</v>
      </c>
      <c r="K11055" t="s">
        <v>7836</v>
      </c>
      <c r="L11055" t="s">
        <v>114</v>
      </c>
      <c r="M11055" t="s">
        <v>4918</v>
      </c>
      <c r="N11055" t="s">
        <v>5030</v>
      </c>
      <c r="O11055" t="s">
        <v>7837</v>
      </c>
      <c r="P11055" t="s">
        <v>89048</v>
      </c>
      <c r="Q11055" t="s">
        <v>89049</v>
      </c>
      <c r="R11055" t="str">
        <f t="shared" si="344"/>
        <v>高密</v>
      </c>
      <c r="S11055" t="str">
        <f t="shared" si="345"/>
        <v>0116</v>
      </c>
    </row>
    <row r="11056" spans="1:19">
      <c r="A11056" t="s">
        <v>89050</v>
      </c>
      <c r="B11056" s="31" t="s">
        <v>89051</v>
      </c>
      <c r="C11056" t="s">
        <v>49</v>
      </c>
      <c r="D11056" t="s">
        <v>89052</v>
      </c>
      <c r="E11056" t="s">
        <v>82271</v>
      </c>
      <c r="F11056" t="s">
        <v>89053</v>
      </c>
      <c r="G11056" t="s">
        <v>89054</v>
      </c>
      <c r="H11056" t="s">
        <v>89055</v>
      </c>
      <c r="I11056" t="s">
        <v>12119</v>
      </c>
      <c r="J11056" t="s">
        <v>7600</v>
      </c>
      <c r="K11056" t="s">
        <v>7601</v>
      </c>
      <c r="L11056" t="s">
        <v>123</v>
      </c>
      <c r="M11056" t="s">
        <v>4994</v>
      </c>
      <c r="N11056" t="s">
        <v>5056</v>
      </c>
      <c r="O11056" t="s">
        <v>7602</v>
      </c>
      <c r="P11056" t="s">
        <v>89056</v>
      </c>
      <c r="Q11056" t="s">
        <v>75044</v>
      </c>
      <c r="R11056" t="str">
        <f t="shared" si="344"/>
        <v>诸城</v>
      </c>
      <c r="S11056" t="str">
        <f t="shared" si="345"/>
        <v>0116</v>
      </c>
    </row>
    <row r="11057" spans="1:19">
      <c r="A11057" t="s">
        <v>89057</v>
      </c>
      <c r="B11057" s="31" t="s">
        <v>89058</v>
      </c>
      <c r="C11057" t="s">
        <v>49</v>
      </c>
      <c r="D11057" t="s">
        <v>89059</v>
      </c>
      <c r="E11057" t="s">
        <v>89060</v>
      </c>
      <c r="F11057" t="s">
        <v>89061</v>
      </c>
      <c r="G11057" t="s">
        <v>89062</v>
      </c>
      <c r="H11057" t="s">
        <v>89063</v>
      </c>
      <c r="I11057" t="s">
        <v>5835</v>
      </c>
      <c r="J11057" t="s">
        <v>12156</v>
      </c>
      <c r="K11057" t="s">
        <v>12157</v>
      </c>
      <c r="L11057" t="s">
        <v>1136</v>
      </c>
      <c r="M11057" t="s">
        <v>5791</v>
      </c>
      <c r="N11057" t="s">
        <v>4933</v>
      </c>
      <c r="O11057" t="s">
        <v>12158</v>
      </c>
      <c r="P11057" t="s">
        <v>89064</v>
      </c>
      <c r="Q11057" t="s">
        <v>75044</v>
      </c>
      <c r="R11057" t="str">
        <f t="shared" si="344"/>
        <v>昌乐</v>
      </c>
      <c r="S11057" t="str">
        <f t="shared" si="345"/>
        <v>0116</v>
      </c>
    </row>
    <row r="11058" spans="1:19">
      <c r="A11058" t="s">
        <v>89065</v>
      </c>
      <c r="B11058" s="31" t="s">
        <v>89066</v>
      </c>
      <c r="C11058" t="s">
        <v>49</v>
      </c>
      <c r="D11058" t="s">
        <v>89067</v>
      </c>
      <c r="E11058" t="s">
        <v>86296</v>
      </c>
      <c r="F11058" t="s">
        <v>89068</v>
      </c>
      <c r="G11058" t="s">
        <v>89069</v>
      </c>
      <c r="H11058" t="s">
        <v>89070</v>
      </c>
      <c r="I11058" t="s">
        <v>4852</v>
      </c>
      <c r="J11058" t="s">
        <v>15047</v>
      </c>
      <c r="K11058" t="s">
        <v>15048</v>
      </c>
      <c r="L11058" t="s">
        <v>50</v>
      </c>
      <c r="M11058" t="s">
        <v>6624</v>
      </c>
      <c r="N11058" t="s">
        <v>5487</v>
      </c>
      <c r="O11058" t="s">
        <v>15049</v>
      </c>
      <c r="P11058" t="s">
        <v>89071</v>
      </c>
      <c r="Q11058" t="s">
        <v>75044</v>
      </c>
      <c r="R11058" t="str">
        <f t="shared" si="344"/>
        <v>青州</v>
      </c>
      <c r="S11058" t="str">
        <f t="shared" si="345"/>
        <v>0116</v>
      </c>
    </row>
    <row r="11059" spans="1:19">
      <c r="A11059" t="s">
        <v>89072</v>
      </c>
      <c r="B11059" s="31" t="s">
        <v>89073</v>
      </c>
      <c r="C11059" t="s">
        <v>49</v>
      </c>
      <c r="D11059" t="s">
        <v>89074</v>
      </c>
      <c r="E11059" t="s">
        <v>82271</v>
      </c>
      <c r="F11059" t="s">
        <v>89075</v>
      </c>
      <c r="G11059" t="s">
        <v>89076</v>
      </c>
      <c r="H11059" t="s">
        <v>89077</v>
      </c>
      <c r="I11059" t="s">
        <v>12119</v>
      </c>
      <c r="J11059" t="s">
        <v>6496</v>
      </c>
      <c r="K11059" t="s">
        <v>6497</v>
      </c>
      <c r="L11059" t="s">
        <v>123</v>
      </c>
      <c r="M11059" t="s">
        <v>4932</v>
      </c>
      <c r="N11059" t="s">
        <v>5487</v>
      </c>
      <c r="O11059" t="s">
        <v>6498</v>
      </c>
      <c r="P11059" t="s">
        <v>75044</v>
      </c>
      <c r="Q11059" t="s">
        <v>75044</v>
      </c>
      <c r="R11059" t="str">
        <f t="shared" si="344"/>
        <v>诸城</v>
      </c>
      <c r="S11059" t="str">
        <f t="shared" si="345"/>
        <v>0116</v>
      </c>
    </row>
    <row r="11060" spans="1:19">
      <c r="A11060" t="s">
        <v>89078</v>
      </c>
      <c r="B11060" s="31" t="s">
        <v>89079</v>
      </c>
      <c r="C11060" t="s">
        <v>49</v>
      </c>
      <c r="D11060" t="s">
        <v>89080</v>
      </c>
      <c r="E11060" t="s">
        <v>86296</v>
      </c>
      <c r="F11060" t="s">
        <v>89081</v>
      </c>
      <c r="G11060" t="s">
        <v>89082</v>
      </c>
      <c r="H11060" t="s">
        <v>89083</v>
      </c>
      <c r="I11060" t="s">
        <v>4828</v>
      </c>
      <c r="J11060" t="s">
        <v>7952</v>
      </c>
      <c r="K11060" t="s">
        <v>7953</v>
      </c>
      <c r="L11060" t="s">
        <v>114</v>
      </c>
      <c r="M11060" t="s">
        <v>7458</v>
      </c>
      <c r="N11060" t="s">
        <v>5056</v>
      </c>
      <c r="O11060" t="s">
        <v>7954</v>
      </c>
      <c r="P11060" t="s">
        <v>89084</v>
      </c>
      <c r="Q11060" t="s">
        <v>75044</v>
      </c>
      <c r="R11060" t="str">
        <f t="shared" si="344"/>
        <v>高密</v>
      </c>
      <c r="S11060" t="str">
        <f t="shared" si="345"/>
        <v>0116</v>
      </c>
    </row>
    <row r="11061" spans="1:19">
      <c r="A11061" t="s">
        <v>89085</v>
      </c>
      <c r="B11061" s="31" t="s">
        <v>89086</v>
      </c>
      <c r="C11061" t="s">
        <v>49</v>
      </c>
      <c r="D11061" t="s">
        <v>89087</v>
      </c>
      <c r="E11061" t="s">
        <v>89088</v>
      </c>
      <c r="F11061" t="s">
        <v>89089</v>
      </c>
      <c r="G11061" t="s">
        <v>89090</v>
      </c>
      <c r="H11061" t="s">
        <v>89091</v>
      </c>
      <c r="I11061" t="s">
        <v>4852</v>
      </c>
      <c r="J11061" t="s">
        <v>8888</v>
      </c>
      <c r="K11061" t="s">
        <v>8889</v>
      </c>
      <c r="L11061" t="s">
        <v>95</v>
      </c>
      <c r="M11061" t="s">
        <v>5055</v>
      </c>
      <c r="N11061" t="s">
        <v>5487</v>
      </c>
      <c r="O11061" t="s">
        <v>8890</v>
      </c>
      <c r="P11061" t="s">
        <v>89092</v>
      </c>
      <c r="Q11061" t="s">
        <v>75044</v>
      </c>
      <c r="R11061" t="str">
        <f t="shared" si="344"/>
        <v>安丘</v>
      </c>
      <c r="S11061" t="str">
        <f t="shared" si="345"/>
        <v>0116</v>
      </c>
    </row>
    <row r="11062" spans="1:19">
      <c r="A11062" t="s">
        <v>89093</v>
      </c>
      <c r="B11062" s="31" t="s">
        <v>89094</v>
      </c>
      <c r="C11062" t="s">
        <v>49</v>
      </c>
      <c r="D11062" t="s">
        <v>89095</v>
      </c>
      <c r="E11062" t="s">
        <v>89096</v>
      </c>
      <c r="F11062" t="s">
        <v>89097</v>
      </c>
      <c r="G11062" t="s">
        <v>89098</v>
      </c>
      <c r="H11062" t="s">
        <v>89099</v>
      </c>
      <c r="I11062" t="s">
        <v>4852</v>
      </c>
      <c r="J11062" t="s">
        <v>6664</v>
      </c>
      <c r="K11062" t="s">
        <v>6665</v>
      </c>
      <c r="L11062" t="s">
        <v>60</v>
      </c>
      <c r="M11062" t="s">
        <v>5511</v>
      </c>
      <c r="N11062" t="s">
        <v>4881</v>
      </c>
      <c r="O11062" t="s">
        <v>6666</v>
      </c>
      <c r="P11062" t="s">
        <v>89100</v>
      </c>
      <c r="Q11062" t="s">
        <v>89101</v>
      </c>
      <c r="R11062" t="str">
        <f t="shared" si="344"/>
        <v>奎文</v>
      </c>
      <c r="S11062" t="str">
        <f t="shared" si="345"/>
        <v>0116</v>
      </c>
    </row>
    <row r="11063" spans="1:19">
      <c r="A11063" t="s">
        <v>89102</v>
      </c>
      <c r="B11063" s="31" t="s">
        <v>89103</v>
      </c>
      <c r="C11063" t="s">
        <v>49</v>
      </c>
      <c r="D11063" t="s">
        <v>89104</v>
      </c>
      <c r="E11063" t="s">
        <v>89105</v>
      </c>
      <c r="F11063" t="s">
        <v>89106</v>
      </c>
      <c r="G11063" t="s">
        <v>89107</v>
      </c>
      <c r="H11063" t="s">
        <v>89108</v>
      </c>
      <c r="I11063" t="s">
        <v>12119</v>
      </c>
      <c r="J11063" t="s">
        <v>6009</v>
      </c>
      <c r="K11063" t="s">
        <v>6010</v>
      </c>
      <c r="L11063" t="s">
        <v>237</v>
      </c>
      <c r="M11063" t="s">
        <v>5247</v>
      </c>
      <c r="N11063" t="s">
        <v>5421</v>
      </c>
      <c r="O11063" t="s">
        <v>6011</v>
      </c>
      <c r="P11063" t="s">
        <v>75044</v>
      </c>
      <c r="Q11063" t="s">
        <v>89109</v>
      </c>
      <c r="R11063" t="str">
        <f t="shared" si="344"/>
        <v>潍城</v>
      </c>
      <c r="S11063" t="str">
        <f t="shared" si="345"/>
        <v>0116</v>
      </c>
    </row>
    <row r="11064" spans="1:19">
      <c r="A11064" t="s">
        <v>89110</v>
      </c>
      <c r="B11064" s="31" t="s">
        <v>89111</v>
      </c>
      <c r="C11064" t="s">
        <v>49</v>
      </c>
      <c r="D11064" t="s">
        <v>89112</v>
      </c>
      <c r="E11064" t="s">
        <v>89113</v>
      </c>
      <c r="F11064" t="s">
        <v>89114</v>
      </c>
      <c r="G11064" t="s">
        <v>89115</v>
      </c>
      <c r="H11064" t="s">
        <v>89116</v>
      </c>
      <c r="I11064" t="s">
        <v>4955</v>
      </c>
      <c r="J11064" t="s">
        <v>7754</v>
      </c>
      <c r="K11064" t="s">
        <v>7755</v>
      </c>
      <c r="L11064" t="s">
        <v>123</v>
      </c>
      <c r="M11064" t="s">
        <v>6022</v>
      </c>
      <c r="N11064" t="s">
        <v>7881</v>
      </c>
      <c r="O11064" t="s">
        <v>7756</v>
      </c>
      <c r="P11064" t="s">
        <v>89117</v>
      </c>
      <c r="Q11064" t="s">
        <v>89118</v>
      </c>
      <c r="R11064" t="str">
        <f t="shared" si="344"/>
        <v>诸城</v>
      </c>
      <c r="S11064" t="str">
        <f t="shared" si="345"/>
        <v>0116</v>
      </c>
    </row>
    <row r="11065" spans="1:19">
      <c r="A11065" t="s">
        <v>89119</v>
      </c>
      <c r="B11065" s="31" t="s">
        <v>89120</v>
      </c>
      <c r="C11065" t="s">
        <v>49</v>
      </c>
      <c r="D11065" t="s">
        <v>89121</v>
      </c>
      <c r="E11065" t="s">
        <v>86483</v>
      </c>
      <c r="F11065" t="s">
        <v>89122</v>
      </c>
      <c r="G11065" t="s">
        <v>89123</v>
      </c>
      <c r="H11065" t="s">
        <v>89124</v>
      </c>
      <c r="I11065" t="s">
        <v>12757</v>
      </c>
      <c r="J11065" t="s">
        <v>5374</v>
      </c>
      <c r="K11065" t="s">
        <v>5375</v>
      </c>
      <c r="L11065" t="s">
        <v>105</v>
      </c>
      <c r="M11065" t="s">
        <v>5376</v>
      </c>
      <c r="N11065" t="s">
        <v>4933</v>
      </c>
      <c r="O11065" t="s">
        <v>5377</v>
      </c>
      <c r="P11065" t="s">
        <v>89125</v>
      </c>
      <c r="Q11065" t="s">
        <v>89126</v>
      </c>
      <c r="R11065" t="str">
        <f t="shared" si="344"/>
        <v>寿光</v>
      </c>
      <c r="S11065" t="str">
        <f t="shared" si="345"/>
        <v>0116</v>
      </c>
    </row>
    <row r="11066" spans="1:19">
      <c r="A11066" t="s">
        <v>89127</v>
      </c>
      <c r="B11066" s="31" t="s">
        <v>89128</v>
      </c>
      <c r="C11066" t="s">
        <v>49</v>
      </c>
      <c r="D11066" t="s">
        <v>89129</v>
      </c>
      <c r="E11066" t="s">
        <v>82271</v>
      </c>
      <c r="F11066" t="s">
        <v>89130</v>
      </c>
      <c r="G11066" t="s">
        <v>89131</v>
      </c>
      <c r="H11066" t="s">
        <v>89132</v>
      </c>
      <c r="I11066" t="s">
        <v>12119</v>
      </c>
      <c r="J11066" t="s">
        <v>8252</v>
      </c>
      <c r="K11066" t="s">
        <v>8253</v>
      </c>
      <c r="L11066" t="s">
        <v>105</v>
      </c>
      <c r="M11066" t="s">
        <v>5176</v>
      </c>
      <c r="N11066" t="s">
        <v>75044</v>
      </c>
      <c r="O11066" t="s">
        <v>8254</v>
      </c>
      <c r="P11066" t="s">
        <v>89133</v>
      </c>
      <c r="Q11066" t="s">
        <v>75044</v>
      </c>
      <c r="R11066" t="str">
        <f t="shared" si="344"/>
        <v>寿光</v>
      </c>
      <c r="S11066" t="str">
        <f t="shared" si="345"/>
        <v>0116</v>
      </c>
    </row>
    <row r="11067" spans="1:19">
      <c r="A11067" t="s">
        <v>89134</v>
      </c>
      <c r="B11067" s="31" t="s">
        <v>89135</v>
      </c>
      <c r="C11067" t="s">
        <v>49</v>
      </c>
      <c r="D11067" t="s">
        <v>89136</v>
      </c>
      <c r="E11067" t="s">
        <v>89137</v>
      </c>
      <c r="F11067" t="s">
        <v>89138</v>
      </c>
      <c r="G11067" t="s">
        <v>89139</v>
      </c>
      <c r="H11067" t="s">
        <v>89140</v>
      </c>
      <c r="I11067" t="s">
        <v>4813</v>
      </c>
      <c r="J11067" t="s">
        <v>9116</v>
      </c>
      <c r="K11067" t="s">
        <v>9117</v>
      </c>
      <c r="L11067" t="s">
        <v>237</v>
      </c>
      <c r="M11067" t="s">
        <v>4788</v>
      </c>
      <c r="N11067" t="s">
        <v>5112</v>
      </c>
      <c r="O11067" t="s">
        <v>9118</v>
      </c>
      <c r="P11067" t="s">
        <v>89141</v>
      </c>
      <c r="Q11067" t="s">
        <v>75044</v>
      </c>
      <c r="R11067" t="str">
        <f t="shared" si="344"/>
        <v>潍城</v>
      </c>
      <c r="S11067" t="str">
        <f t="shared" si="345"/>
        <v>0116</v>
      </c>
    </row>
    <row r="11068" spans="1:19">
      <c r="A11068" t="s">
        <v>89142</v>
      </c>
      <c r="B11068" s="31" t="s">
        <v>89143</v>
      </c>
      <c r="C11068" t="s">
        <v>49</v>
      </c>
      <c r="D11068" t="s">
        <v>89144</v>
      </c>
      <c r="E11068" t="s">
        <v>89145</v>
      </c>
      <c r="F11068" t="s">
        <v>89146</v>
      </c>
      <c r="G11068" t="s">
        <v>89147</v>
      </c>
      <c r="H11068" t="s">
        <v>89148</v>
      </c>
      <c r="I11068" t="s">
        <v>4852</v>
      </c>
      <c r="J11068" t="s">
        <v>79925</v>
      </c>
      <c r="K11068" t="s">
        <v>79926</v>
      </c>
      <c r="L11068" t="s">
        <v>86</v>
      </c>
      <c r="M11068" t="s">
        <v>11294</v>
      </c>
      <c r="N11068" t="s">
        <v>5487</v>
      </c>
      <c r="O11068" t="s">
        <v>79927</v>
      </c>
      <c r="P11068" t="s">
        <v>89149</v>
      </c>
      <c r="Q11068" t="s">
        <v>75044</v>
      </c>
      <c r="R11068" t="str">
        <f t="shared" si="344"/>
        <v>坊子</v>
      </c>
      <c r="S11068" t="str">
        <f t="shared" si="345"/>
        <v>0116</v>
      </c>
    </row>
    <row r="11069" spans="1:19">
      <c r="A11069" t="s">
        <v>89150</v>
      </c>
      <c r="B11069" s="31" t="s">
        <v>89151</v>
      </c>
      <c r="C11069" t="s">
        <v>49</v>
      </c>
      <c r="D11069" t="s">
        <v>89152</v>
      </c>
      <c r="E11069" t="s">
        <v>82271</v>
      </c>
      <c r="F11069" t="s">
        <v>89153</v>
      </c>
      <c r="G11069" t="s">
        <v>89154</v>
      </c>
      <c r="H11069" t="s">
        <v>89155</v>
      </c>
      <c r="I11069" t="s">
        <v>12119</v>
      </c>
      <c r="J11069" t="s">
        <v>5636</v>
      </c>
      <c r="K11069" t="s">
        <v>5637</v>
      </c>
      <c r="L11069" t="s">
        <v>105</v>
      </c>
      <c r="M11069" t="s">
        <v>5638</v>
      </c>
      <c r="N11069" t="s">
        <v>5056</v>
      </c>
      <c r="O11069" t="s">
        <v>5639</v>
      </c>
      <c r="P11069" t="s">
        <v>89156</v>
      </c>
      <c r="Q11069" t="s">
        <v>89157</v>
      </c>
      <c r="R11069" t="str">
        <f t="shared" si="344"/>
        <v>寿光</v>
      </c>
      <c r="S11069" t="str">
        <f t="shared" si="345"/>
        <v>0116</v>
      </c>
    </row>
    <row r="11070" spans="1:19">
      <c r="A11070" t="s">
        <v>89158</v>
      </c>
      <c r="B11070" s="31" t="s">
        <v>89159</v>
      </c>
      <c r="C11070" t="s">
        <v>49</v>
      </c>
      <c r="D11070" t="s">
        <v>89160</v>
      </c>
      <c r="E11070" t="s">
        <v>86296</v>
      </c>
      <c r="F11070" t="s">
        <v>89161</v>
      </c>
      <c r="G11070" t="s">
        <v>89162</v>
      </c>
      <c r="H11070" t="s">
        <v>89163</v>
      </c>
      <c r="I11070" t="s">
        <v>4785</v>
      </c>
      <c r="J11070" t="s">
        <v>12539</v>
      </c>
      <c r="K11070" t="s">
        <v>12540</v>
      </c>
      <c r="L11070" t="s">
        <v>123</v>
      </c>
      <c r="M11070" t="s">
        <v>4994</v>
      </c>
      <c r="N11070" t="s">
        <v>5487</v>
      </c>
      <c r="O11070" t="s">
        <v>12541</v>
      </c>
      <c r="P11070" t="s">
        <v>89164</v>
      </c>
      <c r="Q11070" t="s">
        <v>75044</v>
      </c>
      <c r="R11070" t="str">
        <f t="shared" si="344"/>
        <v>诸城</v>
      </c>
      <c r="S11070" t="str">
        <f t="shared" si="345"/>
        <v>0116</v>
      </c>
    </row>
    <row r="11071" spans="1:19">
      <c r="A11071" t="s">
        <v>89165</v>
      </c>
      <c r="B11071" s="31" t="s">
        <v>89166</v>
      </c>
      <c r="C11071" t="s">
        <v>49</v>
      </c>
      <c r="D11071" t="s">
        <v>89167</v>
      </c>
      <c r="E11071" t="s">
        <v>86296</v>
      </c>
      <c r="F11071" t="s">
        <v>89168</v>
      </c>
      <c r="G11071" t="s">
        <v>89169</v>
      </c>
      <c r="H11071" t="s">
        <v>89170</v>
      </c>
      <c r="I11071" t="s">
        <v>5407</v>
      </c>
      <c r="J11071" t="s">
        <v>6423</v>
      </c>
      <c r="K11071" t="s">
        <v>6424</v>
      </c>
      <c r="L11071" t="s">
        <v>60</v>
      </c>
      <c r="M11071" t="s">
        <v>5511</v>
      </c>
      <c r="N11071" t="s">
        <v>5017</v>
      </c>
      <c r="O11071" t="s">
        <v>6425</v>
      </c>
      <c r="P11071" t="s">
        <v>89171</v>
      </c>
      <c r="Q11071" t="s">
        <v>75044</v>
      </c>
      <c r="R11071" t="str">
        <f t="shared" si="344"/>
        <v>奎文</v>
      </c>
      <c r="S11071" t="str">
        <f t="shared" si="345"/>
        <v>0116</v>
      </c>
    </row>
    <row r="11072" spans="1:19">
      <c r="A11072" t="s">
        <v>89172</v>
      </c>
      <c r="B11072" s="31" t="s">
        <v>86964</v>
      </c>
      <c r="C11072" t="s">
        <v>49</v>
      </c>
      <c r="D11072" t="s">
        <v>89173</v>
      </c>
      <c r="E11072" t="s">
        <v>84509</v>
      </c>
      <c r="F11072" t="s">
        <v>89174</v>
      </c>
      <c r="G11072" t="s">
        <v>89175</v>
      </c>
      <c r="H11072" t="s">
        <v>88158</v>
      </c>
      <c r="I11072" t="s">
        <v>5052</v>
      </c>
      <c r="J11072" t="s">
        <v>6053</v>
      </c>
      <c r="K11072" t="s">
        <v>6054</v>
      </c>
      <c r="L11072" t="s">
        <v>105</v>
      </c>
      <c r="M11072" t="s">
        <v>6055</v>
      </c>
      <c r="N11072" t="s">
        <v>8593</v>
      </c>
      <c r="O11072" t="s">
        <v>6056</v>
      </c>
      <c r="P11072" t="s">
        <v>89176</v>
      </c>
      <c r="Q11072" t="s">
        <v>75044</v>
      </c>
      <c r="R11072" t="str">
        <f t="shared" si="344"/>
        <v>寿光</v>
      </c>
      <c r="S11072" t="str">
        <f t="shared" si="345"/>
        <v>0116</v>
      </c>
    </row>
    <row r="11073" spans="1:19">
      <c r="A11073" t="s">
        <v>89177</v>
      </c>
      <c r="B11073" s="31" t="s">
        <v>89178</v>
      </c>
      <c r="C11073" t="s">
        <v>49</v>
      </c>
      <c r="D11073" t="s">
        <v>89179</v>
      </c>
      <c r="E11073" t="s">
        <v>86483</v>
      </c>
      <c r="F11073" t="s">
        <v>89180</v>
      </c>
      <c r="G11073" t="s">
        <v>89181</v>
      </c>
      <c r="H11073" t="s">
        <v>89182</v>
      </c>
      <c r="I11073" t="s">
        <v>12119</v>
      </c>
      <c r="J11073" t="s">
        <v>5270</v>
      </c>
      <c r="K11073" t="s">
        <v>5271</v>
      </c>
      <c r="L11073" t="s">
        <v>148</v>
      </c>
      <c r="M11073" t="s">
        <v>5272</v>
      </c>
      <c r="N11073" t="s">
        <v>13312</v>
      </c>
      <c r="O11073" t="s">
        <v>5274</v>
      </c>
      <c r="P11073" t="s">
        <v>89183</v>
      </c>
      <c r="Q11073" t="s">
        <v>75044</v>
      </c>
      <c r="R11073" t="str">
        <f t="shared" ref="R11073:R11136" si="346">IF(OR(LEFT(L11073,2)="高新"),"奎文",IF(LEFT(L11073,2)="峡山","坊子",IF(LEFT(L11073,2)="滨海","寒亭",LEFT(L11073,2))))</f>
        <v>寒亭</v>
      </c>
      <c r="S11073" t="str">
        <f t="shared" ref="S11073:S11136" si="347">TEXT(B11073,"mmdd")</f>
        <v>0116</v>
      </c>
    </row>
    <row r="11074" spans="1:19">
      <c r="A11074" t="s">
        <v>89184</v>
      </c>
      <c r="B11074" s="31" t="s">
        <v>89185</v>
      </c>
      <c r="C11074" t="s">
        <v>49</v>
      </c>
      <c r="D11074" t="s">
        <v>89186</v>
      </c>
      <c r="E11074" t="s">
        <v>86296</v>
      </c>
      <c r="F11074" t="s">
        <v>89187</v>
      </c>
      <c r="G11074" t="s">
        <v>89188</v>
      </c>
      <c r="H11074" t="s">
        <v>89189</v>
      </c>
      <c r="I11074" t="s">
        <v>4841</v>
      </c>
      <c r="J11074" t="s">
        <v>6935</v>
      </c>
      <c r="K11074" t="s">
        <v>6936</v>
      </c>
      <c r="L11074" t="s">
        <v>50</v>
      </c>
      <c r="M11074" t="s">
        <v>4816</v>
      </c>
      <c r="N11074" t="s">
        <v>4972</v>
      </c>
      <c r="O11074" t="s">
        <v>6937</v>
      </c>
      <c r="P11074" t="s">
        <v>89190</v>
      </c>
      <c r="Q11074" t="s">
        <v>75044</v>
      </c>
      <c r="R11074" t="str">
        <f t="shared" si="346"/>
        <v>青州</v>
      </c>
      <c r="S11074" t="str">
        <f t="shared" si="347"/>
        <v>0116</v>
      </c>
    </row>
    <row r="11075" spans="1:19">
      <c r="A11075" t="s">
        <v>89191</v>
      </c>
      <c r="B11075" s="31" t="s">
        <v>89192</v>
      </c>
      <c r="C11075" t="s">
        <v>49</v>
      </c>
      <c r="D11075" t="s">
        <v>89193</v>
      </c>
      <c r="E11075" t="s">
        <v>86296</v>
      </c>
      <c r="F11075" t="s">
        <v>89194</v>
      </c>
      <c r="G11075" t="s">
        <v>89195</v>
      </c>
      <c r="H11075" t="s">
        <v>89196</v>
      </c>
      <c r="I11075" t="s">
        <v>4852</v>
      </c>
      <c r="J11075" t="s">
        <v>16844</v>
      </c>
      <c r="K11075" t="s">
        <v>16845</v>
      </c>
      <c r="L11075" t="s">
        <v>77</v>
      </c>
      <c r="M11075" t="s">
        <v>5733</v>
      </c>
      <c r="N11075" t="s">
        <v>4972</v>
      </c>
      <c r="O11075" t="s">
        <v>16846</v>
      </c>
      <c r="P11075" t="s">
        <v>89197</v>
      </c>
      <c r="Q11075" t="s">
        <v>89198</v>
      </c>
      <c r="R11075" t="str">
        <f t="shared" si="346"/>
        <v>临朐</v>
      </c>
      <c r="S11075" t="str">
        <f t="shared" si="347"/>
        <v>0116</v>
      </c>
    </row>
    <row r="11076" spans="1:19">
      <c r="A11076" t="s">
        <v>89199</v>
      </c>
      <c r="B11076" s="31" t="s">
        <v>89200</v>
      </c>
      <c r="C11076" t="s">
        <v>49</v>
      </c>
      <c r="D11076" t="s">
        <v>89201</v>
      </c>
      <c r="E11076" t="s">
        <v>86483</v>
      </c>
      <c r="F11076" t="s">
        <v>89202</v>
      </c>
      <c r="G11076" t="s">
        <v>89203</v>
      </c>
      <c r="H11076" t="s">
        <v>89204</v>
      </c>
      <c r="I11076" t="s">
        <v>12119</v>
      </c>
      <c r="J11076" t="s">
        <v>4879</v>
      </c>
      <c r="K11076" t="s">
        <v>4880</v>
      </c>
      <c r="L11076" t="s">
        <v>237</v>
      </c>
      <c r="M11076" t="s">
        <v>4868</v>
      </c>
      <c r="N11076" t="s">
        <v>4881</v>
      </c>
      <c r="O11076" t="s">
        <v>4882</v>
      </c>
      <c r="P11076" t="s">
        <v>89205</v>
      </c>
      <c r="Q11076" t="s">
        <v>89206</v>
      </c>
      <c r="R11076" t="str">
        <f t="shared" si="346"/>
        <v>潍城</v>
      </c>
      <c r="S11076" t="str">
        <f t="shared" si="347"/>
        <v>0116</v>
      </c>
    </row>
    <row r="11077" spans="1:19">
      <c r="A11077" t="s">
        <v>89207</v>
      </c>
      <c r="B11077" s="31" t="s">
        <v>89208</v>
      </c>
      <c r="C11077" t="s">
        <v>49</v>
      </c>
      <c r="D11077" t="s">
        <v>89209</v>
      </c>
      <c r="E11077" t="s">
        <v>86483</v>
      </c>
      <c r="F11077" t="s">
        <v>89210</v>
      </c>
      <c r="G11077" t="s">
        <v>89211</v>
      </c>
      <c r="H11077" t="s">
        <v>89212</v>
      </c>
      <c r="I11077" t="s">
        <v>12119</v>
      </c>
      <c r="J11077" t="s">
        <v>8545</v>
      </c>
      <c r="K11077" t="s">
        <v>8546</v>
      </c>
      <c r="L11077" t="s">
        <v>60</v>
      </c>
      <c r="M11077" t="s">
        <v>5511</v>
      </c>
      <c r="N11077" t="s">
        <v>4972</v>
      </c>
      <c r="O11077" t="s">
        <v>8547</v>
      </c>
      <c r="P11077" t="s">
        <v>89213</v>
      </c>
      <c r="Q11077" t="s">
        <v>89214</v>
      </c>
      <c r="R11077" t="str">
        <f t="shared" si="346"/>
        <v>奎文</v>
      </c>
      <c r="S11077" t="str">
        <f t="shared" si="347"/>
        <v>0116</v>
      </c>
    </row>
    <row r="11078" spans="1:19">
      <c r="A11078" t="s">
        <v>89215</v>
      </c>
      <c r="B11078" s="31" t="s">
        <v>89216</v>
      </c>
      <c r="C11078" t="s">
        <v>49</v>
      </c>
      <c r="D11078" t="s">
        <v>89217</v>
      </c>
      <c r="E11078" t="s">
        <v>82271</v>
      </c>
      <c r="F11078" t="s">
        <v>89218</v>
      </c>
      <c r="G11078" t="s">
        <v>89219</v>
      </c>
      <c r="H11078" t="s">
        <v>89220</v>
      </c>
      <c r="I11078" t="s">
        <v>12119</v>
      </c>
      <c r="J11078" t="s">
        <v>20324</v>
      </c>
      <c r="K11078" t="s">
        <v>20325</v>
      </c>
      <c r="L11078" t="s">
        <v>77</v>
      </c>
      <c r="M11078" t="s">
        <v>8152</v>
      </c>
      <c r="N11078" t="s">
        <v>5699</v>
      </c>
      <c r="O11078" t="s">
        <v>20326</v>
      </c>
      <c r="P11078" t="s">
        <v>89221</v>
      </c>
      <c r="Q11078" t="s">
        <v>89222</v>
      </c>
      <c r="R11078" t="str">
        <f t="shared" si="346"/>
        <v>临朐</v>
      </c>
      <c r="S11078" t="str">
        <f t="shared" si="347"/>
        <v>0116</v>
      </c>
    </row>
    <row r="11079" spans="1:19">
      <c r="A11079" t="s">
        <v>89223</v>
      </c>
      <c r="B11079" s="31" t="s">
        <v>89224</v>
      </c>
      <c r="C11079" t="s">
        <v>49</v>
      </c>
      <c r="D11079" t="s">
        <v>89225</v>
      </c>
      <c r="E11079" t="s">
        <v>81938</v>
      </c>
      <c r="F11079" t="s">
        <v>89226</v>
      </c>
      <c r="G11079" t="s">
        <v>89227</v>
      </c>
      <c r="H11079" t="s">
        <v>89228</v>
      </c>
      <c r="I11079" t="s">
        <v>12119</v>
      </c>
      <c r="J11079" t="s">
        <v>5561</v>
      </c>
      <c r="K11079" t="s">
        <v>5562</v>
      </c>
      <c r="L11079" t="s">
        <v>237</v>
      </c>
      <c r="M11079" t="s">
        <v>4788</v>
      </c>
      <c r="N11079" t="s">
        <v>5421</v>
      </c>
      <c r="O11079" t="s">
        <v>5563</v>
      </c>
      <c r="P11079" t="s">
        <v>89229</v>
      </c>
      <c r="Q11079" t="s">
        <v>89230</v>
      </c>
      <c r="R11079" t="str">
        <f t="shared" si="346"/>
        <v>潍城</v>
      </c>
      <c r="S11079" t="str">
        <f t="shared" si="347"/>
        <v>0116</v>
      </c>
    </row>
    <row r="11080" spans="1:19">
      <c r="A11080" t="s">
        <v>89231</v>
      </c>
      <c r="B11080" s="31" t="s">
        <v>89232</v>
      </c>
      <c r="C11080" t="s">
        <v>49</v>
      </c>
      <c r="D11080" t="s">
        <v>89233</v>
      </c>
      <c r="E11080" t="s">
        <v>86296</v>
      </c>
      <c r="F11080" t="s">
        <v>89234</v>
      </c>
      <c r="G11080" t="s">
        <v>89235</v>
      </c>
      <c r="H11080" t="s">
        <v>89236</v>
      </c>
      <c r="I11080" t="s">
        <v>4852</v>
      </c>
      <c r="J11080" t="s">
        <v>17487</v>
      </c>
      <c r="K11080" t="s">
        <v>17488</v>
      </c>
      <c r="L11080" t="s">
        <v>50</v>
      </c>
      <c r="M11080" t="s">
        <v>5016</v>
      </c>
      <c r="N11080" t="s">
        <v>14116</v>
      </c>
      <c r="O11080" t="s">
        <v>17489</v>
      </c>
      <c r="P11080" t="s">
        <v>89237</v>
      </c>
      <c r="Q11080" t="s">
        <v>89238</v>
      </c>
      <c r="R11080" t="str">
        <f t="shared" si="346"/>
        <v>青州</v>
      </c>
      <c r="S11080" t="str">
        <f t="shared" si="347"/>
        <v>0116</v>
      </c>
    </row>
    <row r="11081" spans="1:19">
      <c r="A11081" t="s">
        <v>89239</v>
      </c>
      <c r="B11081" s="31" t="s">
        <v>89240</v>
      </c>
      <c r="C11081" t="s">
        <v>49</v>
      </c>
      <c r="D11081" t="s">
        <v>89241</v>
      </c>
      <c r="E11081" t="s">
        <v>81938</v>
      </c>
      <c r="F11081" t="s">
        <v>89242</v>
      </c>
      <c r="G11081" t="s">
        <v>89243</v>
      </c>
      <c r="H11081" t="s">
        <v>89244</v>
      </c>
      <c r="I11081" t="s">
        <v>12757</v>
      </c>
      <c r="J11081" t="s">
        <v>7278</v>
      </c>
      <c r="K11081" t="s">
        <v>7279</v>
      </c>
      <c r="L11081" t="s">
        <v>105</v>
      </c>
      <c r="M11081" t="s">
        <v>5089</v>
      </c>
      <c r="N11081" t="s">
        <v>4881</v>
      </c>
      <c r="O11081" t="s">
        <v>7280</v>
      </c>
      <c r="P11081" t="s">
        <v>89245</v>
      </c>
      <c r="Q11081" t="s">
        <v>89246</v>
      </c>
      <c r="R11081" t="str">
        <f t="shared" si="346"/>
        <v>寿光</v>
      </c>
      <c r="S11081" t="str">
        <f t="shared" si="347"/>
        <v>0116</v>
      </c>
    </row>
    <row r="11082" spans="1:19">
      <c r="A11082" t="s">
        <v>89247</v>
      </c>
      <c r="B11082" s="31" t="s">
        <v>89248</v>
      </c>
      <c r="C11082" t="s">
        <v>49</v>
      </c>
      <c r="D11082" t="s">
        <v>89249</v>
      </c>
      <c r="E11082" t="s">
        <v>81938</v>
      </c>
      <c r="F11082" t="s">
        <v>89250</v>
      </c>
      <c r="G11082" t="s">
        <v>89251</v>
      </c>
      <c r="H11082" t="s">
        <v>89252</v>
      </c>
      <c r="I11082" t="s">
        <v>12119</v>
      </c>
      <c r="J11082" t="s">
        <v>8294</v>
      </c>
      <c r="K11082" t="s">
        <v>8295</v>
      </c>
      <c r="L11082" t="s">
        <v>50</v>
      </c>
      <c r="M11082" t="s">
        <v>5877</v>
      </c>
      <c r="N11082" t="s">
        <v>4983</v>
      </c>
      <c r="O11082" t="s">
        <v>8296</v>
      </c>
      <c r="P11082" t="s">
        <v>89253</v>
      </c>
      <c r="Q11082" t="s">
        <v>89254</v>
      </c>
      <c r="R11082" t="str">
        <f t="shared" si="346"/>
        <v>青州</v>
      </c>
      <c r="S11082" t="str">
        <f t="shared" si="347"/>
        <v>0116</v>
      </c>
    </row>
    <row r="11083" spans="1:19">
      <c r="A11083" t="s">
        <v>89255</v>
      </c>
      <c r="B11083" s="31" t="s">
        <v>89256</v>
      </c>
      <c r="C11083" t="s">
        <v>49</v>
      </c>
      <c r="D11083" t="s">
        <v>89257</v>
      </c>
      <c r="E11083" t="s">
        <v>82156</v>
      </c>
      <c r="F11083" t="s">
        <v>89258</v>
      </c>
      <c r="G11083" t="s">
        <v>89259</v>
      </c>
      <c r="H11083" t="s">
        <v>89260</v>
      </c>
      <c r="I11083" t="s">
        <v>5052</v>
      </c>
      <c r="J11083" t="s">
        <v>5497</v>
      </c>
      <c r="K11083" t="s">
        <v>5498</v>
      </c>
      <c r="L11083" t="s">
        <v>375</v>
      </c>
      <c r="M11083" t="s">
        <v>5499</v>
      </c>
      <c r="N11083" t="s">
        <v>5056</v>
      </c>
      <c r="O11083" t="s">
        <v>5500</v>
      </c>
      <c r="P11083" t="s">
        <v>89261</v>
      </c>
      <c r="Q11083" t="s">
        <v>75044</v>
      </c>
      <c r="R11083" t="str">
        <f t="shared" si="346"/>
        <v>昌邑</v>
      </c>
      <c r="S11083" t="str">
        <f t="shared" si="347"/>
        <v>0116</v>
      </c>
    </row>
    <row r="11084" spans="1:19">
      <c r="A11084" t="s">
        <v>89262</v>
      </c>
      <c r="B11084" s="31" t="s">
        <v>89263</v>
      </c>
      <c r="C11084" t="s">
        <v>49</v>
      </c>
      <c r="D11084" t="s">
        <v>89264</v>
      </c>
      <c r="E11084" t="s">
        <v>86714</v>
      </c>
      <c r="F11084" t="s">
        <v>89265</v>
      </c>
      <c r="G11084" t="s">
        <v>89266</v>
      </c>
      <c r="H11084" t="s">
        <v>89267</v>
      </c>
      <c r="I11084" t="s">
        <v>12119</v>
      </c>
      <c r="J11084" t="s">
        <v>8545</v>
      </c>
      <c r="K11084" t="s">
        <v>8546</v>
      </c>
      <c r="L11084" t="s">
        <v>60</v>
      </c>
      <c r="M11084" t="s">
        <v>5511</v>
      </c>
      <c r="N11084" t="s">
        <v>4972</v>
      </c>
      <c r="O11084" t="s">
        <v>8547</v>
      </c>
      <c r="P11084" t="s">
        <v>75044</v>
      </c>
      <c r="Q11084" t="s">
        <v>75044</v>
      </c>
      <c r="R11084" t="str">
        <f t="shared" si="346"/>
        <v>奎文</v>
      </c>
      <c r="S11084" t="str">
        <f t="shared" si="347"/>
        <v>0116</v>
      </c>
    </row>
    <row r="11085" spans="1:19">
      <c r="A11085" t="s">
        <v>89268</v>
      </c>
      <c r="B11085" s="31" t="s">
        <v>89269</v>
      </c>
      <c r="C11085" t="s">
        <v>49</v>
      </c>
      <c r="D11085" t="s">
        <v>89270</v>
      </c>
      <c r="E11085" t="s">
        <v>86296</v>
      </c>
      <c r="F11085" t="s">
        <v>89271</v>
      </c>
      <c r="G11085" t="s">
        <v>89272</v>
      </c>
      <c r="H11085" t="s">
        <v>89273</v>
      </c>
      <c r="I11085" t="s">
        <v>4852</v>
      </c>
      <c r="J11085" t="s">
        <v>6711</v>
      </c>
      <c r="K11085" t="s">
        <v>6712</v>
      </c>
      <c r="L11085" t="s">
        <v>148</v>
      </c>
      <c r="M11085" t="s">
        <v>6713</v>
      </c>
      <c r="N11085" t="s">
        <v>5801</v>
      </c>
      <c r="O11085" t="s">
        <v>6714</v>
      </c>
      <c r="P11085" t="s">
        <v>89274</v>
      </c>
      <c r="Q11085" t="s">
        <v>89275</v>
      </c>
      <c r="R11085" t="str">
        <f t="shared" si="346"/>
        <v>寒亭</v>
      </c>
      <c r="S11085" t="str">
        <f t="shared" si="347"/>
        <v>0116</v>
      </c>
    </row>
    <row r="11086" spans="1:19">
      <c r="A11086" t="s">
        <v>89276</v>
      </c>
      <c r="B11086" s="31" t="s">
        <v>89277</v>
      </c>
      <c r="C11086" t="s">
        <v>49</v>
      </c>
      <c r="D11086" t="s">
        <v>89278</v>
      </c>
      <c r="E11086" t="s">
        <v>71340</v>
      </c>
      <c r="F11086" t="s">
        <v>89279</v>
      </c>
      <c r="G11086" t="s">
        <v>89280</v>
      </c>
      <c r="H11086" t="s">
        <v>89281</v>
      </c>
      <c r="I11086" t="s">
        <v>4828</v>
      </c>
      <c r="J11086" t="s">
        <v>5293</v>
      </c>
      <c r="K11086" t="s">
        <v>5294</v>
      </c>
      <c r="L11086" t="s">
        <v>77</v>
      </c>
      <c r="M11086" t="s">
        <v>5295</v>
      </c>
      <c r="N11086" t="s">
        <v>4845</v>
      </c>
      <c r="O11086" t="s">
        <v>5297</v>
      </c>
      <c r="P11086" t="s">
        <v>89282</v>
      </c>
      <c r="Q11086" t="s">
        <v>89283</v>
      </c>
      <c r="R11086" t="str">
        <f t="shared" si="346"/>
        <v>临朐</v>
      </c>
      <c r="S11086" t="str">
        <f t="shared" si="347"/>
        <v>0116</v>
      </c>
    </row>
    <row r="11087" spans="1:19">
      <c r="A11087" t="s">
        <v>4217</v>
      </c>
      <c r="B11087" s="31" t="s">
        <v>89284</v>
      </c>
      <c r="C11087" t="s">
        <v>49</v>
      </c>
      <c r="D11087" t="s">
        <v>89285</v>
      </c>
      <c r="E11087" t="s">
        <v>81938</v>
      </c>
      <c r="F11087" t="s">
        <v>89286</v>
      </c>
      <c r="G11087" t="s">
        <v>4215</v>
      </c>
      <c r="H11087" t="s">
        <v>89287</v>
      </c>
      <c r="I11087" t="s">
        <v>12119</v>
      </c>
      <c r="J11087" t="s">
        <v>6452</v>
      </c>
      <c r="K11087" t="s">
        <v>6453</v>
      </c>
      <c r="L11087" t="s">
        <v>86</v>
      </c>
      <c r="M11087" t="s">
        <v>5099</v>
      </c>
      <c r="N11087" t="s">
        <v>75044</v>
      </c>
      <c r="O11087" t="s">
        <v>6454</v>
      </c>
      <c r="P11087" t="s">
        <v>89288</v>
      </c>
      <c r="Q11087" t="s">
        <v>75044</v>
      </c>
      <c r="R11087" t="str">
        <f t="shared" si="346"/>
        <v>坊子</v>
      </c>
      <c r="S11087" t="str">
        <f t="shared" si="347"/>
        <v>0116</v>
      </c>
    </row>
    <row r="11088" spans="1:19">
      <c r="A11088" t="s">
        <v>89289</v>
      </c>
      <c r="B11088" s="31" t="s">
        <v>89290</v>
      </c>
      <c r="C11088" t="s">
        <v>49</v>
      </c>
      <c r="D11088" t="s">
        <v>89291</v>
      </c>
      <c r="E11088" t="s">
        <v>86296</v>
      </c>
      <c r="F11088" t="s">
        <v>89292</v>
      </c>
      <c r="G11088" t="s">
        <v>89293</v>
      </c>
      <c r="H11088" t="s">
        <v>89294</v>
      </c>
      <c r="I11088" t="s">
        <v>4852</v>
      </c>
      <c r="J11088" t="s">
        <v>7835</v>
      </c>
      <c r="K11088" t="s">
        <v>7836</v>
      </c>
      <c r="L11088" t="s">
        <v>114</v>
      </c>
      <c r="M11088" t="s">
        <v>4918</v>
      </c>
      <c r="N11088" t="s">
        <v>5030</v>
      </c>
      <c r="O11088" t="s">
        <v>7837</v>
      </c>
      <c r="P11088" t="s">
        <v>89295</v>
      </c>
      <c r="Q11088" t="s">
        <v>75044</v>
      </c>
      <c r="R11088" t="str">
        <f t="shared" si="346"/>
        <v>高密</v>
      </c>
      <c r="S11088" t="str">
        <f t="shared" si="347"/>
        <v>0116</v>
      </c>
    </row>
    <row r="11089" spans="1:19">
      <c r="A11089" t="s">
        <v>89296</v>
      </c>
      <c r="B11089" s="31" t="s">
        <v>89297</v>
      </c>
      <c r="C11089" t="s">
        <v>49</v>
      </c>
      <c r="D11089" t="s">
        <v>89298</v>
      </c>
      <c r="E11089" t="s">
        <v>86759</v>
      </c>
      <c r="F11089" t="s">
        <v>89299</v>
      </c>
      <c r="G11089" t="s">
        <v>89300</v>
      </c>
      <c r="H11089" t="s">
        <v>89301</v>
      </c>
      <c r="I11089" t="s">
        <v>4852</v>
      </c>
      <c r="J11089" t="s">
        <v>5316</v>
      </c>
      <c r="K11089" t="s">
        <v>5317</v>
      </c>
      <c r="L11089" t="s">
        <v>375</v>
      </c>
      <c r="M11089" t="s">
        <v>5318</v>
      </c>
      <c r="N11089" t="s">
        <v>5056</v>
      </c>
      <c r="O11089" t="s">
        <v>5319</v>
      </c>
      <c r="P11089" t="s">
        <v>89302</v>
      </c>
      <c r="Q11089" t="s">
        <v>89303</v>
      </c>
      <c r="R11089" t="str">
        <f t="shared" si="346"/>
        <v>昌邑</v>
      </c>
      <c r="S11089" t="str">
        <f t="shared" si="347"/>
        <v>0116</v>
      </c>
    </row>
    <row r="11090" spans="1:19">
      <c r="A11090" t="s">
        <v>89304</v>
      </c>
      <c r="B11090" s="31" t="s">
        <v>89305</v>
      </c>
      <c r="C11090" t="s">
        <v>49</v>
      </c>
      <c r="D11090" t="s">
        <v>89306</v>
      </c>
      <c r="E11090" t="s">
        <v>86296</v>
      </c>
      <c r="F11090" t="s">
        <v>89307</v>
      </c>
      <c r="G11090" t="s">
        <v>89308</v>
      </c>
      <c r="H11090" t="s">
        <v>89309</v>
      </c>
      <c r="I11090" t="s">
        <v>4852</v>
      </c>
      <c r="J11090" t="s">
        <v>7544</v>
      </c>
      <c r="K11090" t="s">
        <v>7545</v>
      </c>
      <c r="L11090" t="s">
        <v>375</v>
      </c>
      <c r="M11090" t="s">
        <v>7334</v>
      </c>
      <c r="N11090" t="s">
        <v>4845</v>
      </c>
      <c r="O11090" t="s">
        <v>7546</v>
      </c>
      <c r="P11090" t="s">
        <v>89310</v>
      </c>
      <c r="Q11090" t="s">
        <v>89311</v>
      </c>
      <c r="R11090" t="str">
        <f t="shared" si="346"/>
        <v>昌邑</v>
      </c>
      <c r="S11090" t="str">
        <f t="shared" si="347"/>
        <v>0116</v>
      </c>
    </row>
    <row r="11091" spans="1:19">
      <c r="A11091" t="s">
        <v>89312</v>
      </c>
      <c r="B11091" s="31" t="s">
        <v>89313</v>
      </c>
      <c r="C11091" t="s">
        <v>49</v>
      </c>
      <c r="D11091" t="s">
        <v>89314</v>
      </c>
      <c r="E11091" t="s">
        <v>86296</v>
      </c>
      <c r="F11091" t="s">
        <v>89315</v>
      </c>
      <c r="G11091" t="s">
        <v>89316</v>
      </c>
      <c r="H11091" t="s">
        <v>89317</v>
      </c>
      <c r="I11091" t="s">
        <v>4828</v>
      </c>
      <c r="J11091" t="s">
        <v>8081</v>
      </c>
      <c r="K11091" t="s">
        <v>42502</v>
      </c>
      <c r="L11091" t="s">
        <v>105</v>
      </c>
      <c r="M11091" t="s">
        <v>5133</v>
      </c>
      <c r="N11091" t="s">
        <v>5056</v>
      </c>
      <c r="O11091" t="s">
        <v>8083</v>
      </c>
      <c r="P11091" t="s">
        <v>89318</v>
      </c>
      <c r="Q11091" t="s">
        <v>75044</v>
      </c>
      <c r="R11091" t="str">
        <f t="shared" si="346"/>
        <v>寿光</v>
      </c>
      <c r="S11091" t="str">
        <f t="shared" si="347"/>
        <v>0116</v>
      </c>
    </row>
    <row r="11092" spans="1:19">
      <c r="A11092" t="s">
        <v>89319</v>
      </c>
      <c r="B11092" s="31" t="s">
        <v>89320</v>
      </c>
      <c r="C11092" t="s">
        <v>49</v>
      </c>
      <c r="D11092" t="s">
        <v>89321</v>
      </c>
      <c r="E11092" t="s">
        <v>81938</v>
      </c>
      <c r="F11092" t="s">
        <v>89322</v>
      </c>
      <c r="G11092" t="s">
        <v>89323</v>
      </c>
      <c r="H11092" t="s">
        <v>89324</v>
      </c>
      <c r="I11092" t="s">
        <v>12119</v>
      </c>
      <c r="J11092" t="s">
        <v>6829</v>
      </c>
      <c r="K11092" t="s">
        <v>6830</v>
      </c>
      <c r="L11092" t="s">
        <v>95</v>
      </c>
      <c r="M11092" t="s">
        <v>5649</v>
      </c>
      <c r="N11092" t="s">
        <v>4892</v>
      </c>
      <c r="O11092" t="s">
        <v>6831</v>
      </c>
      <c r="P11092" t="s">
        <v>89325</v>
      </c>
      <c r="Q11092" t="s">
        <v>75044</v>
      </c>
      <c r="R11092" t="str">
        <f t="shared" si="346"/>
        <v>安丘</v>
      </c>
      <c r="S11092" t="str">
        <f t="shared" si="347"/>
        <v>0116</v>
      </c>
    </row>
    <row r="11093" spans="1:19">
      <c r="A11093" t="s">
        <v>89326</v>
      </c>
      <c r="B11093" s="31" t="s">
        <v>89327</v>
      </c>
      <c r="C11093" t="s">
        <v>49</v>
      </c>
      <c r="D11093" t="s">
        <v>89328</v>
      </c>
      <c r="E11093" t="s">
        <v>86296</v>
      </c>
      <c r="F11093" t="s">
        <v>89329</v>
      </c>
      <c r="G11093" t="s">
        <v>89330</v>
      </c>
      <c r="H11093" t="s">
        <v>89331</v>
      </c>
      <c r="I11093" t="s">
        <v>4828</v>
      </c>
      <c r="J11093" t="s">
        <v>9116</v>
      </c>
      <c r="K11093" t="s">
        <v>9117</v>
      </c>
      <c r="L11093" t="s">
        <v>237</v>
      </c>
      <c r="M11093" t="s">
        <v>4788</v>
      </c>
      <c r="N11093" t="s">
        <v>5112</v>
      </c>
      <c r="O11093" t="s">
        <v>9118</v>
      </c>
      <c r="P11093" t="s">
        <v>89332</v>
      </c>
      <c r="Q11093" t="s">
        <v>75044</v>
      </c>
      <c r="R11093" t="str">
        <f t="shared" si="346"/>
        <v>潍城</v>
      </c>
      <c r="S11093" t="str">
        <f t="shared" si="347"/>
        <v>0116</v>
      </c>
    </row>
    <row r="11094" spans="1:19">
      <c r="A11094" t="s">
        <v>89333</v>
      </c>
      <c r="B11094" s="31" t="s">
        <v>89334</v>
      </c>
      <c r="C11094" t="s">
        <v>49</v>
      </c>
      <c r="D11094" t="s">
        <v>89335</v>
      </c>
      <c r="E11094" t="s">
        <v>81938</v>
      </c>
      <c r="F11094" t="s">
        <v>89336</v>
      </c>
      <c r="G11094" t="s">
        <v>89337</v>
      </c>
      <c r="H11094" t="s">
        <v>89338</v>
      </c>
      <c r="I11094" t="s">
        <v>12757</v>
      </c>
      <c r="J11094" t="s">
        <v>7803</v>
      </c>
      <c r="K11094" t="s">
        <v>7804</v>
      </c>
      <c r="L11094" t="s">
        <v>105</v>
      </c>
      <c r="M11094" t="s">
        <v>7805</v>
      </c>
      <c r="N11094" t="s">
        <v>5421</v>
      </c>
      <c r="O11094" t="s">
        <v>7806</v>
      </c>
      <c r="P11094" t="s">
        <v>89339</v>
      </c>
      <c r="Q11094" t="s">
        <v>89340</v>
      </c>
      <c r="R11094" t="str">
        <f t="shared" si="346"/>
        <v>寿光</v>
      </c>
      <c r="S11094" t="str">
        <f t="shared" si="347"/>
        <v>0116</v>
      </c>
    </row>
    <row r="11095" spans="1:19">
      <c r="A11095" t="s">
        <v>89341</v>
      </c>
      <c r="B11095" s="31" t="s">
        <v>89342</v>
      </c>
      <c r="C11095" t="s">
        <v>49</v>
      </c>
      <c r="D11095" t="s">
        <v>89343</v>
      </c>
      <c r="E11095" t="s">
        <v>82156</v>
      </c>
      <c r="F11095" t="s">
        <v>89344</v>
      </c>
      <c r="G11095" t="s">
        <v>89345</v>
      </c>
      <c r="H11095" t="s">
        <v>89346</v>
      </c>
      <c r="I11095" t="s">
        <v>4852</v>
      </c>
      <c r="J11095" t="s">
        <v>7929</v>
      </c>
      <c r="K11095" t="s">
        <v>7930</v>
      </c>
      <c r="L11095" t="s">
        <v>114</v>
      </c>
      <c r="M11095" t="s">
        <v>7931</v>
      </c>
      <c r="N11095" t="s">
        <v>4892</v>
      </c>
      <c r="O11095" t="s">
        <v>7932</v>
      </c>
      <c r="P11095" t="s">
        <v>89347</v>
      </c>
      <c r="Q11095" t="s">
        <v>75044</v>
      </c>
      <c r="R11095" t="str">
        <f t="shared" si="346"/>
        <v>高密</v>
      </c>
      <c r="S11095" t="str">
        <f t="shared" si="347"/>
        <v>0116</v>
      </c>
    </row>
    <row r="11096" spans="1:19">
      <c r="A11096" t="s">
        <v>89348</v>
      </c>
      <c r="B11096" s="31" t="s">
        <v>89349</v>
      </c>
      <c r="C11096" t="s">
        <v>49</v>
      </c>
      <c r="D11096" t="s">
        <v>89350</v>
      </c>
      <c r="E11096" t="s">
        <v>82156</v>
      </c>
      <c r="F11096" t="s">
        <v>89351</v>
      </c>
      <c r="G11096" t="s">
        <v>89352</v>
      </c>
      <c r="H11096" t="s">
        <v>89353</v>
      </c>
      <c r="I11096" t="s">
        <v>5066</v>
      </c>
      <c r="J11096" t="s">
        <v>11410</v>
      </c>
      <c r="K11096" t="s">
        <v>11411</v>
      </c>
      <c r="L11096" t="s">
        <v>105</v>
      </c>
      <c r="M11096" t="s">
        <v>5176</v>
      </c>
      <c r="N11096" t="s">
        <v>4933</v>
      </c>
      <c r="O11096" t="s">
        <v>11412</v>
      </c>
      <c r="P11096" t="s">
        <v>89354</v>
      </c>
      <c r="Q11096" t="s">
        <v>89355</v>
      </c>
      <c r="R11096" t="str">
        <f t="shared" si="346"/>
        <v>寿光</v>
      </c>
      <c r="S11096" t="str">
        <f t="shared" si="347"/>
        <v>0116</v>
      </c>
    </row>
    <row r="11097" spans="1:19">
      <c r="A11097" t="s">
        <v>4185</v>
      </c>
      <c r="B11097" s="31" t="s">
        <v>89356</v>
      </c>
      <c r="C11097" t="s">
        <v>49</v>
      </c>
      <c r="D11097" t="s">
        <v>89357</v>
      </c>
      <c r="E11097" t="s">
        <v>82156</v>
      </c>
      <c r="F11097" t="s">
        <v>89358</v>
      </c>
      <c r="G11097" t="s">
        <v>4183</v>
      </c>
      <c r="H11097" t="s">
        <v>89359</v>
      </c>
      <c r="I11097" t="s">
        <v>4828</v>
      </c>
      <c r="J11097" t="s">
        <v>9734</v>
      </c>
      <c r="K11097" t="s">
        <v>9735</v>
      </c>
      <c r="L11097" t="s">
        <v>60</v>
      </c>
      <c r="M11097" t="s">
        <v>4904</v>
      </c>
      <c r="N11097" t="s">
        <v>4845</v>
      </c>
      <c r="O11097" t="s">
        <v>9736</v>
      </c>
      <c r="P11097" t="s">
        <v>89360</v>
      </c>
      <c r="Q11097" t="s">
        <v>89361</v>
      </c>
      <c r="R11097" t="str">
        <f t="shared" si="346"/>
        <v>奎文</v>
      </c>
      <c r="S11097" t="str">
        <f t="shared" si="347"/>
        <v>0116</v>
      </c>
    </row>
    <row r="11098" spans="1:19">
      <c r="A11098" t="s">
        <v>89362</v>
      </c>
      <c r="B11098" s="31" t="s">
        <v>89363</v>
      </c>
      <c r="C11098" t="s">
        <v>49</v>
      </c>
      <c r="D11098" t="s">
        <v>89364</v>
      </c>
      <c r="E11098" t="s">
        <v>81938</v>
      </c>
      <c r="F11098" t="s">
        <v>89365</v>
      </c>
      <c r="G11098" t="s">
        <v>89366</v>
      </c>
      <c r="H11098" t="s">
        <v>89367</v>
      </c>
      <c r="I11098" t="s">
        <v>12119</v>
      </c>
      <c r="J11098" t="s">
        <v>7278</v>
      </c>
      <c r="K11098" t="s">
        <v>7279</v>
      </c>
      <c r="L11098" t="s">
        <v>105</v>
      </c>
      <c r="M11098" t="s">
        <v>5089</v>
      </c>
      <c r="N11098" t="s">
        <v>4789</v>
      </c>
      <c r="O11098" t="s">
        <v>7280</v>
      </c>
      <c r="P11098" t="s">
        <v>89368</v>
      </c>
      <c r="Q11098" t="s">
        <v>89369</v>
      </c>
      <c r="R11098" t="str">
        <f t="shared" si="346"/>
        <v>寿光</v>
      </c>
      <c r="S11098" t="str">
        <f t="shared" si="347"/>
        <v>0116</v>
      </c>
    </row>
    <row r="11099" spans="1:19">
      <c r="A11099" t="s">
        <v>89370</v>
      </c>
      <c r="B11099" s="31" t="s">
        <v>89371</v>
      </c>
      <c r="C11099" t="s">
        <v>49</v>
      </c>
      <c r="D11099" t="s">
        <v>89372</v>
      </c>
      <c r="E11099" t="s">
        <v>82156</v>
      </c>
      <c r="F11099" t="s">
        <v>89373</v>
      </c>
      <c r="G11099" t="s">
        <v>89374</v>
      </c>
      <c r="H11099" t="s">
        <v>89375</v>
      </c>
      <c r="I11099" t="s">
        <v>4828</v>
      </c>
      <c r="J11099" t="s">
        <v>4786</v>
      </c>
      <c r="K11099" t="s">
        <v>4787</v>
      </c>
      <c r="L11099" t="s">
        <v>237</v>
      </c>
      <c r="M11099" t="s">
        <v>4788</v>
      </c>
      <c r="N11099" t="s">
        <v>6530</v>
      </c>
      <c r="O11099" t="s">
        <v>4790</v>
      </c>
      <c r="P11099" t="s">
        <v>89376</v>
      </c>
      <c r="Q11099" t="s">
        <v>89377</v>
      </c>
      <c r="R11099" t="str">
        <f t="shared" si="346"/>
        <v>潍城</v>
      </c>
      <c r="S11099" t="str">
        <f t="shared" si="347"/>
        <v>0116</v>
      </c>
    </row>
    <row r="11100" spans="1:19">
      <c r="A11100" t="s">
        <v>89378</v>
      </c>
      <c r="B11100" s="31" t="s">
        <v>89379</v>
      </c>
      <c r="C11100" t="s">
        <v>49</v>
      </c>
      <c r="D11100" t="s">
        <v>89380</v>
      </c>
      <c r="E11100" t="s">
        <v>82156</v>
      </c>
      <c r="F11100" t="s">
        <v>89381</v>
      </c>
      <c r="G11100" t="s">
        <v>89382</v>
      </c>
      <c r="H11100" t="s">
        <v>89383</v>
      </c>
      <c r="I11100" t="s">
        <v>5835</v>
      </c>
      <c r="J11100" t="s">
        <v>15037</v>
      </c>
      <c r="K11100" t="s">
        <v>15038</v>
      </c>
      <c r="L11100" t="s">
        <v>237</v>
      </c>
      <c r="M11100" t="s">
        <v>4971</v>
      </c>
      <c r="N11100" t="s">
        <v>5939</v>
      </c>
      <c r="O11100" t="s">
        <v>15039</v>
      </c>
      <c r="P11100" t="s">
        <v>89384</v>
      </c>
      <c r="Q11100" t="s">
        <v>89385</v>
      </c>
      <c r="R11100" t="str">
        <f t="shared" si="346"/>
        <v>潍城</v>
      </c>
      <c r="S11100" t="str">
        <f t="shared" si="347"/>
        <v>0116</v>
      </c>
    </row>
    <row r="11101" spans="1:19">
      <c r="A11101" t="s">
        <v>89386</v>
      </c>
      <c r="B11101" s="31" t="s">
        <v>89387</v>
      </c>
      <c r="C11101" t="s">
        <v>49</v>
      </c>
      <c r="D11101" t="s">
        <v>89388</v>
      </c>
      <c r="E11101" t="s">
        <v>81938</v>
      </c>
      <c r="F11101" t="s">
        <v>89389</v>
      </c>
      <c r="G11101" t="s">
        <v>89390</v>
      </c>
      <c r="H11101" t="s">
        <v>89391</v>
      </c>
      <c r="I11101" t="s">
        <v>12119</v>
      </c>
      <c r="J11101" t="s">
        <v>4842</v>
      </c>
      <c r="K11101" t="s">
        <v>4843</v>
      </c>
      <c r="L11101" t="s">
        <v>95</v>
      </c>
      <c r="M11101" t="s">
        <v>4844</v>
      </c>
      <c r="N11101" t="s">
        <v>6308</v>
      </c>
      <c r="O11101" t="s">
        <v>4846</v>
      </c>
      <c r="P11101" t="s">
        <v>89392</v>
      </c>
      <c r="Q11101" t="s">
        <v>75044</v>
      </c>
      <c r="R11101" t="str">
        <f t="shared" si="346"/>
        <v>安丘</v>
      </c>
      <c r="S11101" t="str">
        <f t="shared" si="347"/>
        <v>0116</v>
      </c>
    </row>
    <row r="11102" spans="1:19">
      <c r="A11102" t="s">
        <v>89393</v>
      </c>
      <c r="B11102" s="31" t="s">
        <v>89394</v>
      </c>
      <c r="C11102" t="s">
        <v>49</v>
      </c>
      <c r="D11102" t="s">
        <v>89395</v>
      </c>
      <c r="E11102" t="s">
        <v>86296</v>
      </c>
      <c r="F11102" t="s">
        <v>86632</v>
      </c>
      <c r="G11102" t="s">
        <v>86633</v>
      </c>
      <c r="H11102" t="s">
        <v>89396</v>
      </c>
      <c r="I11102" t="s">
        <v>5541</v>
      </c>
      <c r="J11102" t="s">
        <v>6053</v>
      </c>
      <c r="K11102" t="s">
        <v>6054</v>
      </c>
      <c r="L11102" t="s">
        <v>105</v>
      </c>
      <c r="M11102" t="s">
        <v>6055</v>
      </c>
      <c r="N11102" t="s">
        <v>8593</v>
      </c>
      <c r="O11102" t="s">
        <v>6056</v>
      </c>
      <c r="P11102" t="s">
        <v>89397</v>
      </c>
      <c r="Q11102" t="s">
        <v>85295</v>
      </c>
      <c r="R11102" t="str">
        <f t="shared" si="346"/>
        <v>寿光</v>
      </c>
      <c r="S11102" t="str">
        <f t="shared" si="347"/>
        <v>0116</v>
      </c>
    </row>
    <row r="11103" spans="1:19">
      <c r="A11103" t="s">
        <v>89398</v>
      </c>
      <c r="B11103" s="31" t="s">
        <v>89399</v>
      </c>
      <c r="C11103" t="s">
        <v>49</v>
      </c>
      <c r="D11103" t="s">
        <v>89400</v>
      </c>
      <c r="E11103" t="s">
        <v>86483</v>
      </c>
      <c r="F11103" t="s">
        <v>89401</v>
      </c>
      <c r="G11103" t="s">
        <v>89402</v>
      </c>
      <c r="H11103" t="s">
        <v>89403</v>
      </c>
      <c r="I11103" t="s">
        <v>12119</v>
      </c>
      <c r="J11103" t="s">
        <v>6378</v>
      </c>
      <c r="K11103" t="s">
        <v>6379</v>
      </c>
      <c r="L11103" t="s">
        <v>77</v>
      </c>
      <c r="M11103" t="s">
        <v>5733</v>
      </c>
      <c r="N11103" t="s">
        <v>5112</v>
      </c>
      <c r="O11103" t="s">
        <v>6380</v>
      </c>
      <c r="P11103" t="s">
        <v>89404</v>
      </c>
      <c r="Q11103" t="s">
        <v>89405</v>
      </c>
      <c r="R11103" t="str">
        <f t="shared" si="346"/>
        <v>临朐</v>
      </c>
      <c r="S11103" t="str">
        <f t="shared" si="347"/>
        <v>0116</v>
      </c>
    </row>
    <row r="11104" spans="1:19">
      <c r="A11104" t="s">
        <v>89406</v>
      </c>
      <c r="B11104" s="31" t="s">
        <v>89407</v>
      </c>
      <c r="C11104" t="s">
        <v>49</v>
      </c>
      <c r="D11104" t="s">
        <v>89408</v>
      </c>
      <c r="E11104" t="s">
        <v>82156</v>
      </c>
      <c r="F11104" t="s">
        <v>89409</v>
      </c>
      <c r="G11104" t="s">
        <v>89410</v>
      </c>
      <c r="H11104" t="s">
        <v>89411</v>
      </c>
      <c r="I11104" t="s">
        <v>4841</v>
      </c>
      <c r="J11104" t="s">
        <v>5669</v>
      </c>
      <c r="K11104" t="s">
        <v>5670</v>
      </c>
      <c r="L11104" t="s">
        <v>60</v>
      </c>
      <c r="M11104" t="s">
        <v>5511</v>
      </c>
      <c r="N11104" t="s">
        <v>4972</v>
      </c>
      <c r="O11104" t="s">
        <v>5671</v>
      </c>
      <c r="P11104" t="s">
        <v>89412</v>
      </c>
      <c r="Q11104" t="s">
        <v>75044</v>
      </c>
      <c r="R11104" t="str">
        <f t="shared" si="346"/>
        <v>奎文</v>
      </c>
      <c r="S11104" t="str">
        <f t="shared" si="347"/>
        <v>0116</v>
      </c>
    </row>
    <row r="11105" spans="1:19">
      <c r="A11105" t="s">
        <v>89413</v>
      </c>
      <c r="B11105" s="31" t="s">
        <v>89414</v>
      </c>
      <c r="C11105" t="s">
        <v>49</v>
      </c>
      <c r="D11105" t="s">
        <v>89415</v>
      </c>
      <c r="E11105" t="s">
        <v>86483</v>
      </c>
      <c r="F11105" t="s">
        <v>89416</v>
      </c>
      <c r="G11105" t="s">
        <v>89417</v>
      </c>
      <c r="H11105" t="s">
        <v>89418</v>
      </c>
      <c r="I11105" t="s">
        <v>12844</v>
      </c>
      <c r="J11105" t="s">
        <v>17246</v>
      </c>
      <c r="K11105" t="s">
        <v>17247</v>
      </c>
      <c r="L11105" t="s">
        <v>114</v>
      </c>
      <c r="M11105" t="s">
        <v>9901</v>
      </c>
      <c r="N11105" t="s">
        <v>4933</v>
      </c>
      <c r="O11105" t="s">
        <v>17248</v>
      </c>
      <c r="P11105" t="s">
        <v>89419</v>
      </c>
      <c r="Q11105" t="s">
        <v>89420</v>
      </c>
      <c r="R11105" t="str">
        <f t="shared" si="346"/>
        <v>高密</v>
      </c>
      <c r="S11105" t="str">
        <f t="shared" si="347"/>
        <v>0116</v>
      </c>
    </row>
    <row r="11106" spans="1:19">
      <c r="A11106" t="s">
        <v>89421</v>
      </c>
      <c r="B11106" s="31" t="s">
        <v>89422</v>
      </c>
      <c r="C11106" t="s">
        <v>49</v>
      </c>
      <c r="D11106" t="s">
        <v>89423</v>
      </c>
      <c r="E11106" t="s">
        <v>86483</v>
      </c>
      <c r="F11106" t="s">
        <v>89424</v>
      </c>
      <c r="G11106" t="s">
        <v>89425</v>
      </c>
      <c r="H11106" t="s">
        <v>89426</v>
      </c>
      <c r="I11106" t="s">
        <v>12119</v>
      </c>
      <c r="J11106" t="s">
        <v>88232</v>
      </c>
      <c r="K11106" t="s">
        <v>88233</v>
      </c>
      <c r="L11106" t="s">
        <v>148</v>
      </c>
      <c r="M11106" t="s">
        <v>6713</v>
      </c>
      <c r="N11106" t="s">
        <v>5451</v>
      </c>
      <c r="O11106" t="s">
        <v>88234</v>
      </c>
      <c r="P11106" t="s">
        <v>89427</v>
      </c>
      <c r="Q11106" t="s">
        <v>89428</v>
      </c>
      <c r="R11106" t="str">
        <f t="shared" si="346"/>
        <v>寒亭</v>
      </c>
      <c r="S11106" t="str">
        <f t="shared" si="347"/>
        <v>0116</v>
      </c>
    </row>
    <row r="11107" spans="1:19">
      <c r="A11107" t="s">
        <v>89429</v>
      </c>
      <c r="B11107" s="31" t="s">
        <v>89430</v>
      </c>
      <c r="C11107" t="s">
        <v>49</v>
      </c>
      <c r="D11107" t="s">
        <v>89431</v>
      </c>
      <c r="E11107" t="s">
        <v>86759</v>
      </c>
      <c r="F11107" t="s">
        <v>89432</v>
      </c>
      <c r="G11107" t="s">
        <v>89433</v>
      </c>
      <c r="H11107" t="s">
        <v>89434</v>
      </c>
      <c r="I11107" t="s">
        <v>4785</v>
      </c>
      <c r="J11107" t="s">
        <v>5578</v>
      </c>
      <c r="K11107" t="s">
        <v>5579</v>
      </c>
      <c r="L11107" t="s">
        <v>148</v>
      </c>
      <c r="M11107" t="s">
        <v>5580</v>
      </c>
      <c r="N11107" t="s">
        <v>4789</v>
      </c>
      <c r="O11107" t="s">
        <v>5581</v>
      </c>
      <c r="P11107" t="s">
        <v>89435</v>
      </c>
      <c r="Q11107" t="s">
        <v>75044</v>
      </c>
      <c r="R11107" t="str">
        <f t="shared" si="346"/>
        <v>寒亭</v>
      </c>
      <c r="S11107" t="str">
        <f t="shared" si="347"/>
        <v>0116</v>
      </c>
    </row>
    <row r="11108" spans="1:19">
      <c r="A11108" t="s">
        <v>89436</v>
      </c>
      <c r="B11108" s="31" t="s">
        <v>89437</v>
      </c>
      <c r="C11108" t="s">
        <v>49</v>
      </c>
      <c r="D11108" t="s">
        <v>89438</v>
      </c>
      <c r="E11108" t="s">
        <v>86483</v>
      </c>
      <c r="F11108" t="s">
        <v>89439</v>
      </c>
      <c r="G11108" t="s">
        <v>89440</v>
      </c>
      <c r="H11108" t="s">
        <v>89441</v>
      </c>
      <c r="I11108" t="s">
        <v>12119</v>
      </c>
      <c r="J11108" t="s">
        <v>6517</v>
      </c>
      <c r="K11108" t="s">
        <v>6518</v>
      </c>
      <c r="L11108" t="s">
        <v>50</v>
      </c>
      <c r="M11108" t="s">
        <v>6207</v>
      </c>
      <c r="N11108" t="s">
        <v>6519</v>
      </c>
      <c r="O11108" t="s">
        <v>6520</v>
      </c>
      <c r="P11108" t="s">
        <v>89442</v>
      </c>
      <c r="Q11108" t="s">
        <v>75044</v>
      </c>
      <c r="R11108" t="str">
        <f t="shared" si="346"/>
        <v>青州</v>
      </c>
      <c r="S11108" t="str">
        <f t="shared" si="347"/>
        <v>0116</v>
      </c>
    </row>
    <row r="11109" spans="1:19">
      <c r="A11109" t="s">
        <v>89443</v>
      </c>
      <c r="B11109" s="31" t="s">
        <v>89444</v>
      </c>
      <c r="C11109" t="s">
        <v>49</v>
      </c>
      <c r="D11109" t="s">
        <v>89445</v>
      </c>
      <c r="E11109" t="s">
        <v>86296</v>
      </c>
      <c r="F11109" t="s">
        <v>89446</v>
      </c>
      <c r="G11109" t="s">
        <v>89447</v>
      </c>
      <c r="H11109" t="s">
        <v>89448</v>
      </c>
      <c r="I11109" t="s">
        <v>4828</v>
      </c>
      <c r="J11109" t="s">
        <v>13302</v>
      </c>
      <c r="K11109" t="s">
        <v>13303</v>
      </c>
      <c r="L11109" t="s">
        <v>77</v>
      </c>
      <c r="M11109" t="s">
        <v>5812</v>
      </c>
      <c r="N11109" t="s">
        <v>4972</v>
      </c>
      <c r="O11109" t="s">
        <v>13304</v>
      </c>
      <c r="P11109" t="s">
        <v>89449</v>
      </c>
      <c r="Q11109" t="s">
        <v>75044</v>
      </c>
      <c r="R11109" t="str">
        <f t="shared" si="346"/>
        <v>临朐</v>
      </c>
      <c r="S11109" t="str">
        <f t="shared" si="347"/>
        <v>0116</v>
      </c>
    </row>
    <row r="11110" spans="1:19">
      <c r="A11110" t="s">
        <v>89450</v>
      </c>
      <c r="B11110" s="31" t="s">
        <v>89451</v>
      </c>
      <c r="C11110" t="s">
        <v>49</v>
      </c>
      <c r="D11110" t="s">
        <v>89452</v>
      </c>
      <c r="E11110" t="s">
        <v>86296</v>
      </c>
      <c r="F11110" t="s">
        <v>89453</v>
      </c>
      <c r="G11110" t="s">
        <v>89454</v>
      </c>
      <c r="H11110" t="s">
        <v>89455</v>
      </c>
      <c r="I11110" t="s">
        <v>4852</v>
      </c>
      <c r="J11110" t="s">
        <v>4879</v>
      </c>
      <c r="K11110" t="s">
        <v>4880</v>
      </c>
      <c r="L11110" t="s">
        <v>237</v>
      </c>
      <c r="M11110" t="s">
        <v>4868</v>
      </c>
      <c r="N11110" t="s">
        <v>4881</v>
      </c>
      <c r="O11110" t="s">
        <v>4882</v>
      </c>
      <c r="P11110" t="s">
        <v>89456</v>
      </c>
      <c r="Q11110" t="s">
        <v>89457</v>
      </c>
      <c r="R11110" t="str">
        <f t="shared" si="346"/>
        <v>潍城</v>
      </c>
      <c r="S11110" t="str">
        <f t="shared" si="347"/>
        <v>0116</v>
      </c>
    </row>
    <row r="11111" spans="1:19">
      <c r="A11111" t="s">
        <v>89458</v>
      </c>
      <c r="B11111" s="31" t="s">
        <v>89459</v>
      </c>
      <c r="C11111" t="s">
        <v>49</v>
      </c>
      <c r="D11111" t="s">
        <v>89460</v>
      </c>
      <c r="E11111" t="s">
        <v>86759</v>
      </c>
      <c r="F11111" t="s">
        <v>89461</v>
      </c>
      <c r="G11111" t="s">
        <v>89462</v>
      </c>
      <c r="H11111" t="s">
        <v>89463</v>
      </c>
      <c r="I11111" t="s">
        <v>4813</v>
      </c>
      <c r="J11111" t="s">
        <v>6276</v>
      </c>
      <c r="K11111" t="s">
        <v>6277</v>
      </c>
      <c r="L11111" t="s">
        <v>50</v>
      </c>
      <c r="M11111" t="s">
        <v>5236</v>
      </c>
      <c r="N11111" t="s">
        <v>13312</v>
      </c>
      <c r="O11111" t="s">
        <v>6278</v>
      </c>
      <c r="P11111" t="s">
        <v>89464</v>
      </c>
      <c r="Q11111" t="s">
        <v>89465</v>
      </c>
      <c r="R11111" t="str">
        <f t="shared" si="346"/>
        <v>青州</v>
      </c>
      <c r="S11111" t="str">
        <f t="shared" si="347"/>
        <v>0116</v>
      </c>
    </row>
    <row r="11112" spans="1:19">
      <c r="A11112" t="s">
        <v>89466</v>
      </c>
      <c r="B11112" s="31" t="s">
        <v>89467</v>
      </c>
      <c r="C11112" t="s">
        <v>49</v>
      </c>
      <c r="D11112" t="s">
        <v>89468</v>
      </c>
      <c r="E11112" t="s">
        <v>86759</v>
      </c>
      <c r="F11112" t="s">
        <v>89469</v>
      </c>
      <c r="G11112" t="s">
        <v>89470</v>
      </c>
      <c r="H11112" t="s">
        <v>89471</v>
      </c>
      <c r="I11112" t="s">
        <v>5221</v>
      </c>
      <c r="J11112" t="s">
        <v>12570</v>
      </c>
      <c r="K11112" t="s">
        <v>12571</v>
      </c>
      <c r="L11112" t="s">
        <v>105</v>
      </c>
      <c r="M11112" t="s">
        <v>5376</v>
      </c>
      <c r="N11112" t="s">
        <v>5030</v>
      </c>
      <c r="O11112" t="s">
        <v>12572</v>
      </c>
      <c r="P11112" t="s">
        <v>89472</v>
      </c>
      <c r="Q11112" t="s">
        <v>75044</v>
      </c>
      <c r="R11112" t="str">
        <f t="shared" si="346"/>
        <v>寿光</v>
      </c>
      <c r="S11112" t="str">
        <f t="shared" si="347"/>
        <v>0116</v>
      </c>
    </row>
    <row r="11113" spans="1:19">
      <c r="A11113" t="s">
        <v>89473</v>
      </c>
      <c r="B11113" s="31" t="s">
        <v>89474</v>
      </c>
      <c r="C11113" t="s">
        <v>49</v>
      </c>
      <c r="D11113" t="s">
        <v>89475</v>
      </c>
      <c r="E11113" t="s">
        <v>86483</v>
      </c>
      <c r="F11113" t="s">
        <v>89476</v>
      </c>
      <c r="G11113" t="s">
        <v>89477</v>
      </c>
      <c r="H11113" t="s">
        <v>89478</v>
      </c>
      <c r="I11113" t="s">
        <v>12757</v>
      </c>
      <c r="J11113" t="s">
        <v>6276</v>
      </c>
      <c r="K11113" t="s">
        <v>6277</v>
      </c>
      <c r="L11113" t="s">
        <v>50</v>
      </c>
      <c r="M11113" t="s">
        <v>5236</v>
      </c>
      <c r="N11113" t="s">
        <v>5801</v>
      </c>
      <c r="O11113" t="s">
        <v>6278</v>
      </c>
      <c r="P11113" t="s">
        <v>89479</v>
      </c>
      <c r="Q11113" t="s">
        <v>89480</v>
      </c>
      <c r="R11113" t="str">
        <f t="shared" si="346"/>
        <v>青州</v>
      </c>
      <c r="S11113" t="str">
        <f t="shared" si="347"/>
        <v>0116</v>
      </c>
    </row>
    <row r="11114" spans="1:19">
      <c r="A11114" t="s">
        <v>89481</v>
      </c>
      <c r="B11114" s="31" t="s">
        <v>89482</v>
      </c>
      <c r="C11114" t="s">
        <v>49</v>
      </c>
      <c r="D11114" t="s">
        <v>89483</v>
      </c>
      <c r="E11114" t="s">
        <v>86296</v>
      </c>
      <c r="F11114" t="s">
        <v>89484</v>
      </c>
      <c r="G11114" t="s">
        <v>89485</v>
      </c>
      <c r="H11114" t="s">
        <v>89486</v>
      </c>
      <c r="I11114" t="s">
        <v>4785</v>
      </c>
      <c r="J11114" t="s">
        <v>6009</v>
      </c>
      <c r="K11114" t="s">
        <v>6010</v>
      </c>
      <c r="L11114" t="s">
        <v>237</v>
      </c>
      <c r="M11114" t="s">
        <v>5247</v>
      </c>
      <c r="N11114" t="s">
        <v>4789</v>
      </c>
      <c r="O11114" t="s">
        <v>6011</v>
      </c>
      <c r="P11114" t="s">
        <v>89487</v>
      </c>
      <c r="Q11114" t="s">
        <v>89488</v>
      </c>
      <c r="R11114" t="str">
        <f t="shared" si="346"/>
        <v>潍城</v>
      </c>
      <c r="S11114" t="str">
        <f t="shared" si="347"/>
        <v>0116</v>
      </c>
    </row>
    <row r="11115" spans="1:19">
      <c r="A11115" t="s">
        <v>89489</v>
      </c>
      <c r="B11115" s="31" t="s">
        <v>89490</v>
      </c>
      <c r="C11115" t="s">
        <v>49</v>
      </c>
      <c r="D11115" t="s">
        <v>89491</v>
      </c>
      <c r="E11115" t="s">
        <v>86483</v>
      </c>
      <c r="F11115" t="s">
        <v>89492</v>
      </c>
      <c r="G11115" t="s">
        <v>89493</v>
      </c>
      <c r="H11115" t="s">
        <v>89494</v>
      </c>
      <c r="I11115" t="s">
        <v>12119</v>
      </c>
      <c r="J11115" t="s">
        <v>6378</v>
      </c>
      <c r="K11115" t="s">
        <v>6379</v>
      </c>
      <c r="L11115" t="s">
        <v>77</v>
      </c>
      <c r="M11115" t="s">
        <v>5733</v>
      </c>
      <c r="N11115" t="s">
        <v>5112</v>
      </c>
      <c r="O11115" t="s">
        <v>6380</v>
      </c>
      <c r="P11115" t="s">
        <v>89495</v>
      </c>
      <c r="Q11115" t="s">
        <v>89496</v>
      </c>
      <c r="R11115" t="str">
        <f t="shared" si="346"/>
        <v>临朐</v>
      </c>
      <c r="S11115" t="str">
        <f t="shared" si="347"/>
        <v>0116</v>
      </c>
    </row>
    <row r="11116" spans="1:19">
      <c r="A11116" t="s">
        <v>89497</v>
      </c>
      <c r="B11116" s="31" t="s">
        <v>89498</v>
      </c>
      <c r="C11116" t="s">
        <v>49</v>
      </c>
      <c r="D11116" t="s">
        <v>89499</v>
      </c>
      <c r="E11116" t="s">
        <v>86759</v>
      </c>
      <c r="F11116" t="s">
        <v>89500</v>
      </c>
      <c r="G11116" t="s">
        <v>89501</v>
      </c>
      <c r="H11116" t="s">
        <v>89502</v>
      </c>
      <c r="I11116" t="s">
        <v>5184</v>
      </c>
      <c r="J11116" t="s">
        <v>5395</v>
      </c>
      <c r="K11116" t="s">
        <v>5396</v>
      </c>
      <c r="L11116" t="s">
        <v>60</v>
      </c>
      <c r="M11116" t="s">
        <v>4774</v>
      </c>
      <c r="N11116" t="s">
        <v>4845</v>
      </c>
      <c r="O11116" t="s">
        <v>5397</v>
      </c>
      <c r="P11116" t="s">
        <v>89503</v>
      </c>
      <c r="Q11116" t="s">
        <v>75044</v>
      </c>
      <c r="R11116" t="str">
        <f t="shared" si="346"/>
        <v>奎文</v>
      </c>
      <c r="S11116" t="str">
        <f t="shared" si="347"/>
        <v>0116</v>
      </c>
    </row>
    <row r="11117" spans="1:19">
      <c r="A11117" t="s">
        <v>89504</v>
      </c>
      <c r="B11117" s="31" t="s">
        <v>89505</v>
      </c>
      <c r="C11117" t="s">
        <v>49</v>
      </c>
      <c r="D11117" t="s">
        <v>89506</v>
      </c>
      <c r="E11117" t="s">
        <v>86296</v>
      </c>
      <c r="F11117" t="s">
        <v>89507</v>
      </c>
      <c r="G11117" t="s">
        <v>89508</v>
      </c>
      <c r="H11117" t="s">
        <v>89509</v>
      </c>
      <c r="I11117" t="s">
        <v>4813</v>
      </c>
      <c r="J11117" t="s">
        <v>17487</v>
      </c>
      <c r="K11117" t="s">
        <v>17488</v>
      </c>
      <c r="L11117" t="s">
        <v>50</v>
      </c>
      <c r="M11117" t="s">
        <v>5016</v>
      </c>
      <c r="N11117" t="s">
        <v>4817</v>
      </c>
      <c r="O11117" t="s">
        <v>17489</v>
      </c>
      <c r="P11117" t="s">
        <v>89510</v>
      </c>
      <c r="Q11117" t="s">
        <v>89511</v>
      </c>
      <c r="R11117" t="str">
        <f t="shared" si="346"/>
        <v>青州</v>
      </c>
      <c r="S11117" t="str">
        <f t="shared" si="347"/>
        <v>0116</v>
      </c>
    </row>
    <row r="11118" spans="1:19">
      <c r="A11118" t="s">
        <v>89512</v>
      </c>
      <c r="B11118" s="31" t="s">
        <v>89513</v>
      </c>
      <c r="C11118" t="s">
        <v>49</v>
      </c>
      <c r="D11118" t="s">
        <v>89514</v>
      </c>
      <c r="E11118" t="s">
        <v>86296</v>
      </c>
      <c r="F11118" t="s">
        <v>89515</v>
      </c>
      <c r="G11118" t="s">
        <v>89516</v>
      </c>
      <c r="H11118" t="s">
        <v>89517</v>
      </c>
      <c r="I11118" t="s">
        <v>4813</v>
      </c>
      <c r="J11118" t="s">
        <v>7467</v>
      </c>
      <c r="K11118" t="s">
        <v>7468</v>
      </c>
      <c r="L11118" t="s">
        <v>123</v>
      </c>
      <c r="M11118" t="s">
        <v>7210</v>
      </c>
      <c r="N11118" t="s">
        <v>4789</v>
      </c>
      <c r="O11118" t="s">
        <v>7469</v>
      </c>
      <c r="P11118" t="s">
        <v>89518</v>
      </c>
      <c r="Q11118" t="s">
        <v>75044</v>
      </c>
      <c r="R11118" t="str">
        <f t="shared" si="346"/>
        <v>诸城</v>
      </c>
      <c r="S11118" t="str">
        <f t="shared" si="347"/>
        <v>0116</v>
      </c>
    </row>
    <row r="11119" spans="1:19">
      <c r="A11119" t="s">
        <v>89519</v>
      </c>
      <c r="B11119" s="31" t="s">
        <v>89520</v>
      </c>
      <c r="C11119" t="s">
        <v>49</v>
      </c>
      <c r="D11119" t="s">
        <v>89521</v>
      </c>
      <c r="E11119" t="s">
        <v>82156</v>
      </c>
      <c r="F11119" t="s">
        <v>89522</v>
      </c>
      <c r="G11119" t="s">
        <v>89523</v>
      </c>
      <c r="H11119" t="s">
        <v>89524</v>
      </c>
      <c r="I11119" t="s">
        <v>4955</v>
      </c>
      <c r="J11119" t="s">
        <v>7155</v>
      </c>
      <c r="K11119" t="s">
        <v>7156</v>
      </c>
      <c r="L11119" t="s">
        <v>148</v>
      </c>
      <c r="M11119" t="s">
        <v>6391</v>
      </c>
      <c r="N11119" t="s">
        <v>15744</v>
      </c>
      <c r="O11119" t="s">
        <v>7157</v>
      </c>
      <c r="P11119" t="s">
        <v>89525</v>
      </c>
      <c r="Q11119" t="s">
        <v>89526</v>
      </c>
      <c r="R11119" t="str">
        <f t="shared" si="346"/>
        <v>寒亭</v>
      </c>
      <c r="S11119" t="str">
        <f t="shared" si="347"/>
        <v>0116</v>
      </c>
    </row>
    <row r="11120" spans="1:19">
      <c r="A11120" t="s">
        <v>89527</v>
      </c>
      <c r="B11120" s="31" t="s">
        <v>89528</v>
      </c>
      <c r="C11120" t="s">
        <v>49</v>
      </c>
      <c r="D11120" t="s">
        <v>89529</v>
      </c>
      <c r="E11120" t="s">
        <v>86296</v>
      </c>
      <c r="F11120" t="s">
        <v>89530</v>
      </c>
      <c r="G11120" t="s">
        <v>89531</v>
      </c>
      <c r="H11120" t="s">
        <v>89532</v>
      </c>
      <c r="I11120" t="s">
        <v>9385</v>
      </c>
      <c r="J11120" t="s">
        <v>9770</v>
      </c>
      <c r="K11120" t="s">
        <v>9771</v>
      </c>
      <c r="L11120" t="s">
        <v>237</v>
      </c>
      <c r="M11120" t="s">
        <v>4971</v>
      </c>
      <c r="N11120" t="s">
        <v>4892</v>
      </c>
      <c r="O11120" t="s">
        <v>9772</v>
      </c>
      <c r="P11120" t="s">
        <v>89533</v>
      </c>
      <c r="Q11120" t="s">
        <v>75044</v>
      </c>
      <c r="R11120" t="str">
        <f t="shared" si="346"/>
        <v>潍城</v>
      </c>
      <c r="S11120" t="str">
        <f t="shared" si="347"/>
        <v>0116</v>
      </c>
    </row>
    <row r="11121" spans="1:19">
      <c r="A11121" t="s">
        <v>4050</v>
      </c>
      <c r="B11121" s="31" t="s">
        <v>89534</v>
      </c>
      <c r="C11121" t="s">
        <v>49</v>
      </c>
      <c r="D11121" t="s">
        <v>89535</v>
      </c>
      <c r="E11121" t="s">
        <v>86759</v>
      </c>
      <c r="F11121" t="s">
        <v>89536</v>
      </c>
      <c r="G11121" t="s">
        <v>4048</v>
      </c>
      <c r="H11121" t="s">
        <v>89537</v>
      </c>
      <c r="I11121" t="s">
        <v>4828</v>
      </c>
      <c r="J11121" t="s">
        <v>6689</v>
      </c>
      <c r="K11121" t="s">
        <v>6690</v>
      </c>
      <c r="L11121" t="s">
        <v>237</v>
      </c>
      <c r="M11121" t="s">
        <v>4788</v>
      </c>
      <c r="N11121" t="s">
        <v>5273</v>
      </c>
      <c r="O11121" t="s">
        <v>6691</v>
      </c>
      <c r="P11121" t="s">
        <v>89538</v>
      </c>
      <c r="Q11121" t="s">
        <v>75044</v>
      </c>
      <c r="R11121" t="str">
        <f t="shared" si="346"/>
        <v>潍城</v>
      </c>
      <c r="S11121" t="str">
        <f t="shared" si="347"/>
        <v>0116</v>
      </c>
    </row>
    <row r="11122" spans="1:19">
      <c r="A11122" t="s">
        <v>89539</v>
      </c>
      <c r="B11122" s="31" t="s">
        <v>89540</v>
      </c>
      <c r="C11122" t="s">
        <v>49</v>
      </c>
      <c r="D11122" t="s">
        <v>89541</v>
      </c>
      <c r="E11122" t="s">
        <v>87778</v>
      </c>
      <c r="F11122" t="s">
        <v>89542</v>
      </c>
      <c r="G11122" t="s">
        <v>89543</v>
      </c>
      <c r="H11122" t="s">
        <v>89544</v>
      </c>
      <c r="I11122" t="s">
        <v>4785</v>
      </c>
      <c r="J11122" t="s">
        <v>25223</v>
      </c>
      <c r="K11122" t="s">
        <v>25224</v>
      </c>
      <c r="L11122" t="s">
        <v>95</v>
      </c>
      <c r="M11122" t="s">
        <v>4958</v>
      </c>
      <c r="N11122" t="s">
        <v>6794</v>
      </c>
      <c r="O11122" t="s">
        <v>25225</v>
      </c>
      <c r="P11122" t="s">
        <v>89545</v>
      </c>
      <c r="Q11122" t="s">
        <v>75044</v>
      </c>
      <c r="R11122" t="str">
        <f t="shared" si="346"/>
        <v>安丘</v>
      </c>
      <c r="S11122" t="str">
        <f t="shared" si="347"/>
        <v>0116</v>
      </c>
    </row>
    <row r="11123" spans="1:19">
      <c r="A11123" t="s">
        <v>89546</v>
      </c>
      <c r="B11123" s="31" t="s">
        <v>89547</v>
      </c>
      <c r="C11123" t="s">
        <v>49</v>
      </c>
      <c r="D11123" t="s">
        <v>89548</v>
      </c>
      <c r="E11123" t="s">
        <v>89549</v>
      </c>
      <c r="F11123" t="s">
        <v>89550</v>
      </c>
      <c r="G11123" t="s">
        <v>89551</v>
      </c>
      <c r="H11123" t="s">
        <v>89552</v>
      </c>
      <c r="I11123" t="s">
        <v>4813</v>
      </c>
      <c r="J11123" t="s">
        <v>27704</v>
      </c>
      <c r="K11123" t="s">
        <v>27705</v>
      </c>
      <c r="L11123" t="s">
        <v>114</v>
      </c>
      <c r="M11123" t="s">
        <v>9614</v>
      </c>
      <c r="N11123" t="s">
        <v>8593</v>
      </c>
      <c r="O11123" t="s">
        <v>27706</v>
      </c>
      <c r="P11123" t="s">
        <v>89553</v>
      </c>
      <c r="Q11123" t="s">
        <v>89554</v>
      </c>
      <c r="R11123" t="str">
        <f t="shared" si="346"/>
        <v>高密</v>
      </c>
      <c r="S11123" t="str">
        <f t="shared" si="347"/>
        <v>0116</v>
      </c>
    </row>
    <row r="11124" spans="1:19">
      <c r="A11124" t="s">
        <v>89555</v>
      </c>
      <c r="B11124" s="31" t="s">
        <v>89556</v>
      </c>
      <c r="C11124" t="s">
        <v>49</v>
      </c>
      <c r="D11124" t="s">
        <v>89557</v>
      </c>
      <c r="E11124" t="s">
        <v>87778</v>
      </c>
      <c r="F11124" t="s">
        <v>89558</v>
      </c>
      <c r="G11124" t="s">
        <v>89559</v>
      </c>
      <c r="H11124" t="s">
        <v>89560</v>
      </c>
      <c r="I11124" t="s">
        <v>4813</v>
      </c>
      <c r="J11124" t="s">
        <v>5636</v>
      </c>
      <c r="K11124" t="s">
        <v>5906</v>
      </c>
      <c r="L11124" t="s">
        <v>77</v>
      </c>
      <c r="M11124" t="s">
        <v>5145</v>
      </c>
      <c r="N11124" t="s">
        <v>4905</v>
      </c>
      <c r="O11124" t="s">
        <v>5908</v>
      </c>
      <c r="P11124" t="s">
        <v>89561</v>
      </c>
      <c r="Q11124" t="s">
        <v>75044</v>
      </c>
      <c r="R11124" t="str">
        <f t="shared" si="346"/>
        <v>临朐</v>
      </c>
      <c r="S11124" t="str">
        <f t="shared" si="347"/>
        <v>0116</v>
      </c>
    </row>
    <row r="11125" spans="1:19">
      <c r="A11125" t="s">
        <v>89562</v>
      </c>
      <c r="B11125" s="31" t="s">
        <v>89563</v>
      </c>
      <c r="C11125" t="s">
        <v>49</v>
      </c>
      <c r="D11125" t="s">
        <v>89564</v>
      </c>
      <c r="E11125" t="s">
        <v>86447</v>
      </c>
      <c r="F11125" t="s">
        <v>89565</v>
      </c>
      <c r="G11125" t="s">
        <v>89566</v>
      </c>
      <c r="H11125" t="s">
        <v>89567</v>
      </c>
      <c r="I11125" t="s">
        <v>12119</v>
      </c>
      <c r="J11125" t="s">
        <v>6496</v>
      </c>
      <c r="K11125" t="s">
        <v>6497</v>
      </c>
      <c r="L11125" t="s">
        <v>123</v>
      </c>
      <c r="M11125" t="s">
        <v>4932</v>
      </c>
      <c r="N11125" t="s">
        <v>5451</v>
      </c>
      <c r="O11125" t="s">
        <v>6498</v>
      </c>
      <c r="P11125" t="s">
        <v>89568</v>
      </c>
      <c r="Q11125" t="s">
        <v>75044</v>
      </c>
      <c r="R11125" t="str">
        <f t="shared" si="346"/>
        <v>诸城</v>
      </c>
      <c r="S11125" t="str">
        <f t="shared" si="347"/>
        <v>0116</v>
      </c>
    </row>
    <row r="11126" spans="1:19">
      <c r="A11126" t="s">
        <v>89569</v>
      </c>
      <c r="B11126" s="31" t="s">
        <v>89570</v>
      </c>
      <c r="C11126" t="s">
        <v>49</v>
      </c>
      <c r="D11126" t="s">
        <v>89571</v>
      </c>
      <c r="E11126" t="s">
        <v>89572</v>
      </c>
      <c r="F11126" t="s">
        <v>89573</v>
      </c>
      <c r="G11126" t="s">
        <v>89574</v>
      </c>
      <c r="H11126" t="s">
        <v>89575</v>
      </c>
      <c r="I11126" t="s">
        <v>4785</v>
      </c>
      <c r="J11126" t="s">
        <v>5014</v>
      </c>
      <c r="K11126" t="s">
        <v>5015</v>
      </c>
      <c r="L11126" t="s">
        <v>50</v>
      </c>
      <c r="M11126" t="s">
        <v>5016</v>
      </c>
      <c r="N11126" t="s">
        <v>6152</v>
      </c>
      <c r="O11126" t="s">
        <v>5018</v>
      </c>
      <c r="P11126" t="s">
        <v>89576</v>
      </c>
      <c r="Q11126" t="s">
        <v>75044</v>
      </c>
      <c r="R11126" t="str">
        <f t="shared" si="346"/>
        <v>青州</v>
      </c>
      <c r="S11126" t="str">
        <f t="shared" si="347"/>
        <v>0116</v>
      </c>
    </row>
    <row r="11127" spans="1:19">
      <c r="A11127" t="s">
        <v>89577</v>
      </c>
      <c r="B11127" s="31" t="s">
        <v>89578</v>
      </c>
      <c r="C11127" t="s">
        <v>49</v>
      </c>
      <c r="D11127" t="s">
        <v>89579</v>
      </c>
      <c r="E11127" t="s">
        <v>86296</v>
      </c>
      <c r="F11127" t="s">
        <v>89580</v>
      </c>
      <c r="G11127" t="s">
        <v>89581</v>
      </c>
      <c r="H11127" t="s">
        <v>88507</v>
      </c>
      <c r="I11127" t="s">
        <v>4785</v>
      </c>
      <c r="J11127" t="s">
        <v>15595</v>
      </c>
      <c r="K11127" t="s">
        <v>15596</v>
      </c>
      <c r="L11127" t="s">
        <v>50</v>
      </c>
      <c r="M11127" t="s">
        <v>5721</v>
      </c>
      <c r="N11127" t="s">
        <v>5069</v>
      </c>
      <c r="O11127" t="s">
        <v>15597</v>
      </c>
      <c r="P11127" t="s">
        <v>89582</v>
      </c>
      <c r="Q11127" t="s">
        <v>89583</v>
      </c>
      <c r="R11127" t="str">
        <f t="shared" si="346"/>
        <v>青州</v>
      </c>
      <c r="S11127" t="str">
        <f t="shared" si="347"/>
        <v>0116</v>
      </c>
    </row>
    <row r="11128" spans="1:19">
      <c r="A11128" t="s">
        <v>89584</v>
      </c>
      <c r="B11128" s="31" t="s">
        <v>89585</v>
      </c>
      <c r="C11128" t="s">
        <v>49</v>
      </c>
      <c r="D11128" t="s">
        <v>89586</v>
      </c>
      <c r="E11128" t="s">
        <v>89587</v>
      </c>
      <c r="F11128" t="s">
        <v>89588</v>
      </c>
      <c r="G11128" t="s">
        <v>89589</v>
      </c>
      <c r="H11128" t="s">
        <v>89590</v>
      </c>
      <c r="I11128" t="s">
        <v>5327</v>
      </c>
      <c r="J11128" t="s">
        <v>5743</v>
      </c>
      <c r="K11128" t="s">
        <v>5744</v>
      </c>
      <c r="L11128" t="s">
        <v>375</v>
      </c>
      <c r="M11128" t="s">
        <v>5745</v>
      </c>
      <c r="N11128" t="s">
        <v>5030</v>
      </c>
      <c r="O11128" t="s">
        <v>5746</v>
      </c>
      <c r="P11128" t="s">
        <v>75044</v>
      </c>
      <c r="Q11128" t="s">
        <v>89591</v>
      </c>
      <c r="R11128" t="str">
        <f t="shared" si="346"/>
        <v>昌邑</v>
      </c>
      <c r="S11128" t="str">
        <f t="shared" si="347"/>
        <v>0116</v>
      </c>
    </row>
    <row r="11129" spans="1:19">
      <c r="A11129" t="s">
        <v>89592</v>
      </c>
      <c r="B11129" s="31" t="s">
        <v>89593</v>
      </c>
      <c r="C11129" t="s">
        <v>49</v>
      </c>
      <c r="D11129" t="s">
        <v>89594</v>
      </c>
      <c r="E11129" t="s">
        <v>88075</v>
      </c>
      <c r="F11129" t="s">
        <v>89595</v>
      </c>
      <c r="G11129" t="s">
        <v>89596</v>
      </c>
      <c r="H11129" t="s">
        <v>89597</v>
      </c>
      <c r="I11129" t="s">
        <v>12119</v>
      </c>
      <c r="J11129" t="s">
        <v>5597</v>
      </c>
      <c r="K11129" t="s">
        <v>5598</v>
      </c>
      <c r="L11129" t="s">
        <v>375</v>
      </c>
      <c r="M11129" t="s">
        <v>5599</v>
      </c>
      <c r="N11129" t="s">
        <v>4789</v>
      </c>
      <c r="O11129" t="s">
        <v>5600</v>
      </c>
      <c r="P11129" t="s">
        <v>89598</v>
      </c>
      <c r="Q11129" t="s">
        <v>75044</v>
      </c>
      <c r="R11129" t="str">
        <f t="shared" si="346"/>
        <v>昌邑</v>
      </c>
      <c r="S11129" t="str">
        <f t="shared" si="347"/>
        <v>0116</v>
      </c>
    </row>
    <row r="11130" spans="1:19">
      <c r="A11130" t="s">
        <v>89599</v>
      </c>
      <c r="B11130" s="31" t="s">
        <v>89600</v>
      </c>
      <c r="C11130" t="s">
        <v>49</v>
      </c>
      <c r="D11130" t="s">
        <v>89601</v>
      </c>
      <c r="E11130" t="s">
        <v>86296</v>
      </c>
      <c r="F11130" t="s">
        <v>89602</v>
      </c>
      <c r="G11130" t="s">
        <v>89603</v>
      </c>
      <c r="H11130" t="s">
        <v>89604</v>
      </c>
      <c r="I11130" t="s">
        <v>4785</v>
      </c>
      <c r="J11130" t="s">
        <v>5561</v>
      </c>
      <c r="K11130" t="s">
        <v>5562</v>
      </c>
      <c r="L11130" t="s">
        <v>237</v>
      </c>
      <c r="M11130" t="s">
        <v>4788</v>
      </c>
      <c r="N11130" t="s">
        <v>5421</v>
      </c>
      <c r="O11130" t="s">
        <v>5563</v>
      </c>
      <c r="P11130" t="s">
        <v>89605</v>
      </c>
      <c r="Q11130" t="s">
        <v>89606</v>
      </c>
      <c r="R11130" t="str">
        <f t="shared" si="346"/>
        <v>潍城</v>
      </c>
      <c r="S11130" t="str">
        <f t="shared" si="347"/>
        <v>0116</v>
      </c>
    </row>
    <row r="11131" spans="1:19">
      <c r="A11131" t="s">
        <v>89607</v>
      </c>
      <c r="B11131" s="31" t="s">
        <v>89608</v>
      </c>
      <c r="C11131" t="s">
        <v>49</v>
      </c>
      <c r="D11131" t="s">
        <v>89609</v>
      </c>
      <c r="E11131" t="s">
        <v>86296</v>
      </c>
      <c r="F11131" t="s">
        <v>89610</v>
      </c>
      <c r="G11131" t="s">
        <v>89611</v>
      </c>
      <c r="H11131" t="s">
        <v>89612</v>
      </c>
      <c r="I11131" t="s">
        <v>4852</v>
      </c>
      <c r="J11131" t="s">
        <v>5087</v>
      </c>
      <c r="K11131" t="s">
        <v>5088</v>
      </c>
      <c r="L11131" t="s">
        <v>105</v>
      </c>
      <c r="M11131" t="s">
        <v>5089</v>
      </c>
      <c r="N11131" t="s">
        <v>5030</v>
      </c>
      <c r="O11131" t="s">
        <v>5090</v>
      </c>
      <c r="P11131" t="s">
        <v>89613</v>
      </c>
      <c r="Q11131" t="s">
        <v>89614</v>
      </c>
      <c r="R11131" t="str">
        <f t="shared" si="346"/>
        <v>寿光</v>
      </c>
      <c r="S11131" t="str">
        <f t="shared" si="347"/>
        <v>0116</v>
      </c>
    </row>
    <row r="11132" spans="1:19">
      <c r="A11132" t="s">
        <v>89615</v>
      </c>
      <c r="B11132" s="31" t="s">
        <v>89616</v>
      </c>
      <c r="C11132" t="s">
        <v>49</v>
      </c>
      <c r="D11132" t="s">
        <v>89617</v>
      </c>
      <c r="E11132" t="s">
        <v>86483</v>
      </c>
      <c r="F11132" t="s">
        <v>89618</v>
      </c>
      <c r="G11132" t="s">
        <v>89619</v>
      </c>
      <c r="H11132" t="s">
        <v>89620</v>
      </c>
      <c r="I11132" t="s">
        <v>12119</v>
      </c>
      <c r="J11132" t="s">
        <v>5097</v>
      </c>
      <c r="K11132" t="s">
        <v>5098</v>
      </c>
      <c r="L11132" t="s">
        <v>86</v>
      </c>
      <c r="M11132" t="s">
        <v>5099</v>
      </c>
      <c r="N11132" t="s">
        <v>5421</v>
      </c>
      <c r="O11132" t="s">
        <v>5100</v>
      </c>
      <c r="P11132" t="s">
        <v>89621</v>
      </c>
      <c r="Q11132" t="s">
        <v>75044</v>
      </c>
      <c r="R11132" t="str">
        <f t="shared" si="346"/>
        <v>坊子</v>
      </c>
      <c r="S11132" t="str">
        <f t="shared" si="347"/>
        <v>0116</v>
      </c>
    </row>
    <row r="11133" spans="1:19">
      <c r="A11133" t="s">
        <v>89622</v>
      </c>
      <c r="B11133" s="31" t="s">
        <v>89623</v>
      </c>
      <c r="C11133" t="s">
        <v>49</v>
      </c>
      <c r="D11133" t="s">
        <v>89624</v>
      </c>
      <c r="E11133" t="s">
        <v>82156</v>
      </c>
      <c r="F11133" t="s">
        <v>89625</v>
      </c>
      <c r="G11133" t="s">
        <v>89626</v>
      </c>
      <c r="H11133" t="s">
        <v>89627</v>
      </c>
      <c r="I11133" t="s">
        <v>5052</v>
      </c>
      <c r="J11133" t="s">
        <v>10870</v>
      </c>
      <c r="K11133" t="s">
        <v>10871</v>
      </c>
      <c r="L11133" t="s">
        <v>60</v>
      </c>
      <c r="M11133" t="s">
        <v>5999</v>
      </c>
      <c r="N11133" t="s">
        <v>4892</v>
      </c>
      <c r="O11133" t="s">
        <v>10872</v>
      </c>
      <c r="P11133" t="s">
        <v>89628</v>
      </c>
      <c r="Q11133" t="s">
        <v>89629</v>
      </c>
      <c r="R11133" t="str">
        <f t="shared" si="346"/>
        <v>奎文</v>
      </c>
      <c r="S11133" t="str">
        <f t="shared" si="347"/>
        <v>0116</v>
      </c>
    </row>
    <row r="11134" spans="1:19">
      <c r="A11134" t="s">
        <v>89630</v>
      </c>
      <c r="B11134" s="31" t="s">
        <v>89631</v>
      </c>
      <c r="C11134" t="s">
        <v>49</v>
      </c>
      <c r="D11134" t="s">
        <v>89632</v>
      </c>
      <c r="E11134" t="s">
        <v>82156</v>
      </c>
      <c r="F11134" t="s">
        <v>89633</v>
      </c>
      <c r="G11134" t="s">
        <v>89634</v>
      </c>
      <c r="H11134" t="s">
        <v>89635</v>
      </c>
      <c r="I11134" t="s">
        <v>4771</v>
      </c>
      <c r="J11134" t="s">
        <v>6389</v>
      </c>
      <c r="K11134" t="s">
        <v>6390</v>
      </c>
      <c r="L11134" t="s">
        <v>148</v>
      </c>
      <c r="M11134" t="s">
        <v>6391</v>
      </c>
      <c r="N11134" t="s">
        <v>17415</v>
      </c>
      <c r="O11134" t="s">
        <v>6392</v>
      </c>
      <c r="P11134" t="s">
        <v>89636</v>
      </c>
      <c r="Q11134" t="s">
        <v>75044</v>
      </c>
      <c r="R11134" t="str">
        <f t="shared" si="346"/>
        <v>寒亭</v>
      </c>
      <c r="S11134" t="str">
        <f t="shared" si="347"/>
        <v>0116</v>
      </c>
    </row>
    <row r="11135" spans="1:19">
      <c r="A11135" t="s">
        <v>89637</v>
      </c>
      <c r="B11135" s="31" t="s">
        <v>89638</v>
      </c>
      <c r="C11135" t="s">
        <v>49</v>
      </c>
      <c r="D11135" t="s">
        <v>89639</v>
      </c>
      <c r="E11135" t="s">
        <v>89640</v>
      </c>
      <c r="F11135" t="s">
        <v>89641</v>
      </c>
      <c r="G11135" t="s">
        <v>89642</v>
      </c>
      <c r="H11135" t="s">
        <v>89643</v>
      </c>
      <c r="I11135" t="s">
        <v>4955</v>
      </c>
      <c r="J11135" t="s">
        <v>5122</v>
      </c>
      <c r="K11135" t="s">
        <v>5123</v>
      </c>
      <c r="L11135" t="s">
        <v>75044</v>
      </c>
      <c r="M11135" t="s">
        <v>75044</v>
      </c>
      <c r="N11135" t="s">
        <v>4959</v>
      </c>
      <c r="O11135" t="s">
        <v>5124</v>
      </c>
      <c r="P11135" t="s">
        <v>75044</v>
      </c>
      <c r="Q11135" t="s">
        <v>75044</v>
      </c>
      <c r="R11135" t="str">
        <f t="shared" si="346"/>
        <v/>
      </c>
      <c r="S11135" t="str">
        <f t="shared" si="347"/>
        <v>0116</v>
      </c>
    </row>
    <row r="11136" spans="1:19">
      <c r="A11136" t="s">
        <v>89644</v>
      </c>
      <c r="B11136" s="31" t="s">
        <v>89645</v>
      </c>
      <c r="C11136" t="s">
        <v>49</v>
      </c>
      <c r="D11136" t="s">
        <v>89646</v>
      </c>
      <c r="E11136" t="s">
        <v>86296</v>
      </c>
      <c r="F11136" t="s">
        <v>89647</v>
      </c>
      <c r="G11136" t="s">
        <v>89648</v>
      </c>
      <c r="H11136" t="s">
        <v>89649</v>
      </c>
      <c r="I11136" t="s">
        <v>4955</v>
      </c>
      <c r="J11136" t="s">
        <v>7910</v>
      </c>
      <c r="K11136" t="s">
        <v>7911</v>
      </c>
      <c r="L11136" t="s">
        <v>375</v>
      </c>
      <c r="M11136" t="s">
        <v>5409</v>
      </c>
      <c r="N11136" t="s">
        <v>5960</v>
      </c>
      <c r="O11136" t="s">
        <v>7913</v>
      </c>
      <c r="P11136" t="s">
        <v>89650</v>
      </c>
      <c r="Q11136" t="s">
        <v>89651</v>
      </c>
      <c r="R11136" t="str">
        <f t="shared" si="346"/>
        <v>昌邑</v>
      </c>
      <c r="S11136" t="str">
        <f t="shared" si="347"/>
        <v>0116</v>
      </c>
    </row>
    <row r="11137" spans="1:19">
      <c r="A11137" t="s">
        <v>89652</v>
      </c>
      <c r="B11137" s="31" t="s">
        <v>89631</v>
      </c>
      <c r="C11137" t="s">
        <v>49</v>
      </c>
      <c r="D11137" t="s">
        <v>89653</v>
      </c>
      <c r="E11137" t="s">
        <v>82156</v>
      </c>
      <c r="F11137" t="s">
        <v>89654</v>
      </c>
      <c r="G11137" t="s">
        <v>89655</v>
      </c>
      <c r="H11137" t="s">
        <v>89656</v>
      </c>
      <c r="I11137" t="s">
        <v>4852</v>
      </c>
      <c r="J11137" t="s">
        <v>6276</v>
      </c>
      <c r="K11137" t="s">
        <v>6277</v>
      </c>
      <c r="L11137" t="s">
        <v>50</v>
      </c>
      <c r="M11137" t="s">
        <v>5236</v>
      </c>
      <c r="N11137" t="s">
        <v>5801</v>
      </c>
      <c r="O11137" t="s">
        <v>6278</v>
      </c>
      <c r="P11137" t="s">
        <v>89657</v>
      </c>
      <c r="Q11137" t="s">
        <v>89658</v>
      </c>
      <c r="R11137" t="str">
        <f t="shared" ref="R11137:R11200" si="348">IF(OR(LEFT(L11137,2)="高新"),"奎文",IF(LEFT(L11137,2)="峡山","坊子",IF(LEFT(L11137,2)="滨海","寒亭",LEFT(L11137,2))))</f>
        <v>青州</v>
      </c>
      <c r="S11137" t="str">
        <f t="shared" ref="S11137:S11200" si="349">TEXT(B11137,"mmdd")</f>
        <v>0116</v>
      </c>
    </row>
    <row r="11138" spans="1:19">
      <c r="A11138" t="s">
        <v>89659</v>
      </c>
      <c r="B11138" s="31" t="s">
        <v>89660</v>
      </c>
      <c r="C11138" t="s">
        <v>49</v>
      </c>
      <c r="D11138" t="s">
        <v>89661</v>
      </c>
      <c r="E11138" t="s">
        <v>86296</v>
      </c>
      <c r="F11138" t="s">
        <v>89662</v>
      </c>
      <c r="G11138" t="s">
        <v>89663</v>
      </c>
      <c r="H11138" t="s">
        <v>89664</v>
      </c>
      <c r="I11138" t="s">
        <v>5461</v>
      </c>
      <c r="J11138" t="s">
        <v>6983</v>
      </c>
      <c r="K11138" t="s">
        <v>6984</v>
      </c>
      <c r="L11138" t="s">
        <v>95</v>
      </c>
      <c r="M11138" t="s">
        <v>5682</v>
      </c>
      <c r="N11138" t="s">
        <v>4845</v>
      </c>
      <c r="O11138" t="s">
        <v>6986</v>
      </c>
      <c r="P11138" t="s">
        <v>89665</v>
      </c>
      <c r="Q11138" t="s">
        <v>89666</v>
      </c>
      <c r="R11138" t="str">
        <f t="shared" si="348"/>
        <v>安丘</v>
      </c>
      <c r="S11138" t="str">
        <f t="shared" si="349"/>
        <v>0116</v>
      </c>
    </row>
    <row r="11139" spans="1:19">
      <c r="A11139" t="s">
        <v>89667</v>
      </c>
      <c r="B11139" s="31" t="s">
        <v>89668</v>
      </c>
      <c r="C11139" t="s">
        <v>49</v>
      </c>
      <c r="D11139" t="s">
        <v>89669</v>
      </c>
      <c r="E11139" t="s">
        <v>86483</v>
      </c>
      <c r="F11139" t="s">
        <v>89670</v>
      </c>
      <c r="G11139" t="s">
        <v>89671</v>
      </c>
      <c r="H11139" t="s">
        <v>89582</v>
      </c>
      <c r="I11139" t="s">
        <v>12119</v>
      </c>
      <c r="J11139" t="s">
        <v>4943</v>
      </c>
      <c r="K11139" t="s">
        <v>4944</v>
      </c>
      <c r="L11139" t="s">
        <v>105</v>
      </c>
      <c r="M11139" t="s">
        <v>4945</v>
      </c>
      <c r="N11139" t="s">
        <v>15744</v>
      </c>
      <c r="O11139" t="s">
        <v>4947</v>
      </c>
      <c r="P11139" t="s">
        <v>89672</v>
      </c>
      <c r="Q11139" t="s">
        <v>89673</v>
      </c>
      <c r="R11139" t="str">
        <f t="shared" si="348"/>
        <v>寿光</v>
      </c>
      <c r="S11139" t="str">
        <f t="shared" si="349"/>
        <v>0116</v>
      </c>
    </row>
    <row r="11140" spans="1:19">
      <c r="A11140" t="s">
        <v>89674</v>
      </c>
      <c r="B11140" s="31" t="s">
        <v>89675</v>
      </c>
      <c r="C11140" t="s">
        <v>49</v>
      </c>
      <c r="D11140" t="s">
        <v>89676</v>
      </c>
      <c r="E11140" t="s">
        <v>86483</v>
      </c>
      <c r="F11140" t="s">
        <v>89677</v>
      </c>
      <c r="G11140" t="s">
        <v>89678</v>
      </c>
      <c r="H11140" t="s">
        <v>89679</v>
      </c>
      <c r="I11140" t="s">
        <v>12844</v>
      </c>
      <c r="J11140" t="s">
        <v>6378</v>
      </c>
      <c r="K11140" t="s">
        <v>6379</v>
      </c>
      <c r="L11140" t="s">
        <v>77</v>
      </c>
      <c r="M11140" t="s">
        <v>5733</v>
      </c>
      <c r="N11140" t="s">
        <v>9006</v>
      </c>
      <c r="O11140" t="s">
        <v>6380</v>
      </c>
      <c r="P11140" t="s">
        <v>89680</v>
      </c>
      <c r="Q11140" t="s">
        <v>75044</v>
      </c>
      <c r="R11140" t="str">
        <f t="shared" si="348"/>
        <v>临朐</v>
      </c>
      <c r="S11140" t="str">
        <f t="shared" si="349"/>
        <v>0116</v>
      </c>
    </row>
    <row r="11141" spans="1:19">
      <c r="A11141" t="s">
        <v>89681</v>
      </c>
      <c r="B11141" s="31" t="s">
        <v>89682</v>
      </c>
      <c r="C11141" t="s">
        <v>49</v>
      </c>
      <c r="D11141" t="s">
        <v>89683</v>
      </c>
      <c r="E11141" t="s">
        <v>86296</v>
      </c>
      <c r="F11141" t="s">
        <v>89684</v>
      </c>
      <c r="G11141" t="s">
        <v>89685</v>
      </c>
      <c r="H11141" t="s">
        <v>89686</v>
      </c>
      <c r="I11141" t="s">
        <v>5541</v>
      </c>
      <c r="J11141" t="s">
        <v>7845</v>
      </c>
      <c r="K11141" t="s">
        <v>7846</v>
      </c>
      <c r="L11141" t="s">
        <v>60</v>
      </c>
      <c r="M11141" t="s">
        <v>4774</v>
      </c>
      <c r="N11141" t="s">
        <v>4789</v>
      </c>
      <c r="O11141" t="s">
        <v>7847</v>
      </c>
      <c r="P11141" t="s">
        <v>89687</v>
      </c>
      <c r="Q11141" t="s">
        <v>75044</v>
      </c>
      <c r="R11141" t="str">
        <f t="shared" si="348"/>
        <v>奎文</v>
      </c>
      <c r="S11141" t="str">
        <f t="shared" si="349"/>
        <v>0116</v>
      </c>
    </row>
    <row r="11142" spans="1:19">
      <c r="A11142" t="s">
        <v>89688</v>
      </c>
      <c r="B11142" s="31" t="s">
        <v>89689</v>
      </c>
      <c r="C11142" t="s">
        <v>49</v>
      </c>
      <c r="D11142" t="s">
        <v>89690</v>
      </c>
      <c r="E11142" t="s">
        <v>89691</v>
      </c>
      <c r="F11142" t="s">
        <v>89692</v>
      </c>
      <c r="G11142" t="s">
        <v>89693</v>
      </c>
      <c r="H11142" t="s">
        <v>89694</v>
      </c>
      <c r="I11142" t="s">
        <v>4852</v>
      </c>
      <c r="J11142" t="s">
        <v>4866</v>
      </c>
      <c r="K11142" t="s">
        <v>4867</v>
      </c>
      <c r="L11142" t="s">
        <v>237</v>
      </c>
      <c r="M11142" t="s">
        <v>4868</v>
      </c>
      <c r="N11142" t="s">
        <v>4972</v>
      </c>
      <c r="O11142" t="s">
        <v>11620</v>
      </c>
      <c r="P11142" t="s">
        <v>89695</v>
      </c>
      <c r="Q11142" t="s">
        <v>89696</v>
      </c>
      <c r="R11142" t="str">
        <f t="shared" si="348"/>
        <v>潍城</v>
      </c>
      <c r="S11142" t="str">
        <f t="shared" si="349"/>
        <v>0116</v>
      </c>
    </row>
    <row r="11143" spans="1:19">
      <c r="A11143" t="s">
        <v>89697</v>
      </c>
      <c r="B11143" s="31" t="s">
        <v>89698</v>
      </c>
      <c r="C11143" t="s">
        <v>49</v>
      </c>
      <c r="D11143" t="s">
        <v>89699</v>
      </c>
      <c r="E11143" t="s">
        <v>86296</v>
      </c>
      <c r="F11143" t="s">
        <v>89700</v>
      </c>
      <c r="G11143" t="s">
        <v>89701</v>
      </c>
      <c r="H11143" t="s">
        <v>89702</v>
      </c>
      <c r="I11143" t="s">
        <v>4785</v>
      </c>
      <c r="J11143" t="s">
        <v>7155</v>
      </c>
      <c r="K11143" t="s">
        <v>7156</v>
      </c>
      <c r="L11143" t="s">
        <v>148</v>
      </c>
      <c r="M11143" t="s">
        <v>6391</v>
      </c>
      <c r="N11143" t="s">
        <v>4881</v>
      </c>
      <c r="O11143" t="s">
        <v>7157</v>
      </c>
      <c r="P11143" t="s">
        <v>89703</v>
      </c>
      <c r="Q11143" t="s">
        <v>20117</v>
      </c>
      <c r="R11143" t="str">
        <f t="shared" si="348"/>
        <v>寒亭</v>
      </c>
      <c r="S11143" t="str">
        <f t="shared" si="349"/>
        <v>0116</v>
      </c>
    </row>
    <row r="11144" spans="1:19">
      <c r="A11144" t="s">
        <v>89704</v>
      </c>
      <c r="B11144" s="31" t="s">
        <v>89705</v>
      </c>
      <c r="C11144" t="s">
        <v>49</v>
      </c>
      <c r="D11144" t="s">
        <v>89706</v>
      </c>
      <c r="E11144" t="s">
        <v>82156</v>
      </c>
      <c r="F11144" t="s">
        <v>89707</v>
      </c>
      <c r="G11144" t="s">
        <v>89708</v>
      </c>
      <c r="H11144" t="s">
        <v>89709</v>
      </c>
      <c r="I11144" t="s">
        <v>4828</v>
      </c>
      <c r="J11144" t="s">
        <v>5003</v>
      </c>
      <c r="K11144" t="s">
        <v>5004</v>
      </c>
      <c r="L11144" t="s">
        <v>237</v>
      </c>
      <c r="M11144" t="s">
        <v>4788</v>
      </c>
      <c r="N11144" t="s">
        <v>6152</v>
      </c>
      <c r="O11144" t="s">
        <v>5006</v>
      </c>
      <c r="P11144" t="s">
        <v>89710</v>
      </c>
      <c r="Q11144" t="s">
        <v>89711</v>
      </c>
      <c r="R11144" t="str">
        <f t="shared" si="348"/>
        <v>潍城</v>
      </c>
      <c r="S11144" t="str">
        <f t="shared" si="349"/>
        <v>0116</v>
      </c>
    </row>
    <row r="11145" spans="1:19">
      <c r="A11145" t="s">
        <v>89712</v>
      </c>
      <c r="B11145" s="31" t="s">
        <v>89713</v>
      </c>
      <c r="C11145" t="s">
        <v>49</v>
      </c>
      <c r="D11145" t="s">
        <v>89714</v>
      </c>
      <c r="E11145" t="s">
        <v>89715</v>
      </c>
      <c r="F11145" t="s">
        <v>89716</v>
      </c>
      <c r="G11145" t="s">
        <v>89717</v>
      </c>
      <c r="H11145" t="s">
        <v>89718</v>
      </c>
      <c r="I11145" t="s">
        <v>12119</v>
      </c>
      <c r="J11145" t="s">
        <v>11180</v>
      </c>
      <c r="K11145" t="s">
        <v>11181</v>
      </c>
      <c r="L11145" t="s">
        <v>86</v>
      </c>
      <c r="M11145" t="s">
        <v>5099</v>
      </c>
      <c r="N11145" t="s">
        <v>4832</v>
      </c>
      <c r="O11145" t="s">
        <v>11182</v>
      </c>
      <c r="P11145" t="s">
        <v>89719</v>
      </c>
      <c r="Q11145" t="s">
        <v>75044</v>
      </c>
      <c r="R11145" t="str">
        <f t="shared" si="348"/>
        <v>坊子</v>
      </c>
      <c r="S11145" t="str">
        <f t="shared" si="349"/>
        <v>0116</v>
      </c>
    </row>
    <row r="11146" spans="1:19">
      <c r="A11146" t="s">
        <v>89720</v>
      </c>
      <c r="B11146" s="31" t="s">
        <v>89721</v>
      </c>
      <c r="C11146" t="s">
        <v>49</v>
      </c>
      <c r="D11146" t="s">
        <v>89722</v>
      </c>
      <c r="E11146" t="s">
        <v>86296</v>
      </c>
      <c r="F11146" t="s">
        <v>89723</v>
      </c>
      <c r="G11146" t="s">
        <v>89724</v>
      </c>
      <c r="H11146" t="s">
        <v>89725</v>
      </c>
      <c r="I11146" t="s">
        <v>4852</v>
      </c>
      <c r="J11146" t="s">
        <v>11830</v>
      </c>
      <c r="K11146" t="s">
        <v>11831</v>
      </c>
      <c r="L11146" t="s">
        <v>114</v>
      </c>
      <c r="M11146" t="s">
        <v>4918</v>
      </c>
      <c r="N11146" t="s">
        <v>5487</v>
      </c>
      <c r="O11146" t="s">
        <v>11833</v>
      </c>
      <c r="P11146" t="s">
        <v>89726</v>
      </c>
      <c r="Q11146" t="s">
        <v>75044</v>
      </c>
      <c r="R11146" t="str">
        <f t="shared" si="348"/>
        <v>高密</v>
      </c>
      <c r="S11146" t="str">
        <f t="shared" si="349"/>
        <v>0116</v>
      </c>
    </row>
    <row r="11147" spans="1:19">
      <c r="A11147" t="s">
        <v>89727</v>
      </c>
      <c r="B11147" s="31" t="s">
        <v>89728</v>
      </c>
      <c r="C11147" t="s">
        <v>49</v>
      </c>
      <c r="D11147" t="s">
        <v>89729</v>
      </c>
      <c r="E11147" t="s">
        <v>89730</v>
      </c>
      <c r="F11147" t="s">
        <v>89731</v>
      </c>
      <c r="G11147" t="s">
        <v>89732</v>
      </c>
      <c r="H11147" t="s">
        <v>89733</v>
      </c>
      <c r="I11147" t="s">
        <v>12119</v>
      </c>
      <c r="J11147" t="s">
        <v>4829</v>
      </c>
      <c r="K11147" t="s">
        <v>4830</v>
      </c>
      <c r="L11147" t="s">
        <v>114</v>
      </c>
      <c r="M11147" t="s">
        <v>4831</v>
      </c>
      <c r="N11147" t="s">
        <v>4817</v>
      </c>
      <c r="O11147" t="s">
        <v>4833</v>
      </c>
      <c r="P11147" t="s">
        <v>75044</v>
      </c>
      <c r="Q11147" t="s">
        <v>75044</v>
      </c>
      <c r="R11147" t="str">
        <f t="shared" si="348"/>
        <v>高密</v>
      </c>
      <c r="S11147" t="str">
        <f t="shared" si="349"/>
        <v>0116</v>
      </c>
    </row>
    <row r="11148" spans="1:19">
      <c r="A11148" t="s">
        <v>89734</v>
      </c>
      <c r="B11148" s="31" t="s">
        <v>89735</v>
      </c>
      <c r="C11148" t="s">
        <v>49</v>
      </c>
      <c r="D11148" t="s">
        <v>89736</v>
      </c>
      <c r="E11148" t="s">
        <v>82156</v>
      </c>
      <c r="F11148" t="s">
        <v>89737</v>
      </c>
      <c r="G11148" t="s">
        <v>89738</v>
      </c>
      <c r="H11148" t="s">
        <v>89739</v>
      </c>
      <c r="I11148" t="s">
        <v>4955</v>
      </c>
      <c r="J11148" t="s">
        <v>6357</v>
      </c>
      <c r="K11148" t="s">
        <v>6358</v>
      </c>
      <c r="L11148" t="s">
        <v>60</v>
      </c>
      <c r="M11148" t="s">
        <v>5999</v>
      </c>
      <c r="N11148" t="s">
        <v>5421</v>
      </c>
      <c r="O11148" t="s">
        <v>6359</v>
      </c>
      <c r="P11148" t="s">
        <v>89740</v>
      </c>
      <c r="Q11148" t="s">
        <v>89741</v>
      </c>
      <c r="R11148" t="str">
        <f t="shared" si="348"/>
        <v>奎文</v>
      </c>
      <c r="S11148" t="str">
        <f t="shared" si="349"/>
        <v>0116</v>
      </c>
    </row>
    <row r="11149" spans="1:19">
      <c r="A11149" t="s">
        <v>89742</v>
      </c>
      <c r="B11149" s="31" t="s">
        <v>89743</v>
      </c>
      <c r="C11149" t="s">
        <v>49</v>
      </c>
      <c r="D11149" t="s">
        <v>89744</v>
      </c>
      <c r="E11149" t="s">
        <v>86296</v>
      </c>
      <c r="F11149" t="s">
        <v>89745</v>
      </c>
      <c r="G11149" t="s">
        <v>89746</v>
      </c>
      <c r="H11149" t="s">
        <v>89747</v>
      </c>
      <c r="I11149" t="s">
        <v>4852</v>
      </c>
      <c r="J11149" t="s">
        <v>7000</v>
      </c>
      <c r="K11149" t="s">
        <v>7001</v>
      </c>
      <c r="L11149" t="s">
        <v>123</v>
      </c>
      <c r="M11149" t="s">
        <v>6022</v>
      </c>
      <c r="N11149" t="s">
        <v>5112</v>
      </c>
      <c r="O11149" t="s">
        <v>7002</v>
      </c>
      <c r="P11149" t="s">
        <v>89748</v>
      </c>
      <c r="Q11149" t="s">
        <v>89749</v>
      </c>
      <c r="R11149" t="str">
        <f t="shared" si="348"/>
        <v>诸城</v>
      </c>
      <c r="S11149" t="str">
        <f t="shared" si="349"/>
        <v>0116</v>
      </c>
    </row>
    <row r="11150" spans="1:19">
      <c r="A11150" t="s">
        <v>89750</v>
      </c>
      <c r="B11150" s="31" t="s">
        <v>89751</v>
      </c>
      <c r="C11150" t="s">
        <v>49</v>
      </c>
      <c r="D11150" t="s">
        <v>89752</v>
      </c>
      <c r="E11150" t="s">
        <v>86296</v>
      </c>
      <c r="F11150" t="s">
        <v>89753</v>
      </c>
      <c r="G11150" t="s">
        <v>89754</v>
      </c>
      <c r="H11150" t="s">
        <v>89267</v>
      </c>
      <c r="I11150" t="s">
        <v>5282</v>
      </c>
      <c r="J11150" t="s">
        <v>7899</v>
      </c>
      <c r="K11150" t="s">
        <v>7900</v>
      </c>
      <c r="L11150" t="s">
        <v>77</v>
      </c>
      <c r="M11150" t="s">
        <v>5812</v>
      </c>
      <c r="N11150" t="s">
        <v>5017</v>
      </c>
      <c r="O11150" t="s">
        <v>7901</v>
      </c>
      <c r="P11150" t="s">
        <v>89755</v>
      </c>
      <c r="Q11150" t="s">
        <v>89756</v>
      </c>
      <c r="R11150" t="str">
        <f t="shared" si="348"/>
        <v>临朐</v>
      </c>
      <c r="S11150" t="str">
        <f t="shared" si="349"/>
        <v>0116</v>
      </c>
    </row>
    <row r="11151" spans="1:19">
      <c r="A11151" t="s">
        <v>89757</v>
      </c>
      <c r="B11151" s="31" t="s">
        <v>89758</v>
      </c>
      <c r="C11151" t="s">
        <v>49</v>
      </c>
      <c r="D11151" t="s">
        <v>89759</v>
      </c>
      <c r="E11151" t="s">
        <v>81938</v>
      </c>
      <c r="F11151" t="s">
        <v>89760</v>
      </c>
      <c r="G11151" t="s">
        <v>89761</v>
      </c>
      <c r="H11151" t="s">
        <v>89762</v>
      </c>
      <c r="I11151" t="s">
        <v>12119</v>
      </c>
      <c r="J11151" t="s">
        <v>9438</v>
      </c>
      <c r="K11151" t="s">
        <v>9439</v>
      </c>
      <c r="L11151" t="s">
        <v>114</v>
      </c>
      <c r="M11151" t="s">
        <v>5486</v>
      </c>
      <c r="N11151" t="s">
        <v>4817</v>
      </c>
      <c r="O11151" t="s">
        <v>9440</v>
      </c>
      <c r="P11151" t="s">
        <v>89763</v>
      </c>
      <c r="Q11151" t="s">
        <v>89764</v>
      </c>
      <c r="R11151" t="str">
        <f t="shared" si="348"/>
        <v>高密</v>
      </c>
      <c r="S11151" t="str">
        <f t="shared" si="349"/>
        <v>0116</v>
      </c>
    </row>
    <row r="11152" spans="1:19">
      <c r="A11152" t="s">
        <v>89765</v>
      </c>
      <c r="B11152" s="31" t="s">
        <v>89766</v>
      </c>
      <c r="C11152" t="s">
        <v>49</v>
      </c>
      <c r="D11152" t="s">
        <v>89767</v>
      </c>
      <c r="E11152" t="s">
        <v>86296</v>
      </c>
      <c r="F11152" t="s">
        <v>89768</v>
      </c>
      <c r="G11152" t="s">
        <v>89769</v>
      </c>
      <c r="H11152" t="s">
        <v>89397</v>
      </c>
      <c r="I11152" t="s">
        <v>4852</v>
      </c>
      <c r="J11152" t="s">
        <v>5374</v>
      </c>
      <c r="K11152" t="s">
        <v>5375</v>
      </c>
      <c r="L11152" t="s">
        <v>105</v>
      </c>
      <c r="M11152" t="s">
        <v>5376</v>
      </c>
      <c r="N11152" t="s">
        <v>5487</v>
      </c>
      <c r="O11152" t="s">
        <v>5377</v>
      </c>
      <c r="P11152" t="s">
        <v>89770</v>
      </c>
      <c r="Q11152" t="s">
        <v>75044</v>
      </c>
      <c r="R11152" t="str">
        <f t="shared" si="348"/>
        <v>寿光</v>
      </c>
      <c r="S11152" t="str">
        <f t="shared" si="349"/>
        <v>0116</v>
      </c>
    </row>
    <row r="11153" spans="1:19">
      <c r="A11153" t="s">
        <v>89771</v>
      </c>
      <c r="B11153" s="31" t="s">
        <v>89772</v>
      </c>
      <c r="C11153" t="s">
        <v>49</v>
      </c>
      <c r="D11153" t="s">
        <v>89773</v>
      </c>
      <c r="E11153" t="s">
        <v>86296</v>
      </c>
      <c r="F11153" t="s">
        <v>72380</v>
      </c>
      <c r="G11153" t="s">
        <v>72381</v>
      </c>
      <c r="H11153" t="s">
        <v>89774</v>
      </c>
      <c r="I11153" t="s">
        <v>4771</v>
      </c>
      <c r="J11153" t="s">
        <v>6496</v>
      </c>
      <c r="K11153" t="s">
        <v>6497</v>
      </c>
      <c r="L11153" t="s">
        <v>123</v>
      </c>
      <c r="M11153" t="s">
        <v>4932</v>
      </c>
      <c r="N11153" t="s">
        <v>20639</v>
      </c>
      <c r="O11153" t="s">
        <v>6498</v>
      </c>
      <c r="P11153" t="s">
        <v>89775</v>
      </c>
      <c r="Q11153" t="s">
        <v>66035</v>
      </c>
      <c r="R11153" t="str">
        <f t="shared" si="348"/>
        <v>诸城</v>
      </c>
      <c r="S11153" t="str">
        <f t="shared" si="349"/>
        <v>0116</v>
      </c>
    </row>
    <row r="11154" spans="1:19">
      <c r="A11154" t="s">
        <v>89776</v>
      </c>
      <c r="B11154" s="31" t="s">
        <v>89777</v>
      </c>
      <c r="C11154" t="s">
        <v>49</v>
      </c>
      <c r="D11154" t="s">
        <v>89778</v>
      </c>
      <c r="E11154" t="s">
        <v>86296</v>
      </c>
      <c r="F11154" t="s">
        <v>89779</v>
      </c>
      <c r="G11154" t="s">
        <v>89780</v>
      </c>
      <c r="H11154" t="s">
        <v>89781</v>
      </c>
      <c r="I11154" t="s">
        <v>4785</v>
      </c>
      <c r="J11154" t="s">
        <v>21941</v>
      </c>
      <c r="K11154" t="s">
        <v>21942</v>
      </c>
      <c r="L11154" t="s">
        <v>60</v>
      </c>
      <c r="M11154" t="s">
        <v>5511</v>
      </c>
      <c r="N11154" t="s">
        <v>4845</v>
      </c>
      <c r="O11154" t="s">
        <v>21943</v>
      </c>
      <c r="P11154" t="s">
        <v>89782</v>
      </c>
      <c r="Q11154" t="s">
        <v>89783</v>
      </c>
      <c r="R11154" t="str">
        <f t="shared" si="348"/>
        <v>奎文</v>
      </c>
      <c r="S11154" t="str">
        <f t="shared" si="349"/>
        <v>0116</v>
      </c>
    </row>
    <row r="11155" spans="1:19">
      <c r="A11155" t="s">
        <v>89784</v>
      </c>
      <c r="B11155" s="31" t="s">
        <v>89785</v>
      </c>
      <c r="C11155" t="s">
        <v>49</v>
      </c>
      <c r="D11155" t="s">
        <v>89786</v>
      </c>
      <c r="E11155" t="s">
        <v>86296</v>
      </c>
      <c r="F11155" t="s">
        <v>89787</v>
      </c>
      <c r="G11155" t="s">
        <v>89788</v>
      </c>
      <c r="H11155" t="s">
        <v>89789</v>
      </c>
      <c r="I11155" t="s">
        <v>4852</v>
      </c>
      <c r="J11155" t="s">
        <v>4890</v>
      </c>
      <c r="K11155" t="s">
        <v>4891</v>
      </c>
      <c r="L11155" t="s">
        <v>50</v>
      </c>
      <c r="M11155" t="s">
        <v>4855</v>
      </c>
      <c r="N11155" t="s">
        <v>4892</v>
      </c>
      <c r="O11155" t="s">
        <v>4893</v>
      </c>
      <c r="P11155" t="s">
        <v>89725</v>
      </c>
      <c r="Q11155" t="s">
        <v>89790</v>
      </c>
      <c r="R11155" t="str">
        <f t="shared" si="348"/>
        <v>青州</v>
      </c>
      <c r="S11155" t="str">
        <f t="shared" si="349"/>
        <v>0116</v>
      </c>
    </row>
    <row r="11156" spans="1:19">
      <c r="A11156" t="s">
        <v>89791</v>
      </c>
      <c r="B11156" s="31" t="s">
        <v>89792</v>
      </c>
      <c r="C11156" t="s">
        <v>49</v>
      </c>
      <c r="D11156" t="s">
        <v>89793</v>
      </c>
      <c r="E11156" t="s">
        <v>86483</v>
      </c>
      <c r="F11156" t="s">
        <v>89794</v>
      </c>
      <c r="G11156" t="s">
        <v>89795</v>
      </c>
      <c r="H11156" t="s">
        <v>89796</v>
      </c>
      <c r="I11156" t="s">
        <v>12119</v>
      </c>
      <c r="J11156" t="s">
        <v>5484</v>
      </c>
      <c r="K11156" t="s">
        <v>5485</v>
      </c>
      <c r="L11156" t="s">
        <v>114</v>
      </c>
      <c r="M11156" t="s">
        <v>5486</v>
      </c>
      <c r="N11156" t="s">
        <v>5030</v>
      </c>
      <c r="O11156" t="s">
        <v>5488</v>
      </c>
      <c r="P11156" t="s">
        <v>89797</v>
      </c>
      <c r="Q11156" t="s">
        <v>75044</v>
      </c>
      <c r="R11156" t="str">
        <f t="shared" si="348"/>
        <v>高密</v>
      </c>
      <c r="S11156" t="str">
        <f t="shared" si="349"/>
        <v>0116</v>
      </c>
    </row>
    <row r="11157" spans="1:19">
      <c r="A11157" t="s">
        <v>89798</v>
      </c>
      <c r="B11157" s="31" t="s">
        <v>89799</v>
      </c>
      <c r="C11157" t="s">
        <v>49</v>
      </c>
      <c r="D11157" t="s">
        <v>89800</v>
      </c>
      <c r="E11157" t="s">
        <v>86296</v>
      </c>
      <c r="F11157" t="s">
        <v>89801</v>
      </c>
      <c r="G11157" t="s">
        <v>89802</v>
      </c>
      <c r="H11157" t="s">
        <v>89803</v>
      </c>
      <c r="I11157" t="s">
        <v>5282</v>
      </c>
      <c r="J11157" t="s">
        <v>4969</v>
      </c>
      <c r="K11157" t="s">
        <v>4970</v>
      </c>
      <c r="L11157" t="s">
        <v>237</v>
      </c>
      <c r="M11157" t="s">
        <v>4971</v>
      </c>
      <c r="N11157" t="s">
        <v>5017</v>
      </c>
      <c r="O11157" t="s">
        <v>9963</v>
      </c>
      <c r="P11157" t="s">
        <v>89804</v>
      </c>
      <c r="Q11157" t="s">
        <v>89805</v>
      </c>
      <c r="R11157" t="str">
        <f t="shared" si="348"/>
        <v>潍城</v>
      </c>
      <c r="S11157" t="str">
        <f t="shared" si="349"/>
        <v>0116</v>
      </c>
    </row>
    <row r="11158" spans="1:19">
      <c r="A11158" t="s">
        <v>89806</v>
      </c>
      <c r="B11158" s="31" t="s">
        <v>89807</v>
      </c>
      <c r="C11158" t="s">
        <v>49</v>
      </c>
      <c r="D11158" t="s">
        <v>89808</v>
      </c>
      <c r="E11158" t="s">
        <v>86296</v>
      </c>
      <c r="F11158" t="s">
        <v>89809</v>
      </c>
      <c r="G11158" t="s">
        <v>89810</v>
      </c>
      <c r="H11158" t="s">
        <v>89811</v>
      </c>
      <c r="I11158" t="s">
        <v>4785</v>
      </c>
      <c r="J11158" t="s">
        <v>8374</v>
      </c>
      <c r="K11158" t="s">
        <v>8375</v>
      </c>
      <c r="L11158" t="s">
        <v>95</v>
      </c>
      <c r="M11158" t="s">
        <v>5757</v>
      </c>
      <c r="N11158" t="s">
        <v>4789</v>
      </c>
      <c r="O11158" t="s">
        <v>8376</v>
      </c>
      <c r="P11158" t="s">
        <v>89812</v>
      </c>
      <c r="Q11158" t="s">
        <v>89813</v>
      </c>
      <c r="R11158" t="str">
        <f t="shared" si="348"/>
        <v>安丘</v>
      </c>
      <c r="S11158" t="str">
        <f t="shared" si="349"/>
        <v>0116</v>
      </c>
    </row>
    <row r="11159" spans="1:19">
      <c r="A11159" t="s">
        <v>89814</v>
      </c>
      <c r="B11159" s="31" t="s">
        <v>89815</v>
      </c>
      <c r="C11159" t="s">
        <v>49</v>
      </c>
      <c r="D11159" t="s">
        <v>89816</v>
      </c>
      <c r="E11159" t="s">
        <v>86296</v>
      </c>
      <c r="F11159" t="s">
        <v>89817</v>
      </c>
      <c r="G11159" t="s">
        <v>89818</v>
      </c>
      <c r="H11159" t="s">
        <v>89819</v>
      </c>
      <c r="I11159" t="s">
        <v>4841</v>
      </c>
      <c r="J11159" t="s">
        <v>4943</v>
      </c>
      <c r="K11159" t="s">
        <v>4944</v>
      </c>
      <c r="L11159" t="s">
        <v>105</v>
      </c>
      <c r="M11159" t="s">
        <v>4945</v>
      </c>
      <c r="N11159" t="s">
        <v>4845</v>
      </c>
      <c r="O11159" t="s">
        <v>4947</v>
      </c>
      <c r="P11159" t="s">
        <v>89820</v>
      </c>
      <c r="Q11159" t="s">
        <v>89821</v>
      </c>
      <c r="R11159" t="str">
        <f t="shared" si="348"/>
        <v>寿光</v>
      </c>
      <c r="S11159" t="str">
        <f t="shared" si="349"/>
        <v>0116</v>
      </c>
    </row>
    <row r="11160" spans="1:19">
      <c r="A11160" t="s">
        <v>89822</v>
      </c>
      <c r="B11160" s="31" t="s">
        <v>89823</v>
      </c>
      <c r="C11160" t="s">
        <v>49</v>
      </c>
      <c r="D11160" t="s">
        <v>89824</v>
      </c>
      <c r="E11160" t="s">
        <v>86296</v>
      </c>
      <c r="F11160" t="s">
        <v>89825</v>
      </c>
      <c r="G11160" t="s">
        <v>89826</v>
      </c>
      <c r="H11160" t="s">
        <v>89827</v>
      </c>
      <c r="I11160" t="s">
        <v>5221</v>
      </c>
      <c r="J11160" t="s">
        <v>12783</v>
      </c>
      <c r="K11160" t="s">
        <v>12784</v>
      </c>
      <c r="L11160" t="s">
        <v>105</v>
      </c>
      <c r="M11160" t="s">
        <v>5176</v>
      </c>
      <c r="N11160" t="s">
        <v>5211</v>
      </c>
      <c r="O11160" t="s">
        <v>12785</v>
      </c>
      <c r="P11160" t="s">
        <v>89828</v>
      </c>
      <c r="Q11160" t="s">
        <v>89829</v>
      </c>
      <c r="R11160" t="str">
        <f t="shared" si="348"/>
        <v>寿光</v>
      </c>
      <c r="S11160" t="str">
        <f t="shared" si="349"/>
        <v>0116</v>
      </c>
    </row>
    <row r="11161" spans="1:19">
      <c r="A11161" t="s">
        <v>89830</v>
      </c>
      <c r="B11161" s="31" t="s">
        <v>89831</v>
      </c>
      <c r="C11161" t="s">
        <v>49</v>
      </c>
      <c r="D11161" t="s">
        <v>89832</v>
      </c>
      <c r="E11161" t="s">
        <v>86296</v>
      </c>
      <c r="F11161" t="s">
        <v>89833</v>
      </c>
      <c r="G11161" t="s">
        <v>89834</v>
      </c>
      <c r="H11161" t="s">
        <v>89835</v>
      </c>
      <c r="I11161" t="s">
        <v>4785</v>
      </c>
      <c r="J11161" t="s">
        <v>5810</v>
      </c>
      <c r="K11161" t="s">
        <v>5811</v>
      </c>
      <c r="L11161" t="s">
        <v>77</v>
      </c>
      <c r="M11161" t="s">
        <v>5812</v>
      </c>
      <c r="N11161" t="s">
        <v>5056</v>
      </c>
      <c r="O11161" t="s">
        <v>5813</v>
      </c>
      <c r="P11161" t="s">
        <v>89836</v>
      </c>
      <c r="Q11161" t="s">
        <v>89837</v>
      </c>
      <c r="R11161" t="str">
        <f t="shared" si="348"/>
        <v>临朐</v>
      </c>
      <c r="S11161" t="str">
        <f t="shared" si="349"/>
        <v>0116</v>
      </c>
    </row>
    <row r="11162" spans="1:19">
      <c r="A11162" t="s">
        <v>89838</v>
      </c>
      <c r="B11162" s="31" t="s">
        <v>89839</v>
      </c>
      <c r="C11162" t="s">
        <v>49</v>
      </c>
      <c r="D11162" t="s">
        <v>89840</v>
      </c>
      <c r="E11162" t="s">
        <v>88164</v>
      </c>
      <c r="F11162" t="s">
        <v>89841</v>
      </c>
      <c r="G11162" t="s">
        <v>89842</v>
      </c>
      <c r="H11162" t="s">
        <v>89843</v>
      </c>
      <c r="I11162" t="s">
        <v>4813</v>
      </c>
      <c r="J11162" t="s">
        <v>7639</v>
      </c>
      <c r="K11162" t="s">
        <v>7640</v>
      </c>
      <c r="L11162" t="s">
        <v>114</v>
      </c>
      <c r="M11162" t="s">
        <v>7084</v>
      </c>
      <c r="N11162" t="s">
        <v>4881</v>
      </c>
      <c r="O11162" t="s">
        <v>7641</v>
      </c>
      <c r="P11162" t="s">
        <v>89844</v>
      </c>
      <c r="Q11162" t="s">
        <v>89845</v>
      </c>
      <c r="R11162" t="str">
        <f t="shared" si="348"/>
        <v>高密</v>
      </c>
      <c r="S11162" t="str">
        <f t="shared" si="349"/>
        <v>0116</v>
      </c>
    </row>
    <row r="11163" spans="1:19">
      <c r="A11163" t="s">
        <v>89846</v>
      </c>
      <c r="B11163" s="31" t="s">
        <v>89847</v>
      </c>
      <c r="C11163" t="s">
        <v>49</v>
      </c>
      <c r="D11163" t="s">
        <v>89848</v>
      </c>
      <c r="E11163" t="s">
        <v>89640</v>
      </c>
      <c r="F11163" t="s">
        <v>89849</v>
      </c>
      <c r="G11163" t="s">
        <v>89850</v>
      </c>
      <c r="H11163" t="s">
        <v>89851</v>
      </c>
      <c r="I11163" t="s">
        <v>4955</v>
      </c>
      <c r="J11163" t="s">
        <v>14048</v>
      </c>
      <c r="K11163" t="s">
        <v>14049</v>
      </c>
      <c r="L11163" t="s">
        <v>60</v>
      </c>
      <c r="M11163" t="s">
        <v>4904</v>
      </c>
      <c r="N11163" t="s">
        <v>5960</v>
      </c>
      <c r="O11163" t="s">
        <v>14050</v>
      </c>
      <c r="P11163" t="s">
        <v>89852</v>
      </c>
      <c r="Q11163" t="s">
        <v>89853</v>
      </c>
      <c r="R11163" t="str">
        <f t="shared" si="348"/>
        <v>奎文</v>
      </c>
      <c r="S11163" t="str">
        <f t="shared" si="349"/>
        <v>0116</v>
      </c>
    </row>
    <row r="11164" spans="1:19">
      <c r="A11164" t="s">
        <v>89854</v>
      </c>
      <c r="B11164" s="31" t="s">
        <v>89855</v>
      </c>
      <c r="C11164" t="s">
        <v>49</v>
      </c>
      <c r="D11164" t="s">
        <v>89856</v>
      </c>
      <c r="E11164" t="s">
        <v>86483</v>
      </c>
      <c r="F11164" t="s">
        <v>89857</v>
      </c>
      <c r="G11164" t="s">
        <v>89858</v>
      </c>
      <c r="H11164" t="s">
        <v>89859</v>
      </c>
      <c r="I11164" t="s">
        <v>12844</v>
      </c>
      <c r="J11164" t="s">
        <v>6401</v>
      </c>
      <c r="K11164" t="s">
        <v>6402</v>
      </c>
      <c r="L11164" t="s">
        <v>105</v>
      </c>
      <c r="M11164" t="s">
        <v>5224</v>
      </c>
      <c r="N11164" t="s">
        <v>6308</v>
      </c>
      <c r="O11164" t="s">
        <v>6403</v>
      </c>
      <c r="P11164" t="s">
        <v>89860</v>
      </c>
      <c r="Q11164" t="s">
        <v>75044</v>
      </c>
      <c r="R11164" t="str">
        <f t="shared" si="348"/>
        <v>寿光</v>
      </c>
      <c r="S11164" t="str">
        <f t="shared" si="349"/>
        <v>0116</v>
      </c>
    </row>
    <row r="11165" spans="1:19">
      <c r="A11165" t="s">
        <v>89861</v>
      </c>
      <c r="B11165" s="31" t="s">
        <v>89862</v>
      </c>
      <c r="C11165" t="s">
        <v>49</v>
      </c>
      <c r="D11165" t="s">
        <v>89863</v>
      </c>
      <c r="E11165" t="s">
        <v>89864</v>
      </c>
      <c r="F11165" t="s">
        <v>89865</v>
      </c>
      <c r="G11165" t="s">
        <v>89866</v>
      </c>
      <c r="H11165" t="s">
        <v>89867</v>
      </c>
      <c r="I11165" t="s">
        <v>4852</v>
      </c>
      <c r="J11165" t="s">
        <v>6225</v>
      </c>
      <c r="K11165" t="s">
        <v>6226</v>
      </c>
      <c r="L11165" t="s">
        <v>123</v>
      </c>
      <c r="M11165" t="s">
        <v>5825</v>
      </c>
      <c r="N11165" t="s">
        <v>4845</v>
      </c>
      <c r="O11165" t="s">
        <v>6227</v>
      </c>
      <c r="P11165" t="s">
        <v>89868</v>
      </c>
      <c r="Q11165" t="s">
        <v>75044</v>
      </c>
      <c r="R11165" t="str">
        <f t="shared" si="348"/>
        <v>诸城</v>
      </c>
      <c r="S11165" t="str">
        <f t="shared" si="349"/>
        <v>0116</v>
      </c>
    </row>
    <row r="11166" spans="1:19">
      <c r="A11166" t="s">
        <v>89869</v>
      </c>
      <c r="B11166" s="31" t="s">
        <v>89870</v>
      </c>
      <c r="C11166" t="s">
        <v>49</v>
      </c>
      <c r="D11166" t="s">
        <v>89871</v>
      </c>
      <c r="E11166" t="s">
        <v>86296</v>
      </c>
      <c r="F11166" t="s">
        <v>89872</v>
      </c>
      <c r="G11166" t="s">
        <v>89873</v>
      </c>
      <c r="H11166" t="s">
        <v>89874</v>
      </c>
      <c r="I11166" t="s">
        <v>5560</v>
      </c>
      <c r="J11166" t="s">
        <v>7689</v>
      </c>
      <c r="K11166" t="s">
        <v>7690</v>
      </c>
      <c r="L11166" t="s">
        <v>60</v>
      </c>
      <c r="M11166" t="s">
        <v>5999</v>
      </c>
      <c r="N11166" t="s">
        <v>5421</v>
      </c>
      <c r="O11166" t="s">
        <v>7691</v>
      </c>
      <c r="P11166" t="s">
        <v>89875</v>
      </c>
      <c r="Q11166" t="s">
        <v>58713</v>
      </c>
      <c r="R11166" t="str">
        <f t="shared" si="348"/>
        <v>奎文</v>
      </c>
      <c r="S11166" t="str">
        <f t="shared" si="349"/>
        <v>0116</v>
      </c>
    </row>
    <row r="11167" spans="1:19">
      <c r="A11167" t="s">
        <v>89876</v>
      </c>
      <c r="B11167" s="31" t="s">
        <v>89877</v>
      </c>
      <c r="C11167" t="s">
        <v>49</v>
      </c>
      <c r="D11167" t="s">
        <v>89878</v>
      </c>
      <c r="E11167" t="s">
        <v>86483</v>
      </c>
      <c r="F11167" t="s">
        <v>89879</v>
      </c>
      <c r="G11167" t="s">
        <v>89880</v>
      </c>
      <c r="H11167" t="s">
        <v>89881</v>
      </c>
      <c r="I11167" t="s">
        <v>12119</v>
      </c>
      <c r="J11167" t="s">
        <v>6689</v>
      </c>
      <c r="K11167" t="s">
        <v>6690</v>
      </c>
      <c r="L11167" t="s">
        <v>237</v>
      </c>
      <c r="M11167" t="s">
        <v>4788</v>
      </c>
      <c r="N11167" t="s">
        <v>5273</v>
      </c>
      <c r="O11167" t="s">
        <v>6691</v>
      </c>
      <c r="P11167" t="s">
        <v>89882</v>
      </c>
      <c r="Q11167" t="s">
        <v>75044</v>
      </c>
      <c r="R11167" t="str">
        <f t="shared" si="348"/>
        <v>潍城</v>
      </c>
      <c r="S11167" t="str">
        <f t="shared" si="349"/>
        <v>0116</v>
      </c>
    </row>
    <row r="11168" spans="1:19">
      <c r="A11168" t="s">
        <v>89883</v>
      </c>
      <c r="B11168" s="31" t="s">
        <v>89884</v>
      </c>
      <c r="C11168" t="s">
        <v>49</v>
      </c>
      <c r="D11168" t="s">
        <v>89885</v>
      </c>
      <c r="E11168" t="s">
        <v>89886</v>
      </c>
      <c r="F11168" t="s">
        <v>89887</v>
      </c>
      <c r="G11168" t="s">
        <v>89888</v>
      </c>
      <c r="H11168" t="s">
        <v>89889</v>
      </c>
      <c r="I11168" t="s">
        <v>12119</v>
      </c>
      <c r="J11168" t="s">
        <v>6740</v>
      </c>
      <c r="K11168" t="s">
        <v>6741</v>
      </c>
      <c r="L11168" t="s">
        <v>60</v>
      </c>
      <c r="M11168" t="s">
        <v>5888</v>
      </c>
      <c r="N11168" t="s">
        <v>4832</v>
      </c>
      <c r="O11168" t="s">
        <v>6742</v>
      </c>
      <c r="P11168" t="s">
        <v>75044</v>
      </c>
      <c r="Q11168" t="s">
        <v>89890</v>
      </c>
      <c r="R11168" t="str">
        <f t="shared" si="348"/>
        <v>奎文</v>
      </c>
      <c r="S11168" t="str">
        <f t="shared" si="349"/>
        <v>0116</v>
      </c>
    </row>
    <row r="11169" spans="1:19">
      <c r="A11169" t="s">
        <v>89891</v>
      </c>
      <c r="B11169" s="31" t="s">
        <v>89892</v>
      </c>
      <c r="C11169" t="s">
        <v>49</v>
      </c>
      <c r="D11169" t="s">
        <v>89893</v>
      </c>
      <c r="E11169" t="s">
        <v>86296</v>
      </c>
      <c r="F11169" t="s">
        <v>89894</v>
      </c>
      <c r="G11169" t="s">
        <v>89895</v>
      </c>
      <c r="H11169" t="s">
        <v>89896</v>
      </c>
      <c r="I11169" t="s">
        <v>4955</v>
      </c>
      <c r="J11169" t="s">
        <v>10172</v>
      </c>
      <c r="K11169" t="s">
        <v>10173</v>
      </c>
      <c r="L11169" t="s">
        <v>95</v>
      </c>
      <c r="M11169" t="s">
        <v>4844</v>
      </c>
      <c r="N11169" t="s">
        <v>4959</v>
      </c>
      <c r="O11169" t="s">
        <v>10174</v>
      </c>
      <c r="P11169" t="s">
        <v>89897</v>
      </c>
      <c r="Q11169" t="s">
        <v>89898</v>
      </c>
      <c r="R11169" t="str">
        <f t="shared" si="348"/>
        <v>安丘</v>
      </c>
      <c r="S11169" t="str">
        <f t="shared" si="349"/>
        <v>0116</v>
      </c>
    </row>
    <row r="11170" spans="1:19">
      <c r="A11170" t="s">
        <v>89899</v>
      </c>
      <c r="B11170" s="31" t="s">
        <v>89900</v>
      </c>
      <c r="C11170" t="s">
        <v>49</v>
      </c>
      <c r="D11170" t="s">
        <v>89901</v>
      </c>
      <c r="E11170" t="s">
        <v>86483</v>
      </c>
      <c r="F11170" t="s">
        <v>89902</v>
      </c>
      <c r="G11170" t="s">
        <v>89903</v>
      </c>
      <c r="H11170" t="s">
        <v>89904</v>
      </c>
      <c r="I11170" t="s">
        <v>12119</v>
      </c>
      <c r="J11170" t="s">
        <v>6053</v>
      </c>
      <c r="K11170" t="s">
        <v>6054</v>
      </c>
      <c r="L11170" t="s">
        <v>105</v>
      </c>
      <c r="M11170" t="s">
        <v>6055</v>
      </c>
      <c r="N11170" t="s">
        <v>8593</v>
      </c>
      <c r="O11170" t="s">
        <v>6056</v>
      </c>
      <c r="P11170" t="s">
        <v>75044</v>
      </c>
      <c r="Q11170" t="s">
        <v>89905</v>
      </c>
      <c r="R11170" t="str">
        <f t="shared" si="348"/>
        <v>寿光</v>
      </c>
      <c r="S11170" t="str">
        <f t="shared" si="349"/>
        <v>0116</v>
      </c>
    </row>
    <row r="11171" spans="1:19">
      <c r="A11171" t="s">
        <v>89906</v>
      </c>
      <c r="B11171" s="31" t="s">
        <v>89907</v>
      </c>
      <c r="C11171" t="s">
        <v>49</v>
      </c>
      <c r="D11171" t="s">
        <v>89908</v>
      </c>
      <c r="E11171" t="s">
        <v>86483</v>
      </c>
      <c r="F11171" t="s">
        <v>89909</v>
      </c>
      <c r="G11171" t="s">
        <v>89910</v>
      </c>
      <c r="H11171" t="s">
        <v>89911</v>
      </c>
      <c r="I11171" t="s">
        <v>12757</v>
      </c>
      <c r="J11171" t="s">
        <v>6722</v>
      </c>
      <c r="K11171" t="s">
        <v>10837</v>
      </c>
      <c r="L11171" t="s">
        <v>95</v>
      </c>
      <c r="M11171" t="s">
        <v>8071</v>
      </c>
      <c r="N11171" t="s">
        <v>5112</v>
      </c>
      <c r="O11171" t="s">
        <v>10838</v>
      </c>
      <c r="P11171" t="s">
        <v>89912</v>
      </c>
      <c r="Q11171" t="s">
        <v>75044</v>
      </c>
      <c r="R11171" t="str">
        <f t="shared" si="348"/>
        <v>安丘</v>
      </c>
      <c r="S11171" t="str">
        <f t="shared" si="349"/>
        <v>0116</v>
      </c>
    </row>
    <row r="11172" spans="1:19">
      <c r="A11172" t="s">
        <v>89913</v>
      </c>
      <c r="B11172" s="31" t="s">
        <v>87595</v>
      </c>
      <c r="C11172" t="s">
        <v>49</v>
      </c>
      <c r="D11172" t="s">
        <v>89914</v>
      </c>
      <c r="E11172" t="s">
        <v>86296</v>
      </c>
      <c r="F11172" t="s">
        <v>89915</v>
      </c>
      <c r="G11172" t="s">
        <v>89916</v>
      </c>
      <c r="H11172" t="s">
        <v>89917</v>
      </c>
      <c r="I11172" t="s">
        <v>4852</v>
      </c>
      <c r="J11172" t="s">
        <v>5767</v>
      </c>
      <c r="K11172" t="s">
        <v>6643</v>
      </c>
      <c r="L11172" t="s">
        <v>105</v>
      </c>
      <c r="M11172" t="s">
        <v>5769</v>
      </c>
      <c r="N11172" t="s">
        <v>5030</v>
      </c>
      <c r="O11172" t="s">
        <v>5770</v>
      </c>
      <c r="P11172" t="s">
        <v>89918</v>
      </c>
      <c r="Q11172" t="s">
        <v>89919</v>
      </c>
      <c r="R11172" t="str">
        <f t="shared" si="348"/>
        <v>寿光</v>
      </c>
      <c r="S11172" t="str">
        <f t="shared" si="349"/>
        <v>0116</v>
      </c>
    </row>
    <row r="11173" spans="1:19">
      <c r="A11173" t="s">
        <v>89920</v>
      </c>
      <c r="B11173" s="31" t="s">
        <v>89921</v>
      </c>
      <c r="C11173" t="s">
        <v>49</v>
      </c>
      <c r="D11173" t="s">
        <v>89922</v>
      </c>
      <c r="E11173" t="s">
        <v>86483</v>
      </c>
      <c r="F11173" t="s">
        <v>89923</v>
      </c>
      <c r="G11173" t="s">
        <v>89924</v>
      </c>
      <c r="H11173" t="s">
        <v>89925</v>
      </c>
      <c r="I11173" t="s">
        <v>12119</v>
      </c>
      <c r="J11173" t="s">
        <v>8847</v>
      </c>
      <c r="K11173" t="s">
        <v>8848</v>
      </c>
      <c r="L11173" t="s">
        <v>60</v>
      </c>
      <c r="M11173" t="s">
        <v>5420</v>
      </c>
      <c r="N11173" t="s">
        <v>5801</v>
      </c>
      <c r="O11173" t="s">
        <v>8849</v>
      </c>
      <c r="P11173" t="s">
        <v>89926</v>
      </c>
      <c r="Q11173" t="s">
        <v>75044</v>
      </c>
      <c r="R11173" t="str">
        <f t="shared" si="348"/>
        <v>奎文</v>
      </c>
      <c r="S11173" t="str">
        <f t="shared" si="349"/>
        <v>0116</v>
      </c>
    </row>
    <row r="11174" spans="1:19">
      <c r="A11174" t="s">
        <v>89927</v>
      </c>
      <c r="B11174" s="31" t="s">
        <v>89928</v>
      </c>
      <c r="C11174" t="s">
        <v>49</v>
      </c>
      <c r="D11174" t="s">
        <v>89929</v>
      </c>
      <c r="E11174" t="s">
        <v>89930</v>
      </c>
      <c r="F11174" t="s">
        <v>89931</v>
      </c>
      <c r="G11174" t="s">
        <v>89932</v>
      </c>
      <c r="H11174" t="s">
        <v>89933</v>
      </c>
      <c r="I11174" t="s">
        <v>12448</v>
      </c>
      <c r="J11174" t="s">
        <v>6043</v>
      </c>
      <c r="K11174" t="s">
        <v>6044</v>
      </c>
      <c r="L11174" t="s">
        <v>237</v>
      </c>
      <c r="M11174" t="s">
        <v>4971</v>
      </c>
      <c r="N11174" t="s">
        <v>5017</v>
      </c>
      <c r="O11174" t="s">
        <v>6045</v>
      </c>
      <c r="P11174" t="s">
        <v>89934</v>
      </c>
      <c r="Q11174" t="s">
        <v>89935</v>
      </c>
      <c r="R11174" t="str">
        <f t="shared" si="348"/>
        <v>潍城</v>
      </c>
      <c r="S11174" t="str">
        <f t="shared" si="349"/>
        <v>0116</v>
      </c>
    </row>
    <row r="11175" spans="1:19">
      <c r="A11175" t="s">
        <v>89936</v>
      </c>
      <c r="B11175" s="31" t="s">
        <v>89937</v>
      </c>
      <c r="C11175" t="s">
        <v>49</v>
      </c>
      <c r="D11175" t="s">
        <v>89938</v>
      </c>
      <c r="E11175" t="s">
        <v>86296</v>
      </c>
      <c r="F11175" t="s">
        <v>89939</v>
      </c>
      <c r="G11175" t="s">
        <v>89940</v>
      </c>
      <c r="H11175" t="s">
        <v>89941</v>
      </c>
      <c r="I11175" t="s">
        <v>5282</v>
      </c>
      <c r="J11175" t="s">
        <v>79925</v>
      </c>
      <c r="K11175" t="s">
        <v>79926</v>
      </c>
      <c r="L11175" t="s">
        <v>86</v>
      </c>
      <c r="M11175" t="s">
        <v>11294</v>
      </c>
      <c r="N11175" t="s">
        <v>4919</v>
      </c>
      <c r="O11175" t="s">
        <v>79927</v>
      </c>
      <c r="P11175" t="s">
        <v>89942</v>
      </c>
      <c r="Q11175" t="s">
        <v>89943</v>
      </c>
      <c r="R11175" t="str">
        <f t="shared" si="348"/>
        <v>坊子</v>
      </c>
      <c r="S11175" t="str">
        <f t="shared" si="349"/>
        <v>0116</v>
      </c>
    </row>
    <row r="11176" spans="1:19">
      <c r="A11176" t="s">
        <v>89944</v>
      </c>
      <c r="B11176" s="31" t="s">
        <v>89928</v>
      </c>
      <c r="C11176" t="s">
        <v>49</v>
      </c>
      <c r="D11176" t="s">
        <v>89945</v>
      </c>
      <c r="E11176" t="s">
        <v>86296</v>
      </c>
      <c r="F11176" t="s">
        <v>89946</v>
      </c>
      <c r="G11176" t="s">
        <v>89947</v>
      </c>
      <c r="H11176" t="s">
        <v>89948</v>
      </c>
      <c r="I11176" t="s">
        <v>4852</v>
      </c>
      <c r="J11176" t="s">
        <v>7910</v>
      </c>
      <c r="K11176" t="s">
        <v>7911</v>
      </c>
      <c r="L11176" t="s">
        <v>375</v>
      </c>
      <c r="M11176" t="s">
        <v>5409</v>
      </c>
      <c r="N11176" t="s">
        <v>5451</v>
      </c>
      <c r="O11176" t="s">
        <v>7913</v>
      </c>
      <c r="P11176" t="s">
        <v>89949</v>
      </c>
      <c r="Q11176" t="s">
        <v>89950</v>
      </c>
      <c r="R11176" t="str">
        <f t="shared" si="348"/>
        <v>昌邑</v>
      </c>
      <c r="S11176" t="str">
        <f t="shared" si="349"/>
        <v>0116</v>
      </c>
    </row>
    <row r="11177" spans="1:19">
      <c r="A11177" t="s">
        <v>89951</v>
      </c>
      <c r="B11177" s="31" t="s">
        <v>89952</v>
      </c>
      <c r="C11177" t="s">
        <v>49</v>
      </c>
      <c r="D11177" t="s">
        <v>89953</v>
      </c>
      <c r="E11177" t="s">
        <v>89954</v>
      </c>
      <c r="F11177" t="s">
        <v>89955</v>
      </c>
      <c r="G11177" t="s">
        <v>89956</v>
      </c>
      <c r="H11177" t="s">
        <v>89957</v>
      </c>
      <c r="I11177" t="s">
        <v>4841</v>
      </c>
      <c r="J11177" t="s">
        <v>4943</v>
      </c>
      <c r="K11177" t="s">
        <v>4944</v>
      </c>
      <c r="L11177" t="s">
        <v>105</v>
      </c>
      <c r="M11177" t="s">
        <v>4945</v>
      </c>
      <c r="N11177" t="s">
        <v>4972</v>
      </c>
      <c r="O11177" t="s">
        <v>4947</v>
      </c>
      <c r="P11177" t="s">
        <v>89958</v>
      </c>
      <c r="Q11177" t="s">
        <v>75044</v>
      </c>
      <c r="R11177" t="str">
        <f t="shared" si="348"/>
        <v>寿光</v>
      </c>
      <c r="S11177" t="str">
        <f t="shared" si="349"/>
        <v>0116</v>
      </c>
    </row>
    <row r="11178" spans="1:19">
      <c r="A11178" t="s">
        <v>3970</v>
      </c>
      <c r="B11178" s="31" t="s">
        <v>89959</v>
      </c>
      <c r="C11178" t="s">
        <v>49</v>
      </c>
      <c r="D11178" t="s">
        <v>89960</v>
      </c>
      <c r="E11178" t="s">
        <v>86296</v>
      </c>
      <c r="F11178" t="s">
        <v>89961</v>
      </c>
      <c r="G11178" t="s">
        <v>3968</v>
      </c>
      <c r="H11178" t="s">
        <v>89962</v>
      </c>
      <c r="I11178" t="s">
        <v>5066</v>
      </c>
      <c r="J11178" t="s">
        <v>8450</v>
      </c>
      <c r="K11178" t="s">
        <v>8451</v>
      </c>
      <c r="L11178" t="s">
        <v>60</v>
      </c>
      <c r="M11178" t="s">
        <v>5888</v>
      </c>
      <c r="N11178" t="s">
        <v>4946</v>
      </c>
      <c r="O11178" t="s">
        <v>8452</v>
      </c>
      <c r="P11178" t="s">
        <v>89963</v>
      </c>
      <c r="Q11178" t="s">
        <v>67692</v>
      </c>
      <c r="R11178" t="str">
        <f t="shared" si="348"/>
        <v>奎文</v>
      </c>
      <c r="S11178" t="str">
        <f t="shared" si="349"/>
        <v>0116</v>
      </c>
    </row>
    <row r="11179" spans="1:19">
      <c r="A11179" t="s">
        <v>4082</v>
      </c>
      <c r="B11179" s="31" t="s">
        <v>89964</v>
      </c>
      <c r="C11179" t="s">
        <v>49</v>
      </c>
      <c r="D11179" t="s">
        <v>89965</v>
      </c>
      <c r="E11179" t="s">
        <v>86483</v>
      </c>
      <c r="F11179" t="s">
        <v>89966</v>
      </c>
      <c r="G11179" t="s">
        <v>4080</v>
      </c>
      <c r="H11179" t="s">
        <v>89967</v>
      </c>
      <c r="I11179" t="s">
        <v>12119</v>
      </c>
      <c r="J11179" t="s">
        <v>7910</v>
      </c>
      <c r="K11179" t="s">
        <v>7911</v>
      </c>
      <c r="L11179" t="s">
        <v>375</v>
      </c>
      <c r="M11179" t="s">
        <v>5409</v>
      </c>
      <c r="N11179" t="s">
        <v>75044</v>
      </c>
      <c r="O11179" t="s">
        <v>7913</v>
      </c>
      <c r="P11179" t="s">
        <v>89968</v>
      </c>
      <c r="Q11179" t="s">
        <v>82315</v>
      </c>
      <c r="R11179" t="str">
        <f t="shared" si="348"/>
        <v>昌邑</v>
      </c>
      <c r="S11179" t="str">
        <f t="shared" si="349"/>
        <v>0116</v>
      </c>
    </row>
    <row r="11180" spans="1:19">
      <c r="A11180" t="s">
        <v>89969</v>
      </c>
      <c r="B11180" s="31" t="s">
        <v>89970</v>
      </c>
      <c r="C11180" t="s">
        <v>49</v>
      </c>
      <c r="D11180" t="s">
        <v>89971</v>
      </c>
      <c r="E11180" t="s">
        <v>86296</v>
      </c>
      <c r="F11180" t="s">
        <v>89972</v>
      </c>
      <c r="G11180" t="s">
        <v>89973</v>
      </c>
      <c r="H11180" t="s">
        <v>89974</v>
      </c>
      <c r="I11180" t="s">
        <v>4785</v>
      </c>
      <c r="J11180" t="s">
        <v>8268</v>
      </c>
      <c r="K11180" t="s">
        <v>8269</v>
      </c>
      <c r="L11180" t="s">
        <v>123</v>
      </c>
      <c r="M11180" t="s">
        <v>7767</v>
      </c>
      <c r="N11180" t="s">
        <v>4789</v>
      </c>
      <c r="O11180" t="s">
        <v>8270</v>
      </c>
      <c r="P11180" t="s">
        <v>89975</v>
      </c>
      <c r="Q11180" t="s">
        <v>89976</v>
      </c>
      <c r="R11180" t="str">
        <f t="shared" si="348"/>
        <v>诸城</v>
      </c>
      <c r="S11180" t="str">
        <f t="shared" si="349"/>
        <v>0116</v>
      </c>
    </row>
    <row r="11181" spans="1:19">
      <c r="A11181" t="s">
        <v>89977</v>
      </c>
      <c r="B11181" s="31" t="s">
        <v>89978</v>
      </c>
      <c r="C11181" t="s">
        <v>49</v>
      </c>
      <c r="D11181" t="s">
        <v>89979</v>
      </c>
      <c r="E11181" t="s">
        <v>86296</v>
      </c>
      <c r="F11181" t="s">
        <v>89980</v>
      </c>
      <c r="G11181" t="s">
        <v>89981</v>
      </c>
      <c r="H11181" t="s">
        <v>89982</v>
      </c>
      <c r="I11181" t="s">
        <v>4785</v>
      </c>
      <c r="J11181" t="s">
        <v>6740</v>
      </c>
      <c r="K11181" t="s">
        <v>6741</v>
      </c>
      <c r="L11181" t="s">
        <v>60</v>
      </c>
      <c r="M11181" t="s">
        <v>5888</v>
      </c>
      <c r="N11181" t="s">
        <v>5619</v>
      </c>
      <c r="O11181" t="s">
        <v>19015</v>
      </c>
      <c r="P11181" t="s">
        <v>89983</v>
      </c>
      <c r="Q11181" t="s">
        <v>75044</v>
      </c>
      <c r="R11181" t="str">
        <f t="shared" si="348"/>
        <v>奎文</v>
      </c>
      <c r="S11181" t="str">
        <f t="shared" si="349"/>
        <v>0116</v>
      </c>
    </row>
    <row r="11182" spans="1:19">
      <c r="A11182" t="s">
        <v>89984</v>
      </c>
      <c r="B11182" s="31" t="s">
        <v>89985</v>
      </c>
      <c r="C11182" t="s">
        <v>49</v>
      </c>
      <c r="D11182" t="s">
        <v>89986</v>
      </c>
      <c r="E11182" t="s">
        <v>86296</v>
      </c>
      <c r="F11182" t="s">
        <v>89987</v>
      </c>
      <c r="G11182" t="s">
        <v>89988</v>
      </c>
      <c r="H11182" t="s">
        <v>89989</v>
      </c>
      <c r="I11182" t="s">
        <v>5560</v>
      </c>
      <c r="J11182" t="s">
        <v>4930</v>
      </c>
      <c r="K11182" t="s">
        <v>4931</v>
      </c>
      <c r="L11182" t="s">
        <v>123</v>
      </c>
      <c r="M11182" t="s">
        <v>4932</v>
      </c>
      <c r="N11182" t="s">
        <v>5487</v>
      </c>
      <c r="O11182" t="s">
        <v>4934</v>
      </c>
      <c r="P11182" t="s">
        <v>89990</v>
      </c>
      <c r="Q11182" t="s">
        <v>89991</v>
      </c>
      <c r="R11182" t="str">
        <f t="shared" si="348"/>
        <v>诸城</v>
      </c>
      <c r="S11182" t="str">
        <f t="shared" si="349"/>
        <v>0116</v>
      </c>
    </row>
    <row r="11183" spans="1:19">
      <c r="A11183" t="s">
        <v>89992</v>
      </c>
      <c r="B11183" s="31" t="s">
        <v>89993</v>
      </c>
      <c r="C11183" t="s">
        <v>49</v>
      </c>
      <c r="D11183" t="s">
        <v>89994</v>
      </c>
      <c r="E11183" t="s">
        <v>89995</v>
      </c>
      <c r="F11183" t="s">
        <v>89996</v>
      </c>
      <c r="G11183" t="s">
        <v>89997</v>
      </c>
      <c r="H11183" t="s">
        <v>89998</v>
      </c>
      <c r="I11183" t="s">
        <v>6877</v>
      </c>
      <c r="J11183" t="s">
        <v>10999</v>
      </c>
      <c r="K11183" t="s">
        <v>11000</v>
      </c>
      <c r="L11183" t="s">
        <v>237</v>
      </c>
      <c r="M11183" t="s">
        <v>5247</v>
      </c>
      <c r="N11183" t="s">
        <v>4845</v>
      </c>
      <c r="O11183" t="s">
        <v>11001</v>
      </c>
      <c r="P11183" t="s">
        <v>89999</v>
      </c>
      <c r="Q11183" t="s">
        <v>75044</v>
      </c>
      <c r="R11183" t="str">
        <f t="shared" si="348"/>
        <v>潍城</v>
      </c>
      <c r="S11183" t="str">
        <f t="shared" si="349"/>
        <v>0116</v>
      </c>
    </row>
    <row r="11184" spans="1:19">
      <c r="A11184" t="s">
        <v>90000</v>
      </c>
      <c r="B11184" s="31" t="s">
        <v>90001</v>
      </c>
      <c r="C11184" t="s">
        <v>49</v>
      </c>
      <c r="D11184" t="s">
        <v>90002</v>
      </c>
      <c r="E11184" t="s">
        <v>90003</v>
      </c>
      <c r="F11184" t="s">
        <v>90004</v>
      </c>
      <c r="G11184" t="s">
        <v>90005</v>
      </c>
      <c r="H11184" t="s">
        <v>90006</v>
      </c>
      <c r="I11184" t="s">
        <v>12119</v>
      </c>
      <c r="J11184" t="s">
        <v>13467</v>
      </c>
      <c r="K11184" t="s">
        <v>13468</v>
      </c>
      <c r="L11184" t="s">
        <v>237</v>
      </c>
      <c r="M11184" t="s">
        <v>4788</v>
      </c>
      <c r="N11184" t="s">
        <v>5056</v>
      </c>
      <c r="O11184" t="s">
        <v>13469</v>
      </c>
      <c r="P11184" t="s">
        <v>90007</v>
      </c>
      <c r="Q11184" t="s">
        <v>75044</v>
      </c>
      <c r="R11184" t="str">
        <f t="shared" si="348"/>
        <v>潍城</v>
      </c>
      <c r="S11184" t="str">
        <f t="shared" si="349"/>
        <v>0116</v>
      </c>
    </row>
    <row r="11185" spans="1:19">
      <c r="A11185" t="s">
        <v>90008</v>
      </c>
      <c r="B11185" s="31" t="s">
        <v>90009</v>
      </c>
      <c r="C11185" t="s">
        <v>49</v>
      </c>
      <c r="D11185" t="s">
        <v>90010</v>
      </c>
      <c r="E11185" t="s">
        <v>90011</v>
      </c>
      <c r="F11185" t="s">
        <v>90012</v>
      </c>
      <c r="G11185" t="s">
        <v>90013</v>
      </c>
      <c r="H11185" t="s">
        <v>90014</v>
      </c>
      <c r="I11185" t="s">
        <v>5835</v>
      </c>
      <c r="J11185" t="s">
        <v>9133</v>
      </c>
      <c r="K11185" t="s">
        <v>9134</v>
      </c>
      <c r="L11185" t="s">
        <v>148</v>
      </c>
      <c r="M11185" t="s">
        <v>5272</v>
      </c>
      <c r="N11185" t="s">
        <v>4933</v>
      </c>
      <c r="O11185" t="s">
        <v>9135</v>
      </c>
      <c r="P11185" t="s">
        <v>90015</v>
      </c>
      <c r="Q11185" t="s">
        <v>75044</v>
      </c>
      <c r="R11185" t="str">
        <f t="shared" si="348"/>
        <v>寒亭</v>
      </c>
      <c r="S11185" t="str">
        <f t="shared" si="349"/>
        <v>0116</v>
      </c>
    </row>
    <row r="11186" spans="1:19">
      <c r="A11186" t="s">
        <v>90016</v>
      </c>
      <c r="B11186" s="31" t="s">
        <v>90017</v>
      </c>
      <c r="C11186" t="s">
        <v>49</v>
      </c>
      <c r="D11186" t="s">
        <v>90018</v>
      </c>
      <c r="E11186" t="s">
        <v>86296</v>
      </c>
      <c r="F11186" t="s">
        <v>90019</v>
      </c>
      <c r="G11186" t="s">
        <v>90020</v>
      </c>
      <c r="H11186" t="s">
        <v>90021</v>
      </c>
      <c r="I11186" t="s">
        <v>5560</v>
      </c>
      <c r="J11186" t="s">
        <v>6973</v>
      </c>
      <c r="K11186" t="s">
        <v>6974</v>
      </c>
      <c r="L11186" t="s">
        <v>60</v>
      </c>
      <c r="M11186" t="s">
        <v>5511</v>
      </c>
      <c r="N11186" t="s">
        <v>4845</v>
      </c>
      <c r="O11186" t="s">
        <v>6975</v>
      </c>
      <c r="P11186" t="s">
        <v>90022</v>
      </c>
      <c r="Q11186" t="s">
        <v>90023</v>
      </c>
      <c r="R11186" t="str">
        <f t="shared" si="348"/>
        <v>奎文</v>
      </c>
      <c r="S11186" t="str">
        <f t="shared" si="349"/>
        <v>0116</v>
      </c>
    </row>
    <row r="11187" spans="1:19">
      <c r="A11187" t="s">
        <v>90024</v>
      </c>
      <c r="B11187" s="31" t="s">
        <v>90025</v>
      </c>
      <c r="C11187" t="s">
        <v>49</v>
      </c>
      <c r="D11187" t="s">
        <v>90026</v>
      </c>
      <c r="E11187" t="s">
        <v>90027</v>
      </c>
      <c r="F11187" t="s">
        <v>90028</v>
      </c>
      <c r="G11187" t="s">
        <v>90029</v>
      </c>
      <c r="H11187" t="s">
        <v>90030</v>
      </c>
      <c r="I11187" t="s">
        <v>12119</v>
      </c>
      <c r="J11187" t="s">
        <v>8081</v>
      </c>
      <c r="K11187" t="s">
        <v>42502</v>
      </c>
      <c r="L11187" t="s">
        <v>105</v>
      </c>
      <c r="M11187" t="s">
        <v>5133</v>
      </c>
      <c r="N11187" t="s">
        <v>75044</v>
      </c>
      <c r="O11187" t="s">
        <v>8083</v>
      </c>
      <c r="P11187" t="s">
        <v>90031</v>
      </c>
      <c r="Q11187" t="s">
        <v>75044</v>
      </c>
      <c r="R11187" t="str">
        <f t="shared" si="348"/>
        <v>寿光</v>
      </c>
      <c r="S11187" t="str">
        <f t="shared" si="349"/>
        <v>0116</v>
      </c>
    </row>
    <row r="11188" spans="1:19">
      <c r="A11188" t="s">
        <v>90032</v>
      </c>
      <c r="B11188" s="31" t="s">
        <v>90033</v>
      </c>
      <c r="C11188" t="s">
        <v>49</v>
      </c>
      <c r="D11188" t="s">
        <v>90034</v>
      </c>
      <c r="E11188" t="s">
        <v>86483</v>
      </c>
      <c r="F11188" t="s">
        <v>90035</v>
      </c>
      <c r="G11188" t="s">
        <v>90036</v>
      </c>
      <c r="H11188" t="s">
        <v>90037</v>
      </c>
      <c r="I11188" t="s">
        <v>12119</v>
      </c>
      <c r="J11188" t="s">
        <v>5497</v>
      </c>
      <c r="K11188" t="s">
        <v>5498</v>
      </c>
      <c r="L11188" t="s">
        <v>375</v>
      </c>
      <c r="M11188" t="s">
        <v>5499</v>
      </c>
      <c r="N11188" t="s">
        <v>25905</v>
      </c>
      <c r="O11188" t="s">
        <v>5500</v>
      </c>
      <c r="P11188" t="s">
        <v>90038</v>
      </c>
      <c r="Q11188" t="s">
        <v>90039</v>
      </c>
      <c r="R11188" t="str">
        <f t="shared" si="348"/>
        <v>昌邑</v>
      </c>
      <c r="S11188" t="str">
        <f t="shared" si="349"/>
        <v>0116</v>
      </c>
    </row>
    <row r="11189" spans="1:19">
      <c r="A11189" t="s">
        <v>90040</v>
      </c>
      <c r="B11189" s="31" t="s">
        <v>90041</v>
      </c>
      <c r="C11189" t="s">
        <v>49</v>
      </c>
      <c r="D11189" t="s">
        <v>90042</v>
      </c>
      <c r="E11189" t="s">
        <v>86296</v>
      </c>
      <c r="F11189" t="s">
        <v>90043</v>
      </c>
      <c r="G11189" t="s">
        <v>90044</v>
      </c>
      <c r="H11189" t="s">
        <v>90045</v>
      </c>
      <c r="I11189" t="s">
        <v>4852</v>
      </c>
      <c r="J11189" t="s">
        <v>7963</v>
      </c>
      <c r="K11189" t="s">
        <v>7964</v>
      </c>
      <c r="L11189" t="s">
        <v>60</v>
      </c>
      <c r="M11189" t="s">
        <v>5511</v>
      </c>
      <c r="N11189" t="s">
        <v>9962</v>
      </c>
      <c r="O11189" t="s">
        <v>7965</v>
      </c>
      <c r="P11189" t="s">
        <v>90046</v>
      </c>
      <c r="Q11189" t="s">
        <v>90047</v>
      </c>
      <c r="R11189" t="str">
        <f t="shared" si="348"/>
        <v>奎文</v>
      </c>
      <c r="S11189" t="str">
        <f t="shared" si="349"/>
        <v>0116</v>
      </c>
    </row>
    <row r="11190" spans="1:19">
      <c r="A11190" t="s">
        <v>90048</v>
      </c>
      <c r="B11190" s="31" t="s">
        <v>90049</v>
      </c>
      <c r="C11190" t="s">
        <v>49</v>
      </c>
      <c r="D11190" t="s">
        <v>90050</v>
      </c>
      <c r="E11190" t="s">
        <v>86296</v>
      </c>
      <c r="F11190" t="s">
        <v>90051</v>
      </c>
      <c r="G11190" t="s">
        <v>90052</v>
      </c>
      <c r="H11190" t="s">
        <v>90053</v>
      </c>
      <c r="I11190" t="s">
        <v>5282</v>
      </c>
      <c r="J11190" t="s">
        <v>8252</v>
      </c>
      <c r="K11190" t="s">
        <v>8253</v>
      </c>
      <c r="L11190" t="s">
        <v>105</v>
      </c>
      <c r="M11190" t="s">
        <v>5176</v>
      </c>
      <c r="N11190" t="s">
        <v>5907</v>
      </c>
      <c r="O11190" t="s">
        <v>8254</v>
      </c>
      <c r="P11190" t="s">
        <v>90054</v>
      </c>
      <c r="Q11190" t="s">
        <v>90055</v>
      </c>
      <c r="R11190" t="str">
        <f t="shared" si="348"/>
        <v>寿光</v>
      </c>
      <c r="S11190" t="str">
        <f t="shared" si="349"/>
        <v>0116</v>
      </c>
    </row>
    <row r="11191" spans="1:19">
      <c r="A11191" t="s">
        <v>90056</v>
      </c>
      <c r="B11191" s="31" t="s">
        <v>90057</v>
      </c>
      <c r="C11191" t="s">
        <v>49</v>
      </c>
      <c r="D11191" t="s">
        <v>90058</v>
      </c>
      <c r="E11191" t="s">
        <v>90059</v>
      </c>
      <c r="F11191" t="s">
        <v>90060</v>
      </c>
      <c r="G11191" t="s">
        <v>90061</v>
      </c>
      <c r="H11191" t="s">
        <v>90062</v>
      </c>
      <c r="I11191" t="s">
        <v>4828</v>
      </c>
      <c r="J11191" t="s">
        <v>7529</v>
      </c>
      <c r="K11191" t="s">
        <v>7530</v>
      </c>
      <c r="L11191" t="s">
        <v>50</v>
      </c>
      <c r="M11191" t="s">
        <v>6624</v>
      </c>
      <c r="N11191" t="s">
        <v>4933</v>
      </c>
      <c r="O11191" t="s">
        <v>7531</v>
      </c>
      <c r="P11191" t="s">
        <v>90063</v>
      </c>
      <c r="Q11191" t="s">
        <v>75044</v>
      </c>
      <c r="R11191" t="str">
        <f t="shared" si="348"/>
        <v>青州</v>
      </c>
      <c r="S11191" t="str">
        <f t="shared" si="349"/>
        <v>0116</v>
      </c>
    </row>
    <row r="11192" spans="1:19">
      <c r="A11192" t="s">
        <v>90064</v>
      </c>
      <c r="B11192" s="31" t="s">
        <v>90065</v>
      </c>
      <c r="C11192" t="s">
        <v>49</v>
      </c>
      <c r="D11192" t="s">
        <v>90066</v>
      </c>
      <c r="E11192" t="s">
        <v>86296</v>
      </c>
      <c r="F11192" t="s">
        <v>90067</v>
      </c>
      <c r="G11192" t="s">
        <v>90068</v>
      </c>
      <c r="H11192" t="s">
        <v>90069</v>
      </c>
      <c r="I11192" t="s">
        <v>4852</v>
      </c>
      <c r="J11192" t="s">
        <v>16357</v>
      </c>
      <c r="K11192" t="s">
        <v>16358</v>
      </c>
      <c r="L11192" t="s">
        <v>50</v>
      </c>
      <c r="M11192" t="s">
        <v>6701</v>
      </c>
      <c r="N11192" t="s">
        <v>7504</v>
      </c>
      <c r="O11192" t="s">
        <v>16359</v>
      </c>
      <c r="P11192" t="s">
        <v>90070</v>
      </c>
      <c r="Q11192" t="s">
        <v>90071</v>
      </c>
      <c r="R11192" t="str">
        <f t="shared" si="348"/>
        <v>青州</v>
      </c>
      <c r="S11192" t="str">
        <f t="shared" si="349"/>
        <v>0116</v>
      </c>
    </row>
    <row r="11193" spans="1:19">
      <c r="A11193" t="s">
        <v>90072</v>
      </c>
      <c r="B11193" s="31" t="s">
        <v>90073</v>
      </c>
      <c r="C11193" t="s">
        <v>49</v>
      </c>
      <c r="D11193" t="s">
        <v>90074</v>
      </c>
      <c r="E11193" t="s">
        <v>89954</v>
      </c>
      <c r="F11193" t="s">
        <v>90075</v>
      </c>
      <c r="G11193" t="s">
        <v>90076</v>
      </c>
      <c r="H11193" t="s">
        <v>90077</v>
      </c>
      <c r="I11193" t="s">
        <v>4955</v>
      </c>
      <c r="J11193" t="s">
        <v>5122</v>
      </c>
      <c r="K11193" t="s">
        <v>5123</v>
      </c>
      <c r="L11193" t="s">
        <v>95</v>
      </c>
      <c r="M11193" t="s">
        <v>75044</v>
      </c>
      <c r="N11193" t="s">
        <v>7881</v>
      </c>
      <c r="O11193" t="s">
        <v>5124</v>
      </c>
      <c r="P11193" t="s">
        <v>75044</v>
      </c>
      <c r="Q11193" t="s">
        <v>75044</v>
      </c>
      <c r="R11193" t="str">
        <f t="shared" si="348"/>
        <v>安丘</v>
      </c>
      <c r="S11193" t="str">
        <f t="shared" si="349"/>
        <v>0116</v>
      </c>
    </row>
    <row r="11194" spans="1:19">
      <c r="A11194" t="s">
        <v>90078</v>
      </c>
      <c r="B11194" s="31" t="s">
        <v>90079</v>
      </c>
      <c r="C11194" t="s">
        <v>49</v>
      </c>
      <c r="D11194" t="s">
        <v>90080</v>
      </c>
      <c r="E11194" t="s">
        <v>86296</v>
      </c>
      <c r="F11194" t="s">
        <v>90081</v>
      </c>
      <c r="G11194" t="s">
        <v>90082</v>
      </c>
      <c r="H11194" t="s">
        <v>90083</v>
      </c>
      <c r="I11194" t="s">
        <v>4955</v>
      </c>
      <c r="J11194" t="s">
        <v>14048</v>
      </c>
      <c r="K11194" t="s">
        <v>14049</v>
      </c>
      <c r="L11194" t="s">
        <v>60</v>
      </c>
      <c r="M11194" t="s">
        <v>4904</v>
      </c>
      <c r="N11194" t="s">
        <v>4832</v>
      </c>
      <c r="O11194" t="s">
        <v>14050</v>
      </c>
      <c r="P11194" t="s">
        <v>90084</v>
      </c>
      <c r="Q11194" t="s">
        <v>90085</v>
      </c>
      <c r="R11194" t="str">
        <f t="shared" si="348"/>
        <v>奎文</v>
      </c>
      <c r="S11194" t="str">
        <f t="shared" si="349"/>
        <v>0116</v>
      </c>
    </row>
    <row r="11195" spans="1:19">
      <c r="A11195" t="s">
        <v>90086</v>
      </c>
      <c r="B11195" s="31" t="s">
        <v>90087</v>
      </c>
      <c r="C11195" t="s">
        <v>49</v>
      </c>
      <c r="D11195" t="s">
        <v>90088</v>
      </c>
      <c r="E11195" t="s">
        <v>86296</v>
      </c>
      <c r="F11195" t="s">
        <v>90089</v>
      </c>
      <c r="G11195" t="s">
        <v>90090</v>
      </c>
      <c r="H11195" t="s">
        <v>90091</v>
      </c>
      <c r="I11195" t="s">
        <v>4785</v>
      </c>
      <c r="J11195" t="s">
        <v>12549</v>
      </c>
      <c r="K11195" t="s">
        <v>12550</v>
      </c>
      <c r="L11195" t="s">
        <v>1136</v>
      </c>
      <c r="M11195" t="s">
        <v>5210</v>
      </c>
      <c r="N11195" t="s">
        <v>4869</v>
      </c>
      <c r="O11195" t="s">
        <v>12551</v>
      </c>
      <c r="P11195" t="s">
        <v>90092</v>
      </c>
      <c r="Q11195" t="s">
        <v>75044</v>
      </c>
      <c r="R11195" t="str">
        <f t="shared" si="348"/>
        <v>昌乐</v>
      </c>
      <c r="S11195" t="str">
        <f t="shared" si="349"/>
        <v>0116</v>
      </c>
    </row>
    <row r="11196" spans="1:19">
      <c r="A11196" t="s">
        <v>90093</v>
      </c>
      <c r="B11196" s="31" t="s">
        <v>90094</v>
      </c>
      <c r="C11196" t="s">
        <v>49</v>
      </c>
      <c r="D11196" t="s">
        <v>90095</v>
      </c>
      <c r="E11196" t="s">
        <v>82156</v>
      </c>
      <c r="F11196" t="s">
        <v>90096</v>
      </c>
      <c r="G11196" t="s">
        <v>90097</v>
      </c>
      <c r="H11196" t="s">
        <v>90098</v>
      </c>
      <c r="I11196" t="s">
        <v>4828</v>
      </c>
      <c r="J11196" t="s">
        <v>8260</v>
      </c>
      <c r="K11196" t="s">
        <v>8261</v>
      </c>
      <c r="L11196" t="s">
        <v>95</v>
      </c>
      <c r="M11196" t="s">
        <v>5682</v>
      </c>
      <c r="N11196" t="s">
        <v>4919</v>
      </c>
      <c r="O11196" t="s">
        <v>8262</v>
      </c>
      <c r="P11196" t="s">
        <v>90099</v>
      </c>
      <c r="Q11196" t="s">
        <v>81338</v>
      </c>
      <c r="R11196" t="str">
        <f t="shared" si="348"/>
        <v>安丘</v>
      </c>
      <c r="S11196" t="str">
        <f t="shared" si="349"/>
        <v>0116</v>
      </c>
    </row>
    <row r="11197" spans="1:19">
      <c r="A11197" t="s">
        <v>90100</v>
      </c>
      <c r="B11197" s="31" t="s">
        <v>90101</v>
      </c>
      <c r="C11197" t="s">
        <v>49</v>
      </c>
      <c r="D11197" t="s">
        <v>90102</v>
      </c>
      <c r="E11197" t="s">
        <v>86483</v>
      </c>
      <c r="F11197" t="s">
        <v>90103</v>
      </c>
      <c r="G11197" t="s">
        <v>90104</v>
      </c>
      <c r="H11197" t="s">
        <v>90105</v>
      </c>
      <c r="I11197" t="s">
        <v>12119</v>
      </c>
      <c r="J11197" t="s">
        <v>5509</v>
      </c>
      <c r="K11197" t="s">
        <v>5510</v>
      </c>
      <c r="L11197" t="s">
        <v>60</v>
      </c>
      <c r="M11197" t="s">
        <v>5511</v>
      </c>
      <c r="N11197" t="s">
        <v>6601</v>
      </c>
      <c r="O11197" t="s">
        <v>5512</v>
      </c>
      <c r="P11197" t="s">
        <v>90106</v>
      </c>
      <c r="Q11197" t="s">
        <v>90107</v>
      </c>
      <c r="R11197" t="str">
        <f t="shared" si="348"/>
        <v>奎文</v>
      </c>
      <c r="S11197" t="str">
        <f t="shared" si="349"/>
        <v>0116</v>
      </c>
    </row>
    <row r="11198" spans="1:19">
      <c r="A11198" t="s">
        <v>90108</v>
      </c>
      <c r="B11198" s="31" t="s">
        <v>90109</v>
      </c>
      <c r="C11198" t="s">
        <v>49</v>
      </c>
      <c r="D11198" t="s">
        <v>90110</v>
      </c>
      <c r="E11198" t="s">
        <v>86483</v>
      </c>
      <c r="F11198" t="s">
        <v>90111</v>
      </c>
      <c r="G11198" t="s">
        <v>90112</v>
      </c>
      <c r="H11198" t="s">
        <v>90113</v>
      </c>
      <c r="I11198" t="s">
        <v>12119</v>
      </c>
      <c r="J11198" t="s">
        <v>50317</v>
      </c>
      <c r="K11198" t="s">
        <v>50318</v>
      </c>
      <c r="L11198" t="s">
        <v>123</v>
      </c>
      <c r="M11198" t="s">
        <v>18345</v>
      </c>
      <c r="N11198" t="s">
        <v>5112</v>
      </c>
      <c r="O11198" t="s">
        <v>50319</v>
      </c>
      <c r="P11198" t="s">
        <v>90030</v>
      </c>
      <c r="Q11198" t="s">
        <v>75044</v>
      </c>
      <c r="R11198" t="str">
        <f t="shared" si="348"/>
        <v>诸城</v>
      </c>
      <c r="S11198" t="str">
        <f t="shared" si="349"/>
        <v>0116</v>
      </c>
    </row>
    <row r="11199" spans="1:19">
      <c r="A11199" t="s">
        <v>90114</v>
      </c>
      <c r="B11199" s="31" t="s">
        <v>90115</v>
      </c>
      <c r="C11199" t="s">
        <v>49</v>
      </c>
      <c r="D11199" t="s">
        <v>90116</v>
      </c>
      <c r="E11199" t="s">
        <v>86296</v>
      </c>
      <c r="F11199" t="s">
        <v>90117</v>
      </c>
      <c r="G11199" t="s">
        <v>90118</v>
      </c>
      <c r="H11199" t="s">
        <v>90119</v>
      </c>
      <c r="I11199" t="s">
        <v>4841</v>
      </c>
      <c r="J11199" t="s">
        <v>5432</v>
      </c>
      <c r="K11199" t="s">
        <v>18114</v>
      </c>
      <c r="L11199" t="s">
        <v>123</v>
      </c>
      <c r="M11199" t="s">
        <v>4932</v>
      </c>
      <c r="N11199" t="s">
        <v>6601</v>
      </c>
      <c r="O11199" t="s">
        <v>5434</v>
      </c>
      <c r="P11199" t="s">
        <v>90120</v>
      </c>
      <c r="Q11199" t="s">
        <v>75044</v>
      </c>
      <c r="R11199" t="str">
        <f t="shared" si="348"/>
        <v>诸城</v>
      </c>
      <c r="S11199" t="str">
        <f t="shared" si="349"/>
        <v>0116</v>
      </c>
    </row>
    <row r="11200" spans="1:19">
      <c r="A11200" t="s">
        <v>90121</v>
      </c>
      <c r="B11200" s="31" t="s">
        <v>90122</v>
      </c>
      <c r="C11200" t="s">
        <v>49</v>
      </c>
      <c r="D11200" t="s">
        <v>90123</v>
      </c>
      <c r="E11200" t="s">
        <v>86296</v>
      </c>
      <c r="F11200" t="s">
        <v>90124</v>
      </c>
      <c r="G11200" t="s">
        <v>90125</v>
      </c>
      <c r="H11200" t="s">
        <v>90126</v>
      </c>
      <c r="I11200" t="s">
        <v>4852</v>
      </c>
      <c r="J11200" t="s">
        <v>71625</v>
      </c>
      <c r="K11200" t="s">
        <v>12013</v>
      </c>
      <c r="L11200" t="s">
        <v>1136</v>
      </c>
      <c r="M11200" t="s">
        <v>5210</v>
      </c>
      <c r="N11200" t="s">
        <v>4881</v>
      </c>
      <c r="O11200" t="s">
        <v>71626</v>
      </c>
      <c r="P11200" t="s">
        <v>90127</v>
      </c>
      <c r="Q11200" t="s">
        <v>75044</v>
      </c>
      <c r="R11200" t="str">
        <f t="shared" si="348"/>
        <v>昌乐</v>
      </c>
      <c r="S11200" t="str">
        <f t="shared" si="349"/>
        <v>0116</v>
      </c>
    </row>
    <row r="11201" spans="1:19">
      <c r="A11201" t="s">
        <v>90128</v>
      </c>
      <c r="B11201" s="31" t="s">
        <v>90129</v>
      </c>
      <c r="C11201" t="s">
        <v>49</v>
      </c>
      <c r="D11201" t="s">
        <v>90130</v>
      </c>
      <c r="E11201" t="s">
        <v>90131</v>
      </c>
      <c r="F11201" t="s">
        <v>90132</v>
      </c>
      <c r="G11201" t="s">
        <v>90133</v>
      </c>
      <c r="H11201" t="s">
        <v>90134</v>
      </c>
      <c r="I11201" t="s">
        <v>4852</v>
      </c>
      <c r="J11201" t="s">
        <v>10226</v>
      </c>
      <c r="K11201" t="s">
        <v>10227</v>
      </c>
      <c r="L11201" t="s">
        <v>148</v>
      </c>
      <c r="M11201" t="s">
        <v>6713</v>
      </c>
      <c r="N11201" t="s">
        <v>5487</v>
      </c>
      <c r="O11201" t="s">
        <v>10229</v>
      </c>
      <c r="P11201" t="s">
        <v>87687</v>
      </c>
      <c r="Q11201" t="s">
        <v>75044</v>
      </c>
      <c r="R11201" t="str">
        <f t="shared" ref="R11201:R11264" si="350">IF(OR(LEFT(L11201,2)="高新"),"奎文",IF(LEFT(L11201,2)="峡山","坊子",IF(LEFT(L11201,2)="滨海","寒亭",LEFT(L11201,2))))</f>
        <v>寒亭</v>
      </c>
      <c r="S11201" t="str">
        <f t="shared" ref="S11201:S11264" si="351">TEXT(B11201,"mmdd")</f>
        <v>0116</v>
      </c>
    </row>
    <row r="11202" spans="1:19">
      <c r="A11202" t="s">
        <v>90135</v>
      </c>
      <c r="B11202" s="31" t="s">
        <v>90136</v>
      </c>
      <c r="C11202" t="s">
        <v>49</v>
      </c>
      <c r="D11202" t="s">
        <v>90137</v>
      </c>
      <c r="E11202" t="s">
        <v>89954</v>
      </c>
      <c r="F11202" t="s">
        <v>90138</v>
      </c>
      <c r="G11202" t="s">
        <v>90139</v>
      </c>
      <c r="H11202" t="s">
        <v>90140</v>
      </c>
      <c r="I11202" t="s">
        <v>4785</v>
      </c>
      <c r="J11202" t="s">
        <v>6193</v>
      </c>
      <c r="K11202" t="s">
        <v>6194</v>
      </c>
      <c r="L11202" t="s">
        <v>105</v>
      </c>
      <c r="M11202" t="s">
        <v>6195</v>
      </c>
      <c r="N11202" t="s">
        <v>4869</v>
      </c>
      <c r="O11202" t="s">
        <v>6196</v>
      </c>
      <c r="P11202" t="s">
        <v>90141</v>
      </c>
      <c r="Q11202" t="s">
        <v>75044</v>
      </c>
      <c r="R11202" t="str">
        <f t="shared" si="350"/>
        <v>寿光</v>
      </c>
      <c r="S11202" t="str">
        <f t="shared" si="351"/>
        <v>0116</v>
      </c>
    </row>
    <row r="11203" spans="1:19">
      <c r="A11203" t="s">
        <v>90142</v>
      </c>
      <c r="B11203" s="31" t="s">
        <v>90143</v>
      </c>
      <c r="C11203" t="s">
        <v>49</v>
      </c>
      <c r="D11203" t="s">
        <v>90144</v>
      </c>
      <c r="E11203" t="s">
        <v>90145</v>
      </c>
      <c r="F11203" t="s">
        <v>90146</v>
      </c>
      <c r="G11203" t="s">
        <v>90147</v>
      </c>
      <c r="H11203" t="s">
        <v>90148</v>
      </c>
      <c r="I11203" t="s">
        <v>5327</v>
      </c>
      <c r="J11203" t="s">
        <v>10771</v>
      </c>
      <c r="K11203" t="s">
        <v>10772</v>
      </c>
      <c r="L11203" t="s">
        <v>60</v>
      </c>
      <c r="M11203" t="s">
        <v>5420</v>
      </c>
      <c r="N11203" t="s">
        <v>5211</v>
      </c>
      <c r="O11203" t="s">
        <v>10773</v>
      </c>
      <c r="P11203" t="s">
        <v>90149</v>
      </c>
      <c r="Q11203" t="s">
        <v>75044</v>
      </c>
      <c r="R11203" t="str">
        <f t="shared" si="350"/>
        <v>奎文</v>
      </c>
      <c r="S11203" t="str">
        <f t="shared" si="351"/>
        <v>0116</v>
      </c>
    </row>
    <row r="11204" spans="1:19">
      <c r="A11204" t="s">
        <v>90150</v>
      </c>
      <c r="B11204" s="31" t="s">
        <v>90151</v>
      </c>
      <c r="C11204" t="s">
        <v>49</v>
      </c>
      <c r="D11204" t="s">
        <v>90152</v>
      </c>
      <c r="E11204" t="s">
        <v>87599</v>
      </c>
      <c r="F11204" t="s">
        <v>90153</v>
      </c>
      <c r="G11204" t="s">
        <v>90154</v>
      </c>
      <c r="H11204" t="s">
        <v>90155</v>
      </c>
      <c r="I11204" t="s">
        <v>5835</v>
      </c>
      <c r="J11204" t="s">
        <v>19912</v>
      </c>
      <c r="K11204" t="s">
        <v>19913</v>
      </c>
      <c r="L11204" t="s">
        <v>77</v>
      </c>
      <c r="M11204" t="s">
        <v>5733</v>
      </c>
      <c r="N11204" t="s">
        <v>5211</v>
      </c>
      <c r="O11204" t="s">
        <v>19914</v>
      </c>
      <c r="P11204" t="s">
        <v>90156</v>
      </c>
      <c r="Q11204" t="s">
        <v>90157</v>
      </c>
      <c r="R11204" t="str">
        <f t="shared" si="350"/>
        <v>临朐</v>
      </c>
      <c r="S11204" t="str">
        <f t="shared" si="351"/>
        <v>0116</v>
      </c>
    </row>
    <row r="11205" spans="1:19">
      <c r="A11205" t="s">
        <v>90158</v>
      </c>
      <c r="B11205" s="31" t="s">
        <v>90159</v>
      </c>
      <c r="C11205" t="s">
        <v>49</v>
      </c>
      <c r="D11205" t="s">
        <v>90160</v>
      </c>
      <c r="E11205" t="s">
        <v>86296</v>
      </c>
      <c r="F11205" t="s">
        <v>90161</v>
      </c>
      <c r="G11205" t="s">
        <v>90162</v>
      </c>
      <c r="H11205" t="s">
        <v>90163</v>
      </c>
      <c r="I11205" t="s">
        <v>4852</v>
      </c>
      <c r="J11205" t="s">
        <v>4801</v>
      </c>
      <c r="K11205" t="s">
        <v>4802</v>
      </c>
      <c r="L11205" t="s">
        <v>77</v>
      </c>
      <c r="M11205" t="s">
        <v>4803</v>
      </c>
      <c r="N11205" t="s">
        <v>5296</v>
      </c>
      <c r="O11205" t="s">
        <v>4804</v>
      </c>
      <c r="P11205" t="s">
        <v>90041</v>
      </c>
      <c r="Q11205" t="s">
        <v>90164</v>
      </c>
      <c r="R11205" t="str">
        <f t="shared" si="350"/>
        <v>临朐</v>
      </c>
      <c r="S11205" t="str">
        <f t="shared" si="351"/>
        <v>0116</v>
      </c>
    </row>
    <row r="11206" spans="1:19">
      <c r="A11206" t="s">
        <v>90165</v>
      </c>
      <c r="B11206" s="31" t="s">
        <v>90166</v>
      </c>
      <c r="C11206" t="s">
        <v>49</v>
      </c>
      <c r="D11206" t="s">
        <v>90167</v>
      </c>
      <c r="E11206" t="s">
        <v>86483</v>
      </c>
      <c r="F11206" t="s">
        <v>90168</v>
      </c>
      <c r="G11206" t="s">
        <v>90169</v>
      </c>
      <c r="H11206" t="s">
        <v>90170</v>
      </c>
      <c r="I11206" t="s">
        <v>12119</v>
      </c>
      <c r="J11206" t="s">
        <v>7963</v>
      </c>
      <c r="K11206" t="s">
        <v>7964</v>
      </c>
      <c r="L11206" t="s">
        <v>60</v>
      </c>
      <c r="M11206" t="s">
        <v>5511</v>
      </c>
      <c r="N11206" t="s">
        <v>10348</v>
      </c>
      <c r="O11206" t="s">
        <v>7965</v>
      </c>
      <c r="P11206" t="s">
        <v>90171</v>
      </c>
      <c r="Q11206" t="s">
        <v>90172</v>
      </c>
      <c r="R11206" t="str">
        <f t="shared" si="350"/>
        <v>奎文</v>
      </c>
      <c r="S11206" t="str">
        <f t="shared" si="351"/>
        <v>0116</v>
      </c>
    </row>
    <row r="11207" spans="1:19">
      <c r="A11207" t="s">
        <v>90173</v>
      </c>
      <c r="B11207" s="31" t="s">
        <v>90174</v>
      </c>
      <c r="C11207" t="s">
        <v>49</v>
      </c>
      <c r="D11207" t="s">
        <v>90175</v>
      </c>
      <c r="E11207" t="s">
        <v>90145</v>
      </c>
      <c r="F11207" t="s">
        <v>90176</v>
      </c>
      <c r="G11207" t="s">
        <v>90177</v>
      </c>
      <c r="H11207" t="s">
        <v>90178</v>
      </c>
      <c r="I11207" t="s">
        <v>4813</v>
      </c>
      <c r="J11207" t="s">
        <v>7910</v>
      </c>
      <c r="K11207" t="s">
        <v>7911</v>
      </c>
      <c r="L11207" t="s">
        <v>375</v>
      </c>
      <c r="M11207" t="s">
        <v>5409</v>
      </c>
      <c r="N11207" t="s">
        <v>4869</v>
      </c>
      <c r="O11207" t="s">
        <v>7913</v>
      </c>
      <c r="P11207" t="s">
        <v>90179</v>
      </c>
      <c r="Q11207" t="s">
        <v>90180</v>
      </c>
      <c r="R11207" t="str">
        <f t="shared" si="350"/>
        <v>昌邑</v>
      </c>
      <c r="S11207" t="str">
        <f t="shared" si="351"/>
        <v>0116</v>
      </c>
    </row>
    <row r="11208" spans="1:19">
      <c r="A11208" t="s">
        <v>90181</v>
      </c>
      <c r="B11208" s="31" t="s">
        <v>90182</v>
      </c>
      <c r="C11208" t="s">
        <v>49</v>
      </c>
      <c r="D11208" t="s">
        <v>90183</v>
      </c>
      <c r="E11208" t="s">
        <v>90184</v>
      </c>
      <c r="F11208" t="s">
        <v>90185</v>
      </c>
      <c r="G11208" t="s">
        <v>90186</v>
      </c>
      <c r="H11208" t="s">
        <v>90187</v>
      </c>
      <c r="I11208" t="s">
        <v>5052</v>
      </c>
      <c r="J11208" t="s">
        <v>5578</v>
      </c>
      <c r="K11208" t="s">
        <v>5579</v>
      </c>
      <c r="L11208" t="s">
        <v>148</v>
      </c>
      <c r="M11208" t="s">
        <v>5580</v>
      </c>
      <c r="N11208" t="s">
        <v>4817</v>
      </c>
      <c r="O11208" t="s">
        <v>5581</v>
      </c>
      <c r="P11208" t="s">
        <v>90188</v>
      </c>
      <c r="Q11208" t="s">
        <v>75044</v>
      </c>
      <c r="R11208" t="str">
        <f t="shared" si="350"/>
        <v>寒亭</v>
      </c>
      <c r="S11208" t="str">
        <f t="shared" si="351"/>
        <v>0116</v>
      </c>
    </row>
    <row r="11209" spans="1:19">
      <c r="A11209" t="s">
        <v>90189</v>
      </c>
      <c r="B11209" s="31" t="s">
        <v>90190</v>
      </c>
      <c r="C11209" t="s">
        <v>49</v>
      </c>
      <c r="D11209" t="s">
        <v>90191</v>
      </c>
      <c r="E11209" t="s">
        <v>89995</v>
      </c>
      <c r="F11209" t="s">
        <v>90192</v>
      </c>
      <c r="G11209" t="s">
        <v>90193</v>
      </c>
      <c r="H11209" t="s">
        <v>90194</v>
      </c>
      <c r="I11209" t="s">
        <v>4828</v>
      </c>
      <c r="J11209" t="s">
        <v>7418</v>
      </c>
      <c r="K11209" t="s">
        <v>7419</v>
      </c>
      <c r="L11209" t="s">
        <v>60</v>
      </c>
      <c r="M11209" t="s">
        <v>5999</v>
      </c>
      <c r="N11209" t="s">
        <v>4845</v>
      </c>
      <c r="O11209" t="s">
        <v>7420</v>
      </c>
      <c r="P11209" t="s">
        <v>90195</v>
      </c>
      <c r="Q11209" t="s">
        <v>75044</v>
      </c>
      <c r="R11209" t="str">
        <f t="shared" si="350"/>
        <v>奎文</v>
      </c>
      <c r="S11209" t="str">
        <f t="shared" si="351"/>
        <v>0116</v>
      </c>
    </row>
    <row r="11210" spans="1:19">
      <c r="A11210" t="s">
        <v>90196</v>
      </c>
      <c r="B11210" s="31" t="s">
        <v>90197</v>
      </c>
      <c r="C11210" t="s">
        <v>49</v>
      </c>
      <c r="D11210" t="s">
        <v>90198</v>
      </c>
      <c r="E11210" t="s">
        <v>87295</v>
      </c>
      <c r="F11210" t="s">
        <v>90199</v>
      </c>
      <c r="G11210" t="s">
        <v>90200</v>
      </c>
      <c r="H11210" t="s">
        <v>90201</v>
      </c>
      <c r="I11210" t="s">
        <v>12844</v>
      </c>
      <c r="J11210" t="s">
        <v>7125</v>
      </c>
      <c r="K11210" t="s">
        <v>7126</v>
      </c>
      <c r="L11210" t="s">
        <v>105</v>
      </c>
      <c r="M11210" t="s">
        <v>5089</v>
      </c>
      <c r="N11210" t="s">
        <v>6601</v>
      </c>
      <c r="O11210" t="s">
        <v>7127</v>
      </c>
      <c r="P11210" t="s">
        <v>90202</v>
      </c>
      <c r="Q11210" t="s">
        <v>75044</v>
      </c>
      <c r="R11210" t="str">
        <f t="shared" si="350"/>
        <v>寿光</v>
      </c>
      <c r="S11210" t="str">
        <f t="shared" si="351"/>
        <v>0116</v>
      </c>
    </row>
    <row r="11211" spans="1:19">
      <c r="A11211" t="s">
        <v>90203</v>
      </c>
      <c r="B11211" s="31" t="s">
        <v>90204</v>
      </c>
      <c r="C11211" t="s">
        <v>49</v>
      </c>
      <c r="D11211" t="s">
        <v>90205</v>
      </c>
      <c r="E11211" t="s">
        <v>82156</v>
      </c>
      <c r="F11211" t="s">
        <v>90206</v>
      </c>
      <c r="G11211" t="s">
        <v>90207</v>
      </c>
      <c r="H11211" t="s">
        <v>90208</v>
      </c>
      <c r="I11211" t="s">
        <v>6877</v>
      </c>
      <c r="J11211" t="s">
        <v>10275</v>
      </c>
      <c r="K11211" t="s">
        <v>10276</v>
      </c>
      <c r="L11211" t="s">
        <v>123</v>
      </c>
      <c r="M11211" t="s">
        <v>4932</v>
      </c>
      <c r="N11211" t="s">
        <v>4972</v>
      </c>
      <c r="O11211" t="s">
        <v>10277</v>
      </c>
      <c r="P11211" t="s">
        <v>90209</v>
      </c>
      <c r="Q11211" t="s">
        <v>75044</v>
      </c>
      <c r="R11211" t="str">
        <f t="shared" si="350"/>
        <v>诸城</v>
      </c>
      <c r="S11211" t="str">
        <f t="shared" si="351"/>
        <v>0116</v>
      </c>
    </row>
    <row r="11212" spans="1:19">
      <c r="A11212" t="s">
        <v>90210</v>
      </c>
      <c r="B11212" s="31" t="s">
        <v>90211</v>
      </c>
      <c r="C11212" t="s">
        <v>49</v>
      </c>
      <c r="D11212" t="s">
        <v>90212</v>
      </c>
      <c r="E11212" t="s">
        <v>86296</v>
      </c>
      <c r="F11212" t="s">
        <v>90213</v>
      </c>
      <c r="G11212" t="s">
        <v>90214</v>
      </c>
      <c r="H11212" t="s">
        <v>90215</v>
      </c>
      <c r="I11212" t="s">
        <v>5560</v>
      </c>
      <c r="J11212" t="s">
        <v>7556</v>
      </c>
      <c r="K11212" t="s">
        <v>7557</v>
      </c>
      <c r="L11212" t="s">
        <v>237</v>
      </c>
      <c r="M11212" t="s">
        <v>4971</v>
      </c>
      <c r="N11212" t="s">
        <v>5487</v>
      </c>
      <c r="O11212" t="s">
        <v>7559</v>
      </c>
      <c r="P11212" t="s">
        <v>90216</v>
      </c>
      <c r="Q11212" t="s">
        <v>90217</v>
      </c>
      <c r="R11212" t="str">
        <f t="shared" si="350"/>
        <v>潍城</v>
      </c>
      <c r="S11212" t="str">
        <f t="shared" si="351"/>
        <v>0116</v>
      </c>
    </row>
    <row r="11213" spans="1:19">
      <c r="A11213" t="s">
        <v>90218</v>
      </c>
      <c r="B11213" s="31" t="s">
        <v>90219</v>
      </c>
      <c r="C11213" t="s">
        <v>49</v>
      </c>
      <c r="D11213" t="s">
        <v>90220</v>
      </c>
      <c r="E11213" t="s">
        <v>71340</v>
      </c>
      <c r="F11213" t="s">
        <v>90221</v>
      </c>
      <c r="G11213" t="s">
        <v>90222</v>
      </c>
      <c r="H11213" t="s">
        <v>90223</v>
      </c>
      <c r="I11213" t="s">
        <v>5052</v>
      </c>
      <c r="J11213" t="s">
        <v>5636</v>
      </c>
      <c r="K11213" t="s">
        <v>5906</v>
      </c>
      <c r="L11213" t="s">
        <v>77</v>
      </c>
      <c r="M11213" t="s">
        <v>5145</v>
      </c>
      <c r="N11213" t="s">
        <v>5907</v>
      </c>
      <c r="O11213" t="s">
        <v>5908</v>
      </c>
      <c r="P11213" t="s">
        <v>90224</v>
      </c>
      <c r="Q11213" t="s">
        <v>75044</v>
      </c>
      <c r="R11213" t="str">
        <f t="shared" si="350"/>
        <v>临朐</v>
      </c>
      <c r="S11213" t="str">
        <f t="shared" si="351"/>
        <v>0116</v>
      </c>
    </row>
    <row r="11214" spans="1:19">
      <c r="A11214" t="s">
        <v>90225</v>
      </c>
      <c r="B11214" s="31" t="s">
        <v>90226</v>
      </c>
      <c r="C11214" t="s">
        <v>49</v>
      </c>
      <c r="D11214" t="s">
        <v>90227</v>
      </c>
      <c r="E11214" t="s">
        <v>86296</v>
      </c>
      <c r="F11214" t="s">
        <v>90228</v>
      </c>
      <c r="G11214" t="s">
        <v>90229</v>
      </c>
      <c r="H11214" t="s">
        <v>90230</v>
      </c>
      <c r="I11214" t="s">
        <v>4852</v>
      </c>
      <c r="J11214" t="s">
        <v>6348</v>
      </c>
      <c r="K11214" t="s">
        <v>6349</v>
      </c>
      <c r="L11214" t="s">
        <v>114</v>
      </c>
      <c r="M11214" t="s">
        <v>5486</v>
      </c>
      <c r="N11214" t="s">
        <v>5030</v>
      </c>
      <c r="O11214" t="s">
        <v>6350</v>
      </c>
      <c r="P11214" t="s">
        <v>90231</v>
      </c>
      <c r="Q11214" t="s">
        <v>90232</v>
      </c>
      <c r="R11214" t="str">
        <f t="shared" si="350"/>
        <v>高密</v>
      </c>
      <c r="S11214" t="str">
        <f t="shared" si="351"/>
        <v>0116</v>
      </c>
    </row>
    <row r="11215" spans="1:19">
      <c r="A11215" t="s">
        <v>90233</v>
      </c>
      <c r="B11215" s="31" t="s">
        <v>90234</v>
      </c>
      <c r="C11215" t="s">
        <v>49</v>
      </c>
      <c r="D11215" t="s">
        <v>90235</v>
      </c>
      <c r="E11215" t="s">
        <v>86483</v>
      </c>
      <c r="F11215" t="s">
        <v>90236</v>
      </c>
      <c r="G11215" t="s">
        <v>90237</v>
      </c>
      <c r="H11215" t="s">
        <v>90238</v>
      </c>
      <c r="I11215" t="s">
        <v>12119</v>
      </c>
      <c r="J11215" t="s">
        <v>5731</v>
      </c>
      <c r="K11215" t="s">
        <v>5732</v>
      </c>
      <c r="L11215" t="s">
        <v>77</v>
      </c>
      <c r="M11215" t="s">
        <v>5733</v>
      </c>
      <c r="N11215" t="s">
        <v>4789</v>
      </c>
      <c r="O11215" t="s">
        <v>5734</v>
      </c>
      <c r="P11215" t="s">
        <v>75044</v>
      </c>
      <c r="Q11215" t="s">
        <v>90239</v>
      </c>
      <c r="R11215" t="str">
        <f t="shared" si="350"/>
        <v>临朐</v>
      </c>
      <c r="S11215" t="str">
        <f t="shared" si="351"/>
        <v>0116</v>
      </c>
    </row>
    <row r="11216" spans="1:19">
      <c r="A11216" t="s">
        <v>90240</v>
      </c>
      <c r="B11216" s="31" t="s">
        <v>90241</v>
      </c>
      <c r="C11216" t="s">
        <v>49</v>
      </c>
      <c r="D11216" t="s">
        <v>90242</v>
      </c>
      <c r="E11216" t="s">
        <v>86296</v>
      </c>
      <c r="F11216" t="s">
        <v>90243</v>
      </c>
      <c r="G11216" t="s">
        <v>90244</v>
      </c>
      <c r="H11216" t="s">
        <v>90245</v>
      </c>
      <c r="I11216" t="s">
        <v>4852</v>
      </c>
      <c r="J11216" t="s">
        <v>6020</v>
      </c>
      <c r="K11216" t="s">
        <v>6021</v>
      </c>
      <c r="L11216" t="s">
        <v>123</v>
      </c>
      <c r="M11216" t="s">
        <v>6022</v>
      </c>
      <c r="N11216" t="s">
        <v>5801</v>
      </c>
      <c r="O11216" t="s">
        <v>6023</v>
      </c>
      <c r="P11216" t="s">
        <v>90246</v>
      </c>
      <c r="Q11216" t="s">
        <v>75044</v>
      </c>
      <c r="R11216" t="str">
        <f t="shared" si="350"/>
        <v>诸城</v>
      </c>
      <c r="S11216" t="str">
        <f t="shared" si="351"/>
        <v>0116</v>
      </c>
    </row>
    <row r="11217" spans="1:19">
      <c r="A11217" t="s">
        <v>90247</v>
      </c>
      <c r="B11217" s="31" t="s">
        <v>90248</v>
      </c>
      <c r="C11217" t="s">
        <v>49</v>
      </c>
      <c r="D11217" t="s">
        <v>90249</v>
      </c>
      <c r="E11217" t="s">
        <v>71340</v>
      </c>
      <c r="F11217" t="s">
        <v>90250</v>
      </c>
      <c r="G11217" t="s">
        <v>90251</v>
      </c>
      <c r="H11217" t="s">
        <v>90252</v>
      </c>
      <c r="I11217" t="s">
        <v>5052</v>
      </c>
      <c r="J11217" t="s">
        <v>19932</v>
      </c>
      <c r="K11217" t="s">
        <v>19933</v>
      </c>
      <c r="L11217" t="s">
        <v>1136</v>
      </c>
      <c r="M11217" t="s">
        <v>11735</v>
      </c>
      <c r="N11217" t="s">
        <v>4983</v>
      </c>
      <c r="O11217" t="s">
        <v>19934</v>
      </c>
      <c r="P11217" t="s">
        <v>90253</v>
      </c>
      <c r="Q11217" t="s">
        <v>90254</v>
      </c>
      <c r="R11217" t="str">
        <f t="shared" si="350"/>
        <v>昌乐</v>
      </c>
      <c r="S11217" t="str">
        <f t="shared" si="351"/>
        <v>0116</v>
      </c>
    </row>
    <row r="11218" spans="1:19">
      <c r="A11218" t="s">
        <v>90255</v>
      </c>
      <c r="B11218" s="31" t="s">
        <v>90256</v>
      </c>
      <c r="C11218" t="s">
        <v>49</v>
      </c>
      <c r="D11218" t="s">
        <v>90257</v>
      </c>
      <c r="E11218" t="s">
        <v>90258</v>
      </c>
      <c r="F11218" t="s">
        <v>90259</v>
      </c>
      <c r="G11218" t="s">
        <v>90260</v>
      </c>
      <c r="H11218" t="s">
        <v>90261</v>
      </c>
      <c r="I11218" t="s">
        <v>5822</v>
      </c>
      <c r="J11218" t="s">
        <v>10771</v>
      </c>
      <c r="K11218" t="s">
        <v>10772</v>
      </c>
      <c r="L11218" t="s">
        <v>60</v>
      </c>
      <c r="M11218" t="s">
        <v>5420</v>
      </c>
      <c r="N11218" t="s">
        <v>5487</v>
      </c>
      <c r="O11218" t="s">
        <v>10773</v>
      </c>
      <c r="P11218" t="s">
        <v>90262</v>
      </c>
      <c r="Q11218" t="s">
        <v>75044</v>
      </c>
      <c r="R11218" t="str">
        <f t="shared" si="350"/>
        <v>奎文</v>
      </c>
      <c r="S11218" t="str">
        <f t="shared" si="351"/>
        <v>0116</v>
      </c>
    </row>
    <row r="11219" spans="1:19">
      <c r="A11219" t="s">
        <v>90263</v>
      </c>
      <c r="B11219" s="31" t="s">
        <v>90264</v>
      </c>
      <c r="C11219" t="s">
        <v>49</v>
      </c>
      <c r="D11219" t="s">
        <v>90265</v>
      </c>
      <c r="E11219" t="s">
        <v>86296</v>
      </c>
      <c r="F11219" t="s">
        <v>90266</v>
      </c>
      <c r="G11219" t="s">
        <v>90267</v>
      </c>
      <c r="H11219" t="s">
        <v>90268</v>
      </c>
      <c r="I11219" t="s">
        <v>4841</v>
      </c>
      <c r="J11219" t="s">
        <v>12985</v>
      </c>
      <c r="K11219" t="s">
        <v>12986</v>
      </c>
      <c r="L11219" t="s">
        <v>105</v>
      </c>
      <c r="M11219" t="s">
        <v>5769</v>
      </c>
      <c r="N11219" t="s">
        <v>5907</v>
      </c>
      <c r="O11219" t="s">
        <v>12987</v>
      </c>
      <c r="P11219" t="s">
        <v>90269</v>
      </c>
      <c r="Q11219" t="s">
        <v>75044</v>
      </c>
      <c r="R11219" t="str">
        <f t="shared" si="350"/>
        <v>寿光</v>
      </c>
      <c r="S11219" t="str">
        <f t="shared" si="351"/>
        <v>0116</v>
      </c>
    </row>
    <row r="11220" spans="1:19">
      <c r="A11220" t="s">
        <v>90270</v>
      </c>
      <c r="B11220" s="31" t="s">
        <v>90271</v>
      </c>
      <c r="C11220" t="s">
        <v>49</v>
      </c>
      <c r="D11220" t="s">
        <v>90272</v>
      </c>
      <c r="E11220" t="s">
        <v>90273</v>
      </c>
      <c r="F11220" t="s">
        <v>90274</v>
      </c>
      <c r="G11220" t="s">
        <v>90275</v>
      </c>
      <c r="H11220" t="s">
        <v>90276</v>
      </c>
      <c r="I11220" t="s">
        <v>4828</v>
      </c>
      <c r="J11220" t="s">
        <v>6935</v>
      </c>
      <c r="K11220" t="s">
        <v>6936</v>
      </c>
      <c r="L11220" t="s">
        <v>50</v>
      </c>
      <c r="M11220" t="s">
        <v>4816</v>
      </c>
      <c r="N11220" t="s">
        <v>4789</v>
      </c>
      <c r="O11220" t="s">
        <v>6937</v>
      </c>
      <c r="P11220" t="s">
        <v>90277</v>
      </c>
      <c r="Q11220" t="s">
        <v>75044</v>
      </c>
      <c r="R11220" t="str">
        <f t="shared" si="350"/>
        <v>青州</v>
      </c>
      <c r="S11220" t="str">
        <f t="shared" si="351"/>
        <v>0116</v>
      </c>
    </row>
    <row r="11221" spans="1:19">
      <c r="A11221" t="s">
        <v>3962</v>
      </c>
      <c r="B11221" s="31" t="s">
        <v>90278</v>
      </c>
      <c r="C11221" t="s">
        <v>49</v>
      </c>
      <c r="D11221" t="s">
        <v>90279</v>
      </c>
      <c r="E11221" t="s">
        <v>71340</v>
      </c>
      <c r="F11221" t="s">
        <v>90280</v>
      </c>
      <c r="G11221" t="s">
        <v>3960</v>
      </c>
      <c r="H11221" t="s">
        <v>90281</v>
      </c>
      <c r="I11221" t="s">
        <v>5822</v>
      </c>
      <c r="J11221" t="s">
        <v>7963</v>
      </c>
      <c r="K11221" t="s">
        <v>7964</v>
      </c>
      <c r="L11221" t="s">
        <v>60</v>
      </c>
      <c r="M11221" t="s">
        <v>5511</v>
      </c>
      <c r="N11221" t="s">
        <v>4832</v>
      </c>
      <c r="O11221" t="s">
        <v>7965</v>
      </c>
      <c r="P11221" t="s">
        <v>90282</v>
      </c>
      <c r="Q11221" t="s">
        <v>90283</v>
      </c>
      <c r="R11221" t="str">
        <f t="shared" si="350"/>
        <v>奎文</v>
      </c>
      <c r="S11221" t="str">
        <f t="shared" si="351"/>
        <v>0116</v>
      </c>
    </row>
    <row r="11222" spans="1:19">
      <c r="A11222" t="s">
        <v>90284</v>
      </c>
      <c r="B11222" s="31" t="s">
        <v>90285</v>
      </c>
      <c r="C11222" t="s">
        <v>49</v>
      </c>
      <c r="D11222" t="s">
        <v>90286</v>
      </c>
      <c r="E11222" t="s">
        <v>86483</v>
      </c>
      <c r="F11222" t="s">
        <v>90287</v>
      </c>
      <c r="G11222" t="s">
        <v>90288</v>
      </c>
      <c r="H11222" t="s">
        <v>90289</v>
      </c>
      <c r="I11222" t="s">
        <v>12119</v>
      </c>
      <c r="J11222" t="s">
        <v>5987</v>
      </c>
      <c r="K11222" t="s">
        <v>5988</v>
      </c>
      <c r="L11222" t="s">
        <v>95</v>
      </c>
      <c r="M11222" t="s">
        <v>5042</v>
      </c>
      <c r="N11222" t="s">
        <v>5056</v>
      </c>
      <c r="O11222" t="s">
        <v>5989</v>
      </c>
      <c r="P11222" t="s">
        <v>75044</v>
      </c>
      <c r="Q11222" t="s">
        <v>90290</v>
      </c>
      <c r="R11222" t="str">
        <f t="shared" si="350"/>
        <v>安丘</v>
      </c>
      <c r="S11222" t="str">
        <f t="shared" si="351"/>
        <v>0116</v>
      </c>
    </row>
    <row r="11223" spans="1:19">
      <c r="A11223" t="s">
        <v>90291</v>
      </c>
      <c r="B11223" s="31" t="s">
        <v>90292</v>
      </c>
      <c r="C11223" t="s">
        <v>49</v>
      </c>
      <c r="D11223" t="s">
        <v>90293</v>
      </c>
      <c r="E11223" t="s">
        <v>90294</v>
      </c>
      <c r="F11223" t="s">
        <v>90295</v>
      </c>
      <c r="G11223" t="s">
        <v>90296</v>
      </c>
      <c r="H11223" t="s">
        <v>90297</v>
      </c>
      <c r="I11223" t="s">
        <v>4955</v>
      </c>
      <c r="J11223" t="s">
        <v>4786</v>
      </c>
      <c r="K11223" t="s">
        <v>4787</v>
      </c>
      <c r="L11223" t="s">
        <v>237</v>
      </c>
      <c r="M11223" t="s">
        <v>4788</v>
      </c>
      <c r="N11223" t="s">
        <v>5421</v>
      </c>
      <c r="O11223" t="s">
        <v>4790</v>
      </c>
      <c r="P11223" t="s">
        <v>90298</v>
      </c>
      <c r="Q11223" t="s">
        <v>90299</v>
      </c>
      <c r="R11223" t="str">
        <f t="shared" si="350"/>
        <v>潍城</v>
      </c>
      <c r="S11223" t="str">
        <f t="shared" si="351"/>
        <v>0116</v>
      </c>
    </row>
    <row r="11224" spans="1:19">
      <c r="A11224" t="s">
        <v>90300</v>
      </c>
      <c r="B11224" s="31" t="s">
        <v>90301</v>
      </c>
      <c r="C11224" t="s">
        <v>49</v>
      </c>
      <c r="D11224" t="s">
        <v>90302</v>
      </c>
      <c r="E11224" t="s">
        <v>90303</v>
      </c>
      <c r="F11224" t="s">
        <v>90304</v>
      </c>
      <c r="G11224" t="s">
        <v>90305</v>
      </c>
      <c r="H11224" t="s">
        <v>90306</v>
      </c>
      <c r="I11224" t="s">
        <v>12844</v>
      </c>
      <c r="J11224" t="s">
        <v>4981</v>
      </c>
      <c r="K11224" t="s">
        <v>4982</v>
      </c>
      <c r="L11224" t="s">
        <v>237</v>
      </c>
      <c r="M11224" t="s">
        <v>4971</v>
      </c>
      <c r="N11224" t="s">
        <v>4983</v>
      </c>
      <c r="O11224" t="s">
        <v>4984</v>
      </c>
      <c r="P11224" t="s">
        <v>90307</v>
      </c>
      <c r="Q11224" t="s">
        <v>75044</v>
      </c>
      <c r="R11224" t="str">
        <f t="shared" si="350"/>
        <v>潍城</v>
      </c>
      <c r="S11224" t="str">
        <f t="shared" si="351"/>
        <v>0116</v>
      </c>
    </row>
    <row r="11225" spans="1:19">
      <c r="A11225" t="s">
        <v>90308</v>
      </c>
      <c r="B11225" s="31" t="s">
        <v>90309</v>
      </c>
      <c r="C11225" t="s">
        <v>49</v>
      </c>
      <c r="D11225" t="s">
        <v>90310</v>
      </c>
      <c r="E11225" t="s">
        <v>86296</v>
      </c>
      <c r="F11225" t="s">
        <v>74125</v>
      </c>
      <c r="G11225" t="s">
        <v>74126</v>
      </c>
      <c r="H11225" t="s">
        <v>90311</v>
      </c>
      <c r="I11225" t="s">
        <v>4955</v>
      </c>
      <c r="J11225" t="s">
        <v>29876</v>
      </c>
      <c r="K11225" t="s">
        <v>29877</v>
      </c>
      <c r="L11225" t="s">
        <v>50</v>
      </c>
      <c r="M11225" t="s">
        <v>5721</v>
      </c>
      <c r="N11225" t="s">
        <v>4959</v>
      </c>
      <c r="O11225" t="s">
        <v>29878</v>
      </c>
      <c r="P11225" t="s">
        <v>90312</v>
      </c>
      <c r="Q11225" t="s">
        <v>74128</v>
      </c>
      <c r="R11225" t="str">
        <f t="shared" si="350"/>
        <v>青州</v>
      </c>
      <c r="S11225" t="str">
        <f t="shared" si="351"/>
        <v>0116</v>
      </c>
    </row>
    <row r="11226" spans="1:19">
      <c r="A11226" t="s">
        <v>90313</v>
      </c>
      <c r="B11226" s="31" t="s">
        <v>90314</v>
      </c>
      <c r="C11226" t="s">
        <v>49</v>
      </c>
      <c r="D11226" t="s">
        <v>90315</v>
      </c>
      <c r="E11226" t="s">
        <v>86296</v>
      </c>
      <c r="F11226" t="s">
        <v>90316</v>
      </c>
      <c r="G11226" t="s">
        <v>90317</v>
      </c>
      <c r="H11226" t="s">
        <v>90318</v>
      </c>
      <c r="I11226" t="s">
        <v>4852</v>
      </c>
      <c r="J11226" t="s">
        <v>6106</v>
      </c>
      <c r="K11226" t="s">
        <v>6107</v>
      </c>
      <c r="L11226" t="s">
        <v>123</v>
      </c>
      <c r="M11226" t="s">
        <v>4932</v>
      </c>
      <c r="N11226" t="s">
        <v>4892</v>
      </c>
      <c r="O11226" t="s">
        <v>6108</v>
      </c>
      <c r="P11226" t="s">
        <v>90319</v>
      </c>
      <c r="Q11226" t="s">
        <v>75044</v>
      </c>
      <c r="R11226" t="str">
        <f t="shared" si="350"/>
        <v>诸城</v>
      </c>
      <c r="S11226" t="str">
        <f t="shared" si="351"/>
        <v>0116</v>
      </c>
    </row>
    <row r="11227" spans="1:19">
      <c r="A11227" t="s">
        <v>90320</v>
      </c>
      <c r="B11227" s="31" t="s">
        <v>90321</v>
      </c>
      <c r="C11227" t="s">
        <v>49</v>
      </c>
      <c r="D11227" t="s">
        <v>90322</v>
      </c>
      <c r="E11227" t="s">
        <v>86296</v>
      </c>
      <c r="F11227" t="s">
        <v>90323</v>
      </c>
      <c r="G11227" t="s">
        <v>90324</v>
      </c>
      <c r="H11227" t="s">
        <v>90325</v>
      </c>
      <c r="I11227" t="s">
        <v>4852</v>
      </c>
      <c r="J11227" t="s">
        <v>5143</v>
      </c>
      <c r="K11227" t="s">
        <v>5144</v>
      </c>
      <c r="L11227" t="s">
        <v>77</v>
      </c>
      <c r="M11227" t="s">
        <v>5145</v>
      </c>
      <c r="N11227" t="s">
        <v>4933</v>
      </c>
      <c r="O11227" t="s">
        <v>5146</v>
      </c>
      <c r="P11227" t="s">
        <v>90326</v>
      </c>
      <c r="Q11227" t="s">
        <v>90327</v>
      </c>
      <c r="R11227" t="str">
        <f t="shared" si="350"/>
        <v>临朐</v>
      </c>
      <c r="S11227" t="str">
        <f t="shared" si="351"/>
        <v>0116</v>
      </c>
    </row>
    <row r="11228" spans="1:19">
      <c r="A11228" t="s">
        <v>90328</v>
      </c>
      <c r="B11228" s="31" t="s">
        <v>90329</v>
      </c>
      <c r="C11228" t="s">
        <v>49</v>
      </c>
      <c r="D11228" t="s">
        <v>90330</v>
      </c>
      <c r="E11228" t="s">
        <v>86296</v>
      </c>
      <c r="F11228" t="s">
        <v>90331</v>
      </c>
      <c r="G11228" t="s">
        <v>90332</v>
      </c>
      <c r="H11228" t="s">
        <v>90333</v>
      </c>
      <c r="I11228" t="s">
        <v>4852</v>
      </c>
      <c r="J11228" t="s">
        <v>17320</v>
      </c>
      <c r="K11228" t="s">
        <v>17321</v>
      </c>
      <c r="L11228" t="s">
        <v>50</v>
      </c>
      <c r="M11228" t="s">
        <v>4855</v>
      </c>
      <c r="N11228" t="s">
        <v>5939</v>
      </c>
      <c r="O11228" t="s">
        <v>17322</v>
      </c>
      <c r="P11228" t="s">
        <v>90334</v>
      </c>
      <c r="Q11228" t="s">
        <v>75044</v>
      </c>
      <c r="R11228" t="str">
        <f t="shared" si="350"/>
        <v>青州</v>
      </c>
      <c r="S11228" t="str">
        <f t="shared" si="351"/>
        <v>0116</v>
      </c>
    </row>
    <row r="11229" spans="1:19">
      <c r="A11229" t="s">
        <v>90335</v>
      </c>
      <c r="B11229" s="31" t="s">
        <v>90336</v>
      </c>
      <c r="C11229" t="s">
        <v>49</v>
      </c>
      <c r="D11229" t="s">
        <v>90337</v>
      </c>
      <c r="E11229" t="s">
        <v>86483</v>
      </c>
      <c r="F11229" t="s">
        <v>90338</v>
      </c>
      <c r="G11229" t="s">
        <v>90339</v>
      </c>
      <c r="H11229" t="s">
        <v>90246</v>
      </c>
      <c r="I11229" t="s">
        <v>12119</v>
      </c>
      <c r="J11229" t="s">
        <v>6829</v>
      </c>
      <c r="K11229" t="s">
        <v>6830</v>
      </c>
      <c r="L11229" t="s">
        <v>95</v>
      </c>
      <c r="M11229" t="s">
        <v>5649</v>
      </c>
      <c r="N11229" t="s">
        <v>5421</v>
      </c>
      <c r="O11229" t="s">
        <v>6831</v>
      </c>
      <c r="P11229" t="s">
        <v>90340</v>
      </c>
      <c r="Q11229" t="s">
        <v>90341</v>
      </c>
      <c r="R11229" t="str">
        <f t="shared" si="350"/>
        <v>安丘</v>
      </c>
      <c r="S11229" t="str">
        <f t="shared" si="351"/>
        <v>0116</v>
      </c>
    </row>
    <row r="11230" spans="1:19">
      <c r="A11230" t="s">
        <v>90342</v>
      </c>
      <c r="B11230" s="31" t="s">
        <v>90343</v>
      </c>
      <c r="C11230" t="s">
        <v>49</v>
      </c>
      <c r="D11230" t="s">
        <v>90344</v>
      </c>
      <c r="E11230" t="s">
        <v>90345</v>
      </c>
      <c r="F11230" t="s">
        <v>79024</v>
      </c>
      <c r="G11230" t="s">
        <v>79025</v>
      </c>
      <c r="H11230" t="s">
        <v>90346</v>
      </c>
      <c r="I11230" t="s">
        <v>7308</v>
      </c>
      <c r="J11230" t="s">
        <v>5122</v>
      </c>
      <c r="K11230" t="s">
        <v>5123</v>
      </c>
      <c r="L11230" t="s">
        <v>75044</v>
      </c>
      <c r="M11230" t="s">
        <v>75044</v>
      </c>
      <c r="N11230" t="s">
        <v>16032</v>
      </c>
      <c r="O11230" t="s">
        <v>5124</v>
      </c>
      <c r="P11230" t="s">
        <v>75044</v>
      </c>
      <c r="Q11230" t="s">
        <v>75044</v>
      </c>
      <c r="R11230" t="str">
        <f t="shared" si="350"/>
        <v/>
      </c>
      <c r="S11230" t="str">
        <f t="shared" si="351"/>
        <v>0116</v>
      </c>
    </row>
    <row r="11231" spans="1:19">
      <c r="A11231" t="s">
        <v>90347</v>
      </c>
      <c r="B11231" s="31" t="s">
        <v>90348</v>
      </c>
      <c r="C11231" t="s">
        <v>49</v>
      </c>
      <c r="D11231" t="s">
        <v>90349</v>
      </c>
      <c r="E11231" t="s">
        <v>86296</v>
      </c>
      <c r="F11231" t="s">
        <v>90350</v>
      </c>
      <c r="G11231" t="s">
        <v>90351</v>
      </c>
      <c r="H11231" t="s">
        <v>90352</v>
      </c>
      <c r="I11231" t="s">
        <v>5052</v>
      </c>
      <c r="J11231" t="s">
        <v>7899</v>
      </c>
      <c r="K11231" t="s">
        <v>7900</v>
      </c>
      <c r="L11231" t="s">
        <v>77</v>
      </c>
      <c r="M11231" t="s">
        <v>5812</v>
      </c>
      <c r="N11231" t="s">
        <v>5487</v>
      </c>
      <c r="O11231" t="s">
        <v>7901</v>
      </c>
      <c r="P11231" t="s">
        <v>90353</v>
      </c>
      <c r="Q11231" t="s">
        <v>75044</v>
      </c>
      <c r="R11231" t="str">
        <f t="shared" si="350"/>
        <v>临朐</v>
      </c>
      <c r="S11231" t="str">
        <f t="shared" si="351"/>
        <v>0116</v>
      </c>
    </row>
    <row r="11232" spans="1:19">
      <c r="A11232" t="s">
        <v>90354</v>
      </c>
      <c r="B11232" s="31" t="s">
        <v>90355</v>
      </c>
      <c r="C11232" t="s">
        <v>49</v>
      </c>
      <c r="D11232" t="s">
        <v>90356</v>
      </c>
      <c r="E11232" t="s">
        <v>90357</v>
      </c>
      <c r="F11232" t="s">
        <v>90358</v>
      </c>
      <c r="G11232" t="s">
        <v>90359</v>
      </c>
      <c r="H11232" t="s">
        <v>90360</v>
      </c>
      <c r="I11232" t="s">
        <v>5541</v>
      </c>
      <c r="J11232" t="s">
        <v>12419</v>
      </c>
      <c r="K11232" t="s">
        <v>12420</v>
      </c>
      <c r="L11232" t="s">
        <v>77</v>
      </c>
      <c r="M11232" t="s">
        <v>5733</v>
      </c>
      <c r="N11232" t="s">
        <v>4892</v>
      </c>
      <c r="O11232" t="s">
        <v>12421</v>
      </c>
      <c r="P11232" t="s">
        <v>90361</v>
      </c>
      <c r="Q11232" t="s">
        <v>75044</v>
      </c>
      <c r="R11232" t="str">
        <f t="shared" si="350"/>
        <v>临朐</v>
      </c>
      <c r="S11232" t="str">
        <f t="shared" si="351"/>
        <v>0116</v>
      </c>
    </row>
    <row r="11233" spans="1:19">
      <c r="A11233" t="s">
        <v>90362</v>
      </c>
      <c r="B11233" s="31" t="s">
        <v>90268</v>
      </c>
      <c r="C11233" t="s">
        <v>49</v>
      </c>
      <c r="D11233" t="s">
        <v>90363</v>
      </c>
      <c r="E11233" t="s">
        <v>86483</v>
      </c>
      <c r="F11233" t="s">
        <v>90364</v>
      </c>
      <c r="G11233" t="s">
        <v>90365</v>
      </c>
      <c r="H11233" t="s">
        <v>90366</v>
      </c>
      <c r="I11233" t="s">
        <v>12119</v>
      </c>
      <c r="J11233" t="s">
        <v>4916</v>
      </c>
      <c r="K11233" t="s">
        <v>4917</v>
      </c>
      <c r="L11233" t="s">
        <v>114</v>
      </c>
      <c r="M11233" t="s">
        <v>4918</v>
      </c>
      <c r="N11233" t="s">
        <v>5421</v>
      </c>
      <c r="O11233" t="s">
        <v>4920</v>
      </c>
      <c r="P11233" t="s">
        <v>90367</v>
      </c>
      <c r="Q11233" t="s">
        <v>90368</v>
      </c>
      <c r="R11233" t="str">
        <f t="shared" si="350"/>
        <v>高密</v>
      </c>
      <c r="S11233" t="str">
        <f t="shared" si="351"/>
        <v>0116</v>
      </c>
    </row>
    <row r="11234" spans="1:19">
      <c r="A11234" t="s">
        <v>90369</v>
      </c>
      <c r="B11234" s="31" t="s">
        <v>90370</v>
      </c>
      <c r="C11234" t="s">
        <v>49</v>
      </c>
      <c r="D11234" t="s">
        <v>90371</v>
      </c>
      <c r="E11234" t="s">
        <v>90372</v>
      </c>
      <c r="F11234" t="s">
        <v>90373</v>
      </c>
      <c r="G11234" t="s">
        <v>90374</v>
      </c>
      <c r="H11234" t="s">
        <v>90375</v>
      </c>
      <c r="I11234" t="s">
        <v>4785</v>
      </c>
      <c r="J11234" t="s">
        <v>16235</v>
      </c>
      <c r="K11234" t="s">
        <v>16236</v>
      </c>
      <c r="L11234" t="s">
        <v>114</v>
      </c>
      <c r="M11234" t="s">
        <v>7931</v>
      </c>
      <c r="N11234" t="s">
        <v>5056</v>
      </c>
      <c r="O11234" t="s">
        <v>16237</v>
      </c>
      <c r="P11234" t="s">
        <v>72143</v>
      </c>
      <c r="Q11234" t="s">
        <v>75044</v>
      </c>
      <c r="R11234" t="str">
        <f t="shared" si="350"/>
        <v>高密</v>
      </c>
      <c r="S11234" t="str">
        <f t="shared" si="351"/>
        <v>0116</v>
      </c>
    </row>
    <row r="11235" spans="1:19">
      <c r="A11235" t="s">
        <v>90376</v>
      </c>
      <c r="B11235" s="31" t="s">
        <v>90377</v>
      </c>
      <c r="C11235" t="s">
        <v>49</v>
      </c>
      <c r="D11235" t="s">
        <v>90378</v>
      </c>
      <c r="E11235" t="s">
        <v>86296</v>
      </c>
      <c r="F11235" t="s">
        <v>90379</v>
      </c>
      <c r="G11235" t="s">
        <v>90380</v>
      </c>
      <c r="H11235" t="s">
        <v>90381</v>
      </c>
      <c r="I11235" t="s">
        <v>5560</v>
      </c>
      <c r="J11235" t="s">
        <v>12820</v>
      </c>
      <c r="K11235" t="s">
        <v>12821</v>
      </c>
      <c r="L11235" t="s">
        <v>50</v>
      </c>
      <c r="M11235" t="s">
        <v>5877</v>
      </c>
      <c r="N11235" t="s">
        <v>4972</v>
      </c>
      <c r="O11235" t="s">
        <v>12822</v>
      </c>
      <c r="P11235" t="s">
        <v>90382</v>
      </c>
      <c r="Q11235" t="s">
        <v>75044</v>
      </c>
      <c r="R11235" t="str">
        <f t="shared" si="350"/>
        <v>青州</v>
      </c>
      <c r="S11235" t="str">
        <f t="shared" si="351"/>
        <v>0116</v>
      </c>
    </row>
    <row r="11236" spans="1:19">
      <c r="A11236" t="s">
        <v>90383</v>
      </c>
      <c r="B11236" s="31" t="s">
        <v>90384</v>
      </c>
      <c r="C11236" t="s">
        <v>49</v>
      </c>
      <c r="D11236" t="s">
        <v>90385</v>
      </c>
      <c r="E11236" t="s">
        <v>90386</v>
      </c>
      <c r="F11236" t="s">
        <v>90387</v>
      </c>
      <c r="G11236" t="s">
        <v>90388</v>
      </c>
      <c r="H11236" t="s">
        <v>90389</v>
      </c>
      <c r="I11236" t="s">
        <v>7308</v>
      </c>
      <c r="J11236" t="s">
        <v>5122</v>
      </c>
      <c r="K11236" t="s">
        <v>5123</v>
      </c>
      <c r="L11236" t="s">
        <v>75044</v>
      </c>
      <c r="M11236" t="s">
        <v>75044</v>
      </c>
      <c r="N11236" t="s">
        <v>4959</v>
      </c>
      <c r="O11236" t="s">
        <v>5124</v>
      </c>
      <c r="P11236" t="s">
        <v>75044</v>
      </c>
      <c r="Q11236" t="s">
        <v>75044</v>
      </c>
      <c r="R11236" t="str">
        <f t="shared" si="350"/>
        <v/>
      </c>
      <c r="S11236" t="str">
        <f t="shared" si="351"/>
        <v>0116</v>
      </c>
    </row>
    <row r="11237" spans="1:19">
      <c r="A11237" t="s">
        <v>90390</v>
      </c>
      <c r="B11237" s="31" t="s">
        <v>90391</v>
      </c>
      <c r="C11237" t="s">
        <v>49</v>
      </c>
      <c r="D11237" t="s">
        <v>90392</v>
      </c>
      <c r="E11237" t="s">
        <v>87754</v>
      </c>
      <c r="F11237" t="s">
        <v>90393</v>
      </c>
      <c r="G11237" t="s">
        <v>90394</v>
      </c>
      <c r="H11237" t="s">
        <v>90395</v>
      </c>
      <c r="I11237" t="s">
        <v>12119</v>
      </c>
      <c r="J11237" t="s">
        <v>7042</v>
      </c>
      <c r="K11237" t="s">
        <v>7043</v>
      </c>
      <c r="L11237" t="s">
        <v>60</v>
      </c>
      <c r="M11237" t="s">
        <v>4904</v>
      </c>
      <c r="N11237" t="s">
        <v>5487</v>
      </c>
      <c r="O11237" t="s">
        <v>7044</v>
      </c>
      <c r="P11237" t="s">
        <v>90396</v>
      </c>
      <c r="Q11237" t="s">
        <v>90397</v>
      </c>
      <c r="R11237" t="str">
        <f t="shared" si="350"/>
        <v>奎文</v>
      </c>
      <c r="S11237" t="str">
        <f t="shared" si="351"/>
        <v>0116</v>
      </c>
    </row>
    <row r="11238" spans="1:19">
      <c r="A11238" t="s">
        <v>4010</v>
      </c>
      <c r="B11238" s="31" t="s">
        <v>90398</v>
      </c>
      <c r="C11238" t="s">
        <v>49</v>
      </c>
      <c r="D11238" t="s">
        <v>90399</v>
      </c>
      <c r="E11238" t="s">
        <v>86296</v>
      </c>
      <c r="F11238" t="s">
        <v>90400</v>
      </c>
      <c r="G11238" t="s">
        <v>4008</v>
      </c>
      <c r="H11238" t="s">
        <v>90401</v>
      </c>
      <c r="I11238" t="s">
        <v>12782</v>
      </c>
      <c r="J11238" t="s">
        <v>7278</v>
      </c>
      <c r="K11238" t="s">
        <v>7279</v>
      </c>
      <c r="L11238" t="s">
        <v>105</v>
      </c>
      <c r="M11238" t="s">
        <v>5089</v>
      </c>
      <c r="N11238" t="s">
        <v>4845</v>
      </c>
      <c r="O11238" t="s">
        <v>7280</v>
      </c>
      <c r="P11238" t="s">
        <v>90402</v>
      </c>
      <c r="Q11238" t="s">
        <v>90403</v>
      </c>
      <c r="R11238" t="str">
        <f t="shared" si="350"/>
        <v>寿光</v>
      </c>
      <c r="S11238" t="str">
        <f t="shared" si="351"/>
        <v>0116</v>
      </c>
    </row>
    <row r="11239" spans="1:19">
      <c r="A11239" t="s">
        <v>90404</v>
      </c>
      <c r="B11239" s="31" t="s">
        <v>90405</v>
      </c>
      <c r="C11239" t="s">
        <v>49</v>
      </c>
      <c r="D11239" t="s">
        <v>90406</v>
      </c>
      <c r="E11239" t="s">
        <v>86296</v>
      </c>
      <c r="F11239" t="s">
        <v>90407</v>
      </c>
      <c r="G11239" t="s">
        <v>90408</v>
      </c>
      <c r="H11239" t="s">
        <v>87412</v>
      </c>
      <c r="I11239" t="s">
        <v>4785</v>
      </c>
      <c r="J11239" t="s">
        <v>5917</v>
      </c>
      <c r="K11239" t="s">
        <v>5918</v>
      </c>
      <c r="L11239" t="s">
        <v>86</v>
      </c>
      <c r="M11239" t="s">
        <v>5919</v>
      </c>
      <c r="N11239" t="s">
        <v>4933</v>
      </c>
      <c r="O11239" t="s">
        <v>5920</v>
      </c>
      <c r="P11239" t="s">
        <v>90409</v>
      </c>
      <c r="Q11239" t="s">
        <v>90410</v>
      </c>
      <c r="R11239" t="str">
        <f t="shared" si="350"/>
        <v>坊子</v>
      </c>
      <c r="S11239" t="str">
        <f t="shared" si="351"/>
        <v>0116</v>
      </c>
    </row>
    <row r="11240" spans="1:19">
      <c r="A11240" t="s">
        <v>90411</v>
      </c>
      <c r="B11240" s="31" t="s">
        <v>90412</v>
      </c>
      <c r="C11240" t="s">
        <v>49</v>
      </c>
      <c r="D11240" t="s">
        <v>90413</v>
      </c>
      <c r="E11240" t="s">
        <v>90372</v>
      </c>
      <c r="F11240" t="s">
        <v>90414</v>
      </c>
      <c r="G11240" t="s">
        <v>90415</v>
      </c>
      <c r="H11240" t="s">
        <v>90416</v>
      </c>
      <c r="I11240" t="s">
        <v>4852</v>
      </c>
      <c r="J11240" t="s">
        <v>9181</v>
      </c>
      <c r="K11240" t="s">
        <v>9182</v>
      </c>
      <c r="L11240" t="s">
        <v>60</v>
      </c>
      <c r="M11240" t="s">
        <v>4774</v>
      </c>
      <c r="N11240" t="s">
        <v>5487</v>
      </c>
      <c r="O11240" t="s">
        <v>9183</v>
      </c>
      <c r="P11240" t="s">
        <v>90395</v>
      </c>
      <c r="Q11240" t="s">
        <v>75044</v>
      </c>
      <c r="R11240" t="str">
        <f t="shared" si="350"/>
        <v>奎文</v>
      </c>
      <c r="S11240" t="str">
        <f t="shared" si="351"/>
        <v>0116</v>
      </c>
    </row>
    <row r="11241" spans="1:19">
      <c r="A11241" t="s">
        <v>90417</v>
      </c>
      <c r="B11241" s="31" t="s">
        <v>90418</v>
      </c>
      <c r="C11241" t="s">
        <v>49</v>
      </c>
      <c r="D11241" t="s">
        <v>90419</v>
      </c>
      <c r="E11241" t="s">
        <v>90420</v>
      </c>
      <c r="F11241" t="s">
        <v>90421</v>
      </c>
      <c r="G11241" t="s">
        <v>90422</v>
      </c>
      <c r="H11241" t="s">
        <v>90423</v>
      </c>
      <c r="I11241" t="s">
        <v>4785</v>
      </c>
      <c r="J11241" t="s">
        <v>7600</v>
      </c>
      <c r="K11241" t="s">
        <v>7601</v>
      </c>
      <c r="L11241" t="s">
        <v>123</v>
      </c>
      <c r="M11241" t="s">
        <v>4994</v>
      </c>
      <c r="N11241" t="s">
        <v>6794</v>
      </c>
      <c r="O11241" t="s">
        <v>7602</v>
      </c>
      <c r="P11241" t="s">
        <v>90424</v>
      </c>
      <c r="Q11241" t="s">
        <v>75044</v>
      </c>
      <c r="R11241" t="str">
        <f t="shared" si="350"/>
        <v>诸城</v>
      </c>
      <c r="S11241" t="str">
        <f t="shared" si="351"/>
        <v>0116</v>
      </c>
    </row>
    <row r="11242" spans="1:19">
      <c r="A11242" t="s">
        <v>4113</v>
      </c>
      <c r="B11242" s="31" t="s">
        <v>90425</v>
      </c>
      <c r="C11242" t="s">
        <v>49</v>
      </c>
      <c r="D11242" t="s">
        <v>90426</v>
      </c>
      <c r="E11242" t="s">
        <v>87754</v>
      </c>
      <c r="F11242" t="s">
        <v>90427</v>
      </c>
      <c r="G11242" t="s">
        <v>4111</v>
      </c>
      <c r="H11242" t="s">
        <v>90428</v>
      </c>
      <c r="I11242" t="s">
        <v>12119</v>
      </c>
      <c r="J11242" t="s">
        <v>12758</v>
      </c>
      <c r="K11242" t="s">
        <v>12759</v>
      </c>
      <c r="L11242" t="s">
        <v>1136</v>
      </c>
      <c r="M11242" t="s">
        <v>5210</v>
      </c>
      <c r="N11242" t="s">
        <v>75044</v>
      </c>
      <c r="O11242" t="s">
        <v>12760</v>
      </c>
      <c r="P11242" t="s">
        <v>90429</v>
      </c>
      <c r="Q11242" t="s">
        <v>59336</v>
      </c>
      <c r="R11242" t="str">
        <f t="shared" si="350"/>
        <v>昌乐</v>
      </c>
      <c r="S11242" t="str">
        <f t="shared" si="351"/>
        <v>0116</v>
      </c>
    </row>
    <row r="11243" spans="1:19">
      <c r="A11243" t="s">
        <v>90430</v>
      </c>
      <c r="B11243" s="31" t="s">
        <v>90431</v>
      </c>
      <c r="C11243" t="s">
        <v>49</v>
      </c>
      <c r="D11243" t="s">
        <v>90432</v>
      </c>
      <c r="E11243" t="s">
        <v>90433</v>
      </c>
      <c r="F11243" t="s">
        <v>90434</v>
      </c>
      <c r="G11243" t="s">
        <v>90435</v>
      </c>
      <c r="H11243" t="s">
        <v>90436</v>
      </c>
      <c r="I11243" t="s">
        <v>4785</v>
      </c>
      <c r="J11243" t="s">
        <v>8015</v>
      </c>
      <c r="K11243" t="s">
        <v>8016</v>
      </c>
      <c r="L11243" t="s">
        <v>105</v>
      </c>
      <c r="M11243" t="s">
        <v>5197</v>
      </c>
      <c r="N11243" t="s">
        <v>5451</v>
      </c>
      <c r="O11243" t="s">
        <v>8017</v>
      </c>
      <c r="P11243" t="s">
        <v>90437</v>
      </c>
      <c r="Q11243" t="s">
        <v>75044</v>
      </c>
      <c r="R11243" t="str">
        <f t="shared" si="350"/>
        <v>寿光</v>
      </c>
      <c r="S11243" t="str">
        <f t="shared" si="351"/>
        <v>0116</v>
      </c>
    </row>
    <row r="11244" spans="1:19">
      <c r="A11244" t="s">
        <v>90438</v>
      </c>
      <c r="B11244" s="31" t="s">
        <v>90439</v>
      </c>
      <c r="C11244" t="s">
        <v>49</v>
      </c>
      <c r="D11244" t="s">
        <v>90440</v>
      </c>
      <c r="E11244" t="s">
        <v>90441</v>
      </c>
      <c r="F11244" t="s">
        <v>90442</v>
      </c>
      <c r="G11244" t="s">
        <v>90443</v>
      </c>
      <c r="H11244" t="s">
        <v>90444</v>
      </c>
      <c r="I11244" t="s">
        <v>5327</v>
      </c>
      <c r="J11244" t="s">
        <v>16151</v>
      </c>
      <c r="K11244" t="s">
        <v>16152</v>
      </c>
      <c r="L11244" t="s">
        <v>148</v>
      </c>
      <c r="M11244" t="s">
        <v>6391</v>
      </c>
      <c r="N11244" t="s">
        <v>9962</v>
      </c>
      <c r="O11244" t="s">
        <v>19413</v>
      </c>
      <c r="P11244" t="s">
        <v>90445</v>
      </c>
      <c r="Q11244" t="s">
        <v>75044</v>
      </c>
      <c r="R11244" t="str">
        <f t="shared" si="350"/>
        <v>寒亭</v>
      </c>
      <c r="S11244" t="str">
        <f t="shared" si="351"/>
        <v>0116</v>
      </c>
    </row>
    <row r="11245" spans="1:19">
      <c r="A11245" t="s">
        <v>90446</v>
      </c>
      <c r="B11245" s="31" t="s">
        <v>90447</v>
      </c>
      <c r="C11245" t="s">
        <v>49</v>
      </c>
      <c r="D11245" t="s">
        <v>90448</v>
      </c>
      <c r="E11245" t="s">
        <v>90449</v>
      </c>
      <c r="F11245" t="s">
        <v>90450</v>
      </c>
      <c r="G11245" t="s">
        <v>90451</v>
      </c>
      <c r="H11245" t="s">
        <v>90452</v>
      </c>
      <c r="I11245" t="s">
        <v>12119</v>
      </c>
      <c r="J11245" t="s">
        <v>5509</v>
      </c>
      <c r="K11245" t="s">
        <v>5510</v>
      </c>
      <c r="L11245" t="s">
        <v>60</v>
      </c>
      <c r="M11245" t="s">
        <v>5511</v>
      </c>
      <c r="N11245" t="s">
        <v>4892</v>
      </c>
      <c r="O11245" t="s">
        <v>5512</v>
      </c>
      <c r="P11245" t="s">
        <v>90453</v>
      </c>
      <c r="Q11245" t="s">
        <v>75044</v>
      </c>
      <c r="R11245" t="str">
        <f t="shared" si="350"/>
        <v>奎文</v>
      </c>
      <c r="S11245" t="str">
        <f t="shared" si="351"/>
        <v>0116</v>
      </c>
    </row>
    <row r="11246" spans="1:19">
      <c r="A11246" t="s">
        <v>90454</v>
      </c>
      <c r="B11246" s="31" t="s">
        <v>90455</v>
      </c>
      <c r="C11246" t="s">
        <v>49</v>
      </c>
      <c r="D11246" t="s">
        <v>90456</v>
      </c>
      <c r="E11246" t="s">
        <v>86296</v>
      </c>
      <c r="F11246" t="s">
        <v>90457</v>
      </c>
      <c r="G11246" t="s">
        <v>90458</v>
      </c>
      <c r="H11246" t="s">
        <v>90459</v>
      </c>
      <c r="I11246" t="s">
        <v>4852</v>
      </c>
      <c r="J11246" t="s">
        <v>4829</v>
      </c>
      <c r="K11246" t="s">
        <v>4830</v>
      </c>
      <c r="L11246" t="s">
        <v>114</v>
      </c>
      <c r="M11246" t="s">
        <v>4831</v>
      </c>
      <c r="N11246" t="s">
        <v>4817</v>
      </c>
      <c r="O11246" t="s">
        <v>4833</v>
      </c>
      <c r="P11246" t="s">
        <v>90460</v>
      </c>
      <c r="Q11246" t="s">
        <v>75044</v>
      </c>
      <c r="R11246" t="str">
        <f t="shared" si="350"/>
        <v>高密</v>
      </c>
      <c r="S11246" t="str">
        <f t="shared" si="351"/>
        <v>0116</v>
      </c>
    </row>
    <row r="11247" spans="1:19">
      <c r="A11247" t="s">
        <v>90461</v>
      </c>
      <c r="B11247" s="31" t="s">
        <v>90462</v>
      </c>
      <c r="C11247" t="s">
        <v>49</v>
      </c>
      <c r="D11247" t="s">
        <v>90463</v>
      </c>
      <c r="E11247" t="s">
        <v>90372</v>
      </c>
      <c r="F11247" t="s">
        <v>90464</v>
      </c>
      <c r="G11247" t="s">
        <v>90465</v>
      </c>
      <c r="H11247" t="s">
        <v>90466</v>
      </c>
      <c r="I11247" t="s">
        <v>4785</v>
      </c>
      <c r="J11247" t="s">
        <v>5755</v>
      </c>
      <c r="K11247" t="s">
        <v>5756</v>
      </c>
      <c r="L11247" t="s">
        <v>95</v>
      </c>
      <c r="M11247" t="s">
        <v>5757</v>
      </c>
      <c r="N11247" t="s">
        <v>7504</v>
      </c>
      <c r="O11247" t="s">
        <v>5758</v>
      </c>
      <c r="P11247" t="s">
        <v>90467</v>
      </c>
      <c r="Q11247" t="s">
        <v>90468</v>
      </c>
      <c r="R11247" t="str">
        <f t="shared" si="350"/>
        <v>安丘</v>
      </c>
      <c r="S11247" t="str">
        <f t="shared" si="351"/>
        <v>0116</v>
      </c>
    </row>
    <row r="11248" spans="1:19">
      <c r="A11248" t="s">
        <v>90469</v>
      </c>
      <c r="B11248" s="31" t="s">
        <v>90470</v>
      </c>
      <c r="C11248" t="s">
        <v>49</v>
      </c>
      <c r="D11248" t="s">
        <v>90471</v>
      </c>
      <c r="E11248" t="s">
        <v>90472</v>
      </c>
      <c r="F11248" t="s">
        <v>90473</v>
      </c>
      <c r="G11248" t="s">
        <v>90474</v>
      </c>
      <c r="H11248" t="s">
        <v>90475</v>
      </c>
      <c r="I11248" t="s">
        <v>4955</v>
      </c>
      <c r="J11248" t="s">
        <v>5122</v>
      </c>
      <c r="K11248" t="s">
        <v>5123</v>
      </c>
      <c r="L11248" t="s">
        <v>75044</v>
      </c>
      <c r="M11248" t="s">
        <v>75044</v>
      </c>
      <c r="N11248" t="s">
        <v>4832</v>
      </c>
      <c r="O11248" t="s">
        <v>5124</v>
      </c>
      <c r="P11248" t="s">
        <v>75044</v>
      </c>
      <c r="Q11248" t="s">
        <v>75044</v>
      </c>
      <c r="R11248" t="str">
        <f t="shared" si="350"/>
        <v/>
      </c>
      <c r="S11248" t="str">
        <f t="shared" si="351"/>
        <v>0116</v>
      </c>
    </row>
    <row r="11249" spans="1:19">
      <c r="A11249" t="s">
        <v>90476</v>
      </c>
      <c r="B11249" s="31" t="s">
        <v>90477</v>
      </c>
      <c r="C11249" t="s">
        <v>49</v>
      </c>
      <c r="D11249" t="s">
        <v>90478</v>
      </c>
      <c r="E11249" t="s">
        <v>86483</v>
      </c>
      <c r="F11249" t="s">
        <v>90479</v>
      </c>
      <c r="G11249" t="s">
        <v>90480</v>
      </c>
      <c r="H11249" t="s">
        <v>90481</v>
      </c>
      <c r="I11249" t="s">
        <v>12119</v>
      </c>
      <c r="J11249" t="s">
        <v>8219</v>
      </c>
      <c r="K11249" t="s">
        <v>8220</v>
      </c>
      <c r="L11249" t="s">
        <v>123</v>
      </c>
      <c r="M11249" t="s">
        <v>4994</v>
      </c>
      <c r="N11249" t="s">
        <v>5939</v>
      </c>
      <c r="O11249" t="s">
        <v>8221</v>
      </c>
      <c r="P11249" t="s">
        <v>90482</v>
      </c>
      <c r="Q11249" t="s">
        <v>90483</v>
      </c>
      <c r="R11249" t="str">
        <f t="shared" si="350"/>
        <v>诸城</v>
      </c>
      <c r="S11249" t="str">
        <f t="shared" si="351"/>
        <v>0116</v>
      </c>
    </row>
    <row r="11250" spans="1:19">
      <c r="A11250" t="s">
        <v>90484</v>
      </c>
      <c r="B11250" s="31" t="s">
        <v>90485</v>
      </c>
      <c r="C11250" t="s">
        <v>49</v>
      </c>
      <c r="D11250" t="s">
        <v>90486</v>
      </c>
      <c r="E11250" t="s">
        <v>86483</v>
      </c>
      <c r="F11250" t="s">
        <v>90487</v>
      </c>
      <c r="G11250" t="s">
        <v>90488</v>
      </c>
      <c r="H11250" t="s">
        <v>90489</v>
      </c>
      <c r="I11250" t="s">
        <v>12844</v>
      </c>
      <c r="J11250" t="s">
        <v>15385</v>
      </c>
      <c r="K11250" t="s">
        <v>15386</v>
      </c>
      <c r="L11250" t="s">
        <v>123</v>
      </c>
      <c r="M11250" t="s">
        <v>4932</v>
      </c>
      <c r="N11250" t="s">
        <v>6601</v>
      </c>
      <c r="O11250" t="s">
        <v>15387</v>
      </c>
      <c r="P11250" t="s">
        <v>90490</v>
      </c>
      <c r="Q11250" t="s">
        <v>90491</v>
      </c>
      <c r="R11250" t="str">
        <f t="shared" si="350"/>
        <v>诸城</v>
      </c>
      <c r="S11250" t="str">
        <f t="shared" si="351"/>
        <v>0116</v>
      </c>
    </row>
    <row r="11251" spans="1:19">
      <c r="A11251" t="s">
        <v>90492</v>
      </c>
      <c r="B11251" s="31" t="s">
        <v>90493</v>
      </c>
      <c r="C11251" t="s">
        <v>49</v>
      </c>
      <c r="D11251" t="s">
        <v>90494</v>
      </c>
      <c r="E11251" t="s">
        <v>87754</v>
      </c>
      <c r="F11251" t="s">
        <v>90495</v>
      </c>
      <c r="G11251" t="s">
        <v>90496</v>
      </c>
      <c r="H11251" t="s">
        <v>90497</v>
      </c>
      <c r="I11251" t="s">
        <v>12119</v>
      </c>
      <c r="J11251" t="s">
        <v>8107</v>
      </c>
      <c r="K11251" t="s">
        <v>8108</v>
      </c>
      <c r="L11251" t="s">
        <v>237</v>
      </c>
      <c r="M11251" t="s">
        <v>5247</v>
      </c>
      <c r="N11251" t="s">
        <v>4789</v>
      </c>
      <c r="O11251" t="s">
        <v>8109</v>
      </c>
      <c r="P11251" t="s">
        <v>75044</v>
      </c>
      <c r="Q11251" t="s">
        <v>75044</v>
      </c>
      <c r="R11251" t="str">
        <f t="shared" si="350"/>
        <v>潍城</v>
      </c>
      <c r="S11251" t="str">
        <f t="shared" si="351"/>
        <v>0116</v>
      </c>
    </row>
    <row r="11252" spans="1:19">
      <c r="A11252" t="s">
        <v>90498</v>
      </c>
      <c r="B11252" s="31" t="s">
        <v>90499</v>
      </c>
      <c r="C11252" t="s">
        <v>49</v>
      </c>
      <c r="D11252" t="s">
        <v>90500</v>
      </c>
      <c r="E11252" t="s">
        <v>90501</v>
      </c>
      <c r="F11252" t="s">
        <v>90502</v>
      </c>
      <c r="G11252" t="s">
        <v>90503</v>
      </c>
      <c r="H11252" t="s">
        <v>90504</v>
      </c>
      <c r="I11252" t="s">
        <v>4828</v>
      </c>
      <c r="J11252" t="s">
        <v>6782</v>
      </c>
      <c r="K11252" t="s">
        <v>6783</v>
      </c>
      <c r="L11252" t="s">
        <v>105</v>
      </c>
      <c r="M11252" t="s">
        <v>5224</v>
      </c>
      <c r="N11252" t="s">
        <v>4919</v>
      </c>
      <c r="O11252" t="s">
        <v>6784</v>
      </c>
      <c r="P11252" t="s">
        <v>90505</v>
      </c>
      <c r="Q11252" t="s">
        <v>75044</v>
      </c>
      <c r="R11252" t="str">
        <f t="shared" si="350"/>
        <v>寿光</v>
      </c>
      <c r="S11252" t="str">
        <f t="shared" si="351"/>
        <v>0116</v>
      </c>
    </row>
    <row r="11253" spans="1:19">
      <c r="A11253" t="s">
        <v>90506</v>
      </c>
      <c r="B11253" s="31" t="s">
        <v>90507</v>
      </c>
      <c r="C11253" t="s">
        <v>49</v>
      </c>
      <c r="D11253" t="s">
        <v>90508</v>
      </c>
      <c r="E11253" t="s">
        <v>86296</v>
      </c>
      <c r="F11253" t="s">
        <v>90509</v>
      </c>
      <c r="G11253" t="s">
        <v>90510</v>
      </c>
      <c r="H11253" t="s">
        <v>90511</v>
      </c>
      <c r="I11253" t="s">
        <v>4852</v>
      </c>
      <c r="J11253" t="s">
        <v>5967</v>
      </c>
      <c r="K11253" t="s">
        <v>5968</v>
      </c>
      <c r="L11253" t="s">
        <v>60</v>
      </c>
      <c r="M11253" t="s">
        <v>4904</v>
      </c>
      <c r="N11253" t="s">
        <v>4972</v>
      </c>
      <c r="O11253" t="s">
        <v>5969</v>
      </c>
      <c r="P11253" t="s">
        <v>90512</v>
      </c>
      <c r="Q11253" t="s">
        <v>90513</v>
      </c>
      <c r="R11253" t="str">
        <f t="shared" si="350"/>
        <v>奎文</v>
      </c>
      <c r="S11253" t="str">
        <f t="shared" si="351"/>
        <v>0116</v>
      </c>
    </row>
    <row r="11254" spans="1:19">
      <c r="A11254" t="s">
        <v>90514</v>
      </c>
      <c r="B11254" s="31" t="s">
        <v>90515</v>
      </c>
      <c r="C11254" t="s">
        <v>49</v>
      </c>
      <c r="D11254" t="s">
        <v>90516</v>
      </c>
      <c r="E11254" t="s">
        <v>86296</v>
      </c>
      <c r="F11254" t="s">
        <v>90517</v>
      </c>
      <c r="G11254" t="s">
        <v>90518</v>
      </c>
      <c r="H11254" t="s">
        <v>90519</v>
      </c>
      <c r="I11254" t="s">
        <v>5066</v>
      </c>
      <c r="J11254" t="s">
        <v>6122</v>
      </c>
      <c r="K11254" t="s">
        <v>6123</v>
      </c>
      <c r="L11254" t="s">
        <v>50</v>
      </c>
      <c r="M11254" t="s">
        <v>5721</v>
      </c>
      <c r="N11254" t="s">
        <v>7558</v>
      </c>
      <c r="O11254" t="s">
        <v>6124</v>
      </c>
      <c r="P11254" t="s">
        <v>90520</v>
      </c>
      <c r="Q11254" t="s">
        <v>90521</v>
      </c>
      <c r="R11254" t="str">
        <f t="shared" si="350"/>
        <v>青州</v>
      </c>
      <c r="S11254" t="str">
        <f t="shared" si="351"/>
        <v>0116</v>
      </c>
    </row>
    <row r="11255" spans="1:19">
      <c r="A11255" t="s">
        <v>90522</v>
      </c>
      <c r="B11255" s="31" t="s">
        <v>90523</v>
      </c>
      <c r="C11255" t="s">
        <v>49</v>
      </c>
      <c r="D11255" t="s">
        <v>90524</v>
      </c>
      <c r="E11255" t="s">
        <v>86483</v>
      </c>
      <c r="F11255" t="s">
        <v>90525</v>
      </c>
      <c r="G11255" t="s">
        <v>90526</v>
      </c>
      <c r="H11255" t="s">
        <v>90527</v>
      </c>
      <c r="I11255" t="s">
        <v>12757</v>
      </c>
      <c r="J11255" t="s">
        <v>12876</v>
      </c>
      <c r="K11255" t="s">
        <v>12877</v>
      </c>
      <c r="L11255" t="s">
        <v>86</v>
      </c>
      <c r="M11255" t="s">
        <v>6297</v>
      </c>
      <c r="N11255" t="s">
        <v>4972</v>
      </c>
      <c r="O11255" t="s">
        <v>12878</v>
      </c>
      <c r="P11255" t="s">
        <v>90528</v>
      </c>
      <c r="Q11255" t="s">
        <v>75044</v>
      </c>
      <c r="R11255" t="str">
        <f t="shared" si="350"/>
        <v>坊子</v>
      </c>
      <c r="S11255" t="str">
        <f t="shared" si="351"/>
        <v>0116</v>
      </c>
    </row>
    <row r="11256" spans="1:19">
      <c r="A11256" t="s">
        <v>90529</v>
      </c>
      <c r="B11256" s="31" t="s">
        <v>90530</v>
      </c>
      <c r="C11256" t="s">
        <v>49</v>
      </c>
      <c r="D11256" t="s">
        <v>90531</v>
      </c>
      <c r="E11256" t="s">
        <v>86296</v>
      </c>
      <c r="F11256" t="s">
        <v>90532</v>
      </c>
      <c r="G11256" t="s">
        <v>90533</v>
      </c>
      <c r="H11256" t="s">
        <v>90534</v>
      </c>
      <c r="I11256" t="s">
        <v>5560</v>
      </c>
      <c r="J11256" t="s">
        <v>6043</v>
      </c>
      <c r="K11256" t="s">
        <v>6044</v>
      </c>
      <c r="L11256" t="s">
        <v>237</v>
      </c>
      <c r="M11256" t="s">
        <v>4971</v>
      </c>
      <c r="N11256" t="s">
        <v>4972</v>
      </c>
      <c r="O11256" t="s">
        <v>6045</v>
      </c>
      <c r="P11256" t="s">
        <v>75044</v>
      </c>
      <c r="Q11256" t="s">
        <v>90535</v>
      </c>
      <c r="R11256" t="str">
        <f t="shared" si="350"/>
        <v>潍城</v>
      </c>
      <c r="S11256" t="str">
        <f t="shared" si="351"/>
        <v>0116</v>
      </c>
    </row>
    <row r="11257" spans="1:19">
      <c r="A11257" t="s">
        <v>90536</v>
      </c>
      <c r="B11257" s="31" t="s">
        <v>90537</v>
      </c>
      <c r="C11257" t="s">
        <v>49</v>
      </c>
      <c r="D11257" t="s">
        <v>90538</v>
      </c>
      <c r="E11257" t="s">
        <v>86296</v>
      </c>
      <c r="F11257" t="s">
        <v>90539</v>
      </c>
      <c r="G11257" t="s">
        <v>90540</v>
      </c>
      <c r="H11257" t="s">
        <v>90541</v>
      </c>
      <c r="I11257" t="s">
        <v>4841</v>
      </c>
      <c r="J11257" t="s">
        <v>5597</v>
      </c>
      <c r="K11257" t="s">
        <v>5598</v>
      </c>
      <c r="L11257" t="s">
        <v>375</v>
      </c>
      <c r="M11257" t="s">
        <v>5599</v>
      </c>
      <c r="N11257" t="s">
        <v>4789</v>
      </c>
      <c r="O11257" t="s">
        <v>5600</v>
      </c>
      <c r="P11257" t="s">
        <v>90542</v>
      </c>
      <c r="Q11257" t="s">
        <v>90543</v>
      </c>
      <c r="R11257" t="str">
        <f t="shared" si="350"/>
        <v>昌邑</v>
      </c>
      <c r="S11257" t="str">
        <f t="shared" si="351"/>
        <v>0116</v>
      </c>
    </row>
    <row r="11258" spans="1:19">
      <c r="A11258" t="s">
        <v>90544</v>
      </c>
      <c r="B11258" s="31" t="s">
        <v>90545</v>
      </c>
      <c r="C11258" t="s">
        <v>49</v>
      </c>
      <c r="D11258" t="s">
        <v>90546</v>
      </c>
      <c r="E11258" t="s">
        <v>86296</v>
      </c>
      <c r="F11258" t="s">
        <v>90547</v>
      </c>
      <c r="G11258" t="s">
        <v>90548</v>
      </c>
      <c r="H11258" t="s">
        <v>90549</v>
      </c>
      <c r="I11258" t="s">
        <v>4771</v>
      </c>
      <c r="J11258" t="s">
        <v>12539</v>
      </c>
      <c r="K11258" t="s">
        <v>12540</v>
      </c>
      <c r="L11258" t="s">
        <v>123</v>
      </c>
      <c r="M11258" t="s">
        <v>4994</v>
      </c>
      <c r="N11258" t="s">
        <v>5939</v>
      </c>
      <c r="O11258" t="s">
        <v>12541</v>
      </c>
      <c r="P11258" t="s">
        <v>90550</v>
      </c>
      <c r="Q11258" t="s">
        <v>75044</v>
      </c>
      <c r="R11258" t="str">
        <f t="shared" si="350"/>
        <v>诸城</v>
      </c>
      <c r="S11258" t="str">
        <f t="shared" si="351"/>
        <v>0116</v>
      </c>
    </row>
    <row r="11259" spans="1:19">
      <c r="A11259" t="s">
        <v>90551</v>
      </c>
      <c r="B11259" s="31" t="s">
        <v>90552</v>
      </c>
      <c r="C11259" t="s">
        <v>49</v>
      </c>
      <c r="D11259" t="s">
        <v>90553</v>
      </c>
      <c r="E11259" t="s">
        <v>86483</v>
      </c>
      <c r="F11259" t="s">
        <v>90554</v>
      </c>
      <c r="G11259" t="s">
        <v>90555</v>
      </c>
      <c r="H11259" t="s">
        <v>90556</v>
      </c>
      <c r="I11259" t="s">
        <v>12500</v>
      </c>
      <c r="J11259" t="s">
        <v>9171</v>
      </c>
      <c r="K11259" t="s">
        <v>9172</v>
      </c>
      <c r="L11259" t="s">
        <v>105</v>
      </c>
      <c r="M11259" t="s">
        <v>5769</v>
      </c>
      <c r="N11259" t="s">
        <v>5056</v>
      </c>
      <c r="O11259" t="s">
        <v>9173</v>
      </c>
      <c r="P11259" t="s">
        <v>90557</v>
      </c>
      <c r="Q11259" t="s">
        <v>90558</v>
      </c>
      <c r="R11259" t="str">
        <f t="shared" si="350"/>
        <v>寿光</v>
      </c>
      <c r="S11259" t="str">
        <f t="shared" si="351"/>
        <v>0116</v>
      </c>
    </row>
    <row r="11260" spans="1:19">
      <c r="A11260" t="s">
        <v>90559</v>
      </c>
      <c r="B11260" s="31" t="s">
        <v>90560</v>
      </c>
      <c r="C11260" t="s">
        <v>49</v>
      </c>
      <c r="D11260" t="s">
        <v>90561</v>
      </c>
      <c r="E11260" t="s">
        <v>86417</v>
      </c>
      <c r="F11260" t="s">
        <v>90562</v>
      </c>
      <c r="G11260" t="s">
        <v>90563</v>
      </c>
      <c r="H11260" t="s">
        <v>90564</v>
      </c>
      <c r="I11260" t="s">
        <v>4955</v>
      </c>
      <c r="J11260" t="s">
        <v>5122</v>
      </c>
      <c r="K11260" t="s">
        <v>5123</v>
      </c>
      <c r="L11260" t="s">
        <v>75044</v>
      </c>
      <c r="M11260" t="s">
        <v>75044</v>
      </c>
      <c r="N11260" t="s">
        <v>4832</v>
      </c>
      <c r="O11260" t="s">
        <v>5124</v>
      </c>
      <c r="P11260" t="s">
        <v>75044</v>
      </c>
      <c r="Q11260" t="s">
        <v>75044</v>
      </c>
      <c r="R11260" t="str">
        <f t="shared" si="350"/>
        <v/>
      </c>
      <c r="S11260" t="str">
        <f t="shared" si="351"/>
        <v>0116</v>
      </c>
    </row>
    <row r="11261" spans="1:19">
      <c r="A11261" t="s">
        <v>90565</v>
      </c>
      <c r="B11261" s="31" t="s">
        <v>90566</v>
      </c>
      <c r="C11261" t="s">
        <v>49</v>
      </c>
      <c r="D11261" t="s">
        <v>90567</v>
      </c>
      <c r="E11261" t="s">
        <v>86296</v>
      </c>
      <c r="F11261" t="s">
        <v>90568</v>
      </c>
      <c r="G11261" t="s">
        <v>90569</v>
      </c>
      <c r="H11261" t="s">
        <v>90570</v>
      </c>
      <c r="I11261" t="s">
        <v>4852</v>
      </c>
      <c r="J11261" t="s">
        <v>7155</v>
      </c>
      <c r="K11261" t="s">
        <v>7156</v>
      </c>
      <c r="L11261" t="s">
        <v>148</v>
      </c>
      <c r="M11261" t="s">
        <v>6391</v>
      </c>
      <c r="N11261" t="s">
        <v>4881</v>
      </c>
      <c r="O11261" t="s">
        <v>7157</v>
      </c>
      <c r="P11261" t="s">
        <v>90571</v>
      </c>
      <c r="Q11261" t="s">
        <v>90572</v>
      </c>
      <c r="R11261" t="str">
        <f t="shared" si="350"/>
        <v>寒亭</v>
      </c>
      <c r="S11261" t="str">
        <f t="shared" si="351"/>
        <v>0116</v>
      </c>
    </row>
    <row r="11262" spans="1:19">
      <c r="A11262" t="s">
        <v>90573</v>
      </c>
      <c r="B11262" s="31" t="s">
        <v>90574</v>
      </c>
      <c r="C11262" t="s">
        <v>49</v>
      </c>
      <c r="D11262" t="s">
        <v>90575</v>
      </c>
      <c r="E11262" t="s">
        <v>86296</v>
      </c>
      <c r="F11262" t="s">
        <v>90576</v>
      </c>
      <c r="G11262" t="s">
        <v>90577</v>
      </c>
      <c r="H11262" t="s">
        <v>90578</v>
      </c>
      <c r="I11262" t="s">
        <v>4852</v>
      </c>
      <c r="J11262" t="s">
        <v>7666</v>
      </c>
      <c r="K11262" t="s">
        <v>7667</v>
      </c>
      <c r="L11262" t="s">
        <v>148</v>
      </c>
      <c r="M11262" t="s">
        <v>6713</v>
      </c>
      <c r="N11262" t="s">
        <v>12148</v>
      </c>
      <c r="O11262" t="s">
        <v>7668</v>
      </c>
      <c r="P11262" t="s">
        <v>90579</v>
      </c>
      <c r="Q11262" t="s">
        <v>90580</v>
      </c>
      <c r="R11262" t="str">
        <f t="shared" si="350"/>
        <v>寒亭</v>
      </c>
      <c r="S11262" t="str">
        <f t="shared" si="351"/>
        <v>0116</v>
      </c>
    </row>
    <row r="11263" spans="1:19">
      <c r="A11263" t="s">
        <v>90581</v>
      </c>
      <c r="B11263" s="31" t="s">
        <v>90582</v>
      </c>
      <c r="C11263" t="s">
        <v>49</v>
      </c>
      <c r="D11263" t="s">
        <v>90583</v>
      </c>
      <c r="E11263" t="s">
        <v>86296</v>
      </c>
      <c r="F11263" t="s">
        <v>90584</v>
      </c>
      <c r="G11263" t="s">
        <v>90585</v>
      </c>
      <c r="H11263" t="s">
        <v>90586</v>
      </c>
      <c r="I11263" t="s">
        <v>5560</v>
      </c>
      <c r="J11263" t="s">
        <v>7963</v>
      </c>
      <c r="K11263" t="s">
        <v>7964</v>
      </c>
      <c r="L11263" t="s">
        <v>60</v>
      </c>
      <c r="M11263" t="s">
        <v>5511</v>
      </c>
      <c r="N11263" t="s">
        <v>5939</v>
      </c>
      <c r="O11263" t="s">
        <v>7965</v>
      </c>
      <c r="P11263" t="s">
        <v>90587</v>
      </c>
      <c r="Q11263" t="s">
        <v>90588</v>
      </c>
      <c r="R11263" t="str">
        <f t="shared" si="350"/>
        <v>奎文</v>
      </c>
      <c r="S11263" t="str">
        <f t="shared" si="351"/>
        <v>0116</v>
      </c>
    </row>
    <row r="11264" spans="1:19">
      <c r="A11264" t="s">
        <v>90589</v>
      </c>
      <c r="B11264" s="31" t="s">
        <v>90550</v>
      </c>
      <c r="C11264" t="s">
        <v>49</v>
      </c>
      <c r="D11264" t="s">
        <v>90590</v>
      </c>
      <c r="E11264" t="s">
        <v>86714</v>
      </c>
      <c r="F11264" t="s">
        <v>90591</v>
      </c>
      <c r="G11264" t="s">
        <v>90592</v>
      </c>
      <c r="H11264" t="s">
        <v>90593</v>
      </c>
      <c r="I11264" t="s">
        <v>12119</v>
      </c>
      <c r="J11264" t="s">
        <v>5520</v>
      </c>
      <c r="K11264" t="s">
        <v>5521</v>
      </c>
      <c r="L11264" t="s">
        <v>237</v>
      </c>
      <c r="M11264" t="s">
        <v>4868</v>
      </c>
      <c r="N11264" t="s">
        <v>9962</v>
      </c>
      <c r="O11264" t="s">
        <v>5522</v>
      </c>
      <c r="P11264" t="s">
        <v>90594</v>
      </c>
      <c r="Q11264" t="s">
        <v>75044</v>
      </c>
      <c r="R11264" t="str">
        <f t="shared" si="350"/>
        <v>潍城</v>
      </c>
      <c r="S11264" t="str">
        <f t="shared" si="351"/>
        <v>0116</v>
      </c>
    </row>
    <row r="11265" spans="1:19">
      <c r="A11265" t="s">
        <v>90595</v>
      </c>
      <c r="B11265" s="31" t="s">
        <v>90596</v>
      </c>
      <c r="C11265" t="s">
        <v>49</v>
      </c>
      <c r="D11265" t="s">
        <v>90597</v>
      </c>
      <c r="E11265" t="s">
        <v>86296</v>
      </c>
      <c r="F11265" t="s">
        <v>90598</v>
      </c>
      <c r="G11265" t="s">
        <v>90599</v>
      </c>
      <c r="H11265" t="s">
        <v>90600</v>
      </c>
      <c r="I11265" t="s">
        <v>4852</v>
      </c>
      <c r="J11265" t="s">
        <v>7754</v>
      </c>
      <c r="K11265" t="s">
        <v>7755</v>
      </c>
      <c r="L11265" t="s">
        <v>123</v>
      </c>
      <c r="M11265" t="s">
        <v>6022</v>
      </c>
      <c r="N11265" t="s">
        <v>6985</v>
      </c>
      <c r="O11265" t="s">
        <v>7756</v>
      </c>
      <c r="P11265" t="s">
        <v>89273</v>
      </c>
      <c r="Q11265" t="s">
        <v>90601</v>
      </c>
      <c r="R11265" t="str">
        <f t="shared" ref="R11265:R11328" si="352">IF(OR(LEFT(L11265,2)="高新"),"奎文",IF(LEFT(L11265,2)="峡山","坊子",IF(LEFT(L11265,2)="滨海","寒亭",LEFT(L11265,2))))</f>
        <v>诸城</v>
      </c>
      <c r="S11265" t="str">
        <f t="shared" ref="S11265:S11328" si="353">TEXT(B11265,"mmdd")</f>
        <v>0116</v>
      </c>
    </row>
    <row r="11266" spans="1:19">
      <c r="A11266" t="s">
        <v>90602</v>
      </c>
      <c r="B11266" s="31" t="s">
        <v>90603</v>
      </c>
      <c r="C11266" t="s">
        <v>49</v>
      </c>
      <c r="D11266" t="s">
        <v>90604</v>
      </c>
      <c r="E11266" t="s">
        <v>86714</v>
      </c>
      <c r="F11266" t="s">
        <v>90605</v>
      </c>
      <c r="G11266" t="s">
        <v>90606</v>
      </c>
      <c r="H11266" t="s">
        <v>90607</v>
      </c>
      <c r="I11266" t="s">
        <v>12757</v>
      </c>
      <c r="J11266" t="s">
        <v>9899</v>
      </c>
      <c r="K11266" t="s">
        <v>9900</v>
      </c>
      <c r="L11266" t="s">
        <v>114</v>
      </c>
      <c r="M11266" t="s">
        <v>9901</v>
      </c>
      <c r="N11266" t="s">
        <v>5030</v>
      </c>
      <c r="O11266" t="s">
        <v>9902</v>
      </c>
      <c r="P11266" t="s">
        <v>90608</v>
      </c>
      <c r="Q11266" t="s">
        <v>75044</v>
      </c>
      <c r="R11266" t="str">
        <f t="shared" si="352"/>
        <v>高密</v>
      </c>
      <c r="S11266" t="str">
        <f t="shared" si="353"/>
        <v>0116</v>
      </c>
    </row>
    <row r="11267" spans="1:19">
      <c r="A11267" t="s">
        <v>90609</v>
      </c>
      <c r="B11267" s="31" t="s">
        <v>90610</v>
      </c>
      <c r="C11267" t="s">
        <v>49</v>
      </c>
      <c r="D11267" t="s">
        <v>90611</v>
      </c>
      <c r="E11267" t="s">
        <v>86714</v>
      </c>
      <c r="F11267" t="s">
        <v>90612</v>
      </c>
      <c r="G11267" t="s">
        <v>90613</v>
      </c>
      <c r="H11267" t="s">
        <v>90614</v>
      </c>
      <c r="I11267" t="s">
        <v>12119</v>
      </c>
      <c r="J11267" t="s">
        <v>5245</v>
      </c>
      <c r="K11267" t="s">
        <v>5246</v>
      </c>
      <c r="L11267" t="s">
        <v>237</v>
      </c>
      <c r="M11267" t="s">
        <v>5247</v>
      </c>
      <c r="N11267" t="s">
        <v>5960</v>
      </c>
      <c r="O11267" t="s">
        <v>5249</v>
      </c>
      <c r="P11267" t="s">
        <v>75044</v>
      </c>
      <c r="Q11267" t="s">
        <v>75044</v>
      </c>
      <c r="R11267" t="str">
        <f t="shared" si="352"/>
        <v>潍城</v>
      </c>
      <c r="S11267" t="str">
        <f t="shared" si="353"/>
        <v>0116</v>
      </c>
    </row>
    <row r="11268" spans="1:19">
      <c r="A11268" t="s">
        <v>90615</v>
      </c>
      <c r="B11268" s="31" t="s">
        <v>90616</v>
      </c>
      <c r="C11268" t="s">
        <v>49</v>
      </c>
      <c r="D11268" t="s">
        <v>90617</v>
      </c>
      <c r="E11268" t="s">
        <v>86296</v>
      </c>
      <c r="F11268" t="s">
        <v>90618</v>
      </c>
      <c r="G11268" t="s">
        <v>90619</v>
      </c>
      <c r="H11268" t="s">
        <v>90620</v>
      </c>
      <c r="I11268" t="s">
        <v>4852</v>
      </c>
      <c r="J11268" t="s">
        <v>5967</v>
      </c>
      <c r="K11268" t="s">
        <v>5968</v>
      </c>
      <c r="L11268" t="s">
        <v>60</v>
      </c>
      <c r="M11268" t="s">
        <v>4904</v>
      </c>
      <c r="N11268" t="s">
        <v>4892</v>
      </c>
      <c r="O11268" t="s">
        <v>5969</v>
      </c>
      <c r="P11268" t="s">
        <v>90621</v>
      </c>
      <c r="Q11268" t="s">
        <v>75044</v>
      </c>
      <c r="R11268" t="str">
        <f t="shared" si="352"/>
        <v>奎文</v>
      </c>
      <c r="S11268" t="str">
        <f t="shared" si="353"/>
        <v>0116</v>
      </c>
    </row>
    <row r="11269" spans="1:19">
      <c r="A11269" t="s">
        <v>90622</v>
      </c>
      <c r="B11269" s="31" t="s">
        <v>90623</v>
      </c>
      <c r="C11269" t="s">
        <v>49</v>
      </c>
      <c r="D11269" t="s">
        <v>90624</v>
      </c>
      <c r="E11269" t="s">
        <v>86296</v>
      </c>
      <c r="F11269" t="s">
        <v>90625</v>
      </c>
      <c r="G11269" t="s">
        <v>90626</v>
      </c>
      <c r="H11269" t="s">
        <v>90627</v>
      </c>
      <c r="I11269" t="s">
        <v>4852</v>
      </c>
      <c r="J11269" t="s">
        <v>8847</v>
      </c>
      <c r="K11269" t="s">
        <v>8848</v>
      </c>
      <c r="L11269" t="s">
        <v>60</v>
      </c>
      <c r="M11269" t="s">
        <v>5420</v>
      </c>
      <c r="N11269" t="s">
        <v>4881</v>
      </c>
      <c r="O11269" t="s">
        <v>8849</v>
      </c>
      <c r="P11269" t="s">
        <v>90628</v>
      </c>
      <c r="Q11269" t="s">
        <v>90629</v>
      </c>
      <c r="R11269" t="str">
        <f t="shared" si="352"/>
        <v>奎文</v>
      </c>
      <c r="S11269" t="str">
        <f t="shared" si="353"/>
        <v>0116</v>
      </c>
    </row>
    <row r="11270" spans="1:19">
      <c r="A11270" t="s">
        <v>90630</v>
      </c>
      <c r="B11270" s="31" t="s">
        <v>90631</v>
      </c>
      <c r="C11270" t="s">
        <v>49</v>
      </c>
      <c r="D11270" t="s">
        <v>90632</v>
      </c>
      <c r="E11270" t="s">
        <v>86296</v>
      </c>
      <c r="F11270" t="s">
        <v>90633</v>
      </c>
      <c r="G11270" t="s">
        <v>90634</v>
      </c>
      <c r="H11270" t="s">
        <v>90635</v>
      </c>
      <c r="I11270" t="s">
        <v>4852</v>
      </c>
      <c r="J11270" t="s">
        <v>10649</v>
      </c>
      <c r="K11270" t="s">
        <v>10650</v>
      </c>
      <c r="L11270" t="s">
        <v>50</v>
      </c>
      <c r="M11270" t="s">
        <v>4816</v>
      </c>
      <c r="N11270" t="s">
        <v>5907</v>
      </c>
      <c r="O11270" t="s">
        <v>10651</v>
      </c>
      <c r="P11270" t="s">
        <v>90636</v>
      </c>
      <c r="Q11270" t="s">
        <v>75044</v>
      </c>
      <c r="R11270" t="str">
        <f t="shared" si="352"/>
        <v>青州</v>
      </c>
      <c r="S11270" t="str">
        <f t="shared" si="353"/>
        <v>0116</v>
      </c>
    </row>
    <row r="11271" spans="1:19">
      <c r="A11271" t="s">
        <v>90637</v>
      </c>
      <c r="B11271" s="31" t="s">
        <v>90638</v>
      </c>
      <c r="C11271" t="s">
        <v>49</v>
      </c>
      <c r="D11271" t="s">
        <v>90639</v>
      </c>
      <c r="E11271" t="s">
        <v>90640</v>
      </c>
      <c r="F11271" t="s">
        <v>90641</v>
      </c>
      <c r="G11271" t="s">
        <v>90642</v>
      </c>
      <c r="H11271" t="s">
        <v>90643</v>
      </c>
      <c r="I11271" t="s">
        <v>5221</v>
      </c>
      <c r="J11271" t="s">
        <v>4842</v>
      </c>
      <c r="K11271" t="s">
        <v>4843</v>
      </c>
      <c r="L11271" t="s">
        <v>95</v>
      </c>
      <c r="M11271" t="s">
        <v>4844</v>
      </c>
      <c r="N11271" t="s">
        <v>4933</v>
      </c>
      <c r="O11271" t="s">
        <v>4846</v>
      </c>
      <c r="P11271" t="s">
        <v>90644</v>
      </c>
      <c r="Q11271" t="s">
        <v>75044</v>
      </c>
      <c r="R11271" t="str">
        <f t="shared" si="352"/>
        <v>安丘</v>
      </c>
      <c r="S11271" t="str">
        <f t="shared" si="353"/>
        <v>0116</v>
      </c>
    </row>
    <row r="11272" spans="1:19">
      <c r="A11272" t="s">
        <v>90645</v>
      </c>
      <c r="B11272" s="31" t="s">
        <v>90646</v>
      </c>
      <c r="C11272" t="s">
        <v>49</v>
      </c>
      <c r="D11272" t="s">
        <v>90647</v>
      </c>
      <c r="E11272" t="s">
        <v>86759</v>
      </c>
      <c r="F11272" t="s">
        <v>90648</v>
      </c>
      <c r="G11272" t="s">
        <v>90649</v>
      </c>
      <c r="H11272" t="s">
        <v>90650</v>
      </c>
      <c r="I11272" t="s">
        <v>4852</v>
      </c>
      <c r="J11272" t="s">
        <v>7000</v>
      </c>
      <c r="K11272" t="s">
        <v>7001</v>
      </c>
      <c r="L11272" t="s">
        <v>123</v>
      </c>
      <c r="M11272" t="s">
        <v>6022</v>
      </c>
      <c r="N11272" t="s">
        <v>5112</v>
      </c>
      <c r="O11272" t="s">
        <v>7002</v>
      </c>
      <c r="P11272" t="s">
        <v>90651</v>
      </c>
      <c r="Q11272" t="s">
        <v>90652</v>
      </c>
      <c r="R11272" t="str">
        <f t="shared" si="352"/>
        <v>诸城</v>
      </c>
      <c r="S11272" t="str">
        <f t="shared" si="353"/>
        <v>0116</v>
      </c>
    </row>
    <row r="11273" spans="1:19">
      <c r="A11273" t="s">
        <v>90653</v>
      </c>
      <c r="B11273" s="31" t="s">
        <v>90654</v>
      </c>
      <c r="C11273" t="s">
        <v>49</v>
      </c>
      <c r="D11273" t="s">
        <v>90655</v>
      </c>
      <c r="E11273" t="s">
        <v>86296</v>
      </c>
      <c r="F11273" t="s">
        <v>90656</v>
      </c>
      <c r="G11273" t="s">
        <v>90657</v>
      </c>
      <c r="H11273" t="s">
        <v>90658</v>
      </c>
      <c r="I11273" t="s">
        <v>5052</v>
      </c>
      <c r="J11273" t="s">
        <v>7544</v>
      </c>
      <c r="K11273" t="s">
        <v>7545</v>
      </c>
      <c r="L11273" t="s">
        <v>375</v>
      </c>
      <c r="M11273" t="s">
        <v>7334</v>
      </c>
      <c r="N11273" t="s">
        <v>5296</v>
      </c>
      <c r="O11273" t="s">
        <v>7546</v>
      </c>
      <c r="P11273" t="s">
        <v>90659</v>
      </c>
      <c r="Q11273" t="s">
        <v>75044</v>
      </c>
      <c r="R11273" t="str">
        <f t="shared" si="352"/>
        <v>昌邑</v>
      </c>
      <c r="S11273" t="str">
        <f t="shared" si="353"/>
        <v>0116</v>
      </c>
    </row>
    <row r="11274" spans="1:19">
      <c r="A11274" t="s">
        <v>90660</v>
      </c>
      <c r="B11274" s="31" t="s">
        <v>90661</v>
      </c>
      <c r="C11274" t="s">
        <v>49</v>
      </c>
      <c r="D11274" t="s">
        <v>90662</v>
      </c>
      <c r="E11274" t="s">
        <v>90663</v>
      </c>
      <c r="F11274" t="s">
        <v>90664</v>
      </c>
      <c r="G11274" t="s">
        <v>90665</v>
      </c>
      <c r="H11274" t="s">
        <v>90666</v>
      </c>
      <c r="I11274" t="s">
        <v>12844</v>
      </c>
      <c r="J11274" t="s">
        <v>8450</v>
      </c>
      <c r="K11274" t="s">
        <v>8451</v>
      </c>
      <c r="L11274" t="s">
        <v>60</v>
      </c>
      <c r="M11274" t="s">
        <v>5888</v>
      </c>
      <c r="N11274" t="s">
        <v>4892</v>
      </c>
      <c r="O11274" t="s">
        <v>8452</v>
      </c>
      <c r="P11274" t="s">
        <v>90667</v>
      </c>
      <c r="Q11274" t="s">
        <v>75044</v>
      </c>
      <c r="R11274" t="str">
        <f t="shared" si="352"/>
        <v>奎文</v>
      </c>
      <c r="S11274" t="str">
        <f t="shared" si="353"/>
        <v>0116</v>
      </c>
    </row>
    <row r="11275" spans="1:19">
      <c r="A11275" t="s">
        <v>90668</v>
      </c>
      <c r="B11275" s="31" t="s">
        <v>90669</v>
      </c>
      <c r="C11275" t="s">
        <v>49</v>
      </c>
      <c r="D11275" t="s">
        <v>90670</v>
      </c>
      <c r="E11275" t="s">
        <v>86296</v>
      </c>
      <c r="F11275" t="s">
        <v>90671</v>
      </c>
      <c r="G11275" t="s">
        <v>90672</v>
      </c>
      <c r="H11275" t="s">
        <v>90673</v>
      </c>
      <c r="I11275" t="s">
        <v>4852</v>
      </c>
      <c r="J11275" t="s">
        <v>6792</v>
      </c>
      <c r="K11275" t="s">
        <v>6793</v>
      </c>
      <c r="L11275" t="s">
        <v>77</v>
      </c>
      <c r="M11275" t="s">
        <v>5295</v>
      </c>
      <c r="N11275" t="s">
        <v>8593</v>
      </c>
      <c r="O11275" t="s">
        <v>6795</v>
      </c>
      <c r="P11275" t="s">
        <v>90674</v>
      </c>
      <c r="Q11275" t="s">
        <v>75044</v>
      </c>
      <c r="R11275" t="str">
        <f t="shared" si="352"/>
        <v>临朐</v>
      </c>
      <c r="S11275" t="str">
        <f t="shared" si="353"/>
        <v>0116</v>
      </c>
    </row>
    <row r="11276" spans="1:19">
      <c r="A11276" t="s">
        <v>90675</v>
      </c>
      <c r="B11276" s="31" t="s">
        <v>90676</v>
      </c>
      <c r="C11276" t="s">
        <v>49</v>
      </c>
      <c r="D11276" t="s">
        <v>90677</v>
      </c>
      <c r="E11276" t="s">
        <v>86296</v>
      </c>
      <c r="F11276" t="s">
        <v>90678</v>
      </c>
      <c r="G11276" t="s">
        <v>90679</v>
      </c>
      <c r="H11276" t="s">
        <v>90680</v>
      </c>
      <c r="I11276" t="s">
        <v>4852</v>
      </c>
      <c r="J11276" t="s">
        <v>9807</v>
      </c>
      <c r="K11276" t="s">
        <v>10782</v>
      </c>
      <c r="L11276" t="s">
        <v>105</v>
      </c>
      <c r="M11276" t="s">
        <v>6055</v>
      </c>
      <c r="N11276" t="s">
        <v>5211</v>
      </c>
      <c r="O11276" t="s">
        <v>10783</v>
      </c>
      <c r="P11276" t="s">
        <v>90681</v>
      </c>
      <c r="Q11276" t="s">
        <v>75044</v>
      </c>
      <c r="R11276" t="str">
        <f t="shared" si="352"/>
        <v>寿光</v>
      </c>
      <c r="S11276" t="str">
        <f t="shared" si="353"/>
        <v>0116</v>
      </c>
    </row>
    <row r="11277" spans="1:19">
      <c r="A11277" t="s">
        <v>90682</v>
      </c>
      <c r="B11277" s="31" t="s">
        <v>90683</v>
      </c>
      <c r="C11277" t="s">
        <v>49</v>
      </c>
      <c r="D11277" t="s">
        <v>90684</v>
      </c>
      <c r="E11277" t="s">
        <v>86483</v>
      </c>
      <c r="F11277" t="s">
        <v>90685</v>
      </c>
      <c r="G11277" t="s">
        <v>90686</v>
      </c>
      <c r="H11277" t="s">
        <v>90687</v>
      </c>
      <c r="I11277" t="s">
        <v>12119</v>
      </c>
      <c r="J11277" t="s">
        <v>6782</v>
      </c>
      <c r="K11277" t="s">
        <v>6783</v>
      </c>
      <c r="L11277" t="s">
        <v>105</v>
      </c>
      <c r="M11277" t="s">
        <v>5224</v>
      </c>
      <c r="N11277" t="s">
        <v>4919</v>
      </c>
      <c r="O11277" t="s">
        <v>6784</v>
      </c>
      <c r="P11277" t="s">
        <v>87220</v>
      </c>
      <c r="Q11277" t="s">
        <v>90688</v>
      </c>
      <c r="R11277" t="str">
        <f t="shared" si="352"/>
        <v>寿光</v>
      </c>
      <c r="S11277" t="str">
        <f t="shared" si="353"/>
        <v>0116</v>
      </c>
    </row>
    <row r="11278" spans="1:19">
      <c r="A11278" t="s">
        <v>90689</v>
      </c>
      <c r="B11278" s="31" t="s">
        <v>90690</v>
      </c>
      <c r="C11278" t="s">
        <v>49</v>
      </c>
      <c r="D11278" t="s">
        <v>90691</v>
      </c>
      <c r="E11278" t="s">
        <v>86296</v>
      </c>
      <c r="F11278" t="s">
        <v>90692</v>
      </c>
      <c r="G11278" t="s">
        <v>90693</v>
      </c>
      <c r="H11278" t="s">
        <v>90694</v>
      </c>
      <c r="I11278" t="s">
        <v>4955</v>
      </c>
      <c r="J11278" t="s">
        <v>25985</v>
      </c>
      <c r="K11278" t="s">
        <v>25986</v>
      </c>
      <c r="L11278" t="s">
        <v>77</v>
      </c>
      <c r="M11278" t="s">
        <v>16744</v>
      </c>
      <c r="N11278" t="s">
        <v>4959</v>
      </c>
      <c r="O11278" t="s">
        <v>25987</v>
      </c>
      <c r="P11278" t="s">
        <v>90695</v>
      </c>
      <c r="Q11278" t="s">
        <v>90696</v>
      </c>
      <c r="R11278" t="str">
        <f t="shared" si="352"/>
        <v>临朐</v>
      </c>
      <c r="S11278" t="str">
        <f t="shared" si="353"/>
        <v>0116</v>
      </c>
    </row>
    <row r="11279" spans="1:19">
      <c r="A11279" t="s">
        <v>90697</v>
      </c>
      <c r="B11279" s="31" t="s">
        <v>88403</v>
      </c>
      <c r="C11279" t="s">
        <v>49</v>
      </c>
      <c r="D11279" t="s">
        <v>90698</v>
      </c>
      <c r="E11279" t="s">
        <v>86296</v>
      </c>
      <c r="F11279" t="s">
        <v>90699</v>
      </c>
      <c r="G11279" t="s">
        <v>90700</v>
      </c>
      <c r="H11279" t="s">
        <v>90701</v>
      </c>
      <c r="I11279" t="s">
        <v>5221</v>
      </c>
      <c r="J11279" t="s">
        <v>5305</v>
      </c>
      <c r="K11279" t="s">
        <v>5306</v>
      </c>
      <c r="L11279" t="s">
        <v>60</v>
      </c>
      <c r="M11279" t="s">
        <v>4774</v>
      </c>
      <c r="N11279" t="s">
        <v>4881</v>
      </c>
      <c r="O11279" t="s">
        <v>5307</v>
      </c>
      <c r="P11279" t="s">
        <v>90702</v>
      </c>
      <c r="Q11279" t="s">
        <v>90703</v>
      </c>
      <c r="R11279" t="str">
        <f t="shared" si="352"/>
        <v>奎文</v>
      </c>
      <c r="S11279" t="str">
        <f t="shared" si="353"/>
        <v>0116</v>
      </c>
    </row>
    <row r="11280" spans="1:19">
      <c r="A11280" t="s">
        <v>90704</v>
      </c>
      <c r="B11280" s="31" t="s">
        <v>90705</v>
      </c>
      <c r="C11280" t="s">
        <v>49</v>
      </c>
      <c r="D11280" t="s">
        <v>90706</v>
      </c>
      <c r="E11280" t="s">
        <v>86296</v>
      </c>
      <c r="F11280" t="s">
        <v>90707</v>
      </c>
      <c r="G11280" t="s">
        <v>90708</v>
      </c>
      <c r="H11280" t="s">
        <v>90709</v>
      </c>
      <c r="I11280" t="s">
        <v>4852</v>
      </c>
      <c r="J11280" t="s">
        <v>8364</v>
      </c>
      <c r="K11280" t="s">
        <v>8365</v>
      </c>
      <c r="L11280" t="s">
        <v>50</v>
      </c>
      <c r="M11280" t="s">
        <v>6701</v>
      </c>
      <c r="N11280" t="s">
        <v>4789</v>
      </c>
      <c r="O11280" t="s">
        <v>75044</v>
      </c>
      <c r="P11280" t="s">
        <v>90710</v>
      </c>
      <c r="Q11280" t="s">
        <v>75044</v>
      </c>
      <c r="R11280" t="str">
        <f t="shared" si="352"/>
        <v>青州</v>
      </c>
      <c r="S11280" t="str">
        <f t="shared" si="353"/>
        <v>0116</v>
      </c>
    </row>
    <row r="11281" spans="1:19">
      <c r="A11281" t="s">
        <v>90711</v>
      </c>
      <c r="B11281" s="31" t="s">
        <v>90712</v>
      </c>
      <c r="C11281" t="s">
        <v>49</v>
      </c>
      <c r="D11281" t="s">
        <v>90713</v>
      </c>
      <c r="E11281" t="s">
        <v>86296</v>
      </c>
      <c r="F11281" t="s">
        <v>90714</v>
      </c>
      <c r="G11281" t="s">
        <v>90715</v>
      </c>
      <c r="H11281" t="s">
        <v>90716</v>
      </c>
      <c r="I11281" t="s">
        <v>4828</v>
      </c>
      <c r="J11281" t="s">
        <v>5185</v>
      </c>
      <c r="K11281" t="s">
        <v>5186</v>
      </c>
      <c r="L11281" t="s">
        <v>237</v>
      </c>
      <c r="M11281" t="s">
        <v>4868</v>
      </c>
      <c r="N11281" t="s">
        <v>5619</v>
      </c>
      <c r="O11281" t="s">
        <v>5187</v>
      </c>
      <c r="P11281" t="s">
        <v>90717</v>
      </c>
      <c r="Q11281" t="s">
        <v>90718</v>
      </c>
      <c r="R11281" t="str">
        <f t="shared" si="352"/>
        <v>潍城</v>
      </c>
      <c r="S11281" t="str">
        <f t="shared" si="353"/>
        <v>0116</v>
      </c>
    </row>
    <row r="11282" spans="1:19">
      <c r="A11282" t="s">
        <v>90719</v>
      </c>
      <c r="B11282" s="31" t="s">
        <v>90720</v>
      </c>
      <c r="C11282" t="s">
        <v>49</v>
      </c>
      <c r="D11282" t="s">
        <v>90721</v>
      </c>
      <c r="E11282" t="s">
        <v>86483</v>
      </c>
      <c r="F11282" t="s">
        <v>90722</v>
      </c>
      <c r="G11282" t="s">
        <v>90723</v>
      </c>
      <c r="H11282" t="s">
        <v>90724</v>
      </c>
      <c r="I11282" t="s">
        <v>12119</v>
      </c>
      <c r="J11282" t="s">
        <v>7803</v>
      </c>
      <c r="K11282" t="s">
        <v>7804</v>
      </c>
      <c r="L11282" t="s">
        <v>105</v>
      </c>
      <c r="M11282" t="s">
        <v>7805</v>
      </c>
      <c r="N11282" t="s">
        <v>4919</v>
      </c>
      <c r="O11282" t="s">
        <v>7806</v>
      </c>
      <c r="P11282" t="s">
        <v>90725</v>
      </c>
      <c r="Q11282" t="s">
        <v>75044</v>
      </c>
      <c r="R11282" t="str">
        <f t="shared" si="352"/>
        <v>寿光</v>
      </c>
      <c r="S11282" t="str">
        <f t="shared" si="353"/>
        <v>0116</v>
      </c>
    </row>
    <row r="11283" spans="1:19">
      <c r="A11283" t="s">
        <v>90726</v>
      </c>
      <c r="B11283" s="31" t="s">
        <v>90727</v>
      </c>
      <c r="C11283" t="s">
        <v>49</v>
      </c>
      <c r="D11283" t="s">
        <v>90728</v>
      </c>
      <c r="E11283" t="s">
        <v>86483</v>
      </c>
      <c r="F11283" t="s">
        <v>90729</v>
      </c>
      <c r="G11283" t="s">
        <v>90730</v>
      </c>
      <c r="H11283" t="s">
        <v>90676</v>
      </c>
      <c r="I11283" t="s">
        <v>12757</v>
      </c>
      <c r="J11283" t="s">
        <v>5636</v>
      </c>
      <c r="K11283" t="s">
        <v>5637</v>
      </c>
      <c r="L11283" t="s">
        <v>105</v>
      </c>
      <c r="M11283" t="s">
        <v>5638</v>
      </c>
      <c r="N11283" t="s">
        <v>5421</v>
      </c>
      <c r="O11283" t="s">
        <v>5639</v>
      </c>
      <c r="P11283" t="s">
        <v>90731</v>
      </c>
      <c r="Q11283" t="s">
        <v>75044</v>
      </c>
      <c r="R11283" t="str">
        <f t="shared" si="352"/>
        <v>寿光</v>
      </c>
      <c r="S11283" t="str">
        <f t="shared" si="353"/>
        <v>0116</v>
      </c>
    </row>
    <row r="11284" spans="1:19">
      <c r="A11284" t="s">
        <v>90732</v>
      </c>
      <c r="B11284" s="31" t="s">
        <v>90733</v>
      </c>
      <c r="C11284" t="s">
        <v>49</v>
      </c>
      <c r="D11284" t="s">
        <v>90734</v>
      </c>
      <c r="E11284" t="s">
        <v>86483</v>
      </c>
      <c r="F11284" t="s">
        <v>90735</v>
      </c>
      <c r="G11284" t="s">
        <v>90736</v>
      </c>
      <c r="H11284" t="s">
        <v>90737</v>
      </c>
      <c r="I11284" t="s">
        <v>12119</v>
      </c>
      <c r="J11284" t="s">
        <v>8015</v>
      </c>
      <c r="K11284" t="s">
        <v>8016</v>
      </c>
      <c r="L11284" t="s">
        <v>105</v>
      </c>
      <c r="M11284" t="s">
        <v>5197</v>
      </c>
      <c r="N11284" t="s">
        <v>5801</v>
      </c>
      <c r="O11284" t="s">
        <v>8017</v>
      </c>
      <c r="P11284" t="s">
        <v>90621</v>
      </c>
      <c r="Q11284" t="s">
        <v>90738</v>
      </c>
      <c r="R11284" t="str">
        <f t="shared" si="352"/>
        <v>寿光</v>
      </c>
      <c r="S11284" t="str">
        <f t="shared" si="353"/>
        <v>0116</v>
      </c>
    </row>
    <row r="11285" spans="1:19">
      <c r="A11285" t="s">
        <v>90739</v>
      </c>
      <c r="B11285" s="31" t="s">
        <v>90740</v>
      </c>
      <c r="C11285" t="s">
        <v>49</v>
      </c>
      <c r="D11285" t="s">
        <v>90741</v>
      </c>
      <c r="E11285" t="s">
        <v>86296</v>
      </c>
      <c r="F11285" t="s">
        <v>90742</v>
      </c>
      <c r="G11285" t="s">
        <v>90743</v>
      </c>
      <c r="H11285" t="s">
        <v>90744</v>
      </c>
      <c r="I11285" t="s">
        <v>4785</v>
      </c>
      <c r="J11285" t="s">
        <v>7639</v>
      </c>
      <c r="K11285" t="s">
        <v>7640</v>
      </c>
      <c r="L11285" t="s">
        <v>114</v>
      </c>
      <c r="M11285" t="s">
        <v>7084</v>
      </c>
      <c r="N11285" t="s">
        <v>4881</v>
      </c>
      <c r="O11285" t="s">
        <v>7641</v>
      </c>
      <c r="P11285" t="s">
        <v>90745</v>
      </c>
      <c r="Q11285" t="s">
        <v>90746</v>
      </c>
      <c r="R11285" t="str">
        <f t="shared" si="352"/>
        <v>高密</v>
      </c>
      <c r="S11285" t="str">
        <f t="shared" si="353"/>
        <v>0116</v>
      </c>
    </row>
    <row r="11286" spans="1:19">
      <c r="A11286" t="s">
        <v>90747</v>
      </c>
      <c r="B11286" s="31" t="s">
        <v>90748</v>
      </c>
      <c r="C11286" t="s">
        <v>49</v>
      </c>
      <c r="D11286" t="s">
        <v>90749</v>
      </c>
      <c r="E11286" t="s">
        <v>86714</v>
      </c>
      <c r="F11286" t="s">
        <v>90750</v>
      </c>
      <c r="G11286" t="s">
        <v>90751</v>
      </c>
      <c r="H11286" t="s">
        <v>90752</v>
      </c>
      <c r="I11286" t="s">
        <v>12119</v>
      </c>
      <c r="J11286" t="s">
        <v>6053</v>
      </c>
      <c r="K11286" t="s">
        <v>6054</v>
      </c>
      <c r="L11286" t="s">
        <v>105</v>
      </c>
      <c r="M11286" t="s">
        <v>6055</v>
      </c>
      <c r="N11286" t="s">
        <v>75044</v>
      </c>
      <c r="O11286" t="s">
        <v>6056</v>
      </c>
      <c r="P11286" t="s">
        <v>90753</v>
      </c>
      <c r="Q11286" t="s">
        <v>66502</v>
      </c>
      <c r="R11286" t="str">
        <f t="shared" si="352"/>
        <v>寿光</v>
      </c>
      <c r="S11286" t="str">
        <f t="shared" si="353"/>
        <v>0116</v>
      </c>
    </row>
    <row r="11287" spans="1:19">
      <c r="A11287" t="s">
        <v>90754</v>
      </c>
      <c r="B11287" s="31" t="s">
        <v>90755</v>
      </c>
      <c r="C11287" t="s">
        <v>49</v>
      </c>
      <c r="D11287" t="s">
        <v>90756</v>
      </c>
      <c r="E11287" t="s">
        <v>86483</v>
      </c>
      <c r="F11287" t="s">
        <v>90757</v>
      </c>
      <c r="G11287" t="s">
        <v>90758</v>
      </c>
      <c r="H11287" t="s">
        <v>90759</v>
      </c>
      <c r="I11287" t="s">
        <v>12844</v>
      </c>
      <c r="J11287" t="s">
        <v>12570</v>
      </c>
      <c r="K11287" t="s">
        <v>12571</v>
      </c>
      <c r="L11287" t="s">
        <v>105</v>
      </c>
      <c r="M11287" t="s">
        <v>5376</v>
      </c>
      <c r="N11287" t="s">
        <v>4789</v>
      </c>
      <c r="O11287" t="s">
        <v>12572</v>
      </c>
      <c r="P11287" t="s">
        <v>90760</v>
      </c>
      <c r="Q11287" t="s">
        <v>75044</v>
      </c>
      <c r="R11287" t="str">
        <f t="shared" si="352"/>
        <v>寿光</v>
      </c>
      <c r="S11287" t="str">
        <f t="shared" si="353"/>
        <v>0116</v>
      </c>
    </row>
    <row r="11288" spans="1:19">
      <c r="A11288" t="s">
        <v>90761</v>
      </c>
      <c r="B11288" s="31" t="s">
        <v>90762</v>
      </c>
      <c r="C11288" t="s">
        <v>49</v>
      </c>
      <c r="D11288" t="s">
        <v>90763</v>
      </c>
      <c r="E11288" t="s">
        <v>86296</v>
      </c>
      <c r="F11288" t="s">
        <v>90764</v>
      </c>
      <c r="G11288" t="s">
        <v>90765</v>
      </c>
      <c r="H11288" t="s">
        <v>90766</v>
      </c>
      <c r="I11288" t="s">
        <v>4852</v>
      </c>
      <c r="J11288" t="s">
        <v>8150</v>
      </c>
      <c r="K11288" t="s">
        <v>8151</v>
      </c>
      <c r="L11288" t="s">
        <v>77</v>
      </c>
      <c r="M11288" t="s">
        <v>8152</v>
      </c>
      <c r="N11288" t="s">
        <v>4933</v>
      </c>
      <c r="O11288" t="s">
        <v>8153</v>
      </c>
      <c r="P11288" t="s">
        <v>90767</v>
      </c>
      <c r="Q11288" t="s">
        <v>90768</v>
      </c>
      <c r="R11288" t="str">
        <f t="shared" si="352"/>
        <v>临朐</v>
      </c>
      <c r="S11288" t="str">
        <f t="shared" si="353"/>
        <v>0116</v>
      </c>
    </row>
    <row r="11289" spans="1:19">
      <c r="A11289" t="s">
        <v>90769</v>
      </c>
      <c r="B11289" s="31" t="s">
        <v>90770</v>
      </c>
      <c r="C11289" t="s">
        <v>49</v>
      </c>
      <c r="D11289" t="s">
        <v>90771</v>
      </c>
      <c r="E11289" t="s">
        <v>90772</v>
      </c>
      <c r="F11289" t="s">
        <v>90773</v>
      </c>
      <c r="G11289" t="s">
        <v>90774</v>
      </c>
      <c r="H11289" t="s">
        <v>90775</v>
      </c>
      <c r="I11289" t="s">
        <v>22011</v>
      </c>
      <c r="J11289" t="s">
        <v>5122</v>
      </c>
      <c r="K11289" t="s">
        <v>5123</v>
      </c>
      <c r="L11289" t="s">
        <v>75044</v>
      </c>
      <c r="M11289" t="s">
        <v>75044</v>
      </c>
      <c r="N11289" t="s">
        <v>5069</v>
      </c>
      <c r="O11289" t="s">
        <v>5124</v>
      </c>
      <c r="P11289" t="s">
        <v>75044</v>
      </c>
      <c r="Q11289" t="s">
        <v>75044</v>
      </c>
      <c r="R11289" t="str">
        <f t="shared" si="352"/>
        <v/>
      </c>
      <c r="S11289" t="str">
        <f t="shared" si="353"/>
        <v>0116</v>
      </c>
    </row>
    <row r="11290" spans="1:19">
      <c r="A11290" t="s">
        <v>90776</v>
      </c>
      <c r="B11290" s="31" t="s">
        <v>90777</v>
      </c>
      <c r="C11290" t="s">
        <v>49</v>
      </c>
      <c r="D11290" t="s">
        <v>90778</v>
      </c>
      <c r="E11290" t="s">
        <v>86296</v>
      </c>
      <c r="F11290" t="s">
        <v>86599</v>
      </c>
      <c r="G11290" t="s">
        <v>86600</v>
      </c>
      <c r="H11290" t="s">
        <v>90631</v>
      </c>
      <c r="I11290" t="s">
        <v>4852</v>
      </c>
      <c r="J11290" t="s">
        <v>7321</v>
      </c>
      <c r="K11290" t="s">
        <v>7322</v>
      </c>
      <c r="L11290" t="s">
        <v>95</v>
      </c>
      <c r="M11290" t="s">
        <v>5709</v>
      </c>
      <c r="N11290" t="s">
        <v>4869</v>
      </c>
      <c r="O11290" t="s">
        <v>7323</v>
      </c>
      <c r="P11290" t="s">
        <v>90779</v>
      </c>
      <c r="Q11290" t="s">
        <v>86603</v>
      </c>
      <c r="R11290" t="str">
        <f t="shared" si="352"/>
        <v>安丘</v>
      </c>
      <c r="S11290" t="str">
        <f t="shared" si="353"/>
        <v>0116</v>
      </c>
    </row>
    <row r="11291" spans="1:19">
      <c r="A11291" t="s">
        <v>90780</v>
      </c>
      <c r="B11291" s="31" t="s">
        <v>90781</v>
      </c>
      <c r="C11291" t="s">
        <v>49</v>
      </c>
      <c r="D11291" t="s">
        <v>90782</v>
      </c>
      <c r="E11291" t="s">
        <v>86296</v>
      </c>
      <c r="F11291" t="s">
        <v>90783</v>
      </c>
      <c r="G11291" t="s">
        <v>90784</v>
      </c>
      <c r="H11291" t="s">
        <v>90785</v>
      </c>
      <c r="I11291" t="s">
        <v>5052</v>
      </c>
      <c r="J11291" t="s">
        <v>11800</v>
      </c>
      <c r="K11291" t="s">
        <v>11801</v>
      </c>
      <c r="L11291" t="s">
        <v>105</v>
      </c>
      <c r="M11291" t="s">
        <v>6055</v>
      </c>
      <c r="N11291" t="s">
        <v>5069</v>
      </c>
      <c r="O11291" t="s">
        <v>11802</v>
      </c>
      <c r="P11291" t="s">
        <v>90786</v>
      </c>
      <c r="Q11291" t="s">
        <v>75044</v>
      </c>
      <c r="R11291" t="str">
        <f t="shared" si="352"/>
        <v>寿光</v>
      </c>
      <c r="S11291" t="str">
        <f t="shared" si="353"/>
        <v>0116</v>
      </c>
    </row>
    <row r="11292" spans="1:19">
      <c r="A11292" t="s">
        <v>90787</v>
      </c>
      <c r="B11292" s="31" t="s">
        <v>90788</v>
      </c>
      <c r="C11292" t="s">
        <v>49</v>
      </c>
      <c r="D11292" t="s">
        <v>90789</v>
      </c>
      <c r="E11292" t="s">
        <v>86483</v>
      </c>
      <c r="F11292" t="s">
        <v>90790</v>
      </c>
      <c r="G11292" t="s">
        <v>90791</v>
      </c>
      <c r="H11292" t="s">
        <v>90792</v>
      </c>
      <c r="I11292" t="s">
        <v>12119</v>
      </c>
      <c r="J11292" t="s">
        <v>6711</v>
      </c>
      <c r="K11292" t="s">
        <v>6712</v>
      </c>
      <c r="L11292" t="s">
        <v>148</v>
      </c>
      <c r="M11292" t="s">
        <v>6713</v>
      </c>
      <c r="N11292" t="s">
        <v>5801</v>
      </c>
      <c r="O11292" t="s">
        <v>6714</v>
      </c>
      <c r="P11292" t="s">
        <v>90793</v>
      </c>
      <c r="Q11292" t="s">
        <v>75044</v>
      </c>
      <c r="R11292" t="str">
        <f t="shared" si="352"/>
        <v>寒亭</v>
      </c>
      <c r="S11292" t="str">
        <f t="shared" si="353"/>
        <v>0116</v>
      </c>
    </row>
    <row r="11293" spans="1:19">
      <c r="A11293" t="s">
        <v>90794</v>
      </c>
      <c r="B11293" s="31" t="s">
        <v>90795</v>
      </c>
      <c r="C11293" t="s">
        <v>49</v>
      </c>
      <c r="D11293" t="s">
        <v>90796</v>
      </c>
      <c r="E11293" t="s">
        <v>87241</v>
      </c>
      <c r="F11293" t="s">
        <v>90797</v>
      </c>
      <c r="G11293" t="s">
        <v>90798</v>
      </c>
      <c r="H11293" t="s">
        <v>90799</v>
      </c>
      <c r="I11293" t="s">
        <v>4828</v>
      </c>
      <c r="J11293" t="s">
        <v>10200</v>
      </c>
      <c r="K11293" t="s">
        <v>10201</v>
      </c>
      <c r="L11293" t="s">
        <v>77</v>
      </c>
      <c r="M11293" t="s">
        <v>5295</v>
      </c>
      <c r="N11293" t="s">
        <v>6985</v>
      </c>
      <c r="O11293" t="s">
        <v>10202</v>
      </c>
      <c r="P11293" t="s">
        <v>90800</v>
      </c>
      <c r="Q11293" t="s">
        <v>75044</v>
      </c>
      <c r="R11293" t="str">
        <f t="shared" si="352"/>
        <v>临朐</v>
      </c>
      <c r="S11293" t="str">
        <f t="shared" si="353"/>
        <v>0116</v>
      </c>
    </row>
    <row r="11294" spans="1:19">
      <c r="A11294" t="s">
        <v>90801</v>
      </c>
      <c r="B11294" s="31" t="s">
        <v>89897</v>
      </c>
      <c r="C11294" t="s">
        <v>49</v>
      </c>
      <c r="D11294" t="s">
        <v>90802</v>
      </c>
      <c r="E11294" t="s">
        <v>86296</v>
      </c>
      <c r="F11294" t="s">
        <v>90803</v>
      </c>
      <c r="G11294" t="s">
        <v>90804</v>
      </c>
      <c r="H11294" t="s">
        <v>90805</v>
      </c>
      <c r="I11294" t="s">
        <v>4852</v>
      </c>
      <c r="J11294" t="s">
        <v>6517</v>
      </c>
      <c r="K11294" t="s">
        <v>6518</v>
      </c>
      <c r="L11294" t="s">
        <v>50</v>
      </c>
      <c r="M11294" t="s">
        <v>6207</v>
      </c>
      <c r="N11294" t="s">
        <v>9006</v>
      </c>
      <c r="O11294" t="s">
        <v>6520</v>
      </c>
      <c r="P11294" t="s">
        <v>90806</v>
      </c>
      <c r="Q11294" t="s">
        <v>75044</v>
      </c>
      <c r="R11294" t="str">
        <f t="shared" si="352"/>
        <v>青州</v>
      </c>
      <c r="S11294" t="str">
        <f t="shared" si="353"/>
        <v>0116</v>
      </c>
    </row>
    <row r="11295" spans="1:19">
      <c r="A11295" t="s">
        <v>90807</v>
      </c>
      <c r="B11295" s="31" t="s">
        <v>90720</v>
      </c>
      <c r="C11295" t="s">
        <v>49</v>
      </c>
      <c r="D11295" t="s">
        <v>90808</v>
      </c>
      <c r="E11295" t="s">
        <v>86417</v>
      </c>
      <c r="F11295" t="s">
        <v>90809</v>
      </c>
      <c r="G11295" t="s">
        <v>90810</v>
      </c>
      <c r="H11295" t="s">
        <v>90811</v>
      </c>
      <c r="I11295" t="s">
        <v>5052</v>
      </c>
      <c r="J11295" t="s">
        <v>10338</v>
      </c>
      <c r="K11295" t="s">
        <v>10339</v>
      </c>
      <c r="L11295" t="s">
        <v>237</v>
      </c>
      <c r="M11295" t="s">
        <v>5247</v>
      </c>
      <c r="N11295" t="s">
        <v>5801</v>
      </c>
      <c r="O11295" t="s">
        <v>10340</v>
      </c>
      <c r="P11295" t="s">
        <v>90812</v>
      </c>
      <c r="Q11295" t="s">
        <v>75044</v>
      </c>
      <c r="R11295" t="str">
        <f t="shared" si="352"/>
        <v>潍城</v>
      </c>
      <c r="S11295" t="str">
        <f t="shared" si="353"/>
        <v>0116</v>
      </c>
    </row>
    <row r="11296" spans="1:19">
      <c r="A11296" t="s">
        <v>90813</v>
      </c>
      <c r="B11296" s="31" t="s">
        <v>90814</v>
      </c>
      <c r="C11296" t="s">
        <v>49</v>
      </c>
      <c r="D11296" t="s">
        <v>90815</v>
      </c>
      <c r="E11296" t="s">
        <v>86296</v>
      </c>
      <c r="F11296" t="s">
        <v>90816</v>
      </c>
      <c r="G11296" t="s">
        <v>90817</v>
      </c>
      <c r="H11296" t="s">
        <v>90818</v>
      </c>
      <c r="I11296" t="s">
        <v>4852</v>
      </c>
      <c r="J11296" t="s">
        <v>7611</v>
      </c>
      <c r="K11296" t="s">
        <v>7612</v>
      </c>
      <c r="L11296" t="s">
        <v>123</v>
      </c>
      <c r="M11296" t="s">
        <v>5364</v>
      </c>
      <c r="N11296" t="s">
        <v>5017</v>
      </c>
      <c r="O11296" t="s">
        <v>7613</v>
      </c>
      <c r="P11296" t="s">
        <v>90819</v>
      </c>
      <c r="Q11296" t="s">
        <v>90820</v>
      </c>
      <c r="R11296" t="str">
        <f t="shared" si="352"/>
        <v>诸城</v>
      </c>
      <c r="S11296" t="str">
        <f t="shared" si="353"/>
        <v>0116</v>
      </c>
    </row>
    <row r="11297" spans="1:19">
      <c r="A11297" t="s">
        <v>90821</v>
      </c>
      <c r="B11297" s="31" t="s">
        <v>90822</v>
      </c>
      <c r="C11297" t="s">
        <v>49</v>
      </c>
      <c r="D11297" t="s">
        <v>90823</v>
      </c>
      <c r="E11297" t="s">
        <v>81938</v>
      </c>
      <c r="F11297" t="s">
        <v>90824</v>
      </c>
      <c r="G11297" t="s">
        <v>90825</v>
      </c>
      <c r="H11297" t="s">
        <v>90826</v>
      </c>
      <c r="I11297" t="s">
        <v>12844</v>
      </c>
      <c r="J11297" t="s">
        <v>7717</v>
      </c>
      <c r="K11297" t="s">
        <v>7718</v>
      </c>
      <c r="L11297" t="s">
        <v>123</v>
      </c>
      <c r="M11297" t="s">
        <v>5825</v>
      </c>
      <c r="N11297" t="s">
        <v>5451</v>
      </c>
      <c r="O11297" t="s">
        <v>7719</v>
      </c>
      <c r="P11297" t="s">
        <v>90827</v>
      </c>
      <c r="Q11297" t="s">
        <v>75044</v>
      </c>
      <c r="R11297" t="str">
        <f t="shared" si="352"/>
        <v>诸城</v>
      </c>
      <c r="S11297" t="str">
        <f t="shared" si="353"/>
        <v>0116</v>
      </c>
    </row>
    <row r="11298" spans="1:19">
      <c r="A11298" t="s">
        <v>90828</v>
      </c>
      <c r="B11298" s="31" t="s">
        <v>90829</v>
      </c>
      <c r="C11298" t="s">
        <v>49</v>
      </c>
      <c r="D11298" t="s">
        <v>90830</v>
      </c>
      <c r="E11298" t="s">
        <v>82156</v>
      </c>
      <c r="F11298" t="s">
        <v>90831</v>
      </c>
      <c r="G11298" t="s">
        <v>90832</v>
      </c>
      <c r="H11298" t="s">
        <v>90833</v>
      </c>
      <c r="I11298" t="s">
        <v>4852</v>
      </c>
      <c r="J11298" t="s">
        <v>21941</v>
      </c>
      <c r="K11298" t="s">
        <v>21942</v>
      </c>
      <c r="L11298" t="s">
        <v>60</v>
      </c>
      <c r="M11298" t="s">
        <v>5511</v>
      </c>
      <c r="N11298" t="s">
        <v>6152</v>
      </c>
      <c r="O11298" t="s">
        <v>21943</v>
      </c>
      <c r="P11298" t="s">
        <v>90834</v>
      </c>
      <c r="Q11298" t="s">
        <v>90835</v>
      </c>
      <c r="R11298" t="str">
        <f t="shared" si="352"/>
        <v>奎文</v>
      </c>
      <c r="S11298" t="str">
        <f t="shared" si="353"/>
        <v>0116</v>
      </c>
    </row>
    <row r="11299" spans="1:19">
      <c r="A11299" t="s">
        <v>90836</v>
      </c>
      <c r="B11299" s="31" t="s">
        <v>90837</v>
      </c>
      <c r="C11299" t="s">
        <v>49</v>
      </c>
      <c r="D11299" t="s">
        <v>90838</v>
      </c>
      <c r="E11299" t="s">
        <v>86320</v>
      </c>
      <c r="F11299" t="s">
        <v>90839</v>
      </c>
      <c r="G11299" t="s">
        <v>90840</v>
      </c>
      <c r="H11299" t="s">
        <v>90841</v>
      </c>
      <c r="I11299" t="s">
        <v>5282</v>
      </c>
      <c r="J11299" t="s">
        <v>5597</v>
      </c>
      <c r="K11299" t="s">
        <v>5598</v>
      </c>
      <c r="L11299" t="s">
        <v>375</v>
      </c>
      <c r="M11299" t="s">
        <v>5599</v>
      </c>
      <c r="N11299" t="s">
        <v>4789</v>
      </c>
      <c r="O11299" t="s">
        <v>5600</v>
      </c>
      <c r="P11299" t="s">
        <v>90842</v>
      </c>
      <c r="Q11299" t="s">
        <v>90843</v>
      </c>
      <c r="R11299" t="str">
        <f t="shared" si="352"/>
        <v>昌邑</v>
      </c>
      <c r="S11299" t="str">
        <f t="shared" si="353"/>
        <v>0116</v>
      </c>
    </row>
    <row r="11300" spans="1:19">
      <c r="A11300" t="s">
        <v>90844</v>
      </c>
      <c r="B11300" s="31" t="s">
        <v>90845</v>
      </c>
      <c r="C11300" t="s">
        <v>49</v>
      </c>
      <c r="D11300" t="s">
        <v>90846</v>
      </c>
      <c r="E11300" t="s">
        <v>90847</v>
      </c>
      <c r="F11300" t="s">
        <v>90848</v>
      </c>
      <c r="G11300" t="s">
        <v>90849</v>
      </c>
      <c r="H11300" t="s">
        <v>90850</v>
      </c>
      <c r="I11300" t="s">
        <v>12757</v>
      </c>
      <c r="J11300" t="s">
        <v>5374</v>
      </c>
      <c r="K11300" t="s">
        <v>5375</v>
      </c>
      <c r="L11300" t="s">
        <v>105</v>
      </c>
      <c r="M11300" t="s">
        <v>5376</v>
      </c>
      <c r="N11300" t="s">
        <v>5056</v>
      </c>
      <c r="O11300" t="s">
        <v>5377</v>
      </c>
      <c r="P11300" t="s">
        <v>90851</v>
      </c>
      <c r="Q11300" t="s">
        <v>90852</v>
      </c>
      <c r="R11300" t="str">
        <f t="shared" si="352"/>
        <v>寿光</v>
      </c>
      <c r="S11300" t="str">
        <f t="shared" si="353"/>
        <v>0116</v>
      </c>
    </row>
    <row r="11301" spans="1:19">
      <c r="A11301" t="s">
        <v>90853</v>
      </c>
      <c r="B11301" s="31" t="s">
        <v>90854</v>
      </c>
      <c r="C11301" t="s">
        <v>49</v>
      </c>
      <c r="D11301" t="s">
        <v>90855</v>
      </c>
      <c r="E11301" t="s">
        <v>86320</v>
      </c>
      <c r="F11301" t="s">
        <v>90856</v>
      </c>
      <c r="G11301" t="s">
        <v>90857</v>
      </c>
      <c r="H11301" t="s">
        <v>90858</v>
      </c>
      <c r="I11301" t="s">
        <v>4828</v>
      </c>
      <c r="J11301" t="s">
        <v>5987</v>
      </c>
      <c r="K11301" t="s">
        <v>5988</v>
      </c>
      <c r="L11301" t="s">
        <v>95</v>
      </c>
      <c r="M11301" t="s">
        <v>5042</v>
      </c>
      <c r="N11301" t="s">
        <v>5030</v>
      </c>
      <c r="O11301" t="s">
        <v>5989</v>
      </c>
      <c r="P11301" t="s">
        <v>90859</v>
      </c>
      <c r="Q11301" t="s">
        <v>90860</v>
      </c>
      <c r="R11301" t="str">
        <f t="shared" si="352"/>
        <v>安丘</v>
      </c>
      <c r="S11301" t="str">
        <f t="shared" si="353"/>
        <v>0116</v>
      </c>
    </row>
    <row r="11302" spans="1:19">
      <c r="A11302" t="s">
        <v>90861</v>
      </c>
      <c r="B11302" s="31" t="s">
        <v>90862</v>
      </c>
      <c r="C11302" t="s">
        <v>49</v>
      </c>
      <c r="D11302" t="s">
        <v>90863</v>
      </c>
      <c r="E11302" t="s">
        <v>90864</v>
      </c>
      <c r="F11302" t="s">
        <v>90865</v>
      </c>
      <c r="G11302" t="s">
        <v>90866</v>
      </c>
      <c r="H11302" t="s">
        <v>90867</v>
      </c>
      <c r="I11302" t="s">
        <v>12119</v>
      </c>
      <c r="J11302" t="s">
        <v>8163</v>
      </c>
      <c r="K11302" t="s">
        <v>8164</v>
      </c>
      <c r="L11302" t="s">
        <v>77</v>
      </c>
      <c r="M11302" t="s">
        <v>4803</v>
      </c>
      <c r="N11302" t="s">
        <v>5056</v>
      </c>
      <c r="O11302" t="s">
        <v>8165</v>
      </c>
      <c r="P11302" t="s">
        <v>90868</v>
      </c>
      <c r="Q11302" t="s">
        <v>75044</v>
      </c>
      <c r="R11302" t="str">
        <f t="shared" si="352"/>
        <v>临朐</v>
      </c>
      <c r="S11302" t="str">
        <f t="shared" si="353"/>
        <v>0116</v>
      </c>
    </row>
    <row r="11303" spans="1:19">
      <c r="A11303" t="s">
        <v>90869</v>
      </c>
      <c r="B11303" s="31" t="s">
        <v>90870</v>
      </c>
      <c r="C11303" t="s">
        <v>49</v>
      </c>
      <c r="D11303" t="s">
        <v>90871</v>
      </c>
      <c r="E11303" t="s">
        <v>86320</v>
      </c>
      <c r="F11303" t="s">
        <v>90872</v>
      </c>
      <c r="G11303" t="s">
        <v>90873</v>
      </c>
      <c r="H11303" t="s">
        <v>90874</v>
      </c>
      <c r="I11303" t="s">
        <v>4828</v>
      </c>
      <c r="J11303" t="s">
        <v>8722</v>
      </c>
      <c r="K11303" t="s">
        <v>8723</v>
      </c>
      <c r="L11303" t="s">
        <v>60</v>
      </c>
      <c r="M11303" t="s">
        <v>4904</v>
      </c>
      <c r="N11303" t="s">
        <v>4972</v>
      </c>
      <c r="O11303" t="s">
        <v>8724</v>
      </c>
      <c r="P11303" t="s">
        <v>90875</v>
      </c>
      <c r="Q11303" t="s">
        <v>75044</v>
      </c>
      <c r="R11303" t="str">
        <f t="shared" si="352"/>
        <v>奎文</v>
      </c>
      <c r="S11303" t="str">
        <f t="shared" si="353"/>
        <v>0116</v>
      </c>
    </row>
    <row r="11304" spans="1:19">
      <c r="A11304" t="s">
        <v>90876</v>
      </c>
      <c r="B11304" s="31" t="s">
        <v>90877</v>
      </c>
      <c r="C11304" t="s">
        <v>49</v>
      </c>
      <c r="D11304" t="s">
        <v>90878</v>
      </c>
      <c r="E11304" t="s">
        <v>90864</v>
      </c>
      <c r="F11304" t="s">
        <v>90879</v>
      </c>
      <c r="G11304" t="s">
        <v>90880</v>
      </c>
      <c r="H11304" t="s">
        <v>90881</v>
      </c>
      <c r="I11304" t="s">
        <v>12119</v>
      </c>
      <c r="J11304" t="s">
        <v>7000</v>
      </c>
      <c r="K11304" t="s">
        <v>7001</v>
      </c>
      <c r="L11304" t="s">
        <v>123</v>
      </c>
      <c r="M11304" t="s">
        <v>6022</v>
      </c>
      <c r="N11304" t="s">
        <v>5112</v>
      </c>
      <c r="O11304" t="s">
        <v>7002</v>
      </c>
      <c r="P11304" t="s">
        <v>90882</v>
      </c>
      <c r="Q11304" t="s">
        <v>75044</v>
      </c>
      <c r="R11304" t="str">
        <f t="shared" si="352"/>
        <v>诸城</v>
      </c>
      <c r="S11304" t="str">
        <f t="shared" si="353"/>
        <v>0116</v>
      </c>
    </row>
    <row r="11305" spans="1:19">
      <c r="A11305" t="s">
        <v>90883</v>
      </c>
      <c r="B11305" s="31" t="s">
        <v>90884</v>
      </c>
      <c r="C11305" t="s">
        <v>49</v>
      </c>
      <c r="D11305" t="s">
        <v>90885</v>
      </c>
      <c r="E11305" t="s">
        <v>82156</v>
      </c>
      <c r="F11305" t="s">
        <v>90886</v>
      </c>
      <c r="G11305" t="s">
        <v>90887</v>
      </c>
      <c r="H11305" t="s">
        <v>90888</v>
      </c>
      <c r="I11305" t="s">
        <v>5461</v>
      </c>
      <c r="J11305" t="s">
        <v>14541</v>
      </c>
      <c r="K11305" t="s">
        <v>14542</v>
      </c>
      <c r="L11305" t="s">
        <v>114</v>
      </c>
      <c r="M11305" t="s">
        <v>7084</v>
      </c>
      <c r="N11305" t="s">
        <v>4972</v>
      </c>
      <c r="O11305" t="s">
        <v>14543</v>
      </c>
      <c r="P11305" t="s">
        <v>90889</v>
      </c>
      <c r="Q11305" t="s">
        <v>90890</v>
      </c>
      <c r="R11305" t="str">
        <f t="shared" si="352"/>
        <v>高密</v>
      </c>
      <c r="S11305" t="str">
        <f t="shared" si="353"/>
        <v>0116</v>
      </c>
    </row>
    <row r="11306" spans="1:19">
      <c r="A11306" t="s">
        <v>90891</v>
      </c>
      <c r="B11306" s="31" t="s">
        <v>90892</v>
      </c>
      <c r="C11306" t="s">
        <v>49</v>
      </c>
      <c r="D11306" t="s">
        <v>90893</v>
      </c>
      <c r="E11306" t="s">
        <v>82156</v>
      </c>
      <c r="F11306" t="s">
        <v>90894</v>
      </c>
      <c r="G11306" t="s">
        <v>90895</v>
      </c>
      <c r="H11306" t="s">
        <v>90896</v>
      </c>
      <c r="I11306" t="s">
        <v>4852</v>
      </c>
      <c r="J11306" t="s">
        <v>16235</v>
      </c>
      <c r="K11306" t="s">
        <v>16236</v>
      </c>
      <c r="L11306" t="s">
        <v>114</v>
      </c>
      <c r="M11306" t="s">
        <v>7931</v>
      </c>
      <c r="N11306" t="s">
        <v>4845</v>
      </c>
      <c r="O11306" t="s">
        <v>16237</v>
      </c>
      <c r="P11306" t="s">
        <v>90897</v>
      </c>
      <c r="Q11306" t="s">
        <v>75044</v>
      </c>
      <c r="R11306" t="str">
        <f t="shared" si="352"/>
        <v>高密</v>
      </c>
      <c r="S11306" t="str">
        <f t="shared" si="353"/>
        <v>0116</v>
      </c>
    </row>
    <row r="11307" spans="1:19">
      <c r="A11307" t="s">
        <v>90898</v>
      </c>
      <c r="B11307" s="31" t="s">
        <v>90899</v>
      </c>
      <c r="C11307" t="s">
        <v>49</v>
      </c>
      <c r="D11307" t="s">
        <v>90900</v>
      </c>
      <c r="E11307" t="s">
        <v>90864</v>
      </c>
      <c r="F11307" t="s">
        <v>90901</v>
      </c>
      <c r="G11307" t="s">
        <v>90902</v>
      </c>
      <c r="H11307" t="s">
        <v>90903</v>
      </c>
      <c r="I11307" t="s">
        <v>12119</v>
      </c>
      <c r="J11307" t="s">
        <v>5245</v>
      </c>
      <c r="K11307" t="s">
        <v>5246</v>
      </c>
      <c r="L11307" t="s">
        <v>237</v>
      </c>
      <c r="M11307" t="s">
        <v>5247</v>
      </c>
      <c r="N11307" t="s">
        <v>5960</v>
      </c>
      <c r="O11307" t="s">
        <v>5249</v>
      </c>
      <c r="P11307" t="s">
        <v>90904</v>
      </c>
      <c r="Q11307" t="s">
        <v>75044</v>
      </c>
      <c r="R11307" t="str">
        <f t="shared" si="352"/>
        <v>潍城</v>
      </c>
      <c r="S11307" t="str">
        <f t="shared" si="353"/>
        <v>0116</v>
      </c>
    </row>
    <row r="11308" spans="1:19">
      <c r="A11308" t="s">
        <v>90905</v>
      </c>
      <c r="B11308" s="31" t="s">
        <v>90906</v>
      </c>
      <c r="C11308" t="s">
        <v>49</v>
      </c>
      <c r="D11308" t="s">
        <v>90907</v>
      </c>
      <c r="E11308" t="s">
        <v>90908</v>
      </c>
      <c r="F11308" t="s">
        <v>90909</v>
      </c>
      <c r="G11308" t="s">
        <v>90910</v>
      </c>
      <c r="H11308" t="s">
        <v>90911</v>
      </c>
      <c r="I11308" t="s">
        <v>4828</v>
      </c>
      <c r="J11308" t="s">
        <v>8450</v>
      </c>
      <c r="K11308" t="s">
        <v>8451</v>
      </c>
      <c r="L11308" t="s">
        <v>60</v>
      </c>
      <c r="M11308" t="s">
        <v>5888</v>
      </c>
      <c r="N11308" t="s">
        <v>4892</v>
      </c>
      <c r="O11308" t="s">
        <v>8452</v>
      </c>
      <c r="P11308" t="s">
        <v>90912</v>
      </c>
      <c r="Q11308" t="s">
        <v>90913</v>
      </c>
      <c r="R11308" t="str">
        <f t="shared" si="352"/>
        <v>奎文</v>
      </c>
      <c r="S11308" t="str">
        <f t="shared" si="353"/>
        <v>0116</v>
      </c>
    </row>
    <row r="11309" spans="1:19">
      <c r="A11309" t="s">
        <v>90914</v>
      </c>
      <c r="B11309" s="31" t="s">
        <v>90915</v>
      </c>
      <c r="C11309" t="s">
        <v>49</v>
      </c>
      <c r="D11309" t="s">
        <v>90916</v>
      </c>
      <c r="E11309" t="s">
        <v>81938</v>
      </c>
      <c r="F11309" t="s">
        <v>90917</v>
      </c>
      <c r="G11309" t="s">
        <v>90918</v>
      </c>
      <c r="H11309" t="s">
        <v>90919</v>
      </c>
      <c r="I11309" t="s">
        <v>12844</v>
      </c>
      <c r="J11309" t="s">
        <v>5647</v>
      </c>
      <c r="K11309" t="s">
        <v>5648</v>
      </c>
      <c r="L11309" t="s">
        <v>95</v>
      </c>
      <c r="M11309" t="s">
        <v>5649</v>
      </c>
      <c r="N11309" t="s">
        <v>5017</v>
      </c>
      <c r="O11309" t="s">
        <v>5650</v>
      </c>
      <c r="P11309" t="s">
        <v>90920</v>
      </c>
      <c r="Q11309" t="s">
        <v>90921</v>
      </c>
      <c r="R11309" t="str">
        <f t="shared" si="352"/>
        <v>安丘</v>
      </c>
      <c r="S11309" t="str">
        <f t="shared" si="353"/>
        <v>0116</v>
      </c>
    </row>
    <row r="11310" spans="1:19">
      <c r="A11310" t="s">
        <v>90922</v>
      </c>
      <c r="B11310" s="31" t="s">
        <v>90923</v>
      </c>
      <c r="C11310" t="s">
        <v>49</v>
      </c>
      <c r="D11310" t="s">
        <v>90924</v>
      </c>
      <c r="E11310" t="s">
        <v>90925</v>
      </c>
      <c r="F11310" t="s">
        <v>90926</v>
      </c>
      <c r="G11310" t="s">
        <v>90927</v>
      </c>
      <c r="H11310" t="s">
        <v>90928</v>
      </c>
      <c r="I11310" t="s">
        <v>12757</v>
      </c>
      <c r="J11310" t="s">
        <v>12501</v>
      </c>
      <c r="K11310" t="s">
        <v>12502</v>
      </c>
      <c r="L11310" t="s">
        <v>50</v>
      </c>
      <c r="M11310" t="s">
        <v>4855</v>
      </c>
      <c r="N11310" t="s">
        <v>4933</v>
      </c>
      <c r="O11310" t="s">
        <v>12503</v>
      </c>
      <c r="P11310" t="s">
        <v>90929</v>
      </c>
      <c r="Q11310" t="s">
        <v>90930</v>
      </c>
      <c r="R11310" t="str">
        <f t="shared" si="352"/>
        <v>青州</v>
      </c>
      <c r="S11310" t="str">
        <f t="shared" si="353"/>
        <v>0116</v>
      </c>
    </row>
    <row r="11311" spans="1:19">
      <c r="A11311" t="s">
        <v>90931</v>
      </c>
      <c r="B11311" s="31" t="s">
        <v>90932</v>
      </c>
      <c r="C11311" t="s">
        <v>49</v>
      </c>
      <c r="D11311" t="s">
        <v>90933</v>
      </c>
      <c r="E11311" t="s">
        <v>82156</v>
      </c>
      <c r="F11311" t="s">
        <v>90934</v>
      </c>
      <c r="G11311" t="s">
        <v>90935</v>
      </c>
      <c r="H11311" t="s">
        <v>90936</v>
      </c>
      <c r="I11311" t="s">
        <v>4813</v>
      </c>
      <c r="J11311" t="s">
        <v>6009</v>
      </c>
      <c r="K11311" t="s">
        <v>6010</v>
      </c>
      <c r="L11311" t="s">
        <v>237</v>
      </c>
      <c r="M11311" t="s">
        <v>5247</v>
      </c>
      <c r="N11311" t="s">
        <v>4789</v>
      </c>
      <c r="O11311" t="s">
        <v>6011</v>
      </c>
      <c r="P11311" t="s">
        <v>90937</v>
      </c>
      <c r="Q11311" t="s">
        <v>75044</v>
      </c>
      <c r="R11311" t="str">
        <f t="shared" si="352"/>
        <v>潍城</v>
      </c>
      <c r="S11311" t="str">
        <f t="shared" si="353"/>
        <v>0116</v>
      </c>
    </row>
    <row r="11312" spans="1:19">
      <c r="A11312" t="s">
        <v>90938</v>
      </c>
      <c r="B11312" s="31" t="s">
        <v>90939</v>
      </c>
      <c r="C11312" t="s">
        <v>49</v>
      </c>
      <c r="D11312" t="s">
        <v>90940</v>
      </c>
      <c r="E11312" t="s">
        <v>82156</v>
      </c>
      <c r="F11312" t="s">
        <v>90941</v>
      </c>
      <c r="G11312" t="s">
        <v>90942</v>
      </c>
      <c r="H11312" t="s">
        <v>90943</v>
      </c>
      <c r="I11312" t="s">
        <v>4852</v>
      </c>
      <c r="J11312" t="s">
        <v>18995</v>
      </c>
      <c r="K11312" t="s">
        <v>18996</v>
      </c>
      <c r="L11312" t="s">
        <v>114</v>
      </c>
      <c r="M11312" t="s">
        <v>5486</v>
      </c>
      <c r="N11312" t="s">
        <v>7890</v>
      </c>
      <c r="O11312" t="s">
        <v>18997</v>
      </c>
      <c r="P11312" t="s">
        <v>90944</v>
      </c>
      <c r="Q11312" t="s">
        <v>75044</v>
      </c>
      <c r="R11312" t="str">
        <f t="shared" si="352"/>
        <v>高密</v>
      </c>
      <c r="S11312" t="str">
        <f t="shared" si="353"/>
        <v>0116</v>
      </c>
    </row>
    <row r="11313" spans="1:19">
      <c r="A11313" t="s">
        <v>90945</v>
      </c>
      <c r="B11313" s="31" t="s">
        <v>90946</v>
      </c>
      <c r="C11313" t="s">
        <v>49</v>
      </c>
      <c r="D11313" t="s">
        <v>90947</v>
      </c>
      <c r="E11313" t="s">
        <v>86296</v>
      </c>
      <c r="F11313" t="s">
        <v>90948</v>
      </c>
      <c r="G11313" t="s">
        <v>90949</v>
      </c>
      <c r="H11313" t="s">
        <v>90950</v>
      </c>
      <c r="I11313" t="s">
        <v>5874</v>
      </c>
      <c r="J11313" t="s">
        <v>29876</v>
      </c>
      <c r="K11313" t="s">
        <v>29877</v>
      </c>
      <c r="L11313" t="s">
        <v>50</v>
      </c>
      <c r="M11313" t="s">
        <v>5721</v>
      </c>
      <c r="N11313" t="s">
        <v>5907</v>
      </c>
      <c r="O11313" t="s">
        <v>29878</v>
      </c>
      <c r="P11313" t="s">
        <v>90951</v>
      </c>
      <c r="Q11313" t="s">
        <v>75044</v>
      </c>
      <c r="R11313" t="str">
        <f t="shared" si="352"/>
        <v>青州</v>
      </c>
      <c r="S11313" t="str">
        <f t="shared" si="353"/>
        <v>0116</v>
      </c>
    </row>
    <row r="11314" spans="1:19">
      <c r="A11314" t="s">
        <v>90952</v>
      </c>
      <c r="B11314" s="31" t="s">
        <v>90953</v>
      </c>
      <c r="C11314" t="s">
        <v>49</v>
      </c>
      <c r="D11314" t="s">
        <v>90954</v>
      </c>
      <c r="E11314" t="s">
        <v>90955</v>
      </c>
      <c r="F11314" t="s">
        <v>90956</v>
      </c>
      <c r="G11314" t="s">
        <v>90957</v>
      </c>
      <c r="H11314" t="s">
        <v>90958</v>
      </c>
      <c r="I11314" t="s">
        <v>4828</v>
      </c>
      <c r="J11314" t="s">
        <v>6740</v>
      </c>
      <c r="K11314" t="s">
        <v>6741</v>
      </c>
      <c r="L11314" t="s">
        <v>60</v>
      </c>
      <c r="M11314" t="s">
        <v>5888</v>
      </c>
      <c r="N11314" t="s">
        <v>4881</v>
      </c>
      <c r="O11314" t="s">
        <v>6742</v>
      </c>
      <c r="P11314" t="s">
        <v>90959</v>
      </c>
      <c r="Q11314" t="s">
        <v>75044</v>
      </c>
      <c r="R11314" t="str">
        <f t="shared" si="352"/>
        <v>奎文</v>
      </c>
      <c r="S11314" t="str">
        <f t="shared" si="353"/>
        <v>0116</v>
      </c>
    </row>
    <row r="11315" spans="1:19">
      <c r="A11315" t="s">
        <v>90960</v>
      </c>
      <c r="B11315" s="31" t="s">
        <v>90961</v>
      </c>
      <c r="C11315" t="s">
        <v>49</v>
      </c>
      <c r="D11315" t="s">
        <v>90962</v>
      </c>
      <c r="E11315" t="s">
        <v>86296</v>
      </c>
      <c r="F11315" t="s">
        <v>90963</v>
      </c>
      <c r="G11315" t="s">
        <v>90964</v>
      </c>
      <c r="H11315" t="s">
        <v>90965</v>
      </c>
      <c r="I11315" t="s">
        <v>5282</v>
      </c>
      <c r="J11315" t="s">
        <v>6378</v>
      </c>
      <c r="K11315" t="s">
        <v>6379</v>
      </c>
      <c r="L11315" t="s">
        <v>77</v>
      </c>
      <c r="M11315" t="s">
        <v>5733</v>
      </c>
      <c r="N11315" t="s">
        <v>5112</v>
      </c>
      <c r="O11315" t="s">
        <v>6380</v>
      </c>
      <c r="P11315" t="s">
        <v>90966</v>
      </c>
      <c r="Q11315" t="s">
        <v>75044</v>
      </c>
      <c r="R11315" t="str">
        <f t="shared" si="352"/>
        <v>临朐</v>
      </c>
      <c r="S11315" t="str">
        <f t="shared" si="353"/>
        <v>0116</v>
      </c>
    </row>
    <row r="11316" spans="1:19">
      <c r="A11316" t="s">
        <v>90967</v>
      </c>
      <c r="B11316" s="31" t="s">
        <v>90968</v>
      </c>
      <c r="C11316" t="s">
        <v>49</v>
      </c>
      <c r="D11316" t="s">
        <v>90969</v>
      </c>
      <c r="E11316" t="s">
        <v>90970</v>
      </c>
      <c r="F11316" t="s">
        <v>90971</v>
      </c>
      <c r="G11316" t="s">
        <v>90972</v>
      </c>
      <c r="H11316" t="s">
        <v>90973</v>
      </c>
      <c r="I11316" t="s">
        <v>4841</v>
      </c>
      <c r="J11316" t="s">
        <v>8139</v>
      </c>
      <c r="K11316" t="s">
        <v>8140</v>
      </c>
      <c r="L11316" t="s">
        <v>105</v>
      </c>
      <c r="M11316" t="s">
        <v>6055</v>
      </c>
      <c r="N11316" t="s">
        <v>4972</v>
      </c>
      <c r="O11316" t="s">
        <v>8141</v>
      </c>
      <c r="P11316" t="s">
        <v>90974</v>
      </c>
      <c r="Q11316" t="s">
        <v>90975</v>
      </c>
      <c r="R11316" t="str">
        <f t="shared" si="352"/>
        <v>寿光</v>
      </c>
      <c r="S11316" t="str">
        <f t="shared" si="353"/>
        <v>0116</v>
      </c>
    </row>
    <row r="11317" spans="1:19">
      <c r="A11317" t="s">
        <v>90976</v>
      </c>
      <c r="B11317" s="31" t="s">
        <v>90977</v>
      </c>
      <c r="C11317" t="s">
        <v>49</v>
      </c>
      <c r="D11317" t="s">
        <v>90978</v>
      </c>
      <c r="E11317" t="s">
        <v>86296</v>
      </c>
      <c r="F11317" t="s">
        <v>90979</v>
      </c>
      <c r="G11317" t="s">
        <v>90980</v>
      </c>
      <c r="H11317" t="s">
        <v>90981</v>
      </c>
      <c r="I11317" t="s">
        <v>5541</v>
      </c>
      <c r="J11317" t="s">
        <v>6053</v>
      </c>
      <c r="K11317" t="s">
        <v>6054</v>
      </c>
      <c r="L11317" t="s">
        <v>105</v>
      </c>
      <c r="M11317" t="s">
        <v>6055</v>
      </c>
      <c r="N11317" t="s">
        <v>8593</v>
      </c>
      <c r="O11317" t="s">
        <v>6056</v>
      </c>
      <c r="P11317" t="s">
        <v>90982</v>
      </c>
      <c r="Q11317" t="s">
        <v>75044</v>
      </c>
      <c r="R11317" t="str">
        <f t="shared" si="352"/>
        <v>寿光</v>
      </c>
      <c r="S11317" t="str">
        <f t="shared" si="353"/>
        <v>0116</v>
      </c>
    </row>
    <row r="11318" spans="1:19">
      <c r="A11318" t="s">
        <v>3994</v>
      </c>
      <c r="B11318" s="31" t="s">
        <v>90983</v>
      </c>
      <c r="C11318" t="s">
        <v>49</v>
      </c>
      <c r="D11318" t="s">
        <v>90984</v>
      </c>
      <c r="E11318" t="s">
        <v>86296</v>
      </c>
      <c r="F11318" t="s">
        <v>90985</v>
      </c>
      <c r="G11318" t="s">
        <v>3992</v>
      </c>
      <c r="H11318" t="s">
        <v>90986</v>
      </c>
      <c r="I11318" t="s">
        <v>5221</v>
      </c>
      <c r="J11318" t="s">
        <v>7623</v>
      </c>
      <c r="K11318" t="s">
        <v>7624</v>
      </c>
      <c r="L11318" t="s">
        <v>105</v>
      </c>
      <c r="M11318" t="s">
        <v>4945</v>
      </c>
      <c r="N11318" t="s">
        <v>14468</v>
      </c>
      <c r="O11318" t="s">
        <v>75044</v>
      </c>
      <c r="P11318" t="s">
        <v>90987</v>
      </c>
      <c r="Q11318" t="s">
        <v>75044</v>
      </c>
      <c r="R11318" t="str">
        <f t="shared" si="352"/>
        <v>寿光</v>
      </c>
      <c r="S11318" t="str">
        <f t="shared" si="353"/>
        <v>0116</v>
      </c>
    </row>
    <row r="11319" spans="1:19">
      <c r="A11319" t="s">
        <v>90988</v>
      </c>
      <c r="B11319" s="31" t="s">
        <v>90989</v>
      </c>
      <c r="C11319" t="s">
        <v>49</v>
      </c>
      <c r="D11319" t="s">
        <v>90990</v>
      </c>
      <c r="E11319" t="s">
        <v>86296</v>
      </c>
      <c r="F11319" t="s">
        <v>90991</v>
      </c>
      <c r="G11319" t="s">
        <v>90992</v>
      </c>
      <c r="H11319" t="s">
        <v>90993</v>
      </c>
      <c r="I11319" t="s">
        <v>8721</v>
      </c>
      <c r="J11319" t="s">
        <v>7352</v>
      </c>
      <c r="K11319" t="s">
        <v>7353</v>
      </c>
      <c r="L11319" t="s">
        <v>60</v>
      </c>
      <c r="M11319" t="s">
        <v>5511</v>
      </c>
      <c r="N11319" t="s">
        <v>5017</v>
      </c>
      <c r="O11319" t="s">
        <v>7354</v>
      </c>
      <c r="P11319" t="s">
        <v>90994</v>
      </c>
      <c r="Q11319" t="s">
        <v>75044</v>
      </c>
      <c r="R11319" t="str">
        <f t="shared" si="352"/>
        <v>奎文</v>
      </c>
      <c r="S11319" t="str">
        <f t="shared" si="353"/>
        <v>0116</v>
      </c>
    </row>
    <row r="11320" spans="1:19">
      <c r="A11320" t="s">
        <v>90995</v>
      </c>
      <c r="B11320" s="31" t="s">
        <v>90989</v>
      </c>
      <c r="C11320" t="s">
        <v>49</v>
      </c>
      <c r="D11320" t="s">
        <v>90996</v>
      </c>
      <c r="E11320" t="s">
        <v>86483</v>
      </c>
      <c r="F11320" t="s">
        <v>90997</v>
      </c>
      <c r="G11320" t="s">
        <v>90998</v>
      </c>
      <c r="H11320" t="s">
        <v>90999</v>
      </c>
      <c r="I11320" t="s">
        <v>12500</v>
      </c>
      <c r="J11320" t="s">
        <v>19013</v>
      </c>
      <c r="K11320" t="s">
        <v>19014</v>
      </c>
      <c r="L11320" t="s">
        <v>60</v>
      </c>
      <c r="M11320" t="s">
        <v>5888</v>
      </c>
      <c r="N11320" t="s">
        <v>8593</v>
      </c>
      <c r="O11320" t="s">
        <v>19015</v>
      </c>
      <c r="P11320" t="s">
        <v>91000</v>
      </c>
      <c r="Q11320" t="s">
        <v>75044</v>
      </c>
      <c r="R11320" t="str">
        <f t="shared" si="352"/>
        <v>奎文</v>
      </c>
      <c r="S11320" t="str">
        <f t="shared" si="353"/>
        <v>0116</v>
      </c>
    </row>
    <row r="11321" spans="1:19">
      <c r="A11321" t="s">
        <v>91001</v>
      </c>
      <c r="B11321" s="31" t="s">
        <v>91002</v>
      </c>
      <c r="C11321" t="s">
        <v>49</v>
      </c>
      <c r="D11321" t="s">
        <v>91003</v>
      </c>
      <c r="E11321" t="s">
        <v>91004</v>
      </c>
      <c r="F11321" t="s">
        <v>91005</v>
      </c>
      <c r="G11321" t="s">
        <v>91006</v>
      </c>
      <c r="H11321" t="s">
        <v>91007</v>
      </c>
      <c r="I11321" t="s">
        <v>4852</v>
      </c>
      <c r="J11321" t="s">
        <v>9289</v>
      </c>
      <c r="K11321" t="s">
        <v>9290</v>
      </c>
      <c r="L11321" t="s">
        <v>114</v>
      </c>
      <c r="M11321" t="s">
        <v>4831</v>
      </c>
      <c r="N11321" t="s">
        <v>4881</v>
      </c>
      <c r="O11321" t="s">
        <v>9291</v>
      </c>
      <c r="P11321" t="s">
        <v>91008</v>
      </c>
      <c r="Q11321" t="s">
        <v>75044</v>
      </c>
      <c r="R11321" t="str">
        <f t="shared" si="352"/>
        <v>高密</v>
      </c>
      <c r="S11321" t="str">
        <f t="shared" si="353"/>
        <v>0116</v>
      </c>
    </row>
    <row r="11322" spans="1:19">
      <c r="A11322" t="s">
        <v>3986</v>
      </c>
      <c r="B11322" s="31" t="s">
        <v>91009</v>
      </c>
      <c r="C11322" t="s">
        <v>49</v>
      </c>
      <c r="D11322" t="s">
        <v>91010</v>
      </c>
      <c r="E11322" t="s">
        <v>86483</v>
      </c>
      <c r="F11322" t="s">
        <v>91011</v>
      </c>
      <c r="G11322" t="s">
        <v>3984</v>
      </c>
      <c r="H11322" t="s">
        <v>91012</v>
      </c>
      <c r="I11322" t="s">
        <v>12119</v>
      </c>
      <c r="J11322" t="s">
        <v>8081</v>
      </c>
      <c r="K11322" t="s">
        <v>42502</v>
      </c>
      <c r="L11322" t="s">
        <v>105</v>
      </c>
      <c r="M11322" t="s">
        <v>5133</v>
      </c>
      <c r="N11322" t="s">
        <v>75044</v>
      </c>
      <c r="O11322" t="s">
        <v>8083</v>
      </c>
      <c r="P11322" t="s">
        <v>91013</v>
      </c>
      <c r="Q11322" t="s">
        <v>91014</v>
      </c>
      <c r="R11322" t="str">
        <f t="shared" si="352"/>
        <v>寿光</v>
      </c>
      <c r="S11322" t="str">
        <f t="shared" si="353"/>
        <v>0116</v>
      </c>
    </row>
    <row r="11323" spans="1:19">
      <c r="A11323" t="s">
        <v>91015</v>
      </c>
      <c r="B11323" s="31" t="s">
        <v>91016</v>
      </c>
      <c r="C11323" t="s">
        <v>49</v>
      </c>
      <c r="D11323" t="s">
        <v>91017</v>
      </c>
      <c r="E11323" t="s">
        <v>91004</v>
      </c>
      <c r="F11323" t="s">
        <v>91018</v>
      </c>
      <c r="G11323" t="s">
        <v>91019</v>
      </c>
      <c r="H11323" t="s">
        <v>91020</v>
      </c>
      <c r="I11323" t="s">
        <v>5184</v>
      </c>
      <c r="J11323" t="s">
        <v>11618</v>
      </c>
      <c r="K11323" t="s">
        <v>11619</v>
      </c>
      <c r="L11323" t="s">
        <v>237</v>
      </c>
      <c r="M11323" t="s">
        <v>4868</v>
      </c>
      <c r="N11323" t="s">
        <v>4845</v>
      </c>
      <c r="O11323" t="s">
        <v>11620</v>
      </c>
      <c r="P11323" t="s">
        <v>91021</v>
      </c>
      <c r="Q11323" t="s">
        <v>75044</v>
      </c>
      <c r="R11323" t="str">
        <f t="shared" si="352"/>
        <v>潍城</v>
      </c>
      <c r="S11323" t="str">
        <f t="shared" si="353"/>
        <v>0116</v>
      </c>
    </row>
    <row r="11324" spans="1:19">
      <c r="A11324" t="s">
        <v>91022</v>
      </c>
      <c r="B11324" s="31" t="s">
        <v>91023</v>
      </c>
      <c r="C11324" t="s">
        <v>49</v>
      </c>
      <c r="D11324" t="s">
        <v>91024</v>
      </c>
      <c r="E11324" t="s">
        <v>89715</v>
      </c>
      <c r="F11324" t="s">
        <v>91025</v>
      </c>
      <c r="G11324" t="s">
        <v>91026</v>
      </c>
      <c r="H11324" t="s">
        <v>91027</v>
      </c>
      <c r="I11324" t="s">
        <v>4771</v>
      </c>
      <c r="J11324" t="s">
        <v>7053</v>
      </c>
      <c r="K11324" t="s">
        <v>7054</v>
      </c>
      <c r="L11324" t="s">
        <v>60</v>
      </c>
      <c r="M11324" t="s">
        <v>5888</v>
      </c>
      <c r="N11324" t="s">
        <v>4892</v>
      </c>
      <c r="O11324" t="s">
        <v>7055</v>
      </c>
      <c r="P11324" t="s">
        <v>91028</v>
      </c>
      <c r="Q11324" t="s">
        <v>75044</v>
      </c>
      <c r="R11324" t="str">
        <f t="shared" si="352"/>
        <v>奎文</v>
      </c>
      <c r="S11324" t="str">
        <f t="shared" si="353"/>
        <v>0116</v>
      </c>
    </row>
    <row r="11325" spans="1:19">
      <c r="A11325" t="s">
        <v>91029</v>
      </c>
      <c r="B11325" s="31" t="s">
        <v>91030</v>
      </c>
      <c r="C11325" t="s">
        <v>49</v>
      </c>
      <c r="D11325" t="s">
        <v>91031</v>
      </c>
      <c r="E11325" t="s">
        <v>86296</v>
      </c>
      <c r="F11325" t="s">
        <v>91032</v>
      </c>
      <c r="G11325" t="s">
        <v>91033</v>
      </c>
      <c r="H11325" t="s">
        <v>91034</v>
      </c>
      <c r="I11325" t="s">
        <v>4929</v>
      </c>
      <c r="J11325" t="s">
        <v>16151</v>
      </c>
      <c r="K11325" t="s">
        <v>16152</v>
      </c>
      <c r="L11325" t="s">
        <v>148</v>
      </c>
      <c r="M11325" t="s">
        <v>6391</v>
      </c>
      <c r="N11325" t="s">
        <v>5112</v>
      </c>
      <c r="O11325" t="s">
        <v>16153</v>
      </c>
      <c r="P11325" t="s">
        <v>91035</v>
      </c>
      <c r="Q11325" t="s">
        <v>75044</v>
      </c>
      <c r="R11325" t="str">
        <f t="shared" si="352"/>
        <v>寒亭</v>
      </c>
      <c r="S11325" t="str">
        <f t="shared" si="353"/>
        <v>0116</v>
      </c>
    </row>
    <row r="11326" spans="1:19">
      <c r="A11326" t="s">
        <v>3978</v>
      </c>
      <c r="B11326" s="31" t="s">
        <v>91036</v>
      </c>
      <c r="C11326" t="s">
        <v>49</v>
      </c>
      <c r="D11326" t="s">
        <v>91037</v>
      </c>
      <c r="E11326" t="s">
        <v>86296</v>
      </c>
      <c r="F11326" t="s">
        <v>91038</v>
      </c>
      <c r="G11326" t="s">
        <v>3976</v>
      </c>
      <c r="H11326" t="s">
        <v>91039</v>
      </c>
      <c r="I11326" t="s">
        <v>4955</v>
      </c>
      <c r="J11326" t="s">
        <v>12783</v>
      </c>
      <c r="K11326" t="s">
        <v>12784</v>
      </c>
      <c r="L11326" t="s">
        <v>105</v>
      </c>
      <c r="M11326" t="s">
        <v>5176</v>
      </c>
      <c r="N11326" t="s">
        <v>21870</v>
      </c>
      <c r="O11326" t="s">
        <v>12785</v>
      </c>
      <c r="P11326" t="s">
        <v>91040</v>
      </c>
      <c r="Q11326" t="s">
        <v>91041</v>
      </c>
      <c r="R11326" t="str">
        <f t="shared" si="352"/>
        <v>寿光</v>
      </c>
      <c r="S11326" t="str">
        <f t="shared" si="353"/>
        <v>0116</v>
      </c>
    </row>
    <row r="11327" spans="1:19">
      <c r="A11327" t="s">
        <v>91042</v>
      </c>
      <c r="B11327" s="31" t="s">
        <v>91043</v>
      </c>
      <c r="C11327" t="s">
        <v>49</v>
      </c>
      <c r="D11327" t="s">
        <v>91044</v>
      </c>
      <c r="E11327" t="s">
        <v>81938</v>
      </c>
      <c r="F11327" t="s">
        <v>91045</v>
      </c>
      <c r="G11327" t="s">
        <v>91046</v>
      </c>
      <c r="H11327" t="s">
        <v>91047</v>
      </c>
      <c r="I11327" t="s">
        <v>12119</v>
      </c>
      <c r="J11327" t="s">
        <v>12900</v>
      </c>
      <c r="K11327" t="s">
        <v>12901</v>
      </c>
      <c r="L11327" t="s">
        <v>148</v>
      </c>
      <c r="M11327" t="s">
        <v>5580</v>
      </c>
      <c r="N11327" t="s">
        <v>5487</v>
      </c>
      <c r="O11327" t="s">
        <v>12902</v>
      </c>
      <c r="P11327" t="s">
        <v>91048</v>
      </c>
      <c r="Q11327" t="s">
        <v>91049</v>
      </c>
      <c r="R11327" t="str">
        <f t="shared" si="352"/>
        <v>寒亭</v>
      </c>
      <c r="S11327" t="str">
        <f t="shared" si="353"/>
        <v>0116</v>
      </c>
    </row>
    <row r="11328" spans="1:19">
      <c r="A11328" t="s">
        <v>91050</v>
      </c>
      <c r="B11328" s="31" t="s">
        <v>91051</v>
      </c>
      <c r="C11328" t="s">
        <v>49</v>
      </c>
      <c r="D11328" t="s">
        <v>91052</v>
      </c>
      <c r="E11328" t="s">
        <v>82156</v>
      </c>
      <c r="F11328" t="s">
        <v>91053</v>
      </c>
      <c r="G11328" t="s">
        <v>91054</v>
      </c>
      <c r="H11328" t="s">
        <v>91055</v>
      </c>
      <c r="I11328" t="s">
        <v>4852</v>
      </c>
      <c r="J11328" t="s">
        <v>8055</v>
      </c>
      <c r="K11328" t="s">
        <v>8056</v>
      </c>
      <c r="L11328" t="s">
        <v>148</v>
      </c>
      <c r="M11328" t="s">
        <v>5272</v>
      </c>
      <c r="N11328" t="s">
        <v>5056</v>
      </c>
      <c r="O11328" t="s">
        <v>8057</v>
      </c>
      <c r="P11328" t="s">
        <v>91056</v>
      </c>
      <c r="Q11328" t="s">
        <v>91057</v>
      </c>
      <c r="R11328" t="str">
        <f t="shared" si="352"/>
        <v>寒亭</v>
      </c>
      <c r="S11328" t="str">
        <f t="shared" si="353"/>
        <v>0116</v>
      </c>
    </row>
    <row r="11329" spans="1:19">
      <c r="A11329" t="s">
        <v>91058</v>
      </c>
      <c r="B11329" s="31" t="s">
        <v>91059</v>
      </c>
      <c r="C11329" t="s">
        <v>49</v>
      </c>
      <c r="D11329" t="s">
        <v>91060</v>
      </c>
      <c r="E11329" t="s">
        <v>81938</v>
      </c>
      <c r="F11329" t="s">
        <v>91061</v>
      </c>
      <c r="G11329" t="s">
        <v>91062</v>
      </c>
      <c r="H11329" t="s">
        <v>91063</v>
      </c>
      <c r="I11329" t="s">
        <v>12119</v>
      </c>
      <c r="J11329" t="s">
        <v>21941</v>
      </c>
      <c r="K11329" t="s">
        <v>21942</v>
      </c>
      <c r="L11329" t="s">
        <v>60</v>
      </c>
      <c r="M11329" t="s">
        <v>5511</v>
      </c>
      <c r="N11329" t="s">
        <v>4789</v>
      </c>
      <c r="O11329" t="s">
        <v>21943</v>
      </c>
      <c r="P11329" t="s">
        <v>91064</v>
      </c>
      <c r="Q11329" t="s">
        <v>91065</v>
      </c>
      <c r="R11329" t="str">
        <f t="shared" ref="R11329:R11392" si="354">IF(OR(LEFT(L11329,2)="高新"),"奎文",IF(LEFT(L11329,2)="峡山","坊子",IF(LEFT(L11329,2)="滨海","寒亭",LEFT(L11329,2))))</f>
        <v>奎文</v>
      </c>
      <c r="S11329" t="str">
        <f t="shared" ref="S11329:S11392" si="355">TEXT(B11329,"mmdd")</f>
        <v>0116</v>
      </c>
    </row>
    <row r="11330" spans="1:19">
      <c r="A11330" t="s">
        <v>91066</v>
      </c>
      <c r="B11330" s="31" t="s">
        <v>91067</v>
      </c>
      <c r="C11330" t="s">
        <v>49</v>
      </c>
      <c r="D11330" t="s">
        <v>91068</v>
      </c>
      <c r="E11330" t="s">
        <v>82156</v>
      </c>
      <c r="F11330" t="s">
        <v>91069</v>
      </c>
      <c r="G11330" t="s">
        <v>91070</v>
      </c>
      <c r="H11330" t="s">
        <v>91071</v>
      </c>
      <c r="I11330" t="s">
        <v>8721</v>
      </c>
      <c r="J11330" t="s">
        <v>5418</v>
      </c>
      <c r="K11330" t="s">
        <v>5419</v>
      </c>
      <c r="L11330" t="s">
        <v>60</v>
      </c>
      <c r="M11330" t="s">
        <v>5420</v>
      </c>
      <c r="N11330" t="s">
        <v>5801</v>
      </c>
      <c r="O11330" t="s">
        <v>5422</v>
      </c>
      <c r="P11330" t="s">
        <v>91072</v>
      </c>
      <c r="Q11330" t="s">
        <v>91073</v>
      </c>
      <c r="R11330" t="str">
        <f t="shared" si="354"/>
        <v>奎文</v>
      </c>
      <c r="S11330" t="str">
        <f t="shared" si="355"/>
        <v>0116</v>
      </c>
    </row>
    <row r="11331" spans="1:19">
      <c r="A11331" t="s">
        <v>91074</v>
      </c>
      <c r="B11331" s="31" t="s">
        <v>91075</v>
      </c>
      <c r="C11331" t="s">
        <v>49</v>
      </c>
      <c r="D11331" t="s">
        <v>91076</v>
      </c>
      <c r="E11331" t="s">
        <v>82156</v>
      </c>
      <c r="F11331" t="s">
        <v>86984</v>
      </c>
      <c r="G11331" t="s">
        <v>86985</v>
      </c>
      <c r="H11331" t="s">
        <v>91077</v>
      </c>
      <c r="I11331" t="s">
        <v>8162</v>
      </c>
      <c r="J11331" t="s">
        <v>5122</v>
      </c>
      <c r="K11331" t="s">
        <v>5123</v>
      </c>
      <c r="L11331" t="s">
        <v>75044</v>
      </c>
      <c r="M11331" t="s">
        <v>75044</v>
      </c>
      <c r="N11331" t="s">
        <v>4832</v>
      </c>
      <c r="O11331" t="s">
        <v>5124</v>
      </c>
      <c r="P11331" t="s">
        <v>75044</v>
      </c>
      <c r="Q11331" t="s">
        <v>75044</v>
      </c>
      <c r="R11331" t="str">
        <f t="shared" si="354"/>
        <v/>
      </c>
      <c r="S11331" t="str">
        <f t="shared" si="355"/>
        <v>0116</v>
      </c>
    </row>
    <row r="11332" spans="1:19">
      <c r="A11332" t="s">
        <v>4137</v>
      </c>
      <c r="B11332" s="31" t="s">
        <v>71885</v>
      </c>
      <c r="C11332" t="s">
        <v>49</v>
      </c>
      <c r="D11332" t="s">
        <v>91078</v>
      </c>
      <c r="E11332" t="s">
        <v>81938</v>
      </c>
      <c r="F11332" t="s">
        <v>91079</v>
      </c>
      <c r="G11332" t="s">
        <v>4135</v>
      </c>
      <c r="H11332" t="s">
        <v>91080</v>
      </c>
      <c r="I11332" t="s">
        <v>12119</v>
      </c>
      <c r="J11332" t="s">
        <v>11811</v>
      </c>
      <c r="K11332" t="s">
        <v>11812</v>
      </c>
      <c r="L11332" t="s">
        <v>50</v>
      </c>
      <c r="M11332" t="s">
        <v>4855</v>
      </c>
      <c r="N11332" t="s">
        <v>5421</v>
      </c>
      <c r="O11332" t="s">
        <v>11813</v>
      </c>
      <c r="P11332" t="s">
        <v>91081</v>
      </c>
      <c r="Q11332" t="s">
        <v>81426</v>
      </c>
      <c r="R11332" t="str">
        <f t="shared" si="354"/>
        <v>青州</v>
      </c>
      <c r="S11332" t="str">
        <f t="shared" si="355"/>
        <v>0116</v>
      </c>
    </row>
    <row r="11333" spans="1:19">
      <c r="A11333" t="s">
        <v>91082</v>
      </c>
      <c r="B11333" s="31" t="s">
        <v>91083</v>
      </c>
      <c r="C11333" t="s">
        <v>49</v>
      </c>
      <c r="D11333" t="s">
        <v>91084</v>
      </c>
      <c r="E11333" t="s">
        <v>82156</v>
      </c>
      <c r="F11333" t="s">
        <v>91085</v>
      </c>
      <c r="G11333" t="s">
        <v>91086</v>
      </c>
      <c r="H11333" t="s">
        <v>91087</v>
      </c>
      <c r="I11333" t="s">
        <v>4852</v>
      </c>
      <c r="J11333" t="s">
        <v>6771</v>
      </c>
      <c r="K11333" t="s">
        <v>6772</v>
      </c>
      <c r="L11333" t="s">
        <v>1136</v>
      </c>
      <c r="M11333" t="s">
        <v>5210</v>
      </c>
      <c r="N11333" t="s">
        <v>5487</v>
      </c>
      <c r="O11333" t="s">
        <v>6773</v>
      </c>
      <c r="P11333" t="s">
        <v>91088</v>
      </c>
      <c r="Q11333" t="s">
        <v>75044</v>
      </c>
      <c r="R11333" t="str">
        <f t="shared" si="354"/>
        <v>昌乐</v>
      </c>
      <c r="S11333" t="str">
        <f t="shared" si="355"/>
        <v>0116</v>
      </c>
    </row>
    <row r="11334" spans="1:19">
      <c r="A11334" t="s">
        <v>91089</v>
      </c>
      <c r="B11334" s="31" t="s">
        <v>91090</v>
      </c>
      <c r="C11334" t="s">
        <v>49</v>
      </c>
      <c r="D11334" t="s">
        <v>91091</v>
      </c>
      <c r="E11334" t="s">
        <v>82156</v>
      </c>
      <c r="F11334" t="s">
        <v>91092</v>
      </c>
      <c r="G11334" t="s">
        <v>91093</v>
      </c>
      <c r="H11334" t="s">
        <v>91094</v>
      </c>
      <c r="I11334" t="s">
        <v>4852</v>
      </c>
      <c r="J11334" t="s">
        <v>5040</v>
      </c>
      <c r="K11334" t="s">
        <v>5041</v>
      </c>
      <c r="L11334" t="s">
        <v>95</v>
      </c>
      <c r="M11334" t="s">
        <v>5042</v>
      </c>
      <c r="N11334" t="s">
        <v>5487</v>
      </c>
      <c r="O11334" t="s">
        <v>5044</v>
      </c>
      <c r="P11334" t="s">
        <v>91095</v>
      </c>
      <c r="Q11334" t="s">
        <v>91096</v>
      </c>
      <c r="R11334" t="str">
        <f t="shared" si="354"/>
        <v>安丘</v>
      </c>
      <c r="S11334" t="str">
        <f t="shared" si="355"/>
        <v>0116</v>
      </c>
    </row>
    <row r="11335" spans="1:19">
      <c r="A11335" t="s">
        <v>91097</v>
      </c>
      <c r="B11335" s="31" t="s">
        <v>91098</v>
      </c>
      <c r="C11335" t="s">
        <v>49</v>
      </c>
      <c r="D11335" t="s">
        <v>91099</v>
      </c>
      <c r="E11335" t="s">
        <v>82156</v>
      </c>
      <c r="F11335" t="s">
        <v>91100</v>
      </c>
      <c r="G11335" t="s">
        <v>91101</v>
      </c>
      <c r="H11335" t="s">
        <v>91102</v>
      </c>
      <c r="I11335" t="s">
        <v>4852</v>
      </c>
      <c r="J11335" t="s">
        <v>6955</v>
      </c>
      <c r="K11335" t="s">
        <v>6956</v>
      </c>
      <c r="L11335" t="s">
        <v>114</v>
      </c>
      <c r="M11335" t="s">
        <v>5486</v>
      </c>
      <c r="N11335" t="s">
        <v>12670</v>
      </c>
      <c r="O11335" t="s">
        <v>6957</v>
      </c>
      <c r="P11335" t="s">
        <v>91103</v>
      </c>
      <c r="Q11335" t="s">
        <v>75044</v>
      </c>
      <c r="R11335" t="str">
        <f t="shared" si="354"/>
        <v>高密</v>
      </c>
      <c r="S11335" t="str">
        <f t="shared" si="355"/>
        <v>0116</v>
      </c>
    </row>
    <row r="11336" spans="1:19">
      <c r="A11336" t="s">
        <v>91104</v>
      </c>
      <c r="B11336" s="31" t="s">
        <v>91105</v>
      </c>
      <c r="C11336" t="s">
        <v>49</v>
      </c>
      <c r="D11336" t="s">
        <v>91106</v>
      </c>
      <c r="E11336" t="s">
        <v>81938</v>
      </c>
      <c r="F11336" t="s">
        <v>91107</v>
      </c>
      <c r="G11336" t="s">
        <v>91108</v>
      </c>
      <c r="H11336" t="s">
        <v>91109</v>
      </c>
      <c r="I11336" t="s">
        <v>12119</v>
      </c>
      <c r="J11336" t="s">
        <v>5755</v>
      </c>
      <c r="K11336" t="s">
        <v>5756</v>
      </c>
      <c r="L11336" t="s">
        <v>95</v>
      </c>
      <c r="M11336" t="s">
        <v>5757</v>
      </c>
      <c r="N11336" t="s">
        <v>4972</v>
      </c>
      <c r="O11336" t="s">
        <v>5758</v>
      </c>
      <c r="P11336" t="s">
        <v>75044</v>
      </c>
      <c r="Q11336" t="s">
        <v>75044</v>
      </c>
      <c r="R11336" t="str">
        <f t="shared" si="354"/>
        <v>安丘</v>
      </c>
      <c r="S11336" t="str">
        <f t="shared" si="355"/>
        <v>0116</v>
      </c>
    </row>
    <row r="11337" spans="1:19">
      <c r="A11337" t="s">
        <v>91110</v>
      </c>
      <c r="B11337" s="31" t="s">
        <v>91111</v>
      </c>
      <c r="C11337" t="s">
        <v>49</v>
      </c>
      <c r="D11337" t="s">
        <v>91112</v>
      </c>
      <c r="E11337" t="s">
        <v>82156</v>
      </c>
      <c r="F11337" t="s">
        <v>91113</v>
      </c>
      <c r="G11337" t="s">
        <v>91114</v>
      </c>
      <c r="H11337" t="s">
        <v>91115</v>
      </c>
      <c r="I11337" t="s">
        <v>4785</v>
      </c>
      <c r="J11337" t="s">
        <v>6193</v>
      </c>
      <c r="K11337" t="s">
        <v>6194</v>
      </c>
      <c r="L11337" t="s">
        <v>105</v>
      </c>
      <c r="M11337" t="s">
        <v>6195</v>
      </c>
      <c r="N11337" t="s">
        <v>4869</v>
      </c>
      <c r="O11337" t="s">
        <v>6196</v>
      </c>
      <c r="P11337" t="s">
        <v>91116</v>
      </c>
      <c r="Q11337" t="s">
        <v>75044</v>
      </c>
      <c r="R11337" t="str">
        <f t="shared" si="354"/>
        <v>寿光</v>
      </c>
      <c r="S11337" t="str">
        <f t="shared" si="355"/>
        <v>0116</v>
      </c>
    </row>
    <row r="11338" spans="1:19">
      <c r="A11338" t="s">
        <v>91117</v>
      </c>
      <c r="B11338" s="31" t="s">
        <v>91118</v>
      </c>
      <c r="C11338" t="s">
        <v>49</v>
      </c>
      <c r="D11338" t="s">
        <v>91119</v>
      </c>
      <c r="E11338" t="s">
        <v>82156</v>
      </c>
      <c r="F11338" t="s">
        <v>91120</v>
      </c>
      <c r="G11338" t="s">
        <v>91121</v>
      </c>
      <c r="H11338" t="s">
        <v>91122</v>
      </c>
      <c r="I11338" t="s">
        <v>4852</v>
      </c>
      <c r="J11338" t="s">
        <v>8015</v>
      </c>
      <c r="K11338" t="s">
        <v>8016</v>
      </c>
      <c r="L11338" t="s">
        <v>105</v>
      </c>
      <c r="M11338" t="s">
        <v>5197</v>
      </c>
      <c r="N11338" t="s">
        <v>4881</v>
      </c>
      <c r="O11338" t="s">
        <v>8017</v>
      </c>
      <c r="P11338" t="s">
        <v>91123</v>
      </c>
      <c r="Q11338" t="s">
        <v>91124</v>
      </c>
      <c r="R11338" t="str">
        <f t="shared" si="354"/>
        <v>寿光</v>
      </c>
      <c r="S11338" t="str">
        <f t="shared" si="355"/>
        <v>0116</v>
      </c>
    </row>
    <row r="11339" spans="1:19">
      <c r="A11339" t="s">
        <v>91125</v>
      </c>
      <c r="B11339" s="31" t="s">
        <v>91126</v>
      </c>
      <c r="C11339" t="s">
        <v>49</v>
      </c>
      <c r="D11339" t="s">
        <v>91127</v>
      </c>
      <c r="E11339" t="s">
        <v>81938</v>
      </c>
      <c r="F11339" t="s">
        <v>91128</v>
      </c>
      <c r="G11339" t="s">
        <v>91129</v>
      </c>
      <c r="H11339" t="s">
        <v>91130</v>
      </c>
      <c r="I11339" t="s">
        <v>12119</v>
      </c>
      <c r="J11339" t="s">
        <v>5222</v>
      </c>
      <c r="K11339" t="s">
        <v>5223</v>
      </c>
      <c r="L11339" t="s">
        <v>105</v>
      </c>
      <c r="M11339" t="s">
        <v>5224</v>
      </c>
      <c r="N11339" t="s">
        <v>4789</v>
      </c>
      <c r="O11339" t="s">
        <v>5225</v>
      </c>
      <c r="P11339" t="s">
        <v>91131</v>
      </c>
      <c r="Q11339" t="s">
        <v>75044</v>
      </c>
      <c r="R11339" t="str">
        <f t="shared" si="354"/>
        <v>寿光</v>
      </c>
      <c r="S11339" t="str">
        <f t="shared" si="355"/>
        <v>0116</v>
      </c>
    </row>
    <row r="11340" spans="1:19">
      <c r="A11340" t="s">
        <v>91132</v>
      </c>
      <c r="B11340" s="31" t="s">
        <v>91133</v>
      </c>
      <c r="C11340" t="s">
        <v>49</v>
      </c>
      <c r="D11340" t="s">
        <v>91134</v>
      </c>
      <c r="E11340" t="s">
        <v>71340</v>
      </c>
      <c r="F11340" t="s">
        <v>91135</v>
      </c>
      <c r="G11340" t="s">
        <v>91136</v>
      </c>
      <c r="H11340" t="s">
        <v>91137</v>
      </c>
      <c r="I11340" t="s">
        <v>5541</v>
      </c>
      <c r="J11340" t="s">
        <v>6528</v>
      </c>
      <c r="K11340" t="s">
        <v>6529</v>
      </c>
      <c r="L11340" t="s">
        <v>60</v>
      </c>
      <c r="M11340" t="s">
        <v>4774</v>
      </c>
      <c r="N11340" t="s">
        <v>8593</v>
      </c>
      <c r="O11340" t="s">
        <v>6531</v>
      </c>
      <c r="P11340" t="s">
        <v>91138</v>
      </c>
      <c r="Q11340" t="s">
        <v>91139</v>
      </c>
      <c r="R11340" t="str">
        <f t="shared" si="354"/>
        <v>奎文</v>
      </c>
      <c r="S11340" t="str">
        <f t="shared" si="355"/>
        <v>0116</v>
      </c>
    </row>
    <row r="11341" spans="1:19">
      <c r="A11341" t="s">
        <v>91140</v>
      </c>
      <c r="B11341" s="31" t="s">
        <v>91141</v>
      </c>
      <c r="C11341" t="s">
        <v>49</v>
      </c>
      <c r="D11341" t="s">
        <v>91142</v>
      </c>
      <c r="E11341" t="s">
        <v>82156</v>
      </c>
      <c r="F11341" t="s">
        <v>91143</v>
      </c>
      <c r="G11341" t="s">
        <v>91144</v>
      </c>
      <c r="H11341" t="s">
        <v>91145</v>
      </c>
      <c r="I11341" t="s">
        <v>4785</v>
      </c>
      <c r="J11341" t="s">
        <v>16288</v>
      </c>
      <c r="K11341" t="s">
        <v>16289</v>
      </c>
      <c r="L11341" t="s">
        <v>114</v>
      </c>
      <c r="M11341" t="s">
        <v>4831</v>
      </c>
      <c r="N11341" t="s">
        <v>5907</v>
      </c>
      <c r="O11341" t="s">
        <v>16290</v>
      </c>
      <c r="P11341" t="s">
        <v>91146</v>
      </c>
      <c r="Q11341" t="s">
        <v>75044</v>
      </c>
      <c r="R11341" t="str">
        <f t="shared" si="354"/>
        <v>高密</v>
      </c>
      <c r="S11341" t="str">
        <f t="shared" si="355"/>
        <v>0116</v>
      </c>
    </row>
    <row r="11342" spans="1:19">
      <c r="A11342" t="s">
        <v>91147</v>
      </c>
      <c r="B11342" s="31" t="s">
        <v>91148</v>
      </c>
      <c r="C11342" t="s">
        <v>49</v>
      </c>
      <c r="D11342" t="s">
        <v>91149</v>
      </c>
      <c r="E11342" t="s">
        <v>82156</v>
      </c>
      <c r="F11342" t="s">
        <v>91150</v>
      </c>
      <c r="G11342" t="s">
        <v>91151</v>
      </c>
      <c r="H11342" t="s">
        <v>91152</v>
      </c>
      <c r="I11342" t="s">
        <v>4785</v>
      </c>
      <c r="J11342" t="s">
        <v>19932</v>
      </c>
      <c r="K11342" t="s">
        <v>19933</v>
      </c>
      <c r="L11342" t="s">
        <v>1136</v>
      </c>
      <c r="M11342" t="s">
        <v>11735</v>
      </c>
      <c r="N11342" t="s">
        <v>4983</v>
      </c>
      <c r="O11342" t="s">
        <v>19934</v>
      </c>
      <c r="P11342" t="s">
        <v>91153</v>
      </c>
      <c r="Q11342" t="s">
        <v>91154</v>
      </c>
      <c r="R11342" t="str">
        <f t="shared" si="354"/>
        <v>昌乐</v>
      </c>
      <c r="S11342" t="str">
        <f t="shared" si="355"/>
        <v>0116</v>
      </c>
    </row>
    <row r="11343" spans="1:19">
      <c r="A11343" t="s">
        <v>91155</v>
      </c>
      <c r="B11343" s="31" t="s">
        <v>91156</v>
      </c>
      <c r="C11343" t="s">
        <v>49</v>
      </c>
      <c r="D11343" t="s">
        <v>91157</v>
      </c>
      <c r="E11343" t="s">
        <v>81938</v>
      </c>
      <c r="F11343" t="s">
        <v>91158</v>
      </c>
      <c r="G11343" t="s">
        <v>91159</v>
      </c>
      <c r="H11343" t="s">
        <v>91160</v>
      </c>
      <c r="I11343" t="s">
        <v>12119</v>
      </c>
      <c r="J11343" t="s">
        <v>21645</v>
      </c>
      <c r="K11343" t="s">
        <v>21646</v>
      </c>
      <c r="L11343" t="s">
        <v>237</v>
      </c>
      <c r="M11343" t="s">
        <v>4788</v>
      </c>
      <c r="N11343" t="s">
        <v>4817</v>
      </c>
      <c r="O11343" t="s">
        <v>21647</v>
      </c>
      <c r="P11343" t="s">
        <v>91161</v>
      </c>
      <c r="Q11343" t="s">
        <v>91162</v>
      </c>
      <c r="R11343" t="str">
        <f t="shared" si="354"/>
        <v>潍城</v>
      </c>
      <c r="S11343" t="str">
        <f t="shared" si="355"/>
        <v>0116</v>
      </c>
    </row>
    <row r="11344" spans="1:19">
      <c r="A11344" t="s">
        <v>91163</v>
      </c>
      <c r="B11344" s="31" t="s">
        <v>91164</v>
      </c>
      <c r="C11344" t="s">
        <v>49</v>
      </c>
      <c r="D11344" t="s">
        <v>91165</v>
      </c>
      <c r="E11344" t="s">
        <v>81938</v>
      </c>
      <c r="F11344" t="s">
        <v>91166</v>
      </c>
      <c r="G11344" t="s">
        <v>91167</v>
      </c>
      <c r="H11344" t="s">
        <v>91168</v>
      </c>
      <c r="I11344" t="s">
        <v>12844</v>
      </c>
      <c r="J11344" t="s">
        <v>11811</v>
      </c>
      <c r="K11344" t="s">
        <v>11812</v>
      </c>
      <c r="L11344" t="s">
        <v>50</v>
      </c>
      <c r="M11344" t="s">
        <v>4855</v>
      </c>
      <c r="N11344" t="s">
        <v>5487</v>
      </c>
      <c r="O11344" t="s">
        <v>11813</v>
      </c>
      <c r="P11344" t="s">
        <v>91169</v>
      </c>
      <c r="Q11344" t="s">
        <v>75044</v>
      </c>
      <c r="R11344" t="str">
        <f t="shared" si="354"/>
        <v>青州</v>
      </c>
      <c r="S11344" t="str">
        <f t="shared" si="355"/>
        <v>0116</v>
      </c>
    </row>
    <row r="11345" spans="1:19">
      <c r="A11345" t="s">
        <v>4145</v>
      </c>
      <c r="B11345" s="31" t="s">
        <v>91131</v>
      </c>
      <c r="C11345" t="s">
        <v>49</v>
      </c>
      <c r="D11345" t="s">
        <v>91170</v>
      </c>
      <c r="E11345" t="s">
        <v>82156</v>
      </c>
      <c r="F11345" t="s">
        <v>91171</v>
      </c>
      <c r="G11345" t="s">
        <v>4143</v>
      </c>
      <c r="H11345" t="s">
        <v>91172</v>
      </c>
      <c r="I11345" t="s">
        <v>5835</v>
      </c>
      <c r="J11345" t="s">
        <v>8386</v>
      </c>
      <c r="K11345" t="s">
        <v>8387</v>
      </c>
      <c r="L11345" t="s">
        <v>50</v>
      </c>
      <c r="M11345" t="s">
        <v>5877</v>
      </c>
      <c r="N11345" t="s">
        <v>4892</v>
      </c>
      <c r="O11345" t="s">
        <v>8388</v>
      </c>
      <c r="P11345" t="s">
        <v>91173</v>
      </c>
      <c r="Q11345" t="s">
        <v>75044</v>
      </c>
      <c r="R11345" t="str">
        <f t="shared" si="354"/>
        <v>青州</v>
      </c>
      <c r="S11345" t="str">
        <f t="shared" si="355"/>
        <v>0116</v>
      </c>
    </row>
    <row r="11346" spans="1:19">
      <c r="A11346" t="s">
        <v>91174</v>
      </c>
      <c r="B11346" s="31" t="s">
        <v>91175</v>
      </c>
      <c r="C11346" t="s">
        <v>49</v>
      </c>
      <c r="D11346" t="s">
        <v>91176</v>
      </c>
      <c r="E11346" t="s">
        <v>82156</v>
      </c>
      <c r="F11346" t="s">
        <v>91177</v>
      </c>
      <c r="G11346" t="s">
        <v>91178</v>
      </c>
      <c r="H11346" t="s">
        <v>91179</v>
      </c>
      <c r="I11346" t="s">
        <v>4813</v>
      </c>
      <c r="J11346" t="s">
        <v>4853</v>
      </c>
      <c r="K11346" t="s">
        <v>4854</v>
      </c>
      <c r="L11346" t="s">
        <v>50</v>
      </c>
      <c r="M11346" t="s">
        <v>4855</v>
      </c>
      <c r="N11346" t="s">
        <v>8593</v>
      </c>
      <c r="O11346" t="s">
        <v>4857</v>
      </c>
      <c r="P11346" t="s">
        <v>91180</v>
      </c>
      <c r="Q11346" t="s">
        <v>91181</v>
      </c>
      <c r="R11346" t="str">
        <f t="shared" si="354"/>
        <v>青州</v>
      </c>
      <c r="S11346" t="str">
        <f t="shared" si="355"/>
        <v>0116</v>
      </c>
    </row>
    <row r="11347" spans="1:19">
      <c r="A11347" t="s">
        <v>91182</v>
      </c>
      <c r="B11347" s="31" t="s">
        <v>91183</v>
      </c>
      <c r="C11347" t="s">
        <v>49</v>
      </c>
      <c r="D11347" t="s">
        <v>91184</v>
      </c>
      <c r="E11347" t="s">
        <v>81938</v>
      </c>
      <c r="F11347" t="s">
        <v>91185</v>
      </c>
      <c r="G11347" t="s">
        <v>91186</v>
      </c>
      <c r="H11347" t="s">
        <v>91187</v>
      </c>
      <c r="I11347" t="s">
        <v>12119</v>
      </c>
      <c r="J11347" t="s">
        <v>8139</v>
      </c>
      <c r="K11347" t="s">
        <v>8140</v>
      </c>
      <c r="L11347" t="s">
        <v>105</v>
      </c>
      <c r="M11347" t="s">
        <v>6055</v>
      </c>
      <c r="N11347" t="s">
        <v>4832</v>
      </c>
      <c r="O11347" t="s">
        <v>8141</v>
      </c>
      <c r="P11347" t="s">
        <v>91188</v>
      </c>
      <c r="Q11347" t="s">
        <v>91189</v>
      </c>
      <c r="R11347" t="str">
        <f t="shared" si="354"/>
        <v>寿光</v>
      </c>
      <c r="S11347" t="str">
        <f t="shared" si="355"/>
        <v>0116</v>
      </c>
    </row>
    <row r="11348" spans="1:19">
      <c r="A11348" t="s">
        <v>91190</v>
      </c>
      <c r="B11348" s="31" t="s">
        <v>91191</v>
      </c>
      <c r="C11348" t="s">
        <v>49</v>
      </c>
      <c r="D11348" t="s">
        <v>91192</v>
      </c>
      <c r="E11348" t="s">
        <v>81938</v>
      </c>
      <c r="F11348" t="s">
        <v>91193</v>
      </c>
      <c r="G11348" t="s">
        <v>91194</v>
      </c>
      <c r="H11348" t="s">
        <v>91195</v>
      </c>
      <c r="I11348" t="s">
        <v>12119</v>
      </c>
      <c r="J11348" t="s">
        <v>8354</v>
      </c>
      <c r="K11348" t="s">
        <v>8355</v>
      </c>
      <c r="L11348" t="s">
        <v>95</v>
      </c>
      <c r="M11348" t="s">
        <v>5649</v>
      </c>
      <c r="N11348" t="s">
        <v>4789</v>
      </c>
      <c r="O11348" t="s">
        <v>8356</v>
      </c>
      <c r="P11348" t="s">
        <v>91196</v>
      </c>
      <c r="Q11348" t="s">
        <v>75044</v>
      </c>
      <c r="R11348" t="str">
        <f t="shared" si="354"/>
        <v>安丘</v>
      </c>
      <c r="S11348" t="str">
        <f t="shared" si="355"/>
        <v>0116</v>
      </c>
    </row>
    <row r="11349" spans="1:19">
      <c r="A11349" t="s">
        <v>91197</v>
      </c>
      <c r="B11349" s="31" t="s">
        <v>91198</v>
      </c>
      <c r="C11349" t="s">
        <v>49</v>
      </c>
      <c r="D11349" t="s">
        <v>91199</v>
      </c>
      <c r="E11349" t="s">
        <v>82156</v>
      </c>
      <c r="F11349" t="s">
        <v>91200</v>
      </c>
      <c r="G11349" t="s">
        <v>91201</v>
      </c>
      <c r="H11349" t="s">
        <v>91202</v>
      </c>
      <c r="I11349" t="s">
        <v>4852</v>
      </c>
      <c r="J11349" t="s">
        <v>20173</v>
      </c>
      <c r="K11349" t="s">
        <v>20174</v>
      </c>
      <c r="L11349" t="s">
        <v>105</v>
      </c>
      <c r="M11349" t="s">
        <v>5133</v>
      </c>
      <c r="N11349" t="s">
        <v>4817</v>
      </c>
      <c r="O11349" t="s">
        <v>20175</v>
      </c>
      <c r="P11349" t="s">
        <v>91203</v>
      </c>
      <c r="Q11349" t="s">
        <v>91204</v>
      </c>
      <c r="R11349" t="str">
        <f t="shared" si="354"/>
        <v>寿光</v>
      </c>
      <c r="S11349" t="str">
        <f t="shared" si="355"/>
        <v>0116</v>
      </c>
    </row>
    <row r="11350" spans="1:19">
      <c r="A11350" t="s">
        <v>91205</v>
      </c>
      <c r="B11350" s="31" t="s">
        <v>91206</v>
      </c>
      <c r="C11350" t="s">
        <v>49</v>
      </c>
      <c r="D11350" t="s">
        <v>91207</v>
      </c>
      <c r="E11350" t="s">
        <v>81938</v>
      </c>
      <c r="F11350" t="s">
        <v>91208</v>
      </c>
      <c r="G11350" t="s">
        <v>91209</v>
      </c>
      <c r="H11350" t="s">
        <v>91195</v>
      </c>
      <c r="I11350" t="s">
        <v>12119</v>
      </c>
      <c r="J11350" t="s">
        <v>15246</v>
      </c>
      <c r="K11350" t="s">
        <v>15247</v>
      </c>
      <c r="L11350" t="s">
        <v>1136</v>
      </c>
      <c r="M11350" t="s">
        <v>5210</v>
      </c>
      <c r="N11350" t="s">
        <v>5421</v>
      </c>
      <c r="O11350" t="s">
        <v>15248</v>
      </c>
      <c r="P11350" t="s">
        <v>91210</v>
      </c>
      <c r="Q11350" t="s">
        <v>91211</v>
      </c>
      <c r="R11350" t="str">
        <f t="shared" si="354"/>
        <v>昌乐</v>
      </c>
      <c r="S11350" t="str">
        <f t="shared" si="355"/>
        <v>0116</v>
      </c>
    </row>
    <row r="11351" spans="1:19">
      <c r="A11351" t="s">
        <v>91212</v>
      </c>
      <c r="B11351" s="31" t="s">
        <v>91213</v>
      </c>
      <c r="C11351" t="s">
        <v>49</v>
      </c>
      <c r="D11351" t="s">
        <v>91214</v>
      </c>
      <c r="E11351" t="s">
        <v>82156</v>
      </c>
      <c r="F11351" t="s">
        <v>91215</v>
      </c>
      <c r="G11351" t="s">
        <v>91216</v>
      </c>
      <c r="H11351" t="s">
        <v>91217</v>
      </c>
      <c r="I11351" t="s">
        <v>4841</v>
      </c>
      <c r="J11351" t="s">
        <v>7278</v>
      </c>
      <c r="K11351" t="s">
        <v>7279</v>
      </c>
      <c r="L11351" t="s">
        <v>105</v>
      </c>
      <c r="M11351" t="s">
        <v>5089</v>
      </c>
      <c r="N11351" t="s">
        <v>4832</v>
      </c>
      <c r="O11351" t="s">
        <v>7280</v>
      </c>
      <c r="P11351" t="s">
        <v>91218</v>
      </c>
      <c r="Q11351" t="s">
        <v>75044</v>
      </c>
      <c r="R11351" t="str">
        <f t="shared" si="354"/>
        <v>寿光</v>
      </c>
      <c r="S11351" t="str">
        <f t="shared" si="355"/>
        <v>0116</v>
      </c>
    </row>
    <row r="11352" spans="1:19">
      <c r="A11352" t="s">
        <v>91219</v>
      </c>
      <c r="B11352" s="31" t="s">
        <v>91220</v>
      </c>
      <c r="C11352" t="s">
        <v>49</v>
      </c>
      <c r="D11352" t="s">
        <v>91221</v>
      </c>
      <c r="E11352" t="s">
        <v>82156</v>
      </c>
      <c r="F11352" t="s">
        <v>91222</v>
      </c>
      <c r="G11352" t="s">
        <v>91223</v>
      </c>
      <c r="H11352" t="s">
        <v>91224</v>
      </c>
      <c r="I11352" t="s">
        <v>5560</v>
      </c>
      <c r="J11352" t="s">
        <v>4902</v>
      </c>
      <c r="K11352" t="s">
        <v>4903</v>
      </c>
      <c r="L11352" t="s">
        <v>60</v>
      </c>
      <c r="M11352" t="s">
        <v>4904</v>
      </c>
      <c r="N11352" t="s">
        <v>4905</v>
      </c>
      <c r="O11352" t="s">
        <v>4906</v>
      </c>
      <c r="P11352" t="s">
        <v>91225</v>
      </c>
      <c r="Q11352" t="s">
        <v>75044</v>
      </c>
      <c r="R11352" t="str">
        <f t="shared" si="354"/>
        <v>奎文</v>
      </c>
      <c r="S11352" t="str">
        <f t="shared" si="355"/>
        <v>0116</v>
      </c>
    </row>
    <row r="11353" spans="1:19">
      <c r="A11353" t="s">
        <v>91226</v>
      </c>
      <c r="B11353" s="31" t="s">
        <v>91227</v>
      </c>
      <c r="C11353" t="s">
        <v>49</v>
      </c>
      <c r="D11353" t="s">
        <v>91228</v>
      </c>
      <c r="E11353" t="s">
        <v>82156</v>
      </c>
      <c r="F11353" t="s">
        <v>91229</v>
      </c>
      <c r="G11353" t="s">
        <v>91230</v>
      </c>
      <c r="H11353" t="s">
        <v>91231</v>
      </c>
      <c r="I11353" t="s">
        <v>5052</v>
      </c>
      <c r="J11353" t="s">
        <v>15359</v>
      </c>
      <c r="K11353" t="s">
        <v>15360</v>
      </c>
      <c r="L11353" t="s">
        <v>86</v>
      </c>
      <c r="M11353" t="s">
        <v>6297</v>
      </c>
      <c r="N11353" t="s">
        <v>5030</v>
      </c>
      <c r="O11353" t="s">
        <v>15361</v>
      </c>
      <c r="P11353" t="s">
        <v>91232</v>
      </c>
      <c r="Q11353" t="s">
        <v>75044</v>
      </c>
      <c r="R11353" t="str">
        <f t="shared" si="354"/>
        <v>坊子</v>
      </c>
      <c r="S11353" t="str">
        <f t="shared" si="355"/>
        <v>0116</v>
      </c>
    </row>
    <row r="11354" spans="1:19">
      <c r="A11354" t="s">
        <v>91233</v>
      </c>
      <c r="B11354" s="31" t="s">
        <v>91234</v>
      </c>
      <c r="C11354" t="s">
        <v>49</v>
      </c>
      <c r="D11354" t="s">
        <v>91235</v>
      </c>
      <c r="E11354" t="s">
        <v>82156</v>
      </c>
      <c r="F11354" t="s">
        <v>91236</v>
      </c>
      <c r="G11354" t="s">
        <v>91237</v>
      </c>
      <c r="H11354" t="s">
        <v>91238</v>
      </c>
      <c r="I11354" t="s">
        <v>5407</v>
      </c>
      <c r="J11354" t="s">
        <v>6327</v>
      </c>
      <c r="K11354" t="s">
        <v>6328</v>
      </c>
      <c r="L11354" t="s">
        <v>1136</v>
      </c>
      <c r="M11354" t="s">
        <v>5210</v>
      </c>
      <c r="N11354" t="s">
        <v>4933</v>
      </c>
      <c r="O11354" t="s">
        <v>6329</v>
      </c>
      <c r="P11354" t="s">
        <v>91239</v>
      </c>
      <c r="Q11354" t="s">
        <v>91240</v>
      </c>
      <c r="R11354" t="str">
        <f t="shared" si="354"/>
        <v>昌乐</v>
      </c>
      <c r="S11354" t="str">
        <f t="shared" si="355"/>
        <v>0116</v>
      </c>
    </row>
    <row r="11355" spans="1:19">
      <c r="A11355" t="s">
        <v>91241</v>
      </c>
      <c r="B11355" s="31" t="s">
        <v>91242</v>
      </c>
      <c r="C11355" t="s">
        <v>49</v>
      </c>
      <c r="D11355" t="s">
        <v>91243</v>
      </c>
      <c r="E11355" t="s">
        <v>91244</v>
      </c>
      <c r="F11355" t="s">
        <v>91245</v>
      </c>
      <c r="G11355" t="s">
        <v>91246</v>
      </c>
      <c r="H11355" t="s">
        <v>91247</v>
      </c>
      <c r="I11355" t="s">
        <v>4955</v>
      </c>
      <c r="J11355" t="s">
        <v>5636</v>
      </c>
      <c r="K11355" t="s">
        <v>5637</v>
      </c>
      <c r="L11355" t="s">
        <v>105</v>
      </c>
      <c r="M11355" t="s">
        <v>5638</v>
      </c>
      <c r="N11355" t="s">
        <v>5421</v>
      </c>
      <c r="O11355" t="s">
        <v>5639</v>
      </c>
      <c r="P11355" t="s">
        <v>91248</v>
      </c>
      <c r="Q11355" t="s">
        <v>91249</v>
      </c>
      <c r="R11355" t="str">
        <f t="shared" si="354"/>
        <v>寿光</v>
      </c>
      <c r="S11355" t="str">
        <f t="shared" si="355"/>
        <v>0116</v>
      </c>
    </row>
    <row r="11356" spans="1:19">
      <c r="A11356" t="s">
        <v>91250</v>
      </c>
      <c r="B11356" s="31" t="s">
        <v>91251</v>
      </c>
      <c r="C11356" t="s">
        <v>49</v>
      </c>
      <c r="D11356" t="s">
        <v>91252</v>
      </c>
      <c r="E11356" t="s">
        <v>91253</v>
      </c>
      <c r="F11356" t="s">
        <v>91254</v>
      </c>
      <c r="G11356" t="s">
        <v>91255</v>
      </c>
      <c r="H11356" t="s">
        <v>91256</v>
      </c>
      <c r="I11356" t="s">
        <v>12119</v>
      </c>
      <c r="J11356" t="s">
        <v>13423</v>
      </c>
      <c r="K11356" t="s">
        <v>13424</v>
      </c>
      <c r="L11356" t="s">
        <v>375</v>
      </c>
      <c r="M11356" t="s">
        <v>5318</v>
      </c>
      <c r="N11356" t="s">
        <v>4789</v>
      </c>
      <c r="O11356" t="s">
        <v>13425</v>
      </c>
      <c r="P11356" t="s">
        <v>91257</v>
      </c>
      <c r="Q11356" t="s">
        <v>75044</v>
      </c>
      <c r="R11356" t="str">
        <f t="shared" si="354"/>
        <v>昌邑</v>
      </c>
      <c r="S11356" t="str">
        <f t="shared" si="355"/>
        <v>0116</v>
      </c>
    </row>
    <row r="11357" spans="1:19">
      <c r="A11357" t="s">
        <v>91258</v>
      </c>
      <c r="B11357" s="31" t="s">
        <v>91259</v>
      </c>
      <c r="C11357" t="s">
        <v>49</v>
      </c>
      <c r="D11357" t="s">
        <v>91260</v>
      </c>
      <c r="E11357" t="s">
        <v>82156</v>
      </c>
      <c r="F11357" t="s">
        <v>91261</v>
      </c>
      <c r="G11357" t="s">
        <v>91262</v>
      </c>
      <c r="H11357" t="s">
        <v>91263</v>
      </c>
      <c r="I11357" t="s">
        <v>4852</v>
      </c>
      <c r="J11357" t="s">
        <v>6452</v>
      </c>
      <c r="K11357" t="s">
        <v>6453</v>
      </c>
      <c r="L11357" t="s">
        <v>86</v>
      </c>
      <c r="M11357" t="s">
        <v>5099</v>
      </c>
      <c r="N11357" t="s">
        <v>4817</v>
      </c>
      <c r="O11357" t="s">
        <v>6454</v>
      </c>
      <c r="P11357" t="s">
        <v>91264</v>
      </c>
      <c r="Q11357" t="s">
        <v>91265</v>
      </c>
      <c r="R11357" t="str">
        <f t="shared" si="354"/>
        <v>坊子</v>
      </c>
      <c r="S11357" t="str">
        <f t="shared" si="355"/>
        <v>0116</v>
      </c>
    </row>
    <row r="11358" spans="1:19">
      <c r="A11358" t="s">
        <v>91266</v>
      </c>
      <c r="B11358" s="31" t="s">
        <v>88811</v>
      </c>
      <c r="C11358" t="s">
        <v>49</v>
      </c>
      <c r="D11358" t="s">
        <v>91267</v>
      </c>
      <c r="E11358" t="s">
        <v>82156</v>
      </c>
      <c r="F11358" t="s">
        <v>91268</v>
      </c>
      <c r="G11358" t="s">
        <v>91269</v>
      </c>
      <c r="H11358" t="s">
        <v>91270</v>
      </c>
      <c r="I11358" t="s">
        <v>4813</v>
      </c>
      <c r="J11358" t="s">
        <v>11733</v>
      </c>
      <c r="K11358" t="s">
        <v>21171</v>
      </c>
      <c r="L11358" t="s">
        <v>50</v>
      </c>
      <c r="M11358" t="s">
        <v>5111</v>
      </c>
      <c r="N11358" t="s">
        <v>4789</v>
      </c>
      <c r="O11358" t="s">
        <v>21172</v>
      </c>
      <c r="P11358" t="s">
        <v>91271</v>
      </c>
      <c r="Q11358" t="s">
        <v>75044</v>
      </c>
      <c r="R11358" t="str">
        <f t="shared" si="354"/>
        <v>青州</v>
      </c>
      <c r="S11358" t="str">
        <f t="shared" si="355"/>
        <v>0116</v>
      </c>
    </row>
    <row r="11359" spans="1:19">
      <c r="A11359" t="s">
        <v>91272</v>
      </c>
      <c r="B11359" s="31" t="s">
        <v>91273</v>
      </c>
      <c r="C11359" t="s">
        <v>49</v>
      </c>
      <c r="D11359" t="s">
        <v>91274</v>
      </c>
      <c r="E11359" t="s">
        <v>82156</v>
      </c>
      <c r="F11359" t="s">
        <v>91275</v>
      </c>
      <c r="G11359" t="s">
        <v>91276</v>
      </c>
      <c r="H11359" t="s">
        <v>91277</v>
      </c>
      <c r="I11359" t="s">
        <v>4828</v>
      </c>
      <c r="J11359" t="s">
        <v>24192</v>
      </c>
      <c r="K11359" t="s">
        <v>24193</v>
      </c>
      <c r="L11359" t="s">
        <v>86</v>
      </c>
      <c r="M11359" t="s">
        <v>7679</v>
      </c>
      <c r="N11359" t="s">
        <v>5907</v>
      </c>
      <c r="O11359" t="s">
        <v>24194</v>
      </c>
      <c r="P11359" t="s">
        <v>91278</v>
      </c>
      <c r="Q11359" t="s">
        <v>91279</v>
      </c>
      <c r="R11359" t="str">
        <f t="shared" si="354"/>
        <v>坊子</v>
      </c>
      <c r="S11359" t="str">
        <f t="shared" si="355"/>
        <v>0116</v>
      </c>
    </row>
    <row r="11360" spans="1:19">
      <c r="A11360" t="s">
        <v>91280</v>
      </c>
      <c r="B11360" s="31" t="s">
        <v>91281</v>
      </c>
      <c r="C11360" t="s">
        <v>49</v>
      </c>
      <c r="D11360" t="s">
        <v>91282</v>
      </c>
      <c r="E11360" t="s">
        <v>86296</v>
      </c>
      <c r="F11360" t="s">
        <v>91283</v>
      </c>
      <c r="G11360" t="s">
        <v>91284</v>
      </c>
      <c r="H11360" t="s">
        <v>91285</v>
      </c>
      <c r="I11360" t="s">
        <v>4852</v>
      </c>
      <c r="J11360" t="s">
        <v>5053</v>
      </c>
      <c r="K11360" t="s">
        <v>5054</v>
      </c>
      <c r="L11360" t="s">
        <v>95</v>
      </c>
      <c r="M11360" t="s">
        <v>5055</v>
      </c>
      <c r="N11360" t="s">
        <v>5296</v>
      </c>
      <c r="O11360" t="s">
        <v>5057</v>
      </c>
      <c r="P11360" t="s">
        <v>91286</v>
      </c>
      <c r="Q11360" t="s">
        <v>75044</v>
      </c>
      <c r="R11360" t="str">
        <f t="shared" si="354"/>
        <v>安丘</v>
      </c>
      <c r="S11360" t="str">
        <f t="shared" si="355"/>
        <v>0116</v>
      </c>
    </row>
    <row r="11361" spans="1:19">
      <c r="A11361" t="s">
        <v>91287</v>
      </c>
      <c r="B11361" s="31" t="s">
        <v>91288</v>
      </c>
      <c r="C11361" t="s">
        <v>49</v>
      </c>
      <c r="D11361" t="s">
        <v>91289</v>
      </c>
      <c r="E11361" t="s">
        <v>82156</v>
      </c>
      <c r="F11361" t="s">
        <v>91290</v>
      </c>
      <c r="G11361" t="s">
        <v>91291</v>
      </c>
      <c r="H11361" t="s">
        <v>91292</v>
      </c>
      <c r="I11361" t="s">
        <v>4785</v>
      </c>
      <c r="J11361" t="s">
        <v>7600</v>
      </c>
      <c r="K11361" t="s">
        <v>7601</v>
      </c>
      <c r="L11361" t="s">
        <v>123</v>
      </c>
      <c r="M11361" t="s">
        <v>4994</v>
      </c>
      <c r="N11361" t="s">
        <v>6308</v>
      </c>
      <c r="O11361" t="s">
        <v>7602</v>
      </c>
      <c r="P11361" t="s">
        <v>91293</v>
      </c>
      <c r="Q11361" t="s">
        <v>91294</v>
      </c>
      <c r="R11361" t="str">
        <f t="shared" si="354"/>
        <v>诸城</v>
      </c>
      <c r="S11361" t="str">
        <f t="shared" si="355"/>
        <v>0116</v>
      </c>
    </row>
    <row r="11362" spans="1:19">
      <c r="A11362" t="s">
        <v>4153</v>
      </c>
      <c r="B11362" s="31" t="s">
        <v>91295</v>
      </c>
      <c r="C11362" t="s">
        <v>49</v>
      </c>
      <c r="D11362" t="s">
        <v>91296</v>
      </c>
      <c r="E11362" t="s">
        <v>81938</v>
      </c>
      <c r="F11362" t="s">
        <v>91297</v>
      </c>
      <c r="G11362" t="s">
        <v>4151</v>
      </c>
      <c r="H11362" t="s">
        <v>91298</v>
      </c>
      <c r="I11362" t="s">
        <v>12119</v>
      </c>
      <c r="J11362" t="s">
        <v>10999</v>
      </c>
      <c r="K11362" t="s">
        <v>11000</v>
      </c>
      <c r="L11362" t="s">
        <v>237</v>
      </c>
      <c r="M11362" t="s">
        <v>5247</v>
      </c>
      <c r="N11362" t="s">
        <v>75044</v>
      </c>
      <c r="O11362" t="s">
        <v>11001</v>
      </c>
      <c r="P11362" t="s">
        <v>75044</v>
      </c>
      <c r="Q11362" t="s">
        <v>57247</v>
      </c>
      <c r="R11362" t="str">
        <f t="shared" si="354"/>
        <v>潍城</v>
      </c>
      <c r="S11362" t="str">
        <f t="shared" si="355"/>
        <v>0116</v>
      </c>
    </row>
    <row r="11363" spans="1:19">
      <c r="A11363" t="s">
        <v>91299</v>
      </c>
      <c r="B11363" s="31" t="s">
        <v>91300</v>
      </c>
      <c r="C11363" t="s">
        <v>49</v>
      </c>
      <c r="D11363" t="s">
        <v>91301</v>
      </c>
      <c r="E11363" t="s">
        <v>82156</v>
      </c>
      <c r="F11363" t="s">
        <v>91302</v>
      </c>
      <c r="G11363" t="s">
        <v>91303</v>
      </c>
      <c r="H11363" t="s">
        <v>91304</v>
      </c>
      <c r="I11363" t="s">
        <v>4852</v>
      </c>
      <c r="J11363" t="s">
        <v>12527</v>
      </c>
      <c r="K11363" t="s">
        <v>12528</v>
      </c>
      <c r="L11363" t="s">
        <v>50</v>
      </c>
      <c r="M11363" t="s">
        <v>6207</v>
      </c>
      <c r="N11363" t="s">
        <v>5619</v>
      </c>
      <c r="O11363" t="s">
        <v>12529</v>
      </c>
      <c r="P11363" t="s">
        <v>91305</v>
      </c>
      <c r="Q11363" t="s">
        <v>75044</v>
      </c>
      <c r="R11363" t="str">
        <f t="shared" si="354"/>
        <v>青州</v>
      </c>
      <c r="S11363" t="str">
        <f t="shared" si="355"/>
        <v>0116</v>
      </c>
    </row>
    <row r="11364" spans="1:19">
      <c r="A11364" t="s">
        <v>91306</v>
      </c>
      <c r="B11364" s="31" t="s">
        <v>91307</v>
      </c>
      <c r="C11364" t="s">
        <v>49</v>
      </c>
      <c r="D11364" t="s">
        <v>91308</v>
      </c>
      <c r="E11364" t="s">
        <v>82156</v>
      </c>
      <c r="F11364" t="s">
        <v>91309</v>
      </c>
      <c r="G11364" t="s">
        <v>91310</v>
      </c>
      <c r="H11364" t="s">
        <v>91311</v>
      </c>
      <c r="I11364" t="s">
        <v>4852</v>
      </c>
      <c r="J11364" t="s">
        <v>8364</v>
      </c>
      <c r="K11364" t="s">
        <v>8365</v>
      </c>
      <c r="L11364" t="s">
        <v>50</v>
      </c>
      <c r="M11364" t="s">
        <v>6701</v>
      </c>
      <c r="N11364" t="s">
        <v>5487</v>
      </c>
      <c r="O11364" t="s">
        <v>75044</v>
      </c>
      <c r="P11364" t="s">
        <v>91312</v>
      </c>
      <c r="Q11364" t="s">
        <v>91313</v>
      </c>
      <c r="R11364" t="str">
        <f t="shared" si="354"/>
        <v>青州</v>
      </c>
      <c r="S11364" t="str">
        <f t="shared" si="355"/>
        <v>0116</v>
      </c>
    </row>
    <row r="11365" spans="1:19">
      <c r="A11365" t="s">
        <v>91314</v>
      </c>
      <c r="B11365" s="31" t="s">
        <v>91315</v>
      </c>
      <c r="C11365" t="s">
        <v>49</v>
      </c>
      <c r="D11365" t="s">
        <v>91316</v>
      </c>
      <c r="E11365" t="s">
        <v>82156</v>
      </c>
      <c r="F11365" t="s">
        <v>91317</v>
      </c>
      <c r="G11365" t="s">
        <v>91318</v>
      </c>
      <c r="H11365" t="s">
        <v>91319</v>
      </c>
      <c r="I11365" t="s">
        <v>4785</v>
      </c>
      <c r="J11365" t="s">
        <v>8081</v>
      </c>
      <c r="K11365" t="s">
        <v>42502</v>
      </c>
      <c r="L11365" t="s">
        <v>105</v>
      </c>
      <c r="M11365" t="s">
        <v>5133</v>
      </c>
      <c r="N11365" t="s">
        <v>4892</v>
      </c>
      <c r="O11365" t="s">
        <v>8083</v>
      </c>
      <c r="P11365" t="s">
        <v>91320</v>
      </c>
      <c r="Q11365" t="s">
        <v>75044</v>
      </c>
      <c r="R11365" t="str">
        <f t="shared" si="354"/>
        <v>寿光</v>
      </c>
      <c r="S11365" t="str">
        <f t="shared" si="355"/>
        <v>0116</v>
      </c>
    </row>
    <row r="11366" spans="1:19">
      <c r="A11366" t="s">
        <v>91321</v>
      </c>
      <c r="B11366" s="31" t="s">
        <v>91322</v>
      </c>
      <c r="C11366" t="s">
        <v>49</v>
      </c>
      <c r="D11366" t="s">
        <v>91323</v>
      </c>
      <c r="E11366" t="s">
        <v>91244</v>
      </c>
      <c r="F11366" t="s">
        <v>91324</v>
      </c>
      <c r="G11366" t="s">
        <v>91325</v>
      </c>
      <c r="H11366" t="s">
        <v>91326</v>
      </c>
      <c r="I11366" t="s">
        <v>4852</v>
      </c>
      <c r="J11366" t="s">
        <v>15359</v>
      </c>
      <c r="K11366" t="s">
        <v>15360</v>
      </c>
      <c r="L11366" t="s">
        <v>86</v>
      </c>
      <c r="M11366" t="s">
        <v>6297</v>
      </c>
      <c r="N11366" t="s">
        <v>4845</v>
      </c>
      <c r="O11366" t="s">
        <v>15361</v>
      </c>
      <c r="P11366" t="s">
        <v>75044</v>
      </c>
      <c r="Q11366" t="s">
        <v>91327</v>
      </c>
      <c r="R11366" t="str">
        <f t="shared" si="354"/>
        <v>坊子</v>
      </c>
      <c r="S11366" t="str">
        <f t="shared" si="355"/>
        <v>0116</v>
      </c>
    </row>
    <row r="11367" spans="1:19">
      <c r="A11367" t="s">
        <v>91328</v>
      </c>
      <c r="B11367" s="31" t="s">
        <v>91329</v>
      </c>
      <c r="C11367" t="s">
        <v>49</v>
      </c>
      <c r="D11367" t="s">
        <v>91330</v>
      </c>
      <c r="E11367" t="s">
        <v>86483</v>
      </c>
      <c r="F11367" t="s">
        <v>91331</v>
      </c>
      <c r="G11367" t="s">
        <v>91332</v>
      </c>
      <c r="H11367" t="s">
        <v>91333</v>
      </c>
      <c r="I11367" t="s">
        <v>12119</v>
      </c>
      <c r="J11367" t="s">
        <v>6009</v>
      </c>
      <c r="K11367" t="s">
        <v>6010</v>
      </c>
      <c r="L11367" t="s">
        <v>237</v>
      </c>
      <c r="M11367" t="s">
        <v>5247</v>
      </c>
      <c r="N11367" t="s">
        <v>5421</v>
      </c>
      <c r="O11367" t="s">
        <v>6011</v>
      </c>
      <c r="P11367" t="s">
        <v>91334</v>
      </c>
      <c r="Q11367" t="s">
        <v>91335</v>
      </c>
      <c r="R11367" t="str">
        <f t="shared" si="354"/>
        <v>潍城</v>
      </c>
      <c r="S11367" t="str">
        <f t="shared" si="355"/>
        <v>0116</v>
      </c>
    </row>
    <row r="11368" spans="1:19">
      <c r="A11368" t="s">
        <v>91336</v>
      </c>
      <c r="B11368" s="31" t="s">
        <v>91337</v>
      </c>
      <c r="C11368" t="s">
        <v>49</v>
      </c>
      <c r="D11368" t="s">
        <v>91338</v>
      </c>
      <c r="E11368" t="s">
        <v>82156</v>
      </c>
      <c r="F11368" t="s">
        <v>91339</v>
      </c>
      <c r="G11368" t="s">
        <v>91340</v>
      </c>
      <c r="H11368" t="s">
        <v>91341</v>
      </c>
      <c r="I11368" t="s">
        <v>4852</v>
      </c>
      <c r="J11368" t="s">
        <v>8764</v>
      </c>
      <c r="K11368" t="s">
        <v>8765</v>
      </c>
      <c r="L11368" t="s">
        <v>375</v>
      </c>
      <c r="M11368" t="s">
        <v>7334</v>
      </c>
      <c r="N11368" t="s">
        <v>4933</v>
      </c>
      <c r="O11368" t="s">
        <v>8766</v>
      </c>
      <c r="P11368" t="s">
        <v>91342</v>
      </c>
      <c r="Q11368" t="s">
        <v>75044</v>
      </c>
      <c r="R11368" t="str">
        <f t="shared" si="354"/>
        <v>昌邑</v>
      </c>
      <c r="S11368" t="str">
        <f t="shared" si="355"/>
        <v>0116</v>
      </c>
    </row>
    <row r="11369" spans="1:19">
      <c r="A11369" t="s">
        <v>91343</v>
      </c>
      <c r="B11369" s="31" t="s">
        <v>91344</v>
      </c>
      <c r="C11369" t="s">
        <v>49</v>
      </c>
      <c r="D11369" t="s">
        <v>91345</v>
      </c>
      <c r="E11369" t="s">
        <v>82156</v>
      </c>
      <c r="F11369" t="s">
        <v>81174</v>
      </c>
      <c r="G11369" t="s">
        <v>81175</v>
      </c>
      <c r="H11369" t="s">
        <v>91346</v>
      </c>
      <c r="I11369" t="s">
        <v>5052</v>
      </c>
      <c r="J11369" t="s">
        <v>6053</v>
      </c>
      <c r="K11369" t="s">
        <v>6054</v>
      </c>
      <c r="L11369" t="s">
        <v>105</v>
      </c>
      <c r="M11369" t="s">
        <v>6055</v>
      </c>
      <c r="N11369" t="s">
        <v>8593</v>
      </c>
      <c r="O11369" t="s">
        <v>6056</v>
      </c>
      <c r="P11369" t="s">
        <v>91347</v>
      </c>
      <c r="Q11369" t="s">
        <v>72705</v>
      </c>
      <c r="R11369" t="str">
        <f t="shared" si="354"/>
        <v>寿光</v>
      </c>
      <c r="S11369" t="str">
        <f t="shared" si="355"/>
        <v>0116</v>
      </c>
    </row>
    <row r="11370" spans="1:19">
      <c r="A11370" t="s">
        <v>91348</v>
      </c>
      <c r="B11370" s="31" t="s">
        <v>91349</v>
      </c>
      <c r="C11370" t="s">
        <v>49</v>
      </c>
      <c r="D11370" t="s">
        <v>91350</v>
      </c>
      <c r="E11370" t="s">
        <v>82156</v>
      </c>
      <c r="F11370" t="s">
        <v>91351</v>
      </c>
      <c r="G11370" t="s">
        <v>91352</v>
      </c>
      <c r="H11370" t="s">
        <v>91353</v>
      </c>
      <c r="I11370" t="s">
        <v>4813</v>
      </c>
      <c r="J11370" t="s">
        <v>6935</v>
      </c>
      <c r="K11370" t="s">
        <v>6936</v>
      </c>
      <c r="L11370" t="s">
        <v>50</v>
      </c>
      <c r="M11370" t="s">
        <v>4816</v>
      </c>
      <c r="N11370" t="s">
        <v>4789</v>
      </c>
      <c r="O11370" t="s">
        <v>6937</v>
      </c>
      <c r="P11370" t="s">
        <v>91354</v>
      </c>
      <c r="Q11370" t="s">
        <v>91355</v>
      </c>
      <c r="R11370" t="str">
        <f t="shared" si="354"/>
        <v>青州</v>
      </c>
      <c r="S11370" t="str">
        <f t="shared" si="355"/>
        <v>0116</v>
      </c>
    </row>
    <row r="11371" spans="1:19">
      <c r="A11371" t="s">
        <v>91356</v>
      </c>
      <c r="B11371" s="31" t="s">
        <v>91357</v>
      </c>
      <c r="C11371" t="s">
        <v>49</v>
      </c>
      <c r="D11371" t="s">
        <v>91358</v>
      </c>
      <c r="E11371" t="s">
        <v>82156</v>
      </c>
      <c r="F11371" t="s">
        <v>91359</v>
      </c>
      <c r="G11371" t="s">
        <v>91360</v>
      </c>
      <c r="H11371" t="s">
        <v>91361</v>
      </c>
      <c r="I11371" t="s">
        <v>4785</v>
      </c>
      <c r="J11371" t="s">
        <v>6771</v>
      </c>
      <c r="K11371" t="s">
        <v>6772</v>
      </c>
      <c r="L11371" t="s">
        <v>1136</v>
      </c>
      <c r="M11371" t="s">
        <v>5210</v>
      </c>
      <c r="N11371" t="s">
        <v>4789</v>
      </c>
      <c r="O11371" t="s">
        <v>6773</v>
      </c>
      <c r="P11371" t="s">
        <v>91362</v>
      </c>
      <c r="Q11371" t="s">
        <v>91363</v>
      </c>
      <c r="R11371" t="str">
        <f t="shared" si="354"/>
        <v>昌乐</v>
      </c>
      <c r="S11371" t="str">
        <f t="shared" si="355"/>
        <v>0116</v>
      </c>
    </row>
    <row r="11372" spans="1:19">
      <c r="A11372" t="s">
        <v>91364</v>
      </c>
      <c r="B11372" s="31" t="s">
        <v>91365</v>
      </c>
      <c r="C11372" t="s">
        <v>49</v>
      </c>
      <c r="D11372" t="s">
        <v>91366</v>
      </c>
      <c r="E11372" t="s">
        <v>81938</v>
      </c>
      <c r="F11372" t="s">
        <v>91367</v>
      </c>
      <c r="G11372" t="s">
        <v>91368</v>
      </c>
      <c r="H11372" t="s">
        <v>91369</v>
      </c>
      <c r="I11372" t="s">
        <v>12119</v>
      </c>
      <c r="J11372" t="s">
        <v>7000</v>
      </c>
      <c r="K11372" t="s">
        <v>7001</v>
      </c>
      <c r="L11372" t="s">
        <v>123</v>
      </c>
      <c r="M11372" t="s">
        <v>6022</v>
      </c>
      <c r="N11372" t="s">
        <v>5112</v>
      </c>
      <c r="O11372" t="s">
        <v>7002</v>
      </c>
      <c r="P11372" t="s">
        <v>91370</v>
      </c>
      <c r="Q11372" t="s">
        <v>75044</v>
      </c>
      <c r="R11372" t="str">
        <f t="shared" si="354"/>
        <v>诸城</v>
      </c>
      <c r="S11372" t="str">
        <f t="shared" si="355"/>
        <v>0116</v>
      </c>
    </row>
    <row r="11373" spans="1:19">
      <c r="A11373" t="s">
        <v>91371</v>
      </c>
      <c r="B11373" s="31" t="s">
        <v>91372</v>
      </c>
      <c r="C11373" t="s">
        <v>49</v>
      </c>
      <c r="D11373" t="s">
        <v>91373</v>
      </c>
      <c r="E11373" t="s">
        <v>81938</v>
      </c>
      <c r="F11373" t="s">
        <v>91374</v>
      </c>
      <c r="G11373" t="s">
        <v>91375</v>
      </c>
      <c r="H11373" t="s">
        <v>91376</v>
      </c>
      <c r="I11373" t="s">
        <v>12119</v>
      </c>
      <c r="J11373" t="s">
        <v>5636</v>
      </c>
      <c r="K11373" t="s">
        <v>5637</v>
      </c>
      <c r="L11373" t="s">
        <v>105</v>
      </c>
      <c r="M11373" t="s">
        <v>5638</v>
      </c>
      <c r="N11373" t="s">
        <v>5030</v>
      </c>
      <c r="O11373" t="s">
        <v>5639</v>
      </c>
      <c r="P11373" t="s">
        <v>91377</v>
      </c>
      <c r="Q11373" t="s">
        <v>75044</v>
      </c>
      <c r="R11373" t="str">
        <f t="shared" si="354"/>
        <v>寿光</v>
      </c>
      <c r="S11373" t="str">
        <f t="shared" si="355"/>
        <v>0116</v>
      </c>
    </row>
    <row r="11374" spans="1:19">
      <c r="A11374" t="s">
        <v>91378</v>
      </c>
      <c r="B11374" s="31" t="s">
        <v>91379</v>
      </c>
      <c r="C11374" t="s">
        <v>49</v>
      </c>
      <c r="D11374" t="s">
        <v>91380</v>
      </c>
      <c r="E11374" t="s">
        <v>82156</v>
      </c>
      <c r="F11374" t="s">
        <v>91381</v>
      </c>
      <c r="G11374" t="s">
        <v>91382</v>
      </c>
      <c r="H11374" t="s">
        <v>91383</v>
      </c>
      <c r="I11374" t="s">
        <v>4785</v>
      </c>
      <c r="J11374" t="s">
        <v>5067</v>
      </c>
      <c r="K11374" t="s">
        <v>5068</v>
      </c>
      <c r="L11374" t="s">
        <v>123</v>
      </c>
      <c r="M11374" t="s">
        <v>4932</v>
      </c>
      <c r="N11374" t="s">
        <v>9962</v>
      </c>
      <c r="O11374" t="s">
        <v>5070</v>
      </c>
      <c r="P11374" t="s">
        <v>91384</v>
      </c>
      <c r="Q11374" t="s">
        <v>91385</v>
      </c>
      <c r="R11374" t="str">
        <f t="shared" si="354"/>
        <v>诸城</v>
      </c>
      <c r="S11374" t="str">
        <f t="shared" si="355"/>
        <v>0116</v>
      </c>
    </row>
    <row r="11375" spans="1:19">
      <c r="A11375" t="s">
        <v>91386</v>
      </c>
      <c r="B11375" s="31" t="s">
        <v>91387</v>
      </c>
      <c r="C11375" t="s">
        <v>49</v>
      </c>
      <c r="D11375" t="s">
        <v>91388</v>
      </c>
      <c r="E11375" t="s">
        <v>91253</v>
      </c>
      <c r="F11375" t="s">
        <v>74020</v>
      </c>
      <c r="G11375" t="s">
        <v>74021</v>
      </c>
      <c r="H11375" t="s">
        <v>4093</v>
      </c>
      <c r="I11375" t="s">
        <v>12757</v>
      </c>
      <c r="J11375" t="s">
        <v>5122</v>
      </c>
      <c r="K11375" t="s">
        <v>5123</v>
      </c>
      <c r="L11375" t="s">
        <v>75044</v>
      </c>
      <c r="M11375" t="s">
        <v>75044</v>
      </c>
      <c r="N11375" t="s">
        <v>4905</v>
      </c>
      <c r="O11375" t="s">
        <v>5124</v>
      </c>
      <c r="P11375" t="s">
        <v>75044</v>
      </c>
      <c r="Q11375" t="s">
        <v>75044</v>
      </c>
      <c r="R11375" t="str">
        <f t="shared" si="354"/>
        <v/>
      </c>
      <c r="S11375" t="str">
        <f t="shared" si="355"/>
        <v>0116</v>
      </c>
    </row>
    <row r="11376" spans="1:19">
      <c r="A11376" t="s">
        <v>91389</v>
      </c>
      <c r="B11376" s="31" t="s">
        <v>91390</v>
      </c>
      <c r="C11376" t="s">
        <v>49</v>
      </c>
      <c r="D11376" t="s">
        <v>91391</v>
      </c>
      <c r="E11376" t="s">
        <v>91253</v>
      </c>
      <c r="F11376" t="s">
        <v>91392</v>
      </c>
      <c r="G11376" t="s">
        <v>91393</v>
      </c>
      <c r="H11376" t="s">
        <v>91394</v>
      </c>
      <c r="I11376" t="s">
        <v>12119</v>
      </c>
      <c r="J11376" t="s">
        <v>5258</v>
      </c>
      <c r="K11376" t="s">
        <v>5259</v>
      </c>
      <c r="L11376" t="s">
        <v>50</v>
      </c>
      <c r="M11376" t="s">
        <v>5260</v>
      </c>
      <c r="N11376" t="s">
        <v>5056</v>
      </c>
      <c r="O11376" t="s">
        <v>5261</v>
      </c>
      <c r="P11376" t="s">
        <v>88422</v>
      </c>
      <c r="Q11376" t="s">
        <v>75044</v>
      </c>
      <c r="R11376" t="str">
        <f t="shared" si="354"/>
        <v>青州</v>
      </c>
      <c r="S11376" t="str">
        <f t="shared" si="355"/>
        <v>0116</v>
      </c>
    </row>
    <row r="11377" spans="1:19">
      <c r="A11377" t="s">
        <v>91395</v>
      </c>
      <c r="B11377" s="31" t="s">
        <v>91396</v>
      </c>
      <c r="C11377" t="s">
        <v>49</v>
      </c>
      <c r="D11377" t="s">
        <v>91397</v>
      </c>
      <c r="E11377" t="s">
        <v>82156</v>
      </c>
      <c r="F11377" t="s">
        <v>91398</v>
      </c>
      <c r="G11377" t="s">
        <v>91399</v>
      </c>
      <c r="H11377" t="s">
        <v>91400</v>
      </c>
      <c r="I11377" t="s">
        <v>5560</v>
      </c>
      <c r="J11377" t="s">
        <v>5636</v>
      </c>
      <c r="K11377" t="s">
        <v>5720</v>
      </c>
      <c r="L11377" t="s">
        <v>50</v>
      </c>
      <c r="M11377" t="s">
        <v>5721</v>
      </c>
      <c r="N11377" t="s">
        <v>5451</v>
      </c>
      <c r="O11377" t="s">
        <v>5722</v>
      </c>
      <c r="P11377" t="s">
        <v>91401</v>
      </c>
      <c r="Q11377" t="s">
        <v>91402</v>
      </c>
      <c r="R11377" t="str">
        <f t="shared" si="354"/>
        <v>青州</v>
      </c>
      <c r="S11377" t="str">
        <f t="shared" si="355"/>
        <v>0116</v>
      </c>
    </row>
    <row r="11378" spans="1:19">
      <c r="A11378" t="s">
        <v>91403</v>
      </c>
      <c r="B11378" s="31" t="s">
        <v>91404</v>
      </c>
      <c r="C11378" t="s">
        <v>49</v>
      </c>
      <c r="D11378" t="s">
        <v>91405</v>
      </c>
      <c r="E11378" t="s">
        <v>82156</v>
      </c>
      <c r="F11378" t="s">
        <v>91406</v>
      </c>
      <c r="G11378" t="s">
        <v>91407</v>
      </c>
      <c r="H11378" t="s">
        <v>91408</v>
      </c>
      <c r="I11378" t="s">
        <v>5407</v>
      </c>
      <c r="J11378" t="s">
        <v>11800</v>
      </c>
      <c r="K11378" t="s">
        <v>11801</v>
      </c>
      <c r="L11378" t="s">
        <v>105</v>
      </c>
      <c r="M11378" t="s">
        <v>6055</v>
      </c>
      <c r="N11378" t="s">
        <v>5069</v>
      </c>
      <c r="O11378" t="s">
        <v>11802</v>
      </c>
      <c r="P11378" t="s">
        <v>91409</v>
      </c>
      <c r="Q11378" t="s">
        <v>91410</v>
      </c>
      <c r="R11378" t="str">
        <f t="shared" si="354"/>
        <v>寿光</v>
      </c>
      <c r="S11378" t="str">
        <f t="shared" si="355"/>
        <v>0116</v>
      </c>
    </row>
    <row r="11379" spans="1:19">
      <c r="A11379" t="s">
        <v>91411</v>
      </c>
      <c r="B11379" s="31" t="s">
        <v>91412</v>
      </c>
      <c r="C11379" t="s">
        <v>49</v>
      </c>
      <c r="D11379" t="s">
        <v>91413</v>
      </c>
      <c r="E11379" t="s">
        <v>81938</v>
      </c>
      <c r="F11379" t="s">
        <v>91414</v>
      </c>
      <c r="G11379" t="s">
        <v>91415</v>
      </c>
      <c r="H11379" t="s">
        <v>91416</v>
      </c>
      <c r="I11379" t="s">
        <v>12500</v>
      </c>
      <c r="J11379" t="s">
        <v>13611</v>
      </c>
      <c r="K11379" t="s">
        <v>13612</v>
      </c>
      <c r="L11379" t="s">
        <v>375</v>
      </c>
      <c r="M11379" t="s">
        <v>7334</v>
      </c>
      <c r="N11379" t="s">
        <v>4892</v>
      </c>
      <c r="O11379" t="s">
        <v>13613</v>
      </c>
      <c r="P11379" t="s">
        <v>91417</v>
      </c>
      <c r="Q11379" t="s">
        <v>75044</v>
      </c>
      <c r="R11379" t="str">
        <f t="shared" si="354"/>
        <v>昌邑</v>
      </c>
      <c r="S11379" t="str">
        <f t="shared" si="355"/>
        <v>0116</v>
      </c>
    </row>
    <row r="11380" spans="1:19">
      <c r="A11380" t="s">
        <v>91418</v>
      </c>
      <c r="B11380" s="31" t="s">
        <v>91419</v>
      </c>
      <c r="C11380" t="s">
        <v>49</v>
      </c>
      <c r="D11380" t="s">
        <v>91420</v>
      </c>
      <c r="E11380" t="s">
        <v>82156</v>
      </c>
      <c r="F11380" t="s">
        <v>91421</v>
      </c>
      <c r="G11380" t="s">
        <v>91422</v>
      </c>
      <c r="H11380" t="s">
        <v>91423</v>
      </c>
      <c r="I11380" t="s">
        <v>4852</v>
      </c>
      <c r="J11380" t="s">
        <v>8219</v>
      </c>
      <c r="K11380" t="s">
        <v>8220</v>
      </c>
      <c r="L11380" t="s">
        <v>123</v>
      </c>
      <c r="M11380" t="s">
        <v>4994</v>
      </c>
      <c r="N11380" t="s">
        <v>5487</v>
      </c>
      <c r="O11380" t="s">
        <v>8221</v>
      </c>
      <c r="P11380" t="s">
        <v>91424</v>
      </c>
      <c r="Q11380" t="s">
        <v>91425</v>
      </c>
      <c r="R11380" t="str">
        <f t="shared" si="354"/>
        <v>诸城</v>
      </c>
      <c r="S11380" t="str">
        <f t="shared" si="355"/>
        <v>0116</v>
      </c>
    </row>
    <row r="11381" spans="1:19">
      <c r="A11381" t="s">
        <v>91426</v>
      </c>
      <c r="B11381" s="31" t="s">
        <v>91427</v>
      </c>
      <c r="C11381" t="s">
        <v>49</v>
      </c>
      <c r="D11381" t="s">
        <v>91428</v>
      </c>
      <c r="E11381" t="s">
        <v>82156</v>
      </c>
      <c r="F11381" t="s">
        <v>91429</v>
      </c>
      <c r="G11381" t="s">
        <v>91430</v>
      </c>
      <c r="H11381" t="s">
        <v>91431</v>
      </c>
      <c r="I11381" t="s">
        <v>4852</v>
      </c>
      <c r="J11381" t="s">
        <v>14178</v>
      </c>
      <c r="K11381" t="s">
        <v>14179</v>
      </c>
      <c r="L11381" t="s">
        <v>95</v>
      </c>
      <c r="M11381" t="s">
        <v>5709</v>
      </c>
      <c r="N11381" t="s">
        <v>5069</v>
      </c>
      <c r="O11381" t="s">
        <v>14180</v>
      </c>
      <c r="P11381" t="s">
        <v>91432</v>
      </c>
      <c r="Q11381" t="s">
        <v>75044</v>
      </c>
      <c r="R11381" t="str">
        <f t="shared" si="354"/>
        <v>安丘</v>
      </c>
      <c r="S11381" t="str">
        <f t="shared" si="355"/>
        <v>0116</v>
      </c>
    </row>
    <row r="11382" spans="1:19">
      <c r="A11382" t="s">
        <v>91433</v>
      </c>
      <c r="B11382" s="31" t="s">
        <v>91434</v>
      </c>
      <c r="C11382" t="s">
        <v>49</v>
      </c>
      <c r="D11382" t="s">
        <v>91435</v>
      </c>
      <c r="E11382" t="s">
        <v>91244</v>
      </c>
      <c r="F11382" t="s">
        <v>91436</v>
      </c>
      <c r="G11382" t="s">
        <v>91437</v>
      </c>
      <c r="H11382" t="s">
        <v>91438</v>
      </c>
      <c r="I11382" t="s">
        <v>4852</v>
      </c>
      <c r="J11382" t="s">
        <v>6225</v>
      </c>
      <c r="K11382" t="s">
        <v>6226</v>
      </c>
      <c r="L11382" t="s">
        <v>123</v>
      </c>
      <c r="M11382" t="s">
        <v>5825</v>
      </c>
      <c r="N11382" t="s">
        <v>4933</v>
      </c>
      <c r="O11382" t="s">
        <v>6227</v>
      </c>
      <c r="P11382" t="s">
        <v>91439</v>
      </c>
      <c r="Q11382" t="s">
        <v>91440</v>
      </c>
      <c r="R11382" t="str">
        <f t="shared" si="354"/>
        <v>诸城</v>
      </c>
      <c r="S11382" t="str">
        <f t="shared" si="355"/>
        <v>0116</v>
      </c>
    </row>
    <row r="11383" spans="1:19">
      <c r="A11383" t="s">
        <v>91441</v>
      </c>
      <c r="B11383" s="31" t="s">
        <v>91442</v>
      </c>
      <c r="C11383" t="s">
        <v>49</v>
      </c>
      <c r="D11383" t="s">
        <v>91443</v>
      </c>
      <c r="E11383" t="s">
        <v>86483</v>
      </c>
      <c r="F11383" t="s">
        <v>91444</v>
      </c>
      <c r="G11383" t="s">
        <v>91445</v>
      </c>
      <c r="H11383" t="s">
        <v>91446</v>
      </c>
      <c r="I11383" t="s">
        <v>12119</v>
      </c>
      <c r="J11383" t="s">
        <v>5597</v>
      </c>
      <c r="K11383" t="s">
        <v>5598</v>
      </c>
      <c r="L11383" t="s">
        <v>375</v>
      </c>
      <c r="M11383" t="s">
        <v>5599</v>
      </c>
      <c r="N11383" t="s">
        <v>4789</v>
      </c>
      <c r="O11383" t="s">
        <v>5600</v>
      </c>
      <c r="P11383" t="s">
        <v>91447</v>
      </c>
      <c r="Q11383" t="s">
        <v>91448</v>
      </c>
      <c r="R11383" t="str">
        <f t="shared" si="354"/>
        <v>昌邑</v>
      </c>
      <c r="S11383" t="str">
        <f t="shared" si="355"/>
        <v>0116</v>
      </c>
    </row>
    <row r="11384" spans="1:19">
      <c r="A11384" t="s">
        <v>91449</v>
      </c>
      <c r="B11384" s="31" t="s">
        <v>91450</v>
      </c>
      <c r="C11384" t="s">
        <v>49</v>
      </c>
      <c r="D11384" t="s">
        <v>91451</v>
      </c>
      <c r="E11384" t="s">
        <v>82156</v>
      </c>
      <c r="F11384" t="s">
        <v>91452</v>
      </c>
      <c r="G11384" t="s">
        <v>91453</v>
      </c>
      <c r="H11384" t="s">
        <v>91454</v>
      </c>
      <c r="I11384" t="s">
        <v>4841</v>
      </c>
      <c r="J11384" t="s">
        <v>72052</v>
      </c>
      <c r="K11384" t="s">
        <v>72053</v>
      </c>
      <c r="L11384" t="s">
        <v>114</v>
      </c>
      <c r="M11384" t="s">
        <v>5486</v>
      </c>
      <c r="N11384" t="s">
        <v>4972</v>
      </c>
      <c r="O11384" t="s">
        <v>72054</v>
      </c>
      <c r="P11384" t="s">
        <v>91455</v>
      </c>
      <c r="Q11384" t="s">
        <v>75044</v>
      </c>
      <c r="R11384" t="str">
        <f t="shared" si="354"/>
        <v>高密</v>
      </c>
      <c r="S11384" t="str">
        <f t="shared" si="355"/>
        <v>0116</v>
      </c>
    </row>
    <row r="11385" spans="1:19">
      <c r="A11385" t="s">
        <v>91456</v>
      </c>
      <c r="B11385" s="31" t="s">
        <v>91457</v>
      </c>
      <c r="C11385" t="s">
        <v>49</v>
      </c>
      <c r="D11385" t="s">
        <v>91458</v>
      </c>
      <c r="E11385" t="s">
        <v>82156</v>
      </c>
      <c r="F11385" t="s">
        <v>91459</v>
      </c>
      <c r="G11385" t="s">
        <v>91460</v>
      </c>
      <c r="H11385" t="s">
        <v>91461</v>
      </c>
      <c r="I11385" t="s">
        <v>4852</v>
      </c>
      <c r="J11385" t="s">
        <v>8450</v>
      </c>
      <c r="K11385" t="s">
        <v>8451</v>
      </c>
      <c r="L11385" t="s">
        <v>60</v>
      </c>
      <c r="M11385" t="s">
        <v>5888</v>
      </c>
      <c r="N11385" t="s">
        <v>5211</v>
      </c>
      <c r="O11385" t="s">
        <v>8452</v>
      </c>
      <c r="P11385" t="s">
        <v>91462</v>
      </c>
      <c r="Q11385" t="s">
        <v>75044</v>
      </c>
      <c r="R11385" t="str">
        <f t="shared" si="354"/>
        <v>奎文</v>
      </c>
      <c r="S11385" t="str">
        <f t="shared" si="355"/>
        <v>0116</v>
      </c>
    </row>
    <row r="11386" spans="1:19">
      <c r="A11386" t="s">
        <v>91463</v>
      </c>
      <c r="B11386" s="31" t="s">
        <v>91464</v>
      </c>
      <c r="C11386" t="s">
        <v>49</v>
      </c>
      <c r="D11386" t="s">
        <v>91465</v>
      </c>
      <c r="E11386" t="s">
        <v>86296</v>
      </c>
      <c r="F11386" t="s">
        <v>72832</v>
      </c>
      <c r="G11386" t="s">
        <v>72833</v>
      </c>
      <c r="H11386" t="s">
        <v>91466</v>
      </c>
      <c r="I11386" t="s">
        <v>5184</v>
      </c>
      <c r="J11386" t="s">
        <v>5636</v>
      </c>
      <c r="K11386" t="s">
        <v>5637</v>
      </c>
      <c r="L11386" t="s">
        <v>105</v>
      </c>
      <c r="M11386" t="s">
        <v>5638</v>
      </c>
      <c r="N11386" t="s">
        <v>5030</v>
      </c>
      <c r="O11386" t="s">
        <v>5639</v>
      </c>
      <c r="P11386" t="s">
        <v>91467</v>
      </c>
      <c r="Q11386" t="s">
        <v>72836</v>
      </c>
      <c r="R11386" t="str">
        <f t="shared" si="354"/>
        <v>寿光</v>
      </c>
      <c r="S11386" t="str">
        <f t="shared" si="355"/>
        <v>0116</v>
      </c>
    </row>
    <row r="11387" spans="1:19">
      <c r="A11387" t="s">
        <v>91468</v>
      </c>
      <c r="B11387" s="31" t="s">
        <v>91469</v>
      </c>
      <c r="C11387" t="s">
        <v>49</v>
      </c>
      <c r="D11387" t="s">
        <v>91470</v>
      </c>
      <c r="E11387" t="s">
        <v>86296</v>
      </c>
      <c r="F11387" t="s">
        <v>91471</v>
      </c>
      <c r="G11387" t="s">
        <v>91472</v>
      </c>
      <c r="H11387" t="s">
        <v>91473</v>
      </c>
      <c r="I11387" t="s">
        <v>24642</v>
      </c>
      <c r="J11387" t="s">
        <v>5509</v>
      </c>
      <c r="K11387" t="s">
        <v>5510</v>
      </c>
      <c r="L11387" t="s">
        <v>60</v>
      </c>
      <c r="M11387" t="s">
        <v>5511</v>
      </c>
      <c r="N11387" t="s">
        <v>4845</v>
      </c>
      <c r="O11387" t="s">
        <v>5512</v>
      </c>
      <c r="P11387" t="s">
        <v>91474</v>
      </c>
      <c r="Q11387" t="s">
        <v>75044</v>
      </c>
      <c r="R11387" t="str">
        <f t="shared" si="354"/>
        <v>奎文</v>
      </c>
      <c r="S11387" t="str">
        <f t="shared" si="355"/>
        <v>0116</v>
      </c>
    </row>
    <row r="11388" spans="1:19">
      <c r="A11388" t="s">
        <v>91475</v>
      </c>
      <c r="B11388" s="31" t="s">
        <v>91476</v>
      </c>
      <c r="C11388" t="s">
        <v>49</v>
      </c>
      <c r="D11388" t="s">
        <v>91477</v>
      </c>
      <c r="E11388" t="s">
        <v>82156</v>
      </c>
      <c r="F11388" t="s">
        <v>91478</v>
      </c>
      <c r="G11388" t="s">
        <v>91479</v>
      </c>
      <c r="H11388" t="s">
        <v>91480</v>
      </c>
      <c r="I11388" t="s">
        <v>4813</v>
      </c>
      <c r="J11388" t="s">
        <v>9171</v>
      </c>
      <c r="K11388" t="s">
        <v>9172</v>
      </c>
      <c r="L11388" t="s">
        <v>105</v>
      </c>
      <c r="M11388" t="s">
        <v>5769</v>
      </c>
      <c r="N11388" t="s">
        <v>5056</v>
      </c>
      <c r="O11388" t="s">
        <v>9173</v>
      </c>
      <c r="P11388" t="s">
        <v>91481</v>
      </c>
      <c r="Q11388" t="s">
        <v>91482</v>
      </c>
      <c r="R11388" t="str">
        <f t="shared" si="354"/>
        <v>寿光</v>
      </c>
      <c r="S11388" t="str">
        <f t="shared" si="355"/>
        <v>0116</v>
      </c>
    </row>
    <row r="11389" spans="1:19">
      <c r="A11389" t="s">
        <v>91483</v>
      </c>
      <c r="B11389" s="31" t="s">
        <v>91484</v>
      </c>
      <c r="C11389" t="s">
        <v>49</v>
      </c>
      <c r="D11389" t="s">
        <v>91485</v>
      </c>
      <c r="E11389" t="s">
        <v>82156</v>
      </c>
      <c r="F11389" t="s">
        <v>91486</v>
      </c>
      <c r="G11389" t="s">
        <v>91487</v>
      </c>
      <c r="H11389" t="s">
        <v>91488</v>
      </c>
      <c r="I11389" t="s">
        <v>4852</v>
      </c>
      <c r="J11389" t="s">
        <v>5305</v>
      </c>
      <c r="K11389" t="s">
        <v>5306</v>
      </c>
      <c r="L11389" t="s">
        <v>60</v>
      </c>
      <c r="M11389" t="s">
        <v>4774</v>
      </c>
      <c r="N11389" t="s">
        <v>5069</v>
      </c>
      <c r="O11389" t="s">
        <v>5307</v>
      </c>
      <c r="P11389" t="s">
        <v>91489</v>
      </c>
      <c r="Q11389" t="s">
        <v>75044</v>
      </c>
      <c r="R11389" t="str">
        <f t="shared" si="354"/>
        <v>奎文</v>
      </c>
      <c r="S11389" t="str">
        <f t="shared" si="355"/>
        <v>0116</v>
      </c>
    </row>
  </sheetData>
  <autoFilter xmlns:etc="http://www.wps.cn/officeDocument/2017/etCustomData" ref="A1:S11389" etc:filterBottomFollowUsedRange="0">
    <extLst/>
  </autoFilter>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102"/>
  <sheetViews>
    <sheetView workbookViewId="0">
      <selection activeCell="Z1" sqref="Z1"/>
    </sheetView>
  </sheetViews>
  <sheetFormatPr defaultColWidth="9" defaultRowHeight="14"/>
  <cols>
    <col min="1" max="2" width="9" style="3" customWidth="1"/>
    <col min="3" max="3" width="36.6272727272727" style="4" customWidth="1"/>
    <col min="4" max="5" width="7.87272727272727" style="3" customWidth="1"/>
    <col min="6" max="6" width="7.87272727272727" style="5" customWidth="1"/>
    <col min="7" max="8" width="7.87272727272727" style="3" customWidth="1"/>
    <col min="9" max="9" width="7.87272727272727" style="5" customWidth="1"/>
  </cols>
  <sheetData>
    <row r="1" spans="1:9">
      <c r="A1" s="6" t="str">
        <f ca="1">通报!N6&amp;"日一级督办单情况网格投诉"</f>
        <v>19日一级督办单情况网格投诉</v>
      </c>
      <c r="B1" s="7"/>
      <c r="C1" s="7"/>
      <c r="D1" s="7"/>
      <c r="E1" s="7"/>
      <c r="F1" s="7"/>
      <c r="G1" s="7"/>
      <c r="H1" s="7"/>
      <c r="I1" s="8"/>
    </row>
    <row r="2" spans="1:9">
      <c r="A2" s="6" t="s">
        <v>4</v>
      </c>
      <c r="B2" s="6" t="s">
        <v>5</v>
      </c>
      <c r="C2" s="9" t="s">
        <v>91490</v>
      </c>
      <c r="D2" s="6" t="s">
        <v>91491</v>
      </c>
      <c r="E2" s="7"/>
      <c r="F2" s="8"/>
      <c r="G2" s="6" t="s">
        <v>91492</v>
      </c>
      <c r="H2" s="7"/>
      <c r="I2" s="8"/>
    </row>
    <row r="3" ht="40.5" customHeight="1" spans="1:11">
      <c r="A3" s="11"/>
      <c r="B3" s="11"/>
      <c r="C3" s="11"/>
      <c r="D3" s="12" t="s">
        <v>91493</v>
      </c>
      <c r="E3" s="12" t="s">
        <v>91494</v>
      </c>
      <c r="F3" s="13" t="s">
        <v>91495</v>
      </c>
      <c r="G3" s="12" t="s">
        <v>91493</v>
      </c>
      <c r="H3" s="12" t="s">
        <v>91494</v>
      </c>
      <c r="I3" s="13" t="s">
        <v>91495</v>
      </c>
      <c r="K3" s="23" t="str">
        <f ca="1">通报!M6</f>
        <v>0119</v>
      </c>
    </row>
    <row r="4" spans="1:9">
      <c r="A4" s="6">
        <v>1</v>
      </c>
      <c r="B4" s="6" t="s">
        <v>19</v>
      </c>
      <c r="C4" s="9" t="s">
        <v>5511</v>
      </c>
      <c r="D4" s="6">
        <f>COUNTIFS(累计派单!M:M,C:C)-COUNTIFS(累计派单!M:M,C:C,累计派单!I:I,"*群障*")</f>
        <v>361</v>
      </c>
      <c r="E4" s="6">
        <f>COUNTIFS(督办单!Q:Q,C:C)</f>
        <v>29</v>
      </c>
      <c r="F4" s="15">
        <f t="shared" ref="F4:F67" si="0">IFERROR(E4/D4,0)</f>
        <v>0.0803324099722992</v>
      </c>
      <c r="G4" s="6">
        <f ca="1">COUNTIFS(累计派单!M:M,C:C,累计派单!S:S,$K$3)-COUNTIFS(累计派单!M:M,C:C,累计派单!I:I,"*群障*",累计派单!S:S,$K$3)</f>
        <v>0</v>
      </c>
      <c r="H4" s="6">
        <f ca="1">COUNTIFS(督办单!Q:Q,C:C,督办单!M:M,$K$3)</f>
        <v>0</v>
      </c>
      <c r="I4" s="15">
        <f ca="1" t="shared" ref="I4:I67" si="1">IFERROR(H4/G4,0)</f>
        <v>0</v>
      </c>
    </row>
    <row r="5" spans="1:9">
      <c r="A5" s="6">
        <v>2</v>
      </c>
      <c r="B5" s="6" t="s">
        <v>22</v>
      </c>
      <c r="C5" s="10" t="s">
        <v>7334</v>
      </c>
      <c r="D5" s="6">
        <f>COUNTIFS(累计派单!M:M,C:C)-COUNTIFS(累计派单!M:M,C:C,累计派单!I:I,"*群障*")</f>
        <v>149</v>
      </c>
      <c r="E5" s="6">
        <f>COUNTIFS(督办单!Q:Q,C:C)</f>
        <v>11</v>
      </c>
      <c r="F5" s="15">
        <f t="shared" si="0"/>
        <v>0.0738255033557047</v>
      </c>
      <c r="G5" s="6">
        <f ca="1">COUNTIFS(累计派单!M:M,C:C,累计派单!S:S,$K$3)-COUNTIFS(累计派单!M:M,C:C,累计派单!I:I,"*群障*",累计派单!S:S,$K$3)</f>
        <v>0</v>
      </c>
      <c r="H5" s="6">
        <f ca="1">COUNTIFS(督办单!Q:Q,C:C,督办单!M:M,$K$3)</f>
        <v>0</v>
      </c>
      <c r="I5" s="15">
        <f ca="1" t="shared" si="1"/>
        <v>0</v>
      </c>
    </row>
    <row r="6" spans="1:9">
      <c r="A6" s="6">
        <v>3</v>
      </c>
      <c r="B6" s="6" t="s">
        <v>22</v>
      </c>
      <c r="C6" s="10" t="s">
        <v>5409</v>
      </c>
      <c r="D6" s="6">
        <f>COUNTIFS(累计派单!M:M,C:C)-COUNTIFS(累计派单!M:M,C:C,累计派单!I:I,"*群障*")</f>
        <v>96</v>
      </c>
      <c r="E6" s="6">
        <f>COUNTIFS(督办单!Q:Q,C:C)</f>
        <v>9</v>
      </c>
      <c r="F6" s="15">
        <f t="shared" si="0"/>
        <v>0.09375</v>
      </c>
      <c r="G6" s="6">
        <f ca="1">COUNTIFS(累计派单!M:M,C:C,累计派单!S:S,$K$3)-COUNTIFS(累计派单!M:M,C:C,累计派单!I:I,"*群障*",累计派单!S:S,$K$3)</f>
        <v>0</v>
      </c>
      <c r="H6" s="6">
        <f ca="1">COUNTIFS(督办单!Q:Q,C:C,督办单!M:M,$K$3)</f>
        <v>0</v>
      </c>
      <c r="I6" s="15">
        <f ca="1" t="shared" si="1"/>
        <v>0</v>
      </c>
    </row>
    <row r="7" spans="1:9">
      <c r="A7" s="6">
        <v>4</v>
      </c>
      <c r="B7" s="6" t="s">
        <v>19</v>
      </c>
      <c r="C7" s="10" t="s">
        <v>5999</v>
      </c>
      <c r="D7" s="6">
        <f>COUNTIFS(累计派单!M:M,C:C)-COUNTIFS(累计派单!M:M,C:C,累计派单!I:I,"*群障*")</f>
        <v>260</v>
      </c>
      <c r="E7" s="6">
        <f>COUNTIFS(督办单!Q:Q,C:C)</f>
        <v>20</v>
      </c>
      <c r="F7" s="15">
        <f t="shared" si="0"/>
        <v>0.0769230769230769</v>
      </c>
      <c r="G7" s="6">
        <f ca="1">COUNTIFS(累计派单!M:M,C:C,累计派单!S:S,$K$3)-COUNTIFS(累计派单!M:M,C:C,累计派单!I:I,"*群障*",累计派单!S:S,$K$3)</f>
        <v>0</v>
      </c>
      <c r="H7" s="6">
        <f ca="1">COUNTIFS(督办单!Q:Q,C:C,督办单!M:M,$K$3)</f>
        <v>0</v>
      </c>
      <c r="I7" s="15">
        <f ca="1" t="shared" si="1"/>
        <v>0</v>
      </c>
    </row>
    <row r="8" spans="1:9">
      <c r="A8" s="6">
        <v>5</v>
      </c>
      <c r="B8" s="6" t="s">
        <v>27</v>
      </c>
      <c r="C8" s="9" t="s">
        <v>5733</v>
      </c>
      <c r="D8" s="6">
        <f>COUNTIFS(累计派单!M:M,C:C)-COUNTIFS(累计派单!M:M,C:C,累计派单!I:I,"*群障*")</f>
        <v>136</v>
      </c>
      <c r="E8" s="6">
        <f>COUNTIFS(督办单!Q:Q,C:C)</f>
        <v>9</v>
      </c>
      <c r="F8" s="15">
        <f t="shared" si="0"/>
        <v>0.0661764705882353</v>
      </c>
      <c r="G8" s="6">
        <f ca="1">COUNTIFS(累计派单!M:M,C:C,累计派单!S:S,$K$3)-COUNTIFS(累计派单!M:M,C:C,累计派单!I:I,"*群障*",累计派单!S:S,$K$3)</f>
        <v>0</v>
      </c>
      <c r="H8" s="6">
        <f ca="1">COUNTIFS(督办单!Q:Q,C:C,督办单!M:M,$K$3)</f>
        <v>0</v>
      </c>
      <c r="I8" s="15">
        <f ca="1" t="shared" si="1"/>
        <v>0</v>
      </c>
    </row>
    <row r="9" spans="1:9">
      <c r="A9" s="6">
        <v>6</v>
      </c>
      <c r="B9" s="6" t="s">
        <v>21</v>
      </c>
      <c r="C9" s="10" t="s">
        <v>5176</v>
      </c>
      <c r="D9" s="6">
        <f>COUNTIFS(累计派单!M:M,C:C)-COUNTIFS(累计派单!M:M,C:C,累计派单!I:I,"*群障*")</f>
        <v>145</v>
      </c>
      <c r="E9" s="6">
        <f>COUNTIFS(督办单!Q:Q,C:C)</f>
        <v>9</v>
      </c>
      <c r="F9" s="15">
        <f t="shared" si="0"/>
        <v>0.0620689655172414</v>
      </c>
      <c r="G9" s="6">
        <f ca="1">COUNTIFS(累计派单!M:M,C:C,累计派单!S:S,$K$3)-COUNTIFS(累计派单!M:M,C:C,累计派单!I:I,"*群障*",累计派单!S:S,$K$3)</f>
        <v>0</v>
      </c>
      <c r="H9" s="6">
        <f ca="1">COUNTIFS(督办单!Q:Q,C:C,督办单!M:M,$K$3)</f>
        <v>0</v>
      </c>
      <c r="I9" s="15">
        <f ca="1" t="shared" si="1"/>
        <v>0</v>
      </c>
    </row>
    <row r="10" spans="1:9">
      <c r="A10" s="6">
        <v>7</v>
      </c>
      <c r="B10" s="6" t="s">
        <v>18</v>
      </c>
      <c r="C10" s="10" t="s">
        <v>5247</v>
      </c>
      <c r="D10" s="6">
        <f>COUNTIFS(累计派单!M:M,C:C)-COUNTIFS(累计派单!M:M,C:C,累计派单!I:I,"*群障*")</f>
        <v>218</v>
      </c>
      <c r="E10" s="6">
        <f>COUNTIFS(督办单!Q:Q,C:C)</f>
        <v>19</v>
      </c>
      <c r="F10" s="15">
        <f t="shared" si="0"/>
        <v>0.0871559633027523</v>
      </c>
      <c r="G10" s="6">
        <f ca="1">COUNTIFS(累计派单!M:M,C:C,累计派单!S:S,$K$3)-COUNTIFS(累计派单!M:M,C:C,累计派单!I:I,"*群障*",累计派单!S:S,$K$3)</f>
        <v>0</v>
      </c>
      <c r="H10" s="6">
        <f ca="1">COUNTIFS(督办单!Q:Q,C:C,督办单!M:M,$K$3)</f>
        <v>0</v>
      </c>
      <c r="I10" s="15">
        <f ca="1" t="shared" si="1"/>
        <v>0</v>
      </c>
    </row>
    <row r="11" spans="1:9">
      <c r="A11" s="6">
        <v>8</v>
      </c>
      <c r="B11" s="6" t="s">
        <v>26</v>
      </c>
      <c r="C11" s="10" t="s">
        <v>4994</v>
      </c>
      <c r="D11" s="6">
        <f>COUNTIFS(累计派单!M:M,C:C)-COUNTIFS(累计派单!M:M,C:C,累计派单!I:I,"*群障*")</f>
        <v>180</v>
      </c>
      <c r="E11" s="6">
        <f>COUNTIFS(督办单!Q:Q,C:C)</f>
        <v>10</v>
      </c>
      <c r="F11" s="15">
        <f t="shared" si="0"/>
        <v>0.0555555555555556</v>
      </c>
      <c r="G11" s="6">
        <f ca="1">COUNTIFS(累计派单!M:M,C:C,累计派单!S:S,$K$3)-COUNTIFS(累计派单!M:M,C:C,累计派单!I:I,"*群障*",累计派单!S:S,$K$3)</f>
        <v>0</v>
      </c>
      <c r="H11" s="6">
        <f ca="1">COUNTIFS(督办单!Q:Q,C:C,督办单!M:M,$K$3)</f>
        <v>0</v>
      </c>
      <c r="I11" s="15">
        <f ca="1" t="shared" si="1"/>
        <v>0</v>
      </c>
    </row>
    <row r="12" spans="1:9">
      <c r="A12" s="6">
        <v>9</v>
      </c>
      <c r="B12" s="6" t="s">
        <v>20</v>
      </c>
      <c r="C12" s="10" t="s">
        <v>5042</v>
      </c>
      <c r="D12" s="6">
        <f>COUNTIFS(累计派单!M:M,C:C)-COUNTIFS(累计派单!M:M,C:C,累计派单!I:I,"*群障*")</f>
        <v>145</v>
      </c>
      <c r="E12" s="6">
        <f>COUNTIFS(督办单!Q:Q,C:C)</f>
        <v>12</v>
      </c>
      <c r="F12" s="15">
        <f t="shared" si="0"/>
        <v>0.0827586206896552</v>
      </c>
      <c r="G12" s="6">
        <f ca="1">COUNTIFS(累计派单!M:M,C:C,累计派单!S:S,$K$3)-COUNTIFS(累计派单!M:M,C:C,累计派单!I:I,"*群障*",累计派单!S:S,$K$3)</f>
        <v>0</v>
      </c>
      <c r="H12" s="6">
        <f ca="1">COUNTIFS(督办单!Q:Q,C:C,督办单!M:M,$K$3)</f>
        <v>0</v>
      </c>
      <c r="I12" s="15">
        <f ca="1" t="shared" si="1"/>
        <v>0</v>
      </c>
    </row>
    <row r="13" spans="1:9">
      <c r="A13" s="6">
        <v>10</v>
      </c>
      <c r="B13" s="6" t="s">
        <v>20</v>
      </c>
      <c r="C13" s="10" t="s">
        <v>5649</v>
      </c>
      <c r="D13" s="6">
        <f>COUNTIFS(累计派单!M:M,C:C)-COUNTIFS(累计派单!M:M,C:C,累计派单!I:I,"*群障*")</f>
        <v>116</v>
      </c>
      <c r="E13" s="6">
        <f>COUNTIFS(督办单!Q:Q,C:C)</f>
        <v>13</v>
      </c>
      <c r="F13" s="15">
        <f t="shared" si="0"/>
        <v>0.112068965517241</v>
      </c>
      <c r="G13" s="6">
        <f ca="1">COUNTIFS(累计派单!M:M,C:C,累计派单!S:S,$K$3)-COUNTIFS(累计派单!M:M,C:C,累计派单!I:I,"*群障*",累计派单!S:S,$K$3)</f>
        <v>0</v>
      </c>
      <c r="H13" s="6">
        <f ca="1">COUNTIFS(督办单!Q:Q,C:C,督办单!M:M,$K$3)</f>
        <v>0</v>
      </c>
      <c r="I13" s="15">
        <f ca="1" t="shared" si="1"/>
        <v>0</v>
      </c>
    </row>
    <row r="14" spans="1:9">
      <c r="A14" s="6">
        <v>11</v>
      </c>
      <c r="B14" s="6" t="s">
        <v>17</v>
      </c>
      <c r="C14" s="10" t="s">
        <v>5099</v>
      </c>
      <c r="D14" s="6">
        <f>COUNTIFS(累计派单!M:M,C:C)-COUNTIFS(累计派单!M:M,C:C,累计派单!I:I,"*群障*")</f>
        <v>115</v>
      </c>
      <c r="E14" s="6">
        <f>COUNTIFS(督办单!Q:Q,C:C)</f>
        <v>14</v>
      </c>
      <c r="F14" s="15">
        <f t="shared" si="0"/>
        <v>0.121739130434783</v>
      </c>
      <c r="G14" s="6">
        <f ca="1">COUNTIFS(累计派单!M:M,C:C,累计派单!S:S,$K$3)-COUNTIFS(累计派单!M:M,C:C,累计派单!I:I,"*群障*",累计派单!S:S,$K$3)</f>
        <v>0</v>
      </c>
      <c r="H14" s="6">
        <f ca="1">COUNTIFS(督办单!Q:Q,C:C,督办单!M:M,$K$3)</f>
        <v>0</v>
      </c>
      <c r="I14" s="15">
        <f ca="1" t="shared" si="1"/>
        <v>0</v>
      </c>
    </row>
    <row r="15" spans="1:9">
      <c r="A15" s="6">
        <v>12</v>
      </c>
      <c r="B15" s="6" t="s">
        <v>24</v>
      </c>
      <c r="C15" s="10" t="s">
        <v>4831</v>
      </c>
      <c r="D15" s="6">
        <f>COUNTIFS(累计派单!M:M,C:C)-COUNTIFS(累计派单!M:M,C:C,累计派单!I:I,"*群障*")</f>
        <v>107</v>
      </c>
      <c r="E15" s="6">
        <f>COUNTIFS(督办单!Q:Q,C:C)</f>
        <v>5</v>
      </c>
      <c r="F15" s="15">
        <f t="shared" si="0"/>
        <v>0.0467289719626168</v>
      </c>
      <c r="G15" s="6">
        <f ca="1">COUNTIFS(累计派单!M:M,C:C,累计派单!S:S,$K$3)-COUNTIFS(累计派单!M:M,C:C,累计派单!I:I,"*群障*",累计派单!S:S,$K$3)</f>
        <v>0</v>
      </c>
      <c r="H15" s="6">
        <f ca="1">COUNTIFS(督办单!Q:Q,C:C,督办单!M:M,$K$3)</f>
        <v>0</v>
      </c>
      <c r="I15" s="15">
        <f ca="1" t="shared" si="1"/>
        <v>0</v>
      </c>
    </row>
    <row r="16" spans="1:9">
      <c r="A16" s="6">
        <v>13</v>
      </c>
      <c r="B16" s="6" t="s">
        <v>24</v>
      </c>
      <c r="C16" s="10" t="s">
        <v>5486</v>
      </c>
      <c r="D16" s="6">
        <f>COUNTIFS(累计派单!M:M,C:C)-COUNTIFS(累计派单!M:M,C:C,累计派单!I:I,"*群障*")</f>
        <v>191</v>
      </c>
      <c r="E16" s="6">
        <f>COUNTIFS(督办单!Q:Q,C:C)</f>
        <v>16</v>
      </c>
      <c r="F16" s="15">
        <f t="shared" si="0"/>
        <v>0.0837696335078534</v>
      </c>
      <c r="G16" s="6">
        <f ca="1">COUNTIFS(累计派单!M:M,C:C,累计派单!S:S,$K$3)-COUNTIFS(累计派单!M:M,C:C,累计派单!I:I,"*群障*",累计派单!S:S,$K$3)</f>
        <v>0</v>
      </c>
      <c r="H16" s="6">
        <f ca="1">COUNTIFS(督办单!Q:Q,C:C,督办单!M:M,$K$3)</f>
        <v>0</v>
      </c>
      <c r="I16" s="15">
        <f ca="1" t="shared" si="1"/>
        <v>0</v>
      </c>
    </row>
    <row r="17" spans="1:9">
      <c r="A17" s="6">
        <v>14</v>
      </c>
      <c r="B17" s="6" t="s">
        <v>24</v>
      </c>
      <c r="C17" s="9" t="s">
        <v>7931</v>
      </c>
      <c r="D17" s="6">
        <f>COUNTIFS(累计派单!M:M,C:C)-COUNTIFS(累计派单!M:M,C:C,累计派单!I:I,"*群障*")</f>
        <v>55</v>
      </c>
      <c r="E17" s="6">
        <f>COUNTIFS(督办单!Q:Q,C:C)</f>
        <v>1</v>
      </c>
      <c r="F17" s="15">
        <f t="shared" si="0"/>
        <v>0.0181818181818182</v>
      </c>
      <c r="G17" s="6">
        <f ca="1">COUNTIFS(累计派单!M:M,C:C,累计派单!S:S,$K$3)-COUNTIFS(累计派单!M:M,C:C,累计派单!I:I,"*群障*",累计派单!S:S,$K$3)</f>
        <v>0</v>
      </c>
      <c r="H17" s="6">
        <f ca="1">COUNTIFS(督办单!Q:Q,C:C,督办单!M:M,$K$3)</f>
        <v>0</v>
      </c>
      <c r="I17" s="15">
        <f ca="1" t="shared" si="1"/>
        <v>0</v>
      </c>
    </row>
    <row r="18" spans="1:9">
      <c r="A18" s="6">
        <v>15</v>
      </c>
      <c r="B18" s="6" t="s">
        <v>23</v>
      </c>
      <c r="C18" s="10" t="s">
        <v>6713</v>
      </c>
      <c r="D18" s="6">
        <f>COUNTIFS(累计派单!M:M,C:C)-COUNTIFS(累计派单!M:M,C:C,累计派单!I:I,"*群障*")</f>
        <v>121</v>
      </c>
      <c r="E18" s="6">
        <f>COUNTIFS(督办单!Q:Q,C:C)</f>
        <v>4</v>
      </c>
      <c r="F18" s="15">
        <f t="shared" si="0"/>
        <v>0.0330578512396694</v>
      </c>
      <c r="G18" s="6">
        <f ca="1">COUNTIFS(累计派单!M:M,C:C,累计派单!S:S,$K$3)-COUNTIFS(累计派单!M:M,C:C,累计派单!I:I,"*群障*",累计派单!S:S,$K$3)</f>
        <v>0</v>
      </c>
      <c r="H18" s="6">
        <f ca="1">COUNTIFS(督办单!Q:Q,C:C,督办单!M:M,$K$3)</f>
        <v>0</v>
      </c>
      <c r="I18" s="15">
        <f ca="1" t="shared" si="1"/>
        <v>0</v>
      </c>
    </row>
    <row r="19" spans="1:9">
      <c r="A19" s="6">
        <v>16</v>
      </c>
      <c r="B19" s="6" t="s">
        <v>19</v>
      </c>
      <c r="C19" s="10" t="s">
        <v>4774</v>
      </c>
      <c r="D19" s="6">
        <f>COUNTIFS(累计派单!M:M,C:C)-COUNTIFS(累计派单!M:M,C:C,累计派单!I:I,"*群障*")</f>
        <v>230</v>
      </c>
      <c r="E19" s="6">
        <f>COUNTIFS(督办单!Q:Q,C:C)</f>
        <v>13</v>
      </c>
      <c r="F19" s="15">
        <f t="shared" si="0"/>
        <v>0.0565217391304348</v>
      </c>
      <c r="G19" s="6">
        <f ca="1">COUNTIFS(累计派单!M:M,C:C,累计派单!S:S,$K$3)-COUNTIFS(累计派单!M:M,C:C,累计派单!I:I,"*群障*",累计派单!S:S,$K$3)</f>
        <v>0</v>
      </c>
      <c r="H19" s="6">
        <f ca="1">COUNTIFS(督办单!Q:Q,C:C,督办单!M:M,$K$3)</f>
        <v>0</v>
      </c>
      <c r="I19" s="15">
        <f ca="1" t="shared" si="1"/>
        <v>0</v>
      </c>
    </row>
    <row r="20" spans="1:9">
      <c r="A20" s="6">
        <v>17</v>
      </c>
      <c r="B20" s="6" t="s">
        <v>19</v>
      </c>
      <c r="C20" s="10" t="s">
        <v>5420</v>
      </c>
      <c r="D20" s="6">
        <f>COUNTIFS(累计派单!M:M,C:C)-COUNTIFS(累计派单!M:M,C:C,累计派单!I:I,"*群障*")</f>
        <v>82</v>
      </c>
      <c r="E20" s="6">
        <f>COUNTIFS(督办单!Q:Q,C:C)</f>
        <v>4</v>
      </c>
      <c r="F20" s="15">
        <f t="shared" si="0"/>
        <v>0.0487804878048781</v>
      </c>
      <c r="G20" s="6">
        <f ca="1">COUNTIFS(累计派单!M:M,C:C,累计派单!S:S,$K$3)-COUNTIFS(累计派单!M:M,C:C,累计派单!I:I,"*群障*",累计派单!S:S,$K$3)</f>
        <v>0</v>
      </c>
      <c r="H20" s="6">
        <f ca="1">COUNTIFS(督办单!Q:Q,C:C,督办单!M:M,$K$3)</f>
        <v>0</v>
      </c>
      <c r="I20" s="15">
        <f ca="1" t="shared" si="1"/>
        <v>0</v>
      </c>
    </row>
    <row r="21" spans="1:9">
      <c r="A21" s="6">
        <v>18</v>
      </c>
      <c r="B21" s="6" t="s">
        <v>27</v>
      </c>
      <c r="C21" s="10" t="s">
        <v>5295</v>
      </c>
      <c r="D21" s="6">
        <f>COUNTIFS(累计派单!M:M,C:C)-COUNTIFS(累计派单!M:M,C:C,累计派单!I:I,"*群障*")</f>
        <v>58</v>
      </c>
      <c r="E21" s="6">
        <f>COUNTIFS(督办单!Q:Q,C:C)</f>
        <v>2</v>
      </c>
      <c r="F21" s="15">
        <f t="shared" si="0"/>
        <v>0.0344827586206897</v>
      </c>
      <c r="G21" s="6">
        <f ca="1">COUNTIFS(累计派单!M:M,C:C,累计派单!S:S,$K$3)-COUNTIFS(累计派单!M:M,C:C,累计派单!I:I,"*群障*",累计派单!S:S,$K$3)</f>
        <v>0</v>
      </c>
      <c r="H21" s="6">
        <f ca="1">COUNTIFS(督办单!Q:Q,C:C,督办单!M:M,$K$3)</f>
        <v>0</v>
      </c>
      <c r="I21" s="15">
        <f ca="1" t="shared" si="1"/>
        <v>0</v>
      </c>
    </row>
    <row r="22" spans="1:9">
      <c r="A22" s="6">
        <v>19</v>
      </c>
      <c r="B22" s="6" t="s">
        <v>25</v>
      </c>
      <c r="C22" s="10" t="s">
        <v>5260</v>
      </c>
      <c r="D22" s="6">
        <f>COUNTIFS(累计派单!M:M,C:C)-COUNTIFS(累计派单!M:M,C:C,累计派单!I:I,"*群障*")</f>
        <v>41</v>
      </c>
      <c r="E22" s="6">
        <f>COUNTIFS(督办单!Q:Q,C:C)</f>
        <v>5</v>
      </c>
      <c r="F22" s="15">
        <f t="shared" si="0"/>
        <v>0.121951219512195</v>
      </c>
      <c r="G22" s="6">
        <f ca="1">COUNTIFS(累计派单!M:M,C:C,累计派单!S:S,$K$3)-COUNTIFS(累计派单!M:M,C:C,累计派单!I:I,"*群障*",累计派单!S:S,$K$3)</f>
        <v>0</v>
      </c>
      <c r="H22" s="6">
        <f ca="1">COUNTIFS(督办单!Q:Q,C:C,督办单!M:M,$K$3)</f>
        <v>0</v>
      </c>
      <c r="I22" s="15">
        <f ca="1" t="shared" si="1"/>
        <v>0</v>
      </c>
    </row>
    <row r="23" spans="1:9">
      <c r="A23" s="6">
        <v>20</v>
      </c>
      <c r="B23" s="6" t="s">
        <v>25</v>
      </c>
      <c r="C23" s="10" t="s">
        <v>4855</v>
      </c>
      <c r="D23" s="6">
        <f>COUNTIFS(累计派单!M:M,C:C)-COUNTIFS(累计派单!M:M,C:C,累计派单!I:I,"*群障*")</f>
        <v>132</v>
      </c>
      <c r="E23" s="6">
        <f>COUNTIFS(督办单!Q:Q,C:C)</f>
        <v>12</v>
      </c>
      <c r="F23" s="15">
        <f t="shared" si="0"/>
        <v>0.0909090909090909</v>
      </c>
      <c r="G23" s="6">
        <f ca="1">COUNTIFS(累计派单!M:M,C:C,累计派单!S:S,$K$3)-COUNTIFS(累计派单!M:M,C:C,累计派单!I:I,"*群障*",累计派单!S:S,$K$3)</f>
        <v>0</v>
      </c>
      <c r="H23" s="6">
        <f ca="1">COUNTIFS(督办单!Q:Q,C:C,督办单!M:M,$K$3)</f>
        <v>0</v>
      </c>
      <c r="I23" s="15">
        <f ca="1" t="shared" si="1"/>
        <v>0</v>
      </c>
    </row>
    <row r="24" spans="1:9">
      <c r="A24" s="6">
        <v>21</v>
      </c>
      <c r="B24" s="6" t="s">
        <v>21</v>
      </c>
      <c r="C24" s="10" t="s">
        <v>5769</v>
      </c>
      <c r="D24" s="6">
        <f>COUNTIFS(累计派单!M:M,C:C)-COUNTIFS(累计派单!M:M,C:C,累计派单!I:I,"*群障*")</f>
        <v>122</v>
      </c>
      <c r="E24" s="6">
        <f>COUNTIFS(督办单!Q:Q,C:C)</f>
        <v>6</v>
      </c>
      <c r="F24" s="15">
        <f t="shared" si="0"/>
        <v>0.0491803278688525</v>
      </c>
      <c r="G24" s="6">
        <f ca="1">COUNTIFS(累计派单!M:M,C:C,累计派单!S:S,$K$3)-COUNTIFS(累计派单!M:M,C:C,累计派单!I:I,"*群障*",累计派单!S:S,$K$3)</f>
        <v>0</v>
      </c>
      <c r="H24" s="6">
        <f ca="1">COUNTIFS(督办单!Q:Q,C:C,督办单!M:M,$K$3)</f>
        <v>0</v>
      </c>
      <c r="I24" s="15">
        <f ca="1" t="shared" si="1"/>
        <v>0</v>
      </c>
    </row>
    <row r="25" spans="1:9">
      <c r="A25" s="6">
        <v>22</v>
      </c>
      <c r="B25" s="6" t="s">
        <v>21</v>
      </c>
      <c r="C25" s="10" t="s">
        <v>7805</v>
      </c>
      <c r="D25" s="6">
        <f>COUNTIFS(累计派单!M:M,C:C)-COUNTIFS(累计派单!M:M,C:C,累计派单!I:I,"*群障*")</f>
        <v>34</v>
      </c>
      <c r="E25" s="6">
        <f>COUNTIFS(督办单!Q:Q,C:C)</f>
        <v>3</v>
      </c>
      <c r="F25" s="15">
        <f t="shared" si="0"/>
        <v>0.0882352941176471</v>
      </c>
      <c r="G25" s="6">
        <f ca="1">COUNTIFS(累计派单!M:M,C:C,累计派单!S:S,$K$3)-COUNTIFS(累计派单!M:M,C:C,累计派单!I:I,"*群障*",累计派单!S:S,$K$3)</f>
        <v>0</v>
      </c>
      <c r="H25" s="6">
        <f ca="1">COUNTIFS(督办单!Q:Q,C:C,督办单!M:M,$K$3)</f>
        <v>0</v>
      </c>
      <c r="I25" s="15">
        <f ca="1" t="shared" si="1"/>
        <v>0</v>
      </c>
    </row>
    <row r="26" spans="1:9">
      <c r="A26" s="6">
        <v>23</v>
      </c>
      <c r="B26" s="6" t="s">
        <v>18</v>
      </c>
      <c r="C26" s="10" t="s">
        <v>4971</v>
      </c>
      <c r="D26" s="6">
        <f>COUNTIFS(累计派单!M:M,C:C)-COUNTIFS(累计派单!M:M,C:C,累计派单!I:I,"*群障*")</f>
        <v>154</v>
      </c>
      <c r="E26" s="6">
        <f>COUNTIFS(督办单!Q:Q,C:C)</f>
        <v>9</v>
      </c>
      <c r="F26" s="15">
        <f t="shared" si="0"/>
        <v>0.0584415584415584</v>
      </c>
      <c r="G26" s="6">
        <f ca="1">COUNTIFS(累计派单!M:M,C:C,累计派单!S:S,$K$3)-COUNTIFS(累计派单!M:M,C:C,累计派单!I:I,"*群障*",累计派单!S:S,$K$3)</f>
        <v>0</v>
      </c>
      <c r="H26" s="6">
        <f ca="1">COUNTIFS(督办单!Q:Q,C:C,督办单!M:M,$K$3)</f>
        <v>0</v>
      </c>
      <c r="I26" s="15">
        <f ca="1" t="shared" si="1"/>
        <v>0</v>
      </c>
    </row>
    <row r="27" spans="1:9">
      <c r="A27" s="6">
        <v>24</v>
      </c>
      <c r="B27" s="6" t="s">
        <v>20</v>
      </c>
      <c r="C27" s="10" t="s">
        <v>4958</v>
      </c>
      <c r="D27" s="6">
        <f>COUNTIFS(累计派单!M:M,C:C)-COUNTIFS(累计派单!M:M,C:C,累计派单!I:I,"*群障*")</f>
        <v>39</v>
      </c>
      <c r="E27" s="6">
        <f>COUNTIFS(督办单!Q:Q,C:C)</f>
        <v>3</v>
      </c>
      <c r="F27" s="15">
        <f t="shared" si="0"/>
        <v>0.0769230769230769</v>
      </c>
      <c r="G27" s="6">
        <f ca="1">COUNTIFS(累计派单!M:M,C:C,累计派单!S:S,$K$3)-COUNTIFS(累计派单!M:M,C:C,累计派单!I:I,"*群障*",累计派单!S:S,$K$3)</f>
        <v>0</v>
      </c>
      <c r="H27" s="6">
        <f ca="1">COUNTIFS(督办单!Q:Q,C:C,督办单!M:M,$K$3)</f>
        <v>0</v>
      </c>
      <c r="I27" s="15">
        <f ca="1" t="shared" si="1"/>
        <v>0</v>
      </c>
    </row>
    <row r="28" spans="1:9">
      <c r="A28" s="6">
        <v>25</v>
      </c>
      <c r="B28" s="6" t="s">
        <v>20</v>
      </c>
      <c r="C28" s="9" t="s">
        <v>4844</v>
      </c>
      <c r="D28" s="6">
        <f>COUNTIFS(累计派单!M:M,C:C)-COUNTIFS(累计派单!M:M,C:C,累计派单!I:I,"*群障*")</f>
        <v>128</v>
      </c>
      <c r="E28" s="6">
        <f>COUNTIFS(督办单!Q:Q,C:C)</f>
        <v>10</v>
      </c>
      <c r="F28" s="15">
        <f t="shared" si="0"/>
        <v>0.078125</v>
      </c>
      <c r="G28" s="6">
        <f ca="1">COUNTIFS(累计派单!M:M,C:C,累计派单!S:S,$K$3)-COUNTIFS(累计派单!M:M,C:C,累计派单!I:I,"*群障*",累计派单!S:S,$K$3)</f>
        <v>0</v>
      </c>
      <c r="H28" s="6">
        <f ca="1">COUNTIFS(督办单!Q:Q,C:C,督办单!M:M,$K$3)</f>
        <v>0</v>
      </c>
      <c r="I28" s="15">
        <f ca="1" t="shared" si="1"/>
        <v>0</v>
      </c>
    </row>
    <row r="29" spans="1:9">
      <c r="A29" s="6">
        <v>26</v>
      </c>
      <c r="B29" s="6" t="s">
        <v>20</v>
      </c>
      <c r="C29" s="9" t="s">
        <v>8071</v>
      </c>
      <c r="D29" s="6">
        <f>COUNTIFS(累计派单!M:M,C:C)-COUNTIFS(累计派单!M:M,C:C,累计派单!I:I,"*群障*")</f>
        <v>35</v>
      </c>
      <c r="E29" s="6">
        <f>COUNTIFS(督办单!Q:Q,C:C)</f>
        <v>3</v>
      </c>
      <c r="F29" s="15">
        <f t="shared" si="0"/>
        <v>0.0857142857142857</v>
      </c>
      <c r="G29" s="6">
        <f ca="1">COUNTIFS(累计派单!M:M,C:C,累计派单!S:S,$K$3)-COUNTIFS(累计派单!M:M,C:C,累计派单!I:I,"*群障*",累计派单!S:S,$K$3)</f>
        <v>0</v>
      </c>
      <c r="H29" s="6">
        <f ca="1">COUNTIFS(督办单!Q:Q,C:C,督办单!M:M,$K$3)</f>
        <v>0</v>
      </c>
      <c r="I29" s="15">
        <f ca="1" t="shared" si="1"/>
        <v>0</v>
      </c>
    </row>
    <row r="30" spans="1:9">
      <c r="A30" s="6">
        <v>27</v>
      </c>
      <c r="B30" s="6" t="s">
        <v>20</v>
      </c>
      <c r="C30" s="9" t="s">
        <v>5757</v>
      </c>
      <c r="D30" s="6">
        <f>COUNTIFS(累计派单!M:M,C:C)-COUNTIFS(累计派单!M:M,C:C,累计派单!I:I,"*群障*")</f>
        <v>96</v>
      </c>
      <c r="E30" s="6">
        <f>COUNTIFS(督办单!Q:Q,C:C)</f>
        <v>5</v>
      </c>
      <c r="F30" s="15">
        <f t="shared" si="0"/>
        <v>0.0520833333333333</v>
      </c>
      <c r="G30" s="6">
        <f ca="1">COUNTIFS(累计派单!M:M,C:C,累计派单!S:S,$K$3)-COUNTIFS(累计派单!M:M,C:C,累计派单!I:I,"*群障*",累计派单!S:S,$K$3)</f>
        <v>0</v>
      </c>
      <c r="H30" s="6">
        <f ca="1">COUNTIFS(督办单!Q:Q,C:C,督办单!M:M,$K$3)</f>
        <v>0</v>
      </c>
      <c r="I30" s="15">
        <f ca="1" t="shared" si="1"/>
        <v>0</v>
      </c>
    </row>
    <row r="31" spans="1:9">
      <c r="A31" s="6">
        <v>28</v>
      </c>
      <c r="B31" s="6" t="s">
        <v>20</v>
      </c>
      <c r="C31" s="10" t="s">
        <v>5709</v>
      </c>
      <c r="D31" s="6">
        <f>COUNTIFS(累计派单!M:M,C:C)-COUNTIFS(累计派单!M:M,C:C,累计派单!I:I,"*群障*")</f>
        <v>131</v>
      </c>
      <c r="E31" s="6">
        <f>COUNTIFS(督办单!Q:Q,C:C)</f>
        <v>14</v>
      </c>
      <c r="F31" s="15">
        <f t="shared" si="0"/>
        <v>0.106870229007634</v>
      </c>
      <c r="G31" s="6">
        <f ca="1">COUNTIFS(累计派单!M:M,C:C,累计派单!S:S,$K$3)-COUNTIFS(累计派单!M:M,C:C,累计派单!I:I,"*群障*",累计派单!S:S,$K$3)</f>
        <v>0</v>
      </c>
      <c r="H31" s="6">
        <f ca="1">COUNTIFS(督办单!Q:Q,C:C,督办单!M:M,$K$3)</f>
        <v>0</v>
      </c>
      <c r="I31" s="15">
        <f ca="1" t="shared" si="1"/>
        <v>0</v>
      </c>
    </row>
    <row r="32" spans="1:9">
      <c r="A32" s="6">
        <v>29</v>
      </c>
      <c r="B32" s="6" t="s">
        <v>20</v>
      </c>
      <c r="C32" s="9" t="s">
        <v>5682</v>
      </c>
      <c r="D32" s="6">
        <f>COUNTIFS(累计派单!M:M,C:C)-COUNTIFS(累计派单!M:M,C:C,累计派单!I:I,"*群障*")</f>
        <v>49</v>
      </c>
      <c r="E32" s="6">
        <f>COUNTIFS(督办单!Q:Q,C:C)</f>
        <v>6</v>
      </c>
      <c r="F32" s="15">
        <f t="shared" si="0"/>
        <v>0.122448979591837</v>
      </c>
      <c r="G32" s="6">
        <f ca="1">COUNTIFS(累计派单!M:M,C:C,累计派单!S:S,$K$3)-COUNTIFS(累计派单!M:M,C:C,累计派单!I:I,"*群障*",累计派单!S:S,$K$3)</f>
        <v>0</v>
      </c>
      <c r="H32" s="6">
        <f ca="1">COUNTIFS(督办单!Q:Q,C:C,督办单!M:M,$K$3)</f>
        <v>0</v>
      </c>
      <c r="I32" s="15">
        <f ca="1" t="shared" si="1"/>
        <v>0</v>
      </c>
    </row>
    <row r="33" spans="1:9">
      <c r="A33" s="6">
        <v>30</v>
      </c>
      <c r="B33" s="6" t="s">
        <v>20</v>
      </c>
      <c r="C33" s="10" t="s">
        <v>5055</v>
      </c>
      <c r="D33" s="6">
        <f>COUNTIFS(累计派单!M:M,C:C)-COUNTIFS(累计派单!M:M,C:C,累计派单!I:I,"*群障*")</f>
        <v>50</v>
      </c>
      <c r="E33" s="6">
        <f>COUNTIFS(督办单!Q:Q,C:C)</f>
        <v>0</v>
      </c>
      <c r="F33" s="15">
        <f t="shared" si="0"/>
        <v>0</v>
      </c>
      <c r="G33" s="6">
        <f ca="1">COUNTIFS(累计派单!M:M,C:C,累计派单!S:S,$K$3)-COUNTIFS(累计派单!M:M,C:C,累计派单!I:I,"*群障*",累计派单!S:S,$K$3)</f>
        <v>0</v>
      </c>
      <c r="H33" s="6">
        <f ca="1">COUNTIFS(督办单!Q:Q,C:C,督办单!M:M,$K$3)</f>
        <v>0</v>
      </c>
      <c r="I33" s="15">
        <f ca="1" t="shared" si="1"/>
        <v>0</v>
      </c>
    </row>
    <row r="34" spans="1:9">
      <c r="A34" s="6">
        <v>31</v>
      </c>
      <c r="B34" s="6" t="s">
        <v>28</v>
      </c>
      <c r="C34" s="10" t="s">
        <v>6413</v>
      </c>
      <c r="D34" s="6">
        <f>COUNTIFS(累计派单!M:M,C:C)-COUNTIFS(累计派单!M:M,C:C,累计派单!I:I,"*群障*")</f>
        <v>62</v>
      </c>
      <c r="E34" s="6">
        <f>COUNTIFS(督办单!Q:Q,C:C)</f>
        <v>2</v>
      </c>
      <c r="F34" s="15">
        <f t="shared" si="0"/>
        <v>0.032258064516129</v>
      </c>
      <c r="G34" s="6">
        <f ca="1">COUNTIFS(累计派单!M:M,C:C,累计派单!S:S,$K$3)-COUNTIFS(累计派单!M:M,C:C,累计派单!I:I,"*群障*",累计派单!S:S,$K$3)</f>
        <v>0</v>
      </c>
      <c r="H34" s="6">
        <f ca="1">COUNTIFS(督办单!Q:Q,C:C,督办单!M:M,$K$3)</f>
        <v>0</v>
      </c>
      <c r="I34" s="15">
        <f ca="1" t="shared" si="1"/>
        <v>0</v>
      </c>
    </row>
    <row r="35" spans="1:9">
      <c r="A35" s="6">
        <v>32</v>
      </c>
      <c r="B35" s="6" t="s">
        <v>28</v>
      </c>
      <c r="C35" s="10" t="s">
        <v>5330</v>
      </c>
      <c r="D35" s="6">
        <f>COUNTIFS(累计派单!M:M,C:C)-COUNTIFS(累计派单!M:M,C:C,累计派单!I:I,"*群障*")</f>
        <v>41</v>
      </c>
      <c r="E35" s="6">
        <f>COUNTIFS(督办单!Q:Q,C:C)</f>
        <v>2</v>
      </c>
      <c r="F35" s="15">
        <f t="shared" si="0"/>
        <v>0.0487804878048781</v>
      </c>
      <c r="G35" s="6">
        <f ca="1">COUNTIFS(累计派单!M:M,C:C,累计派单!S:S,$K$3)-COUNTIFS(累计派单!M:M,C:C,累计派单!I:I,"*群障*",累计派单!S:S,$K$3)</f>
        <v>0</v>
      </c>
      <c r="H35" s="6">
        <f ca="1">COUNTIFS(督办单!Q:Q,C:C,督办单!M:M,$K$3)</f>
        <v>0</v>
      </c>
      <c r="I35" s="15">
        <f ca="1" t="shared" si="1"/>
        <v>0</v>
      </c>
    </row>
    <row r="36" spans="1:9">
      <c r="A36" s="6">
        <v>33</v>
      </c>
      <c r="B36" s="6" t="s">
        <v>28</v>
      </c>
      <c r="C36" s="10" t="s">
        <v>5210</v>
      </c>
      <c r="D36" s="6">
        <f>COUNTIFS(累计派单!M:M,C:C)-COUNTIFS(累计派单!M:M,C:C,累计派单!I:I,"*群障*")</f>
        <v>137</v>
      </c>
      <c r="E36" s="6">
        <f>COUNTIFS(督办单!Q:Q,C:C)</f>
        <v>8</v>
      </c>
      <c r="F36" s="15">
        <f t="shared" si="0"/>
        <v>0.0583941605839416</v>
      </c>
      <c r="G36" s="6">
        <f ca="1">COUNTIFS(累计派单!M:M,C:C,累计派单!S:S,$K$3)-COUNTIFS(累计派单!M:M,C:C,累计派单!I:I,"*群障*",累计派单!S:S,$K$3)</f>
        <v>0</v>
      </c>
      <c r="H36" s="6">
        <f ca="1">COUNTIFS(督办单!Q:Q,C:C,督办单!M:M,$K$3)</f>
        <v>0</v>
      </c>
      <c r="I36" s="15">
        <f ca="1" t="shared" si="1"/>
        <v>0</v>
      </c>
    </row>
    <row r="37" spans="1:9">
      <c r="A37" s="6">
        <v>34</v>
      </c>
      <c r="B37" s="6" t="s">
        <v>28</v>
      </c>
      <c r="C37" s="10" t="s">
        <v>7095</v>
      </c>
      <c r="D37" s="6">
        <f>COUNTIFS(累计派单!M:M,C:C)-COUNTIFS(累计派单!M:M,C:C,累计派单!I:I,"*群障*")</f>
        <v>27</v>
      </c>
      <c r="E37" s="6">
        <f>COUNTIFS(督办单!Q:Q,C:C)</f>
        <v>0</v>
      </c>
      <c r="F37" s="15">
        <f t="shared" si="0"/>
        <v>0</v>
      </c>
      <c r="G37" s="6">
        <f ca="1">COUNTIFS(累计派单!M:M,C:C,累计派单!S:S,$K$3)-COUNTIFS(累计派单!M:M,C:C,累计派单!I:I,"*群障*",累计派单!S:S,$K$3)</f>
        <v>0</v>
      </c>
      <c r="H37" s="6">
        <f ca="1">COUNTIFS(督办单!Q:Q,C:C,督办单!M:M,$K$3)</f>
        <v>0</v>
      </c>
      <c r="I37" s="15">
        <f ca="1" t="shared" si="1"/>
        <v>0</v>
      </c>
    </row>
    <row r="38" spans="1:9">
      <c r="A38" s="6">
        <v>35</v>
      </c>
      <c r="B38" s="6" t="s">
        <v>28</v>
      </c>
      <c r="C38" s="10" t="s">
        <v>8945</v>
      </c>
      <c r="D38" s="6">
        <f>COUNTIFS(累计派单!M:M,C:C)-COUNTIFS(累计派单!M:M,C:C,累计派单!I:I,"*群障*")</f>
        <v>50</v>
      </c>
      <c r="E38" s="6">
        <f>COUNTIFS(督办单!Q:Q,C:C)</f>
        <v>0</v>
      </c>
      <c r="F38" s="15">
        <f t="shared" si="0"/>
        <v>0</v>
      </c>
      <c r="G38" s="6">
        <f ca="1">COUNTIFS(累计派单!M:M,C:C,累计派单!S:S,$K$3)-COUNTIFS(累计派单!M:M,C:C,累计派单!I:I,"*群障*",累计派单!S:S,$K$3)</f>
        <v>0</v>
      </c>
      <c r="H38" s="6">
        <f ca="1">COUNTIFS(督办单!Q:Q,C:C,督办单!M:M,$K$3)</f>
        <v>0</v>
      </c>
      <c r="I38" s="15">
        <f ca="1" t="shared" si="1"/>
        <v>0</v>
      </c>
    </row>
    <row r="39" spans="1:9">
      <c r="A39" s="6">
        <v>36</v>
      </c>
      <c r="B39" s="6" t="s">
        <v>28</v>
      </c>
      <c r="C39" s="10" t="s">
        <v>11735</v>
      </c>
      <c r="D39" s="6">
        <f>COUNTIFS(累计派单!M:M,C:C)-COUNTIFS(累计派单!M:M,C:C,累计派单!I:I,"*群障*")</f>
        <v>19</v>
      </c>
      <c r="E39" s="6">
        <f>COUNTIFS(督办单!Q:Q,C:C)</f>
        <v>1</v>
      </c>
      <c r="F39" s="15">
        <f t="shared" si="0"/>
        <v>0.0526315789473684</v>
      </c>
      <c r="G39" s="6">
        <f ca="1">COUNTIFS(累计派单!M:M,C:C,累计派单!S:S,$K$3)-COUNTIFS(累计派单!M:M,C:C,累计派单!I:I,"*群障*",累计派单!S:S,$K$3)</f>
        <v>0</v>
      </c>
      <c r="H39" s="6">
        <f ca="1">COUNTIFS(督办单!Q:Q,C:C,督办单!M:M,$K$3)</f>
        <v>0</v>
      </c>
      <c r="I39" s="15">
        <f ca="1" t="shared" si="1"/>
        <v>0</v>
      </c>
    </row>
    <row r="40" spans="1:9">
      <c r="A40" s="6">
        <v>37</v>
      </c>
      <c r="B40" s="6" t="s">
        <v>28</v>
      </c>
      <c r="C40" s="10" t="s">
        <v>5791</v>
      </c>
      <c r="D40" s="6">
        <f>COUNTIFS(累计派单!M:M,C:C)-COUNTIFS(累计派单!M:M,C:C,累计派单!I:I,"*群障*")</f>
        <v>19</v>
      </c>
      <c r="E40" s="6">
        <f>COUNTIFS(督办单!Q:Q,C:C)</f>
        <v>0</v>
      </c>
      <c r="F40" s="15">
        <f t="shared" si="0"/>
        <v>0</v>
      </c>
      <c r="G40" s="6">
        <f ca="1">COUNTIFS(累计派单!M:M,C:C,累计派单!S:S,$K$3)-COUNTIFS(累计派单!M:M,C:C,累计派单!I:I,"*群障*",累计派单!S:S,$K$3)</f>
        <v>0</v>
      </c>
      <c r="H40" s="6">
        <f ca="1">COUNTIFS(督办单!Q:Q,C:C,督办单!M:M,$K$3)</f>
        <v>0</v>
      </c>
      <c r="I40" s="15">
        <f ca="1" t="shared" si="1"/>
        <v>0</v>
      </c>
    </row>
    <row r="41" spans="1:9">
      <c r="A41" s="6">
        <v>38</v>
      </c>
      <c r="B41" s="6" t="s">
        <v>22</v>
      </c>
      <c r="C41" s="10" t="s">
        <v>5599</v>
      </c>
      <c r="D41" s="6">
        <f>COUNTIFS(累计派单!M:M,C:C)-COUNTIFS(累计派单!M:M,C:C,累计派单!I:I,"*群障*")</f>
        <v>40</v>
      </c>
      <c r="E41" s="6">
        <f>COUNTIFS(督办单!Q:Q,C:C)</f>
        <v>3</v>
      </c>
      <c r="F41" s="15">
        <f t="shared" si="0"/>
        <v>0.075</v>
      </c>
      <c r="G41" s="6">
        <f ca="1">COUNTIFS(累计派单!M:M,C:C,累计派单!S:S,$K$3)-COUNTIFS(累计派单!M:M,C:C,累计派单!I:I,"*群障*",累计派单!S:S,$K$3)</f>
        <v>0</v>
      </c>
      <c r="H41" s="6">
        <f ca="1">COUNTIFS(督办单!Q:Q,C:C,督办单!M:M,$K$3)</f>
        <v>0</v>
      </c>
      <c r="I41" s="15">
        <f ca="1" t="shared" si="1"/>
        <v>0</v>
      </c>
    </row>
    <row r="42" spans="1:9">
      <c r="A42" s="6">
        <v>39</v>
      </c>
      <c r="B42" s="6" t="s">
        <v>22</v>
      </c>
      <c r="C42" s="9" t="s">
        <v>8957</v>
      </c>
      <c r="D42" s="6">
        <f>COUNTIFS(累计派单!M:M,C:C)-COUNTIFS(累计派单!M:M,C:C,累计派单!I:I,"*群障*")</f>
        <v>29</v>
      </c>
      <c r="E42" s="6">
        <f>COUNTIFS(督办单!Q:Q,C:C)</f>
        <v>0</v>
      </c>
      <c r="F42" s="15">
        <f t="shared" si="0"/>
        <v>0</v>
      </c>
      <c r="G42" s="6">
        <f ca="1">COUNTIFS(累计派单!M:M,C:C,累计派单!S:S,$K$3)-COUNTIFS(累计派单!M:M,C:C,累计派单!I:I,"*群障*",累计派单!S:S,$K$3)</f>
        <v>0</v>
      </c>
      <c r="H42" s="6">
        <f ca="1">COUNTIFS(督办单!Q:Q,C:C,督办单!M:M,$K$3)</f>
        <v>0</v>
      </c>
      <c r="I42" s="15">
        <f ca="1" t="shared" si="1"/>
        <v>0</v>
      </c>
    </row>
    <row r="43" spans="1:9">
      <c r="A43" s="6">
        <v>40</v>
      </c>
      <c r="B43" s="6" t="s">
        <v>22</v>
      </c>
      <c r="C43" s="9" t="s">
        <v>5318</v>
      </c>
      <c r="D43" s="6">
        <f>COUNTIFS(累计派单!M:M,C:C)-COUNTIFS(累计派单!M:M,C:C,累计派单!I:I,"*群障*")</f>
        <v>66</v>
      </c>
      <c r="E43" s="6">
        <f>COUNTIFS(督办单!Q:Q,C:C)</f>
        <v>3</v>
      </c>
      <c r="F43" s="15">
        <f t="shared" si="0"/>
        <v>0.0454545454545455</v>
      </c>
      <c r="G43" s="6">
        <f ca="1">COUNTIFS(累计派单!M:M,C:C,累计派单!S:S,$K$3)-COUNTIFS(累计派单!M:M,C:C,累计派单!I:I,"*群障*",累计派单!S:S,$K$3)</f>
        <v>0</v>
      </c>
      <c r="H43" s="6">
        <f ca="1">COUNTIFS(督办单!Q:Q,C:C,督办单!M:M,$K$3)</f>
        <v>0</v>
      </c>
      <c r="I43" s="15">
        <f ca="1" t="shared" si="1"/>
        <v>0</v>
      </c>
    </row>
    <row r="44" spans="1:9">
      <c r="A44" s="6">
        <v>41</v>
      </c>
      <c r="B44" s="6" t="s">
        <v>22</v>
      </c>
      <c r="C44" s="9" t="s">
        <v>5499</v>
      </c>
      <c r="D44" s="6">
        <f>COUNTIFS(累计派单!M:M,C:C)-COUNTIFS(累计派单!M:M,C:C,累计派单!I:I,"*群障*")</f>
        <v>41</v>
      </c>
      <c r="E44" s="6">
        <f>COUNTIFS(督办单!Q:Q,C:C)</f>
        <v>2</v>
      </c>
      <c r="F44" s="15">
        <f t="shared" si="0"/>
        <v>0.0487804878048781</v>
      </c>
      <c r="G44" s="6">
        <f ca="1">COUNTIFS(累计派单!M:M,C:C,累计派单!S:S,$K$3)-COUNTIFS(累计派单!M:M,C:C,累计派单!I:I,"*群障*",累计派单!S:S,$K$3)</f>
        <v>0</v>
      </c>
      <c r="H44" s="6">
        <f ca="1">COUNTIFS(督办单!Q:Q,C:C,督办单!M:M,$K$3)</f>
        <v>0</v>
      </c>
      <c r="I44" s="15">
        <f ca="1" t="shared" si="1"/>
        <v>0</v>
      </c>
    </row>
    <row r="45" spans="1:9">
      <c r="A45" s="6">
        <v>42</v>
      </c>
      <c r="B45" s="6" t="s">
        <v>22</v>
      </c>
      <c r="C45" s="10" t="s">
        <v>5745</v>
      </c>
      <c r="D45" s="6">
        <f>COUNTIFS(累计派单!M:M,C:C)-COUNTIFS(累计派单!M:M,C:C,累计派单!I:I,"*群障*")</f>
        <v>58</v>
      </c>
      <c r="E45" s="6">
        <f>COUNTIFS(督办单!Q:Q,C:C)</f>
        <v>4</v>
      </c>
      <c r="F45" s="15">
        <f t="shared" si="0"/>
        <v>0.0689655172413793</v>
      </c>
      <c r="G45" s="6">
        <f ca="1">COUNTIFS(累计派单!M:M,C:C,累计派单!S:S,$K$3)-COUNTIFS(累计派单!M:M,C:C,累计派单!I:I,"*群障*",累计派单!S:S,$K$3)</f>
        <v>0</v>
      </c>
      <c r="H45" s="6">
        <f ca="1">COUNTIFS(督办单!Q:Q,C:C,督办单!M:M,$K$3)</f>
        <v>0</v>
      </c>
      <c r="I45" s="15">
        <f ca="1" t="shared" si="1"/>
        <v>0</v>
      </c>
    </row>
    <row r="46" spans="1:9">
      <c r="A46" s="6">
        <v>43</v>
      </c>
      <c r="B46" s="6" t="s">
        <v>17</v>
      </c>
      <c r="C46" s="10" t="s">
        <v>7679</v>
      </c>
      <c r="D46" s="6">
        <f>COUNTIFS(累计派单!M:M,C:C)-COUNTIFS(累计派单!M:M,C:C,累计派单!I:I,"*群障*")</f>
        <v>67</v>
      </c>
      <c r="E46" s="6">
        <f>COUNTIFS(督办单!Q:Q,C:C)</f>
        <v>3</v>
      </c>
      <c r="F46" s="15">
        <f t="shared" si="0"/>
        <v>0.0447761194029851</v>
      </c>
      <c r="G46" s="6">
        <f ca="1">COUNTIFS(累计派单!M:M,C:C,累计派单!S:S,$K$3)-COUNTIFS(累计派单!M:M,C:C,累计派单!I:I,"*群障*",累计派单!S:S,$K$3)</f>
        <v>0</v>
      </c>
      <c r="H46" s="6">
        <f ca="1">COUNTIFS(督办单!Q:Q,C:C,督办单!M:M,$K$3)</f>
        <v>0</v>
      </c>
      <c r="I46" s="15">
        <f ca="1" t="shared" si="1"/>
        <v>0</v>
      </c>
    </row>
    <row r="47" spans="1:9">
      <c r="A47" s="6">
        <v>44</v>
      </c>
      <c r="B47" s="6" t="s">
        <v>17</v>
      </c>
      <c r="C47" s="10" t="s">
        <v>8557</v>
      </c>
      <c r="D47" s="6">
        <f>COUNTIFS(累计派单!M:M,C:C)-COUNTIFS(累计派单!M:M,C:C,累计派单!I:I,"*群障*")</f>
        <v>36</v>
      </c>
      <c r="E47" s="6">
        <f>COUNTIFS(督办单!Q:Q,C:C)</f>
        <v>2</v>
      </c>
      <c r="F47" s="15">
        <f t="shared" si="0"/>
        <v>0.0555555555555556</v>
      </c>
      <c r="G47" s="6">
        <f ca="1">COUNTIFS(累计派单!M:M,C:C,累计派单!S:S,$K$3)-COUNTIFS(累计派单!M:M,C:C,累计派单!I:I,"*群障*",累计派单!S:S,$K$3)</f>
        <v>0</v>
      </c>
      <c r="H47" s="6">
        <f ca="1">COUNTIFS(督办单!Q:Q,C:C,督办单!M:M,$K$3)</f>
        <v>0</v>
      </c>
      <c r="I47" s="15">
        <f ca="1" t="shared" si="1"/>
        <v>0</v>
      </c>
    </row>
    <row r="48" spans="1:9">
      <c r="A48" s="6">
        <v>45</v>
      </c>
      <c r="B48" s="6" t="s">
        <v>17</v>
      </c>
      <c r="C48" s="10" t="s">
        <v>6297</v>
      </c>
      <c r="D48" s="6">
        <f>COUNTIFS(累计派单!M:M,C:C)-COUNTIFS(累计派单!M:M,C:C,累计派单!I:I,"*群障*")</f>
        <v>67</v>
      </c>
      <c r="E48" s="6">
        <f>COUNTIFS(督办单!Q:Q,C:C)</f>
        <v>8</v>
      </c>
      <c r="F48" s="15">
        <f t="shared" si="0"/>
        <v>0.119402985074627</v>
      </c>
      <c r="G48" s="6">
        <f ca="1">COUNTIFS(累计派单!M:M,C:C,累计派单!S:S,$K$3)-COUNTIFS(累计派单!M:M,C:C,累计派单!I:I,"*群障*",累计派单!S:S,$K$3)</f>
        <v>0</v>
      </c>
      <c r="H48" s="6">
        <f ca="1">COUNTIFS(督办单!Q:Q,C:C,督办单!M:M,$K$3)</f>
        <v>0</v>
      </c>
      <c r="I48" s="15">
        <f ca="1" t="shared" si="1"/>
        <v>0</v>
      </c>
    </row>
    <row r="49" spans="1:9">
      <c r="A49" s="6">
        <v>46</v>
      </c>
      <c r="B49" s="6" t="s">
        <v>17</v>
      </c>
      <c r="C49" s="10" t="s">
        <v>5919</v>
      </c>
      <c r="D49" s="6">
        <f>COUNTIFS(累计派单!M:M,C:C)-COUNTIFS(累计派单!M:M,C:C,累计派单!I:I,"*群障*")</f>
        <v>65</v>
      </c>
      <c r="E49" s="6">
        <f>COUNTIFS(督办单!Q:Q,C:C)</f>
        <v>4</v>
      </c>
      <c r="F49" s="15">
        <f t="shared" si="0"/>
        <v>0.0615384615384615</v>
      </c>
      <c r="G49" s="6">
        <f ca="1">COUNTIFS(累计派单!M:M,C:C,累计派单!S:S,$K$3)-COUNTIFS(累计派单!M:M,C:C,累计派单!I:I,"*群障*",累计派单!S:S,$K$3)</f>
        <v>0</v>
      </c>
      <c r="H49" s="6">
        <f ca="1">COUNTIFS(督办单!Q:Q,C:C,督办单!M:M,$K$3)</f>
        <v>0</v>
      </c>
      <c r="I49" s="15">
        <f ca="1" t="shared" si="1"/>
        <v>0</v>
      </c>
    </row>
    <row r="50" spans="1:9">
      <c r="A50" s="6">
        <v>47</v>
      </c>
      <c r="B50" s="6" t="s">
        <v>17</v>
      </c>
      <c r="C50" s="10" t="s">
        <v>11294</v>
      </c>
      <c r="D50" s="6">
        <f>COUNTIFS(累计派单!M:M,C:C)-COUNTIFS(累计派单!M:M,C:C,累计派单!I:I,"*群障*")</f>
        <v>32</v>
      </c>
      <c r="E50" s="6">
        <f>COUNTIFS(督办单!Q:Q,C:C)</f>
        <v>3</v>
      </c>
      <c r="F50" s="15">
        <f t="shared" si="0"/>
        <v>0.09375</v>
      </c>
      <c r="G50" s="6">
        <f ca="1">COUNTIFS(累计派单!M:M,C:C,累计派单!S:S,$K$3)-COUNTIFS(累计派单!M:M,C:C,累计派单!I:I,"*群障*",累计派单!S:S,$K$3)</f>
        <v>0</v>
      </c>
      <c r="H50" s="6">
        <f ca="1">COUNTIFS(督办单!Q:Q,C:C,督办单!M:M,$K$3)</f>
        <v>0</v>
      </c>
      <c r="I50" s="15">
        <f ca="1" t="shared" si="1"/>
        <v>0</v>
      </c>
    </row>
    <row r="51" spans="1:9">
      <c r="A51" s="6">
        <v>48</v>
      </c>
      <c r="B51" s="6" t="s">
        <v>24</v>
      </c>
      <c r="C51" s="10" t="s">
        <v>7084</v>
      </c>
      <c r="D51" s="6">
        <f>COUNTIFS(累计派单!M:M,C:C)-COUNTIFS(累计派单!M:M,C:C,累计派单!I:I,"*群障*")</f>
        <v>48</v>
      </c>
      <c r="E51" s="6">
        <f>COUNTIFS(督办单!Q:Q,C:C)</f>
        <v>3</v>
      </c>
      <c r="F51" s="15">
        <f t="shared" si="0"/>
        <v>0.0625</v>
      </c>
      <c r="G51" s="6">
        <f ca="1">COUNTIFS(累计派单!M:M,C:C,累计派单!S:S,$K$3)-COUNTIFS(累计派单!M:M,C:C,累计派单!I:I,"*群障*",累计派单!S:S,$K$3)</f>
        <v>0</v>
      </c>
      <c r="H51" s="6">
        <f ca="1">COUNTIFS(督办单!Q:Q,C:C,督办单!M:M,$K$3)</f>
        <v>0</v>
      </c>
      <c r="I51" s="15">
        <f ca="1" t="shared" si="1"/>
        <v>0</v>
      </c>
    </row>
    <row r="52" spans="1:9">
      <c r="A52" s="6">
        <v>49</v>
      </c>
      <c r="B52" s="6" t="s">
        <v>24</v>
      </c>
      <c r="C52" s="10" t="s">
        <v>20678</v>
      </c>
      <c r="D52" s="6">
        <f>COUNTIFS(累计派单!M:M,C:C)-COUNTIFS(累计派单!M:M,C:C,累计派单!I:I,"*群障*")</f>
        <v>22</v>
      </c>
      <c r="E52" s="6">
        <f>COUNTIFS(督办单!Q:Q,C:C)</f>
        <v>1</v>
      </c>
      <c r="F52" s="15">
        <f t="shared" si="0"/>
        <v>0.0454545454545455</v>
      </c>
      <c r="G52" s="6">
        <f ca="1">COUNTIFS(累计派单!M:M,C:C,累计派单!S:S,$K$3)-COUNTIFS(累计派单!M:M,C:C,累计派单!I:I,"*群障*",累计派单!S:S,$K$3)</f>
        <v>0</v>
      </c>
      <c r="H52" s="6">
        <f ca="1">COUNTIFS(督办单!Q:Q,C:C,督办单!M:M,$K$3)</f>
        <v>0</v>
      </c>
      <c r="I52" s="15">
        <f ca="1" t="shared" si="1"/>
        <v>0</v>
      </c>
    </row>
    <row r="53" spans="1:9">
      <c r="A53" s="6">
        <v>50</v>
      </c>
      <c r="B53" s="6" t="s">
        <v>24</v>
      </c>
      <c r="C53" s="10" t="s">
        <v>9901</v>
      </c>
      <c r="D53" s="6">
        <f>COUNTIFS(累计派单!M:M,C:C)-COUNTIFS(累计派单!M:M,C:C,累计派单!I:I,"*群障*")</f>
        <v>49</v>
      </c>
      <c r="E53" s="6">
        <f>COUNTIFS(督办单!Q:Q,C:C)</f>
        <v>4</v>
      </c>
      <c r="F53" s="15">
        <f t="shared" si="0"/>
        <v>0.0816326530612245</v>
      </c>
      <c r="G53" s="6">
        <f ca="1">COUNTIFS(累计派单!M:M,C:C,累计派单!S:S,$K$3)-COUNTIFS(累计派单!M:M,C:C,累计派单!I:I,"*群障*",累计派单!S:S,$K$3)</f>
        <v>0</v>
      </c>
      <c r="H53" s="6">
        <f ca="1">COUNTIFS(督办单!Q:Q,C:C,督办单!M:M,$K$3)</f>
        <v>0</v>
      </c>
      <c r="I53" s="15">
        <f ca="1" t="shared" si="1"/>
        <v>0</v>
      </c>
    </row>
    <row r="54" spans="1:9">
      <c r="A54" s="6">
        <v>51</v>
      </c>
      <c r="B54" s="6" t="s">
        <v>24</v>
      </c>
      <c r="C54" s="10" t="s">
        <v>4918</v>
      </c>
      <c r="D54" s="6">
        <f>COUNTIFS(累计派单!M:M,C:C)-COUNTIFS(累计派单!M:M,C:C,累计派单!I:I,"*群障*")</f>
        <v>98</v>
      </c>
      <c r="E54" s="6">
        <f>COUNTIFS(督办单!Q:Q,C:C)</f>
        <v>5</v>
      </c>
      <c r="F54" s="15">
        <f t="shared" si="0"/>
        <v>0.0510204081632653</v>
      </c>
      <c r="G54" s="6">
        <f ca="1">COUNTIFS(累计派单!M:M,C:C,累计派单!S:S,$K$3)-COUNTIFS(累计派单!M:M,C:C,累计派单!I:I,"*群障*",累计派单!S:S,$K$3)</f>
        <v>0</v>
      </c>
      <c r="H54" s="6">
        <f ca="1">COUNTIFS(督办单!Q:Q,C:C,督办单!M:M,$K$3)</f>
        <v>0</v>
      </c>
      <c r="I54" s="15">
        <f ca="1" t="shared" si="1"/>
        <v>0</v>
      </c>
    </row>
    <row r="55" spans="1:9">
      <c r="A55" s="6">
        <v>52</v>
      </c>
      <c r="B55" s="6" t="s">
        <v>24</v>
      </c>
      <c r="C55" s="10" t="s">
        <v>7458</v>
      </c>
      <c r="D55" s="6">
        <f>COUNTIFS(累计派单!M:M,C:C)-COUNTIFS(累计派单!M:M,C:C,累计派单!I:I,"*群障*")</f>
        <v>38</v>
      </c>
      <c r="E55" s="6">
        <f>COUNTIFS(督办单!Q:Q,C:C)</f>
        <v>0</v>
      </c>
      <c r="F55" s="15">
        <f t="shared" si="0"/>
        <v>0</v>
      </c>
      <c r="G55" s="6">
        <f ca="1">COUNTIFS(累计派单!M:M,C:C,累计派单!S:S,$K$3)-COUNTIFS(累计派单!M:M,C:C,累计派单!I:I,"*群障*",累计派单!S:S,$K$3)</f>
        <v>0</v>
      </c>
      <c r="H55" s="6">
        <f ca="1">COUNTIFS(督办单!Q:Q,C:C,督办单!M:M,$K$3)</f>
        <v>0</v>
      </c>
      <c r="I55" s="15">
        <f ca="1" t="shared" si="1"/>
        <v>0</v>
      </c>
    </row>
    <row r="56" spans="1:9">
      <c r="A56" s="6">
        <v>53</v>
      </c>
      <c r="B56" s="6" t="s">
        <v>24</v>
      </c>
      <c r="C56" s="10" t="s">
        <v>9614</v>
      </c>
      <c r="D56" s="6">
        <f>COUNTIFS(累计派单!M:M,C:C)-COUNTIFS(累计派单!M:M,C:C,累计派单!I:I,"*群障*")</f>
        <v>22</v>
      </c>
      <c r="E56" s="6">
        <f>COUNTIFS(督办单!Q:Q,C:C)</f>
        <v>1</v>
      </c>
      <c r="F56" s="15">
        <f t="shared" si="0"/>
        <v>0.0454545454545455</v>
      </c>
      <c r="G56" s="6">
        <f ca="1">COUNTIFS(累计派单!M:M,C:C,累计派单!S:S,$K$3)-COUNTIFS(累计派单!M:M,C:C,累计派单!I:I,"*群障*",累计派单!S:S,$K$3)</f>
        <v>0</v>
      </c>
      <c r="H56" s="6">
        <f ca="1">COUNTIFS(督办单!Q:Q,C:C,督办单!M:M,$K$3)</f>
        <v>0</v>
      </c>
      <c r="I56" s="15">
        <f ca="1" t="shared" si="1"/>
        <v>0</v>
      </c>
    </row>
    <row r="57" spans="1:9">
      <c r="A57" s="6">
        <v>54</v>
      </c>
      <c r="B57" s="6" t="s">
        <v>23</v>
      </c>
      <c r="C57" s="10" t="s">
        <v>6918</v>
      </c>
      <c r="D57" s="6">
        <f>COUNTIFS(累计派单!M:M,C:C)-COUNTIFS(累计派单!M:M,C:C,累计派单!I:I,"*群障*")</f>
        <v>41</v>
      </c>
      <c r="E57" s="6">
        <f>COUNTIFS(督办单!Q:Q,C:C)</f>
        <v>3</v>
      </c>
      <c r="F57" s="15">
        <f t="shared" si="0"/>
        <v>0.0731707317073171</v>
      </c>
      <c r="G57" s="6">
        <f ca="1">COUNTIFS(累计派单!M:M,C:C,累计派单!S:S,$K$3)-COUNTIFS(累计派单!M:M,C:C,累计派单!I:I,"*群障*",累计派单!S:S,$K$3)</f>
        <v>0</v>
      </c>
      <c r="H57" s="6">
        <f ca="1">COUNTIFS(督办单!Q:Q,C:C,督办单!M:M,$K$3)</f>
        <v>0</v>
      </c>
      <c r="I57" s="15">
        <f ca="1" t="shared" si="1"/>
        <v>0</v>
      </c>
    </row>
    <row r="58" spans="1:9">
      <c r="A58" s="6">
        <v>55</v>
      </c>
      <c r="B58" s="6" t="s">
        <v>23</v>
      </c>
      <c r="C58" s="10" t="s">
        <v>5272</v>
      </c>
      <c r="D58" s="6">
        <f>COUNTIFS(累计派单!M:M,C:C)-COUNTIFS(累计派单!M:M,C:C,累计派单!I:I,"*群障*")</f>
        <v>64</v>
      </c>
      <c r="E58" s="6">
        <f>COUNTIFS(督办单!Q:Q,C:C)</f>
        <v>10</v>
      </c>
      <c r="F58" s="15">
        <f t="shared" si="0"/>
        <v>0.15625</v>
      </c>
      <c r="G58" s="6">
        <f ca="1">COUNTIFS(累计派单!M:M,C:C,累计派单!S:S,$K$3)-COUNTIFS(累计派单!M:M,C:C,累计派单!I:I,"*群障*",累计派单!S:S,$K$3)</f>
        <v>0</v>
      </c>
      <c r="H58" s="6">
        <f ca="1">COUNTIFS(督办单!Q:Q,C:C,督办单!M:M,$K$3)</f>
        <v>0</v>
      </c>
      <c r="I58" s="15">
        <f ca="1" t="shared" si="1"/>
        <v>0</v>
      </c>
    </row>
    <row r="59" spans="1:9">
      <c r="A59" s="6">
        <v>56</v>
      </c>
      <c r="B59" s="6" t="s">
        <v>23</v>
      </c>
      <c r="C59" s="10" t="s">
        <v>5580</v>
      </c>
      <c r="D59" s="6">
        <f>COUNTIFS(累计派单!M:M,C:C)-COUNTIFS(累计派单!M:M,C:C,累计派单!I:I,"*群障*")</f>
        <v>112</v>
      </c>
      <c r="E59" s="6">
        <f>COUNTIFS(督办单!Q:Q,C:C)</f>
        <v>5</v>
      </c>
      <c r="F59" s="15">
        <f t="shared" si="0"/>
        <v>0.0446428571428571</v>
      </c>
      <c r="G59" s="6">
        <f ca="1">COUNTIFS(累计派单!M:M,C:C,累计派单!S:S,$K$3)-COUNTIFS(累计派单!M:M,C:C,累计派单!I:I,"*群障*",累计派单!S:S,$K$3)</f>
        <v>0</v>
      </c>
      <c r="H59" s="6">
        <f ca="1">COUNTIFS(督办单!Q:Q,C:C,督办单!M:M,$K$3)</f>
        <v>0</v>
      </c>
      <c r="I59" s="15">
        <f ca="1" t="shared" si="1"/>
        <v>0</v>
      </c>
    </row>
    <row r="60" spans="1:9">
      <c r="A60" s="6">
        <v>57</v>
      </c>
      <c r="B60" s="6" t="s">
        <v>23</v>
      </c>
      <c r="C60" s="10" t="s">
        <v>6033</v>
      </c>
      <c r="D60" s="6">
        <f>COUNTIFS(累计派单!M:M,C:C)-COUNTIFS(累计派单!M:M,C:C,累计派单!I:I,"*群障*")</f>
        <v>54</v>
      </c>
      <c r="E60" s="6">
        <f>COUNTIFS(督办单!Q:Q,C:C)</f>
        <v>3</v>
      </c>
      <c r="F60" s="15">
        <f t="shared" si="0"/>
        <v>0.0555555555555556</v>
      </c>
      <c r="G60" s="6">
        <f ca="1">COUNTIFS(累计派单!M:M,C:C,累计派单!S:S,$K$3)-COUNTIFS(累计派单!M:M,C:C,累计派单!I:I,"*群障*",累计派单!S:S,$K$3)</f>
        <v>0</v>
      </c>
      <c r="H60" s="6">
        <f ca="1">COUNTIFS(督办单!Q:Q,C:C,督办单!M:M,$K$3)</f>
        <v>0</v>
      </c>
      <c r="I60" s="15">
        <f ca="1" t="shared" si="1"/>
        <v>0</v>
      </c>
    </row>
    <row r="61" spans="1:9">
      <c r="A61" s="6">
        <v>58</v>
      </c>
      <c r="B61" s="6" t="s">
        <v>23</v>
      </c>
      <c r="C61" s="10" t="s">
        <v>10318</v>
      </c>
      <c r="D61" s="6">
        <f>COUNTIFS(累计派单!M:M,C:C)-COUNTIFS(累计派单!M:M,C:C,累计派单!I:I,"*群障*")</f>
        <v>43</v>
      </c>
      <c r="E61" s="6">
        <f>COUNTIFS(督办单!Q:Q,C:C)</f>
        <v>6</v>
      </c>
      <c r="F61" s="15">
        <f t="shared" si="0"/>
        <v>0.13953488372093</v>
      </c>
      <c r="G61" s="6">
        <f ca="1">COUNTIFS(累计派单!M:M,C:C,累计派单!S:S,$K$3)-COUNTIFS(累计派单!M:M,C:C,累计派单!I:I,"*群障*",累计派单!S:S,$K$3)</f>
        <v>0</v>
      </c>
      <c r="H61" s="6">
        <f ca="1">COUNTIFS(督办单!Q:Q,C:C,督办单!M:M,$K$3)</f>
        <v>0</v>
      </c>
      <c r="I61" s="15">
        <f ca="1" t="shared" si="1"/>
        <v>0</v>
      </c>
    </row>
    <row r="62" spans="1:9">
      <c r="A62" s="6">
        <v>59</v>
      </c>
      <c r="B62" s="6" t="s">
        <v>23</v>
      </c>
      <c r="C62" s="10" t="s">
        <v>6391</v>
      </c>
      <c r="D62" s="6">
        <f>COUNTIFS(累计派单!M:M,C:C)-COUNTIFS(累计派单!M:M,C:C,累计派单!I:I,"*群障*")</f>
        <v>85</v>
      </c>
      <c r="E62" s="6">
        <f>COUNTIFS(督办单!Q:Q,C:C)</f>
        <v>4</v>
      </c>
      <c r="F62" s="15">
        <f t="shared" si="0"/>
        <v>0.0470588235294118</v>
      </c>
      <c r="G62" s="6">
        <f ca="1">COUNTIFS(累计派单!M:M,C:C,累计派单!S:S,$K$3)-COUNTIFS(累计派单!M:M,C:C,累计派单!I:I,"*群障*",累计派单!S:S,$K$3)</f>
        <v>0</v>
      </c>
      <c r="H62" s="6">
        <f ca="1">COUNTIFS(督办单!Q:Q,C:C,督办单!M:M,$K$3)</f>
        <v>0</v>
      </c>
      <c r="I62" s="15">
        <f ca="1" t="shared" si="1"/>
        <v>0</v>
      </c>
    </row>
    <row r="63" spans="1:9">
      <c r="A63" s="6">
        <v>60</v>
      </c>
      <c r="B63" s="6" t="s">
        <v>19</v>
      </c>
      <c r="C63" s="10" t="s">
        <v>5888</v>
      </c>
      <c r="D63" s="6">
        <f>COUNTIFS(累计派单!M:M,C:C)-COUNTIFS(累计派单!M:M,C:C,累计派单!I:I,"*群障*")</f>
        <v>212</v>
      </c>
      <c r="E63" s="6">
        <f>COUNTIFS(督办单!Q:Q,C:C)</f>
        <v>24</v>
      </c>
      <c r="F63" s="15">
        <f t="shared" si="0"/>
        <v>0.113207547169811</v>
      </c>
      <c r="G63" s="6">
        <f ca="1">COUNTIFS(累计派单!M:M,C:C,累计派单!S:S,$K$3)-COUNTIFS(累计派单!M:M,C:C,累计派单!I:I,"*群障*",累计派单!S:S,$K$3)</f>
        <v>0</v>
      </c>
      <c r="H63" s="6">
        <f ca="1">COUNTIFS(督办单!Q:Q,C:C,督办单!M:M,$K$3)</f>
        <v>0</v>
      </c>
      <c r="I63" s="15">
        <f ca="1" t="shared" si="1"/>
        <v>0</v>
      </c>
    </row>
    <row r="64" spans="1:9">
      <c r="A64" s="6">
        <v>61</v>
      </c>
      <c r="B64" s="6" t="s">
        <v>19</v>
      </c>
      <c r="C64" s="10" t="s">
        <v>4904</v>
      </c>
      <c r="D64" s="6">
        <f>COUNTIFS(累计派单!M:M,C:C)-COUNTIFS(累计派单!M:M,C:C,累计派单!I:I,"*群障*")</f>
        <v>134</v>
      </c>
      <c r="E64" s="6">
        <f>COUNTIFS(督办单!Q:Q,C:C)</f>
        <v>7</v>
      </c>
      <c r="F64" s="15">
        <f t="shared" si="0"/>
        <v>0.0522388059701493</v>
      </c>
      <c r="G64" s="6">
        <f ca="1">COUNTIFS(累计派单!M:M,C:C,累计派单!S:S,$K$3)-COUNTIFS(累计派单!M:M,C:C,累计派单!I:I,"*群障*",累计派单!S:S,$K$3)</f>
        <v>0</v>
      </c>
      <c r="H64" s="6">
        <f ca="1">COUNTIFS(督办单!Q:Q,C:C,督办单!M:M,$K$3)</f>
        <v>0</v>
      </c>
      <c r="I64" s="15">
        <f ca="1" t="shared" si="1"/>
        <v>0</v>
      </c>
    </row>
    <row r="65" spans="1:9">
      <c r="A65" s="6">
        <v>62</v>
      </c>
      <c r="B65" s="6" t="s">
        <v>27</v>
      </c>
      <c r="C65" s="10" t="s">
        <v>4803</v>
      </c>
      <c r="D65" s="6">
        <f>COUNTIFS(累计派单!M:M,C:C)-COUNTIFS(累计派单!M:M,C:C,累计派单!I:I,"*群障*")</f>
        <v>138</v>
      </c>
      <c r="E65" s="6">
        <f>COUNTIFS(督办单!Q:Q,C:C)</f>
        <v>1</v>
      </c>
      <c r="F65" s="15">
        <f t="shared" si="0"/>
        <v>0.0072463768115942</v>
      </c>
      <c r="G65" s="6">
        <f ca="1">COUNTIFS(累计派单!M:M,C:C,累计派单!S:S,$K$3)-COUNTIFS(累计派单!M:M,C:C,累计派单!I:I,"*群障*",累计派单!S:S,$K$3)</f>
        <v>0</v>
      </c>
      <c r="H65" s="6">
        <f ca="1">COUNTIFS(督办单!Q:Q,C:C,督办单!M:M,$K$3)</f>
        <v>0</v>
      </c>
      <c r="I65" s="15">
        <f ca="1" t="shared" si="1"/>
        <v>0</v>
      </c>
    </row>
    <row r="66" spans="1:9">
      <c r="A66" s="6">
        <v>63</v>
      </c>
      <c r="B66" s="6" t="s">
        <v>27</v>
      </c>
      <c r="C66" s="10" t="s">
        <v>16744</v>
      </c>
      <c r="D66" s="6">
        <f>COUNTIFS(累计派单!M:M,C:C)-COUNTIFS(累计派单!M:M,C:C,累计派单!I:I,"*群障*")</f>
        <v>20</v>
      </c>
      <c r="E66" s="6">
        <f>COUNTIFS(督办单!Q:Q,C:C)</f>
        <v>1</v>
      </c>
      <c r="F66" s="15">
        <f t="shared" si="0"/>
        <v>0.05</v>
      </c>
      <c r="G66" s="6">
        <f ca="1">COUNTIFS(累计派单!M:M,C:C,累计派单!S:S,$K$3)-COUNTIFS(累计派单!M:M,C:C,累计派单!I:I,"*群障*",累计派单!S:S,$K$3)</f>
        <v>0</v>
      </c>
      <c r="H66" s="6">
        <f ca="1">COUNTIFS(督办单!Q:Q,C:C,督办单!M:M,$K$3)</f>
        <v>0</v>
      </c>
      <c r="I66" s="15">
        <f ca="1" t="shared" si="1"/>
        <v>0</v>
      </c>
    </row>
    <row r="67" spans="1:9">
      <c r="A67" s="6">
        <v>64</v>
      </c>
      <c r="B67" s="6" t="s">
        <v>27</v>
      </c>
      <c r="C67" s="10" t="s">
        <v>11369</v>
      </c>
      <c r="D67" s="6">
        <f>COUNTIFS(累计派单!M:M,C:C)-COUNTIFS(累计派单!M:M,C:C,累计派单!I:I,"*群障*")</f>
        <v>10</v>
      </c>
      <c r="E67" s="6">
        <f>COUNTIFS(督办单!Q:Q,C:C)</f>
        <v>0</v>
      </c>
      <c r="F67" s="15">
        <f t="shared" si="0"/>
        <v>0</v>
      </c>
      <c r="G67" s="6">
        <f ca="1">COUNTIFS(累计派单!M:M,C:C,累计派单!S:S,$K$3)-COUNTIFS(累计派单!M:M,C:C,累计派单!I:I,"*群障*",累计派单!S:S,$K$3)</f>
        <v>0</v>
      </c>
      <c r="H67" s="6">
        <f ca="1">COUNTIFS(督办单!Q:Q,C:C,督办单!M:M,$K$3)</f>
        <v>0</v>
      </c>
      <c r="I67" s="15">
        <f ca="1" t="shared" si="1"/>
        <v>0</v>
      </c>
    </row>
    <row r="68" spans="1:9">
      <c r="A68" s="6">
        <v>65</v>
      </c>
      <c r="B68" s="6" t="s">
        <v>27</v>
      </c>
      <c r="C68" s="10" t="s">
        <v>8152</v>
      </c>
      <c r="D68" s="6">
        <f>COUNTIFS(累计派单!M:M,C:C)-COUNTIFS(累计派单!M:M,C:C,累计派单!I:I,"*群障*")</f>
        <v>17</v>
      </c>
      <c r="E68" s="6">
        <f>COUNTIFS(督办单!Q:Q,C:C)</f>
        <v>0</v>
      </c>
      <c r="F68" s="15">
        <f t="shared" ref="F68:F102" si="2">IFERROR(E68/D68,0)</f>
        <v>0</v>
      </c>
      <c r="G68" s="6">
        <f ca="1">COUNTIFS(累计派单!M:M,C:C,累计派单!S:S,$K$3)-COUNTIFS(累计派单!M:M,C:C,累计派单!I:I,"*群障*",累计派单!S:S,$K$3)</f>
        <v>0</v>
      </c>
      <c r="H68" s="6">
        <f ca="1">COUNTIFS(督办单!Q:Q,C:C,督办单!M:M,$K$3)</f>
        <v>0</v>
      </c>
      <c r="I68" s="15">
        <f ca="1" t="shared" ref="I68:I102" si="3">IFERROR(H68/G68,0)</f>
        <v>0</v>
      </c>
    </row>
    <row r="69" spans="1:9">
      <c r="A69" s="6">
        <v>66</v>
      </c>
      <c r="B69" s="6" t="s">
        <v>27</v>
      </c>
      <c r="C69" s="10" t="s">
        <v>5145</v>
      </c>
      <c r="D69" s="6">
        <f>COUNTIFS(累计派单!M:M,C:C)-COUNTIFS(累计派单!M:M,C:C,累计派单!I:I,"*群障*")</f>
        <v>83</v>
      </c>
      <c r="E69" s="6">
        <f>COUNTIFS(督办单!Q:Q,C:C)</f>
        <v>4</v>
      </c>
      <c r="F69" s="15">
        <f t="shared" si="2"/>
        <v>0.0481927710843374</v>
      </c>
      <c r="G69" s="6">
        <f ca="1">COUNTIFS(累计派单!M:M,C:C,累计派单!S:S,$K$3)-COUNTIFS(累计派单!M:M,C:C,累计派单!I:I,"*群障*",累计派单!S:S,$K$3)</f>
        <v>0</v>
      </c>
      <c r="H69" s="6">
        <f ca="1">COUNTIFS(督办单!Q:Q,C:C,督办单!M:M,$K$3)</f>
        <v>0</v>
      </c>
      <c r="I69" s="15">
        <f ca="1" t="shared" si="3"/>
        <v>0</v>
      </c>
    </row>
    <row r="70" spans="1:9">
      <c r="A70" s="6">
        <v>67</v>
      </c>
      <c r="B70" s="6" t="s">
        <v>27</v>
      </c>
      <c r="C70" s="10" t="s">
        <v>5812</v>
      </c>
      <c r="D70" s="6">
        <f>COUNTIFS(累计派单!M:M,C:C)-COUNTIFS(累计派单!M:M,C:C,累计派单!I:I,"*群障*")</f>
        <v>56</v>
      </c>
      <c r="E70" s="6">
        <f>COUNTIFS(督办单!Q:Q,C:C)</f>
        <v>1</v>
      </c>
      <c r="F70" s="15">
        <f t="shared" si="2"/>
        <v>0.0178571428571429</v>
      </c>
      <c r="G70" s="6">
        <f ca="1">COUNTIFS(累计派单!M:M,C:C,累计派单!S:S,$K$3)-COUNTIFS(累计派单!M:M,C:C,累计派单!I:I,"*群障*",累计派单!S:S,$K$3)</f>
        <v>0</v>
      </c>
      <c r="H70" s="6">
        <f ca="1">COUNTIFS(督办单!Q:Q,C:C,督办单!M:M,$K$3)</f>
        <v>0</v>
      </c>
      <c r="I70" s="15">
        <f ca="1" t="shared" si="3"/>
        <v>0</v>
      </c>
    </row>
    <row r="71" spans="1:9">
      <c r="A71" s="6">
        <v>68</v>
      </c>
      <c r="B71" s="6" t="s">
        <v>25</v>
      </c>
      <c r="C71" s="10" t="s">
        <v>4816</v>
      </c>
      <c r="D71" s="6">
        <f>COUNTIFS(累计派单!M:M,C:C)-COUNTIFS(累计派单!M:M,C:C,累计派单!I:I,"*群障*")</f>
        <v>75</v>
      </c>
      <c r="E71" s="6">
        <f>COUNTIFS(督办单!Q:Q,C:C)</f>
        <v>3</v>
      </c>
      <c r="F71" s="15">
        <f t="shared" si="2"/>
        <v>0.04</v>
      </c>
      <c r="G71" s="6">
        <f ca="1">COUNTIFS(累计派单!M:M,C:C,累计派单!S:S,$K$3)-COUNTIFS(累计派单!M:M,C:C,累计派单!I:I,"*群障*",累计派单!S:S,$K$3)</f>
        <v>0</v>
      </c>
      <c r="H71" s="6">
        <f ca="1">COUNTIFS(督办单!Q:Q,C:C,督办单!M:M,$K$3)</f>
        <v>0</v>
      </c>
      <c r="I71" s="15">
        <f ca="1" t="shared" si="3"/>
        <v>0</v>
      </c>
    </row>
    <row r="72" spans="1:9">
      <c r="A72" s="6">
        <v>69</v>
      </c>
      <c r="B72" s="6" t="s">
        <v>25</v>
      </c>
      <c r="C72" s="10" t="s">
        <v>5877</v>
      </c>
      <c r="D72" s="6">
        <f>COUNTIFS(累计派单!M:M,C:C)-COUNTIFS(累计派单!M:M,C:C,累计派单!I:I,"*群障*")</f>
        <v>93</v>
      </c>
      <c r="E72" s="6">
        <f>COUNTIFS(督办单!Q:Q,C:C)</f>
        <v>6</v>
      </c>
      <c r="F72" s="15">
        <f t="shared" si="2"/>
        <v>0.0645161290322581</v>
      </c>
      <c r="G72" s="6">
        <f ca="1">COUNTIFS(累计派单!M:M,C:C,累计派单!S:S,$K$3)-COUNTIFS(累计派单!M:M,C:C,累计派单!I:I,"*群障*",累计派单!S:S,$K$3)</f>
        <v>0</v>
      </c>
      <c r="H72" s="6">
        <f ca="1">COUNTIFS(督办单!Q:Q,C:C,督办单!M:M,$K$3)</f>
        <v>0</v>
      </c>
      <c r="I72" s="15">
        <f ca="1" t="shared" si="3"/>
        <v>0</v>
      </c>
    </row>
    <row r="73" spans="1:9">
      <c r="A73" s="6">
        <v>70</v>
      </c>
      <c r="B73" s="6" t="s">
        <v>25</v>
      </c>
      <c r="C73" s="9" t="s">
        <v>6701</v>
      </c>
      <c r="D73" s="6">
        <f>COUNTIFS(累计派单!M:M,C:C)-COUNTIFS(累计派单!M:M,C:C,累计派单!I:I,"*群障*")</f>
        <v>42</v>
      </c>
      <c r="E73" s="6">
        <f>COUNTIFS(督办单!Q:Q,C:C)</f>
        <v>1</v>
      </c>
      <c r="F73" s="15">
        <f t="shared" si="2"/>
        <v>0.0238095238095238</v>
      </c>
      <c r="G73" s="6">
        <f ca="1">COUNTIFS(累计派单!M:M,C:C,累计派单!S:S,$K$3)-COUNTIFS(累计派单!M:M,C:C,累计派单!I:I,"*群障*",累计派单!S:S,$K$3)</f>
        <v>0</v>
      </c>
      <c r="H73" s="6">
        <f ca="1">COUNTIFS(督办单!Q:Q,C:C,督办单!M:M,$K$3)</f>
        <v>0</v>
      </c>
      <c r="I73" s="15">
        <f ca="1" t="shared" si="3"/>
        <v>0</v>
      </c>
    </row>
    <row r="74" spans="1:9">
      <c r="A74" s="6">
        <v>71</v>
      </c>
      <c r="B74" s="6" t="s">
        <v>25</v>
      </c>
      <c r="C74" s="10" t="s">
        <v>6624</v>
      </c>
      <c r="D74" s="6">
        <f>COUNTIFS(累计派单!M:M,C:C)-COUNTIFS(累计派单!M:M,C:C,累计派单!I:I,"*群障*")</f>
        <v>69</v>
      </c>
      <c r="E74" s="6">
        <f>COUNTIFS(督办单!Q:Q,C:C)</f>
        <v>3</v>
      </c>
      <c r="F74" s="15">
        <f t="shared" si="2"/>
        <v>0.0434782608695652</v>
      </c>
      <c r="G74" s="6">
        <f ca="1">COUNTIFS(累计派单!M:M,C:C,累计派单!S:S,$K$3)-COUNTIFS(累计派单!M:M,C:C,累计派单!I:I,"*群障*",累计派单!S:S,$K$3)</f>
        <v>0</v>
      </c>
      <c r="H74" s="6">
        <f ca="1">COUNTIFS(督办单!Q:Q,C:C,督办单!M:M,$K$3)</f>
        <v>0</v>
      </c>
      <c r="I74" s="15">
        <f ca="1" t="shared" si="3"/>
        <v>0</v>
      </c>
    </row>
    <row r="75" spans="1:9">
      <c r="A75" s="6">
        <v>72</v>
      </c>
      <c r="B75" s="6" t="s">
        <v>25</v>
      </c>
      <c r="C75" s="10" t="s">
        <v>5016</v>
      </c>
      <c r="D75" s="6">
        <f>COUNTIFS(累计派单!M:M,C:C)-COUNTIFS(累计派单!M:M,C:C,累计派单!I:I,"*群障*")</f>
        <v>48</v>
      </c>
      <c r="E75" s="6">
        <f>COUNTIFS(督办单!Q:Q,C:C)</f>
        <v>1</v>
      </c>
      <c r="F75" s="15">
        <f t="shared" si="2"/>
        <v>0.0208333333333333</v>
      </c>
      <c r="G75" s="6">
        <f ca="1">COUNTIFS(累计派单!M:M,C:C,累计派单!S:S,$K$3)-COUNTIFS(累计派单!M:M,C:C,累计派单!I:I,"*群障*",累计派单!S:S,$K$3)</f>
        <v>0</v>
      </c>
      <c r="H75" s="6">
        <f ca="1">COUNTIFS(督办单!Q:Q,C:C,督办单!M:M,$K$3)</f>
        <v>0</v>
      </c>
      <c r="I75" s="15">
        <f ca="1" t="shared" si="3"/>
        <v>0</v>
      </c>
    </row>
    <row r="76" spans="1:9">
      <c r="A76" s="6">
        <v>73</v>
      </c>
      <c r="B76" s="6" t="s">
        <v>25</v>
      </c>
      <c r="C76" s="10" t="s">
        <v>6207</v>
      </c>
      <c r="D76" s="6">
        <f>COUNTIFS(累计派单!M:M,C:C)-COUNTIFS(累计派单!M:M,C:C,累计派单!I:I,"*群障*")</f>
        <v>114</v>
      </c>
      <c r="E76" s="6">
        <f>COUNTIFS(督办单!Q:Q,C:C)</f>
        <v>2</v>
      </c>
      <c r="F76" s="15">
        <f t="shared" si="2"/>
        <v>0.0175438596491228</v>
      </c>
      <c r="G76" s="6">
        <f ca="1">COUNTIFS(累计派单!M:M,C:C,累计派单!S:S,$K$3)-COUNTIFS(累计派单!M:M,C:C,累计派单!I:I,"*群障*",累计派单!S:S,$K$3)</f>
        <v>0</v>
      </c>
      <c r="H76" s="6">
        <f ca="1">COUNTIFS(督办单!Q:Q,C:C,督办单!M:M,$K$3)</f>
        <v>0</v>
      </c>
      <c r="I76" s="15">
        <f ca="1" t="shared" si="3"/>
        <v>0</v>
      </c>
    </row>
    <row r="77" spans="1:9">
      <c r="A77" s="6">
        <v>74</v>
      </c>
      <c r="B77" s="6" t="s">
        <v>25</v>
      </c>
      <c r="C77" s="10" t="s">
        <v>5721</v>
      </c>
      <c r="D77" s="6">
        <f>COUNTIFS(累计派单!M:M,C:C)-COUNTIFS(累计派单!M:M,C:C,累计派单!I:I,"*群障*")</f>
        <v>84</v>
      </c>
      <c r="E77" s="6">
        <f>COUNTIFS(督办单!Q:Q,C:C)</f>
        <v>5</v>
      </c>
      <c r="F77" s="15">
        <f t="shared" si="2"/>
        <v>0.0595238095238095</v>
      </c>
      <c r="G77" s="6">
        <f ca="1">COUNTIFS(累计派单!M:M,C:C,累计派单!S:S,$K$3)-COUNTIFS(累计派单!M:M,C:C,累计派单!I:I,"*群障*",累计派单!S:S,$K$3)</f>
        <v>0</v>
      </c>
      <c r="H77" s="6">
        <f ca="1">COUNTIFS(督办单!Q:Q,C:C,督办单!M:M,$K$3)</f>
        <v>0</v>
      </c>
      <c r="I77" s="15">
        <f ca="1" t="shared" si="3"/>
        <v>0</v>
      </c>
    </row>
    <row r="78" spans="1:9">
      <c r="A78" s="6">
        <v>75</v>
      </c>
      <c r="B78" s="6" t="s">
        <v>25</v>
      </c>
      <c r="C78" s="10" t="s">
        <v>5111</v>
      </c>
      <c r="D78" s="6">
        <f>COUNTIFS(累计派单!M:M,C:C)-COUNTIFS(累计派单!M:M,C:C,累计派单!I:I,"*群障*")</f>
        <v>39</v>
      </c>
      <c r="E78" s="6">
        <f>COUNTIFS(督办单!Q:Q,C:C)</f>
        <v>1</v>
      </c>
      <c r="F78" s="15">
        <f t="shared" si="2"/>
        <v>0.0256410256410256</v>
      </c>
      <c r="G78" s="6">
        <f ca="1">COUNTIFS(累计派单!M:M,C:C,累计派单!S:S,$K$3)-COUNTIFS(累计派单!M:M,C:C,累计派单!I:I,"*群障*",累计派单!S:S,$K$3)</f>
        <v>0</v>
      </c>
      <c r="H78" s="6">
        <f ca="1">COUNTIFS(督办单!Q:Q,C:C,督办单!M:M,$K$3)</f>
        <v>0</v>
      </c>
      <c r="I78" s="15">
        <f ca="1" t="shared" si="3"/>
        <v>0</v>
      </c>
    </row>
    <row r="79" spans="1:9">
      <c r="A79" s="6">
        <v>76</v>
      </c>
      <c r="B79" s="6" t="s">
        <v>25</v>
      </c>
      <c r="C79" s="9" t="s">
        <v>5236</v>
      </c>
      <c r="D79" s="6">
        <f>COUNTIFS(累计派单!M:M,C:C)-COUNTIFS(累计派单!M:M,C:C,累计派单!I:I,"*群障*")</f>
        <v>78</v>
      </c>
      <c r="E79" s="6">
        <f>COUNTIFS(督办单!Q:Q,C:C)</f>
        <v>3</v>
      </c>
      <c r="F79" s="15">
        <f t="shared" si="2"/>
        <v>0.0384615384615385</v>
      </c>
      <c r="G79" s="6">
        <f ca="1">COUNTIFS(累计派单!M:M,C:C,累计派单!S:S,$K$3)-COUNTIFS(累计派单!M:M,C:C,累计派单!I:I,"*群障*",累计派单!S:S,$K$3)</f>
        <v>0</v>
      </c>
      <c r="H79" s="6">
        <f ca="1">COUNTIFS(督办单!Q:Q,C:C,督办单!M:M,$K$3)</f>
        <v>0</v>
      </c>
      <c r="I79" s="15">
        <f ca="1" t="shared" si="3"/>
        <v>0</v>
      </c>
    </row>
    <row r="80" spans="1:9">
      <c r="A80" s="6">
        <v>77</v>
      </c>
      <c r="B80" s="6" t="s">
        <v>21</v>
      </c>
      <c r="C80" s="10" t="s">
        <v>5638</v>
      </c>
      <c r="D80" s="6">
        <f>COUNTIFS(累计派单!M:M,C:C)-COUNTIFS(累计派单!M:M,C:C,累计派单!I:I,"*群障*")</f>
        <v>80</v>
      </c>
      <c r="E80" s="6">
        <f>COUNTIFS(督办单!Q:Q,C:C)</f>
        <v>9</v>
      </c>
      <c r="F80" s="15">
        <f t="shared" si="2"/>
        <v>0.1125</v>
      </c>
      <c r="G80" s="6">
        <f ca="1">COUNTIFS(累计派单!M:M,C:C,累计派单!S:S,$K$3)-COUNTIFS(累计派单!M:M,C:C,累计派单!I:I,"*群障*",累计派单!S:S,$K$3)</f>
        <v>0</v>
      </c>
      <c r="H80" s="6">
        <f ca="1">COUNTIFS(督办单!Q:Q,C:C,督办单!M:M,$K$3)</f>
        <v>0</v>
      </c>
      <c r="I80" s="15">
        <f ca="1" t="shared" si="3"/>
        <v>0</v>
      </c>
    </row>
    <row r="81" spans="1:9">
      <c r="A81" s="6">
        <v>78</v>
      </c>
      <c r="B81" s="6" t="s">
        <v>21</v>
      </c>
      <c r="C81" s="10" t="s">
        <v>5224</v>
      </c>
      <c r="D81" s="6">
        <f>COUNTIFS(累计派单!M:M,C:C)-COUNTIFS(累计派单!M:M,C:C,累计派单!I:I,"*群障*")</f>
        <v>127</v>
      </c>
      <c r="E81" s="6">
        <f>COUNTIFS(督办单!Q:Q,C:C)</f>
        <v>15</v>
      </c>
      <c r="F81" s="15">
        <f t="shared" si="2"/>
        <v>0.118110236220472</v>
      </c>
      <c r="G81" s="6">
        <f ca="1">COUNTIFS(累计派单!M:M,C:C,累计派单!S:S,$K$3)-COUNTIFS(累计派单!M:M,C:C,累计派单!I:I,"*群障*",累计派单!S:S,$K$3)</f>
        <v>0</v>
      </c>
      <c r="H81" s="6">
        <f ca="1">COUNTIFS(督办单!Q:Q,C:C,督办单!M:M,$K$3)</f>
        <v>0</v>
      </c>
      <c r="I81" s="15">
        <f ca="1" t="shared" si="3"/>
        <v>0</v>
      </c>
    </row>
    <row r="82" spans="1:9">
      <c r="A82" s="6">
        <v>79</v>
      </c>
      <c r="B82" s="6" t="s">
        <v>21</v>
      </c>
      <c r="C82" s="10" t="s">
        <v>5029</v>
      </c>
      <c r="D82" s="6">
        <f>COUNTIFS(累计派单!M:M,C:C)-COUNTIFS(累计派单!M:M,C:C,累计派单!I:I,"*群障*")</f>
        <v>85</v>
      </c>
      <c r="E82" s="6">
        <f>COUNTIFS(督办单!Q:Q,C:C)</f>
        <v>8</v>
      </c>
      <c r="F82" s="15">
        <f t="shared" si="2"/>
        <v>0.0941176470588235</v>
      </c>
      <c r="G82" s="6">
        <f ca="1">COUNTIFS(累计派单!M:M,C:C,累计派单!S:S,$K$3)-COUNTIFS(累计派单!M:M,C:C,累计派单!I:I,"*群障*",累计派单!S:S,$K$3)</f>
        <v>0</v>
      </c>
      <c r="H82" s="6">
        <f ca="1">COUNTIFS(督办单!Q:Q,C:C,督办单!M:M,$K$3)</f>
        <v>0</v>
      </c>
      <c r="I82" s="15">
        <f ca="1" t="shared" si="3"/>
        <v>0</v>
      </c>
    </row>
    <row r="83" spans="1:9">
      <c r="A83" s="6">
        <v>80</v>
      </c>
      <c r="B83" s="6" t="s">
        <v>21</v>
      </c>
      <c r="C83" s="10" t="s">
        <v>5197</v>
      </c>
      <c r="D83" s="6">
        <f>COUNTIFS(累计派单!M:M,C:C)-COUNTIFS(累计派单!M:M,C:C,累计派单!I:I,"*群障*")</f>
        <v>83</v>
      </c>
      <c r="E83" s="6">
        <f>COUNTIFS(督办单!Q:Q,C:C)</f>
        <v>4</v>
      </c>
      <c r="F83" s="15">
        <f t="shared" si="2"/>
        <v>0.0481927710843374</v>
      </c>
      <c r="G83" s="6">
        <f ca="1">COUNTIFS(累计派单!M:M,C:C,累计派单!S:S,$K$3)-COUNTIFS(累计派单!M:M,C:C,累计派单!I:I,"*群障*",累计派单!S:S,$K$3)</f>
        <v>0</v>
      </c>
      <c r="H83" s="6">
        <f ca="1">COUNTIFS(督办单!Q:Q,C:C,督办单!M:M,$K$3)</f>
        <v>0</v>
      </c>
      <c r="I83" s="15">
        <f ca="1" t="shared" si="3"/>
        <v>0</v>
      </c>
    </row>
    <row r="84" spans="1:9">
      <c r="A84" s="6">
        <v>81</v>
      </c>
      <c r="B84" s="6" t="s">
        <v>21</v>
      </c>
      <c r="C84" s="10" t="s">
        <v>5089</v>
      </c>
      <c r="D84" s="6">
        <f>COUNTIFS(累计派单!M:M,C:C)-COUNTIFS(累计派单!M:M,C:C,累计派单!I:I,"*群障*")</f>
        <v>109</v>
      </c>
      <c r="E84" s="6">
        <f>COUNTIFS(督办单!Q:Q,C:C)</f>
        <v>8</v>
      </c>
      <c r="F84" s="15">
        <f t="shared" si="2"/>
        <v>0.073394495412844</v>
      </c>
      <c r="G84" s="6">
        <f ca="1">COUNTIFS(累计派单!M:M,C:C,累计派单!S:S,$K$3)-COUNTIFS(累计派单!M:M,C:C,累计派单!I:I,"*群障*",累计派单!S:S,$K$3)</f>
        <v>0</v>
      </c>
      <c r="H84" s="6">
        <f ca="1">COUNTIFS(督办单!Q:Q,C:C,督办单!M:M,$K$3)</f>
        <v>0</v>
      </c>
      <c r="I84" s="15">
        <f ca="1" t="shared" si="3"/>
        <v>0</v>
      </c>
    </row>
    <row r="85" spans="1:9">
      <c r="A85" s="6">
        <v>82</v>
      </c>
      <c r="B85" s="6" t="s">
        <v>21</v>
      </c>
      <c r="C85" s="10" t="s">
        <v>5376</v>
      </c>
      <c r="D85" s="6">
        <f>COUNTIFS(累计派单!M:M,C:C)-COUNTIFS(累计派单!M:M,C:C,累计派单!I:I,"*群障*")</f>
        <v>94</v>
      </c>
      <c r="E85" s="6">
        <f>COUNTIFS(督办单!Q:Q,C:C)</f>
        <v>10</v>
      </c>
      <c r="F85" s="15">
        <f t="shared" si="2"/>
        <v>0.106382978723404</v>
      </c>
      <c r="G85" s="6">
        <f ca="1">COUNTIFS(累计派单!M:M,C:C,累计派单!S:S,$K$3)-COUNTIFS(累计派单!M:M,C:C,累计派单!I:I,"*群障*",累计派单!S:S,$K$3)</f>
        <v>0</v>
      </c>
      <c r="H85" s="6">
        <f ca="1">COUNTIFS(督办单!Q:Q,C:C,督办单!M:M,$K$3)</f>
        <v>0</v>
      </c>
      <c r="I85" s="15">
        <f ca="1" t="shared" si="3"/>
        <v>0</v>
      </c>
    </row>
    <row r="86" spans="1:9">
      <c r="A86" s="6">
        <v>83</v>
      </c>
      <c r="B86" s="6" t="s">
        <v>21</v>
      </c>
      <c r="C86" s="10" t="s">
        <v>5133</v>
      </c>
      <c r="D86" s="6">
        <f>COUNTIFS(累计派单!M:M,C:C)-COUNTIFS(累计派单!M:M,C:C,累计派单!I:I,"*群障*")</f>
        <v>115</v>
      </c>
      <c r="E86" s="6">
        <f>COUNTIFS(督办单!Q:Q,C:C)</f>
        <v>9</v>
      </c>
      <c r="F86" s="15">
        <f t="shared" si="2"/>
        <v>0.0782608695652174</v>
      </c>
      <c r="G86" s="6">
        <f ca="1">COUNTIFS(累计派单!M:M,C:C,累计派单!S:S,$K$3)-COUNTIFS(累计派单!M:M,C:C,累计派单!I:I,"*群障*",累计派单!S:S,$K$3)</f>
        <v>0</v>
      </c>
      <c r="H86" s="6">
        <f ca="1">COUNTIFS(督办单!Q:Q,C:C,督办单!M:M,$K$3)</f>
        <v>0</v>
      </c>
      <c r="I86" s="15">
        <f ca="1" t="shared" si="3"/>
        <v>0</v>
      </c>
    </row>
    <row r="87" spans="1:9">
      <c r="A87" s="6">
        <v>84</v>
      </c>
      <c r="B87" s="6" t="s">
        <v>21</v>
      </c>
      <c r="C87" s="10" t="s">
        <v>6055</v>
      </c>
      <c r="D87" s="6">
        <f>COUNTIFS(累计派单!M:M,C:C)-COUNTIFS(累计派单!M:M,C:C,累计派单!I:I,"*群障*")</f>
        <v>197</v>
      </c>
      <c r="E87" s="6">
        <f>COUNTIFS(督办单!Q:Q,C:C)</f>
        <v>10</v>
      </c>
      <c r="F87" s="15">
        <f t="shared" si="2"/>
        <v>0.050761421319797</v>
      </c>
      <c r="G87" s="6">
        <f ca="1">COUNTIFS(累计派单!M:M,C:C,累计派单!S:S,$K$3)-COUNTIFS(累计派单!M:M,C:C,累计派单!I:I,"*群障*",累计派单!S:S,$K$3)</f>
        <v>0</v>
      </c>
      <c r="H87" s="6">
        <f ca="1">COUNTIFS(督办单!Q:Q,C:C,督办单!M:M,$K$3)</f>
        <v>0</v>
      </c>
      <c r="I87" s="15">
        <f ca="1" t="shared" si="3"/>
        <v>0</v>
      </c>
    </row>
    <row r="88" spans="1:9">
      <c r="A88" s="6">
        <v>85</v>
      </c>
      <c r="B88" s="6" t="s">
        <v>21</v>
      </c>
      <c r="C88" s="10" t="s">
        <v>4945</v>
      </c>
      <c r="D88" s="6">
        <f>COUNTIFS(累计派单!M:M,C:C)-COUNTIFS(累计派单!M:M,C:C,累计派单!I:I,"*群障*")</f>
        <v>54</v>
      </c>
      <c r="E88" s="6">
        <f>COUNTIFS(督办单!Q:Q,C:C)</f>
        <v>3</v>
      </c>
      <c r="F88" s="15">
        <f t="shared" si="2"/>
        <v>0.0555555555555556</v>
      </c>
      <c r="G88" s="6">
        <f ca="1">COUNTIFS(累计派单!M:M,C:C,累计派单!S:S,$K$3)-COUNTIFS(累计派单!M:M,C:C,累计派单!I:I,"*群障*",累计派单!S:S,$K$3)</f>
        <v>0</v>
      </c>
      <c r="H88" s="6">
        <f ca="1">COUNTIFS(督办单!Q:Q,C:C,督办单!M:M,$K$3)</f>
        <v>0</v>
      </c>
      <c r="I88" s="15">
        <f ca="1" t="shared" si="3"/>
        <v>0</v>
      </c>
    </row>
    <row r="89" spans="1:9">
      <c r="A89" s="6">
        <v>86</v>
      </c>
      <c r="B89" s="6" t="s">
        <v>21</v>
      </c>
      <c r="C89" s="10" t="s">
        <v>6195</v>
      </c>
      <c r="D89" s="6">
        <f>COUNTIFS(累计派单!M:M,C:C)-COUNTIFS(累计派单!M:M,C:C,累计派单!I:I,"*群障*")</f>
        <v>36</v>
      </c>
      <c r="E89" s="6">
        <f>COUNTIFS(督办单!Q:Q,C:C)</f>
        <v>1</v>
      </c>
      <c r="F89" s="15">
        <f t="shared" si="2"/>
        <v>0.0277777777777778</v>
      </c>
      <c r="G89" s="6">
        <f ca="1">COUNTIFS(累计派单!M:M,C:C,累计派单!S:S,$K$3)-COUNTIFS(累计派单!M:M,C:C,累计派单!I:I,"*群障*",累计派单!S:S,$K$3)</f>
        <v>0</v>
      </c>
      <c r="H89" s="6">
        <f ca="1">COUNTIFS(督办单!Q:Q,C:C,督办单!M:M,$K$3)</f>
        <v>0</v>
      </c>
      <c r="I89" s="15">
        <f ca="1" t="shared" si="3"/>
        <v>0</v>
      </c>
    </row>
    <row r="90" spans="1:9">
      <c r="A90" s="6">
        <v>87</v>
      </c>
      <c r="B90" s="6" t="s">
        <v>18</v>
      </c>
      <c r="C90" s="10" t="s">
        <v>4788</v>
      </c>
      <c r="D90" s="6">
        <f>COUNTIFS(累计派单!M:M,C:C)-COUNTIFS(累计派单!M:M,C:C,累计派单!I:I,"*群障*")</f>
        <v>187</v>
      </c>
      <c r="E90" s="6">
        <f>COUNTIFS(督办单!Q:Q,C:C)</f>
        <v>14</v>
      </c>
      <c r="F90" s="15">
        <f t="shared" si="2"/>
        <v>0.0748663101604278</v>
      </c>
      <c r="G90" s="6">
        <f ca="1">COUNTIFS(累计派单!M:M,C:C,累计派单!S:S,$K$3)-COUNTIFS(累计派单!M:M,C:C,累计派单!I:I,"*群障*",累计派单!S:S,$K$3)</f>
        <v>0</v>
      </c>
      <c r="H90" s="6">
        <f ca="1">COUNTIFS(督办单!Q:Q,C:C,督办单!M:M,$K$3)</f>
        <v>0</v>
      </c>
      <c r="I90" s="15">
        <f ca="1" t="shared" si="3"/>
        <v>0</v>
      </c>
    </row>
    <row r="91" spans="1:9">
      <c r="A91" s="6">
        <v>88</v>
      </c>
      <c r="B91" s="6" t="s">
        <v>18</v>
      </c>
      <c r="C91" s="10" t="s">
        <v>4868</v>
      </c>
      <c r="D91" s="6">
        <f>COUNTIFS(累计派单!M:M,C:C)-COUNTIFS(累计派单!M:M,C:C,累计派单!I:I,"*群障*")</f>
        <v>115</v>
      </c>
      <c r="E91" s="6">
        <f>COUNTIFS(督办单!Q:Q,C:C)</f>
        <v>13</v>
      </c>
      <c r="F91" s="15">
        <f t="shared" si="2"/>
        <v>0.11304347826087</v>
      </c>
      <c r="G91" s="6">
        <f ca="1">COUNTIFS(累计派单!M:M,C:C,累计派单!S:S,$K$3)-COUNTIFS(累计派单!M:M,C:C,累计派单!I:I,"*群障*",累计派单!S:S,$K$3)</f>
        <v>0</v>
      </c>
      <c r="H91" s="6">
        <f ca="1">COUNTIFS(督办单!Q:Q,C:C,督办单!M:M,$K$3)</f>
        <v>0</v>
      </c>
      <c r="I91" s="15">
        <f ca="1" t="shared" si="3"/>
        <v>0</v>
      </c>
    </row>
    <row r="92" spans="1:9">
      <c r="A92" s="6">
        <v>89</v>
      </c>
      <c r="B92" s="6" t="s">
        <v>26</v>
      </c>
      <c r="C92" s="10" t="s">
        <v>4932</v>
      </c>
      <c r="D92" s="6">
        <f>COUNTIFS(累计派单!M:M,C:C)-COUNTIFS(累计派单!M:M,C:C,累计派单!I:I,"*群障*")</f>
        <v>178</v>
      </c>
      <c r="E92" s="6">
        <f>COUNTIFS(督办单!Q:Q,C:C)</f>
        <v>17</v>
      </c>
      <c r="F92" s="15">
        <f t="shared" si="2"/>
        <v>0.0955056179775281</v>
      </c>
      <c r="G92" s="6">
        <f ca="1">COUNTIFS(累计派单!M:M,C:C,累计派单!S:S,$K$3)-COUNTIFS(累计派单!M:M,C:C,累计派单!I:I,"*群障*",累计派单!S:S,$K$3)</f>
        <v>0</v>
      </c>
      <c r="H92" s="6">
        <f ca="1">COUNTIFS(督办单!Q:Q,C:C,督办单!M:M,$K$3)</f>
        <v>0</v>
      </c>
      <c r="I92" s="15">
        <f ca="1" t="shared" si="3"/>
        <v>0</v>
      </c>
    </row>
    <row r="93" spans="1:9">
      <c r="A93" s="6">
        <v>90</v>
      </c>
      <c r="B93" s="6" t="s">
        <v>26</v>
      </c>
      <c r="C93" s="10" t="s">
        <v>5364</v>
      </c>
      <c r="D93" s="6">
        <f>COUNTIFS(累计派单!M:M,C:C)-COUNTIFS(累计派单!M:M,C:C,累计派单!I:I,"*群障*")</f>
        <v>130</v>
      </c>
      <c r="E93" s="6">
        <f>COUNTIFS(督办单!Q:Q,C:C)</f>
        <v>5</v>
      </c>
      <c r="F93" s="15">
        <f t="shared" si="2"/>
        <v>0.0384615384615385</v>
      </c>
      <c r="G93" s="6">
        <f ca="1">COUNTIFS(累计派单!M:M,C:C,累计派单!S:S,$K$3)-COUNTIFS(累计派单!M:M,C:C,累计派单!I:I,"*群障*",累计派单!S:S,$K$3)</f>
        <v>0</v>
      </c>
      <c r="H93" s="6">
        <f ca="1">COUNTIFS(督办单!Q:Q,C:C,督办单!M:M,$K$3)</f>
        <v>0</v>
      </c>
      <c r="I93" s="15">
        <f ca="1" t="shared" si="3"/>
        <v>0</v>
      </c>
    </row>
    <row r="94" spans="1:9">
      <c r="A94" s="6">
        <v>91</v>
      </c>
      <c r="B94" s="6" t="s">
        <v>26</v>
      </c>
      <c r="C94" s="10" t="s">
        <v>7767</v>
      </c>
      <c r="D94" s="6">
        <f>COUNTIFS(累计派单!M:M,C:C)-COUNTIFS(累计派单!M:M,C:C,累计派单!I:I,"*群障*")</f>
        <v>69</v>
      </c>
      <c r="E94" s="6">
        <f>COUNTIFS(督办单!Q:Q,C:C)</f>
        <v>2</v>
      </c>
      <c r="F94" s="15">
        <f t="shared" si="2"/>
        <v>0.0289855072463768</v>
      </c>
      <c r="G94" s="6">
        <f ca="1">COUNTIFS(累计派单!M:M,C:C,累计派单!S:S,$K$3)-COUNTIFS(累计派单!M:M,C:C,累计派单!I:I,"*群障*",累计派单!S:S,$K$3)</f>
        <v>0</v>
      </c>
      <c r="H94" s="6">
        <f ca="1">COUNTIFS(督办单!Q:Q,C:C,督办单!M:M,$K$3)</f>
        <v>0</v>
      </c>
      <c r="I94" s="15">
        <f ca="1" t="shared" si="3"/>
        <v>0</v>
      </c>
    </row>
    <row r="95" spans="1:9">
      <c r="A95" s="6">
        <v>92</v>
      </c>
      <c r="B95" s="6" t="s">
        <v>26</v>
      </c>
      <c r="C95" s="10" t="s">
        <v>7210</v>
      </c>
      <c r="D95" s="6">
        <f>COUNTIFS(累计派单!M:M,C:C)-COUNTIFS(累计派单!M:M,C:C,累计派单!I:I,"*群障*")</f>
        <v>40</v>
      </c>
      <c r="E95" s="6">
        <f>COUNTIFS(督办单!Q:Q,C:C)</f>
        <v>0</v>
      </c>
      <c r="F95" s="15">
        <f t="shared" si="2"/>
        <v>0</v>
      </c>
      <c r="G95" s="6">
        <f ca="1">COUNTIFS(累计派单!M:M,C:C,累计派单!S:S,$K$3)-COUNTIFS(累计派单!M:M,C:C,累计派单!I:I,"*群障*",累计派单!S:S,$K$3)</f>
        <v>0</v>
      </c>
      <c r="H95" s="6">
        <f ca="1">COUNTIFS(督办单!Q:Q,C:C,督办单!M:M,$K$3)</f>
        <v>0</v>
      </c>
      <c r="I95" s="15">
        <f ca="1" t="shared" si="3"/>
        <v>0</v>
      </c>
    </row>
    <row r="96" spans="1:9">
      <c r="A96" s="6">
        <v>93</v>
      </c>
      <c r="B96" s="6" t="s">
        <v>26</v>
      </c>
      <c r="C96" s="10" t="s">
        <v>5825</v>
      </c>
      <c r="D96" s="6">
        <f>COUNTIFS(累计派单!M:M,C:C)-COUNTIFS(累计派单!M:M,C:C,累计派单!I:I,"*群障*")</f>
        <v>57</v>
      </c>
      <c r="E96" s="6">
        <f>COUNTIFS(督办单!Q:Q,C:C)</f>
        <v>0</v>
      </c>
      <c r="F96" s="15">
        <f t="shared" si="2"/>
        <v>0</v>
      </c>
      <c r="G96" s="6">
        <f ca="1">COUNTIFS(累计派单!M:M,C:C,累计派单!S:S,$K$3)-COUNTIFS(累计派单!M:M,C:C,累计派单!I:I,"*群障*",累计派单!S:S,$K$3)</f>
        <v>0</v>
      </c>
      <c r="H96" s="6">
        <f ca="1">COUNTIFS(督办单!Q:Q,C:C,督办单!M:M,$K$3)</f>
        <v>0</v>
      </c>
      <c r="I96" s="15">
        <f ca="1" t="shared" si="3"/>
        <v>0</v>
      </c>
    </row>
    <row r="97" spans="1:9">
      <c r="A97" s="6">
        <v>94</v>
      </c>
      <c r="B97" s="6" t="s">
        <v>26</v>
      </c>
      <c r="C97" s="10" t="s">
        <v>6022</v>
      </c>
      <c r="D97" s="6">
        <f>COUNTIFS(累计派单!M:M,C:C)-COUNTIFS(累计派单!M:M,C:C,累计派单!I:I,"*群障*")</f>
        <v>59</v>
      </c>
      <c r="E97" s="6">
        <f>COUNTIFS(督办单!Q:Q,C:C)</f>
        <v>1</v>
      </c>
      <c r="F97" s="15">
        <f t="shared" si="2"/>
        <v>0.0169491525423729</v>
      </c>
      <c r="G97" s="6">
        <f ca="1">COUNTIFS(累计派单!M:M,C:C,累计派单!S:S,$K$3)-COUNTIFS(累计派单!M:M,C:C,累计派单!I:I,"*群障*",累计派单!S:S,$K$3)</f>
        <v>0</v>
      </c>
      <c r="H97" s="6">
        <f ca="1">COUNTIFS(督办单!Q:Q,C:C,督办单!M:M,$K$3)</f>
        <v>0</v>
      </c>
      <c r="I97" s="15">
        <f ca="1" t="shared" si="3"/>
        <v>0</v>
      </c>
    </row>
    <row r="98" spans="1:9">
      <c r="A98" s="6">
        <v>95</v>
      </c>
      <c r="B98" s="6" t="s">
        <v>26</v>
      </c>
      <c r="C98" s="10" t="s">
        <v>18345</v>
      </c>
      <c r="D98" s="6">
        <f>COUNTIFS(累计派单!M:M,C:C)-COUNTIFS(累计派单!M:M,C:C,累计派单!I:I,"*群障*")</f>
        <v>16</v>
      </c>
      <c r="E98" s="6">
        <f>COUNTIFS(督办单!Q:Q,C:C)</f>
        <v>0</v>
      </c>
      <c r="F98" s="15">
        <f t="shared" si="2"/>
        <v>0</v>
      </c>
      <c r="G98" s="6">
        <f ca="1">COUNTIFS(累计派单!M:M,C:C,累计派单!S:S,$K$3)-COUNTIFS(累计派单!M:M,C:C,累计派单!I:I,"*群障*",累计派单!S:S,$K$3)</f>
        <v>0</v>
      </c>
      <c r="H98" s="6">
        <f ca="1">COUNTIFS(督办单!Q:Q,C:C,督办单!M:M,$K$3)</f>
        <v>0</v>
      </c>
      <c r="I98" s="15">
        <f ca="1" t="shared" si="3"/>
        <v>0</v>
      </c>
    </row>
    <row r="99" spans="1:9">
      <c r="A99" s="6">
        <v>96</v>
      </c>
      <c r="B99" s="6" t="s">
        <v>26</v>
      </c>
      <c r="C99" s="10" t="s">
        <v>7480</v>
      </c>
      <c r="D99" s="6">
        <f>COUNTIFS(累计派单!M:M,C:C)-COUNTIFS(累计派单!M:M,C:C,累计派单!I:I,"*群障*")</f>
        <v>28</v>
      </c>
      <c r="E99" s="6">
        <f>COUNTIFS(督办单!Q:Q,C:C)</f>
        <v>1</v>
      </c>
      <c r="F99" s="15">
        <f t="shared" si="2"/>
        <v>0.0357142857142857</v>
      </c>
      <c r="G99" s="6">
        <f ca="1">COUNTIFS(累计派单!M:M,C:C,累计派单!S:S,$K$3)-COUNTIFS(累计派单!M:M,C:C,累计派单!I:I,"*群障*",累计派单!S:S,$K$3)</f>
        <v>0</v>
      </c>
      <c r="H99" s="6">
        <f ca="1">COUNTIFS(督办单!Q:Q,C:C,督办单!M:M,$K$3)</f>
        <v>0</v>
      </c>
      <c r="I99" s="15">
        <f ca="1" t="shared" si="3"/>
        <v>0</v>
      </c>
    </row>
    <row r="100" spans="1:9">
      <c r="A100" s="6">
        <v>97</v>
      </c>
      <c r="B100" s="6" t="s">
        <v>26</v>
      </c>
      <c r="C100" s="10" t="s">
        <v>14694</v>
      </c>
      <c r="D100" s="6">
        <f>COUNTIFS(累计派单!M:M,C:C)-COUNTIFS(累计派单!M:M,C:C,累计派单!I:I,"*群障*")</f>
        <v>23</v>
      </c>
      <c r="E100" s="6">
        <f>COUNTIFS(督办单!Q:Q,C:C)</f>
        <v>0</v>
      </c>
      <c r="F100" s="15">
        <f t="shared" si="2"/>
        <v>0</v>
      </c>
      <c r="G100" s="6">
        <f ca="1">COUNTIFS(累计派单!M:M,C:C,累计派单!S:S,$K$3)-COUNTIFS(累计派单!M:M,C:C,累计派单!I:I,"*群障*",累计派单!S:S,$K$3)</f>
        <v>0</v>
      </c>
      <c r="H100" s="6">
        <f ca="1">COUNTIFS(督办单!Q:Q,C:C,督办单!M:M,$K$3)</f>
        <v>0</v>
      </c>
      <c r="I100" s="15">
        <f ca="1" t="shared" si="3"/>
        <v>0</v>
      </c>
    </row>
    <row r="101" spans="1:9">
      <c r="A101" s="6">
        <v>98</v>
      </c>
      <c r="B101" s="6" t="s">
        <v>26</v>
      </c>
      <c r="C101" s="10" t="s">
        <v>5854</v>
      </c>
      <c r="D101" s="6">
        <f>COUNTIFS(累计派单!M:M,C:C)-COUNTIFS(累计派单!M:M,C:C,累计派单!I:I,"*群障*")</f>
        <v>53</v>
      </c>
      <c r="E101" s="6">
        <f>COUNTIFS(督办单!Q:Q,C:C)</f>
        <v>1</v>
      </c>
      <c r="F101" s="15">
        <f t="shared" si="2"/>
        <v>0.0188679245283019</v>
      </c>
      <c r="G101" s="6">
        <f ca="1">COUNTIFS(累计派单!M:M,C:C,累计派单!S:S,$K$3)-COUNTIFS(累计派单!M:M,C:C,累计派单!I:I,"*群障*",累计派单!S:S,$K$3)</f>
        <v>0</v>
      </c>
      <c r="H101" s="6">
        <f ca="1">COUNTIFS(督办单!Q:Q,C:C,督办单!M:M,$K$3)</f>
        <v>0</v>
      </c>
      <c r="I101" s="15">
        <f ca="1" t="shared" si="3"/>
        <v>0</v>
      </c>
    </row>
    <row r="102" spans="1:9">
      <c r="A102" s="6">
        <v>99</v>
      </c>
      <c r="B102" s="6" t="s">
        <v>26</v>
      </c>
      <c r="C102" s="10" t="s">
        <v>5353</v>
      </c>
      <c r="D102" s="6">
        <f>COUNTIFS(累计派单!M:M,C:C)-COUNTIFS(累计派单!M:M,C:C,累计派单!I:I,"*群障*")</f>
        <v>18</v>
      </c>
      <c r="E102" s="6">
        <f>COUNTIFS(督办单!Q:Q,C:C)</f>
        <v>1</v>
      </c>
      <c r="F102" s="15">
        <f t="shared" si="2"/>
        <v>0.0555555555555556</v>
      </c>
      <c r="G102" s="6">
        <f ca="1">COUNTIFS(累计派单!M:M,C:C,累计派单!S:S,$K$3)-COUNTIFS(累计派单!M:M,C:C,累计派单!I:I,"*群障*",累计派单!S:S,$K$3)</f>
        <v>0</v>
      </c>
      <c r="H102" s="6">
        <f ca="1">COUNTIFS(督办单!Q:Q,C:C,督办单!M:M,$K$3)</f>
        <v>0</v>
      </c>
      <c r="I102" s="15">
        <f ca="1" t="shared" si="3"/>
        <v>0</v>
      </c>
    </row>
  </sheetData>
  <sortState ref="B5:I102">
    <sortCondition ref="H4" descending="1"/>
    <sortCondition ref="B4"/>
  </sortState>
  <mergeCells count="6">
    <mergeCell ref="A1:I1"/>
    <mergeCell ref="D2:F2"/>
    <mergeCell ref="G2:I2"/>
    <mergeCell ref="A2:A3"/>
    <mergeCell ref="B2:B3"/>
    <mergeCell ref="C2:C3"/>
  </mergeCells>
  <conditionalFormatting sqref="C4:C102">
    <cfRule type="duplicateValues" dxfId="3" priority="33"/>
  </conditionalFormatting>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J574"/>
  <sheetViews>
    <sheetView workbookViewId="0">
      <selection activeCell="K22" sqref="K22"/>
    </sheetView>
  </sheetViews>
  <sheetFormatPr defaultColWidth="9" defaultRowHeight="14"/>
  <cols>
    <col min="4" max="4" width="22.1272727272727" style="3" customWidth="1"/>
    <col min="5" max="5" width="36.7545454545455" style="4" customWidth="1"/>
    <col min="6" max="7" width="7.87272727272727" style="3" customWidth="1"/>
    <col min="8" max="9" width="7.87272727272727" style="5" customWidth="1"/>
    <col min="10" max="10" width="9" style="3" customWidth="1"/>
  </cols>
  <sheetData>
    <row r="1" spans="1:10">
      <c r="A1" s="6" t="str">
        <f ca="1">通报!N6&amp;"日一级督办单情况个人投诉"</f>
        <v>19日一级督办单情况个人投诉</v>
      </c>
      <c r="B1" s="7"/>
      <c r="C1" s="7"/>
      <c r="D1" s="7"/>
      <c r="E1" s="7"/>
      <c r="F1" s="7"/>
      <c r="G1" s="7"/>
      <c r="H1" s="8"/>
      <c r="I1" s="20"/>
      <c r="J1" s="21"/>
    </row>
    <row r="2" spans="1:10">
      <c r="A2" s="6" t="s">
        <v>4</v>
      </c>
      <c r="B2" s="9" t="s">
        <v>5</v>
      </c>
      <c r="C2" s="9" t="s">
        <v>91496</v>
      </c>
      <c r="D2" s="10" t="s">
        <v>91497</v>
      </c>
      <c r="E2" s="10" t="s">
        <v>91490</v>
      </c>
      <c r="F2" s="6" t="s">
        <v>91492</v>
      </c>
      <c r="G2" s="7"/>
      <c r="H2" s="8"/>
      <c r="I2" s="20"/>
      <c r="J2" s="21"/>
    </row>
    <row r="3" s="1" customFormat="1" ht="40.5" customHeight="1" spans="1:10">
      <c r="A3" s="11"/>
      <c r="B3" s="11"/>
      <c r="C3" s="11"/>
      <c r="D3" s="11"/>
      <c r="E3" s="11"/>
      <c r="F3" s="12" t="s">
        <v>91493</v>
      </c>
      <c r="G3" s="12" t="s">
        <v>91494</v>
      </c>
      <c r="H3" s="13" t="s">
        <v>91495</v>
      </c>
      <c r="I3" s="22"/>
      <c r="J3" s="23" t="str">
        <f ca="1">通报!M6</f>
        <v>0119</v>
      </c>
    </row>
    <row r="4" spans="1:10">
      <c r="A4" s="6">
        <v>1</v>
      </c>
      <c r="B4" s="14" t="s">
        <v>20</v>
      </c>
      <c r="C4" s="10" t="s">
        <v>6722</v>
      </c>
      <c r="D4" s="14" t="s">
        <v>10838</v>
      </c>
      <c r="E4" s="14" t="s">
        <v>8071</v>
      </c>
      <c r="F4" s="6">
        <f ca="1">COUNTIFS(累计派单!O:O,D:D,累计派单!S:S,$J$3)-COUNTIFS(累计派单!O:O,D:D,累计派单!I:I,"*群障*",累计派单!S:S,$J$3)</f>
        <v>0</v>
      </c>
      <c r="G4" s="6">
        <f ca="1">COUNTIFS(督办单!N:N,D:D,督办单!M:M,$J$3)</f>
        <v>0</v>
      </c>
      <c r="H4" s="15">
        <f ca="1" t="shared" ref="H4:H67" si="0">IFERROR(G4/F4,0)</f>
        <v>0</v>
      </c>
      <c r="I4" s="20"/>
      <c r="J4" s="21"/>
    </row>
    <row r="5" spans="1:10">
      <c r="A5" s="6">
        <v>2</v>
      </c>
      <c r="B5" s="14" t="s">
        <v>20</v>
      </c>
      <c r="C5" s="10" t="s">
        <v>5053</v>
      </c>
      <c r="D5" s="14" t="s">
        <v>5057</v>
      </c>
      <c r="E5" s="14" t="s">
        <v>5055</v>
      </c>
      <c r="F5" s="6">
        <f ca="1">COUNTIFS(累计派单!O:O,D:D,累计派单!S:S,$J$3)-COUNTIFS(累计派单!O:O,D:D,累计派单!I:I,"*群障*",累计派单!S:S,$J$3)</f>
        <v>0</v>
      </c>
      <c r="G5" s="6">
        <f ca="1">COUNTIFS(督办单!N:N,D:D,督办单!M:M,$J$3)</f>
        <v>0</v>
      </c>
      <c r="H5" s="15">
        <f ca="1" t="shared" si="0"/>
        <v>0</v>
      </c>
      <c r="I5" s="20"/>
      <c r="J5" s="21"/>
    </row>
    <row r="6" spans="1:10">
      <c r="A6" s="6">
        <v>3</v>
      </c>
      <c r="B6" s="14" t="s">
        <v>20</v>
      </c>
      <c r="C6" s="10" t="s">
        <v>6150</v>
      </c>
      <c r="D6" s="14" t="s">
        <v>6153</v>
      </c>
      <c r="E6" s="14" t="s">
        <v>4844</v>
      </c>
      <c r="F6" s="6">
        <f ca="1">COUNTIFS(累计派单!O:O,D:D,累计派单!S:S,$J$3)-COUNTIFS(累计派单!O:O,D:D,累计派单!I:I,"*群障*",累计派单!S:S,$J$3)</f>
        <v>0</v>
      </c>
      <c r="G6" s="6">
        <f ca="1">COUNTIFS(督办单!N:N,D:D,督办单!M:M,$J$3)</f>
        <v>0</v>
      </c>
      <c r="H6" s="15">
        <f ca="1" t="shared" si="0"/>
        <v>0</v>
      </c>
      <c r="I6" s="20"/>
      <c r="J6" s="21"/>
    </row>
    <row r="7" spans="1:10">
      <c r="A7" s="6">
        <v>4</v>
      </c>
      <c r="B7" s="14" t="s">
        <v>24</v>
      </c>
      <c r="C7" s="10" t="s">
        <v>91498</v>
      </c>
      <c r="D7" s="14" t="s">
        <v>91499</v>
      </c>
      <c r="E7" s="14" t="s">
        <v>5486</v>
      </c>
      <c r="F7" s="6">
        <f ca="1">COUNTIFS(累计派单!O:O,D:D,累计派单!S:S,$J$3)-COUNTIFS(累计派单!O:O,D:D,累计派单!I:I,"*群障*",累计派单!S:S,$J$3)</f>
        <v>0</v>
      </c>
      <c r="G7" s="6">
        <f ca="1">COUNTIFS(督办单!N:N,D:D,督办单!M:M,$J$3)</f>
        <v>0</v>
      </c>
      <c r="H7" s="15">
        <f ca="1" t="shared" si="0"/>
        <v>0</v>
      </c>
      <c r="I7" s="20"/>
      <c r="J7" s="21"/>
    </row>
    <row r="8" spans="1:10">
      <c r="A8" s="6">
        <v>5</v>
      </c>
      <c r="B8" s="14" t="s">
        <v>19</v>
      </c>
      <c r="C8" s="10" t="s">
        <v>8305</v>
      </c>
      <c r="D8" s="14" t="s">
        <v>8307</v>
      </c>
      <c r="E8" s="14" t="s">
        <v>5511</v>
      </c>
      <c r="F8" s="6">
        <f ca="1">COUNTIFS(累计派单!O:O,D:D,累计派单!S:S,$J$3)-COUNTIFS(累计派单!O:O,D:D,累计派单!I:I,"*群障*",累计派单!S:S,$J$3)</f>
        <v>0</v>
      </c>
      <c r="G8" s="6">
        <f ca="1">COUNTIFS(督办单!N:N,D:D,督办单!M:M,$J$3)</f>
        <v>0</v>
      </c>
      <c r="H8" s="15">
        <f ca="1" t="shared" si="0"/>
        <v>0</v>
      </c>
      <c r="I8" s="20"/>
      <c r="J8" s="21"/>
    </row>
    <row r="9" spans="1:10">
      <c r="A9" s="6">
        <v>6</v>
      </c>
      <c r="B9" s="14" t="s">
        <v>19</v>
      </c>
      <c r="C9" s="10" t="s">
        <v>8545</v>
      </c>
      <c r="D9" s="14" t="s">
        <v>8547</v>
      </c>
      <c r="E9" s="14" t="s">
        <v>5511</v>
      </c>
      <c r="F9" s="6">
        <f ca="1">COUNTIFS(累计派单!O:O,D:D,累计派单!S:S,$J$3)-COUNTIFS(累计派单!O:O,D:D,累计派单!I:I,"*群障*",累计派单!S:S,$J$3)</f>
        <v>0</v>
      </c>
      <c r="G9" s="6">
        <f ca="1">COUNTIFS(督办单!N:N,D:D,督办单!M:M,$J$3)</f>
        <v>0</v>
      </c>
      <c r="H9" s="15">
        <f ca="1" t="shared" si="0"/>
        <v>0</v>
      </c>
      <c r="I9" s="20"/>
      <c r="J9" s="21"/>
    </row>
    <row r="10" spans="1:10">
      <c r="A10" s="6">
        <v>7</v>
      </c>
      <c r="B10" s="14" t="s">
        <v>19</v>
      </c>
      <c r="C10" s="10" t="s">
        <v>7845</v>
      </c>
      <c r="D10" s="14" t="s">
        <v>7847</v>
      </c>
      <c r="E10" s="14" t="s">
        <v>4774</v>
      </c>
      <c r="F10" s="6">
        <f ca="1">COUNTIFS(累计派单!O:O,D:D,累计派单!S:S,$J$3)-COUNTIFS(累计派单!O:O,D:D,累计派单!I:I,"*群障*",累计派单!S:S,$J$3)</f>
        <v>0</v>
      </c>
      <c r="G10" s="6">
        <f ca="1">COUNTIFS(督办单!N:N,D:D,督办单!M:M,$J$3)</f>
        <v>0</v>
      </c>
      <c r="H10" s="15">
        <f ca="1" t="shared" si="0"/>
        <v>0</v>
      </c>
      <c r="I10" s="20"/>
      <c r="J10" s="21"/>
    </row>
    <row r="11" spans="1:10">
      <c r="A11" s="6">
        <v>8</v>
      </c>
      <c r="B11" s="14" t="s">
        <v>19</v>
      </c>
      <c r="C11" s="10" t="s">
        <v>5997</v>
      </c>
      <c r="D11" s="14" t="s">
        <v>6000</v>
      </c>
      <c r="E11" s="14" t="s">
        <v>5999</v>
      </c>
      <c r="F11" s="6">
        <f ca="1">COUNTIFS(累计派单!O:O,D:D,累计派单!S:S,$J$3)-COUNTIFS(累计派单!O:O,D:D,累计派单!I:I,"*群障*",累计派单!S:S,$J$3)</f>
        <v>0</v>
      </c>
      <c r="G11" s="6">
        <f ca="1">COUNTIFS(督办单!N:N,D:D,督办单!M:M,$J$3)</f>
        <v>0</v>
      </c>
      <c r="H11" s="15">
        <f ca="1" t="shared" si="0"/>
        <v>0</v>
      </c>
      <c r="I11" s="20"/>
      <c r="J11" s="21"/>
    </row>
    <row r="12" spans="1:10">
      <c r="A12" s="6">
        <v>9</v>
      </c>
      <c r="B12" s="14" t="s">
        <v>27</v>
      </c>
      <c r="C12" s="10" t="s">
        <v>7136</v>
      </c>
      <c r="D12" s="14" t="s">
        <v>7138</v>
      </c>
      <c r="E12" s="14" t="s">
        <v>4803</v>
      </c>
      <c r="F12" s="6">
        <f ca="1">COUNTIFS(累计派单!O:O,D:D,累计派单!S:S,$J$3)-COUNTIFS(累计派单!O:O,D:D,累计派单!I:I,"*群障*",累计派单!S:S,$J$3)</f>
        <v>0</v>
      </c>
      <c r="G12" s="6">
        <f ca="1">COUNTIFS(督办单!N:N,D:D,督办单!M:M,$J$3)</f>
        <v>0</v>
      </c>
      <c r="H12" s="15">
        <f ca="1" t="shared" si="0"/>
        <v>0</v>
      </c>
      <c r="I12" s="20"/>
      <c r="J12" s="21"/>
    </row>
    <row r="13" spans="1:10">
      <c r="A13" s="6">
        <v>10</v>
      </c>
      <c r="B13" s="14" t="s">
        <v>27</v>
      </c>
      <c r="C13" s="10" t="s">
        <v>10200</v>
      </c>
      <c r="D13" s="14" t="s">
        <v>10202</v>
      </c>
      <c r="E13" s="14" t="s">
        <v>5295</v>
      </c>
      <c r="F13" s="6">
        <f ca="1">COUNTIFS(累计派单!O:O,D:D,累计派单!S:S,$J$3)-COUNTIFS(累计派单!O:O,D:D,累计派单!I:I,"*群障*",累计派单!S:S,$J$3)</f>
        <v>0</v>
      </c>
      <c r="G13" s="6">
        <f ca="1">COUNTIFS(督办单!N:N,D:D,督办单!M:M,$J$3)</f>
        <v>0</v>
      </c>
      <c r="H13" s="15">
        <f ca="1" t="shared" si="0"/>
        <v>0</v>
      </c>
      <c r="I13" s="20"/>
      <c r="J13" s="21"/>
    </row>
    <row r="14" spans="1:10">
      <c r="A14" s="6">
        <v>11</v>
      </c>
      <c r="B14" s="14" t="s">
        <v>27</v>
      </c>
      <c r="C14" s="10" t="s">
        <v>16742</v>
      </c>
      <c r="D14" s="14" t="s">
        <v>16745</v>
      </c>
      <c r="E14" s="14" t="s">
        <v>16744</v>
      </c>
      <c r="F14" s="6">
        <f ca="1">COUNTIFS(累计派单!O:O,D:D,累计派单!S:S,$J$3)-COUNTIFS(累计派单!O:O,D:D,累计派单!I:I,"*群障*",累计派单!S:S,$J$3)</f>
        <v>0</v>
      </c>
      <c r="G14" s="6">
        <f ca="1">COUNTIFS(督办单!N:N,D:D,督办单!M:M,$J$3)</f>
        <v>0</v>
      </c>
      <c r="H14" s="15">
        <f ca="1" t="shared" si="0"/>
        <v>0</v>
      </c>
      <c r="I14" s="20"/>
      <c r="J14" s="21"/>
    </row>
    <row r="15" spans="1:10">
      <c r="A15" s="6">
        <v>12</v>
      </c>
      <c r="B15" s="14" t="s">
        <v>25</v>
      </c>
      <c r="C15" s="10" t="s">
        <v>8364</v>
      </c>
      <c r="D15" s="14" t="s">
        <v>8366</v>
      </c>
      <c r="E15" s="14" t="s">
        <v>6701</v>
      </c>
      <c r="F15" s="6">
        <f ca="1">COUNTIFS(累计派单!O:O,D:D,累计派单!S:S,$J$3)-COUNTIFS(累计派单!O:O,D:D,累计派单!I:I,"*群障*",累计派单!S:S,$J$3)</f>
        <v>0</v>
      </c>
      <c r="G15" s="6">
        <f ca="1">COUNTIFS(督办单!N:N,D:D,督办单!M:M,$J$3)</f>
        <v>0</v>
      </c>
      <c r="H15" s="15">
        <f ca="1" t="shared" si="0"/>
        <v>0</v>
      </c>
      <c r="I15" s="20"/>
      <c r="J15" s="21"/>
    </row>
    <row r="16" spans="1:10">
      <c r="A16" s="6">
        <v>13</v>
      </c>
      <c r="B16" s="14" t="s">
        <v>25</v>
      </c>
      <c r="C16" s="10" t="s">
        <v>4814</v>
      </c>
      <c r="D16" s="14" t="s">
        <v>4818</v>
      </c>
      <c r="E16" s="14" t="s">
        <v>4816</v>
      </c>
      <c r="F16" s="6">
        <f ca="1">COUNTIFS(累计派单!O:O,D:D,累计派单!S:S,$J$3)-COUNTIFS(累计派单!O:O,D:D,累计派单!I:I,"*群障*",累计派单!S:S,$J$3)</f>
        <v>0</v>
      </c>
      <c r="G16" s="6">
        <f ca="1">COUNTIFS(督办单!N:N,D:D,督办单!M:M,$J$3)</f>
        <v>0</v>
      </c>
      <c r="H16" s="15">
        <f ca="1" t="shared" si="0"/>
        <v>0</v>
      </c>
      <c r="I16" s="20"/>
      <c r="J16" s="21"/>
    </row>
    <row r="17" spans="1:10">
      <c r="A17" s="6">
        <v>14</v>
      </c>
      <c r="B17" s="14" t="s">
        <v>21</v>
      </c>
      <c r="C17" s="10" t="s">
        <v>11410</v>
      </c>
      <c r="D17" s="14" t="s">
        <v>11412</v>
      </c>
      <c r="E17" s="14" t="s">
        <v>5176</v>
      </c>
      <c r="F17" s="6">
        <f ca="1">COUNTIFS(累计派单!O:O,D:D,累计派单!S:S,$J$3)-COUNTIFS(累计派单!O:O,D:D,累计派单!I:I,"*群障*",累计派单!S:S,$J$3)</f>
        <v>0</v>
      </c>
      <c r="G17" s="6">
        <f ca="1">COUNTIFS(督办单!N:N,D:D,督办单!M:M,$J$3)</f>
        <v>0</v>
      </c>
      <c r="H17" s="15">
        <f ca="1" t="shared" si="0"/>
        <v>0</v>
      </c>
      <c r="I17" s="20"/>
      <c r="J17" s="21"/>
    </row>
    <row r="18" spans="1:10">
      <c r="A18" s="6">
        <v>15</v>
      </c>
      <c r="B18" s="14" t="s">
        <v>21</v>
      </c>
      <c r="C18" s="10" t="s">
        <v>12985</v>
      </c>
      <c r="D18" s="14" t="s">
        <v>12987</v>
      </c>
      <c r="E18" s="14" t="s">
        <v>5769</v>
      </c>
      <c r="F18" s="6">
        <f ca="1">COUNTIFS(累计派单!O:O,D:D,累计派单!S:S,$J$3)-COUNTIFS(累计派单!O:O,D:D,累计派单!I:I,"*群障*",累计派单!S:S,$J$3)</f>
        <v>0</v>
      </c>
      <c r="G18" s="6">
        <f ca="1">COUNTIFS(督办单!N:N,D:D,督办单!M:M,$J$3)</f>
        <v>0</v>
      </c>
      <c r="H18" s="15">
        <f ca="1" t="shared" si="0"/>
        <v>0</v>
      </c>
      <c r="I18" s="20"/>
      <c r="J18" s="21"/>
    </row>
    <row r="19" spans="1:10">
      <c r="A19" s="6">
        <v>16</v>
      </c>
      <c r="B19" s="14" t="s">
        <v>21</v>
      </c>
      <c r="C19" s="10" t="s">
        <v>5778</v>
      </c>
      <c r="D19" s="14" t="s">
        <v>5780</v>
      </c>
      <c r="E19" s="14" t="s">
        <v>5197</v>
      </c>
      <c r="F19" s="6">
        <f ca="1">COUNTIFS(累计派单!O:O,D:D,累计派单!S:S,$J$3)-COUNTIFS(累计派单!O:O,D:D,累计派单!I:I,"*群障*",累计派单!S:S,$J$3)</f>
        <v>0</v>
      </c>
      <c r="G19" s="6">
        <f ca="1">COUNTIFS(督办单!N:N,D:D,督办单!M:M,$J$3)</f>
        <v>0</v>
      </c>
      <c r="H19" s="15">
        <f ca="1" t="shared" si="0"/>
        <v>0</v>
      </c>
      <c r="I19" s="20"/>
      <c r="J19" s="21"/>
    </row>
    <row r="20" spans="1:10">
      <c r="A20" s="6">
        <v>17</v>
      </c>
      <c r="B20" s="14" t="s">
        <v>20</v>
      </c>
      <c r="C20" s="10" t="s">
        <v>91500</v>
      </c>
      <c r="D20" s="14" t="s">
        <v>91501</v>
      </c>
      <c r="E20" s="14" t="s">
        <v>5682</v>
      </c>
      <c r="F20" s="6">
        <f ca="1">COUNTIFS(累计派单!O:O,D:D,累计派单!S:S,$J$3)-COUNTIFS(累计派单!O:O,D:D,累计派单!I:I,"*群障*",累计派单!S:S,$J$3)</f>
        <v>0</v>
      </c>
      <c r="G20" s="6">
        <f ca="1">COUNTIFS(督办单!N:N,D:D,督办单!M:M,$J$3)</f>
        <v>0</v>
      </c>
      <c r="H20" s="15">
        <f ca="1" t="shared" si="0"/>
        <v>0</v>
      </c>
      <c r="I20" s="20"/>
      <c r="J20" s="21"/>
    </row>
    <row r="21" spans="1:10">
      <c r="A21" s="6">
        <v>18</v>
      </c>
      <c r="B21" s="14" t="s">
        <v>20</v>
      </c>
      <c r="C21" s="10" t="s">
        <v>7514</v>
      </c>
      <c r="D21" s="14" t="s">
        <v>7516</v>
      </c>
      <c r="E21" s="14" t="s">
        <v>5649</v>
      </c>
      <c r="F21" s="6">
        <f ca="1">COUNTIFS(累计派单!O:O,D:D,累计派单!S:S,$J$3)-COUNTIFS(累计派单!O:O,D:D,累计派单!I:I,"*群障*",累计派单!S:S,$J$3)</f>
        <v>0</v>
      </c>
      <c r="G21" s="6">
        <f ca="1">COUNTIFS(督办单!N:N,D:D,督办单!M:M,$J$3)</f>
        <v>0</v>
      </c>
      <c r="H21" s="15">
        <f ca="1" t="shared" si="0"/>
        <v>0</v>
      </c>
      <c r="I21" s="20"/>
      <c r="J21" s="21"/>
    </row>
    <row r="22" spans="1:10">
      <c r="A22" s="6">
        <v>19</v>
      </c>
      <c r="B22" s="14" t="s">
        <v>20</v>
      </c>
      <c r="C22" s="10" t="s">
        <v>4842</v>
      </c>
      <c r="D22" s="14" t="s">
        <v>4846</v>
      </c>
      <c r="E22" s="14" t="s">
        <v>5649</v>
      </c>
      <c r="F22" s="6">
        <f ca="1">COUNTIFS(累计派单!O:O,D:D,累计派单!S:S,$J$3)-COUNTIFS(累计派单!O:O,D:D,累计派单!I:I,"*群障*",累计派单!S:S,$J$3)</f>
        <v>0</v>
      </c>
      <c r="G22" s="6">
        <f ca="1">COUNTIFS(督办单!N:N,D:D,督办单!M:M,$J$3)</f>
        <v>0</v>
      </c>
      <c r="H22" s="15">
        <f ca="1" t="shared" si="0"/>
        <v>0</v>
      </c>
      <c r="I22" s="20"/>
      <c r="J22" s="21"/>
    </row>
    <row r="23" spans="1:10">
      <c r="A23" s="6">
        <v>20</v>
      </c>
      <c r="B23" s="14" t="s">
        <v>20</v>
      </c>
      <c r="C23" s="10" t="s">
        <v>6722</v>
      </c>
      <c r="D23" s="14" t="s">
        <v>6724</v>
      </c>
      <c r="E23" s="14" t="s">
        <v>5055</v>
      </c>
      <c r="F23" s="6">
        <f ca="1">COUNTIFS(累计派单!O:O,D:D,累计派单!S:S,$J$3)-COUNTIFS(累计派单!O:O,D:D,累计派单!I:I,"*群障*",累计派单!S:S,$J$3)</f>
        <v>0</v>
      </c>
      <c r="G23" s="6">
        <f ca="1">COUNTIFS(督办单!N:N,D:D,督办单!M:M,$J$3)</f>
        <v>0</v>
      </c>
      <c r="H23" s="15">
        <f ca="1" t="shared" si="0"/>
        <v>0</v>
      </c>
      <c r="I23" s="20"/>
      <c r="J23" s="21"/>
    </row>
    <row r="24" spans="1:10">
      <c r="A24" s="6">
        <v>21</v>
      </c>
      <c r="B24" s="14" t="s">
        <v>20</v>
      </c>
      <c r="C24" s="10" t="s">
        <v>6878</v>
      </c>
      <c r="D24" s="14" t="s">
        <v>6880</v>
      </c>
      <c r="E24" s="14" t="s">
        <v>4844</v>
      </c>
      <c r="F24" s="6">
        <f ca="1">COUNTIFS(累计派单!O:O,D:D,累计派单!S:S,$J$3)-COUNTIFS(累计派单!O:O,D:D,累计派单!I:I,"*群障*",累计派单!S:S,$J$3)</f>
        <v>0</v>
      </c>
      <c r="G24" s="6">
        <f ca="1">COUNTIFS(督办单!N:N,D:D,督办单!M:M,$J$3)</f>
        <v>0</v>
      </c>
      <c r="H24" s="15">
        <f ca="1" t="shared" si="0"/>
        <v>0</v>
      </c>
      <c r="I24" s="20"/>
      <c r="J24" s="21"/>
    </row>
    <row r="25" spans="1:10">
      <c r="A25" s="6">
        <v>22</v>
      </c>
      <c r="B25" s="14" t="s">
        <v>20</v>
      </c>
      <c r="C25" s="10" t="s">
        <v>5755</v>
      </c>
      <c r="D25" s="14" t="s">
        <v>5758</v>
      </c>
      <c r="E25" s="14" t="s">
        <v>5757</v>
      </c>
      <c r="F25" s="6">
        <f ca="1">COUNTIFS(累计派单!O:O,D:D,累计派单!S:S,$J$3)-COUNTIFS(累计派单!O:O,D:D,累计派单!I:I,"*群障*",累计派单!S:S,$J$3)</f>
        <v>0</v>
      </c>
      <c r="G25" s="6">
        <f ca="1">COUNTIFS(督办单!N:N,D:D,督办单!M:M,$J$3)</f>
        <v>0</v>
      </c>
      <c r="H25" s="15">
        <f ca="1" t="shared" si="0"/>
        <v>0</v>
      </c>
      <c r="I25" s="20"/>
      <c r="J25" s="21"/>
    </row>
    <row r="26" spans="1:10">
      <c r="A26" s="6">
        <v>23</v>
      </c>
      <c r="B26" s="14" t="s">
        <v>20</v>
      </c>
      <c r="C26" s="10" t="s">
        <v>8069</v>
      </c>
      <c r="D26" s="14" t="s">
        <v>8073</v>
      </c>
      <c r="E26" s="14" t="s">
        <v>8071</v>
      </c>
      <c r="F26" s="6">
        <f ca="1">COUNTIFS(累计派单!O:O,D:D,累计派单!S:S,$J$3)-COUNTIFS(累计派单!O:O,D:D,累计派单!I:I,"*群障*",累计派单!S:S,$J$3)</f>
        <v>0</v>
      </c>
      <c r="G26" s="6">
        <f ca="1">COUNTIFS(督办单!N:N,D:D,督办单!M:M,$J$3)</f>
        <v>0</v>
      </c>
      <c r="H26" s="15">
        <f ca="1" t="shared" si="0"/>
        <v>0</v>
      </c>
      <c r="I26" s="20"/>
      <c r="J26" s="21"/>
    </row>
    <row r="27" spans="1:10">
      <c r="A27" s="6">
        <v>24</v>
      </c>
      <c r="B27" s="14" t="s">
        <v>20</v>
      </c>
      <c r="C27" s="10" t="s">
        <v>91502</v>
      </c>
      <c r="D27" s="14" t="s">
        <v>91503</v>
      </c>
      <c r="E27" s="14" t="s">
        <v>4958</v>
      </c>
      <c r="F27" s="6">
        <f ca="1">COUNTIFS(累计派单!O:O,D:D,累计派单!S:S,$J$3)-COUNTIFS(累计派单!O:O,D:D,累计派单!I:I,"*群障*",累计派单!S:S,$J$3)</f>
        <v>0</v>
      </c>
      <c r="G27" s="6">
        <f ca="1">COUNTIFS(督办单!N:N,D:D,督办单!M:M,$J$3)</f>
        <v>0</v>
      </c>
      <c r="H27" s="15">
        <f ca="1" t="shared" si="0"/>
        <v>0</v>
      </c>
      <c r="I27" s="20"/>
      <c r="J27" s="21"/>
    </row>
    <row r="28" spans="1:10">
      <c r="A28" s="6">
        <v>25</v>
      </c>
      <c r="B28" s="14" t="s">
        <v>20</v>
      </c>
      <c r="C28" s="10" t="s">
        <v>9536</v>
      </c>
      <c r="D28" s="14" t="s">
        <v>9538</v>
      </c>
      <c r="E28" s="14" t="s">
        <v>5055</v>
      </c>
      <c r="F28" s="6">
        <f ca="1">COUNTIFS(累计派单!O:O,D:D,累计派单!S:S,$J$3)-COUNTIFS(累计派单!O:O,D:D,累计派单!I:I,"*群障*",累计派单!S:S,$J$3)</f>
        <v>0</v>
      </c>
      <c r="G28" s="6">
        <f ca="1">COUNTIFS(督办单!N:N,D:D,督办单!M:M,$J$3)</f>
        <v>0</v>
      </c>
      <c r="H28" s="15">
        <f ca="1" t="shared" si="0"/>
        <v>0</v>
      </c>
      <c r="I28" s="20"/>
      <c r="J28" s="21"/>
    </row>
    <row r="29" spans="1:10">
      <c r="A29" s="6">
        <v>26</v>
      </c>
      <c r="B29" s="14" t="s">
        <v>20</v>
      </c>
      <c r="C29" s="10" t="s">
        <v>6172</v>
      </c>
      <c r="D29" s="14" t="s">
        <v>6175</v>
      </c>
      <c r="E29" s="14" t="s">
        <v>5042</v>
      </c>
      <c r="F29" s="6">
        <f ca="1">COUNTIFS(累计派单!O:O,D:D,累计派单!S:S,$J$3)-COUNTIFS(累计派单!O:O,D:D,累计派单!I:I,"*群障*",累计派单!S:S,$J$3)</f>
        <v>0</v>
      </c>
      <c r="G29" s="6">
        <f ca="1">COUNTIFS(督办单!N:N,D:D,督办单!M:M,$J$3)</f>
        <v>0</v>
      </c>
      <c r="H29" s="15">
        <f ca="1" t="shared" si="0"/>
        <v>0</v>
      </c>
      <c r="I29" s="20"/>
      <c r="J29" s="21"/>
    </row>
    <row r="30" spans="1:10">
      <c r="A30" s="6">
        <v>27</v>
      </c>
      <c r="B30" s="14" t="s">
        <v>20</v>
      </c>
      <c r="C30" s="10" t="s">
        <v>14857</v>
      </c>
      <c r="D30" s="14" t="s">
        <v>14859</v>
      </c>
      <c r="E30" s="14" t="s">
        <v>5682</v>
      </c>
      <c r="F30" s="6">
        <f ca="1">COUNTIFS(累计派单!O:O,D:D,累计派单!S:S,$J$3)-COUNTIFS(累计派单!O:O,D:D,累计派单!I:I,"*群障*",累计派单!S:S,$J$3)</f>
        <v>0</v>
      </c>
      <c r="G30" s="6">
        <f ca="1">COUNTIFS(督办单!N:N,D:D,督办单!M:M,$J$3)</f>
        <v>0</v>
      </c>
      <c r="H30" s="15">
        <f ca="1" t="shared" si="0"/>
        <v>0</v>
      </c>
      <c r="I30" s="20"/>
      <c r="J30" s="21"/>
    </row>
    <row r="31" spans="1:10">
      <c r="A31" s="6">
        <v>28</v>
      </c>
      <c r="B31" s="14" t="s">
        <v>20</v>
      </c>
      <c r="C31" s="10" t="s">
        <v>91504</v>
      </c>
      <c r="D31" s="14" t="s">
        <v>91505</v>
      </c>
      <c r="E31" s="14" t="s">
        <v>5042</v>
      </c>
      <c r="F31" s="6">
        <f ca="1">COUNTIFS(累计派单!O:O,D:D,累计派单!S:S,$J$3)-COUNTIFS(累计派单!O:O,D:D,累计派单!I:I,"*群障*",累计派单!S:S,$J$3)</f>
        <v>0</v>
      </c>
      <c r="G31" s="6">
        <f ca="1">COUNTIFS(督办单!N:N,D:D,督办单!M:M,$J$3)</f>
        <v>0</v>
      </c>
      <c r="H31" s="15">
        <f ca="1" t="shared" si="0"/>
        <v>0</v>
      </c>
      <c r="I31" s="20"/>
      <c r="J31" s="21"/>
    </row>
    <row r="32" spans="1:10">
      <c r="A32" s="6">
        <v>29</v>
      </c>
      <c r="B32" s="14" t="s">
        <v>20</v>
      </c>
      <c r="C32" s="10" t="s">
        <v>8888</v>
      </c>
      <c r="D32" s="16" t="s">
        <v>8890</v>
      </c>
      <c r="E32" s="14" t="s">
        <v>5055</v>
      </c>
      <c r="F32" s="6">
        <f ca="1">COUNTIFS(累计派单!O:O,D:D,累计派单!S:S,$J$3)-COUNTIFS(累计派单!O:O,D:D,累计派单!I:I,"*群障*",累计派单!S:S,$J$3)</f>
        <v>0</v>
      </c>
      <c r="G32" s="6">
        <f ca="1">COUNTIFS(督办单!N:N,D:D,督办单!M:M,$J$3)</f>
        <v>0</v>
      </c>
      <c r="H32" s="15">
        <f ca="1" t="shared" si="0"/>
        <v>0</v>
      </c>
      <c r="I32" s="20"/>
      <c r="J32" s="21"/>
    </row>
    <row r="33" spans="1:10">
      <c r="A33" s="6">
        <v>30</v>
      </c>
      <c r="B33" s="14" t="s">
        <v>20</v>
      </c>
      <c r="C33" s="10" t="s">
        <v>91506</v>
      </c>
      <c r="D33" s="14" t="s">
        <v>91507</v>
      </c>
      <c r="E33" s="14" t="s">
        <v>5649</v>
      </c>
      <c r="F33" s="6">
        <f ca="1">COUNTIFS(累计派单!O:O,D:D,累计派单!S:S,$J$3)-COUNTIFS(累计派单!O:O,D:D,累计派单!I:I,"*群障*",累计派单!S:S,$J$3)</f>
        <v>0</v>
      </c>
      <c r="G33" s="6">
        <f ca="1">COUNTIFS(督办单!N:N,D:D,督办单!M:M,$J$3)</f>
        <v>0</v>
      </c>
      <c r="H33" s="15">
        <f ca="1" t="shared" si="0"/>
        <v>0</v>
      </c>
      <c r="I33" s="20"/>
      <c r="J33" s="21"/>
    </row>
    <row r="34" spans="1:10">
      <c r="A34" s="6">
        <v>31</v>
      </c>
      <c r="B34" s="14" t="s">
        <v>20</v>
      </c>
      <c r="C34" s="10" t="s">
        <v>17954</v>
      </c>
      <c r="D34" s="14" t="s">
        <v>17956</v>
      </c>
      <c r="E34" s="14" t="s">
        <v>5709</v>
      </c>
      <c r="F34" s="6">
        <f ca="1">COUNTIFS(累计派单!O:O,D:D,累计派单!S:S,$J$3)-COUNTIFS(累计派单!O:O,D:D,累计派单!I:I,"*群障*",累计派单!S:S,$J$3)</f>
        <v>0</v>
      </c>
      <c r="G34" s="6">
        <f ca="1">COUNTIFS(督办单!N:N,D:D,督办单!M:M,$J$3)</f>
        <v>0</v>
      </c>
      <c r="H34" s="15">
        <f ca="1" t="shared" si="0"/>
        <v>0</v>
      </c>
      <c r="I34" s="20"/>
      <c r="J34" s="21"/>
    </row>
    <row r="35" spans="1:10">
      <c r="A35" s="6">
        <v>32</v>
      </c>
      <c r="B35" s="14" t="s">
        <v>20</v>
      </c>
      <c r="C35" s="10" t="s">
        <v>7321</v>
      </c>
      <c r="D35" s="14" t="s">
        <v>7323</v>
      </c>
      <c r="E35" s="14" t="s">
        <v>5709</v>
      </c>
      <c r="F35" s="6">
        <f ca="1">COUNTIFS(累计派单!O:O,D:D,累计派单!S:S,$J$3)-COUNTIFS(累计派单!O:O,D:D,累计派单!I:I,"*群障*",累计派单!S:S,$J$3)</f>
        <v>0</v>
      </c>
      <c r="G35" s="6">
        <f ca="1">COUNTIFS(督办单!N:N,D:D,督办单!M:M,$J$3)</f>
        <v>0</v>
      </c>
      <c r="H35" s="15">
        <f ca="1" t="shared" si="0"/>
        <v>0</v>
      </c>
      <c r="I35" s="20"/>
      <c r="J35" s="21"/>
    </row>
    <row r="36" spans="1:10">
      <c r="A36" s="6">
        <v>33</v>
      </c>
      <c r="B36" s="14" t="s">
        <v>20</v>
      </c>
      <c r="C36" s="10" t="s">
        <v>6983</v>
      </c>
      <c r="D36" s="14" t="s">
        <v>6986</v>
      </c>
      <c r="E36" s="14" t="s">
        <v>5042</v>
      </c>
      <c r="F36" s="6">
        <f ca="1">COUNTIFS(累计派单!O:O,D:D,累计派单!S:S,$J$3)-COUNTIFS(累计派单!O:O,D:D,累计派单!I:I,"*群障*",累计派单!S:S,$J$3)</f>
        <v>0</v>
      </c>
      <c r="G36" s="6">
        <f ca="1">COUNTIFS(督办单!N:N,D:D,督办单!M:M,$J$3)</f>
        <v>0</v>
      </c>
      <c r="H36" s="15">
        <f ca="1" t="shared" si="0"/>
        <v>0</v>
      </c>
      <c r="I36" s="20"/>
      <c r="J36" s="21"/>
    </row>
    <row r="37" spans="1:10">
      <c r="A37" s="6">
        <v>34</v>
      </c>
      <c r="B37" s="14" t="s">
        <v>20</v>
      </c>
      <c r="C37" s="10" t="s">
        <v>6161</v>
      </c>
      <c r="D37" s="14" t="s">
        <v>6163</v>
      </c>
      <c r="E37" s="14" t="s">
        <v>5709</v>
      </c>
      <c r="F37" s="6">
        <f ca="1">COUNTIFS(累计派单!O:O,D:D,累计派单!S:S,$J$3)-COUNTIFS(累计派单!O:O,D:D,累计派单!I:I,"*群障*",累计派单!S:S,$J$3)</f>
        <v>0</v>
      </c>
      <c r="G37" s="6">
        <f ca="1">COUNTIFS(督办单!N:N,D:D,督办单!M:M,$J$3)</f>
        <v>0</v>
      </c>
      <c r="H37" s="15">
        <f ca="1" t="shared" si="0"/>
        <v>0</v>
      </c>
      <c r="I37" s="20"/>
      <c r="J37" s="21"/>
    </row>
    <row r="38" spans="1:10">
      <c r="A38" s="6">
        <v>35</v>
      </c>
      <c r="B38" s="14" t="s">
        <v>20</v>
      </c>
      <c r="C38" s="10" t="s">
        <v>5462</v>
      </c>
      <c r="D38" s="14" t="s">
        <v>5464</v>
      </c>
      <c r="E38" s="14" t="s">
        <v>4844</v>
      </c>
      <c r="F38" s="6">
        <f ca="1">COUNTIFS(累计派单!O:O,D:D,累计派单!S:S,$J$3)-COUNTIFS(累计派单!O:O,D:D,累计派单!I:I,"*群障*",累计派单!S:S,$J$3)</f>
        <v>0</v>
      </c>
      <c r="G38" s="6">
        <f ca="1">COUNTIFS(督办单!N:N,D:D,督办单!M:M,$J$3)</f>
        <v>0</v>
      </c>
      <c r="H38" s="15">
        <f ca="1" t="shared" si="0"/>
        <v>0</v>
      </c>
      <c r="I38" s="20"/>
      <c r="J38" s="21"/>
    </row>
    <row r="39" spans="1:10">
      <c r="A39" s="6">
        <v>36</v>
      </c>
      <c r="B39" s="14" t="s">
        <v>20</v>
      </c>
      <c r="C39" s="10" t="s">
        <v>6829</v>
      </c>
      <c r="D39" s="14" t="s">
        <v>6831</v>
      </c>
      <c r="E39" s="14" t="s">
        <v>5649</v>
      </c>
      <c r="F39" s="6">
        <f ca="1">COUNTIFS(累计派单!O:O,D:D,累计派单!S:S,$J$3)-COUNTIFS(累计派单!O:O,D:D,累计派单!I:I,"*群障*",累计派单!S:S,$J$3)</f>
        <v>0</v>
      </c>
      <c r="G39" s="6">
        <f ca="1">COUNTIFS(督办单!N:N,D:D,督办单!M:M,$J$3)</f>
        <v>0</v>
      </c>
      <c r="H39" s="15">
        <f ca="1" t="shared" si="0"/>
        <v>0</v>
      </c>
      <c r="I39" s="20"/>
      <c r="J39" s="21"/>
    </row>
    <row r="40" spans="1:10">
      <c r="A40" s="6">
        <v>37</v>
      </c>
      <c r="B40" s="14" t="s">
        <v>20</v>
      </c>
      <c r="C40" s="10" t="s">
        <v>8260</v>
      </c>
      <c r="D40" s="14" t="s">
        <v>8262</v>
      </c>
      <c r="E40" s="14" t="s">
        <v>5682</v>
      </c>
      <c r="F40" s="6">
        <f ca="1">COUNTIFS(累计派单!O:O,D:D,累计派单!S:S,$J$3)-COUNTIFS(累计派单!O:O,D:D,累计派单!I:I,"*群障*",累计派单!S:S,$J$3)</f>
        <v>0</v>
      </c>
      <c r="G40" s="6">
        <f ca="1">COUNTIFS(督办单!N:N,D:D,督办单!M:M,$J$3)</f>
        <v>0</v>
      </c>
      <c r="H40" s="15">
        <f ca="1" t="shared" si="0"/>
        <v>0</v>
      </c>
      <c r="I40" s="20"/>
      <c r="J40" s="21"/>
    </row>
    <row r="41" spans="1:10">
      <c r="A41" s="6">
        <v>38</v>
      </c>
      <c r="B41" s="14" t="s">
        <v>20</v>
      </c>
      <c r="C41" s="10" t="s">
        <v>7018</v>
      </c>
      <c r="D41" s="16" t="s">
        <v>7020</v>
      </c>
      <c r="E41" s="14" t="s">
        <v>5649</v>
      </c>
      <c r="F41" s="6">
        <f ca="1">COUNTIFS(累计派单!O:O,D:D,累计派单!S:S,$J$3)-COUNTIFS(累计派单!O:O,D:D,累计派单!I:I,"*群障*",累计派单!S:S,$J$3)</f>
        <v>0</v>
      </c>
      <c r="G41" s="6">
        <f ca="1">COUNTIFS(督办单!N:N,D:D,督办单!M:M,$J$3)</f>
        <v>0</v>
      </c>
      <c r="H41" s="15">
        <f ca="1" t="shared" si="0"/>
        <v>0</v>
      </c>
      <c r="I41" s="20"/>
      <c r="J41" s="21"/>
    </row>
    <row r="42" spans="1:10">
      <c r="A42" s="6">
        <v>39</v>
      </c>
      <c r="B42" s="14" t="s">
        <v>20</v>
      </c>
      <c r="C42" s="10" t="s">
        <v>10305</v>
      </c>
      <c r="D42" s="14" t="s">
        <v>10307</v>
      </c>
      <c r="E42" s="14" t="s">
        <v>8071</v>
      </c>
      <c r="F42" s="6">
        <f ca="1">COUNTIFS(累计派单!O:O,D:D,累计派单!S:S,$J$3)-COUNTIFS(累计派单!O:O,D:D,累计派单!I:I,"*群障*",累计派单!S:S,$J$3)</f>
        <v>0</v>
      </c>
      <c r="G42" s="6">
        <f ca="1">COUNTIFS(督办单!N:N,D:D,督办单!M:M,$J$3)</f>
        <v>0</v>
      </c>
      <c r="H42" s="15">
        <f ca="1" t="shared" si="0"/>
        <v>0</v>
      </c>
      <c r="I42" s="20"/>
      <c r="J42" s="21"/>
    </row>
    <row r="43" spans="1:10">
      <c r="A43" s="6">
        <v>40</v>
      </c>
      <c r="B43" s="14" t="s">
        <v>20</v>
      </c>
      <c r="C43" s="10" t="s">
        <v>8374</v>
      </c>
      <c r="D43" s="14" t="s">
        <v>8376</v>
      </c>
      <c r="E43" s="14" t="s">
        <v>5757</v>
      </c>
      <c r="F43" s="6">
        <f ca="1">COUNTIFS(累计派单!O:O,D:D,累计派单!S:S,$J$3)-COUNTIFS(累计派单!O:O,D:D,累计派单!I:I,"*群障*",累计派单!S:S,$J$3)</f>
        <v>0</v>
      </c>
      <c r="G43" s="6">
        <f ca="1">COUNTIFS(督办单!N:N,D:D,督办单!M:M,$J$3)</f>
        <v>0</v>
      </c>
      <c r="H43" s="15">
        <f ca="1" t="shared" si="0"/>
        <v>0</v>
      </c>
      <c r="I43" s="20"/>
      <c r="J43" s="21"/>
    </row>
    <row r="44" spans="1:10">
      <c r="A44" s="6">
        <v>41</v>
      </c>
      <c r="B44" s="14" t="s">
        <v>20</v>
      </c>
      <c r="C44" s="10" t="s">
        <v>9472</v>
      </c>
      <c r="D44" s="14" t="s">
        <v>9474</v>
      </c>
      <c r="E44" s="14" t="s">
        <v>5757</v>
      </c>
      <c r="F44" s="6">
        <f ca="1">COUNTIFS(累计派单!O:O,D:D,累计派单!S:S,$J$3)-COUNTIFS(累计派单!O:O,D:D,累计派单!I:I,"*群障*",累计派单!S:S,$J$3)</f>
        <v>0</v>
      </c>
      <c r="G44" s="6">
        <f ca="1">COUNTIFS(督办单!N:N,D:D,督办单!M:M,$J$3)</f>
        <v>0</v>
      </c>
      <c r="H44" s="15">
        <f ca="1" t="shared" si="0"/>
        <v>0</v>
      </c>
      <c r="I44" s="20"/>
      <c r="J44" s="21"/>
    </row>
    <row r="45" spans="1:10">
      <c r="A45" s="6">
        <v>42</v>
      </c>
      <c r="B45" s="14" t="s">
        <v>20</v>
      </c>
      <c r="C45" s="10" t="s">
        <v>91508</v>
      </c>
      <c r="D45" s="14" t="s">
        <v>91509</v>
      </c>
      <c r="E45" s="14" t="s">
        <v>4844</v>
      </c>
      <c r="F45" s="6">
        <f ca="1">COUNTIFS(累计派单!O:O,D:D,累计派单!S:S,$J$3)-COUNTIFS(累计派单!O:O,D:D,累计派单!I:I,"*群障*",累计派单!S:S,$J$3)</f>
        <v>0</v>
      </c>
      <c r="G45" s="6">
        <f ca="1">COUNTIFS(督办单!N:N,D:D,督办单!M:M,$J$3)</f>
        <v>0</v>
      </c>
      <c r="H45" s="15">
        <f ca="1" t="shared" si="0"/>
        <v>0</v>
      </c>
      <c r="I45" s="20"/>
      <c r="J45" s="21"/>
    </row>
    <row r="46" spans="1:10">
      <c r="A46" s="6">
        <v>43</v>
      </c>
      <c r="B46" s="14" t="s">
        <v>20</v>
      </c>
      <c r="C46" s="10" t="s">
        <v>91510</v>
      </c>
      <c r="D46" s="14" t="s">
        <v>91511</v>
      </c>
      <c r="E46" s="14" t="s">
        <v>5682</v>
      </c>
      <c r="F46" s="6">
        <f ca="1">COUNTIFS(累计派单!O:O,D:D,累计派单!S:S,$J$3)-COUNTIFS(累计派单!O:O,D:D,累计派单!I:I,"*群障*",累计派单!S:S,$J$3)</f>
        <v>0</v>
      </c>
      <c r="G46" s="6">
        <f ca="1">COUNTIFS(督办单!N:N,D:D,督办单!M:M,$J$3)</f>
        <v>0</v>
      </c>
      <c r="H46" s="15">
        <f ca="1" t="shared" si="0"/>
        <v>0</v>
      </c>
      <c r="I46" s="20"/>
      <c r="J46" s="21"/>
    </row>
    <row r="47" spans="1:10">
      <c r="A47" s="6">
        <v>44</v>
      </c>
      <c r="B47" s="14" t="s">
        <v>20</v>
      </c>
      <c r="C47" s="10" t="s">
        <v>91512</v>
      </c>
      <c r="D47" s="14" t="s">
        <v>91513</v>
      </c>
      <c r="E47" s="14" t="s">
        <v>8071</v>
      </c>
      <c r="F47" s="6">
        <f ca="1">COUNTIFS(累计派单!O:O,D:D,累计派单!S:S,$J$3)-COUNTIFS(累计派单!O:O,D:D,累计派单!I:I,"*群障*",累计派单!S:S,$J$3)</f>
        <v>0</v>
      </c>
      <c r="G47" s="6">
        <f ca="1">COUNTIFS(督办单!N:N,D:D,督办单!M:M,$J$3)</f>
        <v>0</v>
      </c>
      <c r="H47" s="15">
        <f ca="1" t="shared" si="0"/>
        <v>0</v>
      </c>
      <c r="I47" s="20"/>
      <c r="J47" s="21"/>
    </row>
    <row r="48" spans="1:10">
      <c r="A48" s="6">
        <v>45</v>
      </c>
      <c r="B48" s="14" t="s">
        <v>20</v>
      </c>
      <c r="C48" s="10" t="s">
        <v>5040</v>
      </c>
      <c r="D48" s="14" t="s">
        <v>5044</v>
      </c>
      <c r="E48" s="14" t="s">
        <v>5042</v>
      </c>
      <c r="F48" s="6">
        <f ca="1">COUNTIFS(累计派单!O:O,D:D,累计派单!S:S,$J$3)-COUNTIFS(累计派单!O:O,D:D,累计派单!I:I,"*群障*",累计派单!S:S,$J$3)</f>
        <v>0</v>
      </c>
      <c r="G48" s="6">
        <f ca="1">COUNTIFS(督办单!N:N,D:D,督办单!M:M,$J$3)</f>
        <v>0</v>
      </c>
      <c r="H48" s="15">
        <f ca="1" t="shared" si="0"/>
        <v>0</v>
      </c>
      <c r="I48" s="20"/>
      <c r="J48" s="21"/>
    </row>
    <row r="49" spans="1:10">
      <c r="A49" s="6">
        <v>46</v>
      </c>
      <c r="B49" s="14" t="s">
        <v>20</v>
      </c>
      <c r="C49" s="10" t="s">
        <v>91514</v>
      </c>
      <c r="D49" s="14" t="s">
        <v>91515</v>
      </c>
      <c r="E49" s="14" t="s">
        <v>5757</v>
      </c>
      <c r="F49" s="6">
        <f ca="1">COUNTIFS(累计派单!O:O,D:D,累计派单!S:S,$J$3)-COUNTIFS(累计派单!O:O,D:D,累计派单!I:I,"*群障*",累计派单!S:S,$J$3)</f>
        <v>0</v>
      </c>
      <c r="G49" s="6">
        <f ca="1">COUNTIFS(督办单!N:N,D:D,督办单!M:M,$J$3)</f>
        <v>0</v>
      </c>
      <c r="H49" s="15">
        <f ca="1" t="shared" si="0"/>
        <v>0</v>
      </c>
      <c r="I49" s="20"/>
      <c r="J49" s="21"/>
    </row>
    <row r="50" spans="1:10">
      <c r="A50" s="6">
        <v>47</v>
      </c>
      <c r="B50" s="14" t="s">
        <v>20</v>
      </c>
      <c r="C50" s="10" t="s">
        <v>5707</v>
      </c>
      <c r="D50" s="14" t="s">
        <v>5710</v>
      </c>
      <c r="E50" s="14" t="s">
        <v>5709</v>
      </c>
      <c r="F50" s="6">
        <f ca="1">COUNTIFS(累计派单!O:O,D:D,累计派单!S:S,$J$3)-COUNTIFS(累计派单!O:O,D:D,累计派单!I:I,"*群障*",累计派单!S:S,$J$3)</f>
        <v>0</v>
      </c>
      <c r="G50" s="6">
        <f ca="1">COUNTIFS(督办单!N:N,D:D,督办单!M:M,$J$3)</f>
        <v>0</v>
      </c>
      <c r="H50" s="15">
        <f ca="1" t="shared" si="0"/>
        <v>0</v>
      </c>
      <c r="I50" s="20"/>
      <c r="J50" s="21"/>
    </row>
    <row r="51" spans="1:10">
      <c r="A51" s="6">
        <v>48</v>
      </c>
      <c r="B51" s="14" t="s">
        <v>20</v>
      </c>
      <c r="C51" s="10" t="s">
        <v>25223</v>
      </c>
      <c r="D51" s="14" t="s">
        <v>25225</v>
      </c>
      <c r="E51" s="14" t="s">
        <v>4958</v>
      </c>
      <c r="F51" s="6">
        <f ca="1">COUNTIFS(累计派单!O:O,D:D,累计派单!S:S,$J$3)-COUNTIFS(累计派单!O:O,D:D,累计派单!I:I,"*群障*",累计派单!S:S,$J$3)</f>
        <v>0</v>
      </c>
      <c r="G51" s="6">
        <f ca="1">COUNTIFS(督办单!N:N,D:D,督办单!M:M,$J$3)</f>
        <v>0</v>
      </c>
      <c r="H51" s="15">
        <f ca="1" t="shared" si="0"/>
        <v>0</v>
      </c>
      <c r="I51" s="20"/>
      <c r="J51" s="21"/>
    </row>
    <row r="52" spans="1:10">
      <c r="A52" s="6">
        <v>49</v>
      </c>
      <c r="B52" s="14" t="s">
        <v>20</v>
      </c>
      <c r="C52" s="10" t="s">
        <v>4956</v>
      </c>
      <c r="D52" s="14" t="s">
        <v>4960</v>
      </c>
      <c r="E52" s="14" t="s">
        <v>5682</v>
      </c>
      <c r="F52" s="6">
        <f ca="1">COUNTIFS(累计派单!O:O,D:D,累计派单!S:S,$J$3)-COUNTIFS(累计派单!O:O,D:D,累计派单!I:I,"*群障*",累计派单!S:S,$J$3)</f>
        <v>0</v>
      </c>
      <c r="G52" s="6">
        <f ca="1">COUNTIFS(督办单!N:N,D:D,督办单!M:M,$J$3)</f>
        <v>0</v>
      </c>
      <c r="H52" s="15">
        <f ca="1" t="shared" si="0"/>
        <v>0</v>
      </c>
      <c r="I52" s="20"/>
      <c r="J52" s="21"/>
    </row>
    <row r="53" spans="1:10">
      <c r="A53" s="6">
        <v>50</v>
      </c>
      <c r="B53" s="14" t="s">
        <v>20</v>
      </c>
      <c r="C53" s="10" t="s">
        <v>8492</v>
      </c>
      <c r="D53" s="14" t="s">
        <v>8494</v>
      </c>
      <c r="E53" s="14" t="s">
        <v>5709</v>
      </c>
      <c r="F53" s="6">
        <f ca="1">COUNTIFS(累计派单!O:O,D:D,累计派单!S:S,$J$3)-COUNTIFS(累计派单!O:O,D:D,累计派单!I:I,"*群障*",累计派单!S:S,$J$3)</f>
        <v>0</v>
      </c>
      <c r="G53" s="6">
        <f ca="1">COUNTIFS(督办单!N:N,D:D,督办单!M:M,$J$3)</f>
        <v>0</v>
      </c>
      <c r="H53" s="15">
        <f ca="1" t="shared" si="0"/>
        <v>0</v>
      </c>
      <c r="I53" s="20"/>
      <c r="J53" s="21"/>
    </row>
    <row r="54" spans="1:10">
      <c r="A54" s="6">
        <v>51</v>
      </c>
      <c r="B54" s="17" t="s">
        <v>20</v>
      </c>
      <c r="C54" s="18" t="s">
        <v>91516</v>
      </c>
      <c r="D54" s="19" t="s">
        <v>91517</v>
      </c>
      <c r="E54" s="17" t="s">
        <v>4958</v>
      </c>
      <c r="F54" s="6">
        <f ca="1">COUNTIFS(累计派单!O:O,D:D,累计派单!S:S,$J$3)-COUNTIFS(累计派单!O:O,D:D,累计派单!I:I,"*群障*",累计派单!S:S,$J$3)</f>
        <v>0</v>
      </c>
      <c r="G54" s="6">
        <f ca="1">COUNTIFS(督办单!N:N,D:D,督办单!M:M,$J$3)</f>
        <v>0</v>
      </c>
      <c r="H54" s="15">
        <f ca="1" t="shared" si="0"/>
        <v>0</v>
      </c>
      <c r="I54" s="20"/>
      <c r="J54" s="21"/>
    </row>
    <row r="55" spans="1:10">
      <c r="A55" s="6">
        <v>52</v>
      </c>
      <c r="B55" s="14" t="s">
        <v>20</v>
      </c>
      <c r="C55" s="10" t="s">
        <v>11849</v>
      </c>
      <c r="D55" s="14" t="s">
        <v>11851</v>
      </c>
      <c r="E55" s="14" t="s">
        <v>5709</v>
      </c>
      <c r="F55" s="6">
        <f ca="1">COUNTIFS(累计派单!O:O,D:D,累计派单!S:S,$J$3)-COUNTIFS(累计派单!O:O,D:D,累计派单!I:I,"*群障*",累计派单!S:S,$J$3)</f>
        <v>0</v>
      </c>
      <c r="G55" s="6">
        <f ca="1">COUNTIFS(督办单!N:N,D:D,督办单!M:M,$J$3)</f>
        <v>0</v>
      </c>
      <c r="H55" s="15">
        <f ca="1" t="shared" si="0"/>
        <v>0</v>
      </c>
      <c r="I55" s="20"/>
      <c r="J55" s="21"/>
    </row>
    <row r="56" spans="1:10">
      <c r="A56" s="6">
        <v>53</v>
      </c>
      <c r="B56" s="14" t="s">
        <v>20</v>
      </c>
      <c r="C56" s="10" t="s">
        <v>91518</v>
      </c>
      <c r="D56" s="14" t="s">
        <v>91519</v>
      </c>
      <c r="E56" s="14" t="s">
        <v>5042</v>
      </c>
      <c r="F56" s="6">
        <f ca="1">COUNTIFS(累计派单!O:O,D:D,累计派单!S:S,$J$3)-COUNTIFS(累计派单!O:O,D:D,累计派单!I:I,"*群障*",累计派单!S:S,$J$3)</f>
        <v>0</v>
      </c>
      <c r="G56" s="6">
        <f ca="1">COUNTIFS(督办单!N:N,D:D,督办单!M:M,$J$3)</f>
        <v>0</v>
      </c>
      <c r="H56" s="15">
        <f ca="1" t="shared" si="0"/>
        <v>0</v>
      </c>
      <c r="I56" s="20"/>
      <c r="J56" s="21"/>
    </row>
    <row r="57" spans="1:10">
      <c r="A57" s="6">
        <v>54</v>
      </c>
      <c r="B57" s="14" t="s">
        <v>20</v>
      </c>
      <c r="C57" s="10" t="s">
        <v>9560</v>
      </c>
      <c r="D57" s="14" t="s">
        <v>9562</v>
      </c>
      <c r="E57" s="14" t="s">
        <v>5757</v>
      </c>
      <c r="F57" s="6">
        <f ca="1">COUNTIFS(累计派单!O:O,D:D,累计派单!S:S,$J$3)-COUNTIFS(累计派单!O:O,D:D,累计派单!I:I,"*群障*",累计派单!S:S,$J$3)</f>
        <v>0</v>
      </c>
      <c r="G57" s="6">
        <f ca="1">COUNTIFS(督办单!N:N,D:D,督办单!M:M,$J$3)</f>
        <v>0</v>
      </c>
      <c r="H57" s="15">
        <f ca="1" t="shared" si="0"/>
        <v>0</v>
      </c>
      <c r="I57" s="20"/>
      <c r="J57" s="21"/>
    </row>
    <row r="58" spans="1:10">
      <c r="A58" s="6">
        <v>55</v>
      </c>
      <c r="B58" s="14" t="s">
        <v>20</v>
      </c>
      <c r="C58" s="10" t="s">
        <v>47791</v>
      </c>
      <c r="D58" s="14" t="s">
        <v>47793</v>
      </c>
      <c r="E58" s="14" t="s">
        <v>5649</v>
      </c>
      <c r="F58" s="6">
        <f ca="1">COUNTIFS(累计派单!O:O,D:D,累计派单!S:S,$J$3)-COUNTIFS(累计派单!O:O,D:D,累计派单!I:I,"*群障*",累计派单!S:S,$J$3)</f>
        <v>0</v>
      </c>
      <c r="G58" s="6">
        <f ca="1">COUNTIFS(督办单!N:N,D:D,督办单!M:M,$J$3)</f>
        <v>0</v>
      </c>
      <c r="H58" s="15">
        <f ca="1" t="shared" si="0"/>
        <v>0</v>
      </c>
      <c r="I58" s="20"/>
      <c r="J58" s="21"/>
    </row>
    <row r="59" spans="1:10">
      <c r="A59" s="6">
        <v>56</v>
      </c>
      <c r="B59" s="14" t="s">
        <v>20</v>
      </c>
      <c r="C59" s="10" t="s">
        <v>14178</v>
      </c>
      <c r="D59" s="16" t="s">
        <v>14180</v>
      </c>
      <c r="E59" s="14" t="s">
        <v>5709</v>
      </c>
      <c r="F59" s="6">
        <f ca="1">COUNTIFS(累计派单!O:O,D:D,累计派单!S:S,$J$3)-COUNTIFS(累计派单!O:O,D:D,累计派单!I:I,"*群障*",累计派单!S:S,$J$3)</f>
        <v>0</v>
      </c>
      <c r="G59" s="6">
        <f ca="1">COUNTIFS(督办单!N:N,D:D,督办单!M:M,$J$3)</f>
        <v>0</v>
      </c>
      <c r="H59" s="15">
        <f ca="1" t="shared" si="0"/>
        <v>0</v>
      </c>
      <c r="I59" s="20"/>
      <c r="J59" s="21"/>
    </row>
    <row r="60" spans="1:10">
      <c r="A60" s="6">
        <v>57</v>
      </c>
      <c r="B60" s="14" t="s">
        <v>20</v>
      </c>
      <c r="C60" s="10" t="s">
        <v>10172</v>
      </c>
      <c r="D60" s="14" t="s">
        <v>91520</v>
      </c>
      <c r="E60" s="14" t="s">
        <v>5649</v>
      </c>
      <c r="F60" s="6">
        <f ca="1">COUNTIFS(累计派单!O:O,D:D,累计派单!S:S,$J$3)-COUNTIFS(累计派单!O:O,D:D,累计派单!I:I,"*群障*",累计派单!S:S,$J$3)</f>
        <v>0</v>
      </c>
      <c r="G60" s="6">
        <f ca="1">COUNTIFS(督办单!N:N,D:D,督办单!M:M,$J$3)</f>
        <v>0</v>
      </c>
      <c r="H60" s="15">
        <f ca="1" t="shared" si="0"/>
        <v>0</v>
      </c>
      <c r="I60" s="20"/>
      <c r="J60" s="21"/>
    </row>
    <row r="61" spans="1:10">
      <c r="A61" s="6">
        <v>58</v>
      </c>
      <c r="B61" s="14" t="s">
        <v>20</v>
      </c>
      <c r="C61" s="10" t="s">
        <v>91521</v>
      </c>
      <c r="D61" s="14" t="s">
        <v>91522</v>
      </c>
      <c r="E61" s="14" t="s">
        <v>5709</v>
      </c>
      <c r="F61" s="6">
        <f ca="1">COUNTIFS(累计派单!O:O,D:D,累计派单!S:S,$J$3)-COUNTIFS(累计派单!O:O,D:D,累计派单!I:I,"*群障*",累计派单!S:S,$J$3)</f>
        <v>0</v>
      </c>
      <c r="G61" s="6">
        <f ca="1">COUNTIFS(督办单!N:N,D:D,督办单!M:M,$J$3)</f>
        <v>0</v>
      </c>
      <c r="H61" s="15">
        <f ca="1" t="shared" si="0"/>
        <v>0</v>
      </c>
      <c r="I61" s="20"/>
      <c r="J61" s="21"/>
    </row>
    <row r="62" spans="1:10">
      <c r="A62" s="6">
        <v>59</v>
      </c>
      <c r="B62" s="14" t="s">
        <v>20</v>
      </c>
      <c r="C62" s="10" t="s">
        <v>91523</v>
      </c>
      <c r="D62" s="14" t="s">
        <v>91524</v>
      </c>
      <c r="E62" s="14" t="s">
        <v>4844</v>
      </c>
      <c r="F62" s="6">
        <f ca="1">COUNTIFS(累计派单!O:O,D:D,累计派单!S:S,$J$3)-COUNTIFS(累计派单!O:O,D:D,累计派单!I:I,"*群障*",累计派单!S:S,$J$3)</f>
        <v>0</v>
      </c>
      <c r="G62" s="6">
        <f ca="1">COUNTIFS(督办单!N:N,D:D,督办单!M:M,$J$3)</f>
        <v>0</v>
      </c>
      <c r="H62" s="15">
        <f ca="1" t="shared" si="0"/>
        <v>0</v>
      </c>
      <c r="I62" s="20"/>
      <c r="J62" s="21"/>
    </row>
    <row r="63" spans="1:10">
      <c r="A63" s="6">
        <v>60</v>
      </c>
      <c r="B63" s="14" t="s">
        <v>28</v>
      </c>
      <c r="C63" s="10" t="s">
        <v>8741</v>
      </c>
      <c r="D63" s="14" t="s">
        <v>8743</v>
      </c>
      <c r="E63" s="14" t="s">
        <v>6413</v>
      </c>
      <c r="F63" s="6">
        <f ca="1">COUNTIFS(累计派单!O:O,D:D,累计派单!S:S,$J$3)-COUNTIFS(累计派单!O:O,D:D,累计派单!I:I,"*群障*",累计派单!S:S,$J$3)</f>
        <v>0</v>
      </c>
      <c r="G63" s="6">
        <f ca="1">COUNTIFS(督办单!N:N,D:D,督办单!M:M,$J$3)</f>
        <v>0</v>
      </c>
      <c r="H63" s="15">
        <f ca="1" t="shared" si="0"/>
        <v>0</v>
      </c>
      <c r="I63" s="20"/>
      <c r="J63" s="21"/>
    </row>
    <row r="64" spans="1:10">
      <c r="A64" s="6">
        <v>61</v>
      </c>
      <c r="B64" s="14" t="s">
        <v>28</v>
      </c>
      <c r="C64" s="10" t="s">
        <v>6840</v>
      </c>
      <c r="D64" s="14" t="s">
        <v>6842</v>
      </c>
      <c r="E64" s="14" t="s">
        <v>5210</v>
      </c>
      <c r="F64" s="6">
        <f ca="1">COUNTIFS(累计派单!O:O,D:D,累计派单!S:S,$J$3)-COUNTIFS(累计派单!O:O,D:D,累计派单!I:I,"*群障*",累计派单!S:S,$J$3)</f>
        <v>0</v>
      </c>
      <c r="G64" s="6">
        <f ca="1">COUNTIFS(督办单!N:N,D:D,督办单!M:M,$J$3)</f>
        <v>0</v>
      </c>
      <c r="H64" s="15">
        <f ca="1" t="shared" si="0"/>
        <v>0</v>
      </c>
      <c r="I64" s="20"/>
      <c r="J64" s="21"/>
    </row>
    <row r="65" spans="1:10">
      <c r="A65" s="6">
        <v>62</v>
      </c>
      <c r="B65" s="14" t="s">
        <v>28</v>
      </c>
      <c r="C65" s="10" t="s">
        <v>19645</v>
      </c>
      <c r="D65" s="14" t="s">
        <v>19647</v>
      </c>
      <c r="E65" s="14" t="s">
        <v>5210</v>
      </c>
      <c r="F65" s="6">
        <f ca="1">COUNTIFS(累计派单!O:O,D:D,累计派单!S:S,$J$3)-COUNTIFS(累计派单!O:O,D:D,累计派单!I:I,"*群障*",累计派单!S:S,$J$3)</f>
        <v>0</v>
      </c>
      <c r="G65" s="6">
        <f ca="1">COUNTIFS(督办单!N:N,D:D,督办单!M:M,$J$3)</f>
        <v>0</v>
      </c>
      <c r="H65" s="15">
        <f ca="1" t="shared" si="0"/>
        <v>0</v>
      </c>
      <c r="I65" s="20"/>
      <c r="J65" s="21"/>
    </row>
    <row r="66" spans="1:10">
      <c r="A66" s="6">
        <v>63</v>
      </c>
      <c r="B66" s="14" t="s">
        <v>28</v>
      </c>
      <c r="C66" s="10" t="s">
        <v>12758</v>
      </c>
      <c r="D66" s="14" t="s">
        <v>12760</v>
      </c>
      <c r="E66" s="14" t="s">
        <v>5210</v>
      </c>
      <c r="F66" s="6">
        <f ca="1">COUNTIFS(累计派单!O:O,D:D,累计派单!S:S,$J$3)-COUNTIFS(累计派单!O:O,D:D,累计派单!I:I,"*群障*",累计派单!S:S,$J$3)</f>
        <v>0</v>
      </c>
      <c r="G66" s="6">
        <f ca="1">COUNTIFS(督办单!N:N,D:D,督办单!M:M,$J$3)</f>
        <v>0</v>
      </c>
      <c r="H66" s="15">
        <f ca="1" t="shared" si="0"/>
        <v>0</v>
      </c>
      <c r="I66" s="20"/>
      <c r="J66" s="21"/>
    </row>
    <row r="67" spans="1:10">
      <c r="A67" s="6">
        <v>64</v>
      </c>
      <c r="B67" s="14" t="s">
        <v>28</v>
      </c>
      <c r="C67" s="10" t="s">
        <v>24317</v>
      </c>
      <c r="D67" s="14" t="s">
        <v>24319</v>
      </c>
      <c r="E67" s="14" t="s">
        <v>7095</v>
      </c>
      <c r="F67" s="6">
        <f ca="1">COUNTIFS(累计派单!O:O,D:D,累计派单!S:S,$J$3)-COUNTIFS(累计派单!O:O,D:D,累计派单!I:I,"*群障*",累计派单!S:S,$J$3)</f>
        <v>0</v>
      </c>
      <c r="G67" s="6">
        <f ca="1">COUNTIFS(督办单!N:N,D:D,督办单!M:M,$J$3)</f>
        <v>0</v>
      </c>
      <c r="H67" s="15">
        <f ca="1" t="shared" si="0"/>
        <v>0</v>
      </c>
      <c r="I67" s="20"/>
      <c r="J67" s="21"/>
    </row>
    <row r="68" spans="1:10">
      <c r="A68" s="6">
        <v>65</v>
      </c>
      <c r="B68" s="14" t="s">
        <v>28</v>
      </c>
      <c r="C68" s="10" t="s">
        <v>39398</v>
      </c>
      <c r="D68" s="14" t="s">
        <v>39400</v>
      </c>
      <c r="E68" s="14" t="s">
        <v>11735</v>
      </c>
      <c r="F68" s="6">
        <f ca="1">COUNTIFS(累计派单!O:O,D:D,累计派单!S:S,$J$3)-COUNTIFS(累计派单!O:O,D:D,累计派单!I:I,"*群障*",累计派单!S:S,$J$3)</f>
        <v>0</v>
      </c>
      <c r="G68" s="6">
        <f ca="1">COUNTIFS(督办单!N:N,D:D,督办单!M:M,$J$3)</f>
        <v>0</v>
      </c>
      <c r="H68" s="15">
        <f ca="1" t="shared" ref="H68:H131" si="1">IFERROR(G68/F68,0)</f>
        <v>0</v>
      </c>
      <c r="I68" s="20"/>
      <c r="J68" s="21"/>
    </row>
    <row r="69" spans="1:10">
      <c r="A69" s="6">
        <v>66</v>
      </c>
      <c r="B69" s="14" t="s">
        <v>28</v>
      </c>
      <c r="C69" s="10" t="s">
        <v>11733</v>
      </c>
      <c r="D69" s="14" t="s">
        <v>11736</v>
      </c>
      <c r="E69" s="14" t="s">
        <v>11735</v>
      </c>
      <c r="F69" s="6">
        <f ca="1">COUNTIFS(累计派单!O:O,D:D,累计派单!S:S,$J$3)-COUNTIFS(累计派单!O:O,D:D,累计派单!I:I,"*群障*",累计派单!S:S,$J$3)</f>
        <v>0</v>
      </c>
      <c r="G69" s="6">
        <f ca="1">COUNTIFS(督办单!N:N,D:D,督办单!M:M,$J$3)</f>
        <v>0</v>
      </c>
      <c r="H69" s="15">
        <f ca="1" t="shared" si="1"/>
        <v>0</v>
      </c>
      <c r="I69" s="20"/>
      <c r="J69" s="21"/>
    </row>
    <row r="70" spans="1:10">
      <c r="A70" s="6">
        <v>67</v>
      </c>
      <c r="B70" s="14" t="s">
        <v>28</v>
      </c>
      <c r="C70" s="10" t="s">
        <v>30176</v>
      </c>
      <c r="D70" s="14" t="s">
        <v>30178</v>
      </c>
      <c r="E70" s="14" t="s">
        <v>11735</v>
      </c>
      <c r="F70" s="6">
        <f ca="1">COUNTIFS(累计派单!O:O,D:D,累计派单!S:S,$J$3)-COUNTIFS(累计派单!O:O,D:D,累计派单!I:I,"*群障*",累计派单!S:S,$J$3)</f>
        <v>0</v>
      </c>
      <c r="G70" s="6">
        <f ca="1">COUNTIFS(督办单!N:N,D:D,督办单!M:M,$J$3)</f>
        <v>0</v>
      </c>
      <c r="H70" s="15">
        <f ca="1" t="shared" si="1"/>
        <v>0</v>
      </c>
      <c r="I70" s="20"/>
      <c r="J70" s="21"/>
    </row>
    <row r="71" spans="1:10">
      <c r="A71" s="6">
        <v>68</v>
      </c>
      <c r="B71" s="14" t="s">
        <v>28</v>
      </c>
      <c r="C71" s="10" t="s">
        <v>5328</v>
      </c>
      <c r="D71" s="14" t="s">
        <v>5331</v>
      </c>
      <c r="E71" s="14" t="s">
        <v>5330</v>
      </c>
      <c r="F71" s="6">
        <f ca="1">COUNTIFS(累计派单!O:O,D:D,累计派单!S:S,$J$3)-COUNTIFS(累计派单!O:O,D:D,累计派单!I:I,"*群障*",累计派单!S:S,$J$3)</f>
        <v>0</v>
      </c>
      <c r="G71" s="6">
        <f ca="1">COUNTIFS(督办单!N:N,D:D,督办单!M:M,$J$3)</f>
        <v>0</v>
      </c>
      <c r="H71" s="15">
        <f ca="1" t="shared" si="1"/>
        <v>0</v>
      </c>
      <c r="I71" s="20"/>
      <c r="J71" s="21"/>
    </row>
    <row r="72" spans="1:10">
      <c r="A72" s="6">
        <v>69</v>
      </c>
      <c r="B72" s="14" t="s">
        <v>28</v>
      </c>
      <c r="C72" s="10" t="s">
        <v>15246</v>
      </c>
      <c r="D72" s="14" t="s">
        <v>15248</v>
      </c>
      <c r="E72" s="14" t="s">
        <v>5210</v>
      </c>
      <c r="F72" s="6">
        <f ca="1">COUNTIFS(累计派单!O:O,D:D,累计派单!S:S,$J$3)-COUNTIFS(累计派单!O:O,D:D,累计派单!I:I,"*群障*",累计派单!S:S,$J$3)</f>
        <v>0</v>
      </c>
      <c r="G72" s="6">
        <f ca="1">COUNTIFS(督办单!N:N,D:D,督办单!M:M,$J$3)</f>
        <v>0</v>
      </c>
      <c r="H72" s="15">
        <f ca="1" t="shared" si="1"/>
        <v>0</v>
      </c>
      <c r="I72" s="20"/>
      <c r="J72" s="21"/>
    </row>
    <row r="73" spans="1:10">
      <c r="A73" s="6">
        <v>70</v>
      </c>
      <c r="B73" s="14" t="s">
        <v>28</v>
      </c>
      <c r="C73" s="10" t="s">
        <v>12156</v>
      </c>
      <c r="D73" s="14" t="s">
        <v>12158</v>
      </c>
      <c r="E73" s="14" t="s">
        <v>5791</v>
      </c>
      <c r="F73" s="6">
        <f ca="1">COUNTIFS(累计派单!O:O,D:D,累计派单!S:S,$J$3)-COUNTIFS(累计派单!O:O,D:D,累计派单!I:I,"*群障*",累计派单!S:S,$J$3)</f>
        <v>0</v>
      </c>
      <c r="G73" s="6">
        <f ca="1">COUNTIFS(督办单!N:N,D:D,督办单!M:M,$J$3)</f>
        <v>0</v>
      </c>
      <c r="H73" s="15">
        <f ca="1" t="shared" si="1"/>
        <v>0</v>
      </c>
      <c r="I73" s="20"/>
      <c r="J73" s="21"/>
    </row>
    <row r="74" spans="1:10">
      <c r="A74" s="6">
        <v>71</v>
      </c>
      <c r="B74" s="14" t="s">
        <v>28</v>
      </c>
      <c r="C74" s="10" t="s">
        <v>20235</v>
      </c>
      <c r="D74" s="14" t="s">
        <v>20237</v>
      </c>
      <c r="E74" s="14" t="s">
        <v>6413</v>
      </c>
      <c r="F74" s="6">
        <f ca="1">COUNTIFS(累计派单!O:O,D:D,累计派单!S:S,$J$3)-COUNTIFS(累计派单!O:O,D:D,累计派单!I:I,"*群障*",累计派单!S:S,$J$3)</f>
        <v>0</v>
      </c>
      <c r="G74" s="6">
        <f ca="1">COUNTIFS(督办单!N:N,D:D,督办单!M:M,$J$3)</f>
        <v>0</v>
      </c>
      <c r="H74" s="15">
        <f ca="1" t="shared" si="1"/>
        <v>0</v>
      </c>
      <c r="I74" s="20"/>
      <c r="J74" s="21"/>
    </row>
    <row r="75" spans="1:10">
      <c r="A75" s="6">
        <v>72</v>
      </c>
      <c r="B75" s="14" t="s">
        <v>28</v>
      </c>
      <c r="C75" s="10" t="s">
        <v>91525</v>
      </c>
      <c r="D75" s="14" t="s">
        <v>91526</v>
      </c>
      <c r="E75" s="14" t="s">
        <v>5330</v>
      </c>
      <c r="F75" s="6">
        <f ca="1">COUNTIFS(累计派单!O:O,D:D,累计派单!S:S,$J$3)-COUNTIFS(累计派单!O:O,D:D,累计派单!I:I,"*群障*",累计派单!S:S,$J$3)</f>
        <v>0</v>
      </c>
      <c r="G75" s="6">
        <f ca="1">COUNTIFS(督办单!N:N,D:D,督办单!M:M,$J$3)</f>
        <v>0</v>
      </c>
      <c r="H75" s="15">
        <f ca="1" t="shared" si="1"/>
        <v>0</v>
      </c>
      <c r="I75" s="20"/>
      <c r="J75" s="21"/>
    </row>
    <row r="76" spans="1:10">
      <c r="A76" s="6">
        <v>73</v>
      </c>
      <c r="B76" s="14" t="s">
        <v>28</v>
      </c>
      <c r="C76" s="10" t="s">
        <v>35810</v>
      </c>
      <c r="D76" s="14" t="s">
        <v>35812</v>
      </c>
      <c r="E76" s="14" t="s">
        <v>5791</v>
      </c>
      <c r="F76" s="6">
        <f ca="1">COUNTIFS(累计派单!O:O,D:D,累计派单!S:S,$J$3)-COUNTIFS(累计派单!O:O,D:D,累计派单!I:I,"*群障*",累计派单!S:S,$J$3)</f>
        <v>0</v>
      </c>
      <c r="G76" s="6">
        <f ca="1">COUNTIFS(督办单!N:N,D:D,督办单!M:M,$J$3)</f>
        <v>0</v>
      </c>
      <c r="H76" s="15">
        <f ca="1" t="shared" si="1"/>
        <v>0</v>
      </c>
      <c r="I76" s="20"/>
      <c r="J76" s="21"/>
    </row>
    <row r="77" spans="1:10">
      <c r="A77" s="6">
        <v>74</v>
      </c>
      <c r="B77" s="14" t="s">
        <v>28</v>
      </c>
      <c r="C77" s="10" t="s">
        <v>10035</v>
      </c>
      <c r="D77" s="14" t="s">
        <v>10037</v>
      </c>
      <c r="E77" s="14" t="s">
        <v>8945</v>
      </c>
      <c r="F77" s="6">
        <f ca="1">COUNTIFS(累计派单!O:O,D:D,累计派单!S:S,$J$3)-COUNTIFS(累计派单!O:O,D:D,累计派单!I:I,"*群障*",累计派单!S:S,$J$3)</f>
        <v>0</v>
      </c>
      <c r="G77" s="6">
        <f ca="1">COUNTIFS(督办单!N:N,D:D,督办单!M:M,$J$3)</f>
        <v>0</v>
      </c>
      <c r="H77" s="15">
        <f ca="1" t="shared" si="1"/>
        <v>0</v>
      </c>
      <c r="I77" s="20"/>
      <c r="J77" s="21"/>
    </row>
    <row r="78" spans="1:10">
      <c r="A78" s="6">
        <v>75</v>
      </c>
      <c r="B78" s="14" t="s">
        <v>28</v>
      </c>
      <c r="C78" s="10" t="s">
        <v>20770</v>
      </c>
      <c r="D78" s="14" t="s">
        <v>20772</v>
      </c>
      <c r="E78" s="14" t="s">
        <v>6413</v>
      </c>
      <c r="F78" s="6">
        <f ca="1">COUNTIFS(累计派单!O:O,D:D,累计派单!S:S,$J$3)-COUNTIFS(累计派单!O:O,D:D,累计派单!I:I,"*群障*",累计派单!S:S,$J$3)</f>
        <v>0</v>
      </c>
      <c r="G78" s="6">
        <f ca="1">COUNTIFS(督办单!N:N,D:D,督办单!M:M,$J$3)</f>
        <v>0</v>
      </c>
      <c r="H78" s="15">
        <f ca="1" t="shared" si="1"/>
        <v>0</v>
      </c>
      <c r="I78" s="20"/>
      <c r="J78" s="21"/>
    </row>
    <row r="79" spans="1:10">
      <c r="A79" s="6">
        <v>76</v>
      </c>
      <c r="B79" s="14" t="s">
        <v>28</v>
      </c>
      <c r="C79" s="10" t="s">
        <v>19932</v>
      </c>
      <c r="D79" s="14" t="s">
        <v>19934</v>
      </c>
      <c r="E79" s="14" t="s">
        <v>11735</v>
      </c>
      <c r="F79" s="6">
        <f ca="1">COUNTIFS(累计派单!O:O,D:D,累计派单!S:S,$J$3)-COUNTIFS(累计派单!O:O,D:D,累计派单!I:I,"*群障*",累计派单!S:S,$J$3)</f>
        <v>0</v>
      </c>
      <c r="G79" s="6">
        <f ca="1">COUNTIFS(督办单!N:N,D:D,督办单!M:M,$J$3)</f>
        <v>0</v>
      </c>
      <c r="H79" s="15">
        <f ca="1" t="shared" si="1"/>
        <v>0</v>
      </c>
      <c r="I79" s="20"/>
      <c r="J79" s="21"/>
    </row>
    <row r="80" spans="1:10">
      <c r="A80" s="6">
        <v>77</v>
      </c>
      <c r="B80" s="14" t="s">
        <v>28</v>
      </c>
      <c r="C80" s="10" t="s">
        <v>9601</v>
      </c>
      <c r="D80" s="14" t="s">
        <v>20933</v>
      </c>
      <c r="E80" s="14" t="s">
        <v>5210</v>
      </c>
      <c r="F80" s="6">
        <f ca="1">COUNTIFS(累计派单!O:O,D:D,累计派单!S:S,$J$3)-COUNTIFS(累计派单!O:O,D:D,累计派单!I:I,"*群障*",累计派单!S:S,$J$3)</f>
        <v>0</v>
      </c>
      <c r="G80" s="6">
        <f ca="1">COUNTIFS(督办单!N:N,D:D,督办单!M:M,$J$3)</f>
        <v>0</v>
      </c>
      <c r="H80" s="15">
        <f ca="1" t="shared" si="1"/>
        <v>0</v>
      </c>
      <c r="I80" s="20"/>
      <c r="J80" s="21"/>
    </row>
    <row r="81" spans="1:10">
      <c r="A81" s="6">
        <v>78</v>
      </c>
      <c r="B81" s="14" t="s">
        <v>28</v>
      </c>
      <c r="C81" s="10" t="s">
        <v>7093</v>
      </c>
      <c r="D81" s="16" t="s">
        <v>7096</v>
      </c>
      <c r="E81" s="14" t="s">
        <v>7095</v>
      </c>
      <c r="F81" s="6">
        <f ca="1">COUNTIFS(累计派单!O:O,D:D,累计派单!S:S,$J$3)-COUNTIFS(累计派单!O:O,D:D,累计派单!I:I,"*群障*",累计派单!S:S,$J$3)</f>
        <v>0</v>
      </c>
      <c r="G81" s="6">
        <f ca="1">COUNTIFS(督办单!N:N,D:D,督办单!M:M,$J$3)</f>
        <v>0</v>
      </c>
      <c r="H81" s="15">
        <f ca="1" t="shared" si="1"/>
        <v>0</v>
      </c>
      <c r="I81" s="20"/>
      <c r="J81" s="21"/>
    </row>
    <row r="82" spans="1:10">
      <c r="A82" s="6">
        <v>79</v>
      </c>
      <c r="B82" s="14" t="s">
        <v>28</v>
      </c>
      <c r="C82" s="10" t="s">
        <v>26129</v>
      </c>
      <c r="D82" s="14" t="s">
        <v>26131</v>
      </c>
      <c r="E82" s="14" t="s">
        <v>6413</v>
      </c>
      <c r="F82" s="6">
        <f ca="1">COUNTIFS(累计派单!O:O,D:D,累计派单!S:S,$J$3)-COUNTIFS(累计派单!O:O,D:D,累计派单!I:I,"*群障*",累计派单!S:S,$J$3)</f>
        <v>0</v>
      </c>
      <c r="G82" s="6">
        <f ca="1">COUNTIFS(督办单!N:N,D:D,督办单!M:M,$J$3)</f>
        <v>0</v>
      </c>
      <c r="H82" s="15">
        <f ca="1" t="shared" si="1"/>
        <v>0</v>
      </c>
      <c r="I82" s="20"/>
      <c r="J82" s="21"/>
    </row>
    <row r="83" spans="1:10">
      <c r="A83" s="6">
        <v>80</v>
      </c>
      <c r="B83" s="14" t="s">
        <v>28</v>
      </c>
      <c r="C83" s="10" t="s">
        <v>91527</v>
      </c>
      <c r="D83" s="14" t="s">
        <v>91528</v>
      </c>
      <c r="E83" s="14" t="s">
        <v>8945</v>
      </c>
      <c r="F83" s="6">
        <f ca="1">COUNTIFS(累计派单!O:O,D:D,累计派单!S:S,$J$3)-COUNTIFS(累计派单!O:O,D:D,累计派单!I:I,"*群障*",累计派单!S:S,$J$3)</f>
        <v>0</v>
      </c>
      <c r="G83" s="6">
        <f ca="1">COUNTIFS(督办单!N:N,D:D,督办单!M:M,$J$3)</f>
        <v>0</v>
      </c>
      <c r="H83" s="15">
        <f ca="1" t="shared" si="1"/>
        <v>0</v>
      </c>
      <c r="I83" s="20"/>
      <c r="J83" s="21"/>
    </row>
    <row r="84" spans="1:10">
      <c r="A84" s="6">
        <v>81</v>
      </c>
      <c r="B84" s="14" t="s">
        <v>28</v>
      </c>
      <c r="C84" s="10" t="s">
        <v>8943</v>
      </c>
      <c r="D84" s="14" t="s">
        <v>8946</v>
      </c>
      <c r="E84" s="14" t="s">
        <v>8945</v>
      </c>
      <c r="F84" s="6">
        <f ca="1">COUNTIFS(累计派单!O:O,D:D,累计派单!S:S,$J$3)-COUNTIFS(累计派单!O:O,D:D,累计派单!I:I,"*群障*",累计派单!S:S,$J$3)</f>
        <v>0</v>
      </c>
      <c r="G84" s="6">
        <f ca="1">COUNTIFS(督办单!N:N,D:D,督办单!M:M,$J$3)</f>
        <v>0</v>
      </c>
      <c r="H84" s="15">
        <f ca="1" t="shared" si="1"/>
        <v>0</v>
      </c>
      <c r="I84" s="20"/>
      <c r="J84" s="21"/>
    </row>
    <row r="85" spans="1:10">
      <c r="A85" s="6">
        <v>82</v>
      </c>
      <c r="B85" s="14" t="s">
        <v>28</v>
      </c>
      <c r="C85" s="10" t="s">
        <v>7743</v>
      </c>
      <c r="D85" s="14" t="s">
        <v>7745</v>
      </c>
      <c r="E85" s="14" t="s">
        <v>5210</v>
      </c>
      <c r="F85" s="6">
        <f ca="1">COUNTIFS(累计派单!O:O,D:D,累计派单!S:S,$J$3)-COUNTIFS(累计派单!O:O,D:D,累计派单!I:I,"*群障*",累计派单!S:S,$J$3)</f>
        <v>0</v>
      </c>
      <c r="G85" s="6">
        <f ca="1">COUNTIFS(督办单!N:N,D:D,督办单!M:M,$J$3)</f>
        <v>0</v>
      </c>
      <c r="H85" s="15">
        <f ca="1" t="shared" si="1"/>
        <v>0</v>
      </c>
      <c r="I85" s="20"/>
      <c r="J85" s="21"/>
    </row>
    <row r="86" spans="1:10">
      <c r="A86" s="6">
        <v>83</v>
      </c>
      <c r="B86" s="14" t="s">
        <v>28</v>
      </c>
      <c r="C86" s="10" t="s">
        <v>11311</v>
      </c>
      <c r="D86" s="14" t="s">
        <v>11313</v>
      </c>
      <c r="E86" s="14" t="s">
        <v>6413</v>
      </c>
      <c r="F86" s="6">
        <f ca="1">COUNTIFS(累计派单!O:O,D:D,累计派单!S:S,$J$3)-COUNTIFS(累计派单!O:O,D:D,累计派单!I:I,"*群障*",累计派单!S:S,$J$3)</f>
        <v>0</v>
      </c>
      <c r="G86" s="6">
        <f ca="1">COUNTIFS(督办单!N:N,D:D,督办单!M:M,$J$3)</f>
        <v>0</v>
      </c>
      <c r="H86" s="15">
        <f ca="1" t="shared" si="1"/>
        <v>0</v>
      </c>
      <c r="I86" s="20"/>
      <c r="J86" s="21"/>
    </row>
    <row r="87" spans="1:10">
      <c r="A87" s="6">
        <v>84</v>
      </c>
      <c r="B87" s="14" t="s">
        <v>28</v>
      </c>
      <c r="C87" s="10" t="s">
        <v>5789</v>
      </c>
      <c r="D87" s="14" t="s">
        <v>5792</v>
      </c>
      <c r="E87" s="14" t="s">
        <v>5791</v>
      </c>
      <c r="F87" s="6">
        <f ca="1">COUNTIFS(累计派单!O:O,D:D,累计派单!S:S,$J$3)-COUNTIFS(累计派单!O:O,D:D,累计派单!I:I,"*群障*",累计派单!S:S,$J$3)</f>
        <v>0</v>
      </c>
      <c r="G87" s="6">
        <f ca="1">COUNTIFS(督办单!N:N,D:D,督办单!M:M,$J$3)</f>
        <v>0</v>
      </c>
      <c r="H87" s="15">
        <f ca="1" t="shared" si="1"/>
        <v>0</v>
      </c>
      <c r="I87" s="20"/>
      <c r="J87" s="21"/>
    </row>
    <row r="88" spans="1:10">
      <c r="A88" s="6">
        <v>85</v>
      </c>
      <c r="B88" s="14" t="s">
        <v>28</v>
      </c>
      <c r="C88" s="10" t="s">
        <v>6771</v>
      </c>
      <c r="D88" s="14" t="s">
        <v>6773</v>
      </c>
      <c r="E88" s="14" t="s">
        <v>5210</v>
      </c>
      <c r="F88" s="6">
        <f ca="1">COUNTIFS(累计派单!O:O,D:D,累计派单!S:S,$J$3)-COUNTIFS(累计派单!O:O,D:D,累计派单!I:I,"*群障*",累计派单!S:S,$J$3)</f>
        <v>0</v>
      </c>
      <c r="G88" s="6">
        <f ca="1">COUNTIFS(督办单!N:N,D:D,督办单!M:M,$J$3)</f>
        <v>0</v>
      </c>
      <c r="H88" s="15">
        <f ca="1" t="shared" si="1"/>
        <v>0</v>
      </c>
      <c r="I88" s="20"/>
      <c r="J88" s="21"/>
    </row>
    <row r="89" spans="1:10">
      <c r="A89" s="6">
        <v>86</v>
      </c>
      <c r="B89" s="14" t="s">
        <v>28</v>
      </c>
      <c r="C89" s="10" t="s">
        <v>6411</v>
      </c>
      <c r="D89" s="16" t="s">
        <v>6414</v>
      </c>
      <c r="E89" s="14" t="s">
        <v>6413</v>
      </c>
      <c r="F89" s="6">
        <f ca="1">COUNTIFS(累计派单!O:O,D:D,累计派单!S:S,$J$3)-COUNTIFS(累计派单!O:O,D:D,累计派单!I:I,"*群障*",累计派单!S:S,$J$3)</f>
        <v>0</v>
      </c>
      <c r="G89" s="6">
        <f ca="1">COUNTIFS(督办单!N:N,D:D,督办单!M:M,$J$3)</f>
        <v>0</v>
      </c>
      <c r="H89" s="15">
        <f ca="1" t="shared" si="1"/>
        <v>0</v>
      </c>
      <c r="I89" s="20"/>
      <c r="J89" s="21"/>
    </row>
    <row r="90" spans="1:10">
      <c r="A90" s="6">
        <v>87</v>
      </c>
      <c r="B90" s="14" t="s">
        <v>28</v>
      </c>
      <c r="C90" s="10" t="s">
        <v>12120</v>
      </c>
      <c r="D90" s="14" t="s">
        <v>12122</v>
      </c>
      <c r="E90" s="14" t="s">
        <v>8945</v>
      </c>
      <c r="F90" s="6">
        <f ca="1">COUNTIFS(累计派单!O:O,D:D,累计派单!S:S,$J$3)-COUNTIFS(累计派单!O:O,D:D,累计派单!I:I,"*群障*",累计派单!S:S,$J$3)</f>
        <v>0</v>
      </c>
      <c r="G90" s="6">
        <f ca="1">COUNTIFS(督办单!N:N,D:D,督办单!M:M,$J$3)</f>
        <v>0</v>
      </c>
      <c r="H90" s="15">
        <f ca="1" t="shared" si="1"/>
        <v>0</v>
      </c>
      <c r="I90" s="20"/>
      <c r="J90" s="21"/>
    </row>
    <row r="91" spans="1:10">
      <c r="A91" s="6">
        <v>88</v>
      </c>
      <c r="B91" s="14" t="s">
        <v>28</v>
      </c>
      <c r="C91" s="10" t="s">
        <v>6327</v>
      </c>
      <c r="D91" s="14" t="s">
        <v>6329</v>
      </c>
      <c r="E91" s="14" t="s">
        <v>5210</v>
      </c>
      <c r="F91" s="6">
        <f ca="1">COUNTIFS(累计派单!O:O,D:D,累计派单!S:S,$J$3)-COUNTIFS(累计派单!O:O,D:D,累计派单!I:I,"*群障*",累计派单!S:S,$J$3)</f>
        <v>0</v>
      </c>
      <c r="G91" s="6">
        <f ca="1">COUNTIFS(督办单!N:N,D:D,督办单!M:M,$J$3)</f>
        <v>0</v>
      </c>
      <c r="H91" s="15">
        <f ca="1" t="shared" si="1"/>
        <v>0</v>
      </c>
      <c r="I91" s="20"/>
      <c r="J91" s="21"/>
    </row>
    <row r="92" spans="1:10">
      <c r="A92" s="6">
        <v>89</v>
      </c>
      <c r="B92" s="14" t="s">
        <v>28</v>
      </c>
      <c r="C92" s="10" t="s">
        <v>5208</v>
      </c>
      <c r="D92" s="14" t="s">
        <v>5212</v>
      </c>
      <c r="E92" s="14" t="s">
        <v>5210</v>
      </c>
      <c r="F92" s="6">
        <f ca="1">COUNTIFS(累计派单!O:O,D:D,累计派单!S:S,$J$3)-COUNTIFS(累计派单!O:O,D:D,累计派单!I:I,"*群障*",累计派单!S:S,$J$3)</f>
        <v>0</v>
      </c>
      <c r="G92" s="6">
        <f ca="1">COUNTIFS(督办单!N:N,D:D,督办单!M:M,$J$3)</f>
        <v>0</v>
      </c>
      <c r="H92" s="15">
        <f ca="1" t="shared" si="1"/>
        <v>0</v>
      </c>
      <c r="I92" s="20"/>
      <c r="J92" s="21"/>
    </row>
    <row r="93" spans="1:10">
      <c r="A93" s="6">
        <v>90</v>
      </c>
      <c r="B93" s="14" t="s">
        <v>28</v>
      </c>
      <c r="C93" s="10" t="s">
        <v>12012</v>
      </c>
      <c r="D93" s="14" t="s">
        <v>12014</v>
      </c>
      <c r="E93" s="14" t="s">
        <v>5210</v>
      </c>
      <c r="F93" s="6">
        <f ca="1">COUNTIFS(累计派单!O:O,D:D,累计派单!S:S,$J$3)-COUNTIFS(累计派单!O:O,D:D,累计派单!I:I,"*群障*",累计派单!S:S,$J$3)</f>
        <v>0</v>
      </c>
      <c r="G93" s="6">
        <f ca="1">COUNTIFS(督办单!N:N,D:D,督办单!M:M,$J$3)</f>
        <v>0</v>
      </c>
      <c r="H93" s="15">
        <f ca="1" t="shared" si="1"/>
        <v>0</v>
      </c>
      <c r="I93" s="20"/>
      <c r="J93" s="21"/>
    </row>
    <row r="94" spans="1:10">
      <c r="A94" s="6">
        <v>91</v>
      </c>
      <c r="B94" s="14" t="s">
        <v>28</v>
      </c>
      <c r="C94" s="10" t="s">
        <v>12064</v>
      </c>
      <c r="D94" s="14" t="s">
        <v>12066</v>
      </c>
      <c r="E94" s="14" t="s">
        <v>5210</v>
      </c>
      <c r="F94" s="6">
        <f ca="1">COUNTIFS(累计派单!O:O,D:D,累计派单!S:S,$J$3)-COUNTIFS(累计派单!O:O,D:D,累计派单!I:I,"*群障*",累计派单!S:S,$J$3)</f>
        <v>0</v>
      </c>
      <c r="G94" s="6">
        <f ca="1">COUNTIFS(督办单!N:N,D:D,督办单!M:M,$J$3)</f>
        <v>0</v>
      </c>
      <c r="H94" s="15">
        <f ca="1" t="shared" si="1"/>
        <v>0</v>
      </c>
      <c r="I94" s="20"/>
      <c r="J94" s="21"/>
    </row>
    <row r="95" spans="1:10">
      <c r="A95" s="6">
        <v>92</v>
      </c>
      <c r="B95" s="14" t="s">
        <v>28</v>
      </c>
      <c r="C95" s="10" t="s">
        <v>91529</v>
      </c>
      <c r="D95" s="14" t="s">
        <v>91530</v>
      </c>
      <c r="E95" s="14" t="s">
        <v>5330</v>
      </c>
      <c r="F95" s="6">
        <f ca="1">COUNTIFS(累计派单!O:O,D:D,累计派单!S:S,$J$3)-COUNTIFS(累计派单!O:O,D:D,累计派单!I:I,"*群障*",累计派单!S:S,$J$3)</f>
        <v>0</v>
      </c>
      <c r="G95" s="6">
        <f ca="1">COUNTIFS(督办单!N:N,D:D,督办单!M:M,$J$3)</f>
        <v>0</v>
      </c>
      <c r="H95" s="15">
        <f ca="1" t="shared" si="1"/>
        <v>0</v>
      </c>
      <c r="I95" s="20"/>
      <c r="J95" s="21"/>
    </row>
    <row r="96" spans="1:10">
      <c r="A96" s="6">
        <v>93</v>
      </c>
      <c r="B96" s="14" t="s">
        <v>28</v>
      </c>
      <c r="C96" s="10" t="s">
        <v>91531</v>
      </c>
      <c r="D96" s="14" t="s">
        <v>91532</v>
      </c>
      <c r="E96" s="14" t="s">
        <v>7095</v>
      </c>
      <c r="F96" s="6">
        <f ca="1">COUNTIFS(累计派单!O:O,D:D,累计派单!S:S,$J$3)-COUNTIFS(累计派单!O:O,D:D,累计派单!I:I,"*群障*",累计派单!S:S,$J$3)</f>
        <v>0</v>
      </c>
      <c r="G96" s="6">
        <f ca="1">COUNTIFS(督办单!N:N,D:D,督办单!M:M,$J$3)</f>
        <v>0</v>
      </c>
      <c r="H96" s="15">
        <f ca="1" t="shared" si="1"/>
        <v>0</v>
      </c>
      <c r="I96" s="20"/>
      <c r="J96" s="21"/>
    </row>
    <row r="97" spans="1:10">
      <c r="A97" s="6">
        <v>94</v>
      </c>
      <c r="B97" s="14" t="s">
        <v>22</v>
      </c>
      <c r="C97" s="10" t="s">
        <v>10248</v>
      </c>
      <c r="D97" s="14" t="s">
        <v>10251</v>
      </c>
      <c r="E97" s="14" t="s">
        <v>7334</v>
      </c>
      <c r="F97" s="6">
        <f ca="1">COUNTIFS(累计派单!O:O,D:D,累计派单!S:S,$J$3)-COUNTIFS(累计派单!O:O,D:D,累计派单!I:I,"*群障*",累计派单!S:S,$J$3)</f>
        <v>0</v>
      </c>
      <c r="G97" s="6">
        <f ca="1">COUNTIFS(督办单!N:N,D:D,督办单!M:M,$J$3)</f>
        <v>0</v>
      </c>
      <c r="H97" s="15">
        <f ca="1" t="shared" si="1"/>
        <v>0</v>
      </c>
      <c r="I97" s="20"/>
      <c r="J97" s="21"/>
    </row>
    <row r="98" spans="1:10">
      <c r="A98" s="6">
        <v>95</v>
      </c>
      <c r="B98" s="14" t="s">
        <v>22</v>
      </c>
      <c r="C98" s="10" t="s">
        <v>91533</v>
      </c>
      <c r="D98" s="14" t="s">
        <v>91534</v>
      </c>
      <c r="E98" s="14" t="s">
        <v>5409</v>
      </c>
      <c r="F98" s="6">
        <f ca="1">COUNTIFS(累计派单!O:O,D:D,累计派单!S:S,$J$3)-COUNTIFS(累计派单!O:O,D:D,累计派单!I:I,"*群障*",累计派单!S:S,$J$3)</f>
        <v>0</v>
      </c>
      <c r="G98" s="6">
        <f ca="1">COUNTIFS(督办单!N:N,D:D,督办单!M:M,$J$3)</f>
        <v>0</v>
      </c>
      <c r="H98" s="15">
        <f ca="1" t="shared" si="1"/>
        <v>0</v>
      </c>
      <c r="I98" s="20"/>
      <c r="J98" s="21"/>
    </row>
    <row r="99" spans="1:10">
      <c r="A99" s="6">
        <v>96</v>
      </c>
      <c r="B99" s="14" t="s">
        <v>22</v>
      </c>
      <c r="C99" s="10" t="s">
        <v>14559</v>
      </c>
      <c r="D99" s="14" t="s">
        <v>14561</v>
      </c>
      <c r="E99" s="14" t="s">
        <v>7334</v>
      </c>
      <c r="F99" s="6">
        <f ca="1">COUNTIFS(累计派单!O:O,D:D,累计派单!S:S,$J$3)-COUNTIFS(累计派单!O:O,D:D,累计派单!I:I,"*群障*",累计派单!S:S,$J$3)</f>
        <v>0</v>
      </c>
      <c r="G99" s="6">
        <f ca="1">COUNTIFS(督办单!N:N,D:D,督办单!M:M,$J$3)</f>
        <v>0</v>
      </c>
      <c r="H99" s="15">
        <f ca="1" t="shared" si="1"/>
        <v>0</v>
      </c>
      <c r="I99" s="20"/>
      <c r="J99" s="21"/>
    </row>
    <row r="100" spans="1:10">
      <c r="A100" s="6">
        <v>97</v>
      </c>
      <c r="B100" s="14" t="s">
        <v>22</v>
      </c>
      <c r="C100" s="10" t="s">
        <v>91535</v>
      </c>
      <c r="D100" s="14" t="s">
        <v>91536</v>
      </c>
      <c r="E100" s="14" t="s">
        <v>5318</v>
      </c>
      <c r="F100" s="6">
        <f ca="1">COUNTIFS(累计派单!O:O,D:D,累计派单!S:S,$J$3)-COUNTIFS(累计派单!O:O,D:D,累计派单!I:I,"*群障*",累计派单!S:S,$J$3)</f>
        <v>0</v>
      </c>
      <c r="G100" s="6">
        <f ca="1">COUNTIFS(督办单!N:N,D:D,督办单!M:M,$J$3)</f>
        <v>0</v>
      </c>
      <c r="H100" s="15">
        <f ca="1" t="shared" si="1"/>
        <v>0</v>
      </c>
      <c r="I100" s="20"/>
      <c r="J100" s="21"/>
    </row>
    <row r="101" spans="1:10">
      <c r="A101" s="6">
        <v>98</v>
      </c>
      <c r="B101" s="14" t="s">
        <v>22</v>
      </c>
      <c r="C101" s="10" t="s">
        <v>5408</v>
      </c>
      <c r="D101" s="14" t="s">
        <v>5410</v>
      </c>
      <c r="E101" s="14" t="s">
        <v>5409</v>
      </c>
      <c r="F101" s="6">
        <f ca="1">COUNTIFS(累计派单!O:O,D:D,累计派单!S:S,$J$3)-COUNTIFS(累计派单!O:O,D:D,累计派单!I:I,"*群障*",累计派单!S:S,$J$3)</f>
        <v>0</v>
      </c>
      <c r="G101" s="6">
        <f ca="1">COUNTIFS(督办单!N:N,D:D,督办单!M:M,$J$3)</f>
        <v>0</v>
      </c>
      <c r="H101" s="15">
        <f ca="1" t="shared" si="1"/>
        <v>0</v>
      </c>
      <c r="I101" s="20"/>
      <c r="J101" s="21"/>
    </row>
    <row r="102" spans="1:10">
      <c r="A102" s="6">
        <v>99</v>
      </c>
      <c r="B102" s="14" t="s">
        <v>22</v>
      </c>
      <c r="C102" s="10" t="s">
        <v>91537</v>
      </c>
      <c r="D102" s="14" t="s">
        <v>91538</v>
      </c>
      <c r="E102" s="14" t="s">
        <v>5318</v>
      </c>
      <c r="F102" s="6">
        <f ca="1">COUNTIFS(累计派单!O:O,D:D,累计派单!S:S,$J$3)-COUNTIFS(累计派单!O:O,D:D,累计派单!I:I,"*群障*",累计派单!S:S,$J$3)</f>
        <v>0</v>
      </c>
      <c r="G102" s="6">
        <f ca="1">COUNTIFS(督办单!N:N,D:D,督办单!M:M,$J$3)</f>
        <v>0</v>
      </c>
      <c r="H102" s="15">
        <f ca="1" t="shared" si="1"/>
        <v>0</v>
      </c>
      <c r="I102" s="20"/>
      <c r="J102" s="21"/>
    </row>
    <row r="103" spans="1:10">
      <c r="A103" s="6">
        <v>100</v>
      </c>
      <c r="B103" s="14" t="s">
        <v>22</v>
      </c>
      <c r="C103" s="10" t="s">
        <v>13423</v>
      </c>
      <c r="D103" s="14" t="s">
        <v>13425</v>
      </c>
      <c r="E103" s="14" t="s">
        <v>5318</v>
      </c>
      <c r="F103" s="6">
        <f ca="1">COUNTIFS(累计派单!O:O,D:D,累计派单!S:S,$J$3)-COUNTIFS(累计派单!O:O,D:D,累计派单!I:I,"*群障*",累计派单!S:S,$J$3)</f>
        <v>0</v>
      </c>
      <c r="G103" s="6">
        <f ca="1">COUNTIFS(督办单!N:N,D:D,督办单!M:M,$J$3)</f>
        <v>0</v>
      </c>
      <c r="H103" s="15">
        <f ca="1" t="shared" si="1"/>
        <v>0</v>
      </c>
      <c r="I103" s="20"/>
      <c r="J103" s="21"/>
    </row>
    <row r="104" spans="1:10">
      <c r="A104" s="6">
        <v>101</v>
      </c>
      <c r="B104" s="14" t="s">
        <v>22</v>
      </c>
      <c r="C104" s="10" t="s">
        <v>91539</v>
      </c>
      <c r="D104" s="14" t="s">
        <v>91540</v>
      </c>
      <c r="E104" s="14" t="s">
        <v>5409</v>
      </c>
      <c r="F104" s="6">
        <f ca="1">COUNTIFS(累计派单!O:O,D:D,累计派单!S:S,$J$3)-COUNTIFS(累计派单!O:O,D:D,累计派单!I:I,"*群障*",累计派单!S:S,$J$3)</f>
        <v>0</v>
      </c>
      <c r="G104" s="6">
        <f ca="1">COUNTIFS(督办单!N:N,D:D,督办单!M:M,$J$3)</f>
        <v>0</v>
      </c>
      <c r="H104" s="15">
        <f ca="1" t="shared" si="1"/>
        <v>0</v>
      </c>
      <c r="I104" s="20"/>
      <c r="J104" s="21"/>
    </row>
    <row r="105" spans="1:10">
      <c r="A105" s="6">
        <v>102</v>
      </c>
      <c r="B105" s="14" t="s">
        <v>22</v>
      </c>
      <c r="C105" s="10" t="s">
        <v>91541</v>
      </c>
      <c r="D105" s="14" t="s">
        <v>91542</v>
      </c>
      <c r="E105" s="14" t="s">
        <v>5409</v>
      </c>
      <c r="F105" s="6">
        <f ca="1">COUNTIFS(累计派单!O:O,D:D,累计派单!S:S,$J$3)-COUNTIFS(累计派单!O:O,D:D,累计派单!I:I,"*群障*",累计派单!S:S,$J$3)</f>
        <v>0</v>
      </c>
      <c r="G105" s="6">
        <f ca="1">COUNTIFS(督办单!N:N,D:D,督办单!M:M,$J$3)</f>
        <v>0</v>
      </c>
      <c r="H105" s="15">
        <f ca="1" t="shared" si="1"/>
        <v>0</v>
      </c>
      <c r="I105" s="20"/>
      <c r="J105" s="21"/>
    </row>
    <row r="106" spans="1:10">
      <c r="A106" s="6">
        <v>103</v>
      </c>
      <c r="B106" s="14" t="s">
        <v>22</v>
      </c>
      <c r="C106" s="10" t="s">
        <v>91543</v>
      </c>
      <c r="D106" s="14" t="s">
        <v>91544</v>
      </c>
      <c r="E106" s="14" t="s">
        <v>8957</v>
      </c>
      <c r="F106" s="6">
        <f ca="1">COUNTIFS(累计派单!O:O,D:D,累计派单!S:S,$J$3)-COUNTIFS(累计派单!O:O,D:D,累计派单!I:I,"*群障*",累计派单!S:S,$J$3)</f>
        <v>0</v>
      </c>
      <c r="G106" s="6">
        <f ca="1">COUNTIFS(督办单!N:N,D:D,督办单!M:M,$J$3)</f>
        <v>0</v>
      </c>
      <c r="H106" s="15">
        <f ca="1" t="shared" si="1"/>
        <v>0</v>
      </c>
      <c r="I106" s="20"/>
      <c r="J106" s="21"/>
    </row>
    <row r="107" spans="1:10">
      <c r="A107" s="6">
        <v>104</v>
      </c>
      <c r="B107" s="14" t="s">
        <v>22</v>
      </c>
      <c r="C107" s="10" t="s">
        <v>91545</v>
      </c>
      <c r="D107" s="14" t="s">
        <v>91546</v>
      </c>
      <c r="E107" s="14" t="s">
        <v>7334</v>
      </c>
      <c r="F107" s="6">
        <f ca="1">COUNTIFS(累计派单!O:O,D:D,累计派单!S:S,$J$3)-COUNTIFS(累计派单!O:O,D:D,累计派单!I:I,"*群障*",累计派单!S:S,$J$3)</f>
        <v>0</v>
      </c>
      <c r="G107" s="6">
        <f ca="1">COUNTIFS(督办单!N:N,D:D,督办单!M:M,$J$3)</f>
        <v>0</v>
      </c>
      <c r="H107" s="15">
        <f ca="1" t="shared" si="1"/>
        <v>0</v>
      </c>
      <c r="I107" s="20"/>
      <c r="J107" s="21"/>
    </row>
    <row r="108" spans="1:10">
      <c r="A108" s="6">
        <v>105</v>
      </c>
      <c r="B108" s="14" t="s">
        <v>22</v>
      </c>
      <c r="C108" s="10" t="s">
        <v>25445</v>
      </c>
      <c r="D108" s="14" t="s">
        <v>25447</v>
      </c>
      <c r="E108" s="14" t="s">
        <v>5599</v>
      </c>
      <c r="F108" s="6">
        <f ca="1">COUNTIFS(累计派单!O:O,D:D,累计派单!S:S,$J$3)-COUNTIFS(累计派单!O:O,D:D,累计派单!I:I,"*群障*",累计派单!S:S,$J$3)</f>
        <v>0</v>
      </c>
      <c r="G108" s="6">
        <f ca="1">COUNTIFS(督办单!N:N,D:D,督办单!M:M,$J$3)</f>
        <v>0</v>
      </c>
      <c r="H108" s="15">
        <f ca="1" t="shared" si="1"/>
        <v>0</v>
      </c>
      <c r="I108" s="20"/>
      <c r="J108" s="21"/>
    </row>
    <row r="109" spans="1:10">
      <c r="A109" s="6">
        <v>106</v>
      </c>
      <c r="B109" s="14" t="s">
        <v>22</v>
      </c>
      <c r="C109" s="10" t="s">
        <v>13968</v>
      </c>
      <c r="D109" s="14" t="s">
        <v>13970</v>
      </c>
      <c r="E109" s="14" t="s">
        <v>8957</v>
      </c>
      <c r="F109" s="6">
        <f ca="1">COUNTIFS(累计派单!O:O,D:D,累计派单!S:S,$J$3)-COUNTIFS(累计派单!O:O,D:D,累计派单!I:I,"*群障*",累计派单!S:S,$J$3)</f>
        <v>0</v>
      </c>
      <c r="G109" s="6">
        <f ca="1">COUNTIFS(督办单!N:N,D:D,督办单!M:M,$J$3)</f>
        <v>0</v>
      </c>
      <c r="H109" s="15">
        <f ca="1" t="shared" si="1"/>
        <v>0</v>
      </c>
      <c r="I109" s="20"/>
      <c r="J109" s="21"/>
    </row>
    <row r="110" spans="1:10">
      <c r="A110" s="6">
        <v>107</v>
      </c>
      <c r="B110" s="14" t="s">
        <v>22</v>
      </c>
      <c r="C110" s="10" t="s">
        <v>91547</v>
      </c>
      <c r="D110" s="14" t="s">
        <v>91548</v>
      </c>
      <c r="E110" s="14" t="s">
        <v>5745</v>
      </c>
      <c r="F110" s="6">
        <f ca="1">COUNTIFS(累计派单!O:O,D:D,累计派单!S:S,$J$3)-COUNTIFS(累计派单!O:O,D:D,累计派单!I:I,"*群障*",累计派单!S:S,$J$3)</f>
        <v>0</v>
      </c>
      <c r="G110" s="6">
        <f ca="1">COUNTIFS(督办单!N:N,D:D,督办单!M:M,$J$3)</f>
        <v>0</v>
      </c>
      <c r="H110" s="15">
        <f ca="1" t="shared" si="1"/>
        <v>0</v>
      </c>
      <c r="I110" s="20"/>
      <c r="J110" s="21"/>
    </row>
    <row r="111" spans="1:10">
      <c r="A111" s="6">
        <v>108</v>
      </c>
      <c r="B111" s="14" t="s">
        <v>22</v>
      </c>
      <c r="C111" s="10" t="s">
        <v>5597</v>
      </c>
      <c r="D111" s="14" t="s">
        <v>5600</v>
      </c>
      <c r="E111" s="14" t="s">
        <v>5318</v>
      </c>
      <c r="F111" s="6">
        <f ca="1">COUNTIFS(累计派单!O:O,D:D,累计派单!S:S,$J$3)-COUNTIFS(累计派单!O:O,D:D,累计派单!I:I,"*群障*",累计派单!S:S,$J$3)</f>
        <v>0</v>
      </c>
      <c r="G111" s="6">
        <f ca="1">COUNTIFS(督办单!N:N,D:D,督办单!M:M,$J$3)</f>
        <v>0</v>
      </c>
      <c r="H111" s="15">
        <f ca="1" t="shared" si="1"/>
        <v>0</v>
      </c>
      <c r="I111" s="20"/>
      <c r="J111" s="21"/>
    </row>
    <row r="112" spans="1:10">
      <c r="A112" s="6">
        <v>109</v>
      </c>
      <c r="B112" s="14" t="s">
        <v>22</v>
      </c>
      <c r="C112" s="10" t="s">
        <v>7544</v>
      </c>
      <c r="D112" s="14" t="s">
        <v>7546</v>
      </c>
      <c r="E112" s="14" t="s">
        <v>7334</v>
      </c>
      <c r="F112" s="6">
        <f ca="1">COUNTIFS(累计派单!O:O,D:D,累计派单!S:S,$J$3)-COUNTIFS(累计派单!O:O,D:D,累计派单!I:I,"*群障*",累计派单!S:S,$J$3)</f>
        <v>0</v>
      </c>
      <c r="G112" s="6">
        <f ca="1">COUNTIFS(督办单!N:N,D:D,督办单!M:M,$J$3)</f>
        <v>0</v>
      </c>
      <c r="H112" s="15">
        <f ca="1" t="shared" si="1"/>
        <v>0</v>
      </c>
      <c r="I112" s="20"/>
      <c r="J112" s="21"/>
    </row>
    <row r="113" spans="1:10">
      <c r="A113" s="6">
        <v>110</v>
      </c>
      <c r="B113" s="14" t="s">
        <v>22</v>
      </c>
      <c r="C113" s="10" t="s">
        <v>8955</v>
      </c>
      <c r="D113" s="14" t="s">
        <v>8958</v>
      </c>
      <c r="E113" s="14" t="s">
        <v>8957</v>
      </c>
      <c r="F113" s="6">
        <f ca="1">COUNTIFS(累计派单!O:O,D:D,累计派单!S:S,$J$3)-COUNTIFS(累计派单!O:O,D:D,累计派单!I:I,"*群障*",累计派单!S:S,$J$3)</f>
        <v>0</v>
      </c>
      <c r="G113" s="6">
        <f ca="1">COUNTIFS(督办单!N:N,D:D,督办单!M:M,$J$3)</f>
        <v>0</v>
      </c>
      <c r="H113" s="15">
        <f ca="1" t="shared" si="1"/>
        <v>0</v>
      </c>
      <c r="I113" s="20"/>
      <c r="J113" s="21"/>
    </row>
    <row r="114" spans="1:10">
      <c r="A114" s="6">
        <v>111</v>
      </c>
      <c r="B114" s="14" t="s">
        <v>22</v>
      </c>
      <c r="C114" s="10" t="s">
        <v>91549</v>
      </c>
      <c r="D114" s="14" t="s">
        <v>91550</v>
      </c>
      <c r="E114" s="14" t="s">
        <v>7334</v>
      </c>
      <c r="F114" s="6">
        <f ca="1">COUNTIFS(累计派单!O:O,D:D,累计派单!S:S,$J$3)-COUNTIFS(累计派单!O:O,D:D,累计派单!I:I,"*群障*",累计派单!S:S,$J$3)</f>
        <v>0</v>
      </c>
      <c r="G114" s="6">
        <f ca="1">COUNTIFS(督办单!N:N,D:D,督办单!M:M,$J$3)</f>
        <v>0</v>
      </c>
      <c r="H114" s="15">
        <f ca="1" t="shared" si="1"/>
        <v>0</v>
      </c>
      <c r="I114" s="20"/>
      <c r="J114" s="21"/>
    </row>
    <row r="115" spans="1:10">
      <c r="A115" s="6">
        <v>112</v>
      </c>
      <c r="B115" s="14" t="s">
        <v>22</v>
      </c>
      <c r="C115" s="10" t="s">
        <v>13611</v>
      </c>
      <c r="D115" s="14" t="s">
        <v>13613</v>
      </c>
      <c r="E115" s="14" t="s">
        <v>7334</v>
      </c>
      <c r="F115" s="6">
        <f ca="1">COUNTIFS(累计派单!O:O,D:D,累计派单!S:S,$J$3)-COUNTIFS(累计派单!O:O,D:D,累计派单!I:I,"*群障*",累计派单!S:S,$J$3)</f>
        <v>0</v>
      </c>
      <c r="G115" s="6">
        <f ca="1">COUNTIFS(督办单!N:N,D:D,督办单!M:M,$J$3)</f>
        <v>0</v>
      </c>
      <c r="H115" s="15">
        <f ca="1" t="shared" si="1"/>
        <v>0</v>
      </c>
      <c r="I115" s="20"/>
      <c r="J115" s="21"/>
    </row>
    <row r="116" spans="1:10">
      <c r="A116" s="6">
        <v>113</v>
      </c>
      <c r="B116" s="14" t="s">
        <v>22</v>
      </c>
      <c r="C116" s="10" t="s">
        <v>8764</v>
      </c>
      <c r="D116" s="14" t="s">
        <v>8766</v>
      </c>
      <c r="E116" s="14" t="s">
        <v>7334</v>
      </c>
      <c r="F116" s="6">
        <f ca="1">COUNTIFS(累计派单!O:O,D:D,累计派单!S:S,$J$3)-COUNTIFS(累计派单!O:O,D:D,累计派单!I:I,"*群障*",累计派单!S:S,$J$3)</f>
        <v>0</v>
      </c>
      <c r="G116" s="6">
        <f ca="1">COUNTIFS(督办单!N:N,D:D,督办单!M:M,$J$3)</f>
        <v>0</v>
      </c>
      <c r="H116" s="15">
        <f ca="1" t="shared" si="1"/>
        <v>0</v>
      </c>
      <c r="I116" s="20"/>
      <c r="J116" s="21"/>
    </row>
    <row r="117" spans="1:10">
      <c r="A117" s="6">
        <v>114</v>
      </c>
      <c r="B117" s="14" t="s">
        <v>22</v>
      </c>
      <c r="C117" s="10" t="s">
        <v>45860</v>
      </c>
      <c r="D117" s="14" t="s">
        <v>45862</v>
      </c>
      <c r="E117" s="14" t="s">
        <v>5499</v>
      </c>
      <c r="F117" s="6">
        <f ca="1">COUNTIFS(累计派单!O:O,D:D,累计派单!S:S,$J$3)-COUNTIFS(累计派单!O:O,D:D,累计派单!I:I,"*群障*",累计派单!S:S,$J$3)</f>
        <v>0</v>
      </c>
      <c r="G117" s="6">
        <f ca="1">COUNTIFS(督办单!N:N,D:D,督办单!M:M,$J$3)</f>
        <v>0</v>
      </c>
      <c r="H117" s="15">
        <f ca="1" t="shared" si="1"/>
        <v>0</v>
      </c>
      <c r="I117" s="20"/>
      <c r="J117" s="21"/>
    </row>
    <row r="118" spans="1:10">
      <c r="A118" s="6">
        <v>115</v>
      </c>
      <c r="B118" s="14" t="s">
        <v>22</v>
      </c>
      <c r="C118" s="10" t="s">
        <v>5497</v>
      </c>
      <c r="D118" s="14" t="s">
        <v>5500</v>
      </c>
      <c r="E118" s="14" t="s">
        <v>5499</v>
      </c>
      <c r="F118" s="6">
        <f ca="1">COUNTIFS(累计派单!O:O,D:D,累计派单!S:S,$J$3)-COUNTIFS(累计派单!O:O,D:D,累计派单!I:I,"*群障*",累计派单!S:S,$J$3)</f>
        <v>0</v>
      </c>
      <c r="G118" s="6">
        <f ca="1">COUNTIFS(督办单!N:N,D:D,督办单!M:M,$J$3)</f>
        <v>0</v>
      </c>
      <c r="H118" s="15">
        <f ca="1" t="shared" si="1"/>
        <v>0</v>
      </c>
      <c r="I118" s="20"/>
      <c r="J118" s="21"/>
    </row>
    <row r="119" spans="1:10">
      <c r="A119" s="6">
        <v>116</v>
      </c>
      <c r="B119" s="14" t="s">
        <v>22</v>
      </c>
      <c r="C119" s="10" t="s">
        <v>91551</v>
      </c>
      <c r="D119" s="14" t="s">
        <v>91552</v>
      </c>
      <c r="E119" s="14" t="s">
        <v>5409</v>
      </c>
      <c r="F119" s="6">
        <f ca="1">COUNTIFS(累计派单!O:O,D:D,累计派单!S:S,$J$3)-COUNTIFS(累计派单!O:O,D:D,累计派单!I:I,"*群障*",累计派单!S:S,$J$3)</f>
        <v>0</v>
      </c>
      <c r="G119" s="6">
        <f ca="1">COUNTIFS(督办单!N:N,D:D,督办单!M:M,$J$3)</f>
        <v>0</v>
      </c>
      <c r="H119" s="15">
        <f ca="1" t="shared" si="1"/>
        <v>0</v>
      </c>
      <c r="I119" s="20"/>
      <c r="J119" s="21"/>
    </row>
    <row r="120" spans="1:10">
      <c r="A120" s="6">
        <v>117</v>
      </c>
      <c r="B120" s="14" t="s">
        <v>22</v>
      </c>
      <c r="C120" s="10" t="s">
        <v>91553</v>
      </c>
      <c r="D120" s="14" t="s">
        <v>91554</v>
      </c>
      <c r="E120" s="14" t="s">
        <v>5409</v>
      </c>
      <c r="F120" s="6">
        <f ca="1">COUNTIFS(累计派单!O:O,D:D,累计派单!S:S,$J$3)-COUNTIFS(累计派单!O:O,D:D,累计派单!I:I,"*群障*",累计派单!S:S,$J$3)</f>
        <v>0</v>
      </c>
      <c r="G120" s="6">
        <f ca="1">COUNTIFS(督办单!N:N,D:D,督办单!M:M,$J$3)</f>
        <v>0</v>
      </c>
      <c r="H120" s="15">
        <f ca="1" t="shared" si="1"/>
        <v>0</v>
      </c>
      <c r="I120" s="20"/>
      <c r="J120" s="21"/>
    </row>
    <row r="121" spans="1:10">
      <c r="A121" s="6">
        <v>118</v>
      </c>
      <c r="B121" s="14" t="s">
        <v>22</v>
      </c>
      <c r="C121" s="10" t="s">
        <v>9246</v>
      </c>
      <c r="D121" s="14" t="s">
        <v>9248</v>
      </c>
      <c r="E121" s="14" t="s">
        <v>7334</v>
      </c>
      <c r="F121" s="6">
        <f ca="1">COUNTIFS(累计派单!O:O,D:D,累计派单!S:S,$J$3)-COUNTIFS(累计派单!O:O,D:D,累计派单!I:I,"*群障*",累计派单!S:S,$J$3)</f>
        <v>0</v>
      </c>
      <c r="G121" s="6">
        <f ca="1">COUNTIFS(督办单!N:N,D:D,督办单!M:M,$J$3)</f>
        <v>0</v>
      </c>
      <c r="H121" s="15">
        <f ca="1" t="shared" si="1"/>
        <v>0</v>
      </c>
      <c r="I121" s="20"/>
      <c r="J121" s="21"/>
    </row>
    <row r="122" spans="1:10">
      <c r="A122" s="6">
        <v>119</v>
      </c>
      <c r="B122" s="14" t="s">
        <v>22</v>
      </c>
      <c r="C122" s="10" t="s">
        <v>9356</v>
      </c>
      <c r="D122" s="14" t="s">
        <v>9358</v>
      </c>
      <c r="E122" s="14" t="s">
        <v>5318</v>
      </c>
      <c r="F122" s="6">
        <f ca="1">COUNTIFS(累计派单!O:O,D:D,累计派单!S:S,$J$3)-COUNTIFS(累计派单!O:O,D:D,累计派单!I:I,"*群障*",累计派单!S:S,$J$3)</f>
        <v>0</v>
      </c>
      <c r="G122" s="6">
        <f ca="1">COUNTIFS(督办单!N:N,D:D,督办单!M:M,$J$3)</f>
        <v>0</v>
      </c>
      <c r="H122" s="15">
        <f ca="1" t="shared" si="1"/>
        <v>0</v>
      </c>
      <c r="I122" s="20"/>
      <c r="J122" s="21"/>
    </row>
    <row r="123" spans="1:10">
      <c r="A123" s="6">
        <v>120</v>
      </c>
      <c r="B123" s="14" t="s">
        <v>22</v>
      </c>
      <c r="C123" s="10" t="s">
        <v>91555</v>
      </c>
      <c r="D123" s="14" t="s">
        <v>91556</v>
      </c>
      <c r="E123" s="14" t="s">
        <v>5499</v>
      </c>
      <c r="F123" s="6">
        <f ca="1">COUNTIFS(累计派单!O:O,D:D,累计派单!S:S,$J$3)-COUNTIFS(累计派单!O:O,D:D,累计派单!I:I,"*群障*",累计派单!S:S,$J$3)</f>
        <v>0</v>
      </c>
      <c r="G123" s="6">
        <f ca="1">COUNTIFS(督办单!N:N,D:D,督办单!M:M,$J$3)</f>
        <v>0</v>
      </c>
      <c r="H123" s="15">
        <f ca="1" t="shared" si="1"/>
        <v>0</v>
      </c>
      <c r="I123" s="20"/>
      <c r="J123" s="21"/>
    </row>
    <row r="124" spans="1:10">
      <c r="A124" s="6">
        <v>121</v>
      </c>
      <c r="B124" s="14" t="s">
        <v>22</v>
      </c>
      <c r="C124" s="10" t="s">
        <v>91557</v>
      </c>
      <c r="D124" s="14" t="s">
        <v>91558</v>
      </c>
      <c r="E124" s="14" t="s">
        <v>5599</v>
      </c>
      <c r="F124" s="6">
        <f ca="1">COUNTIFS(累计派单!O:O,D:D,累计派单!S:S,$J$3)-COUNTIFS(累计派单!O:O,D:D,累计派单!I:I,"*群障*",累计派单!S:S,$J$3)</f>
        <v>0</v>
      </c>
      <c r="G124" s="6">
        <f ca="1">COUNTIFS(督办单!N:N,D:D,督办单!M:M,$J$3)</f>
        <v>0</v>
      </c>
      <c r="H124" s="15">
        <f ca="1" t="shared" si="1"/>
        <v>0</v>
      </c>
      <c r="I124" s="20"/>
      <c r="J124" s="21"/>
    </row>
    <row r="125" spans="1:10">
      <c r="A125" s="6">
        <v>122</v>
      </c>
      <c r="B125" s="14" t="s">
        <v>22</v>
      </c>
      <c r="C125" s="10" t="s">
        <v>10639</v>
      </c>
      <c r="D125" s="14" t="s">
        <v>10641</v>
      </c>
      <c r="E125" s="14" t="s">
        <v>5318</v>
      </c>
      <c r="F125" s="6">
        <f ca="1">COUNTIFS(累计派单!O:O,D:D,累计派单!S:S,$J$3)-COUNTIFS(累计派单!O:O,D:D,累计派单!I:I,"*群障*",累计派单!S:S,$J$3)</f>
        <v>0</v>
      </c>
      <c r="G125" s="6">
        <f ca="1">COUNTIFS(督办单!N:N,D:D,督办单!M:M,$J$3)</f>
        <v>0</v>
      </c>
      <c r="H125" s="15">
        <f ca="1" t="shared" si="1"/>
        <v>0</v>
      </c>
      <c r="I125" s="20"/>
      <c r="J125" s="21"/>
    </row>
    <row r="126" spans="1:10">
      <c r="A126" s="6">
        <v>123</v>
      </c>
      <c r="B126" s="14" t="s">
        <v>22</v>
      </c>
      <c r="C126" s="10" t="s">
        <v>7309</v>
      </c>
      <c r="D126" s="14" t="s">
        <v>7311</v>
      </c>
      <c r="E126" s="14" t="s">
        <v>5745</v>
      </c>
      <c r="F126" s="6">
        <f ca="1">COUNTIFS(累计派单!O:O,D:D,累计派单!S:S,$J$3)-COUNTIFS(累计派单!O:O,D:D,累计派单!I:I,"*群障*",累计派单!S:S,$J$3)</f>
        <v>0</v>
      </c>
      <c r="G126" s="6">
        <f ca="1">COUNTIFS(督办单!N:N,D:D,督办单!M:M,$J$3)</f>
        <v>0</v>
      </c>
      <c r="H126" s="15">
        <f ca="1" t="shared" si="1"/>
        <v>0</v>
      </c>
      <c r="I126" s="20"/>
      <c r="J126" s="21"/>
    </row>
    <row r="127" spans="1:10">
      <c r="A127" s="6">
        <v>124</v>
      </c>
      <c r="B127" s="14" t="s">
        <v>22</v>
      </c>
      <c r="C127" s="10" t="s">
        <v>5743</v>
      </c>
      <c r="D127" s="14" t="s">
        <v>5746</v>
      </c>
      <c r="E127" s="14" t="s">
        <v>5745</v>
      </c>
      <c r="F127" s="6">
        <f ca="1">COUNTIFS(累计派单!O:O,D:D,累计派单!S:S,$J$3)-COUNTIFS(累计派单!O:O,D:D,累计派单!I:I,"*群障*",累计派单!S:S,$J$3)</f>
        <v>0</v>
      </c>
      <c r="G127" s="6">
        <f ca="1">COUNTIFS(督办单!N:N,D:D,督办单!M:M,$J$3)</f>
        <v>0</v>
      </c>
      <c r="H127" s="15">
        <f ca="1" t="shared" si="1"/>
        <v>0</v>
      </c>
      <c r="I127" s="20"/>
      <c r="J127" s="21"/>
    </row>
    <row r="128" spans="1:10">
      <c r="A128" s="6">
        <v>125</v>
      </c>
      <c r="B128" s="14" t="s">
        <v>22</v>
      </c>
      <c r="C128" s="10" t="s">
        <v>91559</v>
      </c>
      <c r="D128" s="14" t="s">
        <v>91560</v>
      </c>
      <c r="E128" s="14" t="s">
        <v>5599</v>
      </c>
      <c r="F128" s="6">
        <f ca="1">COUNTIFS(累计派单!O:O,D:D,累计派单!S:S,$J$3)-COUNTIFS(累计派单!O:O,D:D,累计派单!I:I,"*群障*",累计派单!S:S,$J$3)</f>
        <v>0</v>
      </c>
      <c r="G128" s="6">
        <f ca="1">COUNTIFS(督办单!N:N,D:D,督办单!M:M,$J$3)</f>
        <v>0</v>
      </c>
      <c r="H128" s="15">
        <f ca="1" t="shared" si="1"/>
        <v>0</v>
      </c>
      <c r="I128" s="20"/>
      <c r="J128" s="21"/>
    </row>
    <row r="129" spans="1:10">
      <c r="A129" s="6">
        <v>126</v>
      </c>
      <c r="B129" s="14" t="s">
        <v>22</v>
      </c>
      <c r="C129" s="10" t="s">
        <v>91561</v>
      </c>
      <c r="D129" s="14" t="s">
        <v>91562</v>
      </c>
      <c r="E129" s="14" t="s">
        <v>5409</v>
      </c>
      <c r="F129" s="6">
        <f ca="1">COUNTIFS(累计派单!O:O,D:D,累计派单!S:S,$J$3)-COUNTIFS(累计派单!O:O,D:D,累计派单!I:I,"*群障*",累计派单!S:S,$J$3)</f>
        <v>0</v>
      </c>
      <c r="G129" s="6">
        <f ca="1">COUNTIFS(督办单!N:N,D:D,督办单!M:M,$J$3)</f>
        <v>0</v>
      </c>
      <c r="H129" s="15">
        <f ca="1" t="shared" si="1"/>
        <v>0</v>
      </c>
      <c r="I129" s="20"/>
      <c r="J129" s="21"/>
    </row>
    <row r="130" spans="1:10">
      <c r="A130" s="6">
        <v>127</v>
      </c>
      <c r="B130" s="14" t="s">
        <v>17</v>
      </c>
      <c r="C130" s="10" t="s">
        <v>7677</v>
      </c>
      <c r="D130" s="14" t="s">
        <v>7680</v>
      </c>
      <c r="E130" s="14" t="s">
        <v>7679</v>
      </c>
      <c r="F130" s="6">
        <f ca="1">COUNTIFS(累计派单!O:O,D:D,累计派单!S:S,$J$3)-COUNTIFS(累计派单!O:O,D:D,累计派单!I:I,"*群障*",累计派单!S:S,$J$3)</f>
        <v>0</v>
      </c>
      <c r="G130" s="6">
        <f ca="1">COUNTIFS(督办单!N:N,D:D,督办单!M:M,$J$3)</f>
        <v>0</v>
      </c>
      <c r="H130" s="15">
        <f ca="1" t="shared" si="1"/>
        <v>0</v>
      </c>
      <c r="I130" s="20"/>
      <c r="J130" s="21"/>
    </row>
    <row r="131" spans="1:10">
      <c r="A131" s="6">
        <v>128</v>
      </c>
      <c r="B131" s="14" t="s">
        <v>17</v>
      </c>
      <c r="C131" s="10" t="s">
        <v>91563</v>
      </c>
      <c r="D131" s="14" t="s">
        <v>91564</v>
      </c>
      <c r="E131" s="14" t="s">
        <v>11294</v>
      </c>
      <c r="F131" s="6">
        <f ca="1">COUNTIFS(累计派单!O:O,D:D,累计派单!S:S,$J$3)-COUNTIFS(累计派单!O:O,D:D,累计派单!I:I,"*群障*",累计派单!S:S,$J$3)</f>
        <v>0</v>
      </c>
      <c r="G131" s="6">
        <f ca="1">COUNTIFS(督办单!N:N,D:D,督办单!M:M,$J$3)</f>
        <v>0</v>
      </c>
      <c r="H131" s="15">
        <f ca="1" t="shared" si="1"/>
        <v>0</v>
      </c>
      <c r="I131" s="20"/>
      <c r="J131" s="21"/>
    </row>
    <row r="132" spans="1:10">
      <c r="A132" s="6">
        <v>129</v>
      </c>
      <c r="B132" s="14" t="s">
        <v>17</v>
      </c>
      <c r="C132" s="10" t="s">
        <v>6904</v>
      </c>
      <c r="D132" s="14" t="s">
        <v>6906</v>
      </c>
      <c r="E132" s="14" t="s">
        <v>5919</v>
      </c>
      <c r="F132" s="6">
        <f ca="1">COUNTIFS(累计派单!O:O,D:D,累计派单!S:S,$J$3)-COUNTIFS(累计派单!O:O,D:D,累计派单!I:I,"*群障*",累计派单!S:S,$J$3)</f>
        <v>0</v>
      </c>
      <c r="G132" s="6">
        <f ca="1">COUNTIFS(督办单!N:N,D:D,督办单!M:M,$J$3)</f>
        <v>0</v>
      </c>
      <c r="H132" s="15">
        <f ca="1" t="shared" ref="H132:H195" si="2">IFERROR(G132/F132,0)</f>
        <v>0</v>
      </c>
      <c r="I132" s="20"/>
      <c r="J132" s="21"/>
    </row>
    <row r="133" spans="1:10">
      <c r="A133" s="6">
        <v>130</v>
      </c>
      <c r="B133" s="14" t="s">
        <v>17</v>
      </c>
      <c r="C133" s="10" t="s">
        <v>6611</v>
      </c>
      <c r="D133" s="14" t="s">
        <v>6613</v>
      </c>
      <c r="E133" s="14" t="s">
        <v>5099</v>
      </c>
      <c r="F133" s="6">
        <f ca="1">COUNTIFS(累计派单!O:O,D:D,累计派单!S:S,$J$3)-COUNTIFS(累计派单!O:O,D:D,累计派单!I:I,"*群障*",累计派单!S:S,$J$3)</f>
        <v>0</v>
      </c>
      <c r="G133" s="6">
        <f ca="1">COUNTIFS(督办单!N:N,D:D,督办单!M:M,$J$3)</f>
        <v>0</v>
      </c>
      <c r="H133" s="15">
        <f ca="1" t="shared" si="2"/>
        <v>0</v>
      </c>
      <c r="I133" s="20"/>
      <c r="J133" s="21"/>
    </row>
    <row r="134" spans="1:10">
      <c r="A134" s="6">
        <v>131</v>
      </c>
      <c r="B134" s="14" t="s">
        <v>17</v>
      </c>
      <c r="C134" s="10" t="s">
        <v>91565</v>
      </c>
      <c r="D134" s="14" t="s">
        <v>91566</v>
      </c>
      <c r="E134" s="14" t="s">
        <v>6297</v>
      </c>
      <c r="F134" s="6">
        <f ca="1">COUNTIFS(累计派单!O:O,D:D,累计派单!S:S,$J$3)-COUNTIFS(累计派单!O:O,D:D,累计派单!I:I,"*群障*",累计派单!S:S,$J$3)</f>
        <v>0</v>
      </c>
      <c r="G134" s="6">
        <f ca="1">COUNTIFS(督办单!N:N,D:D,督办单!M:M,$J$3)</f>
        <v>0</v>
      </c>
      <c r="H134" s="15">
        <f ca="1" t="shared" si="2"/>
        <v>0</v>
      </c>
      <c r="I134" s="20"/>
      <c r="J134" s="21"/>
    </row>
    <row r="135" spans="1:10">
      <c r="A135" s="6">
        <v>132</v>
      </c>
      <c r="B135" s="14" t="s">
        <v>17</v>
      </c>
      <c r="C135" s="10" t="s">
        <v>8305</v>
      </c>
      <c r="D135" s="14" t="s">
        <v>91567</v>
      </c>
      <c r="E135" s="14" t="s">
        <v>7679</v>
      </c>
      <c r="F135" s="6">
        <f ca="1">COUNTIFS(累计派单!O:O,D:D,累计派单!S:S,$J$3)-COUNTIFS(累计派单!O:O,D:D,累计派单!I:I,"*群障*",累计派单!S:S,$J$3)</f>
        <v>0</v>
      </c>
      <c r="G135" s="6">
        <f ca="1">COUNTIFS(督办单!N:N,D:D,督办单!M:M,$J$3)</f>
        <v>0</v>
      </c>
      <c r="H135" s="15">
        <f ca="1" t="shared" si="2"/>
        <v>0</v>
      </c>
      <c r="I135" s="20"/>
      <c r="J135" s="21"/>
    </row>
    <row r="136" spans="1:10">
      <c r="A136" s="6">
        <v>133</v>
      </c>
      <c r="B136" s="14" t="s">
        <v>17</v>
      </c>
      <c r="C136" s="10" t="s">
        <v>91568</v>
      </c>
      <c r="D136" s="14" t="s">
        <v>91569</v>
      </c>
      <c r="E136" s="14" t="s">
        <v>5099</v>
      </c>
      <c r="F136" s="6">
        <f ca="1">COUNTIFS(累计派单!O:O,D:D,累计派单!S:S,$J$3)-COUNTIFS(累计派单!O:O,D:D,累计派单!I:I,"*群障*",累计派单!S:S,$J$3)</f>
        <v>0</v>
      </c>
      <c r="G136" s="6">
        <f ca="1">COUNTIFS(督办单!N:N,D:D,督办单!M:M,$J$3)</f>
        <v>0</v>
      </c>
      <c r="H136" s="15">
        <f ca="1" t="shared" si="2"/>
        <v>0</v>
      </c>
      <c r="I136" s="20"/>
      <c r="J136" s="21"/>
    </row>
    <row r="137" spans="1:10">
      <c r="A137" s="6">
        <v>134</v>
      </c>
      <c r="B137" s="14" t="s">
        <v>17</v>
      </c>
      <c r="C137" s="10" t="s">
        <v>91570</v>
      </c>
      <c r="D137" s="14" t="s">
        <v>91571</v>
      </c>
      <c r="E137" s="14" t="s">
        <v>5919</v>
      </c>
      <c r="F137" s="6">
        <f ca="1">COUNTIFS(累计派单!O:O,D:D,累计派单!S:S,$J$3)-COUNTIFS(累计派单!O:O,D:D,累计派单!I:I,"*群障*",累计派单!S:S,$J$3)</f>
        <v>0</v>
      </c>
      <c r="G137" s="6">
        <f ca="1">COUNTIFS(督办单!N:N,D:D,督办单!M:M,$J$3)</f>
        <v>0</v>
      </c>
      <c r="H137" s="15">
        <f ca="1" t="shared" si="2"/>
        <v>0</v>
      </c>
      <c r="I137" s="20"/>
      <c r="J137" s="21"/>
    </row>
    <row r="138" spans="1:10">
      <c r="A138" s="6">
        <v>135</v>
      </c>
      <c r="B138" s="14" t="s">
        <v>17</v>
      </c>
      <c r="C138" s="10" t="s">
        <v>11156</v>
      </c>
      <c r="D138" s="14" t="s">
        <v>11158</v>
      </c>
      <c r="E138" s="14" t="s">
        <v>6297</v>
      </c>
      <c r="F138" s="6">
        <f ca="1">COUNTIFS(累计派单!O:O,D:D,累计派单!S:S,$J$3)-COUNTIFS(累计派单!O:O,D:D,累计派单!I:I,"*群障*",累计派单!S:S,$J$3)</f>
        <v>0</v>
      </c>
      <c r="G138" s="6">
        <f ca="1">COUNTIFS(督办单!N:N,D:D,督办单!M:M,$J$3)</f>
        <v>0</v>
      </c>
      <c r="H138" s="15">
        <f ca="1" t="shared" si="2"/>
        <v>0</v>
      </c>
      <c r="I138" s="20"/>
      <c r="J138" s="21"/>
    </row>
    <row r="139" spans="1:10">
      <c r="A139" s="6">
        <v>136</v>
      </c>
      <c r="B139" s="14" t="s">
        <v>17</v>
      </c>
      <c r="C139" s="10" t="s">
        <v>91572</v>
      </c>
      <c r="D139" s="14" t="s">
        <v>91573</v>
      </c>
      <c r="E139" s="14" t="s">
        <v>7679</v>
      </c>
      <c r="F139" s="6">
        <f ca="1">COUNTIFS(累计派单!O:O,D:D,累计派单!S:S,$J$3)-COUNTIFS(累计派单!O:O,D:D,累计派单!I:I,"*群障*",累计派单!S:S,$J$3)</f>
        <v>0</v>
      </c>
      <c r="G139" s="6">
        <f ca="1">COUNTIFS(督办单!N:N,D:D,督办单!M:M,$J$3)</f>
        <v>0</v>
      </c>
      <c r="H139" s="15">
        <f ca="1" t="shared" si="2"/>
        <v>0</v>
      </c>
      <c r="I139" s="20"/>
      <c r="J139" s="21"/>
    </row>
    <row r="140" spans="1:10">
      <c r="A140" s="6">
        <v>137</v>
      </c>
      <c r="B140" s="14" t="s">
        <v>17</v>
      </c>
      <c r="C140" s="10" t="s">
        <v>5473</v>
      </c>
      <c r="D140" s="14" t="s">
        <v>5475</v>
      </c>
      <c r="E140" s="14" t="s">
        <v>5099</v>
      </c>
      <c r="F140" s="6">
        <f ca="1">COUNTIFS(累计派单!O:O,D:D,累计派单!S:S,$J$3)-COUNTIFS(累计派单!O:O,D:D,累计派单!I:I,"*群障*",累计派单!S:S,$J$3)</f>
        <v>0</v>
      </c>
      <c r="G140" s="6">
        <f ca="1">COUNTIFS(督办单!N:N,D:D,督办单!M:M,$J$3)</f>
        <v>0</v>
      </c>
      <c r="H140" s="15">
        <f ca="1" t="shared" si="2"/>
        <v>0</v>
      </c>
      <c r="I140" s="20"/>
      <c r="J140" s="21"/>
    </row>
    <row r="141" spans="1:10">
      <c r="A141" s="6">
        <v>138</v>
      </c>
      <c r="B141" s="14" t="s">
        <v>17</v>
      </c>
      <c r="C141" s="10" t="s">
        <v>91574</v>
      </c>
      <c r="D141" s="14" t="s">
        <v>91575</v>
      </c>
      <c r="E141" s="14" t="s">
        <v>5099</v>
      </c>
      <c r="F141" s="6">
        <f ca="1">COUNTIFS(累计派单!O:O,D:D,累计派单!S:S,$J$3)-COUNTIFS(累计派单!O:O,D:D,累计派单!I:I,"*群障*",累计派单!S:S,$J$3)</f>
        <v>0</v>
      </c>
      <c r="G141" s="6">
        <f ca="1">COUNTIFS(督办单!N:N,D:D,督办单!M:M,$J$3)</f>
        <v>0</v>
      </c>
      <c r="H141" s="15">
        <f ca="1" t="shared" si="2"/>
        <v>0</v>
      </c>
      <c r="I141" s="20"/>
      <c r="J141" s="21"/>
    </row>
    <row r="142" spans="1:10">
      <c r="A142" s="6">
        <v>139</v>
      </c>
      <c r="B142" s="14" t="s">
        <v>17</v>
      </c>
      <c r="C142" s="10" t="s">
        <v>5097</v>
      </c>
      <c r="D142" s="14" t="s">
        <v>5100</v>
      </c>
      <c r="E142" s="14" t="s">
        <v>5099</v>
      </c>
      <c r="F142" s="6">
        <f ca="1">COUNTIFS(累计派单!O:O,D:D,累计派单!S:S,$J$3)-COUNTIFS(累计派单!O:O,D:D,累计派单!I:I,"*群障*",累计派单!S:S,$J$3)</f>
        <v>0</v>
      </c>
      <c r="G142" s="6">
        <f ca="1">COUNTIFS(督办单!N:N,D:D,督办单!M:M,$J$3)</f>
        <v>0</v>
      </c>
      <c r="H142" s="15">
        <f ca="1" t="shared" si="2"/>
        <v>0</v>
      </c>
      <c r="I142" s="20"/>
      <c r="J142" s="21"/>
    </row>
    <row r="143" spans="1:10">
      <c r="A143" s="6">
        <v>140</v>
      </c>
      <c r="B143" s="14" t="s">
        <v>17</v>
      </c>
      <c r="C143" s="10" t="s">
        <v>91576</v>
      </c>
      <c r="D143" s="14" t="s">
        <v>91577</v>
      </c>
      <c r="E143" s="14" t="s">
        <v>7679</v>
      </c>
      <c r="F143" s="6">
        <f ca="1">COUNTIFS(累计派单!O:O,D:D,累计派单!S:S,$J$3)-COUNTIFS(累计派单!O:O,D:D,累计派单!I:I,"*群障*",累计派单!S:S,$J$3)</f>
        <v>0</v>
      </c>
      <c r="G143" s="6">
        <f ca="1">COUNTIFS(督办单!N:N,D:D,督办单!M:M,$J$3)</f>
        <v>0</v>
      </c>
      <c r="H143" s="15">
        <f ca="1" t="shared" si="2"/>
        <v>0</v>
      </c>
      <c r="I143" s="20"/>
      <c r="J143" s="21"/>
    </row>
    <row r="144" spans="1:10">
      <c r="A144" s="6">
        <v>141</v>
      </c>
      <c r="B144" s="14" t="s">
        <v>17</v>
      </c>
      <c r="C144" s="10" t="s">
        <v>8915</v>
      </c>
      <c r="D144" s="14" t="s">
        <v>8917</v>
      </c>
      <c r="E144" s="14" t="s">
        <v>11294</v>
      </c>
      <c r="F144" s="6">
        <f ca="1">COUNTIFS(累计派单!O:O,D:D,累计派单!S:S,$J$3)-COUNTIFS(累计派单!O:O,D:D,累计派单!I:I,"*群障*",累计派单!S:S,$J$3)</f>
        <v>0</v>
      </c>
      <c r="G144" s="6">
        <f ca="1">COUNTIFS(督办单!N:N,D:D,督办单!M:M,$J$3)</f>
        <v>0</v>
      </c>
      <c r="H144" s="15">
        <f ca="1" t="shared" si="2"/>
        <v>0</v>
      </c>
      <c r="I144" s="20"/>
      <c r="J144" s="21"/>
    </row>
    <row r="145" spans="1:10">
      <c r="A145" s="6">
        <v>142</v>
      </c>
      <c r="B145" s="14" t="s">
        <v>17</v>
      </c>
      <c r="C145" s="10" t="s">
        <v>15359</v>
      </c>
      <c r="D145" s="14" t="s">
        <v>15361</v>
      </c>
      <c r="E145" s="14" t="s">
        <v>6297</v>
      </c>
      <c r="F145" s="6">
        <f ca="1">COUNTIFS(累计派单!O:O,D:D,累计派单!S:S,$J$3)-COUNTIFS(累计派单!O:O,D:D,累计派单!I:I,"*群障*",累计派单!S:S,$J$3)</f>
        <v>0</v>
      </c>
      <c r="G145" s="6">
        <f ca="1">COUNTIFS(督办单!N:N,D:D,督办单!M:M,$J$3)</f>
        <v>0</v>
      </c>
      <c r="H145" s="15">
        <f ca="1" t="shared" si="2"/>
        <v>0</v>
      </c>
      <c r="I145" s="20"/>
      <c r="J145" s="21"/>
    </row>
    <row r="146" spans="1:10">
      <c r="A146" s="6">
        <v>143</v>
      </c>
      <c r="B146" s="14" t="s">
        <v>17</v>
      </c>
      <c r="C146" s="10" t="s">
        <v>12876</v>
      </c>
      <c r="D146" s="14" t="s">
        <v>12878</v>
      </c>
      <c r="E146" s="14" t="s">
        <v>6297</v>
      </c>
      <c r="F146" s="6">
        <f ca="1">COUNTIFS(累计派单!O:O,D:D,累计派单!S:S,$J$3)-COUNTIFS(累计派单!O:O,D:D,累计派单!I:I,"*群障*",累计派单!S:S,$J$3)</f>
        <v>0</v>
      </c>
      <c r="G146" s="6">
        <f ca="1">COUNTIFS(督办单!N:N,D:D,督办单!M:M,$J$3)</f>
        <v>0</v>
      </c>
      <c r="H146" s="15">
        <f ca="1" t="shared" si="2"/>
        <v>0</v>
      </c>
      <c r="I146" s="20"/>
      <c r="J146" s="21"/>
    </row>
    <row r="147" spans="1:10">
      <c r="A147" s="6">
        <v>144</v>
      </c>
      <c r="B147" s="14" t="s">
        <v>17</v>
      </c>
      <c r="C147" s="10" t="s">
        <v>8555</v>
      </c>
      <c r="D147" s="14" t="s">
        <v>8558</v>
      </c>
      <c r="E147" s="14" t="s">
        <v>8557</v>
      </c>
      <c r="F147" s="6">
        <f ca="1">COUNTIFS(累计派单!O:O,D:D,累计派单!S:S,$J$3)-COUNTIFS(累计派单!O:O,D:D,累计派单!I:I,"*群障*",累计派单!S:S,$J$3)</f>
        <v>0</v>
      </c>
      <c r="G147" s="6">
        <f ca="1">COUNTIFS(督办单!N:N,D:D,督办单!M:M,$J$3)</f>
        <v>0</v>
      </c>
      <c r="H147" s="15">
        <f ca="1" t="shared" si="2"/>
        <v>0</v>
      </c>
      <c r="I147" s="20"/>
      <c r="J147" s="21"/>
    </row>
    <row r="148" spans="1:10">
      <c r="A148" s="6">
        <v>145</v>
      </c>
      <c r="B148" s="14" t="s">
        <v>17</v>
      </c>
      <c r="C148" s="10" t="s">
        <v>11292</v>
      </c>
      <c r="D148" s="14" t="s">
        <v>11295</v>
      </c>
      <c r="E148" s="14" t="s">
        <v>5919</v>
      </c>
      <c r="F148" s="6">
        <f ca="1">COUNTIFS(累计派单!O:O,D:D,累计派单!S:S,$J$3)-COUNTIFS(累计派单!O:O,D:D,累计派单!I:I,"*群障*",累计派单!S:S,$J$3)</f>
        <v>0</v>
      </c>
      <c r="G148" s="6">
        <f ca="1">COUNTIFS(督办单!N:N,D:D,督办单!M:M,$J$3)</f>
        <v>0</v>
      </c>
      <c r="H148" s="15">
        <f ca="1" t="shared" si="2"/>
        <v>0</v>
      </c>
      <c r="I148" s="20"/>
      <c r="J148" s="21"/>
    </row>
    <row r="149" spans="1:10">
      <c r="A149" s="6">
        <v>146</v>
      </c>
      <c r="B149" s="14" t="s">
        <v>17</v>
      </c>
      <c r="C149" s="10" t="s">
        <v>79925</v>
      </c>
      <c r="D149" s="14" t="s">
        <v>79927</v>
      </c>
      <c r="E149" s="14" t="s">
        <v>11294</v>
      </c>
      <c r="F149" s="6">
        <f ca="1">COUNTIFS(累计派单!O:O,D:D,累计派单!S:S,$J$3)-COUNTIFS(累计派单!O:O,D:D,累计派单!I:I,"*群障*",累计派单!S:S,$J$3)</f>
        <v>0</v>
      </c>
      <c r="G149" s="6">
        <f ca="1">COUNTIFS(督办单!N:N,D:D,督办单!M:M,$J$3)</f>
        <v>0</v>
      </c>
      <c r="H149" s="15">
        <f ca="1" t="shared" si="2"/>
        <v>0</v>
      </c>
      <c r="I149" s="20"/>
      <c r="J149" s="21"/>
    </row>
    <row r="150" spans="1:10">
      <c r="A150" s="6">
        <v>147</v>
      </c>
      <c r="B150" s="14" t="s">
        <v>17</v>
      </c>
      <c r="C150" s="10" t="s">
        <v>14736</v>
      </c>
      <c r="D150" s="14" t="s">
        <v>14738</v>
      </c>
      <c r="E150" s="14" t="s">
        <v>8557</v>
      </c>
      <c r="F150" s="6">
        <f ca="1">COUNTIFS(累计派单!O:O,D:D,累计派单!S:S,$J$3)-COUNTIFS(累计派单!O:O,D:D,累计派单!I:I,"*群障*",累计派单!S:S,$J$3)</f>
        <v>0</v>
      </c>
      <c r="G150" s="6">
        <f ca="1">COUNTIFS(督办单!N:N,D:D,督办单!M:M,$J$3)</f>
        <v>0</v>
      </c>
      <c r="H150" s="15">
        <f ca="1" t="shared" si="2"/>
        <v>0</v>
      </c>
      <c r="I150" s="20"/>
      <c r="J150" s="21"/>
    </row>
    <row r="151" spans="1:10">
      <c r="A151" s="6">
        <v>148</v>
      </c>
      <c r="B151" s="14" t="s">
        <v>17</v>
      </c>
      <c r="C151" s="10" t="s">
        <v>10882</v>
      </c>
      <c r="D151" s="14" t="s">
        <v>10884</v>
      </c>
      <c r="E151" s="14" t="s">
        <v>8557</v>
      </c>
      <c r="F151" s="6">
        <f ca="1">COUNTIFS(累计派单!O:O,D:D,累计派单!S:S,$J$3)-COUNTIFS(累计派单!O:O,D:D,累计派单!I:I,"*群障*",累计派单!S:S,$J$3)</f>
        <v>0</v>
      </c>
      <c r="G151" s="6">
        <f ca="1">COUNTIFS(督办单!N:N,D:D,督办单!M:M,$J$3)</f>
        <v>0</v>
      </c>
      <c r="H151" s="15">
        <f ca="1" t="shared" si="2"/>
        <v>0</v>
      </c>
      <c r="I151" s="20"/>
      <c r="J151" s="21"/>
    </row>
    <row r="152" spans="1:10">
      <c r="A152" s="6">
        <v>149</v>
      </c>
      <c r="B152" s="14" t="s">
        <v>17</v>
      </c>
      <c r="C152" s="10" t="s">
        <v>11180</v>
      </c>
      <c r="D152" s="14" t="s">
        <v>11182</v>
      </c>
      <c r="E152" s="14" t="s">
        <v>5099</v>
      </c>
      <c r="F152" s="6">
        <f ca="1">COUNTIFS(累计派单!O:O,D:D,累计派单!S:S,$J$3)-COUNTIFS(累计派单!O:O,D:D,累计派单!I:I,"*群障*",累计派单!S:S,$J$3)</f>
        <v>0</v>
      </c>
      <c r="G152" s="6">
        <f ca="1">COUNTIFS(督办单!N:N,D:D,督办单!M:M,$J$3)</f>
        <v>0</v>
      </c>
      <c r="H152" s="15">
        <f ca="1" t="shared" si="2"/>
        <v>0</v>
      </c>
      <c r="I152" s="20"/>
      <c r="J152" s="21"/>
    </row>
    <row r="153" spans="1:10">
      <c r="A153" s="6">
        <v>150</v>
      </c>
      <c r="B153" s="14" t="s">
        <v>17</v>
      </c>
      <c r="C153" s="10" t="s">
        <v>6295</v>
      </c>
      <c r="D153" s="14" t="s">
        <v>6298</v>
      </c>
      <c r="E153" s="14" t="s">
        <v>6297</v>
      </c>
      <c r="F153" s="6">
        <f ca="1">COUNTIFS(累计派单!O:O,D:D,累计派单!S:S,$J$3)-COUNTIFS(累计派单!O:O,D:D,累计派单!I:I,"*群障*",累计派单!S:S,$J$3)</f>
        <v>0</v>
      </c>
      <c r="G153" s="6">
        <f ca="1">COUNTIFS(督办单!N:N,D:D,督办单!M:M,$J$3)</f>
        <v>0</v>
      </c>
      <c r="H153" s="15">
        <f ca="1" t="shared" si="2"/>
        <v>0</v>
      </c>
      <c r="I153" s="20"/>
      <c r="J153" s="21"/>
    </row>
    <row r="154" spans="1:10">
      <c r="A154" s="6">
        <v>151</v>
      </c>
      <c r="B154" s="14" t="s">
        <v>17</v>
      </c>
      <c r="C154" s="10" t="s">
        <v>5937</v>
      </c>
      <c r="D154" s="14" t="s">
        <v>5940</v>
      </c>
      <c r="E154" s="14" t="s">
        <v>5099</v>
      </c>
      <c r="F154" s="6">
        <f ca="1">COUNTIFS(累计派单!O:O,D:D,累计派单!S:S,$J$3)-COUNTIFS(累计派单!O:O,D:D,累计派单!I:I,"*群障*",累计派单!S:S,$J$3)</f>
        <v>0</v>
      </c>
      <c r="G154" s="6">
        <f ca="1">COUNTIFS(督办单!N:N,D:D,督办单!M:M,$J$3)</f>
        <v>0</v>
      </c>
      <c r="H154" s="15">
        <f ca="1" t="shared" si="2"/>
        <v>0</v>
      </c>
      <c r="I154" s="20"/>
      <c r="J154" s="21"/>
    </row>
    <row r="155" spans="1:10">
      <c r="A155" s="6">
        <v>152</v>
      </c>
      <c r="B155" s="14" t="s">
        <v>17</v>
      </c>
      <c r="C155" s="10" t="s">
        <v>91531</v>
      </c>
      <c r="D155" s="14" t="s">
        <v>91578</v>
      </c>
      <c r="E155" s="14" t="s">
        <v>8557</v>
      </c>
      <c r="F155" s="6">
        <f ca="1">COUNTIFS(累计派单!O:O,D:D,累计派单!S:S,$J$3)-COUNTIFS(累计派单!O:O,D:D,累计派单!I:I,"*群障*",累计派单!S:S,$J$3)</f>
        <v>0</v>
      </c>
      <c r="G155" s="6">
        <f ca="1">COUNTIFS(督办单!N:N,D:D,督办单!M:M,$J$3)</f>
        <v>0</v>
      </c>
      <c r="H155" s="15">
        <f ca="1" t="shared" si="2"/>
        <v>0</v>
      </c>
      <c r="I155" s="20"/>
      <c r="J155" s="21"/>
    </row>
    <row r="156" spans="1:10">
      <c r="A156" s="6">
        <v>153</v>
      </c>
      <c r="B156" s="14" t="s">
        <v>24</v>
      </c>
      <c r="C156" s="10" t="s">
        <v>11830</v>
      </c>
      <c r="D156" s="14" t="s">
        <v>11833</v>
      </c>
      <c r="E156" s="14" t="s">
        <v>4918</v>
      </c>
      <c r="F156" s="6">
        <f ca="1">COUNTIFS(累计派单!O:O,D:D,累计派单!S:S,$J$3)-COUNTIFS(累计派单!O:O,D:D,累计派单!I:I,"*群障*",累计派单!S:S,$J$3)</f>
        <v>0</v>
      </c>
      <c r="G156" s="6">
        <f ca="1">COUNTIFS(督办单!N:N,D:D,督办单!M:M,$J$3)</f>
        <v>0</v>
      </c>
      <c r="H156" s="15">
        <f ca="1" t="shared" si="2"/>
        <v>0</v>
      </c>
      <c r="I156" s="20"/>
      <c r="J156" s="21"/>
    </row>
    <row r="157" spans="1:10">
      <c r="A157" s="6">
        <v>154</v>
      </c>
      <c r="B157" s="14" t="s">
        <v>24</v>
      </c>
      <c r="C157" s="10" t="s">
        <v>7929</v>
      </c>
      <c r="D157" s="14" t="s">
        <v>7932</v>
      </c>
      <c r="E157" s="14" t="s">
        <v>7931</v>
      </c>
      <c r="F157" s="6">
        <f ca="1">COUNTIFS(累计派单!O:O,D:D,累计派单!S:S,$J$3)-COUNTIFS(累计派单!O:O,D:D,累计派单!I:I,"*群障*",累计派单!S:S,$J$3)</f>
        <v>0</v>
      </c>
      <c r="G157" s="6">
        <f ca="1">COUNTIFS(督办单!N:N,D:D,督办单!M:M,$J$3)</f>
        <v>0</v>
      </c>
      <c r="H157" s="15">
        <f ca="1" t="shared" si="2"/>
        <v>0</v>
      </c>
      <c r="I157" s="20"/>
      <c r="J157" s="21"/>
    </row>
    <row r="158" spans="1:10">
      <c r="A158" s="6">
        <v>155</v>
      </c>
      <c r="B158" s="14" t="s">
        <v>24</v>
      </c>
      <c r="C158" s="10" t="s">
        <v>91579</v>
      </c>
      <c r="D158" s="14" t="s">
        <v>91580</v>
      </c>
      <c r="E158" s="14" t="s">
        <v>20678</v>
      </c>
      <c r="F158" s="6">
        <f ca="1">COUNTIFS(累计派单!O:O,D:D,累计派单!S:S,$J$3)-COUNTIFS(累计派单!O:O,D:D,累计派单!I:I,"*群障*",累计派单!S:S,$J$3)</f>
        <v>0</v>
      </c>
      <c r="G158" s="6">
        <f ca="1">COUNTIFS(督办单!N:N,D:D,督办单!M:M,$J$3)</f>
        <v>0</v>
      </c>
      <c r="H158" s="15">
        <f ca="1" t="shared" si="2"/>
        <v>0</v>
      </c>
      <c r="I158" s="20"/>
      <c r="J158" s="21"/>
    </row>
    <row r="159" spans="1:10">
      <c r="A159" s="6">
        <v>156</v>
      </c>
      <c r="B159" s="14" t="s">
        <v>24</v>
      </c>
      <c r="C159" s="10" t="s">
        <v>14104</v>
      </c>
      <c r="D159" s="16" t="s">
        <v>14106</v>
      </c>
      <c r="E159" s="14" t="s">
        <v>4918</v>
      </c>
      <c r="F159" s="6">
        <f ca="1">COUNTIFS(累计派单!O:O,D:D,累计派单!S:S,$J$3)-COUNTIFS(累计派单!O:O,D:D,累计派单!I:I,"*群障*",累计派单!S:S,$J$3)</f>
        <v>0</v>
      </c>
      <c r="G159" s="6">
        <f ca="1">COUNTIFS(督办单!N:N,D:D,督办单!M:M,$J$3)</f>
        <v>0</v>
      </c>
      <c r="H159" s="15">
        <f ca="1" t="shared" si="2"/>
        <v>0</v>
      </c>
      <c r="I159" s="20"/>
      <c r="J159" s="21"/>
    </row>
    <row r="160" spans="1:10">
      <c r="A160" s="6">
        <v>157</v>
      </c>
      <c r="B160" s="14" t="s">
        <v>24</v>
      </c>
      <c r="C160" s="10" t="s">
        <v>91581</v>
      </c>
      <c r="D160" s="14" t="s">
        <v>91582</v>
      </c>
      <c r="E160" s="14" t="s">
        <v>4831</v>
      </c>
      <c r="F160" s="6">
        <f ca="1">COUNTIFS(累计派单!O:O,D:D,累计派单!S:S,$J$3)-COUNTIFS(累计派单!O:O,D:D,累计派单!I:I,"*群障*",累计派单!S:S,$J$3)</f>
        <v>0</v>
      </c>
      <c r="G160" s="6">
        <f ca="1">COUNTIFS(督办单!N:N,D:D,督办单!M:M,$J$3)</f>
        <v>0</v>
      </c>
      <c r="H160" s="15">
        <f ca="1" t="shared" si="2"/>
        <v>0</v>
      </c>
      <c r="I160" s="20"/>
      <c r="J160" s="21"/>
    </row>
    <row r="161" spans="1:10">
      <c r="A161" s="6">
        <v>158</v>
      </c>
      <c r="B161" s="14" t="s">
        <v>24</v>
      </c>
      <c r="C161" s="10" t="s">
        <v>46354</v>
      </c>
      <c r="D161" s="14" t="s">
        <v>46356</v>
      </c>
      <c r="E161" s="14" t="s">
        <v>4831</v>
      </c>
      <c r="F161" s="6">
        <f ca="1">COUNTIFS(累计派单!O:O,D:D,累计派单!S:S,$J$3)-COUNTIFS(累计派单!O:O,D:D,累计派单!I:I,"*群障*",累计派单!S:S,$J$3)</f>
        <v>0</v>
      </c>
      <c r="G161" s="6">
        <f ca="1">COUNTIFS(督办单!N:N,D:D,督办单!M:M,$J$3)</f>
        <v>0</v>
      </c>
      <c r="H161" s="15">
        <f ca="1" t="shared" si="2"/>
        <v>0</v>
      </c>
      <c r="I161" s="20"/>
      <c r="J161" s="21"/>
    </row>
    <row r="162" spans="1:10">
      <c r="A162" s="6">
        <v>159</v>
      </c>
      <c r="B162" s="14" t="s">
        <v>24</v>
      </c>
      <c r="C162" s="10" t="s">
        <v>10551</v>
      </c>
      <c r="D162" s="14" t="s">
        <v>10553</v>
      </c>
      <c r="E162" s="14" t="s">
        <v>5486</v>
      </c>
      <c r="F162" s="6">
        <f ca="1">COUNTIFS(累计派单!O:O,D:D,累计派单!S:S,$J$3)-COUNTIFS(累计派单!O:O,D:D,累计派单!I:I,"*群障*",累计派单!S:S,$J$3)</f>
        <v>0</v>
      </c>
      <c r="G162" s="6">
        <f ca="1">COUNTIFS(督办单!N:N,D:D,督办单!M:M,$J$3)</f>
        <v>0</v>
      </c>
      <c r="H162" s="15">
        <f ca="1" t="shared" si="2"/>
        <v>0</v>
      </c>
      <c r="I162" s="20"/>
      <c r="J162" s="21"/>
    </row>
    <row r="163" spans="1:10">
      <c r="A163" s="6">
        <v>160</v>
      </c>
      <c r="B163" s="14" t="s">
        <v>24</v>
      </c>
      <c r="C163" s="10" t="s">
        <v>91583</v>
      </c>
      <c r="D163" s="14" t="s">
        <v>91584</v>
      </c>
      <c r="E163" s="14" t="s">
        <v>7931</v>
      </c>
      <c r="F163" s="6">
        <f ca="1">COUNTIFS(累计派单!O:O,D:D,累计派单!S:S,$J$3)-COUNTIFS(累计派单!O:O,D:D,累计派单!I:I,"*群障*",累计派单!S:S,$J$3)</f>
        <v>0</v>
      </c>
      <c r="G163" s="6">
        <f ca="1">COUNTIFS(督办单!N:N,D:D,督办单!M:M,$J$3)</f>
        <v>0</v>
      </c>
      <c r="H163" s="15">
        <f ca="1" t="shared" si="2"/>
        <v>0</v>
      </c>
      <c r="I163" s="20"/>
      <c r="J163" s="21"/>
    </row>
    <row r="164" spans="1:10">
      <c r="A164" s="6">
        <v>161</v>
      </c>
      <c r="B164" s="14" t="s">
        <v>24</v>
      </c>
      <c r="C164" s="10" t="s">
        <v>7639</v>
      </c>
      <c r="D164" s="16" t="s">
        <v>7641</v>
      </c>
      <c r="E164" s="14" t="s">
        <v>7084</v>
      </c>
      <c r="F164" s="6">
        <f ca="1">COUNTIFS(累计派单!O:O,D:D,累计派单!S:S,$J$3)-COUNTIFS(累计派单!O:O,D:D,累计派单!I:I,"*群障*",累计派单!S:S,$J$3)</f>
        <v>0</v>
      </c>
      <c r="G164" s="6">
        <f ca="1">COUNTIFS(督办单!N:N,D:D,督办单!M:M,$J$3)</f>
        <v>0</v>
      </c>
      <c r="H164" s="15">
        <f ca="1" t="shared" si="2"/>
        <v>0</v>
      </c>
      <c r="I164" s="20"/>
      <c r="J164" s="21"/>
    </row>
    <row r="165" spans="1:10">
      <c r="A165" s="6">
        <v>162</v>
      </c>
      <c r="B165" s="14" t="s">
        <v>24</v>
      </c>
      <c r="C165" s="10" t="s">
        <v>17246</v>
      </c>
      <c r="D165" s="14" t="s">
        <v>17248</v>
      </c>
      <c r="E165" s="14" t="s">
        <v>9901</v>
      </c>
      <c r="F165" s="6">
        <f ca="1">COUNTIFS(累计派单!O:O,D:D,累计派单!S:S,$J$3)-COUNTIFS(累计派单!O:O,D:D,累计派单!I:I,"*群障*",累计派单!S:S,$J$3)</f>
        <v>0</v>
      </c>
      <c r="G165" s="6">
        <f ca="1">COUNTIFS(督办单!N:N,D:D,督办单!M:M,$J$3)</f>
        <v>0</v>
      </c>
      <c r="H165" s="15">
        <f ca="1" t="shared" si="2"/>
        <v>0</v>
      </c>
      <c r="I165" s="20"/>
      <c r="J165" s="21"/>
    </row>
    <row r="166" spans="1:10">
      <c r="A166" s="6">
        <v>163</v>
      </c>
      <c r="B166" s="17" t="s">
        <v>24</v>
      </c>
      <c r="C166" s="18" t="s">
        <v>9289</v>
      </c>
      <c r="D166" s="17" t="s">
        <v>9291</v>
      </c>
      <c r="E166" s="17" t="s">
        <v>4831</v>
      </c>
      <c r="F166" s="6">
        <f ca="1">COUNTIFS(累计派单!O:O,D:D,累计派单!S:S,$J$3)-COUNTIFS(累计派单!O:O,D:D,累计派单!I:I,"*群障*",累计派单!S:S,$J$3)</f>
        <v>0</v>
      </c>
      <c r="G166" s="6">
        <f ca="1">COUNTIFS(督办单!N:N,D:D,督办单!M:M,$J$3)</f>
        <v>0</v>
      </c>
      <c r="H166" s="15">
        <f ca="1" t="shared" si="2"/>
        <v>0</v>
      </c>
      <c r="I166" s="20"/>
      <c r="J166" s="21"/>
    </row>
    <row r="167" spans="1:10">
      <c r="A167" s="6">
        <v>164</v>
      </c>
      <c r="B167" s="14" t="s">
        <v>24</v>
      </c>
      <c r="C167" s="10" t="s">
        <v>5658</v>
      </c>
      <c r="D167" s="14" t="s">
        <v>5660</v>
      </c>
      <c r="E167" s="14" t="s">
        <v>5486</v>
      </c>
      <c r="F167" s="6">
        <f ca="1">COUNTIFS(累计派单!O:O,D:D,累计派单!S:S,$J$3)-COUNTIFS(累计派单!O:O,D:D,累计派单!I:I,"*群障*",累计派单!S:S,$J$3)</f>
        <v>0</v>
      </c>
      <c r="G167" s="6">
        <f ca="1">COUNTIFS(督办单!N:N,D:D,督办单!M:M,$J$3)</f>
        <v>0</v>
      </c>
      <c r="H167" s="15">
        <f ca="1" t="shared" si="2"/>
        <v>0</v>
      </c>
      <c r="I167" s="20"/>
      <c r="J167" s="21"/>
    </row>
    <row r="168" spans="1:10">
      <c r="A168" s="6">
        <v>165</v>
      </c>
      <c r="B168" s="14" t="s">
        <v>24</v>
      </c>
      <c r="C168" s="10" t="s">
        <v>91585</v>
      </c>
      <c r="D168" s="14" t="s">
        <v>91586</v>
      </c>
      <c r="E168" s="14" t="s">
        <v>4918</v>
      </c>
      <c r="F168" s="6">
        <f ca="1">COUNTIFS(累计派单!O:O,D:D,累计派单!S:S,$J$3)-COUNTIFS(累计派单!O:O,D:D,累计派单!I:I,"*群障*",累计派单!S:S,$J$3)</f>
        <v>0</v>
      </c>
      <c r="G168" s="6">
        <f ca="1">COUNTIFS(督办单!N:N,D:D,督办单!M:M,$J$3)</f>
        <v>0</v>
      </c>
      <c r="H168" s="15">
        <f ca="1" t="shared" si="2"/>
        <v>0</v>
      </c>
      <c r="I168" s="20"/>
      <c r="J168" s="21"/>
    </row>
    <row r="169" spans="1:10">
      <c r="A169" s="6">
        <v>166</v>
      </c>
      <c r="B169" s="14" t="s">
        <v>24</v>
      </c>
      <c r="C169" s="10" t="s">
        <v>12967</v>
      </c>
      <c r="D169" s="14" t="s">
        <v>12969</v>
      </c>
      <c r="E169" s="14" t="s">
        <v>5486</v>
      </c>
      <c r="F169" s="6">
        <f ca="1">COUNTIFS(累计派单!O:O,D:D,累计派单!S:S,$J$3)-COUNTIFS(累计派单!O:O,D:D,累计派单!I:I,"*群障*",累计派单!S:S,$J$3)</f>
        <v>0</v>
      </c>
      <c r="G169" s="6">
        <f ca="1">COUNTIFS(督办单!N:N,D:D,督办单!M:M,$J$3)</f>
        <v>0</v>
      </c>
      <c r="H169" s="15">
        <f ca="1" t="shared" si="2"/>
        <v>0</v>
      </c>
      <c r="I169" s="20"/>
      <c r="J169" s="21"/>
    </row>
    <row r="170" spans="1:10">
      <c r="A170" s="6">
        <v>167</v>
      </c>
      <c r="B170" s="14" t="s">
        <v>24</v>
      </c>
      <c r="C170" s="10" t="s">
        <v>4916</v>
      </c>
      <c r="D170" s="16" t="s">
        <v>4920</v>
      </c>
      <c r="E170" s="14" t="s">
        <v>4918</v>
      </c>
      <c r="F170" s="6">
        <f ca="1">COUNTIFS(累计派单!O:O,D:D,累计派单!S:S,$J$3)-COUNTIFS(累计派单!O:O,D:D,累计派单!I:I,"*群障*",累计派单!S:S,$J$3)</f>
        <v>0</v>
      </c>
      <c r="G170" s="6">
        <f ca="1">COUNTIFS(督办单!N:N,D:D,督办单!M:M,$J$3)</f>
        <v>0</v>
      </c>
      <c r="H170" s="15">
        <f ca="1" t="shared" si="2"/>
        <v>0</v>
      </c>
      <c r="I170" s="20"/>
      <c r="J170" s="21"/>
    </row>
    <row r="171" spans="1:10">
      <c r="A171" s="6">
        <v>168</v>
      </c>
      <c r="B171" s="14" t="s">
        <v>24</v>
      </c>
      <c r="C171" s="10" t="s">
        <v>7835</v>
      </c>
      <c r="D171" s="14" t="s">
        <v>7837</v>
      </c>
      <c r="E171" s="14" t="s">
        <v>4918</v>
      </c>
      <c r="F171" s="6">
        <f ca="1">COUNTIFS(累计派单!O:O,D:D,累计派单!S:S,$J$3)-COUNTIFS(累计派单!O:O,D:D,累计派单!I:I,"*群障*",累计派单!S:S,$J$3)</f>
        <v>0</v>
      </c>
      <c r="G171" s="6">
        <f ca="1">COUNTIFS(督办单!N:N,D:D,督办单!M:M,$J$3)</f>
        <v>0</v>
      </c>
      <c r="H171" s="15">
        <f ca="1" t="shared" si="2"/>
        <v>0</v>
      </c>
      <c r="I171" s="20"/>
      <c r="J171" s="21"/>
    </row>
    <row r="172" spans="1:10">
      <c r="A172" s="6">
        <v>169</v>
      </c>
      <c r="B172" s="17" t="s">
        <v>24</v>
      </c>
      <c r="C172" s="18" t="s">
        <v>8820</v>
      </c>
      <c r="D172" s="19" t="s">
        <v>8822</v>
      </c>
      <c r="E172" s="17" t="s">
        <v>7931</v>
      </c>
      <c r="F172" s="6">
        <f ca="1">COUNTIFS(累计派单!O:O,D:D,累计派单!S:S,$J$3)-COUNTIFS(累计派单!O:O,D:D,累计派单!I:I,"*群障*",累计派单!S:S,$J$3)</f>
        <v>0</v>
      </c>
      <c r="G172" s="6">
        <f ca="1">COUNTIFS(督办单!N:N,D:D,督办单!M:M,$J$3)</f>
        <v>0</v>
      </c>
      <c r="H172" s="15">
        <f ca="1" t="shared" si="2"/>
        <v>0</v>
      </c>
      <c r="I172" s="20"/>
      <c r="J172" s="21"/>
    </row>
    <row r="173" spans="1:10">
      <c r="A173" s="6">
        <v>170</v>
      </c>
      <c r="B173" s="14" t="s">
        <v>24</v>
      </c>
      <c r="C173" s="10" t="s">
        <v>9817</v>
      </c>
      <c r="D173" s="14" t="s">
        <v>9819</v>
      </c>
      <c r="E173" s="14" t="s">
        <v>7458</v>
      </c>
      <c r="F173" s="6">
        <f ca="1">COUNTIFS(累计派单!O:O,D:D,累计派单!S:S,$J$3)-COUNTIFS(累计派单!O:O,D:D,累计派单!I:I,"*群障*",累计派单!S:S,$J$3)</f>
        <v>0</v>
      </c>
      <c r="G173" s="6">
        <f ca="1">COUNTIFS(督办单!N:N,D:D,督办单!M:M,$J$3)</f>
        <v>0</v>
      </c>
      <c r="H173" s="15">
        <f ca="1" t="shared" si="2"/>
        <v>0</v>
      </c>
      <c r="I173" s="20"/>
      <c r="J173" s="21"/>
    </row>
    <row r="174" spans="1:10">
      <c r="A174" s="6">
        <v>171</v>
      </c>
      <c r="B174" s="14" t="s">
        <v>24</v>
      </c>
      <c r="C174" s="10" t="s">
        <v>9438</v>
      </c>
      <c r="D174" s="14" t="s">
        <v>9440</v>
      </c>
      <c r="E174" s="14" t="s">
        <v>5486</v>
      </c>
      <c r="F174" s="6">
        <f ca="1">COUNTIFS(累计派单!O:O,D:D,累计派单!S:S,$J$3)-COUNTIFS(累计派单!O:O,D:D,累计派单!I:I,"*群障*",累计派单!S:S,$J$3)</f>
        <v>0</v>
      </c>
      <c r="G174" s="6">
        <f ca="1">COUNTIFS(督办单!N:N,D:D,督办单!M:M,$J$3)</f>
        <v>0</v>
      </c>
      <c r="H174" s="15">
        <f ca="1" t="shared" si="2"/>
        <v>0</v>
      </c>
      <c r="I174" s="20"/>
      <c r="J174" s="21"/>
    </row>
    <row r="175" spans="1:10">
      <c r="A175" s="6">
        <v>172</v>
      </c>
      <c r="B175" s="14" t="s">
        <v>24</v>
      </c>
      <c r="C175" s="10" t="s">
        <v>7456</v>
      </c>
      <c r="D175" s="14" t="s">
        <v>7459</v>
      </c>
      <c r="E175" s="14" t="s">
        <v>7458</v>
      </c>
      <c r="F175" s="6">
        <f ca="1">COUNTIFS(累计派单!O:O,D:D,累计派单!S:S,$J$3)-COUNTIFS(累计派单!O:O,D:D,累计派单!I:I,"*群障*",累计派单!S:S,$J$3)</f>
        <v>0</v>
      </c>
      <c r="G175" s="6">
        <f ca="1">COUNTIFS(督办单!N:N,D:D,督办单!M:M,$J$3)</f>
        <v>0</v>
      </c>
      <c r="H175" s="15">
        <f ca="1" t="shared" si="2"/>
        <v>0</v>
      </c>
      <c r="I175" s="20"/>
      <c r="J175" s="21"/>
    </row>
    <row r="176" spans="1:10">
      <c r="A176" s="6">
        <v>173</v>
      </c>
      <c r="B176" s="14" t="s">
        <v>24</v>
      </c>
      <c r="C176" s="10" t="s">
        <v>23736</v>
      </c>
      <c r="D176" s="14" t="s">
        <v>23738</v>
      </c>
      <c r="E176" s="14" t="s">
        <v>7084</v>
      </c>
      <c r="F176" s="6">
        <f ca="1">COUNTIFS(累计派单!O:O,D:D,累计派单!S:S,$J$3)-COUNTIFS(累计派单!O:O,D:D,累计派单!I:I,"*群障*",累计派单!S:S,$J$3)</f>
        <v>0</v>
      </c>
      <c r="G176" s="6">
        <f ca="1">COUNTIFS(督办单!N:N,D:D,督办单!M:M,$J$3)</f>
        <v>0</v>
      </c>
      <c r="H176" s="15">
        <f ca="1" t="shared" si="2"/>
        <v>0</v>
      </c>
      <c r="I176" s="20"/>
      <c r="J176" s="21"/>
    </row>
    <row r="177" spans="1:10">
      <c r="A177" s="6">
        <v>174</v>
      </c>
      <c r="B177" s="14" t="s">
        <v>24</v>
      </c>
      <c r="C177" s="10" t="s">
        <v>5949</v>
      </c>
      <c r="D177" s="14" t="s">
        <v>5951</v>
      </c>
      <c r="E177" s="14" t="s">
        <v>4831</v>
      </c>
      <c r="F177" s="6">
        <f ca="1">COUNTIFS(累计派单!O:O,D:D,累计派单!S:S,$J$3)-COUNTIFS(累计派单!O:O,D:D,累计派单!I:I,"*群障*",累计派单!S:S,$J$3)</f>
        <v>0</v>
      </c>
      <c r="G177" s="6">
        <f ca="1">COUNTIFS(督办单!N:N,D:D,督办单!M:M,$J$3)</f>
        <v>0</v>
      </c>
      <c r="H177" s="15">
        <f ca="1" t="shared" si="2"/>
        <v>0</v>
      </c>
      <c r="I177" s="20"/>
      <c r="J177" s="21"/>
    </row>
    <row r="178" spans="1:10">
      <c r="A178" s="6">
        <v>175</v>
      </c>
      <c r="B178" s="14" t="s">
        <v>24</v>
      </c>
      <c r="C178" s="10" t="s">
        <v>8423</v>
      </c>
      <c r="D178" s="14" t="s">
        <v>8425</v>
      </c>
      <c r="E178" s="14" t="s">
        <v>7931</v>
      </c>
      <c r="F178" s="6">
        <f ca="1">COUNTIFS(累计派单!O:O,D:D,累计派单!S:S,$J$3)-COUNTIFS(累计派单!O:O,D:D,累计派单!I:I,"*群障*",累计派单!S:S,$J$3)</f>
        <v>0</v>
      </c>
      <c r="G178" s="6">
        <f ca="1">COUNTIFS(督办单!N:N,D:D,督办单!M:M,$J$3)</f>
        <v>0</v>
      </c>
      <c r="H178" s="15">
        <f ca="1" t="shared" si="2"/>
        <v>0</v>
      </c>
      <c r="I178" s="20"/>
      <c r="J178" s="21"/>
    </row>
    <row r="179" spans="1:10">
      <c r="A179" s="6">
        <v>176</v>
      </c>
      <c r="B179" s="14" t="s">
        <v>24</v>
      </c>
      <c r="C179" s="10" t="s">
        <v>6348</v>
      </c>
      <c r="D179" s="14" t="s">
        <v>6350</v>
      </c>
      <c r="E179" s="14" t="s">
        <v>5486</v>
      </c>
      <c r="F179" s="6">
        <f ca="1">COUNTIFS(累计派单!O:O,D:D,累计派单!S:S,$J$3)-COUNTIFS(累计派单!O:O,D:D,累计派单!I:I,"*群障*",累计派单!S:S,$J$3)</f>
        <v>0</v>
      </c>
      <c r="G179" s="6">
        <f ca="1">COUNTIFS(督办单!N:N,D:D,督办单!M:M,$J$3)</f>
        <v>0</v>
      </c>
      <c r="H179" s="15">
        <f ca="1" t="shared" si="2"/>
        <v>0</v>
      </c>
      <c r="I179" s="20"/>
      <c r="J179" s="21"/>
    </row>
    <row r="180" spans="1:10">
      <c r="A180" s="6">
        <v>177</v>
      </c>
      <c r="B180" s="14" t="s">
        <v>24</v>
      </c>
      <c r="C180" s="10" t="s">
        <v>7952</v>
      </c>
      <c r="D180" s="14" t="s">
        <v>7954</v>
      </c>
      <c r="E180" s="14" t="s">
        <v>7458</v>
      </c>
      <c r="F180" s="6">
        <f ca="1">COUNTIFS(累计派单!O:O,D:D,累计派单!S:S,$J$3)-COUNTIFS(累计派单!O:O,D:D,累计派单!I:I,"*群障*",累计派单!S:S,$J$3)</f>
        <v>0</v>
      </c>
      <c r="G180" s="6">
        <f ca="1">COUNTIFS(督办单!N:N,D:D,督办单!M:M,$J$3)</f>
        <v>0</v>
      </c>
      <c r="H180" s="15">
        <f ca="1" t="shared" si="2"/>
        <v>0</v>
      </c>
      <c r="I180" s="20"/>
      <c r="J180" s="21"/>
    </row>
    <row r="181" spans="1:10">
      <c r="A181" s="6">
        <v>178</v>
      </c>
      <c r="B181" s="14" t="s">
        <v>24</v>
      </c>
      <c r="C181" s="10" t="s">
        <v>18995</v>
      </c>
      <c r="D181" s="14" t="s">
        <v>18997</v>
      </c>
      <c r="E181" s="14" t="s">
        <v>5486</v>
      </c>
      <c r="F181" s="6">
        <f ca="1">COUNTIFS(累计派单!O:O,D:D,累计派单!S:S,$J$3)-COUNTIFS(累计派单!O:O,D:D,累计派单!I:I,"*群障*",累计派单!S:S,$J$3)</f>
        <v>0</v>
      </c>
      <c r="G181" s="6">
        <f ca="1">COUNTIFS(督办单!N:N,D:D,督办单!M:M,$J$3)</f>
        <v>0</v>
      </c>
      <c r="H181" s="15">
        <f ca="1" t="shared" si="2"/>
        <v>0</v>
      </c>
      <c r="I181" s="20"/>
      <c r="J181" s="21"/>
    </row>
    <row r="182" spans="1:10">
      <c r="A182" s="6">
        <v>179</v>
      </c>
      <c r="B182" s="14" t="s">
        <v>24</v>
      </c>
      <c r="C182" s="10" t="s">
        <v>9899</v>
      </c>
      <c r="D182" s="14" t="s">
        <v>9902</v>
      </c>
      <c r="E182" s="14" t="s">
        <v>9901</v>
      </c>
      <c r="F182" s="6">
        <f ca="1">COUNTIFS(累计派单!O:O,D:D,累计派单!S:S,$J$3)-COUNTIFS(累计派单!O:O,D:D,累计派单!I:I,"*群障*",累计派单!S:S,$J$3)</f>
        <v>0</v>
      </c>
      <c r="G182" s="6">
        <f ca="1">COUNTIFS(督办单!N:N,D:D,督办单!M:M,$J$3)</f>
        <v>0</v>
      </c>
      <c r="H182" s="15">
        <f ca="1" t="shared" si="2"/>
        <v>0</v>
      </c>
      <c r="I182" s="20"/>
      <c r="J182" s="21"/>
    </row>
    <row r="183" spans="1:10">
      <c r="A183" s="6">
        <v>180</v>
      </c>
      <c r="B183" s="14" t="s">
        <v>24</v>
      </c>
      <c r="C183" s="10" t="s">
        <v>91587</v>
      </c>
      <c r="D183" s="14" t="s">
        <v>91588</v>
      </c>
      <c r="E183" s="14" t="s">
        <v>4918</v>
      </c>
      <c r="F183" s="6">
        <f ca="1">COUNTIFS(累计派单!O:O,D:D,累计派单!S:S,$J$3)-COUNTIFS(累计派单!O:O,D:D,累计派单!I:I,"*群障*",累计派单!S:S,$J$3)</f>
        <v>0</v>
      </c>
      <c r="G183" s="6">
        <f ca="1">COUNTIFS(督办单!N:N,D:D,督办单!M:M,$J$3)</f>
        <v>0</v>
      </c>
      <c r="H183" s="15">
        <f ca="1" t="shared" si="2"/>
        <v>0</v>
      </c>
      <c r="I183" s="20"/>
      <c r="J183" s="21"/>
    </row>
    <row r="184" spans="1:10">
      <c r="A184" s="6">
        <v>181</v>
      </c>
      <c r="B184" s="14" t="s">
        <v>24</v>
      </c>
      <c r="C184" s="10" t="s">
        <v>91589</v>
      </c>
      <c r="D184" s="14" t="s">
        <v>91590</v>
      </c>
      <c r="E184" s="14" t="s">
        <v>5486</v>
      </c>
      <c r="F184" s="6">
        <f ca="1">COUNTIFS(累计派单!O:O,D:D,累计派单!S:S,$J$3)-COUNTIFS(累计派单!O:O,D:D,累计派单!I:I,"*群障*",累计派单!S:S,$J$3)</f>
        <v>0</v>
      </c>
      <c r="G184" s="6">
        <f ca="1">COUNTIFS(督办单!N:N,D:D,督办单!M:M,$J$3)</f>
        <v>0</v>
      </c>
      <c r="H184" s="15">
        <f ca="1" t="shared" si="2"/>
        <v>0</v>
      </c>
      <c r="I184" s="20"/>
      <c r="J184" s="21"/>
    </row>
    <row r="185" spans="1:10">
      <c r="A185" s="6">
        <v>182</v>
      </c>
      <c r="B185" s="14" t="s">
        <v>24</v>
      </c>
      <c r="C185" s="10" t="s">
        <v>91591</v>
      </c>
      <c r="D185" s="14" t="s">
        <v>91592</v>
      </c>
      <c r="E185" s="14" t="s">
        <v>4831</v>
      </c>
      <c r="F185" s="6">
        <f ca="1">COUNTIFS(累计派单!O:O,D:D,累计派单!S:S,$J$3)-COUNTIFS(累计派单!O:O,D:D,累计派单!I:I,"*群障*",累计派单!S:S,$J$3)</f>
        <v>0</v>
      </c>
      <c r="G185" s="6">
        <f ca="1">COUNTIFS(督办单!N:N,D:D,督办单!M:M,$J$3)</f>
        <v>0</v>
      </c>
      <c r="H185" s="15">
        <f ca="1" t="shared" si="2"/>
        <v>0</v>
      </c>
      <c r="I185" s="20"/>
      <c r="J185" s="21"/>
    </row>
    <row r="186" spans="1:10">
      <c r="A186" s="6">
        <v>183</v>
      </c>
      <c r="B186" s="14" t="s">
        <v>24</v>
      </c>
      <c r="C186" s="10" t="s">
        <v>20676</v>
      </c>
      <c r="D186" s="14" t="s">
        <v>20679</v>
      </c>
      <c r="E186" s="14" t="s">
        <v>20678</v>
      </c>
      <c r="F186" s="6">
        <f ca="1">COUNTIFS(累计派单!O:O,D:D,累计派单!S:S,$J$3)-COUNTIFS(累计派单!O:O,D:D,累计派单!I:I,"*群障*",累计派单!S:S,$J$3)</f>
        <v>0</v>
      </c>
      <c r="G186" s="6">
        <f ca="1">COUNTIFS(督办单!N:N,D:D,督办单!M:M,$J$3)</f>
        <v>0</v>
      </c>
      <c r="H186" s="15">
        <f ca="1" t="shared" si="2"/>
        <v>0</v>
      </c>
      <c r="I186" s="20"/>
      <c r="J186" s="21"/>
    </row>
    <row r="187" spans="1:10">
      <c r="A187" s="6">
        <v>184</v>
      </c>
      <c r="B187" s="14" t="s">
        <v>24</v>
      </c>
      <c r="C187" s="10" t="s">
        <v>91593</v>
      </c>
      <c r="D187" s="14" t="s">
        <v>91594</v>
      </c>
      <c r="E187" s="14" t="s">
        <v>5486</v>
      </c>
      <c r="F187" s="6">
        <f ca="1">COUNTIFS(累计派单!O:O,D:D,累计派单!S:S,$J$3)-COUNTIFS(累计派单!O:O,D:D,累计派单!I:I,"*群障*",累计派单!S:S,$J$3)</f>
        <v>0</v>
      </c>
      <c r="G187" s="6">
        <f ca="1">COUNTIFS(督办单!N:N,D:D,督办单!M:M,$J$3)</f>
        <v>0</v>
      </c>
      <c r="H187" s="15">
        <f ca="1" t="shared" si="2"/>
        <v>0</v>
      </c>
      <c r="I187" s="20"/>
      <c r="J187" s="21"/>
    </row>
    <row r="188" spans="1:10">
      <c r="A188" s="6">
        <v>185</v>
      </c>
      <c r="B188" s="14" t="s">
        <v>24</v>
      </c>
      <c r="C188" s="10" t="s">
        <v>24908</v>
      </c>
      <c r="D188" s="14" t="s">
        <v>24910</v>
      </c>
      <c r="E188" s="14" t="s">
        <v>7084</v>
      </c>
      <c r="F188" s="6">
        <f ca="1">COUNTIFS(累计派单!O:O,D:D,累计派单!S:S,$J$3)-COUNTIFS(累计派单!O:O,D:D,累计派单!I:I,"*群障*",累计派单!S:S,$J$3)</f>
        <v>0</v>
      </c>
      <c r="G188" s="6">
        <f ca="1">COUNTIFS(督办单!N:N,D:D,督办单!M:M,$J$3)</f>
        <v>0</v>
      </c>
      <c r="H188" s="15">
        <f ca="1" t="shared" si="2"/>
        <v>0</v>
      </c>
      <c r="I188" s="20"/>
      <c r="J188" s="21"/>
    </row>
    <row r="189" spans="1:10">
      <c r="A189" s="6">
        <v>186</v>
      </c>
      <c r="B189" s="14" t="s">
        <v>24</v>
      </c>
      <c r="C189" s="10" t="s">
        <v>9612</v>
      </c>
      <c r="D189" s="14" t="s">
        <v>9615</v>
      </c>
      <c r="E189" s="14" t="s">
        <v>9614</v>
      </c>
      <c r="F189" s="6">
        <f ca="1">COUNTIFS(累计派单!O:O,D:D,累计派单!S:S,$J$3)-COUNTIFS(累计派单!O:O,D:D,累计派单!I:I,"*群障*",累计派单!S:S,$J$3)</f>
        <v>0</v>
      </c>
      <c r="G189" s="6">
        <f ca="1">COUNTIFS(督办单!N:N,D:D,督办单!M:M,$J$3)</f>
        <v>0</v>
      </c>
      <c r="H189" s="15">
        <f ca="1" t="shared" si="2"/>
        <v>0</v>
      </c>
      <c r="I189" s="20"/>
      <c r="J189" s="21"/>
    </row>
    <row r="190" spans="1:10">
      <c r="A190" s="6">
        <v>187</v>
      </c>
      <c r="B190" s="14" t="s">
        <v>24</v>
      </c>
      <c r="C190" s="10" t="s">
        <v>9612</v>
      </c>
      <c r="D190" s="14" t="s">
        <v>12594</v>
      </c>
      <c r="E190" s="14" t="s">
        <v>4918</v>
      </c>
      <c r="F190" s="6">
        <f ca="1">COUNTIFS(累计派单!O:O,D:D,累计派单!S:S,$J$3)-COUNTIFS(累计派单!O:O,D:D,累计派单!I:I,"*群障*",累计派单!S:S,$J$3)</f>
        <v>0</v>
      </c>
      <c r="G190" s="6">
        <f ca="1">COUNTIFS(督办单!N:N,D:D,督办单!M:M,$J$3)</f>
        <v>0</v>
      </c>
      <c r="H190" s="15">
        <f ca="1" t="shared" si="2"/>
        <v>0</v>
      </c>
      <c r="I190" s="20"/>
      <c r="J190" s="21"/>
    </row>
    <row r="191" spans="1:10">
      <c r="A191" s="6">
        <v>188</v>
      </c>
      <c r="B191" s="14" t="s">
        <v>24</v>
      </c>
      <c r="C191" s="10" t="s">
        <v>91595</v>
      </c>
      <c r="D191" s="14" t="s">
        <v>91596</v>
      </c>
      <c r="E191" s="14" t="s">
        <v>4918</v>
      </c>
      <c r="F191" s="6">
        <f ca="1">COUNTIFS(累计派单!O:O,D:D,累计派单!S:S,$J$3)-COUNTIFS(累计派单!O:O,D:D,累计派单!I:I,"*群障*",累计派单!S:S,$J$3)</f>
        <v>0</v>
      </c>
      <c r="G191" s="6">
        <f ca="1">COUNTIFS(督办单!N:N,D:D,督办单!M:M,$J$3)</f>
        <v>0</v>
      </c>
      <c r="H191" s="15">
        <f ca="1" t="shared" si="2"/>
        <v>0</v>
      </c>
      <c r="I191" s="20"/>
      <c r="J191" s="21"/>
    </row>
    <row r="192" spans="1:10">
      <c r="A192" s="6">
        <v>189</v>
      </c>
      <c r="B192" s="14" t="s">
        <v>24</v>
      </c>
      <c r="C192" s="10" t="s">
        <v>26946</v>
      </c>
      <c r="D192" s="14" t="s">
        <v>26948</v>
      </c>
      <c r="E192" s="14" t="s">
        <v>9614</v>
      </c>
      <c r="F192" s="6">
        <f ca="1">COUNTIFS(累计派单!O:O,D:D,累计派单!S:S,$J$3)-COUNTIFS(累计派单!O:O,D:D,累计派单!I:I,"*群障*",累计派单!S:S,$J$3)</f>
        <v>0</v>
      </c>
      <c r="G192" s="6">
        <f ca="1">COUNTIFS(督办单!N:N,D:D,督办单!M:M,$J$3)</f>
        <v>0</v>
      </c>
      <c r="H192" s="15">
        <f ca="1" t="shared" si="2"/>
        <v>0</v>
      </c>
      <c r="I192" s="20"/>
      <c r="J192" s="21"/>
    </row>
    <row r="193" spans="1:10">
      <c r="A193" s="6">
        <v>190</v>
      </c>
      <c r="B193" s="14" t="s">
        <v>24</v>
      </c>
      <c r="C193" s="10" t="s">
        <v>91597</v>
      </c>
      <c r="D193" s="14" t="s">
        <v>91598</v>
      </c>
      <c r="E193" s="14" t="s">
        <v>4831</v>
      </c>
      <c r="F193" s="6">
        <f ca="1">COUNTIFS(累计派单!O:O,D:D,累计派单!S:S,$J$3)-COUNTIFS(累计派单!O:O,D:D,累计派单!I:I,"*群障*",累计派单!S:S,$J$3)</f>
        <v>0</v>
      </c>
      <c r="G193" s="6">
        <f ca="1">COUNTIFS(督办单!N:N,D:D,督办单!M:M,$J$3)</f>
        <v>0</v>
      </c>
      <c r="H193" s="15">
        <f ca="1" t="shared" si="2"/>
        <v>0</v>
      </c>
      <c r="I193" s="20"/>
      <c r="J193" s="21"/>
    </row>
    <row r="194" spans="1:10">
      <c r="A194" s="6">
        <v>191</v>
      </c>
      <c r="B194" s="14" t="s">
        <v>24</v>
      </c>
      <c r="C194" s="10" t="s">
        <v>38412</v>
      </c>
      <c r="D194" s="14" t="s">
        <v>38414</v>
      </c>
      <c r="E194" s="14" t="s">
        <v>7931</v>
      </c>
      <c r="F194" s="6">
        <f ca="1">COUNTIFS(累计派单!O:O,D:D,累计派单!S:S,$J$3)-COUNTIFS(累计派单!O:O,D:D,累计派单!I:I,"*群障*",累计派单!S:S,$J$3)</f>
        <v>0</v>
      </c>
      <c r="G194" s="6">
        <f ca="1">COUNTIFS(督办单!N:N,D:D,督办单!M:M,$J$3)</f>
        <v>0</v>
      </c>
      <c r="H194" s="15">
        <f ca="1" t="shared" si="2"/>
        <v>0</v>
      </c>
      <c r="I194" s="20"/>
      <c r="J194" s="21"/>
    </row>
    <row r="195" spans="1:10">
      <c r="A195" s="6">
        <v>192</v>
      </c>
      <c r="B195" s="14" t="s">
        <v>24</v>
      </c>
      <c r="C195" s="10" t="s">
        <v>16288</v>
      </c>
      <c r="D195" s="14" t="s">
        <v>16290</v>
      </c>
      <c r="E195" s="14" t="s">
        <v>4831</v>
      </c>
      <c r="F195" s="6">
        <f ca="1">COUNTIFS(累计派单!O:O,D:D,累计派单!S:S,$J$3)-COUNTIFS(累计派单!O:O,D:D,累计派单!I:I,"*群障*",累计派单!S:S,$J$3)</f>
        <v>0</v>
      </c>
      <c r="G195" s="6">
        <f ca="1">COUNTIFS(督办单!N:N,D:D,督办单!M:M,$J$3)</f>
        <v>0</v>
      </c>
      <c r="H195" s="15">
        <f ca="1" t="shared" si="2"/>
        <v>0</v>
      </c>
      <c r="I195" s="20"/>
      <c r="J195" s="21"/>
    </row>
    <row r="196" spans="1:10">
      <c r="A196" s="6">
        <v>193</v>
      </c>
      <c r="B196" s="14" t="s">
        <v>24</v>
      </c>
      <c r="C196" s="10" t="s">
        <v>91599</v>
      </c>
      <c r="D196" s="14" t="s">
        <v>91600</v>
      </c>
      <c r="E196" s="14" t="s">
        <v>9901</v>
      </c>
      <c r="F196" s="6">
        <f ca="1">COUNTIFS(累计派单!O:O,D:D,累计派单!S:S,$J$3)-COUNTIFS(累计派单!O:O,D:D,累计派单!I:I,"*群障*",累计派单!S:S,$J$3)</f>
        <v>0</v>
      </c>
      <c r="G196" s="6">
        <f ca="1">COUNTIFS(督办单!N:N,D:D,督办单!M:M,$J$3)</f>
        <v>0</v>
      </c>
      <c r="H196" s="15">
        <f ca="1" t="shared" ref="H196:H259" si="3">IFERROR(G196/F196,0)</f>
        <v>0</v>
      </c>
      <c r="I196" s="20"/>
      <c r="J196" s="21"/>
    </row>
    <row r="197" spans="1:10">
      <c r="A197" s="6">
        <v>194</v>
      </c>
      <c r="B197" s="14" t="s">
        <v>24</v>
      </c>
      <c r="C197" s="10" t="s">
        <v>14541</v>
      </c>
      <c r="D197" s="14" t="s">
        <v>14543</v>
      </c>
      <c r="E197" s="14" t="s">
        <v>7084</v>
      </c>
      <c r="F197" s="6">
        <f ca="1">COUNTIFS(累计派单!O:O,D:D,累计派单!S:S,$J$3)-COUNTIFS(累计派单!O:O,D:D,累计派单!I:I,"*群障*",累计派单!S:S,$J$3)</f>
        <v>0</v>
      </c>
      <c r="G197" s="6">
        <f ca="1">COUNTIFS(督办单!N:N,D:D,督办单!M:M,$J$3)</f>
        <v>0</v>
      </c>
      <c r="H197" s="15">
        <f ca="1" t="shared" si="3"/>
        <v>0</v>
      </c>
      <c r="I197" s="20"/>
      <c r="J197" s="21"/>
    </row>
    <row r="198" spans="1:10">
      <c r="A198" s="6">
        <v>195</v>
      </c>
      <c r="B198" s="14" t="s">
        <v>24</v>
      </c>
      <c r="C198" s="10" t="s">
        <v>6434</v>
      </c>
      <c r="D198" s="14" t="s">
        <v>6436</v>
      </c>
      <c r="E198" s="14" t="s">
        <v>4831</v>
      </c>
      <c r="F198" s="6">
        <f ca="1">COUNTIFS(累计派单!O:O,D:D,累计派单!S:S,$J$3)-COUNTIFS(累计派单!O:O,D:D,累计派单!I:I,"*群障*",累计派单!S:S,$J$3)</f>
        <v>0</v>
      </c>
      <c r="G198" s="6">
        <f ca="1">COUNTIFS(督办单!N:N,D:D,督办单!M:M,$J$3)</f>
        <v>0</v>
      </c>
      <c r="H198" s="15">
        <f ca="1" t="shared" si="3"/>
        <v>0</v>
      </c>
      <c r="I198" s="20"/>
      <c r="J198" s="21"/>
    </row>
    <row r="199" spans="1:10">
      <c r="A199" s="6">
        <v>196</v>
      </c>
      <c r="B199" s="14" t="s">
        <v>24</v>
      </c>
      <c r="C199" s="10" t="s">
        <v>91601</v>
      </c>
      <c r="D199" s="14" t="s">
        <v>91602</v>
      </c>
      <c r="E199" s="14" t="s">
        <v>5486</v>
      </c>
      <c r="F199" s="6">
        <f ca="1">COUNTIFS(累计派单!O:O,D:D,累计派单!S:S,$J$3)-COUNTIFS(累计派单!O:O,D:D,累计派单!I:I,"*群障*",累计派单!S:S,$J$3)</f>
        <v>0</v>
      </c>
      <c r="G199" s="6">
        <f ca="1">COUNTIFS(督办单!N:N,D:D,督办单!M:M,$J$3)</f>
        <v>0</v>
      </c>
      <c r="H199" s="15">
        <f ca="1" t="shared" si="3"/>
        <v>0</v>
      </c>
      <c r="I199" s="20"/>
      <c r="J199" s="21"/>
    </row>
    <row r="200" spans="1:10">
      <c r="A200" s="6">
        <v>197</v>
      </c>
      <c r="B200" s="14" t="s">
        <v>24</v>
      </c>
      <c r="C200" s="10" t="s">
        <v>6955</v>
      </c>
      <c r="D200" s="14" t="s">
        <v>6957</v>
      </c>
      <c r="E200" s="14" t="s">
        <v>5486</v>
      </c>
      <c r="F200" s="6">
        <f ca="1">COUNTIFS(累计派单!O:O,D:D,累计派单!S:S,$J$3)-COUNTIFS(累计派单!O:O,D:D,累计派单!I:I,"*群障*",累计派单!S:S,$J$3)</f>
        <v>0</v>
      </c>
      <c r="G200" s="6">
        <f ca="1">COUNTIFS(督办单!N:N,D:D,督办单!M:M,$J$3)</f>
        <v>0</v>
      </c>
      <c r="H200" s="15">
        <f ca="1" t="shared" si="3"/>
        <v>0</v>
      </c>
      <c r="I200" s="20"/>
      <c r="J200" s="21"/>
    </row>
    <row r="201" spans="1:10">
      <c r="A201" s="6">
        <v>198</v>
      </c>
      <c r="B201" s="17" t="s">
        <v>24</v>
      </c>
      <c r="C201" s="18" t="s">
        <v>91603</v>
      </c>
      <c r="D201" s="19" t="s">
        <v>91604</v>
      </c>
      <c r="E201" s="17" t="s">
        <v>4918</v>
      </c>
      <c r="F201" s="6">
        <f ca="1">COUNTIFS(累计派单!O:O,D:D,累计派单!S:S,$J$3)-COUNTIFS(累计派单!O:O,D:D,累计派单!I:I,"*群障*",累计派单!S:S,$J$3)</f>
        <v>0</v>
      </c>
      <c r="G201" s="6">
        <f ca="1">COUNTIFS(督办单!N:N,D:D,督办单!M:M,$J$3)</f>
        <v>0</v>
      </c>
      <c r="H201" s="15">
        <f ca="1" t="shared" si="3"/>
        <v>0</v>
      </c>
      <c r="I201" s="20"/>
      <c r="J201" s="21"/>
    </row>
    <row r="202" spans="1:10">
      <c r="A202" s="6">
        <v>199</v>
      </c>
      <c r="B202" s="14" t="s">
        <v>24</v>
      </c>
      <c r="C202" s="10" t="s">
        <v>5484</v>
      </c>
      <c r="D202" s="14" t="s">
        <v>5488</v>
      </c>
      <c r="E202" s="14" t="s">
        <v>5486</v>
      </c>
      <c r="F202" s="6">
        <f ca="1">COUNTIFS(累计派单!O:O,D:D,累计派单!S:S,$J$3)-COUNTIFS(累计派单!O:O,D:D,累计派单!I:I,"*群障*",累计派单!S:S,$J$3)</f>
        <v>0</v>
      </c>
      <c r="G202" s="6">
        <f ca="1">COUNTIFS(督办单!N:N,D:D,督办单!M:M,$J$3)</f>
        <v>0</v>
      </c>
      <c r="H202" s="15">
        <f ca="1" t="shared" si="3"/>
        <v>0</v>
      </c>
      <c r="I202" s="20"/>
      <c r="J202" s="21"/>
    </row>
    <row r="203" spans="1:10">
      <c r="A203" s="6">
        <v>200</v>
      </c>
      <c r="B203" s="14" t="s">
        <v>24</v>
      </c>
      <c r="C203" s="10" t="s">
        <v>27704</v>
      </c>
      <c r="D203" s="14" t="s">
        <v>27706</v>
      </c>
      <c r="E203" s="14" t="s">
        <v>9614</v>
      </c>
      <c r="F203" s="6">
        <f ca="1">COUNTIFS(累计派单!O:O,D:D,累计派单!S:S,$J$3)-COUNTIFS(累计派单!O:O,D:D,累计派单!I:I,"*群障*",累计派单!S:S,$J$3)</f>
        <v>0</v>
      </c>
      <c r="G203" s="6">
        <f ca="1">COUNTIFS(督办单!N:N,D:D,督办单!M:M,$J$3)</f>
        <v>0</v>
      </c>
      <c r="H203" s="15">
        <f ca="1" t="shared" si="3"/>
        <v>0</v>
      </c>
      <c r="I203" s="20"/>
      <c r="J203" s="21"/>
    </row>
    <row r="204" spans="1:10">
      <c r="A204" s="6">
        <v>201</v>
      </c>
      <c r="B204" s="14" t="s">
        <v>24</v>
      </c>
      <c r="C204" s="10" t="s">
        <v>16235</v>
      </c>
      <c r="D204" s="14" t="s">
        <v>16237</v>
      </c>
      <c r="E204" s="14" t="s">
        <v>7931</v>
      </c>
      <c r="F204" s="6">
        <f ca="1">COUNTIFS(累计派单!O:O,D:D,累计派单!S:S,$J$3)-COUNTIFS(累计派单!O:O,D:D,累计派单!I:I,"*群障*",累计派单!S:S,$J$3)</f>
        <v>0</v>
      </c>
      <c r="G204" s="6">
        <f ca="1">COUNTIFS(督办单!N:N,D:D,督办单!M:M,$J$3)</f>
        <v>0</v>
      </c>
      <c r="H204" s="15">
        <f ca="1" t="shared" si="3"/>
        <v>0</v>
      </c>
      <c r="I204" s="20"/>
      <c r="J204" s="21"/>
    </row>
    <row r="205" spans="1:10">
      <c r="A205" s="6">
        <v>202</v>
      </c>
      <c r="B205" s="24" t="s">
        <v>23</v>
      </c>
      <c r="C205" s="10" t="s">
        <v>91605</v>
      </c>
      <c r="D205" s="14" t="s">
        <v>91606</v>
      </c>
      <c r="E205" s="14" t="s">
        <v>6033</v>
      </c>
      <c r="F205" s="6">
        <f ca="1">COUNTIFS(累计派单!O:O,D:D,累计派单!S:S,$J$3)-COUNTIFS(累计派单!O:O,D:D,累计派单!I:I,"*群障*",累计派单!S:S,$J$3)</f>
        <v>0</v>
      </c>
      <c r="G205" s="6">
        <f ca="1">COUNTIFS(督办单!N:N,D:D,督办单!M:M,$J$3)</f>
        <v>0</v>
      </c>
      <c r="H205" s="15">
        <f ca="1" t="shared" si="3"/>
        <v>0</v>
      </c>
      <c r="I205" s="20"/>
      <c r="J205" s="21"/>
    </row>
    <row r="206" spans="1:10">
      <c r="A206" s="6">
        <v>203</v>
      </c>
      <c r="B206" s="14" t="s">
        <v>23</v>
      </c>
      <c r="C206" s="10" t="s">
        <v>16151</v>
      </c>
      <c r="D206" s="14" t="s">
        <v>16153</v>
      </c>
      <c r="E206" s="14" t="s">
        <v>6918</v>
      </c>
      <c r="F206" s="6">
        <f ca="1">COUNTIFS(累计派单!O:O,D:D,累计派单!S:S,$J$3)-COUNTIFS(累计派单!O:O,D:D,累计派单!I:I,"*群障*",累计派单!S:S,$J$3)</f>
        <v>0</v>
      </c>
      <c r="G206" s="6">
        <f ca="1">COUNTIFS(督办单!N:N,D:D,督办单!M:M,$J$3)</f>
        <v>0</v>
      </c>
      <c r="H206" s="15">
        <f ca="1" t="shared" si="3"/>
        <v>0</v>
      </c>
      <c r="I206" s="20"/>
      <c r="J206" s="21"/>
    </row>
    <row r="207" spans="1:10">
      <c r="A207" s="6">
        <v>204</v>
      </c>
      <c r="B207" s="14" t="s">
        <v>23</v>
      </c>
      <c r="C207" s="10" t="s">
        <v>9396</v>
      </c>
      <c r="D207" s="14" t="s">
        <v>9398</v>
      </c>
      <c r="E207" s="14" t="s">
        <v>6713</v>
      </c>
      <c r="F207" s="6">
        <f ca="1">COUNTIFS(累计派单!O:O,D:D,累计派单!S:S,$J$3)-COUNTIFS(累计派单!O:O,D:D,累计派单!I:I,"*群障*",累计派单!S:S,$J$3)</f>
        <v>0</v>
      </c>
      <c r="G207" s="6">
        <f ca="1">COUNTIFS(督办单!N:N,D:D,督办单!M:M,$J$3)</f>
        <v>0</v>
      </c>
      <c r="H207" s="15">
        <f ca="1" t="shared" si="3"/>
        <v>0</v>
      </c>
      <c r="I207" s="20"/>
      <c r="J207" s="21"/>
    </row>
    <row r="208" spans="1:10">
      <c r="A208" s="6">
        <v>205</v>
      </c>
      <c r="B208" s="14" t="s">
        <v>23</v>
      </c>
      <c r="C208" s="10" t="s">
        <v>8535</v>
      </c>
      <c r="D208" s="14" t="s">
        <v>8537</v>
      </c>
      <c r="E208" s="14" t="s">
        <v>5272</v>
      </c>
      <c r="F208" s="6">
        <f ca="1">COUNTIFS(累计派单!O:O,D:D,累计派单!S:S,$J$3)-COUNTIFS(累计派单!O:O,D:D,累计派单!I:I,"*群障*",累计派单!S:S,$J$3)</f>
        <v>0</v>
      </c>
      <c r="G208" s="6">
        <f ca="1">COUNTIFS(督办单!N:N,D:D,督办单!M:M,$J$3)</f>
        <v>0</v>
      </c>
      <c r="H208" s="15">
        <f ca="1" t="shared" si="3"/>
        <v>0</v>
      </c>
      <c r="I208" s="20"/>
      <c r="J208" s="21"/>
    </row>
    <row r="209" spans="1:10">
      <c r="A209" s="6">
        <v>206</v>
      </c>
      <c r="B209" s="14" t="s">
        <v>23</v>
      </c>
      <c r="C209" s="10" t="s">
        <v>49423</v>
      </c>
      <c r="D209" s="14" t="s">
        <v>49425</v>
      </c>
      <c r="E209" s="14" t="s">
        <v>5272</v>
      </c>
      <c r="F209" s="6">
        <f ca="1">COUNTIFS(累计派单!O:O,D:D,累计派单!S:S,$J$3)-COUNTIFS(累计派单!O:O,D:D,累计派单!I:I,"*群障*",累计派单!S:S,$J$3)</f>
        <v>0</v>
      </c>
      <c r="G209" s="6">
        <f ca="1">COUNTIFS(督办单!N:N,D:D,督办单!M:M,$J$3)</f>
        <v>0</v>
      </c>
      <c r="H209" s="15">
        <f ca="1" t="shared" si="3"/>
        <v>0</v>
      </c>
      <c r="I209" s="20"/>
      <c r="J209" s="21"/>
    </row>
    <row r="210" spans="1:10">
      <c r="A210" s="6">
        <v>207</v>
      </c>
      <c r="B210" s="14" t="s">
        <v>23</v>
      </c>
      <c r="C210" s="10" t="s">
        <v>6916</v>
      </c>
      <c r="D210" s="14" t="s">
        <v>6919</v>
      </c>
      <c r="E210" s="14" t="s">
        <v>6918</v>
      </c>
      <c r="F210" s="6">
        <f ca="1">COUNTIFS(累计派单!O:O,D:D,累计派单!S:S,$J$3)-COUNTIFS(累计派单!O:O,D:D,累计派单!I:I,"*群障*",累计派单!S:S,$J$3)</f>
        <v>0</v>
      </c>
      <c r="G210" s="6">
        <f ca="1">COUNTIFS(督办单!N:N,D:D,督办单!M:M,$J$3)</f>
        <v>0</v>
      </c>
      <c r="H210" s="15">
        <f ca="1" t="shared" si="3"/>
        <v>0</v>
      </c>
      <c r="I210" s="20"/>
      <c r="J210" s="21"/>
    </row>
    <row r="211" spans="1:10">
      <c r="A211" s="6">
        <v>208</v>
      </c>
      <c r="B211" s="14" t="s">
        <v>23</v>
      </c>
      <c r="C211" s="10" t="s">
        <v>91607</v>
      </c>
      <c r="D211" s="14" t="s">
        <v>91608</v>
      </c>
      <c r="E211" s="14" t="s">
        <v>5580</v>
      </c>
      <c r="F211" s="6">
        <f ca="1">COUNTIFS(累计派单!O:O,D:D,累计派单!S:S,$J$3)-COUNTIFS(累计派单!O:O,D:D,累计派单!I:I,"*群障*",累计派单!S:S,$J$3)</f>
        <v>0</v>
      </c>
      <c r="G211" s="6">
        <f ca="1">COUNTIFS(督办单!N:N,D:D,督办单!M:M,$J$3)</f>
        <v>0</v>
      </c>
      <c r="H211" s="15">
        <f ca="1" t="shared" si="3"/>
        <v>0</v>
      </c>
      <c r="I211" s="20"/>
      <c r="J211" s="21"/>
    </row>
    <row r="212" spans="1:10">
      <c r="A212" s="6">
        <v>209</v>
      </c>
      <c r="B212" s="14" t="s">
        <v>23</v>
      </c>
      <c r="C212" s="10" t="s">
        <v>91609</v>
      </c>
      <c r="D212" s="14" t="s">
        <v>91610</v>
      </c>
      <c r="E212" s="14" t="s">
        <v>5580</v>
      </c>
      <c r="F212" s="6">
        <f ca="1">COUNTIFS(累计派单!O:O,D:D,累计派单!S:S,$J$3)-COUNTIFS(累计派单!O:O,D:D,累计派单!I:I,"*群障*",累计派单!S:S,$J$3)</f>
        <v>0</v>
      </c>
      <c r="G212" s="6">
        <f ca="1">COUNTIFS(督办单!N:N,D:D,督办单!M:M,$J$3)</f>
        <v>0</v>
      </c>
      <c r="H212" s="15">
        <f ca="1" t="shared" si="3"/>
        <v>0</v>
      </c>
      <c r="I212" s="20"/>
      <c r="J212" s="21"/>
    </row>
    <row r="213" spans="1:10">
      <c r="A213" s="6">
        <v>210</v>
      </c>
      <c r="B213" s="14" t="s">
        <v>23</v>
      </c>
      <c r="C213" s="10" t="s">
        <v>6389</v>
      </c>
      <c r="D213" s="14" t="s">
        <v>6392</v>
      </c>
      <c r="E213" s="14" t="s">
        <v>6391</v>
      </c>
      <c r="F213" s="6">
        <f ca="1">COUNTIFS(累计派单!O:O,D:D,累计派单!S:S,$J$3)-COUNTIFS(累计派单!O:O,D:D,累计派单!I:I,"*群障*",累计派单!S:S,$J$3)</f>
        <v>0</v>
      </c>
      <c r="G213" s="6">
        <f ca="1">COUNTIFS(督办单!N:N,D:D,督办单!M:M,$J$3)</f>
        <v>0</v>
      </c>
      <c r="H213" s="15">
        <f ca="1" t="shared" si="3"/>
        <v>0</v>
      </c>
      <c r="I213" s="20"/>
      <c r="J213" s="21"/>
    </row>
    <row r="214" spans="1:10">
      <c r="A214" s="6">
        <v>211</v>
      </c>
      <c r="B214" s="14" t="s">
        <v>23</v>
      </c>
      <c r="C214" s="10" t="s">
        <v>6711</v>
      </c>
      <c r="D214" s="14" t="s">
        <v>6714</v>
      </c>
      <c r="E214" s="14" t="s">
        <v>6713</v>
      </c>
      <c r="F214" s="6">
        <f ca="1">COUNTIFS(累计派单!O:O,D:D,累计派单!S:S,$J$3)-COUNTIFS(累计派单!O:O,D:D,累计派单!I:I,"*群障*",累计派单!S:S,$J$3)</f>
        <v>0</v>
      </c>
      <c r="G214" s="6">
        <f ca="1">COUNTIFS(督办单!N:N,D:D,督办单!M:M,$J$3)</f>
        <v>0</v>
      </c>
      <c r="H214" s="15">
        <f ca="1" t="shared" si="3"/>
        <v>0</v>
      </c>
      <c r="I214" s="20"/>
      <c r="J214" s="21"/>
    </row>
    <row r="215" spans="1:10">
      <c r="A215" s="6">
        <v>212</v>
      </c>
      <c r="B215" s="24" t="s">
        <v>23</v>
      </c>
      <c r="C215" s="10" t="s">
        <v>16212</v>
      </c>
      <c r="D215" s="14" t="s">
        <v>16214</v>
      </c>
      <c r="E215" s="14" t="s">
        <v>6033</v>
      </c>
      <c r="F215" s="6">
        <f ca="1">COUNTIFS(累计派单!O:O,D:D,累计派单!S:S,$J$3)-COUNTIFS(累计派单!O:O,D:D,累计派单!I:I,"*群障*",累计派单!S:S,$J$3)</f>
        <v>0</v>
      </c>
      <c r="G215" s="6">
        <f ca="1">COUNTIFS(督办单!N:N,D:D,督办单!M:M,$J$3)</f>
        <v>0</v>
      </c>
      <c r="H215" s="15">
        <f ca="1" t="shared" si="3"/>
        <v>0</v>
      </c>
      <c r="I215" s="20"/>
      <c r="J215" s="21"/>
    </row>
    <row r="216" spans="1:10">
      <c r="A216" s="6">
        <v>213</v>
      </c>
      <c r="B216" s="14" t="s">
        <v>23</v>
      </c>
      <c r="C216" s="10" t="s">
        <v>7155</v>
      </c>
      <c r="D216" s="14" t="s">
        <v>7157</v>
      </c>
      <c r="E216" s="14" t="s">
        <v>6391</v>
      </c>
      <c r="F216" s="6">
        <f ca="1">COUNTIFS(累计派单!O:O,D:D,累计派单!S:S,$J$3)-COUNTIFS(累计派单!O:O,D:D,累计派单!I:I,"*群障*",累计派单!S:S,$J$3)</f>
        <v>0</v>
      </c>
      <c r="G216" s="6">
        <f ca="1">COUNTIFS(督办单!N:N,D:D,督办单!M:M,$J$3)</f>
        <v>0</v>
      </c>
      <c r="H216" s="15">
        <f ca="1" t="shared" si="3"/>
        <v>0</v>
      </c>
      <c r="I216" s="20"/>
      <c r="J216" s="21"/>
    </row>
    <row r="217" spans="1:10">
      <c r="A217" s="6">
        <v>214</v>
      </c>
      <c r="B217" s="14" t="s">
        <v>23</v>
      </c>
      <c r="C217" s="10" t="s">
        <v>10226</v>
      </c>
      <c r="D217" s="14" t="s">
        <v>91611</v>
      </c>
      <c r="E217" s="14" t="s">
        <v>6713</v>
      </c>
      <c r="F217" s="6">
        <f ca="1">COUNTIFS(累计派单!O:O,D:D,累计派单!S:S,$J$3)-COUNTIFS(累计派单!O:O,D:D,累计派单!I:I,"*群障*",累计派单!S:S,$J$3)</f>
        <v>0</v>
      </c>
      <c r="G217" s="6">
        <f ca="1">COUNTIFS(督办单!N:N,D:D,督办单!M:M,$J$3)</f>
        <v>0</v>
      </c>
      <c r="H217" s="15">
        <f ca="1" t="shared" si="3"/>
        <v>0</v>
      </c>
      <c r="I217" s="20"/>
      <c r="J217" s="21"/>
    </row>
    <row r="218" spans="1:10">
      <c r="A218" s="6">
        <v>215</v>
      </c>
      <c r="B218" s="14" t="s">
        <v>23</v>
      </c>
      <c r="C218" s="10" t="s">
        <v>5270</v>
      </c>
      <c r="D218" s="14" t="s">
        <v>5274</v>
      </c>
      <c r="E218" s="14" t="s">
        <v>6918</v>
      </c>
      <c r="F218" s="6">
        <f ca="1">COUNTIFS(累计派单!O:O,D:D,累计派单!S:S,$J$3)-COUNTIFS(累计派单!O:O,D:D,累计派单!I:I,"*群障*",累计派单!S:S,$J$3)</f>
        <v>0</v>
      </c>
      <c r="G218" s="6">
        <f ca="1">COUNTIFS(督办单!N:N,D:D,督办单!M:M,$J$3)</f>
        <v>0</v>
      </c>
      <c r="H218" s="15">
        <f ca="1" t="shared" si="3"/>
        <v>0</v>
      </c>
      <c r="I218" s="20"/>
      <c r="J218" s="21"/>
    </row>
    <row r="219" spans="1:10">
      <c r="A219" s="6">
        <v>216</v>
      </c>
      <c r="B219" s="14" t="s">
        <v>23</v>
      </c>
      <c r="C219" s="10" t="s">
        <v>7666</v>
      </c>
      <c r="D219" s="14" t="s">
        <v>7668</v>
      </c>
      <c r="E219" s="14" t="s">
        <v>6713</v>
      </c>
      <c r="F219" s="6">
        <f ca="1">COUNTIFS(累计派单!O:O,D:D,累计派单!S:S,$J$3)-COUNTIFS(累计派单!O:O,D:D,累计派单!I:I,"*群障*",累计派单!S:S,$J$3)</f>
        <v>0</v>
      </c>
      <c r="G219" s="6">
        <f ca="1">COUNTIFS(督办单!N:N,D:D,督办单!M:M,$J$3)</f>
        <v>0</v>
      </c>
      <c r="H219" s="15">
        <f ca="1" t="shared" si="3"/>
        <v>0</v>
      </c>
      <c r="I219" s="20"/>
      <c r="J219" s="21"/>
    </row>
    <row r="220" spans="1:10">
      <c r="A220" s="6">
        <v>217</v>
      </c>
      <c r="B220" s="14" t="s">
        <v>23</v>
      </c>
      <c r="C220" s="10" t="s">
        <v>7286</v>
      </c>
      <c r="D220" s="14" t="s">
        <v>7288</v>
      </c>
      <c r="E220" s="14" t="s">
        <v>5580</v>
      </c>
      <c r="F220" s="6">
        <f ca="1">COUNTIFS(累计派单!O:O,D:D,累计派单!S:S,$J$3)-COUNTIFS(累计派单!O:O,D:D,累计派单!I:I,"*群障*",累计派单!S:S,$J$3)</f>
        <v>0</v>
      </c>
      <c r="G220" s="6">
        <f ca="1">COUNTIFS(督办单!N:N,D:D,督办单!M:M,$J$3)</f>
        <v>0</v>
      </c>
      <c r="H220" s="15">
        <f ca="1" t="shared" si="3"/>
        <v>0</v>
      </c>
      <c r="I220" s="20"/>
      <c r="J220" s="21"/>
    </row>
    <row r="221" spans="1:10">
      <c r="A221" s="6">
        <v>218</v>
      </c>
      <c r="B221" s="14" t="s">
        <v>23</v>
      </c>
      <c r="C221" s="10" t="s">
        <v>9133</v>
      </c>
      <c r="D221" s="14" t="s">
        <v>9135</v>
      </c>
      <c r="E221" s="14" t="s">
        <v>5272</v>
      </c>
      <c r="F221" s="6">
        <f ca="1">COUNTIFS(累计派单!O:O,D:D,累计派单!S:S,$J$3)-COUNTIFS(累计派单!O:O,D:D,累计派单!I:I,"*群障*",累计派单!S:S,$J$3)</f>
        <v>0</v>
      </c>
      <c r="G221" s="6">
        <f ca="1">COUNTIFS(督办单!N:N,D:D,督办单!M:M,$J$3)</f>
        <v>0</v>
      </c>
      <c r="H221" s="15">
        <f ca="1" t="shared" si="3"/>
        <v>0</v>
      </c>
      <c r="I221" s="20"/>
      <c r="J221" s="21"/>
    </row>
    <row r="222" spans="1:10">
      <c r="A222" s="6">
        <v>219</v>
      </c>
      <c r="B222" s="24" t="s">
        <v>23</v>
      </c>
      <c r="C222" s="10" t="s">
        <v>13917</v>
      </c>
      <c r="D222" s="14" t="s">
        <v>13919</v>
      </c>
      <c r="E222" s="14" t="s">
        <v>6033</v>
      </c>
      <c r="F222" s="6">
        <f ca="1">COUNTIFS(累计派单!O:O,D:D,累计派单!S:S,$J$3)-COUNTIFS(累计派单!O:O,D:D,累计派单!I:I,"*群障*",累计派单!S:S,$J$3)</f>
        <v>0</v>
      </c>
      <c r="G222" s="6">
        <f ca="1">COUNTIFS(督办单!N:N,D:D,督办单!M:M,$J$3)</f>
        <v>0</v>
      </c>
      <c r="H222" s="15">
        <f ca="1" t="shared" si="3"/>
        <v>0</v>
      </c>
      <c r="I222" s="20"/>
      <c r="J222" s="21"/>
    </row>
    <row r="223" spans="1:10">
      <c r="A223" s="6">
        <v>220</v>
      </c>
      <c r="B223" s="14" t="s">
        <v>23</v>
      </c>
      <c r="C223" s="10" t="s">
        <v>7444</v>
      </c>
      <c r="D223" s="14" t="s">
        <v>7446</v>
      </c>
      <c r="E223" s="14" t="s">
        <v>6713</v>
      </c>
      <c r="F223" s="6">
        <f ca="1">COUNTIFS(累计派单!O:O,D:D,累计派单!S:S,$J$3)-COUNTIFS(累计派单!O:O,D:D,累计派单!I:I,"*群障*",累计派单!S:S,$J$3)</f>
        <v>0</v>
      </c>
      <c r="G223" s="6">
        <f ca="1">COUNTIFS(督办单!N:N,D:D,督办单!M:M,$J$3)</f>
        <v>0</v>
      </c>
      <c r="H223" s="15">
        <f ca="1" t="shared" si="3"/>
        <v>0</v>
      </c>
      <c r="I223" s="20"/>
      <c r="J223" s="21"/>
    </row>
    <row r="224" spans="1:10">
      <c r="A224" s="6">
        <v>221</v>
      </c>
      <c r="B224" s="14" t="s">
        <v>23</v>
      </c>
      <c r="C224" s="10" t="s">
        <v>91612</v>
      </c>
      <c r="D224" s="14" t="s">
        <v>91613</v>
      </c>
      <c r="E224" s="14" t="s">
        <v>6713</v>
      </c>
      <c r="F224" s="6">
        <f ca="1">COUNTIFS(累计派单!O:O,D:D,累计派单!S:S,$J$3)-COUNTIFS(累计派单!O:O,D:D,累计派单!I:I,"*群障*",累计派单!S:S,$J$3)</f>
        <v>0</v>
      </c>
      <c r="G224" s="6">
        <f ca="1">COUNTIFS(督办单!N:N,D:D,督办单!M:M,$J$3)</f>
        <v>0</v>
      </c>
      <c r="H224" s="15">
        <f ca="1" t="shared" si="3"/>
        <v>0</v>
      </c>
      <c r="I224" s="20"/>
      <c r="J224" s="21"/>
    </row>
    <row r="225" spans="1:10">
      <c r="A225" s="6">
        <v>222</v>
      </c>
      <c r="B225" s="14" t="s">
        <v>23</v>
      </c>
      <c r="C225" s="10" t="s">
        <v>12900</v>
      </c>
      <c r="D225" s="14" t="s">
        <v>12902</v>
      </c>
      <c r="E225" s="14" t="s">
        <v>5580</v>
      </c>
      <c r="F225" s="6">
        <f ca="1">COUNTIFS(累计派单!O:O,D:D,累计派单!S:S,$J$3)-COUNTIFS(累计派单!O:O,D:D,累计派单!I:I,"*群障*",累计派单!S:S,$J$3)</f>
        <v>0</v>
      </c>
      <c r="G225" s="6">
        <f ca="1">COUNTIFS(督办单!N:N,D:D,督办单!M:M,$J$3)</f>
        <v>0</v>
      </c>
      <c r="H225" s="15">
        <f ca="1" t="shared" si="3"/>
        <v>0</v>
      </c>
      <c r="I225" s="20"/>
      <c r="J225" s="21"/>
    </row>
    <row r="226" spans="1:10">
      <c r="A226" s="6">
        <v>223</v>
      </c>
      <c r="B226" s="14" t="s">
        <v>23</v>
      </c>
      <c r="C226" s="10" t="s">
        <v>91614</v>
      </c>
      <c r="D226" s="14" t="s">
        <v>91615</v>
      </c>
      <c r="E226" s="14" t="s">
        <v>5580</v>
      </c>
      <c r="F226" s="6">
        <f ca="1">COUNTIFS(累计派单!O:O,D:D,累计派单!S:S,$J$3)-COUNTIFS(累计派单!O:O,D:D,累计派单!I:I,"*群障*",累计派单!S:S,$J$3)</f>
        <v>0</v>
      </c>
      <c r="G226" s="6">
        <f ca="1">COUNTIFS(督办单!N:N,D:D,督办单!M:M,$J$3)</f>
        <v>0</v>
      </c>
      <c r="H226" s="15">
        <f ca="1" t="shared" si="3"/>
        <v>0</v>
      </c>
      <c r="I226" s="20"/>
      <c r="J226" s="21"/>
    </row>
    <row r="227" spans="1:10">
      <c r="A227" s="6">
        <v>224</v>
      </c>
      <c r="B227" s="24" t="s">
        <v>23</v>
      </c>
      <c r="C227" s="10" t="s">
        <v>79751</v>
      </c>
      <c r="D227" s="14" t="s">
        <v>91616</v>
      </c>
      <c r="E227" s="14" t="s">
        <v>6033</v>
      </c>
      <c r="F227" s="6">
        <f ca="1">COUNTIFS(累计派单!O:O,D:D,累计派单!S:S,$J$3)-COUNTIFS(累计派单!O:O,D:D,累计派单!I:I,"*群障*",累计派单!S:S,$J$3)</f>
        <v>0</v>
      </c>
      <c r="G227" s="6">
        <f ca="1">COUNTIFS(督办单!N:N,D:D,督办单!M:M,$J$3)</f>
        <v>0</v>
      </c>
      <c r="H227" s="15">
        <f ca="1" t="shared" si="3"/>
        <v>0</v>
      </c>
      <c r="I227" s="20"/>
      <c r="J227" s="21"/>
    </row>
    <row r="228" spans="1:10">
      <c r="A228" s="6">
        <v>225</v>
      </c>
      <c r="B228" s="14" t="s">
        <v>23</v>
      </c>
      <c r="C228" s="10" t="s">
        <v>8055</v>
      </c>
      <c r="D228" s="14" t="s">
        <v>8057</v>
      </c>
      <c r="E228" s="14" t="s">
        <v>5272</v>
      </c>
      <c r="F228" s="6">
        <f ca="1">COUNTIFS(累计派单!O:O,D:D,累计派单!S:S,$J$3)-COUNTIFS(累计派单!O:O,D:D,累计派单!I:I,"*群障*",累计派单!S:S,$J$3)</f>
        <v>0</v>
      </c>
      <c r="G228" s="6">
        <f ca="1">COUNTIFS(督办单!N:N,D:D,督办单!M:M,$J$3)</f>
        <v>0</v>
      </c>
      <c r="H228" s="15">
        <f ca="1" t="shared" si="3"/>
        <v>0</v>
      </c>
      <c r="I228" s="20"/>
      <c r="J228" s="21"/>
    </row>
    <row r="229" spans="1:10">
      <c r="A229" s="6">
        <v>226</v>
      </c>
      <c r="B229" s="24" t="s">
        <v>23</v>
      </c>
      <c r="C229" s="10" t="s">
        <v>10316</v>
      </c>
      <c r="D229" s="14" t="s">
        <v>10319</v>
      </c>
      <c r="E229" s="14" t="s">
        <v>10318</v>
      </c>
      <c r="F229" s="6">
        <f ca="1">COUNTIFS(累计派单!O:O,D:D,累计派单!S:S,$J$3)-COUNTIFS(累计派单!O:O,D:D,累计派单!I:I,"*群障*",累计派单!S:S,$J$3)</f>
        <v>0</v>
      </c>
      <c r="G229" s="6">
        <f ca="1">COUNTIFS(督办单!N:N,D:D,督办单!M:M,$J$3)</f>
        <v>0</v>
      </c>
      <c r="H229" s="15">
        <f ca="1" t="shared" si="3"/>
        <v>0</v>
      </c>
      <c r="I229" s="20"/>
      <c r="J229" s="21"/>
    </row>
    <row r="230" spans="1:10">
      <c r="A230" s="6">
        <v>227</v>
      </c>
      <c r="B230" s="14" t="s">
        <v>23</v>
      </c>
      <c r="C230" s="10" t="s">
        <v>15948</v>
      </c>
      <c r="D230" s="14" t="s">
        <v>15950</v>
      </c>
      <c r="E230" s="14" t="s">
        <v>6391</v>
      </c>
      <c r="F230" s="6">
        <f ca="1">COUNTIFS(累计派单!O:O,D:D,累计派单!S:S,$J$3)-COUNTIFS(累计派单!O:O,D:D,累计派单!I:I,"*群障*",累计派单!S:S,$J$3)</f>
        <v>0</v>
      </c>
      <c r="G230" s="6">
        <f ca="1">COUNTIFS(督办单!N:N,D:D,督办单!M:M,$J$3)</f>
        <v>0</v>
      </c>
      <c r="H230" s="15">
        <f ca="1" t="shared" si="3"/>
        <v>0</v>
      </c>
      <c r="I230" s="20"/>
      <c r="J230" s="21"/>
    </row>
    <row r="231" spans="1:10">
      <c r="A231" s="6">
        <v>228</v>
      </c>
      <c r="B231" s="14" t="s">
        <v>23</v>
      </c>
      <c r="C231" s="10" t="s">
        <v>91617</v>
      </c>
      <c r="D231" s="14" t="s">
        <v>91618</v>
      </c>
      <c r="E231" s="14" t="s">
        <v>6713</v>
      </c>
      <c r="F231" s="6">
        <f ca="1">COUNTIFS(累计派单!O:O,D:D,累计派单!S:S,$J$3)-COUNTIFS(累计派单!O:O,D:D,累计派单!I:I,"*群障*",累计派单!S:S,$J$3)</f>
        <v>0</v>
      </c>
      <c r="G231" s="6">
        <f ca="1">COUNTIFS(督办单!N:N,D:D,督办单!M:M,$J$3)</f>
        <v>0</v>
      </c>
      <c r="H231" s="15">
        <f ca="1" t="shared" si="3"/>
        <v>0</v>
      </c>
      <c r="I231" s="20"/>
      <c r="J231" s="21"/>
    </row>
    <row r="232" spans="1:10">
      <c r="A232" s="6">
        <v>229</v>
      </c>
      <c r="B232" s="24" t="s">
        <v>23</v>
      </c>
      <c r="C232" s="10" t="s">
        <v>6031</v>
      </c>
      <c r="D232" s="14" t="s">
        <v>6034</v>
      </c>
      <c r="E232" s="14" t="s">
        <v>6033</v>
      </c>
      <c r="F232" s="6">
        <f ca="1">COUNTIFS(累计派单!O:O,D:D,累计派单!S:S,$J$3)-COUNTIFS(累计派单!O:O,D:D,累计派单!I:I,"*群障*",累计派单!S:S,$J$3)</f>
        <v>0</v>
      </c>
      <c r="G232" s="6">
        <f ca="1">COUNTIFS(督办单!N:N,D:D,督办单!M:M,$J$3)</f>
        <v>0</v>
      </c>
      <c r="H232" s="15">
        <f ca="1" t="shared" si="3"/>
        <v>0</v>
      </c>
      <c r="I232" s="20"/>
      <c r="J232" s="21"/>
    </row>
    <row r="233" spans="1:10">
      <c r="A233" s="6">
        <v>230</v>
      </c>
      <c r="B233" s="24" t="s">
        <v>23</v>
      </c>
      <c r="C233" s="10" t="s">
        <v>91619</v>
      </c>
      <c r="D233" s="14" t="s">
        <v>91620</v>
      </c>
      <c r="E233" s="14" t="s">
        <v>6033</v>
      </c>
      <c r="F233" s="6">
        <f ca="1">COUNTIFS(累计派单!O:O,D:D,累计派单!S:S,$J$3)-COUNTIFS(累计派单!O:O,D:D,累计派单!I:I,"*群障*",累计派单!S:S,$J$3)</f>
        <v>0</v>
      </c>
      <c r="G233" s="6">
        <f ca="1">COUNTIFS(督办单!N:N,D:D,督办单!M:M,$J$3)</f>
        <v>0</v>
      </c>
      <c r="H233" s="15">
        <f ca="1" t="shared" si="3"/>
        <v>0</v>
      </c>
      <c r="I233" s="20"/>
      <c r="J233" s="21"/>
    </row>
    <row r="234" spans="1:10">
      <c r="A234" s="6">
        <v>231</v>
      </c>
      <c r="B234" s="14" t="s">
        <v>23</v>
      </c>
      <c r="C234" s="10" t="s">
        <v>91621</v>
      </c>
      <c r="D234" s="14" t="s">
        <v>91622</v>
      </c>
      <c r="E234" s="14" t="s">
        <v>6391</v>
      </c>
      <c r="F234" s="6">
        <f ca="1">COUNTIFS(累计派单!O:O,D:D,累计派单!S:S,$J$3)-COUNTIFS(累计派单!O:O,D:D,累计派单!I:I,"*群障*",累计派单!S:S,$J$3)</f>
        <v>0</v>
      </c>
      <c r="G234" s="6">
        <f ca="1">COUNTIFS(督办单!N:N,D:D,督办单!M:M,$J$3)</f>
        <v>0</v>
      </c>
      <c r="H234" s="15">
        <f ca="1" t="shared" si="3"/>
        <v>0</v>
      </c>
      <c r="I234" s="20"/>
      <c r="J234" s="21"/>
    </row>
    <row r="235" spans="1:10">
      <c r="A235" s="6">
        <v>232</v>
      </c>
      <c r="B235" s="24" t="s">
        <v>23</v>
      </c>
      <c r="C235" s="10" t="s">
        <v>91623</v>
      </c>
      <c r="D235" s="16" t="s">
        <v>91624</v>
      </c>
      <c r="E235" s="14" t="s">
        <v>10318</v>
      </c>
      <c r="F235" s="6">
        <f ca="1">COUNTIFS(累计派单!O:O,D:D,累计派单!S:S,$J$3)-COUNTIFS(累计派单!O:O,D:D,累计派单!I:I,"*群障*",累计派单!S:S,$J$3)</f>
        <v>0</v>
      </c>
      <c r="G235" s="6">
        <f ca="1">COUNTIFS(督办单!N:N,D:D,督办单!M:M,$J$3)</f>
        <v>0</v>
      </c>
      <c r="H235" s="15">
        <f ca="1" t="shared" si="3"/>
        <v>0</v>
      </c>
      <c r="I235" s="20"/>
      <c r="J235" s="21"/>
    </row>
    <row r="236" spans="1:10">
      <c r="A236" s="6">
        <v>233</v>
      </c>
      <c r="B236" s="14" t="s">
        <v>23</v>
      </c>
      <c r="C236" s="10" t="s">
        <v>91625</v>
      </c>
      <c r="D236" s="14" t="s">
        <v>91626</v>
      </c>
      <c r="E236" s="14" t="s">
        <v>5580</v>
      </c>
      <c r="F236" s="6">
        <f ca="1">COUNTIFS(累计派单!O:O,D:D,累计派单!S:S,$J$3)-COUNTIFS(累计派单!O:O,D:D,累计派单!I:I,"*群障*",累计派单!S:S,$J$3)</f>
        <v>0</v>
      </c>
      <c r="G236" s="6">
        <f ca="1">COUNTIFS(督办单!N:N,D:D,督办单!M:M,$J$3)</f>
        <v>0</v>
      </c>
      <c r="H236" s="15">
        <f ca="1" t="shared" si="3"/>
        <v>0</v>
      </c>
      <c r="I236" s="20"/>
      <c r="J236" s="21"/>
    </row>
    <row r="237" spans="1:10">
      <c r="A237" s="6">
        <v>234</v>
      </c>
      <c r="B237" s="14" t="s">
        <v>23</v>
      </c>
      <c r="C237" s="10" t="s">
        <v>9299</v>
      </c>
      <c r="D237" s="14" t="s">
        <v>9301</v>
      </c>
      <c r="E237" s="14" t="s">
        <v>6713</v>
      </c>
      <c r="F237" s="6">
        <f ca="1">COUNTIFS(累计派单!O:O,D:D,累计派单!S:S,$J$3)-COUNTIFS(累计派单!O:O,D:D,累计派单!I:I,"*群障*",累计派单!S:S,$J$3)</f>
        <v>0</v>
      </c>
      <c r="G237" s="6">
        <f ca="1">COUNTIFS(督办单!N:N,D:D,督办单!M:M,$J$3)</f>
        <v>0</v>
      </c>
      <c r="H237" s="15">
        <f ca="1" t="shared" si="3"/>
        <v>0</v>
      </c>
      <c r="I237" s="20"/>
      <c r="J237" s="21"/>
    </row>
    <row r="238" spans="1:10">
      <c r="A238" s="6">
        <v>235</v>
      </c>
      <c r="B238" s="14" t="s">
        <v>23</v>
      </c>
      <c r="C238" s="10" t="s">
        <v>91627</v>
      </c>
      <c r="D238" s="14" t="s">
        <v>91628</v>
      </c>
      <c r="E238" s="14" t="s">
        <v>6391</v>
      </c>
      <c r="F238" s="6">
        <f ca="1">COUNTIFS(累计派单!O:O,D:D,累计派单!S:S,$J$3)-COUNTIFS(累计派单!O:O,D:D,累计派单!I:I,"*群障*",累计派单!S:S,$J$3)</f>
        <v>0</v>
      </c>
      <c r="G238" s="6">
        <f ca="1">COUNTIFS(督办单!N:N,D:D,督办单!M:M,$J$3)</f>
        <v>0</v>
      </c>
      <c r="H238" s="15">
        <f ca="1" t="shared" si="3"/>
        <v>0</v>
      </c>
      <c r="I238" s="20"/>
      <c r="J238" s="21"/>
    </row>
    <row r="239" spans="1:10">
      <c r="A239" s="6">
        <v>236</v>
      </c>
      <c r="B239" s="14" t="s">
        <v>19</v>
      </c>
      <c r="C239" s="10" t="s">
        <v>5305</v>
      </c>
      <c r="D239" s="14" t="s">
        <v>5307</v>
      </c>
      <c r="E239" s="14" t="s">
        <v>4774</v>
      </c>
      <c r="F239" s="6">
        <f ca="1">COUNTIFS(累计派单!O:O,D:D,累计派单!S:S,$J$3)-COUNTIFS(累计派单!O:O,D:D,累计派单!I:I,"*群障*",累计派单!S:S,$J$3)</f>
        <v>0</v>
      </c>
      <c r="G239" s="6">
        <f ca="1">COUNTIFS(督办单!N:N,D:D,督办单!M:M,$J$3)</f>
        <v>0</v>
      </c>
      <c r="H239" s="15">
        <f ca="1" t="shared" si="3"/>
        <v>0</v>
      </c>
      <c r="I239" s="20"/>
      <c r="J239" s="21"/>
    </row>
    <row r="240" spans="1:10">
      <c r="A240" s="6">
        <v>237</v>
      </c>
      <c r="B240" s="14" t="s">
        <v>19</v>
      </c>
      <c r="C240" s="10" t="s">
        <v>8722</v>
      </c>
      <c r="D240" s="14" t="s">
        <v>8724</v>
      </c>
      <c r="E240" s="14" t="s">
        <v>4904</v>
      </c>
      <c r="F240" s="6">
        <f ca="1">COUNTIFS(累计派单!O:O,D:D,累计派单!S:S,$J$3)-COUNTIFS(累计派单!O:O,D:D,累计派单!I:I,"*群障*",累计派单!S:S,$J$3)</f>
        <v>0</v>
      </c>
      <c r="G240" s="6">
        <f ca="1">COUNTIFS(督办单!N:N,D:D,督办单!M:M,$J$3)</f>
        <v>0</v>
      </c>
      <c r="H240" s="15">
        <f ca="1" t="shared" si="3"/>
        <v>0</v>
      </c>
      <c r="I240" s="20"/>
      <c r="J240" s="21"/>
    </row>
    <row r="241" spans="1:10">
      <c r="A241" s="6">
        <v>238</v>
      </c>
      <c r="B241" s="14" t="s">
        <v>19</v>
      </c>
      <c r="C241" s="10" t="s">
        <v>91629</v>
      </c>
      <c r="D241" s="14" t="s">
        <v>91630</v>
      </c>
      <c r="E241" s="14" t="s">
        <v>5511</v>
      </c>
      <c r="F241" s="6">
        <f ca="1">COUNTIFS(累计派单!O:O,D:D,累计派单!S:S,$J$3)-COUNTIFS(累计派单!O:O,D:D,累计派单!I:I,"*群障*",累计派单!S:S,$J$3)</f>
        <v>0</v>
      </c>
      <c r="G241" s="6">
        <f ca="1">COUNTIFS(督办单!N:N,D:D,督办单!M:M,$J$3)</f>
        <v>0</v>
      </c>
      <c r="H241" s="15">
        <f ca="1" t="shared" si="3"/>
        <v>0</v>
      </c>
      <c r="I241" s="20"/>
      <c r="J241" s="21"/>
    </row>
    <row r="242" spans="1:10">
      <c r="A242" s="6">
        <v>239</v>
      </c>
      <c r="B242" s="14" t="s">
        <v>19</v>
      </c>
      <c r="C242" s="10" t="s">
        <v>91631</v>
      </c>
      <c r="D242" s="14" t="s">
        <v>91632</v>
      </c>
      <c r="E242" s="14" t="s">
        <v>5511</v>
      </c>
      <c r="F242" s="6">
        <f ca="1">COUNTIFS(累计派单!O:O,D:D,累计派单!S:S,$J$3)-COUNTIFS(累计派单!O:O,D:D,累计派单!I:I,"*群障*",累计派单!S:S,$J$3)</f>
        <v>0</v>
      </c>
      <c r="G242" s="6">
        <f ca="1">COUNTIFS(督办单!N:N,D:D,督办单!M:M,$J$3)</f>
        <v>0</v>
      </c>
      <c r="H242" s="15">
        <f ca="1" t="shared" si="3"/>
        <v>0</v>
      </c>
      <c r="I242" s="20"/>
      <c r="J242" s="21"/>
    </row>
    <row r="243" spans="1:10">
      <c r="A243" s="6">
        <v>240</v>
      </c>
      <c r="B243" s="14" t="s">
        <v>19</v>
      </c>
      <c r="C243" s="10" t="s">
        <v>7053</v>
      </c>
      <c r="D243" s="14" t="s">
        <v>7055</v>
      </c>
      <c r="E243" s="14" t="s">
        <v>5888</v>
      </c>
      <c r="F243" s="6">
        <f ca="1">COUNTIFS(累计派单!O:O,D:D,累计派单!S:S,$J$3)-COUNTIFS(累计派单!O:O,D:D,累计派单!I:I,"*群障*",累计派单!S:S,$J$3)</f>
        <v>0</v>
      </c>
      <c r="G243" s="6">
        <f ca="1">COUNTIFS(督办单!N:N,D:D,督办单!M:M,$J$3)</f>
        <v>0</v>
      </c>
      <c r="H243" s="15">
        <f ca="1" t="shared" si="3"/>
        <v>0</v>
      </c>
      <c r="I243" s="20"/>
      <c r="J243" s="21"/>
    </row>
    <row r="244" spans="1:10">
      <c r="A244" s="6">
        <v>241</v>
      </c>
      <c r="B244" s="14" t="s">
        <v>19</v>
      </c>
      <c r="C244" s="10" t="s">
        <v>8680</v>
      </c>
      <c r="D244" s="14" t="s">
        <v>8682</v>
      </c>
      <c r="E244" s="14" t="s">
        <v>5999</v>
      </c>
      <c r="F244" s="6">
        <f ca="1">COUNTIFS(累计派单!O:O,D:D,累计派单!S:S,$J$3)-COUNTIFS(累计派单!O:O,D:D,累计派单!I:I,"*群障*",累计派单!S:S,$J$3)</f>
        <v>0</v>
      </c>
      <c r="G244" s="6">
        <f ca="1">COUNTIFS(督办单!N:N,D:D,督办单!M:M,$J$3)</f>
        <v>0</v>
      </c>
      <c r="H244" s="15">
        <f ca="1" t="shared" si="3"/>
        <v>0</v>
      </c>
      <c r="I244" s="20"/>
      <c r="J244" s="21"/>
    </row>
    <row r="245" spans="1:10">
      <c r="A245" s="6">
        <v>242</v>
      </c>
      <c r="B245" s="14" t="s">
        <v>19</v>
      </c>
      <c r="C245" s="10" t="s">
        <v>5418</v>
      </c>
      <c r="D245" s="14" t="s">
        <v>5422</v>
      </c>
      <c r="E245" s="14" t="s">
        <v>5420</v>
      </c>
      <c r="F245" s="6">
        <f ca="1">COUNTIFS(累计派单!O:O,D:D,累计派单!S:S,$J$3)-COUNTIFS(累计派单!O:O,D:D,累计派单!I:I,"*群障*",累计派单!S:S,$J$3)</f>
        <v>0</v>
      </c>
      <c r="G245" s="6">
        <f ca="1">COUNTIFS(督办单!N:N,D:D,督办单!M:M,$J$3)</f>
        <v>0</v>
      </c>
      <c r="H245" s="15">
        <f ca="1" t="shared" si="3"/>
        <v>0</v>
      </c>
      <c r="I245" s="20"/>
      <c r="J245" s="21"/>
    </row>
    <row r="246" spans="1:10">
      <c r="A246" s="6">
        <v>243</v>
      </c>
      <c r="B246" s="14" t="s">
        <v>19</v>
      </c>
      <c r="C246" s="10" t="s">
        <v>6973</v>
      </c>
      <c r="D246" s="14" t="s">
        <v>6975</v>
      </c>
      <c r="E246" s="14" t="s">
        <v>5511</v>
      </c>
      <c r="F246" s="6">
        <f ca="1">COUNTIFS(累计派单!O:O,D:D,累计派单!S:S,$J$3)-COUNTIFS(累计派单!O:O,D:D,累计派单!I:I,"*群障*",累计派单!S:S,$J$3)</f>
        <v>0</v>
      </c>
      <c r="G246" s="6">
        <f ca="1">COUNTIFS(督办单!N:N,D:D,督办单!M:M,$J$3)</f>
        <v>0</v>
      </c>
      <c r="H246" s="15">
        <f ca="1" t="shared" si="3"/>
        <v>0</v>
      </c>
      <c r="I246" s="20"/>
      <c r="J246" s="21"/>
    </row>
    <row r="247" spans="1:10">
      <c r="A247" s="6">
        <v>244</v>
      </c>
      <c r="B247" s="14" t="s">
        <v>19</v>
      </c>
      <c r="C247" s="10" t="s">
        <v>91633</v>
      </c>
      <c r="D247" s="14" t="s">
        <v>91634</v>
      </c>
      <c r="E247" s="14" t="s">
        <v>5888</v>
      </c>
      <c r="F247" s="6">
        <f ca="1">COUNTIFS(累计派单!O:O,D:D,累计派单!S:S,$J$3)-COUNTIFS(累计派单!O:O,D:D,累计派单!I:I,"*群障*",累计派单!S:S,$J$3)</f>
        <v>0</v>
      </c>
      <c r="G247" s="6">
        <f ca="1">COUNTIFS(督办单!N:N,D:D,督办单!M:M,$J$3)</f>
        <v>0</v>
      </c>
      <c r="H247" s="15">
        <f ca="1" t="shared" si="3"/>
        <v>0</v>
      </c>
      <c r="I247" s="20"/>
      <c r="J247" s="21"/>
    </row>
    <row r="248" spans="1:10">
      <c r="A248" s="6">
        <v>245</v>
      </c>
      <c r="B248" s="14" t="s">
        <v>19</v>
      </c>
      <c r="C248" s="10" t="s">
        <v>5509</v>
      </c>
      <c r="D248" s="14" t="s">
        <v>5512</v>
      </c>
      <c r="E248" s="14" t="s">
        <v>5511</v>
      </c>
      <c r="F248" s="6">
        <f ca="1">COUNTIFS(累计派单!O:O,D:D,累计派单!S:S,$J$3)-COUNTIFS(累计派单!O:O,D:D,累计派单!I:I,"*群障*",累计派单!S:S,$J$3)</f>
        <v>0</v>
      </c>
      <c r="G248" s="6">
        <f ca="1">COUNTIFS(督办单!N:N,D:D,督办单!M:M,$J$3)</f>
        <v>0</v>
      </c>
      <c r="H248" s="15">
        <f ca="1" t="shared" si="3"/>
        <v>0</v>
      </c>
      <c r="I248" s="20"/>
      <c r="J248" s="21"/>
    </row>
    <row r="249" spans="1:10">
      <c r="A249" s="6">
        <v>246</v>
      </c>
      <c r="B249" s="14" t="s">
        <v>19</v>
      </c>
      <c r="C249" s="10" t="s">
        <v>5979</v>
      </c>
      <c r="D249" s="14" t="s">
        <v>5981</v>
      </c>
      <c r="E249" s="14" t="s">
        <v>5888</v>
      </c>
      <c r="F249" s="6">
        <f ca="1">COUNTIFS(累计派单!O:O,D:D,累计派单!S:S,$J$3)-COUNTIFS(累计派单!O:O,D:D,累计派单!I:I,"*群障*",累计派单!S:S,$J$3)</f>
        <v>0</v>
      </c>
      <c r="G249" s="6">
        <f ca="1">COUNTIFS(督办单!N:N,D:D,督办单!M:M,$J$3)</f>
        <v>0</v>
      </c>
      <c r="H249" s="15">
        <f ca="1" t="shared" si="3"/>
        <v>0</v>
      </c>
      <c r="I249" s="20"/>
      <c r="J249" s="21"/>
    </row>
    <row r="250" spans="1:10">
      <c r="A250" s="6">
        <v>247</v>
      </c>
      <c r="B250" s="14" t="s">
        <v>19</v>
      </c>
      <c r="C250" s="10" t="s">
        <v>91635</v>
      </c>
      <c r="D250" s="14" t="s">
        <v>91636</v>
      </c>
      <c r="E250" s="14" t="s">
        <v>5511</v>
      </c>
      <c r="F250" s="6">
        <f ca="1">COUNTIFS(累计派单!O:O,D:D,累计派单!S:S,$J$3)-COUNTIFS(累计派单!O:O,D:D,累计派单!I:I,"*群障*",累计派单!S:S,$J$3)</f>
        <v>0</v>
      </c>
      <c r="G250" s="6">
        <f ca="1">COUNTIFS(督办单!N:N,D:D,督办单!M:M,$J$3)</f>
        <v>0</v>
      </c>
      <c r="H250" s="15">
        <f ca="1" t="shared" si="3"/>
        <v>0</v>
      </c>
      <c r="I250" s="20"/>
      <c r="J250" s="21"/>
    </row>
    <row r="251" spans="1:10">
      <c r="A251" s="6">
        <v>248</v>
      </c>
      <c r="B251" s="14" t="s">
        <v>19</v>
      </c>
      <c r="C251" s="10" t="s">
        <v>91637</v>
      </c>
      <c r="D251" s="14" t="s">
        <v>91638</v>
      </c>
      <c r="E251" s="14" t="s">
        <v>5999</v>
      </c>
      <c r="F251" s="6">
        <f ca="1">COUNTIFS(累计派单!O:O,D:D,累计派单!S:S,$J$3)-COUNTIFS(累计派单!O:O,D:D,累计派单!I:I,"*群障*",累计派单!S:S,$J$3)</f>
        <v>0</v>
      </c>
      <c r="G251" s="6">
        <f ca="1">COUNTIFS(督办单!N:N,D:D,督办单!M:M,$J$3)</f>
        <v>0</v>
      </c>
      <c r="H251" s="15">
        <f ca="1" t="shared" si="3"/>
        <v>0</v>
      </c>
      <c r="I251" s="20"/>
      <c r="J251" s="21"/>
    </row>
    <row r="252" spans="1:10">
      <c r="A252" s="6">
        <v>249</v>
      </c>
      <c r="B252" s="14" t="s">
        <v>19</v>
      </c>
      <c r="C252" s="10" t="s">
        <v>7963</v>
      </c>
      <c r="D252" s="14" t="s">
        <v>7965</v>
      </c>
      <c r="E252" s="14" t="s">
        <v>5511</v>
      </c>
      <c r="F252" s="6">
        <f ca="1">COUNTIFS(累计派单!O:O,D:D,累计派单!S:S,$J$3)-COUNTIFS(累计派单!O:O,D:D,累计派单!I:I,"*群障*",累计派单!S:S,$J$3)</f>
        <v>0</v>
      </c>
      <c r="G252" s="6">
        <f ca="1">COUNTIFS(督办单!N:N,D:D,督办单!M:M,$J$3)</f>
        <v>0</v>
      </c>
      <c r="H252" s="15">
        <f ca="1" t="shared" si="3"/>
        <v>0</v>
      </c>
      <c r="I252" s="20"/>
      <c r="J252" s="21"/>
    </row>
    <row r="253" spans="1:10">
      <c r="A253" s="6">
        <v>250</v>
      </c>
      <c r="B253" s="14" t="s">
        <v>19</v>
      </c>
      <c r="C253" s="10" t="s">
        <v>91639</v>
      </c>
      <c r="D253" s="14" t="s">
        <v>91640</v>
      </c>
      <c r="E253" s="14" t="s">
        <v>4774</v>
      </c>
      <c r="F253" s="6">
        <f ca="1">COUNTIFS(累计派单!O:O,D:D,累计派单!S:S,$J$3)-COUNTIFS(累计派单!O:O,D:D,累计派单!I:I,"*群障*",累计派单!S:S,$J$3)</f>
        <v>0</v>
      </c>
      <c r="G253" s="6">
        <f ca="1">COUNTIFS(督办单!N:N,D:D,督办单!M:M,$J$3)</f>
        <v>0</v>
      </c>
      <c r="H253" s="15">
        <f ca="1" t="shared" si="3"/>
        <v>0</v>
      </c>
      <c r="I253" s="20"/>
      <c r="J253" s="21"/>
    </row>
    <row r="254" spans="1:10">
      <c r="A254" s="6">
        <v>251</v>
      </c>
      <c r="B254" s="14" t="s">
        <v>19</v>
      </c>
      <c r="C254" s="10" t="s">
        <v>4772</v>
      </c>
      <c r="D254" s="14" t="s">
        <v>4776</v>
      </c>
      <c r="E254" s="14" t="s">
        <v>4774</v>
      </c>
      <c r="F254" s="6">
        <f ca="1">COUNTIFS(累计派单!O:O,D:D,累计派单!S:S,$J$3)-COUNTIFS(累计派单!O:O,D:D,累计派单!I:I,"*群障*",累计派单!S:S,$J$3)</f>
        <v>0</v>
      </c>
      <c r="G254" s="6">
        <f ca="1">COUNTIFS(督办单!N:N,D:D,督办单!M:M,$J$3)</f>
        <v>0</v>
      </c>
      <c r="H254" s="15">
        <f ca="1" t="shared" si="3"/>
        <v>0</v>
      </c>
      <c r="I254" s="20"/>
      <c r="J254" s="21"/>
    </row>
    <row r="255" spans="1:10">
      <c r="A255" s="6">
        <v>252</v>
      </c>
      <c r="B255" s="14" t="s">
        <v>19</v>
      </c>
      <c r="C255" s="10" t="s">
        <v>8847</v>
      </c>
      <c r="D255" s="14" t="s">
        <v>8849</v>
      </c>
      <c r="E255" s="14" t="s">
        <v>5420</v>
      </c>
      <c r="F255" s="6">
        <f ca="1">COUNTIFS(累计派单!O:O,D:D,累计派单!S:S,$J$3)-COUNTIFS(累计派单!O:O,D:D,累计派单!I:I,"*群障*",累计派单!S:S,$J$3)</f>
        <v>0</v>
      </c>
      <c r="G255" s="6">
        <f ca="1">COUNTIFS(督办单!N:N,D:D,督办单!M:M,$J$3)</f>
        <v>0</v>
      </c>
      <c r="H255" s="15">
        <f ca="1" t="shared" si="3"/>
        <v>0</v>
      </c>
      <c r="I255" s="20"/>
      <c r="J255" s="21"/>
    </row>
    <row r="256" spans="1:10">
      <c r="A256" s="6">
        <v>253</v>
      </c>
      <c r="B256" s="24" t="s">
        <v>19</v>
      </c>
      <c r="C256" s="10" t="s">
        <v>10620</v>
      </c>
      <c r="D256" s="14" t="s">
        <v>10622</v>
      </c>
      <c r="E256" s="14" t="s">
        <v>5999</v>
      </c>
      <c r="F256" s="6">
        <f ca="1">COUNTIFS(累计派单!O:O,D:D,累计派单!S:S,$J$3)-COUNTIFS(累计派单!O:O,D:D,累计派单!I:I,"*群障*",累计派单!S:S,$J$3)</f>
        <v>0</v>
      </c>
      <c r="G256" s="6">
        <f ca="1">COUNTIFS(督办单!N:N,D:D,督办单!M:M,$J$3)</f>
        <v>0</v>
      </c>
      <c r="H256" s="15">
        <f ca="1" t="shared" si="3"/>
        <v>0</v>
      </c>
      <c r="I256" s="20"/>
      <c r="J256" s="21"/>
    </row>
    <row r="257" spans="1:10">
      <c r="A257" s="6">
        <v>254</v>
      </c>
      <c r="B257" s="14" t="s">
        <v>19</v>
      </c>
      <c r="C257" s="10" t="s">
        <v>6368</v>
      </c>
      <c r="D257" s="14" t="s">
        <v>6370</v>
      </c>
      <c r="E257" s="14" t="s">
        <v>5888</v>
      </c>
      <c r="F257" s="6">
        <f ca="1">COUNTIFS(累计派单!O:O,D:D,累计派单!S:S,$J$3)-COUNTIFS(累计派单!O:O,D:D,累计派单!I:I,"*群障*",累计派单!S:S,$J$3)</f>
        <v>0</v>
      </c>
      <c r="G257" s="6">
        <f ca="1">COUNTIFS(督办单!N:N,D:D,督办单!M:M,$J$3)</f>
        <v>0</v>
      </c>
      <c r="H257" s="15">
        <f ca="1" t="shared" si="3"/>
        <v>0</v>
      </c>
      <c r="I257" s="20"/>
      <c r="J257" s="21"/>
    </row>
    <row r="258" spans="1:10">
      <c r="A258" s="6">
        <v>255</v>
      </c>
      <c r="B258" s="14" t="s">
        <v>19</v>
      </c>
      <c r="C258" s="10" t="s">
        <v>7941</v>
      </c>
      <c r="D258" s="14" t="s">
        <v>7943</v>
      </c>
      <c r="E258" s="14" t="s">
        <v>5511</v>
      </c>
      <c r="F258" s="6">
        <f ca="1">COUNTIFS(累计派单!O:O,D:D,累计派单!S:S,$J$3)-COUNTIFS(累计派单!O:O,D:D,累计派单!I:I,"*群障*",累计派单!S:S,$J$3)</f>
        <v>0</v>
      </c>
      <c r="G258" s="6">
        <f ca="1">COUNTIFS(督办单!N:N,D:D,督办单!M:M,$J$3)</f>
        <v>0</v>
      </c>
      <c r="H258" s="15">
        <f ca="1" t="shared" si="3"/>
        <v>0</v>
      </c>
      <c r="I258" s="20"/>
      <c r="J258" s="21"/>
    </row>
    <row r="259" spans="1:10">
      <c r="A259" s="6">
        <v>256</v>
      </c>
      <c r="B259" s="14" t="s">
        <v>19</v>
      </c>
      <c r="C259" s="10" t="s">
        <v>91641</v>
      </c>
      <c r="D259" s="14" t="s">
        <v>91642</v>
      </c>
      <c r="E259" s="14" t="s">
        <v>5511</v>
      </c>
      <c r="F259" s="6">
        <f ca="1">COUNTIFS(累计派单!O:O,D:D,累计派单!S:S,$J$3)-COUNTIFS(累计派单!O:O,D:D,累计派单!I:I,"*群障*",累计派单!S:S,$J$3)</f>
        <v>0</v>
      </c>
      <c r="G259" s="6">
        <f ca="1">COUNTIFS(督办单!N:N,D:D,督办单!M:M,$J$3)</f>
        <v>0</v>
      </c>
      <c r="H259" s="15">
        <f ca="1" t="shared" si="3"/>
        <v>0</v>
      </c>
      <c r="I259" s="20"/>
      <c r="J259" s="21"/>
    </row>
    <row r="260" spans="1:10">
      <c r="A260" s="6">
        <v>257</v>
      </c>
      <c r="B260" s="14" t="s">
        <v>19</v>
      </c>
      <c r="C260" s="10" t="s">
        <v>50063</v>
      </c>
      <c r="D260" s="14" t="s">
        <v>91643</v>
      </c>
      <c r="E260" s="14" t="s">
        <v>4904</v>
      </c>
      <c r="F260" s="6">
        <f ca="1">COUNTIFS(累计派单!O:O,D:D,累计派单!S:S,$J$3)-COUNTIFS(累计派单!O:O,D:D,累计派单!I:I,"*群障*",累计派单!S:S,$J$3)</f>
        <v>0</v>
      </c>
      <c r="G260" s="6">
        <f ca="1">COUNTIFS(督办单!N:N,D:D,督办单!M:M,$J$3)</f>
        <v>0</v>
      </c>
      <c r="H260" s="15">
        <f ca="1" t="shared" ref="H260:H323" si="4">IFERROR(G260/F260,0)</f>
        <v>0</v>
      </c>
      <c r="I260" s="20"/>
      <c r="J260" s="21"/>
    </row>
    <row r="261" spans="1:10">
      <c r="A261" s="6">
        <v>258</v>
      </c>
      <c r="B261" s="14" t="s">
        <v>19</v>
      </c>
      <c r="C261" s="10" t="s">
        <v>14048</v>
      </c>
      <c r="D261" s="14" t="s">
        <v>14050</v>
      </c>
      <c r="E261" s="14" t="s">
        <v>4904</v>
      </c>
      <c r="F261" s="6">
        <f ca="1">COUNTIFS(累计派单!O:O,D:D,累计派单!S:S,$J$3)-COUNTIFS(累计派单!O:O,D:D,累计派单!I:I,"*群障*",累计派单!S:S,$J$3)</f>
        <v>0</v>
      </c>
      <c r="G261" s="6">
        <f ca="1">COUNTIFS(督办单!N:N,D:D,督办单!M:M,$J$3)</f>
        <v>0</v>
      </c>
      <c r="H261" s="15">
        <f ca="1" t="shared" si="4"/>
        <v>0</v>
      </c>
      <c r="I261" s="20"/>
      <c r="J261" s="21"/>
    </row>
    <row r="262" spans="1:10">
      <c r="A262" s="6">
        <v>259</v>
      </c>
      <c r="B262" s="14" t="s">
        <v>19</v>
      </c>
      <c r="C262" s="10" t="s">
        <v>19013</v>
      </c>
      <c r="D262" s="14" t="s">
        <v>19015</v>
      </c>
      <c r="E262" s="14" t="s">
        <v>5999</v>
      </c>
      <c r="F262" s="6">
        <f ca="1">COUNTIFS(累计派单!O:O,D:D,累计派单!S:S,$J$3)-COUNTIFS(累计派单!O:O,D:D,累计派单!I:I,"*群障*",累计派单!S:S,$J$3)</f>
        <v>0</v>
      </c>
      <c r="G262" s="6">
        <f ca="1">COUNTIFS(督办单!N:N,D:D,督办单!M:M,$J$3)</f>
        <v>0</v>
      </c>
      <c r="H262" s="15">
        <f ca="1" t="shared" si="4"/>
        <v>0</v>
      </c>
      <c r="I262" s="20"/>
      <c r="J262" s="21"/>
    </row>
    <row r="263" spans="1:10">
      <c r="A263" s="6">
        <v>260</v>
      </c>
      <c r="B263" s="14" t="s">
        <v>19</v>
      </c>
      <c r="C263" s="10" t="s">
        <v>4902</v>
      </c>
      <c r="D263" s="14" t="s">
        <v>4906</v>
      </c>
      <c r="E263" s="14" t="s">
        <v>4904</v>
      </c>
      <c r="F263" s="6">
        <f ca="1">COUNTIFS(累计派单!O:O,D:D,累计派单!S:S,$J$3)-COUNTIFS(累计派单!O:O,D:D,累计派单!I:I,"*群障*",累计派单!S:S,$J$3)</f>
        <v>0</v>
      </c>
      <c r="G263" s="6">
        <f ca="1">COUNTIFS(督办单!N:N,D:D,督办单!M:M,$J$3)</f>
        <v>0</v>
      </c>
      <c r="H263" s="15">
        <f ca="1" t="shared" si="4"/>
        <v>0</v>
      </c>
      <c r="I263" s="20"/>
      <c r="J263" s="21"/>
    </row>
    <row r="264" spans="1:10">
      <c r="A264" s="6">
        <v>261</v>
      </c>
      <c r="B264" s="14" t="s">
        <v>19</v>
      </c>
      <c r="C264" s="10" t="s">
        <v>7042</v>
      </c>
      <c r="D264" s="14" t="s">
        <v>7044</v>
      </c>
      <c r="E264" s="14" t="s">
        <v>4904</v>
      </c>
      <c r="F264" s="6">
        <f ca="1">COUNTIFS(累计派单!O:O,D:D,累计派单!S:S,$J$3)-COUNTIFS(累计派单!O:O,D:D,累计派单!I:I,"*群障*",累计派单!S:S,$J$3)</f>
        <v>0</v>
      </c>
      <c r="G264" s="6">
        <f ca="1">COUNTIFS(督办单!N:N,D:D,督办单!M:M,$J$3)</f>
        <v>0</v>
      </c>
      <c r="H264" s="15">
        <f ca="1" t="shared" si="4"/>
        <v>0</v>
      </c>
      <c r="I264" s="20"/>
      <c r="J264" s="21"/>
    </row>
    <row r="265" spans="1:10">
      <c r="A265" s="6">
        <v>262</v>
      </c>
      <c r="B265" s="14" t="s">
        <v>19</v>
      </c>
      <c r="C265" s="10" t="s">
        <v>6664</v>
      </c>
      <c r="D265" s="14" t="s">
        <v>6666</v>
      </c>
      <c r="E265" s="14" t="s">
        <v>5511</v>
      </c>
      <c r="F265" s="6">
        <f ca="1">COUNTIFS(累计派单!O:O,D:D,累计派单!S:S,$J$3)-COUNTIFS(累计派单!O:O,D:D,累计派单!I:I,"*群障*",累计派单!S:S,$J$3)</f>
        <v>0</v>
      </c>
      <c r="G265" s="6">
        <f ca="1">COUNTIFS(督办单!N:N,D:D,督办单!M:M,$J$3)</f>
        <v>0</v>
      </c>
      <c r="H265" s="15">
        <f ca="1" t="shared" si="4"/>
        <v>0</v>
      </c>
      <c r="I265" s="20"/>
      <c r="J265" s="21"/>
    </row>
    <row r="266" spans="1:10">
      <c r="A266" s="6">
        <v>263</v>
      </c>
      <c r="B266" s="14" t="s">
        <v>19</v>
      </c>
      <c r="C266" s="10" t="s">
        <v>91644</v>
      </c>
      <c r="D266" s="14" t="s">
        <v>91645</v>
      </c>
      <c r="E266" s="14" t="s">
        <v>4904</v>
      </c>
      <c r="F266" s="6">
        <f ca="1">COUNTIFS(累计派单!O:O,D:D,累计派单!S:S,$J$3)-COUNTIFS(累计派单!O:O,D:D,累计派单!I:I,"*群障*",累计派单!S:S,$J$3)</f>
        <v>0</v>
      </c>
      <c r="G266" s="6">
        <f ca="1">COUNTIFS(督办单!N:N,D:D,督办单!M:M,$J$3)</f>
        <v>0</v>
      </c>
      <c r="H266" s="15">
        <f ca="1" t="shared" si="4"/>
        <v>0</v>
      </c>
      <c r="I266" s="20"/>
      <c r="J266" s="21"/>
    </row>
    <row r="267" spans="1:10">
      <c r="A267" s="6">
        <v>264</v>
      </c>
      <c r="B267" s="14" t="s">
        <v>19</v>
      </c>
      <c r="C267" s="10" t="s">
        <v>91646</v>
      </c>
      <c r="D267" s="14" t="s">
        <v>91647</v>
      </c>
      <c r="E267" s="14" t="s">
        <v>4774</v>
      </c>
      <c r="F267" s="6">
        <f ca="1">COUNTIFS(累计派单!O:O,D:D,累计派单!S:S,$J$3)-COUNTIFS(累计派单!O:O,D:D,累计派单!I:I,"*群障*",累计派单!S:S,$J$3)</f>
        <v>0</v>
      </c>
      <c r="G267" s="6">
        <f ca="1">COUNTIFS(督办单!N:N,D:D,督办单!M:M,$J$3)</f>
        <v>0</v>
      </c>
      <c r="H267" s="15">
        <f ca="1" t="shared" si="4"/>
        <v>0</v>
      </c>
      <c r="I267" s="20"/>
      <c r="J267" s="21"/>
    </row>
    <row r="268" spans="1:10">
      <c r="A268" s="6">
        <v>265</v>
      </c>
      <c r="B268" s="14" t="s">
        <v>19</v>
      </c>
      <c r="C268" s="10" t="s">
        <v>10870</v>
      </c>
      <c r="D268" s="14" t="s">
        <v>10872</v>
      </c>
      <c r="E268" s="14" t="s">
        <v>5999</v>
      </c>
      <c r="F268" s="6">
        <f ca="1">COUNTIFS(累计派单!O:O,D:D,累计派单!S:S,$J$3)-COUNTIFS(累计派单!O:O,D:D,累计派单!I:I,"*群障*",累计派单!S:S,$J$3)</f>
        <v>0</v>
      </c>
      <c r="G268" s="6">
        <f ca="1">COUNTIFS(督办单!N:N,D:D,督办单!M:M,$J$3)</f>
        <v>0</v>
      </c>
      <c r="H268" s="15">
        <f ca="1" t="shared" si="4"/>
        <v>0</v>
      </c>
      <c r="I268" s="20"/>
      <c r="J268" s="21"/>
    </row>
    <row r="269" spans="1:10">
      <c r="A269" s="6">
        <v>266</v>
      </c>
      <c r="B269" s="14" t="s">
        <v>19</v>
      </c>
      <c r="C269" s="10" t="s">
        <v>7418</v>
      </c>
      <c r="D269" s="14" t="s">
        <v>7420</v>
      </c>
      <c r="E269" s="14" t="s">
        <v>5999</v>
      </c>
      <c r="F269" s="6">
        <f ca="1">COUNTIFS(累计派单!O:O,D:D,累计派单!S:S,$J$3)-COUNTIFS(累计派单!O:O,D:D,累计派单!I:I,"*群障*",累计派单!S:S,$J$3)</f>
        <v>0</v>
      </c>
      <c r="G269" s="6">
        <f ca="1">COUNTIFS(督办单!N:N,D:D,督办单!M:M,$J$3)</f>
        <v>0</v>
      </c>
      <c r="H269" s="15">
        <f ca="1" t="shared" si="4"/>
        <v>0</v>
      </c>
      <c r="I269" s="20"/>
      <c r="J269" s="21"/>
    </row>
    <row r="270" spans="1:10">
      <c r="A270" s="6">
        <v>267</v>
      </c>
      <c r="B270" s="14" t="s">
        <v>19</v>
      </c>
      <c r="C270" s="10" t="s">
        <v>91648</v>
      </c>
      <c r="D270" s="14" t="s">
        <v>91649</v>
      </c>
      <c r="E270" s="14" t="s">
        <v>5511</v>
      </c>
      <c r="F270" s="6">
        <f ca="1">COUNTIFS(累计派单!O:O,D:D,累计派单!S:S,$J$3)-COUNTIFS(累计派单!O:O,D:D,累计派单!I:I,"*群障*",累计派单!S:S,$J$3)</f>
        <v>0</v>
      </c>
      <c r="G270" s="6">
        <f ca="1">COUNTIFS(督办单!N:N,D:D,督办单!M:M,$J$3)</f>
        <v>0</v>
      </c>
      <c r="H270" s="15">
        <f ca="1" t="shared" si="4"/>
        <v>0</v>
      </c>
      <c r="I270" s="20"/>
      <c r="J270" s="21"/>
    </row>
    <row r="271" spans="1:10">
      <c r="A271" s="6">
        <v>268</v>
      </c>
      <c r="B271" s="14" t="s">
        <v>19</v>
      </c>
      <c r="C271" s="10" t="s">
        <v>5967</v>
      </c>
      <c r="D271" s="14" t="s">
        <v>5969</v>
      </c>
      <c r="E271" s="14" t="s">
        <v>4904</v>
      </c>
      <c r="F271" s="6">
        <f ca="1">COUNTIFS(累计派单!O:O,D:D,累计派单!S:S,$J$3)-COUNTIFS(累计派单!O:O,D:D,累计派单!I:I,"*群障*",累计派单!S:S,$J$3)</f>
        <v>0</v>
      </c>
      <c r="G271" s="6">
        <f ca="1">COUNTIFS(督办单!N:N,D:D,督办单!M:M,$J$3)</f>
        <v>0</v>
      </c>
      <c r="H271" s="15">
        <f ca="1" t="shared" si="4"/>
        <v>0</v>
      </c>
      <c r="I271" s="20"/>
      <c r="J271" s="21"/>
    </row>
    <row r="272" spans="1:10">
      <c r="A272" s="6">
        <v>269</v>
      </c>
      <c r="B272" s="14" t="s">
        <v>19</v>
      </c>
      <c r="C272" s="10" t="s">
        <v>91650</v>
      </c>
      <c r="D272" s="14" t="s">
        <v>91651</v>
      </c>
      <c r="E272" s="14" t="s">
        <v>4774</v>
      </c>
      <c r="F272" s="6">
        <f ca="1">COUNTIFS(累计派单!O:O,D:D,累计派单!S:S,$J$3)-COUNTIFS(累计派单!O:O,D:D,累计派单!I:I,"*群障*",累计派单!S:S,$J$3)</f>
        <v>0</v>
      </c>
      <c r="G272" s="6">
        <f ca="1">COUNTIFS(督办单!N:N,D:D,督办单!M:M,$J$3)</f>
        <v>0</v>
      </c>
      <c r="H272" s="15">
        <f ca="1" t="shared" si="4"/>
        <v>0</v>
      </c>
      <c r="I272" s="20"/>
      <c r="J272" s="21"/>
    </row>
    <row r="273" spans="1:10">
      <c r="A273" s="6">
        <v>270</v>
      </c>
      <c r="B273" s="14" t="s">
        <v>19</v>
      </c>
      <c r="C273" s="10" t="s">
        <v>6423</v>
      </c>
      <c r="D273" s="14" t="s">
        <v>6425</v>
      </c>
      <c r="E273" s="14" t="s">
        <v>5511</v>
      </c>
      <c r="F273" s="6">
        <f ca="1">COUNTIFS(累计派单!O:O,D:D,累计派单!S:S,$J$3)-COUNTIFS(累计派单!O:O,D:D,累计派单!I:I,"*群障*",累计派单!S:S,$J$3)</f>
        <v>0</v>
      </c>
      <c r="G273" s="6">
        <f ca="1">COUNTIFS(督办单!N:N,D:D,督办单!M:M,$J$3)</f>
        <v>0</v>
      </c>
      <c r="H273" s="15">
        <f ca="1" t="shared" si="4"/>
        <v>0</v>
      </c>
      <c r="I273" s="20"/>
      <c r="J273" s="21"/>
    </row>
    <row r="274" spans="1:10">
      <c r="A274" s="6">
        <v>271</v>
      </c>
      <c r="B274" s="14" t="s">
        <v>19</v>
      </c>
      <c r="C274" s="10" t="s">
        <v>9760</v>
      </c>
      <c r="D274" s="14" t="s">
        <v>9762</v>
      </c>
      <c r="E274" s="14" t="s">
        <v>5999</v>
      </c>
      <c r="F274" s="6">
        <f ca="1">COUNTIFS(累计派单!O:O,D:D,累计派单!S:S,$J$3)-COUNTIFS(累计派单!O:O,D:D,累计派单!I:I,"*群障*",累计派单!S:S,$J$3)</f>
        <v>0</v>
      </c>
      <c r="G274" s="6">
        <f ca="1">COUNTIFS(督办单!N:N,D:D,督办单!M:M,$J$3)</f>
        <v>0</v>
      </c>
      <c r="H274" s="15">
        <f ca="1" t="shared" si="4"/>
        <v>0</v>
      </c>
      <c r="I274" s="20"/>
      <c r="J274" s="21"/>
    </row>
    <row r="275" spans="1:10">
      <c r="A275" s="6">
        <v>272</v>
      </c>
      <c r="B275" s="14" t="s">
        <v>19</v>
      </c>
      <c r="C275" s="10" t="s">
        <v>6528</v>
      </c>
      <c r="D275" s="14" t="s">
        <v>6531</v>
      </c>
      <c r="E275" s="14" t="s">
        <v>4774</v>
      </c>
      <c r="F275" s="6">
        <f ca="1">COUNTIFS(累计派单!O:O,D:D,累计派单!S:S,$J$3)-COUNTIFS(累计派单!O:O,D:D,累计派单!I:I,"*群障*",累计派单!S:S,$J$3)</f>
        <v>0</v>
      </c>
      <c r="G275" s="6">
        <f ca="1">COUNTIFS(督办单!N:N,D:D,督办单!M:M,$J$3)</f>
        <v>0</v>
      </c>
      <c r="H275" s="15">
        <f ca="1" t="shared" si="4"/>
        <v>0</v>
      </c>
      <c r="I275" s="20"/>
      <c r="J275" s="21"/>
    </row>
    <row r="276" spans="1:10">
      <c r="A276" s="6">
        <v>273</v>
      </c>
      <c r="B276" s="14" t="s">
        <v>19</v>
      </c>
      <c r="C276" s="10" t="s">
        <v>7689</v>
      </c>
      <c r="D276" s="14" t="s">
        <v>7691</v>
      </c>
      <c r="E276" s="14" t="s">
        <v>5999</v>
      </c>
      <c r="F276" s="6">
        <f ca="1">COUNTIFS(累计派单!O:O,D:D,累计派单!S:S,$J$3)-COUNTIFS(累计派单!O:O,D:D,累计派单!I:I,"*群障*",累计派单!S:S,$J$3)</f>
        <v>0</v>
      </c>
      <c r="G276" s="6">
        <f ca="1">COUNTIFS(督办单!N:N,D:D,督办单!M:M,$J$3)</f>
        <v>0</v>
      </c>
      <c r="H276" s="15">
        <f ca="1" t="shared" si="4"/>
        <v>0</v>
      </c>
      <c r="I276" s="20"/>
      <c r="J276" s="21"/>
    </row>
    <row r="277" spans="1:10">
      <c r="A277" s="6">
        <v>274</v>
      </c>
      <c r="B277" s="14" t="s">
        <v>19</v>
      </c>
      <c r="C277" s="10" t="s">
        <v>91652</v>
      </c>
      <c r="D277" s="14" t="s">
        <v>91653</v>
      </c>
      <c r="E277" s="14" t="s">
        <v>5888</v>
      </c>
      <c r="F277" s="6">
        <f ca="1">COUNTIFS(累计派单!O:O,D:D,累计派单!S:S,$J$3)-COUNTIFS(累计派单!O:O,D:D,累计派单!I:I,"*群障*",累计派单!S:S,$J$3)</f>
        <v>0</v>
      </c>
      <c r="G277" s="6">
        <f ca="1">COUNTIFS(督办单!N:N,D:D,督办单!M:M,$J$3)</f>
        <v>0</v>
      </c>
      <c r="H277" s="15">
        <f ca="1" t="shared" si="4"/>
        <v>0</v>
      </c>
      <c r="I277" s="20"/>
      <c r="J277" s="21"/>
    </row>
    <row r="278" spans="1:10">
      <c r="A278" s="6">
        <v>275</v>
      </c>
      <c r="B278" s="14" t="s">
        <v>19</v>
      </c>
      <c r="C278" s="10" t="s">
        <v>91654</v>
      </c>
      <c r="D278" s="14" t="s">
        <v>91655</v>
      </c>
      <c r="E278" s="14" t="s">
        <v>5888</v>
      </c>
      <c r="F278" s="6">
        <f ca="1">COUNTIFS(累计派单!O:O,D:D,累计派单!S:S,$J$3)-COUNTIFS(累计派单!O:O,D:D,累计派单!I:I,"*群障*",累计派单!S:S,$J$3)</f>
        <v>0</v>
      </c>
      <c r="G278" s="6">
        <f ca="1">COUNTIFS(督办单!N:N,D:D,督办单!M:M,$J$3)</f>
        <v>0</v>
      </c>
      <c r="H278" s="15">
        <f ca="1" t="shared" si="4"/>
        <v>0</v>
      </c>
      <c r="I278" s="20"/>
      <c r="J278" s="21"/>
    </row>
    <row r="279" spans="1:10">
      <c r="A279" s="6">
        <v>276</v>
      </c>
      <c r="B279" s="14" t="s">
        <v>19</v>
      </c>
      <c r="C279" s="10" t="s">
        <v>21941</v>
      </c>
      <c r="D279" s="14" t="s">
        <v>21943</v>
      </c>
      <c r="E279" s="14" t="s">
        <v>5511</v>
      </c>
      <c r="F279" s="6">
        <f ca="1">COUNTIFS(累计派单!O:O,D:D,累计派单!S:S,$J$3)-COUNTIFS(累计派单!O:O,D:D,累计派单!I:I,"*群障*",累计派单!S:S,$J$3)</f>
        <v>0</v>
      </c>
      <c r="G279" s="6">
        <f ca="1">COUNTIFS(督办单!N:N,D:D,督办单!M:M,$J$3)</f>
        <v>0</v>
      </c>
      <c r="H279" s="15">
        <f ca="1" t="shared" si="4"/>
        <v>0</v>
      </c>
      <c r="I279" s="20"/>
      <c r="J279" s="21"/>
    </row>
    <row r="280" spans="1:10">
      <c r="A280" s="6">
        <v>277</v>
      </c>
      <c r="B280" s="14" t="s">
        <v>19</v>
      </c>
      <c r="C280" s="10" t="s">
        <v>9181</v>
      </c>
      <c r="D280" s="14" t="s">
        <v>9183</v>
      </c>
      <c r="E280" s="14" t="s">
        <v>4774</v>
      </c>
      <c r="F280" s="6">
        <f ca="1">COUNTIFS(累计派单!O:O,D:D,累计派单!S:S,$J$3)-COUNTIFS(累计派单!O:O,D:D,累计派单!I:I,"*群障*",累计派单!S:S,$J$3)</f>
        <v>0</v>
      </c>
      <c r="G280" s="6">
        <f ca="1">COUNTIFS(督办单!N:N,D:D,督办单!M:M,$J$3)</f>
        <v>0</v>
      </c>
      <c r="H280" s="15">
        <f ca="1" t="shared" si="4"/>
        <v>0</v>
      </c>
      <c r="I280" s="20"/>
      <c r="J280" s="21"/>
    </row>
    <row r="281" spans="1:10">
      <c r="A281" s="6">
        <v>278</v>
      </c>
      <c r="B281" s="14" t="s">
        <v>19</v>
      </c>
      <c r="C281" s="10" t="s">
        <v>9144</v>
      </c>
      <c r="D281" s="14" t="s">
        <v>9146</v>
      </c>
      <c r="E281" s="14" t="s">
        <v>5999</v>
      </c>
      <c r="F281" s="6">
        <f ca="1">COUNTIFS(累计派单!O:O,D:D,累计派单!S:S,$J$3)-COUNTIFS(累计派单!O:O,D:D,累计派单!I:I,"*群障*",累计派单!S:S,$J$3)</f>
        <v>0</v>
      </c>
      <c r="G281" s="6">
        <f ca="1">COUNTIFS(督办单!N:N,D:D,督办单!M:M,$J$3)</f>
        <v>0</v>
      </c>
      <c r="H281" s="15">
        <f ca="1" t="shared" si="4"/>
        <v>0</v>
      </c>
      <c r="I281" s="20"/>
      <c r="J281" s="21"/>
    </row>
    <row r="282" spans="1:10">
      <c r="A282" s="6">
        <v>279</v>
      </c>
      <c r="B282" s="14" t="s">
        <v>19</v>
      </c>
      <c r="C282" s="10" t="s">
        <v>7352</v>
      </c>
      <c r="D282" s="14" t="s">
        <v>7354</v>
      </c>
      <c r="E282" s="14" t="s">
        <v>5511</v>
      </c>
      <c r="F282" s="6">
        <f ca="1">COUNTIFS(累计派单!O:O,D:D,累计派单!S:S,$J$3)-COUNTIFS(累计派单!O:O,D:D,累计派单!I:I,"*群障*",累计派单!S:S,$J$3)</f>
        <v>0</v>
      </c>
      <c r="G282" s="6">
        <f ca="1">COUNTIFS(督办单!N:N,D:D,督办单!M:M,$J$3)</f>
        <v>0</v>
      </c>
      <c r="H282" s="15">
        <f ca="1" t="shared" si="4"/>
        <v>0</v>
      </c>
      <c r="I282" s="20"/>
      <c r="J282" s="21"/>
    </row>
    <row r="283" spans="1:10">
      <c r="A283" s="6">
        <v>280</v>
      </c>
      <c r="B283" s="14" t="s">
        <v>19</v>
      </c>
      <c r="C283" s="10" t="s">
        <v>5395</v>
      </c>
      <c r="D283" s="14" t="s">
        <v>5397</v>
      </c>
      <c r="E283" s="14" t="s">
        <v>4774</v>
      </c>
      <c r="F283" s="6">
        <f ca="1">COUNTIFS(累计派单!O:O,D:D,累计派单!S:S,$J$3)-COUNTIFS(累计派单!O:O,D:D,累计派单!I:I,"*群障*",累计派单!S:S,$J$3)</f>
        <v>0</v>
      </c>
      <c r="G283" s="6">
        <f ca="1">COUNTIFS(督办单!N:N,D:D,督办单!M:M,$J$3)</f>
        <v>0</v>
      </c>
      <c r="H283" s="15">
        <f ca="1" t="shared" si="4"/>
        <v>0</v>
      </c>
      <c r="I283" s="20"/>
      <c r="J283" s="21"/>
    </row>
    <row r="284" spans="1:10">
      <c r="A284" s="6">
        <v>281</v>
      </c>
      <c r="B284" s="14" t="s">
        <v>19</v>
      </c>
      <c r="C284" s="10" t="s">
        <v>8984</v>
      </c>
      <c r="D284" s="14" t="s">
        <v>8986</v>
      </c>
      <c r="E284" s="14" t="s">
        <v>5888</v>
      </c>
      <c r="F284" s="6">
        <f ca="1">COUNTIFS(累计派单!O:O,D:D,累计派单!S:S,$J$3)-COUNTIFS(累计派单!O:O,D:D,累计派单!I:I,"*群障*",累计派单!S:S,$J$3)</f>
        <v>0</v>
      </c>
      <c r="G284" s="6">
        <f ca="1">COUNTIFS(督办单!N:N,D:D,督办单!M:M,$J$3)</f>
        <v>0</v>
      </c>
      <c r="H284" s="15">
        <f ca="1" t="shared" si="4"/>
        <v>0</v>
      </c>
      <c r="I284" s="20"/>
      <c r="J284" s="21"/>
    </row>
    <row r="285" spans="1:10">
      <c r="A285" s="6">
        <v>282</v>
      </c>
      <c r="B285" s="14" t="s">
        <v>19</v>
      </c>
      <c r="C285" s="10" t="s">
        <v>9154</v>
      </c>
      <c r="D285" s="14" t="s">
        <v>9156</v>
      </c>
      <c r="E285" s="14" t="s">
        <v>4774</v>
      </c>
      <c r="F285" s="6">
        <f ca="1">COUNTIFS(累计派单!O:O,D:D,累计派单!S:S,$J$3)-COUNTIFS(累计派单!O:O,D:D,累计派单!I:I,"*群障*",累计派单!S:S,$J$3)</f>
        <v>0</v>
      </c>
      <c r="G285" s="6">
        <f ca="1">COUNTIFS(督办单!N:N,D:D,督办单!M:M,$J$3)</f>
        <v>0</v>
      </c>
      <c r="H285" s="15">
        <f ca="1" t="shared" si="4"/>
        <v>0</v>
      </c>
      <c r="I285" s="20"/>
      <c r="J285" s="21"/>
    </row>
    <row r="286" spans="1:10">
      <c r="A286" s="6">
        <v>283</v>
      </c>
      <c r="B286" s="14" t="s">
        <v>19</v>
      </c>
      <c r="C286" s="10" t="s">
        <v>5669</v>
      </c>
      <c r="D286" s="14" t="s">
        <v>5671</v>
      </c>
      <c r="E286" s="14" t="s">
        <v>5420</v>
      </c>
      <c r="F286" s="6">
        <f ca="1">COUNTIFS(累计派单!O:O,D:D,累计派单!S:S,$J$3)-COUNTIFS(累计派单!O:O,D:D,累计派单!I:I,"*群障*",累计派单!S:S,$J$3)</f>
        <v>0</v>
      </c>
      <c r="G286" s="6">
        <f ca="1">COUNTIFS(督办单!N:N,D:D,督办单!M:M,$J$3)</f>
        <v>0</v>
      </c>
      <c r="H286" s="15">
        <f ca="1" t="shared" si="4"/>
        <v>0</v>
      </c>
      <c r="I286" s="20"/>
      <c r="J286" s="21"/>
    </row>
    <row r="287" spans="1:10">
      <c r="A287" s="6">
        <v>284</v>
      </c>
      <c r="B287" s="14" t="s">
        <v>19</v>
      </c>
      <c r="C287" s="10" t="s">
        <v>10182</v>
      </c>
      <c r="D287" s="14" t="s">
        <v>10184</v>
      </c>
      <c r="E287" s="14" t="s">
        <v>4774</v>
      </c>
      <c r="F287" s="6">
        <f ca="1">COUNTIFS(累计派单!O:O,D:D,累计派单!S:S,$J$3)-COUNTIFS(累计派单!O:O,D:D,累计派单!I:I,"*群障*",累计派单!S:S,$J$3)</f>
        <v>0</v>
      </c>
      <c r="G287" s="6">
        <f ca="1">COUNTIFS(督办单!N:N,D:D,督办单!M:M,$J$3)</f>
        <v>0</v>
      </c>
      <c r="H287" s="15">
        <f ca="1" t="shared" si="4"/>
        <v>0</v>
      </c>
      <c r="I287" s="20"/>
      <c r="J287" s="21"/>
    </row>
    <row r="288" spans="1:10">
      <c r="A288" s="6">
        <v>285</v>
      </c>
      <c r="B288" s="14" t="s">
        <v>19</v>
      </c>
      <c r="C288" s="10" t="s">
        <v>10771</v>
      </c>
      <c r="D288" s="14" t="s">
        <v>10773</v>
      </c>
      <c r="E288" s="14" t="s">
        <v>5420</v>
      </c>
      <c r="F288" s="6">
        <f ca="1">COUNTIFS(累计派单!O:O,D:D,累计派单!S:S,$J$3)-COUNTIFS(累计派单!O:O,D:D,累计派单!I:I,"*群障*",累计派单!S:S,$J$3)</f>
        <v>0</v>
      </c>
      <c r="G288" s="6">
        <f ca="1">COUNTIFS(督办单!N:N,D:D,督办单!M:M,$J$3)</f>
        <v>0</v>
      </c>
      <c r="H288" s="15">
        <f ca="1" t="shared" si="4"/>
        <v>0</v>
      </c>
      <c r="I288" s="20"/>
      <c r="J288" s="21"/>
    </row>
    <row r="289" spans="1:10">
      <c r="A289" s="6">
        <v>286</v>
      </c>
      <c r="B289" s="14" t="s">
        <v>19</v>
      </c>
      <c r="C289" s="10" t="s">
        <v>6740</v>
      </c>
      <c r="D289" s="14" t="s">
        <v>6742</v>
      </c>
      <c r="E289" s="14" t="s">
        <v>5888</v>
      </c>
      <c r="F289" s="6">
        <f ca="1">COUNTIFS(累计派单!O:O,D:D,累计派单!S:S,$J$3)-COUNTIFS(累计派单!O:O,D:D,累计派单!I:I,"*群障*",累计派单!S:S,$J$3)</f>
        <v>0</v>
      </c>
      <c r="G289" s="6">
        <f ca="1">COUNTIFS(督办单!N:N,D:D,督办单!M:M,$J$3)</f>
        <v>0</v>
      </c>
      <c r="H289" s="15">
        <f ca="1" t="shared" si="4"/>
        <v>0</v>
      </c>
      <c r="I289" s="20"/>
      <c r="J289" s="21"/>
    </row>
    <row r="290" spans="1:10">
      <c r="A290" s="6">
        <v>287</v>
      </c>
      <c r="B290" s="14" t="s">
        <v>19</v>
      </c>
      <c r="C290" s="10" t="s">
        <v>91656</v>
      </c>
      <c r="D290" s="14" t="s">
        <v>91657</v>
      </c>
      <c r="E290" s="14" t="s">
        <v>5999</v>
      </c>
      <c r="F290" s="6">
        <f ca="1">COUNTIFS(累计派单!O:O,D:D,累计派单!S:S,$J$3)-COUNTIFS(累计派单!O:O,D:D,累计派单!I:I,"*群障*",累计派单!S:S,$J$3)</f>
        <v>0</v>
      </c>
      <c r="G290" s="6">
        <f ca="1">COUNTIFS(督办单!N:N,D:D,督办单!M:M,$J$3)</f>
        <v>0</v>
      </c>
      <c r="H290" s="15">
        <f ca="1" t="shared" si="4"/>
        <v>0</v>
      </c>
      <c r="I290" s="20"/>
      <c r="J290" s="21"/>
    </row>
    <row r="291" spans="1:10">
      <c r="A291" s="6">
        <v>288</v>
      </c>
      <c r="B291" s="14" t="s">
        <v>19</v>
      </c>
      <c r="C291" s="10" t="s">
        <v>8450</v>
      </c>
      <c r="D291" s="14" t="s">
        <v>8452</v>
      </c>
      <c r="E291" s="14" t="s">
        <v>5888</v>
      </c>
      <c r="F291" s="6">
        <f ca="1">COUNTIFS(累计派单!O:O,D:D,累计派单!S:S,$J$3)-COUNTIFS(累计派单!O:O,D:D,累计派单!I:I,"*群障*",累计派单!S:S,$J$3)</f>
        <v>0</v>
      </c>
      <c r="G291" s="6">
        <f ca="1">COUNTIFS(督办单!N:N,D:D,督办单!M:M,$J$3)</f>
        <v>0</v>
      </c>
      <c r="H291" s="15">
        <f ca="1" t="shared" si="4"/>
        <v>0</v>
      </c>
      <c r="I291" s="20"/>
      <c r="J291" s="21"/>
    </row>
    <row r="292" spans="1:10">
      <c r="A292" s="6">
        <v>289</v>
      </c>
      <c r="B292" s="14" t="s">
        <v>27</v>
      </c>
      <c r="C292" s="10" t="s">
        <v>19619</v>
      </c>
      <c r="D292" s="14" t="s">
        <v>19621</v>
      </c>
      <c r="E292" s="14" t="s">
        <v>5733</v>
      </c>
      <c r="F292" s="6">
        <f ca="1">COUNTIFS(累计派单!O:O,D:D,累计派单!S:S,$J$3)-COUNTIFS(累计派单!O:O,D:D,累计派单!I:I,"*群障*",累计派单!S:S,$J$3)</f>
        <v>0</v>
      </c>
      <c r="G292" s="6">
        <f ca="1">COUNTIFS(督办单!N:N,D:D,督办单!M:M,$J$3)</f>
        <v>0</v>
      </c>
      <c r="H292" s="15">
        <f ca="1" t="shared" si="4"/>
        <v>0</v>
      </c>
      <c r="I292" s="20"/>
      <c r="J292" s="21"/>
    </row>
    <row r="293" spans="1:10">
      <c r="A293" s="6">
        <v>290</v>
      </c>
      <c r="B293" s="14" t="s">
        <v>27</v>
      </c>
      <c r="C293" s="10" t="s">
        <v>25985</v>
      </c>
      <c r="D293" s="14" t="s">
        <v>25987</v>
      </c>
      <c r="E293" s="14" t="s">
        <v>16744</v>
      </c>
      <c r="F293" s="6">
        <f ca="1">COUNTIFS(累计派单!O:O,D:D,累计派单!S:S,$J$3)-COUNTIFS(累计派单!O:O,D:D,累计派单!I:I,"*群障*",累计派单!S:S,$J$3)</f>
        <v>0</v>
      </c>
      <c r="G293" s="6">
        <f ca="1">COUNTIFS(督办单!N:N,D:D,督办单!M:M,$J$3)</f>
        <v>0</v>
      </c>
      <c r="H293" s="15">
        <f ca="1" t="shared" si="4"/>
        <v>0</v>
      </c>
      <c r="I293" s="20"/>
      <c r="J293" s="21"/>
    </row>
    <row r="294" spans="1:10">
      <c r="A294" s="6">
        <v>291</v>
      </c>
      <c r="B294" s="14" t="s">
        <v>27</v>
      </c>
      <c r="C294" s="10" t="s">
        <v>91658</v>
      </c>
      <c r="D294" s="14" t="s">
        <v>91659</v>
      </c>
      <c r="E294" s="14" t="s">
        <v>5733</v>
      </c>
      <c r="F294" s="6">
        <f ca="1">COUNTIFS(累计派单!O:O,D:D,累计派单!S:S,$J$3)-COUNTIFS(累计派单!O:O,D:D,累计派单!I:I,"*群障*",累计派单!S:S,$J$3)</f>
        <v>0</v>
      </c>
      <c r="G294" s="6">
        <f ca="1">COUNTIFS(督办单!N:N,D:D,督办单!M:M,$J$3)</f>
        <v>0</v>
      </c>
      <c r="H294" s="15">
        <f ca="1" t="shared" si="4"/>
        <v>0</v>
      </c>
      <c r="I294" s="20"/>
      <c r="J294" s="21"/>
    </row>
    <row r="295" spans="1:10">
      <c r="A295" s="6">
        <v>292</v>
      </c>
      <c r="B295" s="14" t="s">
        <v>27</v>
      </c>
      <c r="C295" s="10" t="s">
        <v>91660</v>
      </c>
      <c r="D295" s="16" t="s">
        <v>91661</v>
      </c>
      <c r="E295" s="14" t="s">
        <v>5145</v>
      </c>
      <c r="F295" s="6">
        <f ca="1">COUNTIFS(累计派单!O:O,D:D,累计派单!S:S,$J$3)-COUNTIFS(累计派单!O:O,D:D,累计派单!I:I,"*群障*",累计派单!S:S,$J$3)</f>
        <v>0</v>
      </c>
      <c r="G295" s="6">
        <f ca="1">COUNTIFS(督办单!N:N,D:D,督办单!M:M,$J$3)</f>
        <v>0</v>
      </c>
      <c r="H295" s="15">
        <f ca="1" t="shared" si="4"/>
        <v>0</v>
      </c>
      <c r="I295" s="20"/>
      <c r="J295" s="21"/>
    </row>
    <row r="296" spans="1:10">
      <c r="A296" s="6">
        <v>293</v>
      </c>
      <c r="B296" s="14" t="s">
        <v>27</v>
      </c>
      <c r="C296" s="10" t="s">
        <v>28054</v>
      </c>
      <c r="D296" s="14" t="s">
        <v>28056</v>
      </c>
      <c r="E296" s="14" t="s">
        <v>5812</v>
      </c>
      <c r="F296" s="6">
        <f ca="1">COUNTIFS(累计派单!O:O,D:D,累计派单!S:S,$J$3)-COUNTIFS(累计派单!O:O,D:D,累计派单!I:I,"*群障*",累计派单!S:S,$J$3)</f>
        <v>0</v>
      </c>
      <c r="G296" s="6">
        <f ca="1">COUNTIFS(督办单!N:N,D:D,督办单!M:M,$J$3)</f>
        <v>0</v>
      </c>
      <c r="H296" s="15">
        <f ca="1" t="shared" si="4"/>
        <v>0</v>
      </c>
      <c r="I296" s="20"/>
      <c r="J296" s="21"/>
    </row>
    <row r="297" spans="1:10">
      <c r="A297" s="6">
        <v>294</v>
      </c>
      <c r="B297" s="14" t="s">
        <v>27</v>
      </c>
      <c r="C297" s="10" t="s">
        <v>23372</v>
      </c>
      <c r="D297" s="14" t="s">
        <v>23374</v>
      </c>
      <c r="E297" s="14" t="s">
        <v>16744</v>
      </c>
      <c r="F297" s="6">
        <f ca="1">COUNTIFS(累计派单!O:O,D:D,累计派单!S:S,$J$3)-COUNTIFS(累计派单!O:O,D:D,累计派单!I:I,"*群障*",累计派单!S:S,$J$3)</f>
        <v>0</v>
      </c>
      <c r="G297" s="6">
        <f ca="1">COUNTIFS(督办单!N:N,D:D,督办单!M:M,$J$3)</f>
        <v>0</v>
      </c>
      <c r="H297" s="15">
        <f ca="1" t="shared" si="4"/>
        <v>0</v>
      </c>
      <c r="I297" s="20"/>
      <c r="J297" s="21"/>
    </row>
    <row r="298" spans="1:10">
      <c r="A298" s="6">
        <v>295</v>
      </c>
      <c r="B298" s="14" t="s">
        <v>27</v>
      </c>
      <c r="C298" s="10" t="s">
        <v>91662</v>
      </c>
      <c r="D298" s="14" t="s">
        <v>91663</v>
      </c>
      <c r="E298" s="14" t="s">
        <v>5733</v>
      </c>
      <c r="F298" s="6">
        <f ca="1">COUNTIFS(累计派单!O:O,D:D,累计派单!S:S,$J$3)-COUNTIFS(累计派单!O:O,D:D,累计派单!I:I,"*群障*",累计派单!S:S,$J$3)</f>
        <v>0</v>
      </c>
      <c r="G298" s="6">
        <f ca="1">COUNTIFS(督办单!N:N,D:D,督办单!M:M,$J$3)</f>
        <v>0</v>
      </c>
      <c r="H298" s="15">
        <f ca="1" t="shared" si="4"/>
        <v>0</v>
      </c>
      <c r="I298" s="20"/>
      <c r="J298" s="21"/>
    </row>
    <row r="299" spans="1:10">
      <c r="A299" s="6">
        <v>296</v>
      </c>
      <c r="B299" s="14" t="s">
        <v>27</v>
      </c>
      <c r="C299" s="10" t="s">
        <v>4801</v>
      </c>
      <c r="D299" s="14" t="s">
        <v>4804</v>
      </c>
      <c r="E299" s="14" t="s">
        <v>4803</v>
      </c>
      <c r="F299" s="6">
        <f ca="1">COUNTIFS(累计派单!O:O,D:D,累计派单!S:S,$J$3)-COUNTIFS(累计派单!O:O,D:D,累计派单!I:I,"*群障*",累计派单!S:S,$J$3)</f>
        <v>0</v>
      </c>
      <c r="G299" s="6">
        <f ca="1">COUNTIFS(督办单!N:N,D:D,督办单!M:M,$J$3)</f>
        <v>0</v>
      </c>
      <c r="H299" s="15">
        <f ca="1" t="shared" si="4"/>
        <v>0</v>
      </c>
      <c r="I299" s="20"/>
      <c r="J299" s="21"/>
    </row>
    <row r="300" spans="1:10">
      <c r="A300" s="6">
        <v>297</v>
      </c>
      <c r="B300" s="14" t="s">
        <v>27</v>
      </c>
      <c r="C300" s="10" t="s">
        <v>5293</v>
      </c>
      <c r="D300" s="14" t="s">
        <v>5297</v>
      </c>
      <c r="E300" s="14" t="s">
        <v>5295</v>
      </c>
      <c r="F300" s="6">
        <f ca="1">COUNTIFS(累计派单!O:O,D:D,累计派单!S:S,$J$3)-COUNTIFS(累计派单!O:O,D:D,累计派单!I:I,"*群障*",累计派单!S:S,$J$3)</f>
        <v>0</v>
      </c>
      <c r="G300" s="6">
        <f ca="1">COUNTIFS(督办单!N:N,D:D,督办单!M:M,$J$3)</f>
        <v>0</v>
      </c>
      <c r="H300" s="15">
        <f ca="1" t="shared" si="4"/>
        <v>0</v>
      </c>
      <c r="I300" s="20"/>
      <c r="J300" s="21"/>
    </row>
    <row r="301" spans="1:10">
      <c r="A301" s="6">
        <v>298</v>
      </c>
      <c r="B301" s="14" t="s">
        <v>27</v>
      </c>
      <c r="C301" s="10" t="s">
        <v>6580</v>
      </c>
      <c r="D301" s="14" t="s">
        <v>6582</v>
      </c>
      <c r="E301" s="14" t="s">
        <v>4803</v>
      </c>
      <c r="F301" s="6">
        <f ca="1">COUNTIFS(累计派单!O:O,D:D,累计派单!S:S,$J$3)-COUNTIFS(累计派单!O:O,D:D,累计派单!I:I,"*群障*",累计派单!S:S,$J$3)</f>
        <v>0</v>
      </c>
      <c r="G301" s="6">
        <f ca="1">COUNTIFS(督办单!N:N,D:D,督办单!M:M,$J$3)</f>
        <v>0</v>
      </c>
      <c r="H301" s="15">
        <f ca="1" t="shared" si="4"/>
        <v>0</v>
      </c>
      <c r="I301" s="20"/>
      <c r="J301" s="21"/>
    </row>
    <row r="302" spans="1:10">
      <c r="A302" s="6">
        <v>299</v>
      </c>
      <c r="B302" s="14" t="s">
        <v>27</v>
      </c>
      <c r="C302" s="10" t="s">
        <v>34600</v>
      </c>
      <c r="D302" s="14" t="s">
        <v>34602</v>
      </c>
      <c r="E302" s="14" t="s">
        <v>5145</v>
      </c>
      <c r="F302" s="6">
        <f ca="1">COUNTIFS(累计派单!O:O,D:D,累计派单!S:S,$J$3)-COUNTIFS(累计派单!O:O,D:D,累计派单!I:I,"*群障*",累计派单!S:S,$J$3)</f>
        <v>0</v>
      </c>
      <c r="G302" s="6">
        <f ca="1">COUNTIFS(督办单!N:N,D:D,督办单!M:M,$J$3)</f>
        <v>0</v>
      </c>
      <c r="H302" s="15">
        <f ca="1" t="shared" si="4"/>
        <v>0</v>
      </c>
      <c r="I302" s="20"/>
      <c r="J302" s="21"/>
    </row>
    <row r="303" spans="1:10">
      <c r="A303" s="6">
        <v>300</v>
      </c>
      <c r="B303" s="14" t="s">
        <v>27</v>
      </c>
      <c r="C303" s="10" t="s">
        <v>15257</v>
      </c>
      <c r="D303" s="14" t="s">
        <v>15259</v>
      </c>
      <c r="E303" s="14" t="s">
        <v>5295</v>
      </c>
      <c r="F303" s="6">
        <f ca="1">COUNTIFS(累计派单!O:O,D:D,累计派单!S:S,$J$3)-COUNTIFS(累计派单!O:O,D:D,累计派单!I:I,"*群障*",累计派单!S:S,$J$3)</f>
        <v>0</v>
      </c>
      <c r="G303" s="6">
        <f ca="1">COUNTIFS(督办单!N:N,D:D,督办单!M:M,$J$3)</f>
        <v>0</v>
      </c>
      <c r="H303" s="15">
        <f ca="1" t="shared" si="4"/>
        <v>0</v>
      </c>
      <c r="I303" s="20"/>
      <c r="J303" s="21"/>
    </row>
    <row r="304" spans="1:10">
      <c r="A304" s="6">
        <v>301</v>
      </c>
      <c r="B304" s="14" t="s">
        <v>27</v>
      </c>
      <c r="C304" s="10" t="s">
        <v>8150</v>
      </c>
      <c r="D304" s="14" t="s">
        <v>8153</v>
      </c>
      <c r="E304" s="14" t="s">
        <v>8152</v>
      </c>
      <c r="F304" s="6">
        <f ca="1">COUNTIFS(累计派单!O:O,D:D,累计派单!S:S,$J$3)-COUNTIFS(累计派单!O:O,D:D,累计派单!I:I,"*群障*",累计派单!S:S,$J$3)</f>
        <v>0</v>
      </c>
      <c r="G304" s="6">
        <f ca="1">COUNTIFS(督办单!N:N,D:D,督办单!M:M,$J$3)</f>
        <v>0</v>
      </c>
      <c r="H304" s="15">
        <f ca="1" t="shared" si="4"/>
        <v>0</v>
      </c>
      <c r="I304" s="20"/>
      <c r="J304" s="21"/>
    </row>
    <row r="305" spans="1:10">
      <c r="A305" s="6">
        <v>302</v>
      </c>
      <c r="B305" s="17" t="s">
        <v>27</v>
      </c>
      <c r="C305" s="18" t="s">
        <v>91664</v>
      </c>
      <c r="D305" s="17" t="s">
        <v>91665</v>
      </c>
      <c r="E305" s="17" t="s">
        <v>5733</v>
      </c>
      <c r="F305" s="6">
        <f ca="1">COUNTIFS(累计派单!O:O,D:D,累计派单!S:S,$J$3)-COUNTIFS(累计派单!O:O,D:D,累计派单!I:I,"*群障*",累计派单!S:S,$J$3)</f>
        <v>0</v>
      </c>
      <c r="G305" s="6">
        <f ca="1">COUNTIFS(督办单!N:N,D:D,督办单!M:M,$J$3)</f>
        <v>0</v>
      </c>
      <c r="H305" s="15">
        <f ca="1" t="shared" si="4"/>
        <v>0</v>
      </c>
      <c r="I305" s="20"/>
      <c r="J305" s="21"/>
    </row>
    <row r="306" spans="1:10">
      <c r="A306" s="6">
        <v>303</v>
      </c>
      <c r="B306" s="14" t="s">
        <v>27</v>
      </c>
      <c r="C306" s="10" t="s">
        <v>91666</v>
      </c>
      <c r="D306" s="14" t="s">
        <v>91667</v>
      </c>
      <c r="E306" s="14" t="s">
        <v>5733</v>
      </c>
      <c r="F306" s="6">
        <f ca="1">COUNTIFS(累计派单!O:O,D:D,累计派单!S:S,$J$3)-COUNTIFS(累计派单!O:O,D:D,累计派单!I:I,"*群障*",累计派单!S:S,$J$3)</f>
        <v>0</v>
      </c>
      <c r="G306" s="6">
        <f ca="1">COUNTIFS(督办单!N:N,D:D,督办单!M:M,$J$3)</f>
        <v>0</v>
      </c>
      <c r="H306" s="15">
        <f ca="1" t="shared" si="4"/>
        <v>0</v>
      </c>
      <c r="I306" s="20"/>
      <c r="J306" s="21"/>
    </row>
    <row r="307" spans="1:10">
      <c r="A307" s="6">
        <v>304</v>
      </c>
      <c r="B307" s="14" t="s">
        <v>27</v>
      </c>
      <c r="C307" s="10" t="s">
        <v>91668</v>
      </c>
      <c r="D307" s="14" t="s">
        <v>91669</v>
      </c>
      <c r="E307" s="14" t="s">
        <v>11369</v>
      </c>
      <c r="F307" s="6">
        <f ca="1">COUNTIFS(累计派单!O:O,D:D,累计派单!S:S,$J$3)-COUNTIFS(累计派单!O:O,D:D,累计派单!I:I,"*群障*",累计派单!S:S,$J$3)</f>
        <v>0</v>
      </c>
      <c r="G307" s="6">
        <f ca="1">COUNTIFS(督办单!N:N,D:D,督办单!M:M,$J$3)</f>
        <v>0</v>
      </c>
      <c r="H307" s="15">
        <f ca="1" t="shared" si="4"/>
        <v>0</v>
      </c>
      <c r="I307" s="20"/>
      <c r="J307" s="21"/>
    </row>
    <row r="308" spans="1:10">
      <c r="A308" s="6">
        <v>305</v>
      </c>
      <c r="B308" s="14" t="s">
        <v>27</v>
      </c>
      <c r="C308" s="10" t="s">
        <v>91670</v>
      </c>
      <c r="D308" s="14" t="s">
        <v>91671</v>
      </c>
      <c r="E308" s="14" t="s">
        <v>5733</v>
      </c>
      <c r="F308" s="6">
        <f ca="1">COUNTIFS(累计派单!O:O,D:D,累计派单!S:S,$J$3)-COUNTIFS(累计派单!O:O,D:D,累计派单!I:I,"*群障*",累计派单!S:S,$J$3)</f>
        <v>0</v>
      </c>
      <c r="G308" s="6">
        <f ca="1">COUNTIFS(督办单!N:N,D:D,督办单!M:M,$J$3)</f>
        <v>0</v>
      </c>
      <c r="H308" s="15">
        <f ca="1" t="shared" si="4"/>
        <v>0</v>
      </c>
      <c r="I308" s="20"/>
      <c r="J308" s="21"/>
    </row>
    <row r="309" spans="1:10">
      <c r="A309" s="6">
        <v>306</v>
      </c>
      <c r="B309" s="14" t="s">
        <v>27</v>
      </c>
      <c r="C309" s="10" t="s">
        <v>13302</v>
      </c>
      <c r="D309" s="14" t="s">
        <v>13304</v>
      </c>
      <c r="E309" s="14" t="s">
        <v>5812</v>
      </c>
      <c r="F309" s="6">
        <f ca="1">COUNTIFS(累计派单!O:O,D:D,累计派单!S:S,$J$3)-COUNTIFS(累计派单!O:O,D:D,累计派单!I:I,"*群障*",累计派单!S:S,$J$3)</f>
        <v>0</v>
      </c>
      <c r="G309" s="6">
        <f ca="1">COUNTIFS(督办单!N:N,D:D,督办单!M:M,$J$3)</f>
        <v>0</v>
      </c>
      <c r="H309" s="15">
        <f ca="1" t="shared" si="4"/>
        <v>0</v>
      </c>
      <c r="I309" s="20"/>
      <c r="J309" s="21"/>
    </row>
    <row r="310" spans="1:10">
      <c r="A310" s="6">
        <v>307</v>
      </c>
      <c r="B310" s="14" t="s">
        <v>27</v>
      </c>
      <c r="C310" s="10" t="s">
        <v>5810</v>
      </c>
      <c r="D310" s="14" t="s">
        <v>5813</v>
      </c>
      <c r="E310" s="14" t="s">
        <v>5812</v>
      </c>
      <c r="F310" s="6">
        <f ca="1">COUNTIFS(累计派单!O:O,D:D,累计派单!S:S,$J$3)-COUNTIFS(累计派单!O:O,D:D,累计派单!I:I,"*群障*",累计派单!S:S,$J$3)</f>
        <v>0</v>
      </c>
      <c r="G310" s="6">
        <f ca="1">COUNTIFS(督办单!N:N,D:D,督办单!M:M,$J$3)</f>
        <v>0</v>
      </c>
      <c r="H310" s="15">
        <f ca="1" t="shared" si="4"/>
        <v>0</v>
      </c>
      <c r="I310" s="20"/>
      <c r="J310" s="21"/>
    </row>
    <row r="311" spans="1:10">
      <c r="A311" s="6">
        <v>308</v>
      </c>
      <c r="B311" s="14" t="s">
        <v>27</v>
      </c>
      <c r="C311" s="10" t="s">
        <v>91672</v>
      </c>
      <c r="D311" s="14" t="s">
        <v>91673</v>
      </c>
      <c r="E311" s="14" t="s">
        <v>5733</v>
      </c>
      <c r="F311" s="6">
        <f ca="1">COUNTIFS(累计派单!O:O,D:D,累计派单!S:S,$J$3)-COUNTIFS(累计派单!O:O,D:D,累计派单!I:I,"*群障*",累计派单!S:S,$J$3)</f>
        <v>0</v>
      </c>
      <c r="G311" s="6">
        <f ca="1">COUNTIFS(督办单!N:N,D:D,督办单!M:M,$J$3)</f>
        <v>0</v>
      </c>
      <c r="H311" s="15">
        <f ca="1" t="shared" si="4"/>
        <v>0</v>
      </c>
      <c r="I311" s="20"/>
      <c r="J311" s="21"/>
    </row>
    <row r="312" spans="1:10">
      <c r="A312" s="6">
        <v>309</v>
      </c>
      <c r="B312" s="14" t="s">
        <v>27</v>
      </c>
      <c r="C312" s="10" t="s">
        <v>9082</v>
      </c>
      <c r="D312" s="14" t="s">
        <v>9084</v>
      </c>
      <c r="E312" s="14" t="s">
        <v>5812</v>
      </c>
      <c r="F312" s="6">
        <f ca="1">COUNTIFS(累计派单!O:O,D:D,累计派单!S:S,$J$3)-COUNTIFS(累计派单!O:O,D:D,累计派单!I:I,"*群障*",累计派单!S:S,$J$3)</f>
        <v>0</v>
      </c>
      <c r="G312" s="6">
        <f ca="1">COUNTIFS(督办单!N:N,D:D,督办单!M:M,$J$3)</f>
        <v>0</v>
      </c>
      <c r="H312" s="15">
        <f ca="1" t="shared" si="4"/>
        <v>0</v>
      </c>
      <c r="I312" s="20"/>
      <c r="J312" s="21"/>
    </row>
    <row r="313" spans="1:10">
      <c r="A313" s="6">
        <v>310</v>
      </c>
      <c r="B313" s="14" t="s">
        <v>27</v>
      </c>
      <c r="C313" s="10" t="s">
        <v>20324</v>
      </c>
      <c r="D313" s="14" t="s">
        <v>20326</v>
      </c>
      <c r="E313" s="14" t="s">
        <v>8152</v>
      </c>
      <c r="F313" s="6">
        <f ca="1">COUNTIFS(累计派单!O:O,D:D,累计派单!S:S,$J$3)-COUNTIFS(累计派单!O:O,D:D,累计派单!I:I,"*群障*",累计派单!S:S,$J$3)</f>
        <v>0</v>
      </c>
      <c r="G313" s="6">
        <f ca="1">COUNTIFS(督办单!N:N,D:D,督办单!M:M,$J$3)</f>
        <v>0</v>
      </c>
      <c r="H313" s="15">
        <f ca="1" t="shared" si="4"/>
        <v>0</v>
      </c>
      <c r="I313" s="20"/>
      <c r="J313" s="21"/>
    </row>
    <row r="314" spans="1:10">
      <c r="A314" s="6">
        <v>311</v>
      </c>
      <c r="B314" s="14" t="s">
        <v>27</v>
      </c>
      <c r="C314" s="10" t="s">
        <v>91674</v>
      </c>
      <c r="D314" s="14" t="s">
        <v>91675</v>
      </c>
      <c r="E314" s="14" t="s">
        <v>5295</v>
      </c>
      <c r="F314" s="6">
        <f ca="1">COUNTIFS(累计派单!O:O,D:D,累计派单!S:S,$J$3)-COUNTIFS(累计派单!O:O,D:D,累计派单!I:I,"*群障*",累计派单!S:S,$J$3)</f>
        <v>0</v>
      </c>
      <c r="G314" s="6">
        <f ca="1">COUNTIFS(督办单!N:N,D:D,督办单!M:M,$J$3)</f>
        <v>0</v>
      </c>
      <c r="H314" s="15">
        <f ca="1" t="shared" si="4"/>
        <v>0</v>
      </c>
      <c r="I314" s="20"/>
      <c r="J314" s="21"/>
    </row>
    <row r="315" spans="1:10">
      <c r="A315" s="6">
        <v>312</v>
      </c>
      <c r="B315" s="14" t="s">
        <v>27</v>
      </c>
      <c r="C315" s="10" t="s">
        <v>8163</v>
      </c>
      <c r="D315" s="14" t="s">
        <v>8165</v>
      </c>
      <c r="E315" s="14" t="s">
        <v>4803</v>
      </c>
      <c r="F315" s="6">
        <f ca="1">COUNTIFS(累计派单!O:O,D:D,累计派单!S:S,$J$3)-COUNTIFS(累计派单!O:O,D:D,累计派单!I:I,"*群障*",累计派单!S:S,$J$3)</f>
        <v>0</v>
      </c>
      <c r="G315" s="6">
        <f ca="1">COUNTIFS(督办单!N:N,D:D,督办单!M:M,$J$3)</f>
        <v>0</v>
      </c>
      <c r="H315" s="15">
        <f ca="1" t="shared" si="4"/>
        <v>0</v>
      </c>
      <c r="I315" s="20"/>
      <c r="J315" s="21"/>
    </row>
    <row r="316" spans="1:10">
      <c r="A316" s="6">
        <v>313</v>
      </c>
      <c r="B316" s="14" t="s">
        <v>27</v>
      </c>
      <c r="C316" s="10" t="s">
        <v>91676</v>
      </c>
      <c r="D316" s="14" t="s">
        <v>91677</v>
      </c>
      <c r="E316" s="14" t="s">
        <v>4803</v>
      </c>
      <c r="F316" s="6">
        <f ca="1">COUNTIFS(累计派单!O:O,D:D,累计派单!S:S,$J$3)-COUNTIFS(累计派单!O:O,D:D,累计派单!I:I,"*群障*",累计派单!S:S,$J$3)</f>
        <v>0</v>
      </c>
      <c r="G316" s="6">
        <f ca="1">COUNTIFS(督办单!N:N,D:D,督办单!M:M,$J$3)</f>
        <v>0</v>
      </c>
      <c r="H316" s="15">
        <f ca="1" t="shared" si="4"/>
        <v>0</v>
      </c>
      <c r="I316" s="20"/>
      <c r="J316" s="21"/>
    </row>
    <row r="317" spans="1:10">
      <c r="A317" s="6">
        <v>314</v>
      </c>
      <c r="B317" s="24" t="s">
        <v>27</v>
      </c>
      <c r="C317" s="10" t="s">
        <v>12053</v>
      </c>
      <c r="D317" s="14" t="s">
        <v>12055</v>
      </c>
      <c r="E317" s="14" t="s">
        <v>4803</v>
      </c>
      <c r="F317" s="6">
        <f ca="1">COUNTIFS(累计派单!O:O,D:D,累计派单!S:S,$J$3)-COUNTIFS(累计派单!O:O,D:D,累计派单!I:I,"*群障*",累计派单!S:S,$J$3)</f>
        <v>0</v>
      </c>
      <c r="G317" s="6">
        <f ca="1">COUNTIFS(督办单!N:N,D:D,督办单!M:M,$J$3)</f>
        <v>0</v>
      </c>
      <c r="H317" s="15">
        <f ca="1" t="shared" si="4"/>
        <v>0</v>
      </c>
      <c r="I317" s="20"/>
      <c r="J317" s="21"/>
    </row>
    <row r="318" spans="1:10">
      <c r="A318" s="6">
        <v>315</v>
      </c>
      <c r="B318" s="14" t="s">
        <v>27</v>
      </c>
      <c r="C318" s="10" t="s">
        <v>91678</v>
      </c>
      <c r="D318" s="14" t="s">
        <v>91679</v>
      </c>
      <c r="E318" s="14" t="s">
        <v>5295</v>
      </c>
      <c r="F318" s="6">
        <f ca="1">COUNTIFS(累计派单!O:O,D:D,累计派单!S:S,$J$3)-COUNTIFS(累计派单!O:O,D:D,累计派单!I:I,"*群障*",累计派单!S:S,$J$3)</f>
        <v>0</v>
      </c>
      <c r="G318" s="6">
        <f ca="1">COUNTIFS(督办单!N:N,D:D,督办单!M:M,$J$3)</f>
        <v>0</v>
      </c>
      <c r="H318" s="15">
        <f ca="1" t="shared" si="4"/>
        <v>0</v>
      </c>
      <c r="I318" s="20"/>
      <c r="J318" s="21"/>
    </row>
    <row r="319" spans="1:10">
      <c r="A319" s="6">
        <v>316</v>
      </c>
      <c r="B319" s="14" t="s">
        <v>27</v>
      </c>
      <c r="C319" s="10" t="s">
        <v>5143</v>
      </c>
      <c r="D319" s="14" t="s">
        <v>5146</v>
      </c>
      <c r="E319" s="14" t="s">
        <v>5145</v>
      </c>
      <c r="F319" s="6">
        <f ca="1">COUNTIFS(累计派单!O:O,D:D,累计派单!S:S,$J$3)-COUNTIFS(累计派单!O:O,D:D,累计派单!I:I,"*群障*",累计派单!S:S,$J$3)</f>
        <v>0</v>
      </c>
      <c r="G319" s="6">
        <f ca="1">COUNTIFS(督办单!N:N,D:D,督办单!M:M,$J$3)</f>
        <v>0</v>
      </c>
      <c r="H319" s="15">
        <f ca="1" t="shared" si="4"/>
        <v>0</v>
      </c>
      <c r="I319" s="20"/>
      <c r="J319" s="21"/>
    </row>
    <row r="320" spans="1:10">
      <c r="A320" s="6">
        <v>317</v>
      </c>
      <c r="B320" s="14" t="s">
        <v>27</v>
      </c>
      <c r="C320" s="10" t="s">
        <v>11367</v>
      </c>
      <c r="D320" s="14" t="s">
        <v>11370</v>
      </c>
      <c r="E320" s="14" t="s">
        <v>5295</v>
      </c>
      <c r="F320" s="6">
        <f ca="1">COUNTIFS(累计派单!O:O,D:D,累计派单!S:S,$J$3)-COUNTIFS(累计派单!O:O,D:D,累计派单!I:I,"*群障*",累计派单!S:S,$J$3)</f>
        <v>0</v>
      </c>
      <c r="G320" s="6">
        <f ca="1">COUNTIFS(督办单!N:N,D:D,督办单!M:M,$J$3)</f>
        <v>0</v>
      </c>
      <c r="H320" s="15">
        <f ca="1" t="shared" si="4"/>
        <v>0</v>
      </c>
      <c r="I320" s="20"/>
      <c r="J320" s="21"/>
    </row>
    <row r="321" spans="1:10">
      <c r="A321" s="6">
        <v>318</v>
      </c>
      <c r="B321" s="14" t="s">
        <v>27</v>
      </c>
      <c r="C321" s="10" t="s">
        <v>15495</v>
      </c>
      <c r="D321" s="14" t="s">
        <v>15497</v>
      </c>
      <c r="E321" s="14" t="s">
        <v>4803</v>
      </c>
      <c r="F321" s="6">
        <f ca="1">COUNTIFS(累计派单!O:O,D:D,累计派单!S:S,$J$3)-COUNTIFS(累计派单!O:O,D:D,累计派单!I:I,"*群障*",累计派单!S:S,$J$3)</f>
        <v>0</v>
      </c>
      <c r="G321" s="6">
        <f ca="1">COUNTIFS(督办单!N:N,D:D,督办单!M:M,$J$3)</f>
        <v>0</v>
      </c>
      <c r="H321" s="15">
        <f ca="1" t="shared" si="4"/>
        <v>0</v>
      </c>
      <c r="I321" s="20"/>
      <c r="J321" s="21"/>
    </row>
    <row r="322" spans="1:10">
      <c r="A322" s="6">
        <v>319</v>
      </c>
      <c r="B322" s="14" t="s">
        <v>27</v>
      </c>
      <c r="C322" s="10" t="s">
        <v>9995</v>
      </c>
      <c r="D322" s="14" t="s">
        <v>9997</v>
      </c>
      <c r="E322" s="14" t="s">
        <v>5145</v>
      </c>
      <c r="F322" s="6">
        <f ca="1">COUNTIFS(累计派单!O:O,D:D,累计派单!S:S,$J$3)-COUNTIFS(累计派单!O:O,D:D,累计派单!I:I,"*群障*",累计派单!S:S,$J$3)</f>
        <v>0</v>
      </c>
      <c r="G322" s="6">
        <f ca="1">COUNTIFS(督办单!N:N,D:D,督办单!M:M,$J$3)</f>
        <v>0</v>
      </c>
      <c r="H322" s="15">
        <f ca="1" t="shared" si="4"/>
        <v>0</v>
      </c>
      <c r="I322" s="20"/>
      <c r="J322" s="21"/>
    </row>
    <row r="323" spans="1:10">
      <c r="A323" s="6">
        <v>320</v>
      </c>
      <c r="B323" s="14" t="s">
        <v>27</v>
      </c>
      <c r="C323" s="10" t="s">
        <v>7899</v>
      </c>
      <c r="D323" s="14" t="s">
        <v>7901</v>
      </c>
      <c r="E323" s="14" t="s">
        <v>5812</v>
      </c>
      <c r="F323" s="6">
        <f ca="1">COUNTIFS(累计派单!O:O,D:D,累计派单!S:S,$J$3)-COUNTIFS(累计派单!O:O,D:D,累计派单!I:I,"*群障*",累计派单!S:S,$J$3)</f>
        <v>0</v>
      </c>
      <c r="G323" s="6">
        <f ca="1">COUNTIFS(督办单!N:N,D:D,督办单!M:M,$J$3)</f>
        <v>0</v>
      </c>
      <c r="H323" s="15">
        <f ca="1" t="shared" si="4"/>
        <v>0</v>
      </c>
      <c r="I323" s="20"/>
      <c r="J323" s="21"/>
    </row>
    <row r="324" spans="1:10">
      <c r="A324" s="6">
        <v>321</v>
      </c>
      <c r="B324" s="14" t="s">
        <v>27</v>
      </c>
      <c r="C324" s="10" t="s">
        <v>12419</v>
      </c>
      <c r="D324" s="14" t="s">
        <v>12421</v>
      </c>
      <c r="E324" s="14" t="s">
        <v>5733</v>
      </c>
      <c r="F324" s="6">
        <f ca="1">COUNTIFS(累计派单!O:O,D:D,累计派单!S:S,$J$3)-COUNTIFS(累计派单!O:O,D:D,累计派单!I:I,"*群障*",累计派单!S:S,$J$3)</f>
        <v>0</v>
      </c>
      <c r="G324" s="6">
        <f ca="1">COUNTIFS(督办单!N:N,D:D,督办单!M:M,$J$3)</f>
        <v>0</v>
      </c>
      <c r="H324" s="15">
        <f ca="1" t="shared" ref="H324:H387" si="5">IFERROR(G324/F324,0)</f>
        <v>0</v>
      </c>
      <c r="I324" s="20"/>
      <c r="J324" s="21"/>
    </row>
    <row r="325" spans="1:10">
      <c r="A325" s="6">
        <v>322</v>
      </c>
      <c r="B325" s="14" t="s">
        <v>27</v>
      </c>
      <c r="C325" s="10" t="s">
        <v>6378</v>
      </c>
      <c r="D325" s="14" t="s">
        <v>6380</v>
      </c>
      <c r="E325" s="14" t="s">
        <v>5733</v>
      </c>
      <c r="F325" s="6">
        <f ca="1">COUNTIFS(累计派单!O:O,D:D,累计派单!S:S,$J$3)-COUNTIFS(累计派单!O:O,D:D,累计派单!I:I,"*群障*",累计派单!S:S,$J$3)</f>
        <v>0</v>
      </c>
      <c r="G325" s="6">
        <f ca="1">COUNTIFS(督办单!N:N,D:D,督办单!M:M,$J$3)</f>
        <v>0</v>
      </c>
      <c r="H325" s="15">
        <f ca="1" t="shared" si="5"/>
        <v>0</v>
      </c>
      <c r="I325" s="20"/>
      <c r="J325" s="21"/>
    </row>
    <row r="326" spans="1:10">
      <c r="A326" s="6">
        <v>323</v>
      </c>
      <c r="B326" s="14" t="s">
        <v>27</v>
      </c>
      <c r="C326" s="10" t="s">
        <v>6555</v>
      </c>
      <c r="D326" s="14" t="s">
        <v>6557</v>
      </c>
      <c r="E326" s="14" t="s">
        <v>4803</v>
      </c>
      <c r="F326" s="6">
        <f ca="1">COUNTIFS(累计派单!O:O,D:D,累计派单!S:S,$J$3)-COUNTIFS(累计派单!O:O,D:D,累计派单!I:I,"*群障*",累计派单!S:S,$J$3)</f>
        <v>0</v>
      </c>
      <c r="G326" s="6">
        <f ca="1">COUNTIFS(督办单!N:N,D:D,督办单!M:M,$J$3)</f>
        <v>0</v>
      </c>
      <c r="H326" s="15">
        <f ca="1" t="shared" si="5"/>
        <v>0</v>
      </c>
      <c r="I326" s="20"/>
      <c r="J326" s="21"/>
    </row>
    <row r="327" spans="1:10">
      <c r="A327" s="6">
        <v>324</v>
      </c>
      <c r="B327" s="14" t="s">
        <v>27</v>
      </c>
      <c r="C327" s="10" t="s">
        <v>21916</v>
      </c>
      <c r="D327" s="14" t="s">
        <v>21918</v>
      </c>
      <c r="E327" s="14" t="s">
        <v>4803</v>
      </c>
      <c r="F327" s="6">
        <f ca="1">COUNTIFS(累计派单!O:O,D:D,累计派单!S:S,$J$3)-COUNTIFS(累计派单!O:O,D:D,累计派单!I:I,"*群障*",累计派单!S:S,$J$3)</f>
        <v>0</v>
      </c>
      <c r="G327" s="6">
        <f ca="1">COUNTIFS(督办单!N:N,D:D,督办单!M:M,$J$3)</f>
        <v>0</v>
      </c>
      <c r="H327" s="15">
        <f ca="1" t="shared" si="5"/>
        <v>0</v>
      </c>
      <c r="I327" s="20"/>
      <c r="J327" s="21"/>
    </row>
    <row r="328" spans="1:10">
      <c r="A328" s="6">
        <v>325</v>
      </c>
      <c r="B328" s="14" t="s">
        <v>27</v>
      </c>
      <c r="C328" s="10" t="s">
        <v>91680</v>
      </c>
      <c r="D328" s="14" t="s">
        <v>91681</v>
      </c>
      <c r="E328" s="14" t="s">
        <v>5295</v>
      </c>
      <c r="F328" s="6">
        <f ca="1">COUNTIFS(累计派单!O:O,D:D,累计派单!S:S,$J$3)-COUNTIFS(累计派单!O:O,D:D,累计派单!I:I,"*群障*",累计派单!S:S,$J$3)</f>
        <v>0</v>
      </c>
      <c r="G328" s="6">
        <f ca="1">COUNTIFS(督办单!N:N,D:D,督办单!M:M,$J$3)</f>
        <v>0</v>
      </c>
      <c r="H328" s="15">
        <f ca="1" t="shared" si="5"/>
        <v>0</v>
      </c>
      <c r="I328" s="20"/>
      <c r="J328" s="21"/>
    </row>
    <row r="329" spans="1:10">
      <c r="A329" s="6">
        <v>326</v>
      </c>
      <c r="B329" s="14" t="s">
        <v>27</v>
      </c>
      <c r="C329" s="10" t="s">
        <v>34274</v>
      </c>
      <c r="D329" s="14" t="s">
        <v>91682</v>
      </c>
      <c r="E329" s="14" t="s">
        <v>11369</v>
      </c>
      <c r="F329" s="6">
        <f ca="1">COUNTIFS(累计派单!O:O,D:D,累计派单!S:S,$J$3)-COUNTIFS(累计派单!O:O,D:D,累计派单!I:I,"*群障*",累计派单!S:S,$J$3)</f>
        <v>0</v>
      </c>
      <c r="G329" s="6">
        <f ca="1">COUNTIFS(督办单!N:N,D:D,督办单!M:M,$J$3)</f>
        <v>0</v>
      </c>
      <c r="H329" s="15">
        <f ca="1" t="shared" si="5"/>
        <v>0</v>
      </c>
      <c r="I329" s="20"/>
      <c r="J329" s="21"/>
    </row>
    <row r="330" spans="1:10">
      <c r="A330" s="6">
        <v>327</v>
      </c>
      <c r="B330" s="14" t="s">
        <v>27</v>
      </c>
      <c r="C330" s="10" t="s">
        <v>91683</v>
      </c>
      <c r="D330" s="14" t="s">
        <v>91684</v>
      </c>
      <c r="E330" s="14" t="s">
        <v>4803</v>
      </c>
      <c r="F330" s="6">
        <f ca="1">COUNTIFS(累计派单!O:O,D:D,累计派单!S:S,$J$3)-COUNTIFS(累计派单!O:O,D:D,累计派单!I:I,"*群障*",累计派单!S:S,$J$3)</f>
        <v>0</v>
      </c>
      <c r="G330" s="6">
        <f ca="1">COUNTIFS(督办单!N:N,D:D,督办单!M:M,$J$3)</f>
        <v>0</v>
      </c>
      <c r="H330" s="15">
        <f ca="1" t="shared" si="5"/>
        <v>0</v>
      </c>
      <c r="I330" s="20"/>
      <c r="J330" s="21"/>
    </row>
    <row r="331" spans="1:10">
      <c r="A331" s="6">
        <v>328</v>
      </c>
      <c r="B331" s="14" t="s">
        <v>27</v>
      </c>
      <c r="C331" s="10" t="s">
        <v>91685</v>
      </c>
      <c r="D331" s="14" t="s">
        <v>91686</v>
      </c>
      <c r="E331" s="14" t="s">
        <v>11369</v>
      </c>
      <c r="F331" s="6">
        <f ca="1">COUNTIFS(累计派单!O:O,D:D,累计派单!S:S,$J$3)-COUNTIFS(累计派单!O:O,D:D,累计派单!I:I,"*群障*",累计派单!S:S,$J$3)</f>
        <v>0</v>
      </c>
      <c r="G331" s="6">
        <f ca="1">COUNTIFS(督办单!N:N,D:D,督办单!M:M,$J$3)</f>
        <v>0</v>
      </c>
      <c r="H331" s="15">
        <f ca="1" t="shared" si="5"/>
        <v>0</v>
      </c>
      <c r="I331" s="20"/>
      <c r="J331" s="21"/>
    </row>
    <row r="332" spans="1:10">
      <c r="A332" s="6">
        <v>329</v>
      </c>
      <c r="B332" s="14" t="s">
        <v>27</v>
      </c>
      <c r="C332" s="10" t="s">
        <v>24531</v>
      </c>
      <c r="D332" s="14" t="s">
        <v>24533</v>
      </c>
      <c r="E332" s="14" t="s">
        <v>11369</v>
      </c>
      <c r="F332" s="6">
        <f ca="1">COUNTIFS(累计派单!O:O,D:D,累计派单!S:S,$J$3)-COUNTIFS(累计派单!O:O,D:D,累计派单!I:I,"*群障*",累计派单!S:S,$J$3)</f>
        <v>0</v>
      </c>
      <c r="G332" s="6">
        <f ca="1">COUNTIFS(督办单!N:N,D:D,督办单!M:M,$J$3)</f>
        <v>0</v>
      </c>
      <c r="H332" s="15">
        <f ca="1" t="shared" si="5"/>
        <v>0</v>
      </c>
      <c r="I332" s="20"/>
      <c r="J332" s="21"/>
    </row>
    <row r="333" spans="1:10">
      <c r="A333" s="6">
        <v>330</v>
      </c>
      <c r="B333" s="14" t="s">
        <v>27</v>
      </c>
      <c r="C333" s="10" t="s">
        <v>6205</v>
      </c>
      <c r="D333" s="14" t="s">
        <v>91687</v>
      </c>
      <c r="E333" s="14" t="s">
        <v>5295</v>
      </c>
      <c r="F333" s="6">
        <f ca="1">COUNTIFS(累计派单!O:O,D:D,累计派单!S:S,$J$3)-COUNTIFS(累计派单!O:O,D:D,累计派单!I:I,"*群障*",累计派单!S:S,$J$3)</f>
        <v>0</v>
      </c>
      <c r="G333" s="6">
        <f ca="1">COUNTIFS(督办单!N:N,D:D,督办单!M:M,$J$3)</f>
        <v>0</v>
      </c>
      <c r="H333" s="15">
        <f ca="1" t="shared" si="5"/>
        <v>0</v>
      </c>
      <c r="I333" s="20"/>
      <c r="J333" s="21"/>
    </row>
    <row r="334" spans="1:10">
      <c r="A334" s="6">
        <v>331</v>
      </c>
      <c r="B334" s="24" t="s">
        <v>27</v>
      </c>
      <c r="C334" s="10" t="s">
        <v>10125</v>
      </c>
      <c r="D334" s="14" t="s">
        <v>10127</v>
      </c>
      <c r="E334" s="14" t="s">
        <v>4803</v>
      </c>
      <c r="F334" s="6">
        <f ca="1">COUNTIFS(累计派单!O:O,D:D,累计派单!S:S,$J$3)-COUNTIFS(累计派单!O:O,D:D,累计派单!I:I,"*群障*",累计派单!S:S,$J$3)</f>
        <v>0</v>
      </c>
      <c r="G334" s="6">
        <f ca="1">COUNTIFS(督办单!N:N,D:D,督办单!M:M,$J$3)</f>
        <v>0</v>
      </c>
      <c r="H334" s="15">
        <f ca="1" t="shared" si="5"/>
        <v>0</v>
      </c>
      <c r="I334" s="20"/>
      <c r="J334" s="21"/>
    </row>
    <row r="335" spans="1:10">
      <c r="A335" s="6">
        <v>332</v>
      </c>
      <c r="B335" s="14" t="s">
        <v>27</v>
      </c>
      <c r="C335" s="10" t="s">
        <v>5636</v>
      </c>
      <c r="D335" s="14" t="s">
        <v>5908</v>
      </c>
      <c r="E335" s="14" t="s">
        <v>5733</v>
      </c>
      <c r="F335" s="6">
        <f ca="1">COUNTIFS(累计派单!O:O,D:D,累计派单!S:S,$J$3)-COUNTIFS(累计派单!O:O,D:D,累计派单!I:I,"*群障*",累计派单!S:S,$J$3)</f>
        <v>0</v>
      </c>
      <c r="G335" s="6">
        <f ca="1">COUNTIFS(督办单!N:N,D:D,督办单!M:M,$J$3)</f>
        <v>0</v>
      </c>
      <c r="H335" s="15">
        <f ca="1" t="shared" si="5"/>
        <v>0</v>
      </c>
      <c r="I335" s="20"/>
      <c r="J335" s="21"/>
    </row>
    <row r="336" spans="1:10">
      <c r="A336" s="6">
        <v>333</v>
      </c>
      <c r="B336" s="14" t="s">
        <v>27</v>
      </c>
      <c r="C336" s="10" t="s">
        <v>91688</v>
      </c>
      <c r="D336" s="14" t="s">
        <v>91689</v>
      </c>
      <c r="E336" s="14" t="s">
        <v>8152</v>
      </c>
      <c r="F336" s="6">
        <f ca="1">COUNTIFS(累计派单!O:O,D:D,累计派单!S:S,$J$3)-COUNTIFS(累计派单!O:O,D:D,累计派单!I:I,"*群障*",累计派单!S:S,$J$3)</f>
        <v>0</v>
      </c>
      <c r="G336" s="6">
        <f ca="1">COUNTIFS(督办单!N:N,D:D,督办单!M:M,$J$3)</f>
        <v>0</v>
      </c>
      <c r="H336" s="15">
        <f ca="1" t="shared" si="5"/>
        <v>0</v>
      </c>
      <c r="I336" s="20"/>
      <c r="J336" s="21"/>
    </row>
    <row r="337" spans="1:10">
      <c r="A337" s="6">
        <v>334</v>
      </c>
      <c r="B337" s="14" t="s">
        <v>27</v>
      </c>
      <c r="C337" s="10" t="s">
        <v>6470</v>
      </c>
      <c r="D337" s="14" t="s">
        <v>6472</v>
      </c>
      <c r="E337" s="14" t="s">
        <v>5145</v>
      </c>
      <c r="F337" s="6">
        <f ca="1">COUNTIFS(累计派单!O:O,D:D,累计派单!S:S,$J$3)-COUNTIFS(累计派单!O:O,D:D,累计派单!I:I,"*群障*",累计派单!S:S,$J$3)</f>
        <v>0</v>
      </c>
      <c r="G337" s="6">
        <f ca="1">COUNTIFS(督办单!N:N,D:D,督办单!M:M,$J$3)</f>
        <v>0</v>
      </c>
      <c r="H337" s="15">
        <f ca="1" t="shared" si="5"/>
        <v>0</v>
      </c>
      <c r="I337" s="20"/>
      <c r="J337" s="21"/>
    </row>
    <row r="338" spans="1:10">
      <c r="A338" s="6">
        <v>335</v>
      </c>
      <c r="B338" s="14" t="s">
        <v>25</v>
      </c>
      <c r="C338" s="10" t="s">
        <v>19856</v>
      </c>
      <c r="D338" s="14" t="s">
        <v>19858</v>
      </c>
      <c r="E338" s="14" t="s">
        <v>6624</v>
      </c>
      <c r="F338" s="6">
        <f ca="1">COUNTIFS(累计派单!O:O,D:D,累计派单!S:S,$J$3)-COUNTIFS(累计派单!O:O,D:D,累计派单!I:I,"*群障*",累计派单!S:S,$J$3)</f>
        <v>0</v>
      </c>
      <c r="G338" s="6">
        <f ca="1">COUNTIFS(督办单!N:N,D:D,督办单!M:M,$J$3)</f>
        <v>0</v>
      </c>
      <c r="H338" s="15">
        <f ca="1" t="shared" si="5"/>
        <v>0</v>
      </c>
      <c r="I338" s="20"/>
      <c r="J338" s="21"/>
    </row>
    <row r="339" spans="1:10">
      <c r="A339" s="6">
        <v>336</v>
      </c>
      <c r="B339" s="17" t="s">
        <v>25</v>
      </c>
      <c r="C339" s="18" t="s">
        <v>17487</v>
      </c>
      <c r="D339" s="19" t="s">
        <v>17489</v>
      </c>
      <c r="E339" s="17" t="s">
        <v>5016</v>
      </c>
      <c r="F339" s="6">
        <f ca="1">COUNTIFS(累计派单!O:O,D:D,累计派单!S:S,$J$3)-COUNTIFS(累计派单!O:O,D:D,累计派单!I:I,"*群障*",累计派单!S:S,$J$3)</f>
        <v>0</v>
      </c>
      <c r="G339" s="6">
        <f ca="1">COUNTIFS(督办单!N:N,D:D,督办单!M:M,$J$3)</f>
        <v>0</v>
      </c>
      <c r="H339" s="15">
        <f ca="1" t="shared" si="5"/>
        <v>0</v>
      </c>
      <c r="I339" s="20"/>
      <c r="J339" s="21"/>
    </row>
    <row r="340" spans="1:10">
      <c r="A340" s="6">
        <v>337</v>
      </c>
      <c r="B340" s="14" t="s">
        <v>25</v>
      </c>
      <c r="C340" s="10" t="s">
        <v>5258</v>
      </c>
      <c r="D340" s="14" t="s">
        <v>5261</v>
      </c>
      <c r="E340" s="14" t="s">
        <v>5877</v>
      </c>
      <c r="F340" s="6">
        <f ca="1">COUNTIFS(累计派单!O:O,D:D,累计派单!S:S,$J$3)-COUNTIFS(累计派单!O:O,D:D,累计派单!I:I,"*群障*",累计派单!S:S,$J$3)</f>
        <v>0</v>
      </c>
      <c r="G340" s="6">
        <f ca="1">COUNTIFS(督办单!N:N,D:D,督办单!M:M,$J$3)</f>
        <v>0</v>
      </c>
      <c r="H340" s="15">
        <f ca="1" t="shared" si="5"/>
        <v>0</v>
      </c>
      <c r="I340" s="20"/>
      <c r="J340" s="21"/>
    </row>
    <row r="341" spans="1:10">
      <c r="A341" s="6">
        <v>338</v>
      </c>
      <c r="B341" s="14" t="s">
        <v>25</v>
      </c>
      <c r="C341" s="10" t="s">
        <v>5875</v>
      </c>
      <c r="D341" s="14" t="s">
        <v>5878</v>
      </c>
      <c r="E341" s="14" t="s">
        <v>5877</v>
      </c>
      <c r="F341" s="6">
        <f ca="1">COUNTIFS(累计派单!O:O,D:D,累计派单!S:S,$J$3)-COUNTIFS(累计派单!O:O,D:D,累计派单!I:I,"*群障*",累计派单!S:S,$J$3)</f>
        <v>0</v>
      </c>
      <c r="G341" s="6">
        <f ca="1">COUNTIFS(督办单!N:N,D:D,督办单!M:M,$J$3)</f>
        <v>0</v>
      </c>
      <c r="H341" s="15">
        <f ca="1" t="shared" si="5"/>
        <v>0</v>
      </c>
      <c r="I341" s="20"/>
      <c r="J341" s="21"/>
    </row>
    <row r="342" spans="1:10">
      <c r="A342" s="6">
        <v>339</v>
      </c>
      <c r="B342" s="14" t="s">
        <v>25</v>
      </c>
      <c r="C342" s="10" t="s">
        <v>91690</v>
      </c>
      <c r="D342" s="14" t="s">
        <v>91691</v>
      </c>
      <c r="E342" s="14" t="s">
        <v>5877</v>
      </c>
      <c r="F342" s="6">
        <f ca="1">COUNTIFS(累计派单!O:O,D:D,累计派单!S:S,$J$3)-COUNTIFS(累计派单!O:O,D:D,累计派单!I:I,"*群障*",累计派单!S:S,$J$3)</f>
        <v>0</v>
      </c>
      <c r="G342" s="6">
        <f ca="1">COUNTIFS(督办单!N:N,D:D,督办单!M:M,$J$3)</f>
        <v>0</v>
      </c>
      <c r="H342" s="15">
        <f ca="1" t="shared" si="5"/>
        <v>0</v>
      </c>
      <c r="I342" s="20"/>
      <c r="J342" s="21"/>
    </row>
    <row r="343" spans="1:10">
      <c r="A343" s="6">
        <v>340</v>
      </c>
      <c r="B343" s="14" t="s">
        <v>25</v>
      </c>
      <c r="C343" s="10" t="s">
        <v>91692</v>
      </c>
      <c r="D343" s="14" t="s">
        <v>91693</v>
      </c>
      <c r="E343" s="14" t="s">
        <v>4816</v>
      </c>
      <c r="F343" s="6">
        <f ca="1">COUNTIFS(累计派单!O:O,D:D,累计派单!S:S,$J$3)-COUNTIFS(累计派单!O:O,D:D,累计派单!I:I,"*群障*",累计派单!S:S,$J$3)</f>
        <v>0</v>
      </c>
      <c r="G343" s="6">
        <f ca="1">COUNTIFS(督办单!N:N,D:D,督办单!M:M,$J$3)</f>
        <v>0</v>
      </c>
      <c r="H343" s="15">
        <f ca="1" t="shared" si="5"/>
        <v>0</v>
      </c>
      <c r="I343" s="20"/>
      <c r="J343" s="21"/>
    </row>
    <row r="344" spans="1:10">
      <c r="A344" s="6">
        <v>341</v>
      </c>
      <c r="B344" s="14" t="s">
        <v>25</v>
      </c>
      <c r="C344" s="10" t="s">
        <v>5234</v>
      </c>
      <c r="D344" s="14" t="s">
        <v>5237</v>
      </c>
      <c r="E344" s="14" t="s">
        <v>5236</v>
      </c>
      <c r="F344" s="6">
        <f ca="1">COUNTIFS(累计派单!O:O,D:D,累计派单!S:S,$J$3)-COUNTIFS(累计派单!O:O,D:D,累计派单!I:I,"*群障*",累计派单!S:S,$J$3)</f>
        <v>0</v>
      </c>
      <c r="G344" s="6">
        <f ca="1">COUNTIFS(督办单!N:N,D:D,督办单!M:M,$J$3)</f>
        <v>0</v>
      </c>
      <c r="H344" s="15">
        <f ca="1" t="shared" si="5"/>
        <v>0</v>
      </c>
      <c r="I344" s="20"/>
      <c r="J344" s="21"/>
    </row>
    <row r="345" spans="1:10">
      <c r="A345" s="6">
        <v>342</v>
      </c>
      <c r="B345" s="14" t="s">
        <v>25</v>
      </c>
      <c r="C345" s="10" t="s">
        <v>15469</v>
      </c>
      <c r="D345" s="14" t="s">
        <v>15471</v>
      </c>
      <c r="E345" s="14" t="s">
        <v>5236</v>
      </c>
      <c r="F345" s="6">
        <f ca="1">COUNTIFS(累计派单!O:O,D:D,累计派单!S:S,$J$3)-COUNTIFS(累计派单!O:O,D:D,累计派单!I:I,"*群障*",累计派单!S:S,$J$3)</f>
        <v>0</v>
      </c>
      <c r="G345" s="6">
        <f ca="1">COUNTIFS(督办单!N:N,D:D,督办单!M:M,$J$3)</f>
        <v>0</v>
      </c>
      <c r="H345" s="15">
        <f ca="1" t="shared" si="5"/>
        <v>0</v>
      </c>
      <c r="I345" s="20"/>
      <c r="J345" s="21"/>
    </row>
    <row r="346" spans="1:10">
      <c r="A346" s="6">
        <v>343</v>
      </c>
      <c r="B346" s="14" t="s">
        <v>25</v>
      </c>
      <c r="C346" s="10" t="s">
        <v>91694</v>
      </c>
      <c r="D346" s="14" t="s">
        <v>91695</v>
      </c>
      <c r="E346" s="14" t="s">
        <v>5260</v>
      </c>
      <c r="F346" s="6">
        <f ca="1">COUNTIFS(累计派单!O:O,D:D,累计派单!S:S,$J$3)-COUNTIFS(累计派单!O:O,D:D,累计派单!I:I,"*群障*",累计派单!S:S,$J$3)</f>
        <v>0</v>
      </c>
      <c r="G346" s="6">
        <f ca="1">COUNTIFS(督办单!N:N,D:D,督办单!M:M,$J$3)</f>
        <v>0</v>
      </c>
      <c r="H346" s="15">
        <f ca="1" t="shared" si="5"/>
        <v>0</v>
      </c>
      <c r="I346" s="20"/>
      <c r="J346" s="21"/>
    </row>
    <row r="347" spans="1:10">
      <c r="A347" s="6">
        <v>344</v>
      </c>
      <c r="B347" s="14" t="s">
        <v>25</v>
      </c>
      <c r="C347" s="10" t="s">
        <v>6276</v>
      </c>
      <c r="D347" s="14" t="s">
        <v>6278</v>
      </c>
      <c r="E347" s="14" t="s">
        <v>4855</v>
      </c>
      <c r="F347" s="6">
        <f ca="1">COUNTIFS(累计派单!O:O,D:D,累计派单!S:S,$J$3)-COUNTIFS(累计派单!O:O,D:D,累计派单!I:I,"*群障*",累计派单!S:S,$J$3)</f>
        <v>0</v>
      </c>
      <c r="G347" s="6">
        <f ca="1">COUNTIFS(督办单!N:N,D:D,督办单!M:M,$J$3)</f>
        <v>0</v>
      </c>
      <c r="H347" s="15">
        <f ca="1" t="shared" si="5"/>
        <v>0</v>
      </c>
      <c r="I347" s="20"/>
      <c r="J347" s="21"/>
    </row>
    <row r="348" spans="1:10">
      <c r="A348" s="6">
        <v>345</v>
      </c>
      <c r="B348" s="14" t="s">
        <v>25</v>
      </c>
      <c r="C348" s="10" t="s">
        <v>91696</v>
      </c>
      <c r="D348" s="14" t="s">
        <v>91697</v>
      </c>
      <c r="E348" s="14" t="s">
        <v>4816</v>
      </c>
      <c r="F348" s="6">
        <f ca="1">COUNTIFS(累计派单!O:O,D:D,累计派单!S:S,$J$3)-COUNTIFS(累计派单!O:O,D:D,累计派单!I:I,"*群障*",累计派单!S:S,$J$3)</f>
        <v>0</v>
      </c>
      <c r="G348" s="6">
        <f ca="1">COUNTIFS(督办单!N:N,D:D,督办单!M:M,$J$3)</f>
        <v>0</v>
      </c>
      <c r="H348" s="15">
        <f ca="1" t="shared" si="5"/>
        <v>0</v>
      </c>
      <c r="I348" s="20"/>
      <c r="J348" s="21"/>
    </row>
    <row r="349" spans="1:10">
      <c r="A349" s="6">
        <v>346</v>
      </c>
      <c r="B349" s="14" t="s">
        <v>25</v>
      </c>
      <c r="C349" s="10" t="s">
        <v>12527</v>
      </c>
      <c r="D349" s="14" t="s">
        <v>12529</v>
      </c>
      <c r="E349" s="14" t="s">
        <v>6207</v>
      </c>
      <c r="F349" s="6">
        <f ca="1">COUNTIFS(累计派单!O:O,D:D,累计派单!S:S,$J$3)-COUNTIFS(累计派单!O:O,D:D,累计派单!I:I,"*群障*",累计派单!S:S,$J$3)</f>
        <v>0</v>
      </c>
      <c r="G349" s="6">
        <f ca="1">COUNTIFS(督办单!N:N,D:D,督办单!M:M,$J$3)</f>
        <v>0</v>
      </c>
      <c r="H349" s="15">
        <f ca="1" t="shared" si="5"/>
        <v>0</v>
      </c>
      <c r="I349" s="20"/>
      <c r="J349" s="21"/>
    </row>
    <row r="350" spans="1:10">
      <c r="A350" s="6">
        <v>347</v>
      </c>
      <c r="B350" s="14" t="s">
        <v>25</v>
      </c>
      <c r="C350" s="10" t="s">
        <v>9386</v>
      </c>
      <c r="D350" s="14" t="s">
        <v>9388</v>
      </c>
      <c r="E350" s="14" t="s">
        <v>6207</v>
      </c>
      <c r="F350" s="6">
        <f ca="1">COUNTIFS(累计派单!O:O,D:D,累计派单!S:S,$J$3)-COUNTIFS(累计派单!O:O,D:D,累计派单!I:I,"*群障*",累计派单!S:S,$J$3)</f>
        <v>0</v>
      </c>
      <c r="G350" s="6">
        <f ca="1">COUNTIFS(督办单!N:N,D:D,督办单!M:M,$J$3)</f>
        <v>0</v>
      </c>
      <c r="H350" s="15">
        <f ca="1" t="shared" si="5"/>
        <v>0</v>
      </c>
      <c r="I350" s="20"/>
      <c r="J350" s="21"/>
    </row>
    <row r="351" spans="1:10">
      <c r="A351" s="6">
        <v>348</v>
      </c>
      <c r="B351" s="14" t="s">
        <v>25</v>
      </c>
      <c r="C351" s="10" t="s">
        <v>6699</v>
      </c>
      <c r="D351" s="14" t="s">
        <v>6702</v>
      </c>
      <c r="E351" s="14" t="s">
        <v>6701</v>
      </c>
      <c r="F351" s="6">
        <f ca="1">COUNTIFS(累计派单!O:O,D:D,累计派单!S:S,$J$3)-COUNTIFS(累计派单!O:O,D:D,累计派单!I:I,"*群障*",累计派单!S:S,$J$3)</f>
        <v>0</v>
      </c>
      <c r="G351" s="6">
        <f ca="1">COUNTIFS(督办单!N:N,D:D,督办单!M:M,$J$3)</f>
        <v>0</v>
      </c>
      <c r="H351" s="15">
        <f ca="1" t="shared" si="5"/>
        <v>0</v>
      </c>
      <c r="I351" s="20"/>
      <c r="J351" s="21"/>
    </row>
    <row r="352" spans="1:10">
      <c r="A352" s="6">
        <v>349</v>
      </c>
      <c r="B352" s="14" t="s">
        <v>25</v>
      </c>
      <c r="C352" s="10" t="s">
        <v>5014</v>
      </c>
      <c r="D352" s="14" t="s">
        <v>5018</v>
      </c>
      <c r="E352" s="14" t="s">
        <v>5721</v>
      </c>
      <c r="F352" s="6">
        <f ca="1">COUNTIFS(累计派单!O:O,D:D,累计派单!S:S,$J$3)-COUNTIFS(累计派单!O:O,D:D,累计派单!I:I,"*群障*",累计派单!S:S,$J$3)</f>
        <v>0</v>
      </c>
      <c r="G352" s="6">
        <f ca="1">COUNTIFS(督办单!N:N,D:D,督办单!M:M,$J$3)</f>
        <v>0</v>
      </c>
      <c r="H352" s="15">
        <f ca="1" t="shared" si="5"/>
        <v>0</v>
      </c>
      <c r="I352" s="20"/>
      <c r="J352" s="21"/>
    </row>
    <row r="353" spans="1:10">
      <c r="A353" s="6">
        <v>350</v>
      </c>
      <c r="B353" s="14" t="s">
        <v>25</v>
      </c>
      <c r="C353" s="10" t="s">
        <v>91698</v>
      </c>
      <c r="D353" s="14" t="s">
        <v>91699</v>
      </c>
      <c r="E353" s="14" t="s">
        <v>4816</v>
      </c>
      <c r="F353" s="6">
        <f ca="1">COUNTIFS(累计派单!O:O,D:D,累计派单!S:S,$J$3)-COUNTIFS(累计派单!O:O,D:D,累计派单!I:I,"*群障*",累计派单!S:S,$J$3)</f>
        <v>0</v>
      </c>
      <c r="G353" s="6">
        <f ca="1">COUNTIFS(督办单!N:N,D:D,督办单!M:M,$J$3)</f>
        <v>0</v>
      </c>
      <c r="H353" s="15">
        <f ca="1" t="shared" si="5"/>
        <v>0</v>
      </c>
      <c r="I353" s="20"/>
      <c r="J353" s="21"/>
    </row>
    <row r="354" spans="1:10">
      <c r="A354" s="6">
        <v>351</v>
      </c>
      <c r="B354" s="14" t="s">
        <v>25</v>
      </c>
      <c r="C354" s="10" t="s">
        <v>8294</v>
      </c>
      <c r="D354" s="14" t="s">
        <v>8296</v>
      </c>
      <c r="E354" s="14" t="s">
        <v>5877</v>
      </c>
      <c r="F354" s="6">
        <f ca="1">COUNTIFS(累计派单!O:O,D:D,累计派单!S:S,$J$3)-COUNTIFS(累计派单!O:O,D:D,累计派单!I:I,"*群障*",累计派单!S:S,$J$3)</f>
        <v>0</v>
      </c>
      <c r="G354" s="6">
        <f ca="1">COUNTIFS(督办单!N:N,D:D,督办单!M:M,$J$3)</f>
        <v>0</v>
      </c>
      <c r="H354" s="15">
        <f ca="1" t="shared" si="5"/>
        <v>0</v>
      </c>
      <c r="I354" s="20"/>
      <c r="J354" s="21"/>
    </row>
    <row r="355" spans="1:10">
      <c r="A355" s="6">
        <v>352</v>
      </c>
      <c r="B355" s="14" t="s">
        <v>25</v>
      </c>
      <c r="C355" s="10" t="s">
        <v>5283</v>
      </c>
      <c r="D355" s="14" t="s">
        <v>5285</v>
      </c>
      <c r="E355" s="14" t="s">
        <v>4816</v>
      </c>
      <c r="F355" s="6">
        <f ca="1">COUNTIFS(累计派单!O:O,D:D,累计派单!S:S,$J$3)-COUNTIFS(累计派单!O:O,D:D,累计派单!I:I,"*群障*",累计派单!S:S,$J$3)</f>
        <v>0</v>
      </c>
      <c r="G355" s="6">
        <f ca="1">COUNTIFS(督办单!N:N,D:D,督办单!M:M,$J$3)</f>
        <v>0</v>
      </c>
      <c r="H355" s="15">
        <f ca="1" t="shared" si="5"/>
        <v>0</v>
      </c>
      <c r="I355" s="20"/>
      <c r="J355" s="21"/>
    </row>
    <row r="356" spans="1:10">
      <c r="A356" s="6">
        <v>353</v>
      </c>
      <c r="B356" s="14" t="s">
        <v>25</v>
      </c>
      <c r="C356" s="10" t="s">
        <v>12223</v>
      </c>
      <c r="D356" s="14" t="s">
        <v>12225</v>
      </c>
      <c r="E356" s="14" t="s">
        <v>4855</v>
      </c>
      <c r="F356" s="6">
        <f ca="1">COUNTIFS(累计派单!O:O,D:D,累计派单!S:S,$J$3)-COUNTIFS(累计派单!O:O,D:D,累计派单!I:I,"*群障*",累计派单!S:S,$J$3)</f>
        <v>0</v>
      </c>
      <c r="G356" s="6">
        <f ca="1">COUNTIFS(督办单!N:N,D:D,督办单!M:M,$J$3)</f>
        <v>0</v>
      </c>
      <c r="H356" s="15">
        <f ca="1" t="shared" si="5"/>
        <v>0</v>
      </c>
      <c r="I356" s="20"/>
      <c r="J356" s="21"/>
    </row>
    <row r="357" spans="1:10">
      <c r="A357" s="6">
        <v>354</v>
      </c>
      <c r="B357" s="14" t="s">
        <v>25</v>
      </c>
      <c r="C357" s="10" t="s">
        <v>12559</v>
      </c>
      <c r="D357" s="14" t="s">
        <v>12561</v>
      </c>
      <c r="E357" s="14" t="s">
        <v>4855</v>
      </c>
      <c r="F357" s="6">
        <f ca="1">COUNTIFS(累计派单!O:O,D:D,累计派单!S:S,$J$3)-COUNTIFS(累计派单!O:O,D:D,累计派单!I:I,"*群障*",累计派单!S:S,$J$3)</f>
        <v>0</v>
      </c>
      <c r="G357" s="6">
        <f ca="1">COUNTIFS(督办单!N:N,D:D,督办单!M:M,$J$3)</f>
        <v>0</v>
      </c>
      <c r="H357" s="15">
        <f ca="1" t="shared" si="5"/>
        <v>0</v>
      </c>
      <c r="I357" s="20"/>
      <c r="J357" s="21"/>
    </row>
    <row r="358" spans="1:10">
      <c r="A358" s="6">
        <v>355</v>
      </c>
      <c r="B358" s="14" t="s">
        <v>25</v>
      </c>
      <c r="C358" s="10" t="s">
        <v>11811</v>
      </c>
      <c r="D358" s="14" t="s">
        <v>11813</v>
      </c>
      <c r="E358" s="14" t="s">
        <v>5236</v>
      </c>
      <c r="F358" s="6">
        <f ca="1">COUNTIFS(累计派单!O:O,D:D,累计派单!S:S,$J$3)-COUNTIFS(累计派单!O:O,D:D,累计派单!I:I,"*群障*",累计派单!S:S,$J$3)</f>
        <v>0</v>
      </c>
      <c r="G358" s="6">
        <f ca="1">COUNTIFS(督办单!N:N,D:D,督办单!M:M,$J$3)</f>
        <v>0</v>
      </c>
      <c r="H358" s="15">
        <f ca="1" t="shared" si="5"/>
        <v>0</v>
      </c>
      <c r="I358" s="20"/>
      <c r="J358" s="21"/>
    </row>
    <row r="359" spans="1:10">
      <c r="A359" s="6">
        <v>356</v>
      </c>
      <c r="B359" s="14" t="s">
        <v>25</v>
      </c>
      <c r="C359" s="10" t="s">
        <v>91700</v>
      </c>
      <c r="D359" s="19" t="s">
        <v>91701</v>
      </c>
      <c r="E359" s="14" t="s">
        <v>4855</v>
      </c>
      <c r="F359" s="6">
        <f ca="1">COUNTIFS(累计派单!O:O,D:D,累计派单!S:S,$J$3)-COUNTIFS(累计派单!O:O,D:D,累计派单!I:I,"*群障*",累计派单!S:S,$J$3)</f>
        <v>0</v>
      </c>
      <c r="G359" s="6">
        <f ca="1">COUNTIFS(督办单!N:N,D:D,督办单!M:M,$J$3)</f>
        <v>0</v>
      </c>
      <c r="H359" s="15">
        <f ca="1" t="shared" si="5"/>
        <v>0</v>
      </c>
      <c r="I359" s="20"/>
      <c r="J359" s="21"/>
    </row>
    <row r="360" spans="1:10">
      <c r="A360" s="6">
        <v>357</v>
      </c>
      <c r="B360" s="14" t="s">
        <v>25</v>
      </c>
      <c r="C360" s="10" t="s">
        <v>10649</v>
      </c>
      <c r="D360" s="14" t="s">
        <v>10651</v>
      </c>
      <c r="E360" s="14" t="s">
        <v>4816</v>
      </c>
      <c r="F360" s="6">
        <f ca="1">COUNTIFS(累计派单!O:O,D:D,累计派单!S:S,$J$3)-COUNTIFS(累计派单!O:O,D:D,累计派单!I:I,"*群障*",累计派单!S:S,$J$3)</f>
        <v>0</v>
      </c>
      <c r="G360" s="6">
        <f ca="1">COUNTIFS(督办单!N:N,D:D,督办单!M:M,$J$3)</f>
        <v>0</v>
      </c>
      <c r="H360" s="15">
        <f ca="1" t="shared" si="5"/>
        <v>0</v>
      </c>
      <c r="I360" s="20"/>
      <c r="J360" s="21"/>
    </row>
    <row r="361" spans="1:10">
      <c r="A361" s="6">
        <v>358</v>
      </c>
      <c r="B361" s="14" t="s">
        <v>25</v>
      </c>
      <c r="C361" s="10" t="s">
        <v>91702</v>
      </c>
      <c r="D361" s="14" t="s">
        <v>91703</v>
      </c>
      <c r="E361" s="14" t="s">
        <v>6701</v>
      </c>
      <c r="F361" s="6">
        <f ca="1">COUNTIFS(累计派单!O:O,D:D,累计派单!S:S,$J$3)-COUNTIFS(累计派单!O:O,D:D,累计派单!I:I,"*群障*",累计派单!S:S,$J$3)</f>
        <v>0</v>
      </c>
      <c r="G361" s="6">
        <f ca="1">COUNTIFS(督办单!N:N,D:D,督办单!M:M,$J$3)</f>
        <v>0</v>
      </c>
      <c r="H361" s="15">
        <f ca="1" t="shared" si="5"/>
        <v>0</v>
      </c>
      <c r="I361" s="20"/>
      <c r="J361" s="21"/>
    </row>
    <row r="362" spans="1:10">
      <c r="A362" s="6">
        <v>359</v>
      </c>
      <c r="B362" s="14" t="s">
        <v>25</v>
      </c>
      <c r="C362" s="10" t="s">
        <v>91704</v>
      </c>
      <c r="D362" s="14" t="s">
        <v>91705</v>
      </c>
      <c r="E362" s="14" t="s">
        <v>6624</v>
      </c>
      <c r="F362" s="6">
        <f ca="1">COUNTIFS(累计派单!O:O,D:D,累计派单!S:S,$J$3)-COUNTIFS(累计派单!O:O,D:D,累计派单!I:I,"*群障*",累计派单!S:S,$J$3)</f>
        <v>0</v>
      </c>
      <c r="G362" s="6">
        <f ca="1">COUNTIFS(督办单!N:N,D:D,督办单!M:M,$J$3)</f>
        <v>0</v>
      </c>
      <c r="H362" s="15">
        <f ca="1" t="shared" si="5"/>
        <v>0</v>
      </c>
      <c r="I362" s="20"/>
      <c r="J362" s="21"/>
    </row>
    <row r="363" spans="1:10">
      <c r="A363" s="6">
        <v>360</v>
      </c>
      <c r="B363" s="14" t="s">
        <v>25</v>
      </c>
      <c r="C363" s="10" t="s">
        <v>91706</v>
      </c>
      <c r="D363" s="14" t="s">
        <v>91707</v>
      </c>
      <c r="E363" s="14" t="s">
        <v>4855</v>
      </c>
      <c r="F363" s="6">
        <f ca="1">COUNTIFS(累计派单!O:O,D:D,累计派单!S:S,$J$3)-COUNTIFS(累计派单!O:O,D:D,累计派单!I:I,"*群障*",累计派单!S:S,$J$3)</f>
        <v>0</v>
      </c>
      <c r="G363" s="6">
        <f ca="1">COUNTIFS(督办单!N:N,D:D,督办单!M:M,$J$3)</f>
        <v>0</v>
      </c>
      <c r="H363" s="15">
        <f ca="1" t="shared" si="5"/>
        <v>0</v>
      </c>
      <c r="I363" s="20"/>
      <c r="J363" s="21"/>
    </row>
    <row r="364" spans="1:10">
      <c r="A364" s="6">
        <v>361</v>
      </c>
      <c r="B364" s="14" t="s">
        <v>25</v>
      </c>
      <c r="C364" s="10" t="s">
        <v>11530</v>
      </c>
      <c r="D364" s="14" t="s">
        <v>11532</v>
      </c>
      <c r="E364" s="14" t="s">
        <v>5016</v>
      </c>
      <c r="F364" s="6">
        <f ca="1">COUNTIFS(累计派单!O:O,D:D,累计派单!S:S,$J$3)-COUNTIFS(累计派单!O:O,D:D,累计派单!I:I,"*群障*",累计派单!S:S,$J$3)</f>
        <v>0</v>
      </c>
      <c r="G364" s="6">
        <f ca="1">COUNTIFS(督办单!N:N,D:D,督办单!M:M,$J$3)</f>
        <v>0</v>
      </c>
      <c r="H364" s="15">
        <f ca="1" t="shared" si="5"/>
        <v>0</v>
      </c>
      <c r="I364" s="20"/>
      <c r="J364" s="21"/>
    </row>
    <row r="365" spans="1:10">
      <c r="A365" s="6">
        <v>362</v>
      </c>
      <c r="B365" s="14" t="s">
        <v>25</v>
      </c>
      <c r="C365" s="10" t="s">
        <v>91708</v>
      </c>
      <c r="D365" s="14" t="s">
        <v>91709</v>
      </c>
      <c r="E365" s="14" t="s">
        <v>5111</v>
      </c>
      <c r="F365" s="6">
        <f ca="1">COUNTIFS(累计派单!O:O,D:D,累计派单!S:S,$J$3)-COUNTIFS(累计派单!O:O,D:D,累计派单!I:I,"*群障*",累计派单!S:S,$J$3)</f>
        <v>0</v>
      </c>
      <c r="G365" s="6">
        <f ca="1">COUNTIFS(督办单!N:N,D:D,督办单!M:M,$J$3)</f>
        <v>0</v>
      </c>
      <c r="H365" s="15">
        <f ca="1" t="shared" si="5"/>
        <v>0</v>
      </c>
      <c r="I365" s="20"/>
      <c r="J365" s="21"/>
    </row>
    <row r="366" spans="1:10">
      <c r="A366" s="6">
        <v>363</v>
      </c>
      <c r="B366" s="14" t="s">
        <v>25</v>
      </c>
      <c r="C366" s="10" t="s">
        <v>15047</v>
      </c>
      <c r="D366" s="14" t="s">
        <v>15049</v>
      </c>
      <c r="E366" s="14" t="s">
        <v>6624</v>
      </c>
      <c r="F366" s="6">
        <f ca="1">COUNTIFS(累计派单!O:O,D:D,累计派单!S:S,$J$3)-COUNTIFS(累计派单!O:O,D:D,累计派单!I:I,"*群障*",累计派单!S:S,$J$3)</f>
        <v>0</v>
      </c>
      <c r="G366" s="6">
        <f ca="1">COUNTIFS(督办单!N:N,D:D,督办单!M:M,$J$3)</f>
        <v>0</v>
      </c>
      <c r="H366" s="15">
        <f ca="1" t="shared" si="5"/>
        <v>0</v>
      </c>
      <c r="I366" s="20"/>
      <c r="J366" s="21"/>
    </row>
    <row r="367" spans="1:10">
      <c r="A367" s="6">
        <v>364</v>
      </c>
      <c r="B367" s="14" t="s">
        <v>25</v>
      </c>
      <c r="C367" s="10" t="s">
        <v>91710</v>
      </c>
      <c r="D367" s="14" t="s">
        <v>91711</v>
      </c>
      <c r="E367" s="14" t="s">
        <v>6624</v>
      </c>
      <c r="F367" s="6">
        <f ca="1">COUNTIFS(累计派单!O:O,D:D,累计派单!S:S,$J$3)-COUNTIFS(累计派单!O:O,D:D,累计派单!I:I,"*群障*",累计派单!S:S,$J$3)</f>
        <v>0</v>
      </c>
      <c r="G367" s="6">
        <f ca="1">COUNTIFS(督办单!N:N,D:D,督办单!M:M,$J$3)</f>
        <v>0</v>
      </c>
      <c r="H367" s="15">
        <f ca="1" t="shared" si="5"/>
        <v>0</v>
      </c>
      <c r="I367" s="20"/>
      <c r="J367" s="21"/>
    </row>
    <row r="368" spans="1:10">
      <c r="A368" s="6">
        <v>365</v>
      </c>
      <c r="B368" s="14" t="s">
        <v>25</v>
      </c>
      <c r="C368" s="10" t="s">
        <v>91712</v>
      </c>
      <c r="D368" s="14" t="s">
        <v>91713</v>
      </c>
      <c r="E368" s="14" t="s">
        <v>5016</v>
      </c>
      <c r="F368" s="6">
        <f ca="1">COUNTIFS(累计派单!O:O,D:D,累计派单!S:S,$J$3)-COUNTIFS(累计派单!O:O,D:D,累计派单!I:I,"*群障*",累计派单!S:S,$J$3)</f>
        <v>0</v>
      </c>
      <c r="G368" s="6">
        <f ca="1">COUNTIFS(督办单!N:N,D:D,督办单!M:M,$J$3)</f>
        <v>0</v>
      </c>
      <c r="H368" s="15">
        <f ca="1" t="shared" si="5"/>
        <v>0</v>
      </c>
      <c r="I368" s="20"/>
      <c r="J368" s="21"/>
    </row>
    <row r="369" spans="1:10">
      <c r="A369" s="6">
        <v>366</v>
      </c>
      <c r="B369" s="14" t="s">
        <v>25</v>
      </c>
      <c r="C369" s="10" t="s">
        <v>91714</v>
      </c>
      <c r="D369" s="14" t="s">
        <v>91715</v>
      </c>
      <c r="E369" s="14" t="s">
        <v>5111</v>
      </c>
      <c r="F369" s="6">
        <f ca="1">COUNTIFS(累计派单!O:O,D:D,累计派单!S:S,$J$3)-COUNTIFS(累计派单!O:O,D:D,累计派单!I:I,"*群障*",累计派单!S:S,$J$3)</f>
        <v>0</v>
      </c>
      <c r="G369" s="6">
        <f ca="1">COUNTIFS(督办单!N:N,D:D,督办单!M:M,$J$3)</f>
        <v>0</v>
      </c>
      <c r="H369" s="15">
        <f ca="1" t="shared" si="5"/>
        <v>0</v>
      </c>
      <c r="I369" s="20"/>
      <c r="J369" s="21"/>
    </row>
    <row r="370" spans="1:10">
      <c r="A370" s="6">
        <v>367</v>
      </c>
      <c r="B370" s="14" t="s">
        <v>25</v>
      </c>
      <c r="C370" s="10" t="s">
        <v>6622</v>
      </c>
      <c r="D370" s="14" t="s">
        <v>6625</v>
      </c>
      <c r="E370" s="14" t="s">
        <v>6624</v>
      </c>
      <c r="F370" s="6">
        <f ca="1">COUNTIFS(累计派单!O:O,D:D,累计派单!S:S,$J$3)-COUNTIFS(累计派单!O:O,D:D,累计派单!I:I,"*群障*",累计派单!S:S,$J$3)</f>
        <v>0</v>
      </c>
      <c r="G370" s="6">
        <f ca="1">COUNTIFS(督办单!N:N,D:D,督办单!M:M,$J$3)</f>
        <v>0</v>
      </c>
      <c r="H370" s="15">
        <f ca="1" t="shared" si="5"/>
        <v>0</v>
      </c>
      <c r="I370" s="20"/>
      <c r="J370" s="21"/>
    </row>
    <row r="371" spans="1:10">
      <c r="A371" s="6">
        <v>368</v>
      </c>
      <c r="B371" s="24" t="s">
        <v>25</v>
      </c>
      <c r="C371" s="10" t="s">
        <v>91716</v>
      </c>
      <c r="D371" s="14" t="s">
        <v>91717</v>
      </c>
      <c r="E371" s="14" t="s">
        <v>5016</v>
      </c>
      <c r="F371" s="6">
        <f ca="1">COUNTIFS(累计派单!O:O,D:D,累计派单!S:S,$J$3)-COUNTIFS(累计派单!O:O,D:D,累计派单!I:I,"*群障*",累计派单!S:S,$J$3)</f>
        <v>0</v>
      </c>
      <c r="G371" s="6">
        <f ca="1">COUNTIFS(督办单!N:N,D:D,督办单!M:M,$J$3)</f>
        <v>0</v>
      </c>
      <c r="H371" s="15">
        <f ca="1" t="shared" si="5"/>
        <v>0</v>
      </c>
      <c r="I371" s="20"/>
      <c r="J371" s="21"/>
    </row>
    <row r="372" spans="1:10">
      <c r="A372" s="6">
        <v>369</v>
      </c>
      <c r="B372" s="14" t="s">
        <v>25</v>
      </c>
      <c r="C372" s="10" t="s">
        <v>91718</v>
      </c>
      <c r="D372" s="14" t="s">
        <v>91719</v>
      </c>
      <c r="E372" s="14" t="s">
        <v>5721</v>
      </c>
      <c r="F372" s="6">
        <f ca="1">COUNTIFS(累计派单!O:O,D:D,累计派单!S:S,$J$3)-COUNTIFS(累计派单!O:O,D:D,累计派单!I:I,"*群障*",累计派单!S:S,$J$3)</f>
        <v>0</v>
      </c>
      <c r="G372" s="6">
        <f ca="1">COUNTIFS(督办单!N:N,D:D,督办单!M:M,$J$3)</f>
        <v>0</v>
      </c>
      <c r="H372" s="15">
        <f ca="1" t="shared" si="5"/>
        <v>0</v>
      </c>
      <c r="I372" s="20"/>
      <c r="J372" s="21"/>
    </row>
    <row r="373" spans="1:10">
      <c r="A373" s="6">
        <v>370</v>
      </c>
      <c r="B373" s="14" t="s">
        <v>25</v>
      </c>
      <c r="C373" s="10" t="s">
        <v>5109</v>
      </c>
      <c r="D373" s="14" t="s">
        <v>5113</v>
      </c>
      <c r="E373" s="14" t="s">
        <v>5111</v>
      </c>
      <c r="F373" s="6">
        <f ca="1">COUNTIFS(累计派单!O:O,D:D,累计派单!S:S,$J$3)-COUNTIFS(累计派单!O:O,D:D,累计派单!I:I,"*群障*",累计派单!S:S,$J$3)</f>
        <v>0</v>
      </c>
      <c r="G373" s="6">
        <f ca="1">COUNTIFS(督办单!N:N,D:D,督办单!M:M,$J$3)</f>
        <v>0</v>
      </c>
      <c r="H373" s="15">
        <f ca="1" t="shared" si="5"/>
        <v>0</v>
      </c>
      <c r="I373" s="20"/>
      <c r="J373" s="21"/>
    </row>
    <row r="374" spans="1:10">
      <c r="A374" s="6">
        <v>371</v>
      </c>
      <c r="B374" s="14" t="s">
        <v>25</v>
      </c>
      <c r="C374" s="10" t="s">
        <v>4890</v>
      </c>
      <c r="D374" s="14" t="s">
        <v>4893</v>
      </c>
      <c r="E374" s="14" t="s">
        <v>4855</v>
      </c>
      <c r="F374" s="6">
        <f ca="1">COUNTIFS(累计派单!O:O,D:D,累计派单!S:S,$J$3)-COUNTIFS(累计派单!O:O,D:D,累计派单!I:I,"*群障*",累计派单!S:S,$J$3)</f>
        <v>0</v>
      </c>
      <c r="G374" s="6">
        <f ca="1">COUNTIFS(督办单!N:N,D:D,督办单!M:M,$J$3)</f>
        <v>0</v>
      </c>
      <c r="H374" s="15">
        <f ca="1" t="shared" si="5"/>
        <v>0</v>
      </c>
      <c r="I374" s="20"/>
      <c r="J374" s="21"/>
    </row>
    <row r="375" spans="1:10">
      <c r="A375" s="6">
        <v>372</v>
      </c>
      <c r="B375" s="14" t="s">
        <v>25</v>
      </c>
      <c r="C375" s="10" t="s">
        <v>91720</v>
      </c>
      <c r="D375" s="14" t="s">
        <v>91721</v>
      </c>
      <c r="E375" s="14" t="s">
        <v>6207</v>
      </c>
      <c r="F375" s="6">
        <f ca="1">COUNTIFS(累计派单!O:O,D:D,累计派单!S:S,$J$3)-COUNTIFS(累计派单!O:O,D:D,累计派单!I:I,"*群障*",累计派单!S:S,$J$3)</f>
        <v>0</v>
      </c>
      <c r="G375" s="6">
        <f ca="1">COUNTIFS(督办单!N:N,D:D,督办单!M:M,$J$3)</f>
        <v>0</v>
      </c>
      <c r="H375" s="15">
        <f ca="1" t="shared" si="5"/>
        <v>0</v>
      </c>
      <c r="I375" s="20"/>
      <c r="J375" s="21"/>
    </row>
    <row r="376" spans="1:10">
      <c r="A376" s="6">
        <v>373</v>
      </c>
      <c r="B376" s="14" t="s">
        <v>25</v>
      </c>
      <c r="C376" s="10" t="s">
        <v>16357</v>
      </c>
      <c r="D376" s="14" t="s">
        <v>16359</v>
      </c>
      <c r="E376" s="14" t="s">
        <v>6701</v>
      </c>
      <c r="F376" s="6">
        <f ca="1">COUNTIFS(累计派单!O:O,D:D,累计派单!S:S,$J$3)-COUNTIFS(累计派单!O:O,D:D,累计派单!I:I,"*群障*",累计派单!S:S,$J$3)</f>
        <v>0</v>
      </c>
      <c r="G376" s="6">
        <f ca="1">COUNTIFS(督办单!N:N,D:D,督办单!M:M,$J$3)</f>
        <v>0</v>
      </c>
      <c r="H376" s="15">
        <f ca="1" t="shared" si="5"/>
        <v>0</v>
      </c>
      <c r="I376" s="20"/>
      <c r="J376" s="21"/>
    </row>
    <row r="377" spans="1:10">
      <c r="A377" s="6">
        <v>374</v>
      </c>
      <c r="B377" s="14" t="s">
        <v>25</v>
      </c>
      <c r="C377" s="10" t="s">
        <v>15595</v>
      </c>
      <c r="D377" s="14" t="s">
        <v>15597</v>
      </c>
      <c r="E377" s="14" t="s">
        <v>5721</v>
      </c>
      <c r="F377" s="6">
        <f ca="1">COUNTIFS(累计派单!O:O,D:D,累计派单!S:S,$J$3)-COUNTIFS(累计派单!O:O,D:D,累计派单!I:I,"*群障*",累计派单!S:S,$J$3)</f>
        <v>0</v>
      </c>
      <c r="G377" s="6">
        <f ca="1">COUNTIFS(督办单!N:N,D:D,督办单!M:M,$J$3)</f>
        <v>0</v>
      </c>
      <c r="H377" s="15">
        <f ca="1" t="shared" si="5"/>
        <v>0</v>
      </c>
      <c r="I377" s="20"/>
      <c r="J377" s="21"/>
    </row>
    <row r="378" spans="1:10">
      <c r="A378" s="6">
        <v>375</v>
      </c>
      <c r="B378" s="14" t="s">
        <v>25</v>
      </c>
      <c r="C378" s="10" t="s">
        <v>91722</v>
      </c>
      <c r="D378" s="14" t="s">
        <v>91723</v>
      </c>
      <c r="E378" s="14" t="s">
        <v>5236</v>
      </c>
      <c r="F378" s="6">
        <f ca="1">COUNTIFS(累计派单!O:O,D:D,累计派单!S:S,$J$3)-COUNTIFS(累计派单!O:O,D:D,累计派单!I:I,"*群障*",累计派单!S:S,$J$3)</f>
        <v>0</v>
      </c>
      <c r="G378" s="6">
        <f ca="1">COUNTIFS(督办单!N:N,D:D,督办单!M:M,$J$3)</f>
        <v>0</v>
      </c>
      <c r="H378" s="15">
        <f ca="1" t="shared" si="5"/>
        <v>0</v>
      </c>
      <c r="I378" s="20"/>
      <c r="J378" s="21"/>
    </row>
    <row r="379" spans="1:10">
      <c r="A379" s="6">
        <v>376</v>
      </c>
      <c r="B379" s="14" t="s">
        <v>25</v>
      </c>
      <c r="C379" s="10" t="s">
        <v>91724</v>
      </c>
      <c r="D379" s="14" t="s">
        <v>91725</v>
      </c>
      <c r="E379" s="14" t="s">
        <v>5260</v>
      </c>
      <c r="F379" s="6">
        <f ca="1">COUNTIFS(累计派单!O:O,D:D,累计派单!S:S,$J$3)-COUNTIFS(累计派单!O:O,D:D,累计派单!I:I,"*群障*",累计派单!S:S,$J$3)</f>
        <v>0</v>
      </c>
      <c r="G379" s="6">
        <f ca="1">COUNTIFS(督办单!N:N,D:D,督办单!M:M,$J$3)</f>
        <v>0</v>
      </c>
      <c r="H379" s="15">
        <f ca="1" t="shared" si="5"/>
        <v>0</v>
      </c>
      <c r="I379" s="20"/>
      <c r="J379" s="21"/>
    </row>
    <row r="380" spans="1:10">
      <c r="A380" s="6">
        <v>377</v>
      </c>
      <c r="B380" s="14" t="s">
        <v>25</v>
      </c>
      <c r="C380" s="10" t="s">
        <v>91726</v>
      </c>
      <c r="D380" s="14" t="s">
        <v>91727</v>
      </c>
      <c r="E380" s="14" t="s">
        <v>4816</v>
      </c>
      <c r="F380" s="6">
        <f ca="1">COUNTIFS(累计派单!O:O,D:D,累计派单!S:S,$J$3)-COUNTIFS(累计派单!O:O,D:D,累计派单!I:I,"*群障*",累计派单!S:S,$J$3)</f>
        <v>0</v>
      </c>
      <c r="G380" s="6">
        <f ca="1">COUNTIFS(督办单!N:N,D:D,督办单!M:M,$J$3)</f>
        <v>0</v>
      </c>
      <c r="H380" s="15">
        <f ca="1" t="shared" si="5"/>
        <v>0</v>
      </c>
      <c r="I380" s="20"/>
      <c r="J380" s="21"/>
    </row>
    <row r="381" spans="1:10">
      <c r="A381" s="6">
        <v>378</v>
      </c>
      <c r="B381" s="14" t="s">
        <v>25</v>
      </c>
      <c r="C381" s="10" t="s">
        <v>6122</v>
      </c>
      <c r="D381" s="14" t="s">
        <v>6124</v>
      </c>
      <c r="E381" s="14" t="s">
        <v>5016</v>
      </c>
      <c r="F381" s="6">
        <f ca="1">COUNTIFS(累计派单!O:O,D:D,累计派单!S:S,$J$3)-COUNTIFS(累计派单!O:O,D:D,累计派单!I:I,"*群障*",累计派单!S:S,$J$3)</f>
        <v>0</v>
      </c>
      <c r="G381" s="6">
        <f ca="1">COUNTIFS(督办单!N:N,D:D,督办单!M:M,$J$3)</f>
        <v>0</v>
      </c>
      <c r="H381" s="15">
        <f ca="1" t="shared" si="5"/>
        <v>0</v>
      </c>
      <c r="I381" s="20"/>
      <c r="J381" s="21"/>
    </row>
    <row r="382" spans="1:10">
      <c r="A382" s="6">
        <v>379</v>
      </c>
      <c r="B382" s="14" t="s">
        <v>25</v>
      </c>
      <c r="C382" s="10" t="s">
        <v>4853</v>
      </c>
      <c r="D382" s="14" t="s">
        <v>4857</v>
      </c>
      <c r="E382" s="14" t="s">
        <v>4855</v>
      </c>
      <c r="F382" s="6">
        <f ca="1">COUNTIFS(累计派单!O:O,D:D,累计派单!S:S,$J$3)-COUNTIFS(累计派单!O:O,D:D,累计派单!I:I,"*群障*",累计派单!S:S,$J$3)</f>
        <v>0</v>
      </c>
      <c r="G382" s="6">
        <f ca="1">COUNTIFS(督办单!N:N,D:D,督办单!M:M,$J$3)</f>
        <v>0</v>
      </c>
      <c r="H382" s="15">
        <f ca="1" t="shared" si="5"/>
        <v>0</v>
      </c>
      <c r="I382" s="20"/>
      <c r="J382" s="21"/>
    </row>
    <row r="383" spans="1:10">
      <c r="A383" s="6">
        <v>380</v>
      </c>
      <c r="B383" s="17" t="s">
        <v>25</v>
      </c>
      <c r="C383" s="18" t="s">
        <v>91728</v>
      </c>
      <c r="D383" s="19" t="s">
        <v>91729</v>
      </c>
      <c r="E383" s="17" t="s">
        <v>5016</v>
      </c>
      <c r="F383" s="6">
        <f ca="1">COUNTIFS(累计派单!O:O,D:D,累计派单!S:S,$J$3)-COUNTIFS(累计派单!O:O,D:D,累计派单!I:I,"*群障*",累计派单!S:S,$J$3)</f>
        <v>0</v>
      </c>
      <c r="G383" s="6">
        <f ca="1">COUNTIFS(督办单!N:N,D:D,督办单!M:M,$J$3)</f>
        <v>0</v>
      </c>
      <c r="H383" s="15">
        <f ca="1" t="shared" si="5"/>
        <v>0</v>
      </c>
      <c r="I383" s="20"/>
      <c r="J383" s="21"/>
    </row>
    <row r="384" spans="1:10">
      <c r="A384" s="6">
        <v>381</v>
      </c>
      <c r="B384" s="14" t="s">
        <v>25</v>
      </c>
      <c r="C384" s="10" t="s">
        <v>91730</v>
      </c>
      <c r="D384" s="14" t="s">
        <v>91731</v>
      </c>
      <c r="E384" s="14" t="s">
        <v>5111</v>
      </c>
      <c r="F384" s="6">
        <f ca="1">COUNTIFS(累计派单!O:O,D:D,累计派单!S:S,$J$3)-COUNTIFS(累计派单!O:O,D:D,累计派单!I:I,"*群障*",累计派单!S:S,$J$3)</f>
        <v>0</v>
      </c>
      <c r="G384" s="6">
        <f ca="1">COUNTIFS(督办单!N:N,D:D,督办单!M:M,$J$3)</f>
        <v>0</v>
      </c>
      <c r="H384" s="15">
        <f ca="1" t="shared" si="5"/>
        <v>0</v>
      </c>
      <c r="I384" s="20"/>
      <c r="J384" s="21"/>
    </row>
    <row r="385" spans="1:10">
      <c r="A385" s="6">
        <v>382</v>
      </c>
      <c r="B385" s="14" t="s">
        <v>25</v>
      </c>
      <c r="C385" s="10" t="s">
        <v>7529</v>
      </c>
      <c r="D385" s="14" t="s">
        <v>7531</v>
      </c>
      <c r="E385" s="14" t="s">
        <v>5877</v>
      </c>
      <c r="F385" s="6">
        <f ca="1">COUNTIFS(累计派单!O:O,D:D,累计派单!S:S,$J$3)-COUNTIFS(累计派单!O:O,D:D,累计派单!I:I,"*群障*",累计派单!S:S,$J$3)</f>
        <v>0</v>
      </c>
      <c r="G385" s="6">
        <f ca="1">COUNTIFS(督办单!N:N,D:D,督办单!M:M,$J$3)</f>
        <v>0</v>
      </c>
      <c r="H385" s="15">
        <f ca="1" t="shared" si="5"/>
        <v>0</v>
      </c>
      <c r="I385" s="20"/>
      <c r="J385" s="21"/>
    </row>
    <row r="386" spans="1:10">
      <c r="A386" s="6">
        <v>383</v>
      </c>
      <c r="B386" s="14" t="s">
        <v>25</v>
      </c>
      <c r="C386" s="10" t="s">
        <v>91732</v>
      </c>
      <c r="D386" s="14" t="s">
        <v>91733</v>
      </c>
      <c r="E386" s="14" t="s">
        <v>5236</v>
      </c>
      <c r="F386" s="6">
        <f ca="1">COUNTIFS(累计派单!O:O,D:D,累计派单!S:S,$J$3)-COUNTIFS(累计派单!O:O,D:D,累计派单!I:I,"*群障*",累计派单!S:S,$J$3)</f>
        <v>0</v>
      </c>
      <c r="G386" s="6">
        <f ca="1">COUNTIFS(督办单!N:N,D:D,督办单!M:M,$J$3)</f>
        <v>0</v>
      </c>
      <c r="H386" s="15">
        <f ca="1" t="shared" si="5"/>
        <v>0</v>
      </c>
      <c r="I386" s="20"/>
      <c r="J386" s="21"/>
    </row>
    <row r="387" spans="1:10">
      <c r="A387" s="6">
        <v>384</v>
      </c>
      <c r="B387" s="24" t="s">
        <v>25</v>
      </c>
      <c r="C387" s="10" t="s">
        <v>12471</v>
      </c>
      <c r="D387" s="14" t="s">
        <v>12473</v>
      </c>
      <c r="E387" s="14" t="s">
        <v>6207</v>
      </c>
      <c r="F387" s="6">
        <f ca="1">COUNTIFS(累计派单!O:O,D:D,累计派单!S:S,$J$3)-COUNTIFS(累计派单!O:O,D:D,累计派单!I:I,"*群障*",累计派单!S:S,$J$3)</f>
        <v>0</v>
      </c>
      <c r="G387" s="6">
        <f ca="1">COUNTIFS(督办单!N:N,D:D,督办单!M:M,$J$3)</f>
        <v>0</v>
      </c>
      <c r="H387" s="15">
        <f ca="1" t="shared" si="5"/>
        <v>0</v>
      </c>
      <c r="I387" s="20"/>
      <c r="J387" s="21"/>
    </row>
    <row r="388" spans="1:10">
      <c r="A388" s="6">
        <v>385</v>
      </c>
      <c r="B388" s="14" t="s">
        <v>25</v>
      </c>
      <c r="C388" s="10" t="s">
        <v>29876</v>
      </c>
      <c r="D388" s="14" t="s">
        <v>29878</v>
      </c>
      <c r="E388" s="14" t="s">
        <v>5721</v>
      </c>
      <c r="F388" s="6">
        <f ca="1">COUNTIFS(累计派单!O:O,D:D,累计派单!S:S,$J$3)-COUNTIFS(累计派单!O:O,D:D,累计派单!I:I,"*群障*",累计派单!S:S,$J$3)</f>
        <v>0</v>
      </c>
      <c r="G388" s="6">
        <f ca="1">COUNTIFS(督办单!N:N,D:D,督办单!M:M,$J$3)</f>
        <v>0</v>
      </c>
      <c r="H388" s="15">
        <f ca="1" t="shared" ref="H388:H451" si="6">IFERROR(G388/F388,0)</f>
        <v>0</v>
      </c>
      <c r="I388" s="20"/>
      <c r="J388" s="21"/>
    </row>
    <row r="389" spans="1:10">
      <c r="A389" s="6">
        <v>386</v>
      </c>
      <c r="B389" s="14" t="s">
        <v>25</v>
      </c>
      <c r="C389" s="10" t="s">
        <v>15974</v>
      </c>
      <c r="D389" s="14" t="s">
        <v>15976</v>
      </c>
      <c r="E389" s="14" t="s">
        <v>4855</v>
      </c>
      <c r="F389" s="6">
        <f ca="1">COUNTIFS(累计派单!O:O,D:D,累计派单!S:S,$J$3)-COUNTIFS(累计派单!O:O,D:D,累计派单!I:I,"*群障*",累计派单!S:S,$J$3)</f>
        <v>0</v>
      </c>
      <c r="G389" s="6">
        <f ca="1">COUNTIFS(督办单!N:N,D:D,督办单!M:M,$J$3)</f>
        <v>0</v>
      </c>
      <c r="H389" s="15">
        <f ca="1" t="shared" si="6"/>
        <v>0</v>
      </c>
      <c r="I389" s="20"/>
      <c r="J389" s="21"/>
    </row>
    <row r="390" spans="1:10">
      <c r="A390" s="6">
        <v>387</v>
      </c>
      <c r="B390" s="17" t="s">
        <v>25</v>
      </c>
      <c r="C390" s="18" t="s">
        <v>91734</v>
      </c>
      <c r="D390" s="19" t="s">
        <v>91735</v>
      </c>
      <c r="E390" s="17" t="s">
        <v>5721</v>
      </c>
      <c r="F390" s="6">
        <f ca="1">COUNTIFS(累计派单!O:O,D:D,累计派单!S:S,$J$3)-COUNTIFS(累计派单!O:O,D:D,累计派单!I:I,"*群障*",累计派单!S:S,$J$3)</f>
        <v>0</v>
      </c>
      <c r="G390" s="6">
        <f ca="1">COUNTIFS(督办单!N:N,D:D,督办单!M:M,$J$3)</f>
        <v>0</v>
      </c>
      <c r="H390" s="15">
        <f ca="1" t="shared" si="6"/>
        <v>0</v>
      </c>
      <c r="I390" s="20"/>
      <c r="J390" s="21"/>
    </row>
    <row r="391" spans="1:10">
      <c r="A391" s="6">
        <v>388</v>
      </c>
      <c r="B391" s="14" t="s">
        <v>25</v>
      </c>
      <c r="C391" s="10" t="s">
        <v>12820</v>
      </c>
      <c r="D391" s="14" t="s">
        <v>12822</v>
      </c>
      <c r="E391" s="14" t="s">
        <v>5877</v>
      </c>
      <c r="F391" s="6">
        <f ca="1">COUNTIFS(累计派单!O:O,D:D,累计派单!S:S,$J$3)-COUNTIFS(累计派单!O:O,D:D,累计派单!I:I,"*群障*",累计派单!S:S,$J$3)</f>
        <v>0</v>
      </c>
      <c r="G391" s="6">
        <f ca="1">COUNTIFS(督办单!N:N,D:D,督办单!M:M,$J$3)</f>
        <v>0</v>
      </c>
      <c r="H391" s="15">
        <f ca="1" t="shared" si="6"/>
        <v>0</v>
      </c>
      <c r="I391" s="20"/>
      <c r="J391" s="21"/>
    </row>
    <row r="392" spans="1:10">
      <c r="A392" s="6">
        <v>389</v>
      </c>
      <c r="B392" s="14" t="s">
        <v>25</v>
      </c>
      <c r="C392" s="10" t="s">
        <v>12810</v>
      </c>
      <c r="D392" s="14" t="s">
        <v>12812</v>
      </c>
      <c r="E392" s="14" t="s">
        <v>6624</v>
      </c>
      <c r="F392" s="6">
        <f ca="1">COUNTIFS(累计派单!O:O,D:D,累计派单!S:S,$J$3)-COUNTIFS(累计派单!O:O,D:D,累计派单!I:I,"*群障*",累计派单!S:S,$J$3)</f>
        <v>0</v>
      </c>
      <c r="G392" s="6">
        <f ca="1">COUNTIFS(督办单!N:N,D:D,督办单!M:M,$J$3)</f>
        <v>0</v>
      </c>
      <c r="H392" s="15">
        <f ca="1" t="shared" si="6"/>
        <v>0</v>
      </c>
      <c r="I392" s="20"/>
      <c r="J392" s="21"/>
    </row>
    <row r="393" spans="1:10">
      <c r="A393" s="6">
        <v>390</v>
      </c>
      <c r="B393" s="14" t="s">
        <v>25</v>
      </c>
      <c r="C393" s="10" t="s">
        <v>8386</v>
      </c>
      <c r="D393" s="14" t="s">
        <v>8388</v>
      </c>
      <c r="E393" s="14" t="s">
        <v>4855</v>
      </c>
      <c r="F393" s="6">
        <f ca="1">COUNTIFS(累计派单!O:O,D:D,累计派单!S:S,$J$3)-COUNTIFS(累计派单!O:O,D:D,累计派单!I:I,"*群障*",累计派单!S:S,$J$3)</f>
        <v>0</v>
      </c>
      <c r="G393" s="6">
        <f ca="1">COUNTIFS(督办单!N:N,D:D,督办单!M:M,$J$3)</f>
        <v>0</v>
      </c>
      <c r="H393" s="15">
        <f ca="1" t="shared" si="6"/>
        <v>0</v>
      </c>
      <c r="I393" s="20"/>
      <c r="J393" s="21"/>
    </row>
    <row r="394" spans="1:10">
      <c r="A394" s="6">
        <v>391</v>
      </c>
      <c r="B394" s="14" t="s">
        <v>25</v>
      </c>
      <c r="C394" s="10" t="s">
        <v>6517</v>
      </c>
      <c r="D394" s="14" t="s">
        <v>6520</v>
      </c>
      <c r="E394" s="14" t="s">
        <v>6207</v>
      </c>
      <c r="F394" s="6">
        <f ca="1">COUNTIFS(累计派单!O:O,D:D,累计派单!S:S,$J$3)-COUNTIFS(累计派单!O:O,D:D,累计派单!I:I,"*群障*",累计派单!S:S,$J$3)</f>
        <v>0</v>
      </c>
      <c r="G394" s="6">
        <f ca="1">COUNTIFS(督办单!N:N,D:D,督办单!M:M,$J$3)</f>
        <v>0</v>
      </c>
      <c r="H394" s="15">
        <f ca="1" t="shared" si="6"/>
        <v>0</v>
      </c>
      <c r="I394" s="20"/>
      <c r="J394" s="21"/>
    </row>
    <row r="395" spans="1:10">
      <c r="A395" s="6">
        <v>392</v>
      </c>
      <c r="B395" s="14" t="s">
        <v>25</v>
      </c>
      <c r="C395" s="10" t="s">
        <v>6205</v>
      </c>
      <c r="D395" s="14" t="s">
        <v>6208</v>
      </c>
      <c r="E395" s="14" t="s">
        <v>6207</v>
      </c>
      <c r="F395" s="6">
        <f ca="1">COUNTIFS(累计派单!O:O,D:D,累计派单!S:S,$J$3)-COUNTIFS(累计派单!O:O,D:D,累计派单!I:I,"*群障*",累计派单!S:S,$J$3)</f>
        <v>0</v>
      </c>
      <c r="G395" s="6">
        <f ca="1">COUNTIFS(督办单!N:N,D:D,督办单!M:M,$J$3)</f>
        <v>0</v>
      </c>
      <c r="H395" s="15">
        <f ca="1" t="shared" si="6"/>
        <v>0</v>
      </c>
      <c r="I395" s="20"/>
      <c r="J395" s="21"/>
    </row>
    <row r="396" spans="1:10">
      <c r="A396" s="6">
        <v>393</v>
      </c>
      <c r="B396" s="14" t="s">
        <v>25</v>
      </c>
      <c r="C396" s="10" t="s">
        <v>91736</v>
      </c>
      <c r="D396" s="14" t="s">
        <v>91737</v>
      </c>
      <c r="E396" s="14" t="s">
        <v>5721</v>
      </c>
      <c r="F396" s="6">
        <f ca="1">COUNTIFS(累计派单!O:O,D:D,累计派单!S:S,$J$3)-COUNTIFS(累计派单!O:O,D:D,累计派单!I:I,"*群障*",累计派单!S:S,$J$3)</f>
        <v>0</v>
      </c>
      <c r="G396" s="6">
        <f ca="1">COUNTIFS(督办单!N:N,D:D,督办单!M:M,$J$3)</f>
        <v>0</v>
      </c>
      <c r="H396" s="15">
        <f ca="1" t="shared" si="6"/>
        <v>0</v>
      </c>
      <c r="I396" s="20"/>
      <c r="J396" s="21"/>
    </row>
    <row r="397" spans="1:10">
      <c r="A397" s="6">
        <v>394</v>
      </c>
      <c r="B397" s="14" t="s">
        <v>25</v>
      </c>
      <c r="C397" s="10" t="s">
        <v>11079</v>
      </c>
      <c r="D397" s="14" t="s">
        <v>11081</v>
      </c>
      <c r="E397" s="14" t="s">
        <v>5236</v>
      </c>
      <c r="F397" s="6">
        <f ca="1">COUNTIFS(累计派单!O:O,D:D,累计派单!S:S,$J$3)-COUNTIFS(累计派单!O:O,D:D,累计派单!I:I,"*群障*",累计派单!S:S,$J$3)</f>
        <v>0</v>
      </c>
      <c r="G397" s="6">
        <f ca="1">COUNTIFS(督办单!N:N,D:D,督办单!M:M,$J$3)</f>
        <v>0</v>
      </c>
      <c r="H397" s="15">
        <f ca="1" t="shared" si="6"/>
        <v>0</v>
      </c>
      <c r="I397" s="20"/>
      <c r="J397" s="21"/>
    </row>
    <row r="398" spans="1:10">
      <c r="A398" s="6">
        <v>395</v>
      </c>
      <c r="B398" s="14" t="s">
        <v>25</v>
      </c>
      <c r="C398" s="10" t="s">
        <v>40227</v>
      </c>
      <c r="D398" s="14" t="s">
        <v>40229</v>
      </c>
      <c r="E398" s="14" t="s">
        <v>5260</v>
      </c>
      <c r="F398" s="6">
        <f ca="1">COUNTIFS(累计派单!O:O,D:D,累计派单!S:S,$J$3)-COUNTIFS(累计派单!O:O,D:D,累计派单!I:I,"*群障*",累计派单!S:S,$J$3)</f>
        <v>0</v>
      </c>
      <c r="G398" s="6">
        <f ca="1">COUNTIFS(督办单!N:N,D:D,督办单!M:M,$J$3)</f>
        <v>0</v>
      </c>
      <c r="H398" s="15">
        <f ca="1" t="shared" si="6"/>
        <v>0</v>
      </c>
      <c r="I398" s="20"/>
      <c r="J398" s="21"/>
    </row>
    <row r="399" spans="1:10">
      <c r="A399" s="6">
        <v>396</v>
      </c>
      <c r="B399" s="14" t="s">
        <v>25</v>
      </c>
      <c r="C399" s="10" t="s">
        <v>5636</v>
      </c>
      <c r="D399" s="14" t="s">
        <v>5722</v>
      </c>
      <c r="E399" s="14" t="s">
        <v>5721</v>
      </c>
      <c r="F399" s="6">
        <f ca="1">COUNTIFS(累计派单!O:O,D:D,累计派单!S:S,$J$3)-COUNTIFS(累计派单!O:O,D:D,累计派单!I:I,"*群障*",累计派单!S:S,$J$3)</f>
        <v>0</v>
      </c>
      <c r="G399" s="6">
        <f ca="1">COUNTIFS(督办单!N:N,D:D,督办单!M:M,$J$3)</f>
        <v>0</v>
      </c>
      <c r="H399" s="15">
        <f ca="1" t="shared" si="6"/>
        <v>0</v>
      </c>
      <c r="I399" s="20"/>
      <c r="J399" s="21"/>
    </row>
    <row r="400" spans="1:10">
      <c r="A400" s="6">
        <v>397</v>
      </c>
      <c r="B400" s="14" t="s">
        <v>21</v>
      </c>
      <c r="C400" s="10" t="s">
        <v>7278</v>
      </c>
      <c r="D400" s="14" t="s">
        <v>7280</v>
      </c>
      <c r="E400" s="14" t="s">
        <v>5089</v>
      </c>
      <c r="F400" s="6">
        <f ca="1">COUNTIFS(累计派单!O:O,D:D,累计派单!S:S,$J$3)-COUNTIFS(累计派单!O:O,D:D,累计派单!I:I,"*群障*",累计派单!S:S,$J$3)</f>
        <v>0</v>
      </c>
      <c r="G400" s="6">
        <f ca="1">COUNTIFS(督办单!N:N,D:D,督办单!M:M,$J$3)</f>
        <v>0</v>
      </c>
      <c r="H400" s="15">
        <f ca="1" t="shared" si="6"/>
        <v>0</v>
      </c>
      <c r="I400" s="20"/>
      <c r="J400" s="21"/>
    </row>
    <row r="401" spans="1:10">
      <c r="A401" s="6">
        <v>398</v>
      </c>
      <c r="B401" s="14" t="s">
        <v>21</v>
      </c>
      <c r="C401" s="10" t="s">
        <v>7235</v>
      </c>
      <c r="D401" s="14" t="s">
        <v>7237</v>
      </c>
      <c r="E401" s="14" t="s">
        <v>5176</v>
      </c>
      <c r="F401" s="6">
        <f ca="1">COUNTIFS(累计派单!O:O,D:D,累计派单!S:S,$J$3)-COUNTIFS(累计派单!O:O,D:D,累计派单!I:I,"*群障*",累计派单!S:S,$J$3)</f>
        <v>0</v>
      </c>
      <c r="G401" s="6">
        <f ca="1">COUNTIFS(督办单!N:N,D:D,督办单!M:M,$J$3)</f>
        <v>0</v>
      </c>
      <c r="H401" s="15">
        <f ca="1" t="shared" si="6"/>
        <v>0</v>
      </c>
      <c r="I401" s="20"/>
      <c r="J401" s="21"/>
    </row>
    <row r="402" spans="1:10">
      <c r="A402" s="6">
        <v>399</v>
      </c>
      <c r="B402" s="14" t="s">
        <v>21</v>
      </c>
      <c r="C402" s="10" t="s">
        <v>20173</v>
      </c>
      <c r="D402" s="14" t="s">
        <v>20175</v>
      </c>
      <c r="E402" s="14" t="s">
        <v>5133</v>
      </c>
      <c r="F402" s="6">
        <f ca="1">COUNTIFS(累计派单!O:O,D:D,累计派单!S:S,$J$3)-COUNTIFS(累计派单!O:O,D:D,累计派单!I:I,"*群障*",累计派单!S:S,$J$3)</f>
        <v>0</v>
      </c>
      <c r="G402" s="6">
        <f ca="1">COUNTIFS(督办单!N:N,D:D,督办单!M:M,$J$3)</f>
        <v>0</v>
      </c>
      <c r="H402" s="15">
        <f ca="1" t="shared" si="6"/>
        <v>0</v>
      </c>
      <c r="I402" s="20"/>
      <c r="J402" s="21"/>
    </row>
    <row r="403" spans="1:10">
      <c r="A403" s="6">
        <v>400</v>
      </c>
      <c r="B403" s="14" t="s">
        <v>21</v>
      </c>
      <c r="C403" s="10" t="s">
        <v>91738</v>
      </c>
      <c r="D403" s="14" t="s">
        <v>91739</v>
      </c>
      <c r="E403" s="14" t="s">
        <v>5089</v>
      </c>
      <c r="F403" s="6">
        <f ca="1">COUNTIFS(累计派单!O:O,D:D,累计派单!S:S,$J$3)-COUNTIFS(累计派单!O:O,D:D,累计派单!I:I,"*群障*",累计派单!S:S,$J$3)</f>
        <v>0</v>
      </c>
      <c r="G403" s="6">
        <f ca="1">COUNTIFS(督办单!N:N,D:D,督办单!M:M,$J$3)</f>
        <v>0</v>
      </c>
      <c r="H403" s="15">
        <f ca="1" t="shared" si="6"/>
        <v>0</v>
      </c>
      <c r="I403" s="20"/>
      <c r="J403" s="21"/>
    </row>
    <row r="404" spans="1:10">
      <c r="A404" s="6">
        <v>401</v>
      </c>
      <c r="B404" s="14" t="s">
        <v>21</v>
      </c>
      <c r="C404" s="10" t="s">
        <v>6252</v>
      </c>
      <c r="D404" s="14" t="s">
        <v>6254</v>
      </c>
      <c r="E404" s="14" t="s">
        <v>5133</v>
      </c>
      <c r="F404" s="6">
        <f ca="1">COUNTIFS(累计派单!O:O,D:D,累计派单!S:S,$J$3)-COUNTIFS(累计派单!O:O,D:D,累计派单!I:I,"*群障*",累计派单!S:S,$J$3)</f>
        <v>0</v>
      </c>
      <c r="G404" s="6">
        <f ca="1">COUNTIFS(督办单!N:N,D:D,督办单!M:M,$J$3)</f>
        <v>0</v>
      </c>
      <c r="H404" s="15">
        <f ca="1" t="shared" si="6"/>
        <v>0</v>
      </c>
      <c r="I404" s="20"/>
      <c r="J404" s="21"/>
    </row>
    <row r="405" spans="1:10">
      <c r="A405" s="6">
        <v>402</v>
      </c>
      <c r="B405" s="14" t="s">
        <v>21</v>
      </c>
      <c r="C405" s="10" t="s">
        <v>7114</v>
      </c>
      <c r="D405" s="14" t="s">
        <v>7116</v>
      </c>
      <c r="E405" s="14" t="s">
        <v>5176</v>
      </c>
      <c r="F405" s="6">
        <f ca="1">COUNTIFS(累计派单!O:O,D:D,累计派单!S:S,$J$3)-COUNTIFS(累计派单!O:O,D:D,累计派单!I:I,"*群障*",累计派单!S:S,$J$3)</f>
        <v>0</v>
      </c>
      <c r="G405" s="6">
        <f ca="1">COUNTIFS(督办单!N:N,D:D,督办单!M:M,$J$3)</f>
        <v>0</v>
      </c>
      <c r="H405" s="15">
        <f ca="1" t="shared" si="6"/>
        <v>0</v>
      </c>
      <c r="I405" s="20"/>
      <c r="J405" s="21"/>
    </row>
    <row r="406" spans="1:10">
      <c r="A406" s="6">
        <v>403</v>
      </c>
      <c r="B406" s="14" t="s">
        <v>21</v>
      </c>
      <c r="C406" s="10" t="s">
        <v>11800</v>
      </c>
      <c r="D406" s="14" t="s">
        <v>11802</v>
      </c>
      <c r="E406" s="14" t="s">
        <v>6055</v>
      </c>
      <c r="F406" s="6">
        <f ca="1">COUNTIFS(累计派单!O:O,D:D,累计派单!S:S,$J$3)-COUNTIFS(累计派单!O:O,D:D,累计派单!I:I,"*群障*",累计派单!S:S,$J$3)</f>
        <v>0</v>
      </c>
      <c r="G406" s="6">
        <f ca="1">COUNTIFS(督办单!N:N,D:D,督办单!M:M,$J$3)</f>
        <v>0</v>
      </c>
      <c r="H406" s="15">
        <f ca="1" t="shared" si="6"/>
        <v>0</v>
      </c>
      <c r="I406" s="20"/>
      <c r="J406" s="21"/>
    </row>
    <row r="407" spans="1:10">
      <c r="A407" s="6">
        <v>404</v>
      </c>
      <c r="B407" s="14" t="s">
        <v>21</v>
      </c>
      <c r="C407" s="10" t="s">
        <v>18758</v>
      </c>
      <c r="D407" s="14" t="s">
        <v>18760</v>
      </c>
      <c r="E407" s="14" t="s">
        <v>6055</v>
      </c>
      <c r="F407" s="6">
        <f ca="1">COUNTIFS(累计派单!O:O,D:D,累计派单!S:S,$J$3)-COUNTIFS(累计派单!O:O,D:D,累计派单!I:I,"*群障*",累计派单!S:S,$J$3)</f>
        <v>0</v>
      </c>
      <c r="G407" s="6">
        <f ca="1">COUNTIFS(督办单!N:N,D:D,督办单!M:M,$J$3)</f>
        <v>0</v>
      </c>
      <c r="H407" s="15">
        <f ca="1" t="shared" si="6"/>
        <v>0</v>
      </c>
      <c r="I407" s="20"/>
      <c r="J407" s="21"/>
    </row>
    <row r="408" spans="1:10">
      <c r="A408" s="6">
        <v>405</v>
      </c>
      <c r="B408" s="14" t="s">
        <v>21</v>
      </c>
      <c r="C408" s="10" t="s">
        <v>91740</v>
      </c>
      <c r="D408" s="14" t="s">
        <v>91741</v>
      </c>
      <c r="E408" s="14" t="s">
        <v>5176</v>
      </c>
      <c r="F408" s="6">
        <f ca="1">COUNTIFS(累计派单!O:O,D:D,累计派单!S:S,$J$3)-COUNTIFS(累计派单!O:O,D:D,累计派单!I:I,"*群障*",累计派单!S:S,$J$3)</f>
        <v>0</v>
      </c>
      <c r="G408" s="6">
        <f ca="1">COUNTIFS(督办单!N:N,D:D,督办单!M:M,$J$3)</f>
        <v>0</v>
      </c>
      <c r="H408" s="15">
        <f ca="1" t="shared" si="6"/>
        <v>0</v>
      </c>
      <c r="I408" s="20"/>
      <c r="J408" s="21"/>
    </row>
    <row r="409" spans="1:10">
      <c r="A409" s="6">
        <v>406</v>
      </c>
      <c r="B409" s="14" t="s">
        <v>21</v>
      </c>
      <c r="C409" s="10" t="s">
        <v>12437</v>
      </c>
      <c r="D409" s="14" t="s">
        <v>12439</v>
      </c>
      <c r="E409" s="14" t="s">
        <v>5029</v>
      </c>
      <c r="F409" s="6">
        <f ca="1">COUNTIFS(累计派单!O:O,D:D,累计派单!S:S,$J$3)-COUNTIFS(累计派单!O:O,D:D,累计派单!I:I,"*群障*",累计派单!S:S,$J$3)</f>
        <v>0</v>
      </c>
      <c r="G409" s="6">
        <f ca="1">COUNTIFS(督办单!N:N,D:D,督办单!M:M,$J$3)</f>
        <v>0</v>
      </c>
      <c r="H409" s="15">
        <f ca="1" t="shared" si="6"/>
        <v>0</v>
      </c>
      <c r="I409" s="20"/>
      <c r="J409" s="21"/>
    </row>
    <row r="410" spans="1:10">
      <c r="A410" s="6">
        <v>407</v>
      </c>
      <c r="B410" s="14" t="s">
        <v>21</v>
      </c>
      <c r="C410" s="10" t="s">
        <v>91742</v>
      </c>
      <c r="D410" s="14" t="s">
        <v>91743</v>
      </c>
      <c r="E410" s="14" t="s">
        <v>6055</v>
      </c>
      <c r="F410" s="6">
        <f ca="1">COUNTIFS(累计派单!O:O,D:D,累计派单!S:S,$J$3)-COUNTIFS(累计派单!O:O,D:D,累计派单!I:I,"*群障*",累计派单!S:S,$J$3)</f>
        <v>0</v>
      </c>
      <c r="G410" s="6">
        <f ca="1">COUNTIFS(督办单!N:N,D:D,督办单!M:M,$J$3)</f>
        <v>0</v>
      </c>
      <c r="H410" s="15">
        <f ca="1" t="shared" si="6"/>
        <v>0</v>
      </c>
      <c r="I410" s="20"/>
      <c r="J410" s="21"/>
    </row>
    <row r="411" spans="1:10">
      <c r="A411" s="6">
        <v>408</v>
      </c>
      <c r="B411" s="14" t="s">
        <v>21</v>
      </c>
      <c r="C411" s="10" t="s">
        <v>91744</v>
      </c>
      <c r="D411" s="14" t="s">
        <v>91745</v>
      </c>
      <c r="E411" s="14" t="s">
        <v>5176</v>
      </c>
      <c r="F411" s="6">
        <f ca="1">COUNTIFS(累计派单!O:O,D:D,累计派单!S:S,$J$3)-COUNTIFS(累计派单!O:O,D:D,累计派单!I:I,"*群障*",累计派单!S:S,$J$3)</f>
        <v>0</v>
      </c>
      <c r="G411" s="6">
        <f ca="1">COUNTIFS(督办单!N:N,D:D,督办单!M:M,$J$3)</f>
        <v>0</v>
      </c>
      <c r="H411" s="15">
        <f ca="1" t="shared" si="6"/>
        <v>0</v>
      </c>
      <c r="I411" s="20"/>
      <c r="J411" s="21"/>
    </row>
    <row r="412" spans="1:10">
      <c r="A412" s="6">
        <v>409</v>
      </c>
      <c r="B412" s="14" t="s">
        <v>21</v>
      </c>
      <c r="C412" s="10" t="s">
        <v>91746</v>
      </c>
      <c r="D412" s="14" t="s">
        <v>91747</v>
      </c>
      <c r="E412" s="14" t="s">
        <v>6055</v>
      </c>
      <c r="F412" s="6">
        <f ca="1">COUNTIFS(累计派单!O:O,D:D,累计派单!S:S,$J$3)-COUNTIFS(累计派单!O:O,D:D,累计派单!I:I,"*群障*",累计派单!S:S,$J$3)</f>
        <v>0</v>
      </c>
      <c r="G412" s="6">
        <f ca="1">COUNTIFS(督办单!N:N,D:D,督办单!M:M,$J$3)</f>
        <v>0</v>
      </c>
      <c r="H412" s="15">
        <f ca="1" t="shared" si="6"/>
        <v>0</v>
      </c>
      <c r="I412" s="20"/>
      <c r="J412" s="21"/>
    </row>
    <row r="413" spans="1:10">
      <c r="A413" s="6">
        <v>410</v>
      </c>
      <c r="B413" s="14" t="s">
        <v>21</v>
      </c>
      <c r="C413" s="10" t="s">
        <v>91748</v>
      </c>
      <c r="D413" s="14" t="s">
        <v>91749</v>
      </c>
      <c r="E413" s="14" t="s">
        <v>5769</v>
      </c>
      <c r="F413" s="6">
        <f ca="1">COUNTIFS(累计派单!O:O,D:D,累计派单!S:S,$J$3)-COUNTIFS(累计派单!O:O,D:D,累计派单!I:I,"*群障*",累计派单!S:S,$J$3)</f>
        <v>0</v>
      </c>
      <c r="G413" s="6">
        <f ca="1">COUNTIFS(督办单!N:N,D:D,督办单!M:M,$J$3)</f>
        <v>0</v>
      </c>
      <c r="H413" s="15">
        <f ca="1" t="shared" si="6"/>
        <v>0</v>
      </c>
      <c r="I413" s="20"/>
      <c r="J413" s="21"/>
    </row>
    <row r="414" spans="1:10">
      <c r="A414" s="6">
        <v>411</v>
      </c>
      <c r="B414" s="14" t="s">
        <v>21</v>
      </c>
      <c r="C414" s="10" t="s">
        <v>12783</v>
      </c>
      <c r="D414" s="14" t="s">
        <v>12785</v>
      </c>
      <c r="E414" s="14" t="s">
        <v>5376</v>
      </c>
      <c r="F414" s="6">
        <f ca="1">COUNTIFS(累计派单!O:O,D:D,累计派单!S:S,$J$3)-COUNTIFS(累计派单!O:O,D:D,累计派单!I:I,"*群障*",累计派单!S:S,$J$3)</f>
        <v>0</v>
      </c>
      <c r="G414" s="6">
        <f ca="1">COUNTIFS(督办单!N:N,D:D,督办单!M:M,$J$3)</f>
        <v>0</v>
      </c>
      <c r="H414" s="15">
        <f ca="1" t="shared" si="6"/>
        <v>0</v>
      </c>
      <c r="I414" s="20"/>
      <c r="J414" s="21"/>
    </row>
    <row r="415" spans="1:10">
      <c r="A415" s="6">
        <v>412</v>
      </c>
      <c r="B415" s="14" t="s">
        <v>21</v>
      </c>
      <c r="C415" s="10" t="s">
        <v>11706</v>
      </c>
      <c r="D415" s="14" t="s">
        <v>11708</v>
      </c>
      <c r="E415" s="14" t="s">
        <v>5224</v>
      </c>
      <c r="F415" s="6">
        <f ca="1">COUNTIFS(累计派单!O:O,D:D,累计派单!S:S,$J$3)-COUNTIFS(累计派单!O:O,D:D,累计派单!I:I,"*群障*",累计派单!S:S,$J$3)</f>
        <v>0</v>
      </c>
      <c r="G415" s="6">
        <f ca="1">COUNTIFS(督办单!N:N,D:D,督办单!M:M,$J$3)</f>
        <v>0</v>
      </c>
      <c r="H415" s="15">
        <f ca="1" t="shared" si="6"/>
        <v>0</v>
      </c>
      <c r="I415" s="20"/>
      <c r="J415" s="21"/>
    </row>
    <row r="416" spans="1:10">
      <c r="A416" s="6">
        <v>413</v>
      </c>
      <c r="B416" s="14" t="s">
        <v>21</v>
      </c>
      <c r="C416" s="10" t="s">
        <v>6337</v>
      </c>
      <c r="D416" s="14" t="s">
        <v>6339</v>
      </c>
      <c r="E416" s="14" t="s">
        <v>4945</v>
      </c>
      <c r="F416" s="6">
        <f ca="1">COUNTIFS(累计派单!O:O,D:D,累计派单!S:S,$J$3)-COUNTIFS(累计派单!O:O,D:D,累计派单!I:I,"*群障*",累计派单!S:S,$J$3)</f>
        <v>0</v>
      </c>
      <c r="G416" s="6">
        <f ca="1">COUNTIFS(督办单!N:N,D:D,督办单!M:M,$J$3)</f>
        <v>0</v>
      </c>
      <c r="H416" s="15">
        <f ca="1" t="shared" si="6"/>
        <v>0</v>
      </c>
      <c r="I416" s="20"/>
      <c r="J416" s="21"/>
    </row>
    <row r="417" spans="1:10">
      <c r="A417" s="6">
        <v>414</v>
      </c>
      <c r="B417" s="14" t="s">
        <v>21</v>
      </c>
      <c r="C417" s="10" t="s">
        <v>10820</v>
      </c>
      <c r="D417" s="14" t="s">
        <v>10822</v>
      </c>
      <c r="E417" s="14" t="s">
        <v>7805</v>
      </c>
      <c r="F417" s="6">
        <f ca="1">COUNTIFS(累计派单!O:O,D:D,累计派单!S:S,$J$3)-COUNTIFS(累计派单!O:O,D:D,累计派单!I:I,"*群障*",累计派单!S:S,$J$3)</f>
        <v>0</v>
      </c>
      <c r="G417" s="6">
        <f ca="1">COUNTIFS(督办单!N:N,D:D,督办单!M:M,$J$3)</f>
        <v>0</v>
      </c>
      <c r="H417" s="15">
        <f ca="1" t="shared" si="6"/>
        <v>0</v>
      </c>
      <c r="I417" s="20"/>
      <c r="J417" s="21"/>
    </row>
    <row r="418" spans="1:10">
      <c r="A418" s="6">
        <v>415</v>
      </c>
      <c r="B418" s="14" t="s">
        <v>21</v>
      </c>
      <c r="C418" s="10" t="s">
        <v>11556</v>
      </c>
      <c r="D418" s="14" t="s">
        <v>11558</v>
      </c>
      <c r="E418" s="14" t="s">
        <v>5769</v>
      </c>
      <c r="F418" s="6">
        <f ca="1">COUNTIFS(累计派单!O:O,D:D,累计派单!S:S,$J$3)-COUNTIFS(累计派单!O:O,D:D,累计派单!I:I,"*群障*",累计派单!S:S,$J$3)</f>
        <v>0</v>
      </c>
      <c r="G418" s="6">
        <f ca="1">COUNTIFS(督办单!N:N,D:D,督办单!M:M,$J$3)</f>
        <v>0</v>
      </c>
      <c r="H418" s="15">
        <f ca="1" t="shared" si="6"/>
        <v>0</v>
      </c>
      <c r="I418" s="20"/>
      <c r="J418" s="21"/>
    </row>
    <row r="419" spans="1:10">
      <c r="A419" s="6">
        <v>416</v>
      </c>
      <c r="B419" s="14" t="s">
        <v>21</v>
      </c>
      <c r="C419" s="10" t="s">
        <v>8252</v>
      </c>
      <c r="D419" s="14" t="s">
        <v>8254</v>
      </c>
      <c r="E419" s="14" t="s">
        <v>5176</v>
      </c>
      <c r="F419" s="6">
        <f ca="1">COUNTIFS(累计派单!O:O,D:D,累计派单!S:S,$J$3)-COUNTIFS(累计派单!O:O,D:D,累计派单!I:I,"*群障*",累计派单!S:S,$J$3)</f>
        <v>0</v>
      </c>
      <c r="G419" s="6">
        <f ca="1">COUNTIFS(督办单!N:N,D:D,督办单!M:M,$J$3)</f>
        <v>0</v>
      </c>
      <c r="H419" s="15">
        <f ca="1" t="shared" si="6"/>
        <v>0</v>
      </c>
      <c r="I419" s="20"/>
      <c r="J419" s="21"/>
    </row>
    <row r="420" spans="1:10">
      <c r="A420" s="6">
        <v>417</v>
      </c>
      <c r="B420" s="14" t="s">
        <v>21</v>
      </c>
      <c r="C420" s="10" t="s">
        <v>91750</v>
      </c>
      <c r="D420" s="14" t="s">
        <v>91751</v>
      </c>
      <c r="E420" s="14" t="s">
        <v>5769</v>
      </c>
      <c r="F420" s="6">
        <f ca="1">COUNTIFS(累计派单!O:O,D:D,累计派单!S:S,$J$3)-COUNTIFS(累计派单!O:O,D:D,累计派单!I:I,"*群障*",累计派单!S:S,$J$3)</f>
        <v>0</v>
      </c>
      <c r="G420" s="6">
        <f ca="1">COUNTIFS(督办单!N:N,D:D,督办单!M:M,$J$3)</f>
        <v>0</v>
      </c>
      <c r="H420" s="15">
        <f ca="1" t="shared" si="6"/>
        <v>0</v>
      </c>
      <c r="I420" s="20"/>
      <c r="J420" s="21"/>
    </row>
    <row r="421" spans="1:10">
      <c r="A421" s="6">
        <v>418</v>
      </c>
      <c r="B421" s="14" t="s">
        <v>21</v>
      </c>
      <c r="C421" s="10" t="s">
        <v>5174</v>
      </c>
      <c r="D421" s="14" t="s">
        <v>5177</v>
      </c>
      <c r="E421" s="14" t="s">
        <v>5176</v>
      </c>
      <c r="F421" s="6">
        <f ca="1">COUNTIFS(累计派单!O:O,D:D,累计派单!S:S,$J$3)-COUNTIFS(累计派单!O:O,D:D,累计派单!I:I,"*群障*",累计派单!S:S,$J$3)</f>
        <v>0</v>
      </c>
      <c r="G421" s="6">
        <f ca="1">COUNTIFS(督办单!N:N,D:D,督办单!M:M,$J$3)</f>
        <v>0</v>
      </c>
      <c r="H421" s="15">
        <f ca="1" t="shared" si="6"/>
        <v>0</v>
      </c>
      <c r="I421" s="20"/>
      <c r="J421" s="21"/>
    </row>
    <row r="422" spans="1:10">
      <c r="A422" s="6">
        <v>419</v>
      </c>
      <c r="B422" s="14" t="s">
        <v>21</v>
      </c>
      <c r="C422" s="10" t="s">
        <v>91752</v>
      </c>
      <c r="D422" s="14" t="s">
        <v>91753</v>
      </c>
      <c r="E422" s="14" t="s">
        <v>5224</v>
      </c>
      <c r="F422" s="6">
        <f ca="1">COUNTIFS(累计派单!O:O,D:D,累计派单!S:S,$J$3)-COUNTIFS(累计派单!O:O,D:D,累计派单!I:I,"*群障*",累计派单!S:S,$J$3)</f>
        <v>0</v>
      </c>
      <c r="G422" s="6">
        <f ca="1">COUNTIFS(督办单!N:N,D:D,督办单!M:M,$J$3)</f>
        <v>0</v>
      </c>
      <c r="H422" s="15">
        <f ca="1" t="shared" si="6"/>
        <v>0</v>
      </c>
      <c r="I422" s="20"/>
      <c r="J422" s="21"/>
    </row>
    <row r="423" spans="1:10">
      <c r="A423" s="6">
        <v>420</v>
      </c>
      <c r="B423" s="14" t="s">
        <v>21</v>
      </c>
      <c r="C423" s="10" t="s">
        <v>13873</v>
      </c>
      <c r="D423" s="14" t="s">
        <v>13875</v>
      </c>
      <c r="E423" s="14" t="s">
        <v>5133</v>
      </c>
      <c r="F423" s="6">
        <f ca="1">COUNTIFS(累计派单!O:O,D:D,累计派单!S:S,$J$3)-COUNTIFS(累计派单!O:O,D:D,累计派单!I:I,"*群障*",累计派单!S:S,$J$3)</f>
        <v>0</v>
      </c>
      <c r="G423" s="6">
        <f ca="1">COUNTIFS(督办单!N:N,D:D,督办单!M:M,$J$3)</f>
        <v>0</v>
      </c>
      <c r="H423" s="15">
        <f ca="1" t="shared" si="6"/>
        <v>0</v>
      </c>
      <c r="I423" s="20"/>
      <c r="J423" s="21"/>
    </row>
    <row r="424" spans="1:10">
      <c r="A424" s="6">
        <v>421</v>
      </c>
      <c r="B424" s="14" t="s">
        <v>21</v>
      </c>
      <c r="C424" s="10" t="s">
        <v>6053</v>
      </c>
      <c r="D424" s="14" t="s">
        <v>6056</v>
      </c>
      <c r="E424" s="14" t="s">
        <v>6055</v>
      </c>
      <c r="F424" s="6">
        <f ca="1">COUNTIFS(累计派单!O:O,D:D,累计派单!S:S,$J$3)-COUNTIFS(累计派单!O:O,D:D,累计派单!I:I,"*群障*",累计派单!S:S,$J$3)</f>
        <v>0</v>
      </c>
      <c r="G424" s="6">
        <f ca="1">COUNTIFS(督办单!N:N,D:D,督办单!M:M,$J$3)</f>
        <v>0</v>
      </c>
      <c r="H424" s="15">
        <f ca="1" t="shared" si="6"/>
        <v>0</v>
      </c>
      <c r="I424" s="20"/>
      <c r="J424" s="21"/>
    </row>
    <row r="425" spans="1:10">
      <c r="A425" s="6">
        <v>422</v>
      </c>
      <c r="B425" s="14" t="s">
        <v>21</v>
      </c>
      <c r="C425" s="10" t="s">
        <v>5027</v>
      </c>
      <c r="D425" s="14" t="s">
        <v>5031</v>
      </c>
      <c r="E425" s="14" t="s">
        <v>5029</v>
      </c>
      <c r="F425" s="6">
        <f ca="1">COUNTIFS(累计派单!O:O,D:D,累计派单!S:S,$J$3)-COUNTIFS(累计派单!O:O,D:D,累计派单!I:I,"*群障*",累计派单!S:S,$J$3)</f>
        <v>0</v>
      </c>
      <c r="G425" s="6">
        <f ca="1">COUNTIFS(督办单!N:N,D:D,督办单!M:M,$J$3)</f>
        <v>0</v>
      </c>
      <c r="H425" s="15">
        <f ca="1" t="shared" si="6"/>
        <v>0</v>
      </c>
      <c r="I425" s="20"/>
      <c r="J425" s="21"/>
    </row>
    <row r="426" spans="1:10">
      <c r="A426" s="6">
        <v>423</v>
      </c>
      <c r="B426" s="14" t="s">
        <v>21</v>
      </c>
      <c r="C426" s="10" t="s">
        <v>9438</v>
      </c>
      <c r="D426" s="14" t="s">
        <v>91754</v>
      </c>
      <c r="E426" s="14" t="s">
        <v>5769</v>
      </c>
      <c r="F426" s="6">
        <f ca="1">COUNTIFS(累计派单!O:O,D:D,累计派单!S:S,$J$3)-COUNTIFS(累计派单!O:O,D:D,累计派单!I:I,"*群障*",累计派单!S:S,$J$3)</f>
        <v>0</v>
      </c>
      <c r="G426" s="6">
        <f ca="1">COUNTIFS(督办单!N:N,D:D,督办单!M:M,$J$3)</f>
        <v>0</v>
      </c>
      <c r="H426" s="15">
        <f ca="1" t="shared" si="6"/>
        <v>0</v>
      </c>
      <c r="I426" s="20"/>
      <c r="J426" s="21"/>
    </row>
    <row r="427" spans="1:10">
      <c r="A427" s="6">
        <v>424</v>
      </c>
      <c r="B427" s="17" t="s">
        <v>21</v>
      </c>
      <c r="C427" s="18" t="s">
        <v>5222</v>
      </c>
      <c r="D427" s="19" t="s">
        <v>5225</v>
      </c>
      <c r="E427" s="17" t="s">
        <v>5224</v>
      </c>
      <c r="F427" s="6">
        <f ca="1">COUNTIFS(累计派单!O:O,D:D,累计派单!S:S,$J$3)-COUNTIFS(累计派单!O:O,D:D,累计派单!I:I,"*群障*",累计派单!S:S,$J$3)</f>
        <v>0</v>
      </c>
      <c r="G427" s="6">
        <f ca="1">COUNTIFS(督办单!N:N,D:D,督办单!M:M,$J$3)</f>
        <v>0</v>
      </c>
      <c r="H427" s="15">
        <f ca="1" t="shared" si="6"/>
        <v>0</v>
      </c>
      <c r="I427" s="20"/>
      <c r="J427" s="21"/>
    </row>
    <row r="428" spans="1:10">
      <c r="A428" s="6">
        <v>425</v>
      </c>
      <c r="B428" s="14" t="s">
        <v>21</v>
      </c>
      <c r="C428" s="10" t="s">
        <v>91755</v>
      </c>
      <c r="D428" s="14" t="s">
        <v>91756</v>
      </c>
      <c r="E428" s="14" t="s">
        <v>5769</v>
      </c>
      <c r="F428" s="6">
        <f ca="1">COUNTIFS(累计派单!O:O,D:D,累计派单!S:S,$J$3)-COUNTIFS(累计派单!O:O,D:D,累计派单!I:I,"*群障*",累计派单!S:S,$J$3)</f>
        <v>0</v>
      </c>
      <c r="G428" s="6">
        <f ca="1">COUNTIFS(督办单!N:N,D:D,督办单!M:M,$J$3)</f>
        <v>0</v>
      </c>
      <c r="H428" s="15">
        <f ca="1" t="shared" si="6"/>
        <v>0</v>
      </c>
      <c r="I428" s="20"/>
      <c r="J428" s="21"/>
    </row>
    <row r="429" spans="1:10">
      <c r="A429" s="6">
        <v>426</v>
      </c>
      <c r="B429" s="14" t="s">
        <v>21</v>
      </c>
      <c r="C429" s="10" t="s">
        <v>28774</v>
      </c>
      <c r="D429" s="14" t="s">
        <v>28776</v>
      </c>
      <c r="E429" s="14" t="s">
        <v>5224</v>
      </c>
      <c r="F429" s="6">
        <f ca="1">COUNTIFS(累计派单!O:O,D:D,累计派单!S:S,$J$3)-COUNTIFS(累计派单!O:O,D:D,累计派单!I:I,"*群障*",累计派单!S:S,$J$3)</f>
        <v>0</v>
      </c>
      <c r="G429" s="6">
        <f ca="1">COUNTIFS(督办单!N:N,D:D,督办单!M:M,$J$3)</f>
        <v>0</v>
      </c>
      <c r="H429" s="15">
        <f ca="1" t="shared" si="6"/>
        <v>0</v>
      </c>
      <c r="I429" s="20"/>
      <c r="J429" s="21"/>
    </row>
    <row r="430" spans="1:10">
      <c r="A430" s="6">
        <v>427</v>
      </c>
      <c r="B430" s="14" t="s">
        <v>21</v>
      </c>
      <c r="C430" s="10" t="s">
        <v>91757</v>
      </c>
      <c r="D430" s="14" t="s">
        <v>91758</v>
      </c>
      <c r="E430" s="14" t="s">
        <v>5029</v>
      </c>
      <c r="F430" s="6">
        <f ca="1">COUNTIFS(累计派单!O:O,D:D,累计派单!S:S,$J$3)-COUNTIFS(累计派单!O:O,D:D,累计派单!I:I,"*群障*",累计派单!S:S,$J$3)</f>
        <v>0</v>
      </c>
      <c r="G430" s="6">
        <f ca="1">COUNTIFS(督办单!N:N,D:D,督办单!M:M,$J$3)</f>
        <v>0</v>
      </c>
      <c r="H430" s="15">
        <f ca="1" t="shared" si="6"/>
        <v>0</v>
      </c>
      <c r="I430" s="20"/>
      <c r="J430" s="21"/>
    </row>
    <row r="431" spans="1:10">
      <c r="A431" s="6">
        <v>428</v>
      </c>
      <c r="B431" s="14" t="s">
        <v>21</v>
      </c>
      <c r="C431" s="10" t="s">
        <v>5131</v>
      </c>
      <c r="D431" s="14" t="s">
        <v>5134</v>
      </c>
      <c r="E431" s="14" t="s">
        <v>5133</v>
      </c>
      <c r="F431" s="6">
        <f ca="1">COUNTIFS(累计派单!O:O,D:D,累计派单!S:S,$J$3)-COUNTIFS(累计派单!O:O,D:D,累计派单!I:I,"*群障*",累计派单!S:S,$J$3)</f>
        <v>0</v>
      </c>
      <c r="G431" s="6">
        <f ca="1">COUNTIFS(督办单!N:N,D:D,督办单!M:M,$J$3)</f>
        <v>0</v>
      </c>
      <c r="H431" s="15">
        <f ca="1" t="shared" si="6"/>
        <v>0</v>
      </c>
      <c r="I431" s="20"/>
      <c r="J431" s="21"/>
    </row>
    <row r="432" spans="1:10">
      <c r="A432" s="6">
        <v>429</v>
      </c>
      <c r="B432" s="14" t="s">
        <v>21</v>
      </c>
      <c r="C432" s="10" t="s">
        <v>91759</v>
      </c>
      <c r="D432" s="14" t="s">
        <v>91760</v>
      </c>
      <c r="E432" s="14" t="s">
        <v>5133</v>
      </c>
      <c r="F432" s="6">
        <f ca="1">COUNTIFS(累计派单!O:O,D:D,累计派单!S:S,$J$3)-COUNTIFS(累计派单!O:O,D:D,累计派单!I:I,"*群障*",累计派单!S:S,$J$3)</f>
        <v>0</v>
      </c>
      <c r="G432" s="6">
        <f ca="1">COUNTIFS(督办单!N:N,D:D,督办单!M:M,$J$3)</f>
        <v>0</v>
      </c>
      <c r="H432" s="15">
        <f ca="1" t="shared" si="6"/>
        <v>0</v>
      </c>
      <c r="I432" s="20"/>
      <c r="J432" s="21"/>
    </row>
    <row r="433" spans="1:10">
      <c r="A433" s="6">
        <v>430</v>
      </c>
      <c r="B433" s="14" t="s">
        <v>21</v>
      </c>
      <c r="C433" s="10" t="s">
        <v>7125</v>
      </c>
      <c r="D433" s="14" t="s">
        <v>7127</v>
      </c>
      <c r="E433" s="14" t="s">
        <v>5089</v>
      </c>
      <c r="F433" s="6">
        <f ca="1">COUNTIFS(累计派单!O:O,D:D,累计派单!S:S,$J$3)-COUNTIFS(累计派单!O:O,D:D,累计派单!I:I,"*群障*",累计派单!S:S,$J$3)</f>
        <v>0</v>
      </c>
      <c r="G433" s="6">
        <f ca="1">COUNTIFS(督办单!N:N,D:D,督办单!M:M,$J$3)</f>
        <v>0</v>
      </c>
      <c r="H433" s="15">
        <f ca="1" t="shared" si="6"/>
        <v>0</v>
      </c>
      <c r="I433" s="20"/>
      <c r="J433" s="21"/>
    </row>
    <row r="434" spans="1:10">
      <c r="A434" s="6">
        <v>431</v>
      </c>
      <c r="B434" s="14" t="s">
        <v>21</v>
      </c>
      <c r="C434" s="10" t="s">
        <v>91761</v>
      </c>
      <c r="D434" s="14" t="s">
        <v>91762</v>
      </c>
      <c r="E434" s="14" t="s">
        <v>6055</v>
      </c>
      <c r="F434" s="6">
        <f ca="1">COUNTIFS(累计派单!O:O,D:D,累计派单!S:S,$J$3)-COUNTIFS(累计派单!O:O,D:D,累计派单!I:I,"*群障*",累计派单!S:S,$J$3)</f>
        <v>0</v>
      </c>
      <c r="G434" s="6">
        <f ca="1">COUNTIFS(督办单!N:N,D:D,督办单!M:M,$J$3)</f>
        <v>0</v>
      </c>
      <c r="H434" s="15">
        <f ca="1" t="shared" si="6"/>
        <v>0</v>
      </c>
      <c r="I434" s="20"/>
      <c r="J434" s="21"/>
    </row>
    <row r="435" spans="1:10">
      <c r="A435" s="6">
        <v>432</v>
      </c>
      <c r="B435" s="17" t="s">
        <v>21</v>
      </c>
      <c r="C435" s="18" t="s">
        <v>91763</v>
      </c>
      <c r="D435" s="19" t="s">
        <v>91764</v>
      </c>
      <c r="E435" s="17" t="s">
        <v>5197</v>
      </c>
      <c r="F435" s="6">
        <f ca="1">COUNTIFS(累计派单!O:O,D:D,累计派单!S:S,$J$3)-COUNTIFS(累计派单!O:O,D:D,累计派单!I:I,"*群障*",累计派单!S:S,$J$3)</f>
        <v>0</v>
      </c>
      <c r="G435" s="6">
        <f ca="1">COUNTIFS(督办单!N:N,D:D,督办单!M:M,$J$3)</f>
        <v>0</v>
      </c>
      <c r="H435" s="15">
        <f ca="1" t="shared" si="6"/>
        <v>0</v>
      </c>
      <c r="I435" s="20"/>
      <c r="J435" s="21"/>
    </row>
    <row r="436" spans="1:10">
      <c r="A436" s="6">
        <v>433</v>
      </c>
      <c r="B436" s="14" t="s">
        <v>21</v>
      </c>
      <c r="C436" s="10" t="s">
        <v>91765</v>
      </c>
      <c r="D436" s="14" t="s">
        <v>91766</v>
      </c>
      <c r="E436" s="14" t="s">
        <v>5133</v>
      </c>
      <c r="F436" s="6">
        <f ca="1">COUNTIFS(累计派单!O:O,D:D,累计派单!S:S,$J$3)-COUNTIFS(累计派单!O:O,D:D,累计派单!I:I,"*群障*",累计派单!S:S,$J$3)</f>
        <v>0</v>
      </c>
      <c r="G436" s="6">
        <f ca="1">COUNTIFS(督办单!N:N,D:D,督办单!M:M,$J$3)</f>
        <v>0</v>
      </c>
      <c r="H436" s="15">
        <f ca="1" t="shared" si="6"/>
        <v>0</v>
      </c>
      <c r="I436" s="20"/>
      <c r="J436" s="21"/>
    </row>
    <row r="437" spans="1:10">
      <c r="A437" s="6">
        <v>434</v>
      </c>
      <c r="B437" s="14" t="s">
        <v>21</v>
      </c>
      <c r="C437" s="10" t="s">
        <v>91767</v>
      </c>
      <c r="D437" s="14" t="s">
        <v>91768</v>
      </c>
      <c r="E437" s="14" t="s">
        <v>5376</v>
      </c>
      <c r="F437" s="6">
        <f ca="1">COUNTIFS(累计派单!O:O,D:D,累计派单!S:S,$J$3)-COUNTIFS(累计派单!O:O,D:D,累计派单!I:I,"*群障*",累计派单!S:S,$J$3)</f>
        <v>0</v>
      </c>
      <c r="G437" s="6">
        <f ca="1">COUNTIFS(督办单!N:N,D:D,督办单!M:M,$J$3)</f>
        <v>0</v>
      </c>
      <c r="H437" s="15">
        <f ca="1" t="shared" si="6"/>
        <v>0</v>
      </c>
      <c r="I437" s="20"/>
      <c r="J437" s="21"/>
    </row>
    <row r="438" spans="1:10">
      <c r="A438" s="6">
        <v>435</v>
      </c>
      <c r="B438" s="14" t="s">
        <v>21</v>
      </c>
      <c r="C438" s="10" t="s">
        <v>5374</v>
      </c>
      <c r="D438" s="14" t="s">
        <v>5377</v>
      </c>
      <c r="E438" s="14" t="s">
        <v>5376</v>
      </c>
      <c r="F438" s="6">
        <f ca="1">COUNTIFS(累计派单!O:O,D:D,累计派单!S:S,$J$3)-COUNTIFS(累计派单!O:O,D:D,累计派单!I:I,"*群障*",累计派单!S:S,$J$3)</f>
        <v>0</v>
      </c>
      <c r="G438" s="6">
        <f ca="1">COUNTIFS(督办单!N:N,D:D,督办单!M:M,$J$3)</f>
        <v>0</v>
      </c>
      <c r="H438" s="15">
        <f ca="1" t="shared" si="6"/>
        <v>0</v>
      </c>
      <c r="I438" s="20"/>
      <c r="J438" s="21"/>
    </row>
    <row r="439" spans="1:10">
      <c r="A439" s="6">
        <v>436</v>
      </c>
      <c r="B439" s="14" t="s">
        <v>21</v>
      </c>
      <c r="C439" s="10" t="s">
        <v>6401</v>
      </c>
      <c r="D439" s="14" t="s">
        <v>6403</v>
      </c>
      <c r="E439" s="14" t="s">
        <v>5089</v>
      </c>
      <c r="F439" s="6">
        <f ca="1">COUNTIFS(累计派单!O:O,D:D,累计派单!S:S,$J$3)-COUNTIFS(累计派单!O:O,D:D,累计派单!I:I,"*群障*",累计派单!S:S,$J$3)</f>
        <v>0</v>
      </c>
      <c r="G439" s="6">
        <f ca="1">COUNTIFS(督办单!N:N,D:D,督办单!M:M,$J$3)</f>
        <v>0</v>
      </c>
      <c r="H439" s="15">
        <f ca="1" t="shared" si="6"/>
        <v>0</v>
      </c>
      <c r="I439" s="20"/>
      <c r="J439" s="21"/>
    </row>
    <row r="440" spans="1:10">
      <c r="A440" s="6">
        <v>437</v>
      </c>
      <c r="B440" s="14" t="s">
        <v>21</v>
      </c>
      <c r="C440" s="10" t="s">
        <v>91769</v>
      </c>
      <c r="D440" s="14" t="s">
        <v>91770</v>
      </c>
      <c r="E440" s="14" t="s">
        <v>6195</v>
      </c>
      <c r="F440" s="6">
        <f ca="1">COUNTIFS(累计派单!O:O,D:D,累计派单!S:S,$J$3)-COUNTIFS(累计派单!O:O,D:D,累计派单!I:I,"*群障*",累计派单!S:S,$J$3)</f>
        <v>0</v>
      </c>
      <c r="G440" s="6">
        <f ca="1">COUNTIFS(督办单!N:N,D:D,督办单!M:M,$J$3)</f>
        <v>0</v>
      </c>
      <c r="H440" s="15">
        <f ca="1" t="shared" si="6"/>
        <v>0</v>
      </c>
      <c r="I440" s="20"/>
      <c r="J440" s="21"/>
    </row>
    <row r="441" spans="1:10">
      <c r="A441" s="6">
        <v>438</v>
      </c>
      <c r="B441" s="14" t="s">
        <v>21</v>
      </c>
      <c r="C441" s="10" t="s">
        <v>8081</v>
      </c>
      <c r="D441" s="14" t="s">
        <v>8083</v>
      </c>
      <c r="E441" s="14" t="s">
        <v>5133</v>
      </c>
      <c r="F441" s="6">
        <f ca="1">COUNTIFS(累计派单!O:O,D:D,累计派单!S:S,$J$3)-COUNTIFS(累计派单!O:O,D:D,累计派单!I:I,"*群障*",累计派单!S:S,$J$3)</f>
        <v>0</v>
      </c>
      <c r="G441" s="6">
        <f ca="1">COUNTIFS(督办单!N:N,D:D,督办单!M:M,$J$3)</f>
        <v>0</v>
      </c>
      <c r="H441" s="15">
        <f ca="1" t="shared" si="6"/>
        <v>0</v>
      </c>
      <c r="I441" s="20"/>
      <c r="J441" s="21"/>
    </row>
    <row r="442" spans="1:10">
      <c r="A442" s="6">
        <v>439</v>
      </c>
      <c r="B442" s="24" t="s">
        <v>21</v>
      </c>
      <c r="C442" s="10" t="s">
        <v>4943</v>
      </c>
      <c r="D442" s="14" t="s">
        <v>4947</v>
      </c>
      <c r="E442" s="14" t="s">
        <v>4945</v>
      </c>
      <c r="F442" s="6">
        <f ca="1">COUNTIFS(累计派单!O:O,D:D,累计派单!S:S,$J$3)-COUNTIFS(累计派单!O:O,D:D,累计派单!I:I,"*群障*",累计派单!S:S,$J$3)</f>
        <v>0</v>
      </c>
      <c r="G442" s="6">
        <f ca="1">COUNTIFS(督办单!N:N,D:D,督办单!M:M,$J$3)</f>
        <v>0</v>
      </c>
      <c r="H442" s="15">
        <f ca="1" t="shared" si="6"/>
        <v>0</v>
      </c>
      <c r="I442" s="20"/>
      <c r="J442" s="21"/>
    </row>
    <row r="443" spans="1:10">
      <c r="A443" s="6">
        <v>440</v>
      </c>
      <c r="B443" s="14" t="s">
        <v>21</v>
      </c>
      <c r="C443" s="10" t="s">
        <v>91771</v>
      </c>
      <c r="D443" s="14" t="s">
        <v>91772</v>
      </c>
      <c r="E443" s="14" t="s">
        <v>4945</v>
      </c>
      <c r="F443" s="6">
        <f ca="1">COUNTIFS(累计派单!O:O,D:D,累计派单!S:S,$J$3)-COUNTIFS(累计派单!O:O,D:D,累计派单!I:I,"*群障*",累计派单!S:S,$J$3)</f>
        <v>0</v>
      </c>
      <c r="G443" s="6">
        <f ca="1">COUNTIFS(督办单!N:N,D:D,督办单!M:M,$J$3)</f>
        <v>0</v>
      </c>
      <c r="H443" s="15">
        <f ca="1" t="shared" si="6"/>
        <v>0</v>
      </c>
      <c r="I443" s="20"/>
      <c r="J443" s="21"/>
    </row>
    <row r="444" spans="1:10">
      <c r="A444" s="6">
        <v>441</v>
      </c>
      <c r="B444" s="14" t="s">
        <v>21</v>
      </c>
      <c r="C444" s="10" t="s">
        <v>12570</v>
      </c>
      <c r="D444" s="14" t="s">
        <v>12572</v>
      </c>
      <c r="E444" s="14" t="s">
        <v>5376</v>
      </c>
      <c r="F444" s="6">
        <f ca="1">COUNTIFS(累计派单!O:O,D:D,累计派单!S:S,$J$3)-COUNTIFS(累计派单!O:O,D:D,累计派单!I:I,"*群障*",累计派单!S:S,$J$3)</f>
        <v>0</v>
      </c>
      <c r="G444" s="6">
        <f ca="1">COUNTIFS(督办单!N:N,D:D,督办单!M:M,$J$3)</f>
        <v>0</v>
      </c>
      <c r="H444" s="15">
        <f ca="1" t="shared" si="6"/>
        <v>0</v>
      </c>
      <c r="I444" s="20"/>
      <c r="J444" s="21"/>
    </row>
    <row r="445" spans="1:10">
      <c r="A445" s="6">
        <v>442</v>
      </c>
      <c r="B445" s="14" t="s">
        <v>21</v>
      </c>
      <c r="C445" s="10" t="s">
        <v>8139</v>
      </c>
      <c r="D445" s="14" t="s">
        <v>8141</v>
      </c>
      <c r="E445" s="14" t="s">
        <v>6055</v>
      </c>
      <c r="F445" s="6">
        <f ca="1">COUNTIFS(累计派单!O:O,D:D,累计派单!S:S,$J$3)-COUNTIFS(累计派单!O:O,D:D,累计派单!I:I,"*群障*",累计派单!S:S,$J$3)</f>
        <v>0</v>
      </c>
      <c r="G445" s="6">
        <f ca="1">COUNTIFS(督办单!N:N,D:D,督办单!M:M,$J$3)</f>
        <v>0</v>
      </c>
      <c r="H445" s="15">
        <f ca="1" t="shared" si="6"/>
        <v>0</v>
      </c>
      <c r="I445" s="20"/>
      <c r="J445" s="21"/>
    </row>
    <row r="446" spans="1:10">
      <c r="A446" s="6">
        <v>443</v>
      </c>
      <c r="B446" s="14" t="s">
        <v>21</v>
      </c>
      <c r="C446" s="10" t="s">
        <v>9661</v>
      </c>
      <c r="D446" s="14" t="s">
        <v>9663</v>
      </c>
      <c r="E446" s="14" t="s">
        <v>5029</v>
      </c>
      <c r="F446" s="6">
        <f ca="1">COUNTIFS(累计派单!O:O,D:D,累计派单!S:S,$J$3)-COUNTIFS(累计派单!O:O,D:D,累计派单!I:I,"*群障*",累计派单!S:S,$J$3)</f>
        <v>0</v>
      </c>
      <c r="G446" s="6">
        <f ca="1">COUNTIFS(督办单!N:N,D:D,督办单!M:M,$J$3)</f>
        <v>0</v>
      </c>
      <c r="H446" s="15">
        <f ca="1" t="shared" si="6"/>
        <v>0</v>
      </c>
      <c r="I446" s="20"/>
      <c r="J446" s="21"/>
    </row>
    <row r="447" spans="1:10">
      <c r="A447" s="6">
        <v>444</v>
      </c>
      <c r="B447" s="14" t="s">
        <v>21</v>
      </c>
      <c r="C447" s="10" t="s">
        <v>15283</v>
      </c>
      <c r="D447" s="14" t="s">
        <v>15285</v>
      </c>
      <c r="E447" s="14" t="s">
        <v>5197</v>
      </c>
      <c r="F447" s="6">
        <f ca="1">COUNTIFS(累计派单!O:O,D:D,累计派单!S:S,$J$3)-COUNTIFS(累计派单!O:O,D:D,累计派单!I:I,"*群障*",累计派单!S:S,$J$3)</f>
        <v>0</v>
      </c>
      <c r="G447" s="6">
        <f ca="1">COUNTIFS(督办单!N:N,D:D,督办单!M:M,$J$3)</f>
        <v>0</v>
      </c>
      <c r="H447" s="15">
        <f ca="1" t="shared" si="6"/>
        <v>0</v>
      </c>
      <c r="I447" s="20"/>
      <c r="J447" s="21"/>
    </row>
    <row r="448" spans="1:10">
      <c r="A448" s="6">
        <v>445</v>
      </c>
      <c r="B448" s="14" t="s">
        <v>21</v>
      </c>
      <c r="C448" s="10" t="s">
        <v>9807</v>
      </c>
      <c r="D448" s="14" t="s">
        <v>10783</v>
      </c>
      <c r="E448" s="14" t="s">
        <v>5769</v>
      </c>
      <c r="F448" s="6">
        <f ca="1">COUNTIFS(累计派单!O:O,D:D,累计派单!S:S,$J$3)-COUNTIFS(累计派单!O:O,D:D,累计派单!I:I,"*群障*",累计派单!S:S,$J$3)</f>
        <v>0</v>
      </c>
      <c r="G448" s="6">
        <f ca="1">COUNTIFS(督办单!N:N,D:D,督办单!M:M,$J$3)</f>
        <v>0</v>
      </c>
      <c r="H448" s="15">
        <f ca="1" t="shared" si="6"/>
        <v>0</v>
      </c>
      <c r="I448" s="20"/>
      <c r="J448" s="21"/>
    </row>
    <row r="449" spans="1:10">
      <c r="A449" s="6">
        <v>446</v>
      </c>
      <c r="B449" s="14" t="s">
        <v>21</v>
      </c>
      <c r="C449" s="10" t="s">
        <v>5087</v>
      </c>
      <c r="D449" s="14" t="s">
        <v>5090</v>
      </c>
      <c r="E449" s="14" t="s">
        <v>5089</v>
      </c>
      <c r="F449" s="6">
        <f ca="1">COUNTIFS(累计派单!O:O,D:D,累计派单!S:S,$J$3)-COUNTIFS(累计派单!O:O,D:D,累计派单!I:I,"*群障*",累计派单!S:S,$J$3)</f>
        <v>0</v>
      </c>
      <c r="G449" s="6">
        <f ca="1">COUNTIFS(督办单!N:N,D:D,督办单!M:M,$J$3)</f>
        <v>0</v>
      </c>
      <c r="H449" s="15">
        <f ca="1" t="shared" si="6"/>
        <v>0</v>
      </c>
      <c r="I449" s="20"/>
      <c r="J449" s="21"/>
    </row>
    <row r="450" spans="1:10">
      <c r="A450" s="6">
        <v>447</v>
      </c>
      <c r="B450" s="14" t="s">
        <v>21</v>
      </c>
      <c r="C450" s="10" t="s">
        <v>91773</v>
      </c>
      <c r="D450" s="14" t="s">
        <v>91774</v>
      </c>
      <c r="E450" s="14" t="s">
        <v>5029</v>
      </c>
      <c r="F450" s="6">
        <f ca="1">COUNTIFS(累计派单!O:O,D:D,累计派单!S:S,$J$3)-COUNTIFS(累计派单!O:O,D:D,累计派单!I:I,"*群障*",累计派单!S:S,$J$3)</f>
        <v>0</v>
      </c>
      <c r="G450" s="6">
        <f ca="1">COUNTIFS(督办单!N:N,D:D,督办单!M:M,$J$3)</f>
        <v>0</v>
      </c>
      <c r="H450" s="15">
        <f ca="1" t="shared" si="6"/>
        <v>0</v>
      </c>
      <c r="I450" s="20"/>
      <c r="J450" s="21"/>
    </row>
    <row r="451" spans="1:10">
      <c r="A451" s="6">
        <v>448</v>
      </c>
      <c r="B451" s="14" t="s">
        <v>21</v>
      </c>
      <c r="C451" s="10" t="s">
        <v>9171</v>
      </c>
      <c r="D451" s="14" t="s">
        <v>9173</v>
      </c>
      <c r="E451" s="14" t="s">
        <v>5769</v>
      </c>
      <c r="F451" s="6">
        <f ca="1">COUNTIFS(累计派单!O:O,D:D,累计派单!S:S,$J$3)-COUNTIFS(累计派单!O:O,D:D,累计派单!I:I,"*群障*",累计派单!S:S,$J$3)</f>
        <v>0</v>
      </c>
      <c r="G451" s="6">
        <f ca="1">COUNTIFS(督办单!N:N,D:D,督办单!M:M,$J$3)</f>
        <v>0</v>
      </c>
      <c r="H451" s="15">
        <f ca="1" t="shared" si="6"/>
        <v>0</v>
      </c>
      <c r="I451" s="20"/>
      <c r="J451" s="21"/>
    </row>
    <row r="452" spans="1:10">
      <c r="A452" s="6">
        <v>449</v>
      </c>
      <c r="B452" s="14" t="s">
        <v>21</v>
      </c>
      <c r="C452" s="10" t="s">
        <v>17731</v>
      </c>
      <c r="D452" s="14" t="s">
        <v>17733</v>
      </c>
      <c r="E452" s="14" t="s">
        <v>5133</v>
      </c>
      <c r="F452" s="6">
        <f ca="1">COUNTIFS(累计派单!O:O,D:D,累计派单!S:S,$J$3)-COUNTIFS(累计派单!O:O,D:D,累计派单!I:I,"*群障*",累计派单!S:S,$J$3)</f>
        <v>0</v>
      </c>
      <c r="G452" s="6">
        <f ca="1">COUNTIFS(督办单!N:N,D:D,督办单!M:M,$J$3)</f>
        <v>0</v>
      </c>
      <c r="H452" s="15">
        <f ca="1" t="shared" ref="H452:H515" si="7">IFERROR(G452/F452,0)</f>
        <v>0</v>
      </c>
      <c r="I452" s="20"/>
      <c r="J452" s="21"/>
    </row>
    <row r="453" spans="1:10">
      <c r="A453" s="6">
        <v>450</v>
      </c>
      <c r="B453" s="14" t="s">
        <v>21</v>
      </c>
      <c r="C453" s="10" t="s">
        <v>10760</v>
      </c>
      <c r="D453" s="14" t="s">
        <v>10762</v>
      </c>
      <c r="E453" s="14" t="s">
        <v>5224</v>
      </c>
      <c r="F453" s="6">
        <f ca="1">COUNTIFS(累计派单!O:O,D:D,累计派单!S:S,$J$3)-COUNTIFS(累计派单!O:O,D:D,累计派单!I:I,"*群障*",累计派单!S:S,$J$3)</f>
        <v>0</v>
      </c>
      <c r="G453" s="6">
        <f ca="1">COUNTIFS(督办单!N:N,D:D,督办单!M:M,$J$3)</f>
        <v>0</v>
      </c>
      <c r="H453" s="15">
        <f ca="1" t="shared" si="7"/>
        <v>0</v>
      </c>
      <c r="I453" s="20"/>
      <c r="J453" s="21"/>
    </row>
    <row r="454" spans="1:10">
      <c r="A454" s="6">
        <v>451</v>
      </c>
      <c r="B454" s="14" t="s">
        <v>21</v>
      </c>
      <c r="C454" s="10" t="s">
        <v>91775</v>
      </c>
      <c r="D454" s="14" t="s">
        <v>91776</v>
      </c>
      <c r="E454" s="14" t="s">
        <v>5197</v>
      </c>
      <c r="F454" s="6">
        <f ca="1">COUNTIFS(累计派单!O:O,D:D,累计派单!S:S,$J$3)-COUNTIFS(累计派单!O:O,D:D,累计派单!I:I,"*群障*",累计派单!S:S,$J$3)</f>
        <v>0</v>
      </c>
      <c r="G454" s="6">
        <f ca="1">COUNTIFS(督办单!N:N,D:D,督办单!M:M,$J$3)</f>
        <v>0</v>
      </c>
      <c r="H454" s="15">
        <f ca="1" t="shared" si="7"/>
        <v>0</v>
      </c>
      <c r="I454" s="20"/>
      <c r="J454" s="21"/>
    </row>
    <row r="455" spans="1:10">
      <c r="A455" s="6">
        <v>452</v>
      </c>
      <c r="B455" s="14" t="s">
        <v>21</v>
      </c>
      <c r="C455" s="10" t="s">
        <v>91777</v>
      </c>
      <c r="D455" s="14" t="s">
        <v>91778</v>
      </c>
      <c r="E455" s="14" t="s">
        <v>6055</v>
      </c>
      <c r="F455" s="6">
        <f ca="1">COUNTIFS(累计派单!O:O,D:D,累计派单!S:S,$J$3)-COUNTIFS(累计派单!O:O,D:D,累计派单!I:I,"*群障*",累计派单!S:S,$J$3)</f>
        <v>0</v>
      </c>
      <c r="G455" s="6">
        <f ca="1">COUNTIFS(督办单!N:N,D:D,督办单!M:M,$J$3)</f>
        <v>0</v>
      </c>
      <c r="H455" s="15">
        <f ca="1" t="shared" si="7"/>
        <v>0</v>
      </c>
      <c r="I455" s="20"/>
      <c r="J455" s="21"/>
    </row>
    <row r="456" spans="1:10">
      <c r="A456" s="6">
        <v>453</v>
      </c>
      <c r="B456" s="14" t="s">
        <v>21</v>
      </c>
      <c r="C456" s="10" t="s">
        <v>91779</v>
      </c>
      <c r="D456" s="14" t="s">
        <v>91780</v>
      </c>
      <c r="E456" s="14" t="s">
        <v>5197</v>
      </c>
      <c r="F456" s="6">
        <f ca="1">COUNTIFS(累计派单!O:O,D:D,累计派单!S:S,$J$3)-COUNTIFS(累计派单!O:O,D:D,累计派单!I:I,"*群障*",累计派单!S:S,$J$3)</f>
        <v>0</v>
      </c>
      <c r="G456" s="6">
        <f ca="1">COUNTIFS(督办单!N:N,D:D,督办单!M:M,$J$3)</f>
        <v>0</v>
      </c>
      <c r="H456" s="15">
        <f ca="1" t="shared" si="7"/>
        <v>0</v>
      </c>
      <c r="I456" s="20"/>
      <c r="J456" s="21"/>
    </row>
    <row r="457" spans="1:10">
      <c r="A457" s="6">
        <v>454</v>
      </c>
      <c r="B457" s="14" t="s">
        <v>21</v>
      </c>
      <c r="C457" s="10" t="s">
        <v>8015</v>
      </c>
      <c r="D457" s="14" t="s">
        <v>8017</v>
      </c>
      <c r="E457" s="14" t="s">
        <v>5197</v>
      </c>
      <c r="F457" s="6">
        <f ca="1">COUNTIFS(累计派单!O:O,D:D,累计派单!S:S,$J$3)-COUNTIFS(累计派单!O:O,D:D,累计派单!I:I,"*群障*",累计派单!S:S,$J$3)</f>
        <v>0</v>
      </c>
      <c r="G457" s="6">
        <f ca="1">COUNTIFS(督办单!N:N,D:D,督办单!M:M,$J$3)</f>
        <v>0</v>
      </c>
      <c r="H457" s="15">
        <f ca="1" t="shared" si="7"/>
        <v>0</v>
      </c>
      <c r="I457" s="20"/>
      <c r="J457" s="21"/>
    </row>
    <row r="458" spans="1:10">
      <c r="A458" s="6">
        <v>455</v>
      </c>
      <c r="B458" s="14" t="s">
        <v>21</v>
      </c>
      <c r="C458" s="10" t="s">
        <v>91781</v>
      </c>
      <c r="D458" s="14" t="s">
        <v>91782</v>
      </c>
      <c r="E458" s="14" t="s">
        <v>5769</v>
      </c>
      <c r="F458" s="6">
        <f ca="1">COUNTIFS(累计派单!O:O,D:D,累计派单!S:S,$J$3)-COUNTIFS(累计派单!O:O,D:D,累计派单!I:I,"*群障*",累计派单!S:S,$J$3)</f>
        <v>0</v>
      </c>
      <c r="G458" s="6">
        <f ca="1">COUNTIFS(督办单!N:N,D:D,督办单!M:M,$J$3)</f>
        <v>0</v>
      </c>
      <c r="H458" s="15">
        <f ca="1" t="shared" si="7"/>
        <v>0</v>
      </c>
      <c r="I458" s="20"/>
      <c r="J458" s="21"/>
    </row>
    <row r="459" spans="1:10">
      <c r="A459" s="6">
        <v>456</v>
      </c>
      <c r="B459" s="14" t="s">
        <v>21</v>
      </c>
      <c r="C459" s="10" t="s">
        <v>7623</v>
      </c>
      <c r="D459" s="14" t="s">
        <v>9709</v>
      </c>
      <c r="E459" s="14" t="s">
        <v>4945</v>
      </c>
      <c r="F459" s="6">
        <f ca="1">COUNTIFS(累计派单!O:O,D:D,累计派单!S:S,$J$3)-COUNTIFS(累计派单!O:O,D:D,累计派单!I:I,"*群障*",累计派单!S:S,$J$3)</f>
        <v>0</v>
      </c>
      <c r="G459" s="6">
        <f ca="1">COUNTIFS(督办单!N:N,D:D,督办单!M:M,$J$3)</f>
        <v>0</v>
      </c>
      <c r="H459" s="15">
        <f ca="1" t="shared" si="7"/>
        <v>0</v>
      </c>
      <c r="I459" s="20"/>
      <c r="J459" s="21"/>
    </row>
    <row r="460" spans="1:10">
      <c r="A460" s="6">
        <v>457</v>
      </c>
      <c r="B460" s="14" t="s">
        <v>21</v>
      </c>
      <c r="C460" s="10" t="s">
        <v>6193</v>
      </c>
      <c r="D460" s="14" t="s">
        <v>6196</v>
      </c>
      <c r="E460" s="14" t="s">
        <v>6195</v>
      </c>
      <c r="F460" s="6">
        <f ca="1">COUNTIFS(累计派单!O:O,D:D,累计派单!S:S,$J$3)-COUNTIFS(累计派单!O:O,D:D,累计派单!I:I,"*群障*",累计派单!S:S,$J$3)</f>
        <v>0</v>
      </c>
      <c r="G460" s="6">
        <f ca="1">COUNTIFS(督办单!N:N,D:D,督办单!M:M,$J$3)</f>
        <v>0</v>
      </c>
      <c r="H460" s="15">
        <f ca="1" t="shared" si="7"/>
        <v>0</v>
      </c>
      <c r="I460" s="20"/>
      <c r="J460" s="21"/>
    </row>
    <row r="461" spans="1:10">
      <c r="A461" s="6">
        <v>458</v>
      </c>
      <c r="B461" s="14" t="s">
        <v>21</v>
      </c>
      <c r="C461" s="10" t="s">
        <v>91783</v>
      </c>
      <c r="D461" s="14" t="s">
        <v>91784</v>
      </c>
      <c r="E461" s="14" t="s">
        <v>5197</v>
      </c>
      <c r="F461" s="6">
        <f ca="1">COUNTIFS(累计派单!O:O,D:D,累计派单!S:S,$J$3)-COUNTIFS(累计派单!O:O,D:D,累计派单!I:I,"*群障*",累计派单!S:S,$J$3)</f>
        <v>0</v>
      </c>
      <c r="G461" s="6">
        <f ca="1">COUNTIFS(督办单!N:N,D:D,督办单!M:M,$J$3)</f>
        <v>0</v>
      </c>
      <c r="H461" s="15">
        <f ca="1" t="shared" si="7"/>
        <v>0</v>
      </c>
      <c r="I461" s="20"/>
      <c r="J461" s="21"/>
    </row>
    <row r="462" spans="1:10">
      <c r="A462" s="6">
        <v>459</v>
      </c>
      <c r="B462" s="14" t="s">
        <v>21</v>
      </c>
      <c r="C462" s="10" t="s">
        <v>91785</v>
      </c>
      <c r="D462" s="14" t="s">
        <v>91786</v>
      </c>
      <c r="E462" s="14" t="s">
        <v>6195</v>
      </c>
      <c r="F462" s="6">
        <f ca="1">COUNTIFS(累计派单!O:O,D:D,累计派单!S:S,$J$3)-COUNTIFS(累计派单!O:O,D:D,累计派单!I:I,"*群障*",累计派单!S:S,$J$3)</f>
        <v>0</v>
      </c>
      <c r="G462" s="6">
        <f ca="1">COUNTIFS(督办单!N:N,D:D,督办单!M:M,$J$3)</f>
        <v>0</v>
      </c>
      <c r="H462" s="15">
        <f ca="1" t="shared" si="7"/>
        <v>0</v>
      </c>
      <c r="I462" s="20"/>
      <c r="J462" s="21"/>
    </row>
    <row r="463" spans="1:10">
      <c r="A463" s="6">
        <v>460</v>
      </c>
      <c r="B463" s="14" t="s">
        <v>21</v>
      </c>
      <c r="C463" s="10" t="s">
        <v>7803</v>
      </c>
      <c r="D463" s="14" t="s">
        <v>7806</v>
      </c>
      <c r="E463" s="14" t="s">
        <v>7805</v>
      </c>
      <c r="F463" s="6">
        <f ca="1">COUNTIFS(累计派单!O:O,D:D,累计派单!S:S,$J$3)-COUNTIFS(累计派单!O:O,D:D,累计派单!I:I,"*群障*",累计派单!S:S,$J$3)</f>
        <v>0</v>
      </c>
      <c r="G463" s="6">
        <f ca="1">COUNTIFS(督办单!N:N,D:D,督办单!M:M,$J$3)</f>
        <v>0</v>
      </c>
      <c r="H463" s="15">
        <f ca="1" t="shared" si="7"/>
        <v>0</v>
      </c>
      <c r="I463" s="20"/>
      <c r="J463" s="21"/>
    </row>
    <row r="464" spans="1:10">
      <c r="A464" s="6">
        <v>461</v>
      </c>
      <c r="B464" s="14" t="s">
        <v>21</v>
      </c>
      <c r="C464" s="10" t="s">
        <v>91787</v>
      </c>
      <c r="D464" s="14" t="s">
        <v>91788</v>
      </c>
      <c r="E464" s="14" t="s">
        <v>6055</v>
      </c>
      <c r="F464" s="6">
        <f ca="1">COUNTIFS(累计派单!O:O,D:D,累计派单!S:S,$J$3)-COUNTIFS(累计派单!O:O,D:D,累计派单!I:I,"*群障*",累计派单!S:S,$J$3)</f>
        <v>0</v>
      </c>
      <c r="G464" s="6">
        <f ca="1">COUNTIFS(督办单!N:N,D:D,督办单!M:M,$J$3)</f>
        <v>0</v>
      </c>
      <c r="H464" s="15">
        <f ca="1" t="shared" si="7"/>
        <v>0</v>
      </c>
      <c r="I464" s="20"/>
      <c r="J464" s="21"/>
    </row>
    <row r="465" spans="1:10">
      <c r="A465" s="6">
        <v>462</v>
      </c>
      <c r="B465" s="14" t="s">
        <v>21</v>
      </c>
      <c r="C465" s="10" t="s">
        <v>91789</v>
      </c>
      <c r="D465" s="14" t="s">
        <v>91790</v>
      </c>
      <c r="E465" s="14" t="s">
        <v>5638</v>
      </c>
      <c r="F465" s="6">
        <f ca="1">COUNTIFS(累计派单!O:O,D:D,累计派单!S:S,$J$3)-COUNTIFS(累计派单!O:O,D:D,累计派单!I:I,"*群障*",累计派单!S:S,$J$3)</f>
        <v>0</v>
      </c>
      <c r="G465" s="6">
        <f ca="1">COUNTIFS(督办单!N:N,D:D,督办单!M:M,$J$3)</f>
        <v>0</v>
      </c>
      <c r="H465" s="15">
        <f ca="1" t="shared" si="7"/>
        <v>0</v>
      </c>
      <c r="I465" s="20"/>
      <c r="J465" s="21"/>
    </row>
    <row r="466" spans="1:10">
      <c r="A466" s="6">
        <v>463</v>
      </c>
      <c r="B466" s="14" t="s">
        <v>21</v>
      </c>
      <c r="C466" s="10" t="s">
        <v>5636</v>
      </c>
      <c r="D466" s="14" t="s">
        <v>5639</v>
      </c>
      <c r="E466" s="14" t="s">
        <v>5638</v>
      </c>
      <c r="F466" s="6">
        <f ca="1">COUNTIFS(累计派单!O:O,D:D,累计派单!S:S,$J$3)-COUNTIFS(累计派单!O:O,D:D,累计派单!I:I,"*群障*",累计派单!S:S,$J$3)</f>
        <v>0</v>
      </c>
      <c r="G466" s="6">
        <f ca="1">COUNTIFS(督办单!N:N,D:D,督办单!M:M,$J$3)</f>
        <v>0</v>
      </c>
      <c r="H466" s="15">
        <f ca="1" t="shared" si="7"/>
        <v>0</v>
      </c>
      <c r="I466" s="20"/>
      <c r="J466" s="21"/>
    </row>
    <row r="467" spans="1:10">
      <c r="A467" s="6">
        <v>464</v>
      </c>
      <c r="B467" s="14" t="s">
        <v>21</v>
      </c>
      <c r="C467" s="10" t="s">
        <v>6631</v>
      </c>
      <c r="D467" s="14" t="s">
        <v>6633</v>
      </c>
      <c r="E467" s="14" t="s">
        <v>6055</v>
      </c>
      <c r="F467" s="6">
        <f ca="1">COUNTIFS(累计派单!O:O,D:D,累计派单!S:S,$J$3)-COUNTIFS(累计派单!O:O,D:D,累计派单!I:I,"*群障*",累计派单!S:S,$J$3)</f>
        <v>0</v>
      </c>
      <c r="G467" s="6">
        <f ca="1">COUNTIFS(督办单!N:N,D:D,督办单!M:M,$J$3)</f>
        <v>0</v>
      </c>
      <c r="H467" s="15">
        <f ca="1" t="shared" si="7"/>
        <v>0</v>
      </c>
      <c r="I467" s="20"/>
      <c r="J467" s="21"/>
    </row>
    <row r="468" spans="1:10">
      <c r="A468" s="6">
        <v>465</v>
      </c>
      <c r="B468" s="14" t="s">
        <v>21</v>
      </c>
      <c r="C468" s="10" t="s">
        <v>91791</v>
      </c>
      <c r="D468" s="14" t="s">
        <v>91792</v>
      </c>
      <c r="E468" s="14" t="s">
        <v>6055</v>
      </c>
      <c r="F468" s="6">
        <f ca="1">COUNTIFS(累计派单!O:O,D:D,累计派单!S:S,$J$3)-COUNTIFS(累计派单!O:O,D:D,累计派单!I:I,"*群障*",累计派单!S:S,$J$3)</f>
        <v>0</v>
      </c>
      <c r="G468" s="6">
        <f ca="1">COUNTIFS(督办单!N:N,D:D,督办单!M:M,$J$3)</f>
        <v>0</v>
      </c>
      <c r="H468" s="15">
        <f ca="1" t="shared" si="7"/>
        <v>0</v>
      </c>
      <c r="I468" s="20"/>
      <c r="J468" s="21"/>
    </row>
    <row r="469" spans="1:10">
      <c r="A469" s="6">
        <v>466</v>
      </c>
      <c r="B469" s="14" t="s">
        <v>21</v>
      </c>
      <c r="C469" s="10" t="s">
        <v>91793</v>
      </c>
      <c r="D469" s="14" t="s">
        <v>91794</v>
      </c>
      <c r="E469" s="14" t="s">
        <v>5224</v>
      </c>
      <c r="F469" s="6">
        <f ca="1">COUNTIFS(累计派单!O:O,D:D,累计派单!S:S,$J$3)-COUNTIFS(累计派单!O:O,D:D,累计派单!I:I,"*群障*",累计派单!S:S,$J$3)</f>
        <v>0</v>
      </c>
      <c r="G469" s="6">
        <f ca="1">COUNTIFS(督办单!N:N,D:D,督办单!M:M,$J$3)</f>
        <v>0</v>
      </c>
      <c r="H469" s="15">
        <f ca="1" t="shared" si="7"/>
        <v>0</v>
      </c>
      <c r="I469" s="20"/>
      <c r="J469" s="21"/>
    </row>
    <row r="470" spans="1:10">
      <c r="A470" s="6">
        <v>467</v>
      </c>
      <c r="B470" s="14" t="s">
        <v>18</v>
      </c>
      <c r="C470" s="10" t="s">
        <v>5003</v>
      </c>
      <c r="D470" s="14" t="s">
        <v>5006</v>
      </c>
      <c r="E470" s="14" t="s">
        <v>4868</v>
      </c>
      <c r="F470" s="6">
        <f ca="1">COUNTIFS(累计派单!O:O,D:D,累计派单!S:S,$J$3)-COUNTIFS(累计派单!O:O,D:D,累计派单!I:I,"*群障*",累计派单!S:S,$J$3)</f>
        <v>0</v>
      </c>
      <c r="G470" s="6">
        <f ca="1">COUNTIFS(督办单!N:N,D:D,督办单!M:M,$J$3)</f>
        <v>0</v>
      </c>
      <c r="H470" s="15">
        <f ca="1" t="shared" si="7"/>
        <v>0</v>
      </c>
      <c r="I470" s="20"/>
      <c r="J470" s="21"/>
    </row>
    <row r="471" spans="1:10">
      <c r="A471" s="6">
        <v>468</v>
      </c>
      <c r="B471" s="14" t="s">
        <v>18</v>
      </c>
      <c r="C471" s="10" t="s">
        <v>91795</v>
      </c>
      <c r="D471" s="14" t="s">
        <v>91796</v>
      </c>
      <c r="E471" s="14" t="s">
        <v>5247</v>
      </c>
      <c r="F471" s="6">
        <f ca="1">COUNTIFS(累计派单!O:O,D:D,累计派单!S:S,$J$3)-COUNTIFS(累计派单!O:O,D:D,累计派单!I:I,"*群障*",累计派单!S:S,$J$3)</f>
        <v>0</v>
      </c>
      <c r="G471" s="6">
        <f ca="1">COUNTIFS(督办单!N:N,D:D,督办单!M:M,$J$3)</f>
        <v>0</v>
      </c>
      <c r="H471" s="15">
        <f ca="1" t="shared" si="7"/>
        <v>0</v>
      </c>
      <c r="I471" s="20"/>
      <c r="J471" s="21"/>
    </row>
    <row r="472" spans="1:10">
      <c r="A472" s="6">
        <v>469</v>
      </c>
      <c r="B472" s="14" t="s">
        <v>18</v>
      </c>
      <c r="C472" s="10" t="s">
        <v>91797</v>
      </c>
      <c r="D472" s="14" t="s">
        <v>91798</v>
      </c>
      <c r="E472" s="14" t="s">
        <v>4868</v>
      </c>
      <c r="F472" s="6">
        <f ca="1">COUNTIFS(累计派单!O:O,D:D,累计派单!S:S,$J$3)-COUNTIFS(累计派单!O:O,D:D,累计派单!I:I,"*群障*",累计派单!S:S,$J$3)</f>
        <v>0</v>
      </c>
      <c r="G472" s="6">
        <f ca="1">COUNTIFS(督办单!N:N,D:D,督办单!M:M,$J$3)</f>
        <v>0</v>
      </c>
      <c r="H472" s="15">
        <f ca="1" t="shared" si="7"/>
        <v>0</v>
      </c>
      <c r="I472" s="20"/>
      <c r="J472" s="21"/>
    </row>
    <row r="473" spans="1:10">
      <c r="A473" s="6">
        <v>470</v>
      </c>
      <c r="B473" s="14" t="s">
        <v>18</v>
      </c>
      <c r="C473" s="10" t="s">
        <v>6306</v>
      </c>
      <c r="D473" s="14" t="s">
        <v>6309</v>
      </c>
      <c r="E473" s="14" t="s">
        <v>4868</v>
      </c>
      <c r="F473" s="6">
        <f ca="1">COUNTIFS(累计派单!O:O,D:D,累计派单!S:S,$J$3)-COUNTIFS(累计派单!O:O,D:D,累计派单!I:I,"*群障*",累计派单!S:S,$J$3)</f>
        <v>0</v>
      </c>
      <c r="G473" s="6">
        <f ca="1">COUNTIFS(督办单!N:N,D:D,督办单!M:M,$J$3)</f>
        <v>0</v>
      </c>
      <c r="H473" s="15">
        <f ca="1" t="shared" si="7"/>
        <v>0</v>
      </c>
      <c r="I473" s="20"/>
      <c r="J473" s="21"/>
    </row>
    <row r="474" spans="1:10">
      <c r="A474" s="6">
        <v>471</v>
      </c>
      <c r="B474" s="14" t="s">
        <v>18</v>
      </c>
      <c r="C474" s="10" t="s">
        <v>15037</v>
      </c>
      <c r="D474" s="14" t="s">
        <v>15039</v>
      </c>
      <c r="E474" s="14" t="s">
        <v>4971</v>
      </c>
      <c r="F474" s="6">
        <f ca="1">COUNTIFS(累计派单!O:O,D:D,累计派单!S:S,$J$3)-COUNTIFS(累计派单!O:O,D:D,累计派单!I:I,"*群障*",累计派单!S:S,$J$3)</f>
        <v>0</v>
      </c>
      <c r="G474" s="6">
        <f ca="1">COUNTIFS(督办单!N:N,D:D,督办单!M:M,$J$3)</f>
        <v>0</v>
      </c>
      <c r="H474" s="15">
        <f ca="1" t="shared" si="7"/>
        <v>0</v>
      </c>
      <c r="I474" s="20"/>
      <c r="J474" s="21"/>
    </row>
    <row r="475" spans="1:10">
      <c r="A475" s="6">
        <v>472</v>
      </c>
      <c r="B475" s="14" t="s">
        <v>18</v>
      </c>
      <c r="C475" s="10" t="s">
        <v>91799</v>
      </c>
      <c r="D475" s="14" t="s">
        <v>91800</v>
      </c>
      <c r="E475" s="14" t="s">
        <v>4868</v>
      </c>
      <c r="F475" s="6">
        <f ca="1">COUNTIFS(累计派单!O:O,D:D,累计派单!S:S,$J$3)-COUNTIFS(累计派单!O:O,D:D,累计派单!I:I,"*群障*",累计派单!S:S,$J$3)</f>
        <v>0</v>
      </c>
      <c r="G475" s="6">
        <f ca="1">COUNTIFS(督办单!N:N,D:D,督办单!M:M,$J$3)</f>
        <v>0</v>
      </c>
      <c r="H475" s="15">
        <f ca="1" t="shared" si="7"/>
        <v>0</v>
      </c>
      <c r="I475" s="20"/>
      <c r="J475" s="21"/>
    </row>
    <row r="476" spans="1:10">
      <c r="A476" s="6">
        <v>473</v>
      </c>
      <c r="B476" s="14" t="s">
        <v>18</v>
      </c>
      <c r="C476" s="10" t="s">
        <v>5245</v>
      </c>
      <c r="D476" s="14" t="s">
        <v>5249</v>
      </c>
      <c r="E476" s="14" t="s">
        <v>4788</v>
      </c>
      <c r="F476" s="6">
        <f ca="1">COUNTIFS(累计派单!O:O,D:D,累计派单!S:S,$J$3)-COUNTIFS(累计派单!O:O,D:D,累计派单!I:I,"*群障*",累计派单!S:S,$J$3)</f>
        <v>0</v>
      </c>
      <c r="G476" s="6">
        <f ca="1">COUNTIFS(督办单!N:N,D:D,督办单!M:M,$J$3)</f>
        <v>0</v>
      </c>
      <c r="H476" s="15">
        <f ca="1" t="shared" si="7"/>
        <v>0</v>
      </c>
      <c r="I476" s="20"/>
      <c r="J476" s="21"/>
    </row>
    <row r="477" spans="1:10">
      <c r="A477" s="6">
        <v>474</v>
      </c>
      <c r="B477" s="14" t="s">
        <v>18</v>
      </c>
      <c r="C477" s="10" t="s">
        <v>10338</v>
      </c>
      <c r="D477" s="14" t="s">
        <v>10340</v>
      </c>
      <c r="E477" s="14" t="s">
        <v>5247</v>
      </c>
      <c r="F477" s="6">
        <f ca="1">COUNTIFS(累计派单!O:O,D:D,累计派单!S:S,$J$3)-COUNTIFS(累计派单!O:O,D:D,累计派单!I:I,"*群障*",累计派单!S:S,$J$3)</f>
        <v>0</v>
      </c>
      <c r="G477" s="6">
        <f ca="1">COUNTIFS(督办单!N:N,D:D,督办单!M:M,$J$3)</f>
        <v>0</v>
      </c>
      <c r="H477" s="15">
        <f ca="1" t="shared" si="7"/>
        <v>0</v>
      </c>
      <c r="I477" s="20"/>
      <c r="J477" s="21"/>
    </row>
    <row r="478" spans="1:10">
      <c r="A478" s="6">
        <v>475</v>
      </c>
      <c r="B478" s="14" t="s">
        <v>18</v>
      </c>
      <c r="C478" s="10" t="s">
        <v>7502</v>
      </c>
      <c r="D478" s="14" t="s">
        <v>7505</v>
      </c>
      <c r="E478" s="14" t="s">
        <v>4971</v>
      </c>
      <c r="F478" s="6">
        <f ca="1">COUNTIFS(累计派单!O:O,D:D,累计派单!S:S,$J$3)-COUNTIFS(累计派单!O:O,D:D,累计派单!I:I,"*群障*",累计派单!S:S,$J$3)</f>
        <v>0</v>
      </c>
      <c r="G478" s="6">
        <f ca="1">COUNTIFS(督办单!N:N,D:D,督办单!M:M,$J$3)</f>
        <v>0</v>
      </c>
      <c r="H478" s="15">
        <f ca="1" t="shared" si="7"/>
        <v>0</v>
      </c>
      <c r="I478" s="20"/>
      <c r="J478" s="21"/>
    </row>
    <row r="479" spans="1:10">
      <c r="A479" s="6">
        <v>476</v>
      </c>
      <c r="B479" s="14" t="s">
        <v>18</v>
      </c>
      <c r="C479" s="10" t="s">
        <v>11218</v>
      </c>
      <c r="D479" s="14" t="s">
        <v>11220</v>
      </c>
      <c r="E479" s="14" t="s">
        <v>5247</v>
      </c>
      <c r="F479" s="6">
        <f ca="1">COUNTIFS(累计派单!O:O,D:D,累计派单!S:S,$J$3)-COUNTIFS(累计派单!O:O,D:D,累计派单!I:I,"*群障*",累计派单!S:S,$J$3)</f>
        <v>0</v>
      </c>
      <c r="G479" s="6">
        <f ca="1">COUNTIFS(督办单!N:N,D:D,督办单!M:M,$J$3)</f>
        <v>0</v>
      </c>
      <c r="H479" s="15">
        <f ca="1" t="shared" si="7"/>
        <v>0</v>
      </c>
      <c r="I479" s="20"/>
      <c r="J479" s="21"/>
    </row>
    <row r="480" spans="1:10">
      <c r="A480" s="6">
        <v>477</v>
      </c>
      <c r="B480" s="14" t="s">
        <v>18</v>
      </c>
      <c r="C480" s="10" t="s">
        <v>91801</v>
      </c>
      <c r="D480" s="14" t="s">
        <v>91802</v>
      </c>
      <c r="E480" s="14" t="s">
        <v>5247</v>
      </c>
      <c r="F480" s="6">
        <f ca="1">COUNTIFS(累计派单!O:O,D:D,累计派单!S:S,$J$3)-COUNTIFS(累计派单!O:O,D:D,累计派单!I:I,"*群障*",累计派单!S:S,$J$3)</f>
        <v>0</v>
      </c>
      <c r="G480" s="6">
        <f ca="1">COUNTIFS(督办单!N:N,D:D,督办单!M:M,$J$3)</f>
        <v>0</v>
      </c>
      <c r="H480" s="15">
        <f ca="1" t="shared" si="7"/>
        <v>0</v>
      </c>
      <c r="I480" s="20"/>
      <c r="J480" s="21"/>
    </row>
    <row r="481" spans="1:10">
      <c r="A481" s="6">
        <v>478</v>
      </c>
      <c r="B481" s="14" t="s">
        <v>18</v>
      </c>
      <c r="C481" s="10" t="s">
        <v>91803</v>
      </c>
      <c r="D481" s="14" t="s">
        <v>91804</v>
      </c>
      <c r="E481" s="14" t="s">
        <v>4788</v>
      </c>
      <c r="F481" s="6">
        <f ca="1">COUNTIFS(累计派单!O:O,D:D,累计派单!S:S,$J$3)-COUNTIFS(累计派单!O:O,D:D,累计派单!I:I,"*群障*",累计派单!S:S,$J$3)</f>
        <v>0</v>
      </c>
      <c r="G481" s="6">
        <f ca="1">COUNTIFS(督办单!N:N,D:D,督办单!M:M,$J$3)</f>
        <v>0</v>
      </c>
      <c r="H481" s="15">
        <f ca="1" t="shared" si="7"/>
        <v>0</v>
      </c>
      <c r="I481" s="20"/>
      <c r="J481" s="21"/>
    </row>
    <row r="482" spans="1:10">
      <c r="A482" s="6">
        <v>479</v>
      </c>
      <c r="B482" s="14" t="s">
        <v>18</v>
      </c>
      <c r="C482" s="10" t="s">
        <v>5520</v>
      </c>
      <c r="D482" s="14" t="s">
        <v>5522</v>
      </c>
      <c r="E482" s="14" t="s">
        <v>4868</v>
      </c>
      <c r="F482" s="6">
        <f ca="1">COUNTIFS(累计派单!O:O,D:D,累计派单!S:S,$J$3)-COUNTIFS(累计派单!O:O,D:D,累计派单!I:I,"*群障*",累计派单!S:S,$J$3)</f>
        <v>0</v>
      </c>
      <c r="G482" s="6">
        <f ca="1">COUNTIFS(督办单!N:N,D:D,督办单!M:M,$J$3)</f>
        <v>0</v>
      </c>
      <c r="H482" s="15">
        <f ca="1" t="shared" si="7"/>
        <v>0</v>
      </c>
      <c r="I482" s="20"/>
      <c r="J482" s="21"/>
    </row>
    <row r="483" spans="1:10">
      <c r="A483" s="6">
        <v>480</v>
      </c>
      <c r="B483" s="17" t="s">
        <v>18</v>
      </c>
      <c r="C483" s="18" t="s">
        <v>7996</v>
      </c>
      <c r="D483" s="19" t="s">
        <v>7998</v>
      </c>
      <c r="E483" s="17" t="s">
        <v>4788</v>
      </c>
      <c r="F483" s="6">
        <f ca="1">COUNTIFS(累计派单!O:O,D:D,累计派单!S:S,$J$3)-COUNTIFS(累计派单!O:O,D:D,累计派单!I:I,"*群障*",累计派单!S:S,$J$3)</f>
        <v>0</v>
      </c>
      <c r="G483" s="6">
        <f ca="1">COUNTIFS(督办单!N:N,D:D,督办单!M:M,$J$3)</f>
        <v>0</v>
      </c>
      <c r="H483" s="15">
        <f ca="1" t="shared" si="7"/>
        <v>0</v>
      </c>
      <c r="I483" s="20"/>
      <c r="J483" s="21"/>
    </row>
    <row r="484" spans="1:10">
      <c r="A484" s="6">
        <v>481</v>
      </c>
      <c r="B484" s="14" t="s">
        <v>18</v>
      </c>
      <c r="C484" s="10" t="s">
        <v>9438</v>
      </c>
      <c r="D484" s="14" t="s">
        <v>12307</v>
      </c>
      <c r="E484" s="14" t="s">
        <v>5247</v>
      </c>
      <c r="F484" s="6">
        <f ca="1">COUNTIFS(累计派单!O:O,D:D,累计派单!S:S,$J$3)-COUNTIFS(累计派单!O:O,D:D,累计派单!I:I,"*群障*",累计派单!S:S,$J$3)</f>
        <v>0</v>
      </c>
      <c r="G484" s="6">
        <f ca="1">COUNTIFS(督办单!N:N,D:D,督办单!M:M,$J$3)</f>
        <v>0</v>
      </c>
      <c r="H484" s="15">
        <f ca="1" t="shared" si="7"/>
        <v>0</v>
      </c>
      <c r="I484" s="20"/>
      <c r="J484" s="21"/>
    </row>
    <row r="485" spans="1:10">
      <c r="A485" s="6">
        <v>482</v>
      </c>
      <c r="B485" s="14" t="s">
        <v>18</v>
      </c>
      <c r="C485" s="10" t="s">
        <v>5561</v>
      </c>
      <c r="D485" s="14" t="s">
        <v>5563</v>
      </c>
      <c r="E485" s="14" t="s">
        <v>4788</v>
      </c>
      <c r="F485" s="6">
        <f ca="1">COUNTIFS(累计派单!O:O,D:D,累计派单!S:S,$J$3)-COUNTIFS(累计派单!O:O,D:D,累计派单!I:I,"*群障*",累计派单!S:S,$J$3)</f>
        <v>0</v>
      </c>
      <c r="G485" s="6">
        <f ca="1">COUNTIFS(督办单!N:N,D:D,督办单!M:M,$J$3)</f>
        <v>0</v>
      </c>
      <c r="H485" s="15">
        <f ca="1" t="shared" si="7"/>
        <v>0</v>
      </c>
      <c r="I485" s="20"/>
      <c r="J485" s="21"/>
    </row>
    <row r="486" spans="1:10">
      <c r="A486" s="6">
        <v>483</v>
      </c>
      <c r="B486" s="14" t="s">
        <v>18</v>
      </c>
      <c r="C486" s="10" t="s">
        <v>9770</v>
      </c>
      <c r="D486" s="14" t="s">
        <v>9772</v>
      </c>
      <c r="E486" s="14" t="s">
        <v>4971</v>
      </c>
      <c r="F486" s="6">
        <f ca="1">COUNTIFS(累计派单!O:O,D:D,累计派单!S:S,$J$3)-COUNTIFS(累计派单!O:O,D:D,累计派单!I:I,"*群障*",累计派单!S:S,$J$3)</f>
        <v>0</v>
      </c>
      <c r="G486" s="6">
        <f ca="1">COUNTIFS(督办单!N:N,D:D,督办单!M:M,$J$3)</f>
        <v>0</v>
      </c>
      <c r="H486" s="15">
        <f ca="1" t="shared" si="7"/>
        <v>0</v>
      </c>
      <c r="I486" s="20"/>
      <c r="J486" s="21"/>
    </row>
    <row r="487" spans="1:10">
      <c r="A487" s="6">
        <v>484</v>
      </c>
      <c r="B487" s="14" t="s">
        <v>18</v>
      </c>
      <c r="C487" s="10" t="s">
        <v>91805</v>
      </c>
      <c r="D487" s="14" t="s">
        <v>91806</v>
      </c>
      <c r="E487" s="14" t="s">
        <v>5247</v>
      </c>
      <c r="F487" s="6">
        <f ca="1">COUNTIFS(累计派单!O:O,D:D,累计派单!S:S,$J$3)-COUNTIFS(累计派单!O:O,D:D,累计派单!I:I,"*群障*",累计派单!S:S,$J$3)</f>
        <v>0</v>
      </c>
      <c r="G487" s="6">
        <f ca="1">COUNTIFS(督办单!N:N,D:D,督办单!M:M,$J$3)</f>
        <v>0</v>
      </c>
      <c r="H487" s="15">
        <f ca="1" t="shared" si="7"/>
        <v>0</v>
      </c>
      <c r="I487" s="20"/>
      <c r="J487" s="21"/>
    </row>
    <row r="488" spans="1:10">
      <c r="A488" s="6">
        <v>485</v>
      </c>
      <c r="B488" s="14" t="s">
        <v>18</v>
      </c>
      <c r="C488" s="10" t="s">
        <v>91807</v>
      </c>
      <c r="D488" s="14" t="s">
        <v>91808</v>
      </c>
      <c r="E488" s="14" t="s">
        <v>5247</v>
      </c>
      <c r="F488" s="6">
        <f ca="1">COUNTIFS(累计派单!O:O,D:D,累计派单!S:S,$J$3)-COUNTIFS(累计派单!O:O,D:D,累计派单!I:I,"*群障*",累计派单!S:S,$J$3)</f>
        <v>0</v>
      </c>
      <c r="G488" s="6">
        <f ca="1">COUNTIFS(督办单!N:N,D:D,督办单!M:M,$J$3)</f>
        <v>0</v>
      </c>
      <c r="H488" s="15">
        <f ca="1" t="shared" si="7"/>
        <v>0</v>
      </c>
      <c r="I488" s="20"/>
      <c r="J488" s="21"/>
    </row>
    <row r="489" spans="1:10">
      <c r="A489" s="6">
        <v>486</v>
      </c>
      <c r="B489" s="14" t="s">
        <v>18</v>
      </c>
      <c r="C489" s="10" t="s">
        <v>91809</v>
      </c>
      <c r="D489" s="14" t="s">
        <v>91810</v>
      </c>
      <c r="E489" s="14" t="s">
        <v>4971</v>
      </c>
      <c r="F489" s="6">
        <f ca="1">COUNTIFS(累计派单!O:O,D:D,累计派单!S:S,$J$3)-COUNTIFS(累计派单!O:O,D:D,累计派单!I:I,"*群障*",累计派单!S:S,$J$3)</f>
        <v>0</v>
      </c>
      <c r="G489" s="6">
        <f ca="1">COUNTIFS(督办单!N:N,D:D,督办单!M:M,$J$3)</f>
        <v>0</v>
      </c>
      <c r="H489" s="15">
        <f ca="1" t="shared" si="7"/>
        <v>0</v>
      </c>
      <c r="I489" s="20"/>
      <c r="J489" s="21"/>
    </row>
    <row r="490" spans="1:10">
      <c r="A490" s="6">
        <v>487</v>
      </c>
      <c r="B490" s="14" t="s">
        <v>18</v>
      </c>
      <c r="C490" s="10" t="s">
        <v>91811</v>
      </c>
      <c r="D490" s="14" t="s">
        <v>91812</v>
      </c>
      <c r="E490" s="14" t="s">
        <v>4971</v>
      </c>
      <c r="F490" s="6">
        <f ca="1">COUNTIFS(累计派单!O:O,D:D,累计派单!S:S,$J$3)-COUNTIFS(累计派单!O:O,D:D,累计派单!I:I,"*群障*",累计派单!S:S,$J$3)</f>
        <v>0</v>
      </c>
      <c r="G490" s="6">
        <f ca="1">COUNTIFS(督办单!N:N,D:D,督办单!M:M,$J$3)</f>
        <v>0</v>
      </c>
      <c r="H490" s="15">
        <f ca="1" t="shared" si="7"/>
        <v>0</v>
      </c>
      <c r="I490" s="20"/>
      <c r="J490" s="21"/>
    </row>
    <row r="491" spans="1:10">
      <c r="A491" s="6">
        <v>488</v>
      </c>
      <c r="B491" s="14" t="s">
        <v>18</v>
      </c>
      <c r="C491" s="10" t="s">
        <v>4981</v>
      </c>
      <c r="D491" s="14" t="s">
        <v>4984</v>
      </c>
      <c r="E491" s="14" t="s">
        <v>4971</v>
      </c>
      <c r="F491" s="6">
        <f ca="1">COUNTIFS(累计派单!O:O,D:D,累计派单!S:S,$J$3)-COUNTIFS(累计派单!O:O,D:D,累计派单!I:I,"*群障*",累计派单!S:S,$J$3)</f>
        <v>0</v>
      </c>
      <c r="G491" s="6">
        <f ca="1">COUNTIFS(督办单!N:N,D:D,督办单!M:M,$J$3)</f>
        <v>0</v>
      </c>
      <c r="H491" s="15">
        <f ca="1" t="shared" si="7"/>
        <v>0</v>
      </c>
      <c r="I491" s="20"/>
      <c r="J491" s="21"/>
    </row>
    <row r="492" spans="1:10">
      <c r="A492" s="6">
        <v>489</v>
      </c>
      <c r="B492" s="14" t="s">
        <v>18</v>
      </c>
      <c r="C492" s="10" t="s">
        <v>91813</v>
      </c>
      <c r="D492" s="14" t="s">
        <v>91814</v>
      </c>
      <c r="E492" s="14" t="s">
        <v>5247</v>
      </c>
      <c r="F492" s="6">
        <f ca="1">COUNTIFS(累计派单!O:O,D:D,累计派单!S:S,$J$3)-COUNTIFS(累计派单!O:O,D:D,累计派单!I:I,"*群障*",累计派单!S:S,$J$3)</f>
        <v>0</v>
      </c>
      <c r="G492" s="6">
        <f ca="1">COUNTIFS(督办单!N:N,D:D,督办单!M:M,$J$3)</f>
        <v>0</v>
      </c>
      <c r="H492" s="15">
        <f ca="1" t="shared" si="7"/>
        <v>0</v>
      </c>
      <c r="I492" s="20"/>
      <c r="J492" s="21"/>
    </row>
    <row r="493" spans="1:10">
      <c r="A493" s="6">
        <v>490</v>
      </c>
      <c r="B493" s="14" t="s">
        <v>18</v>
      </c>
      <c r="C493" s="10" t="s">
        <v>91815</v>
      </c>
      <c r="D493" s="14" t="s">
        <v>91816</v>
      </c>
      <c r="E493" s="14" t="s">
        <v>4868</v>
      </c>
      <c r="F493" s="6">
        <f ca="1">COUNTIFS(累计派单!O:O,D:D,累计派单!S:S,$J$3)-COUNTIFS(累计派单!O:O,D:D,累计派单!I:I,"*群障*",累计派单!S:S,$J$3)</f>
        <v>0</v>
      </c>
      <c r="G493" s="6">
        <f ca="1">COUNTIFS(督办单!N:N,D:D,督办单!M:M,$J$3)</f>
        <v>0</v>
      </c>
      <c r="H493" s="15">
        <f ca="1" t="shared" si="7"/>
        <v>0</v>
      </c>
      <c r="I493" s="20"/>
      <c r="J493" s="21"/>
    </row>
    <row r="494" spans="1:10">
      <c r="A494" s="6">
        <v>491</v>
      </c>
      <c r="B494" s="14" t="s">
        <v>18</v>
      </c>
      <c r="C494" s="10" t="s">
        <v>91817</v>
      </c>
      <c r="D494" s="14" t="s">
        <v>91818</v>
      </c>
      <c r="E494" s="14" t="s">
        <v>4788</v>
      </c>
      <c r="F494" s="6">
        <f ca="1">COUNTIFS(累计派单!O:O,D:D,累计派单!S:S,$J$3)-COUNTIFS(累计派单!O:O,D:D,累计派单!I:I,"*群障*",累计派单!S:S,$J$3)</f>
        <v>0</v>
      </c>
      <c r="G494" s="6">
        <f ca="1">COUNTIFS(督办单!N:N,D:D,督办单!M:M,$J$3)</f>
        <v>0</v>
      </c>
      <c r="H494" s="15">
        <f ca="1" t="shared" si="7"/>
        <v>0</v>
      </c>
      <c r="I494" s="20"/>
      <c r="J494" s="21"/>
    </row>
    <row r="495" spans="1:10">
      <c r="A495" s="6">
        <v>492</v>
      </c>
      <c r="B495" s="14" t="s">
        <v>18</v>
      </c>
      <c r="C495" s="10" t="s">
        <v>91819</v>
      </c>
      <c r="D495" s="14" t="s">
        <v>91820</v>
      </c>
      <c r="E495" s="14" t="s">
        <v>4788</v>
      </c>
      <c r="F495" s="6">
        <f ca="1">COUNTIFS(累计派单!O:O,D:D,累计派单!S:S,$J$3)-COUNTIFS(累计派单!O:O,D:D,累计派单!I:I,"*群障*",累计派单!S:S,$J$3)</f>
        <v>0</v>
      </c>
      <c r="G495" s="6">
        <f ca="1">COUNTIFS(督办单!N:N,D:D,督办单!M:M,$J$3)</f>
        <v>0</v>
      </c>
      <c r="H495" s="15">
        <f ca="1" t="shared" si="7"/>
        <v>0</v>
      </c>
      <c r="I495" s="20"/>
      <c r="J495" s="21"/>
    </row>
    <row r="496" spans="1:10">
      <c r="A496" s="6">
        <v>493</v>
      </c>
      <c r="B496" s="14" t="s">
        <v>18</v>
      </c>
      <c r="C496" s="10" t="s">
        <v>91821</v>
      </c>
      <c r="D496" s="14" t="s">
        <v>91822</v>
      </c>
      <c r="E496" s="14" t="s">
        <v>4868</v>
      </c>
      <c r="F496" s="6">
        <f ca="1">COUNTIFS(累计派单!O:O,D:D,累计派单!S:S,$J$3)-COUNTIFS(累计派单!O:O,D:D,累计派单!I:I,"*群障*",累计派单!S:S,$J$3)</f>
        <v>0</v>
      </c>
      <c r="G496" s="6">
        <f ca="1">COUNTIFS(督办单!N:N,D:D,督办单!M:M,$J$3)</f>
        <v>0</v>
      </c>
      <c r="H496" s="15">
        <f ca="1" t="shared" si="7"/>
        <v>0</v>
      </c>
      <c r="I496" s="20"/>
      <c r="J496" s="21"/>
    </row>
    <row r="497" spans="1:10">
      <c r="A497" s="6">
        <v>494</v>
      </c>
      <c r="B497" s="14" t="s">
        <v>18</v>
      </c>
      <c r="C497" s="10" t="s">
        <v>4866</v>
      </c>
      <c r="D497" s="14" t="s">
        <v>4870</v>
      </c>
      <c r="E497" s="14" t="s">
        <v>4868</v>
      </c>
      <c r="F497" s="6">
        <f ca="1">COUNTIFS(累计派单!O:O,D:D,累计派单!S:S,$J$3)-COUNTIFS(累计派单!O:O,D:D,累计派单!I:I,"*群障*",累计派单!S:S,$J$3)</f>
        <v>0</v>
      </c>
      <c r="G497" s="6">
        <f ca="1">COUNTIFS(督办单!N:N,D:D,督办单!M:M,$J$3)</f>
        <v>0</v>
      </c>
      <c r="H497" s="15">
        <f ca="1" t="shared" si="7"/>
        <v>0</v>
      </c>
      <c r="I497" s="20"/>
      <c r="J497" s="21"/>
    </row>
    <row r="498" spans="1:10">
      <c r="A498" s="6">
        <v>495</v>
      </c>
      <c r="B498" s="14" t="s">
        <v>18</v>
      </c>
      <c r="C498" s="10" t="s">
        <v>91823</v>
      </c>
      <c r="D498" s="14" t="s">
        <v>91824</v>
      </c>
      <c r="E498" s="14" t="s">
        <v>4971</v>
      </c>
      <c r="F498" s="6">
        <f ca="1">COUNTIFS(累计派单!O:O,D:D,累计派单!S:S,$J$3)-COUNTIFS(累计派单!O:O,D:D,累计派单!I:I,"*群障*",累计派单!S:S,$J$3)</f>
        <v>0</v>
      </c>
      <c r="G498" s="6">
        <f ca="1">COUNTIFS(督办单!N:N,D:D,督办单!M:M,$J$3)</f>
        <v>0</v>
      </c>
      <c r="H498" s="15">
        <f ca="1" t="shared" si="7"/>
        <v>0</v>
      </c>
      <c r="I498" s="20"/>
      <c r="J498" s="21"/>
    </row>
    <row r="499" spans="1:10">
      <c r="A499" s="6">
        <v>496</v>
      </c>
      <c r="B499" s="14" t="s">
        <v>18</v>
      </c>
      <c r="C499" s="10" t="s">
        <v>5863</v>
      </c>
      <c r="D499" s="14" t="s">
        <v>5865</v>
      </c>
      <c r="E499" s="14" t="s">
        <v>4788</v>
      </c>
      <c r="F499" s="6">
        <f ca="1">COUNTIFS(累计派单!O:O,D:D,累计派单!S:S,$J$3)-COUNTIFS(累计派单!O:O,D:D,累计派单!I:I,"*群障*",累计派单!S:S,$J$3)</f>
        <v>0</v>
      </c>
      <c r="G499" s="6">
        <f ca="1">COUNTIFS(督办单!N:N,D:D,督办单!M:M,$J$3)</f>
        <v>0</v>
      </c>
      <c r="H499" s="15">
        <f ca="1" t="shared" si="7"/>
        <v>0</v>
      </c>
      <c r="I499" s="20"/>
      <c r="J499" s="21"/>
    </row>
    <row r="500" spans="1:10">
      <c r="A500" s="6">
        <v>497</v>
      </c>
      <c r="B500" s="14" t="s">
        <v>18</v>
      </c>
      <c r="C500" s="10" t="s">
        <v>6480</v>
      </c>
      <c r="D500" s="14" t="s">
        <v>6482</v>
      </c>
      <c r="E500" s="14" t="s">
        <v>5247</v>
      </c>
      <c r="F500" s="6">
        <f ca="1">COUNTIFS(累计派单!O:O,D:D,累计派单!S:S,$J$3)-COUNTIFS(累计派单!O:O,D:D,累计派单!I:I,"*群障*",累计派单!S:S,$J$3)</f>
        <v>0</v>
      </c>
      <c r="G500" s="6">
        <f ca="1">COUNTIFS(督办单!N:N,D:D,督办单!M:M,$J$3)</f>
        <v>0</v>
      </c>
      <c r="H500" s="15">
        <f ca="1" t="shared" si="7"/>
        <v>0</v>
      </c>
      <c r="I500" s="20"/>
      <c r="J500" s="21"/>
    </row>
    <row r="501" spans="1:10">
      <c r="A501" s="6">
        <v>498</v>
      </c>
      <c r="B501" s="14" t="s">
        <v>18</v>
      </c>
      <c r="C501" s="10" t="s">
        <v>91825</v>
      </c>
      <c r="D501" s="14" t="s">
        <v>91826</v>
      </c>
      <c r="E501" s="14" t="s">
        <v>4788</v>
      </c>
      <c r="F501" s="6">
        <f ca="1">COUNTIFS(累计派单!O:O,D:D,累计派单!S:S,$J$3)-COUNTIFS(累计派单!O:O,D:D,累计派单!I:I,"*群障*",累计派单!S:S,$J$3)</f>
        <v>0</v>
      </c>
      <c r="G501" s="6">
        <f ca="1">COUNTIFS(督办单!N:N,D:D,督办单!M:M,$J$3)</f>
        <v>0</v>
      </c>
      <c r="H501" s="15">
        <f ca="1" t="shared" si="7"/>
        <v>0</v>
      </c>
      <c r="I501" s="20"/>
      <c r="J501" s="21"/>
    </row>
    <row r="502" spans="1:10">
      <c r="A502" s="6">
        <v>499</v>
      </c>
      <c r="B502" s="14" t="s">
        <v>18</v>
      </c>
      <c r="C502" s="10" t="s">
        <v>4786</v>
      </c>
      <c r="D502" s="14" t="s">
        <v>4790</v>
      </c>
      <c r="E502" s="14" t="s">
        <v>4788</v>
      </c>
      <c r="F502" s="6">
        <f ca="1">COUNTIFS(累计派单!O:O,D:D,累计派单!S:S,$J$3)-COUNTIFS(累计派单!O:O,D:D,累计派单!I:I,"*群障*",累计派单!S:S,$J$3)</f>
        <v>0</v>
      </c>
      <c r="G502" s="6">
        <f ca="1">COUNTIFS(督办单!N:N,D:D,督办单!M:M,$J$3)</f>
        <v>0</v>
      </c>
      <c r="H502" s="15">
        <f ca="1" t="shared" si="7"/>
        <v>0</v>
      </c>
      <c r="I502" s="20"/>
      <c r="J502" s="21"/>
    </row>
    <row r="503" spans="1:10">
      <c r="A503" s="6">
        <v>500</v>
      </c>
      <c r="B503" s="14" t="s">
        <v>18</v>
      </c>
      <c r="C503" s="10" t="s">
        <v>34274</v>
      </c>
      <c r="D503" s="14" t="s">
        <v>34276</v>
      </c>
      <c r="E503" s="14" t="s">
        <v>4868</v>
      </c>
      <c r="F503" s="6">
        <f ca="1">COUNTIFS(累计派单!O:O,D:D,累计派单!S:S,$J$3)-COUNTIFS(累计派单!O:O,D:D,累计派单!I:I,"*群障*",累计派单!S:S,$J$3)</f>
        <v>0</v>
      </c>
      <c r="G503" s="6">
        <f ca="1">COUNTIFS(督办单!N:N,D:D,督办单!M:M,$J$3)</f>
        <v>0</v>
      </c>
      <c r="H503" s="15">
        <f ca="1" t="shared" si="7"/>
        <v>0</v>
      </c>
      <c r="I503" s="20"/>
      <c r="J503" s="21"/>
    </row>
    <row r="504" spans="1:10">
      <c r="A504" s="6">
        <v>501</v>
      </c>
      <c r="B504" s="14" t="s">
        <v>18</v>
      </c>
      <c r="C504" s="10" t="s">
        <v>8107</v>
      </c>
      <c r="D504" s="16" t="s">
        <v>8109</v>
      </c>
      <c r="E504" s="14" t="s">
        <v>5247</v>
      </c>
      <c r="F504" s="6">
        <f ca="1">COUNTIFS(累计派单!O:O,D:D,累计派单!S:S,$J$3)-COUNTIFS(累计派单!O:O,D:D,累计派单!I:I,"*群障*",累计派单!S:S,$J$3)</f>
        <v>0</v>
      </c>
      <c r="G504" s="6">
        <f ca="1">COUNTIFS(督办单!N:N,D:D,督办单!M:M,$J$3)</f>
        <v>0</v>
      </c>
      <c r="H504" s="15">
        <f ca="1" t="shared" si="7"/>
        <v>0</v>
      </c>
      <c r="I504" s="20"/>
      <c r="J504" s="21"/>
    </row>
    <row r="505" spans="1:10">
      <c r="A505" s="6">
        <v>502</v>
      </c>
      <c r="B505" s="14" t="s">
        <v>18</v>
      </c>
      <c r="C505" s="10" t="s">
        <v>13467</v>
      </c>
      <c r="D505" s="14" t="s">
        <v>13469</v>
      </c>
      <c r="E505" s="14" t="s">
        <v>4788</v>
      </c>
      <c r="F505" s="6">
        <f ca="1">COUNTIFS(累计派单!O:O,D:D,累计派单!S:S,$J$3)-COUNTIFS(累计派单!O:O,D:D,累计派单!I:I,"*群障*",累计派单!S:S,$J$3)</f>
        <v>0</v>
      </c>
      <c r="G505" s="6">
        <f ca="1">COUNTIFS(督办单!N:N,D:D,督办单!M:M,$J$3)</f>
        <v>0</v>
      </c>
      <c r="H505" s="15">
        <f ca="1" t="shared" si="7"/>
        <v>0</v>
      </c>
      <c r="I505" s="20"/>
      <c r="J505" s="21"/>
    </row>
    <row r="506" spans="1:10">
      <c r="A506" s="6">
        <v>503</v>
      </c>
      <c r="B506" s="14" t="s">
        <v>18</v>
      </c>
      <c r="C506" s="10" t="s">
        <v>91827</v>
      </c>
      <c r="D506" s="14" t="s">
        <v>91828</v>
      </c>
      <c r="E506" s="14" t="s">
        <v>4788</v>
      </c>
      <c r="F506" s="6">
        <f ca="1">COUNTIFS(累计派单!O:O,D:D,累计派单!S:S,$J$3)-COUNTIFS(累计派单!O:O,D:D,累计派单!I:I,"*群障*",累计派单!S:S,$J$3)</f>
        <v>0</v>
      </c>
      <c r="G506" s="6">
        <f ca="1">COUNTIFS(督办单!N:N,D:D,督办单!M:M,$J$3)</f>
        <v>0</v>
      </c>
      <c r="H506" s="15">
        <f ca="1" t="shared" si="7"/>
        <v>0</v>
      </c>
      <c r="I506" s="20"/>
      <c r="J506" s="21"/>
    </row>
    <row r="507" spans="1:10">
      <c r="A507" s="6">
        <v>504</v>
      </c>
      <c r="B507" s="14" t="s">
        <v>18</v>
      </c>
      <c r="C507" s="10" t="s">
        <v>4969</v>
      </c>
      <c r="D507" s="14" t="s">
        <v>9963</v>
      </c>
      <c r="E507" s="14" t="s">
        <v>4971</v>
      </c>
      <c r="F507" s="6">
        <f ca="1">COUNTIFS(累计派单!O:O,D:D,累计派单!S:S,$J$3)-COUNTIFS(累计派单!O:O,D:D,累计派单!I:I,"*群障*",累计派单!S:S,$J$3)</f>
        <v>0</v>
      </c>
      <c r="G507" s="6">
        <f ca="1">COUNTIFS(督办单!N:N,D:D,督办单!M:M,$J$3)</f>
        <v>0</v>
      </c>
      <c r="H507" s="15">
        <f ca="1" t="shared" si="7"/>
        <v>0</v>
      </c>
      <c r="I507" s="20"/>
      <c r="J507" s="21"/>
    </row>
    <row r="508" spans="1:10">
      <c r="A508" s="6">
        <v>505</v>
      </c>
      <c r="B508" s="14" t="s">
        <v>18</v>
      </c>
      <c r="C508" s="10" t="s">
        <v>91829</v>
      </c>
      <c r="D508" s="14" t="s">
        <v>91830</v>
      </c>
      <c r="E508" s="14" t="s">
        <v>4788</v>
      </c>
      <c r="F508" s="6">
        <f ca="1">COUNTIFS(累计派单!O:O,D:D,累计派单!S:S,$J$3)-COUNTIFS(累计派单!O:O,D:D,累计派单!I:I,"*群障*",累计派单!S:S,$J$3)</f>
        <v>0</v>
      </c>
      <c r="G508" s="6">
        <f ca="1">COUNTIFS(督办单!N:N,D:D,督办单!M:M,$J$3)</f>
        <v>0</v>
      </c>
      <c r="H508" s="15">
        <f ca="1" t="shared" si="7"/>
        <v>0</v>
      </c>
      <c r="I508" s="20"/>
      <c r="J508" s="21"/>
    </row>
    <row r="509" spans="1:10">
      <c r="A509" s="6">
        <v>506</v>
      </c>
      <c r="B509" s="14" t="s">
        <v>18</v>
      </c>
      <c r="C509" s="10" t="s">
        <v>21645</v>
      </c>
      <c r="D509" s="14" t="s">
        <v>21647</v>
      </c>
      <c r="E509" s="14" t="s">
        <v>4788</v>
      </c>
      <c r="F509" s="6">
        <f ca="1">COUNTIFS(累计派单!O:O,D:D,累计派单!S:S,$J$3)-COUNTIFS(累计派单!O:O,D:D,累计派单!I:I,"*群障*",累计派单!S:S,$J$3)</f>
        <v>0</v>
      </c>
      <c r="G509" s="6">
        <f ca="1">COUNTIFS(督办单!N:N,D:D,督办单!M:M,$J$3)</f>
        <v>0</v>
      </c>
      <c r="H509" s="15">
        <f ca="1" t="shared" si="7"/>
        <v>0</v>
      </c>
      <c r="I509" s="20"/>
      <c r="J509" s="21"/>
    </row>
    <row r="510" spans="1:10">
      <c r="A510" s="6">
        <v>507</v>
      </c>
      <c r="B510" s="14" t="s">
        <v>26</v>
      </c>
      <c r="C510" s="10" t="s">
        <v>91831</v>
      </c>
      <c r="D510" s="14" t="s">
        <v>91832</v>
      </c>
      <c r="E510" s="14" t="s">
        <v>4932</v>
      </c>
      <c r="F510" s="6">
        <f ca="1">COUNTIFS(累计派单!O:O,D:D,累计派单!S:S,$J$3)-COUNTIFS(累计派单!O:O,D:D,累计派单!I:I,"*群障*",累计派单!S:S,$J$3)</f>
        <v>0</v>
      </c>
      <c r="G510" s="6">
        <f ca="1">COUNTIFS(督办单!N:N,D:D,督办单!M:M,$J$3)</f>
        <v>0</v>
      </c>
      <c r="H510" s="15">
        <f ca="1" t="shared" si="7"/>
        <v>0</v>
      </c>
      <c r="I510" s="20"/>
      <c r="J510" s="21"/>
    </row>
    <row r="511" spans="1:10">
      <c r="A511" s="6">
        <v>508</v>
      </c>
      <c r="B511" s="14" t="s">
        <v>26</v>
      </c>
      <c r="C511" s="10" t="s">
        <v>7611</v>
      </c>
      <c r="D511" s="14" t="s">
        <v>7613</v>
      </c>
      <c r="E511" s="14" t="s">
        <v>5364</v>
      </c>
      <c r="F511" s="6">
        <f ca="1">COUNTIFS(累计派单!O:O,D:D,累计派单!S:S,$J$3)-COUNTIFS(累计派单!O:O,D:D,累计派单!I:I,"*群障*",累计派单!S:S,$J$3)</f>
        <v>0</v>
      </c>
      <c r="G511" s="6">
        <f ca="1">COUNTIFS(督办单!N:N,D:D,督办单!M:M,$J$3)</f>
        <v>0</v>
      </c>
      <c r="H511" s="15">
        <f ca="1" t="shared" si="7"/>
        <v>0</v>
      </c>
      <c r="I511" s="20"/>
      <c r="J511" s="21"/>
    </row>
    <row r="512" spans="1:10">
      <c r="A512" s="6">
        <v>509</v>
      </c>
      <c r="B512" s="14" t="s">
        <v>26</v>
      </c>
      <c r="C512" s="10" t="s">
        <v>91833</v>
      </c>
      <c r="D512" s="14" t="s">
        <v>91834</v>
      </c>
      <c r="E512" s="14" t="s">
        <v>5364</v>
      </c>
      <c r="F512" s="6">
        <f ca="1">COUNTIFS(累计派单!O:O,D:D,累计派单!S:S,$J$3)-COUNTIFS(累计派单!O:O,D:D,累计派单!I:I,"*群障*",累计派单!S:S,$J$3)</f>
        <v>0</v>
      </c>
      <c r="G512" s="6">
        <f ca="1">COUNTIFS(督办单!N:N,D:D,督办单!M:M,$J$3)</f>
        <v>0</v>
      </c>
      <c r="H512" s="15">
        <f ca="1" t="shared" si="7"/>
        <v>0</v>
      </c>
      <c r="I512" s="20"/>
      <c r="J512" s="21"/>
    </row>
    <row r="513" spans="1:10">
      <c r="A513" s="6">
        <v>510</v>
      </c>
      <c r="B513" s="14" t="s">
        <v>26</v>
      </c>
      <c r="C513" s="10" t="s">
        <v>6020</v>
      </c>
      <c r="D513" s="14" t="s">
        <v>6023</v>
      </c>
      <c r="E513" s="14" t="s">
        <v>6022</v>
      </c>
      <c r="F513" s="6">
        <f ca="1">COUNTIFS(累计派单!O:O,D:D,累计派单!S:S,$J$3)-COUNTIFS(累计派单!O:O,D:D,累计派单!I:I,"*群障*",累计派单!S:S,$J$3)</f>
        <v>0</v>
      </c>
      <c r="G513" s="6">
        <f ca="1">COUNTIFS(督办单!N:N,D:D,督办单!M:M,$J$3)</f>
        <v>0</v>
      </c>
      <c r="H513" s="15">
        <f ca="1" t="shared" si="7"/>
        <v>0</v>
      </c>
      <c r="I513" s="20"/>
      <c r="J513" s="21"/>
    </row>
    <row r="514" spans="1:10">
      <c r="A514" s="6">
        <v>511</v>
      </c>
      <c r="B514" s="14" t="s">
        <v>26</v>
      </c>
      <c r="C514" s="10" t="s">
        <v>8830</v>
      </c>
      <c r="D514" s="14" t="s">
        <v>8832</v>
      </c>
      <c r="E514" s="14" t="s">
        <v>5364</v>
      </c>
      <c r="F514" s="6">
        <f ca="1">COUNTIFS(累计派单!O:O,D:D,累计派单!S:S,$J$3)-COUNTIFS(累计派单!O:O,D:D,累计派单!I:I,"*群障*",累计派单!S:S,$J$3)</f>
        <v>0</v>
      </c>
      <c r="G514" s="6">
        <f ca="1">COUNTIFS(督办单!N:N,D:D,督办单!M:M,$J$3)</f>
        <v>0</v>
      </c>
      <c r="H514" s="15">
        <f ca="1" t="shared" si="7"/>
        <v>0</v>
      </c>
      <c r="I514" s="20"/>
      <c r="J514" s="21"/>
    </row>
    <row r="515" spans="1:10">
      <c r="A515" s="6">
        <v>512</v>
      </c>
      <c r="B515" s="14" t="s">
        <v>26</v>
      </c>
      <c r="C515" s="10" t="s">
        <v>6496</v>
      </c>
      <c r="D515" s="14" t="s">
        <v>6498</v>
      </c>
      <c r="E515" s="14" t="s">
        <v>4932</v>
      </c>
      <c r="F515" s="6">
        <f ca="1">COUNTIFS(累计派单!O:O,D:D,累计派单!S:S,$J$3)-COUNTIFS(累计派单!O:O,D:D,累计派单!I:I,"*群障*",累计派单!S:S,$J$3)</f>
        <v>0</v>
      </c>
      <c r="G515" s="6">
        <f ca="1">COUNTIFS(督办单!N:N,D:D,督办单!M:M,$J$3)</f>
        <v>0</v>
      </c>
      <c r="H515" s="15">
        <f ca="1" t="shared" si="7"/>
        <v>0</v>
      </c>
      <c r="I515" s="20"/>
      <c r="J515" s="21"/>
    </row>
    <row r="516" spans="1:10">
      <c r="A516" s="6">
        <v>513</v>
      </c>
      <c r="B516" s="14" t="s">
        <v>26</v>
      </c>
      <c r="C516" s="10" t="s">
        <v>8268</v>
      </c>
      <c r="D516" s="14" t="s">
        <v>8270</v>
      </c>
      <c r="E516" s="14" t="s">
        <v>7767</v>
      </c>
      <c r="F516" s="6">
        <f ca="1">COUNTIFS(累计派单!O:O,D:D,累计派单!S:S,$J$3)-COUNTIFS(累计派单!O:O,D:D,累计派单!I:I,"*群障*",累计派单!S:S,$J$3)</f>
        <v>0</v>
      </c>
      <c r="G516" s="6">
        <f ca="1">COUNTIFS(督办单!N:N,D:D,督办单!M:M,$J$3)</f>
        <v>0</v>
      </c>
      <c r="H516" s="15">
        <f ca="1" t="shared" ref="H516:H571" si="8">IFERROR(G516/F516,0)</f>
        <v>0</v>
      </c>
      <c r="I516" s="20"/>
      <c r="J516" s="21"/>
    </row>
    <row r="517" spans="1:10">
      <c r="A517" s="6">
        <v>514</v>
      </c>
      <c r="B517" s="14" t="s">
        <v>26</v>
      </c>
      <c r="C517" s="10" t="s">
        <v>14692</v>
      </c>
      <c r="D517" s="14" t="s">
        <v>14695</v>
      </c>
      <c r="E517" s="14" t="s">
        <v>14694</v>
      </c>
      <c r="F517" s="6">
        <f ca="1">COUNTIFS(累计派单!O:O,D:D,累计派单!S:S,$J$3)-COUNTIFS(累计派单!O:O,D:D,累计派单!I:I,"*群障*",累计派单!S:S,$J$3)</f>
        <v>0</v>
      </c>
      <c r="G517" s="6">
        <f ca="1">COUNTIFS(督办单!N:N,D:D,督办单!M:M,$J$3)</f>
        <v>0</v>
      </c>
      <c r="H517" s="15">
        <f ca="1" t="shared" si="8"/>
        <v>0</v>
      </c>
      <c r="I517" s="20"/>
      <c r="J517" s="21"/>
    </row>
    <row r="518" spans="1:10">
      <c r="A518" s="6">
        <v>515</v>
      </c>
      <c r="B518" s="14" t="s">
        <v>26</v>
      </c>
      <c r="C518" s="10" t="s">
        <v>7478</v>
      </c>
      <c r="D518" s="14" t="s">
        <v>7481</v>
      </c>
      <c r="E518" s="14" t="s">
        <v>7480</v>
      </c>
      <c r="F518" s="6">
        <f ca="1">COUNTIFS(累计派单!O:O,D:D,累计派单!S:S,$J$3)-COUNTIFS(累计派单!O:O,D:D,累计派单!I:I,"*群障*",累计派单!S:S,$J$3)</f>
        <v>0</v>
      </c>
      <c r="G518" s="6">
        <f ca="1">COUNTIFS(督办单!N:N,D:D,督办单!M:M,$J$3)</f>
        <v>0</v>
      </c>
      <c r="H518" s="15">
        <f ca="1" t="shared" si="8"/>
        <v>0</v>
      </c>
      <c r="I518" s="20"/>
      <c r="J518" s="21"/>
    </row>
    <row r="519" spans="1:10">
      <c r="A519" s="6">
        <v>516</v>
      </c>
      <c r="B519" s="24" t="s">
        <v>26</v>
      </c>
      <c r="C519" s="10" t="s">
        <v>9228</v>
      </c>
      <c r="D519" s="14" t="s">
        <v>9230</v>
      </c>
      <c r="E519" s="14" t="s">
        <v>7480</v>
      </c>
      <c r="F519" s="6">
        <f ca="1">COUNTIFS(累计派单!O:O,D:D,累计派单!S:S,$J$3)-COUNTIFS(累计派单!O:O,D:D,累计派单!I:I,"*群障*",累计派单!S:S,$J$3)</f>
        <v>0</v>
      </c>
      <c r="G519" s="6">
        <f ca="1">COUNTIFS(督办单!N:N,D:D,督办单!M:M,$J$3)</f>
        <v>0</v>
      </c>
      <c r="H519" s="15">
        <f ca="1" t="shared" si="8"/>
        <v>0</v>
      </c>
      <c r="I519" s="20"/>
      <c r="J519" s="21"/>
    </row>
    <row r="520" spans="1:10">
      <c r="A520" s="6">
        <v>517</v>
      </c>
      <c r="B520" s="14" t="s">
        <v>26</v>
      </c>
      <c r="C520" s="10" t="s">
        <v>5823</v>
      </c>
      <c r="D520" s="14" t="s">
        <v>5826</v>
      </c>
      <c r="E520" s="14" t="s">
        <v>5825</v>
      </c>
      <c r="F520" s="6">
        <f ca="1">COUNTIFS(累计派单!O:O,D:D,累计派单!S:S,$J$3)-COUNTIFS(累计派单!O:O,D:D,累计派单!I:I,"*群障*",累计派单!S:S,$J$3)</f>
        <v>0</v>
      </c>
      <c r="G520" s="6">
        <f ca="1">COUNTIFS(督办单!N:N,D:D,督办单!M:M,$J$3)</f>
        <v>0</v>
      </c>
      <c r="H520" s="15">
        <f ca="1" t="shared" si="8"/>
        <v>0</v>
      </c>
      <c r="I520" s="20"/>
      <c r="J520" s="21"/>
    </row>
    <row r="521" spans="1:10">
      <c r="A521" s="6">
        <v>518</v>
      </c>
      <c r="B521" s="14" t="s">
        <v>26</v>
      </c>
      <c r="C521" s="10" t="s">
        <v>19759</v>
      </c>
      <c r="D521" s="16" t="s">
        <v>19761</v>
      </c>
      <c r="E521" s="14" t="s">
        <v>5854</v>
      </c>
      <c r="F521" s="6">
        <f ca="1">COUNTIFS(累计派单!O:O,D:D,累计派单!S:S,$J$3)-COUNTIFS(累计派单!O:O,D:D,累计派单!I:I,"*群障*",累计派单!S:S,$J$3)</f>
        <v>0</v>
      </c>
      <c r="G521" s="6">
        <f ca="1">COUNTIFS(督办单!N:N,D:D,督办单!M:M,$J$3)</f>
        <v>0</v>
      </c>
      <c r="H521" s="15">
        <f ca="1" t="shared" si="8"/>
        <v>0</v>
      </c>
      <c r="I521" s="20"/>
      <c r="J521" s="21"/>
    </row>
    <row r="522" spans="1:10">
      <c r="A522" s="6">
        <v>519</v>
      </c>
      <c r="B522" s="14" t="s">
        <v>26</v>
      </c>
      <c r="C522" s="10" t="s">
        <v>7717</v>
      </c>
      <c r="D522" s="14" t="s">
        <v>7719</v>
      </c>
      <c r="E522" s="14" t="s">
        <v>5825</v>
      </c>
      <c r="F522" s="6">
        <f ca="1">COUNTIFS(累计派单!O:O,D:D,累计派单!S:S,$J$3)-COUNTIFS(累计派单!O:O,D:D,累计派单!I:I,"*群障*",累计派单!S:S,$J$3)</f>
        <v>0</v>
      </c>
      <c r="G522" s="6">
        <f ca="1">COUNTIFS(督办单!N:N,D:D,督办单!M:M,$J$3)</f>
        <v>0</v>
      </c>
      <c r="H522" s="15">
        <f ca="1" t="shared" si="8"/>
        <v>0</v>
      </c>
      <c r="I522" s="20"/>
      <c r="J522" s="21"/>
    </row>
    <row r="523" spans="1:10">
      <c r="A523" s="6">
        <v>520</v>
      </c>
      <c r="B523" s="14" t="s">
        <v>26</v>
      </c>
      <c r="C523" s="10" t="s">
        <v>10465</v>
      </c>
      <c r="D523" s="14" t="s">
        <v>10467</v>
      </c>
      <c r="E523" s="14" t="s">
        <v>4932</v>
      </c>
      <c r="F523" s="6">
        <f ca="1">COUNTIFS(累计派单!O:O,D:D,累计派单!S:S,$J$3)-COUNTIFS(累计派单!O:O,D:D,累计派单!I:I,"*群障*",累计派单!S:S,$J$3)</f>
        <v>0</v>
      </c>
      <c r="G523" s="6">
        <f ca="1">COUNTIFS(督办单!N:N,D:D,督办单!M:M,$J$3)</f>
        <v>0</v>
      </c>
      <c r="H523" s="15">
        <f ca="1" t="shared" si="8"/>
        <v>0</v>
      </c>
      <c r="I523" s="20"/>
      <c r="J523" s="21"/>
    </row>
    <row r="524" spans="1:10">
      <c r="A524" s="6">
        <v>521</v>
      </c>
      <c r="B524" s="14" t="s">
        <v>26</v>
      </c>
      <c r="C524" s="10" t="s">
        <v>91835</v>
      </c>
      <c r="D524" s="14" t="s">
        <v>91836</v>
      </c>
      <c r="E524" s="14" t="s">
        <v>4994</v>
      </c>
      <c r="F524" s="6">
        <f ca="1">COUNTIFS(累计派单!O:O,D:D,累计派单!S:S,$J$3)-COUNTIFS(累计派单!O:O,D:D,累计派单!I:I,"*群障*",累计派单!S:S,$J$3)</f>
        <v>0</v>
      </c>
      <c r="G524" s="6">
        <f ca="1">COUNTIFS(督办单!N:N,D:D,督办单!M:M,$J$3)</f>
        <v>0</v>
      </c>
      <c r="H524" s="15">
        <f ca="1" t="shared" si="8"/>
        <v>0</v>
      </c>
      <c r="I524" s="20"/>
      <c r="J524" s="21"/>
    </row>
    <row r="525" spans="1:10">
      <c r="A525" s="6">
        <v>522</v>
      </c>
      <c r="B525" s="14" t="s">
        <v>26</v>
      </c>
      <c r="C525" s="10" t="s">
        <v>7655</v>
      </c>
      <c r="D525" s="14" t="s">
        <v>7657</v>
      </c>
      <c r="E525" s="14" t="s">
        <v>4994</v>
      </c>
      <c r="F525" s="6">
        <f ca="1">COUNTIFS(累计派单!O:O,D:D,累计派单!S:S,$J$3)-COUNTIFS(累计派单!O:O,D:D,累计派单!I:I,"*群障*",累计派单!S:S,$J$3)</f>
        <v>0</v>
      </c>
      <c r="G525" s="6">
        <f ca="1">COUNTIFS(督办单!N:N,D:D,督办单!M:M,$J$3)</f>
        <v>0</v>
      </c>
      <c r="H525" s="15">
        <f ca="1" t="shared" si="8"/>
        <v>0</v>
      </c>
      <c r="I525" s="20"/>
      <c r="J525" s="21"/>
    </row>
    <row r="526" spans="1:10">
      <c r="A526" s="6">
        <v>523</v>
      </c>
      <c r="B526" s="14" t="s">
        <v>26</v>
      </c>
      <c r="C526" s="10" t="s">
        <v>12715</v>
      </c>
      <c r="D526" s="14" t="s">
        <v>12717</v>
      </c>
      <c r="E526" s="14" t="s">
        <v>7767</v>
      </c>
      <c r="F526" s="6">
        <f ca="1">COUNTIFS(累计派单!O:O,D:D,累计派单!S:S,$J$3)-COUNTIFS(累计派单!O:O,D:D,累计派单!I:I,"*群障*",累计派单!S:S,$J$3)</f>
        <v>0</v>
      </c>
      <c r="G526" s="6">
        <f ca="1">COUNTIFS(督办单!N:N,D:D,督办单!M:M,$J$3)</f>
        <v>0</v>
      </c>
      <c r="H526" s="15">
        <f ca="1" t="shared" si="8"/>
        <v>0</v>
      </c>
      <c r="I526" s="20"/>
      <c r="J526" s="21"/>
    </row>
    <row r="527" spans="1:10">
      <c r="A527" s="6">
        <v>524</v>
      </c>
      <c r="B527" s="14" t="s">
        <v>26</v>
      </c>
      <c r="C527" s="10" t="s">
        <v>28757</v>
      </c>
      <c r="D527" s="14" t="s">
        <v>28759</v>
      </c>
      <c r="E527" s="14" t="s">
        <v>18345</v>
      </c>
      <c r="F527" s="6">
        <f ca="1">COUNTIFS(累计派单!O:O,D:D,累计派单!S:S,$J$3)-COUNTIFS(累计派单!O:O,D:D,累计派单!I:I,"*群障*",累计派单!S:S,$J$3)</f>
        <v>0</v>
      </c>
      <c r="G527" s="6">
        <f ca="1">COUNTIFS(督办单!N:N,D:D,督办单!M:M,$J$3)</f>
        <v>0</v>
      </c>
      <c r="H527" s="15">
        <f ca="1" t="shared" si="8"/>
        <v>0</v>
      </c>
      <c r="I527" s="20"/>
      <c r="J527" s="21"/>
    </row>
    <row r="528" spans="1:10">
      <c r="A528" s="6">
        <v>525</v>
      </c>
      <c r="B528" s="14" t="s">
        <v>26</v>
      </c>
      <c r="C528" s="10" t="s">
        <v>76687</v>
      </c>
      <c r="D528" s="14" t="s">
        <v>76689</v>
      </c>
      <c r="E528" s="14" t="s">
        <v>4932</v>
      </c>
      <c r="F528" s="6">
        <f ca="1">COUNTIFS(累计派单!O:O,D:D,累计派单!S:S,$J$3)-COUNTIFS(累计派单!O:O,D:D,累计派单!I:I,"*群障*",累计派单!S:S,$J$3)</f>
        <v>0</v>
      </c>
      <c r="G528" s="6">
        <f ca="1">COUNTIFS(督办单!N:N,D:D,督办单!M:M,$J$3)</f>
        <v>0</v>
      </c>
      <c r="H528" s="15">
        <f ca="1" t="shared" si="8"/>
        <v>0</v>
      </c>
      <c r="I528" s="20"/>
      <c r="J528" s="21"/>
    </row>
    <row r="529" spans="1:10">
      <c r="A529" s="6">
        <v>526</v>
      </c>
      <c r="B529" s="14" t="s">
        <v>26</v>
      </c>
      <c r="C529" s="10" t="s">
        <v>10453</v>
      </c>
      <c r="D529" s="14" t="s">
        <v>10455</v>
      </c>
      <c r="E529" s="14" t="s">
        <v>4994</v>
      </c>
      <c r="F529" s="6">
        <f ca="1">COUNTIFS(累计派单!O:O,D:D,累计派单!S:S,$J$3)-COUNTIFS(累计派单!O:O,D:D,累计派单!I:I,"*群障*",累计派单!S:S,$J$3)</f>
        <v>0</v>
      </c>
      <c r="G529" s="6">
        <f ca="1">COUNTIFS(督办单!N:N,D:D,督办单!M:M,$J$3)</f>
        <v>0</v>
      </c>
      <c r="H529" s="15">
        <f ca="1" t="shared" si="8"/>
        <v>0</v>
      </c>
      <c r="I529" s="20"/>
      <c r="J529" s="21"/>
    </row>
    <row r="530" ht="14.25" customHeight="1" spans="1:10">
      <c r="A530" s="6">
        <v>527</v>
      </c>
      <c r="B530" s="19" t="s">
        <v>26</v>
      </c>
      <c r="C530" s="25" t="s">
        <v>15385</v>
      </c>
      <c r="D530" s="19" t="s">
        <v>15387</v>
      </c>
      <c r="E530" s="19" t="s">
        <v>4932</v>
      </c>
      <c r="F530" s="6">
        <f ca="1">COUNTIFS(累计派单!O:O,D:D,累计派单!S:S,$J$3)-COUNTIFS(累计派单!O:O,D:D,累计派单!I:I,"*群障*",累计派单!S:S,$J$3)</f>
        <v>0</v>
      </c>
      <c r="G530" s="6">
        <f ca="1">COUNTIFS(督办单!N:N,D:D,督办单!M:M,$J$3)</f>
        <v>0</v>
      </c>
      <c r="H530" s="15">
        <f ca="1" t="shared" si="8"/>
        <v>0</v>
      </c>
      <c r="I530" s="20"/>
      <c r="J530" s="21"/>
    </row>
    <row r="531" spans="1:10">
      <c r="A531" s="6">
        <v>528</v>
      </c>
      <c r="B531" s="14" t="s">
        <v>26</v>
      </c>
      <c r="C531" s="10" t="s">
        <v>8219</v>
      </c>
      <c r="D531" s="14" t="s">
        <v>8221</v>
      </c>
      <c r="E531" s="14" t="s">
        <v>4994</v>
      </c>
      <c r="F531" s="6">
        <f ca="1">COUNTIFS(累计派单!O:O,D:D,累计派单!S:S,$J$3)-COUNTIFS(累计派单!O:O,D:D,累计派单!I:I,"*群障*",累计派单!S:S,$J$3)</f>
        <v>0</v>
      </c>
      <c r="G531" s="6">
        <f ca="1">COUNTIFS(督办单!N:N,D:D,督办单!M:M,$J$3)</f>
        <v>0</v>
      </c>
      <c r="H531" s="15">
        <f ca="1" t="shared" si="8"/>
        <v>0</v>
      </c>
      <c r="I531" s="20"/>
      <c r="J531" s="21"/>
    </row>
    <row r="532" spans="1:10">
      <c r="A532" s="6">
        <v>529</v>
      </c>
      <c r="B532" s="14" t="s">
        <v>26</v>
      </c>
      <c r="C532" s="10" t="s">
        <v>5362</v>
      </c>
      <c r="D532" s="14" t="s">
        <v>5365</v>
      </c>
      <c r="E532" s="14" t="s">
        <v>5364</v>
      </c>
      <c r="F532" s="6">
        <f ca="1">COUNTIFS(累计派单!O:O,D:D,累计派单!S:S,$J$3)-COUNTIFS(累计派单!O:O,D:D,累计派单!I:I,"*群障*",累计派单!S:S,$J$3)</f>
        <v>0</v>
      </c>
      <c r="G532" s="6">
        <f ca="1">COUNTIFS(督办单!N:N,D:D,督办单!M:M,$J$3)</f>
        <v>0</v>
      </c>
      <c r="H532" s="15">
        <f ca="1" t="shared" si="8"/>
        <v>0</v>
      </c>
      <c r="I532" s="20"/>
      <c r="J532" s="21"/>
    </row>
    <row r="533" spans="1:10">
      <c r="A533" s="6">
        <v>530</v>
      </c>
      <c r="B533" s="26" t="s">
        <v>26</v>
      </c>
      <c r="C533" s="27" t="s">
        <v>24129</v>
      </c>
      <c r="D533" s="26" t="s">
        <v>24131</v>
      </c>
      <c r="E533" s="26" t="s">
        <v>7210</v>
      </c>
      <c r="F533" s="6">
        <f ca="1">COUNTIFS(累计派单!O:O,D:D,累计派单!S:S,$J$3)-COUNTIFS(累计派单!O:O,D:D,累计派单!I:I,"*群障*",累计派单!S:S,$J$3)</f>
        <v>0</v>
      </c>
      <c r="G533" s="6">
        <f ca="1">COUNTIFS(督办单!N:N,D:D,督办单!M:M,$J$3)</f>
        <v>0</v>
      </c>
      <c r="H533" s="15">
        <f ca="1" t="shared" si="8"/>
        <v>0</v>
      </c>
      <c r="I533" s="20"/>
      <c r="J533" s="21"/>
    </row>
    <row r="534" spans="1:8">
      <c r="A534" s="6">
        <v>531</v>
      </c>
      <c r="B534" s="26" t="s">
        <v>26</v>
      </c>
      <c r="C534" s="27" t="s">
        <v>7166</v>
      </c>
      <c r="D534" s="26" t="s">
        <v>7168</v>
      </c>
      <c r="E534" s="26" t="s">
        <v>5364</v>
      </c>
      <c r="F534" s="6">
        <f ca="1">COUNTIFS(累计派单!O:O,D:D,累计派单!S:S,$J$3)-COUNTIFS(累计派单!O:O,D:D,累计派单!I:I,"*群障*",累计派单!S:S,$J$3)</f>
        <v>0</v>
      </c>
      <c r="G534" s="6">
        <f ca="1">COUNTIFS(督办单!N:N,D:D,督办单!M:M,$J$3)</f>
        <v>0</v>
      </c>
      <c r="H534" s="15">
        <f ca="1" t="shared" si="8"/>
        <v>0</v>
      </c>
    </row>
    <row r="535" spans="1:8">
      <c r="A535" s="6">
        <v>532</v>
      </c>
      <c r="B535" s="26" t="s">
        <v>26</v>
      </c>
      <c r="C535" s="27" t="s">
        <v>6132</v>
      </c>
      <c r="D535" s="26" t="s">
        <v>6134</v>
      </c>
      <c r="E535" s="26" t="s">
        <v>4932</v>
      </c>
      <c r="F535" s="6">
        <f ca="1">COUNTIFS(累计派单!O:O,D:D,累计派单!S:S,$J$3)-COUNTIFS(累计派单!O:O,D:D,累计派单!I:I,"*群障*",累计派单!S:S,$J$3)</f>
        <v>0</v>
      </c>
      <c r="G535" s="6">
        <f ca="1">COUNTIFS(督办单!N:N,D:D,督办单!M:M,$J$3)</f>
        <v>0</v>
      </c>
      <c r="H535" s="15">
        <f ca="1" t="shared" si="8"/>
        <v>0</v>
      </c>
    </row>
    <row r="536" spans="1:8">
      <c r="A536" s="6">
        <v>533</v>
      </c>
      <c r="B536" s="26" t="s">
        <v>26</v>
      </c>
      <c r="C536" s="27" t="s">
        <v>91837</v>
      </c>
      <c r="D536" s="26" t="s">
        <v>91838</v>
      </c>
      <c r="E536" s="26" t="s">
        <v>5364</v>
      </c>
      <c r="F536" s="6">
        <f ca="1">COUNTIFS(累计派单!O:O,D:D,累计派单!S:S,$J$3)-COUNTIFS(累计派单!O:O,D:D,累计派单!I:I,"*群障*",累计派单!S:S,$J$3)</f>
        <v>0</v>
      </c>
      <c r="G536" s="6">
        <f ca="1">COUNTIFS(督办单!N:N,D:D,督办单!M:M,$J$3)</f>
        <v>0</v>
      </c>
      <c r="H536" s="15">
        <f ca="1" t="shared" si="8"/>
        <v>0</v>
      </c>
    </row>
    <row r="537" spans="1:9">
      <c r="A537" s="6">
        <v>534</v>
      </c>
      <c r="B537" s="26" t="s">
        <v>26</v>
      </c>
      <c r="C537" s="27" t="s">
        <v>91839</v>
      </c>
      <c r="D537" s="26" t="s">
        <v>91840</v>
      </c>
      <c r="E537" s="26" t="s">
        <v>4994</v>
      </c>
      <c r="F537" s="6">
        <f ca="1">COUNTIFS(累计派单!O:O,D:D,累计派单!S:S,$J$3)-COUNTIFS(累计派单!O:O,D:D,累计派单!I:I,"*群障*",累计派单!S:S,$J$3)</f>
        <v>0</v>
      </c>
      <c r="G537" s="6">
        <f ca="1">COUNTIFS(督办单!N:N,D:D,督办单!M:M,$J$3)</f>
        <v>0</v>
      </c>
      <c r="H537" s="15">
        <f ca="1" t="shared" si="8"/>
        <v>0</v>
      </c>
      <c r="I537"/>
    </row>
    <row r="538" spans="1:9">
      <c r="A538" s="6">
        <v>535</v>
      </c>
      <c r="B538" s="26" t="s">
        <v>26</v>
      </c>
      <c r="C538" s="27" t="s">
        <v>91841</v>
      </c>
      <c r="D538" s="26" t="s">
        <v>91842</v>
      </c>
      <c r="E538" s="26" t="s">
        <v>4994</v>
      </c>
      <c r="F538" s="6">
        <f ca="1">COUNTIFS(累计派单!O:O,D:D,累计派单!S:S,$J$3)-COUNTIFS(累计派单!O:O,D:D,累计派单!I:I,"*群障*",累计派单!S:S,$J$3)</f>
        <v>0</v>
      </c>
      <c r="G538" s="6">
        <f ca="1">COUNTIFS(督办单!N:N,D:D,督办单!M:M,$J$3)</f>
        <v>0</v>
      </c>
      <c r="H538" s="15">
        <f ca="1" t="shared" si="8"/>
        <v>0</v>
      </c>
      <c r="I538"/>
    </row>
    <row r="539" spans="1:8">
      <c r="A539" s="6">
        <v>536</v>
      </c>
      <c r="B539" s="26" t="s">
        <v>26</v>
      </c>
      <c r="C539" s="27" t="s">
        <v>7208</v>
      </c>
      <c r="D539" s="26" t="s">
        <v>7211</v>
      </c>
      <c r="E539" s="26" t="s">
        <v>5854</v>
      </c>
      <c r="F539" s="6">
        <f ca="1">COUNTIFS(累计派单!O:O,D:D,累计派单!S:S,$J$3)-COUNTIFS(累计派单!O:O,D:D,累计派单!I:I,"*群障*",累计派单!S:S,$J$3)</f>
        <v>0</v>
      </c>
      <c r="G539" s="6">
        <f ca="1">COUNTIFS(督办单!N:N,D:D,督办单!M:M,$J$3)</f>
        <v>0</v>
      </c>
      <c r="H539" s="15">
        <f ca="1" t="shared" si="8"/>
        <v>0</v>
      </c>
    </row>
    <row r="540" spans="1:8">
      <c r="A540" s="6">
        <v>537</v>
      </c>
      <c r="B540" s="26" t="s">
        <v>26</v>
      </c>
      <c r="C540" s="27" t="s">
        <v>13443</v>
      </c>
      <c r="D540" s="26" t="s">
        <v>13445</v>
      </c>
      <c r="E540" s="26" t="s">
        <v>7210</v>
      </c>
      <c r="F540" s="6">
        <f ca="1">COUNTIFS(累计派单!O:O,D:D,累计派单!S:S,$J$3)-COUNTIFS(累计派单!O:O,D:D,累计派单!I:I,"*群障*",累计派单!S:S,$J$3)</f>
        <v>0</v>
      </c>
      <c r="G540" s="6">
        <f ca="1">COUNTIFS(督办单!N:N,D:D,督办单!M:M,$J$3)</f>
        <v>0</v>
      </c>
      <c r="H540" s="15">
        <f ca="1" t="shared" si="8"/>
        <v>0</v>
      </c>
    </row>
    <row r="541" spans="1:8">
      <c r="A541" s="6">
        <v>538</v>
      </c>
      <c r="B541" s="26" t="s">
        <v>26</v>
      </c>
      <c r="C541" s="27" t="s">
        <v>18343</v>
      </c>
      <c r="D541" s="26" t="s">
        <v>18346</v>
      </c>
      <c r="E541" s="26" t="s">
        <v>18345</v>
      </c>
      <c r="F541" s="6">
        <f ca="1">COUNTIFS(累计派单!O:O,D:D,累计派单!S:S,$J$3)-COUNTIFS(累计派单!O:O,D:D,累计派单!I:I,"*群障*",累计派单!S:S,$J$3)</f>
        <v>0</v>
      </c>
      <c r="G541" s="6">
        <f ca="1">COUNTIFS(督办单!N:N,D:D,督办单!M:M,$J$3)</f>
        <v>0</v>
      </c>
      <c r="H541" s="15">
        <f ca="1" t="shared" si="8"/>
        <v>0</v>
      </c>
    </row>
    <row r="542" spans="1:8">
      <c r="A542" s="6">
        <v>539</v>
      </c>
      <c r="B542" s="26" t="s">
        <v>26</v>
      </c>
      <c r="C542" s="27" t="s">
        <v>5067</v>
      </c>
      <c r="D542" s="26" t="s">
        <v>5070</v>
      </c>
      <c r="E542" s="26" t="s">
        <v>4932</v>
      </c>
      <c r="F542" s="6">
        <f ca="1">COUNTIFS(累计派单!O:O,D:D,累计派单!S:S,$J$3)-COUNTIFS(累计派单!O:O,D:D,累计派单!I:I,"*群障*",累计派单!S:S,$J$3)</f>
        <v>0</v>
      </c>
      <c r="G542" s="6">
        <f ca="1">COUNTIFS(督办单!N:N,D:D,督办单!M:M,$J$3)</f>
        <v>0</v>
      </c>
      <c r="H542" s="15">
        <f ca="1" t="shared" si="8"/>
        <v>0</v>
      </c>
    </row>
    <row r="543" spans="1:8">
      <c r="A543" s="6">
        <v>540</v>
      </c>
      <c r="B543" s="26" t="s">
        <v>26</v>
      </c>
      <c r="C543" s="27" t="s">
        <v>91843</v>
      </c>
      <c r="D543" s="26" t="s">
        <v>91844</v>
      </c>
      <c r="E543" s="26" t="s">
        <v>4932</v>
      </c>
      <c r="F543" s="6">
        <f ca="1">COUNTIFS(累计派单!O:O,D:D,累计派单!S:S,$J$3)-COUNTIFS(累计派单!O:O,D:D,累计派单!I:I,"*群障*",累计派单!S:S,$J$3)</f>
        <v>0</v>
      </c>
      <c r="G543" s="6">
        <f ca="1">COUNTIFS(督办单!N:N,D:D,督办单!M:M,$J$3)</f>
        <v>0</v>
      </c>
      <c r="H543" s="15">
        <f ca="1" t="shared" si="8"/>
        <v>0</v>
      </c>
    </row>
    <row r="544" spans="1:8">
      <c r="A544" s="6">
        <v>541</v>
      </c>
      <c r="B544" s="26" t="s">
        <v>26</v>
      </c>
      <c r="C544" s="27" t="s">
        <v>91845</v>
      </c>
      <c r="D544" s="26" t="s">
        <v>91846</v>
      </c>
      <c r="E544" s="26" t="s">
        <v>7210</v>
      </c>
      <c r="F544" s="6">
        <f ca="1">COUNTIFS(累计派单!O:O,D:D,累计派单!S:S,$J$3)-COUNTIFS(累计派单!O:O,D:D,累计派单!I:I,"*群障*",累计派单!S:S,$J$3)</f>
        <v>0</v>
      </c>
      <c r="G544" s="6">
        <f ca="1">COUNTIFS(督办单!N:N,D:D,督办单!M:M,$J$3)</f>
        <v>0</v>
      </c>
      <c r="H544" s="15">
        <f ca="1" t="shared" si="8"/>
        <v>0</v>
      </c>
    </row>
    <row r="545" spans="1:8">
      <c r="A545" s="6">
        <v>542</v>
      </c>
      <c r="B545" s="26" t="s">
        <v>26</v>
      </c>
      <c r="C545" s="27" t="s">
        <v>91847</v>
      </c>
      <c r="D545" s="26" t="s">
        <v>91848</v>
      </c>
      <c r="E545" s="26" t="s">
        <v>4932</v>
      </c>
      <c r="F545" s="6">
        <f ca="1">COUNTIFS(累计派单!O:O,D:D,累计派单!S:S,$J$3)-COUNTIFS(累计派单!O:O,D:D,累计派单!I:I,"*群障*",累计派单!S:S,$J$3)</f>
        <v>0</v>
      </c>
      <c r="G545" s="6">
        <f ca="1">COUNTIFS(督办单!N:N,D:D,督办单!M:M,$J$3)</f>
        <v>0</v>
      </c>
      <c r="H545" s="15">
        <f ca="1" t="shared" si="8"/>
        <v>0</v>
      </c>
    </row>
    <row r="546" spans="1:8">
      <c r="A546" s="6">
        <v>543</v>
      </c>
      <c r="B546" s="14" t="s">
        <v>26</v>
      </c>
      <c r="C546" s="10" t="s">
        <v>91849</v>
      </c>
      <c r="D546" s="14" t="s">
        <v>91850</v>
      </c>
      <c r="E546" s="14" t="s">
        <v>7767</v>
      </c>
      <c r="F546" s="6">
        <f ca="1">COUNTIFS(累计派单!O:O,D:D,累计派单!S:S,$J$3)-COUNTIFS(累计派单!O:O,D:D,累计派单!I:I,"*群障*",累计派单!S:S,$J$3)</f>
        <v>0</v>
      </c>
      <c r="G546" s="6">
        <f ca="1">COUNTIFS(督办单!N:N,D:D,督办单!M:M,$J$3)</f>
        <v>0</v>
      </c>
      <c r="H546" s="15">
        <f ca="1" t="shared" si="8"/>
        <v>0</v>
      </c>
    </row>
    <row r="547" spans="1:8">
      <c r="A547" s="6">
        <v>544</v>
      </c>
      <c r="B547" s="14" t="s">
        <v>26</v>
      </c>
      <c r="C547" s="10" t="s">
        <v>22254</v>
      </c>
      <c r="D547" s="14" t="s">
        <v>22256</v>
      </c>
      <c r="E547" s="14" t="s">
        <v>5825</v>
      </c>
      <c r="F547" s="6">
        <f ca="1">COUNTIFS(累计派单!O:O,D:D,累计派单!S:S,$J$3)-COUNTIFS(累计派单!O:O,D:D,累计派单!I:I,"*群障*",累计派单!S:S,$J$3)</f>
        <v>0</v>
      </c>
      <c r="G547" s="6">
        <f ca="1">COUNTIFS(督办单!N:N,D:D,督办单!M:M,$J$3)</f>
        <v>0</v>
      </c>
      <c r="H547" s="15">
        <f ca="1" t="shared" si="8"/>
        <v>0</v>
      </c>
    </row>
    <row r="548" spans="1:8">
      <c r="A548" s="6">
        <v>545</v>
      </c>
      <c r="B548" s="14" t="s">
        <v>26</v>
      </c>
      <c r="C548" s="10" t="s">
        <v>24148</v>
      </c>
      <c r="D548" s="14" t="s">
        <v>24150</v>
      </c>
      <c r="E548" s="14" t="s">
        <v>6022</v>
      </c>
      <c r="F548" s="6">
        <f ca="1">COUNTIFS(累计派单!O:O,D:D,累计派单!S:S,$J$3)-COUNTIFS(累计派单!O:O,D:D,累计派单!I:I,"*群障*",累计派单!S:S,$J$3)</f>
        <v>0</v>
      </c>
      <c r="G548" s="6">
        <f ca="1">COUNTIFS(督办单!N:N,D:D,督办单!M:M,$J$3)</f>
        <v>0</v>
      </c>
      <c r="H548" s="15">
        <f ca="1" t="shared" si="8"/>
        <v>0</v>
      </c>
    </row>
    <row r="549" spans="1:8">
      <c r="A549" s="6">
        <v>546</v>
      </c>
      <c r="B549" s="14" t="s">
        <v>26</v>
      </c>
      <c r="C549" s="10" t="s">
        <v>5351</v>
      </c>
      <c r="D549" s="14" t="s">
        <v>5354</v>
      </c>
      <c r="E549" s="14" t="s">
        <v>5353</v>
      </c>
      <c r="F549" s="6">
        <f ca="1">COUNTIFS(累计派单!O:O,D:D,累计派单!S:S,$J$3)-COUNTIFS(累计派单!O:O,D:D,累计派单!I:I,"*群障*",累计派单!S:S,$J$3)</f>
        <v>0</v>
      </c>
      <c r="G549" s="6">
        <f ca="1">COUNTIFS(督办单!N:N,D:D,督办单!M:M,$J$3)</f>
        <v>0</v>
      </c>
      <c r="H549" s="15">
        <f ca="1" t="shared" si="8"/>
        <v>0</v>
      </c>
    </row>
    <row r="550" spans="1:8">
      <c r="A550" s="6">
        <v>547</v>
      </c>
      <c r="B550" s="14" t="s">
        <v>26</v>
      </c>
      <c r="C550" s="10" t="s">
        <v>11207</v>
      </c>
      <c r="D550" s="14" t="s">
        <v>11209</v>
      </c>
      <c r="E550" s="14" t="s">
        <v>7767</v>
      </c>
      <c r="F550" s="6">
        <f ca="1">COUNTIFS(累计派单!O:O,D:D,累计派单!S:S,$J$3)-COUNTIFS(累计派单!O:O,D:D,累计派单!I:I,"*群障*",累计派单!S:S,$J$3)</f>
        <v>0</v>
      </c>
      <c r="G550" s="6">
        <f ca="1">COUNTIFS(督办单!N:N,D:D,督办单!M:M,$J$3)</f>
        <v>0</v>
      </c>
      <c r="H550" s="15">
        <f ca="1" t="shared" si="8"/>
        <v>0</v>
      </c>
    </row>
    <row r="551" spans="1:8">
      <c r="A551" s="6">
        <v>548</v>
      </c>
      <c r="B551" s="14" t="s">
        <v>26</v>
      </c>
      <c r="C551" s="10" t="s">
        <v>7590</v>
      </c>
      <c r="D551" s="14" t="s">
        <v>7592</v>
      </c>
      <c r="E551" s="14" t="s">
        <v>5364</v>
      </c>
      <c r="F551" s="6">
        <f ca="1">COUNTIFS(累计派单!O:O,D:D,累计派单!S:S,$J$3)-COUNTIFS(累计派单!O:O,D:D,累计派单!I:I,"*群障*",累计派单!S:S,$J$3)</f>
        <v>0</v>
      </c>
      <c r="G551" s="6">
        <f ca="1">COUNTIFS(督办单!N:N,D:D,督办单!M:M,$J$3)</f>
        <v>0</v>
      </c>
      <c r="H551" s="15">
        <f ca="1" t="shared" si="8"/>
        <v>0</v>
      </c>
    </row>
    <row r="552" spans="1:8">
      <c r="A552" s="6">
        <v>549</v>
      </c>
      <c r="B552" s="14" t="s">
        <v>26</v>
      </c>
      <c r="C552" s="10" t="s">
        <v>6804</v>
      </c>
      <c r="D552" s="14" t="s">
        <v>6806</v>
      </c>
      <c r="E552" s="14" t="s">
        <v>5854</v>
      </c>
      <c r="F552" s="6">
        <f ca="1">COUNTIFS(累计派单!O:O,D:D,累计派单!S:S,$J$3)-COUNTIFS(累计派单!O:O,D:D,累计派单!I:I,"*群障*",累计派单!S:S,$J$3)</f>
        <v>0</v>
      </c>
      <c r="G552" s="6">
        <f ca="1">COUNTIFS(督办单!N:N,D:D,督办单!M:M,$J$3)</f>
        <v>0</v>
      </c>
      <c r="H552" s="15">
        <f ca="1" t="shared" si="8"/>
        <v>0</v>
      </c>
    </row>
    <row r="553" spans="1:8">
      <c r="A553" s="6">
        <v>550</v>
      </c>
      <c r="B553" s="28" t="s">
        <v>26</v>
      </c>
      <c r="C553" s="29" t="s">
        <v>7296</v>
      </c>
      <c r="D553" s="19" t="s">
        <v>7298</v>
      </c>
      <c r="E553" s="28" t="s">
        <v>5854</v>
      </c>
      <c r="F553" s="6">
        <f ca="1">COUNTIFS(累计派单!O:O,D:D,累计派单!S:S,$J$3)-COUNTIFS(累计派单!O:O,D:D,累计派单!I:I,"*群障*",累计派单!S:S,$J$3)</f>
        <v>0</v>
      </c>
      <c r="G553" s="6">
        <f ca="1">COUNTIFS(督办单!N:N,D:D,督办单!M:M,$J$3)</f>
        <v>0</v>
      </c>
      <c r="H553" s="15">
        <f ca="1" t="shared" si="8"/>
        <v>0</v>
      </c>
    </row>
    <row r="554" spans="1:8">
      <c r="A554" s="6">
        <v>551</v>
      </c>
      <c r="B554" s="14" t="s">
        <v>26</v>
      </c>
      <c r="C554" s="10" t="s">
        <v>87995</v>
      </c>
      <c r="D554" s="14" t="s">
        <v>87997</v>
      </c>
      <c r="E554" s="14" t="s">
        <v>4994</v>
      </c>
      <c r="F554" s="6">
        <f ca="1">COUNTIFS(累计派单!O:O,D:D,累计派单!S:S,$J$3)-COUNTIFS(累计派单!O:O,D:D,累计派单!I:I,"*群障*",累计派单!S:S,$J$3)</f>
        <v>0</v>
      </c>
      <c r="G554" s="6">
        <f ca="1">COUNTIFS(督办单!N:N,D:D,督办单!M:M,$J$3)</f>
        <v>0</v>
      </c>
      <c r="H554" s="15">
        <f ca="1" t="shared" si="8"/>
        <v>0</v>
      </c>
    </row>
    <row r="555" spans="1:8">
      <c r="A555" s="6">
        <v>552</v>
      </c>
      <c r="B555" s="14" t="s">
        <v>26</v>
      </c>
      <c r="C555" s="10" t="s">
        <v>87995</v>
      </c>
      <c r="D555" s="14" t="s">
        <v>7002</v>
      </c>
      <c r="E555" s="14" t="s">
        <v>6022</v>
      </c>
      <c r="F555" s="6">
        <f ca="1">COUNTIFS(累计派单!O:O,D:D,累计派单!S:S,$J$3)-COUNTIFS(累计派单!O:O,D:D,累计派单!I:I,"*群障*",累计派单!S:S,$J$3)</f>
        <v>0</v>
      </c>
      <c r="G555" s="6">
        <f ca="1">COUNTIFS(督办单!N:N,D:D,督办单!M:M,$J$3)</f>
        <v>0</v>
      </c>
      <c r="H555" s="15">
        <f ca="1" t="shared" si="8"/>
        <v>0</v>
      </c>
    </row>
    <row r="556" spans="1:8">
      <c r="A556" s="6">
        <v>553</v>
      </c>
      <c r="B556" s="26" t="s">
        <v>26</v>
      </c>
      <c r="C556" s="27" t="s">
        <v>8413</v>
      </c>
      <c r="D556" s="26" t="s">
        <v>8415</v>
      </c>
      <c r="E556" s="26" t="s">
        <v>5825</v>
      </c>
      <c r="F556" s="6">
        <f ca="1">COUNTIFS(累计派单!O:O,D:D,累计派单!S:S,$J$3)-COUNTIFS(累计派单!O:O,D:D,累计派单!I:I,"*群障*",累计派单!S:S,$J$3)</f>
        <v>0</v>
      </c>
      <c r="G556" s="6">
        <f ca="1">COUNTIFS(督办单!N:N,D:D,督办单!M:M,$J$3)</f>
        <v>0</v>
      </c>
      <c r="H556" s="15">
        <f ca="1" t="shared" si="8"/>
        <v>0</v>
      </c>
    </row>
    <row r="557" spans="1:8">
      <c r="A557" s="6">
        <v>554</v>
      </c>
      <c r="B557" s="26" t="s">
        <v>26</v>
      </c>
      <c r="C557" s="27" t="s">
        <v>7600</v>
      </c>
      <c r="D557" s="26" t="s">
        <v>7602</v>
      </c>
      <c r="E557" s="26" t="s">
        <v>4994</v>
      </c>
      <c r="F557" s="6">
        <f ca="1">COUNTIFS(累计派单!O:O,D:D,累计派单!S:S,$J$3)-COUNTIFS(累计派单!O:O,D:D,累计派单!I:I,"*群障*",累计派单!S:S,$J$3)</f>
        <v>0</v>
      </c>
      <c r="G557" s="6">
        <f ca="1">COUNTIFS(督办单!N:N,D:D,督办单!M:M,$J$3)</f>
        <v>0</v>
      </c>
      <c r="H557" s="15">
        <f ca="1" t="shared" si="8"/>
        <v>0</v>
      </c>
    </row>
    <row r="558" spans="1:8">
      <c r="A558" s="6">
        <v>555</v>
      </c>
      <c r="B558" s="26" t="s">
        <v>26</v>
      </c>
      <c r="C558" s="27" t="s">
        <v>6065</v>
      </c>
      <c r="D558" s="26" t="s">
        <v>6067</v>
      </c>
      <c r="E558" s="26" t="s">
        <v>4994</v>
      </c>
      <c r="F558" s="6">
        <f ca="1">COUNTIFS(累计派单!O:O,D:D,累计派单!S:S,$J$3)-COUNTIFS(累计派单!O:O,D:D,累计派单!I:I,"*群障*",累计派单!S:S,$J$3)</f>
        <v>0</v>
      </c>
      <c r="G558" s="6">
        <f ca="1">COUNTIFS(督办单!N:N,D:D,督办单!M:M,$J$3)</f>
        <v>0</v>
      </c>
      <c r="H558" s="15">
        <f ca="1" t="shared" si="8"/>
        <v>0</v>
      </c>
    </row>
    <row r="559" spans="1:8">
      <c r="A559" s="6">
        <v>556</v>
      </c>
      <c r="B559" s="26" t="s">
        <v>26</v>
      </c>
      <c r="C559" s="27" t="s">
        <v>7754</v>
      </c>
      <c r="D559" s="26" t="s">
        <v>7756</v>
      </c>
      <c r="E559" s="26" t="s">
        <v>6022</v>
      </c>
      <c r="F559" s="6">
        <f ca="1">COUNTIFS(累计派单!O:O,D:D,累计派单!S:S,$J$3)-COUNTIFS(累计派单!O:O,D:D,累计派单!I:I,"*群障*",累计派单!S:S,$J$3)</f>
        <v>0</v>
      </c>
      <c r="G559" s="6">
        <f ca="1">COUNTIFS(督办单!N:N,D:D,督办单!M:M,$J$3)</f>
        <v>0</v>
      </c>
      <c r="H559" s="15">
        <f ca="1" t="shared" si="8"/>
        <v>0</v>
      </c>
    </row>
    <row r="560" spans="1:8">
      <c r="A560" s="6">
        <v>557</v>
      </c>
      <c r="B560" s="26" t="s">
        <v>26</v>
      </c>
      <c r="C560" s="27" t="s">
        <v>7765</v>
      </c>
      <c r="D560" s="26" t="s">
        <v>7769</v>
      </c>
      <c r="E560" s="26" t="s">
        <v>7767</v>
      </c>
      <c r="F560" s="6">
        <f ca="1">COUNTIFS(累计派单!O:O,D:D,累计派单!S:S,$J$3)-COUNTIFS(累计派单!O:O,D:D,累计派单!I:I,"*群障*",累计派单!S:S,$J$3)</f>
        <v>0</v>
      </c>
      <c r="G560" s="6">
        <f ca="1">COUNTIFS(督办单!N:N,D:D,督办单!M:M,$J$3)</f>
        <v>0</v>
      </c>
      <c r="H560" s="15">
        <f ca="1" t="shared" si="8"/>
        <v>0</v>
      </c>
    </row>
    <row r="561" spans="1:8">
      <c r="A561" s="6">
        <v>558</v>
      </c>
      <c r="B561" s="26" t="s">
        <v>26</v>
      </c>
      <c r="C561" s="27" t="s">
        <v>20972</v>
      </c>
      <c r="D561" s="26" t="s">
        <v>20974</v>
      </c>
      <c r="E561" s="26" t="s">
        <v>5364</v>
      </c>
      <c r="F561" s="6">
        <f ca="1">COUNTIFS(累计派单!O:O,D:D,累计派单!S:S,$J$3)-COUNTIFS(累计派单!O:O,D:D,累计派单!I:I,"*群障*",累计派单!S:S,$J$3)</f>
        <v>0</v>
      </c>
      <c r="G561" s="6">
        <f ca="1">COUNTIFS(督办单!N:N,D:D,督办单!M:M,$J$3)</f>
        <v>0</v>
      </c>
      <c r="H561" s="15">
        <f ca="1" t="shared" si="8"/>
        <v>0</v>
      </c>
    </row>
    <row r="562" spans="1:8">
      <c r="A562" s="6">
        <v>559</v>
      </c>
      <c r="B562" s="26" t="s">
        <v>26</v>
      </c>
      <c r="C562" s="27" t="s">
        <v>91851</v>
      </c>
      <c r="D562" s="26" t="s">
        <v>91852</v>
      </c>
      <c r="E562" s="26" t="s">
        <v>4932</v>
      </c>
      <c r="F562" s="6">
        <f ca="1">COUNTIFS(累计派单!O:O,D:D,累计派单!S:S,$J$3)-COUNTIFS(累计派单!O:O,D:D,累计派单!I:I,"*群障*",累计派单!S:S,$J$3)</f>
        <v>0</v>
      </c>
      <c r="G562" s="6">
        <f ca="1">COUNTIFS(督办单!N:N,D:D,督办单!M:M,$J$3)</f>
        <v>0</v>
      </c>
      <c r="H562" s="15">
        <f ca="1" t="shared" si="8"/>
        <v>0</v>
      </c>
    </row>
    <row r="563" spans="1:8">
      <c r="A563" s="6">
        <v>560</v>
      </c>
      <c r="B563" s="26" t="s">
        <v>26</v>
      </c>
      <c r="C563" s="27" t="s">
        <v>4930</v>
      </c>
      <c r="D563" s="26" t="s">
        <v>4934</v>
      </c>
      <c r="E563" s="26" t="s">
        <v>4932</v>
      </c>
      <c r="F563" s="6">
        <f ca="1">COUNTIFS(累计派单!O:O,D:D,累计派单!S:S,$J$3)-COUNTIFS(累计派单!O:O,D:D,累计派单!I:I,"*群障*",累计派单!S:S,$J$3)</f>
        <v>0</v>
      </c>
      <c r="G563" s="6">
        <f ca="1">COUNTIFS(督办单!N:N,D:D,督办单!M:M,$J$3)</f>
        <v>0</v>
      </c>
      <c r="H563" s="15">
        <f ca="1" t="shared" si="8"/>
        <v>0</v>
      </c>
    </row>
    <row r="564" spans="1:8">
      <c r="A564" s="6">
        <v>561</v>
      </c>
      <c r="B564" s="26" t="s">
        <v>26</v>
      </c>
      <c r="C564" s="27" t="s">
        <v>50317</v>
      </c>
      <c r="D564" s="26" t="s">
        <v>50319</v>
      </c>
      <c r="E564" s="26" t="s">
        <v>18345</v>
      </c>
      <c r="F564" s="6">
        <f ca="1">COUNTIFS(累计派单!O:O,D:D,累计派单!S:S,$J$3)-COUNTIFS(累计派单!O:O,D:D,累计派单!I:I,"*群障*",累计派单!S:S,$J$3)</f>
        <v>0</v>
      </c>
      <c r="G564" s="6">
        <f ca="1">COUNTIFS(督办单!N:N,D:D,督办单!M:M,$J$3)</f>
        <v>0</v>
      </c>
      <c r="H564" s="15">
        <f ca="1" t="shared" si="8"/>
        <v>0</v>
      </c>
    </row>
    <row r="565" s="2" customFormat="1" ht="14.25" customHeight="1" spans="1:9">
      <c r="A565" s="6">
        <v>562</v>
      </c>
      <c r="B565" s="26" t="s">
        <v>26</v>
      </c>
      <c r="C565" s="27" t="s">
        <v>37649</v>
      </c>
      <c r="D565" s="26" t="s">
        <v>37651</v>
      </c>
      <c r="E565" s="26" t="s">
        <v>5353</v>
      </c>
      <c r="F565" s="6">
        <f ca="1">COUNTIFS(累计派单!O:O,D:D,累计派单!S:S,$J$3)-COUNTIFS(累计派单!O:O,D:D,累计派单!I:I,"*群障*",累计派单!S:S,$J$3)</f>
        <v>0</v>
      </c>
      <c r="G565" s="6">
        <f ca="1">COUNTIFS(督办单!N:N,D:D,督办单!M:M,$J$3)</f>
        <v>0</v>
      </c>
      <c r="H565" s="15">
        <f ca="1" t="shared" si="8"/>
        <v>0</v>
      </c>
      <c r="I565" s="30"/>
    </row>
    <row r="566" spans="1:8">
      <c r="A566" s="6">
        <v>563</v>
      </c>
      <c r="B566" s="26" t="s">
        <v>26</v>
      </c>
      <c r="C566" s="27" t="s">
        <v>12539</v>
      </c>
      <c r="D566" s="26" t="s">
        <v>12541</v>
      </c>
      <c r="E566" s="26" t="s">
        <v>4994</v>
      </c>
      <c r="F566" s="6">
        <f ca="1">COUNTIFS(累计派单!O:O,D:D,累计派单!S:S,$J$3)-COUNTIFS(累计派单!O:O,D:D,累计派单!I:I,"*群障*",累计派单!S:S,$J$3)</f>
        <v>0</v>
      </c>
      <c r="G566" s="6">
        <f ca="1">COUNTIFS(督办单!N:N,D:D,督办单!M:M,$J$3)</f>
        <v>0</v>
      </c>
      <c r="H566" s="15">
        <f ca="1" t="shared" si="8"/>
        <v>0</v>
      </c>
    </row>
    <row r="567" spans="1:8">
      <c r="A567" s="6">
        <v>564</v>
      </c>
      <c r="B567" s="26" t="s">
        <v>26</v>
      </c>
      <c r="C567" s="27" t="s">
        <v>6225</v>
      </c>
      <c r="D567" s="26" t="s">
        <v>6227</v>
      </c>
      <c r="E567" s="26" t="s">
        <v>5825</v>
      </c>
      <c r="F567" s="6">
        <f ca="1">COUNTIFS(累计派单!O:O,D:D,累计派单!S:S,$J$3)-COUNTIFS(累计派单!O:O,D:D,累计派单!I:I,"*群障*",累计派单!S:S,$J$3)</f>
        <v>0</v>
      </c>
      <c r="G567" s="6">
        <f ca="1">COUNTIFS(督办单!N:N,D:D,督办单!M:M,$J$3)</f>
        <v>0</v>
      </c>
      <c r="H567" s="15">
        <f ca="1" t="shared" si="8"/>
        <v>0</v>
      </c>
    </row>
    <row r="568" spans="1:8">
      <c r="A568" s="6">
        <v>565</v>
      </c>
      <c r="B568" s="26" t="s">
        <v>26</v>
      </c>
      <c r="C568" s="27" t="s">
        <v>7467</v>
      </c>
      <c r="D568" s="26" t="s">
        <v>7469</v>
      </c>
      <c r="E568" s="26" t="s">
        <v>7210</v>
      </c>
      <c r="F568" s="6">
        <f ca="1">COUNTIFS(累计派单!O:O,D:D,累计派单!S:S,$J$3)-COUNTIFS(累计派单!O:O,D:D,累计派单!I:I,"*群障*",累计派单!S:S,$J$3)</f>
        <v>0</v>
      </c>
      <c r="G568" s="6">
        <f ca="1">COUNTIFS(督办单!N:N,D:D,督办单!M:M,$J$3)</f>
        <v>0</v>
      </c>
      <c r="H568" s="15">
        <f ca="1" t="shared" si="8"/>
        <v>0</v>
      </c>
    </row>
    <row r="569" spans="1:8">
      <c r="A569" s="6">
        <v>566</v>
      </c>
      <c r="B569" s="26" t="s">
        <v>26</v>
      </c>
      <c r="C569" s="27" t="s">
        <v>10085</v>
      </c>
      <c r="D569" s="26" t="s">
        <v>10087</v>
      </c>
      <c r="E569" s="26" t="s">
        <v>5364</v>
      </c>
      <c r="F569" s="6">
        <f ca="1">COUNTIFS(累计派单!O:O,D:D,累计派单!S:S,$J$3)-COUNTIFS(累计派单!O:O,D:D,累计派单!I:I,"*群障*",累计派单!S:S,$J$3)</f>
        <v>0</v>
      </c>
      <c r="G569" s="6">
        <f ca="1">COUNTIFS(督办单!N:N,D:D,督办单!M:M,$J$3)</f>
        <v>0</v>
      </c>
      <c r="H569" s="15">
        <f ca="1" t="shared" si="8"/>
        <v>0</v>
      </c>
    </row>
    <row r="570" spans="1:8">
      <c r="A570" s="6">
        <v>567</v>
      </c>
      <c r="B570" s="26" t="s">
        <v>26</v>
      </c>
      <c r="C570" s="27" t="s">
        <v>91853</v>
      </c>
      <c r="D570" s="26" t="s">
        <v>91854</v>
      </c>
      <c r="E570" s="26" t="s">
        <v>4994</v>
      </c>
      <c r="F570" s="6">
        <f ca="1">COUNTIFS(累计派单!O:O,D:D,累计派单!S:S,$J$3)-COUNTIFS(累计派单!O:O,D:D,累计派单!I:I,"*群障*",累计派单!S:S,$J$3)</f>
        <v>0</v>
      </c>
      <c r="G570" s="6">
        <f ca="1">COUNTIFS(督办单!N:N,D:D,督办单!M:M,$J$3)</f>
        <v>0</v>
      </c>
      <c r="H570" s="15">
        <f ca="1" t="shared" si="8"/>
        <v>0</v>
      </c>
    </row>
    <row r="571" spans="1:8">
      <c r="A571" s="6">
        <v>568</v>
      </c>
      <c r="B571" s="26" t="s">
        <v>26</v>
      </c>
      <c r="C571" s="27" t="s">
        <v>37436</v>
      </c>
      <c r="D571" s="26" t="s">
        <v>37438</v>
      </c>
      <c r="E571" s="26" t="s">
        <v>14694</v>
      </c>
      <c r="F571" s="6">
        <f ca="1">COUNTIFS(累计派单!O:O,D:D,累计派单!S:S,$J$3)-COUNTIFS(累计派单!O:O,D:D,累计派单!I:I,"*群障*",累计派单!S:S,$J$3)</f>
        <v>0</v>
      </c>
      <c r="G571" s="6">
        <f ca="1">COUNTIFS(督办单!N:N,D:D,督办单!M:M,$J$3)</f>
        <v>0</v>
      </c>
      <c r="H571" s="15">
        <f ca="1" t="shared" si="8"/>
        <v>0</v>
      </c>
    </row>
    <row r="574" spans="5:5">
      <c r="E574"/>
    </row>
  </sheetData>
  <mergeCells count="7">
    <mergeCell ref="A1:H1"/>
    <mergeCell ref="F2:H2"/>
    <mergeCell ref="A2:A3"/>
    <mergeCell ref="B2:B3"/>
    <mergeCell ref="C2:C3"/>
    <mergeCell ref="D2:D3"/>
    <mergeCell ref="E2:E3"/>
  </mergeCells>
  <conditionalFormatting sqref="D570">
    <cfRule type="duplicateValues" dxfId="3" priority="2"/>
  </conditionalFormatting>
  <conditionalFormatting sqref="D571">
    <cfRule type="duplicateValues" dxfId="3" priority="1"/>
  </conditionalFormatting>
  <conditionalFormatting sqref="D4:D569">
    <cfRule type="duplicateValues" dxfId="3" priority="2908"/>
  </conditionalFormatting>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通报</vt:lpstr>
      <vt:lpstr>督办单</vt:lpstr>
      <vt:lpstr>累计派单</vt:lpstr>
      <vt:lpstr>网格情况</vt:lpstr>
      <vt:lpstr>个人情况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王东</cp:lastModifiedBy>
  <dcterms:created xsi:type="dcterms:W3CDTF">2022-01-19T10:26:00Z</dcterms:created>
  <dcterms:modified xsi:type="dcterms:W3CDTF">2025-01-20T01:40:06Z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EC3E14DE6BAA46E0AB0C96912BFF6B02_13</vt:lpwstr>
  </property>
  <property fmtid="{D5CDD505-2E9C-101B-9397-08002B2CF9AE}" pid="3" name="KSOProductBuildVer">
    <vt:lpwstr>2052-12.8.2.18205</vt:lpwstr>
  </property>
  <property fmtid="{D5CDD505-2E9C-101B-9397-08002B2CF9AE}" pid="4" name="KSOReadingLayout">
    <vt:bool>false</vt:bool>
  </property>
</Properties>
</file>